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David\Dropbox\Bases de datos IMCO\Estatal\2012\"/>
    </mc:Choice>
  </mc:AlternateContent>
  <bookViews>
    <workbookView xWindow="0" yWindow="0" windowWidth="16005" windowHeight="11475" tabRatio="861" firstSheet="17" activeTab="34"/>
  </bookViews>
  <sheets>
    <sheet name="01 (raw)" sheetId="10" r:id="rId1"/>
    <sheet name="02 (raw)" sheetId="9" r:id="rId2"/>
    <sheet name="03 (raw)" sheetId="8" r:id="rId3"/>
    <sheet name="04 (raw)" sheetId="7" r:id="rId4"/>
    <sheet name="05 (raw)" sheetId="6" r:id="rId5"/>
    <sheet name="06 (raw)" sheetId="5" r:id="rId6"/>
    <sheet name="07 (raw)" sheetId="4" r:id="rId7"/>
    <sheet name="08 (raw)" sheetId="3" r:id="rId8"/>
    <sheet name="09 (raw)" sheetId="2" r:id="rId9"/>
    <sheet name="10 (raw)" sheetId="1" r:id="rId10"/>
    <sheet name="01 (ind)" sheetId="16" r:id="rId11"/>
    <sheet name="02 (ind)" sheetId="17" r:id="rId12"/>
    <sheet name="03 (ind)" sheetId="18" r:id="rId13"/>
    <sheet name="04 (ind)" sheetId="19" r:id="rId14"/>
    <sheet name="05 (ind)" sheetId="20" r:id="rId15"/>
    <sheet name="06 (ind)" sheetId="21" r:id="rId16"/>
    <sheet name="07 (ind)" sheetId="22" r:id="rId17"/>
    <sheet name="08 (ind)" sheetId="23" r:id="rId18"/>
    <sheet name="09 (ind)" sheetId="15" r:id="rId19"/>
    <sheet name="10 (ind)" sheetId="12" r:id="rId20"/>
    <sheet name="01 (cal)" sheetId="25" r:id="rId21"/>
    <sheet name="02 (cal)" sheetId="26" r:id="rId22"/>
    <sheet name="03 (cal)" sheetId="27" r:id="rId23"/>
    <sheet name="04 (cal)" sheetId="28" r:id="rId24"/>
    <sheet name="05 (cal)" sheetId="29" r:id="rId25"/>
    <sheet name="06 (cal)" sheetId="30" r:id="rId26"/>
    <sheet name="07 (cal)" sheetId="31" r:id="rId27"/>
    <sheet name="08 (cal)" sheetId="32" r:id="rId28"/>
    <sheet name="09 (cal)" sheetId="33" r:id="rId29"/>
    <sheet name="10 (cal)" sheetId="24" r:id="rId30"/>
    <sheet name="08 (pesos) (Corr3)" sheetId="38" state="hidden" r:id="rId31"/>
    <sheet name="10 (pesos) (Corr3)" sheetId="34" state="hidden" r:id="rId32"/>
    <sheet name="08 (rank) (Corr3)" sheetId="39" state="hidden" r:id="rId33"/>
    <sheet name="10 (rank) (Corr3)" sheetId="35" state="hidden" r:id="rId34"/>
    <sheet name="Análisis" sheetId="41" r:id="rId35"/>
  </sheets>
  <externalReferences>
    <externalReference r:id="rId36"/>
    <externalReference r:id="rId37"/>
    <externalReference r:id="rId38"/>
    <externalReference r:id="rId39"/>
  </externalReferences>
  <definedNames>
    <definedName name="_xlnm._FilterDatabase" localSheetId="32" hidden="1">'08 (rank) (Corr3)'!$AD$2:$AJ$2</definedName>
    <definedName name="_xlnm._FilterDatabase" localSheetId="33" hidden="1">'10 (rank) (Corr3)'!$AF$2:$AG$2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F12" i="41" l="1"/>
  <c r="BH6" i="1"/>
  <c r="BH7" i="1"/>
  <c r="AY8" i="22" s="1"/>
  <c r="BH8" i="1"/>
  <c r="BH9" i="1"/>
  <c r="AY10" i="12" s="1"/>
  <c r="BH10" i="1"/>
  <c r="BH11" i="1"/>
  <c r="AY12" i="18" s="1"/>
  <c r="BH12" i="1"/>
  <c r="BH13" i="1"/>
  <c r="AY14" i="20" s="1"/>
  <c r="BH14" i="1"/>
  <c r="BH15" i="1"/>
  <c r="AY16" i="22" s="1"/>
  <c r="BH16" i="1"/>
  <c r="BH17" i="1"/>
  <c r="AY18" i="12" s="1"/>
  <c r="BH18" i="1"/>
  <c r="BH19" i="1"/>
  <c r="AY20" i="18" s="1"/>
  <c r="BH20" i="1"/>
  <c r="BH21" i="1"/>
  <c r="AY22" i="20" s="1"/>
  <c r="BH22" i="1"/>
  <c r="BH23" i="1"/>
  <c r="AY24" i="12" s="1"/>
  <c r="BH24" i="1"/>
  <c r="BH25" i="1"/>
  <c r="AY26" i="12" s="1"/>
  <c r="BH26" i="1"/>
  <c r="BH27" i="1"/>
  <c r="AY28" i="18" s="1"/>
  <c r="BH28" i="1"/>
  <c r="BH29" i="1"/>
  <c r="AY30" i="20" s="1"/>
  <c r="BH30" i="1"/>
  <c r="BH31" i="1"/>
  <c r="AY32" i="12" s="1"/>
  <c r="BH32" i="1"/>
  <c r="BH33" i="1"/>
  <c r="AY34" i="12" s="1"/>
  <c r="BH34" i="1"/>
  <c r="BH35" i="1"/>
  <c r="AY36" i="18" s="1"/>
  <c r="BH36" i="1"/>
  <c r="AY9" i="17"/>
  <c r="AY13" i="17"/>
  <c r="AY17" i="17"/>
  <c r="AY21" i="17"/>
  <c r="AY25" i="17"/>
  <c r="AY29" i="17"/>
  <c r="AY33" i="17"/>
  <c r="AY37" i="17"/>
  <c r="AY8" i="18"/>
  <c r="AY16" i="18"/>
  <c r="AY24" i="18"/>
  <c r="AY9" i="19"/>
  <c r="AY13" i="19"/>
  <c r="AY17" i="19"/>
  <c r="AY21" i="19"/>
  <c r="AY25" i="19"/>
  <c r="AY29" i="19"/>
  <c r="AY33" i="19"/>
  <c r="AY37" i="19"/>
  <c r="AY10" i="20"/>
  <c r="AY18" i="20"/>
  <c r="AY26" i="20"/>
  <c r="AY34" i="20"/>
  <c r="AY9" i="21"/>
  <c r="AY13" i="21"/>
  <c r="AY17" i="21"/>
  <c r="AY21" i="21"/>
  <c r="AY25" i="21"/>
  <c r="AY29" i="21"/>
  <c r="AY33" i="21"/>
  <c r="AY37" i="21"/>
  <c r="AY12" i="22"/>
  <c r="AY20" i="22"/>
  <c r="AY22" i="22"/>
  <c r="AY24" i="22"/>
  <c r="AY26" i="22"/>
  <c r="AY28" i="22"/>
  <c r="AY30" i="22"/>
  <c r="AY32" i="22"/>
  <c r="AY34" i="22"/>
  <c r="AY36" i="22"/>
  <c r="AY7" i="15"/>
  <c r="AY11" i="15"/>
  <c r="AY15" i="15"/>
  <c r="AY19" i="15"/>
  <c r="AY23" i="15"/>
  <c r="AY27" i="15"/>
  <c r="AY31" i="15"/>
  <c r="AY35" i="15"/>
  <c r="AY7" i="12"/>
  <c r="AY11" i="12"/>
  <c r="AY15" i="12"/>
  <c r="AY19" i="12"/>
  <c r="AY23" i="12"/>
  <c r="AY27" i="12"/>
  <c r="AY31" i="12"/>
  <c r="AY35" i="12"/>
  <c r="BH5" i="1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9" i="34" s="1"/>
  <c r="E6" i="23"/>
  <c r="E7" i="23"/>
  <c r="E8" i="23"/>
  <c r="E9" i="23"/>
  <c r="E10" i="23"/>
  <c r="E1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H34" i="23"/>
  <c r="H35" i="23"/>
  <c r="H36" i="23"/>
  <c r="H37" i="23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6" i="23"/>
  <c r="K7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L6" i="12"/>
  <c r="L7" i="12"/>
  <c r="L42" i="12" s="1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6" i="23"/>
  <c r="N7" i="23"/>
  <c r="N8" i="23"/>
  <c r="N9" i="23"/>
  <c r="N10" i="23"/>
  <c r="N11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O6" i="23"/>
  <c r="O7" i="23"/>
  <c r="O8" i="23"/>
  <c r="O9" i="23"/>
  <c r="O10" i="23"/>
  <c r="O11" i="23"/>
  <c r="O12" i="23"/>
  <c r="O13" i="23"/>
  <c r="O14" i="23"/>
  <c r="O15" i="23"/>
  <c r="O16" i="23"/>
  <c r="O17" i="23"/>
  <c r="O18" i="23"/>
  <c r="O19" i="23"/>
  <c r="O20" i="23"/>
  <c r="O21" i="23"/>
  <c r="O22" i="23"/>
  <c r="O23" i="23"/>
  <c r="O24" i="23"/>
  <c r="O25" i="23"/>
  <c r="O26" i="23"/>
  <c r="O27" i="23"/>
  <c r="O28" i="23"/>
  <c r="O29" i="23"/>
  <c r="O30" i="23"/>
  <c r="O31" i="23"/>
  <c r="O32" i="23"/>
  <c r="O33" i="23"/>
  <c r="O34" i="23"/>
  <c r="O35" i="23"/>
  <c r="O36" i="23"/>
  <c r="O37" i="23"/>
  <c r="O42" i="12"/>
  <c r="P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Q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6" i="23"/>
  <c r="Q7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R6" i="12"/>
  <c r="R7" i="12"/>
  <c r="R42" i="12" s="1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6" i="23"/>
  <c r="R7" i="23"/>
  <c r="R8" i="23"/>
  <c r="R9" i="23"/>
  <c r="R10" i="23"/>
  <c r="R11" i="23"/>
  <c r="R12" i="23"/>
  <c r="R13" i="23"/>
  <c r="R14" i="23"/>
  <c r="R15" i="23"/>
  <c r="R16" i="23"/>
  <c r="R17" i="23"/>
  <c r="R18" i="23"/>
  <c r="R19" i="23"/>
  <c r="R20" i="23"/>
  <c r="R21" i="23"/>
  <c r="R22" i="23"/>
  <c r="R23" i="23"/>
  <c r="R24" i="23"/>
  <c r="R25" i="23"/>
  <c r="R26" i="23"/>
  <c r="R27" i="23"/>
  <c r="R28" i="23"/>
  <c r="R29" i="23"/>
  <c r="R30" i="23"/>
  <c r="R31" i="23"/>
  <c r="R32" i="23"/>
  <c r="R33" i="23"/>
  <c r="R34" i="23"/>
  <c r="R35" i="23"/>
  <c r="R36" i="23"/>
  <c r="R37" i="23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30" i="23"/>
  <c r="T31" i="23"/>
  <c r="T32" i="23"/>
  <c r="T33" i="23"/>
  <c r="T34" i="23"/>
  <c r="T35" i="23"/>
  <c r="T36" i="23"/>
  <c r="T37" i="23"/>
  <c r="U6" i="12"/>
  <c r="U7" i="12"/>
  <c r="U8" i="12"/>
  <c r="U9" i="12"/>
  <c r="U10" i="12"/>
  <c r="U11" i="12"/>
  <c r="U12" i="12"/>
  <c r="U13" i="12"/>
  <c r="U14" i="12"/>
  <c r="U15" i="12"/>
  <c r="U16" i="12"/>
  <c r="U17" i="12"/>
  <c r="U18" i="12"/>
  <c r="U19" i="12"/>
  <c r="U20" i="12"/>
  <c r="U21" i="12"/>
  <c r="U22" i="12"/>
  <c r="U23" i="12"/>
  <c r="U24" i="12"/>
  <c r="U25" i="12"/>
  <c r="U26" i="12"/>
  <c r="U27" i="12"/>
  <c r="U28" i="12"/>
  <c r="U29" i="12"/>
  <c r="U30" i="12"/>
  <c r="U31" i="12"/>
  <c r="U32" i="12"/>
  <c r="U33" i="12"/>
  <c r="U34" i="12"/>
  <c r="U35" i="12"/>
  <c r="U36" i="12"/>
  <c r="U37" i="12"/>
  <c r="U6" i="23"/>
  <c r="U7" i="23"/>
  <c r="U8" i="23"/>
  <c r="U9" i="23"/>
  <c r="U10" i="23"/>
  <c r="U11" i="23"/>
  <c r="U12" i="23"/>
  <c r="U13" i="23"/>
  <c r="U14" i="23"/>
  <c r="U15" i="23"/>
  <c r="U16" i="23"/>
  <c r="U17" i="23"/>
  <c r="U18" i="23"/>
  <c r="U19" i="23"/>
  <c r="U20" i="23"/>
  <c r="U21" i="23"/>
  <c r="U22" i="23"/>
  <c r="U23" i="23"/>
  <c r="U24" i="23"/>
  <c r="U25" i="23"/>
  <c r="U26" i="23"/>
  <c r="U27" i="23"/>
  <c r="U28" i="23"/>
  <c r="U29" i="23"/>
  <c r="U30" i="23"/>
  <c r="U31" i="23"/>
  <c r="U32" i="23"/>
  <c r="U33" i="23"/>
  <c r="U34" i="23"/>
  <c r="U35" i="23"/>
  <c r="U36" i="23"/>
  <c r="U37" i="23"/>
  <c r="V6" i="12"/>
  <c r="V7" i="12"/>
  <c r="V8" i="12"/>
  <c r="V9" i="12"/>
  <c r="V10" i="12"/>
  <c r="V11" i="12"/>
  <c r="V12" i="12"/>
  <c r="V13" i="12"/>
  <c r="V14" i="12"/>
  <c r="V15" i="12"/>
  <c r="V16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37" i="12"/>
  <c r="V6" i="23"/>
  <c r="V7" i="23"/>
  <c r="V8" i="23"/>
  <c r="V9" i="23"/>
  <c r="V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W6" i="12"/>
  <c r="W7" i="12"/>
  <c r="W8" i="12"/>
  <c r="W9" i="12"/>
  <c r="W10" i="12"/>
  <c r="W11" i="12"/>
  <c r="W12" i="12"/>
  <c r="W13" i="12"/>
  <c r="W14" i="12"/>
  <c r="W15" i="12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6" i="23"/>
  <c r="W7" i="23"/>
  <c r="W8" i="23"/>
  <c r="W9" i="23"/>
  <c r="W10" i="23"/>
  <c r="W11" i="23"/>
  <c r="W12" i="23"/>
  <c r="W13" i="23"/>
  <c r="W14" i="23"/>
  <c r="W15" i="23"/>
  <c r="W16" i="23"/>
  <c r="W17" i="23"/>
  <c r="W18" i="23"/>
  <c r="W19" i="23"/>
  <c r="W20" i="23"/>
  <c r="W21" i="23"/>
  <c r="W22" i="23"/>
  <c r="W23" i="23"/>
  <c r="W24" i="23"/>
  <c r="W25" i="23"/>
  <c r="W26" i="23"/>
  <c r="W27" i="23"/>
  <c r="W28" i="23"/>
  <c r="W29" i="23"/>
  <c r="W30" i="23"/>
  <c r="W31" i="23"/>
  <c r="W32" i="23"/>
  <c r="W33" i="23"/>
  <c r="W34" i="23"/>
  <c r="W35" i="23"/>
  <c r="W36" i="23"/>
  <c r="W37" i="23"/>
  <c r="AG5" i="1"/>
  <c r="X6" i="12" s="1"/>
  <c r="AG6" i="1"/>
  <c r="X7" i="12" s="1"/>
  <c r="AG7" i="1"/>
  <c r="X8" i="12" s="1"/>
  <c r="AG8" i="1"/>
  <c r="X9" i="12" s="1"/>
  <c r="AG9" i="1"/>
  <c r="X10" i="12" s="1"/>
  <c r="AG10" i="1"/>
  <c r="X11" i="12" s="1"/>
  <c r="AG11" i="1"/>
  <c r="X12" i="12" s="1"/>
  <c r="AG12" i="1"/>
  <c r="X13" i="12" s="1"/>
  <c r="AG13" i="1"/>
  <c r="X14" i="12" s="1"/>
  <c r="AG14" i="1"/>
  <c r="X15" i="12" s="1"/>
  <c r="AG15" i="1"/>
  <c r="X16" i="12" s="1"/>
  <c r="AG16" i="1"/>
  <c r="X17" i="12" s="1"/>
  <c r="AG17" i="1"/>
  <c r="X18" i="12" s="1"/>
  <c r="AG18" i="1"/>
  <c r="X19" i="12" s="1"/>
  <c r="AG19" i="1"/>
  <c r="X20" i="12" s="1"/>
  <c r="AG20" i="1"/>
  <c r="X21" i="12" s="1"/>
  <c r="AG21" i="1"/>
  <c r="X22" i="12" s="1"/>
  <c r="AG22" i="1"/>
  <c r="X23" i="12" s="1"/>
  <c r="AG23" i="1"/>
  <c r="X24" i="12" s="1"/>
  <c r="AG24" i="1"/>
  <c r="X25" i="12" s="1"/>
  <c r="AG25" i="1"/>
  <c r="X26" i="12" s="1"/>
  <c r="AG26" i="1"/>
  <c r="X27" i="12" s="1"/>
  <c r="AG27" i="1"/>
  <c r="X28" i="12" s="1"/>
  <c r="AG28" i="1"/>
  <c r="X29" i="12" s="1"/>
  <c r="AG29" i="1"/>
  <c r="X30" i="12" s="1"/>
  <c r="AG30" i="1"/>
  <c r="X31" i="12" s="1"/>
  <c r="AG31" i="1"/>
  <c r="X32" i="12" s="1"/>
  <c r="AG32" i="1"/>
  <c r="X33" i="12" s="1"/>
  <c r="AG33" i="1"/>
  <c r="X34" i="12" s="1"/>
  <c r="AG34" i="1"/>
  <c r="X35" i="12" s="1"/>
  <c r="AG35" i="1"/>
  <c r="X36" i="12" s="1"/>
  <c r="AG36" i="1"/>
  <c r="X37" i="12" s="1"/>
  <c r="AG5" i="3"/>
  <c r="X6" i="23" s="1"/>
  <c r="AG6" i="3"/>
  <c r="X7" i="23" s="1"/>
  <c r="AG7" i="3"/>
  <c r="X8" i="23" s="1"/>
  <c r="AG8" i="3"/>
  <c r="X9" i="23" s="1"/>
  <c r="AG9" i="3"/>
  <c r="X10" i="23" s="1"/>
  <c r="AG10" i="3"/>
  <c r="X11" i="23" s="1"/>
  <c r="AG11" i="3"/>
  <c r="X12" i="23" s="1"/>
  <c r="AG12" i="3"/>
  <c r="X13" i="23" s="1"/>
  <c r="AG13" i="3"/>
  <c r="X14" i="23" s="1"/>
  <c r="AG14" i="3"/>
  <c r="X15" i="23" s="1"/>
  <c r="AG15" i="3"/>
  <c r="X16" i="23" s="1"/>
  <c r="AG16" i="3"/>
  <c r="X17" i="23" s="1"/>
  <c r="AG17" i="3"/>
  <c r="X18" i="23" s="1"/>
  <c r="AG18" i="3"/>
  <c r="X19" i="23" s="1"/>
  <c r="AG19" i="3"/>
  <c r="X20" i="23" s="1"/>
  <c r="AG20" i="3"/>
  <c r="X21" i="23" s="1"/>
  <c r="AG21" i="3"/>
  <c r="X22" i="23" s="1"/>
  <c r="AG22" i="3"/>
  <c r="X23" i="23" s="1"/>
  <c r="AG23" i="3"/>
  <c r="X24" i="23" s="1"/>
  <c r="AG24" i="3"/>
  <c r="X25" i="23" s="1"/>
  <c r="AG25" i="3"/>
  <c r="X26" i="23" s="1"/>
  <c r="AG26" i="3"/>
  <c r="X27" i="23" s="1"/>
  <c r="AG27" i="3"/>
  <c r="X28" i="23" s="1"/>
  <c r="AG28" i="3"/>
  <c r="X29" i="23" s="1"/>
  <c r="AG29" i="3"/>
  <c r="X30" i="23" s="1"/>
  <c r="AG30" i="3"/>
  <c r="X31" i="23" s="1"/>
  <c r="AG31" i="3"/>
  <c r="X32" i="23" s="1"/>
  <c r="AG32" i="3"/>
  <c r="X33" i="23" s="1"/>
  <c r="AG33" i="3"/>
  <c r="X34" i="23" s="1"/>
  <c r="AG34" i="3"/>
  <c r="X35" i="23" s="1"/>
  <c r="AG35" i="3"/>
  <c r="X36" i="23" s="1"/>
  <c r="AG36" i="3"/>
  <c r="X37" i="23" s="1"/>
  <c r="Y6" i="12"/>
  <c r="Y7" i="12"/>
  <c r="Y8" i="12"/>
  <c r="Y9" i="12"/>
  <c r="Y10" i="12"/>
  <c r="Y11" i="12"/>
  <c r="Y12" i="12"/>
  <c r="Y13" i="12"/>
  <c r="Y14" i="12"/>
  <c r="Y15" i="12"/>
  <c r="Y16" i="12"/>
  <c r="Y17" i="12"/>
  <c r="Y18" i="12"/>
  <c r="Y19" i="12"/>
  <c r="Y20" i="12"/>
  <c r="Y21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6" i="23"/>
  <c r="Y7" i="23"/>
  <c r="Y8" i="23"/>
  <c r="Y9" i="23"/>
  <c r="Y10" i="23"/>
  <c r="Y11" i="23"/>
  <c r="Y12" i="23"/>
  <c r="Y13" i="23"/>
  <c r="Y14" i="23"/>
  <c r="Y15" i="23"/>
  <c r="Y16" i="23"/>
  <c r="Y17" i="23"/>
  <c r="Y18" i="23"/>
  <c r="Y19" i="23"/>
  <c r="Y20" i="23"/>
  <c r="Y21" i="23"/>
  <c r="Y22" i="23"/>
  <c r="Y23" i="23"/>
  <c r="Y24" i="23"/>
  <c r="Y25" i="23"/>
  <c r="Y26" i="23"/>
  <c r="Y27" i="23"/>
  <c r="Y28" i="23"/>
  <c r="Y29" i="23"/>
  <c r="Y30" i="23"/>
  <c r="Y31" i="23"/>
  <c r="Y32" i="23"/>
  <c r="Y33" i="23"/>
  <c r="Y34" i="23"/>
  <c r="Y35" i="23"/>
  <c r="Y36" i="23"/>
  <c r="Y37" i="32" s="1"/>
  <c r="AA14" i="41" s="1"/>
  <c r="Y37" i="23"/>
  <c r="Z6" i="12"/>
  <c r="Z7" i="12"/>
  <c r="Z8" i="12"/>
  <c r="Z9" i="12"/>
  <c r="Z10" i="12"/>
  <c r="Z11" i="12"/>
  <c r="Z12" i="12"/>
  <c r="Z13" i="12"/>
  <c r="Z14" i="12"/>
  <c r="Z15" i="12"/>
  <c r="Z16" i="12"/>
  <c r="Z17" i="12"/>
  <c r="Z18" i="12"/>
  <c r="Z19" i="12"/>
  <c r="Z20" i="12"/>
  <c r="Z21" i="12"/>
  <c r="Z22" i="12"/>
  <c r="Z23" i="12"/>
  <c r="Z24" i="12"/>
  <c r="Z25" i="12"/>
  <c r="Z26" i="12"/>
  <c r="Z27" i="12"/>
  <c r="Z28" i="12"/>
  <c r="Z29" i="12"/>
  <c r="Z30" i="12"/>
  <c r="Z31" i="12"/>
  <c r="Z32" i="12"/>
  <c r="Z33" i="12"/>
  <c r="Z34" i="12"/>
  <c r="Z35" i="12"/>
  <c r="Z36" i="12"/>
  <c r="Z38" i="34" s="1"/>
  <c r="Z37" i="12"/>
  <c r="Z6" i="23"/>
  <c r="Z7" i="23"/>
  <c r="Z8" i="23"/>
  <c r="Z9" i="23"/>
  <c r="Z10" i="23"/>
  <c r="Z11" i="23"/>
  <c r="Z12" i="23"/>
  <c r="Z13" i="23"/>
  <c r="Z14" i="23"/>
  <c r="Z15" i="23"/>
  <c r="Z16" i="23"/>
  <c r="Z17" i="23"/>
  <c r="Z18" i="23"/>
  <c r="Z19" i="23"/>
  <c r="Z20" i="23"/>
  <c r="Z21" i="23"/>
  <c r="Z22" i="23"/>
  <c r="Z23" i="23"/>
  <c r="Z24" i="23"/>
  <c r="Z25" i="23"/>
  <c r="Z26" i="23"/>
  <c r="Z27" i="23"/>
  <c r="Z28" i="23"/>
  <c r="Z29" i="23"/>
  <c r="Z30" i="23"/>
  <c r="Z31" i="23"/>
  <c r="Z32" i="23"/>
  <c r="Z33" i="23"/>
  <c r="Z34" i="23"/>
  <c r="Z35" i="23"/>
  <c r="Z36" i="23"/>
  <c r="Z37" i="23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8" i="34" s="1"/>
  <c r="AA37" i="12"/>
  <c r="AA42" i="12"/>
  <c r="AA6" i="23"/>
  <c r="AA7" i="23"/>
  <c r="AA8" i="23"/>
  <c r="AA9" i="23"/>
  <c r="AA10" i="23"/>
  <c r="AA11" i="23"/>
  <c r="AA12" i="23"/>
  <c r="AA13" i="23"/>
  <c r="AA14" i="23"/>
  <c r="AA15" i="23"/>
  <c r="AA16" i="23"/>
  <c r="AA17" i="23"/>
  <c r="AA18" i="23"/>
  <c r="AA19" i="23"/>
  <c r="AA20" i="23"/>
  <c r="AA21" i="23"/>
  <c r="AA22" i="23"/>
  <c r="AA23" i="23"/>
  <c r="AA24" i="23"/>
  <c r="AA25" i="23"/>
  <c r="AA26" i="23"/>
  <c r="AA27" i="23"/>
  <c r="AA28" i="23"/>
  <c r="AA29" i="23"/>
  <c r="AA30" i="23"/>
  <c r="AA31" i="23"/>
  <c r="AA32" i="23"/>
  <c r="AA33" i="23"/>
  <c r="AA34" i="23"/>
  <c r="AA35" i="23"/>
  <c r="AA36" i="23"/>
  <c r="AA37" i="23"/>
  <c r="AA38" i="32" s="1"/>
  <c r="AB6" i="12"/>
  <c r="AB7" i="12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34" s="1"/>
  <c r="AB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C6" i="12"/>
  <c r="AC7" i="12"/>
  <c r="AC8" i="12"/>
  <c r="AC9" i="12"/>
  <c r="AC10" i="12"/>
  <c r="AC11" i="12"/>
  <c r="AC12" i="12"/>
  <c r="AC13" i="12"/>
  <c r="AC14" i="12"/>
  <c r="AC15" i="12"/>
  <c r="AC16" i="12"/>
  <c r="AC17" i="12"/>
  <c r="AC18" i="12"/>
  <c r="AC19" i="12"/>
  <c r="AC20" i="12"/>
  <c r="AC21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9" i="34" s="1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D6" i="12"/>
  <c r="AD7" i="12"/>
  <c r="AD8" i="12"/>
  <c r="AD9" i="12"/>
  <c r="AD10" i="12"/>
  <c r="AD11" i="12"/>
  <c r="AD12" i="12"/>
  <c r="AD13" i="12"/>
  <c r="AD14" i="12"/>
  <c r="AD15" i="12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3" i="12"/>
  <c r="AD34" i="12"/>
  <c r="AD35" i="12"/>
  <c r="AD36" i="12"/>
  <c r="AD37" i="12"/>
  <c r="AD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E6" i="12"/>
  <c r="AE7" i="12"/>
  <c r="AE8" i="12"/>
  <c r="AE9" i="12"/>
  <c r="AE10" i="12"/>
  <c r="AE11" i="12"/>
  <c r="AE12" i="12"/>
  <c r="AE13" i="12"/>
  <c r="AE14" i="12"/>
  <c r="AE15" i="12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F6" i="12"/>
  <c r="AF7" i="12"/>
  <c r="AF8" i="12"/>
  <c r="AF9" i="12"/>
  <c r="AF10" i="12"/>
  <c r="AF11" i="12"/>
  <c r="AF12" i="12"/>
  <c r="AF13" i="12"/>
  <c r="AF14" i="12"/>
  <c r="AF15" i="12"/>
  <c r="AF16" i="12"/>
  <c r="AF17" i="12"/>
  <c r="AF18" i="12"/>
  <c r="AF19" i="12"/>
  <c r="AF20" i="12"/>
  <c r="AF21" i="12"/>
  <c r="AF22" i="12"/>
  <c r="AF23" i="12"/>
  <c r="AF24" i="12"/>
  <c r="AF25" i="12"/>
  <c r="AF26" i="12"/>
  <c r="AF27" i="12"/>
  <c r="AF28" i="12"/>
  <c r="AF29" i="12"/>
  <c r="AF30" i="12"/>
  <c r="AF31" i="12"/>
  <c r="AF32" i="12"/>
  <c r="AF33" i="12"/>
  <c r="AF34" i="12"/>
  <c r="AF35" i="12"/>
  <c r="AF36" i="12"/>
  <c r="AF37" i="12"/>
  <c r="AF6" i="23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5" i="23"/>
  <c r="AF36" i="23"/>
  <c r="AF37" i="23"/>
  <c r="AG6" i="12"/>
  <c r="AG7" i="12"/>
  <c r="AG8" i="12"/>
  <c r="AG9" i="12"/>
  <c r="AG10" i="12"/>
  <c r="AG11" i="12"/>
  <c r="AG12" i="12"/>
  <c r="AG13" i="12"/>
  <c r="AG14" i="12"/>
  <c r="AG15" i="12"/>
  <c r="AG16" i="12"/>
  <c r="AG17" i="12"/>
  <c r="AG18" i="12"/>
  <c r="AG19" i="12"/>
  <c r="AG20" i="12"/>
  <c r="AG21" i="12"/>
  <c r="AG22" i="12"/>
  <c r="AG23" i="12"/>
  <c r="AG24" i="12"/>
  <c r="AG25" i="12"/>
  <c r="AG26" i="12"/>
  <c r="AG27" i="12"/>
  <c r="AG28" i="12"/>
  <c r="AG29" i="12"/>
  <c r="AG30" i="12"/>
  <c r="AG31" i="12"/>
  <c r="AG32" i="12"/>
  <c r="AG33" i="12"/>
  <c r="AG34" i="12"/>
  <c r="AG35" i="12"/>
  <c r="AG36" i="12"/>
  <c r="AG37" i="12"/>
  <c r="AG6" i="23"/>
  <c r="AG7" i="23"/>
  <c r="AG8" i="23"/>
  <c r="AG9" i="23"/>
  <c r="AG10" i="23"/>
  <c r="AG11" i="23"/>
  <c r="AG12" i="23"/>
  <c r="AG13" i="23"/>
  <c r="AG14" i="23"/>
  <c r="AG15" i="23"/>
  <c r="AG16" i="23"/>
  <c r="AG17" i="23"/>
  <c r="AG18" i="23"/>
  <c r="AG19" i="23"/>
  <c r="AG20" i="23"/>
  <c r="AG21" i="23"/>
  <c r="AG22" i="23"/>
  <c r="AG23" i="23"/>
  <c r="AG24" i="23"/>
  <c r="AG25" i="23"/>
  <c r="AG26" i="23"/>
  <c r="AG27" i="23"/>
  <c r="AG28" i="23"/>
  <c r="AG29" i="23"/>
  <c r="AG30" i="23"/>
  <c r="AG31" i="23"/>
  <c r="AG32" i="23"/>
  <c r="AG33" i="23"/>
  <c r="AG34" i="23"/>
  <c r="AG35" i="23"/>
  <c r="AG36" i="23"/>
  <c r="AG37" i="23"/>
  <c r="AH6" i="12"/>
  <c r="AH7" i="12"/>
  <c r="AH8" i="12"/>
  <c r="AH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6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AH19" i="23"/>
  <c r="AH20" i="23"/>
  <c r="AH21" i="23"/>
  <c r="AH22" i="23"/>
  <c r="AH23" i="23"/>
  <c r="AH24" i="23"/>
  <c r="AH25" i="23"/>
  <c r="AH26" i="23"/>
  <c r="AH27" i="23"/>
  <c r="AH28" i="23"/>
  <c r="AH29" i="23"/>
  <c r="AH30" i="23"/>
  <c r="AH31" i="23"/>
  <c r="AH32" i="23"/>
  <c r="AH33" i="23"/>
  <c r="AH34" i="23"/>
  <c r="AH35" i="23"/>
  <c r="AH36" i="23"/>
  <c r="AH37" i="23"/>
  <c r="AI6" i="12"/>
  <c r="AI7" i="12"/>
  <c r="AI42" i="12" s="1"/>
  <c r="AI8" i="12"/>
  <c r="AI9" i="12"/>
  <c r="AI10" i="12"/>
  <c r="AI11" i="12"/>
  <c r="AI12" i="12"/>
  <c r="AI13" i="12"/>
  <c r="AI14" i="12"/>
  <c r="AI15" i="12"/>
  <c r="AI16" i="12"/>
  <c r="AI17" i="12"/>
  <c r="AI18" i="12"/>
  <c r="AI19" i="12"/>
  <c r="AI20" i="12"/>
  <c r="AI21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6" i="23"/>
  <c r="AI7" i="23"/>
  <c r="AI8" i="23"/>
  <c r="AI9" i="23"/>
  <c r="AI10" i="23"/>
  <c r="AI11" i="23"/>
  <c r="AI12" i="23"/>
  <c r="AI13" i="23"/>
  <c r="AI14" i="23"/>
  <c r="AI15" i="23"/>
  <c r="AI16" i="23"/>
  <c r="AI17" i="23"/>
  <c r="AI18" i="23"/>
  <c r="AI19" i="23"/>
  <c r="AI20" i="23"/>
  <c r="AI21" i="23"/>
  <c r="AI22" i="23"/>
  <c r="AI23" i="23"/>
  <c r="AI24" i="23"/>
  <c r="AI25" i="23"/>
  <c r="AI26" i="23"/>
  <c r="AI27" i="23"/>
  <c r="AI28" i="23"/>
  <c r="AI29" i="23"/>
  <c r="AI30" i="23"/>
  <c r="AI31" i="23"/>
  <c r="AI32" i="23"/>
  <c r="AI33" i="23"/>
  <c r="AI34" i="23"/>
  <c r="AI35" i="23"/>
  <c r="AI36" i="23"/>
  <c r="AI37" i="23"/>
  <c r="AJ6" i="12"/>
  <c r="AJ7" i="12"/>
  <c r="AJ8" i="12"/>
  <c r="AJ9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6" i="23"/>
  <c r="AJ7" i="23"/>
  <c r="AJ8" i="23"/>
  <c r="AJ9" i="23"/>
  <c r="AJ10" i="23"/>
  <c r="AJ11" i="23"/>
  <c r="AJ12" i="23"/>
  <c r="AJ13" i="23"/>
  <c r="AJ14" i="23"/>
  <c r="AJ15" i="23"/>
  <c r="AJ16" i="23"/>
  <c r="AJ17" i="23"/>
  <c r="AJ18" i="23"/>
  <c r="AJ19" i="23"/>
  <c r="AJ20" i="23"/>
  <c r="AJ21" i="23"/>
  <c r="AJ22" i="23"/>
  <c r="AJ23" i="23"/>
  <c r="AJ24" i="23"/>
  <c r="AJ25" i="23"/>
  <c r="AJ26" i="23"/>
  <c r="AJ27" i="23"/>
  <c r="AJ28" i="23"/>
  <c r="AJ29" i="23"/>
  <c r="AJ30" i="23"/>
  <c r="AJ31" i="23"/>
  <c r="AJ32" i="23"/>
  <c r="AJ33" i="23"/>
  <c r="AJ34" i="23"/>
  <c r="AJ35" i="23"/>
  <c r="AJ36" i="23"/>
  <c r="AJ37" i="23"/>
  <c r="AK6" i="12"/>
  <c r="AK7" i="12"/>
  <c r="AK8" i="12"/>
  <c r="AK9" i="12"/>
  <c r="AK10" i="12"/>
  <c r="AK11" i="12"/>
  <c r="AK12" i="12"/>
  <c r="AK13" i="12"/>
  <c r="AK15" i="12"/>
  <c r="AK16" i="12"/>
  <c r="AK17" i="12"/>
  <c r="AK18" i="12"/>
  <c r="AK19" i="12"/>
  <c r="AK20" i="12"/>
  <c r="AK21" i="12"/>
  <c r="AK22" i="12"/>
  <c r="AK23" i="12"/>
  <c r="AK24" i="12"/>
  <c r="AK25" i="12"/>
  <c r="AK26" i="12"/>
  <c r="AK27" i="12"/>
  <c r="AK28" i="12"/>
  <c r="AK29" i="12"/>
  <c r="AK30" i="12"/>
  <c r="AK31" i="12"/>
  <c r="AK32" i="12"/>
  <c r="AK33" i="12"/>
  <c r="AK34" i="12"/>
  <c r="AK35" i="12"/>
  <c r="AK36" i="12"/>
  <c r="AK37" i="12"/>
  <c r="AK6" i="23"/>
  <c r="AK7" i="23"/>
  <c r="AK8" i="23"/>
  <c r="AK9" i="23"/>
  <c r="AK10" i="23"/>
  <c r="AK11" i="23"/>
  <c r="AK12" i="23"/>
  <c r="AK13" i="23"/>
  <c r="AK15" i="23"/>
  <c r="AK16" i="23"/>
  <c r="AK17" i="23"/>
  <c r="AK18" i="23"/>
  <c r="AK19" i="23"/>
  <c r="AK20" i="23"/>
  <c r="AK21" i="23"/>
  <c r="AK22" i="23"/>
  <c r="AK23" i="23"/>
  <c r="AK24" i="23"/>
  <c r="AK25" i="23"/>
  <c r="AK26" i="23"/>
  <c r="AK27" i="23"/>
  <c r="AK28" i="23"/>
  <c r="AK29" i="23"/>
  <c r="AK30" i="23"/>
  <c r="AK31" i="23"/>
  <c r="AK32" i="23"/>
  <c r="AK33" i="23"/>
  <c r="AK34" i="23"/>
  <c r="AK35" i="23"/>
  <c r="AK36" i="23"/>
  <c r="AK37" i="23"/>
  <c r="AL6" i="12"/>
  <c r="AL7" i="12"/>
  <c r="AL8" i="12"/>
  <c r="AL9" i="12"/>
  <c r="AL10" i="12"/>
  <c r="AL11" i="12"/>
  <c r="AL12" i="12"/>
  <c r="AL13" i="12"/>
  <c r="AL14" i="12"/>
  <c r="AL15" i="12"/>
  <c r="AL16" i="12"/>
  <c r="AL17" i="12"/>
  <c r="AL18" i="12"/>
  <c r="AL19" i="12"/>
  <c r="AL20" i="12"/>
  <c r="AL21" i="12"/>
  <c r="AL22" i="12"/>
  <c r="AL23" i="12"/>
  <c r="AL24" i="12"/>
  <c r="AL25" i="12"/>
  <c r="AL26" i="12"/>
  <c r="AL27" i="12"/>
  <c r="AL28" i="12"/>
  <c r="AL29" i="12"/>
  <c r="AL30" i="12"/>
  <c r="AL31" i="12"/>
  <c r="AL32" i="12"/>
  <c r="AL33" i="12"/>
  <c r="AL34" i="12"/>
  <c r="AL35" i="12"/>
  <c r="AL36" i="12"/>
  <c r="AL37" i="12"/>
  <c r="AL6" i="23"/>
  <c r="AL7" i="23"/>
  <c r="AL8" i="23"/>
  <c r="AL9" i="23"/>
  <c r="AL10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6" i="23"/>
  <c r="AM7" i="23"/>
  <c r="AM8" i="23"/>
  <c r="AM9" i="23"/>
  <c r="AM10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N6" i="12"/>
  <c r="AN7" i="12"/>
  <c r="AN8" i="12"/>
  <c r="AN9" i="12"/>
  <c r="AN10" i="12"/>
  <c r="AN11" i="12"/>
  <c r="AN12" i="12"/>
  <c r="AN13" i="12"/>
  <c r="AN14" i="12"/>
  <c r="AN15" i="12"/>
  <c r="AN16" i="12"/>
  <c r="AN17" i="12"/>
  <c r="AN18" i="12"/>
  <c r="AN19" i="12"/>
  <c r="AN20" i="12"/>
  <c r="AN21" i="12"/>
  <c r="AN22" i="12"/>
  <c r="AN23" i="12"/>
  <c r="AN24" i="12"/>
  <c r="AN25" i="12"/>
  <c r="AN26" i="12"/>
  <c r="AN27" i="12"/>
  <c r="AN28" i="12"/>
  <c r="AN29" i="12"/>
  <c r="AN30" i="12"/>
  <c r="AN31" i="12"/>
  <c r="AN32" i="12"/>
  <c r="AN33" i="12"/>
  <c r="AN34" i="12"/>
  <c r="AN35" i="12"/>
  <c r="AN36" i="12"/>
  <c r="AN37" i="12"/>
  <c r="AN6" i="23"/>
  <c r="AN7" i="23"/>
  <c r="AN8" i="23"/>
  <c r="AN9" i="23"/>
  <c r="AN10" i="23"/>
  <c r="AN11" i="23"/>
  <c r="AN12" i="23"/>
  <c r="AN13" i="23"/>
  <c r="AN14" i="23"/>
  <c r="AN15" i="23"/>
  <c r="AN16" i="23"/>
  <c r="AN17" i="23"/>
  <c r="AN18" i="23"/>
  <c r="AN19" i="23"/>
  <c r="AN20" i="23"/>
  <c r="AN21" i="23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O6" i="12"/>
  <c r="AO7" i="12"/>
  <c r="AO8" i="12"/>
  <c r="AO9" i="12"/>
  <c r="AO10" i="12"/>
  <c r="AO11" i="12"/>
  <c r="AO12" i="12"/>
  <c r="AO13" i="12"/>
  <c r="AO14" i="12"/>
  <c r="AO15" i="12"/>
  <c r="AO16" i="12"/>
  <c r="AO17" i="12"/>
  <c r="AO18" i="12"/>
  <c r="AO19" i="12"/>
  <c r="AO20" i="12"/>
  <c r="AO21" i="12"/>
  <c r="AO22" i="12"/>
  <c r="AO23" i="12"/>
  <c r="AO24" i="12"/>
  <c r="AO25" i="12"/>
  <c r="AO26" i="12"/>
  <c r="AO27" i="12"/>
  <c r="AO28" i="12"/>
  <c r="AO29" i="12"/>
  <c r="AO30" i="12"/>
  <c r="AO31" i="12"/>
  <c r="AO32" i="12"/>
  <c r="AO33" i="12"/>
  <c r="AO34" i="12"/>
  <c r="AO35" i="12"/>
  <c r="AO36" i="12"/>
  <c r="AO37" i="12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P6" i="12"/>
  <c r="AP7" i="12"/>
  <c r="AP8" i="12"/>
  <c r="AP9" i="12"/>
  <c r="AP10" i="12"/>
  <c r="AP11" i="12"/>
  <c r="AP12" i="12"/>
  <c r="AP13" i="12"/>
  <c r="AP14" i="12"/>
  <c r="AP15" i="12"/>
  <c r="AP16" i="12"/>
  <c r="AP17" i="12"/>
  <c r="AP18" i="12"/>
  <c r="AP19" i="12"/>
  <c r="AP20" i="12"/>
  <c r="AP21" i="12"/>
  <c r="AP22" i="12"/>
  <c r="AP23" i="12"/>
  <c r="AP24" i="12"/>
  <c r="AP25" i="12"/>
  <c r="AP26" i="12"/>
  <c r="AP27" i="12"/>
  <c r="AP28" i="12"/>
  <c r="AP29" i="12"/>
  <c r="AP30" i="12"/>
  <c r="AP31" i="12"/>
  <c r="AP32" i="12"/>
  <c r="AP33" i="12"/>
  <c r="AP35" i="12"/>
  <c r="AP36" i="12"/>
  <c r="AP37" i="12"/>
  <c r="AP6" i="23"/>
  <c r="AP7" i="23"/>
  <c r="AP8" i="23"/>
  <c r="AP9" i="23"/>
  <c r="AP10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5" i="23"/>
  <c r="AP36" i="23"/>
  <c r="AP37" i="23"/>
  <c r="AQ6" i="12"/>
  <c r="AQ7" i="12"/>
  <c r="AQ8" i="12"/>
  <c r="AQ9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8" i="34" s="1"/>
  <c r="AQ37" i="12"/>
  <c r="AQ42" i="12"/>
  <c r="AQ6" i="23"/>
  <c r="AQ7" i="23"/>
  <c r="AQ8" i="23"/>
  <c r="AQ9" i="23"/>
  <c r="AQ10" i="23"/>
  <c r="AQ11" i="23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32" s="1"/>
  <c r="AR6" i="12"/>
  <c r="AR7" i="12"/>
  <c r="AR8" i="12"/>
  <c r="AR9" i="12"/>
  <c r="AR10" i="12"/>
  <c r="AR11" i="12"/>
  <c r="AR12" i="12"/>
  <c r="AR13" i="12"/>
  <c r="AR14" i="12"/>
  <c r="AR15" i="12"/>
  <c r="AR16" i="12"/>
  <c r="AR17" i="12"/>
  <c r="AR18" i="12"/>
  <c r="AR19" i="12"/>
  <c r="AR20" i="12"/>
  <c r="AR21" i="12"/>
  <c r="AR22" i="12"/>
  <c r="AR23" i="12"/>
  <c r="AR24" i="12"/>
  <c r="AR25" i="12"/>
  <c r="AR26" i="12"/>
  <c r="AR27" i="12"/>
  <c r="AR28" i="12"/>
  <c r="AR29" i="12"/>
  <c r="AR30" i="12"/>
  <c r="AR31" i="12"/>
  <c r="AR32" i="12"/>
  <c r="AR33" i="12"/>
  <c r="AR34" i="12"/>
  <c r="AR35" i="12"/>
  <c r="AR36" i="12"/>
  <c r="AR37" i="12"/>
  <c r="AR39" i="34" s="1"/>
  <c r="AR6" i="23"/>
  <c r="AR7" i="23"/>
  <c r="AR8" i="23"/>
  <c r="AR9" i="23"/>
  <c r="AR10" i="23"/>
  <c r="AR11" i="23"/>
  <c r="AR12" i="23"/>
  <c r="AR13" i="23"/>
  <c r="AR14" i="23"/>
  <c r="AR15" i="23"/>
  <c r="AR16" i="23"/>
  <c r="AR17" i="23"/>
  <c r="AR18" i="23"/>
  <c r="AR19" i="23"/>
  <c r="AR20" i="23"/>
  <c r="AR21" i="23"/>
  <c r="AR22" i="23"/>
  <c r="AR23" i="23"/>
  <c r="AR24" i="23"/>
  <c r="AR25" i="23"/>
  <c r="AR26" i="23"/>
  <c r="AR27" i="23"/>
  <c r="AR28" i="23"/>
  <c r="AR29" i="23"/>
  <c r="AR30" i="23"/>
  <c r="AR31" i="23"/>
  <c r="AR32" i="23"/>
  <c r="AR33" i="23"/>
  <c r="AR34" i="23"/>
  <c r="AR35" i="23"/>
  <c r="AR36" i="23"/>
  <c r="AR37" i="23"/>
  <c r="AR38" i="32" s="1"/>
  <c r="AS6" i="12"/>
  <c r="AS7" i="12"/>
  <c r="AS8" i="12"/>
  <c r="AS9" i="12"/>
  <c r="AS10" i="12"/>
  <c r="AS11" i="12"/>
  <c r="AS12" i="12"/>
  <c r="AS13" i="12"/>
  <c r="AS14" i="12"/>
  <c r="AS15" i="12"/>
  <c r="AS16" i="12"/>
  <c r="AS17" i="12"/>
  <c r="AS18" i="12"/>
  <c r="AS19" i="12"/>
  <c r="AS20" i="12"/>
  <c r="AS21" i="12"/>
  <c r="AS22" i="12"/>
  <c r="AS23" i="12"/>
  <c r="AS24" i="12"/>
  <c r="AS25" i="12"/>
  <c r="AS26" i="12"/>
  <c r="AS27" i="12"/>
  <c r="AS28" i="12"/>
  <c r="AS29" i="12"/>
  <c r="AS30" i="12"/>
  <c r="AS31" i="12"/>
  <c r="AS32" i="12"/>
  <c r="AS33" i="12"/>
  <c r="AS34" i="12"/>
  <c r="AS35" i="12"/>
  <c r="AS36" i="12"/>
  <c r="AS37" i="12"/>
  <c r="AS6" i="23"/>
  <c r="AS7" i="23"/>
  <c r="AS8" i="23"/>
  <c r="AS9" i="23"/>
  <c r="AS10" i="23"/>
  <c r="AS11" i="23"/>
  <c r="AS12" i="23"/>
  <c r="AS13" i="23"/>
  <c r="AS14" i="23"/>
  <c r="AS15" i="23"/>
  <c r="AS16" i="23"/>
  <c r="AS17" i="23"/>
  <c r="AS18" i="23"/>
  <c r="AS19" i="23"/>
  <c r="AS20" i="23"/>
  <c r="AS21" i="23"/>
  <c r="AS22" i="23"/>
  <c r="AS23" i="23"/>
  <c r="AS24" i="23"/>
  <c r="AS25" i="23"/>
  <c r="AS26" i="23"/>
  <c r="AS27" i="23"/>
  <c r="AS28" i="23"/>
  <c r="AS29" i="23"/>
  <c r="AS30" i="23"/>
  <c r="AS31" i="23"/>
  <c r="AS32" i="23"/>
  <c r="AS33" i="23"/>
  <c r="AS34" i="23"/>
  <c r="AS35" i="23"/>
  <c r="AS36" i="23"/>
  <c r="AS37" i="23"/>
  <c r="AT6" i="12"/>
  <c r="AT6" i="23"/>
  <c r="AU6" i="12"/>
  <c r="AU7" i="12"/>
  <c r="AU8" i="12"/>
  <c r="AU9" i="12"/>
  <c r="AU10" i="12"/>
  <c r="AU11" i="12"/>
  <c r="AU12" i="12"/>
  <c r="AU13" i="12"/>
  <c r="AU14" i="12"/>
  <c r="AU15" i="12"/>
  <c r="AU16" i="12"/>
  <c r="AU18" i="12"/>
  <c r="AU19" i="12"/>
  <c r="AU20" i="12"/>
  <c r="AU21" i="12"/>
  <c r="AU22" i="12"/>
  <c r="AU23" i="12"/>
  <c r="AU24" i="12"/>
  <c r="AU25" i="12"/>
  <c r="AU26" i="12"/>
  <c r="AU27" i="12"/>
  <c r="AU28" i="12"/>
  <c r="AU29" i="12"/>
  <c r="AU30" i="12"/>
  <c r="AU31" i="12"/>
  <c r="AU32" i="12"/>
  <c r="AU33" i="12"/>
  <c r="AU34" i="12"/>
  <c r="AU35" i="12"/>
  <c r="AU36" i="12"/>
  <c r="AU37" i="12"/>
  <c r="AU6" i="23"/>
  <c r="AU7" i="23"/>
  <c r="AU8" i="23"/>
  <c r="AU9" i="23"/>
  <c r="AU10" i="23"/>
  <c r="AU11" i="23"/>
  <c r="AU12" i="23"/>
  <c r="AU13" i="23"/>
  <c r="AU14" i="23"/>
  <c r="AU15" i="23"/>
  <c r="AU16" i="23"/>
  <c r="AU18" i="23"/>
  <c r="AU19" i="23"/>
  <c r="AU20" i="23"/>
  <c r="AU21" i="23"/>
  <c r="AU22" i="23"/>
  <c r="AU23" i="23"/>
  <c r="AU24" i="23"/>
  <c r="AU25" i="23"/>
  <c r="AU26" i="23"/>
  <c r="AU27" i="23"/>
  <c r="AU28" i="23"/>
  <c r="AU29" i="23"/>
  <c r="AU30" i="23"/>
  <c r="AU31" i="23"/>
  <c r="AU32" i="23"/>
  <c r="AU33" i="23"/>
  <c r="AU34" i="23"/>
  <c r="AU35" i="23"/>
  <c r="AU36" i="23"/>
  <c r="AU37" i="23"/>
  <c r="AV6" i="12"/>
  <c r="AV7" i="12"/>
  <c r="AV8" i="12"/>
  <c r="AV9" i="12"/>
  <c r="AV10" i="12"/>
  <c r="AV11" i="12"/>
  <c r="AV12" i="12"/>
  <c r="AV13" i="12"/>
  <c r="AV14" i="12"/>
  <c r="AV15" i="12"/>
  <c r="AV16" i="12"/>
  <c r="AV17" i="12"/>
  <c r="AV18" i="12"/>
  <c r="AV19" i="12"/>
  <c r="AV20" i="12"/>
  <c r="AV21" i="12"/>
  <c r="AV22" i="12"/>
  <c r="AV23" i="12"/>
  <c r="AV24" i="12"/>
  <c r="AV25" i="12"/>
  <c r="AV26" i="12"/>
  <c r="AV27" i="12"/>
  <c r="AV28" i="12"/>
  <c r="AV29" i="12"/>
  <c r="AV30" i="12"/>
  <c r="AV31" i="12"/>
  <c r="AV32" i="12"/>
  <c r="AV33" i="12"/>
  <c r="AV34" i="12"/>
  <c r="AV35" i="12"/>
  <c r="AV36" i="12"/>
  <c r="AV37" i="12"/>
  <c r="AV6" i="23"/>
  <c r="AV7" i="23"/>
  <c r="AV8" i="23"/>
  <c r="AV9" i="23"/>
  <c r="AV10" i="23"/>
  <c r="AV11" i="23"/>
  <c r="AV12" i="23"/>
  <c r="AV13" i="23"/>
  <c r="AV14" i="23"/>
  <c r="AV15" i="23"/>
  <c r="AV16" i="23"/>
  <c r="AV17" i="23"/>
  <c r="AV18" i="23"/>
  <c r="AV19" i="23"/>
  <c r="AV20" i="23"/>
  <c r="AV21" i="23"/>
  <c r="AV22" i="23"/>
  <c r="AV23" i="23"/>
  <c r="AV24" i="23"/>
  <c r="AV25" i="23"/>
  <c r="AV26" i="23"/>
  <c r="AV27" i="23"/>
  <c r="AV28" i="23"/>
  <c r="AV29" i="23"/>
  <c r="AV30" i="23"/>
  <c r="AV31" i="23"/>
  <c r="AV32" i="23"/>
  <c r="AV33" i="23"/>
  <c r="AV34" i="23"/>
  <c r="AV35" i="23"/>
  <c r="AV36" i="23"/>
  <c r="AV37" i="23"/>
  <c r="AW6" i="12"/>
  <c r="AW7" i="12"/>
  <c r="AW8" i="12"/>
  <c r="AW9" i="12"/>
  <c r="AW10" i="12"/>
  <c r="AW11" i="12"/>
  <c r="AW12" i="12"/>
  <c r="AW13" i="12"/>
  <c r="AW14" i="12"/>
  <c r="AW15" i="12"/>
  <c r="AW16" i="12"/>
  <c r="AW17" i="12"/>
  <c r="AW18" i="12"/>
  <c r="AW19" i="12"/>
  <c r="AW20" i="12"/>
  <c r="AW21" i="12"/>
  <c r="AW22" i="12"/>
  <c r="AW23" i="12"/>
  <c r="AW24" i="12"/>
  <c r="AW25" i="12"/>
  <c r="AW26" i="12"/>
  <c r="AW27" i="12"/>
  <c r="AW28" i="12"/>
  <c r="AW29" i="12"/>
  <c r="AW30" i="12"/>
  <c r="AW31" i="12"/>
  <c r="AW32" i="12"/>
  <c r="AW33" i="12"/>
  <c r="AW34" i="12"/>
  <c r="AW35" i="12"/>
  <c r="AW36" i="12"/>
  <c r="AW37" i="12"/>
  <c r="AW6" i="23"/>
  <c r="AW7" i="23"/>
  <c r="AW8" i="23"/>
  <c r="AW9" i="23"/>
  <c r="AW10" i="23"/>
  <c r="AW11" i="23"/>
  <c r="AW12" i="23"/>
  <c r="AW13" i="23"/>
  <c r="AW14" i="23"/>
  <c r="AW15" i="23"/>
  <c r="AW16" i="23"/>
  <c r="AW17" i="23"/>
  <c r="AW18" i="23"/>
  <c r="AW19" i="23"/>
  <c r="AW20" i="23"/>
  <c r="AW21" i="23"/>
  <c r="AW22" i="23"/>
  <c r="AW23" i="23"/>
  <c r="AW24" i="23"/>
  <c r="AW25" i="23"/>
  <c r="AW26" i="23"/>
  <c r="AW27" i="23"/>
  <c r="AW28" i="23"/>
  <c r="AW29" i="23"/>
  <c r="AW30" i="23"/>
  <c r="AW31" i="23"/>
  <c r="AW32" i="23"/>
  <c r="AW33" i="23"/>
  <c r="AW34" i="23"/>
  <c r="AW35" i="23"/>
  <c r="AW36" i="23"/>
  <c r="AW37" i="23"/>
  <c r="AX6" i="12"/>
  <c r="AX7" i="12"/>
  <c r="AX8" i="12"/>
  <c r="AX9" i="12"/>
  <c r="AX10" i="12"/>
  <c r="AX11" i="12"/>
  <c r="AX12" i="12"/>
  <c r="AX13" i="12"/>
  <c r="AX14" i="12"/>
  <c r="AX15" i="12"/>
  <c r="AX16" i="12"/>
  <c r="AX17" i="12"/>
  <c r="AX18" i="12"/>
  <c r="AX19" i="12"/>
  <c r="AX20" i="12"/>
  <c r="AX21" i="12"/>
  <c r="AX22" i="12"/>
  <c r="AX23" i="12"/>
  <c r="AX24" i="12"/>
  <c r="AX25" i="12"/>
  <c r="AX26" i="12"/>
  <c r="AX27" i="12"/>
  <c r="AX28" i="12"/>
  <c r="AX29" i="12"/>
  <c r="AX30" i="12"/>
  <c r="AX31" i="12"/>
  <c r="AX32" i="12"/>
  <c r="AX33" i="12"/>
  <c r="AX34" i="12"/>
  <c r="AX35" i="12"/>
  <c r="AX36" i="12"/>
  <c r="AX37" i="12"/>
  <c r="AX6" i="23"/>
  <c r="AX7" i="23"/>
  <c r="AX8" i="23"/>
  <c r="AX9" i="23"/>
  <c r="AX10" i="23"/>
  <c r="AX11" i="23"/>
  <c r="AX12" i="23"/>
  <c r="AX13" i="23"/>
  <c r="AX14" i="23"/>
  <c r="AX15" i="23"/>
  <c r="AX16" i="23"/>
  <c r="AX17" i="23"/>
  <c r="AX18" i="23"/>
  <c r="AX19" i="23"/>
  <c r="AX20" i="23"/>
  <c r="AX21" i="23"/>
  <c r="AX22" i="23"/>
  <c r="AX23" i="23"/>
  <c r="AX24" i="23"/>
  <c r="AX25" i="23"/>
  <c r="AX26" i="23"/>
  <c r="AX27" i="23"/>
  <c r="AX28" i="23"/>
  <c r="AX29" i="23"/>
  <c r="AX30" i="23"/>
  <c r="AX31" i="23"/>
  <c r="AX32" i="23"/>
  <c r="AX33" i="23"/>
  <c r="AX34" i="23"/>
  <c r="AX35" i="23"/>
  <c r="AX36" i="23"/>
  <c r="AX37" i="23"/>
  <c r="AZ6" i="12"/>
  <c r="AZ7" i="12"/>
  <c r="AZ8" i="12"/>
  <c r="AZ9" i="12"/>
  <c r="AZ10" i="12"/>
  <c r="AZ11" i="12"/>
  <c r="AZ12" i="12"/>
  <c r="AZ13" i="12"/>
  <c r="AZ14" i="12"/>
  <c r="AZ15" i="12"/>
  <c r="AZ16" i="12"/>
  <c r="AZ17" i="12"/>
  <c r="AZ18" i="12"/>
  <c r="AZ19" i="12"/>
  <c r="AZ20" i="12"/>
  <c r="AZ21" i="12"/>
  <c r="AZ22" i="12"/>
  <c r="AZ23" i="12"/>
  <c r="AZ24" i="12"/>
  <c r="AZ25" i="12"/>
  <c r="AZ26" i="12"/>
  <c r="AZ27" i="12"/>
  <c r="AZ28" i="12"/>
  <c r="AZ29" i="12"/>
  <c r="AZ30" i="12"/>
  <c r="AZ31" i="12"/>
  <c r="AZ32" i="12"/>
  <c r="AZ33" i="12"/>
  <c r="AZ34" i="12"/>
  <c r="AZ35" i="12"/>
  <c r="AZ36" i="12"/>
  <c r="AZ37" i="12"/>
  <c r="AZ6" i="23"/>
  <c r="AZ7" i="23"/>
  <c r="AZ8" i="23"/>
  <c r="AZ9" i="23"/>
  <c r="AZ10" i="23"/>
  <c r="AZ11" i="23"/>
  <c r="AZ12" i="23"/>
  <c r="AZ13" i="23"/>
  <c r="AZ14" i="23"/>
  <c r="AZ15" i="23"/>
  <c r="AZ16" i="23"/>
  <c r="AZ17" i="23"/>
  <c r="AZ18" i="23"/>
  <c r="AZ19" i="23"/>
  <c r="AZ20" i="23"/>
  <c r="AZ21" i="23"/>
  <c r="AZ22" i="23"/>
  <c r="AZ23" i="23"/>
  <c r="AZ24" i="23"/>
  <c r="AZ25" i="23"/>
  <c r="AZ26" i="23"/>
  <c r="AZ27" i="23"/>
  <c r="AZ28" i="23"/>
  <c r="AZ29" i="23"/>
  <c r="AZ30" i="23"/>
  <c r="AZ31" i="23"/>
  <c r="AZ32" i="23"/>
  <c r="AZ33" i="23"/>
  <c r="AZ34" i="23"/>
  <c r="AZ35" i="23"/>
  <c r="AZ36" i="23"/>
  <c r="AZ37" i="23"/>
  <c r="BA6" i="12"/>
  <c r="BA7" i="12"/>
  <c r="BA42" i="12" s="1"/>
  <c r="BA8" i="12"/>
  <c r="BA9" i="12"/>
  <c r="BA10" i="12"/>
  <c r="BA11" i="12"/>
  <c r="BA12" i="12"/>
  <c r="BA13" i="12"/>
  <c r="BA14" i="12"/>
  <c r="BA15" i="12"/>
  <c r="BA16" i="12"/>
  <c r="BA17" i="12"/>
  <c r="BA18" i="12"/>
  <c r="BA19" i="12"/>
  <c r="BA20" i="12"/>
  <c r="BA21" i="12"/>
  <c r="BA22" i="12"/>
  <c r="BA23" i="12"/>
  <c r="BA24" i="12"/>
  <c r="BA25" i="12"/>
  <c r="BA26" i="12"/>
  <c r="BA27" i="12"/>
  <c r="BA28" i="12"/>
  <c r="BA29" i="12"/>
  <c r="BA30" i="12"/>
  <c r="BA31" i="12"/>
  <c r="BA32" i="12"/>
  <c r="BA33" i="12"/>
  <c r="BA34" i="12"/>
  <c r="BA35" i="12"/>
  <c r="BA36" i="12"/>
  <c r="BA37" i="12"/>
  <c r="BA6" i="23"/>
  <c r="BA7" i="23"/>
  <c r="BA8" i="23"/>
  <c r="BA9" i="23"/>
  <c r="BA10" i="23"/>
  <c r="BA11" i="23"/>
  <c r="BA12" i="23"/>
  <c r="BA13" i="23"/>
  <c r="BA14" i="23"/>
  <c r="BA15" i="23"/>
  <c r="BA16" i="23"/>
  <c r="BA17" i="23"/>
  <c r="BA18" i="23"/>
  <c r="BA19" i="23"/>
  <c r="BA20" i="23"/>
  <c r="BA21" i="23"/>
  <c r="BA22" i="23"/>
  <c r="BA23" i="23"/>
  <c r="BA24" i="23"/>
  <c r="BA25" i="23"/>
  <c r="BA26" i="23"/>
  <c r="BA27" i="23"/>
  <c r="BA28" i="23"/>
  <c r="BA29" i="23"/>
  <c r="BA30" i="23"/>
  <c r="BA31" i="23"/>
  <c r="BA32" i="23"/>
  <c r="BA33" i="23"/>
  <c r="BA34" i="23"/>
  <c r="BA35" i="23"/>
  <c r="BA36" i="23"/>
  <c r="BA37" i="23"/>
  <c r="BB6" i="12"/>
  <c r="BB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6" i="23"/>
  <c r="BB7" i="23"/>
  <c r="BB8" i="23"/>
  <c r="BB9" i="23"/>
  <c r="BB10" i="23"/>
  <c r="BB11" i="23"/>
  <c r="BB12" i="23"/>
  <c r="BB13" i="23"/>
  <c r="BB14" i="23"/>
  <c r="BB15" i="23"/>
  <c r="BB16" i="23"/>
  <c r="BB17" i="23"/>
  <c r="BB18" i="23"/>
  <c r="BB19" i="23"/>
  <c r="BB20" i="23"/>
  <c r="BB21" i="23"/>
  <c r="BB22" i="23"/>
  <c r="BB23" i="23"/>
  <c r="BB24" i="23"/>
  <c r="BB25" i="23"/>
  <c r="BB26" i="23"/>
  <c r="BB27" i="23"/>
  <c r="BB28" i="23"/>
  <c r="BB29" i="23"/>
  <c r="BB30" i="23"/>
  <c r="BB31" i="23"/>
  <c r="BB32" i="23"/>
  <c r="BB33" i="23"/>
  <c r="BB34" i="23"/>
  <c r="BB35" i="23"/>
  <c r="BB36" i="23"/>
  <c r="BB37" i="23"/>
  <c r="BC6" i="12"/>
  <c r="BC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6" i="23"/>
  <c r="BC7" i="23"/>
  <c r="BC8" i="23"/>
  <c r="BC9" i="23"/>
  <c r="BC10" i="23"/>
  <c r="BC11" i="23"/>
  <c r="BC12" i="23"/>
  <c r="BC13" i="23"/>
  <c r="BC14" i="23"/>
  <c r="BC15" i="23"/>
  <c r="BC16" i="23"/>
  <c r="BC17" i="23"/>
  <c r="BC18" i="23"/>
  <c r="BC19" i="23"/>
  <c r="BC20" i="23"/>
  <c r="BC21" i="23"/>
  <c r="BC22" i="23"/>
  <c r="BC23" i="23"/>
  <c r="BC24" i="23"/>
  <c r="BC25" i="23"/>
  <c r="BC26" i="23"/>
  <c r="BC27" i="23"/>
  <c r="BC28" i="23"/>
  <c r="BC29" i="23"/>
  <c r="BC30" i="23"/>
  <c r="BC31" i="23"/>
  <c r="BC32" i="23"/>
  <c r="BC33" i="23"/>
  <c r="BC34" i="23"/>
  <c r="BC35" i="23"/>
  <c r="BC36" i="23"/>
  <c r="BC37" i="23"/>
  <c r="BD6" i="12"/>
  <c r="BD7" i="12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6" i="23"/>
  <c r="BD7" i="23"/>
  <c r="BD8" i="23"/>
  <c r="BD9" i="23"/>
  <c r="BD10" i="23"/>
  <c r="BD11" i="23"/>
  <c r="BD12" i="23"/>
  <c r="BD13" i="23"/>
  <c r="BD14" i="23"/>
  <c r="BD15" i="23"/>
  <c r="BD16" i="23"/>
  <c r="BD17" i="23"/>
  <c r="BD18" i="23"/>
  <c r="BD19" i="23"/>
  <c r="BD20" i="23"/>
  <c r="BD21" i="23"/>
  <c r="BD22" i="23"/>
  <c r="BD23" i="23"/>
  <c r="BD24" i="23"/>
  <c r="BD25" i="23"/>
  <c r="BD26" i="23"/>
  <c r="BD27" i="23"/>
  <c r="BD28" i="23"/>
  <c r="BD29" i="23"/>
  <c r="BD30" i="23"/>
  <c r="BD31" i="23"/>
  <c r="BD32" i="23"/>
  <c r="BD33" i="23"/>
  <c r="BD34" i="23"/>
  <c r="BD35" i="23"/>
  <c r="BD36" i="23"/>
  <c r="BD37" i="23"/>
  <c r="BE6" i="12"/>
  <c r="BE7" i="12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6" i="23"/>
  <c r="BE7" i="23"/>
  <c r="BE8" i="23"/>
  <c r="BE9" i="23"/>
  <c r="BE10" i="23"/>
  <c r="BE11" i="23"/>
  <c r="BE12" i="23"/>
  <c r="BE13" i="23"/>
  <c r="BE14" i="23"/>
  <c r="BE15" i="23"/>
  <c r="BE16" i="23"/>
  <c r="BE17" i="23"/>
  <c r="BE18" i="23"/>
  <c r="BE19" i="23"/>
  <c r="BE20" i="23"/>
  <c r="BE21" i="23"/>
  <c r="BE22" i="23"/>
  <c r="BE23" i="23"/>
  <c r="BE24" i="23"/>
  <c r="BE25" i="23"/>
  <c r="BE26" i="23"/>
  <c r="BE27" i="23"/>
  <c r="BE28" i="23"/>
  <c r="BE29" i="23"/>
  <c r="BE30" i="23"/>
  <c r="BE31" i="23"/>
  <c r="BE32" i="23"/>
  <c r="BE33" i="23"/>
  <c r="BE34" i="23"/>
  <c r="BE35" i="23"/>
  <c r="BE36" i="23"/>
  <c r="BE37" i="23"/>
  <c r="BF6" i="12"/>
  <c r="BF7" i="12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6" i="23"/>
  <c r="BF7" i="23"/>
  <c r="BF8" i="23"/>
  <c r="BF9" i="23"/>
  <c r="BF10" i="23"/>
  <c r="BF11" i="23"/>
  <c r="BF12" i="23"/>
  <c r="BF13" i="23"/>
  <c r="BF14" i="23"/>
  <c r="BF15" i="23"/>
  <c r="BF16" i="23"/>
  <c r="BF17" i="23"/>
  <c r="BF18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G6" i="12"/>
  <c r="BG7" i="12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6" i="23"/>
  <c r="BG7" i="23"/>
  <c r="BG8" i="23"/>
  <c r="BG9" i="23"/>
  <c r="BG10" i="23"/>
  <c r="BG11" i="23"/>
  <c r="BG12" i="23"/>
  <c r="BG13" i="23"/>
  <c r="BG14" i="23"/>
  <c r="BG15" i="23"/>
  <c r="BG16" i="23"/>
  <c r="BG17" i="23"/>
  <c r="BG18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H6" i="12"/>
  <c r="BH7" i="12"/>
  <c r="BH8" i="12"/>
  <c r="BH9" i="12"/>
  <c r="BH10" i="12"/>
  <c r="BH11" i="12"/>
  <c r="BH12" i="12"/>
  <c r="BH13" i="12"/>
  <c r="BH14" i="12"/>
  <c r="BH15" i="12"/>
  <c r="BH16" i="12"/>
  <c r="BH17" i="12"/>
  <c r="BH18" i="12"/>
  <c r="BH19" i="12"/>
  <c r="BH20" i="12"/>
  <c r="BH21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8" i="34" s="1"/>
  <c r="BH37" i="12"/>
  <c r="BH6" i="23"/>
  <c r="BH7" i="23"/>
  <c r="BH8" i="23"/>
  <c r="BH9" i="23"/>
  <c r="BH10" i="23"/>
  <c r="BH11" i="23"/>
  <c r="BH12" i="23"/>
  <c r="BH13" i="23"/>
  <c r="BH14" i="23"/>
  <c r="BH15" i="23"/>
  <c r="BH16" i="23"/>
  <c r="BH17" i="23"/>
  <c r="BH18" i="23"/>
  <c r="BH19" i="23"/>
  <c r="BH20" i="23"/>
  <c r="BH21" i="23"/>
  <c r="BH22" i="23"/>
  <c r="BH23" i="23"/>
  <c r="BH24" i="23"/>
  <c r="BH25" i="23"/>
  <c r="BH26" i="23"/>
  <c r="BH27" i="23"/>
  <c r="BH28" i="23"/>
  <c r="BH29" i="23"/>
  <c r="BH30" i="23"/>
  <c r="BH31" i="23"/>
  <c r="BH32" i="23"/>
  <c r="BH33" i="23"/>
  <c r="BH34" i="23"/>
  <c r="BH35" i="23"/>
  <c r="BH36" i="23"/>
  <c r="BH37" i="23"/>
  <c r="BR5" i="1"/>
  <c r="BI6" i="12" s="1"/>
  <c r="BR6" i="1"/>
  <c r="BI7" i="12" s="1"/>
  <c r="BR7" i="1"/>
  <c r="BI8" i="12" s="1"/>
  <c r="BR8" i="1"/>
  <c r="BI9" i="12" s="1"/>
  <c r="BR9" i="1"/>
  <c r="BI10" i="12" s="1"/>
  <c r="BR10" i="1"/>
  <c r="BI11" i="12" s="1"/>
  <c r="BR11" i="1"/>
  <c r="BI12" i="12" s="1"/>
  <c r="BR12" i="1"/>
  <c r="BI13" i="12" s="1"/>
  <c r="BR13" i="1"/>
  <c r="BI14" i="12" s="1"/>
  <c r="BR14" i="1"/>
  <c r="BI15" i="12" s="1"/>
  <c r="BR15" i="1"/>
  <c r="BI16" i="12" s="1"/>
  <c r="BR16" i="1"/>
  <c r="BI17" i="12" s="1"/>
  <c r="BR17" i="1"/>
  <c r="BI18" i="12" s="1"/>
  <c r="BR18" i="1"/>
  <c r="BI19" i="12" s="1"/>
  <c r="BR19" i="1"/>
  <c r="BI20" i="12" s="1"/>
  <c r="BR20" i="1"/>
  <c r="BI21" i="12" s="1"/>
  <c r="BR21" i="1"/>
  <c r="BI22" i="12" s="1"/>
  <c r="BR22" i="1"/>
  <c r="BI23" i="12" s="1"/>
  <c r="BR23" i="1"/>
  <c r="BI24" i="12" s="1"/>
  <c r="BR24" i="1"/>
  <c r="BI25" i="12" s="1"/>
  <c r="BR25" i="1"/>
  <c r="BI26" i="12" s="1"/>
  <c r="BR26" i="1"/>
  <c r="BI27" i="12" s="1"/>
  <c r="BR27" i="1"/>
  <c r="BI28" i="12" s="1"/>
  <c r="BR28" i="1"/>
  <c r="BI29" i="12" s="1"/>
  <c r="BR29" i="1"/>
  <c r="BI30" i="12" s="1"/>
  <c r="BR30" i="1"/>
  <c r="BI31" i="12" s="1"/>
  <c r="BR31" i="1"/>
  <c r="BI32" i="12" s="1"/>
  <c r="BR32" i="1"/>
  <c r="BI33" i="12" s="1"/>
  <c r="BR33" i="1"/>
  <c r="BI34" i="12" s="1"/>
  <c r="BR34" i="1"/>
  <c r="BI35" i="12" s="1"/>
  <c r="BR35" i="1"/>
  <c r="BI36" i="12" s="1"/>
  <c r="BR36" i="1"/>
  <c r="BI37" i="12" s="1"/>
  <c r="BI42" i="12"/>
  <c r="BR5" i="3"/>
  <c r="BI6" i="23"/>
  <c r="BR6" i="3"/>
  <c r="BI7" i="23"/>
  <c r="BR7" i="3"/>
  <c r="BI8" i="23"/>
  <c r="BR8" i="3"/>
  <c r="BI9" i="23"/>
  <c r="BR9" i="3"/>
  <c r="BI10" i="23"/>
  <c r="BR10" i="3"/>
  <c r="BI11" i="23"/>
  <c r="BR11" i="3"/>
  <c r="BI12" i="23"/>
  <c r="BR12" i="3"/>
  <c r="BI13" i="23"/>
  <c r="BR13" i="3"/>
  <c r="BI14" i="23"/>
  <c r="BR14" i="3"/>
  <c r="BI15" i="23"/>
  <c r="BR15" i="3"/>
  <c r="BI16" i="23"/>
  <c r="BR16" i="3"/>
  <c r="BI17" i="23"/>
  <c r="BR17" i="3"/>
  <c r="BI18" i="23"/>
  <c r="BR18" i="3"/>
  <c r="BI19" i="23"/>
  <c r="BR19" i="3"/>
  <c r="BI20" i="23"/>
  <c r="BR20" i="3"/>
  <c r="BI21" i="23"/>
  <c r="BR21" i="3"/>
  <c r="BI22" i="23"/>
  <c r="BR22" i="3"/>
  <c r="BI23" i="23"/>
  <c r="BR23" i="3"/>
  <c r="BI24" i="23"/>
  <c r="BR24" i="3"/>
  <c r="BI25" i="23"/>
  <c r="BR25" i="3"/>
  <c r="BI26" i="23"/>
  <c r="BR26" i="3"/>
  <c r="BI27" i="23"/>
  <c r="BR27" i="3"/>
  <c r="BI28" i="23"/>
  <c r="BR28" i="3"/>
  <c r="BI29" i="23"/>
  <c r="BR29" i="3"/>
  <c r="BI30" i="23"/>
  <c r="BR30" i="3"/>
  <c r="BI31" i="23"/>
  <c r="BR31" i="3"/>
  <c r="BI32" i="23"/>
  <c r="BR32" i="3"/>
  <c r="BI33" i="23"/>
  <c r="BR33" i="3"/>
  <c r="BI34" i="23"/>
  <c r="BR34" i="3"/>
  <c r="BI35" i="23"/>
  <c r="BR35" i="3"/>
  <c r="BI36" i="23"/>
  <c r="BR36" i="3"/>
  <c r="BI37" i="23"/>
  <c r="BI38" i="32" s="1"/>
  <c r="BJ6" i="12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9" i="34" s="1"/>
  <c r="BJ6" i="23"/>
  <c r="BJ7" i="23"/>
  <c r="BJ8" i="23"/>
  <c r="BJ9" i="23"/>
  <c r="BJ10" i="23"/>
  <c r="BJ11" i="23"/>
  <c r="BJ12" i="23"/>
  <c r="BJ13" i="23"/>
  <c r="BJ14" i="23"/>
  <c r="BJ15" i="23"/>
  <c r="BJ16" i="23"/>
  <c r="BJ17" i="23"/>
  <c r="BJ18" i="23"/>
  <c r="BJ19" i="23"/>
  <c r="BJ20" i="23"/>
  <c r="BJ21" i="23"/>
  <c r="BJ22" i="23"/>
  <c r="BJ23" i="23"/>
  <c r="BJ24" i="23"/>
  <c r="BJ25" i="23"/>
  <c r="BJ26" i="23"/>
  <c r="BJ27" i="23"/>
  <c r="BJ28" i="23"/>
  <c r="BJ29" i="23"/>
  <c r="BJ30" i="23"/>
  <c r="BJ31" i="23"/>
  <c r="BJ32" i="23"/>
  <c r="BJ33" i="23"/>
  <c r="BJ34" i="23"/>
  <c r="BJ35" i="23"/>
  <c r="BJ36" i="23"/>
  <c r="BJ37" i="23"/>
  <c r="BJ38" i="32" s="1"/>
  <c r="BK6" i="12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9" i="34" s="1"/>
  <c r="BK6" i="23"/>
  <c r="BK7" i="23"/>
  <c r="BK8" i="23"/>
  <c r="BK9" i="23"/>
  <c r="BK10" i="23"/>
  <c r="BK11" i="23"/>
  <c r="BK12" i="23"/>
  <c r="BK13" i="23"/>
  <c r="BK14" i="23"/>
  <c r="BK15" i="23"/>
  <c r="BK16" i="23"/>
  <c r="BK17" i="23"/>
  <c r="BK18" i="23"/>
  <c r="BK19" i="23"/>
  <c r="BK20" i="23"/>
  <c r="BK21" i="23"/>
  <c r="BK22" i="23"/>
  <c r="BK23" i="23"/>
  <c r="BK24" i="23"/>
  <c r="BK25" i="23"/>
  <c r="BK26" i="23"/>
  <c r="BK27" i="23"/>
  <c r="BK28" i="23"/>
  <c r="BK29" i="23"/>
  <c r="BK30" i="23"/>
  <c r="BK31" i="23"/>
  <c r="BK32" i="23"/>
  <c r="BK33" i="23"/>
  <c r="BK34" i="23"/>
  <c r="BK35" i="23"/>
  <c r="BK36" i="23"/>
  <c r="BK37" i="23"/>
  <c r="BL6" i="12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N8" i="41" s="1"/>
  <c r="BL37" i="12"/>
  <c r="BL6" i="23"/>
  <c r="BL7" i="23"/>
  <c r="BL8" i="23"/>
  <c r="BL9" i="23"/>
  <c r="BL10" i="23"/>
  <c r="BL11" i="23"/>
  <c r="BL12" i="23"/>
  <c r="BL13" i="23"/>
  <c r="BL14" i="23"/>
  <c r="BL15" i="23"/>
  <c r="BL16" i="23"/>
  <c r="BL17" i="23"/>
  <c r="BL18" i="23"/>
  <c r="BL19" i="23"/>
  <c r="BL20" i="23"/>
  <c r="BL21" i="23"/>
  <c r="BL22" i="23"/>
  <c r="BL23" i="23"/>
  <c r="BL24" i="23"/>
  <c r="BL25" i="23"/>
  <c r="BL26" i="23"/>
  <c r="BL27" i="23"/>
  <c r="BL28" i="23"/>
  <c r="BL29" i="23"/>
  <c r="BL30" i="23"/>
  <c r="BL31" i="23"/>
  <c r="BL32" i="23"/>
  <c r="BL33" i="23"/>
  <c r="BL34" i="23"/>
  <c r="BL35" i="23"/>
  <c r="BL36" i="23"/>
  <c r="BL37" i="23"/>
  <c r="BM6" i="12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6" i="23"/>
  <c r="BM7" i="23"/>
  <c r="BM8" i="23"/>
  <c r="BM9" i="23"/>
  <c r="BM10" i="23"/>
  <c r="BM11" i="23"/>
  <c r="BM12" i="23"/>
  <c r="BM13" i="23"/>
  <c r="BM14" i="23"/>
  <c r="BM15" i="23"/>
  <c r="BM16" i="23"/>
  <c r="BM17" i="23"/>
  <c r="BM18" i="23"/>
  <c r="BM19" i="23"/>
  <c r="BM20" i="23"/>
  <c r="BM21" i="23"/>
  <c r="BM22" i="23"/>
  <c r="BM23" i="23"/>
  <c r="BM24" i="23"/>
  <c r="BM25" i="23"/>
  <c r="BM26" i="23"/>
  <c r="BM27" i="23"/>
  <c r="BM28" i="23"/>
  <c r="BM29" i="23"/>
  <c r="BM30" i="23"/>
  <c r="BM31" i="23"/>
  <c r="BM32" i="23"/>
  <c r="BM33" i="23"/>
  <c r="BM34" i="23"/>
  <c r="BM35" i="23"/>
  <c r="BM36" i="23"/>
  <c r="BM37" i="23"/>
  <c r="BN6" i="12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6" i="23"/>
  <c r="BN7" i="23"/>
  <c r="BN8" i="23"/>
  <c r="BN9" i="23"/>
  <c r="BN10" i="23"/>
  <c r="BN11" i="23"/>
  <c r="BN12" i="23"/>
  <c r="BN13" i="23"/>
  <c r="BN14" i="23"/>
  <c r="BN15" i="23"/>
  <c r="BN16" i="23"/>
  <c r="BN17" i="23"/>
  <c r="BN18" i="23"/>
  <c r="BN19" i="23"/>
  <c r="BN20" i="23"/>
  <c r="BN21" i="23"/>
  <c r="BN22" i="23"/>
  <c r="BN23" i="23"/>
  <c r="BN24" i="23"/>
  <c r="BN25" i="23"/>
  <c r="BN26" i="23"/>
  <c r="BN27" i="23"/>
  <c r="BN28" i="23"/>
  <c r="BN29" i="23"/>
  <c r="BN30" i="23"/>
  <c r="BN31" i="23"/>
  <c r="BN32" i="23"/>
  <c r="BN33" i="23"/>
  <c r="BN34" i="23"/>
  <c r="BN35" i="23"/>
  <c r="BN36" i="23"/>
  <c r="BN37" i="23"/>
  <c r="BO6" i="12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6" i="23"/>
  <c r="BO7" i="23"/>
  <c r="BO8" i="23"/>
  <c r="BO9" i="23"/>
  <c r="BO10" i="23"/>
  <c r="BO11" i="23"/>
  <c r="BO12" i="23"/>
  <c r="BO13" i="23"/>
  <c r="BO14" i="23"/>
  <c r="BO15" i="23"/>
  <c r="BO16" i="23"/>
  <c r="BO17" i="23"/>
  <c r="BO18" i="23"/>
  <c r="BO19" i="23"/>
  <c r="BO20" i="23"/>
  <c r="BO21" i="23"/>
  <c r="BO22" i="23"/>
  <c r="BO23" i="23"/>
  <c r="BO24" i="23"/>
  <c r="BO25" i="23"/>
  <c r="BO26" i="23"/>
  <c r="BO27" i="23"/>
  <c r="BO28" i="23"/>
  <c r="BO29" i="23"/>
  <c r="BO30" i="23"/>
  <c r="BO31" i="23"/>
  <c r="BO32" i="23"/>
  <c r="BO33" i="23"/>
  <c r="BO34" i="23"/>
  <c r="BO35" i="23"/>
  <c r="BO36" i="23"/>
  <c r="BO37" i="23"/>
  <c r="BP6" i="12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6" i="23"/>
  <c r="BP7" i="23"/>
  <c r="BP8" i="23"/>
  <c r="BP9" i="23"/>
  <c r="BP10" i="23"/>
  <c r="BP11" i="23"/>
  <c r="BP12" i="23"/>
  <c r="BP13" i="23"/>
  <c r="BP14" i="23"/>
  <c r="BP15" i="23"/>
  <c r="BP16" i="23"/>
  <c r="BP17" i="23"/>
  <c r="BP18" i="23"/>
  <c r="BP19" i="23"/>
  <c r="BP20" i="23"/>
  <c r="BP21" i="23"/>
  <c r="BP22" i="23"/>
  <c r="BP23" i="23"/>
  <c r="BP24" i="23"/>
  <c r="BP25" i="23"/>
  <c r="BP26" i="23"/>
  <c r="BP27" i="23"/>
  <c r="BP28" i="23"/>
  <c r="BP29" i="23"/>
  <c r="BP30" i="23"/>
  <c r="BP31" i="23"/>
  <c r="BP32" i="23"/>
  <c r="BP33" i="23"/>
  <c r="BP34" i="23"/>
  <c r="BP35" i="23"/>
  <c r="BP36" i="23"/>
  <c r="BP37" i="23"/>
  <c r="BQ6" i="12"/>
  <c r="BQ7" i="12"/>
  <c r="BQ42" i="12" s="1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6" i="23"/>
  <c r="BQ7" i="23"/>
  <c r="BQ8" i="23"/>
  <c r="BQ9" i="23"/>
  <c r="BQ10" i="23"/>
  <c r="BQ11" i="23"/>
  <c r="BQ12" i="23"/>
  <c r="BQ13" i="23"/>
  <c r="BQ14" i="23"/>
  <c r="BQ15" i="23"/>
  <c r="BQ16" i="23"/>
  <c r="BQ17" i="23"/>
  <c r="BQ18" i="23"/>
  <c r="BQ19" i="23"/>
  <c r="BQ20" i="23"/>
  <c r="BQ21" i="23"/>
  <c r="BQ22" i="23"/>
  <c r="BQ23" i="23"/>
  <c r="BQ24" i="23"/>
  <c r="BQ25" i="23"/>
  <c r="BQ26" i="23"/>
  <c r="BQ27" i="23"/>
  <c r="BQ28" i="23"/>
  <c r="BQ29" i="23"/>
  <c r="BQ30" i="23"/>
  <c r="BQ31" i="23"/>
  <c r="BQ32" i="23"/>
  <c r="BQ33" i="23"/>
  <c r="BQ34" i="23"/>
  <c r="BQ35" i="23"/>
  <c r="BQ36" i="23"/>
  <c r="BQ37" i="23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6" i="23"/>
  <c r="BR7" i="23"/>
  <c r="BR8" i="23"/>
  <c r="BR9" i="23"/>
  <c r="BR10" i="23"/>
  <c r="BR11" i="23"/>
  <c r="BR12" i="23"/>
  <c r="BR13" i="23"/>
  <c r="BR14" i="23"/>
  <c r="BR15" i="23"/>
  <c r="BR16" i="23"/>
  <c r="BR17" i="23"/>
  <c r="BR18" i="23"/>
  <c r="BR19" i="23"/>
  <c r="BR20" i="23"/>
  <c r="BR21" i="23"/>
  <c r="BR22" i="23"/>
  <c r="BR23" i="23"/>
  <c r="BR24" i="23"/>
  <c r="BR25" i="23"/>
  <c r="BR26" i="23"/>
  <c r="BR27" i="23"/>
  <c r="BR28" i="23"/>
  <c r="BR29" i="23"/>
  <c r="BR30" i="23"/>
  <c r="BR31" i="23"/>
  <c r="BR32" i="23"/>
  <c r="BR33" i="23"/>
  <c r="BR34" i="23"/>
  <c r="BR35" i="23"/>
  <c r="BR36" i="23"/>
  <c r="BR37" i="23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6" i="23"/>
  <c r="BS7" i="23"/>
  <c r="BS8" i="23"/>
  <c r="BS9" i="23"/>
  <c r="BS10" i="23"/>
  <c r="BS11" i="23"/>
  <c r="BS12" i="23"/>
  <c r="BS13" i="23"/>
  <c r="BS14" i="23"/>
  <c r="BS15" i="23"/>
  <c r="BS16" i="23"/>
  <c r="BS17" i="23"/>
  <c r="BS18" i="23"/>
  <c r="BS19" i="23"/>
  <c r="BS20" i="23"/>
  <c r="BS21" i="23"/>
  <c r="BS22" i="23"/>
  <c r="BS23" i="23"/>
  <c r="BS24" i="23"/>
  <c r="BS25" i="23"/>
  <c r="BS26" i="23"/>
  <c r="BS27" i="23"/>
  <c r="BS28" i="23"/>
  <c r="BS29" i="23"/>
  <c r="BS30" i="23"/>
  <c r="BS31" i="23"/>
  <c r="BS32" i="23"/>
  <c r="BS33" i="23"/>
  <c r="BS34" i="23"/>
  <c r="BS35" i="23"/>
  <c r="BS36" i="23"/>
  <c r="BS37" i="23"/>
  <c r="BT6" i="12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6" i="23"/>
  <c r="BT7" i="23"/>
  <c r="BT8" i="23"/>
  <c r="BT9" i="23"/>
  <c r="BT10" i="23"/>
  <c r="BT11" i="23"/>
  <c r="BT12" i="23"/>
  <c r="BT13" i="23"/>
  <c r="BT14" i="23"/>
  <c r="BT15" i="23"/>
  <c r="BT16" i="23"/>
  <c r="BT17" i="23"/>
  <c r="BT18" i="23"/>
  <c r="BT19" i="23"/>
  <c r="BT20" i="23"/>
  <c r="BT21" i="23"/>
  <c r="BT22" i="23"/>
  <c r="BT23" i="23"/>
  <c r="BT24" i="23"/>
  <c r="BT25" i="23"/>
  <c r="BT26" i="23"/>
  <c r="BT27" i="23"/>
  <c r="BT28" i="23"/>
  <c r="BT29" i="23"/>
  <c r="BT30" i="23"/>
  <c r="BT31" i="23"/>
  <c r="BT32" i="23"/>
  <c r="BT33" i="23"/>
  <c r="BT34" i="23"/>
  <c r="BT35" i="23"/>
  <c r="BT36" i="23"/>
  <c r="BT37" i="23"/>
  <c r="BU6" i="12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6" i="23"/>
  <c r="BU7" i="23"/>
  <c r="BU8" i="23"/>
  <c r="BU9" i="23"/>
  <c r="BU10" i="23"/>
  <c r="BU11" i="23"/>
  <c r="BU12" i="23"/>
  <c r="BU13" i="23"/>
  <c r="BU14" i="23"/>
  <c r="BU15" i="23"/>
  <c r="BU16" i="23"/>
  <c r="BU17" i="23"/>
  <c r="BU18" i="23"/>
  <c r="BU19" i="23"/>
  <c r="BU20" i="23"/>
  <c r="BU21" i="23"/>
  <c r="BU22" i="23"/>
  <c r="BU23" i="23"/>
  <c r="BU24" i="23"/>
  <c r="BU25" i="23"/>
  <c r="BU26" i="23"/>
  <c r="BU27" i="23"/>
  <c r="BU28" i="23"/>
  <c r="BU29" i="23"/>
  <c r="BU30" i="23"/>
  <c r="BU31" i="23"/>
  <c r="BU32" i="23"/>
  <c r="BU33" i="23"/>
  <c r="BU34" i="23"/>
  <c r="BU35" i="23"/>
  <c r="BU36" i="23"/>
  <c r="BU37" i="23"/>
  <c r="BV6" i="12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6" i="23"/>
  <c r="BV7" i="23"/>
  <c r="BV8" i="23"/>
  <c r="BV9" i="23"/>
  <c r="BV10" i="23"/>
  <c r="BV11" i="23"/>
  <c r="BV12" i="23"/>
  <c r="BV13" i="23"/>
  <c r="BV14" i="23"/>
  <c r="BV15" i="23"/>
  <c r="BV16" i="23"/>
  <c r="BV17" i="23"/>
  <c r="BV18" i="23"/>
  <c r="BV19" i="23"/>
  <c r="BV20" i="23"/>
  <c r="BV21" i="23"/>
  <c r="BV22" i="23"/>
  <c r="BV23" i="23"/>
  <c r="BV24" i="23"/>
  <c r="BV25" i="23"/>
  <c r="BV26" i="23"/>
  <c r="BV27" i="23"/>
  <c r="BV28" i="23"/>
  <c r="BV29" i="23"/>
  <c r="BV30" i="23"/>
  <c r="BV31" i="23"/>
  <c r="BV32" i="23"/>
  <c r="BV33" i="23"/>
  <c r="BV34" i="23"/>
  <c r="BV35" i="23"/>
  <c r="BV36" i="23"/>
  <c r="BV37" i="23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6" i="23"/>
  <c r="BW7" i="23"/>
  <c r="BW8" i="23"/>
  <c r="BW9" i="23"/>
  <c r="BW10" i="23"/>
  <c r="BW11" i="23"/>
  <c r="BW12" i="23"/>
  <c r="BW13" i="23"/>
  <c r="BW14" i="23"/>
  <c r="BW15" i="23"/>
  <c r="BW16" i="23"/>
  <c r="BW17" i="23"/>
  <c r="BW18" i="23"/>
  <c r="BW19" i="23"/>
  <c r="BW20" i="23"/>
  <c r="BW21" i="23"/>
  <c r="BW22" i="23"/>
  <c r="BW23" i="23"/>
  <c r="BW24" i="23"/>
  <c r="BW25" i="23"/>
  <c r="BW26" i="23"/>
  <c r="BW27" i="23"/>
  <c r="BW28" i="23"/>
  <c r="BW29" i="23"/>
  <c r="BW30" i="23"/>
  <c r="BW31" i="23"/>
  <c r="BW32" i="23"/>
  <c r="BW33" i="23"/>
  <c r="BW34" i="23"/>
  <c r="BW35" i="23"/>
  <c r="BW36" i="23"/>
  <c r="BW37" i="23"/>
  <c r="BX6" i="12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8" i="34" s="1"/>
  <c r="BX37" i="12"/>
  <c r="BX6" i="23"/>
  <c r="BX7" i="23"/>
  <c r="BX8" i="23"/>
  <c r="BX9" i="23"/>
  <c r="BX10" i="23"/>
  <c r="BX11" i="23"/>
  <c r="BX12" i="23"/>
  <c r="BX13" i="23"/>
  <c r="BX14" i="23"/>
  <c r="BX15" i="23"/>
  <c r="BX16" i="23"/>
  <c r="BX17" i="23"/>
  <c r="BX18" i="23"/>
  <c r="BX19" i="23"/>
  <c r="BX20" i="23"/>
  <c r="BX21" i="23"/>
  <c r="BX22" i="23"/>
  <c r="BX23" i="23"/>
  <c r="BX24" i="23"/>
  <c r="BX25" i="23"/>
  <c r="BX26" i="23"/>
  <c r="BX27" i="23"/>
  <c r="BX28" i="23"/>
  <c r="BX29" i="23"/>
  <c r="BX30" i="23"/>
  <c r="BX31" i="23"/>
  <c r="BX32" i="23"/>
  <c r="BX33" i="23"/>
  <c r="BX34" i="23"/>
  <c r="BX35" i="23"/>
  <c r="BX36" i="23"/>
  <c r="BX38" i="38" s="1"/>
  <c r="BX37" i="23"/>
  <c r="BY6" i="12"/>
  <c r="BY7" i="12"/>
  <c r="CH7" i="1"/>
  <c r="BY8" i="12" s="1"/>
  <c r="BY12" i="12"/>
  <c r="BY13" i="12"/>
  <c r="BY15" i="12"/>
  <c r="BY17" i="12"/>
  <c r="BY18" i="12"/>
  <c r="BY19" i="12"/>
  <c r="BY20" i="12"/>
  <c r="BY21" i="12"/>
  <c r="BY22" i="12"/>
  <c r="BY23" i="12"/>
  <c r="BY24" i="12"/>
  <c r="BY31" i="12"/>
  <c r="BY34" i="12"/>
  <c r="BY36" i="12"/>
  <c r="BY37" i="12"/>
  <c r="BY29" i="12"/>
  <c r="BY6" i="23"/>
  <c r="BY7" i="23"/>
  <c r="BY8" i="23"/>
  <c r="BY12" i="23"/>
  <c r="BY13" i="23"/>
  <c r="BY15" i="23"/>
  <c r="BY17" i="23"/>
  <c r="BY18" i="23"/>
  <c r="BY19" i="23"/>
  <c r="BY20" i="23"/>
  <c r="BY21" i="23"/>
  <c r="BY22" i="23"/>
  <c r="BY23" i="23"/>
  <c r="BY24" i="23"/>
  <c r="BY31" i="23"/>
  <c r="BY34" i="23"/>
  <c r="BY36" i="23"/>
  <c r="BY37" i="23"/>
  <c r="BY29" i="23"/>
  <c r="CI5" i="1"/>
  <c r="BZ6" i="12" s="1"/>
  <c r="CI6" i="1"/>
  <c r="BZ7" i="12" s="1"/>
  <c r="CI7" i="1"/>
  <c r="BZ8" i="12" s="1"/>
  <c r="CI8" i="1"/>
  <c r="BZ9" i="12" s="1"/>
  <c r="CI9" i="1"/>
  <c r="BZ10" i="12" s="1"/>
  <c r="CI10" i="1"/>
  <c r="BZ11" i="12" s="1"/>
  <c r="CI11" i="1"/>
  <c r="BZ12" i="12" s="1"/>
  <c r="CI12" i="1"/>
  <c r="BZ13" i="12" s="1"/>
  <c r="CI13" i="1"/>
  <c r="BZ14" i="12" s="1"/>
  <c r="CI14" i="1"/>
  <c r="BZ15" i="12" s="1"/>
  <c r="CI15" i="1"/>
  <c r="BZ16" i="12" s="1"/>
  <c r="CI16" i="1"/>
  <c r="BZ17" i="12" s="1"/>
  <c r="CI17" i="1"/>
  <c r="BZ18" i="12" s="1"/>
  <c r="CI18" i="1"/>
  <c r="BZ19" i="12" s="1"/>
  <c r="CI19" i="1"/>
  <c r="BZ20" i="12" s="1"/>
  <c r="CI20" i="1"/>
  <c r="BZ21" i="12" s="1"/>
  <c r="CI21" i="1"/>
  <c r="BZ22" i="12" s="1"/>
  <c r="CI22" i="1"/>
  <c r="BZ23" i="12" s="1"/>
  <c r="CI23" i="1"/>
  <c r="BZ24" i="12" s="1"/>
  <c r="CI24" i="1"/>
  <c r="BZ25" i="12" s="1"/>
  <c r="CI25" i="1"/>
  <c r="BZ26" i="12" s="1"/>
  <c r="CI26" i="1"/>
  <c r="BZ27" i="12" s="1"/>
  <c r="CI27" i="1"/>
  <c r="BZ28" i="12" s="1"/>
  <c r="CI28" i="1"/>
  <c r="BZ29" i="12" s="1"/>
  <c r="CI29" i="1"/>
  <c r="BZ30" i="12" s="1"/>
  <c r="CI30" i="1"/>
  <c r="BZ31" i="12" s="1"/>
  <c r="CI31" i="1"/>
  <c r="BZ32" i="12" s="1"/>
  <c r="CI32" i="1"/>
  <c r="BZ33" i="12" s="1"/>
  <c r="CI33" i="1"/>
  <c r="BZ34" i="12" s="1"/>
  <c r="CI34" i="1"/>
  <c r="BZ35" i="12" s="1"/>
  <c r="CI35" i="1"/>
  <c r="BZ36" i="12" s="1"/>
  <c r="CI36" i="1"/>
  <c r="BZ37" i="12" s="1"/>
  <c r="CI5" i="3"/>
  <c r="BZ6" i="23" s="1"/>
  <c r="CI6" i="3"/>
  <c r="BZ7" i="23" s="1"/>
  <c r="CI7" i="3"/>
  <c r="BZ8" i="23" s="1"/>
  <c r="CI8" i="3"/>
  <c r="BZ9" i="23" s="1"/>
  <c r="CI9" i="3"/>
  <c r="BZ10" i="23" s="1"/>
  <c r="CI10" i="3"/>
  <c r="BZ11" i="23" s="1"/>
  <c r="CI11" i="3"/>
  <c r="BZ12" i="23" s="1"/>
  <c r="CI12" i="3"/>
  <c r="BZ13" i="23" s="1"/>
  <c r="CI13" i="3"/>
  <c r="BZ14" i="23" s="1"/>
  <c r="CI14" i="3"/>
  <c r="BZ15" i="23" s="1"/>
  <c r="CI15" i="3"/>
  <c r="BZ16" i="23" s="1"/>
  <c r="CI16" i="3"/>
  <c r="BZ17" i="23" s="1"/>
  <c r="CI17" i="3"/>
  <c r="BZ18" i="23" s="1"/>
  <c r="CI18" i="3"/>
  <c r="BZ19" i="23" s="1"/>
  <c r="CI19" i="3"/>
  <c r="BZ20" i="23" s="1"/>
  <c r="CI20" i="3"/>
  <c r="BZ21" i="23" s="1"/>
  <c r="CI21" i="3"/>
  <c r="BZ22" i="23" s="1"/>
  <c r="CI22" i="3"/>
  <c r="BZ23" i="23" s="1"/>
  <c r="CI23" i="3"/>
  <c r="BZ24" i="23" s="1"/>
  <c r="CI24" i="3"/>
  <c r="BZ25" i="23" s="1"/>
  <c r="CI25" i="3"/>
  <c r="BZ26" i="23" s="1"/>
  <c r="CI26" i="3"/>
  <c r="BZ27" i="23" s="1"/>
  <c r="CI27" i="3"/>
  <c r="BZ28" i="23" s="1"/>
  <c r="CI28" i="3"/>
  <c r="BZ29" i="23" s="1"/>
  <c r="CI29" i="3"/>
  <c r="BZ30" i="23" s="1"/>
  <c r="CI30" i="3"/>
  <c r="BZ31" i="23" s="1"/>
  <c r="CI31" i="3"/>
  <c r="BZ32" i="23" s="1"/>
  <c r="CI32" i="3"/>
  <c r="BZ33" i="23" s="1"/>
  <c r="CI33" i="3"/>
  <c r="BZ34" i="23" s="1"/>
  <c r="CI34" i="3"/>
  <c r="BZ35" i="23" s="1"/>
  <c r="CI35" i="3"/>
  <c r="BZ36" i="23" s="1"/>
  <c r="CI36" i="3"/>
  <c r="BZ37" i="23" s="1"/>
  <c r="CA6" i="12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6" i="23"/>
  <c r="CA7" i="23"/>
  <c r="CA8" i="23"/>
  <c r="CA9" i="23"/>
  <c r="CA10" i="23"/>
  <c r="CA11" i="23"/>
  <c r="CA12" i="23"/>
  <c r="CA13" i="23"/>
  <c r="CA14" i="23"/>
  <c r="CA15" i="23"/>
  <c r="CA16" i="23"/>
  <c r="CA17" i="23"/>
  <c r="CA18" i="23"/>
  <c r="CA19" i="23"/>
  <c r="CA20" i="23"/>
  <c r="CA21" i="23"/>
  <c r="CA22" i="23"/>
  <c r="CA23" i="23"/>
  <c r="CA24" i="23"/>
  <c r="CA25" i="23"/>
  <c r="CA26" i="23"/>
  <c r="CA27" i="23"/>
  <c r="CA28" i="23"/>
  <c r="CA29" i="23"/>
  <c r="CA30" i="23"/>
  <c r="CA31" i="23"/>
  <c r="CA32" i="23"/>
  <c r="CA33" i="23"/>
  <c r="CA34" i="23"/>
  <c r="CA35" i="23"/>
  <c r="CA36" i="23"/>
  <c r="CA37" i="23"/>
  <c r="CB6" i="12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6" i="23"/>
  <c r="CB7" i="23"/>
  <c r="CB8" i="23"/>
  <c r="CB9" i="23"/>
  <c r="CB10" i="23"/>
  <c r="CB11" i="23"/>
  <c r="CB12" i="23"/>
  <c r="CB13" i="23"/>
  <c r="CB14" i="23"/>
  <c r="CB15" i="23"/>
  <c r="CB16" i="23"/>
  <c r="CB17" i="23"/>
  <c r="CB18" i="23"/>
  <c r="CB19" i="23"/>
  <c r="CB20" i="23"/>
  <c r="CB21" i="23"/>
  <c r="CB22" i="23"/>
  <c r="CB23" i="23"/>
  <c r="CB24" i="23"/>
  <c r="CB25" i="23"/>
  <c r="CB26" i="23"/>
  <c r="CB27" i="23"/>
  <c r="CB28" i="23"/>
  <c r="CB29" i="23"/>
  <c r="CB30" i="23"/>
  <c r="CB31" i="23"/>
  <c r="CB32" i="23"/>
  <c r="CB33" i="23"/>
  <c r="CB34" i="23"/>
  <c r="CB35" i="23"/>
  <c r="CB36" i="23"/>
  <c r="CB37" i="23"/>
  <c r="CC6" i="12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6" i="23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D6" i="12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43" i="12"/>
  <c r="CE6" i="12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G8" i="41" s="1"/>
  <c r="CE37" i="12"/>
  <c r="CE6" i="23"/>
  <c r="CE7" i="23"/>
  <c r="CE8" i="23"/>
  <c r="CE9" i="23"/>
  <c r="CE10" i="23"/>
  <c r="CE11" i="23"/>
  <c r="CE12" i="23"/>
  <c r="CE13" i="23"/>
  <c r="CE14" i="23"/>
  <c r="CE15" i="23"/>
  <c r="CE16" i="23"/>
  <c r="CE17" i="23"/>
  <c r="CE18" i="23"/>
  <c r="CE19" i="23"/>
  <c r="CE20" i="23"/>
  <c r="CE21" i="23"/>
  <c r="CE22" i="23"/>
  <c r="CE23" i="23"/>
  <c r="CE24" i="23"/>
  <c r="CE25" i="23"/>
  <c r="CE26" i="23"/>
  <c r="CE27" i="23"/>
  <c r="CE28" i="23"/>
  <c r="CE29" i="23"/>
  <c r="CE30" i="23"/>
  <c r="CE31" i="23"/>
  <c r="CE32" i="23"/>
  <c r="CE33" i="23"/>
  <c r="CE34" i="23"/>
  <c r="CE35" i="23"/>
  <c r="CE36" i="23"/>
  <c r="CE37" i="23"/>
  <c r="CF6" i="12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6" i="23"/>
  <c r="CF7" i="23"/>
  <c r="CF8" i="23"/>
  <c r="CF9" i="23"/>
  <c r="CF10" i="23"/>
  <c r="CF11" i="23"/>
  <c r="CF12" i="23"/>
  <c r="CF13" i="23"/>
  <c r="CF14" i="23"/>
  <c r="CF15" i="23"/>
  <c r="CF16" i="23"/>
  <c r="CF17" i="23"/>
  <c r="CF18" i="23"/>
  <c r="CF19" i="23"/>
  <c r="CF20" i="23"/>
  <c r="CF21" i="23"/>
  <c r="CF22" i="23"/>
  <c r="CF23" i="23"/>
  <c r="CF24" i="23"/>
  <c r="CF25" i="23"/>
  <c r="CF26" i="23"/>
  <c r="CF27" i="23"/>
  <c r="CF28" i="23"/>
  <c r="CF29" i="23"/>
  <c r="CF30" i="23"/>
  <c r="CF31" i="23"/>
  <c r="CF32" i="23"/>
  <c r="CF33" i="23"/>
  <c r="CF34" i="23"/>
  <c r="CF35" i="23"/>
  <c r="CF36" i="23"/>
  <c r="CF37" i="23"/>
  <c r="CG6" i="12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6" i="23"/>
  <c r="CG7" i="23"/>
  <c r="CG8" i="23"/>
  <c r="CG9" i="23"/>
  <c r="CG10" i="23"/>
  <c r="CG11" i="23"/>
  <c r="CG12" i="23"/>
  <c r="CG13" i="23"/>
  <c r="CG14" i="23"/>
  <c r="CG15" i="23"/>
  <c r="CG16" i="23"/>
  <c r="CG17" i="23"/>
  <c r="CG18" i="23"/>
  <c r="CG19" i="23"/>
  <c r="CG20" i="23"/>
  <c r="CG21" i="23"/>
  <c r="CG22" i="23"/>
  <c r="CG23" i="23"/>
  <c r="CG24" i="23"/>
  <c r="CG25" i="23"/>
  <c r="CG26" i="23"/>
  <c r="CG27" i="23"/>
  <c r="CG28" i="23"/>
  <c r="CG29" i="23"/>
  <c r="CG30" i="23"/>
  <c r="CG31" i="23"/>
  <c r="CG32" i="23"/>
  <c r="CG33" i="23"/>
  <c r="CG34" i="23"/>
  <c r="CG35" i="23"/>
  <c r="CG36" i="23"/>
  <c r="CG37" i="23"/>
  <c r="CH6" i="12"/>
  <c r="CH7" i="12"/>
  <c r="CH42" i="12" s="1"/>
  <c r="CH50" i="12" s="1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6" i="23"/>
  <c r="CH7" i="23"/>
  <c r="CH8" i="23"/>
  <c r="CH9" i="23"/>
  <c r="CH10" i="23"/>
  <c r="CH11" i="23"/>
  <c r="CH12" i="23"/>
  <c r="CH13" i="23"/>
  <c r="CH14" i="23"/>
  <c r="CH15" i="23"/>
  <c r="CH16" i="23"/>
  <c r="CH17" i="23"/>
  <c r="CH18" i="23"/>
  <c r="CH19" i="23"/>
  <c r="CH20" i="23"/>
  <c r="CH21" i="23"/>
  <c r="CH22" i="23"/>
  <c r="CH23" i="23"/>
  <c r="CH24" i="23"/>
  <c r="CH25" i="23"/>
  <c r="CH26" i="23"/>
  <c r="CH27" i="23"/>
  <c r="CH28" i="23"/>
  <c r="CH29" i="23"/>
  <c r="CH30" i="23"/>
  <c r="CH31" i="23"/>
  <c r="CH32" i="23"/>
  <c r="CH33" i="23"/>
  <c r="CH34" i="23"/>
  <c r="CH35" i="23"/>
  <c r="CH36" i="23"/>
  <c r="CH37" i="23"/>
  <c r="CI6" i="12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6" i="23"/>
  <c r="CI7" i="23"/>
  <c r="CI8" i="23"/>
  <c r="CI9" i="23"/>
  <c r="CI10" i="23"/>
  <c r="CI11" i="23"/>
  <c r="CI12" i="23"/>
  <c r="CI13" i="23"/>
  <c r="CI14" i="23"/>
  <c r="CI15" i="23"/>
  <c r="CI16" i="23"/>
  <c r="CI17" i="23"/>
  <c r="CI18" i="23"/>
  <c r="CI19" i="23"/>
  <c r="CI20" i="23"/>
  <c r="CI21" i="23"/>
  <c r="CI22" i="23"/>
  <c r="CI23" i="23"/>
  <c r="CI24" i="23"/>
  <c r="CI25" i="23"/>
  <c r="CI26" i="23"/>
  <c r="CI27" i="23"/>
  <c r="CI28" i="23"/>
  <c r="CI29" i="23"/>
  <c r="CI30" i="23"/>
  <c r="CI31" i="23"/>
  <c r="CI32" i="23"/>
  <c r="CI33" i="23"/>
  <c r="CI34" i="23"/>
  <c r="CI35" i="23"/>
  <c r="CI36" i="23"/>
  <c r="CK9" i="41" s="1"/>
  <c r="CI37" i="23"/>
  <c r="CJ6" i="12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6" i="23"/>
  <c r="CJ7" i="23"/>
  <c r="CJ8" i="23"/>
  <c r="CJ9" i="23"/>
  <c r="CJ10" i="23"/>
  <c r="CJ11" i="23"/>
  <c r="CJ12" i="23"/>
  <c r="CJ13" i="23"/>
  <c r="CJ14" i="23"/>
  <c r="CJ15" i="23"/>
  <c r="CJ16" i="23"/>
  <c r="CJ17" i="23"/>
  <c r="CJ18" i="23"/>
  <c r="CJ19" i="23"/>
  <c r="CJ20" i="23"/>
  <c r="CJ21" i="23"/>
  <c r="CJ22" i="23"/>
  <c r="CJ23" i="23"/>
  <c r="CJ24" i="23"/>
  <c r="CJ25" i="23"/>
  <c r="CJ26" i="23"/>
  <c r="CJ27" i="23"/>
  <c r="CJ28" i="23"/>
  <c r="CJ29" i="23"/>
  <c r="CJ30" i="23"/>
  <c r="CJ31" i="23"/>
  <c r="CJ32" i="23"/>
  <c r="CJ33" i="23"/>
  <c r="CJ34" i="23"/>
  <c r="CJ35" i="23"/>
  <c r="CJ36" i="23"/>
  <c r="CJ37" i="23"/>
  <c r="CK6" i="12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6" i="23"/>
  <c r="CK7" i="23"/>
  <c r="CK8" i="23"/>
  <c r="CK9" i="23"/>
  <c r="CK10" i="23"/>
  <c r="CK11" i="23"/>
  <c r="CK12" i="23"/>
  <c r="CK13" i="23"/>
  <c r="CK14" i="23"/>
  <c r="CK15" i="23"/>
  <c r="CK16" i="23"/>
  <c r="CK17" i="23"/>
  <c r="CK18" i="23"/>
  <c r="CK19" i="23"/>
  <c r="CK20" i="23"/>
  <c r="CK21" i="23"/>
  <c r="CK22" i="23"/>
  <c r="CK23" i="23"/>
  <c r="CK24" i="23"/>
  <c r="CK25" i="23"/>
  <c r="CK26" i="23"/>
  <c r="CK27" i="23"/>
  <c r="CK28" i="23"/>
  <c r="CK29" i="23"/>
  <c r="CK30" i="23"/>
  <c r="CK31" i="23"/>
  <c r="CK32" i="23"/>
  <c r="CK33" i="23"/>
  <c r="CK34" i="23"/>
  <c r="CK35" i="23"/>
  <c r="CK36" i="23"/>
  <c r="CK37" i="23"/>
  <c r="CL6" i="12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6" i="23"/>
  <c r="CL7" i="23"/>
  <c r="CL8" i="23"/>
  <c r="CL9" i="23"/>
  <c r="CL10" i="23"/>
  <c r="CL11" i="23"/>
  <c r="CL12" i="23"/>
  <c r="CL13" i="23"/>
  <c r="CL14" i="23"/>
  <c r="CL15" i="23"/>
  <c r="CL16" i="23"/>
  <c r="CL17" i="23"/>
  <c r="CL18" i="23"/>
  <c r="CL19" i="23"/>
  <c r="CL20" i="23"/>
  <c r="CL21" i="23"/>
  <c r="CL22" i="23"/>
  <c r="CL23" i="23"/>
  <c r="CL24" i="23"/>
  <c r="CL25" i="23"/>
  <c r="CL26" i="23"/>
  <c r="CL27" i="23"/>
  <c r="CL28" i="23"/>
  <c r="CL29" i="23"/>
  <c r="CL30" i="23"/>
  <c r="CL31" i="23"/>
  <c r="CL32" i="23"/>
  <c r="CL33" i="23"/>
  <c r="CL34" i="23"/>
  <c r="CL35" i="23"/>
  <c r="CL36" i="23"/>
  <c r="CL37" i="23"/>
  <c r="CM6" i="12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6" i="23"/>
  <c r="CM7" i="23"/>
  <c r="CM8" i="23"/>
  <c r="CM9" i="23"/>
  <c r="CM10" i="23"/>
  <c r="CM11" i="23"/>
  <c r="CM12" i="23"/>
  <c r="CM13" i="23"/>
  <c r="CM14" i="23"/>
  <c r="CM15" i="23"/>
  <c r="CM16" i="23"/>
  <c r="CM17" i="23"/>
  <c r="CM18" i="23"/>
  <c r="CM19" i="23"/>
  <c r="CM20" i="23"/>
  <c r="CM21" i="23"/>
  <c r="CM22" i="23"/>
  <c r="CM23" i="23"/>
  <c r="CM24" i="23"/>
  <c r="CM25" i="23"/>
  <c r="CM26" i="23"/>
  <c r="CM27" i="23"/>
  <c r="CM28" i="23"/>
  <c r="CM29" i="23"/>
  <c r="CM30" i="23"/>
  <c r="CM31" i="23"/>
  <c r="CM32" i="23"/>
  <c r="CM33" i="23"/>
  <c r="CM34" i="23"/>
  <c r="CM35" i="23"/>
  <c r="CM36" i="23"/>
  <c r="CM37" i="23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32" s="1"/>
  <c r="F14" i="41" s="1"/>
  <c r="D37" i="23"/>
  <c r="O47" i="12"/>
  <c r="AT47" i="12"/>
  <c r="G47" i="12"/>
  <c r="G46" i="12"/>
  <c r="O46" i="12"/>
  <c r="U46" i="12"/>
  <c r="AL46" i="12"/>
  <c r="BG46" i="12"/>
  <c r="BU46" i="12"/>
  <c r="AG5" i="2"/>
  <c r="G39" i="23"/>
  <c r="S39" i="23"/>
  <c r="W39" i="23"/>
  <c r="AC39" i="23"/>
  <c r="AF39" i="23"/>
  <c r="AN39" i="23"/>
  <c r="AS39" i="23"/>
  <c r="AT39" i="23"/>
  <c r="AW39" i="23"/>
  <c r="BF39" i="23"/>
  <c r="BJ39" i="23"/>
  <c r="BK39" i="23"/>
  <c r="BV39" i="23"/>
  <c r="BW39" i="23"/>
  <c r="CC39" i="23"/>
  <c r="CD39" i="23"/>
  <c r="CJ39" i="23"/>
  <c r="CL39" i="23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3" i="16"/>
  <c r="CJ22" i="16"/>
  <c r="CJ21" i="16"/>
  <c r="CJ20" i="16"/>
  <c r="CJ19" i="16"/>
  <c r="CJ18" i="16"/>
  <c r="CJ17" i="16"/>
  <c r="CJ16" i="16"/>
  <c r="CJ15" i="16"/>
  <c r="CJ14" i="16"/>
  <c r="CJ13" i="16"/>
  <c r="CJ12" i="16"/>
  <c r="CJ11" i="16"/>
  <c r="CJ10" i="16"/>
  <c r="CJ9" i="16"/>
  <c r="CJ8" i="16"/>
  <c r="CJ7" i="16"/>
  <c r="CJ6" i="16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3" i="17"/>
  <c r="CJ22" i="17"/>
  <c r="CJ21" i="17"/>
  <c r="CJ20" i="17"/>
  <c r="CJ19" i="17"/>
  <c r="CJ18" i="17"/>
  <c r="CJ17" i="17"/>
  <c r="CJ16" i="17"/>
  <c r="CJ15" i="17"/>
  <c r="CJ14" i="17"/>
  <c r="CJ13" i="17"/>
  <c r="CJ12" i="17"/>
  <c r="CJ11" i="17"/>
  <c r="CJ10" i="17"/>
  <c r="CJ9" i="17"/>
  <c r="CJ8" i="17"/>
  <c r="CJ7" i="17"/>
  <c r="CJ6" i="17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4" i="18"/>
  <c r="CJ23" i="18"/>
  <c r="CJ22" i="18"/>
  <c r="CJ21" i="18"/>
  <c r="CJ20" i="18"/>
  <c r="CJ19" i="18"/>
  <c r="CJ18" i="18"/>
  <c r="CJ17" i="18"/>
  <c r="CJ16" i="18"/>
  <c r="CJ15" i="18"/>
  <c r="CJ14" i="18"/>
  <c r="CJ13" i="18"/>
  <c r="CJ12" i="18"/>
  <c r="CJ11" i="18"/>
  <c r="CJ10" i="18"/>
  <c r="CJ9" i="18"/>
  <c r="CJ8" i="18"/>
  <c r="CJ7" i="18"/>
  <c r="CJ6" i="18"/>
  <c r="AJ4" i="35"/>
  <c r="AJ5" i="35"/>
  <c r="AK4" i="35" s="1"/>
  <c r="AJ6" i="35"/>
  <c r="AK6" i="35" s="1"/>
  <c r="AJ7" i="35"/>
  <c r="AK7" i="35" s="1"/>
  <c r="AJ8" i="35"/>
  <c r="AK8" i="35" s="1"/>
  <c r="AJ9" i="35"/>
  <c r="AK9" i="35" s="1"/>
  <c r="AJ10" i="35"/>
  <c r="AK10" i="35" s="1"/>
  <c r="AJ11" i="35"/>
  <c r="AK11" i="35" s="1"/>
  <c r="AJ12" i="35"/>
  <c r="AK12" i="35" s="1"/>
  <c r="AJ13" i="35"/>
  <c r="AK13" i="35" s="1"/>
  <c r="AJ14" i="35"/>
  <c r="AK14" i="35" s="1"/>
  <c r="AJ15" i="35"/>
  <c r="AK15" i="35" s="1"/>
  <c r="AJ16" i="35"/>
  <c r="AK16" i="35" s="1"/>
  <c r="AJ17" i="35"/>
  <c r="AK17" i="35" s="1"/>
  <c r="AJ18" i="35"/>
  <c r="AK18" i="35" s="1"/>
  <c r="AJ19" i="35"/>
  <c r="AK19" i="35" s="1"/>
  <c r="AJ20" i="35"/>
  <c r="AK20" i="35" s="1"/>
  <c r="AJ21" i="35"/>
  <c r="AK21" i="35" s="1"/>
  <c r="AJ22" i="35"/>
  <c r="AK22" i="35" s="1"/>
  <c r="AJ23" i="35"/>
  <c r="AK23" i="35" s="1"/>
  <c r="AJ24" i="35"/>
  <c r="AK24" i="35" s="1"/>
  <c r="AJ25" i="35"/>
  <c r="AK25" i="35" s="1"/>
  <c r="AJ26" i="35"/>
  <c r="AK26" i="35" s="1"/>
  <c r="AJ27" i="35"/>
  <c r="AK27" i="35" s="1"/>
  <c r="AJ28" i="35"/>
  <c r="AK28" i="35" s="1"/>
  <c r="AJ29" i="35"/>
  <c r="AK29" i="35" s="1"/>
  <c r="AJ30" i="35"/>
  <c r="AK30" i="35" s="1"/>
  <c r="AJ31" i="35"/>
  <c r="AK31" i="35" s="1"/>
  <c r="AJ32" i="35"/>
  <c r="AK32" i="35" s="1"/>
  <c r="AJ33" i="35"/>
  <c r="AK33" i="35" s="1"/>
  <c r="AJ34" i="35"/>
  <c r="AK34" i="35"/>
  <c r="AJ3" i="35"/>
  <c r="AK3" i="35"/>
  <c r="AH24" i="35"/>
  <c r="AH9" i="35"/>
  <c r="AH32" i="35"/>
  <c r="AH34" i="35"/>
  <c r="AH4" i="35"/>
  <c r="AH5" i="35"/>
  <c r="AH6" i="35"/>
  <c r="AH7" i="35"/>
  <c r="AH8" i="35"/>
  <c r="AH10" i="35"/>
  <c r="AH11" i="35"/>
  <c r="AH12" i="35"/>
  <c r="AH13" i="35"/>
  <c r="AH14" i="35"/>
  <c r="AH15" i="35"/>
  <c r="AH16" i="35"/>
  <c r="AH17" i="35"/>
  <c r="AH18" i="35"/>
  <c r="AH19" i="35"/>
  <c r="AH20" i="35"/>
  <c r="AH21" i="35"/>
  <c r="AH22" i="35"/>
  <c r="AH23" i="35"/>
  <c r="AH25" i="35"/>
  <c r="AH26" i="35"/>
  <c r="AH27" i="35"/>
  <c r="AH28" i="35"/>
  <c r="AH29" i="35"/>
  <c r="AH30" i="35"/>
  <c r="AH31" i="35"/>
  <c r="AH33" i="35"/>
  <c r="AH3" i="35"/>
  <c r="BL8" i="41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6" i="16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6" i="17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6" i="18"/>
  <c r="K7" i="19"/>
  <c r="K8" i="19"/>
  <c r="K9" i="19"/>
  <c r="K10" i="19"/>
  <c r="K11" i="19"/>
  <c r="K12" i="19"/>
  <c r="K13" i="19"/>
  <c r="K14" i="19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6" i="19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6" i="20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6" i="21"/>
  <c r="K7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6" i="22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6" i="15"/>
  <c r="BT42" i="34"/>
  <c r="BT42" i="38"/>
  <c r="S42" i="34"/>
  <c r="S42" i="38"/>
  <c r="S24" i="38"/>
  <c r="BZ42" i="34"/>
  <c r="BS42" i="34"/>
  <c r="BU42" i="34"/>
  <c r="BV42" i="34"/>
  <c r="BW42" i="34"/>
  <c r="BW9" i="34"/>
  <c r="BX42" i="34"/>
  <c r="BY42" i="34"/>
  <c r="CA42" i="34"/>
  <c r="CB42" i="34"/>
  <c r="CC42" i="34"/>
  <c r="BW10" i="34"/>
  <c r="CC10" i="34"/>
  <c r="BW11" i="34"/>
  <c r="BX11" i="34"/>
  <c r="BV12" i="34"/>
  <c r="BW12" i="34"/>
  <c r="CC12" i="34"/>
  <c r="BW13" i="34"/>
  <c r="BW14" i="34"/>
  <c r="BW15" i="34"/>
  <c r="BV16" i="34"/>
  <c r="BW16" i="34"/>
  <c r="BU17" i="34"/>
  <c r="BW17" i="34"/>
  <c r="CC17" i="34"/>
  <c r="BW18" i="34"/>
  <c r="CC18" i="34"/>
  <c r="BW19" i="34"/>
  <c r="BX19" i="34"/>
  <c r="BV20" i="34"/>
  <c r="BW20" i="34"/>
  <c r="BS21" i="34"/>
  <c r="BW21" i="34"/>
  <c r="BW22" i="34"/>
  <c r="BW23" i="34"/>
  <c r="BV24" i="34"/>
  <c r="BW24" i="34"/>
  <c r="CC24" i="34"/>
  <c r="BW25" i="34"/>
  <c r="BW26" i="34"/>
  <c r="BW27" i="34"/>
  <c r="BX27" i="34"/>
  <c r="CC27" i="34"/>
  <c r="BV28" i="34"/>
  <c r="BW28" i="34"/>
  <c r="BU29" i="34"/>
  <c r="BW29" i="34"/>
  <c r="CC29" i="34"/>
  <c r="BW30" i="34"/>
  <c r="CC30" i="34"/>
  <c r="BW31" i="34"/>
  <c r="CC31" i="34"/>
  <c r="BV32" i="34"/>
  <c r="BW32" i="34"/>
  <c r="BU33" i="34"/>
  <c r="BW33" i="34"/>
  <c r="BW34" i="34"/>
  <c r="BW35" i="34"/>
  <c r="BX35" i="34"/>
  <c r="CC35" i="34"/>
  <c r="BV36" i="34"/>
  <c r="BW36" i="34"/>
  <c r="BS37" i="34"/>
  <c r="BW37" i="34"/>
  <c r="BW38" i="34"/>
  <c r="BW39" i="34"/>
  <c r="BV8" i="34"/>
  <c r="BW8" i="34"/>
  <c r="BZ42" i="38"/>
  <c r="BS42" i="38"/>
  <c r="BU42" i="38"/>
  <c r="BU9" i="38"/>
  <c r="BV42" i="38"/>
  <c r="BV9" i="38"/>
  <c r="BW42" i="38"/>
  <c r="BW9" i="38"/>
  <c r="BX42" i="38"/>
  <c r="BY42" i="38"/>
  <c r="CA42" i="38"/>
  <c r="CB42" i="38"/>
  <c r="CB9" i="38"/>
  <c r="CC42" i="38"/>
  <c r="CC9" i="38"/>
  <c r="BV10" i="38"/>
  <c r="BW10" i="38"/>
  <c r="BS11" i="38"/>
  <c r="BV11" i="38"/>
  <c r="BW11" i="38"/>
  <c r="BV12" i="38"/>
  <c r="BW12" i="38"/>
  <c r="CB12" i="38"/>
  <c r="BS13" i="38"/>
  <c r="BV13" i="38"/>
  <c r="BW13" i="38"/>
  <c r="CC13" i="38"/>
  <c r="BV14" i="38"/>
  <c r="BW14" i="38"/>
  <c r="BS15" i="38"/>
  <c r="BV15" i="38"/>
  <c r="BW15" i="38"/>
  <c r="BV16" i="38"/>
  <c r="BW16" i="38"/>
  <c r="CB16" i="38"/>
  <c r="BS17" i="38"/>
  <c r="BV17" i="38"/>
  <c r="BW17" i="38"/>
  <c r="CC17" i="38"/>
  <c r="BV18" i="38"/>
  <c r="BW18" i="38"/>
  <c r="BS19" i="38"/>
  <c r="BV19" i="38"/>
  <c r="BW19" i="38"/>
  <c r="BV20" i="38"/>
  <c r="BW20" i="38"/>
  <c r="CB20" i="38"/>
  <c r="BS21" i="38"/>
  <c r="BV21" i="38"/>
  <c r="BW21" i="38"/>
  <c r="CC21" i="38"/>
  <c r="BV22" i="38"/>
  <c r="BW22" i="38"/>
  <c r="BS23" i="38"/>
  <c r="BV23" i="38"/>
  <c r="BW23" i="38"/>
  <c r="BV24" i="38"/>
  <c r="BW24" i="38"/>
  <c r="CB24" i="38"/>
  <c r="BS25" i="38"/>
  <c r="BV25" i="38"/>
  <c r="BW25" i="38"/>
  <c r="CC25" i="38"/>
  <c r="BV26" i="38"/>
  <c r="BW26" i="38"/>
  <c r="CB26" i="38"/>
  <c r="BS27" i="38"/>
  <c r="BV27" i="38"/>
  <c r="BW27" i="38"/>
  <c r="BV28" i="38"/>
  <c r="BW28" i="38"/>
  <c r="CB28" i="38"/>
  <c r="BS29" i="38"/>
  <c r="BV29" i="38"/>
  <c r="BW29" i="38"/>
  <c r="CB29" i="38"/>
  <c r="CC29" i="38"/>
  <c r="BS30" i="38"/>
  <c r="BV30" i="38"/>
  <c r="BW30" i="38"/>
  <c r="CB30" i="38"/>
  <c r="CC30" i="38"/>
  <c r="BS31" i="38"/>
  <c r="BV31" i="38"/>
  <c r="BW31" i="38"/>
  <c r="CB31" i="38"/>
  <c r="CC31" i="38"/>
  <c r="BS32" i="38"/>
  <c r="BV32" i="38"/>
  <c r="BW32" i="38"/>
  <c r="CB32" i="38"/>
  <c r="CC32" i="38"/>
  <c r="BS33" i="38"/>
  <c r="BV33" i="38"/>
  <c r="BW33" i="38"/>
  <c r="CB33" i="38"/>
  <c r="CC33" i="38"/>
  <c r="BS34" i="38"/>
  <c r="BV34" i="38"/>
  <c r="BW34" i="38"/>
  <c r="CB34" i="38"/>
  <c r="CC34" i="38"/>
  <c r="BS35" i="38"/>
  <c r="BV35" i="38"/>
  <c r="BW35" i="38"/>
  <c r="CB35" i="38"/>
  <c r="CC35" i="38"/>
  <c r="BS36" i="38"/>
  <c r="BV36" i="38"/>
  <c r="BW36" i="38"/>
  <c r="CB36" i="38"/>
  <c r="CC36" i="38"/>
  <c r="BS37" i="38"/>
  <c r="BV37" i="38"/>
  <c r="BW37" i="38"/>
  <c r="CB37" i="38"/>
  <c r="CC37" i="38"/>
  <c r="BS38" i="38"/>
  <c r="BV38" i="38"/>
  <c r="BW38" i="38"/>
  <c r="CB38" i="38"/>
  <c r="CC38" i="38"/>
  <c r="BS39" i="38"/>
  <c r="BV39" i="38"/>
  <c r="BW39" i="38"/>
  <c r="CB39" i="38"/>
  <c r="CC39" i="38"/>
  <c r="BS8" i="38"/>
  <c r="BV8" i="38"/>
  <c r="BW8" i="38"/>
  <c r="CB8" i="38"/>
  <c r="CC8" i="38"/>
  <c r="AT42" i="34"/>
  <c r="AT9" i="34" s="1"/>
  <c r="AU42" i="34"/>
  <c r="AV42" i="34"/>
  <c r="X42" i="34"/>
  <c r="X9" i="34"/>
  <c r="Y42" i="34"/>
  <c r="Y9" i="34"/>
  <c r="Z42" i="34"/>
  <c r="AA42" i="34"/>
  <c r="AB42" i="34"/>
  <c r="AC42" i="34"/>
  <c r="AD42" i="34"/>
  <c r="AD9" i="34"/>
  <c r="AE42" i="34"/>
  <c r="AF42" i="34"/>
  <c r="AG42" i="34"/>
  <c r="AG9" i="34"/>
  <c r="AH42" i="34"/>
  <c r="AI42" i="34"/>
  <c r="AJ42" i="34"/>
  <c r="AK42" i="34"/>
  <c r="AY42" i="34"/>
  <c r="AW42" i="34"/>
  <c r="AX42" i="34"/>
  <c r="AX9" i="34" s="1"/>
  <c r="AZ42" i="34"/>
  <c r="AZ9" i="34" s="1"/>
  <c r="BA42" i="34"/>
  <c r="BB42" i="34"/>
  <c r="BC42" i="34"/>
  <c r="BI42" i="34"/>
  <c r="BD42" i="34"/>
  <c r="BD9" i="34"/>
  <c r="BE42" i="34"/>
  <c r="BF42" i="34"/>
  <c r="BG42" i="34"/>
  <c r="BG9" i="34"/>
  <c r="BH42" i="34"/>
  <c r="BH9" i="34"/>
  <c r="BJ42" i="34"/>
  <c r="BK42" i="34"/>
  <c r="BL42" i="34"/>
  <c r="BL9" i="34"/>
  <c r="BM42" i="34"/>
  <c r="BN42" i="34"/>
  <c r="BO42" i="34"/>
  <c r="BO9" i="34"/>
  <c r="BP42" i="34"/>
  <c r="BQ42" i="34"/>
  <c r="BR42" i="34"/>
  <c r="M42" i="34"/>
  <c r="N42" i="34"/>
  <c r="O42" i="34"/>
  <c r="O9" i="34" s="1"/>
  <c r="P42" i="34"/>
  <c r="P9" i="34" s="1"/>
  <c r="Q42" i="34"/>
  <c r="Q9" i="34" s="1"/>
  <c r="R42" i="34"/>
  <c r="T42" i="34"/>
  <c r="T9" i="34" s="1"/>
  <c r="U42" i="34"/>
  <c r="U9" i="34" s="1"/>
  <c r="V42" i="34"/>
  <c r="W42" i="34"/>
  <c r="D42" i="34"/>
  <c r="D9" i="34"/>
  <c r="E42" i="34"/>
  <c r="F42" i="34"/>
  <c r="F9" i="34"/>
  <c r="G42" i="34"/>
  <c r="G9" i="34"/>
  <c r="H42" i="34"/>
  <c r="I42" i="34"/>
  <c r="J42" i="34"/>
  <c r="J9" i="34"/>
  <c r="K42" i="34"/>
  <c r="K9" i="34"/>
  <c r="L42" i="34"/>
  <c r="AL42" i="34"/>
  <c r="AL9" i="34" s="1"/>
  <c r="AM42" i="34"/>
  <c r="AN42" i="34"/>
  <c r="AO42" i="34"/>
  <c r="AO9" i="34" s="1"/>
  <c r="AP42" i="34"/>
  <c r="AQ42" i="34"/>
  <c r="AR42" i="34"/>
  <c r="AS42" i="34"/>
  <c r="CD42" i="34"/>
  <c r="CD9" i="34"/>
  <c r="CE42" i="34"/>
  <c r="CE9" i="34"/>
  <c r="CF42" i="34"/>
  <c r="CF9" i="34"/>
  <c r="CG42" i="34"/>
  <c r="CH42" i="34"/>
  <c r="CI42" i="34"/>
  <c r="CJ42" i="34"/>
  <c r="CK42" i="34"/>
  <c r="CK9" i="34" s="1"/>
  <c r="CL42" i="34"/>
  <c r="CL9" i="34" s="1"/>
  <c r="CM42" i="34"/>
  <c r="CM9" i="34" s="1"/>
  <c r="AT8" i="34"/>
  <c r="X8" i="34"/>
  <c r="Y8" i="34"/>
  <c r="Z8" i="34"/>
  <c r="AD8" i="34"/>
  <c r="AG8" i="34"/>
  <c r="BD8" i="34"/>
  <c r="BG8" i="34"/>
  <c r="BH8" i="34"/>
  <c r="BL8" i="34"/>
  <c r="BO8" i="34"/>
  <c r="P8" i="34"/>
  <c r="U8" i="34"/>
  <c r="D8" i="34"/>
  <c r="G8" i="34"/>
  <c r="J8" i="34"/>
  <c r="AL8" i="34"/>
  <c r="AN8" i="34"/>
  <c r="CD8" i="34"/>
  <c r="CE8" i="34"/>
  <c r="CF8" i="34"/>
  <c r="CL8" i="34"/>
  <c r="Y10" i="34"/>
  <c r="Z10" i="34"/>
  <c r="AD10" i="34"/>
  <c r="AG10" i="34"/>
  <c r="AX10" i="34"/>
  <c r="BD10" i="34"/>
  <c r="BG10" i="34"/>
  <c r="BL10" i="34"/>
  <c r="BN10" i="34"/>
  <c r="BO10" i="34"/>
  <c r="O10" i="34"/>
  <c r="T10" i="34"/>
  <c r="D10" i="34"/>
  <c r="F10" i="34"/>
  <c r="G10" i="34"/>
  <c r="H10" i="34"/>
  <c r="J10" i="34"/>
  <c r="K10" i="34"/>
  <c r="AM10" i="34"/>
  <c r="AO10" i="34"/>
  <c r="CD10" i="34"/>
  <c r="CE10" i="34"/>
  <c r="CF10" i="34"/>
  <c r="CK10" i="34"/>
  <c r="CM10" i="34"/>
  <c r="Y11" i="34"/>
  <c r="Z11" i="34"/>
  <c r="AD11" i="34"/>
  <c r="AG11" i="34"/>
  <c r="AX11" i="34"/>
  <c r="BD11" i="34"/>
  <c r="BG11" i="34"/>
  <c r="BL11" i="34"/>
  <c r="BN11" i="34"/>
  <c r="BO11" i="34"/>
  <c r="O11" i="34"/>
  <c r="T11" i="34"/>
  <c r="D11" i="34"/>
  <c r="F11" i="34"/>
  <c r="G11" i="34"/>
  <c r="H11" i="34"/>
  <c r="J11" i="34"/>
  <c r="K11" i="34"/>
  <c r="AM11" i="34"/>
  <c r="AO11" i="34"/>
  <c r="CD11" i="34"/>
  <c r="CE11" i="34"/>
  <c r="CF11" i="34"/>
  <c r="CK11" i="34"/>
  <c r="CM11" i="34"/>
  <c r="Y12" i="34"/>
  <c r="Z12" i="34"/>
  <c r="AD12" i="34"/>
  <c r="AG12" i="34"/>
  <c r="AX12" i="34"/>
  <c r="BD12" i="34"/>
  <c r="BG12" i="34"/>
  <c r="BL12" i="34"/>
  <c r="BN12" i="34"/>
  <c r="BO12" i="34"/>
  <c r="O12" i="34"/>
  <c r="T12" i="34"/>
  <c r="D12" i="34"/>
  <c r="F12" i="34"/>
  <c r="G12" i="34"/>
  <c r="H12" i="34"/>
  <c r="J12" i="34"/>
  <c r="K12" i="34"/>
  <c r="AM12" i="34"/>
  <c r="AO12" i="34"/>
  <c r="CD12" i="34"/>
  <c r="CE12" i="34"/>
  <c r="CF12" i="34"/>
  <c r="CK12" i="34"/>
  <c r="CM12" i="34"/>
  <c r="Y13" i="34"/>
  <c r="Z13" i="34"/>
  <c r="AD13" i="34"/>
  <c r="AG13" i="34"/>
  <c r="AX13" i="34"/>
  <c r="BD13" i="34"/>
  <c r="BG13" i="34"/>
  <c r="BL13" i="34"/>
  <c r="BN13" i="34"/>
  <c r="BO13" i="34"/>
  <c r="O13" i="34"/>
  <c r="T13" i="34"/>
  <c r="D13" i="34"/>
  <c r="F13" i="34"/>
  <c r="G13" i="34"/>
  <c r="H13" i="34"/>
  <c r="J13" i="34"/>
  <c r="K13" i="34"/>
  <c r="AM13" i="34"/>
  <c r="AO13" i="34"/>
  <c r="CD13" i="34"/>
  <c r="CE13" i="34"/>
  <c r="CF13" i="34"/>
  <c r="CK13" i="34"/>
  <c r="CM13" i="34"/>
  <c r="Y14" i="34"/>
  <c r="Z14" i="34"/>
  <c r="AD14" i="34"/>
  <c r="AG14" i="34"/>
  <c r="AX14" i="34"/>
  <c r="BD14" i="34"/>
  <c r="BG14" i="34"/>
  <c r="BL14" i="34"/>
  <c r="BN14" i="34"/>
  <c r="BO14" i="34"/>
  <c r="O14" i="34"/>
  <c r="T14" i="34"/>
  <c r="D14" i="34"/>
  <c r="F14" i="34"/>
  <c r="G14" i="34"/>
  <c r="H14" i="34"/>
  <c r="J14" i="34"/>
  <c r="K14" i="34"/>
  <c r="AM14" i="34"/>
  <c r="AO14" i="34"/>
  <c r="CD14" i="34"/>
  <c r="CE14" i="34"/>
  <c r="CF14" i="34"/>
  <c r="CI14" i="34"/>
  <c r="CK14" i="34"/>
  <c r="CM14" i="34"/>
  <c r="Y15" i="34"/>
  <c r="Z15" i="34"/>
  <c r="AD15" i="34"/>
  <c r="AG15" i="34"/>
  <c r="AX15" i="34"/>
  <c r="BD15" i="34"/>
  <c r="BG15" i="34"/>
  <c r="BL15" i="34"/>
  <c r="BN15" i="34"/>
  <c r="BO15" i="34"/>
  <c r="O15" i="34"/>
  <c r="T15" i="34"/>
  <c r="D15" i="34"/>
  <c r="F15" i="34"/>
  <c r="G15" i="34"/>
  <c r="H15" i="34"/>
  <c r="J15" i="34"/>
  <c r="K15" i="34"/>
  <c r="AM15" i="34"/>
  <c r="AO15" i="34"/>
  <c r="CD15" i="34"/>
  <c r="CE15" i="34"/>
  <c r="CF15" i="34"/>
  <c r="CI15" i="34"/>
  <c r="CK15" i="34"/>
  <c r="CM15" i="34"/>
  <c r="Y16" i="34"/>
  <c r="Z16" i="34"/>
  <c r="AD16" i="34"/>
  <c r="AG16" i="34"/>
  <c r="AX16" i="34"/>
  <c r="BD16" i="34"/>
  <c r="BG16" i="34"/>
  <c r="BL16" i="34"/>
  <c r="BN16" i="34"/>
  <c r="BO16" i="34"/>
  <c r="O16" i="34"/>
  <c r="T16" i="34"/>
  <c r="D16" i="34"/>
  <c r="F16" i="34"/>
  <c r="G16" i="34"/>
  <c r="H16" i="34"/>
  <c r="J16" i="34"/>
  <c r="K16" i="34"/>
  <c r="AM16" i="34"/>
  <c r="AO16" i="34"/>
  <c r="CD16" i="34"/>
  <c r="CE16" i="34"/>
  <c r="CF16" i="34"/>
  <c r="CI16" i="34"/>
  <c r="CK16" i="34"/>
  <c r="CM16" i="34"/>
  <c r="Y17" i="34"/>
  <c r="Z17" i="34"/>
  <c r="AD17" i="34"/>
  <c r="AG17" i="34"/>
  <c r="AX17" i="34"/>
  <c r="BD17" i="34"/>
  <c r="BG17" i="34"/>
  <c r="BL17" i="34"/>
  <c r="BN17" i="34"/>
  <c r="BO17" i="34"/>
  <c r="O17" i="34"/>
  <c r="T17" i="34"/>
  <c r="D17" i="34"/>
  <c r="F17" i="34"/>
  <c r="G17" i="34"/>
  <c r="H17" i="34"/>
  <c r="J17" i="34"/>
  <c r="K17" i="34"/>
  <c r="AM17" i="34"/>
  <c r="AO17" i="34"/>
  <c r="CD17" i="34"/>
  <c r="CE17" i="34"/>
  <c r="CF17" i="34"/>
  <c r="CI17" i="34"/>
  <c r="CK17" i="34"/>
  <c r="CM17" i="34"/>
  <c r="Y18" i="34"/>
  <c r="Z18" i="34"/>
  <c r="AD18" i="34"/>
  <c r="AG18" i="34"/>
  <c r="AX18" i="34"/>
  <c r="BD18" i="34"/>
  <c r="BG18" i="34"/>
  <c r="BL18" i="34"/>
  <c r="BN18" i="34"/>
  <c r="BO18" i="34"/>
  <c r="O18" i="34"/>
  <c r="T18" i="34"/>
  <c r="D18" i="34"/>
  <c r="F18" i="34"/>
  <c r="G18" i="34"/>
  <c r="H18" i="34"/>
  <c r="J18" i="34"/>
  <c r="K18" i="34"/>
  <c r="AM18" i="34"/>
  <c r="AO18" i="34"/>
  <c r="CD18" i="34"/>
  <c r="CE18" i="34"/>
  <c r="CF18" i="34"/>
  <c r="CI18" i="34"/>
  <c r="CK18" i="34"/>
  <c r="CM18" i="34"/>
  <c r="Y19" i="34"/>
  <c r="Z19" i="34"/>
  <c r="AD19" i="34"/>
  <c r="AG19" i="34"/>
  <c r="AX19" i="34"/>
  <c r="BD19" i="34"/>
  <c r="BG19" i="34"/>
  <c r="BL19" i="34"/>
  <c r="BN19" i="34"/>
  <c r="BO19" i="34"/>
  <c r="O19" i="34"/>
  <c r="T19" i="34"/>
  <c r="D19" i="34"/>
  <c r="F19" i="34"/>
  <c r="G19" i="34"/>
  <c r="H19" i="34"/>
  <c r="J19" i="34"/>
  <c r="K19" i="34"/>
  <c r="AM19" i="34"/>
  <c r="AO19" i="34"/>
  <c r="CD19" i="34"/>
  <c r="CE19" i="34"/>
  <c r="CF19" i="34"/>
  <c r="CI19" i="34"/>
  <c r="CK19" i="34"/>
  <c r="CM19" i="34"/>
  <c r="Y20" i="34"/>
  <c r="Z20" i="34"/>
  <c r="AD20" i="34"/>
  <c r="AG20" i="34"/>
  <c r="AX20" i="34"/>
  <c r="BD20" i="34"/>
  <c r="BG20" i="34"/>
  <c r="BL20" i="34"/>
  <c r="BN20" i="34"/>
  <c r="BO20" i="34"/>
  <c r="O20" i="34"/>
  <c r="T20" i="34"/>
  <c r="D20" i="34"/>
  <c r="F20" i="34"/>
  <c r="G20" i="34"/>
  <c r="H20" i="34"/>
  <c r="J20" i="34"/>
  <c r="K20" i="34"/>
  <c r="AM20" i="34"/>
  <c r="AO20" i="34"/>
  <c r="CD20" i="34"/>
  <c r="CE20" i="34"/>
  <c r="CF20" i="34"/>
  <c r="CI20" i="34"/>
  <c r="CK20" i="34"/>
  <c r="CM20" i="34"/>
  <c r="Y21" i="34"/>
  <c r="Z21" i="34"/>
  <c r="AD21" i="34"/>
  <c r="AG21" i="34"/>
  <c r="AX21" i="34"/>
  <c r="BD21" i="34"/>
  <c r="BG21" i="34"/>
  <c r="BL21" i="34"/>
  <c r="BN21" i="34"/>
  <c r="BO21" i="34"/>
  <c r="O21" i="34"/>
  <c r="T21" i="34"/>
  <c r="D21" i="34"/>
  <c r="F21" i="34"/>
  <c r="G21" i="34"/>
  <c r="H21" i="34"/>
  <c r="J21" i="34"/>
  <c r="K21" i="34"/>
  <c r="AM21" i="34"/>
  <c r="AO21" i="34"/>
  <c r="CD21" i="34"/>
  <c r="CE21" i="34"/>
  <c r="CF21" i="34"/>
  <c r="CI21" i="34"/>
  <c r="CK21" i="34"/>
  <c r="CM21" i="34"/>
  <c r="Y22" i="34"/>
  <c r="Z22" i="34"/>
  <c r="AD22" i="34"/>
  <c r="AG22" i="34"/>
  <c r="AX22" i="34"/>
  <c r="BD22" i="34"/>
  <c r="BG22" i="34"/>
  <c r="BK22" i="34"/>
  <c r="BL22" i="34"/>
  <c r="BO22" i="34"/>
  <c r="O22" i="34"/>
  <c r="T22" i="34"/>
  <c r="D22" i="34"/>
  <c r="F22" i="34"/>
  <c r="G22" i="34"/>
  <c r="H22" i="34"/>
  <c r="J22" i="34"/>
  <c r="K22" i="34"/>
  <c r="AO22" i="34"/>
  <c r="CD22" i="34"/>
  <c r="CE22" i="34"/>
  <c r="CF22" i="34"/>
  <c r="CK22" i="34"/>
  <c r="CM22" i="34"/>
  <c r="Y23" i="34"/>
  <c r="AD23" i="34"/>
  <c r="AE23" i="34"/>
  <c r="AG23" i="34"/>
  <c r="AX23" i="34"/>
  <c r="BD23" i="34"/>
  <c r="BG23" i="34"/>
  <c r="BJ23" i="34"/>
  <c r="BL23" i="34"/>
  <c r="BO23" i="34"/>
  <c r="O23" i="34"/>
  <c r="D23" i="34"/>
  <c r="G23" i="34"/>
  <c r="H23" i="34"/>
  <c r="J23" i="34"/>
  <c r="L23" i="34"/>
  <c r="AO23" i="34"/>
  <c r="AS23" i="34"/>
  <c r="CD23" i="34"/>
  <c r="CE23" i="34"/>
  <c r="CF23" i="34"/>
  <c r="CG23" i="34"/>
  <c r="CK23" i="34"/>
  <c r="CM23" i="34"/>
  <c r="Y24" i="34"/>
  <c r="AD24" i="34"/>
  <c r="AE24" i="34"/>
  <c r="AG24" i="34"/>
  <c r="AX24" i="34"/>
  <c r="BD24" i="34"/>
  <c r="BG24" i="34"/>
  <c r="BH24" i="34"/>
  <c r="BL24" i="34"/>
  <c r="BO24" i="34"/>
  <c r="O24" i="34"/>
  <c r="D24" i="34"/>
  <c r="G24" i="34"/>
  <c r="H24" i="34"/>
  <c r="J24" i="34"/>
  <c r="AO24" i="34"/>
  <c r="CD24" i="34"/>
  <c r="CE24" i="34"/>
  <c r="CF24" i="34"/>
  <c r="CH24" i="34"/>
  <c r="CK24" i="34"/>
  <c r="CM24" i="34"/>
  <c r="Y25" i="34"/>
  <c r="AC25" i="34"/>
  <c r="AD25" i="34"/>
  <c r="AE25" i="34"/>
  <c r="AG25" i="34"/>
  <c r="AH25" i="34"/>
  <c r="AX25" i="34"/>
  <c r="BC25" i="34"/>
  <c r="BD25" i="34"/>
  <c r="BG25" i="34"/>
  <c r="BL25" i="34"/>
  <c r="BO25" i="34"/>
  <c r="BP25" i="34"/>
  <c r="O25" i="34"/>
  <c r="Q25" i="34"/>
  <c r="D25" i="34"/>
  <c r="G25" i="34"/>
  <c r="H25" i="34"/>
  <c r="J25" i="34"/>
  <c r="AO25" i="34"/>
  <c r="CD25" i="34"/>
  <c r="CE25" i="34"/>
  <c r="CF25" i="34"/>
  <c r="CI25" i="34"/>
  <c r="CK25" i="34"/>
  <c r="CM25" i="34"/>
  <c r="Y26" i="34"/>
  <c r="Z26" i="34"/>
  <c r="AD26" i="34"/>
  <c r="AE26" i="34"/>
  <c r="AG26" i="34"/>
  <c r="AX26" i="34"/>
  <c r="BD26" i="34"/>
  <c r="BG26" i="34"/>
  <c r="BK26" i="34"/>
  <c r="BL26" i="34"/>
  <c r="BO26" i="34"/>
  <c r="O26" i="34"/>
  <c r="T26" i="34"/>
  <c r="D26" i="34"/>
  <c r="F26" i="34"/>
  <c r="G26" i="34"/>
  <c r="H26" i="34"/>
  <c r="J26" i="34"/>
  <c r="K26" i="34"/>
  <c r="AO26" i="34"/>
  <c r="CD26" i="34"/>
  <c r="CE26" i="34"/>
  <c r="CF26" i="34"/>
  <c r="CK26" i="34"/>
  <c r="CM26" i="34"/>
  <c r="Y27" i="34"/>
  <c r="AD27" i="34"/>
  <c r="AE27" i="34"/>
  <c r="AG27" i="34"/>
  <c r="AX27" i="34"/>
  <c r="BD27" i="34"/>
  <c r="BG27" i="34"/>
  <c r="BJ27" i="34"/>
  <c r="BL27" i="34"/>
  <c r="BO27" i="34"/>
  <c r="O27" i="34"/>
  <c r="D27" i="34"/>
  <c r="G27" i="34"/>
  <c r="H27" i="34"/>
  <c r="J27" i="34"/>
  <c r="L27" i="34"/>
  <c r="AO27" i="34"/>
  <c r="AS27" i="34"/>
  <c r="CD27" i="34"/>
  <c r="CE27" i="34"/>
  <c r="CF27" i="34"/>
  <c r="CG27" i="34"/>
  <c r="CK27" i="34"/>
  <c r="CM27" i="34"/>
  <c r="Y28" i="34"/>
  <c r="AD28" i="34"/>
  <c r="AE28" i="34"/>
  <c r="AG28" i="34"/>
  <c r="AX28" i="34"/>
  <c r="BD28" i="34"/>
  <c r="BG28" i="34"/>
  <c r="BH28" i="34"/>
  <c r="BL28" i="34"/>
  <c r="BO28" i="34"/>
  <c r="O28" i="34"/>
  <c r="D28" i="34"/>
  <c r="G28" i="34"/>
  <c r="H28" i="34"/>
  <c r="J28" i="34"/>
  <c r="AO28" i="34"/>
  <c r="CD28" i="34"/>
  <c r="CE28" i="34"/>
  <c r="CF28" i="34"/>
  <c r="CH28" i="34"/>
  <c r="CK28" i="34"/>
  <c r="CM28" i="34"/>
  <c r="Y29" i="34"/>
  <c r="AC29" i="34"/>
  <c r="AD29" i="34"/>
  <c r="AE29" i="34"/>
  <c r="AG29" i="34"/>
  <c r="AH29" i="34"/>
  <c r="AX29" i="34"/>
  <c r="BC29" i="34"/>
  <c r="BD29" i="34"/>
  <c r="BG29" i="34"/>
  <c r="BL29" i="34"/>
  <c r="BO29" i="34"/>
  <c r="BP29" i="34"/>
  <c r="O29" i="34"/>
  <c r="Q29" i="34"/>
  <c r="D29" i="34"/>
  <c r="G29" i="34"/>
  <c r="H29" i="34"/>
  <c r="J29" i="34"/>
  <c r="AO29" i="34"/>
  <c r="CD29" i="34"/>
  <c r="CE29" i="34"/>
  <c r="CF29" i="34"/>
  <c r="CI29" i="34"/>
  <c r="CK29" i="34"/>
  <c r="CM29" i="34"/>
  <c r="Y30" i="34"/>
  <c r="Z30" i="34"/>
  <c r="AD30" i="34"/>
  <c r="AE30" i="34"/>
  <c r="AG30" i="34"/>
  <c r="AX30" i="34"/>
  <c r="BD30" i="34"/>
  <c r="BG30" i="34"/>
  <c r="BK30" i="34"/>
  <c r="BL30" i="34"/>
  <c r="BO30" i="34"/>
  <c r="O30" i="34"/>
  <c r="T30" i="34"/>
  <c r="D30" i="34"/>
  <c r="F30" i="34"/>
  <c r="G30" i="34"/>
  <c r="H30" i="34"/>
  <c r="J30" i="34"/>
  <c r="K30" i="34"/>
  <c r="AO30" i="34"/>
  <c r="CD30" i="34"/>
  <c r="CE30" i="34"/>
  <c r="CF30" i="34"/>
  <c r="CK30" i="34"/>
  <c r="CM30" i="34"/>
  <c r="AT31" i="34"/>
  <c r="Y31" i="34"/>
  <c r="Z31" i="34"/>
  <c r="AD31" i="34"/>
  <c r="AG31" i="34"/>
  <c r="AI31" i="34"/>
  <c r="AX31" i="34"/>
  <c r="AZ31" i="34"/>
  <c r="BD31" i="34"/>
  <c r="BE31" i="34"/>
  <c r="BG31" i="34"/>
  <c r="BL31" i="34"/>
  <c r="BN31" i="34"/>
  <c r="BO31" i="34"/>
  <c r="O31" i="34"/>
  <c r="P31" i="34"/>
  <c r="Q31" i="34"/>
  <c r="U31" i="34"/>
  <c r="D31" i="34"/>
  <c r="G31" i="34"/>
  <c r="H31" i="34"/>
  <c r="J31" i="34"/>
  <c r="AL31" i="34"/>
  <c r="AN31" i="34"/>
  <c r="AO31" i="34"/>
  <c r="CD31" i="34"/>
  <c r="CE31" i="34"/>
  <c r="CF31" i="34"/>
  <c r="CJ31" i="34"/>
  <c r="CK31" i="34"/>
  <c r="CL31" i="34"/>
  <c r="CM31" i="34"/>
  <c r="AT32" i="34"/>
  <c r="Y32" i="34"/>
  <c r="Z32" i="34"/>
  <c r="AD32" i="34"/>
  <c r="AG32" i="34"/>
  <c r="AJ32" i="34"/>
  <c r="AX32" i="34"/>
  <c r="AZ32" i="34"/>
  <c r="BD32" i="34"/>
  <c r="BF32" i="34"/>
  <c r="BG32" i="34"/>
  <c r="BK32" i="34"/>
  <c r="BL32" i="34"/>
  <c r="BO32" i="34"/>
  <c r="O32" i="34"/>
  <c r="P32" i="34"/>
  <c r="Q32" i="34"/>
  <c r="U32" i="34"/>
  <c r="V32" i="34"/>
  <c r="D32" i="34"/>
  <c r="F32" i="34"/>
  <c r="G32" i="34"/>
  <c r="I32" i="34"/>
  <c r="J32" i="34"/>
  <c r="K32" i="34"/>
  <c r="AL32" i="34"/>
  <c r="AO32" i="34"/>
  <c r="CD32" i="34"/>
  <c r="CE32" i="34"/>
  <c r="CF32" i="34"/>
  <c r="CH32" i="34"/>
  <c r="CK32" i="34"/>
  <c r="CL32" i="34"/>
  <c r="CM32" i="34"/>
  <c r="AT33" i="34"/>
  <c r="Y33" i="34"/>
  <c r="AC33" i="34"/>
  <c r="AD33" i="34"/>
  <c r="AG33" i="34"/>
  <c r="AX33" i="34"/>
  <c r="BC33" i="34"/>
  <c r="BD33" i="34"/>
  <c r="BE33" i="34"/>
  <c r="BG33" i="34"/>
  <c r="BK33" i="34"/>
  <c r="BL33" i="34"/>
  <c r="BN33" i="34"/>
  <c r="BO33" i="34"/>
  <c r="BP33" i="34"/>
  <c r="O33" i="34"/>
  <c r="P33" i="34"/>
  <c r="T33" i="34"/>
  <c r="U33" i="34"/>
  <c r="D33" i="34"/>
  <c r="G33" i="34"/>
  <c r="H33" i="34"/>
  <c r="J33" i="34"/>
  <c r="L33" i="34"/>
  <c r="AL33" i="34"/>
  <c r="AN33" i="34"/>
  <c r="AO33" i="34"/>
  <c r="AQ33" i="34"/>
  <c r="CD33" i="34"/>
  <c r="CE33" i="34"/>
  <c r="CF33" i="34"/>
  <c r="CH33" i="34"/>
  <c r="CK33" i="34"/>
  <c r="CL33" i="34"/>
  <c r="CM33" i="34"/>
  <c r="AT34" i="34"/>
  <c r="Y34" i="34"/>
  <c r="AC34" i="34"/>
  <c r="AD34" i="34"/>
  <c r="AG34" i="34"/>
  <c r="AX34" i="34"/>
  <c r="BD34" i="34"/>
  <c r="BF34" i="34"/>
  <c r="BG34" i="34"/>
  <c r="BL34" i="34"/>
  <c r="BO34" i="34"/>
  <c r="BQ34" i="34"/>
  <c r="O34" i="34"/>
  <c r="P34" i="34"/>
  <c r="U34" i="34"/>
  <c r="V34" i="34"/>
  <c r="D34" i="34"/>
  <c r="G34" i="34"/>
  <c r="I34" i="34"/>
  <c r="J34" i="34"/>
  <c r="AL34" i="34"/>
  <c r="AO34" i="34"/>
  <c r="CD34" i="34"/>
  <c r="CE34" i="34"/>
  <c r="CF34" i="34"/>
  <c r="CJ34" i="34"/>
  <c r="CK34" i="34"/>
  <c r="CL34" i="34"/>
  <c r="CM34" i="34"/>
  <c r="AT35" i="34"/>
  <c r="Y35" i="34"/>
  <c r="Z35" i="34"/>
  <c r="AD35" i="34"/>
  <c r="AG35" i="34"/>
  <c r="AI35" i="34"/>
  <c r="AX35" i="34"/>
  <c r="AZ35" i="34"/>
  <c r="BD35" i="34"/>
  <c r="BE35" i="34"/>
  <c r="BG35" i="34"/>
  <c r="BL35" i="34"/>
  <c r="BN35" i="34"/>
  <c r="BO35" i="34"/>
  <c r="O35" i="34"/>
  <c r="P35" i="34"/>
  <c r="Q35" i="34"/>
  <c r="U35" i="34"/>
  <c r="D35" i="34"/>
  <c r="G35" i="34"/>
  <c r="H35" i="34"/>
  <c r="J35" i="34"/>
  <c r="AL35" i="34"/>
  <c r="AN35" i="34"/>
  <c r="AO35" i="34"/>
  <c r="CD35" i="34"/>
  <c r="CE35" i="34"/>
  <c r="CF35" i="34"/>
  <c r="CJ35" i="34"/>
  <c r="CK35" i="34"/>
  <c r="CL35" i="34"/>
  <c r="CM35" i="34"/>
  <c r="AT36" i="34"/>
  <c r="Y36" i="34"/>
  <c r="Z36" i="34"/>
  <c r="AD36" i="34"/>
  <c r="AG36" i="34"/>
  <c r="AJ36" i="34"/>
  <c r="AX36" i="34"/>
  <c r="AZ36" i="34"/>
  <c r="BD36" i="34"/>
  <c r="BF36" i="34"/>
  <c r="BG36" i="34"/>
  <c r="BK36" i="34"/>
  <c r="BL36" i="34"/>
  <c r="BO36" i="34"/>
  <c r="O36" i="34"/>
  <c r="P36" i="34"/>
  <c r="Q36" i="34"/>
  <c r="U36" i="34"/>
  <c r="V36" i="34"/>
  <c r="D36" i="34"/>
  <c r="F36" i="34"/>
  <c r="G36" i="34"/>
  <c r="I36" i="34"/>
  <c r="J36" i="34"/>
  <c r="K36" i="34"/>
  <c r="AL36" i="34"/>
  <c r="AO36" i="34"/>
  <c r="CD36" i="34"/>
  <c r="CE36" i="34"/>
  <c r="CF36" i="34"/>
  <c r="CH36" i="34"/>
  <c r="CK36" i="34"/>
  <c r="CL36" i="34"/>
  <c r="CM36" i="34"/>
  <c r="AT37" i="34"/>
  <c r="Y37" i="34"/>
  <c r="AC37" i="34"/>
  <c r="AD37" i="34"/>
  <c r="AG37" i="34"/>
  <c r="AX37" i="34"/>
  <c r="BC37" i="34"/>
  <c r="BD37" i="34"/>
  <c r="BE37" i="34"/>
  <c r="BG37" i="34"/>
  <c r="BK37" i="34"/>
  <c r="BL37" i="34"/>
  <c r="BN37" i="34"/>
  <c r="BO37" i="34"/>
  <c r="BP37" i="34"/>
  <c r="O37" i="34"/>
  <c r="P37" i="34"/>
  <c r="T37" i="34"/>
  <c r="U37" i="34"/>
  <c r="D37" i="34"/>
  <c r="G37" i="34"/>
  <c r="H37" i="34"/>
  <c r="J37" i="34"/>
  <c r="L37" i="34"/>
  <c r="AL37" i="34"/>
  <c r="AN37" i="34"/>
  <c r="AO37" i="34"/>
  <c r="AQ37" i="34"/>
  <c r="CD37" i="34"/>
  <c r="CE37" i="34"/>
  <c r="CF37" i="34"/>
  <c r="CH37" i="34"/>
  <c r="CK37" i="34"/>
  <c r="CL37" i="34"/>
  <c r="CM37" i="34"/>
  <c r="AT38" i="34"/>
  <c r="Y38" i="34"/>
  <c r="AC38" i="34"/>
  <c r="AD38" i="34"/>
  <c r="AG38" i="34"/>
  <c r="AX38" i="34"/>
  <c r="BD38" i="34"/>
  <c r="BF38" i="34"/>
  <c r="BG38" i="34"/>
  <c r="BL38" i="34"/>
  <c r="BO38" i="34"/>
  <c r="BQ38" i="34"/>
  <c r="O38" i="34"/>
  <c r="P38" i="34"/>
  <c r="T38" i="34"/>
  <c r="U38" i="34"/>
  <c r="V38" i="34"/>
  <c r="D38" i="34"/>
  <c r="E38" i="34"/>
  <c r="G38" i="34"/>
  <c r="I38" i="34"/>
  <c r="J38" i="34"/>
  <c r="AL38" i="34"/>
  <c r="AO38" i="34"/>
  <c r="AS38" i="34"/>
  <c r="CD38" i="34"/>
  <c r="CE38" i="34"/>
  <c r="CF38" i="34"/>
  <c r="CG38" i="34"/>
  <c r="CI38" i="34"/>
  <c r="CK38" i="34"/>
  <c r="CL38" i="34"/>
  <c r="CM38" i="34"/>
  <c r="AT39" i="34"/>
  <c r="Y39" i="34"/>
  <c r="AA39" i="34"/>
  <c r="AD39" i="34"/>
  <c r="AG39" i="34"/>
  <c r="AH39" i="34"/>
  <c r="AX39" i="34"/>
  <c r="BB39" i="34"/>
  <c r="BI39" i="34"/>
  <c r="BD39" i="34"/>
  <c r="BE39" i="34"/>
  <c r="BG39" i="34"/>
  <c r="BH39" i="34"/>
  <c r="BL39" i="34"/>
  <c r="BN39" i="34"/>
  <c r="BO39" i="34"/>
  <c r="N39" i="34"/>
  <c r="O39" i="34"/>
  <c r="P39" i="34"/>
  <c r="R39" i="34"/>
  <c r="U39" i="34"/>
  <c r="D39" i="34"/>
  <c r="F39" i="34"/>
  <c r="G39" i="34"/>
  <c r="H39" i="34"/>
  <c r="J39" i="34"/>
  <c r="K39" i="34"/>
  <c r="AL39" i="34"/>
  <c r="AN39" i="34"/>
  <c r="AO39" i="34"/>
  <c r="AS39" i="34"/>
  <c r="CD39" i="34"/>
  <c r="CE39" i="34"/>
  <c r="CF39" i="34"/>
  <c r="CG39" i="34"/>
  <c r="CI39" i="34"/>
  <c r="CK39" i="34"/>
  <c r="CL39" i="34"/>
  <c r="CM39" i="34"/>
  <c r="AS42" i="38"/>
  <c r="AR42" i="38"/>
  <c r="AQ42" i="38"/>
  <c r="AP42" i="38"/>
  <c r="AO42" i="38"/>
  <c r="AN42" i="38"/>
  <c r="AM42" i="38"/>
  <c r="AL42" i="38"/>
  <c r="E46" i="34"/>
  <c r="F46" i="34"/>
  <c r="G46" i="34" s="1"/>
  <c r="H46" i="34"/>
  <c r="I46" i="34" s="1"/>
  <c r="J46" i="34" s="1"/>
  <c r="K46" i="34" s="1"/>
  <c r="L46" i="34" s="1"/>
  <c r="M46" i="34" s="1"/>
  <c r="N46" i="34" s="1"/>
  <c r="O46" i="34" s="1"/>
  <c r="P46" i="34" s="1"/>
  <c r="Q46" i="34" s="1"/>
  <c r="R46" i="34" s="1"/>
  <c r="S46" i="34" s="1"/>
  <c r="T46" i="34" s="1"/>
  <c r="U46" i="34" s="1"/>
  <c r="V46" i="34" s="1"/>
  <c r="W46" i="34" s="1"/>
  <c r="X46" i="34" s="1"/>
  <c r="Y46" i="34" s="1"/>
  <c r="Z46" i="34" s="1"/>
  <c r="AA46" i="34" s="1"/>
  <c r="AB46" i="34" s="1"/>
  <c r="AC46" i="34" s="1"/>
  <c r="AD46" i="34" s="1"/>
  <c r="AE46" i="34" s="1"/>
  <c r="AF46" i="34" s="1"/>
  <c r="AG46" i="34" s="1"/>
  <c r="AH46" i="34" s="1"/>
  <c r="AI46" i="34" s="1"/>
  <c r="AJ46" i="34" s="1"/>
  <c r="AK46" i="34" s="1"/>
  <c r="AL46" i="34" s="1"/>
  <c r="AM46" i="34" s="1"/>
  <c r="AN46" i="34" s="1"/>
  <c r="AO46" i="34" s="1"/>
  <c r="AP46" i="34" s="1"/>
  <c r="AQ46" i="34" s="1"/>
  <c r="AR46" i="34" s="1"/>
  <c r="AS46" i="34" s="1"/>
  <c r="AT46" i="34" s="1"/>
  <c r="AU46" i="34" s="1"/>
  <c r="AV46" i="34" s="1"/>
  <c r="AW46" i="34" s="1"/>
  <c r="AX46" i="34" s="1"/>
  <c r="AY46" i="34" s="1"/>
  <c r="AZ46" i="34" s="1"/>
  <c r="BA46" i="34" s="1"/>
  <c r="BB46" i="34" s="1"/>
  <c r="BC46" i="34" s="1"/>
  <c r="BD46" i="34" s="1"/>
  <c r="BE46" i="34" s="1"/>
  <c r="BF46" i="34" s="1"/>
  <c r="BG46" i="34" s="1"/>
  <c r="BH46" i="34" s="1"/>
  <c r="BI46" i="34" s="1"/>
  <c r="BJ46" i="34" s="1"/>
  <c r="BK46" i="34" s="1"/>
  <c r="BL46" i="34" s="1"/>
  <c r="BM46" i="34" s="1"/>
  <c r="BN46" i="34" s="1"/>
  <c r="BO46" i="34" s="1"/>
  <c r="BP46" i="34" s="1"/>
  <c r="BQ46" i="34" s="1"/>
  <c r="BR46" i="34" s="1"/>
  <c r="BS46" i="34" s="1"/>
  <c r="BT46" i="34" s="1"/>
  <c r="BU46" i="34" s="1"/>
  <c r="BV46" i="34" s="1"/>
  <c r="BW46" i="34" s="1"/>
  <c r="BX46" i="34" s="1"/>
  <c r="BY46" i="34" s="1"/>
  <c r="BZ46" i="34" s="1"/>
  <c r="CA46" i="34" s="1"/>
  <c r="CB46" i="34" s="1"/>
  <c r="CC46" i="34" s="1"/>
  <c r="CD46" i="34" s="1"/>
  <c r="CE46" i="34" s="1"/>
  <c r="CF46" i="34" s="1"/>
  <c r="CG46" i="34" s="1"/>
  <c r="CH46" i="34" s="1"/>
  <c r="CI46" i="34" s="1"/>
  <c r="CJ46" i="34" s="1"/>
  <c r="CK46" i="34" s="1"/>
  <c r="CL46" i="34" s="1"/>
  <c r="CM46" i="34" s="1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F18" i="41"/>
  <c r="I18" i="41"/>
  <c r="J18" i="41"/>
  <c r="L18" i="41"/>
  <c r="N18" i="41"/>
  <c r="Q18" i="41"/>
  <c r="R18" i="41"/>
  <c r="S18" i="41"/>
  <c r="V18" i="41"/>
  <c r="W18" i="41"/>
  <c r="Z18" i="41"/>
  <c r="AA18" i="41"/>
  <c r="AB18" i="41"/>
  <c r="AF18" i="41"/>
  <c r="AH18" i="41"/>
  <c r="AI18" i="41"/>
  <c r="AN18" i="41"/>
  <c r="AQ18" i="41"/>
  <c r="AU18" i="41"/>
  <c r="AV18" i="41"/>
  <c r="AY18" i="41"/>
  <c r="AZ18" i="41"/>
  <c r="BB18" i="41"/>
  <c r="BF18" i="41"/>
  <c r="BH18" i="41"/>
  <c r="BI18" i="41"/>
  <c r="BM18" i="41"/>
  <c r="BN18" i="41"/>
  <c r="BQ18" i="41"/>
  <c r="BU18" i="41"/>
  <c r="BV18" i="41"/>
  <c r="BY18" i="41"/>
  <c r="CC18" i="41"/>
  <c r="CE18" i="41"/>
  <c r="CF18" i="41"/>
  <c r="CG18" i="41"/>
  <c r="CH18" i="41"/>
  <c r="CI18" i="41"/>
  <c r="CK18" i="41"/>
  <c r="CM18" i="41"/>
  <c r="CN18" i="41"/>
  <c r="CO18" i="4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C18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4" i="32"/>
  <c r="D36" i="32"/>
  <c r="D8" i="32"/>
  <c r="D10" i="32"/>
  <c r="D12" i="32"/>
  <c r="D14" i="32"/>
  <c r="D16" i="32"/>
  <c r="D18" i="32"/>
  <c r="D21" i="32"/>
  <c r="D23" i="32"/>
  <c r="D25" i="32"/>
  <c r="D27" i="32"/>
  <c r="D29" i="32"/>
  <c r="D31" i="32"/>
  <c r="D33" i="32"/>
  <c r="D35" i="32"/>
  <c r="D38" i="32"/>
  <c r="E36" i="32"/>
  <c r="E8" i="32"/>
  <c r="E10" i="32"/>
  <c r="E12" i="32"/>
  <c r="E14" i="32"/>
  <c r="E16" i="32"/>
  <c r="E18" i="32"/>
  <c r="E21" i="32"/>
  <c r="E23" i="32"/>
  <c r="E25" i="32"/>
  <c r="E27" i="32"/>
  <c r="E29" i="32"/>
  <c r="E31" i="32"/>
  <c r="E33" i="32"/>
  <c r="E35" i="32"/>
  <c r="E38" i="32"/>
  <c r="F19" i="32"/>
  <c r="F36" i="32"/>
  <c r="F7" i="32"/>
  <c r="F8" i="32"/>
  <c r="F9" i="32"/>
  <c r="F10" i="32"/>
  <c r="F11" i="32"/>
  <c r="F12" i="32"/>
  <c r="F13" i="32"/>
  <c r="F14" i="32"/>
  <c r="F15" i="32"/>
  <c r="F16" i="32"/>
  <c r="F17" i="32"/>
  <c r="F18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7" i="32"/>
  <c r="H14" i="41" s="1"/>
  <c r="F38" i="32"/>
  <c r="G19" i="32"/>
  <c r="G7" i="32"/>
  <c r="G9" i="32"/>
  <c r="G11" i="32"/>
  <c r="G13" i="32"/>
  <c r="G15" i="32"/>
  <c r="G17" i="32"/>
  <c r="G20" i="32"/>
  <c r="G22" i="32"/>
  <c r="G24" i="32"/>
  <c r="G26" i="32"/>
  <c r="G28" i="32"/>
  <c r="G30" i="32"/>
  <c r="G32" i="32"/>
  <c r="G34" i="32"/>
  <c r="G37" i="32"/>
  <c r="I14" i="41" s="1"/>
  <c r="H19" i="32"/>
  <c r="H7" i="32"/>
  <c r="H9" i="32"/>
  <c r="H11" i="32"/>
  <c r="H13" i="32"/>
  <c r="H15" i="32"/>
  <c r="H17" i="32"/>
  <c r="H20" i="32"/>
  <c r="H22" i="32"/>
  <c r="H24" i="32"/>
  <c r="H26" i="32"/>
  <c r="H28" i="32"/>
  <c r="H30" i="32"/>
  <c r="H32" i="32"/>
  <c r="H34" i="32"/>
  <c r="H37" i="32"/>
  <c r="J14" i="41" s="1"/>
  <c r="I19" i="32"/>
  <c r="I36" i="32"/>
  <c r="I7" i="32"/>
  <c r="I8" i="32"/>
  <c r="I9" i="32"/>
  <c r="I10" i="32"/>
  <c r="I11" i="32"/>
  <c r="I12" i="32"/>
  <c r="I13" i="32"/>
  <c r="I14" i="32"/>
  <c r="I15" i="32"/>
  <c r="I16" i="32"/>
  <c r="I17" i="32"/>
  <c r="I18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7" i="32"/>
  <c r="K14" i="41" s="1"/>
  <c r="I38" i="32"/>
  <c r="J36" i="32"/>
  <c r="J8" i="32"/>
  <c r="J10" i="32"/>
  <c r="J12" i="32"/>
  <c r="J14" i="32"/>
  <c r="J16" i="32"/>
  <c r="J18" i="32"/>
  <c r="J21" i="32"/>
  <c r="J23" i="32"/>
  <c r="J25" i="32"/>
  <c r="J27" i="32"/>
  <c r="J29" i="32"/>
  <c r="J31" i="32"/>
  <c r="J33" i="32"/>
  <c r="J35" i="32"/>
  <c r="J38" i="32"/>
  <c r="K7" i="32"/>
  <c r="K11" i="32"/>
  <c r="K15" i="32"/>
  <c r="K20" i="32"/>
  <c r="K24" i="32"/>
  <c r="K28" i="32"/>
  <c r="K32" i="32"/>
  <c r="K37" i="32"/>
  <c r="M14" i="41" s="1"/>
  <c r="L7" i="32"/>
  <c r="L11" i="32"/>
  <c r="L15" i="32"/>
  <c r="L20" i="32"/>
  <c r="L24" i="32"/>
  <c r="L28" i="32"/>
  <c r="L32" i="32"/>
  <c r="L37" i="32"/>
  <c r="N14" i="41" s="1"/>
  <c r="M36" i="32"/>
  <c r="M8" i="32"/>
  <c r="M10" i="32"/>
  <c r="M12" i="32"/>
  <c r="M14" i="32"/>
  <c r="M16" i="32"/>
  <c r="M18" i="32"/>
  <c r="M21" i="32"/>
  <c r="M23" i="32"/>
  <c r="M25" i="32"/>
  <c r="M27" i="32"/>
  <c r="M29" i="32"/>
  <c r="M31" i="32"/>
  <c r="M33" i="32"/>
  <c r="M35" i="32"/>
  <c r="M38" i="32"/>
  <c r="N19" i="32"/>
  <c r="N3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N35" i="32"/>
  <c r="N37" i="32"/>
  <c r="P14" i="41" s="1"/>
  <c r="N38" i="32"/>
  <c r="O19" i="32"/>
  <c r="O36" i="32"/>
  <c r="O7" i="32"/>
  <c r="O8" i="32"/>
  <c r="O9" i="32"/>
  <c r="O10" i="32"/>
  <c r="O11" i="32"/>
  <c r="O12" i="32"/>
  <c r="O13" i="32"/>
  <c r="O14" i="32"/>
  <c r="O15" i="32"/>
  <c r="O16" i="32"/>
  <c r="O17" i="32"/>
  <c r="O18" i="32"/>
  <c r="O20" i="32"/>
  <c r="O21" i="32"/>
  <c r="O22" i="32"/>
  <c r="O23" i="32"/>
  <c r="O24" i="32"/>
  <c r="O25" i="32"/>
  <c r="O26" i="32"/>
  <c r="O27" i="32"/>
  <c r="O28" i="32"/>
  <c r="O29" i="32"/>
  <c r="O30" i="32"/>
  <c r="O31" i="32"/>
  <c r="O32" i="32"/>
  <c r="O33" i="32"/>
  <c r="O34" i="32"/>
  <c r="O35" i="32"/>
  <c r="O37" i="32"/>
  <c r="Q14" i="41" s="1"/>
  <c r="O38" i="32"/>
  <c r="P36" i="32"/>
  <c r="P8" i="32"/>
  <c r="P10" i="32"/>
  <c r="P12" i="32"/>
  <c r="P14" i="32"/>
  <c r="P16" i="32"/>
  <c r="P18" i="32"/>
  <c r="P21" i="32"/>
  <c r="P23" i="32"/>
  <c r="P25" i="32"/>
  <c r="P27" i="32"/>
  <c r="P29" i="32"/>
  <c r="P31" i="32"/>
  <c r="P33" i="32"/>
  <c r="P35" i="32"/>
  <c r="P38" i="32"/>
  <c r="Q7" i="32"/>
  <c r="Q11" i="32"/>
  <c r="Q15" i="32"/>
  <c r="Q20" i="32"/>
  <c r="Q24" i="32"/>
  <c r="Q28" i="32"/>
  <c r="Q32" i="32"/>
  <c r="Q37" i="32"/>
  <c r="S14" i="41" s="1"/>
  <c r="R7" i="32"/>
  <c r="R11" i="32"/>
  <c r="R15" i="32"/>
  <c r="R20" i="32"/>
  <c r="R24" i="32"/>
  <c r="R28" i="32"/>
  <c r="R32" i="32"/>
  <c r="R37" i="32"/>
  <c r="T14" i="41" s="1"/>
  <c r="S36" i="32"/>
  <c r="S8" i="32"/>
  <c r="S10" i="32"/>
  <c r="S12" i="32"/>
  <c r="S14" i="32"/>
  <c r="S16" i="32"/>
  <c r="S18" i="32"/>
  <c r="S21" i="32"/>
  <c r="S23" i="32"/>
  <c r="S25" i="32"/>
  <c r="S27" i="32"/>
  <c r="S29" i="32"/>
  <c r="S31" i="32"/>
  <c r="S33" i="32"/>
  <c r="S35" i="32"/>
  <c r="S38" i="32"/>
  <c r="T19" i="32"/>
  <c r="T3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7" i="32"/>
  <c r="V14" i="41" s="1"/>
  <c r="T38" i="32"/>
  <c r="U19" i="32"/>
  <c r="U7" i="32"/>
  <c r="U9" i="32"/>
  <c r="U11" i="32"/>
  <c r="U13" i="32"/>
  <c r="U15" i="32"/>
  <c r="U17" i="32"/>
  <c r="U20" i="32"/>
  <c r="U22" i="32"/>
  <c r="U24" i="32"/>
  <c r="U26" i="32"/>
  <c r="U28" i="32"/>
  <c r="U30" i="32"/>
  <c r="U32" i="32"/>
  <c r="U34" i="32"/>
  <c r="U37" i="32"/>
  <c r="W14" i="41" s="1"/>
  <c r="V19" i="32"/>
  <c r="V7" i="32"/>
  <c r="V9" i="32"/>
  <c r="V11" i="32"/>
  <c r="V13" i="32"/>
  <c r="V15" i="32"/>
  <c r="V17" i="32"/>
  <c r="V20" i="32"/>
  <c r="V22" i="32"/>
  <c r="V24" i="32"/>
  <c r="V26" i="32"/>
  <c r="V28" i="32"/>
  <c r="V30" i="32"/>
  <c r="V32" i="32"/>
  <c r="V34" i="32"/>
  <c r="V37" i="32"/>
  <c r="X14" i="41" s="1"/>
  <c r="W19" i="32"/>
  <c r="W36" i="32"/>
  <c r="W7" i="32"/>
  <c r="W8" i="32"/>
  <c r="W9" i="32"/>
  <c r="W10" i="32"/>
  <c r="W11" i="32"/>
  <c r="W12" i="32"/>
  <c r="W13" i="32"/>
  <c r="W14" i="32"/>
  <c r="W15" i="32"/>
  <c r="W16" i="32"/>
  <c r="W17" i="32"/>
  <c r="W18" i="32"/>
  <c r="W20" i="32"/>
  <c r="W21" i="32"/>
  <c r="W22" i="32"/>
  <c r="W23" i="32"/>
  <c r="W24" i="32"/>
  <c r="W25" i="32"/>
  <c r="W26" i="32"/>
  <c r="W27" i="32"/>
  <c r="W28" i="32"/>
  <c r="W29" i="32"/>
  <c r="W30" i="32"/>
  <c r="W31" i="32"/>
  <c r="W32" i="32"/>
  <c r="W33" i="32"/>
  <c r="W34" i="32"/>
  <c r="W35" i="32"/>
  <c r="W37" i="32"/>
  <c r="Y14" i="41" s="1"/>
  <c r="W38" i="32"/>
  <c r="Y36" i="32"/>
  <c r="Y8" i="32"/>
  <c r="Y10" i="32"/>
  <c r="Y12" i="32"/>
  <c r="Y14" i="32"/>
  <c r="Y16" i="32"/>
  <c r="Y18" i="32"/>
  <c r="Y21" i="32"/>
  <c r="Y23" i="32"/>
  <c r="Y25" i="32"/>
  <c r="Y27" i="32"/>
  <c r="Y29" i="32"/>
  <c r="Y31" i="32"/>
  <c r="Y33" i="32"/>
  <c r="Y35" i="32"/>
  <c r="Y38" i="32"/>
  <c r="Z7" i="32"/>
  <c r="Z11" i="32"/>
  <c r="Z15" i="32"/>
  <c r="Z20" i="32"/>
  <c r="Z24" i="32"/>
  <c r="Z28" i="32"/>
  <c r="Z32" i="32"/>
  <c r="Z37" i="32"/>
  <c r="AB14" i="41" s="1"/>
  <c r="AA7" i="32"/>
  <c r="AA11" i="32"/>
  <c r="AA15" i="32"/>
  <c r="AA20" i="32"/>
  <c r="AA24" i="32"/>
  <c r="AA28" i="32"/>
  <c r="AA32" i="32"/>
  <c r="AA37" i="32"/>
  <c r="AC14" i="41" s="1"/>
  <c r="AB36" i="32"/>
  <c r="AB8" i="32"/>
  <c r="AB10" i="32"/>
  <c r="AB12" i="32"/>
  <c r="AB14" i="32"/>
  <c r="AB16" i="32"/>
  <c r="AB18" i="32"/>
  <c r="AB21" i="32"/>
  <c r="AB23" i="32"/>
  <c r="AB25" i="32"/>
  <c r="AB27" i="32"/>
  <c r="AB29" i="32"/>
  <c r="AB31" i="32"/>
  <c r="AB33" i="32"/>
  <c r="AB35" i="32"/>
  <c r="AB38" i="32"/>
  <c r="AC19" i="32"/>
  <c r="AC36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7" i="32"/>
  <c r="AE14" i="41" s="1"/>
  <c r="AC38" i="32"/>
  <c r="AD19" i="32"/>
  <c r="AD7" i="32"/>
  <c r="AD9" i="32"/>
  <c r="AD11" i="32"/>
  <c r="AD13" i="32"/>
  <c r="AD15" i="32"/>
  <c r="AD17" i="32"/>
  <c r="AD20" i="32"/>
  <c r="AD22" i="32"/>
  <c r="AD24" i="32"/>
  <c r="AD26" i="32"/>
  <c r="AD28" i="32"/>
  <c r="AD30" i="32"/>
  <c r="AD32" i="32"/>
  <c r="AD34" i="32"/>
  <c r="AD37" i="32"/>
  <c r="AF14" i="41" s="1"/>
  <c r="AE19" i="32"/>
  <c r="AE7" i="32"/>
  <c r="AE9" i="32"/>
  <c r="AE11" i="32"/>
  <c r="AE13" i="32"/>
  <c r="AE15" i="32"/>
  <c r="AE17" i="32"/>
  <c r="AE20" i="32"/>
  <c r="AE22" i="32"/>
  <c r="AE24" i="32"/>
  <c r="AE26" i="32"/>
  <c r="AE28" i="32"/>
  <c r="AE30" i="32"/>
  <c r="AE32" i="32"/>
  <c r="AE34" i="32"/>
  <c r="AE37" i="32"/>
  <c r="AG14" i="41" s="1"/>
  <c r="AF19" i="32"/>
  <c r="AF36" i="32"/>
  <c r="AF7" i="32"/>
  <c r="AF8" i="32"/>
  <c r="AF9" i="32"/>
  <c r="AF10" i="32"/>
  <c r="AF11" i="32"/>
  <c r="AF12" i="32"/>
  <c r="AF13" i="32"/>
  <c r="AF14" i="32"/>
  <c r="AF15" i="32"/>
  <c r="AF16" i="32"/>
  <c r="AF17" i="32"/>
  <c r="AF18" i="32"/>
  <c r="AF20" i="32"/>
  <c r="AF21" i="32"/>
  <c r="AF22" i="32"/>
  <c r="AF23" i="32"/>
  <c r="AF24" i="32"/>
  <c r="AF25" i="32"/>
  <c r="AF26" i="32"/>
  <c r="AF27" i="32"/>
  <c r="AF28" i="32"/>
  <c r="AF29" i="32"/>
  <c r="AF30" i="32"/>
  <c r="AF31" i="32"/>
  <c r="AF32" i="32"/>
  <c r="AF33" i="32"/>
  <c r="AF34" i="32"/>
  <c r="AF35" i="32"/>
  <c r="AF37" i="32"/>
  <c r="AH14" i="41" s="1"/>
  <c r="AF38" i="32"/>
  <c r="AG36" i="32"/>
  <c r="AG8" i="32"/>
  <c r="AG10" i="32"/>
  <c r="AG12" i="32"/>
  <c r="AG14" i="32"/>
  <c r="AG16" i="32"/>
  <c r="AG18" i="32"/>
  <c r="AG21" i="32"/>
  <c r="AG23" i="32"/>
  <c r="AG25" i="32"/>
  <c r="AG27" i="32"/>
  <c r="AG29" i="32"/>
  <c r="AG31" i="32"/>
  <c r="AG33" i="32"/>
  <c r="AG35" i="32"/>
  <c r="AG38" i="32"/>
  <c r="AH7" i="32"/>
  <c r="AH11" i="32"/>
  <c r="AH15" i="32"/>
  <c r="AH20" i="32"/>
  <c r="AH24" i="32"/>
  <c r="AH28" i="32"/>
  <c r="AH32" i="32"/>
  <c r="AH37" i="32"/>
  <c r="AJ14" i="41" s="1"/>
  <c r="AI7" i="32"/>
  <c r="AI11" i="32"/>
  <c r="AI15" i="32"/>
  <c r="AI20" i="32"/>
  <c r="AI24" i="32"/>
  <c r="AI28" i="32"/>
  <c r="AI32" i="32"/>
  <c r="AI37" i="32"/>
  <c r="AK14" i="41" s="1"/>
  <c r="AJ36" i="32"/>
  <c r="AJ8" i="32"/>
  <c r="AJ10" i="32"/>
  <c r="AJ12" i="32"/>
  <c r="AJ14" i="32"/>
  <c r="AJ16" i="32"/>
  <c r="AJ18" i="32"/>
  <c r="AJ21" i="32"/>
  <c r="AJ23" i="32"/>
  <c r="AJ25" i="32"/>
  <c r="AJ27" i="32"/>
  <c r="AJ29" i="32"/>
  <c r="AJ31" i="32"/>
  <c r="AJ33" i="32"/>
  <c r="AJ35" i="32"/>
  <c r="AJ38" i="32"/>
  <c r="AL19" i="32"/>
  <c r="AL7" i="32"/>
  <c r="AL9" i="32"/>
  <c r="AL11" i="32"/>
  <c r="AL13" i="32"/>
  <c r="AL15" i="32"/>
  <c r="AL17" i="32"/>
  <c r="AL20" i="32"/>
  <c r="AL22" i="32"/>
  <c r="AL24" i="32"/>
  <c r="AL26" i="32"/>
  <c r="AL28" i="32"/>
  <c r="AL30" i="32"/>
  <c r="AL32" i="32"/>
  <c r="AL34" i="32"/>
  <c r="AL37" i="32"/>
  <c r="AN14" i="41" s="1"/>
  <c r="AM19" i="32"/>
  <c r="AM7" i="32"/>
  <c r="AM9" i="32"/>
  <c r="AM11" i="32"/>
  <c r="AM13" i="32"/>
  <c r="AM15" i="32"/>
  <c r="AM17" i="32"/>
  <c r="AM20" i="32"/>
  <c r="AM22" i="32"/>
  <c r="AM24" i="32"/>
  <c r="AM25" i="32"/>
  <c r="AM26" i="32"/>
  <c r="AM27" i="32"/>
  <c r="AM28" i="32"/>
  <c r="AM29" i="32"/>
  <c r="AM30" i="32"/>
  <c r="AM31" i="32"/>
  <c r="AM32" i="32"/>
  <c r="AM33" i="32"/>
  <c r="AM34" i="32"/>
  <c r="AM35" i="32"/>
  <c r="AM37" i="32"/>
  <c r="AO14" i="41" s="1"/>
  <c r="AM38" i="32"/>
  <c r="AN19" i="32"/>
  <c r="AN36" i="32"/>
  <c r="AN7" i="32"/>
  <c r="AN8" i="32"/>
  <c r="AN9" i="32"/>
  <c r="AN10" i="32"/>
  <c r="AN11" i="32"/>
  <c r="AN12" i="32"/>
  <c r="AN13" i="32"/>
  <c r="AN14" i="32"/>
  <c r="AN15" i="32"/>
  <c r="AN16" i="32"/>
  <c r="AN17" i="32"/>
  <c r="AN18" i="32"/>
  <c r="AN20" i="32"/>
  <c r="AN21" i="32"/>
  <c r="AN22" i="32"/>
  <c r="AN23" i="32"/>
  <c r="AN24" i="32"/>
  <c r="AN25" i="32"/>
  <c r="AN26" i="32"/>
  <c r="AN27" i="32"/>
  <c r="AN28" i="32"/>
  <c r="AN29" i="32"/>
  <c r="AN30" i="32"/>
  <c r="AN31" i="32"/>
  <c r="AN32" i="32"/>
  <c r="AN33" i="32"/>
  <c r="AN34" i="32"/>
  <c r="AN35" i="32"/>
  <c r="AN37" i="32"/>
  <c r="AP14" i="41" s="1"/>
  <c r="AN38" i="32"/>
  <c r="AO19" i="32"/>
  <c r="AO7" i="32"/>
  <c r="AO9" i="32"/>
  <c r="AO11" i="32"/>
  <c r="AO13" i="32"/>
  <c r="AO15" i="32"/>
  <c r="AO17" i="32"/>
  <c r="AO20" i="32"/>
  <c r="AO22" i="32"/>
  <c r="AO24" i="32"/>
  <c r="AO26" i="32"/>
  <c r="AO28" i="32"/>
  <c r="AO30" i="32"/>
  <c r="AO32" i="32"/>
  <c r="AO34" i="32"/>
  <c r="AO37" i="32"/>
  <c r="AQ14" i="41" s="1"/>
  <c r="AQ19" i="32"/>
  <c r="AQ7" i="32"/>
  <c r="AQ9" i="32"/>
  <c r="AQ11" i="32"/>
  <c r="AQ13" i="32"/>
  <c r="AQ15" i="32"/>
  <c r="AQ17" i="32"/>
  <c r="AQ20" i="32"/>
  <c r="AQ22" i="32"/>
  <c r="AQ24" i="32"/>
  <c r="AQ26" i="32"/>
  <c r="AQ28" i="32"/>
  <c r="AQ30" i="32"/>
  <c r="AQ32" i="32"/>
  <c r="AQ34" i="32"/>
  <c r="AQ37" i="32"/>
  <c r="AS14" i="41" s="1"/>
  <c r="AR19" i="32"/>
  <c r="AR7" i="32"/>
  <c r="AR9" i="32"/>
  <c r="AR11" i="32"/>
  <c r="AR13" i="32"/>
  <c r="AR15" i="32"/>
  <c r="AR17" i="32"/>
  <c r="AR20" i="32"/>
  <c r="AR22" i="32"/>
  <c r="AR24" i="32"/>
  <c r="AR26" i="32"/>
  <c r="AR28" i="32"/>
  <c r="AR30" i="32"/>
  <c r="AR32" i="32"/>
  <c r="AR34" i="32"/>
  <c r="AR37" i="32"/>
  <c r="AT14" i="41" s="1"/>
  <c r="AS19" i="32"/>
  <c r="AS36" i="32"/>
  <c r="AS7" i="32"/>
  <c r="AS8" i="32"/>
  <c r="AS9" i="32"/>
  <c r="AS10" i="32"/>
  <c r="AS11" i="32"/>
  <c r="AS12" i="32"/>
  <c r="AS13" i="32"/>
  <c r="AS14" i="32"/>
  <c r="AS15" i="32"/>
  <c r="AS16" i="32"/>
  <c r="AS17" i="32"/>
  <c r="AS18" i="32"/>
  <c r="AS20" i="32"/>
  <c r="AS21" i="32"/>
  <c r="AS22" i="32"/>
  <c r="AS23" i="32"/>
  <c r="AS24" i="32"/>
  <c r="AS25" i="32"/>
  <c r="AS26" i="32"/>
  <c r="AS27" i="32"/>
  <c r="AS28" i="32"/>
  <c r="AS29" i="32"/>
  <c r="AS30" i="32"/>
  <c r="AS31" i="32"/>
  <c r="AS32" i="32"/>
  <c r="AS33" i="32"/>
  <c r="AS34" i="32"/>
  <c r="AS35" i="32"/>
  <c r="AS37" i="32"/>
  <c r="AU14" i="41" s="1"/>
  <c r="AS38" i="32"/>
  <c r="AT19" i="32"/>
  <c r="AT36" i="32"/>
  <c r="AT7" i="32"/>
  <c r="AT8" i="32"/>
  <c r="AT9" i="32"/>
  <c r="AT10" i="32"/>
  <c r="AT11" i="32"/>
  <c r="AT12" i="32"/>
  <c r="AT13" i="32"/>
  <c r="AT14" i="32"/>
  <c r="AT15" i="32"/>
  <c r="AT16" i="32"/>
  <c r="AT17" i="32"/>
  <c r="AT18" i="32"/>
  <c r="AT20" i="32"/>
  <c r="AT21" i="32"/>
  <c r="AT22" i="32"/>
  <c r="AT23" i="32"/>
  <c r="AT24" i="32"/>
  <c r="AT25" i="32"/>
  <c r="AT26" i="32"/>
  <c r="AT27" i="32"/>
  <c r="AT28" i="32"/>
  <c r="AT29" i="32"/>
  <c r="AT30" i="32"/>
  <c r="AT31" i="32"/>
  <c r="AT32" i="32"/>
  <c r="AT33" i="32"/>
  <c r="AT34" i="32"/>
  <c r="AT35" i="32"/>
  <c r="AT37" i="32"/>
  <c r="AV14" i="41" s="1"/>
  <c r="AT38" i="32"/>
  <c r="AV7" i="32"/>
  <c r="AV19" i="32"/>
  <c r="AV36" i="32"/>
  <c r="AV8" i="32"/>
  <c r="AV9" i="32"/>
  <c r="AV10" i="32"/>
  <c r="AV11" i="32"/>
  <c r="AV12" i="32"/>
  <c r="AV13" i="32"/>
  <c r="AV14" i="32"/>
  <c r="AV15" i="32"/>
  <c r="AV16" i="32"/>
  <c r="AV17" i="32"/>
  <c r="AV18" i="32"/>
  <c r="AV20" i="32"/>
  <c r="AV21" i="32"/>
  <c r="AV22" i="32"/>
  <c r="AV23" i="32"/>
  <c r="AV24" i="32"/>
  <c r="AV25" i="32"/>
  <c r="AV26" i="32"/>
  <c r="AV27" i="32"/>
  <c r="AV28" i="32"/>
  <c r="AV29" i="32"/>
  <c r="AV30" i="32"/>
  <c r="AV31" i="32"/>
  <c r="AV32" i="32"/>
  <c r="AV33" i="32"/>
  <c r="AV34" i="32"/>
  <c r="AV35" i="32"/>
  <c r="AV37" i="32"/>
  <c r="AX14" i="41" s="1"/>
  <c r="AV38" i="32"/>
  <c r="AW19" i="32"/>
  <c r="AW36" i="32"/>
  <c r="AW7" i="32"/>
  <c r="AW8" i="32"/>
  <c r="AW9" i="32"/>
  <c r="AW10" i="32"/>
  <c r="AW11" i="32"/>
  <c r="AW12" i="32"/>
  <c r="AW13" i="32"/>
  <c r="AW14" i="32"/>
  <c r="AW15" i="32"/>
  <c r="AW16" i="32"/>
  <c r="AW17" i="32"/>
  <c r="AW18" i="32"/>
  <c r="AW20" i="32"/>
  <c r="AW21" i="32"/>
  <c r="AW22" i="32"/>
  <c r="AW23" i="32"/>
  <c r="AW24" i="32"/>
  <c r="AW25" i="32"/>
  <c r="AW26" i="32"/>
  <c r="AW27" i="32"/>
  <c r="AW28" i="32"/>
  <c r="AW29" i="32"/>
  <c r="AW30" i="32"/>
  <c r="AW31" i="32"/>
  <c r="AW32" i="32"/>
  <c r="AW33" i="32"/>
  <c r="AW34" i="32"/>
  <c r="AW35" i="32"/>
  <c r="AW37" i="32"/>
  <c r="AY14" i="41" s="1"/>
  <c r="AW38" i="32"/>
  <c r="AX19" i="32"/>
  <c r="AX7" i="32"/>
  <c r="AX9" i="32"/>
  <c r="AX11" i="32"/>
  <c r="AX13" i="32"/>
  <c r="AX15" i="32"/>
  <c r="AX17" i="32"/>
  <c r="AX20" i="32"/>
  <c r="AX22" i="32"/>
  <c r="AX24" i="32"/>
  <c r="AX26" i="32"/>
  <c r="AX28" i="32"/>
  <c r="AX30" i="32"/>
  <c r="AX32" i="32"/>
  <c r="AX34" i="32"/>
  <c r="AX37" i="32"/>
  <c r="AZ14" i="41" s="1"/>
  <c r="BH5" i="3"/>
  <c r="AY6" i="23" s="1"/>
  <c r="BH6" i="3"/>
  <c r="AY7" i="23" s="1"/>
  <c r="BH7" i="3"/>
  <c r="AY8" i="23" s="1"/>
  <c r="BH8" i="3"/>
  <c r="AY9" i="23" s="1"/>
  <c r="BH9" i="3"/>
  <c r="AY10" i="23" s="1"/>
  <c r="BH10" i="3"/>
  <c r="AY11" i="23" s="1"/>
  <c r="BH11" i="3"/>
  <c r="AY12" i="23" s="1"/>
  <c r="BH12" i="3"/>
  <c r="AY13" i="23" s="1"/>
  <c r="BH13" i="3"/>
  <c r="AY14" i="23" s="1"/>
  <c r="BH14" i="3"/>
  <c r="AY15" i="23" s="1"/>
  <c r="BH15" i="3"/>
  <c r="AY16" i="23" s="1"/>
  <c r="BH16" i="3"/>
  <c r="AY17" i="23" s="1"/>
  <c r="BH17" i="3"/>
  <c r="AY18" i="23" s="1"/>
  <c r="BH18" i="3"/>
  <c r="AY19" i="23" s="1"/>
  <c r="BH19" i="3"/>
  <c r="AY20" i="23" s="1"/>
  <c r="BH20" i="3"/>
  <c r="AY21" i="23" s="1"/>
  <c r="BH21" i="3"/>
  <c r="AY22" i="23" s="1"/>
  <c r="BH22" i="3"/>
  <c r="AY23" i="23" s="1"/>
  <c r="BH23" i="3"/>
  <c r="AY24" i="23" s="1"/>
  <c r="BH24" i="3"/>
  <c r="AY25" i="23" s="1"/>
  <c r="BH25" i="3"/>
  <c r="AY26" i="23" s="1"/>
  <c r="BH26" i="3"/>
  <c r="AY27" i="23" s="1"/>
  <c r="BH27" i="3"/>
  <c r="AY28" i="23" s="1"/>
  <c r="BH28" i="3"/>
  <c r="AY29" i="23" s="1"/>
  <c r="BH29" i="3"/>
  <c r="AY30" i="23" s="1"/>
  <c r="BH30" i="3"/>
  <c r="AY31" i="23" s="1"/>
  <c r="BH31" i="3"/>
  <c r="AY32" i="23" s="1"/>
  <c r="BH32" i="3"/>
  <c r="AY33" i="23" s="1"/>
  <c r="BH33" i="3"/>
  <c r="AY34" i="23" s="1"/>
  <c r="BH34" i="3"/>
  <c r="AY35" i="23" s="1"/>
  <c r="BH35" i="3"/>
  <c r="AY36" i="23" s="1"/>
  <c r="AY37" i="32" s="1"/>
  <c r="BA14" i="41" s="1"/>
  <c r="BH36" i="3"/>
  <c r="AY37" i="23" s="1"/>
  <c r="AY19" i="32"/>
  <c r="AZ19" i="32"/>
  <c r="AZ7" i="32"/>
  <c r="AZ9" i="32"/>
  <c r="AZ11" i="32"/>
  <c r="AZ13" i="32"/>
  <c r="AZ15" i="32"/>
  <c r="AZ17" i="32"/>
  <c r="AZ20" i="32"/>
  <c r="AZ22" i="32"/>
  <c r="AZ24" i="32"/>
  <c r="AZ26" i="32"/>
  <c r="AZ28" i="32"/>
  <c r="AZ30" i="32"/>
  <c r="AZ32" i="32"/>
  <c r="AZ34" i="32"/>
  <c r="AZ37" i="32"/>
  <c r="BB14" i="41" s="1"/>
  <c r="BA19" i="32"/>
  <c r="BA7" i="32"/>
  <c r="BA9" i="32"/>
  <c r="BA11" i="32"/>
  <c r="BA13" i="32"/>
  <c r="BA15" i="32"/>
  <c r="BA17" i="32"/>
  <c r="BA20" i="32"/>
  <c r="BA22" i="32"/>
  <c r="BA24" i="32"/>
  <c r="BA26" i="32"/>
  <c r="BA28" i="32"/>
  <c r="BA30" i="32"/>
  <c r="BA32" i="32"/>
  <c r="BA34" i="32"/>
  <c r="BA37" i="32"/>
  <c r="BC14" i="41" s="1"/>
  <c r="BB19" i="32"/>
  <c r="BB7" i="32"/>
  <c r="BB9" i="32"/>
  <c r="BB11" i="32"/>
  <c r="BB13" i="32"/>
  <c r="BB15" i="32"/>
  <c r="BB17" i="32"/>
  <c r="BB20" i="32"/>
  <c r="BB22" i="32"/>
  <c r="BB24" i="32"/>
  <c r="BB26" i="32"/>
  <c r="BB28" i="32"/>
  <c r="BB30" i="32"/>
  <c r="BB32" i="32"/>
  <c r="BB34" i="32"/>
  <c r="BB37" i="32"/>
  <c r="BD14" i="41" s="1"/>
  <c r="BC19" i="32"/>
  <c r="BC36" i="32"/>
  <c r="BC7" i="32"/>
  <c r="BC8" i="32"/>
  <c r="BC9" i="32"/>
  <c r="BC10" i="32"/>
  <c r="BC11" i="32"/>
  <c r="BC12" i="32"/>
  <c r="BC13" i="32"/>
  <c r="BC14" i="32"/>
  <c r="BC15" i="32"/>
  <c r="BC16" i="32"/>
  <c r="BC17" i="32"/>
  <c r="BC18" i="32"/>
  <c r="BC20" i="32"/>
  <c r="BC21" i="32"/>
  <c r="BC22" i="32"/>
  <c r="BC23" i="32"/>
  <c r="BC24" i="32"/>
  <c r="BC25" i="32"/>
  <c r="BC26" i="32"/>
  <c r="BC27" i="32"/>
  <c r="BC28" i="32"/>
  <c r="BC29" i="32"/>
  <c r="BC30" i="32"/>
  <c r="BC31" i="32"/>
  <c r="BC32" i="32"/>
  <c r="BC33" i="32"/>
  <c r="BC34" i="32"/>
  <c r="BC35" i="32"/>
  <c r="BC37" i="32"/>
  <c r="BE14" i="41" s="1"/>
  <c r="BC38" i="32"/>
  <c r="BD19" i="32"/>
  <c r="BD36" i="32"/>
  <c r="BD7" i="32"/>
  <c r="BD8" i="32"/>
  <c r="BD9" i="32"/>
  <c r="BD10" i="32"/>
  <c r="BD11" i="32"/>
  <c r="BD12" i="32"/>
  <c r="BD13" i="32"/>
  <c r="BD14" i="32"/>
  <c r="BD15" i="32"/>
  <c r="BD16" i="32"/>
  <c r="BD17" i="32"/>
  <c r="BD18" i="32"/>
  <c r="BD20" i="32"/>
  <c r="BD21" i="32"/>
  <c r="BD22" i="32"/>
  <c r="BD23" i="32"/>
  <c r="BD24" i="32"/>
  <c r="BD25" i="32"/>
  <c r="BD26" i="32"/>
  <c r="BD27" i="32"/>
  <c r="BD28" i="32"/>
  <c r="BD29" i="32"/>
  <c r="BD30" i="32"/>
  <c r="BD31" i="32"/>
  <c r="BD32" i="32"/>
  <c r="BD33" i="32"/>
  <c r="BD34" i="32"/>
  <c r="BD35" i="32"/>
  <c r="BD37" i="32"/>
  <c r="BF14" i="41" s="1"/>
  <c r="BD38" i="32"/>
  <c r="BE19" i="32"/>
  <c r="BE36" i="32"/>
  <c r="BE7" i="32"/>
  <c r="BE8" i="32"/>
  <c r="BE9" i="32"/>
  <c r="BE10" i="32"/>
  <c r="BE11" i="32"/>
  <c r="BE12" i="32"/>
  <c r="BE13" i="32"/>
  <c r="BE14" i="32"/>
  <c r="BE15" i="32"/>
  <c r="BE16" i="32"/>
  <c r="BE17" i="32"/>
  <c r="BE18" i="32"/>
  <c r="BE20" i="32"/>
  <c r="BE21" i="32"/>
  <c r="BE22" i="32"/>
  <c r="BE23" i="32"/>
  <c r="BE24" i="32"/>
  <c r="BE25" i="32"/>
  <c r="BE26" i="32"/>
  <c r="BE27" i="32"/>
  <c r="BE28" i="32"/>
  <c r="BE29" i="32"/>
  <c r="BE30" i="32"/>
  <c r="BE31" i="32"/>
  <c r="BE32" i="32"/>
  <c r="BE33" i="32"/>
  <c r="BE34" i="32"/>
  <c r="BE35" i="32"/>
  <c r="BE37" i="32"/>
  <c r="BG14" i="41" s="1"/>
  <c r="BE38" i="32"/>
  <c r="BF19" i="32"/>
  <c r="BF36" i="32"/>
  <c r="BF7" i="32"/>
  <c r="BF8" i="32"/>
  <c r="BF9" i="32"/>
  <c r="BF10" i="32"/>
  <c r="BF11" i="32"/>
  <c r="BF12" i="32"/>
  <c r="BF13" i="32"/>
  <c r="BF14" i="32"/>
  <c r="BF15" i="32"/>
  <c r="BF16" i="32"/>
  <c r="BF17" i="32"/>
  <c r="BF18" i="32"/>
  <c r="BF20" i="32"/>
  <c r="BF21" i="32"/>
  <c r="BF22" i="32"/>
  <c r="BF23" i="32"/>
  <c r="BF24" i="32"/>
  <c r="BF25" i="32"/>
  <c r="BF26" i="32"/>
  <c r="BF27" i="32"/>
  <c r="BF28" i="32"/>
  <c r="BF29" i="32"/>
  <c r="BF30" i="32"/>
  <c r="BF31" i="32"/>
  <c r="BF32" i="32"/>
  <c r="BF33" i="32"/>
  <c r="BF34" i="32"/>
  <c r="BF35" i="32"/>
  <c r="BF37" i="32"/>
  <c r="BH14" i="41" s="1"/>
  <c r="BF38" i="32"/>
  <c r="BG19" i="32"/>
  <c r="BG7" i="32"/>
  <c r="BG9" i="32"/>
  <c r="BG11" i="32"/>
  <c r="BG13" i="32"/>
  <c r="BG15" i="32"/>
  <c r="BG17" i="32"/>
  <c r="BG20" i="32"/>
  <c r="BG22" i="32"/>
  <c r="BG24" i="32"/>
  <c r="BG26" i="32"/>
  <c r="BG28" i="32"/>
  <c r="BG30" i="32"/>
  <c r="BG32" i="32"/>
  <c r="BG34" i="32"/>
  <c r="BG37" i="32"/>
  <c r="BI14" i="41" s="1"/>
  <c r="BH19" i="32"/>
  <c r="BH7" i="32"/>
  <c r="BH9" i="32"/>
  <c r="BH11" i="32"/>
  <c r="BH13" i="32"/>
  <c r="BH15" i="32"/>
  <c r="BH17" i="32"/>
  <c r="BH20" i="32"/>
  <c r="BH22" i="32"/>
  <c r="BH24" i="32"/>
  <c r="BH26" i="32"/>
  <c r="BH28" i="32"/>
  <c r="BH30" i="32"/>
  <c r="BH32" i="32"/>
  <c r="BH34" i="32"/>
  <c r="BH37" i="32"/>
  <c r="BJ14" i="41" s="1"/>
  <c r="BI7" i="32"/>
  <c r="BI9" i="32"/>
  <c r="BI13" i="32"/>
  <c r="BI17" i="32"/>
  <c r="BI22" i="32"/>
  <c r="BI26" i="32"/>
  <c r="BI30" i="32"/>
  <c r="BI34" i="32"/>
  <c r="BJ19" i="32"/>
  <c r="BJ7" i="32"/>
  <c r="BJ9" i="32"/>
  <c r="BJ11" i="32"/>
  <c r="BJ13" i="32"/>
  <c r="BJ15" i="32"/>
  <c r="BJ17" i="32"/>
  <c r="BJ20" i="32"/>
  <c r="BJ22" i="32"/>
  <c r="BJ24" i="32"/>
  <c r="BJ26" i="32"/>
  <c r="BJ28" i="32"/>
  <c r="BJ30" i="32"/>
  <c r="BJ32" i="32"/>
  <c r="BJ34" i="32"/>
  <c r="BJ37" i="32"/>
  <c r="BL14" i="41" s="1"/>
  <c r="BK19" i="32"/>
  <c r="BK36" i="32"/>
  <c r="BK7" i="32"/>
  <c r="BK8" i="32"/>
  <c r="BK9" i="32"/>
  <c r="BK10" i="32"/>
  <c r="BK11" i="32"/>
  <c r="BK12" i="32"/>
  <c r="BK13" i="32"/>
  <c r="BK14" i="32"/>
  <c r="BK15" i="32"/>
  <c r="BK16" i="32"/>
  <c r="BK17" i="32"/>
  <c r="BK18" i="32"/>
  <c r="BK20" i="32"/>
  <c r="BK21" i="32"/>
  <c r="BK22" i="32"/>
  <c r="BK23" i="32"/>
  <c r="BK24" i="32"/>
  <c r="BK25" i="32"/>
  <c r="BK26" i="32"/>
  <c r="BK27" i="32"/>
  <c r="BK28" i="32"/>
  <c r="BK29" i="32"/>
  <c r="BK30" i="32"/>
  <c r="BK31" i="32"/>
  <c r="BK32" i="32"/>
  <c r="BK33" i="32"/>
  <c r="BK34" i="32"/>
  <c r="BK35" i="32"/>
  <c r="BK37" i="32"/>
  <c r="BM14" i="41" s="1"/>
  <c r="BK38" i="32"/>
  <c r="BL19" i="32"/>
  <c r="BL36" i="32"/>
  <c r="BL7" i="32"/>
  <c r="BL8" i="32"/>
  <c r="BL9" i="32"/>
  <c r="BL10" i="32"/>
  <c r="BL11" i="32"/>
  <c r="BL12" i="32"/>
  <c r="BL13" i="32"/>
  <c r="BL14" i="32"/>
  <c r="BL15" i="32"/>
  <c r="BL16" i="32"/>
  <c r="BL17" i="32"/>
  <c r="BL18" i="32"/>
  <c r="BL20" i="32"/>
  <c r="BL21" i="32"/>
  <c r="BL22" i="32"/>
  <c r="BL23" i="32"/>
  <c r="BL24" i="32"/>
  <c r="BL25" i="32"/>
  <c r="BL26" i="32"/>
  <c r="BL27" i="32"/>
  <c r="BL28" i="32"/>
  <c r="BL29" i="32"/>
  <c r="BL30" i="32"/>
  <c r="BL31" i="32"/>
  <c r="BL32" i="32"/>
  <c r="BL33" i="32"/>
  <c r="BL34" i="32"/>
  <c r="BL35" i="32"/>
  <c r="BL37" i="32"/>
  <c r="BN14" i="41" s="1"/>
  <c r="BL38" i="32"/>
  <c r="BM19" i="32"/>
  <c r="BM36" i="32"/>
  <c r="BM7" i="32"/>
  <c r="BM8" i="32"/>
  <c r="BM9" i="32"/>
  <c r="BM10" i="32"/>
  <c r="BM11" i="32"/>
  <c r="BM12" i="32"/>
  <c r="BM13" i="32"/>
  <c r="BM14" i="32"/>
  <c r="BM15" i="32"/>
  <c r="BM16" i="32"/>
  <c r="BM17" i="32"/>
  <c r="BM18" i="32"/>
  <c r="BM20" i="32"/>
  <c r="BM21" i="32"/>
  <c r="BM22" i="32"/>
  <c r="BM23" i="32"/>
  <c r="BM24" i="32"/>
  <c r="BM25" i="32"/>
  <c r="BM26" i="32"/>
  <c r="BM27" i="32"/>
  <c r="BM28" i="32"/>
  <c r="BM29" i="32"/>
  <c r="BM30" i="32"/>
  <c r="BM31" i="32"/>
  <c r="BM32" i="32"/>
  <c r="BM33" i="32"/>
  <c r="BM34" i="32"/>
  <c r="BM35" i="32"/>
  <c r="BM37" i="32"/>
  <c r="BO14" i="41" s="1"/>
  <c r="BM38" i="32"/>
  <c r="BN19" i="32"/>
  <c r="BN36" i="32"/>
  <c r="BN7" i="32"/>
  <c r="BN8" i="32"/>
  <c r="BN9" i="32"/>
  <c r="BN10" i="32"/>
  <c r="BN11" i="32"/>
  <c r="BN12" i="32"/>
  <c r="BN13" i="32"/>
  <c r="BN14" i="32"/>
  <c r="BN15" i="32"/>
  <c r="BN16" i="32"/>
  <c r="BN17" i="32"/>
  <c r="BN18" i="32"/>
  <c r="BN20" i="32"/>
  <c r="BN21" i="32"/>
  <c r="BN22" i="32"/>
  <c r="BN23" i="32"/>
  <c r="BN24" i="32"/>
  <c r="BN25" i="32"/>
  <c r="BN26" i="32"/>
  <c r="BN27" i="32"/>
  <c r="BN28" i="32"/>
  <c r="BN29" i="32"/>
  <c r="BN30" i="32"/>
  <c r="BN31" i="32"/>
  <c r="BN32" i="32"/>
  <c r="BN33" i="32"/>
  <c r="BN34" i="32"/>
  <c r="BN35" i="32"/>
  <c r="BN37" i="32"/>
  <c r="BP14" i="41" s="1"/>
  <c r="BN38" i="32"/>
  <c r="BO19" i="32"/>
  <c r="BO7" i="32"/>
  <c r="BO9" i="32"/>
  <c r="BO11" i="32"/>
  <c r="BO13" i="32"/>
  <c r="BO15" i="32"/>
  <c r="BO17" i="32"/>
  <c r="BO20" i="32"/>
  <c r="BO22" i="32"/>
  <c r="BO24" i="32"/>
  <c r="BO26" i="32"/>
  <c r="BO28" i="32"/>
  <c r="BO30" i="32"/>
  <c r="BO32" i="32"/>
  <c r="BO34" i="32"/>
  <c r="BO37" i="32"/>
  <c r="BQ14" i="41" s="1"/>
  <c r="BP19" i="32"/>
  <c r="BP7" i="32"/>
  <c r="BP9" i="32"/>
  <c r="BP11" i="32"/>
  <c r="BP13" i="32"/>
  <c r="BP15" i="32"/>
  <c r="BP17" i="32"/>
  <c r="BP20" i="32"/>
  <c r="BP22" i="32"/>
  <c r="BP24" i="32"/>
  <c r="BP26" i="32"/>
  <c r="BP28" i="32"/>
  <c r="BP30" i="32"/>
  <c r="BP32" i="32"/>
  <c r="BP34" i="32"/>
  <c r="BP37" i="32"/>
  <c r="BR14" i="41" s="1"/>
  <c r="BQ19" i="32"/>
  <c r="BQ7" i="32"/>
  <c r="BQ9" i="32"/>
  <c r="BQ11" i="32"/>
  <c r="BQ13" i="32"/>
  <c r="BQ15" i="32"/>
  <c r="BQ17" i="32"/>
  <c r="BQ20" i="32"/>
  <c r="BQ22" i="32"/>
  <c r="BQ23" i="32"/>
  <c r="BQ24" i="32"/>
  <c r="BQ25" i="32"/>
  <c r="BQ26" i="32"/>
  <c r="BQ27" i="32"/>
  <c r="BQ28" i="32"/>
  <c r="BQ29" i="32"/>
  <c r="BQ30" i="32"/>
  <c r="BQ31" i="32"/>
  <c r="BQ32" i="32"/>
  <c r="BQ33" i="32"/>
  <c r="BQ34" i="32"/>
  <c r="BQ35" i="32"/>
  <c r="BQ37" i="32"/>
  <c r="BS14" i="41" s="1"/>
  <c r="BQ38" i="32"/>
  <c r="BR19" i="32"/>
  <c r="BR36" i="32"/>
  <c r="BR7" i="32"/>
  <c r="BR8" i="32"/>
  <c r="BR9" i="32"/>
  <c r="BR10" i="32"/>
  <c r="BR11" i="32"/>
  <c r="BR12" i="32"/>
  <c r="BR13" i="32"/>
  <c r="BR14" i="32"/>
  <c r="BR15" i="32"/>
  <c r="BR16" i="32"/>
  <c r="BR17" i="32"/>
  <c r="BR18" i="32"/>
  <c r="BR20" i="32"/>
  <c r="BR21" i="32"/>
  <c r="BR22" i="32"/>
  <c r="BR23" i="32"/>
  <c r="BR24" i="32"/>
  <c r="BR25" i="32"/>
  <c r="BR26" i="32"/>
  <c r="BR27" i="32"/>
  <c r="BR28" i="32"/>
  <c r="BR29" i="32"/>
  <c r="BR30" i="32"/>
  <c r="BR31" i="32"/>
  <c r="BR32" i="32"/>
  <c r="BR33" i="32"/>
  <c r="BR34" i="32"/>
  <c r="BR35" i="32"/>
  <c r="BR37" i="32"/>
  <c r="BT14" i="41" s="1"/>
  <c r="BR38" i="32"/>
  <c r="BS19" i="32"/>
  <c r="BS36" i="32"/>
  <c r="BS7" i="32"/>
  <c r="BS8" i="32"/>
  <c r="BS9" i="32"/>
  <c r="BS10" i="32"/>
  <c r="BS11" i="32"/>
  <c r="BS12" i="32"/>
  <c r="BS13" i="32"/>
  <c r="BS14" i="32"/>
  <c r="BS15" i="32"/>
  <c r="BS16" i="32"/>
  <c r="BS17" i="32"/>
  <c r="BS18" i="32"/>
  <c r="BS20" i="32"/>
  <c r="BS21" i="32"/>
  <c r="BS22" i="32"/>
  <c r="BS23" i="32"/>
  <c r="BS24" i="32"/>
  <c r="BS25" i="32"/>
  <c r="BS26" i="32"/>
  <c r="BS27" i="32"/>
  <c r="BS28" i="32"/>
  <c r="BS29" i="32"/>
  <c r="BS30" i="32"/>
  <c r="BS31" i="32"/>
  <c r="BS32" i="32"/>
  <c r="BS33" i="32"/>
  <c r="BS34" i="32"/>
  <c r="BS35" i="32"/>
  <c r="BS37" i="32"/>
  <c r="BU14" i="41" s="1"/>
  <c r="BS38" i="32"/>
  <c r="BT19" i="32"/>
  <c r="BT36" i="32"/>
  <c r="BT7" i="32"/>
  <c r="BT8" i="32"/>
  <c r="BT9" i="32"/>
  <c r="BT10" i="32"/>
  <c r="BT11" i="32"/>
  <c r="BT12" i="32"/>
  <c r="BT13" i="32"/>
  <c r="BT14" i="32"/>
  <c r="BT15" i="32"/>
  <c r="BT16" i="32"/>
  <c r="BT17" i="32"/>
  <c r="BT18" i="32"/>
  <c r="BT20" i="32"/>
  <c r="BT21" i="32"/>
  <c r="BT22" i="32"/>
  <c r="BT23" i="32"/>
  <c r="BT24" i="32"/>
  <c r="BT25" i="32"/>
  <c r="BT26" i="32"/>
  <c r="BT27" i="32"/>
  <c r="BT28" i="32"/>
  <c r="BT29" i="32"/>
  <c r="BT30" i="32"/>
  <c r="BT31" i="32"/>
  <c r="BT32" i="32"/>
  <c r="BT33" i="32"/>
  <c r="BT34" i="32"/>
  <c r="BT35" i="32"/>
  <c r="BT37" i="32"/>
  <c r="BV14" i="41" s="1"/>
  <c r="BT38" i="32"/>
  <c r="BU19" i="32"/>
  <c r="BU36" i="32"/>
  <c r="BU7" i="32"/>
  <c r="BU8" i="32"/>
  <c r="BU9" i="32"/>
  <c r="BU10" i="32"/>
  <c r="BU11" i="32"/>
  <c r="BU12" i="32"/>
  <c r="BU13" i="32"/>
  <c r="BU14" i="32"/>
  <c r="BU15" i="32"/>
  <c r="BU16" i="32"/>
  <c r="BU17" i="32"/>
  <c r="BU18" i="32"/>
  <c r="BU20" i="32"/>
  <c r="BU21" i="32"/>
  <c r="BU22" i="32"/>
  <c r="BU23" i="32"/>
  <c r="BU24" i="32"/>
  <c r="BU25" i="32"/>
  <c r="BU26" i="32"/>
  <c r="BU27" i="32"/>
  <c r="BU28" i="32"/>
  <c r="BU29" i="32"/>
  <c r="BU30" i="32"/>
  <c r="BU31" i="32"/>
  <c r="BU32" i="32"/>
  <c r="BU33" i="32"/>
  <c r="BU34" i="32"/>
  <c r="BU35" i="32"/>
  <c r="BU37" i="32"/>
  <c r="BW14" i="41" s="1"/>
  <c r="BU38" i="32"/>
  <c r="BV19" i="32"/>
  <c r="BV36" i="32"/>
  <c r="BV7" i="32"/>
  <c r="BV8" i="32"/>
  <c r="BV9" i="32"/>
  <c r="BV10" i="32"/>
  <c r="BV11" i="32"/>
  <c r="BV12" i="32"/>
  <c r="BV13" i="32"/>
  <c r="BV14" i="32"/>
  <c r="BV15" i="32"/>
  <c r="BV16" i="32"/>
  <c r="BV17" i="32"/>
  <c r="BV18" i="32"/>
  <c r="BV20" i="32"/>
  <c r="BV21" i="32"/>
  <c r="BV22" i="32"/>
  <c r="BV23" i="32"/>
  <c r="BV24" i="32"/>
  <c r="BV25" i="32"/>
  <c r="BV26" i="32"/>
  <c r="BV27" i="32"/>
  <c r="BV28" i="32"/>
  <c r="BV29" i="32"/>
  <c r="BV30" i="32"/>
  <c r="BV31" i="32"/>
  <c r="BV32" i="32"/>
  <c r="BV33" i="32"/>
  <c r="BV34" i="32"/>
  <c r="BV35" i="32"/>
  <c r="BV37" i="32"/>
  <c r="BX14" i="41" s="1"/>
  <c r="BV38" i="32"/>
  <c r="BW19" i="32"/>
  <c r="BW36" i="32"/>
  <c r="BW7" i="32"/>
  <c r="BW8" i="32"/>
  <c r="BW9" i="32"/>
  <c r="BW10" i="32"/>
  <c r="BW11" i="32"/>
  <c r="BW12" i="32"/>
  <c r="BW13" i="32"/>
  <c r="BW14" i="32"/>
  <c r="BW15" i="32"/>
  <c r="BW16" i="32"/>
  <c r="BW17" i="32"/>
  <c r="BW18" i="32"/>
  <c r="BW20" i="32"/>
  <c r="BW21" i="32"/>
  <c r="BW22" i="32"/>
  <c r="BW23" i="32"/>
  <c r="BW24" i="32"/>
  <c r="BW25" i="32"/>
  <c r="BW26" i="32"/>
  <c r="BW27" i="32"/>
  <c r="BW28" i="32"/>
  <c r="BW29" i="32"/>
  <c r="BW30" i="32"/>
  <c r="BW31" i="32"/>
  <c r="BW32" i="32"/>
  <c r="BW33" i="32"/>
  <c r="BW34" i="32"/>
  <c r="BW35" i="32"/>
  <c r="BW37" i="32"/>
  <c r="BY14" i="41" s="1"/>
  <c r="BW38" i="32"/>
  <c r="BX19" i="32"/>
  <c r="BX36" i="32"/>
  <c r="BX7" i="32"/>
  <c r="BX8" i="32"/>
  <c r="BX9" i="32"/>
  <c r="BX10" i="32"/>
  <c r="BX11" i="32"/>
  <c r="BX12" i="32"/>
  <c r="BX13" i="32"/>
  <c r="BX14" i="32"/>
  <c r="BX15" i="32"/>
  <c r="BX16" i="32"/>
  <c r="BX17" i="32"/>
  <c r="BX18" i="32"/>
  <c r="BX20" i="32"/>
  <c r="BX21" i="32"/>
  <c r="BX22" i="32"/>
  <c r="BX23" i="32"/>
  <c r="BX24" i="32"/>
  <c r="BX25" i="32"/>
  <c r="BX26" i="32"/>
  <c r="BX27" i="32"/>
  <c r="BX28" i="32"/>
  <c r="BX29" i="32"/>
  <c r="BX30" i="32"/>
  <c r="BX31" i="32"/>
  <c r="BX32" i="32"/>
  <c r="BX33" i="32"/>
  <c r="BX34" i="32"/>
  <c r="BX35" i="32"/>
  <c r="BX37" i="32"/>
  <c r="BZ14" i="41" s="1"/>
  <c r="BX38" i="32"/>
  <c r="CA19" i="32"/>
  <c r="CA36" i="32"/>
  <c r="CA7" i="32"/>
  <c r="CA8" i="32"/>
  <c r="CA9" i="32"/>
  <c r="CA10" i="32"/>
  <c r="CA11" i="32"/>
  <c r="CA12" i="32"/>
  <c r="CA13" i="32"/>
  <c r="CA14" i="32"/>
  <c r="CA15" i="32"/>
  <c r="CA16" i="32"/>
  <c r="CA17" i="32"/>
  <c r="CA18" i="32"/>
  <c r="CA20" i="32"/>
  <c r="CA21" i="32"/>
  <c r="CA22" i="32"/>
  <c r="CA23" i="32"/>
  <c r="CA24" i="32"/>
  <c r="CA25" i="32"/>
  <c r="CA26" i="32"/>
  <c r="CA27" i="32"/>
  <c r="CA28" i="32"/>
  <c r="CA29" i="32"/>
  <c r="CA30" i="32"/>
  <c r="CA31" i="32"/>
  <c r="CA32" i="32"/>
  <c r="CA33" i="32"/>
  <c r="CA34" i="32"/>
  <c r="CA35" i="32"/>
  <c r="CA37" i="32"/>
  <c r="CC14" i="41" s="1"/>
  <c r="CA38" i="32"/>
  <c r="CB19" i="32"/>
  <c r="CB36" i="32"/>
  <c r="CB7" i="32"/>
  <c r="CB8" i="32"/>
  <c r="CB9" i="32"/>
  <c r="CB10" i="32"/>
  <c r="CB11" i="32"/>
  <c r="CB12" i="32"/>
  <c r="CB13" i="32"/>
  <c r="CB14" i="32"/>
  <c r="CB15" i="32"/>
  <c r="CB16" i="32"/>
  <c r="CB17" i="32"/>
  <c r="CB18" i="32"/>
  <c r="CB20" i="32"/>
  <c r="CB21" i="32"/>
  <c r="CB22" i="32"/>
  <c r="CB23" i="32"/>
  <c r="CB24" i="32"/>
  <c r="CB25" i="32"/>
  <c r="CB26" i="32"/>
  <c r="CB27" i="32"/>
  <c r="CB28" i="32"/>
  <c r="CB29" i="32"/>
  <c r="CB30" i="32"/>
  <c r="CB31" i="32"/>
  <c r="CB32" i="32"/>
  <c r="CB33" i="32"/>
  <c r="CB34" i="32"/>
  <c r="CB35" i="32"/>
  <c r="CB37" i="32"/>
  <c r="CD14" i="41" s="1"/>
  <c r="CB38" i="32"/>
  <c r="CC19" i="32"/>
  <c r="CC36" i="32"/>
  <c r="CC7" i="32"/>
  <c r="CC8" i="32"/>
  <c r="CC9" i="32"/>
  <c r="CC10" i="32"/>
  <c r="CC11" i="32"/>
  <c r="CC12" i="32"/>
  <c r="CC13" i="32"/>
  <c r="CC14" i="32"/>
  <c r="CC15" i="32"/>
  <c r="CC16" i="32"/>
  <c r="CC17" i="32"/>
  <c r="CC18" i="32"/>
  <c r="CC20" i="32"/>
  <c r="CC21" i="32"/>
  <c r="CC22" i="32"/>
  <c r="CC23" i="32"/>
  <c r="CC24" i="32"/>
  <c r="CC25" i="32"/>
  <c r="CC26" i="32"/>
  <c r="CC27" i="32"/>
  <c r="CC28" i="32"/>
  <c r="CC29" i="32"/>
  <c r="CC30" i="32"/>
  <c r="CC31" i="32"/>
  <c r="CC32" i="32"/>
  <c r="CC33" i="32"/>
  <c r="CC34" i="32"/>
  <c r="CC35" i="32"/>
  <c r="CC37" i="32"/>
  <c r="CE14" i="41" s="1"/>
  <c r="CC38" i="32"/>
  <c r="CD19" i="32"/>
  <c r="CD36" i="32"/>
  <c r="CD7" i="32"/>
  <c r="CD8" i="32"/>
  <c r="CD9" i="32"/>
  <c r="CD10" i="32"/>
  <c r="CD11" i="32"/>
  <c r="CD12" i="32"/>
  <c r="CD13" i="32"/>
  <c r="CD14" i="32"/>
  <c r="CD15" i="32"/>
  <c r="CD16" i="32"/>
  <c r="CD17" i="32"/>
  <c r="CD18" i="32"/>
  <c r="CD20" i="32"/>
  <c r="CD21" i="32"/>
  <c r="CD22" i="32"/>
  <c r="CD23" i="32"/>
  <c r="CD24" i="32"/>
  <c r="CD25" i="32"/>
  <c r="CD26" i="32"/>
  <c r="CD27" i="32"/>
  <c r="CD28" i="32"/>
  <c r="CD29" i="32"/>
  <c r="CD30" i="32"/>
  <c r="CD31" i="32"/>
  <c r="CD32" i="32"/>
  <c r="CD33" i="32"/>
  <c r="CD34" i="32"/>
  <c r="CD35" i="32"/>
  <c r="CD37" i="32"/>
  <c r="CF14" i="41" s="1"/>
  <c r="CD38" i="32"/>
  <c r="CE19" i="32"/>
  <c r="CE36" i="32"/>
  <c r="CE7" i="32"/>
  <c r="CE8" i="32"/>
  <c r="CE9" i="32"/>
  <c r="CE10" i="32"/>
  <c r="CE11" i="32"/>
  <c r="CE12" i="32"/>
  <c r="CE13" i="32"/>
  <c r="CE14" i="32"/>
  <c r="CE15" i="32"/>
  <c r="CE16" i="32"/>
  <c r="CE17" i="32"/>
  <c r="CE18" i="32"/>
  <c r="CE20" i="32"/>
  <c r="CE21" i="32"/>
  <c r="CE22" i="32"/>
  <c r="CE23" i="32"/>
  <c r="CE24" i="32"/>
  <c r="CE25" i="32"/>
  <c r="CE26" i="32"/>
  <c r="CE27" i="32"/>
  <c r="CE28" i="32"/>
  <c r="CE29" i="32"/>
  <c r="CE30" i="32"/>
  <c r="CE31" i="32"/>
  <c r="CE32" i="32"/>
  <c r="CE33" i="32"/>
  <c r="CE34" i="32"/>
  <c r="CE35" i="32"/>
  <c r="CE37" i="32"/>
  <c r="CG14" i="41" s="1"/>
  <c r="CE38" i="32"/>
  <c r="CF19" i="32"/>
  <c r="CF36" i="32"/>
  <c r="CF7" i="32"/>
  <c r="CF8" i="32"/>
  <c r="CF9" i="32"/>
  <c r="CF10" i="32"/>
  <c r="CF11" i="32"/>
  <c r="CF12" i="32"/>
  <c r="CF13" i="32"/>
  <c r="CF14" i="32"/>
  <c r="CF15" i="32"/>
  <c r="CF16" i="32"/>
  <c r="CF17" i="32"/>
  <c r="CF18" i="32"/>
  <c r="CF20" i="32"/>
  <c r="CF21" i="32"/>
  <c r="CF22" i="32"/>
  <c r="CF23" i="32"/>
  <c r="CF24" i="32"/>
  <c r="CF25" i="32"/>
  <c r="CF26" i="32"/>
  <c r="CF27" i="32"/>
  <c r="CF28" i="32"/>
  <c r="CF29" i="32"/>
  <c r="CF30" i="32"/>
  <c r="CF31" i="32"/>
  <c r="CF32" i="32"/>
  <c r="CF33" i="32"/>
  <c r="CF34" i="32"/>
  <c r="CF35" i="32"/>
  <c r="CF37" i="32"/>
  <c r="CH14" i="41" s="1"/>
  <c r="CF38" i="32"/>
  <c r="CG19" i="32"/>
  <c r="CG36" i="32"/>
  <c r="CG7" i="32"/>
  <c r="CG8" i="32"/>
  <c r="CG9" i="32"/>
  <c r="CG10" i="32"/>
  <c r="CG11" i="32"/>
  <c r="CG12" i="32"/>
  <c r="CG13" i="32"/>
  <c r="CG14" i="32"/>
  <c r="CG15" i="32"/>
  <c r="CG16" i="32"/>
  <c r="CG17" i="32"/>
  <c r="CG18" i="32"/>
  <c r="CG20" i="32"/>
  <c r="CG21" i="32"/>
  <c r="CG22" i="32"/>
  <c r="CG23" i="32"/>
  <c r="CG24" i="32"/>
  <c r="CG25" i="32"/>
  <c r="CG26" i="32"/>
  <c r="CG27" i="32"/>
  <c r="CG28" i="32"/>
  <c r="CG29" i="32"/>
  <c r="CG30" i="32"/>
  <c r="CG31" i="32"/>
  <c r="CG32" i="32"/>
  <c r="CG33" i="32"/>
  <c r="CG34" i="32"/>
  <c r="CG35" i="32"/>
  <c r="CG37" i="32"/>
  <c r="CI14" i="41" s="1"/>
  <c r="CG38" i="32"/>
  <c r="CH19" i="32"/>
  <c r="CH36" i="32"/>
  <c r="CH7" i="32"/>
  <c r="CH8" i="32"/>
  <c r="CH9" i="32"/>
  <c r="CH10" i="32"/>
  <c r="CH11" i="32"/>
  <c r="CH12" i="32"/>
  <c r="CH13" i="32"/>
  <c r="CH14" i="32"/>
  <c r="CH15" i="32"/>
  <c r="CH16" i="32"/>
  <c r="CH17" i="32"/>
  <c r="CH18" i="32"/>
  <c r="CH20" i="32"/>
  <c r="CH21" i="32"/>
  <c r="CH22" i="32"/>
  <c r="CH23" i="32"/>
  <c r="CH24" i="32"/>
  <c r="CH25" i="32"/>
  <c r="CH26" i="32"/>
  <c r="CH27" i="32"/>
  <c r="CH28" i="32"/>
  <c r="CH29" i="32"/>
  <c r="CH30" i="32"/>
  <c r="CH31" i="32"/>
  <c r="CH32" i="32"/>
  <c r="CH33" i="32"/>
  <c r="CH34" i="32"/>
  <c r="CH35" i="32"/>
  <c r="CH37" i="32"/>
  <c r="CJ14" i="41" s="1"/>
  <c r="CH38" i="32"/>
  <c r="CI19" i="32"/>
  <c r="CI36" i="32"/>
  <c r="CI7" i="32"/>
  <c r="CI8" i="32"/>
  <c r="CI9" i="32"/>
  <c r="CI10" i="32"/>
  <c r="CI11" i="32"/>
  <c r="CI12" i="32"/>
  <c r="CI13" i="32"/>
  <c r="CI14" i="32"/>
  <c r="CI15" i="32"/>
  <c r="CI16" i="32"/>
  <c r="CI17" i="32"/>
  <c r="CI18" i="32"/>
  <c r="CI20" i="32"/>
  <c r="CI21" i="32"/>
  <c r="CI22" i="32"/>
  <c r="CI23" i="32"/>
  <c r="CI24" i="32"/>
  <c r="CI25" i="32"/>
  <c r="CI26" i="32"/>
  <c r="CI27" i="32"/>
  <c r="CI28" i="32"/>
  <c r="CI29" i="32"/>
  <c r="CI30" i="32"/>
  <c r="CI31" i="32"/>
  <c r="CI32" i="32"/>
  <c r="CI33" i="32"/>
  <c r="CI34" i="32"/>
  <c r="CI35" i="32"/>
  <c r="CI37" i="32"/>
  <c r="CK14" i="41" s="1"/>
  <c r="CI38" i="32"/>
  <c r="CJ19" i="32"/>
  <c r="CJ36" i="32"/>
  <c r="CJ7" i="32"/>
  <c r="CJ8" i="32"/>
  <c r="CJ9" i="32"/>
  <c r="CJ10" i="32"/>
  <c r="CJ11" i="32"/>
  <c r="CJ12" i="32"/>
  <c r="CJ13" i="32"/>
  <c r="CJ14" i="32"/>
  <c r="CJ15" i="32"/>
  <c r="CJ16" i="32"/>
  <c r="CJ17" i="32"/>
  <c r="CJ18" i="32"/>
  <c r="CJ20" i="32"/>
  <c r="CJ21" i="32"/>
  <c r="CJ22" i="32"/>
  <c r="CJ23" i="32"/>
  <c r="CJ24" i="32"/>
  <c r="CJ25" i="32"/>
  <c r="CJ26" i="32"/>
  <c r="CJ27" i="32"/>
  <c r="CJ28" i="32"/>
  <c r="CJ29" i="32"/>
  <c r="CJ30" i="32"/>
  <c r="CJ31" i="32"/>
  <c r="CJ32" i="32"/>
  <c r="CJ33" i="32"/>
  <c r="CJ34" i="32"/>
  <c r="CJ35" i="32"/>
  <c r="CJ37" i="32"/>
  <c r="CL14" i="41" s="1"/>
  <c r="CJ38" i="32"/>
  <c r="CK19" i="32"/>
  <c r="CK36" i="32"/>
  <c r="CK7" i="32"/>
  <c r="CK8" i="32"/>
  <c r="CK9" i="32"/>
  <c r="CK10" i="32"/>
  <c r="CK11" i="32"/>
  <c r="CK12" i="32"/>
  <c r="CK13" i="32"/>
  <c r="CK14" i="32"/>
  <c r="CK15" i="32"/>
  <c r="CK16" i="32"/>
  <c r="CK17" i="32"/>
  <c r="CK18" i="32"/>
  <c r="CK20" i="32"/>
  <c r="CK21" i="32"/>
  <c r="CK22" i="32"/>
  <c r="CK23" i="32"/>
  <c r="CK24" i="32"/>
  <c r="CK25" i="32"/>
  <c r="CK26" i="32"/>
  <c r="CK27" i="32"/>
  <c r="CK28" i="32"/>
  <c r="CK29" i="32"/>
  <c r="CK30" i="32"/>
  <c r="CK31" i="32"/>
  <c r="CK32" i="32"/>
  <c r="CK33" i="32"/>
  <c r="CK34" i="32"/>
  <c r="CK35" i="32"/>
  <c r="CK37" i="32"/>
  <c r="CM14" i="41" s="1"/>
  <c r="CK38" i="32"/>
  <c r="CL19" i="32"/>
  <c r="CL36" i="32"/>
  <c r="CL7" i="32"/>
  <c r="CL8" i="32"/>
  <c r="CL9" i="32"/>
  <c r="CL10" i="32"/>
  <c r="CL11" i="32"/>
  <c r="CL12" i="32"/>
  <c r="CL13" i="32"/>
  <c r="CL14" i="32"/>
  <c r="CL15" i="32"/>
  <c r="CL16" i="32"/>
  <c r="CL17" i="32"/>
  <c r="CL18" i="32"/>
  <c r="CL20" i="32"/>
  <c r="CL21" i="32"/>
  <c r="CL22" i="32"/>
  <c r="CL23" i="32"/>
  <c r="CL24" i="32"/>
  <c r="CL25" i="32"/>
  <c r="CL26" i="32"/>
  <c r="CL27" i="32"/>
  <c r="CL28" i="32"/>
  <c r="CL29" i="32"/>
  <c r="CL30" i="32"/>
  <c r="CL31" i="32"/>
  <c r="CL32" i="32"/>
  <c r="CL33" i="32"/>
  <c r="CL34" i="32"/>
  <c r="CL35" i="32"/>
  <c r="CL37" i="32"/>
  <c r="CN14" i="41" s="1"/>
  <c r="CL38" i="32"/>
  <c r="CM19" i="32"/>
  <c r="CM36" i="32"/>
  <c r="CM7" i="32"/>
  <c r="CM8" i="32"/>
  <c r="CM9" i="32"/>
  <c r="CM10" i="32"/>
  <c r="CM11" i="32"/>
  <c r="CM12" i="32"/>
  <c r="CM13" i="32"/>
  <c r="CM14" i="32"/>
  <c r="CM15" i="32"/>
  <c r="CM16" i="32"/>
  <c r="CM17" i="32"/>
  <c r="CM18" i="32"/>
  <c r="CM20" i="32"/>
  <c r="CM21" i="32"/>
  <c r="CM22" i="32"/>
  <c r="CM23" i="32"/>
  <c r="CM24" i="32"/>
  <c r="CM25" i="32"/>
  <c r="CM26" i="32"/>
  <c r="CM27" i="32"/>
  <c r="CM28" i="32"/>
  <c r="CM29" i="32"/>
  <c r="CM30" i="32"/>
  <c r="CM31" i="32"/>
  <c r="CM32" i="32"/>
  <c r="CM33" i="32"/>
  <c r="CM34" i="32"/>
  <c r="CM35" i="32"/>
  <c r="CM37" i="32"/>
  <c r="CO14" i="41" s="1"/>
  <c r="CM38" i="32"/>
  <c r="C19" i="24"/>
  <c r="C3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7" i="24"/>
  <c r="E13" i="41" s="1"/>
  <c r="C38" i="24"/>
  <c r="D19" i="24"/>
  <c r="D36" i="24"/>
  <c r="D7" i="24"/>
  <c r="D8" i="24"/>
  <c r="D9" i="24"/>
  <c r="D10" i="24"/>
  <c r="D11" i="24"/>
  <c r="D12" i="24"/>
  <c r="D13" i="24"/>
  <c r="D14" i="24"/>
  <c r="D15" i="24"/>
  <c r="D16" i="24"/>
  <c r="D17" i="24"/>
  <c r="D18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7" i="24"/>
  <c r="F13" i="41" s="1"/>
  <c r="D38" i="24"/>
  <c r="E19" i="24"/>
  <c r="E36" i="24"/>
  <c r="E7" i="24"/>
  <c r="E8" i="24"/>
  <c r="E9" i="24"/>
  <c r="E10" i="24"/>
  <c r="E11" i="24"/>
  <c r="E12" i="24"/>
  <c r="E13" i="24"/>
  <c r="E14" i="24"/>
  <c r="E15" i="24"/>
  <c r="E16" i="24"/>
  <c r="E17" i="24"/>
  <c r="E18" i="24"/>
  <c r="E20" i="24"/>
  <c r="E21" i="24"/>
  <c r="E22" i="24"/>
  <c r="E23" i="24"/>
  <c r="E24" i="24"/>
  <c r="E25" i="24"/>
  <c r="E26" i="24"/>
  <c r="E27" i="24"/>
  <c r="E28" i="24"/>
  <c r="E29" i="24"/>
  <c r="E30" i="24"/>
  <c r="E31" i="24"/>
  <c r="E32" i="24"/>
  <c r="E33" i="24"/>
  <c r="E34" i="24"/>
  <c r="E35" i="24"/>
  <c r="E37" i="24"/>
  <c r="G13" i="41" s="1"/>
  <c r="E38" i="24"/>
  <c r="F19" i="24"/>
  <c r="F36" i="24"/>
  <c r="F7" i="24"/>
  <c r="F8" i="24"/>
  <c r="F9" i="24"/>
  <c r="F10" i="24"/>
  <c r="F11" i="24"/>
  <c r="F12" i="24"/>
  <c r="F13" i="24"/>
  <c r="F14" i="24"/>
  <c r="F15" i="24"/>
  <c r="F16" i="24"/>
  <c r="F17" i="24"/>
  <c r="F18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7" i="24"/>
  <c r="H13" i="41" s="1"/>
  <c r="F38" i="24"/>
  <c r="G19" i="24"/>
  <c r="G36" i="24"/>
  <c r="G7" i="24"/>
  <c r="G8" i="24"/>
  <c r="G9" i="24"/>
  <c r="G10" i="24"/>
  <c r="G11" i="24"/>
  <c r="G12" i="24"/>
  <c r="G13" i="24"/>
  <c r="G14" i="24"/>
  <c r="G15" i="24"/>
  <c r="G16" i="24"/>
  <c r="G17" i="24"/>
  <c r="G18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7" i="24"/>
  <c r="I13" i="41" s="1"/>
  <c r="G38" i="24"/>
  <c r="H19" i="24"/>
  <c r="H3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7" i="24"/>
  <c r="J13" i="41" s="1"/>
  <c r="H38" i="24"/>
  <c r="I19" i="24"/>
  <c r="I36" i="24"/>
  <c r="I7" i="24"/>
  <c r="I8" i="24"/>
  <c r="I9" i="24"/>
  <c r="I10" i="24"/>
  <c r="I11" i="24"/>
  <c r="I12" i="24"/>
  <c r="I13" i="24"/>
  <c r="I14" i="24"/>
  <c r="I15" i="24"/>
  <c r="I16" i="24"/>
  <c r="I17" i="24"/>
  <c r="I18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7" i="24"/>
  <c r="K13" i="41" s="1"/>
  <c r="I38" i="24"/>
  <c r="J19" i="24"/>
  <c r="J36" i="24"/>
  <c r="J7" i="24"/>
  <c r="J8" i="24"/>
  <c r="J9" i="24"/>
  <c r="J10" i="24"/>
  <c r="J11" i="24"/>
  <c r="J12" i="24"/>
  <c r="J13" i="24"/>
  <c r="J14" i="24"/>
  <c r="J15" i="24"/>
  <c r="J16" i="24"/>
  <c r="J17" i="24"/>
  <c r="J18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7" i="24"/>
  <c r="L13" i="41" s="1"/>
  <c r="J38" i="24"/>
  <c r="K19" i="24"/>
  <c r="K36" i="24"/>
  <c r="K7" i="24"/>
  <c r="K8" i="24"/>
  <c r="K9" i="24"/>
  <c r="K10" i="24"/>
  <c r="K11" i="24"/>
  <c r="K12" i="24"/>
  <c r="K13" i="24"/>
  <c r="K14" i="24"/>
  <c r="K15" i="24"/>
  <c r="K16" i="24"/>
  <c r="K17" i="24"/>
  <c r="K18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7" i="24"/>
  <c r="M13" i="41" s="1"/>
  <c r="K38" i="24"/>
  <c r="L19" i="24"/>
  <c r="L3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7" i="24"/>
  <c r="N13" i="41" s="1"/>
  <c r="L38" i="24"/>
  <c r="M19" i="24"/>
  <c r="M3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7" i="24"/>
  <c r="O13" i="41" s="1"/>
  <c r="M38" i="24"/>
  <c r="N19" i="24"/>
  <c r="N36" i="24"/>
  <c r="N7" i="24"/>
  <c r="N8" i="24"/>
  <c r="N9" i="24"/>
  <c r="N10" i="24"/>
  <c r="N11" i="24"/>
  <c r="N12" i="24"/>
  <c r="N13" i="24"/>
  <c r="N14" i="24"/>
  <c r="N15" i="24"/>
  <c r="N16" i="24"/>
  <c r="N17" i="24"/>
  <c r="N18" i="24"/>
  <c r="N20" i="24"/>
  <c r="N21" i="24"/>
  <c r="N22" i="24"/>
  <c r="N23" i="24"/>
  <c r="N24" i="24"/>
  <c r="N25" i="24"/>
  <c r="N26" i="24"/>
  <c r="N27" i="24"/>
  <c r="N28" i="24"/>
  <c r="N29" i="24"/>
  <c r="N30" i="24"/>
  <c r="N31" i="24"/>
  <c r="N32" i="24"/>
  <c r="N33" i="24"/>
  <c r="N34" i="24"/>
  <c r="N35" i="24"/>
  <c r="N37" i="24"/>
  <c r="P13" i="41" s="1"/>
  <c r="N38" i="24"/>
  <c r="O19" i="24"/>
  <c r="O36" i="24"/>
  <c r="O7" i="24"/>
  <c r="O8" i="24"/>
  <c r="O9" i="24"/>
  <c r="O10" i="24"/>
  <c r="O11" i="24"/>
  <c r="O12" i="24"/>
  <c r="O13" i="24"/>
  <c r="O14" i="24"/>
  <c r="O15" i="24"/>
  <c r="O16" i="24"/>
  <c r="O17" i="24"/>
  <c r="O18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7" i="24"/>
  <c r="Q13" i="41" s="1"/>
  <c r="O38" i="24"/>
  <c r="P19" i="24"/>
  <c r="P3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7" i="24"/>
  <c r="R13" i="41" s="1"/>
  <c r="P38" i="24"/>
  <c r="Q19" i="24"/>
  <c r="Q3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7" i="24"/>
  <c r="S13" i="41" s="1"/>
  <c r="Q38" i="24"/>
  <c r="R19" i="24"/>
  <c r="R36" i="24"/>
  <c r="R7" i="24"/>
  <c r="R8" i="24"/>
  <c r="R9" i="24"/>
  <c r="R10" i="24"/>
  <c r="R11" i="24"/>
  <c r="R12" i="24"/>
  <c r="R13" i="24"/>
  <c r="R14" i="24"/>
  <c r="R15" i="24"/>
  <c r="R16" i="24"/>
  <c r="R17" i="24"/>
  <c r="R18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7" i="24"/>
  <c r="T13" i="41" s="1"/>
  <c r="R38" i="24"/>
  <c r="S19" i="24"/>
  <c r="S36" i="24"/>
  <c r="S7" i="24"/>
  <c r="S8" i="24"/>
  <c r="S9" i="24"/>
  <c r="S10" i="24"/>
  <c r="S11" i="24"/>
  <c r="S12" i="24"/>
  <c r="S13" i="24"/>
  <c r="S14" i="24"/>
  <c r="S15" i="24"/>
  <c r="S16" i="24"/>
  <c r="S17" i="24"/>
  <c r="S18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7" i="24"/>
  <c r="U13" i="41" s="1"/>
  <c r="S38" i="24"/>
  <c r="T19" i="24"/>
  <c r="T36" i="24"/>
  <c r="T7" i="24"/>
  <c r="T8" i="24"/>
  <c r="T9" i="24"/>
  <c r="T10" i="24"/>
  <c r="T11" i="24"/>
  <c r="T12" i="24"/>
  <c r="T13" i="24"/>
  <c r="T14" i="24"/>
  <c r="T15" i="24"/>
  <c r="T16" i="24"/>
  <c r="T17" i="24"/>
  <c r="T18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7" i="24"/>
  <c r="V13" i="41" s="1"/>
  <c r="T38" i="24"/>
  <c r="U19" i="24"/>
  <c r="U36" i="24"/>
  <c r="U7" i="24"/>
  <c r="U8" i="24"/>
  <c r="U9" i="24"/>
  <c r="U10" i="24"/>
  <c r="U11" i="24"/>
  <c r="U12" i="24"/>
  <c r="U13" i="24"/>
  <c r="U14" i="24"/>
  <c r="U15" i="24"/>
  <c r="U16" i="24"/>
  <c r="U17" i="24"/>
  <c r="U18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7" i="24"/>
  <c r="W13" i="41" s="1"/>
  <c r="U38" i="24"/>
  <c r="V19" i="24"/>
  <c r="V36" i="24"/>
  <c r="V7" i="24"/>
  <c r="V8" i="24"/>
  <c r="V9" i="24"/>
  <c r="V10" i="24"/>
  <c r="V11" i="24"/>
  <c r="V12" i="24"/>
  <c r="V13" i="24"/>
  <c r="V14" i="24"/>
  <c r="V15" i="24"/>
  <c r="V16" i="24"/>
  <c r="V17" i="24"/>
  <c r="V18" i="24"/>
  <c r="V20" i="24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V37" i="24"/>
  <c r="X13" i="41" s="1"/>
  <c r="V38" i="24"/>
  <c r="W19" i="24"/>
  <c r="W36" i="24"/>
  <c r="W7" i="24"/>
  <c r="W8" i="24"/>
  <c r="W9" i="24"/>
  <c r="W10" i="24"/>
  <c r="W11" i="24"/>
  <c r="W12" i="24"/>
  <c r="W13" i="24"/>
  <c r="W14" i="24"/>
  <c r="W15" i="24"/>
  <c r="W16" i="24"/>
  <c r="W17" i="24"/>
  <c r="W18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7" i="24"/>
  <c r="Y13" i="41" s="1"/>
  <c r="W38" i="24"/>
  <c r="X7" i="24"/>
  <c r="X36" i="24"/>
  <c r="X9" i="24"/>
  <c r="X11" i="24"/>
  <c r="X13" i="24"/>
  <c r="X15" i="24"/>
  <c r="X17" i="24"/>
  <c r="X20" i="24"/>
  <c r="X22" i="24"/>
  <c r="X24" i="24"/>
  <c r="X26" i="24"/>
  <c r="X28" i="24"/>
  <c r="X30" i="24"/>
  <c r="X32" i="24"/>
  <c r="X34" i="24"/>
  <c r="X37" i="24"/>
  <c r="Z13" i="41" s="1"/>
  <c r="Y19" i="24"/>
  <c r="Y36" i="24"/>
  <c r="Y7" i="24"/>
  <c r="Y8" i="24"/>
  <c r="Y9" i="24"/>
  <c r="Y10" i="24"/>
  <c r="Y11" i="24"/>
  <c r="Y12" i="24"/>
  <c r="Y13" i="24"/>
  <c r="Y14" i="24"/>
  <c r="Y15" i="24"/>
  <c r="Y16" i="24"/>
  <c r="Y17" i="24"/>
  <c r="Y18" i="24"/>
  <c r="Y20" i="24"/>
  <c r="Y21" i="24"/>
  <c r="Y22" i="24"/>
  <c r="Y23" i="24"/>
  <c r="Y24" i="24"/>
  <c r="Y25" i="24"/>
  <c r="Y26" i="24"/>
  <c r="Y27" i="24"/>
  <c r="Y28" i="24"/>
  <c r="Y29" i="24"/>
  <c r="Y30" i="24"/>
  <c r="Y31" i="24"/>
  <c r="Y32" i="24"/>
  <c r="Y33" i="24"/>
  <c r="Y34" i="24"/>
  <c r="Y35" i="24"/>
  <c r="Y37" i="24"/>
  <c r="AA13" i="41" s="1"/>
  <c r="Y38" i="24"/>
  <c r="Z19" i="24"/>
  <c r="Z36" i="24"/>
  <c r="Z7" i="24"/>
  <c r="Z8" i="24"/>
  <c r="Z9" i="24"/>
  <c r="Z10" i="24"/>
  <c r="Z11" i="24"/>
  <c r="Z12" i="24"/>
  <c r="Z13" i="24"/>
  <c r="Z14" i="24"/>
  <c r="Z15" i="24"/>
  <c r="Z16" i="24"/>
  <c r="Z17" i="24"/>
  <c r="Z18" i="24"/>
  <c r="Z20" i="24"/>
  <c r="Z21" i="24"/>
  <c r="Z22" i="24"/>
  <c r="Z23" i="24"/>
  <c r="Z24" i="24"/>
  <c r="Z25" i="24"/>
  <c r="Z26" i="24"/>
  <c r="Z27" i="24"/>
  <c r="Z28" i="24"/>
  <c r="Z29" i="24"/>
  <c r="Z30" i="24"/>
  <c r="Z31" i="24"/>
  <c r="Z32" i="24"/>
  <c r="Z33" i="24"/>
  <c r="Z34" i="24"/>
  <c r="Z35" i="24"/>
  <c r="Z37" i="24"/>
  <c r="AB13" i="41" s="1"/>
  <c r="Z38" i="24"/>
  <c r="AA19" i="24"/>
  <c r="AA36" i="24"/>
  <c r="AA7" i="24"/>
  <c r="AA8" i="24"/>
  <c r="AA9" i="24"/>
  <c r="AA10" i="24"/>
  <c r="AA11" i="24"/>
  <c r="AA12" i="24"/>
  <c r="AA13" i="24"/>
  <c r="AA14" i="24"/>
  <c r="AA15" i="24"/>
  <c r="AA16" i="24"/>
  <c r="AA17" i="24"/>
  <c r="AA18" i="24"/>
  <c r="AA20" i="24"/>
  <c r="AA21" i="24"/>
  <c r="AA22" i="24"/>
  <c r="AA23" i="24"/>
  <c r="AA24" i="24"/>
  <c r="AA25" i="24"/>
  <c r="AA26" i="24"/>
  <c r="AA27" i="24"/>
  <c r="AA28" i="24"/>
  <c r="AA29" i="24"/>
  <c r="AA30" i="24"/>
  <c r="AA31" i="24"/>
  <c r="AA32" i="24"/>
  <c r="AA33" i="24"/>
  <c r="AA34" i="24"/>
  <c r="AA35" i="24"/>
  <c r="AA37" i="24"/>
  <c r="AC13" i="41" s="1"/>
  <c r="AA38" i="24"/>
  <c r="AB19" i="24"/>
  <c r="AB36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20" i="24"/>
  <c r="AB21" i="24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7" i="24"/>
  <c r="AD13" i="41" s="1"/>
  <c r="AB38" i="24"/>
  <c r="AC19" i="24"/>
  <c r="AC36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7" i="24"/>
  <c r="AE13" i="41" s="1"/>
  <c r="AC38" i="24"/>
  <c r="AD19" i="24"/>
  <c r="AD3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7" i="24"/>
  <c r="AF13" i="41" s="1"/>
  <c r="AD38" i="24"/>
  <c r="AE19" i="24"/>
  <c r="AE3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7" i="24"/>
  <c r="AG13" i="41" s="1"/>
  <c r="AE38" i="24"/>
  <c r="AF19" i="24"/>
  <c r="AF36" i="24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7" i="24"/>
  <c r="AH13" i="41" s="1"/>
  <c r="AF38" i="24"/>
  <c r="AG19" i="24"/>
  <c r="AG36" i="24"/>
  <c r="AG7" i="24"/>
  <c r="AG8" i="24"/>
  <c r="AG9" i="24"/>
  <c r="AG10" i="24"/>
  <c r="AG11" i="24"/>
  <c r="AG12" i="24"/>
  <c r="AG13" i="24"/>
  <c r="AG14" i="24"/>
  <c r="AG15" i="24"/>
  <c r="AG16" i="24"/>
  <c r="AG17" i="24"/>
  <c r="AG18" i="24"/>
  <c r="AG20" i="24"/>
  <c r="AG21" i="24"/>
  <c r="AG22" i="24"/>
  <c r="AG23" i="24"/>
  <c r="AG24" i="24"/>
  <c r="AG25" i="24"/>
  <c r="AG26" i="24"/>
  <c r="AG27" i="24"/>
  <c r="AG28" i="24"/>
  <c r="AG29" i="24"/>
  <c r="AG30" i="24"/>
  <c r="AG31" i="24"/>
  <c r="AG32" i="24"/>
  <c r="AG33" i="24"/>
  <c r="AG34" i="24"/>
  <c r="AG35" i="24"/>
  <c r="AG37" i="24"/>
  <c r="AI13" i="41" s="1"/>
  <c r="AG38" i="24"/>
  <c r="AH19" i="24"/>
  <c r="AH36" i="24"/>
  <c r="AH7" i="24"/>
  <c r="AH8" i="24"/>
  <c r="AH9" i="24"/>
  <c r="AH10" i="24"/>
  <c r="AH11" i="24"/>
  <c r="AH12" i="24"/>
  <c r="AH13" i="24"/>
  <c r="AH14" i="24"/>
  <c r="AH15" i="24"/>
  <c r="AH16" i="24"/>
  <c r="AH17" i="24"/>
  <c r="AH18" i="24"/>
  <c r="AH20" i="24"/>
  <c r="AH21" i="24"/>
  <c r="AH22" i="24"/>
  <c r="AH23" i="24"/>
  <c r="AH24" i="24"/>
  <c r="AH25" i="24"/>
  <c r="AH26" i="24"/>
  <c r="AH27" i="24"/>
  <c r="AH28" i="24"/>
  <c r="AH29" i="24"/>
  <c r="AH30" i="24"/>
  <c r="AH31" i="24"/>
  <c r="AH32" i="24"/>
  <c r="AH33" i="24"/>
  <c r="AH34" i="24"/>
  <c r="AH35" i="24"/>
  <c r="AH37" i="24"/>
  <c r="AJ13" i="41" s="1"/>
  <c r="AH38" i="24"/>
  <c r="AI19" i="24"/>
  <c r="AI3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7" i="24"/>
  <c r="AK13" i="41" s="1"/>
  <c r="AI38" i="24"/>
  <c r="AJ19" i="24"/>
  <c r="AJ36" i="24"/>
  <c r="AJ7" i="24"/>
  <c r="AJ8" i="24"/>
  <c r="AJ9" i="24"/>
  <c r="AJ10" i="24"/>
  <c r="AJ11" i="24"/>
  <c r="AJ12" i="24"/>
  <c r="AJ13" i="24"/>
  <c r="AJ14" i="24"/>
  <c r="AJ15" i="24"/>
  <c r="AJ16" i="24"/>
  <c r="AJ17" i="24"/>
  <c r="AJ18" i="24"/>
  <c r="AJ20" i="24"/>
  <c r="AJ21" i="24"/>
  <c r="AJ22" i="24"/>
  <c r="AJ23" i="24"/>
  <c r="AJ24" i="24"/>
  <c r="AJ25" i="24"/>
  <c r="AJ26" i="24"/>
  <c r="AJ27" i="24"/>
  <c r="AJ28" i="24"/>
  <c r="AJ29" i="24"/>
  <c r="AJ30" i="24"/>
  <c r="AJ31" i="24"/>
  <c r="AJ32" i="24"/>
  <c r="AJ33" i="24"/>
  <c r="AJ34" i="24"/>
  <c r="AJ35" i="24"/>
  <c r="AJ37" i="24"/>
  <c r="AL13" i="41" s="1"/>
  <c r="AJ38" i="24"/>
  <c r="AL19" i="24"/>
  <c r="AL36" i="24"/>
  <c r="AL7" i="24"/>
  <c r="AL8" i="24"/>
  <c r="AL9" i="24"/>
  <c r="AL10" i="24"/>
  <c r="AL11" i="24"/>
  <c r="AL12" i="24"/>
  <c r="AL13" i="24"/>
  <c r="AL14" i="24"/>
  <c r="AL15" i="24"/>
  <c r="AL16" i="24"/>
  <c r="AL17" i="24"/>
  <c r="AL18" i="24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7" i="24"/>
  <c r="AN13" i="41" s="1"/>
  <c r="AL38" i="24"/>
  <c r="AM19" i="24"/>
  <c r="AM36" i="24"/>
  <c r="AM7" i="24"/>
  <c r="AM8" i="24"/>
  <c r="AM9" i="24"/>
  <c r="AM10" i="24"/>
  <c r="AM11" i="24"/>
  <c r="AM12" i="24"/>
  <c r="AM13" i="24"/>
  <c r="AM14" i="24"/>
  <c r="AM15" i="24"/>
  <c r="AM16" i="24"/>
  <c r="AM17" i="24"/>
  <c r="AM18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7" i="24"/>
  <c r="AO13" i="41" s="1"/>
  <c r="AM38" i="24"/>
  <c r="AN19" i="24"/>
  <c r="AN36" i="24"/>
  <c r="AN7" i="24"/>
  <c r="AN8" i="24"/>
  <c r="AN9" i="24"/>
  <c r="AN10" i="24"/>
  <c r="AN11" i="24"/>
  <c r="AN12" i="24"/>
  <c r="AN13" i="24"/>
  <c r="AN14" i="24"/>
  <c r="AN15" i="24"/>
  <c r="AN16" i="24"/>
  <c r="AN17" i="24"/>
  <c r="AN18" i="24"/>
  <c r="AN20" i="24"/>
  <c r="AN21" i="24"/>
  <c r="AN22" i="24"/>
  <c r="AN23" i="24"/>
  <c r="AN24" i="24"/>
  <c r="AN25" i="24"/>
  <c r="AN26" i="24"/>
  <c r="AN27" i="24"/>
  <c r="AN28" i="24"/>
  <c r="AN29" i="24"/>
  <c r="AN30" i="24"/>
  <c r="AN31" i="24"/>
  <c r="AN32" i="24"/>
  <c r="AN33" i="24"/>
  <c r="AN34" i="24"/>
  <c r="AN35" i="24"/>
  <c r="AN37" i="24"/>
  <c r="AP13" i="41" s="1"/>
  <c r="AN38" i="24"/>
  <c r="AO19" i="24"/>
  <c r="AO3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7" i="24"/>
  <c r="AQ13" i="41" s="1"/>
  <c r="AO38" i="24"/>
  <c r="AQ19" i="24"/>
  <c r="AQ36" i="24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7" i="24"/>
  <c r="AS13" i="41" s="1"/>
  <c r="AQ38" i="24"/>
  <c r="AR19" i="24"/>
  <c r="AR36" i="24"/>
  <c r="AR7" i="24"/>
  <c r="AR8" i="24"/>
  <c r="AR9" i="24"/>
  <c r="AR10" i="24"/>
  <c r="AR11" i="24"/>
  <c r="AR12" i="24"/>
  <c r="AR13" i="24"/>
  <c r="AR14" i="24"/>
  <c r="AR15" i="24"/>
  <c r="AR16" i="24"/>
  <c r="AR17" i="24"/>
  <c r="AR18" i="24"/>
  <c r="AR20" i="24"/>
  <c r="AR21" i="24"/>
  <c r="AR22" i="24"/>
  <c r="AR23" i="24"/>
  <c r="AR24" i="24"/>
  <c r="AR25" i="24"/>
  <c r="AR26" i="24"/>
  <c r="AR27" i="24"/>
  <c r="AR28" i="24"/>
  <c r="AR29" i="24"/>
  <c r="AR30" i="24"/>
  <c r="AR31" i="24"/>
  <c r="AR32" i="24"/>
  <c r="AR33" i="24"/>
  <c r="AR34" i="24"/>
  <c r="AR35" i="24"/>
  <c r="AR37" i="24"/>
  <c r="AT13" i="41" s="1"/>
  <c r="AR38" i="24"/>
  <c r="AS19" i="24"/>
  <c r="AS3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20" i="24"/>
  <c r="AS21" i="24"/>
  <c r="AS22" i="24"/>
  <c r="AS23" i="24"/>
  <c r="AS24" i="24"/>
  <c r="AS25" i="24"/>
  <c r="AS26" i="24"/>
  <c r="AS27" i="24"/>
  <c r="AS28" i="24"/>
  <c r="AS29" i="24"/>
  <c r="AS30" i="24"/>
  <c r="AS31" i="24"/>
  <c r="AS32" i="24"/>
  <c r="AS33" i="24"/>
  <c r="AS34" i="24"/>
  <c r="AS35" i="24"/>
  <c r="AS37" i="24"/>
  <c r="AU13" i="41" s="1"/>
  <c r="AS38" i="24"/>
  <c r="AT19" i="24"/>
  <c r="AT36" i="24"/>
  <c r="AT7" i="24"/>
  <c r="AT8" i="24"/>
  <c r="AT9" i="24"/>
  <c r="AT10" i="24"/>
  <c r="AT11" i="24"/>
  <c r="AT12" i="24"/>
  <c r="AT13" i="24"/>
  <c r="AT14" i="24"/>
  <c r="AT15" i="24"/>
  <c r="AT16" i="24"/>
  <c r="AT17" i="24"/>
  <c r="AT18" i="24"/>
  <c r="AT20" i="24"/>
  <c r="AT21" i="24"/>
  <c r="AT22" i="24"/>
  <c r="AT23" i="24"/>
  <c r="AT24" i="24"/>
  <c r="AT25" i="24"/>
  <c r="AT26" i="24"/>
  <c r="AT27" i="24"/>
  <c r="AT28" i="24"/>
  <c r="AT29" i="24"/>
  <c r="AT30" i="24"/>
  <c r="AT31" i="24"/>
  <c r="AT32" i="24"/>
  <c r="AT33" i="24"/>
  <c r="AT34" i="24"/>
  <c r="AT35" i="24"/>
  <c r="AT37" i="24"/>
  <c r="AV13" i="41" s="1"/>
  <c r="AT38" i="24"/>
  <c r="AV7" i="24"/>
  <c r="AV19" i="24"/>
  <c r="AV36" i="24"/>
  <c r="AV8" i="24"/>
  <c r="AV9" i="24"/>
  <c r="AV10" i="24"/>
  <c r="AV11" i="24"/>
  <c r="AV12" i="24"/>
  <c r="AV13" i="24"/>
  <c r="AV14" i="24"/>
  <c r="AV15" i="24"/>
  <c r="AV16" i="24"/>
  <c r="AV17" i="24"/>
  <c r="AV18" i="24"/>
  <c r="AV20" i="24"/>
  <c r="AV21" i="24"/>
  <c r="AV22" i="24"/>
  <c r="AV23" i="24"/>
  <c r="AV24" i="24"/>
  <c r="AV25" i="24"/>
  <c r="AV26" i="24"/>
  <c r="AV27" i="24"/>
  <c r="AV28" i="24"/>
  <c r="AV29" i="24"/>
  <c r="AV30" i="24"/>
  <c r="AV31" i="24"/>
  <c r="AV32" i="24"/>
  <c r="AV33" i="24"/>
  <c r="AV34" i="24"/>
  <c r="AV35" i="24"/>
  <c r="AV37" i="24"/>
  <c r="AX13" i="41" s="1"/>
  <c r="AV38" i="24"/>
  <c r="AW19" i="24"/>
  <c r="AW36" i="24"/>
  <c r="AW7" i="24"/>
  <c r="AW8" i="24"/>
  <c r="AW9" i="24"/>
  <c r="AW10" i="24"/>
  <c r="AW11" i="24"/>
  <c r="AW12" i="24"/>
  <c r="AW13" i="24"/>
  <c r="AW14" i="24"/>
  <c r="AW15" i="24"/>
  <c r="AW16" i="24"/>
  <c r="AW17" i="24"/>
  <c r="AW18" i="24"/>
  <c r="AW20" i="24"/>
  <c r="AW21" i="24"/>
  <c r="AW22" i="24"/>
  <c r="AW23" i="24"/>
  <c r="AW24" i="24"/>
  <c r="AW25" i="24"/>
  <c r="AW26" i="24"/>
  <c r="AW27" i="24"/>
  <c r="AW28" i="24"/>
  <c r="AW29" i="24"/>
  <c r="AW30" i="24"/>
  <c r="AW31" i="24"/>
  <c r="AW32" i="24"/>
  <c r="AW33" i="24"/>
  <c r="AW34" i="24"/>
  <c r="AW35" i="24"/>
  <c r="AW37" i="24"/>
  <c r="AY13" i="41" s="1"/>
  <c r="AW38" i="24"/>
  <c r="AX19" i="24"/>
  <c r="AX36" i="24"/>
  <c r="AX7" i="24"/>
  <c r="AX8" i="24"/>
  <c r="AX9" i="24"/>
  <c r="AX10" i="24"/>
  <c r="AX11" i="24"/>
  <c r="AX12" i="24"/>
  <c r="AX13" i="24"/>
  <c r="AX14" i="24"/>
  <c r="AX15" i="24"/>
  <c r="AX16" i="24"/>
  <c r="AX17" i="24"/>
  <c r="AX18" i="24"/>
  <c r="AX20" i="24"/>
  <c r="AX21" i="24"/>
  <c r="AX22" i="24"/>
  <c r="AX23" i="24"/>
  <c r="AX24" i="24"/>
  <c r="AX25" i="24"/>
  <c r="AX26" i="24"/>
  <c r="AX27" i="24"/>
  <c r="AX28" i="24"/>
  <c r="AX29" i="24"/>
  <c r="AX30" i="24"/>
  <c r="AX31" i="24"/>
  <c r="AX32" i="24"/>
  <c r="AX33" i="24"/>
  <c r="AX34" i="24"/>
  <c r="AX35" i="24"/>
  <c r="AX37" i="24"/>
  <c r="AZ13" i="41" s="1"/>
  <c r="AX38" i="24"/>
  <c r="AZ19" i="24"/>
  <c r="AZ36" i="24"/>
  <c r="AZ7" i="24"/>
  <c r="AZ8" i="24"/>
  <c r="AZ9" i="24"/>
  <c r="AZ10" i="24"/>
  <c r="AZ11" i="24"/>
  <c r="AZ12" i="24"/>
  <c r="AZ13" i="24"/>
  <c r="AZ14" i="24"/>
  <c r="AZ15" i="24"/>
  <c r="AZ16" i="24"/>
  <c r="AZ17" i="24"/>
  <c r="AZ18" i="24"/>
  <c r="AZ20" i="24"/>
  <c r="AZ21" i="24"/>
  <c r="AZ22" i="24"/>
  <c r="AZ23" i="24"/>
  <c r="AZ24" i="24"/>
  <c r="AZ25" i="24"/>
  <c r="AZ26" i="24"/>
  <c r="AZ27" i="24"/>
  <c r="AZ28" i="24"/>
  <c r="AZ29" i="24"/>
  <c r="AZ30" i="24"/>
  <c r="AZ31" i="24"/>
  <c r="AZ32" i="24"/>
  <c r="AZ33" i="24"/>
  <c r="AZ34" i="24"/>
  <c r="AZ35" i="24"/>
  <c r="AZ37" i="24"/>
  <c r="BB13" i="41" s="1"/>
  <c r="AZ38" i="24"/>
  <c r="BA19" i="24"/>
  <c r="BA36" i="24"/>
  <c r="BA7" i="24"/>
  <c r="BA8" i="24"/>
  <c r="BA9" i="24"/>
  <c r="BA10" i="24"/>
  <c r="BA11" i="24"/>
  <c r="BA12" i="24"/>
  <c r="BA13" i="24"/>
  <c r="BA14" i="24"/>
  <c r="BA15" i="24"/>
  <c r="BA16" i="24"/>
  <c r="BA17" i="24"/>
  <c r="BA18" i="24"/>
  <c r="BA20" i="24"/>
  <c r="BA21" i="24"/>
  <c r="BA22" i="24"/>
  <c r="BA23" i="24"/>
  <c r="BA24" i="24"/>
  <c r="BA25" i="24"/>
  <c r="BA26" i="24"/>
  <c r="BA27" i="24"/>
  <c r="BA28" i="24"/>
  <c r="BA29" i="24"/>
  <c r="BA30" i="24"/>
  <c r="BA31" i="24"/>
  <c r="BA32" i="24"/>
  <c r="BA33" i="24"/>
  <c r="BA34" i="24"/>
  <c r="BA35" i="24"/>
  <c r="BA37" i="24"/>
  <c r="BC13" i="41" s="1"/>
  <c r="BA38" i="24"/>
  <c r="BB19" i="24"/>
  <c r="BB36" i="24"/>
  <c r="BB7" i="24"/>
  <c r="BB8" i="24"/>
  <c r="BB9" i="24"/>
  <c r="BB10" i="24"/>
  <c r="BB11" i="24"/>
  <c r="BB12" i="24"/>
  <c r="BB13" i="24"/>
  <c r="BB14" i="24"/>
  <c r="BB15" i="24"/>
  <c r="BB16" i="24"/>
  <c r="BB17" i="24"/>
  <c r="BB18" i="24"/>
  <c r="BB20" i="24"/>
  <c r="BB21" i="24"/>
  <c r="BB22" i="24"/>
  <c r="BB23" i="24"/>
  <c r="BB24" i="24"/>
  <c r="BB25" i="24"/>
  <c r="BB26" i="24"/>
  <c r="BB27" i="24"/>
  <c r="BB28" i="24"/>
  <c r="BB29" i="24"/>
  <c r="BB30" i="24"/>
  <c r="BB31" i="24"/>
  <c r="BB32" i="24"/>
  <c r="BB33" i="24"/>
  <c r="BB34" i="24"/>
  <c r="BB35" i="24"/>
  <c r="BB37" i="24"/>
  <c r="BD13" i="41" s="1"/>
  <c r="BB38" i="24"/>
  <c r="BC19" i="24"/>
  <c r="BC36" i="24"/>
  <c r="BC7" i="24"/>
  <c r="BC8" i="24"/>
  <c r="BC9" i="24"/>
  <c r="BC10" i="24"/>
  <c r="BC11" i="24"/>
  <c r="BC12" i="24"/>
  <c r="BC13" i="24"/>
  <c r="BC14" i="24"/>
  <c r="BC15" i="24"/>
  <c r="BC16" i="24"/>
  <c r="BC17" i="24"/>
  <c r="BC18" i="24"/>
  <c r="BC20" i="24"/>
  <c r="BC21" i="24"/>
  <c r="BC22" i="24"/>
  <c r="BC23" i="24"/>
  <c r="BC24" i="24"/>
  <c r="BC25" i="24"/>
  <c r="BC26" i="24"/>
  <c r="BC27" i="24"/>
  <c r="BC28" i="24"/>
  <c r="BC29" i="24"/>
  <c r="BC30" i="24"/>
  <c r="BC31" i="24"/>
  <c r="BC32" i="24"/>
  <c r="BC33" i="24"/>
  <c r="BC34" i="24"/>
  <c r="BC35" i="24"/>
  <c r="BC37" i="24"/>
  <c r="BE13" i="41" s="1"/>
  <c r="BC38" i="24"/>
  <c r="BD19" i="24"/>
  <c r="BD36" i="24"/>
  <c r="BD7" i="24"/>
  <c r="BD8" i="24"/>
  <c r="BD9" i="24"/>
  <c r="BD10" i="24"/>
  <c r="BD11" i="24"/>
  <c r="BD12" i="24"/>
  <c r="BD13" i="24"/>
  <c r="BD14" i="24"/>
  <c r="BD15" i="24"/>
  <c r="BD16" i="24"/>
  <c r="BD17" i="24"/>
  <c r="BD18" i="24"/>
  <c r="BD20" i="24"/>
  <c r="BD21" i="24"/>
  <c r="BD22" i="24"/>
  <c r="BD23" i="24"/>
  <c r="BD24" i="24"/>
  <c r="BD25" i="24"/>
  <c r="BD26" i="24"/>
  <c r="BD27" i="24"/>
  <c r="BD28" i="24"/>
  <c r="BD29" i="24"/>
  <c r="BD30" i="24"/>
  <c r="BD31" i="24"/>
  <c r="BD32" i="24"/>
  <c r="BD33" i="24"/>
  <c r="BD34" i="24"/>
  <c r="BD35" i="24"/>
  <c r="BD37" i="24"/>
  <c r="BF13" i="41" s="1"/>
  <c r="BD38" i="24"/>
  <c r="BE19" i="24"/>
  <c r="BE36" i="24"/>
  <c r="BE7" i="24"/>
  <c r="BE8" i="24"/>
  <c r="BE9" i="24"/>
  <c r="BE10" i="24"/>
  <c r="BE11" i="24"/>
  <c r="BE12" i="24"/>
  <c r="BE13" i="24"/>
  <c r="BE14" i="24"/>
  <c r="BE15" i="24"/>
  <c r="BE16" i="24"/>
  <c r="BE17" i="24"/>
  <c r="BE18" i="24"/>
  <c r="BE20" i="24"/>
  <c r="BE21" i="24"/>
  <c r="BE22" i="24"/>
  <c r="BE23" i="24"/>
  <c r="BE24" i="24"/>
  <c r="BE25" i="24"/>
  <c r="BE26" i="24"/>
  <c r="BE27" i="24"/>
  <c r="BE28" i="24"/>
  <c r="BE29" i="24"/>
  <c r="BE30" i="24"/>
  <c r="BE31" i="24"/>
  <c r="BE32" i="24"/>
  <c r="BE33" i="24"/>
  <c r="BE34" i="24"/>
  <c r="BE35" i="24"/>
  <c r="BE37" i="24"/>
  <c r="BG13" i="41" s="1"/>
  <c r="BE38" i="24"/>
  <c r="BF19" i="24"/>
  <c r="BF36" i="24"/>
  <c r="BF7" i="24"/>
  <c r="BF8" i="24"/>
  <c r="BF9" i="24"/>
  <c r="BF10" i="24"/>
  <c r="BF11" i="24"/>
  <c r="BF12" i="24"/>
  <c r="BF13" i="24"/>
  <c r="BF14" i="24"/>
  <c r="BF15" i="24"/>
  <c r="BF16" i="24"/>
  <c r="BF17" i="24"/>
  <c r="BF18" i="24"/>
  <c r="BF20" i="24"/>
  <c r="BF21" i="24"/>
  <c r="BF22" i="24"/>
  <c r="BF23" i="24"/>
  <c r="BF24" i="24"/>
  <c r="BF25" i="24"/>
  <c r="BF26" i="24"/>
  <c r="BF27" i="24"/>
  <c r="BF28" i="24"/>
  <c r="BF29" i="24"/>
  <c r="BF30" i="24"/>
  <c r="BF31" i="24"/>
  <c r="BF32" i="24"/>
  <c r="BF33" i="24"/>
  <c r="BF34" i="24"/>
  <c r="BF35" i="24"/>
  <c r="BF37" i="24"/>
  <c r="BH13" i="41" s="1"/>
  <c r="BF38" i="24"/>
  <c r="BG19" i="24"/>
  <c r="BG36" i="24"/>
  <c r="BG7" i="24"/>
  <c r="BG8" i="24"/>
  <c r="BG9" i="24"/>
  <c r="BG10" i="24"/>
  <c r="BG11" i="24"/>
  <c r="BG12" i="24"/>
  <c r="BG13" i="24"/>
  <c r="BG14" i="24"/>
  <c r="BG15" i="24"/>
  <c r="BG16" i="24"/>
  <c r="BG17" i="24"/>
  <c r="BG18" i="24"/>
  <c r="BG20" i="24"/>
  <c r="BG21" i="24"/>
  <c r="BG22" i="24"/>
  <c r="BG23" i="24"/>
  <c r="BG24" i="24"/>
  <c r="BG25" i="24"/>
  <c r="BG26" i="24"/>
  <c r="BG27" i="24"/>
  <c r="BG28" i="24"/>
  <c r="BG29" i="24"/>
  <c r="BG30" i="24"/>
  <c r="BG31" i="24"/>
  <c r="BG32" i="24"/>
  <c r="BG33" i="24"/>
  <c r="BG34" i="24"/>
  <c r="BG35" i="24"/>
  <c r="BG37" i="24"/>
  <c r="BI13" i="41" s="1"/>
  <c r="BG38" i="24"/>
  <c r="BH19" i="24"/>
  <c r="BH36" i="24"/>
  <c r="BH7" i="24"/>
  <c r="BH8" i="24"/>
  <c r="BH9" i="24"/>
  <c r="BH10" i="24"/>
  <c r="BH11" i="24"/>
  <c r="BH12" i="24"/>
  <c r="BH13" i="24"/>
  <c r="BH14" i="24"/>
  <c r="BH15" i="24"/>
  <c r="BH16" i="24"/>
  <c r="BH17" i="24"/>
  <c r="BH18" i="24"/>
  <c r="BH20" i="24"/>
  <c r="BH21" i="24"/>
  <c r="BH22" i="24"/>
  <c r="BH23" i="24"/>
  <c r="BH24" i="24"/>
  <c r="BH25" i="24"/>
  <c r="BH26" i="24"/>
  <c r="BH27" i="24"/>
  <c r="BH28" i="24"/>
  <c r="BH29" i="24"/>
  <c r="BH30" i="24"/>
  <c r="BH31" i="24"/>
  <c r="BH32" i="24"/>
  <c r="BH33" i="24"/>
  <c r="BH34" i="24"/>
  <c r="BH35" i="24"/>
  <c r="BH37" i="24"/>
  <c r="BJ13" i="41" s="1"/>
  <c r="BH38" i="24"/>
  <c r="BI19" i="24"/>
  <c r="BI8" i="24"/>
  <c r="BI10" i="24"/>
  <c r="BI12" i="24"/>
  <c r="BI14" i="24"/>
  <c r="BI16" i="24"/>
  <c r="BI18" i="24"/>
  <c r="BI21" i="24"/>
  <c r="BI23" i="24"/>
  <c r="BI25" i="24"/>
  <c r="BI27" i="24"/>
  <c r="BI29" i="24"/>
  <c r="BI31" i="24"/>
  <c r="BI33" i="24"/>
  <c r="BI35" i="24"/>
  <c r="BI38" i="24"/>
  <c r="BJ19" i="24"/>
  <c r="BJ36" i="24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20" i="24"/>
  <c r="BJ21" i="24"/>
  <c r="BJ22" i="24"/>
  <c r="BJ23" i="24"/>
  <c r="BJ24" i="24"/>
  <c r="BJ25" i="24"/>
  <c r="BJ26" i="24"/>
  <c r="BJ27" i="24"/>
  <c r="BJ28" i="24"/>
  <c r="BJ29" i="24"/>
  <c r="BJ30" i="24"/>
  <c r="BJ31" i="24"/>
  <c r="BJ32" i="24"/>
  <c r="BJ33" i="24"/>
  <c r="BJ34" i="24"/>
  <c r="BJ35" i="24"/>
  <c r="BJ37" i="24"/>
  <c r="BL13" i="41" s="1"/>
  <c r="BJ38" i="24"/>
  <c r="BK19" i="24"/>
  <c r="BK36" i="24"/>
  <c r="BK7" i="24"/>
  <c r="BK8" i="24"/>
  <c r="BK9" i="24"/>
  <c r="BK10" i="24"/>
  <c r="BK11" i="24"/>
  <c r="BK12" i="24"/>
  <c r="BK13" i="24"/>
  <c r="BK14" i="24"/>
  <c r="BK15" i="24"/>
  <c r="BK16" i="24"/>
  <c r="BK17" i="24"/>
  <c r="BK18" i="24"/>
  <c r="BK20" i="24"/>
  <c r="BK21" i="24"/>
  <c r="BK22" i="24"/>
  <c r="BK23" i="24"/>
  <c r="BK24" i="24"/>
  <c r="BK25" i="24"/>
  <c r="BK26" i="24"/>
  <c r="BK27" i="24"/>
  <c r="BK28" i="24"/>
  <c r="BK29" i="24"/>
  <c r="BK30" i="24"/>
  <c r="BK31" i="24"/>
  <c r="BK32" i="24"/>
  <c r="BK33" i="24"/>
  <c r="BK34" i="24"/>
  <c r="BK35" i="24"/>
  <c r="BK37" i="24"/>
  <c r="BM13" i="41" s="1"/>
  <c r="BK38" i="24"/>
  <c r="BL19" i="24"/>
  <c r="BL36" i="24"/>
  <c r="BL7" i="24"/>
  <c r="BL8" i="24"/>
  <c r="BL9" i="24"/>
  <c r="BL10" i="24"/>
  <c r="BL11" i="24"/>
  <c r="BL12" i="24"/>
  <c r="BL13" i="24"/>
  <c r="BL14" i="24"/>
  <c r="BL15" i="24"/>
  <c r="BL16" i="24"/>
  <c r="BL17" i="24"/>
  <c r="BL18" i="24"/>
  <c r="BL20" i="24"/>
  <c r="BL21" i="24"/>
  <c r="BL22" i="24"/>
  <c r="BL23" i="24"/>
  <c r="BL24" i="24"/>
  <c r="BL25" i="24"/>
  <c r="BL26" i="24"/>
  <c r="BL27" i="24"/>
  <c r="BL28" i="24"/>
  <c r="BL29" i="24"/>
  <c r="BL30" i="24"/>
  <c r="BL31" i="24"/>
  <c r="BL32" i="24"/>
  <c r="BL33" i="24"/>
  <c r="BL34" i="24"/>
  <c r="BL35" i="24"/>
  <c r="BL37" i="24"/>
  <c r="BN13" i="41" s="1"/>
  <c r="BL38" i="24"/>
  <c r="BM19" i="24"/>
  <c r="BM36" i="24"/>
  <c r="BM7" i="24"/>
  <c r="BM8" i="24"/>
  <c r="BM9" i="24"/>
  <c r="BM10" i="24"/>
  <c r="BM11" i="24"/>
  <c r="BM12" i="24"/>
  <c r="BM13" i="24"/>
  <c r="BM14" i="24"/>
  <c r="BM15" i="24"/>
  <c r="BM16" i="24"/>
  <c r="BM17" i="24"/>
  <c r="BM18" i="24"/>
  <c r="BM20" i="24"/>
  <c r="BM21" i="24"/>
  <c r="BM22" i="24"/>
  <c r="BM23" i="24"/>
  <c r="BM24" i="24"/>
  <c r="BM25" i="24"/>
  <c r="BM26" i="24"/>
  <c r="BM27" i="24"/>
  <c r="BM28" i="24"/>
  <c r="BM29" i="24"/>
  <c r="BM30" i="24"/>
  <c r="BM31" i="24"/>
  <c r="BM32" i="24"/>
  <c r="BM33" i="24"/>
  <c r="BM34" i="24"/>
  <c r="BM35" i="24"/>
  <c r="BM37" i="24"/>
  <c r="BO13" i="41" s="1"/>
  <c r="BM38" i="24"/>
  <c r="BN19" i="24"/>
  <c r="BN36" i="24"/>
  <c r="BN7" i="24"/>
  <c r="BN8" i="24"/>
  <c r="BN9" i="24"/>
  <c r="BN10" i="24"/>
  <c r="BN11" i="24"/>
  <c r="BN12" i="24"/>
  <c r="BN13" i="24"/>
  <c r="BN14" i="24"/>
  <c r="BN15" i="24"/>
  <c r="BN16" i="24"/>
  <c r="BN17" i="24"/>
  <c r="BN18" i="24"/>
  <c r="BN20" i="24"/>
  <c r="BN21" i="24"/>
  <c r="BN22" i="24"/>
  <c r="BN23" i="24"/>
  <c r="BN24" i="24"/>
  <c r="BN25" i="24"/>
  <c r="BN26" i="24"/>
  <c r="BN27" i="24"/>
  <c r="BN28" i="24"/>
  <c r="BN29" i="24"/>
  <c r="BN30" i="24"/>
  <c r="BN31" i="24"/>
  <c r="BN32" i="24"/>
  <c r="BN33" i="24"/>
  <c r="BN34" i="24"/>
  <c r="BN35" i="24"/>
  <c r="BN37" i="24"/>
  <c r="BP13" i="41" s="1"/>
  <c r="BN38" i="24"/>
  <c r="BO19" i="24"/>
  <c r="BO36" i="24"/>
  <c r="BO7" i="24"/>
  <c r="BO8" i="24"/>
  <c r="BO9" i="24"/>
  <c r="BO10" i="24"/>
  <c r="BO11" i="24"/>
  <c r="BO12" i="24"/>
  <c r="BO13" i="24"/>
  <c r="BO14" i="24"/>
  <c r="BO15" i="24"/>
  <c r="BO16" i="24"/>
  <c r="BO17" i="24"/>
  <c r="BO18" i="24"/>
  <c r="BO20" i="24"/>
  <c r="BO21" i="24"/>
  <c r="BO22" i="24"/>
  <c r="BO23" i="24"/>
  <c r="BO24" i="24"/>
  <c r="BO25" i="24"/>
  <c r="BO26" i="24"/>
  <c r="BO27" i="24"/>
  <c r="BO28" i="24"/>
  <c r="BO29" i="24"/>
  <c r="BO30" i="24"/>
  <c r="BO31" i="24"/>
  <c r="BO32" i="24"/>
  <c r="BO33" i="24"/>
  <c r="BO34" i="24"/>
  <c r="BO35" i="24"/>
  <c r="BO37" i="24"/>
  <c r="BQ13" i="41" s="1"/>
  <c r="BO38" i="24"/>
  <c r="BP19" i="24"/>
  <c r="BP36" i="24"/>
  <c r="BP7" i="24"/>
  <c r="BP8" i="24"/>
  <c r="BP9" i="24"/>
  <c r="BP10" i="24"/>
  <c r="BP11" i="24"/>
  <c r="BP12" i="24"/>
  <c r="BP13" i="24"/>
  <c r="BP14" i="24"/>
  <c r="BP15" i="24"/>
  <c r="BP16" i="24"/>
  <c r="BP17" i="24"/>
  <c r="BP18" i="24"/>
  <c r="BP20" i="24"/>
  <c r="BP21" i="24"/>
  <c r="BP22" i="24"/>
  <c r="BP23" i="24"/>
  <c r="BP24" i="24"/>
  <c r="BP25" i="24"/>
  <c r="BP26" i="24"/>
  <c r="BP27" i="24"/>
  <c r="BP28" i="24"/>
  <c r="BP29" i="24"/>
  <c r="BP30" i="24"/>
  <c r="BP31" i="24"/>
  <c r="BP32" i="24"/>
  <c r="BP33" i="24"/>
  <c r="BP34" i="24"/>
  <c r="BP35" i="24"/>
  <c r="BP37" i="24"/>
  <c r="BR13" i="41" s="1"/>
  <c r="BP38" i="24"/>
  <c r="BQ19" i="24"/>
  <c r="BQ36" i="24"/>
  <c r="BQ7" i="24"/>
  <c r="BQ8" i="24"/>
  <c r="BQ9" i="24"/>
  <c r="BQ10" i="24"/>
  <c r="BQ11" i="24"/>
  <c r="BQ12" i="24"/>
  <c r="BQ13" i="24"/>
  <c r="BQ14" i="24"/>
  <c r="BQ15" i="24"/>
  <c r="BQ16" i="24"/>
  <c r="BQ17" i="24"/>
  <c r="BQ18" i="24"/>
  <c r="BQ20" i="24"/>
  <c r="BQ21" i="24"/>
  <c r="BQ22" i="24"/>
  <c r="BQ23" i="24"/>
  <c r="BQ24" i="24"/>
  <c r="BQ25" i="24"/>
  <c r="BQ26" i="24"/>
  <c r="BQ27" i="24"/>
  <c r="BQ28" i="24"/>
  <c r="BQ29" i="24"/>
  <c r="BQ30" i="24"/>
  <c r="BQ31" i="24"/>
  <c r="BQ32" i="24"/>
  <c r="BQ33" i="24"/>
  <c r="BQ34" i="24"/>
  <c r="BQ35" i="24"/>
  <c r="BQ37" i="24"/>
  <c r="BS13" i="41" s="1"/>
  <c r="BQ38" i="24"/>
  <c r="BR19" i="24"/>
  <c r="BR36" i="24"/>
  <c r="BR7" i="24"/>
  <c r="BR8" i="24"/>
  <c r="BR9" i="24"/>
  <c r="BR10" i="24"/>
  <c r="BR11" i="24"/>
  <c r="BR12" i="24"/>
  <c r="BR13" i="24"/>
  <c r="BR14" i="24"/>
  <c r="BR15" i="24"/>
  <c r="BR16" i="24"/>
  <c r="BR17" i="24"/>
  <c r="BR18" i="24"/>
  <c r="BR20" i="24"/>
  <c r="BR21" i="24"/>
  <c r="BR22" i="24"/>
  <c r="BR23" i="24"/>
  <c r="BR24" i="24"/>
  <c r="BR25" i="24"/>
  <c r="BR26" i="24"/>
  <c r="BR27" i="24"/>
  <c r="BR28" i="24"/>
  <c r="BR29" i="24"/>
  <c r="BR30" i="24"/>
  <c r="BR31" i="24"/>
  <c r="BR32" i="24"/>
  <c r="BR33" i="24"/>
  <c r="BR34" i="24"/>
  <c r="BR35" i="24"/>
  <c r="BR37" i="24"/>
  <c r="BT13" i="41" s="1"/>
  <c r="BR38" i="24"/>
  <c r="BS19" i="24"/>
  <c r="BS36" i="24"/>
  <c r="BS7" i="24"/>
  <c r="BS8" i="24"/>
  <c r="BS9" i="24"/>
  <c r="BS10" i="24"/>
  <c r="BS11" i="24"/>
  <c r="BS12" i="24"/>
  <c r="BS13" i="24"/>
  <c r="BS14" i="24"/>
  <c r="BS15" i="24"/>
  <c r="BS16" i="24"/>
  <c r="BS17" i="24"/>
  <c r="BS18" i="24"/>
  <c r="BS20" i="24"/>
  <c r="BS21" i="24"/>
  <c r="BS22" i="24"/>
  <c r="BS23" i="24"/>
  <c r="BS24" i="24"/>
  <c r="BS25" i="24"/>
  <c r="BS26" i="24"/>
  <c r="BS27" i="24"/>
  <c r="BS28" i="24"/>
  <c r="BS29" i="24"/>
  <c r="BS30" i="24"/>
  <c r="BS31" i="24"/>
  <c r="BS32" i="24"/>
  <c r="BS33" i="24"/>
  <c r="BS34" i="24"/>
  <c r="BS35" i="24"/>
  <c r="BS37" i="24"/>
  <c r="BU13" i="41" s="1"/>
  <c r="BS38" i="24"/>
  <c r="BT19" i="24"/>
  <c r="BT36" i="24"/>
  <c r="BT7" i="24"/>
  <c r="BT8" i="24"/>
  <c r="BT9" i="24"/>
  <c r="BT10" i="24"/>
  <c r="BT11" i="24"/>
  <c r="BT12" i="24"/>
  <c r="BT13" i="24"/>
  <c r="BT14" i="24"/>
  <c r="BT15" i="24"/>
  <c r="BT16" i="24"/>
  <c r="BT17" i="24"/>
  <c r="BT18" i="24"/>
  <c r="BT20" i="24"/>
  <c r="BT21" i="24"/>
  <c r="BT22" i="24"/>
  <c r="BT23" i="24"/>
  <c r="BT24" i="24"/>
  <c r="BT25" i="24"/>
  <c r="BT26" i="24"/>
  <c r="BT27" i="24"/>
  <c r="BT28" i="24"/>
  <c r="BT29" i="24"/>
  <c r="BT30" i="24"/>
  <c r="BT31" i="24"/>
  <c r="BT32" i="24"/>
  <c r="BT33" i="24"/>
  <c r="BT34" i="24"/>
  <c r="BT35" i="24"/>
  <c r="BT37" i="24"/>
  <c r="BV13" i="41" s="1"/>
  <c r="BT38" i="24"/>
  <c r="BU19" i="24"/>
  <c r="BU36" i="24"/>
  <c r="BU7" i="24"/>
  <c r="BU8" i="24"/>
  <c r="BU9" i="24"/>
  <c r="BU10" i="24"/>
  <c r="BU11" i="24"/>
  <c r="BU12" i="24"/>
  <c r="BU13" i="24"/>
  <c r="BU14" i="24"/>
  <c r="BU15" i="24"/>
  <c r="BU16" i="24"/>
  <c r="BU17" i="24"/>
  <c r="BU18" i="24"/>
  <c r="BU20" i="24"/>
  <c r="BU21" i="24"/>
  <c r="BU22" i="24"/>
  <c r="BU23" i="24"/>
  <c r="BU24" i="24"/>
  <c r="BU25" i="24"/>
  <c r="BU26" i="24"/>
  <c r="BU27" i="24"/>
  <c r="BU28" i="24"/>
  <c r="BU29" i="24"/>
  <c r="BU30" i="24"/>
  <c r="BU31" i="24"/>
  <c r="BU32" i="24"/>
  <c r="BU33" i="24"/>
  <c r="BU34" i="24"/>
  <c r="BU35" i="24"/>
  <c r="BU37" i="24"/>
  <c r="BW13" i="41" s="1"/>
  <c r="BU38" i="24"/>
  <c r="BV19" i="24"/>
  <c r="BV36" i="24"/>
  <c r="BV7" i="24"/>
  <c r="BV8" i="24"/>
  <c r="BV9" i="24"/>
  <c r="BV10" i="24"/>
  <c r="BV11" i="24"/>
  <c r="BV12" i="24"/>
  <c r="BV13" i="24"/>
  <c r="BV14" i="24"/>
  <c r="BV15" i="24"/>
  <c r="BV16" i="24"/>
  <c r="BV17" i="24"/>
  <c r="BV18" i="24"/>
  <c r="BV20" i="24"/>
  <c r="BV21" i="24"/>
  <c r="BV22" i="24"/>
  <c r="BV23" i="24"/>
  <c r="BV24" i="24"/>
  <c r="BV25" i="24"/>
  <c r="BV26" i="24"/>
  <c r="BV27" i="24"/>
  <c r="BV28" i="24"/>
  <c r="BV29" i="24"/>
  <c r="BV30" i="24"/>
  <c r="BV31" i="24"/>
  <c r="BV32" i="24"/>
  <c r="BV33" i="24"/>
  <c r="BV34" i="24"/>
  <c r="BV35" i="24"/>
  <c r="BV37" i="24"/>
  <c r="BX13" i="41" s="1"/>
  <c r="BV38" i="24"/>
  <c r="BW19" i="24"/>
  <c r="BW36" i="24"/>
  <c r="BW7" i="24"/>
  <c r="BW8" i="24"/>
  <c r="BW9" i="24"/>
  <c r="BW10" i="24"/>
  <c r="BW11" i="24"/>
  <c r="BW12" i="24"/>
  <c r="BW13" i="24"/>
  <c r="BW14" i="24"/>
  <c r="BW15" i="24"/>
  <c r="BW16" i="24"/>
  <c r="BW17" i="24"/>
  <c r="BW18" i="24"/>
  <c r="BW20" i="24"/>
  <c r="BW21" i="24"/>
  <c r="BW22" i="24"/>
  <c r="BW23" i="24"/>
  <c r="BW24" i="24"/>
  <c r="BW25" i="24"/>
  <c r="BW26" i="24"/>
  <c r="BW27" i="24"/>
  <c r="BW28" i="24"/>
  <c r="BW29" i="24"/>
  <c r="BW30" i="24"/>
  <c r="BW31" i="24"/>
  <c r="BW32" i="24"/>
  <c r="BW33" i="24"/>
  <c r="BW34" i="24"/>
  <c r="BW35" i="24"/>
  <c r="BW37" i="24"/>
  <c r="BY13" i="41" s="1"/>
  <c r="BW38" i="24"/>
  <c r="BX19" i="24"/>
  <c r="BX36" i="24"/>
  <c r="BX7" i="24"/>
  <c r="BX8" i="24"/>
  <c r="BX9" i="24"/>
  <c r="BX10" i="24"/>
  <c r="BX11" i="24"/>
  <c r="BX12" i="24"/>
  <c r="BX13" i="24"/>
  <c r="BX14" i="24"/>
  <c r="BX15" i="24"/>
  <c r="BX16" i="24"/>
  <c r="BX17" i="24"/>
  <c r="BX18" i="24"/>
  <c r="BX20" i="24"/>
  <c r="BX21" i="24"/>
  <c r="BX22" i="24"/>
  <c r="BX23" i="24"/>
  <c r="BX24" i="24"/>
  <c r="BX25" i="24"/>
  <c r="BX26" i="24"/>
  <c r="BX27" i="24"/>
  <c r="BX28" i="24"/>
  <c r="BX29" i="24"/>
  <c r="BX30" i="24"/>
  <c r="BX31" i="24"/>
  <c r="BX32" i="24"/>
  <c r="BX33" i="24"/>
  <c r="BX34" i="24"/>
  <c r="BX35" i="24"/>
  <c r="BX37" i="24"/>
  <c r="BZ13" i="41" s="1"/>
  <c r="BX38" i="24"/>
  <c r="BZ7" i="24"/>
  <c r="BZ36" i="24"/>
  <c r="BZ9" i="24"/>
  <c r="BZ11" i="24"/>
  <c r="BZ13" i="24"/>
  <c r="BZ15" i="24"/>
  <c r="BZ17" i="24"/>
  <c r="BZ20" i="24"/>
  <c r="BZ22" i="24"/>
  <c r="BZ24" i="24"/>
  <c r="BZ26" i="24"/>
  <c r="BZ28" i="24"/>
  <c r="BZ30" i="24"/>
  <c r="BZ32" i="24"/>
  <c r="BZ34" i="24"/>
  <c r="BZ37" i="24"/>
  <c r="CB13" i="41" s="1"/>
  <c r="CA19" i="24"/>
  <c r="CA36" i="24"/>
  <c r="CA7" i="24"/>
  <c r="CA8" i="24"/>
  <c r="CA9" i="24"/>
  <c r="CA10" i="24"/>
  <c r="CA11" i="24"/>
  <c r="CA12" i="24"/>
  <c r="CA13" i="24"/>
  <c r="CA14" i="24"/>
  <c r="CA15" i="24"/>
  <c r="CA16" i="24"/>
  <c r="CA17" i="24"/>
  <c r="CA18" i="24"/>
  <c r="CA20" i="24"/>
  <c r="CA21" i="24"/>
  <c r="CA22" i="24"/>
  <c r="CA23" i="24"/>
  <c r="CA24" i="24"/>
  <c r="CA25" i="24"/>
  <c r="CA26" i="24"/>
  <c r="CA27" i="24"/>
  <c r="CA28" i="24"/>
  <c r="CA29" i="24"/>
  <c r="CA30" i="24"/>
  <c r="CA31" i="24"/>
  <c r="CA32" i="24"/>
  <c r="CA33" i="24"/>
  <c r="CA34" i="24"/>
  <c r="CA35" i="24"/>
  <c r="CA37" i="24"/>
  <c r="CC13" i="41" s="1"/>
  <c r="CA38" i="24"/>
  <c r="CB19" i="24"/>
  <c r="CB36" i="24"/>
  <c r="CB7" i="24"/>
  <c r="CB8" i="24"/>
  <c r="CB9" i="24"/>
  <c r="CB10" i="24"/>
  <c r="CB11" i="24"/>
  <c r="CB12" i="24"/>
  <c r="CB13" i="24"/>
  <c r="CB14" i="24"/>
  <c r="CB15" i="24"/>
  <c r="CB16" i="24"/>
  <c r="CB17" i="24"/>
  <c r="CB18" i="24"/>
  <c r="CB20" i="24"/>
  <c r="CB21" i="24"/>
  <c r="CB22" i="24"/>
  <c r="CB23" i="24"/>
  <c r="CB24" i="24"/>
  <c r="CB25" i="24"/>
  <c r="CB26" i="24"/>
  <c r="CB27" i="24"/>
  <c r="CB28" i="24"/>
  <c r="CB29" i="24"/>
  <c r="CB30" i="24"/>
  <c r="CB31" i="24"/>
  <c r="CB32" i="24"/>
  <c r="CB33" i="24"/>
  <c r="CB34" i="24"/>
  <c r="CB35" i="24"/>
  <c r="CB37" i="24"/>
  <c r="CD13" i="41" s="1"/>
  <c r="CB38" i="24"/>
  <c r="CC19" i="24"/>
  <c r="CC36" i="24"/>
  <c r="CC7" i="24"/>
  <c r="CC8" i="24"/>
  <c r="CC9" i="24"/>
  <c r="CC10" i="24"/>
  <c r="CC11" i="24"/>
  <c r="CC12" i="24"/>
  <c r="CC13" i="24"/>
  <c r="CC14" i="24"/>
  <c r="CC15" i="24"/>
  <c r="CC16" i="24"/>
  <c r="CC17" i="24"/>
  <c r="CC18" i="24"/>
  <c r="CC20" i="24"/>
  <c r="CC21" i="24"/>
  <c r="CC22" i="24"/>
  <c r="CC23" i="24"/>
  <c r="CC24" i="24"/>
  <c r="CC25" i="24"/>
  <c r="CC26" i="24"/>
  <c r="CC27" i="24"/>
  <c r="CC28" i="24"/>
  <c r="CC29" i="24"/>
  <c r="CC30" i="24"/>
  <c r="CC31" i="24"/>
  <c r="CC32" i="24"/>
  <c r="CC33" i="24"/>
  <c r="CC34" i="24"/>
  <c r="CC35" i="24"/>
  <c r="CC37" i="24"/>
  <c r="CE13" i="41" s="1"/>
  <c r="CC38" i="24"/>
  <c r="CD19" i="24"/>
  <c r="CD36" i="24"/>
  <c r="CD7" i="24"/>
  <c r="CD8" i="24"/>
  <c r="CD9" i="24"/>
  <c r="CD10" i="24"/>
  <c r="CD11" i="24"/>
  <c r="CD12" i="24"/>
  <c r="CD13" i="24"/>
  <c r="CD14" i="24"/>
  <c r="CD15" i="24"/>
  <c r="CD16" i="24"/>
  <c r="CD17" i="24"/>
  <c r="CD18" i="24"/>
  <c r="CD20" i="24"/>
  <c r="CD21" i="24"/>
  <c r="CD22" i="24"/>
  <c r="CD23" i="24"/>
  <c r="CD24" i="24"/>
  <c r="CD25" i="24"/>
  <c r="CD26" i="24"/>
  <c r="CD27" i="24"/>
  <c r="CD28" i="24"/>
  <c r="CD29" i="24"/>
  <c r="CD30" i="24"/>
  <c r="CD31" i="24"/>
  <c r="CD32" i="24"/>
  <c r="CD33" i="24"/>
  <c r="CD34" i="24"/>
  <c r="CD35" i="24"/>
  <c r="CD37" i="24"/>
  <c r="CF13" i="41" s="1"/>
  <c r="CD38" i="24"/>
  <c r="CE19" i="24"/>
  <c r="CE36" i="24"/>
  <c r="CE7" i="24"/>
  <c r="CE8" i="24"/>
  <c r="CE9" i="24"/>
  <c r="CE10" i="24"/>
  <c r="CE11" i="24"/>
  <c r="CE12" i="24"/>
  <c r="CE13" i="24"/>
  <c r="CE14" i="24"/>
  <c r="CE15" i="24"/>
  <c r="CE16" i="24"/>
  <c r="CE17" i="24"/>
  <c r="CE18" i="24"/>
  <c r="CE20" i="24"/>
  <c r="CE21" i="24"/>
  <c r="CE22" i="24"/>
  <c r="CE23" i="24"/>
  <c r="CE24" i="24"/>
  <c r="CE25" i="24"/>
  <c r="CE26" i="24"/>
  <c r="CE27" i="24"/>
  <c r="CE28" i="24"/>
  <c r="CE29" i="24"/>
  <c r="CE30" i="24"/>
  <c r="CE31" i="24"/>
  <c r="CE32" i="24"/>
  <c r="CE33" i="24"/>
  <c r="CE34" i="24"/>
  <c r="CE35" i="24"/>
  <c r="CE37" i="24"/>
  <c r="CG13" i="41" s="1"/>
  <c r="CE38" i="24"/>
  <c r="CF19" i="24"/>
  <c r="CF36" i="24"/>
  <c r="CF7" i="24"/>
  <c r="CF8" i="24"/>
  <c r="CF9" i="24"/>
  <c r="CF10" i="24"/>
  <c r="CF11" i="24"/>
  <c r="CF12" i="24"/>
  <c r="CF13" i="24"/>
  <c r="CF14" i="24"/>
  <c r="CF15" i="24"/>
  <c r="CF16" i="24"/>
  <c r="CF17" i="24"/>
  <c r="CF18" i="24"/>
  <c r="CF20" i="24"/>
  <c r="CF21" i="24"/>
  <c r="CF22" i="24"/>
  <c r="CF23" i="24"/>
  <c r="CF24" i="24"/>
  <c r="CF25" i="24"/>
  <c r="CF26" i="24"/>
  <c r="CF27" i="24"/>
  <c r="CF28" i="24"/>
  <c r="CF29" i="24"/>
  <c r="CF30" i="24"/>
  <c r="CF31" i="24"/>
  <c r="CF32" i="24"/>
  <c r="CF33" i="24"/>
  <c r="CF34" i="24"/>
  <c r="CF35" i="24"/>
  <c r="CF37" i="24"/>
  <c r="CH13" i="41" s="1"/>
  <c r="CF38" i="24"/>
  <c r="CG19" i="24"/>
  <c r="CG36" i="24"/>
  <c r="CG7" i="24"/>
  <c r="CG8" i="24"/>
  <c r="CG9" i="24"/>
  <c r="CG10" i="24"/>
  <c r="CG11" i="24"/>
  <c r="CG12" i="24"/>
  <c r="CG13" i="24"/>
  <c r="CG14" i="24"/>
  <c r="CG15" i="24"/>
  <c r="CG16" i="24"/>
  <c r="CG17" i="24"/>
  <c r="CG18" i="24"/>
  <c r="CG20" i="24"/>
  <c r="CG21" i="24"/>
  <c r="CG22" i="24"/>
  <c r="CG23" i="24"/>
  <c r="CG24" i="24"/>
  <c r="CG25" i="24"/>
  <c r="CG26" i="24"/>
  <c r="CG27" i="24"/>
  <c r="CG28" i="24"/>
  <c r="CG29" i="24"/>
  <c r="CG30" i="24"/>
  <c r="CG31" i="24"/>
  <c r="CG32" i="24"/>
  <c r="CG33" i="24"/>
  <c r="CG34" i="24"/>
  <c r="CG35" i="24"/>
  <c r="CG37" i="24"/>
  <c r="CI13" i="41" s="1"/>
  <c r="CG38" i="24"/>
  <c r="CH19" i="24"/>
  <c r="CH36" i="24"/>
  <c r="CH7" i="24"/>
  <c r="CH8" i="24"/>
  <c r="CH9" i="24"/>
  <c r="CH10" i="24"/>
  <c r="CH11" i="24"/>
  <c r="CH12" i="24"/>
  <c r="CH13" i="24"/>
  <c r="CH14" i="24"/>
  <c r="CH15" i="24"/>
  <c r="CH16" i="24"/>
  <c r="CH17" i="24"/>
  <c r="CH18" i="24"/>
  <c r="CH20" i="24"/>
  <c r="CH21" i="24"/>
  <c r="CH22" i="24"/>
  <c r="CH23" i="24"/>
  <c r="CH24" i="24"/>
  <c r="CH25" i="24"/>
  <c r="CH26" i="24"/>
  <c r="CH27" i="24"/>
  <c r="CH28" i="24"/>
  <c r="CH29" i="24"/>
  <c r="CH30" i="24"/>
  <c r="CH31" i="24"/>
  <c r="CH32" i="24"/>
  <c r="CH33" i="24"/>
  <c r="CH34" i="24"/>
  <c r="CH35" i="24"/>
  <c r="CH37" i="24"/>
  <c r="CJ13" i="41" s="1"/>
  <c r="CH38" i="24"/>
  <c r="CI19" i="24"/>
  <c r="CI36" i="24"/>
  <c r="CI7" i="24"/>
  <c r="CI8" i="24"/>
  <c r="CI9" i="24"/>
  <c r="CI10" i="24"/>
  <c r="CI11" i="24"/>
  <c r="CI12" i="24"/>
  <c r="CI13" i="24"/>
  <c r="CI14" i="24"/>
  <c r="CI15" i="24"/>
  <c r="CI16" i="24"/>
  <c r="CI17" i="24"/>
  <c r="CI18" i="24"/>
  <c r="CI20" i="24"/>
  <c r="CI21" i="24"/>
  <c r="CI22" i="24"/>
  <c r="CI23" i="24"/>
  <c r="CI24" i="24"/>
  <c r="CI25" i="24"/>
  <c r="CI26" i="24"/>
  <c r="CI27" i="24"/>
  <c r="CI28" i="24"/>
  <c r="CI29" i="24"/>
  <c r="CI30" i="24"/>
  <c r="CI31" i="24"/>
  <c r="CI32" i="24"/>
  <c r="CI33" i="24"/>
  <c r="CI34" i="24"/>
  <c r="CI35" i="24"/>
  <c r="CI37" i="24"/>
  <c r="CK13" i="41" s="1"/>
  <c r="CI38" i="24"/>
  <c r="CJ19" i="24"/>
  <c r="CJ36" i="24"/>
  <c r="CJ7" i="24"/>
  <c r="CJ8" i="24"/>
  <c r="CJ9" i="24"/>
  <c r="CJ10" i="24"/>
  <c r="CJ11" i="24"/>
  <c r="CJ12" i="24"/>
  <c r="CJ13" i="24"/>
  <c r="CJ14" i="24"/>
  <c r="CJ15" i="24"/>
  <c r="CJ16" i="24"/>
  <c r="CJ17" i="24"/>
  <c r="CJ18" i="24"/>
  <c r="CJ20" i="24"/>
  <c r="CJ21" i="24"/>
  <c r="CJ22" i="24"/>
  <c r="CJ23" i="24"/>
  <c r="CJ24" i="24"/>
  <c r="CJ25" i="24"/>
  <c r="CJ26" i="24"/>
  <c r="CJ27" i="24"/>
  <c r="CJ28" i="24"/>
  <c r="CJ29" i="24"/>
  <c r="CJ30" i="24"/>
  <c r="CJ31" i="24"/>
  <c r="CJ32" i="24"/>
  <c r="CJ33" i="24"/>
  <c r="CJ34" i="24"/>
  <c r="CJ35" i="24"/>
  <c r="CJ37" i="24"/>
  <c r="CL13" i="41" s="1"/>
  <c r="CJ38" i="24"/>
  <c r="CK19" i="24"/>
  <c r="CK36" i="24"/>
  <c r="CK7" i="24"/>
  <c r="CK8" i="24"/>
  <c r="CK9" i="24"/>
  <c r="CK10" i="24"/>
  <c r="CK11" i="24"/>
  <c r="CK12" i="24"/>
  <c r="CK13" i="24"/>
  <c r="CK14" i="24"/>
  <c r="CK15" i="24"/>
  <c r="CK16" i="24"/>
  <c r="CK17" i="24"/>
  <c r="CK18" i="24"/>
  <c r="CK20" i="24"/>
  <c r="CK21" i="24"/>
  <c r="CK22" i="24"/>
  <c r="CK23" i="24"/>
  <c r="CK24" i="24"/>
  <c r="CK25" i="24"/>
  <c r="CK26" i="24"/>
  <c r="CK27" i="24"/>
  <c r="CK28" i="24"/>
  <c r="CK29" i="24"/>
  <c r="CK30" i="24"/>
  <c r="CK31" i="24"/>
  <c r="CK32" i="24"/>
  <c r="CK33" i="24"/>
  <c r="CK34" i="24"/>
  <c r="CK35" i="24"/>
  <c r="CK37" i="24"/>
  <c r="CM13" i="41" s="1"/>
  <c r="CK38" i="24"/>
  <c r="CL19" i="24"/>
  <c r="CL36" i="24"/>
  <c r="CL7" i="24"/>
  <c r="CL8" i="24"/>
  <c r="CL9" i="24"/>
  <c r="CL10" i="24"/>
  <c r="CL11" i="24"/>
  <c r="CL12" i="24"/>
  <c r="CL13" i="24"/>
  <c r="CL14" i="24"/>
  <c r="CL15" i="24"/>
  <c r="CL16" i="24"/>
  <c r="CL17" i="24"/>
  <c r="CL18" i="24"/>
  <c r="CL20" i="24"/>
  <c r="CL21" i="24"/>
  <c r="CL22" i="24"/>
  <c r="CL23" i="24"/>
  <c r="CL24" i="24"/>
  <c r="CL25" i="24"/>
  <c r="CL26" i="24"/>
  <c r="CL27" i="24"/>
  <c r="CL28" i="24"/>
  <c r="CL29" i="24"/>
  <c r="CL30" i="24"/>
  <c r="CL31" i="24"/>
  <c r="CL32" i="24"/>
  <c r="CL33" i="24"/>
  <c r="CL34" i="24"/>
  <c r="CL35" i="24"/>
  <c r="CL37" i="24"/>
  <c r="CN13" i="41" s="1"/>
  <c r="CL38" i="24"/>
  <c r="CM19" i="24"/>
  <c r="CM36" i="24"/>
  <c r="CM7" i="24"/>
  <c r="CM8" i="24"/>
  <c r="CM9" i="24"/>
  <c r="CM10" i="24"/>
  <c r="CM11" i="24"/>
  <c r="CM12" i="24"/>
  <c r="CM13" i="24"/>
  <c r="CM14" i="24"/>
  <c r="CM15" i="24"/>
  <c r="CM16" i="24"/>
  <c r="CM17" i="24"/>
  <c r="CM18" i="24"/>
  <c r="CM20" i="24"/>
  <c r="CM21" i="24"/>
  <c r="CM22" i="24"/>
  <c r="CM23" i="24"/>
  <c r="CM24" i="24"/>
  <c r="CM25" i="24"/>
  <c r="CM26" i="24"/>
  <c r="CM27" i="24"/>
  <c r="CM28" i="24"/>
  <c r="CM29" i="24"/>
  <c r="CM30" i="24"/>
  <c r="CM31" i="24"/>
  <c r="CM32" i="24"/>
  <c r="CM33" i="24"/>
  <c r="CM34" i="24"/>
  <c r="CM35" i="24"/>
  <c r="CM37" i="24"/>
  <c r="CO13" i="41" s="1"/>
  <c r="CM38" i="24"/>
  <c r="B18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D9" i="41" s="1"/>
  <c r="B37" i="23"/>
  <c r="B18" i="32"/>
  <c r="B19" i="24"/>
  <c r="B36" i="24"/>
  <c r="B7" i="24"/>
  <c r="B8" i="24"/>
  <c r="B9" i="24"/>
  <c r="B10" i="24"/>
  <c r="B11" i="24"/>
  <c r="B12" i="24"/>
  <c r="B13" i="24"/>
  <c r="B14" i="24"/>
  <c r="B15" i="24"/>
  <c r="B16" i="24"/>
  <c r="B17" i="24"/>
  <c r="B18" i="24"/>
  <c r="B20" i="24"/>
  <c r="B21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7" i="24"/>
  <c r="D13" i="41" s="1"/>
  <c r="B38" i="24"/>
  <c r="BA7" i="17"/>
  <c r="BA8" i="17"/>
  <c r="BA9" i="17"/>
  <c r="BA1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7" i="18"/>
  <c r="BA8" i="18"/>
  <c r="BA9" i="18"/>
  <c r="BA10" i="18"/>
  <c r="BA11" i="18"/>
  <c r="BA12" i="18"/>
  <c r="BA13" i="18"/>
  <c r="BA14" i="18"/>
  <c r="BA15" i="18"/>
  <c r="BA16" i="18"/>
  <c r="BA17" i="18"/>
  <c r="BA18" i="18"/>
  <c r="BA19" i="18"/>
  <c r="BA20" i="18"/>
  <c r="BA21" i="18"/>
  <c r="BA22" i="18"/>
  <c r="BA23" i="18"/>
  <c r="BA24" i="18"/>
  <c r="BA25" i="18"/>
  <c r="BA26" i="18"/>
  <c r="BA27" i="18"/>
  <c r="BA28" i="18"/>
  <c r="BA29" i="18"/>
  <c r="BA30" i="18"/>
  <c r="BA31" i="18"/>
  <c r="BA32" i="18"/>
  <c r="BA33" i="18"/>
  <c r="BA34" i="18"/>
  <c r="BA35" i="18"/>
  <c r="BA36" i="18"/>
  <c r="BA37" i="18"/>
  <c r="BA7" i="19"/>
  <c r="BA8" i="19"/>
  <c r="BA9" i="19"/>
  <c r="BA10" i="19"/>
  <c r="BA11" i="19"/>
  <c r="BA12" i="19"/>
  <c r="BA13" i="19"/>
  <c r="BA14" i="19"/>
  <c r="BA15" i="19"/>
  <c r="BA16" i="19"/>
  <c r="BA17" i="19"/>
  <c r="BA18" i="19"/>
  <c r="BA19" i="19"/>
  <c r="BA20" i="19"/>
  <c r="BA21" i="19"/>
  <c r="BA22" i="19"/>
  <c r="BA23" i="19"/>
  <c r="BA24" i="19"/>
  <c r="BA25" i="19"/>
  <c r="BA26" i="19"/>
  <c r="BA27" i="19"/>
  <c r="BA28" i="19"/>
  <c r="BA29" i="19"/>
  <c r="BA30" i="19"/>
  <c r="BA31" i="19"/>
  <c r="BA32" i="19"/>
  <c r="BA33" i="19"/>
  <c r="BA34" i="19"/>
  <c r="BA35" i="19"/>
  <c r="BA36" i="19"/>
  <c r="BA37" i="19"/>
  <c r="BA7" i="20"/>
  <c r="BA8" i="20"/>
  <c r="BA9" i="20"/>
  <c r="BA10" i="20"/>
  <c r="BA11" i="20"/>
  <c r="BA12" i="20"/>
  <c r="BA13" i="20"/>
  <c r="BA14" i="20"/>
  <c r="BA15" i="20"/>
  <c r="BA16" i="20"/>
  <c r="BA17" i="20"/>
  <c r="BA18" i="20"/>
  <c r="BA19" i="20"/>
  <c r="BA20" i="20"/>
  <c r="BA21" i="20"/>
  <c r="BA22" i="20"/>
  <c r="BA23" i="20"/>
  <c r="BA24" i="20"/>
  <c r="BA25" i="20"/>
  <c r="BA26" i="20"/>
  <c r="BA27" i="20"/>
  <c r="BA28" i="20"/>
  <c r="BA29" i="20"/>
  <c r="BA30" i="20"/>
  <c r="BA31" i="20"/>
  <c r="BA32" i="20"/>
  <c r="BA33" i="20"/>
  <c r="BA34" i="20"/>
  <c r="BA35" i="20"/>
  <c r="BA36" i="20"/>
  <c r="BA37" i="20"/>
  <c r="BA7" i="21"/>
  <c r="BA8" i="21"/>
  <c r="BA9" i="21"/>
  <c r="BA10" i="21"/>
  <c r="BA11" i="21"/>
  <c r="BA12" i="21"/>
  <c r="BA13" i="21"/>
  <c r="BA14" i="21"/>
  <c r="BA15" i="21"/>
  <c r="BA16" i="21"/>
  <c r="BA17" i="21"/>
  <c r="BA18" i="21"/>
  <c r="BA19" i="21"/>
  <c r="BA20" i="21"/>
  <c r="BA21" i="21"/>
  <c r="BA22" i="21"/>
  <c r="BA23" i="21"/>
  <c r="BA24" i="21"/>
  <c r="BA25" i="21"/>
  <c r="BA26" i="21"/>
  <c r="BA27" i="21"/>
  <c r="BA28" i="21"/>
  <c r="BA29" i="21"/>
  <c r="BA30" i="21"/>
  <c r="BA31" i="21"/>
  <c r="BA32" i="21"/>
  <c r="BA33" i="21"/>
  <c r="BA34" i="21"/>
  <c r="BA35" i="21"/>
  <c r="BA36" i="21"/>
  <c r="BA37" i="21"/>
  <c r="BA7" i="22"/>
  <c r="BA8" i="22"/>
  <c r="BA9" i="22"/>
  <c r="BA10" i="22"/>
  <c r="BA11" i="22"/>
  <c r="BA12" i="22"/>
  <c r="BA13" i="22"/>
  <c r="BA14" i="22"/>
  <c r="BA15" i="22"/>
  <c r="BA16" i="22"/>
  <c r="BA17" i="22"/>
  <c r="BA18" i="22"/>
  <c r="BA19" i="22"/>
  <c r="BA20" i="22"/>
  <c r="BA21" i="22"/>
  <c r="BA22" i="22"/>
  <c r="BA23" i="22"/>
  <c r="BA24" i="22"/>
  <c r="BA25" i="22"/>
  <c r="BA26" i="22"/>
  <c r="BA27" i="22"/>
  <c r="BA28" i="22"/>
  <c r="BA29" i="22"/>
  <c r="BA30" i="22"/>
  <c r="BA31" i="22"/>
  <c r="BA32" i="22"/>
  <c r="BA33" i="22"/>
  <c r="BA34" i="22"/>
  <c r="BA35" i="22"/>
  <c r="BA36" i="22"/>
  <c r="BA37" i="22"/>
  <c r="BA7" i="15"/>
  <c r="BA8" i="15"/>
  <c r="BA9" i="15"/>
  <c r="BA10" i="15"/>
  <c r="BA11" i="15"/>
  <c r="BA12" i="15"/>
  <c r="BA13" i="15"/>
  <c r="BA14" i="15"/>
  <c r="BA15" i="15"/>
  <c r="BA16" i="15"/>
  <c r="BA17" i="15"/>
  <c r="BA18" i="15"/>
  <c r="BA19" i="15"/>
  <c r="BA20" i="15"/>
  <c r="BA21" i="15"/>
  <c r="BA22" i="15"/>
  <c r="BA23" i="15"/>
  <c r="BA24" i="15"/>
  <c r="BA25" i="15"/>
  <c r="BA26" i="15"/>
  <c r="BA27" i="15"/>
  <c r="BA28" i="15"/>
  <c r="BA29" i="15"/>
  <c r="BA30" i="15"/>
  <c r="BA31" i="15"/>
  <c r="BA32" i="15"/>
  <c r="BA33" i="15"/>
  <c r="BA34" i="15"/>
  <c r="BA35" i="15"/>
  <c r="BA36" i="15"/>
  <c r="BA37" i="15"/>
  <c r="BA7" i="16"/>
  <c r="BA8" i="16"/>
  <c r="BA9" i="16"/>
  <c r="BA10" i="16"/>
  <c r="BA11" i="16"/>
  <c r="BA12" i="16"/>
  <c r="BA13" i="16"/>
  <c r="BA14" i="16"/>
  <c r="BA15" i="16"/>
  <c r="BA16" i="16"/>
  <c r="BA17" i="16"/>
  <c r="BA18" i="16"/>
  <c r="BA19" i="16"/>
  <c r="BA20" i="16"/>
  <c r="BA21" i="16"/>
  <c r="BA22" i="16"/>
  <c r="BA23" i="16"/>
  <c r="BA24" i="16"/>
  <c r="BA25" i="16"/>
  <c r="BA26" i="16"/>
  <c r="BA27" i="16"/>
  <c r="BA28" i="16"/>
  <c r="BA29" i="16"/>
  <c r="BA30" i="16"/>
  <c r="BA31" i="16"/>
  <c r="BA32" i="16"/>
  <c r="BA33" i="16"/>
  <c r="BA34" i="16"/>
  <c r="BA35" i="16"/>
  <c r="BA36" i="16"/>
  <c r="BA37" i="16"/>
  <c r="BA6" i="16"/>
  <c r="BA6" i="17"/>
  <c r="BA6" i="18"/>
  <c r="BA6" i="19"/>
  <c r="BA6" i="20"/>
  <c r="BA6" i="21"/>
  <c r="BA6" i="22"/>
  <c r="BA6" i="15"/>
  <c r="BA42" i="38"/>
  <c r="BA9" i="38"/>
  <c r="AW42" i="38"/>
  <c r="AW9" i="38"/>
  <c r="AX42" i="38"/>
  <c r="AX9" i="38"/>
  <c r="AY42" i="38"/>
  <c r="AZ42" i="38"/>
  <c r="BB42" i="38"/>
  <c r="BB8" i="38" s="1"/>
  <c r="BC42" i="38"/>
  <c r="CJ42" i="38"/>
  <c r="CJ11" i="38" s="1"/>
  <c r="CK42" i="38"/>
  <c r="CI42" i="38"/>
  <c r="CI8" i="38" s="1"/>
  <c r="CL42" i="38"/>
  <c r="CM42" i="38"/>
  <c r="CM11" i="38" s="1"/>
  <c r="D42" i="38"/>
  <c r="D9" i="38"/>
  <c r="E42" i="38"/>
  <c r="E9" i="38"/>
  <c r="F42" i="38"/>
  <c r="F9" i="38"/>
  <c r="G42" i="38"/>
  <c r="G9" i="38"/>
  <c r="H42" i="38"/>
  <c r="H9" i="38"/>
  <c r="I42" i="38"/>
  <c r="I9" i="38"/>
  <c r="J42" i="38"/>
  <c r="J9" i="38"/>
  <c r="K42" i="38"/>
  <c r="K9" i="38"/>
  <c r="L42" i="38"/>
  <c r="L9" i="38"/>
  <c r="M42" i="38"/>
  <c r="M11" i="38" s="1"/>
  <c r="N42" i="38"/>
  <c r="O42" i="38"/>
  <c r="O8" i="38" s="1"/>
  <c r="P42" i="38"/>
  <c r="Q42" i="38"/>
  <c r="Q11" i="38" s="1"/>
  <c r="R42" i="38"/>
  <c r="T42" i="38"/>
  <c r="T8" i="38" s="1"/>
  <c r="U42" i="38"/>
  <c r="V42" i="38"/>
  <c r="V11" i="38" s="1"/>
  <c r="W42" i="38"/>
  <c r="X42" i="38"/>
  <c r="Y42" i="38"/>
  <c r="Y9" i="38"/>
  <c r="Z42" i="38"/>
  <c r="Z9" i="38"/>
  <c r="AA42" i="38"/>
  <c r="AA9" i="38"/>
  <c r="AB42" i="38"/>
  <c r="AB9" i="38"/>
  <c r="AC42" i="38"/>
  <c r="AC9" i="38"/>
  <c r="AD42" i="38"/>
  <c r="AD9" i="38"/>
  <c r="AE42" i="38"/>
  <c r="AE9" i="38"/>
  <c r="AF42" i="38"/>
  <c r="AF9" i="38"/>
  <c r="AG42" i="38"/>
  <c r="AG9" i="38"/>
  <c r="AH42" i="38"/>
  <c r="AH9" i="38"/>
  <c r="AI42" i="38"/>
  <c r="AI9" i="38"/>
  <c r="AJ42" i="38"/>
  <c r="AJ9" i="38"/>
  <c r="AK42" i="38"/>
  <c r="AL9" i="38"/>
  <c r="AM9" i="38"/>
  <c r="AN9" i="38"/>
  <c r="AO9" i="38"/>
  <c r="AQ9" i="38"/>
  <c r="AR9" i="38"/>
  <c r="AS9" i="38"/>
  <c r="AT42" i="38"/>
  <c r="AT9" i="38"/>
  <c r="AU42" i="38"/>
  <c r="AV42" i="38"/>
  <c r="AV9" i="38"/>
  <c r="BD42" i="38"/>
  <c r="BD12" i="38" s="1"/>
  <c r="BE42" i="38"/>
  <c r="BF42" i="38"/>
  <c r="BF10" i="38" s="1"/>
  <c r="BG42" i="38"/>
  <c r="BH42" i="38"/>
  <c r="BH12" i="38" s="1"/>
  <c r="BI42" i="38"/>
  <c r="BJ42" i="38"/>
  <c r="BJ10" i="38" s="1"/>
  <c r="BK42" i="38"/>
  <c r="BL42" i="38"/>
  <c r="BL12" i="38" s="1"/>
  <c r="BM42" i="38"/>
  <c r="BN42" i="38"/>
  <c r="BN10" i="38" s="1"/>
  <c r="BO42" i="38"/>
  <c r="BP42" i="38"/>
  <c r="BP12" i="38" s="1"/>
  <c r="BQ42" i="38"/>
  <c r="BR42" i="38"/>
  <c r="BR10" i="38" s="1"/>
  <c r="CD42" i="38"/>
  <c r="CD9" i="38"/>
  <c r="CE42" i="38"/>
  <c r="CE9" i="38"/>
  <c r="CF42" i="38"/>
  <c r="CF9" i="38"/>
  <c r="CG42" i="38"/>
  <c r="CG9" i="38"/>
  <c r="CH42" i="38"/>
  <c r="CH9" i="38"/>
  <c r="BA8" i="38"/>
  <c r="AW8" i="38"/>
  <c r="AX8" i="38"/>
  <c r="CJ8" i="38"/>
  <c r="CM8" i="38"/>
  <c r="D8" i="38"/>
  <c r="E8" i="38"/>
  <c r="F8" i="38"/>
  <c r="G8" i="38"/>
  <c r="H8" i="38"/>
  <c r="I8" i="38"/>
  <c r="J8" i="38"/>
  <c r="K8" i="38"/>
  <c r="L8" i="38"/>
  <c r="M8" i="38"/>
  <c r="Q8" i="38"/>
  <c r="V8" i="38"/>
  <c r="Y8" i="38"/>
  <c r="Z8" i="38"/>
  <c r="AA8" i="38"/>
  <c r="AB8" i="38"/>
  <c r="AC8" i="38"/>
  <c r="AD8" i="38"/>
  <c r="AE8" i="38"/>
  <c r="AF8" i="38"/>
  <c r="AG8" i="38"/>
  <c r="AH8" i="38"/>
  <c r="AI8" i="38"/>
  <c r="AJ8" i="38"/>
  <c r="AL8" i="38"/>
  <c r="AM8" i="38"/>
  <c r="AN8" i="38"/>
  <c r="AO8" i="38"/>
  <c r="AQ8" i="38"/>
  <c r="AR8" i="38"/>
  <c r="AS8" i="38"/>
  <c r="AT8" i="38"/>
  <c r="AV8" i="38"/>
  <c r="BE8" i="38"/>
  <c r="BG8" i="38"/>
  <c r="BK8" i="38"/>
  <c r="BM8" i="38"/>
  <c r="BO8" i="38"/>
  <c r="BQ8" i="38"/>
  <c r="CD8" i="38"/>
  <c r="CE8" i="38"/>
  <c r="CF8" i="38"/>
  <c r="CG8" i="38"/>
  <c r="CH8" i="38"/>
  <c r="BA10" i="38"/>
  <c r="AW10" i="38"/>
  <c r="AX10" i="38"/>
  <c r="AZ10" i="38"/>
  <c r="BC10" i="38"/>
  <c r="CK10" i="38"/>
  <c r="CL10" i="38"/>
  <c r="D10" i="38"/>
  <c r="E10" i="38"/>
  <c r="F10" i="38"/>
  <c r="G10" i="38"/>
  <c r="H10" i="38"/>
  <c r="I10" i="38"/>
  <c r="J10" i="38"/>
  <c r="K10" i="38"/>
  <c r="L10" i="38"/>
  <c r="N10" i="38"/>
  <c r="P10" i="38"/>
  <c r="R10" i="38"/>
  <c r="U10" i="38"/>
  <c r="W10" i="38"/>
  <c r="Y10" i="38"/>
  <c r="Z10" i="38"/>
  <c r="AA10" i="38"/>
  <c r="AB10" i="38"/>
  <c r="AC10" i="38"/>
  <c r="AD10" i="38"/>
  <c r="AE10" i="38"/>
  <c r="AF10" i="38"/>
  <c r="AG10" i="38"/>
  <c r="AH10" i="38"/>
  <c r="AI10" i="38"/>
  <c r="AJ10" i="38"/>
  <c r="AL10" i="38"/>
  <c r="AM10" i="38"/>
  <c r="AN10" i="38"/>
  <c r="AO10" i="38"/>
  <c r="AQ10" i="38"/>
  <c r="AR10" i="38"/>
  <c r="AS10" i="38"/>
  <c r="AT10" i="38"/>
  <c r="AV10" i="38"/>
  <c r="BD10" i="38"/>
  <c r="BH10" i="38"/>
  <c r="BL10" i="38"/>
  <c r="BP10" i="38"/>
  <c r="CD10" i="38"/>
  <c r="CE10" i="38"/>
  <c r="CF10" i="38"/>
  <c r="CG10" i="38"/>
  <c r="CH10" i="38"/>
  <c r="BA11" i="38"/>
  <c r="AW11" i="38"/>
  <c r="AX11" i="38"/>
  <c r="BB11" i="38"/>
  <c r="CI11" i="38"/>
  <c r="D11" i="38"/>
  <c r="E11" i="38"/>
  <c r="F11" i="38"/>
  <c r="G11" i="38"/>
  <c r="H11" i="38"/>
  <c r="I11" i="38"/>
  <c r="J11" i="38"/>
  <c r="K11" i="38"/>
  <c r="L11" i="38"/>
  <c r="O11" i="38"/>
  <c r="T11" i="38"/>
  <c r="Y11" i="38"/>
  <c r="Z11" i="38"/>
  <c r="AA11" i="38"/>
  <c r="AB11" i="38"/>
  <c r="AC11" i="38"/>
  <c r="AD11" i="38"/>
  <c r="AE11" i="38"/>
  <c r="AF11" i="38"/>
  <c r="AG11" i="38"/>
  <c r="AH11" i="38"/>
  <c r="AI11" i="38"/>
  <c r="AJ11" i="38"/>
  <c r="AL11" i="38"/>
  <c r="AM11" i="38"/>
  <c r="AN11" i="38"/>
  <c r="AO11" i="38"/>
  <c r="AQ11" i="38"/>
  <c r="AR11" i="38"/>
  <c r="AS11" i="38"/>
  <c r="AT11" i="38"/>
  <c r="AV11" i="38"/>
  <c r="BE11" i="38"/>
  <c r="BG11" i="38"/>
  <c r="BI11" i="38"/>
  <c r="BK11" i="38"/>
  <c r="BM11" i="38"/>
  <c r="BO11" i="38"/>
  <c r="BQ11" i="38"/>
  <c r="CD11" i="38"/>
  <c r="CE11" i="38"/>
  <c r="CF11" i="38"/>
  <c r="CG11" i="38"/>
  <c r="CH11" i="38"/>
  <c r="BA12" i="38"/>
  <c r="AW12" i="38"/>
  <c r="AX12" i="38"/>
  <c r="AZ12" i="38"/>
  <c r="BC12" i="38"/>
  <c r="CK12" i="38"/>
  <c r="CL12" i="38"/>
  <c r="D12" i="38"/>
  <c r="E12" i="38"/>
  <c r="F12" i="38"/>
  <c r="G12" i="38"/>
  <c r="H12" i="38"/>
  <c r="I12" i="38"/>
  <c r="J12" i="38"/>
  <c r="K12" i="38"/>
  <c r="L12" i="38"/>
  <c r="N12" i="38"/>
  <c r="P12" i="38"/>
  <c r="R12" i="38"/>
  <c r="U12" i="38"/>
  <c r="W12" i="38"/>
  <c r="Y12" i="38"/>
  <c r="Z12" i="38"/>
  <c r="AA12" i="38"/>
  <c r="AB12" i="38"/>
  <c r="AC12" i="38"/>
  <c r="AD12" i="38"/>
  <c r="AE12" i="38"/>
  <c r="AF12" i="38"/>
  <c r="AG12" i="38"/>
  <c r="AH12" i="38"/>
  <c r="AI12" i="38"/>
  <c r="AJ12" i="38"/>
  <c r="AL12" i="38"/>
  <c r="AM12" i="38"/>
  <c r="AN12" i="38"/>
  <c r="AO12" i="38"/>
  <c r="AQ12" i="38"/>
  <c r="AR12" i="38"/>
  <c r="AS12" i="38"/>
  <c r="AT12" i="38"/>
  <c r="AV12" i="38"/>
  <c r="BF12" i="38"/>
  <c r="BJ12" i="38"/>
  <c r="BN12" i="38"/>
  <c r="BR12" i="38"/>
  <c r="CD12" i="38"/>
  <c r="CE12" i="38"/>
  <c r="CF12" i="38"/>
  <c r="CG12" i="38"/>
  <c r="CH12" i="38"/>
  <c r="BA13" i="38"/>
  <c r="AW13" i="38"/>
  <c r="AX13" i="38"/>
  <c r="CJ13" i="38"/>
  <c r="CM13" i="38"/>
  <c r="D13" i="38"/>
  <c r="E13" i="38"/>
  <c r="F13" i="38"/>
  <c r="G13" i="38"/>
  <c r="H13" i="38"/>
  <c r="I13" i="38"/>
  <c r="J13" i="38"/>
  <c r="K13" i="38"/>
  <c r="L13" i="38"/>
  <c r="M13" i="38"/>
  <c r="Q13" i="38"/>
  <c r="V13" i="38"/>
  <c r="Y13" i="38"/>
  <c r="Z13" i="38"/>
  <c r="AA13" i="38"/>
  <c r="AB13" i="38"/>
  <c r="AC13" i="38"/>
  <c r="AD13" i="38"/>
  <c r="AE13" i="38"/>
  <c r="AF13" i="38"/>
  <c r="AG13" i="38"/>
  <c r="AH13" i="38"/>
  <c r="AI13" i="38"/>
  <c r="AJ13" i="38"/>
  <c r="AL13" i="38"/>
  <c r="AM13" i="38"/>
  <c r="AN13" i="38"/>
  <c r="AO13" i="38"/>
  <c r="AQ13" i="38"/>
  <c r="AR13" i="38"/>
  <c r="AS13" i="38"/>
  <c r="AT13" i="38"/>
  <c r="AV13" i="38"/>
  <c r="BE13" i="38"/>
  <c r="BG13" i="38"/>
  <c r="BI13" i="38"/>
  <c r="BK13" i="38"/>
  <c r="BM13" i="38"/>
  <c r="BO13" i="38"/>
  <c r="BQ13" i="38"/>
  <c r="CD13" i="38"/>
  <c r="CE13" i="38"/>
  <c r="CF13" i="38"/>
  <c r="CG13" i="38"/>
  <c r="CH13" i="38"/>
  <c r="BA14" i="38"/>
  <c r="AW14" i="38"/>
  <c r="AX14" i="38"/>
  <c r="AZ14" i="38"/>
  <c r="BC14" i="38"/>
  <c r="CK14" i="38"/>
  <c r="CL14" i="38"/>
  <c r="D14" i="38"/>
  <c r="E14" i="38"/>
  <c r="F14" i="38"/>
  <c r="G14" i="38"/>
  <c r="H14" i="38"/>
  <c r="I14" i="38"/>
  <c r="J14" i="38"/>
  <c r="K14" i="38"/>
  <c r="L14" i="38"/>
  <c r="N14" i="38"/>
  <c r="P14" i="38"/>
  <c r="R14" i="38"/>
  <c r="U14" i="38"/>
  <c r="W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L14" i="38"/>
  <c r="AM14" i="38"/>
  <c r="AN14" i="38"/>
  <c r="AO14" i="38"/>
  <c r="AQ14" i="38"/>
  <c r="AR14" i="38"/>
  <c r="AS14" i="38"/>
  <c r="AT14" i="38"/>
  <c r="AV14" i="38"/>
  <c r="BD14" i="38"/>
  <c r="BH14" i="38"/>
  <c r="BL14" i="38"/>
  <c r="BP14" i="38"/>
  <c r="CD14" i="38"/>
  <c r="CE14" i="38"/>
  <c r="CF14" i="38"/>
  <c r="CG14" i="38"/>
  <c r="CH14" i="38"/>
  <c r="BA15" i="38"/>
  <c r="AW15" i="38"/>
  <c r="AX15" i="38"/>
  <c r="BB15" i="38"/>
  <c r="CI15" i="38"/>
  <c r="D15" i="38"/>
  <c r="E15" i="38"/>
  <c r="F15" i="38"/>
  <c r="G15" i="38"/>
  <c r="H15" i="38"/>
  <c r="I15" i="38"/>
  <c r="J15" i="38"/>
  <c r="K15" i="38"/>
  <c r="L15" i="38"/>
  <c r="O15" i="38"/>
  <c r="T15" i="38"/>
  <c r="Y15" i="38"/>
  <c r="Z15" i="38"/>
  <c r="AA15" i="38"/>
  <c r="AB15" i="38"/>
  <c r="AC15" i="38"/>
  <c r="AD15" i="38"/>
  <c r="AE15" i="38"/>
  <c r="AF15" i="38"/>
  <c r="AG15" i="38"/>
  <c r="AH15" i="38"/>
  <c r="AI15" i="38"/>
  <c r="AJ15" i="38"/>
  <c r="AL15" i="38"/>
  <c r="AM15" i="38"/>
  <c r="AN15" i="38"/>
  <c r="AO15" i="38"/>
  <c r="AQ15" i="38"/>
  <c r="AR15" i="38"/>
  <c r="AS15" i="38"/>
  <c r="AT15" i="38"/>
  <c r="AV15" i="38"/>
  <c r="BE15" i="38"/>
  <c r="BG15" i="38"/>
  <c r="BK15" i="38"/>
  <c r="BM15" i="38"/>
  <c r="BO15" i="38"/>
  <c r="BQ15" i="38"/>
  <c r="CD15" i="38"/>
  <c r="CE15" i="38"/>
  <c r="CF15" i="38"/>
  <c r="CG15" i="38"/>
  <c r="CH15" i="38"/>
  <c r="BA16" i="38"/>
  <c r="AW16" i="38"/>
  <c r="AX16" i="38"/>
  <c r="AZ16" i="38"/>
  <c r="BC16" i="38"/>
  <c r="CK16" i="38"/>
  <c r="CL16" i="38"/>
  <c r="D16" i="38"/>
  <c r="E16" i="38"/>
  <c r="F16" i="38"/>
  <c r="G16" i="38"/>
  <c r="H16" i="38"/>
  <c r="I16" i="38"/>
  <c r="J16" i="38"/>
  <c r="K16" i="38"/>
  <c r="L16" i="38"/>
  <c r="N16" i="38"/>
  <c r="P16" i="38"/>
  <c r="R16" i="38"/>
  <c r="U16" i="38"/>
  <c r="W16" i="38"/>
  <c r="Y16" i="38"/>
  <c r="Z16" i="38"/>
  <c r="AA16" i="38"/>
  <c r="AB16" i="38"/>
  <c r="AC16" i="38"/>
  <c r="AD16" i="38"/>
  <c r="AE16" i="38"/>
  <c r="AF16" i="38"/>
  <c r="AG16" i="38"/>
  <c r="AH16" i="38"/>
  <c r="AI16" i="38"/>
  <c r="AJ16" i="38"/>
  <c r="AL16" i="38"/>
  <c r="AM16" i="38"/>
  <c r="AN16" i="38"/>
  <c r="AO16" i="38"/>
  <c r="AQ16" i="38"/>
  <c r="AR16" i="38"/>
  <c r="AS16" i="38"/>
  <c r="AT16" i="38"/>
  <c r="AV16" i="38"/>
  <c r="BF16" i="38"/>
  <c r="BJ16" i="38"/>
  <c r="BN16" i="38"/>
  <c r="BR16" i="38"/>
  <c r="CD16" i="38"/>
  <c r="CE16" i="38"/>
  <c r="CF16" i="38"/>
  <c r="CG16" i="38"/>
  <c r="CH16" i="38"/>
  <c r="BA17" i="38"/>
  <c r="AW17" i="38"/>
  <c r="AX17" i="38"/>
  <c r="CJ17" i="38"/>
  <c r="CM17" i="38"/>
  <c r="D17" i="38"/>
  <c r="E17" i="38"/>
  <c r="F17" i="38"/>
  <c r="G17" i="38"/>
  <c r="H17" i="38"/>
  <c r="I17" i="38"/>
  <c r="J17" i="38"/>
  <c r="K17" i="38"/>
  <c r="L17" i="38"/>
  <c r="M17" i="38"/>
  <c r="Q17" i="38"/>
  <c r="V17" i="38"/>
  <c r="Y17" i="38"/>
  <c r="Z17" i="38"/>
  <c r="AA17" i="38"/>
  <c r="AB17" i="38"/>
  <c r="AC17" i="38"/>
  <c r="AD17" i="38"/>
  <c r="AE17" i="38"/>
  <c r="AF17" i="38"/>
  <c r="AG17" i="38"/>
  <c r="AH17" i="38"/>
  <c r="AI17" i="38"/>
  <c r="AJ17" i="38"/>
  <c r="AL17" i="38"/>
  <c r="AM17" i="38"/>
  <c r="AN17" i="38"/>
  <c r="AO17" i="38"/>
  <c r="AQ17" i="38"/>
  <c r="AR17" i="38"/>
  <c r="AS17" i="38"/>
  <c r="AT17" i="38"/>
  <c r="AV17" i="38"/>
  <c r="BE17" i="38"/>
  <c r="BG17" i="38"/>
  <c r="BK17" i="38"/>
  <c r="BM17" i="38"/>
  <c r="BO17" i="38"/>
  <c r="BQ17" i="38"/>
  <c r="CD17" i="38"/>
  <c r="CE17" i="38"/>
  <c r="CF17" i="38"/>
  <c r="CG17" i="38"/>
  <c r="CH17" i="38"/>
  <c r="BA18" i="38"/>
  <c r="AW18" i="38"/>
  <c r="AX18" i="38"/>
  <c r="AZ18" i="38"/>
  <c r="BC18" i="38"/>
  <c r="CK18" i="38"/>
  <c r="CL18" i="38"/>
  <c r="D18" i="38"/>
  <c r="E18" i="38"/>
  <c r="F18" i="38"/>
  <c r="G18" i="38"/>
  <c r="H18" i="38"/>
  <c r="I18" i="38"/>
  <c r="J18" i="38"/>
  <c r="K18" i="38"/>
  <c r="L18" i="38"/>
  <c r="N18" i="38"/>
  <c r="P18" i="38"/>
  <c r="R18" i="38"/>
  <c r="U18" i="38"/>
  <c r="W18" i="38"/>
  <c r="Y18" i="38"/>
  <c r="Z18" i="38"/>
  <c r="AA18" i="38"/>
  <c r="AB18" i="38"/>
  <c r="AC18" i="38"/>
  <c r="AD18" i="38"/>
  <c r="AE18" i="38"/>
  <c r="AF18" i="38"/>
  <c r="AG18" i="38"/>
  <c r="AH18" i="38"/>
  <c r="AI18" i="38"/>
  <c r="AJ18" i="38"/>
  <c r="AL18" i="38"/>
  <c r="AM18" i="38"/>
  <c r="AN18" i="38"/>
  <c r="AO18" i="38"/>
  <c r="AQ18" i="38"/>
  <c r="AR18" i="38"/>
  <c r="AS18" i="38"/>
  <c r="AT18" i="38"/>
  <c r="AV18" i="38"/>
  <c r="BD18" i="38"/>
  <c r="BH18" i="38"/>
  <c r="BL18" i="38"/>
  <c r="BP18" i="38"/>
  <c r="CD18" i="38"/>
  <c r="CE18" i="38"/>
  <c r="CF18" i="38"/>
  <c r="CG18" i="38"/>
  <c r="CH18" i="38"/>
  <c r="BA19" i="38"/>
  <c r="AW19" i="38"/>
  <c r="AX19" i="38"/>
  <c r="BB19" i="38"/>
  <c r="CI19" i="38"/>
  <c r="D19" i="38"/>
  <c r="E19" i="38"/>
  <c r="F19" i="38"/>
  <c r="G19" i="38"/>
  <c r="H19" i="38"/>
  <c r="I19" i="38"/>
  <c r="J19" i="38"/>
  <c r="K19" i="38"/>
  <c r="L19" i="38"/>
  <c r="O19" i="38"/>
  <c r="T19" i="38"/>
  <c r="Y19" i="38"/>
  <c r="Z19" i="38"/>
  <c r="AA19" i="38"/>
  <c r="AB19" i="38"/>
  <c r="AC19" i="38"/>
  <c r="AD19" i="38"/>
  <c r="AE19" i="38"/>
  <c r="AF19" i="38"/>
  <c r="AG19" i="38"/>
  <c r="AH19" i="38"/>
  <c r="AI19" i="38"/>
  <c r="AJ19" i="38"/>
  <c r="AL19" i="38"/>
  <c r="AM19" i="38"/>
  <c r="AN19" i="38"/>
  <c r="AO19" i="38"/>
  <c r="AQ19" i="38"/>
  <c r="AR19" i="38"/>
  <c r="AS19" i="38"/>
  <c r="AT19" i="38"/>
  <c r="AV19" i="38"/>
  <c r="BE19" i="38"/>
  <c r="BG19" i="38"/>
  <c r="BI19" i="38"/>
  <c r="BK19" i="38"/>
  <c r="BM19" i="38"/>
  <c r="BO19" i="38"/>
  <c r="BQ19" i="38"/>
  <c r="CD19" i="38"/>
  <c r="CE19" i="38"/>
  <c r="CF19" i="38"/>
  <c r="CG19" i="38"/>
  <c r="CH19" i="38"/>
  <c r="BA20" i="38"/>
  <c r="AW20" i="38"/>
  <c r="AX20" i="38"/>
  <c r="AZ20" i="38"/>
  <c r="BC20" i="38"/>
  <c r="CK20" i="38"/>
  <c r="CL20" i="38"/>
  <c r="D20" i="38"/>
  <c r="E20" i="38"/>
  <c r="F20" i="38"/>
  <c r="G20" i="38"/>
  <c r="H20" i="38"/>
  <c r="I20" i="38"/>
  <c r="J20" i="38"/>
  <c r="K20" i="38"/>
  <c r="L20" i="38"/>
  <c r="N20" i="38"/>
  <c r="P20" i="38"/>
  <c r="R20" i="38"/>
  <c r="U20" i="38"/>
  <c r="W20" i="38"/>
  <c r="Y20" i="38"/>
  <c r="Z20" i="38"/>
  <c r="AA20" i="38"/>
  <c r="AB20" i="38"/>
  <c r="AC20" i="38"/>
  <c r="AD20" i="38"/>
  <c r="AE20" i="38"/>
  <c r="AF20" i="38"/>
  <c r="AG20" i="38"/>
  <c r="AH20" i="38"/>
  <c r="AI20" i="38"/>
  <c r="AJ20" i="38"/>
  <c r="AL20" i="38"/>
  <c r="AM20" i="38"/>
  <c r="AN20" i="38"/>
  <c r="AO20" i="38"/>
  <c r="AQ20" i="38"/>
  <c r="AR20" i="38"/>
  <c r="AS20" i="38"/>
  <c r="AT20" i="38"/>
  <c r="AV20" i="38"/>
  <c r="BF20" i="38"/>
  <c r="BJ20" i="38"/>
  <c r="BN20" i="38"/>
  <c r="BR20" i="38"/>
  <c r="CD20" i="38"/>
  <c r="CE20" i="38"/>
  <c r="CF20" i="38"/>
  <c r="CG20" i="38"/>
  <c r="CH20" i="38"/>
  <c r="BA21" i="38"/>
  <c r="AW21" i="38"/>
  <c r="AX21" i="38"/>
  <c r="CJ21" i="38"/>
  <c r="CM21" i="38"/>
  <c r="D21" i="38"/>
  <c r="E21" i="38"/>
  <c r="F21" i="38"/>
  <c r="G21" i="38"/>
  <c r="H21" i="38"/>
  <c r="I21" i="38"/>
  <c r="J21" i="38"/>
  <c r="K21" i="38"/>
  <c r="L21" i="38"/>
  <c r="M21" i="38"/>
  <c r="Q21" i="38"/>
  <c r="V21" i="38"/>
  <c r="Y21" i="38"/>
  <c r="Z21" i="38"/>
  <c r="AA21" i="38"/>
  <c r="AB21" i="38"/>
  <c r="AC21" i="38"/>
  <c r="AD21" i="38"/>
  <c r="AE21" i="38"/>
  <c r="AF21" i="38"/>
  <c r="AG21" i="38"/>
  <c r="AH21" i="38"/>
  <c r="AI21" i="38"/>
  <c r="AJ21" i="38"/>
  <c r="AL21" i="38"/>
  <c r="AM21" i="38"/>
  <c r="AN21" i="38"/>
  <c r="AO21" i="38"/>
  <c r="AQ21" i="38"/>
  <c r="AR21" i="38"/>
  <c r="AS21" i="38"/>
  <c r="AT21" i="38"/>
  <c r="AV21" i="38"/>
  <c r="BE21" i="38"/>
  <c r="BG21" i="38"/>
  <c r="BI21" i="38"/>
  <c r="BK21" i="38"/>
  <c r="BM21" i="38"/>
  <c r="BO21" i="38"/>
  <c r="BQ21" i="38"/>
  <c r="CD21" i="38"/>
  <c r="CE21" i="38"/>
  <c r="CF21" i="38"/>
  <c r="CG21" i="38"/>
  <c r="CH21" i="38"/>
  <c r="BA22" i="38"/>
  <c r="AW22" i="38"/>
  <c r="AX22" i="38"/>
  <c r="AZ22" i="38"/>
  <c r="BC22" i="38"/>
  <c r="CK22" i="38"/>
  <c r="CL22" i="38"/>
  <c r="D22" i="38"/>
  <c r="E22" i="38"/>
  <c r="F22" i="38"/>
  <c r="G22" i="38"/>
  <c r="H22" i="38"/>
  <c r="I22" i="38"/>
  <c r="J22" i="38"/>
  <c r="K22" i="38"/>
  <c r="L22" i="38"/>
  <c r="N22" i="38"/>
  <c r="P22" i="38"/>
  <c r="R22" i="38"/>
  <c r="U22" i="38"/>
  <c r="W22" i="38"/>
  <c r="Y22" i="38"/>
  <c r="Z22" i="38"/>
  <c r="AA22" i="38"/>
  <c r="AB22" i="38"/>
  <c r="AC22" i="38"/>
  <c r="AD22" i="38"/>
  <c r="AE22" i="38"/>
  <c r="AF22" i="38"/>
  <c r="AG22" i="38"/>
  <c r="AH22" i="38"/>
  <c r="AI22" i="38"/>
  <c r="AJ22" i="38"/>
  <c r="AL22" i="38"/>
  <c r="AM22" i="38"/>
  <c r="AN22" i="38"/>
  <c r="AO22" i="38"/>
  <c r="AQ22" i="38"/>
  <c r="AR22" i="38"/>
  <c r="AS22" i="38"/>
  <c r="AT22" i="38"/>
  <c r="AV22" i="38"/>
  <c r="BD22" i="38"/>
  <c r="BH22" i="38"/>
  <c r="BL22" i="38"/>
  <c r="BP22" i="38"/>
  <c r="CD22" i="38"/>
  <c r="CE22" i="38"/>
  <c r="CF22" i="38"/>
  <c r="CG22" i="38"/>
  <c r="CH22" i="38"/>
  <c r="BA23" i="38"/>
  <c r="AW23" i="38"/>
  <c r="AX23" i="38"/>
  <c r="BB23" i="38"/>
  <c r="CI23" i="38"/>
  <c r="D23" i="38"/>
  <c r="E23" i="38"/>
  <c r="F23" i="38"/>
  <c r="G23" i="38"/>
  <c r="H23" i="38"/>
  <c r="I23" i="38"/>
  <c r="J23" i="38"/>
  <c r="K23" i="38"/>
  <c r="L23" i="38"/>
  <c r="O23" i="38"/>
  <c r="T23" i="38"/>
  <c r="Y23" i="38"/>
  <c r="Z23" i="38"/>
  <c r="AA23" i="38"/>
  <c r="AB23" i="38"/>
  <c r="AC23" i="38"/>
  <c r="AD23" i="38"/>
  <c r="AE23" i="38"/>
  <c r="AF23" i="38"/>
  <c r="AG23" i="38"/>
  <c r="AH23" i="38"/>
  <c r="AI23" i="38"/>
  <c r="AJ23" i="38"/>
  <c r="AL23" i="38"/>
  <c r="AM23" i="38"/>
  <c r="AN23" i="38"/>
  <c r="AO23" i="38"/>
  <c r="AQ23" i="38"/>
  <c r="AR23" i="38"/>
  <c r="AS23" i="38"/>
  <c r="AT23" i="38"/>
  <c r="AV23" i="38"/>
  <c r="BE23" i="38"/>
  <c r="BG23" i="38"/>
  <c r="BK23" i="38"/>
  <c r="BM23" i="38"/>
  <c r="BO23" i="38"/>
  <c r="BQ23" i="38"/>
  <c r="CD23" i="38"/>
  <c r="CE23" i="38"/>
  <c r="CF23" i="38"/>
  <c r="CG23" i="38"/>
  <c r="CH23" i="38"/>
  <c r="BA24" i="38"/>
  <c r="AW24" i="38"/>
  <c r="AX24" i="38"/>
  <c r="AZ24" i="38"/>
  <c r="BC24" i="38"/>
  <c r="CK24" i="38"/>
  <c r="CL24" i="38"/>
  <c r="D24" i="38"/>
  <c r="E24" i="38"/>
  <c r="F24" i="38"/>
  <c r="G24" i="38"/>
  <c r="H24" i="38"/>
  <c r="I24" i="38"/>
  <c r="J24" i="38"/>
  <c r="K24" i="38"/>
  <c r="L24" i="38"/>
  <c r="N24" i="38"/>
  <c r="P24" i="38"/>
  <c r="R24" i="38"/>
  <c r="U24" i="38"/>
  <c r="W24" i="38"/>
  <c r="Y24" i="38"/>
  <c r="Z24" i="38"/>
  <c r="AA24" i="38"/>
  <c r="AB24" i="38"/>
  <c r="AC24" i="38"/>
  <c r="AD24" i="38"/>
  <c r="AE24" i="38"/>
  <c r="AF24" i="38"/>
  <c r="AG24" i="38"/>
  <c r="AH24" i="38"/>
  <c r="AI24" i="38"/>
  <c r="AJ24" i="38"/>
  <c r="AL24" i="38"/>
  <c r="AM24" i="38"/>
  <c r="AN24" i="38"/>
  <c r="AO24" i="38"/>
  <c r="AQ24" i="38"/>
  <c r="AR24" i="38"/>
  <c r="AS24" i="38"/>
  <c r="AT24" i="38"/>
  <c r="AV24" i="38"/>
  <c r="BF24" i="38"/>
  <c r="BJ24" i="38"/>
  <c r="BN24" i="38"/>
  <c r="BR24" i="38"/>
  <c r="CD24" i="38"/>
  <c r="CE24" i="38"/>
  <c r="CF24" i="38"/>
  <c r="CG24" i="38"/>
  <c r="CH24" i="38"/>
  <c r="BA25" i="38"/>
  <c r="AW25" i="38"/>
  <c r="AX25" i="38"/>
  <c r="CJ25" i="38"/>
  <c r="CM25" i="38"/>
  <c r="D25" i="38"/>
  <c r="E25" i="38"/>
  <c r="F25" i="38"/>
  <c r="G25" i="38"/>
  <c r="H25" i="38"/>
  <c r="I25" i="38"/>
  <c r="J25" i="38"/>
  <c r="K25" i="38"/>
  <c r="L25" i="38"/>
  <c r="M25" i="38"/>
  <c r="Q25" i="38"/>
  <c r="V25" i="38"/>
  <c r="Y25" i="38"/>
  <c r="Z25" i="38"/>
  <c r="AA25" i="38"/>
  <c r="AB25" i="38"/>
  <c r="AC25" i="38"/>
  <c r="AD25" i="38"/>
  <c r="AE25" i="38"/>
  <c r="AF25" i="38"/>
  <c r="AG25" i="38"/>
  <c r="AH25" i="38"/>
  <c r="AI25" i="38"/>
  <c r="AJ25" i="38"/>
  <c r="AL25" i="38"/>
  <c r="AM25" i="38"/>
  <c r="AN25" i="38"/>
  <c r="AO25" i="38"/>
  <c r="AQ25" i="38"/>
  <c r="AR25" i="38"/>
  <c r="AS25" i="38"/>
  <c r="AT25" i="38"/>
  <c r="AV25" i="38"/>
  <c r="BE25" i="38"/>
  <c r="BG25" i="38"/>
  <c r="BK25" i="38"/>
  <c r="BM25" i="38"/>
  <c r="BO25" i="38"/>
  <c r="BQ25" i="38"/>
  <c r="CD25" i="38"/>
  <c r="CE25" i="38"/>
  <c r="CF25" i="38"/>
  <c r="CG25" i="38"/>
  <c r="CH25" i="38"/>
  <c r="BA26" i="38"/>
  <c r="AW26" i="38"/>
  <c r="AX26" i="38"/>
  <c r="AZ26" i="38"/>
  <c r="BC26" i="38"/>
  <c r="CK26" i="38"/>
  <c r="CL26" i="38"/>
  <c r="D26" i="38"/>
  <c r="E26" i="38"/>
  <c r="F26" i="38"/>
  <c r="G26" i="38"/>
  <c r="H26" i="38"/>
  <c r="I26" i="38"/>
  <c r="J26" i="38"/>
  <c r="K26" i="38"/>
  <c r="L26" i="38"/>
  <c r="N26" i="38"/>
  <c r="P26" i="38"/>
  <c r="R26" i="38"/>
  <c r="U26" i="38"/>
  <c r="W26" i="38"/>
  <c r="Y26" i="38"/>
  <c r="Z26" i="38"/>
  <c r="AA26" i="38"/>
  <c r="AB26" i="38"/>
  <c r="AC26" i="38"/>
  <c r="AD26" i="38"/>
  <c r="AE26" i="38"/>
  <c r="AF26" i="38"/>
  <c r="AG26" i="38"/>
  <c r="AH26" i="38"/>
  <c r="AI26" i="38"/>
  <c r="AJ26" i="38"/>
  <c r="AL26" i="38"/>
  <c r="AM26" i="38"/>
  <c r="AN26" i="38"/>
  <c r="AO26" i="38"/>
  <c r="AQ26" i="38"/>
  <c r="AR26" i="38"/>
  <c r="AS26" i="38"/>
  <c r="AT26" i="38"/>
  <c r="AV26" i="38"/>
  <c r="BD26" i="38"/>
  <c r="BH26" i="38"/>
  <c r="BL26" i="38"/>
  <c r="BP26" i="38"/>
  <c r="CD26" i="38"/>
  <c r="CE26" i="38"/>
  <c r="CF26" i="38"/>
  <c r="CG26" i="38"/>
  <c r="CH26" i="38"/>
  <c r="BA27" i="38"/>
  <c r="AW27" i="38"/>
  <c r="AX27" i="38"/>
  <c r="BB27" i="38"/>
  <c r="CI27" i="38"/>
  <c r="D27" i="38"/>
  <c r="E27" i="38"/>
  <c r="F27" i="38"/>
  <c r="G27" i="38"/>
  <c r="H27" i="38"/>
  <c r="I27" i="38"/>
  <c r="J27" i="38"/>
  <c r="K27" i="38"/>
  <c r="L27" i="38"/>
  <c r="O27" i="38"/>
  <c r="T27" i="38"/>
  <c r="Y27" i="38"/>
  <c r="Z27" i="38"/>
  <c r="AA27" i="38"/>
  <c r="AB27" i="38"/>
  <c r="AC27" i="38"/>
  <c r="AD27" i="38"/>
  <c r="AE27" i="38"/>
  <c r="AF27" i="38"/>
  <c r="AG27" i="38"/>
  <c r="AH27" i="38"/>
  <c r="AI27" i="38"/>
  <c r="AJ27" i="38"/>
  <c r="AL27" i="38"/>
  <c r="AM27" i="38"/>
  <c r="AN27" i="38"/>
  <c r="AO27" i="38"/>
  <c r="AQ27" i="38"/>
  <c r="AR27" i="38"/>
  <c r="AS27" i="38"/>
  <c r="AT27" i="38"/>
  <c r="AV27" i="38"/>
  <c r="BE27" i="38"/>
  <c r="BG27" i="38"/>
  <c r="BI27" i="38"/>
  <c r="BK27" i="38"/>
  <c r="BM27" i="38"/>
  <c r="BO27" i="38"/>
  <c r="BQ27" i="38"/>
  <c r="CD27" i="38"/>
  <c r="CE27" i="38"/>
  <c r="CF27" i="38"/>
  <c r="CG27" i="38"/>
  <c r="CH27" i="38"/>
  <c r="BA28" i="38"/>
  <c r="AW28" i="38"/>
  <c r="AX28" i="38"/>
  <c r="AZ28" i="38"/>
  <c r="BC28" i="38"/>
  <c r="CK28" i="38"/>
  <c r="CL28" i="38"/>
  <c r="D28" i="38"/>
  <c r="E28" i="38"/>
  <c r="F28" i="38"/>
  <c r="G28" i="38"/>
  <c r="H28" i="38"/>
  <c r="I28" i="38"/>
  <c r="J28" i="38"/>
  <c r="K28" i="38"/>
  <c r="L28" i="38"/>
  <c r="N28" i="38"/>
  <c r="P28" i="38"/>
  <c r="R28" i="38"/>
  <c r="U28" i="38"/>
  <c r="W28" i="38"/>
  <c r="Y28" i="38"/>
  <c r="Z28" i="38"/>
  <c r="AA28" i="38"/>
  <c r="AB28" i="38"/>
  <c r="AC28" i="38"/>
  <c r="AD28" i="38"/>
  <c r="AE28" i="38"/>
  <c r="AF28" i="38"/>
  <c r="AG28" i="38"/>
  <c r="AH28" i="38"/>
  <c r="AI28" i="38"/>
  <c r="AJ28" i="38"/>
  <c r="AL28" i="38"/>
  <c r="AM28" i="38"/>
  <c r="AN28" i="38"/>
  <c r="AO28" i="38"/>
  <c r="AQ28" i="38"/>
  <c r="AR28" i="38"/>
  <c r="AS28" i="38"/>
  <c r="AT28" i="38"/>
  <c r="AV28" i="38"/>
  <c r="BF28" i="38"/>
  <c r="BJ28" i="38"/>
  <c r="BN28" i="38"/>
  <c r="BR28" i="38"/>
  <c r="CD28" i="38"/>
  <c r="CE28" i="38"/>
  <c r="CF28" i="38"/>
  <c r="CG28" i="38"/>
  <c r="CH28" i="38"/>
  <c r="BA29" i="38"/>
  <c r="AW29" i="38"/>
  <c r="AX29" i="38"/>
  <c r="CJ29" i="38"/>
  <c r="CM29" i="38"/>
  <c r="D29" i="38"/>
  <c r="E29" i="38"/>
  <c r="F29" i="38"/>
  <c r="G29" i="38"/>
  <c r="H29" i="38"/>
  <c r="I29" i="38"/>
  <c r="J29" i="38"/>
  <c r="K29" i="38"/>
  <c r="L29" i="38"/>
  <c r="M29" i="38"/>
  <c r="Q29" i="38"/>
  <c r="V29" i="38"/>
  <c r="Y29" i="38"/>
  <c r="Z29" i="38"/>
  <c r="AA29" i="38"/>
  <c r="AB29" i="38"/>
  <c r="AC29" i="38"/>
  <c r="AD29" i="38"/>
  <c r="AE29" i="38"/>
  <c r="AF29" i="38"/>
  <c r="AG29" i="38"/>
  <c r="AH29" i="38"/>
  <c r="AI29" i="38"/>
  <c r="AJ29" i="38"/>
  <c r="AL29" i="38"/>
  <c r="AM29" i="38"/>
  <c r="AN29" i="38"/>
  <c r="AO29" i="38"/>
  <c r="AQ29" i="38"/>
  <c r="AR29" i="38"/>
  <c r="AS29" i="38"/>
  <c r="AT29" i="38"/>
  <c r="AV29" i="38"/>
  <c r="BE29" i="38"/>
  <c r="BG29" i="38"/>
  <c r="BI29" i="38"/>
  <c r="BK29" i="38"/>
  <c r="BM29" i="38"/>
  <c r="BO29" i="38"/>
  <c r="BQ29" i="38"/>
  <c r="CD29" i="38"/>
  <c r="CE29" i="38"/>
  <c r="CF29" i="38"/>
  <c r="CG29" i="38"/>
  <c r="CH29" i="38"/>
  <c r="BA30" i="38"/>
  <c r="AW30" i="38"/>
  <c r="AX30" i="38"/>
  <c r="AZ30" i="38"/>
  <c r="BC30" i="38"/>
  <c r="CK30" i="38"/>
  <c r="CL30" i="38"/>
  <c r="D30" i="38"/>
  <c r="E30" i="38"/>
  <c r="F30" i="38"/>
  <c r="G30" i="38"/>
  <c r="H30" i="38"/>
  <c r="I30" i="38"/>
  <c r="J30" i="38"/>
  <c r="K30" i="38"/>
  <c r="L30" i="38"/>
  <c r="N30" i="38"/>
  <c r="P30" i="38"/>
  <c r="R30" i="38"/>
  <c r="U30" i="38"/>
  <c r="W30" i="38"/>
  <c r="Y30" i="38"/>
  <c r="Z30" i="38"/>
  <c r="AA30" i="38"/>
  <c r="AB30" i="38"/>
  <c r="AC30" i="38"/>
  <c r="AD30" i="38"/>
  <c r="AE30" i="38"/>
  <c r="AF30" i="38"/>
  <c r="AG30" i="38"/>
  <c r="AH30" i="38"/>
  <c r="AI30" i="38"/>
  <c r="AJ30" i="38"/>
  <c r="AL30" i="38"/>
  <c r="AM30" i="38"/>
  <c r="AN30" i="38"/>
  <c r="AO30" i="38"/>
  <c r="AQ30" i="38"/>
  <c r="AR30" i="38"/>
  <c r="AS30" i="38"/>
  <c r="AT30" i="38"/>
  <c r="AV30" i="38"/>
  <c r="BD30" i="38"/>
  <c r="BH30" i="38"/>
  <c r="BL30" i="38"/>
  <c r="BP30" i="38"/>
  <c r="CD30" i="38"/>
  <c r="CE30" i="38"/>
  <c r="CF30" i="38"/>
  <c r="CG30" i="38"/>
  <c r="CH30" i="38"/>
  <c r="BA31" i="38"/>
  <c r="AW31" i="38"/>
  <c r="AX31" i="38"/>
  <c r="BB31" i="38"/>
  <c r="CI31" i="38"/>
  <c r="D31" i="38"/>
  <c r="E31" i="38"/>
  <c r="F31" i="38"/>
  <c r="G31" i="38"/>
  <c r="H31" i="38"/>
  <c r="I31" i="38"/>
  <c r="J31" i="38"/>
  <c r="K31" i="38"/>
  <c r="L31" i="38"/>
  <c r="O31" i="38"/>
  <c r="T31" i="38"/>
  <c r="Y31" i="38"/>
  <c r="Z31" i="38"/>
  <c r="AA31" i="38"/>
  <c r="AB31" i="38"/>
  <c r="AC31" i="38"/>
  <c r="AD31" i="38"/>
  <c r="AE31" i="38"/>
  <c r="AF31" i="38"/>
  <c r="AG31" i="38"/>
  <c r="AH31" i="38"/>
  <c r="AI31" i="38"/>
  <c r="AJ31" i="38"/>
  <c r="AL31" i="38"/>
  <c r="AM31" i="38"/>
  <c r="AN31" i="38"/>
  <c r="AO31" i="38"/>
  <c r="AQ31" i="38"/>
  <c r="AR31" i="38"/>
  <c r="AS31" i="38"/>
  <c r="AT31" i="38"/>
  <c r="AV31" i="38"/>
  <c r="BE31" i="38"/>
  <c r="BG31" i="38"/>
  <c r="BK31" i="38"/>
  <c r="BM31" i="38"/>
  <c r="BO31" i="38"/>
  <c r="BQ31" i="38"/>
  <c r="CD31" i="38"/>
  <c r="CE31" i="38"/>
  <c r="CF31" i="38"/>
  <c r="CG31" i="38"/>
  <c r="CH31" i="38"/>
  <c r="BA32" i="38"/>
  <c r="AW32" i="38"/>
  <c r="AX32" i="38"/>
  <c r="AZ32" i="38"/>
  <c r="BC32" i="38"/>
  <c r="CK32" i="38"/>
  <c r="CL32" i="38"/>
  <c r="D32" i="38"/>
  <c r="E32" i="38"/>
  <c r="F32" i="38"/>
  <c r="G32" i="38"/>
  <c r="H32" i="38"/>
  <c r="I32" i="38"/>
  <c r="J32" i="38"/>
  <c r="K32" i="38"/>
  <c r="L32" i="38"/>
  <c r="N32" i="38"/>
  <c r="P32" i="38"/>
  <c r="R32" i="38"/>
  <c r="U32" i="38"/>
  <c r="W32" i="38"/>
  <c r="Y32" i="38"/>
  <c r="Z32" i="38"/>
  <c r="AA32" i="38"/>
  <c r="AB32" i="38"/>
  <c r="AC32" i="38"/>
  <c r="AD32" i="38"/>
  <c r="AE32" i="38"/>
  <c r="AF32" i="38"/>
  <c r="AG32" i="38"/>
  <c r="AH32" i="38"/>
  <c r="AI32" i="38"/>
  <c r="AJ32" i="38"/>
  <c r="AL32" i="38"/>
  <c r="AM32" i="38"/>
  <c r="AN32" i="38"/>
  <c r="AO32" i="38"/>
  <c r="AQ32" i="38"/>
  <c r="AR32" i="38"/>
  <c r="AS32" i="38"/>
  <c r="AT32" i="38"/>
  <c r="AV32" i="38"/>
  <c r="BF32" i="38"/>
  <c r="BJ32" i="38"/>
  <c r="BM32" i="38"/>
  <c r="BO32" i="38"/>
  <c r="BQ32" i="38"/>
  <c r="CD32" i="38"/>
  <c r="CE32" i="38"/>
  <c r="CF32" i="38"/>
  <c r="CG32" i="38"/>
  <c r="CH32" i="38"/>
  <c r="BA33" i="38"/>
  <c r="AW33" i="38"/>
  <c r="AX33" i="38"/>
  <c r="AZ33" i="38"/>
  <c r="BC33" i="38"/>
  <c r="CK33" i="38"/>
  <c r="CL33" i="38"/>
  <c r="D33" i="38"/>
  <c r="E33" i="38"/>
  <c r="F33" i="38"/>
  <c r="G33" i="38"/>
  <c r="H33" i="38"/>
  <c r="I33" i="38"/>
  <c r="J33" i="38"/>
  <c r="K33" i="38"/>
  <c r="L33" i="38"/>
  <c r="N33" i="38"/>
  <c r="P33" i="38"/>
  <c r="R33" i="38"/>
  <c r="U33" i="38"/>
  <c r="W33" i="38"/>
  <c r="Y33" i="38"/>
  <c r="Z33" i="38"/>
  <c r="AA33" i="38"/>
  <c r="AB33" i="38"/>
  <c r="AC33" i="38"/>
  <c r="AD33" i="38"/>
  <c r="AE33" i="38"/>
  <c r="AF33" i="38"/>
  <c r="AG33" i="38"/>
  <c r="AH33" i="38"/>
  <c r="AI33" i="38"/>
  <c r="AJ33" i="38"/>
  <c r="AL33" i="38"/>
  <c r="AM33" i="38"/>
  <c r="AN33" i="38"/>
  <c r="AO33" i="38"/>
  <c r="AQ33" i="38"/>
  <c r="AR33" i="38"/>
  <c r="AS33" i="38"/>
  <c r="AT33" i="38"/>
  <c r="AV33" i="38"/>
  <c r="BD33" i="38"/>
  <c r="BE33" i="38"/>
  <c r="BF33" i="38"/>
  <c r="BG33" i="38"/>
  <c r="BH33" i="38"/>
  <c r="BI33" i="38"/>
  <c r="BJ33" i="38"/>
  <c r="BK33" i="38"/>
  <c r="BL33" i="38"/>
  <c r="BM33" i="38"/>
  <c r="BN33" i="38"/>
  <c r="BO33" i="38"/>
  <c r="BP33" i="38"/>
  <c r="BQ33" i="38"/>
  <c r="BR33" i="38"/>
  <c r="CD33" i="38"/>
  <c r="CE33" i="38"/>
  <c r="CF33" i="38"/>
  <c r="CG33" i="38"/>
  <c r="CH33" i="38"/>
  <c r="BA34" i="38"/>
  <c r="AW34" i="38"/>
  <c r="AX34" i="38"/>
  <c r="AZ34" i="38"/>
  <c r="BB34" i="38"/>
  <c r="BC34" i="38"/>
  <c r="CJ34" i="38"/>
  <c r="CK34" i="38"/>
  <c r="CI34" i="38"/>
  <c r="CL34" i="38"/>
  <c r="CM34" i="38"/>
  <c r="D34" i="38"/>
  <c r="E34" i="38"/>
  <c r="F34" i="38"/>
  <c r="G34" i="38"/>
  <c r="H34" i="38"/>
  <c r="I34" i="38"/>
  <c r="J34" i="38"/>
  <c r="K34" i="38"/>
  <c r="L34" i="38"/>
  <c r="M34" i="38"/>
  <c r="N34" i="38"/>
  <c r="O34" i="38"/>
  <c r="P34" i="38"/>
  <c r="Q34" i="38"/>
  <c r="R34" i="38"/>
  <c r="T34" i="38"/>
  <c r="U34" i="38"/>
  <c r="V34" i="38"/>
  <c r="W34" i="38"/>
  <c r="Y34" i="38"/>
  <c r="Z34" i="38"/>
  <c r="AA34" i="38"/>
  <c r="AB34" i="38"/>
  <c r="AC34" i="38"/>
  <c r="AD34" i="38"/>
  <c r="AE34" i="38"/>
  <c r="AF34" i="38"/>
  <c r="AG34" i="38"/>
  <c r="AH34" i="38"/>
  <c r="AI34" i="38"/>
  <c r="AJ34" i="38"/>
  <c r="AL34" i="38"/>
  <c r="AM34" i="38"/>
  <c r="AN34" i="38"/>
  <c r="AO34" i="38"/>
  <c r="AQ34" i="38"/>
  <c r="AR34" i="38"/>
  <c r="AS34" i="38"/>
  <c r="AT34" i="38"/>
  <c r="AV34" i="38"/>
  <c r="BE34" i="38"/>
  <c r="BG34" i="38"/>
  <c r="BK34" i="38"/>
  <c r="BM34" i="38"/>
  <c r="BO34" i="38"/>
  <c r="BQ34" i="38"/>
  <c r="CD34" i="38"/>
  <c r="CE34" i="38"/>
  <c r="CF34" i="38"/>
  <c r="CG34" i="38"/>
  <c r="CH34" i="38"/>
  <c r="R29" i="39"/>
  <c r="BA35" i="38"/>
  <c r="AW35" i="38"/>
  <c r="AX35" i="38"/>
  <c r="AZ35" i="38"/>
  <c r="BC35" i="38"/>
  <c r="CK35" i="38"/>
  <c r="CL35" i="38"/>
  <c r="D35" i="38"/>
  <c r="E35" i="38"/>
  <c r="F35" i="38"/>
  <c r="G35" i="38"/>
  <c r="H35" i="38"/>
  <c r="I35" i="38"/>
  <c r="J35" i="38"/>
  <c r="K35" i="38"/>
  <c r="L35" i="38"/>
  <c r="N35" i="38"/>
  <c r="P35" i="38"/>
  <c r="R35" i="38"/>
  <c r="U35" i="38"/>
  <c r="W35" i="38"/>
  <c r="Y35" i="38"/>
  <c r="Z35" i="38"/>
  <c r="AA35" i="38"/>
  <c r="AB35" i="38"/>
  <c r="AC35" i="38"/>
  <c r="AD35" i="38"/>
  <c r="AE35" i="38"/>
  <c r="AF35" i="38"/>
  <c r="AG35" i="38"/>
  <c r="AH35" i="38"/>
  <c r="AI35" i="38"/>
  <c r="AJ35" i="38"/>
  <c r="AL35" i="38"/>
  <c r="AM35" i="38"/>
  <c r="AN35" i="38"/>
  <c r="AO35" i="38"/>
  <c r="AQ35" i="38"/>
  <c r="AR35" i="38"/>
  <c r="AS35" i="38"/>
  <c r="AT35" i="38"/>
  <c r="AV35" i="38"/>
  <c r="BD35" i="38"/>
  <c r="BE35" i="38"/>
  <c r="BF35" i="38"/>
  <c r="BG35" i="38"/>
  <c r="BH35" i="38"/>
  <c r="BJ35" i="38"/>
  <c r="BK35" i="38"/>
  <c r="BL35" i="38"/>
  <c r="BM35" i="38"/>
  <c r="BN35" i="38"/>
  <c r="BO35" i="38"/>
  <c r="BP35" i="38"/>
  <c r="BQ35" i="38"/>
  <c r="BR35" i="38"/>
  <c r="CD35" i="38"/>
  <c r="CE35" i="38"/>
  <c r="CF35" i="38"/>
  <c r="CG35" i="38"/>
  <c r="CH35" i="38"/>
  <c r="BA36" i="38"/>
  <c r="AW36" i="38"/>
  <c r="AX36" i="38"/>
  <c r="AZ36" i="38"/>
  <c r="BB36" i="38"/>
  <c r="BC36" i="38"/>
  <c r="CJ36" i="38"/>
  <c r="CK36" i="38"/>
  <c r="CI36" i="38"/>
  <c r="CL36" i="38"/>
  <c r="CM36" i="3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T36" i="38"/>
  <c r="U36" i="38"/>
  <c r="V36" i="38"/>
  <c r="W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L36" i="38"/>
  <c r="AM36" i="38"/>
  <c r="AN36" i="38"/>
  <c r="AO36" i="38"/>
  <c r="AQ36" i="38"/>
  <c r="AR36" i="38"/>
  <c r="AS36" i="38"/>
  <c r="AT36" i="38"/>
  <c r="AV36" i="38"/>
  <c r="BE36" i="38"/>
  <c r="BG36" i="38"/>
  <c r="BI36" i="38"/>
  <c r="BK36" i="38"/>
  <c r="BM36" i="38"/>
  <c r="BO36" i="38"/>
  <c r="BQ36" i="38"/>
  <c r="CD36" i="38"/>
  <c r="CE36" i="38"/>
  <c r="CF36" i="38"/>
  <c r="CG36" i="38"/>
  <c r="CH36" i="38"/>
  <c r="BA37" i="38"/>
  <c r="AW37" i="38"/>
  <c r="AX37" i="38"/>
  <c r="AZ37" i="38"/>
  <c r="BB37" i="38"/>
  <c r="BC37" i="38"/>
  <c r="CJ37" i="38"/>
  <c r="CK37" i="38"/>
  <c r="CI37" i="38"/>
  <c r="CL37" i="38"/>
  <c r="CM37" i="38"/>
  <c r="D37" i="38"/>
  <c r="E37" i="38"/>
  <c r="F37" i="38"/>
  <c r="G37" i="38"/>
  <c r="H37" i="38"/>
  <c r="I37" i="38"/>
  <c r="J37" i="38"/>
  <c r="K37" i="38"/>
  <c r="L37" i="38"/>
  <c r="M37" i="38"/>
  <c r="N37" i="38"/>
  <c r="O37" i="38"/>
  <c r="P37" i="38"/>
  <c r="Q37" i="38"/>
  <c r="R37" i="38"/>
  <c r="T37" i="38"/>
  <c r="U37" i="38"/>
  <c r="V37" i="38"/>
  <c r="W37" i="38"/>
  <c r="Y37" i="38"/>
  <c r="Z37" i="38"/>
  <c r="AA37" i="38"/>
  <c r="AB37" i="38"/>
  <c r="AC37" i="38"/>
  <c r="AD37" i="38"/>
  <c r="AE37" i="38"/>
  <c r="AF37" i="38"/>
  <c r="AG37" i="38"/>
  <c r="AH37" i="38"/>
  <c r="AI37" i="38"/>
  <c r="AJ37" i="38"/>
  <c r="AL37" i="38"/>
  <c r="AM37" i="38"/>
  <c r="AN37" i="38"/>
  <c r="AO37" i="38"/>
  <c r="AQ37" i="38"/>
  <c r="AR37" i="38"/>
  <c r="AS37" i="38"/>
  <c r="AT37" i="38"/>
  <c r="AV37" i="38"/>
  <c r="BD37" i="38"/>
  <c r="BE37" i="38"/>
  <c r="BF37" i="38"/>
  <c r="BG37" i="38"/>
  <c r="BH37" i="38"/>
  <c r="BI37" i="38"/>
  <c r="BJ37" i="38"/>
  <c r="BK37" i="38"/>
  <c r="BL37" i="38"/>
  <c r="BM37" i="38"/>
  <c r="BN37" i="38"/>
  <c r="BO37" i="38"/>
  <c r="BP37" i="38"/>
  <c r="BQ37" i="38"/>
  <c r="BR37" i="38"/>
  <c r="CD37" i="38"/>
  <c r="CE37" i="38"/>
  <c r="CF37" i="38"/>
  <c r="CG37" i="38"/>
  <c r="CH37" i="38"/>
  <c r="BA38" i="38"/>
  <c r="AW38" i="38"/>
  <c r="AX38" i="38"/>
  <c r="AZ38" i="38"/>
  <c r="BB38" i="38"/>
  <c r="BC38" i="38"/>
  <c r="CJ38" i="38"/>
  <c r="CK38" i="38"/>
  <c r="CI38" i="38"/>
  <c r="CL38" i="38"/>
  <c r="CM38" i="38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T38" i="38"/>
  <c r="U38" i="38"/>
  <c r="V38" i="38"/>
  <c r="W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L38" i="38"/>
  <c r="AM38" i="38"/>
  <c r="AN38" i="38"/>
  <c r="AO38" i="38"/>
  <c r="AQ38" i="38"/>
  <c r="AR38" i="38"/>
  <c r="AS38" i="38"/>
  <c r="AT38" i="38"/>
  <c r="AV38" i="38"/>
  <c r="BD38" i="38"/>
  <c r="BE38" i="38"/>
  <c r="BF38" i="38"/>
  <c r="BG38" i="38"/>
  <c r="BH38" i="38"/>
  <c r="BI38" i="38"/>
  <c r="BJ38" i="38"/>
  <c r="BK38" i="38"/>
  <c r="BL38" i="38"/>
  <c r="BM38" i="38"/>
  <c r="BN38" i="38"/>
  <c r="BO38" i="38"/>
  <c r="BP38" i="38"/>
  <c r="BQ38" i="38"/>
  <c r="BR38" i="38"/>
  <c r="CD38" i="38"/>
  <c r="CE38" i="38"/>
  <c r="CF38" i="38"/>
  <c r="CG38" i="38"/>
  <c r="CH38" i="38"/>
  <c r="BA39" i="38"/>
  <c r="AW39" i="38"/>
  <c r="AX39" i="38"/>
  <c r="AZ39" i="38"/>
  <c r="BB39" i="38"/>
  <c r="BC39" i="38"/>
  <c r="CJ39" i="38"/>
  <c r="CK39" i="38"/>
  <c r="CI39" i="38"/>
  <c r="CL39" i="38"/>
  <c r="CM39" i="38"/>
  <c r="D39" i="38"/>
  <c r="E39" i="38"/>
  <c r="F39" i="38"/>
  <c r="G39" i="38"/>
  <c r="H39" i="38"/>
  <c r="I39" i="38"/>
  <c r="J39" i="38"/>
  <c r="K39" i="38"/>
  <c r="L39" i="38"/>
  <c r="M39" i="38"/>
  <c r="N39" i="38"/>
  <c r="O39" i="38"/>
  <c r="P39" i="38"/>
  <c r="Q39" i="38"/>
  <c r="R39" i="38"/>
  <c r="T39" i="38"/>
  <c r="U39" i="38"/>
  <c r="V39" i="38"/>
  <c r="W39" i="38"/>
  <c r="Y39" i="38"/>
  <c r="Z39" i="38"/>
  <c r="AA39" i="38"/>
  <c r="AB39" i="38"/>
  <c r="AC39" i="38"/>
  <c r="AD39" i="38"/>
  <c r="AE39" i="38"/>
  <c r="AF39" i="38"/>
  <c r="AG39" i="38"/>
  <c r="AH39" i="38"/>
  <c r="AI39" i="38"/>
  <c r="AJ39" i="38"/>
  <c r="AL39" i="38"/>
  <c r="AM39" i="38"/>
  <c r="AN39" i="38"/>
  <c r="AO39" i="38"/>
  <c r="AQ39" i="38"/>
  <c r="AR39" i="38"/>
  <c r="AS39" i="38"/>
  <c r="AT39" i="38"/>
  <c r="AV39" i="38"/>
  <c r="BD39" i="38"/>
  <c r="BE39" i="38"/>
  <c r="BF39" i="38"/>
  <c r="BG39" i="38"/>
  <c r="BH39" i="38"/>
  <c r="BI39" i="38"/>
  <c r="BJ39" i="38"/>
  <c r="BK39" i="38"/>
  <c r="BL39" i="38"/>
  <c r="BM39" i="38"/>
  <c r="BN39" i="38"/>
  <c r="BO39" i="38"/>
  <c r="BP39" i="38"/>
  <c r="BQ39" i="38"/>
  <c r="BR39" i="38"/>
  <c r="CD39" i="38"/>
  <c r="CE39" i="38"/>
  <c r="CF39" i="38"/>
  <c r="CG39" i="38"/>
  <c r="CH39" i="38"/>
  <c r="BR5" i="10"/>
  <c r="BI6" i="16" s="1"/>
  <c r="BR6" i="10"/>
  <c r="BI7" i="16" s="1"/>
  <c r="BR7" i="10"/>
  <c r="BI8" i="16" s="1"/>
  <c r="BR8" i="10"/>
  <c r="BI9" i="16" s="1"/>
  <c r="BR9" i="10"/>
  <c r="BI10" i="16" s="1"/>
  <c r="BR10" i="10"/>
  <c r="BI11" i="16" s="1"/>
  <c r="BR11" i="10"/>
  <c r="BI12" i="16" s="1"/>
  <c r="BR12" i="10"/>
  <c r="BI13" i="16" s="1"/>
  <c r="BR13" i="10"/>
  <c r="BI14" i="16" s="1"/>
  <c r="BR14" i="10"/>
  <c r="BI15" i="16" s="1"/>
  <c r="BR15" i="10"/>
  <c r="BI16" i="16" s="1"/>
  <c r="BR16" i="10"/>
  <c r="BI17" i="16" s="1"/>
  <c r="BR17" i="10"/>
  <c r="BI18" i="16" s="1"/>
  <c r="BR18" i="10"/>
  <c r="BI19" i="16" s="1"/>
  <c r="BR19" i="10"/>
  <c r="BI20" i="16" s="1"/>
  <c r="BR20" i="10"/>
  <c r="BI21" i="16" s="1"/>
  <c r="BR21" i="10"/>
  <c r="BI22" i="16" s="1"/>
  <c r="BR22" i="10"/>
  <c r="BI23" i="16" s="1"/>
  <c r="BR23" i="10"/>
  <c r="BI24" i="16" s="1"/>
  <c r="BR24" i="10"/>
  <c r="BI25" i="16" s="1"/>
  <c r="BR25" i="10"/>
  <c r="BI26" i="16" s="1"/>
  <c r="BR26" i="10"/>
  <c r="BI27" i="16" s="1"/>
  <c r="BR27" i="10"/>
  <c r="BI28" i="16" s="1"/>
  <c r="BR28" i="10"/>
  <c r="BI29" i="16" s="1"/>
  <c r="BR29" i="10"/>
  <c r="BI30" i="16" s="1"/>
  <c r="BR30" i="10"/>
  <c r="BI31" i="16" s="1"/>
  <c r="BR31" i="10"/>
  <c r="BI32" i="16" s="1"/>
  <c r="BR32" i="10"/>
  <c r="BI33" i="16" s="1"/>
  <c r="BR33" i="10"/>
  <c r="BI34" i="16" s="1"/>
  <c r="BR34" i="10"/>
  <c r="BI35" i="16" s="1"/>
  <c r="BR35" i="10"/>
  <c r="BI36" i="16" s="1"/>
  <c r="BR36" i="10"/>
  <c r="BI37" i="16" s="1"/>
  <c r="BR5" i="9"/>
  <c r="BI6" i="17" s="1"/>
  <c r="BR6" i="9"/>
  <c r="BI7" i="17" s="1"/>
  <c r="BR7" i="9"/>
  <c r="BI8" i="17" s="1"/>
  <c r="BR8" i="9"/>
  <c r="BI9" i="17" s="1"/>
  <c r="BR9" i="9"/>
  <c r="BI10" i="17" s="1"/>
  <c r="BR10" i="9"/>
  <c r="BI11" i="17" s="1"/>
  <c r="BR11" i="9"/>
  <c r="BI12" i="17" s="1"/>
  <c r="BR12" i="9"/>
  <c r="BI13" i="17" s="1"/>
  <c r="BR13" i="9"/>
  <c r="BI14" i="17" s="1"/>
  <c r="BR14" i="9"/>
  <c r="BI15" i="17" s="1"/>
  <c r="BR15" i="9"/>
  <c r="BI16" i="17" s="1"/>
  <c r="BR16" i="9"/>
  <c r="BI17" i="17" s="1"/>
  <c r="BR17" i="9"/>
  <c r="BI18" i="17" s="1"/>
  <c r="BR18" i="9"/>
  <c r="BI19" i="17" s="1"/>
  <c r="BR19" i="9"/>
  <c r="BI20" i="17" s="1"/>
  <c r="BR20" i="9"/>
  <c r="BI21" i="17" s="1"/>
  <c r="BR21" i="9"/>
  <c r="BI22" i="17" s="1"/>
  <c r="BR22" i="9"/>
  <c r="BI23" i="17" s="1"/>
  <c r="BR23" i="9"/>
  <c r="BI24" i="17" s="1"/>
  <c r="BR24" i="9"/>
  <c r="BI25" i="17" s="1"/>
  <c r="BR25" i="9"/>
  <c r="BI26" i="17" s="1"/>
  <c r="BR26" i="9"/>
  <c r="BI27" i="17" s="1"/>
  <c r="BR27" i="9"/>
  <c r="BI28" i="17" s="1"/>
  <c r="BR28" i="9"/>
  <c r="BI29" i="17" s="1"/>
  <c r="BR29" i="9"/>
  <c r="BI30" i="17" s="1"/>
  <c r="BR30" i="9"/>
  <c r="BI31" i="17" s="1"/>
  <c r="BR31" i="9"/>
  <c r="BI32" i="17" s="1"/>
  <c r="BR32" i="9"/>
  <c r="BI33" i="17" s="1"/>
  <c r="BR33" i="9"/>
  <c r="BI34" i="17" s="1"/>
  <c r="BR34" i="9"/>
  <c r="BI35" i="17" s="1"/>
  <c r="BR35" i="9"/>
  <c r="BI36" i="17" s="1"/>
  <c r="BR36" i="9"/>
  <c r="BI37" i="17" s="1"/>
  <c r="BR5" i="8"/>
  <c r="BI6" i="18" s="1"/>
  <c r="BR6" i="8"/>
  <c r="BI7" i="18" s="1"/>
  <c r="BR7" i="8"/>
  <c r="BI8" i="18" s="1"/>
  <c r="BR8" i="8"/>
  <c r="BI9" i="18" s="1"/>
  <c r="BR9" i="8"/>
  <c r="BI10" i="18" s="1"/>
  <c r="BR10" i="8"/>
  <c r="BI11" i="18" s="1"/>
  <c r="BR11" i="8"/>
  <c r="BI12" i="18" s="1"/>
  <c r="BR12" i="8"/>
  <c r="BI13" i="18" s="1"/>
  <c r="BR13" i="8"/>
  <c r="BI14" i="18" s="1"/>
  <c r="BR14" i="8"/>
  <c r="BI15" i="18" s="1"/>
  <c r="BR15" i="8"/>
  <c r="BI16" i="18" s="1"/>
  <c r="BR16" i="8"/>
  <c r="BI17" i="18" s="1"/>
  <c r="BR17" i="8"/>
  <c r="BI18" i="18" s="1"/>
  <c r="BR18" i="8"/>
  <c r="BI19" i="18" s="1"/>
  <c r="BR19" i="8"/>
  <c r="BI20" i="18" s="1"/>
  <c r="BR20" i="8"/>
  <c r="BI21" i="18" s="1"/>
  <c r="BR21" i="8"/>
  <c r="BI22" i="18" s="1"/>
  <c r="BR22" i="8"/>
  <c r="BI23" i="18" s="1"/>
  <c r="BR23" i="8"/>
  <c r="BI24" i="18" s="1"/>
  <c r="BR24" i="8"/>
  <c r="BI25" i="18" s="1"/>
  <c r="BR25" i="8"/>
  <c r="BI26" i="18" s="1"/>
  <c r="BR26" i="8"/>
  <c r="BI27" i="18" s="1"/>
  <c r="BR27" i="8"/>
  <c r="BI28" i="18" s="1"/>
  <c r="BR28" i="8"/>
  <c r="BI29" i="18" s="1"/>
  <c r="BR29" i="8"/>
  <c r="BI30" i="18" s="1"/>
  <c r="BR30" i="8"/>
  <c r="BI31" i="18" s="1"/>
  <c r="BR31" i="8"/>
  <c r="BI32" i="18" s="1"/>
  <c r="BR32" i="8"/>
  <c r="BI33" i="18" s="1"/>
  <c r="BR33" i="8"/>
  <c r="BI34" i="18" s="1"/>
  <c r="BR34" i="8"/>
  <c r="BI35" i="18" s="1"/>
  <c r="BR35" i="8"/>
  <c r="BI36" i="18" s="1"/>
  <c r="BR36" i="8"/>
  <c r="BI37" i="18" s="1"/>
  <c r="BR5" i="7"/>
  <c r="BI6" i="19" s="1"/>
  <c r="BR6" i="7"/>
  <c r="BI7" i="19" s="1"/>
  <c r="BR7" i="7"/>
  <c r="BI8" i="19" s="1"/>
  <c r="BR8" i="7"/>
  <c r="BI9" i="19" s="1"/>
  <c r="BR9" i="7"/>
  <c r="BI10" i="19" s="1"/>
  <c r="BR10" i="7"/>
  <c r="BI11" i="19" s="1"/>
  <c r="BR11" i="7"/>
  <c r="BI12" i="19" s="1"/>
  <c r="BR12" i="7"/>
  <c r="BI13" i="19" s="1"/>
  <c r="BR13" i="7"/>
  <c r="BI14" i="19" s="1"/>
  <c r="BR14" i="7"/>
  <c r="BI15" i="19" s="1"/>
  <c r="BR15" i="7"/>
  <c r="BI16" i="19" s="1"/>
  <c r="BR16" i="7"/>
  <c r="BI17" i="19" s="1"/>
  <c r="BR17" i="7"/>
  <c r="BI18" i="19" s="1"/>
  <c r="BR18" i="7"/>
  <c r="BI19" i="19" s="1"/>
  <c r="BR19" i="7"/>
  <c r="BI20" i="19" s="1"/>
  <c r="BR20" i="7"/>
  <c r="BI21" i="19" s="1"/>
  <c r="BR21" i="7"/>
  <c r="BI22" i="19" s="1"/>
  <c r="BR22" i="7"/>
  <c r="BI23" i="19" s="1"/>
  <c r="BR23" i="7"/>
  <c r="BI24" i="19" s="1"/>
  <c r="BR24" i="7"/>
  <c r="BI25" i="19" s="1"/>
  <c r="BR25" i="7"/>
  <c r="BI26" i="19" s="1"/>
  <c r="BR26" i="7"/>
  <c r="BI27" i="19"/>
  <c r="BR27" i="7"/>
  <c r="BI28" i="19"/>
  <c r="BR28" i="7"/>
  <c r="BI29" i="19"/>
  <c r="BR29" i="7"/>
  <c r="BI30" i="19"/>
  <c r="BR30" i="7"/>
  <c r="BI31" i="19"/>
  <c r="BR31" i="7"/>
  <c r="BI32" i="19"/>
  <c r="BR32" i="7"/>
  <c r="BI33" i="19"/>
  <c r="BR33" i="7"/>
  <c r="BI34" i="19"/>
  <c r="BR34" i="7"/>
  <c r="BI35" i="19"/>
  <c r="BR35" i="7"/>
  <c r="BI36" i="19"/>
  <c r="BR36" i="7"/>
  <c r="BI37" i="19"/>
  <c r="BI38" i="28" s="1"/>
  <c r="BR5" i="6"/>
  <c r="BI6" i="20"/>
  <c r="BR6" i="6"/>
  <c r="BI7" i="20"/>
  <c r="BR7" i="6"/>
  <c r="BI8" i="20"/>
  <c r="BR8" i="6"/>
  <c r="BI9" i="20"/>
  <c r="BR9" i="6"/>
  <c r="BI10" i="20"/>
  <c r="BR10" i="6"/>
  <c r="BI11" i="20"/>
  <c r="BR11" i="6"/>
  <c r="BI12" i="20"/>
  <c r="BR12" i="6"/>
  <c r="BI13" i="20"/>
  <c r="BR13" i="6"/>
  <c r="BI14" i="20"/>
  <c r="BR14" i="6"/>
  <c r="BI15" i="20"/>
  <c r="BR15" i="6"/>
  <c r="BI16" i="20"/>
  <c r="BR16" i="6"/>
  <c r="BI17" i="20"/>
  <c r="BR17" i="6"/>
  <c r="BI18" i="20"/>
  <c r="BR18" i="6"/>
  <c r="BI19" i="20"/>
  <c r="BR19" i="6"/>
  <c r="BI20" i="20"/>
  <c r="BR20" i="6"/>
  <c r="BI21" i="20"/>
  <c r="BR21" i="6"/>
  <c r="BI22" i="20"/>
  <c r="BR22" i="6"/>
  <c r="BI23" i="20"/>
  <c r="BR23" i="6"/>
  <c r="BI24" i="20"/>
  <c r="BR24" i="6"/>
  <c r="BI25" i="20"/>
  <c r="BR25" i="6"/>
  <c r="BI26" i="20"/>
  <c r="BR26" i="6"/>
  <c r="BI27" i="20"/>
  <c r="BR27" i="6"/>
  <c r="BI28" i="20"/>
  <c r="BR28" i="6"/>
  <c r="BI29" i="20"/>
  <c r="BR29" i="6"/>
  <c r="BI30" i="20"/>
  <c r="BR30" i="6"/>
  <c r="BI31" i="20"/>
  <c r="BR31" i="6"/>
  <c r="BI32" i="20"/>
  <c r="BR32" i="6"/>
  <c r="BI33" i="20"/>
  <c r="BR33" i="6"/>
  <c r="BI34" i="20"/>
  <c r="BR34" i="6"/>
  <c r="BI35" i="20"/>
  <c r="BR35" i="6"/>
  <c r="BI36" i="20"/>
  <c r="BR36" i="6"/>
  <c r="BI37" i="20"/>
  <c r="BI38" i="29" s="1"/>
  <c r="BR5" i="5"/>
  <c r="BI6" i="21"/>
  <c r="BR6" i="5"/>
  <c r="BI7" i="21"/>
  <c r="BR7" i="5"/>
  <c r="BI8" i="21"/>
  <c r="BR8" i="5"/>
  <c r="BI9" i="21"/>
  <c r="BR9" i="5"/>
  <c r="BI10" i="21"/>
  <c r="BR10" i="5"/>
  <c r="BI11" i="21"/>
  <c r="BR11" i="5"/>
  <c r="BI12" i="21"/>
  <c r="BR12" i="5"/>
  <c r="BI13" i="21"/>
  <c r="BR13" i="5"/>
  <c r="BI14" i="21"/>
  <c r="BR14" i="5"/>
  <c r="BI15" i="21"/>
  <c r="BR15" i="5"/>
  <c r="BI16" i="21"/>
  <c r="BR16" i="5"/>
  <c r="BI17" i="21"/>
  <c r="BR17" i="5"/>
  <c r="BI18" i="21"/>
  <c r="BR18" i="5"/>
  <c r="BI19" i="21"/>
  <c r="BR19" i="5"/>
  <c r="BI20" i="21"/>
  <c r="BR20" i="5"/>
  <c r="BI21" i="21"/>
  <c r="BR21" i="5"/>
  <c r="BI22" i="21"/>
  <c r="BR22" i="5"/>
  <c r="BI23" i="21"/>
  <c r="BR23" i="5"/>
  <c r="BI24" i="21"/>
  <c r="BR24" i="5"/>
  <c r="BI25" i="21"/>
  <c r="BR25" i="5"/>
  <c r="BI26" i="21"/>
  <c r="BR26" i="5"/>
  <c r="BI27" i="21"/>
  <c r="BR27" i="5"/>
  <c r="BI28" i="21"/>
  <c r="BR28" i="5"/>
  <c r="BI29" i="21"/>
  <c r="BR29" i="5"/>
  <c r="BI30" i="21"/>
  <c r="BR30" i="5"/>
  <c r="BI31" i="21"/>
  <c r="BR31" i="5"/>
  <c r="BI32" i="21"/>
  <c r="BR32" i="5"/>
  <c r="BI33" i="21"/>
  <c r="BR33" i="5"/>
  <c r="BI34" i="21"/>
  <c r="BR34" i="5"/>
  <c r="BI35" i="21"/>
  <c r="BR35" i="5"/>
  <c r="BI36" i="21"/>
  <c r="BR36" i="5"/>
  <c r="BI37" i="21"/>
  <c r="BI38" i="30" s="1"/>
  <c r="BR5" i="2"/>
  <c r="BI6" i="15"/>
  <c r="BR6" i="2"/>
  <c r="BI7" i="15"/>
  <c r="BR7" i="2"/>
  <c r="BI8" i="15"/>
  <c r="BR8" i="2"/>
  <c r="BI9" i="15"/>
  <c r="BR9" i="2"/>
  <c r="BI10" i="15"/>
  <c r="BR10" i="2"/>
  <c r="BI11" i="15"/>
  <c r="BR11" i="2"/>
  <c r="BI12" i="15"/>
  <c r="BR12" i="2"/>
  <c r="BI13" i="15"/>
  <c r="BR13" i="2"/>
  <c r="BI14" i="15"/>
  <c r="BR14" i="2"/>
  <c r="BI15" i="15"/>
  <c r="BR15" i="2"/>
  <c r="BI16" i="15"/>
  <c r="BR16" i="2"/>
  <c r="BI17" i="15"/>
  <c r="BR17" i="2"/>
  <c r="BI18" i="15"/>
  <c r="BR18" i="2"/>
  <c r="BI19" i="15"/>
  <c r="BR19" i="2"/>
  <c r="BI20" i="15"/>
  <c r="BR20" i="2"/>
  <c r="BI21" i="15"/>
  <c r="BR21" i="2"/>
  <c r="BI22" i="15"/>
  <c r="BR22" i="2"/>
  <c r="BI23" i="15"/>
  <c r="BR23" i="2"/>
  <c r="BI24" i="15"/>
  <c r="BR24" i="2"/>
  <c r="BI25" i="15"/>
  <c r="BR25" i="2"/>
  <c r="BI26" i="15"/>
  <c r="BR26" i="2"/>
  <c r="BI27" i="15"/>
  <c r="BR27" i="2"/>
  <c r="BI28" i="15"/>
  <c r="BR28" i="2"/>
  <c r="BI29" i="15"/>
  <c r="BR29" i="2"/>
  <c r="BI30" i="15"/>
  <c r="BR30" i="2"/>
  <c r="BI31" i="15"/>
  <c r="BR31" i="2"/>
  <c r="BI32" i="15"/>
  <c r="BR32" i="2"/>
  <c r="BI33" i="15"/>
  <c r="BR33" i="2"/>
  <c r="BI34" i="15"/>
  <c r="BR34" i="2"/>
  <c r="BI35" i="15"/>
  <c r="BR35" i="2"/>
  <c r="BI36" i="15"/>
  <c r="BR36" i="2"/>
  <c r="BI37" i="15"/>
  <c r="BI38" i="33" s="1"/>
  <c r="BR5" i="4"/>
  <c r="BI6" i="22"/>
  <c r="BR6" i="4"/>
  <c r="BI7" i="22"/>
  <c r="BR7" i="4"/>
  <c r="BI8" i="22"/>
  <c r="BR8" i="4"/>
  <c r="BI9" i="22"/>
  <c r="BR9" i="4"/>
  <c r="BI10" i="22"/>
  <c r="BR10" i="4"/>
  <c r="BI11" i="22"/>
  <c r="BR11" i="4"/>
  <c r="BI12" i="22"/>
  <c r="BR12" i="4"/>
  <c r="BI13" i="22"/>
  <c r="BR13" i="4"/>
  <c r="BI14" i="22"/>
  <c r="BR14" i="4"/>
  <c r="BI15" i="22"/>
  <c r="BR15" i="4"/>
  <c r="BI16" i="22"/>
  <c r="BR16" i="4"/>
  <c r="BI17" i="22"/>
  <c r="BR17" i="4"/>
  <c r="BI18" i="22"/>
  <c r="BR18" i="4"/>
  <c r="BI19" i="22"/>
  <c r="BR19" i="4"/>
  <c r="BI20" i="22"/>
  <c r="BR20" i="4"/>
  <c r="BI21" i="22"/>
  <c r="BR21" i="4"/>
  <c r="BI22" i="22"/>
  <c r="BR22" i="4"/>
  <c r="BI23" i="22"/>
  <c r="BR23" i="4"/>
  <c r="BI24" i="22"/>
  <c r="BR24" i="4"/>
  <c r="BI25" i="22"/>
  <c r="BR25" i="4"/>
  <c r="BI26" i="22"/>
  <c r="BR26" i="4"/>
  <c r="BI27" i="22"/>
  <c r="BR27" i="4"/>
  <c r="BI28" i="22"/>
  <c r="BR28" i="4"/>
  <c r="BI29" i="22"/>
  <c r="BR29" i="4"/>
  <c r="BI30" i="22"/>
  <c r="BR30" i="4"/>
  <c r="BI31" i="22"/>
  <c r="BR31" i="4"/>
  <c r="BI32" i="22"/>
  <c r="BR32" i="4"/>
  <c r="BI33" i="22"/>
  <c r="BR33" i="4"/>
  <c r="BI34" i="22"/>
  <c r="BR34" i="4"/>
  <c r="BI35" i="22"/>
  <c r="BR35" i="4"/>
  <c r="BI36" i="22"/>
  <c r="BR36" i="4"/>
  <c r="BI37" i="22"/>
  <c r="BI38" i="31" s="1"/>
  <c r="BJ7" i="16"/>
  <c r="BJ8" i="16"/>
  <c r="BJ9" i="16"/>
  <c r="BJ10" i="16"/>
  <c r="BJ11" i="16"/>
  <c r="BJ12" i="16"/>
  <c r="BJ13" i="16"/>
  <c r="BJ14" i="16"/>
  <c r="BJ15" i="16"/>
  <c r="BJ16" i="16"/>
  <c r="BJ17" i="16"/>
  <c r="BJ18" i="16"/>
  <c r="BJ19" i="16"/>
  <c r="BJ20" i="16"/>
  <c r="BJ21" i="16"/>
  <c r="BJ22" i="16"/>
  <c r="BJ23" i="16"/>
  <c r="BJ24" i="16"/>
  <c r="BJ25" i="16"/>
  <c r="BJ26" i="16"/>
  <c r="BJ27" i="16"/>
  <c r="BJ28" i="16"/>
  <c r="BJ29" i="16"/>
  <c r="BJ30" i="16"/>
  <c r="BJ31" i="16"/>
  <c r="BJ32" i="16"/>
  <c r="BJ33" i="16"/>
  <c r="BJ34" i="16"/>
  <c r="BJ35" i="16"/>
  <c r="BJ36" i="16"/>
  <c r="BJ37" i="16"/>
  <c r="BJ7" i="17"/>
  <c r="BJ8" i="17"/>
  <c r="BJ9" i="17"/>
  <c r="BJ10" i="17"/>
  <c r="BJ11" i="17"/>
  <c r="BJ12" i="17"/>
  <c r="BJ13" i="17"/>
  <c r="BJ14" i="17"/>
  <c r="BJ15" i="17"/>
  <c r="BJ16" i="17"/>
  <c r="BJ17" i="17"/>
  <c r="BJ18" i="17"/>
  <c r="BJ19" i="17"/>
  <c r="BJ20" i="17"/>
  <c r="BJ21" i="17"/>
  <c r="BJ22" i="17"/>
  <c r="BJ23" i="17"/>
  <c r="BJ24" i="17"/>
  <c r="BJ25" i="17"/>
  <c r="BJ26" i="17"/>
  <c r="BJ27" i="17"/>
  <c r="BJ28" i="17"/>
  <c r="BJ29" i="17"/>
  <c r="BJ30" i="17"/>
  <c r="BJ31" i="17"/>
  <c r="BJ32" i="17"/>
  <c r="BJ33" i="17"/>
  <c r="BJ34" i="17"/>
  <c r="BJ35" i="17"/>
  <c r="BJ36" i="17"/>
  <c r="BJ37" i="17"/>
  <c r="BJ7" i="18"/>
  <c r="BJ8" i="18"/>
  <c r="BJ9" i="18"/>
  <c r="BJ10" i="18"/>
  <c r="BJ11" i="18"/>
  <c r="BJ12" i="18"/>
  <c r="BJ13" i="18"/>
  <c r="BJ14" i="18"/>
  <c r="BJ15" i="18"/>
  <c r="BJ16" i="18"/>
  <c r="BJ17" i="18"/>
  <c r="BJ18" i="18"/>
  <c r="BJ19" i="18"/>
  <c r="BJ20" i="18"/>
  <c r="BJ21" i="18"/>
  <c r="BJ22" i="18"/>
  <c r="BJ23" i="18"/>
  <c r="BJ24" i="18"/>
  <c r="BJ25" i="18"/>
  <c r="BJ26" i="18"/>
  <c r="BJ27" i="18"/>
  <c r="BJ28" i="18"/>
  <c r="BJ29" i="18"/>
  <c r="BJ30" i="18"/>
  <c r="BJ31" i="18"/>
  <c r="BJ32" i="18"/>
  <c r="BJ33" i="18"/>
  <c r="BJ34" i="18"/>
  <c r="BJ35" i="18"/>
  <c r="BJ36" i="18"/>
  <c r="BJ37" i="18"/>
  <c r="BJ7" i="19"/>
  <c r="BJ8" i="19"/>
  <c r="BJ9" i="19"/>
  <c r="BJ10" i="19"/>
  <c r="BJ11" i="19"/>
  <c r="BJ12" i="19"/>
  <c r="BJ13" i="19"/>
  <c r="BJ14" i="19"/>
  <c r="BJ15" i="19"/>
  <c r="BJ16" i="19"/>
  <c r="BJ17" i="19"/>
  <c r="BJ18" i="19"/>
  <c r="BJ19" i="19"/>
  <c r="BJ20" i="19"/>
  <c r="BJ21" i="19"/>
  <c r="BJ22" i="19"/>
  <c r="BJ23" i="19"/>
  <c r="BJ24" i="19"/>
  <c r="BJ25" i="19"/>
  <c r="BJ26" i="19"/>
  <c r="BJ27" i="19"/>
  <c r="BJ28" i="19"/>
  <c r="BJ29" i="19"/>
  <c r="BJ30" i="19"/>
  <c r="BJ31" i="19"/>
  <c r="BJ32" i="19"/>
  <c r="BJ33" i="19"/>
  <c r="BJ34" i="19"/>
  <c r="BJ35" i="19"/>
  <c r="BJ36" i="19"/>
  <c r="BJ37" i="19"/>
  <c r="BJ7" i="20"/>
  <c r="BJ8" i="20"/>
  <c r="BJ9" i="20"/>
  <c r="BJ10" i="20"/>
  <c r="BJ11" i="20"/>
  <c r="BJ12" i="20"/>
  <c r="BJ13" i="20"/>
  <c r="BJ14" i="20"/>
  <c r="BJ15" i="20"/>
  <c r="BJ16" i="20"/>
  <c r="BJ17" i="20"/>
  <c r="BJ18" i="20"/>
  <c r="BJ19" i="20"/>
  <c r="BJ20" i="20"/>
  <c r="BJ21" i="20"/>
  <c r="BJ22" i="20"/>
  <c r="BJ23" i="20"/>
  <c r="BJ24" i="20"/>
  <c r="BJ25" i="20"/>
  <c r="BJ26" i="20"/>
  <c r="BJ27" i="20"/>
  <c r="BJ28" i="20"/>
  <c r="BJ29" i="20"/>
  <c r="BJ30" i="20"/>
  <c r="BJ31" i="20"/>
  <c r="BJ32" i="20"/>
  <c r="BJ33" i="20"/>
  <c r="BJ34" i="20"/>
  <c r="BJ35" i="20"/>
  <c r="BJ36" i="20"/>
  <c r="BJ37" i="20"/>
  <c r="BJ7" i="21"/>
  <c r="BJ8" i="21"/>
  <c r="BJ9" i="21"/>
  <c r="BJ10" i="21"/>
  <c r="BJ11" i="21"/>
  <c r="BJ12" i="21"/>
  <c r="BJ13" i="21"/>
  <c r="BJ14" i="21"/>
  <c r="BJ15" i="21"/>
  <c r="BJ16" i="21"/>
  <c r="BJ17" i="21"/>
  <c r="BJ18" i="21"/>
  <c r="BJ19" i="21"/>
  <c r="BJ20" i="21"/>
  <c r="BJ21" i="21"/>
  <c r="BJ22" i="21"/>
  <c r="BJ23" i="21"/>
  <c r="BJ24" i="21"/>
  <c r="BJ25" i="21"/>
  <c r="BJ26" i="21"/>
  <c r="BJ27" i="21"/>
  <c r="BJ28" i="21"/>
  <c r="BJ29" i="21"/>
  <c r="BJ30" i="21"/>
  <c r="BJ31" i="21"/>
  <c r="BJ32" i="21"/>
  <c r="BJ33" i="21"/>
  <c r="BJ34" i="21"/>
  <c r="BJ35" i="21"/>
  <c r="BJ36" i="21"/>
  <c r="BJ37" i="21"/>
  <c r="BJ7" i="22"/>
  <c r="BJ8" i="22"/>
  <c r="BJ9" i="22"/>
  <c r="BJ10" i="22"/>
  <c r="BJ11" i="22"/>
  <c r="BJ12" i="22"/>
  <c r="BJ13" i="22"/>
  <c r="BJ14" i="22"/>
  <c r="BJ15" i="22"/>
  <c r="BJ16" i="22"/>
  <c r="BJ17" i="22"/>
  <c r="BJ18" i="22"/>
  <c r="BJ19" i="22"/>
  <c r="BJ20" i="22"/>
  <c r="BJ21" i="22"/>
  <c r="BJ22" i="22"/>
  <c r="BJ23" i="22"/>
  <c r="BJ24" i="22"/>
  <c r="BJ25" i="22"/>
  <c r="BJ26" i="22"/>
  <c r="BJ27" i="22"/>
  <c r="BJ28" i="22"/>
  <c r="BJ29" i="22"/>
  <c r="BJ30" i="22"/>
  <c r="BJ31" i="22"/>
  <c r="BJ32" i="22"/>
  <c r="BJ33" i="22"/>
  <c r="BJ34" i="22"/>
  <c r="BJ35" i="22"/>
  <c r="BJ36" i="22"/>
  <c r="BJ37" i="22"/>
  <c r="BJ7" i="15"/>
  <c r="BJ8" i="15"/>
  <c r="BJ9" i="15"/>
  <c r="BJ10" i="15"/>
  <c r="BJ11" i="15"/>
  <c r="BJ12" i="15"/>
  <c r="BJ13" i="15"/>
  <c r="BJ14" i="15"/>
  <c r="BJ15" i="15"/>
  <c r="BJ16" i="15"/>
  <c r="BJ17" i="15"/>
  <c r="BJ18" i="15"/>
  <c r="BJ19" i="15"/>
  <c r="BJ20" i="15"/>
  <c r="BJ21" i="15"/>
  <c r="BJ22" i="15"/>
  <c r="BJ23" i="15"/>
  <c r="BJ24" i="15"/>
  <c r="BJ25" i="15"/>
  <c r="BJ26" i="15"/>
  <c r="BJ27" i="15"/>
  <c r="BJ28" i="15"/>
  <c r="BJ29" i="15"/>
  <c r="BJ30" i="15"/>
  <c r="BJ31" i="15"/>
  <c r="BJ32" i="15"/>
  <c r="BJ33" i="15"/>
  <c r="BJ34" i="15"/>
  <c r="BJ35" i="15"/>
  <c r="BJ36" i="15"/>
  <c r="BJ37" i="15"/>
  <c r="BJ6" i="15"/>
  <c r="BJ6" i="22"/>
  <c r="BJ6" i="21"/>
  <c r="BJ6" i="20"/>
  <c r="BJ6" i="19"/>
  <c r="BJ6" i="18"/>
  <c r="BJ6" i="17"/>
  <c r="BJ6" i="16"/>
  <c r="C24" i="41"/>
  <c r="C23" i="41"/>
  <c r="C22" i="41"/>
  <c r="C21" i="41"/>
  <c r="E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AA11" i="41"/>
  <c r="AB11" i="41"/>
  <c r="AC11" i="41"/>
  <c r="AD11" i="41"/>
  <c r="AE11" i="41"/>
  <c r="AF11" i="41"/>
  <c r="AG11" i="41"/>
  <c r="AH11" i="41"/>
  <c r="AI11" i="41"/>
  <c r="AJ11" i="41"/>
  <c r="AK11" i="41"/>
  <c r="AL11" i="41"/>
  <c r="AN11" i="41"/>
  <c r="AO11" i="41"/>
  <c r="AP11" i="41"/>
  <c r="AQ11" i="41"/>
  <c r="AS11" i="41"/>
  <c r="AT11" i="41"/>
  <c r="AU11" i="41"/>
  <c r="AV11" i="41"/>
  <c r="AX11" i="41"/>
  <c r="AY11" i="41"/>
  <c r="AZ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S11" i="41"/>
  <c r="BT11" i="41"/>
  <c r="BU11" i="41"/>
  <c r="BV11" i="41"/>
  <c r="BW11" i="41"/>
  <c r="BY11" i="41"/>
  <c r="BZ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E9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AA9" i="41"/>
  <c r="AB9" i="41"/>
  <c r="AC9" i="41"/>
  <c r="AD9" i="41"/>
  <c r="AE9" i="41"/>
  <c r="AF9" i="41"/>
  <c r="AG9" i="41"/>
  <c r="AH9" i="41"/>
  <c r="AI9" i="41"/>
  <c r="AJ9" i="41"/>
  <c r="AK9" i="41"/>
  <c r="AL9" i="41"/>
  <c r="AM9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B9" i="41"/>
  <c r="BC9" i="41"/>
  <c r="BD9" i="41"/>
  <c r="BE9" i="41"/>
  <c r="BF9" i="41"/>
  <c r="BG9" i="41"/>
  <c r="BH9" i="41"/>
  <c r="BI9" i="41"/>
  <c r="BJ9" i="41"/>
  <c r="BL9" i="41"/>
  <c r="BM9" i="41"/>
  <c r="BN9" i="41"/>
  <c r="BO9" i="41"/>
  <c r="BP9" i="41"/>
  <c r="BQ9" i="41"/>
  <c r="BR9" i="41"/>
  <c r="BS9" i="41"/>
  <c r="BT9" i="41"/>
  <c r="BU9" i="41"/>
  <c r="BV9" i="41"/>
  <c r="BW9" i="41"/>
  <c r="BX9" i="41"/>
  <c r="BY9" i="41"/>
  <c r="BZ9" i="41"/>
  <c r="CA9" i="41"/>
  <c r="CC9" i="41"/>
  <c r="CD9" i="41"/>
  <c r="CE9" i="41"/>
  <c r="CF9" i="41"/>
  <c r="CG9" i="41"/>
  <c r="CH9" i="41"/>
  <c r="CI9" i="41"/>
  <c r="CJ9" i="41"/>
  <c r="CL9" i="41"/>
  <c r="CM9" i="41"/>
  <c r="CN9" i="41"/>
  <c r="CO9" i="41"/>
  <c r="E8" i="41"/>
  <c r="F8" i="41"/>
  <c r="G8" i="41"/>
  <c r="H8" i="41"/>
  <c r="I8" i="41"/>
  <c r="J8" i="41"/>
  <c r="K8" i="41"/>
  <c r="L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K8" i="41"/>
  <c r="AL8" i="41"/>
  <c r="AM8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B8" i="41"/>
  <c r="BC8" i="41"/>
  <c r="BD8" i="41"/>
  <c r="BE8" i="41"/>
  <c r="BF8" i="41"/>
  <c r="BG8" i="41"/>
  <c r="BH8" i="41"/>
  <c r="BI8" i="41"/>
  <c r="BJ8" i="41"/>
  <c r="BM8" i="41"/>
  <c r="BO8" i="41"/>
  <c r="BP8" i="41"/>
  <c r="BQ8" i="41"/>
  <c r="BR8" i="41"/>
  <c r="BS8" i="41"/>
  <c r="BT8" i="41"/>
  <c r="BU8" i="41"/>
  <c r="BV8" i="41"/>
  <c r="BW8" i="41"/>
  <c r="BX8" i="41"/>
  <c r="BY8" i="41"/>
  <c r="BZ8" i="41"/>
  <c r="CA8" i="41"/>
  <c r="CB8" i="41"/>
  <c r="CC8" i="41"/>
  <c r="CD8" i="41"/>
  <c r="CE8" i="41"/>
  <c r="CF8" i="41"/>
  <c r="CH8" i="41"/>
  <c r="CI8" i="41"/>
  <c r="CJ8" i="41"/>
  <c r="CK8" i="41"/>
  <c r="CL8" i="41"/>
  <c r="CM8" i="41"/>
  <c r="CN8" i="41"/>
  <c r="CO8" i="41"/>
  <c r="D8" i="41"/>
  <c r="CM37" i="16"/>
  <c r="CM6" i="16"/>
  <c r="CM7" i="16"/>
  <c r="CM8" i="16"/>
  <c r="CM9" i="16"/>
  <c r="CM10" i="16"/>
  <c r="CM11" i="16"/>
  <c r="CM12" i="16"/>
  <c r="CM13" i="16"/>
  <c r="CM14" i="16"/>
  <c r="CM15" i="16"/>
  <c r="CM16" i="16"/>
  <c r="CM17" i="16"/>
  <c r="CM18" i="16"/>
  <c r="CM19" i="16"/>
  <c r="CM20" i="16"/>
  <c r="CM21" i="16"/>
  <c r="CM22" i="16"/>
  <c r="CM23" i="16"/>
  <c r="CM24" i="16"/>
  <c r="CM25" i="16"/>
  <c r="CM26" i="16"/>
  <c r="CM27" i="16"/>
  <c r="CM28" i="16"/>
  <c r="CM29" i="16"/>
  <c r="CM30" i="16"/>
  <c r="CM31" i="16"/>
  <c r="CM32" i="16"/>
  <c r="CM33" i="16"/>
  <c r="CM34" i="16"/>
  <c r="CM35" i="16"/>
  <c r="CM36" i="16"/>
  <c r="CL37" i="16"/>
  <c r="CL6" i="16"/>
  <c r="CL7" i="16"/>
  <c r="CL8" i="16"/>
  <c r="CL9" i="16"/>
  <c r="CL10" i="16"/>
  <c r="CL11" i="16"/>
  <c r="CL12" i="16"/>
  <c r="CL13" i="16"/>
  <c r="CL14" i="16"/>
  <c r="CL15" i="16"/>
  <c r="CL16" i="16"/>
  <c r="CL17" i="16"/>
  <c r="CL18" i="16"/>
  <c r="CL19" i="16"/>
  <c r="CL20" i="16"/>
  <c r="CL21" i="16"/>
  <c r="CL22" i="16"/>
  <c r="CL23" i="16"/>
  <c r="CL24" i="16"/>
  <c r="CL25" i="16"/>
  <c r="CL26" i="16"/>
  <c r="CL27" i="16"/>
  <c r="CL28" i="16"/>
  <c r="CL29" i="16"/>
  <c r="CL30" i="16"/>
  <c r="CL31" i="16"/>
  <c r="CL32" i="16"/>
  <c r="CL33" i="16"/>
  <c r="CL34" i="16"/>
  <c r="CL35" i="16"/>
  <c r="CL36" i="16"/>
  <c r="CK37" i="16"/>
  <c r="CK6" i="16"/>
  <c r="CK7" i="16"/>
  <c r="CK8" i="16"/>
  <c r="CK9" i="16"/>
  <c r="CK10" i="16"/>
  <c r="CK11" i="16"/>
  <c r="CK12" i="16"/>
  <c r="CK13" i="16"/>
  <c r="CK14" i="16"/>
  <c r="CK15" i="16"/>
  <c r="CK16" i="16"/>
  <c r="CK17" i="16"/>
  <c r="CK18" i="16"/>
  <c r="CK19" i="16"/>
  <c r="CK20" i="16"/>
  <c r="CK21" i="16"/>
  <c r="CK22" i="16"/>
  <c r="CK23" i="16"/>
  <c r="CK24" i="16"/>
  <c r="CK25" i="16"/>
  <c r="CK26" i="16"/>
  <c r="CK27" i="16"/>
  <c r="CK28" i="16"/>
  <c r="CK29" i="16"/>
  <c r="CK30" i="16"/>
  <c r="CK31" i="16"/>
  <c r="CK32" i="16"/>
  <c r="CK33" i="16"/>
  <c r="CK34" i="16"/>
  <c r="CK35" i="16"/>
  <c r="CK36" i="16"/>
  <c r="CJ38" i="25"/>
  <c r="CI37" i="16"/>
  <c r="CI6" i="16"/>
  <c r="CI7" i="16"/>
  <c r="CI8" i="16"/>
  <c r="CI9" i="16"/>
  <c r="CI10" i="16"/>
  <c r="CI11" i="16"/>
  <c r="CI12" i="16"/>
  <c r="CI13" i="16"/>
  <c r="CI14" i="16"/>
  <c r="CI15" i="16"/>
  <c r="CI16" i="16"/>
  <c r="CI17" i="16"/>
  <c r="CI18" i="16"/>
  <c r="CI19" i="16"/>
  <c r="CI20" i="16"/>
  <c r="CI21" i="16"/>
  <c r="CI22" i="16"/>
  <c r="CI23" i="16"/>
  <c r="CI24" i="16"/>
  <c r="CI25" i="16"/>
  <c r="CI26" i="16"/>
  <c r="CI27" i="16"/>
  <c r="CI28" i="16"/>
  <c r="CI29" i="16"/>
  <c r="CI30" i="16"/>
  <c r="CI31" i="16"/>
  <c r="CI32" i="16"/>
  <c r="CI33" i="16"/>
  <c r="CI34" i="16"/>
  <c r="CI35" i="16"/>
  <c r="CI36" i="16"/>
  <c r="CH37" i="16"/>
  <c r="CH6" i="16"/>
  <c r="CH7" i="16"/>
  <c r="CH8" i="16"/>
  <c r="CH9" i="16"/>
  <c r="CH10" i="16"/>
  <c r="CH11" i="16"/>
  <c r="CH12" i="16"/>
  <c r="CH13" i="16"/>
  <c r="CH14" i="16"/>
  <c r="CH15" i="16"/>
  <c r="CH16" i="16"/>
  <c r="CH17" i="16"/>
  <c r="CH18" i="16"/>
  <c r="CH19" i="16"/>
  <c r="CH20" i="16"/>
  <c r="CH21" i="16"/>
  <c r="CH22" i="16"/>
  <c r="CH23" i="16"/>
  <c r="CH24" i="16"/>
  <c r="CH25" i="16"/>
  <c r="CH26" i="16"/>
  <c r="CH27" i="16"/>
  <c r="CH28" i="16"/>
  <c r="CH29" i="16"/>
  <c r="CH30" i="16"/>
  <c r="CH31" i="16"/>
  <c r="CH32" i="16"/>
  <c r="CH33" i="16"/>
  <c r="CH34" i="16"/>
  <c r="CH35" i="16"/>
  <c r="CH36" i="16"/>
  <c r="CG37" i="16"/>
  <c r="CG6" i="16"/>
  <c r="CG7" i="16"/>
  <c r="CG8" i="16"/>
  <c r="CG9" i="16"/>
  <c r="CG10" i="16"/>
  <c r="CG11" i="16"/>
  <c r="CG12" i="16"/>
  <c r="CG13" i="16"/>
  <c r="CG14" i="16"/>
  <c r="CG15" i="16"/>
  <c r="CG16" i="16"/>
  <c r="CG17" i="16"/>
  <c r="CG18" i="16"/>
  <c r="CG19" i="16"/>
  <c r="CG20" i="16"/>
  <c r="CG21" i="16"/>
  <c r="CG22" i="16"/>
  <c r="CG23" i="16"/>
  <c r="CG24" i="16"/>
  <c r="CG25" i="16"/>
  <c r="CG26" i="16"/>
  <c r="CG27" i="16"/>
  <c r="CG28" i="16"/>
  <c r="CG29" i="16"/>
  <c r="CG30" i="16"/>
  <c r="CG31" i="16"/>
  <c r="CG32" i="16"/>
  <c r="CG33" i="16"/>
  <c r="CG34" i="16"/>
  <c r="CG35" i="16"/>
  <c r="CG36" i="16"/>
  <c r="CF37" i="16"/>
  <c r="CF6" i="16"/>
  <c r="CF7" i="16"/>
  <c r="CF8" i="16"/>
  <c r="CF9" i="16"/>
  <c r="CF10" i="16"/>
  <c r="CF11" i="16"/>
  <c r="CF12" i="16"/>
  <c r="CF13" i="16"/>
  <c r="CF14" i="16"/>
  <c r="CF15" i="16"/>
  <c r="CF16" i="16"/>
  <c r="CF17" i="16"/>
  <c r="CF18" i="16"/>
  <c r="CF19" i="16"/>
  <c r="CF20" i="16"/>
  <c r="CF21" i="16"/>
  <c r="CF22" i="16"/>
  <c r="CF23" i="16"/>
  <c r="CF24" i="16"/>
  <c r="CF25" i="16"/>
  <c r="CF26" i="16"/>
  <c r="CF27" i="16"/>
  <c r="CF28" i="16"/>
  <c r="CF29" i="16"/>
  <c r="CF30" i="16"/>
  <c r="CF31" i="16"/>
  <c r="CF32" i="16"/>
  <c r="CF33" i="16"/>
  <c r="CF34" i="16"/>
  <c r="CF35" i="16"/>
  <c r="CF36" i="16"/>
  <c r="CE37" i="16"/>
  <c r="CE6" i="16"/>
  <c r="CE7" i="16"/>
  <c r="CE8" i="16"/>
  <c r="CE9" i="16"/>
  <c r="CE10" i="16"/>
  <c r="CE11" i="16"/>
  <c r="CE12" i="16"/>
  <c r="CE13" i="16"/>
  <c r="CE14" i="16"/>
  <c r="CE15" i="16"/>
  <c r="CE16" i="16"/>
  <c r="CE17" i="16"/>
  <c r="CE18" i="16"/>
  <c r="CE19" i="16"/>
  <c r="CE20" i="16"/>
  <c r="CE21" i="16"/>
  <c r="CE22" i="16"/>
  <c r="CE23" i="16"/>
  <c r="CE24" i="16"/>
  <c r="CE25" i="16"/>
  <c r="CE26" i="16"/>
  <c r="CE27" i="16"/>
  <c r="CE28" i="16"/>
  <c r="CE29" i="16"/>
  <c r="CE30" i="16"/>
  <c r="CE31" i="16"/>
  <c r="CE32" i="16"/>
  <c r="CE33" i="16"/>
  <c r="CE34" i="16"/>
  <c r="CE35" i="16"/>
  <c r="CE36" i="16"/>
  <c r="CD37" i="16"/>
  <c r="CD6" i="16"/>
  <c r="CD7" i="16"/>
  <c r="CD8" i="16"/>
  <c r="CD9" i="16"/>
  <c r="CD10" i="16"/>
  <c r="CD11" i="16"/>
  <c r="CD12" i="16"/>
  <c r="CD13" i="16"/>
  <c r="CD14" i="16"/>
  <c r="CD15" i="16"/>
  <c r="CD16" i="16"/>
  <c r="CD17" i="16"/>
  <c r="CD18" i="16"/>
  <c r="CD19" i="16"/>
  <c r="CD20" i="16"/>
  <c r="CD21" i="16"/>
  <c r="CD22" i="16"/>
  <c r="CD23" i="16"/>
  <c r="CD24" i="16"/>
  <c r="CD25" i="16"/>
  <c r="CD26" i="16"/>
  <c r="CD27" i="16"/>
  <c r="CD28" i="16"/>
  <c r="CD29" i="16"/>
  <c r="CD30" i="16"/>
  <c r="CD31" i="16"/>
  <c r="CD32" i="16"/>
  <c r="CD33" i="16"/>
  <c r="CD34" i="16"/>
  <c r="CD35" i="16"/>
  <c r="CD36" i="16"/>
  <c r="CC37" i="16"/>
  <c r="CC6" i="16"/>
  <c r="CC7" i="16"/>
  <c r="CC8" i="16"/>
  <c r="CC9" i="16"/>
  <c r="CC10" i="16"/>
  <c r="CC11" i="16"/>
  <c r="CC12" i="16"/>
  <c r="CC13" i="16"/>
  <c r="CC14" i="16"/>
  <c r="CC15" i="16"/>
  <c r="CC16" i="16"/>
  <c r="CC17" i="16"/>
  <c r="CC18" i="16"/>
  <c r="CC19" i="16"/>
  <c r="CC20" i="16"/>
  <c r="CC21" i="16"/>
  <c r="CC22" i="16"/>
  <c r="CC23" i="16"/>
  <c r="CC24" i="16"/>
  <c r="CC25" i="16"/>
  <c r="CC26" i="16"/>
  <c r="CC27" i="16"/>
  <c r="CC28" i="16"/>
  <c r="CC29" i="16"/>
  <c r="CC30" i="16"/>
  <c r="CC31" i="16"/>
  <c r="CC32" i="16"/>
  <c r="CC33" i="16"/>
  <c r="CC34" i="16"/>
  <c r="CC35" i="16"/>
  <c r="CC36" i="16"/>
  <c r="CB37" i="16"/>
  <c r="CB6" i="16"/>
  <c r="CB7" i="16"/>
  <c r="CB8" i="16"/>
  <c r="CB9" i="16"/>
  <c r="CB10" i="16"/>
  <c r="CB11" i="16"/>
  <c r="CB12" i="16"/>
  <c r="CB13" i="16"/>
  <c r="CB14" i="16"/>
  <c r="CB15" i="16"/>
  <c r="CB16" i="16"/>
  <c r="CB17" i="16"/>
  <c r="CB18" i="16"/>
  <c r="CB19" i="16"/>
  <c r="CB20" i="16"/>
  <c r="CB21" i="16"/>
  <c r="CB22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A37" i="16"/>
  <c r="CA6" i="16"/>
  <c r="CA7" i="16"/>
  <c r="CA8" i="16"/>
  <c r="CA9" i="16"/>
  <c r="CA10" i="16"/>
  <c r="CA11" i="16"/>
  <c r="CA12" i="16"/>
  <c r="CA13" i="16"/>
  <c r="CA14" i="16"/>
  <c r="CA15" i="16"/>
  <c r="CA16" i="16"/>
  <c r="CA17" i="16"/>
  <c r="CA18" i="16"/>
  <c r="CA19" i="16"/>
  <c r="CA20" i="16"/>
  <c r="CA21" i="16"/>
  <c r="CA22" i="16"/>
  <c r="CA23" i="16"/>
  <c r="CA24" i="16"/>
  <c r="CA25" i="16"/>
  <c r="CA26" i="16"/>
  <c r="CA27" i="16"/>
  <c r="CA28" i="16"/>
  <c r="CA29" i="16"/>
  <c r="CA30" i="16"/>
  <c r="CA31" i="16"/>
  <c r="CA32" i="16"/>
  <c r="CA33" i="16"/>
  <c r="CA34" i="16"/>
  <c r="CA35" i="16"/>
  <c r="CA36" i="16"/>
  <c r="CI36" i="10"/>
  <c r="BZ37" i="16" s="1"/>
  <c r="CI5" i="10"/>
  <c r="BZ6" i="16" s="1"/>
  <c r="CI6" i="10"/>
  <c r="BZ7" i="16" s="1"/>
  <c r="CI7" i="10"/>
  <c r="BZ8" i="16" s="1"/>
  <c r="CI8" i="10"/>
  <c r="BZ9" i="16" s="1"/>
  <c r="CI9" i="10"/>
  <c r="BZ10" i="16" s="1"/>
  <c r="CI10" i="10"/>
  <c r="BZ11" i="16" s="1"/>
  <c r="CI11" i="10"/>
  <c r="BZ12" i="16" s="1"/>
  <c r="CI12" i="10"/>
  <c r="BZ13" i="16" s="1"/>
  <c r="CI13" i="10"/>
  <c r="BZ14" i="16" s="1"/>
  <c r="CI14" i="10"/>
  <c r="BZ15" i="16" s="1"/>
  <c r="CI15" i="10"/>
  <c r="BZ16" i="16" s="1"/>
  <c r="CI16" i="10"/>
  <c r="BZ17" i="16" s="1"/>
  <c r="CI17" i="10"/>
  <c r="BZ18" i="16" s="1"/>
  <c r="CI18" i="10"/>
  <c r="BZ19" i="16" s="1"/>
  <c r="CI19" i="10"/>
  <c r="BZ20" i="16" s="1"/>
  <c r="CI20" i="10"/>
  <c r="BZ21" i="16" s="1"/>
  <c r="CI21" i="10"/>
  <c r="BZ22" i="16" s="1"/>
  <c r="CI22" i="10"/>
  <c r="BZ23" i="16" s="1"/>
  <c r="CI23" i="10"/>
  <c r="BZ24" i="16" s="1"/>
  <c r="CI24" i="10"/>
  <c r="BZ25" i="16" s="1"/>
  <c r="CI25" i="10"/>
  <c r="BZ26" i="16" s="1"/>
  <c r="CI26" i="10"/>
  <c r="BZ27" i="16" s="1"/>
  <c r="CI27" i="10"/>
  <c r="BZ28" i="16" s="1"/>
  <c r="CI28" i="10"/>
  <c r="BZ29" i="16" s="1"/>
  <c r="CI29" i="10"/>
  <c r="BZ30" i="16" s="1"/>
  <c r="CI30" i="10"/>
  <c r="BZ31" i="16" s="1"/>
  <c r="CI31" i="10"/>
  <c r="BZ32" i="16" s="1"/>
  <c r="CI32" i="10"/>
  <c r="BZ33" i="16" s="1"/>
  <c r="CI33" i="10"/>
  <c r="BZ34" i="16" s="1"/>
  <c r="CI34" i="10"/>
  <c r="BZ35" i="16" s="1"/>
  <c r="CI35" i="10"/>
  <c r="BZ36" i="16" s="1"/>
  <c r="BY37" i="16"/>
  <c r="BY6" i="16"/>
  <c r="BY7" i="16"/>
  <c r="BY8" i="16"/>
  <c r="BY12" i="16"/>
  <c r="BY13" i="16"/>
  <c r="BY15" i="16"/>
  <c r="BY17" i="16"/>
  <c r="BY18" i="16"/>
  <c r="BY19" i="16"/>
  <c r="BY20" i="16"/>
  <c r="BY21" i="16"/>
  <c r="BY22" i="16"/>
  <c r="BY23" i="16"/>
  <c r="BY24" i="16"/>
  <c r="BY31" i="16"/>
  <c r="BY34" i="16"/>
  <c r="BY36" i="16"/>
  <c r="BY29" i="16"/>
  <c r="BX37" i="16"/>
  <c r="BX6" i="16"/>
  <c r="BX7" i="16"/>
  <c r="BX8" i="16"/>
  <c r="BX9" i="16"/>
  <c r="BX10" i="16"/>
  <c r="BX11" i="16"/>
  <c r="BX12" i="16"/>
  <c r="BX13" i="16"/>
  <c r="BX14" i="16"/>
  <c r="BX15" i="16"/>
  <c r="BX16" i="16"/>
  <c r="BX17" i="16"/>
  <c r="BX18" i="16"/>
  <c r="BX19" i="16"/>
  <c r="BX20" i="16"/>
  <c r="BX21" i="16"/>
  <c r="BX22" i="16"/>
  <c r="BX23" i="16"/>
  <c r="BX24" i="16"/>
  <c r="BX25" i="16"/>
  <c r="BX26" i="16"/>
  <c r="BX27" i="16"/>
  <c r="BX28" i="16"/>
  <c r="BX29" i="16"/>
  <c r="BX30" i="16"/>
  <c r="BX31" i="16"/>
  <c r="BX32" i="16"/>
  <c r="BX33" i="16"/>
  <c r="BX34" i="16"/>
  <c r="BX35" i="16"/>
  <c r="BX36" i="16"/>
  <c r="BW37" i="16"/>
  <c r="BW6" i="16"/>
  <c r="BW7" i="16"/>
  <c r="BW8" i="16"/>
  <c r="BW9" i="16"/>
  <c r="BW10" i="16"/>
  <c r="BW11" i="16"/>
  <c r="BW12" i="16"/>
  <c r="BW13" i="16"/>
  <c r="BW14" i="16"/>
  <c r="BW15" i="16"/>
  <c r="BW16" i="16"/>
  <c r="BW17" i="16"/>
  <c r="BW18" i="16"/>
  <c r="BW19" i="16"/>
  <c r="BW20" i="16"/>
  <c r="BW21" i="16"/>
  <c r="BW22" i="16"/>
  <c r="BW23" i="16"/>
  <c r="BW24" i="16"/>
  <c r="BW25" i="16"/>
  <c r="BW26" i="16"/>
  <c r="BW27" i="16"/>
  <c r="BW28" i="16"/>
  <c r="BW29" i="16"/>
  <c r="BW30" i="16"/>
  <c r="BW31" i="16"/>
  <c r="BW32" i="16"/>
  <c r="BW33" i="16"/>
  <c r="BW34" i="16"/>
  <c r="BW35" i="16"/>
  <c r="BW36" i="16"/>
  <c r="BV37" i="16"/>
  <c r="BV6" i="16"/>
  <c r="BV7" i="16"/>
  <c r="BV8" i="16"/>
  <c r="BV9" i="16"/>
  <c r="BV10" i="16"/>
  <c r="BV11" i="16"/>
  <c r="BV12" i="16"/>
  <c r="BV13" i="16"/>
  <c r="BV14" i="16"/>
  <c r="BV15" i="16"/>
  <c r="BV16" i="16"/>
  <c r="BV17" i="16"/>
  <c r="BV18" i="16"/>
  <c r="BV19" i="16"/>
  <c r="BV20" i="16"/>
  <c r="BV21" i="16"/>
  <c r="BV22" i="16"/>
  <c r="BV23" i="16"/>
  <c r="BV24" i="16"/>
  <c r="BV25" i="16"/>
  <c r="BV26" i="16"/>
  <c r="BV27" i="16"/>
  <c r="BV28" i="16"/>
  <c r="BV29" i="16"/>
  <c r="BV30" i="16"/>
  <c r="BV31" i="16"/>
  <c r="BV32" i="16"/>
  <c r="BV33" i="16"/>
  <c r="BV34" i="16"/>
  <c r="BV35" i="16"/>
  <c r="BV36" i="16"/>
  <c r="BU37" i="16"/>
  <c r="BU6" i="16"/>
  <c r="BU7" i="16"/>
  <c r="BU8" i="16"/>
  <c r="BU9" i="16"/>
  <c r="BU10" i="16"/>
  <c r="BU11" i="16"/>
  <c r="BU12" i="16"/>
  <c r="BU13" i="16"/>
  <c r="BU14" i="16"/>
  <c r="BU15" i="16"/>
  <c r="BU16" i="16"/>
  <c r="BU17" i="16"/>
  <c r="BU18" i="16"/>
  <c r="BU19" i="16"/>
  <c r="BU20" i="16"/>
  <c r="BU21" i="16"/>
  <c r="BU22" i="16"/>
  <c r="BU23" i="16"/>
  <c r="BU24" i="16"/>
  <c r="BU25" i="16"/>
  <c r="BU26" i="16"/>
  <c r="BU27" i="16"/>
  <c r="BU28" i="16"/>
  <c r="BU29" i="16"/>
  <c r="BU30" i="16"/>
  <c r="BU31" i="16"/>
  <c r="BU32" i="16"/>
  <c r="BU33" i="16"/>
  <c r="BU34" i="16"/>
  <c r="BU35" i="16"/>
  <c r="BU36" i="16"/>
  <c r="CJ37" i="25"/>
  <c r="CJ36" i="25"/>
  <c r="CJ35" i="25"/>
  <c r="CJ34" i="25"/>
  <c r="CJ33" i="25"/>
  <c r="CJ32" i="25"/>
  <c r="CJ31" i="25"/>
  <c r="CJ30" i="25"/>
  <c r="CJ29" i="25"/>
  <c r="CJ28" i="25"/>
  <c r="CJ27" i="25"/>
  <c r="CJ26" i="25"/>
  <c r="CJ25" i="25"/>
  <c r="BU25" i="25"/>
  <c r="CJ24" i="25"/>
  <c r="CF24" i="25"/>
  <c r="CJ23" i="25"/>
  <c r="CA23" i="25"/>
  <c r="CJ22" i="25"/>
  <c r="CB22" i="25"/>
  <c r="CJ21" i="25"/>
  <c r="CJ20" i="25"/>
  <c r="CJ19" i="25"/>
  <c r="CA19" i="25"/>
  <c r="CJ18" i="25"/>
  <c r="CB18" i="25"/>
  <c r="CJ17" i="25"/>
  <c r="CJ16" i="25"/>
  <c r="CJ15" i="25"/>
  <c r="CA15" i="25"/>
  <c r="CJ14" i="25"/>
  <c r="BV14" i="25"/>
  <c r="CJ13" i="25"/>
  <c r="CC13" i="25"/>
  <c r="CJ12" i="25"/>
  <c r="BX12" i="25"/>
  <c r="CJ11" i="25"/>
  <c r="CE11" i="25"/>
  <c r="CJ10" i="25"/>
  <c r="CJ9" i="25"/>
  <c r="CJ8" i="25"/>
  <c r="CJ7" i="25"/>
  <c r="CA7" i="25"/>
  <c r="CM37" i="17"/>
  <c r="CM6" i="17"/>
  <c r="CM7" i="17"/>
  <c r="CM8" i="17"/>
  <c r="CM9" i="17"/>
  <c r="CM10" i="17"/>
  <c r="CM11" i="17"/>
  <c r="CM12" i="17"/>
  <c r="CM13" i="17"/>
  <c r="CM14" i="17"/>
  <c r="CM15" i="17"/>
  <c r="CM16" i="17"/>
  <c r="CM17" i="17"/>
  <c r="CM18" i="17"/>
  <c r="CM19" i="17"/>
  <c r="CM20" i="17"/>
  <c r="CM21" i="17"/>
  <c r="CM22" i="17"/>
  <c r="CM23" i="17"/>
  <c r="CM24" i="17"/>
  <c r="CM25" i="17"/>
  <c r="CM26" i="17"/>
  <c r="CM27" i="17"/>
  <c r="CM28" i="17"/>
  <c r="CM29" i="17"/>
  <c r="CM30" i="17"/>
  <c r="CM31" i="17"/>
  <c r="CM32" i="17"/>
  <c r="CM33" i="17"/>
  <c r="CM34" i="17"/>
  <c r="CM35" i="17"/>
  <c r="CM36" i="17"/>
  <c r="CL37" i="17"/>
  <c r="CL6" i="17"/>
  <c r="CL7" i="17"/>
  <c r="CL8" i="17"/>
  <c r="CL9" i="17"/>
  <c r="CL10" i="17"/>
  <c r="CL11" i="17"/>
  <c r="CL12" i="17"/>
  <c r="CL13" i="17"/>
  <c r="CL14" i="17"/>
  <c r="CL15" i="17"/>
  <c r="CL16" i="17"/>
  <c r="CL17" i="17"/>
  <c r="CL18" i="17"/>
  <c r="CL19" i="17"/>
  <c r="CL20" i="17"/>
  <c r="CL21" i="17"/>
  <c r="CL22" i="17"/>
  <c r="CL23" i="17"/>
  <c r="CL24" i="17"/>
  <c r="CL25" i="17"/>
  <c r="CL26" i="17"/>
  <c r="CL27" i="17"/>
  <c r="CL28" i="17"/>
  <c r="CL29" i="17"/>
  <c r="CL30" i="17"/>
  <c r="CL31" i="17"/>
  <c r="CL32" i="17"/>
  <c r="CL33" i="17"/>
  <c r="CL34" i="17"/>
  <c r="CL35" i="17"/>
  <c r="CL36" i="17"/>
  <c r="CK37" i="17"/>
  <c r="CK6" i="17"/>
  <c r="CK7" i="17"/>
  <c r="CK8" i="17"/>
  <c r="CK9" i="17"/>
  <c r="CK10" i="17"/>
  <c r="CK11" i="17"/>
  <c r="CK12" i="17"/>
  <c r="CK13" i="17"/>
  <c r="CK14" i="17"/>
  <c r="CK15" i="17"/>
  <c r="CK16" i="17"/>
  <c r="CK17" i="17"/>
  <c r="CK18" i="17"/>
  <c r="CK19" i="17"/>
  <c r="CK20" i="17"/>
  <c r="CK21" i="17"/>
  <c r="CK22" i="17"/>
  <c r="CK23" i="17"/>
  <c r="CK24" i="17"/>
  <c r="CK25" i="17"/>
  <c r="CK26" i="17"/>
  <c r="CK27" i="17"/>
  <c r="CK28" i="17"/>
  <c r="CK29" i="17"/>
  <c r="CK30" i="17"/>
  <c r="CK31" i="17"/>
  <c r="CK32" i="17"/>
  <c r="CK33" i="17"/>
  <c r="CK34" i="17"/>
  <c r="CK35" i="17"/>
  <c r="CK36" i="17"/>
  <c r="CJ38" i="26"/>
  <c r="CI37" i="17"/>
  <c r="CI6" i="17"/>
  <c r="CI7" i="17"/>
  <c r="CI8" i="17"/>
  <c r="CI9" i="17"/>
  <c r="CI10" i="17"/>
  <c r="CI11" i="17"/>
  <c r="CI12" i="17"/>
  <c r="CI13" i="17"/>
  <c r="CI14" i="17"/>
  <c r="CI15" i="17"/>
  <c r="CI16" i="17"/>
  <c r="CI17" i="17"/>
  <c r="CI18" i="17"/>
  <c r="CI19" i="17"/>
  <c r="CI20" i="17"/>
  <c r="CI21" i="17"/>
  <c r="CI22" i="17"/>
  <c r="CI23" i="17"/>
  <c r="CI24" i="17"/>
  <c r="CI25" i="17"/>
  <c r="CI26" i="17"/>
  <c r="CI27" i="17"/>
  <c r="CI28" i="17"/>
  <c r="CI29" i="17"/>
  <c r="CI30" i="17"/>
  <c r="CI31" i="17"/>
  <c r="CI32" i="17"/>
  <c r="CI33" i="17"/>
  <c r="CI34" i="17"/>
  <c r="CI35" i="17"/>
  <c r="CI36" i="17"/>
  <c r="CH37" i="17"/>
  <c r="CH6" i="17"/>
  <c r="CH7" i="17"/>
  <c r="CH8" i="17"/>
  <c r="CH9" i="17"/>
  <c r="CH10" i="17"/>
  <c r="CH11" i="17"/>
  <c r="CH12" i="17"/>
  <c r="CH13" i="17"/>
  <c r="CH14" i="17"/>
  <c r="CH15" i="17"/>
  <c r="CH16" i="17"/>
  <c r="CH17" i="17"/>
  <c r="CH18" i="17"/>
  <c r="CH19" i="17"/>
  <c r="CH20" i="17"/>
  <c r="CH21" i="17"/>
  <c r="CH22" i="17"/>
  <c r="CH23" i="17"/>
  <c r="CH24" i="17"/>
  <c r="CH25" i="17"/>
  <c r="CH26" i="17"/>
  <c r="CH27" i="17"/>
  <c r="CH28" i="17"/>
  <c r="CH29" i="17"/>
  <c r="CH30" i="17"/>
  <c r="CH31" i="17"/>
  <c r="CH32" i="17"/>
  <c r="CH33" i="17"/>
  <c r="CH34" i="17"/>
  <c r="CH35" i="17"/>
  <c r="CH36" i="17"/>
  <c r="CG37" i="17"/>
  <c r="CG6" i="17"/>
  <c r="CG7" i="17"/>
  <c r="CG8" i="17"/>
  <c r="CG9" i="17"/>
  <c r="CG10" i="17"/>
  <c r="CG11" i="17"/>
  <c r="CG12" i="17"/>
  <c r="CG13" i="17"/>
  <c r="CG14" i="17"/>
  <c r="CG15" i="17"/>
  <c r="CG16" i="17"/>
  <c r="CG17" i="17"/>
  <c r="CG18" i="17"/>
  <c r="CG19" i="17"/>
  <c r="CG20" i="17"/>
  <c r="CG21" i="17"/>
  <c r="CG22" i="17"/>
  <c r="CG23" i="17"/>
  <c r="CG24" i="17"/>
  <c r="CG25" i="17"/>
  <c r="CG26" i="17"/>
  <c r="CG27" i="17"/>
  <c r="CG28" i="17"/>
  <c r="CG29" i="17"/>
  <c r="CG30" i="17"/>
  <c r="CG31" i="17"/>
  <c r="CG32" i="17"/>
  <c r="CG33" i="17"/>
  <c r="CG34" i="17"/>
  <c r="CG35" i="17"/>
  <c r="CG36" i="17"/>
  <c r="CF37" i="17"/>
  <c r="CF6" i="17"/>
  <c r="CF7" i="17"/>
  <c r="CF8" i="17"/>
  <c r="CF9" i="17"/>
  <c r="CF10" i="17"/>
  <c r="CF11" i="17"/>
  <c r="CF12" i="17"/>
  <c r="CF13" i="17"/>
  <c r="CF14" i="17"/>
  <c r="CF15" i="17"/>
  <c r="CF16" i="17"/>
  <c r="CF17" i="17"/>
  <c r="CF18" i="17"/>
  <c r="CF19" i="17"/>
  <c r="CF20" i="17"/>
  <c r="CF21" i="17"/>
  <c r="CF22" i="17"/>
  <c r="CF23" i="17"/>
  <c r="CF24" i="17"/>
  <c r="CF25" i="17"/>
  <c r="CF26" i="17"/>
  <c r="CF27" i="17"/>
  <c r="CF28" i="17"/>
  <c r="CF29" i="17"/>
  <c r="CF30" i="17"/>
  <c r="CF31" i="17"/>
  <c r="CF32" i="17"/>
  <c r="CF33" i="17"/>
  <c r="CF34" i="17"/>
  <c r="CF35" i="17"/>
  <c r="CF36" i="17"/>
  <c r="CE37" i="17"/>
  <c r="CE6" i="17"/>
  <c r="CE7" i="17"/>
  <c r="CE8" i="17"/>
  <c r="CE9" i="17"/>
  <c r="CE10" i="17"/>
  <c r="CE11" i="17"/>
  <c r="CE12" i="17"/>
  <c r="CE13" i="17"/>
  <c r="CE14" i="17"/>
  <c r="CE15" i="17"/>
  <c r="CE16" i="17"/>
  <c r="CE17" i="17"/>
  <c r="CE18" i="17"/>
  <c r="CE19" i="17"/>
  <c r="CE20" i="17"/>
  <c r="CE21" i="17"/>
  <c r="CE22" i="17"/>
  <c r="CE23" i="17"/>
  <c r="CE24" i="17"/>
  <c r="CE25" i="17"/>
  <c r="CE26" i="17"/>
  <c r="CE27" i="17"/>
  <c r="CE28" i="17"/>
  <c r="CE29" i="17"/>
  <c r="CE30" i="17"/>
  <c r="CE31" i="17"/>
  <c r="CE32" i="17"/>
  <c r="CE33" i="17"/>
  <c r="CE34" i="17"/>
  <c r="CE35" i="17"/>
  <c r="CE36" i="17"/>
  <c r="CD37" i="17"/>
  <c r="CD6" i="17"/>
  <c r="CD7" i="17"/>
  <c r="CD8" i="17"/>
  <c r="CD9" i="17"/>
  <c r="CD10" i="17"/>
  <c r="CD11" i="17"/>
  <c r="CD12" i="17"/>
  <c r="CD13" i="17"/>
  <c r="CD14" i="17"/>
  <c r="CD15" i="17"/>
  <c r="CD16" i="17"/>
  <c r="CD17" i="17"/>
  <c r="CD18" i="17"/>
  <c r="CD19" i="17"/>
  <c r="CD20" i="17"/>
  <c r="CD21" i="17"/>
  <c r="CD22" i="17"/>
  <c r="CD23" i="17"/>
  <c r="CD24" i="17"/>
  <c r="CD25" i="17"/>
  <c r="CD26" i="17"/>
  <c r="CD27" i="17"/>
  <c r="CD28" i="17"/>
  <c r="CD29" i="17"/>
  <c r="CD30" i="17"/>
  <c r="CD31" i="17"/>
  <c r="CD32" i="17"/>
  <c r="CD33" i="17"/>
  <c r="CD34" i="17"/>
  <c r="CD35" i="17"/>
  <c r="CD36" i="26" s="1"/>
  <c r="CD36" i="17"/>
  <c r="CD38" i="26"/>
  <c r="CC37" i="17"/>
  <c r="CC6" i="17"/>
  <c r="CC7" i="17"/>
  <c r="CC8" i="17"/>
  <c r="CC9" i="17"/>
  <c r="CC10" i="17"/>
  <c r="CC11" i="17"/>
  <c r="CC12" i="17"/>
  <c r="CC13" i="17"/>
  <c r="CC14" i="17"/>
  <c r="CC15" i="17"/>
  <c r="CC16" i="17"/>
  <c r="CC17" i="17"/>
  <c r="CC18" i="17"/>
  <c r="CC19" i="17"/>
  <c r="CC20" i="17"/>
  <c r="CC21" i="17"/>
  <c r="CC22" i="17"/>
  <c r="CC23" i="17"/>
  <c r="CC24" i="17"/>
  <c r="CC25" i="17"/>
  <c r="CC26" i="17"/>
  <c r="CC27" i="17"/>
  <c r="CC28" i="17"/>
  <c r="CC29" i="17"/>
  <c r="CC30" i="17"/>
  <c r="CC31" i="17"/>
  <c r="CC32" i="17"/>
  <c r="CC33" i="17"/>
  <c r="CC34" i="17"/>
  <c r="CC35" i="17"/>
  <c r="CC36" i="17"/>
  <c r="CC37" i="26" s="1"/>
  <c r="CB37" i="17"/>
  <c r="CB6" i="17"/>
  <c r="CB7" i="17"/>
  <c r="CB8" i="17"/>
  <c r="CB9" i="17"/>
  <c r="CB10" i="17"/>
  <c r="CB11" i="17"/>
  <c r="CB12" i="17"/>
  <c r="CB13" i="17"/>
  <c r="CB14" i="17"/>
  <c r="CB15" i="17"/>
  <c r="CB16" i="17"/>
  <c r="CB17" i="17"/>
  <c r="CB18" i="17"/>
  <c r="CB19" i="17"/>
  <c r="CB20" i="17"/>
  <c r="CB21" i="17"/>
  <c r="CB22" i="17"/>
  <c r="CB23" i="17"/>
  <c r="CB24" i="17"/>
  <c r="CB25" i="17"/>
  <c r="CB26" i="17"/>
  <c r="CB27" i="17"/>
  <c r="CB28" i="17"/>
  <c r="CB29" i="17"/>
  <c r="CB30" i="17"/>
  <c r="CB31" i="17"/>
  <c r="CB32" i="17"/>
  <c r="CB33" i="17"/>
  <c r="CB34" i="17"/>
  <c r="CB35" i="17"/>
  <c r="CB36" i="17"/>
  <c r="CA37" i="17"/>
  <c r="CA6" i="17"/>
  <c r="CA7" i="17"/>
  <c r="CA8" i="17"/>
  <c r="CA9" i="17"/>
  <c r="CA10" i="17"/>
  <c r="CA11" i="17"/>
  <c r="CA12" i="17"/>
  <c r="CA13" i="17"/>
  <c r="CA14" i="17"/>
  <c r="CA15" i="17"/>
  <c r="CA16" i="17"/>
  <c r="CA17" i="17"/>
  <c r="CA18" i="17"/>
  <c r="CA19" i="17"/>
  <c r="CA20" i="17"/>
  <c r="CA21" i="17"/>
  <c r="CA22" i="17"/>
  <c r="CA23" i="17"/>
  <c r="CA24" i="17"/>
  <c r="CA25" i="17"/>
  <c r="CA26" i="17"/>
  <c r="CA27" i="17"/>
  <c r="CA28" i="17"/>
  <c r="CA29" i="17"/>
  <c r="CA30" i="17"/>
  <c r="CA31" i="17"/>
  <c r="CA32" i="17"/>
  <c r="CA33" i="17"/>
  <c r="CA34" i="17"/>
  <c r="CA35" i="17"/>
  <c r="CA36" i="17"/>
  <c r="CI36" i="9"/>
  <c r="BZ37" i="17" s="1"/>
  <c r="CI5" i="9"/>
  <c r="BZ6" i="17" s="1"/>
  <c r="CI6" i="9"/>
  <c r="BZ7" i="17" s="1"/>
  <c r="CI7" i="9"/>
  <c r="BZ8" i="17" s="1"/>
  <c r="CI8" i="9"/>
  <c r="BZ9" i="17" s="1"/>
  <c r="CI9" i="9"/>
  <c r="BZ10" i="17" s="1"/>
  <c r="CI10" i="9"/>
  <c r="BZ11" i="17" s="1"/>
  <c r="CI11" i="9"/>
  <c r="BZ12" i="17" s="1"/>
  <c r="CI12" i="9"/>
  <c r="BZ13" i="17" s="1"/>
  <c r="CI13" i="9"/>
  <c r="BZ14" i="17" s="1"/>
  <c r="CI14" i="9"/>
  <c r="BZ15" i="17" s="1"/>
  <c r="CI15" i="9"/>
  <c r="BZ16" i="17" s="1"/>
  <c r="CI16" i="9"/>
  <c r="BZ17" i="17" s="1"/>
  <c r="CI17" i="9"/>
  <c r="BZ18" i="17" s="1"/>
  <c r="CI18" i="9"/>
  <c r="BZ19" i="17" s="1"/>
  <c r="CI19" i="9"/>
  <c r="BZ20" i="17" s="1"/>
  <c r="CI20" i="9"/>
  <c r="BZ21" i="17" s="1"/>
  <c r="CI21" i="9"/>
  <c r="BZ22" i="17" s="1"/>
  <c r="CI22" i="9"/>
  <c r="BZ23" i="17" s="1"/>
  <c r="CI23" i="9"/>
  <c r="BZ24" i="17" s="1"/>
  <c r="CI24" i="9"/>
  <c r="BZ25" i="17" s="1"/>
  <c r="CI25" i="9"/>
  <c r="BZ26" i="17" s="1"/>
  <c r="CI26" i="9"/>
  <c r="BZ27" i="17" s="1"/>
  <c r="CI27" i="9"/>
  <c r="BZ28" i="17" s="1"/>
  <c r="CI28" i="9"/>
  <c r="BZ29" i="17" s="1"/>
  <c r="CI29" i="9"/>
  <c r="BZ30" i="17" s="1"/>
  <c r="CI30" i="9"/>
  <c r="BZ31" i="17" s="1"/>
  <c r="CI31" i="9"/>
  <c r="BZ32" i="17" s="1"/>
  <c r="CI32" i="9"/>
  <c r="BZ33" i="17" s="1"/>
  <c r="CI33" i="9"/>
  <c r="BZ34" i="17" s="1"/>
  <c r="CI34" i="9"/>
  <c r="BZ35" i="17" s="1"/>
  <c r="CI35" i="9"/>
  <c r="BZ36" i="17" s="1"/>
  <c r="BY37" i="17"/>
  <c r="BY6" i="17"/>
  <c r="BY7" i="17"/>
  <c r="BY8" i="17"/>
  <c r="BY12" i="17"/>
  <c r="BY13" i="17"/>
  <c r="BY15" i="17"/>
  <c r="BY17" i="17"/>
  <c r="BY18" i="17"/>
  <c r="BY19" i="17"/>
  <c r="BY20" i="17"/>
  <c r="BY21" i="17"/>
  <c r="BY22" i="17"/>
  <c r="BY23" i="17"/>
  <c r="BY24" i="17"/>
  <c r="BY31" i="17"/>
  <c r="BY34" i="17"/>
  <c r="BY36" i="17"/>
  <c r="BY29" i="17"/>
  <c r="BX37" i="17"/>
  <c r="BX6" i="17"/>
  <c r="BX7" i="17"/>
  <c r="BX8" i="17"/>
  <c r="BX9" i="17"/>
  <c r="BX10" i="17"/>
  <c r="BX11" i="17"/>
  <c r="BX12" i="17"/>
  <c r="BX13" i="17"/>
  <c r="BX14" i="17"/>
  <c r="BX15" i="17"/>
  <c r="BX16" i="17"/>
  <c r="BX17" i="17"/>
  <c r="BX18" i="17"/>
  <c r="BX19" i="17"/>
  <c r="BX20" i="17"/>
  <c r="BX21" i="17"/>
  <c r="BX22" i="17"/>
  <c r="BX23" i="17"/>
  <c r="BX24" i="17"/>
  <c r="BX25" i="17"/>
  <c r="BX26" i="17"/>
  <c r="BX27" i="17"/>
  <c r="BX28" i="17"/>
  <c r="BX29" i="17"/>
  <c r="BX30" i="17"/>
  <c r="BX31" i="17"/>
  <c r="BX32" i="17"/>
  <c r="BX33" i="17"/>
  <c r="BX34" i="17"/>
  <c r="BX35" i="17"/>
  <c r="BX36" i="17"/>
  <c r="BW37" i="17"/>
  <c r="BW6" i="17"/>
  <c r="BW7" i="17"/>
  <c r="BW8" i="17"/>
  <c r="BW9" i="17"/>
  <c r="BW10" i="17"/>
  <c r="BW11" i="17"/>
  <c r="BW12" i="17"/>
  <c r="BW13" i="17"/>
  <c r="BW14" i="17"/>
  <c r="BW15" i="17"/>
  <c r="BW16" i="17"/>
  <c r="BW17" i="17"/>
  <c r="BW18" i="17"/>
  <c r="BW19" i="17"/>
  <c r="BW20" i="17"/>
  <c r="BW21" i="17"/>
  <c r="BW22" i="17"/>
  <c r="BW23" i="17"/>
  <c r="BW24" i="17"/>
  <c r="BW25" i="17"/>
  <c r="BW26" i="17"/>
  <c r="BW27" i="17"/>
  <c r="BW28" i="17"/>
  <c r="BW29" i="17"/>
  <c r="BW30" i="17"/>
  <c r="BW31" i="17"/>
  <c r="BW32" i="17"/>
  <c r="BW33" i="17"/>
  <c r="BW34" i="17"/>
  <c r="BW35" i="17"/>
  <c r="BW36" i="17"/>
  <c r="BV37" i="17"/>
  <c r="BV6" i="17"/>
  <c r="BV7" i="17"/>
  <c r="BV8" i="17"/>
  <c r="BV9" i="17"/>
  <c r="BV10" i="17"/>
  <c r="BV11" i="17"/>
  <c r="BV12" i="17"/>
  <c r="BV13" i="17"/>
  <c r="BV14" i="17"/>
  <c r="BV15" i="17"/>
  <c r="BV16" i="17"/>
  <c r="BV17" i="17"/>
  <c r="BV18" i="17"/>
  <c r="BV19" i="17"/>
  <c r="BV20" i="17"/>
  <c r="BV21" i="17"/>
  <c r="BV22" i="17"/>
  <c r="BV23" i="17"/>
  <c r="BV24" i="17"/>
  <c r="BV25" i="17"/>
  <c r="BV26" i="17"/>
  <c r="BV27" i="17"/>
  <c r="BV28" i="17"/>
  <c r="BV29" i="17"/>
  <c r="BV30" i="17"/>
  <c r="BV31" i="17"/>
  <c r="BV32" i="17"/>
  <c r="BV33" i="17"/>
  <c r="BV34" i="17"/>
  <c r="BV35" i="17"/>
  <c r="BV36" i="26" s="1"/>
  <c r="BV36" i="17"/>
  <c r="BV38" i="26"/>
  <c r="BU37" i="17"/>
  <c r="BU6" i="17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36" i="17"/>
  <c r="BU37" i="26" s="1"/>
  <c r="CJ37" i="26"/>
  <c r="CG37" i="26"/>
  <c r="CJ36" i="26"/>
  <c r="BX36" i="26"/>
  <c r="CJ35" i="26"/>
  <c r="CA35" i="26"/>
  <c r="CJ34" i="26"/>
  <c r="BX34" i="26"/>
  <c r="CJ33" i="26"/>
  <c r="CE33" i="26"/>
  <c r="CJ32" i="26"/>
  <c r="BV32" i="26"/>
  <c r="CJ31" i="26"/>
  <c r="CG31" i="26"/>
  <c r="CJ30" i="26"/>
  <c r="CJ29" i="26"/>
  <c r="CJ28" i="26"/>
  <c r="CJ27" i="26"/>
  <c r="CJ26" i="26"/>
  <c r="CJ25" i="26"/>
  <c r="CJ24" i="26"/>
  <c r="CJ23" i="26"/>
  <c r="CJ22" i="26"/>
  <c r="CJ21" i="26"/>
  <c r="CJ20" i="26"/>
  <c r="CJ19" i="26"/>
  <c r="CJ18" i="26"/>
  <c r="CJ17" i="26"/>
  <c r="CJ16" i="26"/>
  <c r="CJ15" i="26"/>
  <c r="CJ14" i="26"/>
  <c r="CJ13" i="26"/>
  <c r="CJ12" i="26"/>
  <c r="CJ11" i="26"/>
  <c r="CL10" i="26"/>
  <c r="CJ10" i="26"/>
  <c r="CH10" i="26"/>
  <c r="CJ9" i="26"/>
  <c r="CL8" i="26"/>
  <c r="CJ8" i="26"/>
  <c r="CH8" i="26"/>
  <c r="CJ7" i="26"/>
  <c r="CC7" i="26"/>
  <c r="CM37" i="18"/>
  <c r="CM6" i="18"/>
  <c r="CM7" i="18"/>
  <c r="CM8" i="18"/>
  <c r="CM9" i="18"/>
  <c r="CM10" i="18"/>
  <c r="CM11" i="18"/>
  <c r="CM12" i="18"/>
  <c r="CM13" i="18"/>
  <c r="CM14" i="18"/>
  <c r="CM15" i="18"/>
  <c r="CM16" i="18"/>
  <c r="CM17" i="18"/>
  <c r="CM18" i="18"/>
  <c r="CM19" i="18"/>
  <c r="CM20" i="18"/>
  <c r="CM21" i="18"/>
  <c r="CM22" i="18"/>
  <c r="CM23" i="18"/>
  <c r="CM24" i="18"/>
  <c r="CM25" i="18"/>
  <c r="CM26" i="18"/>
  <c r="CM27" i="18"/>
  <c r="CM28" i="18"/>
  <c r="CM29" i="18"/>
  <c r="CM30" i="18"/>
  <c r="CM31" i="18"/>
  <c r="CM32" i="18"/>
  <c r="CM33" i="18"/>
  <c r="CM34" i="18"/>
  <c r="CM35" i="18"/>
  <c r="CM36" i="18"/>
  <c r="CL37" i="18"/>
  <c r="CL6" i="18"/>
  <c r="CL7" i="18"/>
  <c r="CL8" i="18"/>
  <c r="CL9" i="18"/>
  <c r="CL10" i="18"/>
  <c r="CL11" i="18"/>
  <c r="CL12" i="18"/>
  <c r="CL13" i="18"/>
  <c r="CL14" i="18"/>
  <c r="CL15" i="18"/>
  <c r="CL16" i="18"/>
  <c r="CL17" i="18"/>
  <c r="CL18" i="18"/>
  <c r="CL19" i="18"/>
  <c r="CL20" i="18"/>
  <c r="CL21" i="18"/>
  <c r="CL22" i="18"/>
  <c r="CL23" i="18"/>
  <c r="CL24" i="18"/>
  <c r="CL25" i="18"/>
  <c r="CL26" i="18"/>
  <c r="CL27" i="18"/>
  <c r="CL28" i="18"/>
  <c r="CL29" i="18"/>
  <c r="CL30" i="18"/>
  <c r="CL31" i="18"/>
  <c r="CL32" i="18"/>
  <c r="CL33" i="18"/>
  <c r="CL34" i="18"/>
  <c r="CL35" i="18"/>
  <c r="CL36" i="18"/>
  <c r="CK37" i="18"/>
  <c r="CK6" i="18"/>
  <c r="CK7" i="18"/>
  <c r="CK8" i="18"/>
  <c r="CK9" i="18"/>
  <c r="CK10" i="18"/>
  <c r="CK11" i="18"/>
  <c r="CK12" i="18"/>
  <c r="CK13" i="18"/>
  <c r="CK14" i="18"/>
  <c r="CK15" i="18"/>
  <c r="CK16" i="18"/>
  <c r="CK17" i="18"/>
  <c r="CK18" i="18"/>
  <c r="CK19" i="18"/>
  <c r="CK20" i="18"/>
  <c r="CK21" i="18"/>
  <c r="CK22" i="18"/>
  <c r="CK23" i="18"/>
  <c r="CK24" i="18"/>
  <c r="CK25" i="18"/>
  <c r="CK26" i="18"/>
  <c r="CK27" i="18"/>
  <c r="CK28" i="18"/>
  <c r="CK29" i="18"/>
  <c r="CK30" i="18"/>
  <c r="CK31" i="18"/>
  <c r="CK32" i="18"/>
  <c r="CK33" i="18"/>
  <c r="CK34" i="18"/>
  <c r="CK35" i="18"/>
  <c r="CK36" i="18"/>
  <c r="CJ38" i="27"/>
  <c r="CI37" i="18"/>
  <c r="CI6" i="18"/>
  <c r="CI7" i="18"/>
  <c r="CI8" i="18"/>
  <c r="CI9" i="18"/>
  <c r="CI10" i="18"/>
  <c r="CI11" i="18"/>
  <c r="CI12" i="18"/>
  <c r="CI13" i="18"/>
  <c r="CI14" i="18"/>
  <c r="CI15" i="18"/>
  <c r="CI16" i="18"/>
  <c r="CI17" i="18"/>
  <c r="CI18" i="18"/>
  <c r="CI19" i="18"/>
  <c r="CI20" i="18"/>
  <c r="CI21" i="18"/>
  <c r="CI22" i="18"/>
  <c r="CI23" i="18"/>
  <c r="CI24" i="18"/>
  <c r="CI25" i="18"/>
  <c r="CI26" i="18"/>
  <c r="CI27" i="18"/>
  <c r="CI28" i="18"/>
  <c r="CI29" i="18"/>
  <c r="CI30" i="18"/>
  <c r="CI31" i="18"/>
  <c r="CI32" i="18"/>
  <c r="CI33" i="18"/>
  <c r="CI34" i="18"/>
  <c r="CI35" i="18"/>
  <c r="CI36" i="18"/>
  <c r="CH37" i="18"/>
  <c r="CH6" i="18"/>
  <c r="CH7" i="18"/>
  <c r="CH8" i="18"/>
  <c r="CH9" i="18"/>
  <c r="CH10" i="18"/>
  <c r="CH11" i="18"/>
  <c r="CH12" i="18"/>
  <c r="CH13" i="18"/>
  <c r="CH14" i="18"/>
  <c r="CH15" i="18"/>
  <c r="CH16" i="18"/>
  <c r="CH17" i="18"/>
  <c r="CH18" i="18"/>
  <c r="CH19" i="18"/>
  <c r="CH20" i="18"/>
  <c r="CH21" i="18"/>
  <c r="CH22" i="18"/>
  <c r="CH23" i="18"/>
  <c r="CH24" i="18"/>
  <c r="CH25" i="18"/>
  <c r="CH26" i="18"/>
  <c r="CH27" i="18"/>
  <c r="CH28" i="18"/>
  <c r="CH29" i="18"/>
  <c r="CH30" i="18"/>
  <c r="CH31" i="18"/>
  <c r="CH32" i="18"/>
  <c r="CH33" i="18"/>
  <c r="CH34" i="18"/>
  <c r="CH35" i="18"/>
  <c r="CH36" i="18"/>
  <c r="CG37" i="18"/>
  <c r="CG6" i="18"/>
  <c r="CG7" i="18"/>
  <c r="CG8" i="18"/>
  <c r="CG9" i="18"/>
  <c r="CG10" i="18"/>
  <c r="CG11" i="18"/>
  <c r="CG12" i="18"/>
  <c r="CG13" i="18"/>
  <c r="CG14" i="18"/>
  <c r="CG15" i="18"/>
  <c r="CG16" i="18"/>
  <c r="CG17" i="18"/>
  <c r="CG18" i="18"/>
  <c r="CG19" i="18"/>
  <c r="CG20" i="18"/>
  <c r="CG21" i="18"/>
  <c r="CG22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36" i="18"/>
  <c r="CF37" i="18"/>
  <c r="CF6" i="18"/>
  <c r="CF7" i="18"/>
  <c r="CF8" i="18"/>
  <c r="CF9" i="18"/>
  <c r="CF10" i="18"/>
  <c r="CF11" i="18"/>
  <c r="CF12" i="18"/>
  <c r="CF13" i="18"/>
  <c r="CF14" i="18"/>
  <c r="CF15" i="18"/>
  <c r="CF16" i="18"/>
  <c r="CF17" i="18"/>
  <c r="CF18" i="18"/>
  <c r="CF19" i="18"/>
  <c r="CF20" i="18"/>
  <c r="CF21" i="18"/>
  <c r="CF22" i="18"/>
  <c r="CF23" i="18"/>
  <c r="CF24" i="18"/>
  <c r="CF25" i="18"/>
  <c r="CF26" i="18"/>
  <c r="CF27" i="18"/>
  <c r="CF28" i="18"/>
  <c r="CF29" i="18"/>
  <c r="CF30" i="18"/>
  <c r="CF31" i="18"/>
  <c r="CF32" i="18"/>
  <c r="CF33" i="18"/>
  <c r="CF34" i="18"/>
  <c r="CF35" i="18"/>
  <c r="CF36" i="27" s="1"/>
  <c r="CF36" i="18"/>
  <c r="CF38" i="27"/>
  <c r="CE37" i="18"/>
  <c r="CE6" i="18"/>
  <c r="CE7" i="18"/>
  <c r="CE8" i="18"/>
  <c r="CE9" i="18"/>
  <c r="CE10" i="18"/>
  <c r="CE11" i="18"/>
  <c r="CE12" i="18"/>
  <c r="CE13" i="18"/>
  <c r="CE14" i="18"/>
  <c r="CE15" i="18"/>
  <c r="CE16" i="18"/>
  <c r="CE17" i="18"/>
  <c r="CE18" i="18"/>
  <c r="CE19" i="18"/>
  <c r="CE20" i="18"/>
  <c r="CE21" i="18"/>
  <c r="CE22" i="18"/>
  <c r="CE23" i="18"/>
  <c r="CE24" i="18"/>
  <c r="CE25" i="18"/>
  <c r="CE26" i="18"/>
  <c r="CE27" i="18"/>
  <c r="CE28" i="18"/>
  <c r="CE29" i="18"/>
  <c r="CE30" i="18"/>
  <c r="CE31" i="18"/>
  <c r="CE32" i="18"/>
  <c r="CE33" i="18"/>
  <c r="CE34" i="18"/>
  <c r="CE35" i="18"/>
  <c r="CE36" i="18"/>
  <c r="CD37" i="18"/>
  <c r="CD6" i="18"/>
  <c r="CD7" i="18"/>
  <c r="CD8" i="18"/>
  <c r="CD9" i="18"/>
  <c r="CD10" i="18"/>
  <c r="CD11" i="18"/>
  <c r="CD12" i="18"/>
  <c r="CD13" i="18"/>
  <c r="CD14" i="18"/>
  <c r="CD15" i="18"/>
  <c r="CD16" i="18"/>
  <c r="CD17" i="18"/>
  <c r="CD18" i="18"/>
  <c r="CD19" i="18"/>
  <c r="CD20" i="18"/>
  <c r="CD21" i="18"/>
  <c r="CD22" i="18"/>
  <c r="CD23" i="18"/>
  <c r="CD24" i="18"/>
  <c r="CD25" i="18"/>
  <c r="CD26" i="18"/>
  <c r="CD27" i="18"/>
  <c r="CD28" i="18"/>
  <c r="CD29" i="18"/>
  <c r="CD30" i="18"/>
  <c r="CD31" i="18"/>
  <c r="CD32" i="18"/>
  <c r="CD33" i="18"/>
  <c r="CD34" i="18"/>
  <c r="CD35" i="18"/>
  <c r="CD36" i="18"/>
  <c r="CC37" i="18"/>
  <c r="CC6" i="18"/>
  <c r="CC7" i="18"/>
  <c r="CC8" i="18"/>
  <c r="CC9" i="18"/>
  <c r="CC10" i="18"/>
  <c r="CC11" i="18"/>
  <c r="CC12" i="18"/>
  <c r="CC13" i="18"/>
  <c r="CC14" i="18"/>
  <c r="CC15" i="18"/>
  <c r="CC16" i="18"/>
  <c r="CC17" i="18"/>
  <c r="CC18" i="18"/>
  <c r="CC19" i="18"/>
  <c r="CC20" i="18"/>
  <c r="CC21" i="18"/>
  <c r="CC22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B37" i="18"/>
  <c r="CB6" i="18"/>
  <c r="CB7" i="18"/>
  <c r="CB8" i="18"/>
  <c r="CB9" i="18"/>
  <c r="CB10" i="18"/>
  <c r="CB11" i="18"/>
  <c r="CB12" i="18"/>
  <c r="CB13" i="18"/>
  <c r="CB14" i="18"/>
  <c r="CB15" i="18"/>
  <c r="CB16" i="18"/>
  <c r="CB17" i="18"/>
  <c r="CB18" i="18"/>
  <c r="CB19" i="18"/>
  <c r="CB20" i="18"/>
  <c r="CB21" i="18"/>
  <c r="CB22" i="18"/>
  <c r="CB23" i="18"/>
  <c r="CB24" i="18"/>
  <c r="CB25" i="18"/>
  <c r="CB26" i="18"/>
  <c r="CB27" i="18"/>
  <c r="CB28" i="18"/>
  <c r="CB29" i="18"/>
  <c r="CB30" i="18"/>
  <c r="CB31" i="18"/>
  <c r="CB32" i="18"/>
  <c r="CB33" i="18"/>
  <c r="CB34" i="18"/>
  <c r="CB35" i="18"/>
  <c r="CB36" i="18"/>
  <c r="CA37" i="18"/>
  <c r="CA6" i="18"/>
  <c r="CA7" i="18"/>
  <c r="CA8" i="18"/>
  <c r="CA9" i="18"/>
  <c r="CA10" i="18"/>
  <c r="CA11" i="18"/>
  <c r="CA12" i="18"/>
  <c r="CA13" i="18"/>
  <c r="CA14" i="18"/>
  <c r="CA15" i="18"/>
  <c r="CA16" i="18"/>
  <c r="CA17" i="18"/>
  <c r="CA18" i="18"/>
  <c r="CA19" i="18"/>
  <c r="CA20" i="18"/>
  <c r="CA21" i="18"/>
  <c r="CA22" i="18"/>
  <c r="CA23" i="18"/>
  <c r="CA24" i="18"/>
  <c r="CA25" i="18"/>
  <c r="CA26" i="18"/>
  <c r="CA27" i="18"/>
  <c r="CA28" i="18"/>
  <c r="CA29" i="18"/>
  <c r="CA30" i="18"/>
  <c r="CA31" i="18"/>
  <c r="CA32" i="18"/>
  <c r="CA33" i="18"/>
  <c r="CA34" i="18"/>
  <c r="CA35" i="18"/>
  <c r="CA36" i="18"/>
  <c r="CI36" i="8"/>
  <c r="BZ37" i="18" s="1"/>
  <c r="CI5" i="8"/>
  <c r="BZ6" i="18" s="1"/>
  <c r="CI6" i="8"/>
  <c r="BZ7" i="18" s="1"/>
  <c r="CI7" i="8"/>
  <c r="BZ8" i="18" s="1"/>
  <c r="CI8" i="8"/>
  <c r="BZ9" i="18" s="1"/>
  <c r="CI9" i="8"/>
  <c r="BZ10" i="18" s="1"/>
  <c r="CI10" i="8"/>
  <c r="BZ11" i="18" s="1"/>
  <c r="CI11" i="8"/>
  <c r="BZ12" i="18" s="1"/>
  <c r="CI12" i="8"/>
  <c r="BZ13" i="18" s="1"/>
  <c r="CI13" i="8"/>
  <c r="BZ14" i="18" s="1"/>
  <c r="CI14" i="8"/>
  <c r="BZ15" i="18" s="1"/>
  <c r="CI15" i="8"/>
  <c r="BZ16" i="18" s="1"/>
  <c r="CI16" i="8"/>
  <c r="BZ17" i="18" s="1"/>
  <c r="CI17" i="8"/>
  <c r="BZ18" i="18" s="1"/>
  <c r="CI18" i="8"/>
  <c r="BZ19" i="18" s="1"/>
  <c r="CI19" i="8"/>
  <c r="BZ20" i="18" s="1"/>
  <c r="CI20" i="8"/>
  <c r="BZ21" i="18" s="1"/>
  <c r="CI21" i="8"/>
  <c r="BZ22" i="18" s="1"/>
  <c r="CI22" i="8"/>
  <c r="BZ23" i="18" s="1"/>
  <c r="CI23" i="8"/>
  <c r="BZ24" i="18" s="1"/>
  <c r="CI24" i="8"/>
  <c r="BZ25" i="18" s="1"/>
  <c r="CI25" i="8"/>
  <c r="BZ26" i="18" s="1"/>
  <c r="CI26" i="8"/>
  <c r="BZ27" i="18" s="1"/>
  <c r="CI27" i="8"/>
  <c r="BZ28" i="18" s="1"/>
  <c r="CI28" i="8"/>
  <c r="BZ29" i="18" s="1"/>
  <c r="CI29" i="8"/>
  <c r="BZ30" i="18" s="1"/>
  <c r="CI30" i="8"/>
  <c r="BZ31" i="18" s="1"/>
  <c r="CI31" i="8"/>
  <c r="BZ32" i="18" s="1"/>
  <c r="CI32" i="8"/>
  <c r="BZ33" i="18" s="1"/>
  <c r="CI33" i="8"/>
  <c r="BZ34" i="18" s="1"/>
  <c r="CI34" i="8"/>
  <c r="BZ35" i="18" s="1"/>
  <c r="CI35" i="8"/>
  <c r="BZ36" i="18" s="1"/>
  <c r="BY37" i="18"/>
  <c r="BY6" i="18"/>
  <c r="BY7" i="18"/>
  <c r="BY8" i="18"/>
  <c r="BY12" i="18"/>
  <c r="BY13" i="18"/>
  <c r="BY15" i="18"/>
  <c r="BY17" i="18"/>
  <c r="BY18" i="18"/>
  <c r="BY19" i="18"/>
  <c r="BY20" i="18"/>
  <c r="BY21" i="18"/>
  <c r="BY22" i="18"/>
  <c r="BY23" i="18"/>
  <c r="BY24" i="18"/>
  <c r="BY31" i="18"/>
  <c r="BY34" i="18"/>
  <c r="BY36" i="18"/>
  <c r="BY29" i="18"/>
  <c r="BX37" i="18"/>
  <c r="BX6" i="18"/>
  <c r="BX7" i="18"/>
  <c r="BX8" i="18"/>
  <c r="BX9" i="18"/>
  <c r="BX10" i="18"/>
  <c r="BX11" i="18"/>
  <c r="BX12" i="18"/>
  <c r="BX13" i="18"/>
  <c r="BX14" i="18"/>
  <c r="BX15" i="18"/>
  <c r="BX16" i="18"/>
  <c r="BX17" i="18"/>
  <c r="BX18" i="18"/>
  <c r="BX19" i="18"/>
  <c r="BX20" i="18"/>
  <c r="BX21" i="18"/>
  <c r="BX22" i="18"/>
  <c r="BX23" i="18"/>
  <c r="BX24" i="18"/>
  <c r="BX25" i="18"/>
  <c r="BX26" i="18"/>
  <c r="BX27" i="18"/>
  <c r="BX28" i="18"/>
  <c r="BX29" i="18"/>
  <c r="BX30" i="18"/>
  <c r="BX31" i="18"/>
  <c r="BX32" i="18"/>
  <c r="BX33" i="18"/>
  <c r="BX34" i="18"/>
  <c r="BX35" i="18"/>
  <c r="BX36" i="18"/>
  <c r="BW37" i="18"/>
  <c r="BW6" i="18"/>
  <c r="BW7" i="18"/>
  <c r="BW8" i="18"/>
  <c r="BW9" i="18"/>
  <c r="BW10" i="18"/>
  <c r="BW11" i="18"/>
  <c r="BW12" i="18"/>
  <c r="BW13" i="18"/>
  <c r="BW14" i="18"/>
  <c r="BW15" i="18"/>
  <c r="BW16" i="18"/>
  <c r="BW17" i="18"/>
  <c r="BW18" i="18"/>
  <c r="BW19" i="18"/>
  <c r="BW20" i="18"/>
  <c r="BW21" i="18"/>
  <c r="BW22" i="18"/>
  <c r="BW23" i="18"/>
  <c r="BW24" i="18"/>
  <c r="BW25" i="18"/>
  <c r="BW26" i="18"/>
  <c r="BW27" i="18"/>
  <c r="BW28" i="18"/>
  <c r="BW29" i="18"/>
  <c r="BW30" i="18"/>
  <c r="BW31" i="18"/>
  <c r="BW32" i="18"/>
  <c r="BW33" i="18"/>
  <c r="BW34" i="18"/>
  <c r="BW35" i="18"/>
  <c r="BW36" i="18"/>
  <c r="BV37" i="18"/>
  <c r="BV6" i="18"/>
  <c r="BV7" i="18"/>
  <c r="BV8" i="18"/>
  <c r="BV9" i="18"/>
  <c r="BV10" i="18"/>
  <c r="BV11" i="18"/>
  <c r="BV12" i="18"/>
  <c r="BV13" i="18"/>
  <c r="BV14" i="18"/>
  <c r="BV15" i="18"/>
  <c r="BV16" i="18"/>
  <c r="BV17" i="18"/>
  <c r="BV18" i="18"/>
  <c r="BV19" i="18"/>
  <c r="BV20" i="18"/>
  <c r="BV21" i="18"/>
  <c r="BV22" i="18"/>
  <c r="BV23" i="18"/>
  <c r="BV24" i="18"/>
  <c r="BV25" i="18"/>
  <c r="BV26" i="18"/>
  <c r="BV27" i="18"/>
  <c r="BV28" i="18"/>
  <c r="BV29" i="18"/>
  <c r="BV30" i="18"/>
  <c r="BV31" i="18"/>
  <c r="BV32" i="18"/>
  <c r="BV33" i="18"/>
  <c r="BV34" i="18"/>
  <c r="BV35" i="18"/>
  <c r="BV36" i="18"/>
  <c r="BU37" i="18"/>
  <c r="BU6" i="18"/>
  <c r="BU7" i="18"/>
  <c r="BU8" i="18"/>
  <c r="BU9" i="18"/>
  <c r="BU10" i="18"/>
  <c r="BU11" i="18"/>
  <c r="BU12" i="18"/>
  <c r="BU13" i="18"/>
  <c r="BU14" i="18"/>
  <c r="BU15" i="18"/>
  <c r="BU16" i="18"/>
  <c r="BU17" i="18"/>
  <c r="BU18" i="18"/>
  <c r="BU19" i="18"/>
  <c r="BU20" i="18"/>
  <c r="BU21" i="18"/>
  <c r="BU22" i="18"/>
  <c r="BU23" i="18"/>
  <c r="BU24" i="18"/>
  <c r="BU25" i="18"/>
  <c r="BU26" i="18"/>
  <c r="BU27" i="18"/>
  <c r="BU28" i="18"/>
  <c r="BU29" i="18"/>
  <c r="BU30" i="18"/>
  <c r="BU31" i="18"/>
  <c r="BU32" i="18"/>
  <c r="BU33" i="18"/>
  <c r="BU34" i="18"/>
  <c r="BU35" i="18"/>
  <c r="BU36" i="18"/>
  <c r="CM37" i="27"/>
  <c r="CJ37" i="27"/>
  <c r="CE37" i="27"/>
  <c r="CJ36" i="27"/>
  <c r="BV36" i="27"/>
  <c r="CJ35" i="27"/>
  <c r="CG35" i="27"/>
  <c r="CJ34" i="27"/>
  <c r="CM33" i="27"/>
  <c r="CJ33" i="27"/>
  <c r="CI33" i="27"/>
  <c r="CJ32" i="27"/>
  <c r="CJ31" i="27"/>
  <c r="CJ30" i="27"/>
  <c r="CJ29" i="27"/>
  <c r="CJ28" i="27"/>
  <c r="CJ27" i="27"/>
  <c r="CJ26" i="27"/>
  <c r="CJ25" i="27"/>
  <c r="CJ24" i="27"/>
  <c r="CJ23" i="27"/>
  <c r="CJ22" i="27"/>
  <c r="CJ21" i="27"/>
  <c r="CJ20" i="27"/>
  <c r="CJ19" i="27"/>
  <c r="CJ18" i="27"/>
  <c r="CM17" i="27"/>
  <c r="CJ17" i="27"/>
  <c r="CI17" i="27"/>
  <c r="CJ16" i="27"/>
  <c r="CJ15" i="27"/>
  <c r="CJ14" i="27"/>
  <c r="CJ13" i="27"/>
  <c r="CJ12" i="27"/>
  <c r="CJ11" i="27"/>
  <c r="CJ10" i="27"/>
  <c r="CJ9" i="27"/>
  <c r="CJ8" i="27"/>
  <c r="CJ7" i="27"/>
  <c r="CM37" i="19"/>
  <c r="CM6" i="19"/>
  <c r="CM7" i="19"/>
  <c r="CM8" i="19"/>
  <c r="CM9" i="19"/>
  <c r="CM10" i="19"/>
  <c r="CM11" i="19"/>
  <c r="CM12" i="19"/>
  <c r="CM13" i="19"/>
  <c r="CM14" i="19"/>
  <c r="CM15" i="19"/>
  <c r="CM16" i="19"/>
  <c r="CM17" i="19"/>
  <c r="CM18" i="19"/>
  <c r="CM19" i="19"/>
  <c r="CM20" i="19"/>
  <c r="CM21" i="19"/>
  <c r="CM22" i="19"/>
  <c r="CM23" i="19"/>
  <c r="CM24" i="19"/>
  <c r="CM25" i="19"/>
  <c r="CM26" i="19"/>
  <c r="CM27" i="19"/>
  <c r="CM28" i="19"/>
  <c r="CM29" i="19"/>
  <c r="CM30" i="19"/>
  <c r="CM31" i="19"/>
  <c r="CM32" i="19"/>
  <c r="CM33" i="19"/>
  <c r="CM34" i="19"/>
  <c r="CM35" i="19"/>
  <c r="CM36" i="19"/>
  <c r="CL37" i="19"/>
  <c r="CL6" i="19"/>
  <c r="CL7" i="19"/>
  <c r="CL8" i="19"/>
  <c r="CL9" i="19"/>
  <c r="CL10" i="19"/>
  <c r="CL11" i="19"/>
  <c r="CL12" i="19"/>
  <c r="CL13" i="19"/>
  <c r="CL14" i="19"/>
  <c r="CL15" i="19"/>
  <c r="CL16" i="19"/>
  <c r="CL17" i="19"/>
  <c r="CL18" i="19"/>
  <c r="CL19" i="19"/>
  <c r="CL20" i="19"/>
  <c r="CL21" i="19"/>
  <c r="CL22" i="19"/>
  <c r="CL23" i="19"/>
  <c r="CL24" i="19"/>
  <c r="CL25" i="19"/>
  <c r="CL26" i="19"/>
  <c r="CL27" i="19"/>
  <c r="CL28" i="19"/>
  <c r="CL29" i="19"/>
  <c r="CL30" i="19"/>
  <c r="CL31" i="19"/>
  <c r="CL32" i="19"/>
  <c r="CL33" i="19"/>
  <c r="CL34" i="19"/>
  <c r="CL35" i="19"/>
  <c r="CL36" i="19"/>
  <c r="CK37" i="19"/>
  <c r="CK6" i="19"/>
  <c r="CK7" i="19"/>
  <c r="CK8" i="19"/>
  <c r="CK9" i="19"/>
  <c r="CK10" i="19"/>
  <c r="CK11" i="19"/>
  <c r="CK12" i="19"/>
  <c r="CK13" i="19"/>
  <c r="CK14" i="19"/>
  <c r="CK15" i="19"/>
  <c r="CK16" i="19"/>
  <c r="CK17" i="19"/>
  <c r="CK18" i="19"/>
  <c r="CK19" i="19"/>
  <c r="CK20" i="19"/>
  <c r="CK21" i="19"/>
  <c r="CK22" i="19"/>
  <c r="CK23" i="19"/>
  <c r="CK24" i="19"/>
  <c r="CK25" i="19"/>
  <c r="CK26" i="19"/>
  <c r="CK27" i="19"/>
  <c r="CK28" i="19"/>
  <c r="CK29" i="19"/>
  <c r="CK30" i="19"/>
  <c r="CK31" i="19"/>
  <c r="CK32" i="19"/>
  <c r="CK33" i="19"/>
  <c r="CK34" i="19"/>
  <c r="CK35" i="19"/>
  <c r="CK36" i="19"/>
  <c r="CJ37" i="19"/>
  <c r="CJ6" i="19"/>
  <c r="CJ7" i="19"/>
  <c r="CJ8" i="19"/>
  <c r="CJ9" i="19"/>
  <c r="CJ10" i="19"/>
  <c r="CJ11" i="19"/>
  <c r="CJ12" i="19"/>
  <c r="CJ13" i="19"/>
  <c r="CJ14" i="19"/>
  <c r="CJ15" i="19"/>
  <c r="CJ16" i="19"/>
  <c r="CJ17" i="19"/>
  <c r="CJ18" i="19"/>
  <c r="CJ19" i="19"/>
  <c r="CJ20" i="19"/>
  <c r="CJ21" i="19"/>
  <c r="CJ22" i="19"/>
  <c r="CJ23" i="19"/>
  <c r="CJ24" i="19"/>
  <c r="CJ25" i="19"/>
  <c r="CJ26" i="19"/>
  <c r="CJ27" i="19"/>
  <c r="CJ28" i="19"/>
  <c r="CJ29" i="19"/>
  <c r="CJ30" i="19"/>
  <c r="CJ31" i="19"/>
  <c r="CJ32" i="19"/>
  <c r="CJ33" i="19"/>
  <c r="CJ34" i="19"/>
  <c r="CJ35" i="19"/>
  <c r="CJ36" i="28" s="1"/>
  <c r="CJ36" i="19"/>
  <c r="CI37" i="19"/>
  <c r="CI6" i="19"/>
  <c r="CI7" i="19"/>
  <c r="CI8" i="19"/>
  <c r="CI9" i="19"/>
  <c r="CI10" i="19"/>
  <c r="CI11" i="19"/>
  <c r="CI12" i="19"/>
  <c r="CI13" i="19"/>
  <c r="CI14" i="19"/>
  <c r="CI15" i="19"/>
  <c r="CI16" i="19"/>
  <c r="CI17" i="19"/>
  <c r="CI18" i="19"/>
  <c r="CI19" i="19"/>
  <c r="CI20" i="19"/>
  <c r="CI21" i="19"/>
  <c r="CI22" i="19"/>
  <c r="CI23" i="19"/>
  <c r="CI24" i="19"/>
  <c r="CI25" i="19"/>
  <c r="CI26" i="19"/>
  <c r="CI27" i="19"/>
  <c r="CI28" i="19"/>
  <c r="CI29" i="19"/>
  <c r="CI30" i="19"/>
  <c r="CI31" i="19"/>
  <c r="CI32" i="19"/>
  <c r="CI33" i="19"/>
  <c r="CI34" i="19"/>
  <c r="CI35" i="19"/>
  <c r="CI36" i="19"/>
  <c r="CH37" i="19"/>
  <c r="CH6" i="19"/>
  <c r="CH7" i="19"/>
  <c r="CH8" i="19"/>
  <c r="CH9" i="19"/>
  <c r="CH10" i="19"/>
  <c r="CH11" i="19"/>
  <c r="CH12" i="19"/>
  <c r="CH13" i="19"/>
  <c r="CH14" i="19"/>
  <c r="CH15" i="19"/>
  <c r="CH16" i="19"/>
  <c r="CH17" i="19"/>
  <c r="CH18" i="19"/>
  <c r="CH19" i="19"/>
  <c r="CH20" i="19"/>
  <c r="CH21" i="19"/>
  <c r="CH22" i="19"/>
  <c r="CH23" i="19"/>
  <c r="CH24" i="19"/>
  <c r="CH25" i="19"/>
  <c r="CH26" i="19"/>
  <c r="CH27" i="19"/>
  <c r="CH28" i="19"/>
  <c r="CH29" i="19"/>
  <c r="CH30" i="19"/>
  <c r="CH31" i="19"/>
  <c r="CH32" i="19"/>
  <c r="CH33" i="19"/>
  <c r="CH34" i="19"/>
  <c r="CH35" i="19"/>
  <c r="CH36" i="19"/>
  <c r="CG37" i="19"/>
  <c r="CG6" i="19"/>
  <c r="CG7" i="19"/>
  <c r="CG8" i="19"/>
  <c r="CG9" i="19"/>
  <c r="CG10" i="19"/>
  <c r="CG11" i="19"/>
  <c r="CG12" i="19"/>
  <c r="CG13" i="19"/>
  <c r="CG14" i="19"/>
  <c r="CG15" i="19"/>
  <c r="CG16" i="19"/>
  <c r="CG17" i="19"/>
  <c r="CG18" i="19"/>
  <c r="CG19" i="19"/>
  <c r="CG20" i="19"/>
  <c r="CG21" i="19"/>
  <c r="CG22" i="19"/>
  <c r="CG23" i="19"/>
  <c r="CG24" i="19"/>
  <c r="CG25" i="19"/>
  <c r="CG26" i="19"/>
  <c r="CG27" i="19"/>
  <c r="CG28" i="19"/>
  <c r="CG29" i="19"/>
  <c r="CG30" i="19"/>
  <c r="CG31" i="19"/>
  <c r="CG32" i="19"/>
  <c r="CG33" i="19"/>
  <c r="CG34" i="19"/>
  <c r="CG35" i="19"/>
  <c r="CG36" i="19"/>
  <c r="CF37" i="19"/>
  <c r="CF6" i="19"/>
  <c r="CF7" i="19"/>
  <c r="CF8" i="19"/>
  <c r="CF9" i="19"/>
  <c r="CF10" i="19"/>
  <c r="CF11" i="19"/>
  <c r="CF12" i="19"/>
  <c r="CF13" i="19"/>
  <c r="CF14" i="19"/>
  <c r="CF15" i="19"/>
  <c r="CF16" i="19"/>
  <c r="CF17" i="19"/>
  <c r="CF18" i="19"/>
  <c r="CF19" i="19"/>
  <c r="CF20" i="19"/>
  <c r="CF21" i="19"/>
  <c r="CF22" i="19"/>
  <c r="CF23" i="19"/>
  <c r="CF24" i="19"/>
  <c r="CF25" i="19"/>
  <c r="CF26" i="19"/>
  <c r="CF27" i="19"/>
  <c r="CF28" i="19"/>
  <c r="CF29" i="19"/>
  <c r="CF30" i="19"/>
  <c r="CF31" i="19"/>
  <c r="CF32" i="19"/>
  <c r="CF33" i="19"/>
  <c r="CF34" i="19"/>
  <c r="CF35" i="19"/>
  <c r="CF36" i="28" s="1"/>
  <c r="CF36" i="19"/>
  <c r="CF38" i="28"/>
  <c r="CE37" i="19"/>
  <c r="CE6" i="19"/>
  <c r="CE7" i="19"/>
  <c r="CE8" i="19"/>
  <c r="CE9" i="19"/>
  <c r="CE10" i="19"/>
  <c r="CE11" i="19"/>
  <c r="CE12" i="19"/>
  <c r="CE13" i="19"/>
  <c r="CE14" i="19"/>
  <c r="CE15" i="19"/>
  <c r="CE16" i="19"/>
  <c r="CE17" i="19"/>
  <c r="CE18" i="19"/>
  <c r="CE19" i="19"/>
  <c r="CE20" i="19"/>
  <c r="CE21" i="19"/>
  <c r="CE22" i="19"/>
  <c r="CE23" i="19"/>
  <c r="CE24" i="19"/>
  <c r="CE25" i="19"/>
  <c r="CE26" i="19"/>
  <c r="CE27" i="19"/>
  <c r="CE28" i="19"/>
  <c r="CE29" i="19"/>
  <c r="CE30" i="19"/>
  <c r="CE31" i="19"/>
  <c r="CE32" i="19"/>
  <c r="CE33" i="19"/>
  <c r="CE34" i="19"/>
  <c r="CE35" i="19"/>
  <c r="CE36" i="19"/>
  <c r="CE37" i="28" s="1"/>
  <c r="CD37" i="19"/>
  <c r="CD6" i="19"/>
  <c r="CD7" i="19"/>
  <c r="CD8" i="19"/>
  <c r="CD9" i="19"/>
  <c r="CD10" i="19"/>
  <c r="CD11" i="19"/>
  <c r="CD12" i="19"/>
  <c r="CD13" i="19"/>
  <c r="CD14" i="19"/>
  <c r="CD15" i="19"/>
  <c r="CD16" i="19"/>
  <c r="CD17" i="19"/>
  <c r="CD18" i="19"/>
  <c r="CD19" i="19"/>
  <c r="CD20" i="19"/>
  <c r="CD21" i="19"/>
  <c r="CD22" i="19"/>
  <c r="CD23" i="19"/>
  <c r="CD24" i="19"/>
  <c r="CD25" i="19"/>
  <c r="CD26" i="19"/>
  <c r="CD27" i="19"/>
  <c r="CD28" i="19"/>
  <c r="CD29" i="19"/>
  <c r="CD30" i="19"/>
  <c r="CD31" i="19"/>
  <c r="CD32" i="19"/>
  <c r="CD33" i="19"/>
  <c r="CD34" i="19"/>
  <c r="CD35" i="19"/>
  <c r="CD36" i="19"/>
  <c r="CC37" i="19"/>
  <c r="CC6" i="19"/>
  <c r="CC7" i="19"/>
  <c r="CC8" i="19"/>
  <c r="CC9" i="19"/>
  <c r="CC10" i="19"/>
  <c r="CC11" i="19"/>
  <c r="CC12" i="19"/>
  <c r="CC13" i="19"/>
  <c r="CC14" i="19"/>
  <c r="CC15" i="19"/>
  <c r="CC16" i="19"/>
  <c r="CC17" i="19"/>
  <c r="CC18" i="19"/>
  <c r="CC19" i="19"/>
  <c r="CC20" i="19"/>
  <c r="CC21" i="19"/>
  <c r="CC22" i="19"/>
  <c r="CC23" i="19"/>
  <c r="CC24" i="19"/>
  <c r="CC25" i="19"/>
  <c r="CC26" i="19"/>
  <c r="CC27" i="19"/>
  <c r="CC28" i="19"/>
  <c r="CC29" i="19"/>
  <c r="CC30" i="19"/>
  <c r="CC31" i="19"/>
  <c r="CC32" i="19"/>
  <c r="CC33" i="19"/>
  <c r="CC34" i="19"/>
  <c r="CC35" i="19"/>
  <c r="CC36" i="19"/>
  <c r="CB37" i="19"/>
  <c r="CB6" i="19"/>
  <c r="CB7" i="19"/>
  <c r="CB8" i="19"/>
  <c r="CB9" i="19"/>
  <c r="CB10" i="19"/>
  <c r="CB11" i="19"/>
  <c r="CB12" i="19"/>
  <c r="CB13" i="19"/>
  <c r="CB14" i="19"/>
  <c r="CB15" i="19"/>
  <c r="CB16" i="19"/>
  <c r="CB17" i="19"/>
  <c r="CB18" i="19"/>
  <c r="CB19" i="19"/>
  <c r="CB20" i="19"/>
  <c r="CB21" i="19"/>
  <c r="CB22" i="19"/>
  <c r="CB23" i="19"/>
  <c r="CB24" i="19"/>
  <c r="CB25" i="19"/>
  <c r="CB26" i="19"/>
  <c r="CB27" i="19"/>
  <c r="CB28" i="19"/>
  <c r="CB29" i="19"/>
  <c r="CB30" i="19"/>
  <c r="CB31" i="19"/>
  <c r="CB32" i="19"/>
  <c r="CB33" i="19"/>
  <c r="CB34" i="19"/>
  <c r="CB35" i="19"/>
  <c r="CB36" i="19"/>
  <c r="CA37" i="19"/>
  <c r="CA6" i="19"/>
  <c r="CA7" i="19"/>
  <c r="CA8" i="19"/>
  <c r="CA9" i="19"/>
  <c r="CA10" i="19"/>
  <c r="CA11" i="19"/>
  <c r="CA12" i="19"/>
  <c r="CA13" i="19"/>
  <c r="CA14" i="19"/>
  <c r="CA15" i="19"/>
  <c r="CA16" i="19"/>
  <c r="CA17" i="19"/>
  <c r="CA18" i="19"/>
  <c r="CA19" i="19"/>
  <c r="CA20" i="19"/>
  <c r="CA21" i="19"/>
  <c r="CA22" i="19"/>
  <c r="CA23" i="19"/>
  <c r="CA24" i="19"/>
  <c r="CA25" i="19"/>
  <c r="CA26" i="19"/>
  <c r="CA27" i="19"/>
  <c r="CA28" i="19"/>
  <c r="CA29" i="19"/>
  <c r="CA30" i="19"/>
  <c r="CA31" i="19"/>
  <c r="CA32" i="19"/>
  <c r="CA33" i="19"/>
  <c r="CA34" i="19"/>
  <c r="CA35" i="19"/>
  <c r="CA36" i="19"/>
  <c r="CI36" i="7"/>
  <c r="BZ37" i="19" s="1"/>
  <c r="CI5" i="7"/>
  <c r="BZ6" i="19" s="1"/>
  <c r="CI6" i="7"/>
  <c r="BZ7" i="19" s="1"/>
  <c r="CI7" i="7"/>
  <c r="BZ8" i="19" s="1"/>
  <c r="CI8" i="7"/>
  <c r="BZ9" i="19" s="1"/>
  <c r="CI9" i="7"/>
  <c r="BZ10" i="19" s="1"/>
  <c r="CI10" i="7"/>
  <c r="BZ11" i="19" s="1"/>
  <c r="CI11" i="7"/>
  <c r="BZ12" i="19" s="1"/>
  <c r="CI12" i="7"/>
  <c r="BZ13" i="19" s="1"/>
  <c r="CI13" i="7"/>
  <c r="BZ14" i="19" s="1"/>
  <c r="CI14" i="7"/>
  <c r="BZ15" i="19" s="1"/>
  <c r="CI15" i="7"/>
  <c r="BZ16" i="19" s="1"/>
  <c r="CI16" i="7"/>
  <c r="BZ17" i="19" s="1"/>
  <c r="CI17" i="7"/>
  <c r="BZ18" i="19" s="1"/>
  <c r="CI18" i="7"/>
  <c r="BZ19" i="19" s="1"/>
  <c r="CI19" i="7"/>
  <c r="BZ20" i="19" s="1"/>
  <c r="CI20" i="7"/>
  <c r="BZ21" i="19" s="1"/>
  <c r="CI21" i="7"/>
  <c r="BZ22" i="19" s="1"/>
  <c r="CI22" i="7"/>
  <c r="BZ23" i="19" s="1"/>
  <c r="CI23" i="7"/>
  <c r="BZ24" i="19" s="1"/>
  <c r="CI24" i="7"/>
  <c r="BZ25" i="19" s="1"/>
  <c r="CI25" i="7"/>
  <c r="BZ26" i="19" s="1"/>
  <c r="CI26" i="7"/>
  <c r="BZ27" i="19" s="1"/>
  <c r="CI27" i="7"/>
  <c r="BZ28" i="19" s="1"/>
  <c r="CI28" i="7"/>
  <c r="BZ29" i="19" s="1"/>
  <c r="CI29" i="7"/>
  <c r="BZ30" i="19" s="1"/>
  <c r="CI30" i="7"/>
  <c r="BZ31" i="19" s="1"/>
  <c r="CI31" i="7"/>
  <c r="BZ32" i="19" s="1"/>
  <c r="CI32" i="7"/>
  <c r="BZ33" i="19" s="1"/>
  <c r="CI33" i="7"/>
  <c r="BZ34" i="19" s="1"/>
  <c r="CI34" i="7"/>
  <c r="BZ35" i="19" s="1"/>
  <c r="CI35" i="7"/>
  <c r="BZ36" i="19" s="1"/>
  <c r="BY37" i="19"/>
  <c r="BY6" i="19"/>
  <c r="BY7" i="19"/>
  <c r="BY8" i="19"/>
  <c r="BY12" i="19"/>
  <c r="BY13" i="19"/>
  <c r="BY15" i="19"/>
  <c r="BY17" i="19"/>
  <c r="BY18" i="19"/>
  <c r="BY19" i="19"/>
  <c r="BY20" i="19"/>
  <c r="BY21" i="19"/>
  <c r="BY22" i="19"/>
  <c r="BY23" i="19"/>
  <c r="BY24" i="19"/>
  <c r="BY31" i="19"/>
  <c r="BY34" i="19"/>
  <c r="BY36" i="19"/>
  <c r="BY29" i="19"/>
  <c r="BX37" i="19"/>
  <c r="BX6" i="19"/>
  <c r="BX7" i="19"/>
  <c r="BX8" i="19"/>
  <c r="BX9" i="19"/>
  <c r="BX10" i="19"/>
  <c r="BX11" i="19"/>
  <c r="BX12" i="19"/>
  <c r="BX13" i="19"/>
  <c r="BX14" i="19"/>
  <c r="BX15" i="19"/>
  <c r="BX16" i="19"/>
  <c r="BX17" i="19"/>
  <c r="BX18" i="19"/>
  <c r="BX19" i="19"/>
  <c r="BX20" i="19"/>
  <c r="BX21" i="19"/>
  <c r="BX22" i="19"/>
  <c r="BX23" i="19"/>
  <c r="BX24" i="19"/>
  <c r="BX25" i="19"/>
  <c r="BX26" i="19"/>
  <c r="BX27" i="19"/>
  <c r="BX28" i="19"/>
  <c r="BX29" i="19"/>
  <c r="BX30" i="19"/>
  <c r="BX31" i="19"/>
  <c r="BX32" i="19"/>
  <c r="BX33" i="19"/>
  <c r="BX34" i="19"/>
  <c r="BX35" i="19"/>
  <c r="BX36" i="19"/>
  <c r="BW37" i="19"/>
  <c r="BW6" i="19"/>
  <c r="BW7" i="19"/>
  <c r="BW8" i="19"/>
  <c r="BW9" i="19"/>
  <c r="BW10" i="19"/>
  <c r="BW11" i="19"/>
  <c r="BW12" i="19"/>
  <c r="BW13" i="19"/>
  <c r="BW14" i="19"/>
  <c r="BW15" i="19"/>
  <c r="BW16" i="19"/>
  <c r="BW17" i="19"/>
  <c r="BW18" i="19"/>
  <c r="BW19" i="19"/>
  <c r="BW20" i="19"/>
  <c r="BW21" i="19"/>
  <c r="BW22" i="19"/>
  <c r="BW23" i="19"/>
  <c r="BW24" i="19"/>
  <c r="BW25" i="19"/>
  <c r="BW26" i="19"/>
  <c r="BW27" i="19"/>
  <c r="BW28" i="19"/>
  <c r="BW29" i="19"/>
  <c r="BW30" i="19"/>
  <c r="BW31" i="19"/>
  <c r="BW32" i="19"/>
  <c r="BW33" i="19"/>
  <c r="BW34" i="19"/>
  <c r="BW35" i="19"/>
  <c r="BW36" i="19"/>
  <c r="BV37" i="19"/>
  <c r="BV6" i="19"/>
  <c r="BV7" i="19"/>
  <c r="BV8" i="19"/>
  <c r="BV9" i="19"/>
  <c r="BV10" i="19"/>
  <c r="BV11" i="19"/>
  <c r="BV12" i="19"/>
  <c r="BV13" i="19"/>
  <c r="BV14" i="19"/>
  <c r="BV15" i="19"/>
  <c r="BV16" i="19"/>
  <c r="BV17" i="19"/>
  <c r="BV18" i="19"/>
  <c r="BV19" i="19"/>
  <c r="BV20" i="19"/>
  <c r="BV21" i="19"/>
  <c r="BV22" i="19"/>
  <c r="BV23" i="19"/>
  <c r="BV24" i="19"/>
  <c r="BV25" i="19"/>
  <c r="BV26" i="19"/>
  <c r="BV27" i="19"/>
  <c r="BV28" i="19"/>
  <c r="BV29" i="19"/>
  <c r="BV30" i="19"/>
  <c r="BV31" i="19"/>
  <c r="BV32" i="19"/>
  <c r="BV33" i="19"/>
  <c r="BV34" i="19"/>
  <c r="BV35" i="19"/>
  <c r="BV36" i="19"/>
  <c r="BU37" i="19"/>
  <c r="BU6" i="19"/>
  <c r="BU7" i="19"/>
  <c r="BU8" i="19"/>
  <c r="BU9" i="19"/>
  <c r="BU10" i="19"/>
  <c r="BU11" i="19"/>
  <c r="BU12" i="19"/>
  <c r="BU13" i="19"/>
  <c r="BU14" i="19"/>
  <c r="BU15" i="19"/>
  <c r="BU16" i="19"/>
  <c r="BU17" i="19"/>
  <c r="BU18" i="19"/>
  <c r="BU19" i="19"/>
  <c r="BU20" i="19"/>
  <c r="BU21" i="19"/>
  <c r="BU22" i="19"/>
  <c r="BU23" i="19"/>
  <c r="BU24" i="19"/>
  <c r="BU25" i="19"/>
  <c r="BU26" i="19"/>
  <c r="BU27" i="19"/>
  <c r="BU28" i="19"/>
  <c r="BU29" i="19"/>
  <c r="BU30" i="19"/>
  <c r="BU31" i="19"/>
  <c r="BU32" i="19"/>
  <c r="BU33" i="19"/>
  <c r="BU34" i="19"/>
  <c r="BU35" i="19"/>
  <c r="BU36" i="19"/>
  <c r="CC37" i="28"/>
  <c r="CA33" i="28"/>
  <c r="CG29" i="28"/>
  <c r="CL25" i="28"/>
  <c r="BV22" i="28"/>
  <c r="CK18" i="28"/>
  <c r="CH14" i="28"/>
  <c r="CE11" i="28"/>
  <c r="CE7" i="28"/>
  <c r="CM37" i="20"/>
  <c r="CM6" i="20"/>
  <c r="CM7" i="20"/>
  <c r="CM8" i="20"/>
  <c r="CM9" i="20"/>
  <c r="CM10" i="20"/>
  <c r="CM11" i="20"/>
  <c r="CM12" i="20"/>
  <c r="CM13" i="20"/>
  <c r="CM14" i="20"/>
  <c r="CM15" i="20"/>
  <c r="CM16" i="20"/>
  <c r="CM17" i="20"/>
  <c r="CM18" i="20"/>
  <c r="CM19" i="20"/>
  <c r="CM20" i="20"/>
  <c r="CM21" i="20"/>
  <c r="CM22" i="20"/>
  <c r="CM23" i="20"/>
  <c r="CM24" i="20"/>
  <c r="CM25" i="20"/>
  <c r="CM26" i="20"/>
  <c r="CM27" i="20"/>
  <c r="CM28" i="20"/>
  <c r="CM29" i="20"/>
  <c r="CM30" i="20"/>
  <c r="CM31" i="20"/>
  <c r="CM32" i="20"/>
  <c r="CM33" i="20"/>
  <c r="CM34" i="20"/>
  <c r="CM35" i="20"/>
  <c r="CM36" i="20"/>
  <c r="CL37" i="20"/>
  <c r="CL6" i="20"/>
  <c r="CL7" i="20"/>
  <c r="CL8" i="20"/>
  <c r="CL9" i="20"/>
  <c r="CL10" i="20"/>
  <c r="CL11" i="20"/>
  <c r="CL12" i="20"/>
  <c r="CL13" i="20"/>
  <c r="CL14" i="20"/>
  <c r="CL15" i="20"/>
  <c r="CL16" i="20"/>
  <c r="CL17" i="20"/>
  <c r="CL18" i="20"/>
  <c r="CL19" i="20"/>
  <c r="CL20" i="20"/>
  <c r="CL21" i="20"/>
  <c r="CL22" i="20"/>
  <c r="CL23" i="20"/>
  <c r="CL24" i="20"/>
  <c r="CL25" i="20"/>
  <c r="CL26" i="20"/>
  <c r="CL27" i="20"/>
  <c r="CL28" i="20"/>
  <c r="CL29" i="20"/>
  <c r="CL30" i="20"/>
  <c r="CL31" i="20"/>
  <c r="CL32" i="20"/>
  <c r="CL33" i="20"/>
  <c r="CL34" i="20"/>
  <c r="CL35" i="20"/>
  <c r="CL36" i="20"/>
  <c r="CK37" i="20"/>
  <c r="CK6" i="20"/>
  <c r="CK7" i="20"/>
  <c r="CK8" i="20"/>
  <c r="CK9" i="20"/>
  <c r="CK10" i="20"/>
  <c r="CK11" i="20"/>
  <c r="CK12" i="20"/>
  <c r="CK13" i="20"/>
  <c r="CK14" i="20"/>
  <c r="CK15" i="20"/>
  <c r="CK16" i="20"/>
  <c r="CK17" i="20"/>
  <c r="CK18" i="20"/>
  <c r="CK19" i="20"/>
  <c r="CK20" i="20"/>
  <c r="CK21" i="20"/>
  <c r="CK22" i="20"/>
  <c r="CK23" i="20"/>
  <c r="CK24" i="20"/>
  <c r="CK25" i="20"/>
  <c r="CK26" i="20"/>
  <c r="CK27" i="20"/>
  <c r="CK28" i="20"/>
  <c r="CK29" i="20"/>
  <c r="CK30" i="20"/>
  <c r="CK31" i="20"/>
  <c r="CK32" i="20"/>
  <c r="CK33" i="20"/>
  <c r="CK34" i="20"/>
  <c r="CK35" i="20"/>
  <c r="CK36" i="20"/>
  <c r="CJ37" i="20"/>
  <c r="CJ6" i="20"/>
  <c r="CJ7" i="20"/>
  <c r="CJ8" i="20"/>
  <c r="CJ9" i="20"/>
  <c r="CJ10" i="20"/>
  <c r="CJ11" i="20"/>
  <c r="CJ12" i="20"/>
  <c r="CJ13" i="20"/>
  <c r="CJ14" i="20"/>
  <c r="CJ15" i="20"/>
  <c r="CJ16" i="20"/>
  <c r="CJ17" i="20"/>
  <c r="CJ18" i="20"/>
  <c r="CJ19" i="20"/>
  <c r="CJ20" i="20"/>
  <c r="CJ21" i="20"/>
  <c r="CJ22" i="20"/>
  <c r="CJ23" i="20"/>
  <c r="CJ24" i="20"/>
  <c r="CJ25" i="20"/>
  <c r="CJ26" i="20"/>
  <c r="CJ27" i="20"/>
  <c r="CJ28" i="20"/>
  <c r="CJ29" i="20"/>
  <c r="CJ30" i="20"/>
  <c r="CJ31" i="20"/>
  <c r="CJ32" i="20"/>
  <c r="CJ33" i="20"/>
  <c r="CJ34" i="20"/>
  <c r="CJ35" i="20"/>
  <c r="CJ36" i="20"/>
  <c r="CI37" i="20"/>
  <c r="CI6" i="20"/>
  <c r="CI7" i="20"/>
  <c r="CI8" i="20"/>
  <c r="CI9" i="20"/>
  <c r="CI10" i="20"/>
  <c r="CI11" i="20"/>
  <c r="CI12" i="20"/>
  <c r="CI13" i="20"/>
  <c r="CI14" i="20"/>
  <c r="CI15" i="20"/>
  <c r="CI16" i="20"/>
  <c r="CI17" i="20"/>
  <c r="CI18" i="20"/>
  <c r="CI19" i="20"/>
  <c r="CI20" i="20"/>
  <c r="CI21" i="20"/>
  <c r="CI22" i="20"/>
  <c r="CI23" i="20"/>
  <c r="CI24" i="20"/>
  <c r="CI25" i="20"/>
  <c r="CI26" i="20"/>
  <c r="CI27" i="20"/>
  <c r="CI28" i="20"/>
  <c r="CI29" i="20"/>
  <c r="CI30" i="20"/>
  <c r="CI31" i="20"/>
  <c r="CI32" i="20"/>
  <c r="CI33" i="20"/>
  <c r="CI34" i="20"/>
  <c r="CI35" i="20"/>
  <c r="CI36" i="20"/>
  <c r="CI37" i="29" s="1"/>
  <c r="CH37" i="20"/>
  <c r="CH6" i="20"/>
  <c r="CH7" i="20"/>
  <c r="CH8" i="20"/>
  <c r="CH9" i="20"/>
  <c r="CH10" i="20"/>
  <c r="CH11" i="20"/>
  <c r="CH12" i="20"/>
  <c r="CH13" i="20"/>
  <c r="CH14" i="20"/>
  <c r="CH15" i="20"/>
  <c r="CH16" i="20"/>
  <c r="CH17" i="20"/>
  <c r="CH18" i="20"/>
  <c r="CH19" i="20"/>
  <c r="CH20" i="20"/>
  <c r="CH21" i="20"/>
  <c r="CH22" i="20"/>
  <c r="CH23" i="20"/>
  <c r="CH24" i="20"/>
  <c r="CH25" i="20"/>
  <c r="CH26" i="20"/>
  <c r="CH27" i="20"/>
  <c r="CH28" i="20"/>
  <c r="CH29" i="20"/>
  <c r="CH30" i="20"/>
  <c r="CH31" i="20"/>
  <c r="CH32" i="20"/>
  <c r="CH33" i="20"/>
  <c r="CH34" i="20"/>
  <c r="CH35" i="20"/>
  <c r="CH36" i="20"/>
  <c r="CG37" i="20"/>
  <c r="CG6" i="20"/>
  <c r="CG7" i="20"/>
  <c r="CG8" i="20"/>
  <c r="CG9" i="20"/>
  <c r="CG10" i="20"/>
  <c r="CG11" i="20"/>
  <c r="CG12" i="20"/>
  <c r="CG13" i="20"/>
  <c r="CG14" i="20"/>
  <c r="CG15" i="20"/>
  <c r="CG16" i="20"/>
  <c r="CG17" i="20"/>
  <c r="CG18" i="20"/>
  <c r="CG19" i="20"/>
  <c r="CG20" i="20"/>
  <c r="CG21" i="20"/>
  <c r="CG22" i="20"/>
  <c r="CG23" i="20"/>
  <c r="CG24" i="20"/>
  <c r="CG25" i="20"/>
  <c r="CG26" i="20"/>
  <c r="CG27" i="20"/>
  <c r="CG28" i="20"/>
  <c r="CG29" i="20"/>
  <c r="CG30" i="20"/>
  <c r="CG31" i="20"/>
  <c r="CG32" i="20"/>
  <c r="CG33" i="20"/>
  <c r="CG34" i="20"/>
  <c r="CG35" i="20"/>
  <c r="CG36" i="20"/>
  <c r="CF37" i="20"/>
  <c r="CF6" i="20"/>
  <c r="CF7" i="20"/>
  <c r="CF8" i="20"/>
  <c r="CF9" i="20"/>
  <c r="CF10" i="20"/>
  <c r="CF11" i="20"/>
  <c r="CF12" i="20"/>
  <c r="CF13" i="20"/>
  <c r="CF14" i="20"/>
  <c r="CF15" i="20"/>
  <c r="CF16" i="20"/>
  <c r="CF17" i="20"/>
  <c r="CF18" i="20"/>
  <c r="CF19" i="20"/>
  <c r="CF20" i="20"/>
  <c r="CF21" i="20"/>
  <c r="CF22" i="20"/>
  <c r="CF23" i="20"/>
  <c r="CF24" i="20"/>
  <c r="CF25" i="20"/>
  <c r="CF26" i="20"/>
  <c r="CF27" i="20"/>
  <c r="CF28" i="20"/>
  <c r="CF29" i="20"/>
  <c r="CF30" i="20"/>
  <c r="CF31" i="20"/>
  <c r="CF32" i="20"/>
  <c r="CF33" i="20"/>
  <c r="CF34" i="20"/>
  <c r="CF35" i="20"/>
  <c r="CF36" i="20"/>
  <c r="CE37" i="20"/>
  <c r="CE6" i="20"/>
  <c r="CE7" i="20"/>
  <c r="CE8" i="20"/>
  <c r="CE9" i="20"/>
  <c r="CE10" i="20"/>
  <c r="CE11" i="20"/>
  <c r="CE12" i="20"/>
  <c r="CE13" i="20"/>
  <c r="CE14" i="20"/>
  <c r="CE15" i="20"/>
  <c r="CE16" i="20"/>
  <c r="CE17" i="20"/>
  <c r="CE18" i="20"/>
  <c r="CE19" i="20"/>
  <c r="CE20" i="20"/>
  <c r="CE21" i="20"/>
  <c r="CE22" i="20"/>
  <c r="CE23" i="20"/>
  <c r="CE24" i="20"/>
  <c r="CE25" i="20"/>
  <c r="CE26" i="20"/>
  <c r="CE27" i="20"/>
  <c r="CE28" i="20"/>
  <c r="CE29" i="20"/>
  <c r="CE30" i="20"/>
  <c r="CE31" i="20"/>
  <c r="CE32" i="20"/>
  <c r="CE33" i="20"/>
  <c r="CE34" i="20"/>
  <c r="CE35" i="20"/>
  <c r="CE36" i="20"/>
  <c r="CD37" i="20"/>
  <c r="CD6" i="20"/>
  <c r="CD7" i="20"/>
  <c r="CD8" i="20"/>
  <c r="CD9" i="20"/>
  <c r="CD10" i="20"/>
  <c r="CD11" i="20"/>
  <c r="CD12" i="20"/>
  <c r="CD13" i="20"/>
  <c r="CD14" i="20"/>
  <c r="CD15" i="20"/>
  <c r="CD16" i="20"/>
  <c r="CD17" i="20"/>
  <c r="CD18" i="20"/>
  <c r="CD19" i="20"/>
  <c r="CD20" i="20"/>
  <c r="CD21" i="20"/>
  <c r="CD22" i="20"/>
  <c r="CD23" i="20"/>
  <c r="CD24" i="20"/>
  <c r="CD25" i="20"/>
  <c r="CD26" i="20"/>
  <c r="CD27" i="20"/>
  <c r="CD28" i="20"/>
  <c r="CD29" i="20"/>
  <c r="CD30" i="20"/>
  <c r="CD31" i="20"/>
  <c r="CD32" i="20"/>
  <c r="CD33" i="20"/>
  <c r="CD34" i="20"/>
  <c r="CD35" i="20"/>
  <c r="CD36" i="20"/>
  <c r="CC37" i="20"/>
  <c r="CC6" i="20"/>
  <c r="CC7" i="20"/>
  <c r="CC15" i="29" s="1"/>
  <c r="CC8" i="20"/>
  <c r="CC9" i="20"/>
  <c r="CC10" i="20"/>
  <c r="CC11" i="20"/>
  <c r="CC12" i="20"/>
  <c r="CC13" i="20"/>
  <c r="CC14" i="20"/>
  <c r="CC15" i="20"/>
  <c r="CC16" i="20"/>
  <c r="CC17" i="20"/>
  <c r="CC18" i="20"/>
  <c r="CC19" i="20"/>
  <c r="CC20" i="20"/>
  <c r="CC21" i="20"/>
  <c r="CC22" i="20"/>
  <c r="CC23" i="20"/>
  <c r="CC24" i="20"/>
  <c r="CC25" i="20"/>
  <c r="CC26" i="20"/>
  <c r="CC27" i="20"/>
  <c r="CC28" i="20"/>
  <c r="CC29" i="20"/>
  <c r="CC30" i="20"/>
  <c r="CC31" i="20"/>
  <c r="CC32" i="20"/>
  <c r="CC33" i="20"/>
  <c r="CC34" i="20"/>
  <c r="CC35" i="20"/>
  <c r="CC36" i="20"/>
  <c r="CB37" i="20"/>
  <c r="CB6" i="20"/>
  <c r="CB7" i="20"/>
  <c r="CB8" i="29" s="1"/>
  <c r="CB8" i="20"/>
  <c r="CB9" i="20"/>
  <c r="CB10" i="20"/>
  <c r="CB11" i="20"/>
  <c r="CB12" i="20"/>
  <c r="CB13" i="20"/>
  <c r="CB14" i="20"/>
  <c r="CB15" i="20"/>
  <c r="CB16" i="20"/>
  <c r="CB17" i="20"/>
  <c r="CB18" i="20"/>
  <c r="CB19" i="20"/>
  <c r="CB20" i="20"/>
  <c r="CB21" i="20"/>
  <c r="CB22" i="20"/>
  <c r="CB23" i="20"/>
  <c r="CB24" i="20"/>
  <c r="CB25" i="20"/>
  <c r="CB26" i="20"/>
  <c r="CB27" i="20"/>
  <c r="CB28" i="20"/>
  <c r="CB29" i="20"/>
  <c r="CB30" i="20"/>
  <c r="CB31" i="20"/>
  <c r="CB32" i="20"/>
  <c r="CB33" i="20"/>
  <c r="CB34" i="20"/>
  <c r="CB35" i="20"/>
  <c r="CB36" i="20"/>
  <c r="CA37" i="20"/>
  <c r="CA6" i="20"/>
  <c r="CA7" i="20"/>
  <c r="CA23" i="29" s="1"/>
  <c r="CA8" i="20"/>
  <c r="CA9" i="20"/>
  <c r="CA10" i="20"/>
  <c r="CA11" i="20"/>
  <c r="CA12" i="20"/>
  <c r="CA13" i="20"/>
  <c r="CA14" i="20"/>
  <c r="CA15" i="20"/>
  <c r="CA16" i="20"/>
  <c r="CA17" i="20"/>
  <c r="CA18" i="20"/>
  <c r="CA19" i="20"/>
  <c r="CA20" i="20"/>
  <c r="CA21" i="20"/>
  <c r="CA22" i="20"/>
  <c r="CA23" i="20"/>
  <c r="CA24" i="20"/>
  <c r="CA25" i="20"/>
  <c r="CA26" i="20"/>
  <c r="CA27" i="20"/>
  <c r="CA28" i="20"/>
  <c r="CA29" i="20"/>
  <c r="CA30" i="20"/>
  <c r="CA31" i="20"/>
  <c r="CA32" i="20"/>
  <c r="CA33" i="20"/>
  <c r="CA34" i="20"/>
  <c r="CA35" i="20"/>
  <c r="CA36" i="20"/>
  <c r="CI36" i="6"/>
  <c r="BZ37" i="20" s="1"/>
  <c r="CI5" i="6"/>
  <c r="BZ6" i="20" s="1"/>
  <c r="CI6" i="6"/>
  <c r="BZ7" i="20" s="1"/>
  <c r="CI7" i="6"/>
  <c r="BZ8" i="20" s="1"/>
  <c r="CI8" i="6"/>
  <c r="BZ9" i="20" s="1"/>
  <c r="CI9" i="6"/>
  <c r="BZ10" i="20" s="1"/>
  <c r="CI10" i="6"/>
  <c r="BZ11" i="20" s="1"/>
  <c r="CI11" i="6"/>
  <c r="BZ12" i="20" s="1"/>
  <c r="CI12" i="6"/>
  <c r="BZ13" i="20" s="1"/>
  <c r="CI13" i="6"/>
  <c r="BZ14" i="20" s="1"/>
  <c r="CI14" i="6"/>
  <c r="BZ15" i="20" s="1"/>
  <c r="CI15" i="6"/>
  <c r="BZ16" i="20" s="1"/>
  <c r="CI16" i="6"/>
  <c r="BZ17" i="20" s="1"/>
  <c r="CI17" i="6"/>
  <c r="BZ18" i="20" s="1"/>
  <c r="CI18" i="6"/>
  <c r="BZ19" i="20" s="1"/>
  <c r="CI19" i="6"/>
  <c r="BZ20" i="20" s="1"/>
  <c r="CI20" i="6"/>
  <c r="BZ21" i="20" s="1"/>
  <c r="CI21" i="6"/>
  <c r="BZ22" i="20" s="1"/>
  <c r="CI22" i="6"/>
  <c r="BZ23" i="20" s="1"/>
  <c r="CI23" i="6"/>
  <c r="BZ24" i="20" s="1"/>
  <c r="CI24" i="6"/>
  <c r="BZ25" i="20" s="1"/>
  <c r="CI25" i="6"/>
  <c r="BZ26" i="20" s="1"/>
  <c r="CI26" i="6"/>
  <c r="BZ27" i="20" s="1"/>
  <c r="CI27" i="6"/>
  <c r="BZ28" i="20" s="1"/>
  <c r="CI28" i="6"/>
  <c r="BZ29" i="20" s="1"/>
  <c r="CI29" i="6"/>
  <c r="BZ30" i="20" s="1"/>
  <c r="CI30" i="6"/>
  <c r="BZ31" i="20" s="1"/>
  <c r="CI31" i="6"/>
  <c r="BZ32" i="20" s="1"/>
  <c r="CI32" i="6"/>
  <c r="BZ33" i="20" s="1"/>
  <c r="CI33" i="6"/>
  <c r="BZ34" i="20" s="1"/>
  <c r="CI34" i="6"/>
  <c r="BZ35" i="20" s="1"/>
  <c r="CI35" i="6"/>
  <c r="BZ36" i="20" s="1"/>
  <c r="BY37" i="20"/>
  <c r="BY6" i="20"/>
  <c r="BY7" i="20"/>
  <c r="BY8" i="20"/>
  <c r="BY12" i="20"/>
  <c r="BY13" i="20"/>
  <c r="BY15" i="20"/>
  <c r="BY17" i="20"/>
  <c r="BY18" i="20"/>
  <c r="BY19" i="20"/>
  <c r="BY20" i="20"/>
  <c r="BY21" i="20"/>
  <c r="BY22" i="20"/>
  <c r="BY23" i="20"/>
  <c r="BY24" i="20"/>
  <c r="BY31" i="20"/>
  <c r="BY34" i="20"/>
  <c r="BY36" i="20"/>
  <c r="BY29" i="20"/>
  <c r="BX37" i="20"/>
  <c r="BX6" i="20"/>
  <c r="BX7" i="20"/>
  <c r="BX8" i="20"/>
  <c r="BX9" i="20"/>
  <c r="BX10" i="20"/>
  <c r="BX11" i="20"/>
  <c r="BX12" i="20"/>
  <c r="BX13" i="20"/>
  <c r="BX14" i="20"/>
  <c r="BX15" i="20"/>
  <c r="BX16" i="20"/>
  <c r="BX17" i="20"/>
  <c r="BX18" i="20"/>
  <c r="BX19" i="20"/>
  <c r="BX20" i="20"/>
  <c r="BX21" i="20"/>
  <c r="BX22" i="20"/>
  <c r="BX23" i="20"/>
  <c r="BX24" i="20"/>
  <c r="BX25" i="20"/>
  <c r="BX26" i="20"/>
  <c r="BX27" i="20"/>
  <c r="BX28" i="20"/>
  <c r="BX29" i="20"/>
  <c r="BX30" i="20"/>
  <c r="BX31" i="20"/>
  <c r="BX32" i="20"/>
  <c r="BX33" i="20"/>
  <c r="BX34" i="20"/>
  <c r="BX35" i="20"/>
  <c r="BX36" i="20"/>
  <c r="BW37" i="20"/>
  <c r="BW6" i="20"/>
  <c r="BW7" i="20"/>
  <c r="BW8" i="20"/>
  <c r="BW9" i="20"/>
  <c r="BW10" i="20"/>
  <c r="BW11" i="20"/>
  <c r="BW12" i="20"/>
  <c r="BW13" i="20"/>
  <c r="BW14" i="20"/>
  <c r="BW15" i="20"/>
  <c r="BW16" i="20"/>
  <c r="BW17" i="20"/>
  <c r="BW18" i="20"/>
  <c r="BW19" i="20"/>
  <c r="BW20" i="20"/>
  <c r="BW21" i="20"/>
  <c r="BW22" i="20"/>
  <c r="BW23" i="20"/>
  <c r="BW24" i="20"/>
  <c r="BW25" i="20"/>
  <c r="BW26" i="20"/>
  <c r="BW27" i="20"/>
  <c r="BW28" i="20"/>
  <c r="BW29" i="20"/>
  <c r="BW30" i="20"/>
  <c r="BW31" i="20"/>
  <c r="BW32" i="20"/>
  <c r="BW33" i="20"/>
  <c r="BW34" i="20"/>
  <c r="BW35" i="20"/>
  <c r="BW36" i="20"/>
  <c r="BV37" i="20"/>
  <c r="BV6" i="20"/>
  <c r="BV36" i="29" s="1"/>
  <c r="BV7" i="20"/>
  <c r="BV8" i="20"/>
  <c r="BV9" i="20"/>
  <c r="BV10" i="20"/>
  <c r="BV11" i="20"/>
  <c r="BV12" i="20"/>
  <c r="BV13" i="20"/>
  <c r="BV14" i="20"/>
  <c r="BV15" i="20"/>
  <c r="BV16" i="20"/>
  <c r="BV17" i="20"/>
  <c r="BV18" i="20"/>
  <c r="BV19" i="20"/>
  <c r="BV20" i="20"/>
  <c r="BV21" i="20"/>
  <c r="BV22" i="20"/>
  <c r="BV23" i="20"/>
  <c r="BV24" i="20"/>
  <c r="BV25" i="20"/>
  <c r="BV26" i="20"/>
  <c r="BV27" i="20"/>
  <c r="BV28" i="20"/>
  <c r="BV29" i="20"/>
  <c r="BV30" i="20"/>
  <c r="BV31" i="20"/>
  <c r="BV32" i="20"/>
  <c r="BV33" i="20"/>
  <c r="BV34" i="20"/>
  <c r="BV35" i="20"/>
  <c r="BV36" i="20"/>
  <c r="BU37" i="20"/>
  <c r="BU6" i="20"/>
  <c r="BU7" i="20"/>
  <c r="BU8" i="20"/>
  <c r="BU9" i="20"/>
  <c r="BU10" i="20"/>
  <c r="BU11" i="20"/>
  <c r="BU12" i="20"/>
  <c r="BU13" i="20"/>
  <c r="BU14" i="20"/>
  <c r="BU15" i="20"/>
  <c r="BU16" i="20"/>
  <c r="BU17" i="20"/>
  <c r="BU18" i="20"/>
  <c r="BU19" i="20"/>
  <c r="BU20" i="20"/>
  <c r="BU21" i="20"/>
  <c r="BU22" i="20"/>
  <c r="BU23" i="20"/>
  <c r="BU24" i="20"/>
  <c r="BU25" i="20"/>
  <c r="BU26" i="20"/>
  <c r="BU27" i="20"/>
  <c r="BU28" i="20"/>
  <c r="BU29" i="20"/>
  <c r="BU30" i="20"/>
  <c r="BU31" i="20"/>
  <c r="BU32" i="20"/>
  <c r="BU33" i="20"/>
  <c r="BU34" i="20"/>
  <c r="BU35" i="20"/>
  <c r="BU36" i="20"/>
  <c r="CD32" i="29"/>
  <c r="CH28" i="29"/>
  <c r="CA25" i="29"/>
  <c r="BU19" i="29"/>
  <c r="BZ12" i="29"/>
  <c r="CM37" i="21"/>
  <c r="CM6" i="21"/>
  <c r="CM7" i="21"/>
  <c r="CM8" i="21"/>
  <c r="CM9" i="21"/>
  <c r="CM10" i="21"/>
  <c r="CM11" i="21"/>
  <c r="CM12" i="21"/>
  <c r="CM13" i="21"/>
  <c r="CM14" i="21"/>
  <c r="CM15" i="21"/>
  <c r="CM16" i="21"/>
  <c r="CM17" i="21"/>
  <c r="CM18" i="21"/>
  <c r="CM19" i="21"/>
  <c r="CM20" i="21"/>
  <c r="CM21" i="21"/>
  <c r="CM22" i="21"/>
  <c r="CM23" i="21"/>
  <c r="CM24" i="21"/>
  <c r="CM25" i="21"/>
  <c r="CM26" i="21"/>
  <c r="CM27" i="21"/>
  <c r="CM28" i="21"/>
  <c r="CM29" i="21"/>
  <c r="CM30" i="21"/>
  <c r="CM31" i="21"/>
  <c r="CM32" i="21"/>
  <c r="CM33" i="21"/>
  <c r="CM34" i="21"/>
  <c r="CM35" i="21"/>
  <c r="CM36" i="21"/>
  <c r="CL37" i="21"/>
  <c r="CL6" i="21"/>
  <c r="CL7" i="21"/>
  <c r="CL8" i="21"/>
  <c r="CL9" i="21"/>
  <c r="CL10" i="21"/>
  <c r="CL11" i="21"/>
  <c r="CL12" i="21"/>
  <c r="CL13" i="21"/>
  <c r="CL14" i="21"/>
  <c r="CL15" i="21"/>
  <c r="CL16" i="21"/>
  <c r="CL17" i="21"/>
  <c r="CL18" i="21"/>
  <c r="CL19" i="21"/>
  <c r="CL20" i="21"/>
  <c r="CL21" i="21"/>
  <c r="CL22" i="21"/>
  <c r="CL23" i="21"/>
  <c r="CL24" i="21"/>
  <c r="CL25" i="21"/>
  <c r="CL26" i="21"/>
  <c r="CL27" i="21"/>
  <c r="CL28" i="21"/>
  <c r="CL29" i="21"/>
  <c r="CL30" i="21"/>
  <c r="CL31" i="21"/>
  <c r="CL32" i="21"/>
  <c r="CL33" i="21"/>
  <c r="CL34" i="21"/>
  <c r="CL35" i="21"/>
  <c r="CL36" i="21"/>
  <c r="CK37" i="21"/>
  <c r="CK6" i="21"/>
  <c r="CK7" i="21"/>
  <c r="CK8" i="21"/>
  <c r="CK9" i="21"/>
  <c r="CK10" i="21"/>
  <c r="CK11" i="21"/>
  <c r="CK12" i="21"/>
  <c r="CK13" i="21"/>
  <c r="CK14" i="21"/>
  <c r="CK15" i="21"/>
  <c r="CK16" i="21"/>
  <c r="CK17" i="21"/>
  <c r="CK18" i="21"/>
  <c r="CK19" i="21"/>
  <c r="CK20" i="21"/>
  <c r="CK21" i="21"/>
  <c r="CK22" i="21"/>
  <c r="CK23" i="21"/>
  <c r="CK24" i="21"/>
  <c r="CK25" i="21"/>
  <c r="CK26" i="21"/>
  <c r="CK27" i="21"/>
  <c r="CK28" i="21"/>
  <c r="CK29" i="21"/>
  <c r="CK30" i="21"/>
  <c r="CK31" i="21"/>
  <c r="CK32" i="21"/>
  <c r="CK33" i="21"/>
  <c r="CK34" i="21"/>
  <c r="CK35" i="21"/>
  <c r="CK36" i="21"/>
  <c r="CJ37" i="21"/>
  <c r="CJ6" i="21"/>
  <c r="CJ7" i="21"/>
  <c r="CJ8" i="21"/>
  <c r="CJ9" i="21"/>
  <c r="CJ10" i="21"/>
  <c r="CJ11" i="21"/>
  <c r="CJ12" i="21"/>
  <c r="CJ13" i="21"/>
  <c r="CJ14" i="21"/>
  <c r="CJ15" i="21"/>
  <c r="CJ16" i="21"/>
  <c r="CJ17" i="21"/>
  <c r="CJ18" i="21"/>
  <c r="CJ19" i="21"/>
  <c r="CJ20" i="21"/>
  <c r="CJ21" i="21"/>
  <c r="CJ22" i="21"/>
  <c r="CJ23" i="21"/>
  <c r="CJ24" i="21"/>
  <c r="CJ25" i="21"/>
  <c r="CJ26" i="21"/>
  <c r="CJ27" i="21"/>
  <c r="CJ28" i="21"/>
  <c r="CJ29" i="21"/>
  <c r="CJ30" i="21"/>
  <c r="CJ31" i="21"/>
  <c r="CJ32" i="21"/>
  <c r="CJ33" i="21"/>
  <c r="CJ34" i="21"/>
  <c r="CJ35" i="21"/>
  <c r="CJ36" i="21"/>
  <c r="CI37" i="21"/>
  <c r="CI6" i="21"/>
  <c r="CI7" i="21"/>
  <c r="CI8" i="21"/>
  <c r="CI9" i="21"/>
  <c r="CI10" i="21"/>
  <c r="CI11" i="21"/>
  <c r="CI12" i="21"/>
  <c r="CI13" i="21"/>
  <c r="CI14" i="21"/>
  <c r="CI15" i="21"/>
  <c r="CI16" i="21"/>
  <c r="CI17" i="21"/>
  <c r="CI18" i="21"/>
  <c r="CI19" i="21"/>
  <c r="CI20" i="21"/>
  <c r="CI21" i="21"/>
  <c r="CI22" i="21"/>
  <c r="CI23" i="21"/>
  <c r="CI24" i="21"/>
  <c r="CI25" i="21"/>
  <c r="CI26" i="21"/>
  <c r="CI27" i="21"/>
  <c r="CI28" i="21"/>
  <c r="CI29" i="21"/>
  <c r="CI30" i="21"/>
  <c r="CI31" i="21"/>
  <c r="CI32" i="21"/>
  <c r="CI33" i="21"/>
  <c r="CI34" i="21"/>
  <c r="CI35" i="21"/>
  <c r="CI36" i="21"/>
  <c r="CH37" i="21"/>
  <c r="CH6" i="21"/>
  <c r="CH7" i="21"/>
  <c r="CH8" i="21"/>
  <c r="CH9" i="21"/>
  <c r="CH10" i="21"/>
  <c r="CH11" i="21"/>
  <c r="CH12" i="21"/>
  <c r="CH13" i="21"/>
  <c r="CH14" i="21"/>
  <c r="CH15" i="21"/>
  <c r="CH16" i="21"/>
  <c r="CH17" i="21"/>
  <c r="CH18" i="21"/>
  <c r="CH19" i="21"/>
  <c r="CH20" i="21"/>
  <c r="CH21" i="21"/>
  <c r="CH22" i="21"/>
  <c r="CH23" i="21"/>
  <c r="CH24" i="21"/>
  <c r="CH25" i="21"/>
  <c r="CH26" i="21"/>
  <c r="CH27" i="21"/>
  <c r="CH28" i="21"/>
  <c r="CH29" i="21"/>
  <c r="CH30" i="21"/>
  <c r="CH31" i="21"/>
  <c r="CH32" i="21"/>
  <c r="CH33" i="21"/>
  <c r="CH34" i="21"/>
  <c r="CH35" i="21"/>
  <c r="CH36" i="21"/>
  <c r="CG37" i="21"/>
  <c r="CG6" i="21"/>
  <c r="CG7" i="21"/>
  <c r="CG8" i="21"/>
  <c r="CG9" i="21"/>
  <c r="CG10" i="21"/>
  <c r="CG11" i="21"/>
  <c r="CG12" i="21"/>
  <c r="CG13" i="21"/>
  <c r="CG14" i="21"/>
  <c r="CG15" i="21"/>
  <c r="CG16" i="21"/>
  <c r="CG17" i="21"/>
  <c r="CG18" i="21"/>
  <c r="CG19" i="21"/>
  <c r="CG20" i="21"/>
  <c r="CG21" i="21"/>
  <c r="CG22" i="21"/>
  <c r="CG23" i="21"/>
  <c r="CG24" i="21"/>
  <c r="CG25" i="21"/>
  <c r="CG26" i="21"/>
  <c r="CG27" i="21"/>
  <c r="CG28" i="21"/>
  <c r="CG29" i="21"/>
  <c r="CG30" i="21"/>
  <c r="CG31" i="21"/>
  <c r="CG32" i="21"/>
  <c r="CG33" i="21"/>
  <c r="CG34" i="21"/>
  <c r="CG35" i="21"/>
  <c r="CG36" i="21"/>
  <c r="CF37" i="21"/>
  <c r="CF6" i="21"/>
  <c r="CF7" i="21"/>
  <c r="CF8" i="21"/>
  <c r="CF9" i="21"/>
  <c r="CF10" i="21"/>
  <c r="CF11" i="21"/>
  <c r="CF12" i="21"/>
  <c r="CF13" i="21"/>
  <c r="CF14" i="21"/>
  <c r="CF15" i="21"/>
  <c r="CF16" i="21"/>
  <c r="CF17" i="21"/>
  <c r="CF18" i="21"/>
  <c r="CF19" i="21"/>
  <c r="CF20" i="21"/>
  <c r="CF21" i="21"/>
  <c r="CF22" i="21"/>
  <c r="CF23" i="21"/>
  <c r="CF24" i="21"/>
  <c r="CF25" i="21"/>
  <c r="CF26" i="21"/>
  <c r="CF27" i="21"/>
  <c r="CF28" i="21"/>
  <c r="CF29" i="21"/>
  <c r="CF30" i="21"/>
  <c r="CF31" i="21"/>
  <c r="CF32" i="21"/>
  <c r="CF33" i="21"/>
  <c r="CF34" i="21"/>
  <c r="CF35" i="21"/>
  <c r="CF36" i="21"/>
  <c r="CE37" i="21"/>
  <c r="CE6" i="21"/>
  <c r="CE7" i="21"/>
  <c r="CE15" i="30" s="1"/>
  <c r="CE8" i="21"/>
  <c r="CE9" i="21"/>
  <c r="CE10" i="21"/>
  <c r="CE11" i="21"/>
  <c r="CE12" i="21"/>
  <c r="CE13" i="21"/>
  <c r="CE14" i="21"/>
  <c r="CE15" i="21"/>
  <c r="CE16" i="21"/>
  <c r="CE17" i="21"/>
  <c r="CE18" i="21"/>
  <c r="CE19" i="21"/>
  <c r="CE20" i="21"/>
  <c r="CE21" i="21"/>
  <c r="CE22" i="21"/>
  <c r="CE23" i="21"/>
  <c r="CE24" i="21"/>
  <c r="CE25" i="21"/>
  <c r="CE26" i="21"/>
  <c r="CE27" i="21"/>
  <c r="CE28" i="21"/>
  <c r="CE29" i="21"/>
  <c r="CE30" i="21"/>
  <c r="CE31" i="21"/>
  <c r="CE32" i="21"/>
  <c r="CE33" i="21"/>
  <c r="CE34" i="21"/>
  <c r="CE35" i="21"/>
  <c r="CE36" i="21"/>
  <c r="CD37" i="21"/>
  <c r="CD6" i="21"/>
  <c r="CD7" i="21"/>
  <c r="CD8" i="21"/>
  <c r="CD9" i="21"/>
  <c r="CD10" i="21"/>
  <c r="CD11" i="21"/>
  <c r="CD12" i="21"/>
  <c r="CD13" i="21"/>
  <c r="CD14" i="21"/>
  <c r="CD15" i="21"/>
  <c r="CD16" i="21"/>
  <c r="CD17" i="21"/>
  <c r="CD18" i="21"/>
  <c r="CD19" i="21"/>
  <c r="CD20" i="21"/>
  <c r="CD21" i="21"/>
  <c r="CD22" i="21"/>
  <c r="CD23" i="21"/>
  <c r="CD24" i="21"/>
  <c r="CD25" i="21"/>
  <c r="CD26" i="21"/>
  <c r="CD27" i="21"/>
  <c r="CD28" i="21"/>
  <c r="CD29" i="21"/>
  <c r="CD30" i="21"/>
  <c r="CD31" i="21"/>
  <c r="CD32" i="21"/>
  <c r="CD33" i="21"/>
  <c r="CD34" i="21"/>
  <c r="CD35" i="21"/>
  <c r="CD36" i="21"/>
  <c r="CC37" i="21"/>
  <c r="CC6" i="21"/>
  <c r="CC7" i="21"/>
  <c r="CC8" i="21"/>
  <c r="CC9" i="21"/>
  <c r="CC10" i="21"/>
  <c r="CC11" i="21"/>
  <c r="CC12" i="21"/>
  <c r="CC13" i="21"/>
  <c r="CC14" i="21"/>
  <c r="CC15" i="21"/>
  <c r="CC16" i="21"/>
  <c r="CC17" i="21"/>
  <c r="CC18" i="21"/>
  <c r="CC19" i="21"/>
  <c r="CC20" i="21"/>
  <c r="CC21" i="21"/>
  <c r="CC22" i="21"/>
  <c r="CC23" i="21"/>
  <c r="CC24" i="21"/>
  <c r="CC25" i="21"/>
  <c r="CC26" i="21"/>
  <c r="CC27" i="21"/>
  <c r="CC28" i="21"/>
  <c r="CC29" i="21"/>
  <c r="CC30" i="21"/>
  <c r="CC31" i="21"/>
  <c r="CC32" i="21"/>
  <c r="CC33" i="21"/>
  <c r="CC34" i="21"/>
  <c r="CC35" i="21"/>
  <c r="CC36" i="21"/>
  <c r="CB37" i="21"/>
  <c r="CB6" i="21"/>
  <c r="CB7" i="21"/>
  <c r="CB8" i="21"/>
  <c r="CB9" i="21"/>
  <c r="CB10" i="21"/>
  <c r="CB11" i="21"/>
  <c r="CB12" i="21"/>
  <c r="CB13" i="21"/>
  <c r="CB14" i="21"/>
  <c r="CB15" i="21"/>
  <c r="CB16" i="21"/>
  <c r="CB17" i="21"/>
  <c r="CB18" i="21"/>
  <c r="CB19" i="21"/>
  <c r="CB20" i="21"/>
  <c r="CB21" i="21"/>
  <c r="CB22" i="21"/>
  <c r="CB23" i="21"/>
  <c r="CB24" i="21"/>
  <c r="CB25" i="21"/>
  <c r="CB26" i="21"/>
  <c r="CB27" i="21"/>
  <c r="CB28" i="21"/>
  <c r="CB29" i="21"/>
  <c r="CB30" i="21"/>
  <c r="CB31" i="21"/>
  <c r="CB32" i="21"/>
  <c r="CB33" i="21"/>
  <c r="CB34" i="21"/>
  <c r="CB35" i="21"/>
  <c r="CB36" i="21"/>
  <c r="CA37" i="21"/>
  <c r="CA6" i="21"/>
  <c r="CA7" i="21"/>
  <c r="CA8" i="21"/>
  <c r="CA9" i="21"/>
  <c r="CA10" i="21"/>
  <c r="CA11" i="21"/>
  <c r="CA12" i="21"/>
  <c r="CA13" i="21"/>
  <c r="CA14" i="21"/>
  <c r="CA15" i="21"/>
  <c r="CA16" i="21"/>
  <c r="CA17" i="21"/>
  <c r="CA18" i="21"/>
  <c r="CA19" i="21"/>
  <c r="CA20" i="21"/>
  <c r="CA21" i="21"/>
  <c r="CA22" i="21"/>
  <c r="CA23" i="21"/>
  <c r="CA24" i="21"/>
  <c r="CA25" i="21"/>
  <c r="CA26" i="21"/>
  <c r="CA27" i="21"/>
  <c r="CA28" i="21"/>
  <c r="CA29" i="21"/>
  <c r="CA30" i="21"/>
  <c r="CA31" i="21"/>
  <c r="CA32" i="21"/>
  <c r="CA33" i="21"/>
  <c r="CA34" i="21"/>
  <c r="CA35" i="21"/>
  <c r="CA36" i="21"/>
  <c r="CI36" i="5"/>
  <c r="BZ37" i="21" s="1"/>
  <c r="CI5" i="5"/>
  <c r="BZ6" i="21" s="1"/>
  <c r="CI6" i="5"/>
  <c r="BZ7" i="21" s="1"/>
  <c r="CI7" i="5"/>
  <c r="BZ8" i="21" s="1"/>
  <c r="CI8" i="5"/>
  <c r="BZ9" i="21" s="1"/>
  <c r="CI9" i="5"/>
  <c r="BZ10" i="21" s="1"/>
  <c r="CI10" i="5"/>
  <c r="BZ11" i="21" s="1"/>
  <c r="CI11" i="5"/>
  <c r="BZ12" i="21" s="1"/>
  <c r="CI12" i="5"/>
  <c r="BZ13" i="21" s="1"/>
  <c r="CI13" i="5"/>
  <c r="BZ14" i="21" s="1"/>
  <c r="CI14" i="5"/>
  <c r="BZ15" i="21" s="1"/>
  <c r="CI15" i="5"/>
  <c r="BZ16" i="21" s="1"/>
  <c r="CI16" i="5"/>
  <c r="BZ17" i="21" s="1"/>
  <c r="CI17" i="5"/>
  <c r="BZ18" i="21" s="1"/>
  <c r="CI18" i="5"/>
  <c r="BZ19" i="21" s="1"/>
  <c r="CI19" i="5"/>
  <c r="BZ20" i="21" s="1"/>
  <c r="CI20" i="5"/>
  <c r="BZ21" i="21" s="1"/>
  <c r="CI21" i="5"/>
  <c r="BZ22" i="21" s="1"/>
  <c r="CI22" i="5"/>
  <c r="BZ23" i="21" s="1"/>
  <c r="CI23" i="5"/>
  <c r="BZ24" i="21" s="1"/>
  <c r="CI24" i="5"/>
  <c r="BZ25" i="21" s="1"/>
  <c r="CI25" i="5"/>
  <c r="BZ26" i="21" s="1"/>
  <c r="CI26" i="5"/>
  <c r="BZ27" i="21" s="1"/>
  <c r="CI27" i="5"/>
  <c r="BZ28" i="21" s="1"/>
  <c r="CI28" i="5"/>
  <c r="BZ29" i="21" s="1"/>
  <c r="CI29" i="5"/>
  <c r="BZ30" i="21" s="1"/>
  <c r="CI30" i="5"/>
  <c r="BZ31" i="21" s="1"/>
  <c r="CI31" i="5"/>
  <c r="BZ32" i="21" s="1"/>
  <c r="CI32" i="5"/>
  <c r="BZ33" i="21" s="1"/>
  <c r="CI33" i="5"/>
  <c r="BZ34" i="21" s="1"/>
  <c r="CI34" i="5"/>
  <c r="BZ35" i="21" s="1"/>
  <c r="CI35" i="5"/>
  <c r="BZ36" i="21" s="1"/>
  <c r="BY37" i="21"/>
  <c r="BY6" i="21"/>
  <c r="BY7" i="21"/>
  <c r="BY8" i="21"/>
  <c r="BY12" i="21"/>
  <c r="BY13" i="21"/>
  <c r="BY15" i="21"/>
  <c r="BY17" i="21"/>
  <c r="BY18" i="21"/>
  <c r="BY19" i="21"/>
  <c r="BY20" i="21"/>
  <c r="BY21" i="21"/>
  <c r="BY22" i="21"/>
  <c r="BY23" i="21"/>
  <c r="BY24" i="21"/>
  <c r="BY31" i="21"/>
  <c r="BY34" i="21"/>
  <c r="BY36" i="21"/>
  <c r="BY29" i="21"/>
  <c r="BX37" i="21"/>
  <c r="BX6" i="21"/>
  <c r="BX7" i="21"/>
  <c r="BX8" i="21"/>
  <c r="BX9" i="21"/>
  <c r="BX10" i="21"/>
  <c r="BX11" i="21"/>
  <c r="BX12" i="21"/>
  <c r="BX13" i="21"/>
  <c r="BX14" i="21"/>
  <c r="BX15" i="21"/>
  <c r="BX16" i="21"/>
  <c r="BX17" i="21"/>
  <c r="BX18" i="21"/>
  <c r="BX19" i="21"/>
  <c r="BX20" i="21"/>
  <c r="BX21" i="21"/>
  <c r="BX22" i="21"/>
  <c r="BX23" i="21"/>
  <c r="BX24" i="21"/>
  <c r="BX25" i="21"/>
  <c r="BX26" i="21"/>
  <c r="BX27" i="21"/>
  <c r="BX28" i="21"/>
  <c r="BX29" i="21"/>
  <c r="BX30" i="21"/>
  <c r="BX31" i="21"/>
  <c r="BX32" i="21"/>
  <c r="BX33" i="21"/>
  <c r="BX34" i="21"/>
  <c r="BX35" i="21"/>
  <c r="BX36" i="21"/>
  <c r="BW37" i="21"/>
  <c r="BW6" i="21"/>
  <c r="BW7" i="21"/>
  <c r="BW8" i="21"/>
  <c r="BW9" i="21"/>
  <c r="BW10" i="21"/>
  <c r="BW11" i="21"/>
  <c r="BW12" i="21"/>
  <c r="BW13" i="21"/>
  <c r="BW14" i="21"/>
  <c r="BW15" i="21"/>
  <c r="BW16" i="21"/>
  <c r="BW17" i="21"/>
  <c r="BW18" i="21"/>
  <c r="BW19" i="21"/>
  <c r="BW20" i="21"/>
  <c r="BW21" i="21"/>
  <c r="BW22" i="21"/>
  <c r="BW23" i="21"/>
  <c r="BW24" i="21"/>
  <c r="BW25" i="21"/>
  <c r="BW26" i="21"/>
  <c r="BW27" i="21"/>
  <c r="BW28" i="21"/>
  <c r="BW29" i="21"/>
  <c r="BW30" i="21"/>
  <c r="BW31" i="21"/>
  <c r="BW32" i="21"/>
  <c r="BW33" i="21"/>
  <c r="BW34" i="21"/>
  <c r="BW35" i="21"/>
  <c r="BW36" i="21"/>
  <c r="BV37" i="21"/>
  <c r="BV6" i="21"/>
  <c r="BV22" i="30" s="1"/>
  <c r="BV7" i="21"/>
  <c r="BV8" i="21"/>
  <c r="BV9" i="21"/>
  <c r="BV10" i="21"/>
  <c r="BV11" i="21"/>
  <c r="BV12" i="21"/>
  <c r="BV13" i="21"/>
  <c r="BV14" i="21"/>
  <c r="BV15" i="21"/>
  <c r="BV16" i="21"/>
  <c r="BV17" i="21"/>
  <c r="BV18" i="21"/>
  <c r="BV19" i="21"/>
  <c r="BV20" i="21"/>
  <c r="BV21" i="21"/>
  <c r="BV22" i="21"/>
  <c r="BV23" i="21"/>
  <c r="BV24" i="21"/>
  <c r="BV25" i="21"/>
  <c r="BV26" i="21"/>
  <c r="BV27" i="21"/>
  <c r="BV28" i="21"/>
  <c r="BV29" i="21"/>
  <c r="BV30" i="21"/>
  <c r="BV31" i="21"/>
  <c r="BV32" i="21"/>
  <c r="BV33" i="21"/>
  <c r="BV34" i="21"/>
  <c r="BV35" i="21"/>
  <c r="BV36" i="21"/>
  <c r="BU37" i="21"/>
  <c r="BU6" i="21"/>
  <c r="BU7" i="21"/>
  <c r="BU8" i="21"/>
  <c r="BU9" i="21"/>
  <c r="BU10" i="21"/>
  <c r="BU11" i="21"/>
  <c r="BU12" i="21"/>
  <c r="BU13" i="21"/>
  <c r="BU14" i="21"/>
  <c r="BU15" i="21"/>
  <c r="BU16" i="21"/>
  <c r="BU17" i="21"/>
  <c r="BU18" i="21"/>
  <c r="BU19" i="21"/>
  <c r="BU20" i="21"/>
  <c r="BU21" i="21"/>
  <c r="BU22" i="21"/>
  <c r="BU23" i="21"/>
  <c r="BU24" i="21"/>
  <c r="BU25" i="21"/>
  <c r="BU26" i="21"/>
  <c r="BU27" i="21"/>
  <c r="BU28" i="21"/>
  <c r="BU29" i="21"/>
  <c r="BU30" i="21"/>
  <c r="BU31" i="21"/>
  <c r="BU32" i="21"/>
  <c r="BU33" i="21"/>
  <c r="BU34" i="21"/>
  <c r="BU35" i="21"/>
  <c r="BU36" i="21"/>
  <c r="CK35" i="30"/>
  <c r="CM31" i="30"/>
  <c r="CK27" i="30"/>
  <c r="CJ24" i="30"/>
  <c r="CH18" i="30"/>
  <c r="BU9" i="30"/>
  <c r="CM37" i="22"/>
  <c r="CM6" i="22"/>
  <c r="CM7" i="22"/>
  <c r="CM8" i="22"/>
  <c r="CM9" i="22"/>
  <c r="CM10" i="22"/>
  <c r="CM11" i="22"/>
  <c r="CM12" i="22"/>
  <c r="CM13" i="22"/>
  <c r="CM14" i="22"/>
  <c r="CM15" i="22"/>
  <c r="CM16" i="22"/>
  <c r="CM17" i="22"/>
  <c r="CM18" i="22"/>
  <c r="CM19" i="22"/>
  <c r="CM20" i="22"/>
  <c r="CM21" i="22"/>
  <c r="CM22" i="22"/>
  <c r="CM23" i="22"/>
  <c r="CM24" i="22"/>
  <c r="CM25" i="22"/>
  <c r="CM26" i="22"/>
  <c r="CM27" i="22"/>
  <c r="CM28" i="22"/>
  <c r="CM29" i="22"/>
  <c r="CM30" i="22"/>
  <c r="CM31" i="22"/>
  <c r="CM32" i="22"/>
  <c r="CM33" i="22"/>
  <c r="CM34" i="22"/>
  <c r="CM35" i="22"/>
  <c r="CM36" i="22"/>
  <c r="CL37" i="22"/>
  <c r="CL6" i="22"/>
  <c r="CL7" i="22"/>
  <c r="CL8" i="22"/>
  <c r="CL9" i="22"/>
  <c r="CL10" i="22"/>
  <c r="CL11" i="22"/>
  <c r="CL12" i="22"/>
  <c r="CL13" i="22"/>
  <c r="CL14" i="22"/>
  <c r="CL15" i="22"/>
  <c r="CL16" i="22"/>
  <c r="CL17" i="22"/>
  <c r="CL18" i="22"/>
  <c r="CL19" i="22"/>
  <c r="CL20" i="22"/>
  <c r="CL21" i="22"/>
  <c r="CL22" i="22"/>
  <c r="CL23" i="22"/>
  <c r="CL24" i="22"/>
  <c r="CL25" i="22"/>
  <c r="CL26" i="22"/>
  <c r="CL27" i="22"/>
  <c r="CL28" i="22"/>
  <c r="CL29" i="22"/>
  <c r="CL30" i="22"/>
  <c r="CL31" i="22"/>
  <c r="CL32" i="22"/>
  <c r="CL33" i="22"/>
  <c r="CL34" i="22"/>
  <c r="CL35" i="22"/>
  <c r="CL36" i="22"/>
  <c r="CK37" i="22"/>
  <c r="CK6" i="22"/>
  <c r="CK7" i="22"/>
  <c r="CK8" i="22"/>
  <c r="CK9" i="22"/>
  <c r="CK10" i="22"/>
  <c r="CK11" i="22"/>
  <c r="CK12" i="22"/>
  <c r="CK13" i="22"/>
  <c r="CK14" i="22"/>
  <c r="CK15" i="22"/>
  <c r="CK16" i="22"/>
  <c r="CK17" i="22"/>
  <c r="CK18" i="22"/>
  <c r="CK19" i="22"/>
  <c r="CK20" i="22"/>
  <c r="CK21" i="22"/>
  <c r="CK22" i="22"/>
  <c r="CK23" i="22"/>
  <c r="CK24" i="22"/>
  <c r="CK25" i="22"/>
  <c r="CK26" i="22"/>
  <c r="CK27" i="22"/>
  <c r="CK28" i="22"/>
  <c r="CK29" i="22"/>
  <c r="CK30" i="22"/>
  <c r="CK31" i="22"/>
  <c r="CK32" i="22"/>
  <c r="CK33" i="22"/>
  <c r="CK34" i="22"/>
  <c r="CK35" i="22"/>
  <c r="CK36" i="22"/>
  <c r="CJ37" i="22"/>
  <c r="CJ6" i="22"/>
  <c r="CJ7" i="22"/>
  <c r="CJ8" i="22"/>
  <c r="CJ9" i="22"/>
  <c r="CJ10" i="22"/>
  <c r="CJ11" i="22"/>
  <c r="CJ12" i="22"/>
  <c r="CJ13" i="22"/>
  <c r="CJ14" i="22"/>
  <c r="CJ15" i="22"/>
  <c r="CJ16" i="22"/>
  <c r="CJ17" i="22"/>
  <c r="CJ18" i="22"/>
  <c r="CJ19" i="22"/>
  <c r="CJ20" i="22"/>
  <c r="CJ21" i="22"/>
  <c r="CJ22" i="22"/>
  <c r="CJ23" i="22"/>
  <c r="CJ24" i="22"/>
  <c r="CJ25" i="22"/>
  <c r="CJ26" i="22"/>
  <c r="CJ27" i="22"/>
  <c r="CJ28" i="22"/>
  <c r="CJ29" i="22"/>
  <c r="CJ30" i="22"/>
  <c r="CJ31" i="22"/>
  <c r="CJ32" i="22"/>
  <c r="CJ33" i="22"/>
  <c r="CJ34" i="22"/>
  <c r="CJ35" i="22"/>
  <c r="CJ36" i="22"/>
  <c r="CI37" i="22"/>
  <c r="CI6" i="22"/>
  <c r="CI7" i="22"/>
  <c r="CI8" i="22"/>
  <c r="CI9" i="22"/>
  <c r="CI10" i="22"/>
  <c r="CI11" i="22"/>
  <c r="CI12" i="22"/>
  <c r="CI13" i="22"/>
  <c r="CI14" i="22"/>
  <c r="CI15" i="22"/>
  <c r="CI16" i="22"/>
  <c r="CI17" i="22"/>
  <c r="CI18" i="22"/>
  <c r="CI19" i="22"/>
  <c r="CI20" i="22"/>
  <c r="CI21" i="22"/>
  <c r="CI22" i="22"/>
  <c r="CI23" i="22"/>
  <c r="CI24" i="22"/>
  <c r="CI25" i="22"/>
  <c r="CI26" i="22"/>
  <c r="CI27" i="22"/>
  <c r="CI28" i="22"/>
  <c r="CI29" i="22"/>
  <c r="CI30" i="22"/>
  <c r="CI31" i="22"/>
  <c r="CI32" i="22"/>
  <c r="CI33" i="22"/>
  <c r="CI34" i="22"/>
  <c r="CI35" i="22"/>
  <c r="CI36" i="22"/>
  <c r="CH37" i="22"/>
  <c r="CH6" i="22"/>
  <c r="CH7" i="22"/>
  <c r="CH8" i="22"/>
  <c r="CH9" i="22"/>
  <c r="CH10" i="22"/>
  <c r="CH11" i="22"/>
  <c r="CH12" i="22"/>
  <c r="CH13" i="22"/>
  <c r="CH14" i="22"/>
  <c r="CH15" i="22"/>
  <c r="CH16" i="22"/>
  <c r="CH17" i="22"/>
  <c r="CH18" i="22"/>
  <c r="CH19" i="22"/>
  <c r="CH20" i="22"/>
  <c r="CH21" i="22"/>
  <c r="CH22" i="22"/>
  <c r="CH23" i="22"/>
  <c r="CH24" i="22"/>
  <c r="CH25" i="22"/>
  <c r="CH26" i="22"/>
  <c r="CH27" i="22"/>
  <c r="CH28" i="22"/>
  <c r="CH29" i="22"/>
  <c r="CH30" i="22"/>
  <c r="CH31" i="22"/>
  <c r="CH32" i="22"/>
  <c r="CH33" i="22"/>
  <c r="CH34" i="22"/>
  <c r="CH35" i="22"/>
  <c r="CH36" i="31" s="1"/>
  <c r="CH36" i="22"/>
  <c r="CH38" i="31"/>
  <c r="CG37" i="22"/>
  <c r="CG6" i="22"/>
  <c r="CG7" i="22"/>
  <c r="CG8" i="22"/>
  <c r="CG9" i="22"/>
  <c r="CG10" i="22"/>
  <c r="CG11" i="22"/>
  <c r="CG12" i="22"/>
  <c r="CG13" i="22"/>
  <c r="CG14" i="22"/>
  <c r="CG15" i="22"/>
  <c r="CG16" i="22"/>
  <c r="CG17" i="22"/>
  <c r="CG18" i="22"/>
  <c r="CG19" i="22"/>
  <c r="CG20" i="22"/>
  <c r="CG21" i="22"/>
  <c r="CG22" i="22"/>
  <c r="CG23" i="22"/>
  <c r="CG24" i="22"/>
  <c r="CG25" i="22"/>
  <c r="CG26" i="22"/>
  <c r="CG27" i="22"/>
  <c r="CG28" i="22"/>
  <c r="CG29" i="22"/>
  <c r="CG30" i="22"/>
  <c r="CG31" i="22"/>
  <c r="CG32" i="22"/>
  <c r="CG33" i="22"/>
  <c r="CG34" i="22"/>
  <c r="CG35" i="22"/>
  <c r="CG36" i="22"/>
  <c r="CG37" i="31" s="1"/>
  <c r="CF37" i="22"/>
  <c r="CF6" i="22"/>
  <c r="CF7" i="22"/>
  <c r="CF8" i="22"/>
  <c r="CF9" i="22"/>
  <c r="CF10" i="22"/>
  <c r="CF11" i="22"/>
  <c r="CF12" i="22"/>
  <c r="CF13" i="22"/>
  <c r="CF14" i="22"/>
  <c r="CF15" i="22"/>
  <c r="CF16" i="22"/>
  <c r="CF17" i="22"/>
  <c r="CF18" i="22"/>
  <c r="CF19" i="22"/>
  <c r="CF20" i="22"/>
  <c r="CF21" i="22"/>
  <c r="CF22" i="22"/>
  <c r="CF23" i="22"/>
  <c r="CF24" i="22"/>
  <c r="CF25" i="22"/>
  <c r="CF26" i="22"/>
  <c r="CF27" i="22"/>
  <c r="CF28" i="22"/>
  <c r="CF29" i="22"/>
  <c r="CF30" i="22"/>
  <c r="CF31" i="22"/>
  <c r="CF32" i="22"/>
  <c r="CF33" i="22"/>
  <c r="CF34" i="22"/>
  <c r="CF35" i="22"/>
  <c r="CF36" i="22"/>
  <c r="CE37" i="22"/>
  <c r="CE6" i="22"/>
  <c r="CE7" i="22"/>
  <c r="CE8" i="22"/>
  <c r="CE9" i="22"/>
  <c r="CE10" i="22"/>
  <c r="CE11" i="22"/>
  <c r="CE12" i="22"/>
  <c r="CE13" i="22"/>
  <c r="CE14" i="22"/>
  <c r="CE15" i="22"/>
  <c r="CE16" i="22"/>
  <c r="CE17" i="22"/>
  <c r="CE18" i="22"/>
  <c r="CE19" i="22"/>
  <c r="CE20" i="22"/>
  <c r="CE21" i="22"/>
  <c r="CE22" i="22"/>
  <c r="CE23" i="22"/>
  <c r="CE24" i="22"/>
  <c r="CE25" i="22"/>
  <c r="CE26" i="22"/>
  <c r="CE27" i="22"/>
  <c r="CE28" i="22"/>
  <c r="CE29" i="22"/>
  <c r="CE30" i="22"/>
  <c r="CE31" i="22"/>
  <c r="CE32" i="22"/>
  <c r="CE33" i="22"/>
  <c r="CE34" i="22"/>
  <c r="CE35" i="22"/>
  <c r="CE36" i="22"/>
  <c r="CD37" i="22"/>
  <c r="CD6" i="22"/>
  <c r="CD7" i="22"/>
  <c r="CD8" i="22"/>
  <c r="CD9" i="22"/>
  <c r="CD10" i="22"/>
  <c r="CD11" i="22"/>
  <c r="CD12" i="22"/>
  <c r="CD13" i="22"/>
  <c r="CD14" i="22"/>
  <c r="CD15" i="22"/>
  <c r="CD16" i="22"/>
  <c r="CD17" i="22"/>
  <c r="CD18" i="22"/>
  <c r="CD19" i="22"/>
  <c r="CD20" i="22"/>
  <c r="CD21" i="22"/>
  <c r="CD22" i="22"/>
  <c r="CD23" i="22"/>
  <c r="CD24" i="22"/>
  <c r="CD25" i="22"/>
  <c r="CD26" i="22"/>
  <c r="CD27" i="22"/>
  <c r="CD28" i="22"/>
  <c r="CD29" i="22"/>
  <c r="CD30" i="22"/>
  <c r="CD31" i="22"/>
  <c r="CD32" i="22"/>
  <c r="CD33" i="22"/>
  <c r="CD34" i="22"/>
  <c r="CD35" i="22"/>
  <c r="CD36" i="22"/>
  <c r="CC37" i="22"/>
  <c r="CC6" i="22"/>
  <c r="CC7" i="22"/>
  <c r="CC8" i="22"/>
  <c r="CC9" i="22"/>
  <c r="CC10" i="22"/>
  <c r="CC11" i="22"/>
  <c r="CC12" i="22"/>
  <c r="CC13" i="22"/>
  <c r="CC14" i="22"/>
  <c r="CC15" i="22"/>
  <c r="CC16" i="22"/>
  <c r="CC17" i="22"/>
  <c r="CC18" i="22"/>
  <c r="CC19" i="22"/>
  <c r="CC20" i="22"/>
  <c r="CC21" i="22"/>
  <c r="CC22" i="22"/>
  <c r="CC23" i="22"/>
  <c r="CC24" i="22"/>
  <c r="CC25" i="22"/>
  <c r="CC26" i="22"/>
  <c r="CC27" i="22"/>
  <c r="CC28" i="22"/>
  <c r="CC29" i="22"/>
  <c r="CC30" i="22"/>
  <c r="CC31" i="22"/>
  <c r="CC32" i="22"/>
  <c r="CC33" i="22"/>
  <c r="CC34" i="22"/>
  <c r="CC35" i="22"/>
  <c r="CC36" i="22"/>
  <c r="CB37" i="22"/>
  <c r="CB6" i="22"/>
  <c r="CB7" i="22"/>
  <c r="CB8" i="22"/>
  <c r="CB9" i="22"/>
  <c r="CB10" i="22"/>
  <c r="CB11" i="22"/>
  <c r="CB12" i="22"/>
  <c r="CB13" i="22"/>
  <c r="CB14" i="22"/>
  <c r="CB15" i="22"/>
  <c r="CB16" i="22"/>
  <c r="CB17" i="22"/>
  <c r="CB18" i="22"/>
  <c r="CB19" i="22"/>
  <c r="CB20" i="22"/>
  <c r="CB21" i="22"/>
  <c r="CB22" i="22"/>
  <c r="CB23" i="22"/>
  <c r="CB24" i="22"/>
  <c r="CB25" i="22"/>
  <c r="CB26" i="22"/>
  <c r="CB27" i="22"/>
  <c r="CB28" i="22"/>
  <c r="CB29" i="22"/>
  <c r="CB30" i="22"/>
  <c r="CB31" i="22"/>
  <c r="CB32" i="22"/>
  <c r="CB33" i="22"/>
  <c r="CB34" i="22"/>
  <c r="CB35" i="22"/>
  <c r="CB36" i="22"/>
  <c r="CA37" i="22"/>
  <c r="CA6" i="22"/>
  <c r="CA7" i="22"/>
  <c r="CA8" i="22"/>
  <c r="CA9" i="22"/>
  <c r="CA10" i="22"/>
  <c r="CA11" i="22"/>
  <c r="CA12" i="22"/>
  <c r="CA13" i="22"/>
  <c r="CA14" i="22"/>
  <c r="CA15" i="22"/>
  <c r="CA16" i="22"/>
  <c r="CA17" i="22"/>
  <c r="CA18" i="22"/>
  <c r="CA19" i="22"/>
  <c r="CA20" i="22"/>
  <c r="CA21" i="22"/>
  <c r="CA22" i="22"/>
  <c r="CA23" i="22"/>
  <c r="CA24" i="22"/>
  <c r="CA25" i="22"/>
  <c r="CA26" i="22"/>
  <c r="CA27" i="22"/>
  <c r="CA28" i="22"/>
  <c r="CA29" i="22"/>
  <c r="CA30" i="22"/>
  <c r="CA31" i="22"/>
  <c r="CA32" i="22"/>
  <c r="CA33" i="22"/>
  <c r="CA34" i="22"/>
  <c r="CA35" i="22"/>
  <c r="CA36" i="22"/>
  <c r="CI36" i="4"/>
  <c r="BZ37" i="22" s="1"/>
  <c r="CI5" i="4"/>
  <c r="BZ6" i="22" s="1"/>
  <c r="CI6" i="4"/>
  <c r="BZ7" i="22" s="1"/>
  <c r="CI7" i="4"/>
  <c r="BZ8" i="22" s="1"/>
  <c r="CI8" i="4"/>
  <c r="BZ9" i="22" s="1"/>
  <c r="CI9" i="4"/>
  <c r="BZ10" i="22" s="1"/>
  <c r="CI10" i="4"/>
  <c r="BZ11" i="22" s="1"/>
  <c r="CI11" i="4"/>
  <c r="BZ12" i="22" s="1"/>
  <c r="CI12" i="4"/>
  <c r="BZ13" i="22" s="1"/>
  <c r="CI13" i="4"/>
  <c r="BZ14" i="22" s="1"/>
  <c r="CI14" i="4"/>
  <c r="BZ15" i="22" s="1"/>
  <c r="CI15" i="4"/>
  <c r="BZ16" i="22" s="1"/>
  <c r="CI16" i="4"/>
  <c r="BZ17" i="22" s="1"/>
  <c r="CI17" i="4"/>
  <c r="BZ18" i="22" s="1"/>
  <c r="CI18" i="4"/>
  <c r="BZ19" i="22" s="1"/>
  <c r="CI19" i="4"/>
  <c r="BZ20" i="22" s="1"/>
  <c r="CI20" i="4"/>
  <c r="BZ21" i="22" s="1"/>
  <c r="CI21" i="4"/>
  <c r="BZ22" i="22" s="1"/>
  <c r="CI22" i="4"/>
  <c r="BZ23" i="22" s="1"/>
  <c r="CI23" i="4"/>
  <c r="BZ24" i="22" s="1"/>
  <c r="CI24" i="4"/>
  <c r="BZ25" i="22" s="1"/>
  <c r="CI25" i="4"/>
  <c r="BZ26" i="22" s="1"/>
  <c r="CI26" i="4"/>
  <c r="BZ27" i="22" s="1"/>
  <c r="CI27" i="4"/>
  <c r="BZ28" i="22" s="1"/>
  <c r="CI28" i="4"/>
  <c r="BZ29" i="22" s="1"/>
  <c r="CI29" i="4"/>
  <c r="BZ30" i="22" s="1"/>
  <c r="CI30" i="4"/>
  <c r="BZ31" i="22" s="1"/>
  <c r="CI31" i="4"/>
  <c r="BZ32" i="22" s="1"/>
  <c r="CI32" i="4"/>
  <c r="BZ33" i="22" s="1"/>
  <c r="CI33" i="4"/>
  <c r="BZ34" i="22" s="1"/>
  <c r="CI34" i="4"/>
  <c r="BZ35" i="22" s="1"/>
  <c r="CI35" i="4"/>
  <c r="BZ36" i="22" s="1"/>
  <c r="BY37" i="22"/>
  <c r="BY6" i="22"/>
  <c r="BY7" i="22"/>
  <c r="BY8" i="22"/>
  <c r="BY12" i="22"/>
  <c r="BY13" i="22"/>
  <c r="BY15" i="22"/>
  <c r="BY17" i="22"/>
  <c r="BY18" i="22"/>
  <c r="BY19" i="22"/>
  <c r="BY20" i="22"/>
  <c r="BY21" i="22"/>
  <c r="BY22" i="22"/>
  <c r="BY23" i="22"/>
  <c r="BY24" i="22"/>
  <c r="BY31" i="22"/>
  <c r="BY34" i="22"/>
  <c r="BY36" i="22"/>
  <c r="BY29" i="22"/>
  <c r="BX37" i="22"/>
  <c r="BX6" i="22"/>
  <c r="BX7" i="22"/>
  <c r="BX8" i="22"/>
  <c r="BX9" i="22"/>
  <c r="BX10" i="22"/>
  <c r="BX11" i="22"/>
  <c r="BX12" i="22"/>
  <c r="BX13" i="22"/>
  <c r="BX14" i="22"/>
  <c r="BX15" i="22"/>
  <c r="BX16" i="22"/>
  <c r="BX17" i="22"/>
  <c r="BX18" i="22"/>
  <c r="BX19" i="22"/>
  <c r="BX20" i="22"/>
  <c r="BX21" i="22"/>
  <c r="BX22" i="22"/>
  <c r="BX23" i="22"/>
  <c r="BX24" i="22"/>
  <c r="BX25" i="22"/>
  <c r="BX26" i="22"/>
  <c r="BX27" i="22"/>
  <c r="BX28" i="22"/>
  <c r="BX29" i="22"/>
  <c r="BX30" i="22"/>
  <c r="BX31" i="22"/>
  <c r="BX32" i="22"/>
  <c r="BX33" i="22"/>
  <c r="BX34" i="22"/>
  <c r="BX35" i="22"/>
  <c r="BX36" i="22"/>
  <c r="BW37" i="22"/>
  <c r="BW6" i="22"/>
  <c r="BW7" i="22"/>
  <c r="BW8" i="22"/>
  <c r="BW9" i="22"/>
  <c r="BW10" i="22"/>
  <c r="BW11" i="22"/>
  <c r="BW12" i="22"/>
  <c r="BW13" i="22"/>
  <c r="BW14" i="22"/>
  <c r="BW15" i="22"/>
  <c r="BW16" i="22"/>
  <c r="BW17" i="22"/>
  <c r="BW18" i="22"/>
  <c r="BW19" i="22"/>
  <c r="BW20" i="22"/>
  <c r="BW21" i="22"/>
  <c r="BW22" i="22"/>
  <c r="BW23" i="22"/>
  <c r="BW24" i="22"/>
  <c r="BW25" i="22"/>
  <c r="BW26" i="22"/>
  <c r="BW27" i="22"/>
  <c r="BW28" i="22"/>
  <c r="BW29" i="22"/>
  <c r="BW30" i="22"/>
  <c r="BW31" i="22"/>
  <c r="BW32" i="22"/>
  <c r="BW33" i="22"/>
  <c r="BW34" i="22"/>
  <c r="BW35" i="22"/>
  <c r="BW36" i="22"/>
  <c r="BV37" i="22"/>
  <c r="BV6" i="22"/>
  <c r="BV7" i="22"/>
  <c r="BV8" i="22"/>
  <c r="BV9" i="22"/>
  <c r="BV10" i="22"/>
  <c r="BV11" i="22"/>
  <c r="BV12" i="22"/>
  <c r="BV13" i="22"/>
  <c r="BV14" i="22"/>
  <c r="BV15" i="22"/>
  <c r="BV16" i="22"/>
  <c r="BV17" i="22"/>
  <c r="BV18" i="22"/>
  <c r="BV19" i="22"/>
  <c r="BV20" i="22"/>
  <c r="BV21" i="22"/>
  <c r="BV22" i="22"/>
  <c r="BV23" i="22"/>
  <c r="BV24" i="22"/>
  <c r="BV25" i="22"/>
  <c r="BV26" i="22"/>
  <c r="BV27" i="22"/>
  <c r="BV28" i="22"/>
  <c r="BV29" i="22"/>
  <c r="BV30" i="22"/>
  <c r="BV31" i="22"/>
  <c r="BV32" i="22"/>
  <c r="BV33" i="22"/>
  <c r="BV34" i="22"/>
  <c r="BV35" i="22"/>
  <c r="BV36" i="22"/>
  <c r="BU37" i="22"/>
  <c r="BU6" i="22"/>
  <c r="BU7" i="22"/>
  <c r="BU8" i="22"/>
  <c r="BU9" i="22"/>
  <c r="BU10" i="22"/>
  <c r="BU11" i="22"/>
  <c r="BU12" i="22"/>
  <c r="BU13" i="22"/>
  <c r="BU14" i="22"/>
  <c r="BU15" i="22"/>
  <c r="BU16" i="22"/>
  <c r="BU17" i="22"/>
  <c r="BU18" i="22"/>
  <c r="BU19" i="22"/>
  <c r="BU20" i="22"/>
  <c r="BU21" i="22"/>
  <c r="BU22" i="22"/>
  <c r="BU23" i="22"/>
  <c r="BU24" i="22"/>
  <c r="BU25" i="22"/>
  <c r="BU26" i="22"/>
  <c r="BU27" i="22"/>
  <c r="BU28" i="22"/>
  <c r="BU29" i="22"/>
  <c r="BU30" i="22"/>
  <c r="BU31" i="22"/>
  <c r="BU32" i="22"/>
  <c r="BU33" i="22"/>
  <c r="BU34" i="22"/>
  <c r="BU35" i="22"/>
  <c r="BU36" i="22"/>
  <c r="CE37" i="31"/>
  <c r="CK27" i="31"/>
  <c r="CC23" i="31"/>
  <c r="CC15" i="31"/>
  <c r="CI11" i="31"/>
  <c r="CI7" i="31"/>
  <c r="CM37" i="15"/>
  <c r="CM6" i="15"/>
  <c r="CM7" i="15"/>
  <c r="CM8" i="15"/>
  <c r="CM9" i="15"/>
  <c r="CM10" i="15"/>
  <c r="CM11" i="15"/>
  <c r="CM12" i="15"/>
  <c r="CM13" i="15"/>
  <c r="CM14" i="15"/>
  <c r="CM15" i="15"/>
  <c r="CM16" i="15"/>
  <c r="CM17" i="15"/>
  <c r="CM18" i="15"/>
  <c r="CM19" i="15"/>
  <c r="CM20" i="15"/>
  <c r="CM21" i="15"/>
  <c r="CM22" i="15"/>
  <c r="CM23" i="15"/>
  <c r="CM24" i="15"/>
  <c r="CM25" i="15"/>
  <c r="CM26" i="15"/>
  <c r="CM27" i="15"/>
  <c r="CM28" i="15"/>
  <c r="CM29" i="15"/>
  <c r="CM30" i="15"/>
  <c r="CM31" i="15"/>
  <c r="CM32" i="15"/>
  <c r="CM33" i="15"/>
  <c r="CM34" i="15"/>
  <c r="CM35" i="15"/>
  <c r="CM36" i="15"/>
  <c r="CL37" i="15"/>
  <c r="CL6" i="15"/>
  <c r="CL7" i="15"/>
  <c r="CL8" i="15"/>
  <c r="CL9" i="15"/>
  <c r="CL10" i="15"/>
  <c r="CL11" i="15"/>
  <c r="CL12" i="15"/>
  <c r="CL13" i="15"/>
  <c r="CL14" i="15"/>
  <c r="CL15" i="15"/>
  <c r="CL16" i="15"/>
  <c r="CL17" i="15"/>
  <c r="CL18" i="15"/>
  <c r="CL19" i="15"/>
  <c r="CL20" i="15"/>
  <c r="CL21" i="15"/>
  <c r="CL22" i="15"/>
  <c r="CL23" i="15"/>
  <c r="CL24" i="15"/>
  <c r="CL25" i="15"/>
  <c r="CL26" i="15"/>
  <c r="CL27" i="15"/>
  <c r="CL28" i="15"/>
  <c r="CL29" i="15"/>
  <c r="CL30" i="15"/>
  <c r="CL31" i="15"/>
  <c r="CL32" i="15"/>
  <c r="CL33" i="15"/>
  <c r="CL34" i="15"/>
  <c r="CL35" i="15"/>
  <c r="CL36" i="15"/>
  <c r="CK37" i="15"/>
  <c r="CK6" i="15"/>
  <c r="CK7" i="15"/>
  <c r="CK8" i="15"/>
  <c r="CK9" i="15"/>
  <c r="CK10" i="15"/>
  <c r="CK11" i="15"/>
  <c r="CK12" i="15"/>
  <c r="CK13" i="15"/>
  <c r="CK14" i="15"/>
  <c r="CK15" i="15"/>
  <c r="CK16" i="15"/>
  <c r="CK17" i="15"/>
  <c r="CK18" i="15"/>
  <c r="CK19" i="15"/>
  <c r="CK20" i="15"/>
  <c r="CK21" i="15"/>
  <c r="CK22" i="15"/>
  <c r="CK23" i="15"/>
  <c r="CK24" i="15"/>
  <c r="CK25" i="15"/>
  <c r="CK26" i="15"/>
  <c r="CK27" i="15"/>
  <c r="CK28" i="15"/>
  <c r="CK29" i="15"/>
  <c r="CK30" i="15"/>
  <c r="CK31" i="15"/>
  <c r="CK32" i="15"/>
  <c r="CK33" i="33" s="1"/>
  <c r="CK33" i="15"/>
  <c r="CK34" i="15"/>
  <c r="CK35" i="15"/>
  <c r="CK36" i="15"/>
  <c r="CJ37" i="15"/>
  <c r="CJ6" i="15"/>
  <c r="CJ24" i="33" s="1"/>
  <c r="CJ7" i="15"/>
  <c r="CJ8" i="15"/>
  <c r="CJ9" i="15"/>
  <c r="CJ10" i="15"/>
  <c r="CJ11" i="15"/>
  <c r="CJ12" i="15"/>
  <c r="CJ13" i="15"/>
  <c r="CJ14" i="15"/>
  <c r="CJ15" i="15"/>
  <c r="CJ16" i="15"/>
  <c r="CJ17" i="15"/>
  <c r="CJ18" i="15"/>
  <c r="CJ19" i="15"/>
  <c r="CJ20" i="15"/>
  <c r="CJ21" i="15"/>
  <c r="CJ22" i="15"/>
  <c r="CJ23" i="15"/>
  <c r="CJ24" i="15"/>
  <c r="CJ25" i="15"/>
  <c r="CJ26" i="15"/>
  <c r="CJ27" i="15"/>
  <c r="CJ28" i="15"/>
  <c r="CJ29" i="15"/>
  <c r="CJ30" i="15"/>
  <c r="CJ31" i="15"/>
  <c r="CJ32" i="15"/>
  <c r="CJ33" i="15"/>
  <c r="CJ34" i="15"/>
  <c r="CJ35" i="15"/>
  <c r="CJ36" i="15"/>
  <c r="CI37" i="15"/>
  <c r="CI6" i="15"/>
  <c r="CI7" i="15"/>
  <c r="CI8" i="15"/>
  <c r="CI9" i="15"/>
  <c r="CI10" i="15"/>
  <c r="CI11" i="15"/>
  <c r="CI12" i="15"/>
  <c r="CI13" i="15"/>
  <c r="CI14" i="15"/>
  <c r="CI15" i="15"/>
  <c r="CI16" i="15"/>
  <c r="CI17" i="15"/>
  <c r="CI18" i="15"/>
  <c r="CI19" i="15"/>
  <c r="CI20" i="15"/>
  <c r="CI21" i="15"/>
  <c r="CI22" i="15"/>
  <c r="CI23" i="15"/>
  <c r="CI24" i="15"/>
  <c r="CI25" i="15"/>
  <c r="CI26" i="15"/>
  <c r="CI27" i="15"/>
  <c r="CI28" i="15"/>
  <c r="CI29" i="15"/>
  <c r="CI30" i="15"/>
  <c r="CI31" i="15"/>
  <c r="CI32" i="15"/>
  <c r="CI33" i="15"/>
  <c r="CI34" i="15"/>
  <c r="CI35" i="15"/>
  <c r="CI36" i="15"/>
  <c r="CH37" i="15"/>
  <c r="CH6" i="15"/>
  <c r="CH7" i="15"/>
  <c r="CH8" i="15"/>
  <c r="CH9" i="15"/>
  <c r="CH10" i="15"/>
  <c r="CH11" i="15"/>
  <c r="CH12" i="15"/>
  <c r="CH13" i="15"/>
  <c r="CH14" i="15"/>
  <c r="CH15" i="15"/>
  <c r="CH16" i="15"/>
  <c r="CH17" i="15"/>
  <c r="CH18" i="15"/>
  <c r="CH19" i="15"/>
  <c r="CH20" i="15"/>
  <c r="CH21" i="15"/>
  <c r="CH22" i="15"/>
  <c r="CH23" i="15"/>
  <c r="CH24" i="15"/>
  <c r="CH25" i="15"/>
  <c r="CH26" i="15"/>
  <c r="CH27" i="15"/>
  <c r="CH28" i="15"/>
  <c r="CH29" i="15"/>
  <c r="CH30" i="15"/>
  <c r="CH31" i="15"/>
  <c r="CH32" i="15"/>
  <c r="CH33" i="15"/>
  <c r="CH34" i="15"/>
  <c r="CH35" i="15"/>
  <c r="CH36" i="15"/>
  <c r="CG37" i="15"/>
  <c r="CG6" i="15"/>
  <c r="CG7" i="15"/>
  <c r="CG8" i="15"/>
  <c r="CG9" i="15"/>
  <c r="CG10" i="15"/>
  <c r="CG11" i="15"/>
  <c r="CG12" i="15"/>
  <c r="CG13" i="15"/>
  <c r="CG14" i="15"/>
  <c r="CG15" i="15"/>
  <c r="CG16" i="15"/>
  <c r="CG17" i="15"/>
  <c r="CG18" i="15"/>
  <c r="CG19" i="15"/>
  <c r="CG20" i="15"/>
  <c r="CG21" i="15"/>
  <c r="CG22" i="15"/>
  <c r="CG23" i="15"/>
  <c r="CG24" i="15"/>
  <c r="CG25" i="15"/>
  <c r="CG26" i="15"/>
  <c r="CG27" i="15"/>
  <c r="CG28" i="15"/>
  <c r="CG29" i="15"/>
  <c r="CG30" i="15"/>
  <c r="CG31" i="15"/>
  <c r="CG32" i="15"/>
  <c r="CG33" i="15"/>
  <c r="CG34" i="15"/>
  <c r="CG35" i="15"/>
  <c r="CG36" i="15"/>
  <c r="CF37" i="15"/>
  <c r="CF6" i="15"/>
  <c r="CF7" i="15"/>
  <c r="CF8" i="15"/>
  <c r="CF9" i="15"/>
  <c r="CF10" i="15"/>
  <c r="CF11" i="15"/>
  <c r="CF12" i="15"/>
  <c r="CF13" i="15"/>
  <c r="CF14" i="15"/>
  <c r="CF15" i="15"/>
  <c r="CF16" i="15"/>
  <c r="CF17" i="15"/>
  <c r="CF18" i="15"/>
  <c r="CF19" i="15"/>
  <c r="CF20" i="15"/>
  <c r="CF21" i="15"/>
  <c r="CF22" i="15"/>
  <c r="CF23" i="15"/>
  <c r="CF24" i="15"/>
  <c r="CF25" i="15"/>
  <c r="CF26" i="15"/>
  <c r="CF27" i="15"/>
  <c r="CF28" i="15"/>
  <c r="CF29" i="15"/>
  <c r="CF30" i="15"/>
  <c r="CF31" i="15"/>
  <c r="CF32" i="15"/>
  <c r="CF33" i="15"/>
  <c r="CF34" i="15"/>
  <c r="CF35" i="15"/>
  <c r="CF36" i="15"/>
  <c r="CE37" i="15"/>
  <c r="CE6" i="15"/>
  <c r="CE7" i="15"/>
  <c r="CE8" i="15"/>
  <c r="CE9" i="15"/>
  <c r="CE10" i="15"/>
  <c r="CE11" i="15"/>
  <c r="CE12" i="15"/>
  <c r="CE13" i="15"/>
  <c r="CE14" i="15"/>
  <c r="CE15" i="15"/>
  <c r="CE16" i="15"/>
  <c r="CE17" i="15"/>
  <c r="CE18" i="15"/>
  <c r="CE19" i="15"/>
  <c r="CE20" i="15"/>
  <c r="CE21" i="15"/>
  <c r="CE22" i="15"/>
  <c r="CE23" i="15"/>
  <c r="CE24" i="15"/>
  <c r="CE25" i="15"/>
  <c r="CE26" i="15"/>
  <c r="CE27" i="15"/>
  <c r="CE28" i="15"/>
  <c r="CE29" i="15"/>
  <c r="CE30" i="15"/>
  <c r="CE31" i="15"/>
  <c r="CE32" i="15"/>
  <c r="CE33" i="15"/>
  <c r="CE34" i="15"/>
  <c r="CE35" i="15"/>
  <c r="CE36" i="15"/>
  <c r="CD37" i="15"/>
  <c r="CD6" i="15"/>
  <c r="CD7" i="15"/>
  <c r="CD8" i="15"/>
  <c r="CD9" i="15"/>
  <c r="CD10" i="15"/>
  <c r="CD11" i="15"/>
  <c r="CD12" i="15"/>
  <c r="CD13" i="15"/>
  <c r="CD14" i="15"/>
  <c r="CD15" i="15"/>
  <c r="CD16" i="15"/>
  <c r="CD17" i="15"/>
  <c r="CD18" i="15"/>
  <c r="CD19" i="15"/>
  <c r="CD20" i="15"/>
  <c r="CD21" i="15"/>
  <c r="CD22" i="15"/>
  <c r="CD23" i="15"/>
  <c r="CD24" i="15"/>
  <c r="CD25" i="15"/>
  <c r="CD26" i="15"/>
  <c r="CD27" i="15"/>
  <c r="CD28" i="15"/>
  <c r="CD29" i="15"/>
  <c r="CD30" i="15"/>
  <c r="CD31" i="15"/>
  <c r="CD32" i="15"/>
  <c r="CD33" i="15"/>
  <c r="CD34" i="15"/>
  <c r="CD35" i="15"/>
  <c r="CD36" i="15"/>
  <c r="CC37" i="15"/>
  <c r="CC6" i="15"/>
  <c r="CC7" i="15"/>
  <c r="CC8" i="15"/>
  <c r="CC9" i="15"/>
  <c r="CC10" i="15"/>
  <c r="CC11" i="15"/>
  <c r="CC12" i="15"/>
  <c r="CC13" i="15"/>
  <c r="CC14" i="15"/>
  <c r="CC15" i="15"/>
  <c r="CC16" i="15"/>
  <c r="CC17" i="15"/>
  <c r="CC18" i="15"/>
  <c r="CC19" i="15"/>
  <c r="CC20" i="15"/>
  <c r="CC21" i="15"/>
  <c r="CC22" i="15"/>
  <c r="CC23" i="15"/>
  <c r="CC24" i="15"/>
  <c r="CC25" i="15"/>
  <c r="CC26" i="15"/>
  <c r="CC27" i="15"/>
  <c r="CC28" i="15"/>
  <c r="CC29" i="15"/>
  <c r="CC30" i="15"/>
  <c r="CC31" i="15"/>
  <c r="CC32" i="15"/>
  <c r="CC33" i="15"/>
  <c r="CC34" i="15"/>
  <c r="CC35" i="15"/>
  <c r="CC36" i="15"/>
  <c r="CB37" i="15"/>
  <c r="CB6" i="15"/>
  <c r="CB7" i="15"/>
  <c r="CB8" i="15"/>
  <c r="CB9" i="15"/>
  <c r="CB10" i="15"/>
  <c r="CB11" i="15"/>
  <c r="CB12" i="15"/>
  <c r="CB13" i="15"/>
  <c r="CB14" i="15"/>
  <c r="CB15" i="15"/>
  <c r="CB16" i="15"/>
  <c r="CB17" i="15"/>
  <c r="CB18" i="15"/>
  <c r="CB19" i="15"/>
  <c r="CB20" i="15"/>
  <c r="CB21" i="15"/>
  <c r="CB22" i="15"/>
  <c r="CB23" i="15"/>
  <c r="CB24" i="15"/>
  <c r="CB25" i="15"/>
  <c r="CB26" i="15"/>
  <c r="CB27" i="15"/>
  <c r="CB28" i="15"/>
  <c r="CB29" i="15"/>
  <c r="CB30" i="15"/>
  <c r="CB31" i="15"/>
  <c r="CB32" i="15"/>
  <c r="CB33" i="15"/>
  <c r="CB34" i="15"/>
  <c r="CB35" i="15"/>
  <c r="CB36" i="15"/>
  <c r="CA37" i="15"/>
  <c r="CA6" i="15"/>
  <c r="CA7" i="15"/>
  <c r="CA8" i="15"/>
  <c r="CA9" i="15"/>
  <c r="CA10" i="15"/>
  <c r="CA11" i="15"/>
  <c r="CA12" i="15"/>
  <c r="CA13" i="15"/>
  <c r="CA14" i="15"/>
  <c r="CA15" i="15"/>
  <c r="CA16" i="15"/>
  <c r="CA17" i="15"/>
  <c r="CA18" i="15"/>
  <c r="CA19" i="15"/>
  <c r="CA20" i="15"/>
  <c r="CA21" i="15"/>
  <c r="CA22" i="15"/>
  <c r="CA23" i="15"/>
  <c r="CA24" i="15"/>
  <c r="CA25" i="15"/>
  <c r="CA26" i="15"/>
  <c r="CA27" i="15"/>
  <c r="CA28" i="15"/>
  <c r="CA29" i="15"/>
  <c r="CA30" i="15"/>
  <c r="CA31" i="15"/>
  <c r="CA32" i="15"/>
  <c r="CA33" i="15"/>
  <c r="CA34" i="15"/>
  <c r="CA35" i="15"/>
  <c r="CA36" i="15"/>
  <c r="CI36" i="2"/>
  <c r="BZ37" i="15" s="1"/>
  <c r="CI5" i="2"/>
  <c r="BZ6" i="15" s="1"/>
  <c r="CI6" i="2"/>
  <c r="BZ7" i="15" s="1"/>
  <c r="CI7" i="2"/>
  <c r="BZ8" i="15" s="1"/>
  <c r="CI8" i="2"/>
  <c r="BZ9" i="15" s="1"/>
  <c r="CI9" i="2"/>
  <c r="BZ10" i="15" s="1"/>
  <c r="CI10" i="2"/>
  <c r="BZ11" i="15" s="1"/>
  <c r="CI11" i="2"/>
  <c r="BZ12" i="15" s="1"/>
  <c r="CI12" i="2"/>
  <c r="BZ13" i="15" s="1"/>
  <c r="CI13" i="2"/>
  <c r="BZ14" i="15" s="1"/>
  <c r="CI14" i="2"/>
  <c r="BZ15" i="15" s="1"/>
  <c r="CI15" i="2"/>
  <c r="BZ16" i="15" s="1"/>
  <c r="CI16" i="2"/>
  <c r="BZ17" i="15" s="1"/>
  <c r="CI17" i="2"/>
  <c r="BZ18" i="15" s="1"/>
  <c r="CI18" i="2"/>
  <c r="BZ19" i="15" s="1"/>
  <c r="CI19" i="2"/>
  <c r="BZ20" i="15" s="1"/>
  <c r="CI20" i="2"/>
  <c r="BZ21" i="15" s="1"/>
  <c r="CI21" i="2"/>
  <c r="BZ22" i="15" s="1"/>
  <c r="CI22" i="2"/>
  <c r="BZ23" i="15" s="1"/>
  <c r="CI23" i="2"/>
  <c r="BZ24" i="15" s="1"/>
  <c r="CI24" i="2"/>
  <c r="BZ25" i="15" s="1"/>
  <c r="CI25" i="2"/>
  <c r="BZ26" i="15" s="1"/>
  <c r="CI26" i="2"/>
  <c r="BZ27" i="15" s="1"/>
  <c r="CI27" i="2"/>
  <c r="BZ28" i="15" s="1"/>
  <c r="CI28" i="2"/>
  <c r="BZ29" i="15" s="1"/>
  <c r="CI29" i="2"/>
  <c r="BZ30" i="15" s="1"/>
  <c r="CI30" i="2"/>
  <c r="BZ31" i="15" s="1"/>
  <c r="CI31" i="2"/>
  <c r="BZ32" i="15" s="1"/>
  <c r="CI32" i="2"/>
  <c r="BZ33" i="15" s="1"/>
  <c r="CI33" i="2"/>
  <c r="BZ34" i="15" s="1"/>
  <c r="CI34" i="2"/>
  <c r="BZ35" i="15" s="1"/>
  <c r="CI35" i="2"/>
  <c r="BZ36" i="15" s="1"/>
  <c r="BY37" i="15"/>
  <c r="BY6" i="15"/>
  <c r="BY7" i="15"/>
  <c r="BY8" i="15"/>
  <c r="BY12" i="15"/>
  <c r="BY13" i="15"/>
  <c r="BY15" i="15"/>
  <c r="BY17" i="15"/>
  <c r="BY18" i="15"/>
  <c r="BY19" i="15"/>
  <c r="BY20" i="15"/>
  <c r="BY21" i="15"/>
  <c r="BY22" i="15"/>
  <c r="BY23" i="15"/>
  <c r="BY24" i="15"/>
  <c r="BY31" i="15"/>
  <c r="BY34" i="15"/>
  <c r="BY36" i="15"/>
  <c r="BY29" i="15"/>
  <c r="BX37" i="15"/>
  <c r="BX6" i="15"/>
  <c r="BX7" i="15"/>
  <c r="BX8" i="15"/>
  <c r="BX9" i="15"/>
  <c r="BX10" i="15"/>
  <c r="BX11" i="15"/>
  <c r="BX12" i="15"/>
  <c r="BX13" i="15"/>
  <c r="BX14" i="15"/>
  <c r="BX15" i="15"/>
  <c r="BX16" i="15"/>
  <c r="BX17" i="15"/>
  <c r="BX18" i="15"/>
  <c r="BX19" i="15"/>
  <c r="BX20" i="15"/>
  <c r="BX21" i="15"/>
  <c r="BX22" i="15"/>
  <c r="BX23" i="15"/>
  <c r="BX24" i="15"/>
  <c r="BX25" i="15"/>
  <c r="BX26" i="15"/>
  <c r="BX27" i="15"/>
  <c r="BX28" i="15"/>
  <c r="BX29" i="15"/>
  <c r="BX30" i="15"/>
  <c r="BX31" i="15"/>
  <c r="BX32" i="15"/>
  <c r="BX33" i="15"/>
  <c r="BX34" i="15"/>
  <c r="BX35" i="15"/>
  <c r="BX36" i="15"/>
  <c r="BW37" i="15"/>
  <c r="BW6" i="15"/>
  <c r="BW7" i="15"/>
  <c r="BW8" i="15"/>
  <c r="BW9" i="15"/>
  <c r="BW10" i="15"/>
  <c r="BW11" i="15"/>
  <c r="BW12" i="15"/>
  <c r="BW13" i="15"/>
  <c r="BW14" i="15"/>
  <c r="BW15" i="15"/>
  <c r="BW16" i="15"/>
  <c r="BW17" i="15"/>
  <c r="BW18" i="15"/>
  <c r="BW19" i="15"/>
  <c r="BW20" i="15"/>
  <c r="BW21" i="15"/>
  <c r="BW22" i="15"/>
  <c r="BW23" i="15"/>
  <c r="BW24" i="15"/>
  <c r="BW25" i="15"/>
  <c r="BW26" i="15"/>
  <c r="BW27" i="15"/>
  <c r="BW28" i="15"/>
  <c r="BW29" i="15"/>
  <c r="BW30" i="15"/>
  <c r="BW31" i="15"/>
  <c r="BW32" i="15"/>
  <c r="BW33" i="15"/>
  <c r="BW34" i="15"/>
  <c r="BW35" i="15"/>
  <c r="BW36" i="15"/>
  <c r="BV37" i="15"/>
  <c r="BV6" i="15"/>
  <c r="BV7" i="15"/>
  <c r="BV8" i="15"/>
  <c r="BV9" i="15"/>
  <c r="BV10" i="15"/>
  <c r="BV11" i="15"/>
  <c r="BV12" i="15"/>
  <c r="BV13" i="15"/>
  <c r="BV14" i="33" s="1"/>
  <c r="BV14" i="15"/>
  <c r="BV15" i="15"/>
  <c r="BV16" i="15"/>
  <c r="BV17" i="15"/>
  <c r="BV18" i="15"/>
  <c r="BV19" i="15"/>
  <c r="BV20" i="15"/>
  <c r="BV21" i="15"/>
  <c r="BV22" i="15"/>
  <c r="BV23" i="15"/>
  <c r="BV24" i="15"/>
  <c r="BV25" i="15"/>
  <c r="BV26" i="15"/>
  <c r="BV27" i="15"/>
  <c r="BV28" i="15"/>
  <c r="BV29" i="15"/>
  <c r="BV30" i="15"/>
  <c r="BV31" i="15"/>
  <c r="BV32" i="15"/>
  <c r="BV33" i="15"/>
  <c r="BV34" i="15"/>
  <c r="BV35" i="15"/>
  <c r="BV36" i="15"/>
  <c r="BU37" i="15"/>
  <c r="BU6" i="15"/>
  <c r="BU7" i="15"/>
  <c r="BU8" i="15"/>
  <c r="BU9" i="15"/>
  <c r="BU10" i="15"/>
  <c r="BU11" i="15"/>
  <c r="BU12" i="15"/>
  <c r="BU13" i="15"/>
  <c r="BU14" i="15"/>
  <c r="BU15" i="15"/>
  <c r="BU16" i="15"/>
  <c r="BU17" i="15"/>
  <c r="BU18" i="15"/>
  <c r="BU19" i="15"/>
  <c r="BU20" i="15"/>
  <c r="BU21" i="15"/>
  <c r="BU22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36" i="15"/>
  <c r="CL36" i="33"/>
  <c r="BW29" i="33"/>
  <c r="CD20" i="33"/>
  <c r="AR37" i="16"/>
  <c r="AQ37" i="16"/>
  <c r="AN37" i="16"/>
  <c r="V37" i="16"/>
  <c r="U37" i="16"/>
  <c r="AR36" i="16"/>
  <c r="AQ36" i="16"/>
  <c r="AN36" i="16"/>
  <c r="V36" i="16"/>
  <c r="U36" i="16"/>
  <c r="AR35" i="16"/>
  <c r="AQ35" i="16"/>
  <c r="AN35" i="16"/>
  <c r="V35" i="16"/>
  <c r="U35" i="16"/>
  <c r="AR34" i="16"/>
  <c r="AQ34" i="16"/>
  <c r="AN34" i="16"/>
  <c r="V34" i="16"/>
  <c r="U34" i="16"/>
  <c r="AR33" i="16"/>
  <c r="AQ33" i="16"/>
  <c r="AN33" i="16"/>
  <c r="V33" i="16"/>
  <c r="U33" i="16"/>
  <c r="AR32" i="16"/>
  <c r="AQ32" i="16"/>
  <c r="AN32" i="16"/>
  <c r="V32" i="16"/>
  <c r="U32" i="16"/>
  <c r="AR31" i="16"/>
  <c r="AQ31" i="16"/>
  <c r="AN31" i="16"/>
  <c r="V31" i="16"/>
  <c r="U31" i="16"/>
  <c r="AR30" i="16"/>
  <c r="AQ30" i="16"/>
  <c r="AN30" i="16"/>
  <c r="V30" i="16"/>
  <c r="U30" i="16"/>
  <c r="AR29" i="16"/>
  <c r="AQ29" i="16"/>
  <c r="AN29" i="16"/>
  <c r="V29" i="16"/>
  <c r="U29" i="16"/>
  <c r="AR28" i="16"/>
  <c r="AQ28" i="16"/>
  <c r="AN28" i="16"/>
  <c r="V28" i="16"/>
  <c r="U28" i="16"/>
  <c r="AR27" i="16"/>
  <c r="AQ27" i="16"/>
  <c r="AN27" i="16"/>
  <c r="V27" i="16"/>
  <c r="U27" i="16"/>
  <c r="U28" i="25" s="1"/>
  <c r="AR26" i="16"/>
  <c r="AQ26" i="16"/>
  <c r="AN26" i="16"/>
  <c r="V26" i="16"/>
  <c r="U26" i="16"/>
  <c r="AR25" i="16"/>
  <c r="AQ25" i="16"/>
  <c r="AN25" i="16"/>
  <c r="V25" i="16"/>
  <c r="U25" i="16"/>
  <c r="AR24" i="16"/>
  <c r="AQ24" i="16"/>
  <c r="AN24" i="16"/>
  <c r="V24" i="16"/>
  <c r="U24" i="16"/>
  <c r="AR23" i="16"/>
  <c r="AQ23" i="16"/>
  <c r="AN23" i="16"/>
  <c r="V23" i="16"/>
  <c r="U23" i="16"/>
  <c r="AR22" i="16"/>
  <c r="AQ22" i="16"/>
  <c r="AN22" i="16"/>
  <c r="V22" i="16"/>
  <c r="U22" i="16"/>
  <c r="AR21" i="16"/>
  <c r="AQ21" i="16"/>
  <c r="AN21" i="16"/>
  <c r="V21" i="16"/>
  <c r="U21" i="16"/>
  <c r="AR20" i="16"/>
  <c r="AQ20" i="16"/>
  <c r="AN20" i="16"/>
  <c r="V20" i="16"/>
  <c r="U20" i="16"/>
  <c r="AR19" i="16"/>
  <c r="AQ19" i="16"/>
  <c r="AN19" i="16"/>
  <c r="V19" i="16"/>
  <c r="U19" i="16"/>
  <c r="AR18" i="16"/>
  <c r="AQ18" i="16"/>
  <c r="AN18" i="16"/>
  <c r="V18" i="16"/>
  <c r="U18" i="16"/>
  <c r="AR17" i="16"/>
  <c r="AQ17" i="16"/>
  <c r="AN17" i="16"/>
  <c r="V17" i="16"/>
  <c r="U17" i="16"/>
  <c r="AR16" i="16"/>
  <c r="AQ16" i="16"/>
  <c r="AN16" i="16"/>
  <c r="V16" i="16"/>
  <c r="U16" i="16"/>
  <c r="AR15" i="16"/>
  <c r="AQ15" i="16"/>
  <c r="AN15" i="16"/>
  <c r="V15" i="16"/>
  <c r="U15" i="16"/>
  <c r="AR14" i="16"/>
  <c r="AQ14" i="16"/>
  <c r="AN14" i="16"/>
  <c r="V14" i="16"/>
  <c r="U14" i="16"/>
  <c r="AR13" i="16"/>
  <c r="AQ13" i="16"/>
  <c r="AN13" i="16"/>
  <c r="V13" i="16"/>
  <c r="U13" i="16"/>
  <c r="AR12" i="16"/>
  <c r="AQ12" i="16"/>
  <c r="AN12" i="16"/>
  <c r="V12" i="16"/>
  <c r="U12" i="16"/>
  <c r="AR11" i="16"/>
  <c r="AQ11" i="16"/>
  <c r="AN11" i="16"/>
  <c r="V11" i="16"/>
  <c r="U11" i="16"/>
  <c r="AR10" i="16"/>
  <c r="AQ10" i="16"/>
  <c r="AN10" i="16"/>
  <c r="V10" i="16"/>
  <c r="U10" i="16"/>
  <c r="AR9" i="16"/>
  <c r="AQ9" i="16"/>
  <c r="AN9" i="16"/>
  <c r="V9" i="16"/>
  <c r="U9" i="16"/>
  <c r="AR8" i="16"/>
  <c r="AQ8" i="16"/>
  <c r="AN8" i="16"/>
  <c r="V8" i="16"/>
  <c r="U8" i="16"/>
  <c r="AR7" i="16"/>
  <c r="AR17" i="25" s="1"/>
  <c r="AQ7" i="16"/>
  <c r="AN7" i="16"/>
  <c r="AN11" i="25" s="1"/>
  <c r="V7" i="16"/>
  <c r="U7" i="16"/>
  <c r="U8" i="25" s="1"/>
  <c r="AR6" i="16"/>
  <c r="AQ6" i="16"/>
  <c r="AN6" i="16"/>
  <c r="V6" i="16"/>
  <c r="V28" i="25" s="1"/>
  <c r="U6" i="16"/>
  <c r="AR37" i="17"/>
  <c r="AQ37" i="17"/>
  <c r="AN37" i="17"/>
  <c r="V37" i="17"/>
  <c r="U37" i="17"/>
  <c r="AR36" i="17"/>
  <c r="AQ36" i="17"/>
  <c r="AN36" i="17"/>
  <c r="V36" i="17"/>
  <c r="U36" i="17"/>
  <c r="AR35" i="17"/>
  <c r="AQ35" i="17"/>
  <c r="AN35" i="17"/>
  <c r="V35" i="17"/>
  <c r="U35" i="17"/>
  <c r="AR34" i="17"/>
  <c r="AQ34" i="17"/>
  <c r="AN34" i="17"/>
  <c r="V34" i="17"/>
  <c r="U34" i="17"/>
  <c r="AR33" i="17"/>
  <c r="AQ33" i="17"/>
  <c r="AN33" i="17"/>
  <c r="V33" i="17"/>
  <c r="U33" i="17"/>
  <c r="AR32" i="17"/>
  <c r="AQ32" i="17"/>
  <c r="AN32" i="17"/>
  <c r="V32" i="17"/>
  <c r="U32" i="17"/>
  <c r="AR31" i="17"/>
  <c r="AQ31" i="17"/>
  <c r="AN31" i="17"/>
  <c r="V31" i="17"/>
  <c r="U31" i="17"/>
  <c r="AR30" i="17"/>
  <c r="AQ30" i="17"/>
  <c r="AN30" i="17"/>
  <c r="V30" i="17"/>
  <c r="U30" i="17"/>
  <c r="AR29" i="17"/>
  <c r="AQ29" i="17"/>
  <c r="AN29" i="17"/>
  <c r="V29" i="17"/>
  <c r="U29" i="17"/>
  <c r="AR28" i="17"/>
  <c r="AQ28" i="17"/>
  <c r="AN28" i="17"/>
  <c r="V28" i="17"/>
  <c r="U28" i="17"/>
  <c r="AR27" i="17"/>
  <c r="AQ27" i="17"/>
  <c r="AN27" i="17"/>
  <c r="V27" i="17"/>
  <c r="U27" i="17"/>
  <c r="U28" i="26" s="1"/>
  <c r="AR26" i="17"/>
  <c r="AQ26" i="17"/>
  <c r="AN26" i="17"/>
  <c r="V26" i="17"/>
  <c r="U26" i="17"/>
  <c r="AR25" i="17"/>
  <c r="AQ25" i="17"/>
  <c r="AN25" i="17"/>
  <c r="V25" i="17"/>
  <c r="U25" i="17"/>
  <c r="AR24" i="17"/>
  <c r="AQ24" i="17"/>
  <c r="AN24" i="17"/>
  <c r="V24" i="17"/>
  <c r="U24" i="17"/>
  <c r="AR23" i="17"/>
  <c r="AQ23" i="17"/>
  <c r="AN23" i="17"/>
  <c r="V23" i="17"/>
  <c r="U23" i="17"/>
  <c r="AR22" i="17"/>
  <c r="AQ22" i="17"/>
  <c r="AN22" i="17"/>
  <c r="V22" i="17"/>
  <c r="U22" i="17"/>
  <c r="AR21" i="17"/>
  <c r="AQ21" i="17"/>
  <c r="AN21" i="17"/>
  <c r="V21" i="17"/>
  <c r="U21" i="17"/>
  <c r="AR20" i="17"/>
  <c r="AQ20" i="17"/>
  <c r="AN20" i="17"/>
  <c r="V20" i="17"/>
  <c r="U20" i="17"/>
  <c r="AR19" i="17"/>
  <c r="AQ19" i="17"/>
  <c r="AN19" i="17"/>
  <c r="V19" i="17"/>
  <c r="U19" i="17"/>
  <c r="AR18" i="17"/>
  <c r="AQ18" i="17"/>
  <c r="AN18" i="17"/>
  <c r="V18" i="17"/>
  <c r="U18" i="17"/>
  <c r="AR17" i="17"/>
  <c r="AQ17" i="17"/>
  <c r="AN17" i="17"/>
  <c r="V17" i="17"/>
  <c r="U17" i="17"/>
  <c r="AR16" i="17"/>
  <c r="AQ16" i="17"/>
  <c r="AN16" i="17"/>
  <c r="V16" i="17"/>
  <c r="U16" i="17"/>
  <c r="AR15" i="17"/>
  <c r="AQ15" i="17"/>
  <c r="AN15" i="17"/>
  <c r="V15" i="17"/>
  <c r="U15" i="17"/>
  <c r="AR14" i="17"/>
  <c r="AQ14" i="17"/>
  <c r="AN14" i="17"/>
  <c r="V14" i="17"/>
  <c r="U14" i="17"/>
  <c r="AR13" i="17"/>
  <c r="AQ13" i="17"/>
  <c r="AN13" i="17"/>
  <c r="V13" i="17"/>
  <c r="U13" i="17"/>
  <c r="AR12" i="17"/>
  <c r="AQ12" i="17"/>
  <c r="AN12" i="17"/>
  <c r="V12" i="17"/>
  <c r="U12" i="17"/>
  <c r="AR11" i="17"/>
  <c r="AQ11" i="17"/>
  <c r="AN11" i="17"/>
  <c r="V11" i="17"/>
  <c r="U11" i="17"/>
  <c r="AR10" i="17"/>
  <c r="AQ10" i="17"/>
  <c r="AN10" i="17"/>
  <c r="V10" i="17"/>
  <c r="U10" i="17"/>
  <c r="AR9" i="17"/>
  <c r="AQ9" i="17"/>
  <c r="AN9" i="17"/>
  <c r="V9" i="17"/>
  <c r="U9" i="17"/>
  <c r="AR8" i="17"/>
  <c r="AQ8" i="17"/>
  <c r="AN8" i="17"/>
  <c r="V8" i="17"/>
  <c r="U8" i="17"/>
  <c r="AR7" i="17"/>
  <c r="AR25" i="26" s="1"/>
  <c r="AQ7" i="17"/>
  <c r="AN7" i="17"/>
  <c r="AN11" i="26" s="1"/>
  <c r="V7" i="17"/>
  <c r="U7" i="17"/>
  <c r="U8" i="26" s="1"/>
  <c r="AR6" i="17"/>
  <c r="AQ6" i="17"/>
  <c r="AN6" i="17"/>
  <c r="V6" i="17"/>
  <c r="V28" i="26" s="1"/>
  <c r="U6" i="17"/>
  <c r="AR37" i="18"/>
  <c r="AQ37" i="18"/>
  <c r="AN37" i="18"/>
  <c r="V37" i="18"/>
  <c r="U37" i="18"/>
  <c r="AR36" i="18"/>
  <c r="AQ36" i="18"/>
  <c r="AN36" i="18"/>
  <c r="V36" i="18"/>
  <c r="U36" i="18"/>
  <c r="AR35" i="18"/>
  <c r="AQ35" i="18"/>
  <c r="AN35" i="18"/>
  <c r="V35" i="18"/>
  <c r="U35" i="18"/>
  <c r="AR34" i="18"/>
  <c r="AQ34" i="18"/>
  <c r="AN34" i="18"/>
  <c r="V34" i="18"/>
  <c r="U34" i="18"/>
  <c r="AR33" i="18"/>
  <c r="AQ33" i="18"/>
  <c r="AN33" i="18"/>
  <c r="V33" i="18"/>
  <c r="U33" i="18"/>
  <c r="AR32" i="18"/>
  <c r="AQ32" i="18"/>
  <c r="AN32" i="18"/>
  <c r="V32" i="18"/>
  <c r="U32" i="18"/>
  <c r="AR31" i="18"/>
  <c r="AQ31" i="18"/>
  <c r="AN31" i="18"/>
  <c r="V31" i="18"/>
  <c r="U31" i="18"/>
  <c r="AR30" i="18"/>
  <c r="AQ30" i="18"/>
  <c r="AN30" i="18"/>
  <c r="V30" i="18"/>
  <c r="U30" i="18"/>
  <c r="AR29" i="18"/>
  <c r="AQ29" i="18"/>
  <c r="AN29" i="18"/>
  <c r="V29" i="18"/>
  <c r="U29" i="18"/>
  <c r="AR28" i="18"/>
  <c r="AQ28" i="18"/>
  <c r="AN28" i="18"/>
  <c r="V28" i="18"/>
  <c r="U28" i="18"/>
  <c r="AR27" i="18"/>
  <c r="AQ27" i="18"/>
  <c r="AN27" i="18"/>
  <c r="V27" i="18"/>
  <c r="U27" i="18"/>
  <c r="U28" i="27" s="1"/>
  <c r="AR26" i="18"/>
  <c r="AQ26" i="18"/>
  <c r="AN26" i="18"/>
  <c r="V26" i="18"/>
  <c r="U26" i="18"/>
  <c r="AR25" i="18"/>
  <c r="AQ25" i="18"/>
  <c r="AN25" i="18"/>
  <c r="V25" i="18"/>
  <c r="U25" i="18"/>
  <c r="AR24" i="18"/>
  <c r="AQ24" i="18"/>
  <c r="AN24" i="18"/>
  <c r="V24" i="18"/>
  <c r="U24" i="18"/>
  <c r="AR23" i="18"/>
  <c r="AQ23" i="18"/>
  <c r="AN23" i="18"/>
  <c r="V23" i="18"/>
  <c r="U23" i="18"/>
  <c r="AR22" i="18"/>
  <c r="AQ22" i="18"/>
  <c r="AN22" i="18"/>
  <c r="V22" i="18"/>
  <c r="U22" i="18"/>
  <c r="AR21" i="18"/>
  <c r="AQ21" i="18"/>
  <c r="AN21" i="18"/>
  <c r="V21" i="18"/>
  <c r="U21" i="18"/>
  <c r="AR20" i="18"/>
  <c r="AQ20" i="18"/>
  <c r="AN20" i="18"/>
  <c r="V20" i="18"/>
  <c r="U20" i="18"/>
  <c r="AR19" i="18"/>
  <c r="AQ19" i="18"/>
  <c r="AN19" i="18"/>
  <c r="V19" i="18"/>
  <c r="U19" i="18"/>
  <c r="AR18" i="18"/>
  <c r="AQ18" i="18"/>
  <c r="AN18" i="18"/>
  <c r="V18" i="18"/>
  <c r="U18" i="18"/>
  <c r="AR17" i="18"/>
  <c r="AQ17" i="18"/>
  <c r="AN17" i="18"/>
  <c r="V17" i="18"/>
  <c r="U17" i="18"/>
  <c r="AR16" i="18"/>
  <c r="AQ16" i="18"/>
  <c r="AN16" i="18"/>
  <c r="V16" i="18"/>
  <c r="U16" i="18"/>
  <c r="AR15" i="18"/>
  <c r="AQ15" i="18"/>
  <c r="AN15" i="18"/>
  <c r="V15" i="18"/>
  <c r="U15" i="18"/>
  <c r="AR14" i="18"/>
  <c r="AQ14" i="18"/>
  <c r="AN14" i="18"/>
  <c r="V14" i="18"/>
  <c r="U14" i="18"/>
  <c r="AR13" i="18"/>
  <c r="AQ13" i="18"/>
  <c r="AN13" i="18"/>
  <c r="V13" i="18"/>
  <c r="U13" i="18"/>
  <c r="AR12" i="18"/>
  <c r="AQ12" i="18"/>
  <c r="AN12" i="18"/>
  <c r="V12" i="18"/>
  <c r="U12" i="18"/>
  <c r="AR11" i="18"/>
  <c r="AQ11" i="18"/>
  <c r="AN11" i="18"/>
  <c r="V11" i="18"/>
  <c r="U11" i="18"/>
  <c r="AR10" i="18"/>
  <c r="AQ10" i="18"/>
  <c r="AN10" i="18"/>
  <c r="V10" i="18"/>
  <c r="U10" i="18"/>
  <c r="AR9" i="18"/>
  <c r="AQ9" i="18"/>
  <c r="AN9" i="18"/>
  <c r="V9" i="18"/>
  <c r="U9" i="18"/>
  <c r="AR8" i="18"/>
  <c r="AQ8" i="18"/>
  <c r="AN8" i="18"/>
  <c r="V8" i="18"/>
  <c r="U8" i="18"/>
  <c r="AR7" i="18"/>
  <c r="AR25" i="27" s="1"/>
  <c r="AQ7" i="18"/>
  <c r="AN7" i="18"/>
  <c r="AN11" i="27" s="1"/>
  <c r="V7" i="18"/>
  <c r="U7" i="18"/>
  <c r="U8" i="27" s="1"/>
  <c r="AR6" i="18"/>
  <c r="AQ6" i="18"/>
  <c r="AN6" i="18"/>
  <c r="V6" i="18"/>
  <c r="V28" i="27" s="1"/>
  <c r="U6" i="18"/>
  <c r="AR37" i="19"/>
  <c r="AQ37" i="19"/>
  <c r="AN37" i="19"/>
  <c r="V37" i="19"/>
  <c r="U37" i="19"/>
  <c r="AR36" i="19"/>
  <c r="AQ36" i="19"/>
  <c r="AN36" i="19"/>
  <c r="V36" i="19"/>
  <c r="U36" i="19"/>
  <c r="AR35" i="19"/>
  <c r="AQ35" i="19"/>
  <c r="AN35" i="19"/>
  <c r="V35" i="19"/>
  <c r="U35" i="19"/>
  <c r="AR34" i="19"/>
  <c r="AQ34" i="19"/>
  <c r="AN34" i="19"/>
  <c r="V34" i="19"/>
  <c r="U34" i="19"/>
  <c r="AR33" i="19"/>
  <c r="AQ33" i="19"/>
  <c r="AN33" i="19"/>
  <c r="V33" i="19"/>
  <c r="U33" i="19"/>
  <c r="AR32" i="19"/>
  <c r="AQ32" i="19"/>
  <c r="AN32" i="19"/>
  <c r="V32" i="19"/>
  <c r="U32" i="19"/>
  <c r="AR31" i="19"/>
  <c r="AQ31" i="19"/>
  <c r="AN31" i="19"/>
  <c r="V31" i="19"/>
  <c r="U31" i="19"/>
  <c r="AR30" i="19"/>
  <c r="AQ30" i="19"/>
  <c r="AN30" i="19"/>
  <c r="V30" i="19"/>
  <c r="U30" i="19"/>
  <c r="AR29" i="19"/>
  <c r="AQ29" i="19"/>
  <c r="AN29" i="19"/>
  <c r="V29" i="19"/>
  <c r="U29" i="19"/>
  <c r="AR28" i="19"/>
  <c r="AQ28" i="19"/>
  <c r="AN28" i="19"/>
  <c r="V28" i="19"/>
  <c r="U28" i="19"/>
  <c r="AR27" i="19"/>
  <c r="AQ27" i="19"/>
  <c r="AN27" i="19"/>
  <c r="V27" i="19"/>
  <c r="U27" i="19"/>
  <c r="U28" i="28" s="1"/>
  <c r="AR26" i="19"/>
  <c r="AQ26" i="19"/>
  <c r="AN26" i="19"/>
  <c r="V26" i="19"/>
  <c r="U26" i="19"/>
  <c r="AR25" i="19"/>
  <c r="AQ25" i="19"/>
  <c r="AN25" i="19"/>
  <c r="V25" i="19"/>
  <c r="U25" i="19"/>
  <c r="AR24" i="19"/>
  <c r="AQ24" i="19"/>
  <c r="AN24" i="19"/>
  <c r="V24" i="19"/>
  <c r="U24" i="19"/>
  <c r="AR23" i="19"/>
  <c r="AQ23" i="19"/>
  <c r="AN23" i="19"/>
  <c r="V23" i="19"/>
  <c r="U23" i="19"/>
  <c r="AR22" i="19"/>
  <c r="AQ22" i="19"/>
  <c r="AN22" i="19"/>
  <c r="V22" i="19"/>
  <c r="U22" i="19"/>
  <c r="AR21" i="19"/>
  <c r="AQ21" i="19"/>
  <c r="AN21" i="19"/>
  <c r="V21" i="19"/>
  <c r="U21" i="19"/>
  <c r="AR20" i="19"/>
  <c r="AQ20" i="19"/>
  <c r="AN20" i="19"/>
  <c r="V20" i="19"/>
  <c r="U20" i="19"/>
  <c r="AR19" i="19"/>
  <c r="AQ19" i="19"/>
  <c r="AN19" i="19"/>
  <c r="V19" i="19"/>
  <c r="U19" i="19"/>
  <c r="AR18" i="19"/>
  <c r="AQ18" i="19"/>
  <c r="AN18" i="19"/>
  <c r="V18" i="19"/>
  <c r="U18" i="19"/>
  <c r="AR17" i="19"/>
  <c r="AQ17" i="19"/>
  <c r="AN17" i="19"/>
  <c r="V17" i="19"/>
  <c r="U17" i="19"/>
  <c r="AR16" i="19"/>
  <c r="AQ16" i="19"/>
  <c r="AN16" i="19"/>
  <c r="V16" i="19"/>
  <c r="U16" i="19"/>
  <c r="AR15" i="19"/>
  <c r="AQ15" i="19"/>
  <c r="AN15" i="19"/>
  <c r="V15" i="19"/>
  <c r="U15" i="19"/>
  <c r="AR14" i="19"/>
  <c r="AQ14" i="19"/>
  <c r="AN14" i="19"/>
  <c r="V14" i="19"/>
  <c r="U14" i="19"/>
  <c r="AR13" i="19"/>
  <c r="AQ13" i="19"/>
  <c r="AN13" i="19"/>
  <c r="V13" i="19"/>
  <c r="U13" i="19"/>
  <c r="AR12" i="19"/>
  <c r="AQ12" i="19"/>
  <c r="AN12" i="19"/>
  <c r="V12" i="19"/>
  <c r="U12" i="19"/>
  <c r="AR11" i="19"/>
  <c r="AQ11" i="19"/>
  <c r="AN11" i="19"/>
  <c r="V11" i="19"/>
  <c r="U11" i="19"/>
  <c r="AR10" i="19"/>
  <c r="AQ10" i="19"/>
  <c r="AN10" i="19"/>
  <c r="V10" i="19"/>
  <c r="U10" i="19"/>
  <c r="AR9" i="19"/>
  <c r="AQ9" i="19"/>
  <c r="AN9" i="19"/>
  <c r="V9" i="19"/>
  <c r="U9" i="19"/>
  <c r="AR8" i="19"/>
  <c r="AQ8" i="19"/>
  <c r="AN8" i="19"/>
  <c r="V8" i="19"/>
  <c r="U8" i="19"/>
  <c r="AR7" i="19"/>
  <c r="AR17" i="28" s="1"/>
  <c r="AQ7" i="19"/>
  <c r="AN7" i="19"/>
  <c r="AN11" i="28" s="1"/>
  <c r="V7" i="19"/>
  <c r="U7" i="19"/>
  <c r="U8" i="28" s="1"/>
  <c r="AR6" i="19"/>
  <c r="AQ6" i="19"/>
  <c r="AN6" i="19"/>
  <c r="V6" i="19"/>
  <c r="V28" i="28" s="1"/>
  <c r="U6" i="19"/>
  <c r="AR37" i="20"/>
  <c r="AQ37" i="20"/>
  <c r="AN37" i="20"/>
  <c r="V37" i="20"/>
  <c r="U37" i="20"/>
  <c r="AR36" i="20"/>
  <c r="AQ36" i="20"/>
  <c r="AN36" i="20"/>
  <c r="V36" i="20"/>
  <c r="U36" i="20"/>
  <c r="AR35" i="20"/>
  <c r="AQ35" i="20"/>
  <c r="AN35" i="20"/>
  <c r="V35" i="20"/>
  <c r="U35" i="20"/>
  <c r="AR34" i="20"/>
  <c r="AQ34" i="20"/>
  <c r="AN34" i="20"/>
  <c r="V34" i="20"/>
  <c r="U34" i="20"/>
  <c r="AR33" i="20"/>
  <c r="AQ33" i="20"/>
  <c r="AN33" i="20"/>
  <c r="V33" i="20"/>
  <c r="U33" i="20"/>
  <c r="AR32" i="20"/>
  <c r="AQ32" i="20"/>
  <c r="AN32" i="20"/>
  <c r="V32" i="20"/>
  <c r="U32" i="20"/>
  <c r="AR31" i="20"/>
  <c r="AQ31" i="20"/>
  <c r="AN31" i="20"/>
  <c r="V31" i="20"/>
  <c r="U31" i="20"/>
  <c r="AR30" i="20"/>
  <c r="AQ30" i="20"/>
  <c r="AN30" i="20"/>
  <c r="V30" i="20"/>
  <c r="U30" i="20"/>
  <c r="AR29" i="20"/>
  <c r="AQ29" i="20"/>
  <c r="AN29" i="20"/>
  <c r="V29" i="20"/>
  <c r="U29" i="20"/>
  <c r="AR28" i="20"/>
  <c r="AQ28" i="20"/>
  <c r="AN28" i="20"/>
  <c r="V28" i="20"/>
  <c r="U28" i="20"/>
  <c r="AR27" i="20"/>
  <c r="AQ27" i="20"/>
  <c r="AN27" i="20"/>
  <c r="V27" i="20"/>
  <c r="U27" i="20"/>
  <c r="U28" i="29" s="1"/>
  <c r="AR26" i="20"/>
  <c r="AQ26" i="20"/>
  <c r="AN26" i="20"/>
  <c r="V26" i="20"/>
  <c r="U26" i="20"/>
  <c r="AR25" i="20"/>
  <c r="AQ25" i="20"/>
  <c r="AN25" i="20"/>
  <c r="V25" i="20"/>
  <c r="U25" i="20"/>
  <c r="AR24" i="20"/>
  <c r="AQ24" i="20"/>
  <c r="AN24" i="20"/>
  <c r="V24" i="20"/>
  <c r="U24" i="20"/>
  <c r="AR23" i="20"/>
  <c r="AQ23" i="20"/>
  <c r="AN23" i="20"/>
  <c r="V23" i="20"/>
  <c r="U23" i="20"/>
  <c r="AR22" i="20"/>
  <c r="AQ22" i="20"/>
  <c r="AN22" i="20"/>
  <c r="V22" i="20"/>
  <c r="U22" i="20"/>
  <c r="AR21" i="20"/>
  <c r="AQ21" i="20"/>
  <c r="AN21" i="20"/>
  <c r="V21" i="20"/>
  <c r="U21" i="20"/>
  <c r="AR20" i="20"/>
  <c r="AQ20" i="20"/>
  <c r="AN20" i="20"/>
  <c r="V20" i="20"/>
  <c r="U20" i="20"/>
  <c r="AR19" i="20"/>
  <c r="AQ19" i="20"/>
  <c r="AN19" i="20"/>
  <c r="V19" i="20"/>
  <c r="U19" i="20"/>
  <c r="AR18" i="20"/>
  <c r="AQ18" i="20"/>
  <c r="AN18" i="20"/>
  <c r="V18" i="20"/>
  <c r="U18" i="20"/>
  <c r="AR17" i="20"/>
  <c r="AQ17" i="20"/>
  <c r="AN17" i="20"/>
  <c r="V17" i="20"/>
  <c r="U17" i="20"/>
  <c r="AR16" i="20"/>
  <c r="AQ16" i="20"/>
  <c r="AN16" i="20"/>
  <c r="V16" i="20"/>
  <c r="U16" i="20"/>
  <c r="AR15" i="20"/>
  <c r="AQ15" i="20"/>
  <c r="AN15" i="20"/>
  <c r="V15" i="20"/>
  <c r="U15" i="20"/>
  <c r="AR14" i="20"/>
  <c r="AQ14" i="20"/>
  <c r="AN14" i="20"/>
  <c r="V14" i="20"/>
  <c r="U14" i="20"/>
  <c r="AR13" i="20"/>
  <c r="AQ13" i="20"/>
  <c r="AN13" i="20"/>
  <c r="V13" i="20"/>
  <c r="U13" i="20"/>
  <c r="AR12" i="20"/>
  <c r="AQ12" i="20"/>
  <c r="AN12" i="20"/>
  <c r="V12" i="20"/>
  <c r="U12" i="20"/>
  <c r="AR11" i="20"/>
  <c r="AQ11" i="20"/>
  <c r="AN11" i="20"/>
  <c r="V11" i="20"/>
  <c r="U11" i="20"/>
  <c r="AR10" i="20"/>
  <c r="AQ10" i="20"/>
  <c r="AN10" i="20"/>
  <c r="V10" i="20"/>
  <c r="U10" i="20"/>
  <c r="AR9" i="20"/>
  <c r="AQ9" i="20"/>
  <c r="AN9" i="20"/>
  <c r="V9" i="20"/>
  <c r="U9" i="20"/>
  <c r="AR8" i="20"/>
  <c r="AQ8" i="20"/>
  <c r="AN8" i="20"/>
  <c r="V8" i="20"/>
  <c r="U8" i="20"/>
  <c r="AR7" i="20"/>
  <c r="AR17" i="29" s="1"/>
  <c r="AQ7" i="20"/>
  <c r="AN7" i="20"/>
  <c r="AN11" i="29" s="1"/>
  <c r="V7" i="20"/>
  <c r="U7" i="20"/>
  <c r="U8" i="29" s="1"/>
  <c r="AR6" i="20"/>
  <c r="AQ6" i="20"/>
  <c r="AN6" i="20"/>
  <c r="V6" i="20"/>
  <c r="V28" i="29" s="1"/>
  <c r="U6" i="20"/>
  <c r="AR37" i="21"/>
  <c r="AQ37" i="21"/>
  <c r="AN37" i="21"/>
  <c r="V37" i="21"/>
  <c r="U37" i="21"/>
  <c r="AR36" i="21"/>
  <c r="AQ36" i="21"/>
  <c r="AN36" i="21"/>
  <c r="V36" i="21"/>
  <c r="U36" i="21"/>
  <c r="AR35" i="21"/>
  <c r="AQ35" i="21"/>
  <c r="AN35" i="21"/>
  <c r="V35" i="21"/>
  <c r="U35" i="21"/>
  <c r="AR34" i="21"/>
  <c r="AQ34" i="21"/>
  <c r="AN34" i="21"/>
  <c r="V34" i="21"/>
  <c r="U34" i="21"/>
  <c r="AR33" i="21"/>
  <c r="AQ33" i="21"/>
  <c r="AN33" i="21"/>
  <c r="V33" i="21"/>
  <c r="U33" i="21"/>
  <c r="AR32" i="21"/>
  <c r="AQ32" i="21"/>
  <c r="AN32" i="21"/>
  <c r="V32" i="21"/>
  <c r="U32" i="21"/>
  <c r="AR31" i="21"/>
  <c r="AQ31" i="21"/>
  <c r="AN31" i="21"/>
  <c r="V31" i="21"/>
  <c r="U31" i="21"/>
  <c r="AR30" i="21"/>
  <c r="AQ30" i="21"/>
  <c r="AN30" i="21"/>
  <c r="V30" i="21"/>
  <c r="U30" i="21"/>
  <c r="AR29" i="21"/>
  <c r="AQ29" i="21"/>
  <c r="AN29" i="21"/>
  <c r="V29" i="21"/>
  <c r="U29" i="21"/>
  <c r="AR28" i="21"/>
  <c r="AQ28" i="21"/>
  <c r="AN28" i="21"/>
  <c r="V28" i="21"/>
  <c r="U28" i="21"/>
  <c r="AR27" i="21"/>
  <c r="AQ27" i="21"/>
  <c r="AN27" i="21"/>
  <c r="V27" i="21"/>
  <c r="U27" i="21"/>
  <c r="U28" i="30" s="1"/>
  <c r="AR26" i="21"/>
  <c r="AQ26" i="21"/>
  <c r="AN26" i="21"/>
  <c r="V26" i="21"/>
  <c r="U26" i="21"/>
  <c r="AR25" i="21"/>
  <c r="AQ25" i="21"/>
  <c r="AN25" i="21"/>
  <c r="V25" i="21"/>
  <c r="U25" i="21"/>
  <c r="AR24" i="21"/>
  <c r="AQ24" i="21"/>
  <c r="AN24" i="21"/>
  <c r="V24" i="21"/>
  <c r="U24" i="21"/>
  <c r="AR23" i="21"/>
  <c r="AQ23" i="21"/>
  <c r="AN23" i="21"/>
  <c r="V23" i="21"/>
  <c r="U23" i="21"/>
  <c r="AR22" i="21"/>
  <c r="AQ22" i="21"/>
  <c r="AN22" i="21"/>
  <c r="V22" i="21"/>
  <c r="U22" i="21"/>
  <c r="AR21" i="21"/>
  <c r="AQ21" i="21"/>
  <c r="AN21" i="21"/>
  <c r="V21" i="21"/>
  <c r="U21" i="21"/>
  <c r="AR20" i="21"/>
  <c r="AQ20" i="21"/>
  <c r="AN20" i="21"/>
  <c r="V20" i="21"/>
  <c r="U20" i="21"/>
  <c r="AR19" i="21"/>
  <c r="AQ19" i="21"/>
  <c r="AN19" i="21"/>
  <c r="V19" i="21"/>
  <c r="U19" i="21"/>
  <c r="AR18" i="21"/>
  <c r="AQ18" i="21"/>
  <c r="AN18" i="21"/>
  <c r="V18" i="21"/>
  <c r="U18" i="21"/>
  <c r="AR17" i="21"/>
  <c r="AQ17" i="21"/>
  <c r="AN17" i="21"/>
  <c r="V17" i="21"/>
  <c r="U17" i="21"/>
  <c r="AR16" i="21"/>
  <c r="AQ16" i="21"/>
  <c r="AN16" i="21"/>
  <c r="V16" i="21"/>
  <c r="U16" i="21"/>
  <c r="AR15" i="21"/>
  <c r="AQ15" i="21"/>
  <c r="AN15" i="21"/>
  <c r="V15" i="21"/>
  <c r="U15" i="21"/>
  <c r="AR14" i="21"/>
  <c r="AQ14" i="21"/>
  <c r="AN14" i="21"/>
  <c r="V14" i="21"/>
  <c r="U14" i="21"/>
  <c r="AR13" i="21"/>
  <c r="AQ13" i="21"/>
  <c r="AN13" i="21"/>
  <c r="V13" i="21"/>
  <c r="U13" i="21"/>
  <c r="AR12" i="21"/>
  <c r="AQ12" i="21"/>
  <c r="AN12" i="21"/>
  <c r="V12" i="21"/>
  <c r="U12" i="21"/>
  <c r="AR11" i="21"/>
  <c r="AQ11" i="21"/>
  <c r="AN11" i="21"/>
  <c r="V11" i="21"/>
  <c r="U11" i="21"/>
  <c r="AR10" i="21"/>
  <c r="AQ10" i="21"/>
  <c r="AN10" i="21"/>
  <c r="V10" i="21"/>
  <c r="U10" i="21"/>
  <c r="AR9" i="21"/>
  <c r="AQ9" i="21"/>
  <c r="AN9" i="21"/>
  <c r="V9" i="21"/>
  <c r="U9" i="21"/>
  <c r="AR8" i="21"/>
  <c r="AQ8" i="21"/>
  <c r="AN8" i="21"/>
  <c r="V8" i="21"/>
  <c r="U8" i="21"/>
  <c r="AR7" i="21"/>
  <c r="AR17" i="30" s="1"/>
  <c r="AQ7" i="21"/>
  <c r="AN7" i="21"/>
  <c r="AN11" i="30" s="1"/>
  <c r="V7" i="21"/>
  <c r="U7" i="21"/>
  <c r="U8" i="30" s="1"/>
  <c r="AR6" i="21"/>
  <c r="AQ6" i="21"/>
  <c r="AN6" i="21"/>
  <c r="V6" i="21"/>
  <c r="V28" i="30" s="1"/>
  <c r="U6" i="21"/>
  <c r="AR37" i="22"/>
  <c r="AQ37" i="22"/>
  <c r="AN37" i="22"/>
  <c r="V37" i="22"/>
  <c r="U37" i="22"/>
  <c r="AR36" i="22"/>
  <c r="AQ36" i="22"/>
  <c r="AN36" i="22"/>
  <c r="V36" i="22"/>
  <c r="U36" i="22"/>
  <c r="AR35" i="22"/>
  <c r="AQ35" i="22"/>
  <c r="AN35" i="22"/>
  <c r="V35" i="22"/>
  <c r="U35" i="22"/>
  <c r="AR34" i="22"/>
  <c r="AQ34" i="22"/>
  <c r="AN34" i="22"/>
  <c r="V34" i="22"/>
  <c r="U34" i="22"/>
  <c r="AR33" i="22"/>
  <c r="AQ33" i="22"/>
  <c r="AN33" i="22"/>
  <c r="V33" i="22"/>
  <c r="U33" i="22"/>
  <c r="AR32" i="22"/>
  <c r="AQ32" i="22"/>
  <c r="AN32" i="22"/>
  <c r="V32" i="22"/>
  <c r="U32" i="22"/>
  <c r="AR31" i="22"/>
  <c r="AQ31" i="22"/>
  <c r="AN31" i="22"/>
  <c r="V31" i="22"/>
  <c r="U31" i="22"/>
  <c r="AR30" i="22"/>
  <c r="AQ30" i="22"/>
  <c r="AN30" i="22"/>
  <c r="V30" i="22"/>
  <c r="U30" i="22"/>
  <c r="AR29" i="22"/>
  <c r="AQ29" i="22"/>
  <c r="AN29" i="22"/>
  <c r="V29" i="22"/>
  <c r="U29" i="22"/>
  <c r="AR28" i="22"/>
  <c r="AQ28" i="22"/>
  <c r="AN28" i="22"/>
  <c r="V28" i="22"/>
  <c r="U28" i="22"/>
  <c r="AR27" i="22"/>
  <c r="AQ27" i="22"/>
  <c r="AN27" i="22"/>
  <c r="V27" i="22"/>
  <c r="U27" i="22"/>
  <c r="U28" i="31" s="1"/>
  <c r="AR26" i="22"/>
  <c r="AQ26" i="22"/>
  <c r="AN26" i="22"/>
  <c r="V26" i="22"/>
  <c r="U26" i="22"/>
  <c r="AR25" i="22"/>
  <c r="AQ25" i="22"/>
  <c r="AN25" i="22"/>
  <c r="V25" i="22"/>
  <c r="U25" i="22"/>
  <c r="AR24" i="22"/>
  <c r="AQ24" i="22"/>
  <c r="AN24" i="22"/>
  <c r="V24" i="22"/>
  <c r="U24" i="22"/>
  <c r="AR23" i="22"/>
  <c r="AQ23" i="22"/>
  <c r="AN23" i="22"/>
  <c r="V23" i="22"/>
  <c r="U23" i="22"/>
  <c r="AR22" i="22"/>
  <c r="AQ22" i="22"/>
  <c r="AN22" i="22"/>
  <c r="V22" i="22"/>
  <c r="U22" i="22"/>
  <c r="AR21" i="22"/>
  <c r="AQ21" i="22"/>
  <c r="AN21" i="22"/>
  <c r="V21" i="22"/>
  <c r="U21" i="22"/>
  <c r="AR20" i="22"/>
  <c r="AQ20" i="22"/>
  <c r="AN20" i="22"/>
  <c r="V20" i="22"/>
  <c r="U20" i="22"/>
  <c r="AR19" i="22"/>
  <c r="AQ19" i="22"/>
  <c r="AN19" i="22"/>
  <c r="V19" i="22"/>
  <c r="U19" i="22"/>
  <c r="AR18" i="22"/>
  <c r="AQ18" i="22"/>
  <c r="AN18" i="22"/>
  <c r="V18" i="22"/>
  <c r="U18" i="22"/>
  <c r="AR17" i="22"/>
  <c r="AQ17" i="22"/>
  <c r="AN17" i="22"/>
  <c r="V17" i="22"/>
  <c r="U17" i="22"/>
  <c r="AR16" i="22"/>
  <c r="AQ16" i="22"/>
  <c r="AN16" i="22"/>
  <c r="V16" i="22"/>
  <c r="U16" i="22"/>
  <c r="AR15" i="22"/>
  <c r="AQ15" i="22"/>
  <c r="AN15" i="22"/>
  <c r="V15" i="22"/>
  <c r="U15" i="22"/>
  <c r="AR14" i="22"/>
  <c r="AQ14" i="22"/>
  <c r="AN14" i="22"/>
  <c r="V14" i="22"/>
  <c r="U14" i="22"/>
  <c r="AR13" i="22"/>
  <c r="AQ13" i="22"/>
  <c r="AN13" i="22"/>
  <c r="V13" i="22"/>
  <c r="U13" i="22"/>
  <c r="AR12" i="22"/>
  <c r="AQ12" i="22"/>
  <c r="AN12" i="22"/>
  <c r="V12" i="22"/>
  <c r="U12" i="22"/>
  <c r="AR11" i="22"/>
  <c r="AQ11" i="22"/>
  <c r="AN11" i="22"/>
  <c r="V11" i="22"/>
  <c r="U11" i="22"/>
  <c r="AR10" i="22"/>
  <c r="AQ10" i="22"/>
  <c r="AN10" i="22"/>
  <c r="V10" i="22"/>
  <c r="U10" i="22"/>
  <c r="AR9" i="22"/>
  <c r="AQ9" i="22"/>
  <c r="AN9" i="22"/>
  <c r="V9" i="22"/>
  <c r="U9" i="22"/>
  <c r="AR8" i="22"/>
  <c r="AQ8" i="22"/>
  <c r="AN8" i="22"/>
  <c r="V8" i="22"/>
  <c r="U8" i="22"/>
  <c r="AR7" i="22"/>
  <c r="AR17" i="31" s="1"/>
  <c r="AQ7" i="22"/>
  <c r="AN7" i="22"/>
  <c r="AN11" i="31" s="1"/>
  <c r="V7" i="22"/>
  <c r="U7" i="22"/>
  <c r="U8" i="31" s="1"/>
  <c r="AR6" i="22"/>
  <c r="AQ6" i="22"/>
  <c r="AN6" i="22"/>
  <c r="V6" i="22"/>
  <c r="V28" i="31" s="1"/>
  <c r="U6" i="22"/>
  <c r="AR37" i="15"/>
  <c r="AQ37" i="15"/>
  <c r="AN37" i="15"/>
  <c r="V37" i="15"/>
  <c r="U37" i="15"/>
  <c r="AR36" i="15"/>
  <c r="AQ36" i="15"/>
  <c r="AN36" i="15"/>
  <c r="V36" i="15"/>
  <c r="U36" i="15"/>
  <c r="AR35" i="15"/>
  <c r="AQ35" i="15"/>
  <c r="AN35" i="15"/>
  <c r="V35" i="15"/>
  <c r="U35" i="15"/>
  <c r="AR34" i="15"/>
  <c r="AQ34" i="15"/>
  <c r="AN34" i="15"/>
  <c r="V34" i="15"/>
  <c r="U34" i="15"/>
  <c r="AR33" i="15"/>
  <c r="AQ33" i="15"/>
  <c r="AN33" i="15"/>
  <c r="V33" i="15"/>
  <c r="U33" i="15"/>
  <c r="AR32" i="15"/>
  <c r="AQ32" i="15"/>
  <c r="AN32" i="15"/>
  <c r="V32" i="15"/>
  <c r="U32" i="15"/>
  <c r="AR31" i="15"/>
  <c r="AQ31" i="15"/>
  <c r="AN31" i="15"/>
  <c r="V31" i="15"/>
  <c r="U31" i="15"/>
  <c r="AR30" i="15"/>
  <c r="AQ30" i="15"/>
  <c r="AN30" i="15"/>
  <c r="V30" i="15"/>
  <c r="U30" i="15"/>
  <c r="AR29" i="15"/>
  <c r="AQ29" i="15"/>
  <c r="AN29" i="15"/>
  <c r="V29" i="15"/>
  <c r="U29" i="15"/>
  <c r="AR28" i="15"/>
  <c r="AQ28" i="15"/>
  <c r="AN28" i="15"/>
  <c r="V28" i="15"/>
  <c r="U28" i="15"/>
  <c r="AR27" i="15"/>
  <c r="AQ27" i="15"/>
  <c r="AN27" i="15"/>
  <c r="V27" i="15"/>
  <c r="U27" i="15"/>
  <c r="U28" i="33" s="1"/>
  <c r="AR26" i="15"/>
  <c r="AQ26" i="15"/>
  <c r="AN26" i="15"/>
  <c r="V26" i="15"/>
  <c r="U26" i="15"/>
  <c r="AR25" i="15"/>
  <c r="AQ25" i="15"/>
  <c r="AN25" i="15"/>
  <c r="V25" i="15"/>
  <c r="U25" i="15"/>
  <c r="AR24" i="15"/>
  <c r="AQ24" i="15"/>
  <c r="AN24" i="15"/>
  <c r="V24" i="15"/>
  <c r="U24" i="15"/>
  <c r="AR23" i="15"/>
  <c r="AQ23" i="15"/>
  <c r="AN23" i="15"/>
  <c r="V23" i="15"/>
  <c r="U23" i="15"/>
  <c r="AR22" i="15"/>
  <c r="AQ22" i="15"/>
  <c r="AN22" i="15"/>
  <c r="V22" i="15"/>
  <c r="U22" i="15"/>
  <c r="AR21" i="15"/>
  <c r="AQ21" i="15"/>
  <c r="AN21" i="15"/>
  <c r="V21" i="15"/>
  <c r="U21" i="15"/>
  <c r="AR20" i="15"/>
  <c r="AQ20" i="15"/>
  <c r="AN20" i="15"/>
  <c r="V20" i="15"/>
  <c r="U20" i="15"/>
  <c r="AR19" i="15"/>
  <c r="AQ19" i="15"/>
  <c r="AN19" i="15"/>
  <c r="V19" i="15"/>
  <c r="U19" i="15"/>
  <c r="AR18" i="15"/>
  <c r="AQ18" i="15"/>
  <c r="AN18" i="15"/>
  <c r="V18" i="15"/>
  <c r="U18" i="15"/>
  <c r="AR17" i="15"/>
  <c r="AQ17" i="15"/>
  <c r="AN17" i="15"/>
  <c r="V17" i="15"/>
  <c r="U17" i="15"/>
  <c r="AR16" i="15"/>
  <c r="AQ16" i="15"/>
  <c r="AN16" i="15"/>
  <c r="V16" i="15"/>
  <c r="U16" i="15"/>
  <c r="AR15" i="15"/>
  <c r="AQ15" i="15"/>
  <c r="AN15" i="15"/>
  <c r="V15" i="15"/>
  <c r="U15" i="15"/>
  <c r="AR14" i="15"/>
  <c r="AQ14" i="15"/>
  <c r="AN14" i="15"/>
  <c r="V14" i="15"/>
  <c r="U14" i="15"/>
  <c r="AR13" i="15"/>
  <c r="AQ13" i="15"/>
  <c r="AN13" i="15"/>
  <c r="V13" i="15"/>
  <c r="U13" i="15"/>
  <c r="AR12" i="15"/>
  <c r="AQ12" i="15"/>
  <c r="AN12" i="15"/>
  <c r="V12" i="15"/>
  <c r="U12" i="15"/>
  <c r="AR11" i="15"/>
  <c r="AQ11" i="15"/>
  <c r="AN11" i="15"/>
  <c r="V11" i="15"/>
  <c r="U11" i="15"/>
  <c r="AR10" i="15"/>
  <c r="AQ10" i="15"/>
  <c r="AN10" i="15"/>
  <c r="V10" i="15"/>
  <c r="U10" i="15"/>
  <c r="AR9" i="15"/>
  <c r="AQ9" i="15"/>
  <c r="AN9" i="15"/>
  <c r="V9" i="15"/>
  <c r="U9" i="15"/>
  <c r="AR8" i="15"/>
  <c r="AQ8" i="15"/>
  <c r="AN8" i="15"/>
  <c r="V8" i="15"/>
  <c r="U8" i="15"/>
  <c r="AR7" i="15"/>
  <c r="AR17" i="33" s="1"/>
  <c r="AQ7" i="15"/>
  <c r="AN7" i="15"/>
  <c r="AN11" i="33" s="1"/>
  <c r="V7" i="15"/>
  <c r="U7" i="15"/>
  <c r="U8" i="33" s="1"/>
  <c r="AR6" i="15"/>
  <c r="AQ6" i="15"/>
  <c r="AN6" i="15"/>
  <c r="V6" i="15"/>
  <c r="V28" i="33" s="1"/>
  <c r="U6" i="15"/>
  <c r="AR9" i="26"/>
  <c r="AR9" i="27"/>
  <c r="AR9" i="28"/>
  <c r="AR25" i="28"/>
  <c r="AR9" i="29"/>
  <c r="AR25" i="29"/>
  <c r="AR9" i="30"/>
  <c r="AR25" i="30"/>
  <c r="AR9" i="31"/>
  <c r="AR25" i="31"/>
  <c r="AR9" i="33"/>
  <c r="AR25" i="33"/>
  <c r="AR9" i="25"/>
  <c r="AR25" i="25"/>
  <c r="V12" i="26"/>
  <c r="V12" i="27"/>
  <c r="V12" i="28"/>
  <c r="V12" i="29"/>
  <c r="V12" i="30"/>
  <c r="V12" i="31"/>
  <c r="V12" i="33"/>
  <c r="V12" i="25"/>
  <c r="U12" i="26"/>
  <c r="U12" i="27"/>
  <c r="U12" i="28"/>
  <c r="U12" i="29"/>
  <c r="U12" i="30"/>
  <c r="U12" i="31"/>
  <c r="U12" i="33"/>
  <c r="U12" i="25"/>
  <c r="U36" i="25"/>
  <c r="AN44" i="38"/>
  <c r="AL45" i="34"/>
  <c r="AL43" i="34" s="1"/>
  <c r="AM45" i="34"/>
  <c r="AM43" i="34" s="1"/>
  <c r="AO45" i="34"/>
  <c r="AO43" i="34" s="1"/>
  <c r="AP45" i="34"/>
  <c r="AP43" i="34" s="1"/>
  <c r="AS45" i="34"/>
  <c r="AS43" i="34" s="1"/>
  <c r="AT45" i="34"/>
  <c r="AT43" i="34" s="1"/>
  <c r="AN43" i="34"/>
  <c r="AN19" i="25"/>
  <c r="AN35" i="25"/>
  <c r="AN19" i="26"/>
  <c r="AN35" i="26"/>
  <c r="AN19" i="27"/>
  <c r="AN35" i="27"/>
  <c r="AN19" i="28"/>
  <c r="AN35" i="28"/>
  <c r="AN19" i="29"/>
  <c r="AN35" i="29"/>
  <c r="AN19" i="30"/>
  <c r="AN35" i="30"/>
  <c r="AN19" i="31"/>
  <c r="AN35" i="31"/>
  <c r="AN19" i="33"/>
  <c r="AN35" i="33"/>
  <c r="AM7" i="16"/>
  <c r="AM8" i="16"/>
  <c r="AM9" i="25" s="1"/>
  <c r="AM9" i="16"/>
  <c r="AM10" i="16"/>
  <c r="AM11" i="25" s="1"/>
  <c r="AM11" i="16"/>
  <c r="AM12" i="16"/>
  <c r="AM13" i="16"/>
  <c r="AM14" i="16"/>
  <c r="AM15" i="16"/>
  <c r="AM16" i="16"/>
  <c r="AM17" i="16"/>
  <c r="AM18" i="16"/>
  <c r="AM19" i="16"/>
  <c r="AM20" i="16"/>
  <c r="AM21" i="16"/>
  <c r="AM22" i="16"/>
  <c r="AM23" i="16"/>
  <c r="AM24" i="16"/>
  <c r="AM25" i="16"/>
  <c r="AM26" i="16"/>
  <c r="AM27" i="16"/>
  <c r="AM28" i="16"/>
  <c r="AM29" i="16"/>
  <c r="AM30" i="16"/>
  <c r="AM31" i="16"/>
  <c r="AM32" i="16"/>
  <c r="AM33" i="16"/>
  <c r="AM34" i="16"/>
  <c r="AM35" i="16"/>
  <c r="AM36" i="16"/>
  <c r="AM37" i="16"/>
  <c r="AM7" i="17"/>
  <c r="AM8" i="17"/>
  <c r="AM9" i="17"/>
  <c r="AM10" i="17"/>
  <c r="AM11" i="17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7" i="18"/>
  <c r="AM8" i="18"/>
  <c r="AM9" i="18"/>
  <c r="AM10" i="18"/>
  <c r="AM11" i="18"/>
  <c r="AM12" i="18"/>
  <c r="AM13" i="18"/>
  <c r="AM14" i="18"/>
  <c r="AM15" i="18"/>
  <c r="AM16" i="18"/>
  <c r="AM17" i="18"/>
  <c r="AM18" i="18"/>
  <c r="AM19" i="18"/>
  <c r="AM20" i="18"/>
  <c r="AM21" i="18"/>
  <c r="AM22" i="18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7" i="19"/>
  <c r="AM8" i="19"/>
  <c r="AM9" i="19"/>
  <c r="AM10" i="19"/>
  <c r="AM11" i="19"/>
  <c r="AM12" i="19"/>
  <c r="AM13" i="19"/>
  <c r="AM14" i="19"/>
  <c r="AM15" i="19"/>
  <c r="AM16" i="19"/>
  <c r="AM17" i="19"/>
  <c r="AM18" i="19"/>
  <c r="AM19" i="19"/>
  <c r="AM20" i="19"/>
  <c r="AM21" i="19"/>
  <c r="AM22" i="19"/>
  <c r="AM23" i="19"/>
  <c r="AM24" i="19"/>
  <c r="AM25" i="19"/>
  <c r="AM26" i="19"/>
  <c r="AM27" i="19"/>
  <c r="AM28" i="19"/>
  <c r="AM29" i="19"/>
  <c r="AM30" i="19"/>
  <c r="AM31" i="19"/>
  <c r="AM32" i="19"/>
  <c r="AM33" i="19"/>
  <c r="AM34" i="19"/>
  <c r="AM35" i="19"/>
  <c r="AM36" i="19"/>
  <c r="AM37" i="19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7" i="21"/>
  <c r="AM8" i="21"/>
  <c r="AM9" i="21"/>
  <c r="AM10" i="21"/>
  <c r="AM11" i="21"/>
  <c r="AM12" i="21"/>
  <c r="AM13" i="21"/>
  <c r="AM14" i="21"/>
  <c r="AM15" i="21"/>
  <c r="AM16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7" i="22"/>
  <c r="AM8" i="22"/>
  <c r="AM9" i="22"/>
  <c r="AM10" i="22"/>
  <c r="AM11" i="22"/>
  <c r="AM12" i="22"/>
  <c r="AM13" i="22"/>
  <c r="AM14" i="22"/>
  <c r="AM15" i="22"/>
  <c r="AM16" i="22"/>
  <c r="AM17" i="22"/>
  <c r="AM18" i="22"/>
  <c r="AM19" i="22"/>
  <c r="AM20" i="22"/>
  <c r="AM21" i="22"/>
  <c r="AM22" i="22"/>
  <c r="AM23" i="22"/>
  <c r="AM24" i="22"/>
  <c r="AM25" i="22"/>
  <c r="AM26" i="22"/>
  <c r="AM27" i="22"/>
  <c r="AM28" i="22"/>
  <c r="AM29" i="22"/>
  <c r="AM30" i="22"/>
  <c r="AM31" i="22"/>
  <c r="AM32" i="22"/>
  <c r="AM33" i="22"/>
  <c r="AM34" i="22"/>
  <c r="AM35" i="22"/>
  <c r="AM36" i="22"/>
  <c r="AM37" i="22"/>
  <c r="AM7" i="15"/>
  <c r="AM8" i="15"/>
  <c r="AM9" i="15"/>
  <c r="AM10" i="15"/>
  <c r="AM11" i="15"/>
  <c r="AM12" i="15"/>
  <c r="AM13" i="15"/>
  <c r="AM14" i="15"/>
  <c r="AM15" i="15"/>
  <c r="AM16" i="15"/>
  <c r="AM17" i="15"/>
  <c r="AM18" i="15"/>
  <c r="AM19" i="15"/>
  <c r="AM20" i="15"/>
  <c r="AM21" i="15"/>
  <c r="AM22" i="15"/>
  <c r="AM23" i="15"/>
  <c r="AM24" i="15"/>
  <c r="AM25" i="15"/>
  <c r="AM26" i="15"/>
  <c r="AM27" i="15"/>
  <c r="AM28" i="15"/>
  <c r="AM29" i="15"/>
  <c r="AM30" i="15"/>
  <c r="AM31" i="15"/>
  <c r="AM32" i="15"/>
  <c r="AM33" i="15"/>
  <c r="AM34" i="15"/>
  <c r="AM35" i="15"/>
  <c r="AM36" i="15"/>
  <c r="AM37" i="15"/>
  <c r="AM6" i="15"/>
  <c r="AM6" i="22"/>
  <c r="AM6" i="21"/>
  <c r="AM6" i="20"/>
  <c r="AM6" i="19"/>
  <c r="AM6" i="18"/>
  <c r="AM6" i="17"/>
  <c r="AM6" i="16"/>
  <c r="AM7" i="25" s="1"/>
  <c r="BH6" i="10"/>
  <c r="BH7" i="10"/>
  <c r="BH8" i="10"/>
  <c r="BH9" i="10"/>
  <c r="BH10" i="10"/>
  <c r="BH11" i="10"/>
  <c r="BH12" i="10"/>
  <c r="BH13" i="10"/>
  <c r="BH14" i="10"/>
  <c r="BH15" i="10"/>
  <c r="BH16" i="10"/>
  <c r="BH17" i="10"/>
  <c r="BH18" i="10"/>
  <c r="BH19" i="10"/>
  <c r="BH20" i="10"/>
  <c r="BH21" i="10"/>
  <c r="BH22" i="10"/>
  <c r="BH23" i="10"/>
  <c r="BH24" i="10"/>
  <c r="BH25" i="10"/>
  <c r="BH26" i="10"/>
  <c r="BH27" i="10"/>
  <c r="BH28" i="10"/>
  <c r="BH29" i="10"/>
  <c r="BH30" i="10"/>
  <c r="BH31" i="10"/>
  <c r="BH32" i="10"/>
  <c r="BH33" i="10"/>
  <c r="BH34" i="10"/>
  <c r="BH35" i="10"/>
  <c r="BH36" i="10"/>
  <c r="BH6" i="9"/>
  <c r="BH7" i="9"/>
  <c r="BH8" i="9"/>
  <c r="BH9" i="9"/>
  <c r="BH10" i="9"/>
  <c r="BH11" i="9"/>
  <c r="BH12" i="9"/>
  <c r="BH13" i="9"/>
  <c r="BH14" i="9"/>
  <c r="BH15" i="9"/>
  <c r="BH16" i="9"/>
  <c r="BH17" i="9"/>
  <c r="BH18" i="9"/>
  <c r="BH19" i="9"/>
  <c r="BH20" i="9"/>
  <c r="BH21" i="9"/>
  <c r="BH22" i="9"/>
  <c r="BH23" i="9"/>
  <c r="BH24" i="9"/>
  <c r="BH25" i="9"/>
  <c r="BH26" i="9"/>
  <c r="BH27" i="9"/>
  <c r="BH28" i="9"/>
  <c r="BH29" i="9"/>
  <c r="BH30" i="9"/>
  <c r="BH31" i="9"/>
  <c r="BH32" i="9"/>
  <c r="BH33" i="9"/>
  <c r="BH34" i="9"/>
  <c r="BH35" i="9"/>
  <c r="BH36" i="9"/>
  <c r="BH6" i="8"/>
  <c r="BH7" i="8"/>
  <c r="BH8" i="8"/>
  <c r="BH9" i="8"/>
  <c r="BH10" i="8"/>
  <c r="BH11" i="8"/>
  <c r="BH12" i="8"/>
  <c r="BH13" i="8"/>
  <c r="BH14" i="8"/>
  <c r="BH15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28" i="8"/>
  <c r="BH29" i="8"/>
  <c r="BH30" i="8"/>
  <c r="BH31" i="8"/>
  <c r="BH32" i="8"/>
  <c r="BH33" i="8"/>
  <c r="BH34" i="8"/>
  <c r="BH35" i="8"/>
  <c r="BH36" i="8"/>
  <c r="BH6" i="6"/>
  <c r="BH7" i="6"/>
  <c r="BH8" i="6"/>
  <c r="BH9" i="6"/>
  <c r="BH10" i="6"/>
  <c r="BH11" i="6"/>
  <c r="BH12" i="6"/>
  <c r="BH13" i="6"/>
  <c r="BH14" i="6"/>
  <c r="BH15" i="6"/>
  <c r="BH16" i="6"/>
  <c r="BH17" i="6"/>
  <c r="BH18" i="6"/>
  <c r="BH19" i="6"/>
  <c r="BH20" i="6"/>
  <c r="BH21" i="6"/>
  <c r="BH22" i="6"/>
  <c r="BH23" i="6"/>
  <c r="BH24" i="6"/>
  <c r="BH25" i="6"/>
  <c r="BH26" i="6"/>
  <c r="BH27" i="6"/>
  <c r="BH28" i="6"/>
  <c r="BH29" i="6"/>
  <c r="BH30" i="6"/>
  <c r="BH31" i="6"/>
  <c r="BH32" i="6"/>
  <c r="BH33" i="6"/>
  <c r="BH34" i="6"/>
  <c r="BH35" i="6"/>
  <c r="BH36" i="6"/>
  <c r="BH6" i="5"/>
  <c r="BH7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6" i="4"/>
  <c r="BH7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6" i="2"/>
  <c r="BH7" i="2"/>
  <c r="BH8" i="2"/>
  <c r="BH9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6" i="7"/>
  <c r="BH7" i="7"/>
  <c r="BH8" i="7"/>
  <c r="BH9" i="7"/>
  <c r="BH10" i="7"/>
  <c r="BH11" i="7"/>
  <c r="BH12" i="7"/>
  <c r="BH13" i="7"/>
  <c r="BH14" i="7"/>
  <c r="BH15" i="7"/>
  <c r="BH16" i="7"/>
  <c r="BH17" i="7"/>
  <c r="BH18" i="7"/>
  <c r="BH19" i="7"/>
  <c r="BH20" i="7"/>
  <c r="BH21" i="7"/>
  <c r="BH22" i="7"/>
  <c r="BH23" i="7"/>
  <c r="BH24" i="7"/>
  <c r="BH25" i="7"/>
  <c r="BH26" i="7"/>
  <c r="BH27" i="7"/>
  <c r="BH28" i="7"/>
  <c r="BH29" i="7"/>
  <c r="BH30" i="7"/>
  <c r="BH31" i="7"/>
  <c r="BH32" i="7"/>
  <c r="BH33" i="7"/>
  <c r="BH34" i="7"/>
  <c r="BH35" i="7"/>
  <c r="BH36" i="7"/>
  <c r="BH5" i="10"/>
  <c r="BH5" i="9"/>
  <c r="BH5" i="8"/>
  <c r="BH5" i="7"/>
  <c r="BH5" i="6"/>
  <c r="BH5" i="5"/>
  <c r="BH5" i="4"/>
  <c r="BH5" i="2"/>
  <c r="AG6" i="10"/>
  <c r="X7" i="16" s="1"/>
  <c r="AG7" i="10"/>
  <c r="X8" i="16" s="1"/>
  <c r="AG8" i="10"/>
  <c r="X9" i="16" s="1"/>
  <c r="AG9" i="10"/>
  <c r="X10" i="16" s="1"/>
  <c r="AG10" i="10"/>
  <c r="X11" i="16" s="1"/>
  <c r="AG11" i="10"/>
  <c r="X12" i="16" s="1"/>
  <c r="AG12" i="10"/>
  <c r="X13" i="16" s="1"/>
  <c r="AG13" i="10"/>
  <c r="AG14" i="10"/>
  <c r="X15" i="16" s="1"/>
  <c r="AG15" i="10"/>
  <c r="AG16" i="10"/>
  <c r="X17" i="16" s="1"/>
  <c r="AG17" i="10"/>
  <c r="AG18" i="10"/>
  <c r="X19" i="16" s="1"/>
  <c r="AG19" i="10"/>
  <c r="X20" i="16" s="1"/>
  <c r="AG20" i="10"/>
  <c r="X21" i="16" s="1"/>
  <c r="AG21" i="10"/>
  <c r="X22" i="16" s="1"/>
  <c r="AG22" i="10"/>
  <c r="X23" i="16" s="1"/>
  <c r="AG23" i="10"/>
  <c r="X24" i="16" s="1"/>
  <c r="AG24" i="10"/>
  <c r="X25" i="16" s="1"/>
  <c r="AG25" i="10"/>
  <c r="AG26" i="10"/>
  <c r="X27" i="16" s="1"/>
  <c r="AG27" i="10"/>
  <c r="X28" i="16" s="1"/>
  <c r="AG28" i="10"/>
  <c r="X29" i="16" s="1"/>
  <c r="AG29" i="10"/>
  <c r="X30" i="16" s="1"/>
  <c r="AG30" i="10"/>
  <c r="X31" i="16" s="1"/>
  <c r="AG31" i="10"/>
  <c r="AG32" i="10"/>
  <c r="X33" i="16" s="1"/>
  <c r="AG33" i="10"/>
  <c r="X34" i="16" s="1"/>
  <c r="AG34" i="10"/>
  <c r="X35" i="16" s="1"/>
  <c r="AG35" i="10"/>
  <c r="X36" i="16" s="1"/>
  <c r="AG36" i="10"/>
  <c r="X37" i="16" s="1"/>
  <c r="AG6" i="9"/>
  <c r="X7" i="17" s="1"/>
  <c r="AG7" i="9"/>
  <c r="X8" i="17" s="1"/>
  <c r="AG8" i="9"/>
  <c r="AG9" i="9"/>
  <c r="X10" i="17" s="1"/>
  <c r="AG10" i="9"/>
  <c r="X11" i="17" s="1"/>
  <c r="AG11" i="9"/>
  <c r="X12" i="17" s="1"/>
  <c r="AG12" i="9"/>
  <c r="AG13" i="9"/>
  <c r="X14" i="17" s="1"/>
  <c r="AG14" i="9"/>
  <c r="X15" i="17" s="1"/>
  <c r="AG15" i="9"/>
  <c r="X16" i="17" s="1"/>
  <c r="AG16" i="9"/>
  <c r="AG17" i="9"/>
  <c r="X18" i="17" s="1"/>
  <c r="AG18" i="9"/>
  <c r="X19" i="17" s="1"/>
  <c r="AG19" i="9"/>
  <c r="X20" i="17" s="1"/>
  <c r="AG20" i="9"/>
  <c r="AG21" i="9"/>
  <c r="X22" i="17" s="1"/>
  <c r="AG22" i="9"/>
  <c r="X23" i="17" s="1"/>
  <c r="AG23" i="9"/>
  <c r="X24" i="17" s="1"/>
  <c r="AG24" i="9"/>
  <c r="AG25" i="9"/>
  <c r="X26" i="17" s="1"/>
  <c r="AG26" i="9"/>
  <c r="X27" i="17" s="1"/>
  <c r="AG27" i="9"/>
  <c r="X28" i="17" s="1"/>
  <c r="AG28" i="9"/>
  <c r="AG29" i="9"/>
  <c r="X30" i="17" s="1"/>
  <c r="AG30" i="9"/>
  <c r="X31" i="17" s="1"/>
  <c r="AG31" i="9"/>
  <c r="X32" i="17" s="1"/>
  <c r="AG32" i="9"/>
  <c r="AG33" i="9"/>
  <c r="X34" i="17" s="1"/>
  <c r="AG34" i="9"/>
  <c r="X35" i="17" s="1"/>
  <c r="AG35" i="9"/>
  <c r="X36" i="17" s="1"/>
  <c r="AG36" i="9"/>
  <c r="AG6" i="8"/>
  <c r="AG7" i="8"/>
  <c r="X8" i="18" s="1"/>
  <c r="AG8" i="8"/>
  <c r="AG9" i="8"/>
  <c r="X10" i="18" s="1"/>
  <c r="AG10" i="8"/>
  <c r="AG11" i="8"/>
  <c r="X12" i="18" s="1"/>
  <c r="AG12" i="8"/>
  <c r="AG13" i="8"/>
  <c r="X14" i="18" s="1"/>
  <c r="AG14" i="8"/>
  <c r="X15" i="18" s="1"/>
  <c r="AG15" i="8"/>
  <c r="X16" i="18" s="1"/>
  <c r="AG16" i="8"/>
  <c r="AG17" i="8"/>
  <c r="AG18" i="8"/>
  <c r="X19" i="18" s="1"/>
  <c r="AG19" i="8"/>
  <c r="X20" i="18" s="1"/>
  <c r="AG20" i="8"/>
  <c r="X21" i="18" s="1"/>
  <c r="AG21" i="8"/>
  <c r="AG22" i="8"/>
  <c r="X23" i="18" s="1"/>
  <c r="AG23" i="8"/>
  <c r="X24" i="18" s="1"/>
  <c r="AG24" i="8"/>
  <c r="X25" i="18" s="1"/>
  <c r="AG25" i="8"/>
  <c r="AG26" i="8"/>
  <c r="X27" i="18" s="1"/>
  <c r="AG27" i="8"/>
  <c r="X28" i="18" s="1"/>
  <c r="AG28" i="8"/>
  <c r="X29" i="18" s="1"/>
  <c r="AG29" i="8"/>
  <c r="AG30" i="8"/>
  <c r="X31" i="18" s="1"/>
  <c r="AG31" i="8"/>
  <c r="X32" i="18" s="1"/>
  <c r="AG32" i="8"/>
  <c r="X33" i="18" s="1"/>
  <c r="AG33" i="8"/>
  <c r="AG34" i="8"/>
  <c r="AG35" i="8"/>
  <c r="X36" i="18" s="1"/>
  <c r="AG36" i="8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6" i="6"/>
  <c r="X7" i="20" s="1"/>
  <c r="AG7" i="6"/>
  <c r="X8" i="20" s="1"/>
  <c r="AG8" i="6"/>
  <c r="X9" i="20" s="1"/>
  <c r="AG9" i="6"/>
  <c r="AG10" i="6"/>
  <c r="X11" i="20" s="1"/>
  <c r="AG11" i="6"/>
  <c r="X12" i="20" s="1"/>
  <c r="AG12" i="6"/>
  <c r="X13" i="20" s="1"/>
  <c r="AG13" i="6"/>
  <c r="AG14" i="6"/>
  <c r="X15" i="20" s="1"/>
  <c r="AG15" i="6"/>
  <c r="AG16" i="6"/>
  <c r="X17" i="20" s="1"/>
  <c r="AG17" i="6"/>
  <c r="AG18" i="6"/>
  <c r="X19" i="20" s="1"/>
  <c r="AG19" i="6"/>
  <c r="X20" i="20" s="1"/>
  <c r="AG20" i="6"/>
  <c r="X21" i="20" s="1"/>
  <c r="AG21" i="6"/>
  <c r="AG22" i="6"/>
  <c r="X23" i="20" s="1"/>
  <c r="AG23" i="6"/>
  <c r="X24" i="20" s="1"/>
  <c r="AG24" i="6"/>
  <c r="X25" i="20" s="1"/>
  <c r="AG25" i="6"/>
  <c r="AG26" i="6"/>
  <c r="X27" i="20" s="1"/>
  <c r="AG27" i="6"/>
  <c r="X28" i="20" s="1"/>
  <c r="AG28" i="6"/>
  <c r="X29" i="20" s="1"/>
  <c r="AG29" i="6"/>
  <c r="AG30" i="6"/>
  <c r="X31" i="20" s="1"/>
  <c r="AG31" i="6"/>
  <c r="X32" i="20" s="1"/>
  <c r="AG32" i="6"/>
  <c r="X33" i="20" s="1"/>
  <c r="AG33" i="6"/>
  <c r="AG34" i="6"/>
  <c r="X35" i="20" s="1"/>
  <c r="AG35" i="6"/>
  <c r="AG36" i="6"/>
  <c r="X37" i="20" s="1"/>
  <c r="AG6" i="5"/>
  <c r="AG7" i="5"/>
  <c r="X8" i="21" s="1"/>
  <c r="AG8" i="5"/>
  <c r="X9" i="21" s="1"/>
  <c r="AG9" i="5"/>
  <c r="X10" i="21" s="1"/>
  <c r="AG10" i="5"/>
  <c r="AG11" i="5"/>
  <c r="X12" i="21" s="1"/>
  <c r="AG12" i="5"/>
  <c r="X13" i="21" s="1"/>
  <c r="AG13" i="5"/>
  <c r="X14" i="21" s="1"/>
  <c r="AG14" i="5"/>
  <c r="AG15" i="5"/>
  <c r="X16" i="21" s="1"/>
  <c r="AG16" i="5"/>
  <c r="X17" i="21" s="1"/>
  <c r="AG17" i="5"/>
  <c r="X18" i="21" s="1"/>
  <c r="AG18" i="5"/>
  <c r="AG19" i="5"/>
  <c r="X20" i="21" s="1"/>
  <c r="AG20" i="5"/>
  <c r="X21" i="21" s="1"/>
  <c r="AG21" i="5"/>
  <c r="X22" i="21" s="1"/>
  <c r="AG22" i="5"/>
  <c r="AG23" i="5"/>
  <c r="X24" i="21" s="1"/>
  <c r="AG24" i="5"/>
  <c r="X25" i="21" s="1"/>
  <c r="AG25" i="5"/>
  <c r="X26" i="21" s="1"/>
  <c r="AG26" i="5"/>
  <c r="AG27" i="5"/>
  <c r="X28" i="21" s="1"/>
  <c r="AG28" i="5"/>
  <c r="X29" i="21" s="1"/>
  <c r="AG29" i="5"/>
  <c r="X30" i="21" s="1"/>
  <c r="AG30" i="5"/>
  <c r="AG31" i="5"/>
  <c r="X32" i="21" s="1"/>
  <c r="AG32" i="5"/>
  <c r="X33" i="21" s="1"/>
  <c r="AG33" i="5"/>
  <c r="X34" i="21" s="1"/>
  <c r="AG34" i="5"/>
  <c r="AG35" i="5"/>
  <c r="X36" i="21" s="1"/>
  <c r="AG36" i="5"/>
  <c r="X37" i="21" s="1"/>
  <c r="AG6" i="4"/>
  <c r="AG7" i="4"/>
  <c r="AG8" i="4"/>
  <c r="AG9" i="4"/>
  <c r="AG10" i="4"/>
  <c r="AG11" i="4"/>
  <c r="AG12" i="4"/>
  <c r="AG13" i="4"/>
  <c r="AG14" i="4"/>
  <c r="AG15" i="4"/>
  <c r="X16" i="22" s="1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X36" i="22" s="1"/>
  <c r="AG36" i="4"/>
  <c r="AG6" i="2"/>
  <c r="AG7" i="2"/>
  <c r="AG8" i="2"/>
  <c r="AG9" i="2"/>
  <c r="AG10" i="2"/>
  <c r="AG11" i="2"/>
  <c r="AG12" i="2"/>
  <c r="AG13" i="2"/>
  <c r="AG14" i="2"/>
  <c r="X15" i="15" s="1"/>
  <c r="AG15" i="2"/>
  <c r="AG16" i="2"/>
  <c r="X17" i="15" s="1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X35" i="15" s="1"/>
  <c r="AG35" i="2"/>
  <c r="AG36" i="2"/>
  <c r="X37" i="15" s="1"/>
  <c r="AG5" i="4"/>
  <c r="X6" i="22" s="1"/>
  <c r="AG5" i="5"/>
  <c r="X6" i="21" s="1"/>
  <c r="AG5" i="6"/>
  <c r="AG5" i="7"/>
  <c r="X6" i="19" s="1"/>
  <c r="AG5" i="8"/>
  <c r="X6" i="18" s="1"/>
  <c r="AG5" i="9"/>
  <c r="AG5" i="10"/>
  <c r="X6" i="16" s="1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6" i="15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6" i="22"/>
  <c r="D3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6" i="21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6" i="20"/>
  <c r="D7" i="16"/>
  <c r="D7" i="25" s="1"/>
  <c r="D8" i="16"/>
  <c r="D9" i="16"/>
  <c r="D10" i="25" s="1"/>
  <c r="D10" i="16"/>
  <c r="D11" i="16"/>
  <c r="D12" i="25" s="1"/>
  <c r="D12" i="16"/>
  <c r="D13" i="16"/>
  <c r="D14" i="25" s="1"/>
  <c r="D14" i="16"/>
  <c r="D15" i="16"/>
  <c r="D16" i="25" s="1"/>
  <c r="D16" i="16"/>
  <c r="D17" i="16"/>
  <c r="D18" i="25" s="1"/>
  <c r="D18" i="16"/>
  <c r="D19" i="16"/>
  <c r="D20" i="25" s="1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21" i="25" s="1"/>
  <c r="D36" i="16"/>
  <c r="D37" i="16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6" i="18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6" i="19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6" i="17"/>
  <c r="D6" i="16"/>
  <c r="B6" i="16"/>
  <c r="C6" i="16"/>
  <c r="E6" i="16"/>
  <c r="F6" i="16"/>
  <c r="G6" i="16"/>
  <c r="H6" i="16"/>
  <c r="I6" i="16"/>
  <c r="J6" i="16"/>
  <c r="L6" i="16"/>
  <c r="M6" i="16"/>
  <c r="N6" i="16"/>
  <c r="O6" i="16"/>
  <c r="P6" i="16"/>
  <c r="Q6" i="16"/>
  <c r="R6" i="16"/>
  <c r="S6" i="16"/>
  <c r="T6" i="16"/>
  <c r="W6" i="16"/>
  <c r="Y6" i="16"/>
  <c r="Z6" i="16"/>
  <c r="AA6" i="16"/>
  <c r="AB6" i="16"/>
  <c r="AC6" i="16"/>
  <c r="AD6" i="16"/>
  <c r="AE6" i="16"/>
  <c r="AF6" i="16"/>
  <c r="AG6" i="16"/>
  <c r="AH6" i="16"/>
  <c r="AI6" i="16"/>
  <c r="AJ6" i="16"/>
  <c r="AK6" i="16"/>
  <c r="AL6" i="16"/>
  <c r="AO6" i="16"/>
  <c r="AP6" i="16"/>
  <c r="AS6" i="16"/>
  <c r="AT6" i="16"/>
  <c r="AT7" i="25" s="1"/>
  <c r="AU6" i="16"/>
  <c r="AV6" i="16"/>
  <c r="AW6" i="16"/>
  <c r="AX6" i="16"/>
  <c r="AZ6" i="16"/>
  <c r="BB6" i="16"/>
  <c r="BC6" i="16"/>
  <c r="BD6" i="16"/>
  <c r="BE6" i="16"/>
  <c r="BF6" i="16"/>
  <c r="BG6" i="16"/>
  <c r="BH6" i="16"/>
  <c r="BK6" i="16"/>
  <c r="BL6" i="16"/>
  <c r="BM6" i="16"/>
  <c r="BN6" i="16"/>
  <c r="BO6" i="16"/>
  <c r="BP6" i="16"/>
  <c r="BQ6" i="16"/>
  <c r="BR6" i="16"/>
  <c r="BS6" i="16"/>
  <c r="BT6" i="16"/>
  <c r="B7" i="16"/>
  <c r="C7" i="16"/>
  <c r="E7" i="16"/>
  <c r="F7" i="16"/>
  <c r="G7" i="16"/>
  <c r="H7" i="16"/>
  <c r="I7" i="16"/>
  <c r="J7" i="16"/>
  <c r="L7" i="16"/>
  <c r="M7" i="16"/>
  <c r="N7" i="16"/>
  <c r="O7" i="16"/>
  <c r="P7" i="16"/>
  <c r="Q7" i="16"/>
  <c r="R7" i="16"/>
  <c r="S7" i="16"/>
  <c r="T7" i="16"/>
  <c r="W7" i="16"/>
  <c r="Y7" i="16"/>
  <c r="Z7" i="16"/>
  <c r="AA7" i="16"/>
  <c r="AB7" i="16"/>
  <c r="AC7" i="16"/>
  <c r="AD7" i="16"/>
  <c r="AE7" i="16"/>
  <c r="AF7" i="16"/>
  <c r="AG7" i="16"/>
  <c r="AH7" i="16"/>
  <c r="AI7" i="16"/>
  <c r="AJ7" i="16"/>
  <c r="AK7" i="16"/>
  <c r="AL7" i="16"/>
  <c r="AO7" i="16"/>
  <c r="AP7" i="16"/>
  <c r="AS7" i="16"/>
  <c r="AU7" i="16"/>
  <c r="AV7" i="16"/>
  <c r="AW7" i="16"/>
  <c r="AX7" i="16"/>
  <c r="AZ7" i="16"/>
  <c r="BB7" i="16"/>
  <c r="BC7" i="16"/>
  <c r="BD7" i="16"/>
  <c r="BE7" i="16"/>
  <c r="BF7" i="16"/>
  <c r="BG7" i="16"/>
  <c r="BH7" i="16"/>
  <c r="BK7" i="16"/>
  <c r="BL7" i="16"/>
  <c r="BM7" i="16"/>
  <c r="BN7" i="16"/>
  <c r="BO7" i="16"/>
  <c r="BP7" i="16"/>
  <c r="BQ7" i="16"/>
  <c r="BR7" i="16"/>
  <c r="BS7" i="16"/>
  <c r="BT7" i="16"/>
  <c r="B8" i="16"/>
  <c r="C8" i="16"/>
  <c r="E8" i="16"/>
  <c r="F8" i="16"/>
  <c r="G8" i="16"/>
  <c r="H8" i="16"/>
  <c r="I8" i="16"/>
  <c r="J8" i="16"/>
  <c r="L8" i="16"/>
  <c r="M8" i="16"/>
  <c r="N8" i="16"/>
  <c r="O8" i="16"/>
  <c r="P8" i="16"/>
  <c r="Q8" i="16"/>
  <c r="R8" i="16"/>
  <c r="S8" i="16"/>
  <c r="T8" i="16"/>
  <c r="W8" i="16"/>
  <c r="Y8" i="16"/>
  <c r="Z8" i="16"/>
  <c r="AA8" i="16"/>
  <c r="AB8" i="16"/>
  <c r="AC8" i="16"/>
  <c r="AD8" i="16"/>
  <c r="AE8" i="16"/>
  <c r="AF8" i="16"/>
  <c r="AG8" i="16"/>
  <c r="AH8" i="16"/>
  <c r="AI8" i="16"/>
  <c r="AJ8" i="16"/>
  <c r="AK8" i="16"/>
  <c r="AL8" i="16"/>
  <c r="AO8" i="16"/>
  <c r="AP8" i="16"/>
  <c r="AS8" i="16"/>
  <c r="AU8" i="16"/>
  <c r="AV8" i="16"/>
  <c r="AW8" i="16"/>
  <c r="AX8" i="16"/>
  <c r="AZ8" i="16"/>
  <c r="BB8" i="16"/>
  <c r="BC8" i="16"/>
  <c r="BD8" i="16"/>
  <c r="BE8" i="16"/>
  <c r="BF8" i="16"/>
  <c r="BG8" i="16"/>
  <c r="BH8" i="16"/>
  <c r="BK8" i="16"/>
  <c r="BL8" i="16"/>
  <c r="BM8" i="16"/>
  <c r="BN8" i="16"/>
  <c r="BO8" i="16"/>
  <c r="BP8" i="16"/>
  <c r="BQ8" i="16"/>
  <c r="BR8" i="16"/>
  <c r="BS8" i="16"/>
  <c r="BT8" i="16"/>
  <c r="B9" i="16"/>
  <c r="C9" i="16"/>
  <c r="E9" i="16"/>
  <c r="F9" i="16"/>
  <c r="G9" i="16"/>
  <c r="H9" i="16"/>
  <c r="I9" i="16"/>
  <c r="J9" i="16"/>
  <c r="L9" i="16"/>
  <c r="M9" i="16"/>
  <c r="N9" i="16"/>
  <c r="O9" i="16"/>
  <c r="P9" i="16"/>
  <c r="Q9" i="16"/>
  <c r="R9" i="16"/>
  <c r="S9" i="16"/>
  <c r="T9" i="16"/>
  <c r="W9" i="16"/>
  <c r="Y9" i="16"/>
  <c r="Z9" i="16"/>
  <c r="AA9" i="16"/>
  <c r="AB9" i="16"/>
  <c r="AC9" i="16"/>
  <c r="AD9" i="16"/>
  <c r="AE9" i="16"/>
  <c r="AF9" i="16"/>
  <c r="AG9" i="16"/>
  <c r="AH9" i="16"/>
  <c r="AI9" i="16"/>
  <c r="AJ9" i="16"/>
  <c r="AK9" i="16"/>
  <c r="AL9" i="16"/>
  <c r="AO9" i="16"/>
  <c r="AP9" i="16"/>
  <c r="AS9" i="16"/>
  <c r="AU9" i="16"/>
  <c r="AV9" i="16"/>
  <c r="AW9" i="16"/>
  <c r="AX9" i="16"/>
  <c r="AZ9" i="16"/>
  <c r="BB9" i="16"/>
  <c r="BC9" i="16"/>
  <c r="BD9" i="16"/>
  <c r="BE9" i="16"/>
  <c r="BF9" i="16"/>
  <c r="BG9" i="16"/>
  <c r="BH9" i="16"/>
  <c r="BK9" i="16"/>
  <c r="BL9" i="16"/>
  <c r="BM9" i="16"/>
  <c r="BN9" i="16"/>
  <c r="BO9" i="16"/>
  <c r="BP9" i="16"/>
  <c r="BQ9" i="16"/>
  <c r="BR9" i="16"/>
  <c r="BS9" i="16"/>
  <c r="BT9" i="16"/>
  <c r="B10" i="16"/>
  <c r="C10" i="16"/>
  <c r="E10" i="16"/>
  <c r="F10" i="16"/>
  <c r="G10" i="16"/>
  <c r="H10" i="16"/>
  <c r="I10" i="16"/>
  <c r="J10" i="16"/>
  <c r="L10" i="16"/>
  <c r="M10" i="16"/>
  <c r="N10" i="16"/>
  <c r="O10" i="16"/>
  <c r="P10" i="16"/>
  <c r="Q10" i="16"/>
  <c r="R10" i="16"/>
  <c r="S10" i="16"/>
  <c r="T10" i="16"/>
  <c r="W10" i="16"/>
  <c r="Y10" i="16"/>
  <c r="Z10" i="16"/>
  <c r="AA10" i="16"/>
  <c r="AB10" i="16"/>
  <c r="AC10" i="16"/>
  <c r="AD10" i="16"/>
  <c r="AE10" i="16"/>
  <c r="AF10" i="16"/>
  <c r="AG10" i="16"/>
  <c r="AH10" i="16"/>
  <c r="AI10" i="16"/>
  <c r="AJ10" i="16"/>
  <c r="AK10" i="16"/>
  <c r="AL10" i="16"/>
  <c r="AO10" i="16"/>
  <c r="AP10" i="16"/>
  <c r="AS10" i="16"/>
  <c r="AU10" i="16"/>
  <c r="AV10" i="16"/>
  <c r="AW10" i="16"/>
  <c r="AX10" i="16"/>
  <c r="AZ10" i="16"/>
  <c r="BB10" i="16"/>
  <c r="BC10" i="16"/>
  <c r="BD10" i="16"/>
  <c r="BE10" i="16"/>
  <c r="BF10" i="16"/>
  <c r="BG10" i="16"/>
  <c r="BH10" i="16"/>
  <c r="BK10" i="16"/>
  <c r="BL10" i="16"/>
  <c r="BM10" i="16"/>
  <c r="BN10" i="16"/>
  <c r="BO10" i="16"/>
  <c r="BP10" i="16"/>
  <c r="BQ10" i="16"/>
  <c r="BR10" i="16"/>
  <c r="BS10" i="16"/>
  <c r="BT10" i="16"/>
  <c r="B11" i="16"/>
  <c r="C11" i="16"/>
  <c r="E11" i="16"/>
  <c r="F11" i="16"/>
  <c r="G11" i="16"/>
  <c r="H11" i="16"/>
  <c r="I11" i="16"/>
  <c r="J11" i="16"/>
  <c r="L11" i="16"/>
  <c r="M11" i="16"/>
  <c r="N11" i="16"/>
  <c r="O11" i="16"/>
  <c r="P11" i="16"/>
  <c r="Q11" i="16"/>
  <c r="R11" i="16"/>
  <c r="S11" i="16"/>
  <c r="T11" i="16"/>
  <c r="W11" i="16"/>
  <c r="Y11" i="16"/>
  <c r="Z11" i="16"/>
  <c r="AA11" i="16"/>
  <c r="AB11" i="16"/>
  <c r="AC11" i="16"/>
  <c r="AD11" i="16"/>
  <c r="AE11" i="16"/>
  <c r="AF11" i="16"/>
  <c r="AG11" i="16"/>
  <c r="AH11" i="16"/>
  <c r="AI11" i="16"/>
  <c r="AJ11" i="16"/>
  <c r="AK11" i="16"/>
  <c r="AL11" i="16"/>
  <c r="AO11" i="16"/>
  <c r="AP11" i="16"/>
  <c r="AS11" i="16"/>
  <c r="AU11" i="16"/>
  <c r="AV11" i="16"/>
  <c r="AW11" i="16"/>
  <c r="AX11" i="16"/>
  <c r="AZ11" i="16"/>
  <c r="BB11" i="16"/>
  <c r="BC11" i="16"/>
  <c r="BD11" i="16"/>
  <c r="BE11" i="16"/>
  <c r="BF11" i="16"/>
  <c r="BG11" i="16"/>
  <c r="BH11" i="16"/>
  <c r="BK11" i="16"/>
  <c r="BL11" i="16"/>
  <c r="BM11" i="16"/>
  <c r="BN11" i="16"/>
  <c r="BO11" i="16"/>
  <c r="BP11" i="16"/>
  <c r="BQ11" i="16"/>
  <c r="BR11" i="16"/>
  <c r="BS11" i="16"/>
  <c r="BT11" i="16"/>
  <c r="B12" i="16"/>
  <c r="C12" i="16"/>
  <c r="E12" i="16"/>
  <c r="F12" i="16"/>
  <c r="G12" i="16"/>
  <c r="H12" i="16"/>
  <c r="I12" i="16"/>
  <c r="J12" i="16"/>
  <c r="L12" i="16"/>
  <c r="M12" i="16"/>
  <c r="N12" i="16"/>
  <c r="O12" i="16"/>
  <c r="P12" i="16"/>
  <c r="Q12" i="16"/>
  <c r="R12" i="16"/>
  <c r="S12" i="16"/>
  <c r="T12" i="16"/>
  <c r="W12" i="16"/>
  <c r="Y12" i="16"/>
  <c r="Z12" i="16"/>
  <c r="AA12" i="16"/>
  <c r="AB12" i="16"/>
  <c r="AC12" i="16"/>
  <c r="AD12" i="16"/>
  <c r="AE12" i="16"/>
  <c r="AF12" i="16"/>
  <c r="AG12" i="16"/>
  <c r="AH12" i="16"/>
  <c r="AI12" i="16"/>
  <c r="AJ12" i="16"/>
  <c r="AK12" i="16"/>
  <c r="AL12" i="16"/>
  <c r="AO12" i="16"/>
  <c r="AP12" i="16"/>
  <c r="AS12" i="16"/>
  <c r="AU12" i="16"/>
  <c r="AV12" i="16"/>
  <c r="AW12" i="16"/>
  <c r="AX12" i="16"/>
  <c r="AZ12" i="16"/>
  <c r="BB12" i="16"/>
  <c r="BC12" i="16"/>
  <c r="BD12" i="16"/>
  <c r="BE12" i="16"/>
  <c r="BF12" i="16"/>
  <c r="BG12" i="16"/>
  <c r="BH12" i="16"/>
  <c r="BK12" i="16"/>
  <c r="BL12" i="16"/>
  <c r="BM12" i="16"/>
  <c r="BN12" i="16"/>
  <c r="BO12" i="16"/>
  <c r="BP12" i="16"/>
  <c r="BQ12" i="16"/>
  <c r="BR12" i="16"/>
  <c r="BS12" i="16"/>
  <c r="BT12" i="16"/>
  <c r="B13" i="16"/>
  <c r="C13" i="16"/>
  <c r="E13" i="16"/>
  <c r="F13" i="16"/>
  <c r="G13" i="16"/>
  <c r="H13" i="16"/>
  <c r="I13" i="16"/>
  <c r="J13" i="16"/>
  <c r="L13" i="16"/>
  <c r="M13" i="16"/>
  <c r="N13" i="16"/>
  <c r="O13" i="16"/>
  <c r="P13" i="16"/>
  <c r="Q13" i="16"/>
  <c r="R13" i="16"/>
  <c r="S13" i="16"/>
  <c r="T13" i="16"/>
  <c r="W13" i="16"/>
  <c r="Y13" i="16"/>
  <c r="Z13" i="16"/>
  <c r="AA13" i="16"/>
  <c r="AB13" i="16"/>
  <c r="AC13" i="16"/>
  <c r="AD13" i="16"/>
  <c r="AE13" i="16"/>
  <c r="AF13" i="16"/>
  <c r="AG13" i="16"/>
  <c r="AH13" i="16"/>
  <c r="AI13" i="16"/>
  <c r="AJ13" i="16"/>
  <c r="AK13" i="16"/>
  <c r="AL13" i="16"/>
  <c r="AO13" i="16"/>
  <c r="AP13" i="16"/>
  <c r="AS13" i="16"/>
  <c r="AU13" i="16"/>
  <c r="AV13" i="16"/>
  <c r="AW13" i="16"/>
  <c r="AX13" i="16"/>
  <c r="AZ13" i="16"/>
  <c r="BB13" i="16"/>
  <c r="BC13" i="16"/>
  <c r="BD13" i="16"/>
  <c r="BE13" i="16"/>
  <c r="BF13" i="16"/>
  <c r="BG13" i="16"/>
  <c r="BH13" i="16"/>
  <c r="BK13" i="16"/>
  <c r="BL13" i="16"/>
  <c r="BM13" i="16"/>
  <c r="BN13" i="16"/>
  <c r="BO13" i="16"/>
  <c r="BP13" i="16"/>
  <c r="BQ13" i="16"/>
  <c r="BR13" i="16"/>
  <c r="BS13" i="16"/>
  <c r="BT13" i="16"/>
  <c r="B14" i="16"/>
  <c r="C14" i="16"/>
  <c r="E14" i="16"/>
  <c r="F14" i="16"/>
  <c r="G14" i="16"/>
  <c r="H14" i="16"/>
  <c r="I14" i="16"/>
  <c r="J14" i="16"/>
  <c r="L14" i="16"/>
  <c r="M14" i="16"/>
  <c r="N14" i="16"/>
  <c r="O14" i="16"/>
  <c r="P14" i="16"/>
  <c r="Q14" i="16"/>
  <c r="R14" i="16"/>
  <c r="S14" i="16"/>
  <c r="T14" i="16"/>
  <c r="W14" i="16"/>
  <c r="X14" i="16"/>
  <c r="Y14" i="16"/>
  <c r="Z14" i="16"/>
  <c r="AA14" i="16"/>
  <c r="AB14" i="16"/>
  <c r="AC14" i="16"/>
  <c r="AD14" i="16"/>
  <c r="AE14" i="16"/>
  <c r="AF14" i="16"/>
  <c r="AG14" i="16"/>
  <c r="AH14" i="16"/>
  <c r="AI14" i="16"/>
  <c r="AJ14" i="16"/>
  <c r="AK15" i="16"/>
  <c r="AK16" i="16"/>
  <c r="AK17" i="16"/>
  <c r="AK18" i="16"/>
  <c r="AK19" i="16"/>
  <c r="AK20" i="16"/>
  <c r="AK21" i="16"/>
  <c r="AK22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L14" i="16"/>
  <c r="AO14" i="16"/>
  <c r="AP14" i="16"/>
  <c r="AS14" i="16"/>
  <c r="AU14" i="16"/>
  <c r="AV14" i="16"/>
  <c r="AW14" i="16"/>
  <c r="AX14" i="16"/>
  <c r="AZ14" i="16"/>
  <c r="BB14" i="16"/>
  <c r="BC14" i="16"/>
  <c r="BD14" i="16"/>
  <c r="BE14" i="16"/>
  <c r="BF14" i="16"/>
  <c r="BG14" i="16"/>
  <c r="BH14" i="16"/>
  <c r="BK14" i="16"/>
  <c r="BL14" i="16"/>
  <c r="BM14" i="16"/>
  <c r="BN14" i="16"/>
  <c r="BO14" i="16"/>
  <c r="BP14" i="16"/>
  <c r="BQ14" i="16"/>
  <c r="BR14" i="16"/>
  <c r="BS14" i="16"/>
  <c r="BT14" i="16"/>
  <c r="B15" i="16"/>
  <c r="C15" i="16"/>
  <c r="E15" i="16"/>
  <c r="F15" i="16"/>
  <c r="G15" i="16"/>
  <c r="H15" i="16"/>
  <c r="I15" i="16"/>
  <c r="J15" i="16"/>
  <c r="L15" i="16"/>
  <c r="M15" i="16"/>
  <c r="N15" i="16"/>
  <c r="O15" i="16"/>
  <c r="P15" i="16"/>
  <c r="Q15" i="16"/>
  <c r="R15" i="16"/>
  <c r="S15" i="16"/>
  <c r="T15" i="16"/>
  <c r="W15" i="16"/>
  <c r="Y15" i="16"/>
  <c r="Z15" i="16"/>
  <c r="AA15" i="16"/>
  <c r="AB15" i="16"/>
  <c r="AC15" i="16"/>
  <c r="AD15" i="16"/>
  <c r="AE15" i="16"/>
  <c r="AF15" i="16"/>
  <c r="AG15" i="16"/>
  <c r="AH15" i="16"/>
  <c r="AI15" i="16"/>
  <c r="AJ15" i="16"/>
  <c r="AL15" i="16"/>
  <c r="AO15" i="16"/>
  <c r="AP15" i="16"/>
  <c r="AS15" i="16"/>
  <c r="AU15" i="16"/>
  <c r="AV15" i="16"/>
  <c r="AW15" i="16"/>
  <c r="AX15" i="16"/>
  <c r="AZ15" i="16"/>
  <c r="BB15" i="16"/>
  <c r="BC15" i="16"/>
  <c r="BD15" i="16"/>
  <c r="BE15" i="16"/>
  <c r="BF15" i="16"/>
  <c r="BG15" i="16"/>
  <c r="BH15" i="16"/>
  <c r="BK15" i="16"/>
  <c r="BL15" i="16"/>
  <c r="BM15" i="16"/>
  <c r="BN15" i="16"/>
  <c r="BO15" i="16"/>
  <c r="BP15" i="16"/>
  <c r="BQ15" i="16"/>
  <c r="BR15" i="16"/>
  <c r="BS15" i="16"/>
  <c r="BT15" i="16"/>
  <c r="B16" i="16"/>
  <c r="C16" i="16"/>
  <c r="E16" i="16"/>
  <c r="F16" i="16"/>
  <c r="G16" i="16"/>
  <c r="H16" i="16"/>
  <c r="I16" i="16"/>
  <c r="J16" i="16"/>
  <c r="L16" i="16"/>
  <c r="M16" i="16"/>
  <c r="N16" i="16"/>
  <c r="O16" i="16"/>
  <c r="P16" i="16"/>
  <c r="Q16" i="16"/>
  <c r="R16" i="16"/>
  <c r="S16" i="16"/>
  <c r="T16" i="16"/>
  <c r="W16" i="16"/>
  <c r="X16" i="16"/>
  <c r="Y16" i="16"/>
  <c r="Z16" i="16"/>
  <c r="AA16" i="16"/>
  <c r="AB16" i="16"/>
  <c r="AC16" i="16"/>
  <c r="AD16" i="16"/>
  <c r="AE16" i="16"/>
  <c r="AF16" i="16"/>
  <c r="AG16" i="16"/>
  <c r="AH16" i="16"/>
  <c r="AI16" i="16"/>
  <c r="AJ16" i="16"/>
  <c r="AL16" i="16"/>
  <c r="AO16" i="16"/>
  <c r="AP16" i="16"/>
  <c r="AS16" i="16"/>
  <c r="AU16" i="16"/>
  <c r="AV16" i="16"/>
  <c r="AW16" i="16"/>
  <c r="AX16" i="16"/>
  <c r="AZ16" i="16"/>
  <c r="BB16" i="16"/>
  <c r="BC16" i="16"/>
  <c r="BD16" i="16"/>
  <c r="BE16" i="16"/>
  <c r="BF16" i="16"/>
  <c r="BG16" i="16"/>
  <c r="BH16" i="16"/>
  <c r="BK16" i="16"/>
  <c r="BL16" i="16"/>
  <c r="BM16" i="16"/>
  <c r="BN16" i="16"/>
  <c r="BO16" i="16"/>
  <c r="BP16" i="16"/>
  <c r="BQ16" i="16"/>
  <c r="BR16" i="16"/>
  <c r="BS16" i="16"/>
  <c r="BT16" i="16"/>
  <c r="B17" i="16"/>
  <c r="C17" i="16"/>
  <c r="E17" i="16"/>
  <c r="F17" i="16"/>
  <c r="G17" i="16"/>
  <c r="H17" i="16"/>
  <c r="I17" i="16"/>
  <c r="J17" i="16"/>
  <c r="L17" i="16"/>
  <c r="M17" i="16"/>
  <c r="N17" i="16"/>
  <c r="O17" i="16"/>
  <c r="P17" i="16"/>
  <c r="Q17" i="16"/>
  <c r="R17" i="16"/>
  <c r="S17" i="16"/>
  <c r="T17" i="16"/>
  <c r="W17" i="16"/>
  <c r="Y17" i="16"/>
  <c r="Z17" i="16"/>
  <c r="AA17" i="16"/>
  <c r="AB17" i="16"/>
  <c r="AC17" i="16"/>
  <c r="AD17" i="16"/>
  <c r="AE17" i="16"/>
  <c r="AF17" i="16"/>
  <c r="AG17" i="16"/>
  <c r="AH17" i="16"/>
  <c r="AI17" i="16"/>
  <c r="AJ17" i="16"/>
  <c r="AL17" i="16"/>
  <c r="AO17" i="16"/>
  <c r="AP17" i="16"/>
  <c r="AS17" i="16"/>
  <c r="AU18" i="16"/>
  <c r="AU19" i="16"/>
  <c r="AU20" i="16"/>
  <c r="AU21" i="16"/>
  <c r="AU22" i="16"/>
  <c r="AU23" i="16"/>
  <c r="AU24" i="16"/>
  <c r="AU25" i="16"/>
  <c r="AU26" i="16"/>
  <c r="AU27" i="16"/>
  <c r="AU28" i="16"/>
  <c r="AU29" i="16"/>
  <c r="AU30" i="16"/>
  <c r="AU31" i="16"/>
  <c r="AU32" i="16"/>
  <c r="AU33" i="16"/>
  <c r="AU34" i="16"/>
  <c r="AU35" i="16"/>
  <c r="AU36" i="16"/>
  <c r="AU37" i="16"/>
  <c r="AV17" i="16"/>
  <c r="AW17" i="16"/>
  <c r="AX17" i="16"/>
  <c r="AZ17" i="16"/>
  <c r="BB17" i="16"/>
  <c r="BC17" i="16"/>
  <c r="BD17" i="16"/>
  <c r="BE17" i="16"/>
  <c r="BF17" i="16"/>
  <c r="BG17" i="16"/>
  <c r="BH17" i="16"/>
  <c r="BK17" i="16"/>
  <c r="BL17" i="16"/>
  <c r="BM17" i="16"/>
  <c r="BN17" i="16"/>
  <c r="BO17" i="16"/>
  <c r="BP17" i="16"/>
  <c r="BQ17" i="16"/>
  <c r="BR17" i="16"/>
  <c r="BS17" i="16"/>
  <c r="BT17" i="16"/>
  <c r="B18" i="16"/>
  <c r="C18" i="16"/>
  <c r="E18" i="16"/>
  <c r="F18" i="16"/>
  <c r="G18" i="16"/>
  <c r="H18" i="16"/>
  <c r="I18" i="16"/>
  <c r="J18" i="16"/>
  <c r="L18" i="16"/>
  <c r="M18" i="16"/>
  <c r="N18" i="16"/>
  <c r="O18" i="16"/>
  <c r="P18" i="16"/>
  <c r="Q18" i="16"/>
  <c r="R18" i="16"/>
  <c r="S18" i="16"/>
  <c r="T18" i="16"/>
  <c r="W18" i="16"/>
  <c r="X18" i="16"/>
  <c r="Y18" i="16"/>
  <c r="Z18" i="16"/>
  <c r="AA18" i="16"/>
  <c r="AB18" i="16"/>
  <c r="AC18" i="16"/>
  <c r="AD18" i="16"/>
  <c r="AE18" i="16"/>
  <c r="AF18" i="16"/>
  <c r="AG18" i="16"/>
  <c r="AH18" i="16"/>
  <c r="AI18" i="16"/>
  <c r="AJ18" i="16"/>
  <c r="AL18" i="16"/>
  <c r="AO18" i="16"/>
  <c r="AP18" i="16"/>
  <c r="AS18" i="16"/>
  <c r="AV18" i="16"/>
  <c r="AW18" i="16"/>
  <c r="AX18" i="16"/>
  <c r="AZ18" i="16"/>
  <c r="BB18" i="16"/>
  <c r="BC18" i="16"/>
  <c r="BD18" i="16"/>
  <c r="BE18" i="16"/>
  <c r="BF18" i="16"/>
  <c r="BG18" i="16"/>
  <c r="BH18" i="16"/>
  <c r="BK18" i="16"/>
  <c r="BL18" i="16"/>
  <c r="BM18" i="16"/>
  <c r="BN18" i="16"/>
  <c r="BO18" i="16"/>
  <c r="BP18" i="16"/>
  <c r="BQ18" i="16"/>
  <c r="BR18" i="16"/>
  <c r="BS18" i="16"/>
  <c r="BT18" i="16"/>
  <c r="B19" i="16"/>
  <c r="C19" i="16"/>
  <c r="E19" i="16"/>
  <c r="F19" i="16"/>
  <c r="G19" i="16"/>
  <c r="H19" i="16"/>
  <c r="I19" i="16"/>
  <c r="J19" i="16"/>
  <c r="L19" i="16"/>
  <c r="M19" i="16"/>
  <c r="N19" i="16"/>
  <c r="O19" i="16"/>
  <c r="P19" i="16"/>
  <c r="Q19" i="16"/>
  <c r="R19" i="16"/>
  <c r="S19" i="16"/>
  <c r="T19" i="16"/>
  <c r="W19" i="16"/>
  <c r="Y19" i="16"/>
  <c r="Z19" i="16"/>
  <c r="AA19" i="16"/>
  <c r="AB19" i="16"/>
  <c r="AC19" i="16"/>
  <c r="AD19" i="16"/>
  <c r="AE19" i="16"/>
  <c r="AF19" i="16"/>
  <c r="AG19" i="16"/>
  <c r="AH19" i="16"/>
  <c r="AI19" i="16"/>
  <c r="AJ19" i="16"/>
  <c r="AL19" i="16"/>
  <c r="AO19" i="16"/>
  <c r="AP19" i="16"/>
  <c r="AS19" i="16"/>
  <c r="AV19" i="16"/>
  <c r="AW19" i="16"/>
  <c r="AX19" i="16"/>
  <c r="AZ19" i="16"/>
  <c r="BB19" i="16"/>
  <c r="BC19" i="16"/>
  <c r="BD19" i="16"/>
  <c r="BE19" i="16"/>
  <c r="BF19" i="16"/>
  <c r="BG19" i="16"/>
  <c r="BH19" i="16"/>
  <c r="BK19" i="16"/>
  <c r="BL19" i="16"/>
  <c r="BM19" i="16"/>
  <c r="BN19" i="16"/>
  <c r="BO19" i="16"/>
  <c r="BP19" i="16"/>
  <c r="BQ19" i="16"/>
  <c r="BR19" i="16"/>
  <c r="BS19" i="16"/>
  <c r="BT19" i="16"/>
  <c r="B20" i="16"/>
  <c r="C20" i="16"/>
  <c r="E20" i="16"/>
  <c r="F20" i="16"/>
  <c r="G20" i="16"/>
  <c r="H20" i="16"/>
  <c r="I20" i="16"/>
  <c r="J20" i="16"/>
  <c r="L20" i="16"/>
  <c r="M20" i="16"/>
  <c r="N20" i="16"/>
  <c r="O20" i="16"/>
  <c r="P20" i="16"/>
  <c r="Q20" i="16"/>
  <c r="R20" i="16"/>
  <c r="S20" i="16"/>
  <c r="T20" i="16"/>
  <c r="W20" i="16"/>
  <c r="Y20" i="16"/>
  <c r="Z20" i="16"/>
  <c r="AA20" i="16"/>
  <c r="AB20" i="16"/>
  <c r="AC20" i="16"/>
  <c r="AD20" i="16"/>
  <c r="AE20" i="16"/>
  <c r="AF20" i="16"/>
  <c r="AG20" i="16"/>
  <c r="AH20" i="16"/>
  <c r="AI20" i="16"/>
  <c r="AJ20" i="16"/>
  <c r="AL20" i="16"/>
  <c r="AO20" i="16"/>
  <c r="AP20" i="16"/>
  <c r="AS20" i="16"/>
  <c r="AV20" i="16"/>
  <c r="AW20" i="16"/>
  <c r="AX20" i="16"/>
  <c r="AZ20" i="16"/>
  <c r="BB20" i="16"/>
  <c r="BC20" i="16"/>
  <c r="BD20" i="16"/>
  <c r="BE20" i="16"/>
  <c r="BF20" i="16"/>
  <c r="BG20" i="16"/>
  <c r="BH20" i="16"/>
  <c r="BK20" i="16"/>
  <c r="BL20" i="16"/>
  <c r="BM20" i="16"/>
  <c r="BN20" i="16"/>
  <c r="BO20" i="16"/>
  <c r="BP20" i="16"/>
  <c r="BQ20" i="16"/>
  <c r="BR20" i="16"/>
  <c r="BS20" i="16"/>
  <c r="BT20" i="16"/>
  <c r="B21" i="16"/>
  <c r="C21" i="16"/>
  <c r="E21" i="16"/>
  <c r="F21" i="16"/>
  <c r="G21" i="16"/>
  <c r="H21" i="16"/>
  <c r="I21" i="16"/>
  <c r="J21" i="16"/>
  <c r="L21" i="16"/>
  <c r="M21" i="16"/>
  <c r="N21" i="16"/>
  <c r="O21" i="16"/>
  <c r="P21" i="16"/>
  <c r="Q21" i="16"/>
  <c r="R21" i="16"/>
  <c r="S21" i="16"/>
  <c r="T21" i="16"/>
  <c r="W21" i="16"/>
  <c r="Y21" i="16"/>
  <c r="Z21" i="16"/>
  <c r="AA21" i="16"/>
  <c r="AB21" i="16"/>
  <c r="AC21" i="16"/>
  <c r="AD21" i="16"/>
  <c r="AE21" i="16"/>
  <c r="AF21" i="16"/>
  <c r="AG21" i="16"/>
  <c r="AH21" i="16"/>
  <c r="AI21" i="16"/>
  <c r="AJ21" i="16"/>
  <c r="AL21" i="16"/>
  <c r="AO21" i="16"/>
  <c r="AP21" i="16"/>
  <c r="AS21" i="16"/>
  <c r="AV21" i="16"/>
  <c r="AW21" i="16"/>
  <c r="AX21" i="16"/>
  <c r="AZ21" i="16"/>
  <c r="BB21" i="16"/>
  <c r="BC21" i="16"/>
  <c r="BD21" i="16"/>
  <c r="BE21" i="16"/>
  <c r="BF21" i="16"/>
  <c r="BG21" i="16"/>
  <c r="BH21" i="16"/>
  <c r="BK21" i="16"/>
  <c r="BL21" i="16"/>
  <c r="BM21" i="16"/>
  <c r="BN21" i="16"/>
  <c r="BO21" i="16"/>
  <c r="BP21" i="16"/>
  <c r="BQ21" i="16"/>
  <c r="BR21" i="16"/>
  <c r="BS21" i="16"/>
  <c r="BT21" i="16"/>
  <c r="B22" i="16"/>
  <c r="C22" i="16"/>
  <c r="E22" i="16"/>
  <c r="F22" i="16"/>
  <c r="G22" i="16"/>
  <c r="H22" i="16"/>
  <c r="I22" i="16"/>
  <c r="J22" i="16"/>
  <c r="L22" i="16"/>
  <c r="M22" i="16"/>
  <c r="N22" i="16"/>
  <c r="O22" i="16"/>
  <c r="P22" i="16"/>
  <c r="Q22" i="16"/>
  <c r="R22" i="16"/>
  <c r="S22" i="16"/>
  <c r="T22" i="16"/>
  <c r="W22" i="16"/>
  <c r="Y22" i="16"/>
  <c r="Z22" i="16"/>
  <c r="AA22" i="16"/>
  <c r="AB22" i="16"/>
  <c r="AC22" i="16"/>
  <c r="AD22" i="16"/>
  <c r="AE22" i="16"/>
  <c r="AF22" i="16"/>
  <c r="AG22" i="16"/>
  <c r="AH22" i="16"/>
  <c r="AI22" i="16"/>
  <c r="AJ22" i="16"/>
  <c r="AL22" i="16"/>
  <c r="AO22" i="16"/>
  <c r="AP22" i="16"/>
  <c r="AS22" i="16"/>
  <c r="AV22" i="16"/>
  <c r="AW22" i="16"/>
  <c r="AX22" i="16"/>
  <c r="AZ22" i="16"/>
  <c r="BB22" i="16"/>
  <c r="BC22" i="16"/>
  <c r="BD22" i="16"/>
  <c r="BE22" i="16"/>
  <c r="BF22" i="16"/>
  <c r="BG22" i="16"/>
  <c r="BH22" i="16"/>
  <c r="BK22" i="16"/>
  <c r="BL22" i="16"/>
  <c r="BM22" i="16"/>
  <c r="BN22" i="16"/>
  <c r="BO22" i="16"/>
  <c r="BP22" i="16"/>
  <c r="BQ22" i="16"/>
  <c r="BR22" i="16"/>
  <c r="BS22" i="16"/>
  <c r="BT22" i="16"/>
  <c r="B23" i="16"/>
  <c r="C23" i="16"/>
  <c r="E23" i="16"/>
  <c r="F23" i="16"/>
  <c r="G23" i="16"/>
  <c r="H23" i="16"/>
  <c r="I23" i="16"/>
  <c r="J23" i="16"/>
  <c r="L23" i="16"/>
  <c r="M23" i="16"/>
  <c r="N23" i="16"/>
  <c r="O23" i="16"/>
  <c r="P23" i="16"/>
  <c r="Q23" i="16"/>
  <c r="R23" i="16"/>
  <c r="S23" i="16"/>
  <c r="T23" i="16"/>
  <c r="W23" i="16"/>
  <c r="Y23" i="16"/>
  <c r="Z23" i="16"/>
  <c r="AA23" i="16"/>
  <c r="AB23" i="16"/>
  <c r="AC23" i="16"/>
  <c r="AD23" i="16"/>
  <c r="AE23" i="16"/>
  <c r="AF23" i="16"/>
  <c r="AG23" i="16"/>
  <c r="AH23" i="16"/>
  <c r="AI23" i="16"/>
  <c r="AJ23" i="16"/>
  <c r="AL23" i="16"/>
  <c r="AO23" i="16"/>
  <c r="AP23" i="16"/>
  <c r="AS23" i="16"/>
  <c r="AV23" i="16"/>
  <c r="AW23" i="16"/>
  <c r="AX23" i="16"/>
  <c r="AZ23" i="16"/>
  <c r="BB23" i="16"/>
  <c r="BC23" i="16"/>
  <c r="BD23" i="16"/>
  <c r="BE23" i="16"/>
  <c r="BF23" i="16"/>
  <c r="BG23" i="16"/>
  <c r="BH23" i="16"/>
  <c r="BK23" i="16"/>
  <c r="BL23" i="16"/>
  <c r="BM23" i="16"/>
  <c r="BN23" i="16"/>
  <c r="BO23" i="16"/>
  <c r="BP23" i="16"/>
  <c r="BQ23" i="16"/>
  <c r="BR23" i="16"/>
  <c r="BS23" i="16"/>
  <c r="BT23" i="16"/>
  <c r="B24" i="16"/>
  <c r="C24" i="16"/>
  <c r="E24" i="16"/>
  <c r="F24" i="16"/>
  <c r="G24" i="16"/>
  <c r="H24" i="16"/>
  <c r="I24" i="16"/>
  <c r="J24" i="16"/>
  <c r="L24" i="16"/>
  <c r="M24" i="16"/>
  <c r="N24" i="16"/>
  <c r="O24" i="16"/>
  <c r="P24" i="16"/>
  <c r="Q24" i="16"/>
  <c r="R24" i="16"/>
  <c r="S24" i="16"/>
  <c r="T24" i="16"/>
  <c r="W24" i="16"/>
  <c r="Y24" i="16"/>
  <c r="Z24" i="16"/>
  <c r="AA24" i="16"/>
  <c r="AB24" i="16"/>
  <c r="AC24" i="16"/>
  <c r="AD24" i="16"/>
  <c r="AE24" i="16"/>
  <c r="AF24" i="16"/>
  <c r="AG24" i="16"/>
  <c r="AH24" i="16"/>
  <c r="AI24" i="16"/>
  <c r="AJ24" i="16"/>
  <c r="AL24" i="16"/>
  <c r="AO24" i="16"/>
  <c r="AP24" i="16"/>
  <c r="AS24" i="16"/>
  <c r="AV24" i="16"/>
  <c r="AW24" i="16"/>
  <c r="AX24" i="16"/>
  <c r="AZ24" i="16"/>
  <c r="BB24" i="16"/>
  <c r="BC24" i="16"/>
  <c r="BD24" i="16"/>
  <c r="BE24" i="16"/>
  <c r="BF24" i="16"/>
  <c r="BG24" i="16"/>
  <c r="BH24" i="16"/>
  <c r="BK24" i="16"/>
  <c r="BL24" i="16"/>
  <c r="BM24" i="16"/>
  <c r="BN24" i="16"/>
  <c r="BO24" i="16"/>
  <c r="BP24" i="16"/>
  <c r="BQ24" i="16"/>
  <c r="BR24" i="16"/>
  <c r="BS24" i="16"/>
  <c r="BT24" i="16"/>
  <c r="B25" i="16"/>
  <c r="C25" i="16"/>
  <c r="E25" i="16"/>
  <c r="F25" i="16"/>
  <c r="G25" i="16"/>
  <c r="H25" i="16"/>
  <c r="I25" i="16"/>
  <c r="J25" i="16"/>
  <c r="L25" i="16"/>
  <c r="M25" i="16"/>
  <c r="N25" i="16"/>
  <c r="O25" i="16"/>
  <c r="P25" i="16"/>
  <c r="Q25" i="16"/>
  <c r="R25" i="16"/>
  <c r="S25" i="16"/>
  <c r="T25" i="16"/>
  <c r="W25" i="16"/>
  <c r="Y25" i="16"/>
  <c r="Z25" i="16"/>
  <c r="AA25" i="16"/>
  <c r="AB25" i="16"/>
  <c r="AC25" i="16"/>
  <c r="AD25" i="16"/>
  <c r="AE25" i="16"/>
  <c r="AF25" i="16"/>
  <c r="AG25" i="16"/>
  <c r="AH25" i="16"/>
  <c r="AI25" i="16"/>
  <c r="AJ25" i="16"/>
  <c r="AL25" i="16"/>
  <c r="AO25" i="16"/>
  <c r="AP25" i="16"/>
  <c r="AS25" i="16"/>
  <c r="AV25" i="16"/>
  <c r="AW25" i="16"/>
  <c r="AX25" i="16"/>
  <c r="AZ25" i="16"/>
  <c r="BB25" i="16"/>
  <c r="BC25" i="16"/>
  <c r="BD25" i="16"/>
  <c r="BE25" i="16"/>
  <c r="BF25" i="16"/>
  <c r="BG25" i="16"/>
  <c r="BH25" i="16"/>
  <c r="BK25" i="16"/>
  <c r="BL25" i="16"/>
  <c r="BM25" i="16"/>
  <c r="BN25" i="16"/>
  <c r="BO25" i="16"/>
  <c r="BP25" i="16"/>
  <c r="BQ25" i="16"/>
  <c r="BR25" i="16"/>
  <c r="BS25" i="16"/>
  <c r="BT25" i="16"/>
  <c r="B26" i="16"/>
  <c r="C26" i="16"/>
  <c r="E26" i="16"/>
  <c r="F26" i="16"/>
  <c r="G26" i="16"/>
  <c r="H26" i="16"/>
  <c r="I26" i="16"/>
  <c r="J26" i="16"/>
  <c r="L26" i="16"/>
  <c r="M26" i="16"/>
  <c r="N26" i="16"/>
  <c r="O26" i="16"/>
  <c r="P26" i="16"/>
  <c r="Q26" i="16"/>
  <c r="R26" i="16"/>
  <c r="S26" i="16"/>
  <c r="T26" i="16"/>
  <c r="W26" i="16"/>
  <c r="X26" i="16"/>
  <c r="Y26" i="16"/>
  <c r="Z26" i="16"/>
  <c r="AA26" i="16"/>
  <c r="AB26" i="16"/>
  <c r="AC26" i="16"/>
  <c r="AD26" i="16"/>
  <c r="AE26" i="16"/>
  <c r="AF26" i="16"/>
  <c r="AG26" i="16"/>
  <c r="AH26" i="16"/>
  <c r="AI26" i="16"/>
  <c r="AJ26" i="16"/>
  <c r="AL26" i="16"/>
  <c r="AO26" i="16"/>
  <c r="AP26" i="16"/>
  <c r="AS26" i="16"/>
  <c r="AV26" i="16"/>
  <c r="AW26" i="16"/>
  <c r="AX26" i="16"/>
  <c r="AZ26" i="16"/>
  <c r="BB26" i="16"/>
  <c r="BC26" i="16"/>
  <c r="BD26" i="16"/>
  <c r="BE26" i="16"/>
  <c r="BF26" i="16"/>
  <c r="BG26" i="16"/>
  <c r="BH26" i="16"/>
  <c r="BK26" i="16"/>
  <c r="BL26" i="16"/>
  <c r="BM26" i="16"/>
  <c r="BN26" i="16"/>
  <c r="BO26" i="16"/>
  <c r="BP26" i="16"/>
  <c r="BQ26" i="16"/>
  <c r="BR26" i="16"/>
  <c r="BS26" i="16"/>
  <c r="BT26" i="16"/>
  <c r="B27" i="16"/>
  <c r="C27" i="16"/>
  <c r="E27" i="16"/>
  <c r="F27" i="16"/>
  <c r="G27" i="16"/>
  <c r="H27" i="16"/>
  <c r="I27" i="16"/>
  <c r="J27" i="16"/>
  <c r="L27" i="16"/>
  <c r="M27" i="16"/>
  <c r="N27" i="16"/>
  <c r="O27" i="16"/>
  <c r="P27" i="16"/>
  <c r="Q27" i="16"/>
  <c r="R27" i="16"/>
  <c r="S27" i="16"/>
  <c r="T27" i="16"/>
  <c r="W27" i="16"/>
  <c r="Y27" i="16"/>
  <c r="Z27" i="16"/>
  <c r="AA27" i="16"/>
  <c r="AB27" i="16"/>
  <c r="AC27" i="16"/>
  <c r="AD27" i="16"/>
  <c r="AE27" i="16"/>
  <c r="AF27" i="16"/>
  <c r="AG27" i="16"/>
  <c r="AH27" i="16"/>
  <c r="AI27" i="16"/>
  <c r="AJ27" i="16"/>
  <c r="AL27" i="16"/>
  <c r="AO27" i="16"/>
  <c r="AP27" i="16"/>
  <c r="AS27" i="16"/>
  <c r="AV27" i="16"/>
  <c r="AW27" i="16"/>
  <c r="AX27" i="16"/>
  <c r="AZ27" i="16"/>
  <c r="BB27" i="16"/>
  <c r="BC27" i="16"/>
  <c r="BD27" i="16"/>
  <c r="BE27" i="16"/>
  <c r="BF27" i="16"/>
  <c r="BG27" i="16"/>
  <c r="BH27" i="16"/>
  <c r="BK27" i="16"/>
  <c r="BL27" i="16"/>
  <c r="BM27" i="16"/>
  <c r="BN27" i="16"/>
  <c r="BO27" i="16"/>
  <c r="BP27" i="16"/>
  <c r="BQ27" i="16"/>
  <c r="BR27" i="16"/>
  <c r="BS27" i="16"/>
  <c r="BT27" i="16"/>
  <c r="B28" i="16"/>
  <c r="C28" i="16"/>
  <c r="E28" i="16"/>
  <c r="F28" i="16"/>
  <c r="G28" i="16"/>
  <c r="H28" i="16"/>
  <c r="I28" i="16"/>
  <c r="J28" i="16"/>
  <c r="L28" i="16"/>
  <c r="M28" i="16"/>
  <c r="N28" i="16"/>
  <c r="O28" i="16"/>
  <c r="P28" i="16"/>
  <c r="Q28" i="16"/>
  <c r="R28" i="16"/>
  <c r="S28" i="16"/>
  <c r="T28" i="16"/>
  <c r="W28" i="16"/>
  <c r="Y28" i="16"/>
  <c r="Z28" i="16"/>
  <c r="AA28" i="16"/>
  <c r="AB28" i="16"/>
  <c r="AC28" i="16"/>
  <c r="AD28" i="16"/>
  <c r="AE28" i="16"/>
  <c r="AF28" i="16"/>
  <c r="AG28" i="16"/>
  <c r="AH28" i="16"/>
  <c r="AI28" i="16"/>
  <c r="AJ28" i="16"/>
  <c r="AL28" i="16"/>
  <c r="AO28" i="16"/>
  <c r="AP28" i="16"/>
  <c r="AS28" i="16"/>
  <c r="AV28" i="16"/>
  <c r="AW28" i="16"/>
  <c r="AX28" i="16"/>
  <c r="AZ28" i="16"/>
  <c r="BB28" i="16"/>
  <c r="BC28" i="16"/>
  <c r="BD28" i="16"/>
  <c r="BE28" i="16"/>
  <c r="BF28" i="16"/>
  <c r="BG28" i="16"/>
  <c r="BH28" i="16"/>
  <c r="BK28" i="16"/>
  <c r="BL28" i="16"/>
  <c r="BM28" i="16"/>
  <c r="BN28" i="16"/>
  <c r="BO28" i="16"/>
  <c r="BP28" i="16"/>
  <c r="BQ28" i="16"/>
  <c r="BR28" i="16"/>
  <c r="BS28" i="16"/>
  <c r="BT28" i="16"/>
  <c r="B29" i="16"/>
  <c r="C29" i="16"/>
  <c r="E29" i="16"/>
  <c r="F29" i="16"/>
  <c r="G29" i="16"/>
  <c r="H29" i="16"/>
  <c r="I29" i="16"/>
  <c r="J29" i="16"/>
  <c r="L29" i="16"/>
  <c r="M29" i="16"/>
  <c r="N29" i="16"/>
  <c r="O29" i="16"/>
  <c r="P29" i="16"/>
  <c r="Q29" i="16"/>
  <c r="R29" i="16"/>
  <c r="S29" i="16"/>
  <c r="T29" i="16"/>
  <c r="W29" i="16"/>
  <c r="Y29" i="16"/>
  <c r="Z29" i="16"/>
  <c r="AA29" i="16"/>
  <c r="AB29" i="16"/>
  <c r="AC29" i="16"/>
  <c r="AD29" i="16"/>
  <c r="AE29" i="16"/>
  <c r="AF29" i="16"/>
  <c r="AG29" i="16"/>
  <c r="AH29" i="16"/>
  <c r="AI29" i="16"/>
  <c r="AJ29" i="16"/>
  <c r="AL29" i="16"/>
  <c r="AO29" i="16"/>
  <c r="AP29" i="16"/>
  <c r="AS29" i="16"/>
  <c r="AV29" i="16"/>
  <c r="AW29" i="16"/>
  <c r="AX29" i="16"/>
  <c r="AZ29" i="16"/>
  <c r="BB29" i="16"/>
  <c r="BC29" i="16"/>
  <c r="BD29" i="16"/>
  <c r="BE29" i="16"/>
  <c r="BF29" i="16"/>
  <c r="BG29" i="16"/>
  <c r="BH29" i="16"/>
  <c r="BK29" i="16"/>
  <c r="BL29" i="16"/>
  <c r="BM29" i="16"/>
  <c r="BN29" i="16"/>
  <c r="BO29" i="16"/>
  <c r="BP29" i="16"/>
  <c r="BQ29" i="16"/>
  <c r="BR29" i="16"/>
  <c r="BS29" i="16"/>
  <c r="BT29" i="16"/>
  <c r="B30" i="16"/>
  <c r="C30" i="16"/>
  <c r="E30" i="16"/>
  <c r="F30" i="16"/>
  <c r="G30" i="16"/>
  <c r="H30" i="16"/>
  <c r="I30" i="16"/>
  <c r="J30" i="16"/>
  <c r="L30" i="16"/>
  <c r="M30" i="16"/>
  <c r="N30" i="16"/>
  <c r="O30" i="16"/>
  <c r="P30" i="16"/>
  <c r="Q30" i="16"/>
  <c r="R30" i="16"/>
  <c r="S30" i="16"/>
  <c r="T30" i="16"/>
  <c r="W30" i="16"/>
  <c r="Y30" i="16"/>
  <c r="Z30" i="16"/>
  <c r="AA30" i="16"/>
  <c r="AB30" i="16"/>
  <c r="AC30" i="16"/>
  <c r="AD30" i="16"/>
  <c r="AE30" i="16"/>
  <c r="AF30" i="16"/>
  <c r="AG30" i="16"/>
  <c r="AH30" i="16"/>
  <c r="AI30" i="16"/>
  <c r="AJ30" i="16"/>
  <c r="AL30" i="16"/>
  <c r="AO30" i="16"/>
  <c r="AP30" i="16"/>
  <c r="AS30" i="16"/>
  <c r="AV30" i="16"/>
  <c r="AW30" i="16"/>
  <c r="AX30" i="16"/>
  <c r="AZ30" i="16"/>
  <c r="BB30" i="16"/>
  <c r="BC30" i="16"/>
  <c r="BD30" i="16"/>
  <c r="BE30" i="16"/>
  <c r="BF30" i="16"/>
  <c r="BG30" i="16"/>
  <c r="BH30" i="16"/>
  <c r="BK30" i="16"/>
  <c r="BL30" i="16"/>
  <c r="BM30" i="16"/>
  <c r="BN30" i="16"/>
  <c r="BO30" i="16"/>
  <c r="BP30" i="16"/>
  <c r="BQ30" i="16"/>
  <c r="BR30" i="16"/>
  <c r="BS30" i="16"/>
  <c r="BT30" i="16"/>
  <c r="B31" i="16"/>
  <c r="C31" i="16"/>
  <c r="E31" i="16"/>
  <c r="F31" i="16"/>
  <c r="G31" i="16"/>
  <c r="H31" i="16"/>
  <c r="I31" i="16"/>
  <c r="J31" i="16"/>
  <c r="L31" i="16"/>
  <c r="M31" i="16"/>
  <c r="N31" i="16"/>
  <c r="O31" i="16"/>
  <c r="P31" i="16"/>
  <c r="Q31" i="16"/>
  <c r="R31" i="16"/>
  <c r="S31" i="16"/>
  <c r="T31" i="16"/>
  <c r="W31" i="16"/>
  <c r="Y31" i="16"/>
  <c r="Z31" i="16"/>
  <c r="AA31" i="16"/>
  <c r="AB31" i="16"/>
  <c r="AC31" i="16"/>
  <c r="AD31" i="16"/>
  <c r="AE31" i="16"/>
  <c r="AF31" i="16"/>
  <c r="AG31" i="16"/>
  <c r="AH31" i="16"/>
  <c r="AI31" i="16"/>
  <c r="AJ31" i="16"/>
  <c r="AL31" i="16"/>
  <c r="AO31" i="16"/>
  <c r="AP31" i="16"/>
  <c r="AS31" i="16"/>
  <c r="AV31" i="16"/>
  <c r="AW31" i="16"/>
  <c r="AX31" i="16"/>
  <c r="AZ31" i="16"/>
  <c r="BB31" i="16"/>
  <c r="BC31" i="16"/>
  <c r="BD31" i="16"/>
  <c r="BE31" i="16"/>
  <c r="BF31" i="16"/>
  <c r="BG31" i="16"/>
  <c r="BH31" i="16"/>
  <c r="BK31" i="16"/>
  <c r="BL31" i="16"/>
  <c r="BM31" i="16"/>
  <c r="BN31" i="16"/>
  <c r="BO31" i="16"/>
  <c r="BP31" i="16"/>
  <c r="BQ31" i="16"/>
  <c r="BR31" i="16"/>
  <c r="BS31" i="16"/>
  <c r="BT31" i="16"/>
  <c r="B32" i="16"/>
  <c r="C32" i="16"/>
  <c r="E32" i="16"/>
  <c r="F32" i="16"/>
  <c r="G32" i="16"/>
  <c r="H32" i="16"/>
  <c r="I32" i="16"/>
  <c r="J32" i="16"/>
  <c r="L32" i="16"/>
  <c r="M32" i="16"/>
  <c r="N32" i="16"/>
  <c r="O32" i="16"/>
  <c r="P32" i="16"/>
  <c r="Q32" i="16"/>
  <c r="R32" i="16"/>
  <c r="S32" i="16"/>
  <c r="T32" i="16"/>
  <c r="W32" i="16"/>
  <c r="X32" i="16"/>
  <c r="Y32" i="16"/>
  <c r="Z32" i="16"/>
  <c r="AA32" i="16"/>
  <c r="AB32" i="16"/>
  <c r="AC32" i="16"/>
  <c r="AD32" i="16"/>
  <c r="AE32" i="16"/>
  <c r="AF32" i="16"/>
  <c r="AG32" i="16"/>
  <c r="AH32" i="16"/>
  <c r="AI32" i="16"/>
  <c r="AJ32" i="16"/>
  <c r="AL32" i="16"/>
  <c r="AO32" i="16"/>
  <c r="AP32" i="16"/>
  <c r="AS32" i="16"/>
  <c r="AV32" i="16"/>
  <c r="AW32" i="16"/>
  <c r="AX32" i="16"/>
  <c r="AZ32" i="16"/>
  <c r="BB32" i="16"/>
  <c r="BC32" i="16"/>
  <c r="BD32" i="16"/>
  <c r="BE32" i="16"/>
  <c r="BF32" i="16"/>
  <c r="BG32" i="16"/>
  <c r="BH32" i="16"/>
  <c r="BK32" i="16"/>
  <c r="BL32" i="16"/>
  <c r="BM32" i="16"/>
  <c r="BN32" i="16"/>
  <c r="BO32" i="16"/>
  <c r="BP32" i="16"/>
  <c r="BQ32" i="16"/>
  <c r="BR32" i="16"/>
  <c r="BS32" i="16"/>
  <c r="BT32" i="16"/>
  <c r="B33" i="16"/>
  <c r="C33" i="16"/>
  <c r="E33" i="16"/>
  <c r="F33" i="16"/>
  <c r="G33" i="16"/>
  <c r="H33" i="16"/>
  <c r="I33" i="16"/>
  <c r="J33" i="16"/>
  <c r="L33" i="16"/>
  <c r="M33" i="16"/>
  <c r="N33" i="16"/>
  <c r="O33" i="16"/>
  <c r="P33" i="16"/>
  <c r="Q33" i="16"/>
  <c r="R33" i="16"/>
  <c r="S33" i="16"/>
  <c r="T33" i="16"/>
  <c r="W33" i="16"/>
  <c r="Y33" i="16"/>
  <c r="Z33" i="16"/>
  <c r="AA33" i="16"/>
  <c r="AB33" i="16"/>
  <c r="AC33" i="16"/>
  <c r="AD33" i="16"/>
  <c r="AE33" i="16"/>
  <c r="AF33" i="16"/>
  <c r="AG33" i="16"/>
  <c r="AH33" i="16"/>
  <c r="AI33" i="16"/>
  <c r="AJ33" i="16"/>
  <c r="AL33" i="16"/>
  <c r="AO33" i="16"/>
  <c r="AP33" i="16"/>
  <c r="AS33" i="16"/>
  <c r="AV33" i="16"/>
  <c r="AW33" i="16"/>
  <c r="AX33" i="16"/>
  <c r="AZ33" i="16"/>
  <c r="BB33" i="16"/>
  <c r="BC33" i="16"/>
  <c r="BD33" i="16"/>
  <c r="BE33" i="16"/>
  <c r="BF33" i="16"/>
  <c r="BG33" i="16"/>
  <c r="BH33" i="16"/>
  <c r="BK33" i="16"/>
  <c r="BL33" i="16"/>
  <c r="BM33" i="16"/>
  <c r="BN33" i="16"/>
  <c r="BO33" i="16"/>
  <c r="BP33" i="16"/>
  <c r="BQ33" i="16"/>
  <c r="BR33" i="16"/>
  <c r="BS33" i="16"/>
  <c r="BT33" i="16"/>
  <c r="B34" i="16"/>
  <c r="C34" i="16"/>
  <c r="E34" i="16"/>
  <c r="F34" i="16"/>
  <c r="G34" i="16"/>
  <c r="H34" i="16"/>
  <c r="I34" i="16"/>
  <c r="J34" i="16"/>
  <c r="L34" i="16"/>
  <c r="M34" i="16"/>
  <c r="N34" i="16"/>
  <c r="O34" i="16"/>
  <c r="P34" i="16"/>
  <c r="Q34" i="16"/>
  <c r="R34" i="16"/>
  <c r="S34" i="16"/>
  <c r="T34" i="16"/>
  <c r="W34" i="16"/>
  <c r="Y34" i="16"/>
  <c r="Z34" i="16"/>
  <c r="AA34" i="16"/>
  <c r="AB34" i="16"/>
  <c r="AC34" i="16"/>
  <c r="AD34" i="16"/>
  <c r="AE34" i="16"/>
  <c r="AF34" i="16"/>
  <c r="AG34" i="16"/>
  <c r="AH34" i="16"/>
  <c r="AI34" i="16"/>
  <c r="AJ34" i="16"/>
  <c r="AL34" i="16"/>
  <c r="AO34" i="16"/>
  <c r="AP35" i="16"/>
  <c r="AP36" i="16"/>
  <c r="AP37" i="16"/>
  <c r="AS34" i="16"/>
  <c r="AV34" i="16"/>
  <c r="AW34" i="16"/>
  <c r="AX34" i="16"/>
  <c r="AZ34" i="16"/>
  <c r="BB34" i="16"/>
  <c r="BC34" i="16"/>
  <c r="BD34" i="16"/>
  <c r="BE34" i="16"/>
  <c r="BF34" i="16"/>
  <c r="BG34" i="16"/>
  <c r="BH34" i="16"/>
  <c r="BK34" i="16"/>
  <c r="BL34" i="16"/>
  <c r="BM34" i="16"/>
  <c r="BN34" i="16"/>
  <c r="BO34" i="16"/>
  <c r="BP34" i="16"/>
  <c r="BQ34" i="16"/>
  <c r="BR34" i="16"/>
  <c r="BS34" i="16"/>
  <c r="BT34" i="16"/>
  <c r="B35" i="16"/>
  <c r="C35" i="16"/>
  <c r="E35" i="16"/>
  <c r="F35" i="16"/>
  <c r="G35" i="16"/>
  <c r="H35" i="16"/>
  <c r="I35" i="16"/>
  <c r="J35" i="16"/>
  <c r="L35" i="16"/>
  <c r="M35" i="16"/>
  <c r="N35" i="16"/>
  <c r="O35" i="16"/>
  <c r="P35" i="16"/>
  <c r="Q35" i="16"/>
  <c r="R35" i="16"/>
  <c r="S35" i="16"/>
  <c r="T35" i="16"/>
  <c r="W35" i="16"/>
  <c r="Y35" i="16"/>
  <c r="Z35" i="16"/>
  <c r="AA35" i="16"/>
  <c r="AB35" i="16"/>
  <c r="AC35" i="16"/>
  <c r="AD35" i="16"/>
  <c r="AE35" i="16"/>
  <c r="AF35" i="16"/>
  <c r="AG35" i="16"/>
  <c r="AH35" i="16"/>
  <c r="AI35" i="16"/>
  <c r="AJ35" i="16"/>
  <c r="AL35" i="16"/>
  <c r="AO35" i="16"/>
  <c r="AS35" i="16"/>
  <c r="AV35" i="16"/>
  <c r="AW35" i="16"/>
  <c r="AX35" i="16"/>
  <c r="AZ35" i="16"/>
  <c r="BB35" i="16"/>
  <c r="BC35" i="16"/>
  <c r="BD35" i="16"/>
  <c r="BE35" i="16"/>
  <c r="BF35" i="16"/>
  <c r="BG35" i="16"/>
  <c r="BH35" i="16"/>
  <c r="BK35" i="16"/>
  <c r="BL35" i="16"/>
  <c r="BM35" i="16"/>
  <c r="BN35" i="16"/>
  <c r="BO35" i="16"/>
  <c r="BP35" i="16"/>
  <c r="BQ35" i="16"/>
  <c r="BR35" i="16"/>
  <c r="BS35" i="16"/>
  <c r="BT35" i="16"/>
  <c r="B36" i="16"/>
  <c r="C36" i="16"/>
  <c r="E36" i="16"/>
  <c r="F36" i="16"/>
  <c r="G36" i="16"/>
  <c r="H36" i="16"/>
  <c r="I36" i="16"/>
  <c r="J36" i="16"/>
  <c r="L36" i="16"/>
  <c r="M36" i="16"/>
  <c r="N36" i="16"/>
  <c r="O36" i="16"/>
  <c r="P36" i="16"/>
  <c r="Q36" i="16"/>
  <c r="R36" i="16"/>
  <c r="S36" i="16"/>
  <c r="T36" i="16"/>
  <c r="W36" i="16"/>
  <c r="Y36" i="16"/>
  <c r="Z36" i="16"/>
  <c r="AA36" i="16"/>
  <c r="AB36" i="16"/>
  <c r="AC36" i="16"/>
  <c r="AD36" i="16"/>
  <c r="AE36" i="16"/>
  <c r="AF36" i="16"/>
  <c r="AG36" i="16"/>
  <c r="AH36" i="16"/>
  <c r="AI36" i="16"/>
  <c r="AJ36" i="16"/>
  <c r="AL36" i="16"/>
  <c r="AO36" i="16"/>
  <c r="AS36" i="16"/>
  <c r="AV36" i="16"/>
  <c r="AW36" i="16"/>
  <c r="AX36" i="16"/>
  <c r="AZ36" i="16"/>
  <c r="BB36" i="16"/>
  <c r="BC36" i="16"/>
  <c r="BD36" i="16"/>
  <c r="BE36" i="16"/>
  <c r="BF36" i="16"/>
  <c r="BG36" i="16"/>
  <c r="BH36" i="16"/>
  <c r="BK36" i="16"/>
  <c r="BL36" i="16"/>
  <c r="BM36" i="16"/>
  <c r="BN36" i="16"/>
  <c r="BO36" i="16"/>
  <c r="BP36" i="16"/>
  <c r="BQ36" i="16"/>
  <c r="BR36" i="16"/>
  <c r="BS36" i="16"/>
  <c r="BT36" i="16"/>
  <c r="B37" i="16"/>
  <c r="C37" i="16"/>
  <c r="E37" i="16"/>
  <c r="F37" i="16"/>
  <c r="G37" i="16"/>
  <c r="H37" i="16"/>
  <c r="I37" i="16"/>
  <c r="J37" i="16"/>
  <c r="L37" i="16"/>
  <c r="M37" i="16"/>
  <c r="N37" i="16"/>
  <c r="O37" i="16"/>
  <c r="P37" i="16"/>
  <c r="Q37" i="16"/>
  <c r="R37" i="16"/>
  <c r="S37" i="16"/>
  <c r="T37" i="16"/>
  <c r="W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L37" i="16"/>
  <c r="AO37" i="16"/>
  <c r="AS37" i="16"/>
  <c r="AV37" i="16"/>
  <c r="AW37" i="16"/>
  <c r="AX37" i="16"/>
  <c r="AZ37" i="16"/>
  <c r="BB37" i="16"/>
  <c r="BC37" i="16"/>
  <c r="BD37" i="16"/>
  <c r="BE37" i="16"/>
  <c r="BF37" i="16"/>
  <c r="BG37" i="16"/>
  <c r="BH37" i="16"/>
  <c r="BK37" i="16"/>
  <c r="BL37" i="16"/>
  <c r="BM37" i="16"/>
  <c r="BN37" i="16"/>
  <c r="BO37" i="16"/>
  <c r="BP37" i="16"/>
  <c r="BQ37" i="16"/>
  <c r="BR37" i="16"/>
  <c r="BS37" i="16"/>
  <c r="BT37" i="16"/>
  <c r="B6" i="17"/>
  <c r="C6" i="17"/>
  <c r="E6" i="17"/>
  <c r="F6" i="17"/>
  <c r="G6" i="17"/>
  <c r="H6" i="17"/>
  <c r="I6" i="17"/>
  <c r="J6" i="17"/>
  <c r="L6" i="17"/>
  <c r="M6" i="17"/>
  <c r="N6" i="17"/>
  <c r="O6" i="17"/>
  <c r="P6" i="17"/>
  <c r="Q6" i="17"/>
  <c r="R6" i="17"/>
  <c r="S6" i="17"/>
  <c r="T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O6" i="17"/>
  <c r="AP6" i="17"/>
  <c r="AS6" i="17"/>
  <c r="AT6" i="17"/>
  <c r="AU6" i="17"/>
  <c r="AV6" i="17"/>
  <c r="AW6" i="17"/>
  <c r="AX6" i="17"/>
  <c r="AZ6" i="17"/>
  <c r="BB6" i="17"/>
  <c r="BC6" i="17"/>
  <c r="BD6" i="17"/>
  <c r="BE6" i="17"/>
  <c r="BF6" i="17"/>
  <c r="BG6" i="17"/>
  <c r="BH6" i="17"/>
  <c r="BK6" i="17"/>
  <c r="BL6" i="17"/>
  <c r="BM6" i="17"/>
  <c r="BN6" i="17"/>
  <c r="BO6" i="17"/>
  <c r="BP6" i="17"/>
  <c r="BQ6" i="17"/>
  <c r="BR6" i="17"/>
  <c r="BS6" i="17"/>
  <c r="BT6" i="17"/>
  <c r="B7" i="17"/>
  <c r="C7" i="17"/>
  <c r="E7" i="17"/>
  <c r="F7" i="17"/>
  <c r="G7" i="17"/>
  <c r="H7" i="17"/>
  <c r="I7" i="17"/>
  <c r="J7" i="17"/>
  <c r="L7" i="17"/>
  <c r="M7" i="17"/>
  <c r="N7" i="17"/>
  <c r="O7" i="17"/>
  <c r="P7" i="17"/>
  <c r="Q7" i="17"/>
  <c r="R7" i="17"/>
  <c r="S7" i="17"/>
  <c r="T7" i="17"/>
  <c r="W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O7" i="17"/>
  <c r="AP7" i="17"/>
  <c r="AS7" i="17"/>
  <c r="AU7" i="17"/>
  <c r="AV7" i="17"/>
  <c r="AW7" i="17"/>
  <c r="AX7" i="17"/>
  <c r="AZ7" i="17"/>
  <c r="BB7" i="17"/>
  <c r="BC7" i="17"/>
  <c r="BD7" i="17"/>
  <c r="BE7" i="17"/>
  <c r="BF7" i="17"/>
  <c r="BG7" i="17"/>
  <c r="BH7" i="17"/>
  <c r="BK7" i="17"/>
  <c r="BL7" i="17"/>
  <c r="BM7" i="17"/>
  <c r="BN7" i="17"/>
  <c r="BO7" i="17"/>
  <c r="BP7" i="17"/>
  <c r="BQ7" i="17"/>
  <c r="BR7" i="17"/>
  <c r="BS7" i="17"/>
  <c r="BT7" i="17"/>
  <c r="B8" i="17"/>
  <c r="C8" i="17"/>
  <c r="E8" i="17"/>
  <c r="F8" i="17"/>
  <c r="G8" i="17"/>
  <c r="H8" i="17"/>
  <c r="I8" i="17"/>
  <c r="J8" i="17"/>
  <c r="L8" i="17"/>
  <c r="M8" i="17"/>
  <c r="N8" i="17"/>
  <c r="O8" i="17"/>
  <c r="P8" i="17"/>
  <c r="Q8" i="17"/>
  <c r="R8" i="17"/>
  <c r="S8" i="17"/>
  <c r="T8" i="17"/>
  <c r="W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O8" i="17"/>
  <c r="AP8" i="17"/>
  <c r="AS8" i="17"/>
  <c r="AU8" i="17"/>
  <c r="AV8" i="17"/>
  <c r="AW8" i="17"/>
  <c r="AX8" i="17"/>
  <c r="AZ8" i="17"/>
  <c r="BB8" i="17"/>
  <c r="BC8" i="17"/>
  <c r="BD8" i="17"/>
  <c r="BE8" i="17"/>
  <c r="BF8" i="17"/>
  <c r="BG8" i="17"/>
  <c r="BH8" i="17"/>
  <c r="BK8" i="17"/>
  <c r="BL8" i="17"/>
  <c r="BM8" i="17"/>
  <c r="BN8" i="17"/>
  <c r="BO8" i="17"/>
  <c r="BP8" i="17"/>
  <c r="BQ8" i="17"/>
  <c r="BR8" i="17"/>
  <c r="BS8" i="17"/>
  <c r="BT8" i="17"/>
  <c r="B9" i="17"/>
  <c r="C9" i="17"/>
  <c r="E9" i="17"/>
  <c r="F9" i="17"/>
  <c r="G9" i="17"/>
  <c r="H9" i="17"/>
  <c r="I9" i="17"/>
  <c r="J9" i="17"/>
  <c r="L9" i="17"/>
  <c r="M9" i="17"/>
  <c r="N9" i="17"/>
  <c r="O9" i="17"/>
  <c r="P9" i="17"/>
  <c r="Q9" i="17"/>
  <c r="R9" i="17"/>
  <c r="S9" i="17"/>
  <c r="T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O9" i="17"/>
  <c r="AP9" i="17"/>
  <c r="AS9" i="17"/>
  <c r="AU9" i="17"/>
  <c r="AV9" i="17"/>
  <c r="AW9" i="17"/>
  <c r="AX9" i="17"/>
  <c r="AZ9" i="17"/>
  <c r="BB9" i="17"/>
  <c r="BC9" i="17"/>
  <c r="BD9" i="17"/>
  <c r="BE9" i="17"/>
  <c r="BF9" i="17"/>
  <c r="BG9" i="17"/>
  <c r="BH9" i="17"/>
  <c r="BK9" i="17"/>
  <c r="BL9" i="17"/>
  <c r="BM9" i="17"/>
  <c r="BN9" i="17"/>
  <c r="BO9" i="17"/>
  <c r="BP9" i="17"/>
  <c r="BQ9" i="17"/>
  <c r="BR9" i="17"/>
  <c r="BS9" i="17"/>
  <c r="BT9" i="17"/>
  <c r="B10" i="17"/>
  <c r="C10" i="17"/>
  <c r="E10" i="17"/>
  <c r="F10" i="17"/>
  <c r="G10" i="17"/>
  <c r="H10" i="17"/>
  <c r="I10" i="17"/>
  <c r="J10" i="17"/>
  <c r="L10" i="17"/>
  <c r="M10" i="17"/>
  <c r="N10" i="17"/>
  <c r="O10" i="17"/>
  <c r="P10" i="17"/>
  <c r="Q10" i="17"/>
  <c r="R10" i="17"/>
  <c r="S10" i="17"/>
  <c r="T10" i="17"/>
  <c r="W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O10" i="17"/>
  <c r="AP10" i="17"/>
  <c r="AS10" i="17"/>
  <c r="AU10" i="17"/>
  <c r="AV10" i="17"/>
  <c r="AW10" i="17"/>
  <c r="AX10" i="17"/>
  <c r="AZ10" i="17"/>
  <c r="BB10" i="17"/>
  <c r="BC10" i="17"/>
  <c r="BD10" i="17"/>
  <c r="BE10" i="17"/>
  <c r="BF10" i="17"/>
  <c r="BG10" i="17"/>
  <c r="BH10" i="17"/>
  <c r="BK10" i="17"/>
  <c r="BL10" i="17"/>
  <c r="BM10" i="17"/>
  <c r="BN10" i="17"/>
  <c r="BO10" i="17"/>
  <c r="BP10" i="17"/>
  <c r="BQ10" i="17"/>
  <c r="BR10" i="17"/>
  <c r="BS10" i="17"/>
  <c r="BT10" i="17"/>
  <c r="B11" i="17"/>
  <c r="C11" i="17"/>
  <c r="E11" i="17"/>
  <c r="F11" i="17"/>
  <c r="G11" i="17"/>
  <c r="H11" i="17"/>
  <c r="I11" i="17"/>
  <c r="J11" i="17"/>
  <c r="L11" i="17"/>
  <c r="M11" i="17"/>
  <c r="N11" i="17"/>
  <c r="O11" i="17"/>
  <c r="P11" i="17"/>
  <c r="Q11" i="17"/>
  <c r="R11" i="17"/>
  <c r="S11" i="17"/>
  <c r="T11" i="17"/>
  <c r="W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O11" i="17"/>
  <c r="AP11" i="17"/>
  <c r="AS11" i="17"/>
  <c r="AU11" i="17"/>
  <c r="AV11" i="17"/>
  <c r="AW11" i="17"/>
  <c r="AX11" i="17"/>
  <c r="AZ11" i="17"/>
  <c r="BB11" i="17"/>
  <c r="BC11" i="17"/>
  <c r="BD11" i="17"/>
  <c r="BE11" i="17"/>
  <c r="BF11" i="17"/>
  <c r="BG11" i="17"/>
  <c r="BH11" i="17"/>
  <c r="BK11" i="17"/>
  <c r="BL11" i="17"/>
  <c r="BM11" i="17"/>
  <c r="BN11" i="17"/>
  <c r="BO11" i="17"/>
  <c r="BP11" i="17"/>
  <c r="BQ11" i="17"/>
  <c r="BR11" i="17"/>
  <c r="BS11" i="17"/>
  <c r="BT11" i="17"/>
  <c r="B12" i="17"/>
  <c r="C12" i="17"/>
  <c r="E12" i="17"/>
  <c r="F12" i="17"/>
  <c r="G12" i="17"/>
  <c r="H12" i="17"/>
  <c r="I12" i="17"/>
  <c r="J12" i="17"/>
  <c r="L12" i="17"/>
  <c r="M12" i="17"/>
  <c r="N12" i="17"/>
  <c r="O12" i="17"/>
  <c r="P12" i="17"/>
  <c r="Q12" i="17"/>
  <c r="R12" i="17"/>
  <c r="S12" i="17"/>
  <c r="T12" i="17"/>
  <c r="W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O12" i="17"/>
  <c r="AP12" i="17"/>
  <c r="AS12" i="17"/>
  <c r="AU12" i="17"/>
  <c r="AV12" i="17"/>
  <c r="AW12" i="17"/>
  <c r="AX12" i="17"/>
  <c r="AZ12" i="17"/>
  <c r="BB12" i="17"/>
  <c r="BC12" i="17"/>
  <c r="BD12" i="17"/>
  <c r="BE12" i="17"/>
  <c r="BF12" i="17"/>
  <c r="BG12" i="17"/>
  <c r="BH12" i="17"/>
  <c r="BK12" i="17"/>
  <c r="BL12" i="17"/>
  <c r="BM12" i="17"/>
  <c r="BN12" i="17"/>
  <c r="BO12" i="17"/>
  <c r="BP12" i="17"/>
  <c r="BQ12" i="17"/>
  <c r="BR12" i="17"/>
  <c r="BS12" i="17"/>
  <c r="BT12" i="17"/>
  <c r="B13" i="17"/>
  <c r="C13" i="17"/>
  <c r="E13" i="17"/>
  <c r="F13" i="17"/>
  <c r="G13" i="17"/>
  <c r="H13" i="17"/>
  <c r="I13" i="17"/>
  <c r="J13" i="17"/>
  <c r="L13" i="17"/>
  <c r="M13" i="17"/>
  <c r="N13" i="17"/>
  <c r="O13" i="17"/>
  <c r="P13" i="17"/>
  <c r="Q13" i="17"/>
  <c r="R13" i="17"/>
  <c r="S13" i="17"/>
  <c r="T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O13" i="17"/>
  <c r="AP13" i="17"/>
  <c r="AS13" i="17"/>
  <c r="AU13" i="17"/>
  <c r="AV13" i="17"/>
  <c r="AW13" i="17"/>
  <c r="AX13" i="17"/>
  <c r="AZ13" i="17"/>
  <c r="BB13" i="17"/>
  <c r="BC13" i="17"/>
  <c r="BD13" i="17"/>
  <c r="BE13" i="17"/>
  <c r="BF13" i="17"/>
  <c r="BG13" i="17"/>
  <c r="BH13" i="17"/>
  <c r="BK13" i="17"/>
  <c r="BL13" i="17"/>
  <c r="BM13" i="17"/>
  <c r="BN13" i="17"/>
  <c r="BO13" i="17"/>
  <c r="BP13" i="17"/>
  <c r="BQ13" i="17"/>
  <c r="BR13" i="17"/>
  <c r="BS13" i="17"/>
  <c r="BT13" i="17"/>
  <c r="B14" i="17"/>
  <c r="C14" i="17"/>
  <c r="E14" i="17"/>
  <c r="F14" i="17"/>
  <c r="G14" i="17"/>
  <c r="H14" i="17"/>
  <c r="I14" i="17"/>
  <c r="J14" i="17"/>
  <c r="L14" i="17"/>
  <c r="M14" i="17"/>
  <c r="N14" i="17"/>
  <c r="O14" i="17"/>
  <c r="P14" i="17"/>
  <c r="Q14" i="17"/>
  <c r="R14" i="17"/>
  <c r="S14" i="17"/>
  <c r="T14" i="17"/>
  <c r="W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L14" i="17"/>
  <c r="AO14" i="17"/>
  <c r="AP14" i="17"/>
  <c r="AS14" i="17"/>
  <c r="AU14" i="17"/>
  <c r="AV14" i="17"/>
  <c r="AW14" i="17"/>
  <c r="AX14" i="17"/>
  <c r="AZ14" i="17"/>
  <c r="BB14" i="17"/>
  <c r="BC14" i="17"/>
  <c r="BD14" i="17"/>
  <c r="BE14" i="17"/>
  <c r="BF14" i="17"/>
  <c r="BG14" i="17"/>
  <c r="BH14" i="17"/>
  <c r="BK14" i="17"/>
  <c r="BL14" i="17"/>
  <c r="BM14" i="17"/>
  <c r="BN14" i="17"/>
  <c r="BO14" i="17"/>
  <c r="BP14" i="17"/>
  <c r="BQ14" i="17"/>
  <c r="BR14" i="17"/>
  <c r="BS14" i="17"/>
  <c r="BT14" i="17"/>
  <c r="B15" i="17"/>
  <c r="C15" i="17"/>
  <c r="E15" i="17"/>
  <c r="F15" i="17"/>
  <c r="G15" i="17"/>
  <c r="H15" i="17"/>
  <c r="I15" i="17"/>
  <c r="J15" i="17"/>
  <c r="L15" i="17"/>
  <c r="M15" i="17"/>
  <c r="N15" i="17"/>
  <c r="O15" i="17"/>
  <c r="P15" i="17"/>
  <c r="Q15" i="17"/>
  <c r="R15" i="17"/>
  <c r="S15" i="17"/>
  <c r="T15" i="17"/>
  <c r="W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L15" i="17"/>
  <c r="AO15" i="17"/>
  <c r="AP15" i="17"/>
  <c r="AS15" i="17"/>
  <c r="AU15" i="17"/>
  <c r="AV15" i="17"/>
  <c r="AW15" i="17"/>
  <c r="AX15" i="17"/>
  <c r="AZ15" i="17"/>
  <c r="BB15" i="17"/>
  <c r="BC15" i="17"/>
  <c r="BD15" i="17"/>
  <c r="BE15" i="17"/>
  <c r="BF15" i="17"/>
  <c r="BG15" i="17"/>
  <c r="BH15" i="17"/>
  <c r="BK15" i="17"/>
  <c r="BL15" i="17"/>
  <c r="BM15" i="17"/>
  <c r="BN15" i="17"/>
  <c r="BO15" i="17"/>
  <c r="BP15" i="17"/>
  <c r="BQ15" i="17"/>
  <c r="BR15" i="17"/>
  <c r="BS15" i="17"/>
  <c r="BT15" i="17"/>
  <c r="B16" i="17"/>
  <c r="C16" i="17"/>
  <c r="E16" i="17"/>
  <c r="F16" i="17"/>
  <c r="G16" i="17"/>
  <c r="H16" i="17"/>
  <c r="I16" i="17"/>
  <c r="J16" i="17"/>
  <c r="L16" i="17"/>
  <c r="M16" i="17"/>
  <c r="N16" i="17"/>
  <c r="O16" i="17"/>
  <c r="P16" i="17"/>
  <c r="Q16" i="17"/>
  <c r="R16" i="17"/>
  <c r="S16" i="17"/>
  <c r="T16" i="17"/>
  <c r="W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L16" i="17"/>
  <c r="AO16" i="17"/>
  <c r="AP16" i="17"/>
  <c r="AS16" i="17"/>
  <c r="AU16" i="17"/>
  <c r="AV16" i="17"/>
  <c r="AW16" i="17"/>
  <c r="AX16" i="17"/>
  <c r="AZ16" i="17"/>
  <c r="BB16" i="17"/>
  <c r="BC16" i="17"/>
  <c r="BD16" i="17"/>
  <c r="BE16" i="17"/>
  <c r="BF16" i="17"/>
  <c r="BG16" i="17"/>
  <c r="BH16" i="17"/>
  <c r="BK16" i="17"/>
  <c r="BL16" i="17"/>
  <c r="BM16" i="17"/>
  <c r="BN16" i="17"/>
  <c r="BO16" i="17"/>
  <c r="BP16" i="17"/>
  <c r="BQ16" i="17"/>
  <c r="BR16" i="17"/>
  <c r="BS16" i="17"/>
  <c r="BT16" i="17"/>
  <c r="B17" i="17"/>
  <c r="C17" i="17"/>
  <c r="E17" i="17"/>
  <c r="F17" i="17"/>
  <c r="G17" i="17"/>
  <c r="H17" i="17"/>
  <c r="I17" i="17"/>
  <c r="J17" i="17"/>
  <c r="L17" i="17"/>
  <c r="M17" i="17"/>
  <c r="N17" i="17"/>
  <c r="O17" i="17"/>
  <c r="P17" i="17"/>
  <c r="Q17" i="17"/>
  <c r="R17" i="17"/>
  <c r="S17" i="17"/>
  <c r="T17" i="17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L17" i="17"/>
  <c r="AO17" i="17"/>
  <c r="AP17" i="17"/>
  <c r="AS17" i="17"/>
  <c r="AU18" i="17"/>
  <c r="AU19" i="17"/>
  <c r="AU20" i="17"/>
  <c r="AU21" i="17"/>
  <c r="AU22" i="17"/>
  <c r="AU23" i="17"/>
  <c r="AU24" i="17"/>
  <c r="AU25" i="17"/>
  <c r="AU26" i="17"/>
  <c r="AU27" i="17"/>
  <c r="AU28" i="17"/>
  <c r="AU29" i="17"/>
  <c r="AU30" i="17"/>
  <c r="AU31" i="17"/>
  <c r="AU32" i="17"/>
  <c r="AU33" i="17"/>
  <c r="AU34" i="17"/>
  <c r="AU35" i="17"/>
  <c r="AU36" i="17"/>
  <c r="AU37" i="17"/>
  <c r="AV17" i="17"/>
  <c r="AW17" i="17"/>
  <c r="AX17" i="17"/>
  <c r="AZ17" i="17"/>
  <c r="BB17" i="17"/>
  <c r="BC17" i="17"/>
  <c r="BD17" i="17"/>
  <c r="BE17" i="17"/>
  <c r="BF17" i="17"/>
  <c r="BG17" i="17"/>
  <c r="BH17" i="17"/>
  <c r="BK17" i="17"/>
  <c r="BL17" i="17"/>
  <c r="BM17" i="17"/>
  <c r="BN17" i="17"/>
  <c r="BO17" i="17"/>
  <c r="BP17" i="17"/>
  <c r="BQ17" i="17"/>
  <c r="BR17" i="17"/>
  <c r="BS17" i="17"/>
  <c r="BT17" i="17"/>
  <c r="B18" i="17"/>
  <c r="C18" i="17"/>
  <c r="E18" i="17"/>
  <c r="F18" i="17"/>
  <c r="G18" i="17"/>
  <c r="H18" i="17"/>
  <c r="I18" i="17"/>
  <c r="J18" i="17"/>
  <c r="L18" i="17"/>
  <c r="M18" i="17"/>
  <c r="N18" i="17"/>
  <c r="O18" i="17"/>
  <c r="P18" i="17"/>
  <c r="Q18" i="17"/>
  <c r="R18" i="17"/>
  <c r="S18" i="17"/>
  <c r="T18" i="17"/>
  <c r="W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L18" i="17"/>
  <c r="AO18" i="17"/>
  <c r="AP18" i="17"/>
  <c r="AS18" i="17"/>
  <c r="AV18" i="17"/>
  <c r="AW18" i="17"/>
  <c r="AX18" i="17"/>
  <c r="AZ18" i="17"/>
  <c r="BB18" i="17"/>
  <c r="BC18" i="17"/>
  <c r="BD18" i="17"/>
  <c r="BE18" i="17"/>
  <c r="BF18" i="17"/>
  <c r="BG18" i="17"/>
  <c r="BH18" i="17"/>
  <c r="BK18" i="17"/>
  <c r="BL18" i="17"/>
  <c r="BM18" i="17"/>
  <c r="BN18" i="17"/>
  <c r="BO18" i="17"/>
  <c r="BP18" i="17"/>
  <c r="BQ18" i="17"/>
  <c r="BR18" i="17"/>
  <c r="BS18" i="17"/>
  <c r="BT18" i="17"/>
  <c r="B19" i="17"/>
  <c r="C19" i="17"/>
  <c r="E19" i="17"/>
  <c r="F19" i="17"/>
  <c r="G19" i="17"/>
  <c r="H19" i="17"/>
  <c r="I19" i="17"/>
  <c r="J19" i="17"/>
  <c r="L19" i="17"/>
  <c r="M19" i="17"/>
  <c r="N19" i="17"/>
  <c r="O19" i="17"/>
  <c r="P19" i="17"/>
  <c r="Q19" i="17"/>
  <c r="R19" i="17"/>
  <c r="S19" i="17"/>
  <c r="T19" i="17"/>
  <c r="W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L19" i="17"/>
  <c r="AO19" i="17"/>
  <c r="AP19" i="17"/>
  <c r="AS19" i="17"/>
  <c r="AV19" i="17"/>
  <c r="AW19" i="17"/>
  <c r="AX19" i="17"/>
  <c r="AZ19" i="17"/>
  <c r="BB19" i="17"/>
  <c r="BC19" i="17"/>
  <c r="BD19" i="17"/>
  <c r="BE19" i="17"/>
  <c r="BF19" i="17"/>
  <c r="BG19" i="17"/>
  <c r="BH19" i="17"/>
  <c r="BK19" i="17"/>
  <c r="BL19" i="17"/>
  <c r="BM19" i="17"/>
  <c r="BN19" i="17"/>
  <c r="BO19" i="17"/>
  <c r="BP19" i="17"/>
  <c r="BQ19" i="17"/>
  <c r="BR19" i="17"/>
  <c r="BS19" i="17"/>
  <c r="BT19" i="17"/>
  <c r="B20" i="17"/>
  <c r="C20" i="17"/>
  <c r="E20" i="17"/>
  <c r="F20" i="17"/>
  <c r="G20" i="17"/>
  <c r="H20" i="17"/>
  <c r="I20" i="17"/>
  <c r="J20" i="17"/>
  <c r="L20" i="17"/>
  <c r="M20" i="17"/>
  <c r="N20" i="17"/>
  <c r="O20" i="17"/>
  <c r="P20" i="17"/>
  <c r="Q20" i="17"/>
  <c r="R20" i="17"/>
  <c r="S20" i="17"/>
  <c r="T20" i="17"/>
  <c r="W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L20" i="17"/>
  <c r="AO20" i="17"/>
  <c r="AP20" i="17"/>
  <c r="AS20" i="17"/>
  <c r="AV20" i="17"/>
  <c r="AW20" i="17"/>
  <c r="AX20" i="17"/>
  <c r="AZ20" i="17"/>
  <c r="BB20" i="17"/>
  <c r="BC20" i="17"/>
  <c r="BD20" i="17"/>
  <c r="BE20" i="17"/>
  <c r="BF20" i="17"/>
  <c r="BG20" i="17"/>
  <c r="BH20" i="17"/>
  <c r="BK20" i="17"/>
  <c r="BL20" i="17"/>
  <c r="BM20" i="17"/>
  <c r="BN20" i="17"/>
  <c r="BO20" i="17"/>
  <c r="BP20" i="17"/>
  <c r="BQ20" i="17"/>
  <c r="BR20" i="17"/>
  <c r="BS20" i="17"/>
  <c r="BT20" i="17"/>
  <c r="B21" i="17"/>
  <c r="C21" i="17"/>
  <c r="E21" i="17"/>
  <c r="F21" i="17"/>
  <c r="G21" i="17"/>
  <c r="H21" i="17"/>
  <c r="I21" i="17"/>
  <c r="J21" i="17"/>
  <c r="L21" i="17"/>
  <c r="M21" i="17"/>
  <c r="N21" i="17"/>
  <c r="O21" i="17"/>
  <c r="P21" i="17"/>
  <c r="Q21" i="17"/>
  <c r="R21" i="17"/>
  <c r="S21" i="17"/>
  <c r="T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L21" i="17"/>
  <c r="AO21" i="17"/>
  <c r="AP21" i="17"/>
  <c r="AS21" i="17"/>
  <c r="AV21" i="17"/>
  <c r="AW21" i="17"/>
  <c r="AX21" i="17"/>
  <c r="AZ21" i="17"/>
  <c r="BB21" i="17"/>
  <c r="BC21" i="17"/>
  <c r="BD21" i="17"/>
  <c r="BE21" i="17"/>
  <c r="BF21" i="17"/>
  <c r="BG21" i="17"/>
  <c r="BH21" i="17"/>
  <c r="BK21" i="17"/>
  <c r="BL21" i="17"/>
  <c r="BM21" i="17"/>
  <c r="BN21" i="17"/>
  <c r="BO21" i="17"/>
  <c r="BP21" i="17"/>
  <c r="BQ21" i="17"/>
  <c r="BR21" i="17"/>
  <c r="BS21" i="17"/>
  <c r="BT21" i="17"/>
  <c r="B22" i="17"/>
  <c r="C22" i="17"/>
  <c r="E22" i="17"/>
  <c r="F22" i="17"/>
  <c r="G22" i="17"/>
  <c r="H22" i="17"/>
  <c r="I22" i="17"/>
  <c r="J22" i="17"/>
  <c r="L22" i="17"/>
  <c r="M22" i="17"/>
  <c r="N22" i="17"/>
  <c r="O22" i="17"/>
  <c r="P22" i="17"/>
  <c r="Q22" i="17"/>
  <c r="R22" i="17"/>
  <c r="S22" i="17"/>
  <c r="T22" i="17"/>
  <c r="W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L22" i="17"/>
  <c r="AO22" i="17"/>
  <c r="AP22" i="17"/>
  <c r="AS22" i="17"/>
  <c r="AV22" i="17"/>
  <c r="AW22" i="17"/>
  <c r="AX22" i="17"/>
  <c r="AZ22" i="17"/>
  <c r="BB22" i="17"/>
  <c r="BC22" i="17"/>
  <c r="BD22" i="17"/>
  <c r="BE22" i="17"/>
  <c r="BF22" i="17"/>
  <c r="BG22" i="17"/>
  <c r="BH22" i="17"/>
  <c r="BK22" i="17"/>
  <c r="BL22" i="17"/>
  <c r="BM22" i="17"/>
  <c r="BN22" i="17"/>
  <c r="BO22" i="17"/>
  <c r="BP22" i="17"/>
  <c r="BQ22" i="17"/>
  <c r="BR22" i="17"/>
  <c r="BS22" i="17"/>
  <c r="BT22" i="17"/>
  <c r="B23" i="17"/>
  <c r="C23" i="17"/>
  <c r="E23" i="17"/>
  <c r="F23" i="17"/>
  <c r="G23" i="17"/>
  <c r="H23" i="17"/>
  <c r="I23" i="17"/>
  <c r="J23" i="17"/>
  <c r="L23" i="17"/>
  <c r="M23" i="17"/>
  <c r="N23" i="17"/>
  <c r="O23" i="17"/>
  <c r="P23" i="17"/>
  <c r="Q23" i="17"/>
  <c r="R23" i="17"/>
  <c r="S23" i="17"/>
  <c r="T23" i="17"/>
  <c r="W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L23" i="17"/>
  <c r="AO23" i="17"/>
  <c r="AP23" i="17"/>
  <c r="AS23" i="17"/>
  <c r="AV23" i="17"/>
  <c r="AW23" i="17"/>
  <c r="AX23" i="17"/>
  <c r="AZ23" i="17"/>
  <c r="BB23" i="17"/>
  <c r="BC23" i="17"/>
  <c r="BD23" i="17"/>
  <c r="BE23" i="17"/>
  <c r="BF23" i="17"/>
  <c r="BG23" i="17"/>
  <c r="BH23" i="17"/>
  <c r="BK23" i="17"/>
  <c r="BL23" i="17"/>
  <c r="BM23" i="17"/>
  <c r="BN23" i="17"/>
  <c r="BO23" i="17"/>
  <c r="BP23" i="17"/>
  <c r="BQ23" i="17"/>
  <c r="BR23" i="17"/>
  <c r="BS23" i="17"/>
  <c r="BT23" i="17"/>
  <c r="B24" i="17"/>
  <c r="C24" i="17"/>
  <c r="E24" i="17"/>
  <c r="F24" i="17"/>
  <c r="G24" i="17"/>
  <c r="H24" i="17"/>
  <c r="I24" i="17"/>
  <c r="J24" i="17"/>
  <c r="L24" i="17"/>
  <c r="M24" i="17"/>
  <c r="N24" i="17"/>
  <c r="O24" i="17"/>
  <c r="P24" i="17"/>
  <c r="Q24" i="17"/>
  <c r="R24" i="17"/>
  <c r="S24" i="17"/>
  <c r="T24" i="17"/>
  <c r="W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L24" i="17"/>
  <c r="AO24" i="17"/>
  <c r="AP24" i="17"/>
  <c r="AS24" i="17"/>
  <c r="AV24" i="17"/>
  <c r="AW24" i="17"/>
  <c r="AX24" i="17"/>
  <c r="AZ24" i="17"/>
  <c r="BB24" i="17"/>
  <c r="BC24" i="17"/>
  <c r="BD24" i="17"/>
  <c r="BE24" i="17"/>
  <c r="BF24" i="17"/>
  <c r="BG24" i="17"/>
  <c r="BH24" i="17"/>
  <c r="BK24" i="17"/>
  <c r="BL24" i="17"/>
  <c r="BM24" i="17"/>
  <c r="BN24" i="17"/>
  <c r="BO24" i="17"/>
  <c r="BP24" i="17"/>
  <c r="BQ24" i="17"/>
  <c r="BR24" i="17"/>
  <c r="BS24" i="17"/>
  <c r="BT24" i="17"/>
  <c r="B25" i="17"/>
  <c r="C25" i="17"/>
  <c r="E25" i="17"/>
  <c r="F25" i="17"/>
  <c r="G25" i="17"/>
  <c r="H25" i="17"/>
  <c r="I25" i="17"/>
  <c r="J25" i="17"/>
  <c r="L25" i="17"/>
  <c r="M25" i="17"/>
  <c r="N25" i="17"/>
  <c r="O25" i="17"/>
  <c r="P25" i="17"/>
  <c r="Q25" i="17"/>
  <c r="R25" i="17"/>
  <c r="S25" i="17"/>
  <c r="T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L25" i="17"/>
  <c r="AO25" i="17"/>
  <c r="AP25" i="17"/>
  <c r="AS25" i="17"/>
  <c r="AV25" i="17"/>
  <c r="AW25" i="17"/>
  <c r="AX25" i="17"/>
  <c r="AZ25" i="17"/>
  <c r="BB25" i="17"/>
  <c r="BC25" i="17"/>
  <c r="BD25" i="17"/>
  <c r="BE25" i="17"/>
  <c r="BF25" i="17"/>
  <c r="BG25" i="17"/>
  <c r="BH25" i="17"/>
  <c r="BK25" i="17"/>
  <c r="BL25" i="17"/>
  <c r="BM25" i="17"/>
  <c r="BN25" i="17"/>
  <c r="BO25" i="17"/>
  <c r="BP25" i="17"/>
  <c r="BQ25" i="17"/>
  <c r="BR25" i="17"/>
  <c r="BS25" i="17"/>
  <c r="BT25" i="17"/>
  <c r="B26" i="17"/>
  <c r="C26" i="17"/>
  <c r="E26" i="17"/>
  <c r="F26" i="17"/>
  <c r="G26" i="17"/>
  <c r="H26" i="17"/>
  <c r="I26" i="17"/>
  <c r="J26" i="17"/>
  <c r="L26" i="17"/>
  <c r="M26" i="17"/>
  <c r="N26" i="17"/>
  <c r="O26" i="17"/>
  <c r="P26" i="17"/>
  <c r="Q26" i="17"/>
  <c r="R26" i="17"/>
  <c r="S26" i="17"/>
  <c r="T26" i="17"/>
  <c r="W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L26" i="17"/>
  <c r="AO26" i="17"/>
  <c r="AP26" i="17"/>
  <c r="AS26" i="17"/>
  <c r="AV26" i="17"/>
  <c r="AW26" i="17"/>
  <c r="AX26" i="17"/>
  <c r="AZ26" i="17"/>
  <c r="BB26" i="17"/>
  <c r="BC26" i="17"/>
  <c r="BD26" i="17"/>
  <c r="BE26" i="17"/>
  <c r="BF26" i="17"/>
  <c r="BG26" i="17"/>
  <c r="BH26" i="17"/>
  <c r="BK26" i="17"/>
  <c r="BL26" i="17"/>
  <c r="BM26" i="17"/>
  <c r="BN26" i="17"/>
  <c r="BO26" i="17"/>
  <c r="BP26" i="17"/>
  <c r="BQ26" i="17"/>
  <c r="BR26" i="17"/>
  <c r="BS26" i="17"/>
  <c r="BT26" i="17"/>
  <c r="B27" i="17"/>
  <c r="C27" i="17"/>
  <c r="E27" i="17"/>
  <c r="F27" i="17"/>
  <c r="G27" i="17"/>
  <c r="H27" i="17"/>
  <c r="I27" i="17"/>
  <c r="J27" i="17"/>
  <c r="L27" i="17"/>
  <c r="M27" i="17"/>
  <c r="N27" i="17"/>
  <c r="O27" i="17"/>
  <c r="P27" i="17"/>
  <c r="Q27" i="17"/>
  <c r="R27" i="17"/>
  <c r="S27" i="17"/>
  <c r="T27" i="17"/>
  <c r="W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L27" i="17"/>
  <c r="AO27" i="17"/>
  <c r="AP27" i="17"/>
  <c r="AS27" i="17"/>
  <c r="AV27" i="17"/>
  <c r="AW27" i="17"/>
  <c r="AX27" i="17"/>
  <c r="AZ27" i="17"/>
  <c r="BB27" i="17"/>
  <c r="BC27" i="17"/>
  <c r="BD27" i="17"/>
  <c r="BE27" i="17"/>
  <c r="BF27" i="17"/>
  <c r="BG27" i="17"/>
  <c r="BH27" i="17"/>
  <c r="BK27" i="17"/>
  <c r="BL27" i="17"/>
  <c r="BM27" i="17"/>
  <c r="BN27" i="17"/>
  <c r="BO27" i="17"/>
  <c r="BP27" i="17"/>
  <c r="BQ27" i="17"/>
  <c r="BR27" i="17"/>
  <c r="BS27" i="17"/>
  <c r="BT27" i="17"/>
  <c r="B28" i="17"/>
  <c r="C28" i="17"/>
  <c r="E28" i="17"/>
  <c r="F28" i="17"/>
  <c r="G28" i="17"/>
  <c r="H28" i="17"/>
  <c r="I28" i="17"/>
  <c r="J28" i="17"/>
  <c r="L28" i="17"/>
  <c r="M28" i="17"/>
  <c r="N28" i="17"/>
  <c r="O28" i="17"/>
  <c r="P28" i="17"/>
  <c r="Q28" i="17"/>
  <c r="R28" i="17"/>
  <c r="S28" i="17"/>
  <c r="T28" i="17"/>
  <c r="W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L28" i="17"/>
  <c r="AO28" i="17"/>
  <c r="AP28" i="17"/>
  <c r="AS28" i="17"/>
  <c r="AV28" i="17"/>
  <c r="AW28" i="17"/>
  <c r="AX28" i="17"/>
  <c r="AZ28" i="17"/>
  <c r="BB28" i="17"/>
  <c r="BC28" i="17"/>
  <c r="BD28" i="17"/>
  <c r="BE28" i="17"/>
  <c r="BF28" i="17"/>
  <c r="BG28" i="17"/>
  <c r="BH28" i="17"/>
  <c r="BK28" i="17"/>
  <c r="BL28" i="17"/>
  <c r="BM28" i="17"/>
  <c r="BN28" i="17"/>
  <c r="BO28" i="17"/>
  <c r="BP28" i="17"/>
  <c r="BQ28" i="17"/>
  <c r="BR28" i="17"/>
  <c r="BS28" i="17"/>
  <c r="BT28" i="17"/>
  <c r="B29" i="17"/>
  <c r="C29" i="17"/>
  <c r="E29" i="17"/>
  <c r="F29" i="17"/>
  <c r="G29" i="17"/>
  <c r="H29" i="17"/>
  <c r="I29" i="17"/>
  <c r="J29" i="17"/>
  <c r="L29" i="17"/>
  <c r="M29" i="17"/>
  <c r="N29" i="17"/>
  <c r="O29" i="17"/>
  <c r="P29" i="17"/>
  <c r="Q29" i="17"/>
  <c r="R29" i="17"/>
  <c r="S29" i="17"/>
  <c r="T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L29" i="17"/>
  <c r="AO29" i="17"/>
  <c r="AP29" i="17"/>
  <c r="AS29" i="17"/>
  <c r="AV29" i="17"/>
  <c r="AW29" i="17"/>
  <c r="AX29" i="17"/>
  <c r="AZ29" i="17"/>
  <c r="BB29" i="17"/>
  <c r="BC29" i="17"/>
  <c r="BD29" i="17"/>
  <c r="BE29" i="17"/>
  <c r="BF29" i="17"/>
  <c r="BG29" i="17"/>
  <c r="BH29" i="17"/>
  <c r="BK29" i="17"/>
  <c r="BL29" i="17"/>
  <c r="BM29" i="17"/>
  <c r="BN29" i="17"/>
  <c r="BO29" i="17"/>
  <c r="BP29" i="17"/>
  <c r="BQ29" i="17"/>
  <c r="BR29" i="17"/>
  <c r="BS29" i="17"/>
  <c r="BT29" i="17"/>
  <c r="B30" i="17"/>
  <c r="C30" i="17"/>
  <c r="E30" i="17"/>
  <c r="F30" i="17"/>
  <c r="G30" i="17"/>
  <c r="H30" i="17"/>
  <c r="I30" i="17"/>
  <c r="J30" i="17"/>
  <c r="L30" i="17"/>
  <c r="M30" i="17"/>
  <c r="N30" i="17"/>
  <c r="O30" i="17"/>
  <c r="P30" i="17"/>
  <c r="Q30" i="17"/>
  <c r="R30" i="17"/>
  <c r="S30" i="17"/>
  <c r="T30" i="17"/>
  <c r="W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L30" i="17"/>
  <c r="AO30" i="17"/>
  <c r="AP30" i="17"/>
  <c r="AS30" i="17"/>
  <c r="AV30" i="17"/>
  <c r="AW30" i="17"/>
  <c r="AX30" i="17"/>
  <c r="AZ30" i="17"/>
  <c r="BB30" i="17"/>
  <c r="BC30" i="17"/>
  <c r="BD30" i="17"/>
  <c r="BE30" i="17"/>
  <c r="BF30" i="17"/>
  <c r="BG30" i="17"/>
  <c r="BH30" i="17"/>
  <c r="BK30" i="17"/>
  <c r="BL30" i="17"/>
  <c r="BM30" i="17"/>
  <c r="BN30" i="17"/>
  <c r="BO30" i="17"/>
  <c r="BP30" i="17"/>
  <c r="BQ30" i="17"/>
  <c r="BR30" i="17"/>
  <c r="BS30" i="17"/>
  <c r="BT30" i="17"/>
  <c r="B31" i="17"/>
  <c r="C31" i="17"/>
  <c r="E31" i="17"/>
  <c r="F31" i="17"/>
  <c r="G31" i="17"/>
  <c r="H31" i="17"/>
  <c r="I31" i="17"/>
  <c r="J31" i="17"/>
  <c r="L31" i="17"/>
  <c r="M31" i="17"/>
  <c r="N31" i="17"/>
  <c r="O31" i="17"/>
  <c r="P31" i="17"/>
  <c r="Q31" i="17"/>
  <c r="R31" i="17"/>
  <c r="S31" i="17"/>
  <c r="T31" i="17"/>
  <c r="W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L31" i="17"/>
  <c r="AO31" i="17"/>
  <c r="AP31" i="17"/>
  <c r="AS31" i="17"/>
  <c r="AV31" i="17"/>
  <c r="AW31" i="17"/>
  <c r="AX31" i="17"/>
  <c r="AZ31" i="17"/>
  <c r="BB31" i="17"/>
  <c r="BC31" i="17"/>
  <c r="BD31" i="17"/>
  <c r="BE31" i="17"/>
  <c r="BF31" i="17"/>
  <c r="BG31" i="17"/>
  <c r="BH31" i="17"/>
  <c r="BK31" i="17"/>
  <c r="BL31" i="17"/>
  <c r="BM31" i="17"/>
  <c r="BN31" i="17"/>
  <c r="BO31" i="17"/>
  <c r="BP31" i="17"/>
  <c r="BQ31" i="17"/>
  <c r="BR31" i="17"/>
  <c r="BS31" i="17"/>
  <c r="BT31" i="17"/>
  <c r="B32" i="17"/>
  <c r="C32" i="17"/>
  <c r="E32" i="17"/>
  <c r="F32" i="17"/>
  <c r="G32" i="17"/>
  <c r="H32" i="17"/>
  <c r="I32" i="17"/>
  <c r="J32" i="17"/>
  <c r="L32" i="17"/>
  <c r="M32" i="17"/>
  <c r="N32" i="17"/>
  <c r="O32" i="17"/>
  <c r="P32" i="17"/>
  <c r="Q32" i="17"/>
  <c r="R32" i="17"/>
  <c r="S32" i="17"/>
  <c r="T32" i="17"/>
  <c r="W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L32" i="17"/>
  <c r="AO32" i="17"/>
  <c r="AP32" i="17"/>
  <c r="AS32" i="17"/>
  <c r="AV32" i="17"/>
  <c r="AW32" i="17"/>
  <c r="AX32" i="17"/>
  <c r="AZ32" i="17"/>
  <c r="BB32" i="17"/>
  <c r="BC32" i="17"/>
  <c r="BD32" i="17"/>
  <c r="BE32" i="17"/>
  <c r="BF32" i="17"/>
  <c r="BG32" i="17"/>
  <c r="BH32" i="17"/>
  <c r="BK32" i="17"/>
  <c r="BL32" i="17"/>
  <c r="BM32" i="17"/>
  <c r="BN32" i="17"/>
  <c r="BO32" i="17"/>
  <c r="BP32" i="17"/>
  <c r="BQ32" i="17"/>
  <c r="BR32" i="17"/>
  <c r="BS32" i="17"/>
  <c r="BT32" i="17"/>
  <c r="B33" i="17"/>
  <c r="C33" i="17"/>
  <c r="E33" i="17"/>
  <c r="F33" i="17"/>
  <c r="G33" i="17"/>
  <c r="H33" i="17"/>
  <c r="I33" i="17"/>
  <c r="J33" i="17"/>
  <c r="L33" i="17"/>
  <c r="M33" i="17"/>
  <c r="N33" i="17"/>
  <c r="O33" i="17"/>
  <c r="P33" i="17"/>
  <c r="Q33" i="17"/>
  <c r="R33" i="17"/>
  <c r="S33" i="17"/>
  <c r="T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L33" i="17"/>
  <c r="AO33" i="17"/>
  <c r="AP33" i="17"/>
  <c r="AS33" i="17"/>
  <c r="AV33" i="17"/>
  <c r="AW33" i="17"/>
  <c r="AX33" i="17"/>
  <c r="AZ33" i="17"/>
  <c r="BB33" i="17"/>
  <c r="BC33" i="17"/>
  <c r="BD33" i="17"/>
  <c r="BE33" i="17"/>
  <c r="BF33" i="17"/>
  <c r="BG33" i="17"/>
  <c r="BH33" i="17"/>
  <c r="BK33" i="17"/>
  <c r="BL33" i="17"/>
  <c r="BM33" i="17"/>
  <c r="BN33" i="17"/>
  <c r="BO33" i="17"/>
  <c r="BP33" i="17"/>
  <c r="BQ33" i="17"/>
  <c r="BR33" i="17"/>
  <c r="BS33" i="17"/>
  <c r="BT33" i="17"/>
  <c r="B34" i="17"/>
  <c r="C34" i="17"/>
  <c r="E34" i="17"/>
  <c r="F34" i="17"/>
  <c r="G34" i="17"/>
  <c r="H34" i="17"/>
  <c r="I34" i="17"/>
  <c r="J34" i="17"/>
  <c r="L34" i="17"/>
  <c r="M34" i="17"/>
  <c r="N34" i="17"/>
  <c r="O34" i="17"/>
  <c r="P34" i="17"/>
  <c r="Q34" i="17"/>
  <c r="R34" i="17"/>
  <c r="S34" i="17"/>
  <c r="T34" i="17"/>
  <c r="W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L34" i="17"/>
  <c r="AO34" i="17"/>
  <c r="AP35" i="17"/>
  <c r="AP36" i="17"/>
  <c r="AP37" i="17"/>
  <c r="AS34" i="17"/>
  <c r="AV34" i="17"/>
  <c r="AW34" i="17"/>
  <c r="AX34" i="17"/>
  <c r="AZ34" i="17"/>
  <c r="BB34" i="17"/>
  <c r="BC34" i="17"/>
  <c r="BD34" i="17"/>
  <c r="BE34" i="17"/>
  <c r="BF34" i="17"/>
  <c r="BG34" i="17"/>
  <c r="BH34" i="17"/>
  <c r="BK34" i="17"/>
  <c r="BL34" i="17"/>
  <c r="BM34" i="17"/>
  <c r="BN34" i="17"/>
  <c r="BO34" i="17"/>
  <c r="BP34" i="17"/>
  <c r="BQ34" i="17"/>
  <c r="BR34" i="17"/>
  <c r="BS34" i="17"/>
  <c r="BT34" i="17"/>
  <c r="B35" i="17"/>
  <c r="C35" i="17"/>
  <c r="E35" i="17"/>
  <c r="F35" i="17"/>
  <c r="G35" i="17"/>
  <c r="H35" i="17"/>
  <c r="I35" i="17"/>
  <c r="J35" i="17"/>
  <c r="L35" i="17"/>
  <c r="M35" i="17"/>
  <c r="N35" i="17"/>
  <c r="O35" i="17"/>
  <c r="P35" i="17"/>
  <c r="Q35" i="17"/>
  <c r="R35" i="17"/>
  <c r="S35" i="17"/>
  <c r="T35" i="17"/>
  <c r="W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L35" i="17"/>
  <c r="AO35" i="17"/>
  <c r="AS35" i="17"/>
  <c r="AV35" i="17"/>
  <c r="AW35" i="17"/>
  <c r="AX35" i="17"/>
  <c r="AZ35" i="17"/>
  <c r="BB35" i="17"/>
  <c r="BC35" i="17"/>
  <c r="BD35" i="17"/>
  <c r="BE35" i="17"/>
  <c r="BF35" i="17"/>
  <c r="BG35" i="17"/>
  <c r="BH35" i="17"/>
  <c r="BK35" i="17"/>
  <c r="BL35" i="17"/>
  <c r="BM35" i="17"/>
  <c r="BN35" i="17"/>
  <c r="BO35" i="17"/>
  <c r="BP35" i="17"/>
  <c r="BQ35" i="17"/>
  <c r="BR35" i="17"/>
  <c r="BS35" i="17"/>
  <c r="BT35" i="17"/>
  <c r="B36" i="17"/>
  <c r="C36" i="17"/>
  <c r="E36" i="17"/>
  <c r="F36" i="17"/>
  <c r="G36" i="17"/>
  <c r="H36" i="17"/>
  <c r="I36" i="17"/>
  <c r="J36" i="17"/>
  <c r="L36" i="17"/>
  <c r="M36" i="17"/>
  <c r="N36" i="17"/>
  <c r="O36" i="17"/>
  <c r="P36" i="17"/>
  <c r="Q36" i="17"/>
  <c r="R36" i="17"/>
  <c r="S36" i="17"/>
  <c r="T36" i="17"/>
  <c r="W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L36" i="17"/>
  <c r="AO36" i="17"/>
  <c r="AS36" i="17"/>
  <c r="AV36" i="17"/>
  <c r="AW36" i="17"/>
  <c r="AX36" i="17"/>
  <c r="AZ36" i="17"/>
  <c r="BB36" i="17"/>
  <c r="BC36" i="17"/>
  <c r="BD36" i="17"/>
  <c r="BE36" i="17"/>
  <c r="BF36" i="17"/>
  <c r="BG36" i="17"/>
  <c r="BH36" i="17"/>
  <c r="BK36" i="17"/>
  <c r="BL36" i="17"/>
  <c r="BM36" i="17"/>
  <c r="BN36" i="17"/>
  <c r="BO36" i="17"/>
  <c r="BP36" i="17"/>
  <c r="BQ36" i="17"/>
  <c r="BR36" i="17"/>
  <c r="BS36" i="17"/>
  <c r="BT36" i="17"/>
  <c r="B37" i="17"/>
  <c r="C37" i="17"/>
  <c r="E37" i="17"/>
  <c r="F37" i="17"/>
  <c r="G37" i="17"/>
  <c r="H37" i="17"/>
  <c r="I37" i="17"/>
  <c r="J37" i="17"/>
  <c r="L37" i="17"/>
  <c r="M37" i="17"/>
  <c r="N37" i="17"/>
  <c r="O37" i="17"/>
  <c r="P37" i="17"/>
  <c r="Q37" i="17"/>
  <c r="R37" i="17"/>
  <c r="S37" i="17"/>
  <c r="T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L37" i="17"/>
  <c r="AO37" i="17"/>
  <c r="AS37" i="17"/>
  <c r="AV37" i="17"/>
  <c r="AW37" i="17"/>
  <c r="AX37" i="17"/>
  <c r="AZ37" i="17"/>
  <c r="BB37" i="17"/>
  <c r="BC37" i="17"/>
  <c r="BD37" i="17"/>
  <c r="BE37" i="17"/>
  <c r="BF37" i="17"/>
  <c r="BG37" i="17"/>
  <c r="BH37" i="17"/>
  <c r="BK37" i="17"/>
  <c r="BL37" i="17"/>
  <c r="BM37" i="17"/>
  <c r="BN37" i="17"/>
  <c r="BO37" i="17"/>
  <c r="BP37" i="17"/>
  <c r="BQ37" i="17"/>
  <c r="BR37" i="17"/>
  <c r="BS37" i="17"/>
  <c r="BT37" i="17"/>
  <c r="B6" i="18"/>
  <c r="C6" i="18"/>
  <c r="E6" i="18"/>
  <c r="F6" i="18"/>
  <c r="G6" i="18"/>
  <c r="H6" i="18"/>
  <c r="I6" i="18"/>
  <c r="J6" i="18"/>
  <c r="L6" i="18"/>
  <c r="M6" i="18"/>
  <c r="N6" i="18"/>
  <c r="O6" i="18"/>
  <c r="P6" i="18"/>
  <c r="Q6" i="18"/>
  <c r="R6" i="18"/>
  <c r="S6" i="18"/>
  <c r="T6" i="18"/>
  <c r="W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O6" i="18"/>
  <c r="AP6" i="18"/>
  <c r="AS6" i="18"/>
  <c r="AT6" i="18"/>
  <c r="AU6" i="18"/>
  <c r="AV6" i="18"/>
  <c r="AW6" i="18"/>
  <c r="AX6" i="18"/>
  <c r="AZ6" i="18"/>
  <c r="BB6" i="18"/>
  <c r="BC6" i="18"/>
  <c r="BD6" i="18"/>
  <c r="BE6" i="18"/>
  <c r="BF6" i="18"/>
  <c r="BG6" i="18"/>
  <c r="BH6" i="18"/>
  <c r="BK6" i="18"/>
  <c r="BL6" i="18"/>
  <c r="BM6" i="18"/>
  <c r="BN6" i="18"/>
  <c r="BO6" i="18"/>
  <c r="BP6" i="18"/>
  <c r="BQ6" i="18"/>
  <c r="BR6" i="18"/>
  <c r="BS6" i="18"/>
  <c r="BT6" i="18"/>
  <c r="B7" i="18"/>
  <c r="C7" i="18"/>
  <c r="E7" i="18"/>
  <c r="F7" i="18"/>
  <c r="G7" i="18"/>
  <c r="H7" i="18"/>
  <c r="I7" i="18"/>
  <c r="J7" i="18"/>
  <c r="L7" i="18"/>
  <c r="M7" i="18"/>
  <c r="N7" i="18"/>
  <c r="O7" i="18"/>
  <c r="P7" i="18"/>
  <c r="Q7" i="18"/>
  <c r="R7" i="18"/>
  <c r="S7" i="18"/>
  <c r="T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O7" i="18"/>
  <c r="AP7" i="18"/>
  <c r="AS7" i="18"/>
  <c r="AU7" i="18"/>
  <c r="AV7" i="18"/>
  <c r="AW7" i="18"/>
  <c r="AX7" i="18"/>
  <c r="AZ7" i="18"/>
  <c r="BB7" i="18"/>
  <c r="BC7" i="18"/>
  <c r="BD7" i="18"/>
  <c r="BE7" i="18"/>
  <c r="BF7" i="18"/>
  <c r="BG7" i="18"/>
  <c r="BH7" i="18"/>
  <c r="BK7" i="18"/>
  <c r="BL7" i="18"/>
  <c r="BM7" i="18"/>
  <c r="BN7" i="18"/>
  <c r="BO7" i="18"/>
  <c r="BP7" i="18"/>
  <c r="BQ7" i="18"/>
  <c r="BR7" i="18"/>
  <c r="BS7" i="18"/>
  <c r="BT7" i="18"/>
  <c r="B8" i="18"/>
  <c r="C8" i="18"/>
  <c r="E8" i="18"/>
  <c r="F8" i="18"/>
  <c r="G8" i="18"/>
  <c r="H8" i="18"/>
  <c r="I8" i="18"/>
  <c r="J8" i="18"/>
  <c r="L8" i="18"/>
  <c r="M8" i="18"/>
  <c r="N8" i="18"/>
  <c r="O8" i="18"/>
  <c r="P8" i="18"/>
  <c r="Q8" i="18"/>
  <c r="R8" i="18"/>
  <c r="S8" i="18"/>
  <c r="T8" i="18"/>
  <c r="W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O8" i="18"/>
  <c r="AP8" i="18"/>
  <c r="AS8" i="18"/>
  <c r="AU8" i="18"/>
  <c r="AV8" i="18"/>
  <c r="AW8" i="18"/>
  <c r="AX8" i="18"/>
  <c r="AZ8" i="18"/>
  <c r="BB8" i="18"/>
  <c r="BC8" i="18"/>
  <c r="BD8" i="18"/>
  <c r="BE8" i="18"/>
  <c r="BF8" i="18"/>
  <c r="BG8" i="18"/>
  <c r="BH8" i="18"/>
  <c r="BK8" i="18"/>
  <c r="BL8" i="18"/>
  <c r="BM8" i="18"/>
  <c r="BN8" i="18"/>
  <c r="BO8" i="18"/>
  <c r="BP8" i="18"/>
  <c r="BQ8" i="18"/>
  <c r="BR8" i="18"/>
  <c r="BS8" i="18"/>
  <c r="BT8" i="18"/>
  <c r="B9" i="18"/>
  <c r="C9" i="18"/>
  <c r="E9" i="18"/>
  <c r="F9" i="18"/>
  <c r="G9" i="18"/>
  <c r="H9" i="18"/>
  <c r="I9" i="18"/>
  <c r="J9" i="18"/>
  <c r="L9" i="18"/>
  <c r="M9" i="18"/>
  <c r="N9" i="18"/>
  <c r="O9" i="18"/>
  <c r="P9" i="18"/>
  <c r="Q9" i="18"/>
  <c r="R9" i="18"/>
  <c r="S9" i="18"/>
  <c r="T9" i="18"/>
  <c r="W9" i="18"/>
  <c r="X9" i="18"/>
  <c r="Y9" i="18"/>
  <c r="Z9" i="18"/>
  <c r="AA9" i="18"/>
  <c r="AB9" i="18"/>
  <c r="AC9" i="18"/>
  <c r="AD9" i="18"/>
  <c r="AE9" i="18"/>
  <c r="AF9" i="18"/>
  <c r="AG9" i="18"/>
  <c r="AH9" i="18"/>
  <c r="AI9" i="18"/>
  <c r="AJ9" i="18"/>
  <c r="AK9" i="18"/>
  <c r="AL9" i="18"/>
  <c r="AO9" i="18"/>
  <c r="AP9" i="18"/>
  <c r="AS9" i="18"/>
  <c r="AU9" i="18"/>
  <c r="AV9" i="18"/>
  <c r="AW9" i="18"/>
  <c r="AX9" i="18"/>
  <c r="AZ9" i="18"/>
  <c r="BB9" i="18"/>
  <c r="BC9" i="18"/>
  <c r="BD9" i="18"/>
  <c r="BE9" i="18"/>
  <c r="BF9" i="18"/>
  <c r="BG9" i="18"/>
  <c r="BH9" i="18"/>
  <c r="BK9" i="18"/>
  <c r="BL9" i="18"/>
  <c r="BM9" i="18"/>
  <c r="BN9" i="18"/>
  <c r="BO9" i="18"/>
  <c r="BP9" i="18"/>
  <c r="BQ9" i="18"/>
  <c r="BR9" i="18"/>
  <c r="BS9" i="18"/>
  <c r="BT9" i="18"/>
  <c r="B10" i="18"/>
  <c r="C10" i="18"/>
  <c r="E10" i="18"/>
  <c r="F10" i="18"/>
  <c r="G10" i="18"/>
  <c r="H10" i="18"/>
  <c r="I10" i="18"/>
  <c r="J10" i="18"/>
  <c r="L10" i="18"/>
  <c r="M10" i="18"/>
  <c r="N10" i="18"/>
  <c r="O10" i="18"/>
  <c r="P10" i="18"/>
  <c r="Q10" i="18"/>
  <c r="R10" i="18"/>
  <c r="S10" i="18"/>
  <c r="T10" i="18"/>
  <c r="W10" i="18"/>
  <c r="Y10" i="18"/>
  <c r="Z10" i="18"/>
  <c r="AA10" i="18"/>
  <c r="AB10" i="18"/>
  <c r="AC10" i="18"/>
  <c r="AD10" i="18"/>
  <c r="AE10" i="18"/>
  <c r="AF10" i="18"/>
  <c r="AG10" i="18"/>
  <c r="AH10" i="18"/>
  <c r="AI10" i="18"/>
  <c r="AJ10" i="18"/>
  <c r="AK10" i="18"/>
  <c r="AL10" i="18"/>
  <c r="AO10" i="18"/>
  <c r="AP10" i="18"/>
  <c r="AS10" i="18"/>
  <c r="AU10" i="18"/>
  <c r="AV10" i="18"/>
  <c r="AW10" i="18"/>
  <c r="AX10" i="18"/>
  <c r="AZ10" i="18"/>
  <c r="BB10" i="18"/>
  <c r="BC10" i="18"/>
  <c r="BD10" i="18"/>
  <c r="BE10" i="18"/>
  <c r="BF10" i="18"/>
  <c r="BG10" i="18"/>
  <c r="BH10" i="18"/>
  <c r="BK10" i="18"/>
  <c r="BL10" i="18"/>
  <c r="BM10" i="18"/>
  <c r="BN10" i="18"/>
  <c r="BO10" i="18"/>
  <c r="BP10" i="18"/>
  <c r="BQ10" i="18"/>
  <c r="BR10" i="18"/>
  <c r="BS10" i="18"/>
  <c r="BT10" i="18"/>
  <c r="B11" i="18"/>
  <c r="C11" i="18"/>
  <c r="E11" i="18"/>
  <c r="F11" i="18"/>
  <c r="G11" i="18"/>
  <c r="H11" i="18"/>
  <c r="I11" i="18"/>
  <c r="J11" i="18"/>
  <c r="L11" i="18"/>
  <c r="M11" i="18"/>
  <c r="N11" i="18"/>
  <c r="O11" i="18"/>
  <c r="P11" i="18"/>
  <c r="Q11" i="18"/>
  <c r="R11" i="18"/>
  <c r="S11" i="18"/>
  <c r="T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O11" i="18"/>
  <c r="AP11" i="18"/>
  <c r="AS11" i="18"/>
  <c r="AU11" i="18"/>
  <c r="AV11" i="18"/>
  <c r="AW11" i="18"/>
  <c r="AX11" i="18"/>
  <c r="AZ11" i="18"/>
  <c r="BB11" i="18"/>
  <c r="BC11" i="18"/>
  <c r="BD11" i="18"/>
  <c r="BE11" i="18"/>
  <c r="BF11" i="18"/>
  <c r="BG11" i="18"/>
  <c r="BH11" i="18"/>
  <c r="BK11" i="18"/>
  <c r="BL11" i="18"/>
  <c r="BM11" i="18"/>
  <c r="BN11" i="18"/>
  <c r="BO11" i="18"/>
  <c r="BP11" i="18"/>
  <c r="BQ11" i="18"/>
  <c r="BR11" i="18"/>
  <c r="BS11" i="18"/>
  <c r="BT11" i="18"/>
  <c r="B12" i="18"/>
  <c r="C12" i="18"/>
  <c r="E12" i="18"/>
  <c r="F12" i="18"/>
  <c r="G12" i="18"/>
  <c r="H12" i="18"/>
  <c r="I12" i="18"/>
  <c r="J12" i="18"/>
  <c r="L12" i="18"/>
  <c r="M12" i="18"/>
  <c r="N12" i="18"/>
  <c r="O12" i="18"/>
  <c r="P12" i="18"/>
  <c r="Q12" i="18"/>
  <c r="R12" i="18"/>
  <c r="S12" i="18"/>
  <c r="T12" i="18"/>
  <c r="W12" i="18"/>
  <c r="Y12" i="18"/>
  <c r="Z12" i="18"/>
  <c r="AA12" i="18"/>
  <c r="AB12" i="18"/>
  <c r="AC12" i="18"/>
  <c r="AD12" i="18"/>
  <c r="AE12" i="18"/>
  <c r="AF12" i="18"/>
  <c r="AG12" i="18"/>
  <c r="AH12" i="18"/>
  <c r="AI12" i="18"/>
  <c r="AJ12" i="18"/>
  <c r="AK12" i="18"/>
  <c r="AL12" i="18"/>
  <c r="AO12" i="18"/>
  <c r="AP12" i="18"/>
  <c r="AS12" i="18"/>
  <c r="AU12" i="18"/>
  <c r="AV12" i="18"/>
  <c r="AW12" i="18"/>
  <c r="AX12" i="18"/>
  <c r="AZ12" i="18"/>
  <c r="BB12" i="18"/>
  <c r="BC12" i="18"/>
  <c r="BD12" i="18"/>
  <c r="BE12" i="18"/>
  <c r="BF12" i="18"/>
  <c r="BG12" i="18"/>
  <c r="BH12" i="18"/>
  <c r="BK12" i="18"/>
  <c r="BL12" i="18"/>
  <c r="BM12" i="18"/>
  <c r="BN12" i="18"/>
  <c r="BO12" i="18"/>
  <c r="BP12" i="18"/>
  <c r="BQ12" i="18"/>
  <c r="BR12" i="18"/>
  <c r="BS12" i="18"/>
  <c r="BT12" i="18"/>
  <c r="B13" i="18"/>
  <c r="C13" i="18"/>
  <c r="E13" i="18"/>
  <c r="F13" i="18"/>
  <c r="G13" i="18"/>
  <c r="H13" i="18"/>
  <c r="I13" i="18"/>
  <c r="J13" i="18"/>
  <c r="L13" i="18"/>
  <c r="M13" i="18"/>
  <c r="N13" i="18"/>
  <c r="O13" i="18"/>
  <c r="P13" i="18"/>
  <c r="Q13" i="18"/>
  <c r="R13" i="18"/>
  <c r="S13" i="18"/>
  <c r="T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O13" i="18"/>
  <c r="AP13" i="18"/>
  <c r="AS13" i="18"/>
  <c r="AU13" i="18"/>
  <c r="AV13" i="18"/>
  <c r="AW13" i="18"/>
  <c r="AX13" i="18"/>
  <c r="AZ13" i="18"/>
  <c r="BB13" i="18"/>
  <c r="BC13" i="18"/>
  <c r="BD13" i="18"/>
  <c r="BE13" i="18"/>
  <c r="BF13" i="18"/>
  <c r="BG13" i="18"/>
  <c r="BH13" i="18"/>
  <c r="BK13" i="18"/>
  <c r="BL13" i="18"/>
  <c r="BM13" i="18"/>
  <c r="BN13" i="18"/>
  <c r="BO13" i="18"/>
  <c r="BP13" i="18"/>
  <c r="BQ13" i="18"/>
  <c r="BR13" i="18"/>
  <c r="BS13" i="18"/>
  <c r="BT13" i="18"/>
  <c r="B14" i="18"/>
  <c r="C14" i="18"/>
  <c r="E14" i="18"/>
  <c r="F14" i="18"/>
  <c r="G14" i="18"/>
  <c r="H14" i="18"/>
  <c r="I14" i="18"/>
  <c r="J14" i="18"/>
  <c r="L14" i="18"/>
  <c r="M14" i="18"/>
  <c r="N14" i="18"/>
  <c r="O14" i="18"/>
  <c r="P14" i="18"/>
  <c r="Q14" i="18"/>
  <c r="R14" i="18"/>
  <c r="S14" i="18"/>
  <c r="T14" i="18"/>
  <c r="W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5" i="18"/>
  <c r="AK16" i="18"/>
  <c r="AK17" i="18"/>
  <c r="AK18" i="18"/>
  <c r="AK19" i="18"/>
  <c r="AK20" i="18"/>
  <c r="AK21" i="18"/>
  <c r="AK22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L14" i="18"/>
  <c r="AO14" i="18"/>
  <c r="AP14" i="18"/>
  <c r="AS14" i="18"/>
  <c r="AU14" i="18"/>
  <c r="AV14" i="18"/>
  <c r="AW14" i="18"/>
  <c r="AX14" i="18"/>
  <c r="AZ14" i="18"/>
  <c r="BB14" i="18"/>
  <c r="BC14" i="18"/>
  <c r="BD14" i="18"/>
  <c r="BE14" i="18"/>
  <c r="BF14" i="18"/>
  <c r="BG14" i="18"/>
  <c r="BH14" i="18"/>
  <c r="BK14" i="18"/>
  <c r="BL14" i="18"/>
  <c r="BM14" i="18"/>
  <c r="BN14" i="18"/>
  <c r="BO14" i="18"/>
  <c r="BP14" i="18"/>
  <c r="BQ14" i="18"/>
  <c r="BR14" i="18"/>
  <c r="BS14" i="18"/>
  <c r="BT14" i="18"/>
  <c r="B15" i="18"/>
  <c r="C15" i="18"/>
  <c r="E15" i="18"/>
  <c r="F15" i="18"/>
  <c r="G15" i="18"/>
  <c r="H15" i="18"/>
  <c r="I15" i="18"/>
  <c r="J15" i="18"/>
  <c r="L15" i="18"/>
  <c r="M15" i="18"/>
  <c r="N15" i="18"/>
  <c r="O15" i="18"/>
  <c r="P15" i="18"/>
  <c r="Q15" i="18"/>
  <c r="R15" i="18"/>
  <c r="S15" i="18"/>
  <c r="T15" i="18"/>
  <c r="W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L15" i="18"/>
  <c r="AO15" i="18"/>
  <c r="AP15" i="18"/>
  <c r="AS15" i="18"/>
  <c r="AU15" i="18"/>
  <c r="AV15" i="18"/>
  <c r="AW15" i="18"/>
  <c r="AX15" i="18"/>
  <c r="AZ15" i="18"/>
  <c r="BB15" i="18"/>
  <c r="BC15" i="18"/>
  <c r="BD15" i="18"/>
  <c r="BE15" i="18"/>
  <c r="BF15" i="18"/>
  <c r="BG15" i="18"/>
  <c r="BH15" i="18"/>
  <c r="BK15" i="18"/>
  <c r="BL15" i="18"/>
  <c r="BM15" i="18"/>
  <c r="BN15" i="18"/>
  <c r="BO15" i="18"/>
  <c r="BP15" i="18"/>
  <c r="BQ15" i="18"/>
  <c r="BR15" i="18"/>
  <c r="BS15" i="18"/>
  <c r="BT15" i="18"/>
  <c r="B16" i="18"/>
  <c r="C16" i="18"/>
  <c r="E16" i="18"/>
  <c r="F16" i="18"/>
  <c r="G16" i="18"/>
  <c r="H16" i="18"/>
  <c r="I16" i="18"/>
  <c r="J16" i="18"/>
  <c r="L16" i="18"/>
  <c r="M16" i="18"/>
  <c r="N16" i="18"/>
  <c r="O16" i="18"/>
  <c r="P16" i="18"/>
  <c r="Q16" i="18"/>
  <c r="R16" i="18"/>
  <c r="S16" i="18"/>
  <c r="T16" i="18"/>
  <c r="W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L16" i="18"/>
  <c r="AO16" i="18"/>
  <c r="AP16" i="18"/>
  <c r="AS16" i="18"/>
  <c r="AU16" i="18"/>
  <c r="AV16" i="18"/>
  <c r="AW16" i="18"/>
  <c r="AX16" i="18"/>
  <c r="AZ16" i="18"/>
  <c r="BB16" i="18"/>
  <c r="BC16" i="18"/>
  <c r="BD16" i="18"/>
  <c r="BE16" i="18"/>
  <c r="BF16" i="18"/>
  <c r="BG16" i="18"/>
  <c r="BH16" i="18"/>
  <c r="BK16" i="18"/>
  <c r="BL16" i="18"/>
  <c r="BM16" i="18"/>
  <c r="BN16" i="18"/>
  <c r="BO16" i="18"/>
  <c r="BP16" i="18"/>
  <c r="BQ16" i="18"/>
  <c r="BR16" i="18"/>
  <c r="BS16" i="18"/>
  <c r="BT16" i="18"/>
  <c r="B17" i="18"/>
  <c r="C17" i="18"/>
  <c r="E17" i="18"/>
  <c r="F17" i="18"/>
  <c r="G17" i="18"/>
  <c r="H17" i="18"/>
  <c r="I17" i="18"/>
  <c r="J17" i="18"/>
  <c r="L17" i="18"/>
  <c r="M17" i="18"/>
  <c r="N17" i="18"/>
  <c r="O17" i="18"/>
  <c r="P17" i="18"/>
  <c r="Q17" i="18"/>
  <c r="R17" i="18"/>
  <c r="S17" i="18"/>
  <c r="T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L17" i="18"/>
  <c r="AO17" i="18"/>
  <c r="AP17" i="18"/>
  <c r="AS17" i="18"/>
  <c r="AU18" i="18"/>
  <c r="AU19" i="18"/>
  <c r="AU20" i="18"/>
  <c r="AU21" i="18"/>
  <c r="AU22" i="18"/>
  <c r="AU23" i="18"/>
  <c r="AU24" i="18"/>
  <c r="AU25" i="18"/>
  <c r="AU26" i="18"/>
  <c r="AU27" i="18"/>
  <c r="AU28" i="18"/>
  <c r="AU29" i="18"/>
  <c r="AU30" i="18"/>
  <c r="AU31" i="18"/>
  <c r="AU32" i="18"/>
  <c r="AU33" i="18"/>
  <c r="AU34" i="18"/>
  <c r="AU35" i="18"/>
  <c r="AU36" i="18"/>
  <c r="AU37" i="18"/>
  <c r="AV17" i="18"/>
  <c r="AW17" i="18"/>
  <c r="AX17" i="18"/>
  <c r="AZ17" i="18"/>
  <c r="BB17" i="18"/>
  <c r="BC17" i="18"/>
  <c r="BD17" i="18"/>
  <c r="BE17" i="18"/>
  <c r="BF17" i="18"/>
  <c r="BG17" i="18"/>
  <c r="BH17" i="18"/>
  <c r="BK17" i="18"/>
  <c r="BL17" i="18"/>
  <c r="BM17" i="18"/>
  <c r="BN17" i="18"/>
  <c r="BO17" i="18"/>
  <c r="BP17" i="18"/>
  <c r="BQ17" i="18"/>
  <c r="BR17" i="18"/>
  <c r="BS17" i="18"/>
  <c r="BT17" i="18"/>
  <c r="B18" i="18"/>
  <c r="C18" i="18"/>
  <c r="E18" i="18"/>
  <c r="F18" i="18"/>
  <c r="G18" i="18"/>
  <c r="H18" i="18"/>
  <c r="I18" i="18"/>
  <c r="J18" i="18"/>
  <c r="L18" i="18"/>
  <c r="M18" i="18"/>
  <c r="N18" i="18"/>
  <c r="O18" i="18"/>
  <c r="P18" i="18"/>
  <c r="Q18" i="18"/>
  <c r="R18" i="18"/>
  <c r="S18" i="18"/>
  <c r="T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L18" i="18"/>
  <c r="AO18" i="18"/>
  <c r="AP18" i="18"/>
  <c r="AS18" i="18"/>
  <c r="AV18" i="18"/>
  <c r="AW18" i="18"/>
  <c r="AX18" i="18"/>
  <c r="AZ18" i="18"/>
  <c r="BB18" i="18"/>
  <c r="BC18" i="18"/>
  <c r="BD18" i="18"/>
  <c r="BE18" i="18"/>
  <c r="BF18" i="18"/>
  <c r="BG18" i="18"/>
  <c r="BH18" i="18"/>
  <c r="BK18" i="18"/>
  <c r="BL18" i="18"/>
  <c r="BM18" i="18"/>
  <c r="BN18" i="18"/>
  <c r="BO18" i="18"/>
  <c r="BP18" i="18"/>
  <c r="BQ18" i="18"/>
  <c r="BR18" i="18"/>
  <c r="BS18" i="18"/>
  <c r="BT18" i="18"/>
  <c r="B19" i="18"/>
  <c r="C19" i="18"/>
  <c r="E19" i="18"/>
  <c r="F19" i="18"/>
  <c r="G19" i="18"/>
  <c r="H19" i="18"/>
  <c r="I19" i="18"/>
  <c r="J19" i="18"/>
  <c r="L19" i="18"/>
  <c r="M19" i="18"/>
  <c r="N19" i="18"/>
  <c r="O19" i="18"/>
  <c r="P19" i="18"/>
  <c r="Q19" i="18"/>
  <c r="R19" i="18"/>
  <c r="S19" i="18"/>
  <c r="T19" i="18"/>
  <c r="W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L19" i="18"/>
  <c r="AO19" i="18"/>
  <c r="AP19" i="18"/>
  <c r="AS19" i="18"/>
  <c r="AV19" i="18"/>
  <c r="AW19" i="18"/>
  <c r="AX19" i="18"/>
  <c r="AZ19" i="18"/>
  <c r="BB19" i="18"/>
  <c r="BC19" i="18"/>
  <c r="BD19" i="18"/>
  <c r="BE19" i="18"/>
  <c r="BF19" i="18"/>
  <c r="BG19" i="18"/>
  <c r="BH19" i="18"/>
  <c r="BK19" i="18"/>
  <c r="BL19" i="18"/>
  <c r="BM19" i="18"/>
  <c r="BN19" i="18"/>
  <c r="BO19" i="18"/>
  <c r="BP19" i="18"/>
  <c r="BQ19" i="18"/>
  <c r="BR19" i="18"/>
  <c r="BS19" i="18"/>
  <c r="BT19" i="18"/>
  <c r="B20" i="18"/>
  <c r="C20" i="18"/>
  <c r="E20" i="18"/>
  <c r="F20" i="18"/>
  <c r="G20" i="18"/>
  <c r="H20" i="18"/>
  <c r="I20" i="18"/>
  <c r="J20" i="18"/>
  <c r="L20" i="18"/>
  <c r="M20" i="18"/>
  <c r="N20" i="18"/>
  <c r="O20" i="18"/>
  <c r="P20" i="18"/>
  <c r="Q20" i="18"/>
  <c r="R20" i="18"/>
  <c r="S20" i="18"/>
  <c r="T20" i="18"/>
  <c r="W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L20" i="18"/>
  <c r="AO20" i="18"/>
  <c r="AP20" i="18"/>
  <c r="AS20" i="18"/>
  <c r="AV20" i="18"/>
  <c r="AW20" i="18"/>
  <c r="AX20" i="18"/>
  <c r="AZ20" i="18"/>
  <c r="BB20" i="18"/>
  <c r="BC20" i="18"/>
  <c r="BD20" i="18"/>
  <c r="BE20" i="18"/>
  <c r="BF20" i="18"/>
  <c r="BG20" i="18"/>
  <c r="BH20" i="18"/>
  <c r="BK20" i="18"/>
  <c r="BL20" i="18"/>
  <c r="BM20" i="18"/>
  <c r="BN20" i="18"/>
  <c r="BO20" i="18"/>
  <c r="BP20" i="18"/>
  <c r="BQ20" i="18"/>
  <c r="BR20" i="18"/>
  <c r="BS20" i="18"/>
  <c r="BT20" i="18"/>
  <c r="B21" i="18"/>
  <c r="C21" i="18"/>
  <c r="E21" i="18"/>
  <c r="F21" i="18"/>
  <c r="G21" i="18"/>
  <c r="H21" i="18"/>
  <c r="I21" i="18"/>
  <c r="J21" i="18"/>
  <c r="L21" i="18"/>
  <c r="M21" i="18"/>
  <c r="N21" i="18"/>
  <c r="O21" i="18"/>
  <c r="P21" i="18"/>
  <c r="Q21" i="18"/>
  <c r="R21" i="18"/>
  <c r="S21" i="18"/>
  <c r="T21" i="18"/>
  <c r="W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L21" i="18"/>
  <c r="AO21" i="18"/>
  <c r="AP21" i="18"/>
  <c r="AS21" i="18"/>
  <c r="AV21" i="18"/>
  <c r="AW21" i="18"/>
  <c r="AX21" i="18"/>
  <c r="AZ21" i="18"/>
  <c r="BB21" i="18"/>
  <c r="BC21" i="18"/>
  <c r="BD21" i="18"/>
  <c r="BE21" i="18"/>
  <c r="BF21" i="18"/>
  <c r="BG21" i="18"/>
  <c r="BH21" i="18"/>
  <c r="BK21" i="18"/>
  <c r="BL21" i="18"/>
  <c r="BM21" i="18"/>
  <c r="BN21" i="18"/>
  <c r="BO21" i="18"/>
  <c r="BP21" i="18"/>
  <c r="BQ21" i="18"/>
  <c r="BR21" i="18"/>
  <c r="BS21" i="18"/>
  <c r="BT21" i="18"/>
  <c r="B22" i="18"/>
  <c r="C22" i="18"/>
  <c r="E22" i="18"/>
  <c r="F22" i="18"/>
  <c r="G22" i="18"/>
  <c r="H22" i="18"/>
  <c r="I22" i="18"/>
  <c r="J22" i="18"/>
  <c r="L22" i="18"/>
  <c r="M22" i="18"/>
  <c r="N22" i="18"/>
  <c r="O22" i="18"/>
  <c r="P22" i="18"/>
  <c r="Q22" i="18"/>
  <c r="R22" i="18"/>
  <c r="S22" i="18"/>
  <c r="T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L22" i="18"/>
  <c r="AO22" i="18"/>
  <c r="AP22" i="18"/>
  <c r="AS22" i="18"/>
  <c r="AV22" i="18"/>
  <c r="AW22" i="18"/>
  <c r="AX22" i="18"/>
  <c r="AZ22" i="18"/>
  <c r="BB22" i="18"/>
  <c r="BC22" i="18"/>
  <c r="BD22" i="18"/>
  <c r="BE22" i="18"/>
  <c r="BF22" i="18"/>
  <c r="BG22" i="18"/>
  <c r="BH22" i="18"/>
  <c r="BK22" i="18"/>
  <c r="BL22" i="18"/>
  <c r="BM22" i="18"/>
  <c r="BN22" i="18"/>
  <c r="BO22" i="18"/>
  <c r="BP22" i="18"/>
  <c r="BQ22" i="18"/>
  <c r="BR22" i="18"/>
  <c r="BS22" i="18"/>
  <c r="BT22" i="18"/>
  <c r="B23" i="18"/>
  <c r="C23" i="18"/>
  <c r="E23" i="18"/>
  <c r="F23" i="18"/>
  <c r="G23" i="18"/>
  <c r="H23" i="18"/>
  <c r="I23" i="18"/>
  <c r="J23" i="18"/>
  <c r="L23" i="18"/>
  <c r="M23" i="18"/>
  <c r="N23" i="18"/>
  <c r="O23" i="18"/>
  <c r="P23" i="18"/>
  <c r="Q23" i="18"/>
  <c r="R23" i="18"/>
  <c r="S23" i="18"/>
  <c r="T23" i="18"/>
  <c r="W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L23" i="18"/>
  <c r="AO23" i="18"/>
  <c r="AP23" i="18"/>
  <c r="AS23" i="18"/>
  <c r="AV23" i="18"/>
  <c r="AW23" i="18"/>
  <c r="AX23" i="18"/>
  <c r="AZ23" i="18"/>
  <c r="BB23" i="18"/>
  <c r="BC23" i="18"/>
  <c r="BD23" i="18"/>
  <c r="BE23" i="18"/>
  <c r="BF23" i="18"/>
  <c r="BG23" i="18"/>
  <c r="BH23" i="18"/>
  <c r="BK23" i="18"/>
  <c r="BL23" i="18"/>
  <c r="BM23" i="18"/>
  <c r="BN23" i="18"/>
  <c r="BO23" i="18"/>
  <c r="BP23" i="18"/>
  <c r="BQ23" i="18"/>
  <c r="BR23" i="18"/>
  <c r="BS23" i="18"/>
  <c r="BT23" i="18"/>
  <c r="B24" i="18"/>
  <c r="C24" i="18"/>
  <c r="E24" i="18"/>
  <c r="F24" i="18"/>
  <c r="G24" i="18"/>
  <c r="H24" i="18"/>
  <c r="I24" i="18"/>
  <c r="J24" i="18"/>
  <c r="L24" i="18"/>
  <c r="M24" i="18"/>
  <c r="N24" i="18"/>
  <c r="O24" i="18"/>
  <c r="P24" i="18"/>
  <c r="Q24" i="18"/>
  <c r="R24" i="18"/>
  <c r="S24" i="18"/>
  <c r="T24" i="18"/>
  <c r="W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L24" i="18"/>
  <c r="AO24" i="18"/>
  <c r="AP24" i="18"/>
  <c r="AS24" i="18"/>
  <c r="AV24" i="18"/>
  <c r="AW24" i="18"/>
  <c r="AX24" i="18"/>
  <c r="AZ24" i="18"/>
  <c r="BB24" i="18"/>
  <c r="BC24" i="18"/>
  <c r="BD24" i="18"/>
  <c r="BE24" i="18"/>
  <c r="BF24" i="18"/>
  <c r="BG24" i="18"/>
  <c r="BH24" i="18"/>
  <c r="BK24" i="18"/>
  <c r="BL24" i="18"/>
  <c r="BM24" i="18"/>
  <c r="BN24" i="18"/>
  <c r="BO24" i="18"/>
  <c r="BP24" i="18"/>
  <c r="BQ24" i="18"/>
  <c r="BR24" i="18"/>
  <c r="BS24" i="18"/>
  <c r="BT24" i="18"/>
  <c r="B25" i="18"/>
  <c r="C25" i="18"/>
  <c r="E25" i="18"/>
  <c r="F25" i="18"/>
  <c r="G25" i="18"/>
  <c r="H25" i="18"/>
  <c r="I25" i="18"/>
  <c r="J25" i="18"/>
  <c r="L25" i="18"/>
  <c r="M25" i="18"/>
  <c r="N25" i="18"/>
  <c r="O25" i="18"/>
  <c r="P25" i="18"/>
  <c r="Q25" i="18"/>
  <c r="R25" i="18"/>
  <c r="S25" i="18"/>
  <c r="T25" i="18"/>
  <c r="W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L25" i="18"/>
  <c r="AO25" i="18"/>
  <c r="AP25" i="18"/>
  <c r="AS25" i="18"/>
  <c r="AV25" i="18"/>
  <c r="AW25" i="18"/>
  <c r="AX25" i="18"/>
  <c r="AZ25" i="18"/>
  <c r="BB25" i="18"/>
  <c r="BC25" i="18"/>
  <c r="BD25" i="18"/>
  <c r="BE25" i="18"/>
  <c r="BF25" i="18"/>
  <c r="BG25" i="18"/>
  <c r="BH25" i="18"/>
  <c r="BK25" i="18"/>
  <c r="BL25" i="18"/>
  <c r="BM25" i="18"/>
  <c r="BN25" i="18"/>
  <c r="BO25" i="18"/>
  <c r="BP25" i="18"/>
  <c r="BQ25" i="18"/>
  <c r="BR25" i="18"/>
  <c r="BS25" i="18"/>
  <c r="BT25" i="18"/>
  <c r="B26" i="18"/>
  <c r="C26" i="18"/>
  <c r="E26" i="18"/>
  <c r="F26" i="18"/>
  <c r="G26" i="18"/>
  <c r="H26" i="18"/>
  <c r="I26" i="18"/>
  <c r="J26" i="18"/>
  <c r="L26" i="18"/>
  <c r="M26" i="18"/>
  <c r="N26" i="18"/>
  <c r="O26" i="18"/>
  <c r="P26" i="18"/>
  <c r="Q26" i="18"/>
  <c r="R26" i="18"/>
  <c r="S26" i="18"/>
  <c r="T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L26" i="18"/>
  <c r="AO26" i="18"/>
  <c r="AP26" i="18"/>
  <c r="AS26" i="18"/>
  <c r="AV26" i="18"/>
  <c r="AW26" i="18"/>
  <c r="AX26" i="18"/>
  <c r="AZ26" i="18"/>
  <c r="BB26" i="18"/>
  <c r="BC26" i="18"/>
  <c r="BD26" i="18"/>
  <c r="BE26" i="18"/>
  <c r="BF26" i="18"/>
  <c r="BG26" i="18"/>
  <c r="BH26" i="18"/>
  <c r="BK26" i="18"/>
  <c r="BL26" i="18"/>
  <c r="BM26" i="18"/>
  <c r="BN26" i="18"/>
  <c r="BO26" i="18"/>
  <c r="BP26" i="18"/>
  <c r="BQ26" i="18"/>
  <c r="BR26" i="18"/>
  <c r="BS26" i="18"/>
  <c r="BT26" i="18"/>
  <c r="B27" i="18"/>
  <c r="C27" i="18"/>
  <c r="E27" i="18"/>
  <c r="F27" i="18"/>
  <c r="G27" i="18"/>
  <c r="H27" i="18"/>
  <c r="I27" i="18"/>
  <c r="J27" i="18"/>
  <c r="L27" i="18"/>
  <c r="M27" i="18"/>
  <c r="N27" i="18"/>
  <c r="O27" i="18"/>
  <c r="P27" i="18"/>
  <c r="Q27" i="18"/>
  <c r="R27" i="18"/>
  <c r="S27" i="18"/>
  <c r="T27" i="18"/>
  <c r="W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L27" i="18"/>
  <c r="AO27" i="18"/>
  <c r="AP27" i="18"/>
  <c r="AS27" i="18"/>
  <c r="AV27" i="18"/>
  <c r="AW27" i="18"/>
  <c r="AX27" i="18"/>
  <c r="AZ27" i="18"/>
  <c r="BB27" i="18"/>
  <c r="BC27" i="18"/>
  <c r="BD27" i="18"/>
  <c r="BE27" i="18"/>
  <c r="BF27" i="18"/>
  <c r="BG27" i="18"/>
  <c r="BH27" i="18"/>
  <c r="BK27" i="18"/>
  <c r="BL27" i="18"/>
  <c r="BM27" i="18"/>
  <c r="BN27" i="18"/>
  <c r="BO27" i="18"/>
  <c r="BP27" i="18"/>
  <c r="BQ27" i="18"/>
  <c r="BR27" i="18"/>
  <c r="BS27" i="18"/>
  <c r="BT27" i="18"/>
  <c r="B28" i="18"/>
  <c r="C28" i="18"/>
  <c r="E28" i="18"/>
  <c r="F28" i="18"/>
  <c r="G28" i="18"/>
  <c r="H28" i="18"/>
  <c r="I28" i="18"/>
  <c r="J28" i="18"/>
  <c r="L28" i="18"/>
  <c r="M28" i="18"/>
  <c r="N28" i="18"/>
  <c r="O28" i="18"/>
  <c r="P28" i="18"/>
  <c r="Q28" i="18"/>
  <c r="R28" i="18"/>
  <c r="S28" i="18"/>
  <c r="T28" i="18"/>
  <c r="W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L28" i="18"/>
  <c r="AO28" i="18"/>
  <c r="AP28" i="18"/>
  <c r="AS28" i="18"/>
  <c r="AV28" i="18"/>
  <c r="AW28" i="18"/>
  <c r="AX28" i="18"/>
  <c r="AZ28" i="18"/>
  <c r="BB28" i="18"/>
  <c r="BC28" i="18"/>
  <c r="BD28" i="18"/>
  <c r="BE28" i="18"/>
  <c r="BF28" i="18"/>
  <c r="BG28" i="18"/>
  <c r="BH28" i="18"/>
  <c r="BK28" i="18"/>
  <c r="BL28" i="18"/>
  <c r="BM28" i="18"/>
  <c r="BN28" i="18"/>
  <c r="BO28" i="18"/>
  <c r="BP28" i="18"/>
  <c r="BQ28" i="18"/>
  <c r="BR28" i="18"/>
  <c r="BS28" i="18"/>
  <c r="BT28" i="18"/>
  <c r="B29" i="18"/>
  <c r="C29" i="18"/>
  <c r="E29" i="18"/>
  <c r="F29" i="18"/>
  <c r="G29" i="18"/>
  <c r="H29" i="18"/>
  <c r="I29" i="18"/>
  <c r="J29" i="18"/>
  <c r="L29" i="18"/>
  <c r="M29" i="18"/>
  <c r="N29" i="18"/>
  <c r="O29" i="18"/>
  <c r="P29" i="18"/>
  <c r="Q29" i="18"/>
  <c r="R29" i="18"/>
  <c r="S29" i="18"/>
  <c r="T29" i="18"/>
  <c r="W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L29" i="18"/>
  <c r="AO29" i="18"/>
  <c r="AP29" i="18"/>
  <c r="AS29" i="18"/>
  <c r="AV29" i="18"/>
  <c r="AW29" i="18"/>
  <c r="AX29" i="18"/>
  <c r="AZ29" i="18"/>
  <c r="BB29" i="18"/>
  <c r="BC29" i="18"/>
  <c r="BD29" i="18"/>
  <c r="BE29" i="18"/>
  <c r="BF29" i="18"/>
  <c r="BG29" i="18"/>
  <c r="BH29" i="18"/>
  <c r="BK29" i="18"/>
  <c r="BL29" i="18"/>
  <c r="BM29" i="18"/>
  <c r="BN29" i="18"/>
  <c r="BO29" i="18"/>
  <c r="BP29" i="18"/>
  <c r="BQ29" i="18"/>
  <c r="BR29" i="18"/>
  <c r="BS29" i="18"/>
  <c r="BT29" i="18"/>
  <c r="B30" i="18"/>
  <c r="C30" i="18"/>
  <c r="E30" i="18"/>
  <c r="F30" i="18"/>
  <c r="G30" i="18"/>
  <c r="H30" i="18"/>
  <c r="I30" i="18"/>
  <c r="J30" i="18"/>
  <c r="L30" i="18"/>
  <c r="M30" i="18"/>
  <c r="N30" i="18"/>
  <c r="O30" i="18"/>
  <c r="P30" i="18"/>
  <c r="Q30" i="18"/>
  <c r="R30" i="18"/>
  <c r="S30" i="18"/>
  <c r="T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L30" i="18"/>
  <c r="AO30" i="18"/>
  <c r="AP30" i="18"/>
  <c r="AS30" i="18"/>
  <c r="AV30" i="18"/>
  <c r="AW30" i="18"/>
  <c r="AX30" i="18"/>
  <c r="AZ30" i="18"/>
  <c r="BB30" i="18"/>
  <c r="BC30" i="18"/>
  <c r="BD30" i="18"/>
  <c r="BE30" i="18"/>
  <c r="BF30" i="18"/>
  <c r="BG30" i="18"/>
  <c r="BH30" i="18"/>
  <c r="BK30" i="18"/>
  <c r="BL30" i="18"/>
  <c r="BM30" i="18"/>
  <c r="BN30" i="18"/>
  <c r="BO30" i="18"/>
  <c r="BP30" i="18"/>
  <c r="BQ30" i="18"/>
  <c r="BR30" i="18"/>
  <c r="BS30" i="18"/>
  <c r="BT30" i="18"/>
  <c r="B31" i="18"/>
  <c r="C31" i="18"/>
  <c r="E31" i="18"/>
  <c r="F31" i="18"/>
  <c r="G31" i="18"/>
  <c r="H31" i="18"/>
  <c r="I31" i="18"/>
  <c r="J31" i="18"/>
  <c r="L31" i="18"/>
  <c r="M31" i="18"/>
  <c r="N31" i="18"/>
  <c r="O31" i="18"/>
  <c r="P31" i="18"/>
  <c r="Q31" i="18"/>
  <c r="R31" i="18"/>
  <c r="S31" i="18"/>
  <c r="T31" i="18"/>
  <c r="W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L31" i="18"/>
  <c r="AO31" i="18"/>
  <c r="AP31" i="18"/>
  <c r="AS31" i="18"/>
  <c r="AV31" i="18"/>
  <c r="AW31" i="18"/>
  <c r="AX31" i="18"/>
  <c r="AZ31" i="18"/>
  <c r="BB31" i="18"/>
  <c r="BC31" i="18"/>
  <c r="BD31" i="18"/>
  <c r="BE31" i="18"/>
  <c r="BF31" i="18"/>
  <c r="BG31" i="18"/>
  <c r="BH31" i="18"/>
  <c r="BK31" i="18"/>
  <c r="BL31" i="18"/>
  <c r="BM31" i="18"/>
  <c r="BN31" i="18"/>
  <c r="BO31" i="18"/>
  <c r="BP31" i="18"/>
  <c r="BQ31" i="18"/>
  <c r="BR31" i="18"/>
  <c r="BS31" i="18"/>
  <c r="BT31" i="18"/>
  <c r="B32" i="18"/>
  <c r="C32" i="18"/>
  <c r="E32" i="18"/>
  <c r="F32" i="18"/>
  <c r="G32" i="18"/>
  <c r="H32" i="18"/>
  <c r="I32" i="18"/>
  <c r="J32" i="18"/>
  <c r="L32" i="18"/>
  <c r="M32" i="18"/>
  <c r="N32" i="18"/>
  <c r="O32" i="18"/>
  <c r="P32" i="18"/>
  <c r="Q32" i="18"/>
  <c r="R32" i="18"/>
  <c r="S32" i="18"/>
  <c r="T32" i="18"/>
  <c r="W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L32" i="18"/>
  <c r="AO32" i="18"/>
  <c r="AP32" i="18"/>
  <c r="AS32" i="18"/>
  <c r="AV32" i="18"/>
  <c r="AW32" i="18"/>
  <c r="AX32" i="18"/>
  <c r="AZ32" i="18"/>
  <c r="BB32" i="18"/>
  <c r="BC32" i="18"/>
  <c r="BD32" i="18"/>
  <c r="BE32" i="18"/>
  <c r="BF32" i="18"/>
  <c r="BG32" i="18"/>
  <c r="BH32" i="18"/>
  <c r="BK32" i="18"/>
  <c r="BL32" i="18"/>
  <c r="BM32" i="18"/>
  <c r="BN32" i="18"/>
  <c r="BO32" i="18"/>
  <c r="BP32" i="18"/>
  <c r="BQ32" i="18"/>
  <c r="BR32" i="18"/>
  <c r="BS32" i="18"/>
  <c r="BT32" i="18"/>
  <c r="B33" i="18"/>
  <c r="C33" i="18"/>
  <c r="E33" i="18"/>
  <c r="F33" i="18"/>
  <c r="G33" i="18"/>
  <c r="H33" i="18"/>
  <c r="I33" i="18"/>
  <c r="J33" i="18"/>
  <c r="L33" i="18"/>
  <c r="M33" i="18"/>
  <c r="N33" i="18"/>
  <c r="O33" i="18"/>
  <c r="P33" i="18"/>
  <c r="Q33" i="18"/>
  <c r="R33" i="18"/>
  <c r="S33" i="18"/>
  <c r="T33" i="18"/>
  <c r="W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L33" i="18"/>
  <c r="AO33" i="18"/>
  <c r="AP33" i="18"/>
  <c r="AS33" i="18"/>
  <c r="AV33" i="18"/>
  <c r="AW33" i="18"/>
  <c r="AX33" i="18"/>
  <c r="AZ33" i="18"/>
  <c r="BB33" i="18"/>
  <c r="BC33" i="18"/>
  <c r="BD33" i="18"/>
  <c r="BE33" i="18"/>
  <c r="BF33" i="18"/>
  <c r="BG33" i="18"/>
  <c r="BH33" i="18"/>
  <c r="BK33" i="18"/>
  <c r="BL33" i="18"/>
  <c r="BM33" i="18"/>
  <c r="BN33" i="18"/>
  <c r="BO33" i="18"/>
  <c r="BP33" i="18"/>
  <c r="BQ33" i="18"/>
  <c r="BR33" i="18"/>
  <c r="BS33" i="18"/>
  <c r="BT33" i="18"/>
  <c r="B34" i="18"/>
  <c r="C34" i="18"/>
  <c r="E34" i="18"/>
  <c r="F34" i="18"/>
  <c r="G34" i="18"/>
  <c r="H34" i="18"/>
  <c r="I34" i="18"/>
  <c r="J34" i="18"/>
  <c r="L34" i="18"/>
  <c r="M34" i="18"/>
  <c r="N34" i="18"/>
  <c r="O34" i="18"/>
  <c r="P34" i="18"/>
  <c r="Q34" i="18"/>
  <c r="R34" i="18"/>
  <c r="S34" i="18"/>
  <c r="T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L34" i="18"/>
  <c r="AO34" i="18"/>
  <c r="AP35" i="18"/>
  <c r="AP36" i="18"/>
  <c r="AP37" i="18"/>
  <c r="AS34" i="18"/>
  <c r="AV34" i="18"/>
  <c r="AW34" i="18"/>
  <c r="AX34" i="18"/>
  <c r="AZ34" i="18"/>
  <c r="BB34" i="18"/>
  <c r="BC34" i="18"/>
  <c r="BD34" i="18"/>
  <c r="BE34" i="18"/>
  <c r="BF34" i="18"/>
  <c r="BG34" i="18"/>
  <c r="BH34" i="18"/>
  <c r="BK34" i="18"/>
  <c r="BL34" i="18"/>
  <c r="BM34" i="18"/>
  <c r="BN34" i="18"/>
  <c r="BO34" i="18"/>
  <c r="BP34" i="18"/>
  <c r="BQ34" i="18"/>
  <c r="BR34" i="18"/>
  <c r="BS34" i="18"/>
  <c r="BT34" i="18"/>
  <c r="B35" i="18"/>
  <c r="C35" i="18"/>
  <c r="E35" i="18"/>
  <c r="F35" i="18"/>
  <c r="G35" i="18"/>
  <c r="H35" i="18"/>
  <c r="I35" i="18"/>
  <c r="J35" i="18"/>
  <c r="L35" i="18"/>
  <c r="M35" i="18"/>
  <c r="N35" i="18"/>
  <c r="O35" i="18"/>
  <c r="P35" i="18"/>
  <c r="Q35" i="18"/>
  <c r="R35" i="18"/>
  <c r="S35" i="18"/>
  <c r="T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L35" i="18"/>
  <c r="AO35" i="18"/>
  <c r="AS35" i="18"/>
  <c r="AV35" i="18"/>
  <c r="AW35" i="18"/>
  <c r="AX35" i="18"/>
  <c r="AZ35" i="18"/>
  <c r="BB35" i="18"/>
  <c r="BC35" i="18"/>
  <c r="BD35" i="18"/>
  <c r="BE35" i="18"/>
  <c r="BF35" i="18"/>
  <c r="BG35" i="18"/>
  <c r="BH35" i="18"/>
  <c r="BK35" i="18"/>
  <c r="BL35" i="18"/>
  <c r="BM35" i="18"/>
  <c r="BN35" i="18"/>
  <c r="BO35" i="18"/>
  <c r="BP35" i="18"/>
  <c r="BQ35" i="18"/>
  <c r="BR35" i="18"/>
  <c r="BS35" i="18"/>
  <c r="BT35" i="18"/>
  <c r="B36" i="18"/>
  <c r="C36" i="18"/>
  <c r="E36" i="18"/>
  <c r="F36" i="18"/>
  <c r="G36" i="18"/>
  <c r="H36" i="18"/>
  <c r="I36" i="18"/>
  <c r="J36" i="18"/>
  <c r="L36" i="18"/>
  <c r="M36" i="18"/>
  <c r="N36" i="18"/>
  <c r="O36" i="18"/>
  <c r="P36" i="18"/>
  <c r="Q36" i="18"/>
  <c r="R36" i="18"/>
  <c r="S36" i="18"/>
  <c r="T36" i="18"/>
  <c r="W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L36" i="18"/>
  <c r="AO36" i="18"/>
  <c r="AS36" i="18"/>
  <c r="AV36" i="18"/>
  <c r="AW36" i="18"/>
  <c r="AX36" i="18"/>
  <c r="AZ36" i="18"/>
  <c r="BB36" i="18"/>
  <c r="BC36" i="18"/>
  <c r="BD36" i="18"/>
  <c r="BE36" i="18"/>
  <c r="BF36" i="18"/>
  <c r="BG36" i="18"/>
  <c r="BH36" i="18"/>
  <c r="BK36" i="18"/>
  <c r="BL36" i="18"/>
  <c r="BM36" i="18"/>
  <c r="BN36" i="18"/>
  <c r="BO36" i="18"/>
  <c r="BP36" i="18"/>
  <c r="BQ36" i="18"/>
  <c r="BR36" i="18"/>
  <c r="BS36" i="18"/>
  <c r="BT36" i="18"/>
  <c r="B37" i="18"/>
  <c r="C37" i="18"/>
  <c r="E37" i="18"/>
  <c r="F37" i="18"/>
  <c r="G37" i="18"/>
  <c r="H37" i="18"/>
  <c r="I37" i="18"/>
  <c r="J37" i="18"/>
  <c r="L37" i="18"/>
  <c r="M37" i="18"/>
  <c r="N37" i="18"/>
  <c r="O37" i="18"/>
  <c r="P37" i="18"/>
  <c r="Q37" i="18"/>
  <c r="R37" i="18"/>
  <c r="S37" i="18"/>
  <c r="T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L37" i="18"/>
  <c r="AO37" i="18"/>
  <c r="AS37" i="18"/>
  <c r="AV37" i="18"/>
  <c r="AW37" i="18"/>
  <c r="AX37" i="18"/>
  <c r="AZ37" i="18"/>
  <c r="BB37" i="18"/>
  <c r="BC37" i="18"/>
  <c r="BD37" i="18"/>
  <c r="BE37" i="18"/>
  <c r="BF37" i="18"/>
  <c r="BG37" i="18"/>
  <c r="BH37" i="18"/>
  <c r="BK37" i="18"/>
  <c r="BL37" i="18"/>
  <c r="BM37" i="18"/>
  <c r="BN37" i="18"/>
  <c r="BO37" i="18"/>
  <c r="BP37" i="18"/>
  <c r="BQ37" i="18"/>
  <c r="BR37" i="18"/>
  <c r="BS37" i="18"/>
  <c r="BT37" i="18"/>
  <c r="B6" i="19"/>
  <c r="C6" i="19"/>
  <c r="E6" i="19"/>
  <c r="F6" i="19"/>
  <c r="G6" i="19"/>
  <c r="H6" i="19"/>
  <c r="I6" i="19"/>
  <c r="J6" i="19"/>
  <c r="L6" i="19"/>
  <c r="M6" i="19"/>
  <c r="N6" i="19"/>
  <c r="O6" i="19"/>
  <c r="P6" i="19"/>
  <c r="Q6" i="19"/>
  <c r="R6" i="19"/>
  <c r="S6" i="19"/>
  <c r="T6" i="19"/>
  <c r="W6" i="19"/>
  <c r="Y6" i="19"/>
  <c r="Z6" i="19"/>
  <c r="AA6" i="19"/>
  <c r="AB6" i="19"/>
  <c r="AC6" i="19"/>
  <c r="AD6" i="19"/>
  <c r="AE6" i="19"/>
  <c r="AF6" i="19"/>
  <c r="AG6" i="19"/>
  <c r="AH6" i="19"/>
  <c r="AI6" i="19"/>
  <c r="AJ6" i="19"/>
  <c r="AK6" i="19"/>
  <c r="AL6" i="19"/>
  <c r="AO6" i="19"/>
  <c r="AP6" i="19"/>
  <c r="AS6" i="19"/>
  <c r="AT6" i="19"/>
  <c r="AU6" i="19"/>
  <c r="AV6" i="19"/>
  <c r="AW6" i="19"/>
  <c r="AX6" i="19"/>
  <c r="AZ6" i="19"/>
  <c r="BB6" i="19"/>
  <c r="BC6" i="19"/>
  <c r="BD6" i="19"/>
  <c r="BE6" i="19"/>
  <c r="BF6" i="19"/>
  <c r="BG6" i="19"/>
  <c r="BH6" i="19"/>
  <c r="BK6" i="19"/>
  <c r="BL6" i="19"/>
  <c r="BM6" i="19"/>
  <c r="BN6" i="19"/>
  <c r="BO6" i="19"/>
  <c r="BP6" i="19"/>
  <c r="BQ6" i="19"/>
  <c r="BR6" i="19"/>
  <c r="BS6" i="19"/>
  <c r="BT6" i="19"/>
  <c r="B7" i="19"/>
  <c r="C7" i="19"/>
  <c r="E7" i="19"/>
  <c r="F7" i="19"/>
  <c r="G7" i="19"/>
  <c r="H7" i="19"/>
  <c r="I7" i="19"/>
  <c r="J7" i="19"/>
  <c r="L7" i="19"/>
  <c r="M7" i="19"/>
  <c r="N7" i="19"/>
  <c r="O7" i="19"/>
  <c r="P7" i="19"/>
  <c r="Q7" i="19"/>
  <c r="R7" i="19"/>
  <c r="S7" i="19"/>
  <c r="T7" i="19"/>
  <c r="W7" i="19"/>
  <c r="X7" i="19"/>
  <c r="Y7" i="19"/>
  <c r="Z7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O7" i="19"/>
  <c r="AP7" i="19"/>
  <c r="AS7" i="19"/>
  <c r="AU7" i="19"/>
  <c r="AV7" i="19"/>
  <c r="AW7" i="19"/>
  <c r="AX7" i="19"/>
  <c r="AZ7" i="19"/>
  <c r="BB7" i="19"/>
  <c r="BC7" i="19"/>
  <c r="BD7" i="19"/>
  <c r="BE7" i="19"/>
  <c r="BF7" i="19"/>
  <c r="BG7" i="19"/>
  <c r="BH7" i="19"/>
  <c r="BK7" i="19"/>
  <c r="BL7" i="19"/>
  <c r="BM7" i="19"/>
  <c r="BN7" i="19"/>
  <c r="BO7" i="19"/>
  <c r="BP7" i="19"/>
  <c r="BQ7" i="19"/>
  <c r="BR7" i="19"/>
  <c r="BS7" i="19"/>
  <c r="BT7" i="19"/>
  <c r="B8" i="19"/>
  <c r="C8" i="19"/>
  <c r="E8" i="19"/>
  <c r="F8" i="19"/>
  <c r="G8" i="19"/>
  <c r="H8" i="19"/>
  <c r="I8" i="19"/>
  <c r="J8" i="19"/>
  <c r="L8" i="19"/>
  <c r="M8" i="19"/>
  <c r="N8" i="19"/>
  <c r="O8" i="19"/>
  <c r="P8" i="19"/>
  <c r="Q8" i="19"/>
  <c r="R8" i="19"/>
  <c r="S8" i="19"/>
  <c r="T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O8" i="19"/>
  <c r="AP8" i="19"/>
  <c r="AS8" i="19"/>
  <c r="AU8" i="19"/>
  <c r="AV8" i="19"/>
  <c r="AW8" i="19"/>
  <c r="AX8" i="19"/>
  <c r="AZ8" i="19"/>
  <c r="BB8" i="19"/>
  <c r="BC8" i="19"/>
  <c r="BD8" i="19"/>
  <c r="BE8" i="19"/>
  <c r="BF8" i="19"/>
  <c r="BG8" i="19"/>
  <c r="BH8" i="19"/>
  <c r="BK8" i="19"/>
  <c r="BL8" i="19"/>
  <c r="BM8" i="19"/>
  <c r="BN8" i="19"/>
  <c r="BO8" i="19"/>
  <c r="BP8" i="19"/>
  <c r="BQ8" i="19"/>
  <c r="BR8" i="19"/>
  <c r="BS8" i="19"/>
  <c r="BT8" i="19"/>
  <c r="B9" i="19"/>
  <c r="C9" i="19"/>
  <c r="E9" i="19"/>
  <c r="F9" i="19"/>
  <c r="G9" i="19"/>
  <c r="H9" i="19"/>
  <c r="I9" i="19"/>
  <c r="J9" i="19"/>
  <c r="L9" i="19"/>
  <c r="M9" i="19"/>
  <c r="N9" i="19"/>
  <c r="O9" i="19"/>
  <c r="P9" i="19"/>
  <c r="Q9" i="19"/>
  <c r="R9" i="19"/>
  <c r="S9" i="19"/>
  <c r="T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O9" i="19"/>
  <c r="AP9" i="19"/>
  <c r="AS9" i="19"/>
  <c r="AU9" i="19"/>
  <c r="AV9" i="19"/>
  <c r="AW9" i="19"/>
  <c r="AX9" i="19"/>
  <c r="AZ9" i="19"/>
  <c r="BB9" i="19"/>
  <c r="BC9" i="19"/>
  <c r="BD9" i="19"/>
  <c r="BE9" i="19"/>
  <c r="BF9" i="19"/>
  <c r="BG9" i="19"/>
  <c r="BH9" i="19"/>
  <c r="BK9" i="19"/>
  <c r="BL9" i="19"/>
  <c r="BM9" i="19"/>
  <c r="BN9" i="19"/>
  <c r="BO9" i="19"/>
  <c r="BP9" i="19"/>
  <c r="BQ9" i="19"/>
  <c r="BR9" i="19"/>
  <c r="BS9" i="19"/>
  <c r="BT9" i="19"/>
  <c r="B10" i="19"/>
  <c r="C10" i="19"/>
  <c r="E10" i="19"/>
  <c r="F10" i="19"/>
  <c r="G10" i="19"/>
  <c r="H10" i="19"/>
  <c r="I10" i="19"/>
  <c r="J10" i="19"/>
  <c r="L10" i="19"/>
  <c r="M10" i="19"/>
  <c r="N10" i="19"/>
  <c r="O10" i="19"/>
  <c r="P10" i="19"/>
  <c r="Q10" i="19"/>
  <c r="R10" i="19"/>
  <c r="S10" i="19"/>
  <c r="T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O10" i="19"/>
  <c r="AP10" i="19"/>
  <c r="AS10" i="19"/>
  <c r="AU10" i="19"/>
  <c r="AV10" i="19"/>
  <c r="AW10" i="19"/>
  <c r="AX10" i="19"/>
  <c r="AZ10" i="19"/>
  <c r="BB10" i="19"/>
  <c r="BC10" i="19"/>
  <c r="BD10" i="19"/>
  <c r="BE10" i="19"/>
  <c r="BF10" i="19"/>
  <c r="BG10" i="19"/>
  <c r="BH10" i="19"/>
  <c r="BK10" i="19"/>
  <c r="BL10" i="19"/>
  <c r="BM10" i="19"/>
  <c r="BN10" i="19"/>
  <c r="BO10" i="19"/>
  <c r="BP10" i="19"/>
  <c r="BQ10" i="19"/>
  <c r="BR10" i="19"/>
  <c r="BS10" i="19"/>
  <c r="BT10" i="19"/>
  <c r="B11" i="19"/>
  <c r="C11" i="19"/>
  <c r="E11" i="19"/>
  <c r="F11" i="19"/>
  <c r="G11" i="19"/>
  <c r="H11" i="19"/>
  <c r="I11" i="19"/>
  <c r="J11" i="19"/>
  <c r="L11" i="19"/>
  <c r="M11" i="19"/>
  <c r="N11" i="19"/>
  <c r="O11" i="19"/>
  <c r="P11" i="19"/>
  <c r="Q11" i="19"/>
  <c r="R11" i="19"/>
  <c r="S11" i="19"/>
  <c r="T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O11" i="19"/>
  <c r="AP11" i="19"/>
  <c r="AS11" i="19"/>
  <c r="AU11" i="19"/>
  <c r="AV11" i="19"/>
  <c r="AW11" i="19"/>
  <c r="AX11" i="19"/>
  <c r="AZ11" i="19"/>
  <c r="BB11" i="19"/>
  <c r="BC11" i="19"/>
  <c r="BD11" i="19"/>
  <c r="BE11" i="19"/>
  <c r="BF11" i="19"/>
  <c r="BG11" i="19"/>
  <c r="BH11" i="19"/>
  <c r="BK11" i="19"/>
  <c r="BL11" i="19"/>
  <c r="BM11" i="19"/>
  <c r="BN11" i="19"/>
  <c r="BO11" i="19"/>
  <c r="BP11" i="19"/>
  <c r="BQ11" i="19"/>
  <c r="BR11" i="19"/>
  <c r="BS11" i="19"/>
  <c r="BT11" i="19"/>
  <c r="B12" i="19"/>
  <c r="C12" i="19"/>
  <c r="E12" i="19"/>
  <c r="F12" i="19"/>
  <c r="G12" i="19"/>
  <c r="H12" i="19"/>
  <c r="I12" i="19"/>
  <c r="J12" i="19"/>
  <c r="L12" i="19"/>
  <c r="M12" i="19"/>
  <c r="N12" i="19"/>
  <c r="O12" i="19"/>
  <c r="P12" i="19"/>
  <c r="Q12" i="19"/>
  <c r="R12" i="19"/>
  <c r="S12" i="19"/>
  <c r="T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O12" i="19"/>
  <c r="AP12" i="19"/>
  <c r="AS12" i="19"/>
  <c r="AU12" i="19"/>
  <c r="AV12" i="19"/>
  <c r="AW12" i="19"/>
  <c r="AX12" i="19"/>
  <c r="AZ12" i="19"/>
  <c r="BB12" i="19"/>
  <c r="BC12" i="19"/>
  <c r="BD12" i="19"/>
  <c r="BE12" i="19"/>
  <c r="BF12" i="19"/>
  <c r="BG12" i="19"/>
  <c r="BH12" i="19"/>
  <c r="BK12" i="19"/>
  <c r="BL12" i="19"/>
  <c r="BM12" i="19"/>
  <c r="BN12" i="19"/>
  <c r="BO12" i="19"/>
  <c r="BP12" i="19"/>
  <c r="BQ12" i="19"/>
  <c r="BR12" i="19"/>
  <c r="BS12" i="19"/>
  <c r="BT12" i="19"/>
  <c r="B13" i="19"/>
  <c r="C13" i="19"/>
  <c r="E13" i="19"/>
  <c r="F13" i="19"/>
  <c r="G13" i="19"/>
  <c r="H13" i="19"/>
  <c r="I13" i="19"/>
  <c r="J13" i="19"/>
  <c r="L13" i="19"/>
  <c r="M13" i="19"/>
  <c r="N13" i="19"/>
  <c r="O13" i="19"/>
  <c r="P13" i="19"/>
  <c r="Q13" i="19"/>
  <c r="R13" i="19"/>
  <c r="S13" i="19"/>
  <c r="T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O13" i="19"/>
  <c r="AP13" i="19"/>
  <c r="AS13" i="19"/>
  <c r="AU13" i="19"/>
  <c r="AV13" i="19"/>
  <c r="AW13" i="19"/>
  <c r="AX13" i="19"/>
  <c r="AZ13" i="19"/>
  <c r="BB13" i="19"/>
  <c r="BC13" i="19"/>
  <c r="BD13" i="19"/>
  <c r="BE13" i="19"/>
  <c r="BF13" i="19"/>
  <c r="BG13" i="19"/>
  <c r="BH13" i="19"/>
  <c r="BK13" i="19"/>
  <c r="BL13" i="19"/>
  <c r="BM13" i="19"/>
  <c r="BN13" i="19"/>
  <c r="BO13" i="19"/>
  <c r="BP13" i="19"/>
  <c r="BQ13" i="19"/>
  <c r="BR13" i="19"/>
  <c r="BS13" i="19"/>
  <c r="BT13" i="19"/>
  <c r="B14" i="19"/>
  <c r="C14" i="19"/>
  <c r="E14" i="19"/>
  <c r="F14" i="19"/>
  <c r="G14" i="19"/>
  <c r="H14" i="19"/>
  <c r="I14" i="19"/>
  <c r="J14" i="19"/>
  <c r="L14" i="19"/>
  <c r="M14" i="19"/>
  <c r="N14" i="19"/>
  <c r="O14" i="19"/>
  <c r="P14" i="19"/>
  <c r="Q14" i="19"/>
  <c r="R14" i="19"/>
  <c r="S14" i="19"/>
  <c r="T14" i="19"/>
  <c r="W14" i="19"/>
  <c r="X14" i="19"/>
  <c r="Y14" i="19"/>
  <c r="Z14" i="19"/>
  <c r="AA14" i="19"/>
  <c r="AB14" i="19"/>
  <c r="AC14" i="19"/>
  <c r="AD14" i="19"/>
  <c r="AE14" i="19"/>
  <c r="AF14" i="19"/>
  <c r="AG14" i="19"/>
  <c r="AH14" i="19"/>
  <c r="AI14" i="19"/>
  <c r="AJ14" i="19"/>
  <c r="AK15" i="19"/>
  <c r="AK16" i="19"/>
  <c r="AK17" i="19"/>
  <c r="AK18" i="19"/>
  <c r="AK19" i="19"/>
  <c r="AK20" i="19"/>
  <c r="AK21" i="19"/>
  <c r="AK22" i="19"/>
  <c r="AK23" i="19"/>
  <c r="AK24" i="19"/>
  <c r="AK25" i="19"/>
  <c r="AK26" i="19"/>
  <c r="AK27" i="19"/>
  <c r="AK28" i="19"/>
  <c r="AK29" i="19"/>
  <c r="AK30" i="19"/>
  <c r="AK31" i="19"/>
  <c r="AK32" i="19"/>
  <c r="AK33" i="19"/>
  <c r="AK34" i="19"/>
  <c r="AK35" i="19"/>
  <c r="AK36" i="19"/>
  <c r="AK37" i="19"/>
  <c r="AL14" i="19"/>
  <c r="AO14" i="19"/>
  <c r="AP14" i="19"/>
  <c r="AS14" i="19"/>
  <c r="AU14" i="19"/>
  <c r="AV14" i="19"/>
  <c r="AW14" i="19"/>
  <c r="AX14" i="19"/>
  <c r="AZ14" i="19"/>
  <c r="BB14" i="19"/>
  <c r="BC14" i="19"/>
  <c r="BD14" i="19"/>
  <c r="BE14" i="19"/>
  <c r="BF14" i="19"/>
  <c r="BG14" i="19"/>
  <c r="BH14" i="19"/>
  <c r="BK14" i="19"/>
  <c r="BL14" i="19"/>
  <c r="BM14" i="19"/>
  <c r="BN14" i="19"/>
  <c r="BO14" i="19"/>
  <c r="BP14" i="19"/>
  <c r="BQ14" i="19"/>
  <c r="BR14" i="19"/>
  <c r="BS14" i="19"/>
  <c r="BT14" i="19"/>
  <c r="B15" i="19"/>
  <c r="C15" i="19"/>
  <c r="E15" i="19"/>
  <c r="F15" i="19"/>
  <c r="G15" i="19"/>
  <c r="H15" i="19"/>
  <c r="I15" i="19"/>
  <c r="J15" i="19"/>
  <c r="L15" i="19"/>
  <c r="M15" i="19"/>
  <c r="N15" i="19"/>
  <c r="O15" i="19"/>
  <c r="P15" i="19"/>
  <c r="Q15" i="19"/>
  <c r="R15" i="19"/>
  <c r="S15" i="19"/>
  <c r="T15" i="19"/>
  <c r="W15" i="19"/>
  <c r="X15" i="19"/>
  <c r="Y15" i="19"/>
  <c r="Z15" i="19"/>
  <c r="AA15" i="19"/>
  <c r="AB15" i="19"/>
  <c r="AC15" i="19"/>
  <c r="AD15" i="19"/>
  <c r="AE15" i="19"/>
  <c r="AF15" i="19"/>
  <c r="AG15" i="19"/>
  <c r="AH15" i="19"/>
  <c r="AI15" i="19"/>
  <c r="AJ15" i="19"/>
  <c r="AL15" i="19"/>
  <c r="AO15" i="19"/>
  <c r="AP15" i="19"/>
  <c r="AS15" i="19"/>
  <c r="AU15" i="19"/>
  <c r="AV15" i="19"/>
  <c r="AW15" i="19"/>
  <c r="AX15" i="19"/>
  <c r="AZ15" i="19"/>
  <c r="BB15" i="19"/>
  <c r="BC15" i="19"/>
  <c r="BD15" i="19"/>
  <c r="BE15" i="19"/>
  <c r="BF15" i="19"/>
  <c r="BG15" i="19"/>
  <c r="BH15" i="19"/>
  <c r="BK15" i="19"/>
  <c r="BL15" i="19"/>
  <c r="BM15" i="19"/>
  <c r="BN15" i="19"/>
  <c r="BO15" i="19"/>
  <c r="BP15" i="19"/>
  <c r="BQ15" i="19"/>
  <c r="BR15" i="19"/>
  <c r="BS15" i="19"/>
  <c r="BT15" i="19"/>
  <c r="B16" i="19"/>
  <c r="C16" i="19"/>
  <c r="E16" i="19"/>
  <c r="F16" i="19"/>
  <c r="G16" i="19"/>
  <c r="H16" i="19"/>
  <c r="I16" i="19"/>
  <c r="J16" i="19"/>
  <c r="L16" i="19"/>
  <c r="M16" i="19"/>
  <c r="N16" i="19"/>
  <c r="O16" i="19"/>
  <c r="P16" i="19"/>
  <c r="Q16" i="19"/>
  <c r="R16" i="19"/>
  <c r="S16" i="19"/>
  <c r="T16" i="19"/>
  <c r="W16" i="19"/>
  <c r="X16" i="19"/>
  <c r="Y16" i="19"/>
  <c r="Z16" i="19"/>
  <c r="AA16" i="19"/>
  <c r="AB16" i="19"/>
  <c r="AC16" i="19"/>
  <c r="AD16" i="19"/>
  <c r="AE16" i="19"/>
  <c r="AF16" i="19"/>
  <c r="AG16" i="19"/>
  <c r="AH16" i="19"/>
  <c r="AI16" i="19"/>
  <c r="AJ16" i="19"/>
  <c r="AL16" i="19"/>
  <c r="AO16" i="19"/>
  <c r="AP16" i="19"/>
  <c r="AS16" i="19"/>
  <c r="AU16" i="19"/>
  <c r="AV16" i="19"/>
  <c r="AW16" i="19"/>
  <c r="AX16" i="19"/>
  <c r="AZ16" i="19"/>
  <c r="BB16" i="19"/>
  <c r="BC16" i="19"/>
  <c r="BD16" i="19"/>
  <c r="BE16" i="19"/>
  <c r="BF16" i="19"/>
  <c r="BG16" i="19"/>
  <c r="BH16" i="19"/>
  <c r="BK16" i="19"/>
  <c r="BL16" i="19"/>
  <c r="BM16" i="19"/>
  <c r="BN16" i="19"/>
  <c r="BO16" i="19"/>
  <c r="BP16" i="19"/>
  <c r="BQ16" i="19"/>
  <c r="BR16" i="19"/>
  <c r="BS16" i="19"/>
  <c r="BT16" i="19"/>
  <c r="B17" i="19"/>
  <c r="C17" i="19"/>
  <c r="E17" i="19"/>
  <c r="F17" i="19"/>
  <c r="G17" i="19"/>
  <c r="H17" i="19"/>
  <c r="I17" i="19"/>
  <c r="J17" i="19"/>
  <c r="L17" i="19"/>
  <c r="M17" i="19"/>
  <c r="N17" i="19"/>
  <c r="O17" i="19"/>
  <c r="P17" i="19"/>
  <c r="Q17" i="19"/>
  <c r="R17" i="19"/>
  <c r="S17" i="19"/>
  <c r="T17" i="19"/>
  <c r="W17" i="19"/>
  <c r="X17" i="19"/>
  <c r="Y17" i="19"/>
  <c r="Z17" i="19"/>
  <c r="AA17" i="19"/>
  <c r="AB17" i="19"/>
  <c r="AC17" i="19"/>
  <c r="AD17" i="19"/>
  <c r="AE17" i="19"/>
  <c r="AF17" i="19"/>
  <c r="AG17" i="19"/>
  <c r="AH17" i="19"/>
  <c r="AI17" i="19"/>
  <c r="AJ17" i="19"/>
  <c r="AL17" i="19"/>
  <c r="AO17" i="19"/>
  <c r="AP17" i="19"/>
  <c r="AS17" i="19"/>
  <c r="AU18" i="19"/>
  <c r="AU19" i="19"/>
  <c r="AU20" i="19"/>
  <c r="AU21" i="19"/>
  <c r="AU22" i="19"/>
  <c r="AU23" i="19"/>
  <c r="AU24" i="19"/>
  <c r="AU25" i="19"/>
  <c r="AU26" i="19"/>
  <c r="AU27" i="19"/>
  <c r="AU28" i="19"/>
  <c r="AU29" i="19"/>
  <c r="AU30" i="19"/>
  <c r="AU31" i="19"/>
  <c r="AU32" i="19"/>
  <c r="AU33" i="19"/>
  <c r="AU34" i="19"/>
  <c r="AU35" i="19"/>
  <c r="AU36" i="19"/>
  <c r="AU37" i="19"/>
  <c r="AV17" i="19"/>
  <c r="AW17" i="19"/>
  <c r="AX17" i="19"/>
  <c r="AZ17" i="19"/>
  <c r="BB17" i="19"/>
  <c r="BC17" i="19"/>
  <c r="BD17" i="19"/>
  <c r="BE17" i="19"/>
  <c r="BF17" i="19"/>
  <c r="BG17" i="19"/>
  <c r="BH17" i="19"/>
  <c r="BK17" i="19"/>
  <c r="BL17" i="19"/>
  <c r="BM17" i="19"/>
  <c r="BN17" i="19"/>
  <c r="BO17" i="19"/>
  <c r="BP17" i="19"/>
  <c r="BQ17" i="19"/>
  <c r="BR17" i="19"/>
  <c r="BS17" i="19"/>
  <c r="BT17" i="19"/>
  <c r="B18" i="19"/>
  <c r="C18" i="19"/>
  <c r="E18" i="19"/>
  <c r="F18" i="19"/>
  <c r="G18" i="19"/>
  <c r="H18" i="19"/>
  <c r="I18" i="19"/>
  <c r="J18" i="19"/>
  <c r="L18" i="19"/>
  <c r="M18" i="19"/>
  <c r="N18" i="19"/>
  <c r="O18" i="19"/>
  <c r="P18" i="19"/>
  <c r="Q18" i="19"/>
  <c r="R18" i="19"/>
  <c r="S18" i="19"/>
  <c r="T18" i="19"/>
  <c r="W18" i="19"/>
  <c r="X18" i="19"/>
  <c r="Y18" i="19"/>
  <c r="Z18" i="19"/>
  <c r="AA18" i="19"/>
  <c r="AB18" i="19"/>
  <c r="AC18" i="19"/>
  <c r="AD18" i="19"/>
  <c r="AE18" i="19"/>
  <c r="AF18" i="19"/>
  <c r="AG18" i="19"/>
  <c r="AH18" i="19"/>
  <c r="AI18" i="19"/>
  <c r="AJ18" i="19"/>
  <c r="AL18" i="19"/>
  <c r="AO18" i="19"/>
  <c r="AP18" i="19"/>
  <c r="AS18" i="19"/>
  <c r="AV18" i="19"/>
  <c r="AW18" i="19"/>
  <c r="AX18" i="19"/>
  <c r="AZ18" i="19"/>
  <c r="BB18" i="19"/>
  <c r="BC18" i="19"/>
  <c r="BD18" i="19"/>
  <c r="BE18" i="19"/>
  <c r="BF18" i="19"/>
  <c r="BG18" i="19"/>
  <c r="BH18" i="19"/>
  <c r="BK18" i="19"/>
  <c r="BL18" i="19"/>
  <c r="BM18" i="19"/>
  <c r="BN18" i="19"/>
  <c r="BO18" i="19"/>
  <c r="BP18" i="19"/>
  <c r="BQ18" i="19"/>
  <c r="BR18" i="19"/>
  <c r="BS18" i="19"/>
  <c r="BT18" i="19"/>
  <c r="B19" i="19"/>
  <c r="C19" i="19"/>
  <c r="E19" i="19"/>
  <c r="F19" i="19"/>
  <c r="G19" i="19"/>
  <c r="H19" i="19"/>
  <c r="I19" i="19"/>
  <c r="J19" i="19"/>
  <c r="L19" i="19"/>
  <c r="M19" i="19"/>
  <c r="N19" i="19"/>
  <c r="O19" i="19"/>
  <c r="P19" i="19"/>
  <c r="Q19" i="19"/>
  <c r="R19" i="19"/>
  <c r="S19" i="19"/>
  <c r="T19" i="19"/>
  <c r="W19" i="19"/>
  <c r="X19" i="19"/>
  <c r="Y19" i="19"/>
  <c r="Z19" i="19"/>
  <c r="AA19" i="19"/>
  <c r="AB19" i="19"/>
  <c r="AC19" i="19"/>
  <c r="AD19" i="19"/>
  <c r="AE19" i="19"/>
  <c r="AF19" i="19"/>
  <c r="AG19" i="19"/>
  <c r="AH19" i="19"/>
  <c r="AI19" i="19"/>
  <c r="AJ19" i="19"/>
  <c r="AL19" i="19"/>
  <c r="AO19" i="19"/>
  <c r="AP19" i="19"/>
  <c r="AS19" i="19"/>
  <c r="AV19" i="19"/>
  <c r="AW19" i="19"/>
  <c r="AX19" i="19"/>
  <c r="AZ19" i="19"/>
  <c r="BB19" i="19"/>
  <c r="BC19" i="19"/>
  <c r="BD19" i="19"/>
  <c r="BE19" i="19"/>
  <c r="BF19" i="19"/>
  <c r="BG19" i="19"/>
  <c r="BH19" i="19"/>
  <c r="BK19" i="19"/>
  <c r="BL19" i="19"/>
  <c r="BM19" i="19"/>
  <c r="BN19" i="19"/>
  <c r="BO19" i="19"/>
  <c r="BP19" i="19"/>
  <c r="BQ19" i="19"/>
  <c r="BR19" i="19"/>
  <c r="BS19" i="19"/>
  <c r="BT19" i="19"/>
  <c r="B20" i="19"/>
  <c r="C20" i="19"/>
  <c r="E20" i="19"/>
  <c r="F20" i="19"/>
  <c r="G20" i="19"/>
  <c r="H20" i="19"/>
  <c r="I20" i="19"/>
  <c r="J20" i="19"/>
  <c r="L20" i="19"/>
  <c r="M20" i="19"/>
  <c r="N20" i="19"/>
  <c r="O20" i="19"/>
  <c r="P20" i="19"/>
  <c r="Q20" i="19"/>
  <c r="R20" i="19"/>
  <c r="S20" i="19"/>
  <c r="T20" i="19"/>
  <c r="W20" i="19"/>
  <c r="X20" i="19"/>
  <c r="Y20" i="19"/>
  <c r="Z20" i="19"/>
  <c r="AA20" i="19"/>
  <c r="AB20" i="19"/>
  <c r="AC20" i="19"/>
  <c r="AD20" i="19"/>
  <c r="AE20" i="19"/>
  <c r="AF20" i="19"/>
  <c r="AG20" i="19"/>
  <c r="AH20" i="19"/>
  <c r="AI20" i="19"/>
  <c r="AJ20" i="19"/>
  <c r="AL20" i="19"/>
  <c r="AO20" i="19"/>
  <c r="AP20" i="19"/>
  <c r="AS20" i="19"/>
  <c r="AV20" i="19"/>
  <c r="AW20" i="19"/>
  <c r="AX20" i="19"/>
  <c r="AZ20" i="19"/>
  <c r="BB20" i="19"/>
  <c r="BC20" i="19"/>
  <c r="BD20" i="19"/>
  <c r="BE20" i="19"/>
  <c r="BF20" i="19"/>
  <c r="BG20" i="19"/>
  <c r="BH20" i="19"/>
  <c r="BK20" i="19"/>
  <c r="BL20" i="19"/>
  <c r="BM20" i="19"/>
  <c r="BN20" i="19"/>
  <c r="BO20" i="19"/>
  <c r="BP20" i="19"/>
  <c r="BQ20" i="19"/>
  <c r="BR20" i="19"/>
  <c r="BS20" i="19"/>
  <c r="BT20" i="19"/>
  <c r="B21" i="19"/>
  <c r="C21" i="19"/>
  <c r="E21" i="19"/>
  <c r="F21" i="19"/>
  <c r="G21" i="19"/>
  <c r="H21" i="19"/>
  <c r="I21" i="19"/>
  <c r="J21" i="19"/>
  <c r="L21" i="19"/>
  <c r="M21" i="19"/>
  <c r="N21" i="19"/>
  <c r="O21" i="19"/>
  <c r="P21" i="19"/>
  <c r="Q21" i="19"/>
  <c r="R21" i="19"/>
  <c r="S21" i="19"/>
  <c r="T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AI21" i="19"/>
  <c r="AJ21" i="19"/>
  <c r="AL21" i="19"/>
  <c r="AO21" i="19"/>
  <c r="AP21" i="19"/>
  <c r="AS21" i="19"/>
  <c r="AV21" i="19"/>
  <c r="AW21" i="19"/>
  <c r="AX21" i="19"/>
  <c r="AZ21" i="19"/>
  <c r="BB21" i="19"/>
  <c r="BC21" i="19"/>
  <c r="BD21" i="19"/>
  <c r="BE21" i="19"/>
  <c r="BF21" i="19"/>
  <c r="BG21" i="19"/>
  <c r="BH21" i="19"/>
  <c r="BK21" i="19"/>
  <c r="BL21" i="19"/>
  <c r="BM21" i="19"/>
  <c r="BN21" i="19"/>
  <c r="BO21" i="19"/>
  <c r="BP21" i="19"/>
  <c r="BQ21" i="19"/>
  <c r="BR21" i="19"/>
  <c r="BS21" i="19"/>
  <c r="BT21" i="19"/>
  <c r="B22" i="19"/>
  <c r="C22" i="19"/>
  <c r="E22" i="19"/>
  <c r="F22" i="19"/>
  <c r="G22" i="19"/>
  <c r="H22" i="19"/>
  <c r="I22" i="19"/>
  <c r="J22" i="19"/>
  <c r="L22" i="19"/>
  <c r="M22" i="19"/>
  <c r="N22" i="19"/>
  <c r="O22" i="19"/>
  <c r="P22" i="19"/>
  <c r="Q22" i="19"/>
  <c r="R22" i="19"/>
  <c r="S22" i="19"/>
  <c r="T22" i="19"/>
  <c r="W22" i="19"/>
  <c r="X22" i="19"/>
  <c r="Y22" i="19"/>
  <c r="Z22" i="19"/>
  <c r="AA22" i="19"/>
  <c r="AB22" i="19"/>
  <c r="AC22" i="19"/>
  <c r="AD22" i="19"/>
  <c r="AE22" i="19"/>
  <c r="AF22" i="19"/>
  <c r="AG22" i="19"/>
  <c r="AH22" i="19"/>
  <c r="AI22" i="19"/>
  <c r="AJ22" i="19"/>
  <c r="AL22" i="19"/>
  <c r="AO22" i="19"/>
  <c r="AP22" i="19"/>
  <c r="AS22" i="19"/>
  <c r="AV22" i="19"/>
  <c r="AW22" i="19"/>
  <c r="AX22" i="19"/>
  <c r="AZ22" i="19"/>
  <c r="BB22" i="19"/>
  <c r="BC22" i="19"/>
  <c r="BD22" i="19"/>
  <c r="BE22" i="19"/>
  <c r="BF22" i="19"/>
  <c r="BG22" i="19"/>
  <c r="BH22" i="19"/>
  <c r="BK22" i="19"/>
  <c r="BL22" i="19"/>
  <c r="BM22" i="19"/>
  <c r="BN22" i="19"/>
  <c r="BO22" i="19"/>
  <c r="BP22" i="19"/>
  <c r="BQ22" i="19"/>
  <c r="BR22" i="19"/>
  <c r="BS22" i="19"/>
  <c r="BT22" i="19"/>
  <c r="B23" i="19"/>
  <c r="C23" i="19"/>
  <c r="E23" i="19"/>
  <c r="F23" i="19"/>
  <c r="G23" i="19"/>
  <c r="H23" i="19"/>
  <c r="I23" i="19"/>
  <c r="J23" i="19"/>
  <c r="L23" i="19"/>
  <c r="M23" i="19"/>
  <c r="N23" i="19"/>
  <c r="O23" i="19"/>
  <c r="P23" i="19"/>
  <c r="Q23" i="19"/>
  <c r="R23" i="19"/>
  <c r="S23" i="19"/>
  <c r="T23" i="19"/>
  <c r="W23" i="19"/>
  <c r="X23" i="19"/>
  <c r="Y23" i="19"/>
  <c r="Z23" i="19"/>
  <c r="AA23" i="19"/>
  <c r="AB23" i="19"/>
  <c r="AC23" i="19"/>
  <c r="AD23" i="19"/>
  <c r="AE23" i="19"/>
  <c r="AF23" i="19"/>
  <c r="AG23" i="19"/>
  <c r="AH23" i="19"/>
  <c r="AI23" i="19"/>
  <c r="AJ23" i="19"/>
  <c r="AL23" i="19"/>
  <c r="AO23" i="19"/>
  <c r="AP23" i="19"/>
  <c r="AS23" i="19"/>
  <c r="AV23" i="19"/>
  <c r="AW23" i="19"/>
  <c r="AX23" i="19"/>
  <c r="AZ23" i="19"/>
  <c r="BB23" i="19"/>
  <c r="BC23" i="19"/>
  <c r="BD23" i="19"/>
  <c r="BE23" i="19"/>
  <c r="BF23" i="19"/>
  <c r="BG23" i="19"/>
  <c r="BH23" i="19"/>
  <c r="BK23" i="19"/>
  <c r="BL23" i="19"/>
  <c r="BM23" i="19"/>
  <c r="BN23" i="19"/>
  <c r="BO23" i="19"/>
  <c r="BP23" i="19"/>
  <c r="BQ23" i="19"/>
  <c r="BR23" i="19"/>
  <c r="BS23" i="19"/>
  <c r="BT23" i="19"/>
  <c r="B24" i="19"/>
  <c r="C24" i="19"/>
  <c r="E24" i="19"/>
  <c r="F24" i="19"/>
  <c r="G24" i="19"/>
  <c r="H24" i="19"/>
  <c r="I24" i="19"/>
  <c r="J24" i="19"/>
  <c r="L24" i="19"/>
  <c r="M24" i="19"/>
  <c r="N24" i="19"/>
  <c r="O24" i="19"/>
  <c r="P24" i="19"/>
  <c r="Q24" i="19"/>
  <c r="R24" i="19"/>
  <c r="S24" i="19"/>
  <c r="T24" i="19"/>
  <c r="W24" i="19"/>
  <c r="X24" i="19"/>
  <c r="Y24" i="19"/>
  <c r="Z24" i="19"/>
  <c r="AA24" i="19"/>
  <c r="AB24" i="19"/>
  <c r="AC24" i="19"/>
  <c r="AD24" i="19"/>
  <c r="AE24" i="19"/>
  <c r="AF24" i="19"/>
  <c r="AG24" i="19"/>
  <c r="AH24" i="19"/>
  <c r="AI24" i="19"/>
  <c r="AJ24" i="19"/>
  <c r="AL24" i="19"/>
  <c r="AO24" i="19"/>
  <c r="AP24" i="19"/>
  <c r="AS24" i="19"/>
  <c r="AV24" i="19"/>
  <c r="AW24" i="19"/>
  <c r="AX24" i="19"/>
  <c r="AZ24" i="19"/>
  <c r="BB24" i="19"/>
  <c r="BC24" i="19"/>
  <c r="BD24" i="19"/>
  <c r="BE24" i="19"/>
  <c r="BF24" i="19"/>
  <c r="BG24" i="19"/>
  <c r="BH24" i="19"/>
  <c r="BK24" i="19"/>
  <c r="BL24" i="19"/>
  <c r="BM24" i="19"/>
  <c r="BN24" i="19"/>
  <c r="BO24" i="19"/>
  <c r="BP24" i="19"/>
  <c r="BQ24" i="19"/>
  <c r="BR24" i="19"/>
  <c r="BS24" i="19"/>
  <c r="BT24" i="19"/>
  <c r="B25" i="19"/>
  <c r="C25" i="19"/>
  <c r="E25" i="19"/>
  <c r="F25" i="19"/>
  <c r="G25" i="19"/>
  <c r="H25" i="19"/>
  <c r="I25" i="19"/>
  <c r="J25" i="19"/>
  <c r="L25" i="19"/>
  <c r="M25" i="19"/>
  <c r="N25" i="19"/>
  <c r="O25" i="19"/>
  <c r="P25" i="19"/>
  <c r="Q25" i="19"/>
  <c r="R25" i="19"/>
  <c r="S25" i="19"/>
  <c r="T25" i="19"/>
  <c r="W25" i="19"/>
  <c r="X25" i="19"/>
  <c r="Y25" i="19"/>
  <c r="Z25" i="19"/>
  <c r="AA25" i="19"/>
  <c r="AB25" i="19"/>
  <c r="AC25" i="19"/>
  <c r="AD25" i="19"/>
  <c r="AE25" i="19"/>
  <c r="AF25" i="19"/>
  <c r="AG25" i="19"/>
  <c r="AH25" i="19"/>
  <c r="AI25" i="19"/>
  <c r="AJ25" i="19"/>
  <c r="AL25" i="19"/>
  <c r="AO25" i="19"/>
  <c r="AP25" i="19"/>
  <c r="AS25" i="19"/>
  <c r="AV25" i="19"/>
  <c r="AW25" i="19"/>
  <c r="AX25" i="19"/>
  <c r="AZ25" i="19"/>
  <c r="BB25" i="19"/>
  <c r="BC25" i="19"/>
  <c r="BD25" i="19"/>
  <c r="BE25" i="19"/>
  <c r="BF25" i="19"/>
  <c r="BG25" i="19"/>
  <c r="BH25" i="19"/>
  <c r="BK25" i="19"/>
  <c r="BL25" i="19"/>
  <c r="BM25" i="19"/>
  <c r="BN25" i="19"/>
  <c r="BO25" i="19"/>
  <c r="BP25" i="19"/>
  <c r="BQ25" i="19"/>
  <c r="BR25" i="19"/>
  <c r="BS25" i="19"/>
  <c r="BT25" i="19"/>
  <c r="B26" i="19"/>
  <c r="C26" i="19"/>
  <c r="E26" i="19"/>
  <c r="F26" i="19"/>
  <c r="G26" i="19"/>
  <c r="H26" i="19"/>
  <c r="I26" i="19"/>
  <c r="J26" i="19"/>
  <c r="L26" i="19"/>
  <c r="M26" i="19"/>
  <c r="N26" i="19"/>
  <c r="O26" i="19"/>
  <c r="P26" i="19"/>
  <c r="Q26" i="19"/>
  <c r="R26" i="19"/>
  <c r="S26" i="19"/>
  <c r="T26" i="19"/>
  <c r="W26" i="19"/>
  <c r="X26" i="19"/>
  <c r="Y26" i="19"/>
  <c r="Z26" i="19"/>
  <c r="AA26" i="19"/>
  <c r="AB26" i="19"/>
  <c r="AC26" i="19"/>
  <c r="AD26" i="19"/>
  <c r="AE26" i="19"/>
  <c r="AF26" i="19"/>
  <c r="AG26" i="19"/>
  <c r="AH26" i="19"/>
  <c r="AI26" i="19"/>
  <c r="AJ26" i="19"/>
  <c r="AL26" i="19"/>
  <c r="AO26" i="19"/>
  <c r="AP26" i="19"/>
  <c r="AS26" i="19"/>
  <c r="AV26" i="19"/>
  <c r="AW26" i="19"/>
  <c r="AX26" i="19"/>
  <c r="AZ26" i="19"/>
  <c r="BB26" i="19"/>
  <c r="BC26" i="19"/>
  <c r="BD26" i="19"/>
  <c r="BE26" i="19"/>
  <c r="BF26" i="19"/>
  <c r="BG26" i="19"/>
  <c r="BH26" i="19"/>
  <c r="BK26" i="19"/>
  <c r="BL26" i="19"/>
  <c r="BM26" i="19"/>
  <c r="BN26" i="19"/>
  <c r="BO26" i="19"/>
  <c r="BP26" i="19"/>
  <c r="BQ26" i="19"/>
  <c r="BR26" i="19"/>
  <c r="BS26" i="19"/>
  <c r="BT26" i="19"/>
  <c r="B27" i="19"/>
  <c r="C27" i="19"/>
  <c r="E27" i="19"/>
  <c r="F27" i="19"/>
  <c r="G27" i="19"/>
  <c r="H27" i="19"/>
  <c r="I27" i="19"/>
  <c r="J27" i="19"/>
  <c r="L27" i="19"/>
  <c r="M27" i="19"/>
  <c r="N27" i="19"/>
  <c r="O27" i="19"/>
  <c r="P27" i="19"/>
  <c r="Q27" i="19"/>
  <c r="R27" i="19"/>
  <c r="S27" i="19"/>
  <c r="T27" i="19"/>
  <c r="W27" i="19"/>
  <c r="X27" i="19"/>
  <c r="Y27" i="19"/>
  <c r="Z27" i="19"/>
  <c r="AA27" i="19"/>
  <c r="AB27" i="19"/>
  <c r="AC27" i="19"/>
  <c r="AD27" i="19"/>
  <c r="AE27" i="19"/>
  <c r="AF27" i="19"/>
  <c r="AG27" i="19"/>
  <c r="AH27" i="19"/>
  <c r="AI27" i="19"/>
  <c r="AJ27" i="19"/>
  <c r="AL27" i="19"/>
  <c r="AO27" i="19"/>
  <c r="AP27" i="19"/>
  <c r="AS27" i="19"/>
  <c r="AV27" i="19"/>
  <c r="AW27" i="19"/>
  <c r="AX27" i="19"/>
  <c r="AZ27" i="19"/>
  <c r="BB27" i="19"/>
  <c r="BC27" i="19"/>
  <c r="BD27" i="19"/>
  <c r="BE27" i="19"/>
  <c r="BF27" i="19"/>
  <c r="BG27" i="19"/>
  <c r="BH27" i="19"/>
  <c r="BK27" i="19"/>
  <c r="BL27" i="19"/>
  <c r="BM27" i="19"/>
  <c r="BN27" i="19"/>
  <c r="BO27" i="19"/>
  <c r="BP27" i="19"/>
  <c r="BQ27" i="19"/>
  <c r="BR27" i="19"/>
  <c r="BS27" i="19"/>
  <c r="BT27" i="19"/>
  <c r="B28" i="19"/>
  <c r="C28" i="19"/>
  <c r="E28" i="19"/>
  <c r="F28" i="19"/>
  <c r="G28" i="19"/>
  <c r="H28" i="19"/>
  <c r="I28" i="19"/>
  <c r="J28" i="19"/>
  <c r="L28" i="19"/>
  <c r="M28" i="19"/>
  <c r="N28" i="19"/>
  <c r="O28" i="19"/>
  <c r="P28" i="19"/>
  <c r="Q28" i="19"/>
  <c r="R28" i="19"/>
  <c r="S28" i="19"/>
  <c r="T28" i="19"/>
  <c r="W28" i="19"/>
  <c r="X28" i="19"/>
  <c r="Y28" i="19"/>
  <c r="Z28" i="19"/>
  <c r="AA28" i="19"/>
  <c r="AB28" i="19"/>
  <c r="AC28" i="19"/>
  <c r="AD28" i="19"/>
  <c r="AE28" i="19"/>
  <c r="AF28" i="19"/>
  <c r="AG28" i="19"/>
  <c r="AH28" i="19"/>
  <c r="AI28" i="19"/>
  <c r="AJ28" i="19"/>
  <c r="AL28" i="19"/>
  <c r="AO28" i="19"/>
  <c r="AP28" i="19"/>
  <c r="AS28" i="19"/>
  <c r="AV28" i="19"/>
  <c r="AW28" i="19"/>
  <c r="AX28" i="19"/>
  <c r="AZ28" i="19"/>
  <c r="BB28" i="19"/>
  <c r="BC28" i="19"/>
  <c r="BD28" i="19"/>
  <c r="BE28" i="19"/>
  <c r="BF28" i="19"/>
  <c r="BG28" i="19"/>
  <c r="BH28" i="19"/>
  <c r="BK28" i="19"/>
  <c r="BL28" i="19"/>
  <c r="BM28" i="19"/>
  <c r="BN28" i="19"/>
  <c r="BO28" i="19"/>
  <c r="BP28" i="19"/>
  <c r="BQ28" i="19"/>
  <c r="BR28" i="19"/>
  <c r="BS28" i="19"/>
  <c r="BT28" i="19"/>
  <c r="B29" i="19"/>
  <c r="C29" i="19"/>
  <c r="E29" i="19"/>
  <c r="F29" i="19"/>
  <c r="G29" i="19"/>
  <c r="H29" i="19"/>
  <c r="I29" i="19"/>
  <c r="J29" i="19"/>
  <c r="L29" i="19"/>
  <c r="M29" i="19"/>
  <c r="N29" i="19"/>
  <c r="O29" i="19"/>
  <c r="P29" i="19"/>
  <c r="Q29" i="19"/>
  <c r="R29" i="19"/>
  <c r="S29" i="19"/>
  <c r="T29" i="19"/>
  <c r="W29" i="19"/>
  <c r="X29" i="19"/>
  <c r="Y29" i="19"/>
  <c r="Z29" i="19"/>
  <c r="AA29" i="19"/>
  <c r="AB29" i="19"/>
  <c r="AC29" i="19"/>
  <c r="AD29" i="19"/>
  <c r="AE29" i="19"/>
  <c r="AF29" i="19"/>
  <c r="AG29" i="19"/>
  <c r="AH29" i="19"/>
  <c r="AI29" i="19"/>
  <c r="AJ29" i="19"/>
  <c r="AL29" i="19"/>
  <c r="AO29" i="19"/>
  <c r="AP29" i="19"/>
  <c r="AS29" i="19"/>
  <c r="AV29" i="19"/>
  <c r="AW29" i="19"/>
  <c r="AX29" i="19"/>
  <c r="AZ29" i="19"/>
  <c r="BB29" i="19"/>
  <c r="BC29" i="19"/>
  <c r="BD29" i="19"/>
  <c r="BE29" i="19"/>
  <c r="BF29" i="19"/>
  <c r="BG29" i="19"/>
  <c r="BH29" i="19"/>
  <c r="BK29" i="19"/>
  <c r="BL29" i="19"/>
  <c r="BM29" i="19"/>
  <c r="BN29" i="19"/>
  <c r="BO29" i="19"/>
  <c r="BP29" i="19"/>
  <c r="BQ29" i="19"/>
  <c r="BR29" i="19"/>
  <c r="BS29" i="19"/>
  <c r="BT29" i="19"/>
  <c r="B30" i="19"/>
  <c r="C30" i="19"/>
  <c r="E30" i="19"/>
  <c r="F30" i="19"/>
  <c r="G30" i="19"/>
  <c r="H30" i="19"/>
  <c r="I30" i="19"/>
  <c r="J30" i="19"/>
  <c r="L30" i="19"/>
  <c r="M30" i="19"/>
  <c r="N30" i="19"/>
  <c r="O30" i="19"/>
  <c r="P30" i="19"/>
  <c r="Q30" i="19"/>
  <c r="R30" i="19"/>
  <c r="S30" i="19"/>
  <c r="T30" i="19"/>
  <c r="W30" i="19"/>
  <c r="X30" i="19"/>
  <c r="Y30" i="19"/>
  <c r="Z30" i="19"/>
  <c r="AA30" i="19"/>
  <c r="AB30" i="19"/>
  <c r="AC30" i="19"/>
  <c r="AD30" i="19"/>
  <c r="AE30" i="19"/>
  <c r="AF30" i="19"/>
  <c r="AG30" i="19"/>
  <c r="AH30" i="19"/>
  <c r="AI30" i="19"/>
  <c r="AJ30" i="19"/>
  <c r="AL30" i="19"/>
  <c r="AO30" i="19"/>
  <c r="AP30" i="19"/>
  <c r="AS30" i="19"/>
  <c r="AV30" i="19"/>
  <c r="AW30" i="19"/>
  <c r="AX30" i="19"/>
  <c r="AZ30" i="19"/>
  <c r="BB30" i="19"/>
  <c r="BC30" i="19"/>
  <c r="BD30" i="19"/>
  <c r="BE30" i="19"/>
  <c r="BF30" i="19"/>
  <c r="BG30" i="19"/>
  <c r="BH30" i="19"/>
  <c r="BK30" i="19"/>
  <c r="BL30" i="19"/>
  <c r="BM30" i="19"/>
  <c r="BN30" i="19"/>
  <c r="BO30" i="19"/>
  <c r="BP30" i="19"/>
  <c r="BQ30" i="19"/>
  <c r="BR30" i="19"/>
  <c r="BS30" i="19"/>
  <c r="BT30" i="19"/>
  <c r="B31" i="19"/>
  <c r="C31" i="19"/>
  <c r="E31" i="19"/>
  <c r="F31" i="19"/>
  <c r="G31" i="19"/>
  <c r="H31" i="19"/>
  <c r="I31" i="19"/>
  <c r="J31" i="19"/>
  <c r="L31" i="19"/>
  <c r="M31" i="19"/>
  <c r="N31" i="19"/>
  <c r="O31" i="19"/>
  <c r="P31" i="19"/>
  <c r="Q31" i="19"/>
  <c r="R31" i="19"/>
  <c r="S31" i="19"/>
  <c r="T31" i="19"/>
  <c r="W31" i="19"/>
  <c r="X31" i="19"/>
  <c r="Y31" i="19"/>
  <c r="Z31" i="19"/>
  <c r="AA31" i="19"/>
  <c r="AB31" i="19"/>
  <c r="AC31" i="19"/>
  <c r="AD31" i="19"/>
  <c r="AE31" i="19"/>
  <c r="AF31" i="19"/>
  <c r="AG31" i="19"/>
  <c r="AH31" i="19"/>
  <c r="AI31" i="19"/>
  <c r="AJ31" i="19"/>
  <c r="AL31" i="19"/>
  <c r="AO31" i="19"/>
  <c r="AP31" i="19"/>
  <c r="AS31" i="19"/>
  <c r="AV31" i="19"/>
  <c r="AW31" i="19"/>
  <c r="AX31" i="19"/>
  <c r="AZ31" i="19"/>
  <c r="BB31" i="19"/>
  <c r="BC31" i="19"/>
  <c r="BD31" i="19"/>
  <c r="BE31" i="19"/>
  <c r="BF31" i="19"/>
  <c r="BG31" i="19"/>
  <c r="BH31" i="19"/>
  <c r="BK31" i="19"/>
  <c r="BL31" i="19"/>
  <c r="BM31" i="19"/>
  <c r="BN31" i="19"/>
  <c r="BO31" i="19"/>
  <c r="BP31" i="19"/>
  <c r="BQ31" i="19"/>
  <c r="BR31" i="19"/>
  <c r="BS31" i="19"/>
  <c r="BT31" i="19"/>
  <c r="B32" i="19"/>
  <c r="C32" i="19"/>
  <c r="E32" i="19"/>
  <c r="F32" i="19"/>
  <c r="G32" i="19"/>
  <c r="H32" i="19"/>
  <c r="I32" i="19"/>
  <c r="J32" i="19"/>
  <c r="L32" i="19"/>
  <c r="M32" i="19"/>
  <c r="N32" i="19"/>
  <c r="O32" i="19"/>
  <c r="P32" i="19"/>
  <c r="Q32" i="19"/>
  <c r="R32" i="19"/>
  <c r="S32" i="19"/>
  <c r="T32" i="19"/>
  <c r="W32" i="19"/>
  <c r="X32" i="19"/>
  <c r="Y32" i="19"/>
  <c r="Z32" i="19"/>
  <c r="AA32" i="19"/>
  <c r="AB32" i="19"/>
  <c r="AC32" i="19"/>
  <c r="AD32" i="19"/>
  <c r="AE32" i="19"/>
  <c r="AF32" i="19"/>
  <c r="AG32" i="19"/>
  <c r="AH32" i="19"/>
  <c r="AI32" i="19"/>
  <c r="AJ32" i="19"/>
  <c r="AL32" i="19"/>
  <c r="AO32" i="19"/>
  <c r="AP32" i="19"/>
  <c r="AS32" i="19"/>
  <c r="AV32" i="19"/>
  <c r="AW32" i="19"/>
  <c r="AX32" i="19"/>
  <c r="AZ32" i="19"/>
  <c r="BB32" i="19"/>
  <c r="BC32" i="19"/>
  <c r="BD32" i="19"/>
  <c r="BE32" i="19"/>
  <c r="BF32" i="19"/>
  <c r="BG32" i="19"/>
  <c r="BH32" i="19"/>
  <c r="BK32" i="19"/>
  <c r="BL32" i="19"/>
  <c r="BM32" i="19"/>
  <c r="BN32" i="19"/>
  <c r="BO32" i="19"/>
  <c r="BP32" i="19"/>
  <c r="BQ32" i="19"/>
  <c r="BR32" i="19"/>
  <c r="BS32" i="19"/>
  <c r="BT32" i="19"/>
  <c r="B33" i="19"/>
  <c r="C33" i="19"/>
  <c r="E33" i="19"/>
  <c r="F33" i="19"/>
  <c r="G33" i="19"/>
  <c r="H33" i="19"/>
  <c r="I33" i="19"/>
  <c r="J33" i="19"/>
  <c r="L33" i="19"/>
  <c r="M33" i="19"/>
  <c r="N33" i="19"/>
  <c r="O33" i="19"/>
  <c r="P33" i="19"/>
  <c r="Q33" i="19"/>
  <c r="R33" i="19"/>
  <c r="S33" i="19"/>
  <c r="T33" i="19"/>
  <c r="W33" i="19"/>
  <c r="X33" i="19"/>
  <c r="Y33" i="19"/>
  <c r="Z33" i="19"/>
  <c r="AA33" i="19"/>
  <c r="AB33" i="19"/>
  <c r="AC33" i="19"/>
  <c r="AD33" i="19"/>
  <c r="AE33" i="19"/>
  <c r="AF33" i="19"/>
  <c r="AG33" i="19"/>
  <c r="AH33" i="19"/>
  <c r="AI33" i="19"/>
  <c r="AJ33" i="19"/>
  <c r="AL33" i="19"/>
  <c r="AO33" i="19"/>
  <c r="AP33" i="19"/>
  <c r="AS33" i="19"/>
  <c r="AV33" i="19"/>
  <c r="AW33" i="19"/>
  <c r="AX33" i="19"/>
  <c r="AZ33" i="19"/>
  <c r="BB33" i="19"/>
  <c r="BC33" i="19"/>
  <c r="BD33" i="19"/>
  <c r="BE33" i="19"/>
  <c r="BF33" i="19"/>
  <c r="BG33" i="19"/>
  <c r="BH33" i="19"/>
  <c r="BK33" i="19"/>
  <c r="BL33" i="19"/>
  <c r="BM33" i="19"/>
  <c r="BN33" i="19"/>
  <c r="BO33" i="19"/>
  <c r="BP33" i="19"/>
  <c r="BQ33" i="19"/>
  <c r="BR33" i="19"/>
  <c r="BS33" i="19"/>
  <c r="BT33" i="19"/>
  <c r="B34" i="19"/>
  <c r="C34" i="19"/>
  <c r="E34" i="19"/>
  <c r="F34" i="19"/>
  <c r="G34" i="19"/>
  <c r="H34" i="19"/>
  <c r="I34" i="19"/>
  <c r="J34" i="19"/>
  <c r="L34" i="19"/>
  <c r="M34" i="19"/>
  <c r="N34" i="19"/>
  <c r="O34" i="19"/>
  <c r="P34" i="19"/>
  <c r="Q34" i="19"/>
  <c r="R34" i="19"/>
  <c r="S34" i="19"/>
  <c r="T34" i="19"/>
  <c r="W34" i="19"/>
  <c r="X34" i="19"/>
  <c r="Y34" i="19"/>
  <c r="Z34" i="19"/>
  <c r="AA34" i="19"/>
  <c r="AB34" i="19"/>
  <c r="AC34" i="19"/>
  <c r="AD34" i="19"/>
  <c r="AE34" i="19"/>
  <c r="AF34" i="19"/>
  <c r="AG34" i="19"/>
  <c r="AH34" i="19"/>
  <c r="AI34" i="19"/>
  <c r="AJ34" i="19"/>
  <c r="AL34" i="19"/>
  <c r="AO34" i="19"/>
  <c r="AP35" i="19"/>
  <c r="AP36" i="19"/>
  <c r="AP37" i="19"/>
  <c r="AS34" i="19"/>
  <c r="AV34" i="19"/>
  <c r="AW34" i="19"/>
  <c r="AX34" i="19"/>
  <c r="AZ34" i="19"/>
  <c r="BB34" i="19"/>
  <c r="BC34" i="19"/>
  <c r="BD34" i="19"/>
  <c r="BE34" i="19"/>
  <c r="BF34" i="19"/>
  <c r="BG34" i="19"/>
  <c r="BH34" i="19"/>
  <c r="BK34" i="19"/>
  <c r="BL34" i="19"/>
  <c r="BM34" i="19"/>
  <c r="BN34" i="19"/>
  <c r="BO34" i="19"/>
  <c r="BP34" i="19"/>
  <c r="BQ34" i="19"/>
  <c r="BR34" i="19"/>
  <c r="BS34" i="19"/>
  <c r="BT34" i="19"/>
  <c r="B35" i="19"/>
  <c r="C35" i="19"/>
  <c r="E35" i="19"/>
  <c r="F35" i="19"/>
  <c r="G35" i="19"/>
  <c r="H35" i="19"/>
  <c r="I35" i="19"/>
  <c r="J35" i="19"/>
  <c r="L35" i="19"/>
  <c r="M35" i="19"/>
  <c r="N35" i="19"/>
  <c r="O35" i="19"/>
  <c r="P35" i="19"/>
  <c r="Q35" i="19"/>
  <c r="R35" i="19"/>
  <c r="S35" i="19"/>
  <c r="T35" i="19"/>
  <c r="W35" i="19"/>
  <c r="X35" i="19"/>
  <c r="Y35" i="19"/>
  <c r="Z35" i="19"/>
  <c r="AA35" i="19"/>
  <c r="AB35" i="19"/>
  <c r="AC35" i="19"/>
  <c r="AD35" i="19"/>
  <c r="AE35" i="19"/>
  <c r="AF35" i="19"/>
  <c r="AG35" i="19"/>
  <c r="AH35" i="19"/>
  <c r="AI35" i="19"/>
  <c r="AJ35" i="19"/>
  <c r="AL35" i="19"/>
  <c r="AO35" i="19"/>
  <c r="AS35" i="19"/>
  <c r="AV35" i="19"/>
  <c r="AW35" i="19"/>
  <c r="AX35" i="19"/>
  <c r="AZ35" i="19"/>
  <c r="BB35" i="19"/>
  <c r="BC35" i="19"/>
  <c r="BD35" i="19"/>
  <c r="BE35" i="19"/>
  <c r="BF35" i="19"/>
  <c r="BG35" i="19"/>
  <c r="BH35" i="19"/>
  <c r="BK35" i="19"/>
  <c r="BL35" i="19"/>
  <c r="BM35" i="19"/>
  <c r="BN35" i="19"/>
  <c r="BO35" i="19"/>
  <c r="BP35" i="19"/>
  <c r="BQ35" i="19"/>
  <c r="BR35" i="19"/>
  <c r="BS35" i="19"/>
  <c r="BT35" i="19"/>
  <c r="B36" i="19"/>
  <c r="C36" i="19"/>
  <c r="E36" i="19"/>
  <c r="F36" i="19"/>
  <c r="G36" i="19"/>
  <c r="H36" i="19"/>
  <c r="I36" i="19"/>
  <c r="J36" i="19"/>
  <c r="L36" i="19"/>
  <c r="M36" i="19"/>
  <c r="N36" i="19"/>
  <c r="O36" i="19"/>
  <c r="P36" i="19"/>
  <c r="Q36" i="19"/>
  <c r="R36" i="19"/>
  <c r="S36" i="19"/>
  <c r="T36" i="19"/>
  <c r="W36" i="19"/>
  <c r="X36" i="19"/>
  <c r="Y36" i="19"/>
  <c r="Z36" i="19"/>
  <c r="AA36" i="19"/>
  <c r="AB36" i="19"/>
  <c r="AC36" i="19"/>
  <c r="AD36" i="19"/>
  <c r="AE36" i="19"/>
  <c r="AF36" i="19"/>
  <c r="AG36" i="19"/>
  <c r="AH36" i="19"/>
  <c r="AI36" i="19"/>
  <c r="AJ36" i="19"/>
  <c r="AL36" i="19"/>
  <c r="AO36" i="19"/>
  <c r="AS36" i="19"/>
  <c r="AV36" i="19"/>
  <c r="AW36" i="19"/>
  <c r="AX36" i="19"/>
  <c r="AZ36" i="19"/>
  <c r="BB36" i="19"/>
  <c r="BC36" i="19"/>
  <c r="BD36" i="19"/>
  <c r="BE36" i="19"/>
  <c r="BF36" i="19"/>
  <c r="BG36" i="19"/>
  <c r="BH36" i="19"/>
  <c r="BK36" i="19"/>
  <c r="BL36" i="19"/>
  <c r="BM36" i="19"/>
  <c r="BN36" i="19"/>
  <c r="BO36" i="19"/>
  <c r="BP36" i="19"/>
  <c r="BQ36" i="19"/>
  <c r="BR36" i="19"/>
  <c r="BS36" i="19"/>
  <c r="BT36" i="19"/>
  <c r="B37" i="19"/>
  <c r="C37" i="19"/>
  <c r="E37" i="19"/>
  <c r="F37" i="19"/>
  <c r="G37" i="19"/>
  <c r="H37" i="19"/>
  <c r="I37" i="19"/>
  <c r="J37" i="19"/>
  <c r="L37" i="19"/>
  <c r="M37" i="19"/>
  <c r="N37" i="19"/>
  <c r="O37" i="19"/>
  <c r="P37" i="19"/>
  <c r="Q37" i="19"/>
  <c r="R37" i="19"/>
  <c r="S37" i="19"/>
  <c r="T37" i="19"/>
  <c r="W37" i="19"/>
  <c r="X37" i="19"/>
  <c r="Y37" i="19"/>
  <c r="Z37" i="19"/>
  <c r="AA37" i="19"/>
  <c r="AB37" i="19"/>
  <c r="AC37" i="19"/>
  <c r="AD37" i="19"/>
  <c r="AE37" i="19"/>
  <c r="AF37" i="19"/>
  <c r="AG37" i="19"/>
  <c r="AH37" i="19"/>
  <c r="AI37" i="19"/>
  <c r="AJ37" i="19"/>
  <c r="AL37" i="19"/>
  <c r="AO37" i="19"/>
  <c r="AS37" i="19"/>
  <c r="AV37" i="19"/>
  <c r="AW37" i="19"/>
  <c r="AX37" i="19"/>
  <c r="AZ37" i="19"/>
  <c r="BB37" i="19"/>
  <c r="BC37" i="19"/>
  <c r="BD37" i="19"/>
  <c r="BE37" i="19"/>
  <c r="BF37" i="19"/>
  <c r="BG37" i="19"/>
  <c r="BH37" i="19"/>
  <c r="BK37" i="19"/>
  <c r="BL37" i="19"/>
  <c r="BM37" i="19"/>
  <c r="BN37" i="19"/>
  <c r="BO37" i="19"/>
  <c r="BP37" i="19"/>
  <c r="BQ37" i="19"/>
  <c r="BR37" i="19"/>
  <c r="BS37" i="19"/>
  <c r="BT37" i="19"/>
  <c r="B6" i="20"/>
  <c r="C6" i="20"/>
  <c r="E6" i="20"/>
  <c r="F6" i="20"/>
  <c r="G6" i="20"/>
  <c r="H6" i="20"/>
  <c r="I6" i="20"/>
  <c r="J6" i="20"/>
  <c r="L6" i="20"/>
  <c r="M6" i="20"/>
  <c r="N6" i="20"/>
  <c r="O6" i="20"/>
  <c r="P6" i="20"/>
  <c r="Q6" i="20"/>
  <c r="R6" i="20"/>
  <c r="S6" i="20"/>
  <c r="T6" i="20"/>
  <c r="W6" i="20"/>
  <c r="X6" i="20"/>
  <c r="Y6" i="20"/>
  <c r="Z6" i="20"/>
  <c r="AA6" i="20"/>
  <c r="AB6" i="20"/>
  <c r="AC6" i="20"/>
  <c r="AD6" i="20"/>
  <c r="AE6" i="20"/>
  <c r="AF6" i="20"/>
  <c r="AG6" i="20"/>
  <c r="AH6" i="20"/>
  <c r="AI6" i="20"/>
  <c r="AJ6" i="20"/>
  <c r="AK6" i="20"/>
  <c r="AL6" i="20"/>
  <c r="AO6" i="20"/>
  <c r="AP6" i="20"/>
  <c r="AS6" i="20"/>
  <c r="AT6" i="20"/>
  <c r="AU6" i="20"/>
  <c r="AV6" i="20"/>
  <c r="AW6" i="20"/>
  <c r="AX6" i="20"/>
  <c r="AZ6" i="20"/>
  <c r="BB6" i="20"/>
  <c r="BC6" i="20"/>
  <c r="BD6" i="20"/>
  <c r="BE6" i="20"/>
  <c r="BF6" i="20"/>
  <c r="BG6" i="20"/>
  <c r="BH6" i="20"/>
  <c r="BK6" i="20"/>
  <c r="BL6" i="20"/>
  <c r="BM6" i="20"/>
  <c r="BN6" i="20"/>
  <c r="BO6" i="20"/>
  <c r="BP6" i="20"/>
  <c r="BQ6" i="20"/>
  <c r="BR6" i="20"/>
  <c r="BS6" i="20"/>
  <c r="BT6" i="20"/>
  <c r="B7" i="20"/>
  <c r="C7" i="20"/>
  <c r="E7" i="20"/>
  <c r="F7" i="20"/>
  <c r="G7" i="20"/>
  <c r="H7" i="20"/>
  <c r="I7" i="20"/>
  <c r="J7" i="20"/>
  <c r="L7" i="20"/>
  <c r="M7" i="20"/>
  <c r="N7" i="20"/>
  <c r="O7" i="20"/>
  <c r="P7" i="20"/>
  <c r="Q7" i="20"/>
  <c r="R7" i="20"/>
  <c r="S7" i="20"/>
  <c r="T7" i="20"/>
  <c r="W7" i="20"/>
  <c r="Y7" i="20"/>
  <c r="Z7" i="20"/>
  <c r="AA7" i="20"/>
  <c r="AB7" i="20"/>
  <c r="AC7" i="20"/>
  <c r="AD7" i="20"/>
  <c r="AE7" i="20"/>
  <c r="AF7" i="20"/>
  <c r="AG7" i="20"/>
  <c r="AH7" i="20"/>
  <c r="AI7" i="20"/>
  <c r="AJ7" i="20"/>
  <c r="AK7" i="20"/>
  <c r="AL7" i="20"/>
  <c r="AO7" i="20"/>
  <c r="AP7" i="20"/>
  <c r="AS7" i="20"/>
  <c r="AU7" i="20"/>
  <c r="AV7" i="20"/>
  <c r="AW7" i="20"/>
  <c r="AX7" i="20"/>
  <c r="AZ7" i="20"/>
  <c r="BB7" i="20"/>
  <c r="BC7" i="20"/>
  <c r="BD7" i="20"/>
  <c r="BE7" i="20"/>
  <c r="BF7" i="20"/>
  <c r="BG7" i="20"/>
  <c r="BH7" i="20"/>
  <c r="BK7" i="20"/>
  <c r="BL7" i="20"/>
  <c r="BM7" i="20"/>
  <c r="BN7" i="20"/>
  <c r="BO7" i="20"/>
  <c r="BP7" i="20"/>
  <c r="BQ7" i="20"/>
  <c r="BR7" i="20"/>
  <c r="BS7" i="20"/>
  <c r="BT7" i="20"/>
  <c r="B8" i="20"/>
  <c r="C8" i="20"/>
  <c r="E8" i="20"/>
  <c r="F8" i="20"/>
  <c r="G8" i="20"/>
  <c r="H8" i="20"/>
  <c r="I8" i="20"/>
  <c r="J8" i="20"/>
  <c r="L8" i="20"/>
  <c r="M8" i="20"/>
  <c r="N8" i="20"/>
  <c r="O8" i="20"/>
  <c r="P8" i="20"/>
  <c r="Q8" i="20"/>
  <c r="R8" i="20"/>
  <c r="S8" i="20"/>
  <c r="T8" i="20"/>
  <c r="W8" i="20"/>
  <c r="Y8" i="20"/>
  <c r="Z8" i="20"/>
  <c r="AA8" i="20"/>
  <c r="AB8" i="20"/>
  <c r="AC8" i="20"/>
  <c r="AD8" i="20"/>
  <c r="AE8" i="20"/>
  <c r="AF8" i="20"/>
  <c r="AG8" i="20"/>
  <c r="AH8" i="20"/>
  <c r="AI8" i="20"/>
  <c r="AJ8" i="20"/>
  <c r="AK8" i="20"/>
  <c r="AL8" i="20"/>
  <c r="AO8" i="20"/>
  <c r="AP8" i="20"/>
  <c r="AS8" i="20"/>
  <c r="AU8" i="20"/>
  <c r="AV8" i="20"/>
  <c r="AW8" i="20"/>
  <c r="AX8" i="20"/>
  <c r="AZ8" i="20"/>
  <c r="BB8" i="20"/>
  <c r="BC8" i="20"/>
  <c r="BD8" i="20"/>
  <c r="BE8" i="20"/>
  <c r="BF8" i="20"/>
  <c r="BG8" i="20"/>
  <c r="BH8" i="20"/>
  <c r="BK8" i="20"/>
  <c r="BL8" i="20"/>
  <c r="BM8" i="20"/>
  <c r="BN8" i="20"/>
  <c r="BO8" i="20"/>
  <c r="BP8" i="20"/>
  <c r="BQ8" i="20"/>
  <c r="BR8" i="20"/>
  <c r="BS8" i="20"/>
  <c r="BT8" i="20"/>
  <c r="B9" i="20"/>
  <c r="C9" i="20"/>
  <c r="E9" i="20"/>
  <c r="F9" i="20"/>
  <c r="G9" i="20"/>
  <c r="H9" i="20"/>
  <c r="I9" i="20"/>
  <c r="J9" i="20"/>
  <c r="L9" i="20"/>
  <c r="M9" i="20"/>
  <c r="N9" i="20"/>
  <c r="O9" i="20"/>
  <c r="P9" i="20"/>
  <c r="Q9" i="20"/>
  <c r="R9" i="20"/>
  <c r="S9" i="20"/>
  <c r="T9" i="20"/>
  <c r="W9" i="20"/>
  <c r="Y9" i="20"/>
  <c r="Z9" i="20"/>
  <c r="AA9" i="20"/>
  <c r="AB9" i="20"/>
  <c r="AC9" i="20"/>
  <c r="AD9" i="20"/>
  <c r="AE9" i="20"/>
  <c r="AF9" i="20"/>
  <c r="AG9" i="20"/>
  <c r="AH9" i="20"/>
  <c r="AI9" i="20"/>
  <c r="AJ9" i="20"/>
  <c r="AK9" i="20"/>
  <c r="AL9" i="20"/>
  <c r="AO9" i="20"/>
  <c r="AP9" i="20"/>
  <c r="AS9" i="20"/>
  <c r="AU9" i="20"/>
  <c r="AV9" i="20"/>
  <c r="AW9" i="20"/>
  <c r="AX9" i="20"/>
  <c r="AZ9" i="20"/>
  <c r="BB9" i="20"/>
  <c r="BC9" i="20"/>
  <c r="BD9" i="20"/>
  <c r="BE9" i="20"/>
  <c r="BF9" i="20"/>
  <c r="BG9" i="20"/>
  <c r="BH9" i="20"/>
  <c r="BK9" i="20"/>
  <c r="BL9" i="20"/>
  <c r="BM9" i="20"/>
  <c r="BN9" i="20"/>
  <c r="BO9" i="20"/>
  <c r="BP9" i="20"/>
  <c r="BQ9" i="20"/>
  <c r="BR9" i="20"/>
  <c r="BS9" i="20"/>
  <c r="BT9" i="20"/>
  <c r="B10" i="20"/>
  <c r="C10" i="20"/>
  <c r="E10" i="20"/>
  <c r="F10" i="20"/>
  <c r="G10" i="20"/>
  <c r="H10" i="20"/>
  <c r="I10" i="20"/>
  <c r="J10" i="20"/>
  <c r="L10" i="20"/>
  <c r="M10" i="20"/>
  <c r="N10" i="20"/>
  <c r="O10" i="20"/>
  <c r="P10" i="20"/>
  <c r="Q10" i="20"/>
  <c r="R10" i="20"/>
  <c r="S10" i="20"/>
  <c r="T10" i="20"/>
  <c r="W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K10" i="20"/>
  <c r="AL10" i="20"/>
  <c r="AO10" i="20"/>
  <c r="AP10" i="20"/>
  <c r="AS10" i="20"/>
  <c r="AU10" i="20"/>
  <c r="AV10" i="20"/>
  <c r="AW10" i="20"/>
  <c r="AX10" i="20"/>
  <c r="AZ10" i="20"/>
  <c r="BB10" i="20"/>
  <c r="BC10" i="20"/>
  <c r="BD10" i="20"/>
  <c r="BE10" i="20"/>
  <c r="BF10" i="20"/>
  <c r="BG10" i="20"/>
  <c r="BH10" i="20"/>
  <c r="BK10" i="20"/>
  <c r="BL10" i="20"/>
  <c r="BM10" i="20"/>
  <c r="BN10" i="20"/>
  <c r="BO10" i="20"/>
  <c r="BP10" i="20"/>
  <c r="BQ10" i="20"/>
  <c r="BR10" i="20"/>
  <c r="BS10" i="20"/>
  <c r="BT10" i="20"/>
  <c r="B11" i="20"/>
  <c r="C11" i="20"/>
  <c r="E11" i="20"/>
  <c r="F11" i="20"/>
  <c r="G11" i="20"/>
  <c r="H11" i="20"/>
  <c r="I11" i="20"/>
  <c r="J11" i="20"/>
  <c r="L11" i="20"/>
  <c r="M11" i="20"/>
  <c r="N11" i="20"/>
  <c r="O11" i="20"/>
  <c r="P11" i="20"/>
  <c r="Q11" i="20"/>
  <c r="R11" i="20"/>
  <c r="S11" i="20"/>
  <c r="T11" i="20"/>
  <c r="W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O11" i="20"/>
  <c r="AP11" i="20"/>
  <c r="AS11" i="20"/>
  <c r="AU11" i="20"/>
  <c r="AV11" i="20"/>
  <c r="AW11" i="20"/>
  <c r="AX11" i="20"/>
  <c r="AZ11" i="20"/>
  <c r="BB11" i="20"/>
  <c r="BC11" i="20"/>
  <c r="BD11" i="20"/>
  <c r="BE11" i="20"/>
  <c r="BF11" i="20"/>
  <c r="BG11" i="20"/>
  <c r="BH11" i="20"/>
  <c r="BK11" i="20"/>
  <c r="BL11" i="20"/>
  <c r="BM11" i="20"/>
  <c r="BN11" i="20"/>
  <c r="BO11" i="20"/>
  <c r="BP11" i="20"/>
  <c r="BQ11" i="20"/>
  <c r="BR11" i="20"/>
  <c r="BS11" i="20"/>
  <c r="BT11" i="20"/>
  <c r="B12" i="20"/>
  <c r="C12" i="20"/>
  <c r="E12" i="20"/>
  <c r="F12" i="20"/>
  <c r="G12" i="20"/>
  <c r="H12" i="20"/>
  <c r="I12" i="20"/>
  <c r="J12" i="20"/>
  <c r="L12" i="20"/>
  <c r="M12" i="20"/>
  <c r="N12" i="20"/>
  <c r="O12" i="20"/>
  <c r="P12" i="20"/>
  <c r="Q12" i="20"/>
  <c r="R12" i="20"/>
  <c r="S12" i="20"/>
  <c r="T12" i="20"/>
  <c r="W12" i="20"/>
  <c r="Y12" i="20"/>
  <c r="Z12" i="20"/>
  <c r="AA12" i="20"/>
  <c r="AB12" i="20"/>
  <c r="AC12" i="20"/>
  <c r="AD12" i="20"/>
  <c r="AE12" i="20"/>
  <c r="AF12" i="20"/>
  <c r="AG12" i="20"/>
  <c r="AH12" i="20"/>
  <c r="AI12" i="20"/>
  <c r="AJ12" i="20"/>
  <c r="AK12" i="20"/>
  <c r="AL12" i="20"/>
  <c r="AO12" i="20"/>
  <c r="AP12" i="20"/>
  <c r="AS12" i="20"/>
  <c r="AU12" i="20"/>
  <c r="AV12" i="20"/>
  <c r="AW12" i="20"/>
  <c r="AX12" i="20"/>
  <c r="AZ12" i="20"/>
  <c r="BB12" i="20"/>
  <c r="BC12" i="20"/>
  <c r="BD12" i="20"/>
  <c r="BE12" i="20"/>
  <c r="BF12" i="20"/>
  <c r="BG12" i="20"/>
  <c r="BH12" i="20"/>
  <c r="BK12" i="20"/>
  <c r="BL12" i="20"/>
  <c r="BM12" i="20"/>
  <c r="BN12" i="20"/>
  <c r="BO12" i="20"/>
  <c r="BP12" i="20"/>
  <c r="BQ12" i="20"/>
  <c r="BR12" i="20"/>
  <c r="BS12" i="20"/>
  <c r="BT12" i="20"/>
  <c r="B13" i="20"/>
  <c r="C13" i="20"/>
  <c r="E13" i="20"/>
  <c r="F13" i="20"/>
  <c r="G13" i="20"/>
  <c r="H13" i="20"/>
  <c r="I13" i="20"/>
  <c r="J13" i="20"/>
  <c r="L13" i="20"/>
  <c r="M13" i="20"/>
  <c r="N13" i="20"/>
  <c r="O13" i="20"/>
  <c r="P13" i="20"/>
  <c r="Q13" i="20"/>
  <c r="R13" i="20"/>
  <c r="S13" i="20"/>
  <c r="T13" i="20"/>
  <c r="W13" i="20"/>
  <c r="Y13" i="20"/>
  <c r="Z13" i="20"/>
  <c r="AA13" i="20"/>
  <c r="AB13" i="20"/>
  <c r="AC13" i="20"/>
  <c r="AD13" i="20"/>
  <c r="AE13" i="20"/>
  <c r="AF13" i="20"/>
  <c r="AG13" i="20"/>
  <c r="AH13" i="20"/>
  <c r="AI13" i="20"/>
  <c r="AJ13" i="20"/>
  <c r="AK13" i="20"/>
  <c r="AL13" i="20"/>
  <c r="AO13" i="20"/>
  <c r="AP13" i="20"/>
  <c r="AS13" i="20"/>
  <c r="AU13" i="20"/>
  <c r="AV13" i="20"/>
  <c r="AW13" i="20"/>
  <c r="AX13" i="20"/>
  <c r="AZ13" i="20"/>
  <c r="BB13" i="20"/>
  <c r="BC13" i="20"/>
  <c r="BD13" i="20"/>
  <c r="BE13" i="20"/>
  <c r="BF13" i="20"/>
  <c r="BG13" i="20"/>
  <c r="BH13" i="20"/>
  <c r="BK13" i="20"/>
  <c r="BL13" i="20"/>
  <c r="BM13" i="20"/>
  <c r="BN13" i="20"/>
  <c r="BO13" i="20"/>
  <c r="BP13" i="20"/>
  <c r="BQ13" i="20"/>
  <c r="BR13" i="20"/>
  <c r="BS13" i="20"/>
  <c r="BT13" i="20"/>
  <c r="B14" i="20"/>
  <c r="C14" i="20"/>
  <c r="E14" i="20"/>
  <c r="F14" i="20"/>
  <c r="G14" i="20"/>
  <c r="H14" i="20"/>
  <c r="I14" i="20"/>
  <c r="J14" i="20"/>
  <c r="L14" i="20"/>
  <c r="M14" i="20"/>
  <c r="N14" i="20"/>
  <c r="O14" i="20"/>
  <c r="P14" i="20"/>
  <c r="Q14" i="20"/>
  <c r="R14" i="20"/>
  <c r="S14" i="20"/>
  <c r="T14" i="20"/>
  <c r="W14" i="20"/>
  <c r="X14" i="20"/>
  <c r="Y14" i="20"/>
  <c r="Z14" i="20"/>
  <c r="AA14" i="20"/>
  <c r="AB14" i="20"/>
  <c r="AC14" i="20"/>
  <c r="AD14" i="20"/>
  <c r="AE14" i="20"/>
  <c r="AF14" i="20"/>
  <c r="AG14" i="20"/>
  <c r="AH14" i="20"/>
  <c r="AI14" i="20"/>
  <c r="AJ14" i="20"/>
  <c r="AK15" i="20"/>
  <c r="AK16" i="20"/>
  <c r="AK17" i="20"/>
  <c r="AK18" i="20"/>
  <c r="AK19" i="20"/>
  <c r="AK20" i="20"/>
  <c r="AK21" i="20"/>
  <c r="AK22" i="20"/>
  <c r="AK23" i="20"/>
  <c r="AK24" i="20"/>
  <c r="AK25" i="20"/>
  <c r="AK26" i="20"/>
  <c r="AK27" i="20"/>
  <c r="AK28" i="20"/>
  <c r="AK29" i="20"/>
  <c r="AK30" i="20"/>
  <c r="AK31" i="20"/>
  <c r="AK32" i="20"/>
  <c r="AK33" i="20"/>
  <c r="AK34" i="20"/>
  <c r="AK35" i="20"/>
  <c r="AK36" i="20"/>
  <c r="AK37" i="20"/>
  <c r="AL14" i="20"/>
  <c r="AO14" i="20"/>
  <c r="AP14" i="20"/>
  <c r="AS14" i="20"/>
  <c r="AU14" i="20"/>
  <c r="AV14" i="20"/>
  <c r="AW14" i="20"/>
  <c r="AX14" i="20"/>
  <c r="AZ14" i="20"/>
  <c r="BB14" i="20"/>
  <c r="BC14" i="20"/>
  <c r="BD14" i="20"/>
  <c r="BE14" i="20"/>
  <c r="BF14" i="20"/>
  <c r="BG14" i="20"/>
  <c r="BH14" i="20"/>
  <c r="BK14" i="20"/>
  <c r="BL14" i="20"/>
  <c r="BM14" i="20"/>
  <c r="BN14" i="20"/>
  <c r="BO14" i="20"/>
  <c r="BP14" i="20"/>
  <c r="BQ14" i="20"/>
  <c r="BR14" i="20"/>
  <c r="BS14" i="20"/>
  <c r="BT14" i="20"/>
  <c r="B15" i="20"/>
  <c r="C15" i="20"/>
  <c r="E15" i="20"/>
  <c r="F15" i="20"/>
  <c r="G15" i="20"/>
  <c r="H15" i="20"/>
  <c r="I15" i="20"/>
  <c r="J15" i="20"/>
  <c r="L15" i="20"/>
  <c r="M15" i="20"/>
  <c r="N15" i="20"/>
  <c r="O15" i="20"/>
  <c r="P15" i="20"/>
  <c r="Q15" i="20"/>
  <c r="R15" i="20"/>
  <c r="S15" i="20"/>
  <c r="T15" i="20"/>
  <c r="W15" i="20"/>
  <c r="Y15" i="20"/>
  <c r="Z15" i="20"/>
  <c r="AA15" i="20"/>
  <c r="AB15" i="20"/>
  <c r="AC15" i="20"/>
  <c r="AD15" i="20"/>
  <c r="AE15" i="20"/>
  <c r="AF15" i="20"/>
  <c r="AG15" i="20"/>
  <c r="AH15" i="20"/>
  <c r="AI15" i="20"/>
  <c r="AJ15" i="20"/>
  <c r="AL15" i="20"/>
  <c r="AO15" i="20"/>
  <c r="AP15" i="20"/>
  <c r="AS15" i="20"/>
  <c r="AU15" i="20"/>
  <c r="AV15" i="20"/>
  <c r="AW15" i="20"/>
  <c r="AX15" i="20"/>
  <c r="AZ15" i="20"/>
  <c r="BB15" i="20"/>
  <c r="BC15" i="20"/>
  <c r="BD15" i="20"/>
  <c r="BE15" i="20"/>
  <c r="BF15" i="20"/>
  <c r="BG15" i="20"/>
  <c r="BH15" i="20"/>
  <c r="BK15" i="20"/>
  <c r="BL15" i="20"/>
  <c r="BM15" i="20"/>
  <c r="BN15" i="20"/>
  <c r="BO15" i="20"/>
  <c r="BP15" i="20"/>
  <c r="BQ15" i="20"/>
  <c r="BR15" i="20"/>
  <c r="BS15" i="20"/>
  <c r="BT15" i="20"/>
  <c r="B16" i="20"/>
  <c r="C16" i="20"/>
  <c r="E16" i="20"/>
  <c r="F16" i="20"/>
  <c r="G16" i="20"/>
  <c r="H16" i="20"/>
  <c r="I16" i="20"/>
  <c r="J16" i="20"/>
  <c r="L16" i="20"/>
  <c r="M16" i="20"/>
  <c r="N16" i="20"/>
  <c r="O16" i="20"/>
  <c r="P16" i="20"/>
  <c r="Q16" i="20"/>
  <c r="R16" i="20"/>
  <c r="S16" i="20"/>
  <c r="T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AI16" i="20"/>
  <c r="AJ16" i="20"/>
  <c r="AL16" i="20"/>
  <c r="AO16" i="20"/>
  <c r="AP16" i="20"/>
  <c r="AS16" i="20"/>
  <c r="AU16" i="20"/>
  <c r="AV16" i="20"/>
  <c r="AW16" i="20"/>
  <c r="AX16" i="20"/>
  <c r="AZ16" i="20"/>
  <c r="BB16" i="20"/>
  <c r="BC16" i="20"/>
  <c r="BD16" i="20"/>
  <c r="BE16" i="20"/>
  <c r="BF16" i="20"/>
  <c r="BG16" i="20"/>
  <c r="BH16" i="20"/>
  <c r="BK16" i="20"/>
  <c r="BL16" i="20"/>
  <c r="BM16" i="20"/>
  <c r="BN16" i="20"/>
  <c r="BO16" i="20"/>
  <c r="BP16" i="20"/>
  <c r="BQ16" i="20"/>
  <c r="BR16" i="20"/>
  <c r="BS16" i="20"/>
  <c r="BT16" i="20"/>
  <c r="B17" i="20"/>
  <c r="C17" i="20"/>
  <c r="E17" i="20"/>
  <c r="F17" i="20"/>
  <c r="G17" i="20"/>
  <c r="H17" i="20"/>
  <c r="I17" i="20"/>
  <c r="J17" i="20"/>
  <c r="L17" i="20"/>
  <c r="M17" i="20"/>
  <c r="N17" i="20"/>
  <c r="O17" i="20"/>
  <c r="P17" i="20"/>
  <c r="Q17" i="20"/>
  <c r="R17" i="20"/>
  <c r="S17" i="20"/>
  <c r="T17" i="20"/>
  <c r="W17" i="20"/>
  <c r="Y17" i="20"/>
  <c r="Z17" i="20"/>
  <c r="AA17" i="20"/>
  <c r="AB17" i="20"/>
  <c r="AC17" i="20"/>
  <c r="AD17" i="20"/>
  <c r="AE17" i="20"/>
  <c r="AF17" i="20"/>
  <c r="AG17" i="20"/>
  <c r="AH17" i="20"/>
  <c r="AI17" i="20"/>
  <c r="AJ17" i="20"/>
  <c r="AL17" i="20"/>
  <c r="AO17" i="20"/>
  <c r="AP17" i="20"/>
  <c r="AS17" i="20"/>
  <c r="AU18" i="20"/>
  <c r="AU19" i="20"/>
  <c r="AU20" i="20"/>
  <c r="AU21" i="20"/>
  <c r="AU22" i="20"/>
  <c r="AU23" i="20"/>
  <c r="AU24" i="20"/>
  <c r="AU25" i="20"/>
  <c r="AU26" i="20"/>
  <c r="AU27" i="20"/>
  <c r="AU28" i="20"/>
  <c r="AU29" i="20"/>
  <c r="AU30" i="20"/>
  <c r="AU31" i="20"/>
  <c r="AU32" i="20"/>
  <c r="AU33" i="20"/>
  <c r="AU34" i="20"/>
  <c r="AU35" i="20"/>
  <c r="AU36" i="20"/>
  <c r="AU37" i="20"/>
  <c r="AV17" i="20"/>
  <c r="AW17" i="20"/>
  <c r="AX17" i="20"/>
  <c r="AZ17" i="20"/>
  <c r="BB17" i="20"/>
  <c r="BC17" i="20"/>
  <c r="BD17" i="20"/>
  <c r="BE17" i="20"/>
  <c r="BF17" i="20"/>
  <c r="BG17" i="20"/>
  <c r="BH17" i="20"/>
  <c r="BK17" i="20"/>
  <c r="BL17" i="20"/>
  <c r="BM17" i="20"/>
  <c r="BN17" i="20"/>
  <c r="BO17" i="20"/>
  <c r="BP17" i="20"/>
  <c r="BQ17" i="20"/>
  <c r="BR17" i="20"/>
  <c r="BS17" i="20"/>
  <c r="BT17" i="20"/>
  <c r="B18" i="20"/>
  <c r="C18" i="20"/>
  <c r="E18" i="20"/>
  <c r="F18" i="20"/>
  <c r="G18" i="20"/>
  <c r="H18" i="20"/>
  <c r="I18" i="20"/>
  <c r="J18" i="20"/>
  <c r="L18" i="20"/>
  <c r="M18" i="20"/>
  <c r="N18" i="20"/>
  <c r="O18" i="20"/>
  <c r="P18" i="20"/>
  <c r="Q18" i="20"/>
  <c r="R18" i="20"/>
  <c r="S18" i="20"/>
  <c r="T18" i="20"/>
  <c r="W18" i="20"/>
  <c r="X18" i="20"/>
  <c r="Y18" i="20"/>
  <c r="Z18" i="20"/>
  <c r="AA18" i="20"/>
  <c r="AB18" i="20"/>
  <c r="AC18" i="20"/>
  <c r="AD18" i="20"/>
  <c r="AE18" i="20"/>
  <c r="AF18" i="20"/>
  <c r="AG18" i="20"/>
  <c r="AH18" i="20"/>
  <c r="AI18" i="20"/>
  <c r="AJ18" i="20"/>
  <c r="AL18" i="20"/>
  <c r="AO18" i="20"/>
  <c r="AP18" i="20"/>
  <c r="AS18" i="20"/>
  <c r="AV18" i="20"/>
  <c r="AW18" i="20"/>
  <c r="AX18" i="20"/>
  <c r="AZ18" i="20"/>
  <c r="BB18" i="20"/>
  <c r="BC18" i="20"/>
  <c r="BD18" i="20"/>
  <c r="BE18" i="20"/>
  <c r="BF18" i="20"/>
  <c r="BG18" i="20"/>
  <c r="BH18" i="20"/>
  <c r="BK18" i="20"/>
  <c r="BL18" i="20"/>
  <c r="BM18" i="20"/>
  <c r="BN18" i="20"/>
  <c r="BO18" i="20"/>
  <c r="BP18" i="20"/>
  <c r="BQ18" i="20"/>
  <c r="BR18" i="20"/>
  <c r="BS18" i="20"/>
  <c r="BT18" i="20"/>
  <c r="B19" i="20"/>
  <c r="C19" i="20"/>
  <c r="E19" i="20"/>
  <c r="F19" i="20"/>
  <c r="G19" i="20"/>
  <c r="H19" i="20"/>
  <c r="I19" i="20"/>
  <c r="J19" i="20"/>
  <c r="L19" i="20"/>
  <c r="M19" i="20"/>
  <c r="N19" i="20"/>
  <c r="O19" i="20"/>
  <c r="P19" i="20"/>
  <c r="Q19" i="20"/>
  <c r="R19" i="20"/>
  <c r="S19" i="20"/>
  <c r="T19" i="20"/>
  <c r="W19" i="20"/>
  <c r="Y19" i="20"/>
  <c r="Z19" i="20"/>
  <c r="AA19" i="20"/>
  <c r="AB19" i="20"/>
  <c r="AC19" i="20"/>
  <c r="AD19" i="20"/>
  <c r="AE19" i="20"/>
  <c r="AF19" i="20"/>
  <c r="AG19" i="20"/>
  <c r="AH19" i="20"/>
  <c r="AI19" i="20"/>
  <c r="AJ19" i="20"/>
  <c r="AL19" i="20"/>
  <c r="AO19" i="20"/>
  <c r="AP19" i="20"/>
  <c r="AS19" i="20"/>
  <c r="AV19" i="20"/>
  <c r="AW19" i="20"/>
  <c r="AX19" i="20"/>
  <c r="AZ19" i="20"/>
  <c r="BB19" i="20"/>
  <c r="BC19" i="20"/>
  <c r="BD19" i="20"/>
  <c r="BE19" i="20"/>
  <c r="BF19" i="20"/>
  <c r="BG19" i="20"/>
  <c r="BH19" i="20"/>
  <c r="BK19" i="20"/>
  <c r="BL19" i="20"/>
  <c r="BM19" i="20"/>
  <c r="BN19" i="20"/>
  <c r="BO19" i="20"/>
  <c r="BP19" i="20"/>
  <c r="BQ19" i="20"/>
  <c r="BR19" i="20"/>
  <c r="BS19" i="20"/>
  <c r="BT19" i="20"/>
  <c r="B20" i="20"/>
  <c r="C20" i="20"/>
  <c r="E20" i="20"/>
  <c r="F20" i="20"/>
  <c r="G20" i="20"/>
  <c r="H20" i="20"/>
  <c r="I20" i="20"/>
  <c r="J20" i="20"/>
  <c r="L20" i="20"/>
  <c r="M20" i="20"/>
  <c r="N20" i="20"/>
  <c r="O20" i="20"/>
  <c r="P20" i="20"/>
  <c r="Q20" i="20"/>
  <c r="R20" i="20"/>
  <c r="S20" i="20"/>
  <c r="T20" i="20"/>
  <c r="W20" i="20"/>
  <c r="Y20" i="20"/>
  <c r="Z20" i="20"/>
  <c r="AA20" i="20"/>
  <c r="AB20" i="20"/>
  <c r="AC20" i="20"/>
  <c r="AD20" i="20"/>
  <c r="AE20" i="20"/>
  <c r="AF20" i="20"/>
  <c r="AG20" i="20"/>
  <c r="AH20" i="20"/>
  <c r="AI20" i="20"/>
  <c r="AJ20" i="20"/>
  <c r="AL20" i="20"/>
  <c r="AO20" i="20"/>
  <c r="AP20" i="20"/>
  <c r="AS20" i="20"/>
  <c r="AV20" i="20"/>
  <c r="AW20" i="20"/>
  <c r="AX20" i="20"/>
  <c r="AZ20" i="20"/>
  <c r="BB20" i="20"/>
  <c r="BC20" i="20"/>
  <c r="BD20" i="20"/>
  <c r="BE20" i="20"/>
  <c r="BF20" i="20"/>
  <c r="BG20" i="20"/>
  <c r="BH20" i="20"/>
  <c r="BK20" i="20"/>
  <c r="BL20" i="20"/>
  <c r="BM20" i="20"/>
  <c r="BN20" i="20"/>
  <c r="BO20" i="20"/>
  <c r="BP20" i="20"/>
  <c r="BQ20" i="20"/>
  <c r="BR20" i="20"/>
  <c r="BS20" i="20"/>
  <c r="BT20" i="20"/>
  <c r="B21" i="20"/>
  <c r="C21" i="20"/>
  <c r="E21" i="20"/>
  <c r="F21" i="20"/>
  <c r="G21" i="20"/>
  <c r="H21" i="20"/>
  <c r="I21" i="20"/>
  <c r="J21" i="20"/>
  <c r="L21" i="20"/>
  <c r="M21" i="20"/>
  <c r="N21" i="20"/>
  <c r="O21" i="20"/>
  <c r="P21" i="20"/>
  <c r="Q21" i="20"/>
  <c r="R21" i="20"/>
  <c r="S21" i="20"/>
  <c r="T21" i="20"/>
  <c r="W21" i="20"/>
  <c r="Y21" i="20"/>
  <c r="Z21" i="20"/>
  <c r="AA21" i="20"/>
  <c r="AB21" i="20"/>
  <c r="AC21" i="20"/>
  <c r="AD21" i="20"/>
  <c r="AE21" i="20"/>
  <c r="AF21" i="20"/>
  <c r="AG21" i="20"/>
  <c r="AH21" i="20"/>
  <c r="AI21" i="20"/>
  <c r="AJ21" i="20"/>
  <c r="AL21" i="20"/>
  <c r="AO21" i="20"/>
  <c r="AP21" i="20"/>
  <c r="AS21" i="20"/>
  <c r="AV21" i="20"/>
  <c r="AW21" i="20"/>
  <c r="AX21" i="20"/>
  <c r="AZ21" i="20"/>
  <c r="BB21" i="20"/>
  <c r="BC21" i="20"/>
  <c r="BD21" i="20"/>
  <c r="BE21" i="20"/>
  <c r="BF21" i="20"/>
  <c r="BG21" i="20"/>
  <c r="BH21" i="20"/>
  <c r="BK21" i="20"/>
  <c r="BL21" i="20"/>
  <c r="BM21" i="20"/>
  <c r="BN21" i="20"/>
  <c r="BO21" i="20"/>
  <c r="BP21" i="20"/>
  <c r="BQ21" i="20"/>
  <c r="BR21" i="20"/>
  <c r="BS21" i="20"/>
  <c r="BT21" i="20"/>
  <c r="B22" i="20"/>
  <c r="C22" i="20"/>
  <c r="E22" i="20"/>
  <c r="F22" i="20"/>
  <c r="G22" i="20"/>
  <c r="H22" i="20"/>
  <c r="I22" i="20"/>
  <c r="J22" i="20"/>
  <c r="L22" i="20"/>
  <c r="M22" i="20"/>
  <c r="N22" i="20"/>
  <c r="O22" i="20"/>
  <c r="P22" i="20"/>
  <c r="Q22" i="20"/>
  <c r="R22" i="20"/>
  <c r="S22" i="20"/>
  <c r="T22" i="20"/>
  <c r="W22" i="20"/>
  <c r="X22" i="20"/>
  <c r="Y22" i="20"/>
  <c r="Z22" i="20"/>
  <c r="AA22" i="20"/>
  <c r="AB22" i="20"/>
  <c r="AC22" i="20"/>
  <c r="AD22" i="20"/>
  <c r="AE22" i="20"/>
  <c r="AF22" i="20"/>
  <c r="AG22" i="20"/>
  <c r="AH22" i="20"/>
  <c r="AI22" i="20"/>
  <c r="AJ22" i="20"/>
  <c r="AL22" i="20"/>
  <c r="AO22" i="20"/>
  <c r="AP22" i="20"/>
  <c r="AS22" i="20"/>
  <c r="AV22" i="20"/>
  <c r="AW22" i="20"/>
  <c r="AX22" i="20"/>
  <c r="AZ22" i="20"/>
  <c r="BB22" i="20"/>
  <c r="BC22" i="20"/>
  <c r="BD22" i="20"/>
  <c r="BE22" i="20"/>
  <c r="BF22" i="20"/>
  <c r="BG22" i="20"/>
  <c r="BH22" i="20"/>
  <c r="BK22" i="20"/>
  <c r="BL22" i="20"/>
  <c r="BM22" i="20"/>
  <c r="BN22" i="20"/>
  <c r="BO22" i="20"/>
  <c r="BP22" i="20"/>
  <c r="BQ22" i="20"/>
  <c r="BR22" i="20"/>
  <c r="BS22" i="20"/>
  <c r="BT22" i="20"/>
  <c r="B23" i="20"/>
  <c r="C23" i="20"/>
  <c r="E23" i="20"/>
  <c r="F23" i="20"/>
  <c r="G23" i="20"/>
  <c r="H23" i="20"/>
  <c r="I23" i="20"/>
  <c r="J23" i="20"/>
  <c r="L23" i="20"/>
  <c r="M23" i="20"/>
  <c r="N23" i="20"/>
  <c r="O23" i="20"/>
  <c r="P23" i="20"/>
  <c r="Q23" i="20"/>
  <c r="R23" i="20"/>
  <c r="S23" i="20"/>
  <c r="T23" i="20"/>
  <c r="W23" i="20"/>
  <c r="Y23" i="20"/>
  <c r="Z23" i="20"/>
  <c r="AA23" i="20"/>
  <c r="AB23" i="20"/>
  <c r="AC23" i="20"/>
  <c r="AD23" i="20"/>
  <c r="AE23" i="20"/>
  <c r="AF23" i="20"/>
  <c r="AG23" i="20"/>
  <c r="AH23" i="20"/>
  <c r="AI23" i="20"/>
  <c r="AJ23" i="20"/>
  <c r="AL23" i="20"/>
  <c r="AO23" i="20"/>
  <c r="AP23" i="20"/>
  <c r="AS23" i="20"/>
  <c r="AV23" i="20"/>
  <c r="AW23" i="20"/>
  <c r="AX23" i="20"/>
  <c r="AZ23" i="20"/>
  <c r="BB23" i="20"/>
  <c r="BC23" i="20"/>
  <c r="BD23" i="20"/>
  <c r="BE23" i="20"/>
  <c r="BF23" i="20"/>
  <c r="BG23" i="20"/>
  <c r="BH23" i="20"/>
  <c r="BK23" i="20"/>
  <c r="BL23" i="20"/>
  <c r="BM23" i="20"/>
  <c r="BN23" i="20"/>
  <c r="BO23" i="20"/>
  <c r="BP23" i="20"/>
  <c r="BQ23" i="20"/>
  <c r="BR23" i="20"/>
  <c r="BS23" i="20"/>
  <c r="BT23" i="20"/>
  <c r="B24" i="20"/>
  <c r="C24" i="20"/>
  <c r="E24" i="20"/>
  <c r="F24" i="20"/>
  <c r="G24" i="20"/>
  <c r="H24" i="20"/>
  <c r="I24" i="20"/>
  <c r="J24" i="20"/>
  <c r="L24" i="20"/>
  <c r="M24" i="20"/>
  <c r="N24" i="20"/>
  <c r="O24" i="20"/>
  <c r="P24" i="20"/>
  <c r="Q24" i="20"/>
  <c r="R24" i="20"/>
  <c r="S24" i="20"/>
  <c r="T24" i="20"/>
  <c r="W24" i="20"/>
  <c r="Y24" i="20"/>
  <c r="Z24" i="20"/>
  <c r="AA24" i="20"/>
  <c r="AB24" i="20"/>
  <c r="AC24" i="20"/>
  <c r="AD24" i="20"/>
  <c r="AE24" i="20"/>
  <c r="AF24" i="20"/>
  <c r="AG24" i="20"/>
  <c r="AH24" i="20"/>
  <c r="AI24" i="20"/>
  <c r="AJ24" i="20"/>
  <c r="AL24" i="20"/>
  <c r="AO24" i="20"/>
  <c r="AP24" i="20"/>
  <c r="AS24" i="20"/>
  <c r="AV24" i="20"/>
  <c r="AW24" i="20"/>
  <c r="AX24" i="20"/>
  <c r="AZ24" i="20"/>
  <c r="BB24" i="20"/>
  <c r="BC24" i="20"/>
  <c r="BD24" i="20"/>
  <c r="BE24" i="20"/>
  <c r="BF24" i="20"/>
  <c r="BG24" i="20"/>
  <c r="BH24" i="20"/>
  <c r="BK24" i="20"/>
  <c r="BL24" i="20"/>
  <c r="BM24" i="20"/>
  <c r="BN24" i="20"/>
  <c r="BO24" i="20"/>
  <c r="BP24" i="20"/>
  <c r="BQ24" i="20"/>
  <c r="BR24" i="20"/>
  <c r="BS24" i="20"/>
  <c r="BT24" i="20"/>
  <c r="B25" i="20"/>
  <c r="C25" i="20"/>
  <c r="E25" i="20"/>
  <c r="F25" i="20"/>
  <c r="G25" i="20"/>
  <c r="H25" i="20"/>
  <c r="I25" i="20"/>
  <c r="J25" i="20"/>
  <c r="L25" i="20"/>
  <c r="M25" i="20"/>
  <c r="N25" i="20"/>
  <c r="O25" i="20"/>
  <c r="P25" i="20"/>
  <c r="Q25" i="20"/>
  <c r="R25" i="20"/>
  <c r="S25" i="20"/>
  <c r="T25" i="20"/>
  <c r="W25" i="20"/>
  <c r="Y25" i="20"/>
  <c r="Z25" i="20"/>
  <c r="AA25" i="20"/>
  <c r="AB25" i="20"/>
  <c r="AC25" i="20"/>
  <c r="AD25" i="20"/>
  <c r="AE25" i="20"/>
  <c r="AF25" i="20"/>
  <c r="AG25" i="20"/>
  <c r="AH25" i="20"/>
  <c r="AI25" i="20"/>
  <c r="AJ25" i="20"/>
  <c r="AL25" i="20"/>
  <c r="AO25" i="20"/>
  <c r="AP25" i="20"/>
  <c r="AS25" i="20"/>
  <c r="AV25" i="20"/>
  <c r="AW25" i="20"/>
  <c r="AX25" i="20"/>
  <c r="AZ25" i="20"/>
  <c r="BB25" i="20"/>
  <c r="BC25" i="20"/>
  <c r="BD25" i="20"/>
  <c r="BE25" i="20"/>
  <c r="BF25" i="20"/>
  <c r="BG25" i="20"/>
  <c r="BH25" i="20"/>
  <c r="BK25" i="20"/>
  <c r="BL25" i="20"/>
  <c r="BM25" i="20"/>
  <c r="BN25" i="20"/>
  <c r="BO25" i="20"/>
  <c r="BP25" i="20"/>
  <c r="BQ25" i="20"/>
  <c r="BR25" i="20"/>
  <c r="BS25" i="20"/>
  <c r="BT25" i="20"/>
  <c r="B26" i="20"/>
  <c r="C26" i="20"/>
  <c r="E26" i="20"/>
  <c r="F26" i="20"/>
  <c r="G26" i="20"/>
  <c r="H26" i="20"/>
  <c r="I26" i="20"/>
  <c r="J26" i="20"/>
  <c r="L26" i="20"/>
  <c r="M26" i="20"/>
  <c r="N26" i="20"/>
  <c r="O26" i="20"/>
  <c r="P26" i="20"/>
  <c r="Q26" i="20"/>
  <c r="R26" i="20"/>
  <c r="S26" i="20"/>
  <c r="T26" i="20"/>
  <c r="W26" i="20"/>
  <c r="X26" i="20"/>
  <c r="Y26" i="20"/>
  <c r="Z26" i="20"/>
  <c r="AA26" i="20"/>
  <c r="AB26" i="20"/>
  <c r="AC26" i="20"/>
  <c r="AD26" i="20"/>
  <c r="AE26" i="20"/>
  <c r="AF26" i="20"/>
  <c r="AG26" i="20"/>
  <c r="AH26" i="20"/>
  <c r="AI26" i="20"/>
  <c r="AJ26" i="20"/>
  <c r="AL26" i="20"/>
  <c r="AO26" i="20"/>
  <c r="AP26" i="20"/>
  <c r="AS26" i="20"/>
  <c r="AV26" i="20"/>
  <c r="AW26" i="20"/>
  <c r="AX26" i="20"/>
  <c r="AZ26" i="20"/>
  <c r="BB26" i="20"/>
  <c r="BC26" i="20"/>
  <c r="BD26" i="20"/>
  <c r="BE26" i="20"/>
  <c r="BF26" i="20"/>
  <c r="BG26" i="20"/>
  <c r="BH26" i="20"/>
  <c r="BK26" i="20"/>
  <c r="BL26" i="20"/>
  <c r="BM26" i="20"/>
  <c r="BN26" i="20"/>
  <c r="BO26" i="20"/>
  <c r="BP26" i="20"/>
  <c r="BQ26" i="20"/>
  <c r="BR26" i="20"/>
  <c r="BS26" i="20"/>
  <c r="BT26" i="20"/>
  <c r="B27" i="20"/>
  <c r="C27" i="20"/>
  <c r="E27" i="20"/>
  <c r="F27" i="20"/>
  <c r="G27" i="20"/>
  <c r="H27" i="20"/>
  <c r="I27" i="20"/>
  <c r="J27" i="20"/>
  <c r="L27" i="20"/>
  <c r="M27" i="20"/>
  <c r="N27" i="20"/>
  <c r="O27" i="20"/>
  <c r="P27" i="20"/>
  <c r="Q27" i="20"/>
  <c r="R27" i="20"/>
  <c r="S27" i="20"/>
  <c r="T27" i="20"/>
  <c r="W27" i="20"/>
  <c r="Y27" i="20"/>
  <c r="Z27" i="20"/>
  <c r="AA27" i="20"/>
  <c r="AB27" i="20"/>
  <c r="AC27" i="20"/>
  <c r="AD27" i="20"/>
  <c r="AE27" i="20"/>
  <c r="AF27" i="20"/>
  <c r="AG27" i="20"/>
  <c r="AH27" i="20"/>
  <c r="AI27" i="20"/>
  <c r="AJ27" i="20"/>
  <c r="AL27" i="20"/>
  <c r="AO27" i="20"/>
  <c r="AP27" i="20"/>
  <c r="AS27" i="20"/>
  <c r="AV27" i="20"/>
  <c r="AW27" i="20"/>
  <c r="AX27" i="20"/>
  <c r="AZ27" i="20"/>
  <c r="BB27" i="20"/>
  <c r="BC27" i="20"/>
  <c r="BD27" i="20"/>
  <c r="BE27" i="20"/>
  <c r="BF27" i="20"/>
  <c r="BG27" i="20"/>
  <c r="BH27" i="20"/>
  <c r="BK27" i="20"/>
  <c r="BL27" i="20"/>
  <c r="BM27" i="20"/>
  <c r="BN27" i="20"/>
  <c r="BO27" i="20"/>
  <c r="BP27" i="20"/>
  <c r="BQ27" i="20"/>
  <c r="BR27" i="20"/>
  <c r="BS27" i="20"/>
  <c r="BT27" i="20"/>
  <c r="B28" i="20"/>
  <c r="C28" i="20"/>
  <c r="E28" i="20"/>
  <c r="F28" i="20"/>
  <c r="G28" i="20"/>
  <c r="H28" i="20"/>
  <c r="I28" i="20"/>
  <c r="J28" i="20"/>
  <c r="L28" i="20"/>
  <c r="M28" i="20"/>
  <c r="N28" i="20"/>
  <c r="O28" i="20"/>
  <c r="P28" i="20"/>
  <c r="Q28" i="20"/>
  <c r="R28" i="20"/>
  <c r="S28" i="20"/>
  <c r="T28" i="20"/>
  <c r="W28" i="20"/>
  <c r="Y28" i="20"/>
  <c r="Z28" i="20"/>
  <c r="AA28" i="20"/>
  <c r="AB28" i="20"/>
  <c r="AC28" i="20"/>
  <c r="AD28" i="20"/>
  <c r="AE28" i="20"/>
  <c r="AF28" i="20"/>
  <c r="AG28" i="20"/>
  <c r="AH28" i="20"/>
  <c r="AI28" i="20"/>
  <c r="AJ28" i="20"/>
  <c r="AL28" i="20"/>
  <c r="AO28" i="20"/>
  <c r="AP28" i="20"/>
  <c r="AS28" i="20"/>
  <c r="AV28" i="20"/>
  <c r="AW28" i="20"/>
  <c r="AX28" i="20"/>
  <c r="AZ28" i="20"/>
  <c r="BB28" i="20"/>
  <c r="BC28" i="20"/>
  <c r="BD28" i="20"/>
  <c r="BE28" i="20"/>
  <c r="BF28" i="20"/>
  <c r="BG28" i="20"/>
  <c r="BH28" i="20"/>
  <c r="BK28" i="20"/>
  <c r="BL28" i="20"/>
  <c r="BM28" i="20"/>
  <c r="BN28" i="20"/>
  <c r="BO28" i="20"/>
  <c r="BP28" i="20"/>
  <c r="BQ28" i="20"/>
  <c r="BR28" i="20"/>
  <c r="BS28" i="20"/>
  <c r="BT28" i="20"/>
  <c r="B29" i="20"/>
  <c r="C29" i="20"/>
  <c r="E29" i="20"/>
  <c r="F29" i="20"/>
  <c r="G29" i="20"/>
  <c r="H29" i="20"/>
  <c r="I29" i="20"/>
  <c r="J29" i="20"/>
  <c r="L29" i="20"/>
  <c r="M29" i="20"/>
  <c r="N29" i="20"/>
  <c r="O29" i="20"/>
  <c r="P29" i="20"/>
  <c r="Q29" i="20"/>
  <c r="R29" i="20"/>
  <c r="S29" i="20"/>
  <c r="T29" i="20"/>
  <c r="W29" i="20"/>
  <c r="Y29" i="20"/>
  <c r="Z29" i="20"/>
  <c r="AA29" i="20"/>
  <c r="AB29" i="20"/>
  <c r="AC29" i="20"/>
  <c r="AD29" i="20"/>
  <c r="AE29" i="20"/>
  <c r="AF29" i="20"/>
  <c r="AG29" i="20"/>
  <c r="AH29" i="20"/>
  <c r="AI29" i="20"/>
  <c r="AJ29" i="20"/>
  <c r="AL29" i="20"/>
  <c r="AO29" i="20"/>
  <c r="AP29" i="20"/>
  <c r="AS29" i="20"/>
  <c r="AV29" i="20"/>
  <c r="AW29" i="20"/>
  <c r="AX29" i="20"/>
  <c r="AZ29" i="20"/>
  <c r="BB29" i="20"/>
  <c r="BC29" i="20"/>
  <c r="BD29" i="20"/>
  <c r="BE29" i="20"/>
  <c r="BF29" i="20"/>
  <c r="BG29" i="20"/>
  <c r="BH29" i="20"/>
  <c r="BK29" i="20"/>
  <c r="BL29" i="20"/>
  <c r="BM29" i="20"/>
  <c r="BN29" i="20"/>
  <c r="BO29" i="20"/>
  <c r="BP29" i="20"/>
  <c r="BQ29" i="20"/>
  <c r="BR29" i="20"/>
  <c r="BS29" i="20"/>
  <c r="BT29" i="20"/>
  <c r="B30" i="20"/>
  <c r="C30" i="20"/>
  <c r="E30" i="20"/>
  <c r="F30" i="20"/>
  <c r="G30" i="20"/>
  <c r="H30" i="20"/>
  <c r="I30" i="20"/>
  <c r="J30" i="20"/>
  <c r="L30" i="20"/>
  <c r="M30" i="20"/>
  <c r="N30" i="20"/>
  <c r="O30" i="20"/>
  <c r="P30" i="20"/>
  <c r="Q30" i="20"/>
  <c r="R30" i="20"/>
  <c r="S30" i="20"/>
  <c r="T30" i="20"/>
  <c r="W30" i="20"/>
  <c r="X30" i="20"/>
  <c r="Y30" i="20"/>
  <c r="Z30" i="20"/>
  <c r="AA30" i="20"/>
  <c r="AB30" i="20"/>
  <c r="AC30" i="20"/>
  <c r="AD30" i="20"/>
  <c r="AE30" i="20"/>
  <c r="AF30" i="20"/>
  <c r="AG30" i="20"/>
  <c r="AH30" i="20"/>
  <c r="AI30" i="20"/>
  <c r="AJ30" i="20"/>
  <c r="AL30" i="20"/>
  <c r="AO30" i="20"/>
  <c r="AP30" i="20"/>
  <c r="AS30" i="20"/>
  <c r="AV30" i="20"/>
  <c r="AW30" i="20"/>
  <c r="AX30" i="20"/>
  <c r="AZ30" i="20"/>
  <c r="BB30" i="20"/>
  <c r="BC30" i="20"/>
  <c r="BD30" i="20"/>
  <c r="BE30" i="20"/>
  <c r="BF30" i="20"/>
  <c r="BG30" i="20"/>
  <c r="BH30" i="20"/>
  <c r="BK30" i="20"/>
  <c r="BL30" i="20"/>
  <c r="BM30" i="20"/>
  <c r="BN30" i="20"/>
  <c r="BO30" i="20"/>
  <c r="BP30" i="20"/>
  <c r="BQ30" i="20"/>
  <c r="BR30" i="20"/>
  <c r="BS30" i="20"/>
  <c r="BT30" i="20"/>
  <c r="B31" i="20"/>
  <c r="C31" i="20"/>
  <c r="E31" i="20"/>
  <c r="F31" i="20"/>
  <c r="G31" i="20"/>
  <c r="H31" i="20"/>
  <c r="I31" i="20"/>
  <c r="J31" i="20"/>
  <c r="L31" i="20"/>
  <c r="M31" i="20"/>
  <c r="N31" i="20"/>
  <c r="O31" i="20"/>
  <c r="P31" i="20"/>
  <c r="Q31" i="20"/>
  <c r="R31" i="20"/>
  <c r="S31" i="20"/>
  <c r="T31" i="20"/>
  <c r="W31" i="20"/>
  <c r="Y31" i="20"/>
  <c r="Z31" i="20"/>
  <c r="AA31" i="20"/>
  <c r="AB31" i="20"/>
  <c r="AC31" i="20"/>
  <c r="AD31" i="20"/>
  <c r="AE31" i="20"/>
  <c r="AF31" i="20"/>
  <c r="AG31" i="20"/>
  <c r="AH31" i="20"/>
  <c r="AI31" i="20"/>
  <c r="AJ31" i="20"/>
  <c r="AL31" i="20"/>
  <c r="AO31" i="20"/>
  <c r="AP31" i="20"/>
  <c r="AS31" i="20"/>
  <c r="AV31" i="20"/>
  <c r="AW31" i="20"/>
  <c r="AX31" i="20"/>
  <c r="AZ31" i="20"/>
  <c r="BB31" i="20"/>
  <c r="BC31" i="20"/>
  <c r="BD31" i="20"/>
  <c r="BE31" i="20"/>
  <c r="BF31" i="20"/>
  <c r="BG31" i="20"/>
  <c r="BH31" i="20"/>
  <c r="BK31" i="20"/>
  <c r="BL31" i="20"/>
  <c r="BM31" i="20"/>
  <c r="BN31" i="20"/>
  <c r="BO31" i="20"/>
  <c r="BP31" i="20"/>
  <c r="BQ31" i="20"/>
  <c r="BR31" i="20"/>
  <c r="BS31" i="20"/>
  <c r="BT31" i="20"/>
  <c r="B32" i="20"/>
  <c r="C32" i="20"/>
  <c r="E32" i="20"/>
  <c r="F32" i="20"/>
  <c r="G32" i="20"/>
  <c r="H32" i="20"/>
  <c r="I32" i="20"/>
  <c r="J32" i="20"/>
  <c r="L32" i="20"/>
  <c r="M32" i="20"/>
  <c r="N32" i="20"/>
  <c r="O32" i="20"/>
  <c r="P32" i="20"/>
  <c r="Q32" i="20"/>
  <c r="R32" i="20"/>
  <c r="S32" i="20"/>
  <c r="T32" i="20"/>
  <c r="W32" i="20"/>
  <c r="Y32" i="20"/>
  <c r="Z32" i="20"/>
  <c r="AA32" i="20"/>
  <c r="AB32" i="20"/>
  <c r="AC32" i="20"/>
  <c r="AD32" i="20"/>
  <c r="AE32" i="20"/>
  <c r="AF32" i="20"/>
  <c r="AG32" i="20"/>
  <c r="AH32" i="20"/>
  <c r="AI32" i="20"/>
  <c r="AJ32" i="20"/>
  <c r="AL32" i="20"/>
  <c r="AO32" i="20"/>
  <c r="AP32" i="20"/>
  <c r="AS32" i="20"/>
  <c r="AV32" i="20"/>
  <c r="AW32" i="20"/>
  <c r="AX32" i="20"/>
  <c r="AZ32" i="20"/>
  <c r="BB32" i="20"/>
  <c r="BC32" i="20"/>
  <c r="BD32" i="20"/>
  <c r="BE32" i="20"/>
  <c r="BF32" i="20"/>
  <c r="BG32" i="20"/>
  <c r="BH32" i="20"/>
  <c r="BK32" i="20"/>
  <c r="BL32" i="20"/>
  <c r="BM32" i="20"/>
  <c r="BN32" i="20"/>
  <c r="BO32" i="20"/>
  <c r="BP32" i="20"/>
  <c r="BQ32" i="20"/>
  <c r="BR32" i="20"/>
  <c r="BS32" i="20"/>
  <c r="BT32" i="20"/>
  <c r="B33" i="20"/>
  <c r="C33" i="20"/>
  <c r="E33" i="20"/>
  <c r="F33" i="20"/>
  <c r="G33" i="20"/>
  <c r="H33" i="20"/>
  <c r="I33" i="20"/>
  <c r="J33" i="20"/>
  <c r="L33" i="20"/>
  <c r="M33" i="20"/>
  <c r="N33" i="20"/>
  <c r="O33" i="20"/>
  <c r="P33" i="20"/>
  <c r="Q33" i="20"/>
  <c r="R33" i="20"/>
  <c r="S33" i="20"/>
  <c r="T33" i="20"/>
  <c r="W33" i="20"/>
  <c r="Y33" i="20"/>
  <c r="Z33" i="20"/>
  <c r="AA33" i="20"/>
  <c r="AB33" i="20"/>
  <c r="AC33" i="20"/>
  <c r="AD33" i="20"/>
  <c r="AE33" i="20"/>
  <c r="AF33" i="20"/>
  <c r="AG33" i="20"/>
  <c r="AH33" i="20"/>
  <c r="AI33" i="20"/>
  <c r="AJ33" i="20"/>
  <c r="AL33" i="20"/>
  <c r="AO33" i="20"/>
  <c r="AP33" i="20"/>
  <c r="AS33" i="20"/>
  <c r="AV33" i="20"/>
  <c r="AW33" i="20"/>
  <c r="AX33" i="20"/>
  <c r="AZ33" i="20"/>
  <c r="BB33" i="20"/>
  <c r="BC33" i="20"/>
  <c r="BD33" i="20"/>
  <c r="BE33" i="20"/>
  <c r="BF33" i="20"/>
  <c r="BG33" i="20"/>
  <c r="BH33" i="20"/>
  <c r="BK33" i="20"/>
  <c r="BL33" i="20"/>
  <c r="BM33" i="20"/>
  <c r="BN33" i="20"/>
  <c r="BO33" i="20"/>
  <c r="BP33" i="20"/>
  <c r="BQ33" i="20"/>
  <c r="BR33" i="20"/>
  <c r="BS33" i="20"/>
  <c r="BT33" i="20"/>
  <c r="B34" i="20"/>
  <c r="C34" i="20"/>
  <c r="E34" i="20"/>
  <c r="F34" i="20"/>
  <c r="G34" i="20"/>
  <c r="H34" i="20"/>
  <c r="I34" i="20"/>
  <c r="J34" i="20"/>
  <c r="L34" i="20"/>
  <c r="M34" i="20"/>
  <c r="N34" i="20"/>
  <c r="O34" i="20"/>
  <c r="P34" i="20"/>
  <c r="Q34" i="20"/>
  <c r="R34" i="20"/>
  <c r="S34" i="20"/>
  <c r="T34" i="20"/>
  <c r="W34" i="20"/>
  <c r="X34" i="20"/>
  <c r="Y34" i="20"/>
  <c r="Z34" i="20"/>
  <c r="AA34" i="20"/>
  <c r="AB34" i="20"/>
  <c r="AC34" i="20"/>
  <c r="AD34" i="20"/>
  <c r="AE34" i="20"/>
  <c r="AF34" i="20"/>
  <c r="AG34" i="20"/>
  <c r="AH34" i="20"/>
  <c r="AI34" i="20"/>
  <c r="AJ34" i="20"/>
  <c r="AL34" i="20"/>
  <c r="AO34" i="20"/>
  <c r="AP35" i="20"/>
  <c r="AP36" i="20"/>
  <c r="AP37" i="20"/>
  <c r="AS34" i="20"/>
  <c r="AV34" i="20"/>
  <c r="AW34" i="20"/>
  <c r="AX34" i="20"/>
  <c r="AZ34" i="20"/>
  <c r="BB34" i="20"/>
  <c r="BC34" i="20"/>
  <c r="BD34" i="20"/>
  <c r="BE34" i="20"/>
  <c r="BF34" i="20"/>
  <c r="BG34" i="20"/>
  <c r="BH34" i="20"/>
  <c r="BK34" i="20"/>
  <c r="BL34" i="20"/>
  <c r="BM34" i="20"/>
  <c r="BN34" i="20"/>
  <c r="BO34" i="20"/>
  <c r="BP34" i="20"/>
  <c r="BQ34" i="20"/>
  <c r="BR34" i="20"/>
  <c r="BS34" i="20"/>
  <c r="BT34" i="20"/>
  <c r="B35" i="20"/>
  <c r="C35" i="20"/>
  <c r="E35" i="20"/>
  <c r="F35" i="20"/>
  <c r="G35" i="20"/>
  <c r="H35" i="20"/>
  <c r="I35" i="20"/>
  <c r="J35" i="20"/>
  <c r="L35" i="20"/>
  <c r="M35" i="20"/>
  <c r="N35" i="20"/>
  <c r="O35" i="20"/>
  <c r="P35" i="20"/>
  <c r="Q35" i="20"/>
  <c r="R35" i="20"/>
  <c r="S35" i="20"/>
  <c r="T35" i="20"/>
  <c r="W35" i="20"/>
  <c r="Y35" i="20"/>
  <c r="Z35" i="20"/>
  <c r="AA35" i="20"/>
  <c r="AB35" i="20"/>
  <c r="AC35" i="20"/>
  <c r="AD35" i="20"/>
  <c r="AE35" i="20"/>
  <c r="AF35" i="20"/>
  <c r="AG35" i="20"/>
  <c r="AH35" i="20"/>
  <c r="AI35" i="20"/>
  <c r="AJ35" i="20"/>
  <c r="AL35" i="20"/>
  <c r="AO35" i="20"/>
  <c r="AS35" i="20"/>
  <c r="AV35" i="20"/>
  <c r="AW35" i="20"/>
  <c r="AX35" i="20"/>
  <c r="AZ35" i="20"/>
  <c r="BB35" i="20"/>
  <c r="BC35" i="20"/>
  <c r="BD35" i="20"/>
  <c r="BE35" i="20"/>
  <c r="BF35" i="20"/>
  <c r="BG35" i="20"/>
  <c r="BH35" i="20"/>
  <c r="BK35" i="20"/>
  <c r="BL35" i="20"/>
  <c r="BM35" i="20"/>
  <c r="BN35" i="20"/>
  <c r="BO35" i="20"/>
  <c r="BP35" i="20"/>
  <c r="BQ35" i="20"/>
  <c r="BR35" i="20"/>
  <c r="BS35" i="20"/>
  <c r="BT35" i="20"/>
  <c r="B36" i="20"/>
  <c r="C36" i="20"/>
  <c r="E36" i="20"/>
  <c r="F36" i="20"/>
  <c r="G36" i="20"/>
  <c r="H36" i="20"/>
  <c r="I36" i="20"/>
  <c r="J36" i="20"/>
  <c r="L36" i="20"/>
  <c r="M36" i="20"/>
  <c r="N36" i="20"/>
  <c r="O36" i="20"/>
  <c r="P36" i="20"/>
  <c r="Q36" i="20"/>
  <c r="R36" i="20"/>
  <c r="S36" i="20"/>
  <c r="T36" i="20"/>
  <c r="W36" i="20"/>
  <c r="X36" i="20"/>
  <c r="Y36" i="20"/>
  <c r="Z36" i="20"/>
  <c r="AA36" i="20"/>
  <c r="AB36" i="20"/>
  <c r="AC36" i="20"/>
  <c r="AD36" i="20"/>
  <c r="AE36" i="20"/>
  <c r="AF36" i="20"/>
  <c r="AG36" i="20"/>
  <c r="AH36" i="20"/>
  <c r="AI36" i="20"/>
  <c r="AJ36" i="20"/>
  <c r="AL36" i="20"/>
  <c r="AO36" i="20"/>
  <c r="AS36" i="20"/>
  <c r="AV36" i="20"/>
  <c r="AW36" i="20"/>
  <c r="AX36" i="20"/>
  <c r="AZ36" i="20"/>
  <c r="BB36" i="20"/>
  <c r="BC36" i="20"/>
  <c r="BD36" i="20"/>
  <c r="BE36" i="20"/>
  <c r="BF36" i="20"/>
  <c r="BG36" i="20"/>
  <c r="BH36" i="20"/>
  <c r="BK36" i="20"/>
  <c r="BL36" i="20"/>
  <c r="BM36" i="20"/>
  <c r="BN36" i="20"/>
  <c r="BO36" i="20"/>
  <c r="BP36" i="20"/>
  <c r="BQ36" i="20"/>
  <c r="BR36" i="20"/>
  <c r="BS36" i="20"/>
  <c r="BT36" i="20"/>
  <c r="B37" i="20"/>
  <c r="C37" i="20"/>
  <c r="E37" i="20"/>
  <c r="F37" i="20"/>
  <c r="G37" i="20"/>
  <c r="H37" i="20"/>
  <c r="I37" i="20"/>
  <c r="J37" i="20"/>
  <c r="L37" i="20"/>
  <c r="M37" i="20"/>
  <c r="N37" i="20"/>
  <c r="O37" i="20"/>
  <c r="P37" i="20"/>
  <c r="Q37" i="20"/>
  <c r="R37" i="20"/>
  <c r="S37" i="20"/>
  <c r="T37" i="20"/>
  <c r="W37" i="20"/>
  <c r="Y37" i="20"/>
  <c r="Z37" i="20"/>
  <c r="AA37" i="20"/>
  <c r="AB37" i="20"/>
  <c r="AC37" i="20"/>
  <c r="AD37" i="20"/>
  <c r="AE37" i="20"/>
  <c r="AF37" i="20"/>
  <c r="AG37" i="20"/>
  <c r="AH37" i="20"/>
  <c r="AI37" i="20"/>
  <c r="AJ37" i="20"/>
  <c r="AL37" i="20"/>
  <c r="AO37" i="20"/>
  <c r="AS37" i="20"/>
  <c r="AV37" i="20"/>
  <c r="AW37" i="20"/>
  <c r="AX37" i="20"/>
  <c r="AZ37" i="20"/>
  <c r="BB37" i="20"/>
  <c r="BC37" i="20"/>
  <c r="BD37" i="20"/>
  <c r="BE37" i="20"/>
  <c r="BF37" i="20"/>
  <c r="BG37" i="20"/>
  <c r="BH37" i="20"/>
  <c r="BK37" i="20"/>
  <c r="BL37" i="20"/>
  <c r="BM37" i="20"/>
  <c r="BN37" i="20"/>
  <c r="BO37" i="20"/>
  <c r="BP37" i="20"/>
  <c r="BQ37" i="20"/>
  <c r="BR37" i="20"/>
  <c r="BS37" i="20"/>
  <c r="BT37" i="20"/>
  <c r="B6" i="21"/>
  <c r="C6" i="21"/>
  <c r="E6" i="21"/>
  <c r="F6" i="21"/>
  <c r="G6" i="21"/>
  <c r="H6" i="21"/>
  <c r="I6" i="21"/>
  <c r="J6" i="21"/>
  <c r="L6" i="21"/>
  <c r="M6" i="21"/>
  <c r="N6" i="21"/>
  <c r="O6" i="21"/>
  <c r="P6" i="21"/>
  <c r="Q6" i="21"/>
  <c r="R6" i="21"/>
  <c r="S6" i="21"/>
  <c r="T6" i="21"/>
  <c r="W6" i="21"/>
  <c r="Y6" i="21"/>
  <c r="Z6" i="21"/>
  <c r="AA6" i="21"/>
  <c r="AB6" i="21"/>
  <c r="AC6" i="21"/>
  <c r="AD6" i="21"/>
  <c r="AE6" i="21"/>
  <c r="AF6" i="21"/>
  <c r="AG6" i="21"/>
  <c r="AH6" i="21"/>
  <c r="AI6" i="21"/>
  <c r="AJ6" i="21"/>
  <c r="AK6" i="21"/>
  <c r="AL6" i="21"/>
  <c r="AO6" i="21"/>
  <c r="AP6" i="21"/>
  <c r="AS6" i="21"/>
  <c r="AT6" i="21"/>
  <c r="AU6" i="21"/>
  <c r="AV6" i="21"/>
  <c r="AW6" i="21"/>
  <c r="AX6" i="21"/>
  <c r="AZ6" i="21"/>
  <c r="BB6" i="21"/>
  <c r="BC6" i="21"/>
  <c r="BD6" i="21"/>
  <c r="BE6" i="21"/>
  <c r="BF6" i="21"/>
  <c r="BG6" i="21"/>
  <c r="BH6" i="21"/>
  <c r="BK6" i="21"/>
  <c r="BL6" i="21"/>
  <c r="BM6" i="21"/>
  <c r="BN6" i="21"/>
  <c r="BO6" i="21"/>
  <c r="BP6" i="21"/>
  <c r="BQ6" i="21"/>
  <c r="BR6" i="21"/>
  <c r="BS6" i="21"/>
  <c r="BT6" i="21"/>
  <c r="B7" i="21"/>
  <c r="C7" i="21"/>
  <c r="E7" i="21"/>
  <c r="F7" i="21"/>
  <c r="G7" i="21"/>
  <c r="H7" i="21"/>
  <c r="I7" i="21"/>
  <c r="J7" i="21"/>
  <c r="L7" i="21"/>
  <c r="M7" i="21"/>
  <c r="N7" i="21"/>
  <c r="O7" i="21"/>
  <c r="P7" i="21"/>
  <c r="Q7" i="21"/>
  <c r="R7" i="21"/>
  <c r="S7" i="21"/>
  <c r="T7" i="21"/>
  <c r="W7" i="21"/>
  <c r="X7" i="21"/>
  <c r="Y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L7" i="21"/>
  <c r="AO7" i="21"/>
  <c r="AP7" i="21"/>
  <c r="AS7" i="21"/>
  <c r="AU7" i="21"/>
  <c r="AV7" i="21"/>
  <c r="AW7" i="21"/>
  <c r="AX7" i="21"/>
  <c r="AZ7" i="21"/>
  <c r="BB7" i="21"/>
  <c r="BC7" i="21"/>
  <c r="BD7" i="21"/>
  <c r="BE7" i="21"/>
  <c r="BF7" i="21"/>
  <c r="BG7" i="21"/>
  <c r="BH7" i="21"/>
  <c r="BK7" i="21"/>
  <c r="BL7" i="21"/>
  <c r="BM7" i="21"/>
  <c r="BN7" i="21"/>
  <c r="BO7" i="21"/>
  <c r="BP7" i="21"/>
  <c r="BQ7" i="21"/>
  <c r="BR7" i="21"/>
  <c r="BS7" i="21"/>
  <c r="BT7" i="21"/>
  <c r="B8" i="21"/>
  <c r="C8" i="21"/>
  <c r="E8" i="21"/>
  <c r="F8" i="21"/>
  <c r="G8" i="21"/>
  <c r="H8" i="21"/>
  <c r="I8" i="21"/>
  <c r="J8" i="21"/>
  <c r="L8" i="21"/>
  <c r="M8" i="21"/>
  <c r="N8" i="21"/>
  <c r="O8" i="21"/>
  <c r="P8" i="21"/>
  <c r="Q8" i="21"/>
  <c r="R8" i="21"/>
  <c r="S8" i="21"/>
  <c r="T8" i="21"/>
  <c r="W8" i="21"/>
  <c r="Y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L8" i="21"/>
  <c r="AO8" i="21"/>
  <c r="AP8" i="21"/>
  <c r="AS8" i="21"/>
  <c r="AU8" i="21"/>
  <c r="AV8" i="21"/>
  <c r="AW8" i="21"/>
  <c r="AX8" i="21"/>
  <c r="AZ8" i="21"/>
  <c r="BB8" i="21"/>
  <c r="BC8" i="21"/>
  <c r="BD8" i="21"/>
  <c r="BE8" i="21"/>
  <c r="BF8" i="21"/>
  <c r="BG8" i="21"/>
  <c r="BH8" i="21"/>
  <c r="BK8" i="21"/>
  <c r="BL8" i="21"/>
  <c r="BM8" i="21"/>
  <c r="BN8" i="21"/>
  <c r="BO8" i="21"/>
  <c r="BP8" i="21"/>
  <c r="BQ8" i="21"/>
  <c r="BR8" i="21"/>
  <c r="BS8" i="21"/>
  <c r="BT8" i="21"/>
  <c r="B9" i="21"/>
  <c r="C9" i="21"/>
  <c r="E9" i="21"/>
  <c r="F9" i="21"/>
  <c r="G9" i="21"/>
  <c r="H9" i="21"/>
  <c r="I9" i="21"/>
  <c r="J9" i="21"/>
  <c r="L9" i="21"/>
  <c r="M9" i="21"/>
  <c r="N9" i="21"/>
  <c r="O9" i="21"/>
  <c r="P9" i="21"/>
  <c r="Q9" i="21"/>
  <c r="R9" i="21"/>
  <c r="S9" i="21"/>
  <c r="T9" i="21"/>
  <c r="W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AO9" i="21"/>
  <c r="AP9" i="21"/>
  <c r="AS9" i="21"/>
  <c r="AU9" i="21"/>
  <c r="AV9" i="21"/>
  <c r="AW9" i="21"/>
  <c r="AX9" i="21"/>
  <c r="AZ9" i="21"/>
  <c r="BB9" i="21"/>
  <c r="BC9" i="21"/>
  <c r="BD9" i="21"/>
  <c r="BE9" i="21"/>
  <c r="BF9" i="21"/>
  <c r="BG9" i="21"/>
  <c r="BH9" i="21"/>
  <c r="BK9" i="21"/>
  <c r="BL9" i="21"/>
  <c r="BM9" i="21"/>
  <c r="BN9" i="21"/>
  <c r="BO9" i="21"/>
  <c r="BP9" i="21"/>
  <c r="BQ9" i="21"/>
  <c r="BR9" i="21"/>
  <c r="BS9" i="21"/>
  <c r="BT9" i="21"/>
  <c r="B10" i="21"/>
  <c r="C10" i="21"/>
  <c r="E10" i="21"/>
  <c r="F10" i="21"/>
  <c r="G10" i="21"/>
  <c r="H10" i="21"/>
  <c r="I10" i="21"/>
  <c r="J10" i="21"/>
  <c r="L10" i="21"/>
  <c r="M10" i="21"/>
  <c r="N10" i="21"/>
  <c r="O10" i="21"/>
  <c r="P10" i="21"/>
  <c r="Q10" i="21"/>
  <c r="R10" i="21"/>
  <c r="S10" i="21"/>
  <c r="T10" i="21"/>
  <c r="W10" i="21"/>
  <c r="Y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AO10" i="21"/>
  <c r="AP10" i="21"/>
  <c r="AS10" i="21"/>
  <c r="AU10" i="21"/>
  <c r="AV10" i="21"/>
  <c r="AW10" i="21"/>
  <c r="AX10" i="21"/>
  <c r="AZ10" i="21"/>
  <c r="BB10" i="21"/>
  <c r="BC10" i="21"/>
  <c r="BD10" i="21"/>
  <c r="BE10" i="21"/>
  <c r="BF10" i="21"/>
  <c r="BG10" i="21"/>
  <c r="BH10" i="21"/>
  <c r="BK10" i="21"/>
  <c r="BL10" i="21"/>
  <c r="BM10" i="21"/>
  <c r="BN10" i="21"/>
  <c r="BO10" i="21"/>
  <c r="BP10" i="21"/>
  <c r="BQ10" i="21"/>
  <c r="BR10" i="21"/>
  <c r="BS10" i="21"/>
  <c r="BT10" i="21"/>
  <c r="B11" i="21"/>
  <c r="C11" i="21"/>
  <c r="E11" i="21"/>
  <c r="F11" i="21"/>
  <c r="G11" i="21"/>
  <c r="H11" i="21"/>
  <c r="I11" i="21"/>
  <c r="J11" i="21"/>
  <c r="L11" i="21"/>
  <c r="M11" i="21"/>
  <c r="N11" i="21"/>
  <c r="O11" i="21"/>
  <c r="P11" i="21"/>
  <c r="Q11" i="21"/>
  <c r="R11" i="21"/>
  <c r="S11" i="21"/>
  <c r="T11" i="21"/>
  <c r="W11" i="21"/>
  <c r="X11" i="21"/>
  <c r="Y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AO11" i="21"/>
  <c r="AP11" i="21"/>
  <c r="AS11" i="21"/>
  <c r="AU11" i="21"/>
  <c r="AV11" i="21"/>
  <c r="AW11" i="21"/>
  <c r="AX11" i="21"/>
  <c r="AZ11" i="21"/>
  <c r="BB11" i="21"/>
  <c r="BC11" i="21"/>
  <c r="BD11" i="21"/>
  <c r="BE11" i="21"/>
  <c r="BF11" i="21"/>
  <c r="BG11" i="21"/>
  <c r="BH11" i="21"/>
  <c r="BK11" i="21"/>
  <c r="BL11" i="21"/>
  <c r="BM11" i="21"/>
  <c r="BN11" i="21"/>
  <c r="BO11" i="21"/>
  <c r="BP11" i="21"/>
  <c r="BQ11" i="21"/>
  <c r="BR11" i="21"/>
  <c r="BS11" i="21"/>
  <c r="BT11" i="21"/>
  <c r="B12" i="21"/>
  <c r="C12" i="21"/>
  <c r="E12" i="21"/>
  <c r="F12" i="21"/>
  <c r="G12" i="21"/>
  <c r="H12" i="21"/>
  <c r="I12" i="21"/>
  <c r="J12" i="21"/>
  <c r="L12" i="21"/>
  <c r="M12" i="21"/>
  <c r="N12" i="21"/>
  <c r="O12" i="21"/>
  <c r="P12" i="21"/>
  <c r="Q12" i="21"/>
  <c r="R12" i="21"/>
  <c r="S12" i="21"/>
  <c r="T12" i="21"/>
  <c r="W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O12" i="21"/>
  <c r="AP12" i="21"/>
  <c r="AS12" i="21"/>
  <c r="AU12" i="21"/>
  <c r="AV12" i="21"/>
  <c r="AW12" i="21"/>
  <c r="AX12" i="21"/>
  <c r="AZ12" i="21"/>
  <c r="BB12" i="21"/>
  <c r="BC12" i="21"/>
  <c r="BD12" i="21"/>
  <c r="BE12" i="21"/>
  <c r="BF12" i="21"/>
  <c r="BG12" i="21"/>
  <c r="BH12" i="21"/>
  <c r="BK12" i="21"/>
  <c r="BL12" i="21"/>
  <c r="BM12" i="21"/>
  <c r="BN12" i="21"/>
  <c r="BO12" i="21"/>
  <c r="BP12" i="21"/>
  <c r="BQ12" i="21"/>
  <c r="BR12" i="21"/>
  <c r="BS12" i="21"/>
  <c r="BT12" i="21"/>
  <c r="B13" i="21"/>
  <c r="C13" i="21"/>
  <c r="E13" i="21"/>
  <c r="F13" i="21"/>
  <c r="G13" i="21"/>
  <c r="H13" i="21"/>
  <c r="I13" i="21"/>
  <c r="J13" i="21"/>
  <c r="L13" i="21"/>
  <c r="M13" i="21"/>
  <c r="N13" i="21"/>
  <c r="O13" i="21"/>
  <c r="P13" i="21"/>
  <c r="Q13" i="21"/>
  <c r="R13" i="21"/>
  <c r="S13" i="21"/>
  <c r="T13" i="21"/>
  <c r="W13" i="21"/>
  <c r="Y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AO13" i="21"/>
  <c r="AP13" i="21"/>
  <c r="AS13" i="21"/>
  <c r="AU13" i="21"/>
  <c r="AV13" i="21"/>
  <c r="AW13" i="21"/>
  <c r="AX13" i="21"/>
  <c r="AZ13" i="21"/>
  <c r="BB13" i="21"/>
  <c r="BC13" i="21"/>
  <c r="BD13" i="21"/>
  <c r="BE13" i="21"/>
  <c r="BF13" i="21"/>
  <c r="BG13" i="21"/>
  <c r="BH13" i="21"/>
  <c r="BK13" i="21"/>
  <c r="BL13" i="21"/>
  <c r="BM13" i="21"/>
  <c r="BN13" i="21"/>
  <c r="BO13" i="21"/>
  <c r="BP13" i="21"/>
  <c r="BQ13" i="21"/>
  <c r="BR13" i="21"/>
  <c r="BS13" i="21"/>
  <c r="BT13" i="21"/>
  <c r="B14" i="21"/>
  <c r="C14" i="21"/>
  <c r="E14" i="21"/>
  <c r="F14" i="21"/>
  <c r="G14" i="21"/>
  <c r="H14" i="21"/>
  <c r="I14" i="21"/>
  <c r="J14" i="21"/>
  <c r="L14" i="21"/>
  <c r="M14" i="21"/>
  <c r="N14" i="21"/>
  <c r="O14" i="21"/>
  <c r="P14" i="21"/>
  <c r="Q14" i="21"/>
  <c r="R14" i="21"/>
  <c r="S14" i="21"/>
  <c r="T14" i="21"/>
  <c r="W14" i="21"/>
  <c r="Y14" i="21"/>
  <c r="Z14" i="21"/>
  <c r="AA14" i="21"/>
  <c r="AB14" i="21"/>
  <c r="AC14" i="21"/>
  <c r="AD14" i="21"/>
  <c r="AE14" i="21"/>
  <c r="AF14" i="21"/>
  <c r="AG14" i="21"/>
  <c r="AH14" i="21"/>
  <c r="AI14" i="21"/>
  <c r="AJ14" i="21"/>
  <c r="AK15" i="21"/>
  <c r="AK16" i="21"/>
  <c r="AK17" i="21"/>
  <c r="AK18" i="21"/>
  <c r="AK19" i="21"/>
  <c r="AK20" i="21"/>
  <c r="AK21" i="21"/>
  <c r="AK22" i="21"/>
  <c r="AK23" i="21"/>
  <c r="AK24" i="21"/>
  <c r="AK25" i="21"/>
  <c r="AK26" i="21"/>
  <c r="AK27" i="21"/>
  <c r="AK28" i="21"/>
  <c r="AK29" i="21"/>
  <c r="AK30" i="21"/>
  <c r="AK31" i="21"/>
  <c r="AK32" i="21"/>
  <c r="AK33" i="21"/>
  <c r="AK34" i="21"/>
  <c r="AK35" i="21"/>
  <c r="AK36" i="21"/>
  <c r="AK37" i="21"/>
  <c r="AL14" i="21"/>
  <c r="AO14" i="21"/>
  <c r="AP14" i="21"/>
  <c r="AS14" i="21"/>
  <c r="AU14" i="21"/>
  <c r="AV14" i="21"/>
  <c r="AW14" i="21"/>
  <c r="AX14" i="21"/>
  <c r="AZ14" i="21"/>
  <c r="BB14" i="21"/>
  <c r="BC14" i="21"/>
  <c r="BD14" i="21"/>
  <c r="BE14" i="21"/>
  <c r="BF14" i="21"/>
  <c r="BG14" i="21"/>
  <c r="BH14" i="21"/>
  <c r="BK14" i="21"/>
  <c r="BL14" i="21"/>
  <c r="BM14" i="21"/>
  <c r="BN14" i="21"/>
  <c r="BO14" i="21"/>
  <c r="BP14" i="21"/>
  <c r="BQ14" i="21"/>
  <c r="BR14" i="21"/>
  <c r="BS14" i="21"/>
  <c r="BT14" i="21"/>
  <c r="B15" i="21"/>
  <c r="C15" i="21"/>
  <c r="E15" i="21"/>
  <c r="F15" i="21"/>
  <c r="G15" i="21"/>
  <c r="H15" i="21"/>
  <c r="I15" i="21"/>
  <c r="J15" i="21"/>
  <c r="L15" i="21"/>
  <c r="M15" i="21"/>
  <c r="N15" i="21"/>
  <c r="O15" i="21"/>
  <c r="P15" i="21"/>
  <c r="Q15" i="21"/>
  <c r="R15" i="21"/>
  <c r="S15" i="21"/>
  <c r="T15" i="21"/>
  <c r="W15" i="21"/>
  <c r="X15" i="21"/>
  <c r="Y15" i="21"/>
  <c r="Z15" i="21"/>
  <c r="AA15" i="21"/>
  <c r="AB15" i="21"/>
  <c r="AC15" i="21"/>
  <c r="AD15" i="21"/>
  <c r="AE15" i="21"/>
  <c r="AF15" i="21"/>
  <c r="AG15" i="21"/>
  <c r="AH15" i="21"/>
  <c r="AI15" i="21"/>
  <c r="AJ15" i="21"/>
  <c r="AL15" i="21"/>
  <c r="AO15" i="21"/>
  <c r="AP15" i="21"/>
  <c r="AS15" i="21"/>
  <c r="AU15" i="21"/>
  <c r="AV15" i="21"/>
  <c r="AW15" i="21"/>
  <c r="AX15" i="21"/>
  <c r="AZ15" i="21"/>
  <c r="BB15" i="21"/>
  <c r="BC15" i="21"/>
  <c r="BD15" i="21"/>
  <c r="BE15" i="21"/>
  <c r="BF15" i="21"/>
  <c r="BG15" i="21"/>
  <c r="BH15" i="21"/>
  <c r="BK15" i="21"/>
  <c r="BL15" i="21"/>
  <c r="BM15" i="21"/>
  <c r="BN15" i="21"/>
  <c r="BO15" i="21"/>
  <c r="BP15" i="21"/>
  <c r="BQ15" i="21"/>
  <c r="BR15" i="21"/>
  <c r="BS15" i="21"/>
  <c r="BT15" i="21"/>
  <c r="B16" i="21"/>
  <c r="C16" i="21"/>
  <c r="E16" i="21"/>
  <c r="F16" i="21"/>
  <c r="G16" i="21"/>
  <c r="H16" i="21"/>
  <c r="I16" i="21"/>
  <c r="J16" i="21"/>
  <c r="L16" i="21"/>
  <c r="M16" i="21"/>
  <c r="N16" i="21"/>
  <c r="O16" i="21"/>
  <c r="P16" i="21"/>
  <c r="Q16" i="21"/>
  <c r="R16" i="21"/>
  <c r="S16" i="21"/>
  <c r="T16" i="21"/>
  <c r="W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L16" i="21"/>
  <c r="AO16" i="21"/>
  <c r="AP16" i="21"/>
  <c r="AS16" i="21"/>
  <c r="AU16" i="21"/>
  <c r="AV16" i="21"/>
  <c r="AW16" i="21"/>
  <c r="AX16" i="21"/>
  <c r="AZ16" i="21"/>
  <c r="BB16" i="21"/>
  <c r="BC16" i="21"/>
  <c r="BD16" i="21"/>
  <c r="BE16" i="21"/>
  <c r="BF16" i="21"/>
  <c r="BG16" i="21"/>
  <c r="BH16" i="21"/>
  <c r="BK16" i="21"/>
  <c r="BL16" i="21"/>
  <c r="BM16" i="21"/>
  <c r="BN16" i="21"/>
  <c r="BO16" i="21"/>
  <c r="BP16" i="21"/>
  <c r="BQ16" i="21"/>
  <c r="BR16" i="21"/>
  <c r="BS16" i="21"/>
  <c r="BT16" i="21"/>
  <c r="B17" i="21"/>
  <c r="C17" i="21"/>
  <c r="E17" i="21"/>
  <c r="F17" i="21"/>
  <c r="G17" i="21"/>
  <c r="H17" i="21"/>
  <c r="I17" i="21"/>
  <c r="J17" i="21"/>
  <c r="L17" i="21"/>
  <c r="M17" i="21"/>
  <c r="N17" i="21"/>
  <c r="O17" i="21"/>
  <c r="P17" i="21"/>
  <c r="Q17" i="21"/>
  <c r="R17" i="21"/>
  <c r="S17" i="21"/>
  <c r="T17" i="21"/>
  <c r="W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L17" i="21"/>
  <c r="AO17" i="21"/>
  <c r="AP17" i="21"/>
  <c r="AS17" i="21"/>
  <c r="AU18" i="21"/>
  <c r="AU19" i="21"/>
  <c r="AU20" i="21"/>
  <c r="AU21" i="21"/>
  <c r="AU22" i="21"/>
  <c r="AU23" i="21"/>
  <c r="AU24" i="21"/>
  <c r="AU25" i="21"/>
  <c r="AU26" i="21"/>
  <c r="AU27" i="21"/>
  <c r="AU28" i="21"/>
  <c r="AU29" i="21"/>
  <c r="AU30" i="21"/>
  <c r="AU31" i="21"/>
  <c r="AU32" i="21"/>
  <c r="AU33" i="21"/>
  <c r="AU34" i="21"/>
  <c r="AU35" i="21"/>
  <c r="AU36" i="21"/>
  <c r="AU37" i="21"/>
  <c r="AV17" i="21"/>
  <c r="AW17" i="21"/>
  <c r="AX17" i="21"/>
  <c r="AZ17" i="21"/>
  <c r="BB17" i="21"/>
  <c r="BC17" i="21"/>
  <c r="BD17" i="21"/>
  <c r="BE17" i="21"/>
  <c r="BF17" i="21"/>
  <c r="BG17" i="21"/>
  <c r="BH17" i="21"/>
  <c r="BK17" i="21"/>
  <c r="BL17" i="21"/>
  <c r="BM17" i="21"/>
  <c r="BN17" i="21"/>
  <c r="BO17" i="21"/>
  <c r="BP17" i="21"/>
  <c r="BQ17" i="21"/>
  <c r="BR17" i="21"/>
  <c r="BS17" i="21"/>
  <c r="BT17" i="21"/>
  <c r="B18" i="21"/>
  <c r="C18" i="21"/>
  <c r="E18" i="21"/>
  <c r="F18" i="21"/>
  <c r="G18" i="21"/>
  <c r="H18" i="21"/>
  <c r="I18" i="21"/>
  <c r="J18" i="21"/>
  <c r="L18" i="21"/>
  <c r="M18" i="21"/>
  <c r="N18" i="21"/>
  <c r="O18" i="21"/>
  <c r="P18" i="21"/>
  <c r="Q18" i="21"/>
  <c r="R18" i="21"/>
  <c r="S18" i="21"/>
  <c r="T18" i="21"/>
  <c r="W18" i="21"/>
  <c r="Y18" i="21"/>
  <c r="Z18" i="21"/>
  <c r="AA18" i="21"/>
  <c r="AB18" i="21"/>
  <c r="AC18" i="21"/>
  <c r="AD18" i="21"/>
  <c r="AE18" i="21"/>
  <c r="AF18" i="21"/>
  <c r="AG18" i="21"/>
  <c r="AH18" i="21"/>
  <c r="AI18" i="21"/>
  <c r="AJ18" i="21"/>
  <c r="AL18" i="21"/>
  <c r="AO18" i="21"/>
  <c r="AP18" i="21"/>
  <c r="AS18" i="21"/>
  <c r="AV18" i="21"/>
  <c r="AW18" i="21"/>
  <c r="AX18" i="21"/>
  <c r="AZ18" i="21"/>
  <c r="BB18" i="21"/>
  <c r="BC18" i="21"/>
  <c r="BD18" i="21"/>
  <c r="BE18" i="21"/>
  <c r="BF18" i="21"/>
  <c r="BG18" i="21"/>
  <c r="BH18" i="21"/>
  <c r="BK18" i="21"/>
  <c r="BL18" i="21"/>
  <c r="BM18" i="21"/>
  <c r="BN18" i="21"/>
  <c r="BO18" i="21"/>
  <c r="BP18" i="21"/>
  <c r="BQ18" i="21"/>
  <c r="BR18" i="21"/>
  <c r="BS18" i="21"/>
  <c r="BT18" i="21"/>
  <c r="B19" i="21"/>
  <c r="C19" i="21"/>
  <c r="E19" i="21"/>
  <c r="F19" i="21"/>
  <c r="G19" i="21"/>
  <c r="H19" i="21"/>
  <c r="I19" i="21"/>
  <c r="J19" i="21"/>
  <c r="L19" i="21"/>
  <c r="M19" i="21"/>
  <c r="N19" i="21"/>
  <c r="O19" i="21"/>
  <c r="P19" i="21"/>
  <c r="Q19" i="21"/>
  <c r="R19" i="21"/>
  <c r="S19" i="21"/>
  <c r="T19" i="21"/>
  <c r="W19" i="21"/>
  <c r="X19" i="21"/>
  <c r="Y19" i="21"/>
  <c r="Z19" i="21"/>
  <c r="AA19" i="21"/>
  <c r="AB19" i="21"/>
  <c r="AC19" i="21"/>
  <c r="AD19" i="21"/>
  <c r="AE19" i="21"/>
  <c r="AF19" i="21"/>
  <c r="AG19" i="21"/>
  <c r="AH19" i="21"/>
  <c r="AI19" i="21"/>
  <c r="AJ19" i="21"/>
  <c r="AL19" i="21"/>
  <c r="AO19" i="21"/>
  <c r="AP19" i="21"/>
  <c r="AS19" i="21"/>
  <c r="AV19" i="21"/>
  <c r="AW19" i="21"/>
  <c r="AX19" i="21"/>
  <c r="AZ19" i="21"/>
  <c r="BB19" i="21"/>
  <c r="BC19" i="21"/>
  <c r="BD19" i="21"/>
  <c r="BE19" i="21"/>
  <c r="BF19" i="21"/>
  <c r="BG19" i="21"/>
  <c r="BH19" i="21"/>
  <c r="BK19" i="21"/>
  <c r="BL19" i="21"/>
  <c r="BM19" i="21"/>
  <c r="BN19" i="21"/>
  <c r="BO19" i="21"/>
  <c r="BP19" i="21"/>
  <c r="BQ19" i="21"/>
  <c r="BR19" i="21"/>
  <c r="BS19" i="21"/>
  <c r="BT19" i="21"/>
  <c r="B20" i="21"/>
  <c r="C20" i="21"/>
  <c r="E20" i="21"/>
  <c r="F20" i="21"/>
  <c r="G20" i="21"/>
  <c r="H20" i="21"/>
  <c r="I20" i="21"/>
  <c r="J20" i="21"/>
  <c r="L20" i="21"/>
  <c r="M20" i="21"/>
  <c r="N20" i="21"/>
  <c r="O20" i="21"/>
  <c r="P20" i="21"/>
  <c r="Q20" i="21"/>
  <c r="R20" i="21"/>
  <c r="S20" i="21"/>
  <c r="T20" i="21"/>
  <c r="W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L20" i="21"/>
  <c r="AO20" i="21"/>
  <c r="AP20" i="21"/>
  <c r="AS20" i="21"/>
  <c r="AV20" i="21"/>
  <c r="AW20" i="21"/>
  <c r="AX20" i="21"/>
  <c r="AZ20" i="21"/>
  <c r="BB20" i="21"/>
  <c r="BC20" i="21"/>
  <c r="BD20" i="21"/>
  <c r="BE20" i="21"/>
  <c r="BF20" i="21"/>
  <c r="BG20" i="21"/>
  <c r="BH20" i="21"/>
  <c r="BK20" i="21"/>
  <c r="BL20" i="21"/>
  <c r="BM20" i="21"/>
  <c r="BN20" i="21"/>
  <c r="BO20" i="21"/>
  <c r="BP20" i="21"/>
  <c r="BQ20" i="21"/>
  <c r="BR20" i="21"/>
  <c r="BS20" i="21"/>
  <c r="BT20" i="21"/>
  <c r="B21" i="21"/>
  <c r="C21" i="21"/>
  <c r="E21" i="21"/>
  <c r="F21" i="21"/>
  <c r="G21" i="21"/>
  <c r="H21" i="21"/>
  <c r="I21" i="21"/>
  <c r="J21" i="21"/>
  <c r="L21" i="21"/>
  <c r="M21" i="21"/>
  <c r="N21" i="21"/>
  <c r="O21" i="21"/>
  <c r="P21" i="21"/>
  <c r="Q21" i="21"/>
  <c r="R21" i="21"/>
  <c r="S21" i="21"/>
  <c r="T21" i="21"/>
  <c r="W21" i="21"/>
  <c r="Y21" i="21"/>
  <c r="Z21" i="21"/>
  <c r="AA21" i="21"/>
  <c r="AB21" i="21"/>
  <c r="AC21" i="21"/>
  <c r="AD21" i="21"/>
  <c r="AE21" i="21"/>
  <c r="AF21" i="21"/>
  <c r="AG21" i="21"/>
  <c r="AH21" i="21"/>
  <c r="AI21" i="21"/>
  <c r="AJ21" i="21"/>
  <c r="AL21" i="21"/>
  <c r="AO21" i="21"/>
  <c r="AP21" i="21"/>
  <c r="AS21" i="21"/>
  <c r="AV21" i="21"/>
  <c r="AW21" i="21"/>
  <c r="AX21" i="21"/>
  <c r="AZ21" i="21"/>
  <c r="BB21" i="21"/>
  <c r="BC21" i="21"/>
  <c r="BD21" i="21"/>
  <c r="BE21" i="21"/>
  <c r="BF21" i="21"/>
  <c r="BG21" i="21"/>
  <c r="BH21" i="21"/>
  <c r="BK21" i="21"/>
  <c r="BL21" i="21"/>
  <c r="BM21" i="21"/>
  <c r="BN21" i="21"/>
  <c r="BO21" i="21"/>
  <c r="BP21" i="21"/>
  <c r="BQ21" i="21"/>
  <c r="BR21" i="21"/>
  <c r="BS21" i="21"/>
  <c r="BT21" i="21"/>
  <c r="B22" i="21"/>
  <c r="C22" i="21"/>
  <c r="E22" i="21"/>
  <c r="F22" i="21"/>
  <c r="G22" i="21"/>
  <c r="H22" i="21"/>
  <c r="I22" i="21"/>
  <c r="J22" i="21"/>
  <c r="L22" i="21"/>
  <c r="M22" i="21"/>
  <c r="N22" i="21"/>
  <c r="O22" i="21"/>
  <c r="P22" i="21"/>
  <c r="Q22" i="21"/>
  <c r="R22" i="21"/>
  <c r="S22" i="21"/>
  <c r="T22" i="21"/>
  <c r="W22" i="21"/>
  <c r="Y22" i="21"/>
  <c r="Z22" i="21"/>
  <c r="AA22" i="21"/>
  <c r="AB22" i="21"/>
  <c r="AC22" i="21"/>
  <c r="AD22" i="21"/>
  <c r="AE22" i="21"/>
  <c r="AF22" i="21"/>
  <c r="AG22" i="21"/>
  <c r="AH22" i="21"/>
  <c r="AI22" i="21"/>
  <c r="AJ22" i="21"/>
  <c r="AL22" i="21"/>
  <c r="AO22" i="21"/>
  <c r="AP22" i="21"/>
  <c r="AS22" i="21"/>
  <c r="AV22" i="21"/>
  <c r="AW22" i="21"/>
  <c r="AX22" i="21"/>
  <c r="AZ22" i="21"/>
  <c r="BB22" i="21"/>
  <c r="BC22" i="21"/>
  <c r="BD22" i="21"/>
  <c r="BE22" i="21"/>
  <c r="BF22" i="21"/>
  <c r="BG22" i="21"/>
  <c r="BH22" i="21"/>
  <c r="BK22" i="21"/>
  <c r="BL22" i="21"/>
  <c r="BM22" i="21"/>
  <c r="BN22" i="21"/>
  <c r="BO22" i="21"/>
  <c r="BP22" i="21"/>
  <c r="BQ22" i="21"/>
  <c r="BR22" i="21"/>
  <c r="BS22" i="21"/>
  <c r="BT22" i="21"/>
  <c r="B23" i="21"/>
  <c r="C23" i="21"/>
  <c r="E23" i="21"/>
  <c r="F23" i="21"/>
  <c r="G23" i="21"/>
  <c r="H23" i="21"/>
  <c r="I23" i="21"/>
  <c r="J23" i="21"/>
  <c r="L23" i="21"/>
  <c r="M23" i="21"/>
  <c r="N23" i="21"/>
  <c r="O23" i="21"/>
  <c r="P23" i="21"/>
  <c r="Q23" i="21"/>
  <c r="R23" i="21"/>
  <c r="S23" i="21"/>
  <c r="T23" i="21"/>
  <c r="W23" i="21"/>
  <c r="X23" i="21"/>
  <c r="Y23" i="21"/>
  <c r="Z23" i="21"/>
  <c r="AA23" i="21"/>
  <c r="AB23" i="21"/>
  <c r="AC23" i="21"/>
  <c r="AD23" i="21"/>
  <c r="AE23" i="21"/>
  <c r="AF23" i="21"/>
  <c r="AG23" i="21"/>
  <c r="AH23" i="21"/>
  <c r="AI23" i="21"/>
  <c r="AJ23" i="21"/>
  <c r="AL23" i="21"/>
  <c r="AO23" i="21"/>
  <c r="AP23" i="21"/>
  <c r="AS23" i="21"/>
  <c r="AV23" i="21"/>
  <c r="AW23" i="21"/>
  <c r="AX23" i="21"/>
  <c r="AZ23" i="21"/>
  <c r="BB23" i="21"/>
  <c r="BC23" i="21"/>
  <c r="BD23" i="21"/>
  <c r="BE23" i="21"/>
  <c r="BF23" i="21"/>
  <c r="BG23" i="21"/>
  <c r="BH23" i="21"/>
  <c r="BK23" i="21"/>
  <c r="BL23" i="21"/>
  <c r="BM23" i="21"/>
  <c r="BN23" i="21"/>
  <c r="BO23" i="21"/>
  <c r="BP23" i="21"/>
  <c r="BQ23" i="21"/>
  <c r="BR23" i="21"/>
  <c r="BS23" i="21"/>
  <c r="BT23" i="21"/>
  <c r="B24" i="21"/>
  <c r="C24" i="21"/>
  <c r="E24" i="21"/>
  <c r="F24" i="21"/>
  <c r="G24" i="21"/>
  <c r="H24" i="21"/>
  <c r="I24" i="21"/>
  <c r="J24" i="21"/>
  <c r="L24" i="21"/>
  <c r="M24" i="21"/>
  <c r="N24" i="21"/>
  <c r="O24" i="21"/>
  <c r="P24" i="21"/>
  <c r="Q24" i="21"/>
  <c r="R24" i="21"/>
  <c r="S24" i="21"/>
  <c r="T24" i="21"/>
  <c r="W24" i="21"/>
  <c r="Y24" i="21"/>
  <c r="Z24" i="21"/>
  <c r="AA24" i="21"/>
  <c r="AB24" i="21"/>
  <c r="AC24" i="21"/>
  <c r="AD24" i="21"/>
  <c r="AE24" i="21"/>
  <c r="AF24" i="21"/>
  <c r="AG24" i="21"/>
  <c r="AH24" i="21"/>
  <c r="AI24" i="21"/>
  <c r="AJ24" i="21"/>
  <c r="AL24" i="21"/>
  <c r="AO24" i="21"/>
  <c r="AP24" i="21"/>
  <c r="AS24" i="21"/>
  <c r="AV24" i="21"/>
  <c r="AW24" i="21"/>
  <c r="AX24" i="21"/>
  <c r="AZ24" i="21"/>
  <c r="BB24" i="21"/>
  <c r="BC24" i="21"/>
  <c r="BD24" i="21"/>
  <c r="BE24" i="21"/>
  <c r="BF24" i="21"/>
  <c r="BG24" i="21"/>
  <c r="BH24" i="21"/>
  <c r="BK24" i="21"/>
  <c r="BL24" i="21"/>
  <c r="BM24" i="21"/>
  <c r="BN24" i="21"/>
  <c r="BO24" i="21"/>
  <c r="BP24" i="21"/>
  <c r="BQ24" i="21"/>
  <c r="BR24" i="21"/>
  <c r="BS24" i="21"/>
  <c r="BT24" i="21"/>
  <c r="B25" i="21"/>
  <c r="C25" i="21"/>
  <c r="E25" i="21"/>
  <c r="F25" i="21"/>
  <c r="G25" i="21"/>
  <c r="H25" i="21"/>
  <c r="I25" i="21"/>
  <c r="J25" i="21"/>
  <c r="L25" i="21"/>
  <c r="M25" i="21"/>
  <c r="N25" i="21"/>
  <c r="O25" i="21"/>
  <c r="P25" i="21"/>
  <c r="Q25" i="21"/>
  <c r="R25" i="21"/>
  <c r="S25" i="21"/>
  <c r="T25" i="21"/>
  <c r="W25" i="21"/>
  <c r="Y25" i="21"/>
  <c r="Z25" i="21"/>
  <c r="AA25" i="21"/>
  <c r="AB25" i="21"/>
  <c r="AC25" i="21"/>
  <c r="AD25" i="21"/>
  <c r="AE25" i="21"/>
  <c r="AF25" i="21"/>
  <c r="AG25" i="21"/>
  <c r="AH25" i="21"/>
  <c r="AI25" i="21"/>
  <c r="AJ25" i="21"/>
  <c r="AL25" i="21"/>
  <c r="AO25" i="21"/>
  <c r="AP25" i="21"/>
  <c r="AS25" i="21"/>
  <c r="AV25" i="21"/>
  <c r="AW25" i="21"/>
  <c r="AX25" i="21"/>
  <c r="AZ25" i="21"/>
  <c r="BB25" i="21"/>
  <c r="BC25" i="21"/>
  <c r="BD25" i="21"/>
  <c r="BE25" i="21"/>
  <c r="BF25" i="21"/>
  <c r="BG25" i="21"/>
  <c r="BH25" i="21"/>
  <c r="BK25" i="21"/>
  <c r="BL25" i="21"/>
  <c r="BM25" i="21"/>
  <c r="BN25" i="21"/>
  <c r="BO25" i="21"/>
  <c r="BP25" i="21"/>
  <c r="BQ25" i="21"/>
  <c r="BR25" i="21"/>
  <c r="BS25" i="21"/>
  <c r="BT25" i="21"/>
  <c r="B26" i="21"/>
  <c r="C26" i="21"/>
  <c r="E26" i="21"/>
  <c r="F26" i="21"/>
  <c r="G26" i="21"/>
  <c r="H26" i="21"/>
  <c r="I26" i="21"/>
  <c r="J26" i="21"/>
  <c r="L26" i="21"/>
  <c r="M26" i="21"/>
  <c r="N26" i="21"/>
  <c r="O26" i="21"/>
  <c r="P26" i="21"/>
  <c r="Q26" i="21"/>
  <c r="R26" i="21"/>
  <c r="S26" i="21"/>
  <c r="T26" i="21"/>
  <c r="W26" i="21"/>
  <c r="Y26" i="21"/>
  <c r="Z26" i="21"/>
  <c r="AA26" i="21"/>
  <c r="AB26" i="21"/>
  <c r="AC26" i="21"/>
  <c r="AD26" i="21"/>
  <c r="AE26" i="21"/>
  <c r="AF26" i="21"/>
  <c r="AG26" i="21"/>
  <c r="AH26" i="21"/>
  <c r="AI26" i="21"/>
  <c r="AJ26" i="21"/>
  <c r="AL26" i="21"/>
  <c r="AO26" i="21"/>
  <c r="AP26" i="21"/>
  <c r="AS26" i="21"/>
  <c r="AV26" i="21"/>
  <c r="AW26" i="21"/>
  <c r="AX26" i="21"/>
  <c r="AZ26" i="21"/>
  <c r="BB26" i="21"/>
  <c r="BC26" i="21"/>
  <c r="BD26" i="21"/>
  <c r="BE26" i="21"/>
  <c r="BF26" i="21"/>
  <c r="BG26" i="21"/>
  <c r="BH26" i="21"/>
  <c r="BK26" i="21"/>
  <c r="BL26" i="21"/>
  <c r="BM26" i="21"/>
  <c r="BN26" i="21"/>
  <c r="BO26" i="21"/>
  <c r="BP26" i="21"/>
  <c r="BQ26" i="21"/>
  <c r="BR26" i="21"/>
  <c r="BS26" i="21"/>
  <c r="BT26" i="21"/>
  <c r="B27" i="21"/>
  <c r="C27" i="21"/>
  <c r="E27" i="21"/>
  <c r="F27" i="21"/>
  <c r="G27" i="21"/>
  <c r="H27" i="21"/>
  <c r="I27" i="21"/>
  <c r="J27" i="21"/>
  <c r="L27" i="21"/>
  <c r="M27" i="21"/>
  <c r="N27" i="21"/>
  <c r="O27" i="21"/>
  <c r="P27" i="21"/>
  <c r="Q27" i="21"/>
  <c r="R27" i="21"/>
  <c r="S27" i="21"/>
  <c r="T27" i="21"/>
  <c r="W27" i="21"/>
  <c r="X27" i="21"/>
  <c r="Y27" i="21"/>
  <c r="Z27" i="21"/>
  <c r="AA27" i="21"/>
  <c r="AB27" i="21"/>
  <c r="AC27" i="21"/>
  <c r="AD27" i="21"/>
  <c r="AE27" i="21"/>
  <c r="AF27" i="21"/>
  <c r="AG27" i="21"/>
  <c r="AH27" i="21"/>
  <c r="AI27" i="21"/>
  <c r="AJ27" i="21"/>
  <c r="AL27" i="21"/>
  <c r="AO27" i="21"/>
  <c r="AP27" i="21"/>
  <c r="AS27" i="21"/>
  <c r="AV27" i="21"/>
  <c r="AW27" i="21"/>
  <c r="AX27" i="21"/>
  <c r="AZ27" i="21"/>
  <c r="BB27" i="21"/>
  <c r="BC27" i="21"/>
  <c r="BD27" i="21"/>
  <c r="BE27" i="21"/>
  <c r="BF27" i="21"/>
  <c r="BG27" i="21"/>
  <c r="BH27" i="21"/>
  <c r="BK27" i="21"/>
  <c r="BL27" i="21"/>
  <c r="BM27" i="21"/>
  <c r="BN27" i="21"/>
  <c r="BO27" i="21"/>
  <c r="BP27" i="21"/>
  <c r="BQ27" i="21"/>
  <c r="BR27" i="21"/>
  <c r="BS27" i="21"/>
  <c r="BT27" i="21"/>
  <c r="B28" i="21"/>
  <c r="C28" i="21"/>
  <c r="E28" i="21"/>
  <c r="F28" i="21"/>
  <c r="G28" i="21"/>
  <c r="H28" i="21"/>
  <c r="I28" i="21"/>
  <c r="J28" i="21"/>
  <c r="L28" i="21"/>
  <c r="M28" i="21"/>
  <c r="N28" i="21"/>
  <c r="O28" i="21"/>
  <c r="P28" i="21"/>
  <c r="Q28" i="21"/>
  <c r="R28" i="21"/>
  <c r="S28" i="21"/>
  <c r="T28" i="21"/>
  <c r="W28" i="21"/>
  <c r="Y28" i="21"/>
  <c r="Z28" i="21"/>
  <c r="AA28" i="21"/>
  <c r="AB28" i="21"/>
  <c r="AC28" i="21"/>
  <c r="AD28" i="21"/>
  <c r="AE28" i="21"/>
  <c r="AF28" i="21"/>
  <c r="AG28" i="21"/>
  <c r="AH28" i="21"/>
  <c r="AI28" i="21"/>
  <c r="AJ28" i="21"/>
  <c r="AL28" i="21"/>
  <c r="AO28" i="21"/>
  <c r="AP28" i="21"/>
  <c r="AS28" i="21"/>
  <c r="AV28" i="21"/>
  <c r="AW28" i="21"/>
  <c r="AX28" i="21"/>
  <c r="AZ28" i="21"/>
  <c r="BB28" i="21"/>
  <c r="BC28" i="21"/>
  <c r="BD28" i="21"/>
  <c r="BE28" i="21"/>
  <c r="BF28" i="21"/>
  <c r="BG28" i="21"/>
  <c r="BH28" i="21"/>
  <c r="BK28" i="21"/>
  <c r="BL28" i="21"/>
  <c r="BM28" i="21"/>
  <c r="BN28" i="21"/>
  <c r="BO28" i="21"/>
  <c r="BP28" i="21"/>
  <c r="BQ28" i="21"/>
  <c r="BR28" i="21"/>
  <c r="BS28" i="21"/>
  <c r="BT28" i="21"/>
  <c r="B29" i="21"/>
  <c r="C29" i="21"/>
  <c r="E29" i="21"/>
  <c r="F29" i="21"/>
  <c r="G29" i="21"/>
  <c r="H29" i="21"/>
  <c r="I29" i="21"/>
  <c r="J29" i="21"/>
  <c r="L29" i="21"/>
  <c r="M29" i="21"/>
  <c r="N29" i="21"/>
  <c r="O29" i="21"/>
  <c r="P29" i="21"/>
  <c r="Q29" i="21"/>
  <c r="R29" i="21"/>
  <c r="S29" i="21"/>
  <c r="T29" i="21"/>
  <c r="W29" i="21"/>
  <c r="Y29" i="21"/>
  <c r="Z29" i="21"/>
  <c r="AA29" i="21"/>
  <c r="AB29" i="21"/>
  <c r="AC29" i="21"/>
  <c r="AD29" i="21"/>
  <c r="AE29" i="21"/>
  <c r="AF29" i="21"/>
  <c r="AG29" i="21"/>
  <c r="AH29" i="21"/>
  <c r="AI29" i="21"/>
  <c r="AJ29" i="21"/>
  <c r="AL29" i="21"/>
  <c r="AO29" i="21"/>
  <c r="AP29" i="21"/>
  <c r="AS29" i="21"/>
  <c r="AV29" i="21"/>
  <c r="AW29" i="21"/>
  <c r="AX29" i="21"/>
  <c r="AZ29" i="21"/>
  <c r="BB29" i="21"/>
  <c r="BC29" i="21"/>
  <c r="BD29" i="21"/>
  <c r="BE29" i="21"/>
  <c r="BF29" i="21"/>
  <c r="BG29" i="21"/>
  <c r="BH29" i="21"/>
  <c r="BK29" i="21"/>
  <c r="BL29" i="21"/>
  <c r="BM29" i="21"/>
  <c r="BN29" i="21"/>
  <c r="BO29" i="21"/>
  <c r="BP29" i="21"/>
  <c r="BQ29" i="21"/>
  <c r="BR29" i="21"/>
  <c r="BS29" i="21"/>
  <c r="BT29" i="21"/>
  <c r="B30" i="21"/>
  <c r="C30" i="21"/>
  <c r="E30" i="21"/>
  <c r="F30" i="21"/>
  <c r="G30" i="21"/>
  <c r="H30" i="21"/>
  <c r="I30" i="21"/>
  <c r="J30" i="21"/>
  <c r="L30" i="21"/>
  <c r="M30" i="21"/>
  <c r="N30" i="21"/>
  <c r="O30" i="21"/>
  <c r="P30" i="21"/>
  <c r="Q30" i="21"/>
  <c r="R30" i="21"/>
  <c r="S30" i="21"/>
  <c r="T30" i="21"/>
  <c r="W30" i="21"/>
  <c r="Y30" i="21"/>
  <c r="Z30" i="21"/>
  <c r="AA30" i="21"/>
  <c r="AB30" i="21"/>
  <c r="AC30" i="21"/>
  <c r="AD30" i="21"/>
  <c r="AE30" i="21"/>
  <c r="AF30" i="21"/>
  <c r="AG30" i="21"/>
  <c r="AH30" i="21"/>
  <c r="AI30" i="21"/>
  <c r="AJ30" i="21"/>
  <c r="AL30" i="21"/>
  <c r="AO30" i="21"/>
  <c r="AP30" i="21"/>
  <c r="AS30" i="21"/>
  <c r="AV30" i="21"/>
  <c r="AW30" i="21"/>
  <c r="AX30" i="21"/>
  <c r="AZ30" i="21"/>
  <c r="BB30" i="21"/>
  <c r="BC30" i="21"/>
  <c r="BD30" i="21"/>
  <c r="BE30" i="21"/>
  <c r="BF30" i="21"/>
  <c r="BG30" i="21"/>
  <c r="BH30" i="21"/>
  <c r="BK30" i="21"/>
  <c r="BL30" i="21"/>
  <c r="BM30" i="21"/>
  <c r="BN30" i="21"/>
  <c r="BO30" i="21"/>
  <c r="BP30" i="21"/>
  <c r="BQ30" i="21"/>
  <c r="BR30" i="21"/>
  <c r="BS30" i="21"/>
  <c r="BT30" i="21"/>
  <c r="B31" i="21"/>
  <c r="C31" i="21"/>
  <c r="E31" i="21"/>
  <c r="F31" i="21"/>
  <c r="G31" i="21"/>
  <c r="H31" i="21"/>
  <c r="I31" i="21"/>
  <c r="J31" i="21"/>
  <c r="L31" i="21"/>
  <c r="M31" i="21"/>
  <c r="N31" i="21"/>
  <c r="O31" i="21"/>
  <c r="P31" i="21"/>
  <c r="Q31" i="21"/>
  <c r="R31" i="21"/>
  <c r="S31" i="21"/>
  <c r="T31" i="21"/>
  <c r="W31" i="21"/>
  <c r="X31" i="21"/>
  <c r="Y31" i="21"/>
  <c r="Z31" i="21"/>
  <c r="AA31" i="21"/>
  <c r="AB31" i="21"/>
  <c r="AC31" i="21"/>
  <c r="AD31" i="21"/>
  <c r="AE31" i="21"/>
  <c r="AF31" i="21"/>
  <c r="AG31" i="21"/>
  <c r="AH31" i="21"/>
  <c r="AI31" i="21"/>
  <c r="AJ31" i="21"/>
  <c r="AL31" i="21"/>
  <c r="AO31" i="21"/>
  <c r="AP31" i="21"/>
  <c r="AS31" i="21"/>
  <c r="AV31" i="21"/>
  <c r="AW31" i="21"/>
  <c r="AX31" i="21"/>
  <c r="AZ31" i="21"/>
  <c r="BB31" i="21"/>
  <c r="BC31" i="21"/>
  <c r="BD31" i="21"/>
  <c r="BE31" i="21"/>
  <c r="BF31" i="21"/>
  <c r="BG31" i="21"/>
  <c r="BH31" i="21"/>
  <c r="BK31" i="21"/>
  <c r="BL31" i="21"/>
  <c r="BM31" i="21"/>
  <c r="BN31" i="21"/>
  <c r="BO31" i="21"/>
  <c r="BP31" i="21"/>
  <c r="BQ31" i="21"/>
  <c r="BR31" i="21"/>
  <c r="BS31" i="21"/>
  <c r="BT31" i="21"/>
  <c r="B32" i="21"/>
  <c r="C32" i="21"/>
  <c r="E32" i="21"/>
  <c r="F32" i="21"/>
  <c r="G32" i="21"/>
  <c r="H32" i="21"/>
  <c r="I32" i="21"/>
  <c r="J32" i="21"/>
  <c r="L32" i="21"/>
  <c r="M32" i="21"/>
  <c r="N32" i="21"/>
  <c r="O32" i="21"/>
  <c r="P32" i="21"/>
  <c r="Q32" i="21"/>
  <c r="R32" i="21"/>
  <c r="S32" i="21"/>
  <c r="T32" i="21"/>
  <c r="W32" i="21"/>
  <c r="Y32" i="21"/>
  <c r="Z32" i="21"/>
  <c r="AA32" i="21"/>
  <c r="AB32" i="21"/>
  <c r="AC32" i="21"/>
  <c r="AD32" i="21"/>
  <c r="AE32" i="21"/>
  <c r="AF32" i="21"/>
  <c r="AG32" i="21"/>
  <c r="AH32" i="21"/>
  <c r="AI32" i="21"/>
  <c r="AJ32" i="21"/>
  <c r="AL32" i="21"/>
  <c r="AO32" i="21"/>
  <c r="AP32" i="21"/>
  <c r="AS32" i="21"/>
  <c r="AV32" i="21"/>
  <c r="AW32" i="21"/>
  <c r="AX32" i="21"/>
  <c r="AZ32" i="21"/>
  <c r="BB32" i="21"/>
  <c r="BC32" i="21"/>
  <c r="BD32" i="21"/>
  <c r="BE32" i="21"/>
  <c r="BF32" i="21"/>
  <c r="BG32" i="21"/>
  <c r="BH32" i="21"/>
  <c r="BK32" i="21"/>
  <c r="BL32" i="21"/>
  <c r="BM32" i="21"/>
  <c r="BN32" i="21"/>
  <c r="BO32" i="21"/>
  <c r="BP32" i="21"/>
  <c r="BQ32" i="21"/>
  <c r="BR32" i="21"/>
  <c r="BS32" i="21"/>
  <c r="BT32" i="21"/>
  <c r="B33" i="21"/>
  <c r="C33" i="21"/>
  <c r="E33" i="21"/>
  <c r="F33" i="21"/>
  <c r="G33" i="21"/>
  <c r="H33" i="21"/>
  <c r="I33" i="21"/>
  <c r="J33" i="21"/>
  <c r="L33" i="21"/>
  <c r="M33" i="21"/>
  <c r="N33" i="21"/>
  <c r="O33" i="21"/>
  <c r="P33" i="21"/>
  <c r="Q33" i="21"/>
  <c r="R33" i="21"/>
  <c r="S33" i="21"/>
  <c r="T33" i="21"/>
  <c r="W33" i="21"/>
  <c r="Y33" i="21"/>
  <c r="Z33" i="21"/>
  <c r="AA33" i="21"/>
  <c r="AB33" i="21"/>
  <c r="AC33" i="21"/>
  <c r="AD33" i="21"/>
  <c r="AE33" i="21"/>
  <c r="AF33" i="21"/>
  <c r="AG33" i="21"/>
  <c r="AH33" i="21"/>
  <c r="AI33" i="21"/>
  <c r="AJ33" i="21"/>
  <c r="AL33" i="21"/>
  <c r="AO33" i="21"/>
  <c r="AP33" i="21"/>
  <c r="AS33" i="21"/>
  <c r="AV33" i="21"/>
  <c r="AW33" i="21"/>
  <c r="AX33" i="21"/>
  <c r="AZ33" i="21"/>
  <c r="BB33" i="21"/>
  <c r="BC33" i="21"/>
  <c r="BD33" i="21"/>
  <c r="BE33" i="21"/>
  <c r="BF33" i="21"/>
  <c r="BG33" i="21"/>
  <c r="BH33" i="21"/>
  <c r="BK33" i="21"/>
  <c r="BL33" i="21"/>
  <c r="BM33" i="21"/>
  <c r="BN33" i="21"/>
  <c r="BO33" i="21"/>
  <c r="BP33" i="21"/>
  <c r="BQ33" i="21"/>
  <c r="BR33" i="21"/>
  <c r="BS33" i="21"/>
  <c r="BT33" i="21"/>
  <c r="B34" i="21"/>
  <c r="C34" i="21"/>
  <c r="E34" i="21"/>
  <c r="F34" i="21"/>
  <c r="G34" i="21"/>
  <c r="H34" i="21"/>
  <c r="I34" i="21"/>
  <c r="J34" i="21"/>
  <c r="L34" i="21"/>
  <c r="M34" i="21"/>
  <c r="N34" i="21"/>
  <c r="O34" i="21"/>
  <c r="P34" i="21"/>
  <c r="Q34" i="21"/>
  <c r="R34" i="21"/>
  <c r="S34" i="21"/>
  <c r="T34" i="21"/>
  <c r="W34" i="21"/>
  <c r="Y34" i="21"/>
  <c r="Z34" i="21"/>
  <c r="AA34" i="21"/>
  <c r="AB34" i="21"/>
  <c r="AC34" i="21"/>
  <c r="AD34" i="21"/>
  <c r="AE34" i="21"/>
  <c r="AF34" i="21"/>
  <c r="AG34" i="21"/>
  <c r="AH34" i="21"/>
  <c r="AI34" i="21"/>
  <c r="AJ34" i="21"/>
  <c r="AL34" i="21"/>
  <c r="AO34" i="21"/>
  <c r="AP35" i="21"/>
  <c r="AP36" i="21"/>
  <c r="AP37" i="21"/>
  <c r="AS34" i="21"/>
  <c r="AV34" i="21"/>
  <c r="AW34" i="21"/>
  <c r="AX34" i="21"/>
  <c r="AZ34" i="21"/>
  <c r="BB34" i="21"/>
  <c r="BC34" i="21"/>
  <c r="BD34" i="21"/>
  <c r="BE34" i="21"/>
  <c r="BF34" i="21"/>
  <c r="BG34" i="21"/>
  <c r="BH34" i="21"/>
  <c r="BK34" i="21"/>
  <c r="BL34" i="21"/>
  <c r="BM34" i="21"/>
  <c r="BN34" i="21"/>
  <c r="BO34" i="21"/>
  <c r="BP34" i="21"/>
  <c r="BQ34" i="21"/>
  <c r="BR34" i="21"/>
  <c r="BS34" i="21"/>
  <c r="BT34" i="21"/>
  <c r="B35" i="21"/>
  <c r="C35" i="21"/>
  <c r="E35" i="21"/>
  <c r="F35" i="21"/>
  <c r="G35" i="21"/>
  <c r="H35" i="21"/>
  <c r="I35" i="21"/>
  <c r="J35" i="21"/>
  <c r="L35" i="21"/>
  <c r="M35" i="21"/>
  <c r="N35" i="21"/>
  <c r="O35" i="21"/>
  <c r="P35" i="21"/>
  <c r="Q35" i="21"/>
  <c r="R35" i="21"/>
  <c r="S35" i="21"/>
  <c r="T35" i="21"/>
  <c r="W35" i="21"/>
  <c r="X35" i="21"/>
  <c r="Y35" i="21"/>
  <c r="Z35" i="21"/>
  <c r="AA35" i="21"/>
  <c r="AB35" i="21"/>
  <c r="AC35" i="21"/>
  <c r="AD35" i="21"/>
  <c r="AE35" i="21"/>
  <c r="AF35" i="21"/>
  <c r="AG35" i="21"/>
  <c r="AH35" i="21"/>
  <c r="AI35" i="21"/>
  <c r="AJ35" i="21"/>
  <c r="AL35" i="21"/>
  <c r="AO35" i="21"/>
  <c r="AS35" i="21"/>
  <c r="AV35" i="21"/>
  <c r="AW35" i="21"/>
  <c r="AX35" i="21"/>
  <c r="AZ35" i="21"/>
  <c r="BB35" i="21"/>
  <c r="BC35" i="21"/>
  <c r="BD35" i="21"/>
  <c r="BE35" i="21"/>
  <c r="BF35" i="21"/>
  <c r="BG35" i="21"/>
  <c r="BH35" i="21"/>
  <c r="BK35" i="21"/>
  <c r="BL35" i="21"/>
  <c r="BM35" i="21"/>
  <c r="BN35" i="21"/>
  <c r="BO35" i="21"/>
  <c r="BP35" i="21"/>
  <c r="BQ35" i="21"/>
  <c r="BR35" i="21"/>
  <c r="BS35" i="21"/>
  <c r="BT35" i="21"/>
  <c r="B36" i="21"/>
  <c r="C36" i="21"/>
  <c r="E36" i="21"/>
  <c r="F36" i="21"/>
  <c r="G36" i="21"/>
  <c r="H36" i="21"/>
  <c r="I36" i="21"/>
  <c r="J36" i="21"/>
  <c r="L36" i="21"/>
  <c r="M36" i="21"/>
  <c r="N36" i="21"/>
  <c r="O36" i="21"/>
  <c r="P36" i="21"/>
  <c r="Q36" i="21"/>
  <c r="R36" i="21"/>
  <c r="S36" i="21"/>
  <c r="T36" i="21"/>
  <c r="W36" i="21"/>
  <c r="Y36" i="21"/>
  <c r="Z36" i="21"/>
  <c r="AA36" i="21"/>
  <c r="AB36" i="21"/>
  <c r="AC36" i="21"/>
  <c r="AD36" i="21"/>
  <c r="AE36" i="21"/>
  <c r="AF36" i="21"/>
  <c r="AG36" i="21"/>
  <c r="AH36" i="21"/>
  <c r="AI36" i="21"/>
  <c r="AJ36" i="21"/>
  <c r="AL36" i="21"/>
  <c r="AO36" i="21"/>
  <c r="AS36" i="21"/>
  <c r="AV36" i="21"/>
  <c r="AW36" i="21"/>
  <c r="AX36" i="21"/>
  <c r="AZ36" i="21"/>
  <c r="BB36" i="21"/>
  <c r="BC36" i="21"/>
  <c r="BD36" i="21"/>
  <c r="BE36" i="21"/>
  <c r="BF36" i="21"/>
  <c r="BG36" i="21"/>
  <c r="BH36" i="21"/>
  <c r="BK36" i="21"/>
  <c r="BL36" i="21"/>
  <c r="BM36" i="21"/>
  <c r="BN36" i="21"/>
  <c r="BO36" i="21"/>
  <c r="BP36" i="21"/>
  <c r="BQ36" i="21"/>
  <c r="BR36" i="21"/>
  <c r="BS36" i="21"/>
  <c r="BT36" i="21"/>
  <c r="B37" i="21"/>
  <c r="C37" i="21"/>
  <c r="E37" i="21"/>
  <c r="F37" i="21"/>
  <c r="G37" i="21"/>
  <c r="H37" i="21"/>
  <c r="I37" i="21"/>
  <c r="J37" i="21"/>
  <c r="L37" i="21"/>
  <c r="M37" i="21"/>
  <c r="N37" i="21"/>
  <c r="O37" i="21"/>
  <c r="P37" i="21"/>
  <c r="Q37" i="21"/>
  <c r="R37" i="21"/>
  <c r="S37" i="21"/>
  <c r="T37" i="21"/>
  <c r="W37" i="21"/>
  <c r="Y37" i="21"/>
  <c r="Z37" i="21"/>
  <c r="AA37" i="21"/>
  <c r="AB37" i="21"/>
  <c r="AC37" i="21"/>
  <c r="AD37" i="21"/>
  <c r="AE37" i="21"/>
  <c r="AF37" i="21"/>
  <c r="AG37" i="21"/>
  <c r="AH37" i="21"/>
  <c r="AI37" i="21"/>
  <c r="AJ37" i="21"/>
  <c r="AL37" i="21"/>
  <c r="AO37" i="21"/>
  <c r="AS37" i="21"/>
  <c r="AV37" i="21"/>
  <c r="AW37" i="21"/>
  <c r="AX37" i="21"/>
  <c r="AZ37" i="21"/>
  <c r="BB37" i="21"/>
  <c r="BC37" i="21"/>
  <c r="BD37" i="21"/>
  <c r="BE37" i="21"/>
  <c r="BF37" i="21"/>
  <c r="BG37" i="21"/>
  <c r="BH37" i="21"/>
  <c r="BK37" i="21"/>
  <c r="BL37" i="21"/>
  <c r="BM37" i="21"/>
  <c r="BN37" i="21"/>
  <c r="BO37" i="21"/>
  <c r="BP37" i="21"/>
  <c r="BQ37" i="21"/>
  <c r="BR37" i="21"/>
  <c r="BS37" i="21"/>
  <c r="BT37" i="21"/>
  <c r="B6" i="22"/>
  <c r="C6" i="22"/>
  <c r="E6" i="22"/>
  <c r="F6" i="22"/>
  <c r="G6" i="22"/>
  <c r="H6" i="22"/>
  <c r="I6" i="22"/>
  <c r="J6" i="22"/>
  <c r="L6" i="22"/>
  <c r="M6" i="22"/>
  <c r="N6" i="22"/>
  <c r="O6" i="22"/>
  <c r="P6" i="22"/>
  <c r="Q6" i="22"/>
  <c r="R6" i="22"/>
  <c r="S6" i="22"/>
  <c r="T6" i="22"/>
  <c r="W6" i="22"/>
  <c r="Y6" i="22"/>
  <c r="Z6" i="22"/>
  <c r="AA6" i="22"/>
  <c r="AB6" i="22"/>
  <c r="AC6" i="22"/>
  <c r="AD6" i="22"/>
  <c r="AE6" i="22"/>
  <c r="AF6" i="22"/>
  <c r="AG6" i="22"/>
  <c r="AH6" i="22"/>
  <c r="AI6" i="22"/>
  <c r="AJ6" i="22"/>
  <c r="AK6" i="22"/>
  <c r="AL6" i="22"/>
  <c r="AO6" i="22"/>
  <c r="AP6" i="22"/>
  <c r="AS6" i="22"/>
  <c r="AT6" i="22"/>
  <c r="AU6" i="22"/>
  <c r="AV6" i="22"/>
  <c r="AW6" i="22"/>
  <c r="AX6" i="22"/>
  <c r="AZ6" i="22"/>
  <c r="BB6" i="22"/>
  <c r="BC6" i="22"/>
  <c r="BD6" i="22"/>
  <c r="BE6" i="22"/>
  <c r="BF6" i="22"/>
  <c r="BG6" i="22"/>
  <c r="BH6" i="22"/>
  <c r="BK6" i="22"/>
  <c r="BL6" i="22"/>
  <c r="BM6" i="22"/>
  <c r="BN6" i="22"/>
  <c r="BO6" i="22"/>
  <c r="BP6" i="22"/>
  <c r="BQ6" i="22"/>
  <c r="BR6" i="22"/>
  <c r="BS6" i="22"/>
  <c r="BT6" i="22"/>
  <c r="B7" i="22"/>
  <c r="C7" i="22"/>
  <c r="E7" i="22"/>
  <c r="F7" i="22"/>
  <c r="G7" i="22"/>
  <c r="H7" i="22"/>
  <c r="I7" i="22"/>
  <c r="J7" i="22"/>
  <c r="L7" i="22"/>
  <c r="M7" i="22"/>
  <c r="N7" i="22"/>
  <c r="O7" i="22"/>
  <c r="P7" i="22"/>
  <c r="Q7" i="22"/>
  <c r="R7" i="22"/>
  <c r="S7" i="22"/>
  <c r="T7" i="22"/>
  <c r="W7" i="22"/>
  <c r="X7" i="22"/>
  <c r="Y7" i="22"/>
  <c r="Z7" i="22"/>
  <c r="AA7" i="22"/>
  <c r="AB7" i="22"/>
  <c r="AC7" i="22"/>
  <c r="AD7" i="22"/>
  <c r="AE7" i="22"/>
  <c r="AF7" i="22"/>
  <c r="AG7" i="22"/>
  <c r="AH7" i="22"/>
  <c r="AI7" i="22"/>
  <c r="AJ7" i="22"/>
  <c r="AK7" i="22"/>
  <c r="AL7" i="22"/>
  <c r="AO7" i="22"/>
  <c r="AP7" i="22"/>
  <c r="AS7" i="22"/>
  <c r="AU7" i="22"/>
  <c r="AV7" i="22"/>
  <c r="AW7" i="22"/>
  <c r="AX7" i="22"/>
  <c r="AZ7" i="22"/>
  <c r="BB7" i="22"/>
  <c r="BC7" i="22"/>
  <c r="BD7" i="22"/>
  <c r="BE7" i="22"/>
  <c r="BF7" i="22"/>
  <c r="BG7" i="22"/>
  <c r="BH7" i="22"/>
  <c r="BK7" i="22"/>
  <c r="BL7" i="22"/>
  <c r="BM7" i="22"/>
  <c r="BN7" i="22"/>
  <c r="BO7" i="22"/>
  <c r="BP7" i="22"/>
  <c r="BQ7" i="22"/>
  <c r="BR7" i="22"/>
  <c r="BS7" i="22"/>
  <c r="BT7" i="22"/>
  <c r="B8" i="22"/>
  <c r="C8" i="22"/>
  <c r="E8" i="22"/>
  <c r="F8" i="22"/>
  <c r="G8" i="22"/>
  <c r="H8" i="22"/>
  <c r="I8" i="22"/>
  <c r="J8" i="22"/>
  <c r="L8" i="22"/>
  <c r="M8" i="22"/>
  <c r="N8" i="22"/>
  <c r="O8" i="22"/>
  <c r="P8" i="22"/>
  <c r="Q8" i="22"/>
  <c r="R8" i="22"/>
  <c r="S8" i="22"/>
  <c r="T8" i="22"/>
  <c r="W8" i="22"/>
  <c r="X8" i="22"/>
  <c r="Y8" i="22"/>
  <c r="Z8" i="22"/>
  <c r="AA8" i="22"/>
  <c r="AB8" i="22"/>
  <c r="AC8" i="22"/>
  <c r="AD8" i="22"/>
  <c r="AE8" i="22"/>
  <c r="AF8" i="22"/>
  <c r="AG8" i="22"/>
  <c r="AH8" i="22"/>
  <c r="AI8" i="22"/>
  <c r="AJ8" i="22"/>
  <c r="AK8" i="22"/>
  <c r="AL8" i="22"/>
  <c r="AO8" i="22"/>
  <c r="AP8" i="22"/>
  <c r="AS8" i="22"/>
  <c r="AU8" i="22"/>
  <c r="AV8" i="22"/>
  <c r="AW8" i="22"/>
  <c r="AX8" i="22"/>
  <c r="AZ8" i="22"/>
  <c r="BB8" i="22"/>
  <c r="BC8" i="22"/>
  <c r="BD8" i="22"/>
  <c r="BE8" i="22"/>
  <c r="BF8" i="22"/>
  <c r="BG8" i="22"/>
  <c r="BH8" i="22"/>
  <c r="BK8" i="22"/>
  <c r="BL8" i="22"/>
  <c r="BM8" i="22"/>
  <c r="BN8" i="22"/>
  <c r="BO8" i="22"/>
  <c r="BP8" i="22"/>
  <c r="BQ8" i="22"/>
  <c r="BR8" i="22"/>
  <c r="BS8" i="22"/>
  <c r="BT8" i="22"/>
  <c r="B9" i="22"/>
  <c r="C9" i="22"/>
  <c r="E9" i="22"/>
  <c r="F9" i="22"/>
  <c r="G9" i="22"/>
  <c r="H9" i="22"/>
  <c r="I9" i="22"/>
  <c r="J9" i="22"/>
  <c r="L9" i="22"/>
  <c r="M9" i="22"/>
  <c r="N9" i="22"/>
  <c r="O9" i="22"/>
  <c r="P9" i="22"/>
  <c r="Q9" i="22"/>
  <c r="R9" i="22"/>
  <c r="S9" i="22"/>
  <c r="T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O9" i="22"/>
  <c r="AP9" i="22"/>
  <c r="AS9" i="22"/>
  <c r="AU9" i="22"/>
  <c r="AV9" i="22"/>
  <c r="AW9" i="22"/>
  <c r="AX9" i="22"/>
  <c r="AZ9" i="22"/>
  <c r="BB9" i="22"/>
  <c r="BC9" i="22"/>
  <c r="BD9" i="22"/>
  <c r="BE9" i="22"/>
  <c r="BF9" i="22"/>
  <c r="BG9" i="22"/>
  <c r="BH9" i="22"/>
  <c r="BK9" i="22"/>
  <c r="BL9" i="22"/>
  <c r="BM9" i="22"/>
  <c r="BN9" i="22"/>
  <c r="BO9" i="22"/>
  <c r="BP9" i="22"/>
  <c r="BQ9" i="22"/>
  <c r="BR9" i="22"/>
  <c r="BS9" i="22"/>
  <c r="BT9" i="22"/>
  <c r="B10" i="22"/>
  <c r="C10" i="22"/>
  <c r="E10" i="22"/>
  <c r="F10" i="22"/>
  <c r="G10" i="22"/>
  <c r="H10" i="22"/>
  <c r="I10" i="22"/>
  <c r="J10" i="22"/>
  <c r="L10" i="22"/>
  <c r="M10" i="22"/>
  <c r="N10" i="22"/>
  <c r="O10" i="22"/>
  <c r="P10" i="22"/>
  <c r="Q10" i="22"/>
  <c r="R10" i="22"/>
  <c r="S10" i="22"/>
  <c r="T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O10" i="22"/>
  <c r="AP10" i="22"/>
  <c r="AS10" i="22"/>
  <c r="AU10" i="22"/>
  <c r="AV10" i="22"/>
  <c r="AW10" i="22"/>
  <c r="AX10" i="22"/>
  <c r="AZ10" i="22"/>
  <c r="BB10" i="22"/>
  <c r="BC10" i="22"/>
  <c r="BD10" i="22"/>
  <c r="BE10" i="22"/>
  <c r="BF10" i="22"/>
  <c r="BG10" i="22"/>
  <c r="BH10" i="22"/>
  <c r="BK10" i="22"/>
  <c r="BL10" i="22"/>
  <c r="BM10" i="22"/>
  <c r="BN10" i="22"/>
  <c r="BO10" i="22"/>
  <c r="BP10" i="22"/>
  <c r="BQ10" i="22"/>
  <c r="BR10" i="22"/>
  <c r="BS10" i="22"/>
  <c r="BT10" i="22"/>
  <c r="B11" i="22"/>
  <c r="C11" i="22"/>
  <c r="E11" i="22"/>
  <c r="F11" i="22"/>
  <c r="G11" i="22"/>
  <c r="H11" i="22"/>
  <c r="I11" i="22"/>
  <c r="J11" i="22"/>
  <c r="L11" i="22"/>
  <c r="M11" i="22"/>
  <c r="N11" i="22"/>
  <c r="O11" i="22"/>
  <c r="P11" i="22"/>
  <c r="Q11" i="22"/>
  <c r="R11" i="22"/>
  <c r="S11" i="22"/>
  <c r="T11" i="22"/>
  <c r="W11" i="22"/>
  <c r="X11" i="22"/>
  <c r="Y11" i="22"/>
  <c r="Z11" i="22"/>
  <c r="AA11" i="22"/>
  <c r="AB11" i="22"/>
  <c r="AC11" i="22"/>
  <c r="AD11" i="22"/>
  <c r="AE11" i="22"/>
  <c r="AF11" i="22"/>
  <c r="AG11" i="22"/>
  <c r="AH11" i="22"/>
  <c r="AI11" i="22"/>
  <c r="AJ11" i="22"/>
  <c r="AK11" i="22"/>
  <c r="AL11" i="22"/>
  <c r="AO11" i="22"/>
  <c r="AP11" i="22"/>
  <c r="AS11" i="22"/>
  <c r="AU11" i="22"/>
  <c r="AV11" i="22"/>
  <c r="AW11" i="22"/>
  <c r="AX11" i="22"/>
  <c r="AZ11" i="22"/>
  <c r="BB11" i="22"/>
  <c r="BC11" i="22"/>
  <c r="BD11" i="22"/>
  <c r="BE11" i="22"/>
  <c r="BF11" i="22"/>
  <c r="BG11" i="22"/>
  <c r="BH11" i="22"/>
  <c r="BK11" i="22"/>
  <c r="BL11" i="22"/>
  <c r="BM11" i="22"/>
  <c r="BN11" i="22"/>
  <c r="BO11" i="22"/>
  <c r="BP11" i="22"/>
  <c r="BQ11" i="22"/>
  <c r="BR11" i="22"/>
  <c r="BS11" i="22"/>
  <c r="BT11" i="22"/>
  <c r="B12" i="22"/>
  <c r="C12" i="22"/>
  <c r="E12" i="22"/>
  <c r="F12" i="22"/>
  <c r="G12" i="22"/>
  <c r="H12" i="22"/>
  <c r="I12" i="22"/>
  <c r="J12" i="22"/>
  <c r="L12" i="22"/>
  <c r="M12" i="22"/>
  <c r="N12" i="22"/>
  <c r="O12" i="22"/>
  <c r="P12" i="22"/>
  <c r="Q12" i="22"/>
  <c r="R12" i="22"/>
  <c r="S12" i="22"/>
  <c r="T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O12" i="22"/>
  <c r="AP12" i="22"/>
  <c r="AS12" i="22"/>
  <c r="AU12" i="22"/>
  <c r="AV12" i="22"/>
  <c r="AW12" i="22"/>
  <c r="AX12" i="22"/>
  <c r="AZ12" i="22"/>
  <c r="BB12" i="22"/>
  <c r="BC12" i="22"/>
  <c r="BD12" i="22"/>
  <c r="BE12" i="22"/>
  <c r="BF12" i="22"/>
  <c r="BG12" i="22"/>
  <c r="BH12" i="22"/>
  <c r="BK12" i="22"/>
  <c r="BL12" i="22"/>
  <c r="BM12" i="22"/>
  <c r="BN12" i="22"/>
  <c r="BO12" i="22"/>
  <c r="BP12" i="22"/>
  <c r="BQ12" i="22"/>
  <c r="BR12" i="22"/>
  <c r="BS12" i="22"/>
  <c r="BT12" i="22"/>
  <c r="B13" i="22"/>
  <c r="C13" i="22"/>
  <c r="E13" i="22"/>
  <c r="F13" i="22"/>
  <c r="G13" i="22"/>
  <c r="H13" i="22"/>
  <c r="I13" i="22"/>
  <c r="J13" i="22"/>
  <c r="L13" i="22"/>
  <c r="M13" i="22"/>
  <c r="N13" i="22"/>
  <c r="O13" i="22"/>
  <c r="P13" i="22"/>
  <c r="Q13" i="22"/>
  <c r="R13" i="22"/>
  <c r="S13" i="22"/>
  <c r="T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O13" i="22"/>
  <c r="AP13" i="22"/>
  <c r="AS13" i="22"/>
  <c r="AU13" i="22"/>
  <c r="AV13" i="22"/>
  <c r="AW13" i="22"/>
  <c r="AX13" i="22"/>
  <c r="AZ13" i="22"/>
  <c r="BB13" i="22"/>
  <c r="BC13" i="22"/>
  <c r="BD13" i="22"/>
  <c r="BE13" i="22"/>
  <c r="BF13" i="22"/>
  <c r="BG13" i="22"/>
  <c r="BH13" i="22"/>
  <c r="BK13" i="22"/>
  <c r="BL13" i="22"/>
  <c r="BM13" i="22"/>
  <c r="BN13" i="22"/>
  <c r="BO13" i="22"/>
  <c r="BP13" i="22"/>
  <c r="BQ13" i="22"/>
  <c r="BR13" i="22"/>
  <c r="BS13" i="22"/>
  <c r="BT13" i="22"/>
  <c r="B14" i="22"/>
  <c r="C14" i="22"/>
  <c r="E14" i="22"/>
  <c r="F14" i="22"/>
  <c r="G14" i="22"/>
  <c r="H14" i="22"/>
  <c r="I14" i="22"/>
  <c r="J14" i="22"/>
  <c r="L14" i="22"/>
  <c r="M14" i="22"/>
  <c r="N14" i="22"/>
  <c r="O14" i="22"/>
  <c r="P14" i="22"/>
  <c r="Q14" i="22"/>
  <c r="R14" i="22"/>
  <c r="S14" i="22"/>
  <c r="T14" i="22"/>
  <c r="W14" i="22"/>
  <c r="X14" i="22"/>
  <c r="Y14" i="22"/>
  <c r="Z14" i="22"/>
  <c r="AA14" i="22"/>
  <c r="AB14" i="22"/>
  <c r="AC14" i="22"/>
  <c r="AD14" i="22"/>
  <c r="AE14" i="22"/>
  <c r="AF14" i="22"/>
  <c r="AG14" i="22"/>
  <c r="AH14" i="22"/>
  <c r="AI14" i="22"/>
  <c r="AJ14" i="22"/>
  <c r="AK15" i="22"/>
  <c r="AK16" i="22"/>
  <c r="AK17" i="22"/>
  <c r="AK18" i="22"/>
  <c r="AK19" i="22"/>
  <c r="AK20" i="22"/>
  <c r="AK21" i="22"/>
  <c r="AK22" i="22"/>
  <c r="AK23" i="22"/>
  <c r="AK24" i="22"/>
  <c r="AK25" i="22"/>
  <c r="AK26" i="22"/>
  <c r="AK27" i="22"/>
  <c r="AK28" i="22"/>
  <c r="AK29" i="22"/>
  <c r="AK30" i="22"/>
  <c r="AK31" i="22"/>
  <c r="AK32" i="22"/>
  <c r="AK33" i="22"/>
  <c r="AK34" i="22"/>
  <c r="AK35" i="22"/>
  <c r="AK36" i="22"/>
  <c r="AK37" i="22"/>
  <c r="AL14" i="22"/>
  <c r="AO14" i="22"/>
  <c r="AP14" i="22"/>
  <c r="AS14" i="22"/>
  <c r="AU14" i="22"/>
  <c r="AV14" i="22"/>
  <c r="AW14" i="22"/>
  <c r="AX14" i="22"/>
  <c r="AZ14" i="22"/>
  <c r="BB14" i="22"/>
  <c r="BC14" i="22"/>
  <c r="BD14" i="22"/>
  <c r="BE14" i="22"/>
  <c r="BF14" i="22"/>
  <c r="BG14" i="22"/>
  <c r="BH14" i="22"/>
  <c r="BK14" i="22"/>
  <c r="BL14" i="22"/>
  <c r="BM14" i="22"/>
  <c r="BN14" i="22"/>
  <c r="BO14" i="22"/>
  <c r="BP14" i="22"/>
  <c r="BQ14" i="22"/>
  <c r="BR14" i="22"/>
  <c r="BS14" i="22"/>
  <c r="BT14" i="22"/>
  <c r="B15" i="22"/>
  <c r="C15" i="22"/>
  <c r="E15" i="22"/>
  <c r="F15" i="22"/>
  <c r="G15" i="22"/>
  <c r="H15" i="22"/>
  <c r="I15" i="22"/>
  <c r="J15" i="22"/>
  <c r="L15" i="22"/>
  <c r="M15" i="22"/>
  <c r="N15" i="22"/>
  <c r="O15" i="22"/>
  <c r="P15" i="22"/>
  <c r="Q15" i="22"/>
  <c r="R15" i="22"/>
  <c r="S15" i="22"/>
  <c r="T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L15" i="22"/>
  <c r="AO15" i="22"/>
  <c r="AP15" i="22"/>
  <c r="AS15" i="22"/>
  <c r="AU15" i="22"/>
  <c r="AV15" i="22"/>
  <c r="AW15" i="22"/>
  <c r="AX15" i="22"/>
  <c r="AZ15" i="22"/>
  <c r="BB15" i="22"/>
  <c r="BC15" i="22"/>
  <c r="BD15" i="22"/>
  <c r="BE15" i="22"/>
  <c r="BF15" i="22"/>
  <c r="BG15" i="22"/>
  <c r="BH15" i="22"/>
  <c r="BK15" i="22"/>
  <c r="BL15" i="22"/>
  <c r="BM15" i="22"/>
  <c r="BN15" i="22"/>
  <c r="BO15" i="22"/>
  <c r="BP15" i="22"/>
  <c r="BQ15" i="22"/>
  <c r="BR15" i="22"/>
  <c r="BS15" i="22"/>
  <c r="BT15" i="22"/>
  <c r="B16" i="22"/>
  <c r="C16" i="22"/>
  <c r="E16" i="22"/>
  <c r="F16" i="22"/>
  <c r="G16" i="22"/>
  <c r="H16" i="22"/>
  <c r="I16" i="22"/>
  <c r="J16" i="22"/>
  <c r="L16" i="22"/>
  <c r="M16" i="22"/>
  <c r="N16" i="22"/>
  <c r="O16" i="22"/>
  <c r="P16" i="22"/>
  <c r="Q16" i="22"/>
  <c r="R16" i="22"/>
  <c r="S16" i="22"/>
  <c r="T16" i="22"/>
  <c r="W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L16" i="22"/>
  <c r="AO16" i="22"/>
  <c r="AP16" i="22"/>
  <c r="AS16" i="22"/>
  <c r="AU16" i="22"/>
  <c r="AV16" i="22"/>
  <c r="AW16" i="22"/>
  <c r="AX16" i="22"/>
  <c r="AZ16" i="22"/>
  <c r="BB16" i="22"/>
  <c r="BC16" i="22"/>
  <c r="BD16" i="22"/>
  <c r="BE16" i="22"/>
  <c r="BF16" i="22"/>
  <c r="BG16" i="22"/>
  <c r="BH16" i="22"/>
  <c r="BK16" i="22"/>
  <c r="BL16" i="22"/>
  <c r="BM16" i="22"/>
  <c r="BN16" i="22"/>
  <c r="BO16" i="22"/>
  <c r="BP16" i="22"/>
  <c r="BQ16" i="22"/>
  <c r="BR16" i="22"/>
  <c r="BS16" i="22"/>
  <c r="BT16" i="22"/>
  <c r="B17" i="22"/>
  <c r="C17" i="22"/>
  <c r="E17" i="22"/>
  <c r="F17" i="22"/>
  <c r="G17" i="22"/>
  <c r="H17" i="22"/>
  <c r="I17" i="22"/>
  <c r="J17" i="22"/>
  <c r="L17" i="22"/>
  <c r="M17" i="22"/>
  <c r="N17" i="22"/>
  <c r="O17" i="22"/>
  <c r="P17" i="22"/>
  <c r="Q17" i="22"/>
  <c r="R17" i="22"/>
  <c r="S17" i="22"/>
  <c r="T17" i="22"/>
  <c r="W17" i="22"/>
  <c r="X17" i="22"/>
  <c r="Y17" i="22"/>
  <c r="Z17" i="22"/>
  <c r="AA17" i="22"/>
  <c r="AB17" i="22"/>
  <c r="AC17" i="22"/>
  <c r="AD17" i="22"/>
  <c r="AE17" i="22"/>
  <c r="AF17" i="22"/>
  <c r="AG17" i="22"/>
  <c r="AH17" i="22"/>
  <c r="AI17" i="22"/>
  <c r="AJ17" i="22"/>
  <c r="AL17" i="22"/>
  <c r="AO17" i="22"/>
  <c r="AP17" i="22"/>
  <c r="AS17" i="22"/>
  <c r="AU18" i="22"/>
  <c r="AU19" i="22"/>
  <c r="AU20" i="22"/>
  <c r="AU21" i="22"/>
  <c r="AU22" i="22"/>
  <c r="AU23" i="22"/>
  <c r="AU24" i="22"/>
  <c r="AU25" i="22"/>
  <c r="AU26" i="22"/>
  <c r="AU27" i="22"/>
  <c r="AU28" i="22"/>
  <c r="AU29" i="22"/>
  <c r="AU30" i="22"/>
  <c r="AU31" i="22"/>
  <c r="AU32" i="22"/>
  <c r="AU33" i="22"/>
  <c r="AU34" i="22"/>
  <c r="AU35" i="22"/>
  <c r="AU36" i="22"/>
  <c r="AU37" i="22"/>
  <c r="AV17" i="22"/>
  <c r="AW17" i="22"/>
  <c r="AX17" i="22"/>
  <c r="AZ17" i="22"/>
  <c r="BB17" i="22"/>
  <c r="BC17" i="22"/>
  <c r="BD17" i="22"/>
  <c r="BE17" i="22"/>
  <c r="BF17" i="22"/>
  <c r="BG17" i="22"/>
  <c r="BH17" i="22"/>
  <c r="BK17" i="22"/>
  <c r="BL17" i="22"/>
  <c r="BM17" i="22"/>
  <c r="BN17" i="22"/>
  <c r="BO17" i="22"/>
  <c r="BP17" i="22"/>
  <c r="BQ17" i="22"/>
  <c r="BR17" i="22"/>
  <c r="BS17" i="22"/>
  <c r="BT17" i="22"/>
  <c r="B18" i="22"/>
  <c r="C18" i="22"/>
  <c r="E18" i="22"/>
  <c r="F18" i="22"/>
  <c r="G18" i="22"/>
  <c r="H18" i="22"/>
  <c r="I18" i="22"/>
  <c r="J18" i="22"/>
  <c r="L18" i="22"/>
  <c r="M18" i="22"/>
  <c r="N18" i="22"/>
  <c r="O18" i="22"/>
  <c r="P18" i="22"/>
  <c r="Q18" i="22"/>
  <c r="R18" i="22"/>
  <c r="S18" i="22"/>
  <c r="T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L18" i="22"/>
  <c r="AO18" i="22"/>
  <c r="AP18" i="22"/>
  <c r="AS18" i="22"/>
  <c r="AV18" i="22"/>
  <c r="AW18" i="22"/>
  <c r="AX18" i="22"/>
  <c r="AZ18" i="22"/>
  <c r="BB18" i="22"/>
  <c r="BC18" i="22"/>
  <c r="BD18" i="22"/>
  <c r="BE18" i="22"/>
  <c r="BF18" i="22"/>
  <c r="BG18" i="22"/>
  <c r="BH18" i="22"/>
  <c r="BK18" i="22"/>
  <c r="BL18" i="22"/>
  <c r="BM18" i="22"/>
  <c r="BN18" i="22"/>
  <c r="BO18" i="22"/>
  <c r="BP18" i="22"/>
  <c r="BQ18" i="22"/>
  <c r="BR18" i="22"/>
  <c r="BS18" i="22"/>
  <c r="BT18" i="22"/>
  <c r="B19" i="22"/>
  <c r="C19" i="22"/>
  <c r="E19" i="22"/>
  <c r="F19" i="22"/>
  <c r="G19" i="22"/>
  <c r="H19" i="22"/>
  <c r="I19" i="22"/>
  <c r="J19" i="22"/>
  <c r="L19" i="22"/>
  <c r="M19" i="22"/>
  <c r="N19" i="22"/>
  <c r="O19" i="22"/>
  <c r="P19" i="22"/>
  <c r="Q19" i="22"/>
  <c r="R19" i="22"/>
  <c r="S19" i="22"/>
  <c r="T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L19" i="22"/>
  <c r="AO19" i="22"/>
  <c r="AP19" i="22"/>
  <c r="AS19" i="22"/>
  <c r="AV19" i="22"/>
  <c r="AW19" i="22"/>
  <c r="AX19" i="22"/>
  <c r="AZ19" i="22"/>
  <c r="BB19" i="22"/>
  <c r="BC19" i="22"/>
  <c r="BD19" i="22"/>
  <c r="BE19" i="22"/>
  <c r="BF19" i="22"/>
  <c r="BG19" i="22"/>
  <c r="BH19" i="22"/>
  <c r="BK19" i="22"/>
  <c r="BL19" i="22"/>
  <c r="BM19" i="22"/>
  <c r="BN19" i="22"/>
  <c r="BO19" i="22"/>
  <c r="BP19" i="22"/>
  <c r="BQ19" i="22"/>
  <c r="BR19" i="22"/>
  <c r="BS19" i="22"/>
  <c r="BT19" i="22"/>
  <c r="B20" i="22"/>
  <c r="C20" i="22"/>
  <c r="E20" i="22"/>
  <c r="F20" i="22"/>
  <c r="G20" i="22"/>
  <c r="H20" i="22"/>
  <c r="I20" i="22"/>
  <c r="J20" i="22"/>
  <c r="L20" i="22"/>
  <c r="M20" i="22"/>
  <c r="N20" i="22"/>
  <c r="O20" i="22"/>
  <c r="P20" i="22"/>
  <c r="Q20" i="22"/>
  <c r="R20" i="22"/>
  <c r="S20" i="22"/>
  <c r="T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L20" i="22"/>
  <c r="AO20" i="22"/>
  <c r="AP20" i="22"/>
  <c r="AS20" i="22"/>
  <c r="AV20" i="22"/>
  <c r="AW20" i="22"/>
  <c r="AX20" i="22"/>
  <c r="AZ20" i="22"/>
  <c r="BB20" i="22"/>
  <c r="BC20" i="22"/>
  <c r="BD20" i="22"/>
  <c r="BE20" i="22"/>
  <c r="BF20" i="22"/>
  <c r="BG20" i="22"/>
  <c r="BH20" i="22"/>
  <c r="BK20" i="22"/>
  <c r="BL20" i="22"/>
  <c r="BM20" i="22"/>
  <c r="BN20" i="22"/>
  <c r="BO20" i="22"/>
  <c r="BP20" i="22"/>
  <c r="BQ20" i="22"/>
  <c r="BR20" i="22"/>
  <c r="BS20" i="22"/>
  <c r="BT20" i="22"/>
  <c r="B21" i="22"/>
  <c r="C21" i="22"/>
  <c r="E21" i="22"/>
  <c r="F21" i="22"/>
  <c r="G21" i="22"/>
  <c r="H21" i="22"/>
  <c r="I21" i="22"/>
  <c r="J21" i="22"/>
  <c r="L21" i="22"/>
  <c r="M21" i="22"/>
  <c r="N21" i="22"/>
  <c r="O21" i="22"/>
  <c r="P21" i="22"/>
  <c r="Q21" i="22"/>
  <c r="R21" i="22"/>
  <c r="S21" i="22"/>
  <c r="T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L21" i="22"/>
  <c r="AO21" i="22"/>
  <c r="AP21" i="22"/>
  <c r="AS21" i="22"/>
  <c r="AV21" i="22"/>
  <c r="AW21" i="22"/>
  <c r="AX21" i="22"/>
  <c r="AZ21" i="22"/>
  <c r="BB21" i="22"/>
  <c r="BC21" i="22"/>
  <c r="BD21" i="22"/>
  <c r="BE21" i="22"/>
  <c r="BF21" i="22"/>
  <c r="BG21" i="22"/>
  <c r="BH21" i="22"/>
  <c r="BK21" i="22"/>
  <c r="BL21" i="22"/>
  <c r="BM21" i="22"/>
  <c r="BN21" i="22"/>
  <c r="BO21" i="22"/>
  <c r="BP21" i="22"/>
  <c r="BQ21" i="22"/>
  <c r="BR21" i="22"/>
  <c r="BS21" i="22"/>
  <c r="BT21" i="22"/>
  <c r="B22" i="22"/>
  <c r="C22" i="22"/>
  <c r="E22" i="22"/>
  <c r="F22" i="22"/>
  <c r="G22" i="22"/>
  <c r="H22" i="22"/>
  <c r="I22" i="22"/>
  <c r="J22" i="22"/>
  <c r="L22" i="22"/>
  <c r="M22" i="22"/>
  <c r="N22" i="22"/>
  <c r="O22" i="22"/>
  <c r="P22" i="22"/>
  <c r="Q22" i="22"/>
  <c r="R22" i="22"/>
  <c r="S22" i="22"/>
  <c r="T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L22" i="22"/>
  <c r="AO22" i="22"/>
  <c r="AP22" i="22"/>
  <c r="AS22" i="22"/>
  <c r="AV22" i="22"/>
  <c r="AW22" i="22"/>
  <c r="AX22" i="22"/>
  <c r="AZ22" i="22"/>
  <c r="BB22" i="22"/>
  <c r="BC22" i="22"/>
  <c r="BD22" i="22"/>
  <c r="BE22" i="22"/>
  <c r="BF22" i="22"/>
  <c r="BG22" i="22"/>
  <c r="BH22" i="22"/>
  <c r="BK22" i="22"/>
  <c r="BL22" i="22"/>
  <c r="BM22" i="22"/>
  <c r="BN22" i="22"/>
  <c r="BO22" i="22"/>
  <c r="BP22" i="22"/>
  <c r="BQ22" i="22"/>
  <c r="BR22" i="22"/>
  <c r="BS22" i="22"/>
  <c r="BT22" i="22"/>
  <c r="B23" i="22"/>
  <c r="C23" i="22"/>
  <c r="E23" i="22"/>
  <c r="F23" i="22"/>
  <c r="G23" i="22"/>
  <c r="H23" i="22"/>
  <c r="I23" i="22"/>
  <c r="J23" i="22"/>
  <c r="L23" i="22"/>
  <c r="M23" i="22"/>
  <c r="N23" i="22"/>
  <c r="O23" i="22"/>
  <c r="P23" i="22"/>
  <c r="Q23" i="22"/>
  <c r="R23" i="22"/>
  <c r="S23" i="22"/>
  <c r="T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L23" i="22"/>
  <c r="AO23" i="22"/>
  <c r="AP23" i="22"/>
  <c r="AS23" i="22"/>
  <c r="AV23" i="22"/>
  <c r="AW23" i="22"/>
  <c r="AX23" i="22"/>
  <c r="AZ23" i="22"/>
  <c r="BB23" i="22"/>
  <c r="BC23" i="22"/>
  <c r="BD23" i="22"/>
  <c r="BE23" i="22"/>
  <c r="BF23" i="22"/>
  <c r="BG23" i="22"/>
  <c r="BH23" i="22"/>
  <c r="BK23" i="22"/>
  <c r="BL23" i="22"/>
  <c r="BM23" i="22"/>
  <c r="BN23" i="22"/>
  <c r="BO23" i="22"/>
  <c r="BP23" i="22"/>
  <c r="BQ23" i="22"/>
  <c r="BR23" i="22"/>
  <c r="BS23" i="22"/>
  <c r="BT23" i="22"/>
  <c r="B24" i="22"/>
  <c r="C24" i="22"/>
  <c r="E24" i="22"/>
  <c r="F24" i="22"/>
  <c r="G24" i="22"/>
  <c r="H24" i="22"/>
  <c r="I24" i="22"/>
  <c r="J24" i="22"/>
  <c r="L24" i="22"/>
  <c r="M24" i="22"/>
  <c r="N24" i="22"/>
  <c r="O24" i="22"/>
  <c r="P24" i="22"/>
  <c r="Q24" i="22"/>
  <c r="R24" i="22"/>
  <c r="S24" i="22"/>
  <c r="T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L24" i="22"/>
  <c r="AO24" i="22"/>
  <c r="AP24" i="22"/>
  <c r="AS24" i="22"/>
  <c r="AV24" i="22"/>
  <c r="AW24" i="22"/>
  <c r="AX24" i="22"/>
  <c r="AZ24" i="22"/>
  <c r="BB24" i="22"/>
  <c r="BC24" i="22"/>
  <c r="BD24" i="22"/>
  <c r="BE24" i="22"/>
  <c r="BF24" i="22"/>
  <c r="BG24" i="22"/>
  <c r="BH24" i="22"/>
  <c r="BK24" i="22"/>
  <c r="BL24" i="22"/>
  <c r="BM24" i="22"/>
  <c r="BN24" i="22"/>
  <c r="BO24" i="22"/>
  <c r="BP24" i="22"/>
  <c r="BQ24" i="22"/>
  <c r="BR24" i="22"/>
  <c r="BS24" i="22"/>
  <c r="BT24" i="22"/>
  <c r="B25" i="22"/>
  <c r="C25" i="22"/>
  <c r="E25" i="22"/>
  <c r="F25" i="22"/>
  <c r="G25" i="22"/>
  <c r="H25" i="22"/>
  <c r="I25" i="22"/>
  <c r="J25" i="22"/>
  <c r="L25" i="22"/>
  <c r="M25" i="22"/>
  <c r="N25" i="22"/>
  <c r="O25" i="22"/>
  <c r="P25" i="22"/>
  <c r="Q25" i="22"/>
  <c r="R25" i="22"/>
  <c r="S25" i="22"/>
  <c r="T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L25" i="22"/>
  <c r="AO25" i="22"/>
  <c r="AP25" i="22"/>
  <c r="AS25" i="22"/>
  <c r="AV25" i="22"/>
  <c r="AW25" i="22"/>
  <c r="AX25" i="22"/>
  <c r="AZ25" i="22"/>
  <c r="BB25" i="22"/>
  <c r="BC25" i="22"/>
  <c r="BD25" i="22"/>
  <c r="BE25" i="22"/>
  <c r="BF25" i="22"/>
  <c r="BG25" i="22"/>
  <c r="BH25" i="22"/>
  <c r="BK25" i="22"/>
  <c r="BL25" i="22"/>
  <c r="BM25" i="22"/>
  <c r="BN25" i="22"/>
  <c r="BO25" i="22"/>
  <c r="BP25" i="22"/>
  <c r="BQ25" i="22"/>
  <c r="BR25" i="22"/>
  <c r="BS25" i="22"/>
  <c r="BT25" i="22"/>
  <c r="B26" i="22"/>
  <c r="C26" i="22"/>
  <c r="E26" i="22"/>
  <c r="F26" i="22"/>
  <c r="G26" i="22"/>
  <c r="H26" i="22"/>
  <c r="I26" i="22"/>
  <c r="J26" i="22"/>
  <c r="L26" i="22"/>
  <c r="M26" i="22"/>
  <c r="N26" i="22"/>
  <c r="O26" i="22"/>
  <c r="P26" i="22"/>
  <c r="Q26" i="22"/>
  <c r="R26" i="22"/>
  <c r="S26" i="22"/>
  <c r="T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L26" i="22"/>
  <c r="AO26" i="22"/>
  <c r="AP26" i="22"/>
  <c r="AS26" i="22"/>
  <c r="AV26" i="22"/>
  <c r="AW26" i="22"/>
  <c r="AX26" i="22"/>
  <c r="AZ26" i="22"/>
  <c r="BB26" i="22"/>
  <c r="BC26" i="22"/>
  <c r="BD26" i="22"/>
  <c r="BE26" i="22"/>
  <c r="BF26" i="22"/>
  <c r="BG26" i="22"/>
  <c r="BH26" i="22"/>
  <c r="BK26" i="22"/>
  <c r="BL26" i="22"/>
  <c r="BM26" i="22"/>
  <c r="BN26" i="22"/>
  <c r="BO26" i="22"/>
  <c r="BP26" i="22"/>
  <c r="BQ26" i="22"/>
  <c r="BR26" i="22"/>
  <c r="BS26" i="22"/>
  <c r="BT26" i="22"/>
  <c r="B27" i="22"/>
  <c r="C27" i="22"/>
  <c r="E27" i="22"/>
  <c r="F27" i="22"/>
  <c r="G27" i="22"/>
  <c r="H27" i="22"/>
  <c r="I27" i="22"/>
  <c r="J27" i="22"/>
  <c r="L27" i="22"/>
  <c r="M27" i="22"/>
  <c r="N27" i="22"/>
  <c r="O27" i="22"/>
  <c r="P27" i="22"/>
  <c r="Q27" i="22"/>
  <c r="R27" i="22"/>
  <c r="S27" i="22"/>
  <c r="T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L27" i="22"/>
  <c r="AO27" i="22"/>
  <c r="AP27" i="22"/>
  <c r="AS27" i="22"/>
  <c r="AV27" i="22"/>
  <c r="AW27" i="22"/>
  <c r="AX27" i="22"/>
  <c r="AZ27" i="22"/>
  <c r="BB27" i="22"/>
  <c r="BC27" i="22"/>
  <c r="BD27" i="22"/>
  <c r="BE27" i="22"/>
  <c r="BF27" i="22"/>
  <c r="BG27" i="22"/>
  <c r="BH27" i="22"/>
  <c r="BK27" i="22"/>
  <c r="BL27" i="22"/>
  <c r="BM27" i="22"/>
  <c r="BN27" i="22"/>
  <c r="BO27" i="22"/>
  <c r="BP27" i="22"/>
  <c r="BQ27" i="22"/>
  <c r="BR27" i="22"/>
  <c r="BS27" i="22"/>
  <c r="BT27" i="22"/>
  <c r="B28" i="22"/>
  <c r="C28" i="22"/>
  <c r="E28" i="22"/>
  <c r="F28" i="22"/>
  <c r="G28" i="22"/>
  <c r="H28" i="22"/>
  <c r="I28" i="22"/>
  <c r="J28" i="22"/>
  <c r="L28" i="22"/>
  <c r="M28" i="22"/>
  <c r="N28" i="22"/>
  <c r="O28" i="22"/>
  <c r="P28" i="22"/>
  <c r="Q28" i="22"/>
  <c r="R28" i="22"/>
  <c r="S28" i="22"/>
  <c r="T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L28" i="22"/>
  <c r="AO28" i="22"/>
  <c r="AP28" i="22"/>
  <c r="AS28" i="22"/>
  <c r="AV28" i="22"/>
  <c r="AW28" i="22"/>
  <c r="AX28" i="22"/>
  <c r="AZ28" i="22"/>
  <c r="BB28" i="22"/>
  <c r="BC28" i="22"/>
  <c r="BD28" i="22"/>
  <c r="BE28" i="22"/>
  <c r="BF28" i="22"/>
  <c r="BG28" i="22"/>
  <c r="BH28" i="22"/>
  <c r="BK28" i="22"/>
  <c r="BL28" i="22"/>
  <c r="BM28" i="22"/>
  <c r="BN28" i="22"/>
  <c r="BO28" i="22"/>
  <c r="BP28" i="22"/>
  <c r="BQ28" i="22"/>
  <c r="BR28" i="22"/>
  <c r="BS28" i="22"/>
  <c r="BT28" i="22"/>
  <c r="B29" i="22"/>
  <c r="C29" i="22"/>
  <c r="E29" i="22"/>
  <c r="F29" i="22"/>
  <c r="G29" i="22"/>
  <c r="H29" i="22"/>
  <c r="I29" i="22"/>
  <c r="J29" i="22"/>
  <c r="L29" i="22"/>
  <c r="M29" i="22"/>
  <c r="N29" i="22"/>
  <c r="O29" i="22"/>
  <c r="P29" i="22"/>
  <c r="Q29" i="22"/>
  <c r="R29" i="22"/>
  <c r="S29" i="22"/>
  <c r="T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L29" i="22"/>
  <c r="AO29" i="22"/>
  <c r="AP29" i="22"/>
  <c r="AS29" i="22"/>
  <c r="AV29" i="22"/>
  <c r="AW29" i="22"/>
  <c r="AX29" i="22"/>
  <c r="AZ29" i="22"/>
  <c r="BB29" i="22"/>
  <c r="BC29" i="22"/>
  <c r="BD29" i="22"/>
  <c r="BE29" i="22"/>
  <c r="BF29" i="22"/>
  <c r="BG29" i="22"/>
  <c r="BH29" i="22"/>
  <c r="BK29" i="22"/>
  <c r="BL29" i="22"/>
  <c r="BM29" i="22"/>
  <c r="BN29" i="22"/>
  <c r="BO29" i="22"/>
  <c r="BP29" i="22"/>
  <c r="BQ29" i="22"/>
  <c r="BR29" i="22"/>
  <c r="BS29" i="22"/>
  <c r="BT29" i="22"/>
  <c r="B30" i="22"/>
  <c r="C30" i="22"/>
  <c r="E30" i="22"/>
  <c r="F30" i="22"/>
  <c r="G30" i="22"/>
  <c r="H30" i="22"/>
  <c r="I30" i="22"/>
  <c r="J30" i="22"/>
  <c r="L30" i="22"/>
  <c r="M30" i="22"/>
  <c r="N30" i="22"/>
  <c r="O30" i="22"/>
  <c r="P30" i="22"/>
  <c r="Q30" i="22"/>
  <c r="R30" i="22"/>
  <c r="S30" i="22"/>
  <c r="T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L30" i="22"/>
  <c r="AO30" i="22"/>
  <c r="AP30" i="22"/>
  <c r="AS30" i="22"/>
  <c r="AV30" i="22"/>
  <c r="AW30" i="22"/>
  <c r="AX30" i="22"/>
  <c r="AZ30" i="22"/>
  <c r="BB30" i="22"/>
  <c r="BC30" i="22"/>
  <c r="BD30" i="22"/>
  <c r="BE30" i="22"/>
  <c r="BF30" i="22"/>
  <c r="BG30" i="22"/>
  <c r="BH30" i="22"/>
  <c r="BK30" i="22"/>
  <c r="BL30" i="22"/>
  <c r="BM30" i="22"/>
  <c r="BN30" i="22"/>
  <c r="BO30" i="22"/>
  <c r="BP30" i="22"/>
  <c r="BQ30" i="22"/>
  <c r="BR30" i="22"/>
  <c r="BS30" i="22"/>
  <c r="BT30" i="22"/>
  <c r="B31" i="22"/>
  <c r="C31" i="22"/>
  <c r="E31" i="22"/>
  <c r="F31" i="22"/>
  <c r="G31" i="22"/>
  <c r="H31" i="22"/>
  <c r="I31" i="22"/>
  <c r="J31" i="22"/>
  <c r="L31" i="22"/>
  <c r="M31" i="22"/>
  <c r="N31" i="22"/>
  <c r="O31" i="22"/>
  <c r="P31" i="22"/>
  <c r="Q31" i="22"/>
  <c r="R31" i="22"/>
  <c r="S31" i="22"/>
  <c r="T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L31" i="22"/>
  <c r="AO31" i="22"/>
  <c r="AP31" i="22"/>
  <c r="AS31" i="22"/>
  <c r="AV31" i="22"/>
  <c r="AW31" i="22"/>
  <c r="AX31" i="22"/>
  <c r="AZ31" i="22"/>
  <c r="BB31" i="22"/>
  <c r="BC31" i="22"/>
  <c r="BD31" i="22"/>
  <c r="BE31" i="22"/>
  <c r="BF31" i="22"/>
  <c r="BG31" i="22"/>
  <c r="BH31" i="22"/>
  <c r="BK31" i="22"/>
  <c r="BL31" i="22"/>
  <c r="BM31" i="22"/>
  <c r="BN31" i="22"/>
  <c r="BO31" i="22"/>
  <c r="BP31" i="22"/>
  <c r="BQ31" i="22"/>
  <c r="BR31" i="22"/>
  <c r="BS31" i="22"/>
  <c r="BT31" i="22"/>
  <c r="B32" i="22"/>
  <c r="C32" i="22"/>
  <c r="E32" i="22"/>
  <c r="F32" i="22"/>
  <c r="G32" i="22"/>
  <c r="H32" i="22"/>
  <c r="I32" i="22"/>
  <c r="J32" i="22"/>
  <c r="L32" i="22"/>
  <c r="M32" i="22"/>
  <c r="N32" i="22"/>
  <c r="O32" i="22"/>
  <c r="P32" i="22"/>
  <c r="Q32" i="22"/>
  <c r="R32" i="22"/>
  <c r="S32" i="22"/>
  <c r="T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L32" i="22"/>
  <c r="AO32" i="22"/>
  <c r="AP32" i="22"/>
  <c r="AS32" i="22"/>
  <c r="AV32" i="22"/>
  <c r="AW32" i="22"/>
  <c r="AX32" i="22"/>
  <c r="AZ32" i="22"/>
  <c r="BB32" i="22"/>
  <c r="BC32" i="22"/>
  <c r="BD32" i="22"/>
  <c r="BE32" i="22"/>
  <c r="BF32" i="22"/>
  <c r="BG32" i="22"/>
  <c r="BH32" i="22"/>
  <c r="BK32" i="22"/>
  <c r="BL32" i="22"/>
  <c r="BM32" i="22"/>
  <c r="BN32" i="22"/>
  <c r="BO32" i="22"/>
  <c r="BP32" i="22"/>
  <c r="BQ32" i="22"/>
  <c r="BR32" i="22"/>
  <c r="BS32" i="22"/>
  <c r="BT32" i="22"/>
  <c r="B33" i="22"/>
  <c r="C33" i="22"/>
  <c r="E33" i="22"/>
  <c r="F33" i="22"/>
  <c r="G33" i="22"/>
  <c r="H33" i="22"/>
  <c r="I33" i="22"/>
  <c r="J33" i="22"/>
  <c r="L33" i="22"/>
  <c r="M33" i="22"/>
  <c r="N33" i="22"/>
  <c r="O33" i="22"/>
  <c r="P33" i="22"/>
  <c r="Q33" i="22"/>
  <c r="R33" i="22"/>
  <c r="S33" i="22"/>
  <c r="T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L33" i="22"/>
  <c r="AO33" i="22"/>
  <c r="AP33" i="22"/>
  <c r="AS33" i="22"/>
  <c r="AV33" i="22"/>
  <c r="AW33" i="22"/>
  <c r="AX33" i="22"/>
  <c r="AZ33" i="22"/>
  <c r="BB33" i="22"/>
  <c r="BC33" i="22"/>
  <c r="BD33" i="22"/>
  <c r="BE33" i="22"/>
  <c r="BF33" i="22"/>
  <c r="BG33" i="22"/>
  <c r="BH33" i="22"/>
  <c r="BK33" i="22"/>
  <c r="BL33" i="22"/>
  <c r="BM33" i="22"/>
  <c r="BN33" i="22"/>
  <c r="BO33" i="22"/>
  <c r="BP33" i="22"/>
  <c r="BQ33" i="22"/>
  <c r="BR33" i="22"/>
  <c r="BS33" i="22"/>
  <c r="BT33" i="22"/>
  <c r="B34" i="22"/>
  <c r="C34" i="22"/>
  <c r="E34" i="22"/>
  <c r="F34" i="22"/>
  <c r="G34" i="22"/>
  <c r="H34" i="22"/>
  <c r="I34" i="22"/>
  <c r="J34" i="22"/>
  <c r="L34" i="22"/>
  <c r="M34" i="22"/>
  <c r="N34" i="22"/>
  <c r="O34" i="22"/>
  <c r="P34" i="22"/>
  <c r="Q34" i="22"/>
  <c r="R34" i="22"/>
  <c r="S34" i="22"/>
  <c r="T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L34" i="22"/>
  <c r="AO34" i="22"/>
  <c r="AP35" i="22"/>
  <c r="AP36" i="22"/>
  <c r="AP37" i="22"/>
  <c r="AS34" i="22"/>
  <c r="AV34" i="22"/>
  <c r="AW34" i="22"/>
  <c r="AX34" i="22"/>
  <c r="AZ34" i="22"/>
  <c r="BB34" i="22"/>
  <c r="BC34" i="22"/>
  <c r="BD34" i="22"/>
  <c r="BE34" i="22"/>
  <c r="BF34" i="22"/>
  <c r="BG34" i="22"/>
  <c r="BH34" i="22"/>
  <c r="BK34" i="22"/>
  <c r="BL34" i="22"/>
  <c r="BM34" i="22"/>
  <c r="BN34" i="22"/>
  <c r="BO34" i="22"/>
  <c r="BP34" i="22"/>
  <c r="BQ34" i="22"/>
  <c r="BR34" i="22"/>
  <c r="BS34" i="22"/>
  <c r="BT34" i="22"/>
  <c r="B35" i="22"/>
  <c r="C35" i="22"/>
  <c r="E35" i="22"/>
  <c r="F35" i="22"/>
  <c r="G35" i="22"/>
  <c r="H35" i="22"/>
  <c r="I35" i="22"/>
  <c r="J35" i="22"/>
  <c r="L35" i="22"/>
  <c r="M35" i="22"/>
  <c r="N35" i="22"/>
  <c r="O35" i="22"/>
  <c r="P35" i="22"/>
  <c r="Q35" i="22"/>
  <c r="R35" i="22"/>
  <c r="S35" i="22"/>
  <c r="T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L35" i="22"/>
  <c r="AO35" i="22"/>
  <c r="AS35" i="22"/>
  <c r="AV35" i="22"/>
  <c r="AW35" i="22"/>
  <c r="AX35" i="22"/>
  <c r="AZ35" i="22"/>
  <c r="BB35" i="22"/>
  <c r="BC35" i="22"/>
  <c r="BD35" i="22"/>
  <c r="BE35" i="22"/>
  <c r="BF35" i="22"/>
  <c r="BG35" i="22"/>
  <c r="BH35" i="22"/>
  <c r="BK35" i="22"/>
  <c r="BL35" i="22"/>
  <c r="BM35" i="22"/>
  <c r="BN35" i="22"/>
  <c r="BO35" i="22"/>
  <c r="BP35" i="22"/>
  <c r="BQ35" i="22"/>
  <c r="BR35" i="22"/>
  <c r="BS35" i="22"/>
  <c r="BT35" i="22"/>
  <c r="B36" i="22"/>
  <c r="C36" i="22"/>
  <c r="E36" i="22"/>
  <c r="F36" i="22"/>
  <c r="G36" i="22"/>
  <c r="H36" i="22"/>
  <c r="I36" i="22"/>
  <c r="J36" i="22"/>
  <c r="L36" i="22"/>
  <c r="M36" i="22"/>
  <c r="N36" i="22"/>
  <c r="O36" i="22"/>
  <c r="P36" i="22"/>
  <c r="Q36" i="22"/>
  <c r="R36" i="22"/>
  <c r="S36" i="22"/>
  <c r="T36" i="22"/>
  <c r="W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L36" i="22"/>
  <c r="AO36" i="22"/>
  <c r="AS36" i="22"/>
  <c r="AV36" i="22"/>
  <c r="AW36" i="22"/>
  <c r="AX36" i="22"/>
  <c r="AZ36" i="22"/>
  <c r="BB36" i="22"/>
  <c r="BC36" i="22"/>
  <c r="BD36" i="22"/>
  <c r="BE36" i="22"/>
  <c r="BF36" i="22"/>
  <c r="BG36" i="22"/>
  <c r="BH36" i="22"/>
  <c r="BK36" i="22"/>
  <c r="BL36" i="22"/>
  <c r="BM36" i="22"/>
  <c r="BN36" i="22"/>
  <c r="BO36" i="22"/>
  <c r="BP36" i="22"/>
  <c r="BQ36" i="22"/>
  <c r="BR36" i="22"/>
  <c r="BS36" i="22"/>
  <c r="BT36" i="22"/>
  <c r="B37" i="22"/>
  <c r="C37" i="22"/>
  <c r="E37" i="22"/>
  <c r="F37" i="22"/>
  <c r="G37" i="22"/>
  <c r="H37" i="22"/>
  <c r="I37" i="22"/>
  <c r="J37" i="22"/>
  <c r="L37" i="22"/>
  <c r="M37" i="22"/>
  <c r="N37" i="22"/>
  <c r="O37" i="22"/>
  <c r="P37" i="22"/>
  <c r="Q37" i="22"/>
  <c r="R37" i="22"/>
  <c r="S37" i="22"/>
  <c r="T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L37" i="22"/>
  <c r="AO37" i="22"/>
  <c r="AS37" i="22"/>
  <c r="AV37" i="22"/>
  <c r="AW37" i="22"/>
  <c r="AX37" i="22"/>
  <c r="AZ37" i="22"/>
  <c r="BB37" i="22"/>
  <c r="BC37" i="22"/>
  <c r="BD37" i="22"/>
  <c r="BE37" i="22"/>
  <c r="BF37" i="22"/>
  <c r="BG37" i="22"/>
  <c r="BH37" i="22"/>
  <c r="BK37" i="22"/>
  <c r="BL37" i="22"/>
  <c r="BM37" i="22"/>
  <c r="BN37" i="22"/>
  <c r="BO37" i="22"/>
  <c r="BP37" i="22"/>
  <c r="BQ37" i="22"/>
  <c r="BR37" i="22"/>
  <c r="BS37" i="22"/>
  <c r="BT37" i="22"/>
  <c r="B6" i="15"/>
  <c r="C6" i="15"/>
  <c r="E6" i="15"/>
  <c r="F6" i="15"/>
  <c r="G6" i="15"/>
  <c r="H6" i="15"/>
  <c r="I6" i="15"/>
  <c r="J6" i="15"/>
  <c r="L6" i="15"/>
  <c r="M6" i="15"/>
  <c r="N6" i="15"/>
  <c r="O6" i="15"/>
  <c r="P6" i="15"/>
  <c r="Q6" i="15"/>
  <c r="R6" i="15"/>
  <c r="S6" i="15"/>
  <c r="T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AK6" i="15"/>
  <c r="AL6" i="15"/>
  <c r="AO6" i="15"/>
  <c r="AP6" i="15"/>
  <c r="AS6" i="15"/>
  <c r="AT6" i="15"/>
  <c r="AU6" i="15"/>
  <c r="AV6" i="15"/>
  <c r="AW6" i="15"/>
  <c r="AX6" i="15"/>
  <c r="AZ6" i="15"/>
  <c r="BB6" i="15"/>
  <c r="BC6" i="15"/>
  <c r="BD6" i="15"/>
  <c r="BE6" i="15"/>
  <c r="BF6" i="15"/>
  <c r="BG6" i="15"/>
  <c r="BH6" i="15"/>
  <c r="BK6" i="15"/>
  <c r="BL6" i="15"/>
  <c r="BM6" i="15"/>
  <c r="BN6" i="15"/>
  <c r="BO6" i="15"/>
  <c r="BP6" i="15"/>
  <c r="BQ6" i="15"/>
  <c r="BR6" i="15"/>
  <c r="BS6" i="15"/>
  <c r="BT6" i="15"/>
  <c r="B7" i="15"/>
  <c r="C7" i="15"/>
  <c r="E7" i="15"/>
  <c r="F7" i="15"/>
  <c r="G7" i="15"/>
  <c r="H7" i="15"/>
  <c r="I7" i="15"/>
  <c r="J7" i="15"/>
  <c r="L7" i="15"/>
  <c r="M7" i="15"/>
  <c r="N7" i="15"/>
  <c r="O7" i="15"/>
  <c r="P7" i="15"/>
  <c r="Q7" i="15"/>
  <c r="R7" i="15"/>
  <c r="S7" i="15"/>
  <c r="T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AK7" i="15"/>
  <c r="AL7" i="15"/>
  <c r="AO7" i="15"/>
  <c r="AP7" i="15"/>
  <c r="AS7" i="15"/>
  <c r="AU7" i="15"/>
  <c r="AV7" i="15"/>
  <c r="AW7" i="15"/>
  <c r="AX7" i="15"/>
  <c r="AZ7" i="15"/>
  <c r="BB7" i="15"/>
  <c r="BC7" i="15"/>
  <c r="BD7" i="15"/>
  <c r="BE7" i="15"/>
  <c r="BF7" i="15"/>
  <c r="BG7" i="15"/>
  <c r="BH7" i="15"/>
  <c r="BK7" i="15"/>
  <c r="BL7" i="15"/>
  <c r="BM7" i="15"/>
  <c r="BN7" i="15"/>
  <c r="BO7" i="15"/>
  <c r="BP7" i="15"/>
  <c r="BQ7" i="15"/>
  <c r="BR7" i="15"/>
  <c r="BS7" i="15"/>
  <c r="BT7" i="15"/>
  <c r="B8" i="15"/>
  <c r="C8" i="15"/>
  <c r="E8" i="15"/>
  <c r="F8" i="15"/>
  <c r="G8" i="15"/>
  <c r="H8" i="15"/>
  <c r="I8" i="15"/>
  <c r="J8" i="15"/>
  <c r="L8" i="15"/>
  <c r="M8" i="15"/>
  <c r="N8" i="15"/>
  <c r="O8" i="15"/>
  <c r="P8" i="15"/>
  <c r="Q8" i="15"/>
  <c r="R8" i="15"/>
  <c r="S8" i="15"/>
  <c r="T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AK8" i="15"/>
  <c r="AL8" i="15"/>
  <c r="AO8" i="15"/>
  <c r="AP8" i="15"/>
  <c r="AS8" i="15"/>
  <c r="AU8" i="15"/>
  <c r="AV8" i="15"/>
  <c r="AW8" i="15"/>
  <c r="AX8" i="15"/>
  <c r="AZ8" i="15"/>
  <c r="BB8" i="15"/>
  <c r="BC8" i="15"/>
  <c r="BD8" i="15"/>
  <c r="BE8" i="15"/>
  <c r="BF8" i="15"/>
  <c r="BG8" i="15"/>
  <c r="BH8" i="15"/>
  <c r="BK8" i="15"/>
  <c r="BL8" i="15"/>
  <c r="BM8" i="15"/>
  <c r="BN8" i="15"/>
  <c r="BO8" i="15"/>
  <c r="BP8" i="15"/>
  <c r="BQ8" i="15"/>
  <c r="BR8" i="15"/>
  <c r="BS8" i="15"/>
  <c r="BT8" i="15"/>
  <c r="B9" i="15"/>
  <c r="C9" i="15"/>
  <c r="E9" i="15"/>
  <c r="F9" i="15"/>
  <c r="G9" i="15"/>
  <c r="H9" i="15"/>
  <c r="I9" i="15"/>
  <c r="J9" i="15"/>
  <c r="L9" i="15"/>
  <c r="M9" i="15"/>
  <c r="N9" i="15"/>
  <c r="O9" i="15"/>
  <c r="P9" i="15"/>
  <c r="Q9" i="15"/>
  <c r="R9" i="15"/>
  <c r="S9" i="15"/>
  <c r="T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O9" i="15"/>
  <c r="AP9" i="15"/>
  <c r="AS9" i="15"/>
  <c r="AU9" i="15"/>
  <c r="AV9" i="15"/>
  <c r="AW9" i="15"/>
  <c r="AX9" i="15"/>
  <c r="AZ9" i="15"/>
  <c r="BB9" i="15"/>
  <c r="BC9" i="15"/>
  <c r="BD9" i="15"/>
  <c r="BE9" i="15"/>
  <c r="BF9" i="15"/>
  <c r="BG9" i="15"/>
  <c r="BH9" i="15"/>
  <c r="BK9" i="15"/>
  <c r="BL9" i="15"/>
  <c r="BM9" i="15"/>
  <c r="BN9" i="15"/>
  <c r="BO9" i="15"/>
  <c r="BP9" i="15"/>
  <c r="BQ9" i="15"/>
  <c r="BR9" i="15"/>
  <c r="BS9" i="15"/>
  <c r="BT9" i="15"/>
  <c r="B10" i="15"/>
  <c r="C10" i="15"/>
  <c r="E10" i="15"/>
  <c r="F10" i="15"/>
  <c r="G10" i="15"/>
  <c r="H10" i="15"/>
  <c r="I10" i="15"/>
  <c r="J10" i="15"/>
  <c r="L10" i="15"/>
  <c r="M10" i="15"/>
  <c r="N10" i="15"/>
  <c r="O10" i="15"/>
  <c r="P10" i="15"/>
  <c r="Q10" i="15"/>
  <c r="R10" i="15"/>
  <c r="S10" i="15"/>
  <c r="T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O10" i="15"/>
  <c r="AP10" i="15"/>
  <c r="AS10" i="15"/>
  <c r="AU10" i="15"/>
  <c r="AV10" i="15"/>
  <c r="AW10" i="15"/>
  <c r="AX10" i="15"/>
  <c r="AZ10" i="15"/>
  <c r="BB10" i="15"/>
  <c r="BC10" i="15"/>
  <c r="BD10" i="15"/>
  <c r="BE10" i="15"/>
  <c r="BF10" i="15"/>
  <c r="BG10" i="15"/>
  <c r="BH10" i="15"/>
  <c r="BK10" i="15"/>
  <c r="BL10" i="15"/>
  <c r="BM10" i="15"/>
  <c r="BN10" i="15"/>
  <c r="BO10" i="15"/>
  <c r="BP10" i="15"/>
  <c r="BQ10" i="15"/>
  <c r="BR10" i="15"/>
  <c r="BS10" i="15"/>
  <c r="BT10" i="15"/>
  <c r="B11" i="15"/>
  <c r="C11" i="15"/>
  <c r="E11" i="15"/>
  <c r="F11" i="15"/>
  <c r="G11" i="15"/>
  <c r="H11" i="15"/>
  <c r="I11" i="15"/>
  <c r="J11" i="15"/>
  <c r="L11" i="15"/>
  <c r="M11" i="15"/>
  <c r="N11" i="15"/>
  <c r="O11" i="15"/>
  <c r="P11" i="15"/>
  <c r="Q11" i="15"/>
  <c r="R11" i="15"/>
  <c r="S11" i="15"/>
  <c r="T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O11" i="15"/>
  <c r="AP11" i="15"/>
  <c r="AS11" i="15"/>
  <c r="AU11" i="15"/>
  <c r="AV11" i="15"/>
  <c r="AW11" i="15"/>
  <c r="AX11" i="15"/>
  <c r="AZ11" i="15"/>
  <c r="BB11" i="15"/>
  <c r="BC11" i="15"/>
  <c r="BD11" i="15"/>
  <c r="BE11" i="15"/>
  <c r="BF11" i="15"/>
  <c r="BG11" i="15"/>
  <c r="BH11" i="15"/>
  <c r="BK11" i="15"/>
  <c r="BL11" i="15"/>
  <c r="BM11" i="15"/>
  <c r="BN11" i="15"/>
  <c r="BO11" i="15"/>
  <c r="BP11" i="15"/>
  <c r="BQ11" i="15"/>
  <c r="BR11" i="15"/>
  <c r="BS11" i="15"/>
  <c r="BT11" i="15"/>
  <c r="B12" i="15"/>
  <c r="C12" i="15"/>
  <c r="E12" i="15"/>
  <c r="F12" i="15"/>
  <c r="G12" i="15"/>
  <c r="H12" i="15"/>
  <c r="I12" i="15"/>
  <c r="J12" i="15"/>
  <c r="L12" i="15"/>
  <c r="M12" i="15"/>
  <c r="N12" i="15"/>
  <c r="O12" i="15"/>
  <c r="P12" i="15"/>
  <c r="Q12" i="15"/>
  <c r="R12" i="15"/>
  <c r="S12" i="15"/>
  <c r="T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O12" i="15"/>
  <c r="AP12" i="15"/>
  <c r="AS12" i="15"/>
  <c r="AU12" i="15"/>
  <c r="AV12" i="15"/>
  <c r="AW12" i="15"/>
  <c r="AX12" i="15"/>
  <c r="AZ12" i="15"/>
  <c r="BB12" i="15"/>
  <c r="BC12" i="15"/>
  <c r="BD12" i="15"/>
  <c r="BE12" i="15"/>
  <c r="BF12" i="15"/>
  <c r="BG12" i="15"/>
  <c r="BH12" i="15"/>
  <c r="BK12" i="15"/>
  <c r="BL12" i="15"/>
  <c r="BM12" i="15"/>
  <c r="BN12" i="15"/>
  <c r="BO12" i="15"/>
  <c r="BP12" i="15"/>
  <c r="BQ12" i="15"/>
  <c r="BR12" i="15"/>
  <c r="BS12" i="15"/>
  <c r="BT12" i="15"/>
  <c r="B13" i="15"/>
  <c r="C13" i="15"/>
  <c r="E13" i="15"/>
  <c r="F13" i="15"/>
  <c r="G13" i="15"/>
  <c r="H13" i="15"/>
  <c r="I13" i="15"/>
  <c r="J13" i="15"/>
  <c r="L13" i="15"/>
  <c r="M13" i="15"/>
  <c r="N13" i="15"/>
  <c r="O13" i="15"/>
  <c r="P13" i="15"/>
  <c r="Q13" i="15"/>
  <c r="R13" i="15"/>
  <c r="S13" i="15"/>
  <c r="T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O13" i="15"/>
  <c r="AP13" i="15"/>
  <c r="AS13" i="15"/>
  <c r="AU13" i="15"/>
  <c r="AV13" i="15"/>
  <c r="AW13" i="15"/>
  <c r="AX13" i="15"/>
  <c r="AZ13" i="15"/>
  <c r="BB13" i="15"/>
  <c r="BC13" i="15"/>
  <c r="BD13" i="15"/>
  <c r="BE13" i="15"/>
  <c r="BF13" i="15"/>
  <c r="BG13" i="15"/>
  <c r="BH13" i="15"/>
  <c r="BK13" i="15"/>
  <c r="BL13" i="15"/>
  <c r="BM13" i="15"/>
  <c r="BN13" i="15"/>
  <c r="BO13" i="15"/>
  <c r="BP13" i="15"/>
  <c r="BQ13" i="15"/>
  <c r="BR13" i="15"/>
  <c r="BS13" i="15"/>
  <c r="BT13" i="15"/>
  <c r="B14" i="15"/>
  <c r="C14" i="15"/>
  <c r="E14" i="15"/>
  <c r="F14" i="15"/>
  <c r="G14" i="15"/>
  <c r="H14" i="15"/>
  <c r="I14" i="15"/>
  <c r="J14" i="15"/>
  <c r="L14" i="15"/>
  <c r="M14" i="15"/>
  <c r="N14" i="15"/>
  <c r="O14" i="15"/>
  <c r="P14" i="15"/>
  <c r="Q14" i="15"/>
  <c r="R14" i="15"/>
  <c r="S14" i="15"/>
  <c r="T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5" i="15"/>
  <c r="AK16" i="15"/>
  <c r="AK17" i="15"/>
  <c r="AK18" i="15"/>
  <c r="AK19" i="15"/>
  <c r="AK20" i="15"/>
  <c r="AK21" i="15"/>
  <c r="AK22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36" i="15"/>
  <c r="AK37" i="15"/>
  <c r="AK14" i="15"/>
  <c r="AL14" i="15"/>
  <c r="AO14" i="15"/>
  <c r="AP14" i="15"/>
  <c r="AS14" i="15"/>
  <c r="AU14" i="15"/>
  <c r="AV14" i="15"/>
  <c r="AW14" i="15"/>
  <c r="AX14" i="15"/>
  <c r="AZ14" i="15"/>
  <c r="BB14" i="15"/>
  <c r="BC14" i="15"/>
  <c r="BD14" i="15"/>
  <c r="BE14" i="15"/>
  <c r="BF14" i="15"/>
  <c r="BG14" i="15"/>
  <c r="BH14" i="15"/>
  <c r="BK14" i="15"/>
  <c r="BL14" i="15"/>
  <c r="BM14" i="15"/>
  <c r="BN14" i="15"/>
  <c r="BO14" i="15"/>
  <c r="BP14" i="15"/>
  <c r="BQ14" i="15"/>
  <c r="BR14" i="15"/>
  <c r="BS14" i="15"/>
  <c r="BT14" i="15"/>
  <c r="B15" i="15"/>
  <c r="C15" i="15"/>
  <c r="E15" i="15"/>
  <c r="F15" i="15"/>
  <c r="G15" i="15"/>
  <c r="H15" i="15"/>
  <c r="I15" i="15"/>
  <c r="J15" i="15"/>
  <c r="L15" i="15"/>
  <c r="M15" i="15"/>
  <c r="N15" i="15"/>
  <c r="O15" i="15"/>
  <c r="P15" i="15"/>
  <c r="Q15" i="15"/>
  <c r="R15" i="15"/>
  <c r="S15" i="15"/>
  <c r="T15" i="15"/>
  <c r="W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L15" i="15"/>
  <c r="AO15" i="15"/>
  <c r="AP15" i="15"/>
  <c r="AP34" i="15" s="1"/>
  <c r="AS15" i="15"/>
  <c r="AU15" i="15"/>
  <c r="AU17" i="15" s="1"/>
  <c r="AV15" i="15"/>
  <c r="AW15" i="15"/>
  <c r="AX15" i="15"/>
  <c r="AZ15" i="15"/>
  <c r="BB15" i="15"/>
  <c r="BC15" i="15"/>
  <c r="BD15" i="15"/>
  <c r="BE15" i="15"/>
  <c r="BF15" i="15"/>
  <c r="BG15" i="15"/>
  <c r="BH15" i="15"/>
  <c r="BK15" i="15"/>
  <c r="BL15" i="15"/>
  <c r="BM15" i="15"/>
  <c r="BN15" i="15"/>
  <c r="BO15" i="15"/>
  <c r="BP15" i="15"/>
  <c r="BQ15" i="15"/>
  <c r="BR15" i="15"/>
  <c r="BS15" i="15"/>
  <c r="BT15" i="15"/>
  <c r="B16" i="15"/>
  <c r="C16" i="15"/>
  <c r="E16" i="15"/>
  <c r="F16" i="15"/>
  <c r="G16" i="15"/>
  <c r="H16" i="15"/>
  <c r="I16" i="15"/>
  <c r="J16" i="15"/>
  <c r="L16" i="15"/>
  <c r="M16" i="15"/>
  <c r="N16" i="15"/>
  <c r="O16" i="15"/>
  <c r="P16" i="15"/>
  <c r="Q16" i="15"/>
  <c r="R16" i="15"/>
  <c r="S16" i="15"/>
  <c r="T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L16" i="15"/>
  <c r="AO16" i="15"/>
  <c r="AP16" i="15"/>
  <c r="AS16" i="15"/>
  <c r="AU16" i="15"/>
  <c r="AV16" i="15"/>
  <c r="AW16" i="15"/>
  <c r="AX16" i="15"/>
  <c r="AZ16" i="15"/>
  <c r="BB16" i="15"/>
  <c r="BC16" i="15"/>
  <c r="BD16" i="15"/>
  <c r="BE16" i="15"/>
  <c r="BF16" i="15"/>
  <c r="BG16" i="15"/>
  <c r="BH16" i="15"/>
  <c r="BK16" i="15"/>
  <c r="BL16" i="15"/>
  <c r="BM16" i="15"/>
  <c r="BN16" i="15"/>
  <c r="BO16" i="15"/>
  <c r="BP16" i="15"/>
  <c r="BQ16" i="15"/>
  <c r="BR16" i="15"/>
  <c r="BS16" i="15"/>
  <c r="BT16" i="15"/>
  <c r="B17" i="15"/>
  <c r="C17" i="15"/>
  <c r="E17" i="15"/>
  <c r="F17" i="15"/>
  <c r="G17" i="15"/>
  <c r="H17" i="15"/>
  <c r="I17" i="15"/>
  <c r="J17" i="15"/>
  <c r="L17" i="15"/>
  <c r="M17" i="15"/>
  <c r="N17" i="15"/>
  <c r="O17" i="15"/>
  <c r="P17" i="15"/>
  <c r="Q17" i="15"/>
  <c r="R17" i="15"/>
  <c r="S17" i="15"/>
  <c r="T17" i="15"/>
  <c r="W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L17" i="15"/>
  <c r="AO17" i="15"/>
  <c r="AP17" i="15"/>
  <c r="AS17" i="15"/>
  <c r="AU18" i="15"/>
  <c r="AU19" i="15"/>
  <c r="AU20" i="15"/>
  <c r="AU21" i="15"/>
  <c r="AU22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V17" i="15"/>
  <c r="AW17" i="15"/>
  <c r="AX17" i="15"/>
  <c r="AZ17" i="15"/>
  <c r="BB17" i="15"/>
  <c r="BC17" i="15"/>
  <c r="BD17" i="15"/>
  <c r="BE17" i="15"/>
  <c r="BF17" i="15"/>
  <c r="BG17" i="15"/>
  <c r="BH17" i="15"/>
  <c r="BK17" i="15"/>
  <c r="BL17" i="15"/>
  <c r="BM17" i="15"/>
  <c r="BN17" i="15"/>
  <c r="BO17" i="15"/>
  <c r="BP17" i="15"/>
  <c r="BQ17" i="15"/>
  <c r="BR17" i="15"/>
  <c r="BS17" i="15"/>
  <c r="BT17" i="15"/>
  <c r="B18" i="15"/>
  <c r="C18" i="15"/>
  <c r="E18" i="15"/>
  <c r="F18" i="15"/>
  <c r="G18" i="15"/>
  <c r="H18" i="15"/>
  <c r="I18" i="15"/>
  <c r="J18" i="15"/>
  <c r="L18" i="15"/>
  <c r="M18" i="15"/>
  <c r="N18" i="15"/>
  <c r="O18" i="15"/>
  <c r="P18" i="15"/>
  <c r="Q18" i="15"/>
  <c r="R18" i="15"/>
  <c r="S18" i="15"/>
  <c r="T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L18" i="15"/>
  <c r="AO18" i="15"/>
  <c r="AP18" i="15"/>
  <c r="AS18" i="15"/>
  <c r="AV18" i="15"/>
  <c r="AW18" i="15"/>
  <c r="AX18" i="15"/>
  <c r="AZ18" i="15"/>
  <c r="BB18" i="15"/>
  <c r="BC18" i="15"/>
  <c r="BD18" i="15"/>
  <c r="BE18" i="15"/>
  <c r="BF18" i="15"/>
  <c r="BG18" i="15"/>
  <c r="BH18" i="15"/>
  <c r="BK18" i="15"/>
  <c r="BL18" i="15"/>
  <c r="BM18" i="15"/>
  <c r="BN18" i="15"/>
  <c r="BO18" i="15"/>
  <c r="BP18" i="15"/>
  <c r="BQ18" i="15"/>
  <c r="BR18" i="15"/>
  <c r="BS18" i="15"/>
  <c r="BT18" i="15"/>
  <c r="B19" i="15"/>
  <c r="C19" i="15"/>
  <c r="E19" i="15"/>
  <c r="F19" i="15"/>
  <c r="G19" i="15"/>
  <c r="H19" i="15"/>
  <c r="I19" i="15"/>
  <c r="J19" i="15"/>
  <c r="L19" i="15"/>
  <c r="M19" i="15"/>
  <c r="N19" i="15"/>
  <c r="O19" i="15"/>
  <c r="P19" i="15"/>
  <c r="Q19" i="15"/>
  <c r="R19" i="15"/>
  <c r="S19" i="15"/>
  <c r="T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L19" i="15"/>
  <c r="AO19" i="15"/>
  <c r="AP19" i="15"/>
  <c r="AS19" i="15"/>
  <c r="AV19" i="15"/>
  <c r="AW19" i="15"/>
  <c r="AX19" i="15"/>
  <c r="AZ19" i="15"/>
  <c r="BB19" i="15"/>
  <c r="BC19" i="15"/>
  <c r="BD19" i="15"/>
  <c r="BE19" i="15"/>
  <c r="BF19" i="15"/>
  <c r="BG19" i="15"/>
  <c r="BH19" i="15"/>
  <c r="BK19" i="15"/>
  <c r="BL19" i="15"/>
  <c r="BM19" i="15"/>
  <c r="BN19" i="15"/>
  <c r="BO19" i="15"/>
  <c r="BP19" i="15"/>
  <c r="BQ19" i="15"/>
  <c r="BR19" i="15"/>
  <c r="BS19" i="15"/>
  <c r="BT19" i="15"/>
  <c r="B20" i="15"/>
  <c r="C20" i="15"/>
  <c r="E20" i="15"/>
  <c r="F20" i="15"/>
  <c r="G20" i="15"/>
  <c r="H20" i="15"/>
  <c r="I20" i="15"/>
  <c r="J20" i="15"/>
  <c r="L20" i="15"/>
  <c r="M20" i="15"/>
  <c r="N20" i="15"/>
  <c r="O20" i="15"/>
  <c r="P20" i="15"/>
  <c r="Q20" i="15"/>
  <c r="R20" i="15"/>
  <c r="S20" i="15"/>
  <c r="T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L20" i="15"/>
  <c r="AO20" i="15"/>
  <c r="AP20" i="15"/>
  <c r="AS20" i="15"/>
  <c r="AV20" i="15"/>
  <c r="AW20" i="15"/>
  <c r="AX20" i="15"/>
  <c r="AZ20" i="15"/>
  <c r="BB20" i="15"/>
  <c r="BC20" i="15"/>
  <c r="BD20" i="15"/>
  <c r="BE20" i="15"/>
  <c r="BF20" i="15"/>
  <c r="BG20" i="15"/>
  <c r="BH20" i="15"/>
  <c r="BK20" i="15"/>
  <c r="BL20" i="15"/>
  <c r="BM20" i="15"/>
  <c r="BN20" i="15"/>
  <c r="BO20" i="15"/>
  <c r="BP20" i="15"/>
  <c r="BQ20" i="15"/>
  <c r="BR20" i="15"/>
  <c r="BS20" i="15"/>
  <c r="BT20" i="15"/>
  <c r="B21" i="15"/>
  <c r="C21" i="15"/>
  <c r="E21" i="15"/>
  <c r="F21" i="15"/>
  <c r="G21" i="15"/>
  <c r="H21" i="15"/>
  <c r="I21" i="15"/>
  <c r="J21" i="15"/>
  <c r="L21" i="15"/>
  <c r="M21" i="15"/>
  <c r="N21" i="15"/>
  <c r="O21" i="15"/>
  <c r="P21" i="15"/>
  <c r="Q21" i="15"/>
  <c r="R21" i="15"/>
  <c r="S21" i="15"/>
  <c r="T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L21" i="15"/>
  <c r="AO21" i="15"/>
  <c r="AP21" i="15"/>
  <c r="AS21" i="15"/>
  <c r="AV21" i="15"/>
  <c r="AW21" i="15"/>
  <c r="AX21" i="15"/>
  <c r="AZ21" i="15"/>
  <c r="BB21" i="15"/>
  <c r="BC21" i="15"/>
  <c r="BD21" i="15"/>
  <c r="BE21" i="15"/>
  <c r="BF21" i="15"/>
  <c r="BG21" i="15"/>
  <c r="BH21" i="15"/>
  <c r="BK21" i="15"/>
  <c r="BL21" i="15"/>
  <c r="BM21" i="15"/>
  <c r="BN21" i="15"/>
  <c r="BO21" i="15"/>
  <c r="BP21" i="15"/>
  <c r="BQ21" i="15"/>
  <c r="BR21" i="15"/>
  <c r="BS21" i="15"/>
  <c r="BT21" i="15"/>
  <c r="B22" i="15"/>
  <c r="C22" i="15"/>
  <c r="E22" i="15"/>
  <c r="F22" i="15"/>
  <c r="G22" i="15"/>
  <c r="H22" i="15"/>
  <c r="I22" i="15"/>
  <c r="J22" i="15"/>
  <c r="L22" i="15"/>
  <c r="M22" i="15"/>
  <c r="N22" i="15"/>
  <c r="O22" i="15"/>
  <c r="P22" i="15"/>
  <c r="Q22" i="15"/>
  <c r="R22" i="15"/>
  <c r="S22" i="15"/>
  <c r="T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L22" i="15"/>
  <c r="AO22" i="15"/>
  <c r="AP22" i="15"/>
  <c r="AS22" i="15"/>
  <c r="AV22" i="15"/>
  <c r="AW22" i="15"/>
  <c r="AX22" i="15"/>
  <c r="AZ22" i="15"/>
  <c r="BB22" i="15"/>
  <c r="BC22" i="15"/>
  <c r="BD22" i="15"/>
  <c r="BE22" i="15"/>
  <c r="BF22" i="15"/>
  <c r="BG22" i="15"/>
  <c r="BH22" i="15"/>
  <c r="BK22" i="15"/>
  <c r="BL22" i="15"/>
  <c r="BM22" i="15"/>
  <c r="BN22" i="15"/>
  <c r="BO22" i="15"/>
  <c r="BP22" i="15"/>
  <c r="BQ22" i="15"/>
  <c r="BR22" i="15"/>
  <c r="BS22" i="15"/>
  <c r="BT22" i="15"/>
  <c r="B23" i="15"/>
  <c r="C23" i="15"/>
  <c r="E23" i="15"/>
  <c r="F23" i="15"/>
  <c r="G23" i="15"/>
  <c r="H23" i="15"/>
  <c r="I23" i="15"/>
  <c r="J23" i="15"/>
  <c r="L23" i="15"/>
  <c r="M23" i="15"/>
  <c r="N23" i="15"/>
  <c r="O23" i="15"/>
  <c r="P23" i="15"/>
  <c r="Q23" i="15"/>
  <c r="R23" i="15"/>
  <c r="S23" i="15"/>
  <c r="T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L23" i="15"/>
  <c r="AO23" i="15"/>
  <c r="AP23" i="15"/>
  <c r="AS23" i="15"/>
  <c r="AV23" i="15"/>
  <c r="AW23" i="15"/>
  <c r="AX23" i="15"/>
  <c r="AZ23" i="15"/>
  <c r="BB23" i="15"/>
  <c r="BC23" i="15"/>
  <c r="BD23" i="15"/>
  <c r="BE23" i="15"/>
  <c r="BF23" i="15"/>
  <c r="BG23" i="15"/>
  <c r="BH23" i="15"/>
  <c r="BK23" i="15"/>
  <c r="BL23" i="15"/>
  <c r="BM23" i="15"/>
  <c r="BN23" i="15"/>
  <c r="BO23" i="15"/>
  <c r="BP23" i="15"/>
  <c r="BQ23" i="15"/>
  <c r="BR23" i="15"/>
  <c r="BS23" i="15"/>
  <c r="BT23" i="15"/>
  <c r="B24" i="15"/>
  <c r="C24" i="15"/>
  <c r="E24" i="15"/>
  <c r="F24" i="15"/>
  <c r="G24" i="15"/>
  <c r="H24" i="15"/>
  <c r="I24" i="15"/>
  <c r="J24" i="15"/>
  <c r="L24" i="15"/>
  <c r="M24" i="15"/>
  <c r="N24" i="15"/>
  <c r="O24" i="15"/>
  <c r="P24" i="15"/>
  <c r="Q24" i="15"/>
  <c r="R24" i="15"/>
  <c r="S24" i="15"/>
  <c r="T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L24" i="15"/>
  <c r="AO24" i="15"/>
  <c r="AP24" i="15"/>
  <c r="AS24" i="15"/>
  <c r="AV24" i="15"/>
  <c r="AW24" i="15"/>
  <c r="AX24" i="15"/>
  <c r="AZ24" i="15"/>
  <c r="BB24" i="15"/>
  <c r="BC24" i="15"/>
  <c r="BD24" i="15"/>
  <c r="BE24" i="15"/>
  <c r="BF24" i="15"/>
  <c r="BG24" i="15"/>
  <c r="BH24" i="15"/>
  <c r="BK24" i="15"/>
  <c r="BL24" i="15"/>
  <c r="BM24" i="15"/>
  <c r="BN24" i="15"/>
  <c r="BO24" i="15"/>
  <c r="BP24" i="15"/>
  <c r="BQ24" i="15"/>
  <c r="BR24" i="15"/>
  <c r="BS24" i="15"/>
  <c r="BT24" i="15"/>
  <c r="B25" i="15"/>
  <c r="C25" i="15"/>
  <c r="E25" i="15"/>
  <c r="F25" i="15"/>
  <c r="G25" i="15"/>
  <c r="H25" i="15"/>
  <c r="I25" i="15"/>
  <c r="J25" i="15"/>
  <c r="L25" i="15"/>
  <c r="M25" i="15"/>
  <c r="N25" i="15"/>
  <c r="O25" i="15"/>
  <c r="P25" i="15"/>
  <c r="Q25" i="15"/>
  <c r="R25" i="15"/>
  <c r="S25" i="15"/>
  <c r="T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L25" i="15"/>
  <c r="AO25" i="15"/>
  <c r="AP25" i="15"/>
  <c r="AS25" i="15"/>
  <c r="AV25" i="15"/>
  <c r="AW25" i="15"/>
  <c r="AX25" i="15"/>
  <c r="AZ25" i="15"/>
  <c r="BB25" i="15"/>
  <c r="BC25" i="15"/>
  <c r="BD25" i="15"/>
  <c r="BE25" i="15"/>
  <c r="BF25" i="15"/>
  <c r="BG25" i="15"/>
  <c r="BH25" i="15"/>
  <c r="BK25" i="15"/>
  <c r="BL25" i="15"/>
  <c r="BM25" i="15"/>
  <c r="BN25" i="15"/>
  <c r="BO25" i="15"/>
  <c r="BP25" i="15"/>
  <c r="BQ25" i="15"/>
  <c r="BR25" i="15"/>
  <c r="BS25" i="15"/>
  <c r="BT25" i="15"/>
  <c r="B26" i="15"/>
  <c r="C26" i="15"/>
  <c r="E26" i="15"/>
  <c r="F26" i="15"/>
  <c r="G26" i="15"/>
  <c r="H26" i="15"/>
  <c r="I26" i="15"/>
  <c r="J26" i="15"/>
  <c r="L26" i="15"/>
  <c r="M26" i="15"/>
  <c r="N26" i="15"/>
  <c r="O26" i="15"/>
  <c r="P26" i="15"/>
  <c r="Q26" i="15"/>
  <c r="R26" i="15"/>
  <c r="S26" i="15"/>
  <c r="T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L26" i="15"/>
  <c r="AO26" i="15"/>
  <c r="AP26" i="15"/>
  <c r="AS26" i="15"/>
  <c r="AV26" i="15"/>
  <c r="AW26" i="15"/>
  <c r="AX26" i="15"/>
  <c r="AZ26" i="15"/>
  <c r="BB26" i="15"/>
  <c r="BC26" i="15"/>
  <c r="BD26" i="15"/>
  <c r="BE26" i="15"/>
  <c r="BF26" i="15"/>
  <c r="BG26" i="15"/>
  <c r="BH26" i="15"/>
  <c r="BK26" i="15"/>
  <c r="BL26" i="15"/>
  <c r="BM26" i="15"/>
  <c r="BN26" i="15"/>
  <c r="BO26" i="15"/>
  <c r="BP26" i="15"/>
  <c r="BQ26" i="15"/>
  <c r="BR26" i="15"/>
  <c r="BS26" i="15"/>
  <c r="BT26" i="15"/>
  <c r="B27" i="15"/>
  <c r="C27" i="15"/>
  <c r="E27" i="15"/>
  <c r="F27" i="15"/>
  <c r="G27" i="15"/>
  <c r="H27" i="15"/>
  <c r="I27" i="15"/>
  <c r="J27" i="15"/>
  <c r="L27" i="15"/>
  <c r="M27" i="15"/>
  <c r="N27" i="15"/>
  <c r="O27" i="15"/>
  <c r="P27" i="15"/>
  <c r="Q27" i="15"/>
  <c r="R27" i="15"/>
  <c r="S27" i="15"/>
  <c r="T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L27" i="15"/>
  <c r="AO27" i="15"/>
  <c r="AP27" i="15"/>
  <c r="AS27" i="15"/>
  <c r="AV27" i="15"/>
  <c r="AW27" i="15"/>
  <c r="AX27" i="15"/>
  <c r="AZ27" i="15"/>
  <c r="BB27" i="15"/>
  <c r="BC27" i="15"/>
  <c r="BD27" i="15"/>
  <c r="BE27" i="15"/>
  <c r="BF27" i="15"/>
  <c r="BG27" i="15"/>
  <c r="BH27" i="15"/>
  <c r="BK27" i="15"/>
  <c r="BL27" i="15"/>
  <c r="BM27" i="15"/>
  <c r="BN27" i="15"/>
  <c r="BO27" i="15"/>
  <c r="BP27" i="15"/>
  <c r="BQ27" i="15"/>
  <c r="BR27" i="15"/>
  <c r="BS27" i="15"/>
  <c r="BT27" i="15"/>
  <c r="B28" i="15"/>
  <c r="C28" i="15"/>
  <c r="E28" i="15"/>
  <c r="F28" i="15"/>
  <c r="G28" i="15"/>
  <c r="H28" i="15"/>
  <c r="I28" i="15"/>
  <c r="J28" i="15"/>
  <c r="L28" i="15"/>
  <c r="M28" i="15"/>
  <c r="N28" i="15"/>
  <c r="O28" i="15"/>
  <c r="P28" i="15"/>
  <c r="Q28" i="15"/>
  <c r="R28" i="15"/>
  <c r="S28" i="15"/>
  <c r="T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L28" i="15"/>
  <c r="AO28" i="15"/>
  <c r="AP28" i="15"/>
  <c r="AS28" i="15"/>
  <c r="AV28" i="15"/>
  <c r="AW28" i="15"/>
  <c r="AX28" i="15"/>
  <c r="AZ28" i="15"/>
  <c r="BB28" i="15"/>
  <c r="BC28" i="15"/>
  <c r="BD28" i="15"/>
  <c r="BE28" i="15"/>
  <c r="BF28" i="15"/>
  <c r="BG28" i="15"/>
  <c r="BH28" i="15"/>
  <c r="BK28" i="15"/>
  <c r="BL28" i="15"/>
  <c r="BM28" i="15"/>
  <c r="BN28" i="15"/>
  <c r="BO28" i="15"/>
  <c r="BP28" i="15"/>
  <c r="BQ28" i="15"/>
  <c r="BR28" i="15"/>
  <c r="BS28" i="15"/>
  <c r="BT28" i="15"/>
  <c r="B29" i="15"/>
  <c r="C29" i="15"/>
  <c r="E29" i="15"/>
  <c r="F29" i="15"/>
  <c r="G29" i="15"/>
  <c r="H29" i="15"/>
  <c r="I29" i="15"/>
  <c r="J29" i="15"/>
  <c r="L29" i="15"/>
  <c r="M29" i="15"/>
  <c r="N29" i="15"/>
  <c r="O29" i="15"/>
  <c r="P29" i="15"/>
  <c r="Q29" i="15"/>
  <c r="R29" i="15"/>
  <c r="S29" i="15"/>
  <c r="T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L29" i="15"/>
  <c r="AO29" i="15"/>
  <c r="AP29" i="15"/>
  <c r="AS29" i="15"/>
  <c r="AV29" i="15"/>
  <c r="AW29" i="15"/>
  <c r="AX29" i="15"/>
  <c r="AZ29" i="15"/>
  <c r="BB29" i="15"/>
  <c r="BC29" i="15"/>
  <c r="BD29" i="15"/>
  <c r="BE29" i="15"/>
  <c r="BF29" i="15"/>
  <c r="BG29" i="15"/>
  <c r="BH29" i="15"/>
  <c r="BK29" i="15"/>
  <c r="BL29" i="15"/>
  <c r="BM29" i="15"/>
  <c r="BN29" i="15"/>
  <c r="BO29" i="15"/>
  <c r="BP29" i="15"/>
  <c r="BQ29" i="15"/>
  <c r="BR29" i="15"/>
  <c r="BS29" i="15"/>
  <c r="BT29" i="15"/>
  <c r="B30" i="15"/>
  <c r="C30" i="15"/>
  <c r="E30" i="15"/>
  <c r="F30" i="15"/>
  <c r="G30" i="15"/>
  <c r="H30" i="15"/>
  <c r="I30" i="15"/>
  <c r="J30" i="15"/>
  <c r="L30" i="15"/>
  <c r="M30" i="15"/>
  <c r="N30" i="15"/>
  <c r="O30" i="15"/>
  <c r="P30" i="15"/>
  <c r="Q30" i="15"/>
  <c r="R30" i="15"/>
  <c r="S30" i="15"/>
  <c r="T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L30" i="15"/>
  <c r="AO30" i="15"/>
  <c r="AP30" i="15"/>
  <c r="AS30" i="15"/>
  <c r="AV30" i="15"/>
  <c r="AW30" i="15"/>
  <c r="AX30" i="15"/>
  <c r="AZ30" i="15"/>
  <c r="BB30" i="15"/>
  <c r="BC30" i="15"/>
  <c r="BD30" i="15"/>
  <c r="BE30" i="15"/>
  <c r="BF30" i="15"/>
  <c r="BG30" i="15"/>
  <c r="BH30" i="15"/>
  <c r="BK30" i="15"/>
  <c r="BL30" i="15"/>
  <c r="BM30" i="15"/>
  <c r="BN30" i="15"/>
  <c r="BO30" i="15"/>
  <c r="BP30" i="15"/>
  <c r="BQ30" i="15"/>
  <c r="BR30" i="15"/>
  <c r="BS30" i="15"/>
  <c r="BT30" i="15"/>
  <c r="B31" i="15"/>
  <c r="C31" i="15"/>
  <c r="E31" i="15"/>
  <c r="F31" i="15"/>
  <c r="G31" i="15"/>
  <c r="H31" i="15"/>
  <c r="I31" i="15"/>
  <c r="J31" i="15"/>
  <c r="L31" i="15"/>
  <c r="M31" i="15"/>
  <c r="N31" i="15"/>
  <c r="O31" i="15"/>
  <c r="P31" i="15"/>
  <c r="Q31" i="15"/>
  <c r="R31" i="15"/>
  <c r="S31" i="15"/>
  <c r="T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L31" i="15"/>
  <c r="AO31" i="15"/>
  <c r="AP31" i="15"/>
  <c r="AS31" i="15"/>
  <c r="AV31" i="15"/>
  <c r="AW31" i="15"/>
  <c r="AX31" i="15"/>
  <c r="AZ31" i="15"/>
  <c r="BB31" i="15"/>
  <c r="BC31" i="15"/>
  <c r="BD31" i="15"/>
  <c r="BE31" i="15"/>
  <c r="BF31" i="15"/>
  <c r="BG31" i="15"/>
  <c r="BH31" i="15"/>
  <c r="BK31" i="15"/>
  <c r="BL31" i="15"/>
  <c r="BM31" i="15"/>
  <c r="BN31" i="15"/>
  <c r="BO31" i="15"/>
  <c r="BP31" i="15"/>
  <c r="BQ31" i="15"/>
  <c r="BR31" i="15"/>
  <c r="BS31" i="15"/>
  <c r="BT31" i="15"/>
  <c r="B32" i="15"/>
  <c r="C32" i="15"/>
  <c r="E32" i="15"/>
  <c r="F32" i="15"/>
  <c r="G32" i="15"/>
  <c r="H32" i="15"/>
  <c r="I32" i="15"/>
  <c r="J32" i="15"/>
  <c r="L32" i="15"/>
  <c r="M32" i="15"/>
  <c r="N32" i="15"/>
  <c r="O32" i="15"/>
  <c r="P32" i="15"/>
  <c r="Q32" i="15"/>
  <c r="R32" i="15"/>
  <c r="S32" i="15"/>
  <c r="T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L32" i="15"/>
  <c r="AO32" i="15"/>
  <c r="AP32" i="15"/>
  <c r="AS32" i="15"/>
  <c r="AV32" i="15"/>
  <c r="AW32" i="15"/>
  <c r="AX32" i="15"/>
  <c r="AZ32" i="15"/>
  <c r="BB32" i="15"/>
  <c r="BC32" i="15"/>
  <c r="BD32" i="15"/>
  <c r="BE32" i="15"/>
  <c r="BF32" i="15"/>
  <c r="BG32" i="15"/>
  <c r="BH32" i="15"/>
  <c r="BK32" i="15"/>
  <c r="BL32" i="15"/>
  <c r="BM32" i="15"/>
  <c r="BN32" i="15"/>
  <c r="BO32" i="15"/>
  <c r="BP32" i="15"/>
  <c r="BQ32" i="15"/>
  <c r="BR32" i="15"/>
  <c r="BS32" i="15"/>
  <c r="BT32" i="15"/>
  <c r="B33" i="15"/>
  <c r="C33" i="15"/>
  <c r="E33" i="15"/>
  <c r="F33" i="15"/>
  <c r="G33" i="15"/>
  <c r="H33" i="15"/>
  <c r="I33" i="15"/>
  <c r="J33" i="15"/>
  <c r="L33" i="15"/>
  <c r="M33" i="15"/>
  <c r="N33" i="15"/>
  <c r="O33" i="15"/>
  <c r="P33" i="15"/>
  <c r="Q33" i="15"/>
  <c r="R33" i="15"/>
  <c r="S33" i="15"/>
  <c r="T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L33" i="15"/>
  <c r="AO33" i="15"/>
  <c r="AP33" i="15"/>
  <c r="AS33" i="15"/>
  <c r="AV33" i="15"/>
  <c r="AW33" i="15"/>
  <c r="AX33" i="15"/>
  <c r="AZ33" i="15"/>
  <c r="BB33" i="15"/>
  <c r="BC33" i="15"/>
  <c r="BD33" i="15"/>
  <c r="BE33" i="15"/>
  <c r="BF33" i="15"/>
  <c r="BG33" i="15"/>
  <c r="BH33" i="15"/>
  <c r="BK33" i="15"/>
  <c r="BL33" i="15"/>
  <c r="BM33" i="15"/>
  <c r="BN33" i="15"/>
  <c r="BO33" i="15"/>
  <c r="BP33" i="15"/>
  <c r="BQ33" i="15"/>
  <c r="BR33" i="15"/>
  <c r="BS33" i="15"/>
  <c r="BT33" i="15"/>
  <c r="B34" i="15"/>
  <c r="C34" i="15"/>
  <c r="E34" i="15"/>
  <c r="F34" i="15"/>
  <c r="G34" i="15"/>
  <c r="H34" i="15"/>
  <c r="I34" i="15"/>
  <c r="J34" i="15"/>
  <c r="L34" i="15"/>
  <c r="M34" i="15"/>
  <c r="N34" i="15"/>
  <c r="O34" i="15"/>
  <c r="P34" i="15"/>
  <c r="Q34" i="15"/>
  <c r="R34" i="15"/>
  <c r="S34" i="15"/>
  <c r="T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L34" i="15"/>
  <c r="AO34" i="15"/>
  <c r="AP35" i="15"/>
  <c r="AP36" i="15"/>
  <c r="AP37" i="15"/>
  <c r="AS34" i="15"/>
  <c r="AV34" i="15"/>
  <c r="AW34" i="15"/>
  <c r="AX34" i="15"/>
  <c r="AZ34" i="15"/>
  <c r="BB34" i="15"/>
  <c r="BC34" i="15"/>
  <c r="BD34" i="15"/>
  <c r="BE34" i="15"/>
  <c r="BF34" i="15"/>
  <c r="BG34" i="15"/>
  <c r="BH34" i="15"/>
  <c r="BK34" i="15"/>
  <c r="BL34" i="15"/>
  <c r="BM34" i="15"/>
  <c r="BN34" i="15"/>
  <c r="BO34" i="15"/>
  <c r="BP34" i="15"/>
  <c r="BQ34" i="15"/>
  <c r="BR34" i="15"/>
  <c r="BS34" i="15"/>
  <c r="BT34" i="15"/>
  <c r="B35" i="15"/>
  <c r="C35" i="15"/>
  <c r="E35" i="15"/>
  <c r="F35" i="15"/>
  <c r="G35" i="15"/>
  <c r="H35" i="15"/>
  <c r="I35" i="15"/>
  <c r="J35" i="15"/>
  <c r="L35" i="15"/>
  <c r="M35" i="15"/>
  <c r="N35" i="15"/>
  <c r="O35" i="15"/>
  <c r="P35" i="15"/>
  <c r="Q35" i="15"/>
  <c r="R35" i="15"/>
  <c r="S35" i="15"/>
  <c r="T35" i="15"/>
  <c r="W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L35" i="15"/>
  <c r="AO35" i="15"/>
  <c r="AS35" i="15"/>
  <c r="AV35" i="15"/>
  <c r="AW35" i="15"/>
  <c r="AX35" i="15"/>
  <c r="AZ35" i="15"/>
  <c r="BB35" i="15"/>
  <c r="BC35" i="15"/>
  <c r="BD35" i="15"/>
  <c r="BE35" i="15"/>
  <c r="BF35" i="15"/>
  <c r="BG35" i="15"/>
  <c r="BH35" i="15"/>
  <c r="BK35" i="15"/>
  <c r="BL35" i="15"/>
  <c r="BM35" i="15"/>
  <c r="BN35" i="15"/>
  <c r="BO35" i="15"/>
  <c r="BP35" i="15"/>
  <c r="BQ35" i="15"/>
  <c r="BR35" i="15"/>
  <c r="BS35" i="15"/>
  <c r="BT35" i="15"/>
  <c r="B36" i="15"/>
  <c r="C36" i="15"/>
  <c r="E36" i="15"/>
  <c r="F36" i="15"/>
  <c r="G36" i="15"/>
  <c r="H36" i="15"/>
  <c r="I36" i="15"/>
  <c r="J36" i="15"/>
  <c r="L36" i="15"/>
  <c r="M36" i="15"/>
  <c r="N36" i="15"/>
  <c r="O36" i="15"/>
  <c r="P36" i="15"/>
  <c r="Q36" i="15"/>
  <c r="R36" i="15"/>
  <c r="S36" i="15"/>
  <c r="T36" i="15"/>
  <c r="W36" i="15"/>
  <c r="X36" i="15"/>
  <c r="X37" i="33" s="1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L36" i="15"/>
  <c r="AO36" i="15"/>
  <c r="AS36" i="15"/>
  <c r="AV36" i="15"/>
  <c r="AW36" i="15"/>
  <c r="AX36" i="15"/>
  <c r="AZ36" i="15"/>
  <c r="BB36" i="15"/>
  <c r="BC36" i="15"/>
  <c r="BD36" i="15"/>
  <c r="BE36" i="15"/>
  <c r="BF36" i="15"/>
  <c r="BG36" i="15"/>
  <c r="BH36" i="15"/>
  <c r="BK36" i="15"/>
  <c r="BL36" i="15"/>
  <c r="BM36" i="15"/>
  <c r="BN36" i="15"/>
  <c r="BO36" i="15"/>
  <c r="BP36" i="15"/>
  <c r="BQ36" i="15"/>
  <c r="BR36" i="15"/>
  <c r="BS36" i="15"/>
  <c r="BT36" i="15"/>
  <c r="B37" i="15"/>
  <c r="C37" i="15"/>
  <c r="E37" i="15"/>
  <c r="F37" i="15"/>
  <c r="G37" i="15"/>
  <c r="H37" i="15"/>
  <c r="I37" i="15"/>
  <c r="J37" i="15"/>
  <c r="L37" i="15"/>
  <c r="M37" i="15"/>
  <c r="N37" i="15"/>
  <c r="O37" i="15"/>
  <c r="P37" i="15"/>
  <c r="Q37" i="15"/>
  <c r="R37" i="15"/>
  <c r="S37" i="15"/>
  <c r="T37" i="15"/>
  <c r="W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L37" i="15"/>
  <c r="AO37" i="15"/>
  <c r="AS37" i="15"/>
  <c r="AV37" i="15"/>
  <c r="AW37" i="15"/>
  <c r="AX37" i="15"/>
  <c r="AZ37" i="15"/>
  <c r="BB37" i="15"/>
  <c r="BC37" i="15"/>
  <c r="BD37" i="15"/>
  <c r="BE37" i="15"/>
  <c r="BF37" i="15"/>
  <c r="BG37" i="15"/>
  <c r="BH37" i="15"/>
  <c r="BK37" i="15"/>
  <c r="BL37" i="15"/>
  <c r="BM37" i="15"/>
  <c r="BN37" i="15"/>
  <c r="BO37" i="15"/>
  <c r="BP37" i="15"/>
  <c r="BQ37" i="15"/>
  <c r="BR37" i="15"/>
  <c r="BS37" i="15"/>
  <c r="BT37" i="15"/>
  <c r="B7" i="25"/>
  <c r="F7" i="25"/>
  <c r="J7" i="25"/>
  <c r="K7" i="25"/>
  <c r="L7" i="25"/>
  <c r="P7" i="25"/>
  <c r="T7" i="25"/>
  <c r="AA7" i="25"/>
  <c r="AE7" i="25"/>
  <c r="AI7" i="25"/>
  <c r="AS7" i="25"/>
  <c r="AX7" i="25"/>
  <c r="BA7" i="25"/>
  <c r="BC7" i="25"/>
  <c r="BG7" i="25"/>
  <c r="BI7" i="25"/>
  <c r="BJ7" i="25"/>
  <c r="BM7" i="25"/>
  <c r="BQ7" i="25"/>
  <c r="B8" i="25"/>
  <c r="F8" i="25"/>
  <c r="J8" i="25"/>
  <c r="K8" i="25"/>
  <c r="L8" i="25"/>
  <c r="P8" i="25"/>
  <c r="T8" i="25"/>
  <c r="AA8" i="25"/>
  <c r="AE8" i="25"/>
  <c r="AI8" i="25"/>
  <c r="AS8" i="25"/>
  <c r="AX8" i="25"/>
  <c r="BA8" i="25"/>
  <c r="BC8" i="25"/>
  <c r="BG8" i="25"/>
  <c r="BI8" i="25"/>
  <c r="BJ8" i="25"/>
  <c r="BM8" i="25"/>
  <c r="BQ8" i="25"/>
  <c r="B9" i="25"/>
  <c r="F9" i="25"/>
  <c r="J9" i="25"/>
  <c r="K9" i="25"/>
  <c r="L9" i="25"/>
  <c r="P9" i="25"/>
  <c r="T9" i="25"/>
  <c r="AA9" i="25"/>
  <c r="AE9" i="25"/>
  <c r="AI9" i="25"/>
  <c r="AS9" i="25"/>
  <c r="AX9" i="25"/>
  <c r="BA9" i="25"/>
  <c r="BC9" i="25"/>
  <c r="BG9" i="25"/>
  <c r="BI9" i="25"/>
  <c r="BJ9" i="25"/>
  <c r="BM9" i="25"/>
  <c r="BQ9" i="25"/>
  <c r="B10" i="25"/>
  <c r="F10" i="25"/>
  <c r="J10" i="25"/>
  <c r="K10" i="25"/>
  <c r="L10" i="25"/>
  <c r="P10" i="25"/>
  <c r="T10" i="25"/>
  <c r="AA10" i="25"/>
  <c r="AE10" i="25"/>
  <c r="AI10" i="25"/>
  <c r="AS10" i="25"/>
  <c r="AX10" i="25"/>
  <c r="BA10" i="25"/>
  <c r="BC10" i="25"/>
  <c r="BG10" i="25"/>
  <c r="BI10" i="25"/>
  <c r="BJ10" i="25"/>
  <c r="BM10" i="25"/>
  <c r="BQ10" i="25"/>
  <c r="B11" i="25"/>
  <c r="F11" i="25"/>
  <c r="J11" i="25"/>
  <c r="K11" i="25"/>
  <c r="L11" i="25"/>
  <c r="P11" i="25"/>
  <c r="T11" i="25"/>
  <c r="AA11" i="25"/>
  <c r="AE11" i="25"/>
  <c r="AI11" i="25"/>
  <c r="AS11" i="25"/>
  <c r="AX11" i="25"/>
  <c r="BA11" i="25"/>
  <c r="BC11" i="25"/>
  <c r="BG11" i="25"/>
  <c r="BI11" i="25"/>
  <c r="BJ11" i="25"/>
  <c r="BM11" i="25"/>
  <c r="BQ11" i="25"/>
  <c r="B12" i="25"/>
  <c r="F12" i="25"/>
  <c r="J12" i="25"/>
  <c r="K12" i="25"/>
  <c r="L12" i="25"/>
  <c r="P12" i="25"/>
  <c r="T12" i="25"/>
  <c r="AA12" i="25"/>
  <c r="AE12" i="25"/>
  <c r="AI12" i="25"/>
  <c r="AS12" i="25"/>
  <c r="AX12" i="25"/>
  <c r="BA12" i="25"/>
  <c r="BC12" i="25"/>
  <c r="BG12" i="25"/>
  <c r="BI12" i="25"/>
  <c r="BJ12" i="25"/>
  <c r="BM12" i="25"/>
  <c r="BQ12" i="25"/>
  <c r="B13" i="25"/>
  <c r="F13" i="25"/>
  <c r="J13" i="25"/>
  <c r="K13" i="25"/>
  <c r="L13" i="25"/>
  <c r="P13" i="25"/>
  <c r="T13" i="25"/>
  <c r="AA13" i="25"/>
  <c r="AE13" i="25"/>
  <c r="AI13" i="25"/>
  <c r="AS13" i="25"/>
  <c r="AX13" i="25"/>
  <c r="BA13" i="25"/>
  <c r="BC13" i="25"/>
  <c r="BG13" i="25"/>
  <c r="BI13" i="25"/>
  <c r="BJ13" i="25"/>
  <c r="BM13" i="25"/>
  <c r="BQ13" i="25"/>
  <c r="B14" i="25"/>
  <c r="F14" i="25"/>
  <c r="J14" i="25"/>
  <c r="K14" i="25"/>
  <c r="L14" i="25"/>
  <c r="P14" i="25"/>
  <c r="T14" i="25"/>
  <c r="AA14" i="25"/>
  <c r="AE14" i="25"/>
  <c r="AI14" i="25"/>
  <c r="AS14" i="25"/>
  <c r="AX14" i="25"/>
  <c r="BA14" i="25"/>
  <c r="BC14" i="25"/>
  <c r="BG14" i="25"/>
  <c r="BI14" i="25"/>
  <c r="BJ14" i="25"/>
  <c r="BM14" i="25"/>
  <c r="BQ14" i="25"/>
  <c r="B15" i="25"/>
  <c r="F15" i="25"/>
  <c r="J15" i="25"/>
  <c r="K15" i="25"/>
  <c r="L15" i="25"/>
  <c r="P15" i="25"/>
  <c r="T15" i="25"/>
  <c r="AA15" i="25"/>
  <c r="AE15" i="25"/>
  <c r="AI15" i="25"/>
  <c r="AM15" i="25"/>
  <c r="AS15" i="25"/>
  <c r="AX15" i="25"/>
  <c r="BA15" i="25"/>
  <c r="BC15" i="25"/>
  <c r="BG15" i="25"/>
  <c r="BI15" i="25"/>
  <c r="BJ15" i="25"/>
  <c r="BM15" i="25"/>
  <c r="BQ15" i="25"/>
  <c r="B16" i="25"/>
  <c r="F16" i="25"/>
  <c r="J16" i="25"/>
  <c r="K16" i="25"/>
  <c r="L16" i="25"/>
  <c r="P16" i="25"/>
  <c r="T16" i="25"/>
  <c r="AA16" i="25"/>
  <c r="AE16" i="25"/>
  <c r="AI16" i="25"/>
  <c r="AM16" i="25"/>
  <c r="AS16" i="25"/>
  <c r="AX16" i="25"/>
  <c r="BA16" i="25"/>
  <c r="BC16" i="25"/>
  <c r="BG16" i="25"/>
  <c r="BI16" i="25"/>
  <c r="BJ16" i="25"/>
  <c r="BM16" i="25"/>
  <c r="BQ16" i="25"/>
  <c r="B17" i="25"/>
  <c r="F17" i="25"/>
  <c r="J17" i="25"/>
  <c r="K17" i="25"/>
  <c r="L17" i="25"/>
  <c r="P17" i="25"/>
  <c r="T17" i="25"/>
  <c r="AA17" i="25"/>
  <c r="AE17" i="25"/>
  <c r="AI17" i="25"/>
  <c r="AM17" i="25"/>
  <c r="AS17" i="25"/>
  <c r="AX17" i="25"/>
  <c r="BA17" i="25"/>
  <c r="BC17" i="25"/>
  <c r="BG17" i="25"/>
  <c r="BI17" i="25"/>
  <c r="BJ17" i="25"/>
  <c r="BM17" i="25"/>
  <c r="BQ17" i="25"/>
  <c r="B18" i="25"/>
  <c r="F18" i="25"/>
  <c r="J18" i="25"/>
  <c r="K18" i="25"/>
  <c r="L18" i="25"/>
  <c r="P18" i="25"/>
  <c r="T18" i="25"/>
  <c r="AA18" i="25"/>
  <c r="AE18" i="25"/>
  <c r="AI18" i="25"/>
  <c r="AM18" i="25"/>
  <c r="AS18" i="25"/>
  <c r="AX18" i="25"/>
  <c r="BA18" i="25"/>
  <c r="BC18" i="25"/>
  <c r="BG18" i="25"/>
  <c r="BI18" i="25"/>
  <c r="BJ18" i="25"/>
  <c r="BM18" i="25"/>
  <c r="BQ18" i="25"/>
  <c r="B19" i="25"/>
  <c r="F19" i="25"/>
  <c r="J19" i="25"/>
  <c r="K19" i="25"/>
  <c r="L19" i="25"/>
  <c r="P19" i="25"/>
  <c r="T19" i="25"/>
  <c r="AA19" i="25"/>
  <c r="AE19" i="25"/>
  <c r="AI19" i="25"/>
  <c r="AM19" i="25"/>
  <c r="AS19" i="25"/>
  <c r="AX19" i="25"/>
  <c r="BA19" i="25"/>
  <c r="BC19" i="25"/>
  <c r="BG19" i="25"/>
  <c r="BI19" i="25"/>
  <c r="BJ19" i="25"/>
  <c r="BM19" i="25"/>
  <c r="BQ19" i="25"/>
  <c r="B20" i="25"/>
  <c r="F20" i="25"/>
  <c r="J20" i="25"/>
  <c r="K20" i="25"/>
  <c r="L20" i="25"/>
  <c r="P20" i="25"/>
  <c r="T20" i="25"/>
  <c r="AA20" i="25"/>
  <c r="AE20" i="25"/>
  <c r="AI20" i="25"/>
  <c r="AM20" i="25"/>
  <c r="AS20" i="25"/>
  <c r="AX20" i="25"/>
  <c r="BA20" i="25"/>
  <c r="BC20" i="25"/>
  <c r="BG20" i="25"/>
  <c r="BI20" i="25"/>
  <c r="BJ20" i="25"/>
  <c r="BM20" i="25"/>
  <c r="BQ20" i="25"/>
  <c r="B21" i="25"/>
  <c r="F21" i="25"/>
  <c r="J21" i="25"/>
  <c r="K21" i="25"/>
  <c r="L21" i="25"/>
  <c r="P21" i="25"/>
  <c r="T21" i="25"/>
  <c r="AA21" i="25"/>
  <c r="AE21" i="25"/>
  <c r="AI21" i="25"/>
  <c r="AM21" i="25"/>
  <c r="AS21" i="25"/>
  <c r="AX21" i="25"/>
  <c r="BA21" i="25"/>
  <c r="BC21" i="25"/>
  <c r="BG21" i="25"/>
  <c r="BI21" i="25"/>
  <c r="BJ21" i="25"/>
  <c r="BM21" i="25"/>
  <c r="BQ21" i="25"/>
  <c r="B22" i="25"/>
  <c r="D22" i="25"/>
  <c r="F22" i="25"/>
  <c r="J22" i="25"/>
  <c r="K22" i="25"/>
  <c r="L22" i="25"/>
  <c r="P22" i="25"/>
  <c r="T22" i="25"/>
  <c r="AA22" i="25"/>
  <c r="AE22" i="25"/>
  <c r="AI22" i="25"/>
  <c r="AM22" i="25"/>
  <c r="AS22" i="25"/>
  <c r="AX22" i="25"/>
  <c r="BA22" i="25"/>
  <c r="BC22" i="25"/>
  <c r="BG22" i="25"/>
  <c r="BI22" i="25"/>
  <c r="BJ22" i="25"/>
  <c r="BM22" i="25"/>
  <c r="BQ22" i="25"/>
  <c r="B23" i="25"/>
  <c r="D23" i="25"/>
  <c r="F23" i="25"/>
  <c r="J23" i="25"/>
  <c r="K23" i="25"/>
  <c r="L23" i="25"/>
  <c r="P23" i="25"/>
  <c r="T23" i="25"/>
  <c r="AA23" i="25"/>
  <c r="AE23" i="25"/>
  <c r="AI23" i="25"/>
  <c r="AM23" i="25"/>
  <c r="AS23" i="25"/>
  <c r="AX23" i="25"/>
  <c r="BA23" i="25"/>
  <c r="BC23" i="25"/>
  <c r="BE23" i="25"/>
  <c r="BG23" i="25"/>
  <c r="BI23" i="25"/>
  <c r="BJ23" i="25"/>
  <c r="BK23" i="25"/>
  <c r="BM23" i="25"/>
  <c r="BO23" i="25"/>
  <c r="BQ23" i="25"/>
  <c r="BS23" i="25"/>
  <c r="B24" i="25"/>
  <c r="D24" i="25"/>
  <c r="F24" i="25"/>
  <c r="H24" i="25"/>
  <c r="J24" i="25"/>
  <c r="K24" i="25"/>
  <c r="L24" i="25"/>
  <c r="N24" i="25"/>
  <c r="P24" i="25"/>
  <c r="R24" i="25"/>
  <c r="T24" i="25"/>
  <c r="Y24" i="25"/>
  <c r="AA24" i="25"/>
  <c r="AC24" i="25"/>
  <c r="AE24" i="25"/>
  <c r="AG24" i="25"/>
  <c r="AI24" i="25"/>
  <c r="AM24" i="25"/>
  <c r="AS24" i="25"/>
  <c r="AV24" i="25"/>
  <c r="AX24" i="25"/>
  <c r="BA24" i="25"/>
  <c r="BC24" i="25"/>
  <c r="BE24" i="25"/>
  <c r="BG24" i="25"/>
  <c r="BI24" i="25"/>
  <c r="BJ24" i="25"/>
  <c r="BK24" i="25"/>
  <c r="BM24" i="25"/>
  <c r="BO24" i="25"/>
  <c r="BQ24" i="25"/>
  <c r="BS24" i="25"/>
  <c r="B25" i="25"/>
  <c r="D25" i="25"/>
  <c r="F25" i="25"/>
  <c r="H25" i="25"/>
  <c r="J25" i="25"/>
  <c r="K25" i="25"/>
  <c r="L25" i="25"/>
  <c r="N25" i="25"/>
  <c r="P25" i="25"/>
  <c r="R25" i="25"/>
  <c r="T25" i="25"/>
  <c r="Y25" i="25"/>
  <c r="AA25" i="25"/>
  <c r="AC25" i="25"/>
  <c r="AE25" i="25"/>
  <c r="AG25" i="25"/>
  <c r="AI25" i="25"/>
  <c r="AM25" i="25"/>
  <c r="AS25" i="25"/>
  <c r="AV25" i="25"/>
  <c r="AX25" i="25"/>
  <c r="BA25" i="25"/>
  <c r="BC25" i="25"/>
  <c r="BE25" i="25"/>
  <c r="BG25" i="25"/>
  <c r="BI25" i="25"/>
  <c r="BJ25" i="25"/>
  <c r="BK25" i="25"/>
  <c r="BM25" i="25"/>
  <c r="BO25" i="25"/>
  <c r="BQ25" i="25"/>
  <c r="BS25" i="25"/>
  <c r="B26" i="25"/>
  <c r="D26" i="25"/>
  <c r="F26" i="25"/>
  <c r="H26" i="25"/>
  <c r="J26" i="25"/>
  <c r="K26" i="25"/>
  <c r="L26" i="25"/>
  <c r="N26" i="25"/>
  <c r="P26" i="25"/>
  <c r="R26" i="25"/>
  <c r="T26" i="25"/>
  <c r="Y26" i="25"/>
  <c r="AA26" i="25"/>
  <c r="AC26" i="25"/>
  <c r="AE26" i="25"/>
  <c r="AG26" i="25"/>
  <c r="AI26" i="25"/>
  <c r="AM26" i="25"/>
  <c r="AS26" i="25"/>
  <c r="AV26" i="25"/>
  <c r="AX26" i="25"/>
  <c r="BA26" i="25"/>
  <c r="BC26" i="25"/>
  <c r="BE26" i="25"/>
  <c r="BG26" i="25"/>
  <c r="BI26" i="25"/>
  <c r="BJ26" i="25"/>
  <c r="BK26" i="25"/>
  <c r="BM26" i="25"/>
  <c r="BO26" i="25"/>
  <c r="BQ26" i="25"/>
  <c r="BS26" i="25"/>
  <c r="B27" i="25"/>
  <c r="D27" i="25"/>
  <c r="F27" i="25"/>
  <c r="H27" i="25"/>
  <c r="J27" i="25"/>
  <c r="K27" i="25"/>
  <c r="L27" i="25"/>
  <c r="N27" i="25"/>
  <c r="P27" i="25"/>
  <c r="R27" i="25"/>
  <c r="T27" i="25"/>
  <c r="Y27" i="25"/>
  <c r="AA27" i="25"/>
  <c r="AC27" i="25"/>
  <c r="AE27" i="25"/>
  <c r="AG27" i="25"/>
  <c r="AI27" i="25"/>
  <c r="AM27" i="25"/>
  <c r="AS27" i="25"/>
  <c r="AV27" i="25"/>
  <c r="AX27" i="25"/>
  <c r="BA27" i="25"/>
  <c r="BC27" i="25"/>
  <c r="BE27" i="25"/>
  <c r="BG27" i="25"/>
  <c r="BI27" i="25"/>
  <c r="BJ27" i="25"/>
  <c r="BK27" i="25"/>
  <c r="BM27" i="25"/>
  <c r="BO27" i="25"/>
  <c r="BQ27" i="25"/>
  <c r="BS27" i="25"/>
  <c r="B28" i="25"/>
  <c r="D28" i="25"/>
  <c r="F28" i="25"/>
  <c r="H28" i="25"/>
  <c r="J28" i="25"/>
  <c r="K28" i="25"/>
  <c r="L28" i="25"/>
  <c r="N28" i="25"/>
  <c r="P28" i="25"/>
  <c r="R28" i="25"/>
  <c r="T28" i="25"/>
  <c r="Y28" i="25"/>
  <c r="AA28" i="25"/>
  <c r="AC28" i="25"/>
  <c r="AE28" i="25"/>
  <c r="AG28" i="25"/>
  <c r="AI28" i="25"/>
  <c r="AM28" i="25"/>
  <c r="AS28" i="25"/>
  <c r="AV28" i="25"/>
  <c r="AX28" i="25"/>
  <c r="BA28" i="25"/>
  <c r="BC28" i="25"/>
  <c r="BE28" i="25"/>
  <c r="BG28" i="25"/>
  <c r="BI28" i="25"/>
  <c r="BJ28" i="25"/>
  <c r="BK28" i="25"/>
  <c r="BM28" i="25"/>
  <c r="BO28" i="25"/>
  <c r="BQ28" i="25"/>
  <c r="BS28" i="25"/>
  <c r="B29" i="25"/>
  <c r="D29" i="25"/>
  <c r="F29" i="25"/>
  <c r="H29" i="25"/>
  <c r="J29" i="25"/>
  <c r="K29" i="25"/>
  <c r="L29" i="25"/>
  <c r="N29" i="25"/>
  <c r="P29" i="25"/>
  <c r="R29" i="25"/>
  <c r="T29" i="25"/>
  <c r="Y29" i="25"/>
  <c r="AA29" i="25"/>
  <c r="AC29" i="25"/>
  <c r="AE29" i="25"/>
  <c r="AG29" i="25"/>
  <c r="AI29" i="25"/>
  <c r="AM29" i="25"/>
  <c r="AS29" i="25"/>
  <c r="AV29" i="25"/>
  <c r="AX29" i="25"/>
  <c r="BA29" i="25"/>
  <c r="BC29" i="25"/>
  <c r="BE29" i="25"/>
  <c r="BG29" i="25"/>
  <c r="BI29" i="25"/>
  <c r="BJ29" i="25"/>
  <c r="BK29" i="25"/>
  <c r="BM29" i="25"/>
  <c r="BO29" i="25"/>
  <c r="BQ29" i="25"/>
  <c r="BS29" i="25"/>
  <c r="B30" i="25"/>
  <c r="D30" i="25"/>
  <c r="F30" i="25"/>
  <c r="H30" i="25"/>
  <c r="J30" i="25"/>
  <c r="K30" i="25"/>
  <c r="L30" i="25"/>
  <c r="N30" i="25"/>
  <c r="P30" i="25"/>
  <c r="R30" i="25"/>
  <c r="T30" i="25"/>
  <c r="Y30" i="25"/>
  <c r="AA30" i="25"/>
  <c r="AC30" i="25"/>
  <c r="AE30" i="25"/>
  <c r="AG30" i="25"/>
  <c r="AI30" i="25"/>
  <c r="AM30" i="25"/>
  <c r="AS30" i="25"/>
  <c r="AV30" i="25"/>
  <c r="AX30" i="25"/>
  <c r="BA30" i="25"/>
  <c r="BC30" i="25"/>
  <c r="BE30" i="25"/>
  <c r="BG30" i="25"/>
  <c r="BI30" i="25"/>
  <c r="BJ30" i="25"/>
  <c r="BK30" i="25"/>
  <c r="BM30" i="25"/>
  <c r="BO30" i="25"/>
  <c r="BQ30" i="25"/>
  <c r="BS30" i="25"/>
  <c r="B31" i="25"/>
  <c r="D31" i="25"/>
  <c r="F31" i="25"/>
  <c r="H31" i="25"/>
  <c r="J31" i="25"/>
  <c r="K31" i="25"/>
  <c r="L31" i="25"/>
  <c r="N31" i="25"/>
  <c r="P31" i="25"/>
  <c r="R31" i="25"/>
  <c r="T31" i="25"/>
  <c r="Y31" i="25"/>
  <c r="AA31" i="25"/>
  <c r="AC31" i="25"/>
  <c r="AE31" i="25"/>
  <c r="AG31" i="25"/>
  <c r="AI31" i="25"/>
  <c r="AM31" i="25"/>
  <c r="AS31" i="25"/>
  <c r="AV31" i="25"/>
  <c r="AX31" i="25"/>
  <c r="BA31" i="25"/>
  <c r="BC31" i="25"/>
  <c r="BE31" i="25"/>
  <c r="BG31" i="25"/>
  <c r="BI31" i="25"/>
  <c r="BJ31" i="25"/>
  <c r="BK31" i="25"/>
  <c r="BM31" i="25"/>
  <c r="BO31" i="25"/>
  <c r="BQ31" i="25"/>
  <c r="BS31" i="25"/>
  <c r="B32" i="25"/>
  <c r="D32" i="25"/>
  <c r="F32" i="25"/>
  <c r="H32" i="25"/>
  <c r="J32" i="25"/>
  <c r="K32" i="25"/>
  <c r="L32" i="25"/>
  <c r="N32" i="25"/>
  <c r="P32" i="25"/>
  <c r="R32" i="25"/>
  <c r="T32" i="25"/>
  <c r="Y32" i="25"/>
  <c r="AA32" i="25"/>
  <c r="AC32" i="25"/>
  <c r="AE32" i="25"/>
  <c r="AG32" i="25"/>
  <c r="AI32" i="25"/>
  <c r="AM32" i="25"/>
  <c r="AS32" i="25"/>
  <c r="AV32" i="25"/>
  <c r="AX32" i="25"/>
  <c r="BA32" i="25"/>
  <c r="BC32" i="25"/>
  <c r="BE32" i="25"/>
  <c r="BG32" i="25"/>
  <c r="BI32" i="25"/>
  <c r="BJ32" i="25"/>
  <c r="BK32" i="25"/>
  <c r="BM32" i="25"/>
  <c r="BO32" i="25"/>
  <c r="BQ32" i="25"/>
  <c r="BS32" i="25"/>
  <c r="B33" i="25"/>
  <c r="D33" i="25"/>
  <c r="F33" i="25"/>
  <c r="H33" i="25"/>
  <c r="J33" i="25"/>
  <c r="K33" i="25"/>
  <c r="L33" i="25"/>
  <c r="N33" i="25"/>
  <c r="P33" i="25"/>
  <c r="R33" i="25"/>
  <c r="T33" i="25"/>
  <c r="Y33" i="25"/>
  <c r="AA33" i="25"/>
  <c r="AC33" i="25"/>
  <c r="AE33" i="25"/>
  <c r="AG33" i="25"/>
  <c r="AI33" i="25"/>
  <c r="AM33" i="25"/>
  <c r="AS33" i="25"/>
  <c r="AV33" i="25"/>
  <c r="AX33" i="25"/>
  <c r="BA33" i="25"/>
  <c r="BC33" i="25"/>
  <c r="BE33" i="25"/>
  <c r="BG33" i="25"/>
  <c r="BI33" i="25"/>
  <c r="BJ33" i="25"/>
  <c r="BK33" i="25"/>
  <c r="BM33" i="25"/>
  <c r="BO33" i="25"/>
  <c r="BQ33" i="25"/>
  <c r="BS33" i="25"/>
  <c r="B34" i="25"/>
  <c r="D34" i="25"/>
  <c r="F34" i="25"/>
  <c r="H34" i="25"/>
  <c r="J34" i="25"/>
  <c r="K34" i="25"/>
  <c r="L34" i="25"/>
  <c r="N34" i="25"/>
  <c r="P34" i="25"/>
  <c r="R34" i="25"/>
  <c r="T34" i="25"/>
  <c r="Y34" i="25"/>
  <c r="AA34" i="25"/>
  <c r="AC34" i="25"/>
  <c r="AE34" i="25"/>
  <c r="AG34" i="25"/>
  <c r="AI34" i="25"/>
  <c r="AM34" i="25"/>
  <c r="AS34" i="25"/>
  <c r="AV34" i="25"/>
  <c r="AX34" i="25"/>
  <c r="BA34" i="25"/>
  <c r="BC34" i="25"/>
  <c r="BE34" i="25"/>
  <c r="BG34" i="25"/>
  <c r="BI34" i="25"/>
  <c r="BJ34" i="25"/>
  <c r="BK34" i="25"/>
  <c r="BM34" i="25"/>
  <c r="BO34" i="25"/>
  <c r="BQ34" i="25"/>
  <c r="BS34" i="25"/>
  <c r="B35" i="25"/>
  <c r="D35" i="25"/>
  <c r="F35" i="25"/>
  <c r="H35" i="25"/>
  <c r="J35" i="25"/>
  <c r="K35" i="25"/>
  <c r="L35" i="25"/>
  <c r="N35" i="25"/>
  <c r="P35" i="25"/>
  <c r="R35" i="25"/>
  <c r="T35" i="25"/>
  <c r="Y35" i="25"/>
  <c r="AA35" i="25"/>
  <c r="AC35" i="25"/>
  <c r="AE35" i="25"/>
  <c r="AG35" i="25"/>
  <c r="AI35" i="25"/>
  <c r="AM35" i="25"/>
  <c r="AS35" i="25"/>
  <c r="AV35" i="25"/>
  <c r="AX35" i="25"/>
  <c r="BA35" i="25"/>
  <c r="BC35" i="25"/>
  <c r="BE35" i="25"/>
  <c r="BG35" i="25"/>
  <c r="BI35" i="25"/>
  <c r="BJ35" i="25"/>
  <c r="BK35" i="25"/>
  <c r="BM35" i="25"/>
  <c r="BO35" i="25"/>
  <c r="BQ35" i="25"/>
  <c r="BS35" i="25"/>
  <c r="B36" i="25"/>
  <c r="D36" i="25"/>
  <c r="F36" i="25"/>
  <c r="H36" i="25"/>
  <c r="J36" i="25"/>
  <c r="K36" i="25"/>
  <c r="L36" i="25"/>
  <c r="N36" i="25"/>
  <c r="P36" i="25"/>
  <c r="R36" i="25"/>
  <c r="T36" i="25"/>
  <c r="Y36" i="25"/>
  <c r="AA36" i="25"/>
  <c r="AC36" i="25"/>
  <c r="AE36" i="25"/>
  <c r="AG36" i="25"/>
  <c r="AI36" i="25"/>
  <c r="AM36" i="25"/>
  <c r="AS36" i="25"/>
  <c r="AV36" i="25"/>
  <c r="AX36" i="25"/>
  <c r="BA36" i="25"/>
  <c r="BC36" i="25"/>
  <c r="BE36" i="25"/>
  <c r="BG36" i="25"/>
  <c r="BI36" i="25"/>
  <c r="BJ36" i="25"/>
  <c r="BK36" i="25"/>
  <c r="BM36" i="25"/>
  <c r="BO36" i="25"/>
  <c r="BQ36" i="25"/>
  <c r="BS36" i="25"/>
  <c r="B37" i="25"/>
  <c r="D37" i="25"/>
  <c r="F37" i="25"/>
  <c r="H37" i="25"/>
  <c r="J37" i="25"/>
  <c r="K37" i="25"/>
  <c r="L37" i="25"/>
  <c r="N37" i="25"/>
  <c r="P37" i="25"/>
  <c r="R37" i="25"/>
  <c r="T37" i="25"/>
  <c r="Y37" i="25"/>
  <c r="AA37" i="25"/>
  <c r="AC37" i="25"/>
  <c r="AE37" i="25"/>
  <c r="AG37" i="25"/>
  <c r="AI37" i="25"/>
  <c r="AM37" i="25"/>
  <c r="AS37" i="25"/>
  <c r="AV37" i="25"/>
  <c r="AX37" i="25"/>
  <c r="BA37" i="25"/>
  <c r="BC37" i="25"/>
  <c r="BE37" i="25"/>
  <c r="BG37" i="25"/>
  <c r="BI37" i="25"/>
  <c r="BJ37" i="25"/>
  <c r="BK37" i="25"/>
  <c r="BM37" i="25"/>
  <c r="BO37" i="25"/>
  <c r="BQ37" i="25"/>
  <c r="BS37" i="25"/>
  <c r="B38" i="25"/>
  <c r="D38" i="25"/>
  <c r="F38" i="25"/>
  <c r="H38" i="25"/>
  <c r="J38" i="25"/>
  <c r="K38" i="25"/>
  <c r="L38" i="25"/>
  <c r="N38" i="25"/>
  <c r="P38" i="25"/>
  <c r="R38" i="25"/>
  <c r="T38" i="25"/>
  <c r="Y38" i="25"/>
  <c r="AA38" i="25"/>
  <c r="AC38" i="25"/>
  <c r="AE38" i="25"/>
  <c r="AG38" i="25"/>
  <c r="AI38" i="25"/>
  <c r="AM38" i="25"/>
  <c r="AS38" i="25"/>
  <c r="AV38" i="25"/>
  <c r="AX38" i="25"/>
  <c r="BA38" i="25"/>
  <c r="BC38" i="25"/>
  <c r="BE38" i="25"/>
  <c r="BG38" i="25"/>
  <c r="BI38" i="25"/>
  <c r="BJ38" i="25"/>
  <c r="BK38" i="25"/>
  <c r="BM38" i="25"/>
  <c r="BO38" i="25"/>
  <c r="BQ38" i="25"/>
  <c r="BS38" i="25"/>
  <c r="T40" i="25"/>
  <c r="C7" i="26"/>
  <c r="D7" i="26"/>
  <c r="E7" i="26"/>
  <c r="G7" i="26"/>
  <c r="I7" i="26"/>
  <c r="K7" i="26"/>
  <c r="M7" i="26"/>
  <c r="O7" i="26"/>
  <c r="Q7" i="26"/>
  <c r="S7" i="26"/>
  <c r="W7" i="26"/>
  <c r="Y7" i="26"/>
  <c r="AA7" i="26"/>
  <c r="AC7" i="26"/>
  <c r="AE7" i="26"/>
  <c r="AG7" i="26"/>
  <c r="AI7" i="26"/>
  <c r="AL7" i="26"/>
  <c r="AM7" i="26"/>
  <c r="AO7" i="26"/>
  <c r="AT7" i="26"/>
  <c r="AV7" i="26"/>
  <c r="AX7" i="26"/>
  <c r="BA7" i="26"/>
  <c r="BC7" i="26"/>
  <c r="BE7" i="26"/>
  <c r="BG7" i="26"/>
  <c r="BJ7" i="26"/>
  <c r="BL7" i="26"/>
  <c r="BN7" i="26"/>
  <c r="BP7" i="26"/>
  <c r="BR7" i="26"/>
  <c r="BT7" i="26"/>
  <c r="C8" i="26"/>
  <c r="D8" i="26"/>
  <c r="E8" i="26"/>
  <c r="G8" i="26"/>
  <c r="I8" i="26"/>
  <c r="K8" i="26"/>
  <c r="M8" i="26"/>
  <c r="O8" i="26"/>
  <c r="Q8" i="26"/>
  <c r="S8" i="26"/>
  <c r="W8" i="26"/>
  <c r="Z8" i="26"/>
  <c r="AB8" i="26"/>
  <c r="AD8" i="26"/>
  <c r="AF8" i="26"/>
  <c r="AH8" i="26"/>
  <c r="AJ8" i="26"/>
  <c r="AM8" i="26"/>
  <c r="AS8" i="26"/>
  <c r="AT8" i="26"/>
  <c r="AW8" i="26"/>
  <c r="AZ8" i="26"/>
  <c r="BA8" i="26"/>
  <c r="BB8" i="26"/>
  <c r="BD8" i="26"/>
  <c r="BF8" i="26"/>
  <c r="BH8" i="26"/>
  <c r="BI8" i="26"/>
  <c r="BJ8" i="26"/>
  <c r="BL8" i="26"/>
  <c r="BN8" i="26"/>
  <c r="BP8" i="26"/>
  <c r="BR8" i="26"/>
  <c r="BT8" i="26"/>
  <c r="C9" i="26"/>
  <c r="D9" i="26"/>
  <c r="E9" i="26"/>
  <c r="G9" i="26"/>
  <c r="I9" i="26"/>
  <c r="K9" i="26"/>
  <c r="M9" i="26"/>
  <c r="O9" i="26"/>
  <c r="Q9" i="26"/>
  <c r="S9" i="26"/>
  <c r="W9" i="26"/>
  <c r="Y9" i="26"/>
  <c r="AA9" i="26"/>
  <c r="AC9" i="26"/>
  <c r="AE9" i="26"/>
  <c r="AG9" i="26"/>
  <c r="AI9" i="26"/>
  <c r="AL9" i="26"/>
  <c r="AM9" i="26"/>
  <c r="AO9" i="26"/>
  <c r="AT9" i="26"/>
  <c r="AV9" i="26"/>
  <c r="AX9" i="26"/>
  <c r="BA9" i="26"/>
  <c r="BC9" i="26"/>
  <c r="BE9" i="26"/>
  <c r="BG9" i="26"/>
  <c r="BJ9" i="26"/>
  <c r="BL9" i="26"/>
  <c r="BN9" i="26"/>
  <c r="BP9" i="26"/>
  <c r="BR9" i="26"/>
  <c r="BT9" i="26"/>
  <c r="C10" i="26"/>
  <c r="D10" i="26"/>
  <c r="E10" i="26"/>
  <c r="G10" i="26"/>
  <c r="I10" i="26"/>
  <c r="K10" i="26"/>
  <c r="M10" i="26"/>
  <c r="O10" i="26"/>
  <c r="Q10" i="26"/>
  <c r="S10" i="26"/>
  <c r="W10" i="26"/>
  <c r="Z10" i="26"/>
  <c r="AB10" i="26"/>
  <c r="AD10" i="26"/>
  <c r="AF10" i="26"/>
  <c r="AH10" i="26"/>
  <c r="AJ10" i="26"/>
  <c r="AM10" i="26"/>
  <c r="AS10" i="26"/>
  <c r="AT10" i="26"/>
  <c r="AW10" i="26"/>
  <c r="AZ10" i="26"/>
  <c r="BA10" i="26"/>
  <c r="BB10" i="26"/>
  <c r="BD10" i="26"/>
  <c r="BF10" i="26"/>
  <c r="BH10" i="26"/>
  <c r="BI10" i="26"/>
  <c r="BJ10" i="26"/>
  <c r="BL10" i="26"/>
  <c r="BN10" i="26"/>
  <c r="BP10" i="26"/>
  <c r="BR10" i="26"/>
  <c r="BT10" i="26"/>
  <c r="C11" i="26"/>
  <c r="D11" i="26"/>
  <c r="E11" i="26"/>
  <c r="G11" i="26"/>
  <c r="I11" i="26"/>
  <c r="K11" i="26"/>
  <c r="M11" i="26"/>
  <c r="O11" i="26"/>
  <c r="Q11" i="26"/>
  <c r="S11" i="26"/>
  <c r="W11" i="26"/>
  <c r="Y11" i="26"/>
  <c r="AA11" i="26"/>
  <c r="AC11" i="26"/>
  <c r="AE11" i="26"/>
  <c r="AG11" i="26"/>
  <c r="AI11" i="26"/>
  <c r="AL11" i="26"/>
  <c r="AM11" i="26"/>
  <c r="AO11" i="26"/>
  <c r="AT11" i="26"/>
  <c r="AV11" i="26"/>
  <c r="AX11" i="26"/>
  <c r="BA11" i="26"/>
  <c r="BC11" i="26"/>
  <c r="BE11" i="26"/>
  <c r="BG11" i="26"/>
  <c r="BJ11" i="26"/>
  <c r="BL11" i="26"/>
  <c r="BN11" i="26"/>
  <c r="BP11" i="26"/>
  <c r="BR11" i="26"/>
  <c r="BT11" i="26"/>
  <c r="C12" i="26"/>
  <c r="D12" i="26"/>
  <c r="E12" i="26"/>
  <c r="G12" i="26"/>
  <c r="I12" i="26"/>
  <c r="K12" i="26"/>
  <c r="M12" i="26"/>
  <c r="O12" i="26"/>
  <c r="Q12" i="26"/>
  <c r="S12" i="26"/>
  <c r="W12" i="26"/>
  <c r="Z12" i="26"/>
  <c r="AB12" i="26"/>
  <c r="AD12" i="26"/>
  <c r="AF12" i="26"/>
  <c r="AH12" i="26"/>
  <c r="AJ12" i="26"/>
  <c r="AM12" i="26"/>
  <c r="AS12" i="26"/>
  <c r="AT12" i="26"/>
  <c r="AV12" i="26"/>
  <c r="AW12" i="26"/>
  <c r="AX12" i="26"/>
  <c r="AZ12" i="26"/>
  <c r="BA12" i="26"/>
  <c r="BB12" i="26"/>
  <c r="BC12" i="26"/>
  <c r="BD12" i="26"/>
  <c r="BE12" i="26"/>
  <c r="BF12" i="26"/>
  <c r="BG12" i="26"/>
  <c r="BH12" i="26"/>
  <c r="BI12" i="26"/>
  <c r="BJ12" i="26"/>
  <c r="BK12" i="26"/>
  <c r="BL12" i="26"/>
  <c r="BM12" i="26"/>
  <c r="BN12" i="26"/>
  <c r="BO12" i="26"/>
  <c r="BP12" i="26"/>
  <c r="BQ12" i="26"/>
  <c r="BR12" i="26"/>
  <c r="BS12" i="26"/>
  <c r="BT12" i="26"/>
  <c r="B13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AL13" i="26"/>
  <c r="AM13" i="26"/>
  <c r="AO13" i="26"/>
  <c r="AS13" i="26"/>
  <c r="AT13" i="26"/>
  <c r="AV13" i="26"/>
  <c r="AW13" i="26"/>
  <c r="AX13" i="26"/>
  <c r="AZ13" i="26"/>
  <c r="BA13" i="26"/>
  <c r="BB13" i="26"/>
  <c r="BC13" i="26"/>
  <c r="BD13" i="26"/>
  <c r="BE13" i="26"/>
  <c r="BF13" i="26"/>
  <c r="BG13" i="26"/>
  <c r="BH13" i="26"/>
  <c r="BJ13" i="26"/>
  <c r="BK13" i="26"/>
  <c r="BL13" i="26"/>
  <c r="BM13" i="26"/>
  <c r="BN13" i="26"/>
  <c r="BO13" i="26"/>
  <c r="BP13" i="26"/>
  <c r="BQ13" i="26"/>
  <c r="BR13" i="26"/>
  <c r="BS13" i="26"/>
  <c r="BT13" i="26"/>
  <c r="B14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W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AL14" i="26"/>
  <c r="AM14" i="26"/>
  <c r="AO14" i="26"/>
  <c r="AS14" i="26"/>
  <c r="AT14" i="26"/>
  <c r="AV14" i="26"/>
  <c r="AW14" i="26"/>
  <c r="AX14" i="26"/>
  <c r="AZ14" i="26"/>
  <c r="BA14" i="26"/>
  <c r="BB14" i="26"/>
  <c r="BC14" i="26"/>
  <c r="BD14" i="26"/>
  <c r="BE14" i="26"/>
  <c r="BF14" i="26"/>
  <c r="BG14" i="26"/>
  <c r="BH14" i="26"/>
  <c r="BI14" i="26"/>
  <c r="BJ14" i="26"/>
  <c r="BK14" i="26"/>
  <c r="BL14" i="26"/>
  <c r="BM14" i="26"/>
  <c r="BN14" i="26"/>
  <c r="BO14" i="26"/>
  <c r="BP14" i="26"/>
  <c r="BQ14" i="26"/>
  <c r="BR14" i="26"/>
  <c r="BS14" i="26"/>
  <c r="BT14" i="26"/>
  <c r="B15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AL15" i="26"/>
  <c r="AM15" i="26"/>
  <c r="AO15" i="26"/>
  <c r="AS15" i="26"/>
  <c r="AT15" i="26"/>
  <c r="AV15" i="26"/>
  <c r="AW15" i="26"/>
  <c r="AX15" i="26"/>
  <c r="AZ15" i="26"/>
  <c r="BA15" i="26"/>
  <c r="BB15" i="26"/>
  <c r="BC15" i="26"/>
  <c r="BD15" i="26"/>
  <c r="BE15" i="26"/>
  <c r="BF15" i="26"/>
  <c r="BG15" i="26"/>
  <c r="BH15" i="26"/>
  <c r="BJ15" i="26"/>
  <c r="BK15" i="26"/>
  <c r="BL15" i="26"/>
  <c r="BM15" i="26"/>
  <c r="BN15" i="26"/>
  <c r="BO15" i="26"/>
  <c r="BP15" i="26"/>
  <c r="BQ15" i="26"/>
  <c r="BR15" i="26"/>
  <c r="BS15" i="26"/>
  <c r="BT15" i="26"/>
  <c r="B16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W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AL16" i="26"/>
  <c r="AM16" i="26"/>
  <c r="AO16" i="26"/>
  <c r="AS16" i="26"/>
  <c r="AT16" i="26"/>
  <c r="AV16" i="26"/>
  <c r="AW16" i="26"/>
  <c r="AX16" i="26"/>
  <c r="AZ16" i="26"/>
  <c r="BA16" i="26"/>
  <c r="BB16" i="26"/>
  <c r="BC16" i="26"/>
  <c r="BD16" i="26"/>
  <c r="BE16" i="26"/>
  <c r="BF16" i="26"/>
  <c r="BG16" i="26"/>
  <c r="BH16" i="26"/>
  <c r="BI16" i="26"/>
  <c r="BJ16" i="26"/>
  <c r="BK16" i="26"/>
  <c r="BL16" i="26"/>
  <c r="BM16" i="26"/>
  <c r="BN16" i="26"/>
  <c r="BO16" i="26"/>
  <c r="BP16" i="26"/>
  <c r="BQ16" i="26"/>
  <c r="BR16" i="26"/>
  <c r="BS16" i="26"/>
  <c r="BT16" i="26"/>
  <c r="B17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AL17" i="26"/>
  <c r="AM17" i="26"/>
  <c r="AO17" i="26"/>
  <c r="AS17" i="26"/>
  <c r="AT17" i="26"/>
  <c r="AV17" i="26"/>
  <c r="AW17" i="26"/>
  <c r="AX17" i="26"/>
  <c r="AZ17" i="26"/>
  <c r="BA17" i="26"/>
  <c r="BB17" i="26"/>
  <c r="BC17" i="26"/>
  <c r="BD17" i="26"/>
  <c r="BE17" i="26"/>
  <c r="BF17" i="26"/>
  <c r="BG17" i="26"/>
  <c r="BH17" i="26"/>
  <c r="BJ17" i="26"/>
  <c r="BK17" i="26"/>
  <c r="BL17" i="26"/>
  <c r="BM17" i="26"/>
  <c r="BN17" i="26"/>
  <c r="BO17" i="26"/>
  <c r="BP17" i="26"/>
  <c r="BQ17" i="26"/>
  <c r="BR17" i="26"/>
  <c r="BS17" i="26"/>
  <c r="BT17" i="26"/>
  <c r="B18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W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AL18" i="26"/>
  <c r="AM18" i="26"/>
  <c r="AO18" i="26"/>
  <c r="AS18" i="26"/>
  <c r="AT18" i="26"/>
  <c r="AV18" i="26"/>
  <c r="AW18" i="26"/>
  <c r="AX18" i="26"/>
  <c r="AZ18" i="26"/>
  <c r="BA18" i="26"/>
  <c r="BB18" i="26"/>
  <c r="BC18" i="26"/>
  <c r="BD18" i="26"/>
  <c r="BE18" i="26"/>
  <c r="BF18" i="26"/>
  <c r="BG18" i="26"/>
  <c r="BH18" i="26"/>
  <c r="BI18" i="26"/>
  <c r="BJ18" i="26"/>
  <c r="BK18" i="26"/>
  <c r="BL18" i="26"/>
  <c r="BM18" i="26"/>
  <c r="BN18" i="26"/>
  <c r="BO18" i="26"/>
  <c r="BP18" i="26"/>
  <c r="BQ18" i="26"/>
  <c r="BR18" i="26"/>
  <c r="BS18" i="26"/>
  <c r="BT18" i="26"/>
  <c r="B19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AL19" i="26"/>
  <c r="AM19" i="26"/>
  <c r="AO19" i="26"/>
  <c r="AS19" i="26"/>
  <c r="AT19" i="26"/>
  <c r="AV19" i="26"/>
  <c r="AW19" i="26"/>
  <c r="AX19" i="26"/>
  <c r="AZ19" i="26"/>
  <c r="BA19" i="26"/>
  <c r="BB19" i="26"/>
  <c r="BC19" i="26"/>
  <c r="BD19" i="26"/>
  <c r="BE19" i="26"/>
  <c r="BF19" i="26"/>
  <c r="BG19" i="26"/>
  <c r="BH19" i="26"/>
  <c r="BJ19" i="26"/>
  <c r="BK19" i="26"/>
  <c r="BL19" i="26"/>
  <c r="BM19" i="26"/>
  <c r="BN19" i="26"/>
  <c r="BO19" i="26"/>
  <c r="BP19" i="26"/>
  <c r="BQ19" i="26"/>
  <c r="BR19" i="26"/>
  <c r="BS19" i="26"/>
  <c r="BT19" i="26"/>
  <c r="B20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W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AL20" i="26"/>
  <c r="AM20" i="26"/>
  <c r="AO20" i="26"/>
  <c r="AS20" i="26"/>
  <c r="AT20" i="26"/>
  <c r="AV20" i="26"/>
  <c r="AW20" i="26"/>
  <c r="AX20" i="26"/>
  <c r="AZ20" i="26"/>
  <c r="BA20" i="26"/>
  <c r="BB20" i="26"/>
  <c r="BC20" i="26"/>
  <c r="BD20" i="26"/>
  <c r="BE20" i="26"/>
  <c r="BF20" i="26"/>
  <c r="BG20" i="26"/>
  <c r="BH20" i="26"/>
  <c r="BI20" i="26"/>
  <c r="BJ20" i="26"/>
  <c r="BK20" i="26"/>
  <c r="BL20" i="26"/>
  <c r="BM20" i="26"/>
  <c r="BN20" i="26"/>
  <c r="BO20" i="26"/>
  <c r="BP20" i="26"/>
  <c r="BQ20" i="26"/>
  <c r="BR20" i="26"/>
  <c r="BS20" i="26"/>
  <c r="BT20" i="26"/>
  <c r="B21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AL21" i="26"/>
  <c r="AM21" i="26"/>
  <c r="AO21" i="26"/>
  <c r="AS21" i="26"/>
  <c r="AT21" i="26"/>
  <c r="AV21" i="26"/>
  <c r="AW21" i="26"/>
  <c r="AX21" i="26"/>
  <c r="AZ21" i="26"/>
  <c r="BA21" i="26"/>
  <c r="BB21" i="26"/>
  <c r="BC21" i="26"/>
  <c r="BD21" i="26"/>
  <c r="BE21" i="26"/>
  <c r="BF21" i="26"/>
  <c r="BG21" i="26"/>
  <c r="BH21" i="26"/>
  <c r="BJ21" i="26"/>
  <c r="BK21" i="26"/>
  <c r="BL21" i="26"/>
  <c r="BM21" i="26"/>
  <c r="BN21" i="26"/>
  <c r="BO21" i="26"/>
  <c r="BP21" i="26"/>
  <c r="BQ21" i="26"/>
  <c r="BR21" i="26"/>
  <c r="BS21" i="26"/>
  <c r="BT21" i="26"/>
  <c r="B22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W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AL22" i="26"/>
  <c r="AM22" i="26"/>
  <c r="AO22" i="26"/>
  <c r="AS22" i="26"/>
  <c r="AT22" i="26"/>
  <c r="AV22" i="26"/>
  <c r="AW22" i="26"/>
  <c r="AX22" i="26"/>
  <c r="AZ22" i="26"/>
  <c r="BA22" i="26"/>
  <c r="BB22" i="26"/>
  <c r="BC22" i="26"/>
  <c r="BD22" i="26"/>
  <c r="BE22" i="26"/>
  <c r="BF22" i="26"/>
  <c r="BG22" i="26"/>
  <c r="BH22" i="26"/>
  <c r="BI22" i="26"/>
  <c r="BJ22" i="26"/>
  <c r="BK22" i="26"/>
  <c r="BL22" i="26"/>
  <c r="BM22" i="26"/>
  <c r="BN22" i="26"/>
  <c r="BO22" i="26"/>
  <c r="BP22" i="26"/>
  <c r="BQ22" i="26"/>
  <c r="BR22" i="26"/>
  <c r="BS22" i="26"/>
  <c r="BT22" i="26"/>
  <c r="B23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AL23" i="26"/>
  <c r="AM23" i="26"/>
  <c r="AO23" i="26"/>
  <c r="AS23" i="26"/>
  <c r="AT23" i="26"/>
  <c r="AV23" i="26"/>
  <c r="AW23" i="26"/>
  <c r="AX23" i="26"/>
  <c r="AZ23" i="26"/>
  <c r="BA23" i="26"/>
  <c r="BB23" i="26"/>
  <c r="BC23" i="26"/>
  <c r="BD23" i="26"/>
  <c r="BE23" i="26"/>
  <c r="BF23" i="26"/>
  <c r="BG23" i="26"/>
  <c r="BH23" i="26"/>
  <c r="BJ23" i="26"/>
  <c r="BK23" i="26"/>
  <c r="BL23" i="26"/>
  <c r="BM23" i="26"/>
  <c r="BN23" i="26"/>
  <c r="BO23" i="26"/>
  <c r="BP23" i="26"/>
  <c r="BQ23" i="26"/>
  <c r="BR23" i="26"/>
  <c r="BS23" i="26"/>
  <c r="BT23" i="26"/>
  <c r="B24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W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AL24" i="26"/>
  <c r="AM24" i="26"/>
  <c r="AO24" i="26"/>
  <c r="AS24" i="26"/>
  <c r="AT24" i="26"/>
  <c r="AV24" i="26"/>
  <c r="AW24" i="26"/>
  <c r="AX24" i="26"/>
  <c r="AZ24" i="26"/>
  <c r="BA24" i="26"/>
  <c r="BB24" i="26"/>
  <c r="BC24" i="26"/>
  <c r="BD24" i="26"/>
  <c r="BE24" i="26"/>
  <c r="BF24" i="26"/>
  <c r="BG24" i="26"/>
  <c r="BH24" i="26"/>
  <c r="BI24" i="26"/>
  <c r="BJ24" i="26"/>
  <c r="BK24" i="26"/>
  <c r="BL24" i="26"/>
  <c r="BM24" i="26"/>
  <c r="BN24" i="26"/>
  <c r="BO24" i="26"/>
  <c r="BP24" i="26"/>
  <c r="BQ24" i="26"/>
  <c r="BR24" i="26"/>
  <c r="BS24" i="26"/>
  <c r="BT24" i="26"/>
  <c r="B25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AL25" i="26"/>
  <c r="AM25" i="26"/>
  <c r="AO25" i="26"/>
  <c r="AS25" i="26"/>
  <c r="AT25" i="26"/>
  <c r="AV25" i="26"/>
  <c r="AW25" i="26"/>
  <c r="AX25" i="26"/>
  <c r="AZ25" i="26"/>
  <c r="BA25" i="26"/>
  <c r="BB25" i="26"/>
  <c r="BC25" i="26"/>
  <c r="BD25" i="26"/>
  <c r="BE25" i="26"/>
  <c r="BF25" i="26"/>
  <c r="BG25" i="26"/>
  <c r="BH25" i="26"/>
  <c r="BJ25" i="26"/>
  <c r="BK25" i="26"/>
  <c r="BL25" i="26"/>
  <c r="BM25" i="26"/>
  <c r="BN25" i="26"/>
  <c r="BO25" i="26"/>
  <c r="BP25" i="26"/>
  <c r="BQ25" i="26"/>
  <c r="BR25" i="26"/>
  <c r="BS25" i="26"/>
  <c r="BT25" i="26"/>
  <c r="B26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W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AL26" i="26"/>
  <c r="AM26" i="26"/>
  <c r="AO26" i="26"/>
  <c r="AS26" i="26"/>
  <c r="AT26" i="26"/>
  <c r="AV26" i="26"/>
  <c r="AW26" i="26"/>
  <c r="AX26" i="26"/>
  <c r="AZ26" i="26"/>
  <c r="BA26" i="26"/>
  <c r="BB26" i="26"/>
  <c r="BC26" i="26"/>
  <c r="BD26" i="26"/>
  <c r="BE26" i="26"/>
  <c r="BF26" i="26"/>
  <c r="BG26" i="26"/>
  <c r="BH26" i="26"/>
  <c r="BI26" i="26"/>
  <c r="BJ26" i="26"/>
  <c r="BK26" i="26"/>
  <c r="BL26" i="26"/>
  <c r="BM26" i="26"/>
  <c r="BN26" i="26"/>
  <c r="BO26" i="26"/>
  <c r="BP26" i="26"/>
  <c r="BQ26" i="26"/>
  <c r="BR26" i="26"/>
  <c r="BS26" i="26"/>
  <c r="BT26" i="26"/>
  <c r="B27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AL27" i="26"/>
  <c r="AM27" i="26"/>
  <c r="AO27" i="26"/>
  <c r="AS27" i="26"/>
  <c r="AT27" i="26"/>
  <c r="AV27" i="26"/>
  <c r="AW27" i="26"/>
  <c r="AX27" i="26"/>
  <c r="AZ27" i="26"/>
  <c r="BA27" i="26"/>
  <c r="BB27" i="26"/>
  <c r="BC27" i="26"/>
  <c r="BD27" i="26"/>
  <c r="BE27" i="26"/>
  <c r="BF27" i="26"/>
  <c r="BG27" i="26"/>
  <c r="BH27" i="26"/>
  <c r="BJ27" i="26"/>
  <c r="BK27" i="26"/>
  <c r="BL27" i="26"/>
  <c r="BM27" i="26"/>
  <c r="BN27" i="26"/>
  <c r="BO27" i="26"/>
  <c r="BP27" i="26"/>
  <c r="BQ27" i="26"/>
  <c r="BR27" i="26"/>
  <c r="BS27" i="26"/>
  <c r="BT27" i="26"/>
  <c r="B28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W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AL28" i="26"/>
  <c r="AM28" i="26"/>
  <c r="AO28" i="26"/>
  <c r="AS28" i="26"/>
  <c r="AT28" i="26"/>
  <c r="AV28" i="26"/>
  <c r="AW28" i="26"/>
  <c r="AX28" i="26"/>
  <c r="AZ28" i="26"/>
  <c r="BA28" i="26"/>
  <c r="BB28" i="26"/>
  <c r="BC28" i="26"/>
  <c r="BD28" i="26"/>
  <c r="BE28" i="26"/>
  <c r="BF28" i="26"/>
  <c r="BG28" i="26"/>
  <c r="BH28" i="26"/>
  <c r="BI28" i="26"/>
  <c r="BJ28" i="26"/>
  <c r="BK28" i="26"/>
  <c r="BL28" i="26"/>
  <c r="BM28" i="26"/>
  <c r="BN28" i="26"/>
  <c r="BO28" i="26"/>
  <c r="BP28" i="26"/>
  <c r="BQ28" i="26"/>
  <c r="BR28" i="26"/>
  <c r="BS28" i="26"/>
  <c r="BT28" i="26"/>
  <c r="B29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AL29" i="26"/>
  <c r="AM29" i="26"/>
  <c r="AO29" i="26"/>
  <c r="AS29" i="26"/>
  <c r="AT29" i="26"/>
  <c r="AV29" i="26"/>
  <c r="AW29" i="26"/>
  <c r="AX29" i="26"/>
  <c r="AZ29" i="26"/>
  <c r="BA29" i="26"/>
  <c r="BB29" i="26"/>
  <c r="BC29" i="26"/>
  <c r="BD29" i="26"/>
  <c r="BE29" i="26"/>
  <c r="BF29" i="26"/>
  <c r="BG29" i="26"/>
  <c r="BH29" i="26"/>
  <c r="BJ29" i="26"/>
  <c r="BK29" i="26"/>
  <c r="BL29" i="26"/>
  <c r="BM29" i="26"/>
  <c r="BN29" i="26"/>
  <c r="BO29" i="26"/>
  <c r="BP29" i="26"/>
  <c r="BQ29" i="26"/>
  <c r="BR29" i="26"/>
  <c r="BS29" i="26"/>
  <c r="BT29" i="26"/>
  <c r="B30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W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AL30" i="26"/>
  <c r="AM30" i="26"/>
  <c r="AO30" i="26"/>
  <c r="AS30" i="26"/>
  <c r="AT30" i="26"/>
  <c r="AV30" i="26"/>
  <c r="AW30" i="26"/>
  <c r="AX30" i="26"/>
  <c r="AZ30" i="26"/>
  <c r="BA30" i="26"/>
  <c r="BB30" i="26"/>
  <c r="BC30" i="26"/>
  <c r="BD30" i="26"/>
  <c r="BE30" i="26"/>
  <c r="BF30" i="26"/>
  <c r="BG30" i="26"/>
  <c r="BH30" i="26"/>
  <c r="BI30" i="26"/>
  <c r="BJ30" i="26"/>
  <c r="BK30" i="26"/>
  <c r="BL30" i="26"/>
  <c r="BM30" i="26"/>
  <c r="BN30" i="26"/>
  <c r="BO30" i="26"/>
  <c r="BP30" i="26"/>
  <c r="BQ30" i="26"/>
  <c r="BR30" i="26"/>
  <c r="BS30" i="26"/>
  <c r="BT30" i="26"/>
  <c r="B31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AL31" i="26"/>
  <c r="AM31" i="26"/>
  <c r="AO31" i="26"/>
  <c r="AS31" i="26"/>
  <c r="AT31" i="26"/>
  <c r="AV31" i="26"/>
  <c r="AW31" i="26"/>
  <c r="AX31" i="26"/>
  <c r="AZ31" i="26"/>
  <c r="BA31" i="26"/>
  <c r="BB31" i="26"/>
  <c r="BC31" i="26"/>
  <c r="BD31" i="26"/>
  <c r="BE31" i="26"/>
  <c r="BF31" i="26"/>
  <c r="BG31" i="26"/>
  <c r="BH31" i="26"/>
  <c r="BJ31" i="26"/>
  <c r="BK31" i="26"/>
  <c r="BL31" i="26"/>
  <c r="BM31" i="26"/>
  <c r="BN31" i="26"/>
  <c r="BO31" i="26"/>
  <c r="BP31" i="26"/>
  <c r="BQ31" i="26"/>
  <c r="BR31" i="26"/>
  <c r="BS31" i="26"/>
  <c r="BT31" i="26"/>
  <c r="B32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W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AL32" i="26"/>
  <c r="AM32" i="26"/>
  <c r="AO32" i="26"/>
  <c r="AS32" i="26"/>
  <c r="AT32" i="26"/>
  <c r="AV32" i="26"/>
  <c r="AW32" i="26"/>
  <c r="AX32" i="26"/>
  <c r="AZ32" i="26"/>
  <c r="BA32" i="26"/>
  <c r="BB32" i="26"/>
  <c r="BC32" i="26"/>
  <c r="BD32" i="26"/>
  <c r="BE32" i="26"/>
  <c r="BF32" i="26"/>
  <c r="BG32" i="26"/>
  <c r="BH32" i="26"/>
  <c r="BI32" i="26"/>
  <c r="BJ32" i="26"/>
  <c r="BK32" i="26"/>
  <c r="BL32" i="26"/>
  <c r="BM32" i="26"/>
  <c r="BN32" i="26"/>
  <c r="BO32" i="26"/>
  <c r="BP32" i="26"/>
  <c r="BQ32" i="26"/>
  <c r="BR32" i="26"/>
  <c r="BS32" i="26"/>
  <c r="BT32" i="26"/>
  <c r="B33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AL33" i="26"/>
  <c r="AM33" i="26"/>
  <c r="AO33" i="26"/>
  <c r="AS33" i="26"/>
  <c r="AT33" i="26"/>
  <c r="AV33" i="26"/>
  <c r="AW33" i="26"/>
  <c r="AX33" i="26"/>
  <c r="AZ33" i="26"/>
  <c r="BA33" i="26"/>
  <c r="BB33" i="26"/>
  <c r="BC33" i="26"/>
  <c r="BD33" i="26"/>
  <c r="BE33" i="26"/>
  <c r="BF33" i="26"/>
  <c r="BG33" i="26"/>
  <c r="BH33" i="26"/>
  <c r="BJ33" i="26"/>
  <c r="BK33" i="26"/>
  <c r="BL33" i="26"/>
  <c r="BM33" i="26"/>
  <c r="BN33" i="26"/>
  <c r="BO33" i="26"/>
  <c r="BP33" i="26"/>
  <c r="BQ33" i="26"/>
  <c r="BR33" i="26"/>
  <c r="BS33" i="26"/>
  <c r="BT33" i="26"/>
  <c r="B34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W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AL34" i="26"/>
  <c r="AM34" i="26"/>
  <c r="AO34" i="26"/>
  <c r="AS34" i="26"/>
  <c r="AT34" i="26"/>
  <c r="AV34" i="26"/>
  <c r="AW34" i="26"/>
  <c r="AX34" i="26"/>
  <c r="AZ34" i="26"/>
  <c r="BA34" i="26"/>
  <c r="BB34" i="26"/>
  <c r="BC34" i="26"/>
  <c r="BD34" i="26"/>
  <c r="BE34" i="26"/>
  <c r="BF34" i="26"/>
  <c r="BG34" i="26"/>
  <c r="BH34" i="26"/>
  <c r="BI34" i="26"/>
  <c r="BJ34" i="26"/>
  <c r="BK34" i="26"/>
  <c r="BL34" i="26"/>
  <c r="BM34" i="26"/>
  <c r="BN34" i="26"/>
  <c r="BO34" i="26"/>
  <c r="BP34" i="26"/>
  <c r="BQ34" i="26"/>
  <c r="BR34" i="26"/>
  <c r="BS34" i="26"/>
  <c r="BT34" i="26"/>
  <c r="B35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AL35" i="26"/>
  <c r="AM35" i="26"/>
  <c r="AO35" i="26"/>
  <c r="AS35" i="26"/>
  <c r="AT35" i="26"/>
  <c r="AV35" i="26"/>
  <c r="AW35" i="26"/>
  <c r="AX35" i="26"/>
  <c r="AZ35" i="26"/>
  <c r="BA35" i="26"/>
  <c r="BB35" i="26"/>
  <c r="BC35" i="26"/>
  <c r="BD35" i="26"/>
  <c r="BE35" i="26"/>
  <c r="BF35" i="26"/>
  <c r="BG35" i="26"/>
  <c r="BH35" i="26"/>
  <c r="BJ35" i="26"/>
  <c r="BK35" i="26"/>
  <c r="BL35" i="26"/>
  <c r="BM35" i="26"/>
  <c r="BN35" i="26"/>
  <c r="BO35" i="26"/>
  <c r="BP35" i="26"/>
  <c r="BQ35" i="26"/>
  <c r="BR35" i="26"/>
  <c r="BS35" i="26"/>
  <c r="BT35" i="26"/>
  <c r="B36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W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AL36" i="26"/>
  <c r="AM36" i="26"/>
  <c r="AO36" i="26"/>
  <c r="AS36" i="26"/>
  <c r="AT36" i="26"/>
  <c r="AV36" i="26"/>
  <c r="AW36" i="26"/>
  <c r="AX36" i="26"/>
  <c r="AZ36" i="26"/>
  <c r="BA36" i="26"/>
  <c r="BB36" i="26"/>
  <c r="BC36" i="26"/>
  <c r="BD36" i="26"/>
  <c r="BE36" i="26"/>
  <c r="BF36" i="26"/>
  <c r="BG36" i="26"/>
  <c r="BH36" i="26"/>
  <c r="BI36" i="26"/>
  <c r="BJ36" i="26"/>
  <c r="BK36" i="26"/>
  <c r="BL36" i="26"/>
  <c r="BM36" i="26"/>
  <c r="BN36" i="26"/>
  <c r="BO36" i="26"/>
  <c r="BP36" i="26"/>
  <c r="BQ36" i="26"/>
  <c r="BR36" i="26"/>
  <c r="BS36" i="26"/>
  <c r="BT36" i="26"/>
  <c r="B37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AL37" i="26"/>
  <c r="AM37" i="26"/>
  <c r="AO37" i="26"/>
  <c r="AS37" i="26"/>
  <c r="AT37" i="26"/>
  <c r="AV37" i="26"/>
  <c r="AW37" i="26"/>
  <c r="AX37" i="26"/>
  <c r="AZ37" i="26"/>
  <c r="BA37" i="26"/>
  <c r="BB37" i="26"/>
  <c r="BC37" i="26"/>
  <c r="BD37" i="26"/>
  <c r="BE37" i="26"/>
  <c r="BF37" i="26"/>
  <c r="BG37" i="26"/>
  <c r="BH37" i="26"/>
  <c r="BJ37" i="26"/>
  <c r="BK37" i="26"/>
  <c r="BL37" i="26"/>
  <c r="BM37" i="26"/>
  <c r="BN37" i="26"/>
  <c r="BO37" i="26"/>
  <c r="BP37" i="26"/>
  <c r="BQ37" i="26"/>
  <c r="BR37" i="26"/>
  <c r="BS37" i="26"/>
  <c r="BT37" i="26"/>
  <c r="B38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W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L38" i="26"/>
  <c r="AM38" i="26"/>
  <c r="AO38" i="26"/>
  <c r="AS38" i="26"/>
  <c r="AT38" i="26"/>
  <c r="AV38" i="26"/>
  <c r="AW38" i="26"/>
  <c r="AX38" i="26"/>
  <c r="AZ38" i="26"/>
  <c r="BA38" i="26"/>
  <c r="BB38" i="26"/>
  <c r="BC38" i="26"/>
  <c r="BD38" i="26"/>
  <c r="BE38" i="26"/>
  <c r="BF38" i="26"/>
  <c r="BG38" i="26"/>
  <c r="BH38" i="26"/>
  <c r="BI38" i="26"/>
  <c r="BJ38" i="26"/>
  <c r="BK38" i="26"/>
  <c r="BL38" i="26"/>
  <c r="BM38" i="26"/>
  <c r="BN38" i="26"/>
  <c r="BO38" i="26"/>
  <c r="BP38" i="26"/>
  <c r="BQ38" i="26"/>
  <c r="BR38" i="26"/>
  <c r="BS38" i="26"/>
  <c r="BT38" i="26"/>
  <c r="B7" i="27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W7" i="27"/>
  <c r="Y7" i="27"/>
  <c r="Z7" i="27"/>
  <c r="AA7" i="27"/>
  <c r="AB7" i="27"/>
  <c r="AC7" i="27"/>
  <c r="AD7" i="27"/>
  <c r="AE7" i="27"/>
  <c r="AF7" i="27"/>
  <c r="AG7" i="27"/>
  <c r="AH7" i="27"/>
  <c r="AI7" i="27"/>
  <c r="AJ7" i="27"/>
  <c r="AL7" i="27"/>
  <c r="AM7" i="27"/>
  <c r="AO7" i="27"/>
  <c r="AS7" i="27"/>
  <c r="AT7" i="27"/>
  <c r="AV7" i="27"/>
  <c r="AW7" i="27"/>
  <c r="AX7" i="27"/>
  <c r="AZ7" i="27"/>
  <c r="BA7" i="27"/>
  <c r="BB7" i="27"/>
  <c r="BC7" i="27"/>
  <c r="BD7" i="27"/>
  <c r="BE7" i="27"/>
  <c r="BF7" i="27"/>
  <c r="BG7" i="27"/>
  <c r="BH7" i="27"/>
  <c r="BJ7" i="27"/>
  <c r="BK7" i="27"/>
  <c r="BL7" i="27"/>
  <c r="BM7" i="27"/>
  <c r="BN7" i="27"/>
  <c r="BO7" i="27"/>
  <c r="BP7" i="27"/>
  <c r="BQ7" i="27"/>
  <c r="BR7" i="27"/>
  <c r="BS7" i="27"/>
  <c r="BT7" i="27"/>
  <c r="B8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W8" i="27"/>
  <c r="Y8" i="27"/>
  <c r="Z8" i="27"/>
  <c r="AA8" i="27"/>
  <c r="AB8" i="27"/>
  <c r="AC8" i="27"/>
  <c r="AD8" i="27"/>
  <c r="AE8" i="27"/>
  <c r="AF8" i="27"/>
  <c r="AG8" i="27"/>
  <c r="AH8" i="27"/>
  <c r="AI8" i="27"/>
  <c r="AJ8" i="27"/>
  <c r="AL8" i="27"/>
  <c r="AM8" i="27"/>
  <c r="AO8" i="27"/>
  <c r="AS8" i="27"/>
  <c r="AT8" i="27"/>
  <c r="AV8" i="27"/>
  <c r="AW8" i="27"/>
  <c r="AX8" i="27"/>
  <c r="AZ8" i="27"/>
  <c r="BA8" i="27"/>
  <c r="BB8" i="27"/>
  <c r="BC8" i="27"/>
  <c r="BD8" i="27"/>
  <c r="BE8" i="27"/>
  <c r="BF8" i="27"/>
  <c r="BG8" i="27"/>
  <c r="BH8" i="27"/>
  <c r="BJ8" i="27"/>
  <c r="BK8" i="27"/>
  <c r="BL8" i="27"/>
  <c r="BM8" i="27"/>
  <c r="BN8" i="27"/>
  <c r="BO8" i="27"/>
  <c r="BP8" i="27"/>
  <c r="BQ8" i="27"/>
  <c r="BR8" i="27"/>
  <c r="BS8" i="27"/>
  <c r="BT8" i="27"/>
  <c r="B9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W9" i="27"/>
  <c r="Y9" i="27"/>
  <c r="Z9" i="27"/>
  <c r="AA9" i="27"/>
  <c r="AB9" i="27"/>
  <c r="AC9" i="27"/>
  <c r="AD9" i="27"/>
  <c r="AE9" i="27"/>
  <c r="AF9" i="27"/>
  <c r="AG9" i="27"/>
  <c r="AH9" i="27"/>
  <c r="AI9" i="27"/>
  <c r="AJ9" i="27"/>
  <c r="AL9" i="27"/>
  <c r="AM9" i="27"/>
  <c r="AO9" i="27"/>
  <c r="AS9" i="27"/>
  <c r="AT9" i="27"/>
  <c r="AV9" i="27"/>
  <c r="AW9" i="27"/>
  <c r="AX9" i="27"/>
  <c r="AZ9" i="27"/>
  <c r="BA9" i="27"/>
  <c r="BB9" i="27"/>
  <c r="BC9" i="27"/>
  <c r="BD9" i="27"/>
  <c r="BE9" i="27"/>
  <c r="BF9" i="27"/>
  <c r="BG9" i="27"/>
  <c r="BH9" i="27"/>
  <c r="BJ9" i="27"/>
  <c r="BK9" i="27"/>
  <c r="BL9" i="27"/>
  <c r="BM9" i="27"/>
  <c r="BN9" i="27"/>
  <c r="BO9" i="27"/>
  <c r="BP9" i="27"/>
  <c r="BQ9" i="27"/>
  <c r="BR9" i="27"/>
  <c r="BS9" i="27"/>
  <c r="BT9" i="27"/>
  <c r="B10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W10" i="27"/>
  <c r="Y10" i="27"/>
  <c r="Z10" i="27"/>
  <c r="AA10" i="27"/>
  <c r="AB10" i="27"/>
  <c r="AC10" i="27"/>
  <c r="AD10" i="27"/>
  <c r="AE10" i="27"/>
  <c r="AF10" i="27"/>
  <c r="AG10" i="27"/>
  <c r="AH10" i="27"/>
  <c r="AI10" i="27"/>
  <c r="AJ10" i="27"/>
  <c r="AL10" i="27"/>
  <c r="AM10" i="27"/>
  <c r="AO10" i="27"/>
  <c r="AS10" i="27"/>
  <c r="AT10" i="27"/>
  <c r="AV10" i="27"/>
  <c r="AW10" i="27"/>
  <c r="AX10" i="27"/>
  <c r="AZ10" i="27"/>
  <c r="BA10" i="27"/>
  <c r="BB10" i="27"/>
  <c r="BC10" i="27"/>
  <c r="BD10" i="27"/>
  <c r="BE10" i="27"/>
  <c r="BF10" i="27"/>
  <c r="BG10" i="27"/>
  <c r="BH10" i="27"/>
  <c r="BJ10" i="27"/>
  <c r="BK10" i="27"/>
  <c r="BL10" i="27"/>
  <c r="BM10" i="27"/>
  <c r="BN10" i="27"/>
  <c r="BO10" i="27"/>
  <c r="BP10" i="27"/>
  <c r="BQ10" i="27"/>
  <c r="BR10" i="27"/>
  <c r="BS10" i="27"/>
  <c r="BT10" i="27"/>
  <c r="B11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W11" i="27"/>
  <c r="Y11" i="27"/>
  <c r="Z11" i="27"/>
  <c r="AA11" i="27"/>
  <c r="AB11" i="27"/>
  <c r="AC11" i="27"/>
  <c r="AD11" i="27"/>
  <c r="AE11" i="27"/>
  <c r="AF11" i="27"/>
  <c r="AG11" i="27"/>
  <c r="AH11" i="27"/>
  <c r="AI11" i="27"/>
  <c r="AJ11" i="27"/>
  <c r="AL11" i="27"/>
  <c r="AM11" i="27"/>
  <c r="AO11" i="27"/>
  <c r="AS11" i="27"/>
  <c r="AT11" i="27"/>
  <c r="AV11" i="27"/>
  <c r="AW11" i="27"/>
  <c r="AX11" i="27"/>
  <c r="AZ11" i="27"/>
  <c r="BA11" i="27"/>
  <c r="BB11" i="27"/>
  <c r="BC11" i="27"/>
  <c r="BD11" i="27"/>
  <c r="BE11" i="27"/>
  <c r="BF11" i="27"/>
  <c r="BG11" i="27"/>
  <c r="BH11" i="27"/>
  <c r="BJ11" i="27"/>
  <c r="BK11" i="27"/>
  <c r="BL11" i="27"/>
  <c r="BM11" i="27"/>
  <c r="BN11" i="27"/>
  <c r="BO11" i="27"/>
  <c r="BP11" i="27"/>
  <c r="BQ11" i="27"/>
  <c r="BR11" i="27"/>
  <c r="BS11" i="27"/>
  <c r="BT11" i="27"/>
  <c r="B12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W12" i="27"/>
  <c r="Y12" i="27"/>
  <c r="Z12" i="27"/>
  <c r="AA12" i="27"/>
  <c r="AB12" i="27"/>
  <c r="AC12" i="27"/>
  <c r="AD12" i="27"/>
  <c r="AE12" i="27"/>
  <c r="AF12" i="27"/>
  <c r="AG12" i="27"/>
  <c r="AH12" i="27"/>
  <c r="AI12" i="27"/>
  <c r="AJ12" i="27"/>
  <c r="AL12" i="27"/>
  <c r="AM12" i="27"/>
  <c r="AO12" i="27"/>
  <c r="AS12" i="27"/>
  <c r="AT12" i="27"/>
  <c r="AV12" i="27"/>
  <c r="AW12" i="27"/>
  <c r="AX12" i="27"/>
  <c r="AZ12" i="27"/>
  <c r="BA12" i="27"/>
  <c r="BB12" i="27"/>
  <c r="BC12" i="27"/>
  <c r="BD12" i="27"/>
  <c r="BE12" i="27"/>
  <c r="BF12" i="27"/>
  <c r="BG12" i="27"/>
  <c r="BH12" i="27"/>
  <c r="BJ12" i="27"/>
  <c r="BK12" i="27"/>
  <c r="BL12" i="27"/>
  <c r="BM12" i="27"/>
  <c r="BN12" i="27"/>
  <c r="BO12" i="27"/>
  <c r="BP12" i="27"/>
  <c r="BQ12" i="27"/>
  <c r="BR12" i="27"/>
  <c r="BS12" i="27"/>
  <c r="BT12" i="27"/>
  <c r="B13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W13" i="27"/>
  <c r="Y13" i="27"/>
  <c r="Z13" i="27"/>
  <c r="AA13" i="27"/>
  <c r="AB13" i="27"/>
  <c r="AC13" i="27"/>
  <c r="AD13" i="27"/>
  <c r="AE13" i="27"/>
  <c r="AF13" i="27"/>
  <c r="AG13" i="27"/>
  <c r="AH13" i="27"/>
  <c r="AI13" i="27"/>
  <c r="AJ13" i="27"/>
  <c r="AL13" i="27"/>
  <c r="AM13" i="27"/>
  <c r="AO13" i="27"/>
  <c r="AS13" i="27"/>
  <c r="AT13" i="27"/>
  <c r="AV13" i="27"/>
  <c r="AW13" i="27"/>
  <c r="AX13" i="27"/>
  <c r="AZ13" i="27"/>
  <c r="BA13" i="27"/>
  <c r="BB13" i="27"/>
  <c r="BC13" i="27"/>
  <c r="BD13" i="27"/>
  <c r="BE13" i="27"/>
  <c r="BF13" i="27"/>
  <c r="BG13" i="27"/>
  <c r="BH13" i="27"/>
  <c r="BJ13" i="27"/>
  <c r="BK13" i="27"/>
  <c r="BL13" i="27"/>
  <c r="BM13" i="27"/>
  <c r="BN13" i="27"/>
  <c r="BO13" i="27"/>
  <c r="BP13" i="27"/>
  <c r="BQ13" i="27"/>
  <c r="BR13" i="27"/>
  <c r="BS13" i="27"/>
  <c r="BT13" i="27"/>
  <c r="B14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W14" i="27"/>
  <c r="Y14" i="27"/>
  <c r="Z14" i="27"/>
  <c r="AA14" i="27"/>
  <c r="AB14" i="27"/>
  <c r="AC14" i="27"/>
  <c r="AD14" i="27"/>
  <c r="AE14" i="27"/>
  <c r="AF14" i="27"/>
  <c r="AG14" i="27"/>
  <c r="AH14" i="27"/>
  <c r="AI14" i="27"/>
  <c r="AJ14" i="27"/>
  <c r="AL14" i="27"/>
  <c r="AM14" i="27"/>
  <c r="AO14" i="27"/>
  <c r="AS14" i="27"/>
  <c r="AT14" i="27"/>
  <c r="AV14" i="27"/>
  <c r="AW14" i="27"/>
  <c r="AX14" i="27"/>
  <c r="AZ14" i="27"/>
  <c r="BA14" i="27"/>
  <c r="BB14" i="27"/>
  <c r="BC14" i="27"/>
  <c r="BD14" i="27"/>
  <c r="BE14" i="27"/>
  <c r="BF14" i="27"/>
  <c r="BG14" i="27"/>
  <c r="BH14" i="27"/>
  <c r="BJ14" i="27"/>
  <c r="BK14" i="27"/>
  <c r="BL14" i="27"/>
  <c r="BM14" i="27"/>
  <c r="BN14" i="27"/>
  <c r="BO14" i="27"/>
  <c r="BP14" i="27"/>
  <c r="BQ14" i="27"/>
  <c r="BR14" i="27"/>
  <c r="BS14" i="27"/>
  <c r="BT14" i="27"/>
  <c r="B15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W15" i="27"/>
  <c r="Y15" i="27"/>
  <c r="Z15" i="27"/>
  <c r="AA15" i="27"/>
  <c r="AB15" i="27"/>
  <c r="AC15" i="27"/>
  <c r="AD15" i="27"/>
  <c r="AE15" i="27"/>
  <c r="AF15" i="27"/>
  <c r="AG15" i="27"/>
  <c r="AH15" i="27"/>
  <c r="AI15" i="27"/>
  <c r="AJ15" i="27"/>
  <c r="AL15" i="27"/>
  <c r="AM15" i="27"/>
  <c r="AO15" i="27"/>
  <c r="AS15" i="27"/>
  <c r="AT15" i="27"/>
  <c r="AV15" i="27"/>
  <c r="AW15" i="27"/>
  <c r="AX15" i="27"/>
  <c r="AZ15" i="27"/>
  <c r="BA15" i="27"/>
  <c r="BB15" i="27"/>
  <c r="BC15" i="27"/>
  <c r="BD15" i="27"/>
  <c r="BE15" i="27"/>
  <c r="BF15" i="27"/>
  <c r="BG15" i="27"/>
  <c r="BH15" i="27"/>
  <c r="BJ15" i="27"/>
  <c r="BK15" i="27"/>
  <c r="BL15" i="27"/>
  <c r="BM15" i="27"/>
  <c r="BN15" i="27"/>
  <c r="BO15" i="27"/>
  <c r="BP15" i="27"/>
  <c r="BQ15" i="27"/>
  <c r="BR15" i="27"/>
  <c r="BS15" i="27"/>
  <c r="BT15" i="27"/>
  <c r="B16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W16" i="27"/>
  <c r="Y16" i="27"/>
  <c r="Z16" i="27"/>
  <c r="AA16" i="27"/>
  <c r="AB16" i="27"/>
  <c r="AC16" i="27"/>
  <c r="AD16" i="27"/>
  <c r="AE16" i="27"/>
  <c r="AF16" i="27"/>
  <c r="AG16" i="27"/>
  <c r="AH16" i="27"/>
  <c r="AI16" i="27"/>
  <c r="AJ16" i="27"/>
  <c r="AL16" i="27"/>
  <c r="AM16" i="27"/>
  <c r="AO16" i="27"/>
  <c r="AS16" i="27"/>
  <c r="AT16" i="27"/>
  <c r="AV16" i="27"/>
  <c r="AW16" i="27"/>
  <c r="AX16" i="27"/>
  <c r="AZ16" i="27"/>
  <c r="BA16" i="27"/>
  <c r="BB16" i="27"/>
  <c r="BC16" i="27"/>
  <c r="BD16" i="27"/>
  <c r="BE16" i="27"/>
  <c r="BF16" i="27"/>
  <c r="BG16" i="27"/>
  <c r="BH16" i="27"/>
  <c r="BJ16" i="27"/>
  <c r="BK16" i="27"/>
  <c r="BL16" i="27"/>
  <c r="BM16" i="27"/>
  <c r="BN16" i="27"/>
  <c r="BO16" i="27"/>
  <c r="BP16" i="27"/>
  <c r="BQ16" i="27"/>
  <c r="BR16" i="27"/>
  <c r="BS16" i="27"/>
  <c r="BT16" i="27"/>
  <c r="B17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W17" i="27"/>
  <c r="Y17" i="27"/>
  <c r="Z17" i="27"/>
  <c r="AA17" i="27"/>
  <c r="AB17" i="27"/>
  <c r="AC17" i="27"/>
  <c r="AD17" i="27"/>
  <c r="AE17" i="27"/>
  <c r="AF17" i="27"/>
  <c r="AG17" i="27"/>
  <c r="AH17" i="27"/>
  <c r="AI17" i="27"/>
  <c r="AJ17" i="27"/>
  <c r="AL17" i="27"/>
  <c r="AM17" i="27"/>
  <c r="AO17" i="27"/>
  <c r="AS17" i="27"/>
  <c r="AT17" i="27"/>
  <c r="AV17" i="27"/>
  <c r="AW17" i="27"/>
  <c r="AX17" i="27"/>
  <c r="AZ17" i="27"/>
  <c r="BA17" i="27"/>
  <c r="BB17" i="27"/>
  <c r="BC17" i="27"/>
  <c r="BD17" i="27"/>
  <c r="BE17" i="27"/>
  <c r="BF17" i="27"/>
  <c r="BG17" i="27"/>
  <c r="BH17" i="27"/>
  <c r="BJ17" i="27"/>
  <c r="BK17" i="27"/>
  <c r="BL17" i="27"/>
  <c r="BM17" i="27"/>
  <c r="BN17" i="27"/>
  <c r="BO17" i="27"/>
  <c r="BP17" i="27"/>
  <c r="BQ17" i="27"/>
  <c r="BR17" i="27"/>
  <c r="BS17" i="27"/>
  <c r="BT17" i="27"/>
  <c r="B18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W18" i="27"/>
  <c r="Y18" i="27"/>
  <c r="Z18" i="27"/>
  <c r="AA18" i="27"/>
  <c r="AB18" i="27"/>
  <c r="AC18" i="27"/>
  <c r="AD18" i="27"/>
  <c r="AE18" i="27"/>
  <c r="AF18" i="27"/>
  <c r="AG18" i="27"/>
  <c r="AH18" i="27"/>
  <c r="AI18" i="27"/>
  <c r="AJ18" i="27"/>
  <c r="AL18" i="27"/>
  <c r="AM18" i="27"/>
  <c r="AO18" i="27"/>
  <c r="AS18" i="27"/>
  <c r="AT18" i="27"/>
  <c r="AV18" i="27"/>
  <c r="AW18" i="27"/>
  <c r="AX18" i="27"/>
  <c r="AZ18" i="27"/>
  <c r="BA18" i="27"/>
  <c r="BB18" i="27"/>
  <c r="BC18" i="27"/>
  <c r="BD18" i="27"/>
  <c r="BE18" i="27"/>
  <c r="BF18" i="27"/>
  <c r="BG18" i="27"/>
  <c r="BH18" i="27"/>
  <c r="BJ18" i="27"/>
  <c r="BK18" i="27"/>
  <c r="BL18" i="27"/>
  <c r="BM18" i="27"/>
  <c r="BN18" i="27"/>
  <c r="BO18" i="27"/>
  <c r="BP18" i="27"/>
  <c r="BQ18" i="27"/>
  <c r="BR18" i="27"/>
  <c r="BS18" i="27"/>
  <c r="BT18" i="27"/>
  <c r="B19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W19" i="27"/>
  <c r="Y19" i="27"/>
  <c r="Z19" i="27"/>
  <c r="AA19" i="27"/>
  <c r="AB19" i="27"/>
  <c r="AC19" i="27"/>
  <c r="AD19" i="27"/>
  <c r="AE19" i="27"/>
  <c r="AF19" i="27"/>
  <c r="AG19" i="27"/>
  <c r="AH19" i="27"/>
  <c r="AI19" i="27"/>
  <c r="AJ19" i="27"/>
  <c r="AL19" i="27"/>
  <c r="AM19" i="27"/>
  <c r="AO19" i="27"/>
  <c r="AS19" i="27"/>
  <c r="AT19" i="27"/>
  <c r="AV19" i="27"/>
  <c r="AW19" i="27"/>
  <c r="AX19" i="27"/>
  <c r="AZ19" i="27"/>
  <c r="BA19" i="27"/>
  <c r="BB19" i="27"/>
  <c r="BC19" i="27"/>
  <c r="BD19" i="27"/>
  <c r="BE19" i="27"/>
  <c r="BF19" i="27"/>
  <c r="BG19" i="27"/>
  <c r="BH19" i="27"/>
  <c r="BJ19" i="27"/>
  <c r="BK19" i="27"/>
  <c r="BL19" i="27"/>
  <c r="BM19" i="27"/>
  <c r="BN19" i="27"/>
  <c r="BO19" i="27"/>
  <c r="BP19" i="27"/>
  <c r="BQ19" i="27"/>
  <c r="BR19" i="27"/>
  <c r="BS19" i="27"/>
  <c r="BT19" i="27"/>
  <c r="B20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W20" i="27"/>
  <c r="Y20" i="27"/>
  <c r="Z20" i="27"/>
  <c r="AA20" i="27"/>
  <c r="AB20" i="27"/>
  <c r="AC20" i="27"/>
  <c r="AD20" i="27"/>
  <c r="AE20" i="27"/>
  <c r="AF20" i="27"/>
  <c r="AG20" i="27"/>
  <c r="AH20" i="27"/>
  <c r="AI20" i="27"/>
  <c r="AJ20" i="27"/>
  <c r="AL20" i="27"/>
  <c r="AM20" i="27"/>
  <c r="AO20" i="27"/>
  <c r="AS20" i="27"/>
  <c r="AT20" i="27"/>
  <c r="AV20" i="27"/>
  <c r="AW20" i="27"/>
  <c r="AX20" i="27"/>
  <c r="AZ20" i="27"/>
  <c r="BA20" i="27"/>
  <c r="BB20" i="27"/>
  <c r="BC20" i="27"/>
  <c r="BD20" i="27"/>
  <c r="BE20" i="27"/>
  <c r="BF20" i="27"/>
  <c r="BG20" i="27"/>
  <c r="BH20" i="27"/>
  <c r="BJ20" i="27"/>
  <c r="BK20" i="27"/>
  <c r="BL20" i="27"/>
  <c r="BM20" i="27"/>
  <c r="BN20" i="27"/>
  <c r="BO20" i="27"/>
  <c r="BP20" i="27"/>
  <c r="BQ20" i="27"/>
  <c r="BR20" i="27"/>
  <c r="BS20" i="27"/>
  <c r="BT20" i="27"/>
  <c r="B21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W21" i="27"/>
  <c r="Y21" i="27"/>
  <c r="Z21" i="27"/>
  <c r="AA21" i="27"/>
  <c r="AB21" i="27"/>
  <c r="AC21" i="27"/>
  <c r="AD21" i="27"/>
  <c r="AE21" i="27"/>
  <c r="AF21" i="27"/>
  <c r="AG21" i="27"/>
  <c r="AH21" i="27"/>
  <c r="AI21" i="27"/>
  <c r="AJ21" i="27"/>
  <c r="AL21" i="27"/>
  <c r="AM21" i="27"/>
  <c r="AO21" i="27"/>
  <c r="AS21" i="27"/>
  <c r="AT21" i="27"/>
  <c r="AV21" i="27"/>
  <c r="AW21" i="27"/>
  <c r="AX21" i="27"/>
  <c r="AZ21" i="27"/>
  <c r="BA21" i="27"/>
  <c r="BB21" i="27"/>
  <c r="BC21" i="27"/>
  <c r="BD21" i="27"/>
  <c r="BE21" i="27"/>
  <c r="BF21" i="27"/>
  <c r="BG21" i="27"/>
  <c r="BH21" i="27"/>
  <c r="BJ21" i="27"/>
  <c r="BK21" i="27"/>
  <c r="BL21" i="27"/>
  <c r="BM21" i="27"/>
  <c r="BN21" i="27"/>
  <c r="BO21" i="27"/>
  <c r="BP21" i="27"/>
  <c r="BQ21" i="27"/>
  <c r="BR21" i="27"/>
  <c r="BS21" i="27"/>
  <c r="BT21" i="27"/>
  <c r="B22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W22" i="27"/>
  <c r="Y22" i="27"/>
  <c r="Z22" i="27"/>
  <c r="AA22" i="27"/>
  <c r="AB22" i="27"/>
  <c r="AC22" i="27"/>
  <c r="AD22" i="27"/>
  <c r="AE22" i="27"/>
  <c r="AF22" i="27"/>
  <c r="AG22" i="27"/>
  <c r="AH22" i="27"/>
  <c r="AI22" i="27"/>
  <c r="AJ22" i="27"/>
  <c r="AL22" i="27"/>
  <c r="AM22" i="27"/>
  <c r="AO22" i="27"/>
  <c r="AS22" i="27"/>
  <c r="AT22" i="27"/>
  <c r="AV22" i="27"/>
  <c r="AW22" i="27"/>
  <c r="AX22" i="27"/>
  <c r="AZ22" i="27"/>
  <c r="BA22" i="27"/>
  <c r="BB22" i="27"/>
  <c r="BC22" i="27"/>
  <c r="BD22" i="27"/>
  <c r="BE22" i="27"/>
  <c r="BF22" i="27"/>
  <c r="BG22" i="27"/>
  <c r="BH22" i="27"/>
  <c r="BJ22" i="27"/>
  <c r="BK22" i="27"/>
  <c r="BL22" i="27"/>
  <c r="BM22" i="27"/>
  <c r="BN22" i="27"/>
  <c r="BO22" i="27"/>
  <c r="BP22" i="27"/>
  <c r="BQ22" i="27"/>
  <c r="BR22" i="27"/>
  <c r="BS22" i="27"/>
  <c r="BT22" i="27"/>
  <c r="B23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W23" i="27"/>
  <c r="Y23" i="27"/>
  <c r="Z23" i="27"/>
  <c r="AA23" i="27"/>
  <c r="AB23" i="27"/>
  <c r="AC23" i="27"/>
  <c r="AD23" i="27"/>
  <c r="AE23" i="27"/>
  <c r="AF23" i="27"/>
  <c r="AG23" i="27"/>
  <c r="AH23" i="27"/>
  <c r="AI23" i="27"/>
  <c r="AJ23" i="27"/>
  <c r="AL23" i="27"/>
  <c r="AM23" i="27"/>
  <c r="AO23" i="27"/>
  <c r="AS23" i="27"/>
  <c r="AT23" i="27"/>
  <c r="AV23" i="27"/>
  <c r="AW23" i="27"/>
  <c r="AX23" i="27"/>
  <c r="AZ23" i="27"/>
  <c r="BA23" i="27"/>
  <c r="BB23" i="27"/>
  <c r="BC23" i="27"/>
  <c r="BD23" i="27"/>
  <c r="BE23" i="27"/>
  <c r="BF23" i="27"/>
  <c r="BG23" i="27"/>
  <c r="BH23" i="27"/>
  <c r="BJ23" i="27"/>
  <c r="BK23" i="27"/>
  <c r="BL23" i="27"/>
  <c r="BM23" i="27"/>
  <c r="BN23" i="27"/>
  <c r="BO23" i="27"/>
  <c r="BP23" i="27"/>
  <c r="BQ23" i="27"/>
  <c r="BR23" i="27"/>
  <c r="BS23" i="27"/>
  <c r="BT23" i="27"/>
  <c r="B24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W24" i="27"/>
  <c r="Y24" i="27"/>
  <c r="Z24" i="27"/>
  <c r="AA24" i="27"/>
  <c r="AB24" i="27"/>
  <c r="AC24" i="27"/>
  <c r="AD24" i="27"/>
  <c r="AE24" i="27"/>
  <c r="AF24" i="27"/>
  <c r="AG24" i="27"/>
  <c r="AH24" i="27"/>
  <c r="AI24" i="27"/>
  <c r="AJ24" i="27"/>
  <c r="AL24" i="27"/>
  <c r="AM24" i="27"/>
  <c r="AO24" i="27"/>
  <c r="AS24" i="27"/>
  <c r="AT24" i="27"/>
  <c r="AV24" i="27"/>
  <c r="AW24" i="27"/>
  <c r="AX24" i="27"/>
  <c r="AZ24" i="27"/>
  <c r="BA24" i="27"/>
  <c r="BB24" i="27"/>
  <c r="BC24" i="27"/>
  <c r="BD24" i="27"/>
  <c r="BE24" i="27"/>
  <c r="BF24" i="27"/>
  <c r="BG24" i="27"/>
  <c r="BH24" i="27"/>
  <c r="BJ24" i="27"/>
  <c r="BK24" i="27"/>
  <c r="BL24" i="27"/>
  <c r="BM24" i="27"/>
  <c r="BN24" i="27"/>
  <c r="BO24" i="27"/>
  <c r="BP24" i="27"/>
  <c r="BQ24" i="27"/>
  <c r="BR24" i="27"/>
  <c r="BS24" i="27"/>
  <c r="BT24" i="27"/>
  <c r="B25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W25" i="27"/>
  <c r="Y25" i="27"/>
  <c r="Z25" i="27"/>
  <c r="AA25" i="27"/>
  <c r="AB25" i="27"/>
  <c r="AC25" i="27"/>
  <c r="AD25" i="27"/>
  <c r="AE25" i="27"/>
  <c r="AF25" i="27"/>
  <c r="AG25" i="27"/>
  <c r="AH25" i="27"/>
  <c r="AI25" i="27"/>
  <c r="AJ25" i="27"/>
  <c r="AL25" i="27"/>
  <c r="AM25" i="27"/>
  <c r="AO25" i="27"/>
  <c r="AS25" i="27"/>
  <c r="AT25" i="27"/>
  <c r="AV25" i="27"/>
  <c r="AW25" i="27"/>
  <c r="AX25" i="27"/>
  <c r="AZ25" i="27"/>
  <c r="BA25" i="27"/>
  <c r="BB25" i="27"/>
  <c r="BC25" i="27"/>
  <c r="BD25" i="27"/>
  <c r="BE25" i="27"/>
  <c r="BF25" i="27"/>
  <c r="BG25" i="27"/>
  <c r="BH25" i="27"/>
  <c r="BJ25" i="27"/>
  <c r="BK25" i="27"/>
  <c r="BL25" i="27"/>
  <c r="BM25" i="27"/>
  <c r="BN25" i="27"/>
  <c r="BO25" i="27"/>
  <c r="BP25" i="27"/>
  <c r="BQ25" i="27"/>
  <c r="BR25" i="27"/>
  <c r="BS25" i="27"/>
  <c r="BT25" i="27"/>
  <c r="B26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W26" i="27"/>
  <c r="Y26" i="27"/>
  <c r="Z26" i="27"/>
  <c r="AA26" i="27"/>
  <c r="AB26" i="27"/>
  <c r="AC26" i="27"/>
  <c r="AD26" i="27"/>
  <c r="AE26" i="27"/>
  <c r="AF26" i="27"/>
  <c r="AG26" i="27"/>
  <c r="AH26" i="27"/>
  <c r="AI26" i="27"/>
  <c r="AJ26" i="27"/>
  <c r="AL26" i="27"/>
  <c r="AM26" i="27"/>
  <c r="AO26" i="27"/>
  <c r="AS26" i="27"/>
  <c r="AT26" i="27"/>
  <c r="AV26" i="27"/>
  <c r="AW26" i="27"/>
  <c r="AX26" i="27"/>
  <c r="AZ26" i="27"/>
  <c r="BA26" i="27"/>
  <c r="BB26" i="27"/>
  <c r="BC26" i="27"/>
  <c r="BD26" i="27"/>
  <c r="BE26" i="27"/>
  <c r="BF26" i="27"/>
  <c r="BG26" i="27"/>
  <c r="BH26" i="27"/>
  <c r="BJ26" i="27"/>
  <c r="BK26" i="27"/>
  <c r="BL26" i="27"/>
  <c r="BM26" i="27"/>
  <c r="BN26" i="27"/>
  <c r="BO26" i="27"/>
  <c r="BP26" i="27"/>
  <c r="BQ26" i="27"/>
  <c r="BR26" i="27"/>
  <c r="BS26" i="27"/>
  <c r="BT26" i="27"/>
  <c r="B27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W27" i="27"/>
  <c r="Y27" i="27"/>
  <c r="Z27" i="27"/>
  <c r="AA27" i="27"/>
  <c r="AB27" i="27"/>
  <c r="AC27" i="27"/>
  <c r="AD27" i="27"/>
  <c r="AE27" i="27"/>
  <c r="AF27" i="27"/>
  <c r="AG27" i="27"/>
  <c r="AH27" i="27"/>
  <c r="AI27" i="27"/>
  <c r="AJ27" i="27"/>
  <c r="AL27" i="27"/>
  <c r="AM27" i="27"/>
  <c r="AO27" i="27"/>
  <c r="AS27" i="27"/>
  <c r="AT27" i="27"/>
  <c r="AV27" i="27"/>
  <c r="AW27" i="27"/>
  <c r="AX27" i="27"/>
  <c r="AZ27" i="27"/>
  <c r="BA27" i="27"/>
  <c r="BB27" i="27"/>
  <c r="BC27" i="27"/>
  <c r="BD27" i="27"/>
  <c r="BE27" i="27"/>
  <c r="BF27" i="27"/>
  <c r="BG27" i="27"/>
  <c r="BH27" i="27"/>
  <c r="BJ27" i="27"/>
  <c r="BK27" i="27"/>
  <c r="BL27" i="27"/>
  <c r="BM27" i="27"/>
  <c r="BN27" i="27"/>
  <c r="BO27" i="27"/>
  <c r="BP27" i="27"/>
  <c r="BQ27" i="27"/>
  <c r="BR27" i="27"/>
  <c r="BS27" i="27"/>
  <c r="BT27" i="27"/>
  <c r="B28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W28" i="27"/>
  <c r="Y28" i="27"/>
  <c r="Z28" i="27"/>
  <c r="AA28" i="27"/>
  <c r="AB28" i="27"/>
  <c r="AC28" i="27"/>
  <c r="AD28" i="27"/>
  <c r="AE28" i="27"/>
  <c r="AF28" i="27"/>
  <c r="AG28" i="27"/>
  <c r="AH28" i="27"/>
  <c r="AI28" i="27"/>
  <c r="AJ28" i="27"/>
  <c r="AL28" i="27"/>
  <c r="AM28" i="27"/>
  <c r="AO28" i="27"/>
  <c r="AS28" i="27"/>
  <c r="AT28" i="27"/>
  <c r="AV28" i="27"/>
  <c r="AW28" i="27"/>
  <c r="AX28" i="27"/>
  <c r="AZ28" i="27"/>
  <c r="BA28" i="27"/>
  <c r="BB28" i="27"/>
  <c r="BC28" i="27"/>
  <c r="BD28" i="27"/>
  <c r="BE28" i="27"/>
  <c r="BF28" i="27"/>
  <c r="BG28" i="27"/>
  <c r="BH28" i="27"/>
  <c r="BJ28" i="27"/>
  <c r="BK28" i="27"/>
  <c r="BL28" i="27"/>
  <c r="BM28" i="27"/>
  <c r="BN28" i="27"/>
  <c r="BO28" i="27"/>
  <c r="BP28" i="27"/>
  <c r="BQ28" i="27"/>
  <c r="BR28" i="27"/>
  <c r="BS28" i="27"/>
  <c r="BT28" i="27"/>
  <c r="B29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W29" i="27"/>
  <c r="Y29" i="27"/>
  <c r="Z29" i="27"/>
  <c r="AA29" i="27"/>
  <c r="AB29" i="27"/>
  <c r="AC29" i="27"/>
  <c r="AD29" i="27"/>
  <c r="AE29" i="27"/>
  <c r="AF29" i="27"/>
  <c r="AG29" i="27"/>
  <c r="AH29" i="27"/>
  <c r="AI29" i="27"/>
  <c r="AJ29" i="27"/>
  <c r="AL29" i="27"/>
  <c r="AM29" i="27"/>
  <c r="AO29" i="27"/>
  <c r="AS29" i="27"/>
  <c r="AT29" i="27"/>
  <c r="AV29" i="27"/>
  <c r="AW29" i="27"/>
  <c r="AX29" i="27"/>
  <c r="AZ29" i="27"/>
  <c r="BA29" i="27"/>
  <c r="BB29" i="27"/>
  <c r="BC29" i="27"/>
  <c r="BD29" i="27"/>
  <c r="BE29" i="27"/>
  <c r="BF29" i="27"/>
  <c r="BG29" i="27"/>
  <c r="BH29" i="27"/>
  <c r="BJ29" i="27"/>
  <c r="BK29" i="27"/>
  <c r="BL29" i="27"/>
  <c r="BM29" i="27"/>
  <c r="BN29" i="27"/>
  <c r="BO29" i="27"/>
  <c r="BP29" i="27"/>
  <c r="BQ29" i="27"/>
  <c r="BR29" i="27"/>
  <c r="BS29" i="27"/>
  <c r="BT29" i="27"/>
  <c r="B30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W30" i="27"/>
  <c r="Y30" i="27"/>
  <c r="Z30" i="27"/>
  <c r="AA30" i="27"/>
  <c r="AB30" i="27"/>
  <c r="AC30" i="27"/>
  <c r="AD30" i="27"/>
  <c r="AE30" i="27"/>
  <c r="AF30" i="27"/>
  <c r="AG30" i="27"/>
  <c r="AH30" i="27"/>
  <c r="AI30" i="27"/>
  <c r="AJ30" i="27"/>
  <c r="AL30" i="27"/>
  <c r="AM30" i="27"/>
  <c r="AO30" i="27"/>
  <c r="AS30" i="27"/>
  <c r="AT30" i="27"/>
  <c r="AV30" i="27"/>
  <c r="AW30" i="27"/>
  <c r="AX30" i="27"/>
  <c r="AZ30" i="27"/>
  <c r="BA30" i="27"/>
  <c r="BB30" i="27"/>
  <c r="BC30" i="27"/>
  <c r="BD30" i="27"/>
  <c r="BE30" i="27"/>
  <c r="BF30" i="27"/>
  <c r="BG30" i="27"/>
  <c r="BH30" i="27"/>
  <c r="BJ30" i="27"/>
  <c r="BK30" i="27"/>
  <c r="BL30" i="27"/>
  <c r="BM30" i="27"/>
  <c r="BN30" i="27"/>
  <c r="BO30" i="27"/>
  <c r="BP30" i="27"/>
  <c r="BQ30" i="27"/>
  <c r="BR30" i="27"/>
  <c r="BS30" i="27"/>
  <c r="BT30" i="27"/>
  <c r="B31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W31" i="27"/>
  <c r="Y31" i="27"/>
  <c r="Z31" i="27"/>
  <c r="AA31" i="27"/>
  <c r="AB31" i="27"/>
  <c r="AC31" i="27"/>
  <c r="AD31" i="27"/>
  <c r="AE31" i="27"/>
  <c r="AF31" i="27"/>
  <c r="AG31" i="27"/>
  <c r="AH31" i="27"/>
  <c r="AI31" i="27"/>
  <c r="AJ31" i="27"/>
  <c r="AL31" i="27"/>
  <c r="AM31" i="27"/>
  <c r="AO31" i="27"/>
  <c r="AS31" i="27"/>
  <c r="AT31" i="27"/>
  <c r="AV31" i="27"/>
  <c r="AW31" i="27"/>
  <c r="AX31" i="27"/>
  <c r="AZ31" i="27"/>
  <c r="BA31" i="27"/>
  <c r="BB31" i="27"/>
  <c r="BC31" i="27"/>
  <c r="BD31" i="27"/>
  <c r="BE31" i="27"/>
  <c r="BF31" i="27"/>
  <c r="BG31" i="27"/>
  <c r="BH31" i="27"/>
  <c r="BJ31" i="27"/>
  <c r="BK31" i="27"/>
  <c r="BL31" i="27"/>
  <c r="BM31" i="27"/>
  <c r="BN31" i="27"/>
  <c r="BO31" i="27"/>
  <c r="BP31" i="27"/>
  <c r="BQ31" i="27"/>
  <c r="BR31" i="27"/>
  <c r="BS31" i="27"/>
  <c r="BT31" i="27"/>
  <c r="B32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W32" i="27"/>
  <c r="Y32" i="27"/>
  <c r="Z32" i="27"/>
  <c r="AA32" i="27"/>
  <c r="AB32" i="27"/>
  <c r="AC32" i="27"/>
  <c r="AD32" i="27"/>
  <c r="AE32" i="27"/>
  <c r="AF32" i="27"/>
  <c r="AG32" i="27"/>
  <c r="AH32" i="27"/>
  <c r="AI32" i="27"/>
  <c r="AJ32" i="27"/>
  <c r="AL32" i="27"/>
  <c r="AM32" i="27"/>
  <c r="AO32" i="27"/>
  <c r="AS32" i="27"/>
  <c r="AT32" i="27"/>
  <c r="AV32" i="27"/>
  <c r="AW32" i="27"/>
  <c r="AX32" i="27"/>
  <c r="AZ32" i="27"/>
  <c r="BA32" i="27"/>
  <c r="BB32" i="27"/>
  <c r="BC32" i="27"/>
  <c r="BD32" i="27"/>
  <c r="BE32" i="27"/>
  <c r="BF32" i="27"/>
  <c r="BG32" i="27"/>
  <c r="BH32" i="27"/>
  <c r="BJ32" i="27"/>
  <c r="BK32" i="27"/>
  <c r="BL32" i="27"/>
  <c r="BM32" i="27"/>
  <c r="BN32" i="27"/>
  <c r="BO32" i="27"/>
  <c r="BP32" i="27"/>
  <c r="BQ32" i="27"/>
  <c r="BR32" i="27"/>
  <c r="BS32" i="27"/>
  <c r="BT32" i="27"/>
  <c r="B33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W33" i="27"/>
  <c r="Y33" i="27"/>
  <c r="Z33" i="27"/>
  <c r="AA33" i="27"/>
  <c r="AB33" i="27"/>
  <c r="AC33" i="27"/>
  <c r="AD33" i="27"/>
  <c r="AE33" i="27"/>
  <c r="AF33" i="27"/>
  <c r="AG33" i="27"/>
  <c r="AH33" i="27"/>
  <c r="AI33" i="27"/>
  <c r="AJ33" i="27"/>
  <c r="AL33" i="27"/>
  <c r="AM33" i="27"/>
  <c r="AO33" i="27"/>
  <c r="AS33" i="27"/>
  <c r="AT33" i="27"/>
  <c r="AV33" i="27"/>
  <c r="AW33" i="27"/>
  <c r="AX33" i="27"/>
  <c r="AZ33" i="27"/>
  <c r="BA33" i="27"/>
  <c r="BB33" i="27"/>
  <c r="BC33" i="27"/>
  <c r="BD33" i="27"/>
  <c r="BE33" i="27"/>
  <c r="BF33" i="27"/>
  <c r="BG33" i="27"/>
  <c r="BH33" i="27"/>
  <c r="BJ33" i="27"/>
  <c r="BK33" i="27"/>
  <c r="BL33" i="27"/>
  <c r="BM33" i="27"/>
  <c r="BN33" i="27"/>
  <c r="BO33" i="27"/>
  <c r="BP33" i="27"/>
  <c r="BQ33" i="27"/>
  <c r="BR33" i="27"/>
  <c r="BS33" i="27"/>
  <c r="BT33" i="27"/>
  <c r="B34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W34" i="27"/>
  <c r="Y34" i="27"/>
  <c r="Z34" i="27"/>
  <c r="AA34" i="27"/>
  <c r="AB34" i="27"/>
  <c r="AC34" i="27"/>
  <c r="AD34" i="27"/>
  <c r="AE34" i="27"/>
  <c r="AF34" i="27"/>
  <c r="AG34" i="27"/>
  <c r="AH34" i="27"/>
  <c r="AI34" i="27"/>
  <c r="AJ34" i="27"/>
  <c r="AL34" i="27"/>
  <c r="AM34" i="27"/>
  <c r="AO34" i="27"/>
  <c r="AS34" i="27"/>
  <c r="AT34" i="27"/>
  <c r="AV34" i="27"/>
  <c r="AW34" i="27"/>
  <c r="AX34" i="27"/>
  <c r="AZ34" i="27"/>
  <c r="BA34" i="27"/>
  <c r="BB34" i="27"/>
  <c r="BC34" i="27"/>
  <c r="BD34" i="27"/>
  <c r="BE34" i="27"/>
  <c r="BF34" i="27"/>
  <c r="BG34" i="27"/>
  <c r="BH34" i="27"/>
  <c r="BJ34" i="27"/>
  <c r="BK34" i="27"/>
  <c r="BL34" i="27"/>
  <c r="BM34" i="27"/>
  <c r="BN34" i="27"/>
  <c r="BO34" i="27"/>
  <c r="BP34" i="27"/>
  <c r="BQ34" i="27"/>
  <c r="BR34" i="27"/>
  <c r="BS34" i="27"/>
  <c r="BT34" i="27"/>
  <c r="B35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W35" i="27"/>
  <c r="Y35" i="27"/>
  <c r="Z35" i="27"/>
  <c r="AA35" i="27"/>
  <c r="AB35" i="27"/>
  <c r="AC35" i="27"/>
  <c r="AD35" i="27"/>
  <c r="AE35" i="27"/>
  <c r="AF35" i="27"/>
  <c r="AG35" i="27"/>
  <c r="AH35" i="27"/>
  <c r="AI35" i="27"/>
  <c r="AJ35" i="27"/>
  <c r="AL35" i="27"/>
  <c r="AM35" i="27"/>
  <c r="AO35" i="27"/>
  <c r="AS35" i="27"/>
  <c r="AT35" i="27"/>
  <c r="AV35" i="27"/>
  <c r="AW35" i="27"/>
  <c r="AX35" i="27"/>
  <c r="AZ35" i="27"/>
  <c r="BA35" i="27"/>
  <c r="BB35" i="27"/>
  <c r="BC35" i="27"/>
  <c r="BD35" i="27"/>
  <c r="BE35" i="27"/>
  <c r="BF35" i="27"/>
  <c r="BG35" i="27"/>
  <c r="BH35" i="27"/>
  <c r="BJ35" i="27"/>
  <c r="BK35" i="27"/>
  <c r="BL35" i="27"/>
  <c r="BM35" i="27"/>
  <c r="BN35" i="27"/>
  <c r="BO35" i="27"/>
  <c r="BP35" i="27"/>
  <c r="BQ35" i="27"/>
  <c r="BR35" i="27"/>
  <c r="BS35" i="27"/>
  <c r="BT35" i="27"/>
  <c r="B36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W36" i="27"/>
  <c r="Y36" i="27"/>
  <c r="Z36" i="27"/>
  <c r="AA36" i="27"/>
  <c r="AB36" i="27"/>
  <c r="AC36" i="27"/>
  <c r="AD36" i="27"/>
  <c r="AE36" i="27"/>
  <c r="AF36" i="27"/>
  <c r="AG36" i="27"/>
  <c r="AH36" i="27"/>
  <c r="AI36" i="27"/>
  <c r="AJ36" i="27"/>
  <c r="AL36" i="27"/>
  <c r="AM36" i="27"/>
  <c r="AO36" i="27"/>
  <c r="AS36" i="27"/>
  <c r="AT36" i="27"/>
  <c r="AV36" i="27"/>
  <c r="AW36" i="27"/>
  <c r="AX36" i="27"/>
  <c r="AZ36" i="27"/>
  <c r="BA36" i="27"/>
  <c r="BB36" i="27"/>
  <c r="BC36" i="27"/>
  <c r="BD36" i="27"/>
  <c r="BE36" i="27"/>
  <c r="BF36" i="27"/>
  <c r="BG36" i="27"/>
  <c r="BH36" i="27"/>
  <c r="BJ36" i="27"/>
  <c r="BK36" i="27"/>
  <c r="BL36" i="27"/>
  <c r="BM36" i="27"/>
  <c r="BN36" i="27"/>
  <c r="BO36" i="27"/>
  <c r="BP36" i="27"/>
  <c r="BQ36" i="27"/>
  <c r="BR36" i="27"/>
  <c r="BS36" i="27"/>
  <c r="BT36" i="27"/>
  <c r="B37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W37" i="27"/>
  <c r="Y37" i="27"/>
  <c r="Z37" i="27"/>
  <c r="AA37" i="27"/>
  <c r="AB37" i="27"/>
  <c r="AC37" i="27"/>
  <c r="AD37" i="27"/>
  <c r="AE37" i="27"/>
  <c r="AF37" i="27"/>
  <c r="AG37" i="27"/>
  <c r="AH37" i="27"/>
  <c r="AI37" i="27"/>
  <c r="AJ37" i="27"/>
  <c r="AL37" i="27"/>
  <c r="AM37" i="27"/>
  <c r="AO37" i="27"/>
  <c r="AS37" i="27"/>
  <c r="AT37" i="27"/>
  <c r="AV37" i="27"/>
  <c r="AW37" i="27"/>
  <c r="AX37" i="27"/>
  <c r="AZ37" i="27"/>
  <c r="BA37" i="27"/>
  <c r="BB37" i="27"/>
  <c r="BC37" i="27"/>
  <c r="BD37" i="27"/>
  <c r="BE37" i="27"/>
  <c r="BF37" i="27"/>
  <c r="BG37" i="27"/>
  <c r="BH37" i="27"/>
  <c r="BJ37" i="27"/>
  <c r="BK37" i="27"/>
  <c r="BL37" i="27"/>
  <c r="BM37" i="27"/>
  <c r="BN37" i="27"/>
  <c r="BO37" i="27"/>
  <c r="BP37" i="27"/>
  <c r="BQ37" i="27"/>
  <c r="BR37" i="27"/>
  <c r="BS37" i="27"/>
  <c r="BT37" i="27"/>
  <c r="B38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W38" i="27"/>
  <c r="Y38" i="27"/>
  <c r="Z38" i="27"/>
  <c r="AA38" i="27"/>
  <c r="AB38" i="27"/>
  <c r="AC38" i="27"/>
  <c r="AD38" i="27"/>
  <c r="AE38" i="27"/>
  <c r="AF38" i="27"/>
  <c r="AG38" i="27"/>
  <c r="AH38" i="27"/>
  <c r="AI38" i="27"/>
  <c r="AJ38" i="27"/>
  <c r="AL38" i="27"/>
  <c r="AM38" i="27"/>
  <c r="AO38" i="27"/>
  <c r="AS38" i="27"/>
  <c r="AT38" i="27"/>
  <c r="AV38" i="27"/>
  <c r="AW38" i="27"/>
  <c r="AX38" i="27"/>
  <c r="AZ38" i="27"/>
  <c r="BA38" i="27"/>
  <c r="BB38" i="27"/>
  <c r="BC38" i="27"/>
  <c r="BD38" i="27"/>
  <c r="BE38" i="27"/>
  <c r="BF38" i="27"/>
  <c r="BG38" i="27"/>
  <c r="BH38" i="27"/>
  <c r="BJ38" i="27"/>
  <c r="BK38" i="27"/>
  <c r="BL38" i="27"/>
  <c r="BM38" i="27"/>
  <c r="BN38" i="27"/>
  <c r="BO38" i="27"/>
  <c r="BP38" i="27"/>
  <c r="BQ38" i="27"/>
  <c r="BR38" i="27"/>
  <c r="BS38" i="27"/>
  <c r="BT38" i="27"/>
  <c r="BF40" i="27"/>
  <c r="B7" i="28"/>
  <c r="C7" i="28"/>
  <c r="D7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W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L7" i="28"/>
  <c r="AM7" i="28"/>
  <c r="AO7" i="28"/>
  <c r="AS7" i="28"/>
  <c r="AT7" i="28"/>
  <c r="AV7" i="28"/>
  <c r="AW7" i="28"/>
  <c r="AX7" i="28"/>
  <c r="AZ7" i="28"/>
  <c r="BA7" i="28"/>
  <c r="BB7" i="28"/>
  <c r="BC7" i="28"/>
  <c r="BD7" i="28"/>
  <c r="BE7" i="28"/>
  <c r="BF7" i="28"/>
  <c r="BG7" i="28"/>
  <c r="BH7" i="28"/>
  <c r="BI7" i="28"/>
  <c r="BJ7" i="28"/>
  <c r="BK7" i="28"/>
  <c r="BL7" i="28"/>
  <c r="BM7" i="28"/>
  <c r="BN7" i="28"/>
  <c r="BO7" i="28"/>
  <c r="BP7" i="28"/>
  <c r="BQ7" i="28"/>
  <c r="BR7" i="28"/>
  <c r="BS7" i="28"/>
  <c r="BT7" i="28"/>
  <c r="B8" i="28"/>
  <c r="C8" i="28"/>
  <c r="D8" i="28"/>
  <c r="E8" i="28"/>
  <c r="F8" i="28"/>
  <c r="G8" i="28"/>
  <c r="H8" i="28"/>
  <c r="I8" i="28"/>
  <c r="J8" i="28"/>
  <c r="K8" i="28"/>
  <c r="L8" i="28"/>
  <c r="M8" i="28"/>
  <c r="N8" i="28"/>
  <c r="O8" i="28"/>
  <c r="P8" i="28"/>
  <c r="Q8" i="28"/>
  <c r="R8" i="28"/>
  <c r="S8" i="28"/>
  <c r="T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L8" i="28"/>
  <c r="AM8" i="28"/>
  <c r="AO8" i="28"/>
  <c r="AS8" i="28"/>
  <c r="AT8" i="28"/>
  <c r="AV8" i="28"/>
  <c r="AW8" i="28"/>
  <c r="AX8" i="28"/>
  <c r="AZ8" i="28"/>
  <c r="BA8" i="28"/>
  <c r="BB8" i="28"/>
  <c r="BC8" i="28"/>
  <c r="BD8" i="28"/>
  <c r="BE8" i="28"/>
  <c r="BF8" i="28"/>
  <c r="BG8" i="28"/>
  <c r="BH8" i="28"/>
  <c r="BJ8" i="28"/>
  <c r="BK8" i="28"/>
  <c r="BL8" i="28"/>
  <c r="BM8" i="28"/>
  <c r="BN8" i="28"/>
  <c r="BO8" i="28"/>
  <c r="BP8" i="28"/>
  <c r="BQ8" i="28"/>
  <c r="BR8" i="28"/>
  <c r="BS8" i="28"/>
  <c r="BT8" i="28"/>
  <c r="B9" i="28"/>
  <c r="C9" i="28"/>
  <c r="D9" i="28"/>
  <c r="E9" i="28"/>
  <c r="F9" i="28"/>
  <c r="G9" i="28"/>
  <c r="H9" i="28"/>
  <c r="I9" i="28"/>
  <c r="J9" i="28"/>
  <c r="K9" i="28"/>
  <c r="L9" i="28"/>
  <c r="M9" i="28"/>
  <c r="N9" i="28"/>
  <c r="O9" i="28"/>
  <c r="P9" i="28"/>
  <c r="Q9" i="28"/>
  <c r="R9" i="28"/>
  <c r="S9" i="28"/>
  <c r="T9" i="28"/>
  <c r="W9" i="28"/>
  <c r="Y9" i="28"/>
  <c r="Z9" i="28"/>
  <c r="AA9" i="28"/>
  <c r="AB9" i="28"/>
  <c r="AC9" i="28"/>
  <c r="AD9" i="28"/>
  <c r="AE9" i="28"/>
  <c r="AF9" i="28"/>
  <c r="AG9" i="28"/>
  <c r="AH9" i="28"/>
  <c r="AI9" i="28"/>
  <c r="AJ9" i="28"/>
  <c r="AL9" i="28"/>
  <c r="AM9" i="28"/>
  <c r="AO9" i="28"/>
  <c r="AS9" i="28"/>
  <c r="AT9" i="28"/>
  <c r="AV9" i="28"/>
  <c r="AW9" i="28"/>
  <c r="AX9" i="28"/>
  <c r="AZ9" i="28"/>
  <c r="BA9" i="28"/>
  <c r="BB9" i="28"/>
  <c r="BC9" i="28"/>
  <c r="BD9" i="28"/>
  <c r="BE9" i="28"/>
  <c r="BF9" i="28"/>
  <c r="BG9" i="28"/>
  <c r="BH9" i="28"/>
  <c r="BI9" i="28"/>
  <c r="BJ9" i="28"/>
  <c r="BK9" i="28"/>
  <c r="BL9" i="28"/>
  <c r="BM9" i="28"/>
  <c r="BN9" i="28"/>
  <c r="BO9" i="28"/>
  <c r="BP9" i="28"/>
  <c r="BQ9" i="28"/>
  <c r="BR9" i="28"/>
  <c r="BS9" i="28"/>
  <c r="BT9" i="28"/>
  <c r="B10" i="28"/>
  <c r="C10" i="28"/>
  <c r="D10" i="28"/>
  <c r="E10" i="28"/>
  <c r="F10" i="28"/>
  <c r="G10" i="28"/>
  <c r="H10" i="28"/>
  <c r="I10" i="28"/>
  <c r="J10" i="28"/>
  <c r="K10" i="28"/>
  <c r="L10" i="28"/>
  <c r="M10" i="28"/>
  <c r="N10" i="28"/>
  <c r="O10" i="28"/>
  <c r="P10" i="28"/>
  <c r="Q10" i="28"/>
  <c r="R10" i="28"/>
  <c r="S10" i="28"/>
  <c r="T10" i="28"/>
  <c r="W10" i="28"/>
  <c r="X10" i="28"/>
  <c r="Y10" i="28"/>
  <c r="Z10" i="28"/>
  <c r="AA10" i="28"/>
  <c r="AB10" i="28"/>
  <c r="AC10" i="28"/>
  <c r="AD10" i="28"/>
  <c r="AE10" i="28"/>
  <c r="AF10" i="28"/>
  <c r="AG10" i="28"/>
  <c r="AH10" i="28"/>
  <c r="AI10" i="28"/>
  <c r="AJ10" i="28"/>
  <c r="AL10" i="28"/>
  <c r="AM10" i="28"/>
  <c r="AO10" i="28"/>
  <c r="AS10" i="28"/>
  <c r="AT10" i="28"/>
  <c r="AV10" i="28"/>
  <c r="AW10" i="28"/>
  <c r="AX10" i="28"/>
  <c r="AZ10" i="28"/>
  <c r="BA10" i="28"/>
  <c r="BB10" i="28"/>
  <c r="BC10" i="28"/>
  <c r="BD10" i="28"/>
  <c r="BE10" i="28"/>
  <c r="BF10" i="28"/>
  <c r="BG10" i="28"/>
  <c r="BH10" i="28"/>
  <c r="BJ10" i="28"/>
  <c r="BK10" i="28"/>
  <c r="BL10" i="28"/>
  <c r="BM10" i="28"/>
  <c r="BN10" i="28"/>
  <c r="BO10" i="28"/>
  <c r="BP10" i="28"/>
  <c r="BQ10" i="28"/>
  <c r="BR10" i="28"/>
  <c r="BS10" i="28"/>
  <c r="BT10" i="28"/>
  <c r="B11" i="28"/>
  <c r="C11" i="28"/>
  <c r="D11" i="28"/>
  <c r="E11" i="28"/>
  <c r="F11" i="28"/>
  <c r="G11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T11" i="28"/>
  <c r="W11" i="28"/>
  <c r="Y11" i="28"/>
  <c r="Z11" i="28"/>
  <c r="AA11" i="28"/>
  <c r="AB11" i="28"/>
  <c r="AC11" i="28"/>
  <c r="AD11" i="28"/>
  <c r="AE11" i="28"/>
  <c r="AF11" i="28"/>
  <c r="AG11" i="28"/>
  <c r="AH11" i="28"/>
  <c r="AI11" i="28"/>
  <c r="AJ11" i="28"/>
  <c r="AL11" i="28"/>
  <c r="AM11" i="28"/>
  <c r="AO11" i="28"/>
  <c r="AS11" i="28"/>
  <c r="AT11" i="28"/>
  <c r="AV11" i="28"/>
  <c r="AW11" i="28"/>
  <c r="AX11" i="28"/>
  <c r="AZ11" i="28"/>
  <c r="BA11" i="28"/>
  <c r="BB11" i="28"/>
  <c r="BC11" i="28"/>
  <c r="BD11" i="28"/>
  <c r="BE11" i="28"/>
  <c r="BF11" i="28"/>
  <c r="BG11" i="28"/>
  <c r="BH11" i="28"/>
  <c r="BI11" i="28"/>
  <c r="BJ11" i="28"/>
  <c r="BK11" i="28"/>
  <c r="BL11" i="28"/>
  <c r="BM11" i="28"/>
  <c r="BN11" i="28"/>
  <c r="BO11" i="28"/>
  <c r="BP11" i="28"/>
  <c r="BQ11" i="28"/>
  <c r="BR11" i="28"/>
  <c r="BS11" i="28"/>
  <c r="BT11" i="28"/>
  <c r="B12" i="28"/>
  <c r="C12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W12" i="28"/>
  <c r="X12" i="28"/>
  <c r="Y12" i="28"/>
  <c r="Z12" i="28"/>
  <c r="AA12" i="28"/>
  <c r="AB12" i="28"/>
  <c r="AC12" i="28"/>
  <c r="AD12" i="28"/>
  <c r="AE12" i="28"/>
  <c r="AF12" i="28"/>
  <c r="AG12" i="28"/>
  <c r="AH12" i="28"/>
  <c r="AI12" i="28"/>
  <c r="AJ12" i="28"/>
  <c r="AL12" i="28"/>
  <c r="AM12" i="28"/>
  <c r="AO12" i="28"/>
  <c r="AS12" i="28"/>
  <c r="AT12" i="28"/>
  <c r="AV12" i="28"/>
  <c r="AW12" i="28"/>
  <c r="AX12" i="28"/>
  <c r="AZ12" i="28"/>
  <c r="BA12" i="28"/>
  <c r="BB12" i="28"/>
  <c r="BC12" i="28"/>
  <c r="BD12" i="28"/>
  <c r="BE12" i="28"/>
  <c r="BF12" i="28"/>
  <c r="BG12" i="28"/>
  <c r="BH12" i="28"/>
  <c r="BJ12" i="28"/>
  <c r="BK12" i="28"/>
  <c r="BL12" i="28"/>
  <c r="BM12" i="28"/>
  <c r="BN12" i="28"/>
  <c r="BO12" i="28"/>
  <c r="BP12" i="28"/>
  <c r="BQ12" i="28"/>
  <c r="BR12" i="28"/>
  <c r="BS12" i="28"/>
  <c r="BT12" i="28"/>
  <c r="B13" i="28"/>
  <c r="C13" i="28"/>
  <c r="D13" i="28"/>
  <c r="E13" i="28"/>
  <c r="F13" i="28"/>
  <c r="G13" i="28"/>
  <c r="H13" i="28"/>
  <c r="I13" i="28"/>
  <c r="J13" i="28"/>
  <c r="K13" i="28"/>
  <c r="L13" i="28"/>
  <c r="M13" i="28"/>
  <c r="N13" i="28"/>
  <c r="O13" i="28"/>
  <c r="P13" i="28"/>
  <c r="Q13" i="28"/>
  <c r="R13" i="28"/>
  <c r="S13" i="28"/>
  <c r="T13" i="28"/>
  <c r="W13" i="28"/>
  <c r="Y13" i="28"/>
  <c r="Z13" i="28"/>
  <c r="AA13" i="28"/>
  <c r="AB13" i="28"/>
  <c r="AC13" i="28"/>
  <c r="AD13" i="28"/>
  <c r="AE13" i="28"/>
  <c r="AF13" i="28"/>
  <c r="AG13" i="28"/>
  <c r="AH13" i="28"/>
  <c r="AI13" i="28"/>
  <c r="AJ13" i="28"/>
  <c r="AL13" i="28"/>
  <c r="AM13" i="28"/>
  <c r="AO13" i="28"/>
  <c r="AS13" i="28"/>
  <c r="AT13" i="28"/>
  <c r="AV13" i="28"/>
  <c r="AW13" i="28"/>
  <c r="AX13" i="28"/>
  <c r="AZ13" i="28"/>
  <c r="BA13" i="28"/>
  <c r="BB13" i="28"/>
  <c r="BC13" i="28"/>
  <c r="BD13" i="28"/>
  <c r="BE13" i="28"/>
  <c r="BF13" i="28"/>
  <c r="BG13" i="28"/>
  <c r="BH13" i="28"/>
  <c r="BI13" i="28"/>
  <c r="BJ13" i="28"/>
  <c r="BK13" i="28"/>
  <c r="BL13" i="28"/>
  <c r="BM13" i="28"/>
  <c r="BN13" i="28"/>
  <c r="BO13" i="28"/>
  <c r="BP13" i="28"/>
  <c r="BQ13" i="28"/>
  <c r="BR13" i="28"/>
  <c r="BS13" i="28"/>
  <c r="BT13" i="28"/>
  <c r="B14" i="28"/>
  <c r="C14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T14" i="28"/>
  <c r="W14" i="28"/>
  <c r="X14" i="28"/>
  <c r="Y14" i="28"/>
  <c r="Z14" i="28"/>
  <c r="AA14" i="28"/>
  <c r="AB14" i="28"/>
  <c r="AC14" i="28"/>
  <c r="AD14" i="28"/>
  <c r="AE14" i="28"/>
  <c r="AF14" i="28"/>
  <c r="AG14" i="28"/>
  <c r="AH14" i="28"/>
  <c r="AI14" i="28"/>
  <c r="AJ14" i="28"/>
  <c r="AL14" i="28"/>
  <c r="AM14" i="28"/>
  <c r="AO14" i="28"/>
  <c r="AS14" i="28"/>
  <c r="AT14" i="28"/>
  <c r="AV14" i="28"/>
  <c r="AW14" i="28"/>
  <c r="AX14" i="28"/>
  <c r="AZ14" i="28"/>
  <c r="BA14" i="28"/>
  <c r="BB14" i="28"/>
  <c r="BC14" i="28"/>
  <c r="BD14" i="28"/>
  <c r="BE14" i="28"/>
  <c r="BF14" i="28"/>
  <c r="BG14" i="28"/>
  <c r="BH14" i="28"/>
  <c r="BJ14" i="28"/>
  <c r="BK14" i="28"/>
  <c r="BL14" i="28"/>
  <c r="BM14" i="28"/>
  <c r="BN14" i="28"/>
  <c r="BO14" i="28"/>
  <c r="BP14" i="28"/>
  <c r="BQ14" i="28"/>
  <c r="BR14" i="28"/>
  <c r="BS14" i="28"/>
  <c r="BT14" i="28"/>
  <c r="B15" i="28"/>
  <c r="C15" i="28"/>
  <c r="D15" i="28"/>
  <c r="E15" i="28"/>
  <c r="F15" i="28"/>
  <c r="G15" i="28"/>
  <c r="H15" i="28"/>
  <c r="I15" i="28"/>
  <c r="J15" i="28"/>
  <c r="K15" i="28"/>
  <c r="L15" i="28"/>
  <c r="M15" i="28"/>
  <c r="N15" i="28"/>
  <c r="O15" i="28"/>
  <c r="P15" i="28"/>
  <c r="Q15" i="28"/>
  <c r="R15" i="28"/>
  <c r="S15" i="28"/>
  <c r="T15" i="28"/>
  <c r="W15" i="28"/>
  <c r="Y15" i="28"/>
  <c r="Z15" i="28"/>
  <c r="AA15" i="28"/>
  <c r="AB15" i="28"/>
  <c r="AC15" i="28"/>
  <c r="AD15" i="28"/>
  <c r="AE15" i="28"/>
  <c r="AF15" i="28"/>
  <c r="AG15" i="28"/>
  <c r="AH15" i="28"/>
  <c r="AI15" i="28"/>
  <c r="AJ15" i="28"/>
  <c r="AL15" i="28"/>
  <c r="AM15" i="28"/>
  <c r="AO15" i="28"/>
  <c r="AS15" i="28"/>
  <c r="AT15" i="28"/>
  <c r="AV15" i="28"/>
  <c r="AW15" i="28"/>
  <c r="AX15" i="28"/>
  <c r="AZ15" i="28"/>
  <c r="BA15" i="28"/>
  <c r="BB15" i="28"/>
  <c r="BC15" i="28"/>
  <c r="BD15" i="28"/>
  <c r="BE15" i="28"/>
  <c r="BF15" i="28"/>
  <c r="BG15" i="28"/>
  <c r="BH15" i="28"/>
  <c r="BI15" i="28"/>
  <c r="BJ15" i="28"/>
  <c r="BK15" i="28"/>
  <c r="BL15" i="28"/>
  <c r="BM15" i="28"/>
  <c r="BN15" i="28"/>
  <c r="BO15" i="28"/>
  <c r="BP15" i="28"/>
  <c r="BQ15" i="28"/>
  <c r="BR15" i="28"/>
  <c r="BS15" i="28"/>
  <c r="BT15" i="28"/>
  <c r="B16" i="28"/>
  <c r="C16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P16" i="28"/>
  <c r="Q16" i="28"/>
  <c r="R16" i="28"/>
  <c r="S16" i="28"/>
  <c r="T16" i="28"/>
  <c r="W16" i="28"/>
  <c r="X16" i="28"/>
  <c r="Y16" i="28"/>
  <c r="Z16" i="28"/>
  <c r="AA16" i="28"/>
  <c r="AB16" i="28"/>
  <c r="AC16" i="28"/>
  <c r="AD16" i="28"/>
  <c r="AE16" i="28"/>
  <c r="AF16" i="28"/>
  <c r="AG16" i="28"/>
  <c r="AH16" i="28"/>
  <c r="AI16" i="28"/>
  <c r="AJ16" i="28"/>
  <c r="AL16" i="28"/>
  <c r="AM16" i="28"/>
  <c r="AO16" i="28"/>
  <c r="AS16" i="28"/>
  <c r="AT16" i="28"/>
  <c r="AV16" i="28"/>
  <c r="AW16" i="28"/>
  <c r="AX16" i="28"/>
  <c r="AZ16" i="28"/>
  <c r="BA16" i="28"/>
  <c r="BB16" i="28"/>
  <c r="BC16" i="28"/>
  <c r="BD16" i="28"/>
  <c r="BE16" i="28"/>
  <c r="BF16" i="28"/>
  <c r="BG16" i="28"/>
  <c r="BH16" i="28"/>
  <c r="BJ16" i="28"/>
  <c r="BK16" i="28"/>
  <c r="BL16" i="28"/>
  <c r="BM16" i="28"/>
  <c r="BN16" i="28"/>
  <c r="BO16" i="28"/>
  <c r="BP16" i="28"/>
  <c r="BQ16" i="28"/>
  <c r="BR16" i="28"/>
  <c r="BS16" i="28"/>
  <c r="BT16" i="28"/>
  <c r="B17" i="28"/>
  <c r="C17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W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L17" i="28"/>
  <c r="AM17" i="28"/>
  <c r="AO17" i="28"/>
  <c r="AS17" i="28"/>
  <c r="AT17" i="28"/>
  <c r="AV17" i="28"/>
  <c r="AW17" i="28"/>
  <c r="AX17" i="28"/>
  <c r="AZ17" i="28"/>
  <c r="BA17" i="28"/>
  <c r="BB17" i="28"/>
  <c r="BC17" i="28"/>
  <c r="BD17" i="28"/>
  <c r="BE17" i="28"/>
  <c r="BF17" i="28"/>
  <c r="BG17" i="28"/>
  <c r="BH17" i="28"/>
  <c r="BI17" i="28"/>
  <c r="BJ17" i="28"/>
  <c r="BK17" i="28"/>
  <c r="BL17" i="28"/>
  <c r="BM17" i="28"/>
  <c r="BN17" i="28"/>
  <c r="BO17" i="28"/>
  <c r="BP17" i="28"/>
  <c r="BQ17" i="28"/>
  <c r="BR17" i="28"/>
  <c r="BS17" i="28"/>
  <c r="BT17" i="28"/>
  <c r="B18" i="28"/>
  <c r="C18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T18" i="28"/>
  <c r="W18" i="28"/>
  <c r="X18" i="28"/>
  <c r="Y18" i="28"/>
  <c r="Z18" i="28"/>
  <c r="AA18" i="28"/>
  <c r="AB18" i="28"/>
  <c r="AC18" i="28"/>
  <c r="AD18" i="28"/>
  <c r="AE18" i="28"/>
  <c r="AF18" i="28"/>
  <c r="AG18" i="28"/>
  <c r="AH18" i="28"/>
  <c r="AI18" i="28"/>
  <c r="AJ18" i="28"/>
  <c r="AL18" i="28"/>
  <c r="AM18" i="28"/>
  <c r="AO18" i="28"/>
  <c r="AS18" i="28"/>
  <c r="AT18" i="28"/>
  <c r="AV18" i="28"/>
  <c r="AW18" i="28"/>
  <c r="AX18" i="28"/>
  <c r="AZ18" i="28"/>
  <c r="BA18" i="28"/>
  <c r="BB18" i="28"/>
  <c r="BC18" i="28"/>
  <c r="BD18" i="28"/>
  <c r="BE18" i="28"/>
  <c r="BF18" i="28"/>
  <c r="BG18" i="28"/>
  <c r="BH18" i="28"/>
  <c r="BJ18" i="28"/>
  <c r="BK18" i="28"/>
  <c r="BL18" i="28"/>
  <c r="BM18" i="28"/>
  <c r="BN18" i="28"/>
  <c r="BO18" i="28"/>
  <c r="BP18" i="28"/>
  <c r="BQ18" i="28"/>
  <c r="BR18" i="28"/>
  <c r="BS18" i="28"/>
  <c r="BT18" i="28"/>
  <c r="B19" i="28"/>
  <c r="C19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P19" i="28"/>
  <c r="Q19" i="28"/>
  <c r="R19" i="28"/>
  <c r="S19" i="28"/>
  <c r="T19" i="28"/>
  <c r="W19" i="28"/>
  <c r="Y19" i="28"/>
  <c r="Z19" i="28"/>
  <c r="AA19" i="28"/>
  <c r="AB19" i="28"/>
  <c r="AC19" i="28"/>
  <c r="AD19" i="28"/>
  <c r="AE19" i="28"/>
  <c r="AF19" i="28"/>
  <c r="AG19" i="28"/>
  <c r="AH19" i="28"/>
  <c r="AI19" i="28"/>
  <c r="AJ19" i="28"/>
  <c r="AL19" i="28"/>
  <c r="AM19" i="28"/>
  <c r="AO19" i="28"/>
  <c r="AS19" i="28"/>
  <c r="AT19" i="28"/>
  <c r="AV19" i="28"/>
  <c r="AW19" i="28"/>
  <c r="AX19" i="28"/>
  <c r="AZ19" i="28"/>
  <c r="BA19" i="28"/>
  <c r="BB19" i="28"/>
  <c r="BC19" i="28"/>
  <c r="BD19" i="28"/>
  <c r="BE19" i="28"/>
  <c r="BF19" i="28"/>
  <c r="BG19" i="28"/>
  <c r="BH19" i="28"/>
  <c r="BI19" i="28"/>
  <c r="BJ19" i="28"/>
  <c r="BK19" i="28"/>
  <c r="BL19" i="28"/>
  <c r="BM19" i="28"/>
  <c r="BN19" i="28"/>
  <c r="BO19" i="28"/>
  <c r="BP19" i="28"/>
  <c r="BQ19" i="28"/>
  <c r="BR19" i="28"/>
  <c r="BS19" i="28"/>
  <c r="BT19" i="28"/>
  <c r="B20" i="28"/>
  <c r="D40" i="28" s="1"/>
  <c r="C20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T20" i="28"/>
  <c r="W20" i="28"/>
  <c r="X20" i="28"/>
  <c r="Y20" i="28"/>
  <c r="Z20" i="28"/>
  <c r="AA20" i="28"/>
  <c r="AB20" i="28"/>
  <c r="AC20" i="28"/>
  <c r="AD20" i="28"/>
  <c r="AE20" i="28"/>
  <c r="AF20" i="28"/>
  <c r="AG20" i="28"/>
  <c r="AH20" i="28"/>
  <c r="AI20" i="28"/>
  <c r="AJ20" i="28"/>
  <c r="AL20" i="28"/>
  <c r="AM20" i="28"/>
  <c r="AO20" i="28"/>
  <c r="AS20" i="28"/>
  <c r="AT20" i="28"/>
  <c r="AV20" i="28"/>
  <c r="AW20" i="28"/>
  <c r="AX20" i="28"/>
  <c r="AZ20" i="28"/>
  <c r="BA20" i="28"/>
  <c r="BB20" i="28"/>
  <c r="BC20" i="28"/>
  <c r="BD20" i="28"/>
  <c r="BE20" i="28"/>
  <c r="BF20" i="28"/>
  <c r="BG20" i="28"/>
  <c r="BH20" i="28"/>
  <c r="BJ20" i="28"/>
  <c r="BK20" i="28"/>
  <c r="BL20" i="28"/>
  <c r="BM20" i="28"/>
  <c r="BN20" i="28"/>
  <c r="BO20" i="28"/>
  <c r="BP20" i="28"/>
  <c r="BQ20" i="28"/>
  <c r="BR20" i="28"/>
  <c r="BS20" i="28"/>
  <c r="BT20" i="28"/>
  <c r="B21" i="28"/>
  <c r="C21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W21" i="28"/>
  <c r="Y21" i="28"/>
  <c r="Z21" i="28"/>
  <c r="AA21" i="28"/>
  <c r="AB21" i="28"/>
  <c r="AC21" i="28"/>
  <c r="AD21" i="28"/>
  <c r="AE21" i="28"/>
  <c r="AF21" i="28"/>
  <c r="AG21" i="28"/>
  <c r="AH21" i="28"/>
  <c r="AI21" i="28"/>
  <c r="AJ21" i="28"/>
  <c r="AL21" i="28"/>
  <c r="AM21" i="28"/>
  <c r="AO21" i="28"/>
  <c r="AS21" i="28"/>
  <c r="AT21" i="28"/>
  <c r="AV21" i="28"/>
  <c r="AW21" i="28"/>
  <c r="AX21" i="28"/>
  <c r="AZ21" i="28"/>
  <c r="BA21" i="28"/>
  <c r="BB21" i="28"/>
  <c r="BC21" i="28"/>
  <c r="BD21" i="28"/>
  <c r="BE21" i="28"/>
  <c r="BF21" i="28"/>
  <c r="BG21" i="28"/>
  <c r="BH21" i="28"/>
  <c r="BI21" i="28"/>
  <c r="BJ21" i="28"/>
  <c r="BK21" i="28"/>
  <c r="BL21" i="28"/>
  <c r="BM21" i="28"/>
  <c r="BN21" i="28"/>
  <c r="BO21" i="28"/>
  <c r="BP21" i="28"/>
  <c r="BQ21" i="28"/>
  <c r="BR21" i="28"/>
  <c r="BS21" i="28"/>
  <c r="BT21" i="28"/>
  <c r="B22" i="28"/>
  <c r="C22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W22" i="28"/>
  <c r="X22" i="28"/>
  <c r="Y22" i="28"/>
  <c r="Z22" i="28"/>
  <c r="AA22" i="28"/>
  <c r="AB22" i="28"/>
  <c r="AC22" i="28"/>
  <c r="AD22" i="28"/>
  <c r="AE22" i="28"/>
  <c r="AF22" i="28"/>
  <c r="AG22" i="28"/>
  <c r="AH22" i="28"/>
  <c r="AI22" i="28"/>
  <c r="AJ22" i="28"/>
  <c r="AL22" i="28"/>
  <c r="AM22" i="28"/>
  <c r="AO22" i="28"/>
  <c r="AS22" i="28"/>
  <c r="AT22" i="28"/>
  <c r="AV22" i="28"/>
  <c r="AW22" i="28"/>
  <c r="AX22" i="28"/>
  <c r="AZ22" i="28"/>
  <c r="BA22" i="28"/>
  <c r="BB22" i="28"/>
  <c r="BC22" i="28"/>
  <c r="BD22" i="28"/>
  <c r="BE22" i="28"/>
  <c r="BF22" i="28"/>
  <c r="BG22" i="28"/>
  <c r="BH22" i="28"/>
  <c r="BJ22" i="28"/>
  <c r="BK22" i="28"/>
  <c r="BL22" i="28"/>
  <c r="BM22" i="28"/>
  <c r="BN22" i="28"/>
  <c r="BO22" i="28"/>
  <c r="BP22" i="28"/>
  <c r="BQ22" i="28"/>
  <c r="BR22" i="28"/>
  <c r="BS22" i="28"/>
  <c r="BT22" i="28"/>
  <c r="B23" i="28"/>
  <c r="C23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W23" i="28"/>
  <c r="Y23" i="28"/>
  <c r="Z23" i="28"/>
  <c r="AA23" i="28"/>
  <c r="AB23" i="28"/>
  <c r="AC23" i="28"/>
  <c r="AD23" i="28"/>
  <c r="AE23" i="28"/>
  <c r="AF23" i="28"/>
  <c r="AG23" i="28"/>
  <c r="AH23" i="28"/>
  <c r="AI23" i="28"/>
  <c r="AJ23" i="28"/>
  <c r="AL23" i="28"/>
  <c r="AM23" i="28"/>
  <c r="AO23" i="28"/>
  <c r="AS23" i="28"/>
  <c r="AT23" i="28"/>
  <c r="AV23" i="28"/>
  <c r="AW23" i="28"/>
  <c r="AX23" i="28"/>
  <c r="AZ23" i="28"/>
  <c r="BA23" i="28"/>
  <c r="BB23" i="28"/>
  <c r="BC23" i="28"/>
  <c r="BD23" i="28"/>
  <c r="BE23" i="28"/>
  <c r="BF23" i="28"/>
  <c r="BG23" i="28"/>
  <c r="BH23" i="28"/>
  <c r="BI23" i="28"/>
  <c r="BJ23" i="28"/>
  <c r="BK23" i="28"/>
  <c r="BL23" i="28"/>
  <c r="BM23" i="28"/>
  <c r="BN23" i="28"/>
  <c r="BO23" i="28"/>
  <c r="BP23" i="28"/>
  <c r="BQ23" i="28"/>
  <c r="BR23" i="28"/>
  <c r="BS23" i="28"/>
  <c r="BT23" i="28"/>
  <c r="B24" i="28"/>
  <c r="C24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W24" i="28"/>
  <c r="X24" i="28"/>
  <c r="Y24" i="28"/>
  <c r="Z24" i="28"/>
  <c r="AA24" i="28"/>
  <c r="AB24" i="28"/>
  <c r="AC24" i="28"/>
  <c r="AD24" i="28"/>
  <c r="AE24" i="28"/>
  <c r="AF24" i="28"/>
  <c r="AG24" i="28"/>
  <c r="AH24" i="28"/>
  <c r="AI24" i="28"/>
  <c r="AJ24" i="28"/>
  <c r="AL24" i="28"/>
  <c r="AM24" i="28"/>
  <c r="AO24" i="28"/>
  <c r="AS24" i="28"/>
  <c r="AT24" i="28"/>
  <c r="AV24" i="28"/>
  <c r="AW24" i="28"/>
  <c r="AX24" i="28"/>
  <c r="AZ24" i="28"/>
  <c r="BA24" i="28"/>
  <c r="BB24" i="28"/>
  <c r="BC24" i="28"/>
  <c r="BD24" i="28"/>
  <c r="BE24" i="28"/>
  <c r="BF24" i="28"/>
  <c r="BG24" i="28"/>
  <c r="BH24" i="28"/>
  <c r="BJ24" i="28"/>
  <c r="BK24" i="28"/>
  <c r="BL24" i="28"/>
  <c r="BM24" i="28"/>
  <c r="BN24" i="28"/>
  <c r="BO24" i="28"/>
  <c r="BP24" i="28"/>
  <c r="BQ24" i="28"/>
  <c r="BR24" i="28"/>
  <c r="BS24" i="28"/>
  <c r="BT24" i="28"/>
  <c r="B25" i="28"/>
  <c r="C25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W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L25" i="28"/>
  <c r="AM25" i="28"/>
  <c r="AO25" i="28"/>
  <c r="AS25" i="28"/>
  <c r="AT25" i="28"/>
  <c r="AV25" i="28"/>
  <c r="AW25" i="28"/>
  <c r="AX25" i="28"/>
  <c r="AZ25" i="28"/>
  <c r="BA25" i="28"/>
  <c r="BB25" i="28"/>
  <c r="BC25" i="28"/>
  <c r="BD25" i="28"/>
  <c r="BE25" i="28"/>
  <c r="BF25" i="28"/>
  <c r="BG25" i="28"/>
  <c r="BH25" i="28"/>
  <c r="BI25" i="28"/>
  <c r="BJ25" i="28"/>
  <c r="BK25" i="28"/>
  <c r="BL25" i="28"/>
  <c r="BM25" i="28"/>
  <c r="BN25" i="28"/>
  <c r="BO25" i="28"/>
  <c r="BP25" i="28"/>
  <c r="BQ25" i="28"/>
  <c r="BR25" i="28"/>
  <c r="BS25" i="28"/>
  <c r="BT25" i="28"/>
  <c r="B26" i="28"/>
  <c r="C26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T26" i="28"/>
  <c r="W26" i="28"/>
  <c r="X26" i="28"/>
  <c r="Y26" i="28"/>
  <c r="Z26" i="28"/>
  <c r="AA26" i="28"/>
  <c r="AB26" i="28"/>
  <c r="AC26" i="28"/>
  <c r="AD26" i="28"/>
  <c r="AE26" i="28"/>
  <c r="AF26" i="28"/>
  <c r="AG26" i="28"/>
  <c r="AH26" i="28"/>
  <c r="AI26" i="28"/>
  <c r="AJ26" i="28"/>
  <c r="AL26" i="28"/>
  <c r="AM26" i="28"/>
  <c r="AO26" i="28"/>
  <c r="AS26" i="28"/>
  <c r="AT26" i="28"/>
  <c r="AV26" i="28"/>
  <c r="AW26" i="28"/>
  <c r="AX26" i="28"/>
  <c r="AZ26" i="28"/>
  <c r="BA26" i="28"/>
  <c r="BB26" i="28"/>
  <c r="BC26" i="28"/>
  <c r="BD26" i="28"/>
  <c r="BE26" i="28"/>
  <c r="BF26" i="28"/>
  <c r="BG26" i="28"/>
  <c r="BH26" i="28"/>
  <c r="BJ26" i="28"/>
  <c r="BK26" i="28"/>
  <c r="BL26" i="28"/>
  <c r="BM26" i="28"/>
  <c r="BN26" i="28"/>
  <c r="BO26" i="28"/>
  <c r="BP26" i="28"/>
  <c r="BQ26" i="28"/>
  <c r="BR26" i="28"/>
  <c r="BS26" i="28"/>
  <c r="BT26" i="28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W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L27" i="28"/>
  <c r="AM27" i="28"/>
  <c r="AO27" i="28"/>
  <c r="AS27" i="28"/>
  <c r="AT27" i="28"/>
  <c r="AV27" i="28"/>
  <c r="AW27" i="28"/>
  <c r="AX27" i="28"/>
  <c r="AZ27" i="28"/>
  <c r="BA27" i="28"/>
  <c r="BB27" i="28"/>
  <c r="BC27" i="28"/>
  <c r="BD27" i="28"/>
  <c r="BE27" i="28"/>
  <c r="BF27" i="28"/>
  <c r="BG27" i="28"/>
  <c r="BH27" i="28"/>
  <c r="BI27" i="28"/>
  <c r="BJ27" i="28"/>
  <c r="BK27" i="28"/>
  <c r="BL27" i="28"/>
  <c r="BM27" i="28"/>
  <c r="BN27" i="28"/>
  <c r="BO27" i="28"/>
  <c r="BP27" i="28"/>
  <c r="BQ27" i="28"/>
  <c r="BR27" i="28"/>
  <c r="BS27" i="28"/>
  <c r="BT27" i="28"/>
  <c r="B28" i="28"/>
  <c r="C28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P28" i="28"/>
  <c r="Q28" i="28"/>
  <c r="R28" i="28"/>
  <c r="S28" i="28"/>
  <c r="T28" i="28"/>
  <c r="W28" i="28"/>
  <c r="X28" i="28"/>
  <c r="Y28" i="28"/>
  <c r="Z28" i="28"/>
  <c r="AA28" i="28"/>
  <c r="AB28" i="28"/>
  <c r="AC28" i="28"/>
  <c r="AD28" i="28"/>
  <c r="AE28" i="28"/>
  <c r="AF28" i="28"/>
  <c r="AG28" i="28"/>
  <c r="AH28" i="28"/>
  <c r="AI28" i="28"/>
  <c r="AJ28" i="28"/>
  <c r="AL28" i="28"/>
  <c r="AM28" i="28"/>
  <c r="AO28" i="28"/>
  <c r="AS28" i="28"/>
  <c r="AT28" i="28"/>
  <c r="AV28" i="28"/>
  <c r="AW28" i="28"/>
  <c r="AX28" i="28"/>
  <c r="AZ28" i="28"/>
  <c r="BA28" i="28"/>
  <c r="BB28" i="28"/>
  <c r="BC28" i="28"/>
  <c r="BD28" i="28"/>
  <c r="BE28" i="28"/>
  <c r="BF28" i="28"/>
  <c r="BG28" i="28"/>
  <c r="BH28" i="28"/>
  <c r="BJ28" i="28"/>
  <c r="BK28" i="28"/>
  <c r="BL28" i="28"/>
  <c r="BM28" i="28"/>
  <c r="BN28" i="28"/>
  <c r="BO28" i="28"/>
  <c r="BP28" i="28"/>
  <c r="BQ28" i="28"/>
  <c r="BR28" i="28"/>
  <c r="BS28" i="28"/>
  <c r="BT28" i="28"/>
  <c r="B29" i="28"/>
  <c r="C29" i="28"/>
  <c r="D29" i="28"/>
  <c r="E29" i="28"/>
  <c r="F29" i="28"/>
  <c r="G29" i="28"/>
  <c r="H29" i="28"/>
  <c r="I29" i="28"/>
  <c r="J29" i="28"/>
  <c r="K29" i="28"/>
  <c r="L29" i="28"/>
  <c r="M29" i="28"/>
  <c r="N29" i="28"/>
  <c r="O29" i="28"/>
  <c r="P29" i="28"/>
  <c r="Q29" i="28"/>
  <c r="R29" i="28"/>
  <c r="S29" i="28"/>
  <c r="T29" i="28"/>
  <c r="W29" i="28"/>
  <c r="Y29" i="28"/>
  <c r="Z29" i="28"/>
  <c r="AA29" i="28"/>
  <c r="AB29" i="28"/>
  <c r="AC29" i="28"/>
  <c r="AD29" i="28"/>
  <c r="AE29" i="28"/>
  <c r="AF29" i="28"/>
  <c r="AG29" i="28"/>
  <c r="AH29" i="28"/>
  <c r="AI29" i="28"/>
  <c r="AJ29" i="28"/>
  <c r="AL29" i="28"/>
  <c r="AM29" i="28"/>
  <c r="AO29" i="28"/>
  <c r="AS29" i="28"/>
  <c r="AT29" i="28"/>
  <c r="AV29" i="28"/>
  <c r="AW29" i="28"/>
  <c r="AX29" i="28"/>
  <c r="AZ29" i="28"/>
  <c r="BA29" i="28"/>
  <c r="BB29" i="28"/>
  <c r="BC29" i="28"/>
  <c r="BD29" i="28"/>
  <c r="BE29" i="28"/>
  <c r="BF29" i="28"/>
  <c r="BG29" i="28"/>
  <c r="BH29" i="28"/>
  <c r="BI29" i="28"/>
  <c r="BJ29" i="28"/>
  <c r="BK29" i="28"/>
  <c r="BL29" i="28"/>
  <c r="BM29" i="28"/>
  <c r="BN29" i="28"/>
  <c r="BO29" i="28"/>
  <c r="BP29" i="28"/>
  <c r="BQ29" i="28"/>
  <c r="BR29" i="28"/>
  <c r="BS29" i="28"/>
  <c r="BT29" i="28"/>
  <c r="B30" i="28"/>
  <c r="C30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P30" i="28"/>
  <c r="Q30" i="28"/>
  <c r="R30" i="28"/>
  <c r="S30" i="28"/>
  <c r="T30" i="28"/>
  <c r="W30" i="28"/>
  <c r="X30" i="28"/>
  <c r="Y30" i="28"/>
  <c r="Z30" i="28"/>
  <c r="AA30" i="28"/>
  <c r="AB30" i="28"/>
  <c r="AC30" i="28"/>
  <c r="AD30" i="28"/>
  <c r="AE30" i="28"/>
  <c r="AF30" i="28"/>
  <c r="AG30" i="28"/>
  <c r="AH30" i="28"/>
  <c r="AI30" i="28"/>
  <c r="AJ30" i="28"/>
  <c r="AL30" i="28"/>
  <c r="AM30" i="28"/>
  <c r="AO30" i="28"/>
  <c r="AS30" i="28"/>
  <c r="AT30" i="28"/>
  <c r="AV30" i="28"/>
  <c r="AW30" i="28"/>
  <c r="AX30" i="28"/>
  <c r="AZ30" i="28"/>
  <c r="BA30" i="28"/>
  <c r="BB30" i="28"/>
  <c r="BC30" i="28"/>
  <c r="BD30" i="28"/>
  <c r="BE30" i="28"/>
  <c r="BF30" i="28"/>
  <c r="BG30" i="28"/>
  <c r="BH30" i="28"/>
  <c r="BJ30" i="28"/>
  <c r="BK30" i="28"/>
  <c r="BL30" i="28"/>
  <c r="BM30" i="28"/>
  <c r="BN30" i="28"/>
  <c r="BO30" i="28"/>
  <c r="BP30" i="28"/>
  <c r="BQ30" i="28"/>
  <c r="BR30" i="28"/>
  <c r="BS30" i="28"/>
  <c r="BT30" i="28"/>
  <c r="B31" i="28"/>
  <c r="C31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P31" i="28"/>
  <c r="Q31" i="28"/>
  <c r="R31" i="28"/>
  <c r="S31" i="28"/>
  <c r="T31" i="28"/>
  <c r="W31" i="28"/>
  <c r="Y31" i="28"/>
  <c r="Z31" i="28"/>
  <c r="AA31" i="28"/>
  <c r="AB31" i="28"/>
  <c r="AC31" i="28"/>
  <c r="AD31" i="28"/>
  <c r="AE31" i="28"/>
  <c r="AF31" i="28"/>
  <c r="AG31" i="28"/>
  <c r="AH31" i="28"/>
  <c r="AI31" i="28"/>
  <c r="AJ31" i="28"/>
  <c r="AL31" i="28"/>
  <c r="AM31" i="28"/>
  <c r="AO31" i="28"/>
  <c r="AS31" i="28"/>
  <c r="AT31" i="28"/>
  <c r="AV31" i="28"/>
  <c r="AW31" i="28"/>
  <c r="AX31" i="28"/>
  <c r="AZ31" i="28"/>
  <c r="BA31" i="28"/>
  <c r="BB31" i="28"/>
  <c r="BC31" i="28"/>
  <c r="BD31" i="28"/>
  <c r="BE31" i="28"/>
  <c r="BF31" i="28"/>
  <c r="BG31" i="28"/>
  <c r="BH31" i="28"/>
  <c r="BI31" i="28"/>
  <c r="BJ31" i="28"/>
  <c r="BK31" i="28"/>
  <c r="BL31" i="28"/>
  <c r="BM31" i="28"/>
  <c r="BN31" i="28"/>
  <c r="BO31" i="28"/>
  <c r="BP31" i="28"/>
  <c r="BQ31" i="28"/>
  <c r="BR31" i="28"/>
  <c r="BS31" i="28"/>
  <c r="BT31" i="28"/>
  <c r="B32" i="28"/>
  <c r="C32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P32" i="28"/>
  <c r="Q32" i="28"/>
  <c r="R32" i="28"/>
  <c r="S32" i="28"/>
  <c r="T32" i="28"/>
  <c r="W32" i="28"/>
  <c r="X32" i="28"/>
  <c r="Y32" i="28"/>
  <c r="Z32" i="28"/>
  <c r="AA32" i="28"/>
  <c r="AB32" i="28"/>
  <c r="AC32" i="28"/>
  <c r="AD32" i="28"/>
  <c r="AE32" i="28"/>
  <c r="AF32" i="28"/>
  <c r="AG32" i="28"/>
  <c r="AH32" i="28"/>
  <c r="AI32" i="28"/>
  <c r="AJ32" i="28"/>
  <c r="AL32" i="28"/>
  <c r="AM32" i="28"/>
  <c r="AO32" i="28"/>
  <c r="AS32" i="28"/>
  <c r="AT32" i="28"/>
  <c r="AV32" i="28"/>
  <c r="AW32" i="28"/>
  <c r="AX32" i="28"/>
  <c r="AZ32" i="28"/>
  <c r="BA32" i="28"/>
  <c r="BB32" i="28"/>
  <c r="BC32" i="28"/>
  <c r="BD32" i="28"/>
  <c r="BE32" i="28"/>
  <c r="BF32" i="28"/>
  <c r="BG32" i="28"/>
  <c r="BH32" i="28"/>
  <c r="BJ32" i="28"/>
  <c r="BK32" i="28"/>
  <c r="BL32" i="28"/>
  <c r="BM32" i="28"/>
  <c r="BN32" i="28"/>
  <c r="BO32" i="28"/>
  <c r="BP32" i="28"/>
  <c r="BQ32" i="28"/>
  <c r="BR32" i="28"/>
  <c r="BS32" i="28"/>
  <c r="BT32" i="28"/>
  <c r="B33" i="28"/>
  <c r="C33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W33" i="28"/>
  <c r="Y33" i="28"/>
  <c r="Z33" i="28"/>
  <c r="AA33" i="28"/>
  <c r="AB33" i="28"/>
  <c r="AC33" i="28"/>
  <c r="AD33" i="28"/>
  <c r="AE33" i="28"/>
  <c r="AF33" i="28"/>
  <c r="AG33" i="28"/>
  <c r="AH33" i="28"/>
  <c r="AI33" i="28"/>
  <c r="AJ33" i="28"/>
  <c r="AL33" i="28"/>
  <c r="AM33" i="28"/>
  <c r="AO33" i="28"/>
  <c r="AS33" i="28"/>
  <c r="AT33" i="28"/>
  <c r="AV33" i="28"/>
  <c r="AW33" i="28"/>
  <c r="AX33" i="28"/>
  <c r="AZ33" i="28"/>
  <c r="BA33" i="28"/>
  <c r="BB33" i="28"/>
  <c r="BC33" i="28"/>
  <c r="BD33" i="28"/>
  <c r="BE33" i="28"/>
  <c r="BF33" i="28"/>
  <c r="BG33" i="28"/>
  <c r="BH33" i="28"/>
  <c r="BI33" i="28"/>
  <c r="BJ33" i="28"/>
  <c r="BK33" i="28"/>
  <c r="BL33" i="28"/>
  <c r="BM33" i="28"/>
  <c r="BN33" i="28"/>
  <c r="BO33" i="28"/>
  <c r="BP33" i="28"/>
  <c r="BQ33" i="28"/>
  <c r="BR33" i="28"/>
  <c r="BS33" i="28"/>
  <c r="BT33" i="28"/>
  <c r="B34" i="28"/>
  <c r="C34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P34" i="28"/>
  <c r="Q34" i="28"/>
  <c r="R34" i="28"/>
  <c r="S34" i="28"/>
  <c r="T34" i="28"/>
  <c r="W34" i="28"/>
  <c r="X34" i="28"/>
  <c r="Y34" i="28"/>
  <c r="Z34" i="28"/>
  <c r="AA34" i="28"/>
  <c r="AB34" i="28"/>
  <c r="AC34" i="28"/>
  <c r="AD34" i="28"/>
  <c r="AE34" i="28"/>
  <c r="AF34" i="28"/>
  <c r="AG34" i="28"/>
  <c r="AH34" i="28"/>
  <c r="AI34" i="28"/>
  <c r="AJ34" i="28"/>
  <c r="AL34" i="28"/>
  <c r="AM34" i="28"/>
  <c r="AO34" i="28"/>
  <c r="AS34" i="28"/>
  <c r="AT34" i="28"/>
  <c r="AV34" i="28"/>
  <c r="AW34" i="28"/>
  <c r="AX34" i="28"/>
  <c r="AZ34" i="28"/>
  <c r="BA34" i="28"/>
  <c r="BB34" i="28"/>
  <c r="BC34" i="28"/>
  <c r="BD34" i="28"/>
  <c r="BE34" i="28"/>
  <c r="BF34" i="28"/>
  <c r="BG34" i="28"/>
  <c r="BH34" i="28"/>
  <c r="BJ34" i="28"/>
  <c r="BK34" i="28"/>
  <c r="BL34" i="28"/>
  <c r="BM34" i="28"/>
  <c r="BN34" i="28"/>
  <c r="BO34" i="28"/>
  <c r="BP34" i="28"/>
  <c r="BQ34" i="28"/>
  <c r="BR34" i="28"/>
  <c r="BS34" i="28"/>
  <c r="BT34" i="28"/>
  <c r="B35" i="28"/>
  <c r="C35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W35" i="28"/>
  <c r="Y35" i="28"/>
  <c r="Z35" i="28"/>
  <c r="AA35" i="28"/>
  <c r="AB35" i="28"/>
  <c r="AC35" i="28"/>
  <c r="AD35" i="28"/>
  <c r="AE35" i="28"/>
  <c r="AF35" i="28"/>
  <c r="AG35" i="28"/>
  <c r="AH35" i="28"/>
  <c r="AI35" i="28"/>
  <c r="AJ35" i="28"/>
  <c r="AL35" i="28"/>
  <c r="AM35" i="28"/>
  <c r="AO35" i="28"/>
  <c r="AS35" i="28"/>
  <c r="AT35" i="28"/>
  <c r="AV35" i="28"/>
  <c r="AW35" i="28"/>
  <c r="AX35" i="28"/>
  <c r="AZ35" i="28"/>
  <c r="BA35" i="28"/>
  <c r="BB35" i="28"/>
  <c r="BC35" i="28"/>
  <c r="BD35" i="28"/>
  <c r="BE35" i="28"/>
  <c r="BF35" i="28"/>
  <c r="BG35" i="28"/>
  <c r="BH35" i="28"/>
  <c r="BI35" i="28"/>
  <c r="BJ35" i="28"/>
  <c r="BK35" i="28"/>
  <c r="BL35" i="28"/>
  <c r="BM35" i="28"/>
  <c r="BN35" i="28"/>
  <c r="BO35" i="28"/>
  <c r="BP35" i="28"/>
  <c r="BQ35" i="28"/>
  <c r="BR35" i="28"/>
  <c r="BS35" i="28"/>
  <c r="BT35" i="28"/>
  <c r="B36" i="28"/>
  <c r="C36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P36" i="28"/>
  <c r="Q36" i="28"/>
  <c r="R36" i="28"/>
  <c r="S36" i="28"/>
  <c r="T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L36" i="28"/>
  <c r="AM36" i="28"/>
  <c r="AO36" i="28"/>
  <c r="AS36" i="28"/>
  <c r="AT36" i="28"/>
  <c r="AV36" i="28"/>
  <c r="AW36" i="28"/>
  <c r="AX36" i="28"/>
  <c r="AZ36" i="28"/>
  <c r="BA36" i="28"/>
  <c r="BB36" i="28"/>
  <c r="BC36" i="28"/>
  <c r="BD36" i="28"/>
  <c r="BE36" i="28"/>
  <c r="BF36" i="28"/>
  <c r="BG36" i="28"/>
  <c r="BH36" i="28"/>
  <c r="BJ36" i="28"/>
  <c r="BK36" i="28"/>
  <c r="BL36" i="28"/>
  <c r="BM36" i="28"/>
  <c r="BN36" i="28"/>
  <c r="BO36" i="28"/>
  <c r="BP36" i="28"/>
  <c r="BQ36" i="28"/>
  <c r="BR36" i="28"/>
  <c r="BS36" i="28"/>
  <c r="BT36" i="28"/>
  <c r="B37" i="28"/>
  <c r="C37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W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L37" i="28"/>
  <c r="AM37" i="28"/>
  <c r="AO37" i="28"/>
  <c r="AS37" i="28"/>
  <c r="AT37" i="28"/>
  <c r="AV37" i="28"/>
  <c r="AW37" i="28"/>
  <c r="AX37" i="28"/>
  <c r="AZ37" i="28"/>
  <c r="BA37" i="28"/>
  <c r="BB37" i="28"/>
  <c r="BC37" i="28"/>
  <c r="BD37" i="28"/>
  <c r="BE37" i="28"/>
  <c r="BF37" i="28"/>
  <c r="BG37" i="28"/>
  <c r="BH37" i="28"/>
  <c r="BI37" i="28"/>
  <c r="BJ37" i="28"/>
  <c r="BK37" i="28"/>
  <c r="BL37" i="28"/>
  <c r="BM37" i="28"/>
  <c r="BN37" i="28"/>
  <c r="BO37" i="28"/>
  <c r="BP37" i="28"/>
  <c r="BQ37" i="28"/>
  <c r="BR37" i="28"/>
  <c r="BS37" i="28"/>
  <c r="BT37" i="28"/>
  <c r="B38" i="28"/>
  <c r="C38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L38" i="28"/>
  <c r="AM38" i="28"/>
  <c r="AO38" i="28"/>
  <c r="AS38" i="28"/>
  <c r="AT38" i="28"/>
  <c r="AV38" i="28"/>
  <c r="AW38" i="28"/>
  <c r="AX38" i="28"/>
  <c r="AZ38" i="28"/>
  <c r="BA38" i="28"/>
  <c r="BB38" i="28"/>
  <c r="BC38" i="28"/>
  <c r="BD38" i="28"/>
  <c r="BE38" i="28"/>
  <c r="BF38" i="28"/>
  <c r="BG38" i="28"/>
  <c r="BH38" i="28"/>
  <c r="BJ38" i="28"/>
  <c r="BK38" i="28"/>
  <c r="BL38" i="28"/>
  <c r="BM38" i="28"/>
  <c r="BN38" i="28"/>
  <c r="BO38" i="28"/>
  <c r="BP38" i="28"/>
  <c r="BQ38" i="28"/>
  <c r="BR38" i="28"/>
  <c r="BS38" i="28"/>
  <c r="BT38" i="28"/>
  <c r="T40" i="28"/>
  <c r="B7" i="29"/>
  <c r="C7" i="29"/>
  <c r="D7" i="29"/>
  <c r="E7" i="29"/>
  <c r="F7" i="29"/>
  <c r="G7" i="29"/>
  <c r="H7" i="29"/>
  <c r="I7" i="29"/>
  <c r="J7" i="29"/>
  <c r="K7" i="29"/>
  <c r="L7" i="29"/>
  <c r="M7" i="29"/>
  <c r="N7" i="29"/>
  <c r="O7" i="29"/>
  <c r="P7" i="29"/>
  <c r="Q7" i="29"/>
  <c r="R7" i="29"/>
  <c r="S7" i="29"/>
  <c r="T7" i="29"/>
  <c r="W7" i="29"/>
  <c r="Y7" i="29"/>
  <c r="Z7" i="29"/>
  <c r="AA7" i="29"/>
  <c r="AB7" i="29"/>
  <c r="AC7" i="29"/>
  <c r="AD7" i="29"/>
  <c r="AE7" i="29"/>
  <c r="AF7" i="29"/>
  <c r="AG7" i="29"/>
  <c r="AH7" i="29"/>
  <c r="AI7" i="29"/>
  <c r="AJ7" i="29"/>
  <c r="AL7" i="29"/>
  <c r="AM7" i="29"/>
  <c r="AO7" i="29"/>
  <c r="AS7" i="29"/>
  <c r="AT7" i="29"/>
  <c r="AV7" i="29"/>
  <c r="AW7" i="29"/>
  <c r="AX7" i="29"/>
  <c r="AZ7" i="29"/>
  <c r="BA7" i="29"/>
  <c r="BB7" i="29"/>
  <c r="BC7" i="29"/>
  <c r="BD7" i="29"/>
  <c r="BE7" i="29"/>
  <c r="BF7" i="29"/>
  <c r="BG7" i="29"/>
  <c r="BH7" i="29"/>
  <c r="BJ7" i="29"/>
  <c r="BK7" i="29"/>
  <c r="BL7" i="29"/>
  <c r="BM7" i="29"/>
  <c r="BN7" i="29"/>
  <c r="BO7" i="29"/>
  <c r="BP7" i="29"/>
  <c r="BQ7" i="29"/>
  <c r="BR7" i="29"/>
  <c r="BS7" i="29"/>
  <c r="BT7" i="29"/>
  <c r="B8" i="29"/>
  <c r="C8" i="29"/>
  <c r="D8" i="29"/>
  <c r="E8" i="29"/>
  <c r="F8" i="29"/>
  <c r="G8" i="29"/>
  <c r="H8" i="29"/>
  <c r="I8" i="29"/>
  <c r="J8" i="29"/>
  <c r="K8" i="29"/>
  <c r="L8" i="29"/>
  <c r="M8" i="29"/>
  <c r="N8" i="29"/>
  <c r="O8" i="29"/>
  <c r="P8" i="29"/>
  <c r="Q8" i="29"/>
  <c r="R8" i="29"/>
  <c r="S8" i="29"/>
  <c r="T8" i="29"/>
  <c r="W8" i="29"/>
  <c r="Y8" i="29"/>
  <c r="Z8" i="29"/>
  <c r="AA8" i="29"/>
  <c r="AB8" i="29"/>
  <c r="AC8" i="29"/>
  <c r="AD8" i="29"/>
  <c r="AE8" i="29"/>
  <c r="AF8" i="29"/>
  <c r="AG8" i="29"/>
  <c r="AH8" i="29"/>
  <c r="AI8" i="29"/>
  <c r="AJ8" i="29"/>
  <c r="AL8" i="29"/>
  <c r="AM8" i="29"/>
  <c r="AO8" i="29"/>
  <c r="AS8" i="29"/>
  <c r="AT8" i="29"/>
  <c r="AV8" i="29"/>
  <c r="AW8" i="29"/>
  <c r="AX8" i="29"/>
  <c r="AZ8" i="29"/>
  <c r="BA8" i="29"/>
  <c r="BB8" i="29"/>
  <c r="BC8" i="29"/>
  <c r="BD8" i="29"/>
  <c r="BE8" i="29"/>
  <c r="BF8" i="29"/>
  <c r="BG8" i="29"/>
  <c r="BH8" i="29"/>
  <c r="BJ8" i="29"/>
  <c r="BK8" i="29"/>
  <c r="BL8" i="29"/>
  <c r="BM8" i="29"/>
  <c r="BN8" i="29"/>
  <c r="BO8" i="29"/>
  <c r="BP8" i="29"/>
  <c r="BQ8" i="29"/>
  <c r="BR8" i="29"/>
  <c r="BS8" i="29"/>
  <c r="BT8" i="29"/>
  <c r="B9" i="29"/>
  <c r="C9" i="29"/>
  <c r="D9" i="29"/>
  <c r="E9" i="29"/>
  <c r="F9" i="29"/>
  <c r="G9" i="29"/>
  <c r="H9" i="29"/>
  <c r="I9" i="29"/>
  <c r="J9" i="29"/>
  <c r="K9" i="29"/>
  <c r="L9" i="29"/>
  <c r="M9" i="29"/>
  <c r="N9" i="29"/>
  <c r="O9" i="29"/>
  <c r="P9" i="29"/>
  <c r="Q9" i="29"/>
  <c r="R9" i="29"/>
  <c r="S9" i="29"/>
  <c r="T9" i="29"/>
  <c r="W9" i="29"/>
  <c r="Y9" i="29"/>
  <c r="Z9" i="29"/>
  <c r="AA9" i="29"/>
  <c r="AB9" i="29"/>
  <c r="AC9" i="29"/>
  <c r="AD9" i="29"/>
  <c r="AE9" i="29"/>
  <c r="AF9" i="29"/>
  <c r="AG9" i="29"/>
  <c r="AH9" i="29"/>
  <c r="AI9" i="29"/>
  <c r="AJ9" i="29"/>
  <c r="AL9" i="29"/>
  <c r="AM9" i="29"/>
  <c r="AO9" i="29"/>
  <c r="AS9" i="29"/>
  <c r="AT9" i="29"/>
  <c r="AV9" i="29"/>
  <c r="AW9" i="29"/>
  <c r="AX9" i="29"/>
  <c r="AZ9" i="29"/>
  <c r="BA9" i="29"/>
  <c r="BB9" i="29"/>
  <c r="BC9" i="29"/>
  <c r="BD9" i="29"/>
  <c r="BE9" i="29"/>
  <c r="BF9" i="29"/>
  <c r="BG9" i="29"/>
  <c r="BH9" i="29"/>
  <c r="BJ9" i="29"/>
  <c r="BK9" i="29"/>
  <c r="BL9" i="29"/>
  <c r="BM9" i="29"/>
  <c r="BN9" i="29"/>
  <c r="BO9" i="29"/>
  <c r="BP9" i="29"/>
  <c r="BQ9" i="29"/>
  <c r="BR9" i="29"/>
  <c r="BS9" i="29"/>
  <c r="BT9" i="29"/>
  <c r="B10" i="29"/>
  <c r="C10" i="29"/>
  <c r="D10" i="29"/>
  <c r="E10" i="29"/>
  <c r="F10" i="29"/>
  <c r="G10" i="29"/>
  <c r="H10" i="29"/>
  <c r="I10" i="29"/>
  <c r="J10" i="29"/>
  <c r="K10" i="29"/>
  <c r="L10" i="29"/>
  <c r="M10" i="29"/>
  <c r="N10" i="29"/>
  <c r="O10" i="29"/>
  <c r="P10" i="29"/>
  <c r="Q10" i="29"/>
  <c r="R10" i="29"/>
  <c r="S10" i="29"/>
  <c r="T10" i="29"/>
  <c r="W10" i="29"/>
  <c r="Y10" i="29"/>
  <c r="Z10" i="29"/>
  <c r="AA10" i="29"/>
  <c r="AB10" i="29"/>
  <c r="AC10" i="29"/>
  <c r="AD10" i="29"/>
  <c r="AE10" i="29"/>
  <c r="AF10" i="29"/>
  <c r="AG10" i="29"/>
  <c r="AH10" i="29"/>
  <c r="AI10" i="29"/>
  <c r="AJ10" i="29"/>
  <c r="AL10" i="29"/>
  <c r="AM10" i="29"/>
  <c r="AO10" i="29"/>
  <c r="AS10" i="29"/>
  <c r="AT10" i="29"/>
  <c r="AV10" i="29"/>
  <c r="AW10" i="29"/>
  <c r="AX10" i="29"/>
  <c r="AZ10" i="29"/>
  <c r="BA10" i="29"/>
  <c r="BB10" i="29"/>
  <c r="BC10" i="29"/>
  <c r="BD10" i="29"/>
  <c r="BE10" i="29"/>
  <c r="BF10" i="29"/>
  <c r="BG10" i="29"/>
  <c r="BH10" i="29"/>
  <c r="BJ10" i="29"/>
  <c r="BK10" i="29"/>
  <c r="BL10" i="29"/>
  <c r="BM10" i="29"/>
  <c r="BN10" i="29"/>
  <c r="BO10" i="29"/>
  <c r="BP10" i="29"/>
  <c r="BQ10" i="29"/>
  <c r="BR10" i="29"/>
  <c r="BS10" i="29"/>
  <c r="BT10" i="29"/>
  <c r="B11" i="29"/>
  <c r="C11" i="29"/>
  <c r="D11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Q11" i="29"/>
  <c r="R11" i="29"/>
  <c r="S11" i="29"/>
  <c r="T11" i="29"/>
  <c r="W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L11" i="29"/>
  <c r="AM11" i="29"/>
  <c r="AO11" i="29"/>
  <c r="AS11" i="29"/>
  <c r="AT11" i="29"/>
  <c r="AV11" i="29"/>
  <c r="AW11" i="29"/>
  <c r="AX11" i="29"/>
  <c r="AZ11" i="29"/>
  <c r="BA11" i="29"/>
  <c r="BB11" i="29"/>
  <c r="BC11" i="29"/>
  <c r="BD11" i="29"/>
  <c r="BE11" i="29"/>
  <c r="BF11" i="29"/>
  <c r="BG11" i="29"/>
  <c r="BH11" i="29"/>
  <c r="BJ11" i="29"/>
  <c r="BK11" i="29"/>
  <c r="BL11" i="29"/>
  <c r="BM11" i="29"/>
  <c r="BN11" i="29"/>
  <c r="BO11" i="29"/>
  <c r="BP11" i="29"/>
  <c r="BQ11" i="29"/>
  <c r="BR11" i="29"/>
  <c r="BS11" i="29"/>
  <c r="BT11" i="29"/>
  <c r="B12" i="29"/>
  <c r="C12" i="29"/>
  <c r="D12" i="29"/>
  <c r="E12" i="29"/>
  <c r="F12" i="29"/>
  <c r="G12" i="29"/>
  <c r="H12" i="29"/>
  <c r="I12" i="29"/>
  <c r="J12" i="29"/>
  <c r="K12" i="29"/>
  <c r="L12" i="29"/>
  <c r="M12" i="29"/>
  <c r="N12" i="29"/>
  <c r="O12" i="29"/>
  <c r="P12" i="29"/>
  <c r="Q12" i="29"/>
  <c r="R12" i="29"/>
  <c r="S12" i="29"/>
  <c r="T12" i="29"/>
  <c r="W12" i="29"/>
  <c r="Y12" i="29"/>
  <c r="Z12" i="29"/>
  <c r="AA12" i="29"/>
  <c r="AB12" i="29"/>
  <c r="AC12" i="29"/>
  <c r="AD12" i="29"/>
  <c r="AE12" i="29"/>
  <c r="AF12" i="29"/>
  <c r="AG12" i="29"/>
  <c r="AH12" i="29"/>
  <c r="AI12" i="29"/>
  <c r="AJ12" i="29"/>
  <c r="AL12" i="29"/>
  <c r="AM12" i="29"/>
  <c r="AO12" i="29"/>
  <c r="AS12" i="29"/>
  <c r="AT12" i="29"/>
  <c r="AV12" i="29"/>
  <c r="AW12" i="29"/>
  <c r="AX12" i="29"/>
  <c r="AZ12" i="29"/>
  <c r="BA12" i="29"/>
  <c r="BB12" i="29"/>
  <c r="BC12" i="29"/>
  <c r="BD12" i="29"/>
  <c r="BE12" i="29"/>
  <c r="BF12" i="29"/>
  <c r="BG12" i="29"/>
  <c r="BH12" i="29"/>
  <c r="BJ12" i="29"/>
  <c r="BK12" i="29"/>
  <c r="BL12" i="29"/>
  <c r="BM12" i="29"/>
  <c r="BN12" i="29"/>
  <c r="BO12" i="29"/>
  <c r="BP12" i="29"/>
  <c r="BQ12" i="29"/>
  <c r="BR12" i="29"/>
  <c r="BS12" i="29"/>
  <c r="BT12" i="29"/>
  <c r="B13" i="29"/>
  <c r="C13" i="29"/>
  <c r="D13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Q13" i="29"/>
  <c r="R13" i="29"/>
  <c r="S13" i="29"/>
  <c r="T13" i="29"/>
  <c r="W13" i="29"/>
  <c r="Y13" i="29"/>
  <c r="Z13" i="29"/>
  <c r="AA13" i="29"/>
  <c r="AB13" i="29"/>
  <c r="AC13" i="29"/>
  <c r="AD13" i="29"/>
  <c r="AE13" i="29"/>
  <c r="AF13" i="29"/>
  <c r="AG13" i="29"/>
  <c r="AH13" i="29"/>
  <c r="AI13" i="29"/>
  <c r="AJ13" i="29"/>
  <c r="AL13" i="29"/>
  <c r="AM13" i="29"/>
  <c r="AO13" i="29"/>
  <c r="AS13" i="29"/>
  <c r="AT13" i="29"/>
  <c r="AV13" i="29"/>
  <c r="AW13" i="29"/>
  <c r="AX13" i="29"/>
  <c r="AZ13" i="29"/>
  <c r="BA13" i="29"/>
  <c r="BB13" i="29"/>
  <c r="BC13" i="29"/>
  <c r="BD13" i="29"/>
  <c r="BE13" i="29"/>
  <c r="BF13" i="29"/>
  <c r="BG13" i="29"/>
  <c r="BH13" i="29"/>
  <c r="BJ13" i="29"/>
  <c r="BK13" i="29"/>
  <c r="BL13" i="29"/>
  <c r="BM13" i="29"/>
  <c r="BN13" i="29"/>
  <c r="BO13" i="29"/>
  <c r="BP13" i="29"/>
  <c r="BQ13" i="29"/>
  <c r="BR13" i="29"/>
  <c r="BS13" i="29"/>
  <c r="BT13" i="29"/>
  <c r="B14" i="29"/>
  <c r="C14" i="29"/>
  <c r="D14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R14" i="29"/>
  <c r="S14" i="29"/>
  <c r="T14" i="29"/>
  <c r="W14" i="29"/>
  <c r="Y14" i="29"/>
  <c r="Z14" i="29"/>
  <c r="AA14" i="29"/>
  <c r="AB14" i="29"/>
  <c r="AC14" i="29"/>
  <c r="AD14" i="29"/>
  <c r="AE14" i="29"/>
  <c r="AF14" i="29"/>
  <c r="AG14" i="29"/>
  <c r="AH14" i="29"/>
  <c r="AI14" i="29"/>
  <c r="AJ14" i="29"/>
  <c r="AL14" i="29"/>
  <c r="AM14" i="29"/>
  <c r="AO14" i="29"/>
  <c r="AS14" i="29"/>
  <c r="AT14" i="29"/>
  <c r="AV14" i="29"/>
  <c r="AW14" i="29"/>
  <c r="AX14" i="29"/>
  <c r="AZ14" i="29"/>
  <c r="BA14" i="29"/>
  <c r="BB14" i="29"/>
  <c r="BC14" i="29"/>
  <c r="BD14" i="29"/>
  <c r="BE14" i="29"/>
  <c r="BF14" i="29"/>
  <c r="BG14" i="29"/>
  <c r="BH14" i="29"/>
  <c r="BJ14" i="29"/>
  <c r="BK14" i="29"/>
  <c r="BL14" i="29"/>
  <c r="BM14" i="29"/>
  <c r="BN14" i="29"/>
  <c r="BO14" i="29"/>
  <c r="BP14" i="29"/>
  <c r="BQ14" i="29"/>
  <c r="BR14" i="29"/>
  <c r="BS14" i="29"/>
  <c r="BT14" i="29"/>
  <c r="B15" i="29"/>
  <c r="C15" i="29"/>
  <c r="D15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Q15" i="29"/>
  <c r="R15" i="29"/>
  <c r="S15" i="29"/>
  <c r="T15" i="29"/>
  <c r="W15" i="29"/>
  <c r="Y15" i="29"/>
  <c r="Z15" i="29"/>
  <c r="AA15" i="29"/>
  <c r="AB15" i="29"/>
  <c r="AC15" i="29"/>
  <c r="AD15" i="29"/>
  <c r="AE15" i="29"/>
  <c r="AF15" i="29"/>
  <c r="AG15" i="29"/>
  <c r="AH15" i="29"/>
  <c r="AI15" i="29"/>
  <c r="AJ15" i="29"/>
  <c r="AL15" i="29"/>
  <c r="AM15" i="29"/>
  <c r="AO15" i="29"/>
  <c r="AS15" i="29"/>
  <c r="AT15" i="29"/>
  <c r="AV15" i="29"/>
  <c r="AW15" i="29"/>
  <c r="AX15" i="29"/>
  <c r="AZ15" i="29"/>
  <c r="BA15" i="29"/>
  <c r="BB15" i="29"/>
  <c r="BC15" i="29"/>
  <c r="BD15" i="29"/>
  <c r="BE15" i="29"/>
  <c r="BF15" i="29"/>
  <c r="BG15" i="29"/>
  <c r="BH15" i="29"/>
  <c r="BJ15" i="29"/>
  <c r="BK15" i="29"/>
  <c r="BL15" i="29"/>
  <c r="BM15" i="29"/>
  <c r="BN15" i="29"/>
  <c r="BO15" i="29"/>
  <c r="BP15" i="29"/>
  <c r="BQ15" i="29"/>
  <c r="BR15" i="29"/>
  <c r="BS15" i="29"/>
  <c r="BT15" i="29"/>
  <c r="B16" i="29"/>
  <c r="C16" i="29"/>
  <c r="D16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Q16" i="29"/>
  <c r="R16" i="29"/>
  <c r="S16" i="29"/>
  <c r="T16" i="29"/>
  <c r="W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L16" i="29"/>
  <c r="AM16" i="29"/>
  <c r="AO16" i="29"/>
  <c r="AS16" i="29"/>
  <c r="AT16" i="29"/>
  <c r="AV16" i="29"/>
  <c r="AW16" i="29"/>
  <c r="AX16" i="29"/>
  <c r="AZ16" i="29"/>
  <c r="BA16" i="29"/>
  <c r="BB16" i="29"/>
  <c r="BC16" i="29"/>
  <c r="BD16" i="29"/>
  <c r="BE16" i="29"/>
  <c r="BF16" i="29"/>
  <c r="BG16" i="29"/>
  <c r="BH16" i="29"/>
  <c r="BJ16" i="29"/>
  <c r="BK16" i="29"/>
  <c r="BL16" i="29"/>
  <c r="BM16" i="29"/>
  <c r="BN16" i="29"/>
  <c r="BO16" i="29"/>
  <c r="BP16" i="29"/>
  <c r="BQ16" i="29"/>
  <c r="BR16" i="29"/>
  <c r="BS16" i="29"/>
  <c r="BT16" i="29"/>
  <c r="B17" i="29"/>
  <c r="C17" i="29"/>
  <c r="D17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Q17" i="29"/>
  <c r="R17" i="29"/>
  <c r="S17" i="29"/>
  <c r="T17" i="29"/>
  <c r="W17" i="29"/>
  <c r="Y17" i="29"/>
  <c r="Z17" i="29"/>
  <c r="AA17" i="29"/>
  <c r="AB17" i="29"/>
  <c r="AC17" i="29"/>
  <c r="AD17" i="29"/>
  <c r="AE17" i="29"/>
  <c r="AF17" i="29"/>
  <c r="AG17" i="29"/>
  <c r="AH17" i="29"/>
  <c r="AI17" i="29"/>
  <c r="AJ17" i="29"/>
  <c r="AL17" i="29"/>
  <c r="AM17" i="29"/>
  <c r="AO17" i="29"/>
  <c r="AS17" i="29"/>
  <c r="AT17" i="29"/>
  <c r="AV17" i="29"/>
  <c r="AW17" i="29"/>
  <c r="AX17" i="29"/>
  <c r="AZ17" i="29"/>
  <c r="BA17" i="29"/>
  <c r="BB17" i="29"/>
  <c r="BC17" i="29"/>
  <c r="BD17" i="29"/>
  <c r="BE17" i="29"/>
  <c r="BF17" i="29"/>
  <c r="BG17" i="29"/>
  <c r="BH17" i="29"/>
  <c r="BJ17" i="29"/>
  <c r="BK17" i="29"/>
  <c r="BL17" i="29"/>
  <c r="BM17" i="29"/>
  <c r="BN17" i="29"/>
  <c r="BO17" i="29"/>
  <c r="BP17" i="29"/>
  <c r="BQ17" i="29"/>
  <c r="BR17" i="29"/>
  <c r="BS17" i="29"/>
  <c r="BT17" i="29"/>
  <c r="B18" i="29"/>
  <c r="C18" i="29"/>
  <c r="D18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Q18" i="29"/>
  <c r="R18" i="29"/>
  <c r="S18" i="29"/>
  <c r="T18" i="29"/>
  <c r="W18" i="29"/>
  <c r="Y18" i="29"/>
  <c r="Z18" i="29"/>
  <c r="AA18" i="29"/>
  <c r="AB18" i="29"/>
  <c r="AC18" i="29"/>
  <c r="AD18" i="29"/>
  <c r="AE18" i="29"/>
  <c r="AE40" i="29" s="1"/>
  <c r="AF18" i="29"/>
  <c r="AG18" i="29"/>
  <c r="AH18" i="29"/>
  <c r="AI18" i="29"/>
  <c r="AJ18" i="29"/>
  <c r="AL18" i="29"/>
  <c r="AM18" i="29"/>
  <c r="AO18" i="29"/>
  <c r="AS18" i="29"/>
  <c r="AT18" i="29"/>
  <c r="AV18" i="29"/>
  <c r="AW18" i="29"/>
  <c r="AX18" i="29"/>
  <c r="AZ18" i="29"/>
  <c r="BA18" i="29"/>
  <c r="BB18" i="29"/>
  <c r="BB40" i="29" s="1"/>
  <c r="BC18" i="29"/>
  <c r="BD18" i="29"/>
  <c r="BE18" i="29"/>
  <c r="BF18" i="29"/>
  <c r="BG18" i="29"/>
  <c r="BH18" i="29"/>
  <c r="BJ18" i="29"/>
  <c r="BK18" i="29"/>
  <c r="BL18" i="29"/>
  <c r="BM18" i="29"/>
  <c r="BN18" i="29"/>
  <c r="BO18" i="29"/>
  <c r="BP18" i="29"/>
  <c r="BQ18" i="29"/>
  <c r="BR18" i="29"/>
  <c r="BS18" i="29"/>
  <c r="BS40" i="29" s="1"/>
  <c r="BT18" i="29"/>
  <c r="B19" i="29"/>
  <c r="L40" i="29" s="1"/>
  <c r="C19" i="29"/>
  <c r="D19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R19" i="29"/>
  <c r="S19" i="29"/>
  <c r="T19" i="29"/>
  <c r="W19" i="29"/>
  <c r="Y19" i="29"/>
  <c r="Z19" i="29"/>
  <c r="AA19" i="29"/>
  <c r="AB19" i="29"/>
  <c r="AC19" i="29"/>
  <c r="AD19" i="29"/>
  <c r="AE19" i="29"/>
  <c r="AF19" i="29"/>
  <c r="AG19" i="29"/>
  <c r="AH19" i="29"/>
  <c r="AI19" i="29"/>
  <c r="AJ19" i="29"/>
  <c r="AL19" i="29"/>
  <c r="AM19" i="29"/>
  <c r="AO19" i="29"/>
  <c r="AS19" i="29"/>
  <c r="AT19" i="29"/>
  <c r="AV19" i="29"/>
  <c r="AW19" i="29"/>
  <c r="AX19" i="29"/>
  <c r="AZ19" i="29"/>
  <c r="BA19" i="29"/>
  <c r="BB19" i="29"/>
  <c r="BC19" i="29"/>
  <c r="BD19" i="29"/>
  <c r="BE19" i="29"/>
  <c r="BF19" i="29"/>
  <c r="BG19" i="29"/>
  <c r="BH19" i="29"/>
  <c r="BJ19" i="29"/>
  <c r="BK19" i="29"/>
  <c r="BL19" i="29"/>
  <c r="BM19" i="29"/>
  <c r="BN19" i="29"/>
  <c r="BO19" i="29"/>
  <c r="BP19" i="29"/>
  <c r="BQ19" i="29"/>
  <c r="BR19" i="29"/>
  <c r="BS19" i="29"/>
  <c r="BT19" i="29"/>
  <c r="B20" i="29"/>
  <c r="C20" i="29"/>
  <c r="D20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Q20" i="29"/>
  <c r="R20" i="29"/>
  <c r="S20" i="29"/>
  <c r="T20" i="29"/>
  <c r="W20" i="29"/>
  <c r="Y20" i="29"/>
  <c r="Z20" i="29"/>
  <c r="AA20" i="29"/>
  <c r="AB20" i="29"/>
  <c r="AC20" i="29"/>
  <c r="AD20" i="29"/>
  <c r="AE20" i="29"/>
  <c r="AF20" i="29"/>
  <c r="AG20" i="29"/>
  <c r="AH20" i="29"/>
  <c r="AI20" i="29"/>
  <c r="AJ20" i="29"/>
  <c r="AL20" i="29"/>
  <c r="AM20" i="29"/>
  <c r="AO20" i="29"/>
  <c r="AS20" i="29"/>
  <c r="AT20" i="29"/>
  <c r="AV20" i="29"/>
  <c r="AW20" i="29"/>
  <c r="AX20" i="29"/>
  <c r="AZ20" i="29"/>
  <c r="BA20" i="29"/>
  <c r="BB20" i="29"/>
  <c r="BC20" i="29"/>
  <c r="BD20" i="29"/>
  <c r="BE20" i="29"/>
  <c r="BF20" i="29"/>
  <c r="BG20" i="29"/>
  <c r="BH20" i="29"/>
  <c r="BJ20" i="29"/>
  <c r="BK20" i="29"/>
  <c r="BL20" i="29"/>
  <c r="BM20" i="29"/>
  <c r="BN20" i="29"/>
  <c r="BO20" i="29"/>
  <c r="BP20" i="29"/>
  <c r="BQ20" i="29"/>
  <c r="BR20" i="29"/>
  <c r="BS20" i="29"/>
  <c r="BT20" i="29"/>
  <c r="B21" i="29"/>
  <c r="C21" i="29"/>
  <c r="D21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Q21" i="29"/>
  <c r="R21" i="29"/>
  <c r="S21" i="29"/>
  <c r="T21" i="29"/>
  <c r="W21" i="29"/>
  <c r="Y21" i="29"/>
  <c r="Z21" i="29"/>
  <c r="AA21" i="29"/>
  <c r="AB21" i="29"/>
  <c r="AC21" i="29"/>
  <c r="AD21" i="29"/>
  <c r="AE21" i="29"/>
  <c r="AF21" i="29"/>
  <c r="AG21" i="29"/>
  <c r="AH21" i="29"/>
  <c r="AI21" i="29"/>
  <c r="AJ21" i="29"/>
  <c r="AL21" i="29"/>
  <c r="AM21" i="29"/>
  <c r="AO21" i="29"/>
  <c r="AS21" i="29"/>
  <c r="AT21" i="29"/>
  <c r="AV21" i="29"/>
  <c r="AW21" i="29"/>
  <c r="AX21" i="29"/>
  <c r="AZ21" i="29"/>
  <c r="BA21" i="29"/>
  <c r="BB21" i="29"/>
  <c r="BC21" i="29"/>
  <c r="BD21" i="29"/>
  <c r="BE21" i="29"/>
  <c r="BF21" i="29"/>
  <c r="BG21" i="29"/>
  <c r="BH21" i="29"/>
  <c r="BJ21" i="29"/>
  <c r="BK21" i="29"/>
  <c r="BL21" i="29"/>
  <c r="BM21" i="29"/>
  <c r="BN21" i="29"/>
  <c r="BO21" i="29"/>
  <c r="BP21" i="29"/>
  <c r="BQ21" i="29"/>
  <c r="BR21" i="29"/>
  <c r="BS21" i="29"/>
  <c r="BT21" i="29"/>
  <c r="B22" i="29"/>
  <c r="C22" i="29"/>
  <c r="D22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R22" i="29"/>
  <c r="S22" i="29"/>
  <c r="T22" i="29"/>
  <c r="W22" i="29"/>
  <c r="Y22" i="29"/>
  <c r="Z22" i="29"/>
  <c r="AA22" i="29"/>
  <c r="AB22" i="29"/>
  <c r="AC22" i="29"/>
  <c r="AD22" i="29"/>
  <c r="AE22" i="29"/>
  <c r="AF22" i="29"/>
  <c r="AG22" i="29"/>
  <c r="AH22" i="29"/>
  <c r="AI22" i="29"/>
  <c r="AJ22" i="29"/>
  <c r="AL22" i="29"/>
  <c r="AM22" i="29"/>
  <c r="AO22" i="29"/>
  <c r="AS22" i="29"/>
  <c r="AT22" i="29"/>
  <c r="AV22" i="29"/>
  <c r="AW22" i="29"/>
  <c r="AX22" i="29"/>
  <c r="AZ22" i="29"/>
  <c r="BA22" i="29"/>
  <c r="BB22" i="29"/>
  <c r="BC22" i="29"/>
  <c r="BD22" i="29"/>
  <c r="BE22" i="29"/>
  <c r="BF22" i="29"/>
  <c r="BG22" i="29"/>
  <c r="BH22" i="29"/>
  <c r="BJ22" i="29"/>
  <c r="BK22" i="29"/>
  <c r="BL22" i="29"/>
  <c r="BM22" i="29"/>
  <c r="BN22" i="29"/>
  <c r="BO22" i="29"/>
  <c r="BP22" i="29"/>
  <c r="BQ22" i="29"/>
  <c r="BR22" i="29"/>
  <c r="BS22" i="29"/>
  <c r="BT22" i="29"/>
  <c r="B23" i="29"/>
  <c r="C23" i="29"/>
  <c r="D23" i="29"/>
  <c r="E23" i="29"/>
  <c r="F23" i="29"/>
  <c r="G23" i="29"/>
  <c r="H23" i="29"/>
  <c r="I23" i="29"/>
  <c r="J23" i="29"/>
  <c r="K23" i="29"/>
  <c r="L23" i="29"/>
  <c r="M23" i="29"/>
  <c r="N23" i="29"/>
  <c r="O23" i="29"/>
  <c r="P23" i="29"/>
  <c r="Q23" i="29"/>
  <c r="R23" i="29"/>
  <c r="S23" i="29"/>
  <c r="T23" i="29"/>
  <c r="W23" i="29"/>
  <c r="Y23" i="29"/>
  <c r="Z23" i="29"/>
  <c r="AA23" i="29"/>
  <c r="AB23" i="29"/>
  <c r="AC23" i="29"/>
  <c r="AD23" i="29"/>
  <c r="AE23" i="29"/>
  <c r="AF23" i="29"/>
  <c r="AG23" i="29"/>
  <c r="AH23" i="29"/>
  <c r="AI23" i="29"/>
  <c r="AJ23" i="29"/>
  <c r="AL23" i="29"/>
  <c r="AM23" i="29"/>
  <c r="AO23" i="29"/>
  <c r="AS23" i="29"/>
  <c r="AT23" i="29"/>
  <c r="AV23" i="29"/>
  <c r="AW23" i="29"/>
  <c r="AX23" i="29"/>
  <c r="AZ23" i="29"/>
  <c r="BA23" i="29"/>
  <c r="BB23" i="29"/>
  <c r="BC23" i="29"/>
  <c r="BD23" i="29"/>
  <c r="BE23" i="29"/>
  <c r="BF23" i="29"/>
  <c r="BG23" i="29"/>
  <c r="BH23" i="29"/>
  <c r="BJ23" i="29"/>
  <c r="BK23" i="29"/>
  <c r="BL23" i="29"/>
  <c r="BM23" i="29"/>
  <c r="BN23" i="29"/>
  <c r="BO23" i="29"/>
  <c r="BP23" i="29"/>
  <c r="BQ23" i="29"/>
  <c r="BR23" i="29"/>
  <c r="BS23" i="29"/>
  <c r="BT23" i="29"/>
  <c r="B24" i="29"/>
  <c r="C24" i="29"/>
  <c r="D24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Q24" i="29"/>
  <c r="R24" i="29"/>
  <c r="S24" i="29"/>
  <c r="T24" i="29"/>
  <c r="W24" i="29"/>
  <c r="Y24" i="29"/>
  <c r="Z24" i="29"/>
  <c r="AA24" i="29"/>
  <c r="AB24" i="29"/>
  <c r="AC24" i="29"/>
  <c r="AD24" i="29"/>
  <c r="AE24" i="29"/>
  <c r="AF24" i="29"/>
  <c r="AG24" i="29"/>
  <c r="AH24" i="29"/>
  <c r="AI24" i="29"/>
  <c r="AJ24" i="29"/>
  <c r="AL24" i="29"/>
  <c r="AM24" i="29"/>
  <c r="AO24" i="29"/>
  <c r="AS24" i="29"/>
  <c r="AT24" i="29"/>
  <c r="AV24" i="29"/>
  <c r="AW24" i="29"/>
  <c r="AX24" i="29"/>
  <c r="AZ24" i="29"/>
  <c r="BA24" i="29"/>
  <c r="BB24" i="29"/>
  <c r="BC24" i="29"/>
  <c r="BD24" i="29"/>
  <c r="BE24" i="29"/>
  <c r="BF24" i="29"/>
  <c r="BG24" i="29"/>
  <c r="BH24" i="29"/>
  <c r="BJ24" i="29"/>
  <c r="BK24" i="29"/>
  <c r="BL24" i="29"/>
  <c r="BM24" i="29"/>
  <c r="BN24" i="29"/>
  <c r="BO24" i="29"/>
  <c r="BP24" i="29"/>
  <c r="BQ24" i="29"/>
  <c r="BR24" i="29"/>
  <c r="BS24" i="29"/>
  <c r="BT24" i="29"/>
  <c r="B25" i="29"/>
  <c r="C25" i="29"/>
  <c r="D25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Q25" i="29"/>
  <c r="R25" i="29"/>
  <c r="S25" i="29"/>
  <c r="T25" i="29"/>
  <c r="W25" i="29"/>
  <c r="Y25" i="29"/>
  <c r="Z25" i="29"/>
  <c r="AA25" i="29"/>
  <c r="AB25" i="29"/>
  <c r="AC25" i="29"/>
  <c r="AD25" i="29"/>
  <c r="AE25" i="29"/>
  <c r="AF25" i="29"/>
  <c r="AG25" i="29"/>
  <c r="AH25" i="29"/>
  <c r="AI25" i="29"/>
  <c r="AJ25" i="29"/>
  <c r="AL25" i="29"/>
  <c r="AM25" i="29"/>
  <c r="AO25" i="29"/>
  <c r="AS25" i="29"/>
  <c r="AT25" i="29"/>
  <c r="AV25" i="29"/>
  <c r="AW25" i="29"/>
  <c r="AX25" i="29"/>
  <c r="AZ25" i="29"/>
  <c r="BA25" i="29"/>
  <c r="BB25" i="29"/>
  <c r="BC25" i="29"/>
  <c r="BD25" i="29"/>
  <c r="BE25" i="29"/>
  <c r="BF25" i="29"/>
  <c r="BG25" i="29"/>
  <c r="BH25" i="29"/>
  <c r="BJ25" i="29"/>
  <c r="BK25" i="29"/>
  <c r="BL25" i="29"/>
  <c r="BM25" i="29"/>
  <c r="BN25" i="29"/>
  <c r="BO25" i="29"/>
  <c r="BP25" i="29"/>
  <c r="BQ25" i="29"/>
  <c r="BR25" i="29"/>
  <c r="BS25" i="29"/>
  <c r="BT25" i="29"/>
  <c r="B26" i="29"/>
  <c r="C26" i="29"/>
  <c r="D26" i="29"/>
  <c r="E26" i="29"/>
  <c r="F26" i="29"/>
  <c r="G26" i="29"/>
  <c r="H26" i="29"/>
  <c r="I26" i="29"/>
  <c r="J26" i="29"/>
  <c r="K26" i="29"/>
  <c r="L26" i="29"/>
  <c r="M26" i="29"/>
  <c r="N26" i="29"/>
  <c r="O26" i="29"/>
  <c r="P26" i="29"/>
  <c r="Q26" i="29"/>
  <c r="R26" i="29"/>
  <c r="S26" i="29"/>
  <c r="T26" i="29"/>
  <c r="W26" i="29"/>
  <c r="Y26" i="29"/>
  <c r="Z26" i="29"/>
  <c r="AA26" i="29"/>
  <c r="AB26" i="29"/>
  <c r="AC26" i="29"/>
  <c r="AD26" i="29"/>
  <c r="AE26" i="29"/>
  <c r="AF26" i="29"/>
  <c r="AG26" i="29"/>
  <c r="AH26" i="29"/>
  <c r="AI26" i="29"/>
  <c r="AJ26" i="29"/>
  <c r="AL26" i="29"/>
  <c r="AM26" i="29"/>
  <c r="AO26" i="29"/>
  <c r="AS26" i="29"/>
  <c r="AT26" i="29"/>
  <c r="AV26" i="29"/>
  <c r="AW26" i="29"/>
  <c r="AX26" i="29"/>
  <c r="AZ26" i="29"/>
  <c r="BA26" i="29"/>
  <c r="BB26" i="29"/>
  <c r="BC26" i="29"/>
  <c r="BD26" i="29"/>
  <c r="BE26" i="29"/>
  <c r="BF26" i="29"/>
  <c r="BG26" i="29"/>
  <c r="BH26" i="29"/>
  <c r="BJ26" i="29"/>
  <c r="BK26" i="29"/>
  <c r="BL26" i="29"/>
  <c r="BM26" i="29"/>
  <c r="BN26" i="29"/>
  <c r="BO26" i="29"/>
  <c r="BP26" i="29"/>
  <c r="BQ26" i="29"/>
  <c r="BR26" i="29"/>
  <c r="BS26" i="29"/>
  <c r="BT26" i="29"/>
  <c r="B27" i="29"/>
  <c r="C27" i="29"/>
  <c r="D27" i="29"/>
  <c r="E27" i="29"/>
  <c r="F27" i="29"/>
  <c r="G27" i="29"/>
  <c r="H27" i="29"/>
  <c r="I27" i="29"/>
  <c r="J27" i="29"/>
  <c r="K27" i="29"/>
  <c r="L27" i="29"/>
  <c r="M27" i="29"/>
  <c r="N27" i="29"/>
  <c r="O27" i="29"/>
  <c r="P27" i="29"/>
  <c r="Q27" i="29"/>
  <c r="R27" i="29"/>
  <c r="S27" i="29"/>
  <c r="T27" i="29"/>
  <c r="W27" i="29"/>
  <c r="Y27" i="29"/>
  <c r="Z27" i="29"/>
  <c r="AA27" i="29"/>
  <c r="AB27" i="29"/>
  <c r="AC27" i="29"/>
  <c r="AD27" i="29"/>
  <c r="AE27" i="29"/>
  <c r="AF27" i="29"/>
  <c r="AG27" i="29"/>
  <c r="AH27" i="29"/>
  <c r="AI27" i="29"/>
  <c r="AJ27" i="29"/>
  <c r="AL27" i="29"/>
  <c r="AM27" i="29"/>
  <c r="AO27" i="29"/>
  <c r="AS27" i="29"/>
  <c r="AT27" i="29"/>
  <c r="AV27" i="29"/>
  <c r="AW27" i="29"/>
  <c r="AX27" i="29"/>
  <c r="AZ27" i="29"/>
  <c r="BA27" i="29"/>
  <c r="BB27" i="29"/>
  <c r="BC27" i="29"/>
  <c r="BD27" i="29"/>
  <c r="BE27" i="29"/>
  <c r="BF27" i="29"/>
  <c r="BG27" i="29"/>
  <c r="BH27" i="29"/>
  <c r="BJ27" i="29"/>
  <c r="BK27" i="29"/>
  <c r="BL27" i="29"/>
  <c r="BM27" i="29"/>
  <c r="BN27" i="29"/>
  <c r="BO27" i="29"/>
  <c r="BP27" i="29"/>
  <c r="BQ27" i="29"/>
  <c r="BR27" i="29"/>
  <c r="BS27" i="29"/>
  <c r="BT27" i="29"/>
  <c r="B28" i="29"/>
  <c r="C28" i="29"/>
  <c r="D28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Q28" i="29"/>
  <c r="R28" i="29"/>
  <c r="S28" i="29"/>
  <c r="T28" i="29"/>
  <c r="W28" i="29"/>
  <c r="Y28" i="29"/>
  <c r="Z28" i="29"/>
  <c r="AA28" i="29"/>
  <c r="AB28" i="29"/>
  <c r="AC28" i="29"/>
  <c r="AD28" i="29"/>
  <c r="AE28" i="29"/>
  <c r="AF28" i="29"/>
  <c r="AG28" i="29"/>
  <c r="AH28" i="29"/>
  <c r="AI28" i="29"/>
  <c r="AJ28" i="29"/>
  <c r="AL28" i="29"/>
  <c r="AM28" i="29"/>
  <c r="AO28" i="29"/>
  <c r="AS28" i="29"/>
  <c r="AT28" i="29"/>
  <c r="AV28" i="29"/>
  <c r="AW28" i="29"/>
  <c r="AX28" i="29"/>
  <c r="AZ28" i="29"/>
  <c r="BA28" i="29"/>
  <c r="BB28" i="29"/>
  <c r="BC28" i="29"/>
  <c r="BD28" i="29"/>
  <c r="BE28" i="29"/>
  <c r="BF28" i="29"/>
  <c r="BG28" i="29"/>
  <c r="BH28" i="29"/>
  <c r="BJ28" i="29"/>
  <c r="BK28" i="29"/>
  <c r="BL28" i="29"/>
  <c r="BM28" i="29"/>
  <c r="BN28" i="29"/>
  <c r="BO28" i="29"/>
  <c r="BP28" i="29"/>
  <c r="BQ28" i="29"/>
  <c r="BR28" i="29"/>
  <c r="BS28" i="29"/>
  <c r="BT28" i="29"/>
  <c r="B29" i="29"/>
  <c r="C29" i="29"/>
  <c r="D29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Q29" i="29"/>
  <c r="R29" i="29"/>
  <c r="S29" i="29"/>
  <c r="T29" i="29"/>
  <c r="W29" i="29"/>
  <c r="Y29" i="29"/>
  <c r="Z29" i="29"/>
  <c r="AA29" i="29"/>
  <c r="AB29" i="29"/>
  <c r="AC29" i="29"/>
  <c r="AD29" i="29"/>
  <c r="AE29" i="29"/>
  <c r="AF29" i="29"/>
  <c r="AG29" i="29"/>
  <c r="AH29" i="29"/>
  <c r="AI29" i="29"/>
  <c r="AJ29" i="29"/>
  <c r="AL29" i="29"/>
  <c r="AM29" i="29"/>
  <c r="AO29" i="29"/>
  <c r="AS29" i="29"/>
  <c r="AT29" i="29"/>
  <c r="AV29" i="29"/>
  <c r="AW29" i="29"/>
  <c r="AX29" i="29"/>
  <c r="AZ29" i="29"/>
  <c r="BA29" i="29"/>
  <c r="BB29" i="29"/>
  <c r="BC29" i="29"/>
  <c r="BD29" i="29"/>
  <c r="BE29" i="29"/>
  <c r="BF29" i="29"/>
  <c r="BG29" i="29"/>
  <c r="BH29" i="29"/>
  <c r="BJ29" i="29"/>
  <c r="BK29" i="29"/>
  <c r="BL29" i="29"/>
  <c r="BM29" i="29"/>
  <c r="BN29" i="29"/>
  <c r="BO29" i="29"/>
  <c r="BP29" i="29"/>
  <c r="BQ29" i="29"/>
  <c r="BR29" i="29"/>
  <c r="BS29" i="29"/>
  <c r="BT29" i="29"/>
  <c r="B30" i="29"/>
  <c r="C30" i="29"/>
  <c r="D30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Q30" i="29"/>
  <c r="R30" i="29"/>
  <c r="S30" i="29"/>
  <c r="T30" i="29"/>
  <c r="W30" i="29"/>
  <c r="Y30" i="29"/>
  <c r="Z30" i="29"/>
  <c r="AA30" i="29"/>
  <c r="AB30" i="29"/>
  <c r="AC30" i="29"/>
  <c r="AD30" i="29"/>
  <c r="AE30" i="29"/>
  <c r="AF30" i="29"/>
  <c r="AG30" i="29"/>
  <c r="AH30" i="29"/>
  <c r="AI30" i="29"/>
  <c r="AJ30" i="29"/>
  <c r="AL30" i="29"/>
  <c r="AM30" i="29"/>
  <c r="AO30" i="29"/>
  <c r="AS30" i="29"/>
  <c r="AT30" i="29"/>
  <c r="AV30" i="29"/>
  <c r="AW30" i="29"/>
  <c r="AX30" i="29"/>
  <c r="AZ30" i="29"/>
  <c r="BA30" i="29"/>
  <c r="BB30" i="29"/>
  <c r="BC30" i="29"/>
  <c r="BD30" i="29"/>
  <c r="BE30" i="29"/>
  <c r="BF30" i="29"/>
  <c r="BG30" i="29"/>
  <c r="BH30" i="29"/>
  <c r="BJ30" i="29"/>
  <c r="BK30" i="29"/>
  <c r="BL30" i="29"/>
  <c r="BM30" i="29"/>
  <c r="BN30" i="29"/>
  <c r="BO30" i="29"/>
  <c r="BP30" i="29"/>
  <c r="BQ30" i="29"/>
  <c r="BR30" i="29"/>
  <c r="BS30" i="29"/>
  <c r="BT30" i="29"/>
  <c r="B31" i="29"/>
  <c r="C31" i="29"/>
  <c r="D31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Q31" i="29"/>
  <c r="R31" i="29"/>
  <c r="S31" i="29"/>
  <c r="T31" i="29"/>
  <c r="W31" i="29"/>
  <c r="Y31" i="29"/>
  <c r="Z31" i="29"/>
  <c r="AA31" i="29"/>
  <c r="AB31" i="29"/>
  <c r="AC31" i="29"/>
  <c r="AD31" i="29"/>
  <c r="AE31" i="29"/>
  <c r="AF31" i="29"/>
  <c r="AG31" i="29"/>
  <c r="AH31" i="29"/>
  <c r="AI31" i="29"/>
  <c r="AJ31" i="29"/>
  <c r="AL31" i="29"/>
  <c r="AM31" i="29"/>
  <c r="AO31" i="29"/>
  <c r="AS31" i="29"/>
  <c r="AT31" i="29"/>
  <c r="AV31" i="29"/>
  <c r="AW31" i="29"/>
  <c r="AX31" i="29"/>
  <c r="AZ31" i="29"/>
  <c r="BA31" i="29"/>
  <c r="BB31" i="29"/>
  <c r="BC31" i="29"/>
  <c r="BD31" i="29"/>
  <c r="BE31" i="29"/>
  <c r="BF31" i="29"/>
  <c r="BG31" i="29"/>
  <c r="BH31" i="29"/>
  <c r="BJ31" i="29"/>
  <c r="BK31" i="29"/>
  <c r="BL31" i="29"/>
  <c r="BM31" i="29"/>
  <c r="BN31" i="29"/>
  <c r="BO31" i="29"/>
  <c r="BP31" i="29"/>
  <c r="BQ31" i="29"/>
  <c r="BR31" i="29"/>
  <c r="BS31" i="29"/>
  <c r="BT31" i="29"/>
  <c r="B32" i="29"/>
  <c r="C32" i="29"/>
  <c r="D32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Q32" i="29"/>
  <c r="R32" i="29"/>
  <c r="S32" i="29"/>
  <c r="T32" i="29"/>
  <c r="W32" i="29"/>
  <c r="Y32" i="29"/>
  <c r="Z32" i="29"/>
  <c r="AA32" i="29"/>
  <c r="AB32" i="29"/>
  <c r="AC32" i="29"/>
  <c r="AD32" i="29"/>
  <c r="AE32" i="29"/>
  <c r="AF32" i="29"/>
  <c r="AG32" i="29"/>
  <c r="AH32" i="29"/>
  <c r="AI32" i="29"/>
  <c r="AJ32" i="29"/>
  <c r="AL32" i="29"/>
  <c r="AM32" i="29"/>
  <c r="AO32" i="29"/>
  <c r="AS32" i="29"/>
  <c r="AT32" i="29"/>
  <c r="AV32" i="29"/>
  <c r="AW32" i="29"/>
  <c r="AX32" i="29"/>
  <c r="AZ32" i="29"/>
  <c r="BA32" i="29"/>
  <c r="BB32" i="29"/>
  <c r="BC32" i="29"/>
  <c r="BD32" i="29"/>
  <c r="BE32" i="29"/>
  <c r="BF32" i="29"/>
  <c r="BG32" i="29"/>
  <c r="BH32" i="29"/>
  <c r="BJ32" i="29"/>
  <c r="BK32" i="29"/>
  <c r="BL32" i="29"/>
  <c r="BM32" i="29"/>
  <c r="BN32" i="29"/>
  <c r="BO32" i="29"/>
  <c r="BP32" i="29"/>
  <c r="BQ32" i="29"/>
  <c r="BR32" i="29"/>
  <c r="BS32" i="29"/>
  <c r="BT32" i="29"/>
  <c r="B33" i="29"/>
  <c r="C33" i="29"/>
  <c r="D33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Q33" i="29"/>
  <c r="R33" i="29"/>
  <c r="S33" i="29"/>
  <c r="T33" i="29"/>
  <c r="W33" i="29"/>
  <c r="Y33" i="29"/>
  <c r="Z33" i="29"/>
  <c r="AA33" i="29"/>
  <c r="AB33" i="29"/>
  <c r="AC33" i="29"/>
  <c r="AD33" i="29"/>
  <c r="AE33" i="29"/>
  <c r="AF33" i="29"/>
  <c r="AG33" i="29"/>
  <c r="AH33" i="29"/>
  <c r="AI33" i="29"/>
  <c r="AJ33" i="29"/>
  <c r="AL33" i="29"/>
  <c r="AM33" i="29"/>
  <c r="AO33" i="29"/>
  <c r="AS33" i="29"/>
  <c r="AT33" i="29"/>
  <c r="AV33" i="29"/>
  <c r="AW33" i="29"/>
  <c r="AX33" i="29"/>
  <c r="AZ33" i="29"/>
  <c r="BA33" i="29"/>
  <c r="BB33" i="29"/>
  <c r="BC33" i="29"/>
  <c r="BD33" i="29"/>
  <c r="BE33" i="29"/>
  <c r="BF33" i="29"/>
  <c r="BG33" i="29"/>
  <c r="BH33" i="29"/>
  <c r="BJ33" i="29"/>
  <c r="BK33" i="29"/>
  <c r="BL33" i="29"/>
  <c r="BM33" i="29"/>
  <c r="BN33" i="29"/>
  <c r="BO33" i="29"/>
  <c r="BP33" i="29"/>
  <c r="BQ33" i="29"/>
  <c r="BR33" i="29"/>
  <c r="BS33" i="29"/>
  <c r="BT33" i="29"/>
  <c r="B34" i="29"/>
  <c r="C34" i="29"/>
  <c r="D34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Q34" i="29"/>
  <c r="R34" i="29"/>
  <c r="S34" i="29"/>
  <c r="T34" i="29"/>
  <c r="W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L34" i="29"/>
  <c r="AM34" i="29"/>
  <c r="AO34" i="29"/>
  <c r="AS34" i="29"/>
  <c r="AT34" i="29"/>
  <c r="AV34" i="29"/>
  <c r="AW34" i="29"/>
  <c r="AX34" i="29"/>
  <c r="AZ34" i="29"/>
  <c r="BA34" i="29"/>
  <c r="BB34" i="29"/>
  <c r="BC34" i="29"/>
  <c r="BD34" i="29"/>
  <c r="BE34" i="29"/>
  <c r="BF34" i="29"/>
  <c r="BG34" i="29"/>
  <c r="BH34" i="29"/>
  <c r="BJ34" i="29"/>
  <c r="BK34" i="29"/>
  <c r="BL34" i="29"/>
  <c r="BM34" i="29"/>
  <c r="BN34" i="29"/>
  <c r="BO34" i="29"/>
  <c r="BP34" i="29"/>
  <c r="BQ34" i="29"/>
  <c r="BR34" i="29"/>
  <c r="BS34" i="29"/>
  <c r="BT34" i="29"/>
  <c r="B35" i="29"/>
  <c r="C35" i="29"/>
  <c r="D35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Q35" i="29"/>
  <c r="R35" i="29"/>
  <c r="S35" i="29"/>
  <c r="T35" i="29"/>
  <c r="W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L35" i="29"/>
  <c r="AM35" i="29"/>
  <c r="AO35" i="29"/>
  <c r="AS35" i="29"/>
  <c r="AT35" i="29"/>
  <c r="AV35" i="29"/>
  <c r="AW35" i="29"/>
  <c r="AX35" i="29"/>
  <c r="AZ35" i="29"/>
  <c r="BA35" i="29"/>
  <c r="BB35" i="29"/>
  <c r="BC35" i="29"/>
  <c r="BD35" i="29"/>
  <c r="BE35" i="29"/>
  <c r="BF35" i="29"/>
  <c r="BG35" i="29"/>
  <c r="BH35" i="29"/>
  <c r="BJ35" i="29"/>
  <c r="BK35" i="29"/>
  <c r="BL35" i="29"/>
  <c r="BM35" i="29"/>
  <c r="BN35" i="29"/>
  <c r="BO35" i="29"/>
  <c r="BP35" i="29"/>
  <c r="BQ35" i="29"/>
  <c r="BR35" i="29"/>
  <c r="BS35" i="29"/>
  <c r="BT35" i="29"/>
  <c r="B36" i="29"/>
  <c r="C36" i="29"/>
  <c r="D36" i="29"/>
  <c r="E36" i="29"/>
  <c r="F36" i="29"/>
  <c r="G36" i="29"/>
  <c r="H36" i="29"/>
  <c r="I36" i="29"/>
  <c r="J36" i="29"/>
  <c r="K36" i="29"/>
  <c r="L36" i="29"/>
  <c r="M36" i="29"/>
  <c r="N36" i="29"/>
  <c r="O36" i="29"/>
  <c r="P36" i="29"/>
  <c r="Q36" i="29"/>
  <c r="R36" i="29"/>
  <c r="S36" i="29"/>
  <c r="T36" i="29"/>
  <c r="W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L36" i="29"/>
  <c r="AM36" i="29"/>
  <c r="AO36" i="29"/>
  <c r="AS36" i="29"/>
  <c r="AT36" i="29"/>
  <c r="AV36" i="29"/>
  <c r="AW36" i="29"/>
  <c r="AX36" i="29"/>
  <c r="AZ36" i="29"/>
  <c r="BA36" i="29"/>
  <c r="BB36" i="29"/>
  <c r="BC36" i="29"/>
  <c r="BD36" i="29"/>
  <c r="BE36" i="29"/>
  <c r="BF36" i="29"/>
  <c r="BG36" i="29"/>
  <c r="BH36" i="29"/>
  <c r="BJ36" i="29"/>
  <c r="BK36" i="29"/>
  <c r="BL36" i="29"/>
  <c r="BM36" i="29"/>
  <c r="BN36" i="29"/>
  <c r="BO36" i="29"/>
  <c r="BP36" i="29"/>
  <c r="BQ36" i="29"/>
  <c r="BR36" i="29"/>
  <c r="BS36" i="29"/>
  <c r="BT36" i="29"/>
  <c r="B37" i="29"/>
  <c r="C37" i="29"/>
  <c r="D37" i="29"/>
  <c r="E37" i="29"/>
  <c r="F37" i="29"/>
  <c r="G37" i="29"/>
  <c r="H37" i="29"/>
  <c r="I37" i="29"/>
  <c r="J37" i="29"/>
  <c r="K37" i="29"/>
  <c r="L37" i="29"/>
  <c r="M37" i="29"/>
  <c r="N37" i="29"/>
  <c r="O37" i="29"/>
  <c r="P37" i="29"/>
  <c r="Q37" i="29"/>
  <c r="R37" i="29"/>
  <c r="S37" i="29"/>
  <c r="T37" i="29"/>
  <c r="W37" i="29"/>
  <c r="Y37" i="29"/>
  <c r="Z37" i="29"/>
  <c r="AA37" i="29"/>
  <c r="AB37" i="29"/>
  <c r="AC37" i="29"/>
  <c r="AD37" i="29"/>
  <c r="AE37" i="29"/>
  <c r="AF37" i="29"/>
  <c r="AG37" i="29"/>
  <c r="AH37" i="29"/>
  <c r="AI37" i="29"/>
  <c r="AJ37" i="29"/>
  <c r="AL37" i="29"/>
  <c r="AM37" i="29"/>
  <c r="AO37" i="29"/>
  <c r="AS37" i="29"/>
  <c r="AT37" i="29"/>
  <c r="AV37" i="29"/>
  <c r="AW37" i="29"/>
  <c r="AX37" i="29"/>
  <c r="AZ37" i="29"/>
  <c r="BA37" i="29"/>
  <c r="BB37" i="29"/>
  <c r="BC37" i="29"/>
  <c r="BD37" i="29"/>
  <c r="BE37" i="29"/>
  <c r="BF37" i="29"/>
  <c r="BG37" i="29"/>
  <c r="BH37" i="29"/>
  <c r="BJ37" i="29"/>
  <c r="BK37" i="29"/>
  <c r="BL37" i="29"/>
  <c r="BM37" i="29"/>
  <c r="BN37" i="29"/>
  <c r="BO37" i="29"/>
  <c r="BP37" i="29"/>
  <c r="BQ37" i="29"/>
  <c r="BR37" i="29"/>
  <c r="BS37" i="29"/>
  <c r="BT37" i="29"/>
  <c r="B38" i="29"/>
  <c r="C38" i="29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W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L38" i="29"/>
  <c r="AM38" i="29"/>
  <c r="AO38" i="29"/>
  <c r="AS38" i="29"/>
  <c r="AT38" i="29"/>
  <c r="AV38" i="29"/>
  <c r="AW38" i="29"/>
  <c r="AX38" i="29"/>
  <c r="AZ38" i="29"/>
  <c r="BA38" i="29"/>
  <c r="BB38" i="29"/>
  <c r="BC38" i="29"/>
  <c r="BD38" i="29"/>
  <c r="BE38" i="29"/>
  <c r="BF38" i="29"/>
  <c r="BG38" i="29"/>
  <c r="BH38" i="29"/>
  <c r="BJ38" i="29"/>
  <c r="BK38" i="29"/>
  <c r="BL38" i="29"/>
  <c r="BM38" i="29"/>
  <c r="BN38" i="29"/>
  <c r="BO38" i="29"/>
  <c r="BP38" i="29"/>
  <c r="BQ38" i="29"/>
  <c r="BR38" i="29"/>
  <c r="BS38" i="29"/>
  <c r="BT38" i="29"/>
  <c r="D40" i="29"/>
  <c r="T40" i="29"/>
  <c r="AO40" i="29"/>
  <c r="BK40" i="29"/>
  <c r="Z41" i="29"/>
  <c r="AH41" i="29"/>
  <c r="BA41" i="29"/>
  <c r="B7" i="30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W7" i="30"/>
  <c r="Y7" i="30"/>
  <c r="Z7" i="30"/>
  <c r="AA7" i="30"/>
  <c r="AB7" i="30"/>
  <c r="AC7" i="30"/>
  <c r="AD7" i="30"/>
  <c r="AE7" i="30"/>
  <c r="AF7" i="30"/>
  <c r="AG7" i="30"/>
  <c r="AH7" i="30"/>
  <c r="AI7" i="30"/>
  <c r="AJ7" i="30"/>
  <c r="AL7" i="30"/>
  <c r="AM7" i="30"/>
  <c r="AO7" i="30"/>
  <c r="AS7" i="30"/>
  <c r="AT7" i="30"/>
  <c r="AV7" i="30"/>
  <c r="AW7" i="30"/>
  <c r="AX7" i="30"/>
  <c r="AZ7" i="30"/>
  <c r="BA7" i="30"/>
  <c r="BB7" i="30"/>
  <c r="BC7" i="30"/>
  <c r="BD7" i="30"/>
  <c r="BE7" i="30"/>
  <c r="BF7" i="30"/>
  <c r="BG7" i="30"/>
  <c r="BH7" i="30"/>
  <c r="BI7" i="30"/>
  <c r="BJ7" i="30"/>
  <c r="BK7" i="30"/>
  <c r="BL7" i="30"/>
  <c r="BM7" i="30"/>
  <c r="BN7" i="30"/>
  <c r="BO7" i="30"/>
  <c r="BP7" i="30"/>
  <c r="BQ7" i="30"/>
  <c r="BR7" i="30"/>
  <c r="BS7" i="30"/>
  <c r="BT7" i="30"/>
  <c r="B8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W8" i="30"/>
  <c r="Y8" i="30"/>
  <c r="Z8" i="30"/>
  <c r="AA8" i="30"/>
  <c r="AB8" i="30"/>
  <c r="AC8" i="30"/>
  <c r="AD8" i="30"/>
  <c r="AE8" i="30"/>
  <c r="AF8" i="30"/>
  <c r="AG8" i="30"/>
  <c r="AH8" i="30"/>
  <c r="AI8" i="30"/>
  <c r="AJ8" i="30"/>
  <c r="AL8" i="30"/>
  <c r="AM8" i="30"/>
  <c r="AO8" i="30"/>
  <c r="AS8" i="30"/>
  <c r="AT8" i="30"/>
  <c r="AV8" i="30"/>
  <c r="AW8" i="30"/>
  <c r="AX8" i="30"/>
  <c r="AZ8" i="30"/>
  <c r="BA8" i="30"/>
  <c r="BB8" i="30"/>
  <c r="BC8" i="30"/>
  <c r="BD8" i="30"/>
  <c r="BE8" i="30"/>
  <c r="BF8" i="30"/>
  <c r="BG8" i="30"/>
  <c r="BH8" i="30"/>
  <c r="BJ8" i="30"/>
  <c r="BK8" i="30"/>
  <c r="BL8" i="30"/>
  <c r="BM8" i="30"/>
  <c r="BN8" i="30"/>
  <c r="BO8" i="30"/>
  <c r="BP8" i="30"/>
  <c r="BQ8" i="30"/>
  <c r="BR8" i="30"/>
  <c r="BS8" i="30"/>
  <c r="BT8" i="30"/>
  <c r="B9" i="30"/>
  <c r="C9" i="30"/>
  <c r="D9" i="30"/>
  <c r="E9" i="30"/>
  <c r="F9" i="30"/>
  <c r="G9" i="30"/>
  <c r="H9" i="30"/>
  <c r="I9" i="30"/>
  <c r="J9" i="30"/>
  <c r="K9" i="30"/>
  <c r="L9" i="30"/>
  <c r="M9" i="30"/>
  <c r="N9" i="30"/>
  <c r="O9" i="30"/>
  <c r="P9" i="30"/>
  <c r="Q9" i="30"/>
  <c r="R9" i="30"/>
  <c r="S9" i="30"/>
  <c r="T9" i="30"/>
  <c r="W9" i="30"/>
  <c r="Y9" i="30"/>
  <c r="Z9" i="30"/>
  <c r="AA9" i="30"/>
  <c r="AB9" i="30"/>
  <c r="AC9" i="30"/>
  <c r="AD9" i="30"/>
  <c r="AE9" i="30"/>
  <c r="AF9" i="30"/>
  <c r="AG9" i="30"/>
  <c r="AH9" i="30"/>
  <c r="AI9" i="30"/>
  <c r="AJ9" i="30"/>
  <c r="AL9" i="30"/>
  <c r="AM9" i="30"/>
  <c r="AO9" i="30"/>
  <c r="AS9" i="30"/>
  <c r="AT9" i="30"/>
  <c r="AV9" i="30"/>
  <c r="AW9" i="30"/>
  <c r="AX9" i="30"/>
  <c r="AZ9" i="30"/>
  <c r="BA9" i="30"/>
  <c r="BB9" i="30"/>
  <c r="BC9" i="30"/>
  <c r="BD9" i="30"/>
  <c r="BE9" i="30"/>
  <c r="BF9" i="30"/>
  <c r="BG9" i="30"/>
  <c r="BH9" i="30"/>
  <c r="BI9" i="30"/>
  <c r="BJ9" i="30"/>
  <c r="BK9" i="30"/>
  <c r="BL9" i="30"/>
  <c r="BM9" i="30"/>
  <c r="BN9" i="30"/>
  <c r="BO9" i="30"/>
  <c r="BP9" i="30"/>
  <c r="BQ9" i="30"/>
  <c r="BR9" i="30"/>
  <c r="BS9" i="30"/>
  <c r="BT9" i="30"/>
  <c r="B10" i="30"/>
  <c r="C10" i="30"/>
  <c r="D10" i="30"/>
  <c r="E10" i="30"/>
  <c r="F10" i="30"/>
  <c r="G10" i="30"/>
  <c r="H10" i="30"/>
  <c r="I10" i="30"/>
  <c r="J10" i="30"/>
  <c r="K10" i="30"/>
  <c r="L10" i="30"/>
  <c r="M10" i="30"/>
  <c r="N10" i="30"/>
  <c r="O10" i="30"/>
  <c r="P10" i="30"/>
  <c r="Q10" i="30"/>
  <c r="R10" i="30"/>
  <c r="S10" i="30"/>
  <c r="T10" i="30"/>
  <c r="W10" i="30"/>
  <c r="Y10" i="30"/>
  <c r="Z10" i="30"/>
  <c r="AA10" i="30"/>
  <c r="AB10" i="30"/>
  <c r="AC10" i="30"/>
  <c r="AD10" i="30"/>
  <c r="AE10" i="30"/>
  <c r="AF10" i="30"/>
  <c r="AG10" i="30"/>
  <c r="AH10" i="30"/>
  <c r="AI10" i="30"/>
  <c r="AJ10" i="30"/>
  <c r="AL10" i="30"/>
  <c r="AM10" i="30"/>
  <c r="AO10" i="30"/>
  <c r="AS10" i="30"/>
  <c r="AT10" i="30"/>
  <c r="AV10" i="30"/>
  <c r="AW10" i="30"/>
  <c r="AX10" i="30"/>
  <c r="AZ10" i="30"/>
  <c r="BA10" i="30"/>
  <c r="BB10" i="30"/>
  <c r="BC10" i="30"/>
  <c r="BD10" i="30"/>
  <c r="BE10" i="30"/>
  <c r="BF10" i="30"/>
  <c r="BG10" i="30"/>
  <c r="BH10" i="30"/>
  <c r="BJ10" i="30"/>
  <c r="BK10" i="30"/>
  <c r="BL10" i="30"/>
  <c r="BM10" i="30"/>
  <c r="BN10" i="30"/>
  <c r="BO10" i="30"/>
  <c r="BP10" i="30"/>
  <c r="BQ10" i="30"/>
  <c r="BR10" i="30"/>
  <c r="BS10" i="30"/>
  <c r="BT10" i="30"/>
  <c r="B11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W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L11" i="30"/>
  <c r="AM11" i="30"/>
  <c r="AO11" i="30"/>
  <c r="AS11" i="30"/>
  <c r="AT11" i="30"/>
  <c r="AV11" i="30"/>
  <c r="AW11" i="30"/>
  <c r="AX11" i="30"/>
  <c r="AZ11" i="30"/>
  <c r="BA11" i="30"/>
  <c r="BB11" i="30"/>
  <c r="BC11" i="30"/>
  <c r="BD11" i="30"/>
  <c r="BE11" i="30"/>
  <c r="BF11" i="30"/>
  <c r="BG11" i="30"/>
  <c r="BH11" i="30"/>
  <c r="BI11" i="30"/>
  <c r="BJ11" i="30"/>
  <c r="BK11" i="30"/>
  <c r="BL11" i="30"/>
  <c r="BM11" i="30"/>
  <c r="BN11" i="30"/>
  <c r="BO11" i="30"/>
  <c r="BP11" i="30"/>
  <c r="BQ11" i="30"/>
  <c r="BR11" i="30"/>
  <c r="BS11" i="30"/>
  <c r="BT11" i="30"/>
  <c r="B12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W12" i="30"/>
  <c r="Y12" i="30"/>
  <c r="Z12" i="30"/>
  <c r="AA12" i="30"/>
  <c r="AB12" i="30"/>
  <c r="AC12" i="30"/>
  <c r="AD12" i="30"/>
  <c r="AE12" i="30"/>
  <c r="AF12" i="30"/>
  <c r="AG12" i="30"/>
  <c r="AH12" i="30"/>
  <c r="AI12" i="30"/>
  <c r="AJ12" i="30"/>
  <c r="AL12" i="30"/>
  <c r="AM12" i="30"/>
  <c r="AO12" i="30"/>
  <c r="AS12" i="30"/>
  <c r="AT12" i="30"/>
  <c r="AV12" i="30"/>
  <c r="AW12" i="30"/>
  <c r="AX12" i="30"/>
  <c r="AZ12" i="30"/>
  <c r="BA12" i="30"/>
  <c r="BB12" i="30"/>
  <c r="BC12" i="30"/>
  <c r="BD12" i="30"/>
  <c r="BE12" i="30"/>
  <c r="BF12" i="30"/>
  <c r="BG12" i="30"/>
  <c r="BH12" i="30"/>
  <c r="BJ12" i="30"/>
  <c r="BK12" i="30"/>
  <c r="BL12" i="30"/>
  <c r="BM12" i="30"/>
  <c r="BN12" i="30"/>
  <c r="BO12" i="30"/>
  <c r="BP12" i="30"/>
  <c r="BQ12" i="30"/>
  <c r="BR12" i="30"/>
  <c r="BS12" i="30"/>
  <c r="BT12" i="30"/>
  <c r="B13" i="30"/>
  <c r="C13" i="30"/>
  <c r="D13" i="30"/>
  <c r="E13" i="30"/>
  <c r="F13" i="30"/>
  <c r="G13" i="30"/>
  <c r="H13" i="30"/>
  <c r="I13" i="30"/>
  <c r="J13" i="30"/>
  <c r="K13" i="30"/>
  <c r="L13" i="30"/>
  <c r="M13" i="30"/>
  <c r="N13" i="30"/>
  <c r="O13" i="30"/>
  <c r="P13" i="30"/>
  <c r="Q13" i="30"/>
  <c r="R13" i="30"/>
  <c r="S13" i="30"/>
  <c r="T13" i="30"/>
  <c r="W13" i="30"/>
  <c r="Y13" i="30"/>
  <c r="Z13" i="30"/>
  <c r="AA13" i="30"/>
  <c r="AB13" i="30"/>
  <c r="AC13" i="30"/>
  <c r="AD13" i="30"/>
  <c r="AE13" i="30"/>
  <c r="AF13" i="30"/>
  <c r="AG13" i="30"/>
  <c r="AH13" i="30"/>
  <c r="AI13" i="30"/>
  <c r="AJ13" i="30"/>
  <c r="AL13" i="30"/>
  <c r="AM13" i="30"/>
  <c r="AO13" i="30"/>
  <c r="AS13" i="30"/>
  <c r="AT13" i="30"/>
  <c r="AV13" i="30"/>
  <c r="AW13" i="30"/>
  <c r="AX13" i="30"/>
  <c r="AZ13" i="30"/>
  <c r="BA13" i="30"/>
  <c r="BB13" i="30"/>
  <c r="BC13" i="30"/>
  <c r="BD13" i="30"/>
  <c r="BE13" i="30"/>
  <c r="BF13" i="30"/>
  <c r="BG13" i="30"/>
  <c r="BH13" i="30"/>
  <c r="BI13" i="30"/>
  <c r="BJ13" i="30"/>
  <c r="BK13" i="30"/>
  <c r="BL13" i="30"/>
  <c r="BM13" i="30"/>
  <c r="BN13" i="30"/>
  <c r="BO13" i="30"/>
  <c r="BP13" i="30"/>
  <c r="BQ13" i="30"/>
  <c r="BR13" i="30"/>
  <c r="BS13" i="30"/>
  <c r="BT13" i="30"/>
  <c r="B14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W14" i="30"/>
  <c r="Y14" i="30"/>
  <c r="Z14" i="30"/>
  <c r="AA14" i="30"/>
  <c r="AB14" i="30"/>
  <c r="AC14" i="30"/>
  <c r="AD14" i="30"/>
  <c r="AE14" i="30"/>
  <c r="AF14" i="30"/>
  <c r="AG14" i="30"/>
  <c r="AH14" i="30"/>
  <c r="AI14" i="30"/>
  <c r="AJ14" i="30"/>
  <c r="AL14" i="30"/>
  <c r="AM14" i="30"/>
  <c r="AO14" i="30"/>
  <c r="AS14" i="30"/>
  <c r="AT14" i="30"/>
  <c r="AV14" i="30"/>
  <c r="AW14" i="30"/>
  <c r="AX14" i="30"/>
  <c r="AZ14" i="30"/>
  <c r="BA14" i="30"/>
  <c r="BB14" i="30"/>
  <c r="BC14" i="30"/>
  <c r="BD14" i="30"/>
  <c r="BE14" i="30"/>
  <c r="BF14" i="30"/>
  <c r="BG14" i="30"/>
  <c r="BH14" i="30"/>
  <c r="BJ14" i="30"/>
  <c r="BK14" i="30"/>
  <c r="BL14" i="30"/>
  <c r="BM14" i="30"/>
  <c r="BN14" i="30"/>
  <c r="BO14" i="30"/>
  <c r="BP14" i="30"/>
  <c r="BQ14" i="30"/>
  <c r="BR14" i="30"/>
  <c r="BS14" i="30"/>
  <c r="BT14" i="30"/>
  <c r="B15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W15" i="30"/>
  <c r="Y15" i="30"/>
  <c r="Z15" i="30"/>
  <c r="AA15" i="30"/>
  <c r="AB15" i="30"/>
  <c r="AC15" i="30"/>
  <c r="AD15" i="30"/>
  <c r="AE15" i="30"/>
  <c r="AF15" i="30"/>
  <c r="AG15" i="30"/>
  <c r="AH15" i="30"/>
  <c r="AI15" i="30"/>
  <c r="AJ15" i="30"/>
  <c r="AL15" i="30"/>
  <c r="AM15" i="30"/>
  <c r="AO15" i="30"/>
  <c r="AS15" i="30"/>
  <c r="AT15" i="30"/>
  <c r="AV15" i="30"/>
  <c r="AW15" i="30"/>
  <c r="AX15" i="30"/>
  <c r="AZ15" i="30"/>
  <c r="BA15" i="30"/>
  <c r="BB15" i="30"/>
  <c r="BC15" i="30"/>
  <c r="BD15" i="30"/>
  <c r="BE15" i="30"/>
  <c r="BF15" i="30"/>
  <c r="BG15" i="30"/>
  <c r="BH15" i="30"/>
  <c r="BI15" i="30"/>
  <c r="BJ15" i="30"/>
  <c r="BK15" i="30"/>
  <c r="BL15" i="30"/>
  <c r="BM15" i="30"/>
  <c r="BN15" i="30"/>
  <c r="BO15" i="30"/>
  <c r="BP15" i="30"/>
  <c r="BQ15" i="30"/>
  <c r="BR15" i="30"/>
  <c r="BS15" i="30"/>
  <c r="BT15" i="30"/>
  <c r="B16" i="30"/>
  <c r="C16" i="30"/>
  <c r="D16" i="30"/>
  <c r="E16" i="30"/>
  <c r="F16" i="30"/>
  <c r="G16" i="30"/>
  <c r="H16" i="30"/>
  <c r="I16" i="30"/>
  <c r="J16" i="30"/>
  <c r="K16" i="30"/>
  <c r="L16" i="30"/>
  <c r="M16" i="30"/>
  <c r="N16" i="30"/>
  <c r="O16" i="30"/>
  <c r="P16" i="30"/>
  <c r="Q16" i="30"/>
  <c r="R16" i="30"/>
  <c r="S16" i="30"/>
  <c r="T16" i="30"/>
  <c r="W16" i="30"/>
  <c r="Y16" i="30"/>
  <c r="Z16" i="30"/>
  <c r="AA16" i="30"/>
  <c r="AB16" i="30"/>
  <c r="AC16" i="30"/>
  <c r="AD16" i="30"/>
  <c r="AE16" i="30"/>
  <c r="AF16" i="30"/>
  <c r="AG16" i="30"/>
  <c r="AH16" i="30"/>
  <c r="AI16" i="30"/>
  <c r="AJ16" i="30"/>
  <c r="AL16" i="30"/>
  <c r="AM16" i="30"/>
  <c r="AO16" i="30"/>
  <c r="AS16" i="30"/>
  <c r="AT16" i="30"/>
  <c r="AV16" i="30"/>
  <c r="AW16" i="30"/>
  <c r="AX16" i="30"/>
  <c r="AZ16" i="30"/>
  <c r="BA16" i="30"/>
  <c r="BB16" i="30"/>
  <c r="BC16" i="30"/>
  <c r="BD16" i="30"/>
  <c r="BE16" i="30"/>
  <c r="BF16" i="30"/>
  <c r="BG16" i="30"/>
  <c r="BH16" i="30"/>
  <c r="BJ16" i="30"/>
  <c r="BK16" i="30"/>
  <c r="BL16" i="30"/>
  <c r="BM16" i="30"/>
  <c r="BN16" i="30"/>
  <c r="BO16" i="30"/>
  <c r="BP16" i="30"/>
  <c r="BQ16" i="30"/>
  <c r="BR16" i="30"/>
  <c r="BS16" i="30"/>
  <c r="BT16" i="30"/>
  <c r="B17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W17" i="30"/>
  <c r="Y17" i="30"/>
  <c r="Z17" i="30"/>
  <c r="AA17" i="30"/>
  <c r="AB17" i="30"/>
  <c r="AC17" i="30"/>
  <c r="AD17" i="30"/>
  <c r="AE17" i="30"/>
  <c r="AF17" i="30"/>
  <c r="AG17" i="30"/>
  <c r="AH17" i="30"/>
  <c r="AI17" i="30"/>
  <c r="AJ17" i="30"/>
  <c r="AL17" i="30"/>
  <c r="AM17" i="30"/>
  <c r="AO17" i="30"/>
  <c r="AS17" i="30"/>
  <c r="AT17" i="30"/>
  <c r="AV17" i="30"/>
  <c r="AW17" i="30"/>
  <c r="AX17" i="30"/>
  <c r="AZ17" i="30"/>
  <c r="BA17" i="30"/>
  <c r="BB17" i="30"/>
  <c r="BC17" i="30"/>
  <c r="BD17" i="30"/>
  <c r="BE17" i="30"/>
  <c r="BF17" i="30"/>
  <c r="BG17" i="30"/>
  <c r="BH17" i="30"/>
  <c r="BI17" i="30"/>
  <c r="BJ17" i="30"/>
  <c r="BK17" i="30"/>
  <c r="BL17" i="30"/>
  <c r="BM17" i="30"/>
  <c r="BN17" i="30"/>
  <c r="BO17" i="30"/>
  <c r="BP17" i="30"/>
  <c r="BQ17" i="30"/>
  <c r="BR17" i="30"/>
  <c r="BS17" i="30"/>
  <c r="BT17" i="30"/>
  <c r="B18" i="30"/>
  <c r="C18" i="30"/>
  <c r="D18" i="30"/>
  <c r="E18" i="30"/>
  <c r="F18" i="30"/>
  <c r="G18" i="30"/>
  <c r="G40" i="30" s="1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W18" i="30"/>
  <c r="Y18" i="30"/>
  <c r="Z18" i="30"/>
  <c r="AA18" i="30"/>
  <c r="AB18" i="30"/>
  <c r="AC18" i="30"/>
  <c r="AD18" i="30"/>
  <c r="AE18" i="30"/>
  <c r="AF18" i="30"/>
  <c r="AG18" i="30"/>
  <c r="AH18" i="30"/>
  <c r="AI18" i="30"/>
  <c r="AJ18" i="30"/>
  <c r="AL18" i="30"/>
  <c r="AM18" i="30"/>
  <c r="AO18" i="30"/>
  <c r="AS18" i="30"/>
  <c r="AT18" i="30"/>
  <c r="AV18" i="30"/>
  <c r="AW18" i="30"/>
  <c r="AX18" i="30"/>
  <c r="AZ18" i="30"/>
  <c r="BA18" i="30"/>
  <c r="BB18" i="30"/>
  <c r="BC18" i="30"/>
  <c r="BD18" i="30"/>
  <c r="BE18" i="30"/>
  <c r="BF18" i="30"/>
  <c r="BG18" i="30"/>
  <c r="BH18" i="30"/>
  <c r="BJ18" i="30"/>
  <c r="BK18" i="30"/>
  <c r="BL18" i="30"/>
  <c r="BM18" i="30"/>
  <c r="BN18" i="30"/>
  <c r="BO18" i="30"/>
  <c r="BP18" i="30"/>
  <c r="BQ18" i="30"/>
  <c r="BR18" i="30"/>
  <c r="BS18" i="30"/>
  <c r="BT18" i="30"/>
  <c r="B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W19" i="30"/>
  <c r="Y19" i="30"/>
  <c r="Z19" i="30"/>
  <c r="AA19" i="30"/>
  <c r="AB19" i="30"/>
  <c r="AC19" i="30"/>
  <c r="AD19" i="30"/>
  <c r="AE19" i="30"/>
  <c r="AF19" i="30"/>
  <c r="AG19" i="30"/>
  <c r="AH19" i="30"/>
  <c r="AI19" i="30"/>
  <c r="AJ19" i="30"/>
  <c r="AL19" i="30"/>
  <c r="AM19" i="30"/>
  <c r="AO19" i="30"/>
  <c r="AS19" i="30"/>
  <c r="AT19" i="30"/>
  <c r="AV19" i="30"/>
  <c r="AW19" i="30"/>
  <c r="AX19" i="30"/>
  <c r="AZ19" i="30"/>
  <c r="BA19" i="30"/>
  <c r="BB19" i="30"/>
  <c r="BC19" i="30"/>
  <c r="BD19" i="30"/>
  <c r="BE19" i="30"/>
  <c r="BF19" i="30"/>
  <c r="BG19" i="30"/>
  <c r="BH19" i="30"/>
  <c r="BI19" i="30"/>
  <c r="BJ19" i="30"/>
  <c r="BK19" i="30"/>
  <c r="BL19" i="30"/>
  <c r="BM19" i="30"/>
  <c r="BN19" i="30"/>
  <c r="BO19" i="30"/>
  <c r="BP19" i="30"/>
  <c r="BQ19" i="30"/>
  <c r="BR19" i="30"/>
  <c r="BS19" i="30"/>
  <c r="BT19" i="30"/>
  <c r="B20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W20" i="30"/>
  <c r="Y20" i="30"/>
  <c r="Z20" i="30"/>
  <c r="AA20" i="30"/>
  <c r="AB20" i="30"/>
  <c r="AC20" i="30"/>
  <c r="AD20" i="30"/>
  <c r="AE20" i="30"/>
  <c r="AF20" i="30"/>
  <c r="AG20" i="30"/>
  <c r="AH20" i="30"/>
  <c r="AI20" i="30"/>
  <c r="AJ20" i="30"/>
  <c r="AL20" i="30"/>
  <c r="AM20" i="30"/>
  <c r="AO20" i="30"/>
  <c r="AS20" i="30"/>
  <c r="AT20" i="30"/>
  <c r="AV20" i="30"/>
  <c r="AW20" i="30"/>
  <c r="AX20" i="30"/>
  <c r="AZ20" i="30"/>
  <c r="BA20" i="30"/>
  <c r="BB20" i="30"/>
  <c r="BC20" i="30"/>
  <c r="BD20" i="30"/>
  <c r="BE20" i="30"/>
  <c r="BF20" i="30"/>
  <c r="BG20" i="30"/>
  <c r="BH20" i="30"/>
  <c r="BJ20" i="30"/>
  <c r="BK20" i="30"/>
  <c r="BL20" i="30"/>
  <c r="BM20" i="30"/>
  <c r="BN20" i="30"/>
  <c r="BO20" i="30"/>
  <c r="BP20" i="30"/>
  <c r="BQ20" i="30"/>
  <c r="BR20" i="30"/>
  <c r="BS20" i="30"/>
  <c r="BT20" i="30"/>
  <c r="B21" i="30"/>
  <c r="C21" i="30"/>
  <c r="D21" i="30"/>
  <c r="E21" i="30"/>
  <c r="F21" i="30"/>
  <c r="G21" i="30"/>
  <c r="H21" i="30"/>
  <c r="I21" i="30"/>
  <c r="J21" i="30"/>
  <c r="K21" i="30"/>
  <c r="L21" i="30"/>
  <c r="M21" i="30"/>
  <c r="N21" i="30"/>
  <c r="O21" i="30"/>
  <c r="P21" i="30"/>
  <c r="Q21" i="30"/>
  <c r="R21" i="30"/>
  <c r="S21" i="30"/>
  <c r="T21" i="30"/>
  <c r="W21" i="30"/>
  <c r="Y21" i="30"/>
  <c r="Z21" i="30"/>
  <c r="AA21" i="30"/>
  <c r="AB21" i="30"/>
  <c r="AC21" i="30"/>
  <c r="AD21" i="30"/>
  <c r="AE21" i="30"/>
  <c r="AF21" i="30"/>
  <c r="AG21" i="30"/>
  <c r="AH21" i="30"/>
  <c r="AI21" i="30"/>
  <c r="AJ21" i="30"/>
  <c r="AL21" i="30"/>
  <c r="AM21" i="30"/>
  <c r="AO21" i="30"/>
  <c r="AS21" i="30"/>
  <c r="AT21" i="30"/>
  <c r="AV21" i="30"/>
  <c r="AW21" i="30"/>
  <c r="AX21" i="30"/>
  <c r="AZ21" i="30"/>
  <c r="BA21" i="30"/>
  <c r="BB21" i="30"/>
  <c r="BC21" i="30"/>
  <c r="BD21" i="30"/>
  <c r="BE21" i="30"/>
  <c r="BF21" i="30"/>
  <c r="BG21" i="30"/>
  <c r="BH21" i="30"/>
  <c r="BI21" i="30"/>
  <c r="BJ21" i="30"/>
  <c r="BK21" i="30"/>
  <c r="BL21" i="30"/>
  <c r="BM21" i="30"/>
  <c r="BN21" i="30"/>
  <c r="BO21" i="30"/>
  <c r="BP21" i="30"/>
  <c r="BQ21" i="30"/>
  <c r="BR21" i="30"/>
  <c r="BS21" i="30"/>
  <c r="BT21" i="30"/>
  <c r="B22" i="30"/>
  <c r="C22" i="30"/>
  <c r="D22" i="30"/>
  <c r="E22" i="30"/>
  <c r="F22" i="30"/>
  <c r="G22" i="30"/>
  <c r="H22" i="30"/>
  <c r="I22" i="30"/>
  <c r="J22" i="30"/>
  <c r="K22" i="30"/>
  <c r="L22" i="30"/>
  <c r="M22" i="30"/>
  <c r="N22" i="30"/>
  <c r="O22" i="30"/>
  <c r="P22" i="30"/>
  <c r="Q22" i="30"/>
  <c r="R22" i="30"/>
  <c r="S22" i="30"/>
  <c r="T22" i="30"/>
  <c r="W22" i="30"/>
  <c r="Y22" i="30"/>
  <c r="Z22" i="30"/>
  <c r="AA22" i="30"/>
  <c r="AB22" i="30"/>
  <c r="AC22" i="30"/>
  <c r="AD22" i="30"/>
  <c r="AE22" i="30"/>
  <c r="AF22" i="30"/>
  <c r="AG22" i="30"/>
  <c r="AH22" i="30"/>
  <c r="AI22" i="30"/>
  <c r="AJ22" i="30"/>
  <c r="AL22" i="30"/>
  <c r="AM22" i="30"/>
  <c r="AO22" i="30"/>
  <c r="AS22" i="30"/>
  <c r="AT22" i="30"/>
  <c r="AV22" i="30"/>
  <c r="AW22" i="30"/>
  <c r="AX22" i="30"/>
  <c r="AZ22" i="30"/>
  <c r="BA22" i="30"/>
  <c r="BB22" i="30"/>
  <c r="BC22" i="30"/>
  <c r="BD22" i="30"/>
  <c r="BE22" i="30"/>
  <c r="BF22" i="30"/>
  <c r="BG22" i="30"/>
  <c r="BH22" i="30"/>
  <c r="BJ22" i="30"/>
  <c r="BK22" i="30"/>
  <c r="BL22" i="30"/>
  <c r="BM22" i="30"/>
  <c r="BN22" i="30"/>
  <c r="BO22" i="30"/>
  <c r="BP22" i="30"/>
  <c r="BQ22" i="30"/>
  <c r="BR22" i="30"/>
  <c r="BS22" i="30"/>
  <c r="BT22" i="30"/>
  <c r="B23" i="30"/>
  <c r="C23" i="30"/>
  <c r="D23" i="30"/>
  <c r="E23" i="30"/>
  <c r="F23" i="30"/>
  <c r="G23" i="30"/>
  <c r="H23" i="30"/>
  <c r="I23" i="30"/>
  <c r="J23" i="30"/>
  <c r="K23" i="30"/>
  <c r="L23" i="30"/>
  <c r="M23" i="30"/>
  <c r="N23" i="30"/>
  <c r="O23" i="30"/>
  <c r="P23" i="30"/>
  <c r="Q23" i="30"/>
  <c r="R23" i="30"/>
  <c r="S23" i="30"/>
  <c r="T23" i="30"/>
  <c r="W23" i="30"/>
  <c r="Y23" i="30"/>
  <c r="Z23" i="30"/>
  <c r="AA23" i="30"/>
  <c r="AB23" i="30"/>
  <c r="AC23" i="30"/>
  <c r="AD23" i="30"/>
  <c r="AE23" i="30"/>
  <c r="AF23" i="30"/>
  <c r="AG23" i="30"/>
  <c r="AH23" i="30"/>
  <c r="AI23" i="30"/>
  <c r="AJ23" i="30"/>
  <c r="AL23" i="30"/>
  <c r="AM23" i="30"/>
  <c r="AO23" i="30"/>
  <c r="AS23" i="30"/>
  <c r="AT23" i="30"/>
  <c r="AV23" i="30"/>
  <c r="AW23" i="30"/>
  <c r="AX23" i="30"/>
  <c r="AZ23" i="30"/>
  <c r="BA23" i="30"/>
  <c r="BB23" i="30"/>
  <c r="BC23" i="30"/>
  <c r="BD23" i="30"/>
  <c r="BE23" i="30"/>
  <c r="BF23" i="30"/>
  <c r="BG23" i="30"/>
  <c r="BH23" i="30"/>
  <c r="BI23" i="30"/>
  <c r="BJ23" i="30"/>
  <c r="BK23" i="30"/>
  <c r="BL23" i="30"/>
  <c r="BM23" i="30"/>
  <c r="BN23" i="30"/>
  <c r="BO23" i="30"/>
  <c r="BP23" i="30"/>
  <c r="BQ23" i="30"/>
  <c r="BR23" i="30"/>
  <c r="BS23" i="30"/>
  <c r="BT23" i="30"/>
  <c r="B24" i="30"/>
  <c r="C24" i="30"/>
  <c r="D24" i="30"/>
  <c r="E24" i="30"/>
  <c r="F24" i="30"/>
  <c r="G24" i="30"/>
  <c r="H24" i="30"/>
  <c r="I24" i="30"/>
  <c r="J24" i="30"/>
  <c r="K24" i="30"/>
  <c r="L24" i="30"/>
  <c r="M24" i="30"/>
  <c r="N24" i="30"/>
  <c r="O24" i="30"/>
  <c r="P24" i="30"/>
  <c r="Q24" i="30"/>
  <c r="R24" i="30"/>
  <c r="S24" i="30"/>
  <c r="T24" i="30"/>
  <c r="W24" i="30"/>
  <c r="Y24" i="30"/>
  <c r="Z24" i="30"/>
  <c r="AA24" i="30"/>
  <c r="AB24" i="30"/>
  <c r="AC24" i="30"/>
  <c r="AD24" i="30"/>
  <c r="AE24" i="30"/>
  <c r="AF24" i="30"/>
  <c r="AG24" i="30"/>
  <c r="AH24" i="30"/>
  <c r="AI24" i="30"/>
  <c r="AJ24" i="30"/>
  <c r="AL24" i="30"/>
  <c r="AM24" i="30"/>
  <c r="AO24" i="30"/>
  <c r="AS24" i="30"/>
  <c r="AT24" i="30"/>
  <c r="AV24" i="30"/>
  <c r="AW24" i="30"/>
  <c r="AX24" i="30"/>
  <c r="AZ24" i="30"/>
  <c r="BA24" i="30"/>
  <c r="BB24" i="30"/>
  <c r="BC24" i="30"/>
  <c r="BD24" i="30"/>
  <c r="BE24" i="30"/>
  <c r="BF24" i="30"/>
  <c r="BG24" i="30"/>
  <c r="BH24" i="30"/>
  <c r="BJ24" i="30"/>
  <c r="BK24" i="30"/>
  <c r="BL24" i="30"/>
  <c r="BM24" i="30"/>
  <c r="BN24" i="30"/>
  <c r="BO24" i="30"/>
  <c r="BP24" i="30"/>
  <c r="BQ24" i="30"/>
  <c r="BR24" i="30"/>
  <c r="BS24" i="30"/>
  <c r="BT24" i="30"/>
  <c r="B25" i="30"/>
  <c r="C25" i="30"/>
  <c r="D25" i="30"/>
  <c r="E25" i="30"/>
  <c r="F25" i="30"/>
  <c r="G25" i="30"/>
  <c r="H25" i="30"/>
  <c r="I25" i="30"/>
  <c r="J25" i="30"/>
  <c r="K25" i="30"/>
  <c r="L25" i="30"/>
  <c r="M25" i="30"/>
  <c r="N25" i="30"/>
  <c r="O25" i="30"/>
  <c r="P25" i="30"/>
  <c r="Q25" i="30"/>
  <c r="R25" i="30"/>
  <c r="S25" i="30"/>
  <c r="T25" i="30"/>
  <c r="W25" i="30"/>
  <c r="Y25" i="30"/>
  <c r="Z25" i="30"/>
  <c r="AA25" i="30"/>
  <c r="AB25" i="30"/>
  <c r="AC25" i="30"/>
  <c r="AD25" i="30"/>
  <c r="AE25" i="30"/>
  <c r="AF25" i="30"/>
  <c r="AG25" i="30"/>
  <c r="AH25" i="30"/>
  <c r="AI25" i="30"/>
  <c r="AJ25" i="30"/>
  <c r="AL25" i="30"/>
  <c r="AM25" i="30"/>
  <c r="AO25" i="30"/>
  <c r="AS25" i="30"/>
  <c r="AT25" i="30"/>
  <c r="AV25" i="30"/>
  <c r="AW25" i="30"/>
  <c r="AX25" i="30"/>
  <c r="AZ25" i="30"/>
  <c r="BA25" i="30"/>
  <c r="BB25" i="30"/>
  <c r="BC25" i="30"/>
  <c r="BD25" i="30"/>
  <c r="BE25" i="30"/>
  <c r="BF25" i="30"/>
  <c r="BG25" i="30"/>
  <c r="BH25" i="30"/>
  <c r="BI25" i="30"/>
  <c r="BJ25" i="30"/>
  <c r="BK25" i="30"/>
  <c r="BL25" i="30"/>
  <c r="BM25" i="30"/>
  <c r="BN25" i="30"/>
  <c r="BO25" i="30"/>
  <c r="BP25" i="30"/>
  <c r="BQ25" i="30"/>
  <c r="BR25" i="30"/>
  <c r="BS25" i="30"/>
  <c r="BT25" i="30"/>
  <c r="B26" i="30"/>
  <c r="C26" i="30"/>
  <c r="D26" i="30"/>
  <c r="E26" i="30"/>
  <c r="F26" i="30"/>
  <c r="G26" i="30"/>
  <c r="H26" i="30"/>
  <c r="I26" i="30"/>
  <c r="J26" i="30"/>
  <c r="K26" i="30"/>
  <c r="L26" i="30"/>
  <c r="M26" i="30"/>
  <c r="N26" i="30"/>
  <c r="O26" i="30"/>
  <c r="P26" i="30"/>
  <c r="Q26" i="30"/>
  <c r="R26" i="30"/>
  <c r="S26" i="30"/>
  <c r="T26" i="30"/>
  <c r="W26" i="30"/>
  <c r="Y26" i="30"/>
  <c r="Z26" i="30"/>
  <c r="AA26" i="30"/>
  <c r="AB26" i="30"/>
  <c r="AC26" i="30"/>
  <c r="AD26" i="30"/>
  <c r="AE26" i="30"/>
  <c r="AF26" i="30"/>
  <c r="AG26" i="30"/>
  <c r="AH26" i="30"/>
  <c r="AI26" i="30"/>
  <c r="AJ26" i="30"/>
  <c r="AL26" i="30"/>
  <c r="AM26" i="30"/>
  <c r="AO26" i="30"/>
  <c r="AS26" i="30"/>
  <c r="AT26" i="30"/>
  <c r="AV26" i="30"/>
  <c r="AW26" i="30"/>
  <c r="AX26" i="30"/>
  <c r="AZ26" i="30"/>
  <c r="BA26" i="30"/>
  <c r="BB26" i="30"/>
  <c r="BC26" i="30"/>
  <c r="BD26" i="30"/>
  <c r="BE26" i="30"/>
  <c r="BF26" i="30"/>
  <c r="BG26" i="30"/>
  <c r="BH26" i="30"/>
  <c r="BJ26" i="30"/>
  <c r="BK26" i="30"/>
  <c r="BL26" i="30"/>
  <c r="BM26" i="30"/>
  <c r="BN26" i="30"/>
  <c r="BO26" i="30"/>
  <c r="BP26" i="30"/>
  <c r="BQ26" i="30"/>
  <c r="BR26" i="30"/>
  <c r="BS26" i="30"/>
  <c r="BT26" i="30"/>
  <c r="B27" i="30"/>
  <c r="C27" i="30"/>
  <c r="D27" i="30"/>
  <c r="E27" i="30"/>
  <c r="F27" i="30"/>
  <c r="G27" i="30"/>
  <c r="H27" i="30"/>
  <c r="I27" i="30"/>
  <c r="J27" i="30"/>
  <c r="K27" i="30"/>
  <c r="L27" i="30"/>
  <c r="M27" i="30"/>
  <c r="N27" i="30"/>
  <c r="O27" i="30"/>
  <c r="P27" i="30"/>
  <c r="Q27" i="30"/>
  <c r="R27" i="30"/>
  <c r="S27" i="30"/>
  <c r="T27" i="30"/>
  <c r="W27" i="30"/>
  <c r="Y27" i="30"/>
  <c r="Z27" i="30"/>
  <c r="AA27" i="30"/>
  <c r="AB27" i="30"/>
  <c r="AC27" i="30"/>
  <c r="AD27" i="30"/>
  <c r="AE27" i="30"/>
  <c r="AF27" i="30"/>
  <c r="AG27" i="30"/>
  <c r="AH27" i="30"/>
  <c r="AI27" i="30"/>
  <c r="AJ27" i="30"/>
  <c r="AL27" i="30"/>
  <c r="AM27" i="30"/>
  <c r="AO27" i="30"/>
  <c r="AS27" i="30"/>
  <c r="AT27" i="30"/>
  <c r="AV27" i="30"/>
  <c r="AW27" i="30"/>
  <c r="AX27" i="30"/>
  <c r="AZ27" i="30"/>
  <c r="BA27" i="30"/>
  <c r="BB27" i="30"/>
  <c r="BC27" i="30"/>
  <c r="BD27" i="30"/>
  <c r="BE27" i="30"/>
  <c r="BF27" i="30"/>
  <c r="BG27" i="30"/>
  <c r="BH27" i="30"/>
  <c r="BI27" i="30"/>
  <c r="BJ27" i="30"/>
  <c r="BK27" i="30"/>
  <c r="BL27" i="30"/>
  <c r="BM27" i="30"/>
  <c r="BN27" i="30"/>
  <c r="BO27" i="30"/>
  <c r="BP27" i="30"/>
  <c r="BQ27" i="30"/>
  <c r="BR27" i="30"/>
  <c r="BS27" i="30"/>
  <c r="BT27" i="30"/>
  <c r="B28" i="30"/>
  <c r="C28" i="30"/>
  <c r="D28" i="30"/>
  <c r="E28" i="30"/>
  <c r="F28" i="30"/>
  <c r="G28" i="30"/>
  <c r="H28" i="30"/>
  <c r="I28" i="30"/>
  <c r="J28" i="30"/>
  <c r="K28" i="30"/>
  <c r="L28" i="30"/>
  <c r="M28" i="30"/>
  <c r="N28" i="30"/>
  <c r="O28" i="30"/>
  <c r="P28" i="30"/>
  <c r="Q28" i="30"/>
  <c r="R28" i="30"/>
  <c r="S28" i="30"/>
  <c r="T28" i="30"/>
  <c r="W28" i="30"/>
  <c r="Y28" i="30"/>
  <c r="Z28" i="30"/>
  <c r="AA28" i="30"/>
  <c r="AB28" i="30"/>
  <c r="AC28" i="30"/>
  <c r="AD28" i="30"/>
  <c r="AE28" i="30"/>
  <c r="AF28" i="30"/>
  <c r="AG28" i="30"/>
  <c r="AH28" i="30"/>
  <c r="AI28" i="30"/>
  <c r="AJ28" i="30"/>
  <c r="AL28" i="30"/>
  <c r="AM28" i="30"/>
  <c r="AO28" i="30"/>
  <c r="AS28" i="30"/>
  <c r="AT28" i="30"/>
  <c r="AV28" i="30"/>
  <c r="AW28" i="30"/>
  <c r="AX28" i="30"/>
  <c r="AZ28" i="30"/>
  <c r="BA28" i="30"/>
  <c r="BB28" i="30"/>
  <c r="BC28" i="30"/>
  <c r="BD28" i="30"/>
  <c r="BE28" i="30"/>
  <c r="BF28" i="30"/>
  <c r="BG28" i="30"/>
  <c r="BH28" i="30"/>
  <c r="BJ28" i="30"/>
  <c r="BK28" i="30"/>
  <c r="BL28" i="30"/>
  <c r="BM28" i="30"/>
  <c r="BN28" i="30"/>
  <c r="BO28" i="30"/>
  <c r="BP28" i="30"/>
  <c r="BQ28" i="30"/>
  <c r="BR28" i="30"/>
  <c r="BS28" i="30"/>
  <c r="BT28" i="30"/>
  <c r="B29" i="30"/>
  <c r="C29" i="30"/>
  <c r="D29" i="30"/>
  <c r="E29" i="30"/>
  <c r="F29" i="30"/>
  <c r="G29" i="30"/>
  <c r="H29" i="30"/>
  <c r="I29" i="30"/>
  <c r="J29" i="30"/>
  <c r="K29" i="30"/>
  <c r="L29" i="30"/>
  <c r="M29" i="30"/>
  <c r="N29" i="30"/>
  <c r="O29" i="30"/>
  <c r="P29" i="30"/>
  <c r="Q29" i="30"/>
  <c r="R29" i="30"/>
  <c r="S29" i="30"/>
  <c r="T29" i="30"/>
  <c r="W29" i="30"/>
  <c r="Y29" i="30"/>
  <c r="Z29" i="30"/>
  <c r="AA29" i="30"/>
  <c r="AB29" i="30"/>
  <c r="AC29" i="30"/>
  <c r="AD29" i="30"/>
  <c r="AE29" i="30"/>
  <c r="AF29" i="30"/>
  <c r="AG29" i="30"/>
  <c r="AH29" i="30"/>
  <c r="AI29" i="30"/>
  <c r="AJ29" i="30"/>
  <c r="AL29" i="30"/>
  <c r="AM29" i="30"/>
  <c r="AO29" i="30"/>
  <c r="AS29" i="30"/>
  <c r="AT29" i="30"/>
  <c r="AV29" i="30"/>
  <c r="AW29" i="30"/>
  <c r="AX29" i="30"/>
  <c r="AZ29" i="30"/>
  <c r="BA29" i="30"/>
  <c r="BB29" i="30"/>
  <c r="BC29" i="30"/>
  <c r="BD29" i="30"/>
  <c r="BE29" i="30"/>
  <c r="BF29" i="30"/>
  <c r="BG29" i="30"/>
  <c r="BH29" i="30"/>
  <c r="BI29" i="30"/>
  <c r="BJ29" i="30"/>
  <c r="BK29" i="30"/>
  <c r="BL29" i="30"/>
  <c r="BM29" i="30"/>
  <c r="BN29" i="30"/>
  <c r="BO29" i="30"/>
  <c r="BP29" i="30"/>
  <c r="BQ29" i="30"/>
  <c r="BR29" i="30"/>
  <c r="BS29" i="30"/>
  <c r="BT29" i="30"/>
  <c r="B30" i="30"/>
  <c r="C30" i="30"/>
  <c r="D30" i="30"/>
  <c r="E30" i="30"/>
  <c r="F30" i="30"/>
  <c r="G30" i="30"/>
  <c r="H30" i="30"/>
  <c r="I30" i="30"/>
  <c r="J30" i="30"/>
  <c r="K30" i="30"/>
  <c r="L30" i="30"/>
  <c r="M30" i="30"/>
  <c r="N30" i="30"/>
  <c r="O30" i="30"/>
  <c r="P30" i="30"/>
  <c r="Q30" i="30"/>
  <c r="R30" i="30"/>
  <c r="S30" i="30"/>
  <c r="T30" i="30"/>
  <c r="W30" i="30"/>
  <c r="Y30" i="30"/>
  <c r="Z30" i="30"/>
  <c r="AA30" i="30"/>
  <c r="AB30" i="30"/>
  <c r="AC30" i="30"/>
  <c r="AD30" i="30"/>
  <c r="AE30" i="30"/>
  <c r="AF30" i="30"/>
  <c r="AG30" i="30"/>
  <c r="AH30" i="30"/>
  <c r="AI30" i="30"/>
  <c r="AJ30" i="30"/>
  <c r="AL30" i="30"/>
  <c r="AM30" i="30"/>
  <c r="AO30" i="30"/>
  <c r="AS30" i="30"/>
  <c r="AT30" i="30"/>
  <c r="AV30" i="30"/>
  <c r="AW30" i="30"/>
  <c r="AX30" i="30"/>
  <c r="AZ30" i="30"/>
  <c r="BA30" i="30"/>
  <c r="BB30" i="30"/>
  <c r="BC30" i="30"/>
  <c r="BD30" i="30"/>
  <c r="BE30" i="30"/>
  <c r="BF30" i="30"/>
  <c r="BG30" i="30"/>
  <c r="BH30" i="30"/>
  <c r="BJ30" i="30"/>
  <c r="BK30" i="30"/>
  <c r="BL30" i="30"/>
  <c r="BM30" i="30"/>
  <c r="BN30" i="30"/>
  <c r="BO30" i="30"/>
  <c r="BP30" i="30"/>
  <c r="BQ30" i="30"/>
  <c r="BR30" i="30"/>
  <c r="BS30" i="30"/>
  <c r="BT30" i="30"/>
  <c r="B31" i="30"/>
  <c r="C31" i="30"/>
  <c r="D31" i="30"/>
  <c r="E31" i="30"/>
  <c r="F31" i="30"/>
  <c r="G31" i="30"/>
  <c r="H31" i="30"/>
  <c r="I31" i="30"/>
  <c r="J31" i="30"/>
  <c r="K31" i="30"/>
  <c r="L31" i="30"/>
  <c r="M31" i="30"/>
  <c r="N31" i="30"/>
  <c r="O31" i="30"/>
  <c r="P31" i="30"/>
  <c r="Q31" i="30"/>
  <c r="R31" i="30"/>
  <c r="S31" i="30"/>
  <c r="T31" i="30"/>
  <c r="W31" i="30"/>
  <c r="Y31" i="30"/>
  <c r="Z31" i="30"/>
  <c r="AA31" i="30"/>
  <c r="AB31" i="30"/>
  <c r="AC31" i="30"/>
  <c r="AD31" i="30"/>
  <c r="AE31" i="30"/>
  <c r="AF31" i="30"/>
  <c r="AG31" i="30"/>
  <c r="AH31" i="30"/>
  <c r="AI31" i="30"/>
  <c r="AJ31" i="30"/>
  <c r="AL31" i="30"/>
  <c r="AM31" i="30"/>
  <c r="AO31" i="30"/>
  <c r="AS31" i="30"/>
  <c r="AT31" i="30"/>
  <c r="AV31" i="30"/>
  <c r="AW31" i="30"/>
  <c r="AX31" i="30"/>
  <c r="AZ31" i="30"/>
  <c r="BA31" i="30"/>
  <c r="BB31" i="30"/>
  <c r="BC31" i="30"/>
  <c r="BD31" i="30"/>
  <c r="BE31" i="30"/>
  <c r="BF31" i="30"/>
  <c r="BG31" i="30"/>
  <c r="BH31" i="30"/>
  <c r="BI31" i="30"/>
  <c r="BJ31" i="30"/>
  <c r="BK31" i="30"/>
  <c r="BL31" i="30"/>
  <c r="BM31" i="30"/>
  <c r="BN31" i="30"/>
  <c r="BO31" i="30"/>
  <c r="BP31" i="30"/>
  <c r="BQ31" i="30"/>
  <c r="BR31" i="30"/>
  <c r="BS31" i="30"/>
  <c r="BT31" i="30"/>
  <c r="B32" i="30"/>
  <c r="C32" i="30"/>
  <c r="D32" i="30"/>
  <c r="E32" i="30"/>
  <c r="F32" i="30"/>
  <c r="G32" i="30"/>
  <c r="H32" i="30"/>
  <c r="I32" i="30"/>
  <c r="J32" i="30"/>
  <c r="K32" i="30"/>
  <c r="L32" i="30"/>
  <c r="M32" i="30"/>
  <c r="N32" i="30"/>
  <c r="O32" i="30"/>
  <c r="P32" i="30"/>
  <c r="Q32" i="30"/>
  <c r="R32" i="30"/>
  <c r="S32" i="30"/>
  <c r="T32" i="30"/>
  <c r="W32" i="30"/>
  <c r="Y32" i="30"/>
  <c r="Z32" i="30"/>
  <c r="AA32" i="30"/>
  <c r="AB32" i="30"/>
  <c r="AC32" i="30"/>
  <c r="AD32" i="30"/>
  <c r="AE32" i="30"/>
  <c r="AF32" i="30"/>
  <c r="AG32" i="30"/>
  <c r="AH32" i="30"/>
  <c r="AI32" i="30"/>
  <c r="AJ32" i="30"/>
  <c r="AL32" i="30"/>
  <c r="AM32" i="30"/>
  <c r="AO32" i="30"/>
  <c r="AS32" i="30"/>
  <c r="AT32" i="30"/>
  <c r="AV32" i="30"/>
  <c r="AW32" i="30"/>
  <c r="AX32" i="30"/>
  <c r="AZ32" i="30"/>
  <c r="BA32" i="30"/>
  <c r="BB32" i="30"/>
  <c r="BC32" i="30"/>
  <c r="BD32" i="30"/>
  <c r="BE32" i="30"/>
  <c r="BF32" i="30"/>
  <c r="BG32" i="30"/>
  <c r="BH32" i="30"/>
  <c r="BJ32" i="30"/>
  <c r="BK32" i="30"/>
  <c r="BL32" i="30"/>
  <c r="BM32" i="30"/>
  <c r="BN32" i="30"/>
  <c r="BO32" i="30"/>
  <c r="BP32" i="30"/>
  <c r="BQ32" i="30"/>
  <c r="BR32" i="30"/>
  <c r="BS32" i="30"/>
  <c r="BT32" i="30"/>
  <c r="B33" i="30"/>
  <c r="C33" i="30"/>
  <c r="D33" i="30"/>
  <c r="E33" i="30"/>
  <c r="F33" i="30"/>
  <c r="G33" i="30"/>
  <c r="H33" i="30"/>
  <c r="I33" i="30"/>
  <c r="J33" i="30"/>
  <c r="K33" i="30"/>
  <c r="L33" i="30"/>
  <c r="M33" i="30"/>
  <c r="N33" i="30"/>
  <c r="O33" i="30"/>
  <c r="P33" i="30"/>
  <c r="Q33" i="30"/>
  <c r="R33" i="30"/>
  <c r="S33" i="30"/>
  <c r="T33" i="30"/>
  <c r="W33" i="30"/>
  <c r="Y33" i="30"/>
  <c r="Z33" i="30"/>
  <c r="AA33" i="30"/>
  <c r="AB33" i="30"/>
  <c r="AC33" i="30"/>
  <c r="AD33" i="30"/>
  <c r="AE33" i="30"/>
  <c r="AF33" i="30"/>
  <c r="AG33" i="30"/>
  <c r="AH33" i="30"/>
  <c r="AI33" i="30"/>
  <c r="AJ33" i="30"/>
  <c r="AL33" i="30"/>
  <c r="AM33" i="30"/>
  <c r="AO33" i="30"/>
  <c r="AS33" i="30"/>
  <c r="AT33" i="30"/>
  <c r="AV33" i="30"/>
  <c r="AW33" i="30"/>
  <c r="AX33" i="30"/>
  <c r="AZ33" i="30"/>
  <c r="BA33" i="30"/>
  <c r="BB33" i="30"/>
  <c r="BC33" i="30"/>
  <c r="BD33" i="30"/>
  <c r="BE33" i="30"/>
  <c r="BF33" i="30"/>
  <c r="BG33" i="30"/>
  <c r="BH33" i="30"/>
  <c r="BI33" i="30"/>
  <c r="BJ33" i="30"/>
  <c r="BK33" i="30"/>
  <c r="BL33" i="30"/>
  <c r="BM33" i="30"/>
  <c r="BN33" i="30"/>
  <c r="BO33" i="30"/>
  <c r="BP33" i="30"/>
  <c r="BQ33" i="30"/>
  <c r="BR33" i="30"/>
  <c r="BS33" i="30"/>
  <c r="BT33" i="30"/>
  <c r="B34" i="30"/>
  <c r="C34" i="30"/>
  <c r="D34" i="30"/>
  <c r="E34" i="30"/>
  <c r="F34" i="30"/>
  <c r="G34" i="30"/>
  <c r="H34" i="30"/>
  <c r="I34" i="30"/>
  <c r="J34" i="30"/>
  <c r="K34" i="30"/>
  <c r="L34" i="30"/>
  <c r="M34" i="30"/>
  <c r="N34" i="30"/>
  <c r="O34" i="30"/>
  <c r="P34" i="30"/>
  <c r="Q34" i="30"/>
  <c r="R34" i="30"/>
  <c r="S34" i="30"/>
  <c r="T34" i="30"/>
  <c r="W34" i="30"/>
  <c r="Y34" i="30"/>
  <c r="Z34" i="30"/>
  <c r="AA34" i="30"/>
  <c r="AB34" i="30"/>
  <c r="AC34" i="30"/>
  <c r="AD34" i="30"/>
  <c r="AE34" i="30"/>
  <c r="AF34" i="30"/>
  <c r="AG34" i="30"/>
  <c r="AH34" i="30"/>
  <c r="AI34" i="30"/>
  <c r="AJ34" i="30"/>
  <c r="AL34" i="30"/>
  <c r="AM34" i="30"/>
  <c r="AO34" i="30"/>
  <c r="AS34" i="30"/>
  <c r="AT34" i="30"/>
  <c r="AV34" i="30"/>
  <c r="AW34" i="30"/>
  <c r="AX34" i="30"/>
  <c r="AZ34" i="30"/>
  <c r="BA34" i="30"/>
  <c r="BB34" i="30"/>
  <c r="BC34" i="30"/>
  <c r="BD34" i="30"/>
  <c r="BE34" i="30"/>
  <c r="BF34" i="30"/>
  <c r="BG34" i="30"/>
  <c r="BH34" i="30"/>
  <c r="BJ34" i="30"/>
  <c r="BK34" i="30"/>
  <c r="BL34" i="30"/>
  <c r="BM34" i="30"/>
  <c r="BN34" i="30"/>
  <c r="BO34" i="30"/>
  <c r="BP34" i="30"/>
  <c r="BQ34" i="30"/>
  <c r="BR34" i="30"/>
  <c r="BS34" i="30"/>
  <c r="BT34" i="30"/>
  <c r="B35" i="30"/>
  <c r="C35" i="30"/>
  <c r="D35" i="30"/>
  <c r="E35" i="30"/>
  <c r="F35" i="30"/>
  <c r="G35" i="30"/>
  <c r="H35" i="30"/>
  <c r="I35" i="30"/>
  <c r="J35" i="30"/>
  <c r="K35" i="30"/>
  <c r="L35" i="30"/>
  <c r="M35" i="30"/>
  <c r="N35" i="30"/>
  <c r="O35" i="30"/>
  <c r="P35" i="30"/>
  <c r="Q35" i="30"/>
  <c r="R35" i="30"/>
  <c r="S35" i="30"/>
  <c r="T35" i="30"/>
  <c r="W35" i="30"/>
  <c r="Y35" i="30"/>
  <c r="Z35" i="30"/>
  <c r="AA35" i="30"/>
  <c r="AB35" i="30"/>
  <c r="AC35" i="30"/>
  <c r="AD35" i="30"/>
  <c r="AE35" i="30"/>
  <c r="AF35" i="30"/>
  <c r="AG35" i="30"/>
  <c r="AH35" i="30"/>
  <c r="AI35" i="30"/>
  <c r="AJ35" i="30"/>
  <c r="AL35" i="30"/>
  <c r="AM35" i="30"/>
  <c r="AO35" i="30"/>
  <c r="AS35" i="30"/>
  <c r="AT35" i="30"/>
  <c r="AV35" i="30"/>
  <c r="AW35" i="30"/>
  <c r="AX35" i="30"/>
  <c r="AZ35" i="30"/>
  <c r="BA35" i="30"/>
  <c r="BB35" i="30"/>
  <c r="BC35" i="30"/>
  <c r="BD35" i="30"/>
  <c r="BE35" i="30"/>
  <c r="BF35" i="30"/>
  <c r="BG35" i="30"/>
  <c r="BH35" i="30"/>
  <c r="BI35" i="30"/>
  <c r="BJ35" i="30"/>
  <c r="BK35" i="30"/>
  <c r="BL35" i="30"/>
  <c r="BM35" i="30"/>
  <c r="BN35" i="30"/>
  <c r="BO35" i="30"/>
  <c r="BP35" i="30"/>
  <c r="BQ35" i="30"/>
  <c r="BR35" i="30"/>
  <c r="BS35" i="30"/>
  <c r="BT35" i="30"/>
  <c r="B36" i="30"/>
  <c r="C36" i="30"/>
  <c r="D36" i="30"/>
  <c r="E36" i="30"/>
  <c r="F36" i="30"/>
  <c r="G36" i="30"/>
  <c r="H36" i="30"/>
  <c r="I36" i="30"/>
  <c r="J36" i="30"/>
  <c r="K36" i="30"/>
  <c r="L36" i="30"/>
  <c r="M36" i="30"/>
  <c r="N36" i="30"/>
  <c r="O36" i="30"/>
  <c r="P36" i="30"/>
  <c r="Q36" i="30"/>
  <c r="R36" i="30"/>
  <c r="S36" i="30"/>
  <c r="T36" i="30"/>
  <c r="W36" i="30"/>
  <c r="Y36" i="30"/>
  <c r="Z36" i="30"/>
  <c r="AA36" i="30"/>
  <c r="AB36" i="30"/>
  <c r="AC36" i="30"/>
  <c r="AD36" i="30"/>
  <c r="AE36" i="30"/>
  <c r="AF36" i="30"/>
  <c r="AG36" i="30"/>
  <c r="AH36" i="30"/>
  <c r="AI36" i="30"/>
  <c r="AJ36" i="30"/>
  <c r="AL36" i="30"/>
  <c r="AM36" i="30"/>
  <c r="AO36" i="30"/>
  <c r="AS36" i="30"/>
  <c r="AT36" i="30"/>
  <c r="AV36" i="30"/>
  <c r="AW36" i="30"/>
  <c r="AX36" i="30"/>
  <c r="AZ36" i="30"/>
  <c r="BA36" i="30"/>
  <c r="BB36" i="30"/>
  <c r="BC36" i="30"/>
  <c r="BD36" i="30"/>
  <c r="BE36" i="30"/>
  <c r="BF36" i="30"/>
  <c r="BG36" i="30"/>
  <c r="BH36" i="30"/>
  <c r="BJ36" i="30"/>
  <c r="BK36" i="30"/>
  <c r="BL36" i="30"/>
  <c r="BM36" i="30"/>
  <c r="BN36" i="30"/>
  <c r="BO36" i="30"/>
  <c r="BP36" i="30"/>
  <c r="BQ36" i="30"/>
  <c r="BR36" i="30"/>
  <c r="BS36" i="30"/>
  <c r="BT36" i="30"/>
  <c r="B37" i="30"/>
  <c r="C37" i="30"/>
  <c r="D37" i="30"/>
  <c r="E37" i="30"/>
  <c r="F37" i="30"/>
  <c r="G37" i="30"/>
  <c r="H37" i="30"/>
  <c r="I37" i="30"/>
  <c r="J37" i="30"/>
  <c r="K37" i="30"/>
  <c r="L37" i="30"/>
  <c r="M37" i="30"/>
  <c r="N37" i="30"/>
  <c r="O37" i="30"/>
  <c r="P37" i="30"/>
  <c r="Q37" i="30"/>
  <c r="R37" i="30"/>
  <c r="S37" i="30"/>
  <c r="T37" i="30"/>
  <c r="W37" i="30"/>
  <c r="Y37" i="30"/>
  <c r="Z37" i="30"/>
  <c r="AA37" i="30"/>
  <c r="AB37" i="30"/>
  <c r="AC37" i="30"/>
  <c r="AD37" i="30"/>
  <c r="AE37" i="30"/>
  <c r="AF37" i="30"/>
  <c r="AG37" i="30"/>
  <c r="AH37" i="30"/>
  <c r="AI37" i="30"/>
  <c r="AJ37" i="30"/>
  <c r="AL37" i="30"/>
  <c r="AM37" i="30"/>
  <c r="AO37" i="30"/>
  <c r="AS37" i="30"/>
  <c r="AT37" i="30"/>
  <c r="AV37" i="30"/>
  <c r="AW37" i="30"/>
  <c r="AX37" i="30"/>
  <c r="AZ37" i="30"/>
  <c r="BA37" i="30"/>
  <c r="BB37" i="30"/>
  <c r="BC37" i="30"/>
  <c r="BD37" i="30"/>
  <c r="BE37" i="30"/>
  <c r="BF37" i="30"/>
  <c r="BG37" i="30"/>
  <c r="BH37" i="30"/>
  <c r="BI37" i="30"/>
  <c r="BJ37" i="30"/>
  <c r="BK37" i="30"/>
  <c r="BL37" i="30"/>
  <c r="BM37" i="30"/>
  <c r="BN37" i="30"/>
  <c r="BO37" i="30"/>
  <c r="BP37" i="30"/>
  <c r="BQ37" i="30"/>
  <c r="BR37" i="30"/>
  <c r="BS37" i="30"/>
  <c r="BT37" i="30"/>
  <c r="B38" i="30"/>
  <c r="C38" i="30"/>
  <c r="D38" i="30"/>
  <c r="E38" i="30"/>
  <c r="F38" i="30"/>
  <c r="G38" i="30"/>
  <c r="H38" i="30"/>
  <c r="I38" i="30"/>
  <c r="J38" i="30"/>
  <c r="K38" i="30"/>
  <c r="L38" i="30"/>
  <c r="M38" i="30"/>
  <c r="N38" i="30"/>
  <c r="O38" i="30"/>
  <c r="P38" i="30"/>
  <c r="Q38" i="30"/>
  <c r="R38" i="30"/>
  <c r="S38" i="30"/>
  <c r="T38" i="30"/>
  <c r="W38" i="30"/>
  <c r="Y38" i="30"/>
  <c r="Z38" i="30"/>
  <c r="AA38" i="30"/>
  <c r="AB38" i="30"/>
  <c r="AC38" i="30"/>
  <c r="AD38" i="30"/>
  <c r="AE38" i="30"/>
  <c r="AF38" i="30"/>
  <c r="AG38" i="30"/>
  <c r="AH38" i="30"/>
  <c r="AI38" i="30"/>
  <c r="AJ38" i="30"/>
  <c r="AL38" i="30"/>
  <c r="AM38" i="30"/>
  <c r="AO38" i="30"/>
  <c r="AS38" i="30"/>
  <c r="AT38" i="30"/>
  <c r="AV38" i="30"/>
  <c r="AW38" i="30"/>
  <c r="AX38" i="30"/>
  <c r="AZ38" i="30"/>
  <c r="BA38" i="30"/>
  <c r="BB38" i="30"/>
  <c r="BC38" i="30"/>
  <c r="BD38" i="30"/>
  <c r="BE38" i="30"/>
  <c r="BF38" i="30"/>
  <c r="BG38" i="30"/>
  <c r="BH38" i="30"/>
  <c r="BJ38" i="30"/>
  <c r="BK38" i="30"/>
  <c r="BL38" i="30"/>
  <c r="BM38" i="30"/>
  <c r="BN38" i="30"/>
  <c r="BO38" i="30"/>
  <c r="BP38" i="30"/>
  <c r="BQ38" i="30"/>
  <c r="BR38" i="30"/>
  <c r="BS38" i="30"/>
  <c r="BT38" i="30"/>
  <c r="P41" i="30"/>
  <c r="B7" i="31"/>
  <c r="C7" i="31"/>
  <c r="D7" i="31"/>
  <c r="E7" i="31"/>
  <c r="F7" i="31"/>
  <c r="G7" i="31"/>
  <c r="H7" i="31"/>
  <c r="I7" i="31"/>
  <c r="J7" i="31"/>
  <c r="K7" i="31"/>
  <c r="L7" i="31"/>
  <c r="M7" i="31"/>
  <c r="N7" i="31"/>
  <c r="O7" i="31"/>
  <c r="P7" i="31"/>
  <c r="Q7" i="31"/>
  <c r="R7" i="31"/>
  <c r="S7" i="31"/>
  <c r="T7" i="31"/>
  <c r="W7" i="31"/>
  <c r="Y7" i="31"/>
  <c r="Z7" i="31"/>
  <c r="AA7" i="31"/>
  <c r="AB7" i="31"/>
  <c r="AC7" i="31"/>
  <c r="AD7" i="31"/>
  <c r="AE7" i="31"/>
  <c r="AF7" i="31"/>
  <c r="AG7" i="31"/>
  <c r="AH7" i="31"/>
  <c r="AI7" i="31"/>
  <c r="AJ7" i="31"/>
  <c r="AL7" i="31"/>
  <c r="AM7" i="31"/>
  <c r="AO7" i="31"/>
  <c r="AS7" i="31"/>
  <c r="AT7" i="31"/>
  <c r="AV7" i="31"/>
  <c r="AW7" i="31"/>
  <c r="AX7" i="31"/>
  <c r="AZ7" i="31"/>
  <c r="BA7" i="31"/>
  <c r="BB7" i="31"/>
  <c r="BC7" i="31"/>
  <c r="BD7" i="31"/>
  <c r="BE7" i="31"/>
  <c r="BF7" i="31"/>
  <c r="BG7" i="31"/>
  <c r="BH7" i="31"/>
  <c r="BJ7" i="31"/>
  <c r="BK7" i="31"/>
  <c r="BL7" i="31"/>
  <c r="BM7" i="31"/>
  <c r="BN7" i="31"/>
  <c r="BO7" i="31"/>
  <c r="BP7" i="31"/>
  <c r="BQ7" i="31"/>
  <c r="BR7" i="31"/>
  <c r="BS7" i="31"/>
  <c r="BT7" i="31"/>
  <c r="B8" i="31"/>
  <c r="C8" i="31"/>
  <c r="D8" i="31"/>
  <c r="E8" i="31"/>
  <c r="F8" i="31"/>
  <c r="G8" i="31"/>
  <c r="H8" i="31"/>
  <c r="I8" i="31"/>
  <c r="J8" i="31"/>
  <c r="K8" i="31"/>
  <c r="L8" i="31"/>
  <c r="M8" i="31"/>
  <c r="N8" i="31"/>
  <c r="O8" i="31"/>
  <c r="P8" i="31"/>
  <c r="Q8" i="31"/>
  <c r="R8" i="31"/>
  <c r="S8" i="31"/>
  <c r="T8" i="31"/>
  <c r="W8" i="31"/>
  <c r="Y8" i="31"/>
  <c r="Z8" i="31"/>
  <c r="AA8" i="31"/>
  <c r="AB8" i="31"/>
  <c r="AC8" i="31"/>
  <c r="AD8" i="31"/>
  <c r="AE8" i="31"/>
  <c r="AF8" i="31"/>
  <c r="AG8" i="31"/>
  <c r="AH8" i="31"/>
  <c r="AI8" i="31"/>
  <c r="AJ8" i="31"/>
  <c r="AL8" i="31"/>
  <c r="AM8" i="31"/>
  <c r="AO8" i="31"/>
  <c r="AS8" i="31"/>
  <c r="AT8" i="31"/>
  <c r="AV8" i="31"/>
  <c r="AW8" i="31"/>
  <c r="AX8" i="31"/>
  <c r="AZ8" i="31"/>
  <c r="BA8" i="31"/>
  <c r="BB8" i="31"/>
  <c r="BC8" i="31"/>
  <c r="BD8" i="31"/>
  <c r="BE8" i="31"/>
  <c r="BF8" i="31"/>
  <c r="BG8" i="31"/>
  <c r="BH8" i="31"/>
  <c r="BJ8" i="31"/>
  <c r="BK8" i="31"/>
  <c r="BL8" i="31"/>
  <c r="BM8" i="31"/>
  <c r="BN8" i="31"/>
  <c r="BO8" i="31"/>
  <c r="BP8" i="31"/>
  <c r="BQ8" i="31"/>
  <c r="BR8" i="31"/>
  <c r="BS8" i="31"/>
  <c r="BT8" i="31"/>
  <c r="B9" i="31"/>
  <c r="C9" i="31"/>
  <c r="D9" i="31"/>
  <c r="E9" i="31"/>
  <c r="F9" i="31"/>
  <c r="G9" i="31"/>
  <c r="H9" i="31"/>
  <c r="I9" i="31"/>
  <c r="J9" i="31"/>
  <c r="K9" i="31"/>
  <c r="L9" i="31"/>
  <c r="M9" i="31"/>
  <c r="N9" i="31"/>
  <c r="O9" i="31"/>
  <c r="P9" i="31"/>
  <c r="Q9" i="31"/>
  <c r="R9" i="31"/>
  <c r="S9" i="31"/>
  <c r="T9" i="31"/>
  <c r="W9" i="31"/>
  <c r="Y9" i="31"/>
  <c r="Z9" i="31"/>
  <c r="AA9" i="31"/>
  <c r="AB9" i="31"/>
  <c r="AC9" i="31"/>
  <c r="AD9" i="31"/>
  <c r="AE9" i="31"/>
  <c r="AF9" i="31"/>
  <c r="AG9" i="31"/>
  <c r="AH9" i="31"/>
  <c r="AI9" i="31"/>
  <c r="AJ9" i="31"/>
  <c r="AL9" i="31"/>
  <c r="AM9" i="31"/>
  <c r="AO9" i="31"/>
  <c r="AS9" i="31"/>
  <c r="AT9" i="31"/>
  <c r="AV9" i="31"/>
  <c r="AW9" i="31"/>
  <c r="AX9" i="31"/>
  <c r="AZ9" i="31"/>
  <c r="BA9" i="31"/>
  <c r="BB9" i="31"/>
  <c r="BC9" i="31"/>
  <c r="BD9" i="31"/>
  <c r="BE9" i="31"/>
  <c r="BF9" i="31"/>
  <c r="BG9" i="31"/>
  <c r="BH9" i="31"/>
  <c r="BJ9" i="31"/>
  <c r="BK9" i="31"/>
  <c r="BL9" i="31"/>
  <c r="BM9" i="31"/>
  <c r="BN9" i="31"/>
  <c r="BO9" i="31"/>
  <c r="BP9" i="31"/>
  <c r="BQ9" i="31"/>
  <c r="BR9" i="31"/>
  <c r="BS9" i="31"/>
  <c r="BT9" i="31"/>
  <c r="B10" i="31"/>
  <c r="C10" i="31"/>
  <c r="D10" i="31"/>
  <c r="E10" i="31"/>
  <c r="F10" i="31"/>
  <c r="G10" i="31"/>
  <c r="H10" i="31"/>
  <c r="I10" i="31"/>
  <c r="J10" i="31"/>
  <c r="K10" i="31"/>
  <c r="L10" i="31"/>
  <c r="M10" i="31"/>
  <c r="N10" i="31"/>
  <c r="O10" i="31"/>
  <c r="P10" i="31"/>
  <c r="Q10" i="31"/>
  <c r="R10" i="31"/>
  <c r="S10" i="31"/>
  <c r="T10" i="31"/>
  <c r="W10" i="31"/>
  <c r="Y10" i="31"/>
  <c r="Z10" i="31"/>
  <c r="AA10" i="31"/>
  <c r="AB10" i="31"/>
  <c r="AC10" i="31"/>
  <c r="AD10" i="31"/>
  <c r="AE10" i="31"/>
  <c r="AF10" i="31"/>
  <c r="AG10" i="31"/>
  <c r="AH10" i="31"/>
  <c r="AI10" i="31"/>
  <c r="AJ10" i="31"/>
  <c r="AL10" i="31"/>
  <c r="AM10" i="31"/>
  <c r="AO10" i="31"/>
  <c r="AS10" i="31"/>
  <c r="AT10" i="31"/>
  <c r="AV10" i="31"/>
  <c r="AW10" i="31"/>
  <c r="AX10" i="31"/>
  <c r="AZ10" i="31"/>
  <c r="BA10" i="31"/>
  <c r="BB10" i="31"/>
  <c r="BC10" i="31"/>
  <c r="BD10" i="31"/>
  <c r="BE10" i="31"/>
  <c r="BF10" i="31"/>
  <c r="BG10" i="31"/>
  <c r="BH10" i="31"/>
  <c r="BJ10" i="31"/>
  <c r="BK10" i="31"/>
  <c r="BL10" i="31"/>
  <c r="BM10" i="31"/>
  <c r="BN10" i="31"/>
  <c r="BO10" i="31"/>
  <c r="BP10" i="31"/>
  <c r="BQ10" i="31"/>
  <c r="BR10" i="31"/>
  <c r="BS10" i="31"/>
  <c r="BT10" i="31"/>
  <c r="B11" i="31"/>
  <c r="C11" i="31"/>
  <c r="D11" i="31"/>
  <c r="E11" i="31"/>
  <c r="F11" i="31"/>
  <c r="G11" i="31"/>
  <c r="H11" i="31"/>
  <c r="I11" i="31"/>
  <c r="J11" i="31"/>
  <c r="K11" i="31"/>
  <c r="L11" i="31"/>
  <c r="M11" i="31"/>
  <c r="N11" i="31"/>
  <c r="O11" i="31"/>
  <c r="P11" i="31"/>
  <c r="Q11" i="31"/>
  <c r="R11" i="31"/>
  <c r="S11" i="31"/>
  <c r="T11" i="31"/>
  <c r="W11" i="31"/>
  <c r="Y11" i="31"/>
  <c r="Z11" i="31"/>
  <c r="AA11" i="31"/>
  <c r="AB11" i="31"/>
  <c r="AC11" i="31"/>
  <c r="AD11" i="31"/>
  <c r="AE11" i="31"/>
  <c r="AF11" i="31"/>
  <c r="AG11" i="31"/>
  <c r="AH11" i="31"/>
  <c r="AI11" i="31"/>
  <c r="AJ11" i="31"/>
  <c r="AL11" i="31"/>
  <c r="AM11" i="31"/>
  <c r="AO11" i="31"/>
  <c r="AS11" i="31"/>
  <c r="AT11" i="31"/>
  <c r="AV11" i="31"/>
  <c r="AW11" i="31"/>
  <c r="AX11" i="31"/>
  <c r="AZ11" i="31"/>
  <c r="BA11" i="31"/>
  <c r="BA41" i="31" s="1"/>
  <c r="BB11" i="31"/>
  <c r="BC11" i="31"/>
  <c r="BD11" i="31"/>
  <c r="BE11" i="31"/>
  <c r="BF11" i="31"/>
  <c r="BG11" i="31"/>
  <c r="BH11" i="31"/>
  <c r="BJ11" i="31"/>
  <c r="BK11" i="31"/>
  <c r="BL11" i="31"/>
  <c r="BM11" i="31"/>
  <c r="BN11" i="31"/>
  <c r="BO11" i="31"/>
  <c r="BP11" i="31"/>
  <c r="BQ11" i="31"/>
  <c r="BR11" i="31"/>
  <c r="BS11" i="31"/>
  <c r="BT11" i="31"/>
  <c r="B12" i="31"/>
  <c r="C12" i="31"/>
  <c r="D12" i="31"/>
  <c r="E12" i="31"/>
  <c r="F12" i="31"/>
  <c r="G12" i="31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W12" i="31"/>
  <c r="Y12" i="31"/>
  <c r="Z12" i="31"/>
  <c r="AA12" i="31"/>
  <c r="AB12" i="31"/>
  <c r="AC12" i="31"/>
  <c r="AD12" i="31"/>
  <c r="AE12" i="31"/>
  <c r="AF12" i="31"/>
  <c r="AG12" i="31"/>
  <c r="AH12" i="31"/>
  <c r="AI12" i="31"/>
  <c r="AJ12" i="31"/>
  <c r="AL12" i="31"/>
  <c r="AM12" i="31"/>
  <c r="AO12" i="31"/>
  <c r="AS12" i="31"/>
  <c r="AT12" i="31"/>
  <c r="AV12" i="31"/>
  <c r="AW12" i="31"/>
  <c r="AX12" i="31"/>
  <c r="AZ12" i="31"/>
  <c r="BA12" i="31"/>
  <c r="BB12" i="31"/>
  <c r="BC12" i="31"/>
  <c r="BD12" i="31"/>
  <c r="BE12" i="31"/>
  <c r="BF12" i="31"/>
  <c r="BG12" i="31"/>
  <c r="BH12" i="31"/>
  <c r="BJ12" i="31"/>
  <c r="BK12" i="31"/>
  <c r="BL12" i="31"/>
  <c r="BM12" i="31"/>
  <c r="BN12" i="31"/>
  <c r="BO12" i="31"/>
  <c r="BP12" i="31"/>
  <c r="BQ12" i="31"/>
  <c r="BR12" i="31"/>
  <c r="BS12" i="31"/>
  <c r="BT12" i="31"/>
  <c r="B13" i="31"/>
  <c r="C13" i="31"/>
  <c r="D13" i="31"/>
  <c r="E13" i="31"/>
  <c r="F13" i="31"/>
  <c r="G13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W13" i="31"/>
  <c r="Y13" i="31"/>
  <c r="Z13" i="31"/>
  <c r="AA13" i="31"/>
  <c r="AB13" i="31"/>
  <c r="AC13" i="31"/>
  <c r="AD13" i="31"/>
  <c r="AE13" i="31"/>
  <c r="AF13" i="31"/>
  <c r="AG13" i="31"/>
  <c r="AH13" i="31"/>
  <c r="AI13" i="31"/>
  <c r="AJ13" i="31"/>
  <c r="AL13" i="31"/>
  <c r="AM13" i="31"/>
  <c r="AO13" i="31"/>
  <c r="AS13" i="31"/>
  <c r="AT13" i="31"/>
  <c r="AV13" i="31"/>
  <c r="AW13" i="31"/>
  <c r="AX13" i="31"/>
  <c r="AZ13" i="31"/>
  <c r="BA13" i="31"/>
  <c r="BB13" i="31"/>
  <c r="BC13" i="31"/>
  <c r="BD13" i="31"/>
  <c r="BE13" i="31"/>
  <c r="BF13" i="31"/>
  <c r="BG13" i="31"/>
  <c r="BH13" i="31"/>
  <c r="BJ13" i="31"/>
  <c r="BK13" i="31"/>
  <c r="BL13" i="31"/>
  <c r="BM13" i="31"/>
  <c r="BN13" i="31"/>
  <c r="BO13" i="31"/>
  <c r="BP13" i="31"/>
  <c r="BQ13" i="31"/>
  <c r="BR13" i="31"/>
  <c r="BS13" i="31"/>
  <c r="BT13" i="31"/>
  <c r="B14" i="31"/>
  <c r="C14" i="31"/>
  <c r="D14" i="31"/>
  <c r="E14" i="31"/>
  <c r="F14" i="31"/>
  <c r="G14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W14" i="31"/>
  <c r="Y14" i="31"/>
  <c r="Z14" i="31"/>
  <c r="AA14" i="31"/>
  <c r="AB14" i="31"/>
  <c r="AC14" i="31"/>
  <c r="AD14" i="31"/>
  <c r="AE14" i="31"/>
  <c r="AF14" i="31"/>
  <c r="AG14" i="31"/>
  <c r="AH14" i="31"/>
  <c r="AI14" i="31"/>
  <c r="AJ14" i="31"/>
  <c r="AL14" i="31"/>
  <c r="AM14" i="31"/>
  <c r="AO14" i="31"/>
  <c r="AS14" i="31"/>
  <c r="AT14" i="31"/>
  <c r="AV14" i="31"/>
  <c r="AW14" i="31"/>
  <c r="AX14" i="31"/>
  <c r="AZ14" i="31"/>
  <c r="BA14" i="31"/>
  <c r="BB14" i="31"/>
  <c r="BC14" i="31"/>
  <c r="BD14" i="31"/>
  <c r="BE14" i="31"/>
  <c r="BF14" i="31"/>
  <c r="BG14" i="31"/>
  <c r="BH14" i="31"/>
  <c r="BJ14" i="31"/>
  <c r="BK14" i="31"/>
  <c r="BL14" i="31"/>
  <c r="BM14" i="31"/>
  <c r="BN14" i="31"/>
  <c r="BO14" i="31"/>
  <c r="BP14" i="31"/>
  <c r="BQ14" i="31"/>
  <c r="BR14" i="31"/>
  <c r="BS14" i="31"/>
  <c r="BT14" i="31"/>
  <c r="B15" i="31"/>
  <c r="C15" i="31"/>
  <c r="D15" i="31"/>
  <c r="E15" i="31"/>
  <c r="F15" i="31"/>
  <c r="G15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W15" i="31"/>
  <c r="Y15" i="31"/>
  <c r="Z15" i="31"/>
  <c r="AA15" i="31"/>
  <c r="AB15" i="31"/>
  <c r="AC15" i="31"/>
  <c r="AD15" i="31"/>
  <c r="AE15" i="31"/>
  <c r="AF15" i="31"/>
  <c r="AG15" i="31"/>
  <c r="AH15" i="31"/>
  <c r="AI15" i="31"/>
  <c r="AJ15" i="31"/>
  <c r="AL15" i="31"/>
  <c r="AM15" i="31"/>
  <c r="AO15" i="31"/>
  <c r="AS15" i="31"/>
  <c r="AT15" i="31"/>
  <c r="AV15" i="31"/>
  <c r="AW15" i="31"/>
  <c r="AX15" i="31"/>
  <c r="AZ15" i="31"/>
  <c r="BA15" i="31"/>
  <c r="BB15" i="31"/>
  <c r="BC15" i="31"/>
  <c r="BD15" i="31"/>
  <c r="BE15" i="31"/>
  <c r="BF15" i="31"/>
  <c r="BG15" i="31"/>
  <c r="BH15" i="31"/>
  <c r="BJ15" i="31"/>
  <c r="BK15" i="31"/>
  <c r="BL15" i="31"/>
  <c r="BM15" i="31"/>
  <c r="BN15" i="31"/>
  <c r="BO15" i="31"/>
  <c r="BP15" i="31"/>
  <c r="BQ15" i="31"/>
  <c r="BR15" i="31"/>
  <c r="BS15" i="31"/>
  <c r="BT15" i="31"/>
  <c r="B16" i="31"/>
  <c r="C16" i="31"/>
  <c r="D16" i="31"/>
  <c r="E16" i="31"/>
  <c r="F16" i="31"/>
  <c r="G16" i="31"/>
  <c r="H16" i="31"/>
  <c r="I16" i="31"/>
  <c r="J16" i="31"/>
  <c r="K16" i="31"/>
  <c r="L16" i="31"/>
  <c r="M16" i="31"/>
  <c r="N16" i="31"/>
  <c r="O16" i="31"/>
  <c r="P16" i="31"/>
  <c r="Q16" i="31"/>
  <c r="R16" i="31"/>
  <c r="S16" i="31"/>
  <c r="T16" i="31"/>
  <c r="W16" i="31"/>
  <c r="Y16" i="31"/>
  <c r="Z16" i="31"/>
  <c r="AA16" i="31"/>
  <c r="AB16" i="31"/>
  <c r="AC16" i="31"/>
  <c r="AD16" i="31"/>
  <c r="AE16" i="31"/>
  <c r="AF16" i="31"/>
  <c r="AG16" i="31"/>
  <c r="AH16" i="31"/>
  <c r="AI16" i="31"/>
  <c r="AJ16" i="31"/>
  <c r="AL16" i="31"/>
  <c r="AM16" i="31"/>
  <c r="AO16" i="31"/>
  <c r="AS16" i="31"/>
  <c r="AT16" i="31"/>
  <c r="AV16" i="31"/>
  <c r="AW16" i="31"/>
  <c r="AX16" i="31"/>
  <c r="AZ16" i="31"/>
  <c r="BA16" i="31"/>
  <c r="BB16" i="31"/>
  <c r="BC16" i="31"/>
  <c r="BD16" i="31"/>
  <c r="BE16" i="31"/>
  <c r="BF16" i="31"/>
  <c r="BG16" i="31"/>
  <c r="BH16" i="31"/>
  <c r="BJ16" i="31"/>
  <c r="BK16" i="31"/>
  <c r="BL16" i="31"/>
  <c r="BM16" i="31"/>
  <c r="BN16" i="31"/>
  <c r="BO16" i="31"/>
  <c r="BP16" i="31"/>
  <c r="BQ16" i="31"/>
  <c r="BR16" i="31"/>
  <c r="BS16" i="31"/>
  <c r="BT16" i="31"/>
  <c r="B17" i="31"/>
  <c r="C17" i="31"/>
  <c r="D17" i="31"/>
  <c r="E17" i="31"/>
  <c r="F17" i="31"/>
  <c r="G17" i="31"/>
  <c r="H17" i="31"/>
  <c r="I17" i="31"/>
  <c r="J17" i="31"/>
  <c r="K17" i="31"/>
  <c r="L17" i="31"/>
  <c r="M17" i="31"/>
  <c r="N17" i="31"/>
  <c r="O17" i="31"/>
  <c r="P17" i="31"/>
  <c r="Q17" i="31"/>
  <c r="R17" i="31"/>
  <c r="S17" i="31"/>
  <c r="T17" i="31"/>
  <c r="W17" i="31"/>
  <c r="Y17" i="31"/>
  <c r="Z17" i="31"/>
  <c r="AA17" i="31"/>
  <c r="AB17" i="31"/>
  <c r="AC17" i="31"/>
  <c r="AD17" i="31"/>
  <c r="AE17" i="31"/>
  <c r="AF17" i="31"/>
  <c r="AG17" i="31"/>
  <c r="AH17" i="31"/>
  <c r="AI17" i="31"/>
  <c r="AJ17" i="31"/>
  <c r="AL17" i="31"/>
  <c r="AM17" i="31"/>
  <c r="AO17" i="31"/>
  <c r="AS17" i="31"/>
  <c r="AT17" i="31"/>
  <c r="AV17" i="31"/>
  <c r="AW17" i="31"/>
  <c r="AX17" i="31"/>
  <c r="AZ17" i="31"/>
  <c r="BA17" i="31"/>
  <c r="BB17" i="31"/>
  <c r="BC17" i="31"/>
  <c r="BD17" i="31"/>
  <c r="BE17" i="31"/>
  <c r="BF17" i="31"/>
  <c r="BG17" i="31"/>
  <c r="BH17" i="31"/>
  <c r="BJ17" i="31"/>
  <c r="BK17" i="31"/>
  <c r="BL17" i="31"/>
  <c r="BM17" i="31"/>
  <c r="BN17" i="31"/>
  <c r="BO17" i="31"/>
  <c r="BP17" i="31"/>
  <c r="BQ17" i="31"/>
  <c r="BR17" i="31"/>
  <c r="BS17" i="31"/>
  <c r="BT17" i="31"/>
  <c r="B18" i="31"/>
  <c r="C18" i="31"/>
  <c r="D18" i="31"/>
  <c r="E18" i="31"/>
  <c r="F18" i="31"/>
  <c r="G18" i="31"/>
  <c r="H18" i="31"/>
  <c r="I18" i="31"/>
  <c r="J18" i="31"/>
  <c r="K18" i="31"/>
  <c r="L18" i="31"/>
  <c r="M18" i="31"/>
  <c r="N18" i="31"/>
  <c r="O18" i="31"/>
  <c r="P18" i="31"/>
  <c r="Q18" i="31"/>
  <c r="R18" i="31"/>
  <c r="S18" i="31"/>
  <c r="T18" i="31"/>
  <c r="W18" i="31"/>
  <c r="Y18" i="31"/>
  <c r="Z18" i="31"/>
  <c r="AA18" i="31"/>
  <c r="AB18" i="31"/>
  <c r="AC18" i="31"/>
  <c r="AD18" i="31"/>
  <c r="AE18" i="31"/>
  <c r="AF18" i="31"/>
  <c r="AG18" i="31"/>
  <c r="AH18" i="31"/>
  <c r="AI18" i="31"/>
  <c r="AJ18" i="31"/>
  <c r="AL18" i="31"/>
  <c r="AM18" i="31"/>
  <c r="AO18" i="31"/>
  <c r="AS18" i="31"/>
  <c r="AT18" i="31"/>
  <c r="AV18" i="31"/>
  <c r="AW18" i="31"/>
  <c r="AX18" i="31"/>
  <c r="AZ18" i="31"/>
  <c r="BA18" i="31"/>
  <c r="BB18" i="31"/>
  <c r="BC18" i="31"/>
  <c r="BD18" i="31"/>
  <c r="BE18" i="31"/>
  <c r="BF18" i="31"/>
  <c r="BG18" i="31"/>
  <c r="BH18" i="31"/>
  <c r="BJ18" i="31"/>
  <c r="BK18" i="31"/>
  <c r="BL18" i="31"/>
  <c r="BM18" i="31"/>
  <c r="BN18" i="31"/>
  <c r="BO18" i="31"/>
  <c r="BP18" i="31"/>
  <c r="BQ18" i="31"/>
  <c r="BR18" i="31"/>
  <c r="BS18" i="31"/>
  <c r="BT18" i="31"/>
  <c r="B19" i="31"/>
  <c r="C19" i="31"/>
  <c r="D19" i="31"/>
  <c r="E19" i="31"/>
  <c r="F19" i="31"/>
  <c r="G19" i="31"/>
  <c r="H19" i="31"/>
  <c r="I19" i="31"/>
  <c r="J19" i="31"/>
  <c r="K19" i="31"/>
  <c r="L19" i="31"/>
  <c r="M19" i="31"/>
  <c r="N19" i="31"/>
  <c r="O19" i="31"/>
  <c r="P19" i="31"/>
  <c r="Q19" i="31"/>
  <c r="R19" i="31"/>
  <c r="S19" i="31"/>
  <c r="T19" i="31"/>
  <c r="W19" i="31"/>
  <c r="Y19" i="31"/>
  <c r="Z19" i="31"/>
  <c r="AA19" i="31"/>
  <c r="AB19" i="31"/>
  <c r="AC19" i="31"/>
  <c r="AD19" i="31"/>
  <c r="AE19" i="31"/>
  <c r="AF19" i="31"/>
  <c r="AG19" i="31"/>
  <c r="AH19" i="31"/>
  <c r="AI19" i="31"/>
  <c r="AJ19" i="31"/>
  <c r="AL19" i="31"/>
  <c r="AM19" i="31"/>
  <c r="AO19" i="31"/>
  <c r="AS19" i="31"/>
  <c r="AT19" i="31"/>
  <c r="AV19" i="31"/>
  <c r="AW19" i="31"/>
  <c r="AX19" i="31"/>
  <c r="AZ19" i="31"/>
  <c r="BA19" i="31"/>
  <c r="BB19" i="31"/>
  <c r="BC19" i="31"/>
  <c r="BD19" i="31"/>
  <c r="BE19" i="31"/>
  <c r="BF19" i="31"/>
  <c r="BG19" i="31"/>
  <c r="BH19" i="31"/>
  <c r="BJ19" i="31"/>
  <c r="BK19" i="31"/>
  <c r="BL19" i="31"/>
  <c r="BM19" i="31"/>
  <c r="BN19" i="31"/>
  <c r="BO19" i="31"/>
  <c r="BP19" i="31"/>
  <c r="BQ19" i="31"/>
  <c r="BR19" i="31"/>
  <c r="BS19" i="31"/>
  <c r="BT19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N20" i="31"/>
  <c r="O20" i="31"/>
  <c r="P20" i="31"/>
  <c r="Q20" i="31"/>
  <c r="R20" i="31"/>
  <c r="S20" i="31"/>
  <c r="T20" i="31"/>
  <c r="W20" i="31"/>
  <c r="Y20" i="31"/>
  <c r="Z20" i="31"/>
  <c r="AA20" i="31"/>
  <c r="AB20" i="31"/>
  <c r="AC20" i="31"/>
  <c r="AD20" i="31"/>
  <c r="AE20" i="31"/>
  <c r="AF20" i="31"/>
  <c r="AG20" i="31"/>
  <c r="AH20" i="31"/>
  <c r="AI20" i="31"/>
  <c r="AJ20" i="31"/>
  <c r="AL20" i="31"/>
  <c r="AM20" i="31"/>
  <c r="AO20" i="31"/>
  <c r="AS20" i="31"/>
  <c r="AT20" i="31"/>
  <c r="AV20" i="31"/>
  <c r="AW20" i="31"/>
  <c r="AX20" i="31"/>
  <c r="AZ20" i="31"/>
  <c r="BA20" i="31"/>
  <c r="BB20" i="31"/>
  <c r="BC20" i="31"/>
  <c r="BD20" i="31"/>
  <c r="BE20" i="31"/>
  <c r="BF20" i="31"/>
  <c r="BG20" i="31"/>
  <c r="BH20" i="31"/>
  <c r="BJ20" i="31"/>
  <c r="BK20" i="31"/>
  <c r="BL20" i="31"/>
  <c r="BM20" i="31"/>
  <c r="BN20" i="31"/>
  <c r="BO20" i="31"/>
  <c r="BP20" i="31"/>
  <c r="BQ20" i="31"/>
  <c r="BR20" i="31"/>
  <c r="BS20" i="31"/>
  <c r="BT20" i="31"/>
  <c r="B21" i="31"/>
  <c r="C21" i="31"/>
  <c r="D21" i="31"/>
  <c r="E21" i="31"/>
  <c r="F21" i="31"/>
  <c r="G21" i="31"/>
  <c r="H21" i="31"/>
  <c r="I21" i="31"/>
  <c r="J21" i="31"/>
  <c r="K21" i="31"/>
  <c r="L21" i="31"/>
  <c r="M21" i="31"/>
  <c r="N21" i="31"/>
  <c r="O21" i="31"/>
  <c r="P21" i="31"/>
  <c r="Q21" i="31"/>
  <c r="R21" i="31"/>
  <c r="S21" i="31"/>
  <c r="T21" i="31"/>
  <c r="W21" i="31"/>
  <c r="Y21" i="31"/>
  <c r="Z21" i="31"/>
  <c r="AA21" i="31"/>
  <c r="AB21" i="31"/>
  <c r="AC21" i="31"/>
  <c r="AD21" i="31"/>
  <c r="AE21" i="31"/>
  <c r="AF21" i="31"/>
  <c r="AG21" i="31"/>
  <c r="AH21" i="31"/>
  <c r="AI21" i="31"/>
  <c r="AJ21" i="31"/>
  <c r="AL21" i="31"/>
  <c r="AM21" i="31"/>
  <c r="AO21" i="31"/>
  <c r="AS21" i="31"/>
  <c r="AT21" i="31"/>
  <c r="AV21" i="31"/>
  <c r="AW21" i="31"/>
  <c r="AX21" i="31"/>
  <c r="AZ21" i="31"/>
  <c r="BA21" i="31"/>
  <c r="BB21" i="31"/>
  <c r="BC21" i="31"/>
  <c r="BD21" i="31"/>
  <c r="BE21" i="31"/>
  <c r="BF21" i="31"/>
  <c r="BG21" i="31"/>
  <c r="BH21" i="31"/>
  <c r="BJ21" i="31"/>
  <c r="BK21" i="31"/>
  <c r="BL21" i="31"/>
  <c r="BM21" i="31"/>
  <c r="BN21" i="31"/>
  <c r="BO21" i="31"/>
  <c r="BP21" i="31"/>
  <c r="BQ21" i="31"/>
  <c r="BR21" i="31"/>
  <c r="BS21" i="31"/>
  <c r="BT21" i="31"/>
  <c r="B22" i="31"/>
  <c r="C22" i="31"/>
  <c r="D22" i="31"/>
  <c r="E22" i="31"/>
  <c r="F22" i="31"/>
  <c r="G22" i="31"/>
  <c r="H22" i="31"/>
  <c r="I22" i="31"/>
  <c r="J22" i="31"/>
  <c r="K22" i="31"/>
  <c r="L22" i="31"/>
  <c r="M22" i="31"/>
  <c r="N22" i="31"/>
  <c r="O22" i="31"/>
  <c r="P22" i="31"/>
  <c r="Q22" i="31"/>
  <c r="R22" i="31"/>
  <c r="S22" i="31"/>
  <c r="T22" i="31"/>
  <c r="W22" i="31"/>
  <c r="Y22" i="31"/>
  <c r="Z22" i="31"/>
  <c r="AA22" i="31"/>
  <c r="AB22" i="31"/>
  <c r="AC22" i="31"/>
  <c r="AD22" i="31"/>
  <c r="AE22" i="31"/>
  <c r="AF22" i="31"/>
  <c r="AG22" i="31"/>
  <c r="AH22" i="31"/>
  <c r="AI22" i="31"/>
  <c r="AJ22" i="31"/>
  <c r="AL22" i="31"/>
  <c r="AM22" i="31"/>
  <c r="AO22" i="31"/>
  <c r="AS22" i="31"/>
  <c r="AT22" i="31"/>
  <c r="AV22" i="31"/>
  <c r="AW22" i="31"/>
  <c r="AX22" i="31"/>
  <c r="AZ22" i="31"/>
  <c r="BA22" i="31"/>
  <c r="BB22" i="31"/>
  <c r="BC22" i="31"/>
  <c r="BD22" i="31"/>
  <c r="BE22" i="31"/>
  <c r="BF22" i="31"/>
  <c r="BG22" i="31"/>
  <c r="BH22" i="31"/>
  <c r="BJ22" i="31"/>
  <c r="BK22" i="31"/>
  <c r="BL22" i="31"/>
  <c r="BM22" i="31"/>
  <c r="BN22" i="31"/>
  <c r="BO22" i="31"/>
  <c r="BP22" i="31"/>
  <c r="BQ22" i="31"/>
  <c r="BR22" i="31"/>
  <c r="BS22" i="31"/>
  <c r="BT22" i="31"/>
  <c r="B23" i="31"/>
  <c r="C23" i="31"/>
  <c r="D23" i="31"/>
  <c r="E23" i="31"/>
  <c r="F23" i="31"/>
  <c r="G23" i="31"/>
  <c r="H23" i="31"/>
  <c r="I23" i="31"/>
  <c r="J23" i="31"/>
  <c r="K23" i="31"/>
  <c r="L23" i="31"/>
  <c r="M23" i="31"/>
  <c r="N23" i="31"/>
  <c r="O23" i="31"/>
  <c r="P23" i="31"/>
  <c r="Q23" i="31"/>
  <c r="R23" i="31"/>
  <c r="S23" i="31"/>
  <c r="T23" i="31"/>
  <c r="W23" i="31"/>
  <c r="Y23" i="31"/>
  <c r="Z23" i="31"/>
  <c r="AA23" i="31"/>
  <c r="AB23" i="31"/>
  <c r="AC23" i="31"/>
  <c r="AD23" i="31"/>
  <c r="AE23" i="31"/>
  <c r="AF23" i="31"/>
  <c r="AG23" i="31"/>
  <c r="AH23" i="31"/>
  <c r="AI23" i="31"/>
  <c r="AJ23" i="31"/>
  <c r="AL23" i="31"/>
  <c r="AM23" i="31"/>
  <c r="AO23" i="31"/>
  <c r="AS23" i="31"/>
  <c r="AT23" i="31"/>
  <c r="AV23" i="31"/>
  <c r="AW23" i="31"/>
  <c r="AX23" i="31"/>
  <c r="AZ23" i="31"/>
  <c r="BA23" i="31"/>
  <c r="BB23" i="31"/>
  <c r="BC23" i="31"/>
  <c r="BD23" i="31"/>
  <c r="BE23" i="31"/>
  <c r="BF23" i="31"/>
  <c r="BG23" i="31"/>
  <c r="BH23" i="31"/>
  <c r="BJ23" i="31"/>
  <c r="BK23" i="31"/>
  <c r="BL23" i="31"/>
  <c r="BM23" i="31"/>
  <c r="BN23" i="31"/>
  <c r="BO23" i="31"/>
  <c r="BP23" i="31"/>
  <c r="BQ23" i="31"/>
  <c r="BR23" i="31"/>
  <c r="BS23" i="31"/>
  <c r="BT23" i="31"/>
  <c r="B24" i="31"/>
  <c r="C24" i="31"/>
  <c r="D24" i="31"/>
  <c r="E24" i="31"/>
  <c r="F24" i="31"/>
  <c r="G24" i="31"/>
  <c r="H24" i="31"/>
  <c r="I24" i="31"/>
  <c r="J24" i="31"/>
  <c r="K24" i="31"/>
  <c r="L24" i="31"/>
  <c r="M24" i="31"/>
  <c r="N24" i="31"/>
  <c r="O24" i="31"/>
  <c r="P24" i="31"/>
  <c r="Q24" i="31"/>
  <c r="R24" i="31"/>
  <c r="S24" i="31"/>
  <c r="T24" i="31"/>
  <c r="W24" i="31"/>
  <c r="Y24" i="31"/>
  <c r="Z24" i="31"/>
  <c r="AA24" i="31"/>
  <c r="AB24" i="31"/>
  <c r="AC24" i="31"/>
  <c r="AD24" i="31"/>
  <c r="AE24" i="31"/>
  <c r="AF24" i="31"/>
  <c r="AG24" i="31"/>
  <c r="AH24" i="31"/>
  <c r="AI24" i="31"/>
  <c r="AJ24" i="31"/>
  <c r="AL24" i="31"/>
  <c r="AM24" i="31"/>
  <c r="AO24" i="31"/>
  <c r="AS24" i="31"/>
  <c r="AT24" i="31"/>
  <c r="AV24" i="31"/>
  <c r="AW24" i="31"/>
  <c r="AX24" i="31"/>
  <c r="AZ24" i="31"/>
  <c r="BA24" i="31"/>
  <c r="BB24" i="31"/>
  <c r="BC24" i="31"/>
  <c r="BD24" i="31"/>
  <c r="BE24" i="31"/>
  <c r="BF24" i="31"/>
  <c r="BG24" i="31"/>
  <c r="BH24" i="31"/>
  <c r="BJ24" i="31"/>
  <c r="BK24" i="31"/>
  <c r="BL24" i="31"/>
  <c r="BM24" i="31"/>
  <c r="BN24" i="31"/>
  <c r="BO24" i="31"/>
  <c r="BP24" i="31"/>
  <c r="BQ24" i="31"/>
  <c r="BR24" i="31"/>
  <c r="BS24" i="31"/>
  <c r="BT24" i="31"/>
  <c r="B25" i="31"/>
  <c r="C25" i="31"/>
  <c r="D25" i="31"/>
  <c r="E25" i="31"/>
  <c r="F25" i="31"/>
  <c r="G25" i="31"/>
  <c r="H25" i="31"/>
  <c r="I25" i="31"/>
  <c r="J25" i="31"/>
  <c r="K25" i="31"/>
  <c r="L25" i="31"/>
  <c r="M25" i="31"/>
  <c r="N25" i="31"/>
  <c r="O25" i="31"/>
  <c r="P25" i="31"/>
  <c r="Q25" i="31"/>
  <c r="R25" i="31"/>
  <c r="S25" i="31"/>
  <c r="T25" i="31"/>
  <c r="W25" i="31"/>
  <c r="Y25" i="31"/>
  <c r="Z25" i="31"/>
  <c r="AA25" i="31"/>
  <c r="AB25" i="31"/>
  <c r="AC25" i="31"/>
  <c r="AD25" i="31"/>
  <c r="AE25" i="31"/>
  <c r="AF25" i="31"/>
  <c r="AG25" i="31"/>
  <c r="AH25" i="31"/>
  <c r="AI25" i="31"/>
  <c r="AJ25" i="31"/>
  <c r="AL25" i="31"/>
  <c r="AM25" i="31"/>
  <c r="AO25" i="31"/>
  <c r="AS25" i="31"/>
  <c r="AT25" i="31"/>
  <c r="AV25" i="31"/>
  <c r="AW25" i="31"/>
  <c r="AX25" i="31"/>
  <c r="AZ25" i="31"/>
  <c r="BA25" i="31"/>
  <c r="BB25" i="31"/>
  <c r="BC25" i="31"/>
  <c r="BD25" i="31"/>
  <c r="BE25" i="31"/>
  <c r="BF25" i="31"/>
  <c r="BG25" i="31"/>
  <c r="BH25" i="31"/>
  <c r="BJ25" i="31"/>
  <c r="BK25" i="31"/>
  <c r="BL25" i="31"/>
  <c r="BM25" i="31"/>
  <c r="BN25" i="31"/>
  <c r="BO25" i="31"/>
  <c r="BP25" i="31"/>
  <c r="BQ25" i="31"/>
  <c r="BR25" i="31"/>
  <c r="BS25" i="31"/>
  <c r="BT25" i="31"/>
  <c r="B26" i="31"/>
  <c r="C26" i="31"/>
  <c r="D26" i="31"/>
  <c r="E26" i="31"/>
  <c r="F26" i="31"/>
  <c r="G26" i="31"/>
  <c r="H26" i="31"/>
  <c r="I26" i="31"/>
  <c r="J26" i="31"/>
  <c r="K26" i="31"/>
  <c r="L26" i="31"/>
  <c r="M26" i="31"/>
  <c r="N26" i="31"/>
  <c r="O26" i="31"/>
  <c r="P26" i="31"/>
  <c r="Q26" i="31"/>
  <c r="R26" i="31"/>
  <c r="S26" i="31"/>
  <c r="T26" i="31"/>
  <c r="W26" i="31"/>
  <c r="Y26" i="31"/>
  <c r="Z26" i="31"/>
  <c r="AA26" i="31"/>
  <c r="AB26" i="31"/>
  <c r="AC26" i="31"/>
  <c r="AD26" i="31"/>
  <c r="AE26" i="31"/>
  <c r="AF26" i="31"/>
  <c r="AG26" i="31"/>
  <c r="AH26" i="31"/>
  <c r="AI26" i="31"/>
  <c r="AJ26" i="31"/>
  <c r="AL26" i="31"/>
  <c r="AM26" i="31"/>
  <c r="AO26" i="31"/>
  <c r="AS26" i="31"/>
  <c r="AT26" i="31"/>
  <c r="AV26" i="31"/>
  <c r="AW26" i="31"/>
  <c r="AX26" i="31"/>
  <c r="AZ26" i="31"/>
  <c r="BA26" i="31"/>
  <c r="BB26" i="31"/>
  <c r="BC26" i="31"/>
  <c r="BD26" i="31"/>
  <c r="BE26" i="31"/>
  <c r="BF26" i="31"/>
  <c r="BG26" i="31"/>
  <c r="BH26" i="31"/>
  <c r="BJ26" i="31"/>
  <c r="BK26" i="31"/>
  <c r="BL26" i="31"/>
  <c r="BM26" i="31"/>
  <c r="BN26" i="31"/>
  <c r="BO26" i="31"/>
  <c r="BP26" i="31"/>
  <c r="BQ26" i="31"/>
  <c r="BR26" i="31"/>
  <c r="BS26" i="31"/>
  <c r="BT26" i="31"/>
  <c r="B27" i="31"/>
  <c r="C27" i="31"/>
  <c r="D27" i="31"/>
  <c r="E27" i="31"/>
  <c r="F27" i="31"/>
  <c r="G27" i="31"/>
  <c r="H27" i="31"/>
  <c r="I27" i="31"/>
  <c r="J27" i="31"/>
  <c r="K27" i="31"/>
  <c r="L27" i="31"/>
  <c r="M27" i="31"/>
  <c r="N27" i="31"/>
  <c r="O27" i="31"/>
  <c r="P27" i="31"/>
  <c r="Q27" i="31"/>
  <c r="R27" i="31"/>
  <c r="S27" i="31"/>
  <c r="T27" i="31"/>
  <c r="W27" i="31"/>
  <c r="Y27" i="31"/>
  <c r="Z27" i="31"/>
  <c r="AA27" i="31"/>
  <c r="AB27" i="31"/>
  <c r="AC27" i="31"/>
  <c r="AD27" i="31"/>
  <c r="AE27" i="31"/>
  <c r="AF27" i="31"/>
  <c r="AG27" i="31"/>
  <c r="AH27" i="31"/>
  <c r="AI27" i="31"/>
  <c r="AJ27" i="31"/>
  <c r="AL27" i="31"/>
  <c r="AM27" i="31"/>
  <c r="AO27" i="31"/>
  <c r="AS27" i="31"/>
  <c r="AT27" i="31"/>
  <c r="AV27" i="31"/>
  <c r="AW27" i="31"/>
  <c r="AX27" i="31"/>
  <c r="AZ27" i="31"/>
  <c r="BA27" i="31"/>
  <c r="BB27" i="31"/>
  <c r="BC27" i="31"/>
  <c r="BD27" i="31"/>
  <c r="BE27" i="31"/>
  <c r="BF27" i="31"/>
  <c r="BG27" i="31"/>
  <c r="BH27" i="31"/>
  <c r="BJ27" i="31"/>
  <c r="BK27" i="31"/>
  <c r="BL27" i="31"/>
  <c r="BM27" i="31"/>
  <c r="BN27" i="31"/>
  <c r="BO27" i="31"/>
  <c r="BP27" i="31"/>
  <c r="BQ27" i="31"/>
  <c r="BR27" i="31"/>
  <c r="BS27" i="31"/>
  <c r="BT27" i="31"/>
  <c r="B28" i="31"/>
  <c r="C28" i="31"/>
  <c r="D28" i="31"/>
  <c r="E28" i="31"/>
  <c r="F28" i="31"/>
  <c r="G28" i="31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W28" i="31"/>
  <c r="Y28" i="31"/>
  <c r="Z28" i="31"/>
  <c r="AA28" i="31"/>
  <c r="AB28" i="31"/>
  <c r="AC28" i="31"/>
  <c r="AD28" i="31"/>
  <c r="AE28" i="31"/>
  <c r="AF28" i="31"/>
  <c r="AG28" i="31"/>
  <c r="AH28" i="31"/>
  <c r="AI28" i="31"/>
  <c r="AJ28" i="31"/>
  <c r="AL28" i="31"/>
  <c r="AM28" i="31"/>
  <c r="AO28" i="31"/>
  <c r="AS28" i="31"/>
  <c r="AT28" i="31"/>
  <c r="AV28" i="31"/>
  <c r="AW28" i="31"/>
  <c r="AX28" i="31"/>
  <c r="AZ28" i="31"/>
  <c r="BA28" i="31"/>
  <c r="BB28" i="31"/>
  <c r="BC28" i="31"/>
  <c r="BD28" i="31"/>
  <c r="BE28" i="31"/>
  <c r="BF28" i="31"/>
  <c r="BG28" i="31"/>
  <c r="BH28" i="31"/>
  <c r="BJ28" i="31"/>
  <c r="BK28" i="31"/>
  <c r="BL28" i="31"/>
  <c r="BM28" i="31"/>
  <c r="BN28" i="31"/>
  <c r="BO28" i="31"/>
  <c r="BP28" i="31"/>
  <c r="BQ28" i="31"/>
  <c r="BR28" i="31"/>
  <c r="BS28" i="31"/>
  <c r="BT28" i="31"/>
  <c r="B29" i="31"/>
  <c r="C29" i="31"/>
  <c r="D29" i="31"/>
  <c r="E29" i="31"/>
  <c r="F29" i="31"/>
  <c r="G29" i="31"/>
  <c r="H29" i="31"/>
  <c r="I29" i="31"/>
  <c r="J29" i="31"/>
  <c r="K29" i="31"/>
  <c r="L29" i="31"/>
  <c r="M29" i="31"/>
  <c r="N29" i="31"/>
  <c r="O29" i="31"/>
  <c r="P29" i="31"/>
  <c r="Q29" i="31"/>
  <c r="R29" i="31"/>
  <c r="S29" i="31"/>
  <c r="T29" i="31"/>
  <c r="W29" i="31"/>
  <c r="Y29" i="31"/>
  <c r="Z29" i="31"/>
  <c r="AA29" i="31"/>
  <c r="AB29" i="31"/>
  <c r="AC29" i="31"/>
  <c r="AD29" i="31"/>
  <c r="AE29" i="31"/>
  <c r="AF29" i="31"/>
  <c r="AG29" i="31"/>
  <c r="AH29" i="31"/>
  <c r="AI29" i="31"/>
  <c r="AJ29" i="31"/>
  <c r="AL29" i="31"/>
  <c r="AM29" i="31"/>
  <c r="AO29" i="31"/>
  <c r="AS29" i="31"/>
  <c r="AT29" i="31"/>
  <c r="AV29" i="31"/>
  <c r="AW29" i="31"/>
  <c r="AX29" i="31"/>
  <c r="AZ29" i="31"/>
  <c r="BA29" i="31"/>
  <c r="BB29" i="31"/>
  <c r="BC29" i="31"/>
  <c r="BD29" i="31"/>
  <c r="BE29" i="31"/>
  <c r="BF29" i="31"/>
  <c r="BG29" i="31"/>
  <c r="BH29" i="31"/>
  <c r="BJ29" i="31"/>
  <c r="BK29" i="31"/>
  <c r="BL29" i="31"/>
  <c r="BM29" i="31"/>
  <c r="BN29" i="31"/>
  <c r="BO29" i="31"/>
  <c r="BP29" i="31"/>
  <c r="BQ29" i="31"/>
  <c r="BR29" i="31"/>
  <c r="BS29" i="31"/>
  <c r="BT29" i="31"/>
  <c r="B30" i="31"/>
  <c r="C30" i="31"/>
  <c r="D30" i="31"/>
  <c r="E30" i="31"/>
  <c r="F30" i="31"/>
  <c r="G30" i="31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W30" i="31"/>
  <c r="Y30" i="31"/>
  <c r="Z30" i="31"/>
  <c r="AA30" i="31"/>
  <c r="AB30" i="31"/>
  <c r="AC30" i="31"/>
  <c r="AD30" i="31"/>
  <c r="AE30" i="31"/>
  <c r="AF30" i="31"/>
  <c r="AG30" i="31"/>
  <c r="AH30" i="31"/>
  <c r="AI30" i="31"/>
  <c r="AJ30" i="31"/>
  <c r="AL30" i="31"/>
  <c r="AM30" i="31"/>
  <c r="AO30" i="31"/>
  <c r="AS30" i="31"/>
  <c r="AT30" i="31"/>
  <c r="AV30" i="31"/>
  <c r="AW30" i="31"/>
  <c r="AX30" i="31"/>
  <c r="AZ30" i="31"/>
  <c r="BA30" i="31"/>
  <c r="BB30" i="31"/>
  <c r="BC30" i="31"/>
  <c r="BD30" i="31"/>
  <c r="BE30" i="31"/>
  <c r="BF30" i="31"/>
  <c r="BG30" i="31"/>
  <c r="BH30" i="31"/>
  <c r="BJ30" i="31"/>
  <c r="BK30" i="31"/>
  <c r="BL30" i="31"/>
  <c r="BM30" i="31"/>
  <c r="BN30" i="31"/>
  <c r="BO30" i="31"/>
  <c r="BP30" i="31"/>
  <c r="BQ30" i="31"/>
  <c r="BR30" i="31"/>
  <c r="BS30" i="31"/>
  <c r="BT30" i="31"/>
  <c r="B31" i="31"/>
  <c r="C31" i="31"/>
  <c r="D31" i="31"/>
  <c r="E31" i="31"/>
  <c r="F31" i="31"/>
  <c r="G31" i="31"/>
  <c r="H31" i="31"/>
  <c r="I31" i="31"/>
  <c r="J31" i="31"/>
  <c r="K31" i="31"/>
  <c r="L31" i="31"/>
  <c r="M31" i="31"/>
  <c r="N31" i="31"/>
  <c r="O31" i="31"/>
  <c r="P31" i="31"/>
  <c r="Q31" i="31"/>
  <c r="R31" i="31"/>
  <c r="S31" i="31"/>
  <c r="T31" i="31"/>
  <c r="W31" i="31"/>
  <c r="Y31" i="31"/>
  <c r="Z31" i="31"/>
  <c r="AA31" i="31"/>
  <c r="AB31" i="31"/>
  <c r="AC31" i="31"/>
  <c r="AD31" i="31"/>
  <c r="AE31" i="31"/>
  <c r="AF31" i="31"/>
  <c r="AG31" i="31"/>
  <c r="AH31" i="31"/>
  <c r="AI31" i="31"/>
  <c r="AJ31" i="31"/>
  <c r="AL31" i="31"/>
  <c r="AM31" i="31"/>
  <c r="AO31" i="31"/>
  <c r="AS31" i="31"/>
  <c r="AT31" i="31"/>
  <c r="AV31" i="31"/>
  <c r="AW31" i="31"/>
  <c r="AX31" i="31"/>
  <c r="AZ31" i="31"/>
  <c r="BA31" i="31"/>
  <c r="BB31" i="31"/>
  <c r="BC31" i="31"/>
  <c r="BD31" i="31"/>
  <c r="BE31" i="31"/>
  <c r="BF31" i="31"/>
  <c r="BG31" i="31"/>
  <c r="BH31" i="31"/>
  <c r="BJ31" i="31"/>
  <c r="BK31" i="31"/>
  <c r="BL31" i="31"/>
  <c r="BM31" i="31"/>
  <c r="BN31" i="31"/>
  <c r="BO31" i="31"/>
  <c r="BP31" i="31"/>
  <c r="BQ31" i="31"/>
  <c r="BR31" i="31"/>
  <c r="BS31" i="31"/>
  <c r="BT31" i="31"/>
  <c r="B32" i="31"/>
  <c r="C32" i="31"/>
  <c r="D32" i="31"/>
  <c r="E32" i="31"/>
  <c r="F32" i="31"/>
  <c r="G32" i="31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W32" i="31"/>
  <c r="Y32" i="31"/>
  <c r="Z32" i="31"/>
  <c r="AA32" i="31"/>
  <c r="AB32" i="31"/>
  <c r="AC32" i="31"/>
  <c r="AD32" i="31"/>
  <c r="AE32" i="31"/>
  <c r="AF32" i="31"/>
  <c r="AG32" i="31"/>
  <c r="AH32" i="31"/>
  <c r="AI32" i="31"/>
  <c r="AJ32" i="31"/>
  <c r="AL32" i="31"/>
  <c r="AM32" i="31"/>
  <c r="AO32" i="31"/>
  <c r="AS32" i="31"/>
  <c r="AT32" i="31"/>
  <c r="AV32" i="31"/>
  <c r="AW32" i="31"/>
  <c r="AX32" i="31"/>
  <c r="AZ32" i="31"/>
  <c r="BA32" i="31"/>
  <c r="BB32" i="31"/>
  <c r="BC32" i="31"/>
  <c r="BD32" i="31"/>
  <c r="BE32" i="31"/>
  <c r="BF32" i="31"/>
  <c r="BG32" i="31"/>
  <c r="BH32" i="31"/>
  <c r="BJ32" i="31"/>
  <c r="BK32" i="31"/>
  <c r="BL32" i="31"/>
  <c r="BM32" i="31"/>
  <c r="BN32" i="31"/>
  <c r="BO32" i="31"/>
  <c r="BP32" i="31"/>
  <c r="BQ32" i="31"/>
  <c r="BR32" i="31"/>
  <c r="BS32" i="31"/>
  <c r="BT32" i="31"/>
  <c r="B33" i="31"/>
  <c r="C33" i="31"/>
  <c r="D33" i="31"/>
  <c r="E33" i="31"/>
  <c r="F33" i="31"/>
  <c r="G33" i="31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W33" i="31"/>
  <c r="Y33" i="31"/>
  <c r="Z33" i="31"/>
  <c r="AA33" i="31"/>
  <c r="AB33" i="31"/>
  <c r="AC33" i="31"/>
  <c r="AD33" i="31"/>
  <c r="AE33" i="31"/>
  <c r="AF33" i="31"/>
  <c r="AG33" i="31"/>
  <c r="AH33" i="31"/>
  <c r="AI33" i="31"/>
  <c r="AJ33" i="31"/>
  <c r="AL33" i="31"/>
  <c r="AM33" i="31"/>
  <c r="AO33" i="31"/>
  <c r="AS33" i="31"/>
  <c r="AT33" i="31"/>
  <c r="AV33" i="31"/>
  <c r="AW33" i="31"/>
  <c r="AX33" i="31"/>
  <c r="AZ33" i="31"/>
  <c r="BA33" i="31"/>
  <c r="BB33" i="31"/>
  <c r="BC33" i="31"/>
  <c r="BD33" i="31"/>
  <c r="BE33" i="31"/>
  <c r="BF33" i="31"/>
  <c r="BG33" i="31"/>
  <c r="BH33" i="31"/>
  <c r="BJ33" i="31"/>
  <c r="BK33" i="31"/>
  <c r="BL33" i="31"/>
  <c r="BM33" i="31"/>
  <c r="BN33" i="31"/>
  <c r="BO33" i="31"/>
  <c r="BP33" i="31"/>
  <c r="BQ33" i="31"/>
  <c r="BR33" i="31"/>
  <c r="BS33" i="31"/>
  <c r="BT33" i="31"/>
  <c r="B34" i="31"/>
  <c r="C34" i="31"/>
  <c r="D34" i="31"/>
  <c r="E34" i="3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W34" i="31"/>
  <c r="Y34" i="31"/>
  <c r="Z34" i="31"/>
  <c r="AA34" i="31"/>
  <c r="AB34" i="31"/>
  <c r="AC34" i="31"/>
  <c r="AD34" i="31"/>
  <c r="AE34" i="31"/>
  <c r="AF34" i="31"/>
  <c r="AG34" i="31"/>
  <c r="AH34" i="31"/>
  <c r="AI34" i="31"/>
  <c r="AJ34" i="31"/>
  <c r="AL34" i="31"/>
  <c r="AM34" i="31"/>
  <c r="AO34" i="31"/>
  <c r="AS34" i="31"/>
  <c r="AT34" i="31"/>
  <c r="AV34" i="31"/>
  <c r="AW34" i="31"/>
  <c r="AX34" i="31"/>
  <c r="AZ34" i="31"/>
  <c r="BA34" i="31"/>
  <c r="BB34" i="31"/>
  <c r="BC34" i="31"/>
  <c r="BD34" i="31"/>
  <c r="BE34" i="31"/>
  <c r="BF34" i="31"/>
  <c r="BG34" i="31"/>
  <c r="BH34" i="31"/>
  <c r="BJ34" i="31"/>
  <c r="BK34" i="31"/>
  <c r="BL34" i="31"/>
  <c r="BM34" i="31"/>
  <c r="BN34" i="31"/>
  <c r="BO34" i="31"/>
  <c r="BP34" i="31"/>
  <c r="BQ34" i="31"/>
  <c r="BR34" i="31"/>
  <c r="BS34" i="31"/>
  <c r="BT34" i="31"/>
  <c r="B35" i="31"/>
  <c r="C35" i="31"/>
  <c r="D35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W35" i="31"/>
  <c r="Y35" i="31"/>
  <c r="Z35" i="31"/>
  <c r="AA35" i="31"/>
  <c r="AB35" i="31"/>
  <c r="AC35" i="31"/>
  <c r="AD35" i="31"/>
  <c r="AE35" i="31"/>
  <c r="AF35" i="31"/>
  <c r="AG35" i="31"/>
  <c r="AH35" i="31"/>
  <c r="AI35" i="31"/>
  <c r="AJ35" i="31"/>
  <c r="AL35" i="31"/>
  <c r="AM35" i="31"/>
  <c r="AO35" i="31"/>
  <c r="AS35" i="31"/>
  <c r="AT35" i="31"/>
  <c r="AV35" i="31"/>
  <c r="AW35" i="31"/>
  <c r="AX35" i="31"/>
  <c r="AZ35" i="31"/>
  <c r="BA35" i="31"/>
  <c r="BB35" i="31"/>
  <c r="BC35" i="31"/>
  <c r="BD35" i="31"/>
  <c r="BE35" i="31"/>
  <c r="BF35" i="31"/>
  <c r="BG35" i="31"/>
  <c r="BH35" i="31"/>
  <c r="BJ35" i="31"/>
  <c r="BK35" i="31"/>
  <c r="BL35" i="31"/>
  <c r="BM35" i="31"/>
  <c r="BN35" i="31"/>
  <c r="BO35" i="31"/>
  <c r="BP35" i="31"/>
  <c r="BQ35" i="31"/>
  <c r="BR35" i="31"/>
  <c r="BS35" i="31"/>
  <c r="BT35" i="31"/>
  <c r="B36" i="31"/>
  <c r="C36" i="31"/>
  <c r="D36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W36" i="31"/>
  <c r="Y36" i="31"/>
  <c r="Z36" i="31"/>
  <c r="AA36" i="31"/>
  <c r="AB36" i="31"/>
  <c r="AC36" i="31"/>
  <c r="AD36" i="31"/>
  <c r="AE36" i="31"/>
  <c r="AF36" i="31"/>
  <c r="AG36" i="31"/>
  <c r="AH36" i="31"/>
  <c r="AI36" i="31"/>
  <c r="AJ36" i="31"/>
  <c r="AL36" i="31"/>
  <c r="AM36" i="31"/>
  <c r="AO36" i="31"/>
  <c r="AS36" i="31"/>
  <c r="AT36" i="31"/>
  <c r="AV36" i="31"/>
  <c r="AW36" i="31"/>
  <c r="AX36" i="31"/>
  <c r="AZ36" i="31"/>
  <c r="BA36" i="31"/>
  <c r="BB36" i="31"/>
  <c r="BC36" i="31"/>
  <c r="BD36" i="31"/>
  <c r="BE36" i="31"/>
  <c r="BF36" i="31"/>
  <c r="BG36" i="31"/>
  <c r="BH36" i="31"/>
  <c r="BJ36" i="31"/>
  <c r="BK36" i="31"/>
  <c r="BL36" i="31"/>
  <c r="BM36" i="31"/>
  <c r="BN36" i="31"/>
  <c r="BO36" i="31"/>
  <c r="BP36" i="31"/>
  <c r="BQ36" i="31"/>
  <c r="BR36" i="31"/>
  <c r="BS36" i="31"/>
  <c r="BT36" i="31"/>
  <c r="B37" i="31"/>
  <c r="C37" i="31"/>
  <c r="D37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W37" i="31"/>
  <c r="Y37" i="31"/>
  <c r="Z37" i="31"/>
  <c r="AA37" i="31"/>
  <c r="AB37" i="31"/>
  <c r="AC37" i="31"/>
  <c r="AD37" i="31"/>
  <c r="AE37" i="31"/>
  <c r="AF37" i="31"/>
  <c r="AG37" i="31"/>
  <c r="AH37" i="31"/>
  <c r="AI37" i="31"/>
  <c r="AJ37" i="31"/>
  <c r="AL37" i="31"/>
  <c r="AM37" i="31"/>
  <c r="AO37" i="31"/>
  <c r="AS37" i="31"/>
  <c r="AT37" i="31"/>
  <c r="AV37" i="31"/>
  <c r="AW37" i="31"/>
  <c r="AX37" i="31"/>
  <c r="AZ37" i="31"/>
  <c r="BA37" i="31"/>
  <c r="BB37" i="31"/>
  <c r="BC37" i="31"/>
  <c r="BD37" i="31"/>
  <c r="BE37" i="31"/>
  <c r="BF37" i="31"/>
  <c r="BG37" i="31"/>
  <c r="BH37" i="31"/>
  <c r="BJ37" i="31"/>
  <c r="BK37" i="31"/>
  <c r="BL37" i="31"/>
  <c r="BM37" i="31"/>
  <c r="BN37" i="31"/>
  <c r="BO37" i="31"/>
  <c r="BP37" i="31"/>
  <c r="BQ37" i="31"/>
  <c r="BR37" i="31"/>
  <c r="BS37" i="31"/>
  <c r="BT37" i="31"/>
  <c r="B38" i="31"/>
  <c r="C38" i="31"/>
  <c r="D38" i="31"/>
  <c r="E38" i="31"/>
  <c r="F38" i="31"/>
  <c r="G38" i="31"/>
  <c r="H38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W38" i="31"/>
  <c r="Y38" i="31"/>
  <c r="Z38" i="31"/>
  <c r="AA38" i="31"/>
  <c r="AB38" i="31"/>
  <c r="AC38" i="31"/>
  <c r="AD38" i="31"/>
  <c r="AE38" i="31"/>
  <c r="AF38" i="31"/>
  <c r="AG38" i="31"/>
  <c r="AH38" i="31"/>
  <c r="AI38" i="31"/>
  <c r="AJ38" i="31"/>
  <c r="AL38" i="31"/>
  <c r="AM38" i="31"/>
  <c r="AO38" i="31"/>
  <c r="AS38" i="31"/>
  <c r="AT38" i="31"/>
  <c r="AV38" i="31"/>
  <c r="AW38" i="31"/>
  <c r="AX38" i="31"/>
  <c r="AZ38" i="31"/>
  <c r="BA38" i="31"/>
  <c r="BB38" i="31"/>
  <c r="BC38" i="31"/>
  <c r="BD38" i="31"/>
  <c r="BE38" i="31"/>
  <c r="BF38" i="31"/>
  <c r="BG38" i="31"/>
  <c r="BH38" i="31"/>
  <c r="BJ38" i="31"/>
  <c r="BK38" i="31"/>
  <c r="BL38" i="31"/>
  <c r="BM38" i="31"/>
  <c r="BN38" i="31"/>
  <c r="BO38" i="31"/>
  <c r="BP38" i="31"/>
  <c r="BQ38" i="31"/>
  <c r="BR38" i="31"/>
  <c r="BS38" i="31"/>
  <c r="BT38" i="31"/>
  <c r="D40" i="31"/>
  <c r="L40" i="31"/>
  <c r="T40" i="31"/>
  <c r="AE40" i="31"/>
  <c r="AO40" i="31"/>
  <c r="BB40" i="31"/>
  <c r="BK40" i="31"/>
  <c r="BS40" i="31"/>
  <c r="B7" i="33"/>
  <c r="C7" i="33"/>
  <c r="D7" i="33"/>
  <c r="E7" i="33"/>
  <c r="F7" i="33"/>
  <c r="G7" i="33"/>
  <c r="H7" i="33"/>
  <c r="I7" i="33"/>
  <c r="J7" i="33"/>
  <c r="K7" i="33"/>
  <c r="L7" i="33"/>
  <c r="M7" i="33"/>
  <c r="N7" i="33"/>
  <c r="O7" i="33"/>
  <c r="P7" i="33"/>
  <c r="Q7" i="33"/>
  <c r="R7" i="33"/>
  <c r="S7" i="33"/>
  <c r="T7" i="33"/>
  <c r="W7" i="33"/>
  <c r="Y7" i="33"/>
  <c r="Z7" i="33"/>
  <c r="AA7" i="33"/>
  <c r="AB7" i="33"/>
  <c r="AC7" i="33"/>
  <c r="AD7" i="33"/>
  <c r="AE7" i="33"/>
  <c r="AF7" i="33"/>
  <c r="AG7" i="33"/>
  <c r="AH7" i="33"/>
  <c r="AI7" i="33"/>
  <c r="AJ7" i="33"/>
  <c r="AK7" i="33"/>
  <c r="AL7" i="33"/>
  <c r="AM7" i="33"/>
  <c r="AO7" i="33"/>
  <c r="AS7" i="33"/>
  <c r="AT7" i="33"/>
  <c r="AV7" i="33"/>
  <c r="AW7" i="33"/>
  <c r="AX7" i="33"/>
  <c r="AZ7" i="33"/>
  <c r="BA7" i="33"/>
  <c r="BB7" i="33"/>
  <c r="BC7" i="33"/>
  <c r="BD7" i="33"/>
  <c r="BE7" i="33"/>
  <c r="BF7" i="33"/>
  <c r="BG7" i="33"/>
  <c r="BH7" i="33"/>
  <c r="BI7" i="33"/>
  <c r="BJ7" i="33"/>
  <c r="BK7" i="33"/>
  <c r="BL7" i="33"/>
  <c r="BM7" i="33"/>
  <c r="BN7" i="33"/>
  <c r="BO7" i="33"/>
  <c r="BP7" i="33"/>
  <c r="BQ7" i="33"/>
  <c r="BR7" i="33"/>
  <c r="BS7" i="33"/>
  <c r="BT7" i="33"/>
  <c r="B8" i="33"/>
  <c r="C8" i="33"/>
  <c r="D8" i="33"/>
  <c r="E8" i="33"/>
  <c r="F8" i="33"/>
  <c r="G8" i="33"/>
  <c r="H8" i="33"/>
  <c r="I8" i="33"/>
  <c r="J8" i="33"/>
  <c r="K8" i="33"/>
  <c r="L8" i="33"/>
  <c r="M8" i="33"/>
  <c r="N8" i="33"/>
  <c r="O8" i="33"/>
  <c r="P8" i="33"/>
  <c r="Q8" i="33"/>
  <c r="R8" i="33"/>
  <c r="S8" i="33"/>
  <c r="T8" i="33"/>
  <c r="W8" i="33"/>
  <c r="X8" i="33"/>
  <c r="Y8" i="33"/>
  <c r="Z8" i="33"/>
  <c r="AA8" i="33"/>
  <c r="AB8" i="33"/>
  <c r="AC8" i="33"/>
  <c r="AD8" i="33"/>
  <c r="AE8" i="33"/>
  <c r="AF8" i="33"/>
  <c r="AG8" i="33"/>
  <c r="AH8" i="33"/>
  <c r="AI8" i="33"/>
  <c r="AJ8" i="33"/>
  <c r="AK8" i="33"/>
  <c r="AL8" i="33"/>
  <c r="AM8" i="33"/>
  <c r="AO8" i="33"/>
  <c r="AS8" i="33"/>
  <c r="AT8" i="33"/>
  <c r="AV8" i="33"/>
  <c r="AW8" i="33"/>
  <c r="AX8" i="33"/>
  <c r="AZ8" i="33"/>
  <c r="BA8" i="33"/>
  <c r="BB8" i="33"/>
  <c r="BC8" i="33"/>
  <c r="BD8" i="33"/>
  <c r="BE8" i="33"/>
  <c r="BF8" i="33"/>
  <c r="BG8" i="33"/>
  <c r="BH8" i="33"/>
  <c r="BJ8" i="33"/>
  <c r="BK8" i="33"/>
  <c r="BL8" i="33"/>
  <c r="BM8" i="33"/>
  <c r="BN8" i="33"/>
  <c r="BO8" i="33"/>
  <c r="BP8" i="33"/>
  <c r="BQ8" i="33"/>
  <c r="BR8" i="33"/>
  <c r="BS8" i="33"/>
  <c r="BT8" i="33"/>
  <c r="B9" i="33"/>
  <c r="C9" i="33"/>
  <c r="D9" i="33"/>
  <c r="E9" i="33"/>
  <c r="F9" i="33"/>
  <c r="G9" i="33"/>
  <c r="H9" i="33"/>
  <c r="I9" i="33"/>
  <c r="J9" i="33"/>
  <c r="K9" i="33"/>
  <c r="L9" i="33"/>
  <c r="M9" i="33"/>
  <c r="N9" i="33"/>
  <c r="O9" i="33"/>
  <c r="P9" i="33"/>
  <c r="Q9" i="33"/>
  <c r="R9" i="33"/>
  <c r="S9" i="33"/>
  <c r="T9" i="33"/>
  <c r="W9" i="33"/>
  <c r="Y9" i="33"/>
  <c r="Z9" i="33"/>
  <c r="AA9" i="33"/>
  <c r="AB9" i="33"/>
  <c r="AC9" i="33"/>
  <c r="AD9" i="33"/>
  <c r="AE9" i="33"/>
  <c r="AF9" i="33"/>
  <c r="AG9" i="33"/>
  <c r="AH9" i="33"/>
  <c r="AI9" i="33"/>
  <c r="AJ9" i="33"/>
  <c r="AK9" i="33"/>
  <c r="AL9" i="33"/>
  <c r="AM9" i="33"/>
  <c r="AO9" i="33"/>
  <c r="AS9" i="33"/>
  <c r="AT9" i="33"/>
  <c r="AV9" i="33"/>
  <c r="AW9" i="33"/>
  <c r="AX9" i="33"/>
  <c r="AZ9" i="33"/>
  <c r="BA9" i="33"/>
  <c r="BB9" i="33"/>
  <c r="BC9" i="33"/>
  <c r="BD9" i="33"/>
  <c r="BE9" i="33"/>
  <c r="BF9" i="33"/>
  <c r="BG9" i="33"/>
  <c r="BH9" i="33"/>
  <c r="BI9" i="33"/>
  <c r="BJ9" i="33"/>
  <c r="BK9" i="33"/>
  <c r="BL9" i="33"/>
  <c r="BM9" i="33"/>
  <c r="BN9" i="33"/>
  <c r="BO9" i="33"/>
  <c r="BP9" i="33"/>
  <c r="BQ9" i="33"/>
  <c r="BR9" i="33"/>
  <c r="BS9" i="33"/>
  <c r="BT9" i="33"/>
  <c r="B10" i="33"/>
  <c r="H40" i="33" s="1"/>
  <c r="C10" i="33"/>
  <c r="D10" i="33"/>
  <c r="E10" i="33"/>
  <c r="F10" i="33"/>
  <c r="G10" i="33"/>
  <c r="H10" i="33"/>
  <c r="I10" i="33"/>
  <c r="J10" i="33"/>
  <c r="K10" i="33"/>
  <c r="L10" i="33"/>
  <c r="M10" i="33"/>
  <c r="N10" i="33"/>
  <c r="O10" i="33"/>
  <c r="P10" i="33"/>
  <c r="P40" i="33" s="1"/>
  <c r="Q10" i="33"/>
  <c r="R10" i="33"/>
  <c r="R41" i="33" s="1"/>
  <c r="S10" i="33"/>
  <c r="T10" i="33"/>
  <c r="W10" i="33"/>
  <c r="X10" i="33"/>
  <c r="Y10" i="33"/>
  <c r="Z10" i="33"/>
  <c r="AA10" i="33"/>
  <c r="AB10" i="33"/>
  <c r="AC10" i="33"/>
  <c r="AD10" i="33"/>
  <c r="AE10" i="33"/>
  <c r="AF10" i="33"/>
  <c r="AG10" i="33"/>
  <c r="AH10" i="33"/>
  <c r="AI10" i="33"/>
  <c r="AJ10" i="33"/>
  <c r="AK10" i="33"/>
  <c r="AL10" i="33"/>
  <c r="AM10" i="33"/>
  <c r="AO10" i="33"/>
  <c r="AS10" i="33"/>
  <c r="AT10" i="33"/>
  <c r="AV10" i="33"/>
  <c r="AW10" i="33"/>
  <c r="AX10" i="33"/>
  <c r="AZ10" i="33"/>
  <c r="BA10" i="33"/>
  <c r="BB10" i="33"/>
  <c r="BC10" i="33"/>
  <c r="BD10" i="33"/>
  <c r="BE10" i="33"/>
  <c r="BF10" i="33"/>
  <c r="BG10" i="33"/>
  <c r="BH10" i="33"/>
  <c r="BJ10" i="33"/>
  <c r="BK10" i="33"/>
  <c r="BL10" i="33"/>
  <c r="BM10" i="33"/>
  <c r="BN10" i="33"/>
  <c r="BO10" i="33"/>
  <c r="BP10" i="33"/>
  <c r="BQ10" i="33"/>
  <c r="BR10" i="33"/>
  <c r="BS10" i="33"/>
  <c r="BT10" i="33"/>
  <c r="B11" i="33"/>
  <c r="C11" i="33"/>
  <c r="D11" i="33"/>
  <c r="E11" i="33"/>
  <c r="F11" i="33"/>
  <c r="G11" i="33"/>
  <c r="H11" i="33"/>
  <c r="I11" i="33"/>
  <c r="J11" i="33"/>
  <c r="K11" i="33"/>
  <c r="L11" i="33"/>
  <c r="M11" i="33"/>
  <c r="N11" i="33"/>
  <c r="O11" i="33"/>
  <c r="P11" i="33"/>
  <c r="Q11" i="33"/>
  <c r="R11" i="33"/>
  <c r="S11" i="33"/>
  <c r="T11" i="33"/>
  <c r="W11" i="33"/>
  <c r="Y11" i="33"/>
  <c r="Z11" i="33"/>
  <c r="AA11" i="33"/>
  <c r="AB11" i="33"/>
  <c r="AC11" i="33"/>
  <c r="AD11" i="33"/>
  <c r="AE11" i="33"/>
  <c r="AF11" i="33"/>
  <c r="AG11" i="33"/>
  <c r="AH11" i="33"/>
  <c r="AI11" i="33"/>
  <c r="AJ11" i="33"/>
  <c r="AK11" i="33"/>
  <c r="AL11" i="33"/>
  <c r="AM11" i="33"/>
  <c r="AO11" i="33"/>
  <c r="AS11" i="33"/>
  <c r="AT11" i="33"/>
  <c r="AV11" i="33"/>
  <c r="AW11" i="33"/>
  <c r="AX11" i="33"/>
  <c r="AZ11" i="33"/>
  <c r="BA11" i="33"/>
  <c r="BB11" i="33"/>
  <c r="BC11" i="33"/>
  <c r="BD11" i="33"/>
  <c r="BE11" i="33"/>
  <c r="BF11" i="33"/>
  <c r="BG11" i="33"/>
  <c r="BH11" i="33"/>
  <c r="BI11" i="33"/>
  <c r="BJ11" i="33"/>
  <c r="BK11" i="33"/>
  <c r="BL11" i="33"/>
  <c r="BM11" i="33"/>
  <c r="BN11" i="33"/>
  <c r="BO11" i="33"/>
  <c r="BP11" i="33"/>
  <c r="BQ11" i="33"/>
  <c r="BR11" i="33"/>
  <c r="BS11" i="33"/>
  <c r="BT11" i="33"/>
  <c r="B12" i="33"/>
  <c r="C12" i="33"/>
  <c r="D12" i="33"/>
  <c r="E12" i="33"/>
  <c r="F12" i="33"/>
  <c r="G12" i="33"/>
  <c r="H12" i="33"/>
  <c r="I12" i="33"/>
  <c r="J12" i="33"/>
  <c r="K12" i="33"/>
  <c r="L12" i="33"/>
  <c r="M12" i="33"/>
  <c r="N12" i="33"/>
  <c r="O12" i="33"/>
  <c r="P12" i="33"/>
  <c r="Q12" i="33"/>
  <c r="R12" i="33"/>
  <c r="S12" i="33"/>
  <c r="T12" i="33"/>
  <c r="W12" i="33"/>
  <c r="X12" i="33"/>
  <c r="Y12" i="33"/>
  <c r="Z12" i="33"/>
  <c r="AA12" i="33"/>
  <c r="AB12" i="33"/>
  <c r="AC12" i="33"/>
  <c r="AD12" i="33"/>
  <c r="AE12" i="33"/>
  <c r="AF12" i="33"/>
  <c r="AG12" i="33"/>
  <c r="AH12" i="33"/>
  <c r="AI12" i="33"/>
  <c r="AJ12" i="33"/>
  <c r="AK12" i="33"/>
  <c r="AL12" i="33"/>
  <c r="AM12" i="33"/>
  <c r="AO12" i="33"/>
  <c r="AS12" i="33"/>
  <c r="AT12" i="33"/>
  <c r="AV12" i="33"/>
  <c r="AW12" i="33"/>
  <c r="AX12" i="33"/>
  <c r="AZ12" i="33"/>
  <c r="BA12" i="33"/>
  <c r="BB12" i="33"/>
  <c r="BC12" i="33"/>
  <c r="BD12" i="33"/>
  <c r="BE12" i="33"/>
  <c r="BF12" i="33"/>
  <c r="BG12" i="33"/>
  <c r="BH12" i="33"/>
  <c r="BJ12" i="33"/>
  <c r="BK12" i="33"/>
  <c r="BL12" i="33"/>
  <c r="BM12" i="33"/>
  <c r="BN12" i="33"/>
  <c r="BO12" i="33"/>
  <c r="BP12" i="33"/>
  <c r="BQ12" i="33"/>
  <c r="BR12" i="33"/>
  <c r="BS12" i="33"/>
  <c r="BT12" i="33"/>
  <c r="B13" i="33"/>
  <c r="C13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P13" i="33"/>
  <c r="Q13" i="33"/>
  <c r="R13" i="33"/>
  <c r="S13" i="33"/>
  <c r="T13" i="33"/>
  <c r="W13" i="33"/>
  <c r="Y13" i="33"/>
  <c r="Z13" i="33"/>
  <c r="AA13" i="33"/>
  <c r="AB13" i="33"/>
  <c r="AC13" i="33"/>
  <c r="AD13" i="33"/>
  <c r="AE13" i="33"/>
  <c r="AF13" i="33"/>
  <c r="AG13" i="33"/>
  <c r="AH13" i="33"/>
  <c r="AI13" i="33"/>
  <c r="AJ13" i="33"/>
  <c r="AK13" i="33"/>
  <c r="AL13" i="33"/>
  <c r="AM13" i="33"/>
  <c r="AO13" i="33"/>
  <c r="AS13" i="33"/>
  <c r="AT13" i="33"/>
  <c r="AV13" i="33"/>
  <c r="AW13" i="33"/>
  <c r="AX13" i="33"/>
  <c r="AZ13" i="33"/>
  <c r="BA13" i="33"/>
  <c r="BB13" i="33"/>
  <c r="BC13" i="33"/>
  <c r="BD13" i="33"/>
  <c r="BE13" i="33"/>
  <c r="BF13" i="33"/>
  <c r="BG13" i="33"/>
  <c r="BH13" i="33"/>
  <c r="BI13" i="33"/>
  <c r="BJ13" i="33"/>
  <c r="BK13" i="33"/>
  <c r="BL13" i="33"/>
  <c r="BM13" i="33"/>
  <c r="BN13" i="33"/>
  <c r="BO13" i="33"/>
  <c r="BP13" i="33"/>
  <c r="BQ13" i="33"/>
  <c r="BR13" i="33"/>
  <c r="BS13" i="33"/>
  <c r="BT13" i="33"/>
  <c r="B14" i="33"/>
  <c r="C14" i="33"/>
  <c r="D14" i="33"/>
  <c r="E14" i="33"/>
  <c r="F14" i="33"/>
  <c r="G14" i="33"/>
  <c r="H14" i="33"/>
  <c r="I14" i="33"/>
  <c r="J14" i="33"/>
  <c r="K14" i="33"/>
  <c r="L14" i="33"/>
  <c r="M14" i="33"/>
  <c r="N14" i="33"/>
  <c r="O14" i="33"/>
  <c r="P14" i="33"/>
  <c r="Q14" i="33"/>
  <c r="R14" i="33"/>
  <c r="S14" i="33"/>
  <c r="T14" i="33"/>
  <c r="W14" i="33"/>
  <c r="X14" i="33"/>
  <c r="Y14" i="33"/>
  <c r="Z14" i="33"/>
  <c r="AA14" i="33"/>
  <c r="AB14" i="33"/>
  <c r="AC14" i="33"/>
  <c r="AD14" i="33"/>
  <c r="AE14" i="33"/>
  <c r="AF14" i="33"/>
  <c r="AG14" i="33"/>
  <c r="AH14" i="33"/>
  <c r="AI14" i="33"/>
  <c r="AJ14" i="33"/>
  <c r="AK14" i="33"/>
  <c r="AL14" i="33"/>
  <c r="AM14" i="33"/>
  <c r="AO14" i="33"/>
  <c r="AS14" i="33"/>
  <c r="AT14" i="33"/>
  <c r="AV14" i="33"/>
  <c r="AW14" i="33"/>
  <c r="AX14" i="33"/>
  <c r="AZ14" i="33"/>
  <c r="BA14" i="33"/>
  <c r="BB14" i="33"/>
  <c r="BC14" i="33"/>
  <c r="BD14" i="33"/>
  <c r="BE14" i="33"/>
  <c r="BF14" i="33"/>
  <c r="BG14" i="33"/>
  <c r="BH14" i="33"/>
  <c r="BJ14" i="33"/>
  <c r="BK14" i="33"/>
  <c r="BL14" i="33"/>
  <c r="BM14" i="33"/>
  <c r="BN14" i="33"/>
  <c r="BO14" i="33"/>
  <c r="BP14" i="33"/>
  <c r="BQ14" i="33"/>
  <c r="BR14" i="33"/>
  <c r="BS14" i="33"/>
  <c r="BT14" i="33"/>
  <c r="B15" i="33"/>
  <c r="C15" i="33"/>
  <c r="D15" i="33"/>
  <c r="E15" i="33"/>
  <c r="F15" i="33"/>
  <c r="G15" i="33"/>
  <c r="H15" i="33"/>
  <c r="I15" i="33"/>
  <c r="J15" i="33"/>
  <c r="K15" i="33"/>
  <c r="L15" i="33"/>
  <c r="M15" i="33"/>
  <c r="N15" i="33"/>
  <c r="O15" i="33"/>
  <c r="P15" i="33"/>
  <c r="Q15" i="33"/>
  <c r="R15" i="33"/>
  <c r="S15" i="33"/>
  <c r="T15" i="33"/>
  <c r="W15" i="33"/>
  <c r="Y15" i="33"/>
  <c r="Z15" i="33"/>
  <c r="AA15" i="33"/>
  <c r="AB15" i="33"/>
  <c r="AC15" i="33"/>
  <c r="AD15" i="33"/>
  <c r="AE15" i="33"/>
  <c r="AF15" i="33"/>
  <c r="AG15" i="33"/>
  <c r="AH15" i="33"/>
  <c r="AI15" i="33"/>
  <c r="AJ15" i="33"/>
  <c r="AK15" i="33"/>
  <c r="AL15" i="33"/>
  <c r="AM15" i="33"/>
  <c r="AO15" i="33"/>
  <c r="AS15" i="33"/>
  <c r="AT15" i="33"/>
  <c r="AV15" i="33"/>
  <c r="AW15" i="33"/>
  <c r="AX15" i="33"/>
  <c r="AZ15" i="33"/>
  <c r="BA15" i="33"/>
  <c r="BB15" i="33"/>
  <c r="BC15" i="33"/>
  <c r="BD15" i="33"/>
  <c r="BE15" i="33"/>
  <c r="BF15" i="33"/>
  <c r="BG15" i="33"/>
  <c r="BH15" i="33"/>
  <c r="BI15" i="33"/>
  <c r="BJ15" i="33"/>
  <c r="BK15" i="33"/>
  <c r="BL15" i="33"/>
  <c r="BM15" i="33"/>
  <c r="BN15" i="33"/>
  <c r="BO15" i="33"/>
  <c r="BP15" i="33"/>
  <c r="BQ15" i="33"/>
  <c r="BR15" i="33"/>
  <c r="BS15" i="33"/>
  <c r="BT15" i="33"/>
  <c r="B16" i="33"/>
  <c r="C16" i="33"/>
  <c r="D16" i="33"/>
  <c r="E16" i="33"/>
  <c r="F16" i="33"/>
  <c r="G16" i="33"/>
  <c r="H16" i="33"/>
  <c r="I16" i="33"/>
  <c r="J16" i="33"/>
  <c r="K16" i="33"/>
  <c r="L16" i="33"/>
  <c r="M16" i="33"/>
  <c r="N16" i="33"/>
  <c r="O16" i="33"/>
  <c r="P16" i="33"/>
  <c r="Q16" i="33"/>
  <c r="R16" i="33"/>
  <c r="S16" i="33"/>
  <c r="T16" i="33"/>
  <c r="W16" i="33"/>
  <c r="X16" i="33"/>
  <c r="Y16" i="33"/>
  <c r="Z16" i="33"/>
  <c r="AA16" i="33"/>
  <c r="AB16" i="33"/>
  <c r="AC16" i="33"/>
  <c r="AD16" i="33"/>
  <c r="AE16" i="33"/>
  <c r="AF16" i="33"/>
  <c r="AG16" i="33"/>
  <c r="AH16" i="33"/>
  <c r="AI16" i="33"/>
  <c r="AJ16" i="33"/>
  <c r="AK16" i="33"/>
  <c r="AL16" i="33"/>
  <c r="AM16" i="33"/>
  <c r="AO16" i="33"/>
  <c r="AS16" i="33"/>
  <c r="AT16" i="33"/>
  <c r="AV16" i="33"/>
  <c r="AW16" i="33"/>
  <c r="AX16" i="33"/>
  <c r="AZ16" i="33"/>
  <c r="BA16" i="33"/>
  <c r="BB16" i="33"/>
  <c r="BC16" i="33"/>
  <c r="BD16" i="33"/>
  <c r="BE16" i="33"/>
  <c r="BF16" i="33"/>
  <c r="BG16" i="33"/>
  <c r="BH16" i="33"/>
  <c r="BJ16" i="33"/>
  <c r="BK16" i="33"/>
  <c r="BL16" i="33"/>
  <c r="BM16" i="33"/>
  <c r="BN16" i="33"/>
  <c r="BO16" i="33"/>
  <c r="BP16" i="33"/>
  <c r="BQ16" i="33"/>
  <c r="BR16" i="33"/>
  <c r="BS16" i="33"/>
  <c r="BT16" i="33"/>
  <c r="B17" i="33"/>
  <c r="C17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P17" i="33"/>
  <c r="Q17" i="33"/>
  <c r="R17" i="33"/>
  <c r="S17" i="33"/>
  <c r="T17" i="33"/>
  <c r="W17" i="33"/>
  <c r="Y17" i="33"/>
  <c r="Z17" i="33"/>
  <c r="AA17" i="33"/>
  <c r="AB17" i="33"/>
  <c r="AC17" i="33"/>
  <c r="AD17" i="33"/>
  <c r="AE17" i="33"/>
  <c r="AF17" i="33"/>
  <c r="AG17" i="33"/>
  <c r="AH17" i="33"/>
  <c r="AI17" i="33"/>
  <c r="AJ17" i="33"/>
  <c r="AK17" i="33"/>
  <c r="AL17" i="33"/>
  <c r="AM17" i="33"/>
  <c r="AO17" i="33"/>
  <c r="AS17" i="33"/>
  <c r="AT17" i="33"/>
  <c r="AV17" i="33"/>
  <c r="AW17" i="33"/>
  <c r="AX17" i="33"/>
  <c r="AZ17" i="33"/>
  <c r="BA17" i="33"/>
  <c r="BB17" i="33"/>
  <c r="BC17" i="33"/>
  <c r="BD17" i="33"/>
  <c r="BE17" i="33"/>
  <c r="BF17" i="33"/>
  <c r="BG17" i="33"/>
  <c r="BH17" i="33"/>
  <c r="BI17" i="33"/>
  <c r="BJ17" i="33"/>
  <c r="BK17" i="33"/>
  <c r="BL17" i="33"/>
  <c r="BM17" i="33"/>
  <c r="BN17" i="33"/>
  <c r="BO17" i="33"/>
  <c r="BP17" i="33"/>
  <c r="BQ17" i="33"/>
  <c r="BR17" i="33"/>
  <c r="BS17" i="33"/>
  <c r="BT17" i="33"/>
  <c r="B18" i="33"/>
  <c r="C18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P18" i="33"/>
  <c r="Q18" i="33"/>
  <c r="R18" i="33"/>
  <c r="S18" i="33"/>
  <c r="T18" i="33"/>
  <c r="W18" i="33"/>
  <c r="X18" i="33"/>
  <c r="Y18" i="33"/>
  <c r="Z18" i="33"/>
  <c r="AA18" i="33"/>
  <c r="AB18" i="33"/>
  <c r="AC18" i="33"/>
  <c r="AD18" i="33"/>
  <c r="AE18" i="33"/>
  <c r="AF18" i="33"/>
  <c r="AG18" i="33"/>
  <c r="AH18" i="33"/>
  <c r="AI18" i="33"/>
  <c r="AJ18" i="33"/>
  <c r="AK18" i="33"/>
  <c r="AL18" i="33"/>
  <c r="AM18" i="33"/>
  <c r="AO18" i="33"/>
  <c r="AS18" i="33"/>
  <c r="AT18" i="33"/>
  <c r="AV18" i="33"/>
  <c r="AW18" i="33"/>
  <c r="AX18" i="33"/>
  <c r="AZ18" i="33"/>
  <c r="BA18" i="33"/>
  <c r="BB18" i="33"/>
  <c r="BC18" i="33"/>
  <c r="BD18" i="33"/>
  <c r="BE18" i="33"/>
  <c r="BF18" i="33"/>
  <c r="BG18" i="33"/>
  <c r="BH18" i="33"/>
  <c r="BJ18" i="33"/>
  <c r="BK18" i="33"/>
  <c r="BL18" i="33"/>
  <c r="BM18" i="33"/>
  <c r="BN18" i="33"/>
  <c r="BO18" i="33"/>
  <c r="BP18" i="33"/>
  <c r="BQ18" i="33"/>
  <c r="BR18" i="33"/>
  <c r="BS18" i="33"/>
  <c r="BT18" i="33"/>
  <c r="B19" i="33"/>
  <c r="C19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P19" i="33"/>
  <c r="Q19" i="33"/>
  <c r="R19" i="33"/>
  <c r="S19" i="33"/>
  <c r="T19" i="33"/>
  <c r="W19" i="33"/>
  <c r="Y19" i="33"/>
  <c r="Z19" i="33"/>
  <c r="AA19" i="33"/>
  <c r="AB19" i="33"/>
  <c r="AC19" i="33"/>
  <c r="AD19" i="33"/>
  <c r="AE19" i="33"/>
  <c r="AF19" i="33"/>
  <c r="AG19" i="33"/>
  <c r="AH19" i="33"/>
  <c r="AI19" i="33"/>
  <c r="AJ19" i="33"/>
  <c r="AK19" i="33"/>
  <c r="AL19" i="33"/>
  <c r="AM19" i="33"/>
  <c r="AO19" i="33"/>
  <c r="AS19" i="33"/>
  <c r="AT19" i="33"/>
  <c r="AV19" i="33"/>
  <c r="AW19" i="33"/>
  <c r="AX19" i="33"/>
  <c r="AZ19" i="33"/>
  <c r="BA19" i="33"/>
  <c r="BB19" i="33"/>
  <c r="BC19" i="33"/>
  <c r="BD19" i="33"/>
  <c r="BE19" i="33"/>
  <c r="BF19" i="33"/>
  <c r="BG19" i="33"/>
  <c r="BH19" i="33"/>
  <c r="BI19" i="33"/>
  <c r="BJ19" i="33"/>
  <c r="BK19" i="33"/>
  <c r="BL19" i="33"/>
  <c r="BM19" i="33"/>
  <c r="BN19" i="33"/>
  <c r="BO19" i="33"/>
  <c r="BP19" i="33"/>
  <c r="BQ19" i="33"/>
  <c r="BR19" i="33"/>
  <c r="BS19" i="33"/>
  <c r="BT19" i="33"/>
  <c r="B20" i="33"/>
  <c r="C20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P20" i="33"/>
  <c r="Q20" i="33"/>
  <c r="R20" i="33"/>
  <c r="S20" i="33"/>
  <c r="T20" i="33"/>
  <c r="W20" i="33"/>
  <c r="X20" i="33"/>
  <c r="Y20" i="33"/>
  <c r="Z20" i="33"/>
  <c r="AA20" i="33"/>
  <c r="AB20" i="33"/>
  <c r="AC20" i="33"/>
  <c r="AD20" i="33"/>
  <c r="AE20" i="33"/>
  <c r="AF20" i="33"/>
  <c r="AG20" i="33"/>
  <c r="AH20" i="33"/>
  <c r="AI20" i="33"/>
  <c r="AJ20" i="33"/>
  <c r="AK20" i="33"/>
  <c r="AL20" i="33"/>
  <c r="AM20" i="33"/>
  <c r="AO20" i="33"/>
  <c r="AS20" i="33"/>
  <c r="AT20" i="33"/>
  <c r="AV20" i="33"/>
  <c r="AW20" i="33"/>
  <c r="AX20" i="33"/>
  <c r="AZ20" i="33"/>
  <c r="BA20" i="33"/>
  <c r="BB20" i="33"/>
  <c r="BC20" i="33"/>
  <c r="BD20" i="33"/>
  <c r="BE20" i="33"/>
  <c r="BF20" i="33"/>
  <c r="BG20" i="33"/>
  <c r="BH20" i="33"/>
  <c r="BJ20" i="33"/>
  <c r="BK20" i="33"/>
  <c r="BL20" i="33"/>
  <c r="BM20" i="33"/>
  <c r="BN20" i="33"/>
  <c r="BO20" i="33"/>
  <c r="BP20" i="33"/>
  <c r="BQ20" i="33"/>
  <c r="BR20" i="33"/>
  <c r="BS20" i="33"/>
  <c r="BT20" i="33"/>
  <c r="B21" i="33"/>
  <c r="C21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P21" i="33"/>
  <c r="Q21" i="33"/>
  <c r="R21" i="33"/>
  <c r="S21" i="33"/>
  <c r="T21" i="33"/>
  <c r="W21" i="33"/>
  <c r="Y21" i="33"/>
  <c r="Z21" i="33"/>
  <c r="AA21" i="33"/>
  <c r="AB21" i="33"/>
  <c r="AC21" i="33"/>
  <c r="AD21" i="33"/>
  <c r="AE21" i="33"/>
  <c r="AF21" i="33"/>
  <c r="AG21" i="33"/>
  <c r="AH21" i="33"/>
  <c r="AI21" i="33"/>
  <c r="AJ21" i="33"/>
  <c r="AK21" i="33"/>
  <c r="AL21" i="33"/>
  <c r="AM21" i="33"/>
  <c r="AO21" i="33"/>
  <c r="AS21" i="33"/>
  <c r="AT21" i="33"/>
  <c r="AV21" i="33"/>
  <c r="AW21" i="33"/>
  <c r="AX21" i="33"/>
  <c r="AZ21" i="33"/>
  <c r="BA21" i="33"/>
  <c r="BB21" i="33"/>
  <c r="BC21" i="33"/>
  <c r="BD21" i="33"/>
  <c r="BE21" i="33"/>
  <c r="BF21" i="33"/>
  <c r="BG21" i="33"/>
  <c r="BH21" i="33"/>
  <c r="BI21" i="33"/>
  <c r="BJ21" i="33"/>
  <c r="BK21" i="33"/>
  <c r="BL21" i="33"/>
  <c r="BM21" i="33"/>
  <c r="BN21" i="33"/>
  <c r="BO21" i="33"/>
  <c r="BP21" i="33"/>
  <c r="BQ21" i="33"/>
  <c r="BR21" i="33"/>
  <c r="BS21" i="33"/>
  <c r="BT21" i="33"/>
  <c r="B22" i="33"/>
  <c r="C22" i="33"/>
  <c r="D22" i="33"/>
  <c r="E22" i="33"/>
  <c r="F22" i="33"/>
  <c r="G22" i="33"/>
  <c r="H22" i="33"/>
  <c r="I22" i="33"/>
  <c r="J22" i="33"/>
  <c r="K22" i="33"/>
  <c r="L22" i="33"/>
  <c r="M22" i="33"/>
  <c r="N22" i="33"/>
  <c r="O22" i="33"/>
  <c r="P22" i="33"/>
  <c r="Q22" i="33"/>
  <c r="R22" i="33"/>
  <c r="S22" i="33"/>
  <c r="T22" i="33"/>
  <c r="W22" i="33"/>
  <c r="X22" i="33"/>
  <c r="Y22" i="33"/>
  <c r="Z22" i="33"/>
  <c r="AA22" i="33"/>
  <c r="AB22" i="33"/>
  <c r="AC22" i="33"/>
  <c r="AD22" i="33"/>
  <c r="AE22" i="33"/>
  <c r="AF22" i="33"/>
  <c r="AG22" i="33"/>
  <c r="AH22" i="33"/>
  <c r="AI22" i="33"/>
  <c r="AJ22" i="33"/>
  <c r="AK22" i="33"/>
  <c r="AL22" i="33"/>
  <c r="AM22" i="33"/>
  <c r="AO22" i="33"/>
  <c r="AS22" i="33"/>
  <c r="AT22" i="33"/>
  <c r="AV22" i="33"/>
  <c r="AW22" i="33"/>
  <c r="AX22" i="33"/>
  <c r="AZ22" i="33"/>
  <c r="BA22" i="33"/>
  <c r="BB22" i="33"/>
  <c r="BC22" i="33"/>
  <c r="BD22" i="33"/>
  <c r="BE22" i="33"/>
  <c r="BF22" i="33"/>
  <c r="BG22" i="33"/>
  <c r="BH22" i="33"/>
  <c r="BJ22" i="33"/>
  <c r="BK22" i="33"/>
  <c r="BL22" i="33"/>
  <c r="BM22" i="33"/>
  <c r="BN22" i="33"/>
  <c r="BO22" i="33"/>
  <c r="BP22" i="33"/>
  <c r="BQ22" i="33"/>
  <c r="BR22" i="33"/>
  <c r="BS22" i="33"/>
  <c r="BT22" i="33"/>
  <c r="B23" i="33"/>
  <c r="C23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P23" i="33"/>
  <c r="Q23" i="33"/>
  <c r="R23" i="33"/>
  <c r="S23" i="33"/>
  <c r="T23" i="33"/>
  <c r="W23" i="33"/>
  <c r="Y23" i="33"/>
  <c r="Z23" i="33"/>
  <c r="AA23" i="33"/>
  <c r="AB23" i="33"/>
  <c r="AC23" i="33"/>
  <c r="AD23" i="33"/>
  <c r="AE23" i="33"/>
  <c r="AF23" i="33"/>
  <c r="AG23" i="33"/>
  <c r="AH23" i="33"/>
  <c r="AI23" i="33"/>
  <c r="AJ23" i="33"/>
  <c r="AK23" i="33"/>
  <c r="AL23" i="33"/>
  <c r="AM23" i="33"/>
  <c r="AO23" i="33"/>
  <c r="AS23" i="33"/>
  <c r="AT23" i="33"/>
  <c r="AV23" i="33"/>
  <c r="AW23" i="33"/>
  <c r="AX23" i="33"/>
  <c r="AZ23" i="33"/>
  <c r="BA23" i="33"/>
  <c r="BB23" i="33"/>
  <c r="BC23" i="33"/>
  <c r="BD23" i="33"/>
  <c r="BE23" i="33"/>
  <c r="BF23" i="33"/>
  <c r="BG23" i="33"/>
  <c r="BH23" i="33"/>
  <c r="BI23" i="33"/>
  <c r="BJ23" i="33"/>
  <c r="BK23" i="33"/>
  <c r="BL23" i="33"/>
  <c r="BM23" i="33"/>
  <c r="BN23" i="33"/>
  <c r="BO23" i="33"/>
  <c r="BP23" i="33"/>
  <c r="BQ23" i="33"/>
  <c r="BR23" i="33"/>
  <c r="BS23" i="33"/>
  <c r="BT23" i="33"/>
  <c r="B24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W24" i="33"/>
  <c r="X24" i="33"/>
  <c r="Y24" i="33"/>
  <c r="Z24" i="33"/>
  <c r="AA24" i="33"/>
  <c r="AB24" i="33"/>
  <c r="AC24" i="33"/>
  <c r="AD24" i="33"/>
  <c r="AE24" i="33"/>
  <c r="AF24" i="33"/>
  <c r="AG24" i="33"/>
  <c r="AH24" i="33"/>
  <c r="AI24" i="33"/>
  <c r="AJ24" i="33"/>
  <c r="AK24" i="33"/>
  <c r="AL24" i="33"/>
  <c r="AM24" i="33"/>
  <c r="AO24" i="33"/>
  <c r="AS24" i="33"/>
  <c r="AT24" i="33"/>
  <c r="AV24" i="33"/>
  <c r="AW24" i="33"/>
  <c r="AX24" i="33"/>
  <c r="AZ24" i="33"/>
  <c r="BA24" i="33"/>
  <c r="BB24" i="33"/>
  <c r="BC24" i="33"/>
  <c r="BD24" i="33"/>
  <c r="BE24" i="33"/>
  <c r="BF24" i="33"/>
  <c r="BG24" i="33"/>
  <c r="BH24" i="33"/>
  <c r="BJ24" i="33"/>
  <c r="BK24" i="33"/>
  <c r="BL24" i="33"/>
  <c r="BM24" i="33"/>
  <c r="BN24" i="33"/>
  <c r="BO24" i="33"/>
  <c r="BP24" i="33"/>
  <c r="BQ24" i="33"/>
  <c r="BR24" i="33"/>
  <c r="BS24" i="33"/>
  <c r="BT24" i="33"/>
  <c r="B25" i="33"/>
  <c r="C25" i="33"/>
  <c r="D25" i="33"/>
  <c r="E25" i="33"/>
  <c r="F25" i="33"/>
  <c r="G25" i="33"/>
  <c r="H25" i="33"/>
  <c r="I25" i="33"/>
  <c r="J25" i="33"/>
  <c r="K25" i="33"/>
  <c r="L25" i="33"/>
  <c r="M25" i="33"/>
  <c r="N25" i="33"/>
  <c r="O25" i="33"/>
  <c r="P25" i="33"/>
  <c r="Q25" i="33"/>
  <c r="R25" i="33"/>
  <c r="S25" i="33"/>
  <c r="T25" i="33"/>
  <c r="W25" i="33"/>
  <c r="Y25" i="33"/>
  <c r="Z25" i="33"/>
  <c r="AA25" i="33"/>
  <c r="AB25" i="33"/>
  <c r="AC25" i="33"/>
  <c r="AD25" i="33"/>
  <c r="AE25" i="33"/>
  <c r="AF25" i="33"/>
  <c r="AG25" i="33"/>
  <c r="AH25" i="33"/>
  <c r="AI25" i="33"/>
  <c r="AJ25" i="33"/>
  <c r="AK25" i="33"/>
  <c r="AL25" i="33"/>
  <c r="AM25" i="33"/>
  <c r="AO25" i="33"/>
  <c r="AS25" i="33"/>
  <c r="AT25" i="33"/>
  <c r="AV25" i="33"/>
  <c r="AW25" i="33"/>
  <c r="AX25" i="33"/>
  <c r="AZ25" i="33"/>
  <c r="BA25" i="33"/>
  <c r="BB25" i="33"/>
  <c r="BC25" i="33"/>
  <c r="BD25" i="33"/>
  <c r="BE25" i="33"/>
  <c r="BF25" i="33"/>
  <c r="BG25" i="33"/>
  <c r="BH25" i="33"/>
  <c r="BI25" i="33"/>
  <c r="BJ25" i="33"/>
  <c r="BK25" i="33"/>
  <c r="BL25" i="33"/>
  <c r="BM25" i="33"/>
  <c r="BN25" i="33"/>
  <c r="BO25" i="33"/>
  <c r="BP25" i="33"/>
  <c r="BQ25" i="33"/>
  <c r="BR25" i="33"/>
  <c r="BS25" i="33"/>
  <c r="BT25" i="33"/>
  <c r="B26" i="33"/>
  <c r="C26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P26" i="33"/>
  <c r="Q26" i="33"/>
  <c r="R26" i="33"/>
  <c r="S26" i="33"/>
  <c r="T26" i="33"/>
  <c r="W26" i="33"/>
  <c r="X26" i="33"/>
  <c r="Y26" i="33"/>
  <c r="Z26" i="33"/>
  <c r="AA26" i="33"/>
  <c r="AB26" i="33"/>
  <c r="AC26" i="33"/>
  <c r="AD26" i="33"/>
  <c r="AE26" i="33"/>
  <c r="AF26" i="33"/>
  <c r="AG26" i="33"/>
  <c r="AH26" i="33"/>
  <c r="AI26" i="33"/>
  <c r="AJ26" i="33"/>
  <c r="AK26" i="33"/>
  <c r="AL26" i="33"/>
  <c r="AM26" i="33"/>
  <c r="AO26" i="33"/>
  <c r="AS26" i="33"/>
  <c r="AT26" i="33"/>
  <c r="AV26" i="33"/>
  <c r="AW26" i="33"/>
  <c r="AX26" i="33"/>
  <c r="AZ26" i="33"/>
  <c r="BA26" i="33"/>
  <c r="BB26" i="33"/>
  <c r="BC26" i="33"/>
  <c r="BD26" i="33"/>
  <c r="BE26" i="33"/>
  <c r="BF26" i="33"/>
  <c r="BG26" i="33"/>
  <c r="BH26" i="33"/>
  <c r="BJ26" i="33"/>
  <c r="BK26" i="33"/>
  <c r="BL26" i="33"/>
  <c r="BM26" i="33"/>
  <c r="BN26" i="33"/>
  <c r="BO26" i="33"/>
  <c r="BP26" i="33"/>
  <c r="BQ26" i="33"/>
  <c r="BR26" i="33"/>
  <c r="BS26" i="33"/>
  <c r="BT26" i="33"/>
  <c r="B27" i="33"/>
  <c r="C27" i="33"/>
  <c r="D27" i="33"/>
  <c r="E27" i="33"/>
  <c r="F27" i="33"/>
  <c r="G27" i="33"/>
  <c r="H27" i="33"/>
  <c r="I27" i="33"/>
  <c r="J27" i="33"/>
  <c r="K27" i="33"/>
  <c r="L27" i="33"/>
  <c r="M27" i="33"/>
  <c r="N27" i="33"/>
  <c r="O27" i="33"/>
  <c r="P27" i="33"/>
  <c r="Q27" i="33"/>
  <c r="R27" i="33"/>
  <c r="S27" i="33"/>
  <c r="T27" i="33"/>
  <c r="W27" i="33"/>
  <c r="Y27" i="33"/>
  <c r="Z27" i="33"/>
  <c r="AA27" i="33"/>
  <c r="AB27" i="33"/>
  <c r="AC27" i="33"/>
  <c r="AD27" i="33"/>
  <c r="AE27" i="33"/>
  <c r="AF27" i="33"/>
  <c r="AG27" i="33"/>
  <c r="AH27" i="33"/>
  <c r="AI27" i="33"/>
  <c r="AJ27" i="33"/>
  <c r="AK27" i="33"/>
  <c r="AL27" i="33"/>
  <c r="AM27" i="33"/>
  <c r="AO27" i="33"/>
  <c r="AS27" i="33"/>
  <c r="AT27" i="33"/>
  <c r="AV27" i="33"/>
  <c r="AW27" i="33"/>
  <c r="AX27" i="33"/>
  <c r="AZ27" i="33"/>
  <c r="BA27" i="33"/>
  <c r="BB27" i="33"/>
  <c r="BC27" i="33"/>
  <c r="BD27" i="33"/>
  <c r="BE27" i="33"/>
  <c r="BF27" i="33"/>
  <c r="BG27" i="33"/>
  <c r="BH27" i="33"/>
  <c r="BI27" i="33"/>
  <c r="BJ27" i="33"/>
  <c r="BK27" i="33"/>
  <c r="BL27" i="33"/>
  <c r="BM27" i="33"/>
  <c r="BN27" i="33"/>
  <c r="BO27" i="33"/>
  <c r="BP27" i="33"/>
  <c r="BQ27" i="33"/>
  <c r="BR27" i="33"/>
  <c r="BS27" i="33"/>
  <c r="BT27" i="33"/>
  <c r="B28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P28" i="33"/>
  <c r="Q28" i="33"/>
  <c r="R28" i="33"/>
  <c r="S28" i="33"/>
  <c r="T28" i="33"/>
  <c r="W28" i="33"/>
  <c r="X28" i="33"/>
  <c r="Y28" i="33"/>
  <c r="Z28" i="33"/>
  <c r="AA28" i="33"/>
  <c r="AB28" i="33"/>
  <c r="AC28" i="33"/>
  <c r="AD28" i="33"/>
  <c r="AE28" i="33"/>
  <c r="AF28" i="33"/>
  <c r="AG28" i="33"/>
  <c r="AH28" i="33"/>
  <c r="AI28" i="33"/>
  <c r="AJ28" i="33"/>
  <c r="AK28" i="33"/>
  <c r="AL28" i="33"/>
  <c r="AM28" i="33"/>
  <c r="AO28" i="33"/>
  <c r="AS28" i="33"/>
  <c r="AT28" i="33"/>
  <c r="AV28" i="33"/>
  <c r="AW28" i="33"/>
  <c r="AX28" i="33"/>
  <c r="AZ28" i="33"/>
  <c r="BA28" i="33"/>
  <c r="BB28" i="33"/>
  <c r="BC28" i="33"/>
  <c r="BD28" i="33"/>
  <c r="BE28" i="33"/>
  <c r="BF28" i="33"/>
  <c r="BG28" i="33"/>
  <c r="BH28" i="33"/>
  <c r="BJ28" i="33"/>
  <c r="BK28" i="33"/>
  <c r="BL28" i="33"/>
  <c r="BM28" i="33"/>
  <c r="BN28" i="33"/>
  <c r="BO28" i="33"/>
  <c r="BP28" i="33"/>
  <c r="BQ28" i="33"/>
  <c r="BR28" i="33"/>
  <c r="BS28" i="33"/>
  <c r="BT28" i="33"/>
  <c r="B29" i="33"/>
  <c r="C29" i="33"/>
  <c r="D29" i="33"/>
  <c r="E29" i="33"/>
  <c r="F29" i="33"/>
  <c r="G29" i="33"/>
  <c r="H29" i="33"/>
  <c r="I29" i="33"/>
  <c r="J29" i="33"/>
  <c r="K29" i="33"/>
  <c r="L29" i="33"/>
  <c r="M29" i="33"/>
  <c r="N29" i="33"/>
  <c r="O29" i="33"/>
  <c r="P29" i="33"/>
  <c r="Q29" i="33"/>
  <c r="R29" i="33"/>
  <c r="S29" i="33"/>
  <c r="T29" i="33"/>
  <c r="W29" i="33"/>
  <c r="Y29" i="33"/>
  <c r="Z29" i="33"/>
  <c r="AA29" i="33"/>
  <c r="AB29" i="33"/>
  <c r="AC29" i="33"/>
  <c r="AD29" i="33"/>
  <c r="AE29" i="33"/>
  <c r="AF29" i="33"/>
  <c r="AG29" i="33"/>
  <c r="AH29" i="33"/>
  <c r="AI29" i="33"/>
  <c r="AJ29" i="33"/>
  <c r="AK29" i="33"/>
  <c r="AL29" i="33"/>
  <c r="AM29" i="33"/>
  <c r="AO29" i="33"/>
  <c r="AS29" i="33"/>
  <c r="AT29" i="33"/>
  <c r="AV29" i="33"/>
  <c r="AW29" i="33"/>
  <c r="AX29" i="33"/>
  <c r="AZ29" i="33"/>
  <c r="BA29" i="33"/>
  <c r="BB29" i="33"/>
  <c r="BC29" i="33"/>
  <c r="BD29" i="33"/>
  <c r="BE29" i="33"/>
  <c r="BF29" i="33"/>
  <c r="BG29" i="33"/>
  <c r="BH29" i="33"/>
  <c r="BI29" i="33"/>
  <c r="BJ29" i="33"/>
  <c r="BK29" i="33"/>
  <c r="BL29" i="33"/>
  <c r="BM29" i="33"/>
  <c r="BN29" i="33"/>
  <c r="BO29" i="33"/>
  <c r="BP29" i="33"/>
  <c r="BQ29" i="33"/>
  <c r="BR29" i="33"/>
  <c r="BS29" i="33"/>
  <c r="BT29" i="33"/>
  <c r="B30" i="33"/>
  <c r="C30" i="33"/>
  <c r="D30" i="33"/>
  <c r="E30" i="33"/>
  <c r="F30" i="33"/>
  <c r="G30" i="33"/>
  <c r="H30" i="33"/>
  <c r="I30" i="33"/>
  <c r="J30" i="33"/>
  <c r="K30" i="33"/>
  <c r="L30" i="33"/>
  <c r="M30" i="33"/>
  <c r="N30" i="33"/>
  <c r="O30" i="33"/>
  <c r="P30" i="33"/>
  <c r="Q30" i="33"/>
  <c r="R30" i="33"/>
  <c r="S30" i="33"/>
  <c r="T30" i="33"/>
  <c r="W30" i="33"/>
  <c r="X30" i="33"/>
  <c r="Y30" i="33"/>
  <c r="Z30" i="33"/>
  <c r="AA30" i="33"/>
  <c r="AB30" i="33"/>
  <c r="AC30" i="33"/>
  <c r="AD30" i="33"/>
  <c r="AE30" i="33"/>
  <c r="AF30" i="33"/>
  <c r="AG30" i="33"/>
  <c r="AH30" i="33"/>
  <c r="AI30" i="33"/>
  <c r="AJ30" i="33"/>
  <c r="AK30" i="33"/>
  <c r="AL30" i="33"/>
  <c r="AM30" i="33"/>
  <c r="AO30" i="33"/>
  <c r="AS30" i="33"/>
  <c r="AT30" i="33"/>
  <c r="AV30" i="33"/>
  <c r="AW30" i="33"/>
  <c r="AX30" i="33"/>
  <c r="AZ30" i="33"/>
  <c r="BA30" i="33"/>
  <c r="BB30" i="33"/>
  <c r="BC30" i="33"/>
  <c r="BD30" i="33"/>
  <c r="BE30" i="33"/>
  <c r="BF30" i="33"/>
  <c r="BG30" i="33"/>
  <c r="BH30" i="33"/>
  <c r="BJ30" i="33"/>
  <c r="BK30" i="33"/>
  <c r="BL30" i="33"/>
  <c r="BM30" i="33"/>
  <c r="BN30" i="33"/>
  <c r="BO30" i="33"/>
  <c r="BP30" i="33"/>
  <c r="BQ30" i="33"/>
  <c r="BR30" i="33"/>
  <c r="BS30" i="33"/>
  <c r="BT30" i="33"/>
  <c r="B31" i="33"/>
  <c r="C31" i="33"/>
  <c r="D31" i="33"/>
  <c r="E31" i="33"/>
  <c r="F31" i="33"/>
  <c r="G31" i="33"/>
  <c r="H31" i="33"/>
  <c r="I31" i="33"/>
  <c r="J31" i="33"/>
  <c r="K31" i="33"/>
  <c r="L31" i="33"/>
  <c r="M31" i="33"/>
  <c r="N31" i="33"/>
  <c r="O31" i="33"/>
  <c r="P31" i="33"/>
  <c r="Q31" i="33"/>
  <c r="R31" i="33"/>
  <c r="S31" i="33"/>
  <c r="T31" i="33"/>
  <c r="W31" i="33"/>
  <c r="Y31" i="33"/>
  <c r="Z31" i="33"/>
  <c r="AA31" i="33"/>
  <c r="AB31" i="33"/>
  <c r="AC31" i="33"/>
  <c r="AD31" i="33"/>
  <c r="AE31" i="33"/>
  <c r="AF31" i="33"/>
  <c r="AG31" i="33"/>
  <c r="AH31" i="33"/>
  <c r="AI31" i="33"/>
  <c r="AJ31" i="33"/>
  <c r="AK31" i="33"/>
  <c r="AL31" i="33"/>
  <c r="AM31" i="33"/>
  <c r="AO31" i="33"/>
  <c r="AS31" i="33"/>
  <c r="AT31" i="33"/>
  <c r="AV31" i="33"/>
  <c r="AW31" i="33"/>
  <c r="AX31" i="33"/>
  <c r="AZ31" i="33"/>
  <c r="BA31" i="33"/>
  <c r="BB31" i="33"/>
  <c r="BC31" i="33"/>
  <c r="BD31" i="33"/>
  <c r="BE31" i="33"/>
  <c r="BF31" i="33"/>
  <c r="BG31" i="33"/>
  <c r="BH31" i="33"/>
  <c r="BI31" i="33"/>
  <c r="BJ31" i="33"/>
  <c r="BK31" i="33"/>
  <c r="BL31" i="33"/>
  <c r="BM31" i="33"/>
  <c r="BN31" i="33"/>
  <c r="BO31" i="33"/>
  <c r="BP31" i="33"/>
  <c r="BQ31" i="33"/>
  <c r="BR31" i="33"/>
  <c r="BS31" i="33"/>
  <c r="BT31" i="33"/>
  <c r="B32" i="33"/>
  <c r="C32" i="33"/>
  <c r="D32" i="33"/>
  <c r="E32" i="33"/>
  <c r="F32" i="33"/>
  <c r="G32" i="33"/>
  <c r="H32" i="33"/>
  <c r="I32" i="33"/>
  <c r="J32" i="33"/>
  <c r="K32" i="33"/>
  <c r="L32" i="33"/>
  <c r="M32" i="33"/>
  <c r="N32" i="33"/>
  <c r="O32" i="33"/>
  <c r="P32" i="33"/>
  <c r="Q32" i="33"/>
  <c r="R32" i="33"/>
  <c r="S32" i="33"/>
  <c r="T32" i="33"/>
  <c r="W32" i="33"/>
  <c r="X32" i="33"/>
  <c r="Y32" i="33"/>
  <c r="Z32" i="33"/>
  <c r="AA32" i="33"/>
  <c r="AB32" i="33"/>
  <c r="AC32" i="33"/>
  <c r="AD32" i="33"/>
  <c r="AE32" i="33"/>
  <c r="AF32" i="33"/>
  <c r="AG32" i="33"/>
  <c r="AH32" i="33"/>
  <c r="AI32" i="33"/>
  <c r="AJ32" i="33"/>
  <c r="AK32" i="33"/>
  <c r="AL32" i="33"/>
  <c r="AM32" i="33"/>
  <c r="AO32" i="33"/>
  <c r="AS32" i="33"/>
  <c r="AT32" i="33"/>
  <c r="AV32" i="33"/>
  <c r="AW32" i="33"/>
  <c r="AX32" i="33"/>
  <c r="AZ32" i="33"/>
  <c r="BA32" i="33"/>
  <c r="BB32" i="33"/>
  <c r="BC32" i="33"/>
  <c r="BD32" i="33"/>
  <c r="BE32" i="33"/>
  <c r="BF32" i="33"/>
  <c r="BG32" i="33"/>
  <c r="BH32" i="33"/>
  <c r="BJ32" i="33"/>
  <c r="BK32" i="33"/>
  <c r="BL32" i="33"/>
  <c r="BM32" i="33"/>
  <c r="BN32" i="33"/>
  <c r="BO32" i="33"/>
  <c r="BP32" i="33"/>
  <c r="BQ32" i="33"/>
  <c r="BR32" i="33"/>
  <c r="BS32" i="33"/>
  <c r="BT32" i="33"/>
  <c r="B33" i="33"/>
  <c r="C33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P33" i="33"/>
  <c r="Q33" i="33"/>
  <c r="R33" i="33"/>
  <c r="S33" i="33"/>
  <c r="T33" i="33"/>
  <c r="W33" i="33"/>
  <c r="Y33" i="33"/>
  <c r="Z33" i="33"/>
  <c r="AA33" i="33"/>
  <c r="AB33" i="33"/>
  <c r="AC33" i="33"/>
  <c r="AD33" i="33"/>
  <c r="AE33" i="33"/>
  <c r="AF33" i="33"/>
  <c r="AG33" i="33"/>
  <c r="AH33" i="33"/>
  <c r="AI33" i="33"/>
  <c r="AJ33" i="33"/>
  <c r="AK33" i="33"/>
  <c r="AL33" i="33"/>
  <c r="AM33" i="33"/>
  <c r="AO33" i="33"/>
  <c r="AS33" i="33"/>
  <c r="AT33" i="33"/>
  <c r="AV33" i="33"/>
  <c r="AW33" i="33"/>
  <c r="AX33" i="33"/>
  <c r="AZ33" i="33"/>
  <c r="BA33" i="33"/>
  <c r="BB33" i="33"/>
  <c r="BC33" i="33"/>
  <c r="BD33" i="33"/>
  <c r="BE33" i="33"/>
  <c r="BF33" i="33"/>
  <c r="BG33" i="33"/>
  <c r="BH33" i="33"/>
  <c r="BI33" i="33"/>
  <c r="BJ33" i="33"/>
  <c r="BK33" i="33"/>
  <c r="BL33" i="33"/>
  <c r="BM33" i="33"/>
  <c r="BN33" i="33"/>
  <c r="BO33" i="33"/>
  <c r="BP33" i="33"/>
  <c r="BQ33" i="33"/>
  <c r="BR33" i="33"/>
  <c r="BS33" i="33"/>
  <c r="BT33" i="33"/>
  <c r="B34" i="33"/>
  <c r="C34" i="33"/>
  <c r="D34" i="33"/>
  <c r="E34" i="33"/>
  <c r="F34" i="33"/>
  <c r="G34" i="33"/>
  <c r="H34" i="33"/>
  <c r="I34" i="33"/>
  <c r="J34" i="33"/>
  <c r="K34" i="33"/>
  <c r="L34" i="33"/>
  <c r="M34" i="33"/>
  <c r="N34" i="33"/>
  <c r="O34" i="33"/>
  <c r="P34" i="33"/>
  <c r="Q34" i="33"/>
  <c r="R34" i="33"/>
  <c r="S34" i="33"/>
  <c r="T34" i="33"/>
  <c r="W34" i="33"/>
  <c r="X34" i="33"/>
  <c r="Y34" i="33"/>
  <c r="Z34" i="33"/>
  <c r="AA34" i="33"/>
  <c r="AB34" i="33"/>
  <c r="AC34" i="33"/>
  <c r="AD34" i="33"/>
  <c r="AE34" i="33"/>
  <c r="AF34" i="33"/>
  <c r="AG34" i="33"/>
  <c r="AH34" i="33"/>
  <c r="AI34" i="33"/>
  <c r="AJ34" i="33"/>
  <c r="AK34" i="33"/>
  <c r="AL34" i="33"/>
  <c r="AM34" i="33"/>
  <c r="AO34" i="33"/>
  <c r="AS34" i="33"/>
  <c r="AT34" i="33"/>
  <c r="AV34" i="33"/>
  <c r="AW34" i="33"/>
  <c r="AX34" i="33"/>
  <c r="AZ34" i="33"/>
  <c r="BA34" i="33"/>
  <c r="BB34" i="33"/>
  <c r="BC34" i="33"/>
  <c r="BD34" i="33"/>
  <c r="BE34" i="33"/>
  <c r="BF34" i="33"/>
  <c r="BG34" i="33"/>
  <c r="BH34" i="33"/>
  <c r="BJ34" i="33"/>
  <c r="BK34" i="33"/>
  <c r="BL34" i="33"/>
  <c r="BM34" i="33"/>
  <c r="BN34" i="33"/>
  <c r="BO34" i="33"/>
  <c r="BP34" i="33"/>
  <c r="BQ34" i="33"/>
  <c r="BR34" i="33"/>
  <c r="BS34" i="33"/>
  <c r="BT34" i="33"/>
  <c r="B35" i="33"/>
  <c r="C35" i="33"/>
  <c r="D35" i="33"/>
  <c r="E35" i="33"/>
  <c r="F35" i="33"/>
  <c r="G35" i="33"/>
  <c r="H35" i="33"/>
  <c r="I35" i="33"/>
  <c r="J35" i="33"/>
  <c r="K35" i="33"/>
  <c r="L35" i="33"/>
  <c r="M35" i="33"/>
  <c r="N35" i="33"/>
  <c r="O35" i="33"/>
  <c r="P35" i="33"/>
  <c r="Q35" i="33"/>
  <c r="R35" i="33"/>
  <c r="S35" i="33"/>
  <c r="T35" i="33"/>
  <c r="W35" i="33"/>
  <c r="Y35" i="33"/>
  <c r="Z35" i="33"/>
  <c r="AA35" i="33"/>
  <c r="AB35" i="33"/>
  <c r="AC35" i="33"/>
  <c r="AD35" i="33"/>
  <c r="AE35" i="33"/>
  <c r="AF35" i="33"/>
  <c r="AG35" i="33"/>
  <c r="AH35" i="33"/>
  <c r="AI35" i="33"/>
  <c r="AJ35" i="33"/>
  <c r="AK35" i="33"/>
  <c r="AL35" i="33"/>
  <c r="AM35" i="33"/>
  <c r="AO35" i="33"/>
  <c r="AS35" i="33"/>
  <c r="AT35" i="33"/>
  <c r="AV35" i="33"/>
  <c r="AW35" i="33"/>
  <c r="AX35" i="33"/>
  <c r="AZ35" i="33"/>
  <c r="BA35" i="33"/>
  <c r="BB35" i="33"/>
  <c r="BC35" i="33"/>
  <c r="BD35" i="33"/>
  <c r="BE35" i="33"/>
  <c r="BF35" i="33"/>
  <c r="BG35" i="33"/>
  <c r="BH35" i="33"/>
  <c r="BI35" i="33"/>
  <c r="BJ35" i="33"/>
  <c r="BK35" i="33"/>
  <c r="BL35" i="33"/>
  <c r="BM35" i="33"/>
  <c r="BN35" i="33"/>
  <c r="BO35" i="33"/>
  <c r="BP35" i="33"/>
  <c r="BQ35" i="33"/>
  <c r="BR35" i="33"/>
  <c r="BS35" i="33"/>
  <c r="BT35" i="33"/>
  <c r="B36" i="33"/>
  <c r="C36" i="33"/>
  <c r="D36" i="33"/>
  <c r="E36" i="33"/>
  <c r="F36" i="33"/>
  <c r="G36" i="33"/>
  <c r="H36" i="33"/>
  <c r="I36" i="33"/>
  <c r="J36" i="33"/>
  <c r="K36" i="33"/>
  <c r="L36" i="33"/>
  <c r="M36" i="33"/>
  <c r="N36" i="33"/>
  <c r="O36" i="33"/>
  <c r="P36" i="33"/>
  <c r="Q36" i="33"/>
  <c r="R36" i="33"/>
  <c r="S36" i="33"/>
  <c r="T36" i="33"/>
  <c r="W36" i="33"/>
  <c r="X36" i="33"/>
  <c r="Y36" i="33"/>
  <c r="Z36" i="33"/>
  <c r="AA36" i="33"/>
  <c r="AB36" i="33"/>
  <c r="AC36" i="33"/>
  <c r="AD36" i="33"/>
  <c r="AE36" i="33"/>
  <c r="AF36" i="33"/>
  <c r="AG36" i="33"/>
  <c r="AH36" i="33"/>
  <c r="AI36" i="33"/>
  <c r="AJ36" i="33"/>
  <c r="AK36" i="33"/>
  <c r="AL36" i="33"/>
  <c r="AM36" i="33"/>
  <c r="AO36" i="33"/>
  <c r="AS36" i="33"/>
  <c r="AT36" i="33"/>
  <c r="AV36" i="33"/>
  <c r="AW36" i="33"/>
  <c r="AX36" i="33"/>
  <c r="AZ36" i="33"/>
  <c r="BA36" i="33"/>
  <c r="BB36" i="33"/>
  <c r="BC36" i="33"/>
  <c r="BD36" i="33"/>
  <c r="BE36" i="33"/>
  <c r="BF36" i="33"/>
  <c r="BG36" i="33"/>
  <c r="BH36" i="33"/>
  <c r="BJ36" i="33"/>
  <c r="BK36" i="33"/>
  <c r="BL36" i="33"/>
  <c r="BM36" i="33"/>
  <c r="BN36" i="33"/>
  <c r="BO36" i="33"/>
  <c r="BP36" i="33"/>
  <c r="BQ36" i="33"/>
  <c r="BR36" i="33"/>
  <c r="BS36" i="33"/>
  <c r="BT36" i="33"/>
  <c r="B37" i="33"/>
  <c r="C37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P37" i="33"/>
  <c r="Q37" i="33"/>
  <c r="R37" i="33"/>
  <c r="S37" i="33"/>
  <c r="T37" i="33"/>
  <c r="W37" i="33"/>
  <c r="Y37" i="33"/>
  <c r="Z37" i="33"/>
  <c r="AA37" i="33"/>
  <c r="AB37" i="33"/>
  <c r="AC37" i="33"/>
  <c r="AD37" i="33"/>
  <c r="AE37" i="33"/>
  <c r="AF37" i="33"/>
  <c r="AG37" i="33"/>
  <c r="AH37" i="33"/>
  <c r="AI37" i="33"/>
  <c r="AJ37" i="33"/>
  <c r="AK37" i="33"/>
  <c r="AL37" i="33"/>
  <c r="AM37" i="33"/>
  <c r="AO37" i="33"/>
  <c r="AS37" i="33"/>
  <c r="AT37" i="33"/>
  <c r="AV37" i="33"/>
  <c r="AW37" i="33"/>
  <c r="AX37" i="33"/>
  <c r="AZ37" i="33"/>
  <c r="BA37" i="33"/>
  <c r="BB37" i="33"/>
  <c r="BC37" i="33"/>
  <c r="BD37" i="33"/>
  <c r="BE37" i="33"/>
  <c r="BF37" i="33"/>
  <c r="BG37" i="33"/>
  <c r="BH37" i="33"/>
  <c r="BI37" i="33"/>
  <c r="BJ37" i="33"/>
  <c r="BK37" i="33"/>
  <c r="BL37" i="33"/>
  <c r="BM37" i="33"/>
  <c r="BN37" i="33"/>
  <c r="BO37" i="33"/>
  <c r="BP37" i="33"/>
  <c r="BQ37" i="33"/>
  <c r="BR37" i="33"/>
  <c r="BS37" i="33"/>
  <c r="BT37" i="33"/>
  <c r="B38" i="33"/>
  <c r="C38" i="33"/>
  <c r="D38" i="33"/>
  <c r="E38" i="33"/>
  <c r="F38" i="33"/>
  <c r="G38" i="33"/>
  <c r="H38" i="33"/>
  <c r="I38" i="33"/>
  <c r="J38" i="33"/>
  <c r="K38" i="33"/>
  <c r="L38" i="33"/>
  <c r="M38" i="33"/>
  <c r="N38" i="33"/>
  <c r="O38" i="33"/>
  <c r="P38" i="33"/>
  <c r="Q38" i="33"/>
  <c r="R38" i="33"/>
  <c r="S38" i="33"/>
  <c r="T38" i="33"/>
  <c r="W38" i="33"/>
  <c r="X38" i="33"/>
  <c r="Y38" i="33"/>
  <c r="Z38" i="33"/>
  <c r="AA38" i="33"/>
  <c r="AB38" i="33"/>
  <c r="AC38" i="33"/>
  <c r="AD38" i="33"/>
  <c r="AE38" i="33"/>
  <c r="AF38" i="33"/>
  <c r="AG38" i="33"/>
  <c r="AH38" i="33"/>
  <c r="AI38" i="33"/>
  <c r="AJ38" i="33"/>
  <c r="AK38" i="33"/>
  <c r="AL38" i="33"/>
  <c r="AM38" i="33"/>
  <c r="AO38" i="33"/>
  <c r="AS38" i="33"/>
  <c r="AT38" i="33"/>
  <c r="AV38" i="33"/>
  <c r="AW38" i="33"/>
  <c r="AX38" i="33"/>
  <c r="AZ38" i="33"/>
  <c r="BA38" i="33"/>
  <c r="BB38" i="33"/>
  <c r="BC38" i="33"/>
  <c r="BD38" i="33"/>
  <c r="BE38" i="33"/>
  <c r="BF38" i="33"/>
  <c r="BG38" i="33"/>
  <c r="BH38" i="33"/>
  <c r="BJ38" i="33"/>
  <c r="BK38" i="33"/>
  <c r="BL38" i="33"/>
  <c r="BM38" i="33"/>
  <c r="BN38" i="33"/>
  <c r="BO38" i="33"/>
  <c r="BP38" i="33"/>
  <c r="BQ38" i="33"/>
  <c r="BR38" i="33"/>
  <c r="BS38" i="33"/>
  <c r="BT38" i="33"/>
  <c r="D40" i="33"/>
  <c r="L40" i="33"/>
  <c r="T40" i="33"/>
  <c r="BN40" i="33"/>
  <c r="M40" i="24"/>
  <c r="AG40" i="24"/>
  <c r="BF40" i="24"/>
  <c r="BW40" i="24"/>
  <c r="E41" i="24"/>
  <c r="I41" i="24"/>
  <c r="M41" i="24"/>
  <c r="Q41" i="24"/>
  <c r="W41" i="24"/>
  <c r="AB41" i="24"/>
  <c r="AF41" i="24"/>
  <c r="AJ41" i="24"/>
  <c r="AS41" i="24"/>
  <c r="AX41" i="24"/>
  <c r="BC41" i="24"/>
  <c r="BG41" i="24"/>
  <c r="BL41" i="24"/>
  <c r="BP41" i="24"/>
  <c r="BT41" i="24"/>
  <c r="BW41" i="24"/>
  <c r="CE41" i="24"/>
  <c r="CK41" i="2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B18" i="34"/>
  <c r="C18" i="34"/>
  <c r="B19" i="34"/>
  <c r="C19" i="34"/>
  <c r="B20" i="34"/>
  <c r="C20" i="34"/>
  <c r="B21" i="34"/>
  <c r="C21" i="34"/>
  <c r="B22" i="34"/>
  <c r="C22" i="34"/>
  <c r="B23" i="34"/>
  <c r="C23" i="34"/>
  <c r="B24" i="34"/>
  <c r="C24" i="34"/>
  <c r="B25" i="34"/>
  <c r="C25" i="34"/>
  <c r="B26" i="34"/>
  <c r="C26" i="34"/>
  <c r="B27" i="34"/>
  <c r="C27" i="34"/>
  <c r="B28" i="34"/>
  <c r="C28" i="34"/>
  <c r="B29" i="34"/>
  <c r="C29" i="34"/>
  <c r="B30" i="34"/>
  <c r="C30" i="34"/>
  <c r="B31" i="34"/>
  <c r="C31" i="34"/>
  <c r="B32" i="34"/>
  <c r="C32" i="34"/>
  <c r="B33" i="34"/>
  <c r="C33" i="34"/>
  <c r="B34" i="34"/>
  <c r="C34" i="34"/>
  <c r="B35" i="34"/>
  <c r="C35" i="34"/>
  <c r="B36" i="34"/>
  <c r="C36" i="34"/>
  <c r="B37" i="34"/>
  <c r="C37" i="34"/>
  <c r="B38" i="34"/>
  <c r="C38" i="34"/>
  <c r="B39" i="34"/>
  <c r="C39" i="34"/>
  <c r="D45" i="34"/>
  <c r="D43" i="34" s="1"/>
  <c r="E45" i="34"/>
  <c r="E43" i="34" s="1"/>
  <c r="F45" i="34"/>
  <c r="F43" i="34" s="1"/>
  <c r="G45" i="34"/>
  <c r="G43" i="34" s="1"/>
  <c r="H45" i="34"/>
  <c r="H43" i="34" s="1"/>
  <c r="I45" i="34"/>
  <c r="I43" i="34" s="1"/>
  <c r="J45" i="34"/>
  <c r="J43" i="34" s="1"/>
  <c r="K45" i="34"/>
  <c r="K43" i="34" s="1"/>
  <c r="L45" i="34"/>
  <c r="L43" i="34" s="1"/>
  <c r="M45" i="34"/>
  <c r="M43" i="34" s="1"/>
  <c r="N45" i="34"/>
  <c r="N43" i="34" s="1"/>
  <c r="O45" i="34"/>
  <c r="O43" i="34" s="1"/>
  <c r="P45" i="34"/>
  <c r="P43" i="34" s="1"/>
  <c r="Q45" i="34"/>
  <c r="Q43" i="34" s="1"/>
  <c r="R45" i="34"/>
  <c r="R43" i="34" s="1"/>
  <c r="S45" i="34"/>
  <c r="S43" i="34" s="1"/>
  <c r="T45" i="34"/>
  <c r="T43" i="34" s="1"/>
  <c r="W45" i="34"/>
  <c r="W43" i="34" s="1"/>
  <c r="X45" i="34"/>
  <c r="X43" i="34" s="1"/>
  <c r="Y45" i="34"/>
  <c r="Y43" i="34" s="1"/>
  <c r="Z45" i="34"/>
  <c r="Z43" i="34" s="1"/>
  <c r="AA45" i="34"/>
  <c r="AA43" i="34" s="1"/>
  <c r="AB45" i="34"/>
  <c r="AB43" i="34" s="1"/>
  <c r="AC45" i="34"/>
  <c r="AC43" i="34" s="1"/>
  <c r="AD45" i="34"/>
  <c r="AD43" i="34" s="1"/>
  <c r="AE45" i="34"/>
  <c r="AE43" i="34" s="1"/>
  <c r="AF45" i="34"/>
  <c r="AF43" i="34" s="1"/>
  <c r="AG45" i="34"/>
  <c r="AG43" i="34" s="1"/>
  <c r="AH45" i="34"/>
  <c r="AH43" i="34" s="1"/>
  <c r="AI45" i="34"/>
  <c r="AI43" i="34" s="1"/>
  <c r="AJ45" i="34"/>
  <c r="AJ43" i="34" s="1"/>
  <c r="AK45" i="34"/>
  <c r="AK43" i="34" s="1"/>
  <c r="AU45" i="34"/>
  <c r="AU43" i="34" s="1"/>
  <c r="AV45" i="34"/>
  <c r="AV43" i="34" s="1"/>
  <c r="AW45" i="34"/>
  <c r="AW43" i="34" s="1"/>
  <c r="AX45" i="34"/>
  <c r="AX43" i="34" s="1"/>
  <c r="AY45" i="34"/>
  <c r="AY43" i="34" s="1"/>
  <c r="AZ45" i="34"/>
  <c r="AZ43" i="34" s="1"/>
  <c r="BA45" i="34"/>
  <c r="BA43" i="34" s="1"/>
  <c r="BB45" i="34"/>
  <c r="BB43" i="34" s="1"/>
  <c r="BC45" i="34"/>
  <c r="BC43" i="34" s="1"/>
  <c r="BD45" i="34"/>
  <c r="BD43" i="34" s="1"/>
  <c r="BE45" i="34"/>
  <c r="BE43" i="34" s="1"/>
  <c r="BF45" i="34"/>
  <c r="BF43" i="34" s="1"/>
  <c r="BG45" i="34"/>
  <c r="BG43" i="34" s="1"/>
  <c r="BH45" i="34"/>
  <c r="BH43" i="34" s="1"/>
  <c r="BI45" i="34"/>
  <c r="BI43" i="34" s="1"/>
  <c r="BJ45" i="34"/>
  <c r="BJ43" i="34" s="1"/>
  <c r="BK45" i="34"/>
  <c r="BK43" i="34" s="1"/>
  <c r="BL45" i="34"/>
  <c r="BL43" i="34" s="1"/>
  <c r="BM45" i="34"/>
  <c r="BM43" i="34" s="1"/>
  <c r="BN45" i="34"/>
  <c r="BN43" i="34" s="1"/>
  <c r="BO45" i="34"/>
  <c r="BO43" i="34" s="1"/>
  <c r="BP45" i="34"/>
  <c r="BP43" i="34" s="1"/>
  <c r="BQ45" i="34"/>
  <c r="BQ43" i="34" s="1"/>
  <c r="BR45" i="34"/>
  <c r="BR43" i="34" s="1"/>
  <c r="BS45" i="34"/>
  <c r="BS43" i="34" s="1"/>
  <c r="BT45" i="34"/>
  <c r="BT43" i="34" s="1"/>
  <c r="BU45" i="34"/>
  <c r="BU43" i="34" s="1"/>
  <c r="BV45" i="34"/>
  <c r="BV43" i="34" s="1"/>
  <c r="BW45" i="34"/>
  <c r="BW43" i="34" s="1"/>
  <c r="BX45" i="34"/>
  <c r="BX43" i="34" s="1"/>
  <c r="BY45" i="34"/>
  <c r="BY43" i="34" s="1"/>
  <c r="BZ45" i="34"/>
  <c r="BZ43" i="34" s="1"/>
  <c r="CA45" i="34"/>
  <c r="CA43" i="34" s="1"/>
  <c r="CB45" i="34"/>
  <c r="CB43" i="34" s="1"/>
  <c r="CC45" i="34"/>
  <c r="CC43" i="34" s="1"/>
  <c r="CD45" i="34"/>
  <c r="CD43" i="34" s="1"/>
  <c r="CE45" i="34"/>
  <c r="CE43" i="34" s="1"/>
  <c r="CF45" i="34"/>
  <c r="CF43" i="34" s="1"/>
  <c r="CG45" i="34"/>
  <c r="CG43" i="34" s="1"/>
  <c r="CH45" i="34"/>
  <c r="CH43" i="34" s="1"/>
  <c r="CI45" i="34"/>
  <c r="CI43" i="34" s="1"/>
  <c r="CJ45" i="34"/>
  <c r="CJ43" i="34" s="1"/>
  <c r="CK45" i="34"/>
  <c r="CK43" i="34" s="1"/>
  <c r="CL45" i="34"/>
  <c r="CL43" i="34" s="1"/>
  <c r="CM45" i="34"/>
  <c r="CM43" i="34" s="1"/>
  <c r="B8" i="38"/>
  <c r="C8" i="38"/>
  <c r="B9" i="38"/>
  <c r="C9" i="38"/>
  <c r="B10" i="38"/>
  <c r="C10" i="38"/>
  <c r="B11" i="38"/>
  <c r="C11" i="38"/>
  <c r="B12" i="38"/>
  <c r="C12" i="38"/>
  <c r="B13" i="38"/>
  <c r="C13" i="38"/>
  <c r="B14" i="38"/>
  <c r="C14" i="38"/>
  <c r="B15" i="38"/>
  <c r="C15" i="38"/>
  <c r="B16" i="38"/>
  <c r="C16" i="38"/>
  <c r="B17" i="38"/>
  <c r="C17" i="38"/>
  <c r="B18" i="38"/>
  <c r="C18" i="38"/>
  <c r="B19" i="38"/>
  <c r="C19" i="38"/>
  <c r="B20" i="38"/>
  <c r="C20" i="38"/>
  <c r="B21" i="38"/>
  <c r="C21" i="38"/>
  <c r="B22" i="38"/>
  <c r="C22" i="38"/>
  <c r="B23" i="38"/>
  <c r="C23" i="38"/>
  <c r="B24" i="38"/>
  <c r="C24" i="38"/>
  <c r="B25" i="38"/>
  <c r="C25" i="38"/>
  <c r="B26" i="38"/>
  <c r="C26" i="38"/>
  <c r="B27" i="38"/>
  <c r="C27" i="38"/>
  <c r="B28" i="38"/>
  <c r="C28" i="38"/>
  <c r="B29" i="38"/>
  <c r="C29" i="38"/>
  <c r="B30" i="38"/>
  <c r="C30" i="38"/>
  <c r="B31" i="38"/>
  <c r="C31" i="38"/>
  <c r="B32" i="38"/>
  <c r="C32" i="38"/>
  <c r="B33" i="38"/>
  <c r="C33" i="38"/>
  <c r="B34" i="38"/>
  <c r="C34" i="38"/>
  <c r="B35" i="38"/>
  <c r="C35" i="38"/>
  <c r="B36" i="38"/>
  <c r="C36" i="38"/>
  <c r="B37" i="38"/>
  <c r="C37" i="38"/>
  <c r="B38" i="38"/>
  <c r="C38" i="38"/>
  <c r="B39" i="38"/>
  <c r="C39" i="38"/>
  <c r="D44" i="38"/>
  <c r="E44" i="38"/>
  <c r="F44" i="38"/>
  <c r="G44" i="38"/>
  <c r="H44" i="38"/>
  <c r="I44" i="38"/>
  <c r="J44" i="38"/>
  <c r="K44" i="38"/>
  <c r="L44" i="38"/>
  <c r="M44" i="38"/>
  <c r="N44" i="38"/>
  <c r="O44" i="38"/>
  <c r="P44" i="38"/>
  <c r="Q44" i="38"/>
  <c r="R44" i="38"/>
  <c r="S44" i="38"/>
  <c r="T44" i="38"/>
  <c r="W44" i="38"/>
  <c r="X44" i="38"/>
  <c r="Y44" i="38"/>
  <c r="Z44" i="38"/>
  <c r="AA44" i="38"/>
  <c r="AB44" i="38"/>
  <c r="AC44" i="38"/>
  <c r="AD44" i="38"/>
  <c r="AE44" i="38"/>
  <c r="AF44" i="38"/>
  <c r="AG44" i="38"/>
  <c r="AH44" i="38"/>
  <c r="AI44" i="38"/>
  <c r="AJ44" i="38"/>
  <c r="AK44" i="38"/>
  <c r="AL44" i="38"/>
  <c r="AM44" i="38"/>
  <c r="AO44" i="38"/>
  <c r="AP44" i="38"/>
  <c r="AS44" i="38"/>
  <c r="AT44" i="38"/>
  <c r="AU44" i="38"/>
  <c r="AV44" i="38"/>
  <c r="AW44" i="38"/>
  <c r="AX44" i="38"/>
  <c r="AY44" i="38"/>
  <c r="AZ44" i="38"/>
  <c r="BA44" i="38"/>
  <c r="BB44" i="38"/>
  <c r="BC44" i="38"/>
  <c r="BD44" i="38"/>
  <c r="BE44" i="38"/>
  <c r="BF44" i="38"/>
  <c r="BG44" i="38"/>
  <c r="BH44" i="38"/>
  <c r="BI44" i="38"/>
  <c r="BJ44" i="38"/>
  <c r="BK44" i="38"/>
  <c r="BL44" i="38"/>
  <c r="BM44" i="38"/>
  <c r="BN44" i="38"/>
  <c r="BO44" i="38"/>
  <c r="BP44" i="38"/>
  <c r="BQ44" i="38"/>
  <c r="BR44" i="38"/>
  <c r="BS44" i="38"/>
  <c r="BT44" i="38"/>
  <c r="BU44" i="38"/>
  <c r="BV44" i="38"/>
  <c r="BW44" i="38"/>
  <c r="BX44" i="38"/>
  <c r="BY44" i="38"/>
  <c r="BZ44" i="38"/>
  <c r="CA44" i="38"/>
  <c r="CB44" i="38"/>
  <c r="CC44" i="38"/>
  <c r="CD44" i="38"/>
  <c r="CE44" i="38"/>
  <c r="CF44" i="38"/>
  <c r="CG44" i="38"/>
  <c r="CH44" i="38"/>
  <c r="CI44" i="38"/>
  <c r="CJ44" i="38"/>
  <c r="CK44" i="38"/>
  <c r="CL44" i="38"/>
  <c r="CM44" i="38"/>
  <c r="AH3" i="39"/>
  <c r="AI3" i="39"/>
  <c r="AJ3" i="39"/>
  <c r="AH4" i="39"/>
  <c r="AH5" i="39"/>
  <c r="AH6" i="39"/>
  <c r="AH7" i="39"/>
  <c r="AH8" i="39"/>
  <c r="AH9" i="39"/>
  <c r="AH10" i="39"/>
  <c r="AH11" i="39"/>
  <c r="AH12" i="39"/>
  <c r="AH13" i="39"/>
  <c r="AH14" i="39"/>
  <c r="AH15" i="39"/>
  <c r="AH16" i="39"/>
  <c r="AH17" i="39"/>
  <c r="AH18" i="39"/>
  <c r="AH19" i="39"/>
  <c r="AH20" i="39"/>
  <c r="AH21" i="39"/>
  <c r="AH22" i="39"/>
  <c r="AH23" i="39"/>
  <c r="AH24" i="39"/>
  <c r="AH25" i="39"/>
  <c r="AH26" i="39"/>
  <c r="AH27" i="39"/>
  <c r="AH28" i="39"/>
  <c r="AH29" i="39"/>
  <c r="AH30" i="39"/>
  <c r="AH31" i="39"/>
  <c r="AH32" i="39"/>
  <c r="AH33" i="39"/>
  <c r="AH34" i="39"/>
  <c r="AK3" i="39"/>
  <c r="AI4" i="39"/>
  <c r="AI5" i="39"/>
  <c r="AI6" i="39"/>
  <c r="AI7" i="39"/>
  <c r="AI8" i="39"/>
  <c r="AI9" i="39"/>
  <c r="AI10" i="39"/>
  <c r="AI11" i="39"/>
  <c r="AI12" i="39"/>
  <c r="AI13" i="39"/>
  <c r="AI14" i="39"/>
  <c r="AI15" i="39"/>
  <c r="AI16" i="39"/>
  <c r="AI17" i="39"/>
  <c r="AL3" i="39" s="1"/>
  <c r="AI18" i="39"/>
  <c r="AI19" i="39"/>
  <c r="AI20" i="39"/>
  <c r="AI21" i="39"/>
  <c r="AI22" i="39"/>
  <c r="AI23" i="39"/>
  <c r="AI24" i="39"/>
  <c r="AI25" i="39"/>
  <c r="AI26" i="39"/>
  <c r="AI27" i="39"/>
  <c r="AI28" i="39"/>
  <c r="AI29" i="39"/>
  <c r="AI30" i="39"/>
  <c r="AI31" i="39"/>
  <c r="AI32" i="39"/>
  <c r="AI33" i="39"/>
  <c r="AI34" i="39"/>
  <c r="AJ4" i="39"/>
  <c r="AJ5" i="39"/>
  <c r="AJ6" i="39"/>
  <c r="AJ7" i="39"/>
  <c r="AJ8" i="39"/>
  <c r="AJ9" i="39"/>
  <c r="AJ10" i="39"/>
  <c r="AJ11" i="39"/>
  <c r="AJ12" i="39"/>
  <c r="AJ13" i="39"/>
  <c r="AJ14" i="39"/>
  <c r="AJ15" i="39"/>
  <c r="AJ16" i="39"/>
  <c r="AJ17" i="39"/>
  <c r="AJ18" i="39"/>
  <c r="AJ19" i="39"/>
  <c r="AJ20" i="39"/>
  <c r="AJ21" i="39"/>
  <c r="AJ22" i="39"/>
  <c r="AJ23" i="39"/>
  <c r="AJ24" i="39"/>
  <c r="AJ25" i="39"/>
  <c r="AJ26" i="39"/>
  <c r="AJ27" i="39"/>
  <c r="AJ28" i="39"/>
  <c r="AJ29" i="39"/>
  <c r="AJ30" i="39"/>
  <c r="AJ31" i="39"/>
  <c r="AJ32" i="39"/>
  <c r="AJ33" i="39"/>
  <c r="AJ34" i="39"/>
  <c r="AM3" i="39"/>
  <c r="AN41" i="24"/>
  <c r="V41" i="24"/>
  <c r="AL40" i="24"/>
  <c r="AR41" i="24"/>
  <c r="H47" i="24"/>
  <c r="BU47" i="24"/>
  <c r="CK47" i="24"/>
  <c r="W47" i="24"/>
  <c r="AM47" i="24"/>
  <c r="BF47" i="24"/>
  <c r="BV47" i="24"/>
  <c r="CL47" i="24"/>
  <c r="J47" i="24"/>
  <c r="R47" i="24"/>
  <c r="AB47" i="24"/>
  <c r="AJ47" i="24"/>
  <c r="AU47" i="24"/>
  <c r="BC47" i="24"/>
  <c r="BK47" i="24"/>
  <c r="BS47" i="24"/>
  <c r="CA47" i="24"/>
  <c r="CI47" i="24"/>
  <c r="G47" i="24"/>
  <c r="O47" i="24"/>
  <c r="Y47" i="24"/>
  <c r="AG47" i="24"/>
  <c r="AP47" i="24"/>
  <c r="AZ47" i="24"/>
  <c r="BH47" i="24"/>
  <c r="BP47" i="24"/>
  <c r="BX47" i="24"/>
  <c r="CF47" i="24"/>
  <c r="D47" i="24"/>
  <c r="P47" i="24"/>
  <c r="Z47" i="24"/>
  <c r="AH47" i="24"/>
  <c r="AS47" i="24"/>
  <c r="BA47" i="24"/>
  <c r="BM47" i="24"/>
  <c r="BY47" i="24"/>
  <c r="E47" i="24"/>
  <c r="Q47" i="24"/>
  <c r="AI47" i="24"/>
  <c r="BB47" i="24"/>
  <c r="BR47" i="24"/>
  <c r="CH47" i="24"/>
  <c r="BE47" i="24"/>
  <c r="CC47" i="24"/>
  <c r="I47" i="24"/>
  <c r="AE47" i="24"/>
  <c r="AX47" i="24"/>
  <c r="BN47" i="24"/>
  <c r="CD47" i="24"/>
  <c r="F47" i="24"/>
  <c r="N47" i="24"/>
  <c r="X47" i="24"/>
  <c r="AF47" i="24"/>
  <c r="AO47" i="24"/>
  <c r="AY47" i="24"/>
  <c r="BG47" i="24"/>
  <c r="BO47" i="24"/>
  <c r="BW47" i="24"/>
  <c r="CE47" i="24"/>
  <c r="CM47" i="24"/>
  <c r="K47" i="24"/>
  <c r="S47" i="24"/>
  <c r="AC47" i="24"/>
  <c r="AK47" i="24"/>
  <c r="AV47" i="24"/>
  <c r="BD47" i="24"/>
  <c r="BL47" i="24"/>
  <c r="BT47" i="24"/>
  <c r="CB47" i="24"/>
  <c r="CJ47" i="24"/>
  <c r="L47" i="24"/>
  <c r="T47" i="24"/>
  <c r="AD47" i="24"/>
  <c r="AL47" i="24"/>
  <c r="AW47" i="24"/>
  <c r="BI47" i="24"/>
  <c r="BQ47" i="24"/>
  <c r="CG47" i="24"/>
  <c r="M47" i="24"/>
  <c r="AA47" i="24"/>
  <c r="AT47" i="24"/>
  <c r="BJ47" i="24"/>
  <c r="BZ47" i="24"/>
  <c r="AU8" i="33" l="1"/>
  <c r="AU10" i="33"/>
  <c r="AU12" i="33"/>
  <c r="AU24" i="33"/>
  <c r="AU28" i="33"/>
  <c r="AU32" i="33"/>
  <c r="AU36" i="33"/>
  <c r="AU38" i="33"/>
  <c r="AU7" i="33"/>
  <c r="AU9" i="33"/>
  <c r="AU11" i="33"/>
  <c r="AU13" i="33"/>
  <c r="AU15" i="33"/>
  <c r="AU17" i="33"/>
  <c r="AU19" i="33"/>
  <c r="AU21" i="33"/>
  <c r="AU23" i="33"/>
  <c r="AU25" i="33"/>
  <c r="AU27" i="33"/>
  <c r="AU29" i="33"/>
  <c r="AU31" i="33"/>
  <c r="AU33" i="33"/>
  <c r="AU35" i="33"/>
  <c r="AU37" i="33"/>
  <c r="AU14" i="33"/>
  <c r="AU16" i="33"/>
  <c r="AU18" i="33"/>
  <c r="AU20" i="33"/>
  <c r="AU22" i="33"/>
  <c r="AU26" i="33"/>
  <c r="AU30" i="33"/>
  <c r="AU34" i="33"/>
  <c r="AP7" i="33"/>
  <c r="AP9" i="33"/>
  <c r="AP11" i="33"/>
  <c r="AP13" i="33"/>
  <c r="AP15" i="33"/>
  <c r="AP17" i="33"/>
  <c r="AP21" i="33"/>
  <c r="AP23" i="33"/>
  <c r="AP25" i="33"/>
  <c r="AP29" i="33"/>
  <c r="AP33" i="33"/>
  <c r="AP37" i="33"/>
  <c r="AP8" i="33"/>
  <c r="AP10" i="33"/>
  <c r="AP12" i="33"/>
  <c r="AP14" i="33"/>
  <c r="AP16" i="33"/>
  <c r="AP18" i="33"/>
  <c r="AP20" i="33"/>
  <c r="AP22" i="33"/>
  <c r="AP24" i="33"/>
  <c r="AP26" i="33"/>
  <c r="AP28" i="33"/>
  <c r="AP30" i="33"/>
  <c r="AP32" i="33"/>
  <c r="AP34" i="33"/>
  <c r="AP36" i="33"/>
  <c r="AP38" i="33"/>
  <c r="AP19" i="33"/>
  <c r="AP27" i="33"/>
  <c r="AP31" i="33"/>
  <c r="AP35" i="33"/>
  <c r="BG41" i="33"/>
  <c r="BR40" i="33"/>
  <c r="BJ40" i="33"/>
  <c r="AS40" i="30"/>
  <c r="BF40" i="28"/>
  <c r="H41" i="28"/>
  <c r="L40" i="28"/>
  <c r="AL40" i="28"/>
  <c r="H7" i="25"/>
  <c r="AV7" i="25"/>
  <c r="AG8" i="25"/>
  <c r="AC8" i="25"/>
  <c r="Y8" i="25"/>
  <c r="R8" i="25"/>
  <c r="N8" i="25"/>
  <c r="BS7" i="25"/>
  <c r="BO7" i="25"/>
  <c r="BK7" i="25"/>
  <c r="BE7" i="25"/>
  <c r="AG7" i="25"/>
  <c r="AC7" i="25"/>
  <c r="Y7" i="25"/>
  <c r="R7" i="25"/>
  <c r="N7" i="25"/>
  <c r="AD41" i="31"/>
  <c r="H40" i="29"/>
  <c r="BO40" i="29"/>
  <c r="BF40" i="29"/>
  <c r="AW40" i="29"/>
  <c r="BI40" i="25"/>
  <c r="X38" i="31"/>
  <c r="H21" i="25"/>
  <c r="AV20" i="25"/>
  <c r="AG20" i="25"/>
  <c r="AG23" i="25"/>
  <c r="AC20" i="25"/>
  <c r="Y20" i="25"/>
  <c r="R20" i="25"/>
  <c r="N20" i="25"/>
  <c r="BS19" i="25"/>
  <c r="BO19" i="25"/>
  <c r="BK19" i="25"/>
  <c r="BE19" i="25"/>
  <c r="R19" i="25"/>
  <c r="N19" i="25"/>
  <c r="BS18" i="25"/>
  <c r="BO18" i="25"/>
  <c r="BK18" i="25"/>
  <c r="BE18" i="25"/>
  <c r="H18" i="25"/>
  <c r="H23" i="25"/>
  <c r="AV17" i="25"/>
  <c r="AV23" i="25"/>
  <c r="R17" i="25"/>
  <c r="N17" i="25"/>
  <c r="BS16" i="25"/>
  <c r="BO16" i="25"/>
  <c r="BK16" i="25"/>
  <c r="BE16" i="25"/>
  <c r="AG16" i="25"/>
  <c r="AC16" i="25"/>
  <c r="Y16" i="25"/>
  <c r="R16" i="25"/>
  <c r="N16" i="25"/>
  <c r="BS15" i="25"/>
  <c r="BO15" i="25"/>
  <c r="BK15" i="25"/>
  <c r="BE15" i="25"/>
  <c r="R15" i="25"/>
  <c r="N15" i="25"/>
  <c r="BS14" i="25"/>
  <c r="BO14" i="25"/>
  <c r="BK14" i="25"/>
  <c r="BE14" i="25"/>
  <c r="H14" i="25"/>
  <c r="AV13" i="25"/>
  <c r="AG13" i="25"/>
  <c r="AC13" i="25"/>
  <c r="Y13" i="25"/>
  <c r="AC23" i="25"/>
  <c r="Y23" i="25"/>
  <c r="R23" i="25"/>
  <c r="N23" i="25"/>
  <c r="BS22" i="25"/>
  <c r="BO22" i="25"/>
  <c r="BK22" i="25"/>
  <c r="BE22" i="25"/>
  <c r="AV22" i="25"/>
  <c r="AG22" i="25"/>
  <c r="AC22" i="25"/>
  <c r="Y22" i="25"/>
  <c r="R22" i="25"/>
  <c r="N22" i="25"/>
  <c r="H22" i="25"/>
  <c r="BS21" i="25"/>
  <c r="BO21" i="25"/>
  <c r="BK21" i="25"/>
  <c r="BE21" i="25"/>
  <c r="AV21" i="25"/>
  <c r="AG21" i="25"/>
  <c r="AC21" i="25"/>
  <c r="Y21" i="25"/>
  <c r="R21" i="25"/>
  <c r="N21" i="25"/>
  <c r="BS20" i="25"/>
  <c r="BO20" i="25"/>
  <c r="BK20" i="25"/>
  <c r="BE20" i="25"/>
  <c r="H20" i="25"/>
  <c r="AV19" i="25"/>
  <c r="AG19" i="25"/>
  <c r="AC19" i="25"/>
  <c r="Y19" i="25"/>
  <c r="H19" i="25"/>
  <c r="D19" i="25"/>
  <c r="AV18" i="25"/>
  <c r="AG18" i="25"/>
  <c r="AC18" i="25"/>
  <c r="Y18" i="25"/>
  <c r="R18" i="25"/>
  <c r="N18" i="25"/>
  <c r="BS17" i="25"/>
  <c r="BO17" i="25"/>
  <c r="BK17" i="25"/>
  <c r="BE17" i="25"/>
  <c r="AG17" i="25"/>
  <c r="AC17" i="25"/>
  <c r="Y17" i="25"/>
  <c r="H17" i="25"/>
  <c r="D17" i="25"/>
  <c r="AV16" i="25"/>
  <c r="H16" i="25"/>
  <c r="AV15" i="25"/>
  <c r="AG15" i="25"/>
  <c r="AC15" i="25"/>
  <c r="Y15" i="25"/>
  <c r="H15" i="25"/>
  <c r="D15" i="25"/>
  <c r="AV14" i="25"/>
  <c r="AM14" i="25"/>
  <c r="AG14" i="25"/>
  <c r="AC14" i="25"/>
  <c r="Y14" i="25"/>
  <c r="R14" i="25"/>
  <c r="N14" i="25"/>
  <c r="BS13" i="25"/>
  <c r="BO13" i="25"/>
  <c r="BK13" i="25"/>
  <c r="BE13" i="25"/>
  <c r="AM13" i="25"/>
  <c r="R13" i="25"/>
  <c r="N13" i="25"/>
  <c r="H13" i="25"/>
  <c r="D13" i="25"/>
  <c r="BS12" i="25"/>
  <c r="BO12" i="25"/>
  <c r="BK12" i="25"/>
  <c r="BE12" i="25"/>
  <c r="AV12" i="25"/>
  <c r="AM12" i="25"/>
  <c r="AG12" i="25"/>
  <c r="AC12" i="25"/>
  <c r="Y12" i="25"/>
  <c r="R12" i="25"/>
  <c r="N12" i="25"/>
  <c r="H12" i="25"/>
  <c r="BS11" i="25"/>
  <c r="BO11" i="25"/>
  <c r="BK11" i="25"/>
  <c r="BE11" i="25"/>
  <c r="AV11" i="25"/>
  <c r="AG11" i="25"/>
  <c r="AC11" i="25"/>
  <c r="Y11" i="25"/>
  <c r="R11" i="25"/>
  <c r="N11" i="25"/>
  <c r="H11" i="25"/>
  <c r="D11" i="25"/>
  <c r="BS10" i="25"/>
  <c r="BO10" i="25"/>
  <c r="BK10" i="25"/>
  <c r="BE10" i="25"/>
  <c r="AV10" i="25"/>
  <c r="AM10" i="25"/>
  <c r="AG10" i="25"/>
  <c r="AC10" i="25"/>
  <c r="Y10" i="25"/>
  <c r="R10" i="25"/>
  <c r="N10" i="25"/>
  <c r="H10" i="25"/>
  <c r="BS9" i="25"/>
  <c r="BO9" i="25"/>
  <c r="BK9" i="25"/>
  <c r="BE9" i="25"/>
  <c r="AV9" i="25"/>
  <c r="AG9" i="25"/>
  <c r="AC9" i="25"/>
  <c r="Y9" i="25"/>
  <c r="R9" i="25"/>
  <c r="N9" i="25"/>
  <c r="H9" i="25"/>
  <c r="D9" i="25"/>
  <c r="BS8" i="25"/>
  <c r="BO8" i="25"/>
  <c r="BK8" i="25"/>
  <c r="BE8" i="25"/>
  <c r="AV8" i="25"/>
  <c r="AM8" i="25"/>
  <c r="H8" i="25"/>
  <c r="D8" i="25"/>
  <c r="AN27" i="33"/>
  <c r="AN27" i="31"/>
  <c r="AN27" i="30"/>
  <c r="AN27" i="29"/>
  <c r="AN27" i="28"/>
  <c r="AN27" i="27"/>
  <c r="AN27" i="26"/>
  <c r="AN27" i="25"/>
  <c r="AR33" i="25"/>
  <c r="AR33" i="33"/>
  <c r="AR33" i="31"/>
  <c r="AR33" i="30"/>
  <c r="AR33" i="29"/>
  <c r="AR33" i="28"/>
  <c r="BU11" i="31"/>
  <c r="BW13" i="31"/>
  <c r="BX26" i="31"/>
  <c r="CB34" i="31"/>
  <c r="CD8" i="31"/>
  <c r="CJ28" i="31"/>
  <c r="CJ18" i="31"/>
  <c r="CL20" i="31"/>
  <c r="CM31" i="31"/>
  <c r="CM9" i="31"/>
  <c r="CH38" i="30"/>
  <c r="CI7" i="30"/>
  <c r="CJ16" i="30"/>
  <c r="CK33" i="30"/>
  <c r="CF38" i="29"/>
  <c r="CH16" i="29"/>
  <c r="CJ26" i="29"/>
  <c r="BU27" i="28"/>
  <c r="BW13" i="28"/>
  <c r="BX34" i="28"/>
  <c r="CA35" i="28"/>
  <c r="CB36" i="28"/>
  <c r="CC31" i="28"/>
  <c r="CC30" i="28"/>
  <c r="CD21" i="28"/>
  <c r="CD9" i="28"/>
  <c r="CD12" i="28"/>
  <c r="CF10" i="28"/>
  <c r="CG20" i="28"/>
  <c r="CG16" i="28"/>
  <c r="CG17" i="28"/>
  <c r="CH15" i="28"/>
  <c r="CJ28" i="28"/>
  <c r="CK19" i="28"/>
  <c r="CL24" i="28"/>
  <c r="CL13" i="28"/>
  <c r="CM27" i="28"/>
  <c r="CM23" i="28"/>
  <c r="V20" i="33"/>
  <c r="V36" i="33"/>
  <c r="AN7" i="33"/>
  <c r="AN15" i="33"/>
  <c r="AN23" i="33"/>
  <c r="AN31" i="33"/>
  <c r="AR13" i="33"/>
  <c r="AR21" i="33"/>
  <c r="AR29" i="33"/>
  <c r="AR37" i="33"/>
  <c r="U20" i="33"/>
  <c r="U36" i="33"/>
  <c r="V20" i="31"/>
  <c r="V36" i="31"/>
  <c r="AN7" i="31"/>
  <c r="AN15" i="31"/>
  <c r="AN23" i="31"/>
  <c r="AN31" i="31"/>
  <c r="AR13" i="31"/>
  <c r="AR21" i="31"/>
  <c r="AR29" i="31"/>
  <c r="AR37" i="31"/>
  <c r="U20" i="31"/>
  <c r="U36" i="31"/>
  <c r="V20" i="30"/>
  <c r="V36" i="30"/>
  <c r="AN7" i="30"/>
  <c r="AN15" i="30"/>
  <c r="AN23" i="30"/>
  <c r="AN31" i="30"/>
  <c r="AR13" i="30"/>
  <c r="AR21" i="30"/>
  <c r="AR29" i="30"/>
  <c r="AR37" i="30"/>
  <c r="U20" i="30"/>
  <c r="U36" i="30"/>
  <c r="V20" i="29"/>
  <c r="V36" i="29"/>
  <c r="AN7" i="29"/>
  <c r="AN15" i="29"/>
  <c r="AN23" i="29"/>
  <c r="AN31" i="29"/>
  <c r="AR13" i="29"/>
  <c r="AR21" i="29"/>
  <c r="AR29" i="29"/>
  <c r="AR37" i="29"/>
  <c r="U20" i="29"/>
  <c r="U36" i="29"/>
  <c r="V20" i="28"/>
  <c r="V36" i="28"/>
  <c r="AN7" i="28"/>
  <c r="AN15" i="28"/>
  <c r="AN23" i="28"/>
  <c r="AN31" i="28"/>
  <c r="AR13" i="28"/>
  <c r="AR21" i="28"/>
  <c r="AR29" i="28"/>
  <c r="AR37" i="28"/>
  <c r="U20" i="28"/>
  <c r="U36" i="28"/>
  <c r="V20" i="27"/>
  <c r="V36" i="27"/>
  <c r="AN7" i="27"/>
  <c r="AN15" i="27"/>
  <c r="AN23" i="27"/>
  <c r="AN31" i="27"/>
  <c r="AR17" i="27"/>
  <c r="AR33" i="27"/>
  <c r="U20" i="27"/>
  <c r="U36" i="27"/>
  <c r="V20" i="26"/>
  <c r="V36" i="26"/>
  <c r="AN7" i="26"/>
  <c r="AN15" i="26"/>
  <c r="AN23" i="26"/>
  <c r="AN31" i="26"/>
  <c r="AR17" i="26"/>
  <c r="AR33" i="26"/>
  <c r="U20" i="26"/>
  <c r="U36" i="26"/>
  <c r="V20" i="25"/>
  <c r="V36" i="25"/>
  <c r="AN7" i="25"/>
  <c r="AN15" i="25"/>
  <c r="AN23" i="25"/>
  <c r="AN31" i="25"/>
  <c r="AR13" i="25"/>
  <c r="AR21" i="25"/>
  <c r="AR29" i="25"/>
  <c r="AR37" i="25"/>
  <c r="U20" i="25"/>
  <c r="U32" i="25"/>
  <c r="BW27" i="33"/>
  <c r="CF32" i="33"/>
  <c r="CI23" i="33"/>
  <c r="CJ8" i="33"/>
  <c r="CK35" i="33"/>
  <c r="CK17" i="33"/>
  <c r="BV30" i="30"/>
  <c r="BX26" i="30"/>
  <c r="BX12" i="30"/>
  <c r="CD20" i="30"/>
  <c r="CE23" i="30"/>
  <c r="CG37" i="30"/>
  <c r="BU31" i="29"/>
  <c r="BW13" i="29"/>
  <c r="CA11" i="29"/>
  <c r="CB24" i="29"/>
  <c r="CB20" i="29"/>
  <c r="CE33" i="29"/>
  <c r="BU31" i="27"/>
  <c r="BU15" i="27"/>
  <c r="BV20" i="27"/>
  <c r="CA25" i="27"/>
  <c r="CA9" i="27"/>
  <c r="CB24" i="27"/>
  <c r="CB8" i="27"/>
  <c r="CE21" i="27"/>
  <c r="CF30" i="27"/>
  <c r="CF14" i="27"/>
  <c r="CG23" i="27"/>
  <c r="CG19" i="27"/>
  <c r="CG7" i="27"/>
  <c r="CM21" i="27"/>
  <c r="BW37" i="33"/>
  <c r="BX28" i="33"/>
  <c r="CC19" i="33"/>
  <c r="CD36" i="33"/>
  <c r="CD22" i="33"/>
  <c r="CE31" i="33"/>
  <c r="CF16" i="33"/>
  <c r="CG11" i="33"/>
  <c r="CH36" i="30"/>
  <c r="CL36" i="30"/>
  <c r="CE37" i="29"/>
  <c r="CF36" i="29"/>
  <c r="BV22" i="26"/>
  <c r="BV16" i="26"/>
  <c r="BX20" i="26"/>
  <c r="BX18" i="26"/>
  <c r="CA19" i="26"/>
  <c r="CC23" i="26"/>
  <c r="CE17" i="26"/>
  <c r="CG21" i="26"/>
  <c r="CG15" i="26"/>
  <c r="CH26" i="26"/>
  <c r="CH24" i="26"/>
  <c r="CL26" i="26"/>
  <c r="CL24" i="26"/>
  <c r="BU9" i="25"/>
  <c r="BV30" i="25"/>
  <c r="BX28" i="25"/>
  <c r="CA31" i="25"/>
  <c r="CC29" i="25"/>
  <c r="CE27" i="25"/>
  <c r="CF8" i="25"/>
  <c r="R6" i="39"/>
  <c r="B35" i="32"/>
  <c r="R18" i="39"/>
  <c r="B10" i="32"/>
  <c r="CG15" i="41"/>
  <c r="C17" i="32"/>
  <c r="CJ39" i="34"/>
  <c r="CH38" i="34"/>
  <c r="CF47" i="12"/>
  <c r="CC27" i="38"/>
  <c r="CC23" i="38"/>
  <c r="CC19" i="38"/>
  <c r="CC15" i="38"/>
  <c r="CC11" i="38"/>
  <c r="CC39" i="34"/>
  <c r="CC33" i="34"/>
  <c r="CC19" i="34"/>
  <c r="CC15" i="34"/>
  <c r="CC13" i="34"/>
  <c r="CC11" i="34"/>
  <c r="CB22" i="38"/>
  <c r="CB39" i="34"/>
  <c r="CA39" i="38"/>
  <c r="CA39" i="34"/>
  <c r="BU13" i="34"/>
  <c r="BS39" i="34"/>
  <c r="BR39" i="34"/>
  <c r="BP38" i="34"/>
  <c r="BC39" i="34"/>
  <c r="BB38" i="32"/>
  <c r="BA38" i="32"/>
  <c r="BA38" i="34"/>
  <c r="AZ38" i="34"/>
  <c r="AJ39" i="34"/>
  <c r="AI38" i="32"/>
  <c r="AI38" i="34"/>
  <c r="AH38" i="34"/>
  <c r="AG37" i="32"/>
  <c r="AI14" i="41" s="1"/>
  <c r="T39" i="34"/>
  <c r="S39" i="34"/>
  <c r="R38" i="32"/>
  <c r="R38" i="34"/>
  <c r="Q38" i="34"/>
  <c r="P37" i="32"/>
  <c r="R14" i="41" s="1"/>
  <c r="M39" i="34"/>
  <c r="L38" i="32"/>
  <c r="L38" i="34"/>
  <c r="J37" i="32"/>
  <c r="L14" i="41" s="1"/>
  <c r="AY32" i="18"/>
  <c r="AL41" i="33"/>
  <c r="F40" i="33"/>
  <c r="BA40" i="33"/>
  <c r="BS41" i="31"/>
  <c r="H40" i="31"/>
  <c r="BO40" i="31"/>
  <c r="AI40" i="29"/>
  <c r="AA40" i="29"/>
  <c r="P40" i="29"/>
  <c r="AJ41" i="28"/>
  <c r="BE41" i="28"/>
  <c r="AB41" i="28"/>
  <c r="H40" i="28"/>
  <c r="AP34" i="19"/>
  <c r="AK14" i="19"/>
  <c r="V8" i="33"/>
  <c r="V16" i="33"/>
  <c r="V24" i="33"/>
  <c r="V32" i="33"/>
  <c r="AR7" i="33"/>
  <c r="AR11" i="33"/>
  <c r="AR15" i="33"/>
  <c r="AR19" i="33"/>
  <c r="AR23" i="33"/>
  <c r="AR27" i="33"/>
  <c r="AR31" i="33"/>
  <c r="AR35" i="33"/>
  <c r="U16" i="33"/>
  <c r="U24" i="33"/>
  <c r="U32" i="33"/>
  <c r="V8" i="31"/>
  <c r="V16" i="31"/>
  <c r="V24" i="31"/>
  <c r="V32" i="31"/>
  <c r="AR7" i="31"/>
  <c r="AR11" i="31"/>
  <c r="AR15" i="31"/>
  <c r="AR19" i="31"/>
  <c r="AR23" i="31"/>
  <c r="AR27" i="31"/>
  <c r="AR31" i="31"/>
  <c r="AR35" i="31"/>
  <c r="U16" i="31"/>
  <c r="U24" i="31"/>
  <c r="U32" i="31"/>
  <c r="V8" i="30"/>
  <c r="V16" i="30"/>
  <c r="V24" i="30"/>
  <c r="V32" i="30"/>
  <c r="AR7" i="30"/>
  <c r="AR11" i="30"/>
  <c r="AR15" i="30"/>
  <c r="AR19" i="30"/>
  <c r="AR23" i="30"/>
  <c r="AR27" i="30"/>
  <c r="AR31" i="30"/>
  <c r="AR35" i="30"/>
  <c r="U16" i="30"/>
  <c r="U24" i="30"/>
  <c r="U32" i="30"/>
  <c r="V8" i="29"/>
  <c r="V16" i="29"/>
  <c r="V24" i="29"/>
  <c r="V32" i="29"/>
  <c r="AR7" i="29"/>
  <c r="AR11" i="29"/>
  <c r="AR15" i="29"/>
  <c r="AR19" i="29"/>
  <c r="AR23" i="29"/>
  <c r="AR27" i="29"/>
  <c r="AR31" i="29"/>
  <c r="AR35" i="29"/>
  <c r="U16" i="29"/>
  <c r="U24" i="29"/>
  <c r="U32" i="29"/>
  <c r="V8" i="28"/>
  <c r="V16" i="28"/>
  <c r="V24" i="28"/>
  <c r="V32" i="28"/>
  <c r="AR11" i="28"/>
  <c r="AR15" i="28"/>
  <c r="AR19" i="28"/>
  <c r="AR23" i="28"/>
  <c r="AR27" i="28"/>
  <c r="AR31" i="28"/>
  <c r="AR35" i="28"/>
  <c r="U16" i="28"/>
  <c r="U24" i="28"/>
  <c r="U32" i="28"/>
  <c r="V8" i="27"/>
  <c r="V16" i="27"/>
  <c r="V24" i="27"/>
  <c r="V32" i="27"/>
  <c r="AR13" i="27"/>
  <c r="AR21" i="27"/>
  <c r="AR29" i="27"/>
  <c r="AR37" i="27"/>
  <c r="U16" i="27"/>
  <c r="U24" i="27"/>
  <c r="U32" i="27"/>
  <c r="V8" i="26"/>
  <c r="V16" i="26"/>
  <c r="V24" i="26"/>
  <c r="V32" i="26"/>
  <c r="AR13" i="26"/>
  <c r="AR21" i="26"/>
  <c r="AR29" i="26"/>
  <c r="AR37" i="26"/>
  <c r="U16" i="26"/>
  <c r="U24" i="26"/>
  <c r="U32" i="26"/>
  <c r="V8" i="25"/>
  <c r="V16" i="25"/>
  <c r="V24" i="25"/>
  <c r="V32" i="25"/>
  <c r="AR7" i="25"/>
  <c r="AR11" i="25"/>
  <c r="AR15" i="25"/>
  <c r="AR19" i="25"/>
  <c r="AR23" i="25"/>
  <c r="AR27" i="25"/>
  <c r="AR31" i="25"/>
  <c r="AR35" i="25"/>
  <c r="U16" i="25"/>
  <c r="U24" i="25"/>
  <c r="CH38" i="33"/>
  <c r="CH34" i="33"/>
  <c r="CH28" i="33"/>
  <c r="CH18" i="33"/>
  <c r="CH12" i="33"/>
  <c r="CI7" i="33"/>
  <c r="CK19" i="33"/>
  <c r="CL30" i="33"/>
  <c r="CM31" i="33"/>
  <c r="CM15" i="33"/>
  <c r="BU7" i="31"/>
  <c r="CB12" i="31"/>
  <c r="CB14" i="31"/>
  <c r="CB16" i="31"/>
  <c r="BX38" i="31"/>
  <c r="BW35" i="30"/>
  <c r="BW21" i="30"/>
  <c r="BW13" i="30"/>
  <c r="BW11" i="30"/>
  <c r="CA7" i="30"/>
  <c r="CB16" i="30"/>
  <c r="CB8" i="30"/>
  <c r="CC27" i="30"/>
  <c r="CC25" i="30"/>
  <c r="CC19" i="30"/>
  <c r="CC17" i="30"/>
  <c r="CF32" i="30"/>
  <c r="CG11" i="30"/>
  <c r="CH12" i="30"/>
  <c r="CL30" i="30"/>
  <c r="CL28" i="30"/>
  <c r="CL22" i="30"/>
  <c r="CM23" i="30"/>
  <c r="BV26" i="29"/>
  <c r="BX14" i="29"/>
  <c r="CA7" i="29"/>
  <c r="CD12" i="29"/>
  <c r="CE23" i="29"/>
  <c r="CE13" i="29"/>
  <c r="CE11" i="29"/>
  <c r="CF30" i="29"/>
  <c r="CF24" i="29"/>
  <c r="CF18" i="29"/>
  <c r="CG15" i="29"/>
  <c r="CG35" i="29"/>
  <c r="CH32" i="29"/>
  <c r="CH12" i="29"/>
  <c r="CI25" i="29"/>
  <c r="CI27" i="29"/>
  <c r="CI23" i="29"/>
  <c r="CI21" i="29"/>
  <c r="CI11" i="29"/>
  <c r="CI9" i="29"/>
  <c r="CJ24" i="29"/>
  <c r="CK31" i="29"/>
  <c r="CK19" i="29"/>
  <c r="CK15" i="29"/>
  <c r="CL32" i="29"/>
  <c r="CM29" i="29"/>
  <c r="CM17" i="29"/>
  <c r="CD8" i="28"/>
  <c r="BU23" i="28"/>
  <c r="CB32" i="28"/>
  <c r="BU35" i="27"/>
  <c r="BU23" i="27"/>
  <c r="BU7" i="27"/>
  <c r="BV28" i="27"/>
  <c r="BV12" i="27"/>
  <c r="CA33" i="27"/>
  <c r="CA17" i="27"/>
  <c r="CB38" i="27"/>
  <c r="CB32" i="27"/>
  <c r="CB16" i="27"/>
  <c r="CC31" i="27"/>
  <c r="CC23" i="27"/>
  <c r="CC15" i="27"/>
  <c r="CC7" i="27"/>
  <c r="CE33" i="27"/>
  <c r="CE29" i="27"/>
  <c r="CE25" i="27"/>
  <c r="CE17" i="27"/>
  <c r="CE13" i="27"/>
  <c r="CE9" i="27"/>
  <c r="CF34" i="27"/>
  <c r="CF26" i="27"/>
  <c r="CF22" i="27"/>
  <c r="CF18" i="27"/>
  <c r="CF10" i="27"/>
  <c r="CG31" i="27"/>
  <c r="CG27" i="27"/>
  <c r="CG15" i="27"/>
  <c r="CG11" i="27"/>
  <c r="CI25" i="27"/>
  <c r="CI9" i="27"/>
  <c r="CM29" i="27"/>
  <c r="CM25" i="27"/>
  <c r="CM13" i="27"/>
  <c r="CM9" i="27"/>
  <c r="BW37" i="26"/>
  <c r="BX28" i="26"/>
  <c r="BX26" i="26"/>
  <c r="BX12" i="26"/>
  <c r="BX10" i="26"/>
  <c r="BZ32" i="26"/>
  <c r="CA33" i="26"/>
  <c r="CA27" i="26"/>
  <c r="CA25" i="26"/>
  <c r="CA17" i="26"/>
  <c r="CA11" i="26"/>
  <c r="CA9" i="26"/>
  <c r="CC29" i="26"/>
  <c r="CC13" i="26"/>
  <c r="CD30" i="26"/>
  <c r="CD20" i="26"/>
  <c r="CD14" i="26"/>
  <c r="CE27" i="26"/>
  <c r="CE11" i="26"/>
  <c r="CG29" i="26"/>
  <c r="CH32" i="26"/>
  <c r="CH16" i="26"/>
  <c r="CI25" i="26"/>
  <c r="CI9" i="26"/>
  <c r="CK25" i="26"/>
  <c r="CK9" i="26"/>
  <c r="CL38" i="26"/>
  <c r="CL32" i="26"/>
  <c r="CL16" i="26"/>
  <c r="BU21" i="25"/>
  <c r="BV26" i="25"/>
  <c r="BV22" i="25"/>
  <c r="BV18" i="25"/>
  <c r="BV10" i="25"/>
  <c r="BX36" i="25"/>
  <c r="BX20" i="25"/>
  <c r="CA35" i="25"/>
  <c r="CA27" i="25"/>
  <c r="CA11" i="25"/>
  <c r="CB34" i="25"/>
  <c r="CC33" i="25"/>
  <c r="CC17" i="25"/>
  <c r="BE41" i="30"/>
  <c r="Z40" i="30"/>
  <c r="BK40" i="30"/>
  <c r="BO41" i="29"/>
  <c r="F41" i="29"/>
  <c r="F40" i="29"/>
  <c r="BO40" i="28"/>
  <c r="AW40" i="28"/>
  <c r="AS41" i="27"/>
  <c r="Q40" i="27"/>
  <c r="AU17" i="19"/>
  <c r="AK14" i="18"/>
  <c r="BU33" i="33"/>
  <c r="BU17" i="33"/>
  <c r="BW13" i="33"/>
  <c r="BW11" i="33"/>
  <c r="BX10" i="33"/>
  <c r="CA23" i="33"/>
  <c r="CB24" i="33"/>
  <c r="CB8" i="33"/>
  <c r="CC25" i="33"/>
  <c r="CE15" i="33"/>
  <c r="CG37" i="33"/>
  <c r="CG27" i="33"/>
  <c r="CG21" i="33"/>
  <c r="BU9" i="31"/>
  <c r="BZ38" i="31"/>
  <c r="CA33" i="31"/>
  <c r="CB28" i="31"/>
  <c r="CB10" i="31"/>
  <c r="CC27" i="31"/>
  <c r="CC11" i="31"/>
  <c r="CC7" i="31"/>
  <c r="CD24" i="31"/>
  <c r="CE35" i="31"/>
  <c r="CE31" i="31"/>
  <c r="CE25" i="31"/>
  <c r="CE21" i="31"/>
  <c r="CE19" i="31"/>
  <c r="CE9" i="31"/>
  <c r="CF22" i="31"/>
  <c r="CG15" i="31"/>
  <c r="CH12" i="31"/>
  <c r="CJ32" i="31"/>
  <c r="CJ30" i="31"/>
  <c r="CJ16" i="31"/>
  <c r="CJ14" i="31"/>
  <c r="CJ8" i="31"/>
  <c r="CL12" i="31"/>
  <c r="CM19" i="31"/>
  <c r="CM13" i="31"/>
  <c r="CM11" i="31"/>
  <c r="CM7" i="31"/>
  <c r="BU37" i="28"/>
  <c r="BU11" i="28"/>
  <c r="BU7" i="28"/>
  <c r="BV30" i="28"/>
  <c r="BV14" i="28"/>
  <c r="BW28" i="28"/>
  <c r="BW20" i="28"/>
  <c r="BW12" i="28"/>
  <c r="BW21" i="28"/>
  <c r="BW29" i="28"/>
  <c r="BX18" i="28"/>
  <c r="BX19" i="28"/>
  <c r="CA17" i="28"/>
  <c r="CB38" i="28"/>
  <c r="CB16" i="28"/>
  <c r="CC23" i="28"/>
  <c r="CC15" i="28"/>
  <c r="CC22" i="28"/>
  <c r="CC14" i="28"/>
  <c r="CD33" i="28"/>
  <c r="CD29" i="28"/>
  <c r="CD25" i="28"/>
  <c r="CD17" i="28"/>
  <c r="CD13" i="28"/>
  <c r="CD32" i="28"/>
  <c r="CD28" i="28"/>
  <c r="CD24" i="28"/>
  <c r="CE35" i="28"/>
  <c r="CE31" i="28"/>
  <c r="CE27" i="28"/>
  <c r="CE23" i="28"/>
  <c r="CE19" i="28"/>
  <c r="CE15" i="28"/>
  <c r="CF34" i="28"/>
  <c r="CF30" i="28"/>
  <c r="CF26" i="28"/>
  <c r="CF22" i="28"/>
  <c r="CF18" i="28"/>
  <c r="CF14" i="28"/>
  <c r="CG32" i="28"/>
  <c r="CG28" i="28"/>
  <c r="CG24" i="28"/>
  <c r="CG12" i="28"/>
  <c r="CG25" i="28"/>
  <c r="CG33" i="28"/>
  <c r="CG13" i="28"/>
  <c r="CH30" i="28"/>
  <c r="CH22" i="28"/>
  <c r="CH23" i="28"/>
  <c r="CH31" i="28"/>
  <c r="CI29" i="28"/>
  <c r="CI35" i="28"/>
  <c r="CI21" i="28"/>
  <c r="CJ12" i="28"/>
  <c r="CK34" i="28"/>
  <c r="CL20" i="28"/>
  <c r="CL29" i="28"/>
  <c r="CL9" i="28"/>
  <c r="CL8" i="28"/>
  <c r="CM11" i="28"/>
  <c r="CM7" i="28"/>
  <c r="CF38" i="25"/>
  <c r="CG25" i="25"/>
  <c r="CG9" i="25"/>
  <c r="CI31" i="25"/>
  <c r="CI19" i="25"/>
  <c r="CI15" i="25"/>
  <c r="CM31" i="25"/>
  <c r="CM15" i="25"/>
  <c r="AR7" i="28"/>
  <c r="AR7" i="27"/>
  <c r="AR7" i="26"/>
  <c r="CH36" i="33"/>
  <c r="BW37" i="31"/>
  <c r="BX36" i="31"/>
  <c r="BZ36" i="31"/>
  <c r="CM37" i="31"/>
  <c r="BW37" i="30"/>
  <c r="CJ38" i="29"/>
  <c r="CK35" i="29"/>
  <c r="CL12" i="29"/>
  <c r="CM37" i="29"/>
  <c r="CM23" i="29"/>
  <c r="CM11" i="29"/>
  <c r="BX27" i="28"/>
  <c r="BX11" i="28"/>
  <c r="BX38" i="28"/>
  <c r="CA25" i="28"/>
  <c r="CJ38" i="28"/>
  <c r="CK27" i="28"/>
  <c r="CK11" i="28"/>
  <c r="CK26" i="28"/>
  <c r="CL33" i="28"/>
  <c r="CL21" i="28"/>
  <c r="CL17" i="28"/>
  <c r="CL32" i="28"/>
  <c r="CM37" i="28"/>
  <c r="CM35" i="28"/>
  <c r="CM31" i="28"/>
  <c r="CM19" i="28"/>
  <c r="CM15" i="28"/>
  <c r="BX38" i="27"/>
  <c r="CH38" i="26"/>
  <c r="CI35" i="26"/>
  <c r="CI33" i="26"/>
  <c r="CI27" i="26"/>
  <c r="CI19" i="26"/>
  <c r="CI17" i="26"/>
  <c r="CI11" i="26"/>
  <c r="CK35" i="26"/>
  <c r="BU37" i="25"/>
  <c r="CB30" i="25"/>
  <c r="CC37" i="25"/>
  <c r="CC25" i="25"/>
  <c r="CC21" i="25"/>
  <c r="CC9" i="25"/>
  <c r="CE37" i="25"/>
  <c r="CE19" i="25"/>
  <c r="CF36" i="25"/>
  <c r="CF32" i="25"/>
  <c r="CF16" i="25"/>
  <c r="CG17" i="25"/>
  <c r="CI35" i="25"/>
  <c r="CM37" i="25"/>
  <c r="CM23" i="25"/>
  <c r="CM7" i="25"/>
  <c r="BI38" i="27"/>
  <c r="B27" i="32"/>
  <c r="BE15" i="41"/>
  <c r="BD15" i="41"/>
  <c r="U15" i="41"/>
  <c r="CL42" i="12"/>
  <c r="CL47" i="12"/>
  <c r="CK39" i="23"/>
  <c r="CI13" i="34"/>
  <c r="CI11" i="34"/>
  <c r="CD42" i="12"/>
  <c r="CD47" i="12"/>
  <c r="CD46" i="12"/>
  <c r="CC10" i="38"/>
  <c r="CC12" i="38"/>
  <c r="CC14" i="38"/>
  <c r="CC16" i="38"/>
  <c r="CC18" i="38"/>
  <c r="CC20" i="38"/>
  <c r="CC22" i="38"/>
  <c r="CC24" i="38"/>
  <c r="CC26" i="38"/>
  <c r="CC28" i="38"/>
  <c r="CC37" i="34"/>
  <c r="CC25" i="34"/>
  <c r="CC23" i="34"/>
  <c r="CC21" i="34"/>
  <c r="CC9" i="34"/>
  <c r="CC16" i="34"/>
  <c r="CC20" i="34"/>
  <c r="CC22" i="34"/>
  <c r="CC32" i="34"/>
  <c r="CC36" i="34"/>
  <c r="CC38" i="34"/>
  <c r="CB27" i="38"/>
  <c r="CB25" i="38"/>
  <c r="CB23" i="38"/>
  <c r="CB21" i="38"/>
  <c r="CB19" i="38"/>
  <c r="CB17" i="38"/>
  <c r="CB15" i="38"/>
  <c r="CB13" i="38"/>
  <c r="CB11" i="38"/>
  <c r="CB39" i="23"/>
  <c r="CB9" i="34"/>
  <c r="CA9" i="34"/>
  <c r="CA10" i="34"/>
  <c r="CA12" i="34"/>
  <c r="CA26" i="34"/>
  <c r="CA28" i="34"/>
  <c r="BU37" i="34"/>
  <c r="BU25" i="34"/>
  <c r="BU21" i="34"/>
  <c r="BU42" i="12"/>
  <c r="BT47" i="12"/>
  <c r="BS9" i="38"/>
  <c r="BS10" i="38"/>
  <c r="BS12" i="38"/>
  <c r="BS14" i="38"/>
  <c r="BS16" i="38"/>
  <c r="BS18" i="38"/>
  <c r="BS20" i="38"/>
  <c r="BS22" i="38"/>
  <c r="BS24" i="38"/>
  <c r="BS26" i="38"/>
  <c r="BS28" i="38"/>
  <c r="BS35" i="34"/>
  <c r="BS29" i="34"/>
  <c r="BS27" i="34"/>
  <c r="BS19" i="34"/>
  <c r="BS13" i="34"/>
  <c r="BS11" i="34"/>
  <c r="BO46" i="12"/>
  <c r="BN39" i="23"/>
  <c r="BE42" i="12"/>
  <c r="BC39" i="23"/>
  <c r="AX46" i="12"/>
  <c r="AM42" i="12"/>
  <c r="AL47" i="12"/>
  <c r="AG46" i="12"/>
  <c r="V42" i="12"/>
  <c r="T39" i="23"/>
  <c r="T47" i="12"/>
  <c r="S8" i="38"/>
  <c r="N39" i="23"/>
  <c r="K47" i="12"/>
  <c r="R12" i="39"/>
  <c r="B19" i="32"/>
  <c r="AY21" i="32"/>
  <c r="C26" i="32"/>
  <c r="C9" i="32"/>
  <c r="CB18" i="38"/>
  <c r="CB14" i="38"/>
  <c r="CB10" i="38"/>
  <c r="CC8" i="34"/>
  <c r="CC34" i="34"/>
  <c r="CC28" i="34"/>
  <c r="CC26" i="34"/>
  <c r="CC14" i="34"/>
  <c r="BS39" i="23"/>
  <c r="CL46" i="12"/>
  <c r="AY6" i="19"/>
  <c r="AY6" i="15"/>
  <c r="S9" i="38"/>
  <c r="D46" i="12"/>
  <c r="BM42" i="12"/>
  <c r="BL47" i="12"/>
  <c r="AV42" i="12"/>
  <c r="AE42" i="12"/>
  <c r="X46" i="12"/>
  <c r="H42" i="12"/>
  <c r="H50" i="12" s="1"/>
  <c r="AY37" i="22"/>
  <c r="AY37" i="15"/>
  <c r="AY37" i="12"/>
  <c r="AY35" i="17"/>
  <c r="AY35" i="19"/>
  <c r="AY35" i="21"/>
  <c r="AY35" i="22"/>
  <c r="AY33" i="22"/>
  <c r="AY33" i="15"/>
  <c r="AY33" i="12"/>
  <c r="AY31" i="17"/>
  <c r="AY31" i="19"/>
  <c r="AY31" i="21"/>
  <c r="AY31" i="22"/>
  <c r="AY29" i="22"/>
  <c r="AY29" i="15"/>
  <c r="AY29" i="12"/>
  <c r="AY27" i="17"/>
  <c r="AY27" i="19"/>
  <c r="AY27" i="21"/>
  <c r="AY27" i="22"/>
  <c r="AY25" i="22"/>
  <c r="AY25" i="15"/>
  <c r="AY25" i="12"/>
  <c r="AY23" i="17"/>
  <c r="AY23" i="19"/>
  <c r="AY23" i="21"/>
  <c r="AY23" i="22"/>
  <c r="AY21" i="22"/>
  <c r="AY21" i="15"/>
  <c r="AY21" i="12"/>
  <c r="AY19" i="17"/>
  <c r="AY19" i="19"/>
  <c r="AY19" i="21"/>
  <c r="AY17" i="15"/>
  <c r="AY17" i="12"/>
  <c r="AY15" i="17"/>
  <c r="AY15" i="19"/>
  <c r="AY15" i="21"/>
  <c r="AY13" i="15"/>
  <c r="AY13" i="12"/>
  <c r="AY11" i="17"/>
  <c r="AY11" i="19"/>
  <c r="AY11" i="21"/>
  <c r="AY9" i="15"/>
  <c r="AY9" i="12"/>
  <c r="AY7" i="17"/>
  <c r="AY7" i="19"/>
  <c r="AY7" i="21"/>
  <c r="BV39" i="34"/>
  <c r="BU39" i="38"/>
  <c r="BU38" i="34"/>
  <c r="BM38" i="34"/>
  <c r="BF39" i="34"/>
  <c r="BE38" i="34"/>
  <c r="AW39" i="34"/>
  <c r="AV38" i="34"/>
  <c r="AM38" i="34"/>
  <c r="AF39" i="34"/>
  <c r="AE38" i="32"/>
  <c r="AE38" i="34"/>
  <c r="W39" i="34"/>
  <c r="V38" i="32"/>
  <c r="I39" i="34"/>
  <c r="H38" i="32"/>
  <c r="H38" i="34"/>
  <c r="AP7" i="28"/>
  <c r="AP9" i="28"/>
  <c r="AP11" i="28"/>
  <c r="AP13" i="28"/>
  <c r="AP15" i="28"/>
  <c r="AP17" i="28"/>
  <c r="AP19" i="28"/>
  <c r="AP21" i="28"/>
  <c r="AP23" i="28"/>
  <c r="AP25" i="28"/>
  <c r="AP27" i="28"/>
  <c r="AP29" i="28"/>
  <c r="AP31" i="28"/>
  <c r="AP33" i="28"/>
  <c r="AP35" i="28"/>
  <c r="AP37" i="28"/>
  <c r="AP8" i="28"/>
  <c r="AP10" i="28"/>
  <c r="AP12" i="28"/>
  <c r="AP14" i="28"/>
  <c r="AP16" i="28"/>
  <c r="AP18" i="28"/>
  <c r="AP20" i="28"/>
  <c r="AP22" i="28"/>
  <c r="AP24" i="28"/>
  <c r="AP26" i="28"/>
  <c r="AP28" i="28"/>
  <c r="AP30" i="28"/>
  <c r="AP32" i="28"/>
  <c r="AP34" i="28"/>
  <c r="AP36" i="28"/>
  <c r="AP38" i="28"/>
  <c r="AK7" i="28"/>
  <c r="AK9" i="28"/>
  <c r="AK11" i="28"/>
  <c r="AK13" i="28"/>
  <c r="AK15" i="28"/>
  <c r="AK17" i="28"/>
  <c r="AK19" i="28"/>
  <c r="AK21" i="28"/>
  <c r="AK23" i="28"/>
  <c r="AK25" i="28"/>
  <c r="AK27" i="28"/>
  <c r="AK29" i="28"/>
  <c r="AK31" i="28"/>
  <c r="AK33" i="28"/>
  <c r="AK35" i="28"/>
  <c r="AK37" i="28"/>
  <c r="AK8" i="28"/>
  <c r="AK10" i="28"/>
  <c r="AK12" i="28"/>
  <c r="AK14" i="28"/>
  <c r="AK16" i="28"/>
  <c r="AK18" i="28"/>
  <c r="AK20" i="28"/>
  <c r="AK22" i="28"/>
  <c r="AK24" i="28"/>
  <c r="AK26" i="28"/>
  <c r="AK28" i="28"/>
  <c r="AK30" i="28"/>
  <c r="AK32" i="28"/>
  <c r="AK34" i="28"/>
  <c r="AK36" i="28"/>
  <c r="AK38" i="28"/>
  <c r="AU8" i="28"/>
  <c r="AU10" i="28"/>
  <c r="AU12" i="28"/>
  <c r="AU14" i="28"/>
  <c r="AU16" i="28"/>
  <c r="AU18" i="28"/>
  <c r="AU20" i="28"/>
  <c r="AU22" i="28"/>
  <c r="AU24" i="28"/>
  <c r="AU26" i="28"/>
  <c r="AU28" i="28"/>
  <c r="AU30" i="28"/>
  <c r="AU32" i="28"/>
  <c r="AU34" i="28"/>
  <c r="AU36" i="28"/>
  <c r="AU38" i="28"/>
  <c r="AU7" i="28"/>
  <c r="AU9" i="28"/>
  <c r="AU11" i="28"/>
  <c r="AU13" i="28"/>
  <c r="AU15" i="28"/>
  <c r="AU17" i="28"/>
  <c r="AU19" i="28"/>
  <c r="AU21" i="28"/>
  <c r="AU23" i="28"/>
  <c r="AU25" i="28"/>
  <c r="AU27" i="28"/>
  <c r="AU29" i="28"/>
  <c r="AU31" i="28"/>
  <c r="AU33" i="28"/>
  <c r="AU35" i="28"/>
  <c r="AU37" i="28"/>
  <c r="AK8" i="27"/>
  <c r="AK10" i="27"/>
  <c r="AK12" i="27"/>
  <c r="AK14" i="27"/>
  <c r="AK16" i="27"/>
  <c r="AK18" i="27"/>
  <c r="AK20" i="27"/>
  <c r="AK22" i="27"/>
  <c r="AK24" i="27"/>
  <c r="AK26" i="27"/>
  <c r="AK28" i="27"/>
  <c r="AK30" i="27"/>
  <c r="AK32" i="27"/>
  <c r="AK34" i="27"/>
  <c r="AK36" i="27"/>
  <c r="AK38" i="27"/>
  <c r="AK7" i="27"/>
  <c r="AK9" i="27"/>
  <c r="AK11" i="27"/>
  <c r="AK13" i="27"/>
  <c r="AK15" i="27"/>
  <c r="AK17" i="27"/>
  <c r="AK19" i="27"/>
  <c r="AK21" i="27"/>
  <c r="AK23" i="27"/>
  <c r="AK25" i="27"/>
  <c r="AK27" i="27"/>
  <c r="AK29" i="27"/>
  <c r="AK31" i="27"/>
  <c r="AK33" i="27"/>
  <c r="AK35" i="27"/>
  <c r="AK37" i="27"/>
  <c r="BT40" i="33"/>
  <c r="BP40" i="33"/>
  <c r="BL40" i="33"/>
  <c r="AF40" i="33"/>
  <c r="R40" i="33"/>
  <c r="N40" i="33"/>
  <c r="J40" i="33"/>
  <c r="BF40" i="31"/>
  <c r="AW40" i="31"/>
  <c r="AI40" i="31"/>
  <c r="AA40" i="31"/>
  <c r="P40" i="31"/>
  <c r="BQ40" i="29"/>
  <c r="BM40" i="29"/>
  <c r="BH40" i="29"/>
  <c r="BD40" i="29"/>
  <c r="AZ40" i="29"/>
  <c r="AT40" i="29"/>
  <c r="AL40" i="29"/>
  <c r="AG40" i="29"/>
  <c r="AC40" i="29"/>
  <c r="Y40" i="29"/>
  <c r="R40" i="29"/>
  <c r="N40" i="29"/>
  <c r="J40" i="29"/>
  <c r="N41" i="29"/>
  <c r="BE41" i="29"/>
  <c r="AS41" i="29"/>
  <c r="BO41" i="28"/>
  <c r="AD40" i="28"/>
  <c r="P40" i="28"/>
  <c r="AJ40" i="27"/>
  <c r="F41" i="27"/>
  <c r="AM40" i="25"/>
  <c r="D40" i="25"/>
  <c r="AU17" i="21"/>
  <c r="X37" i="28"/>
  <c r="X36" i="26"/>
  <c r="BT38" i="25"/>
  <c r="BR38" i="25"/>
  <c r="BP38" i="25"/>
  <c r="BN38" i="25"/>
  <c r="BL38" i="25"/>
  <c r="BH38" i="25"/>
  <c r="BF38" i="25"/>
  <c r="BD38" i="25"/>
  <c r="BB38" i="25"/>
  <c r="AO38" i="25"/>
  <c r="AJ38" i="25"/>
  <c r="AH38" i="25"/>
  <c r="AF38" i="25"/>
  <c r="AD38" i="25"/>
  <c r="AB38" i="25"/>
  <c r="Z38" i="25"/>
  <c r="W38" i="25"/>
  <c r="S38" i="25"/>
  <c r="Q38" i="25"/>
  <c r="O38" i="25"/>
  <c r="M38" i="25"/>
  <c r="C38" i="25"/>
  <c r="BT37" i="25"/>
  <c r="BR37" i="25"/>
  <c r="BP37" i="25"/>
  <c r="BN37" i="25"/>
  <c r="BL37" i="25"/>
  <c r="BH37" i="25"/>
  <c r="BF37" i="25"/>
  <c r="BD37" i="25"/>
  <c r="BB37" i="25"/>
  <c r="AO37" i="25"/>
  <c r="AJ37" i="25"/>
  <c r="AH37" i="25"/>
  <c r="AF37" i="25"/>
  <c r="AD37" i="25"/>
  <c r="AB37" i="25"/>
  <c r="Z37" i="25"/>
  <c r="I37" i="25"/>
  <c r="G37" i="25"/>
  <c r="E37" i="25"/>
  <c r="AZ36" i="25"/>
  <c r="AW36" i="25"/>
  <c r="AL36" i="25"/>
  <c r="I36" i="25"/>
  <c r="G36" i="25"/>
  <c r="E36" i="25"/>
  <c r="AZ35" i="25"/>
  <c r="AW35" i="25"/>
  <c r="AO35" i="25"/>
  <c r="AJ35" i="25"/>
  <c r="AH35" i="25"/>
  <c r="AF35" i="25"/>
  <c r="AD35" i="25"/>
  <c r="AB35" i="25"/>
  <c r="Z35" i="25"/>
  <c r="I35" i="25"/>
  <c r="G35" i="25"/>
  <c r="E35" i="25"/>
  <c r="AZ34" i="25"/>
  <c r="AW34" i="25"/>
  <c r="AO34" i="25"/>
  <c r="AJ34" i="25"/>
  <c r="AH34" i="25"/>
  <c r="AF34" i="25"/>
  <c r="AD34" i="25"/>
  <c r="AB34" i="25"/>
  <c r="Z34" i="25"/>
  <c r="W34" i="25"/>
  <c r="S34" i="25"/>
  <c r="Q34" i="25"/>
  <c r="O34" i="25"/>
  <c r="M34" i="25"/>
  <c r="C34" i="25"/>
  <c r="BT33" i="25"/>
  <c r="BR33" i="25"/>
  <c r="BP33" i="25"/>
  <c r="BN33" i="25"/>
  <c r="BL33" i="25"/>
  <c r="BH33" i="25"/>
  <c r="BF33" i="25"/>
  <c r="BD33" i="25"/>
  <c r="BB33" i="25"/>
  <c r="AL33" i="25"/>
  <c r="W33" i="25"/>
  <c r="S33" i="25"/>
  <c r="Q33" i="25"/>
  <c r="O33" i="25"/>
  <c r="M33" i="25"/>
  <c r="C33" i="25"/>
  <c r="BT32" i="25"/>
  <c r="BR32" i="25"/>
  <c r="BP32" i="25"/>
  <c r="BN32" i="25"/>
  <c r="BL32" i="25"/>
  <c r="BH32" i="25"/>
  <c r="BF32" i="25"/>
  <c r="BD32" i="25"/>
  <c r="BB32" i="25"/>
  <c r="AL32" i="25"/>
  <c r="I32" i="25"/>
  <c r="G32" i="25"/>
  <c r="E32" i="25"/>
  <c r="AZ31" i="25"/>
  <c r="AW31" i="25"/>
  <c r="AO31" i="25"/>
  <c r="AJ31" i="25"/>
  <c r="AH31" i="25"/>
  <c r="AF31" i="25"/>
  <c r="AD31" i="25"/>
  <c r="AB31" i="25"/>
  <c r="Z31" i="25"/>
  <c r="I31" i="25"/>
  <c r="G31" i="25"/>
  <c r="E31" i="25"/>
  <c r="AZ30" i="25"/>
  <c r="AW30" i="25"/>
  <c r="AO30" i="25"/>
  <c r="AJ30" i="25"/>
  <c r="AH30" i="25"/>
  <c r="AF30" i="25"/>
  <c r="AD30" i="25"/>
  <c r="AB30" i="25"/>
  <c r="Z30" i="25"/>
  <c r="W30" i="25"/>
  <c r="S30" i="25"/>
  <c r="Q30" i="25"/>
  <c r="O30" i="25"/>
  <c r="M30" i="25"/>
  <c r="C30" i="25"/>
  <c r="BT29" i="25"/>
  <c r="BR29" i="25"/>
  <c r="BP29" i="25"/>
  <c r="BN29" i="25"/>
  <c r="BL29" i="25"/>
  <c r="BH29" i="25"/>
  <c r="BF29" i="25"/>
  <c r="BD29" i="25"/>
  <c r="BB29" i="25"/>
  <c r="AL29" i="25"/>
  <c r="W29" i="25"/>
  <c r="S29" i="25"/>
  <c r="Q29" i="25"/>
  <c r="O29" i="25"/>
  <c r="M29" i="25"/>
  <c r="C29" i="25"/>
  <c r="BT28" i="25"/>
  <c r="BR28" i="25"/>
  <c r="BP28" i="25"/>
  <c r="BN28" i="25"/>
  <c r="BL28" i="25"/>
  <c r="BH28" i="25"/>
  <c r="BF28" i="25"/>
  <c r="BD28" i="25"/>
  <c r="BB28" i="25"/>
  <c r="AL28" i="25"/>
  <c r="I28" i="25"/>
  <c r="G28" i="25"/>
  <c r="E28" i="25"/>
  <c r="AZ27" i="25"/>
  <c r="AW27" i="25"/>
  <c r="AO27" i="25"/>
  <c r="AJ27" i="25"/>
  <c r="AH27" i="25"/>
  <c r="AF27" i="25"/>
  <c r="AD27" i="25"/>
  <c r="AB27" i="25"/>
  <c r="Z27" i="25"/>
  <c r="I27" i="25"/>
  <c r="G27" i="25"/>
  <c r="E27" i="25"/>
  <c r="AZ26" i="25"/>
  <c r="AW26" i="25"/>
  <c r="AO26" i="25"/>
  <c r="AJ26" i="25"/>
  <c r="AH26" i="25"/>
  <c r="AF26" i="25"/>
  <c r="AD26" i="25"/>
  <c r="AB26" i="25"/>
  <c r="Z26" i="25"/>
  <c r="W26" i="25"/>
  <c r="S26" i="25"/>
  <c r="Q26" i="25"/>
  <c r="O26" i="25"/>
  <c r="M26" i="25"/>
  <c r="C26" i="25"/>
  <c r="BT25" i="25"/>
  <c r="BR25" i="25"/>
  <c r="BP25" i="25"/>
  <c r="BN25" i="25"/>
  <c r="BL25" i="25"/>
  <c r="BH25" i="25"/>
  <c r="BF25" i="25"/>
  <c r="BD25" i="25"/>
  <c r="BB25" i="25"/>
  <c r="AL25" i="25"/>
  <c r="W25" i="25"/>
  <c r="S25" i="25"/>
  <c r="Q25" i="25"/>
  <c r="O25" i="25"/>
  <c r="M25" i="25"/>
  <c r="C25" i="25"/>
  <c r="BT24" i="25"/>
  <c r="BR24" i="25"/>
  <c r="BP24" i="25"/>
  <c r="BN24" i="25"/>
  <c r="BL24" i="25"/>
  <c r="BH24" i="25"/>
  <c r="BF24" i="25"/>
  <c r="BD24" i="25"/>
  <c r="BB24" i="25"/>
  <c r="AL24" i="25"/>
  <c r="I24" i="25"/>
  <c r="G24" i="25"/>
  <c r="E24" i="25"/>
  <c r="AZ23" i="25"/>
  <c r="AW23" i="25"/>
  <c r="AO23" i="25"/>
  <c r="AJ23" i="25"/>
  <c r="AH23" i="25"/>
  <c r="AF23" i="25"/>
  <c r="AD23" i="25"/>
  <c r="AB23" i="25"/>
  <c r="Z23" i="25"/>
  <c r="I23" i="25"/>
  <c r="G23" i="25"/>
  <c r="E23" i="25"/>
  <c r="AZ22" i="25"/>
  <c r="AW22" i="25"/>
  <c r="AO22" i="25"/>
  <c r="AJ22" i="25"/>
  <c r="AH22" i="25"/>
  <c r="AF22" i="25"/>
  <c r="AD22" i="25"/>
  <c r="AB22" i="25"/>
  <c r="Z22" i="25"/>
  <c r="W22" i="25"/>
  <c r="S22" i="25"/>
  <c r="Q22" i="25"/>
  <c r="O22" i="25"/>
  <c r="M22" i="25"/>
  <c r="C22" i="25"/>
  <c r="BT21" i="25"/>
  <c r="BR21" i="25"/>
  <c r="BP21" i="25"/>
  <c r="BN21" i="25"/>
  <c r="BL21" i="25"/>
  <c r="BH21" i="25"/>
  <c r="BF21" i="25"/>
  <c r="BD21" i="25"/>
  <c r="BB21" i="25"/>
  <c r="AL21" i="25"/>
  <c r="W21" i="25"/>
  <c r="S21" i="25"/>
  <c r="Q21" i="25"/>
  <c r="O21" i="25"/>
  <c r="M21" i="25"/>
  <c r="C21" i="25"/>
  <c r="BT20" i="25"/>
  <c r="BR20" i="25"/>
  <c r="BP20" i="25"/>
  <c r="BN20" i="25"/>
  <c r="BL20" i="25"/>
  <c r="BH20" i="25"/>
  <c r="BF20" i="25"/>
  <c r="BD20" i="25"/>
  <c r="BB20" i="25"/>
  <c r="AL20" i="25"/>
  <c r="I20" i="25"/>
  <c r="G20" i="25"/>
  <c r="E20" i="25"/>
  <c r="AZ19" i="25"/>
  <c r="AW19" i="25"/>
  <c r="AO19" i="25"/>
  <c r="AJ19" i="25"/>
  <c r="AH19" i="25"/>
  <c r="AF19" i="25"/>
  <c r="AD19" i="25"/>
  <c r="AB19" i="25"/>
  <c r="Z19" i="25"/>
  <c r="I19" i="25"/>
  <c r="G19" i="25"/>
  <c r="E19" i="25"/>
  <c r="AZ18" i="25"/>
  <c r="AW18" i="25"/>
  <c r="AO18" i="25"/>
  <c r="AJ18" i="25"/>
  <c r="AH18" i="25"/>
  <c r="AF18" i="25"/>
  <c r="AD18" i="25"/>
  <c r="AB18" i="25"/>
  <c r="Z18" i="25"/>
  <c r="W18" i="25"/>
  <c r="S18" i="25"/>
  <c r="Q18" i="25"/>
  <c r="O18" i="25"/>
  <c r="M18" i="25"/>
  <c r="C18" i="25"/>
  <c r="BT17" i="25"/>
  <c r="BR17" i="25"/>
  <c r="BP17" i="25"/>
  <c r="BN17" i="25"/>
  <c r="BL17" i="25"/>
  <c r="BH17" i="25"/>
  <c r="BF17" i="25"/>
  <c r="BD17" i="25"/>
  <c r="BB17" i="25"/>
  <c r="AO17" i="25"/>
  <c r="AJ17" i="25"/>
  <c r="AH17" i="25"/>
  <c r="AF17" i="25"/>
  <c r="AD17" i="25"/>
  <c r="AB17" i="25"/>
  <c r="Z17" i="25"/>
  <c r="I17" i="25"/>
  <c r="G17" i="25"/>
  <c r="E17" i="25"/>
  <c r="AZ16" i="25"/>
  <c r="AW16" i="25"/>
  <c r="AL16" i="25"/>
  <c r="I16" i="25"/>
  <c r="G16" i="25"/>
  <c r="E16" i="25"/>
  <c r="AZ15" i="25"/>
  <c r="AW15" i="25"/>
  <c r="AL15" i="25"/>
  <c r="BV38" i="33"/>
  <c r="BV22" i="33"/>
  <c r="BW35" i="33"/>
  <c r="BW21" i="33"/>
  <c r="BW19" i="33"/>
  <c r="BX38" i="33"/>
  <c r="BX36" i="33"/>
  <c r="BX34" i="33"/>
  <c r="BX20" i="33"/>
  <c r="BX18" i="33"/>
  <c r="CA35" i="33"/>
  <c r="CA31" i="33"/>
  <c r="CA15" i="33"/>
  <c r="CB32" i="33"/>
  <c r="CB16" i="33"/>
  <c r="CC33" i="33"/>
  <c r="CC27" i="33"/>
  <c r="CC17" i="33"/>
  <c r="CC11" i="33"/>
  <c r="CL38" i="33"/>
  <c r="CL28" i="33"/>
  <c r="CL22" i="33"/>
  <c r="CL12" i="33"/>
  <c r="CM23" i="33"/>
  <c r="CM7" i="33"/>
  <c r="CD38" i="31"/>
  <c r="CD12" i="31"/>
  <c r="CE15" i="31"/>
  <c r="CE13" i="31"/>
  <c r="CE11" i="31"/>
  <c r="CE7" i="31"/>
  <c r="CF28" i="31"/>
  <c r="CF16" i="31"/>
  <c r="CF14" i="31"/>
  <c r="CF8" i="31"/>
  <c r="CG27" i="31"/>
  <c r="CG23" i="31"/>
  <c r="CG11" i="31"/>
  <c r="CG7" i="31"/>
  <c r="CH24" i="31"/>
  <c r="CH20" i="31"/>
  <c r="CH8" i="31"/>
  <c r="CI31" i="31"/>
  <c r="CI19" i="31"/>
  <c r="CI9" i="31"/>
  <c r="CJ34" i="31"/>
  <c r="CJ12" i="31"/>
  <c r="CJ10" i="31"/>
  <c r="CK23" i="31"/>
  <c r="CK11" i="31"/>
  <c r="CK7" i="31"/>
  <c r="BU25" i="30"/>
  <c r="BU17" i="30"/>
  <c r="CD38" i="30"/>
  <c r="CD36" i="30"/>
  <c r="CD30" i="30"/>
  <c r="CD22" i="30"/>
  <c r="CD12" i="30"/>
  <c r="CE31" i="30"/>
  <c r="CE7" i="30"/>
  <c r="CF16" i="30"/>
  <c r="CG35" i="30"/>
  <c r="CG29" i="30"/>
  <c r="CG27" i="30"/>
  <c r="CG21" i="30"/>
  <c r="CG19" i="30"/>
  <c r="CG13" i="30"/>
  <c r="CH34" i="30"/>
  <c r="CH28" i="30"/>
  <c r="CH26" i="30"/>
  <c r="CH20" i="30"/>
  <c r="CH10" i="30"/>
  <c r="CI23" i="30"/>
  <c r="CJ32" i="30"/>
  <c r="CJ8" i="30"/>
  <c r="CK25" i="30"/>
  <c r="CK19" i="30"/>
  <c r="CK17" i="30"/>
  <c r="CK11" i="30"/>
  <c r="BU25" i="29"/>
  <c r="BU15" i="29"/>
  <c r="CB38" i="29"/>
  <c r="CB36" i="29"/>
  <c r="CB26" i="29"/>
  <c r="CC35" i="29"/>
  <c r="CC31" i="29"/>
  <c r="CC19" i="29"/>
  <c r="AW41" i="33"/>
  <c r="AD41" i="33"/>
  <c r="J41" i="33"/>
  <c r="BS40" i="33"/>
  <c r="BQ40" i="33"/>
  <c r="BO40" i="33"/>
  <c r="BM40" i="33"/>
  <c r="BK40" i="33"/>
  <c r="BE40" i="33"/>
  <c r="AV40" i="33"/>
  <c r="AK40" i="33"/>
  <c r="E40" i="33"/>
  <c r="J41" i="31"/>
  <c r="F40" i="31"/>
  <c r="AJ41" i="30"/>
  <c r="O40" i="30"/>
  <c r="BS40" i="30"/>
  <c r="BB40" i="30"/>
  <c r="P41" i="28"/>
  <c r="F40" i="28"/>
  <c r="W15" i="25"/>
  <c r="S15" i="25"/>
  <c r="Q15" i="25"/>
  <c r="O15" i="25"/>
  <c r="M15" i="25"/>
  <c r="C15" i="25"/>
  <c r="BT14" i="25"/>
  <c r="BR14" i="25"/>
  <c r="BP14" i="25"/>
  <c r="BN14" i="25"/>
  <c r="BL14" i="25"/>
  <c r="BH14" i="25"/>
  <c r="BF14" i="25"/>
  <c r="BD14" i="25"/>
  <c r="BB14" i="25"/>
  <c r="AO14" i="25"/>
  <c r="I14" i="25"/>
  <c r="G14" i="25"/>
  <c r="E14" i="25"/>
  <c r="AZ13" i="25"/>
  <c r="AW13" i="25"/>
  <c r="AL13" i="25"/>
  <c r="AJ13" i="25"/>
  <c r="AH13" i="25"/>
  <c r="AF13" i="25"/>
  <c r="AD13" i="25"/>
  <c r="AB13" i="25"/>
  <c r="Z13" i="25"/>
  <c r="I13" i="25"/>
  <c r="G13" i="25"/>
  <c r="E13" i="25"/>
  <c r="AZ12" i="25"/>
  <c r="AW12" i="25"/>
  <c r="AL12" i="25"/>
  <c r="AJ12" i="25"/>
  <c r="AH12" i="25"/>
  <c r="AF12" i="25"/>
  <c r="AD12" i="25"/>
  <c r="AB12" i="25"/>
  <c r="Z12" i="25"/>
  <c r="W12" i="25"/>
  <c r="S12" i="25"/>
  <c r="Q12" i="25"/>
  <c r="O12" i="25"/>
  <c r="M12" i="25"/>
  <c r="C12" i="25"/>
  <c r="BT11" i="25"/>
  <c r="BR11" i="25"/>
  <c r="BP11" i="25"/>
  <c r="BN11" i="25"/>
  <c r="BL11" i="25"/>
  <c r="BH11" i="25"/>
  <c r="BF11" i="25"/>
  <c r="BD11" i="25"/>
  <c r="BB11" i="25"/>
  <c r="AO11" i="25"/>
  <c r="W11" i="25"/>
  <c r="S11" i="25"/>
  <c r="Q11" i="25"/>
  <c r="O11" i="25"/>
  <c r="M11" i="25"/>
  <c r="C11" i="25"/>
  <c r="BT10" i="25"/>
  <c r="BR10" i="25"/>
  <c r="BP10" i="25"/>
  <c r="BN10" i="25"/>
  <c r="BL10" i="25"/>
  <c r="BH10" i="25"/>
  <c r="BF10" i="25"/>
  <c r="BD10" i="25"/>
  <c r="BB10" i="25"/>
  <c r="AO7" i="25"/>
  <c r="AK14" i="16"/>
  <c r="I10" i="25"/>
  <c r="G10" i="25"/>
  <c r="E10" i="25"/>
  <c r="AZ9" i="25"/>
  <c r="AW9" i="25"/>
  <c r="AL9" i="25"/>
  <c r="AJ9" i="25"/>
  <c r="AH9" i="25"/>
  <c r="AF9" i="25"/>
  <c r="AD9" i="25"/>
  <c r="AB9" i="25"/>
  <c r="Z9" i="25"/>
  <c r="I7" i="25"/>
  <c r="G7" i="25"/>
  <c r="E7" i="25"/>
  <c r="AZ7" i="25"/>
  <c r="AW7" i="25"/>
  <c r="AL8" i="25"/>
  <c r="AJ8" i="25"/>
  <c r="AH8" i="25"/>
  <c r="AF8" i="25"/>
  <c r="AD8" i="25"/>
  <c r="AB8" i="25"/>
  <c r="Z8" i="25"/>
  <c r="W8" i="25"/>
  <c r="S8" i="25"/>
  <c r="Q8" i="25"/>
  <c r="O8" i="25"/>
  <c r="M8" i="25"/>
  <c r="C8" i="25"/>
  <c r="BT7" i="25"/>
  <c r="BR7" i="25"/>
  <c r="BP7" i="25"/>
  <c r="BN7" i="25"/>
  <c r="BL7" i="25"/>
  <c r="BH7" i="25"/>
  <c r="BF7" i="25"/>
  <c r="BD7" i="25"/>
  <c r="BB7" i="25"/>
  <c r="AL7" i="25"/>
  <c r="AJ7" i="25"/>
  <c r="AH7" i="25"/>
  <c r="AF7" i="25"/>
  <c r="AD7" i="25"/>
  <c r="AB7" i="25"/>
  <c r="Z7" i="25"/>
  <c r="W7" i="25"/>
  <c r="S7" i="25"/>
  <c r="Q7" i="25"/>
  <c r="O7" i="25"/>
  <c r="M7" i="25"/>
  <c r="C7" i="25"/>
  <c r="AR11" i="27"/>
  <c r="AR15" i="27"/>
  <c r="AR19" i="27"/>
  <c r="AR23" i="27"/>
  <c r="AR27" i="27"/>
  <c r="AR31" i="27"/>
  <c r="AR35" i="27"/>
  <c r="AR11" i="26"/>
  <c r="AR15" i="26"/>
  <c r="AR19" i="26"/>
  <c r="AR23" i="26"/>
  <c r="AR27" i="26"/>
  <c r="AR31" i="26"/>
  <c r="AR35" i="26"/>
  <c r="CA7" i="33"/>
  <c r="CC9" i="33"/>
  <c r="BX12" i="33"/>
  <c r="CL14" i="33"/>
  <c r="CL20" i="33"/>
  <c r="BX26" i="33"/>
  <c r="BV30" i="33"/>
  <c r="CC35" i="33"/>
  <c r="BU25" i="33"/>
  <c r="BU9" i="33"/>
  <c r="CD38" i="33"/>
  <c r="CD30" i="33"/>
  <c r="CD28" i="33"/>
  <c r="CD14" i="33"/>
  <c r="CD12" i="33"/>
  <c r="CE23" i="33"/>
  <c r="CE7" i="33"/>
  <c r="CF38" i="33"/>
  <c r="CF24" i="33"/>
  <c r="CF8" i="33"/>
  <c r="CG35" i="33"/>
  <c r="CG33" i="33"/>
  <c r="CG31" i="33"/>
  <c r="CG29" i="33"/>
  <c r="CG25" i="33"/>
  <c r="CG23" i="33"/>
  <c r="CG19" i="33"/>
  <c r="CG17" i="33"/>
  <c r="CG15" i="33"/>
  <c r="CG13" i="33"/>
  <c r="CG9" i="33"/>
  <c r="CG7" i="33"/>
  <c r="CH32" i="33"/>
  <c r="CH30" i="33"/>
  <c r="CH26" i="33"/>
  <c r="CH24" i="33"/>
  <c r="CH22" i="33"/>
  <c r="CH20" i="33"/>
  <c r="CH16" i="33"/>
  <c r="CH14" i="33"/>
  <c r="CH10" i="33"/>
  <c r="CH8" i="33"/>
  <c r="CI35" i="33"/>
  <c r="CI31" i="33"/>
  <c r="CI15" i="33"/>
  <c r="CJ32" i="33"/>
  <c r="CJ16" i="33"/>
  <c r="CK27" i="33"/>
  <c r="CK25" i="33"/>
  <c r="CK11" i="33"/>
  <c r="CK9" i="33"/>
  <c r="CI17" i="31"/>
  <c r="CD20" i="31"/>
  <c r="CI29" i="31"/>
  <c r="CD36" i="31"/>
  <c r="BU33" i="31"/>
  <c r="BU29" i="31"/>
  <c r="BU27" i="31"/>
  <c r="BU23" i="31"/>
  <c r="BU17" i="31"/>
  <c r="BU15" i="31"/>
  <c r="BU13" i="31"/>
  <c r="BV34" i="31"/>
  <c r="BV28" i="31"/>
  <c r="BV10" i="31"/>
  <c r="BW25" i="31"/>
  <c r="BW21" i="31"/>
  <c r="BW9" i="31"/>
  <c r="BX22" i="31"/>
  <c r="BX14" i="31"/>
  <c r="BX10" i="31"/>
  <c r="BZ20" i="31"/>
  <c r="BZ12" i="31"/>
  <c r="CA31" i="31"/>
  <c r="CA19" i="31"/>
  <c r="CA11" i="31"/>
  <c r="CA9" i="31"/>
  <c r="CA7" i="31"/>
  <c r="CB32" i="31"/>
  <c r="CB30" i="31"/>
  <c r="CB18" i="31"/>
  <c r="CB8" i="31"/>
  <c r="CL38" i="31"/>
  <c r="CL36" i="31"/>
  <c r="CL24" i="31"/>
  <c r="CL8" i="31"/>
  <c r="CM35" i="31"/>
  <c r="CM25" i="31"/>
  <c r="CM21" i="31"/>
  <c r="CM15" i="31"/>
  <c r="CK9" i="30"/>
  <c r="CD14" i="30"/>
  <c r="CD28" i="30"/>
  <c r="BU33" i="30"/>
  <c r="BV38" i="30"/>
  <c r="BV14" i="30"/>
  <c r="BW29" i="30"/>
  <c r="BW27" i="30"/>
  <c r="BW19" i="30"/>
  <c r="BX28" i="30"/>
  <c r="BX10" i="30"/>
  <c r="CA23" i="30"/>
  <c r="CB32" i="30"/>
  <c r="CB24" i="30"/>
  <c r="CC35" i="30"/>
  <c r="CC33" i="30"/>
  <c r="CC11" i="30"/>
  <c r="CC9" i="30"/>
  <c r="CL38" i="30"/>
  <c r="CL20" i="30"/>
  <c r="CL14" i="30"/>
  <c r="CL12" i="30"/>
  <c r="CM15" i="30"/>
  <c r="CM7" i="30"/>
  <c r="BU9" i="29"/>
  <c r="CB10" i="29"/>
  <c r="BU21" i="29"/>
  <c r="CB22" i="29"/>
  <c r="BU35" i="29"/>
  <c r="BU37" i="29"/>
  <c r="BV38" i="29"/>
  <c r="BV32" i="29"/>
  <c r="BV22" i="29"/>
  <c r="BV20" i="29"/>
  <c r="BV16" i="29"/>
  <c r="BV10" i="29"/>
  <c r="BW33" i="29"/>
  <c r="BW29" i="29"/>
  <c r="BW17" i="29"/>
  <c r="BX34" i="29"/>
  <c r="BZ28" i="29"/>
  <c r="CA37" i="29"/>
  <c r="CA27" i="29"/>
  <c r="CA21" i="29"/>
  <c r="CA9" i="29"/>
  <c r="V10" i="33"/>
  <c r="AN9" i="33"/>
  <c r="AR8" i="33"/>
  <c r="U10" i="33"/>
  <c r="AR10" i="33"/>
  <c r="AR12" i="33"/>
  <c r="U14" i="33"/>
  <c r="AR14" i="33"/>
  <c r="AR16" i="33"/>
  <c r="U18" i="33"/>
  <c r="AR18" i="33"/>
  <c r="AR20" i="33"/>
  <c r="U22" i="33"/>
  <c r="AR22" i="33"/>
  <c r="AR24" i="33"/>
  <c r="U26" i="33"/>
  <c r="AR26" i="33"/>
  <c r="AR28" i="33"/>
  <c r="U30" i="33"/>
  <c r="AR30" i="33"/>
  <c r="AR32" i="33"/>
  <c r="U34" i="33"/>
  <c r="AR34" i="33"/>
  <c r="AR36" i="33"/>
  <c r="U38" i="33"/>
  <c r="AR38" i="33"/>
  <c r="V10" i="31"/>
  <c r="AN9" i="31"/>
  <c r="AR8" i="31"/>
  <c r="U10" i="31"/>
  <c r="AR10" i="31"/>
  <c r="AR12" i="31"/>
  <c r="U14" i="31"/>
  <c r="AR14" i="31"/>
  <c r="AR16" i="31"/>
  <c r="U18" i="31"/>
  <c r="AR18" i="31"/>
  <c r="AR20" i="31"/>
  <c r="U22" i="31"/>
  <c r="AR22" i="31"/>
  <c r="AR24" i="31"/>
  <c r="U26" i="31"/>
  <c r="AR26" i="31"/>
  <c r="AR28" i="31"/>
  <c r="U30" i="31"/>
  <c r="AR30" i="31"/>
  <c r="AR32" i="31"/>
  <c r="U34" i="31"/>
  <c r="AR34" i="31"/>
  <c r="AR36" i="31"/>
  <c r="U38" i="31"/>
  <c r="AR38" i="31"/>
  <c r="V10" i="30"/>
  <c r="AN9" i="30"/>
  <c r="AR8" i="30"/>
  <c r="U10" i="30"/>
  <c r="AR10" i="30"/>
  <c r="AR12" i="30"/>
  <c r="U14" i="30"/>
  <c r="AR14" i="30"/>
  <c r="AR16" i="30"/>
  <c r="U18" i="30"/>
  <c r="AR18" i="30"/>
  <c r="AR20" i="30"/>
  <c r="U22" i="30"/>
  <c r="AR22" i="30"/>
  <c r="AR24" i="30"/>
  <c r="U26" i="30"/>
  <c r="AR26" i="30"/>
  <c r="AR28" i="30"/>
  <c r="U30" i="30"/>
  <c r="AR30" i="30"/>
  <c r="AR32" i="30"/>
  <c r="U34" i="30"/>
  <c r="AR34" i="30"/>
  <c r="AR36" i="30"/>
  <c r="U38" i="30"/>
  <c r="AR38" i="30"/>
  <c r="V10" i="29"/>
  <c r="AN9" i="29"/>
  <c r="AR8" i="29"/>
  <c r="U10" i="29"/>
  <c r="AR10" i="29"/>
  <c r="AR12" i="29"/>
  <c r="U14" i="29"/>
  <c r="AR14" i="29"/>
  <c r="AR16" i="29"/>
  <c r="U18" i="29"/>
  <c r="AR18" i="29"/>
  <c r="AR20" i="29"/>
  <c r="U22" i="29"/>
  <c r="AR22" i="29"/>
  <c r="AR24" i="29"/>
  <c r="U26" i="29"/>
  <c r="AR26" i="29"/>
  <c r="AR28" i="29"/>
  <c r="U30" i="29"/>
  <c r="AR30" i="29"/>
  <c r="AR32" i="29"/>
  <c r="U34" i="29"/>
  <c r="AR34" i="29"/>
  <c r="AR36" i="29"/>
  <c r="U38" i="29"/>
  <c r="AR38" i="29"/>
  <c r="V10" i="28"/>
  <c r="AN9" i="28"/>
  <c r="AR8" i="28"/>
  <c r="U10" i="28"/>
  <c r="AR10" i="28"/>
  <c r="AR12" i="28"/>
  <c r="U14" i="28"/>
  <c r="AR14" i="28"/>
  <c r="AR16" i="28"/>
  <c r="U18" i="28"/>
  <c r="AR18" i="28"/>
  <c r="AR20" i="28"/>
  <c r="U22" i="28"/>
  <c r="AR22" i="28"/>
  <c r="AR24" i="28"/>
  <c r="U26" i="28"/>
  <c r="AR26" i="28"/>
  <c r="AR28" i="28"/>
  <c r="U30" i="28"/>
  <c r="AR30" i="28"/>
  <c r="AR32" i="28"/>
  <c r="U34" i="28"/>
  <c r="AR34" i="28"/>
  <c r="AR36" i="28"/>
  <c r="U38" i="28"/>
  <c r="AR38" i="28"/>
  <c r="V10" i="27"/>
  <c r="AN9" i="27"/>
  <c r="AR8" i="27"/>
  <c r="U10" i="27"/>
  <c r="AR10" i="27"/>
  <c r="AR12" i="27"/>
  <c r="U14" i="27"/>
  <c r="AR14" i="27"/>
  <c r="AR16" i="27"/>
  <c r="U18" i="27"/>
  <c r="AR18" i="27"/>
  <c r="AR20" i="27"/>
  <c r="U22" i="27"/>
  <c r="AR22" i="27"/>
  <c r="AR24" i="27"/>
  <c r="U26" i="27"/>
  <c r="AR26" i="27"/>
  <c r="AR28" i="27"/>
  <c r="U30" i="27"/>
  <c r="AR30" i="27"/>
  <c r="AR32" i="27"/>
  <c r="U34" i="27"/>
  <c r="AR34" i="27"/>
  <c r="AR36" i="27"/>
  <c r="U38" i="27"/>
  <c r="AR38" i="27"/>
  <c r="V10" i="26"/>
  <c r="AN9" i="26"/>
  <c r="AR8" i="26"/>
  <c r="U10" i="26"/>
  <c r="AR10" i="26"/>
  <c r="AR12" i="26"/>
  <c r="U14" i="26"/>
  <c r="AR14" i="26"/>
  <c r="AR16" i="26"/>
  <c r="U18" i="26"/>
  <c r="AR18" i="26"/>
  <c r="AR20" i="26"/>
  <c r="U22" i="26"/>
  <c r="AR22" i="26"/>
  <c r="AR24" i="26"/>
  <c r="U26" i="26"/>
  <c r="AR26" i="26"/>
  <c r="AR28" i="26"/>
  <c r="U30" i="26"/>
  <c r="AR30" i="26"/>
  <c r="AR32" i="26"/>
  <c r="U34" i="26"/>
  <c r="AR34" i="26"/>
  <c r="AR36" i="26"/>
  <c r="U38" i="26"/>
  <c r="AR38" i="26"/>
  <c r="V10" i="25"/>
  <c r="AN9" i="25"/>
  <c r="AR8" i="25"/>
  <c r="U10" i="25"/>
  <c r="AR10" i="25"/>
  <c r="AR12" i="25"/>
  <c r="U14" i="25"/>
  <c r="AR14" i="25"/>
  <c r="AR16" i="25"/>
  <c r="U18" i="25"/>
  <c r="AR18" i="25"/>
  <c r="AR20" i="25"/>
  <c r="U22" i="25"/>
  <c r="AR22" i="25"/>
  <c r="AR24" i="25"/>
  <c r="U26" i="25"/>
  <c r="AR26" i="25"/>
  <c r="AR28" i="25"/>
  <c r="U30" i="25"/>
  <c r="AR30" i="25"/>
  <c r="AR32" i="25"/>
  <c r="U34" i="25"/>
  <c r="AR34" i="25"/>
  <c r="AR36" i="25"/>
  <c r="U38" i="25"/>
  <c r="AR38" i="25"/>
  <c r="BU37" i="33"/>
  <c r="BU29" i="33"/>
  <c r="BU21" i="33"/>
  <c r="BU13" i="33"/>
  <c r="BV36" i="33"/>
  <c r="BV34" i="33"/>
  <c r="BV26" i="33"/>
  <c r="BV18" i="33"/>
  <c r="BV10" i="33"/>
  <c r="BW33" i="33"/>
  <c r="CB38" i="33"/>
  <c r="CC37" i="33"/>
  <c r="CC31" i="33"/>
  <c r="CC29" i="33"/>
  <c r="CC23" i="33"/>
  <c r="CC21" i="33"/>
  <c r="CC15" i="33"/>
  <c r="CC13" i="33"/>
  <c r="CC7" i="33"/>
  <c r="CD34" i="33"/>
  <c r="CD32" i="33"/>
  <c r="CD26" i="33"/>
  <c r="CD24" i="33"/>
  <c r="CD18" i="33"/>
  <c r="CD16" i="33"/>
  <c r="CD10" i="33"/>
  <c r="CD8" i="33"/>
  <c r="CE35" i="33"/>
  <c r="CJ38" i="33"/>
  <c r="CK37" i="33"/>
  <c r="CK31" i="33"/>
  <c r="CK29" i="33"/>
  <c r="CK23" i="33"/>
  <c r="CK21" i="33"/>
  <c r="CK15" i="33"/>
  <c r="CK13" i="33"/>
  <c r="CK7" i="33"/>
  <c r="CL34" i="33"/>
  <c r="CL32" i="33"/>
  <c r="CL26" i="33"/>
  <c r="CL24" i="33"/>
  <c r="CL18" i="33"/>
  <c r="CL16" i="33"/>
  <c r="CL10" i="33"/>
  <c r="CL8" i="33"/>
  <c r="CM35" i="33"/>
  <c r="CC37" i="31"/>
  <c r="CK37" i="31"/>
  <c r="BU37" i="30"/>
  <c r="BV36" i="30"/>
  <c r="CC37" i="30"/>
  <c r="CK37" i="30"/>
  <c r="CI7" i="29"/>
  <c r="CJ8" i="29"/>
  <c r="CJ10" i="29"/>
  <c r="CJ20" i="29"/>
  <c r="CJ22" i="29"/>
  <c r="CJ36" i="29"/>
  <c r="CC7" i="28"/>
  <c r="CH7" i="28"/>
  <c r="CB8" i="28"/>
  <c r="CG8" i="28"/>
  <c r="CA9" i="28"/>
  <c r="CG9" i="28"/>
  <c r="BX10" i="28"/>
  <c r="CK10" i="28"/>
  <c r="CL12" i="28"/>
  <c r="CI13" i="28"/>
  <c r="BU15" i="28"/>
  <c r="CD16" i="28"/>
  <c r="CL16" i="28"/>
  <c r="BU19" i="28"/>
  <c r="CD20" i="28"/>
  <c r="CJ20" i="28"/>
  <c r="CG21" i="28"/>
  <c r="CB24" i="28"/>
  <c r="BX26" i="28"/>
  <c r="CL28" i="28"/>
  <c r="BU31" i="28"/>
  <c r="BU35" i="28"/>
  <c r="BW37" i="28"/>
  <c r="BW33" i="28"/>
  <c r="BW25" i="28"/>
  <c r="BW17" i="28"/>
  <c r="BW9" i="28"/>
  <c r="BX36" i="28"/>
  <c r="BX30" i="28"/>
  <c r="BX22" i="28"/>
  <c r="BX14" i="28"/>
  <c r="CA37" i="28"/>
  <c r="CA29" i="28"/>
  <c r="CA21" i="28"/>
  <c r="CA13" i="28"/>
  <c r="CB28" i="28"/>
  <c r="CB20" i="28"/>
  <c r="CB12" i="28"/>
  <c r="CC34" i="28"/>
  <c r="CC26" i="28"/>
  <c r="CC18" i="28"/>
  <c r="CC10" i="28"/>
  <c r="CH27" i="28"/>
  <c r="CH19" i="28"/>
  <c r="CH11" i="28"/>
  <c r="CI37" i="28"/>
  <c r="CI33" i="28"/>
  <c r="CI25" i="28"/>
  <c r="CI17" i="28"/>
  <c r="CI9" i="28"/>
  <c r="CJ32" i="28"/>
  <c r="CJ24" i="28"/>
  <c r="CJ16" i="28"/>
  <c r="CK30" i="28"/>
  <c r="CK22" i="28"/>
  <c r="CK14" i="28"/>
  <c r="BU11" i="27"/>
  <c r="BX14" i="27"/>
  <c r="BU19" i="27"/>
  <c r="BX22" i="27"/>
  <c r="BU27" i="27"/>
  <c r="BX30" i="27"/>
  <c r="BW37" i="27"/>
  <c r="BX36" i="27"/>
  <c r="BX34" i="27"/>
  <c r="BX26" i="27"/>
  <c r="BX18" i="27"/>
  <c r="BX10" i="27"/>
  <c r="CA37" i="27"/>
  <c r="CA29" i="27"/>
  <c r="CA21" i="27"/>
  <c r="CA13" i="27"/>
  <c r="CB36" i="27"/>
  <c r="CB28" i="27"/>
  <c r="CB20" i="27"/>
  <c r="CB12" i="27"/>
  <c r="CI37" i="27"/>
  <c r="CI29" i="27"/>
  <c r="CI21" i="27"/>
  <c r="CI13" i="27"/>
  <c r="CG7" i="26"/>
  <c r="BZ8" i="26"/>
  <c r="CK11" i="26"/>
  <c r="CG13" i="26"/>
  <c r="BW15" i="26"/>
  <c r="BZ16" i="26"/>
  <c r="CK17" i="26"/>
  <c r="CH18" i="26"/>
  <c r="CL18" i="26"/>
  <c r="CK19" i="26"/>
  <c r="BW21" i="26"/>
  <c r="CG23" i="26"/>
  <c r="BZ24" i="26"/>
  <c r="CK27" i="26"/>
  <c r="BW31" i="26"/>
  <c r="CK33" i="26"/>
  <c r="CH34" i="26"/>
  <c r="CL34" i="26"/>
  <c r="BZ36" i="26"/>
  <c r="CH36" i="26"/>
  <c r="CK37" i="26"/>
  <c r="CL36" i="26"/>
  <c r="CI7" i="25"/>
  <c r="CB10" i="25"/>
  <c r="CI11" i="25"/>
  <c r="BU13" i="25"/>
  <c r="CB14" i="25"/>
  <c r="BU17" i="25"/>
  <c r="CI23" i="25"/>
  <c r="CB26" i="25"/>
  <c r="CI27" i="25"/>
  <c r="BU29" i="25"/>
  <c r="BU33" i="25"/>
  <c r="BV38" i="25"/>
  <c r="BV34" i="25"/>
  <c r="R22" i="39"/>
  <c r="CE29" i="29"/>
  <c r="CE27" i="29"/>
  <c r="CE17" i="29"/>
  <c r="CE7" i="29"/>
  <c r="CF34" i="29"/>
  <c r="CF20" i="29"/>
  <c r="CF14" i="29"/>
  <c r="CF8" i="29"/>
  <c r="CM33" i="29"/>
  <c r="CM27" i="29"/>
  <c r="CM13" i="29"/>
  <c r="CM7" i="29"/>
  <c r="BV30" i="26"/>
  <c r="BV24" i="26"/>
  <c r="BV14" i="26"/>
  <c r="BV8" i="26"/>
  <c r="CC31" i="26"/>
  <c r="CC21" i="26"/>
  <c r="CC15" i="26"/>
  <c r="CD28" i="26"/>
  <c r="CD22" i="26"/>
  <c r="CD12" i="26"/>
  <c r="CB38" i="25"/>
  <c r="CE35" i="25"/>
  <c r="CE31" i="25"/>
  <c r="CE23" i="25"/>
  <c r="CE15" i="25"/>
  <c r="CE7" i="25"/>
  <c r="CF28" i="25"/>
  <c r="CF20" i="25"/>
  <c r="CF12" i="25"/>
  <c r="CG33" i="25"/>
  <c r="CM35" i="25"/>
  <c r="CM27" i="25"/>
  <c r="CM19" i="25"/>
  <c r="CM11" i="25"/>
  <c r="R20" i="39"/>
  <c r="BV36" i="25"/>
  <c r="CA37" i="25"/>
  <c r="CB36" i="25"/>
  <c r="CI37" i="25"/>
  <c r="R26" i="39"/>
  <c r="R14" i="39"/>
  <c r="R3" i="39"/>
  <c r="B31" i="32"/>
  <c r="B23" i="32"/>
  <c r="B14" i="32"/>
  <c r="B37" i="32"/>
  <c r="D14" i="41" s="1"/>
  <c r="B33" i="32"/>
  <c r="B29" i="32"/>
  <c r="B25" i="32"/>
  <c r="B21" i="32"/>
  <c r="B16" i="32"/>
  <c r="B12" i="32"/>
  <c r="B8" i="32"/>
  <c r="BO40" i="24"/>
  <c r="BN41" i="24"/>
  <c r="BJ41" i="24"/>
  <c r="Y40" i="24"/>
  <c r="D40" i="24"/>
  <c r="G41" i="24"/>
  <c r="D19" i="32"/>
  <c r="D17" i="32"/>
  <c r="D15" i="32"/>
  <c r="D13" i="32"/>
  <c r="D11" i="32"/>
  <c r="D9" i="32"/>
  <c r="D39" i="23"/>
  <c r="D7" i="32"/>
  <c r="D20" i="32"/>
  <c r="D22" i="32"/>
  <c r="D24" i="32"/>
  <c r="D26" i="32"/>
  <c r="D28" i="32"/>
  <c r="D30" i="32"/>
  <c r="D32" i="32"/>
  <c r="D34" i="32"/>
  <c r="CJ37" i="34"/>
  <c r="CJ33" i="34"/>
  <c r="CJ42" i="12"/>
  <c r="CJ50" i="12" s="1"/>
  <c r="CJ47" i="12"/>
  <c r="CJ8" i="34"/>
  <c r="CJ32" i="34"/>
  <c r="CJ36" i="34"/>
  <c r="CJ38" i="34"/>
  <c r="CL18" i="41"/>
  <c r="CI37" i="34"/>
  <c r="CI35" i="34"/>
  <c r="CI33" i="34"/>
  <c r="CI31" i="34"/>
  <c r="CI27" i="34"/>
  <c r="CI23" i="34"/>
  <c r="CI46" i="12"/>
  <c r="CI22" i="34"/>
  <c r="CI24" i="34"/>
  <c r="CI26" i="34"/>
  <c r="CI28" i="34"/>
  <c r="CI30" i="34"/>
  <c r="CI32" i="34"/>
  <c r="CI34" i="34"/>
  <c r="CI36" i="34"/>
  <c r="CI47" i="12"/>
  <c r="CH39" i="23"/>
  <c r="CH34" i="34"/>
  <c r="CH30" i="34"/>
  <c r="CH26" i="34"/>
  <c r="CH22" i="34"/>
  <c r="CH20" i="34"/>
  <c r="CH18" i="34"/>
  <c r="CH16" i="34"/>
  <c r="CH14" i="34"/>
  <c r="CH12" i="34"/>
  <c r="CH10" i="34"/>
  <c r="CH47" i="12"/>
  <c r="CH46" i="12"/>
  <c r="CH9" i="34"/>
  <c r="CH11" i="34"/>
  <c r="CH13" i="34"/>
  <c r="CH15" i="34"/>
  <c r="CH17" i="34"/>
  <c r="CH19" i="34"/>
  <c r="CH21" i="34"/>
  <c r="CH23" i="34"/>
  <c r="CH25" i="34"/>
  <c r="CH27" i="34"/>
  <c r="CH29" i="34"/>
  <c r="CH8" i="34"/>
  <c r="CH31" i="34"/>
  <c r="CH35" i="34"/>
  <c r="CH39" i="34"/>
  <c r="CJ18" i="41"/>
  <c r="CG39" i="23"/>
  <c r="CG36" i="34"/>
  <c r="CG34" i="34"/>
  <c r="CG32" i="34"/>
  <c r="CG30" i="34"/>
  <c r="CG28" i="34"/>
  <c r="CG26" i="34"/>
  <c r="CG24" i="34"/>
  <c r="CG22" i="34"/>
  <c r="CG20" i="34"/>
  <c r="CG18" i="34"/>
  <c r="CG16" i="34"/>
  <c r="CG14" i="34"/>
  <c r="CG12" i="34"/>
  <c r="CG10" i="34"/>
  <c r="CG46" i="12"/>
  <c r="CG9" i="34"/>
  <c r="CG8" i="34"/>
  <c r="CG31" i="34"/>
  <c r="CG33" i="34"/>
  <c r="CG35" i="34"/>
  <c r="CG37" i="34"/>
  <c r="CG11" i="34"/>
  <c r="CG13" i="34"/>
  <c r="CG15" i="34"/>
  <c r="CG17" i="34"/>
  <c r="CG19" i="34"/>
  <c r="CG21" i="34"/>
  <c r="CG25" i="34"/>
  <c r="CG29" i="34"/>
  <c r="CF39" i="23"/>
  <c r="CB37" i="34"/>
  <c r="CB35" i="34"/>
  <c r="CB33" i="34"/>
  <c r="CB31" i="34"/>
  <c r="CB29" i="34"/>
  <c r="CB27" i="34"/>
  <c r="CB25" i="34"/>
  <c r="CB23" i="34"/>
  <c r="CB21" i="34"/>
  <c r="CB19" i="34"/>
  <c r="CB17" i="34"/>
  <c r="CB15" i="34"/>
  <c r="CB13" i="34"/>
  <c r="CB11" i="34"/>
  <c r="CB42" i="12"/>
  <c r="CB46" i="12"/>
  <c r="CB10" i="34"/>
  <c r="CB12" i="34"/>
  <c r="CB14" i="34"/>
  <c r="CB16" i="34"/>
  <c r="CB18" i="34"/>
  <c r="CB20" i="34"/>
  <c r="CB22" i="34"/>
  <c r="CB24" i="34"/>
  <c r="CB26" i="34"/>
  <c r="CB28" i="34"/>
  <c r="CB30" i="34"/>
  <c r="CB32" i="34"/>
  <c r="CB34" i="34"/>
  <c r="CB36" i="34"/>
  <c r="CB38" i="34"/>
  <c r="CB8" i="34"/>
  <c r="CD18" i="41"/>
  <c r="CA37" i="38"/>
  <c r="CA35" i="38"/>
  <c r="CA33" i="38"/>
  <c r="CA31" i="38"/>
  <c r="CA29" i="38"/>
  <c r="CA27" i="38"/>
  <c r="CA25" i="38"/>
  <c r="CA23" i="38"/>
  <c r="CA21" i="38"/>
  <c r="CA19" i="38"/>
  <c r="CA17" i="38"/>
  <c r="CA15" i="38"/>
  <c r="CA13" i="38"/>
  <c r="CA11" i="38"/>
  <c r="CA10" i="38"/>
  <c r="CA12" i="38"/>
  <c r="CA14" i="38"/>
  <c r="CA16" i="38"/>
  <c r="CA18" i="38"/>
  <c r="CA20" i="38"/>
  <c r="CA22" i="38"/>
  <c r="CA24" i="38"/>
  <c r="CA9" i="38"/>
  <c r="CA26" i="38"/>
  <c r="CA28" i="38"/>
  <c r="CA30" i="38"/>
  <c r="CA32" i="38"/>
  <c r="CA34" i="38"/>
  <c r="CA36" i="38"/>
  <c r="CA38" i="38"/>
  <c r="CA8" i="38"/>
  <c r="CA37" i="34"/>
  <c r="CA35" i="34"/>
  <c r="CA33" i="34"/>
  <c r="CA31" i="34"/>
  <c r="CA29" i="34"/>
  <c r="CA27" i="34"/>
  <c r="CA25" i="34"/>
  <c r="CA23" i="34"/>
  <c r="CA21" i="34"/>
  <c r="CA19" i="34"/>
  <c r="CA17" i="34"/>
  <c r="CA15" i="34"/>
  <c r="CA13" i="34"/>
  <c r="CA11" i="34"/>
  <c r="CA14" i="34"/>
  <c r="CA16" i="34"/>
  <c r="CA22" i="34"/>
  <c r="CA24" i="34"/>
  <c r="CA30" i="34"/>
  <c r="CA32" i="34"/>
  <c r="CA38" i="34"/>
  <c r="CA8" i="34"/>
  <c r="BZ38" i="24"/>
  <c r="BZ39" i="34"/>
  <c r="BZ37" i="34"/>
  <c r="BZ35" i="34"/>
  <c r="BZ33" i="34"/>
  <c r="BZ31" i="34"/>
  <c r="BZ29" i="34"/>
  <c r="BZ27" i="34"/>
  <c r="BZ25" i="34"/>
  <c r="BZ23" i="34"/>
  <c r="BZ21" i="34"/>
  <c r="BZ19" i="34"/>
  <c r="BZ17" i="34"/>
  <c r="BZ15" i="34"/>
  <c r="BZ13" i="34"/>
  <c r="BZ11" i="34"/>
  <c r="BZ47" i="12"/>
  <c r="BX36" i="38"/>
  <c r="BX34" i="38"/>
  <c r="BX32" i="38"/>
  <c r="BX30" i="38"/>
  <c r="BX28" i="38"/>
  <c r="BX26" i="38"/>
  <c r="BX24" i="38"/>
  <c r="BX22" i="38"/>
  <c r="BX20" i="38"/>
  <c r="BX18" i="38"/>
  <c r="BX16" i="38"/>
  <c r="BX14" i="38"/>
  <c r="BX12" i="38"/>
  <c r="BX10" i="38"/>
  <c r="BX39" i="23"/>
  <c r="BX9" i="38"/>
  <c r="BX11" i="38"/>
  <c r="BX13" i="38"/>
  <c r="BX15" i="38"/>
  <c r="BX17" i="38"/>
  <c r="BX19" i="38"/>
  <c r="BX21" i="38"/>
  <c r="BX23" i="38"/>
  <c r="BX8" i="38"/>
  <c r="BX25" i="38"/>
  <c r="BX27" i="38"/>
  <c r="BX29" i="38"/>
  <c r="BX31" i="38"/>
  <c r="BX33" i="38"/>
  <c r="BX35" i="38"/>
  <c r="BX37" i="38"/>
  <c r="BX39" i="38"/>
  <c r="BX36" i="34"/>
  <c r="BX34" i="34"/>
  <c r="BX32" i="34"/>
  <c r="BX30" i="34"/>
  <c r="BX28" i="34"/>
  <c r="BX26" i="34"/>
  <c r="BX24" i="34"/>
  <c r="BX22" i="34"/>
  <c r="BX20" i="34"/>
  <c r="BX18" i="34"/>
  <c r="BX16" i="34"/>
  <c r="BX14" i="34"/>
  <c r="BX12" i="34"/>
  <c r="BX10" i="34"/>
  <c r="BX47" i="12"/>
  <c r="BX9" i="34"/>
  <c r="BX13" i="34"/>
  <c r="BX17" i="34"/>
  <c r="BX21" i="34"/>
  <c r="BX25" i="34"/>
  <c r="BX29" i="34"/>
  <c r="BX33" i="34"/>
  <c r="BX37" i="34"/>
  <c r="BX8" i="34"/>
  <c r="BX46" i="12"/>
  <c r="BX15" i="34"/>
  <c r="BX23" i="34"/>
  <c r="BX31" i="34"/>
  <c r="BX39" i="34"/>
  <c r="BZ18" i="41"/>
  <c r="BS33" i="34"/>
  <c r="BS31" i="34"/>
  <c r="BS25" i="34"/>
  <c r="BS23" i="34"/>
  <c r="BS17" i="34"/>
  <c r="BS15" i="34"/>
  <c r="BS42" i="12"/>
  <c r="BS47" i="12"/>
  <c r="BS9" i="34"/>
  <c r="BS10" i="34"/>
  <c r="BS14" i="34"/>
  <c r="BS18" i="34"/>
  <c r="BS22" i="34"/>
  <c r="BS26" i="34"/>
  <c r="BS30" i="34"/>
  <c r="BS34" i="34"/>
  <c r="BS38" i="34"/>
  <c r="BS46" i="12"/>
  <c r="BS12" i="34"/>
  <c r="BS16" i="34"/>
  <c r="BS20" i="34"/>
  <c r="BS24" i="34"/>
  <c r="BS28" i="34"/>
  <c r="BS32" i="34"/>
  <c r="BS36" i="34"/>
  <c r="BS8" i="34"/>
  <c r="BR39" i="23"/>
  <c r="BT12" i="38"/>
  <c r="BR29" i="34"/>
  <c r="BR27" i="34"/>
  <c r="BR25" i="34"/>
  <c r="BR23" i="34"/>
  <c r="BT23" i="34"/>
  <c r="BT39" i="34"/>
  <c r="BQ36" i="32"/>
  <c r="BQ18" i="32"/>
  <c r="BQ16" i="32"/>
  <c r="BQ14" i="32"/>
  <c r="BQ12" i="32"/>
  <c r="BQ10" i="32"/>
  <c r="BQ8" i="32"/>
  <c r="BQ21" i="32"/>
  <c r="BQ36" i="34"/>
  <c r="BQ32" i="34"/>
  <c r="BP35" i="32"/>
  <c r="BP33" i="32"/>
  <c r="BP31" i="32"/>
  <c r="BP29" i="32"/>
  <c r="BP27" i="32"/>
  <c r="BP25" i="32"/>
  <c r="BP23" i="32"/>
  <c r="BP21" i="32"/>
  <c r="BP39" i="23"/>
  <c r="BP36" i="32"/>
  <c r="BP8" i="32"/>
  <c r="BP10" i="32"/>
  <c r="BP12" i="32"/>
  <c r="BP14" i="32"/>
  <c r="BP16" i="32"/>
  <c r="BP18" i="32"/>
  <c r="BP38" i="32"/>
  <c r="BP36" i="34"/>
  <c r="BP34" i="34"/>
  <c r="BP32" i="34"/>
  <c r="BP30" i="34"/>
  <c r="BP28" i="34"/>
  <c r="BP26" i="34"/>
  <c r="BP24" i="34"/>
  <c r="BP22" i="34"/>
  <c r="BP20" i="34"/>
  <c r="BP18" i="34"/>
  <c r="BP16" i="34"/>
  <c r="BP14" i="34"/>
  <c r="BP12" i="34"/>
  <c r="BP10" i="34"/>
  <c r="BP46" i="12"/>
  <c r="BP47" i="12"/>
  <c r="BP9" i="34"/>
  <c r="BP11" i="34"/>
  <c r="BP13" i="34"/>
  <c r="BP15" i="34"/>
  <c r="BP17" i="34"/>
  <c r="BP19" i="34"/>
  <c r="BP21" i="34"/>
  <c r="BP8" i="34"/>
  <c r="BP23" i="34"/>
  <c r="BP27" i="34"/>
  <c r="BP31" i="34"/>
  <c r="BP35" i="34"/>
  <c r="BP39" i="34"/>
  <c r="BR18" i="41"/>
  <c r="BO35" i="32"/>
  <c r="BO33" i="32"/>
  <c r="BO31" i="32"/>
  <c r="BO29" i="32"/>
  <c r="BO27" i="32"/>
  <c r="BO25" i="32"/>
  <c r="BO23" i="32"/>
  <c r="BO21" i="32"/>
  <c r="BO39" i="23"/>
  <c r="BO36" i="32"/>
  <c r="BO8" i="32"/>
  <c r="BO10" i="32"/>
  <c r="BO12" i="32"/>
  <c r="BO14" i="32"/>
  <c r="BO16" i="32"/>
  <c r="BO18" i="32"/>
  <c r="BO38" i="32"/>
  <c r="BK35" i="34"/>
  <c r="BK31" i="34"/>
  <c r="BK29" i="34"/>
  <c r="BK27" i="34"/>
  <c r="BK25" i="34"/>
  <c r="BK23" i="34"/>
  <c r="BK21" i="34"/>
  <c r="BK19" i="34"/>
  <c r="BK17" i="34"/>
  <c r="BK15" i="34"/>
  <c r="BK13" i="34"/>
  <c r="BK11" i="34"/>
  <c r="BK42" i="12"/>
  <c r="BK47" i="12"/>
  <c r="BK46" i="12"/>
  <c r="BK9" i="34"/>
  <c r="BK8" i="34"/>
  <c r="BK10" i="34"/>
  <c r="BK12" i="34"/>
  <c r="BK14" i="34"/>
  <c r="BK16" i="34"/>
  <c r="BK18" i="34"/>
  <c r="BK20" i="34"/>
  <c r="BK24" i="34"/>
  <c r="BK28" i="34"/>
  <c r="BK34" i="34"/>
  <c r="BK38" i="34"/>
  <c r="BJ36" i="32"/>
  <c r="BJ18" i="32"/>
  <c r="BJ16" i="32"/>
  <c r="BJ14" i="32"/>
  <c r="BJ12" i="32"/>
  <c r="BJ10" i="32"/>
  <c r="BJ8" i="32"/>
  <c r="BJ21" i="32"/>
  <c r="BJ23" i="32"/>
  <c r="BJ25" i="32"/>
  <c r="BJ27" i="32"/>
  <c r="BJ29" i="32"/>
  <c r="BJ31" i="32"/>
  <c r="BJ33" i="32"/>
  <c r="BJ35" i="32"/>
  <c r="BJ29" i="34"/>
  <c r="BJ25" i="34"/>
  <c r="BJ22" i="34"/>
  <c r="BJ24" i="34"/>
  <c r="BJ26" i="34"/>
  <c r="BJ28" i="34"/>
  <c r="BJ30" i="34"/>
  <c r="BK9" i="41"/>
  <c r="BI37" i="32"/>
  <c r="BK14" i="41" s="1"/>
  <c r="BI36" i="32"/>
  <c r="BI32" i="32"/>
  <c r="BI28" i="32"/>
  <c r="BI24" i="32"/>
  <c r="BI20" i="32"/>
  <c r="BI15" i="32"/>
  <c r="BI11" i="32"/>
  <c r="BI31" i="34"/>
  <c r="BI33" i="34"/>
  <c r="BI35" i="34"/>
  <c r="BI37" i="34"/>
  <c r="BH35" i="32"/>
  <c r="BH33" i="32"/>
  <c r="BH31" i="32"/>
  <c r="BH29" i="32"/>
  <c r="BH27" i="32"/>
  <c r="BH25" i="32"/>
  <c r="BH23" i="32"/>
  <c r="BH21" i="32"/>
  <c r="BH36" i="32"/>
  <c r="BH8" i="32"/>
  <c r="BH10" i="32"/>
  <c r="BH12" i="32"/>
  <c r="BH14" i="32"/>
  <c r="BH16" i="32"/>
  <c r="BH18" i="32"/>
  <c r="BH38" i="32"/>
  <c r="BH36" i="34"/>
  <c r="BH34" i="34"/>
  <c r="BH32" i="34"/>
  <c r="BH30" i="34"/>
  <c r="BH26" i="34"/>
  <c r="BH22" i="34"/>
  <c r="BH20" i="34"/>
  <c r="BH18" i="34"/>
  <c r="BH16" i="34"/>
  <c r="BH14" i="34"/>
  <c r="BH12" i="34"/>
  <c r="BH10" i="34"/>
  <c r="BH46" i="12"/>
  <c r="BH47" i="12"/>
  <c r="BH23" i="34"/>
  <c r="BH25" i="34"/>
  <c r="BH27" i="34"/>
  <c r="BH29" i="34"/>
  <c r="BH31" i="34"/>
  <c r="BH33" i="34"/>
  <c r="BH35" i="34"/>
  <c r="BH37" i="34"/>
  <c r="BH11" i="34"/>
  <c r="BH13" i="34"/>
  <c r="BH15" i="34"/>
  <c r="BH17" i="34"/>
  <c r="BH19" i="34"/>
  <c r="BH21" i="34"/>
  <c r="BJ18" i="41"/>
  <c r="BG35" i="32"/>
  <c r="BG33" i="32"/>
  <c r="BG31" i="32"/>
  <c r="BG29" i="32"/>
  <c r="BG27" i="32"/>
  <c r="BG25" i="32"/>
  <c r="BG23" i="32"/>
  <c r="BG21" i="32"/>
  <c r="BG39" i="23"/>
  <c r="BG36" i="32"/>
  <c r="BG8" i="32"/>
  <c r="BG10" i="32"/>
  <c r="BG12" i="32"/>
  <c r="BG14" i="32"/>
  <c r="BG16" i="32"/>
  <c r="BG18" i="32"/>
  <c r="BG38" i="32"/>
  <c r="BC35" i="34"/>
  <c r="BC31" i="34"/>
  <c r="BC27" i="34"/>
  <c r="BC23" i="34"/>
  <c r="BC21" i="34"/>
  <c r="BC19" i="34"/>
  <c r="BC17" i="34"/>
  <c r="BC15" i="34"/>
  <c r="BC13" i="34"/>
  <c r="BC11" i="34"/>
  <c r="BC42" i="12"/>
  <c r="BC47" i="12"/>
  <c r="BC46" i="12"/>
  <c r="BC10" i="34"/>
  <c r="BC12" i="34"/>
  <c r="BC14" i="34"/>
  <c r="BC16" i="34"/>
  <c r="BC18" i="34"/>
  <c r="BC20" i="34"/>
  <c r="BC22" i="34"/>
  <c r="BC24" i="34"/>
  <c r="BC26" i="34"/>
  <c r="BC28" i="34"/>
  <c r="BC30" i="34"/>
  <c r="BC32" i="34"/>
  <c r="BC34" i="34"/>
  <c r="BC36" i="34"/>
  <c r="BC38" i="34"/>
  <c r="BE18" i="41"/>
  <c r="BB36" i="32"/>
  <c r="BB18" i="32"/>
  <c r="BB16" i="32"/>
  <c r="BB14" i="32"/>
  <c r="BB12" i="32"/>
  <c r="BB10" i="32"/>
  <c r="BB39" i="23"/>
  <c r="BB8" i="32"/>
  <c r="BB21" i="32"/>
  <c r="BB23" i="32"/>
  <c r="BB25" i="32"/>
  <c r="BB27" i="32"/>
  <c r="BB29" i="32"/>
  <c r="BB31" i="32"/>
  <c r="BB33" i="32"/>
  <c r="BB35" i="32"/>
  <c r="BB37" i="34"/>
  <c r="BB35" i="34"/>
  <c r="BB33" i="34"/>
  <c r="BB31" i="34"/>
  <c r="BA36" i="32"/>
  <c r="BA18" i="32"/>
  <c r="BA16" i="32"/>
  <c r="BA14" i="32"/>
  <c r="BA12" i="32"/>
  <c r="BA10" i="32"/>
  <c r="BA8" i="32"/>
  <c r="BA21" i="32"/>
  <c r="BA23" i="32"/>
  <c r="BA25" i="32"/>
  <c r="BA27" i="32"/>
  <c r="BA29" i="32"/>
  <c r="BA31" i="32"/>
  <c r="BA33" i="32"/>
  <c r="BA35" i="32"/>
  <c r="AZ35" i="32"/>
  <c r="AZ33" i="32"/>
  <c r="AZ31" i="32"/>
  <c r="AZ29" i="32"/>
  <c r="AZ27" i="32"/>
  <c r="AZ25" i="32"/>
  <c r="AZ23" i="32"/>
  <c r="AZ21" i="32"/>
  <c r="AZ36" i="32"/>
  <c r="AZ8" i="32"/>
  <c r="AZ10" i="32"/>
  <c r="AZ12" i="32"/>
  <c r="AZ14" i="32"/>
  <c r="AZ16" i="32"/>
  <c r="AZ18" i="32"/>
  <c r="AZ38" i="32"/>
  <c r="AZ34" i="34"/>
  <c r="AZ46" i="12"/>
  <c r="AZ8" i="34"/>
  <c r="AZ33" i="34"/>
  <c r="AZ37" i="34"/>
  <c r="AZ39" i="34"/>
  <c r="AX35" i="32"/>
  <c r="AX33" i="32"/>
  <c r="AX31" i="32"/>
  <c r="AX29" i="32"/>
  <c r="AX27" i="32"/>
  <c r="R10" i="39"/>
  <c r="CH41" i="24"/>
  <c r="CB41" i="24"/>
  <c r="BV41" i="24"/>
  <c r="BA41" i="24"/>
  <c r="AW40" i="24"/>
  <c r="AV41" i="24"/>
  <c r="AY29" i="32"/>
  <c r="AY25" i="32"/>
  <c r="AY12" i="32"/>
  <c r="C36" i="32"/>
  <c r="C30" i="32"/>
  <c r="C22" i="32"/>
  <c r="C13" i="32"/>
  <c r="CI12" i="34"/>
  <c r="CI10" i="34"/>
  <c r="CI9" i="34"/>
  <c r="CA36" i="34"/>
  <c r="CA34" i="34"/>
  <c r="CA20" i="34"/>
  <c r="CA18" i="34"/>
  <c r="AX25" i="32"/>
  <c r="AX23" i="32"/>
  <c r="AX21" i="32"/>
  <c r="AX39" i="23"/>
  <c r="AX36" i="32"/>
  <c r="AX8" i="32"/>
  <c r="AX10" i="32"/>
  <c r="AX12" i="32"/>
  <c r="AX14" i="32"/>
  <c r="AX16" i="32"/>
  <c r="AX18" i="32"/>
  <c r="AX38" i="32"/>
  <c r="AS37" i="34"/>
  <c r="AS35" i="34"/>
  <c r="AS33" i="34"/>
  <c r="AS31" i="34"/>
  <c r="AS29" i="34"/>
  <c r="AS25" i="34"/>
  <c r="AS21" i="34"/>
  <c r="AS19" i="34"/>
  <c r="AS17" i="34"/>
  <c r="AS15" i="34"/>
  <c r="AS13" i="34"/>
  <c r="AS11" i="34"/>
  <c r="AS42" i="12"/>
  <c r="AS47" i="12"/>
  <c r="AS46" i="12"/>
  <c r="AS22" i="34"/>
  <c r="AS24" i="34"/>
  <c r="AS26" i="34"/>
  <c r="AS28" i="34"/>
  <c r="AS30" i="34"/>
  <c r="AS32" i="34"/>
  <c r="AS34" i="34"/>
  <c r="AS36" i="34"/>
  <c r="AS10" i="34"/>
  <c r="AS12" i="34"/>
  <c r="AS14" i="34"/>
  <c r="AS16" i="34"/>
  <c r="AS18" i="34"/>
  <c r="AS20" i="34"/>
  <c r="AR36" i="32"/>
  <c r="AR18" i="32"/>
  <c r="AR16" i="32"/>
  <c r="AR14" i="32"/>
  <c r="AR12" i="32"/>
  <c r="AR10" i="32"/>
  <c r="AR39" i="23"/>
  <c r="AR8" i="32"/>
  <c r="AR21" i="32"/>
  <c r="AR23" i="32"/>
  <c r="AR25" i="32"/>
  <c r="AR27" i="32"/>
  <c r="AR29" i="32"/>
  <c r="AR31" i="32"/>
  <c r="AR33" i="32"/>
  <c r="AR35" i="32"/>
  <c r="AQ36" i="32"/>
  <c r="AQ18" i="32"/>
  <c r="AQ16" i="32"/>
  <c r="AQ14" i="32"/>
  <c r="AQ12" i="32"/>
  <c r="AQ10" i="32"/>
  <c r="AQ8" i="32"/>
  <c r="AQ21" i="32"/>
  <c r="AQ23" i="32"/>
  <c r="AQ25" i="32"/>
  <c r="AQ27" i="32"/>
  <c r="AQ29" i="32"/>
  <c r="AQ31" i="32"/>
  <c r="AQ33" i="32"/>
  <c r="AQ35" i="32"/>
  <c r="AQ20" i="34"/>
  <c r="AQ18" i="34"/>
  <c r="AQ16" i="34"/>
  <c r="AQ14" i="34"/>
  <c r="AQ12" i="34"/>
  <c r="AQ10" i="34"/>
  <c r="AQ11" i="34"/>
  <c r="AQ13" i="34"/>
  <c r="AQ15" i="34"/>
  <c r="AQ17" i="34"/>
  <c r="AQ19" i="34"/>
  <c r="AQ21" i="34"/>
  <c r="AQ31" i="34"/>
  <c r="AQ35" i="34"/>
  <c r="AQ39" i="34"/>
  <c r="AO35" i="32"/>
  <c r="AO33" i="32"/>
  <c r="AO31" i="32"/>
  <c r="AO29" i="32"/>
  <c r="AO27" i="32"/>
  <c r="AO25" i="32"/>
  <c r="AO23" i="32"/>
  <c r="AO21" i="32"/>
  <c r="AO39" i="23"/>
  <c r="AO36" i="32"/>
  <c r="AO8" i="32"/>
  <c r="AO10" i="32"/>
  <c r="AO12" i="32"/>
  <c r="AO14" i="32"/>
  <c r="AO16" i="32"/>
  <c r="AO18" i="32"/>
  <c r="AO38" i="32"/>
  <c r="AK14" i="23"/>
  <c r="AK34" i="32" s="1"/>
  <c r="AK19" i="32"/>
  <c r="AK17" i="32"/>
  <c r="AJ34" i="32"/>
  <c r="AJ32" i="32"/>
  <c r="AJ30" i="32"/>
  <c r="AJ28" i="32"/>
  <c r="AJ26" i="32"/>
  <c r="AJ24" i="32"/>
  <c r="AJ22" i="32"/>
  <c r="AJ20" i="32"/>
  <c r="AJ39" i="23"/>
  <c r="AJ19" i="32"/>
  <c r="AJ7" i="32"/>
  <c r="AJ9" i="32"/>
  <c r="AJ11" i="32"/>
  <c r="AJ13" i="32"/>
  <c r="AJ15" i="32"/>
  <c r="AJ17" i="32"/>
  <c r="AJ37" i="32"/>
  <c r="AL14" i="41" s="1"/>
  <c r="AL16" i="41" s="1"/>
  <c r="AL17" i="41" s="1"/>
  <c r="AJ34" i="34"/>
  <c r="AJ38" i="34"/>
  <c r="AI34" i="32"/>
  <c r="AI30" i="32"/>
  <c r="AI26" i="32"/>
  <c r="AI22" i="32"/>
  <c r="AI19" i="32"/>
  <c r="AI9" i="32"/>
  <c r="AI13" i="32"/>
  <c r="AI17" i="32"/>
  <c r="AI30" i="34"/>
  <c r="AI28" i="34"/>
  <c r="AI26" i="34"/>
  <c r="AI24" i="34"/>
  <c r="AI22" i="34"/>
  <c r="AI20" i="34"/>
  <c r="AI18" i="34"/>
  <c r="AI16" i="34"/>
  <c r="AI14" i="34"/>
  <c r="AI12" i="34"/>
  <c r="AI10" i="34"/>
  <c r="AI33" i="34"/>
  <c r="AI37" i="34"/>
  <c r="AI39" i="34"/>
  <c r="AH19" i="32"/>
  <c r="AH17" i="32"/>
  <c r="AH13" i="32"/>
  <c r="AH9" i="32"/>
  <c r="AH22" i="32"/>
  <c r="AH26" i="32"/>
  <c r="AH30" i="32"/>
  <c r="AH34" i="32"/>
  <c r="AH36" i="34"/>
  <c r="AH34" i="34"/>
  <c r="AH32" i="34"/>
  <c r="AH30" i="34"/>
  <c r="AH28" i="34"/>
  <c r="AH26" i="34"/>
  <c r="AH24" i="34"/>
  <c r="AH22" i="34"/>
  <c r="AH20" i="34"/>
  <c r="AH18" i="34"/>
  <c r="AH16" i="34"/>
  <c r="AH14" i="34"/>
  <c r="AH12" i="34"/>
  <c r="AH10" i="34"/>
  <c r="AH46" i="12"/>
  <c r="AH9" i="34"/>
  <c r="AH11" i="34"/>
  <c r="AH13" i="34"/>
  <c r="AH15" i="34"/>
  <c r="AH17" i="34"/>
  <c r="AH19" i="34"/>
  <c r="AH21" i="34"/>
  <c r="AH31" i="34"/>
  <c r="AH33" i="34"/>
  <c r="AH35" i="34"/>
  <c r="AH37" i="34"/>
  <c r="AH8" i="34"/>
  <c r="AH23" i="34"/>
  <c r="AH27" i="34"/>
  <c r="AJ18" i="41"/>
  <c r="AG19" i="32"/>
  <c r="AG17" i="32"/>
  <c r="AG15" i="32"/>
  <c r="AG13" i="32"/>
  <c r="AG11" i="32"/>
  <c r="AG9" i="32"/>
  <c r="AG39" i="23"/>
  <c r="AG7" i="32"/>
  <c r="AG20" i="32"/>
  <c r="AG22" i="32"/>
  <c r="AG24" i="32"/>
  <c r="AG26" i="32"/>
  <c r="AG28" i="32"/>
  <c r="AG30" i="32"/>
  <c r="AG32" i="32"/>
  <c r="AG34" i="32"/>
  <c r="AC35" i="34"/>
  <c r="AC31" i="34"/>
  <c r="AC27" i="34"/>
  <c r="AC23" i="34"/>
  <c r="AC21" i="34"/>
  <c r="AC19" i="34"/>
  <c r="AC17" i="34"/>
  <c r="AC15" i="34"/>
  <c r="AC13" i="34"/>
  <c r="AC11" i="34"/>
  <c r="AC42" i="12"/>
  <c r="AC47" i="12"/>
  <c r="AC46" i="12"/>
  <c r="AC9" i="34"/>
  <c r="AC8" i="34"/>
  <c r="AC24" i="34"/>
  <c r="AC26" i="34"/>
  <c r="AC28" i="34"/>
  <c r="AC30" i="34"/>
  <c r="AC10" i="34"/>
  <c r="AC12" i="34"/>
  <c r="AC14" i="34"/>
  <c r="AC16" i="34"/>
  <c r="AC18" i="34"/>
  <c r="AC20" i="34"/>
  <c r="AC22" i="34"/>
  <c r="AC32" i="34"/>
  <c r="AC36" i="34"/>
  <c r="AE18" i="41"/>
  <c r="AB34" i="32"/>
  <c r="AB32" i="32"/>
  <c r="AB30" i="32"/>
  <c r="AB28" i="32"/>
  <c r="AB26" i="32"/>
  <c r="AB24" i="32"/>
  <c r="AB22" i="32"/>
  <c r="AB20" i="32"/>
  <c r="AB39" i="23"/>
  <c r="AB19" i="32"/>
  <c r="AB7" i="32"/>
  <c r="AB9" i="32"/>
  <c r="AB11" i="32"/>
  <c r="AB13" i="32"/>
  <c r="AB15" i="32"/>
  <c r="AB17" i="32"/>
  <c r="AB37" i="32"/>
  <c r="AD14" i="41" s="1"/>
  <c r="AB46" i="12"/>
  <c r="AB32" i="34"/>
  <c r="AB34" i="34"/>
  <c r="AB36" i="34"/>
  <c r="AB38" i="34"/>
  <c r="AA34" i="32"/>
  <c r="AA30" i="32"/>
  <c r="AA26" i="32"/>
  <c r="AA22" i="32"/>
  <c r="AA19" i="32"/>
  <c r="AA9" i="32"/>
  <c r="AA13" i="32"/>
  <c r="AA17" i="32"/>
  <c r="AA30" i="34"/>
  <c r="AA28" i="34"/>
  <c r="AA26" i="34"/>
  <c r="AA24" i="34"/>
  <c r="AA22" i="34"/>
  <c r="AA20" i="34"/>
  <c r="AA18" i="34"/>
  <c r="AA16" i="34"/>
  <c r="AA14" i="34"/>
  <c r="AA12" i="34"/>
  <c r="AA10" i="34"/>
  <c r="AA11" i="34"/>
  <c r="AA13" i="34"/>
  <c r="AA15" i="34"/>
  <c r="AA17" i="34"/>
  <c r="AA19" i="34"/>
  <c r="AA21" i="34"/>
  <c r="AA31" i="34"/>
  <c r="AA33" i="34"/>
  <c r="AA35" i="34"/>
  <c r="AA37" i="34"/>
  <c r="Z19" i="32"/>
  <c r="Z17" i="32"/>
  <c r="Z13" i="32"/>
  <c r="Z9" i="32"/>
  <c r="Z39" i="23"/>
  <c r="Z22" i="32"/>
  <c r="Z26" i="32"/>
  <c r="Z30" i="32"/>
  <c r="Z34" i="32"/>
  <c r="Z34" i="34"/>
  <c r="Z28" i="34"/>
  <c r="Z24" i="34"/>
  <c r="Z9" i="34"/>
  <c r="Z23" i="34"/>
  <c r="Z25" i="34"/>
  <c r="Z27" i="34"/>
  <c r="Z29" i="34"/>
  <c r="Z46" i="12"/>
  <c r="Z33" i="34"/>
  <c r="Z37" i="34"/>
  <c r="Z39" i="34"/>
  <c r="Y19" i="32"/>
  <c r="Y17" i="32"/>
  <c r="Y15" i="32"/>
  <c r="Y13" i="32"/>
  <c r="Y11" i="32"/>
  <c r="Y9" i="32"/>
  <c r="Y39" i="23"/>
  <c r="Y7" i="32"/>
  <c r="Y20" i="32"/>
  <c r="Y22" i="32"/>
  <c r="Y24" i="32"/>
  <c r="Y26" i="32"/>
  <c r="Y28" i="32"/>
  <c r="Y30" i="32"/>
  <c r="Y32" i="32"/>
  <c r="Y34" i="32"/>
  <c r="T35" i="34"/>
  <c r="T31" i="34"/>
  <c r="T29" i="34"/>
  <c r="T27" i="34"/>
  <c r="T25" i="34"/>
  <c r="T23" i="34"/>
  <c r="T42" i="12"/>
  <c r="T46" i="12"/>
  <c r="T32" i="34"/>
  <c r="T34" i="34"/>
  <c r="T36" i="34"/>
  <c r="T24" i="34"/>
  <c r="T28" i="34"/>
  <c r="S34" i="32"/>
  <c r="S32" i="32"/>
  <c r="S30" i="32"/>
  <c r="S28" i="32"/>
  <c r="S26" i="32"/>
  <c r="S24" i="32"/>
  <c r="S22" i="32"/>
  <c r="S20" i="32"/>
  <c r="S10" i="38"/>
  <c r="S14" i="38"/>
  <c r="S18" i="38"/>
  <c r="S22" i="38"/>
  <c r="S26" i="38"/>
  <c r="S30" i="38"/>
  <c r="S34" i="38"/>
  <c r="D29" i="39" s="1"/>
  <c r="S38" i="38"/>
  <c r="D33" i="39" s="1"/>
  <c r="S12" i="38"/>
  <c r="S20" i="38"/>
  <c r="S28" i="38"/>
  <c r="S36" i="38"/>
  <c r="D31" i="39" s="1"/>
  <c r="S16" i="38"/>
  <c r="S32" i="38"/>
  <c r="S19" i="32"/>
  <c r="S7" i="32"/>
  <c r="S9" i="32"/>
  <c r="S11" i="32"/>
  <c r="S13" i="32"/>
  <c r="S15" i="32"/>
  <c r="S17" i="32"/>
  <c r="S37" i="32"/>
  <c r="U14" i="41" s="1"/>
  <c r="U16" i="41" s="1"/>
  <c r="U17" i="41" s="1"/>
  <c r="S35" i="34"/>
  <c r="S31" i="34"/>
  <c r="S27" i="34"/>
  <c r="S23" i="34"/>
  <c r="S19" i="34"/>
  <c r="S15" i="34"/>
  <c r="S11" i="34"/>
  <c r="R34" i="32"/>
  <c r="R30" i="32"/>
  <c r="R26" i="32"/>
  <c r="R22" i="32"/>
  <c r="R19" i="32"/>
  <c r="R9" i="32"/>
  <c r="R13" i="32"/>
  <c r="R17" i="32"/>
  <c r="R31" i="34"/>
  <c r="R33" i="34"/>
  <c r="R35" i="34"/>
  <c r="R37" i="34"/>
  <c r="T18" i="41"/>
  <c r="Q19" i="32"/>
  <c r="Q17" i="32"/>
  <c r="Q13" i="32"/>
  <c r="Q9" i="32"/>
  <c r="Q22" i="32"/>
  <c r="Q26" i="32"/>
  <c r="Q30" i="32"/>
  <c r="Q34" i="32"/>
  <c r="Q34" i="34"/>
  <c r="Q30" i="34"/>
  <c r="Q28" i="34"/>
  <c r="Q26" i="34"/>
  <c r="Q24" i="34"/>
  <c r="Q22" i="34"/>
  <c r="Q20" i="34"/>
  <c r="Q18" i="34"/>
  <c r="Q16" i="34"/>
  <c r="Q14" i="34"/>
  <c r="Q12" i="34"/>
  <c r="Q10" i="34"/>
  <c r="Q46" i="12"/>
  <c r="Q11" i="34"/>
  <c r="Q13" i="34"/>
  <c r="Q15" i="34"/>
  <c r="Q17" i="34"/>
  <c r="Q19" i="34"/>
  <c r="Q21" i="34"/>
  <c r="Q23" i="34"/>
  <c r="Q27" i="34"/>
  <c r="Q33" i="34"/>
  <c r="Q37" i="34"/>
  <c r="Q39" i="34"/>
  <c r="P19" i="32"/>
  <c r="P17" i="32"/>
  <c r="P15" i="32"/>
  <c r="P13" i="32"/>
  <c r="P11" i="32"/>
  <c r="P9" i="32"/>
  <c r="P39" i="23"/>
  <c r="P7" i="32"/>
  <c r="P20" i="32"/>
  <c r="P22" i="32"/>
  <c r="P24" i="32"/>
  <c r="P26" i="32"/>
  <c r="P28" i="32"/>
  <c r="P30" i="32"/>
  <c r="P32" i="32"/>
  <c r="P34" i="32"/>
  <c r="N37" i="34"/>
  <c r="N35" i="34"/>
  <c r="N33" i="34"/>
  <c r="N31" i="34"/>
  <c r="N42" i="12"/>
  <c r="N46" i="12"/>
  <c r="N8" i="34"/>
  <c r="N32" i="34"/>
  <c r="N34" i="34"/>
  <c r="N36" i="34"/>
  <c r="N38" i="34"/>
  <c r="P18" i="41"/>
  <c r="M34" i="32"/>
  <c r="M32" i="32"/>
  <c r="M30" i="32"/>
  <c r="M28" i="32"/>
  <c r="M26" i="32"/>
  <c r="M24" i="32"/>
  <c r="M22" i="32"/>
  <c r="M20" i="32"/>
  <c r="M39" i="23"/>
  <c r="M19" i="32"/>
  <c r="M7" i="32"/>
  <c r="M9" i="32"/>
  <c r="M11" i="32"/>
  <c r="M13" i="32"/>
  <c r="M15" i="32"/>
  <c r="M17" i="32"/>
  <c r="M37" i="32"/>
  <c r="O14" i="41" s="1"/>
  <c r="L34" i="32"/>
  <c r="L30" i="32"/>
  <c r="L26" i="32"/>
  <c r="L22" i="32"/>
  <c r="L19" i="32"/>
  <c r="L9" i="32"/>
  <c r="L13" i="32"/>
  <c r="L17" i="32"/>
  <c r="L30" i="34"/>
  <c r="L28" i="34"/>
  <c r="L26" i="34"/>
  <c r="L24" i="34"/>
  <c r="L22" i="34"/>
  <c r="L8" i="34"/>
  <c r="L25" i="34"/>
  <c r="L29" i="34"/>
  <c r="L31" i="34"/>
  <c r="L35" i="34"/>
  <c r="L39" i="34"/>
  <c r="K19" i="32"/>
  <c r="K17" i="32"/>
  <c r="K13" i="32"/>
  <c r="K9" i="32"/>
  <c r="K22" i="32"/>
  <c r="K26" i="32"/>
  <c r="K30" i="32"/>
  <c r="K34" i="32"/>
  <c r="M8" i="41"/>
  <c r="K38" i="34"/>
  <c r="K34" i="34"/>
  <c r="K28" i="34"/>
  <c r="K24" i="34"/>
  <c r="K46" i="12"/>
  <c r="K23" i="34"/>
  <c r="K25" i="34"/>
  <c r="K27" i="34"/>
  <c r="K29" i="34"/>
  <c r="K31" i="34"/>
  <c r="K33" i="34"/>
  <c r="K35" i="34"/>
  <c r="K37" i="34"/>
  <c r="K8" i="34"/>
  <c r="M18" i="41"/>
  <c r="J19" i="32"/>
  <c r="J17" i="32"/>
  <c r="J15" i="32"/>
  <c r="J13" i="32"/>
  <c r="J11" i="32"/>
  <c r="J9" i="32"/>
  <c r="J39" i="23"/>
  <c r="J7" i="32"/>
  <c r="J20" i="32"/>
  <c r="J22" i="32"/>
  <c r="J24" i="32"/>
  <c r="J26" i="32"/>
  <c r="J28" i="32"/>
  <c r="J30" i="32"/>
  <c r="J32" i="32"/>
  <c r="J34" i="32"/>
  <c r="F37" i="34"/>
  <c r="F35" i="34"/>
  <c r="F33" i="34"/>
  <c r="F31" i="34"/>
  <c r="F29" i="34"/>
  <c r="F27" i="34"/>
  <c r="F25" i="34"/>
  <c r="F23" i="34"/>
  <c r="F42" i="12"/>
  <c r="F47" i="12"/>
  <c r="F46" i="12"/>
  <c r="F8" i="34"/>
  <c r="F24" i="34"/>
  <c r="F28" i="34"/>
  <c r="F34" i="34"/>
  <c r="F38" i="34"/>
  <c r="H18" i="41"/>
  <c r="E34" i="32"/>
  <c r="E32" i="32"/>
  <c r="E30" i="32"/>
  <c r="E28" i="32"/>
  <c r="E26" i="32"/>
  <c r="E24" i="32"/>
  <c r="E22" i="32"/>
  <c r="E20" i="32"/>
  <c r="E39" i="23"/>
  <c r="E19" i="32"/>
  <c r="E7" i="32"/>
  <c r="E9" i="32"/>
  <c r="E11" i="32"/>
  <c r="E13" i="32"/>
  <c r="E15" i="32"/>
  <c r="E17" i="32"/>
  <c r="E37" i="32"/>
  <c r="G14" i="41" s="1"/>
  <c r="G16" i="41" s="1"/>
  <c r="G17" i="41" s="1"/>
  <c r="E32" i="34"/>
  <c r="E34" i="34"/>
  <c r="E36" i="34"/>
  <c r="C37" i="32"/>
  <c r="E14" i="41" s="1"/>
  <c r="CJ9" i="34"/>
  <c r="AS9" i="34"/>
  <c r="N9" i="34"/>
  <c r="BC9" i="34"/>
  <c r="D42" i="12"/>
  <c r="D50" i="12" s="1"/>
  <c r="CM47" i="12"/>
  <c r="CM46" i="12"/>
  <c r="CL51" i="12"/>
  <c r="CK46" i="12"/>
  <c r="CF42" i="12"/>
  <c r="CF50" i="12" s="1"/>
  <c r="CE47" i="12"/>
  <c r="CE46" i="12"/>
  <c r="BW43" i="12"/>
  <c r="BW47" i="12"/>
  <c r="BW46" i="12"/>
  <c r="BT38" i="38"/>
  <c r="BT28" i="38"/>
  <c r="BT46" i="12"/>
  <c r="BO42" i="12"/>
  <c r="BO47" i="12"/>
  <c r="BL46" i="12"/>
  <c r="BG42" i="12"/>
  <c r="BG47" i="12"/>
  <c r="BD46" i="12"/>
  <c r="AX42" i="12"/>
  <c r="AX47" i="12"/>
  <c r="AT42" i="12"/>
  <c r="AT46" i="12"/>
  <c r="AO42" i="12"/>
  <c r="AO46" i="12"/>
  <c r="AM36" i="34"/>
  <c r="AM34" i="34"/>
  <c r="AM32" i="34"/>
  <c r="AM30" i="34"/>
  <c r="AM28" i="34"/>
  <c r="AM26" i="34"/>
  <c r="AM24" i="34"/>
  <c r="AM22" i="34"/>
  <c r="AG42" i="12"/>
  <c r="AG47" i="12"/>
  <c r="AD46" i="12"/>
  <c r="Y42" i="12"/>
  <c r="Y47" i="12"/>
  <c r="Y46" i="12"/>
  <c r="W37" i="34"/>
  <c r="W35" i="34"/>
  <c r="W33" i="34"/>
  <c r="W31" i="34"/>
  <c r="V46" i="12"/>
  <c r="P42" i="12"/>
  <c r="P46" i="12"/>
  <c r="O39" i="23"/>
  <c r="J42" i="12"/>
  <c r="J46" i="12"/>
  <c r="I39" i="23"/>
  <c r="F39" i="23"/>
  <c r="L40" i="25"/>
  <c r="BO40" i="27"/>
  <c r="AW40" i="27"/>
  <c r="AB40" i="27"/>
  <c r="Z41" i="27"/>
  <c r="I40" i="27"/>
  <c r="AR41" i="27"/>
  <c r="E40" i="27"/>
  <c r="BS40" i="27"/>
  <c r="BK40" i="27"/>
  <c r="BB40" i="27"/>
  <c r="AO40" i="27"/>
  <c r="AF40" i="27"/>
  <c r="W40" i="27"/>
  <c r="M40" i="27"/>
  <c r="N41" i="27"/>
  <c r="BO41" i="27"/>
  <c r="BE41" i="27"/>
  <c r="AH41" i="27"/>
  <c r="AD41" i="27"/>
  <c r="BA41" i="27"/>
  <c r="R41" i="27"/>
  <c r="J41" i="27"/>
  <c r="G40" i="27"/>
  <c r="BS40" i="28"/>
  <c r="BK40" i="28"/>
  <c r="BB40" i="28"/>
  <c r="AS40" i="28"/>
  <c r="AH40" i="28"/>
  <c r="Z40" i="28"/>
  <c r="R40" i="28"/>
  <c r="N40" i="28"/>
  <c r="J40" i="28"/>
  <c r="AF41" i="28"/>
  <c r="BA41" i="28"/>
  <c r="T41" i="28"/>
  <c r="L41" i="28"/>
  <c r="D41" i="28"/>
  <c r="BS41" i="28"/>
  <c r="BQ40" i="28"/>
  <c r="BM40" i="28"/>
  <c r="BK41" i="28"/>
  <c r="BH40" i="28"/>
  <c r="BD40" i="28"/>
  <c r="AZ40" i="28"/>
  <c r="AU40" i="28"/>
  <c r="AO40" i="28"/>
  <c r="AJ40" i="28"/>
  <c r="E40" i="28"/>
  <c r="AD41" i="29"/>
  <c r="BS41" i="29"/>
  <c r="BK41" i="29"/>
  <c r="AL41" i="29"/>
  <c r="R41" i="29"/>
  <c r="J41" i="29"/>
  <c r="E40" i="29"/>
  <c r="AB41" i="30"/>
  <c r="H41" i="30"/>
  <c r="K40" i="30"/>
  <c r="AH40" i="30"/>
  <c r="BO41" i="30"/>
  <c r="BQ40" i="31"/>
  <c r="BM40" i="31"/>
  <c r="BH40" i="31"/>
  <c r="BD40" i="31"/>
  <c r="AZ40" i="31"/>
  <c r="AT40" i="31"/>
  <c r="AL40" i="31"/>
  <c r="AG40" i="31"/>
  <c r="AC40" i="31"/>
  <c r="Y40" i="31"/>
  <c r="R40" i="31"/>
  <c r="N40" i="31"/>
  <c r="J40" i="31"/>
  <c r="AR40" i="31"/>
  <c r="BK41" i="31"/>
  <c r="AL41" i="31"/>
  <c r="R41" i="31"/>
  <c r="E40" i="31"/>
  <c r="B28" i="39"/>
  <c r="B17" i="39"/>
  <c r="R16" i="39"/>
  <c r="B25" i="39"/>
  <c r="B9" i="39"/>
  <c r="R8" i="39"/>
  <c r="BQ41" i="33"/>
  <c r="W40" i="33"/>
  <c r="S40" i="33"/>
  <c r="Q40" i="33"/>
  <c r="O40" i="33"/>
  <c r="M40" i="33"/>
  <c r="K40" i="33"/>
  <c r="I40" i="33"/>
  <c r="G40" i="33"/>
  <c r="BG40" i="33"/>
  <c r="BC40" i="33"/>
  <c r="AX40" i="33"/>
  <c r="AT40" i="33"/>
  <c r="AM40" i="33"/>
  <c r="AI40" i="33"/>
  <c r="AB40" i="33"/>
  <c r="CI40" i="24"/>
  <c r="CL40" i="24"/>
  <c r="CG41" i="24"/>
  <c r="CC41" i="24"/>
  <c r="CA41" i="24"/>
  <c r="CL50" i="12"/>
  <c r="CH51" i="12"/>
  <c r="CH52" i="12" s="1"/>
  <c r="CD51" i="12"/>
  <c r="B21" i="39"/>
  <c r="B13" i="39"/>
  <c r="B5" i="39"/>
  <c r="AQ41" i="24"/>
  <c r="U41" i="24"/>
  <c r="CM41" i="24"/>
  <c r="CI41" i="24"/>
  <c r="BR41" i="24"/>
  <c r="BE41" i="24"/>
  <c r="AM41" i="24"/>
  <c r="AH41" i="24"/>
  <c r="AD41" i="24"/>
  <c r="Z41" i="24"/>
  <c r="S41" i="24"/>
  <c r="O41" i="24"/>
  <c r="K41" i="24"/>
  <c r="B19" i="39"/>
  <c r="B15" i="39"/>
  <c r="B11" i="39"/>
  <c r="B7" i="39"/>
  <c r="H40" i="24"/>
  <c r="BO15" i="41"/>
  <c r="AS15" i="41"/>
  <c r="AQ15" i="41"/>
  <c r="AP15" i="41"/>
  <c r="AO15" i="41"/>
  <c r="AN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Y15" i="41"/>
  <c r="X15" i="41"/>
  <c r="W15" i="41"/>
  <c r="V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CD49" i="12"/>
  <c r="AR40" i="24"/>
  <c r="J40" i="24"/>
  <c r="CB40" i="24"/>
  <c r="V40" i="24"/>
  <c r="U40" i="24"/>
  <c r="AN40" i="24"/>
  <c r="CD40" i="24"/>
  <c r="BS40" i="24"/>
  <c r="BK40" i="24"/>
  <c r="BB40" i="24"/>
  <c r="AM40" i="24"/>
  <c r="AC40" i="24"/>
  <c r="Q40" i="24"/>
  <c r="BI15" i="41"/>
  <c r="AU9" i="30"/>
  <c r="AU10" i="30"/>
  <c r="AU13" i="30"/>
  <c r="AU14" i="30"/>
  <c r="AU17" i="30"/>
  <c r="AU18" i="30"/>
  <c r="AU21" i="30"/>
  <c r="AU22" i="30"/>
  <c r="AU25" i="30"/>
  <c r="AU26" i="30"/>
  <c r="AU29" i="30"/>
  <c r="AU30" i="30"/>
  <c r="AU33" i="30"/>
  <c r="AU34" i="30"/>
  <c r="AU37" i="30"/>
  <c r="AU38" i="30"/>
  <c r="AU7" i="30"/>
  <c r="AU8" i="30"/>
  <c r="AU11" i="30"/>
  <c r="AU12" i="30"/>
  <c r="AU15" i="30"/>
  <c r="AU16" i="30"/>
  <c r="AU19" i="30"/>
  <c r="AU20" i="30"/>
  <c r="AU23" i="30"/>
  <c r="AU24" i="30"/>
  <c r="AU27" i="30"/>
  <c r="AU28" i="30"/>
  <c r="AU31" i="30"/>
  <c r="AU32" i="30"/>
  <c r="AU35" i="30"/>
  <c r="AU36" i="30"/>
  <c r="BH40" i="33"/>
  <c r="BD40" i="33"/>
  <c r="BB40" i="33"/>
  <c r="AW40" i="33"/>
  <c r="AU40" i="33"/>
  <c r="AO40" i="33"/>
  <c r="AL40" i="33"/>
  <c r="AH40" i="33"/>
  <c r="AD40" i="33"/>
  <c r="Z40" i="33"/>
  <c r="D41" i="33"/>
  <c r="BM41" i="33"/>
  <c r="BC41" i="33"/>
  <c r="AS41" i="33"/>
  <c r="AH41" i="33"/>
  <c r="Z41" i="33"/>
  <c r="N41" i="33"/>
  <c r="F41" i="33"/>
  <c r="BT40" i="31"/>
  <c r="BR40" i="31"/>
  <c r="BP40" i="31"/>
  <c r="BN40" i="31"/>
  <c r="BL40" i="31"/>
  <c r="BJ40" i="31"/>
  <c r="BG40" i="31"/>
  <c r="BE40" i="31"/>
  <c r="BC40" i="31"/>
  <c r="BA40" i="31"/>
  <c r="AX40" i="31"/>
  <c r="AV40" i="31"/>
  <c r="AS40" i="31"/>
  <c r="AM40" i="31"/>
  <c r="AJ40" i="31"/>
  <c r="AH40" i="31"/>
  <c r="AF40" i="31"/>
  <c r="AD40" i="31"/>
  <c r="AB40" i="31"/>
  <c r="Z40" i="31"/>
  <c r="W40" i="31"/>
  <c r="S40" i="31"/>
  <c r="Q40" i="31"/>
  <c r="O40" i="31"/>
  <c r="M40" i="31"/>
  <c r="K40" i="31"/>
  <c r="I40" i="31"/>
  <c r="G40" i="31"/>
  <c r="F41" i="31"/>
  <c r="BE41" i="31"/>
  <c r="AS41" i="31"/>
  <c r="AH41" i="31"/>
  <c r="Z41" i="31"/>
  <c r="BO40" i="30"/>
  <c r="BF40" i="30"/>
  <c r="AW40" i="30"/>
  <c r="AL40" i="30"/>
  <c r="AD40" i="30"/>
  <c r="S40" i="30"/>
  <c r="AF41" i="30"/>
  <c r="T41" i="30"/>
  <c r="L41" i="30"/>
  <c r="D41" i="30"/>
  <c r="E40" i="30"/>
  <c r="BS41" i="30"/>
  <c r="BQ40" i="30"/>
  <c r="BM40" i="30"/>
  <c r="BK41" i="30"/>
  <c r="BA41" i="30"/>
  <c r="BT40" i="29"/>
  <c r="BR40" i="29"/>
  <c r="BP40" i="29"/>
  <c r="BN40" i="29"/>
  <c r="BL40" i="29"/>
  <c r="BJ40" i="29"/>
  <c r="BG40" i="29"/>
  <c r="BE40" i="29"/>
  <c r="BC40" i="29"/>
  <c r="BA40" i="29"/>
  <c r="AX40" i="29"/>
  <c r="AV40" i="29"/>
  <c r="AS40" i="29"/>
  <c r="AM40" i="29"/>
  <c r="AJ40" i="29"/>
  <c r="AH40" i="29"/>
  <c r="AF40" i="29"/>
  <c r="AD40" i="29"/>
  <c r="AB40" i="29"/>
  <c r="Z40" i="29"/>
  <c r="W40" i="29"/>
  <c r="S40" i="29"/>
  <c r="Q40" i="29"/>
  <c r="O40" i="29"/>
  <c r="M40" i="29"/>
  <c r="K40" i="29"/>
  <c r="I40" i="29"/>
  <c r="G40" i="29"/>
  <c r="AO41" i="28"/>
  <c r="AF40" i="28"/>
  <c r="AB40" i="28"/>
  <c r="W40" i="28"/>
  <c r="S40" i="28"/>
  <c r="Q40" i="28"/>
  <c r="O40" i="28"/>
  <c r="M40" i="28"/>
  <c r="K40" i="28"/>
  <c r="I40" i="28"/>
  <c r="G40" i="28"/>
  <c r="BG40" i="28"/>
  <c r="BE40" i="28"/>
  <c r="BC40" i="28"/>
  <c r="BA40" i="28"/>
  <c r="AX40" i="28"/>
  <c r="AV40" i="28"/>
  <c r="AT40" i="28"/>
  <c r="AP40" i="28"/>
  <c r="AM40" i="28"/>
  <c r="AK40" i="28"/>
  <c r="AI40" i="28"/>
  <c r="AG40" i="28"/>
  <c r="AE40" i="28"/>
  <c r="AC40" i="28"/>
  <c r="AA40" i="28"/>
  <c r="Y40" i="28"/>
  <c r="BT40" i="28"/>
  <c r="BR40" i="28"/>
  <c r="BP40" i="28"/>
  <c r="BN40" i="28"/>
  <c r="BL40" i="28"/>
  <c r="BJ40" i="28"/>
  <c r="BS41" i="27"/>
  <c r="BK41" i="27"/>
  <c r="AL41" i="27"/>
  <c r="CJ40" i="27"/>
  <c r="BQ40" i="27"/>
  <c r="BM40" i="27"/>
  <c r="BH40" i="27"/>
  <c r="BD40" i="27"/>
  <c r="AZ40" i="27"/>
  <c r="AT40" i="27"/>
  <c r="AL40" i="27"/>
  <c r="AH40" i="27"/>
  <c r="AD40" i="27"/>
  <c r="Z40" i="27"/>
  <c r="S40" i="27"/>
  <c r="O40" i="27"/>
  <c r="K40" i="27"/>
  <c r="AB41" i="27"/>
  <c r="BG41" i="27"/>
  <c r="BC41" i="27"/>
  <c r="T41" i="27"/>
  <c r="P41" i="27"/>
  <c r="L41" i="27"/>
  <c r="H41" i="27"/>
  <c r="D41" i="27"/>
  <c r="D40" i="27"/>
  <c r="BQ41" i="27"/>
  <c r="BM41" i="27"/>
  <c r="BQ40" i="25"/>
  <c r="BA40" i="25"/>
  <c r="AE40" i="25"/>
  <c r="BS40" i="25"/>
  <c r="BO40" i="25"/>
  <c r="BK40" i="25"/>
  <c r="BF40" i="33"/>
  <c r="AZ40" i="33"/>
  <c r="AS40" i="33"/>
  <c r="AJ40" i="33"/>
  <c r="F40" i="25"/>
  <c r="H40" i="25"/>
  <c r="P40" i="25"/>
  <c r="AA40" i="25"/>
  <c r="AI40" i="25"/>
  <c r="AV40" i="25"/>
  <c r="BE40" i="25"/>
  <c r="BM40" i="25"/>
  <c r="CJ40" i="25"/>
  <c r="X35" i="33"/>
  <c r="X33" i="33"/>
  <c r="X31" i="33"/>
  <c r="X29" i="33"/>
  <c r="X27" i="33"/>
  <c r="X25" i="33"/>
  <c r="X23" i="33"/>
  <c r="X21" i="33"/>
  <c r="X19" i="33"/>
  <c r="X17" i="33"/>
  <c r="X15" i="33"/>
  <c r="X13" i="33"/>
  <c r="X11" i="33"/>
  <c r="X9" i="33"/>
  <c r="X7" i="33"/>
  <c r="X36" i="31"/>
  <c r="X35" i="31"/>
  <c r="X34" i="31"/>
  <c r="X33" i="31"/>
  <c r="X32" i="31"/>
  <c r="X31" i="31"/>
  <c r="X30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6" i="31"/>
  <c r="AU17" i="22"/>
  <c r="X15" i="31"/>
  <c r="X14" i="31"/>
  <c r="X13" i="31"/>
  <c r="X12" i="31"/>
  <c r="X11" i="31"/>
  <c r="X10" i="31"/>
  <c r="X9" i="31"/>
  <c r="X8" i="31"/>
  <c r="AK14" i="21"/>
  <c r="AP34" i="21"/>
  <c r="X7" i="30"/>
  <c r="AP34" i="20"/>
  <c r="X7" i="29"/>
  <c r="X35" i="28"/>
  <c r="X33" i="28"/>
  <c r="X31" i="28"/>
  <c r="X29" i="28"/>
  <c r="X27" i="28"/>
  <c r="X25" i="28"/>
  <c r="X23" i="28"/>
  <c r="X21" i="28"/>
  <c r="X19" i="28"/>
  <c r="X17" i="28"/>
  <c r="X15" i="28"/>
  <c r="X13" i="28"/>
  <c r="X11" i="28"/>
  <c r="X9" i="28"/>
  <c r="X7" i="28"/>
  <c r="AP34" i="18"/>
  <c r="AU17" i="18"/>
  <c r="X32" i="26"/>
  <c r="X28" i="26"/>
  <c r="AL12" i="26"/>
  <c r="AI12" i="26"/>
  <c r="AG12" i="26"/>
  <c r="AE12" i="26"/>
  <c r="AC12" i="26"/>
  <c r="AA12" i="26"/>
  <c r="AO12" i="26"/>
  <c r="T12" i="26"/>
  <c r="R12" i="26"/>
  <c r="Y12" i="26"/>
  <c r="J12" i="26"/>
  <c r="H12" i="26"/>
  <c r="F12" i="26"/>
  <c r="P12" i="26"/>
  <c r="N12" i="26"/>
  <c r="L12" i="26"/>
  <c r="B12" i="26"/>
  <c r="BS11" i="26"/>
  <c r="BQ11" i="26"/>
  <c r="BO11" i="26"/>
  <c r="BM11" i="26"/>
  <c r="BK11" i="26"/>
  <c r="AZ11" i="26"/>
  <c r="AW11" i="26"/>
  <c r="BH11" i="26"/>
  <c r="BF11" i="26"/>
  <c r="BD11" i="26"/>
  <c r="BB11" i="26"/>
  <c r="AS11" i="26"/>
  <c r="AJ11" i="26"/>
  <c r="AH11" i="26"/>
  <c r="T11" i="26"/>
  <c r="R11" i="26"/>
  <c r="AF11" i="26"/>
  <c r="AD11" i="26"/>
  <c r="AB11" i="26"/>
  <c r="Z11" i="26"/>
  <c r="J11" i="26"/>
  <c r="H11" i="26"/>
  <c r="F11" i="26"/>
  <c r="P11" i="26"/>
  <c r="N11" i="26"/>
  <c r="L11" i="26"/>
  <c r="B11" i="26"/>
  <c r="BS10" i="26"/>
  <c r="BQ10" i="26"/>
  <c r="BO10" i="26"/>
  <c r="BM10" i="26"/>
  <c r="BK10" i="26"/>
  <c r="BG10" i="26"/>
  <c r="BE10" i="26"/>
  <c r="BC10" i="26"/>
  <c r="AX10" i="26"/>
  <c r="AV10" i="26"/>
  <c r="AO10" i="26"/>
  <c r="AI10" i="26"/>
  <c r="AG10" i="26"/>
  <c r="AE10" i="26"/>
  <c r="AC10" i="26"/>
  <c r="AA10" i="26"/>
  <c r="Y10" i="26"/>
  <c r="J10" i="26"/>
  <c r="H10" i="26"/>
  <c r="F10" i="26"/>
  <c r="BH7" i="26"/>
  <c r="BF7" i="26"/>
  <c r="BD7" i="26"/>
  <c r="BB7" i="26"/>
  <c r="AX8" i="26"/>
  <c r="AV8" i="26"/>
  <c r="AS9" i="26"/>
  <c r="T9" i="26"/>
  <c r="R9" i="26"/>
  <c r="P9" i="26"/>
  <c r="N9" i="26"/>
  <c r="L9" i="26"/>
  <c r="B9" i="26"/>
  <c r="BS8" i="26"/>
  <c r="BQ8" i="26"/>
  <c r="BO8" i="26"/>
  <c r="BM8" i="26"/>
  <c r="BK8" i="26"/>
  <c r="BG8" i="26"/>
  <c r="BE8" i="26"/>
  <c r="BC8" i="26"/>
  <c r="AL8" i="26"/>
  <c r="AJ7" i="26"/>
  <c r="AH7" i="26"/>
  <c r="AF7" i="26"/>
  <c r="AD7" i="26"/>
  <c r="AB7" i="26"/>
  <c r="Z7" i="26"/>
  <c r="T7" i="26"/>
  <c r="R7" i="26"/>
  <c r="P7" i="26"/>
  <c r="N7" i="26"/>
  <c r="L7" i="26"/>
  <c r="B7" i="26"/>
  <c r="BS7" i="26"/>
  <c r="BQ7" i="26"/>
  <c r="BO7" i="26"/>
  <c r="BM7" i="26"/>
  <c r="BK7" i="26"/>
  <c r="AZ7" i="26"/>
  <c r="AW7" i="26"/>
  <c r="AS7" i="26"/>
  <c r="AO8" i="26"/>
  <c r="AI8" i="26"/>
  <c r="AI41" i="26" s="1"/>
  <c r="AG8" i="26"/>
  <c r="AE8" i="26"/>
  <c r="AE41" i="26" s="1"/>
  <c r="AC8" i="26"/>
  <c r="AA8" i="26"/>
  <c r="AA41" i="26" s="1"/>
  <c r="Y8" i="26"/>
  <c r="J7" i="26"/>
  <c r="H7" i="26"/>
  <c r="F7" i="26"/>
  <c r="X24" i="26"/>
  <c r="X20" i="26"/>
  <c r="X16" i="26"/>
  <c r="AU17" i="17"/>
  <c r="X12" i="26"/>
  <c r="X8" i="26"/>
  <c r="AU17" i="16"/>
  <c r="AP34" i="16"/>
  <c r="X37" i="30"/>
  <c r="X38" i="29"/>
  <c r="BU35" i="33"/>
  <c r="BU31" i="33"/>
  <c r="BU27" i="33"/>
  <c r="BU23" i="33"/>
  <c r="BU19" i="33"/>
  <c r="BU15" i="33"/>
  <c r="BU11" i="33"/>
  <c r="BU7" i="33"/>
  <c r="BV32" i="33"/>
  <c r="BV28" i="33"/>
  <c r="BV24" i="33"/>
  <c r="BV20" i="33"/>
  <c r="BV16" i="33"/>
  <c r="BV12" i="33"/>
  <c r="BV8" i="33"/>
  <c r="BV38" i="31"/>
  <c r="BV36" i="31"/>
  <c r="BV32" i="31"/>
  <c r="BV26" i="31"/>
  <c r="BV22" i="31"/>
  <c r="BV20" i="31"/>
  <c r="BV16" i="31"/>
  <c r="BW35" i="31"/>
  <c r="BW33" i="31"/>
  <c r="BW31" i="31"/>
  <c r="BW29" i="31"/>
  <c r="BW27" i="31"/>
  <c r="BW23" i="31"/>
  <c r="BW19" i="31"/>
  <c r="BW17" i="31"/>
  <c r="BW15" i="31"/>
  <c r="BW11" i="31"/>
  <c r="BW7" i="31"/>
  <c r="BX34" i="31"/>
  <c r="BX32" i="31"/>
  <c r="BX30" i="31"/>
  <c r="BX28" i="31"/>
  <c r="BX24" i="31"/>
  <c r="BX20" i="31"/>
  <c r="BX18" i="31"/>
  <c r="BX16" i="31"/>
  <c r="BX12" i="31"/>
  <c r="BX8" i="31"/>
  <c r="BZ32" i="31"/>
  <c r="BZ28" i="31"/>
  <c r="BZ24" i="31"/>
  <c r="BZ16" i="31"/>
  <c r="BZ8" i="31"/>
  <c r="CA37" i="31"/>
  <c r="CA27" i="31"/>
  <c r="CA25" i="31"/>
  <c r="CA23" i="31"/>
  <c r="CA21" i="31"/>
  <c r="CF38" i="31"/>
  <c r="CF36" i="31"/>
  <c r="CF34" i="31"/>
  <c r="CF30" i="31"/>
  <c r="CF24" i="31"/>
  <c r="CF20" i="31"/>
  <c r="CF18" i="31"/>
  <c r="CG35" i="31"/>
  <c r="CG33" i="31"/>
  <c r="CG31" i="31"/>
  <c r="CG29" i="31"/>
  <c r="CG25" i="31"/>
  <c r="CG21" i="31"/>
  <c r="CG19" i="31"/>
  <c r="CG17" i="31"/>
  <c r="CG13" i="31"/>
  <c r="CG9" i="31"/>
  <c r="CH34" i="31"/>
  <c r="CH32" i="31"/>
  <c r="CH30" i="31"/>
  <c r="CH28" i="31"/>
  <c r="CH26" i="31"/>
  <c r="CH22" i="31"/>
  <c r="CH18" i="31"/>
  <c r="CH16" i="31"/>
  <c r="CH14" i="31"/>
  <c r="CH10" i="31"/>
  <c r="CI37" i="31"/>
  <c r="CI27" i="31"/>
  <c r="CI25" i="31"/>
  <c r="CI23" i="31"/>
  <c r="CI21" i="31"/>
  <c r="BX38" i="30"/>
  <c r="BX32" i="30"/>
  <c r="BX30" i="30"/>
  <c r="BX24" i="30"/>
  <c r="BX22" i="30"/>
  <c r="BX16" i="30"/>
  <c r="BX14" i="30"/>
  <c r="BX8" i="30"/>
  <c r="CA35" i="30"/>
  <c r="CA27" i="30"/>
  <c r="CA19" i="30"/>
  <c r="CA11" i="30"/>
  <c r="CF38" i="30"/>
  <c r="CF36" i="30"/>
  <c r="CF28" i="30"/>
  <c r="CF20" i="30"/>
  <c r="CF12" i="30"/>
  <c r="CG33" i="30"/>
  <c r="CG31" i="30"/>
  <c r="CG25" i="30"/>
  <c r="CG23" i="30"/>
  <c r="CG17" i="30"/>
  <c r="CG15" i="30"/>
  <c r="CG9" i="30"/>
  <c r="CG7" i="30"/>
  <c r="CH32" i="30"/>
  <c r="CH30" i="30"/>
  <c r="CH24" i="30"/>
  <c r="CH22" i="30"/>
  <c r="CH16" i="30"/>
  <c r="CH14" i="30"/>
  <c r="CH8" i="30"/>
  <c r="CI35" i="30"/>
  <c r="CI27" i="30"/>
  <c r="CI19" i="30"/>
  <c r="CI11" i="30"/>
  <c r="BX38" i="29"/>
  <c r="BX26" i="29"/>
  <c r="BX22" i="29"/>
  <c r="BX10" i="29"/>
  <c r="CD38" i="29"/>
  <c r="CD36" i="29"/>
  <c r="CD24" i="29"/>
  <c r="CD20" i="29"/>
  <c r="CD8" i="29"/>
  <c r="CE35" i="29"/>
  <c r="CE31" i="29"/>
  <c r="CE25" i="29"/>
  <c r="CE21" i="29"/>
  <c r="CE19" i="29"/>
  <c r="CE15" i="29"/>
  <c r="CE9" i="29"/>
  <c r="CF32" i="29"/>
  <c r="CF28" i="29"/>
  <c r="CF26" i="29"/>
  <c r="CF22" i="29"/>
  <c r="CF16" i="29"/>
  <c r="CF12" i="29"/>
  <c r="CF10" i="29"/>
  <c r="CG27" i="29"/>
  <c r="CG23" i="29"/>
  <c r="CG11" i="29"/>
  <c r="CG7" i="29"/>
  <c r="CL38" i="29"/>
  <c r="CL36" i="29"/>
  <c r="CL24" i="29"/>
  <c r="CL20" i="29"/>
  <c r="CL8" i="29"/>
  <c r="CM35" i="29"/>
  <c r="CM31" i="29"/>
  <c r="CM25" i="29"/>
  <c r="CM21" i="29"/>
  <c r="CM19" i="29"/>
  <c r="CM15" i="29"/>
  <c r="CM9" i="29"/>
  <c r="BV38" i="28"/>
  <c r="BV32" i="28"/>
  <c r="BV28" i="28"/>
  <c r="BV24" i="28"/>
  <c r="BV20" i="28"/>
  <c r="BV16" i="28"/>
  <c r="BV12" i="28"/>
  <c r="BV8" i="28"/>
  <c r="BW35" i="28"/>
  <c r="BW31" i="28"/>
  <c r="BW27" i="28"/>
  <c r="BW23" i="28"/>
  <c r="BW19" i="28"/>
  <c r="BW15" i="28"/>
  <c r="BW11" i="28"/>
  <c r="BW34" i="28"/>
  <c r="BW30" i="28"/>
  <c r="BW26" i="28"/>
  <c r="BW22" i="28"/>
  <c r="BW18" i="28"/>
  <c r="BW14" i="28"/>
  <c r="BW10" i="28"/>
  <c r="BW7" i="28"/>
  <c r="BX32" i="28"/>
  <c r="BX28" i="28"/>
  <c r="BX24" i="28"/>
  <c r="BX20" i="28"/>
  <c r="BX16" i="28"/>
  <c r="BX12" i="28"/>
  <c r="BX33" i="28"/>
  <c r="BX29" i="28"/>
  <c r="BX25" i="28"/>
  <c r="BX21" i="28"/>
  <c r="BX17" i="28"/>
  <c r="BX13" i="28"/>
  <c r="BX9" i="28"/>
  <c r="BX8" i="28"/>
  <c r="CA31" i="28"/>
  <c r="CA27" i="28"/>
  <c r="CA23" i="28"/>
  <c r="CA19" i="28"/>
  <c r="CA15" i="28"/>
  <c r="CA11" i="28"/>
  <c r="CA34" i="28"/>
  <c r="CA7" i="28"/>
  <c r="CB34" i="28"/>
  <c r="CB30" i="28"/>
  <c r="CB26" i="28"/>
  <c r="CB22" i="28"/>
  <c r="CB18" i="28"/>
  <c r="CB14" i="28"/>
  <c r="CB10" i="28"/>
  <c r="CB33" i="28"/>
  <c r="CC32" i="28"/>
  <c r="CC28" i="28"/>
  <c r="CC24" i="28"/>
  <c r="CC20" i="28"/>
  <c r="CC16" i="28"/>
  <c r="CC12" i="28"/>
  <c r="CC35" i="28"/>
  <c r="CC33" i="28"/>
  <c r="CC29" i="28"/>
  <c r="CC25" i="28"/>
  <c r="CC21" i="28"/>
  <c r="CC17" i="28"/>
  <c r="CC13" i="28"/>
  <c r="CC9" i="28"/>
  <c r="CC8" i="28"/>
  <c r="CH33" i="28"/>
  <c r="CH29" i="28"/>
  <c r="CH25" i="28"/>
  <c r="CH21" i="28"/>
  <c r="CH17" i="28"/>
  <c r="CH13" i="28"/>
  <c r="CH9" i="28"/>
  <c r="CH38" i="28"/>
  <c r="CH36" i="28"/>
  <c r="CH32" i="28"/>
  <c r="CH28" i="28"/>
  <c r="CH24" i="28"/>
  <c r="CH20" i="28"/>
  <c r="CH16" i="28"/>
  <c r="CH12" i="28"/>
  <c r="CH8" i="28"/>
  <c r="CI31" i="28"/>
  <c r="CI27" i="28"/>
  <c r="CI23" i="28"/>
  <c r="CI19" i="28"/>
  <c r="CI15" i="28"/>
  <c r="CI11" i="28"/>
  <c r="CI34" i="28"/>
  <c r="CI7" i="28"/>
  <c r="CJ34" i="28"/>
  <c r="CJ30" i="28"/>
  <c r="CJ26" i="28"/>
  <c r="CJ22" i="28"/>
  <c r="CJ18" i="28"/>
  <c r="CJ14" i="28"/>
  <c r="CJ10" i="28"/>
  <c r="CJ33" i="28"/>
  <c r="CK32" i="28"/>
  <c r="CK28" i="28"/>
  <c r="CK24" i="28"/>
  <c r="CK20" i="28"/>
  <c r="CK16" i="28"/>
  <c r="CK12" i="28"/>
  <c r="CK35" i="28"/>
  <c r="CK33" i="28"/>
  <c r="CK29" i="28"/>
  <c r="CK25" i="28"/>
  <c r="CK21" i="28"/>
  <c r="CK17" i="28"/>
  <c r="CK13" i="28"/>
  <c r="CK9" i="28"/>
  <c r="CK8" i="28"/>
  <c r="BV38" i="27"/>
  <c r="BV34" i="27"/>
  <c r="BV30" i="27"/>
  <c r="BV26" i="27"/>
  <c r="BV22" i="27"/>
  <c r="BV18" i="27"/>
  <c r="BV14" i="27"/>
  <c r="BV10" i="27"/>
  <c r="BW35" i="27"/>
  <c r="BW33" i="27"/>
  <c r="BW31" i="27"/>
  <c r="BW29" i="27"/>
  <c r="BW27" i="27"/>
  <c r="BW25" i="27"/>
  <c r="BW23" i="27"/>
  <c r="BW21" i="27"/>
  <c r="BW19" i="27"/>
  <c r="BW17" i="27"/>
  <c r="BW15" i="27"/>
  <c r="BW13" i="27"/>
  <c r="BW11" i="27"/>
  <c r="BW9" i="27"/>
  <c r="BW7" i="27"/>
  <c r="BX32" i="27"/>
  <c r="BX28" i="27"/>
  <c r="BX24" i="27"/>
  <c r="BX20" i="27"/>
  <c r="BX16" i="27"/>
  <c r="BX12" i="27"/>
  <c r="BX8" i="27"/>
  <c r="BZ38" i="27"/>
  <c r="CA35" i="27"/>
  <c r="CA31" i="27"/>
  <c r="CA27" i="27"/>
  <c r="CA23" i="27"/>
  <c r="CA19" i="27"/>
  <c r="CA15" i="27"/>
  <c r="CA11" i="27"/>
  <c r="CA7" i="27"/>
  <c r="CB34" i="27"/>
  <c r="CB30" i="27"/>
  <c r="CB26" i="27"/>
  <c r="CB22" i="27"/>
  <c r="CB18" i="27"/>
  <c r="CB14" i="27"/>
  <c r="CB10" i="27"/>
  <c r="CC37" i="27"/>
  <c r="CC33" i="27"/>
  <c r="CC29" i="27"/>
  <c r="CC25" i="27"/>
  <c r="CC21" i="27"/>
  <c r="CC17" i="27"/>
  <c r="CC13" i="27"/>
  <c r="CC9" i="27"/>
  <c r="CH38" i="27"/>
  <c r="CI35" i="27"/>
  <c r="CI31" i="27"/>
  <c r="CI27" i="27"/>
  <c r="CI23" i="27"/>
  <c r="CI19" i="27"/>
  <c r="CI15" i="27"/>
  <c r="CI11" i="27"/>
  <c r="CI7" i="27"/>
  <c r="BU35" i="26"/>
  <c r="BU33" i="26"/>
  <c r="BU31" i="26"/>
  <c r="BU29" i="26"/>
  <c r="BU27" i="26"/>
  <c r="BU25" i="26"/>
  <c r="BU23" i="26"/>
  <c r="BU21" i="26"/>
  <c r="BU19" i="26"/>
  <c r="BU17" i="26"/>
  <c r="BU15" i="26"/>
  <c r="BU13" i="26"/>
  <c r="BU11" i="26"/>
  <c r="BU9" i="26"/>
  <c r="BU7" i="26"/>
  <c r="BV34" i="26"/>
  <c r="BV28" i="26"/>
  <c r="BV26" i="26"/>
  <c r="BV20" i="26"/>
  <c r="BV18" i="26"/>
  <c r="BV12" i="26"/>
  <c r="BV10" i="26"/>
  <c r="BW35" i="26"/>
  <c r="BW33" i="26"/>
  <c r="BW27" i="26"/>
  <c r="BW25" i="26"/>
  <c r="BW19" i="26"/>
  <c r="BW17" i="26"/>
  <c r="BW11" i="26"/>
  <c r="BW9" i="26"/>
  <c r="CB38" i="26"/>
  <c r="CC35" i="26"/>
  <c r="CC33" i="26"/>
  <c r="CC27" i="26"/>
  <c r="CC25" i="26"/>
  <c r="CC19" i="26"/>
  <c r="CC17" i="26"/>
  <c r="CC11" i="26"/>
  <c r="CC9" i="26"/>
  <c r="CD34" i="26"/>
  <c r="CD32" i="26"/>
  <c r="CD26" i="26"/>
  <c r="CD24" i="26"/>
  <c r="CD18" i="26"/>
  <c r="CD16" i="26"/>
  <c r="CD10" i="26"/>
  <c r="CD8" i="26"/>
  <c r="CE37" i="26"/>
  <c r="CE31" i="26"/>
  <c r="CE29" i="26"/>
  <c r="CE23" i="26"/>
  <c r="CE21" i="26"/>
  <c r="CE15" i="26"/>
  <c r="CE13" i="26"/>
  <c r="CE7" i="26"/>
  <c r="BX38" i="25"/>
  <c r="BX34" i="25"/>
  <c r="BX30" i="25"/>
  <c r="BX26" i="25"/>
  <c r="BX22" i="25"/>
  <c r="BX18" i="25"/>
  <c r="BX14" i="25"/>
  <c r="BX10" i="25"/>
  <c r="CD38" i="25"/>
  <c r="CE33" i="25"/>
  <c r="CE29" i="25"/>
  <c r="CE25" i="25"/>
  <c r="CE21" i="25"/>
  <c r="CE17" i="25"/>
  <c r="CE13" i="25"/>
  <c r="CE9" i="25"/>
  <c r="CF34" i="25"/>
  <c r="CF30" i="25"/>
  <c r="CF26" i="25"/>
  <c r="CF22" i="25"/>
  <c r="CF18" i="25"/>
  <c r="CF14" i="25"/>
  <c r="CF10" i="25"/>
  <c r="CG35" i="25"/>
  <c r="CG31" i="25"/>
  <c r="CG27" i="25"/>
  <c r="CG23" i="25"/>
  <c r="CG19" i="25"/>
  <c r="CG15" i="25"/>
  <c r="CG11" i="25"/>
  <c r="CG7" i="25"/>
  <c r="CL38" i="25"/>
  <c r="CM33" i="25"/>
  <c r="CM29" i="25"/>
  <c r="CM25" i="25"/>
  <c r="CM21" i="25"/>
  <c r="CM17" i="25"/>
  <c r="CM13" i="25"/>
  <c r="CM9" i="25"/>
  <c r="B34" i="39"/>
  <c r="R33" i="39"/>
  <c r="N33" i="39"/>
  <c r="B32" i="39"/>
  <c r="R31" i="39"/>
  <c r="B30" i="39"/>
  <c r="R27" i="39"/>
  <c r="B27" i="39"/>
  <c r="R24" i="39"/>
  <c r="B23" i="39"/>
  <c r="X11" i="26"/>
  <c r="AL10" i="26"/>
  <c r="T10" i="26"/>
  <c r="R10" i="26"/>
  <c r="P10" i="26"/>
  <c r="N10" i="26"/>
  <c r="L10" i="26"/>
  <c r="B10" i="26"/>
  <c r="BS9" i="26"/>
  <c r="BQ9" i="26"/>
  <c r="BO9" i="26"/>
  <c r="BM9" i="26"/>
  <c r="BK9" i="26"/>
  <c r="BH9" i="26"/>
  <c r="BF9" i="26"/>
  <c r="BD9" i="26"/>
  <c r="BB9" i="26"/>
  <c r="AZ9" i="26"/>
  <c r="AW9" i="26"/>
  <c r="AU9" i="26"/>
  <c r="AJ9" i="26"/>
  <c r="AH9" i="26"/>
  <c r="AF9" i="26"/>
  <c r="AD9" i="26"/>
  <c r="AB9" i="26"/>
  <c r="Z9" i="26"/>
  <c r="X9" i="26"/>
  <c r="J9" i="26"/>
  <c r="H9" i="26"/>
  <c r="F9" i="26"/>
  <c r="BA41" i="26"/>
  <c r="T8" i="26"/>
  <c r="R8" i="26"/>
  <c r="P8" i="26"/>
  <c r="N8" i="26"/>
  <c r="L8" i="26"/>
  <c r="J8" i="26"/>
  <c r="H8" i="26"/>
  <c r="F8" i="26"/>
  <c r="B8" i="26"/>
  <c r="BT40" i="26" s="1"/>
  <c r="X7" i="26"/>
  <c r="D41" i="26"/>
  <c r="AZ38" i="25"/>
  <c r="AW38" i="25"/>
  <c r="AT38" i="25"/>
  <c r="AL38" i="25"/>
  <c r="I38" i="25"/>
  <c r="G38" i="25"/>
  <c r="E38" i="25"/>
  <c r="AZ37" i="25"/>
  <c r="AW37" i="25"/>
  <c r="AT37" i="25"/>
  <c r="AL37" i="25"/>
  <c r="W37" i="25"/>
  <c r="S37" i="25"/>
  <c r="Q37" i="25"/>
  <c r="O37" i="25"/>
  <c r="M37" i="25"/>
  <c r="C37" i="25"/>
  <c r="BT36" i="25"/>
  <c r="BR36" i="25"/>
  <c r="BP36" i="25"/>
  <c r="BN36" i="25"/>
  <c r="BL36" i="25"/>
  <c r="BH36" i="25"/>
  <c r="BF36" i="25"/>
  <c r="BD36" i="25"/>
  <c r="BB36" i="25"/>
  <c r="AT36" i="25"/>
  <c r="AO36" i="25"/>
  <c r="AJ36" i="25"/>
  <c r="AH36" i="25"/>
  <c r="AF36" i="25"/>
  <c r="AD36" i="25"/>
  <c r="AB36" i="25"/>
  <c r="Z36" i="25"/>
  <c r="W36" i="25"/>
  <c r="S36" i="25"/>
  <c r="Q36" i="25"/>
  <c r="O36" i="25"/>
  <c r="M36" i="25"/>
  <c r="C36" i="25"/>
  <c r="BT35" i="25"/>
  <c r="BR35" i="25"/>
  <c r="BP35" i="25"/>
  <c r="BN35" i="25"/>
  <c r="BL35" i="25"/>
  <c r="BH35" i="25"/>
  <c r="BF35" i="25"/>
  <c r="BD35" i="25"/>
  <c r="BB35" i="25"/>
  <c r="AT35" i="25"/>
  <c r="AL35" i="25"/>
  <c r="W35" i="25"/>
  <c r="S35" i="25"/>
  <c r="Q35" i="25"/>
  <c r="O35" i="25"/>
  <c r="M35" i="25"/>
  <c r="C35" i="25"/>
  <c r="BT34" i="25"/>
  <c r="BR34" i="25"/>
  <c r="BP34" i="25"/>
  <c r="BN34" i="25"/>
  <c r="BL34" i="25"/>
  <c r="BH34" i="25"/>
  <c r="BF34" i="25"/>
  <c r="BD34" i="25"/>
  <c r="BB34" i="25"/>
  <c r="AT34" i="25"/>
  <c r="AL34" i="25"/>
  <c r="I34" i="25"/>
  <c r="G34" i="25"/>
  <c r="E34" i="25"/>
  <c r="AZ33" i="25"/>
  <c r="AW33" i="25"/>
  <c r="AT33" i="25"/>
  <c r="AO33" i="25"/>
  <c r="AJ33" i="25"/>
  <c r="AH33" i="25"/>
  <c r="AF33" i="25"/>
  <c r="AD33" i="25"/>
  <c r="AB33" i="25"/>
  <c r="Z33" i="25"/>
  <c r="I33" i="25"/>
  <c r="G33" i="25"/>
  <c r="E33" i="25"/>
  <c r="AZ32" i="25"/>
  <c r="AW32" i="25"/>
  <c r="AT32" i="25"/>
  <c r="AO32" i="25"/>
  <c r="AJ32" i="25"/>
  <c r="AH32" i="25"/>
  <c r="AF32" i="25"/>
  <c r="AD32" i="25"/>
  <c r="AB32" i="25"/>
  <c r="Z32" i="25"/>
  <c r="W32" i="25"/>
  <c r="S32" i="25"/>
  <c r="Q32" i="25"/>
  <c r="O32" i="25"/>
  <c r="M32" i="25"/>
  <c r="C32" i="25"/>
  <c r="BT31" i="25"/>
  <c r="BR31" i="25"/>
  <c r="BP31" i="25"/>
  <c r="BN31" i="25"/>
  <c r="BL31" i="25"/>
  <c r="BH31" i="25"/>
  <c r="BF31" i="25"/>
  <c r="BD31" i="25"/>
  <c r="BB31" i="25"/>
  <c r="AT31" i="25"/>
  <c r="AL31" i="25"/>
  <c r="W31" i="25"/>
  <c r="S31" i="25"/>
  <c r="Q31" i="25"/>
  <c r="O31" i="25"/>
  <c r="M31" i="25"/>
  <c r="C31" i="25"/>
  <c r="BT30" i="25"/>
  <c r="BR30" i="25"/>
  <c r="BP30" i="25"/>
  <c r="BN30" i="25"/>
  <c r="BL30" i="25"/>
  <c r="BH30" i="25"/>
  <c r="BF30" i="25"/>
  <c r="BD30" i="25"/>
  <c r="BB30" i="25"/>
  <c r="AT30" i="25"/>
  <c r="AL30" i="25"/>
  <c r="I30" i="25"/>
  <c r="G30" i="25"/>
  <c r="E30" i="25"/>
  <c r="AZ29" i="25"/>
  <c r="AW29" i="25"/>
  <c r="AT29" i="25"/>
  <c r="AO29" i="25"/>
  <c r="AJ29" i="25"/>
  <c r="AH29" i="25"/>
  <c r="AF29" i="25"/>
  <c r="AD29" i="25"/>
  <c r="AB29" i="25"/>
  <c r="Z29" i="25"/>
  <c r="I29" i="25"/>
  <c r="G29" i="25"/>
  <c r="E29" i="25"/>
  <c r="AZ28" i="25"/>
  <c r="AW28" i="25"/>
  <c r="AT28" i="25"/>
  <c r="AO28" i="25"/>
  <c r="AJ28" i="25"/>
  <c r="AH28" i="25"/>
  <c r="AF28" i="25"/>
  <c r="AD28" i="25"/>
  <c r="AB28" i="25"/>
  <c r="Z28" i="25"/>
  <c r="W28" i="25"/>
  <c r="S28" i="25"/>
  <c r="Q28" i="25"/>
  <c r="O28" i="25"/>
  <c r="M28" i="25"/>
  <c r="C28" i="25"/>
  <c r="BT27" i="25"/>
  <c r="BR27" i="25"/>
  <c r="BP27" i="25"/>
  <c r="BN27" i="25"/>
  <c r="BL27" i="25"/>
  <c r="BH27" i="25"/>
  <c r="BF27" i="25"/>
  <c r="BD27" i="25"/>
  <c r="BB27" i="25"/>
  <c r="AT27" i="25"/>
  <c r="AL27" i="25"/>
  <c r="W27" i="25"/>
  <c r="S27" i="25"/>
  <c r="Q27" i="25"/>
  <c r="O27" i="25"/>
  <c r="M27" i="25"/>
  <c r="C27" i="25"/>
  <c r="BT26" i="25"/>
  <c r="BR26" i="25"/>
  <c r="BP26" i="25"/>
  <c r="BN26" i="25"/>
  <c r="BL26" i="25"/>
  <c r="BH26" i="25"/>
  <c r="BF26" i="25"/>
  <c r="BD26" i="25"/>
  <c r="BB26" i="25"/>
  <c r="AT26" i="25"/>
  <c r="AL26" i="25"/>
  <c r="I26" i="25"/>
  <c r="G26" i="25"/>
  <c r="E26" i="25"/>
  <c r="AZ25" i="25"/>
  <c r="AW25" i="25"/>
  <c r="AT25" i="25"/>
  <c r="AO25" i="25"/>
  <c r="AJ25" i="25"/>
  <c r="AH25" i="25"/>
  <c r="AF25" i="25"/>
  <c r="AD25" i="25"/>
  <c r="AB25" i="25"/>
  <c r="Z25" i="25"/>
  <c r="I25" i="25"/>
  <c r="G25" i="25"/>
  <c r="E25" i="25"/>
  <c r="AZ24" i="25"/>
  <c r="AW24" i="25"/>
  <c r="AT24" i="25"/>
  <c r="AO24" i="25"/>
  <c r="AJ24" i="25"/>
  <c r="AH24" i="25"/>
  <c r="AF24" i="25"/>
  <c r="AD24" i="25"/>
  <c r="AB24" i="25"/>
  <c r="Z24" i="25"/>
  <c r="W24" i="25"/>
  <c r="S24" i="25"/>
  <c r="Q24" i="25"/>
  <c r="O24" i="25"/>
  <c r="M24" i="25"/>
  <c r="C24" i="25"/>
  <c r="BT23" i="25"/>
  <c r="BR23" i="25"/>
  <c r="BP23" i="25"/>
  <c r="BN23" i="25"/>
  <c r="BL23" i="25"/>
  <c r="BH23" i="25"/>
  <c r="BF23" i="25"/>
  <c r="BD23" i="25"/>
  <c r="BB23" i="25"/>
  <c r="AT23" i="25"/>
  <c r="AL23" i="25"/>
  <c r="W23" i="25"/>
  <c r="S23" i="25"/>
  <c r="Q23" i="25"/>
  <c r="O23" i="25"/>
  <c r="M23" i="25"/>
  <c r="C23" i="25"/>
  <c r="BT22" i="25"/>
  <c r="BR22" i="25"/>
  <c r="BP22" i="25"/>
  <c r="BN22" i="25"/>
  <c r="BL22" i="25"/>
  <c r="BH22" i="25"/>
  <c r="BF22" i="25"/>
  <c r="BD22" i="25"/>
  <c r="BB22" i="25"/>
  <c r="AT22" i="25"/>
  <c r="AL22" i="25"/>
  <c r="I22" i="25"/>
  <c r="G22" i="25"/>
  <c r="E22" i="25"/>
  <c r="AZ21" i="25"/>
  <c r="AW21" i="25"/>
  <c r="AT21" i="25"/>
  <c r="AO21" i="25"/>
  <c r="AJ21" i="25"/>
  <c r="AH21" i="25"/>
  <c r="AF21" i="25"/>
  <c r="AD21" i="25"/>
  <c r="AB21" i="25"/>
  <c r="Z21" i="25"/>
  <c r="I21" i="25"/>
  <c r="G21" i="25"/>
  <c r="E21" i="25"/>
  <c r="AZ20" i="25"/>
  <c r="AW20" i="25"/>
  <c r="AT20" i="25"/>
  <c r="AO20" i="25"/>
  <c r="AJ20" i="25"/>
  <c r="AH20" i="25"/>
  <c r="AF20" i="25"/>
  <c r="AD20" i="25"/>
  <c r="AB20" i="25"/>
  <c r="Z20" i="25"/>
  <c r="W20" i="25"/>
  <c r="S20" i="25"/>
  <c r="Q20" i="25"/>
  <c r="O20" i="25"/>
  <c r="M20" i="25"/>
  <c r="C20" i="25"/>
  <c r="BT19" i="25"/>
  <c r="BR19" i="25"/>
  <c r="BP19" i="25"/>
  <c r="BN19" i="25"/>
  <c r="BL19" i="25"/>
  <c r="BH19" i="25"/>
  <c r="BF19" i="25"/>
  <c r="BD19" i="25"/>
  <c r="BB19" i="25"/>
  <c r="AT19" i="25"/>
  <c r="AL19" i="25"/>
  <c r="W19" i="25"/>
  <c r="S19" i="25"/>
  <c r="Q19" i="25"/>
  <c r="O19" i="25"/>
  <c r="M19" i="25"/>
  <c r="C19" i="25"/>
  <c r="BT18" i="25"/>
  <c r="BR18" i="25"/>
  <c r="BP18" i="25"/>
  <c r="BN18" i="25"/>
  <c r="BL18" i="25"/>
  <c r="BH18" i="25"/>
  <c r="BF18" i="25"/>
  <c r="BD18" i="25"/>
  <c r="BB18" i="25"/>
  <c r="AT18" i="25"/>
  <c r="AL18" i="25"/>
  <c r="I18" i="25"/>
  <c r="G18" i="25"/>
  <c r="E18" i="25"/>
  <c r="AZ17" i="25"/>
  <c r="AW17" i="25"/>
  <c r="AT17" i="25"/>
  <c r="AL17" i="25"/>
  <c r="W17" i="25"/>
  <c r="S17" i="25"/>
  <c r="Q17" i="25"/>
  <c r="O17" i="25"/>
  <c r="M17" i="25"/>
  <c r="C17" i="25"/>
  <c r="BT16" i="25"/>
  <c r="BR16" i="25"/>
  <c r="BP16" i="25"/>
  <c r="BN16" i="25"/>
  <c r="BL16" i="25"/>
  <c r="BH16" i="25"/>
  <c r="BF16" i="25"/>
  <c r="BD16" i="25"/>
  <c r="BB16" i="25"/>
  <c r="AT16" i="25"/>
  <c r="AO16" i="25"/>
  <c r="AJ16" i="25"/>
  <c r="AH16" i="25"/>
  <c r="AF16" i="25"/>
  <c r="AD16" i="25"/>
  <c r="AB16" i="25"/>
  <c r="Z16" i="25"/>
  <c r="W16" i="25"/>
  <c r="S16" i="25"/>
  <c r="Q16" i="25"/>
  <c r="O16" i="25"/>
  <c r="M16" i="25"/>
  <c r="C16" i="25"/>
  <c r="BT15" i="25"/>
  <c r="BR15" i="25"/>
  <c r="BP15" i="25"/>
  <c r="BN15" i="25"/>
  <c r="BL15" i="25"/>
  <c r="BH15" i="25"/>
  <c r="BF15" i="25"/>
  <c r="BD15" i="25"/>
  <c r="BB15" i="25"/>
  <c r="AT15" i="25"/>
  <c r="AO15" i="25"/>
  <c r="AJ15" i="25"/>
  <c r="AH15" i="25"/>
  <c r="AF15" i="25"/>
  <c r="AD15" i="25"/>
  <c r="AB15" i="25"/>
  <c r="Z15" i="25"/>
  <c r="I15" i="25"/>
  <c r="G15" i="25"/>
  <c r="E15" i="25"/>
  <c r="AZ14" i="25"/>
  <c r="AW14" i="25"/>
  <c r="AT14" i="25"/>
  <c r="AL14" i="25"/>
  <c r="AJ14" i="25"/>
  <c r="AH14" i="25"/>
  <c r="AF14" i="25"/>
  <c r="AD14" i="25"/>
  <c r="AB14" i="25"/>
  <c r="Z14" i="25"/>
  <c r="W14" i="25"/>
  <c r="S14" i="25"/>
  <c r="Q14" i="25"/>
  <c r="O14" i="25"/>
  <c r="M14" i="25"/>
  <c r="C14" i="25"/>
  <c r="BT13" i="25"/>
  <c r="BR13" i="25"/>
  <c r="BP13" i="25"/>
  <c r="BN13" i="25"/>
  <c r="BL13" i="25"/>
  <c r="BH13" i="25"/>
  <c r="BF13" i="25"/>
  <c r="BD13" i="25"/>
  <c r="BB13" i="25"/>
  <c r="AT13" i="25"/>
  <c r="AO13" i="25"/>
  <c r="W13" i="25"/>
  <c r="S13" i="25"/>
  <c r="Q13" i="25"/>
  <c r="O13" i="25"/>
  <c r="M13" i="25"/>
  <c r="C13" i="25"/>
  <c r="BT12" i="25"/>
  <c r="BR12" i="25"/>
  <c r="BP12" i="25"/>
  <c r="BN12" i="25"/>
  <c r="BL12" i="25"/>
  <c r="BH12" i="25"/>
  <c r="BF12" i="25"/>
  <c r="BD12" i="25"/>
  <c r="BB12" i="25"/>
  <c r="AT12" i="25"/>
  <c r="AO12" i="25"/>
  <c r="I12" i="25"/>
  <c r="G12" i="25"/>
  <c r="E12" i="25"/>
  <c r="AZ11" i="25"/>
  <c r="AW11" i="25"/>
  <c r="AT11" i="25"/>
  <c r="AL11" i="25"/>
  <c r="AJ11" i="25"/>
  <c r="AH11" i="25"/>
  <c r="AF11" i="25"/>
  <c r="AD11" i="25"/>
  <c r="AB11" i="25"/>
  <c r="Z11" i="25"/>
  <c r="I11" i="25"/>
  <c r="G11" i="25"/>
  <c r="E11" i="25"/>
  <c r="AZ10" i="25"/>
  <c r="AW10" i="25"/>
  <c r="AT10" i="25"/>
  <c r="AO10" i="25"/>
  <c r="AL10" i="25"/>
  <c r="AJ10" i="25"/>
  <c r="AH10" i="25"/>
  <c r="AF10" i="25"/>
  <c r="AD10" i="25"/>
  <c r="AB10" i="25"/>
  <c r="Z10" i="25"/>
  <c r="W10" i="25"/>
  <c r="S10" i="25"/>
  <c r="Q10" i="25"/>
  <c r="O10" i="25"/>
  <c r="M10" i="25"/>
  <c r="C10" i="25"/>
  <c r="BT9" i="25"/>
  <c r="BR9" i="25"/>
  <c r="BP9" i="25"/>
  <c r="BN9" i="25"/>
  <c r="BL9" i="25"/>
  <c r="BH9" i="25"/>
  <c r="BF9" i="25"/>
  <c r="BD9" i="25"/>
  <c r="BB9" i="25"/>
  <c r="AT9" i="25"/>
  <c r="AO9" i="25"/>
  <c r="W9" i="25"/>
  <c r="S9" i="25"/>
  <c r="Q9" i="25"/>
  <c r="O9" i="25"/>
  <c r="M9" i="25"/>
  <c r="I9" i="25"/>
  <c r="G9" i="25"/>
  <c r="E9" i="25"/>
  <c r="C9" i="25"/>
  <c r="BT8" i="25"/>
  <c r="BR8" i="25"/>
  <c r="BP8" i="25"/>
  <c r="BN8" i="25"/>
  <c r="BL8" i="25"/>
  <c r="BH8" i="25"/>
  <c r="BF8" i="25"/>
  <c r="BD8" i="25"/>
  <c r="BB8" i="25"/>
  <c r="AZ8" i="25"/>
  <c r="AW8" i="25"/>
  <c r="AT8" i="25"/>
  <c r="AO8" i="25"/>
  <c r="I8" i="25"/>
  <c r="G8" i="25"/>
  <c r="E8" i="25"/>
  <c r="AK14" i="22"/>
  <c r="AP34" i="22"/>
  <c r="AU17" i="20"/>
  <c r="AK14" i="20"/>
  <c r="AN37" i="33"/>
  <c r="AN33" i="33"/>
  <c r="AN29" i="33"/>
  <c r="AN25" i="33"/>
  <c r="AN21" i="33"/>
  <c r="AN17" i="33"/>
  <c r="AN13" i="33"/>
  <c r="AN37" i="31"/>
  <c r="AN33" i="31"/>
  <c r="AN29" i="31"/>
  <c r="AN25" i="31"/>
  <c r="AN21" i="31"/>
  <c r="AN17" i="31"/>
  <c r="AN13" i="31"/>
  <c r="AN37" i="30"/>
  <c r="AN33" i="30"/>
  <c r="AN29" i="30"/>
  <c r="AN25" i="30"/>
  <c r="AN21" i="30"/>
  <c r="AN17" i="30"/>
  <c r="AN13" i="30"/>
  <c r="AN37" i="29"/>
  <c r="AN33" i="29"/>
  <c r="AN29" i="29"/>
  <c r="AN25" i="29"/>
  <c r="AN21" i="29"/>
  <c r="AN17" i="29"/>
  <c r="AN13" i="29"/>
  <c r="AN37" i="28"/>
  <c r="AN33" i="28"/>
  <c r="AN29" i="28"/>
  <c r="AN25" i="28"/>
  <c r="AN21" i="28"/>
  <c r="AN17" i="28"/>
  <c r="AN13" i="28"/>
  <c r="AN37" i="27"/>
  <c r="AN33" i="27"/>
  <c r="AN29" i="27"/>
  <c r="AN25" i="27"/>
  <c r="AN21" i="27"/>
  <c r="AN17" i="27"/>
  <c r="AN13" i="27"/>
  <c r="AN37" i="26"/>
  <c r="AN33" i="26"/>
  <c r="AN29" i="26"/>
  <c r="AN25" i="26"/>
  <c r="AN21" i="26"/>
  <c r="AN17" i="26"/>
  <c r="AN13" i="26"/>
  <c r="AN37" i="25"/>
  <c r="AN33" i="25"/>
  <c r="AN29" i="25"/>
  <c r="AN25" i="25"/>
  <c r="AN21" i="25"/>
  <c r="AN17" i="25"/>
  <c r="AN13" i="25"/>
  <c r="V38" i="25"/>
  <c r="V34" i="25"/>
  <c r="V30" i="25"/>
  <c r="V26" i="25"/>
  <c r="V22" i="25"/>
  <c r="V18" i="25"/>
  <c r="V14" i="25"/>
  <c r="V38" i="33"/>
  <c r="V34" i="33"/>
  <c r="V30" i="33"/>
  <c r="V26" i="33"/>
  <c r="V22" i="33"/>
  <c r="V18" i="33"/>
  <c r="V14" i="33"/>
  <c r="V38" i="31"/>
  <c r="V34" i="31"/>
  <c r="V30" i="31"/>
  <c r="V26" i="31"/>
  <c r="V22" i="31"/>
  <c r="V18" i="31"/>
  <c r="V14" i="31"/>
  <c r="V38" i="30"/>
  <c r="V34" i="30"/>
  <c r="V30" i="30"/>
  <c r="V26" i="30"/>
  <c r="V22" i="30"/>
  <c r="V18" i="30"/>
  <c r="V14" i="30"/>
  <c r="V38" i="29"/>
  <c r="V34" i="29"/>
  <c r="V30" i="29"/>
  <c r="V26" i="29"/>
  <c r="V22" i="29"/>
  <c r="V18" i="29"/>
  <c r="V14" i="29"/>
  <c r="V38" i="28"/>
  <c r="V34" i="28"/>
  <c r="V30" i="28"/>
  <c r="V26" i="28"/>
  <c r="V22" i="28"/>
  <c r="V18" i="28"/>
  <c r="V14" i="28"/>
  <c r="V38" i="27"/>
  <c r="V34" i="27"/>
  <c r="V30" i="27"/>
  <c r="V26" i="27"/>
  <c r="V22" i="27"/>
  <c r="V18" i="27"/>
  <c r="V14" i="27"/>
  <c r="V38" i="26"/>
  <c r="V34" i="26"/>
  <c r="V30" i="26"/>
  <c r="V26" i="26"/>
  <c r="V22" i="26"/>
  <c r="V18" i="26"/>
  <c r="V14" i="26"/>
  <c r="U7" i="33"/>
  <c r="U7" i="31"/>
  <c r="U7" i="30"/>
  <c r="U7" i="29"/>
  <c r="U7" i="28"/>
  <c r="U7" i="27"/>
  <c r="U7" i="26"/>
  <c r="U7" i="25"/>
  <c r="BW7" i="33"/>
  <c r="BX8" i="33"/>
  <c r="BW9" i="33"/>
  <c r="CA11" i="33"/>
  <c r="CE11" i="33"/>
  <c r="CI11" i="33"/>
  <c r="CM11" i="33"/>
  <c r="CB12" i="33"/>
  <c r="CF12" i="33"/>
  <c r="CJ12" i="33"/>
  <c r="BX14" i="33"/>
  <c r="BW15" i="33"/>
  <c r="BX16" i="33"/>
  <c r="BW17" i="33"/>
  <c r="CA19" i="33"/>
  <c r="CE19" i="33"/>
  <c r="CI19" i="33"/>
  <c r="CM19" i="33"/>
  <c r="CB20" i="33"/>
  <c r="CF20" i="33"/>
  <c r="CJ20" i="33"/>
  <c r="BX22" i="33"/>
  <c r="BW23" i="33"/>
  <c r="BX24" i="33"/>
  <c r="BW25" i="33"/>
  <c r="CA27" i="33"/>
  <c r="CE27" i="33"/>
  <c r="CI27" i="33"/>
  <c r="CM27" i="33"/>
  <c r="CB28" i="33"/>
  <c r="CF28" i="33"/>
  <c r="CJ28" i="33"/>
  <c r="BX30" i="33"/>
  <c r="BW31" i="33"/>
  <c r="BX32" i="33"/>
  <c r="CB36" i="33"/>
  <c r="CF36" i="33"/>
  <c r="CJ36" i="33"/>
  <c r="BZ37" i="33"/>
  <c r="CA37" i="33"/>
  <c r="CA33" i="33"/>
  <c r="CA29" i="33"/>
  <c r="CA25" i="33"/>
  <c r="CA21" i="33"/>
  <c r="CA17" i="33"/>
  <c r="CA13" i="33"/>
  <c r="CA9" i="33"/>
  <c r="CB34" i="33"/>
  <c r="CB30" i="33"/>
  <c r="CB26" i="33"/>
  <c r="CB22" i="33"/>
  <c r="CB18" i="33"/>
  <c r="CB14" i="33"/>
  <c r="CB10" i="33"/>
  <c r="CE37" i="33"/>
  <c r="CE33" i="33"/>
  <c r="CE29" i="33"/>
  <c r="CE25" i="33"/>
  <c r="CE21" i="33"/>
  <c r="CE17" i="33"/>
  <c r="CE13" i="33"/>
  <c r="CE9" i="33"/>
  <c r="CF34" i="33"/>
  <c r="CF30" i="33"/>
  <c r="CF26" i="33"/>
  <c r="CF22" i="33"/>
  <c r="CF18" i="33"/>
  <c r="CF14" i="33"/>
  <c r="CF10" i="33"/>
  <c r="CI37" i="33"/>
  <c r="CI33" i="33"/>
  <c r="CI29" i="33"/>
  <c r="CI25" i="33"/>
  <c r="CI21" i="33"/>
  <c r="CI17" i="33"/>
  <c r="CI13" i="33"/>
  <c r="CI9" i="33"/>
  <c r="CJ34" i="33"/>
  <c r="CJ30" i="33"/>
  <c r="CJ26" i="33"/>
  <c r="CJ22" i="33"/>
  <c r="CJ18" i="33"/>
  <c r="CJ14" i="33"/>
  <c r="CJ10" i="33"/>
  <c r="CM37" i="33"/>
  <c r="CM33" i="33"/>
  <c r="CM29" i="33"/>
  <c r="CM25" i="33"/>
  <c r="CM21" i="33"/>
  <c r="CM17" i="33"/>
  <c r="CM13" i="33"/>
  <c r="CM9" i="33"/>
  <c r="BV8" i="31"/>
  <c r="CF10" i="31"/>
  <c r="BV12" i="31"/>
  <c r="CF12" i="31"/>
  <c r="CA13" i="31"/>
  <c r="CI13" i="31"/>
  <c r="BV14" i="31"/>
  <c r="CA15" i="31"/>
  <c r="CI15" i="31"/>
  <c r="CA17" i="31"/>
  <c r="BV18" i="31"/>
  <c r="BV24" i="31"/>
  <c r="CF26" i="31"/>
  <c r="CA29" i="31"/>
  <c r="BV30" i="31"/>
  <c r="CF32" i="31"/>
  <c r="CI33" i="31"/>
  <c r="CA35" i="31"/>
  <c r="CI35" i="31"/>
  <c r="BU37" i="31"/>
  <c r="BU35" i="31"/>
  <c r="BU31" i="31"/>
  <c r="BU25" i="31"/>
  <c r="BU21" i="31"/>
  <c r="BU19" i="31"/>
  <c r="CB38" i="31"/>
  <c r="CB36" i="31"/>
  <c r="CB26" i="31"/>
  <c r="CB24" i="31"/>
  <c r="CB22" i="31"/>
  <c r="CB20" i="31"/>
  <c r="CC35" i="31"/>
  <c r="CC33" i="31"/>
  <c r="CC31" i="31"/>
  <c r="CC29" i="31"/>
  <c r="CC25" i="31"/>
  <c r="CC21" i="31"/>
  <c r="CC19" i="31"/>
  <c r="CC17" i="31"/>
  <c r="CC13" i="31"/>
  <c r="CC9" i="31"/>
  <c r="CD34" i="31"/>
  <c r="CD32" i="31"/>
  <c r="CD30" i="31"/>
  <c r="CD28" i="31"/>
  <c r="CD26" i="31"/>
  <c r="CD22" i="31"/>
  <c r="CD18" i="31"/>
  <c r="CD16" i="31"/>
  <c r="CD14" i="31"/>
  <c r="CD10" i="31"/>
  <c r="CE33" i="31"/>
  <c r="CE29" i="31"/>
  <c r="CE27" i="31"/>
  <c r="CE23" i="31"/>
  <c r="CE17" i="31"/>
  <c r="CJ38" i="31"/>
  <c r="CJ36" i="31"/>
  <c r="CJ26" i="31"/>
  <c r="CJ24" i="31"/>
  <c r="CJ22" i="31"/>
  <c r="CJ20" i="31"/>
  <c r="CK35" i="31"/>
  <c r="CK33" i="31"/>
  <c r="CK31" i="31"/>
  <c r="CK29" i="31"/>
  <c r="CK25" i="31"/>
  <c r="CK21" i="31"/>
  <c r="CK19" i="31"/>
  <c r="CK17" i="31"/>
  <c r="CK15" i="31"/>
  <c r="CK13" i="31"/>
  <c r="CK9" i="31"/>
  <c r="CL34" i="31"/>
  <c r="CL32" i="31"/>
  <c r="CL30" i="31"/>
  <c r="CL28" i="31"/>
  <c r="CL26" i="31"/>
  <c r="CL22" i="31"/>
  <c r="CL18" i="31"/>
  <c r="CL16" i="31"/>
  <c r="CL14" i="31"/>
  <c r="CL10" i="31"/>
  <c r="CM33" i="31"/>
  <c r="CM29" i="31"/>
  <c r="CM27" i="31"/>
  <c r="CM23" i="31"/>
  <c r="CM17" i="31"/>
  <c r="CF8" i="30"/>
  <c r="CA15" i="30"/>
  <c r="CI15" i="30"/>
  <c r="BX18" i="30"/>
  <c r="BX20" i="30"/>
  <c r="CF24" i="30"/>
  <c r="CA31" i="30"/>
  <c r="CI31" i="30"/>
  <c r="BX34" i="30"/>
  <c r="BX36" i="30"/>
  <c r="BU35" i="30"/>
  <c r="BU31" i="30"/>
  <c r="BU29" i="30"/>
  <c r="BU27" i="30"/>
  <c r="BU23" i="30"/>
  <c r="BU21" i="30"/>
  <c r="BU19" i="30"/>
  <c r="BU15" i="30"/>
  <c r="BU13" i="30"/>
  <c r="BU11" i="30"/>
  <c r="BU7" i="30"/>
  <c r="BV34" i="30"/>
  <c r="BV32" i="30"/>
  <c r="BV28" i="30"/>
  <c r="BV26" i="30"/>
  <c r="BV24" i="30"/>
  <c r="BV20" i="30"/>
  <c r="BV18" i="30"/>
  <c r="BV16" i="30"/>
  <c r="BV12" i="30"/>
  <c r="BV10" i="30"/>
  <c r="BV8" i="30"/>
  <c r="BW33" i="30"/>
  <c r="BW31" i="30"/>
  <c r="BW25" i="30"/>
  <c r="BW23" i="30"/>
  <c r="BW17" i="30"/>
  <c r="BW15" i="30"/>
  <c r="BW9" i="30"/>
  <c r="BW7" i="30"/>
  <c r="CB38" i="30"/>
  <c r="CB36" i="30"/>
  <c r="CB28" i="30"/>
  <c r="CB20" i="30"/>
  <c r="CB12" i="30"/>
  <c r="CC31" i="30"/>
  <c r="CC29" i="30"/>
  <c r="CC23" i="30"/>
  <c r="CC21" i="30"/>
  <c r="CC15" i="30"/>
  <c r="CC13" i="30"/>
  <c r="CC7" i="30"/>
  <c r="CD34" i="30"/>
  <c r="CD32" i="30"/>
  <c r="CD26" i="30"/>
  <c r="CD24" i="30"/>
  <c r="CD18" i="30"/>
  <c r="CD16" i="30"/>
  <c r="CD10" i="30"/>
  <c r="CD8" i="30"/>
  <c r="CE35" i="30"/>
  <c r="CE27" i="30"/>
  <c r="CE19" i="30"/>
  <c r="CE11" i="30"/>
  <c r="CJ38" i="30"/>
  <c r="CJ36" i="30"/>
  <c r="CJ28" i="30"/>
  <c r="CJ20" i="30"/>
  <c r="CJ12" i="30"/>
  <c r="CK31" i="30"/>
  <c r="CK29" i="30"/>
  <c r="CK23" i="30"/>
  <c r="CK21" i="30"/>
  <c r="CK15" i="30"/>
  <c r="CK13" i="30"/>
  <c r="CK7" i="30"/>
  <c r="CL34" i="30"/>
  <c r="CL32" i="30"/>
  <c r="CL26" i="30"/>
  <c r="CL24" i="30"/>
  <c r="CL18" i="30"/>
  <c r="CL16" i="30"/>
  <c r="CL10" i="30"/>
  <c r="CL8" i="30"/>
  <c r="CM35" i="30"/>
  <c r="CM27" i="30"/>
  <c r="CM19" i="30"/>
  <c r="CM11" i="30"/>
  <c r="CD16" i="29"/>
  <c r="CL16" i="29"/>
  <c r="BX18" i="29"/>
  <c r="CG19" i="29"/>
  <c r="CD28" i="29"/>
  <c r="CL28" i="29"/>
  <c r="BX30" i="29"/>
  <c r="CG31" i="29"/>
  <c r="BU33" i="29"/>
  <c r="BU29" i="29"/>
  <c r="BU27" i="29"/>
  <c r="BU23" i="29"/>
  <c r="BU17" i="29"/>
  <c r="BU13" i="29"/>
  <c r="BU11" i="29"/>
  <c r="BU7" i="29"/>
  <c r="BV34" i="29"/>
  <c r="BV30" i="29"/>
  <c r="BV28" i="29"/>
  <c r="BV24" i="29"/>
  <c r="BV18" i="29"/>
  <c r="BV14" i="29"/>
  <c r="BV12" i="29"/>
  <c r="BV8" i="29"/>
  <c r="BW37" i="29"/>
  <c r="BW25" i="29"/>
  <c r="BW21" i="29"/>
  <c r="BW9" i="29"/>
  <c r="BZ38" i="29"/>
  <c r="BZ36" i="29"/>
  <c r="BZ20" i="29"/>
  <c r="CA35" i="29"/>
  <c r="CA33" i="29"/>
  <c r="CA31" i="29"/>
  <c r="CA29" i="29"/>
  <c r="CA19" i="29"/>
  <c r="CA17" i="29"/>
  <c r="CA15" i="29"/>
  <c r="CA13" i="29"/>
  <c r="CB34" i="29"/>
  <c r="CB32" i="29"/>
  <c r="CB30" i="29"/>
  <c r="CB28" i="29"/>
  <c r="CB18" i="29"/>
  <c r="CB16" i="29"/>
  <c r="CB14" i="29"/>
  <c r="CB12" i="29"/>
  <c r="CC27" i="29"/>
  <c r="CC23" i="29"/>
  <c r="CC11" i="29"/>
  <c r="CC7" i="29"/>
  <c r="CH38" i="29"/>
  <c r="CH36" i="29"/>
  <c r="CH24" i="29"/>
  <c r="CH20" i="29"/>
  <c r="CH8" i="29"/>
  <c r="CI35" i="29"/>
  <c r="CI33" i="29"/>
  <c r="CI31" i="29"/>
  <c r="CI29" i="29"/>
  <c r="CI19" i="29"/>
  <c r="CI17" i="29"/>
  <c r="CI15" i="29"/>
  <c r="CI13" i="29"/>
  <c r="CJ34" i="29"/>
  <c r="CJ32" i="29"/>
  <c r="CJ30" i="29"/>
  <c r="CJ28" i="29"/>
  <c r="CJ18" i="29"/>
  <c r="CJ16" i="29"/>
  <c r="CJ14" i="29"/>
  <c r="CJ12" i="29"/>
  <c r="CK27" i="29"/>
  <c r="CK23" i="29"/>
  <c r="CK11" i="29"/>
  <c r="CK7" i="29"/>
  <c r="BX7" i="28"/>
  <c r="CK7" i="28"/>
  <c r="BW8" i="28"/>
  <c r="CJ8" i="28"/>
  <c r="BV10" i="28"/>
  <c r="CH10" i="28"/>
  <c r="CC11" i="28"/>
  <c r="BX15" i="28"/>
  <c r="CK15" i="28"/>
  <c r="BW16" i="28"/>
  <c r="BV18" i="28"/>
  <c r="CH18" i="28"/>
  <c r="CC19" i="28"/>
  <c r="BX23" i="28"/>
  <c r="CK23" i="28"/>
  <c r="BW24" i="28"/>
  <c r="BV26" i="28"/>
  <c r="CH26" i="28"/>
  <c r="CC27" i="28"/>
  <c r="BX31" i="28"/>
  <c r="CK31" i="28"/>
  <c r="BW32" i="28"/>
  <c r="BV34" i="28"/>
  <c r="CH34" i="28"/>
  <c r="CK37" i="28"/>
  <c r="BU33" i="28"/>
  <c r="BU29" i="28"/>
  <c r="BU25" i="28"/>
  <c r="BU21" i="28"/>
  <c r="BU17" i="28"/>
  <c r="BU13" i="28"/>
  <c r="BU9" i="28"/>
  <c r="CD31" i="28"/>
  <c r="CD27" i="28"/>
  <c r="CD23" i="28"/>
  <c r="CD19" i="28"/>
  <c r="CD15" i="28"/>
  <c r="CD11" i="28"/>
  <c r="CD38" i="28"/>
  <c r="CD36" i="28"/>
  <c r="CD34" i="28"/>
  <c r="CD30" i="28"/>
  <c r="CD26" i="28"/>
  <c r="CD22" i="28"/>
  <c r="CD18" i="28"/>
  <c r="CD14" i="28"/>
  <c r="CD10" i="28"/>
  <c r="CD7" i="28"/>
  <c r="CE33" i="28"/>
  <c r="CE29" i="28"/>
  <c r="CE25" i="28"/>
  <c r="CE21" i="28"/>
  <c r="CE17" i="28"/>
  <c r="CE13" i="28"/>
  <c r="CE9" i="28"/>
  <c r="CE34" i="28"/>
  <c r="CF32" i="28"/>
  <c r="CF28" i="28"/>
  <c r="CF24" i="28"/>
  <c r="CF20" i="28"/>
  <c r="CF16" i="28"/>
  <c r="CF12" i="28"/>
  <c r="CF33" i="28"/>
  <c r="CF8" i="28"/>
  <c r="CG34" i="28"/>
  <c r="CG30" i="28"/>
  <c r="CG26" i="28"/>
  <c r="CG22" i="28"/>
  <c r="CG18" i="28"/>
  <c r="CG14" i="28"/>
  <c r="CG10" i="28"/>
  <c r="CG37" i="28"/>
  <c r="CG35" i="28"/>
  <c r="CG31" i="28"/>
  <c r="CG27" i="28"/>
  <c r="CG23" i="28"/>
  <c r="CG19" i="28"/>
  <c r="CG15" i="28"/>
  <c r="CG11" i="28"/>
  <c r="CG7" i="28"/>
  <c r="CL31" i="28"/>
  <c r="CL27" i="28"/>
  <c r="CL23" i="28"/>
  <c r="CL19" i="28"/>
  <c r="CL15" i="28"/>
  <c r="CL11" i="28"/>
  <c r="CL38" i="28"/>
  <c r="CL36" i="28"/>
  <c r="CL34" i="28"/>
  <c r="CL30" i="28"/>
  <c r="CL26" i="28"/>
  <c r="CL22" i="28"/>
  <c r="CL18" i="28"/>
  <c r="CL14" i="28"/>
  <c r="CL10" i="28"/>
  <c r="CL7" i="28"/>
  <c r="CM33" i="28"/>
  <c r="CM29" i="28"/>
  <c r="CM25" i="28"/>
  <c r="CM21" i="28"/>
  <c r="CM17" i="28"/>
  <c r="CM13" i="28"/>
  <c r="CM9" i="28"/>
  <c r="CM34" i="28"/>
  <c r="BV8" i="27"/>
  <c r="CC11" i="27"/>
  <c r="BV16" i="27"/>
  <c r="CC19" i="27"/>
  <c r="BV24" i="27"/>
  <c r="CC27" i="27"/>
  <c r="BV32" i="27"/>
  <c r="CC35" i="27"/>
  <c r="BU37" i="27"/>
  <c r="BU33" i="27"/>
  <c r="BU29" i="27"/>
  <c r="BU25" i="27"/>
  <c r="BU21" i="27"/>
  <c r="BU17" i="27"/>
  <c r="BU13" i="27"/>
  <c r="BU9" i="27"/>
  <c r="CD38" i="27"/>
  <c r="CE35" i="27"/>
  <c r="CE31" i="27"/>
  <c r="CE27" i="27"/>
  <c r="CE23" i="27"/>
  <c r="CE19" i="27"/>
  <c r="CE15" i="27"/>
  <c r="CE11" i="27"/>
  <c r="CE7" i="27"/>
  <c r="CF32" i="27"/>
  <c r="CF28" i="27"/>
  <c r="CF24" i="27"/>
  <c r="CF20" i="27"/>
  <c r="CF16" i="27"/>
  <c r="CF12" i="27"/>
  <c r="CF8" i="27"/>
  <c r="CG37" i="27"/>
  <c r="CG33" i="27"/>
  <c r="CG29" i="27"/>
  <c r="CG25" i="27"/>
  <c r="CG21" i="27"/>
  <c r="CG17" i="27"/>
  <c r="CG13" i="27"/>
  <c r="CG9" i="27"/>
  <c r="CL38" i="27"/>
  <c r="CM35" i="27"/>
  <c r="CM31" i="27"/>
  <c r="CM27" i="27"/>
  <c r="CM23" i="27"/>
  <c r="CM19" i="27"/>
  <c r="CM15" i="27"/>
  <c r="CM11" i="27"/>
  <c r="CM7" i="27"/>
  <c r="BW7" i="26"/>
  <c r="CE9" i="26"/>
  <c r="BW13" i="26"/>
  <c r="CE19" i="26"/>
  <c r="BW23" i="26"/>
  <c r="CE25" i="26"/>
  <c r="BW29" i="26"/>
  <c r="CE35" i="26"/>
  <c r="BX38" i="26"/>
  <c r="BX32" i="26"/>
  <c r="BX30" i="26"/>
  <c r="BX24" i="26"/>
  <c r="BX22" i="26"/>
  <c r="BX16" i="26"/>
  <c r="BX14" i="26"/>
  <c r="BX8" i="26"/>
  <c r="BZ28" i="26"/>
  <c r="BZ20" i="26"/>
  <c r="BZ12" i="26"/>
  <c r="CA37" i="26"/>
  <c r="CA31" i="26"/>
  <c r="CA29" i="26"/>
  <c r="CA23" i="26"/>
  <c r="CA21" i="26"/>
  <c r="CA15" i="26"/>
  <c r="CA13" i="26"/>
  <c r="CA7" i="26"/>
  <c r="CF38" i="26"/>
  <c r="CG35" i="26"/>
  <c r="CG33" i="26"/>
  <c r="CG27" i="26"/>
  <c r="CG25" i="26"/>
  <c r="CG19" i="26"/>
  <c r="CG17" i="26"/>
  <c r="CG11" i="26"/>
  <c r="CG9" i="26"/>
  <c r="CH30" i="26"/>
  <c r="CH28" i="26"/>
  <c r="CH22" i="26"/>
  <c r="CH20" i="26"/>
  <c r="CH14" i="26"/>
  <c r="CH12" i="26"/>
  <c r="CI37" i="26"/>
  <c r="CI31" i="26"/>
  <c r="CI29" i="26"/>
  <c r="CI23" i="26"/>
  <c r="CI21" i="26"/>
  <c r="CI15" i="26"/>
  <c r="CI13" i="26"/>
  <c r="CI7" i="26"/>
  <c r="CK31" i="26"/>
  <c r="CK29" i="26"/>
  <c r="CK23" i="26"/>
  <c r="CK21" i="26"/>
  <c r="CK15" i="26"/>
  <c r="CK13" i="26"/>
  <c r="CK7" i="26"/>
  <c r="CL30" i="26"/>
  <c r="CL28" i="26"/>
  <c r="CL22" i="26"/>
  <c r="CL20" i="26"/>
  <c r="CL14" i="26"/>
  <c r="CL12" i="26"/>
  <c r="BX8" i="25"/>
  <c r="CG13" i="25"/>
  <c r="BX16" i="25"/>
  <c r="CG21" i="25"/>
  <c r="BX24" i="25"/>
  <c r="CG29" i="25"/>
  <c r="BX32" i="25"/>
  <c r="CG37" i="25"/>
  <c r="BU35" i="25"/>
  <c r="BU31" i="25"/>
  <c r="BU27" i="25"/>
  <c r="BU23" i="25"/>
  <c r="BU19" i="25"/>
  <c r="BU15" i="25"/>
  <c r="BU11" i="25"/>
  <c r="BU7" i="25"/>
  <c r="BV32" i="25"/>
  <c r="BV28" i="25"/>
  <c r="BV24" i="25"/>
  <c r="BV20" i="25"/>
  <c r="BV16" i="25"/>
  <c r="BV12" i="25"/>
  <c r="BV8" i="25"/>
  <c r="BZ38" i="25"/>
  <c r="CA33" i="25"/>
  <c r="CA29" i="25"/>
  <c r="CA25" i="25"/>
  <c r="CA21" i="25"/>
  <c r="CA17" i="25"/>
  <c r="CA13" i="25"/>
  <c r="CA9" i="25"/>
  <c r="CB32" i="25"/>
  <c r="CB28" i="25"/>
  <c r="CB24" i="25"/>
  <c r="CB20" i="25"/>
  <c r="CB16" i="25"/>
  <c r="CB12" i="25"/>
  <c r="CB8" i="25"/>
  <c r="CC35" i="25"/>
  <c r="CC31" i="25"/>
  <c r="CC27" i="25"/>
  <c r="CC23" i="25"/>
  <c r="CC19" i="25"/>
  <c r="CC15" i="25"/>
  <c r="CC11" i="25"/>
  <c r="CC7" i="25"/>
  <c r="CH38" i="25"/>
  <c r="CI33" i="25"/>
  <c r="CI29" i="25"/>
  <c r="CI25" i="25"/>
  <c r="CI21" i="25"/>
  <c r="CI17" i="25"/>
  <c r="CI13" i="25"/>
  <c r="CI9" i="25"/>
  <c r="T34" i="39"/>
  <c r="T32" i="39"/>
  <c r="CD41" i="24"/>
  <c r="BX41" i="24"/>
  <c r="AY31" i="32"/>
  <c r="AY27" i="32"/>
  <c r="AY23" i="32"/>
  <c r="AY32" i="32"/>
  <c r="D18" i="41"/>
  <c r="B34" i="35"/>
  <c r="B33" i="35"/>
  <c r="R16" i="35"/>
  <c r="R15" i="35"/>
  <c r="R14" i="35"/>
  <c r="R13" i="35"/>
  <c r="R12" i="35"/>
  <c r="R11" i="35"/>
  <c r="R10" i="35"/>
  <c r="R9" i="35"/>
  <c r="R8" i="35"/>
  <c r="R7" i="35"/>
  <c r="R6" i="35"/>
  <c r="R5" i="35"/>
  <c r="BY9" i="12"/>
  <c r="BY10" i="12" s="1"/>
  <c r="BY11" i="12" s="1"/>
  <c r="BY14" i="12" s="1"/>
  <c r="BV37" i="34"/>
  <c r="BV35" i="34"/>
  <c r="BV33" i="34"/>
  <c r="BV31" i="34"/>
  <c r="BV29" i="34"/>
  <c r="BV27" i="34"/>
  <c r="BV25" i="34"/>
  <c r="BV23" i="34"/>
  <c r="BV21" i="34"/>
  <c r="BV19" i="34"/>
  <c r="BV17" i="34"/>
  <c r="BV15" i="34"/>
  <c r="BV13" i="34"/>
  <c r="BV11" i="34"/>
  <c r="BV42" i="12"/>
  <c r="BV47" i="12"/>
  <c r="BV46" i="12"/>
  <c r="BV9" i="34"/>
  <c r="BV10" i="34"/>
  <c r="BV14" i="34"/>
  <c r="BV18" i="34"/>
  <c r="BV22" i="34"/>
  <c r="BV26" i="34"/>
  <c r="BV30" i="34"/>
  <c r="BV34" i="34"/>
  <c r="BV38" i="34"/>
  <c r="BX18" i="41"/>
  <c r="BU37" i="38"/>
  <c r="BU35" i="38"/>
  <c r="BU33" i="38"/>
  <c r="BU31" i="38"/>
  <c r="BU29" i="38"/>
  <c r="BU27" i="38"/>
  <c r="BU25" i="38"/>
  <c r="BU23" i="38"/>
  <c r="BU21" i="38"/>
  <c r="BU19" i="38"/>
  <c r="BU17" i="38"/>
  <c r="BU15" i="38"/>
  <c r="BU13" i="38"/>
  <c r="BU11" i="38"/>
  <c r="BU39" i="23"/>
  <c r="BU10" i="38"/>
  <c r="BU12" i="38"/>
  <c r="BU14" i="38"/>
  <c r="BU16" i="38"/>
  <c r="BU18" i="38"/>
  <c r="BU20" i="38"/>
  <c r="BU22" i="38"/>
  <c r="BU24" i="38"/>
  <c r="BU26" i="38"/>
  <c r="BU28" i="38"/>
  <c r="BU30" i="38"/>
  <c r="BU32" i="38"/>
  <c r="BU34" i="38"/>
  <c r="BU36" i="38"/>
  <c r="BU38" i="38"/>
  <c r="BU8" i="38"/>
  <c r="BU50" i="12"/>
  <c r="BU51" i="12"/>
  <c r="BU36" i="34"/>
  <c r="BU34" i="34"/>
  <c r="BU32" i="34"/>
  <c r="BU30" i="34"/>
  <c r="BU28" i="34"/>
  <c r="BU26" i="34"/>
  <c r="BU24" i="34"/>
  <c r="BU22" i="34"/>
  <c r="BU20" i="34"/>
  <c r="BU18" i="34"/>
  <c r="BU16" i="34"/>
  <c r="BU14" i="34"/>
  <c r="BU12" i="34"/>
  <c r="BU10" i="34"/>
  <c r="BU47" i="12"/>
  <c r="BU9" i="34"/>
  <c r="BU11" i="34"/>
  <c r="BU15" i="34"/>
  <c r="BU19" i="34"/>
  <c r="BU23" i="34"/>
  <c r="BU27" i="34"/>
  <c r="BU31" i="34"/>
  <c r="BU35" i="34"/>
  <c r="BU39" i="34"/>
  <c r="BU8" i="34"/>
  <c r="BW18" i="41"/>
  <c r="BT36" i="38"/>
  <c r="BT34" i="38"/>
  <c r="BT32" i="38"/>
  <c r="BT30" i="38"/>
  <c r="BT26" i="38"/>
  <c r="BT24" i="38"/>
  <c r="BT22" i="38"/>
  <c r="BT20" i="38"/>
  <c r="BT18" i="38"/>
  <c r="BT16" i="38"/>
  <c r="BT14" i="38"/>
  <c r="BT10" i="38"/>
  <c r="BT39" i="23"/>
  <c r="BT8" i="38"/>
  <c r="BR37" i="34"/>
  <c r="BR35" i="34"/>
  <c r="BR33" i="34"/>
  <c r="BR31" i="34"/>
  <c r="BR21" i="34"/>
  <c r="BR19" i="34"/>
  <c r="BR17" i="34"/>
  <c r="BR15" i="34"/>
  <c r="BR13" i="34"/>
  <c r="BR11" i="34"/>
  <c r="BR42" i="12"/>
  <c r="BR47" i="12"/>
  <c r="BR46" i="12"/>
  <c r="BT10" i="34"/>
  <c r="BT12" i="34"/>
  <c r="BT14" i="34"/>
  <c r="BT16" i="34"/>
  <c r="BT18" i="34"/>
  <c r="BT20" i="34"/>
  <c r="BT22" i="34"/>
  <c r="BT24" i="34"/>
  <c r="BT26" i="34"/>
  <c r="BT28" i="34"/>
  <c r="BT30" i="34"/>
  <c r="BT32" i="34"/>
  <c r="BT34" i="34"/>
  <c r="BT36" i="34"/>
  <c r="BT38" i="34"/>
  <c r="BT8" i="34"/>
  <c r="BT9" i="34"/>
  <c r="BT13" i="34"/>
  <c r="BT17" i="34"/>
  <c r="BT21" i="34"/>
  <c r="BT25" i="34"/>
  <c r="BT29" i="34"/>
  <c r="BT33" i="34"/>
  <c r="BT37" i="34"/>
  <c r="BR9" i="34"/>
  <c r="BR10" i="34"/>
  <c r="BR12" i="34"/>
  <c r="BR14" i="34"/>
  <c r="BR16" i="34"/>
  <c r="BR18" i="34"/>
  <c r="BR20" i="34"/>
  <c r="BR32" i="34"/>
  <c r="BR34" i="34"/>
  <c r="BR36" i="34"/>
  <c r="BR38" i="34"/>
  <c r="BT18" i="41"/>
  <c r="BT11" i="34"/>
  <c r="BT19" i="34"/>
  <c r="BT27" i="34"/>
  <c r="BT35" i="34"/>
  <c r="BR8" i="34"/>
  <c r="BQ39" i="23"/>
  <c r="BQ50" i="12"/>
  <c r="BQ51" i="12"/>
  <c r="BQ30" i="34"/>
  <c r="BQ28" i="34"/>
  <c r="BQ26" i="34"/>
  <c r="BQ24" i="34"/>
  <c r="BQ22" i="34"/>
  <c r="BQ20" i="34"/>
  <c r="BQ18" i="34"/>
  <c r="BQ16" i="34"/>
  <c r="BQ14" i="34"/>
  <c r="BQ12" i="34"/>
  <c r="BQ10" i="34"/>
  <c r="BQ46" i="12"/>
  <c r="BQ8" i="34"/>
  <c r="BQ11" i="34"/>
  <c r="BQ13" i="34"/>
  <c r="BQ15" i="34"/>
  <c r="BQ17" i="34"/>
  <c r="BQ19" i="34"/>
  <c r="BQ21" i="34"/>
  <c r="BQ9" i="34"/>
  <c r="BQ23" i="34"/>
  <c r="BQ25" i="34"/>
  <c r="BQ27" i="34"/>
  <c r="BQ29" i="34"/>
  <c r="BQ31" i="34"/>
  <c r="BQ33" i="34"/>
  <c r="BQ35" i="34"/>
  <c r="BQ37" i="34"/>
  <c r="BQ39" i="34"/>
  <c r="BQ47" i="12"/>
  <c r="BN29" i="34"/>
  <c r="BN27" i="34"/>
  <c r="BN25" i="34"/>
  <c r="BN23" i="34"/>
  <c r="BN42" i="12"/>
  <c r="BN47" i="12"/>
  <c r="BN46" i="12"/>
  <c r="BN9" i="34"/>
  <c r="BN8" i="34"/>
  <c r="BN32" i="34"/>
  <c r="BN34" i="34"/>
  <c r="BN36" i="34"/>
  <c r="BN38" i="34"/>
  <c r="BP18" i="41"/>
  <c r="BN22" i="34"/>
  <c r="BN24" i="34"/>
  <c r="BN26" i="34"/>
  <c r="BN28" i="34"/>
  <c r="BN30" i="34"/>
  <c r="BM39" i="23"/>
  <c r="BM50" i="12"/>
  <c r="BM51" i="12"/>
  <c r="BM36" i="34"/>
  <c r="BM34" i="34"/>
  <c r="BM32" i="34"/>
  <c r="BM30" i="34"/>
  <c r="BM28" i="34"/>
  <c r="BM26" i="34"/>
  <c r="BM24" i="34"/>
  <c r="BM22" i="34"/>
  <c r="BM20" i="34"/>
  <c r="BM18" i="34"/>
  <c r="BM16" i="34"/>
  <c r="BM14" i="34"/>
  <c r="BM12" i="34"/>
  <c r="BM10" i="34"/>
  <c r="BM47" i="12"/>
  <c r="BM8" i="34"/>
  <c r="BM11" i="34"/>
  <c r="BM13" i="34"/>
  <c r="BM15" i="34"/>
  <c r="BM17" i="34"/>
  <c r="BM19" i="34"/>
  <c r="BM21" i="34"/>
  <c r="BM46" i="12"/>
  <c r="BM9" i="34"/>
  <c r="BM23" i="34"/>
  <c r="BM25" i="34"/>
  <c r="BM27" i="34"/>
  <c r="BM29" i="34"/>
  <c r="BM31" i="34"/>
  <c r="BM33" i="34"/>
  <c r="BM35" i="34"/>
  <c r="BM37" i="34"/>
  <c r="BM39" i="34"/>
  <c r="BO18" i="41"/>
  <c r="BL39" i="23"/>
  <c r="BJ37" i="34"/>
  <c r="BJ35" i="34"/>
  <c r="BJ33" i="34"/>
  <c r="BJ31" i="34"/>
  <c r="BJ21" i="34"/>
  <c r="BJ19" i="34"/>
  <c r="BJ17" i="34"/>
  <c r="BJ15" i="34"/>
  <c r="BJ13" i="34"/>
  <c r="BJ11" i="34"/>
  <c r="BJ42" i="12"/>
  <c r="BJ47" i="12"/>
  <c r="BJ46" i="12"/>
  <c r="BJ9" i="34"/>
  <c r="BJ10" i="34"/>
  <c r="BJ12" i="34"/>
  <c r="BJ14" i="34"/>
  <c r="BJ16" i="34"/>
  <c r="BJ18" i="34"/>
  <c r="BJ20" i="34"/>
  <c r="BJ32" i="34"/>
  <c r="BJ34" i="34"/>
  <c r="BJ36" i="34"/>
  <c r="BJ38" i="34"/>
  <c r="BL18" i="41"/>
  <c r="BI35" i="32"/>
  <c r="BI35" i="38"/>
  <c r="BI33" i="32"/>
  <c r="BI31" i="32"/>
  <c r="BI31" i="38"/>
  <c r="BI29" i="32"/>
  <c r="BI27" i="32"/>
  <c r="BI25" i="32"/>
  <c r="BI25" i="38"/>
  <c r="BI23" i="32"/>
  <c r="BI23" i="38"/>
  <c r="BI21" i="32"/>
  <c r="BI19" i="32"/>
  <c r="BI18" i="32"/>
  <c r="BI16" i="32"/>
  <c r="BI14" i="32"/>
  <c r="BI12" i="32"/>
  <c r="BI10" i="32"/>
  <c r="BI8" i="32"/>
  <c r="BI39" i="23"/>
  <c r="BI51" i="12"/>
  <c r="BI50" i="12"/>
  <c r="BI37" i="24"/>
  <c r="BK13" i="41" s="1"/>
  <c r="BI38" i="34"/>
  <c r="BI36" i="34"/>
  <c r="BI34" i="34"/>
  <c r="BI32" i="34"/>
  <c r="BI30" i="34"/>
  <c r="BI28" i="34"/>
  <c r="BI26" i="34"/>
  <c r="BI24" i="34"/>
  <c r="BI22" i="34"/>
  <c r="BI20" i="34"/>
  <c r="BI18" i="34"/>
  <c r="BI16" i="34"/>
  <c r="BI14" i="34"/>
  <c r="BI12" i="34"/>
  <c r="BI10" i="34"/>
  <c r="BI46" i="12"/>
  <c r="BI47" i="12"/>
  <c r="BI9" i="34"/>
  <c r="BI8" i="34"/>
  <c r="BH39" i="23"/>
  <c r="BF37" i="34"/>
  <c r="BF35" i="34"/>
  <c r="BF33" i="34"/>
  <c r="BF31" i="34"/>
  <c r="BF29" i="34"/>
  <c r="BF27" i="34"/>
  <c r="BF25" i="34"/>
  <c r="BF23" i="34"/>
  <c r="BF21" i="34"/>
  <c r="BF19" i="34"/>
  <c r="BF17" i="34"/>
  <c r="BF15" i="34"/>
  <c r="BF13" i="34"/>
  <c r="BF11" i="34"/>
  <c r="BF42" i="12"/>
  <c r="BF47" i="12"/>
  <c r="BF46" i="12"/>
  <c r="BF8" i="34"/>
  <c r="BF10" i="34"/>
  <c r="BF12" i="34"/>
  <c r="BF14" i="34"/>
  <c r="BF16" i="34"/>
  <c r="BF18" i="34"/>
  <c r="BF20" i="34"/>
  <c r="BF9" i="34"/>
  <c r="BF22" i="34"/>
  <c r="BF24" i="34"/>
  <c r="BF26" i="34"/>
  <c r="BF28" i="34"/>
  <c r="BF30" i="34"/>
  <c r="BE39" i="23"/>
  <c r="BE50" i="12"/>
  <c r="BE51" i="12"/>
  <c r="BE36" i="34"/>
  <c r="BE34" i="34"/>
  <c r="BE32" i="34"/>
  <c r="BE30" i="34"/>
  <c r="BE28" i="34"/>
  <c r="BE26" i="34"/>
  <c r="BE24" i="34"/>
  <c r="BE22" i="34"/>
  <c r="BE20" i="34"/>
  <c r="BE18" i="34"/>
  <c r="BE16" i="34"/>
  <c r="BE14" i="34"/>
  <c r="BE12" i="34"/>
  <c r="BE10" i="34"/>
  <c r="BE47" i="12"/>
  <c r="BE46" i="12"/>
  <c r="BE9" i="34"/>
  <c r="BE8" i="34"/>
  <c r="BG18" i="41"/>
  <c r="BE11" i="34"/>
  <c r="BE13" i="34"/>
  <c r="BE15" i="34"/>
  <c r="BE17" i="34"/>
  <c r="BE19" i="34"/>
  <c r="BE21" i="34"/>
  <c r="BE23" i="34"/>
  <c r="BE25" i="34"/>
  <c r="BE27" i="34"/>
  <c r="BE29" i="34"/>
  <c r="BD39" i="23"/>
  <c r="BB42" i="12"/>
  <c r="BB47" i="12"/>
  <c r="BB8" i="34"/>
  <c r="BB32" i="34"/>
  <c r="BB34" i="34"/>
  <c r="BB36" i="34"/>
  <c r="BB38" i="34"/>
  <c r="BB46" i="12"/>
  <c r="BD18" i="41"/>
  <c r="BA39" i="23"/>
  <c r="BA50" i="12"/>
  <c r="BA51" i="12"/>
  <c r="BA36" i="34"/>
  <c r="BA34" i="34"/>
  <c r="BA32" i="34"/>
  <c r="BA30" i="34"/>
  <c r="BA28" i="34"/>
  <c r="BA26" i="34"/>
  <c r="BA24" i="34"/>
  <c r="BA22" i="34"/>
  <c r="BA20" i="34"/>
  <c r="BA18" i="34"/>
  <c r="BA16" i="34"/>
  <c r="BA14" i="34"/>
  <c r="BA12" i="34"/>
  <c r="BA10" i="34"/>
  <c r="BA47" i="12"/>
  <c r="BA46" i="12"/>
  <c r="BA11" i="34"/>
  <c r="BA13" i="34"/>
  <c r="BA15" i="34"/>
  <c r="BA17" i="34"/>
  <c r="BA19" i="34"/>
  <c r="BA21" i="34"/>
  <c r="BA23" i="34"/>
  <c r="BA25" i="34"/>
  <c r="BA27" i="34"/>
  <c r="BA29" i="34"/>
  <c r="BA31" i="34"/>
  <c r="BA33" i="34"/>
  <c r="BA35" i="34"/>
  <c r="BA37" i="34"/>
  <c r="BA39" i="34"/>
  <c r="BC18" i="41"/>
  <c r="AZ39" i="23"/>
  <c r="AW37" i="34"/>
  <c r="AW35" i="34"/>
  <c r="AW33" i="34"/>
  <c r="AW31" i="34"/>
  <c r="AW42" i="12"/>
  <c r="AW47" i="12"/>
  <c r="AW46" i="12"/>
  <c r="AW8" i="34"/>
  <c r="AW32" i="34"/>
  <c r="AW34" i="34"/>
  <c r="AW36" i="34"/>
  <c r="AW38" i="34"/>
  <c r="AV39" i="23"/>
  <c r="AV51" i="12"/>
  <c r="AV50" i="12"/>
  <c r="AV36" i="34"/>
  <c r="AV34" i="34"/>
  <c r="AV32" i="34"/>
  <c r="AV47" i="12"/>
  <c r="AV46" i="12"/>
  <c r="AV8" i="34"/>
  <c r="AV31" i="34"/>
  <c r="AV33" i="34"/>
  <c r="AV35" i="34"/>
  <c r="AV37" i="34"/>
  <c r="AV39" i="34"/>
  <c r="AX18" i="41"/>
  <c r="AR37" i="34"/>
  <c r="AR35" i="34"/>
  <c r="AR33" i="34"/>
  <c r="AR31" i="34"/>
  <c r="AR42" i="12"/>
  <c r="AR47" i="12"/>
  <c r="AR8" i="34"/>
  <c r="AR46" i="12"/>
  <c r="AR32" i="34"/>
  <c r="AR34" i="34"/>
  <c r="AR36" i="34"/>
  <c r="AR38" i="34"/>
  <c r="AT18" i="41"/>
  <c r="AQ39" i="23"/>
  <c r="AQ50" i="12"/>
  <c r="AQ51" i="12"/>
  <c r="AQ36" i="34"/>
  <c r="AQ34" i="34"/>
  <c r="AQ32" i="34"/>
  <c r="AQ30" i="34"/>
  <c r="AQ28" i="34"/>
  <c r="AQ26" i="34"/>
  <c r="AQ24" i="34"/>
  <c r="AQ22" i="34"/>
  <c r="AQ46" i="12"/>
  <c r="AQ47" i="12"/>
  <c r="AS18" i="41"/>
  <c r="AQ23" i="34"/>
  <c r="AQ25" i="34"/>
  <c r="AQ27" i="34"/>
  <c r="AQ29" i="34"/>
  <c r="AN42" i="12"/>
  <c r="AN47" i="12"/>
  <c r="AN46" i="12"/>
  <c r="AN32" i="34"/>
  <c r="AN34" i="34"/>
  <c r="AN36" i="34"/>
  <c r="AN38" i="34"/>
  <c r="AP18" i="41"/>
  <c r="AM36" i="32"/>
  <c r="AM18" i="32"/>
  <c r="AM16" i="32"/>
  <c r="AM14" i="32"/>
  <c r="AM12" i="32"/>
  <c r="BZ37" i="30"/>
  <c r="BZ34" i="30"/>
  <c r="CA37" i="30"/>
  <c r="CA33" i="30"/>
  <c r="CA29" i="30"/>
  <c r="CA25" i="30"/>
  <c r="CA21" i="30"/>
  <c r="CA17" i="30"/>
  <c r="CA13" i="30"/>
  <c r="CA9" i="30"/>
  <c r="CB34" i="30"/>
  <c r="CB30" i="30"/>
  <c r="CB26" i="30"/>
  <c r="CB22" i="30"/>
  <c r="CB18" i="30"/>
  <c r="CB14" i="30"/>
  <c r="CB10" i="30"/>
  <c r="CE37" i="30"/>
  <c r="CE33" i="30"/>
  <c r="CE29" i="30"/>
  <c r="CE25" i="30"/>
  <c r="CE21" i="30"/>
  <c r="CE17" i="30"/>
  <c r="CE13" i="30"/>
  <c r="CE9" i="30"/>
  <c r="CF34" i="30"/>
  <c r="CF30" i="30"/>
  <c r="CF26" i="30"/>
  <c r="CF22" i="30"/>
  <c r="CF18" i="30"/>
  <c r="CF14" i="30"/>
  <c r="CF10" i="30"/>
  <c r="CI37" i="30"/>
  <c r="CI33" i="30"/>
  <c r="CI29" i="30"/>
  <c r="CI25" i="30"/>
  <c r="CI21" i="30"/>
  <c r="CI17" i="30"/>
  <c r="CI13" i="30"/>
  <c r="CI9" i="30"/>
  <c r="CJ34" i="30"/>
  <c r="CJ30" i="30"/>
  <c r="CJ26" i="30"/>
  <c r="CJ22" i="30"/>
  <c r="CJ18" i="30"/>
  <c r="CJ14" i="30"/>
  <c r="CJ10" i="30"/>
  <c r="CM37" i="30"/>
  <c r="CM33" i="30"/>
  <c r="CM29" i="30"/>
  <c r="CM25" i="30"/>
  <c r="CM21" i="30"/>
  <c r="CM17" i="30"/>
  <c r="CM13" i="30"/>
  <c r="CM9" i="30"/>
  <c r="BW35" i="29"/>
  <c r="BW31" i="29"/>
  <c r="BW27" i="29"/>
  <c r="BW23" i="29"/>
  <c r="BW19" i="29"/>
  <c r="BW15" i="29"/>
  <c r="BW11" i="29"/>
  <c r="BW7" i="29"/>
  <c r="BX36" i="29"/>
  <c r="BX32" i="29"/>
  <c r="BX28" i="29"/>
  <c r="BX24" i="29"/>
  <c r="BX20" i="29"/>
  <c r="BX16" i="29"/>
  <c r="BX12" i="29"/>
  <c r="BX8" i="29"/>
  <c r="BZ34" i="29"/>
  <c r="BZ32" i="29"/>
  <c r="BZ24" i="29"/>
  <c r="BZ16" i="29"/>
  <c r="BZ8" i="29"/>
  <c r="CC37" i="29"/>
  <c r="CC33" i="29"/>
  <c r="CC29" i="29"/>
  <c r="CC25" i="29"/>
  <c r="CC21" i="29"/>
  <c r="CC17" i="29"/>
  <c r="CC13" i="29"/>
  <c r="CC9" i="29"/>
  <c r="CD34" i="29"/>
  <c r="CD30" i="29"/>
  <c r="CD26" i="29"/>
  <c r="CD22" i="29"/>
  <c r="CD18" i="29"/>
  <c r="CD14" i="29"/>
  <c r="CD10" i="29"/>
  <c r="CG37" i="29"/>
  <c r="CG33" i="29"/>
  <c r="CG29" i="29"/>
  <c r="CG25" i="29"/>
  <c r="CG21" i="29"/>
  <c r="CG17" i="29"/>
  <c r="CG13" i="29"/>
  <c r="CG9" i="29"/>
  <c r="CH34" i="29"/>
  <c r="CH30" i="29"/>
  <c r="CH26" i="29"/>
  <c r="CH22" i="29"/>
  <c r="CH18" i="29"/>
  <c r="CH14" i="29"/>
  <c r="CH10" i="29"/>
  <c r="CK37" i="29"/>
  <c r="CK33" i="29"/>
  <c r="CK29" i="29"/>
  <c r="CK25" i="29"/>
  <c r="CK21" i="29"/>
  <c r="CK17" i="29"/>
  <c r="CK13" i="29"/>
  <c r="CK9" i="29"/>
  <c r="CL34" i="29"/>
  <c r="CL30" i="29"/>
  <c r="CL26" i="29"/>
  <c r="CL22" i="29"/>
  <c r="CL18" i="29"/>
  <c r="CL14" i="29"/>
  <c r="CL10" i="29"/>
  <c r="BU34" i="28"/>
  <c r="BV36" i="28"/>
  <c r="BV35" i="28"/>
  <c r="BZ34" i="28"/>
  <c r="BZ32" i="28"/>
  <c r="BZ30" i="28"/>
  <c r="BZ28" i="28"/>
  <c r="BZ26" i="28"/>
  <c r="BZ24" i="28"/>
  <c r="BZ22" i="28"/>
  <c r="BZ20" i="28"/>
  <c r="BZ18" i="28"/>
  <c r="BZ16" i="28"/>
  <c r="BZ14" i="28"/>
  <c r="BZ12" i="28"/>
  <c r="BZ10" i="28"/>
  <c r="BZ8" i="28"/>
  <c r="CD36" i="27"/>
  <c r="CD34" i="27"/>
  <c r="CD32" i="27"/>
  <c r="CD30" i="27"/>
  <c r="CD28" i="27"/>
  <c r="CD26" i="27"/>
  <c r="CD24" i="27"/>
  <c r="CD22" i="27"/>
  <c r="CD20" i="27"/>
  <c r="CD18" i="27"/>
  <c r="CD16" i="27"/>
  <c r="CD14" i="27"/>
  <c r="CD12" i="27"/>
  <c r="CD10" i="27"/>
  <c r="CD8" i="27"/>
  <c r="CH36" i="27"/>
  <c r="CH34" i="27"/>
  <c r="CH32" i="27"/>
  <c r="CH30" i="27"/>
  <c r="CH28" i="27"/>
  <c r="CH26" i="27"/>
  <c r="CH24" i="27"/>
  <c r="CH22" i="27"/>
  <c r="CH20" i="27"/>
  <c r="CH18" i="27"/>
  <c r="CH16" i="27"/>
  <c r="CH14" i="27"/>
  <c r="CH12" i="27"/>
  <c r="CH10" i="27"/>
  <c r="CH8" i="27"/>
  <c r="CK37" i="27"/>
  <c r="CK35" i="27"/>
  <c r="CK33" i="27"/>
  <c r="CK31" i="27"/>
  <c r="CK29" i="27"/>
  <c r="CK27" i="27"/>
  <c r="CK25" i="27"/>
  <c r="CK23" i="27"/>
  <c r="CK21" i="27"/>
  <c r="CK19" i="27"/>
  <c r="CK17" i="27"/>
  <c r="CK15" i="27"/>
  <c r="CK13" i="27"/>
  <c r="CK11" i="27"/>
  <c r="CK9" i="27"/>
  <c r="CK7" i="27"/>
  <c r="CL36" i="27"/>
  <c r="CL34" i="27"/>
  <c r="CL32" i="27"/>
  <c r="CL30" i="27"/>
  <c r="CL28" i="27"/>
  <c r="CL26" i="27"/>
  <c r="CL24" i="27"/>
  <c r="CL22" i="27"/>
  <c r="CL20" i="27"/>
  <c r="CL18" i="27"/>
  <c r="CL16" i="27"/>
  <c r="CL14" i="27"/>
  <c r="CL12" i="27"/>
  <c r="CL10" i="27"/>
  <c r="CL8" i="27"/>
  <c r="BZ37" i="26"/>
  <c r="CB36" i="26"/>
  <c r="CB34" i="26"/>
  <c r="CB32" i="26"/>
  <c r="CB30" i="26"/>
  <c r="CB28" i="26"/>
  <c r="CB26" i="26"/>
  <c r="CB24" i="26"/>
  <c r="CB22" i="26"/>
  <c r="CB20" i="26"/>
  <c r="CB18" i="26"/>
  <c r="CB16" i="26"/>
  <c r="CB14" i="26"/>
  <c r="CB12" i="26"/>
  <c r="CB10" i="26"/>
  <c r="CB8" i="26"/>
  <c r="CF36" i="26"/>
  <c r="CF34" i="26"/>
  <c r="CF32" i="26"/>
  <c r="CF30" i="26"/>
  <c r="CF28" i="26"/>
  <c r="CF26" i="26"/>
  <c r="CF24" i="26"/>
  <c r="CF22" i="26"/>
  <c r="CF20" i="26"/>
  <c r="CF18" i="26"/>
  <c r="CF16" i="26"/>
  <c r="CF14" i="26"/>
  <c r="CF12" i="26"/>
  <c r="CF10" i="26"/>
  <c r="CF8" i="26"/>
  <c r="CM37" i="26"/>
  <c r="CM35" i="26"/>
  <c r="CM33" i="26"/>
  <c r="CM31" i="26"/>
  <c r="CM29" i="26"/>
  <c r="CM27" i="26"/>
  <c r="CM25" i="26"/>
  <c r="CM23" i="26"/>
  <c r="CM21" i="26"/>
  <c r="CM19" i="26"/>
  <c r="CM17" i="26"/>
  <c r="CM15" i="26"/>
  <c r="CM13" i="26"/>
  <c r="CM11" i="26"/>
  <c r="CM9" i="26"/>
  <c r="CM7" i="26"/>
  <c r="BW37" i="25"/>
  <c r="BW35" i="25"/>
  <c r="BW33" i="25"/>
  <c r="BW31" i="25"/>
  <c r="BW29" i="25"/>
  <c r="BW27" i="25"/>
  <c r="BW25" i="25"/>
  <c r="BW23" i="25"/>
  <c r="BW21" i="25"/>
  <c r="BW19" i="25"/>
  <c r="BW17" i="25"/>
  <c r="BW15" i="25"/>
  <c r="BW13" i="25"/>
  <c r="BW11" i="25"/>
  <c r="BW9" i="25"/>
  <c r="BW7" i="25"/>
  <c r="BZ36" i="25"/>
  <c r="CD36" i="25"/>
  <c r="CD34" i="25"/>
  <c r="CD32" i="25"/>
  <c r="CD30" i="25"/>
  <c r="CD28" i="25"/>
  <c r="CD26" i="25"/>
  <c r="CD24" i="25"/>
  <c r="CD22" i="25"/>
  <c r="CD20" i="25"/>
  <c r="CD18" i="25"/>
  <c r="CD16" i="25"/>
  <c r="CD14" i="25"/>
  <c r="CD12" i="25"/>
  <c r="CD10" i="25"/>
  <c r="CD8" i="25"/>
  <c r="CH36" i="25"/>
  <c r="CH34" i="25"/>
  <c r="CH32" i="25"/>
  <c r="CH30" i="25"/>
  <c r="CH28" i="25"/>
  <c r="CH26" i="25"/>
  <c r="CH24" i="25"/>
  <c r="CH22" i="25"/>
  <c r="CH20" i="25"/>
  <c r="CH18" i="25"/>
  <c r="CH16" i="25"/>
  <c r="CH14" i="25"/>
  <c r="CH12" i="25"/>
  <c r="CH10" i="25"/>
  <c r="CH8" i="25"/>
  <c r="CK37" i="25"/>
  <c r="CK35" i="25"/>
  <c r="CK33" i="25"/>
  <c r="CK31" i="25"/>
  <c r="CK29" i="25"/>
  <c r="CK27" i="25"/>
  <c r="CK25" i="25"/>
  <c r="CK23" i="25"/>
  <c r="CK21" i="25"/>
  <c r="CK19" i="25"/>
  <c r="CK17" i="25"/>
  <c r="CK15" i="25"/>
  <c r="CK13" i="25"/>
  <c r="CK11" i="25"/>
  <c r="CK9" i="25"/>
  <c r="CK7" i="25"/>
  <c r="CL36" i="25"/>
  <c r="CL34" i="25"/>
  <c r="CL32" i="25"/>
  <c r="CL30" i="25"/>
  <c r="CL28" i="25"/>
  <c r="CL26" i="25"/>
  <c r="CL24" i="25"/>
  <c r="CL22" i="25"/>
  <c r="CL20" i="25"/>
  <c r="CL18" i="25"/>
  <c r="CL16" i="25"/>
  <c r="CL14" i="25"/>
  <c r="CL12" i="25"/>
  <c r="CL10" i="25"/>
  <c r="CL8" i="25"/>
  <c r="BI37" i="31"/>
  <c r="BI36" i="31"/>
  <c r="BI35" i="31"/>
  <c r="BI34" i="31"/>
  <c r="BI33" i="31"/>
  <c r="BI32" i="31"/>
  <c r="BI31" i="31"/>
  <c r="BI30" i="31"/>
  <c r="BI29" i="31"/>
  <c r="BI28" i="31"/>
  <c r="BI27" i="31"/>
  <c r="BI26" i="31"/>
  <c r="BI25" i="31"/>
  <c r="BI24" i="31"/>
  <c r="BI23" i="31"/>
  <c r="BI22" i="31"/>
  <c r="BI21" i="31"/>
  <c r="BI20" i="31"/>
  <c r="BI19" i="31"/>
  <c r="BI18" i="31"/>
  <c r="BI17" i="31"/>
  <c r="BI16" i="31"/>
  <c r="BI15" i="31"/>
  <c r="BI14" i="31"/>
  <c r="BI13" i="31"/>
  <c r="BI12" i="31"/>
  <c r="BI11" i="31"/>
  <c r="BI10" i="31"/>
  <c r="BI9" i="31"/>
  <c r="BI8" i="31"/>
  <c r="BI7" i="31"/>
  <c r="BI36" i="33"/>
  <c r="BI34" i="33"/>
  <c r="BI32" i="33"/>
  <c r="BI30" i="33"/>
  <c r="BI28" i="33"/>
  <c r="BI26" i="33"/>
  <c r="BI24" i="33"/>
  <c r="BI22" i="33"/>
  <c r="BI20" i="33"/>
  <c r="BI18" i="33"/>
  <c r="BI16" i="33"/>
  <c r="BI14" i="33"/>
  <c r="BI12" i="33"/>
  <c r="BI10" i="33"/>
  <c r="BI8" i="33"/>
  <c r="BI36" i="30"/>
  <c r="BI34" i="30"/>
  <c r="BI32" i="30"/>
  <c r="BI30" i="30"/>
  <c r="BI28" i="30"/>
  <c r="BI26" i="30"/>
  <c r="BI24" i="30"/>
  <c r="BI22" i="30"/>
  <c r="BI20" i="30"/>
  <c r="BI18" i="30"/>
  <c r="BI16" i="30"/>
  <c r="BI14" i="30"/>
  <c r="BI12" i="30"/>
  <c r="BI10" i="30"/>
  <c r="BI8" i="30"/>
  <c r="BI37" i="29"/>
  <c r="BI36" i="29"/>
  <c r="BI35" i="29"/>
  <c r="BI34" i="29"/>
  <c r="BI33" i="29"/>
  <c r="BI32" i="29"/>
  <c r="BI31" i="29"/>
  <c r="BI30" i="29"/>
  <c r="BI29" i="29"/>
  <c r="BI28" i="29"/>
  <c r="BI27" i="29"/>
  <c r="BI26" i="29"/>
  <c r="BI25" i="29"/>
  <c r="BI24" i="29"/>
  <c r="BI23" i="29"/>
  <c r="BI22" i="29"/>
  <c r="BI21" i="29"/>
  <c r="BI20" i="29"/>
  <c r="BI19" i="29"/>
  <c r="BI18" i="29"/>
  <c r="BI17" i="29"/>
  <c r="BI16" i="29"/>
  <c r="BI15" i="29"/>
  <c r="BI14" i="29"/>
  <c r="BI13" i="29"/>
  <c r="BI12" i="29"/>
  <c r="BI11" i="29"/>
  <c r="BI10" i="29"/>
  <c r="BI9" i="29"/>
  <c r="BI8" i="29"/>
  <c r="BI7" i="29"/>
  <c r="BI36" i="28"/>
  <c r="BI34" i="28"/>
  <c r="BI32" i="28"/>
  <c r="BI30" i="28"/>
  <c r="BI28" i="28"/>
  <c r="BI26" i="28"/>
  <c r="BI24" i="28"/>
  <c r="BI22" i="28"/>
  <c r="BI20" i="28"/>
  <c r="BI18" i="28"/>
  <c r="BI16" i="28"/>
  <c r="BI14" i="28"/>
  <c r="BI12" i="28"/>
  <c r="BI10" i="28"/>
  <c r="BI8" i="28"/>
  <c r="BI37" i="27"/>
  <c r="BI36" i="27"/>
  <c r="BI35" i="27"/>
  <c r="BI34" i="27"/>
  <c r="BI33" i="27"/>
  <c r="BI32" i="27"/>
  <c r="BI31" i="27"/>
  <c r="BI30" i="27"/>
  <c r="BI29" i="27"/>
  <c r="BI28" i="27"/>
  <c r="BI27" i="27"/>
  <c r="BI26" i="27"/>
  <c r="BI25" i="27"/>
  <c r="BI24" i="27"/>
  <c r="BI23" i="27"/>
  <c r="BI22" i="27"/>
  <c r="BI21" i="27"/>
  <c r="BI20" i="27"/>
  <c r="BI19" i="27"/>
  <c r="BI18" i="27"/>
  <c r="BI17" i="27"/>
  <c r="BI16" i="27"/>
  <c r="BI15" i="27"/>
  <c r="BI14" i="27"/>
  <c r="BI13" i="27"/>
  <c r="BI12" i="27"/>
  <c r="BI11" i="27"/>
  <c r="BI10" i="27"/>
  <c r="BI9" i="27"/>
  <c r="BI8" i="27"/>
  <c r="BI7" i="27"/>
  <c r="BI37" i="26"/>
  <c r="BI35" i="26"/>
  <c r="BI33" i="26"/>
  <c r="BI31" i="26"/>
  <c r="BI29" i="26"/>
  <c r="BI27" i="26"/>
  <c r="BI25" i="26"/>
  <c r="BI23" i="26"/>
  <c r="BI21" i="26"/>
  <c r="BI19" i="26"/>
  <c r="BI17" i="26"/>
  <c r="BI15" i="26"/>
  <c r="BI13" i="26"/>
  <c r="BI11" i="26"/>
  <c r="BI9" i="26"/>
  <c r="BI7" i="26"/>
  <c r="B38" i="32"/>
  <c r="CL41" i="24"/>
  <c r="CJ41" i="24"/>
  <c r="CF41" i="24"/>
  <c r="CC15" i="41"/>
  <c r="AY15" i="41"/>
  <c r="AX15" i="41"/>
  <c r="AY34" i="32"/>
  <c r="AY16" i="32"/>
  <c r="AY8" i="32"/>
  <c r="BS18" i="41"/>
  <c r="BR30" i="34"/>
  <c r="BR28" i="34"/>
  <c r="BR26" i="34"/>
  <c r="BR24" i="34"/>
  <c r="BR22" i="34"/>
  <c r="BJ8" i="34"/>
  <c r="BT31" i="34"/>
  <c r="BT15" i="34"/>
  <c r="AM10" i="32"/>
  <c r="AM39" i="23"/>
  <c r="AM8" i="32"/>
  <c r="AM21" i="32"/>
  <c r="AM23" i="32"/>
  <c r="AM51" i="12"/>
  <c r="AM50" i="12"/>
  <c r="AM47" i="12"/>
  <c r="AM46" i="12"/>
  <c r="AM31" i="34"/>
  <c r="AM33" i="34"/>
  <c r="AM35" i="34"/>
  <c r="AM37" i="34"/>
  <c r="AM39" i="34"/>
  <c r="AL35" i="32"/>
  <c r="AL33" i="32"/>
  <c r="AL31" i="32"/>
  <c r="AL29" i="32"/>
  <c r="AL27" i="32"/>
  <c r="AL25" i="32"/>
  <c r="AL23" i="32"/>
  <c r="AL21" i="32"/>
  <c r="AL39" i="23"/>
  <c r="AL36" i="32"/>
  <c r="AL8" i="32"/>
  <c r="AL10" i="32"/>
  <c r="AL12" i="32"/>
  <c r="AL14" i="32"/>
  <c r="AL16" i="32"/>
  <c r="AL18" i="32"/>
  <c r="AL38" i="32"/>
  <c r="AJ37" i="34"/>
  <c r="AJ35" i="34"/>
  <c r="AJ33" i="34"/>
  <c r="AJ31" i="34"/>
  <c r="AJ29" i="34"/>
  <c r="AJ27" i="34"/>
  <c r="AJ25" i="34"/>
  <c r="AJ23" i="34"/>
  <c r="AJ21" i="34"/>
  <c r="AJ19" i="34"/>
  <c r="AJ17" i="34"/>
  <c r="AJ15" i="34"/>
  <c r="AJ13" i="34"/>
  <c r="AJ11" i="34"/>
  <c r="AJ42" i="12"/>
  <c r="AJ47" i="12"/>
  <c r="AJ10" i="34"/>
  <c r="AJ12" i="34"/>
  <c r="AJ14" i="34"/>
  <c r="AJ16" i="34"/>
  <c r="AJ18" i="34"/>
  <c r="AJ20" i="34"/>
  <c r="AJ22" i="34"/>
  <c r="AJ46" i="12"/>
  <c r="AJ9" i="34"/>
  <c r="AJ8" i="34"/>
  <c r="AJ24" i="34"/>
  <c r="AJ26" i="34"/>
  <c r="AJ28" i="34"/>
  <c r="AJ30" i="34"/>
  <c r="AI36" i="32"/>
  <c r="AI18" i="32"/>
  <c r="AI16" i="32"/>
  <c r="AI14" i="32"/>
  <c r="AI12" i="32"/>
  <c r="AI10" i="32"/>
  <c r="AI39" i="23"/>
  <c r="AI8" i="32"/>
  <c r="AI21" i="32"/>
  <c r="AI23" i="32"/>
  <c r="AI25" i="32"/>
  <c r="AI27" i="32"/>
  <c r="AI29" i="32"/>
  <c r="AI31" i="32"/>
  <c r="AI33" i="32"/>
  <c r="AI35" i="32"/>
  <c r="AI51" i="12"/>
  <c r="AI50" i="12"/>
  <c r="AI36" i="34"/>
  <c r="AI34" i="34"/>
  <c r="AI32" i="34"/>
  <c r="AI47" i="12"/>
  <c r="AI46" i="12"/>
  <c r="AI8" i="34"/>
  <c r="AI9" i="34"/>
  <c r="AK18" i="41"/>
  <c r="AH35" i="32"/>
  <c r="AH33" i="32"/>
  <c r="AH31" i="32"/>
  <c r="AH29" i="32"/>
  <c r="AH27" i="32"/>
  <c r="AH25" i="32"/>
  <c r="AH23" i="32"/>
  <c r="AH21" i="32"/>
  <c r="AH39" i="23"/>
  <c r="AH36" i="32"/>
  <c r="AH8" i="32"/>
  <c r="AH10" i="32"/>
  <c r="AH12" i="32"/>
  <c r="AH14" i="32"/>
  <c r="AH16" i="32"/>
  <c r="AH18" i="32"/>
  <c r="AH38" i="32"/>
  <c r="AF37" i="34"/>
  <c r="AF35" i="34"/>
  <c r="AF33" i="34"/>
  <c r="AF31" i="34"/>
  <c r="AF29" i="34"/>
  <c r="AF27" i="34"/>
  <c r="AF25" i="34"/>
  <c r="AF23" i="34"/>
  <c r="AF21" i="34"/>
  <c r="AF19" i="34"/>
  <c r="AF17" i="34"/>
  <c r="AF15" i="34"/>
  <c r="AF13" i="34"/>
  <c r="AF11" i="34"/>
  <c r="AF42" i="12"/>
  <c r="AF47" i="12"/>
  <c r="AF46" i="12"/>
  <c r="AF10" i="34"/>
  <c r="AF12" i="34"/>
  <c r="AF14" i="34"/>
  <c r="AF16" i="34"/>
  <c r="AF18" i="34"/>
  <c r="AF20" i="34"/>
  <c r="AF22" i="34"/>
  <c r="AF9" i="34"/>
  <c r="AF24" i="34"/>
  <c r="AF26" i="34"/>
  <c r="AF28" i="34"/>
  <c r="AF30" i="34"/>
  <c r="AE36" i="32"/>
  <c r="AE18" i="32"/>
  <c r="AE16" i="32"/>
  <c r="AE14" i="32"/>
  <c r="AE12" i="32"/>
  <c r="AE10" i="32"/>
  <c r="AE39" i="23"/>
  <c r="AE8" i="32"/>
  <c r="AE21" i="32"/>
  <c r="AE23" i="32"/>
  <c r="AE25" i="32"/>
  <c r="AE27" i="32"/>
  <c r="AE29" i="32"/>
  <c r="AE31" i="32"/>
  <c r="AE33" i="32"/>
  <c r="AE35" i="32"/>
  <c r="AE51" i="12"/>
  <c r="AE50" i="12"/>
  <c r="AE36" i="34"/>
  <c r="AE34" i="34"/>
  <c r="AE32" i="34"/>
  <c r="AE22" i="34"/>
  <c r="AE20" i="34"/>
  <c r="AE18" i="34"/>
  <c r="AE16" i="34"/>
  <c r="AE14" i="34"/>
  <c r="AE12" i="34"/>
  <c r="AE10" i="34"/>
  <c r="AE47" i="12"/>
  <c r="AE46" i="12"/>
  <c r="AE8" i="34"/>
  <c r="AE9" i="34"/>
  <c r="AE11" i="34"/>
  <c r="AE13" i="34"/>
  <c r="AE15" i="34"/>
  <c r="AE17" i="34"/>
  <c r="AE19" i="34"/>
  <c r="AE21" i="34"/>
  <c r="AG18" i="41"/>
  <c r="AD35" i="32"/>
  <c r="AD33" i="32"/>
  <c r="AD31" i="32"/>
  <c r="AD29" i="32"/>
  <c r="AD27" i="32"/>
  <c r="AD25" i="32"/>
  <c r="AD23" i="32"/>
  <c r="AD21" i="32"/>
  <c r="AD39" i="23"/>
  <c r="AD36" i="32"/>
  <c r="AD8" i="32"/>
  <c r="AD10" i="32"/>
  <c r="AD12" i="32"/>
  <c r="AD14" i="32"/>
  <c r="AD16" i="32"/>
  <c r="AD18" i="32"/>
  <c r="AD38" i="32"/>
  <c r="AB37" i="34"/>
  <c r="AB35" i="34"/>
  <c r="AB33" i="34"/>
  <c r="AB31" i="34"/>
  <c r="AB29" i="34"/>
  <c r="AB27" i="34"/>
  <c r="AB25" i="34"/>
  <c r="AB23" i="34"/>
  <c r="AB21" i="34"/>
  <c r="AB19" i="34"/>
  <c r="AB17" i="34"/>
  <c r="AB15" i="34"/>
  <c r="AB13" i="34"/>
  <c r="AB11" i="34"/>
  <c r="AB42" i="12"/>
  <c r="AB47" i="12"/>
  <c r="AB10" i="34"/>
  <c r="AB12" i="34"/>
  <c r="AB14" i="34"/>
  <c r="AB16" i="34"/>
  <c r="AB18" i="34"/>
  <c r="AB20" i="34"/>
  <c r="AB22" i="34"/>
  <c r="AB9" i="34"/>
  <c r="AB8" i="34"/>
  <c r="AB24" i="34"/>
  <c r="AB26" i="34"/>
  <c r="AB28" i="34"/>
  <c r="AB30" i="34"/>
  <c r="AA36" i="32"/>
  <c r="AA18" i="32"/>
  <c r="AA16" i="32"/>
  <c r="AA14" i="32"/>
  <c r="AA12" i="32"/>
  <c r="AA10" i="32"/>
  <c r="AA39" i="23"/>
  <c r="AA8" i="32"/>
  <c r="AA21" i="32"/>
  <c r="AA23" i="32"/>
  <c r="AA25" i="32"/>
  <c r="AA27" i="32"/>
  <c r="AA29" i="32"/>
  <c r="AA31" i="32"/>
  <c r="AA33" i="32"/>
  <c r="AA35" i="32"/>
  <c r="AA51" i="12"/>
  <c r="AA50" i="12"/>
  <c r="AA36" i="34"/>
  <c r="AA34" i="34"/>
  <c r="AA32" i="34"/>
  <c r="AA47" i="12"/>
  <c r="AA46" i="12"/>
  <c r="AA8" i="34"/>
  <c r="AA9" i="34"/>
  <c r="AC18" i="41"/>
  <c r="Z35" i="32"/>
  <c r="Z33" i="32"/>
  <c r="Z31" i="32"/>
  <c r="Z29" i="32"/>
  <c r="Z27" i="32"/>
  <c r="Z25" i="32"/>
  <c r="Z23" i="32"/>
  <c r="Z21" i="32"/>
  <c r="Z36" i="32"/>
  <c r="Z8" i="32"/>
  <c r="Z10" i="32"/>
  <c r="Z12" i="32"/>
  <c r="Z14" i="32"/>
  <c r="Z16" i="32"/>
  <c r="Z18" i="32"/>
  <c r="Z38" i="32"/>
  <c r="W42" i="12"/>
  <c r="W47" i="12"/>
  <c r="W46" i="12"/>
  <c r="W8" i="34"/>
  <c r="W32" i="34"/>
  <c r="W34" i="34"/>
  <c r="W36" i="34"/>
  <c r="W38" i="34"/>
  <c r="Y18" i="41"/>
  <c r="V36" i="32"/>
  <c r="V18" i="32"/>
  <c r="V16" i="32"/>
  <c r="V14" i="32"/>
  <c r="V12" i="32"/>
  <c r="V10" i="32"/>
  <c r="V39" i="23"/>
  <c r="V8" i="32"/>
  <c r="V21" i="32"/>
  <c r="V23" i="32"/>
  <c r="V25" i="32"/>
  <c r="V27" i="32"/>
  <c r="V29" i="32"/>
  <c r="V31" i="32"/>
  <c r="V33" i="32"/>
  <c r="V35" i="32"/>
  <c r="V51" i="12"/>
  <c r="V50" i="12"/>
  <c r="V30" i="34"/>
  <c r="V28" i="34"/>
  <c r="V26" i="34"/>
  <c r="V24" i="34"/>
  <c r="V22" i="34"/>
  <c r="V20" i="34"/>
  <c r="V18" i="34"/>
  <c r="V16" i="34"/>
  <c r="V14" i="34"/>
  <c r="V12" i="34"/>
  <c r="V10" i="34"/>
  <c r="V47" i="12"/>
  <c r="V11" i="34"/>
  <c r="V13" i="34"/>
  <c r="V15" i="34"/>
  <c r="V17" i="34"/>
  <c r="V19" i="34"/>
  <c r="V21" i="34"/>
  <c r="V23" i="34"/>
  <c r="V25" i="34"/>
  <c r="V27" i="34"/>
  <c r="V29" i="34"/>
  <c r="V31" i="34"/>
  <c r="V33" i="34"/>
  <c r="V35" i="34"/>
  <c r="V37" i="34"/>
  <c r="V39" i="34"/>
  <c r="D34" i="35" s="1"/>
  <c r="U35" i="32"/>
  <c r="U33" i="32"/>
  <c r="U31" i="32"/>
  <c r="U29" i="32"/>
  <c r="U27" i="32"/>
  <c r="U25" i="32"/>
  <c r="U23" i="32"/>
  <c r="U21" i="32"/>
  <c r="U39" i="23"/>
  <c r="U36" i="32"/>
  <c r="U8" i="32"/>
  <c r="U10" i="32"/>
  <c r="U12" i="32"/>
  <c r="U14" i="32"/>
  <c r="U16" i="32"/>
  <c r="U18" i="32"/>
  <c r="U38" i="32"/>
  <c r="S37" i="34"/>
  <c r="S33" i="34"/>
  <c r="S29" i="34"/>
  <c r="S25" i="34"/>
  <c r="S21" i="34"/>
  <c r="S17" i="34"/>
  <c r="S13" i="34"/>
  <c r="S42" i="12"/>
  <c r="S47" i="12"/>
  <c r="S46" i="12"/>
  <c r="S10" i="34"/>
  <c r="S12" i="34"/>
  <c r="S14" i="34"/>
  <c r="S16" i="34"/>
  <c r="S18" i="34"/>
  <c r="S20" i="34"/>
  <c r="S22" i="34"/>
  <c r="S24" i="34"/>
  <c r="S26" i="34"/>
  <c r="S28" i="34"/>
  <c r="S30" i="34"/>
  <c r="S32" i="34"/>
  <c r="S34" i="34"/>
  <c r="S36" i="34"/>
  <c r="S38" i="34"/>
  <c r="S8" i="34"/>
  <c r="S9" i="34"/>
  <c r="U18" i="41"/>
  <c r="R36" i="32"/>
  <c r="R18" i="32"/>
  <c r="R16" i="32"/>
  <c r="R14" i="32"/>
  <c r="R12" i="32"/>
  <c r="R10" i="32"/>
  <c r="R39" i="23"/>
  <c r="R8" i="32"/>
  <c r="R21" i="32"/>
  <c r="R23" i="32"/>
  <c r="R25" i="32"/>
  <c r="R27" i="32"/>
  <c r="R29" i="32"/>
  <c r="R31" i="32"/>
  <c r="R33" i="32"/>
  <c r="R35" i="32"/>
  <c r="R50" i="12"/>
  <c r="R51" i="12"/>
  <c r="R36" i="34"/>
  <c r="R34" i="34"/>
  <c r="R32" i="34"/>
  <c r="R47" i="12"/>
  <c r="R46" i="12"/>
  <c r="R8" i="34"/>
  <c r="Q35" i="32"/>
  <c r="Q33" i="32"/>
  <c r="Q31" i="32"/>
  <c r="Q29" i="32"/>
  <c r="Q27" i="32"/>
  <c r="Q25" i="32"/>
  <c r="Q23" i="32"/>
  <c r="Q21" i="32"/>
  <c r="Q39" i="23"/>
  <c r="Q36" i="32"/>
  <c r="Q8" i="32"/>
  <c r="Q10" i="32"/>
  <c r="Q12" i="32"/>
  <c r="Q14" i="32"/>
  <c r="Q16" i="32"/>
  <c r="Q18" i="32"/>
  <c r="Q38" i="32"/>
  <c r="O50" i="12"/>
  <c r="O51" i="12"/>
  <c r="M37" i="34"/>
  <c r="C7" i="32"/>
  <c r="C11" i="32"/>
  <c r="C15" i="32"/>
  <c r="C20" i="32"/>
  <c r="C24" i="32"/>
  <c r="C28" i="32"/>
  <c r="C32" i="32"/>
  <c r="AO18" i="41"/>
  <c r="AL18" i="41"/>
  <c r="AD18" i="41"/>
  <c r="X18" i="41"/>
  <c r="AE39" i="34"/>
  <c r="M38" i="34"/>
  <c r="AF38" i="34"/>
  <c r="AE37" i="34"/>
  <c r="M36" i="34"/>
  <c r="AF36" i="34"/>
  <c r="AE35" i="34"/>
  <c r="M34" i="34"/>
  <c r="AF34" i="34"/>
  <c r="AE33" i="34"/>
  <c r="M32" i="34"/>
  <c r="AF32" i="34"/>
  <c r="AE31" i="34"/>
  <c r="AM29" i="34"/>
  <c r="AI29" i="34"/>
  <c r="AA29" i="34"/>
  <c r="R23" i="35"/>
  <c r="R22" i="35"/>
  <c r="AM27" i="34"/>
  <c r="AI27" i="34"/>
  <c r="AA27" i="34"/>
  <c r="R21" i="35"/>
  <c r="R20" i="35"/>
  <c r="AM25" i="34"/>
  <c r="AI25" i="34"/>
  <c r="AA25" i="34"/>
  <c r="R19" i="35"/>
  <c r="R18" i="35"/>
  <c r="AM23" i="34"/>
  <c r="AI23" i="34"/>
  <c r="AA23" i="34"/>
  <c r="R17" i="35"/>
  <c r="AI21" i="34"/>
  <c r="AI19" i="34"/>
  <c r="AI17" i="34"/>
  <c r="AI15" i="34"/>
  <c r="AI13" i="34"/>
  <c r="AI11" i="34"/>
  <c r="AF8" i="34"/>
  <c r="M35" i="34"/>
  <c r="M33" i="34"/>
  <c r="D28" i="35" s="1"/>
  <c r="M31" i="34"/>
  <c r="M29" i="34"/>
  <c r="M27" i="34"/>
  <c r="M25" i="34"/>
  <c r="M23" i="34"/>
  <c r="M21" i="34"/>
  <c r="M19" i="34"/>
  <c r="M17" i="34"/>
  <c r="M15" i="34"/>
  <c r="M13" i="34"/>
  <c r="M11" i="34"/>
  <c r="M42" i="12"/>
  <c r="M47" i="12"/>
  <c r="M46" i="12"/>
  <c r="M10" i="34"/>
  <c r="M12" i="34"/>
  <c r="M14" i="34"/>
  <c r="M16" i="34"/>
  <c r="M18" i="34"/>
  <c r="M20" i="34"/>
  <c r="M22" i="34"/>
  <c r="M24" i="34"/>
  <c r="M26" i="34"/>
  <c r="M28" i="34"/>
  <c r="M30" i="34"/>
  <c r="O18" i="41"/>
  <c r="L36" i="32"/>
  <c r="L18" i="32"/>
  <c r="L16" i="32"/>
  <c r="L14" i="32"/>
  <c r="L12" i="32"/>
  <c r="L10" i="32"/>
  <c r="L39" i="23"/>
  <c r="L8" i="32"/>
  <c r="L21" i="32"/>
  <c r="L23" i="32"/>
  <c r="L25" i="32"/>
  <c r="L27" i="32"/>
  <c r="L29" i="32"/>
  <c r="L31" i="32"/>
  <c r="L33" i="32"/>
  <c r="L35" i="32"/>
  <c r="L51" i="12"/>
  <c r="L50" i="12"/>
  <c r="L36" i="34"/>
  <c r="L34" i="34"/>
  <c r="L32" i="34"/>
  <c r="L20" i="34"/>
  <c r="L18" i="34"/>
  <c r="L16" i="34"/>
  <c r="L14" i="34"/>
  <c r="L12" i="34"/>
  <c r="L10" i="34"/>
  <c r="L47" i="12"/>
  <c r="L46" i="12"/>
  <c r="L9" i="34"/>
  <c r="L11" i="34"/>
  <c r="L13" i="34"/>
  <c r="L15" i="34"/>
  <c r="L17" i="34"/>
  <c r="L19" i="34"/>
  <c r="L21" i="34"/>
  <c r="K35" i="32"/>
  <c r="K33" i="32"/>
  <c r="K31" i="32"/>
  <c r="K29" i="32"/>
  <c r="K27" i="32"/>
  <c r="K25" i="32"/>
  <c r="K23" i="32"/>
  <c r="K21" i="32"/>
  <c r="K39" i="23"/>
  <c r="K36" i="32"/>
  <c r="K8" i="32"/>
  <c r="K10" i="32"/>
  <c r="K12" i="32"/>
  <c r="K14" i="32"/>
  <c r="K16" i="32"/>
  <c r="K18" i="32"/>
  <c r="K38" i="32"/>
  <c r="I37" i="34"/>
  <c r="I35" i="34"/>
  <c r="I33" i="34"/>
  <c r="I31" i="34"/>
  <c r="I29" i="34"/>
  <c r="I27" i="34"/>
  <c r="I25" i="34"/>
  <c r="I23" i="34"/>
  <c r="I21" i="34"/>
  <c r="I19" i="34"/>
  <c r="I17" i="34"/>
  <c r="I15" i="34"/>
  <c r="I13" i="34"/>
  <c r="I11" i="34"/>
  <c r="I42" i="12"/>
  <c r="I47" i="12"/>
  <c r="I46" i="12"/>
  <c r="I8" i="34"/>
  <c r="I10" i="34"/>
  <c r="I12" i="34"/>
  <c r="I14" i="34"/>
  <c r="I16" i="34"/>
  <c r="I18" i="34"/>
  <c r="I20" i="34"/>
  <c r="I9" i="34"/>
  <c r="I22" i="34"/>
  <c r="I24" i="34"/>
  <c r="I26" i="34"/>
  <c r="I28" i="34"/>
  <c r="I30" i="34"/>
  <c r="K18" i="41"/>
  <c r="H36" i="32"/>
  <c r="H18" i="32"/>
  <c r="H16" i="32"/>
  <c r="H14" i="32"/>
  <c r="H12" i="32"/>
  <c r="H10" i="32"/>
  <c r="H39" i="23"/>
  <c r="H8" i="32"/>
  <c r="H21" i="32"/>
  <c r="H23" i="32"/>
  <c r="H25" i="32"/>
  <c r="H27" i="32"/>
  <c r="H29" i="32"/>
  <c r="H31" i="32"/>
  <c r="H33" i="32"/>
  <c r="H35" i="32"/>
  <c r="H51" i="12"/>
  <c r="H52" i="12" s="1"/>
  <c r="H36" i="34"/>
  <c r="H34" i="34"/>
  <c r="H32" i="34"/>
  <c r="H47" i="12"/>
  <c r="H46" i="12"/>
  <c r="H9" i="34"/>
  <c r="H8" i="34"/>
  <c r="G35" i="32"/>
  <c r="G33" i="32"/>
  <c r="G31" i="32"/>
  <c r="G29" i="32"/>
  <c r="G27" i="32"/>
  <c r="G25" i="32"/>
  <c r="G23" i="32"/>
  <c r="G21" i="32"/>
  <c r="G36" i="32"/>
  <c r="G8" i="32"/>
  <c r="G10" i="32"/>
  <c r="G12" i="32"/>
  <c r="G14" i="32"/>
  <c r="G16" i="32"/>
  <c r="G18" i="32"/>
  <c r="G38" i="32"/>
  <c r="E37" i="34"/>
  <c r="E35" i="34"/>
  <c r="E33" i="34"/>
  <c r="E31" i="34"/>
  <c r="E29" i="34"/>
  <c r="E27" i="34"/>
  <c r="E25" i="34"/>
  <c r="E23" i="34"/>
  <c r="E21" i="34"/>
  <c r="E19" i="34"/>
  <c r="B14" i="35" s="1"/>
  <c r="E17" i="34"/>
  <c r="E15" i="34"/>
  <c r="E13" i="34"/>
  <c r="E11" i="34"/>
  <c r="B6" i="35" s="1"/>
  <c r="E42" i="12"/>
  <c r="E46" i="12"/>
  <c r="E47" i="12"/>
  <c r="E8" i="34"/>
  <c r="E10" i="34"/>
  <c r="E12" i="34"/>
  <c r="E14" i="34"/>
  <c r="E16" i="34"/>
  <c r="E18" i="34"/>
  <c r="E20" i="34"/>
  <c r="E9" i="34"/>
  <c r="E22" i="34"/>
  <c r="E24" i="34"/>
  <c r="E26" i="34"/>
  <c r="E28" i="34"/>
  <c r="E30" i="34"/>
  <c r="G18" i="41"/>
  <c r="C38" i="32"/>
  <c r="C19" i="32"/>
  <c r="E18" i="41"/>
  <c r="R3" i="35"/>
  <c r="R4" i="35"/>
  <c r="AQ9" i="34"/>
  <c r="AM9" i="34"/>
  <c r="W9" i="34"/>
  <c r="R9" i="34"/>
  <c r="BA9" i="34"/>
  <c r="AV9" i="34"/>
  <c r="BT9" i="38"/>
  <c r="AR9" i="34"/>
  <c r="AN9" i="34"/>
  <c r="V9" i="34"/>
  <c r="M9" i="34"/>
  <c r="BB9" i="34"/>
  <c r="AW9" i="34"/>
  <c r="D51" i="12"/>
  <c r="D52" i="12" s="1"/>
  <c r="D47" i="12"/>
  <c r="CM39" i="23"/>
  <c r="CK42" i="12"/>
  <c r="CK47" i="12"/>
  <c r="CJ51" i="12"/>
  <c r="CJ52" i="12" s="1"/>
  <c r="CJ46" i="12"/>
  <c r="CI39" i="23"/>
  <c r="CG42" i="12"/>
  <c r="CG47" i="12"/>
  <c r="CF51" i="12"/>
  <c r="CF52" i="12" s="1"/>
  <c r="CF46" i="12"/>
  <c r="CE39" i="23"/>
  <c r="CC42" i="12"/>
  <c r="CB47" i="12"/>
  <c r="CA39" i="23"/>
  <c r="CM42" i="12"/>
  <c r="CI42" i="12"/>
  <c r="CE42" i="12"/>
  <c r="CA42" i="12"/>
  <c r="BZ18" i="24"/>
  <c r="BZ16" i="24"/>
  <c r="BZ14" i="24"/>
  <c r="BZ12" i="24"/>
  <c r="BZ10" i="24"/>
  <c r="BZ42" i="12"/>
  <c r="BZ51" i="12" s="1"/>
  <c r="BX43" i="12"/>
  <c r="BT42" i="12"/>
  <c r="BP42" i="12"/>
  <c r="BL42" i="12"/>
  <c r="BH42" i="12"/>
  <c r="BD42" i="12"/>
  <c r="BD47" i="12"/>
  <c r="AZ42" i="12"/>
  <c r="AZ47" i="12"/>
  <c r="AU17" i="23"/>
  <c r="AP34" i="23"/>
  <c r="AO47" i="12"/>
  <c r="AL42" i="12"/>
  <c r="AH42" i="12"/>
  <c r="AH47" i="12"/>
  <c r="AD42" i="12"/>
  <c r="AD47" i="12"/>
  <c r="Z42" i="12"/>
  <c r="Z47" i="12"/>
  <c r="U42" i="12"/>
  <c r="U47" i="12"/>
  <c r="Q42" i="12"/>
  <c r="P47" i="12"/>
  <c r="O43" i="12"/>
  <c r="O44" i="12" s="1"/>
  <c r="O45" i="12" s="1"/>
  <c r="N47" i="12"/>
  <c r="K42" i="12"/>
  <c r="J47" i="12"/>
  <c r="G42" i="12"/>
  <c r="CC47" i="12"/>
  <c r="CA47" i="12"/>
  <c r="X39" i="34"/>
  <c r="X37" i="34"/>
  <c r="X35" i="34"/>
  <c r="X33" i="34"/>
  <c r="X31" i="34"/>
  <c r="X29" i="34"/>
  <c r="X27" i="34"/>
  <c r="X25" i="34"/>
  <c r="X23" i="34"/>
  <c r="X21" i="34"/>
  <c r="X19" i="34"/>
  <c r="X17" i="34"/>
  <c r="X15" i="34"/>
  <c r="X13" i="34"/>
  <c r="X11" i="34"/>
  <c r="X42" i="12"/>
  <c r="X51" i="12" s="1"/>
  <c r="Q47" i="12"/>
  <c r="AM44" i="34"/>
  <c r="AG40" i="33"/>
  <c r="AC40" i="33"/>
  <c r="Y40" i="33"/>
  <c r="AR41" i="33"/>
  <c r="BS41" i="33"/>
  <c r="BO41" i="33"/>
  <c r="BK41" i="33"/>
  <c r="BE41" i="33"/>
  <c r="BA41" i="33"/>
  <c r="AU41" i="33"/>
  <c r="AO41" i="33"/>
  <c r="AJ41" i="33"/>
  <c r="AF41" i="33"/>
  <c r="AB41" i="33"/>
  <c r="T41" i="33"/>
  <c r="P41" i="33"/>
  <c r="L41" i="33"/>
  <c r="H41" i="33"/>
  <c r="BO41" i="31"/>
  <c r="N41" i="31"/>
  <c r="D40" i="30"/>
  <c r="BT40" i="30"/>
  <c r="BR40" i="30"/>
  <c r="BP40" i="30"/>
  <c r="BN40" i="30"/>
  <c r="BL40" i="30"/>
  <c r="BJ40" i="30"/>
  <c r="AE40" i="33"/>
  <c r="AA40" i="33"/>
  <c r="E41" i="33"/>
  <c r="E41" i="31"/>
  <c r="D41" i="31"/>
  <c r="H41" i="31"/>
  <c r="L41" i="31"/>
  <c r="P41" i="31"/>
  <c r="T41" i="31"/>
  <c r="AB41" i="31"/>
  <c r="AF41" i="31"/>
  <c r="AJ41" i="31"/>
  <c r="AO41" i="31"/>
  <c r="AW41" i="31"/>
  <c r="BC41" i="31"/>
  <c r="BG41" i="31"/>
  <c r="BM41" i="31"/>
  <c r="BQ41" i="31"/>
  <c r="AO41" i="30"/>
  <c r="BH40" i="30"/>
  <c r="BD40" i="30"/>
  <c r="AZ40" i="30"/>
  <c r="AU40" i="30"/>
  <c r="AO40" i="30"/>
  <c r="AJ40" i="30"/>
  <c r="AF40" i="30"/>
  <c r="AB40" i="30"/>
  <c r="W40" i="30"/>
  <c r="Q40" i="30"/>
  <c r="M40" i="30"/>
  <c r="I40" i="30"/>
  <c r="E41" i="30"/>
  <c r="E41" i="29"/>
  <c r="E41" i="28"/>
  <c r="E41" i="27"/>
  <c r="BN40" i="26"/>
  <c r="BC40" i="26"/>
  <c r="AG40" i="26"/>
  <c r="N40" i="26"/>
  <c r="BG40" i="25"/>
  <c r="BC40" i="25"/>
  <c r="AX40" i="25"/>
  <c r="AS40" i="25"/>
  <c r="AG40" i="25"/>
  <c r="AC40" i="25"/>
  <c r="Y40" i="25"/>
  <c r="R40" i="25"/>
  <c r="N40" i="25"/>
  <c r="J40" i="25"/>
  <c r="BQ41" i="30"/>
  <c r="BM41" i="30"/>
  <c r="BG41" i="30"/>
  <c r="BC41" i="30"/>
  <c r="AW41" i="30"/>
  <c r="AS41" i="30"/>
  <c r="AL41" i="30"/>
  <c r="AH41" i="30"/>
  <c r="AD41" i="30"/>
  <c r="Z41" i="30"/>
  <c r="R41" i="30"/>
  <c r="N41" i="30"/>
  <c r="J41" i="30"/>
  <c r="F41" i="30"/>
  <c r="BG40" i="30"/>
  <c r="BE40" i="30"/>
  <c r="BC40" i="30"/>
  <c r="BA40" i="30"/>
  <c r="AX40" i="30"/>
  <c r="AV40" i="30"/>
  <c r="AT40" i="30"/>
  <c r="AM40" i="30"/>
  <c r="AI40" i="30"/>
  <c r="AG40" i="30"/>
  <c r="AE40" i="30"/>
  <c r="AC40" i="30"/>
  <c r="AA40" i="30"/>
  <c r="Y40" i="30"/>
  <c r="T40" i="30"/>
  <c r="R40" i="30"/>
  <c r="P40" i="30"/>
  <c r="N40" i="30"/>
  <c r="L40" i="30"/>
  <c r="J40" i="30"/>
  <c r="H40" i="30"/>
  <c r="F40" i="30"/>
  <c r="BQ41" i="29"/>
  <c r="BM41" i="29"/>
  <c r="BG41" i="29"/>
  <c r="BC41" i="29"/>
  <c r="AW41" i="29"/>
  <c r="AO41" i="29"/>
  <c r="AJ41" i="29"/>
  <c r="AF41" i="29"/>
  <c r="AB41" i="29"/>
  <c r="T41" i="29"/>
  <c r="P41" i="29"/>
  <c r="L41" i="29"/>
  <c r="H41" i="29"/>
  <c r="D41" i="29"/>
  <c r="BQ41" i="28"/>
  <c r="BM41" i="28"/>
  <c r="BG41" i="28"/>
  <c r="BC41" i="28"/>
  <c r="AW41" i="28"/>
  <c r="AS41" i="28"/>
  <c r="AL41" i="28"/>
  <c r="AH41" i="28"/>
  <c r="AD41" i="28"/>
  <c r="Z41" i="28"/>
  <c r="R41" i="28"/>
  <c r="N41" i="28"/>
  <c r="J41" i="28"/>
  <c r="F41" i="28"/>
  <c r="AW41" i="27"/>
  <c r="AO41" i="27"/>
  <c r="AJ41" i="27"/>
  <c r="AF41" i="27"/>
  <c r="BT40" i="27"/>
  <c r="BR40" i="27"/>
  <c r="BP40" i="27"/>
  <c r="BN40" i="27"/>
  <c r="BL40" i="27"/>
  <c r="BJ40" i="27"/>
  <c r="BG40" i="27"/>
  <c r="BE40" i="27"/>
  <c r="BC40" i="27"/>
  <c r="BA40" i="27"/>
  <c r="AX40" i="27"/>
  <c r="AV40" i="27"/>
  <c r="AS40" i="27"/>
  <c r="AM40" i="27"/>
  <c r="AK40" i="27"/>
  <c r="AI40" i="27"/>
  <c r="AG40" i="27"/>
  <c r="AE40" i="27"/>
  <c r="AC40" i="27"/>
  <c r="AA40" i="27"/>
  <c r="Y40" i="27"/>
  <c r="T40" i="27"/>
  <c r="R40" i="27"/>
  <c r="P40" i="27"/>
  <c r="N40" i="27"/>
  <c r="L40" i="27"/>
  <c r="J40" i="27"/>
  <c r="H40" i="27"/>
  <c r="F40" i="27"/>
  <c r="G40" i="26"/>
  <c r="K40" i="26"/>
  <c r="O40" i="26"/>
  <c r="S40" i="26"/>
  <c r="Z40" i="26"/>
  <c r="AD40" i="26"/>
  <c r="AH40" i="26"/>
  <c r="AM40" i="26"/>
  <c r="AW40" i="26"/>
  <c r="BB40" i="26"/>
  <c r="BF40" i="26"/>
  <c r="AX41" i="25"/>
  <c r="AV41" i="25"/>
  <c r="BS41" i="25"/>
  <c r="BO41" i="25"/>
  <c r="BK41" i="25"/>
  <c r="BG41" i="25"/>
  <c r="BC41" i="25"/>
  <c r="T41" i="25"/>
  <c r="P41" i="25"/>
  <c r="L41" i="25"/>
  <c r="H41" i="25"/>
  <c r="D41" i="25"/>
  <c r="E40" i="25"/>
  <c r="G40" i="25"/>
  <c r="I40" i="25"/>
  <c r="K40" i="25"/>
  <c r="M40" i="25"/>
  <c r="O40" i="25"/>
  <c r="Q40" i="25"/>
  <c r="S40" i="25"/>
  <c r="W40" i="25"/>
  <c r="Z40" i="25"/>
  <c r="AB40" i="25"/>
  <c r="AD40" i="25"/>
  <c r="AF40" i="25"/>
  <c r="AH40" i="25"/>
  <c r="AJ40" i="25"/>
  <c r="AL40" i="25"/>
  <c r="AO40" i="25"/>
  <c r="AT40" i="25"/>
  <c r="AW40" i="25"/>
  <c r="AZ40" i="25"/>
  <c r="BB40" i="25"/>
  <c r="BD40" i="25"/>
  <c r="BF40" i="25"/>
  <c r="BH40" i="25"/>
  <c r="BJ40" i="25"/>
  <c r="BL40" i="25"/>
  <c r="BN40" i="25"/>
  <c r="BP40" i="25"/>
  <c r="BR40" i="25"/>
  <c r="BT40" i="25"/>
  <c r="E41" i="26"/>
  <c r="CJ41" i="25"/>
  <c r="BT41" i="25"/>
  <c r="BR41" i="25"/>
  <c r="BN41" i="25"/>
  <c r="BL41" i="25"/>
  <c r="BJ41" i="25"/>
  <c r="BH41" i="25"/>
  <c r="BF41" i="25"/>
  <c r="BD41" i="25"/>
  <c r="BB41" i="25"/>
  <c r="AZ41" i="25"/>
  <c r="AT41" i="25"/>
  <c r="W41" i="25"/>
  <c r="S41" i="25"/>
  <c r="Q41" i="25"/>
  <c r="O41" i="25"/>
  <c r="E41" i="25"/>
  <c r="CO16" i="41"/>
  <c r="CN16" i="41"/>
  <c r="CM16" i="41"/>
  <c r="CL16" i="41"/>
  <c r="CK16" i="41"/>
  <c r="CJ16" i="41"/>
  <c r="CI16" i="41"/>
  <c r="CH16" i="41"/>
  <c r="CG16" i="41"/>
  <c r="CF16" i="41"/>
  <c r="CE16" i="41"/>
  <c r="CD16" i="41"/>
  <c r="CC16" i="41"/>
  <c r="CC17" i="41" s="1"/>
  <c r="BZ16" i="41"/>
  <c r="BY16" i="41"/>
  <c r="BX16" i="41"/>
  <c r="BW16" i="41"/>
  <c r="BV16" i="41"/>
  <c r="BU16" i="41"/>
  <c r="BT16" i="41"/>
  <c r="BS16" i="41"/>
  <c r="BR16" i="41"/>
  <c r="BQ16" i="41"/>
  <c r="BP16" i="41"/>
  <c r="BO16" i="41"/>
  <c r="BO17" i="41" s="1"/>
  <c r="BN16" i="41"/>
  <c r="BM16" i="41"/>
  <c r="BL16" i="41"/>
  <c r="BJ16" i="41"/>
  <c r="BI16" i="41"/>
  <c r="BI17" i="41" s="1"/>
  <c r="BH16" i="41"/>
  <c r="BG16" i="41"/>
  <c r="BF16" i="41"/>
  <c r="BE16" i="41"/>
  <c r="BD16" i="41"/>
  <c r="BD17" i="41" s="1"/>
  <c r="BC16" i="41"/>
  <c r="BB16" i="41"/>
  <c r="AZ16" i="41"/>
  <c r="AY16" i="41"/>
  <c r="AX16" i="41"/>
  <c r="AX17" i="41" s="1"/>
  <c r="AV16" i="41"/>
  <c r="AU16" i="41"/>
  <c r="AT16" i="41"/>
  <c r="AS16" i="41"/>
  <c r="AQ16" i="41"/>
  <c r="AQ17" i="41" s="1"/>
  <c r="AP16" i="41"/>
  <c r="AN16" i="41"/>
  <c r="AN17" i="41" s="1"/>
  <c r="AI16" i="41"/>
  <c r="AI17" i="41" s="1"/>
  <c r="AH16" i="41"/>
  <c r="AH17" i="41" s="1"/>
  <c r="AF16" i="41"/>
  <c r="AF17" i="41" s="1"/>
  <c r="AE16" i="41"/>
  <c r="AD16" i="41"/>
  <c r="AD17" i="41" s="1"/>
  <c r="AA16" i="41"/>
  <c r="Y16" i="41"/>
  <c r="Y17" i="41" s="1"/>
  <c r="W16" i="41"/>
  <c r="W17" i="41" s="1"/>
  <c r="V16" i="41"/>
  <c r="V17" i="41" s="1"/>
  <c r="R16" i="41"/>
  <c r="R17" i="41" s="1"/>
  <c r="Q16" i="41"/>
  <c r="P16" i="41"/>
  <c r="P17" i="41" s="1"/>
  <c r="O16" i="41"/>
  <c r="L16" i="41"/>
  <c r="L17" i="41" s="1"/>
  <c r="K16" i="41"/>
  <c r="H16" i="41"/>
  <c r="H17" i="41" s="1"/>
  <c r="F16" i="41"/>
  <c r="F17" i="41" s="1"/>
  <c r="E40" i="24"/>
  <c r="G40" i="24"/>
  <c r="I40" i="24"/>
  <c r="L40" i="24"/>
  <c r="N40" i="24"/>
  <c r="P40" i="24"/>
  <c r="R40" i="24"/>
  <c r="W40" i="24"/>
  <c r="Z40" i="24"/>
  <c r="AB40" i="24"/>
  <c r="AD40" i="24"/>
  <c r="AF40" i="24"/>
  <c r="AH40" i="24"/>
  <c r="AJ40" i="24"/>
  <c r="AO40" i="24"/>
  <c r="AV40" i="24"/>
  <c r="AX40" i="24"/>
  <c r="BA40" i="24"/>
  <c r="BC40" i="24"/>
  <c r="BE40" i="24"/>
  <c r="BG40" i="24"/>
  <c r="BJ40" i="24"/>
  <c r="BL40" i="24"/>
  <c r="BN40" i="24"/>
  <c r="BP40" i="24"/>
  <c r="BR40" i="24"/>
  <c r="BT40" i="24"/>
  <c r="BV40" i="24"/>
  <c r="BX40" i="24"/>
  <c r="CC40" i="24"/>
  <c r="CF40" i="24"/>
  <c r="CH40" i="24"/>
  <c r="CK40" i="24"/>
  <c r="CO15" i="41"/>
  <c r="CO17" i="41" s="1"/>
  <c r="BY15" i="41"/>
  <c r="BF15" i="41"/>
  <c r="AT15" i="41"/>
  <c r="D41" i="24"/>
  <c r="F41" i="24"/>
  <c r="H41" i="24"/>
  <c r="J41" i="24"/>
  <c r="L41" i="24"/>
  <c r="N41" i="24"/>
  <c r="P41" i="24"/>
  <c r="R41" i="24"/>
  <c r="T41" i="24"/>
  <c r="Y41" i="24"/>
  <c r="AA41" i="24"/>
  <c r="AC41" i="24"/>
  <c r="AE41" i="24"/>
  <c r="AG41" i="24"/>
  <c r="AI41" i="24"/>
  <c r="AL41" i="24"/>
  <c r="AO41" i="24"/>
  <c r="AT41" i="24"/>
  <c r="AW41" i="24"/>
  <c r="AZ41" i="24"/>
  <c r="BB41" i="24"/>
  <c r="BD41" i="24"/>
  <c r="BF41" i="24"/>
  <c r="BH41" i="24"/>
  <c r="BK41" i="24"/>
  <c r="BM41" i="24"/>
  <c r="BO41" i="24"/>
  <c r="BQ41" i="24"/>
  <c r="BS41" i="24"/>
  <c r="BU41" i="24"/>
  <c r="AT40" i="24"/>
  <c r="AQ40" i="24"/>
  <c r="S40" i="24"/>
  <c r="CE40" i="24"/>
  <c r="CJ40" i="24"/>
  <c r="CM40" i="24"/>
  <c r="CG40" i="24"/>
  <c r="CA40" i="24"/>
  <c r="BU40" i="24"/>
  <c r="BQ40" i="24"/>
  <c r="BM40" i="24"/>
  <c r="BH40" i="24"/>
  <c r="BD40" i="24"/>
  <c r="AZ40" i="24"/>
  <c r="AS40" i="24"/>
  <c r="AI40" i="24"/>
  <c r="AE40" i="24"/>
  <c r="AA40" i="24"/>
  <c r="T40" i="24"/>
  <c r="O40" i="24"/>
  <c r="K40" i="24"/>
  <c r="F40" i="24"/>
  <c r="BW15" i="41"/>
  <c r="BW17" i="41" s="1"/>
  <c r="AZ15" i="41"/>
  <c r="AV15" i="41"/>
  <c r="CK15" i="41"/>
  <c r="CI15" i="41"/>
  <c r="CI17" i="41" s="1"/>
  <c r="BS15" i="41"/>
  <c r="BQ15" i="41"/>
  <c r="BQ17" i="41" s="1"/>
  <c r="BG15" i="41"/>
  <c r="BC15" i="41"/>
  <c r="BB15" i="41"/>
  <c r="AU15" i="41"/>
  <c r="AU17" i="41" s="1"/>
  <c r="AP44" i="34"/>
  <c r="CM44" i="34"/>
  <c r="CG44" i="34"/>
  <c r="CC44" i="34"/>
  <c r="BQ44" i="34"/>
  <c r="BC44" i="34"/>
  <c r="AJ44" i="34"/>
  <c r="T44" i="34"/>
  <c r="L44" i="34"/>
  <c r="AL44" i="34"/>
  <c r="X40" i="33"/>
  <c r="X41" i="33"/>
  <c r="X40" i="28"/>
  <c r="X41" i="28"/>
  <c r="X7" i="31"/>
  <c r="X17" i="31"/>
  <c r="X37" i="31"/>
  <c r="X35" i="30"/>
  <c r="X33" i="30"/>
  <c r="X31" i="30"/>
  <c r="X29" i="30"/>
  <c r="X27" i="30"/>
  <c r="X25" i="30"/>
  <c r="X23" i="30"/>
  <c r="X21" i="30"/>
  <c r="X19" i="30"/>
  <c r="X17" i="30"/>
  <c r="X15" i="30"/>
  <c r="X13" i="30"/>
  <c r="X11" i="30"/>
  <c r="X8" i="30"/>
  <c r="X10" i="30"/>
  <c r="X18" i="30"/>
  <c r="X20" i="30"/>
  <c r="X22" i="30"/>
  <c r="X26" i="30"/>
  <c r="X30" i="30"/>
  <c r="X34" i="30"/>
  <c r="X38" i="30"/>
  <c r="X9" i="30"/>
  <c r="X12" i="30"/>
  <c r="X14" i="30"/>
  <c r="X16" i="30"/>
  <c r="X24" i="30"/>
  <c r="X28" i="30"/>
  <c r="X32" i="30"/>
  <c r="X36" i="30"/>
  <c r="X36" i="29"/>
  <c r="X34" i="29"/>
  <c r="X32" i="29"/>
  <c r="X30" i="29"/>
  <c r="X28" i="29"/>
  <c r="X26" i="29"/>
  <c r="X24" i="29"/>
  <c r="X22" i="29"/>
  <c r="X20" i="29"/>
  <c r="X18" i="29"/>
  <c r="X16" i="29"/>
  <c r="X14" i="29"/>
  <c r="X12" i="29"/>
  <c r="X10" i="29"/>
  <c r="X8" i="29"/>
  <c r="BI40" i="31"/>
  <c r="BI40" i="33"/>
  <c r="BI40" i="29"/>
  <c r="BI40" i="28"/>
  <c r="BI41" i="27"/>
  <c r="BZ39" i="38"/>
  <c r="BZ38" i="32"/>
  <c r="BZ37" i="38"/>
  <c r="BZ36" i="32"/>
  <c r="BZ35" i="38"/>
  <c r="BZ34" i="32"/>
  <c r="BZ33" i="38"/>
  <c r="BZ32" i="32"/>
  <c r="BZ31" i="38"/>
  <c r="BZ30" i="32"/>
  <c r="BZ29" i="38"/>
  <c r="BZ28" i="32"/>
  <c r="BZ27" i="38"/>
  <c r="BZ26" i="32"/>
  <c r="BZ25" i="38"/>
  <c r="BZ24" i="32"/>
  <c r="BZ23" i="38"/>
  <c r="BZ22" i="32"/>
  <c r="BZ21" i="38"/>
  <c r="BZ20" i="32"/>
  <c r="BZ19" i="38"/>
  <c r="BZ18" i="32"/>
  <c r="BZ17" i="38"/>
  <c r="BZ16" i="32"/>
  <c r="BZ15" i="38"/>
  <c r="BZ14" i="32"/>
  <c r="BZ13" i="38"/>
  <c r="BZ12" i="32"/>
  <c r="BZ11" i="38"/>
  <c r="BZ10" i="32"/>
  <c r="BZ9" i="38"/>
  <c r="BZ8" i="32"/>
  <c r="BZ50" i="12"/>
  <c r="X38" i="38"/>
  <c r="Z9" i="41"/>
  <c r="X37" i="32"/>
  <c r="Z14" i="41" s="1"/>
  <c r="X35" i="32"/>
  <c r="X36" i="38"/>
  <c r="X34" i="38"/>
  <c r="X33" i="32"/>
  <c r="X32" i="38"/>
  <c r="X31" i="32"/>
  <c r="X29" i="32"/>
  <c r="X30" i="38"/>
  <c r="X27" i="32"/>
  <c r="X28" i="38"/>
  <c r="X25" i="32"/>
  <c r="X26" i="38"/>
  <c r="X23" i="32"/>
  <c r="X24" i="38"/>
  <c r="X21" i="32"/>
  <c r="X22" i="38"/>
  <c r="X19" i="32"/>
  <c r="X20" i="38"/>
  <c r="X17" i="32"/>
  <c r="X18" i="38"/>
  <c r="X15" i="32"/>
  <c r="X16" i="38"/>
  <c r="X14" i="38"/>
  <c r="X13" i="32"/>
  <c r="X12" i="38"/>
  <c r="X11" i="32"/>
  <c r="X9" i="32"/>
  <c r="X10" i="38"/>
  <c r="X39" i="23"/>
  <c r="X7" i="32"/>
  <c r="X8" i="38"/>
  <c r="BI41" i="30"/>
  <c r="X37" i="29"/>
  <c r="X17" i="29"/>
  <c r="BZ37" i="32"/>
  <c r="CB14" i="41" s="1"/>
  <c r="BZ38" i="38"/>
  <c r="CB9" i="41"/>
  <c r="BZ36" i="38"/>
  <c r="BZ35" i="32"/>
  <c r="BZ34" i="38"/>
  <c r="BZ33" i="32"/>
  <c r="BZ32" i="38"/>
  <c r="BZ31" i="32"/>
  <c r="BZ30" i="38"/>
  <c r="BZ29" i="32"/>
  <c r="BZ28" i="38"/>
  <c r="BZ27" i="32"/>
  <c r="BZ26" i="38"/>
  <c r="BZ25" i="32"/>
  <c r="BZ24" i="38"/>
  <c r="BZ23" i="32"/>
  <c r="BZ22" i="38"/>
  <c r="BZ21" i="32"/>
  <c r="BZ20" i="38"/>
  <c r="BZ19" i="32"/>
  <c r="BZ18" i="38"/>
  <c r="BZ17" i="32"/>
  <c r="BZ16" i="38"/>
  <c r="BZ15" i="32"/>
  <c r="BZ14" i="38"/>
  <c r="BZ13" i="32"/>
  <c r="BZ12" i="38"/>
  <c r="BZ11" i="32"/>
  <c r="BZ10" i="38"/>
  <c r="BZ9" i="32"/>
  <c r="BZ39" i="23"/>
  <c r="BZ8" i="38"/>
  <c r="BZ7" i="32"/>
  <c r="X38" i="32"/>
  <c r="X39" i="38"/>
  <c r="X37" i="38"/>
  <c r="X36" i="32"/>
  <c r="X35" i="38"/>
  <c r="X34" i="32"/>
  <c r="X33" i="38"/>
  <c r="X32" i="32"/>
  <c r="X30" i="32"/>
  <c r="X31" i="38"/>
  <c r="X29" i="38"/>
  <c r="X28" i="32"/>
  <c r="X27" i="38"/>
  <c r="X26" i="32"/>
  <c r="X24" i="32"/>
  <c r="X25" i="38"/>
  <c r="X22" i="32"/>
  <c r="X23" i="38"/>
  <c r="X21" i="38"/>
  <c r="X20" i="32"/>
  <c r="X18" i="32"/>
  <c r="X19" i="38"/>
  <c r="X16" i="32"/>
  <c r="X17" i="38"/>
  <c r="X14" i="32"/>
  <c r="X15" i="38"/>
  <c r="X12" i="32"/>
  <c r="X13" i="38"/>
  <c r="X10" i="32"/>
  <c r="X11" i="38"/>
  <c r="X8" i="32"/>
  <c r="X9" i="38"/>
  <c r="X50" i="12"/>
  <c r="X24" i="27"/>
  <c r="BZ38" i="33"/>
  <c r="BZ30" i="31"/>
  <c r="BZ22" i="31"/>
  <c r="BZ14" i="31"/>
  <c r="BZ26" i="29"/>
  <c r="BZ18" i="29"/>
  <c r="BZ10" i="29"/>
  <c r="BZ38" i="26"/>
  <c r="BZ34" i="25"/>
  <c r="BZ30" i="25"/>
  <c r="BZ26" i="25"/>
  <c r="BZ22" i="25"/>
  <c r="BZ18" i="25"/>
  <c r="BZ14" i="25"/>
  <c r="BZ10" i="25"/>
  <c r="BK16" i="41"/>
  <c r="AS44" i="34"/>
  <c r="AO44" i="34"/>
  <c r="X35" i="29"/>
  <c r="X33" i="29"/>
  <c r="X31" i="29"/>
  <c r="X29" i="29"/>
  <c r="X27" i="29"/>
  <c r="X25" i="29"/>
  <c r="X23" i="29"/>
  <c r="X21" i="29"/>
  <c r="X19" i="29"/>
  <c r="X15" i="29"/>
  <c r="X13" i="29"/>
  <c r="X11" i="29"/>
  <c r="X9" i="29"/>
  <c r="X38" i="26"/>
  <c r="X34" i="26"/>
  <c r="X30" i="26"/>
  <c r="X26" i="26"/>
  <c r="X22" i="26"/>
  <c r="X18" i="26"/>
  <c r="X14" i="26"/>
  <c r="X10" i="26"/>
  <c r="BZ10" i="33"/>
  <c r="BZ14" i="33"/>
  <c r="BZ18" i="33"/>
  <c r="BZ22" i="33"/>
  <c r="BZ26" i="33"/>
  <c r="BZ30" i="33"/>
  <c r="BZ34" i="33"/>
  <c r="BZ10" i="30"/>
  <c r="BZ14" i="30"/>
  <c r="BZ18" i="30"/>
  <c r="BZ22" i="30"/>
  <c r="BZ26" i="30"/>
  <c r="BZ30" i="30"/>
  <c r="BZ37" i="28"/>
  <c r="BZ33" i="28"/>
  <c r="BZ31" i="28"/>
  <c r="BZ29" i="28"/>
  <c r="BZ27" i="28"/>
  <c r="BZ25" i="28"/>
  <c r="BZ23" i="28"/>
  <c r="BZ21" i="28"/>
  <c r="BZ19" i="28"/>
  <c r="BZ17" i="28"/>
  <c r="BZ15" i="28"/>
  <c r="BZ13" i="28"/>
  <c r="BZ11" i="28"/>
  <c r="BZ9" i="28"/>
  <c r="BZ38" i="28"/>
  <c r="BZ36" i="27"/>
  <c r="BZ34" i="27"/>
  <c r="BZ32" i="27"/>
  <c r="BZ30" i="27"/>
  <c r="BZ28" i="27"/>
  <c r="BZ26" i="27"/>
  <c r="BZ24" i="27"/>
  <c r="BZ22" i="27"/>
  <c r="BZ20" i="27"/>
  <c r="BZ18" i="27"/>
  <c r="BZ16" i="27"/>
  <c r="BZ14" i="27"/>
  <c r="BZ12" i="27"/>
  <c r="BZ10" i="27"/>
  <c r="BZ8" i="27"/>
  <c r="BZ10" i="26"/>
  <c r="BZ14" i="26"/>
  <c r="BZ18" i="26"/>
  <c r="BZ22" i="26"/>
  <c r="BZ26" i="26"/>
  <c r="BZ30" i="26"/>
  <c r="BZ34" i="26"/>
  <c r="BK8" i="41"/>
  <c r="BA9" i="41"/>
  <c r="CB11" i="41"/>
  <c r="Z11" i="41"/>
  <c r="BI34" i="38"/>
  <c r="BI17" i="38"/>
  <c r="BI15" i="38"/>
  <c r="BI8" i="38"/>
  <c r="CM15" i="41"/>
  <c r="CG17" i="41"/>
  <c r="CE15" i="41"/>
  <c r="BZ35" i="24"/>
  <c r="BZ33" i="24"/>
  <c r="BZ31" i="24"/>
  <c r="BZ29" i="24"/>
  <c r="BZ27" i="24"/>
  <c r="BZ25" i="24"/>
  <c r="BZ23" i="24"/>
  <c r="BZ21" i="24"/>
  <c r="BZ8" i="24"/>
  <c r="BZ19" i="24"/>
  <c r="BU15" i="41"/>
  <c r="BM15" i="41"/>
  <c r="BI34" i="24"/>
  <c r="BI32" i="24"/>
  <c r="BI30" i="24"/>
  <c r="BI28" i="24"/>
  <c r="BI26" i="24"/>
  <c r="BI24" i="24"/>
  <c r="BI22" i="24"/>
  <c r="BI20" i="24"/>
  <c r="BI17" i="24"/>
  <c r="BI15" i="24"/>
  <c r="BI13" i="24"/>
  <c r="BI11" i="24"/>
  <c r="BI9" i="24"/>
  <c r="BI36" i="24"/>
  <c r="BI7" i="24"/>
  <c r="AV17" i="41"/>
  <c r="X38" i="24"/>
  <c r="X35" i="24"/>
  <c r="X33" i="24"/>
  <c r="X31" i="24"/>
  <c r="X29" i="24"/>
  <c r="X27" i="24"/>
  <c r="X25" i="24"/>
  <c r="X23" i="24"/>
  <c r="X21" i="24"/>
  <c r="X18" i="24"/>
  <c r="X16" i="24"/>
  <c r="X14" i="24"/>
  <c r="X12" i="24"/>
  <c r="X10" i="24"/>
  <c r="X8" i="24"/>
  <c r="X19" i="24"/>
  <c r="AY18" i="32"/>
  <c r="AY14" i="32"/>
  <c r="AY10" i="32"/>
  <c r="AY38" i="32"/>
  <c r="AY36" i="32"/>
  <c r="AY30" i="32"/>
  <c r="AY28" i="32"/>
  <c r="AY26" i="32"/>
  <c r="AY24" i="32"/>
  <c r="AY22" i="32"/>
  <c r="AY20" i="32"/>
  <c r="AY7" i="32"/>
  <c r="CB18" i="41"/>
  <c r="BK18" i="41"/>
  <c r="X38" i="34"/>
  <c r="X36" i="34"/>
  <c r="X34" i="34"/>
  <c r="X32" i="34"/>
  <c r="X30" i="34"/>
  <c r="BI29" i="34"/>
  <c r="N24" i="35" s="1"/>
  <c r="N23" i="35"/>
  <c r="X28" i="34"/>
  <c r="BI27" i="34"/>
  <c r="N22" i="35" s="1"/>
  <c r="N21" i="35"/>
  <c r="X26" i="34"/>
  <c r="BI25" i="34"/>
  <c r="N20" i="35" s="1"/>
  <c r="N19" i="35"/>
  <c r="X24" i="34"/>
  <c r="BI23" i="34"/>
  <c r="N18" i="35" s="1"/>
  <c r="N17" i="35"/>
  <c r="X22" i="34"/>
  <c r="BI21" i="34"/>
  <c r="N16" i="35" s="1"/>
  <c r="N15" i="35"/>
  <c r="X20" i="34"/>
  <c r="BI19" i="34"/>
  <c r="N14" i="35" s="1"/>
  <c r="N13" i="35"/>
  <c r="X18" i="34"/>
  <c r="BI17" i="34"/>
  <c r="N12" i="35" s="1"/>
  <c r="N11" i="35"/>
  <c r="X16" i="34"/>
  <c r="BI15" i="34"/>
  <c r="N10" i="35" s="1"/>
  <c r="N9" i="35"/>
  <c r="X14" i="34"/>
  <c r="BI13" i="34"/>
  <c r="N8" i="35" s="1"/>
  <c r="N7" i="35"/>
  <c r="X12" i="34"/>
  <c r="BI11" i="34"/>
  <c r="N6" i="35" s="1"/>
  <c r="N5" i="35"/>
  <c r="X10" i="34"/>
  <c r="BZ8" i="34"/>
  <c r="BZ38" i="34"/>
  <c r="BZ36" i="34"/>
  <c r="BZ34" i="34"/>
  <c r="BZ32" i="34"/>
  <c r="BZ30" i="34"/>
  <c r="BZ28" i="34"/>
  <c r="BZ26" i="34"/>
  <c r="BZ24" i="34"/>
  <c r="BZ22" i="34"/>
  <c r="BZ20" i="34"/>
  <c r="BZ18" i="34"/>
  <c r="BZ16" i="34"/>
  <c r="BZ14" i="34"/>
  <c r="BZ12" i="34"/>
  <c r="BZ10" i="34"/>
  <c r="BZ9" i="34"/>
  <c r="BZ46" i="12"/>
  <c r="X47" i="12"/>
  <c r="AY36" i="12"/>
  <c r="BA8" i="41" s="1"/>
  <c r="AY30" i="12"/>
  <c r="AY28" i="12"/>
  <c r="AY22" i="12"/>
  <c r="AY20" i="12"/>
  <c r="AY16" i="12"/>
  <c r="AY14" i="12"/>
  <c r="AY12" i="12"/>
  <c r="AY8" i="12"/>
  <c r="X34" i="27"/>
  <c r="X34" i="25"/>
  <c r="BZ34" i="31"/>
  <c r="BZ26" i="31"/>
  <c r="BZ18" i="31"/>
  <c r="BZ10" i="31"/>
  <c r="BZ38" i="30"/>
  <c r="BZ30" i="29"/>
  <c r="BZ22" i="29"/>
  <c r="BZ14" i="29"/>
  <c r="BZ32" i="25"/>
  <c r="BZ28" i="25"/>
  <c r="BZ24" i="25"/>
  <c r="BZ20" i="25"/>
  <c r="BZ16" i="25"/>
  <c r="BZ12" i="25"/>
  <c r="BZ8" i="25"/>
  <c r="CL48" i="24"/>
  <c r="CJ48" i="24"/>
  <c r="CH48" i="24"/>
  <c r="CF48" i="24"/>
  <c r="CD48" i="24"/>
  <c r="CB48" i="24"/>
  <c r="BZ48" i="24"/>
  <c r="BX48" i="24"/>
  <c r="BV48" i="24"/>
  <c r="BT48" i="24"/>
  <c r="BR48" i="24"/>
  <c r="BP48" i="24"/>
  <c r="BN48" i="24"/>
  <c r="BL48" i="24"/>
  <c r="BJ48" i="24"/>
  <c r="BH48" i="24"/>
  <c r="BF48" i="24"/>
  <c r="BD48" i="24"/>
  <c r="BB48" i="24"/>
  <c r="AZ48" i="24"/>
  <c r="AX48" i="24"/>
  <c r="AV48" i="24"/>
  <c r="AT48" i="24"/>
  <c r="AP48" i="24"/>
  <c r="AM48" i="24"/>
  <c r="AK48" i="24"/>
  <c r="AI48" i="24"/>
  <c r="AG48" i="24"/>
  <c r="AE48" i="24"/>
  <c r="AC48" i="24"/>
  <c r="AA48" i="24"/>
  <c r="Y48" i="24"/>
  <c r="W48" i="24"/>
  <c r="S48" i="24"/>
  <c r="Q48" i="24"/>
  <c r="O48" i="24"/>
  <c r="M48" i="24"/>
  <c r="K48" i="24"/>
  <c r="K49" i="24" s="1"/>
  <c r="I48" i="24"/>
  <c r="I49" i="24" s="1"/>
  <c r="G48" i="24"/>
  <c r="G49" i="24" s="1"/>
  <c r="E48" i="24"/>
  <c r="E49" i="24" s="1"/>
  <c r="CM48" i="24"/>
  <c r="CK48" i="24"/>
  <c r="CI48" i="24"/>
  <c r="CG48" i="24"/>
  <c r="CE48" i="24"/>
  <c r="CC48" i="24"/>
  <c r="CA48" i="24"/>
  <c r="BY48" i="24"/>
  <c r="BW48" i="24"/>
  <c r="BU48" i="24"/>
  <c r="BS48" i="24"/>
  <c r="BQ48" i="24"/>
  <c r="BO48" i="24"/>
  <c r="BM48" i="24"/>
  <c r="BK48" i="24"/>
  <c r="BI48" i="24"/>
  <c r="BG48" i="24"/>
  <c r="BE48" i="24"/>
  <c r="BC48" i="24"/>
  <c r="BA48" i="24"/>
  <c r="AY48" i="24"/>
  <c r="AW48" i="24"/>
  <c r="AU48" i="24"/>
  <c r="AS48" i="24"/>
  <c r="AO48" i="24"/>
  <c r="AL48" i="24"/>
  <c r="AJ48" i="24"/>
  <c r="AH48" i="24"/>
  <c r="AF48" i="24"/>
  <c r="AD48" i="24"/>
  <c r="AB48" i="24"/>
  <c r="Z48" i="24"/>
  <c r="X48" i="24"/>
  <c r="T48" i="24"/>
  <c r="R48" i="24"/>
  <c r="P48" i="24"/>
  <c r="N48" i="24"/>
  <c r="L48" i="24"/>
  <c r="L49" i="24" s="1"/>
  <c r="J48" i="24"/>
  <c r="J49" i="24" s="1"/>
  <c r="H48" i="24"/>
  <c r="H49" i="24" s="1"/>
  <c r="F48" i="24"/>
  <c r="F49" i="24" s="1"/>
  <c r="D48" i="24"/>
  <c r="D49" i="24" s="1"/>
  <c r="CK44" i="34"/>
  <c r="CI44" i="34"/>
  <c r="CE44" i="34"/>
  <c r="CA44" i="34"/>
  <c r="BY44" i="34"/>
  <c r="BW44" i="34"/>
  <c r="BU44" i="34"/>
  <c r="BS44" i="34"/>
  <c r="BO44" i="34"/>
  <c r="BM44" i="34"/>
  <c r="BK44" i="34"/>
  <c r="BI44" i="34"/>
  <c r="BG44" i="34"/>
  <c r="BE44" i="34"/>
  <c r="BA44" i="34"/>
  <c r="AY44" i="34"/>
  <c r="AW44" i="34"/>
  <c r="AU44" i="34"/>
  <c r="AT44" i="34"/>
  <c r="AH44" i="34"/>
  <c r="AF44" i="34"/>
  <c r="AD44" i="34"/>
  <c r="AB44" i="34"/>
  <c r="Z44" i="34"/>
  <c r="X44" i="34"/>
  <c r="R44" i="34"/>
  <c r="P44" i="34"/>
  <c r="N44" i="34"/>
  <c r="J44" i="34"/>
  <c r="H44" i="34"/>
  <c r="F44" i="34"/>
  <c r="D44" i="34"/>
  <c r="AU7" i="31"/>
  <c r="AU8" i="31"/>
  <c r="AU9" i="31"/>
  <c r="AU10" i="31"/>
  <c r="AU11" i="31"/>
  <c r="AU12" i="31"/>
  <c r="AU13" i="31"/>
  <c r="AU14" i="31"/>
  <c r="AU15" i="31"/>
  <c r="AU16" i="31"/>
  <c r="AU17" i="31"/>
  <c r="AU18" i="31"/>
  <c r="AU19" i="31"/>
  <c r="AU20" i="31"/>
  <c r="AU21" i="31"/>
  <c r="AU22" i="31"/>
  <c r="AU23" i="31"/>
  <c r="AU24" i="31"/>
  <c r="AU25" i="31"/>
  <c r="AU26" i="31"/>
  <c r="AU27" i="31"/>
  <c r="AU28" i="31"/>
  <c r="AU29" i="31"/>
  <c r="AU30" i="31"/>
  <c r="AU31" i="31"/>
  <c r="AU32" i="31"/>
  <c r="AU33" i="31"/>
  <c r="AU34" i="31"/>
  <c r="AU35" i="31"/>
  <c r="AU36" i="31"/>
  <c r="AU37" i="31"/>
  <c r="AU38" i="31"/>
  <c r="AK9" i="29"/>
  <c r="AK12" i="29"/>
  <c r="AK17" i="29"/>
  <c r="AK22" i="29"/>
  <c r="AK26" i="29"/>
  <c r="AK28" i="29"/>
  <c r="AK29" i="29"/>
  <c r="AK38" i="29"/>
  <c r="AK7" i="29"/>
  <c r="AK8" i="29"/>
  <c r="AK10" i="29"/>
  <c r="AK11" i="29"/>
  <c r="AK13" i="29"/>
  <c r="AK14" i="29"/>
  <c r="AK15" i="29"/>
  <c r="AK16" i="29"/>
  <c r="AK18" i="29"/>
  <c r="AK19" i="29"/>
  <c r="AK20" i="29"/>
  <c r="AK21" i="29"/>
  <c r="AK23" i="29"/>
  <c r="AK24" i="29"/>
  <c r="AK25" i="29"/>
  <c r="AK27" i="29"/>
  <c r="AK30" i="29"/>
  <c r="AK31" i="29"/>
  <c r="AK32" i="29"/>
  <c r="AK33" i="29"/>
  <c r="AK34" i="29"/>
  <c r="AK35" i="29"/>
  <c r="AK36" i="29"/>
  <c r="AK37" i="29"/>
  <c r="AP9" i="29"/>
  <c r="AP13" i="29"/>
  <c r="AP14" i="29"/>
  <c r="AP16" i="29"/>
  <c r="AP22" i="29"/>
  <c r="AP24" i="29"/>
  <c r="AP27" i="29"/>
  <c r="AP29" i="29"/>
  <c r="AP7" i="29"/>
  <c r="AP8" i="29"/>
  <c r="AP10" i="29"/>
  <c r="AP11" i="29"/>
  <c r="AP12" i="29"/>
  <c r="AP15" i="29"/>
  <c r="AP17" i="29"/>
  <c r="AP18" i="29"/>
  <c r="AP19" i="29"/>
  <c r="AP20" i="29"/>
  <c r="AP21" i="29"/>
  <c r="AP23" i="29"/>
  <c r="AP25" i="29"/>
  <c r="AP26" i="29"/>
  <c r="AP28" i="29"/>
  <c r="AP30" i="29"/>
  <c r="AP31" i="29"/>
  <c r="AP32" i="29"/>
  <c r="AP33" i="29"/>
  <c r="AP34" i="29"/>
  <c r="AP35" i="29"/>
  <c r="AP36" i="29"/>
  <c r="AP37" i="29"/>
  <c r="AP38" i="29"/>
  <c r="AP7" i="27"/>
  <c r="AP8" i="27"/>
  <c r="AP9" i="27"/>
  <c r="AP10" i="27"/>
  <c r="AP11" i="27"/>
  <c r="AP12" i="27"/>
  <c r="AP13" i="27"/>
  <c r="AP14" i="27"/>
  <c r="AP15" i="27"/>
  <c r="AP16" i="27"/>
  <c r="AP17" i="27"/>
  <c r="AP18" i="27"/>
  <c r="AP19" i="27"/>
  <c r="AP20" i="27"/>
  <c r="AP21" i="27"/>
  <c r="AP22" i="27"/>
  <c r="AP23" i="27"/>
  <c r="AP24" i="27"/>
  <c r="AP25" i="27"/>
  <c r="AP26" i="27"/>
  <c r="AP27" i="27"/>
  <c r="AP28" i="27"/>
  <c r="AP29" i="27"/>
  <c r="AP30" i="27"/>
  <c r="AP31" i="27"/>
  <c r="AP32" i="27"/>
  <c r="AP33" i="27"/>
  <c r="AP34" i="27"/>
  <c r="AP35" i="27"/>
  <c r="AP36" i="27"/>
  <c r="AP37" i="27"/>
  <c r="AP38" i="27"/>
  <c r="AU7" i="27"/>
  <c r="AU8" i="27"/>
  <c r="AU9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25" i="27"/>
  <c r="AU26" i="27"/>
  <c r="AU27" i="27"/>
  <c r="AU28" i="27"/>
  <c r="AU29" i="27"/>
  <c r="AU30" i="27"/>
  <c r="AU31" i="27"/>
  <c r="AU32" i="27"/>
  <c r="AU33" i="27"/>
  <c r="AU34" i="27"/>
  <c r="AU35" i="27"/>
  <c r="AU36" i="27"/>
  <c r="AU37" i="27"/>
  <c r="AU38" i="27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36" i="25"/>
  <c r="AP37" i="25"/>
  <c r="AP38" i="25"/>
  <c r="X32" i="27"/>
  <c r="X30" i="27"/>
  <c r="X28" i="27"/>
  <c r="X26" i="27"/>
  <c r="X22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3" i="27"/>
  <c r="X25" i="27"/>
  <c r="X27" i="27"/>
  <c r="X29" i="27"/>
  <c r="X31" i="27"/>
  <c r="X33" i="27"/>
  <c r="X35" i="27"/>
  <c r="X36" i="27"/>
  <c r="X37" i="27"/>
  <c r="X38" i="27"/>
  <c r="X32" i="25"/>
  <c r="X30" i="25"/>
  <c r="X28" i="25"/>
  <c r="X26" i="25"/>
  <c r="X24" i="25"/>
  <c r="X22" i="25"/>
  <c r="X20" i="25"/>
  <c r="X14" i="25"/>
  <c r="X12" i="25"/>
  <c r="X10" i="25"/>
  <c r="X7" i="25"/>
  <c r="X8" i="25"/>
  <c r="X9" i="25"/>
  <c r="X11" i="25"/>
  <c r="X13" i="25"/>
  <c r="X15" i="25"/>
  <c r="X16" i="25"/>
  <c r="X17" i="25"/>
  <c r="X18" i="25"/>
  <c r="X19" i="25"/>
  <c r="X21" i="25"/>
  <c r="X23" i="25"/>
  <c r="X25" i="25"/>
  <c r="X27" i="25"/>
  <c r="X29" i="25"/>
  <c r="X31" i="25"/>
  <c r="X33" i="25"/>
  <c r="X35" i="25"/>
  <c r="X36" i="25"/>
  <c r="X37" i="25"/>
  <c r="X38" i="25"/>
  <c r="CL44" i="34"/>
  <c r="CJ44" i="34"/>
  <c r="CH44" i="34"/>
  <c r="CF44" i="34"/>
  <c r="CD44" i="34"/>
  <c r="CB44" i="34"/>
  <c r="BZ44" i="34"/>
  <c r="BX44" i="34"/>
  <c r="BV44" i="34"/>
  <c r="BT44" i="34"/>
  <c r="BR44" i="34"/>
  <c r="BP44" i="34"/>
  <c r="BN44" i="34"/>
  <c r="BL44" i="34"/>
  <c r="BJ44" i="34"/>
  <c r="BH44" i="34"/>
  <c r="BF44" i="34"/>
  <c r="BD44" i="34"/>
  <c r="BB44" i="34"/>
  <c r="AZ44" i="34"/>
  <c r="AX44" i="34"/>
  <c r="AV44" i="34"/>
  <c r="AK44" i="34"/>
  <c r="AI44" i="34"/>
  <c r="AG44" i="34"/>
  <c r="AE44" i="34"/>
  <c r="AC44" i="34"/>
  <c r="AA44" i="34"/>
  <c r="Y44" i="34"/>
  <c r="W44" i="34"/>
  <c r="S44" i="34"/>
  <c r="Q44" i="34"/>
  <c r="O44" i="34"/>
  <c r="M44" i="34"/>
  <c r="K44" i="34"/>
  <c r="I44" i="34"/>
  <c r="G44" i="34"/>
  <c r="E44" i="34"/>
  <c r="AK7" i="31"/>
  <c r="AK13" i="31"/>
  <c r="AK19" i="31"/>
  <c r="AK25" i="31"/>
  <c r="AK30" i="31"/>
  <c r="AK33" i="31"/>
  <c r="AK37" i="31"/>
  <c r="AK8" i="31"/>
  <c r="AK9" i="31"/>
  <c r="AK10" i="31"/>
  <c r="AK11" i="31"/>
  <c r="AK12" i="31"/>
  <c r="AK14" i="31"/>
  <c r="AK15" i="31"/>
  <c r="AK16" i="31"/>
  <c r="AK17" i="31"/>
  <c r="AK18" i="31"/>
  <c r="AK20" i="31"/>
  <c r="AK21" i="31"/>
  <c r="AK22" i="31"/>
  <c r="AK23" i="31"/>
  <c r="AK24" i="31"/>
  <c r="AK26" i="31"/>
  <c r="AK27" i="31"/>
  <c r="AK28" i="31"/>
  <c r="AK29" i="31"/>
  <c r="AK31" i="31"/>
  <c r="AK32" i="31"/>
  <c r="AK34" i="31"/>
  <c r="AK35" i="31"/>
  <c r="AK36" i="31"/>
  <c r="AK38" i="31"/>
  <c r="AP13" i="31"/>
  <c r="AP14" i="31"/>
  <c r="AP18" i="31"/>
  <c r="AP22" i="31"/>
  <c r="AP25" i="31"/>
  <c r="AP26" i="31"/>
  <c r="AP30" i="31"/>
  <c r="AP33" i="31"/>
  <c r="AP37" i="31"/>
  <c r="AP38" i="31"/>
  <c r="AP7" i="31"/>
  <c r="AP8" i="31"/>
  <c r="AP9" i="31"/>
  <c r="AP10" i="31"/>
  <c r="AP11" i="31"/>
  <c r="AP12" i="31"/>
  <c r="AP15" i="31"/>
  <c r="AP16" i="31"/>
  <c r="AP17" i="31"/>
  <c r="AP19" i="31"/>
  <c r="AP20" i="31"/>
  <c r="AP21" i="31"/>
  <c r="AP23" i="31"/>
  <c r="AP24" i="31"/>
  <c r="AP27" i="31"/>
  <c r="AP28" i="31"/>
  <c r="AP29" i="31"/>
  <c r="AP31" i="31"/>
  <c r="AP32" i="31"/>
  <c r="AP34" i="31"/>
  <c r="AP35" i="31"/>
  <c r="AP36" i="31"/>
  <c r="AU7" i="29"/>
  <c r="AU8" i="29"/>
  <c r="AU9" i="29"/>
  <c r="AU10" i="29"/>
  <c r="AU11" i="29"/>
  <c r="AU12" i="29"/>
  <c r="AU13" i="29"/>
  <c r="AU14" i="29"/>
  <c r="AU15" i="29"/>
  <c r="AU16" i="29"/>
  <c r="AU17" i="29"/>
  <c r="AU18" i="29"/>
  <c r="AU19" i="29"/>
  <c r="AU20" i="29"/>
  <c r="AU21" i="29"/>
  <c r="AU22" i="29"/>
  <c r="AU23" i="29"/>
  <c r="AU24" i="29"/>
  <c r="AU25" i="29"/>
  <c r="AU26" i="29"/>
  <c r="AU27" i="29"/>
  <c r="AU28" i="29"/>
  <c r="AU29" i="29"/>
  <c r="AU30" i="29"/>
  <c r="AU31" i="29"/>
  <c r="AU32" i="29"/>
  <c r="AU33" i="29"/>
  <c r="AU34" i="29"/>
  <c r="AU35" i="29"/>
  <c r="AU36" i="29"/>
  <c r="AU37" i="29"/>
  <c r="AU38" i="29"/>
  <c r="AU7" i="25"/>
  <c r="AU8" i="25"/>
  <c r="AU9" i="25"/>
  <c r="AU10" i="25"/>
  <c r="AU11" i="25"/>
  <c r="AU12" i="25"/>
  <c r="AU13" i="25"/>
  <c r="AU14" i="25"/>
  <c r="AU15" i="25"/>
  <c r="AU16" i="25"/>
  <c r="AU17" i="25"/>
  <c r="AU18" i="25"/>
  <c r="AU19" i="25"/>
  <c r="AU20" i="25"/>
  <c r="AU21" i="25"/>
  <c r="AU22" i="25"/>
  <c r="AU23" i="25"/>
  <c r="AU24" i="25"/>
  <c r="AU25" i="25"/>
  <c r="AU26" i="25"/>
  <c r="AU27" i="25"/>
  <c r="AU28" i="25"/>
  <c r="AU29" i="25"/>
  <c r="AU30" i="25"/>
  <c r="AU31" i="25"/>
  <c r="AU32" i="25"/>
  <c r="AU33" i="25"/>
  <c r="AU34" i="25"/>
  <c r="AU35" i="25"/>
  <c r="AU36" i="25"/>
  <c r="AU37" i="25"/>
  <c r="AU38" i="25"/>
  <c r="AR41" i="29"/>
  <c r="AR41" i="30"/>
  <c r="AR41" i="31"/>
  <c r="BT41" i="33"/>
  <c r="BR41" i="33"/>
  <c r="BP41" i="33"/>
  <c r="BN41" i="33"/>
  <c r="BL41" i="33"/>
  <c r="BJ41" i="33"/>
  <c r="BH41" i="33"/>
  <c r="BF41" i="33"/>
  <c r="BD41" i="33"/>
  <c r="BB41" i="33"/>
  <c r="AZ41" i="33"/>
  <c r="AX41" i="33"/>
  <c r="AV41" i="33"/>
  <c r="AT41" i="33"/>
  <c r="AP41" i="33"/>
  <c r="AM41" i="33"/>
  <c r="AK41" i="33"/>
  <c r="AI41" i="33"/>
  <c r="AG41" i="33"/>
  <c r="AE41" i="33"/>
  <c r="AC41" i="33"/>
  <c r="AA41" i="33"/>
  <c r="Y41" i="33"/>
  <c r="W41" i="33"/>
  <c r="S41" i="33"/>
  <c r="Q41" i="33"/>
  <c r="O41" i="33"/>
  <c r="M41" i="33"/>
  <c r="K41" i="33"/>
  <c r="I41" i="33"/>
  <c r="G41" i="33"/>
  <c r="BT41" i="31"/>
  <c r="BR41" i="31"/>
  <c r="BP41" i="31"/>
  <c r="BN41" i="31"/>
  <c r="BL41" i="31"/>
  <c r="BJ41" i="31"/>
  <c r="BH41" i="31"/>
  <c r="BF41" i="31"/>
  <c r="BD41" i="31"/>
  <c r="BB41" i="31"/>
  <c r="AZ41" i="31"/>
  <c r="AX41" i="31"/>
  <c r="AV41" i="31"/>
  <c r="AT41" i="31"/>
  <c r="AM41" i="31"/>
  <c r="AI41" i="31"/>
  <c r="AG41" i="31"/>
  <c r="AE41" i="31"/>
  <c r="AC41" i="31"/>
  <c r="AA41" i="31"/>
  <c r="Y41" i="31"/>
  <c r="W41" i="31"/>
  <c r="S41" i="31"/>
  <c r="Q41" i="31"/>
  <c r="O41" i="31"/>
  <c r="M41" i="31"/>
  <c r="K41" i="31"/>
  <c r="I41" i="31"/>
  <c r="G41" i="31"/>
  <c r="BT41" i="30"/>
  <c r="BR41" i="30"/>
  <c r="BP41" i="30"/>
  <c r="BN41" i="30"/>
  <c r="BL41" i="30"/>
  <c r="BJ41" i="30"/>
  <c r="BH41" i="30"/>
  <c r="BF41" i="30"/>
  <c r="BD41" i="30"/>
  <c r="BB41" i="30"/>
  <c r="AZ41" i="30"/>
  <c r="AX41" i="30"/>
  <c r="AV41" i="30"/>
  <c r="AT41" i="30"/>
  <c r="AM41" i="30"/>
  <c r="AI41" i="30"/>
  <c r="AG41" i="30"/>
  <c r="AE41" i="30"/>
  <c r="AC41" i="30"/>
  <c r="AA41" i="30"/>
  <c r="Y41" i="30"/>
  <c r="W41" i="30"/>
  <c r="S41" i="30"/>
  <c r="Q41" i="30"/>
  <c r="O41" i="30"/>
  <c r="M41" i="30"/>
  <c r="K41" i="30"/>
  <c r="I41" i="30"/>
  <c r="G41" i="30"/>
  <c r="BT41" i="29"/>
  <c r="BR41" i="29"/>
  <c r="BP41" i="29"/>
  <c r="BN41" i="29"/>
  <c r="BL41" i="29"/>
  <c r="BJ41" i="29"/>
  <c r="BH41" i="29"/>
  <c r="BF41" i="29"/>
  <c r="BD41" i="29"/>
  <c r="BB41" i="29"/>
  <c r="AZ41" i="29"/>
  <c r="AX41" i="29"/>
  <c r="AV41" i="29"/>
  <c r="AT41" i="29"/>
  <c r="AM41" i="29"/>
  <c r="AI41" i="29"/>
  <c r="AG41" i="29"/>
  <c r="AE41" i="29"/>
  <c r="AC41" i="29"/>
  <c r="AA41" i="29"/>
  <c r="Y41" i="29"/>
  <c r="W41" i="29"/>
  <c r="S41" i="29"/>
  <c r="Q41" i="29"/>
  <c r="O41" i="29"/>
  <c r="M41" i="29"/>
  <c r="K41" i="29"/>
  <c r="I41" i="29"/>
  <c r="G41" i="29"/>
  <c r="BT41" i="28"/>
  <c r="BR41" i="28"/>
  <c r="BP41" i="28"/>
  <c r="BN41" i="28"/>
  <c r="BL41" i="28"/>
  <c r="BJ41" i="28"/>
  <c r="BH41" i="28"/>
  <c r="BF41" i="28"/>
  <c r="BD41" i="28"/>
  <c r="BB41" i="28"/>
  <c r="AZ41" i="28"/>
  <c r="AX41" i="28"/>
  <c r="AV41" i="28"/>
  <c r="AT41" i="28"/>
  <c r="AP41" i="28"/>
  <c r="AM41" i="28"/>
  <c r="AK41" i="28"/>
  <c r="AI41" i="28"/>
  <c r="AG41" i="28"/>
  <c r="AE41" i="28"/>
  <c r="AC41" i="28"/>
  <c r="AA41" i="28"/>
  <c r="Y41" i="28"/>
  <c r="W41" i="28"/>
  <c r="S41" i="28"/>
  <c r="Q41" i="28"/>
  <c r="O41" i="28"/>
  <c r="M41" i="28"/>
  <c r="K41" i="28"/>
  <c r="I41" i="28"/>
  <c r="G41" i="28"/>
  <c r="CJ41" i="27"/>
  <c r="BT41" i="27"/>
  <c r="BR41" i="27"/>
  <c r="BP41" i="27"/>
  <c r="BN41" i="27"/>
  <c r="BL41" i="27"/>
  <c r="BJ41" i="27"/>
  <c r="BH41" i="27"/>
  <c r="BF41" i="27"/>
  <c r="BD41" i="27"/>
  <c r="BB41" i="27"/>
  <c r="AZ41" i="27"/>
  <c r="AX41" i="27"/>
  <c r="AV41" i="27"/>
  <c r="AT41" i="27"/>
  <c r="AM41" i="27"/>
  <c r="AK41" i="27"/>
  <c r="AI41" i="27"/>
  <c r="AG41" i="27"/>
  <c r="AE41" i="27"/>
  <c r="AC41" i="27"/>
  <c r="AA41" i="27"/>
  <c r="Y41" i="27"/>
  <c r="W41" i="27"/>
  <c r="S41" i="27"/>
  <c r="Q41" i="27"/>
  <c r="O41" i="27"/>
  <c r="M41" i="27"/>
  <c r="K41" i="27"/>
  <c r="I41" i="27"/>
  <c r="G41" i="27"/>
  <c r="CJ41" i="26"/>
  <c r="BT41" i="26"/>
  <c r="BR41" i="26"/>
  <c r="BP41" i="26"/>
  <c r="BN41" i="26"/>
  <c r="BL41" i="26"/>
  <c r="BJ41" i="26"/>
  <c r="BH41" i="26"/>
  <c r="BD41" i="26"/>
  <c r="AZ41" i="26"/>
  <c r="AX41" i="26"/>
  <c r="AV41" i="26"/>
  <c r="AT41" i="26"/>
  <c r="AM41" i="26"/>
  <c r="AG41" i="26"/>
  <c r="AC41" i="26"/>
  <c r="Y41" i="26"/>
  <c r="W41" i="26"/>
  <c r="S41" i="26"/>
  <c r="Q41" i="26"/>
  <c r="O41" i="26"/>
  <c r="M41" i="26"/>
  <c r="K41" i="26"/>
  <c r="I41" i="26"/>
  <c r="G41" i="26"/>
  <c r="BP41" i="25"/>
  <c r="AM41" i="25"/>
  <c r="AI41" i="25"/>
  <c r="AG41" i="25"/>
  <c r="AE41" i="25"/>
  <c r="AC41" i="25"/>
  <c r="AA41" i="25"/>
  <c r="Y41" i="25"/>
  <c r="M41" i="25"/>
  <c r="K41" i="25"/>
  <c r="I41" i="25"/>
  <c r="G41" i="25"/>
  <c r="AK14" i="17"/>
  <c r="AP34" i="17"/>
  <c r="AN44" i="34"/>
  <c r="AN8" i="33"/>
  <c r="AN10" i="33"/>
  <c r="AN12" i="33"/>
  <c r="AN14" i="33"/>
  <c r="AN16" i="33"/>
  <c r="AN18" i="33"/>
  <c r="AN20" i="33"/>
  <c r="AN22" i="33"/>
  <c r="AN24" i="33"/>
  <c r="AN26" i="33"/>
  <c r="AN28" i="33"/>
  <c r="AN30" i="33"/>
  <c r="AN32" i="33"/>
  <c r="AN34" i="33"/>
  <c r="AN36" i="33"/>
  <c r="AN38" i="33"/>
  <c r="V7" i="33"/>
  <c r="V9" i="33"/>
  <c r="V11" i="33"/>
  <c r="V13" i="33"/>
  <c r="V15" i="33"/>
  <c r="V17" i="33"/>
  <c r="V19" i="33"/>
  <c r="V21" i="33"/>
  <c r="V23" i="33"/>
  <c r="V25" i="33"/>
  <c r="V27" i="33"/>
  <c r="V29" i="33"/>
  <c r="V31" i="33"/>
  <c r="V33" i="33"/>
  <c r="V35" i="33"/>
  <c r="V37" i="33"/>
  <c r="AQ7" i="33"/>
  <c r="AQ8" i="33"/>
  <c r="AQ9" i="33"/>
  <c r="AQ11" i="33"/>
  <c r="AQ13" i="33"/>
  <c r="AQ15" i="33"/>
  <c r="AQ17" i="33"/>
  <c r="AQ19" i="33"/>
  <c r="AQ21" i="33"/>
  <c r="AQ23" i="33"/>
  <c r="AQ25" i="33"/>
  <c r="AQ27" i="33"/>
  <c r="AQ29" i="33"/>
  <c r="AQ31" i="33"/>
  <c r="AQ33" i="33"/>
  <c r="AQ35" i="33"/>
  <c r="AQ37" i="33"/>
  <c r="U9" i="33"/>
  <c r="AQ10" i="33"/>
  <c r="U11" i="33"/>
  <c r="AQ12" i="33"/>
  <c r="U13" i="33"/>
  <c r="AQ14" i="33"/>
  <c r="U15" i="33"/>
  <c r="AQ16" i="33"/>
  <c r="U17" i="33"/>
  <c r="AQ18" i="33"/>
  <c r="U19" i="33"/>
  <c r="AQ20" i="33"/>
  <c r="U21" i="33"/>
  <c r="AQ22" i="33"/>
  <c r="U23" i="33"/>
  <c r="AQ24" i="33"/>
  <c r="U25" i="33"/>
  <c r="AQ26" i="33"/>
  <c r="U27" i="33"/>
  <c r="AQ28" i="33"/>
  <c r="U29" i="33"/>
  <c r="AQ30" i="33"/>
  <c r="U31" i="33"/>
  <c r="AQ32" i="33"/>
  <c r="U33" i="33"/>
  <c r="AQ34" i="33"/>
  <c r="U35" i="33"/>
  <c r="AQ36" i="33"/>
  <c r="U37" i="33"/>
  <c r="AQ38" i="33"/>
  <c r="AN8" i="31"/>
  <c r="AN10" i="31"/>
  <c r="AN12" i="31"/>
  <c r="AN14" i="31"/>
  <c r="AN16" i="31"/>
  <c r="AN18" i="31"/>
  <c r="AN20" i="31"/>
  <c r="AN22" i="31"/>
  <c r="AN24" i="31"/>
  <c r="AN26" i="31"/>
  <c r="AN28" i="31"/>
  <c r="AN30" i="31"/>
  <c r="AN32" i="31"/>
  <c r="AN34" i="31"/>
  <c r="AN36" i="31"/>
  <c r="AN38" i="31"/>
  <c r="V7" i="31"/>
  <c r="V9" i="31"/>
  <c r="V11" i="31"/>
  <c r="V13" i="31"/>
  <c r="V15" i="31"/>
  <c r="V17" i="31"/>
  <c r="V19" i="31"/>
  <c r="V21" i="31"/>
  <c r="V23" i="31"/>
  <c r="V25" i="31"/>
  <c r="V27" i="31"/>
  <c r="V29" i="31"/>
  <c r="V31" i="31"/>
  <c r="V33" i="31"/>
  <c r="V35" i="31"/>
  <c r="V37" i="31"/>
  <c r="AQ7" i="31"/>
  <c r="AQ8" i="31"/>
  <c r="AQ9" i="31"/>
  <c r="AQ11" i="31"/>
  <c r="AQ13" i="31"/>
  <c r="AQ15" i="31"/>
  <c r="AQ17" i="31"/>
  <c r="AQ19" i="31"/>
  <c r="AQ21" i="31"/>
  <c r="AQ23" i="31"/>
  <c r="AQ25" i="31"/>
  <c r="AQ27" i="31"/>
  <c r="AQ29" i="31"/>
  <c r="AQ31" i="31"/>
  <c r="AQ33" i="31"/>
  <c r="AQ35" i="31"/>
  <c r="AQ37" i="31"/>
  <c r="U9" i="31"/>
  <c r="AQ10" i="31"/>
  <c r="U11" i="31"/>
  <c r="AQ12" i="31"/>
  <c r="U13" i="31"/>
  <c r="AQ14" i="31"/>
  <c r="U15" i="31"/>
  <c r="AQ16" i="31"/>
  <c r="U17" i="31"/>
  <c r="AQ18" i="31"/>
  <c r="U19" i="31"/>
  <c r="AQ20" i="31"/>
  <c r="U21" i="31"/>
  <c r="AQ22" i="31"/>
  <c r="U23" i="31"/>
  <c r="AQ24" i="31"/>
  <c r="U25" i="31"/>
  <c r="AQ26" i="31"/>
  <c r="U27" i="31"/>
  <c r="AQ28" i="31"/>
  <c r="U29" i="31"/>
  <c r="AQ30" i="31"/>
  <c r="U31" i="31"/>
  <c r="AQ32" i="31"/>
  <c r="U33" i="31"/>
  <c r="AQ34" i="31"/>
  <c r="U35" i="31"/>
  <c r="AQ36" i="31"/>
  <c r="U37" i="31"/>
  <c r="AQ38" i="31"/>
  <c r="AN8" i="30"/>
  <c r="AN10" i="30"/>
  <c r="AN12" i="30"/>
  <c r="AN14" i="30"/>
  <c r="AN16" i="30"/>
  <c r="AN18" i="30"/>
  <c r="AN20" i="30"/>
  <c r="AN22" i="30"/>
  <c r="AN24" i="30"/>
  <c r="AN26" i="30"/>
  <c r="AN28" i="30"/>
  <c r="AN30" i="30"/>
  <c r="AN32" i="30"/>
  <c r="AN34" i="30"/>
  <c r="AN36" i="30"/>
  <c r="AN38" i="30"/>
  <c r="V7" i="30"/>
  <c r="V9" i="30"/>
  <c r="V11" i="30"/>
  <c r="V13" i="30"/>
  <c r="V15" i="30"/>
  <c r="V17" i="30"/>
  <c r="V19" i="30"/>
  <c r="V21" i="30"/>
  <c r="V23" i="30"/>
  <c r="V25" i="30"/>
  <c r="V27" i="30"/>
  <c r="V29" i="30"/>
  <c r="V31" i="30"/>
  <c r="V33" i="30"/>
  <c r="V35" i="30"/>
  <c r="V37" i="30"/>
  <c r="AQ7" i="30"/>
  <c r="AQ8" i="30"/>
  <c r="AQ9" i="30"/>
  <c r="AQ11" i="30"/>
  <c r="AQ13" i="30"/>
  <c r="AQ15" i="30"/>
  <c r="AQ17" i="30"/>
  <c r="AQ19" i="30"/>
  <c r="AQ21" i="30"/>
  <c r="AQ23" i="30"/>
  <c r="AQ25" i="30"/>
  <c r="AQ27" i="30"/>
  <c r="AQ29" i="30"/>
  <c r="AQ31" i="30"/>
  <c r="AQ33" i="30"/>
  <c r="AQ35" i="30"/>
  <c r="AQ37" i="30"/>
  <c r="U9" i="30"/>
  <c r="AQ10" i="30"/>
  <c r="U11" i="30"/>
  <c r="AQ12" i="30"/>
  <c r="U13" i="30"/>
  <c r="AQ14" i="30"/>
  <c r="U15" i="30"/>
  <c r="AQ16" i="30"/>
  <c r="U17" i="30"/>
  <c r="AQ18" i="30"/>
  <c r="U19" i="30"/>
  <c r="AQ20" i="30"/>
  <c r="U21" i="30"/>
  <c r="AQ22" i="30"/>
  <c r="U23" i="30"/>
  <c r="AQ24" i="30"/>
  <c r="U25" i="30"/>
  <c r="AQ26" i="30"/>
  <c r="U27" i="30"/>
  <c r="AQ28" i="30"/>
  <c r="U29" i="30"/>
  <c r="AQ30" i="30"/>
  <c r="U31" i="30"/>
  <c r="AQ32" i="30"/>
  <c r="U33" i="30"/>
  <c r="AQ34" i="30"/>
  <c r="U35" i="30"/>
  <c r="AQ36" i="30"/>
  <c r="U37" i="30"/>
  <c r="AQ38" i="30"/>
  <c r="AN8" i="29"/>
  <c r="AN10" i="29"/>
  <c r="AN12" i="29"/>
  <c r="AN14" i="29"/>
  <c r="AN16" i="29"/>
  <c r="AN18" i="29"/>
  <c r="AN20" i="29"/>
  <c r="AN22" i="29"/>
  <c r="AN24" i="29"/>
  <c r="AN26" i="29"/>
  <c r="AN28" i="29"/>
  <c r="AN30" i="29"/>
  <c r="AN32" i="29"/>
  <c r="AN34" i="29"/>
  <c r="AN36" i="29"/>
  <c r="AN38" i="29"/>
  <c r="V7" i="29"/>
  <c r="V9" i="29"/>
  <c r="V11" i="29"/>
  <c r="V13" i="29"/>
  <c r="V15" i="29"/>
  <c r="V17" i="29"/>
  <c r="V19" i="29"/>
  <c r="V21" i="29"/>
  <c r="V23" i="29"/>
  <c r="V25" i="29"/>
  <c r="V27" i="29"/>
  <c r="V29" i="29"/>
  <c r="V31" i="29"/>
  <c r="V33" i="29"/>
  <c r="V35" i="29"/>
  <c r="V37" i="29"/>
  <c r="AQ7" i="29"/>
  <c r="AQ8" i="29"/>
  <c r="AQ9" i="29"/>
  <c r="AQ11" i="29"/>
  <c r="AQ13" i="29"/>
  <c r="AQ15" i="29"/>
  <c r="AQ17" i="29"/>
  <c r="AQ19" i="29"/>
  <c r="AQ21" i="29"/>
  <c r="AQ23" i="29"/>
  <c r="AQ25" i="29"/>
  <c r="AQ27" i="29"/>
  <c r="AQ29" i="29"/>
  <c r="AQ31" i="29"/>
  <c r="AQ33" i="29"/>
  <c r="AQ35" i="29"/>
  <c r="AQ37" i="29"/>
  <c r="U9" i="29"/>
  <c r="AQ10" i="29"/>
  <c r="U11" i="29"/>
  <c r="AQ12" i="29"/>
  <c r="U13" i="29"/>
  <c r="AQ14" i="29"/>
  <c r="U15" i="29"/>
  <c r="AQ16" i="29"/>
  <c r="U17" i="29"/>
  <c r="AQ18" i="29"/>
  <c r="U19" i="29"/>
  <c r="AQ20" i="29"/>
  <c r="U21" i="29"/>
  <c r="AQ22" i="29"/>
  <c r="U23" i="29"/>
  <c r="AQ24" i="29"/>
  <c r="U25" i="29"/>
  <c r="AQ26" i="29"/>
  <c r="U27" i="29"/>
  <c r="AQ28" i="29"/>
  <c r="U29" i="29"/>
  <c r="AQ30" i="29"/>
  <c r="U31" i="29"/>
  <c r="AQ32" i="29"/>
  <c r="U33" i="29"/>
  <c r="AQ34" i="29"/>
  <c r="U35" i="29"/>
  <c r="AQ36" i="29"/>
  <c r="U37" i="29"/>
  <c r="AQ38" i="29"/>
  <c r="AN8" i="28"/>
  <c r="AN10" i="28"/>
  <c r="AN12" i="28"/>
  <c r="AN14" i="28"/>
  <c r="AN16" i="28"/>
  <c r="AN18" i="28"/>
  <c r="AN20" i="28"/>
  <c r="AN22" i="28"/>
  <c r="AN24" i="28"/>
  <c r="AN26" i="28"/>
  <c r="AN28" i="28"/>
  <c r="AN30" i="28"/>
  <c r="AN32" i="28"/>
  <c r="AN34" i="28"/>
  <c r="AN36" i="28"/>
  <c r="AN38" i="28"/>
  <c r="V7" i="28"/>
  <c r="V9" i="28"/>
  <c r="V11" i="28"/>
  <c r="V13" i="28"/>
  <c r="V15" i="28"/>
  <c r="V17" i="28"/>
  <c r="V19" i="28"/>
  <c r="V21" i="28"/>
  <c r="V23" i="28"/>
  <c r="V25" i="28"/>
  <c r="V27" i="28"/>
  <c r="V29" i="28"/>
  <c r="V31" i="28"/>
  <c r="V33" i="28"/>
  <c r="V35" i="28"/>
  <c r="V37" i="28"/>
  <c r="AQ7" i="28"/>
  <c r="AQ8" i="28"/>
  <c r="AQ9" i="28"/>
  <c r="AQ11" i="28"/>
  <c r="AQ13" i="28"/>
  <c r="AQ15" i="28"/>
  <c r="AQ17" i="28"/>
  <c r="AQ19" i="28"/>
  <c r="AQ21" i="28"/>
  <c r="AQ23" i="28"/>
  <c r="AQ25" i="28"/>
  <c r="AQ27" i="28"/>
  <c r="AQ29" i="28"/>
  <c r="AQ31" i="28"/>
  <c r="AQ33" i="28"/>
  <c r="AQ35" i="28"/>
  <c r="AQ37" i="28"/>
  <c r="U9" i="28"/>
  <c r="AQ10" i="28"/>
  <c r="U11" i="28"/>
  <c r="AQ12" i="28"/>
  <c r="U13" i="28"/>
  <c r="AQ14" i="28"/>
  <c r="U15" i="28"/>
  <c r="AQ16" i="28"/>
  <c r="U17" i="28"/>
  <c r="AQ18" i="28"/>
  <c r="U19" i="28"/>
  <c r="AQ20" i="28"/>
  <c r="U21" i="28"/>
  <c r="AQ22" i="28"/>
  <c r="U23" i="28"/>
  <c r="AQ24" i="28"/>
  <c r="U25" i="28"/>
  <c r="AQ26" i="28"/>
  <c r="U27" i="28"/>
  <c r="AQ28" i="28"/>
  <c r="U29" i="28"/>
  <c r="AQ30" i="28"/>
  <c r="U31" i="28"/>
  <c r="AQ32" i="28"/>
  <c r="U33" i="28"/>
  <c r="AQ34" i="28"/>
  <c r="U35" i="28"/>
  <c r="AQ36" i="28"/>
  <c r="U37" i="28"/>
  <c r="AQ38" i="28"/>
  <c r="AN8" i="27"/>
  <c r="AN10" i="27"/>
  <c r="AN12" i="27"/>
  <c r="AN14" i="27"/>
  <c r="AN16" i="27"/>
  <c r="AN18" i="27"/>
  <c r="AN20" i="27"/>
  <c r="AN22" i="27"/>
  <c r="AN24" i="27"/>
  <c r="AN26" i="27"/>
  <c r="AN28" i="27"/>
  <c r="AN30" i="27"/>
  <c r="AN32" i="27"/>
  <c r="AN34" i="27"/>
  <c r="AN36" i="27"/>
  <c r="AN38" i="27"/>
  <c r="V7" i="27"/>
  <c r="V9" i="27"/>
  <c r="V11" i="27"/>
  <c r="V13" i="27"/>
  <c r="V15" i="27"/>
  <c r="V17" i="27"/>
  <c r="V19" i="27"/>
  <c r="V21" i="27"/>
  <c r="V23" i="27"/>
  <c r="V25" i="27"/>
  <c r="V27" i="27"/>
  <c r="V29" i="27"/>
  <c r="V31" i="27"/>
  <c r="V33" i="27"/>
  <c r="V35" i="27"/>
  <c r="V37" i="27"/>
  <c r="AQ7" i="27"/>
  <c r="AQ8" i="27"/>
  <c r="AQ9" i="27"/>
  <c r="AQ11" i="27"/>
  <c r="AQ13" i="27"/>
  <c r="AQ15" i="27"/>
  <c r="AQ17" i="27"/>
  <c r="AQ19" i="27"/>
  <c r="AQ21" i="27"/>
  <c r="AQ23" i="27"/>
  <c r="AQ25" i="27"/>
  <c r="AQ27" i="27"/>
  <c r="AQ29" i="27"/>
  <c r="AQ31" i="27"/>
  <c r="AQ33" i="27"/>
  <c r="AQ35" i="27"/>
  <c r="AQ37" i="27"/>
  <c r="U9" i="27"/>
  <c r="AQ10" i="27"/>
  <c r="U11" i="27"/>
  <c r="AQ12" i="27"/>
  <c r="U13" i="27"/>
  <c r="AQ14" i="27"/>
  <c r="U15" i="27"/>
  <c r="AQ16" i="27"/>
  <c r="U17" i="27"/>
  <c r="AQ18" i="27"/>
  <c r="U19" i="27"/>
  <c r="AQ20" i="27"/>
  <c r="U21" i="27"/>
  <c r="AQ22" i="27"/>
  <c r="U23" i="27"/>
  <c r="AQ24" i="27"/>
  <c r="U25" i="27"/>
  <c r="AQ26" i="27"/>
  <c r="U27" i="27"/>
  <c r="AQ28" i="27"/>
  <c r="U29" i="27"/>
  <c r="AQ30" i="27"/>
  <c r="U31" i="27"/>
  <c r="AQ32" i="27"/>
  <c r="U33" i="27"/>
  <c r="AQ34" i="27"/>
  <c r="U35" i="27"/>
  <c r="AQ36" i="27"/>
  <c r="U37" i="27"/>
  <c r="AQ38" i="27"/>
  <c r="AN8" i="26"/>
  <c r="AN10" i="26"/>
  <c r="AN12" i="26"/>
  <c r="AN14" i="26"/>
  <c r="AN16" i="26"/>
  <c r="AN18" i="26"/>
  <c r="AN20" i="26"/>
  <c r="AN22" i="26"/>
  <c r="AN24" i="26"/>
  <c r="AN26" i="26"/>
  <c r="AN28" i="26"/>
  <c r="AN30" i="26"/>
  <c r="AN32" i="26"/>
  <c r="AN34" i="26"/>
  <c r="AN36" i="26"/>
  <c r="AN38" i="26"/>
  <c r="V7" i="26"/>
  <c r="V9" i="26"/>
  <c r="V11" i="26"/>
  <c r="V13" i="26"/>
  <c r="V15" i="26"/>
  <c r="V17" i="26"/>
  <c r="V19" i="26"/>
  <c r="V21" i="26"/>
  <c r="V23" i="26"/>
  <c r="V25" i="26"/>
  <c r="V27" i="26"/>
  <c r="V29" i="26"/>
  <c r="V31" i="26"/>
  <c r="V33" i="26"/>
  <c r="V35" i="26"/>
  <c r="V37" i="26"/>
  <c r="AQ7" i="26"/>
  <c r="AQ8" i="26"/>
  <c r="AQ9" i="26"/>
  <c r="AQ11" i="26"/>
  <c r="AQ13" i="26"/>
  <c r="AQ15" i="26"/>
  <c r="AQ17" i="26"/>
  <c r="AQ19" i="26"/>
  <c r="AQ21" i="26"/>
  <c r="AQ23" i="26"/>
  <c r="AQ25" i="26"/>
  <c r="AQ27" i="26"/>
  <c r="AQ29" i="26"/>
  <c r="AQ31" i="26"/>
  <c r="AQ33" i="26"/>
  <c r="AQ35" i="26"/>
  <c r="AQ37" i="26"/>
  <c r="U9" i="26"/>
  <c r="AQ10" i="26"/>
  <c r="U11" i="26"/>
  <c r="AQ12" i="26"/>
  <c r="U13" i="26"/>
  <c r="AQ14" i="26"/>
  <c r="U15" i="26"/>
  <c r="AQ16" i="26"/>
  <c r="U17" i="26"/>
  <c r="AQ18" i="26"/>
  <c r="U19" i="26"/>
  <c r="AQ20" i="26"/>
  <c r="U21" i="26"/>
  <c r="AQ22" i="26"/>
  <c r="U23" i="26"/>
  <c r="AQ24" i="26"/>
  <c r="U25" i="26"/>
  <c r="AQ26" i="26"/>
  <c r="U27" i="26"/>
  <c r="AQ28" i="26"/>
  <c r="U29" i="26"/>
  <c r="AQ30" i="26"/>
  <c r="U31" i="26"/>
  <c r="AQ32" i="26"/>
  <c r="U33" i="26"/>
  <c r="AQ34" i="26"/>
  <c r="U35" i="26"/>
  <c r="AQ36" i="26"/>
  <c r="U37" i="26"/>
  <c r="AQ38" i="26"/>
  <c r="AN8" i="25"/>
  <c r="AN10" i="25"/>
  <c r="AN12" i="25"/>
  <c r="AN14" i="25"/>
  <c r="AN16" i="25"/>
  <c r="AN18" i="25"/>
  <c r="AN20" i="25"/>
  <c r="AN22" i="25"/>
  <c r="AN24" i="25"/>
  <c r="AN26" i="25"/>
  <c r="AN28" i="25"/>
  <c r="AN30" i="25"/>
  <c r="AN32" i="25"/>
  <c r="AN34" i="25"/>
  <c r="AN36" i="25"/>
  <c r="AN38" i="25"/>
  <c r="V7" i="25"/>
  <c r="V9" i="25"/>
  <c r="V11" i="25"/>
  <c r="V13" i="25"/>
  <c r="V15" i="25"/>
  <c r="V17" i="25"/>
  <c r="V19" i="25"/>
  <c r="V21" i="25"/>
  <c r="V23" i="25"/>
  <c r="V25" i="25"/>
  <c r="V27" i="25"/>
  <c r="V29" i="25"/>
  <c r="V31" i="25"/>
  <c r="V33" i="25"/>
  <c r="V35" i="25"/>
  <c r="V37" i="25"/>
  <c r="AQ7" i="25"/>
  <c r="AQ8" i="25"/>
  <c r="AQ9" i="25"/>
  <c r="AQ11" i="25"/>
  <c r="AQ13" i="25"/>
  <c r="AQ15" i="25"/>
  <c r="AQ17" i="25"/>
  <c r="AQ19" i="25"/>
  <c r="AQ21" i="25"/>
  <c r="AQ23" i="25"/>
  <c r="AQ25" i="25"/>
  <c r="AQ27" i="25"/>
  <c r="AQ29" i="25"/>
  <c r="AQ31" i="25"/>
  <c r="AQ33" i="25"/>
  <c r="AQ35" i="25"/>
  <c r="AQ37" i="25"/>
  <c r="U9" i="25"/>
  <c r="AQ10" i="25"/>
  <c r="U11" i="25"/>
  <c r="AQ12" i="25"/>
  <c r="U13" i="25"/>
  <c r="AQ14" i="25"/>
  <c r="U15" i="25"/>
  <c r="AQ16" i="25"/>
  <c r="U17" i="25"/>
  <c r="AQ18" i="25"/>
  <c r="U19" i="25"/>
  <c r="AQ20" i="25"/>
  <c r="U21" i="25"/>
  <c r="AQ22" i="25"/>
  <c r="U23" i="25"/>
  <c r="AQ24" i="25"/>
  <c r="U25" i="25"/>
  <c r="AQ26" i="25"/>
  <c r="U27" i="25"/>
  <c r="AQ28" i="25"/>
  <c r="U29" i="25"/>
  <c r="AQ30" i="25"/>
  <c r="U31" i="25"/>
  <c r="AQ32" i="25"/>
  <c r="U33" i="25"/>
  <c r="AQ34" i="25"/>
  <c r="U35" i="25"/>
  <c r="AQ36" i="25"/>
  <c r="U37" i="25"/>
  <c r="AQ38" i="25"/>
  <c r="BZ8" i="33"/>
  <c r="BZ12" i="33"/>
  <c r="BZ16" i="33"/>
  <c r="BZ20" i="33"/>
  <c r="BZ24" i="33"/>
  <c r="BZ28" i="33"/>
  <c r="BZ32" i="33"/>
  <c r="BZ36" i="33"/>
  <c r="BW38" i="33"/>
  <c r="BW36" i="33"/>
  <c r="BW34" i="33"/>
  <c r="BW32" i="33"/>
  <c r="BW30" i="33"/>
  <c r="BW28" i="33"/>
  <c r="BW26" i="33"/>
  <c r="BW24" i="33"/>
  <c r="BW22" i="33"/>
  <c r="BW20" i="33"/>
  <c r="BW18" i="33"/>
  <c r="BW16" i="33"/>
  <c r="BW14" i="33"/>
  <c r="BW12" i="33"/>
  <c r="BW10" i="33"/>
  <c r="BW8" i="33"/>
  <c r="BX37" i="33"/>
  <c r="BX35" i="33"/>
  <c r="BX33" i="33"/>
  <c r="BX31" i="33"/>
  <c r="BX29" i="33"/>
  <c r="BX27" i="33"/>
  <c r="BX25" i="33"/>
  <c r="BX23" i="33"/>
  <c r="BX21" i="33"/>
  <c r="BX19" i="33"/>
  <c r="BX17" i="33"/>
  <c r="BX15" i="33"/>
  <c r="BX13" i="33"/>
  <c r="BX11" i="33"/>
  <c r="BX9" i="33"/>
  <c r="BX7" i="33"/>
  <c r="BY9" i="15"/>
  <c r="CC38" i="33"/>
  <c r="CC36" i="33"/>
  <c r="CC34" i="33"/>
  <c r="CC32" i="33"/>
  <c r="CC30" i="33"/>
  <c r="CC28" i="33"/>
  <c r="CC26" i="33"/>
  <c r="CC24" i="33"/>
  <c r="CC22" i="33"/>
  <c r="CC20" i="33"/>
  <c r="CC18" i="33"/>
  <c r="CC16" i="33"/>
  <c r="CC14" i="33"/>
  <c r="CC12" i="33"/>
  <c r="CC10" i="33"/>
  <c r="CC8" i="33"/>
  <c r="CD37" i="33"/>
  <c r="CD35" i="33"/>
  <c r="CD33" i="33"/>
  <c r="CD31" i="33"/>
  <c r="CD29" i="33"/>
  <c r="CD27" i="33"/>
  <c r="CD25" i="33"/>
  <c r="CD23" i="33"/>
  <c r="CD21" i="33"/>
  <c r="CD19" i="33"/>
  <c r="CD17" i="33"/>
  <c r="CD15" i="33"/>
  <c r="CD13" i="33"/>
  <c r="CD11" i="33"/>
  <c r="CD9" i="33"/>
  <c r="CD7" i="33"/>
  <c r="CG38" i="33"/>
  <c r="CG36" i="33"/>
  <c r="CG34" i="33"/>
  <c r="CG32" i="33"/>
  <c r="CG30" i="33"/>
  <c r="CG28" i="33"/>
  <c r="CG26" i="33"/>
  <c r="CG24" i="33"/>
  <c r="CG22" i="33"/>
  <c r="CG20" i="33"/>
  <c r="CG18" i="33"/>
  <c r="CG16" i="33"/>
  <c r="CG14" i="33"/>
  <c r="CG12" i="33"/>
  <c r="CG10" i="33"/>
  <c r="CG8" i="33"/>
  <c r="CH37" i="33"/>
  <c r="CH35" i="33"/>
  <c r="CH33" i="33"/>
  <c r="CH31" i="33"/>
  <c r="CH29" i="33"/>
  <c r="CH27" i="33"/>
  <c r="CH25" i="33"/>
  <c r="CH23" i="33"/>
  <c r="CH21" i="33"/>
  <c r="CH19" i="33"/>
  <c r="CH17" i="33"/>
  <c r="CH15" i="33"/>
  <c r="CH13" i="33"/>
  <c r="CH11" i="33"/>
  <c r="CH9" i="33"/>
  <c r="CH7" i="33"/>
  <c r="CK38" i="33"/>
  <c r="CK36" i="33"/>
  <c r="CK34" i="33"/>
  <c r="CK32" i="33"/>
  <c r="CK30" i="33"/>
  <c r="CK28" i="33"/>
  <c r="CK26" i="33"/>
  <c r="CK24" i="33"/>
  <c r="CK22" i="33"/>
  <c r="CK20" i="33"/>
  <c r="CK18" i="33"/>
  <c r="CK16" i="33"/>
  <c r="CK14" i="33"/>
  <c r="CK12" i="33"/>
  <c r="CK10" i="33"/>
  <c r="CK8" i="33"/>
  <c r="CL37" i="33"/>
  <c r="CL35" i="33"/>
  <c r="CL33" i="33"/>
  <c r="CL31" i="33"/>
  <c r="CL29" i="33"/>
  <c r="CL27" i="33"/>
  <c r="CL25" i="33"/>
  <c r="CL23" i="33"/>
  <c r="CL21" i="33"/>
  <c r="CL19" i="33"/>
  <c r="CL17" i="33"/>
  <c r="CL15" i="33"/>
  <c r="CL13" i="33"/>
  <c r="CL11" i="33"/>
  <c r="CL9" i="33"/>
  <c r="CL7" i="33"/>
  <c r="BU38" i="31"/>
  <c r="BU36" i="31"/>
  <c r="BU34" i="31"/>
  <c r="BU32" i="31"/>
  <c r="BU30" i="31"/>
  <c r="BU28" i="31"/>
  <c r="BU26" i="31"/>
  <c r="BU24" i="31"/>
  <c r="BU22" i="31"/>
  <c r="BU20" i="31"/>
  <c r="BU18" i="31"/>
  <c r="BU16" i="31"/>
  <c r="BU14" i="31"/>
  <c r="BU12" i="31"/>
  <c r="BU10" i="31"/>
  <c r="BU8" i="31"/>
  <c r="BV37" i="31"/>
  <c r="BV35" i="31"/>
  <c r="BV33" i="31"/>
  <c r="BV31" i="31"/>
  <c r="BV29" i="31"/>
  <c r="BV27" i="31"/>
  <c r="BV25" i="31"/>
  <c r="BV23" i="31"/>
  <c r="BV21" i="31"/>
  <c r="BV19" i="31"/>
  <c r="BV17" i="31"/>
  <c r="BV15" i="31"/>
  <c r="BV13" i="31"/>
  <c r="BV11" i="31"/>
  <c r="BV9" i="31"/>
  <c r="BV7" i="31"/>
  <c r="BZ37" i="31"/>
  <c r="BZ35" i="31"/>
  <c r="BZ33" i="31"/>
  <c r="BZ31" i="31"/>
  <c r="BZ29" i="31"/>
  <c r="BZ27" i="31"/>
  <c r="BZ25" i="31"/>
  <c r="BZ23" i="31"/>
  <c r="BZ21" i="31"/>
  <c r="BZ19" i="31"/>
  <c r="BZ17" i="31"/>
  <c r="BZ15" i="31"/>
  <c r="BZ13" i="31"/>
  <c r="BZ11" i="31"/>
  <c r="BZ9" i="31"/>
  <c r="BZ7" i="31"/>
  <c r="CA38" i="31"/>
  <c r="CA36" i="31"/>
  <c r="CA34" i="31"/>
  <c r="CA32" i="31"/>
  <c r="CA30" i="31"/>
  <c r="CA28" i="31"/>
  <c r="CA26" i="31"/>
  <c r="CA24" i="31"/>
  <c r="CA22" i="31"/>
  <c r="CA20" i="31"/>
  <c r="CA18" i="31"/>
  <c r="CA16" i="31"/>
  <c r="CA14" i="31"/>
  <c r="CA12" i="31"/>
  <c r="CA10" i="31"/>
  <c r="CA8" i="31"/>
  <c r="CB37" i="31"/>
  <c r="CB35" i="31"/>
  <c r="CB33" i="31"/>
  <c r="CB31" i="31"/>
  <c r="CB29" i="31"/>
  <c r="CB27" i="31"/>
  <c r="CB25" i="31"/>
  <c r="CB23" i="31"/>
  <c r="CB21" i="31"/>
  <c r="CB19" i="31"/>
  <c r="CB17" i="31"/>
  <c r="CB15" i="31"/>
  <c r="CB13" i="31"/>
  <c r="CB11" i="31"/>
  <c r="CB9" i="31"/>
  <c r="CB7" i="31"/>
  <c r="CE38" i="31"/>
  <c r="CE36" i="31"/>
  <c r="CE34" i="31"/>
  <c r="CE32" i="31"/>
  <c r="CE30" i="31"/>
  <c r="CE28" i="31"/>
  <c r="CE26" i="31"/>
  <c r="CE24" i="31"/>
  <c r="CE22" i="31"/>
  <c r="CE20" i="31"/>
  <c r="CE18" i="31"/>
  <c r="CE16" i="31"/>
  <c r="CE14" i="31"/>
  <c r="CE12" i="31"/>
  <c r="CE10" i="31"/>
  <c r="CE8" i="31"/>
  <c r="CF37" i="31"/>
  <c r="CF35" i="31"/>
  <c r="CF33" i="31"/>
  <c r="CF31" i="31"/>
  <c r="CF29" i="31"/>
  <c r="CF27" i="31"/>
  <c r="CF25" i="31"/>
  <c r="CF23" i="31"/>
  <c r="CF21" i="31"/>
  <c r="CF19" i="31"/>
  <c r="CF17" i="31"/>
  <c r="CF15" i="31"/>
  <c r="CF13" i="31"/>
  <c r="CF11" i="31"/>
  <c r="CF9" i="31"/>
  <c r="CF7" i="31"/>
  <c r="CI38" i="31"/>
  <c r="CI36" i="31"/>
  <c r="CI34" i="31"/>
  <c r="CI32" i="31"/>
  <c r="CI30" i="31"/>
  <c r="CI28" i="31"/>
  <c r="CI26" i="31"/>
  <c r="CI24" i="31"/>
  <c r="CI22" i="31"/>
  <c r="CI20" i="31"/>
  <c r="CI18" i="31"/>
  <c r="CI16" i="31"/>
  <c r="CI14" i="31"/>
  <c r="CI12" i="31"/>
  <c r="CI10" i="31"/>
  <c r="CI8" i="31"/>
  <c r="CJ37" i="31"/>
  <c r="CJ35" i="31"/>
  <c r="CJ33" i="31"/>
  <c r="CJ31" i="31"/>
  <c r="CJ29" i="31"/>
  <c r="CJ27" i="31"/>
  <c r="CJ25" i="31"/>
  <c r="CJ23" i="31"/>
  <c r="CJ21" i="31"/>
  <c r="CJ19" i="31"/>
  <c r="CJ17" i="31"/>
  <c r="CJ15" i="31"/>
  <c r="CJ13" i="31"/>
  <c r="CJ11" i="31"/>
  <c r="CJ9" i="31"/>
  <c r="CJ7" i="31"/>
  <c r="CM38" i="31"/>
  <c r="CM36" i="31"/>
  <c r="CM34" i="31"/>
  <c r="CM32" i="31"/>
  <c r="CM30" i="31"/>
  <c r="CM28" i="31"/>
  <c r="CM26" i="31"/>
  <c r="CM24" i="31"/>
  <c r="CM22" i="31"/>
  <c r="CM20" i="31"/>
  <c r="CM18" i="31"/>
  <c r="CM16" i="31"/>
  <c r="CM14" i="31"/>
  <c r="CM12" i="31"/>
  <c r="CM10" i="31"/>
  <c r="CM8" i="31"/>
  <c r="BZ8" i="30"/>
  <c r="BZ12" i="30"/>
  <c r="BZ16" i="30"/>
  <c r="BZ20" i="30"/>
  <c r="BZ24" i="30"/>
  <c r="BZ28" i="30"/>
  <c r="BZ32" i="30"/>
  <c r="BZ36" i="30"/>
  <c r="BW38" i="30"/>
  <c r="BW36" i="30"/>
  <c r="BW34" i="30"/>
  <c r="BW32" i="30"/>
  <c r="BW30" i="30"/>
  <c r="BW28" i="30"/>
  <c r="BW26" i="30"/>
  <c r="BW24" i="30"/>
  <c r="BW22" i="30"/>
  <c r="BW20" i="30"/>
  <c r="BW18" i="30"/>
  <c r="BW16" i="30"/>
  <c r="BW14" i="30"/>
  <c r="BW12" i="30"/>
  <c r="BW10" i="30"/>
  <c r="BW8" i="30"/>
  <c r="BX37" i="30"/>
  <c r="BX35" i="30"/>
  <c r="BX33" i="30"/>
  <c r="BX31" i="30"/>
  <c r="BX29" i="30"/>
  <c r="BX27" i="30"/>
  <c r="BX25" i="30"/>
  <c r="BX23" i="30"/>
  <c r="BX21" i="30"/>
  <c r="BX19" i="30"/>
  <c r="BX17" i="30"/>
  <c r="BX15" i="30"/>
  <c r="BX13" i="30"/>
  <c r="BX11" i="30"/>
  <c r="BX9" i="30"/>
  <c r="BX7" i="30"/>
  <c r="BY9" i="21"/>
  <c r="CC38" i="30"/>
  <c r="CC36" i="30"/>
  <c r="CC34" i="30"/>
  <c r="CC32" i="30"/>
  <c r="CC30" i="30"/>
  <c r="CC28" i="30"/>
  <c r="CC26" i="30"/>
  <c r="CC24" i="30"/>
  <c r="CC22" i="30"/>
  <c r="CC20" i="30"/>
  <c r="CC18" i="30"/>
  <c r="CC16" i="30"/>
  <c r="CC14" i="30"/>
  <c r="CC12" i="30"/>
  <c r="CC10" i="30"/>
  <c r="CC8" i="30"/>
  <c r="CD37" i="30"/>
  <c r="CD35" i="30"/>
  <c r="CD33" i="30"/>
  <c r="CD31" i="30"/>
  <c r="CD29" i="30"/>
  <c r="CD27" i="30"/>
  <c r="CD25" i="30"/>
  <c r="CD23" i="30"/>
  <c r="CD21" i="30"/>
  <c r="CD19" i="30"/>
  <c r="CD17" i="30"/>
  <c r="CD15" i="30"/>
  <c r="CD13" i="30"/>
  <c r="CD11" i="30"/>
  <c r="CD9" i="30"/>
  <c r="CD7" i="30"/>
  <c r="CG38" i="30"/>
  <c r="CG36" i="30"/>
  <c r="CG34" i="30"/>
  <c r="CG32" i="30"/>
  <c r="CG30" i="30"/>
  <c r="CG28" i="30"/>
  <c r="CG26" i="30"/>
  <c r="CG24" i="30"/>
  <c r="CG22" i="30"/>
  <c r="CG20" i="30"/>
  <c r="CG18" i="30"/>
  <c r="CG16" i="30"/>
  <c r="CG14" i="30"/>
  <c r="CG12" i="30"/>
  <c r="CG10" i="30"/>
  <c r="CG8" i="30"/>
  <c r="CH37" i="30"/>
  <c r="CH35" i="30"/>
  <c r="CH33" i="30"/>
  <c r="CH31" i="30"/>
  <c r="CH29" i="30"/>
  <c r="CH27" i="30"/>
  <c r="CH25" i="30"/>
  <c r="CH23" i="30"/>
  <c r="CH21" i="30"/>
  <c r="CH19" i="30"/>
  <c r="CH17" i="30"/>
  <c r="CH15" i="30"/>
  <c r="CH13" i="30"/>
  <c r="CH11" i="30"/>
  <c r="CH9" i="30"/>
  <c r="CH7" i="30"/>
  <c r="CK38" i="30"/>
  <c r="CK36" i="30"/>
  <c r="CK34" i="30"/>
  <c r="CK32" i="30"/>
  <c r="CK30" i="30"/>
  <c r="CK28" i="30"/>
  <c r="CK26" i="30"/>
  <c r="CK24" i="30"/>
  <c r="CK22" i="30"/>
  <c r="CK20" i="30"/>
  <c r="CK18" i="30"/>
  <c r="CK16" i="30"/>
  <c r="CK14" i="30"/>
  <c r="CK12" i="30"/>
  <c r="CK10" i="30"/>
  <c r="CK8" i="30"/>
  <c r="CL37" i="30"/>
  <c r="CL35" i="30"/>
  <c r="CL33" i="30"/>
  <c r="CL31" i="30"/>
  <c r="CL29" i="30"/>
  <c r="CL27" i="30"/>
  <c r="CL25" i="30"/>
  <c r="CL23" i="30"/>
  <c r="CL21" i="30"/>
  <c r="CL19" i="30"/>
  <c r="CL17" i="30"/>
  <c r="CL15" i="30"/>
  <c r="CL13" i="30"/>
  <c r="CL11" i="30"/>
  <c r="CL9" i="30"/>
  <c r="CL7" i="30"/>
  <c r="BU38" i="29"/>
  <c r="BU36" i="29"/>
  <c r="BU34" i="29"/>
  <c r="BU32" i="29"/>
  <c r="BU30" i="29"/>
  <c r="BU28" i="29"/>
  <c r="BU26" i="29"/>
  <c r="BU24" i="29"/>
  <c r="BU22" i="29"/>
  <c r="BU20" i="29"/>
  <c r="BU18" i="29"/>
  <c r="BU16" i="29"/>
  <c r="BU14" i="29"/>
  <c r="BU12" i="29"/>
  <c r="BU10" i="29"/>
  <c r="BU8" i="29"/>
  <c r="BV37" i="29"/>
  <c r="BV35" i="29"/>
  <c r="BV33" i="29"/>
  <c r="BV31" i="29"/>
  <c r="BV29" i="29"/>
  <c r="BV27" i="29"/>
  <c r="BV25" i="29"/>
  <c r="BV23" i="29"/>
  <c r="BV21" i="29"/>
  <c r="BV19" i="29"/>
  <c r="BV17" i="29"/>
  <c r="BV15" i="29"/>
  <c r="BV13" i="29"/>
  <c r="BV11" i="29"/>
  <c r="BV9" i="29"/>
  <c r="BV7" i="29"/>
  <c r="BZ37" i="29"/>
  <c r="BZ35" i="29"/>
  <c r="BZ33" i="29"/>
  <c r="BZ31" i="29"/>
  <c r="BZ29" i="29"/>
  <c r="BZ27" i="29"/>
  <c r="BZ25" i="29"/>
  <c r="BZ23" i="29"/>
  <c r="BZ21" i="29"/>
  <c r="BZ19" i="29"/>
  <c r="BZ17" i="29"/>
  <c r="BZ15" i="29"/>
  <c r="BZ13" i="29"/>
  <c r="BZ11" i="29"/>
  <c r="BZ9" i="29"/>
  <c r="BZ7" i="29"/>
  <c r="CA38" i="29"/>
  <c r="CA36" i="29"/>
  <c r="CA34" i="29"/>
  <c r="CA32" i="29"/>
  <c r="CA30" i="29"/>
  <c r="CA28" i="29"/>
  <c r="CA26" i="29"/>
  <c r="CA24" i="29"/>
  <c r="CA22" i="29"/>
  <c r="CA20" i="29"/>
  <c r="CA18" i="29"/>
  <c r="CA16" i="29"/>
  <c r="CA14" i="29"/>
  <c r="CA12" i="29"/>
  <c r="CA10" i="29"/>
  <c r="CA8" i="29"/>
  <c r="CB37" i="29"/>
  <c r="CB35" i="29"/>
  <c r="CB33" i="29"/>
  <c r="CB31" i="29"/>
  <c r="CB29" i="29"/>
  <c r="CB27" i="29"/>
  <c r="CB25" i="29"/>
  <c r="CB23" i="29"/>
  <c r="CB21" i="29"/>
  <c r="CB19" i="29"/>
  <c r="CB17" i="29"/>
  <c r="CB15" i="29"/>
  <c r="CB13" i="29"/>
  <c r="CB11" i="29"/>
  <c r="CB9" i="29"/>
  <c r="CB7" i="29"/>
  <c r="CE38" i="29"/>
  <c r="CE36" i="29"/>
  <c r="CE34" i="29"/>
  <c r="CE32" i="29"/>
  <c r="CE30" i="29"/>
  <c r="CE28" i="29"/>
  <c r="CE26" i="29"/>
  <c r="CE24" i="29"/>
  <c r="CE22" i="29"/>
  <c r="CE20" i="29"/>
  <c r="CE18" i="29"/>
  <c r="CE16" i="29"/>
  <c r="CE14" i="29"/>
  <c r="CE12" i="29"/>
  <c r="CE10" i="29"/>
  <c r="CE8" i="29"/>
  <c r="CF37" i="29"/>
  <c r="CF35" i="29"/>
  <c r="CF33" i="29"/>
  <c r="CF31" i="29"/>
  <c r="CF29" i="29"/>
  <c r="CF27" i="29"/>
  <c r="CF25" i="29"/>
  <c r="CF23" i="29"/>
  <c r="CF21" i="29"/>
  <c r="CF19" i="29"/>
  <c r="CF17" i="29"/>
  <c r="CF15" i="29"/>
  <c r="CF13" i="29"/>
  <c r="CF11" i="29"/>
  <c r="CF9" i="29"/>
  <c r="CF7" i="29"/>
  <c r="CI38" i="29"/>
  <c r="CI36" i="29"/>
  <c r="CI34" i="29"/>
  <c r="CI32" i="29"/>
  <c r="CI30" i="29"/>
  <c r="CI28" i="29"/>
  <c r="CI26" i="29"/>
  <c r="CI24" i="29"/>
  <c r="CI22" i="29"/>
  <c r="CI20" i="29"/>
  <c r="CI18" i="29"/>
  <c r="CI16" i="29"/>
  <c r="CI14" i="29"/>
  <c r="CI12" i="29"/>
  <c r="CI10" i="29"/>
  <c r="CI8" i="29"/>
  <c r="CJ37" i="29"/>
  <c r="CJ35" i="29"/>
  <c r="CJ33" i="29"/>
  <c r="CJ31" i="29"/>
  <c r="CJ29" i="29"/>
  <c r="CJ27" i="29"/>
  <c r="CJ25" i="29"/>
  <c r="CJ23" i="29"/>
  <c r="CJ21" i="29"/>
  <c r="CJ19" i="29"/>
  <c r="CJ17" i="29"/>
  <c r="CJ15" i="29"/>
  <c r="CJ13" i="29"/>
  <c r="CJ11" i="29"/>
  <c r="CJ9" i="29"/>
  <c r="CJ7" i="29"/>
  <c r="CM38" i="29"/>
  <c r="CM36" i="29"/>
  <c r="CM34" i="29"/>
  <c r="CM32" i="29"/>
  <c r="CM30" i="29"/>
  <c r="CM28" i="29"/>
  <c r="CM26" i="29"/>
  <c r="CM24" i="29"/>
  <c r="CM22" i="29"/>
  <c r="CM20" i="29"/>
  <c r="CM18" i="29"/>
  <c r="CM16" i="29"/>
  <c r="CM14" i="29"/>
  <c r="CM12" i="29"/>
  <c r="CM10" i="29"/>
  <c r="CM8" i="29"/>
  <c r="BU38" i="33"/>
  <c r="BU36" i="33"/>
  <c r="BU34" i="33"/>
  <c r="BU32" i="33"/>
  <c r="BU30" i="33"/>
  <c r="BU28" i="33"/>
  <c r="BU26" i="33"/>
  <c r="BU24" i="33"/>
  <c r="BU22" i="33"/>
  <c r="BU20" i="33"/>
  <c r="BU18" i="33"/>
  <c r="BU16" i="33"/>
  <c r="BU14" i="33"/>
  <c r="BU12" i="33"/>
  <c r="BU10" i="33"/>
  <c r="BU8" i="33"/>
  <c r="BV37" i="33"/>
  <c r="BV35" i="33"/>
  <c r="BV33" i="33"/>
  <c r="BV31" i="33"/>
  <c r="BV29" i="33"/>
  <c r="BV27" i="33"/>
  <c r="BV25" i="33"/>
  <c r="BV23" i="33"/>
  <c r="BV21" i="33"/>
  <c r="BV19" i="33"/>
  <c r="BV17" i="33"/>
  <c r="BV15" i="33"/>
  <c r="BV13" i="33"/>
  <c r="BV11" i="33"/>
  <c r="BV9" i="33"/>
  <c r="BV7" i="33"/>
  <c r="BZ35" i="33"/>
  <c r="BZ33" i="33"/>
  <c r="BZ31" i="33"/>
  <c r="BZ29" i="33"/>
  <c r="BZ27" i="33"/>
  <c r="BZ25" i="33"/>
  <c r="BZ23" i="33"/>
  <c r="BZ21" i="33"/>
  <c r="BZ19" i="33"/>
  <c r="BZ17" i="33"/>
  <c r="BZ15" i="33"/>
  <c r="BZ13" i="33"/>
  <c r="BZ11" i="33"/>
  <c r="BZ9" i="33"/>
  <c r="BZ7" i="33"/>
  <c r="CA38" i="33"/>
  <c r="CA36" i="33"/>
  <c r="CA34" i="33"/>
  <c r="CA32" i="33"/>
  <c r="CA30" i="33"/>
  <c r="CA28" i="33"/>
  <c r="CA26" i="33"/>
  <c r="CA24" i="33"/>
  <c r="CA22" i="33"/>
  <c r="CA20" i="33"/>
  <c r="CA18" i="33"/>
  <c r="CA16" i="33"/>
  <c r="CA14" i="33"/>
  <c r="CA12" i="33"/>
  <c r="CA10" i="33"/>
  <c r="CA8" i="33"/>
  <c r="CB37" i="33"/>
  <c r="CB35" i="33"/>
  <c r="CB33" i="33"/>
  <c r="CB31" i="33"/>
  <c r="CB29" i="33"/>
  <c r="CB27" i="33"/>
  <c r="CB25" i="33"/>
  <c r="CB23" i="33"/>
  <c r="CB21" i="33"/>
  <c r="CB19" i="33"/>
  <c r="CB17" i="33"/>
  <c r="CB15" i="33"/>
  <c r="CB13" i="33"/>
  <c r="CB11" i="33"/>
  <c r="CB9" i="33"/>
  <c r="CB7" i="33"/>
  <c r="CE38" i="33"/>
  <c r="CE36" i="33"/>
  <c r="CE34" i="33"/>
  <c r="CE32" i="33"/>
  <c r="CE30" i="33"/>
  <c r="CE28" i="33"/>
  <c r="CE26" i="33"/>
  <c r="CE24" i="33"/>
  <c r="CE22" i="33"/>
  <c r="CE20" i="33"/>
  <c r="CE18" i="33"/>
  <c r="CE16" i="33"/>
  <c r="CE14" i="33"/>
  <c r="CE12" i="33"/>
  <c r="CE10" i="33"/>
  <c r="CE8" i="33"/>
  <c r="CF37" i="33"/>
  <c r="CF35" i="33"/>
  <c r="CF33" i="33"/>
  <c r="CF31" i="33"/>
  <c r="CF29" i="33"/>
  <c r="CF27" i="33"/>
  <c r="CF25" i="33"/>
  <c r="CF23" i="33"/>
  <c r="CF21" i="33"/>
  <c r="CF19" i="33"/>
  <c r="CF17" i="33"/>
  <c r="CF15" i="33"/>
  <c r="CF13" i="33"/>
  <c r="CF11" i="33"/>
  <c r="CF9" i="33"/>
  <c r="CF7" i="33"/>
  <c r="CI38" i="33"/>
  <c r="CI36" i="33"/>
  <c r="CI34" i="33"/>
  <c r="CI32" i="33"/>
  <c r="CI30" i="33"/>
  <c r="CI28" i="33"/>
  <c r="CI26" i="33"/>
  <c r="CI24" i="33"/>
  <c r="CI22" i="33"/>
  <c r="CI20" i="33"/>
  <c r="CI18" i="33"/>
  <c r="CI16" i="33"/>
  <c r="CI14" i="33"/>
  <c r="CI12" i="33"/>
  <c r="CI10" i="33"/>
  <c r="CI8" i="33"/>
  <c r="CJ37" i="33"/>
  <c r="CJ35" i="33"/>
  <c r="CJ33" i="33"/>
  <c r="CJ31" i="33"/>
  <c r="CJ29" i="33"/>
  <c r="CJ27" i="33"/>
  <c r="CJ25" i="33"/>
  <c r="CJ23" i="33"/>
  <c r="CJ21" i="33"/>
  <c r="CJ19" i="33"/>
  <c r="CJ17" i="33"/>
  <c r="CJ15" i="33"/>
  <c r="CJ13" i="33"/>
  <c r="CJ11" i="33"/>
  <c r="CJ9" i="33"/>
  <c r="CJ7" i="33"/>
  <c r="CM38" i="33"/>
  <c r="CM36" i="33"/>
  <c r="CM34" i="33"/>
  <c r="CM32" i="33"/>
  <c r="CM30" i="33"/>
  <c r="CM28" i="33"/>
  <c r="CM26" i="33"/>
  <c r="CM24" i="33"/>
  <c r="CM22" i="33"/>
  <c r="CM20" i="33"/>
  <c r="CM18" i="33"/>
  <c r="CM16" i="33"/>
  <c r="CM14" i="33"/>
  <c r="CM12" i="33"/>
  <c r="CM10" i="33"/>
  <c r="CM8" i="33"/>
  <c r="BW38" i="31"/>
  <c r="BW36" i="31"/>
  <c r="BW34" i="31"/>
  <c r="BW32" i="31"/>
  <c r="BW30" i="31"/>
  <c r="BW28" i="31"/>
  <c r="BW26" i="31"/>
  <c r="BW24" i="31"/>
  <c r="BW22" i="31"/>
  <c r="BW20" i="31"/>
  <c r="BW18" i="31"/>
  <c r="BW16" i="31"/>
  <c r="BW14" i="31"/>
  <c r="BW12" i="31"/>
  <c r="BW10" i="31"/>
  <c r="BW8" i="31"/>
  <c r="BX37" i="31"/>
  <c r="BX35" i="31"/>
  <c r="BX33" i="31"/>
  <c r="BX31" i="31"/>
  <c r="BX29" i="31"/>
  <c r="BX27" i="31"/>
  <c r="BX25" i="31"/>
  <c r="BX23" i="31"/>
  <c r="BX21" i="31"/>
  <c r="BX19" i="31"/>
  <c r="BX17" i="31"/>
  <c r="BX15" i="31"/>
  <c r="BX13" i="31"/>
  <c r="BX11" i="31"/>
  <c r="BX9" i="31"/>
  <c r="BX7" i="31"/>
  <c r="BY9" i="22"/>
  <c r="CC38" i="31"/>
  <c r="CC36" i="31"/>
  <c r="CC34" i="31"/>
  <c r="CC32" i="31"/>
  <c r="CC30" i="31"/>
  <c r="CC28" i="31"/>
  <c r="CC26" i="31"/>
  <c r="CC24" i="31"/>
  <c r="CC22" i="31"/>
  <c r="CC20" i="31"/>
  <c r="CC18" i="31"/>
  <c r="CC16" i="31"/>
  <c r="CC14" i="31"/>
  <c r="CC12" i="31"/>
  <c r="CC10" i="31"/>
  <c r="CC8" i="31"/>
  <c r="CD37" i="31"/>
  <c r="CD35" i="31"/>
  <c r="CD33" i="31"/>
  <c r="CD31" i="31"/>
  <c r="CD29" i="31"/>
  <c r="CD27" i="31"/>
  <c r="CD25" i="31"/>
  <c r="CD23" i="31"/>
  <c r="CD21" i="31"/>
  <c r="CD19" i="31"/>
  <c r="CD17" i="31"/>
  <c r="CD15" i="31"/>
  <c r="CD13" i="31"/>
  <c r="CD11" i="31"/>
  <c r="CD9" i="31"/>
  <c r="CD7" i="31"/>
  <c r="CG38" i="31"/>
  <c r="CG36" i="31"/>
  <c r="CG34" i="31"/>
  <c r="CG32" i="31"/>
  <c r="CG30" i="31"/>
  <c r="CG28" i="31"/>
  <c r="CG26" i="31"/>
  <c r="CG24" i="31"/>
  <c r="CG22" i="31"/>
  <c r="CG20" i="31"/>
  <c r="CG18" i="31"/>
  <c r="CG16" i="31"/>
  <c r="CG14" i="31"/>
  <c r="CG12" i="31"/>
  <c r="CG10" i="31"/>
  <c r="CG8" i="31"/>
  <c r="CH37" i="31"/>
  <c r="CH35" i="31"/>
  <c r="CH33" i="31"/>
  <c r="CH31" i="31"/>
  <c r="CH29" i="31"/>
  <c r="CH27" i="31"/>
  <c r="CH25" i="31"/>
  <c r="CH23" i="31"/>
  <c r="CH21" i="31"/>
  <c r="CH19" i="31"/>
  <c r="CH17" i="31"/>
  <c r="CH15" i="31"/>
  <c r="CH13" i="31"/>
  <c r="CH11" i="31"/>
  <c r="CH9" i="31"/>
  <c r="CH7" i="31"/>
  <c r="CK38" i="31"/>
  <c r="CK36" i="31"/>
  <c r="CK34" i="31"/>
  <c r="CK32" i="31"/>
  <c r="CK30" i="31"/>
  <c r="CK28" i="31"/>
  <c r="CK26" i="31"/>
  <c r="CK24" i="31"/>
  <c r="CK22" i="31"/>
  <c r="CK20" i="31"/>
  <c r="CK18" i="31"/>
  <c r="CK16" i="31"/>
  <c r="CK14" i="31"/>
  <c r="CK12" i="31"/>
  <c r="CK10" i="31"/>
  <c r="CK8" i="31"/>
  <c r="CL37" i="31"/>
  <c r="CL35" i="31"/>
  <c r="CL33" i="31"/>
  <c r="CL31" i="31"/>
  <c r="CL29" i="31"/>
  <c r="CL27" i="31"/>
  <c r="CL25" i="31"/>
  <c r="CL23" i="31"/>
  <c r="CL21" i="31"/>
  <c r="CL19" i="31"/>
  <c r="CL17" i="31"/>
  <c r="CL15" i="31"/>
  <c r="CL13" i="31"/>
  <c r="CL11" i="31"/>
  <c r="CL9" i="31"/>
  <c r="CL7" i="31"/>
  <c r="BU38" i="30"/>
  <c r="BU36" i="30"/>
  <c r="BU34" i="30"/>
  <c r="BU32" i="30"/>
  <c r="BU30" i="30"/>
  <c r="BU28" i="30"/>
  <c r="BU26" i="30"/>
  <c r="BU24" i="30"/>
  <c r="BU22" i="30"/>
  <c r="BU20" i="30"/>
  <c r="BU18" i="30"/>
  <c r="BU16" i="30"/>
  <c r="BU14" i="30"/>
  <c r="BU12" i="30"/>
  <c r="BU10" i="30"/>
  <c r="BU8" i="30"/>
  <c r="BV37" i="30"/>
  <c r="BV35" i="30"/>
  <c r="BV33" i="30"/>
  <c r="BV31" i="30"/>
  <c r="BV29" i="30"/>
  <c r="BV27" i="30"/>
  <c r="BV25" i="30"/>
  <c r="BV23" i="30"/>
  <c r="BV21" i="30"/>
  <c r="BV19" i="30"/>
  <c r="BV17" i="30"/>
  <c r="BV15" i="30"/>
  <c r="BV13" i="30"/>
  <c r="BV11" i="30"/>
  <c r="BV9" i="30"/>
  <c r="BV7" i="30"/>
  <c r="BZ35" i="30"/>
  <c r="BZ33" i="30"/>
  <c r="BZ31" i="30"/>
  <c r="BZ29" i="30"/>
  <c r="BZ27" i="30"/>
  <c r="BZ25" i="30"/>
  <c r="BZ23" i="30"/>
  <c r="BZ21" i="30"/>
  <c r="BZ19" i="30"/>
  <c r="BZ17" i="30"/>
  <c r="BZ15" i="30"/>
  <c r="BZ13" i="30"/>
  <c r="BZ11" i="30"/>
  <c r="BZ9" i="30"/>
  <c r="BZ7" i="30"/>
  <c r="CA38" i="30"/>
  <c r="CA36" i="30"/>
  <c r="CA34" i="30"/>
  <c r="CA32" i="30"/>
  <c r="CA30" i="30"/>
  <c r="CA28" i="30"/>
  <c r="CA26" i="30"/>
  <c r="CA24" i="30"/>
  <c r="CA22" i="30"/>
  <c r="CA20" i="30"/>
  <c r="CA18" i="30"/>
  <c r="CA16" i="30"/>
  <c r="CA14" i="30"/>
  <c r="CA12" i="30"/>
  <c r="CA10" i="30"/>
  <c r="CA8" i="30"/>
  <c r="CB37" i="30"/>
  <c r="CB35" i="30"/>
  <c r="CB33" i="30"/>
  <c r="CB31" i="30"/>
  <c r="CB29" i="30"/>
  <c r="CB27" i="30"/>
  <c r="CB25" i="30"/>
  <c r="CB23" i="30"/>
  <c r="CB21" i="30"/>
  <c r="CB19" i="30"/>
  <c r="CB17" i="30"/>
  <c r="CB15" i="30"/>
  <c r="CB13" i="30"/>
  <c r="CB11" i="30"/>
  <c r="CB9" i="30"/>
  <c r="CB7" i="30"/>
  <c r="CE38" i="30"/>
  <c r="CE36" i="30"/>
  <c r="CE34" i="30"/>
  <c r="CE32" i="30"/>
  <c r="CE30" i="30"/>
  <c r="CE28" i="30"/>
  <c r="CE26" i="30"/>
  <c r="CE24" i="30"/>
  <c r="CE22" i="30"/>
  <c r="CE20" i="30"/>
  <c r="CE18" i="30"/>
  <c r="CE16" i="30"/>
  <c r="CE14" i="30"/>
  <c r="CE12" i="30"/>
  <c r="CE10" i="30"/>
  <c r="CE8" i="30"/>
  <c r="CF37" i="30"/>
  <c r="CF35" i="30"/>
  <c r="CF33" i="30"/>
  <c r="CF31" i="30"/>
  <c r="CF29" i="30"/>
  <c r="CF27" i="30"/>
  <c r="CF25" i="30"/>
  <c r="CF23" i="30"/>
  <c r="CF21" i="30"/>
  <c r="CF19" i="30"/>
  <c r="CF17" i="30"/>
  <c r="CF15" i="30"/>
  <c r="CF13" i="30"/>
  <c r="CF11" i="30"/>
  <c r="CF9" i="30"/>
  <c r="CF7" i="30"/>
  <c r="CI38" i="30"/>
  <c r="CI36" i="30"/>
  <c r="CI34" i="30"/>
  <c r="CI32" i="30"/>
  <c r="CI30" i="30"/>
  <c r="CI28" i="30"/>
  <c r="CI26" i="30"/>
  <c r="CI24" i="30"/>
  <c r="CI22" i="30"/>
  <c r="CI20" i="30"/>
  <c r="CI18" i="30"/>
  <c r="CI16" i="30"/>
  <c r="CI14" i="30"/>
  <c r="CI12" i="30"/>
  <c r="CI10" i="30"/>
  <c r="CI8" i="30"/>
  <c r="CJ37" i="30"/>
  <c r="CJ35" i="30"/>
  <c r="CJ33" i="30"/>
  <c r="CJ31" i="30"/>
  <c r="CJ29" i="30"/>
  <c r="CJ27" i="30"/>
  <c r="CJ25" i="30"/>
  <c r="CJ23" i="30"/>
  <c r="CJ21" i="30"/>
  <c r="CJ19" i="30"/>
  <c r="CJ17" i="30"/>
  <c r="CJ15" i="30"/>
  <c r="CJ13" i="30"/>
  <c r="CJ11" i="30"/>
  <c r="CJ9" i="30"/>
  <c r="CJ7" i="30"/>
  <c r="CM38" i="30"/>
  <c r="CM36" i="30"/>
  <c r="CM34" i="30"/>
  <c r="CM32" i="30"/>
  <c r="CM30" i="30"/>
  <c r="CM28" i="30"/>
  <c r="CM26" i="30"/>
  <c r="CM24" i="30"/>
  <c r="CM22" i="30"/>
  <c r="CM20" i="30"/>
  <c r="CM18" i="30"/>
  <c r="CM16" i="30"/>
  <c r="CM14" i="30"/>
  <c r="CM12" i="30"/>
  <c r="CM10" i="30"/>
  <c r="CM8" i="30"/>
  <c r="BW38" i="29"/>
  <c r="BW36" i="29"/>
  <c r="BW34" i="29"/>
  <c r="BW32" i="29"/>
  <c r="BW30" i="29"/>
  <c r="BW28" i="29"/>
  <c r="BW26" i="29"/>
  <c r="BW24" i="29"/>
  <c r="BW22" i="29"/>
  <c r="BW20" i="29"/>
  <c r="BW18" i="29"/>
  <c r="BW16" i="29"/>
  <c r="BW14" i="29"/>
  <c r="BW12" i="29"/>
  <c r="BW10" i="29"/>
  <c r="BW8" i="29"/>
  <c r="BX37" i="29"/>
  <c r="BX35" i="29"/>
  <c r="BX33" i="29"/>
  <c r="BX31" i="29"/>
  <c r="BX29" i="29"/>
  <c r="BX27" i="29"/>
  <c r="BX25" i="29"/>
  <c r="BX23" i="29"/>
  <c r="BX21" i="29"/>
  <c r="BX19" i="29"/>
  <c r="BX17" i="29"/>
  <c r="BX15" i="29"/>
  <c r="BX13" i="29"/>
  <c r="BX11" i="29"/>
  <c r="BX9" i="29"/>
  <c r="BX7" i="29"/>
  <c r="BY9" i="20"/>
  <c r="CC38" i="29"/>
  <c r="CC36" i="29"/>
  <c r="CC34" i="29"/>
  <c r="CC32" i="29"/>
  <c r="CC30" i="29"/>
  <c r="CC28" i="29"/>
  <c r="CC26" i="29"/>
  <c r="CC24" i="29"/>
  <c r="CC22" i="29"/>
  <c r="CC20" i="29"/>
  <c r="CC18" i="29"/>
  <c r="CC16" i="29"/>
  <c r="CC14" i="29"/>
  <c r="CC12" i="29"/>
  <c r="CC10" i="29"/>
  <c r="CC8" i="29"/>
  <c r="CD37" i="29"/>
  <c r="CD35" i="29"/>
  <c r="CD33" i="29"/>
  <c r="CD31" i="29"/>
  <c r="CD29" i="29"/>
  <c r="CD27" i="29"/>
  <c r="CD25" i="29"/>
  <c r="CD23" i="29"/>
  <c r="CD21" i="29"/>
  <c r="CD19" i="29"/>
  <c r="CD17" i="29"/>
  <c r="CD15" i="29"/>
  <c r="CD13" i="29"/>
  <c r="CD11" i="29"/>
  <c r="CD9" i="29"/>
  <c r="CD7" i="29"/>
  <c r="CG38" i="29"/>
  <c r="CG36" i="29"/>
  <c r="CG34" i="29"/>
  <c r="CG32" i="29"/>
  <c r="CG30" i="29"/>
  <c r="CG28" i="29"/>
  <c r="CG26" i="29"/>
  <c r="CG24" i="29"/>
  <c r="CG22" i="29"/>
  <c r="CG20" i="29"/>
  <c r="CG18" i="29"/>
  <c r="CG16" i="29"/>
  <c r="CG14" i="29"/>
  <c r="CG12" i="29"/>
  <c r="CG10" i="29"/>
  <c r="CG8" i="29"/>
  <c r="CH37" i="29"/>
  <c r="CH35" i="29"/>
  <c r="CH33" i="29"/>
  <c r="CH31" i="29"/>
  <c r="CH29" i="29"/>
  <c r="CH27" i="29"/>
  <c r="CH25" i="29"/>
  <c r="CH23" i="29"/>
  <c r="CH21" i="29"/>
  <c r="CH19" i="29"/>
  <c r="CH17" i="29"/>
  <c r="CH15" i="29"/>
  <c r="CH13" i="29"/>
  <c r="CH11" i="29"/>
  <c r="CH9" i="29"/>
  <c r="CH7" i="29"/>
  <c r="CK38" i="29"/>
  <c r="CK36" i="29"/>
  <c r="CK34" i="29"/>
  <c r="CK32" i="29"/>
  <c r="CK30" i="29"/>
  <c r="CK28" i="29"/>
  <c r="CK26" i="29"/>
  <c r="CK24" i="29"/>
  <c r="CK22" i="29"/>
  <c r="CK20" i="29"/>
  <c r="CK18" i="29"/>
  <c r="CK16" i="29"/>
  <c r="CK14" i="29"/>
  <c r="CK12" i="29"/>
  <c r="CK10" i="29"/>
  <c r="CK8" i="29"/>
  <c r="CL37" i="29"/>
  <c r="CL35" i="29"/>
  <c r="CL33" i="29"/>
  <c r="CL31" i="29"/>
  <c r="CL29" i="29"/>
  <c r="CL27" i="29"/>
  <c r="CL25" i="29"/>
  <c r="CL23" i="29"/>
  <c r="CL21" i="29"/>
  <c r="CL19" i="29"/>
  <c r="CL17" i="29"/>
  <c r="CL15" i="29"/>
  <c r="CL13" i="29"/>
  <c r="CL11" i="29"/>
  <c r="CL9" i="29"/>
  <c r="CL7" i="29"/>
  <c r="BV7" i="28"/>
  <c r="BZ7" i="28"/>
  <c r="CB7" i="28"/>
  <c r="CF7" i="28"/>
  <c r="CJ7" i="28"/>
  <c r="BU8" i="28"/>
  <c r="CA8" i="28"/>
  <c r="CE8" i="28"/>
  <c r="CI8" i="28"/>
  <c r="CM8" i="28"/>
  <c r="BV9" i="28"/>
  <c r="CB9" i="28"/>
  <c r="CF9" i="28"/>
  <c r="CJ9" i="28"/>
  <c r="BU10" i="28"/>
  <c r="CA10" i="28"/>
  <c r="CE10" i="28"/>
  <c r="CI10" i="28"/>
  <c r="CM10" i="28"/>
  <c r="BV11" i="28"/>
  <c r="CB11" i="28"/>
  <c r="CF11" i="28"/>
  <c r="CJ11" i="28"/>
  <c r="BU12" i="28"/>
  <c r="CA12" i="28"/>
  <c r="CE12" i="28"/>
  <c r="CI12" i="28"/>
  <c r="CM12" i="28"/>
  <c r="BV13" i="28"/>
  <c r="CB13" i="28"/>
  <c r="CF13" i="28"/>
  <c r="CJ13" i="28"/>
  <c r="BU14" i="28"/>
  <c r="CA14" i="28"/>
  <c r="CE14" i="28"/>
  <c r="CI14" i="28"/>
  <c r="CM14" i="28"/>
  <c r="BV15" i="28"/>
  <c r="CB15" i="28"/>
  <c r="CF15" i="28"/>
  <c r="CJ15" i="28"/>
  <c r="BU16" i="28"/>
  <c r="CA16" i="28"/>
  <c r="CE16" i="28"/>
  <c r="CI16" i="28"/>
  <c r="CM16" i="28"/>
  <c r="BV17" i="28"/>
  <c r="CB17" i="28"/>
  <c r="CF17" i="28"/>
  <c r="CJ17" i="28"/>
  <c r="BU18" i="28"/>
  <c r="CA18" i="28"/>
  <c r="CE18" i="28"/>
  <c r="CI18" i="28"/>
  <c r="CM18" i="28"/>
  <c r="BV19" i="28"/>
  <c r="CB19" i="28"/>
  <c r="CF19" i="28"/>
  <c r="CJ19" i="28"/>
  <c r="BU20" i="28"/>
  <c r="CA20" i="28"/>
  <c r="CE20" i="28"/>
  <c r="CI20" i="28"/>
  <c r="CM20" i="28"/>
  <c r="BV21" i="28"/>
  <c r="CB21" i="28"/>
  <c r="CF21" i="28"/>
  <c r="CJ21" i="28"/>
  <c r="BU22" i="28"/>
  <c r="CA22" i="28"/>
  <c r="CE22" i="28"/>
  <c r="CI22" i="28"/>
  <c r="CM22" i="28"/>
  <c r="BV23" i="28"/>
  <c r="CB23" i="28"/>
  <c r="CF23" i="28"/>
  <c r="CJ23" i="28"/>
  <c r="BU24" i="28"/>
  <c r="CA24" i="28"/>
  <c r="CE24" i="28"/>
  <c r="CI24" i="28"/>
  <c r="CM24" i="28"/>
  <c r="BV25" i="28"/>
  <c r="CB25" i="28"/>
  <c r="CF25" i="28"/>
  <c r="CJ25" i="28"/>
  <c r="BU26" i="28"/>
  <c r="CA26" i="28"/>
  <c r="CE26" i="28"/>
  <c r="CI26" i="28"/>
  <c r="CM26" i="28"/>
  <c r="BV27" i="28"/>
  <c r="CB27" i="28"/>
  <c r="CF27" i="28"/>
  <c r="CJ27" i="28"/>
  <c r="BU28" i="28"/>
  <c r="CA28" i="28"/>
  <c r="CE28" i="28"/>
  <c r="CI28" i="28"/>
  <c r="CM28" i="28"/>
  <c r="BV29" i="28"/>
  <c r="CB29" i="28"/>
  <c r="CF29" i="28"/>
  <c r="CJ29" i="28"/>
  <c r="BU30" i="28"/>
  <c r="CA30" i="28"/>
  <c r="CE30" i="28"/>
  <c r="CI30" i="28"/>
  <c r="CM30" i="28"/>
  <c r="BV31" i="28"/>
  <c r="CB31" i="28"/>
  <c r="CF31" i="28"/>
  <c r="CJ31" i="28"/>
  <c r="BU32" i="28"/>
  <c r="CA32" i="28"/>
  <c r="CE32" i="28"/>
  <c r="CI32" i="28"/>
  <c r="CM32" i="28"/>
  <c r="BV33" i="28"/>
  <c r="BZ36" i="28"/>
  <c r="BW38" i="28"/>
  <c r="BW36" i="28"/>
  <c r="BX37" i="28"/>
  <c r="BX35" i="28"/>
  <c r="BY9" i="19"/>
  <c r="CC38" i="28"/>
  <c r="CC36" i="28"/>
  <c r="CD37" i="28"/>
  <c r="CD35" i="28"/>
  <c r="CG38" i="28"/>
  <c r="CG36" i="28"/>
  <c r="CH37" i="28"/>
  <c r="CH35" i="28"/>
  <c r="CK38" i="28"/>
  <c r="CK36" i="28"/>
  <c r="CL37" i="28"/>
  <c r="CL35" i="28"/>
  <c r="BU38" i="27"/>
  <c r="BU36" i="27"/>
  <c r="BU34" i="27"/>
  <c r="BU32" i="27"/>
  <c r="BU30" i="27"/>
  <c r="BU28" i="27"/>
  <c r="BU26" i="27"/>
  <c r="BU24" i="27"/>
  <c r="BU22" i="27"/>
  <c r="BU20" i="27"/>
  <c r="BU18" i="27"/>
  <c r="BU16" i="27"/>
  <c r="BU14" i="27"/>
  <c r="BU12" i="27"/>
  <c r="BU10" i="27"/>
  <c r="BU8" i="27"/>
  <c r="BV37" i="27"/>
  <c r="BV35" i="27"/>
  <c r="BV33" i="27"/>
  <c r="BV31" i="27"/>
  <c r="BV29" i="27"/>
  <c r="BV27" i="27"/>
  <c r="BV25" i="27"/>
  <c r="BV23" i="27"/>
  <c r="BV21" i="27"/>
  <c r="BV19" i="27"/>
  <c r="BV17" i="27"/>
  <c r="BV15" i="27"/>
  <c r="BV13" i="27"/>
  <c r="BV11" i="27"/>
  <c r="BV9" i="27"/>
  <c r="BV7" i="27"/>
  <c r="BZ37" i="27"/>
  <c r="BZ35" i="27"/>
  <c r="BZ33" i="27"/>
  <c r="BZ31" i="27"/>
  <c r="BZ29" i="27"/>
  <c r="BZ27" i="27"/>
  <c r="BZ25" i="27"/>
  <c r="BZ23" i="27"/>
  <c r="BZ21" i="27"/>
  <c r="BZ19" i="27"/>
  <c r="BZ17" i="27"/>
  <c r="BZ15" i="27"/>
  <c r="BZ13" i="27"/>
  <c r="BZ11" i="27"/>
  <c r="BZ9" i="27"/>
  <c r="BZ7" i="27"/>
  <c r="CA38" i="27"/>
  <c r="CA36" i="27"/>
  <c r="CA34" i="27"/>
  <c r="CA32" i="27"/>
  <c r="CA30" i="27"/>
  <c r="CA28" i="27"/>
  <c r="CA26" i="27"/>
  <c r="CA24" i="27"/>
  <c r="CA22" i="27"/>
  <c r="CA20" i="27"/>
  <c r="CA18" i="27"/>
  <c r="CA16" i="27"/>
  <c r="CA14" i="27"/>
  <c r="CA12" i="27"/>
  <c r="CA10" i="27"/>
  <c r="CA8" i="27"/>
  <c r="CB37" i="27"/>
  <c r="CB35" i="27"/>
  <c r="CB33" i="27"/>
  <c r="CB31" i="27"/>
  <c r="CB29" i="27"/>
  <c r="CB27" i="27"/>
  <c r="CB25" i="27"/>
  <c r="CB23" i="27"/>
  <c r="CB21" i="27"/>
  <c r="CB19" i="27"/>
  <c r="CB17" i="27"/>
  <c r="CB15" i="27"/>
  <c r="CB13" i="27"/>
  <c r="CB11" i="27"/>
  <c r="CB9" i="27"/>
  <c r="CB7" i="27"/>
  <c r="CE38" i="27"/>
  <c r="CE36" i="27"/>
  <c r="CE34" i="27"/>
  <c r="CE32" i="27"/>
  <c r="CE30" i="27"/>
  <c r="CE28" i="27"/>
  <c r="CE26" i="27"/>
  <c r="CE24" i="27"/>
  <c r="CE22" i="27"/>
  <c r="CE20" i="27"/>
  <c r="CE18" i="27"/>
  <c r="CE16" i="27"/>
  <c r="CE14" i="27"/>
  <c r="CE12" i="27"/>
  <c r="CE10" i="27"/>
  <c r="CE8" i="27"/>
  <c r="CF37" i="27"/>
  <c r="CF35" i="27"/>
  <c r="CF33" i="27"/>
  <c r="CF31" i="27"/>
  <c r="CF29" i="27"/>
  <c r="CF27" i="27"/>
  <c r="CF25" i="27"/>
  <c r="CF23" i="27"/>
  <c r="CF21" i="27"/>
  <c r="CF19" i="27"/>
  <c r="CF17" i="27"/>
  <c r="CF15" i="27"/>
  <c r="CF13" i="27"/>
  <c r="CF11" i="27"/>
  <c r="CF9" i="27"/>
  <c r="CF7" i="27"/>
  <c r="CI38" i="27"/>
  <c r="CI36" i="27"/>
  <c r="CI34" i="27"/>
  <c r="CI32" i="27"/>
  <c r="CI30" i="27"/>
  <c r="CI28" i="27"/>
  <c r="CI26" i="27"/>
  <c r="CI24" i="27"/>
  <c r="CI22" i="27"/>
  <c r="CI20" i="27"/>
  <c r="CI18" i="27"/>
  <c r="CI16" i="27"/>
  <c r="CI14" i="27"/>
  <c r="CI12" i="27"/>
  <c r="CI10" i="27"/>
  <c r="CI8" i="27"/>
  <c r="CM38" i="27"/>
  <c r="CM36" i="27"/>
  <c r="CM34" i="27"/>
  <c r="CM32" i="27"/>
  <c r="CM30" i="27"/>
  <c r="CM28" i="27"/>
  <c r="CM26" i="27"/>
  <c r="CM24" i="27"/>
  <c r="CM22" i="27"/>
  <c r="CM20" i="27"/>
  <c r="CM18" i="27"/>
  <c r="CM16" i="27"/>
  <c r="CM14" i="27"/>
  <c r="CM12" i="27"/>
  <c r="CM10" i="27"/>
  <c r="CM8" i="27"/>
  <c r="BW38" i="26"/>
  <c r="BW36" i="26"/>
  <c r="BW34" i="26"/>
  <c r="BW32" i="26"/>
  <c r="BW30" i="26"/>
  <c r="BW28" i="26"/>
  <c r="BW26" i="26"/>
  <c r="BW24" i="26"/>
  <c r="BW22" i="26"/>
  <c r="BW20" i="26"/>
  <c r="BW18" i="26"/>
  <c r="BW16" i="26"/>
  <c r="BW14" i="26"/>
  <c r="BW12" i="26"/>
  <c r="BW10" i="26"/>
  <c r="BW8" i="26"/>
  <c r="BX37" i="26"/>
  <c r="BX35" i="26"/>
  <c r="BX33" i="26"/>
  <c r="BX31" i="26"/>
  <c r="BX29" i="26"/>
  <c r="BX27" i="26"/>
  <c r="BX25" i="26"/>
  <c r="BX23" i="26"/>
  <c r="BX21" i="26"/>
  <c r="BX19" i="26"/>
  <c r="BX17" i="26"/>
  <c r="BX15" i="26"/>
  <c r="BX13" i="26"/>
  <c r="BX11" i="26"/>
  <c r="BX9" i="26"/>
  <c r="BX7" i="26"/>
  <c r="BY9" i="17"/>
  <c r="CC38" i="26"/>
  <c r="CC36" i="26"/>
  <c r="CC34" i="26"/>
  <c r="CC32" i="26"/>
  <c r="CC30" i="26"/>
  <c r="CC28" i="26"/>
  <c r="CC26" i="26"/>
  <c r="CC24" i="26"/>
  <c r="CC22" i="26"/>
  <c r="CC20" i="26"/>
  <c r="CC18" i="26"/>
  <c r="CC16" i="26"/>
  <c r="CC14" i="26"/>
  <c r="CC12" i="26"/>
  <c r="CC10" i="26"/>
  <c r="CC8" i="26"/>
  <c r="CD37" i="26"/>
  <c r="CD35" i="26"/>
  <c r="CD33" i="26"/>
  <c r="CD31" i="26"/>
  <c r="CD29" i="26"/>
  <c r="CD27" i="26"/>
  <c r="CD25" i="26"/>
  <c r="CD23" i="26"/>
  <c r="CD21" i="26"/>
  <c r="CD19" i="26"/>
  <c r="CD17" i="26"/>
  <c r="CD15" i="26"/>
  <c r="CD13" i="26"/>
  <c r="CD11" i="26"/>
  <c r="CD9" i="26"/>
  <c r="CD7" i="26"/>
  <c r="CG38" i="26"/>
  <c r="CG36" i="26"/>
  <c r="CG34" i="26"/>
  <c r="CG32" i="26"/>
  <c r="CG30" i="26"/>
  <c r="CG28" i="26"/>
  <c r="CG26" i="26"/>
  <c r="CG24" i="26"/>
  <c r="CG22" i="26"/>
  <c r="CG20" i="26"/>
  <c r="CG18" i="26"/>
  <c r="CG16" i="26"/>
  <c r="CG14" i="26"/>
  <c r="CG12" i="26"/>
  <c r="CG10" i="26"/>
  <c r="CG8" i="26"/>
  <c r="CH37" i="26"/>
  <c r="CH35" i="26"/>
  <c r="CH33" i="26"/>
  <c r="CH31" i="26"/>
  <c r="CH29" i="26"/>
  <c r="CH27" i="26"/>
  <c r="CH25" i="26"/>
  <c r="CH23" i="26"/>
  <c r="CH21" i="26"/>
  <c r="CH19" i="26"/>
  <c r="CH17" i="26"/>
  <c r="CH15" i="26"/>
  <c r="CH13" i="26"/>
  <c r="CH11" i="26"/>
  <c r="CH9" i="26"/>
  <c r="CH7" i="26"/>
  <c r="CK38" i="26"/>
  <c r="CK36" i="26"/>
  <c r="CK34" i="26"/>
  <c r="CK32" i="26"/>
  <c r="CK30" i="26"/>
  <c r="CK28" i="26"/>
  <c r="CK26" i="26"/>
  <c r="CK24" i="26"/>
  <c r="CK22" i="26"/>
  <c r="CK20" i="26"/>
  <c r="CK18" i="26"/>
  <c r="CK16" i="26"/>
  <c r="CK14" i="26"/>
  <c r="CK12" i="26"/>
  <c r="CK10" i="26"/>
  <c r="CK8" i="26"/>
  <c r="CL37" i="26"/>
  <c r="CL35" i="26"/>
  <c r="CL33" i="26"/>
  <c r="CL31" i="26"/>
  <c r="CL29" i="26"/>
  <c r="CL27" i="26"/>
  <c r="CL25" i="26"/>
  <c r="CL23" i="26"/>
  <c r="CL21" i="26"/>
  <c r="CL19" i="26"/>
  <c r="CL17" i="26"/>
  <c r="CL15" i="26"/>
  <c r="CL13" i="26"/>
  <c r="CL11" i="26"/>
  <c r="CL9" i="26"/>
  <c r="CL7" i="26"/>
  <c r="BU38" i="25"/>
  <c r="BU36" i="25"/>
  <c r="BU34" i="25"/>
  <c r="BU32" i="25"/>
  <c r="BU30" i="25"/>
  <c r="BU28" i="25"/>
  <c r="BU26" i="25"/>
  <c r="BU24" i="25"/>
  <c r="BU22" i="25"/>
  <c r="BU20" i="25"/>
  <c r="BU18" i="25"/>
  <c r="BU16" i="25"/>
  <c r="BU14" i="25"/>
  <c r="BU12" i="25"/>
  <c r="BU10" i="25"/>
  <c r="BU8" i="25"/>
  <c r="BV37" i="25"/>
  <c r="BV35" i="25"/>
  <c r="BV33" i="25"/>
  <c r="BV31" i="25"/>
  <c r="BV29" i="25"/>
  <c r="BV27" i="25"/>
  <c r="BV25" i="25"/>
  <c r="BV23" i="25"/>
  <c r="BV21" i="25"/>
  <c r="BV19" i="25"/>
  <c r="BV17" i="25"/>
  <c r="BV15" i="25"/>
  <c r="BV13" i="25"/>
  <c r="BV11" i="25"/>
  <c r="BV9" i="25"/>
  <c r="BV7" i="25"/>
  <c r="BZ37" i="25"/>
  <c r="BZ35" i="25"/>
  <c r="BZ33" i="25"/>
  <c r="BZ31" i="25"/>
  <c r="BZ29" i="25"/>
  <c r="BZ27" i="25"/>
  <c r="BZ25" i="25"/>
  <c r="BZ23" i="25"/>
  <c r="BZ21" i="25"/>
  <c r="BZ19" i="25"/>
  <c r="BZ17" i="25"/>
  <c r="BZ15" i="25"/>
  <c r="BZ13" i="25"/>
  <c r="BZ11" i="25"/>
  <c r="BZ9" i="25"/>
  <c r="BZ7" i="25"/>
  <c r="CA38" i="25"/>
  <c r="CA36" i="25"/>
  <c r="CA34" i="25"/>
  <c r="CA32" i="25"/>
  <c r="CA30" i="25"/>
  <c r="CA28" i="25"/>
  <c r="CA26" i="25"/>
  <c r="CA24" i="25"/>
  <c r="CA22" i="25"/>
  <c r="CA20" i="25"/>
  <c r="CA18" i="25"/>
  <c r="CA16" i="25"/>
  <c r="CA14" i="25"/>
  <c r="CA12" i="25"/>
  <c r="CA10" i="25"/>
  <c r="CA8" i="25"/>
  <c r="CB37" i="25"/>
  <c r="CB35" i="25"/>
  <c r="CB33" i="25"/>
  <c r="CB31" i="25"/>
  <c r="CB29" i="25"/>
  <c r="CB27" i="25"/>
  <c r="CB25" i="25"/>
  <c r="CB23" i="25"/>
  <c r="CB21" i="25"/>
  <c r="CB19" i="25"/>
  <c r="CB17" i="25"/>
  <c r="CB15" i="25"/>
  <c r="CB13" i="25"/>
  <c r="CB11" i="25"/>
  <c r="CB9" i="25"/>
  <c r="CB7" i="25"/>
  <c r="CE38" i="25"/>
  <c r="CE36" i="25"/>
  <c r="CE34" i="25"/>
  <c r="CE32" i="25"/>
  <c r="CE30" i="25"/>
  <c r="CE28" i="25"/>
  <c r="CE26" i="25"/>
  <c r="CE24" i="25"/>
  <c r="CE22" i="25"/>
  <c r="CE20" i="25"/>
  <c r="CE18" i="25"/>
  <c r="CE16" i="25"/>
  <c r="CE14" i="25"/>
  <c r="CE12" i="25"/>
  <c r="CE10" i="25"/>
  <c r="CE8" i="25"/>
  <c r="CF37" i="25"/>
  <c r="CF35" i="25"/>
  <c r="CF33" i="25"/>
  <c r="CF31" i="25"/>
  <c r="CF29" i="25"/>
  <c r="CF27" i="25"/>
  <c r="CF25" i="25"/>
  <c r="CF23" i="25"/>
  <c r="CF21" i="25"/>
  <c r="CF19" i="25"/>
  <c r="CF17" i="25"/>
  <c r="CF15" i="25"/>
  <c r="CF13" i="25"/>
  <c r="CF11" i="25"/>
  <c r="CF9" i="25"/>
  <c r="CF7" i="25"/>
  <c r="CI38" i="25"/>
  <c r="CI36" i="25"/>
  <c r="CI34" i="25"/>
  <c r="CI32" i="25"/>
  <c r="CI30" i="25"/>
  <c r="CI28" i="25"/>
  <c r="CI26" i="25"/>
  <c r="CI24" i="25"/>
  <c r="CI22" i="25"/>
  <c r="CI20" i="25"/>
  <c r="CI18" i="25"/>
  <c r="CI16" i="25"/>
  <c r="CI14" i="25"/>
  <c r="CI12" i="25"/>
  <c r="CI10" i="25"/>
  <c r="CI8" i="25"/>
  <c r="CM38" i="25"/>
  <c r="CM36" i="25"/>
  <c r="CM34" i="25"/>
  <c r="CM32" i="25"/>
  <c r="CM30" i="25"/>
  <c r="CM28" i="25"/>
  <c r="CM26" i="25"/>
  <c r="CM24" i="25"/>
  <c r="CM22" i="25"/>
  <c r="CM20" i="25"/>
  <c r="CM18" i="25"/>
  <c r="CM16" i="25"/>
  <c r="CM14" i="25"/>
  <c r="CM12" i="25"/>
  <c r="CM10" i="25"/>
  <c r="CM8" i="25"/>
  <c r="R34" i="39"/>
  <c r="B33" i="39"/>
  <c r="R32" i="39"/>
  <c r="B31" i="39"/>
  <c r="R30" i="39"/>
  <c r="T29" i="39"/>
  <c r="N28" i="39"/>
  <c r="BU38" i="28"/>
  <c r="BU36" i="28"/>
  <c r="BV37" i="28"/>
  <c r="BZ35" i="28"/>
  <c r="CA38" i="28"/>
  <c r="CA36" i="28"/>
  <c r="CB37" i="28"/>
  <c r="CB35" i="28"/>
  <c r="CE38" i="28"/>
  <c r="CE36" i="28"/>
  <c r="CF37" i="28"/>
  <c r="CF35" i="28"/>
  <c r="CI38" i="28"/>
  <c r="CI36" i="28"/>
  <c r="CJ37" i="28"/>
  <c r="CJ35" i="28"/>
  <c r="CM38" i="28"/>
  <c r="CM36" i="28"/>
  <c r="BW38" i="27"/>
  <c r="BW36" i="27"/>
  <c r="BW34" i="27"/>
  <c r="BW32" i="27"/>
  <c r="BW30" i="27"/>
  <c r="BW28" i="27"/>
  <c r="BW26" i="27"/>
  <c r="BW24" i="27"/>
  <c r="BW22" i="27"/>
  <c r="BW20" i="27"/>
  <c r="BW18" i="27"/>
  <c r="BW16" i="27"/>
  <c r="BW14" i="27"/>
  <c r="BW12" i="27"/>
  <c r="BW10" i="27"/>
  <c r="BW8" i="27"/>
  <c r="BX37" i="27"/>
  <c r="BX35" i="27"/>
  <c r="BX33" i="27"/>
  <c r="BX31" i="27"/>
  <c r="BX29" i="27"/>
  <c r="BX27" i="27"/>
  <c r="BX25" i="27"/>
  <c r="BX23" i="27"/>
  <c r="BX21" i="27"/>
  <c r="BX19" i="27"/>
  <c r="BX17" i="27"/>
  <c r="BX15" i="27"/>
  <c r="BX13" i="27"/>
  <c r="BX11" i="27"/>
  <c r="BX9" i="27"/>
  <c r="BX7" i="27"/>
  <c r="BY9" i="18"/>
  <c r="CC38" i="27"/>
  <c r="CC36" i="27"/>
  <c r="CC34" i="27"/>
  <c r="CC32" i="27"/>
  <c r="CC30" i="27"/>
  <c r="CC28" i="27"/>
  <c r="CC26" i="27"/>
  <c r="CC24" i="27"/>
  <c r="CC22" i="27"/>
  <c r="CC20" i="27"/>
  <c r="CC18" i="27"/>
  <c r="CC16" i="27"/>
  <c r="CC14" i="27"/>
  <c r="CC12" i="27"/>
  <c r="CC10" i="27"/>
  <c r="CC8" i="27"/>
  <c r="CD37" i="27"/>
  <c r="CD35" i="27"/>
  <c r="CD33" i="27"/>
  <c r="CD31" i="27"/>
  <c r="CD29" i="27"/>
  <c r="CD27" i="27"/>
  <c r="CD25" i="27"/>
  <c r="CD23" i="27"/>
  <c r="CD21" i="27"/>
  <c r="CD19" i="27"/>
  <c r="CD17" i="27"/>
  <c r="CD15" i="27"/>
  <c r="CD13" i="27"/>
  <c r="CD11" i="27"/>
  <c r="CD9" i="27"/>
  <c r="CD7" i="27"/>
  <c r="CG38" i="27"/>
  <c r="CG36" i="27"/>
  <c r="CG34" i="27"/>
  <c r="CG32" i="27"/>
  <c r="CG30" i="27"/>
  <c r="CG28" i="27"/>
  <c r="CG26" i="27"/>
  <c r="CG24" i="27"/>
  <c r="CG22" i="27"/>
  <c r="CG20" i="27"/>
  <c r="CG18" i="27"/>
  <c r="CG16" i="27"/>
  <c r="CG14" i="27"/>
  <c r="CG12" i="27"/>
  <c r="CG10" i="27"/>
  <c r="CG8" i="27"/>
  <c r="CH37" i="27"/>
  <c r="CH35" i="27"/>
  <c r="CH33" i="27"/>
  <c r="CH31" i="27"/>
  <c r="CH29" i="27"/>
  <c r="CH27" i="27"/>
  <c r="CH25" i="27"/>
  <c r="CH23" i="27"/>
  <c r="CH21" i="27"/>
  <c r="CH19" i="27"/>
  <c r="CH17" i="27"/>
  <c r="CH15" i="27"/>
  <c r="CH13" i="27"/>
  <c r="CH11" i="27"/>
  <c r="CH9" i="27"/>
  <c r="CH7" i="27"/>
  <c r="CK38" i="27"/>
  <c r="CK36" i="27"/>
  <c r="CK34" i="27"/>
  <c r="CK32" i="27"/>
  <c r="CK30" i="27"/>
  <c r="CK28" i="27"/>
  <c r="CK26" i="27"/>
  <c r="CK24" i="27"/>
  <c r="CK22" i="27"/>
  <c r="CK20" i="27"/>
  <c r="CK18" i="27"/>
  <c r="CK16" i="27"/>
  <c r="CK14" i="27"/>
  <c r="CK12" i="27"/>
  <c r="CK10" i="27"/>
  <c r="CK8" i="27"/>
  <c r="CL37" i="27"/>
  <c r="CL35" i="27"/>
  <c r="CL33" i="27"/>
  <c r="CL31" i="27"/>
  <c r="CL29" i="27"/>
  <c r="CL27" i="27"/>
  <c r="CL25" i="27"/>
  <c r="CL23" i="27"/>
  <c r="CL21" i="27"/>
  <c r="CL19" i="27"/>
  <c r="CL17" i="27"/>
  <c r="CL15" i="27"/>
  <c r="CL13" i="27"/>
  <c r="CL11" i="27"/>
  <c r="CL9" i="27"/>
  <c r="CL7" i="27"/>
  <c r="BU38" i="26"/>
  <c r="BU36" i="26"/>
  <c r="BU34" i="26"/>
  <c r="BU32" i="26"/>
  <c r="BU30" i="26"/>
  <c r="BU28" i="26"/>
  <c r="BU26" i="26"/>
  <c r="BU24" i="26"/>
  <c r="BU22" i="26"/>
  <c r="BU20" i="26"/>
  <c r="BU18" i="26"/>
  <c r="BU16" i="26"/>
  <c r="BU14" i="26"/>
  <c r="BU12" i="26"/>
  <c r="BU10" i="26"/>
  <c r="BU8" i="26"/>
  <c r="BV37" i="26"/>
  <c r="BV35" i="26"/>
  <c r="BV33" i="26"/>
  <c r="BV31" i="26"/>
  <c r="BV29" i="26"/>
  <c r="BV27" i="26"/>
  <c r="BV25" i="26"/>
  <c r="BV23" i="26"/>
  <c r="BV21" i="26"/>
  <c r="BV19" i="26"/>
  <c r="BV17" i="26"/>
  <c r="BV15" i="26"/>
  <c r="BV13" i="26"/>
  <c r="BV11" i="26"/>
  <c r="BV9" i="26"/>
  <c r="BV7" i="26"/>
  <c r="BZ35" i="26"/>
  <c r="BZ33" i="26"/>
  <c r="BZ31" i="26"/>
  <c r="BZ29" i="26"/>
  <c r="BZ27" i="26"/>
  <c r="BZ25" i="26"/>
  <c r="BZ23" i="26"/>
  <c r="BZ21" i="26"/>
  <c r="BZ19" i="26"/>
  <c r="BZ17" i="26"/>
  <c r="BZ15" i="26"/>
  <c r="BZ13" i="26"/>
  <c r="BZ11" i="26"/>
  <c r="BZ9" i="26"/>
  <c r="BZ7" i="26"/>
  <c r="CA38" i="26"/>
  <c r="CA36" i="26"/>
  <c r="CA34" i="26"/>
  <c r="CA32" i="26"/>
  <c r="CA30" i="26"/>
  <c r="CA28" i="26"/>
  <c r="CA26" i="26"/>
  <c r="CA24" i="26"/>
  <c r="CA22" i="26"/>
  <c r="CA20" i="26"/>
  <c r="CA18" i="26"/>
  <c r="CA16" i="26"/>
  <c r="CA14" i="26"/>
  <c r="CA12" i="26"/>
  <c r="CA10" i="26"/>
  <c r="CA8" i="26"/>
  <c r="CB37" i="26"/>
  <c r="CB35" i="26"/>
  <c r="CB33" i="26"/>
  <c r="CB31" i="26"/>
  <c r="CB29" i="26"/>
  <c r="CB27" i="26"/>
  <c r="CB25" i="26"/>
  <c r="CB23" i="26"/>
  <c r="CB21" i="26"/>
  <c r="CB19" i="26"/>
  <c r="CB17" i="26"/>
  <c r="CB15" i="26"/>
  <c r="CB13" i="26"/>
  <c r="CB11" i="26"/>
  <c r="CB9" i="26"/>
  <c r="CB7" i="26"/>
  <c r="CE38" i="26"/>
  <c r="CE36" i="26"/>
  <c r="CE34" i="26"/>
  <c r="CE32" i="26"/>
  <c r="CE30" i="26"/>
  <c r="CE28" i="26"/>
  <c r="CE26" i="26"/>
  <c r="CE24" i="26"/>
  <c r="CE22" i="26"/>
  <c r="CE20" i="26"/>
  <c r="CE18" i="26"/>
  <c r="CE16" i="26"/>
  <c r="CE14" i="26"/>
  <c r="CE12" i="26"/>
  <c r="CE10" i="26"/>
  <c r="CE8" i="26"/>
  <c r="CF37" i="26"/>
  <c r="CF35" i="26"/>
  <c r="CF33" i="26"/>
  <c r="CF31" i="26"/>
  <c r="CF29" i="26"/>
  <c r="CF27" i="26"/>
  <c r="CF25" i="26"/>
  <c r="CF23" i="26"/>
  <c r="CF21" i="26"/>
  <c r="CF19" i="26"/>
  <c r="CF17" i="26"/>
  <c r="CF15" i="26"/>
  <c r="CF13" i="26"/>
  <c r="CF11" i="26"/>
  <c r="CF9" i="26"/>
  <c r="CF7" i="26"/>
  <c r="CI38" i="26"/>
  <c r="CI36" i="26"/>
  <c r="CI34" i="26"/>
  <c r="CI32" i="26"/>
  <c r="CI30" i="26"/>
  <c r="CI28" i="26"/>
  <c r="CI26" i="26"/>
  <c r="CI24" i="26"/>
  <c r="CI22" i="26"/>
  <c r="CI20" i="26"/>
  <c r="CI18" i="26"/>
  <c r="CI16" i="26"/>
  <c r="CI14" i="26"/>
  <c r="CI12" i="26"/>
  <c r="CI10" i="26"/>
  <c r="CI8" i="26"/>
  <c r="CM38" i="26"/>
  <c r="CM36" i="26"/>
  <c r="CM34" i="26"/>
  <c r="CM32" i="26"/>
  <c r="CM30" i="26"/>
  <c r="CM28" i="26"/>
  <c r="CM26" i="26"/>
  <c r="CM24" i="26"/>
  <c r="CM22" i="26"/>
  <c r="CM20" i="26"/>
  <c r="CM18" i="26"/>
  <c r="CM16" i="26"/>
  <c r="CM14" i="26"/>
  <c r="CM12" i="26"/>
  <c r="CM10" i="26"/>
  <c r="CM8" i="26"/>
  <c r="BW38" i="25"/>
  <c r="BW36" i="25"/>
  <c r="BW34" i="25"/>
  <c r="BW32" i="25"/>
  <c r="BW30" i="25"/>
  <c r="BW28" i="25"/>
  <c r="BW26" i="25"/>
  <c r="BW24" i="25"/>
  <c r="BW22" i="25"/>
  <c r="BW20" i="25"/>
  <c r="BW18" i="25"/>
  <c r="BW16" i="25"/>
  <c r="BW14" i="25"/>
  <c r="BW12" i="25"/>
  <c r="BW10" i="25"/>
  <c r="BW8" i="25"/>
  <c r="BX37" i="25"/>
  <c r="BX35" i="25"/>
  <c r="BX33" i="25"/>
  <c r="BX31" i="25"/>
  <c r="BX29" i="25"/>
  <c r="BX27" i="25"/>
  <c r="BX25" i="25"/>
  <c r="BX23" i="25"/>
  <c r="BX21" i="25"/>
  <c r="BX19" i="25"/>
  <c r="BX17" i="25"/>
  <c r="BX15" i="25"/>
  <c r="BX13" i="25"/>
  <c r="BX11" i="25"/>
  <c r="BX9" i="25"/>
  <c r="BX7" i="25"/>
  <c r="BY9" i="16"/>
  <c r="CC38" i="25"/>
  <c r="CC36" i="25"/>
  <c r="CC34" i="25"/>
  <c r="CC32" i="25"/>
  <c r="CC30" i="25"/>
  <c r="CC28" i="25"/>
  <c r="CC26" i="25"/>
  <c r="CC24" i="25"/>
  <c r="CC22" i="25"/>
  <c r="CC20" i="25"/>
  <c r="CC18" i="25"/>
  <c r="CC16" i="25"/>
  <c r="CC14" i="25"/>
  <c r="CC12" i="25"/>
  <c r="CC10" i="25"/>
  <c r="CC8" i="25"/>
  <c r="CD37" i="25"/>
  <c r="CD35" i="25"/>
  <c r="CD33" i="25"/>
  <c r="CD31" i="25"/>
  <c r="CD29" i="25"/>
  <c r="CD27" i="25"/>
  <c r="CD25" i="25"/>
  <c r="CD23" i="25"/>
  <c r="CD21" i="25"/>
  <c r="CD19" i="25"/>
  <c r="CD17" i="25"/>
  <c r="CD15" i="25"/>
  <c r="CD13" i="25"/>
  <c r="CD11" i="25"/>
  <c r="CD9" i="25"/>
  <c r="CD7" i="25"/>
  <c r="CG38" i="25"/>
  <c r="CG36" i="25"/>
  <c r="CG34" i="25"/>
  <c r="CG32" i="25"/>
  <c r="CG30" i="25"/>
  <c r="CG28" i="25"/>
  <c r="CG26" i="25"/>
  <c r="CG24" i="25"/>
  <c r="CG22" i="25"/>
  <c r="CG20" i="25"/>
  <c r="CG18" i="25"/>
  <c r="CG16" i="25"/>
  <c r="CG14" i="25"/>
  <c r="CG12" i="25"/>
  <c r="CG10" i="25"/>
  <c r="CG8" i="25"/>
  <c r="CH37" i="25"/>
  <c r="CH35" i="25"/>
  <c r="CH33" i="25"/>
  <c r="CH31" i="25"/>
  <c r="CH29" i="25"/>
  <c r="CH27" i="25"/>
  <c r="CH25" i="25"/>
  <c r="CH23" i="25"/>
  <c r="CH21" i="25"/>
  <c r="CH19" i="25"/>
  <c r="CH17" i="25"/>
  <c r="CH15" i="25"/>
  <c r="CH13" i="25"/>
  <c r="CH11" i="25"/>
  <c r="CH9" i="25"/>
  <c r="CH7" i="25"/>
  <c r="CK38" i="25"/>
  <c r="CK36" i="25"/>
  <c r="CK34" i="25"/>
  <c r="CK32" i="25"/>
  <c r="CK30" i="25"/>
  <c r="CK28" i="25"/>
  <c r="CK26" i="25"/>
  <c r="CK24" i="25"/>
  <c r="CK22" i="25"/>
  <c r="CK20" i="25"/>
  <c r="CK18" i="25"/>
  <c r="CK16" i="25"/>
  <c r="CK14" i="25"/>
  <c r="CK12" i="25"/>
  <c r="CK10" i="25"/>
  <c r="CK8" i="25"/>
  <c r="CL37" i="25"/>
  <c r="CL35" i="25"/>
  <c r="CL33" i="25"/>
  <c r="CL31" i="25"/>
  <c r="CL29" i="25"/>
  <c r="CL27" i="25"/>
  <c r="CL25" i="25"/>
  <c r="CL23" i="25"/>
  <c r="CL21" i="25"/>
  <c r="CL19" i="25"/>
  <c r="CL17" i="25"/>
  <c r="CL15" i="25"/>
  <c r="CL13" i="25"/>
  <c r="CL11" i="25"/>
  <c r="CL9" i="25"/>
  <c r="CL7" i="25"/>
  <c r="N34" i="39"/>
  <c r="T33" i="39"/>
  <c r="N32" i="39"/>
  <c r="T31" i="39"/>
  <c r="N30" i="39"/>
  <c r="B29" i="39"/>
  <c r="R28" i="39"/>
  <c r="B26" i="39"/>
  <c r="R25" i="39"/>
  <c r="B22" i="39"/>
  <c r="R21" i="39"/>
  <c r="BR36" i="38"/>
  <c r="BP36" i="38"/>
  <c r="BN36" i="38"/>
  <c r="BL36" i="38"/>
  <c r="BJ36" i="38"/>
  <c r="BH36" i="38"/>
  <c r="BF36" i="38"/>
  <c r="BD36" i="38"/>
  <c r="V35" i="38"/>
  <c r="T35" i="38"/>
  <c r="Q35" i="38"/>
  <c r="O35" i="38"/>
  <c r="M35" i="38"/>
  <c r="CM35" i="38"/>
  <c r="CI35" i="38"/>
  <c r="CJ35" i="38"/>
  <c r="BB35" i="38"/>
  <c r="BR34" i="38"/>
  <c r="BP34" i="38"/>
  <c r="BN34" i="38"/>
  <c r="BL34" i="38"/>
  <c r="BJ34" i="38"/>
  <c r="BH34" i="38"/>
  <c r="BF34" i="38"/>
  <c r="BD34" i="38"/>
  <c r="V33" i="38"/>
  <c r="T33" i="38"/>
  <c r="Q33" i="38"/>
  <c r="O33" i="38"/>
  <c r="M33" i="38"/>
  <c r="CM33" i="38"/>
  <c r="CI33" i="38"/>
  <c r="CJ33" i="38"/>
  <c r="BB33" i="38"/>
  <c r="BR32" i="38"/>
  <c r="BP32" i="38"/>
  <c r="BN32" i="38"/>
  <c r="BL32" i="38"/>
  <c r="BH32" i="38"/>
  <c r="BD32" i="38"/>
  <c r="V31" i="38"/>
  <c r="Q31" i="38"/>
  <c r="M31" i="38"/>
  <c r="CM31" i="38"/>
  <c r="CJ31" i="38"/>
  <c r="BR30" i="38"/>
  <c r="BN30" i="38"/>
  <c r="BJ30" i="38"/>
  <c r="BF30" i="38"/>
  <c r="T29" i="38"/>
  <c r="O29" i="38"/>
  <c r="B24" i="39"/>
  <c r="CI29" i="38"/>
  <c r="BB29" i="38"/>
  <c r="R23" i="39"/>
  <c r="BP28" i="38"/>
  <c r="BL28" i="38"/>
  <c r="BH28" i="38"/>
  <c r="BD28" i="38"/>
  <c r="V27" i="38"/>
  <c r="Q27" i="38"/>
  <c r="M27" i="38"/>
  <c r="CM27" i="38"/>
  <c r="CJ27" i="38"/>
  <c r="BR26" i="38"/>
  <c r="BN26" i="38"/>
  <c r="BJ26" i="38"/>
  <c r="BF26" i="38"/>
  <c r="T25" i="38"/>
  <c r="O25" i="38"/>
  <c r="B20" i="39"/>
  <c r="CI25" i="38"/>
  <c r="BB25" i="38"/>
  <c r="R19" i="39"/>
  <c r="BP24" i="38"/>
  <c r="BL24" i="38"/>
  <c r="BH24" i="38"/>
  <c r="BD24" i="38"/>
  <c r="V23" i="38"/>
  <c r="Q23" i="38"/>
  <c r="M23" i="38"/>
  <c r="CM23" i="38"/>
  <c r="CJ23" i="38"/>
  <c r="BR22" i="38"/>
  <c r="BN22" i="38"/>
  <c r="BJ22" i="38"/>
  <c r="BF22" i="38"/>
  <c r="T21" i="38"/>
  <c r="O21" i="38"/>
  <c r="B16" i="39"/>
  <c r="CI21" i="38"/>
  <c r="BB21" i="38"/>
  <c r="R15" i="39"/>
  <c r="BP20" i="38"/>
  <c r="BL20" i="38"/>
  <c r="BH20" i="38"/>
  <c r="BD20" i="38"/>
  <c r="V19" i="38"/>
  <c r="Q19" i="38"/>
  <c r="M19" i="38"/>
  <c r="CM19" i="38"/>
  <c r="CJ19" i="38"/>
  <c r="BR18" i="38"/>
  <c r="BN18" i="38"/>
  <c r="BJ18" i="38"/>
  <c r="BF18" i="38"/>
  <c r="T17" i="38"/>
  <c r="O17" i="38"/>
  <c r="B12" i="39"/>
  <c r="CI17" i="38"/>
  <c r="BB17" i="38"/>
  <c r="R11" i="39"/>
  <c r="BP16" i="38"/>
  <c r="BL16" i="38"/>
  <c r="BH16" i="38"/>
  <c r="BD16" i="38"/>
  <c r="V15" i="38"/>
  <c r="Q15" i="38"/>
  <c r="M15" i="38"/>
  <c r="CM15" i="38"/>
  <c r="CJ15" i="38"/>
  <c r="BR14" i="38"/>
  <c r="BN14" i="38"/>
  <c r="BJ14" i="38"/>
  <c r="BF14" i="38"/>
  <c r="T13" i="38"/>
  <c r="O13" i="38"/>
  <c r="B8" i="39"/>
  <c r="CI13" i="38"/>
  <c r="BB13" i="38"/>
  <c r="R7" i="39"/>
  <c r="B3" i="39"/>
  <c r="R4" i="39"/>
  <c r="BQ9" i="38"/>
  <c r="BQ10" i="38"/>
  <c r="BQ12" i="38"/>
  <c r="BQ14" i="38"/>
  <c r="BQ16" i="38"/>
  <c r="BQ18" i="38"/>
  <c r="BQ20" i="38"/>
  <c r="BQ22" i="38"/>
  <c r="BQ24" i="38"/>
  <c r="BQ26" i="38"/>
  <c r="BQ28" i="38"/>
  <c r="BQ30" i="38"/>
  <c r="BO9" i="38"/>
  <c r="BO10" i="38"/>
  <c r="BO12" i="38"/>
  <c r="BO14" i="38"/>
  <c r="BO16" i="38"/>
  <c r="BO18" i="38"/>
  <c r="BO20" i="38"/>
  <c r="BO22" i="38"/>
  <c r="BO24" i="38"/>
  <c r="BO26" i="38"/>
  <c r="BO28" i="38"/>
  <c r="BO30" i="38"/>
  <c r="BM9" i="38"/>
  <c r="BM10" i="38"/>
  <c r="BM12" i="38"/>
  <c r="BM14" i="38"/>
  <c r="BM16" i="38"/>
  <c r="BM18" i="38"/>
  <c r="BM20" i="38"/>
  <c r="BM22" i="38"/>
  <c r="BM24" i="38"/>
  <c r="BM26" i="38"/>
  <c r="BM28" i="38"/>
  <c r="BM30" i="38"/>
  <c r="BK9" i="38"/>
  <c r="BK10" i="38"/>
  <c r="BK12" i="38"/>
  <c r="BK14" i="38"/>
  <c r="BK16" i="38"/>
  <c r="BK18" i="38"/>
  <c r="BK20" i="38"/>
  <c r="BK22" i="38"/>
  <c r="BK24" i="38"/>
  <c r="BK26" i="38"/>
  <c r="BK28" i="38"/>
  <c r="BK30" i="38"/>
  <c r="BK32" i="38"/>
  <c r="BI9" i="38"/>
  <c r="BI10" i="38"/>
  <c r="BI12" i="38"/>
  <c r="BI14" i="38"/>
  <c r="BI16" i="38"/>
  <c r="BI18" i="38"/>
  <c r="BI20" i="38"/>
  <c r="BI22" i="38"/>
  <c r="BI24" i="38"/>
  <c r="BI26" i="38"/>
  <c r="BI28" i="38"/>
  <c r="BI30" i="38"/>
  <c r="BI32" i="38"/>
  <c r="BG9" i="38"/>
  <c r="BG10" i="38"/>
  <c r="BG12" i="38"/>
  <c r="BG14" i="38"/>
  <c r="BG16" i="38"/>
  <c r="BG18" i="38"/>
  <c r="BG20" i="38"/>
  <c r="BG22" i="38"/>
  <c r="BG24" i="38"/>
  <c r="BG26" i="38"/>
  <c r="BG28" i="38"/>
  <c r="BG30" i="38"/>
  <c r="BG32" i="38"/>
  <c r="BE9" i="38"/>
  <c r="BE10" i="38"/>
  <c r="BE12" i="38"/>
  <c r="BE14" i="38"/>
  <c r="BE16" i="38"/>
  <c r="BE18" i="38"/>
  <c r="BE20" i="38"/>
  <c r="BE22" i="38"/>
  <c r="BE24" i="38"/>
  <c r="BE26" i="38"/>
  <c r="BE28" i="38"/>
  <c r="BE30" i="38"/>
  <c r="BE32" i="38"/>
  <c r="W9" i="38"/>
  <c r="W8" i="38"/>
  <c r="W11" i="38"/>
  <c r="W13" i="38"/>
  <c r="W15" i="38"/>
  <c r="W17" i="38"/>
  <c r="W19" i="38"/>
  <c r="W21" i="38"/>
  <c r="W23" i="38"/>
  <c r="W25" i="38"/>
  <c r="W27" i="38"/>
  <c r="W29" i="38"/>
  <c r="W31" i="38"/>
  <c r="U9" i="38"/>
  <c r="U8" i="38"/>
  <c r="U11" i="38"/>
  <c r="U13" i="38"/>
  <c r="U15" i="38"/>
  <c r="U17" i="38"/>
  <c r="U19" i="38"/>
  <c r="U21" i="38"/>
  <c r="U23" i="38"/>
  <c r="U25" i="38"/>
  <c r="U27" i="38"/>
  <c r="U29" i="38"/>
  <c r="U31" i="38"/>
  <c r="R9" i="38"/>
  <c r="R8" i="38"/>
  <c r="R11" i="38"/>
  <c r="R13" i="38"/>
  <c r="R15" i="38"/>
  <c r="R17" i="38"/>
  <c r="R19" i="38"/>
  <c r="R21" i="38"/>
  <c r="R23" i="38"/>
  <c r="R25" i="38"/>
  <c r="R27" i="38"/>
  <c r="R29" i="38"/>
  <c r="R31" i="38"/>
  <c r="P9" i="38"/>
  <c r="P8" i="38"/>
  <c r="P11" i="38"/>
  <c r="P13" i="38"/>
  <c r="P15" i="38"/>
  <c r="P17" i="38"/>
  <c r="P19" i="38"/>
  <c r="P21" i="38"/>
  <c r="P23" i="38"/>
  <c r="P25" i="38"/>
  <c r="P27" i="38"/>
  <c r="P29" i="38"/>
  <c r="P31" i="38"/>
  <c r="N9" i="38"/>
  <c r="N8" i="38"/>
  <c r="N11" i="38"/>
  <c r="N13" i="38"/>
  <c r="N15" i="38"/>
  <c r="N17" i="38"/>
  <c r="N19" i="38"/>
  <c r="N21" i="38"/>
  <c r="N23" i="38"/>
  <c r="N25" i="38"/>
  <c r="N27" i="38"/>
  <c r="N29" i="38"/>
  <c r="N31" i="38"/>
  <c r="B4" i="39"/>
  <c r="CL9" i="38"/>
  <c r="CL8" i="38"/>
  <c r="CL11" i="38"/>
  <c r="CL13" i="38"/>
  <c r="CL15" i="38"/>
  <c r="CL17" i="38"/>
  <c r="CL19" i="38"/>
  <c r="CL21" i="38"/>
  <c r="CL23" i="38"/>
  <c r="CL25" i="38"/>
  <c r="CL27" i="38"/>
  <c r="CL29" i="38"/>
  <c r="CL31" i="38"/>
  <c r="CK9" i="38"/>
  <c r="CK8" i="38"/>
  <c r="CK11" i="38"/>
  <c r="CK13" i="38"/>
  <c r="CK15" i="38"/>
  <c r="CK17" i="38"/>
  <c r="CK19" i="38"/>
  <c r="CK21" i="38"/>
  <c r="CK23" i="38"/>
  <c r="CK25" i="38"/>
  <c r="CK27" i="38"/>
  <c r="CK29" i="38"/>
  <c r="CK31" i="38"/>
  <c r="BC9" i="38"/>
  <c r="BC8" i="38"/>
  <c r="BC11" i="38"/>
  <c r="BC13" i="38"/>
  <c r="BC15" i="38"/>
  <c r="BC17" i="38"/>
  <c r="BC19" i="38"/>
  <c r="BC21" i="38"/>
  <c r="BC23" i="38"/>
  <c r="BC25" i="38"/>
  <c r="BC27" i="38"/>
  <c r="BC29" i="38"/>
  <c r="BC31" i="38"/>
  <c r="AZ9" i="38"/>
  <c r="AZ8" i="38"/>
  <c r="AZ11" i="38"/>
  <c r="AZ13" i="38"/>
  <c r="AZ15" i="38"/>
  <c r="AZ17" i="38"/>
  <c r="AZ19" i="38"/>
  <c r="AZ21" i="38"/>
  <c r="AZ23" i="38"/>
  <c r="AZ25" i="38"/>
  <c r="AZ27" i="38"/>
  <c r="AZ29" i="38"/>
  <c r="AZ31" i="38"/>
  <c r="B36" i="32"/>
  <c r="B7" i="32"/>
  <c r="B9" i="32"/>
  <c r="B11" i="32"/>
  <c r="B13" i="32"/>
  <c r="B15" i="32"/>
  <c r="B17" i="32"/>
  <c r="B20" i="32"/>
  <c r="B22" i="32"/>
  <c r="B24" i="32"/>
  <c r="B26" i="32"/>
  <c r="B28" i="32"/>
  <c r="B30" i="32"/>
  <c r="B32" i="32"/>
  <c r="B34" i="32"/>
  <c r="CL15" i="41"/>
  <c r="CL17" i="41" s="1"/>
  <c r="CH15" i="41"/>
  <c r="CH17" i="41" s="1"/>
  <c r="CD15" i="41"/>
  <c r="CD17" i="41" s="1"/>
  <c r="CB15" i="41"/>
  <c r="BX15" i="41"/>
  <c r="BX17" i="41" s="1"/>
  <c r="BT15" i="41"/>
  <c r="BT17" i="41" s="1"/>
  <c r="BP15" i="41"/>
  <c r="BP17" i="41" s="1"/>
  <c r="BL15" i="41"/>
  <c r="BL17" i="41" s="1"/>
  <c r="BJ15" i="41"/>
  <c r="B18" i="39"/>
  <c r="R17" i="39"/>
  <c r="B14" i="39"/>
  <c r="R13" i="39"/>
  <c r="B10" i="39"/>
  <c r="R9" i="39"/>
  <c r="B6" i="39"/>
  <c r="R5" i="39"/>
  <c r="BR9" i="38"/>
  <c r="BR8" i="38"/>
  <c r="BR11" i="38"/>
  <c r="BR13" i="38"/>
  <c r="BR15" i="38"/>
  <c r="BR17" i="38"/>
  <c r="BR19" i="38"/>
  <c r="BR21" i="38"/>
  <c r="BR23" i="38"/>
  <c r="BR25" i="38"/>
  <c r="BR27" i="38"/>
  <c r="BR29" i="38"/>
  <c r="BR31" i="38"/>
  <c r="BP9" i="38"/>
  <c r="BP8" i="38"/>
  <c r="BP11" i="38"/>
  <c r="BP13" i="38"/>
  <c r="BP15" i="38"/>
  <c r="BP17" i="38"/>
  <c r="BP19" i="38"/>
  <c r="BP21" i="38"/>
  <c r="BP23" i="38"/>
  <c r="BP25" i="38"/>
  <c r="BP27" i="38"/>
  <c r="BP29" i="38"/>
  <c r="BP31" i="38"/>
  <c r="BN9" i="38"/>
  <c r="BN8" i="38"/>
  <c r="BN11" i="38"/>
  <c r="BN13" i="38"/>
  <c r="BN15" i="38"/>
  <c r="BN17" i="38"/>
  <c r="BN19" i="38"/>
  <c r="BN21" i="38"/>
  <c r="BN23" i="38"/>
  <c r="BN25" i="38"/>
  <c r="BN27" i="38"/>
  <c r="BN29" i="38"/>
  <c r="BN31" i="38"/>
  <c r="BL9" i="38"/>
  <c r="BL8" i="38"/>
  <c r="BL11" i="38"/>
  <c r="BL13" i="38"/>
  <c r="BL15" i="38"/>
  <c r="BL17" i="38"/>
  <c r="BL19" i="38"/>
  <c r="BL21" i="38"/>
  <c r="BL23" i="38"/>
  <c r="BL25" i="38"/>
  <c r="BL27" i="38"/>
  <c r="BL29" i="38"/>
  <c r="BL31" i="38"/>
  <c r="BJ9" i="38"/>
  <c r="BJ8" i="38"/>
  <c r="BJ11" i="38"/>
  <c r="BJ13" i="38"/>
  <c r="BJ15" i="38"/>
  <c r="BJ17" i="38"/>
  <c r="BJ19" i="38"/>
  <c r="BJ21" i="38"/>
  <c r="BJ23" i="38"/>
  <c r="BJ25" i="38"/>
  <c r="BJ27" i="38"/>
  <c r="BJ29" i="38"/>
  <c r="BJ31" i="38"/>
  <c r="BH9" i="38"/>
  <c r="BH8" i="38"/>
  <c r="BH11" i="38"/>
  <c r="BH13" i="38"/>
  <c r="BH15" i="38"/>
  <c r="BH17" i="38"/>
  <c r="BH19" i="38"/>
  <c r="BH21" i="38"/>
  <c r="BH23" i="38"/>
  <c r="BH25" i="38"/>
  <c r="BH27" i="38"/>
  <c r="BH29" i="38"/>
  <c r="BH31" i="38"/>
  <c r="BF9" i="38"/>
  <c r="BF8" i="38"/>
  <c r="BF11" i="38"/>
  <c r="BF13" i="38"/>
  <c r="BF15" i="38"/>
  <c r="BF17" i="38"/>
  <c r="BF19" i="38"/>
  <c r="BF21" i="38"/>
  <c r="BF23" i="38"/>
  <c r="BF25" i="38"/>
  <c r="BF27" i="38"/>
  <c r="BF29" i="38"/>
  <c r="BF31" i="38"/>
  <c r="BD9" i="38"/>
  <c r="BD8" i="38"/>
  <c r="BD11" i="38"/>
  <c r="BD13" i="38"/>
  <c r="BD15" i="38"/>
  <c r="BD17" i="38"/>
  <c r="BD19" i="38"/>
  <c r="BD21" i="38"/>
  <c r="BD23" i="38"/>
  <c r="BD25" i="38"/>
  <c r="BD27" i="38"/>
  <c r="BD29" i="38"/>
  <c r="BD31" i="38"/>
  <c r="V9" i="38"/>
  <c r="V10" i="38"/>
  <c r="V12" i="38"/>
  <c r="V14" i="38"/>
  <c r="V16" i="38"/>
  <c r="V18" i="38"/>
  <c r="V20" i="38"/>
  <c r="V22" i="38"/>
  <c r="V24" i="38"/>
  <c r="V26" i="38"/>
  <c r="V28" i="38"/>
  <c r="V30" i="38"/>
  <c r="V32" i="38"/>
  <c r="T9" i="38"/>
  <c r="T10" i="38"/>
  <c r="T12" i="38"/>
  <c r="T14" i="38"/>
  <c r="T16" i="38"/>
  <c r="T18" i="38"/>
  <c r="T20" i="38"/>
  <c r="T22" i="38"/>
  <c r="T24" i="38"/>
  <c r="T26" i="38"/>
  <c r="T28" i="38"/>
  <c r="T30" i="38"/>
  <c r="T32" i="38"/>
  <c r="Q9" i="38"/>
  <c r="Q10" i="38"/>
  <c r="Q12" i="38"/>
  <c r="Q14" i="38"/>
  <c r="Q16" i="38"/>
  <c r="Q18" i="38"/>
  <c r="Q20" i="38"/>
  <c r="Q22" i="38"/>
  <c r="Q24" i="38"/>
  <c r="Q26" i="38"/>
  <c r="Q28" i="38"/>
  <c r="Q30" i="38"/>
  <c r="Q32" i="38"/>
  <c r="O9" i="38"/>
  <c r="O10" i="38"/>
  <c r="O12" i="38"/>
  <c r="O14" i="38"/>
  <c r="O16" i="38"/>
  <c r="O18" i="38"/>
  <c r="O20" i="38"/>
  <c r="O22" i="38"/>
  <c r="O24" i="38"/>
  <c r="O26" i="38"/>
  <c r="O28" i="38"/>
  <c r="O30" i="38"/>
  <c r="O32" i="38"/>
  <c r="M9" i="38"/>
  <c r="M10" i="38"/>
  <c r="M12" i="38"/>
  <c r="M14" i="38"/>
  <c r="M16" i="38"/>
  <c r="M18" i="38"/>
  <c r="M20" i="38"/>
  <c r="M22" i="38"/>
  <c r="M24" i="38"/>
  <c r="M26" i="38"/>
  <c r="M28" i="38"/>
  <c r="M30" i="38"/>
  <c r="M32" i="38"/>
  <c r="CM9" i="38"/>
  <c r="CM10" i="38"/>
  <c r="CM12" i="38"/>
  <c r="CM14" i="38"/>
  <c r="CM16" i="38"/>
  <c r="CM18" i="38"/>
  <c r="CM20" i="38"/>
  <c r="CM22" i="38"/>
  <c r="CM24" i="38"/>
  <c r="CM26" i="38"/>
  <c r="CM28" i="38"/>
  <c r="CM30" i="38"/>
  <c r="CM32" i="38"/>
  <c r="CI9" i="38"/>
  <c r="CI10" i="38"/>
  <c r="CI12" i="38"/>
  <c r="CI14" i="38"/>
  <c r="CI16" i="38"/>
  <c r="CI18" i="38"/>
  <c r="CI20" i="38"/>
  <c r="CI22" i="38"/>
  <c r="CI24" i="38"/>
  <c r="CI26" i="38"/>
  <c r="CI28" i="38"/>
  <c r="CI30" i="38"/>
  <c r="CI32" i="38"/>
  <c r="CJ9" i="38"/>
  <c r="CJ10" i="38"/>
  <c r="CJ12" i="38"/>
  <c r="CJ14" i="38"/>
  <c r="CJ16" i="38"/>
  <c r="CJ18" i="38"/>
  <c r="CJ20" i="38"/>
  <c r="CJ22" i="38"/>
  <c r="CJ24" i="38"/>
  <c r="CJ26" i="38"/>
  <c r="CJ28" i="38"/>
  <c r="CJ30" i="38"/>
  <c r="CJ32" i="38"/>
  <c r="BB9" i="38"/>
  <c r="BB10" i="38"/>
  <c r="BB12" i="38"/>
  <c r="BB14" i="38"/>
  <c r="BB16" i="38"/>
  <c r="BB18" i="38"/>
  <c r="BB20" i="38"/>
  <c r="BB22" i="38"/>
  <c r="BB24" i="38"/>
  <c r="BB26" i="38"/>
  <c r="BB28" i="38"/>
  <c r="BB30" i="38"/>
  <c r="BB32" i="38"/>
  <c r="D15" i="41"/>
  <c r="CN15" i="41"/>
  <c r="CN17" i="41" s="1"/>
  <c r="CJ15" i="41"/>
  <c r="CJ17" i="41" s="1"/>
  <c r="CF15" i="41"/>
  <c r="CF17" i="41" s="1"/>
  <c r="BZ15" i="41"/>
  <c r="BZ17" i="41" s="1"/>
  <c r="BV15" i="41"/>
  <c r="BV17" i="41" s="1"/>
  <c r="BR15" i="41"/>
  <c r="BR17" i="41" s="1"/>
  <c r="BN15" i="41"/>
  <c r="BN17" i="41" s="1"/>
  <c r="BH15" i="41"/>
  <c r="AY8" i="38"/>
  <c r="AY33" i="38"/>
  <c r="AY9" i="38"/>
  <c r="AY10" i="38"/>
  <c r="AY11" i="38"/>
  <c r="AY12" i="38"/>
  <c r="AY13" i="38"/>
  <c r="AY14" i="38"/>
  <c r="AY15" i="38"/>
  <c r="AY16" i="38"/>
  <c r="AY17" i="38"/>
  <c r="AY18" i="38"/>
  <c r="AY19" i="38"/>
  <c r="AY20" i="38"/>
  <c r="AY22" i="38"/>
  <c r="AY24" i="38"/>
  <c r="AY26" i="38"/>
  <c r="AY28" i="38"/>
  <c r="AY30" i="38"/>
  <c r="AY32" i="38"/>
  <c r="AY35" i="38"/>
  <c r="AY37" i="38"/>
  <c r="L32" i="39" s="1"/>
  <c r="AY39" i="38"/>
  <c r="L34" i="39" s="1"/>
  <c r="AY21" i="38"/>
  <c r="AY25" i="38"/>
  <c r="AY29" i="38"/>
  <c r="AY34" i="38"/>
  <c r="L29" i="39" s="1"/>
  <c r="AY38" i="38"/>
  <c r="L33" i="39" s="1"/>
  <c r="AY23" i="38"/>
  <c r="AY27" i="38"/>
  <c r="AY31" i="38"/>
  <c r="AY36" i="38"/>
  <c r="L31" i="39" s="1"/>
  <c r="D12" i="41"/>
  <c r="AY35" i="32"/>
  <c r="AY33" i="32"/>
  <c r="AY17" i="32"/>
  <c r="AY15" i="32"/>
  <c r="AY13" i="32"/>
  <c r="AY11" i="32"/>
  <c r="AY9" i="32"/>
  <c r="BA12" i="41"/>
  <c r="AY43" i="12"/>
  <c r="AY39" i="23"/>
  <c r="C35" i="32"/>
  <c r="C33" i="32"/>
  <c r="C31" i="32"/>
  <c r="C29" i="32"/>
  <c r="C27" i="32"/>
  <c r="C25" i="32"/>
  <c r="C23" i="32"/>
  <c r="C21" i="32"/>
  <c r="C18" i="32"/>
  <c r="C16" i="32"/>
  <c r="C14" i="32"/>
  <c r="C12" i="32"/>
  <c r="C10" i="32"/>
  <c r="C8" i="32"/>
  <c r="R34" i="35"/>
  <c r="T33" i="35"/>
  <c r="N33" i="35"/>
  <c r="R32" i="35"/>
  <c r="T31" i="35"/>
  <c r="N31" i="35"/>
  <c r="R30" i="35"/>
  <c r="T29" i="35"/>
  <c r="N29" i="35"/>
  <c r="R28" i="35"/>
  <c r="T27" i="35"/>
  <c r="N27" i="35"/>
  <c r="R26" i="35"/>
  <c r="N25" i="35"/>
  <c r="T4" i="35"/>
  <c r="E12" i="41"/>
  <c r="D11" i="41"/>
  <c r="T34" i="35"/>
  <c r="N34" i="35"/>
  <c r="R33" i="35"/>
  <c r="T32" i="35"/>
  <c r="N32" i="35"/>
  <c r="R31" i="35"/>
  <c r="T30" i="35"/>
  <c r="N30" i="35"/>
  <c r="R29" i="35"/>
  <c r="T28" i="35"/>
  <c r="N28" i="35"/>
  <c r="R27" i="35"/>
  <c r="T26" i="35"/>
  <c r="N26" i="35"/>
  <c r="R25" i="35"/>
  <c r="R24" i="35"/>
  <c r="CL30" i="34"/>
  <c r="CJ30" i="34"/>
  <c r="AR30" i="34"/>
  <c r="AN30" i="34"/>
  <c r="AL30" i="34"/>
  <c r="W30" i="34"/>
  <c r="U30" i="34"/>
  <c r="R30" i="34"/>
  <c r="P30" i="34"/>
  <c r="N30" i="34"/>
  <c r="BB30" i="34"/>
  <c r="AZ30" i="34"/>
  <c r="AW30" i="34"/>
  <c r="AV30" i="34"/>
  <c r="AT30" i="34"/>
  <c r="CL29" i="34"/>
  <c r="CJ29" i="34"/>
  <c r="AR29" i="34"/>
  <c r="AN29" i="34"/>
  <c r="AL29" i="34"/>
  <c r="W29" i="34"/>
  <c r="U29" i="34"/>
  <c r="R29" i="34"/>
  <c r="P29" i="34"/>
  <c r="N29" i="34"/>
  <c r="BB29" i="34"/>
  <c r="AZ29" i="34"/>
  <c r="AW29" i="34"/>
  <c r="AV29" i="34"/>
  <c r="AT29" i="34"/>
  <c r="CL28" i="34"/>
  <c r="CJ28" i="34"/>
  <c r="AR28" i="34"/>
  <c r="AN28" i="34"/>
  <c r="AL28" i="34"/>
  <c r="W28" i="34"/>
  <c r="U28" i="34"/>
  <c r="R28" i="34"/>
  <c r="P28" i="34"/>
  <c r="N28" i="34"/>
  <c r="BB28" i="34"/>
  <c r="AZ28" i="34"/>
  <c r="AW28" i="34"/>
  <c r="AV28" i="34"/>
  <c r="AT28" i="34"/>
  <c r="CL27" i="34"/>
  <c r="CJ27" i="34"/>
  <c r="AR27" i="34"/>
  <c r="AN27" i="34"/>
  <c r="AL27" i="34"/>
  <c r="W27" i="34"/>
  <c r="U27" i="34"/>
  <c r="R27" i="34"/>
  <c r="P27" i="34"/>
  <c r="N27" i="34"/>
  <c r="BB27" i="34"/>
  <c r="AZ27" i="34"/>
  <c r="AW27" i="34"/>
  <c r="AV27" i="34"/>
  <c r="AT27" i="34"/>
  <c r="CL26" i="34"/>
  <c r="CJ26" i="34"/>
  <c r="AR26" i="34"/>
  <c r="AN26" i="34"/>
  <c r="AL26" i="34"/>
  <c r="W26" i="34"/>
  <c r="U26" i="34"/>
  <c r="R26" i="34"/>
  <c r="P26" i="34"/>
  <c r="N26" i="34"/>
  <c r="BB26" i="34"/>
  <c r="AZ26" i="34"/>
  <c r="AW26" i="34"/>
  <c r="AV26" i="34"/>
  <c r="AT26" i="34"/>
  <c r="CL25" i="34"/>
  <c r="CJ25" i="34"/>
  <c r="AR25" i="34"/>
  <c r="AN25" i="34"/>
  <c r="AL25" i="34"/>
  <c r="W25" i="34"/>
  <c r="U25" i="34"/>
  <c r="R25" i="34"/>
  <c r="P25" i="34"/>
  <c r="N25" i="34"/>
  <c r="BB25" i="34"/>
  <c r="AZ25" i="34"/>
  <c r="AW25" i="34"/>
  <c r="AV25" i="34"/>
  <c r="AT25" i="34"/>
  <c r="CL24" i="34"/>
  <c r="CJ24" i="34"/>
  <c r="AR24" i="34"/>
  <c r="AN24" i="34"/>
  <c r="AL24" i="34"/>
  <c r="W24" i="34"/>
  <c r="U24" i="34"/>
  <c r="R24" i="34"/>
  <c r="P24" i="34"/>
  <c r="N24" i="34"/>
  <c r="BB24" i="34"/>
  <c r="AZ24" i="34"/>
  <c r="AW24" i="34"/>
  <c r="AV24" i="34"/>
  <c r="AT24" i="34"/>
  <c r="CL23" i="34"/>
  <c r="CJ23" i="34"/>
  <c r="AR23" i="34"/>
  <c r="AN23" i="34"/>
  <c r="AL23" i="34"/>
  <c r="W23" i="34"/>
  <c r="U23" i="34"/>
  <c r="R23" i="34"/>
  <c r="P23" i="34"/>
  <c r="N23" i="34"/>
  <c r="BB23" i="34"/>
  <c r="AZ23" i="34"/>
  <c r="AW23" i="34"/>
  <c r="AV23" i="34"/>
  <c r="AT23" i="34"/>
  <c r="CL22" i="34"/>
  <c r="CJ22" i="34"/>
  <c r="AR22" i="34"/>
  <c r="AN22" i="34"/>
  <c r="AL22" i="34"/>
  <c r="W22" i="34"/>
  <c r="U22" i="34"/>
  <c r="R22" i="34"/>
  <c r="P22" i="34"/>
  <c r="N22" i="34"/>
  <c r="BB22" i="34"/>
  <c r="AZ22" i="34"/>
  <c r="AW22" i="34"/>
  <c r="AV22" i="34"/>
  <c r="AT22" i="34"/>
  <c r="CL21" i="34"/>
  <c r="CJ21" i="34"/>
  <c r="AR21" i="34"/>
  <c r="AN21" i="34"/>
  <c r="AL21" i="34"/>
  <c r="W21" i="34"/>
  <c r="U21" i="34"/>
  <c r="R21" i="34"/>
  <c r="P21" i="34"/>
  <c r="N21" i="34"/>
  <c r="BB21" i="34"/>
  <c r="AZ21" i="34"/>
  <c r="AW21" i="34"/>
  <c r="AV21" i="34"/>
  <c r="AT21" i="34"/>
  <c r="CL20" i="34"/>
  <c r="CJ20" i="34"/>
  <c r="AR20" i="34"/>
  <c r="AN20" i="34"/>
  <c r="AL20" i="34"/>
  <c r="W20" i="34"/>
  <c r="U20" i="34"/>
  <c r="R20" i="34"/>
  <c r="P20" i="34"/>
  <c r="N20" i="34"/>
  <c r="BB20" i="34"/>
  <c r="AZ20" i="34"/>
  <c r="AW20" i="34"/>
  <c r="AV20" i="34"/>
  <c r="AT20" i="34"/>
  <c r="CL19" i="34"/>
  <c r="CJ19" i="34"/>
  <c r="AR19" i="34"/>
  <c r="AN19" i="34"/>
  <c r="AL19" i="34"/>
  <c r="W19" i="34"/>
  <c r="U19" i="34"/>
  <c r="R19" i="34"/>
  <c r="P19" i="34"/>
  <c r="N19" i="34"/>
  <c r="BB19" i="34"/>
  <c r="AZ19" i="34"/>
  <c r="AW19" i="34"/>
  <c r="AV19" i="34"/>
  <c r="AT19" i="34"/>
  <c r="CL18" i="34"/>
  <c r="CJ18" i="34"/>
  <c r="AR18" i="34"/>
  <c r="AN18" i="34"/>
  <c r="AL18" i="34"/>
  <c r="W18" i="34"/>
  <c r="U18" i="34"/>
  <c r="R18" i="34"/>
  <c r="P18" i="34"/>
  <c r="N18" i="34"/>
  <c r="BB18" i="34"/>
  <c r="AZ18" i="34"/>
  <c r="AW18" i="34"/>
  <c r="AV18" i="34"/>
  <c r="AT18" i="34"/>
  <c r="CL17" i="34"/>
  <c r="CJ17" i="34"/>
  <c r="AR17" i="34"/>
  <c r="AN17" i="34"/>
  <c r="AL17" i="34"/>
  <c r="W17" i="34"/>
  <c r="U17" i="34"/>
  <c r="R17" i="34"/>
  <c r="P17" i="34"/>
  <c r="N17" i="34"/>
  <c r="BB17" i="34"/>
  <c r="AZ17" i="34"/>
  <c r="AW17" i="34"/>
  <c r="AV17" i="34"/>
  <c r="AT17" i="34"/>
  <c r="CL16" i="34"/>
  <c r="CJ16" i="34"/>
  <c r="AR16" i="34"/>
  <c r="AN16" i="34"/>
  <c r="AL16" i="34"/>
  <c r="W16" i="34"/>
  <c r="U16" i="34"/>
  <c r="R16" i="34"/>
  <c r="P16" i="34"/>
  <c r="N16" i="34"/>
  <c r="BB16" i="34"/>
  <c r="AZ16" i="34"/>
  <c r="AW16" i="34"/>
  <c r="AV16" i="34"/>
  <c r="AT16" i="34"/>
  <c r="CL15" i="34"/>
  <c r="CJ15" i="34"/>
  <c r="AR15" i="34"/>
  <c r="AN15" i="34"/>
  <c r="AL15" i="34"/>
  <c r="W15" i="34"/>
  <c r="U15" i="34"/>
  <c r="R15" i="34"/>
  <c r="P15" i="34"/>
  <c r="N15" i="34"/>
  <c r="BB15" i="34"/>
  <c r="AZ15" i="34"/>
  <c r="AW15" i="34"/>
  <c r="AV15" i="34"/>
  <c r="AT15" i="34"/>
  <c r="CL14" i="34"/>
  <c r="CJ14" i="34"/>
  <c r="AR14" i="34"/>
  <c r="AN14" i="34"/>
  <c r="AL14" i="34"/>
  <c r="W14" i="34"/>
  <c r="U14" i="34"/>
  <c r="R14" i="34"/>
  <c r="P14" i="34"/>
  <c r="N14" i="34"/>
  <c r="BB14" i="34"/>
  <c r="AZ14" i="34"/>
  <c r="AW14" i="34"/>
  <c r="AV14" i="34"/>
  <c r="AT14" i="34"/>
  <c r="CL13" i="34"/>
  <c r="CJ13" i="34"/>
  <c r="AR13" i="34"/>
  <c r="AN13" i="34"/>
  <c r="AL13" i="34"/>
  <c r="W13" i="34"/>
  <c r="U13" i="34"/>
  <c r="R13" i="34"/>
  <c r="P13" i="34"/>
  <c r="N13" i="34"/>
  <c r="BB13" i="34"/>
  <c r="AZ13" i="34"/>
  <c r="AW13" i="34"/>
  <c r="AV13" i="34"/>
  <c r="AT13" i="34"/>
  <c r="CL12" i="34"/>
  <c r="CJ12" i="34"/>
  <c r="AR12" i="34"/>
  <c r="AN12" i="34"/>
  <c r="AL12" i="34"/>
  <c r="W12" i="34"/>
  <c r="U12" i="34"/>
  <c r="R12" i="34"/>
  <c r="P12" i="34"/>
  <c r="N12" i="34"/>
  <c r="BB12" i="34"/>
  <c r="AZ12" i="34"/>
  <c r="AW12" i="34"/>
  <c r="AV12" i="34"/>
  <c r="AT12" i="34"/>
  <c r="CL11" i="34"/>
  <c r="CJ11" i="34"/>
  <c r="AR11" i="34"/>
  <c r="AN11" i="34"/>
  <c r="AL11" i="34"/>
  <c r="W11" i="34"/>
  <c r="U11" i="34"/>
  <c r="R11" i="34"/>
  <c r="P11" i="34"/>
  <c r="N11" i="34"/>
  <c r="BB11" i="34"/>
  <c r="AZ11" i="34"/>
  <c r="AW11" i="34"/>
  <c r="AV11" i="34"/>
  <c r="AT11" i="34"/>
  <c r="CL10" i="34"/>
  <c r="CJ10" i="34"/>
  <c r="AR10" i="34"/>
  <c r="AN10" i="34"/>
  <c r="AL10" i="34"/>
  <c r="W10" i="34"/>
  <c r="U10" i="34"/>
  <c r="R10" i="34"/>
  <c r="P10" i="34"/>
  <c r="N10" i="34"/>
  <c r="BB10" i="34"/>
  <c r="AZ10" i="34"/>
  <c r="AW10" i="34"/>
  <c r="AV10" i="34"/>
  <c r="AT10" i="34"/>
  <c r="CM8" i="34"/>
  <c r="CK8" i="34"/>
  <c r="CI8" i="34"/>
  <c r="AS8" i="34"/>
  <c r="AQ8" i="34"/>
  <c r="AO8" i="34"/>
  <c r="AM8" i="34"/>
  <c r="V8" i="34"/>
  <c r="T8" i="34"/>
  <c r="Q8" i="34"/>
  <c r="O8" i="34"/>
  <c r="M8" i="34"/>
  <c r="BC8" i="34"/>
  <c r="BA8" i="34"/>
  <c r="AX8" i="34"/>
  <c r="CC43" i="12"/>
  <c r="CC49" i="12" s="1"/>
  <c r="CB43" i="12"/>
  <c r="CB49" i="12" s="1"/>
  <c r="CA43" i="12"/>
  <c r="CA49" i="12" s="1"/>
  <c r="CB12" i="41"/>
  <c r="BZ43" i="12"/>
  <c r="BZ49" i="12" s="1"/>
  <c r="BZ12" i="41"/>
  <c r="BY12" i="41"/>
  <c r="BV43" i="12"/>
  <c r="BV49" i="12" s="1"/>
  <c r="S39" i="38"/>
  <c r="D34" i="39" s="1"/>
  <c r="S37" i="38"/>
  <c r="D32" i="39" s="1"/>
  <c r="S35" i="38"/>
  <c r="S33" i="38"/>
  <c r="S31" i="38"/>
  <c r="S29" i="38"/>
  <c r="S27" i="38"/>
  <c r="S25" i="38"/>
  <c r="S23" i="38"/>
  <c r="S21" i="38"/>
  <c r="S19" i="38"/>
  <c r="S17" i="38"/>
  <c r="S15" i="38"/>
  <c r="S13" i="38"/>
  <c r="S11" i="38"/>
  <c r="BT39" i="38"/>
  <c r="BT37" i="38"/>
  <c r="BT35" i="38"/>
  <c r="BT33" i="38"/>
  <c r="BT31" i="38"/>
  <c r="BT29" i="38"/>
  <c r="BT27" i="38"/>
  <c r="BT25" i="38"/>
  <c r="BT23" i="38"/>
  <c r="BT21" i="38"/>
  <c r="BT19" i="38"/>
  <c r="BT17" i="38"/>
  <c r="BT15" i="38"/>
  <c r="BT13" i="38"/>
  <c r="BT11" i="38"/>
  <c r="AK5" i="35"/>
  <c r="CC46" i="12"/>
  <c r="CA46" i="12"/>
  <c r="D43" i="12"/>
  <c r="F11" i="41"/>
  <c r="CM43" i="12"/>
  <c r="CL43" i="12"/>
  <c r="CK43" i="12"/>
  <c r="CJ43" i="12"/>
  <c r="CI43" i="12"/>
  <c r="CH43" i="12"/>
  <c r="CG43" i="12"/>
  <c r="CF43" i="12"/>
  <c r="CE43" i="12"/>
  <c r="BY9" i="23"/>
  <c r="BY16" i="12"/>
  <c r="BX42" i="12"/>
  <c r="BW42" i="12"/>
  <c r="BX11" i="41"/>
  <c r="BU43" i="12"/>
  <c r="BU49" i="12" s="1"/>
  <c r="BT43" i="12"/>
  <c r="BT49" i="12" s="1"/>
  <c r="BS43" i="12"/>
  <c r="BS49" i="12" s="1"/>
  <c r="BR43" i="12"/>
  <c r="BR49" i="12" s="1"/>
  <c r="BQ43" i="12"/>
  <c r="BQ49" i="12" s="1"/>
  <c r="BP43" i="12"/>
  <c r="BP49" i="12" s="1"/>
  <c r="BO43" i="12"/>
  <c r="BO49" i="12" s="1"/>
  <c r="BN43" i="12"/>
  <c r="BN49" i="12" s="1"/>
  <c r="BM43" i="12"/>
  <c r="BM49" i="12" s="1"/>
  <c r="BL43" i="12"/>
  <c r="BL49" i="12" s="1"/>
  <c r="BK43" i="12"/>
  <c r="BK49" i="12" s="1"/>
  <c r="BJ43" i="12"/>
  <c r="BJ49" i="12" s="1"/>
  <c r="BK12" i="41"/>
  <c r="BI43" i="12"/>
  <c r="BI49" i="12" s="1"/>
  <c r="BH43" i="12"/>
  <c r="BH49" i="12" s="1"/>
  <c r="BG43" i="12"/>
  <c r="BG49" i="12" s="1"/>
  <c r="BF43" i="12"/>
  <c r="BF49" i="12" s="1"/>
  <c r="BE43" i="12"/>
  <c r="BE49" i="12" s="1"/>
  <c r="BD43" i="12"/>
  <c r="BD49" i="12" s="1"/>
  <c r="BC43" i="12"/>
  <c r="BC49" i="12" s="1"/>
  <c r="BB43" i="12"/>
  <c r="BB49" i="12" s="1"/>
  <c r="BA43" i="12"/>
  <c r="BA49" i="12" s="1"/>
  <c r="AZ43" i="12"/>
  <c r="AZ49" i="12" s="1"/>
  <c r="AX43" i="12"/>
  <c r="AX49" i="12" s="1"/>
  <c r="AW43" i="12"/>
  <c r="AW49" i="12" s="1"/>
  <c r="AV43" i="12"/>
  <c r="AV49" i="12" s="1"/>
  <c r="AU43" i="12"/>
  <c r="AS43" i="12"/>
  <c r="AS49" i="12" s="1"/>
  <c r="AR43" i="12"/>
  <c r="AR49" i="12" s="1"/>
  <c r="AQ43" i="12"/>
  <c r="AQ49" i="12" s="1"/>
  <c r="AP43" i="12"/>
  <c r="AK14" i="12"/>
  <c r="AJ43" i="12"/>
  <c r="AJ49" i="12" s="1"/>
  <c r="AI43" i="12"/>
  <c r="AI49" i="12" s="1"/>
  <c r="AH43" i="12"/>
  <c r="AH49" i="12" s="1"/>
  <c r="AG43" i="12"/>
  <c r="AG49" i="12" s="1"/>
  <c r="AF43" i="12"/>
  <c r="AF49" i="12" s="1"/>
  <c r="AE43" i="12"/>
  <c r="AE49" i="12" s="1"/>
  <c r="AD43" i="12"/>
  <c r="AD49" i="12" s="1"/>
  <c r="AC43" i="12"/>
  <c r="AC49" i="12" s="1"/>
  <c r="AB43" i="12"/>
  <c r="AB49" i="12" s="1"/>
  <c r="AA43" i="12"/>
  <c r="AA49" i="12" s="1"/>
  <c r="Z43" i="12"/>
  <c r="Z49" i="12" s="1"/>
  <c r="Y43" i="12"/>
  <c r="Y49" i="12" s="1"/>
  <c r="Z12" i="41"/>
  <c r="X43" i="12"/>
  <c r="X49" i="12" s="1"/>
  <c r="W43" i="12"/>
  <c r="W49" i="12" s="1"/>
  <c r="V43" i="12"/>
  <c r="V49" i="12" s="1"/>
  <c r="U43" i="12"/>
  <c r="U49" i="12" s="1"/>
  <c r="T43" i="12"/>
  <c r="T49" i="12" s="1"/>
  <c r="S43" i="12"/>
  <c r="S49" i="12" s="1"/>
  <c r="R43" i="12"/>
  <c r="R49" i="12" s="1"/>
  <c r="Q43" i="12"/>
  <c r="Q49" i="12" s="1"/>
  <c r="P43" i="12"/>
  <c r="P49" i="12" s="1"/>
  <c r="AY6" i="16"/>
  <c r="AY6" i="18"/>
  <c r="AY6" i="20"/>
  <c r="AY6" i="22"/>
  <c r="AY6" i="12"/>
  <c r="AY9" i="34" s="1"/>
  <c r="L4" i="35" s="1"/>
  <c r="F12" i="41"/>
  <c r="CO12" i="41"/>
  <c r="CN12" i="41"/>
  <c r="CM12" i="41"/>
  <c r="CL12" i="41"/>
  <c r="CK12" i="41"/>
  <c r="CJ12" i="41"/>
  <c r="CI12" i="41"/>
  <c r="CH12" i="41"/>
  <c r="CG12" i="41"/>
  <c r="CE12" i="41"/>
  <c r="CD12" i="41"/>
  <c r="CC12" i="41"/>
  <c r="AU17" i="12"/>
  <c r="AV12" i="41"/>
  <c r="AT43" i="12"/>
  <c r="AP34" i="12"/>
  <c r="AP30" i="34" s="1"/>
  <c r="AO43" i="12"/>
  <c r="AN43" i="12"/>
  <c r="AM43" i="12"/>
  <c r="AL43" i="12"/>
  <c r="AK43" i="12"/>
  <c r="Q12" i="41"/>
  <c r="N43" i="12"/>
  <c r="M43" i="12"/>
  <c r="L43" i="12"/>
  <c r="K43" i="12"/>
  <c r="J43" i="12"/>
  <c r="I43" i="12"/>
  <c r="H43" i="12"/>
  <c r="G43" i="12"/>
  <c r="F43" i="12"/>
  <c r="E43" i="12"/>
  <c r="AY6" i="21"/>
  <c r="AY6" i="17"/>
  <c r="AY36" i="16"/>
  <c r="AY36" i="17"/>
  <c r="AY36" i="19"/>
  <c r="AY36" i="21"/>
  <c r="AY36" i="20"/>
  <c r="AY36" i="15"/>
  <c r="AY34" i="16"/>
  <c r="AY34" i="17"/>
  <c r="AY34" i="19"/>
  <c r="AY34" i="21"/>
  <c r="AY34" i="18"/>
  <c r="AY34" i="15"/>
  <c r="AY32" i="16"/>
  <c r="AY32" i="17"/>
  <c r="AY32" i="19"/>
  <c r="AY32" i="21"/>
  <c r="AY32" i="20"/>
  <c r="AY32" i="15"/>
  <c r="AY30" i="16"/>
  <c r="AY30" i="17"/>
  <c r="AY30" i="19"/>
  <c r="AY30" i="21"/>
  <c r="AY30" i="18"/>
  <c r="AY30" i="15"/>
  <c r="AY28" i="16"/>
  <c r="AY28" i="17"/>
  <c r="AY28" i="19"/>
  <c r="AY28" i="21"/>
  <c r="AY28" i="20"/>
  <c r="AY28" i="15"/>
  <c r="AY26" i="16"/>
  <c r="AY26" i="17"/>
  <c r="AY26" i="19"/>
  <c r="AY26" i="21"/>
  <c r="AY26" i="18"/>
  <c r="AY26" i="15"/>
  <c r="AY24" i="16"/>
  <c r="AY24" i="17"/>
  <c r="AY24" i="19"/>
  <c r="AY24" i="21"/>
  <c r="AY24" i="20"/>
  <c r="AY24" i="15"/>
  <c r="AY22" i="16"/>
  <c r="AY22" i="17"/>
  <c r="AY22" i="19"/>
  <c r="AY22" i="21"/>
  <c r="AY22" i="18"/>
  <c r="AY22" i="15"/>
  <c r="AY20" i="16"/>
  <c r="AY20" i="17"/>
  <c r="AY20" i="19"/>
  <c r="AY20" i="21"/>
  <c r="AY20" i="20"/>
  <c r="AY20" i="15"/>
  <c r="AY18" i="16"/>
  <c r="AY18" i="17"/>
  <c r="AY18" i="19"/>
  <c r="AY18" i="21"/>
  <c r="AY18" i="18"/>
  <c r="AY18" i="22"/>
  <c r="AY18" i="15"/>
  <c r="AY16" i="16"/>
  <c r="AY16" i="17"/>
  <c r="AY16" i="19"/>
  <c r="AY16" i="21"/>
  <c r="AY16" i="20"/>
  <c r="AY16" i="15"/>
  <c r="AY14" i="16"/>
  <c r="AY14" i="17"/>
  <c r="AY14" i="19"/>
  <c r="AY14" i="21"/>
  <c r="AY14" i="18"/>
  <c r="AY14" i="22"/>
  <c r="AY14" i="15"/>
  <c r="AY12" i="16"/>
  <c r="AY12" i="17"/>
  <c r="AY12" i="19"/>
  <c r="AY12" i="21"/>
  <c r="AY12" i="20"/>
  <c r="AY12" i="15"/>
  <c r="AY10" i="16"/>
  <c r="AY10" i="17"/>
  <c r="AY10" i="19"/>
  <c r="AY10" i="21"/>
  <c r="AY10" i="18"/>
  <c r="AY10" i="22"/>
  <c r="AY10" i="15"/>
  <c r="AY8" i="16"/>
  <c r="AY8" i="17"/>
  <c r="AY8" i="19"/>
  <c r="AY8" i="21"/>
  <c r="AY8" i="20"/>
  <c r="AY8" i="15"/>
  <c r="BX12" i="41"/>
  <c r="BW12" i="41"/>
  <c r="BV12" i="41"/>
  <c r="BU12" i="41"/>
  <c r="BT12" i="41"/>
  <c r="BS12" i="41"/>
  <c r="BR12" i="41"/>
  <c r="BQ12" i="41"/>
  <c r="BP12" i="41"/>
  <c r="BO12" i="41"/>
  <c r="BN12" i="41"/>
  <c r="BM12" i="41"/>
  <c r="BL12" i="41"/>
  <c r="BJ12" i="41"/>
  <c r="BI12" i="41"/>
  <c r="BH12" i="41"/>
  <c r="BG12" i="41"/>
  <c r="BF12" i="41"/>
  <c r="BE12" i="41"/>
  <c r="BD12" i="41"/>
  <c r="BC12" i="41"/>
  <c r="BB12" i="41"/>
  <c r="AZ12" i="41"/>
  <c r="AY12" i="41"/>
  <c r="AX12" i="41"/>
  <c r="AW12" i="41"/>
  <c r="AU12" i="41"/>
  <c r="AT12" i="41"/>
  <c r="AS12" i="41"/>
  <c r="AR12" i="41"/>
  <c r="AQ12" i="41"/>
  <c r="AP12" i="41"/>
  <c r="AO12" i="41"/>
  <c r="AN12" i="41"/>
  <c r="AM12" i="41"/>
  <c r="AL12" i="41"/>
  <c r="AK12" i="41"/>
  <c r="AJ12" i="41"/>
  <c r="AI12" i="41"/>
  <c r="AH12" i="41"/>
  <c r="AG12" i="41"/>
  <c r="AF12" i="41"/>
  <c r="AE12" i="41"/>
  <c r="AD12" i="41"/>
  <c r="AC12" i="41"/>
  <c r="AB12" i="41"/>
  <c r="AA12" i="41"/>
  <c r="Y12" i="41"/>
  <c r="X12" i="41"/>
  <c r="W12" i="41"/>
  <c r="V12" i="41"/>
  <c r="U12" i="41"/>
  <c r="T12" i="41"/>
  <c r="S12" i="41"/>
  <c r="R12" i="41"/>
  <c r="P12" i="41"/>
  <c r="O12" i="41"/>
  <c r="N12" i="41"/>
  <c r="M12" i="41"/>
  <c r="L12" i="41"/>
  <c r="K12" i="41"/>
  <c r="J12" i="41"/>
  <c r="I12" i="41"/>
  <c r="H12" i="41"/>
  <c r="G12" i="41"/>
  <c r="AY37" i="16"/>
  <c r="AY37" i="18"/>
  <c r="AY37" i="20"/>
  <c r="AY35" i="16"/>
  <c r="AY35" i="18"/>
  <c r="AY35" i="20"/>
  <c r="AY33" i="16"/>
  <c r="AY33" i="18"/>
  <c r="AY33" i="20"/>
  <c r="AY31" i="16"/>
  <c r="AY31" i="18"/>
  <c r="AY31" i="20"/>
  <c r="AY29" i="16"/>
  <c r="AY29" i="18"/>
  <c r="AY29" i="20"/>
  <c r="AY27" i="16"/>
  <c r="AY27" i="18"/>
  <c r="AY27" i="20"/>
  <c r="AY25" i="16"/>
  <c r="AY25" i="18"/>
  <c r="AY25" i="20"/>
  <c r="AY23" i="16"/>
  <c r="AY23" i="18"/>
  <c r="AY23" i="20"/>
  <c r="AY21" i="16"/>
  <c r="AY21" i="18"/>
  <c r="AY21" i="20"/>
  <c r="AY19" i="16"/>
  <c r="AY19" i="18"/>
  <c r="AY19" i="20"/>
  <c r="AY19" i="22"/>
  <c r="AY17" i="16"/>
  <c r="AY17" i="18"/>
  <c r="AY17" i="20"/>
  <c r="AY17" i="22"/>
  <c r="AY15" i="16"/>
  <c r="AY15" i="18"/>
  <c r="AY15" i="20"/>
  <c r="AY15" i="22"/>
  <c r="AY13" i="16"/>
  <c r="AY13" i="18"/>
  <c r="AY13" i="20"/>
  <c r="AY13" i="22"/>
  <c r="AY11" i="16"/>
  <c r="AY11" i="18"/>
  <c r="AY11" i="20"/>
  <c r="AY11" i="22"/>
  <c r="AY9" i="16"/>
  <c r="AY9" i="18"/>
  <c r="AY9" i="20"/>
  <c r="AY9" i="22"/>
  <c r="AY7" i="16"/>
  <c r="AY7" i="18"/>
  <c r="AY7" i="20"/>
  <c r="AY7" i="22"/>
  <c r="BH17" i="41" l="1"/>
  <c r="K17" i="41"/>
  <c r="O17" i="41"/>
  <c r="Q17" i="41"/>
  <c r="AA17" i="41"/>
  <c r="AE17" i="41"/>
  <c r="AP17" i="41"/>
  <c r="AS17" i="41"/>
  <c r="BE17" i="41"/>
  <c r="L27" i="39"/>
  <c r="L23" i="39"/>
  <c r="L19" i="39"/>
  <c r="L15" i="39"/>
  <c r="L11" i="39"/>
  <c r="L7" i="39"/>
  <c r="BZ41" i="26"/>
  <c r="M16" i="41"/>
  <c r="M17" i="41" s="1"/>
  <c r="CL52" i="12"/>
  <c r="AP40" i="33"/>
  <c r="N25" i="39"/>
  <c r="N21" i="39"/>
  <c r="N17" i="39"/>
  <c r="N9" i="39"/>
  <c r="BG17" i="41"/>
  <c r="AZ17" i="41"/>
  <c r="B10" i="35"/>
  <c r="AJ16" i="41"/>
  <c r="AJ17" i="41" s="1"/>
  <c r="AR40" i="27"/>
  <c r="AR41" i="28"/>
  <c r="AR40" i="30"/>
  <c r="CD50" i="12"/>
  <c r="CD52" i="12" s="1"/>
  <c r="CD53" i="12" s="1"/>
  <c r="CD44" i="12"/>
  <c r="CD45" i="12" s="1"/>
  <c r="W44" i="12"/>
  <c r="W45" i="12" s="1"/>
  <c r="AY8" i="34"/>
  <c r="AY8" i="29"/>
  <c r="AY8" i="25"/>
  <c r="AY22" i="27"/>
  <c r="AY11" i="31"/>
  <c r="AY11" i="30"/>
  <c r="AY11" i="26"/>
  <c r="AY13" i="33"/>
  <c r="BO44" i="12"/>
  <c r="BO45" i="12" s="1"/>
  <c r="AJ44" i="12"/>
  <c r="AJ45" i="12" s="1"/>
  <c r="BV44" i="12"/>
  <c r="BV45" i="12" s="1"/>
  <c r="D24" i="35"/>
  <c r="L21" i="39"/>
  <c r="L12" i="39"/>
  <c r="L3" i="39"/>
  <c r="CL41" i="29"/>
  <c r="CH41" i="29"/>
  <c r="CD41" i="29"/>
  <c r="BW41" i="29"/>
  <c r="BV41" i="30"/>
  <c r="BU40" i="30"/>
  <c r="BZ41" i="29"/>
  <c r="BX40" i="30"/>
  <c r="BF17" i="41"/>
  <c r="D4" i="35"/>
  <c r="B3" i="35"/>
  <c r="B18" i="35"/>
  <c r="B22" i="35"/>
  <c r="B4" i="35"/>
  <c r="B8" i="35"/>
  <c r="B12" i="35"/>
  <c r="B16" i="35"/>
  <c r="BI40" i="26"/>
  <c r="BI41" i="29"/>
  <c r="BI41" i="31"/>
  <c r="AO41" i="25"/>
  <c r="AW41" i="25"/>
  <c r="AS41" i="26"/>
  <c r="BR40" i="26"/>
  <c r="BB41" i="26"/>
  <c r="BF41" i="26"/>
  <c r="J51" i="12"/>
  <c r="J50" i="12"/>
  <c r="AG50" i="12"/>
  <c r="AG51" i="12"/>
  <c r="AO50" i="12"/>
  <c r="AO51" i="12"/>
  <c r="AT51" i="12"/>
  <c r="AT50" i="12"/>
  <c r="AX50" i="12"/>
  <c r="AX51" i="12"/>
  <c r="BO50" i="12"/>
  <c r="BO51" i="12"/>
  <c r="F50" i="12"/>
  <c r="F51" i="12"/>
  <c r="N51" i="12"/>
  <c r="N50" i="12"/>
  <c r="AC50" i="12"/>
  <c r="AC51" i="12"/>
  <c r="AK37" i="32"/>
  <c r="AM14" i="41" s="1"/>
  <c r="AK7" i="32"/>
  <c r="AK39" i="23"/>
  <c r="AK9" i="32"/>
  <c r="AK13" i="32"/>
  <c r="AK22" i="32"/>
  <c r="AK26" i="32"/>
  <c r="AK30" i="32"/>
  <c r="AS50" i="12"/>
  <c r="AS51" i="12"/>
  <c r="BC50" i="12"/>
  <c r="BC51" i="12"/>
  <c r="BK50" i="12"/>
  <c r="BK51" i="12"/>
  <c r="BS51" i="12"/>
  <c r="BS50" i="12"/>
  <c r="AB44" i="12"/>
  <c r="AB45" i="12" s="1"/>
  <c r="BB44" i="12"/>
  <c r="BB45" i="12" s="1"/>
  <c r="I16" i="41"/>
  <c r="I17" i="41" s="1"/>
  <c r="S16" i="41"/>
  <c r="S17" i="41" s="1"/>
  <c r="AB16" i="41"/>
  <c r="AB17" i="41" s="1"/>
  <c r="P51" i="12"/>
  <c r="P50" i="12"/>
  <c r="Y50" i="12"/>
  <c r="Y51" i="12"/>
  <c r="BG50" i="12"/>
  <c r="BG51" i="12"/>
  <c r="T51" i="12"/>
  <c r="T50" i="12"/>
  <c r="AK15" i="32"/>
  <c r="AK8" i="32"/>
  <c r="AK12" i="32"/>
  <c r="AK16" i="32"/>
  <c r="AK21" i="32"/>
  <c r="AK25" i="32"/>
  <c r="AK29" i="32"/>
  <c r="AK33" i="32"/>
  <c r="AK38" i="32"/>
  <c r="AK9" i="38"/>
  <c r="F4" i="39" s="1"/>
  <c r="AK11" i="38"/>
  <c r="F6" i="39" s="1"/>
  <c r="AK12" i="38"/>
  <c r="F7" i="39" s="1"/>
  <c r="AK13" i="38"/>
  <c r="F8" i="39" s="1"/>
  <c r="AK15" i="38"/>
  <c r="F10" i="39" s="1"/>
  <c r="AK16" i="38"/>
  <c r="F11" i="39" s="1"/>
  <c r="AK17" i="38"/>
  <c r="F12" i="39" s="1"/>
  <c r="AK19" i="38"/>
  <c r="F14" i="39" s="1"/>
  <c r="AK36" i="32"/>
  <c r="AK10" i="32"/>
  <c r="AK14" i="32"/>
  <c r="AK18" i="32"/>
  <c r="AK23" i="32"/>
  <c r="AK27" i="32"/>
  <c r="AK31" i="32"/>
  <c r="AK35" i="32"/>
  <c r="AK8" i="38"/>
  <c r="F3" i="39" s="1"/>
  <c r="AK10" i="38"/>
  <c r="F5" i="39" s="1"/>
  <c r="AK14" i="38"/>
  <c r="F9" i="39" s="1"/>
  <c r="AK18" i="38"/>
  <c r="F13" i="39" s="1"/>
  <c r="AK20" i="38"/>
  <c r="F15" i="39" s="1"/>
  <c r="AK21" i="38"/>
  <c r="F16" i="39" s="1"/>
  <c r="AK23" i="38"/>
  <c r="F18" i="39" s="1"/>
  <c r="AK27" i="38"/>
  <c r="F22" i="39" s="1"/>
  <c r="AK28" i="38"/>
  <c r="F23" i="39" s="1"/>
  <c r="AK29" i="38"/>
  <c r="F24" i="39" s="1"/>
  <c r="AK31" i="38"/>
  <c r="F26" i="39" s="1"/>
  <c r="AK32" i="38"/>
  <c r="F27" i="39" s="1"/>
  <c r="AK34" i="38"/>
  <c r="F29" i="39" s="1"/>
  <c r="AK36" i="38"/>
  <c r="F31" i="39" s="1"/>
  <c r="AK37" i="38"/>
  <c r="F32" i="39" s="1"/>
  <c r="AK24" i="38"/>
  <c r="F19" i="39" s="1"/>
  <c r="AK25" i="38"/>
  <c r="F20" i="39" s="1"/>
  <c r="AK26" i="38"/>
  <c r="F21" i="39" s="1"/>
  <c r="AK30" i="38"/>
  <c r="F25" i="39" s="1"/>
  <c r="AK33" i="38"/>
  <c r="F28" i="39" s="1"/>
  <c r="AK38" i="38"/>
  <c r="F33" i="39" s="1"/>
  <c r="AK39" i="38"/>
  <c r="F34" i="39" s="1"/>
  <c r="AK22" i="38"/>
  <c r="F17" i="39" s="1"/>
  <c r="AK35" i="38"/>
  <c r="F30" i="39" s="1"/>
  <c r="AK11" i="32"/>
  <c r="AK20" i="32"/>
  <c r="AK24" i="32"/>
  <c r="AK28" i="32"/>
  <c r="AK32" i="32"/>
  <c r="CB50" i="12"/>
  <c r="CB51" i="12"/>
  <c r="CB52" i="12" s="1"/>
  <c r="CB53" i="12" s="1"/>
  <c r="AR40" i="25"/>
  <c r="AR41" i="26"/>
  <c r="AR40" i="28"/>
  <c r="AR40" i="29"/>
  <c r="AR40" i="33"/>
  <c r="AK8" i="25"/>
  <c r="AK10" i="25"/>
  <c r="AK12" i="25"/>
  <c r="AK14" i="25"/>
  <c r="AK16" i="25"/>
  <c r="AK18" i="25"/>
  <c r="AK20" i="25"/>
  <c r="AK22" i="25"/>
  <c r="AK24" i="25"/>
  <c r="AK26" i="25"/>
  <c r="AK28" i="25"/>
  <c r="AK30" i="25"/>
  <c r="AK32" i="25"/>
  <c r="AK34" i="25"/>
  <c r="AK36" i="25"/>
  <c r="AK38" i="25"/>
  <c r="AK7" i="25"/>
  <c r="AK9" i="25"/>
  <c r="AK11" i="25"/>
  <c r="AK13" i="25"/>
  <c r="AK15" i="25"/>
  <c r="AK17" i="25"/>
  <c r="AK19" i="25"/>
  <c r="AK21" i="25"/>
  <c r="AK23" i="25"/>
  <c r="AK25" i="25"/>
  <c r="AK27" i="25"/>
  <c r="AK29" i="25"/>
  <c r="AK31" i="25"/>
  <c r="AK33" i="25"/>
  <c r="AK35" i="25"/>
  <c r="AK37" i="25"/>
  <c r="AU41" i="28"/>
  <c r="AF41" i="25"/>
  <c r="BQ41" i="25"/>
  <c r="CL41" i="26"/>
  <c r="CH41" i="26"/>
  <c r="CD41" i="26"/>
  <c r="X40" i="26"/>
  <c r="BI41" i="26"/>
  <c r="BD40" i="26"/>
  <c r="AZ40" i="26"/>
  <c r="AS40" i="26"/>
  <c r="AJ40" i="26"/>
  <c r="AF40" i="26"/>
  <c r="AB40" i="26"/>
  <c r="W40" i="26"/>
  <c r="Q40" i="26"/>
  <c r="M40" i="26"/>
  <c r="I40" i="26"/>
  <c r="E40" i="26"/>
  <c r="Y40" i="26"/>
  <c r="AT40" i="26"/>
  <c r="BJ40" i="26"/>
  <c r="AW41" i="26"/>
  <c r="BK41" i="26"/>
  <c r="BO41" i="26"/>
  <c r="BS41" i="26"/>
  <c r="AB41" i="26"/>
  <c r="AF41" i="26"/>
  <c r="AJ41" i="26"/>
  <c r="BC41" i="26"/>
  <c r="BG41" i="26"/>
  <c r="BV40" i="27"/>
  <c r="BI40" i="27"/>
  <c r="CL40" i="28"/>
  <c r="CH40" i="28"/>
  <c r="CD40" i="28"/>
  <c r="BI41" i="28"/>
  <c r="BI40" i="30"/>
  <c r="CL41" i="31"/>
  <c r="CH41" i="31"/>
  <c r="CD41" i="31"/>
  <c r="CJ40" i="31"/>
  <c r="CF40" i="31"/>
  <c r="CB40" i="31"/>
  <c r="L22" i="39"/>
  <c r="L24" i="39"/>
  <c r="L16" i="39"/>
  <c r="L13" i="39"/>
  <c r="L9" i="39"/>
  <c r="L5" i="39"/>
  <c r="L28" i="39"/>
  <c r="S5" i="39"/>
  <c r="BJ17" i="41"/>
  <c r="T10" i="39"/>
  <c r="T18" i="39"/>
  <c r="BM17" i="41"/>
  <c r="BU17" i="41"/>
  <c r="CE17" i="41"/>
  <c r="CM17" i="41"/>
  <c r="BB17" i="41"/>
  <c r="BS17" i="41"/>
  <c r="CK17" i="41"/>
  <c r="AT17" i="41"/>
  <c r="BY17" i="41"/>
  <c r="AO16" i="41"/>
  <c r="AO17" i="41" s="1"/>
  <c r="J16" i="41"/>
  <c r="J17" i="41" s="1"/>
  <c r="N16" i="41"/>
  <c r="N17" i="41" s="1"/>
  <c r="T16" i="41"/>
  <c r="T17" i="41" s="1"/>
  <c r="X16" i="41"/>
  <c r="X17" i="41" s="1"/>
  <c r="AC16" i="41"/>
  <c r="AC17" i="41" s="1"/>
  <c r="AG16" i="41"/>
  <c r="AG17" i="41" s="1"/>
  <c r="AK16" i="41"/>
  <c r="AK17" i="41" s="1"/>
  <c r="BV41" i="33"/>
  <c r="BU40" i="33"/>
  <c r="BI41" i="33"/>
  <c r="T5" i="35"/>
  <c r="T7" i="35"/>
  <c r="T9" i="35"/>
  <c r="T11" i="35"/>
  <c r="T13" i="35"/>
  <c r="T15" i="35"/>
  <c r="T17" i="35"/>
  <c r="T19" i="35"/>
  <c r="T21" i="35"/>
  <c r="T23" i="35"/>
  <c r="T25" i="35"/>
  <c r="AE52" i="12"/>
  <c r="AI52" i="12"/>
  <c r="AE53" i="12"/>
  <c r="AI53" i="12"/>
  <c r="D3" i="35"/>
  <c r="T6" i="35"/>
  <c r="T8" i="35"/>
  <c r="T10" i="35"/>
  <c r="T12" i="35"/>
  <c r="T14" i="35"/>
  <c r="T16" i="35"/>
  <c r="T18" i="35"/>
  <c r="T20" i="35"/>
  <c r="T22" i="35"/>
  <c r="T24" i="35"/>
  <c r="X41" i="24"/>
  <c r="BZ41" i="24"/>
  <c r="B23" i="35"/>
  <c r="B19" i="35"/>
  <c r="B13" i="35"/>
  <c r="B9" i="35"/>
  <c r="B5" i="35"/>
  <c r="B20" i="35"/>
  <c r="B24" i="35"/>
  <c r="B28" i="35"/>
  <c r="B32" i="35"/>
  <c r="B29" i="35"/>
  <c r="B25" i="35"/>
  <c r="B21" i="35"/>
  <c r="B17" i="35"/>
  <c r="B15" i="35"/>
  <c r="B11" i="35"/>
  <c r="B7" i="35"/>
  <c r="B26" i="35"/>
  <c r="B30" i="35"/>
  <c r="D26" i="35"/>
  <c r="D30" i="35"/>
  <c r="D29" i="35"/>
  <c r="D33" i="35"/>
  <c r="N4" i="35"/>
  <c r="O52" i="12"/>
  <c r="AQ52" i="12"/>
  <c r="BU52" i="12"/>
  <c r="BU53" i="12" s="1"/>
  <c r="AQ53" i="12"/>
  <c r="BZ52" i="12"/>
  <c r="BZ53" i="12" s="1"/>
  <c r="AM52" i="12"/>
  <c r="AP11" i="34"/>
  <c r="H6" i="35" s="1"/>
  <c r="AP13" i="34"/>
  <c r="H8" i="35" s="1"/>
  <c r="AP15" i="34"/>
  <c r="H10" i="35" s="1"/>
  <c r="AP18" i="34"/>
  <c r="H13" i="35" s="1"/>
  <c r="AP21" i="34"/>
  <c r="H16" i="35" s="1"/>
  <c r="AP23" i="34"/>
  <c r="H18" i="35" s="1"/>
  <c r="AP26" i="34"/>
  <c r="H21" i="35" s="1"/>
  <c r="AP29" i="34"/>
  <c r="H24" i="35" s="1"/>
  <c r="H25" i="35"/>
  <c r="AP9" i="34"/>
  <c r="H4" i="35" s="1"/>
  <c r="D12" i="39"/>
  <c r="T22" i="39"/>
  <c r="BW41" i="31"/>
  <c r="X52" i="12"/>
  <c r="X53" i="12" s="1"/>
  <c r="G50" i="12"/>
  <c r="G51" i="12"/>
  <c r="K50" i="12"/>
  <c r="K51" i="12"/>
  <c r="Q51" i="12"/>
  <c r="Q50" i="12"/>
  <c r="U51" i="12"/>
  <c r="U50" i="12"/>
  <c r="Z50" i="12"/>
  <c r="Z51" i="12"/>
  <c r="AD50" i="12"/>
  <c r="AD51" i="12"/>
  <c r="AH50" i="12"/>
  <c r="AH51" i="12"/>
  <c r="AU39" i="23"/>
  <c r="AU36" i="32"/>
  <c r="AU8" i="32"/>
  <c r="AU10" i="32"/>
  <c r="AU12" i="32"/>
  <c r="AU14" i="32"/>
  <c r="AU16" i="32"/>
  <c r="AU18" i="32"/>
  <c r="AU21" i="32"/>
  <c r="AU23" i="32"/>
  <c r="AU25" i="32"/>
  <c r="AU27" i="32"/>
  <c r="AU29" i="32"/>
  <c r="AU31" i="32"/>
  <c r="AU33" i="32"/>
  <c r="AU35" i="32"/>
  <c r="AU38" i="32"/>
  <c r="AU10" i="38"/>
  <c r="J5" i="39" s="1"/>
  <c r="AU11" i="38"/>
  <c r="J6" i="39" s="1"/>
  <c r="AU12" i="38"/>
  <c r="J7" i="39" s="1"/>
  <c r="AU16" i="38"/>
  <c r="J11" i="39" s="1"/>
  <c r="AU18" i="38"/>
  <c r="J13" i="39" s="1"/>
  <c r="AU19" i="38"/>
  <c r="J14" i="39" s="1"/>
  <c r="AU20" i="38"/>
  <c r="J15" i="39" s="1"/>
  <c r="AU24" i="38"/>
  <c r="J19" i="39" s="1"/>
  <c r="AU26" i="38"/>
  <c r="J21" i="39" s="1"/>
  <c r="AU27" i="38"/>
  <c r="J22" i="39" s="1"/>
  <c r="AU28" i="38"/>
  <c r="J23" i="39" s="1"/>
  <c r="AU32" i="38"/>
  <c r="J27" i="39" s="1"/>
  <c r="AU35" i="38"/>
  <c r="J30" i="39" s="1"/>
  <c r="AU19" i="32"/>
  <c r="AU7" i="32"/>
  <c r="AU9" i="32"/>
  <c r="AU11" i="32"/>
  <c r="AU13" i="32"/>
  <c r="AU15" i="32"/>
  <c r="AU17" i="32"/>
  <c r="AU20" i="32"/>
  <c r="AU22" i="32"/>
  <c r="AU24" i="32"/>
  <c r="AU26" i="32"/>
  <c r="AU28" i="32"/>
  <c r="AU30" i="32"/>
  <c r="AU32" i="32"/>
  <c r="AU34" i="32"/>
  <c r="AU37" i="32"/>
  <c r="AW14" i="41" s="1"/>
  <c r="AU9" i="38"/>
  <c r="J4" i="39" s="1"/>
  <c r="AU8" i="38"/>
  <c r="J3" i="39" s="1"/>
  <c r="AU13" i="38"/>
  <c r="J8" i="39" s="1"/>
  <c r="AU14" i="38"/>
  <c r="J9" i="39" s="1"/>
  <c r="AU15" i="38"/>
  <c r="J10" i="39" s="1"/>
  <c r="AU17" i="38"/>
  <c r="J12" i="39" s="1"/>
  <c r="AU21" i="38"/>
  <c r="J16" i="39" s="1"/>
  <c r="AU22" i="38"/>
  <c r="J17" i="39" s="1"/>
  <c r="AU23" i="38"/>
  <c r="J18" i="39" s="1"/>
  <c r="AU25" i="38"/>
  <c r="J20" i="39" s="1"/>
  <c r="AU29" i="38"/>
  <c r="J24" i="39" s="1"/>
  <c r="AU30" i="38"/>
  <c r="J25" i="39" s="1"/>
  <c r="AU31" i="38"/>
  <c r="J26" i="39" s="1"/>
  <c r="AU33" i="38"/>
  <c r="J28" i="39" s="1"/>
  <c r="AU34" i="38"/>
  <c r="J29" i="39" s="1"/>
  <c r="AU36" i="38"/>
  <c r="J31" i="39" s="1"/>
  <c r="AU37" i="38"/>
  <c r="J32" i="39" s="1"/>
  <c r="AU38" i="38"/>
  <c r="J33" i="39" s="1"/>
  <c r="AU39" i="38"/>
  <c r="J34" i="39" s="1"/>
  <c r="AZ50" i="12"/>
  <c r="AZ51" i="12"/>
  <c r="BD50" i="12"/>
  <c r="BD51" i="12"/>
  <c r="BL50" i="12"/>
  <c r="BL51" i="12"/>
  <c r="BT50" i="12"/>
  <c r="BT51" i="12"/>
  <c r="CA51" i="12"/>
  <c r="CA50" i="12"/>
  <c r="CI50" i="12"/>
  <c r="CI51" i="12"/>
  <c r="CC50" i="12"/>
  <c r="CC51" i="12"/>
  <c r="CK51" i="12"/>
  <c r="CK50" i="12"/>
  <c r="E51" i="12"/>
  <c r="E50" i="12"/>
  <c r="AB51" i="12"/>
  <c r="AB50" i="12"/>
  <c r="AJ51" i="12"/>
  <c r="AJ50" i="12"/>
  <c r="AN51" i="12"/>
  <c r="AN50" i="12"/>
  <c r="AW51" i="12"/>
  <c r="AW50" i="12"/>
  <c r="BF51" i="12"/>
  <c r="BF50" i="12"/>
  <c r="N3" i="35"/>
  <c r="BJ51" i="12"/>
  <c r="BJ50" i="12"/>
  <c r="BR51" i="12"/>
  <c r="BR50" i="12"/>
  <c r="BV51" i="12"/>
  <c r="BV50" i="12"/>
  <c r="AU11" i="26"/>
  <c r="AU8" i="26"/>
  <c r="AU10" i="26"/>
  <c r="AU12" i="26"/>
  <c r="AU14" i="26"/>
  <c r="AU16" i="26"/>
  <c r="AU18" i="26"/>
  <c r="AU20" i="26"/>
  <c r="AU22" i="26"/>
  <c r="AU24" i="26"/>
  <c r="AU26" i="26"/>
  <c r="AU28" i="26"/>
  <c r="AU30" i="26"/>
  <c r="AU32" i="26"/>
  <c r="AU34" i="26"/>
  <c r="AU36" i="26"/>
  <c r="AU38" i="26"/>
  <c r="AU13" i="26"/>
  <c r="AU15" i="26"/>
  <c r="AU17" i="26"/>
  <c r="AU19" i="26"/>
  <c r="AU21" i="26"/>
  <c r="AU23" i="26"/>
  <c r="AU25" i="26"/>
  <c r="AU27" i="26"/>
  <c r="AU29" i="26"/>
  <c r="AU31" i="26"/>
  <c r="AU33" i="26"/>
  <c r="AU35" i="26"/>
  <c r="AU37" i="26"/>
  <c r="F41" i="26"/>
  <c r="J41" i="26"/>
  <c r="L41" i="26"/>
  <c r="P41" i="26"/>
  <c r="T41" i="26"/>
  <c r="AK7" i="30"/>
  <c r="AK8" i="30"/>
  <c r="AK11" i="30"/>
  <c r="AK12" i="30"/>
  <c r="AK15" i="30"/>
  <c r="AK16" i="30"/>
  <c r="AK19" i="30"/>
  <c r="AK20" i="30"/>
  <c r="AK23" i="30"/>
  <c r="AK24" i="30"/>
  <c r="AK27" i="30"/>
  <c r="AK28" i="30"/>
  <c r="AK31" i="30"/>
  <c r="AK32" i="30"/>
  <c r="AK35" i="30"/>
  <c r="AK36" i="30"/>
  <c r="AK9" i="30"/>
  <c r="AK10" i="30"/>
  <c r="AK13" i="30"/>
  <c r="AK14" i="30"/>
  <c r="AK17" i="30"/>
  <c r="AK18" i="30"/>
  <c r="AK21" i="30"/>
  <c r="AK22" i="30"/>
  <c r="AK25" i="30"/>
  <c r="AK26" i="30"/>
  <c r="AK29" i="30"/>
  <c r="AK30" i="30"/>
  <c r="AK33" i="30"/>
  <c r="AK34" i="30"/>
  <c r="AK37" i="30"/>
  <c r="AK38" i="30"/>
  <c r="F41" i="25"/>
  <c r="BI41" i="25"/>
  <c r="R41" i="25"/>
  <c r="N41" i="25"/>
  <c r="AP10" i="34"/>
  <c r="H5" i="35" s="1"/>
  <c r="AP12" i="34"/>
  <c r="H7" i="35" s="1"/>
  <c r="AP14" i="34"/>
  <c r="H9" i="35" s="1"/>
  <c r="AP16" i="34"/>
  <c r="H11" i="35" s="1"/>
  <c r="AP17" i="34"/>
  <c r="H12" i="35" s="1"/>
  <c r="AP19" i="34"/>
  <c r="H14" i="35" s="1"/>
  <c r="AP20" i="34"/>
  <c r="H15" i="35" s="1"/>
  <c r="AP22" i="34"/>
  <c r="H17" i="35" s="1"/>
  <c r="AP24" i="34"/>
  <c r="H19" i="35" s="1"/>
  <c r="AP25" i="34"/>
  <c r="H20" i="35" s="1"/>
  <c r="AP27" i="34"/>
  <c r="H22" i="35" s="1"/>
  <c r="AP28" i="34"/>
  <c r="H23" i="35" s="1"/>
  <c r="D16" i="41"/>
  <c r="D17" i="41" s="1"/>
  <c r="D16" i="39"/>
  <c r="T26" i="39"/>
  <c r="S44" i="12"/>
  <c r="S45" i="12" s="1"/>
  <c r="BK44" i="12"/>
  <c r="BK45" i="12" s="1"/>
  <c r="BS44" i="12"/>
  <c r="BS45" i="12" s="1"/>
  <c r="AF44" i="12"/>
  <c r="AF45" i="12" s="1"/>
  <c r="AW44" i="12"/>
  <c r="AW45" i="12" s="1"/>
  <c r="BF44" i="12"/>
  <c r="BF45" i="12" s="1"/>
  <c r="D25" i="35"/>
  <c r="L26" i="39"/>
  <c r="L18" i="39"/>
  <c r="L20" i="39"/>
  <c r="L30" i="39"/>
  <c r="L25" i="39"/>
  <c r="L17" i="39"/>
  <c r="L14" i="39"/>
  <c r="L10" i="39"/>
  <c r="L8" i="39"/>
  <c r="L6" i="39"/>
  <c r="M31" i="39" s="1"/>
  <c r="L4" i="39"/>
  <c r="T27" i="39"/>
  <c r="T23" i="39"/>
  <c r="T19" i="39"/>
  <c r="T15" i="39"/>
  <c r="T11" i="39"/>
  <c r="T7" i="39"/>
  <c r="T4" i="39"/>
  <c r="D27" i="39"/>
  <c r="D23" i="39"/>
  <c r="D19" i="39"/>
  <c r="D15" i="39"/>
  <c r="D11" i="39"/>
  <c r="D7" i="39"/>
  <c r="D4" i="39"/>
  <c r="N26" i="39"/>
  <c r="N22" i="39"/>
  <c r="N18" i="39"/>
  <c r="N14" i="39"/>
  <c r="N10" i="39"/>
  <c r="N6" i="39"/>
  <c r="N4" i="39"/>
  <c r="T3" i="39"/>
  <c r="T14" i="39"/>
  <c r="T6" i="39"/>
  <c r="D6" i="39"/>
  <c r="D24" i="39"/>
  <c r="D20" i="39"/>
  <c r="D8" i="39"/>
  <c r="D3" i="39"/>
  <c r="N7" i="39"/>
  <c r="N13" i="39"/>
  <c r="N5" i="39"/>
  <c r="BC17" i="41"/>
  <c r="AY17" i="41"/>
  <c r="J40" i="26"/>
  <c r="R40" i="26"/>
  <c r="AC40" i="26"/>
  <c r="AL40" i="26"/>
  <c r="AX40" i="26"/>
  <c r="BG40" i="26"/>
  <c r="BL40" i="26"/>
  <c r="BP40" i="26"/>
  <c r="AL50" i="12"/>
  <c r="AL51" i="12"/>
  <c r="AP39" i="23"/>
  <c r="AP36" i="32"/>
  <c r="AP8" i="32"/>
  <c r="AP10" i="32"/>
  <c r="AP12" i="32"/>
  <c r="AP14" i="32"/>
  <c r="AP16" i="32"/>
  <c r="AP18" i="32"/>
  <c r="AP21" i="32"/>
  <c r="AP23" i="32"/>
  <c r="AP25" i="32"/>
  <c r="AP27" i="32"/>
  <c r="AP29" i="32"/>
  <c r="AP31" i="32"/>
  <c r="AP33" i="32"/>
  <c r="AP35" i="32"/>
  <c r="AP38" i="32"/>
  <c r="AP11" i="38"/>
  <c r="H6" i="39" s="1"/>
  <c r="AP14" i="38"/>
  <c r="H9" i="39" s="1"/>
  <c r="AP19" i="38"/>
  <c r="H14" i="39" s="1"/>
  <c r="AP22" i="38"/>
  <c r="H17" i="39" s="1"/>
  <c r="AP27" i="38"/>
  <c r="H22" i="39" s="1"/>
  <c r="AP30" i="38"/>
  <c r="H25" i="39" s="1"/>
  <c r="AP33" i="38"/>
  <c r="H28" i="39" s="1"/>
  <c r="AP37" i="38"/>
  <c r="H32" i="39" s="1"/>
  <c r="AP39" i="38"/>
  <c r="H34" i="39" s="1"/>
  <c r="AP19" i="32"/>
  <c r="AP7" i="32"/>
  <c r="AP9" i="32"/>
  <c r="AP11" i="32"/>
  <c r="AP13" i="32"/>
  <c r="AP15" i="32"/>
  <c r="AP17" i="32"/>
  <c r="AP20" i="32"/>
  <c r="AP22" i="32"/>
  <c r="AP24" i="32"/>
  <c r="AP26" i="32"/>
  <c r="AP28" i="32"/>
  <c r="AP30" i="32"/>
  <c r="AP32" i="32"/>
  <c r="AP34" i="32"/>
  <c r="AP37" i="32"/>
  <c r="AR14" i="41" s="1"/>
  <c r="AP9" i="38"/>
  <c r="H4" i="39" s="1"/>
  <c r="AP8" i="38"/>
  <c r="H3" i="39" s="1"/>
  <c r="AP10" i="38"/>
  <c r="H5" i="39" s="1"/>
  <c r="AP12" i="38"/>
  <c r="H7" i="39" s="1"/>
  <c r="AP13" i="38"/>
  <c r="H8" i="39" s="1"/>
  <c r="AP15" i="38"/>
  <c r="H10" i="39" s="1"/>
  <c r="AP16" i="38"/>
  <c r="H11" i="39" s="1"/>
  <c r="AP17" i="38"/>
  <c r="H12" i="39" s="1"/>
  <c r="AP18" i="38"/>
  <c r="H13" i="39" s="1"/>
  <c r="AP20" i="38"/>
  <c r="H15" i="39" s="1"/>
  <c r="AP21" i="38"/>
  <c r="H16" i="39" s="1"/>
  <c r="AP23" i="38"/>
  <c r="H18" i="39" s="1"/>
  <c r="AP24" i="38"/>
  <c r="H19" i="39" s="1"/>
  <c r="AP25" i="38"/>
  <c r="H20" i="39" s="1"/>
  <c r="AP26" i="38"/>
  <c r="H21" i="39" s="1"/>
  <c r="AP28" i="38"/>
  <c r="H23" i="39" s="1"/>
  <c r="AP32" i="38"/>
  <c r="H27" i="39" s="1"/>
  <c r="AP35" i="38"/>
  <c r="H30" i="39" s="1"/>
  <c r="AP29" i="38"/>
  <c r="H24" i="39" s="1"/>
  <c r="AP31" i="38"/>
  <c r="H26" i="39" s="1"/>
  <c r="AP34" i="38"/>
  <c r="H29" i="39" s="1"/>
  <c r="AP36" i="38"/>
  <c r="H31" i="39" s="1"/>
  <c r="AP38" i="38"/>
  <c r="H33" i="39" s="1"/>
  <c r="BH50" i="12"/>
  <c r="BH51" i="12"/>
  <c r="BP50" i="12"/>
  <c r="BP51" i="12"/>
  <c r="CE50" i="12"/>
  <c r="CE51" i="12"/>
  <c r="CM50" i="12"/>
  <c r="CM51" i="12"/>
  <c r="CG51" i="12"/>
  <c r="CG50" i="12"/>
  <c r="B27" i="35"/>
  <c r="B31" i="35"/>
  <c r="I51" i="12"/>
  <c r="I50" i="12"/>
  <c r="L52" i="12"/>
  <c r="M50" i="12"/>
  <c r="M51" i="12"/>
  <c r="O49" i="12"/>
  <c r="D27" i="35"/>
  <c r="D31" i="35"/>
  <c r="D32" i="35"/>
  <c r="R52" i="12"/>
  <c r="R53" i="12" s="1"/>
  <c r="S50" i="12"/>
  <c r="S51" i="12"/>
  <c r="V52" i="12"/>
  <c r="V53" i="12" s="1"/>
  <c r="W50" i="12"/>
  <c r="W51" i="12"/>
  <c r="AA52" i="12"/>
  <c r="AA53" i="12" s="1"/>
  <c r="AF51" i="12"/>
  <c r="AF50" i="12"/>
  <c r="AR50" i="12"/>
  <c r="AR51" i="12"/>
  <c r="AV52" i="12"/>
  <c r="AV53" i="12" s="1"/>
  <c r="BA52" i="12"/>
  <c r="BA53" i="12" s="1"/>
  <c r="BB51" i="12"/>
  <c r="BB50" i="12"/>
  <c r="BE52" i="12"/>
  <c r="BE53" i="12" s="1"/>
  <c r="BI52" i="12"/>
  <c r="BI53" i="12" s="1"/>
  <c r="BM52" i="12"/>
  <c r="BM53" i="12" s="1"/>
  <c r="BN51" i="12"/>
  <c r="BN50" i="12"/>
  <c r="BQ52" i="12"/>
  <c r="BQ53" i="12" s="1"/>
  <c r="J41" i="25"/>
  <c r="AD41" i="25"/>
  <c r="AL41" i="25"/>
  <c r="BM41" i="25"/>
  <c r="Z41" i="25"/>
  <c r="AH41" i="25"/>
  <c r="AR41" i="25"/>
  <c r="H41" i="26"/>
  <c r="AO41" i="26"/>
  <c r="AU7" i="26"/>
  <c r="BM41" i="26"/>
  <c r="BQ41" i="26"/>
  <c r="F40" i="26"/>
  <c r="H40" i="26"/>
  <c r="P40" i="26"/>
  <c r="AA40" i="26"/>
  <c r="AI40" i="26"/>
  <c r="AV40" i="26"/>
  <c r="BE40" i="26"/>
  <c r="BK40" i="26"/>
  <c r="BO40" i="26"/>
  <c r="BS40" i="26"/>
  <c r="AR40" i="26"/>
  <c r="D40" i="26"/>
  <c r="L40" i="26"/>
  <c r="T40" i="26"/>
  <c r="AE40" i="26"/>
  <c r="AO40" i="26"/>
  <c r="BA40" i="26"/>
  <c r="BH40" i="26"/>
  <c r="BM40" i="26"/>
  <c r="BQ40" i="26"/>
  <c r="CJ40" i="26"/>
  <c r="N41" i="26"/>
  <c r="R41" i="26"/>
  <c r="Z41" i="26"/>
  <c r="AD41" i="26"/>
  <c r="AH41" i="26"/>
  <c r="AL41" i="26"/>
  <c r="BE41" i="26"/>
  <c r="AP7" i="30"/>
  <c r="AP8" i="30"/>
  <c r="AP11" i="30"/>
  <c r="AP12" i="30"/>
  <c r="AP15" i="30"/>
  <c r="AP16" i="30"/>
  <c r="AP19" i="30"/>
  <c r="AP20" i="30"/>
  <c r="AP23" i="30"/>
  <c r="AP24" i="30"/>
  <c r="AP27" i="30"/>
  <c r="AP28" i="30"/>
  <c r="AP31" i="30"/>
  <c r="AP32" i="30"/>
  <c r="AP35" i="30"/>
  <c r="AP36" i="30"/>
  <c r="AP9" i="30"/>
  <c r="AP10" i="30"/>
  <c r="AP13" i="30"/>
  <c r="AP14" i="30"/>
  <c r="AP17" i="30"/>
  <c r="AP18" i="30"/>
  <c r="AP21" i="30"/>
  <c r="AP22" i="30"/>
  <c r="AP25" i="30"/>
  <c r="AP26" i="30"/>
  <c r="AP29" i="30"/>
  <c r="AP30" i="30"/>
  <c r="AP33" i="30"/>
  <c r="AP34" i="30"/>
  <c r="AP37" i="30"/>
  <c r="AP38" i="30"/>
  <c r="BA41" i="25"/>
  <c r="BE41" i="25"/>
  <c r="AJ41" i="25"/>
  <c r="AB41" i="25"/>
  <c r="AS41" i="25"/>
  <c r="AU41" i="30"/>
  <c r="BV41" i="26"/>
  <c r="CL41" i="27"/>
  <c r="CH41" i="27"/>
  <c r="CD41" i="27"/>
  <c r="BX40" i="28"/>
  <c r="BV41" i="28"/>
  <c r="BW40" i="29"/>
  <c r="BU41" i="30"/>
  <c r="BW40" i="31"/>
  <c r="BU41" i="33"/>
  <c r="BV40" i="29"/>
  <c r="CL40" i="30"/>
  <c r="CH40" i="30"/>
  <c r="CD40" i="30"/>
  <c r="BV41" i="31"/>
  <c r="CL41" i="33"/>
  <c r="CH41" i="33"/>
  <c r="CD41" i="33"/>
  <c r="X41" i="26"/>
  <c r="X41" i="29"/>
  <c r="X40" i="30"/>
  <c r="X41" i="30"/>
  <c r="Z15" i="41"/>
  <c r="BZ40" i="31"/>
  <c r="BZ41" i="33"/>
  <c r="BI41" i="24"/>
  <c r="BI40" i="24"/>
  <c r="CB16" i="41"/>
  <c r="CB17" i="41" s="1"/>
  <c r="BZ40" i="24"/>
  <c r="BK15" i="41"/>
  <c r="BK17" i="41" s="1"/>
  <c r="X40" i="29"/>
  <c r="O26" i="35"/>
  <c r="BA16" i="41"/>
  <c r="BZ41" i="27"/>
  <c r="BZ41" i="30"/>
  <c r="X40" i="24"/>
  <c r="Z16" i="41"/>
  <c r="X41" i="31"/>
  <c r="X40" i="31"/>
  <c r="M33" i="39"/>
  <c r="I28" i="41" s="1"/>
  <c r="M27" i="39"/>
  <c r="M13" i="39"/>
  <c r="M5" i="39"/>
  <c r="M18" i="39"/>
  <c r="M14" i="39"/>
  <c r="AY10" i="29"/>
  <c r="AY10" i="25"/>
  <c r="AY12" i="29"/>
  <c r="AY12" i="25"/>
  <c r="AY14" i="29"/>
  <c r="AY14" i="25"/>
  <c r="AY16" i="29"/>
  <c r="AY16" i="25"/>
  <c r="AY18" i="29"/>
  <c r="AY18" i="25"/>
  <c r="AY20" i="29"/>
  <c r="AY20" i="25"/>
  <c r="AY24" i="29"/>
  <c r="AY24" i="25"/>
  <c r="AY26" i="27"/>
  <c r="AY28" i="29"/>
  <c r="AY28" i="25"/>
  <c r="AY30" i="27"/>
  <c r="AY32" i="29"/>
  <c r="AY32" i="25"/>
  <c r="AY34" i="27"/>
  <c r="AY36" i="29"/>
  <c r="AY36" i="25"/>
  <c r="AY38" i="27"/>
  <c r="AY9" i="29"/>
  <c r="AY7" i="28"/>
  <c r="AY8" i="28"/>
  <c r="AY9" i="28"/>
  <c r="AY10" i="28"/>
  <c r="AY12" i="28"/>
  <c r="AY14" i="28"/>
  <c r="AY16" i="28"/>
  <c r="AY18" i="28"/>
  <c r="AY20" i="28"/>
  <c r="AY22" i="28"/>
  <c r="AY24" i="28"/>
  <c r="AY26" i="28"/>
  <c r="AY28" i="28"/>
  <c r="AY30" i="28"/>
  <c r="AY32" i="28"/>
  <c r="AY34" i="28"/>
  <c r="AY36" i="28"/>
  <c r="AY38" i="28"/>
  <c r="AY9" i="25"/>
  <c r="AY13" i="30"/>
  <c r="AY13" i="26"/>
  <c r="AY15" i="33"/>
  <c r="AY15" i="27"/>
  <c r="AY15" i="28"/>
  <c r="AY15" i="25"/>
  <c r="AY17" i="29"/>
  <c r="AY17" i="28"/>
  <c r="AY17" i="25"/>
  <c r="AY19" i="31"/>
  <c r="AY19" i="30"/>
  <c r="AY19" i="26"/>
  <c r="AY21" i="33"/>
  <c r="AY21" i="30"/>
  <c r="AY21" i="26"/>
  <c r="AY23" i="33"/>
  <c r="AY23" i="30"/>
  <c r="AY23" i="26"/>
  <c r="AY25" i="33"/>
  <c r="AY25" i="30"/>
  <c r="AY25" i="26"/>
  <c r="AY27" i="33"/>
  <c r="AY27" i="30"/>
  <c r="AY27" i="26"/>
  <c r="AY29" i="33"/>
  <c r="AY29" i="30"/>
  <c r="AY29" i="26"/>
  <c r="AY31" i="33"/>
  <c r="AY31" i="30"/>
  <c r="AY31" i="26"/>
  <c r="AY33" i="33"/>
  <c r="AY33" i="30"/>
  <c r="AY33" i="26"/>
  <c r="AY35" i="33"/>
  <c r="AY35" i="30"/>
  <c r="AY35" i="26"/>
  <c r="AY37" i="33"/>
  <c r="AY37" i="30"/>
  <c r="AY37" i="26"/>
  <c r="AY7" i="26"/>
  <c r="AY8" i="26"/>
  <c r="AY10" i="26"/>
  <c r="AY12" i="26"/>
  <c r="AY14" i="26"/>
  <c r="AY16" i="26"/>
  <c r="AY18" i="26"/>
  <c r="AY20" i="26"/>
  <c r="AY22" i="26"/>
  <c r="AY24" i="26"/>
  <c r="AY26" i="26"/>
  <c r="AY28" i="26"/>
  <c r="AY30" i="26"/>
  <c r="AY32" i="26"/>
  <c r="AY34" i="26"/>
  <c r="AY36" i="26"/>
  <c r="AY38" i="26"/>
  <c r="E44" i="12"/>
  <c r="E45" i="12" s="1"/>
  <c r="E49" i="12"/>
  <c r="G44" i="12"/>
  <c r="G45" i="12" s="1"/>
  <c r="G49" i="12"/>
  <c r="I44" i="12"/>
  <c r="I45" i="12" s="1"/>
  <c r="I49" i="12"/>
  <c r="K44" i="12"/>
  <c r="K45" i="12" s="1"/>
  <c r="K49" i="12"/>
  <c r="M44" i="12"/>
  <c r="M45" i="12" s="1"/>
  <c r="M49" i="12"/>
  <c r="AM44" i="12"/>
  <c r="AM45" i="12" s="1"/>
  <c r="AM49" i="12"/>
  <c r="AM53" i="12" s="1"/>
  <c r="AO44" i="12"/>
  <c r="AO45" i="12" s="1"/>
  <c r="AO49" i="12"/>
  <c r="AT44" i="12"/>
  <c r="AT45" i="12" s="1"/>
  <c r="AT49" i="12"/>
  <c r="AU42" i="12"/>
  <c r="AU47" i="12"/>
  <c r="AU46" i="12"/>
  <c r="AU10" i="34"/>
  <c r="AU11" i="34"/>
  <c r="AU12" i="34"/>
  <c r="AU13" i="34"/>
  <c r="AU14" i="34"/>
  <c r="AU15" i="34"/>
  <c r="AU16" i="34"/>
  <c r="AU17" i="34"/>
  <c r="AU18" i="34"/>
  <c r="AU19" i="34"/>
  <c r="AU20" i="34"/>
  <c r="AU21" i="34"/>
  <c r="AU22" i="34"/>
  <c r="AU23" i="34"/>
  <c r="AU24" i="34"/>
  <c r="AU25" i="34"/>
  <c r="AU26" i="34"/>
  <c r="AU27" i="34"/>
  <c r="AU28" i="34"/>
  <c r="AU29" i="34"/>
  <c r="AU31" i="34"/>
  <c r="J26" i="35" s="1"/>
  <c r="AU33" i="34"/>
  <c r="J28" i="35" s="1"/>
  <c r="AU35" i="34"/>
  <c r="J30" i="35" s="1"/>
  <c r="AU37" i="34"/>
  <c r="J32" i="35" s="1"/>
  <c r="AU39" i="34"/>
  <c r="J34" i="35" s="1"/>
  <c r="AU30" i="34"/>
  <c r="J25" i="35" s="1"/>
  <c r="AU32" i="34"/>
  <c r="J27" i="35" s="1"/>
  <c r="AU34" i="34"/>
  <c r="J29" i="35" s="1"/>
  <c r="AU36" i="34"/>
  <c r="J31" i="35" s="1"/>
  <c r="AU38" i="34"/>
  <c r="J33" i="35" s="1"/>
  <c r="AW18" i="41"/>
  <c r="AU36" i="24"/>
  <c r="AU7" i="24"/>
  <c r="AU9" i="24"/>
  <c r="AU11" i="24"/>
  <c r="AU13" i="24"/>
  <c r="AU15" i="24"/>
  <c r="AU17" i="24"/>
  <c r="AU20" i="24"/>
  <c r="AU22" i="24"/>
  <c r="AU24" i="24"/>
  <c r="AU26" i="24"/>
  <c r="AU28" i="24"/>
  <c r="AU30" i="24"/>
  <c r="AU32" i="24"/>
  <c r="AU34" i="24"/>
  <c r="AU37" i="24"/>
  <c r="AW13" i="41" s="1"/>
  <c r="AU19" i="24"/>
  <c r="AU8" i="24"/>
  <c r="AU10" i="24"/>
  <c r="AU12" i="24"/>
  <c r="AU14" i="24"/>
  <c r="AU16" i="24"/>
  <c r="AU18" i="24"/>
  <c r="AU21" i="24"/>
  <c r="AU23" i="24"/>
  <c r="AU25" i="24"/>
  <c r="AU27" i="24"/>
  <c r="AU29" i="24"/>
  <c r="AU31" i="24"/>
  <c r="AU33" i="24"/>
  <c r="AU35" i="24"/>
  <c r="AU38" i="24"/>
  <c r="AW11" i="41"/>
  <c r="AY7" i="31"/>
  <c r="AY9" i="31"/>
  <c r="AY13" i="31"/>
  <c r="AY17" i="31"/>
  <c r="AY21" i="31"/>
  <c r="AY22" i="31"/>
  <c r="AY23" i="31"/>
  <c r="AY24" i="31"/>
  <c r="AY25" i="31"/>
  <c r="AY26" i="31"/>
  <c r="AY27" i="31"/>
  <c r="AY28" i="31"/>
  <c r="AY29" i="31"/>
  <c r="AY30" i="31"/>
  <c r="AY31" i="31"/>
  <c r="AY32" i="31"/>
  <c r="AY33" i="31"/>
  <c r="AY34" i="31"/>
  <c r="AY35" i="31"/>
  <c r="AY36" i="31"/>
  <c r="AY37" i="31"/>
  <c r="AY38" i="31"/>
  <c r="AY7" i="27"/>
  <c r="AY9" i="27"/>
  <c r="AY13" i="27"/>
  <c r="AY17" i="27"/>
  <c r="AY21" i="27"/>
  <c r="AY25" i="27"/>
  <c r="AY29" i="27"/>
  <c r="AY33" i="27"/>
  <c r="AY37" i="27"/>
  <c r="AK47" i="12"/>
  <c r="AK46" i="12"/>
  <c r="AK8" i="34"/>
  <c r="F3" i="35" s="1"/>
  <c r="AK9" i="34"/>
  <c r="F4" i="35" s="1"/>
  <c r="AK10" i="34"/>
  <c r="F5" i="35" s="1"/>
  <c r="AK11" i="34"/>
  <c r="F6" i="35" s="1"/>
  <c r="AK12" i="34"/>
  <c r="F7" i="35" s="1"/>
  <c r="AK13" i="34"/>
  <c r="F8" i="35" s="1"/>
  <c r="AK14" i="34"/>
  <c r="F9" i="35" s="1"/>
  <c r="AK15" i="34"/>
  <c r="F10" i="35" s="1"/>
  <c r="AK16" i="34"/>
  <c r="F11" i="35" s="1"/>
  <c r="AK17" i="34"/>
  <c r="F12" i="35" s="1"/>
  <c r="AK18" i="34"/>
  <c r="F13" i="35" s="1"/>
  <c r="AK19" i="34"/>
  <c r="F14" i="35" s="1"/>
  <c r="AK20" i="34"/>
  <c r="F15" i="35" s="1"/>
  <c r="AK21" i="34"/>
  <c r="F16" i="35" s="1"/>
  <c r="AK22" i="34"/>
  <c r="F17" i="35" s="1"/>
  <c r="AK23" i="34"/>
  <c r="F18" i="35" s="1"/>
  <c r="AK24" i="34"/>
  <c r="F19" i="35" s="1"/>
  <c r="AK25" i="34"/>
  <c r="F20" i="35" s="1"/>
  <c r="AK26" i="34"/>
  <c r="F21" i="35" s="1"/>
  <c r="AK27" i="34"/>
  <c r="F22" i="35" s="1"/>
  <c r="AK28" i="34"/>
  <c r="F23" i="35" s="1"/>
  <c r="AK29" i="34"/>
  <c r="F24" i="35" s="1"/>
  <c r="AK30" i="34"/>
  <c r="F25" i="35" s="1"/>
  <c r="AK31" i="34"/>
  <c r="F26" i="35" s="1"/>
  <c r="AK33" i="34"/>
  <c r="F28" i="35" s="1"/>
  <c r="AK35" i="34"/>
  <c r="F30" i="35" s="1"/>
  <c r="AK37" i="34"/>
  <c r="F32" i="35" s="1"/>
  <c r="AK39" i="34"/>
  <c r="F34" i="35" s="1"/>
  <c r="AK36" i="24"/>
  <c r="AK7" i="24"/>
  <c r="AK9" i="24"/>
  <c r="AK11" i="24"/>
  <c r="AK13" i="24"/>
  <c r="AK15" i="24"/>
  <c r="AK17" i="24"/>
  <c r="AK20" i="24"/>
  <c r="AK22" i="24"/>
  <c r="AK24" i="24"/>
  <c r="AK26" i="24"/>
  <c r="AK28" i="24"/>
  <c r="AK30" i="24"/>
  <c r="AK32" i="24"/>
  <c r="AK34" i="24"/>
  <c r="AK37" i="24"/>
  <c r="AM13" i="41" s="1"/>
  <c r="AK32" i="34"/>
  <c r="F27" i="35" s="1"/>
  <c r="AK34" i="34"/>
  <c r="F29" i="35" s="1"/>
  <c r="AK36" i="34"/>
  <c r="F31" i="35" s="1"/>
  <c r="AK38" i="34"/>
  <c r="F33" i="35" s="1"/>
  <c r="AM18" i="41"/>
  <c r="AK19" i="24"/>
  <c r="AK8" i="24"/>
  <c r="AK10" i="24"/>
  <c r="AK12" i="24"/>
  <c r="AK14" i="24"/>
  <c r="AK16" i="24"/>
  <c r="AK18" i="24"/>
  <c r="AK21" i="24"/>
  <c r="AK23" i="24"/>
  <c r="AK25" i="24"/>
  <c r="AK27" i="24"/>
  <c r="AK29" i="24"/>
  <c r="AK31" i="24"/>
  <c r="AK33" i="24"/>
  <c r="AK35" i="24"/>
  <c r="AK38" i="24"/>
  <c r="AM11" i="41"/>
  <c r="AA44" i="12"/>
  <c r="AA45" i="12" s="1"/>
  <c r="AE44" i="12"/>
  <c r="AE45" i="12" s="1"/>
  <c r="AI44" i="12"/>
  <c r="AI45" i="12" s="1"/>
  <c r="AS44" i="12"/>
  <c r="AS45" i="12" s="1"/>
  <c r="AX44" i="12"/>
  <c r="AX45" i="12" s="1"/>
  <c r="BC44" i="12"/>
  <c r="BC45" i="12" s="1"/>
  <c r="BG44" i="12"/>
  <c r="BG45" i="12" s="1"/>
  <c r="BW44" i="12"/>
  <c r="BW45" i="12" s="1"/>
  <c r="BW51" i="12"/>
  <c r="BW49" i="12"/>
  <c r="BW50" i="12"/>
  <c r="BW52" i="12" s="1"/>
  <c r="BY25" i="12"/>
  <c r="BY27" i="12"/>
  <c r="BY32" i="12"/>
  <c r="BY35" i="12"/>
  <c r="BY28" i="12"/>
  <c r="BY30" i="12"/>
  <c r="BY26" i="12"/>
  <c r="BY33" i="12"/>
  <c r="BY13" i="24"/>
  <c r="CE49" i="12"/>
  <c r="CE44" i="12"/>
  <c r="CE45" i="12" s="1"/>
  <c r="CG49" i="12"/>
  <c r="CG44" i="12"/>
  <c r="CG45" i="12" s="1"/>
  <c r="CI49" i="12"/>
  <c r="CI44" i="12"/>
  <c r="CI45" i="12" s="1"/>
  <c r="CK49" i="12"/>
  <c r="CK44" i="12"/>
  <c r="CK45" i="12" s="1"/>
  <c r="CM49" i="12"/>
  <c r="CM44" i="12"/>
  <c r="CM45" i="12" s="1"/>
  <c r="D44" i="12"/>
  <c r="D45" i="12" s="1"/>
  <c r="D49" i="12"/>
  <c r="D53" i="12" s="1"/>
  <c r="P44" i="12"/>
  <c r="P45" i="12" s="1"/>
  <c r="T44" i="12"/>
  <c r="T45" i="12" s="1"/>
  <c r="X44" i="12"/>
  <c r="X45" i="12" s="1"/>
  <c r="BJ44" i="12"/>
  <c r="BJ45" i="12" s="1"/>
  <c r="BN44" i="12"/>
  <c r="BN45" i="12" s="1"/>
  <c r="BR44" i="12"/>
  <c r="BR45" i="12" s="1"/>
  <c r="CC44" i="12"/>
  <c r="CC45" i="12" s="1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BZ44" i="12"/>
  <c r="BZ45" i="12" s="1"/>
  <c r="S24" i="35"/>
  <c r="S22" i="35"/>
  <c r="S20" i="35"/>
  <c r="S18" i="35"/>
  <c r="S16" i="35"/>
  <c r="S14" i="35"/>
  <c r="S12" i="35"/>
  <c r="S10" i="35"/>
  <c r="S8" i="35"/>
  <c r="S6" i="35"/>
  <c r="S4" i="35"/>
  <c r="S23" i="35"/>
  <c r="S21" i="35"/>
  <c r="S19" i="35"/>
  <c r="S17" i="35"/>
  <c r="S15" i="35"/>
  <c r="S13" i="35"/>
  <c r="S11" i="35"/>
  <c r="S9" i="35"/>
  <c r="S7" i="35"/>
  <c r="S5" i="35"/>
  <c r="S3" i="35"/>
  <c r="S25" i="35"/>
  <c r="S27" i="35"/>
  <c r="O28" i="35"/>
  <c r="S29" i="35"/>
  <c r="O30" i="35"/>
  <c r="S31" i="35"/>
  <c r="O32" i="35"/>
  <c r="S33" i="35"/>
  <c r="L27" i="41" s="1"/>
  <c r="O34" i="35"/>
  <c r="AU9" i="34"/>
  <c r="J4" i="35" s="1"/>
  <c r="D41" i="32"/>
  <c r="H41" i="32"/>
  <c r="BK41" i="32"/>
  <c r="BM41" i="32"/>
  <c r="BQ41" i="32"/>
  <c r="BU41" i="32"/>
  <c r="CC41" i="32"/>
  <c r="CE41" i="32"/>
  <c r="CI41" i="32"/>
  <c r="U41" i="32"/>
  <c r="E41" i="32"/>
  <c r="G41" i="32"/>
  <c r="I41" i="32"/>
  <c r="K41" i="32"/>
  <c r="M41" i="32"/>
  <c r="O41" i="32"/>
  <c r="Q41" i="32"/>
  <c r="S41" i="32"/>
  <c r="W41" i="32"/>
  <c r="Y41" i="32"/>
  <c r="AA41" i="32"/>
  <c r="AC41" i="32"/>
  <c r="AE41" i="32"/>
  <c r="AG41" i="32"/>
  <c r="AI41" i="32"/>
  <c r="AK41" i="32"/>
  <c r="AM41" i="32"/>
  <c r="AT41" i="32"/>
  <c r="AV41" i="32"/>
  <c r="AX41" i="32"/>
  <c r="AZ41" i="32"/>
  <c r="BB41" i="32"/>
  <c r="BD41" i="32"/>
  <c r="BF41" i="32"/>
  <c r="BH41" i="32"/>
  <c r="BJ41" i="32"/>
  <c r="BL41" i="32"/>
  <c r="BN41" i="32"/>
  <c r="BP41" i="32"/>
  <c r="BR41" i="32"/>
  <c r="BT41" i="32"/>
  <c r="BV41" i="32"/>
  <c r="BX41" i="32"/>
  <c r="BZ41" i="32"/>
  <c r="CB41" i="32"/>
  <c r="CD41" i="32"/>
  <c r="CF41" i="32"/>
  <c r="CH41" i="32"/>
  <c r="CJ41" i="32"/>
  <c r="CL41" i="32"/>
  <c r="AQ41" i="32"/>
  <c r="F41" i="32"/>
  <c r="J41" i="32"/>
  <c r="L41" i="32"/>
  <c r="N41" i="32"/>
  <c r="P41" i="32"/>
  <c r="R41" i="32"/>
  <c r="T41" i="32"/>
  <c r="X41" i="32"/>
  <c r="Z41" i="32"/>
  <c r="AB41" i="32"/>
  <c r="AD41" i="32"/>
  <c r="AF41" i="32"/>
  <c r="AH41" i="32"/>
  <c r="AJ41" i="32"/>
  <c r="AL41" i="32"/>
  <c r="AO41" i="32"/>
  <c r="AS41" i="32"/>
  <c r="AW41" i="32"/>
  <c r="AY41" i="32"/>
  <c r="BA41" i="32"/>
  <c r="BC41" i="32"/>
  <c r="BE41" i="32"/>
  <c r="BG41" i="32"/>
  <c r="BI41" i="32"/>
  <c r="BO41" i="32"/>
  <c r="BS41" i="32"/>
  <c r="BW41" i="32"/>
  <c r="CA41" i="32"/>
  <c r="CG41" i="32"/>
  <c r="CK41" i="32"/>
  <c r="CM41" i="32"/>
  <c r="AN41" i="32"/>
  <c r="V41" i="32"/>
  <c r="AR41" i="32"/>
  <c r="M8" i="39"/>
  <c r="I24" i="39"/>
  <c r="I16" i="39"/>
  <c r="I8" i="39"/>
  <c r="I3" i="39"/>
  <c r="C6" i="39"/>
  <c r="S13" i="39"/>
  <c r="C14" i="39"/>
  <c r="G40" i="32"/>
  <c r="L40" i="32"/>
  <c r="Q40" i="32"/>
  <c r="W40" i="32"/>
  <c r="AB40" i="32"/>
  <c r="AF40" i="32"/>
  <c r="AJ40" i="32"/>
  <c r="AW40" i="32"/>
  <c r="BB40" i="32"/>
  <c r="BF40" i="32"/>
  <c r="BK40" i="32"/>
  <c r="BO40" i="32"/>
  <c r="BS40" i="32"/>
  <c r="BW40" i="32"/>
  <c r="CC40" i="32"/>
  <c r="AR40" i="32"/>
  <c r="AT40" i="32"/>
  <c r="CE40" i="32"/>
  <c r="D40" i="32"/>
  <c r="F40" i="32"/>
  <c r="H40" i="32"/>
  <c r="K40" i="32"/>
  <c r="N40" i="32"/>
  <c r="P40" i="32"/>
  <c r="R40" i="32"/>
  <c r="T40" i="32"/>
  <c r="Y40" i="32"/>
  <c r="AA40" i="32"/>
  <c r="AC40" i="32"/>
  <c r="AE40" i="32"/>
  <c r="AG40" i="32"/>
  <c r="AI40" i="32"/>
  <c r="AO40" i="32"/>
  <c r="AS40" i="32"/>
  <c r="AV40" i="32"/>
  <c r="AX40" i="32"/>
  <c r="BA40" i="32"/>
  <c r="BC40" i="32"/>
  <c r="BE40" i="32"/>
  <c r="BG40" i="32"/>
  <c r="BJ40" i="32"/>
  <c r="BL40" i="32"/>
  <c r="BN40" i="32"/>
  <c r="BP40" i="32"/>
  <c r="BR40" i="32"/>
  <c r="BT40" i="32"/>
  <c r="BV40" i="32"/>
  <c r="BX40" i="32"/>
  <c r="CA40" i="32"/>
  <c r="CI40" i="32"/>
  <c r="CM40" i="32"/>
  <c r="U40" i="32"/>
  <c r="AQ40" i="32"/>
  <c r="X40" i="32"/>
  <c r="BI40" i="32"/>
  <c r="CB40" i="32"/>
  <c r="CL40" i="32"/>
  <c r="J40" i="32"/>
  <c r="AL40" i="32"/>
  <c r="CD40" i="32"/>
  <c r="CF40" i="32"/>
  <c r="CH40" i="32"/>
  <c r="E40" i="32"/>
  <c r="I40" i="32"/>
  <c r="O40" i="32"/>
  <c r="S40" i="32"/>
  <c r="Z40" i="32"/>
  <c r="AD40" i="32"/>
  <c r="AH40" i="32"/>
  <c r="AM40" i="32"/>
  <c r="AZ40" i="32"/>
  <c r="BD40" i="32"/>
  <c r="BH40" i="32"/>
  <c r="BM40" i="32"/>
  <c r="BQ40" i="32"/>
  <c r="BU40" i="32"/>
  <c r="CK40" i="32"/>
  <c r="AN40" i="32"/>
  <c r="V40" i="32"/>
  <c r="AY40" i="32"/>
  <c r="BZ40" i="32"/>
  <c r="CJ40" i="32"/>
  <c r="M40" i="32"/>
  <c r="CG40" i="32"/>
  <c r="S26" i="39"/>
  <c r="S24" i="39"/>
  <c r="S22" i="39"/>
  <c r="S20" i="39"/>
  <c r="S18" i="39"/>
  <c r="S16" i="39"/>
  <c r="S14" i="39"/>
  <c r="S12" i="39"/>
  <c r="S10" i="39"/>
  <c r="S8" i="39"/>
  <c r="S6" i="39"/>
  <c r="S4" i="39"/>
  <c r="S33" i="39"/>
  <c r="L28" i="41" s="1"/>
  <c r="S29" i="39"/>
  <c r="S31" i="39"/>
  <c r="S27" i="39"/>
  <c r="S3" i="39"/>
  <c r="I7" i="39"/>
  <c r="C8" i="39"/>
  <c r="K9" i="39"/>
  <c r="C12" i="39"/>
  <c r="I15" i="39"/>
  <c r="C16" i="39"/>
  <c r="K17" i="39"/>
  <c r="C20" i="39"/>
  <c r="I23" i="39"/>
  <c r="C24" i="39"/>
  <c r="K25" i="39"/>
  <c r="S21" i="39"/>
  <c r="S25" i="39"/>
  <c r="C29" i="39"/>
  <c r="BY10" i="16"/>
  <c r="BY10" i="18"/>
  <c r="C31" i="39"/>
  <c r="C33" i="39"/>
  <c r="D28" i="41" s="1"/>
  <c r="CM41" i="25"/>
  <c r="CM40" i="25"/>
  <c r="CI41" i="25"/>
  <c r="CI40" i="25"/>
  <c r="CF40" i="25"/>
  <c r="CF41" i="25"/>
  <c r="CE41" i="25"/>
  <c r="CE40" i="25"/>
  <c r="CB40" i="25"/>
  <c r="CB41" i="25"/>
  <c r="CA41" i="25"/>
  <c r="CA40" i="25"/>
  <c r="BZ40" i="25"/>
  <c r="BZ41" i="25"/>
  <c r="BY10" i="17"/>
  <c r="BU41" i="27"/>
  <c r="BU40" i="27"/>
  <c r="CK41" i="28"/>
  <c r="CK40" i="28"/>
  <c r="CG41" i="28"/>
  <c r="CG40" i="28"/>
  <c r="CC41" i="28"/>
  <c r="CC40" i="28"/>
  <c r="BW40" i="28"/>
  <c r="BW41" i="28"/>
  <c r="CM40" i="28"/>
  <c r="CM41" i="28"/>
  <c r="CE40" i="28"/>
  <c r="CE41" i="28"/>
  <c r="BU41" i="28"/>
  <c r="BU40" i="28"/>
  <c r="CF40" i="28"/>
  <c r="BZ40" i="28"/>
  <c r="BY10" i="20"/>
  <c r="BY10" i="22"/>
  <c r="BU40" i="29"/>
  <c r="BU41" i="29"/>
  <c r="CK41" i="30"/>
  <c r="CK40" i="30"/>
  <c r="CG40" i="30"/>
  <c r="CG41" i="30"/>
  <c r="CC40" i="30"/>
  <c r="CC41" i="30"/>
  <c r="BW41" i="30"/>
  <c r="BW40" i="30"/>
  <c r="CM40" i="31"/>
  <c r="CM41" i="31"/>
  <c r="CI41" i="31"/>
  <c r="CI40" i="31"/>
  <c r="CE40" i="31"/>
  <c r="CE41" i="31"/>
  <c r="CA40" i="31"/>
  <c r="CA41" i="31"/>
  <c r="BY10" i="15"/>
  <c r="U41" i="25"/>
  <c r="U40" i="25"/>
  <c r="AQ41" i="26"/>
  <c r="AQ40" i="26"/>
  <c r="V40" i="26"/>
  <c r="V41" i="26"/>
  <c r="AN41" i="26"/>
  <c r="AN40" i="26"/>
  <c r="U41" i="27"/>
  <c r="U40" i="27"/>
  <c r="AQ40" i="28"/>
  <c r="AQ41" i="28"/>
  <c r="V41" i="28"/>
  <c r="V40" i="28"/>
  <c r="AN41" i="28"/>
  <c r="AN40" i="28"/>
  <c r="U40" i="29"/>
  <c r="AQ40" i="30"/>
  <c r="AQ41" i="30"/>
  <c r="V40" i="30"/>
  <c r="AN40" i="30"/>
  <c r="U40" i="31"/>
  <c r="AQ40" i="33"/>
  <c r="V40" i="33"/>
  <c r="V41" i="33"/>
  <c r="AN40" i="33"/>
  <c r="AN41" i="33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BV41" i="27"/>
  <c r="BZ41" i="28"/>
  <c r="CD41" i="28"/>
  <c r="CH41" i="28"/>
  <c r="CL41" i="28"/>
  <c r="BV41" i="29"/>
  <c r="CD41" i="30"/>
  <c r="CH41" i="30"/>
  <c r="CL41" i="30"/>
  <c r="BZ41" i="31"/>
  <c r="AN41" i="30"/>
  <c r="U41" i="31"/>
  <c r="U41" i="29"/>
  <c r="V41" i="30"/>
  <c r="AU41" i="25"/>
  <c r="AU40" i="25"/>
  <c r="AU40" i="29"/>
  <c r="AU41" i="29"/>
  <c r="AP40" i="31"/>
  <c r="AK40" i="31"/>
  <c r="X41" i="25"/>
  <c r="X40" i="25"/>
  <c r="AP40" i="25"/>
  <c r="AP41" i="25"/>
  <c r="AU41" i="27"/>
  <c r="AU40" i="27"/>
  <c r="AP40" i="27"/>
  <c r="AP40" i="29"/>
  <c r="AK40" i="29"/>
  <c r="AU41" i="31"/>
  <c r="AU40" i="31"/>
  <c r="AY8" i="31"/>
  <c r="AY8" i="27"/>
  <c r="AY10" i="31"/>
  <c r="AY10" i="27"/>
  <c r="AY12" i="31"/>
  <c r="AY12" i="27"/>
  <c r="AY14" i="31"/>
  <c r="AY14" i="27"/>
  <c r="AY16" i="31"/>
  <c r="AY16" i="27"/>
  <c r="AY18" i="31"/>
  <c r="AY18" i="27"/>
  <c r="AY20" i="31"/>
  <c r="AY20" i="27"/>
  <c r="AY22" i="29"/>
  <c r="AY22" i="25"/>
  <c r="AY24" i="27"/>
  <c r="AY26" i="29"/>
  <c r="AY26" i="25"/>
  <c r="AY28" i="27"/>
  <c r="AY30" i="29"/>
  <c r="AY30" i="25"/>
  <c r="AY32" i="27"/>
  <c r="AY34" i="29"/>
  <c r="AY34" i="25"/>
  <c r="AY36" i="27"/>
  <c r="AY38" i="29"/>
  <c r="AY38" i="25"/>
  <c r="AY7" i="33"/>
  <c r="AY8" i="33"/>
  <c r="AY9" i="33"/>
  <c r="AY10" i="33"/>
  <c r="AY12" i="33"/>
  <c r="AY14" i="33"/>
  <c r="AY16" i="33"/>
  <c r="AY18" i="33"/>
  <c r="AY20" i="33"/>
  <c r="AY22" i="33"/>
  <c r="AY24" i="33"/>
  <c r="AY26" i="33"/>
  <c r="AY28" i="33"/>
  <c r="AY30" i="33"/>
  <c r="AY32" i="33"/>
  <c r="AY34" i="33"/>
  <c r="AY36" i="33"/>
  <c r="AY38" i="33"/>
  <c r="AY9" i="30"/>
  <c r="AY9" i="26"/>
  <c r="AY11" i="33"/>
  <c r="AY11" i="27"/>
  <c r="AY11" i="28"/>
  <c r="AY11" i="25"/>
  <c r="AY13" i="29"/>
  <c r="AY13" i="28"/>
  <c r="AY13" i="25"/>
  <c r="AY15" i="31"/>
  <c r="AY15" i="30"/>
  <c r="AY15" i="26"/>
  <c r="AY17" i="33"/>
  <c r="AY17" i="30"/>
  <c r="AY17" i="26"/>
  <c r="AY19" i="33"/>
  <c r="AY19" i="27"/>
  <c r="AY19" i="28"/>
  <c r="AY19" i="25"/>
  <c r="AY21" i="29"/>
  <c r="AY21" i="28"/>
  <c r="AY21" i="25"/>
  <c r="AY23" i="27"/>
  <c r="AY23" i="28"/>
  <c r="AY23" i="25"/>
  <c r="AY25" i="29"/>
  <c r="AY25" i="28"/>
  <c r="AY25" i="25"/>
  <c r="AY27" i="27"/>
  <c r="AY27" i="28"/>
  <c r="AY27" i="25"/>
  <c r="AY29" i="29"/>
  <c r="AY29" i="28"/>
  <c r="AY29" i="25"/>
  <c r="AY31" i="27"/>
  <c r="AY31" i="28"/>
  <c r="AY31" i="25"/>
  <c r="AY33" i="29"/>
  <c r="AY33" i="28"/>
  <c r="AY33" i="25"/>
  <c r="AY35" i="27"/>
  <c r="AY35" i="28"/>
  <c r="AY35" i="25"/>
  <c r="AY37" i="29"/>
  <c r="AY37" i="28"/>
  <c r="AY37" i="25"/>
  <c r="AY7" i="30"/>
  <c r="AY8" i="30"/>
  <c r="AY10" i="30"/>
  <c r="AY12" i="30"/>
  <c r="AY14" i="30"/>
  <c r="AY16" i="30"/>
  <c r="AY18" i="30"/>
  <c r="AY20" i="30"/>
  <c r="AY22" i="30"/>
  <c r="AY24" i="30"/>
  <c r="AY26" i="30"/>
  <c r="AY28" i="30"/>
  <c r="AY30" i="30"/>
  <c r="AY32" i="30"/>
  <c r="AY34" i="30"/>
  <c r="AY36" i="30"/>
  <c r="AY38" i="30"/>
  <c r="F44" i="12"/>
  <c r="F45" i="12" s="1"/>
  <c r="F49" i="12"/>
  <c r="H44" i="12"/>
  <c r="H45" i="12" s="1"/>
  <c r="H49" i="12"/>
  <c r="H53" i="12" s="1"/>
  <c r="J44" i="12"/>
  <c r="J45" i="12" s="1"/>
  <c r="J49" i="12"/>
  <c r="L44" i="12"/>
  <c r="L45" i="12" s="1"/>
  <c r="L49" i="12"/>
  <c r="L53" i="12" s="1"/>
  <c r="N44" i="12"/>
  <c r="N45" i="12" s="1"/>
  <c r="N49" i="12"/>
  <c r="AK42" i="12"/>
  <c r="AL44" i="12"/>
  <c r="AL45" i="12" s="1"/>
  <c r="AL49" i="12"/>
  <c r="AN44" i="12"/>
  <c r="AN45" i="12" s="1"/>
  <c r="AN49" i="12"/>
  <c r="AP42" i="12"/>
  <c r="AP47" i="12"/>
  <c r="AP46" i="12"/>
  <c r="AP31" i="34"/>
  <c r="H26" i="35" s="1"/>
  <c r="AP32" i="34"/>
  <c r="H27" i="35" s="1"/>
  <c r="AP33" i="34"/>
  <c r="H28" i="35" s="1"/>
  <c r="AP34" i="34"/>
  <c r="H29" i="35" s="1"/>
  <c r="AP35" i="34"/>
  <c r="H30" i="35" s="1"/>
  <c r="AP36" i="34"/>
  <c r="H31" i="35" s="1"/>
  <c r="AP37" i="34"/>
  <c r="H32" i="35" s="1"/>
  <c r="AP38" i="34"/>
  <c r="H33" i="35" s="1"/>
  <c r="AP39" i="34"/>
  <c r="H34" i="35" s="1"/>
  <c r="AP8" i="34"/>
  <c r="H3" i="35" s="1"/>
  <c r="AR18" i="41"/>
  <c r="AP19" i="24"/>
  <c r="AP8" i="24"/>
  <c r="AP10" i="24"/>
  <c r="AP12" i="24"/>
  <c r="AP14" i="24"/>
  <c r="AP16" i="24"/>
  <c r="AP18" i="24"/>
  <c r="AP21" i="24"/>
  <c r="AP23" i="24"/>
  <c r="AP25" i="24"/>
  <c r="AP27" i="24"/>
  <c r="AP29" i="24"/>
  <c r="AP31" i="24"/>
  <c r="AP33" i="24"/>
  <c r="AP35" i="24"/>
  <c r="AP38" i="24"/>
  <c r="AP36" i="24"/>
  <c r="AP7" i="24"/>
  <c r="AP9" i="24"/>
  <c r="AP11" i="24"/>
  <c r="AP13" i="24"/>
  <c r="AP15" i="24"/>
  <c r="AP17" i="24"/>
  <c r="AP20" i="24"/>
  <c r="AP22" i="24"/>
  <c r="AP24" i="24"/>
  <c r="AP26" i="24"/>
  <c r="AP30" i="24"/>
  <c r="AP34" i="24"/>
  <c r="AP28" i="24"/>
  <c r="AP32" i="24"/>
  <c r="AP37" i="24"/>
  <c r="AR13" i="41" s="1"/>
  <c r="AR11" i="41"/>
  <c r="AP54" i="12"/>
  <c r="AP56" i="12"/>
  <c r="AP58" i="12"/>
  <c r="AP60" i="12"/>
  <c r="AP62" i="12"/>
  <c r="AP64" i="12"/>
  <c r="AP66" i="12"/>
  <c r="AP68" i="12"/>
  <c r="AP70" i="12"/>
  <c r="AP72" i="12"/>
  <c r="AP74" i="12"/>
  <c r="AP76" i="12"/>
  <c r="AP78" i="12"/>
  <c r="AP80" i="12"/>
  <c r="AP82" i="12"/>
  <c r="AP55" i="12"/>
  <c r="AP57" i="12"/>
  <c r="AP59" i="12"/>
  <c r="AP61" i="12"/>
  <c r="AP63" i="12"/>
  <c r="AP65" i="12"/>
  <c r="AP67" i="12"/>
  <c r="AP69" i="12"/>
  <c r="AP71" i="12"/>
  <c r="AP73" i="12"/>
  <c r="AP75" i="12"/>
  <c r="AP77" i="12"/>
  <c r="AP79" i="12"/>
  <c r="AP81" i="12"/>
  <c r="AY42" i="12"/>
  <c r="AY47" i="12"/>
  <c r="AY46" i="12"/>
  <c r="AY10" i="34"/>
  <c r="L5" i="35" s="1"/>
  <c r="AY11" i="34"/>
  <c r="L6" i="35" s="1"/>
  <c r="AY12" i="34"/>
  <c r="L7" i="35" s="1"/>
  <c r="AY13" i="34"/>
  <c r="L8" i="35" s="1"/>
  <c r="AY14" i="34"/>
  <c r="L9" i="35" s="1"/>
  <c r="AY15" i="34"/>
  <c r="L10" i="35" s="1"/>
  <c r="AY16" i="34"/>
  <c r="L11" i="35" s="1"/>
  <c r="AY17" i="34"/>
  <c r="L12" i="35" s="1"/>
  <c r="AY18" i="34"/>
  <c r="L13" i="35" s="1"/>
  <c r="AY19" i="34"/>
  <c r="L14" i="35" s="1"/>
  <c r="AY20" i="34"/>
  <c r="L15" i="35" s="1"/>
  <c r="AY21" i="34"/>
  <c r="L16" i="35" s="1"/>
  <c r="AY22" i="34"/>
  <c r="L17" i="35" s="1"/>
  <c r="AY23" i="34"/>
  <c r="L18" i="35" s="1"/>
  <c r="AY24" i="34"/>
  <c r="L19" i="35" s="1"/>
  <c r="AY25" i="34"/>
  <c r="L20" i="35" s="1"/>
  <c r="AY26" i="34"/>
  <c r="L21" i="35" s="1"/>
  <c r="AY27" i="34"/>
  <c r="L22" i="35" s="1"/>
  <c r="AY28" i="34"/>
  <c r="L23" i="35" s="1"/>
  <c r="AY32" i="34"/>
  <c r="L27" i="35" s="1"/>
  <c r="AY34" i="34"/>
  <c r="L29" i="35" s="1"/>
  <c r="AY36" i="34"/>
  <c r="L31" i="35" s="1"/>
  <c r="AY38" i="34"/>
  <c r="L33" i="35" s="1"/>
  <c r="AY29" i="34"/>
  <c r="L24" i="35" s="1"/>
  <c r="AY30" i="34"/>
  <c r="L25" i="35" s="1"/>
  <c r="AY31" i="34"/>
  <c r="L26" i="35" s="1"/>
  <c r="AY33" i="34"/>
  <c r="L28" i="35" s="1"/>
  <c r="AY35" i="34"/>
  <c r="L30" i="35" s="1"/>
  <c r="AY37" i="34"/>
  <c r="L32" i="35" s="1"/>
  <c r="AY39" i="34"/>
  <c r="L34" i="35" s="1"/>
  <c r="BA18" i="41"/>
  <c r="AY19" i="24"/>
  <c r="AY9" i="24"/>
  <c r="AY11" i="24"/>
  <c r="AY13" i="24"/>
  <c r="AY15" i="24"/>
  <c r="AY17" i="24"/>
  <c r="AY20" i="24"/>
  <c r="AY22" i="24"/>
  <c r="AY24" i="24"/>
  <c r="AY26" i="24"/>
  <c r="AY28" i="24"/>
  <c r="AY30" i="24"/>
  <c r="AY32" i="24"/>
  <c r="AY34" i="24"/>
  <c r="AY37" i="24"/>
  <c r="BA13" i="41" s="1"/>
  <c r="AY7" i="24"/>
  <c r="AY36" i="24"/>
  <c r="AY8" i="24"/>
  <c r="AY10" i="24"/>
  <c r="AY12" i="24"/>
  <c r="AY14" i="24"/>
  <c r="AY16" i="24"/>
  <c r="AY18" i="24"/>
  <c r="AY21" i="24"/>
  <c r="AY23" i="24"/>
  <c r="AY25" i="24"/>
  <c r="AY27" i="24"/>
  <c r="AY29" i="24"/>
  <c r="AY31" i="24"/>
  <c r="AY33" i="24"/>
  <c r="AY35" i="24"/>
  <c r="AY38" i="24"/>
  <c r="BA11" i="41"/>
  <c r="AY7" i="29"/>
  <c r="AY11" i="29"/>
  <c r="AY15" i="29"/>
  <c r="AY19" i="29"/>
  <c r="AY23" i="29"/>
  <c r="AY27" i="29"/>
  <c r="AY31" i="29"/>
  <c r="AY35" i="29"/>
  <c r="AY7" i="25"/>
  <c r="Q44" i="12"/>
  <c r="Q45" i="12" s="1"/>
  <c r="U44" i="12"/>
  <c r="U45" i="12" s="1"/>
  <c r="Y44" i="12"/>
  <c r="Y45" i="12" s="1"/>
  <c r="AC44" i="12"/>
  <c r="AC45" i="12" s="1"/>
  <c r="AG44" i="12"/>
  <c r="AG45" i="12" s="1"/>
  <c r="AQ44" i="12"/>
  <c r="AQ45" i="12" s="1"/>
  <c r="AV44" i="12"/>
  <c r="AV45" i="12" s="1"/>
  <c r="BA44" i="12"/>
  <c r="BA45" i="12" s="1"/>
  <c r="BE44" i="12"/>
  <c r="BE45" i="12" s="1"/>
  <c r="BI44" i="12"/>
  <c r="BI45" i="12" s="1"/>
  <c r="BM44" i="12"/>
  <c r="BM45" i="12" s="1"/>
  <c r="BQ44" i="12"/>
  <c r="BQ45" i="12" s="1"/>
  <c r="BU44" i="12"/>
  <c r="BU45" i="12" s="1"/>
  <c r="BX44" i="12"/>
  <c r="BX45" i="12" s="1"/>
  <c r="BX50" i="12"/>
  <c r="BX51" i="12"/>
  <c r="BX49" i="12"/>
  <c r="BY10" i="23"/>
  <c r="CF44" i="12"/>
  <c r="CF45" i="12" s="1"/>
  <c r="CF49" i="12"/>
  <c r="CF53" i="12" s="1"/>
  <c r="CH44" i="12"/>
  <c r="CH45" i="12" s="1"/>
  <c r="CH49" i="12"/>
  <c r="CH53" i="12" s="1"/>
  <c r="CJ44" i="12"/>
  <c r="CJ45" i="12" s="1"/>
  <c r="CJ49" i="12"/>
  <c r="CJ53" i="12" s="1"/>
  <c r="CL44" i="12"/>
  <c r="CL45" i="12" s="1"/>
  <c r="CL49" i="12"/>
  <c r="CL53" i="12" s="1"/>
  <c r="R44" i="12"/>
  <c r="R45" i="12" s="1"/>
  <c r="V44" i="12"/>
  <c r="V45" i="12" s="1"/>
  <c r="Z44" i="12"/>
  <c r="Z45" i="12" s="1"/>
  <c r="AD44" i="12"/>
  <c r="AD45" i="12" s="1"/>
  <c r="AH44" i="12"/>
  <c r="AH45" i="12" s="1"/>
  <c r="AR44" i="12"/>
  <c r="AR45" i="12" s="1"/>
  <c r="AZ44" i="12"/>
  <c r="AZ45" i="12" s="1"/>
  <c r="BD44" i="12"/>
  <c r="BD45" i="12" s="1"/>
  <c r="BH44" i="12"/>
  <c r="BH45" i="12" s="1"/>
  <c r="BL44" i="12"/>
  <c r="BL45" i="12" s="1"/>
  <c r="BP44" i="12"/>
  <c r="BP45" i="12" s="1"/>
  <c r="BT44" i="12"/>
  <c r="BT45" i="12" s="1"/>
  <c r="CA44" i="12"/>
  <c r="CA45" i="12" s="1"/>
  <c r="AU8" i="34"/>
  <c r="J3" i="35" s="1"/>
  <c r="L3" i="35"/>
  <c r="T3" i="35"/>
  <c r="D5" i="35"/>
  <c r="D6" i="35"/>
  <c r="D7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CB44" i="12"/>
  <c r="CB45" i="12" s="1"/>
  <c r="O3" i="35"/>
  <c r="O5" i="35"/>
  <c r="O7" i="35"/>
  <c r="O9" i="35"/>
  <c r="O11" i="35"/>
  <c r="O13" i="35"/>
  <c r="O15" i="35"/>
  <c r="O17" i="35"/>
  <c r="O19" i="35"/>
  <c r="O21" i="35"/>
  <c r="O23" i="35"/>
  <c r="O4" i="35"/>
  <c r="O6" i="35"/>
  <c r="O8" i="35"/>
  <c r="O10" i="35"/>
  <c r="O12" i="35"/>
  <c r="O14" i="35"/>
  <c r="O16" i="35"/>
  <c r="O18" i="35"/>
  <c r="O20" i="35"/>
  <c r="O22" i="35"/>
  <c r="O24" i="35"/>
  <c r="O25" i="35"/>
  <c r="S26" i="35"/>
  <c r="O27" i="35"/>
  <c r="S28" i="35"/>
  <c r="O29" i="35"/>
  <c r="S30" i="35"/>
  <c r="O31" i="35"/>
  <c r="S32" i="35"/>
  <c r="O33" i="35"/>
  <c r="J27" i="41" s="1"/>
  <c r="S34" i="35"/>
  <c r="E16" i="41"/>
  <c r="E17" i="41" s="1"/>
  <c r="T25" i="39"/>
  <c r="T21" i="39"/>
  <c r="T17" i="39"/>
  <c r="T13" i="39"/>
  <c r="T9" i="39"/>
  <c r="T5" i="39"/>
  <c r="D25" i="39"/>
  <c r="D21" i="39"/>
  <c r="D17" i="39"/>
  <c r="D13" i="39"/>
  <c r="D9" i="39"/>
  <c r="D5" i="39"/>
  <c r="N24" i="39"/>
  <c r="N20" i="39"/>
  <c r="N16" i="39"/>
  <c r="N12" i="39"/>
  <c r="N8" i="39"/>
  <c r="N3" i="39"/>
  <c r="I9" i="39"/>
  <c r="S9" i="39"/>
  <c r="C10" i="39"/>
  <c r="S17" i="39"/>
  <c r="C18" i="39"/>
  <c r="K19" i="39"/>
  <c r="C4" i="39"/>
  <c r="K33" i="39"/>
  <c r="H28" i="41" s="1"/>
  <c r="K26" i="39"/>
  <c r="K10" i="39"/>
  <c r="K16" i="39"/>
  <c r="C34" i="39"/>
  <c r="C32" i="39"/>
  <c r="C30" i="39"/>
  <c r="C28" i="39"/>
  <c r="C25" i="39"/>
  <c r="C21" i="39"/>
  <c r="C17" i="39"/>
  <c r="C13" i="39"/>
  <c r="C9" i="39"/>
  <c r="C5" i="39"/>
  <c r="C27" i="39"/>
  <c r="C23" i="39"/>
  <c r="C19" i="39"/>
  <c r="C15" i="39"/>
  <c r="C11" i="39"/>
  <c r="C7" i="39"/>
  <c r="C3" i="39"/>
  <c r="S7" i="39"/>
  <c r="T8" i="39"/>
  <c r="D10" i="39"/>
  <c r="N11" i="39"/>
  <c r="S11" i="39"/>
  <c r="T12" i="39"/>
  <c r="D14" i="39"/>
  <c r="N15" i="39"/>
  <c r="S15" i="39"/>
  <c r="T16" i="39"/>
  <c r="D18" i="39"/>
  <c r="N19" i="39"/>
  <c r="S19" i="39"/>
  <c r="T20" i="39"/>
  <c r="D22" i="39"/>
  <c r="N23" i="39"/>
  <c r="S23" i="39"/>
  <c r="T24" i="39"/>
  <c r="D26" i="39"/>
  <c r="N27" i="39"/>
  <c r="T28" i="39"/>
  <c r="D28" i="39"/>
  <c r="N29" i="39"/>
  <c r="T30" i="39"/>
  <c r="D30" i="39"/>
  <c r="N31" i="39"/>
  <c r="C22" i="39"/>
  <c r="C26" i="39"/>
  <c r="S28" i="39"/>
  <c r="I34" i="39"/>
  <c r="CL40" i="25"/>
  <c r="CL41" i="25"/>
  <c r="CK41" i="25"/>
  <c r="CK40" i="25"/>
  <c r="CH40" i="25"/>
  <c r="CH41" i="25"/>
  <c r="CG41" i="25"/>
  <c r="CG40" i="25"/>
  <c r="CD40" i="25"/>
  <c r="CD41" i="25"/>
  <c r="CC41" i="25"/>
  <c r="CC40" i="25"/>
  <c r="BX40" i="25"/>
  <c r="BX41" i="25"/>
  <c r="BW41" i="25"/>
  <c r="BW40" i="25"/>
  <c r="CM41" i="26"/>
  <c r="CM40" i="26"/>
  <c r="CI41" i="26"/>
  <c r="CI40" i="26"/>
  <c r="CF40" i="26"/>
  <c r="CE41" i="26"/>
  <c r="CE40" i="26"/>
  <c r="CB40" i="26"/>
  <c r="CA41" i="26"/>
  <c r="CA40" i="26"/>
  <c r="BZ40" i="26"/>
  <c r="BV40" i="26"/>
  <c r="BU41" i="26"/>
  <c r="BU40" i="26"/>
  <c r="CL40" i="27"/>
  <c r="CK41" i="27"/>
  <c r="CK40" i="27"/>
  <c r="CH40" i="27"/>
  <c r="CG41" i="27"/>
  <c r="CG40" i="27"/>
  <c r="CD40" i="27"/>
  <c r="CC41" i="27"/>
  <c r="CC40" i="27"/>
  <c r="BX40" i="27"/>
  <c r="BW41" i="27"/>
  <c r="BW40" i="27"/>
  <c r="S30" i="39"/>
  <c r="S32" i="39"/>
  <c r="S34" i="39"/>
  <c r="BV40" i="25"/>
  <c r="BV41" i="25"/>
  <c r="BU41" i="25"/>
  <c r="BU40" i="25"/>
  <c r="CL40" i="26"/>
  <c r="CK41" i="26"/>
  <c r="CK40" i="26"/>
  <c r="CH40" i="26"/>
  <c r="CG41" i="26"/>
  <c r="CG40" i="26"/>
  <c r="CD40" i="26"/>
  <c r="CC41" i="26"/>
  <c r="CC40" i="26"/>
  <c r="BX40" i="26"/>
  <c r="BW41" i="26"/>
  <c r="BW40" i="26"/>
  <c r="CM41" i="27"/>
  <c r="CM40" i="27"/>
  <c r="CI41" i="27"/>
  <c r="CI40" i="27"/>
  <c r="CF40" i="27"/>
  <c r="CE41" i="27"/>
  <c r="CE40" i="27"/>
  <c r="CB40" i="27"/>
  <c r="CA41" i="27"/>
  <c r="CA40" i="27"/>
  <c r="BZ40" i="27"/>
  <c r="BY10" i="19"/>
  <c r="CI40" i="28"/>
  <c r="CI41" i="28"/>
  <c r="CA40" i="28"/>
  <c r="CA41" i="28"/>
  <c r="CJ40" i="28"/>
  <c r="CB40" i="28"/>
  <c r="BV40" i="28"/>
  <c r="CL40" i="29"/>
  <c r="CK40" i="29"/>
  <c r="CK41" i="29"/>
  <c r="CH40" i="29"/>
  <c r="CG40" i="29"/>
  <c r="CG41" i="29"/>
  <c r="CD40" i="29"/>
  <c r="CC40" i="29"/>
  <c r="CC41" i="29"/>
  <c r="BX40" i="29"/>
  <c r="CM41" i="30"/>
  <c r="CM40" i="30"/>
  <c r="CJ40" i="30"/>
  <c r="CI40" i="30"/>
  <c r="CI41" i="30"/>
  <c r="CF40" i="30"/>
  <c r="CE41" i="30"/>
  <c r="CE40" i="30"/>
  <c r="CB40" i="30"/>
  <c r="CA41" i="30"/>
  <c r="CA40" i="30"/>
  <c r="BZ40" i="30"/>
  <c r="BV40" i="30"/>
  <c r="CL40" i="31"/>
  <c r="CK41" i="31"/>
  <c r="CK40" i="31"/>
  <c r="CH40" i="31"/>
  <c r="CG40" i="31"/>
  <c r="CG41" i="31"/>
  <c r="CD40" i="31"/>
  <c r="CC40" i="31"/>
  <c r="CC41" i="31"/>
  <c r="BX40" i="31"/>
  <c r="CM40" i="33"/>
  <c r="CM41" i="33"/>
  <c r="CJ40" i="33"/>
  <c r="CI40" i="33"/>
  <c r="CI41" i="33"/>
  <c r="CF40" i="33"/>
  <c r="CE40" i="33"/>
  <c r="CE41" i="33"/>
  <c r="CB40" i="33"/>
  <c r="CA40" i="33"/>
  <c r="CA41" i="33"/>
  <c r="BZ40" i="33"/>
  <c r="BV40" i="33"/>
  <c r="CM40" i="29"/>
  <c r="CM41" i="29"/>
  <c r="CJ40" i="29"/>
  <c r="CI40" i="29"/>
  <c r="CI41" i="29"/>
  <c r="CF40" i="29"/>
  <c r="CE40" i="29"/>
  <c r="CE41" i="29"/>
  <c r="CB40" i="29"/>
  <c r="CA40" i="29"/>
  <c r="CA41" i="29"/>
  <c r="BZ40" i="29"/>
  <c r="BY10" i="21"/>
  <c r="BV40" i="31"/>
  <c r="BU40" i="31"/>
  <c r="BU41" i="31"/>
  <c r="CL40" i="33"/>
  <c r="CK41" i="33"/>
  <c r="CK40" i="33"/>
  <c r="CH40" i="33"/>
  <c r="CG41" i="33"/>
  <c r="CG40" i="33"/>
  <c r="CD40" i="33"/>
  <c r="CC41" i="33"/>
  <c r="CC40" i="33"/>
  <c r="BX40" i="33"/>
  <c r="BW41" i="33"/>
  <c r="BW40" i="33"/>
  <c r="AQ41" i="25"/>
  <c r="AQ40" i="25"/>
  <c r="V40" i="25"/>
  <c r="V41" i="25"/>
  <c r="AN41" i="25"/>
  <c r="AN40" i="25"/>
  <c r="U40" i="26"/>
  <c r="U41" i="26"/>
  <c r="AQ41" i="27"/>
  <c r="AQ40" i="27"/>
  <c r="V41" i="27"/>
  <c r="V40" i="27"/>
  <c r="AN41" i="27"/>
  <c r="AN40" i="27"/>
  <c r="U40" i="28"/>
  <c r="U41" i="28"/>
  <c r="AQ40" i="29"/>
  <c r="AQ41" i="29"/>
  <c r="V40" i="29"/>
  <c r="AN40" i="29"/>
  <c r="U40" i="30"/>
  <c r="AQ40" i="31"/>
  <c r="AQ41" i="31"/>
  <c r="V40" i="31"/>
  <c r="AN40" i="31"/>
  <c r="U40" i="33"/>
  <c r="U41" i="33"/>
  <c r="AK7" i="26"/>
  <c r="AK8" i="26"/>
  <c r="AK9" i="26"/>
  <c r="AK10" i="26"/>
  <c r="AK11" i="26"/>
  <c r="AK12" i="26"/>
  <c r="AK13" i="26"/>
  <c r="AK14" i="26"/>
  <c r="AK15" i="26"/>
  <c r="AK16" i="26"/>
  <c r="AK17" i="26"/>
  <c r="AK18" i="26"/>
  <c r="AK19" i="26"/>
  <c r="AK20" i="26"/>
  <c r="AK21" i="26"/>
  <c r="AK22" i="26"/>
  <c r="AK23" i="26"/>
  <c r="AK24" i="26"/>
  <c r="AK25" i="26"/>
  <c r="AK26" i="26"/>
  <c r="AK27" i="26"/>
  <c r="AK28" i="26"/>
  <c r="AK29" i="26"/>
  <c r="AK30" i="26"/>
  <c r="AK31" i="26"/>
  <c r="AK32" i="26"/>
  <c r="AK33" i="26"/>
  <c r="AK34" i="26"/>
  <c r="AK35" i="26"/>
  <c r="AK36" i="26"/>
  <c r="AK37" i="26"/>
  <c r="AK38" i="26"/>
  <c r="BX41" i="26"/>
  <c r="CB41" i="26"/>
  <c r="CF41" i="26"/>
  <c r="AP41" i="27"/>
  <c r="BX41" i="27"/>
  <c r="CB41" i="27"/>
  <c r="CF41" i="27"/>
  <c r="BX41" i="28"/>
  <c r="CB41" i="28"/>
  <c r="CF41" i="28"/>
  <c r="CJ41" i="28"/>
  <c r="AK41" i="29"/>
  <c r="AP41" i="29"/>
  <c r="BX41" i="29"/>
  <c r="CB41" i="29"/>
  <c r="CF41" i="29"/>
  <c r="CJ41" i="29"/>
  <c r="BX41" i="30"/>
  <c r="CB41" i="30"/>
  <c r="CF41" i="30"/>
  <c r="CJ41" i="30"/>
  <c r="AK41" i="31"/>
  <c r="AP41" i="31"/>
  <c r="BX41" i="31"/>
  <c r="CB41" i="31"/>
  <c r="CF41" i="31"/>
  <c r="CJ41" i="31"/>
  <c r="BX41" i="33"/>
  <c r="CB41" i="33"/>
  <c r="CF41" i="33"/>
  <c r="CJ41" i="33"/>
  <c r="AN41" i="31"/>
  <c r="AN41" i="29"/>
  <c r="U41" i="30"/>
  <c r="V41" i="31"/>
  <c r="V41" i="29"/>
  <c r="AQ41" i="33"/>
  <c r="X41" i="27"/>
  <c r="X40" i="27"/>
  <c r="BY38" i="34" l="1"/>
  <c r="P33" i="35" s="1"/>
  <c r="I30" i="39"/>
  <c r="I20" i="39"/>
  <c r="I12" i="39"/>
  <c r="I4" i="39"/>
  <c r="AP40" i="32"/>
  <c r="I28" i="39"/>
  <c r="BY14" i="34"/>
  <c r="P9" i="35" s="1"/>
  <c r="M30" i="39"/>
  <c r="K29" i="39"/>
  <c r="K24" i="39"/>
  <c r="K18" i="39"/>
  <c r="K8" i="39"/>
  <c r="K15" i="39"/>
  <c r="K27" i="39"/>
  <c r="M9" i="39"/>
  <c r="M16" i="39"/>
  <c r="G17" i="39"/>
  <c r="AK40" i="32"/>
  <c r="T52" i="12"/>
  <c r="T53" i="12" s="1"/>
  <c r="BG52" i="12"/>
  <c r="BG53" i="12" s="1"/>
  <c r="P52" i="12"/>
  <c r="P53" i="12" s="1"/>
  <c r="BS52" i="12"/>
  <c r="BS53" i="12" s="1"/>
  <c r="BK52" i="12"/>
  <c r="BK53" i="12" s="1"/>
  <c r="AS52" i="12"/>
  <c r="AS53" i="12" s="1"/>
  <c r="AC52" i="12"/>
  <c r="AC53" i="12" s="1"/>
  <c r="F52" i="12"/>
  <c r="F53" i="12" s="1"/>
  <c r="BO52" i="12"/>
  <c r="BO53" i="12" s="1"/>
  <c r="AT52" i="12"/>
  <c r="AO52" i="12"/>
  <c r="AG52" i="12"/>
  <c r="AG53" i="12" s="1"/>
  <c r="G33" i="39"/>
  <c r="F28" i="41" s="1"/>
  <c r="G25" i="39"/>
  <c r="G32" i="39"/>
  <c r="G26" i="39"/>
  <c r="G23" i="39"/>
  <c r="G15" i="39"/>
  <c r="G9" i="39"/>
  <c r="G3" i="39"/>
  <c r="G10" i="39"/>
  <c r="G7" i="39"/>
  <c r="G18" i="39"/>
  <c r="G4" i="39"/>
  <c r="G12" i="39"/>
  <c r="G5" i="39"/>
  <c r="G13" i="39"/>
  <c r="G21" i="39"/>
  <c r="G20" i="39"/>
  <c r="G29" i="39"/>
  <c r="G6" i="39"/>
  <c r="G30" i="39"/>
  <c r="G34" i="39"/>
  <c r="G19" i="39"/>
  <c r="G27" i="39"/>
  <c r="G14" i="39"/>
  <c r="G11" i="39"/>
  <c r="G28" i="39"/>
  <c r="AK40" i="25"/>
  <c r="AK41" i="25"/>
  <c r="AM16" i="41"/>
  <c r="G24" i="39"/>
  <c r="G16" i="39"/>
  <c r="G8" i="39"/>
  <c r="U3" i="35"/>
  <c r="K3" i="35"/>
  <c r="BY47" i="12"/>
  <c r="BY42" i="12"/>
  <c r="G22" i="39"/>
  <c r="G31" i="39"/>
  <c r="K28" i="39"/>
  <c r="I25" i="39"/>
  <c r="M29" i="39"/>
  <c r="M21" i="39"/>
  <c r="I29" i="39"/>
  <c r="M20" i="39"/>
  <c r="BY24" i="24"/>
  <c r="BY16" i="24"/>
  <c r="BY22" i="34"/>
  <c r="P17" i="35" s="1"/>
  <c r="V17" i="35" s="1"/>
  <c r="AT53" i="12"/>
  <c r="AO53" i="12"/>
  <c r="M6" i="39"/>
  <c r="M4" i="39"/>
  <c r="M19" i="39"/>
  <c r="O53" i="12"/>
  <c r="C31" i="35"/>
  <c r="I33" i="39"/>
  <c r="G28" i="41" s="1"/>
  <c r="I27" i="39"/>
  <c r="I21" i="39"/>
  <c r="I19" i="39"/>
  <c r="I13" i="39"/>
  <c r="I11" i="39"/>
  <c r="I5" i="39"/>
  <c r="I26" i="39"/>
  <c r="I32" i="39"/>
  <c r="I17" i="39"/>
  <c r="AP41" i="32"/>
  <c r="M22" i="39"/>
  <c r="M25" i="39"/>
  <c r="M26" i="39"/>
  <c r="K31" i="39"/>
  <c r="K20" i="39"/>
  <c r="K12" i="39"/>
  <c r="K32" i="39"/>
  <c r="AW16" i="41"/>
  <c r="AU41" i="32"/>
  <c r="K30" i="39"/>
  <c r="K23" i="39"/>
  <c r="K21" i="39"/>
  <c r="K13" i="39"/>
  <c r="K5" i="39"/>
  <c r="Q52" i="12"/>
  <c r="Q53" i="12" s="1"/>
  <c r="M24" i="39"/>
  <c r="Y52" i="12"/>
  <c r="Y53" i="12" s="1"/>
  <c r="BC52" i="12"/>
  <c r="BC53" i="12" s="1"/>
  <c r="N52" i="12"/>
  <c r="N53" i="12" s="1"/>
  <c r="AX52" i="12"/>
  <c r="AX53" i="12" s="1"/>
  <c r="J52" i="12"/>
  <c r="J53" i="12" s="1"/>
  <c r="K4" i="39"/>
  <c r="K6" i="39"/>
  <c r="K14" i="39"/>
  <c r="K22" i="39"/>
  <c r="K3" i="39"/>
  <c r="K11" i="39"/>
  <c r="K34" i="39"/>
  <c r="AU40" i="32"/>
  <c r="I31" i="39"/>
  <c r="I6" i="39"/>
  <c r="I10" i="39"/>
  <c r="I14" i="39"/>
  <c r="I18" i="39"/>
  <c r="I22" i="39"/>
  <c r="M12" i="39"/>
  <c r="M3" i="39"/>
  <c r="M10" i="39"/>
  <c r="M17" i="39"/>
  <c r="M34" i="39"/>
  <c r="M28" i="39"/>
  <c r="M7" i="39"/>
  <c r="M11" i="39"/>
  <c r="M15" i="39"/>
  <c r="M23" i="39"/>
  <c r="M32" i="39"/>
  <c r="U30" i="35"/>
  <c r="BY46" i="12"/>
  <c r="BY7" i="24"/>
  <c r="BY25" i="24"/>
  <c r="BY8" i="24"/>
  <c r="BY10" i="34"/>
  <c r="P5" i="35" s="1"/>
  <c r="V5" i="35" s="1"/>
  <c r="CC52" i="12"/>
  <c r="CC53" i="12" s="1"/>
  <c r="CI52" i="12"/>
  <c r="CI53" i="12" s="1"/>
  <c r="U34" i="35"/>
  <c r="U26" i="35"/>
  <c r="BX52" i="12"/>
  <c r="L29" i="41"/>
  <c r="C18" i="35"/>
  <c r="BN52" i="12"/>
  <c r="BN53" i="12" s="1"/>
  <c r="AF52" i="12"/>
  <c r="AF53" i="12" s="1"/>
  <c r="I52" i="12"/>
  <c r="I53" i="12" s="1"/>
  <c r="CG52" i="12"/>
  <c r="BP52" i="12"/>
  <c r="BP53" i="12" s="1"/>
  <c r="BH52" i="12"/>
  <c r="BH53" i="12" s="1"/>
  <c r="AL52" i="12"/>
  <c r="AL53" i="12" s="1"/>
  <c r="BV52" i="12"/>
  <c r="BV53" i="12" s="1"/>
  <c r="BR52" i="12"/>
  <c r="BR53" i="12" s="1"/>
  <c r="BJ52" i="12"/>
  <c r="BJ53" i="12" s="1"/>
  <c r="AW52" i="12"/>
  <c r="AW53" i="12" s="1"/>
  <c r="AN52" i="12"/>
  <c r="AN53" i="12" s="1"/>
  <c r="AJ52" i="12"/>
  <c r="AJ53" i="12" s="1"/>
  <c r="AB52" i="12"/>
  <c r="AB53" i="12" s="1"/>
  <c r="E52" i="12"/>
  <c r="E53" i="12" s="1"/>
  <c r="CG53" i="12"/>
  <c r="BX53" i="12"/>
  <c r="AP40" i="30"/>
  <c r="AP41" i="30"/>
  <c r="AK40" i="30"/>
  <c r="AK41" i="30"/>
  <c r="C33" i="35"/>
  <c r="D27" i="41" s="1"/>
  <c r="D29" i="41" s="1"/>
  <c r="C16" i="35"/>
  <c r="C12" i="35"/>
  <c r="C8" i="35"/>
  <c r="C4" i="35"/>
  <c r="K7" i="39"/>
  <c r="C30" i="35"/>
  <c r="C7" i="35"/>
  <c r="C15" i="35"/>
  <c r="C21" i="35"/>
  <c r="C32" i="35"/>
  <c r="C24" i="35"/>
  <c r="C5" i="35"/>
  <c r="C13" i="35"/>
  <c r="C23" i="35"/>
  <c r="U30" i="39"/>
  <c r="BY37" i="24"/>
  <c r="CA13" i="41" s="1"/>
  <c r="BY15" i="24"/>
  <c r="BY22" i="24"/>
  <c r="BY38" i="24"/>
  <c r="BY21" i="24"/>
  <c r="BY12" i="24"/>
  <c r="CA18" i="41"/>
  <c r="BY26" i="34"/>
  <c r="P21" i="35" s="1"/>
  <c r="BY18" i="34"/>
  <c r="P13" i="35" s="1"/>
  <c r="V13" i="35" s="1"/>
  <c r="BY13" i="34"/>
  <c r="P8" i="35" s="1"/>
  <c r="Z17" i="41"/>
  <c r="AU41" i="26"/>
  <c r="AU40" i="26"/>
  <c r="C34" i="35"/>
  <c r="BB52" i="12"/>
  <c r="BB53" i="12" s="1"/>
  <c r="AR52" i="12"/>
  <c r="AR53" i="12" s="1"/>
  <c r="W52" i="12"/>
  <c r="W53" i="12" s="1"/>
  <c r="S52" i="12"/>
  <c r="S53" i="12" s="1"/>
  <c r="M52" i="12"/>
  <c r="M53" i="12" s="1"/>
  <c r="C27" i="35"/>
  <c r="CM52" i="12"/>
  <c r="CM53" i="12" s="1"/>
  <c r="CE52" i="12"/>
  <c r="CE53" i="12" s="1"/>
  <c r="AR16" i="41"/>
  <c r="BF52" i="12"/>
  <c r="BF53" i="12" s="1"/>
  <c r="C29" i="35"/>
  <c r="C14" i="35"/>
  <c r="C10" i="35"/>
  <c r="C6" i="35"/>
  <c r="CK52" i="12"/>
  <c r="CK53" i="12" s="1"/>
  <c r="CA52" i="12"/>
  <c r="CA53" i="12" s="1"/>
  <c r="BT52" i="12"/>
  <c r="BT53" i="12" s="1"/>
  <c r="BL52" i="12"/>
  <c r="BL53" i="12" s="1"/>
  <c r="BD52" i="12"/>
  <c r="BD53" i="12" s="1"/>
  <c r="AZ52" i="12"/>
  <c r="AZ53" i="12" s="1"/>
  <c r="AH52" i="12"/>
  <c r="AH53" i="12" s="1"/>
  <c r="AD52" i="12"/>
  <c r="AD53" i="12" s="1"/>
  <c r="Z52" i="12"/>
  <c r="Z53" i="12" s="1"/>
  <c r="U52" i="12"/>
  <c r="U53" i="12" s="1"/>
  <c r="K52" i="12"/>
  <c r="K53" i="12" s="1"/>
  <c r="G52" i="12"/>
  <c r="G53" i="12" s="1"/>
  <c r="C26" i="35"/>
  <c r="C11" i="35"/>
  <c r="C17" i="35"/>
  <c r="C25" i="35"/>
  <c r="C28" i="35"/>
  <c r="C20" i="35"/>
  <c r="C9" i="35"/>
  <c r="C19" i="35"/>
  <c r="C22" i="35"/>
  <c r="C3" i="35"/>
  <c r="O31" i="39"/>
  <c r="O13" i="39"/>
  <c r="M25" i="35"/>
  <c r="M23" i="35"/>
  <c r="M21" i="35"/>
  <c r="M19" i="35"/>
  <c r="M17" i="35"/>
  <c r="M15" i="35"/>
  <c r="M13" i="35"/>
  <c r="M11" i="35"/>
  <c r="M9" i="35"/>
  <c r="M7" i="35"/>
  <c r="M5" i="35"/>
  <c r="M4" i="35"/>
  <c r="M24" i="35"/>
  <c r="M22" i="35"/>
  <c r="M20" i="35"/>
  <c r="M18" i="35"/>
  <c r="M16" i="35"/>
  <c r="M14" i="35"/>
  <c r="M12" i="35"/>
  <c r="M10" i="35"/>
  <c r="M8" i="35"/>
  <c r="M6" i="35"/>
  <c r="I3" i="35"/>
  <c r="I4" i="35"/>
  <c r="I5" i="35"/>
  <c r="I7" i="35"/>
  <c r="I9" i="35"/>
  <c r="I11" i="35"/>
  <c r="I13" i="35"/>
  <c r="I15" i="35"/>
  <c r="I17" i="35"/>
  <c r="I19" i="35"/>
  <c r="I21" i="35"/>
  <c r="I23" i="35"/>
  <c r="I25" i="35"/>
  <c r="I6" i="35"/>
  <c r="I8" i="35"/>
  <c r="I10" i="35"/>
  <c r="I12" i="35"/>
  <c r="I14" i="35"/>
  <c r="I16" i="35"/>
  <c r="I18" i="35"/>
  <c r="I20" i="35"/>
  <c r="I22" i="35"/>
  <c r="I24" i="35"/>
  <c r="BY11" i="21"/>
  <c r="E28" i="39"/>
  <c r="E26" i="39"/>
  <c r="O23" i="39"/>
  <c r="U20" i="39"/>
  <c r="E18" i="39"/>
  <c r="O15" i="39"/>
  <c r="O11" i="39"/>
  <c r="U8" i="39"/>
  <c r="BA15" i="41"/>
  <c r="BA17" i="41" s="1"/>
  <c r="M26" i="35"/>
  <c r="M31" i="35"/>
  <c r="AY44" i="12"/>
  <c r="AY45" i="12" s="1"/>
  <c r="AY51" i="12"/>
  <c r="AY49" i="12"/>
  <c r="AY50" i="12"/>
  <c r="AY52" i="12" s="1"/>
  <c r="AY41" i="33"/>
  <c r="AY40" i="33"/>
  <c r="AP40" i="26"/>
  <c r="AP41" i="26"/>
  <c r="AK40" i="26"/>
  <c r="AK41" i="26"/>
  <c r="BY11" i="19"/>
  <c r="O28" i="39"/>
  <c r="U33" i="39"/>
  <c r="M28" i="41" s="1"/>
  <c r="U31" i="39"/>
  <c r="E30" i="39"/>
  <c r="O29" i="39"/>
  <c r="U28" i="39"/>
  <c r="O8" i="39"/>
  <c r="O16" i="39"/>
  <c r="O24" i="39"/>
  <c r="E5" i="39"/>
  <c r="E13" i="39"/>
  <c r="E21" i="39"/>
  <c r="U5" i="39"/>
  <c r="U13" i="39"/>
  <c r="U21" i="39"/>
  <c r="U4" i="35"/>
  <c r="U32" i="35"/>
  <c r="U28" i="35"/>
  <c r="E23" i="35"/>
  <c r="V21" i="35"/>
  <c r="E21" i="35"/>
  <c r="E19" i="35"/>
  <c r="E17" i="35"/>
  <c r="E15" i="35"/>
  <c r="E13" i="35"/>
  <c r="E11" i="35"/>
  <c r="V9" i="35"/>
  <c r="E9" i="35"/>
  <c r="E7" i="35"/>
  <c r="E5" i="35"/>
  <c r="BY11" i="23"/>
  <c r="BY50" i="12"/>
  <c r="AY41" i="25"/>
  <c r="AY40" i="25"/>
  <c r="AY41" i="29"/>
  <c r="AY40" i="29"/>
  <c r="AY40" i="24"/>
  <c r="AY41" i="24"/>
  <c r="M32" i="35"/>
  <c r="M28" i="35"/>
  <c r="M33" i="35"/>
  <c r="I27" i="41" s="1"/>
  <c r="M29" i="35"/>
  <c r="AR15" i="41"/>
  <c r="AR17" i="41" s="1"/>
  <c r="AP41" i="24"/>
  <c r="AP40" i="24"/>
  <c r="I34" i="35"/>
  <c r="I32" i="35"/>
  <c r="I30" i="35"/>
  <c r="I28" i="35"/>
  <c r="I26" i="35"/>
  <c r="AK44" i="12"/>
  <c r="AK45" i="12" s="1"/>
  <c r="AK50" i="12"/>
  <c r="AK52" i="12" s="1"/>
  <c r="AK51" i="12"/>
  <c r="AK49" i="12"/>
  <c r="BY11" i="20"/>
  <c r="BY11" i="17"/>
  <c r="U29" i="39"/>
  <c r="O34" i="39"/>
  <c r="O32" i="39"/>
  <c r="O30" i="39"/>
  <c r="U18" i="39"/>
  <c r="O9" i="39"/>
  <c r="O4" i="39"/>
  <c r="O10" i="39"/>
  <c r="O18" i="39"/>
  <c r="O26" i="39"/>
  <c r="E7" i="39"/>
  <c r="E15" i="39"/>
  <c r="E23" i="39"/>
  <c r="U4" i="39"/>
  <c r="U11" i="39"/>
  <c r="U19" i="39"/>
  <c r="U27" i="39"/>
  <c r="U33" i="35"/>
  <c r="M27" i="41" s="1"/>
  <c r="U29" i="35"/>
  <c r="K4" i="35"/>
  <c r="K24" i="35"/>
  <c r="K22" i="35"/>
  <c r="K20" i="35"/>
  <c r="K18" i="35"/>
  <c r="K16" i="35"/>
  <c r="K14" i="35"/>
  <c r="K12" i="35"/>
  <c r="K10" i="35"/>
  <c r="K8" i="35"/>
  <c r="K6" i="35"/>
  <c r="E26" i="35"/>
  <c r="E30" i="35"/>
  <c r="E34" i="35"/>
  <c r="E27" i="35"/>
  <c r="E31" i="35"/>
  <c r="CA11" i="41"/>
  <c r="BY32" i="24"/>
  <c r="BY20" i="24"/>
  <c r="BY11" i="24"/>
  <c r="BY30" i="24"/>
  <c r="BY17" i="24"/>
  <c r="BY9" i="24"/>
  <c r="BY35" i="24"/>
  <c r="BY23" i="24"/>
  <c r="BY18" i="24"/>
  <c r="BY14" i="24"/>
  <c r="BY10" i="24"/>
  <c r="BY19" i="24"/>
  <c r="BY8" i="34"/>
  <c r="P3" i="35" s="1"/>
  <c r="BY36" i="34"/>
  <c r="P31" i="35" s="1"/>
  <c r="V31" i="35" s="1"/>
  <c r="BY24" i="34"/>
  <c r="P19" i="35" s="1"/>
  <c r="BY20" i="34"/>
  <c r="P15" i="35" s="1"/>
  <c r="BY16" i="34"/>
  <c r="P11" i="35" s="1"/>
  <c r="BY12" i="34"/>
  <c r="P7" i="35" s="1"/>
  <c r="BY9" i="34"/>
  <c r="P4" i="35" s="1"/>
  <c r="BY28" i="34"/>
  <c r="P23" i="35" s="1"/>
  <c r="BY27" i="24"/>
  <c r="BY33" i="34"/>
  <c r="P28" i="35" s="1"/>
  <c r="V28" i="35" s="1"/>
  <c r="BY25" i="34"/>
  <c r="P20" i="35" s="1"/>
  <c r="BY21" i="34"/>
  <c r="P16" i="35" s="1"/>
  <c r="V16" i="35" s="1"/>
  <c r="BY17" i="34"/>
  <c r="P12" i="35" s="1"/>
  <c r="BY32" i="34"/>
  <c r="P27" i="35" s="1"/>
  <c r="V27" i="35" s="1"/>
  <c r="BY31" i="24"/>
  <c r="BY37" i="34"/>
  <c r="P32" i="35" s="1"/>
  <c r="V32" i="35" s="1"/>
  <c r="BY36" i="24"/>
  <c r="BY29" i="34"/>
  <c r="P24" i="35" s="1"/>
  <c r="BY28" i="24"/>
  <c r="BW53" i="12"/>
  <c r="G31" i="35"/>
  <c r="G27" i="35"/>
  <c r="G32" i="35"/>
  <c r="G28" i="35"/>
  <c r="G25" i="35"/>
  <c r="G23" i="35"/>
  <c r="G21" i="35"/>
  <c r="G19" i="35"/>
  <c r="G17" i="35"/>
  <c r="G15" i="35"/>
  <c r="G13" i="35"/>
  <c r="G11" i="35"/>
  <c r="G9" i="35"/>
  <c r="G7" i="35"/>
  <c r="G5" i="35"/>
  <c r="G3" i="35"/>
  <c r="K33" i="35"/>
  <c r="H27" i="41" s="1"/>
  <c r="H29" i="41" s="1"/>
  <c r="K29" i="35"/>
  <c r="K32" i="35"/>
  <c r="K28" i="35"/>
  <c r="AU44" i="12"/>
  <c r="AU45" i="12" s="1"/>
  <c r="AU50" i="12"/>
  <c r="AU51" i="12"/>
  <c r="AU49" i="12"/>
  <c r="U26" i="39"/>
  <c r="O21" i="39"/>
  <c r="E12" i="39"/>
  <c r="E25" i="35"/>
  <c r="E3" i="39"/>
  <c r="E31" i="39"/>
  <c r="E8" i="39"/>
  <c r="E24" i="39"/>
  <c r="U6" i="39"/>
  <c r="U34" i="39"/>
  <c r="U3" i="39"/>
  <c r="U24" i="35"/>
  <c r="U22" i="35"/>
  <c r="U20" i="35"/>
  <c r="U18" i="35"/>
  <c r="U16" i="35"/>
  <c r="U14" i="35"/>
  <c r="U12" i="35"/>
  <c r="U10" i="35"/>
  <c r="U8" i="35"/>
  <c r="U6" i="35"/>
  <c r="O27" i="39"/>
  <c r="U24" i="39"/>
  <c r="E22" i="39"/>
  <c r="O19" i="39"/>
  <c r="U16" i="39"/>
  <c r="E14" i="39"/>
  <c r="U12" i="39"/>
  <c r="E10" i="39"/>
  <c r="O3" i="39"/>
  <c r="O33" i="39"/>
  <c r="J28" i="41" s="1"/>
  <c r="J29" i="41" s="1"/>
  <c r="O12" i="39"/>
  <c r="O20" i="39"/>
  <c r="E9" i="39"/>
  <c r="E17" i="39"/>
  <c r="E25" i="39"/>
  <c r="U9" i="39"/>
  <c r="U17" i="39"/>
  <c r="U25" i="39"/>
  <c r="E22" i="35"/>
  <c r="E20" i="35"/>
  <c r="E18" i="35"/>
  <c r="E16" i="35"/>
  <c r="E14" i="35"/>
  <c r="E12" i="35"/>
  <c r="E10" i="35"/>
  <c r="V8" i="35"/>
  <c r="E8" i="35"/>
  <c r="E6" i="35"/>
  <c r="M3" i="35"/>
  <c r="M34" i="35"/>
  <c r="M30" i="35"/>
  <c r="M27" i="35"/>
  <c r="I33" i="35"/>
  <c r="G27" i="41" s="1"/>
  <c r="I31" i="35"/>
  <c r="I29" i="35"/>
  <c r="I27" i="35"/>
  <c r="AP44" i="12"/>
  <c r="AP45" i="12" s="1"/>
  <c r="AP51" i="12"/>
  <c r="AP49" i="12"/>
  <c r="AP50" i="12"/>
  <c r="AP52" i="12" s="1"/>
  <c r="AY40" i="30"/>
  <c r="AY41" i="30"/>
  <c r="BY11" i="15"/>
  <c r="BY11" i="22"/>
  <c r="BY11" i="18"/>
  <c r="BY11" i="16"/>
  <c r="O17" i="39"/>
  <c r="U10" i="39"/>
  <c r="O6" i="39"/>
  <c r="O14" i="39"/>
  <c r="O22" i="39"/>
  <c r="E4" i="39"/>
  <c r="E11" i="39"/>
  <c r="E19" i="39"/>
  <c r="E27" i="39"/>
  <c r="U7" i="39"/>
  <c r="U15" i="39"/>
  <c r="U23" i="39"/>
  <c r="U31" i="35"/>
  <c r="U27" i="35"/>
  <c r="E4" i="35"/>
  <c r="K25" i="35"/>
  <c r="K23" i="35"/>
  <c r="K21" i="35"/>
  <c r="K19" i="35"/>
  <c r="K17" i="35"/>
  <c r="K15" i="35"/>
  <c r="K13" i="35"/>
  <c r="K11" i="35"/>
  <c r="K9" i="35"/>
  <c r="K7" i="35"/>
  <c r="K5" i="35"/>
  <c r="E28" i="35"/>
  <c r="E32" i="35"/>
  <c r="E3" i="35"/>
  <c r="E29" i="35"/>
  <c r="E33" i="35"/>
  <c r="E27" i="41" s="1"/>
  <c r="BY35" i="34"/>
  <c r="P30" i="35" s="1"/>
  <c r="BY34" i="24"/>
  <c r="BY39" i="34"/>
  <c r="P34" i="35" s="1"/>
  <c r="BY31" i="34"/>
  <c r="P26" i="35" s="1"/>
  <c r="BY23" i="34"/>
  <c r="P18" i="35" s="1"/>
  <c r="BY19" i="34"/>
  <c r="P14" i="35" s="1"/>
  <c r="V14" i="35" s="1"/>
  <c r="BY15" i="34"/>
  <c r="P10" i="35" s="1"/>
  <c r="BY11" i="34"/>
  <c r="P6" i="35" s="1"/>
  <c r="Q6" i="35" s="1"/>
  <c r="BY30" i="34"/>
  <c r="P25" i="35" s="1"/>
  <c r="BY29" i="24"/>
  <c r="BY34" i="34"/>
  <c r="P29" i="35" s="1"/>
  <c r="BY33" i="24"/>
  <c r="BY27" i="34"/>
  <c r="P22" i="35" s="1"/>
  <c r="BY26" i="24"/>
  <c r="V33" i="35"/>
  <c r="G33" i="35"/>
  <c r="F27" i="41" s="1"/>
  <c r="F29" i="41" s="1"/>
  <c r="V29" i="35"/>
  <c r="G29" i="35"/>
  <c r="AM15" i="41"/>
  <c r="AK40" i="24"/>
  <c r="AK41" i="24"/>
  <c r="V34" i="35"/>
  <c r="G34" i="35"/>
  <c r="V30" i="35"/>
  <c r="G30" i="35"/>
  <c r="V26" i="35"/>
  <c r="G26" i="35"/>
  <c r="G24" i="35"/>
  <c r="G22" i="35"/>
  <c r="G20" i="35"/>
  <c r="G18" i="35"/>
  <c r="G16" i="35"/>
  <c r="G14" i="35"/>
  <c r="G12" i="35"/>
  <c r="G10" i="35"/>
  <c r="G8" i="35"/>
  <c r="G6" i="35"/>
  <c r="G4" i="35"/>
  <c r="AY41" i="27"/>
  <c r="AY40" i="27"/>
  <c r="AY40" i="31"/>
  <c r="AY41" i="31"/>
  <c r="AW15" i="41"/>
  <c r="AU40" i="24"/>
  <c r="AU41" i="24"/>
  <c r="K31" i="35"/>
  <c r="K27" i="35"/>
  <c r="K34" i="35"/>
  <c r="K30" i="35"/>
  <c r="K26" i="35"/>
  <c r="AY41" i="26"/>
  <c r="AY40" i="26"/>
  <c r="AY40" i="28"/>
  <c r="AY41" i="28"/>
  <c r="U22" i="39"/>
  <c r="O25" i="39"/>
  <c r="E16" i="39"/>
  <c r="V25" i="35"/>
  <c r="E34" i="39"/>
  <c r="O5" i="39"/>
  <c r="O7" i="39"/>
  <c r="E29" i="39"/>
  <c r="E33" i="39"/>
  <c r="E28" i="41" s="1"/>
  <c r="E20" i="39"/>
  <c r="E6" i="39"/>
  <c r="U14" i="39"/>
  <c r="U32" i="39"/>
  <c r="I29" i="41"/>
  <c r="U25" i="35"/>
  <c r="E24" i="35"/>
  <c r="U23" i="35"/>
  <c r="U21" i="35"/>
  <c r="U19" i="35"/>
  <c r="U17" i="35"/>
  <c r="U15" i="35"/>
  <c r="U13" i="35"/>
  <c r="U11" i="35"/>
  <c r="U9" i="35"/>
  <c r="U7" i="35"/>
  <c r="U5" i="35"/>
  <c r="E32" i="39"/>
  <c r="G29" i="41" l="1"/>
  <c r="AP53" i="12"/>
  <c r="E29" i="41"/>
  <c r="AW17" i="41"/>
  <c r="AM17" i="41"/>
  <c r="AY53" i="12"/>
  <c r="BY40" i="24"/>
  <c r="D43" i="24" s="1"/>
  <c r="CA15" i="41"/>
  <c r="F43" i="24"/>
  <c r="G43" i="24"/>
  <c r="Q26" i="35"/>
  <c r="BY41" i="24"/>
  <c r="D44" i="24" s="1"/>
  <c r="BY16" i="22"/>
  <c r="BY14" i="22"/>
  <c r="Q12" i="35"/>
  <c r="Q20" i="35"/>
  <c r="Q4" i="35"/>
  <c r="V4" i="35"/>
  <c r="Q11" i="35"/>
  <c r="Q19" i="35"/>
  <c r="Q3" i="35"/>
  <c r="F44" i="24"/>
  <c r="Q22" i="35"/>
  <c r="Q29" i="35"/>
  <c r="Q25" i="35"/>
  <c r="Q10" i="35"/>
  <c r="Q18" i="35"/>
  <c r="Q34" i="35"/>
  <c r="Q30" i="35"/>
  <c r="Q9" i="35"/>
  <c r="Q17" i="35"/>
  <c r="Q33" i="35"/>
  <c r="K27" i="41" s="1"/>
  <c r="BY16" i="16"/>
  <c r="BY14" i="16"/>
  <c r="BY16" i="18"/>
  <c r="BY14" i="18"/>
  <c r="V6" i="35"/>
  <c r="V10" i="35"/>
  <c r="V12" i="35"/>
  <c r="V18" i="35"/>
  <c r="V20" i="35"/>
  <c r="V22" i="35"/>
  <c r="AU52" i="12"/>
  <c r="AU53" i="12" s="1"/>
  <c r="Q24" i="35"/>
  <c r="Q32" i="35"/>
  <c r="Q27" i="35"/>
  <c r="Q16" i="35"/>
  <c r="Q28" i="35"/>
  <c r="Q23" i="35"/>
  <c r="Q7" i="35"/>
  <c r="Q15" i="35"/>
  <c r="Q31" i="35"/>
  <c r="BY16" i="17"/>
  <c r="BY14" i="17"/>
  <c r="M29" i="41"/>
  <c r="V3" i="35"/>
  <c r="Q8" i="35"/>
  <c r="Q14" i="35"/>
  <c r="Q5" i="35"/>
  <c r="Q13" i="35"/>
  <c r="Q21" i="35"/>
  <c r="BY16" i="15"/>
  <c r="BY14" i="15"/>
  <c r="BY16" i="20"/>
  <c r="BY14" i="20"/>
  <c r="AK53" i="12"/>
  <c r="BY16" i="23"/>
  <c r="BY14" i="23"/>
  <c r="V7" i="35"/>
  <c r="V11" i="35"/>
  <c r="V15" i="35"/>
  <c r="V19" i="35"/>
  <c r="V23" i="35"/>
  <c r="BY16" i="19"/>
  <c r="BY14" i="19"/>
  <c r="BY16" i="21"/>
  <c r="BY14" i="21"/>
  <c r="V24" i="35"/>
  <c r="E43" i="24" l="1"/>
  <c r="W23" i="35"/>
  <c r="Z23" i="35" s="1"/>
  <c r="E44" i="24"/>
  <c r="W19" i="35"/>
  <c r="Z19" i="35" s="1"/>
  <c r="BY26" i="19"/>
  <c r="BY28" i="19"/>
  <c r="BY30" i="19"/>
  <c r="BY33" i="19"/>
  <c r="BY25" i="19"/>
  <c r="BY30" i="28" s="1"/>
  <c r="BY35" i="19"/>
  <c r="BY27" i="19"/>
  <c r="BY32" i="19"/>
  <c r="W15" i="35"/>
  <c r="Z15" i="35" s="1"/>
  <c r="W7" i="35"/>
  <c r="Z7" i="35" s="1"/>
  <c r="BY26" i="23"/>
  <c r="BY28" i="23"/>
  <c r="BY30" i="23"/>
  <c r="BY33" i="23"/>
  <c r="BY27" i="23"/>
  <c r="BY32" i="23"/>
  <c r="BY25" i="23"/>
  <c r="BY16" i="32" s="1"/>
  <c r="BY35" i="23"/>
  <c r="BY26" i="20"/>
  <c r="BY28" i="20"/>
  <c r="BY30" i="20"/>
  <c r="BY33" i="20"/>
  <c r="BY27" i="20"/>
  <c r="BY32" i="20"/>
  <c r="BY25" i="20"/>
  <c r="BY30" i="29" s="1"/>
  <c r="BY35" i="20"/>
  <c r="BY26" i="15"/>
  <c r="BY28" i="15"/>
  <c r="BY30" i="15"/>
  <c r="BY33" i="15"/>
  <c r="BY25" i="15"/>
  <c r="BY35" i="15"/>
  <c r="BY27" i="15"/>
  <c r="BY32" i="15"/>
  <c r="W3" i="35"/>
  <c r="Z3" i="35" s="1"/>
  <c r="W24" i="35"/>
  <c r="Z24" i="35" s="1"/>
  <c r="BY26" i="21"/>
  <c r="BY28" i="21"/>
  <c r="BY30" i="21"/>
  <c r="BY33" i="21"/>
  <c r="BY25" i="21"/>
  <c r="BY35" i="21"/>
  <c r="BY27" i="21"/>
  <c r="BY32" i="21"/>
  <c r="BY9" i="28"/>
  <c r="W21" i="35"/>
  <c r="Z21" i="35" s="1"/>
  <c r="W17" i="35"/>
  <c r="Z17" i="35" s="1"/>
  <c r="W13" i="35"/>
  <c r="Z13" i="35" s="1"/>
  <c r="W9" i="35"/>
  <c r="Z9" i="35" s="1"/>
  <c r="W5" i="35"/>
  <c r="Z5" i="35" s="1"/>
  <c r="BY31" i="38"/>
  <c r="P26" i="39" s="1"/>
  <c r="BY43" i="12"/>
  <c r="BY32" i="33"/>
  <c r="BY26" i="17"/>
  <c r="BY28" i="17"/>
  <c r="BY30" i="17"/>
  <c r="BY33" i="17"/>
  <c r="BY25" i="17"/>
  <c r="BY35" i="17"/>
  <c r="BY27" i="17"/>
  <c r="BY32" i="17"/>
  <c r="W22" i="35"/>
  <c r="Z22" i="35" s="1"/>
  <c r="W18" i="35"/>
  <c r="Z18" i="35" s="1"/>
  <c r="W12" i="35"/>
  <c r="Z12" i="35" s="1"/>
  <c r="W8" i="35"/>
  <c r="Z8" i="35" s="1"/>
  <c r="BY26" i="18"/>
  <c r="BY28" i="18"/>
  <c r="BY30" i="18"/>
  <c r="BY33" i="18"/>
  <c r="BY27" i="18"/>
  <c r="BY32" i="18"/>
  <c r="BY25" i="18"/>
  <c r="BY35" i="18"/>
  <c r="BY26" i="16"/>
  <c r="BY28" i="16"/>
  <c r="BY30" i="16"/>
  <c r="BY33" i="16"/>
  <c r="BY27" i="16"/>
  <c r="BY32" i="16"/>
  <c r="BY25" i="16"/>
  <c r="BY35" i="16"/>
  <c r="W29" i="35"/>
  <c r="Z29" i="35" s="1"/>
  <c r="G44" i="24"/>
  <c r="W4" i="35"/>
  <c r="Z4" i="35" s="1"/>
  <c r="W31" i="35"/>
  <c r="Z31" i="35" s="1"/>
  <c r="W32" i="35"/>
  <c r="Z32" i="35" s="1"/>
  <c r="BY26" i="22"/>
  <c r="BY28" i="22"/>
  <c r="BY30" i="22"/>
  <c r="BY33" i="22"/>
  <c r="BY27" i="22"/>
  <c r="BY32" i="22"/>
  <c r="BY25" i="22"/>
  <c r="BY35" i="22"/>
  <c r="W30" i="35"/>
  <c r="Z30" i="35" s="1"/>
  <c r="W25" i="35"/>
  <c r="Z25" i="35" s="1"/>
  <c r="W14" i="35"/>
  <c r="Z14" i="35" s="1"/>
  <c r="BY11" i="29"/>
  <c r="W11" i="35"/>
  <c r="Z11" i="35" s="1"/>
  <c r="W20" i="35"/>
  <c r="Z20" i="35" s="1"/>
  <c r="W16" i="35"/>
  <c r="Z16" i="35" s="1"/>
  <c r="W10" i="35"/>
  <c r="Z10" i="35" s="1"/>
  <c r="W6" i="35"/>
  <c r="Z6" i="35" s="1"/>
  <c r="BY30" i="33"/>
  <c r="W33" i="35"/>
  <c r="W27" i="35"/>
  <c r="Z27" i="35" s="1"/>
  <c r="W28" i="35"/>
  <c r="Z28" i="35" s="1"/>
  <c r="W34" i="35"/>
  <c r="Z34" i="35" s="1"/>
  <c r="W26" i="35"/>
  <c r="Z26" i="35" s="1"/>
  <c r="BY12" i="38"/>
  <c r="P7" i="39" s="1"/>
  <c r="BY8" i="29" l="1"/>
  <c r="BY17" i="38"/>
  <c r="P12" i="39" s="1"/>
  <c r="BY18" i="32"/>
  <c r="BY17" i="28"/>
  <c r="BY17" i="31"/>
  <c r="BY21" i="33"/>
  <c r="BY17" i="26"/>
  <c r="CA12" i="41"/>
  <c r="BY12" i="29"/>
  <c r="BY12" i="32"/>
  <c r="BY14" i="38"/>
  <c r="P9" i="39" s="1"/>
  <c r="BY25" i="28"/>
  <c r="BY11" i="30"/>
  <c r="BY17" i="29"/>
  <c r="BY28" i="28"/>
  <c r="BY14" i="28"/>
  <c r="BY17" i="32"/>
  <c r="BY28" i="31"/>
  <c r="BY28" i="26"/>
  <c r="BY12" i="33"/>
  <c r="BY18" i="33"/>
  <c r="BY7" i="29"/>
  <c r="BY22" i="29"/>
  <c r="BY9" i="33"/>
  <c r="BY15" i="32"/>
  <c r="BY24" i="38"/>
  <c r="P19" i="39" s="1"/>
  <c r="V19" i="39" s="1"/>
  <c r="BY22" i="32"/>
  <c r="BY9" i="38"/>
  <c r="P4" i="39" s="1"/>
  <c r="BY24" i="32"/>
  <c r="BY33" i="38"/>
  <c r="P28" i="39" s="1"/>
  <c r="V28" i="39" s="1"/>
  <c r="BY23" i="28"/>
  <c r="BY16" i="28"/>
  <c r="BY28" i="30"/>
  <c r="BY34" i="30"/>
  <c r="BY28" i="33"/>
  <c r="V7" i="39"/>
  <c r="BY26" i="31"/>
  <c r="BY12" i="31"/>
  <c r="BY22" i="31"/>
  <c r="BY8" i="31"/>
  <c r="BY21" i="31"/>
  <c r="BY14" i="31"/>
  <c r="BY19" i="31"/>
  <c r="BY13" i="31"/>
  <c r="BY24" i="31"/>
  <c r="BY25" i="31"/>
  <c r="BY9" i="31"/>
  <c r="BY11" i="31"/>
  <c r="BY23" i="31"/>
  <c r="BY38" i="31"/>
  <c r="BY7" i="31"/>
  <c r="BY10" i="31"/>
  <c r="BY27" i="31"/>
  <c r="BY35" i="31"/>
  <c r="BY26" i="25"/>
  <c r="BY12" i="25"/>
  <c r="BY22" i="25"/>
  <c r="BY20" i="25"/>
  <c r="BY25" i="25"/>
  <c r="BY38" i="25"/>
  <c r="BY13" i="25"/>
  <c r="BY37" i="25"/>
  <c r="BY8" i="25"/>
  <c r="BY33" i="25"/>
  <c r="BY34" i="25"/>
  <c r="BY29" i="25"/>
  <c r="BY10" i="25"/>
  <c r="BY11" i="25"/>
  <c r="BY19" i="25"/>
  <c r="BY9" i="25"/>
  <c r="BY7" i="25"/>
  <c r="BY15" i="25"/>
  <c r="BY26" i="27"/>
  <c r="BY12" i="27"/>
  <c r="BY22" i="27"/>
  <c r="BY20" i="27"/>
  <c r="BY13" i="27"/>
  <c r="BY38" i="27"/>
  <c r="BY30" i="27"/>
  <c r="BY25" i="27"/>
  <c r="BY8" i="27"/>
  <c r="BY37" i="27"/>
  <c r="BY33" i="27"/>
  <c r="BY34" i="27"/>
  <c r="BY29" i="27"/>
  <c r="BY10" i="27"/>
  <c r="BY11" i="27"/>
  <c r="BY19" i="27"/>
  <c r="BY23" i="27"/>
  <c r="BY7" i="27"/>
  <c r="BY15" i="27"/>
  <c r="BY26" i="26"/>
  <c r="BY12" i="26"/>
  <c r="BY10" i="26"/>
  <c r="BY25" i="26"/>
  <c r="BY13" i="26"/>
  <c r="BY22" i="26"/>
  <c r="BY20" i="26"/>
  <c r="BY37" i="26"/>
  <c r="BY21" i="26"/>
  <c r="BY7" i="26"/>
  <c r="BY38" i="26"/>
  <c r="BY35" i="26"/>
  <c r="BY19" i="26"/>
  <c r="BY18" i="26"/>
  <c r="BY8" i="26"/>
  <c r="BY24" i="26"/>
  <c r="BY23" i="26"/>
  <c r="BY9" i="26"/>
  <c r="BY32" i="26"/>
  <c r="BY14" i="26"/>
  <c r="BY31" i="26"/>
  <c r="BY27" i="26"/>
  <c r="BY30" i="26"/>
  <c r="BY15" i="26"/>
  <c r="BY44" i="12"/>
  <c r="BY45" i="12" s="1"/>
  <c r="BY49" i="12"/>
  <c r="V12" i="39"/>
  <c r="V9" i="39"/>
  <c r="V26" i="39"/>
  <c r="BY36" i="30"/>
  <c r="BY29" i="30"/>
  <c r="BY10" i="30"/>
  <c r="BY23" i="30"/>
  <c r="BY37" i="30"/>
  <c r="BY7" i="30"/>
  <c r="BY38" i="30"/>
  <c r="BY16" i="30"/>
  <c r="BY36" i="33"/>
  <c r="BY10" i="33"/>
  <c r="BY22" i="33"/>
  <c r="BY20" i="33"/>
  <c r="BY34" i="33"/>
  <c r="BY29" i="33"/>
  <c r="BY16" i="33"/>
  <c r="BY26" i="29"/>
  <c r="BY23" i="29"/>
  <c r="BY18" i="29"/>
  <c r="BY21" i="29"/>
  <c r="BY14" i="29"/>
  <c r="BY13" i="29"/>
  <c r="BY25" i="29"/>
  <c r="BY20" i="29"/>
  <c r="BY37" i="29"/>
  <c r="BY28" i="29"/>
  <c r="BY31" i="29"/>
  <c r="BY27" i="29"/>
  <c r="BY16" i="29"/>
  <c r="BY37" i="38"/>
  <c r="P32" i="39" s="1"/>
  <c r="BY36" i="32"/>
  <c r="BY34" i="38"/>
  <c r="P29" i="39" s="1"/>
  <c r="BY33" i="32"/>
  <c r="BY35" i="38"/>
  <c r="P30" i="39" s="1"/>
  <c r="BY34" i="32"/>
  <c r="BY30" i="38"/>
  <c r="P25" i="39" s="1"/>
  <c r="BY29" i="32"/>
  <c r="BY26" i="28"/>
  <c r="BY12" i="28"/>
  <c r="BY18" i="28"/>
  <c r="BY13" i="28"/>
  <c r="BY35" i="28"/>
  <c r="BY20" i="28"/>
  <c r="BY10" i="28"/>
  <c r="BY21" i="28"/>
  <c r="BY37" i="28"/>
  <c r="BY22" i="28"/>
  <c r="BY7" i="28"/>
  <c r="BY31" i="28"/>
  <c r="BY27" i="28"/>
  <c r="C27" i="41"/>
  <c r="Z33" i="35"/>
  <c r="BY11" i="28"/>
  <c r="BY36" i="31"/>
  <c r="BY30" i="31"/>
  <c r="BY32" i="31"/>
  <c r="BY37" i="31"/>
  <c r="BY20" i="31"/>
  <c r="BY18" i="31"/>
  <c r="BY33" i="31"/>
  <c r="BY34" i="31"/>
  <c r="BY29" i="31"/>
  <c r="BY16" i="31"/>
  <c r="BY15" i="31"/>
  <c r="BY36" i="25"/>
  <c r="BY18" i="25"/>
  <c r="BY30" i="25"/>
  <c r="BY14" i="25"/>
  <c r="BY24" i="25"/>
  <c r="BY17" i="25"/>
  <c r="BY28" i="25"/>
  <c r="BY31" i="25"/>
  <c r="BY27" i="25"/>
  <c r="BY23" i="25"/>
  <c r="BY35" i="25"/>
  <c r="BY16" i="25"/>
  <c r="BY21" i="25"/>
  <c r="BY32" i="25"/>
  <c r="BY36" i="27"/>
  <c r="BY18" i="27"/>
  <c r="BY24" i="27"/>
  <c r="BY14" i="27"/>
  <c r="BY17" i="27"/>
  <c r="BY28" i="27"/>
  <c r="BY31" i="27"/>
  <c r="BY27" i="27"/>
  <c r="BY9" i="27"/>
  <c r="BY35" i="27"/>
  <c r="BY16" i="27"/>
  <c r="BY21" i="27"/>
  <c r="BY32" i="27"/>
  <c r="BY11" i="33"/>
  <c r="BY33" i="26"/>
  <c r="BY36" i="26"/>
  <c r="BY34" i="26"/>
  <c r="BY29" i="26"/>
  <c r="BY16" i="26"/>
  <c r="BY11" i="26"/>
  <c r="BY23" i="33"/>
  <c r="BY14" i="30"/>
  <c r="BY25" i="33"/>
  <c r="BY13" i="33"/>
  <c r="BY14" i="33"/>
  <c r="BY10" i="29"/>
  <c r="BY32" i="29"/>
  <c r="BY24" i="29"/>
  <c r="BY38" i="29"/>
  <c r="BY9" i="29"/>
  <c r="BY51" i="12"/>
  <c r="BY52" i="12" s="1"/>
  <c r="BY53" i="12" s="1"/>
  <c r="BY11" i="32"/>
  <c r="BY16" i="38"/>
  <c r="P11" i="39" s="1"/>
  <c r="BY10" i="38"/>
  <c r="P5" i="39" s="1"/>
  <c r="BY8" i="38"/>
  <c r="P3" i="39" s="1"/>
  <c r="BY25" i="38"/>
  <c r="P20" i="39" s="1"/>
  <c r="BY14" i="32"/>
  <c r="BY26" i="38"/>
  <c r="P21" i="39" s="1"/>
  <c r="BY19" i="38"/>
  <c r="P14" i="39" s="1"/>
  <c r="BY9" i="32"/>
  <c r="BY19" i="32"/>
  <c r="BY25" i="32"/>
  <c r="BY30" i="32"/>
  <c r="BY15" i="28"/>
  <c r="BY8" i="28"/>
  <c r="BY24" i="28"/>
  <c r="BY19" i="28"/>
  <c r="BY32" i="28"/>
  <c r="BY33" i="30"/>
  <c r="BY17" i="30"/>
  <c r="BY26" i="30"/>
  <c r="BY19" i="30"/>
  <c r="BY13" i="30"/>
  <c r="BY18" i="30"/>
  <c r="BY8" i="30"/>
  <c r="BY24" i="30"/>
  <c r="BY12" i="30"/>
  <c r="BY25" i="30"/>
  <c r="BY32" i="30"/>
  <c r="BY35" i="30"/>
  <c r="BY31" i="30"/>
  <c r="BY27" i="30"/>
  <c r="BY21" i="30"/>
  <c r="BY22" i="30"/>
  <c r="BY9" i="30"/>
  <c r="BY30" i="30"/>
  <c r="BY20" i="30"/>
  <c r="BY15" i="30"/>
  <c r="BY19" i="29"/>
  <c r="BY38" i="28"/>
  <c r="BY33" i="33"/>
  <c r="BY17" i="33"/>
  <c r="BY26" i="33"/>
  <c r="BY19" i="33"/>
  <c r="BY24" i="33"/>
  <c r="BY35" i="33"/>
  <c r="BY8" i="33"/>
  <c r="BY37" i="33"/>
  <c r="BY7" i="33"/>
  <c r="BY38" i="33"/>
  <c r="BY31" i="33"/>
  <c r="BY27" i="33"/>
  <c r="BY15" i="33"/>
  <c r="BY36" i="29"/>
  <c r="BY33" i="29"/>
  <c r="BY34" i="29"/>
  <c r="BY29" i="29"/>
  <c r="BY35" i="29"/>
  <c r="BY15" i="29"/>
  <c r="BY18" i="38"/>
  <c r="P13" i="39" s="1"/>
  <c r="BY27" i="38"/>
  <c r="P22" i="39" s="1"/>
  <c r="BY26" i="32"/>
  <c r="BY23" i="32"/>
  <c r="BY23" i="38"/>
  <c r="P18" i="39" s="1"/>
  <c r="BY20" i="32"/>
  <c r="BY10" i="32"/>
  <c r="BY38" i="32"/>
  <c r="BY8" i="32"/>
  <c r="BY13" i="38"/>
  <c r="P8" i="39" s="1"/>
  <c r="BY39" i="23"/>
  <c r="BY20" i="38"/>
  <c r="P15" i="39" s="1"/>
  <c r="BY36" i="38"/>
  <c r="P31" i="39" s="1"/>
  <c r="BY11" i="38"/>
  <c r="P6" i="39" s="1"/>
  <c r="BY21" i="38"/>
  <c r="P16" i="39" s="1"/>
  <c r="BY7" i="32"/>
  <c r="BY37" i="32"/>
  <c r="CA14" i="41" s="1"/>
  <c r="BY22" i="38"/>
  <c r="P17" i="39" s="1"/>
  <c r="BY38" i="38"/>
  <c r="P33" i="39" s="1"/>
  <c r="BY15" i="38"/>
  <c r="P10" i="39" s="1"/>
  <c r="BY39" i="38"/>
  <c r="P34" i="39" s="1"/>
  <c r="BY32" i="32"/>
  <c r="BY21" i="32"/>
  <c r="BY13" i="32"/>
  <c r="BY35" i="32"/>
  <c r="BY29" i="38"/>
  <c r="P24" i="39" s="1"/>
  <c r="BY28" i="32"/>
  <c r="BY32" i="38"/>
  <c r="P27" i="39" s="1"/>
  <c r="BY31" i="32"/>
  <c r="BY28" i="38"/>
  <c r="P23" i="39" s="1"/>
  <c r="BY27" i="32"/>
  <c r="BY33" i="28"/>
  <c r="BY36" i="28"/>
  <c r="BY34" i="28"/>
  <c r="BY29" i="28"/>
  <c r="BY31" i="31"/>
  <c r="V4" i="39"/>
  <c r="BY41" i="29" l="1"/>
  <c r="Q23" i="39"/>
  <c r="V23" i="39"/>
  <c r="Q24" i="39"/>
  <c r="V24" i="39"/>
  <c r="Q10" i="39"/>
  <c r="V10" i="39"/>
  <c r="Q6" i="39"/>
  <c r="V6" i="39"/>
  <c r="Q15" i="39"/>
  <c r="V15" i="39"/>
  <c r="Q14" i="39"/>
  <c r="V14" i="39"/>
  <c r="Q3" i="39"/>
  <c r="V3" i="39"/>
  <c r="Q11" i="39"/>
  <c r="V11" i="39"/>
  <c r="Q28" i="39"/>
  <c r="Q4" i="39"/>
  <c r="Q19" i="39"/>
  <c r="Q34" i="39"/>
  <c r="V34" i="39"/>
  <c r="Q33" i="39"/>
  <c r="K28" i="41" s="1"/>
  <c r="K29" i="41" s="1"/>
  <c r="V33" i="39"/>
  <c r="CA16" i="41"/>
  <c r="CA17" i="41" s="1"/>
  <c r="Q16" i="39"/>
  <c r="V16" i="39"/>
  <c r="Q31" i="39"/>
  <c r="V31" i="39"/>
  <c r="Q18" i="39"/>
  <c r="V18" i="39"/>
  <c r="Q13" i="39"/>
  <c r="V13" i="39"/>
  <c r="Q21" i="39"/>
  <c r="V21" i="39"/>
  <c r="Q20" i="39"/>
  <c r="V20" i="39"/>
  <c r="Q5" i="39"/>
  <c r="V5" i="39"/>
  <c r="BY41" i="28"/>
  <c r="BY40" i="28"/>
  <c r="Q25" i="39"/>
  <c r="V25" i="39"/>
  <c r="Q30" i="39"/>
  <c r="V30" i="39"/>
  <c r="Q29" i="39"/>
  <c r="V29" i="39"/>
  <c r="Q32" i="39"/>
  <c r="V32" i="39"/>
  <c r="Q26" i="39"/>
  <c r="Q9" i="39"/>
  <c r="Q12" i="39"/>
  <c r="BY40" i="29"/>
  <c r="BY41" i="27"/>
  <c r="BY40" i="27"/>
  <c r="Q27" i="39"/>
  <c r="V27" i="39"/>
  <c r="Q17" i="39"/>
  <c r="V17" i="39"/>
  <c r="BY41" i="32"/>
  <c r="BY40" i="32"/>
  <c r="Q8" i="39"/>
  <c r="V8" i="39"/>
  <c r="Q22" i="39"/>
  <c r="V22" i="39"/>
  <c r="BY40" i="33"/>
  <c r="BY41" i="33"/>
  <c r="BY40" i="30"/>
  <c r="BY41" i="30"/>
  <c r="BY41" i="26"/>
  <c r="BY40" i="26"/>
  <c r="BY41" i="25"/>
  <c r="BY40" i="25"/>
  <c r="BY40" i="31"/>
  <c r="BY41" i="31"/>
  <c r="Q7" i="39"/>
  <c r="W9" i="39" l="1"/>
  <c r="Z9" i="39" s="1"/>
  <c r="W22" i="39"/>
  <c r="Z22" i="39" s="1"/>
  <c r="E44" i="33"/>
  <c r="F44" i="33"/>
  <c r="G44" i="33"/>
  <c r="D44" i="33"/>
  <c r="W8" i="39"/>
  <c r="Z8" i="39" s="1"/>
  <c r="F43" i="32"/>
  <c r="G43" i="32"/>
  <c r="D43" i="32"/>
  <c r="E43" i="32"/>
  <c r="W17" i="39"/>
  <c r="Z17" i="39" s="1"/>
  <c r="W27" i="39"/>
  <c r="Z27" i="39" s="1"/>
  <c r="W7" i="39"/>
  <c r="Z7" i="39" s="1"/>
  <c r="W33" i="39"/>
  <c r="W34" i="39"/>
  <c r="Z34" i="39" s="1"/>
  <c r="W4" i="39"/>
  <c r="Z4" i="39" s="1"/>
  <c r="W12" i="39"/>
  <c r="Z12" i="39" s="1"/>
  <c r="W26" i="39"/>
  <c r="Z26" i="39" s="1"/>
  <c r="G43" i="33"/>
  <c r="F43" i="33"/>
  <c r="E43" i="33"/>
  <c r="D43" i="33"/>
  <c r="G44" i="32"/>
  <c r="E44" i="32"/>
  <c r="D44" i="32"/>
  <c r="F44" i="32"/>
  <c r="W32" i="39"/>
  <c r="Z32" i="39" s="1"/>
  <c r="W29" i="39"/>
  <c r="Z29" i="39" s="1"/>
  <c r="W30" i="39"/>
  <c r="Z30" i="39" s="1"/>
  <c r="W25" i="39"/>
  <c r="Z25" i="39" s="1"/>
  <c r="W5" i="39"/>
  <c r="Z5" i="39" s="1"/>
  <c r="W20" i="39"/>
  <c r="Z20" i="39" s="1"/>
  <c r="W21" i="39"/>
  <c r="Z21" i="39" s="1"/>
  <c r="W13" i="39"/>
  <c r="Z13" i="39" s="1"/>
  <c r="W18" i="39"/>
  <c r="Z18" i="39" s="1"/>
  <c r="W31" i="39"/>
  <c r="Z31" i="39" s="1"/>
  <c r="W16" i="39"/>
  <c r="Z16" i="39" s="1"/>
  <c r="W11" i="39"/>
  <c r="Z11" i="39" s="1"/>
  <c r="W3" i="39"/>
  <c r="Z3" i="39" s="1"/>
  <c r="W14" i="39"/>
  <c r="Z14" i="39" s="1"/>
  <c r="W15" i="39"/>
  <c r="Z15" i="39" s="1"/>
  <c r="W6" i="39"/>
  <c r="Z6" i="39" s="1"/>
  <c r="W10" i="39"/>
  <c r="Z10" i="39" s="1"/>
  <c r="W24" i="39"/>
  <c r="Z24" i="39" s="1"/>
  <c r="W23" i="39"/>
  <c r="Z23" i="39" s="1"/>
  <c r="W19" i="39"/>
  <c r="Z19" i="39" s="1"/>
  <c r="W28" i="39"/>
  <c r="Z28" i="39" s="1"/>
  <c r="C28" i="41" l="1"/>
  <c r="C29" i="41" s="1"/>
  <c r="Z33" i="39"/>
</calcChain>
</file>

<file path=xl/comments1.xml><?xml version="1.0" encoding="utf-8"?>
<comments xmlns="http://schemas.openxmlformats.org/spreadsheetml/2006/main">
  <authors>
    <author>Alejandra Mendoza</author>
  </authors>
  <commentList>
    <comment ref="AA5" authorId="0" shapeId="0">
      <text>
        <r>
          <rPr>
            <b/>
            <sz val="8"/>
            <color indexed="81"/>
            <rFont val="Tahoma"/>
            <family val="2"/>
          </rPr>
          <t>Alejandra Mendoza:</t>
        </r>
        <r>
          <rPr>
            <sz val="8"/>
            <color indexed="81"/>
            <rFont val="Tahoma"/>
            <family val="2"/>
          </rPr>
          <t xml:space="preserve">
promedio 2006-2008</t>
        </r>
      </text>
    </comment>
  </commentList>
</comments>
</file>

<file path=xl/comments10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1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2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3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4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5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8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16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8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2.xml><?xml version="1.0" encoding="utf-8"?>
<comments xmlns="http://schemas.openxmlformats.org/spreadsheetml/2006/main">
  <authors>
    <author>Esther</author>
  </authors>
  <commentList>
    <comment ref="O2" authorId="0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sz val="9"/>
            <color indexed="81"/>
            <rFont val="Calibri"/>
            <family val="2"/>
          </rPr>
          <t xml:space="preserve">
Se eliminó "estados con órgano y ley de transparenc¡a"</t>
        </r>
      </text>
    </comment>
    <comment ref="X5" authorId="0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sz val="9"/>
            <color indexed="81"/>
            <rFont val="Calibri"/>
            <family val="2"/>
          </rPr>
          <t xml:space="preserve">
datos 2010</t>
        </r>
      </text>
    </comment>
  </commentList>
</comments>
</file>

<file path=xl/comments3.xml><?xml version="1.0" encoding="utf-8"?>
<comments xmlns="http://schemas.openxmlformats.org/spreadsheetml/2006/main">
  <authors>
    <author>ESTHER RUIZ CHAVEZ</author>
    <author>Esther</author>
  </authors>
  <commentList>
    <comment ref="J2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AA5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4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6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5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6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7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8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comments9.xml><?xml version="1.0" encoding="utf-8"?>
<comments xmlns="http://schemas.openxmlformats.org/spreadsheetml/2006/main">
  <authors>
    <author>ESTHER RUIZ CHAVEZ</author>
    <author>Esther</author>
  </authors>
  <commentList>
    <comment ref="D3" authorId="0" shapeId="0">
      <text>
        <r>
          <rPr>
            <b/>
            <sz val="9"/>
            <color indexed="81"/>
            <rFont val="Tahoma"/>
            <family val="2"/>
          </rPr>
          <t>ESTHER RUIZ CHAVEZ:</t>
        </r>
        <r>
          <rPr>
            <sz val="9"/>
            <color indexed="81"/>
            <rFont val="Tahoma"/>
            <family val="2"/>
          </rPr>
          <t xml:space="preserve">
datos sólo disponibles hasta 2009 en base de datos
</t>
        </r>
      </text>
    </comment>
    <comment ref="S7" authorId="1" shapeId="0">
      <text>
        <r>
          <rPr>
            <b/>
            <sz val="9"/>
            <color indexed="81"/>
            <rFont val="Calibri"/>
            <family val="2"/>
          </rPr>
          <t>Esther:</t>
        </r>
        <r>
          <rPr>
            <b/>
            <sz val="9"/>
            <color indexed="81"/>
            <rFont val="Calibri"/>
            <family val="2"/>
          </rPr>
          <t xml:space="preserve">
datos 2009
</t>
        </r>
      </text>
    </comment>
  </commentList>
</comments>
</file>

<file path=xl/sharedStrings.xml><?xml version="1.0" encoding="utf-8"?>
<sst xmlns="http://schemas.openxmlformats.org/spreadsheetml/2006/main" count="13385" uniqueCount="582">
  <si>
    <t>En los estados sin información se utilizó el promedio, para no afectarlos ni beneficiarlos</t>
    <phoneticPr fontId="27" type="noConversion"/>
  </si>
  <si>
    <t>Matlab 2</t>
    <phoneticPr fontId="27" type="noConversion"/>
  </si>
  <si>
    <t>Matlab:dos</t>
    <phoneticPr fontId="27" type="noConversion"/>
  </si>
  <si>
    <t xml:space="preserve">Egresos por Deuda Pública de municipios y estados / Ingresos de estados por Participaciones Federales </t>
    <phoneticPr fontId="27" type="noConversion"/>
  </si>
  <si>
    <t>Saldos totales de las obligaciones financieras de las entidades federativas / PIB nominal</t>
    <phoneticPr fontId="27" type="noConversion"/>
  </si>
  <si>
    <t xml:space="preserve">Obligaciones financieras con respecto a las participaciones federales </t>
    <phoneticPr fontId="27" type="noConversion"/>
  </si>
  <si>
    <t>Posiciones con 4 categorías</t>
    <phoneticPr fontId="27" type="noConversion"/>
  </si>
  <si>
    <t>Posiciones con 2 categorías</t>
    <phoneticPr fontId="27" type="noConversion"/>
  </si>
  <si>
    <t>Diferencias</t>
    <phoneticPr fontId="27" type="noConversion"/>
  </si>
  <si>
    <t>2 categorías</t>
  </si>
  <si>
    <t>2 categorías</t>
    <phoneticPr fontId="27" type="noConversion"/>
  </si>
  <si>
    <t>3 categorías</t>
  </si>
  <si>
    <t>3 categorías</t>
    <phoneticPr fontId="27" type="noConversion"/>
  </si>
  <si>
    <t>4 categorías</t>
  </si>
  <si>
    <t>4 categorías</t>
    <phoneticPr fontId="27" type="noConversion"/>
  </si>
  <si>
    <t>Random</t>
    <phoneticPr fontId="27" type="noConversion"/>
  </si>
  <si>
    <t>Pesos</t>
    <phoneticPr fontId="27" type="noConversion"/>
  </si>
  <si>
    <t>Matlab:tres</t>
    <phoneticPr fontId="27" type="noConversion"/>
  </si>
  <si>
    <t>Matlab:cuatro</t>
    <phoneticPr fontId="27" type="noConversion"/>
  </si>
  <si>
    <t>Matlab 2</t>
    <phoneticPr fontId="27" type="noConversion"/>
  </si>
  <si>
    <t>Uniforme</t>
    <phoneticPr fontId="27" type="noConversion"/>
  </si>
  <si>
    <t>Sistema de derecho confiable y objetivo</t>
  </si>
  <si>
    <t>Manejo sustentable del medio ambiente</t>
  </si>
  <si>
    <t>Sociedad incluyente, preparada y sana</t>
  </si>
  <si>
    <t>Economía dinámica y estable</t>
  </si>
  <si>
    <t>Sistema político estable y funcional</t>
  </si>
  <si>
    <t>Mercados de factores eficientes</t>
  </si>
  <si>
    <t>Sectores precursores de clase mundial</t>
  </si>
  <si>
    <t>Gobierno eficiente y eficaz</t>
  </si>
  <si>
    <t>Aprovechamiento de las relaciones internacionales</t>
  </si>
  <si>
    <t>Sectores económicos con potencial</t>
  </si>
  <si>
    <t>Coeficientes para Ranking General</t>
  </si>
  <si>
    <t>Coef regr.</t>
  </si>
  <si>
    <t>Derecho</t>
  </si>
  <si>
    <t>Ambiente</t>
  </si>
  <si>
    <t>Sociedad</t>
  </si>
  <si>
    <t>Economìa</t>
  </si>
  <si>
    <t>Polìtico</t>
  </si>
  <si>
    <t>Factores</t>
  </si>
  <si>
    <t>Rel. Int</t>
  </si>
  <si>
    <t>Potencial</t>
  </si>
  <si>
    <t>General</t>
  </si>
  <si>
    <t>% Longitud de carreteras de 4 carriles / longitud de carreteras pavimentadas en total</t>
    <phoneticPr fontId="27" type="noConversion"/>
  </si>
  <si>
    <t>Red carretera avanzada</t>
    <phoneticPr fontId="27" type="noConversion"/>
  </si>
  <si>
    <t>si</t>
    <phoneticPr fontId="27" type="noConversion"/>
  </si>
  <si>
    <t>Accidentes/100,000 vehiculos</t>
    <phoneticPr fontId="27" type="noConversion"/>
  </si>
  <si>
    <t>Accidentes/100,000 vehiculos</t>
    <phoneticPr fontId="27" type="noConversion"/>
  </si>
  <si>
    <t>Accidentes/100,000 vehiculos</t>
    <phoneticPr fontId="27" type="noConversion"/>
  </si>
  <si>
    <t>Accidentes/100,000 vehiculos</t>
    <phoneticPr fontId="27" type="noConversion"/>
  </si>
  <si>
    <t>si</t>
    <phoneticPr fontId="27" type="noConversion"/>
  </si>
  <si>
    <t>si</t>
    <phoneticPr fontId="27" type="noConversion"/>
  </si>
  <si>
    <t>si</t>
    <phoneticPr fontId="27" type="noConversion"/>
  </si>
  <si>
    <t>Pagos de nómina a las secretarías de finanzas / Impuestos recaudados</t>
    <phoneticPr fontId="27" type="noConversion"/>
  </si>
  <si>
    <t>Pagos de nómina a las secretarías de finanzas / Impuestos recaudados</t>
    <phoneticPr fontId="27" type="noConversion"/>
  </si>
  <si>
    <t>Pagos de nómina a las secretarías de finanzas / Impuestos recaudados</t>
    <phoneticPr fontId="27" type="noConversion"/>
  </si>
  <si>
    <t>Nómina para secretarías de finanzas / Recaudación de impuestos</t>
    <phoneticPr fontId="27" type="noConversion"/>
  </si>
  <si>
    <t>Nómina para secretarías de finanzas / Recaudación de impuestos</t>
    <phoneticPr fontId="27" type="noConversion"/>
  </si>
  <si>
    <t>no</t>
    <phoneticPr fontId="27" type="noConversion"/>
  </si>
  <si>
    <t>media</t>
    <phoneticPr fontId="27" type="noConversion"/>
  </si>
  <si>
    <t>Correlaciones</t>
    <phoneticPr fontId="27" type="noConversion"/>
  </si>
  <si>
    <t>Con la inversión</t>
    <phoneticPr fontId="27" type="noConversion"/>
  </si>
  <si>
    <t>Con el talento</t>
    <phoneticPr fontId="27" type="noConversion"/>
  </si>
  <si>
    <t>Primer cuartil</t>
    <phoneticPr fontId="27" type="noConversion"/>
  </si>
  <si>
    <t>Segundo cuartil</t>
    <phoneticPr fontId="27" type="noConversion"/>
  </si>
  <si>
    <t>Tercer cuartil</t>
    <phoneticPr fontId="27" type="noConversion"/>
  </si>
  <si>
    <t>Cuarto cuartil</t>
    <phoneticPr fontId="27" type="noConversion"/>
  </si>
  <si>
    <t>Cuartiles</t>
    <phoneticPr fontId="27" type="noConversion"/>
  </si>
  <si>
    <t>Matlab</t>
    <phoneticPr fontId="27" type="noConversion"/>
  </si>
  <si>
    <t>Excel</t>
    <phoneticPr fontId="27" type="noConversion"/>
  </si>
  <si>
    <t>ENOE/ANUIS</t>
    <phoneticPr fontId="27" type="noConversion"/>
  </si>
  <si>
    <t>Población ocupada en el sector primario</t>
    <phoneticPr fontId="27" type="noConversion"/>
  </si>
  <si>
    <t>En los estados sin información se utilizó el promedio, para no afectarlos ni beneficiarlos</t>
    <phoneticPr fontId="27" type="noConversion"/>
  </si>
  <si>
    <t>%</t>
    <phoneticPr fontId="27" type="noConversion"/>
  </si>
  <si>
    <t>km2 / 100,000 km2 ponderados por biodiversidad</t>
    <phoneticPr fontId="27" type="noConversion"/>
  </si>
  <si>
    <t>¿Más es mejor?</t>
    <phoneticPr fontId="27" type="noConversion"/>
  </si>
  <si>
    <t>Coeficiente de desigualdad en los ingresos</t>
    <phoneticPr fontId="27" type="noConversion"/>
  </si>
  <si>
    <t>Piezas por cada mil habitantes</t>
    <phoneticPr fontId="27" type="noConversion"/>
  </si>
  <si>
    <t>Patentes socilicitadas por cada millón de habitantes</t>
    <phoneticPr fontId="27" type="noConversion"/>
  </si>
  <si>
    <t>En cada mil unidades eco</t>
    <phoneticPr fontId="27" type="noConversion"/>
  </si>
  <si>
    <t>Número de investgadores</t>
    <phoneticPr fontId="27" type="noConversion"/>
  </si>
  <si>
    <t>Investigadores por cada 10,000 PEA</t>
    <phoneticPr fontId="27" type="noConversion"/>
  </si>
  <si>
    <t>Densidad de transporte público</t>
    <phoneticPr fontId="27" type="noConversion"/>
  </si>
  <si>
    <t>Vehículos de transporte / Mil habitantes</t>
    <phoneticPr fontId="27" type="noConversion"/>
  </si>
  <si>
    <t>no</t>
    <phoneticPr fontId="27" type="noConversion"/>
  </si>
  <si>
    <t>Penetración del sistema financiero privado</t>
    <phoneticPr fontId="27" type="noConversion"/>
  </si>
  <si>
    <t>Módulos /10,000 habitantes</t>
    <phoneticPr fontId="27" type="noConversion"/>
  </si>
  <si>
    <t>Presencia de la banca comercial (oficinas /100,000 hbt)</t>
    <phoneticPr fontId="27" type="noConversion"/>
  </si>
  <si>
    <t>oficinas / 100,000 habitantes</t>
    <phoneticPr fontId="27" type="noConversion"/>
  </si>
  <si>
    <t>Monto de primas por millar de PIB</t>
    <phoneticPr fontId="27" type="noConversion"/>
  </si>
  <si>
    <t>Penetración del seguro en la economía</t>
    <phoneticPr fontId="27" type="noConversion"/>
  </si>
  <si>
    <t>Pesos por cada millón de PIB</t>
    <phoneticPr fontId="27" type="noConversion"/>
  </si>
  <si>
    <t>promedio por falta de datos</t>
    <phoneticPr fontId="27" type="noConversion"/>
  </si>
  <si>
    <t>INEGI</t>
    <phoneticPr fontId="27" type="noConversion"/>
  </si>
  <si>
    <t>Pesos ingresados por recaudación de tenencia en cada 10,000 pesos de ingreso de la entidad</t>
    <phoneticPr fontId="27" type="noConversion"/>
  </si>
  <si>
    <t>Pesos ingresados por recaudación de tenencia en cada 10,000 pesos de ingreso de la entidad</t>
    <phoneticPr fontId="27" type="noConversion"/>
  </si>
  <si>
    <t>Mercado informal</t>
    <phoneticPr fontId="27" type="noConversion"/>
  </si>
  <si>
    <t>INM</t>
    <phoneticPr fontId="27" type="noConversion"/>
  </si>
  <si>
    <t>Ingresos por turismo</t>
    <phoneticPr fontId="27" type="noConversion"/>
  </si>
  <si>
    <t>Intercambio comercial con el exterior</t>
    <phoneticPr fontId="27" type="noConversion"/>
  </si>
  <si>
    <t>PIB en dólares</t>
    <phoneticPr fontId="27" type="noConversion"/>
  </si>
  <si>
    <t>INEGI</t>
    <phoneticPr fontId="27" type="noConversion"/>
  </si>
  <si>
    <t>INEGI</t>
    <phoneticPr fontId="27" type="noConversion"/>
  </si>
  <si>
    <t>miles de dólares</t>
    <phoneticPr fontId="27" type="noConversion"/>
  </si>
  <si>
    <t>miles de dólares</t>
    <phoneticPr fontId="27" type="noConversion"/>
  </si>
  <si>
    <t>% PIB</t>
    <phoneticPr fontId="27" type="noConversion"/>
  </si>
  <si>
    <t>Millones de dólares</t>
    <phoneticPr fontId="27" type="noConversion"/>
  </si>
  <si>
    <t>Dólares en cada millar de PIB</t>
    <phoneticPr fontId="27" type="noConversion"/>
  </si>
  <si>
    <t>% Longitud de carreteras de 4 carriles / longitud de carreteras pavimentadas en total</t>
    <phoneticPr fontId="27" type="noConversion"/>
  </si>
  <si>
    <t>% Longitud de carreteras de 4 carriles / longitud de carreteras pavimentadas en total</t>
    <phoneticPr fontId="27" type="noConversion"/>
  </si>
  <si>
    <t>% Longitud de carreteras de 4 carriles / longitud de carreteras pavimentadas en total</t>
    <phoneticPr fontId="27" type="noConversion"/>
  </si>
  <si>
    <t>Número de médicos por cada mil habitantes</t>
  </si>
  <si>
    <t>%PEA</t>
  </si>
  <si>
    <t>CNBV</t>
    <phoneticPr fontId="27" type="noConversion"/>
  </si>
  <si>
    <t>CNBV</t>
    <phoneticPr fontId="27" type="noConversion"/>
  </si>
  <si>
    <t>CNBV</t>
    <phoneticPr fontId="27" type="noConversion"/>
  </si>
  <si>
    <t>Innovación y sofisticación de los sectores económicos</t>
  </si>
  <si>
    <t>Notarías</t>
  </si>
  <si>
    <t>Directorio de la Asociación Nacional del Notariado Mexicano /INEGI</t>
  </si>
  <si>
    <t>Accidentes / 100,000 vehiculos</t>
    <phoneticPr fontId="27" type="noConversion"/>
  </si>
  <si>
    <t>Número de vuelos (operaciones / 1000 PEA)</t>
    <phoneticPr fontId="27" type="noConversion"/>
  </si>
  <si>
    <t>Tamaño del mercado hipotecario</t>
    <phoneticPr fontId="27" type="noConversion"/>
  </si>
  <si>
    <t>Créditos por 1000 PEA</t>
    <phoneticPr fontId="27" type="noConversion"/>
  </si>
  <si>
    <t>Tasa neta participación laboral mujer</t>
    <phoneticPr fontId="27" type="noConversion"/>
  </si>
  <si>
    <t>Nota: D.F. Es promedio pues no estaba disponible</t>
    <phoneticPr fontId="27" type="noConversion"/>
  </si>
  <si>
    <t>Nota: Tlaxcala. Es promedio pues no estaba disponible</t>
    <phoneticPr fontId="27" type="noConversion"/>
  </si>
  <si>
    <t>promedio</t>
    <phoneticPr fontId="27" type="noConversion"/>
  </si>
  <si>
    <t>Porcentaje de hogares con televisión de paga y telefonía fija</t>
    <phoneticPr fontId="27" type="noConversion"/>
  </si>
  <si>
    <t>Porcentaje de hogares que cuentan con internet</t>
  </si>
  <si>
    <t>Cobertura de la banca</t>
    <phoneticPr fontId="27" type="noConversion"/>
  </si>
  <si>
    <t>Captación de la banca / en cada millar de PIB</t>
    <phoneticPr fontId="27" type="noConversion"/>
  </si>
  <si>
    <t>Red carretera avanzada</t>
    <phoneticPr fontId="27" type="noConversion"/>
  </si>
  <si>
    <t>Red carretera avanzada</t>
    <phoneticPr fontId="27" type="noConversion"/>
  </si>
  <si>
    <t>Red carretera avanzada</t>
    <phoneticPr fontId="27" type="noConversion"/>
  </si>
  <si>
    <t>Red carretera avanzada</t>
    <phoneticPr fontId="27" type="noConversion"/>
  </si>
  <si>
    <t>Pesos por PEA</t>
  </si>
  <si>
    <t>Has por trabajador</t>
  </si>
  <si>
    <t>Densidad de las tierras agrícolas por trabajador</t>
  </si>
  <si>
    <t>Miles de pesos por ha</t>
  </si>
  <si>
    <t>Índice (más alto mejor)</t>
  </si>
  <si>
    <t>Coeficiente de invención</t>
  </si>
  <si>
    <t>Datos de 2006</t>
  </si>
  <si>
    <t>%  (Ingresos por participaciones federales+ aportaciones federales+cuenta de terceros)/Ingresos totales</t>
    <phoneticPr fontId="27" type="noConversion"/>
  </si>
  <si>
    <t>%  (Ingresos por participaciones federales+ aportaciones federales+cuenta de terceros)/Ingresos totales</t>
    <phoneticPr fontId="27" type="noConversion"/>
  </si>
  <si>
    <t>%  (Ingresos por participaciones federales+ aportaciones federales+cuenta de terceros)/Ingresos totales</t>
    <phoneticPr fontId="27" type="noConversion"/>
  </si>
  <si>
    <t>En los estados sin información se utilizó el promedio, para no afectarlos ni beneficiarlos</t>
    <phoneticPr fontId="27" type="noConversion"/>
  </si>
  <si>
    <t>ENOE/ANUIS</t>
    <phoneticPr fontId="27" type="noConversion"/>
  </si>
  <si>
    <t>ENOE/ANUIS</t>
    <phoneticPr fontId="27" type="noConversion"/>
  </si>
  <si>
    <t>ENOE/ANUIS</t>
    <phoneticPr fontId="27" type="noConversion"/>
  </si>
  <si>
    <t>Hidalgo</t>
  </si>
  <si>
    <t>Jalisco</t>
  </si>
  <si>
    <t>México</t>
  </si>
  <si>
    <t>Michoacán</t>
  </si>
  <si>
    <t>Población ocupada en el sector primario</t>
    <phoneticPr fontId="27" type="noConversion"/>
  </si>
  <si>
    <t>Hogares con televisión de paga y telefonía fija</t>
    <phoneticPr fontId="27" type="noConversion"/>
  </si>
  <si>
    <t>Hogares con televisión de paga y telefonía fija</t>
    <phoneticPr fontId="27" type="noConversion"/>
  </si>
  <si>
    <t>Personas con menos de dos salarios minimos / personas con más de dos salarios mínimos</t>
    <phoneticPr fontId="27" type="noConversion"/>
  </si>
  <si>
    <t>Muertes en cada 100,000 habitantes</t>
    <phoneticPr fontId="27" type="noConversion"/>
  </si>
  <si>
    <t>% de la PEA</t>
    <phoneticPr fontId="27" type="noConversion"/>
  </si>
  <si>
    <t>INEGI:ENIGH</t>
    <phoneticPr fontId="27" type="noConversion"/>
  </si>
  <si>
    <t>Flujo de extranjeros</t>
    <phoneticPr fontId="27" type="noConversion"/>
  </si>
  <si>
    <t>Flujo de extranjeros</t>
    <phoneticPr fontId="27" type="noConversion"/>
  </si>
  <si>
    <t>INM</t>
    <phoneticPr fontId="27" type="noConversion"/>
  </si>
  <si>
    <t>INM</t>
    <phoneticPr fontId="27" type="noConversion"/>
  </si>
  <si>
    <t>Entradas de extranjeros al Estado / Entradas de extranjeros al país</t>
    <phoneticPr fontId="27" type="noConversion"/>
  </si>
  <si>
    <t>Entradas de extranjeros al Estado / Entradas de extranjeros al país</t>
    <phoneticPr fontId="27" type="noConversion"/>
  </si>
  <si>
    <t>ENOE/INEGI</t>
    <phoneticPr fontId="27" type="noConversion"/>
  </si>
  <si>
    <t>ENOE/INEGI</t>
    <phoneticPr fontId="27" type="noConversion"/>
  </si>
  <si>
    <t>ENOE/INEGI</t>
    <phoneticPr fontId="27" type="noConversion"/>
  </si>
  <si>
    <t>ENOE/INEGI</t>
    <phoneticPr fontId="27" type="noConversion"/>
  </si>
  <si>
    <t>ENOE/INEGI</t>
    <phoneticPr fontId="27" type="noConversion"/>
  </si>
  <si>
    <t>Disponibilidad de aeropuertos</t>
    <phoneticPr fontId="27" type="noConversion"/>
  </si>
  <si>
    <t>Disponibilidad de aeropuertos</t>
    <phoneticPr fontId="27" type="noConversion"/>
  </si>
  <si>
    <t># nacionales e internacionales en cada 10,000km2</t>
    <phoneticPr fontId="27" type="noConversion"/>
  </si>
  <si>
    <t># nacionales e internacionales en cada 10,000km2</t>
    <phoneticPr fontId="27" type="noConversion"/>
  </si>
  <si>
    <t># nacionales e internacionales en cada 10,000km2</t>
    <phoneticPr fontId="27" type="noConversion"/>
  </si>
  <si>
    <t>INEGI</t>
    <phoneticPr fontId="27" type="noConversion"/>
  </si>
  <si>
    <t>Número de créditos ejercidos</t>
    <phoneticPr fontId="27" type="noConversion"/>
  </si>
  <si>
    <t>CONAVI</t>
    <phoneticPr fontId="27" type="noConversion"/>
  </si>
  <si>
    <t>CONAVI</t>
    <phoneticPr fontId="27" type="noConversion"/>
  </si>
  <si>
    <t>CONAVI</t>
    <phoneticPr fontId="27" type="noConversion"/>
  </si>
  <si>
    <t>#</t>
    <phoneticPr fontId="27" type="noConversion"/>
  </si>
  <si>
    <t>Captación de la banca comercial</t>
    <phoneticPr fontId="27" type="noConversion"/>
  </si>
  <si>
    <t>Captación de la banca comercial</t>
    <phoneticPr fontId="27" type="noConversion"/>
  </si>
  <si>
    <t>Eficiencia terminal en preparatoria</t>
  </si>
  <si>
    <t>Población económicamente activa que ha recibido capacitación</t>
  </si>
  <si>
    <t>CONACYT</t>
  </si>
  <si>
    <t>Conacyt</t>
  </si>
  <si>
    <t>Unidades</t>
  </si>
  <si>
    <t>Personas</t>
  </si>
  <si>
    <t>Atracción de talento</t>
  </si>
  <si>
    <t>%foráneos</t>
  </si>
  <si>
    <t>Población sin acceso a instituciones de salud</t>
  </si>
  <si>
    <t>% del total</t>
  </si>
  <si>
    <t>Venta de inmuebles</t>
  </si>
  <si>
    <t>Miles de pesos</t>
    <phoneticPr fontId="27" type="noConversion"/>
  </si>
  <si>
    <t>Miles de pesos</t>
    <phoneticPr fontId="27" type="noConversion"/>
  </si>
  <si>
    <t>Miles de pesos</t>
    <phoneticPr fontId="27" type="noConversion"/>
  </si>
  <si>
    <t>Tasa de homicidios</t>
  </si>
  <si>
    <t>Tasa de reforestación anual</t>
  </si>
  <si>
    <t>Pasivos promedio del gobierno</t>
  </si>
  <si>
    <t>%PIB</t>
  </si>
  <si>
    <t>Productividad neta de los activos</t>
  </si>
  <si>
    <t>Disponibilidad de capital</t>
  </si>
  <si>
    <t>Módulos de la banca múltiple</t>
    <phoneticPr fontId="27" type="noConversion"/>
  </si>
  <si>
    <t>Número de módiulos</t>
    <phoneticPr fontId="27" type="noConversion"/>
  </si>
  <si>
    <t>Disponibilidad de aeropuertos</t>
    <phoneticPr fontId="27" type="noConversion"/>
  </si>
  <si>
    <t>Valor de la producción agrícola en miles de pesos corrientes / hm3 de agua subterránea utilizados</t>
    <phoneticPr fontId="27" type="noConversion"/>
  </si>
  <si>
    <t>Dato de 2009</t>
    <phoneticPr fontId="27" type="noConversion"/>
  </si>
  <si>
    <t>Analfabetismo</t>
    <phoneticPr fontId="27" type="noConversion"/>
  </si>
  <si>
    <t>Analfabetismo</t>
    <phoneticPr fontId="27" type="noConversion"/>
  </si>
  <si>
    <t>Analfabetismo</t>
    <phoneticPr fontId="27" type="noConversion"/>
  </si>
  <si>
    <t>Chihuahua</t>
  </si>
  <si>
    <t>Coahuila</t>
  </si>
  <si>
    <t>Colima</t>
  </si>
  <si>
    <t>Distrito Federal</t>
  </si>
  <si>
    <t>Durango</t>
  </si>
  <si>
    <t>Guanajuato</t>
  </si>
  <si>
    <t>Guerrero</t>
  </si>
  <si>
    <t>Baja California Sur</t>
  </si>
  <si>
    <t>Campeche</t>
  </si>
  <si>
    <t>Chiapas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</si>
  <si>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</si>
  <si>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</si>
  <si>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</si>
  <si>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</si>
  <si>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</si>
  <si>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</si>
  <si>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</si>
  <si>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</si>
  <si>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</si>
  <si>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</si>
  <si>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</si>
  <si>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</si>
  <si>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Población ocupada en el sector primario</t>
    <phoneticPr fontId="27" type="noConversion"/>
  </si>
  <si>
    <t>Hogares con televisión de paga y telefonía fija</t>
    <phoneticPr fontId="27" type="noConversion"/>
  </si>
  <si>
    <t>INEGI: ENIGH</t>
    <phoneticPr fontId="27" type="noConversion"/>
  </si>
  <si>
    <t>INEGI: ENIGH</t>
    <phoneticPr fontId="27" type="noConversion"/>
  </si>
  <si>
    <t>INEGI: ENIGH</t>
    <phoneticPr fontId="27" type="noConversion"/>
  </si>
  <si>
    <t>Número de hogares</t>
    <phoneticPr fontId="27" type="noConversion"/>
  </si>
  <si>
    <t>INEGI:ENIGH</t>
    <phoneticPr fontId="27" type="noConversion"/>
  </si>
  <si>
    <t>INEGI:ENIGH</t>
    <phoneticPr fontId="27" type="noConversion"/>
  </si>
  <si>
    <t>Relación de la producción agrícola y consumo de agua en la agricultura</t>
    <phoneticPr fontId="27" type="noConversion"/>
  </si>
  <si>
    <t>SAGARPA / CONAGUA</t>
    <phoneticPr fontId="27" type="noConversion"/>
  </si>
  <si>
    <t>Millones de dólares</t>
    <phoneticPr fontId="27" type="noConversion"/>
  </si>
  <si>
    <t>Millones de dólares</t>
    <phoneticPr fontId="27" type="noConversion"/>
  </si>
  <si>
    <t>Derecho</t>
    <phoneticPr fontId="27" type="noConversion"/>
  </si>
  <si>
    <t>Ejecución de contratos</t>
    <phoneticPr fontId="27" type="noConversion"/>
  </si>
  <si>
    <t>Ejecución de contratos</t>
    <phoneticPr fontId="27" type="noConversion"/>
  </si>
  <si>
    <t>Número de notarios</t>
    <phoneticPr fontId="27" type="noConversion"/>
  </si>
  <si>
    <t>Directorio de la Asociación Nacional del Notariado Mexicano</t>
    <phoneticPr fontId="27" type="noConversion"/>
  </si>
  <si>
    <t>Percentiles medios</t>
    <phoneticPr fontId="27" type="noConversion"/>
  </si>
  <si>
    <t>Percentiles medios</t>
    <phoneticPr fontId="27" type="noConversion"/>
  </si>
  <si>
    <t>Doing Business</t>
    <phoneticPr fontId="27" type="noConversion"/>
  </si>
  <si>
    <t>Doing Business</t>
    <phoneticPr fontId="27" type="noConversion"/>
  </si>
  <si>
    <t>Dato del 2009</t>
    <phoneticPr fontId="27" type="noConversion"/>
  </si>
  <si>
    <t>Dato del 2009</t>
    <phoneticPr fontId="27" type="noConversion"/>
  </si>
  <si>
    <t>Datos del 2010</t>
    <phoneticPr fontId="27" type="noConversion"/>
  </si>
  <si>
    <t>#</t>
    <phoneticPr fontId="27" type="noConversion"/>
  </si>
  <si>
    <t>Número de notarios</t>
    <phoneticPr fontId="27" type="noConversion"/>
  </si>
  <si>
    <t>Ingreso promedio de la mujer</t>
  </si>
  <si>
    <t>Calidad educativa</t>
  </si>
  <si>
    <t>Calificación promedio matemáticas</t>
  </si>
  <si>
    <t>INEGI-SIMBAD</t>
  </si>
  <si>
    <t>Médicos</t>
  </si>
  <si>
    <t>CNSF</t>
  </si>
  <si>
    <t xml:space="preserve"> Dirección General de Aeronáutica Civil</t>
  </si>
  <si>
    <t>Doing Business</t>
  </si>
  <si>
    <t>SHCP</t>
  </si>
  <si>
    <t>IMCO</t>
  </si>
  <si>
    <t>SE</t>
  </si>
  <si>
    <t>IMPI</t>
  </si>
  <si>
    <t>CONAGUA</t>
  </si>
  <si>
    <t>CFE</t>
  </si>
  <si>
    <t>SS</t>
  </si>
  <si>
    <t>SEP</t>
  </si>
  <si>
    <t>ENLACE</t>
  </si>
  <si>
    <t>CNBV</t>
  </si>
  <si>
    <t>CONAVI</t>
  </si>
  <si>
    <t>IMCO con datos Diario Oficial</t>
  </si>
  <si>
    <t>IMOCORP</t>
  </si>
  <si>
    <t>Inegi</t>
  </si>
  <si>
    <t>Cofetel</t>
  </si>
  <si>
    <t>SCT</t>
  </si>
  <si>
    <t>DGAC</t>
  </si>
  <si>
    <t>Km2</t>
  </si>
  <si>
    <t>000 pesos corrientes</t>
  </si>
  <si>
    <t>000 pesos a precios de 2003</t>
  </si>
  <si>
    <t>Índice</t>
  </si>
  <si>
    <t>Delitos por cada 100,000 habitantes</t>
  </si>
  <si>
    <t>% población de 18 años o más que sienten su estado inseguro</t>
  </si>
  <si>
    <t>Indice (0-5)</t>
  </si>
  <si>
    <t>Indice(0-5)</t>
  </si>
  <si>
    <t>Penetración de la telefonía movil</t>
    <phoneticPr fontId="27" type="noConversion"/>
  </si>
  <si>
    <t>Penetración de la telefonía movil</t>
    <phoneticPr fontId="27" type="noConversion"/>
  </si>
  <si>
    <t>Carga portuaria (aérea y marítima)</t>
    <phoneticPr fontId="27" type="noConversion"/>
  </si>
  <si>
    <t>Carga portuaria (aérea y marítima)</t>
    <phoneticPr fontId="27" type="noConversion"/>
  </si>
  <si>
    <t>Carga portuaria (aérea y marítima)</t>
    <phoneticPr fontId="27" type="noConversion"/>
  </si>
  <si>
    <t>Productividad agrícola (por Ha. Cosechada)</t>
  </si>
  <si>
    <t>Salarios promedio</t>
  </si>
  <si>
    <t>Grado promedio de escolaridad</t>
  </si>
  <si>
    <t>Años de estudio</t>
  </si>
  <si>
    <t>Unidades económicas totales</t>
  </si>
  <si>
    <t>Deuda directa</t>
  </si>
  <si>
    <t>Saldos totales de las obligaciones financieras de las entidades federativas</t>
  </si>
  <si>
    <t>Crecimiento promedio del PIB</t>
  </si>
  <si>
    <t>Deuda como porcentaje de ingresos garantizables</t>
  </si>
  <si>
    <t>Plazo promedio de vencimiento de la deuda</t>
  </si>
  <si>
    <t>%
(TACC últimos 3 años)</t>
  </si>
  <si>
    <t>INEGI</t>
    <phoneticPr fontId="27" type="noConversion"/>
  </si>
  <si>
    <t>INEGI</t>
    <phoneticPr fontId="27" type="noConversion"/>
  </si>
  <si>
    <t>INEGI</t>
    <phoneticPr fontId="27" type="noConversion"/>
  </si>
  <si>
    <t>Pesos por hora</t>
    <phoneticPr fontId="27" type="noConversion"/>
  </si>
  <si>
    <t>Pesos por hora</t>
    <phoneticPr fontId="27" type="noConversion"/>
  </si>
  <si>
    <t>Pesos por hora</t>
    <phoneticPr fontId="27" type="noConversion"/>
  </si>
  <si>
    <t>Pesos por hora</t>
    <phoneticPr fontId="27" type="noConversion"/>
  </si>
  <si>
    <t>IMOCORP</t>
    <phoneticPr fontId="27" type="noConversion"/>
  </si>
  <si>
    <t>Extensión de período gubernamental de presidentes municipales</t>
    <phoneticPr fontId="27" type="noConversion"/>
  </si>
  <si>
    <t>Número de despegues y aterrizajes al año</t>
  </si>
  <si>
    <t># de vehículos</t>
  </si>
  <si>
    <t>Penetración del seguro en la economía</t>
  </si>
  <si>
    <t>#ciudades destino</t>
  </si>
  <si>
    <t>Promedio Nacional</t>
  </si>
  <si>
    <t>Talento</t>
  </si>
  <si>
    <t>World Bank</t>
  </si>
  <si>
    <t>% Personas mayores a 25 años con estudios superiores</t>
  </si>
  <si>
    <t>Variables ancla</t>
  </si>
  <si>
    <t>000 de pesos corrientes</t>
  </si>
  <si>
    <t>Miles de USD</t>
  </si>
  <si>
    <t>miles de piezas</t>
  </si>
  <si>
    <t># investigadores del Sistema Nal. De Inv.</t>
  </si>
  <si>
    <t>Aguascalientes</t>
  </si>
  <si>
    <t>Baja California</t>
  </si>
  <si>
    <t>PIB sector industrial (incluye construccion, manufactura, mineria, electricidad, agua y gas)</t>
  </si>
  <si>
    <t>Relaciones</t>
  </si>
  <si>
    <t>Facilidad para abrir una empresa</t>
  </si>
  <si>
    <t>Índice de calidad de calidad de gobierno electrónico</t>
  </si>
  <si>
    <t>Autonomía fiscal</t>
  </si>
  <si>
    <t>PIB servicios (incluye comercio, restaurantes, hoteles, transporte, almacenaje, telecomunicaciones, servicios financieros, seguros, actividades inmobiliarias y de alquiler, servicios comunales, sociales y personales)</t>
  </si>
  <si>
    <t>Patentes solicitadas por entidad de residencia del inventor</t>
  </si>
  <si>
    <t>Empresas con ISO 9000</t>
  </si>
  <si>
    <t>Factor</t>
  </si>
  <si>
    <t>Otras variables</t>
  </si>
  <si>
    <t>Medio Ambiente</t>
  </si>
  <si>
    <t>Sociedad incluyente</t>
  </si>
  <si>
    <t>Macroeconomía</t>
  </si>
  <si>
    <t>Penetración de la telefonía movil</t>
    <phoneticPr fontId="27" type="noConversion"/>
  </si>
  <si>
    <t>Personas en el mercado informal</t>
  </si>
  <si>
    <t>Indice (1-5)</t>
  </si>
  <si>
    <t>Indice(1-5)</t>
  </si>
  <si>
    <t>Valores estimados CAGR</t>
  </si>
  <si>
    <t>???</t>
  </si>
  <si>
    <t>CIDE</t>
  </si>
  <si>
    <t>Índice de calidad de la transparencia</t>
  </si>
  <si>
    <t>Sólo hay datosde 2010</t>
  </si>
  <si>
    <t>Valores de 2010</t>
  </si>
  <si>
    <t>Redondeado</t>
  </si>
  <si>
    <t>Eventos registrados</t>
  </si>
  <si>
    <t>% de generación de electricidad eólica+hidoelécrica sobre generación total</t>
  </si>
  <si>
    <t>Empresas certificadas por su responsabilidad ambiental (en cada diez mil unidades económicas)</t>
  </si>
  <si>
    <t>Porcentaje de disposición de residuos sólidos en rellenos sanitarios</t>
  </si>
  <si>
    <t># Certificados de industria limpia por cada 10,000 unidades económicas</t>
  </si>
  <si>
    <t>Otros:</t>
  </si>
  <si>
    <t>Tasa de dependencia económica</t>
  </si>
  <si>
    <t>Investigadores</t>
  </si>
  <si>
    <t>Extensión de período gubernamental de presidentes municipales</t>
    <phoneticPr fontId="27" type="noConversion"/>
  </si>
  <si>
    <t>Extensión de período gubernamental de presidentes municipales</t>
    <phoneticPr fontId="27" type="noConversion"/>
  </si>
  <si>
    <t>Formación bruta de capital fijo</t>
  </si>
  <si>
    <t>Fuente</t>
  </si>
  <si>
    <t>CONAPO</t>
  </si>
  <si>
    <t>INEGI</t>
  </si>
  <si>
    <t>Transparencia Mexicana</t>
  </si>
  <si>
    <t>ICESI</t>
  </si>
  <si>
    <t>Consejo Coordinador Financiero</t>
  </si>
  <si>
    <t>SEMARNAT</t>
  </si>
  <si>
    <t>PROFEPA</t>
  </si>
  <si>
    <t>Conabio</t>
  </si>
  <si>
    <t>SAGARPA</t>
  </si>
  <si>
    <t>Hogares con acceso a internet</t>
  </si>
  <si>
    <t>Total de hogares</t>
  </si>
  <si>
    <t>Ranking Final Caja Negra</t>
  </si>
  <si>
    <t>Aleatorio</t>
  </si>
  <si>
    <t>Como se toma el crecimiento base 2003, estas cifras serían crecimiento negativo. Para evitarlo en 2001 y 2001 copiamos lo de 2003</t>
    <phoneticPr fontId="27" type="noConversion"/>
  </si>
  <si>
    <t>Accidentes por malas condiciones del camino</t>
  </si>
  <si>
    <t>Operaciones atendidas en los aeropuertos</t>
  </si>
  <si>
    <t>Intercambio con el extranjero</t>
  </si>
  <si>
    <t>Participación ciudadana en las elecciones</t>
  </si>
  <si>
    <t>Superficie agrícola (media móvil de 4 años)</t>
  </si>
  <si>
    <t>Inversión en bienes informáticos</t>
  </si>
  <si>
    <t>Eficiencia en recaudación</t>
  </si>
  <si>
    <t>Recaudación de tenencia</t>
  </si>
  <si>
    <t>Espacios Públicos</t>
  </si>
  <si>
    <t>Calificación 0-100</t>
  </si>
  <si>
    <t xml:space="preserve"> #</t>
  </si>
  <si>
    <t>Has</t>
  </si>
  <si>
    <t>Has
(Aproximada) 
Incl bosq y selv, no incl veg zonas áridas y perturb</t>
  </si>
  <si>
    <t>#</t>
  </si>
  <si>
    <t>(Unidades aproximadas)</t>
  </si>
  <si>
    <t>km2</t>
  </si>
  <si>
    <t>Miles de pesos corrientes</t>
  </si>
  <si>
    <t>Indice de sobreexplotación 
(extracción/
recargas)</t>
  </si>
  <si>
    <t>litros por segundo</t>
  </si>
  <si>
    <t>000 Ton</t>
  </si>
  <si>
    <t>%</t>
  </si>
  <si>
    <t>Porcentaje de la población con servicio de agua potable</t>
  </si>
  <si>
    <t>Años</t>
  </si>
  <si>
    <t>En relación con el del hombre</t>
  </si>
  <si>
    <t>Grado</t>
  </si>
  <si>
    <t>Pesos</t>
  </si>
  <si>
    <t>miles de pesos</t>
  </si>
  <si>
    <t>% sufragio</t>
  </si>
  <si>
    <t>Por cada 100 habitantes</t>
  </si>
  <si>
    <t># hogares</t>
  </si>
  <si>
    <t>km</t>
  </si>
  <si>
    <t>Miles de toneladas</t>
  </si>
  <si>
    <t>Percentil promedio</t>
  </si>
  <si>
    <t>pesos ingresados x peso gastado</t>
  </si>
  <si>
    <t xml:space="preserve">Destinos aéreos </t>
  </si>
  <si>
    <t>Unidades de transporte público</t>
  </si>
  <si>
    <t>Oficinas de banca comercial</t>
  </si>
  <si>
    <t>Monto de las primas pagadas en seguro directo</t>
  </si>
  <si>
    <t>Agilidad del registro público</t>
  </si>
  <si>
    <t>Índice de información presupuestal</t>
  </si>
  <si>
    <t xml:space="preserve">Ingresos directos por turismo( Servicios de alojamiento temporal y de preparación de alimentos y bebidas) </t>
  </si>
  <si>
    <t>Exportaciones (estimado)</t>
  </si>
  <si>
    <t>Importaciones (estimado)</t>
  </si>
  <si>
    <t>Inversión extranjera directa (neta)</t>
  </si>
  <si>
    <t>Correspondencia internacional enviada y recibida</t>
  </si>
  <si>
    <t xml:space="preserve">ordenar por varianza </t>
    <phoneticPr fontId="27" type="noConversion"/>
  </si>
  <si>
    <t>un corte</t>
    <phoneticPr fontId="27" type="noConversion"/>
  </si>
  <si>
    <t>dos cortes</t>
    <phoneticPr fontId="27" type="noConversion"/>
  </si>
  <si>
    <t>tres cortes</t>
    <phoneticPr fontId="27" type="noConversion"/>
  </si>
  <si>
    <t>Dólares per cápita</t>
    <phoneticPr fontId="27" type="noConversion"/>
  </si>
  <si>
    <t>Sistema Político</t>
  </si>
  <si>
    <t>Mercado de factores</t>
  </si>
  <si>
    <t>Precursores</t>
  </si>
  <si>
    <t>Gobierno</t>
  </si>
  <si>
    <t>Tlaxcala</t>
  </si>
  <si>
    <t>Veracruz</t>
  </si>
  <si>
    <t>Yucatán</t>
  </si>
  <si>
    <t>Zacatecas</t>
  </si>
  <si>
    <t>Nota:</t>
  </si>
  <si>
    <t>Valores estimados</t>
  </si>
  <si>
    <t>No encuentro el archivo</t>
  </si>
  <si>
    <t>Los datos entre 2001 y 2008 son los mismos</t>
  </si>
  <si>
    <t>Nueva / Los ceros indican ausencia de datos</t>
  </si>
  <si>
    <t>Indicador</t>
  </si>
  <si>
    <t>Población</t>
  </si>
  <si>
    <t>PEA</t>
  </si>
  <si>
    <t>Superficie</t>
  </si>
  <si>
    <t>PIB corriente</t>
  </si>
  <si>
    <t>PIB constante</t>
  </si>
  <si>
    <t>Índice de corrupción y buen gobierno</t>
  </si>
  <si>
    <t>Incidencia delictiva</t>
  </si>
  <si>
    <t>Percepción sobre inseguridad</t>
  </si>
  <si>
    <t>Imparcialidad de los jueces</t>
  </si>
  <si>
    <t>Calidad institucional de la justicia</t>
  </si>
  <si>
    <t>Duración procedimientos mercantiles</t>
  </si>
  <si>
    <t>Indice de eficiencia en la ejecución de sentencias</t>
  </si>
  <si>
    <t>Homicidios</t>
  </si>
  <si>
    <t>Superficie anual reforestada</t>
  </si>
  <si>
    <t xml:space="preserve">Extensión arbolada </t>
  </si>
  <si>
    <t>Biodiversidad (especies de fauna y flora)</t>
  </si>
  <si>
    <t>Areas naturales protegidas</t>
  </si>
  <si>
    <t>Valor de la producción agrícola</t>
  </si>
  <si>
    <t>Sobre_
explotación de acuíferos</t>
  </si>
  <si>
    <t>Volumen tratado de aguas residuales (Caudal tratado)</t>
  </si>
  <si>
    <t>Generación de residuos sólidos</t>
  </si>
  <si>
    <t>Fuentes de energía no contaminantes</t>
  </si>
  <si>
    <t>Disposición en rellenos sanitarios</t>
  </si>
  <si>
    <t>Más de 1 y hasta 2 S.M.</t>
  </si>
  <si>
    <t>Más de 5 S.M.</t>
  </si>
  <si>
    <t>Muertes provocadas por desnutrición</t>
  </si>
  <si>
    <t>Población ocupada femenil</t>
  </si>
  <si>
    <t>Eficiencia terminal en secundaria</t>
  </si>
  <si>
    <t>Inversión ejercida en adquisición de vivienda</t>
  </si>
  <si>
    <t>Activos fijos netos</t>
  </si>
  <si>
    <t>Emergencias industriales</t>
  </si>
  <si>
    <t>no</t>
  </si>
  <si>
    <t>SNSP</t>
  </si>
  <si>
    <t>Número de delitos</t>
  </si>
  <si>
    <t>Esperanza de vida al nacer</t>
  </si>
  <si>
    <t>% Defunciones de menores de un año de edad por cada 1 000 nacidos vivos</t>
  </si>
  <si>
    <t>Población con acceso a drenaje</t>
  </si>
  <si>
    <t>Porcentaje de la población con acceso a drenaje</t>
  </si>
  <si>
    <t>Valor económico del grado de escolaridad</t>
  </si>
  <si>
    <t>Incremento en el ingreso los años de escolaridad</t>
  </si>
  <si>
    <t>Secciones con atención especial</t>
  </si>
  <si>
    <t>% de secciones</t>
  </si>
  <si>
    <t>IFE</t>
  </si>
  <si>
    <t>% del total de secciones</t>
  </si>
  <si>
    <t>Tasa de crecimiento anual</t>
  </si>
  <si>
    <t>Miles de pesos</t>
  </si>
  <si>
    <t>Relación de personas mayores sobre menores</t>
  </si>
  <si>
    <t>Relación personas en edad de trabajar sobre los ancianos y niños</t>
  </si>
  <si>
    <t>Relacion de los en edad de trabajar sobre dependientes</t>
  </si>
  <si>
    <t>Monitoreo de la calidad del aire</t>
  </si>
  <si>
    <t>INE</t>
  </si>
  <si>
    <t>Índice de monitoreo</t>
  </si>
  <si>
    <t>si</t>
  </si>
  <si>
    <t>Desastres naturales</t>
  </si>
  <si>
    <t>CENAPRED</t>
  </si>
  <si>
    <t>Número de veces que se necestió ayuda del FONDEN</t>
  </si>
  <si>
    <t>NÚMERO DE VECES DE AYUDA DEL FONDEN</t>
  </si>
  <si>
    <t>AYUDA POR EL FONDEN</t>
  </si>
  <si>
    <t>PIB p/c</t>
  </si>
  <si>
    <t>Participación laboral</t>
  </si>
  <si>
    <t>PEA/habitantes</t>
  </si>
  <si>
    <t>Pesos anuales</t>
  </si>
  <si>
    <t>inegi</t>
  </si>
  <si>
    <t>pesos anuales</t>
  </si>
  <si>
    <t>Dato de 2012</t>
  </si>
  <si>
    <t>Valores de 2008</t>
  </si>
  <si>
    <t>Datos de 2008</t>
  </si>
  <si>
    <t>PIB servicios</t>
  </si>
  <si>
    <t>PIB sector industrial</t>
  </si>
  <si>
    <t>Dato 2010</t>
  </si>
  <si>
    <t>Dato 2008</t>
  </si>
  <si>
    <t>Dato normalizado</t>
  </si>
  <si>
    <t>Datos generales</t>
  </si>
  <si>
    <r>
      <t>Superficie (kms.</t>
    </r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)</t>
    </r>
  </si>
  <si>
    <t>PIB (millones 2010)</t>
  </si>
  <si>
    <t>Posición 2010</t>
  </si>
  <si>
    <t>Posición 2008</t>
  </si>
  <si>
    <t>Cambio</t>
  </si>
  <si>
    <t>Dato normalizado 2008</t>
  </si>
  <si>
    <t>Mejor práctica</t>
  </si>
  <si>
    <t>Por cada 100 mil habitantes</t>
  </si>
  <si>
    <t>Por cada 100 mil PEA</t>
  </si>
  <si>
    <t>2010-2008</t>
  </si>
  <si>
    <t>2010-2010</t>
  </si>
  <si>
    <t>Diferencia</t>
  </si>
  <si>
    <t>Variación porcentual</t>
  </si>
  <si>
    <t>Ejecución de contratos</t>
  </si>
  <si>
    <t>Coeficiente de desigualdad en los ingresos</t>
  </si>
  <si>
    <t>Analfabetismo</t>
  </si>
  <si>
    <t>Extensión de período gubernamental de presidentes municipales</t>
  </si>
  <si>
    <t>Porcentaje de hogares con televisión de paga y telefonía fija</t>
  </si>
  <si>
    <t>Penetración de la telefonía movil</t>
  </si>
  <si>
    <t>Cobertura de la banca</t>
  </si>
  <si>
    <t>Red carretera avanzada</t>
  </si>
  <si>
    <t>Carga portuaria (aérea y marítima)</t>
  </si>
  <si>
    <t>Densidad de transporte público</t>
  </si>
  <si>
    <t>Tamaño del mercado hipotecario</t>
  </si>
  <si>
    <t>Penetración del sistema financiero privado</t>
  </si>
  <si>
    <t>Disponibilidad de aeropuertos</t>
  </si>
  <si>
    <t>Mercado informal</t>
  </si>
  <si>
    <t>Ingresos por turismo</t>
  </si>
  <si>
    <t>Intercambio comercial con el exterior</t>
  </si>
  <si>
    <t>Número de investgadores</t>
  </si>
  <si>
    <t>Mejores 5</t>
  </si>
  <si>
    <t>Peores 5</t>
  </si>
  <si>
    <t>Índice de percepción de inseguridad</t>
  </si>
  <si>
    <t>Índice de calidad institucional de la justicia</t>
  </si>
  <si>
    <t>Índice de duración procedimientos mercantiles</t>
  </si>
  <si>
    <t>Serivicios notariales</t>
  </si>
  <si>
    <t>Empresas certificadas por su responsabilidad ambiental</t>
  </si>
  <si>
    <t>Consumo de agua en la agricultura</t>
  </si>
  <si>
    <t>Sobreexplotación de acuíferos</t>
  </si>
  <si>
    <t>Volumen tratado de aguas residuales</t>
  </si>
  <si>
    <t>Manejo de basura</t>
  </si>
  <si>
    <t>Muertes por desnutrición</t>
  </si>
  <si>
    <t>Participación laboral mujer</t>
  </si>
  <si>
    <t>Equidad salarial</t>
  </si>
  <si>
    <t>PIB per cápita</t>
  </si>
  <si>
    <t>Productividad agrícola</t>
  </si>
  <si>
    <t>Escolaridad</t>
  </si>
  <si>
    <t xml:space="preserve">Número de vuelos </t>
  </si>
  <si>
    <t>Presencia de la banca comercial</t>
  </si>
  <si>
    <t>Flujo de visitantes extranjeros</t>
  </si>
  <si>
    <t xml:space="preserve">Inversión extranjera directa </t>
  </si>
  <si>
    <t>Crecimiento del PIB industrial</t>
  </si>
  <si>
    <t>Crecimiento del PIB de servicios</t>
  </si>
  <si>
    <t>Patentes</t>
  </si>
  <si>
    <t>Empresas certificadas con ISO 9000</t>
  </si>
  <si>
    <t>GENERAL</t>
  </si>
  <si>
    <t>Economía</t>
  </si>
  <si>
    <t>Político</t>
  </si>
  <si>
    <t>Rel Int</t>
  </si>
  <si>
    <t>Sectores</t>
  </si>
  <si>
    <t>Promedio edos 2010</t>
  </si>
  <si>
    <t>Promedio edos 2008</t>
  </si>
  <si>
    <t>Elegir estado: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</si>
</sst>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"/>
    <numFmt numFmtId="165" formatCode="0.0%"/>
    <numFmt numFmtId="166" formatCode="0.0"/>
    <numFmt numFmtId="167" formatCode="_-* #,##0_-;\-* #,##0_-;_-* &quot;-&quot;??_-;_-@_-"/>
    <numFmt numFmtId="168" formatCode="0.0000000"/>
    <numFmt numFmtId="169" formatCode="0.000"/>
    <numFmt numFmtId="170" formatCode="0.000000"/>
    <numFmt numFmtId="171" formatCode="0.00000000"/>
    <numFmt numFmtId="172" formatCode="#,##0.000"/>
    <numFmt numFmtId="173" formatCode="0.0000"/>
  </numFmts>
  <fonts count="67"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sz val="8"/>
      <name val="Arial Narrow"/>
      <family val="2"/>
    </font>
    <font>
      <b/>
      <sz val="8"/>
      <color indexed="9"/>
      <name val="Arial Narrow"/>
      <family val="2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0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Arial"/>
      <family val="2"/>
    </font>
    <font>
      <sz val="10"/>
      <name val="Arial Narrow"/>
      <family val="2"/>
    </font>
    <font>
      <sz val="10"/>
      <name val="Verdana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Calibri"/>
      <family val="2"/>
    </font>
    <font>
      <sz val="11"/>
      <name val="Calibri"/>
    </font>
    <font>
      <sz val="12"/>
      <name val="Calibri"/>
    </font>
    <font>
      <sz val="8"/>
      <color indexed="36"/>
      <name val="Arial Narrow"/>
      <family val="2"/>
    </font>
    <font>
      <sz val="8"/>
      <color indexed="8"/>
      <name val="Arial Narrow"/>
      <family val="2"/>
    </font>
    <font>
      <sz val="8"/>
      <color indexed="55"/>
      <name val="Arial"/>
      <family val="2"/>
    </font>
    <font>
      <sz val="11"/>
      <color indexed="19"/>
      <name val="Calibri"/>
      <family val="2"/>
    </font>
    <font>
      <sz val="8"/>
      <name val="Verdana"/>
    </font>
    <font>
      <sz val="8"/>
      <name val="Arial"/>
      <family val="2"/>
    </font>
    <font>
      <sz val="11"/>
      <name val="Calibri"/>
    </font>
    <font>
      <b/>
      <sz val="8"/>
      <name val="Arial Narrow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19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0"/>
      <name val="Arial Narrow"/>
      <family val="2"/>
    </font>
    <font>
      <b/>
      <sz val="8"/>
      <color indexed="23"/>
      <name val="Arial Narrow"/>
      <family val="2"/>
    </font>
    <font>
      <b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9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1" tint="0.34998626667073579"/>
      <name val="Arial"/>
      <family val="2"/>
    </font>
    <font>
      <b/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</font>
    <font>
      <sz val="12"/>
      <color rgb="FF006100"/>
      <name val="Calibri"/>
      <family val="2"/>
      <scheme val="minor"/>
    </font>
    <font>
      <sz val="8"/>
      <color theme="0" tint="-0.499984740745262"/>
      <name val="Arial"/>
      <family val="2"/>
    </font>
    <font>
      <sz val="8"/>
      <color theme="1" tint="0.499984740745262"/>
      <name val="Arial"/>
      <family val="2"/>
    </font>
    <font>
      <sz val="8"/>
      <color theme="0"/>
      <name val="Arial Narrow"/>
      <family val="2"/>
    </font>
    <font>
      <sz val="8"/>
      <color theme="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6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C6EFCE"/>
      </patternFill>
    </fill>
    <fill>
      <patternFill patternType="solid">
        <fgColor rgb="FF80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 style="thick">
        <color indexed="63"/>
      </top>
      <bottom style="thick">
        <color indexed="63"/>
      </bottom>
      <diagonal/>
    </border>
    <border>
      <left style="medium">
        <color indexed="9"/>
      </left>
      <right/>
      <top style="thick">
        <color indexed="63"/>
      </top>
      <bottom style="thick">
        <color indexed="63"/>
      </bottom>
      <diagonal/>
    </border>
    <border>
      <left/>
      <right style="medium">
        <color indexed="9"/>
      </right>
      <top style="thick">
        <color indexed="63"/>
      </top>
      <bottom style="thick">
        <color indexed="63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ck">
        <color indexed="17"/>
      </left>
      <right style="thick">
        <color indexed="17"/>
      </right>
      <top style="thick">
        <color indexed="17"/>
      </top>
      <bottom style="thick">
        <color indexed="17"/>
      </bottom>
      <diagonal/>
    </border>
    <border>
      <left/>
      <right/>
      <top style="medium">
        <color indexed="21"/>
      </top>
      <bottom style="medium">
        <color indexed="21"/>
      </bottom>
      <diagonal/>
    </border>
    <border>
      <left/>
      <right style="thick">
        <color indexed="17"/>
      </right>
      <top/>
      <bottom/>
      <diagonal/>
    </border>
    <border>
      <left style="thick">
        <color indexed="17"/>
      </left>
      <right style="thick">
        <color indexed="17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ck">
        <color indexed="63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198">
    <xf numFmtId="0" fontId="0" fillId="0" borderId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4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4" borderId="0" applyNumberFormat="0" applyBorder="0" applyAlignment="0" applyProtection="0"/>
    <xf numFmtId="0" fontId="43" fillId="34" borderId="0" applyNumberFormat="0" applyBorder="0" applyAlignment="0" applyProtection="0"/>
    <xf numFmtId="0" fontId="43" fillId="3" borderId="0" applyNumberFormat="0" applyBorder="0" applyAlignment="0" applyProtection="0"/>
    <xf numFmtId="0" fontId="44" fillId="5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5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6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6" fillId="44" borderId="17" applyNumberFormat="0" applyAlignment="0" applyProtection="0"/>
    <xf numFmtId="0" fontId="47" fillId="45" borderId="0" applyNumberFormat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8" fillId="46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" fillId="0" borderId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2" borderId="19" applyNumberFormat="0" applyAlignment="0" applyProtection="0"/>
    <xf numFmtId="0" fontId="32" fillId="0" borderId="0" applyNumberFormat="0" applyFill="0" applyBorder="0" applyAlignment="0" applyProtection="0"/>
    <xf numFmtId="0" fontId="51" fillId="0" borderId="1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0" fillId="0" borderId="0"/>
    <xf numFmtId="0" fontId="60" fillId="0" borderId="0"/>
    <xf numFmtId="43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9" fontId="61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5" borderId="0" applyNumberFormat="0" applyBorder="0" applyAlignment="0" applyProtection="0"/>
    <xf numFmtId="0" fontId="31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43" fontId="18" fillId="0" borderId="0" applyFont="0" applyFill="0" applyBorder="0" applyAlignment="0" applyProtection="0"/>
    <xf numFmtId="0" fontId="49" fillId="0" borderId="0"/>
    <xf numFmtId="9" fontId="1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0" fillId="2" borderId="19" applyNumberFormat="0" applyAlignment="0" applyProtection="0"/>
    <xf numFmtId="0" fontId="32" fillId="0" borderId="0" applyNumberFormat="0" applyFill="0" applyBorder="0" applyAlignment="0" applyProtection="0"/>
    <xf numFmtId="0" fontId="51" fillId="0" borderId="1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2" fillId="50" borderId="0" applyNumberForma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</cellStyleXfs>
  <cellXfs count="332">
    <xf numFmtId="0" fontId="0" fillId="0" borderId="0" xfId="0"/>
    <xf numFmtId="0" fontId="3" fillId="7" borderId="2" xfId="33" applyFont="1" applyFill="1" applyBorder="1" applyAlignment="1" applyProtection="1">
      <alignment horizontal="center" vertical="center" wrapText="1"/>
    </xf>
    <xf numFmtId="0" fontId="3" fillId="7" borderId="3" xfId="33" applyFont="1" applyFill="1" applyBorder="1" applyAlignment="1" applyProtection="1">
      <alignment horizontal="center" vertical="center" wrapText="1"/>
    </xf>
    <xf numFmtId="0" fontId="3" fillId="7" borderId="4" xfId="33" applyFont="1" applyFill="1" applyBorder="1" applyAlignment="1" applyProtection="1">
      <alignment horizontal="center" vertical="center" wrapText="1"/>
    </xf>
    <xf numFmtId="0" fontId="3" fillId="7" borderId="5" xfId="33" applyFont="1" applyFill="1" applyBorder="1" applyAlignment="1" applyProtection="1">
      <alignment horizontal="left" vertical="center" wrapText="1"/>
    </xf>
    <xf numFmtId="0" fontId="3" fillId="7" borderId="6" xfId="33" applyFont="1" applyFill="1" applyBorder="1" applyAlignment="1" applyProtection="1">
      <alignment horizontal="center" vertical="center" wrapText="1"/>
    </xf>
    <xf numFmtId="0" fontId="6" fillId="8" borderId="7" xfId="33" applyFont="1" applyFill="1" applyBorder="1" applyAlignment="1" applyProtection="1">
      <alignment vertical="center"/>
    </xf>
    <xf numFmtId="0" fontId="4" fillId="7" borderId="7" xfId="33" applyFont="1" applyFill="1" applyBorder="1" applyAlignment="1" applyProtection="1">
      <alignment vertical="center"/>
    </xf>
    <xf numFmtId="0" fontId="6" fillId="9" borderId="7" xfId="33" applyFont="1" applyFill="1" applyBorder="1" applyAlignment="1" applyProtection="1">
      <alignment vertical="center"/>
    </xf>
    <xf numFmtId="0" fontId="6" fillId="10" borderId="7" xfId="33" applyFont="1" applyFill="1" applyBorder="1" applyAlignment="1" applyProtection="1">
      <alignment vertical="center" wrapText="1"/>
    </xf>
    <xf numFmtId="0" fontId="6" fillId="11" borderId="7" xfId="33" applyFont="1" applyFill="1" applyBorder="1" applyAlignment="1" applyProtection="1">
      <alignment vertical="center"/>
    </xf>
    <xf numFmtId="0" fontId="6" fillId="12" borderId="8" xfId="33" applyFont="1" applyFill="1" applyBorder="1" applyAlignment="1" applyProtection="1">
      <alignment vertical="center" wrapText="1"/>
    </xf>
    <xf numFmtId="0" fontId="6" fillId="12" borderId="7" xfId="33" applyFont="1" applyFill="1" applyBorder="1" applyAlignment="1" applyProtection="1">
      <alignment vertical="center" wrapText="1"/>
    </xf>
    <xf numFmtId="0" fontId="6" fillId="12" borderId="9" xfId="33" applyFont="1" applyFill="1" applyBorder="1" applyAlignment="1" applyProtection="1">
      <alignment vertical="center" wrapText="1"/>
    </xf>
    <xf numFmtId="0" fontId="6" fillId="13" borderId="7" xfId="33" applyFont="1" applyFill="1" applyBorder="1" applyAlignment="1" applyProtection="1">
      <alignment vertical="center"/>
    </xf>
    <xf numFmtId="0" fontId="4" fillId="11" borderId="7" xfId="33" applyFont="1" applyFill="1" applyBorder="1" applyAlignment="1" applyProtection="1">
      <alignment vertical="center"/>
    </xf>
    <xf numFmtId="0" fontId="5" fillId="7" borderId="2" xfId="33" applyFont="1" applyFill="1" applyBorder="1" applyAlignment="1" applyProtection="1">
      <alignment horizontal="center" vertical="center" wrapText="1"/>
    </xf>
    <xf numFmtId="0" fontId="5" fillId="0" borderId="0" xfId="33" applyFont="1" applyFill="1" applyProtection="1"/>
    <xf numFmtId="0" fontId="5" fillId="0" borderId="0" xfId="33" applyFont="1" applyProtection="1"/>
    <xf numFmtId="0" fontId="0" fillId="14" borderId="0" xfId="0" applyFill="1"/>
    <xf numFmtId="0" fontId="0" fillId="14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/>
    <xf numFmtId="0" fontId="0" fillId="13" borderId="0" xfId="0" applyFill="1"/>
    <xf numFmtId="0" fontId="19" fillId="0" borderId="0" xfId="0" applyFont="1"/>
    <xf numFmtId="0" fontId="21" fillId="13" borderId="0" xfId="0" applyFont="1" applyFill="1"/>
    <xf numFmtId="0" fontId="0" fillId="13" borderId="0" xfId="0" applyFill="1" applyAlignment="1">
      <alignment wrapText="1"/>
    </xf>
    <xf numFmtId="0" fontId="0" fillId="15" borderId="0" xfId="0" applyFill="1"/>
    <xf numFmtId="3" fontId="0" fillId="0" borderId="0" xfId="0" applyNumberFormat="1" applyAlignment="1"/>
    <xf numFmtId="0" fontId="0" fillId="16" borderId="0" xfId="0" applyFill="1" applyAlignment="1">
      <alignment wrapText="1"/>
    </xf>
    <xf numFmtId="1" fontId="22" fillId="0" borderId="0" xfId="40" applyNumberFormat="1" applyFont="1"/>
    <xf numFmtId="0" fontId="0" fillId="17" borderId="0" xfId="0" applyFill="1" applyAlignment="1">
      <alignment vertical="top" wrapText="1"/>
    </xf>
    <xf numFmtId="0" fontId="0" fillId="14" borderId="0" xfId="0" applyFill="1" applyAlignment="1">
      <alignment vertical="top" wrapText="1"/>
    </xf>
    <xf numFmtId="0" fontId="0" fillId="16" borderId="0" xfId="0" applyFill="1" applyAlignment="1">
      <alignment vertical="top" wrapText="1"/>
    </xf>
    <xf numFmtId="1" fontId="19" fillId="0" borderId="0" xfId="0" applyNumberFormat="1" applyFont="1"/>
    <xf numFmtId="0" fontId="3" fillId="7" borderId="10" xfId="33" applyFont="1" applyFill="1" applyBorder="1" applyAlignment="1" applyProtection="1">
      <alignment horizontal="center" vertical="center" wrapText="1"/>
    </xf>
    <xf numFmtId="3" fontId="23" fillId="0" borderId="0" xfId="34" applyNumberFormat="1" applyFont="1"/>
    <xf numFmtId="0" fontId="24" fillId="18" borderId="3" xfId="0" applyFont="1" applyFill="1" applyBorder="1" applyAlignment="1">
      <alignment horizontal="center" vertical="center" wrapText="1"/>
    </xf>
    <xf numFmtId="0" fontId="24" fillId="18" borderId="6" xfId="0" applyFont="1" applyFill="1" applyBorder="1" applyAlignment="1">
      <alignment horizontal="center" vertical="center" wrapText="1"/>
    </xf>
    <xf numFmtId="9" fontId="15" fillId="0" borderId="0" xfId="42" applyFont="1"/>
    <xf numFmtId="3" fontId="0" fillId="0" borderId="0" xfId="0" applyNumberFormat="1"/>
    <xf numFmtId="9" fontId="0" fillId="0" borderId="0" xfId="0" applyNumberFormat="1"/>
    <xf numFmtId="0" fontId="3" fillId="20" borderId="3" xfId="33" applyFont="1" applyFill="1" applyBorder="1" applyAlignment="1" applyProtection="1">
      <alignment horizontal="center" vertical="center" wrapText="1"/>
    </xf>
    <xf numFmtId="0" fontId="3" fillId="20" borderId="10" xfId="33" applyFont="1" applyFill="1" applyBorder="1" applyAlignment="1" applyProtection="1">
      <alignment horizontal="center" vertical="center" wrapText="1"/>
    </xf>
    <xf numFmtId="1" fontId="0" fillId="0" borderId="0" xfId="0" applyNumberFormat="1"/>
    <xf numFmtId="2" fontId="0" fillId="0" borderId="0" xfId="0" applyNumberFormat="1"/>
    <xf numFmtId="0" fontId="0" fillId="21" borderId="0" xfId="0" applyFill="1"/>
    <xf numFmtId="3" fontId="0" fillId="21" borderId="0" xfId="0" applyNumberFormat="1" applyFill="1" applyAlignment="1"/>
    <xf numFmtId="0" fontId="19" fillId="21" borderId="0" xfId="0" applyFont="1" applyFill="1"/>
    <xf numFmtId="164" fontId="25" fillId="0" borderId="0" xfId="0" applyNumberFormat="1" applyFont="1"/>
    <xf numFmtId="9" fontId="17" fillId="0" borderId="0" xfId="0" applyNumberFormat="1" applyFont="1"/>
    <xf numFmtId="0" fontId="26" fillId="0" borderId="0" xfId="0" applyFont="1"/>
    <xf numFmtId="4" fontId="0" fillId="0" borderId="0" xfId="0" applyNumberFormat="1"/>
    <xf numFmtId="10" fontId="18" fillId="0" borderId="0" xfId="42" applyNumberFormat="1" applyFont="1"/>
    <xf numFmtId="166" fontId="0" fillId="0" borderId="0" xfId="0" applyNumberFormat="1"/>
    <xf numFmtId="0" fontId="16" fillId="7" borderId="4" xfId="33" applyFont="1" applyFill="1" applyBorder="1" applyAlignment="1" applyProtection="1">
      <alignment horizontal="center" vertical="center" wrapText="1"/>
    </xf>
    <xf numFmtId="164" fontId="28" fillId="0" borderId="0" xfId="0" applyNumberFormat="1" applyFont="1" applyFill="1" applyProtection="1"/>
    <xf numFmtId="3" fontId="29" fillId="0" borderId="0" xfId="0" applyNumberFormat="1" applyFont="1"/>
    <xf numFmtId="0" fontId="29" fillId="22" borderId="0" xfId="0" applyFont="1" applyFill="1" applyAlignment="1">
      <alignment wrapText="1"/>
    </xf>
    <xf numFmtId="0" fontId="6" fillId="13" borderId="7" xfId="33" applyFont="1" applyFill="1" applyBorder="1" applyAlignment="1" applyProtection="1">
      <alignment horizontal="center" vertical="center"/>
    </xf>
    <xf numFmtId="3" fontId="0" fillId="0" borderId="0" xfId="0" applyNumberFormat="1" applyFill="1"/>
    <xf numFmtId="0" fontId="21" fillId="0" borderId="0" xfId="0" applyFont="1"/>
    <xf numFmtId="4" fontId="19" fillId="0" borderId="0" xfId="0" applyNumberFormat="1" applyFont="1" applyAlignment="1">
      <alignment horizontal="right"/>
    </xf>
    <xf numFmtId="0" fontId="0" fillId="21" borderId="0" xfId="0" applyFill="1" applyAlignment="1"/>
    <xf numFmtId="9" fontId="17" fillId="0" borderId="0" xfId="0" applyNumberFormat="1" applyFont="1" applyAlignment="1"/>
    <xf numFmtId="4" fontId="33" fillId="0" borderId="0" xfId="0" applyNumberFormat="1" applyFont="1"/>
    <xf numFmtId="0" fontId="3" fillId="24" borderId="2" xfId="33" applyFont="1" applyFill="1" applyBorder="1" applyAlignment="1" applyProtection="1">
      <alignment horizontal="center" vertical="center" wrapText="1"/>
    </xf>
    <xf numFmtId="0" fontId="30" fillId="23" borderId="7" xfId="33" applyFont="1" applyFill="1" applyBorder="1" applyAlignment="1" applyProtection="1">
      <alignment vertical="center"/>
    </xf>
    <xf numFmtId="0" fontId="4" fillId="10" borderId="7" xfId="33" applyFont="1" applyFill="1" applyBorder="1" applyAlignment="1" applyProtection="1">
      <alignment vertical="center"/>
    </xf>
    <xf numFmtId="9" fontId="41" fillId="0" borderId="0" xfId="42" applyFont="1"/>
    <xf numFmtId="2" fontId="41" fillId="0" borderId="0" xfId="42" applyNumberFormat="1" applyFont="1"/>
    <xf numFmtId="0" fontId="12" fillId="0" borderId="0" xfId="33" applyFont="1" applyFill="1" applyProtection="1"/>
    <xf numFmtId="10" fontId="41" fillId="0" borderId="0" xfId="42" applyNumberFormat="1" applyFont="1"/>
    <xf numFmtId="9" fontId="41" fillId="0" borderId="0" xfId="42" applyFont="1" applyFill="1"/>
    <xf numFmtId="2" fontId="21" fillId="0" borderId="0" xfId="0" applyNumberFormat="1" applyFont="1"/>
    <xf numFmtId="4" fontId="21" fillId="0" borderId="0" xfId="0" applyNumberFormat="1" applyFont="1" applyAlignment="1">
      <alignment horizontal="right"/>
    </xf>
    <xf numFmtId="9" fontId="21" fillId="0" borderId="0" xfId="42" applyFont="1" applyAlignment="1">
      <alignment horizontal="right"/>
    </xf>
    <xf numFmtId="1" fontId="41" fillId="0" borderId="0" xfId="42" applyNumberFormat="1" applyFont="1"/>
    <xf numFmtId="164" fontId="0" fillId="0" borderId="0" xfId="0" applyNumberFormat="1"/>
    <xf numFmtId="166" fontId="22" fillId="0" borderId="0" xfId="40" applyNumberFormat="1" applyFont="1"/>
    <xf numFmtId="2" fontId="22" fillId="0" borderId="0" xfId="40" applyNumberFormat="1" applyFont="1"/>
    <xf numFmtId="9" fontId="22" fillId="0" borderId="0" xfId="42" applyFont="1"/>
    <xf numFmtId="1" fontId="22" fillId="0" borderId="0" xfId="42" applyNumberFormat="1" applyFont="1"/>
    <xf numFmtId="9" fontId="41" fillId="0" borderId="0" xfId="42" applyFont="1" applyAlignment="1"/>
    <xf numFmtId="166" fontId="41" fillId="0" borderId="0" xfId="42" applyNumberFormat="1" applyFont="1"/>
    <xf numFmtId="0" fontId="34" fillId="21" borderId="0" xfId="0" applyFont="1" applyFill="1"/>
    <xf numFmtId="0" fontId="0" fillId="7" borderId="0" xfId="0" applyFill="1"/>
    <xf numFmtId="166" fontId="21" fillId="0" borderId="0" xfId="0" applyNumberFormat="1" applyFont="1"/>
    <xf numFmtId="0" fontId="30" fillId="0" borderId="0" xfId="33" applyFont="1" applyProtection="1"/>
    <xf numFmtId="0" fontId="36" fillId="0" borderId="0" xfId="33" applyFont="1" applyProtection="1"/>
    <xf numFmtId="0" fontId="35" fillId="0" borderId="0" xfId="0" applyFont="1"/>
    <xf numFmtId="2" fontId="41" fillId="25" borderId="13" xfId="42" applyNumberFormat="1" applyFont="1" applyFill="1" applyBorder="1"/>
    <xf numFmtId="2" fontId="6" fillId="9" borderId="7" xfId="33" applyNumberFormat="1" applyFont="1" applyFill="1" applyBorder="1" applyAlignment="1" applyProtection="1">
      <alignment vertical="center"/>
    </xf>
    <xf numFmtId="2" fontId="6" fillId="10" borderId="7" xfId="33" applyNumberFormat="1" applyFont="1" applyFill="1" applyBorder="1" applyAlignment="1" applyProtection="1">
      <alignment vertical="center" wrapText="1"/>
    </xf>
    <xf numFmtId="2" fontId="6" fillId="13" borderId="7" xfId="33" applyNumberFormat="1" applyFont="1" applyFill="1" applyBorder="1" applyAlignment="1" applyProtection="1">
      <alignment horizontal="center" vertical="center"/>
    </xf>
    <xf numFmtId="2" fontId="6" fillId="11" borderId="7" xfId="33" applyNumberFormat="1" applyFont="1" applyFill="1" applyBorder="1" applyAlignment="1" applyProtection="1">
      <alignment vertical="center"/>
    </xf>
    <xf numFmtId="2" fontId="6" fillId="12" borderId="7" xfId="33" applyNumberFormat="1" applyFont="1" applyFill="1" applyBorder="1" applyAlignment="1" applyProtection="1">
      <alignment vertical="center" wrapText="1"/>
    </xf>
    <xf numFmtId="2" fontId="6" fillId="13" borderId="7" xfId="33" applyNumberFormat="1" applyFont="1" applyFill="1" applyBorder="1" applyAlignment="1" applyProtection="1">
      <alignment vertical="center"/>
    </xf>
    <xf numFmtId="2" fontId="6" fillId="8" borderId="7" xfId="33" applyNumberFormat="1" applyFont="1" applyFill="1" applyBorder="1" applyAlignment="1" applyProtection="1">
      <alignment vertical="center"/>
    </xf>
    <xf numFmtId="2" fontId="4" fillId="11" borderId="7" xfId="33" applyNumberFormat="1" applyFont="1" applyFill="1" applyBorder="1" applyAlignment="1" applyProtection="1">
      <alignment vertical="center"/>
    </xf>
    <xf numFmtId="2" fontId="30" fillId="23" borderId="7" xfId="33" applyNumberFormat="1" applyFont="1" applyFill="1" applyBorder="1" applyAlignment="1" applyProtection="1">
      <alignment vertical="center"/>
    </xf>
    <xf numFmtId="2" fontId="4" fillId="10" borderId="7" xfId="33" applyNumberFormat="1" applyFont="1" applyFill="1" applyBorder="1" applyAlignment="1" applyProtection="1">
      <alignment vertical="center"/>
    </xf>
    <xf numFmtId="1" fontId="6" fillId="8" borderId="0" xfId="0" applyNumberFormat="1" applyFont="1" applyFill="1" applyBorder="1"/>
    <xf numFmtId="2" fontId="4" fillId="0" borderId="0" xfId="0" applyNumberFormat="1" applyFont="1" applyFill="1" applyBorder="1" applyAlignment="1">
      <alignment horizontal="center"/>
    </xf>
    <xf numFmtId="0" fontId="6" fillId="20" borderId="14" xfId="0" applyFont="1" applyFill="1" applyBorder="1" applyAlignment="1">
      <alignment horizontal="center" vertical="center" wrapText="1"/>
    </xf>
    <xf numFmtId="0" fontId="38" fillId="0" borderId="0" xfId="0" applyFont="1" applyFill="1" applyProtection="1"/>
    <xf numFmtId="2" fontId="16" fillId="0" borderId="0" xfId="0" applyNumberFormat="1" applyFont="1"/>
    <xf numFmtId="0" fontId="16" fillId="0" borderId="0" xfId="0" applyFont="1"/>
    <xf numFmtId="0" fontId="39" fillId="0" borderId="0" xfId="0" applyFont="1"/>
    <xf numFmtId="0" fontId="28" fillId="0" borderId="0" xfId="0" applyFont="1"/>
    <xf numFmtId="0" fontId="40" fillId="20" borderId="0" xfId="0" applyFont="1" applyFill="1"/>
    <xf numFmtId="169" fontId="16" fillId="0" borderId="0" xfId="42" applyNumberFormat="1" applyFont="1"/>
    <xf numFmtId="0" fontId="28" fillId="0" borderId="0" xfId="0" applyFont="1" applyAlignment="1">
      <alignment textRotation="90"/>
    </xf>
    <xf numFmtId="0" fontId="28" fillId="20" borderId="0" xfId="0" applyFont="1" applyFill="1" applyAlignment="1">
      <alignment textRotation="90"/>
    </xf>
    <xf numFmtId="167" fontId="52" fillId="0" borderId="0" xfId="29" applyNumberFormat="1" applyFont="1" applyFill="1"/>
    <xf numFmtId="0" fontId="35" fillId="0" borderId="16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6" fontId="52" fillId="0" borderId="0" xfId="0" applyNumberFormat="1" applyFont="1"/>
    <xf numFmtId="9" fontId="0" fillId="0" borderId="0" xfId="42" applyFont="1"/>
    <xf numFmtId="10" fontId="0" fillId="0" borderId="0" xfId="42" applyNumberFormat="1" applyFont="1"/>
    <xf numFmtId="9" fontId="0" fillId="21" borderId="0" xfId="42" applyFont="1" applyFill="1"/>
    <xf numFmtId="0" fontId="28" fillId="48" borderId="20" xfId="33" applyFont="1" applyFill="1" applyBorder="1" applyAlignment="1" applyProtection="1">
      <alignment horizontal="center" vertical="center" wrapText="1"/>
    </xf>
    <xf numFmtId="0" fontId="28" fillId="49" borderId="20" xfId="0" applyFont="1" applyFill="1" applyBorder="1" applyAlignment="1">
      <alignment horizontal="center" vertical="center" wrapText="1"/>
    </xf>
    <xf numFmtId="0" fontId="28" fillId="48" borderId="2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indent="1"/>
    </xf>
    <xf numFmtId="0" fontId="38" fillId="48" borderId="20" xfId="33" applyFont="1" applyFill="1" applyBorder="1" applyAlignment="1" applyProtection="1">
      <alignment horizontal="left" vertical="center" indent="1"/>
    </xf>
    <xf numFmtId="0" fontId="38" fillId="48" borderId="20" xfId="33" applyFont="1" applyFill="1" applyBorder="1" applyAlignment="1" applyProtection="1">
      <alignment horizontal="left" vertical="center" wrapText="1" indent="1"/>
    </xf>
    <xf numFmtId="0" fontId="28" fillId="0" borderId="0" xfId="33" applyFont="1" applyAlignment="1" applyProtection="1">
      <alignment horizontal="left" vertical="center" indent="1"/>
    </xf>
    <xf numFmtId="0" fontId="28" fillId="0" borderId="0" xfId="33" applyFont="1" applyFill="1" applyAlignment="1" applyProtection="1">
      <alignment horizontal="left" vertical="center" indent="1"/>
    </xf>
    <xf numFmtId="0" fontId="55" fillId="0" borderId="0" xfId="0" applyFont="1" applyAlignment="1">
      <alignment horizontal="left" vertical="center" indent="1"/>
    </xf>
    <xf numFmtId="0" fontId="56" fillId="47" borderId="20" xfId="33" applyFont="1" applyFill="1" applyBorder="1" applyAlignment="1" applyProtection="1">
      <alignment horizontal="left" vertical="center" indent="1"/>
    </xf>
    <xf numFmtId="0" fontId="55" fillId="0" borderId="0" xfId="0" applyFont="1" applyAlignment="1">
      <alignment horizontal="center" vertical="center"/>
    </xf>
    <xf numFmtId="3" fontId="55" fillId="0" borderId="0" xfId="0" applyNumberFormat="1" applyFont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 vertical="center"/>
    </xf>
    <xf numFmtId="9" fontId="28" fillId="0" borderId="0" xfId="42" applyFont="1" applyFill="1" applyBorder="1" applyAlignment="1">
      <alignment horizontal="center" vertical="center"/>
    </xf>
    <xf numFmtId="1" fontId="28" fillId="0" borderId="0" xfId="0" applyNumberFormat="1" applyFont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9" fontId="28" fillId="0" borderId="0" xfId="42" applyFont="1" applyBorder="1" applyAlignment="1">
      <alignment horizontal="center" vertical="center"/>
    </xf>
    <xf numFmtId="2" fontId="28" fillId="0" borderId="0" xfId="29" applyNumberFormat="1" applyFont="1" applyFill="1" applyBorder="1" applyAlignment="1">
      <alignment horizontal="center" vertical="center"/>
    </xf>
    <xf numFmtId="3" fontId="28" fillId="0" borderId="0" xfId="34" applyNumberFormat="1" applyFont="1" applyBorder="1" applyAlignment="1">
      <alignment horizontal="center" vertical="center"/>
    </xf>
    <xf numFmtId="4" fontId="28" fillId="0" borderId="0" xfId="0" applyNumberFormat="1" applyFont="1" applyBorder="1" applyAlignment="1">
      <alignment horizontal="center" vertical="center"/>
    </xf>
    <xf numFmtId="2" fontId="28" fillId="0" borderId="0" xfId="42" applyNumberFormat="1" applyFont="1" applyBorder="1" applyAlignment="1">
      <alignment horizontal="center" vertical="center"/>
    </xf>
    <xf numFmtId="166" fontId="28" fillId="0" borderId="0" xfId="0" applyNumberFormat="1" applyFont="1" applyBorder="1" applyAlignment="1">
      <alignment horizontal="center" vertical="center"/>
    </xf>
    <xf numFmtId="9" fontId="28" fillId="0" borderId="0" xfId="0" applyNumberFormat="1" applyFont="1" applyBorder="1" applyAlignment="1">
      <alignment horizontal="center" vertical="center"/>
    </xf>
    <xf numFmtId="10" fontId="28" fillId="0" borderId="0" xfId="42" applyNumberFormat="1" applyFont="1" applyBorder="1" applyAlignment="1">
      <alignment horizontal="center" vertical="center"/>
    </xf>
    <xf numFmtId="1" fontId="28" fillId="0" borderId="0" xfId="42" applyNumberFormat="1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 applyAlignment="1">
      <alignment horizontal="center" vertical="center"/>
    </xf>
    <xf numFmtId="1" fontId="28" fillId="0" borderId="0" xfId="40" applyNumberFormat="1" applyFont="1" applyBorder="1" applyAlignment="1">
      <alignment horizontal="center" vertical="center"/>
    </xf>
    <xf numFmtId="2" fontId="28" fillId="0" borderId="0" xfId="40" applyNumberFormat="1" applyFont="1" applyBorder="1" applyAlignment="1">
      <alignment horizontal="center" vertical="center"/>
    </xf>
    <xf numFmtId="166" fontId="28" fillId="0" borderId="0" xfId="40" applyNumberFormat="1" applyFont="1" applyBorder="1" applyAlignment="1">
      <alignment horizontal="center" vertical="center"/>
    </xf>
    <xf numFmtId="166" fontId="28" fillId="0" borderId="0" xfId="42" applyNumberFormat="1" applyFont="1" applyBorder="1" applyAlignment="1">
      <alignment horizontal="center" vertical="center"/>
    </xf>
    <xf numFmtId="0" fontId="57" fillId="0" borderId="0" xfId="0" applyFont="1" applyAlignment="1">
      <alignment horizontal="left" vertical="center" indent="1"/>
    </xf>
    <xf numFmtId="3" fontId="57" fillId="0" borderId="0" xfId="0" applyNumberFormat="1" applyFont="1" applyFill="1" applyBorder="1" applyAlignment="1">
      <alignment horizontal="center" vertical="center"/>
    </xf>
    <xf numFmtId="9" fontId="57" fillId="0" borderId="0" xfId="42" applyFont="1" applyFill="1" applyBorder="1" applyAlignment="1">
      <alignment horizontal="center" vertical="center"/>
    </xf>
    <xf numFmtId="1" fontId="57" fillId="0" borderId="0" xfId="0" applyNumberFormat="1" applyFont="1" applyBorder="1" applyAlignment="1">
      <alignment horizontal="center" vertical="center"/>
    </xf>
    <xf numFmtId="2" fontId="57" fillId="0" borderId="0" xfId="0" applyNumberFormat="1" applyFont="1" applyBorder="1" applyAlignment="1">
      <alignment horizontal="center" vertical="center"/>
    </xf>
    <xf numFmtId="9" fontId="57" fillId="0" borderId="0" xfId="42" applyFont="1" applyBorder="1" applyAlignment="1">
      <alignment horizontal="center" vertical="center"/>
    </xf>
    <xf numFmtId="2" fontId="57" fillId="0" borderId="0" xfId="29" applyNumberFormat="1" applyFont="1" applyFill="1" applyBorder="1" applyAlignment="1">
      <alignment horizontal="center" vertical="center"/>
    </xf>
    <xf numFmtId="3" fontId="57" fillId="0" borderId="0" xfId="34" applyNumberFormat="1" applyFont="1" applyBorder="1" applyAlignment="1">
      <alignment horizontal="center" vertical="center"/>
    </xf>
    <xf numFmtId="4" fontId="57" fillId="0" borderId="0" xfId="0" applyNumberFormat="1" applyFont="1" applyBorder="1" applyAlignment="1">
      <alignment horizontal="center" vertical="center"/>
    </xf>
    <xf numFmtId="2" fontId="57" fillId="0" borderId="0" xfId="42" applyNumberFormat="1" applyFont="1" applyBorder="1" applyAlignment="1">
      <alignment horizontal="center" vertical="center"/>
    </xf>
    <xf numFmtId="166" fontId="57" fillId="0" borderId="0" xfId="0" applyNumberFormat="1" applyFont="1" applyBorder="1" applyAlignment="1">
      <alignment horizontal="center" vertical="center"/>
    </xf>
    <xf numFmtId="9" fontId="57" fillId="0" borderId="0" xfId="0" applyNumberFormat="1" applyFont="1" applyBorder="1" applyAlignment="1">
      <alignment horizontal="center" vertical="center"/>
    </xf>
    <xf numFmtId="10" fontId="57" fillId="0" borderId="0" xfId="42" applyNumberFormat="1" applyFont="1" applyBorder="1" applyAlignment="1">
      <alignment horizontal="center" vertical="center"/>
    </xf>
    <xf numFmtId="1" fontId="57" fillId="0" borderId="0" xfId="42" applyNumberFormat="1" applyFont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164" fontId="57" fillId="0" borderId="0" xfId="0" applyNumberFormat="1" applyFont="1" applyBorder="1" applyAlignment="1">
      <alignment horizontal="center" vertical="center"/>
    </xf>
    <xf numFmtId="3" fontId="57" fillId="0" borderId="0" xfId="0" applyNumberFormat="1" applyFont="1" applyBorder="1" applyAlignment="1">
      <alignment horizontal="center" vertical="center"/>
    </xf>
    <xf numFmtId="1" fontId="57" fillId="0" borderId="0" xfId="40" applyNumberFormat="1" applyFont="1" applyBorder="1" applyAlignment="1">
      <alignment horizontal="center" vertical="center"/>
    </xf>
    <xf numFmtId="2" fontId="57" fillId="0" borderId="0" xfId="40" applyNumberFormat="1" applyFont="1" applyBorder="1" applyAlignment="1">
      <alignment horizontal="center" vertical="center"/>
    </xf>
    <xf numFmtId="166" fontId="57" fillId="0" borderId="0" xfId="40" applyNumberFormat="1" applyFont="1" applyBorder="1" applyAlignment="1">
      <alignment horizontal="center" vertical="center"/>
    </xf>
    <xf numFmtId="166" fontId="57" fillId="0" borderId="0" xfId="42" applyNumberFormat="1" applyFont="1" applyBorder="1" applyAlignment="1">
      <alignment horizontal="center" vertical="center"/>
    </xf>
    <xf numFmtId="0" fontId="58" fillId="0" borderId="0" xfId="0" applyFont="1" applyAlignment="1">
      <alignment horizontal="left" vertical="center" indent="1"/>
    </xf>
    <xf numFmtId="170" fontId="4" fillId="11" borderId="7" xfId="33" applyNumberFormat="1" applyFont="1" applyFill="1" applyBorder="1" applyAlignment="1" applyProtection="1">
      <alignment vertical="center"/>
    </xf>
    <xf numFmtId="0" fontId="0" fillId="0" borderId="0" xfId="0" applyAlignment="1"/>
    <xf numFmtId="0" fontId="62" fillId="50" borderId="0" xfId="951"/>
    <xf numFmtId="2" fontId="28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Border="1"/>
    <xf numFmtId="2" fontId="44" fillId="51" borderId="0" xfId="0" applyNumberFormat="1" applyFont="1" applyFill="1"/>
    <xf numFmtId="169" fontId="44" fillId="51" borderId="0" xfId="0" applyNumberFormat="1" applyFont="1" applyFill="1"/>
    <xf numFmtId="173" fontId="44" fillId="51" borderId="0" xfId="0" applyNumberFormat="1" applyFont="1" applyFill="1"/>
    <xf numFmtId="2" fontId="44" fillId="52" borderId="0" xfId="0" applyNumberFormat="1" applyFont="1" applyFill="1"/>
    <xf numFmtId="0" fontId="44" fillId="52" borderId="0" xfId="0" applyFont="1" applyFill="1"/>
    <xf numFmtId="0" fontId="0" fillId="53" borderId="0" xfId="0" applyFill="1"/>
    <xf numFmtId="0" fontId="51" fillId="0" borderId="0" xfId="0" applyFont="1" applyAlignment="1">
      <alignment horizontal="center"/>
    </xf>
    <xf numFmtId="0" fontId="28" fillId="48" borderId="21" xfId="33" applyFont="1" applyFill="1" applyBorder="1" applyAlignment="1" applyProtection="1">
      <alignment horizontal="center" vertical="center" wrapText="1"/>
    </xf>
    <xf numFmtId="0" fontId="28" fillId="48" borderId="23" xfId="33" applyFont="1" applyFill="1" applyBorder="1" applyAlignment="1" applyProtection="1">
      <alignment horizontal="center" vertical="center" wrapText="1"/>
    </xf>
    <xf numFmtId="0" fontId="28" fillId="48" borderId="22" xfId="33" applyFont="1" applyFill="1" applyBorder="1" applyAlignment="1" applyProtection="1">
      <alignment horizontal="center" vertical="center" wrapText="1"/>
    </xf>
    <xf numFmtId="172" fontId="0" fillId="0" borderId="0" xfId="0" applyNumberFormat="1" applyFill="1"/>
    <xf numFmtId="10" fontId="44" fillId="52" borderId="0" xfId="42" applyNumberFormat="1" applyFont="1" applyFill="1"/>
    <xf numFmtId="0" fontId="28" fillId="48" borderId="0" xfId="33" applyFont="1" applyFill="1" applyBorder="1" applyAlignment="1" applyProtection="1">
      <alignment horizontal="center" vertical="center" wrapText="1"/>
    </xf>
    <xf numFmtId="0" fontId="58" fillId="0" borderId="0" xfId="0" applyFont="1" applyAlignment="1">
      <alignment horizontal="center" vertical="center"/>
    </xf>
    <xf numFmtId="9" fontId="28" fillId="0" borderId="0" xfId="42" applyNumberFormat="1" applyFont="1" applyBorder="1" applyAlignment="1">
      <alignment horizontal="center" vertical="center"/>
    </xf>
    <xf numFmtId="0" fontId="63" fillId="0" borderId="0" xfId="0" applyFont="1" applyAlignment="1">
      <alignment horizontal="left" vertical="center" indent="1"/>
    </xf>
    <xf numFmtId="3" fontId="63" fillId="0" borderId="0" xfId="0" applyNumberFormat="1" applyFont="1" applyFill="1" applyBorder="1" applyAlignment="1">
      <alignment horizontal="center" vertical="center"/>
    </xf>
    <xf numFmtId="9" fontId="63" fillId="0" borderId="0" xfId="42" applyFont="1" applyFill="1" applyBorder="1" applyAlignment="1">
      <alignment horizontal="center" vertical="center"/>
    </xf>
    <xf numFmtId="3" fontId="63" fillId="0" borderId="0" xfId="0" applyNumberFormat="1" applyFont="1" applyBorder="1" applyAlignment="1">
      <alignment horizontal="center" vertical="center"/>
    </xf>
    <xf numFmtId="2" fontId="63" fillId="0" borderId="0" xfId="0" applyNumberFormat="1" applyFont="1" applyBorder="1" applyAlignment="1">
      <alignment horizontal="center" vertical="center"/>
    </xf>
    <xf numFmtId="9" fontId="63" fillId="0" borderId="0" xfId="42" applyFont="1" applyBorder="1" applyAlignment="1">
      <alignment horizontal="center" vertical="center"/>
    </xf>
    <xf numFmtId="2" fontId="63" fillId="0" borderId="0" xfId="29" applyNumberFormat="1" applyFont="1" applyFill="1" applyBorder="1" applyAlignment="1">
      <alignment horizontal="center" vertical="center"/>
    </xf>
    <xf numFmtId="3" fontId="63" fillId="0" borderId="0" xfId="34" applyNumberFormat="1" applyFont="1" applyBorder="1" applyAlignment="1">
      <alignment horizontal="center" vertical="center"/>
    </xf>
    <xf numFmtId="4" fontId="63" fillId="0" borderId="0" xfId="0" applyNumberFormat="1" applyFont="1" applyBorder="1" applyAlignment="1">
      <alignment horizontal="center" vertical="center"/>
    </xf>
    <xf numFmtId="2" fontId="63" fillId="0" borderId="0" xfId="42" applyNumberFormat="1" applyFont="1" applyBorder="1" applyAlignment="1">
      <alignment horizontal="center" vertical="center"/>
    </xf>
    <xf numFmtId="10" fontId="63" fillId="0" borderId="0" xfId="42" applyNumberFormat="1" applyFont="1" applyBorder="1" applyAlignment="1">
      <alignment horizontal="center" vertical="center"/>
    </xf>
    <xf numFmtId="9" fontId="63" fillId="0" borderId="0" xfId="0" applyNumberFormat="1" applyFont="1" applyBorder="1" applyAlignment="1">
      <alignment horizontal="center" vertical="center"/>
    </xf>
    <xf numFmtId="1" fontId="63" fillId="0" borderId="0" xfId="0" applyNumberFormat="1" applyFont="1" applyBorder="1" applyAlignment="1">
      <alignment horizontal="center" vertical="center"/>
    </xf>
    <xf numFmtId="1" fontId="63" fillId="0" borderId="0" xfId="42" applyNumberFormat="1" applyFont="1" applyBorder="1" applyAlignment="1">
      <alignment horizontal="center" vertical="center"/>
    </xf>
    <xf numFmtId="166" fontId="63" fillId="0" borderId="0" xfId="0" applyNumberFormat="1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164" fontId="63" fillId="0" borderId="0" xfId="0" applyNumberFormat="1" applyFont="1" applyBorder="1" applyAlignment="1">
      <alignment horizontal="center" vertical="center"/>
    </xf>
    <xf numFmtId="1" fontId="63" fillId="0" borderId="0" xfId="40" applyNumberFormat="1" applyFont="1" applyBorder="1" applyAlignment="1">
      <alignment horizontal="center" vertical="center"/>
    </xf>
    <xf numFmtId="2" fontId="63" fillId="0" borderId="0" xfId="40" applyNumberFormat="1" applyFont="1" applyBorder="1" applyAlignment="1">
      <alignment horizontal="center" vertical="center"/>
    </xf>
    <xf numFmtId="166" fontId="63" fillId="0" borderId="0" xfId="40" applyNumberFormat="1" applyFont="1" applyBorder="1" applyAlignment="1">
      <alignment horizontal="center" vertical="center"/>
    </xf>
    <xf numFmtId="166" fontId="63" fillId="0" borderId="0" xfId="42" applyNumberFormat="1" applyFont="1" applyBorder="1" applyAlignment="1">
      <alignment horizontal="center" vertical="center"/>
    </xf>
    <xf numFmtId="165" fontId="28" fillId="0" borderId="0" xfId="42" applyNumberFormat="1" applyFont="1" applyBorder="1" applyAlignment="1">
      <alignment horizontal="center" vertical="center"/>
    </xf>
    <xf numFmtId="165" fontId="57" fillId="0" borderId="0" xfId="42" applyNumberFormat="1" applyFont="1" applyBorder="1" applyAlignment="1">
      <alignment horizontal="center" vertical="center"/>
    </xf>
    <xf numFmtId="165" fontId="63" fillId="0" borderId="0" xfId="42" applyNumberFormat="1" applyFont="1" applyBorder="1" applyAlignment="1">
      <alignment horizontal="center" vertical="center"/>
    </xf>
    <xf numFmtId="3" fontId="64" fillId="0" borderId="0" xfId="0" applyNumberFormat="1" applyFont="1" applyFill="1" applyBorder="1" applyAlignment="1">
      <alignment horizontal="center" vertical="center"/>
    </xf>
    <xf numFmtId="9" fontId="64" fillId="0" borderId="0" xfId="42" applyFont="1" applyFill="1" applyBorder="1" applyAlignment="1">
      <alignment horizontal="center" vertical="center"/>
    </xf>
    <xf numFmtId="3" fontId="64" fillId="0" borderId="0" xfId="0" applyNumberFormat="1" applyFont="1" applyBorder="1" applyAlignment="1">
      <alignment horizontal="center" vertical="center"/>
    </xf>
    <xf numFmtId="166" fontId="64" fillId="0" borderId="0" xfId="0" applyNumberFormat="1" applyFont="1" applyBorder="1" applyAlignment="1">
      <alignment horizontal="center" vertical="center"/>
    </xf>
    <xf numFmtId="2" fontId="64" fillId="0" borderId="0" xfId="0" applyNumberFormat="1" applyFont="1" applyBorder="1" applyAlignment="1">
      <alignment horizontal="center" vertical="center"/>
    </xf>
    <xf numFmtId="9" fontId="64" fillId="0" borderId="0" xfId="42" applyFont="1" applyBorder="1" applyAlignment="1">
      <alignment horizontal="center" vertical="center"/>
    </xf>
    <xf numFmtId="2" fontId="64" fillId="0" borderId="0" xfId="29" applyNumberFormat="1" applyFont="1" applyFill="1" applyBorder="1" applyAlignment="1">
      <alignment horizontal="center" vertical="center"/>
    </xf>
    <xf numFmtId="3" fontId="64" fillId="0" borderId="0" xfId="34" applyNumberFormat="1" applyFont="1" applyBorder="1" applyAlignment="1">
      <alignment horizontal="center" vertical="center"/>
    </xf>
    <xf numFmtId="4" fontId="64" fillId="0" borderId="0" xfId="0" applyNumberFormat="1" applyFont="1" applyBorder="1" applyAlignment="1">
      <alignment horizontal="center" vertical="center"/>
    </xf>
    <xf numFmtId="2" fontId="64" fillId="0" borderId="0" xfId="42" applyNumberFormat="1" applyFont="1" applyBorder="1" applyAlignment="1">
      <alignment horizontal="center" vertical="center"/>
    </xf>
    <xf numFmtId="10" fontId="64" fillId="0" borderId="0" xfId="42" applyNumberFormat="1" applyFont="1" applyBorder="1" applyAlignment="1">
      <alignment horizontal="center" vertical="center"/>
    </xf>
    <xf numFmtId="9" fontId="64" fillId="0" borderId="0" xfId="0" applyNumberFormat="1" applyFont="1" applyBorder="1" applyAlignment="1">
      <alignment horizontal="center" vertical="center"/>
    </xf>
    <xf numFmtId="1" fontId="64" fillId="0" borderId="0" xfId="0" applyNumberFormat="1" applyFont="1" applyBorder="1" applyAlignment="1">
      <alignment horizontal="center" vertical="center"/>
    </xf>
    <xf numFmtId="166" fontId="64" fillId="0" borderId="0" xfId="42" applyNumberFormat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164" fontId="64" fillId="0" borderId="0" xfId="0" applyNumberFormat="1" applyFont="1" applyBorder="1" applyAlignment="1">
      <alignment horizontal="center" vertical="center"/>
    </xf>
    <xf numFmtId="1" fontId="64" fillId="0" borderId="0" xfId="40" applyNumberFormat="1" applyFont="1" applyBorder="1" applyAlignment="1">
      <alignment horizontal="center" vertical="center"/>
    </xf>
    <xf numFmtId="2" fontId="64" fillId="0" borderId="0" xfId="40" applyNumberFormat="1" applyFont="1" applyBorder="1" applyAlignment="1">
      <alignment horizontal="center" vertical="center"/>
    </xf>
    <xf numFmtId="166" fontId="64" fillId="0" borderId="0" xfId="40" applyNumberFormat="1" applyFont="1" applyBorder="1" applyAlignment="1">
      <alignment horizontal="center" vertical="center"/>
    </xf>
    <xf numFmtId="9" fontId="64" fillId="0" borderId="0" xfId="42" applyNumberFormat="1" applyFont="1" applyBorder="1" applyAlignment="1">
      <alignment horizontal="center" vertical="center"/>
    </xf>
    <xf numFmtId="169" fontId="57" fillId="0" borderId="0" xfId="42" applyNumberFormat="1" applyFont="1" applyBorder="1" applyAlignment="1">
      <alignment horizontal="center" vertical="center"/>
    </xf>
    <xf numFmtId="165" fontId="64" fillId="0" borderId="0" xfId="42" applyNumberFormat="1" applyFont="1" applyBorder="1" applyAlignment="1">
      <alignment horizontal="center" vertical="center"/>
    </xf>
    <xf numFmtId="9" fontId="57" fillId="0" borderId="0" xfId="42" applyNumberFormat="1" applyFont="1" applyBorder="1" applyAlignment="1">
      <alignment horizontal="center" vertical="center"/>
    </xf>
    <xf numFmtId="0" fontId="66" fillId="54" borderId="0" xfId="0" applyFont="1" applyFill="1" applyAlignment="1">
      <alignment horizontal="center" vertical="center"/>
    </xf>
    <xf numFmtId="0" fontId="65" fillId="54" borderId="24" xfId="33" applyFont="1" applyFill="1" applyBorder="1" applyAlignment="1" applyProtection="1">
      <alignment vertical="center"/>
    </xf>
    <xf numFmtId="0" fontId="28" fillId="48" borderId="25" xfId="33" applyFont="1" applyFill="1" applyBorder="1" applyAlignment="1" applyProtection="1">
      <alignment horizontal="center" vertical="center" wrapText="1"/>
    </xf>
    <xf numFmtId="0" fontId="38" fillId="55" borderId="20" xfId="33" applyFont="1" applyFill="1" applyBorder="1" applyAlignment="1" applyProtection="1">
      <alignment horizontal="left" vertical="center" indent="1"/>
    </xf>
    <xf numFmtId="0" fontId="38" fillId="55" borderId="20" xfId="33" applyFont="1" applyFill="1" applyBorder="1" applyAlignment="1" applyProtection="1">
      <alignment horizontal="left" vertical="center" indent="1"/>
    </xf>
    <xf numFmtId="0" fontId="65" fillId="54" borderId="24" xfId="33" applyFont="1" applyFill="1" applyBorder="1" applyAlignment="1" applyProtection="1">
      <alignment horizontal="center" vertical="center"/>
    </xf>
    <xf numFmtId="0" fontId="28" fillId="0" borderId="0" xfId="33" applyFont="1" applyFill="1" applyProtection="1"/>
    <xf numFmtId="167" fontId="28" fillId="0" borderId="0" xfId="29" applyNumberFormat="1" applyFont="1" applyFill="1"/>
    <xf numFmtId="3" fontId="28" fillId="0" borderId="0" xfId="0" applyNumberFormat="1" applyFont="1" applyFill="1"/>
    <xf numFmtId="9" fontId="28" fillId="0" borderId="0" xfId="42" applyFont="1" applyFill="1"/>
    <xf numFmtId="1" fontId="28" fillId="0" borderId="0" xfId="0" applyNumberFormat="1" applyFont="1" applyFill="1"/>
    <xf numFmtId="2" fontId="28" fillId="0" borderId="0" xfId="0" applyNumberFormat="1" applyFont="1" applyFill="1"/>
    <xf numFmtId="0" fontId="28" fillId="0" borderId="0" xfId="0" applyFont="1" applyFill="1"/>
    <xf numFmtId="0" fontId="28" fillId="0" borderId="0" xfId="0" applyFont="1" applyFill="1" applyAlignment="1"/>
    <xf numFmtId="3" fontId="28" fillId="0" borderId="0" xfId="34" applyNumberFormat="1" applyFont="1" applyFill="1"/>
    <xf numFmtId="4" fontId="28" fillId="0" borderId="0" xfId="0" applyNumberFormat="1" applyFont="1" applyFill="1" applyAlignment="1">
      <alignment horizontal="right"/>
    </xf>
    <xf numFmtId="166" fontId="28" fillId="0" borderId="0" xfId="0" applyNumberFormat="1" applyFont="1" applyFill="1"/>
    <xf numFmtId="9" fontId="28" fillId="0" borderId="0" xfId="0" applyNumberFormat="1" applyFont="1" applyFill="1"/>
    <xf numFmtId="10" fontId="28" fillId="0" borderId="0" xfId="42" applyNumberFormat="1" applyFont="1" applyFill="1"/>
    <xf numFmtId="4" fontId="28" fillId="0" borderId="0" xfId="0" applyNumberFormat="1" applyFont="1" applyFill="1"/>
    <xf numFmtId="1" fontId="28" fillId="0" borderId="0" xfId="40" applyNumberFormat="1" applyFont="1" applyFill="1"/>
    <xf numFmtId="0" fontId="28" fillId="0" borderId="0" xfId="33" applyFont="1" applyFill="1" applyAlignment="1" applyProtection="1">
      <alignment vertical="center"/>
    </xf>
    <xf numFmtId="3" fontId="28" fillId="0" borderId="0" xfId="0" applyNumberFormat="1" applyFont="1" applyFill="1" applyAlignment="1">
      <alignment vertical="center"/>
    </xf>
    <xf numFmtId="9" fontId="28" fillId="0" borderId="0" xfId="42" applyFont="1" applyFill="1" applyAlignment="1">
      <alignment vertical="center"/>
    </xf>
    <xf numFmtId="1" fontId="28" fillId="0" borderId="0" xfId="0" applyNumberFormat="1" applyFont="1" applyFill="1" applyAlignment="1">
      <alignment vertical="center"/>
    </xf>
    <xf numFmtId="2" fontId="28" fillId="0" borderId="0" xfId="0" applyNumberFormat="1" applyFont="1" applyFill="1" applyAlignment="1">
      <alignment vertical="center"/>
    </xf>
    <xf numFmtId="0" fontId="28" fillId="0" borderId="0" xfId="0" applyFont="1" applyFill="1" applyAlignment="1">
      <alignment vertical="center"/>
    </xf>
    <xf numFmtId="167" fontId="28" fillId="0" borderId="0" xfId="29" applyNumberFormat="1" applyFont="1" applyFill="1" applyAlignment="1">
      <alignment vertical="center"/>
    </xf>
    <xf numFmtId="3" fontId="28" fillId="0" borderId="0" xfId="34" applyNumberFormat="1" applyFont="1" applyFill="1" applyAlignment="1">
      <alignment vertical="center"/>
    </xf>
    <xf numFmtId="4" fontId="28" fillId="0" borderId="0" xfId="0" applyNumberFormat="1" applyFont="1" applyFill="1" applyAlignment="1">
      <alignment horizontal="right" vertical="center"/>
    </xf>
    <xf numFmtId="9" fontId="28" fillId="0" borderId="0" xfId="42" applyFont="1" applyFill="1" applyAlignment="1">
      <alignment horizontal="right" vertical="center"/>
    </xf>
    <xf numFmtId="2" fontId="28" fillId="0" borderId="0" xfId="42" applyNumberFormat="1" applyFont="1" applyFill="1" applyAlignment="1">
      <alignment vertical="center"/>
    </xf>
    <xf numFmtId="2" fontId="28" fillId="0" borderId="11" xfId="0" applyNumberFormat="1" applyFont="1" applyFill="1" applyBorder="1" applyAlignment="1">
      <alignment vertical="center"/>
    </xf>
    <xf numFmtId="166" fontId="28" fillId="0" borderId="0" xfId="0" applyNumberFormat="1" applyFont="1" applyFill="1" applyAlignment="1">
      <alignment vertical="center"/>
    </xf>
    <xf numFmtId="9" fontId="28" fillId="0" borderId="0" xfId="0" applyNumberFormat="1" applyFont="1" applyFill="1" applyAlignment="1">
      <alignment vertical="center"/>
    </xf>
    <xf numFmtId="165" fontId="28" fillId="0" borderId="0" xfId="42" applyNumberFormat="1" applyFont="1" applyFill="1" applyAlignment="1">
      <alignment vertical="center"/>
    </xf>
    <xf numFmtId="1" fontId="28" fillId="0" borderId="0" xfId="42" applyNumberFormat="1" applyFont="1" applyFill="1" applyAlignment="1">
      <alignment vertical="center"/>
    </xf>
    <xf numFmtId="10" fontId="28" fillId="0" borderId="0" xfId="42" applyNumberFormat="1" applyFont="1" applyFill="1" applyAlignment="1">
      <alignment vertical="center"/>
    </xf>
    <xf numFmtId="164" fontId="28" fillId="0" borderId="0" xfId="0" applyNumberFormat="1" applyFont="1" applyFill="1" applyAlignment="1">
      <alignment vertical="center"/>
    </xf>
    <xf numFmtId="4" fontId="28" fillId="0" borderId="0" xfId="0" applyNumberFormat="1" applyFont="1" applyFill="1" applyAlignment="1">
      <alignment vertical="center"/>
    </xf>
    <xf numFmtId="1" fontId="28" fillId="0" borderId="0" xfId="40" applyNumberFormat="1" applyFont="1" applyFill="1" applyAlignment="1">
      <alignment vertical="center"/>
    </xf>
    <xf numFmtId="2" fontId="28" fillId="0" borderId="0" xfId="40" applyNumberFormat="1" applyFont="1" applyFill="1" applyAlignment="1">
      <alignment vertical="center"/>
    </xf>
    <xf numFmtId="166" fontId="28" fillId="0" borderId="0" xfId="40" applyNumberFormat="1" applyFont="1" applyFill="1" applyAlignment="1">
      <alignment vertical="center"/>
    </xf>
    <xf numFmtId="166" fontId="28" fillId="0" borderId="0" xfId="42" applyNumberFormat="1" applyFont="1" applyFill="1" applyAlignment="1">
      <alignment vertical="center"/>
    </xf>
    <xf numFmtId="171" fontId="28" fillId="0" borderId="0" xfId="0" applyNumberFormat="1" applyFont="1" applyFill="1" applyAlignment="1">
      <alignment vertical="center"/>
    </xf>
    <xf numFmtId="168" fontId="28" fillId="0" borderId="0" xfId="42" applyNumberFormat="1" applyFont="1" applyFill="1" applyAlignment="1">
      <alignment vertical="center"/>
    </xf>
    <xf numFmtId="170" fontId="28" fillId="0" borderId="0" xfId="42" applyNumberFormat="1" applyFont="1" applyFill="1" applyAlignment="1">
      <alignment vertical="center"/>
    </xf>
    <xf numFmtId="168" fontId="28" fillId="0" borderId="0" xfId="0" applyNumberFormat="1" applyFont="1" applyFill="1" applyAlignment="1">
      <alignment vertical="center"/>
    </xf>
    <xf numFmtId="0" fontId="28" fillId="0" borderId="0" xfId="34" applyFont="1" applyFill="1" applyBorder="1" applyAlignment="1">
      <alignment wrapText="1"/>
    </xf>
    <xf numFmtId="0" fontId="28" fillId="0" borderId="0" xfId="34" applyFont="1" applyFill="1" applyBorder="1"/>
    <xf numFmtId="164" fontId="28" fillId="0" borderId="0" xfId="41" applyNumberFormat="1" applyFont="1" applyFill="1" applyAlignment="1" applyProtection="1">
      <alignment vertical="center"/>
    </xf>
    <xf numFmtId="2" fontId="28" fillId="0" borderId="0" xfId="34" applyNumberFormat="1" applyFont="1" applyFill="1" applyProtection="1"/>
    <xf numFmtId="3" fontId="28" fillId="0" borderId="0" xfId="38" applyNumberFormat="1" applyFont="1" applyFill="1" applyAlignment="1" applyProtection="1">
      <alignment horizontal="right" vertical="center"/>
    </xf>
    <xf numFmtId="164" fontId="28" fillId="0" borderId="0" xfId="34" applyNumberFormat="1" applyFont="1" applyFill="1" applyProtection="1"/>
    <xf numFmtId="2" fontId="28" fillId="0" borderId="0" xfId="0" applyNumberFormat="1" applyFont="1" applyFill="1" applyProtection="1"/>
    <xf numFmtId="0" fontId="28" fillId="0" borderId="0" xfId="0" applyFont="1" applyFill="1" applyProtection="1"/>
    <xf numFmtId="0" fontId="28" fillId="0" borderId="11" xfId="0" applyFont="1" applyFill="1" applyBorder="1"/>
    <xf numFmtId="3" fontId="28" fillId="0" borderId="12" xfId="0" applyNumberFormat="1" applyFont="1" applyFill="1" applyBorder="1" applyAlignment="1"/>
    <xf numFmtId="169" fontId="28" fillId="0" borderId="0" xfId="0" applyNumberFormat="1" applyFont="1" applyFill="1"/>
    <xf numFmtId="43" fontId="28" fillId="0" borderId="0" xfId="29" applyFont="1" applyFill="1"/>
    <xf numFmtId="3" fontId="28" fillId="0" borderId="0" xfId="0" applyNumberFormat="1" applyFont="1" applyFill="1" applyAlignment="1"/>
    <xf numFmtId="165" fontId="28" fillId="0" borderId="0" xfId="0" applyNumberFormat="1" applyFont="1" applyFill="1"/>
    <xf numFmtId="0" fontId="28" fillId="0" borderId="0" xfId="0" applyFont="1" applyFill="1" applyBorder="1"/>
    <xf numFmtId="10" fontId="28" fillId="0" borderId="0" xfId="0" applyNumberFormat="1" applyFont="1" applyFill="1"/>
    <xf numFmtId="0" fontId="28" fillId="0" borderId="0" xfId="0" applyFont="1" applyFill="1" applyBorder="1" applyAlignment="1"/>
    <xf numFmtId="164" fontId="28" fillId="0" borderId="0" xfId="40" applyNumberFormat="1" applyFont="1" applyFill="1" applyProtection="1"/>
    <xf numFmtId="0" fontId="38" fillId="55" borderId="21" xfId="33" applyFont="1" applyFill="1" applyBorder="1" applyAlignment="1" applyProtection="1">
      <alignment horizontal="left" vertical="center" indent="1"/>
    </xf>
    <xf numFmtId="0" fontId="38" fillId="55" borderId="23" xfId="33" applyFont="1" applyFill="1" applyBorder="1" applyAlignment="1" applyProtection="1">
      <alignment horizontal="left" vertical="center" indent="1"/>
    </xf>
    <xf numFmtId="0" fontId="38" fillId="55" borderId="22" xfId="33" applyFont="1" applyFill="1" applyBorder="1" applyAlignment="1" applyProtection="1">
      <alignment horizontal="left" vertical="center" indent="1"/>
    </xf>
    <xf numFmtId="0" fontId="0" fillId="0" borderId="0" xfId="0" applyAlignment="1"/>
    <xf numFmtId="0" fontId="56" fillId="47" borderId="21" xfId="33" applyFont="1" applyFill="1" applyBorder="1" applyAlignment="1" applyProtection="1">
      <alignment horizontal="center" vertical="center"/>
    </xf>
    <xf numFmtId="0" fontId="56" fillId="47" borderId="23" xfId="33" applyFont="1" applyFill="1" applyBorder="1" applyAlignment="1" applyProtection="1">
      <alignment horizontal="center" vertical="center"/>
    </xf>
    <xf numFmtId="0" fontId="56" fillId="47" borderId="22" xfId="33" applyFont="1" applyFill="1" applyBorder="1" applyAlignment="1" applyProtection="1">
      <alignment horizontal="center" vertical="center"/>
    </xf>
    <xf numFmtId="0" fontId="56" fillId="47" borderId="21" xfId="33" applyFont="1" applyFill="1" applyBorder="1" applyAlignment="1" applyProtection="1">
      <alignment horizontal="center" vertical="center" wrapText="1"/>
    </xf>
    <xf numFmtId="0" fontId="56" fillId="47" borderId="23" xfId="33" applyFont="1" applyFill="1" applyBorder="1" applyAlignment="1" applyProtection="1">
      <alignment horizontal="center" vertical="center" wrapText="1"/>
    </xf>
    <xf numFmtId="0" fontId="56" fillId="47" borderId="22" xfId="33" applyFont="1" applyFill="1" applyBorder="1" applyAlignment="1" applyProtection="1">
      <alignment horizontal="center" vertical="center" wrapText="1"/>
    </xf>
    <xf numFmtId="0" fontId="38" fillId="55" borderId="20" xfId="33" applyFont="1" applyFill="1" applyBorder="1" applyAlignment="1" applyProtection="1">
      <alignment horizontal="left" vertical="center" indent="1"/>
    </xf>
    <xf numFmtId="0" fontId="38" fillId="55" borderId="20" xfId="33" applyFont="1" applyFill="1" applyBorder="1" applyAlignment="1" applyProtection="1">
      <alignment horizontal="left" vertical="center" wrapText="1" indent="1"/>
    </xf>
    <xf numFmtId="0" fontId="35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6" fillId="20" borderId="14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6" fillId="19" borderId="14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8" fillId="56" borderId="23" xfId="33" applyFont="1" applyFill="1" applyBorder="1" applyAlignment="1" applyProtection="1">
      <alignment horizontal="center" vertical="center" wrapText="1"/>
    </xf>
    <xf numFmtId="0" fontId="28" fillId="56" borderId="20" xfId="33" applyFont="1" applyFill="1" applyBorder="1" applyAlignment="1" applyProtection="1">
      <alignment horizontal="center" vertical="center" wrapText="1"/>
    </xf>
  </cellXfs>
  <cellStyles count="119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1 2" xfId="353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4 2" xfId="354"/>
    <cellStyle name="40% - Énfasis5" xfId="11" builtinId="47" customBuiltin="1"/>
    <cellStyle name="40% - Énfasis6" xfId="12" builtinId="51" customBuiltin="1"/>
    <cellStyle name="40% - Énfasis6 2" xfId="355"/>
    <cellStyle name="60% - Énfasis1" xfId="13" builtinId="32" customBuiltin="1"/>
    <cellStyle name="60% - Énfasis1 2" xfId="356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951" builtinId="26"/>
    <cellStyle name="Celda vinculada" xfId="19" builtinId="24" customBuiltin="1"/>
    <cellStyle name="Encabezado 4" xfId="20" builtinId="19" customBuiltin="1"/>
    <cellStyle name="Encabezado 4 2" xfId="357"/>
    <cellStyle name="Énfasis1" xfId="21" builtinId="29" customBuiltin="1"/>
    <cellStyle name="Énfasis1 2" xfId="358"/>
    <cellStyle name="Énfasis2" xfId="22" builtinId="33" customBuiltin="1"/>
    <cellStyle name="Énfasis3" xfId="23" builtinId="37" customBuiltin="1"/>
    <cellStyle name="Énfasis4" xfId="24" builtinId="41" customBuiltin="1"/>
    <cellStyle name="Énfasis4 2" xfId="359"/>
    <cellStyle name="Énfasis5" xfId="25" builtinId="45" customBuiltin="1"/>
    <cellStyle name="Énfasis6" xfId="26" builtinId="49" customBuiltin="1"/>
    <cellStyle name="Entrada" xfId="27" builtinId="20" customBuilti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" xfId="427" builtinId="8" hidden="1"/>
    <cellStyle name="Hipervínculo" xfId="429" builtinId="8" hidden="1"/>
    <cellStyle name="Hipervínculo" xfId="431" builtinId="8" hidden="1"/>
    <cellStyle name="Hipervínculo" xfId="433" builtinId="8" hidden="1"/>
    <cellStyle name="Hipervínculo" xfId="435" builtinId="8" hidden="1"/>
    <cellStyle name="Hipervínculo" xfId="437" builtinId="8" hidden="1"/>
    <cellStyle name="Hipervínculo" xfId="439" builtinId="8" hidden="1"/>
    <cellStyle name="Hipervínculo" xfId="441" builtinId="8" hidden="1"/>
    <cellStyle name="Hipervínculo" xfId="443" builtinId="8" hidden="1"/>
    <cellStyle name="Hipervínculo" xfId="445" builtinId="8" hidden="1"/>
    <cellStyle name="Hipervínculo" xfId="447" builtinId="8" hidden="1"/>
    <cellStyle name="Hipervínculo" xfId="449" builtinId="8" hidden="1"/>
    <cellStyle name="Hipervínculo" xfId="451" builtinId="8" hidden="1"/>
    <cellStyle name="Hipervínculo" xfId="453" builtinId="8" hidden="1"/>
    <cellStyle name="Hipervínculo" xfId="455" builtinId="8" hidden="1"/>
    <cellStyle name="Hipervínculo" xfId="457" builtinId="8" hidden="1"/>
    <cellStyle name="Hipervínculo" xfId="459" builtinId="8" hidden="1"/>
    <cellStyle name="Hipervínculo" xfId="461" builtinId="8" hidden="1"/>
    <cellStyle name="Hipervínculo" xfId="463" builtinId="8" hidden="1"/>
    <cellStyle name="Hipervínculo" xfId="465" builtinId="8" hidden="1"/>
    <cellStyle name="Hipervínculo" xfId="467" builtinId="8" hidden="1"/>
    <cellStyle name="Hipervínculo" xfId="469" builtinId="8" hidden="1"/>
    <cellStyle name="Hipervínculo" xfId="471" builtinId="8" hidden="1"/>
    <cellStyle name="Hipervínculo" xfId="473" builtinId="8" hidden="1"/>
    <cellStyle name="Hipervínculo" xfId="475" builtinId="8" hidden="1"/>
    <cellStyle name="Hipervínculo" xfId="477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1" builtinId="8" hidden="1"/>
    <cellStyle name="Hipervínculo" xfId="493" builtinId="8" hidden="1"/>
    <cellStyle name="Hipervínculo" xfId="495" builtinId="8" hidden="1"/>
    <cellStyle name="Hipervínculo" xfId="497" builtinId="8" hidden="1"/>
    <cellStyle name="Hipervínculo" xfId="499" builtinId="8" hidden="1"/>
    <cellStyle name="Hipervínculo" xfId="501" builtinId="8" hidden="1"/>
    <cellStyle name="Hipervínculo" xfId="503" builtinId="8" hidden="1"/>
    <cellStyle name="Hipervínculo" xfId="505" builtinId="8" hidden="1"/>
    <cellStyle name="Hipervínculo" xfId="507" builtinId="8" hidden="1"/>
    <cellStyle name="Hipervínculo" xfId="509" builtinId="8" hidden="1"/>
    <cellStyle name="Hipervínculo" xfId="511" builtinId="8" hidden="1"/>
    <cellStyle name="Hipervínculo" xfId="513" builtinId="8" hidden="1"/>
    <cellStyle name="Hipervínculo" xfId="515" builtinId="8" hidden="1"/>
    <cellStyle name="Hipervínculo" xfId="517" builtinId="8" hidden="1"/>
    <cellStyle name="Hipervínculo" xfId="519" builtinId="8" hidden="1"/>
    <cellStyle name="Hipervínculo" xfId="521" builtinId="8" hidden="1"/>
    <cellStyle name="Hipervínculo" xfId="523" builtinId="8" hidden="1"/>
    <cellStyle name="Hipervínculo" xfId="525" builtinId="8" hidden="1"/>
    <cellStyle name="Hipervínculo" xfId="527" builtinId="8" hidden="1"/>
    <cellStyle name="Hipervínculo" xfId="529" builtinId="8" hidden="1"/>
    <cellStyle name="Hipervínculo" xfId="531" builtinId="8" hidden="1"/>
    <cellStyle name="Hipervínculo" xfId="533" builtinId="8" hidden="1"/>
    <cellStyle name="Hipervínculo" xfId="535" builtinId="8" hidden="1"/>
    <cellStyle name="Hipervínculo" xfId="537" builtinId="8" hidden="1"/>
    <cellStyle name="Hipervínculo" xfId="539" builtinId="8" hidden="1"/>
    <cellStyle name="Hipervínculo" xfId="541" builtinId="8" hidden="1"/>
    <cellStyle name="Hipervínculo" xfId="543" builtinId="8" hidden="1"/>
    <cellStyle name="Hipervínculo" xfId="545" builtinId="8" hidden="1"/>
    <cellStyle name="Hipervínculo" xfId="547" builtinId="8" hidden="1"/>
    <cellStyle name="Hipervínculo" xfId="549" builtinId="8" hidden="1"/>
    <cellStyle name="Hipervínculo" xfId="551" builtinId="8" hidden="1"/>
    <cellStyle name="Hipervínculo" xfId="553" builtinId="8" hidden="1"/>
    <cellStyle name="Hipervínculo" xfId="555" builtinId="8" hidden="1"/>
    <cellStyle name="Hipervínculo" xfId="557" builtinId="8" hidden="1"/>
    <cellStyle name="Hipervínculo" xfId="559" builtinId="8" hidden="1"/>
    <cellStyle name="Hipervínculo" xfId="561" builtinId="8" hidden="1"/>
    <cellStyle name="Hipervínculo" xfId="563" builtinId="8" hidden="1"/>
    <cellStyle name="Hipervínculo" xfId="565" builtinId="8" hidden="1"/>
    <cellStyle name="Hipervínculo" xfId="567" builtinId="8" hidden="1"/>
    <cellStyle name="Hipervínculo" xfId="569" builtinId="8" hidden="1"/>
    <cellStyle name="Hipervínculo" xfId="571" builtinId="8" hidden="1"/>
    <cellStyle name="Hipervínculo" xfId="573" builtinId="8" hidden="1"/>
    <cellStyle name="Hipervínculo" xfId="575" builtinId="8" hidden="1"/>
    <cellStyle name="Hipervínculo" xfId="577" builtinId="8" hidden="1"/>
    <cellStyle name="Hipervínculo" xfId="579" builtinId="8" hidden="1"/>
    <cellStyle name="Hipervínculo" xfId="581" builtinId="8" hidden="1"/>
    <cellStyle name="Hipervínculo" xfId="583" builtinId="8" hidden="1"/>
    <cellStyle name="Hipervínculo" xfId="585" builtinId="8" hidden="1"/>
    <cellStyle name="Hipervínculo" xfId="587" builtinId="8" hidden="1"/>
    <cellStyle name="Hipervínculo" xfId="589" builtinId="8" hidden="1"/>
    <cellStyle name="Hipervínculo" xfId="591" builtinId="8" hidden="1"/>
    <cellStyle name="Hipervínculo" xfId="593" builtinId="8" hidden="1"/>
    <cellStyle name="Hipervínculo" xfId="595" builtinId="8" hidden="1"/>
    <cellStyle name="Hipervínculo" xfId="597" builtinId="8" hidden="1"/>
    <cellStyle name="Hipervínculo" xfId="599" builtinId="8" hidden="1"/>
    <cellStyle name="Hipervínculo" xfId="601" builtinId="8" hidden="1"/>
    <cellStyle name="Hipervínculo" xfId="603" builtinId="8" hidden="1"/>
    <cellStyle name="Hipervínculo" xfId="605" builtinId="8" hidden="1"/>
    <cellStyle name="Hipervínculo" xfId="607" builtinId="8" hidden="1"/>
    <cellStyle name="Hipervínculo" xfId="609" builtinId="8" hidden="1"/>
    <cellStyle name="Hipervínculo" xfId="611" builtinId="8" hidden="1"/>
    <cellStyle name="Hipervínculo" xfId="613" builtinId="8" hidden="1"/>
    <cellStyle name="Hipervínculo" xfId="615" builtinId="8" hidden="1"/>
    <cellStyle name="Hipervínculo" xfId="617" builtinId="8" hidden="1"/>
    <cellStyle name="Hipervínculo" xfId="619" builtinId="8" hidden="1"/>
    <cellStyle name="Hipervínculo" xfId="621" builtinId="8" hidden="1"/>
    <cellStyle name="Hipervínculo" xfId="623" builtinId="8" hidden="1"/>
    <cellStyle name="Hipervínculo" xfId="625" builtinId="8" hidden="1"/>
    <cellStyle name="Hipervínculo" xfId="627" builtinId="8" hidden="1"/>
    <cellStyle name="Hipervínculo" xfId="629" builtinId="8" hidden="1"/>
    <cellStyle name="Hipervínculo" xfId="631" builtinId="8" hidden="1"/>
    <cellStyle name="Hipervínculo" xfId="633" builtinId="8" hidden="1"/>
    <cellStyle name="Hipervínculo" xfId="635" builtinId="8" hidden="1"/>
    <cellStyle name="Hipervínculo" xfId="637" builtinId="8" hidden="1"/>
    <cellStyle name="Hipervínculo" xfId="639" builtinId="8" hidden="1"/>
    <cellStyle name="Hipervínculo" xfId="641" builtinId="8" hidden="1"/>
    <cellStyle name="Hipervínculo" xfId="643" builtinId="8" hidden="1"/>
    <cellStyle name="Hipervínculo" xfId="645" builtinId="8" hidden="1"/>
    <cellStyle name="Hipervínculo" xfId="647" builtinId="8" hidden="1"/>
    <cellStyle name="Hipervínculo" xfId="649" builtinId="8" hidden="1"/>
    <cellStyle name="Hipervínculo" xfId="651" builtinId="8" hidden="1"/>
    <cellStyle name="Hipervínculo" xfId="653" builtinId="8" hidden="1"/>
    <cellStyle name="Hipervínculo" xfId="655" builtinId="8" hidden="1"/>
    <cellStyle name="Hipervínculo" xfId="657" builtinId="8" hidden="1"/>
    <cellStyle name="Hipervínculo" xfId="659" builtinId="8" hidden="1"/>
    <cellStyle name="Hipervínculo" xfId="661" builtinId="8" hidden="1"/>
    <cellStyle name="Hipervínculo" xfId="663" builtinId="8" hidden="1"/>
    <cellStyle name="Hipervínculo" xfId="665" builtinId="8" hidden="1"/>
    <cellStyle name="Hipervínculo" xfId="667" builtinId="8" hidden="1"/>
    <cellStyle name="Hipervínculo" xfId="669" builtinId="8" hidden="1"/>
    <cellStyle name="Hipervínculo" xfId="671" builtinId="8" hidden="1"/>
    <cellStyle name="Hipervínculo" xfId="673" builtinId="8" hidden="1"/>
    <cellStyle name="Hipervínculo" xfId="675" builtinId="8" hidden="1"/>
    <cellStyle name="Hipervínculo" xfId="677" builtinId="8" hidden="1"/>
    <cellStyle name="Hipervínculo" xfId="679" builtinId="8" hidden="1"/>
    <cellStyle name="Hipervínculo" xfId="681" builtinId="8" hidden="1"/>
    <cellStyle name="Hipervínculo" xfId="683" builtinId="8" hidden="1"/>
    <cellStyle name="Hipervínculo" xfId="685" builtinId="8" hidden="1"/>
    <cellStyle name="Hipervínculo" xfId="687" builtinId="8" hidden="1"/>
    <cellStyle name="Hipervínculo" xfId="689" builtinId="8" hidden="1"/>
    <cellStyle name="Hipervínculo" xfId="691" builtinId="8" hidden="1"/>
    <cellStyle name="Hipervínculo" xfId="693" builtinId="8" hidden="1"/>
    <cellStyle name="Hipervínculo" xfId="695" builtinId="8" hidden="1"/>
    <cellStyle name="Hipervínculo" xfId="697" builtinId="8" hidden="1"/>
    <cellStyle name="Hipervínculo" xfId="699" builtinId="8" hidden="1"/>
    <cellStyle name="Hipervínculo" xfId="701" builtinId="8" hidden="1"/>
    <cellStyle name="Hipervínculo" xfId="703" builtinId="8" hidden="1"/>
    <cellStyle name="Hipervínculo" xfId="705" builtinId="8" hidden="1"/>
    <cellStyle name="Hipervínculo" xfId="707" builtinId="8" hidden="1"/>
    <cellStyle name="Hipervínculo" xfId="709" builtinId="8" hidden="1"/>
    <cellStyle name="Hipervínculo" xfId="711" builtinId="8" hidden="1"/>
    <cellStyle name="Hipervínculo" xfId="713" builtinId="8" hidden="1"/>
    <cellStyle name="Hipervínculo" xfId="715" builtinId="8" hidden="1"/>
    <cellStyle name="Hipervínculo" xfId="717" builtinId="8" hidden="1"/>
    <cellStyle name="Hipervínculo" xfId="719" builtinId="8" hidden="1"/>
    <cellStyle name="Hipervínculo" xfId="721" builtinId="8" hidden="1"/>
    <cellStyle name="Hipervínculo" xfId="723" builtinId="8" hidden="1"/>
    <cellStyle name="Hipervínculo" xfId="725" builtinId="8" hidden="1"/>
    <cellStyle name="Hipervínculo" xfId="727" builtinId="8" hidden="1"/>
    <cellStyle name="Hipervínculo" xfId="729" builtinId="8" hidden="1"/>
    <cellStyle name="Hipervínculo" xfId="731" builtinId="8" hidden="1"/>
    <cellStyle name="Hipervínculo" xfId="733" builtinId="8" hidden="1"/>
    <cellStyle name="Hipervínculo" xfId="735" builtinId="8" hidden="1"/>
    <cellStyle name="Hipervínculo" xfId="737" builtinId="8" hidden="1"/>
    <cellStyle name="Hipervínculo" xfId="739" builtinId="8" hidden="1"/>
    <cellStyle name="Hipervínculo" xfId="741" builtinId="8" hidden="1"/>
    <cellStyle name="Hipervínculo" xfId="743" builtinId="8" hidden="1"/>
    <cellStyle name="Hipervínculo" xfId="745" builtinId="8" hidden="1"/>
    <cellStyle name="Hipervínculo" xfId="747" builtinId="8" hidden="1"/>
    <cellStyle name="Hipervínculo" xfId="749" builtinId="8" hidden="1"/>
    <cellStyle name="Hipervínculo" xfId="751" builtinId="8" hidden="1"/>
    <cellStyle name="Hipervínculo" xfId="753" builtinId="8" hidden="1"/>
    <cellStyle name="Hipervínculo" xfId="755" builtinId="8" hidden="1"/>
    <cellStyle name="Hipervínculo" xfId="757" builtinId="8" hidden="1"/>
    <cellStyle name="Hipervínculo" xfId="759" builtinId="8" hidden="1"/>
    <cellStyle name="Hipervínculo" xfId="761" builtinId="8" hidden="1"/>
    <cellStyle name="Hipervínculo" xfId="763" builtinId="8" hidden="1"/>
    <cellStyle name="Hipervínculo" xfId="765" builtinId="8" hidden="1"/>
    <cellStyle name="Hipervínculo" xfId="767" builtinId="8" hidden="1"/>
    <cellStyle name="Hipervínculo" xfId="769" builtinId="8" hidden="1"/>
    <cellStyle name="Hipervínculo" xfId="771" builtinId="8" hidden="1"/>
    <cellStyle name="Hipervínculo" xfId="773" builtinId="8" hidden="1"/>
    <cellStyle name="Hipervínculo" xfId="775" builtinId="8" hidden="1"/>
    <cellStyle name="Hipervínculo" xfId="777" builtinId="8" hidden="1"/>
    <cellStyle name="Hipervínculo" xfId="779" builtinId="8" hidden="1"/>
    <cellStyle name="Hipervínculo" xfId="781" builtinId="8" hidden="1"/>
    <cellStyle name="Hipervínculo" xfId="783" builtinId="8" hidden="1"/>
    <cellStyle name="Hipervínculo" xfId="785" builtinId="8" hidden="1"/>
    <cellStyle name="Hipervínculo" xfId="787" builtinId="8" hidden="1"/>
    <cellStyle name="Hipervínculo" xfId="789" builtinId="8" hidden="1"/>
    <cellStyle name="Hipervínculo" xfId="791" builtinId="8" hidden="1"/>
    <cellStyle name="Hipervínculo" xfId="793" builtinId="8" hidden="1"/>
    <cellStyle name="Hipervínculo" xfId="795" builtinId="8" hidden="1"/>
    <cellStyle name="Hipervínculo" xfId="797" builtinId="8" hidden="1"/>
    <cellStyle name="Hipervínculo" xfId="799" builtinId="8" hidden="1"/>
    <cellStyle name="Hipervínculo" xfId="801" builtinId="8" hidden="1"/>
    <cellStyle name="Hipervínculo" xfId="803" builtinId="8" hidden="1"/>
    <cellStyle name="Hipervínculo" xfId="805" builtinId="8" hidden="1"/>
    <cellStyle name="Hipervínculo" xfId="807" builtinId="8" hidden="1"/>
    <cellStyle name="Hipervínculo" xfId="809" builtinId="8" hidden="1"/>
    <cellStyle name="Hipervínculo" xfId="811" builtinId="8" hidden="1"/>
    <cellStyle name="Hipervínculo" xfId="813" builtinId="8" hidden="1"/>
    <cellStyle name="Hipervínculo" xfId="815" builtinId="8" hidden="1"/>
    <cellStyle name="Hipervínculo" xfId="817" builtinId="8" hidden="1"/>
    <cellStyle name="Hipervínculo" xfId="819" builtinId="8" hidden="1"/>
    <cellStyle name="Hipervínculo" xfId="821" builtinId="8" hidden="1"/>
    <cellStyle name="Hipervínculo" xfId="823" builtinId="8" hidden="1"/>
    <cellStyle name="Hipervínculo" xfId="825" builtinId="8" hidden="1"/>
    <cellStyle name="Hipervínculo" xfId="827" builtinId="8" hidden="1"/>
    <cellStyle name="Hipervínculo" xfId="829" builtinId="8" hidden="1"/>
    <cellStyle name="Hipervínculo" xfId="831" builtinId="8" hidden="1"/>
    <cellStyle name="Hipervínculo" xfId="833" builtinId="8" hidden="1"/>
    <cellStyle name="Hipervínculo" xfId="835" builtinId="8" hidden="1"/>
    <cellStyle name="Hipervínculo" xfId="837" builtinId="8" hidden="1"/>
    <cellStyle name="Hipervínculo" xfId="839" builtinId="8" hidden="1"/>
    <cellStyle name="Hipervínculo" xfId="841" builtinId="8" hidden="1"/>
    <cellStyle name="Hipervínculo" xfId="843" builtinId="8" hidden="1"/>
    <cellStyle name="Hipervínculo" xfId="845" builtinId="8" hidden="1"/>
    <cellStyle name="Hipervínculo" xfId="847" builtinId="8" hidden="1"/>
    <cellStyle name="Hipervínculo" xfId="849" builtinId="8" hidden="1"/>
    <cellStyle name="Hipervínculo" xfId="851" builtinId="8" hidden="1"/>
    <cellStyle name="Hipervínculo" xfId="853" builtinId="8" hidden="1"/>
    <cellStyle name="Hipervínculo" xfId="855" builtinId="8" hidden="1"/>
    <cellStyle name="Hipervínculo" xfId="857" builtinId="8" hidden="1"/>
    <cellStyle name="Hipervínculo" xfId="859" builtinId="8" hidden="1"/>
    <cellStyle name="Hipervínculo" xfId="861" builtinId="8" hidden="1"/>
    <cellStyle name="Hipervínculo" xfId="863" builtinId="8" hidden="1"/>
    <cellStyle name="Hipervínculo" xfId="865" builtinId="8" hidden="1"/>
    <cellStyle name="Hipervínculo" xfId="867" builtinId="8" hidden="1"/>
    <cellStyle name="Hipervínculo" xfId="869" builtinId="8" hidden="1"/>
    <cellStyle name="Hipervínculo" xfId="871" builtinId="8" hidden="1"/>
    <cellStyle name="Hipervínculo" xfId="873" builtinId="8" hidden="1"/>
    <cellStyle name="Hipervínculo" xfId="875" builtinId="8" hidden="1"/>
    <cellStyle name="Hipervínculo" xfId="877" builtinId="8" hidden="1"/>
    <cellStyle name="Hipervínculo" xfId="879" builtinId="8" hidden="1"/>
    <cellStyle name="Hipervínculo" xfId="881" builtinId="8" hidden="1"/>
    <cellStyle name="Hipervínculo" xfId="883" builtinId="8" hidden="1"/>
    <cellStyle name="Hipervínculo" xfId="885" builtinId="8" hidden="1"/>
    <cellStyle name="Hipervínculo" xfId="887" builtinId="8" hidden="1"/>
    <cellStyle name="Hipervínculo" xfId="889" builtinId="8" hidden="1"/>
    <cellStyle name="Hipervínculo" xfId="891" builtinId="8" hidden="1"/>
    <cellStyle name="Hipervínculo" xfId="893" builtinId="8" hidden="1"/>
    <cellStyle name="Hipervínculo" xfId="895" builtinId="8" hidden="1"/>
    <cellStyle name="Hipervínculo" xfId="897" builtinId="8" hidden="1"/>
    <cellStyle name="Hipervínculo" xfId="899" builtinId="8" hidden="1"/>
    <cellStyle name="Hipervínculo" xfId="901" builtinId="8" hidden="1"/>
    <cellStyle name="Hipervínculo" xfId="903" builtinId="8" hidden="1"/>
    <cellStyle name="Hipervínculo" xfId="905" builtinId="8" hidden="1"/>
    <cellStyle name="Hipervínculo" xfId="907" builtinId="8" hidden="1"/>
    <cellStyle name="Hipervínculo" xfId="909" builtinId="8" hidden="1"/>
    <cellStyle name="Hipervínculo" xfId="911" builtinId="8" hidden="1"/>
    <cellStyle name="Hipervínculo" xfId="913" builtinId="8" hidden="1"/>
    <cellStyle name="Hipervínculo" xfId="915" builtinId="8" hidden="1"/>
    <cellStyle name="Hipervínculo" xfId="917" builtinId="8" hidden="1"/>
    <cellStyle name="Hipervínculo" xfId="919" builtinId="8" hidden="1"/>
    <cellStyle name="Hipervínculo" xfId="921" builtinId="8" hidden="1"/>
    <cellStyle name="Hipervínculo" xfId="923" builtinId="8" hidden="1"/>
    <cellStyle name="Hipervínculo" xfId="925" builtinId="8" hidden="1"/>
    <cellStyle name="Hipervínculo" xfId="927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49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2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Hipervínculo visitado" xfId="428" builtinId="9" hidden="1"/>
    <cellStyle name="Hipervínculo visitado" xfId="430" builtinId="9" hidden="1"/>
    <cellStyle name="Hipervínculo visitado" xfId="432" builtinId="9" hidden="1"/>
    <cellStyle name="Hipervínculo visitado" xfId="434" builtinId="9" hidden="1"/>
    <cellStyle name="Hipervínculo visitado" xfId="436" builtinId="9" hidden="1"/>
    <cellStyle name="Hipervínculo visitado" xfId="438" builtinId="9" hidden="1"/>
    <cellStyle name="Hipervínculo visitado" xfId="440" builtinId="9" hidden="1"/>
    <cellStyle name="Hipervínculo visitado" xfId="442" builtinId="9" hidden="1"/>
    <cellStyle name="Hipervínculo visitado" xfId="444" builtinId="9" hidden="1"/>
    <cellStyle name="Hipervínculo visitado" xfId="446" builtinId="9" hidden="1"/>
    <cellStyle name="Hipervínculo visitado" xfId="448" builtinId="9" hidden="1"/>
    <cellStyle name="Hipervínculo visitado" xfId="450" builtinId="9" hidden="1"/>
    <cellStyle name="Hipervínculo visitado" xfId="452" builtinId="9" hidden="1"/>
    <cellStyle name="Hipervínculo visitado" xfId="454" builtinId="9" hidden="1"/>
    <cellStyle name="Hipervínculo visitado" xfId="456" builtinId="9" hidden="1"/>
    <cellStyle name="Hipervínculo visitado" xfId="458" builtinId="9" hidden="1"/>
    <cellStyle name="Hipervínculo visitado" xfId="460" builtinId="9" hidden="1"/>
    <cellStyle name="Hipervínculo visitado" xfId="462" builtinId="9" hidden="1"/>
    <cellStyle name="Hipervínculo visitado" xfId="464" builtinId="9" hidden="1"/>
    <cellStyle name="Hipervínculo visitado" xfId="466" builtinId="9" hidden="1"/>
    <cellStyle name="Hipervínculo visitado" xfId="468" builtinId="9" hidden="1"/>
    <cellStyle name="Hipervínculo visitado" xfId="470" builtinId="9" hidden="1"/>
    <cellStyle name="Hipervínculo visitado" xfId="472" builtinId="9" hidden="1"/>
    <cellStyle name="Hipervínculo visitado" xfId="474" builtinId="9" hidden="1"/>
    <cellStyle name="Hipervínculo visitado" xfId="476" builtinId="9" hidden="1"/>
    <cellStyle name="Hipervínculo visitado" xfId="478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2" builtinId="9" hidden="1"/>
    <cellStyle name="Hipervínculo visitado" xfId="494" builtinId="9" hidden="1"/>
    <cellStyle name="Hipervínculo visitado" xfId="496" builtinId="9" hidden="1"/>
    <cellStyle name="Hipervínculo visitado" xfId="498" builtinId="9" hidden="1"/>
    <cellStyle name="Hipervínculo visitado" xfId="500" builtinId="9" hidden="1"/>
    <cellStyle name="Hipervínculo visitado" xfId="502" builtinId="9" hidden="1"/>
    <cellStyle name="Hipervínculo visitado" xfId="504" builtinId="9" hidden="1"/>
    <cellStyle name="Hipervínculo visitado" xfId="506" builtinId="9" hidden="1"/>
    <cellStyle name="Hipervínculo visitado" xfId="508" builtinId="9" hidden="1"/>
    <cellStyle name="Hipervínculo visitado" xfId="510" builtinId="9" hidden="1"/>
    <cellStyle name="Hipervínculo visitado" xfId="512" builtinId="9" hidden="1"/>
    <cellStyle name="Hipervínculo visitado" xfId="514" builtinId="9" hidden="1"/>
    <cellStyle name="Hipervínculo visitado" xfId="516" builtinId="9" hidden="1"/>
    <cellStyle name="Hipervínculo visitado" xfId="518" builtinId="9" hidden="1"/>
    <cellStyle name="Hipervínculo visitado" xfId="520" builtinId="9" hidden="1"/>
    <cellStyle name="Hipervínculo visitado" xfId="522" builtinId="9" hidden="1"/>
    <cellStyle name="Hipervínculo visitado" xfId="524" builtinId="9" hidden="1"/>
    <cellStyle name="Hipervínculo visitado" xfId="526" builtinId="9" hidden="1"/>
    <cellStyle name="Hipervínculo visitado" xfId="528" builtinId="9" hidden="1"/>
    <cellStyle name="Hipervínculo visitado" xfId="530" builtinId="9" hidden="1"/>
    <cellStyle name="Hipervínculo visitado" xfId="532" builtinId="9" hidden="1"/>
    <cellStyle name="Hipervínculo visitado" xfId="534" builtinId="9" hidden="1"/>
    <cellStyle name="Hipervínculo visitado" xfId="536" builtinId="9" hidden="1"/>
    <cellStyle name="Hipervínculo visitado" xfId="538" builtinId="9" hidden="1"/>
    <cellStyle name="Hipervínculo visitado" xfId="540" builtinId="9" hidden="1"/>
    <cellStyle name="Hipervínculo visitado" xfId="542" builtinId="9" hidden="1"/>
    <cellStyle name="Hipervínculo visitado" xfId="544" builtinId="9" hidden="1"/>
    <cellStyle name="Hipervínculo visitado" xfId="546" builtinId="9" hidden="1"/>
    <cellStyle name="Hipervínculo visitado" xfId="548" builtinId="9" hidden="1"/>
    <cellStyle name="Hipervínculo visitado" xfId="550" builtinId="9" hidden="1"/>
    <cellStyle name="Hipervínculo visitado" xfId="552" builtinId="9" hidden="1"/>
    <cellStyle name="Hipervínculo visitado" xfId="554" builtinId="9" hidden="1"/>
    <cellStyle name="Hipervínculo visitado" xfId="556" builtinId="9" hidden="1"/>
    <cellStyle name="Hipervínculo visitado" xfId="558" builtinId="9" hidden="1"/>
    <cellStyle name="Hipervínculo visitado" xfId="560" builtinId="9" hidden="1"/>
    <cellStyle name="Hipervínculo visitado" xfId="562" builtinId="9" hidden="1"/>
    <cellStyle name="Hipervínculo visitado" xfId="564" builtinId="9" hidden="1"/>
    <cellStyle name="Hipervínculo visitado" xfId="566" builtinId="9" hidden="1"/>
    <cellStyle name="Hipervínculo visitado" xfId="568" builtinId="9" hidden="1"/>
    <cellStyle name="Hipervínculo visitado" xfId="570" builtinId="9" hidden="1"/>
    <cellStyle name="Hipervínculo visitado" xfId="572" builtinId="9" hidden="1"/>
    <cellStyle name="Hipervínculo visitado" xfId="574" builtinId="9" hidden="1"/>
    <cellStyle name="Hipervínculo visitado" xfId="576" builtinId="9" hidden="1"/>
    <cellStyle name="Hipervínculo visitado" xfId="578" builtinId="9" hidden="1"/>
    <cellStyle name="Hipervínculo visitado" xfId="580" builtinId="9" hidden="1"/>
    <cellStyle name="Hipervínculo visitado" xfId="582" builtinId="9" hidden="1"/>
    <cellStyle name="Hipervínculo visitado" xfId="584" builtinId="9" hidden="1"/>
    <cellStyle name="Hipervínculo visitado" xfId="586" builtinId="9" hidden="1"/>
    <cellStyle name="Hipervínculo visitado" xfId="588" builtinId="9" hidden="1"/>
    <cellStyle name="Hipervínculo visitado" xfId="590" builtinId="9" hidden="1"/>
    <cellStyle name="Hipervínculo visitado" xfId="592" builtinId="9" hidden="1"/>
    <cellStyle name="Hipervínculo visitado" xfId="594" builtinId="9" hidden="1"/>
    <cellStyle name="Hipervínculo visitado" xfId="596" builtinId="9" hidden="1"/>
    <cellStyle name="Hipervínculo visitado" xfId="598" builtinId="9" hidden="1"/>
    <cellStyle name="Hipervínculo visitado" xfId="600" builtinId="9" hidden="1"/>
    <cellStyle name="Hipervínculo visitado" xfId="602" builtinId="9" hidden="1"/>
    <cellStyle name="Hipervínculo visitado" xfId="604" builtinId="9" hidden="1"/>
    <cellStyle name="Hipervínculo visitado" xfId="606" builtinId="9" hidden="1"/>
    <cellStyle name="Hipervínculo visitado" xfId="608" builtinId="9" hidden="1"/>
    <cellStyle name="Hipervínculo visitado" xfId="610" builtinId="9" hidden="1"/>
    <cellStyle name="Hipervínculo visitado" xfId="612" builtinId="9" hidden="1"/>
    <cellStyle name="Hipervínculo visitado" xfId="614" builtinId="9" hidden="1"/>
    <cellStyle name="Hipervínculo visitado" xfId="616" builtinId="9" hidden="1"/>
    <cellStyle name="Hipervínculo visitado" xfId="618" builtinId="9" hidden="1"/>
    <cellStyle name="Hipervínculo visitado" xfId="620" builtinId="9" hidden="1"/>
    <cellStyle name="Hipervínculo visitado" xfId="622" builtinId="9" hidden="1"/>
    <cellStyle name="Hipervínculo visitado" xfId="624" builtinId="9" hidden="1"/>
    <cellStyle name="Hipervínculo visitado" xfId="626" builtinId="9" hidden="1"/>
    <cellStyle name="Hipervínculo visitado" xfId="628" builtinId="9" hidden="1"/>
    <cellStyle name="Hipervínculo visitado" xfId="630" builtinId="9" hidden="1"/>
    <cellStyle name="Hipervínculo visitado" xfId="632" builtinId="9" hidden="1"/>
    <cellStyle name="Hipervínculo visitado" xfId="634" builtinId="9" hidden="1"/>
    <cellStyle name="Hipervínculo visitado" xfId="636" builtinId="9" hidden="1"/>
    <cellStyle name="Hipervínculo visitado" xfId="638" builtinId="9" hidden="1"/>
    <cellStyle name="Hipervínculo visitado" xfId="640" builtinId="9" hidden="1"/>
    <cellStyle name="Hipervínculo visitado" xfId="642" builtinId="9" hidden="1"/>
    <cellStyle name="Hipervínculo visitado" xfId="644" builtinId="9" hidden="1"/>
    <cellStyle name="Hipervínculo visitado" xfId="646" builtinId="9" hidden="1"/>
    <cellStyle name="Hipervínculo visitado" xfId="648" builtinId="9" hidden="1"/>
    <cellStyle name="Hipervínculo visitado" xfId="650" builtinId="9" hidden="1"/>
    <cellStyle name="Hipervínculo visitado" xfId="652" builtinId="9" hidden="1"/>
    <cellStyle name="Hipervínculo visitado" xfId="654" builtinId="9" hidden="1"/>
    <cellStyle name="Hipervínculo visitado" xfId="656" builtinId="9" hidden="1"/>
    <cellStyle name="Hipervínculo visitado" xfId="658" builtinId="9" hidden="1"/>
    <cellStyle name="Hipervínculo visitado" xfId="660" builtinId="9" hidden="1"/>
    <cellStyle name="Hipervínculo visitado" xfId="662" builtinId="9" hidden="1"/>
    <cellStyle name="Hipervínculo visitado" xfId="664" builtinId="9" hidden="1"/>
    <cellStyle name="Hipervínculo visitado" xfId="666" builtinId="9" hidden="1"/>
    <cellStyle name="Hipervínculo visitado" xfId="668" builtinId="9" hidden="1"/>
    <cellStyle name="Hipervínculo visitado" xfId="670" builtinId="9" hidden="1"/>
    <cellStyle name="Hipervínculo visitado" xfId="672" builtinId="9" hidden="1"/>
    <cellStyle name="Hipervínculo visitado" xfId="674" builtinId="9" hidden="1"/>
    <cellStyle name="Hipervínculo visitado" xfId="676" builtinId="9" hidden="1"/>
    <cellStyle name="Hipervínculo visitado" xfId="678" builtinId="9" hidden="1"/>
    <cellStyle name="Hipervínculo visitado" xfId="680" builtinId="9" hidden="1"/>
    <cellStyle name="Hipervínculo visitado" xfId="682" builtinId="9" hidden="1"/>
    <cellStyle name="Hipervínculo visitado" xfId="684" builtinId="9" hidden="1"/>
    <cellStyle name="Hipervínculo visitado" xfId="686" builtinId="9" hidden="1"/>
    <cellStyle name="Hipervínculo visitado" xfId="688" builtinId="9" hidden="1"/>
    <cellStyle name="Hipervínculo visitado" xfId="690" builtinId="9" hidden="1"/>
    <cellStyle name="Hipervínculo visitado" xfId="692" builtinId="9" hidden="1"/>
    <cellStyle name="Hipervínculo visitado" xfId="694" builtinId="9" hidden="1"/>
    <cellStyle name="Hipervínculo visitado" xfId="696" builtinId="9" hidden="1"/>
    <cellStyle name="Hipervínculo visitado" xfId="698" builtinId="9" hidden="1"/>
    <cellStyle name="Hipervínculo visitado" xfId="700" builtinId="9" hidden="1"/>
    <cellStyle name="Hipervínculo visitado" xfId="702" builtinId="9" hidden="1"/>
    <cellStyle name="Hipervínculo visitado" xfId="704" builtinId="9" hidden="1"/>
    <cellStyle name="Hipervínculo visitado" xfId="706" builtinId="9" hidden="1"/>
    <cellStyle name="Hipervínculo visitado" xfId="708" builtinId="9" hidden="1"/>
    <cellStyle name="Hipervínculo visitado" xfId="710" builtinId="9" hidden="1"/>
    <cellStyle name="Hipervínculo visitado" xfId="712" builtinId="9" hidden="1"/>
    <cellStyle name="Hipervínculo visitado" xfId="714" builtinId="9" hidden="1"/>
    <cellStyle name="Hipervínculo visitado" xfId="716" builtinId="9" hidden="1"/>
    <cellStyle name="Hipervínculo visitado" xfId="718" builtinId="9" hidden="1"/>
    <cellStyle name="Hipervínculo visitado" xfId="720" builtinId="9" hidden="1"/>
    <cellStyle name="Hipervínculo visitado" xfId="722" builtinId="9" hidden="1"/>
    <cellStyle name="Hipervínculo visitado" xfId="724" builtinId="9" hidden="1"/>
    <cellStyle name="Hipervínculo visitado" xfId="726" builtinId="9" hidden="1"/>
    <cellStyle name="Hipervínculo visitado" xfId="728" builtinId="9" hidden="1"/>
    <cellStyle name="Hipervínculo visitado" xfId="730" builtinId="9" hidden="1"/>
    <cellStyle name="Hipervínculo visitado" xfId="732" builtinId="9" hidden="1"/>
    <cellStyle name="Hipervínculo visitado" xfId="734" builtinId="9" hidden="1"/>
    <cellStyle name="Hipervínculo visitado" xfId="736" builtinId="9" hidden="1"/>
    <cellStyle name="Hipervínculo visitado" xfId="738" builtinId="9" hidden="1"/>
    <cellStyle name="Hipervínculo visitado" xfId="740" builtinId="9" hidden="1"/>
    <cellStyle name="Hipervínculo visitado" xfId="742" builtinId="9" hidden="1"/>
    <cellStyle name="Hipervínculo visitado" xfId="744" builtinId="9" hidden="1"/>
    <cellStyle name="Hipervínculo visitado" xfId="746" builtinId="9" hidden="1"/>
    <cellStyle name="Hipervínculo visitado" xfId="748" builtinId="9" hidden="1"/>
    <cellStyle name="Hipervínculo visitado" xfId="750" builtinId="9" hidden="1"/>
    <cellStyle name="Hipervínculo visitado" xfId="752" builtinId="9" hidden="1"/>
    <cellStyle name="Hipervínculo visitado" xfId="754" builtinId="9" hidden="1"/>
    <cellStyle name="Hipervínculo visitado" xfId="756" builtinId="9" hidden="1"/>
    <cellStyle name="Hipervínculo visitado" xfId="758" builtinId="9" hidden="1"/>
    <cellStyle name="Hipervínculo visitado" xfId="760" builtinId="9" hidden="1"/>
    <cellStyle name="Hipervínculo visitado" xfId="762" builtinId="9" hidden="1"/>
    <cellStyle name="Hipervínculo visitado" xfId="764" builtinId="9" hidden="1"/>
    <cellStyle name="Hipervínculo visitado" xfId="766" builtinId="9" hidden="1"/>
    <cellStyle name="Hipervínculo visitado" xfId="768" builtinId="9" hidden="1"/>
    <cellStyle name="Hipervínculo visitado" xfId="770" builtinId="9" hidden="1"/>
    <cellStyle name="Hipervínculo visitado" xfId="772" builtinId="9" hidden="1"/>
    <cellStyle name="Hipervínculo visitado" xfId="774" builtinId="9" hidden="1"/>
    <cellStyle name="Hipervínculo visitado" xfId="776" builtinId="9" hidden="1"/>
    <cellStyle name="Hipervínculo visitado" xfId="778" builtinId="9" hidden="1"/>
    <cellStyle name="Hipervínculo visitado" xfId="780" builtinId="9" hidden="1"/>
    <cellStyle name="Hipervínculo visitado" xfId="782" builtinId="9" hidden="1"/>
    <cellStyle name="Hipervínculo visitado" xfId="784" builtinId="9" hidden="1"/>
    <cellStyle name="Hipervínculo visitado" xfId="786" builtinId="9" hidden="1"/>
    <cellStyle name="Hipervínculo visitado" xfId="788" builtinId="9" hidden="1"/>
    <cellStyle name="Hipervínculo visitado" xfId="790" builtinId="9" hidden="1"/>
    <cellStyle name="Hipervínculo visitado" xfId="792" builtinId="9" hidden="1"/>
    <cellStyle name="Hipervínculo visitado" xfId="794" builtinId="9" hidden="1"/>
    <cellStyle name="Hipervínculo visitado" xfId="796" builtinId="9" hidden="1"/>
    <cellStyle name="Hipervínculo visitado" xfId="798" builtinId="9" hidden="1"/>
    <cellStyle name="Hipervínculo visitado" xfId="800" builtinId="9" hidden="1"/>
    <cellStyle name="Hipervínculo visitado" xfId="802" builtinId="9" hidden="1"/>
    <cellStyle name="Hipervínculo visitado" xfId="804" builtinId="9" hidden="1"/>
    <cellStyle name="Hipervínculo visitado" xfId="806" builtinId="9" hidden="1"/>
    <cellStyle name="Hipervínculo visitado" xfId="808" builtinId="9" hidden="1"/>
    <cellStyle name="Hipervínculo visitado" xfId="810" builtinId="9" hidden="1"/>
    <cellStyle name="Hipervínculo visitado" xfId="812" builtinId="9" hidden="1"/>
    <cellStyle name="Hipervínculo visitado" xfId="814" builtinId="9" hidden="1"/>
    <cellStyle name="Hipervínculo visitado" xfId="816" builtinId="9" hidden="1"/>
    <cellStyle name="Hipervínculo visitado" xfId="818" builtinId="9" hidden="1"/>
    <cellStyle name="Hipervínculo visitado" xfId="820" builtinId="9" hidden="1"/>
    <cellStyle name="Hipervínculo visitado" xfId="822" builtinId="9" hidden="1"/>
    <cellStyle name="Hipervínculo visitado" xfId="824" builtinId="9" hidden="1"/>
    <cellStyle name="Hipervínculo visitado" xfId="826" builtinId="9" hidden="1"/>
    <cellStyle name="Hipervínculo visitado" xfId="828" builtinId="9" hidden="1"/>
    <cellStyle name="Hipervínculo visitado" xfId="830" builtinId="9" hidden="1"/>
    <cellStyle name="Hipervínculo visitado" xfId="832" builtinId="9" hidden="1"/>
    <cellStyle name="Hipervínculo visitado" xfId="834" builtinId="9" hidden="1"/>
    <cellStyle name="Hipervínculo visitado" xfId="836" builtinId="9" hidden="1"/>
    <cellStyle name="Hipervínculo visitado" xfId="838" builtinId="9" hidden="1"/>
    <cellStyle name="Hipervínculo visitado" xfId="840" builtinId="9" hidden="1"/>
    <cellStyle name="Hipervínculo visitado" xfId="842" builtinId="9" hidden="1"/>
    <cellStyle name="Hipervínculo visitado" xfId="844" builtinId="9" hidden="1"/>
    <cellStyle name="Hipervínculo visitado" xfId="846" builtinId="9" hidden="1"/>
    <cellStyle name="Hipervínculo visitado" xfId="848" builtinId="9" hidden="1"/>
    <cellStyle name="Hipervínculo visitado" xfId="850" builtinId="9" hidden="1"/>
    <cellStyle name="Hipervínculo visitado" xfId="852" builtinId="9" hidden="1"/>
    <cellStyle name="Hipervínculo visitado" xfId="854" builtinId="9" hidden="1"/>
    <cellStyle name="Hipervínculo visitado" xfId="856" builtinId="9" hidden="1"/>
    <cellStyle name="Hipervínculo visitado" xfId="858" builtinId="9" hidden="1"/>
    <cellStyle name="Hipervínculo visitado" xfId="860" builtinId="9" hidden="1"/>
    <cellStyle name="Hipervínculo visitado" xfId="862" builtinId="9" hidden="1"/>
    <cellStyle name="Hipervínculo visitado" xfId="864" builtinId="9" hidden="1"/>
    <cellStyle name="Hipervínculo visitado" xfId="866" builtinId="9" hidden="1"/>
    <cellStyle name="Hipervínculo visitado" xfId="868" builtinId="9" hidden="1"/>
    <cellStyle name="Hipervínculo visitado" xfId="870" builtinId="9" hidden="1"/>
    <cellStyle name="Hipervínculo visitado" xfId="872" builtinId="9" hidden="1"/>
    <cellStyle name="Hipervínculo visitado" xfId="874" builtinId="9" hidden="1"/>
    <cellStyle name="Hipervínculo visitado" xfId="876" builtinId="9" hidden="1"/>
    <cellStyle name="Hipervínculo visitado" xfId="878" builtinId="9" hidden="1"/>
    <cellStyle name="Hipervínculo visitado" xfId="880" builtinId="9" hidden="1"/>
    <cellStyle name="Hipervínculo visitado" xfId="882" builtinId="9" hidden="1"/>
    <cellStyle name="Hipervínculo visitado" xfId="884" builtinId="9" hidden="1"/>
    <cellStyle name="Hipervínculo visitado" xfId="886" builtinId="9" hidden="1"/>
    <cellStyle name="Hipervínculo visitado" xfId="888" builtinId="9" hidden="1"/>
    <cellStyle name="Hipervínculo visitado" xfId="890" builtinId="9" hidden="1"/>
    <cellStyle name="Hipervínculo visitado" xfId="892" builtinId="9" hidden="1"/>
    <cellStyle name="Hipervínculo visitado" xfId="894" builtinId="9" hidden="1"/>
    <cellStyle name="Hipervínculo visitado" xfId="896" builtinId="9" hidden="1"/>
    <cellStyle name="Hipervínculo visitado" xfId="898" builtinId="9" hidden="1"/>
    <cellStyle name="Hipervínculo visitado" xfId="900" builtinId="9" hidden="1"/>
    <cellStyle name="Hipervínculo visitado" xfId="902" builtinId="9" hidden="1"/>
    <cellStyle name="Hipervínculo visitado" xfId="904" builtinId="9" hidden="1"/>
    <cellStyle name="Hipervínculo visitado" xfId="906" builtinId="9" hidden="1"/>
    <cellStyle name="Hipervínculo visitado" xfId="908" builtinId="9" hidden="1"/>
    <cellStyle name="Hipervínculo visitado" xfId="910" builtinId="9" hidden="1"/>
    <cellStyle name="Hipervínculo visitado" xfId="912" builtinId="9" hidden="1"/>
    <cellStyle name="Hipervínculo visitado" xfId="914" builtinId="9" hidden="1"/>
    <cellStyle name="Hipervínculo visitado" xfId="916" builtinId="9" hidden="1"/>
    <cellStyle name="Hipervínculo visitado" xfId="918" builtinId="9" hidden="1"/>
    <cellStyle name="Hipervínculo visitado" xfId="920" builtinId="9" hidden="1"/>
    <cellStyle name="Hipervínculo visitado" xfId="922" builtinId="9" hidden="1"/>
    <cellStyle name="Hipervínculo visitado" xfId="924" builtinId="9" hidden="1"/>
    <cellStyle name="Hipervínculo visitado" xfId="926" builtinId="9" hidden="1"/>
    <cellStyle name="Hipervínculo visitado" xfId="928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50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3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Incorrecto" xfId="28" builtinId="27" customBuiltin="1"/>
    <cellStyle name="Millares" xfId="29" builtinId="3"/>
    <cellStyle name="Millares 2" xfId="30"/>
    <cellStyle name="Millares 2 2" xfId="343"/>
    <cellStyle name="Millares 3" xfId="360"/>
    <cellStyle name="Moneda 2" xfId="31"/>
    <cellStyle name="Moneda 2 2" xfId="352"/>
    <cellStyle name="Neutral" xfId="32" builtinId="28" customBuiltin="1"/>
    <cellStyle name="Normal" xfId="0" builtinId="0"/>
    <cellStyle name="Normal 2" xfId="33"/>
    <cellStyle name="Normal 2 2" xfId="34"/>
    <cellStyle name="Normal 2 2 2" xfId="347"/>
    <cellStyle name="Normal 2 3" xfId="35"/>
    <cellStyle name="Normal 2 3 2" xfId="348"/>
    <cellStyle name="Normal 2 4" xfId="36"/>
    <cellStyle name="Normal 2 4 2" xfId="349"/>
    <cellStyle name="Normal 2 5" xfId="37"/>
    <cellStyle name="Normal 2 5 2" xfId="350"/>
    <cellStyle name="Normal 2 6" xfId="342"/>
    <cellStyle name="Normal 3" xfId="38"/>
    <cellStyle name="Normal 3 2" xfId="345"/>
    <cellStyle name="Normal 4" xfId="39"/>
    <cellStyle name="Normal 4 2" xfId="346"/>
    <cellStyle name="Normal 5" xfId="40"/>
    <cellStyle name="Normal 5 2" xfId="361"/>
    <cellStyle name="Normal 5 3" xfId="341"/>
    <cellStyle name="Normal_conagua" xfId="41"/>
    <cellStyle name="Porcentaje" xfId="42" builtinId="5"/>
    <cellStyle name="Porcentaje 2" xfId="362"/>
    <cellStyle name="Porcentual 2" xfId="43"/>
    <cellStyle name="Porcentual 2 2" xfId="44"/>
    <cellStyle name="Porcentual 2 3" xfId="363"/>
    <cellStyle name="Porcentual 2 4" xfId="351"/>
    <cellStyle name="Porcentual 3" xfId="45"/>
    <cellStyle name="Porcentual 3 2" xfId="344"/>
    <cellStyle name="Salida" xfId="46" builtinId="21" customBuiltin="1"/>
    <cellStyle name="Salida 2" xfId="364"/>
    <cellStyle name="Título" xfId="47" builtinId="15" customBuiltin="1"/>
    <cellStyle name="Título 4" xfId="365"/>
    <cellStyle name="Total" xfId="48" builtinId="25" customBuiltin="1"/>
    <cellStyle name="Total 2" xfId="366"/>
  </cellStyles>
  <dxfs count="3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>
                <a:latin typeface="Cochin"/>
                <a:cs typeface="Cochin"/>
              </a:defRPr>
            </a:pPr>
            <a:r>
              <a:rPr lang="es-ES_tradnl">
                <a:latin typeface="Cochin"/>
                <a:cs typeface="Cochin"/>
              </a:rPr>
              <a:t>Variación con respecto a las posiciones en la Caja Negra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'08 (rank) (Corr3)'!$AE$2</c:f>
              <c:strCache>
                <c:ptCount val="1"/>
                <c:pt idx="0">
                  <c:v>2 categorías</c:v>
                </c:pt>
              </c:strCache>
            </c:strRef>
          </c:tx>
          <c:invertIfNegative val="0"/>
          <c:cat>
            <c:strRef>
              <c:f>'08 (rank) (Corr3)'!$AD$3:$AD$34</c:f>
              <c:strCache>
                <c:ptCount val="32"/>
                <c:pt idx="0">
                  <c:v>Sonora</c:v>
                </c:pt>
                <c:pt idx="1">
                  <c:v>Tamaulipas</c:v>
                </c:pt>
                <c:pt idx="2">
                  <c:v>Quintana Roo</c:v>
                </c:pt>
                <c:pt idx="3">
                  <c:v>Zacatecas</c:v>
                </c:pt>
                <c:pt idx="4">
                  <c:v>Baja California</c:v>
                </c:pt>
                <c:pt idx="5">
                  <c:v>Durango</c:v>
                </c:pt>
                <c:pt idx="6">
                  <c:v>Yucatán</c:v>
                </c:pt>
                <c:pt idx="7">
                  <c:v>Colima</c:v>
                </c:pt>
                <c:pt idx="8">
                  <c:v>Nayarit</c:v>
                </c:pt>
                <c:pt idx="9">
                  <c:v>Morelos</c:v>
                </c:pt>
                <c:pt idx="10">
                  <c:v>Chihuahua</c:v>
                </c:pt>
                <c:pt idx="11">
                  <c:v>Sinaloa</c:v>
                </c:pt>
                <c:pt idx="12">
                  <c:v>Querétaro</c:v>
                </c:pt>
                <c:pt idx="13">
                  <c:v>Tabasco</c:v>
                </c:pt>
                <c:pt idx="14">
                  <c:v>Campeche</c:v>
                </c:pt>
                <c:pt idx="15">
                  <c:v>San Luis Potosí</c:v>
                </c:pt>
                <c:pt idx="16">
                  <c:v>Michoacán</c:v>
                </c:pt>
                <c:pt idx="17">
                  <c:v>Baja California Sur</c:v>
                </c:pt>
                <c:pt idx="18">
                  <c:v>Guanajuato</c:v>
                </c:pt>
                <c:pt idx="19">
                  <c:v>Veracruz</c:v>
                </c:pt>
                <c:pt idx="20">
                  <c:v>Jalisco</c:v>
                </c:pt>
                <c:pt idx="21">
                  <c:v>Coahuila</c:v>
                </c:pt>
                <c:pt idx="22">
                  <c:v>Aguascalientes</c:v>
                </c:pt>
                <c:pt idx="23">
                  <c:v>Chiapas</c:v>
                </c:pt>
                <c:pt idx="24">
                  <c:v>Hidalgo</c:v>
                </c:pt>
                <c:pt idx="25">
                  <c:v>Puebla</c:v>
                </c:pt>
                <c:pt idx="26">
                  <c:v>Guerrero</c:v>
                </c:pt>
                <c:pt idx="27">
                  <c:v>México</c:v>
                </c:pt>
                <c:pt idx="28">
                  <c:v>Tlaxcala</c:v>
                </c:pt>
                <c:pt idx="29">
                  <c:v>Nuevo León</c:v>
                </c:pt>
                <c:pt idx="30">
                  <c:v>Distrito Federal</c:v>
                </c:pt>
                <c:pt idx="31">
                  <c:v>Oaxaca</c:v>
                </c:pt>
              </c:strCache>
            </c:strRef>
          </c:cat>
          <c:val>
            <c:numRef>
              <c:f>'08 (rank) (Corr3)'!$AE$3:$AE$34</c:f>
              <c:numCache>
                <c:formatCode>General</c:formatCode>
                <c:ptCount val="32"/>
                <c:pt idx="0">
                  <c:v>11</c:v>
                </c:pt>
                <c:pt idx="1">
                  <c:v>13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6</c:v>
                </c:pt>
                <c:pt idx="6">
                  <c:v>9</c:v>
                </c:pt>
                <c:pt idx="7">
                  <c:v>5</c:v>
                </c:pt>
                <c:pt idx="8">
                  <c:v>6</c:v>
                </c:pt>
                <c:pt idx="9">
                  <c:v>13</c:v>
                </c:pt>
                <c:pt idx="10">
                  <c:v>9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1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1"/>
          <c:order val="1"/>
          <c:tx>
            <c:strRef>
              <c:f>'08 (rank) (Corr3)'!$AF$2</c:f>
              <c:strCache>
                <c:ptCount val="1"/>
                <c:pt idx="0">
                  <c:v>3 categorías</c:v>
                </c:pt>
              </c:strCache>
            </c:strRef>
          </c:tx>
          <c:invertIfNegative val="0"/>
          <c:cat>
            <c:strRef>
              <c:f>'08 (rank) (Corr3)'!$AD$3:$AD$34</c:f>
              <c:strCache>
                <c:ptCount val="32"/>
                <c:pt idx="0">
                  <c:v>Sonora</c:v>
                </c:pt>
                <c:pt idx="1">
                  <c:v>Tamaulipas</c:v>
                </c:pt>
                <c:pt idx="2">
                  <c:v>Quintana Roo</c:v>
                </c:pt>
                <c:pt idx="3">
                  <c:v>Zacatecas</c:v>
                </c:pt>
                <c:pt idx="4">
                  <c:v>Baja California</c:v>
                </c:pt>
                <c:pt idx="5">
                  <c:v>Durango</c:v>
                </c:pt>
                <c:pt idx="6">
                  <c:v>Yucatán</c:v>
                </c:pt>
                <c:pt idx="7">
                  <c:v>Colima</c:v>
                </c:pt>
                <c:pt idx="8">
                  <c:v>Nayarit</c:v>
                </c:pt>
                <c:pt idx="9">
                  <c:v>Morelos</c:v>
                </c:pt>
                <c:pt idx="10">
                  <c:v>Chihuahua</c:v>
                </c:pt>
                <c:pt idx="11">
                  <c:v>Sinaloa</c:v>
                </c:pt>
                <c:pt idx="12">
                  <c:v>Querétaro</c:v>
                </c:pt>
                <c:pt idx="13">
                  <c:v>Tabasco</c:v>
                </c:pt>
                <c:pt idx="14">
                  <c:v>Campeche</c:v>
                </c:pt>
                <c:pt idx="15">
                  <c:v>San Luis Potosí</c:v>
                </c:pt>
                <c:pt idx="16">
                  <c:v>Michoacán</c:v>
                </c:pt>
                <c:pt idx="17">
                  <c:v>Baja California Sur</c:v>
                </c:pt>
                <c:pt idx="18">
                  <c:v>Guanajuato</c:v>
                </c:pt>
                <c:pt idx="19">
                  <c:v>Veracruz</c:v>
                </c:pt>
                <c:pt idx="20">
                  <c:v>Jalisco</c:v>
                </c:pt>
                <c:pt idx="21">
                  <c:v>Coahuila</c:v>
                </c:pt>
                <c:pt idx="22">
                  <c:v>Aguascalientes</c:v>
                </c:pt>
                <c:pt idx="23">
                  <c:v>Chiapas</c:v>
                </c:pt>
                <c:pt idx="24">
                  <c:v>Hidalgo</c:v>
                </c:pt>
                <c:pt idx="25">
                  <c:v>Puebla</c:v>
                </c:pt>
                <c:pt idx="26">
                  <c:v>Guerrero</c:v>
                </c:pt>
                <c:pt idx="27">
                  <c:v>México</c:v>
                </c:pt>
                <c:pt idx="28">
                  <c:v>Tlaxcala</c:v>
                </c:pt>
                <c:pt idx="29">
                  <c:v>Nuevo León</c:v>
                </c:pt>
                <c:pt idx="30">
                  <c:v>Distrito Federal</c:v>
                </c:pt>
                <c:pt idx="31">
                  <c:v>Oaxaca</c:v>
                </c:pt>
              </c:strCache>
            </c:strRef>
          </c:cat>
          <c:val>
            <c:numRef>
              <c:f>'08 (rank) (Corr3)'!$AF$3:$AF$34</c:f>
              <c:numCache>
                <c:formatCode>General</c:formatCode>
                <c:ptCount val="32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2"/>
          <c:order val="2"/>
          <c:tx>
            <c:strRef>
              <c:f>'08 (rank) (Corr3)'!$AG$2</c:f>
              <c:strCache>
                <c:ptCount val="1"/>
                <c:pt idx="0">
                  <c:v>4 categorías</c:v>
                </c:pt>
              </c:strCache>
            </c:strRef>
          </c:tx>
          <c:invertIfNegative val="0"/>
          <c:cat>
            <c:strRef>
              <c:f>'08 (rank) (Corr3)'!$AD$3:$AD$34</c:f>
              <c:strCache>
                <c:ptCount val="32"/>
                <c:pt idx="0">
                  <c:v>Sonora</c:v>
                </c:pt>
                <c:pt idx="1">
                  <c:v>Tamaulipas</c:v>
                </c:pt>
                <c:pt idx="2">
                  <c:v>Quintana Roo</c:v>
                </c:pt>
                <c:pt idx="3">
                  <c:v>Zacatecas</c:v>
                </c:pt>
                <c:pt idx="4">
                  <c:v>Baja California</c:v>
                </c:pt>
                <c:pt idx="5">
                  <c:v>Durango</c:v>
                </c:pt>
                <c:pt idx="6">
                  <c:v>Yucatán</c:v>
                </c:pt>
                <c:pt idx="7">
                  <c:v>Colima</c:v>
                </c:pt>
                <c:pt idx="8">
                  <c:v>Nayarit</c:v>
                </c:pt>
                <c:pt idx="9">
                  <c:v>Morelos</c:v>
                </c:pt>
                <c:pt idx="10">
                  <c:v>Chihuahua</c:v>
                </c:pt>
                <c:pt idx="11">
                  <c:v>Sinaloa</c:v>
                </c:pt>
                <c:pt idx="12">
                  <c:v>Querétaro</c:v>
                </c:pt>
                <c:pt idx="13">
                  <c:v>Tabasco</c:v>
                </c:pt>
                <c:pt idx="14">
                  <c:v>Campeche</c:v>
                </c:pt>
                <c:pt idx="15">
                  <c:v>San Luis Potosí</c:v>
                </c:pt>
                <c:pt idx="16">
                  <c:v>Michoacán</c:v>
                </c:pt>
                <c:pt idx="17">
                  <c:v>Baja California Sur</c:v>
                </c:pt>
                <c:pt idx="18">
                  <c:v>Guanajuato</c:v>
                </c:pt>
                <c:pt idx="19">
                  <c:v>Veracruz</c:v>
                </c:pt>
                <c:pt idx="20">
                  <c:v>Jalisco</c:v>
                </c:pt>
                <c:pt idx="21">
                  <c:v>Coahuila</c:v>
                </c:pt>
                <c:pt idx="22">
                  <c:v>Aguascalientes</c:v>
                </c:pt>
                <c:pt idx="23">
                  <c:v>Chiapas</c:v>
                </c:pt>
                <c:pt idx="24">
                  <c:v>Hidalgo</c:v>
                </c:pt>
                <c:pt idx="25">
                  <c:v>Puebla</c:v>
                </c:pt>
                <c:pt idx="26">
                  <c:v>Guerrero</c:v>
                </c:pt>
                <c:pt idx="27">
                  <c:v>México</c:v>
                </c:pt>
                <c:pt idx="28">
                  <c:v>Tlaxcala</c:v>
                </c:pt>
                <c:pt idx="29">
                  <c:v>Nuevo León</c:v>
                </c:pt>
                <c:pt idx="30">
                  <c:v>Distrito Federal</c:v>
                </c:pt>
                <c:pt idx="31">
                  <c:v>Oaxaca</c:v>
                </c:pt>
              </c:strCache>
            </c:strRef>
          </c:cat>
          <c:val>
            <c:numRef>
              <c:f>'08 (rank) (Corr3)'!$AG$3:$AG$34</c:f>
              <c:numCache>
                <c:formatCode>General</c:formatCode>
                <c:ptCount val="32"/>
                <c:pt idx="0">
                  <c:v>11</c:v>
                </c:pt>
                <c:pt idx="1">
                  <c:v>11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6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4</c:v>
                </c:pt>
                <c:pt idx="17">
                  <c:v>5</c:v>
                </c:pt>
                <c:pt idx="18">
                  <c:v>2</c:v>
                </c:pt>
                <c:pt idx="19">
                  <c:v>5</c:v>
                </c:pt>
                <c:pt idx="20">
                  <c:v>2</c:v>
                </c:pt>
                <c:pt idx="21">
                  <c:v>7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884816"/>
        <c:axId val="202885208"/>
      </c:barChart>
      <c:catAx>
        <c:axId val="2028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ochin"/>
                <a:cs typeface="Cochin"/>
              </a:defRPr>
            </a:pPr>
            <a:endParaRPr lang="es-MX"/>
          </a:p>
        </c:txPr>
        <c:crossAx val="202885208"/>
        <c:crosses val="autoZero"/>
        <c:auto val="1"/>
        <c:lblAlgn val="ctr"/>
        <c:lblOffset val="100"/>
        <c:noMultiLvlLbl val="0"/>
      </c:catAx>
      <c:valAx>
        <c:axId val="202885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20288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>
              <a:latin typeface="Cochin"/>
              <a:cs typeface="Cochin"/>
            </a:defRPr>
          </a:pPr>
          <a:endParaRPr lang="es-MX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marker>
            <c:symbol val="none"/>
          </c:marker>
          <c:cat>
            <c:strRef>
              <c:f>'10 (rank) (Corr3)'!$AG$3:$AG$34</c:f>
              <c:strCache>
                <c:ptCount val="32"/>
                <c:pt idx="0">
                  <c:v>Distrito Federal</c:v>
                </c:pt>
                <c:pt idx="1">
                  <c:v>Nuevo León</c:v>
                </c:pt>
                <c:pt idx="2">
                  <c:v>Baja California Sur</c:v>
                </c:pt>
                <c:pt idx="3">
                  <c:v>Coahuila</c:v>
                </c:pt>
                <c:pt idx="4">
                  <c:v>Querétaro</c:v>
                </c:pt>
                <c:pt idx="5">
                  <c:v>Campeche</c:v>
                </c:pt>
                <c:pt idx="6">
                  <c:v>Chihuahua</c:v>
                </c:pt>
                <c:pt idx="7">
                  <c:v>Aguascalientes</c:v>
                </c:pt>
                <c:pt idx="8">
                  <c:v>Colima</c:v>
                </c:pt>
                <c:pt idx="9">
                  <c:v>Baja California</c:v>
                </c:pt>
                <c:pt idx="10">
                  <c:v>Sinaloa</c:v>
                </c:pt>
                <c:pt idx="11">
                  <c:v>Nayarit</c:v>
                </c:pt>
                <c:pt idx="12">
                  <c:v>Jalisco</c:v>
                </c:pt>
                <c:pt idx="13">
                  <c:v>Tamaulipas</c:v>
                </c:pt>
                <c:pt idx="14">
                  <c:v>Sonora</c:v>
                </c:pt>
                <c:pt idx="15">
                  <c:v>Quintana Roo</c:v>
                </c:pt>
                <c:pt idx="16">
                  <c:v>Morelos</c:v>
                </c:pt>
                <c:pt idx="17">
                  <c:v>Zacatecas</c:v>
                </c:pt>
                <c:pt idx="18">
                  <c:v>Yucatán</c:v>
                </c:pt>
                <c:pt idx="19">
                  <c:v>Durango</c:v>
                </c:pt>
                <c:pt idx="20">
                  <c:v>Guanajuato</c:v>
                </c:pt>
                <c:pt idx="21">
                  <c:v>San Luis Potosí</c:v>
                </c:pt>
                <c:pt idx="22">
                  <c:v>México</c:v>
                </c:pt>
                <c:pt idx="23">
                  <c:v>Hidalgo</c:v>
                </c:pt>
                <c:pt idx="24">
                  <c:v>Tabasco</c:v>
                </c:pt>
                <c:pt idx="25">
                  <c:v>Veracruz</c:v>
                </c:pt>
                <c:pt idx="26">
                  <c:v>Michoacán</c:v>
                </c:pt>
                <c:pt idx="27">
                  <c:v>Puebla</c:v>
                </c:pt>
                <c:pt idx="28">
                  <c:v>Tlaxcala</c:v>
                </c:pt>
                <c:pt idx="29">
                  <c:v>Guerrero</c:v>
                </c:pt>
                <c:pt idx="30">
                  <c:v>Chiapas</c:v>
                </c:pt>
                <c:pt idx="31">
                  <c:v>Oaxaca</c:v>
                </c:pt>
              </c:strCache>
            </c:strRef>
          </c:cat>
          <c:val>
            <c:numRef>
              <c:f>'10 (rank) (Corr3)'!$AI$3:$AI$34</c:f>
              <c:numCache>
                <c:formatCode>General</c:formatCode>
                <c:ptCount val="3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</c:numCache>
            </c:numRef>
          </c:val>
          <c:smooth val="0"/>
        </c:ser>
        <c:ser>
          <c:idx val="0"/>
          <c:order val="0"/>
          <c:cat>
            <c:strRef>
              <c:f>'10 (rank) (Corr3)'!$AG$3:$AG$34</c:f>
              <c:strCache>
                <c:ptCount val="32"/>
                <c:pt idx="0">
                  <c:v>Distrito Federal</c:v>
                </c:pt>
                <c:pt idx="1">
                  <c:v>Nuevo León</c:v>
                </c:pt>
                <c:pt idx="2">
                  <c:v>Baja California Sur</c:v>
                </c:pt>
                <c:pt idx="3">
                  <c:v>Coahuila</c:v>
                </c:pt>
                <c:pt idx="4">
                  <c:v>Querétaro</c:v>
                </c:pt>
                <c:pt idx="5">
                  <c:v>Campeche</c:v>
                </c:pt>
                <c:pt idx="6">
                  <c:v>Chihuahua</c:v>
                </c:pt>
                <c:pt idx="7">
                  <c:v>Aguascalientes</c:v>
                </c:pt>
                <c:pt idx="8">
                  <c:v>Colima</c:v>
                </c:pt>
                <c:pt idx="9">
                  <c:v>Baja California</c:v>
                </c:pt>
                <c:pt idx="10">
                  <c:v>Sinaloa</c:v>
                </c:pt>
                <c:pt idx="11">
                  <c:v>Nayarit</c:v>
                </c:pt>
                <c:pt idx="12">
                  <c:v>Jalisco</c:v>
                </c:pt>
                <c:pt idx="13">
                  <c:v>Tamaulipas</c:v>
                </c:pt>
                <c:pt idx="14">
                  <c:v>Sonora</c:v>
                </c:pt>
                <c:pt idx="15">
                  <c:v>Quintana Roo</c:v>
                </c:pt>
                <c:pt idx="16">
                  <c:v>Morelos</c:v>
                </c:pt>
                <c:pt idx="17">
                  <c:v>Zacatecas</c:v>
                </c:pt>
                <c:pt idx="18">
                  <c:v>Yucatán</c:v>
                </c:pt>
                <c:pt idx="19">
                  <c:v>Durango</c:v>
                </c:pt>
                <c:pt idx="20">
                  <c:v>Guanajuato</c:v>
                </c:pt>
                <c:pt idx="21">
                  <c:v>San Luis Potosí</c:v>
                </c:pt>
                <c:pt idx="22">
                  <c:v>México</c:v>
                </c:pt>
                <c:pt idx="23">
                  <c:v>Hidalgo</c:v>
                </c:pt>
                <c:pt idx="24">
                  <c:v>Tabasco</c:v>
                </c:pt>
                <c:pt idx="25">
                  <c:v>Veracruz</c:v>
                </c:pt>
                <c:pt idx="26">
                  <c:v>Michoacán</c:v>
                </c:pt>
                <c:pt idx="27">
                  <c:v>Puebla</c:v>
                </c:pt>
                <c:pt idx="28">
                  <c:v>Tlaxcala</c:v>
                </c:pt>
                <c:pt idx="29">
                  <c:v>Guerrero</c:v>
                </c:pt>
                <c:pt idx="30">
                  <c:v>Chiapas</c:v>
                </c:pt>
                <c:pt idx="31">
                  <c:v>Oaxaca</c:v>
                </c:pt>
              </c:strCache>
            </c:strRef>
          </c:cat>
          <c:val>
            <c:numRef>
              <c:f>'10 (rank) (Corr3)'!$AH$3:$AH$34</c:f>
              <c:numCache>
                <c:formatCode>General</c:formatCode>
                <c:ptCount val="32"/>
                <c:pt idx="0">
                  <c:v>5.8249863702768607</c:v>
                </c:pt>
                <c:pt idx="1">
                  <c:v>4.7729314106234568</c:v>
                </c:pt>
                <c:pt idx="2">
                  <c:v>1.2046847165874865</c:v>
                </c:pt>
                <c:pt idx="3">
                  <c:v>2.322046104061549</c:v>
                </c:pt>
                <c:pt idx="4">
                  <c:v>0.56356072335847074</c:v>
                </c:pt>
                <c:pt idx="5">
                  <c:v>1.128592836546197</c:v>
                </c:pt>
                <c:pt idx="6">
                  <c:v>6.5972340636832882E-3</c:v>
                </c:pt>
                <c:pt idx="7">
                  <c:v>0.11588422736558357</c:v>
                </c:pt>
                <c:pt idx="8">
                  <c:v>0.59354840747948145</c:v>
                </c:pt>
                <c:pt idx="9">
                  <c:v>0.2716836315024409</c:v>
                </c:pt>
                <c:pt idx="10">
                  <c:v>0.61098223109231498</c:v>
                </c:pt>
                <c:pt idx="11">
                  <c:v>0.36422163732969892</c:v>
                </c:pt>
                <c:pt idx="12">
                  <c:v>0.52004193520938458</c:v>
                </c:pt>
                <c:pt idx="13">
                  <c:v>0.20387923166781974</c:v>
                </c:pt>
                <c:pt idx="14">
                  <c:v>5.8338935267883585E-2</c:v>
                </c:pt>
                <c:pt idx="15">
                  <c:v>0.3959371860922829</c:v>
                </c:pt>
                <c:pt idx="16">
                  <c:v>1.1424189887432803</c:v>
                </c:pt>
                <c:pt idx="17">
                  <c:v>1.0331827432167842</c:v>
                </c:pt>
                <c:pt idx="18">
                  <c:v>1.0517249742290673</c:v>
                </c:pt>
                <c:pt idx="19">
                  <c:v>1.1311373516428915</c:v>
                </c:pt>
                <c:pt idx="20">
                  <c:v>0.27156967422593681</c:v>
                </c:pt>
                <c:pt idx="21">
                  <c:v>5.2869991608190503E-2</c:v>
                </c:pt>
                <c:pt idx="22">
                  <c:v>0.14687681866141133</c:v>
                </c:pt>
                <c:pt idx="23">
                  <c:v>1.1088024061172703</c:v>
                </c:pt>
                <c:pt idx="24">
                  <c:v>0.12034912893233951</c:v>
                </c:pt>
                <c:pt idx="25">
                  <c:v>1.4121275632447237</c:v>
                </c:pt>
                <c:pt idx="26">
                  <c:v>0.36684730341761806</c:v>
                </c:pt>
                <c:pt idx="27">
                  <c:v>0.1581736653105672</c:v>
                </c:pt>
                <c:pt idx="28">
                  <c:v>2.7647801106090029</c:v>
                </c:pt>
                <c:pt idx="29">
                  <c:v>1.0397714469428792</c:v>
                </c:pt>
                <c:pt idx="30">
                  <c:v>6.1464653954894288</c:v>
                </c:pt>
                <c:pt idx="31">
                  <c:v>6.1464653954894288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85600"/>
        <c:axId val="245790880"/>
      </c:lineChart>
      <c:catAx>
        <c:axId val="202885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45790880"/>
        <c:crosses val="autoZero"/>
        <c:auto val="1"/>
        <c:lblAlgn val="ctr"/>
        <c:lblOffset val="100"/>
        <c:noMultiLvlLbl val="0"/>
      </c:catAx>
      <c:valAx>
        <c:axId val="245790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88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495300</xdr:colOff>
      <xdr:row>3</xdr:row>
      <xdr:rowOff>165100</xdr:rowOff>
    </xdr:from>
    <xdr:to>
      <xdr:col>49</xdr:col>
      <xdr:colOff>304800</xdr:colOff>
      <xdr:row>24</xdr:row>
      <xdr:rowOff>165100</xdr:rowOff>
    </xdr:to>
    <xdr:graphicFrame macro="">
      <xdr:nvGraphicFramePr>
        <xdr:cNvPr id="12087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355600</xdr:colOff>
      <xdr:row>1</xdr:row>
      <xdr:rowOff>6350</xdr:rowOff>
    </xdr:from>
    <xdr:to>
      <xdr:col>54</xdr:col>
      <xdr:colOff>685800</xdr:colOff>
      <xdr:row>36</xdr:row>
      <xdr:rowOff>50800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/Dropbox/&#205;ndice%20Estatal%202012/Bases%20de%20datos%20variables/drenaj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/Dropbox/&#205;ndice%20Estatal%202012/Bases%20de%20datos%20variables/A&#241;os%20promedio%20de%20escolaridad%20poblacion%20mayor%2025%20a&#241;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/Dropbox/&#205;ndice%20Estatal%202012/Bases%20de%20datos%20variables/Accidentes%20por%20malas%20condiciones%20de%20vi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/Dropbox/&#205;ndice%20Estatal%202012/Bases%20de%20datos%20variables/Eficiencia%20en%20recauda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"/>
      <sheetName val="Hoja1"/>
    </sheetNames>
    <sheetDataSet>
      <sheetData sheetId="0">
        <row r="5">
          <cell r="B5">
            <v>94.757014215588399</v>
          </cell>
          <cell r="C5">
            <v>95.307305789169661</v>
          </cell>
          <cell r="D5">
            <v>95.860793124230554</v>
          </cell>
          <cell r="E5">
            <v>96.417494779825802</v>
          </cell>
          <cell r="F5">
            <v>96.977429422789939</v>
          </cell>
          <cell r="G5">
            <v>97.148196584191254</v>
          </cell>
          <cell r="H5">
            <v>97.31926444879312</v>
          </cell>
          <cell r="I5">
            <v>97.490633546102615</v>
          </cell>
          <cell r="J5">
            <v>97.662304406559201</v>
          </cell>
          <cell r="K5">
            <v>97.834277561536382</v>
          </cell>
        </row>
        <row r="6">
          <cell r="B6">
            <v>83.191540990074557</v>
          </cell>
          <cell r="C6">
            <v>85.022696074545863</v>
          </cell>
          <cell r="D6">
            <v>86.894157287542725</v>
          </cell>
          <cell r="E6">
            <v>88.806811819893767</v>
          </cell>
          <cell r="F6">
            <v>90.761566390663006</v>
          </cell>
          <cell r="G6">
            <v>91.347219383084933</v>
          </cell>
          <cell r="H6">
            <v>91.936651391682673</v>
          </cell>
          <cell r="I6">
            <v>92.529886801140407</v>
          </cell>
          <cell r="J6">
            <v>93.126950153488238</v>
          </cell>
          <cell r="K6">
            <v>93.727866149117503</v>
          </cell>
        </row>
        <row r="7">
          <cell r="B7">
            <v>82.588794986959911</v>
          </cell>
          <cell r="C7">
            <v>84.57219302502574</v>
          </cell>
          <cell r="D7">
            <v>86.603223042442096</v>
          </cell>
          <cell r="E7">
            <v>88.683028937414619</v>
          </cell>
          <cell r="F7">
            <v>90.812782079253964</v>
          </cell>
          <cell r="G7">
            <v>91.479394602558529</v>
          </cell>
          <cell r="H7">
            <v>92.150900404607086</v>
          </cell>
          <cell r="I7">
            <v>92.827335404582072</v>
          </cell>
          <cell r="J7">
            <v>93.508735785331226</v>
          </cell>
          <cell r="K7">
            <v>94.195137995303</v>
          </cell>
        </row>
        <row r="8">
          <cell r="B8">
            <v>66.489083832591433</v>
          </cell>
          <cell r="C8">
            <v>69.756964634440266</v>
          </cell>
          <cell r="D8">
            <v>73.185458943342084</v>
          </cell>
          <cell r="E8">
            <v>76.782460773862297</v>
          </cell>
          <cell r="F8">
            <v>80.556252124535447</v>
          </cell>
          <cell r="G8">
            <v>81.555226345349709</v>
          </cell>
          <cell r="H8">
            <v>82.566588797586562</v>
          </cell>
          <cell r="I8">
            <v>83.59049310710995</v>
          </cell>
          <cell r="J8">
            <v>84.627094804890845</v>
          </cell>
          <cell r="K8">
            <v>85.676551350632323</v>
          </cell>
        </row>
        <row r="9">
          <cell r="B9">
            <v>60.539375868067125</v>
          </cell>
          <cell r="C9">
            <v>63.759879237950948</v>
          </cell>
          <cell r="D9">
            <v>67.151703203838863</v>
          </cell>
          <cell r="E9">
            <v>70.72396147972033</v>
          </cell>
          <cell r="F9">
            <v>74.486252600351349</v>
          </cell>
          <cell r="G9">
            <v>75.630956944801241</v>
          </cell>
          <cell r="H9">
            <v>76.793253099692137</v>
          </cell>
          <cell r="I9">
            <v>77.973411415875788</v>
          </cell>
          <cell r="J9">
            <v>79.171706398954498</v>
          </cell>
          <cell r="K9">
            <v>80.388416773131254</v>
          </cell>
        </row>
        <row r="10">
          <cell r="B10">
            <v>86.10163122847618</v>
          </cell>
          <cell r="C10">
            <v>87.365048224373439</v>
          </cell>
          <cell r="D10">
            <v>88.647004038673415</v>
          </cell>
          <cell r="E10">
            <v>89.947770701742073</v>
          </cell>
          <cell r="F10">
            <v>91.26762423559785</v>
          </cell>
          <cell r="G10">
            <v>91.654388090632054</v>
          </cell>
          <cell r="H10">
            <v>92.042790930802653</v>
          </cell>
          <cell r="I10">
            <v>92.432839701619827</v>
          </cell>
          <cell r="J10">
            <v>92.824541378026652</v>
          </cell>
          <cell r="K10">
            <v>93.217902964523816</v>
          </cell>
        </row>
        <row r="11">
          <cell r="B11">
            <v>85.156256547930738</v>
          </cell>
          <cell r="C11">
            <v>86.859057164577649</v>
          </cell>
          <cell r="D11">
            <v>88.595907304507918</v>
          </cell>
          <cell r="E11">
            <v>90.367487828430967</v>
          </cell>
          <cell r="F11">
            <v>92.174493211675738</v>
          </cell>
          <cell r="G11">
            <v>92.844914150036118</v>
          </cell>
          <cell r="H11">
            <v>93.520211320626643</v>
          </cell>
          <cell r="I11">
            <v>94.200420190180793</v>
          </cell>
          <cell r="J11">
            <v>94.885576483395411</v>
          </cell>
          <cell r="K11">
            <v>95.575716184806979</v>
          </cell>
        </row>
        <row r="12">
          <cell r="B12">
            <v>93.754396497614309</v>
          </cell>
          <cell r="C12">
            <v>94.901525157526123</v>
          </cell>
          <cell r="D12">
            <v>96.062689470287822</v>
          </cell>
          <cell r="E12">
            <v>97.238061168642034</v>
          </cell>
          <cell r="F12">
            <v>98.427814086561412</v>
          </cell>
          <cell r="G12">
            <v>98.476989384092903</v>
          </cell>
          <cell r="H12">
            <v>98.52618924998356</v>
          </cell>
          <cell r="I12">
            <v>98.575413696507908</v>
          </cell>
          <cell r="J12">
            <v>98.624662735946629</v>
          </cell>
          <cell r="K12">
            <v>98.673936380586539</v>
          </cell>
        </row>
        <row r="13">
          <cell r="B13">
            <v>97.928293351124381</v>
          </cell>
          <cell r="C13">
            <v>98.174736474093734</v>
          </cell>
          <cell r="D13">
            <v>98.421799787722804</v>
          </cell>
          <cell r="E13">
            <v>98.66948485276302</v>
          </cell>
          <cell r="F13">
            <v>98.917793233893534</v>
          </cell>
          <cell r="G13">
            <v>98.967461387458499</v>
          </cell>
          <cell r="H13">
            <v>99.017154480171413</v>
          </cell>
          <cell r="I13">
            <v>99.066872524554597</v>
          </cell>
          <cell r="J13">
            <v>99.116615533136667</v>
          </cell>
          <cell r="K13">
            <v>99.16638351845252</v>
          </cell>
        </row>
        <row r="14">
          <cell r="B14">
            <v>74.63983448548953</v>
          </cell>
          <cell r="C14">
            <v>76.912325043335457</v>
          </cell>
          <cell r="D14">
            <v>79.254004036165156</v>
          </cell>
          <cell r="E14">
            <v>81.66697798077756</v>
          </cell>
          <cell r="F14">
            <v>84.153417529155817</v>
          </cell>
          <cell r="G14">
            <v>84.972278155749422</v>
          </cell>
          <cell r="H14">
            <v>85.799106762081394</v>
          </cell>
          <cell r="I14">
            <v>86.633980881127471</v>
          </cell>
          <cell r="J14">
            <v>87.476978800303385</v>
          </cell>
          <cell r="K14">
            <v>88.328179568805936</v>
          </cell>
        </row>
        <row r="15">
          <cell r="B15">
            <v>76.4021574068733</v>
          </cell>
          <cell r="C15">
            <v>78.567942900652767</v>
          </cell>
          <cell r="D15">
            <v>80.795122299581877</v>
          </cell>
          <cell r="E15">
            <v>83.085435947568357</v>
          </cell>
          <cell r="F15">
            <v>85.440673522357031</v>
          </cell>
          <cell r="G15">
            <v>86.203360522403926</v>
          </cell>
          <cell r="H15">
            <v>86.972855655346578</v>
          </cell>
          <cell r="I15">
            <v>87.749219694049216</v>
          </cell>
          <cell r="J15">
            <v>88.53251395386566</v>
          </cell>
          <cell r="K15">
            <v>89.322800297481834</v>
          </cell>
        </row>
        <row r="16">
          <cell r="B16">
            <v>49.616857163533858</v>
          </cell>
          <cell r="C16">
            <v>52.564027333125779</v>
          </cell>
          <cell r="D16">
            <v>55.686255184825711</v>
          </cell>
          <cell r="E16">
            <v>58.993938893934562</v>
          </cell>
          <cell r="F16">
            <v>62.498094272456107</v>
          </cell>
          <cell r="G16">
            <v>64.24579693735069</v>
          </cell>
          <cell r="H16">
            <v>66.04237252613899</v>
          </cell>
          <cell r="I16">
            <v>67.889187725922824</v>
          </cell>
          <cell r="J16">
            <v>69.787647441972368</v>
          </cell>
          <cell r="K16">
            <v>71.739195866462694</v>
          </cell>
        </row>
        <row r="17">
          <cell r="B17">
            <v>65.057472116796305</v>
          </cell>
          <cell r="C17">
            <v>68.237626486863832</v>
          </cell>
          <cell r="D17">
            <v>71.573233896964993</v>
          </cell>
          <cell r="E17">
            <v>75.071893238487945</v>
          </cell>
          <cell r="F17">
            <v>78.741574853583828</v>
          </cell>
          <cell r="G17">
            <v>79.652078276626753</v>
          </cell>
          <cell r="H17">
            <v>80.573110019492049</v>
          </cell>
          <cell r="I17">
            <v>81.504791823092972</v>
          </cell>
          <cell r="J17">
            <v>82.447246836055569</v>
          </cell>
          <cell r="K17">
            <v>83.400599630996268</v>
          </cell>
        </row>
        <row r="18">
          <cell r="B18">
            <v>90.831442989593953</v>
          </cell>
          <cell r="C18">
            <v>92.0320991691773</v>
          </cell>
          <cell r="D18">
            <v>93.248626232389981</v>
          </cell>
          <cell r="E18">
            <v>94.481233968638364</v>
          </cell>
          <cell r="F18">
            <v>95.730134940431824</v>
          </cell>
          <cell r="G18">
            <v>95.964743753441823</v>
          </cell>
          <cell r="H18">
            <v>96.199927529551772</v>
          </cell>
          <cell r="I18">
            <v>96.435687677841571</v>
          </cell>
          <cell r="J18">
            <v>96.6720256108444</v>
          </cell>
          <cell r="K18">
            <v>96.908942744555191</v>
          </cell>
        </row>
        <row r="19">
          <cell r="B19">
            <v>84.172873364822848</v>
          </cell>
          <cell r="C19">
            <v>85.660968060112324</v>
          </cell>
          <cell r="D19">
            <v>87.175370825135275</v>
          </cell>
          <cell r="E19">
            <v>88.716546761027587</v>
          </cell>
          <cell r="F19">
            <v>90.284969191461784</v>
          </cell>
          <cell r="G19">
            <v>90.624591972014159</v>
          </cell>
          <cell r="H19">
            <v>90.965492303349379</v>
          </cell>
          <cell r="I19">
            <v>91.307674991199264</v>
          </cell>
          <cell r="J19">
            <v>91.651144859373233</v>
          </cell>
          <cell r="K19">
            <v>91.995906749826332</v>
          </cell>
        </row>
        <row r="20">
          <cell r="B20">
            <v>69.267182786291528</v>
          </cell>
          <cell r="C20">
            <v>72.273517523255194</v>
          </cell>
          <cell r="D20">
            <v>75.410333220857311</v>
          </cell>
          <cell r="E20">
            <v>78.683293014636249</v>
          </cell>
          <cell r="F20">
            <v>82.098305831577406</v>
          </cell>
          <cell r="G20">
            <v>82.754934294325224</v>
          </cell>
          <cell r="H20">
            <v>83.416814521207797</v>
          </cell>
          <cell r="I20">
            <v>84.083988516232097</v>
          </cell>
          <cell r="J20">
            <v>84.756498619356321</v>
          </cell>
          <cell r="K20">
            <v>85.434387509176858</v>
          </cell>
        </row>
        <row r="21">
          <cell r="B21">
            <v>81.326229018514979</v>
          </cell>
          <cell r="C21">
            <v>83.513315600764955</v>
          </cell>
          <cell r="D21">
            <v>85.75921897282538</v>
          </cell>
          <cell r="E21">
            <v>88.065520880380973</v>
          </cell>
          <cell r="F21">
            <v>90.433845606620125</v>
          </cell>
          <cell r="G21">
            <v>90.814881456346839</v>
          </cell>
          <cell r="H21">
            <v>91.197522770463635</v>
          </cell>
          <cell r="I21">
            <v>91.5817763134676</v>
          </cell>
          <cell r="J21">
            <v>91.967648878357522</v>
          </cell>
          <cell r="K21">
            <v>92.355147286753976</v>
          </cell>
        </row>
        <row r="22">
          <cell r="B22">
            <v>80.274201354811694</v>
          </cell>
          <cell r="C22">
            <v>82.904822271598007</v>
          </cell>
          <cell r="D22">
            <v>85.621649793881971</v>
          </cell>
          <cell r="E22">
            <v>88.427508950075705</v>
          </cell>
          <cell r="F22">
            <v>91.325317346016035</v>
          </cell>
          <cell r="G22">
            <v>91.760712233732264</v>
          </cell>
          <cell r="H22">
            <v>92.198182873427911</v>
          </cell>
          <cell r="I22">
            <v>92.637739161283179</v>
          </cell>
          <cell r="J22">
            <v>93.079391040658493</v>
          </cell>
          <cell r="K22">
            <v>93.523148502319401</v>
          </cell>
        </row>
        <row r="23">
          <cell r="B23">
            <v>91.835500201049882</v>
          </cell>
          <cell r="C23">
            <v>92.88338994322865</v>
          </cell>
          <cell r="D23">
            <v>93.943236640063944</v>
          </cell>
          <cell r="E23">
            <v>95.015176726486757</v>
          </cell>
          <cell r="F23">
            <v>96.099348194219999</v>
          </cell>
          <cell r="G23">
            <v>96.321744587076111</v>
          </cell>
          <cell r="H23">
            <v>96.544655657258176</v>
          </cell>
          <cell r="I23">
            <v>96.768082595850046</v>
          </cell>
          <cell r="J23">
            <v>96.992026596692014</v>
          </cell>
          <cell r="K23">
            <v>97.216488856387187</v>
          </cell>
        </row>
        <row r="24">
          <cell r="B24">
            <v>45.547151943174889</v>
          </cell>
          <cell r="C24">
            <v>49.011373373789219</v>
          </cell>
          <cell r="D24">
            <v>52.739076265007277</v>
          </cell>
          <cell r="E24">
            <v>56.750300467477281</v>
          </cell>
          <cell r="F24">
            <v>61.066610021113306</v>
          </cell>
          <cell r="G24">
            <v>62.676319575613213</v>
          </cell>
          <cell r="H24">
            <v>64.328460908280476</v>
          </cell>
          <cell r="I24">
            <v>66.024152516420045</v>
          </cell>
          <cell r="J24">
            <v>67.764542380810681</v>
          </cell>
          <cell r="K24">
            <v>69.550808742886318</v>
          </cell>
        </row>
        <row r="25">
          <cell r="B25">
            <v>63.843267484747642</v>
          </cell>
          <cell r="C25">
            <v>67.169557445847872</v>
          </cell>
          <cell r="D25">
            <v>70.669150017250104</v>
          </cell>
          <cell r="E25">
            <v>74.351074416217045</v>
          </cell>
          <cell r="F25">
            <v>78.224830290111854</v>
          </cell>
          <cell r="G25">
            <v>79.508716683119729</v>
          </cell>
          <cell r="H25">
            <v>80.813675212226002</v>
          </cell>
          <cell r="I25">
            <v>82.140051729619955</v>
          </cell>
          <cell r="J25">
            <v>83.488197763884344</v>
          </cell>
          <cell r="K25">
            <v>84.85847061316079</v>
          </cell>
        </row>
        <row r="26">
          <cell r="B26">
            <v>77.1585089610182</v>
          </cell>
          <cell r="C26">
            <v>79.535377559624635</v>
          </cell>
          <cell r="D26">
            <v>81.985465617900715</v>
          </cell>
          <cell r="E26">
            <v>84.511028661994359</v>
          </cell>
          <cell r="F26">
            <v>87.1143916995578</v>
          </cell>
          <cell r="G26">
            <v>87.877444048235617</v>
          </cell>
          <cell r="H26">
            <v>88.647180124773584</v>
          </cell>
          <cell r="I26">
            <v>89.423658473278394</v>
          </cell>
          <cell r="J26">
            <v>90.206938150656256</v>
          </cell>
          <cell r="K26">
            <v>90.997078731104594</v>
          </cell>
        </row>
        <row r="27">
          <cell r="B27">
            <v>84.760759712740537</v>
          </cell>
          <cell r="C27">
            <v>86.273588726528189</v>
          </cell>
          <cell r="D27">
            <v>87.813419051213884</v>
          </cell>
          <cell r="E27">
            <v>89.380732612239001</v>
          </cell>
          <cell r="F27">
            <v>90.976019936558089</v>
          </cell>
          <cell r="G27">
            <v>91.573505224022057</v>
          </cell>
          <cell r="H27">
            <v>92.174914497927546</v>
          </cell>
          <cell r="I27">
            <v>92.780273529067443</v>
          </cell>
          <cell r="J27">
            <v>93.389608257484412</v>
          </cell>
          <cell r="K27">
            <v>94.002944793582387</v>
          </cell>
        </row>
        <row r="28">
          <cell r="B28">
            <v>63.856155672292843</v>
          </cell>
          <cell r="C28">
            <v>66.666636809740822</v>
          </cell>
          <cell r="D28">
            <v>69.600814780184635</v>
          </cell>
          <cell r="E28">
            <v>72.664133813898331</v>
          </cell>
          <cell r="F28">
            <v>75.862277756371356</v>
          </cell>
          <cell r="G28">
            <v>76.761074600156661</v>
          </cell>
          <cell r="H28">
            <v>77.670520158827514</v>
          </cell>
          <cell r="I28">
            <v>78.590740595631516</v>
          </cell>
          <cell r="J28">
            <v>79.521863568566076</v>
          </cell>
          <cell r="K28">
            <v>80.464018248087896</v>
          </cell>
        </row>
        <row r="29">
          <cell r="B29">
            <v>74.592050535194858</v>
          </cell>
          <cell r="C29">
            <v>77.342754388665099</v>
          </cell>
          <cell r="D29">
            <v>80.194894945312257</v>
          </cell>
          <cell r="E29">
            <v>83.152212849458479</v>
          </cell>
          <cell r="F29">
            <v>86.218586687802855</v>
          </cell>
          <cell r="G29">
            <v>87.132987763859219</v>
          </cell>
          <cell r="H29">
            <v>88.057086625045443</v>
          </cell>
          <cell r="I29">
            <v>88.990986122330128</v>
          </cell>
          <cell r="J29">
            <v>89.934790197479657</v>
          </cell>
          <cell r="K29">
            <v>90.888603894626684</v>
          </cell>
        </row>
        <row r="30">
          <cell r="B30">
            <v>80.509436775514118</v>
          </cell>
          <cell r="C30">
            <v>82.17922402888523</v>
          </cell>
          <cell r="D30">
            <v>83.88364311652559</v>
          </cell>
          <cell r="E30">
            <v>85.623412311941266</v>
          </cell>
          <cell r="F30">
            <v>87.39926478582295</v>
          </cell>
          <cell r="G30">
            <v>87.915752420076601</v>
          </cell>
          <cell r="H30">
            <v>88.435292247926924</v>
          </cell>
          <cell r="I30">
            <v>88.957902306370656</v>
          </cell>
          <cell r="J30">
            <v>89.483600738994468</v>
          </cell>
          <cell r="K30">
            <v>90.012405796604909</v>
          </cell>
        </row>
        <row r="31">
          <cell r="B31">
            <v>83.839999955271466</v>
          </cell>
          <cell r="C31">
            <v>85.764068115221988</v>
          </cell>
          <cell r="D31">
            <v>87.732292266180508</v>
          </cell>
          <cell r="E31">
            <v>89.745685756625264</v>
          </cell>
          <cell r="F31">
            <v>91.805285190658793</v>
          </cell>
          <cell r="G31">
            <v>91.789738939519438</v>
          </cell>
          <cell r="H31">
            <v>91.774195320972794</v>
          </cell>
          <cell r="I31">
            <v>91.758654334573052</v>
          </cell>
          <cell r="J31">
            <v>91.743115979874503</v>
          </cell>
          <cell r="K31">
            <v>91.72758025643148</v>
          </cell>
        </row>
        <row r="32">
          <cell r="B32">
            <v>76.044326116676359</v>
          </cell>
          <cell r="C32">
            <v>77.968101115918614</v>
          </cell>
          <cell r="D32">
            <v>79.940543917700552</v>
          </cell>
          <cell r="E32">
            <v>81.962885723698548</v>
          </cell>
          <cell r="F32">
            <v>84.036388882620258</v>
          </cell>
          <cell r="G32">
            <v>84.833484163347606</v>
          </cell>
          <cell r="H32">
            <v>85.638139988917615</v>
          </cell>
          <cell r="I32">
            <v>86.450428072009629</v>
          </cell>
          <cell r="J32">
            <v>87.270420805506461</v>
          </cell>
          <cell r="K32">
            <v>88.098191268946138</v>
          </cell>
        </row>
        <row r="33">
          <cell r="B33">
            <v>81.163402062395718</v>
          </cell>
          <cell r="C33">
            <v>83.079429624989572</v>
          </cell>
          <cell r="D33">
            <v>85.040688924146139</v>
          </cell>
          <cell r="E33">
            <v>87.04824774721483</v>
          </cell>
          <cell r="F33">
            <v>89.103199088842203</v>
          </cell>
          <cell r="G33">
            <v>89.829481878472023</v>
          </cell>
          <cell r="H33">
            <v>90.561684620425737</v>
          </cell>
          <cell r="I33">
            <v>91.299855568408404</v>
          </cell>
          <cell r="J33">
            <v>92.044043369442448</v>
          </cell>
          <cell r="K33">
            <v>92.794297067073586</v>
          </cell>
        </row>
        <row r="34">
          <cell r="B34">
            <v>64.295992859465017</v>
          </cell>
          <cell r="C34">
            <v>66.98098064183651</v>
          </cell>
          <cell r="D34">
            <v>69.778092976157012</v>
          </cell>
          <cell r="E34">
            <v>72.692012161255704</v>
          </cell>
          <cell r="F34">
            <v>75.727616027822947</v>
          </cell>
          <cell r="G34">
            <v>76.597473762049432</v>
          </cell>
          <cell r="H34">
            <v>77.477323260410131</v>
          </cell>
          <cell r="I34">
            <v>78.367279294949441</v>
          </cell>
          <cell r="J34">
            <v>79.267457956059758</v>
          </cell>
          <cell r="K34">
            <v>80.177976667624918</v>
          </cell>
        </row>
        <row r="35">
          <cell r="B35">
            <v>60.692027890757856</v>
          </cell>
          <cell r="C35">
            <v>63.266861071026682</v>
          </cell>
          <cell r="D35">
            <v>65.950930441560004</v>
          </cell>
          <cell r="E35">
            <v>68.748870300748479</v>
          </cell>
          <cell r="F35">
            <v>71.665511555098803</v>
          </cell>
          <cell r="G35">
            <v>73.28232084724965</v>
          </cell>
          <cell r="H35">
            <v>74.935606154577968</v>
          </cell>
          <cell r="I35">
            <v>76.626190393979215</v>
          </cell>
          <cell r="J35">
            <v>78.354915047759917</v>
          </cell>
          <cell r="K35">
            <v>80.12264058248256</v>
          </cell>
        </row>
        <row r="36">
          <cell r="B36">
            <v>71.174446163277594</v>
          </cell>
          <cell r="C36">
            <v>74.281522206355334</v>
          </cell>
          <cell r="D36">
            <v>77.524235715656857</v>
          </cell>
          <cell r="E36">
            <v>80.908507860148902</v>
          </cell>
          <cell r="F36">
            <v>84.44051829373538</v>
          </cell>
          <cell r="G36">
            <v>85.326179947646636</v>
          </cell>
          <cell r="H36">
            <v>86.221130940148626</v>
          </cell>
          <cell r="I36">
            <v>87.125468703269803</v>
          </cell>
          <cell r="J36">
            <v>88.039291690962841</v>
          </cell>
          <cell r="K36">
            <v>88.962699389823186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Promedios"/>
      <sheetName val="Hoja3"/>
    </sheetNames>
    <sheetDataSet>
      <sheetData sheetId="0" refreshError="1"/>
      <sheetData sheetId="1">
        <row r="37">
          <cell r="F37">
            <v>0.70916666666666661</v>
          </cell>
          <cell r="G37">
            <v>0.72366666666666679</v>
          </cell>
          <cell r="H37">
            <v>0.74483333333333335</v>
          </cell>
          <cell r="I37">
            <v>0.76716666666666677</v>
          </cell>
          <cell r="J37">
            <v>0.76649999999999996</v>
          </cell>
          <cell r="K37">
            <v>0.76049999999999995</v>
          </cell>
        </row>
        <row r="38">
          <cell r="F38">
            <v>0.71316666666666673</v>
          </cell>
          <cell r="G38">
            <v>0.73983333333333334</v>
          </cell>
          <cell r="H38">
            <v>0.73183333333333334</v>
          </cell>
          <cell r="I38">
            <v>0.75600000000000001</v>
          </cell>
          <cell r="J38">
            <v>0.75933333333333342</v>
          </cell>
          <cell r="K38">
            <v>0.77633333333333332</v>
          </cell>
        </row>
        <row r="39">
          <cell r="F39">
            <v>0.73233333333333339</v>
          </cell>
          <cell r="G39">
            <v>0.73816666666666675</v>
          </cell>
          <cell r="H39">
            <v>0.75483333333333336</v>
          </cell>
          <cell r="I39">
            <v>0.7713333333333332</v>
          </cell>
          <cell r="J39">
            <v>0.76783333333333337</v>
          </cell>
          <cell r="K39">
            <v>0.79649999999999999</v>
          </cell>
        </row>
        <row r="40">
          <cell r="F40">
            <v>0.6100000000000001</v>
          </cell>
          <cell r="G40">
            <v>0.64033333333333331</v>
          </cell>
          <cell r="H40">
            <v>0.65766666666666684</v>
          </cell>
          <cell r="I40">
            <v>0.67949999999999999</v>
          </cell>
          <cell r="J40">
            <v>0.69050000000000011</v>
          </cell>
          <cell r="K40">
            <v>0.69733333333333336</v>
          </cell>
        </row>
        <row r="41">
          <cell r="F41">
            <v>0.46300000000000002</v>
          </cell>
          <cell r="G41">
            <v>0.47900000000000004</v>
          </cell>
          <cell r="H41">
            <v>0.49800000000000005</v>
          </cell>
          <cell r="I41">
            <v>0.51083333333333336</v>
          </cell>
          <cell r="J41">
            <v>0.53516666666666668</v>
          </cell>
          <cell r="K41">
            <v>0.55233333333333334</v>
          </cell>
        </row>
        <row r="42">
          <cell r="F42">
            <v>0.68366666666666676</v>
          </cell>
          <cell r="G42">
            <v>0.72366666666666679</v>
          </cell>
          <cell r="H42">
            <v>0.71033333333333348</v>
          </cell>
          <cell r="I42">
            <v>0.71483333333333343</v>
          </cell>
          <cell r="J42">
            <v>0.73299999999999987</v>
          </cell>
          <cell r="K42">
            <v>0.72916666666666674</v>
          </cell>
        </row>
        <row r="43">
          <cell r="F43">
            <v>0.73633333333333351</v>
          </cell>
          <cell r="G43">
            <v>0.74416666666666664</v>
          </cell>
          <cell r="H43">
            <v>0.752</v>
          </cell>
          <cell r="I43">
            <v>0.77</v>
          </cell>
          <cell r="J43">
            <v>0.80866666666666687</v>
          </cell>
          <cell r="K43">
            <v>0.80800000000000005</v>
          </cell>
        </row>
        <row r="44">
          <cell r="F44">
            <v>0.68966666666666676</v>
          </cell>
          <cell r="G44">
            <v>0.69666666666666666</v>
          </cell>
          <cell r="H44">
            <v>0.72266666666666668</v>
          </cell>
          <cell r="I44">
            <v>0.71816666666666662</v>
          </cell>
          <cell r="J44">
            <v>0.72133333333333338</v>
          </cell>
          <cell r="K44">
            <v>0.74933333333333341</v>
          </cell>
        </row>
        <row r="45">
          <cell r="F45">
            <v>0.8706666666666667</v>
          </cell>
          <cell r="G45">
            <v>0.86</v>
          </cell>
          <cell r="H45">
            <v>0.8866666666666666</v>
          </cell>
          <cell r="I45">
            <v>0.87200000000000011</v>
          </cell>
          <cell r="J45">
            <v>0.9031666666666669</v>
          </cell>
          <cell r="K45">
            <v>0.90266666666666662</v>
          </cell>
        </row>
        <row r="46">
          <cell r="F46">
            <v>0.64283333333333337</v>
          </cell>
          <cell r="G46">
            <v>0.67033333333333334</v>
          </cell>
          <cell r="H46">
            <v>0.67800000000000005</v>
          </cell>
          <cell r="I46">
            <v>0.71033333333333348</v>
          </cell>
          <cell r="J46">
            <v>0.73716666666666675</v>
          </cell>
          <cell r="K46">
            <v>0.7196666666666669</v>
          </cell>
        </row>
        <row r="47">
          <cell r="F47">
            <v>0.56400000000000006</v>
          </cell>
          <cell r="G47">
            <v>0.56950000000000001</v>
          </cell>
          <cell r="H47">
            <v>0.59883333333333333</v>
          </cell>
          <cell r="I47">
            <v>0.59983333333333322</v>
          </cell>
          <cell r="J47">
            <v>0.61883333333333357</v>
          </cell>
          <cell r="K47">
            <v>0.63033333333333319</v>
          </cell>
        </row>
        <row r="48">
          <cell r="F48">
            <v>0.54899999999999993</v>
          </cell>
          <cell r="G48">
            <v>0.56499999999999995</v>
          </cell>
          <cell r="H48">
            <v>0.5665</v>
          </cell>
          <cell r="I48">
            <v>0.58333333333333337</v>
          </cell>
          <cell r="J48">
            <v>0.59549999999999992</v>
          </cell>
          <cell r="K48">
            <v>0.57866666666666666</v>
          </cell>
        </row>
        <row r="49">
          <cell r="F49">
            <v>0.57650000000000001</v>
          </cell>
          <cell r="G49">
            <v>0.58883333333333332</v>
          </cell>
          <cell r="H49">
            <v>0.62000000000000011</v>
          </cell>
          <cell r="I49">
            <v>0.61433333333333351</v>
          </cell>
          <cell r="J49">
            <v>0.62966666666666671</v>
          </cell>
          <cell r="K49">
            <v>0.64549999999999996</v>
          </cell>
        </row>
        <row r="50">
          <cell r="F50">
            <v>0.66383333333333328</v>
          </cell>
          <cell r="G50">
            <v>0.67133333333333345</v>
          </cell>
          <cell r="H50">
            <v>0.69183333333333341</v>
          </cell>
          <cell r="I50">
            <v>0.70299999999999985</v>
          </cell>
          <cell r="J50">
            <v>0.70666666666666667</v>
          </cell>
          <cell r="K50">
            <v>0.73099999999999998</v>
          </cell>
        </row>
        <row r="51">
          <cell r="F51">
            <v>0.69533333333333336</v>
          </cell>
          <cell r="G51">
            <v>0.70000000000000007</v>
          </cell>
          <cell r="H51">
            <v>0.71633333333333349</v>
          </cell>
          <cell r="I51">
            <v>0.71766666666666667</v>
          </cell>
          <cell r="J51">
            <v>0.74416666666666664</v>
          </cell>
          <cell r="K51">
            <v>0.75366666666666671</v>
          </cell>
        </row>
        <row r="52">
          <cell r="F52">
            <v>0.57216666666666671</v>
          </cell>
          <cell r="G52">
            <v>0.58333333333333337</v>
          </cell>
          <cell r="H52">
            <v>0.59983333333333344</v>
          </cell>
          <cell r="I52">
            <v>0.57816666666666672</v>
          </cell>
          <cell r="J52">
            <v>0.62350000000000005</v>
          </cell>
          <cell r="K52">
            <v>0.64050000000000007</v>
          </cell>
        </row>
        <row r="53">
          <cell r="F53">
            <v>0.69016666666666671</v>
          </cell>
          <cell r="G53">
            <v>0.70750000000000002</v>
          </cell>
          <cell r="H53">
            <v>0.70266666666666677</v>
          </cell>
          <cell r="I53">
            <v>0.70616666666666672</v>
          </cell>
          <cell r="J53">
            <v>0.73499999999999988</v>
          </cell>
          <cell r="K53">
            <v>0.74683333333333346</v>
          </cell>
        </row>
        <row r="54">
          <cell r="F54">
            <v>0.64100000000000001</v>
          </cell>
          <cell r="G54">
            <v>0.65949999999999998</v>
          </cell>
          <cell r="H54">
            <v>0.6838333333333334</v>
          </cell>
          <cell r="I54">
            <v>0.70716666666666672</v>
          </cell>
          <cell r="J54">
            <v>0.71433333333333338</v>
          </cell>
          <cell r="K54">
            <v>0.71850000000000003</v>
          </cell>
        </row>
        <row r="55">
          <cell r="F55">
            <v>0.75850000000000006</v>
          </cell>
          <cell r="G55">
            <v>0.78150000000000008</v>
          </cell>
          <cell r="H55">
            <v>0.78749999999999998</v>
          </cell>
          <cell r="I55">
            <v>0.78883333333333328</v>
          </cell>
          <cell r="J55">
            <v>0.8121666666666667</v>
          </cell>
          <cell r="K55">
            <v>0.82050000000000001</v>
          </cell>
        </row>
        <row r="56">
          <cell r="F56">
            <v>0.50116666666666665</v>
          </cell>
          <cell r="G56">
            <v>0.52816666666666678</v>
          </cell>
          <cell r="H56">
            <v>0.55633333333333335</v>
          </cell>
          <cell r="I56">
            <v>0.55566666666666675</v>
          </cell>
          <cell r="J56">
            <v>0.55733333333333346</v>
          </cell>
          <cell r="K56">
            <v>0.57183333333333342</v>
          </cell>
        </row>
        <row r="57">
          <cell r="F57">
            <v>0.57183333333333342</v>
          </cell>
          <cell r="G57">
            <v>0.59233333333333327</v>
          </cell>
          <cell r="H57">
            <v>0.60833333333333339</v>
          </cell>
          <cell r="I57">
            <v>0.58916666666666684</v>
          </cell>
          <cell r="J57">
            <v>0.63250000000000006</v>
          </cell>
          <cell r="K57">
            <v>0.63600000000000012</v>
          </cell>
        </row>
        <row r="58">
          <cell r="F58">
            <v>0.65300000000000002</v>
          </cell>
          <cell r="G58">
            <v>0.6745000000000001</v>
          </cell>
          <cell r="H58">
            <v>0.69283333333333352</v>
          </cell>
          <cell r="I58">
            <v>0.70166666666666666</v>
          </cell>
          <cell r="J58">
            <v>0.70916666666666683</v>
          </cell>
          <cell r="K58">
            <v>0.71483333333333343</v>
          </cell>
        </row>
        <row r="59">
          <cell r="F59">
            <v>0.65666666666666673</v>
          </cell>
          <cell r="G59">
            <v>0.66200000000000003</v>
          </cell>
          <cell r="H59">
            <v>0.69333333333333336</v>
          </cell>
          <cell r="I59">
            <v>0.69716666666666671</v>
          </cell>
          <cell r="J59">
            <v>0.71699999999999997</v>
          </cell>
          <cell r="K59">
            <v>0.74233333333333351</v>
          </cell>
        </row>
        <row r="60">
          <cell r="F60">
            <v>0.61750000000000005</v>
          </cell>
          <cell r="G60">
            <v>0.63266666666666671</v>
          </cell>
          <cell r="H60">
            <v>0.65633333333333355</v>
          </cell>
          <cell r="I60">
            <v>0.67399999999999993</v>
          </cell>
          <cell r="J60">
            <v>0.68900000000000006</v>
          </cell>
          <cell r="K60">
            <v>0.71200000000000008</v>
          </cell>
        </row>
        <row r="61">
          <cell r="F61">
            <v>0.64850000000000008</v>
          </cell>
          <cell r="G61">
            <v>0.69600000000000006</v>
          </cell>
          <cell r="H61">
            <v>0.71099999999999997</v>
          </cell>
          <cell r="I61">
            <v>0.69966666666666666</v>
          </cell>
          <cell r="J61">
            <v>0.73399999999999999</v>
          </cell>
          <cell r="K61">
            <v>0.73583333333333334</v>
          </cell>
        </row>
        <row r="62">
          <cell r="F62">
            <v>0.71666666666666679</v>
          </cell>
          <cell r="G62">
            <v>0.74433333333333351</v>
          </cell>
          <cell r="H62">
            <v>0.77283333333333326</v>
          </cell>
          <cell r="I62">
            <v>0.77116666666666678</v>
          </cell>
          <cell r="J62">
            <v>0.79033333333333333</v>
          </cell>
          <cell r="K62">
            <v>0.79583333333333339</v>
          </cell>
        </row>
        <row r="63">
          <cell r="F63">
            <v>0.63883333333333336</v>
          </cell>
          <cell r="G63">
            <v>0.64916666666666678</v>
          </cell>
          <cell r="H63">
            <v>0.67283333333333351</v>
          </cell>
          <cell r="I63">
            <v>0.69083333333333341</v>
          </cell>
          <cell r="J63">
            <v>0.69899999999999995</v>
          </cell>
          <cell r="K63">
            <v>0.69850000000000001</v>
          </cell>
        </row>
        <row r="64">
          <cell r="F64">
            <v>0.68733333333333324</v>
          </cell>
          <cell r="G64">
            <v>0.71216666666666673</v>
          </cell>
          <cell r="H64">
            <v>0.72133333333333338</v>
          </cell>
          <cell r="I64">
            <v>0.73683333333333323</v>
          </cell>
          <cell r="J64">
            <v>0.76300000000000001</v>
          </cell>
          <cell r="K64">
            <v>0.74150000000000005</v>
          </cell>
        </row>
        <row r="65">
          <cell r="F65">
            <v>0.63366666666666671</v>
          </cell>
          <cell r="G65">
            <v>0.64449999999999996</v>
          </cell>
          <cell r="H65">
            <v>0.6681666666666668</v>
          </cell>
          <cell r="I65">
            <v>0.68250000000000011</v>
          </cell>
          <cell r="J65">
            <v>0.6655000000000002</v>
          </cell>
          <cell r="K65">
            <v>0.68750000000000011</v>
          </cell>
        </row>
        <row r="66">
          <cell r="F66">
            <v>0.58283333333333331</v>
          </cell>
          <cell r="G66">
            <v>0.58983333333333332</v>
          </cell>
          <cell r="H66">
            <v>0.59499999999999997</v>
          </cell>
          <cell r="I66">
            <v>0.61016666666666675</v>
          </cell>
          <cell r="J66">
            <v>0.63833333333333331</v>
          </cell>
          <cell r="K66">
            <v>0.64750000000000008</v>
          </cell>
        </row>
        <row r="67">
          <cell r="F67">
            <v>0.59599999999999997</v>
          </cell>
          <cell r="G67">
            <v>0.6076666666666668</v>
          </cell>
          <cell r="H67">
            <v>0.6140000000000001</v>
          </cell>
          <cell r="I67">
            <v>0.60733333333333339</v>
          </cell>
          <cell r="J67">
            <v>0.64133333333333331</v>
          </cell>
          <cell r="K67">
            <v>0.65150000000000008</v>
          </cell>
        </row>
        <row r="68">
          <cell r="F68">
            <v>0.56366666666666665</v>
          </cell>
          <cell r="G68">
            <v>0.59533333333333338</v>
          </cell>
          <cell r="H68">
            <v>0.62483333333333346</v>
          </cell>
          <cell r="I68">
            <v>0.62650000000000006</v>
          </cell>
          <cell r="J68">
            <v>0.63083333333333336</v>
          </cell>
          <cell r="K68">
            <v>0.67766666666666675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7">
          <cell r="Q7">
            <v>8.8457608902373757</v>
          </cell>
          <cell r="R7">
            <v>7.3760818253343832</v>
          </cell>
          <cell r="S7">
            <v>7.1511912379088418</v>
          </cell>
          <cell r="T7">
            <v>7.7923837918417131</v>
          </cell>
          <cell r="U7">
            <v>4.7384531793441349</v>
          </cell>
          <cell r="V7">
            <v>1.728444141006473</v>
          </cell>
          <cell r="W7">
            <v>5.3271112673730423</v>
          </cell>
          <cell r="X7">
            <v>18.126660037008598</v>
          </cell>
          <cell r="Y7">
            <v>5.8271662490530858</v>
          </cell>
          <cell r="Z7">
            <v>5.3388176143841672</v>
          </cell>
        </row>
        <row r="8">
          <cell r="Q8">
            <v>5.8648463410258644</v>
          </cell>
          <cell r="R8">
            <v>3.5595874946606192</v>
          </cell>
          <cell r="S8">
            <v>5.2908172080522933</v>
          </cell>
          <cell r="T8">
            <v>7.160563385589743</v>
          </cell>
          <cell r="U8">
            <v>7.0739761051192849</v>
          </cell>
          <cell r="V8">
            <v>4.2124214948947794</v>
          </cell>
          <cell r="W8">
            <v>4.184914484576387</v>
          </cell>
          <cell r="X8">
            <v>23.708197837285507</v>
          </cell>
          <cell r="Y8">
            <v>62.875227228225555</v>
          </cell>
          <cell r="Z8">
            <v>82.033532611138583</v>
          </cell>
        </row>
        <row r="9">
          <cell r="Q9">
            <v>6.8606263751880538</v>
          </cell>
          <cell r="R9">
            <v>8.6667504452543049</v>
          </cell>
          <cell r="S9">
            <v>4.6534714897313396</v>
          </cell>
          <cell r="T9">
            <v>3.0728259756222474</v>
          </cell>
          <cell r="U9">
            <v>3.4254893778688476</v>
          </cell>
          <cell r="V9">
            <v>1.3370592718375205</v>
          </cell>
          <cell r="W9">
            <v>1.7421776224750867</v>
          </cell>
          <cell r="X9">
            <v>2.9876128972950613</v>
          </cell>
          <cell r="Y9">
            <v>3.8264492676601258</v>
          </cell>
          <cell r="Z9">
            <v>2.0312157232346704</v>
          </cell>
        </row>
        <row r="10">
          <cell r="Q10">
            <v>8.7155734847352964</v>
          </cell>
          <cell r="R10">
            <v>4.4012631625276457</v>
          </cell>
          <cell r="S10">
            <v>4.7142237559163513</v>
          </cell>
          <cell r="T10">
            <v>15.22776936020527</v>
          </cell>
          <cell r="U10">
            <v>11.232742423004655</v>
          </cell>
          <cell r="V10">
            <v>7.8940017731142449</v>
          </cell>
          <cell r="W10">
            <v>3.9978297495645223</v>
          </cell>
          <cell r="X10">
            <v>6.0988315655192391</v>
          </cell>
          <cell r="Y10">
            <v>12.371935736630945</v>
          </cell>
          <cell r="Z10">
            <v>9.8052370287035409</v>
          </cell>
        </row>
        <row r="11">
          <cell r="Q11">
            <v>4.6354043758217305</v>
          </cell>
          <cell r="R11">
            <v>7.7698870258426442</v>
          </cell>
          <cell r="S11">
            <v>11.188868093416877</v>
          </cell>
          <cell r="T11">
            <v>5.6099604848408351</v>
          </cell>
          <cell r="U11">
            <v>9.5135929560045529</v>
          </cell>
          <cell r="V11">
            <v>5.7376331357373012</v>
          </cell>
          <cell r="W11">
            <v>2.9758045831641731</v>
          </cell>
          <cell r="X11">
            <v>1.3291534621599503</v>
          </cell>
          <cell r="Y11">
            <v>1.7796127562642368</v>
          </cell>
          <cell r="Z11">
            <v>2.0210900749319145</v>
          </cell>
        </row>
        <row r="12">
          <cell r="Q12">
            <v>3.3342294074865957</v>
          </cell>
          <cell r="R12">
            <v>6.6465926142257228</v>
          </cell>
          <cell r="S12">
            <v>4.1605695718266524</v>
          </cell>
          <cell r="T12">
            <v>7.169432962056578</v>
          </cell>
          <cell r="U12">
            <v>42.744773752312014</v>
          </cell>
          <cell r="V12">
            <v>22.07373713797714</v>
          </cell>
          <cell r="W12">
            <v>17.829592757546649</v>
          </cell>
          <cell r="X12">
            <v>23.951378701236489</v>
          </cell>
          <cell r="Y12">
            <v>17.2711425453431</v>
          </cell>
          <cell r="Z12">
            <v>13.750600553337419</v>
          </cell>
        </row>
        <row r="13">
          <cell r="Q13">
            <v>8.7592073528453174</v>
          </cell>
          <cell r="R13">
            <v>5.7746352355409547</v>
          </cell>
          <cell r="S13">
            <v>12.882294811316758</v>
          </cell>
          <cell r="T13">
            <v>3.5432436785311645</v>
          </cell>
          <cell r="U13">
            <v>4.6568989549276418</v>
          </cell>
          <cell r="V13">
            <v>3.672103508615074</v>
          </cell>
          <cell r="W13">
            <v>12.840008848777183</v>
          </cell>
          <cell r="X13">
            <v>16.774540228332768</v>
          </cell>
          <cell r="Y13">
            <v>15.299855092718593</v>
          </cell>
          <cell r="Z13">
            <v>7.7780181892490825</v>
          </cell>
        </row>
        <row r="14">
          <cell r="Q14">
            <v>86.090599261573416</v>
          </cell>
          <cell r="R14">
            <v>23.269062577730708</v>
          </cell>
          <cell r="S14">
            <v>41.364435449321178</v>
          </cell>
          <cell r="T14">
            <v>17.694658254898357</v>
          </cell>
          <cell r="U14">
            <v>18.030116511856356</v>
          </cell>
          <cell r="V14">
            <v>45.028017433069465</v>
          </cell>
          <cell r="W14">
            <v>81.692165307715769</v>
          </cell>
          <cell r="X14">
            <v>35.62710934152436</v>
          </cell>
          <cell r="Y14">
            <v>29.89508692930746</v>
          </cell>
          <cell r="Z14">
            <v>35.712372551470452</v>
          </cell>
        </row>
        <row r="15">
          <cell r="Q15">
            <v>1.2046381059433522</v>
          </cell>
          <cell r="R15">
            <v>3.0581013411712612</v>
          </cell>
          <cell r="S15">
            <v>4.6457648543906682</v>
          </cell>
          <cell r="T15">
            <v>3.4037132555460965</v>
          </cell>
          <cell r="U15">
            <v>3.8572520046583736</v>
          </cell>
          <cell r="V15">
            <v>3.8964960759037433</v>
          </cell>
          <cell r="W15">
            <v>2.1321843293798355</v>
          </cell>
          <cell r="X15">
            <v>2.0649637598860138</v>
          </cell>
          <cell r="Y15">
            <v>1.5774650621824593</v>
          </cell>
          <cell r="Z15">
            <v>0.9839789034923091</v>
          </cell>
        </row>
        <row r="16">
          <cell r="Q16">
            <v>5.0122800862112173</v>
          </cell>
          <cell r="R16">
            <v>4.9868886386209592</v>
          </cell>
          <cell r="S16">
            <v>3.8013747153288708</v>
          </cell>
          <cell r="T16">
            <v>5.6347178166462824</v>
          </cell>
          <cell r="U16">
            <v>5.162172887622722</v>
          </cell>
          <cell r="V16">
            <v>3.960295211720211</v>
          </cell>
          <cell r="W16">
            <v>4.522082392341189</v>
          </cell>
          <cell r="X16">
            <v>4.1523820399095817</v>
          </cell>
          <cell r="Y16">
            <v>2.3141612785278229</v>
          </cell>
          <cell r="Z16">
            <v>1.6127843108342241</v>
          </cell>
        </row>
        <row r="17">
          <cell r="Q17">
            <v>50.643848231916714</v>
          </cell>
          <cell r="R17">
            <v>39.303418486401924</v>
          </cell>
          <cell r="S17">
            <v>11.931442179247163</v>
          </cell>
          <cell r="T17">
            <v>2.4786190937041952</v>
          </cell>
          <cell r="U17">
            <v>3.279996938669524</v>
          </cell>
          <cell r="V17">
            <v>1.5686474435458491</v>
          </cell>
          <cell r="W17">
            <v>5.3593878307378153</v>
          </cell>
          <cell r="X17">
            <v>8.2295016828915308</v>
          </cell>
          <cell r="Y17">
            <v>3.2767337517962094</v>
          </cell>
          <cell r="Z17">
            <v>3.1733033856051218</v>
          </cell>
        </row>
        <row r="18">
          <cell r="Q18">
            <v>3.2475680144073924</v>
          </cell>
          <cell r="R18">
            <v>6.2893246575593746</v>
          </cell>
          <cell r="S18">
            <v>8.4867630071430256</v>
          </cell>
          <cell r="T18">
            <v>1.9857567086985168</v>
          </cell>
          <cell r="U18">
            <v>0.69679030513841034</v>
          </cell>
          <cell r="V18">
            <v>6.6231379323667232</v>
          </cell>
          <cell r="W18">
            <v>6.2310287428454441</v>
          </cell>
          <cell r="X18">
            <v>5.6067214696206396</v>
          </cell>
          <cell r="Y18">
            <v>4.3538902008944991</v>
          </cell>
          <cell r="Z18">
            <v>3.9179963366734252</v>
          </cell>
        </row>
        <row r="19">
          <cell r="Q19">
            <v>0.94370782805643372</v>
          </cell>
          <cell r="R19">
            <v>3.1994334869772394</v>
          </cell>
          <cell r="S19">
            <v>0.58340787989576448</v>
          </cell>
          <cell r="T19">
            <v>2.474145182839329</v>
          </cell>
          <cell r="U19">
            <v>1.9574483355979924</v>
          </cell>
          <cell r="V19">
            <v>0.73125821751421927</v>
          </cell>
          <cell r="W19">
            <v>0.66333055618940473</v>
          </cell>
          <cell r="X19">
            <v>1.3639908885408645</v>
          </cell>
          <cell r="Y19">
            <v>0.2433270595506479</v>
          </cell>
          <cell r="Z19">
            <v>0.47054727000237623</v>
          </cell>
        </row>
        <row r="20">
          <cell r="Q20">
            <v>4.9395737583691268</v>
          </cell>
          <cell r="R20">
            <v>6.1864402746779472</v>
          </cell>
          <cell r="S20">
            <v>5.0161066633740434</v>
          </cell>
          <cell r="T20">
            <v>4.3296090105348668</v>
          </cell>
          <cell r="U20">
            <v>3.726335951931234</v>
          </cell>
          <cell r="V20">
            <v>2.5371672346598793</v>
          </cell>
          <cell r="W20">
            <v>6.2567606608482986</v>
          </cell>
          <cell r="X20">
            <v>3.5879255887380803</v>
          </cell>
          <cell r="Y20">
            <v>2.0678930651138168</v>
          </cell>
          <cell r="Z20">
            <v>4.1476097943258514</v>
          </cell>
        </row>
        <row r="21">
          <cell r="Q21">
            <v>0.5916140191816055</v>
          </cell>
          <cell r="R21">
            <v>5.9073275334629001</v>
          </cell>
          <cell r="S21">
            <v>0.44008919140945901</v>
          </cell>
          <cell r="T21">
            <v>0.48808304570328293</v>
          </cell>
          <cell r="U21">
            <v>0.33939538748092596</v>
          </cell>
          <cell r="V21">
            <v>4.0239866607154839</v>
          </cell>
          <cell r="W21">
            <v>5.4679305871066193</v>
          </cell>
          <cell r="X21">
            <v>5.0138923386182332</v>
          </cell>
          <cell r="Y21">
            <v>9.2328433862637258</v>
          </cell>
          <cell r="Z21">
            <v>7.3216594230842604</v>
          </cell>
        </row>
        <row r="22">
          <cell r="Q22">
            <v>1.4893141708243354</v>
          </cell>
          <cell r="R22">
            <v>0.97372405633967385</v>
          </cell>
          <cell r="S22">
            <v>0.93473862630811466</v>
          </cell>
          <cell r="T22">
            <v>1.64722427267327</v>
          </cell>
          <cell r="U22">
            <v>1.4807750969167301</v>
          </cell>
          <cell r="V22">
            <v>1.4318369794640888</v>
          </cell>
          <cell r="W22">
            <v>1.3465847837503653</v>
          </cell>
          <cell r="X22">
            <v>2.9351376509674072</v>
          </cell>
          <cell r="Y22">
            <v>2.5338164476693557</v>
          </cell>
          <cell r="Z22">
            <v>2.6973758823944118</v>
          </cell>
        </row>
        <row r="23">
          <cell r="Q23">
            <v>6.696659584441834</v>
          </cell>
          <cell r="R23">
            <v>16.6255226963575</v>
          </cell>
          <cell r="S23">
            <v>6.7963639452892703</v>
          </cell>
          <cell r="T23">
            <v>9.776356078351629</v>
          </cell>
          <cell r="U23">
            <v>4.8390162971156006</v>
          </cell>
          <cell r="V23">
            <v>7.7676841038228659</v>
          </cell>
          <cell r="W23">
            <v>12.710870075352645</v>
          </cell>
          <cell r="X23">
            <v>26.609672899180477</v>
          </cell>
          <cell r="Y23">
            <v>40.75719043378492</v>
          </cell>
          <cell r="Z23">
            <v>50.070658086030036</v>
          </cell>
        </row>
        <row r="24">
          <cell r="Q24">
            <v>15.9205708248303</v>
          </cell>
          <cell r="R24">
            <v>3.1193461850396158</v>
          </cell>
          <cell r="S24">
            <v>6.8866211732298259</v>
          </cell>
          <cell r="T24">
            <v>3.4319445397762371</v>
          </cell>
          <cell r="U24">
            <v>5.1086220769103052</v>
          </cell>
          <cell r="V24">
            <v>3.8495740446319613</v>
          </cell>
          <cell r="W24">
            <v>12.158816247126097</v>
          </cell>
          <cell r="X24">
            <v>25.635230902596241</v>
          </cell>
          <cell r="Y24">
            <v>15.173380080257497</v>
          </cell>
          <cell r="Z24">
            <v>8.8615369571926657</v>
          </cell>
        </row>
        <row r="25">
          <cell r="Q25">
            <v>46.206768233375925</v>
          </cell>
          <cell r="R25">
            <v>362.60266533383952</v>
          </cell>
          <cell r="S25">
            <v>2220.6495572017002</v>
          </cell>
          <cell r="T25">
            <v>2179.3752228672251</v>
          </cell>
          <cell r="U25">
            <v>198.19768927810435</v>
          </cell>
          <cell r="V25">
            <v>128.40161483253587</v>
          </cell>
          <cell r="W25">
            <v>101.22467519209748</v>
          </cell>
          <cell r="X25">
            <v>77.939528192817875</v>
          </cell>
          <cell r="Y25">
            <v>60.993995820879725</v>
          </cell>
          <cell r="Z25">
            <v>87.46771843898469</v>
          </cell>
        </row>
        <row r="26">
          <cell r="Q26">
            <v>3.6325989429137078</v>
          </cell>
          <cell r="R26">
            <v>2.5838267211977146</v>
          </cell>
          <cell r="S26">
            <v>2.7807129748067405</v>
          </cell>
          <cell r="T26">
            <v>1.2333954142358499</v>
          </cell>
          <cell r="U26">
            <v>2.1084961853789848</v>
          </cell>
          <cell r="V26">
            <v>0.76690645275089342</v>
          </cell>
          <cell r="W26">
            <v>2.0380711694452369</v>
          </cell>
          <cell r="X26">
            <v>5.8281284908061268</v>
          </cell>
          <cell r="Y26">
            <v>7.2943757557394111</v>
          </cell>
          <cell r="Z26">
            <v>4.4341849576796175</v>
          </cell>
        </row>
        <row r="27">
          <cell r="Q27">
            <v>0.17205248288938058</v>
          </cell>
          <cell r="R27">
            <v>0.49660898829161543</v>
          </cell>
          <cell r="S27">
            <v>0.64071144598962693</v>
          </cell>
          <cell r="T27">
            <v>0.14208319539423114</v>
          </cell>
          <cell r="U27">
            <v>0.53225250591132944</v>
          </cell>
          <cell r="V27">
            <v>1.1577718911509178</v>
          </cell>
          <cell r="W27">
            <v>2.2676812134980633</v>
          </cell>
          <cell r="X27">
            <v>1.7840107566459096</v>
          </cell>
          <cell r="Y27">
            <v>2.5468108220139305</v>
          </cell>
          <cell r="Z27">
            <v>2.1675372941464821</v>
          </cell>
        </row>
        <row r="28">
          <cell r="Q28">
            <v>10.514931202307277</v>
          </cell>
          <cell r="R28">
            <v>6.7000777209015618</v>
          </cell>
          <cell r="S28">
            <v>15.073166380071429</v>
          </cell>
          <cell r="T28">
            <v>15.920017830419969</v>
          </cell>
          <cell r="U28">
            <v>30.526377732662489</v>
          </cell>
          <cell r="V28">
            <v>26.941288197695172</v>
          </cell>
          <cell r="W28">
            <v>15.169120524730216</v>
          </cell>
          <cell r="X28">
            <v>63.719553052849307</v>
          </cell>
          <cell r="Y28">
            <v>17.10226687033202</v>
          </cell>
          <cell r="Z28">
            <v>8.9356545693886265</v>
          </cell>
        </row>
        <row r="29">
          <cell r="Q29">
            <v>11.456312069940786</v>
          </cell>
          <cell r="R29">
            <v>50.449981284684362</v>
          </cell>
          <cell r="S29">
            <v>57.535959974984365</v>
          </cell>
          <cell r="T29">
            <v>10.619713373936039</v>
          </cell>
          <cell r="U29">
            <v>16.945675731116722</v>
          </cell>
          <cell r="V29">
            <v>8.4464123863389027</v>
          </cell>
          <cell r="W29">
            <v>12.547331322042595</v>
          </cell>
          <cell r="X29">
            <v>3.4916114036028438</v>
          </cell>
          <cell r="Y29">
            <v>0.93591552426477986</v>
          </cell>
          <cell r="Z29">
            <v>2.2114206608609503</v>
          </cell>
        </row>
        <row r="30">
          <cell r="Q30">
            <v>17.823635130384844</v>
          </cell>
          <cell r="R30">
            <v>12.029433527166093</v>
          </cell>
          <cell r="S30">
            <v>12.230316164401199</v>
          </cell>
          <cell r="T30">
            <v>9.27236649337644</v>
          </cell>
          <cell r="U30">
            <v>3.6525944378291904</v>
          </cell>
          <cell r="V30">
            <v>4.2538919020623194</v>
          </cell>
          <cell r="W30">
            <v>4.630936100317653</v>
          </cell>
          <cell r="X30">
            <v>2.1476971317504807</v>
          </cell>
          <cell r="Y30">
            <v>1.1589559609612123</v>
          </cell>
          <cell r="Z30">
            <v>1.4914632372955297</v>
          </cell>
        </row>
        <row r="31">
          <cell r="Q31">
            <v>4.36361428685262</v>
          </cell>
          <cell r="R31">
            <v>2.59646741952682</v>
          </cell>
          <cell r="S31">
            <v>4.0284369281058288</v>
          </cell>
          <cell r="T31">
            <v>3.9086129077288168</v>
          </cell>
          <cell r="U31">
            <v>0.69702561743400471</v>
          </cell>
          <cell r="V31">
            <v>2.3612472107767322</v>
          </cell>
          <cell r="W31">
            <v>1.7259554491068843</v>
          </cell>
          <cell r="X31">
            <v>1.9546831153250821</v>
          </cell>
          <cell r="Y31">
            <v>5.9693246938087565</v>
          </cell>
          <cell r="Z31">
            <v>11.782497386115871</v>
          </cell>
        </row>
        <row r="32">
          <cell r="Q32">
            <v>26.463427543135388</v>
          </cell>
          <cell r="R32">
            <v>18.275185017368976</v>
          </cell>
          <cell r="S32">
            <v>23.641532084531928</v>
          </cell>
          <cell r="T32">
            <v>30.069208881599383</v>
          </cell>
          <cell r="U32">
            <v>32.053047794099236</v>
          </cell>
          <cell r="V32">
            <v>32.971074222960546</v>
          </cell>
          <cell r="W32">
            <v>31.18717943900652</v>
          </cell>
          <cell r="X32">
            <v>34.264597537158963</v>
          </cell>
          <cell r="Y32">
            <v>104.81614438536353</v>
          </cell>
          <cell r="Z32">
            <v>38.132745040588752</v>
          </cell>
        </row>
        <row r="33">
          <cell r="Q33">
            <v>2.4141993549259326</v>
          </cell>
          <cell r="R33">
            <v>1.3759889920880632</v>
          </cell>
          <cell r="S33">
            <v>0.91837062683387127</v>
          </cell>
          <cell r="T33">
            <v>0.91837062683387127</v>
          </cell>
          <cell r="U33">
            <v>0.91837062683387127</v>
          </cell>
          <cell r="V33">
            <v>0.91837062683387127</v>
          </cell>
          <cell r="W33">
            <v>0.62085000574286253</v>
          </cell>
          <cell r="X33">
            <v>21.773842357381334</v>
          </cell>
          <cell r="Y33">
            <v>4.3784415838626094</v>
          </cell>
          <cell r="Z33">
            <v>6.5532549046258692</v>
          </cell>
        </row>
        <row r="34">
          <cell r="Q34">
            <v>12.54141279015081</v>
          </cell>
          <cell r="R34">
            <v>12.318182271056166</v>
          </cell>
          <cell r="S34">
            <v>6.241476483676978</v>
          </cell>
          <cell r="T34">
            <v>2.9103375188670157</v>
          </cell>
          <cell r="U34">
            <v>2.8820994859569704</v>
          </cell>
          <cell r="V34">
            <v>3.1281933640591437</v>
          </cell>
          <cell r="W34">
            <v>4.9086477816907443</v>
          </cell>
          <cell r="X34">
            <v>4.8162003539347236</v>
          </cell>
          <cell r="Y34">
            <v>3.9662376698246495</v>
          </cell>
          <cell r="Z34">
            <v>2.9904522079333602</v>
          </cell>
        </row>
        <row r="35">
          <cell r="Q35">
            <v>1.9791006966434455</v>
          </cell>
          <cell r="R35">
            <v>1.7696296165212622</v>
          </cell>
          <cell r="S35">
            <v>9.2070857732110643</v>
          </cell>
          <cell r="T35">
            <v>2.4051566558701856</v>
          </cell>
          <cell r="U35">
            <v>3.0616384358089235</v>
          </cell>
          <cell r="V35">
            <v>3.2925604596414404</v>
          </cell>
          <cell r="W35">
            <v>2.1693385686704123</v>
          </cell>
          <cell r="X35">
            <v>3.6307242257480588</v>
          </cell>
          <cell r="Y35">
            <v>2.8946492408782367</v>
          </cell>
          <cell r="Z35">
            <v>1.8835672880869079</v>
          </cell>
        </row>
        <row r="36">
          <cell r="Q36">
            <v>1.7833497550123274</v>
          </cell>
          <cell r="R36">
            <v>2.3118934679489969</v>
          </cell>
          <cell r="S36">
            <v>1.7482539313860284</v>
          </cell>
          <cell r="T36">
            <v>1.719311630605896</v>
          </cell>
          <cell r="U36">
            <v>1.0946221215169871</v>
          </cell>
          <cell r="V36">
            <v>1.8437597949739106</v>
          </cell>
          <cell r="W36">
            <v>0.88407239106218882</v>
          </cell>
          <cell r="X36">
            <v>0.53159940795014515</v>
          </cell>
          <cell r="Y36">
            <v>0.91507150931894743</v>
          </cell>
          <cell r="Z36">
            <v>0.73025312564934441</v>
          </cell>
        </row>
        <row r="37">
          <cell r="Q37">
            <v>0.41861847530778923</v>
          </cell>
          <cell r="R37">
            <v>5.641069998157251</v>
          </cell>
          <cell r="S37">
            <v>3.7187917307594787</v>
          </cell>
          <cell r="T37">
            <v>2.6653320263334805</v>
          </cell>
          <cell r="U37">
            <v>10.158767015934751</v>
          </cell>
          <cell r="V37">
            <v>9.0524957146653353</v>
          </cell>
          <cell r="W37">
            <v>5.2323832197470139</v>
          </cell>
          <cell r="X37">
            <v>1.8948186184877454</v>
          </cell>
          <cell r="Y37">
            <v>1.0148183779548974</v>
          </cell>
          <cell r="Z37">
            <v>1.7516816143497758</v>
          </cell>
        </row>
        <row r="38">
          <cell r="Q38">
            <v>1.193947878205377</v>
          </cell>
          <cell r="R38">
            <v>0.57468291869960753</v>
          </cell>
          <cell r="S38">
            <v>1.1304768068552113</v>
          </cell>
          <cell r="T38">
            <v>2.4892271779354904</v>
          </cell>
          <cell r="U38">
            <v>1.0227380230985383</v>
          </cell>
          <cell r="V38">
            <v>0.99036621266628877</v>
          </cell>
          <cell r="W38">
            <v>4.2437116445089904</v>
          </cell>
          <cell r="X38">
            <v>3.1992833605272417</v>
          </cell>
          <cell r="Y38">
            <v>3.2594856124267886</v>
          </cell>
          <cell r="Z38">
            <v>5.9425592225547854</v>
          </cell>
        </row>
      </sheetData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remuneracion a hacienda"/>
      <sheetName val="impuestos"/>
    </sheetNames>
    <sheetDataSet>
      <sheetData sheetId="0">
        <row r="6">
          <cell r="B6">
            <v>2.6795558626338054</v>
          </cell>
          <cell r="C6">
            <v>1.9578968976984861</v>
          </cell>
          <cell r="D6">
            <v>1.8999639589638253</v>
          </cell>
          <cell r="E6">
            <v>0.62613058432524349</v>
          </cell>
          <cell r="F6">
            <v>0.2786759453028696</v>
          </cell>
          <cell r="G6">
            <v>6.6020443017254848E-2</v>
          </cell>
          <cell r="H6">
            <v>7.4270700567403758E-2</v>
          </cell>
          <cell r="I6">
            <v>5.7952906402549784E-2</v>
          </cell>
          <cell r="J6">
            <v>7.6890491453294851E-2</v>
          </cell>
        </row>
        <row r="7">
          <cell r="B7">
            <v>4.8491793918112508E-2</v>
          </cell>
          <cell r="C7">
            <v>0.20042515691122501</v>
          </cell>
          <cell r="D7">
            <v>5.8201149209620419E-2</v>
          </cell>
          <cell r="E7">
            <v>4.2921900606958829E-2</v>
          </cell>
          <cell r="F7">
            <v>4.2921900606958829E-2</v>
          </cell>
          <cell r="G7">
            <v>4.2921900606958829E-2</v>
          </cell>
          <cell r="H7">
            <v>4.2033690184961739E-2</v>
          </cell>
          <cell r="I7">
            <v>4.8989570276224345E-2</v>
          </cell>
          <cell r="J7">
            <v>5.2163304184695579E-2</v>
          </cell>
        </row>
        <row r="8">
          <cell r="B8">
            <v>0.43493079352916658</v>
          </cell>
          <cell r="C8">
            <v>0.43493079352916658</v>
          </cell>
          <cell r="D8">
            <v>0.43493079352916658</v>
          </cell>
          <cell r="E8">
            <v>6.1967650685844262E-2</v>
          </cell>
          <cell r="F8">
            <v>6.1967650685844262E-2</v>
          </cell>
          <cell r="G8">
            <v>6.1967650685844262E-2</v>
          </cell>
          <cell r="H8">
            <v>6.1967650685844262E-2</v>
          </cell>
          <cell r="I8">
            <v>6.1967650685844262E-2</v>
          </cell>
          <cell r="J8">
            <v>6.2957843029792543E-2</v>
          </cell>
        </row>
        <row r="9">
          <cell r="B9">
            <v>0.250977358773253</v>
          </cell>
          <cell r="C9">
            <v>0.24367476761197079</v>
          </cell>
          <cell r="D9">
            <v>0.21724277647548698</v>
          </cell>
          <cell r="E9">
            <v>0.23328565586016095</v>
          </cell>
          <cell r="F9">
            <v>0.19520778987136816</v>
          </cell>
          <cell r="G9">
            <v>0.17374519113817988</v>
          </cell>
          <cell r="H9">
            <v>0.17079262708370985</v>
          </cell>
          <cell r="I9">
            <v>0.18113311129817369</v>
          </cell>
          <cell r="J9">
            <v>9.5587779373163401E-2</v>
          </cell>
        </row>
        <row r="10">
          <cell r="B10">
            <v>2.3416023093099114</v>
          </cell>
          <cell r="C10">
            <v>1.0728565968483734</v>
          </cell>
          <cell r="D10">
            <v>0.94117432534439194</v>
          </cell>
          <cell r="E10">
            <v>1.0887273622532587</v>
          </cell>
          <cell r="F10">
            <v>0.94122799744806218</v>
          </cell>
          <cell r="G10">
            <v>0.75151684373423899</v>
          </cell>
          <cell r="H10">
            <v>0.76473283986542495</v>
          </cell>
          <cell r="I10">
            <v>0.61216323970279407</v>
          </cell>
          <cell r="J10">
            <v>0.39711536921239288</v>
          </cell>
        </row>
        <row r="11">
          <cell r="B11">
            <v>8.6507813433100697E-2</v>
          </cell>
          <cell r="C11">
            <v>0.11035915568906569</v>
          </cell>
          <cell r="D11">
            <v>9.7741137019246721E-2</v>
          </cell>
          <cell r="E11">
            <v>0.21565422895087369</v>
          </cell>
          <cell r="F11">
            <v>0.18929053499559439</v>
          </cell>
          <cell r="G11">
            <v>9.8931274371775707E-2</v>
          </cell>
          <cell r="H11">
            <v>0.10119541695818163</v>
          </cell>
          <cell r="I11">
            <v>0.11808545225988026</v>
          </cell>
          <cell r="J11">
            <v>0.11493461843410259</v>
          </cell>
        </row>
        <row r="12">
          <cell r="B12">
            <v>0.62</v>
          </cell>
          <cell r="C12">
            <v>0.61724178888535353</v>
          </cell>
          <cell r="D12">
            <v>0.10024916433357524</v>
          </cell>
          <cell r="E12">
            <v>0.20997202082539432</v>
          </cell>
          <cell r="F12">
            <v>0.19698744776673785</v>
          </cell>
          <cell r="G12">
            <v>0.78761109876518642</v>
          </cell>
          <cell r="H12">
            <v>0.18300166230093945</v>
          </cell>
          <cell r="I12">
            <v>0.21869878031499404</v>
          </cell>
          <cell r="J12">
            <v>0.15379902313317326</v>
          </cell>
        </row>
        <row r="13">
          <cell r="B13">
            <v>2.1950041107077882</v>
          </cell>
          <cell r="C13">
            <v>2.1950041107077882</v>
          </cell>
          <cell r="D13">
            <v>2.1950041107077882</v>
          </cell>
          <cell r="E13">
            <v>0.5073642375680556</v>
          </cell>
          <cell r="F13">
            <v>0.40137731142368227</v>
          </cell>
          <cell r="G13">
            <v>0.40786869934167591</v>
          </cell>
          <cell r="H13">
            <v>0.55732790663977394</v>
          </cell>
          <cell r="I13">
            <v>0.48894697435194956</v>
          </cell>
          <cell r="J13">
            <v>0.16846731681739052</v>
          </cell>
        </row>
        <row r="14">
          <cell r="B14">
            <v>0.74171718479701154</v>
          </cell>
          <cell r="C14">
            <v>0.6905308274754679</v>
          </cell>
          <cell r="D14">
            <v>0.61335579267523133</v>
          </cell>
          <cell r="E14">
            <v>0.44235285324766987</v>
          </cell>
          <cell r="F14">
            <v>0.37194898598008208</v>
          </cell>
          <cell r="G14">
            <v>0.35001367404650124</v>
          </cell>
          <cell r="H14">
            <v>0.35663126748360219</v>
          </cell>
          <cell r="I14">
            <v>0.29243809827286049</v>
          </cell>
          <cell r="J14">
            <v>0.19245879160847906</v>
          </cell>
        </row>
        <row r="15">
          <cell r="B15">
            <v>0.18095659357970251</v>
          </cell>
          <cell r="C15">
            <v>0.18095659357970251</v>
          </cell>
          <cell r="D15">
            <v>0.18095659357970251</v>
          </cell>
          <cell r="E15">
            <v>0.18095659357970251</v>
          </cell>
          <cell r="F15">
            <v>0.18095659357970251</v>
          </cell>
          <cell r="G15">
            <v>0.18095659357970251</v>
          </cell>
          <cell r="H15">
            <v>0.18095659357970251</v>
          </cell>
          <cell r="I15">
            <v>0.15677641771917425</v>
          </cell>
          <cell r="J15">
            <v>0.15979299252064993</v>
          </cell>
        </row>
        <row r="16">
          <cell r="B16">
            <v>1.8933289991557962</v>
          </cell>
          <cell r="C16">
            <v>2.4060977670470023</v>
          </cell>
          <cell r="D16">
            <v>2.0684336806193904</v>
          </cell>
          <cell r="E16">
            <v>9.7877937493806424E-2</v>
          </cell>
          <cell r="F16">
            <v>7.4091255966193342E-2</v>
          </cell>
          <cell r="G16">
            <v>7.3179891130977337E-2</v>
          </cell>
          <cell r="H16">
            <v>7.8997384352715222E-2</v>
          </cell>
          <cell r="I16">
            <v>1.0561790634582034E-2</v>
          </cell>
          <cell r="J16">
            <v>7.4069146264079025E-2</v>
          </cell>
        </row>
        <row r="17">
          <cell r="B17">
            <v>0.12572203431765339</v>
          </cell>
          <cell r="C17">
            <v>0.12572203431765339</v>
          </cell>
          <cell r="D17">
            <v>0.12572203431765339</v>
          </cell>
          <cell r="E17">
            <v>0.12572203431765339</v>
          </cell>
          <cell r="F17">
            <v>0.12572203431765339</v>
          </cell>
          <cell r="G17">
            <v>0.16807762797036871</v>
          </cell>
          <cell r="H17">
            <v>0.12572203431765339</v>
          </cell>
          <cell r="I17">
            <v>0.12572203431765339</v>
          </cell>
          <cell r="J17">
            <v>0.13960193592411721</v>
          </cell>
        </row>
        <row r="18">
          <cell r="B18">
            <v>0.19</v>
          </cell>
          <cell r="C18">
            <v>0.19360271525038</v>
          </cell>
          <cell r="D18">
            <v>0.14437133212115322</v>
          </cell>
          <cell r="E18">
            <v>0.13645706637945609</v>
          </cell>
          <cell r="F18">
            <v>0.1057445258507542</v>
          </cell>
          <cell r="G18">
            <v>0.10421099077176524</v>
          </cell>
          <cell r="H18">
            <v>7.1217504313029423E-2</v>
          </cell>
          <cell r="I18">
            <v>6.5257427055322018E-2</v>
          </cell>
          <cell r="J18">
            <v>5.820126878677865E-2</v>
          </cell>
        </row>
        <row r="19">
          <cell r="B19">
            <v>0.17114682238938678</v>
          </cell>
          <cell r="C19">
            <v>0.1803835324232608</v>
          </cell>
          <cell r="D19">
            <v>0.17244577773838249</v>
          </cell>
          <cell r="E19">
            <v>0.17850393151693819</v>
          </cell>
          <cell r="F19">
            <v>0.16214652586312392</v>
          </cell>
          <cell r="G19">
            <v>0.15559705859978465</v>
          </cell>
          <cell r="H19">
            <v>0.15659126031439147</v>
          </cell>
          <cell r="I19">
            <v>0.15933186945830155</v>
          </cell>
          <cell r="J19">
            <v>0.15054463265192167</v>
          </cell>
        </row>
        <row r="20">
          <cell r="B20">
            <v>0.21005603075667942</v>
          </cell>
          <cell r="C20">
            <v>0.22871275099928803</v>
          </cell>
          <cell r="D20">
            <v>0.22136997089241325</v>
          </cell>
          <cell r="E20">
            <v>0.15714931111588887</v>
          </cell>
          <cell r="F20">
            <v>0.13169714937798269</v>
          </cell>
          <cell r="G20">
            <v>9.3022504572818465E-2</v>
          </cell>
          <cell r="H20">
            <v>0.11692351487002772</v>
          </cell>
          <cell r="I20">
            <v>9.2020677923628239E-2</v>
          </cell>
          <cell r="J20">
            <v>9.0111320407376738E-2</v>
          </cell>
        </row>
        <row r="21">
          <cell r="B21">
            <v>5.2050218827507058E-2</v>
          </cell>
          <cell r="C21">
            <v>0.23089952207174214</v>
          </cell>
          <cell r="D21">
            <v>0.21425365114299622</v>
          </cell>
          <cell r="E21">
            <v>0.26912318870821833</v>
          </cell>
          <cell r="F21">
            <v>0.20219536038476849</v>
          </cell>
          <cell r="G21">
            <v>0.18441687649314276</v>
          </cell>
          <cell r="H21">
            <v>0.22147774384745508</v>
          </cell>
          <cell r="I21">
            <v>0.20675937885740836</v>
          </cell>
          <cell r="J21">
            <v>0.21932545350176155</v>
          </cell>
        </row>
        <row r="22">
          <cell r="B22">
            <v>0.58579204491707737</v>
          </cell>
          <cell r="C22">
            <v>0.43559429244302833</v>
          </cell>
          <cell r="D22">
            <v>0.431055956261711</v>
          </cell>
          <cell r="E22">
            <v>0.37463878111791715</v>
          </cell>
          <cell r="F22">
            <v>0.35055442516806329</v>
          </cell>
          <cell r="G22">
            <v>0.18969849906514677</v>
          </cell>
          <cell r="H22">
            <v>0.15529909736737335</v>
          </cell>
          <cell r="I22">
            <v>0.19059498347455855</v>
          </cell>
          <cell r="J22">
            <v>0.13689777184208016</v>
          </cell>
        </row>
        <row r="23">
          <cell r="B23">
            <v>0.22201779266546956</v>
          </cell>
          <cell r="C23">
            <v>0.76239802706102333</v>
          </cell>
          <cell r="D23">
            <v>0.75417165933584807</v>
          </cell>
          <cell r="E23">
            <v>0.28615504833856409</v>
          </cell>
          <cell r="F23">
            <v>0.25352349171473559</v>
          </cell>
          <cell r="G23">
            <v>0.23732103212587302</v>
          </cell>
          <cell r="H23">
            <v>0.21624095881206112</v>
          </cell>
          <cell r="I23">
            <v>0.21438630188468524</v>
          </cell>
          <cell r="J23">
            <v>0.1759224267804945</v>
          </cell>
        </row>
        <row r="24">
          <cell r="B24">
            <v>0.11080548162708045</v>
          </cell>
          <cell r="C24">
            <v>7.7396783410322398E-2</v>
          </cell>
          <cell r="D24">
            <v>4.2623012282406864E-2</v>
          </cell>
          <cell r="E24">
            <v>4.0085425886282139E-2</v>
          </cell>
          <cell r="F24">
            <v>3.5662671976037556E-2</v>
          </cell>
          <cell r="G24">
            <v>3.229441959181123E-2</v>
          </cell>
          <cell r="H24">
            <v>3.0705972636786323E-2</v>
          </cell>
          <cell r="I24">
            <v>4.7538961736657816E-2</v>
          </cell>
          <cell r="J24">
            <v>7.9834006568758206E-2</v>
          </cell>
        </row>
        <row r="25">
          <cell r="B25">
            <v>2.6795558626338054</v>
          </cell>
          <cell r="C25">
            <v>2.4060977670470023</v>
          </cell>
          <cell r="D25">
            <v>2.1950041107077882</v>
          </cell>
          <cell r="E25">
            <v>1.9867960439215639</v>
          </cell>
          <cell r="F25">
            <v>1.6930994150251528</v>
          </cell>
          <cell r="G25">
            <v>1.8125965629768108</v>
          </cell>
          <cell r="H25">
            <v>1.9348664765174783</v>
          </cell>
          <cell r="I25">
            <v>1.3678086947463897</v>
          </cell>
          <cell r="J25">
            <v>0.57999999999999996</v>
          </cell>
        </row>
        <row r="26">
          <cell r="B26">
            <v>0.47755955388743038</v>
          </cell>
          <cell r="C26">
            <v>0.43992628848054449</v>
          </cell>
          <cell r="D26">
            <v>0.38350604623586804</v>
          </cell>
          <cell r="E26">
            <v>0.12113301375476625</v>
          </cell>
          <cell r="F26">
            <v>7.7256875768669228E-2</v>
          </cell>
          <cell r="G26">
            <v>0.10806294391616039</v>
          </cell>
          <cell r="H26">
            <v>0.42510168348397204</v>
          </cell>
          <cell r="I26">
            <v>0.41338871176325592</v>
          </cell>
          <cell r="J26">
            <v>0.436811322475257</v>
          </cell>
        </row>
        <row r="27">
          <cell r="B27">
            <v>0.73639673979952625</v>
          </cell>
          <cell r="C27">
            <v>0.73639673979952625</v>
          </cell>
          <cell r="D27">
            <v>0.73639673979952625</v>
          </cell>
          <cell r="E27">
            <v>0.15830115705073625</v>
          </cell>
          <cell r="F27">
            <v>0.15830115705073625</v>
          </cell>
          <cell r="G27">
            <v>0.15830115705073625</v>
          </cell>
          <cell r="H27">
            <v>0.15830115705073625</v>
          </cell>
          <cell r="I27">
            <v>0.15830115705073625</v>
          </cell>
          <cell r="J27">
            <v>0.15830115705073625</v>
          </cell>
        </row>
        <row r="28">
          <cell r="B28">
            <v>7.2336488750403771E-2</v>
          </cell>
          <cell r="C28">
            <v>0.06</v>
          </cell>
          <cell r="D28">
            <v>6.2586145717527589E-2</v>
          </cell>
          <cell r="E28">
            <v>5.418464747956403E-2</v>
          </cell>
          <cell r="F28">
            <v>4.8917028285025733E-2</v>
          </cell>
          <cell r="G28">
            <v>0.10414992230084401</v>
          </cell>
          <cell r="H28">
            <v>7.9429719296799581E-2</v>
          </cell>
          <cell r="I28">
            <v>8.1743005767918042E-2</v>
          </cell>
          <cell r="J28">
            <v>7.4646955548695784E-2</v>
          </cell>
        </row>
        <row r="29">
          <cell r="B29">
            <v>0.6335322836022419</v>
          </cell>
          <cell r="C29">
            <v>0.5132708907183906</v>
          </cell>
          <cell r="D29">
            <v>0.30103727672900971</v>
          </cell>
          <cell r="E29">
            <v>0.36624995051983283</v>
          </cell>
          <cell r="F29">
            <v>0.32299272388762068</v>
          </cell>
          <cell r="G29">
            <v>0.23678250374820317</v>
          </cell>
          <cell r="H29">
            <v>0.18463749174052219</v>
          </cell>
          <cell r="I29">
            <v>0.22044405359775271</v>
          </cell>
          <cell r="J29">
            <v>0.2255730255868991</v>
          </cell>
        </row>
        <row r="30">
          <cell r="B30">
            <v>0.24351122862566035</v>
          </cell>
          <cell r="C30">
            <v>0.21914854797974501</v>
          </cell>
          <cell r="D30">
            <v>0.14857635551400208</v>
          </cell>
          <cell r="E30">
            <v>0.15038297002960013</v>
          </cell>
          <cell r="F30">
            <v>0.12662056387835349</v>
          </cell>
          <cell r="G30">
            <v>0.11753492530436913</v>
          </cell>
          <cell r="H30">
            <v>8.8684770758193129E-2</v>
          </cell>
          <cell r="I30">
            <v>9.231744380634338E-2</v>
          </cell>
          <cell r="J30">
            <v>0.12150177265742944</v>
          </cell>
        </row>
        <row r="31">
          <cell r="B31">
            <v>0.25</v>
          </cell>
          <cell r="C31">
            <v>0.24707105298981263</v>
          </cell>
          <cell r="D31">
            <v>0.10035021011851157</v>
          </cell>
          <cell r="E31">
            <v>0.14276333419162868</v>
          </cell>
          <cell r="F31">
            <v>0.13235716171679496</v>
          </cell>
          <cell r="G31">
            <v>0.13576757126863934</v>
          </cell>
          <cell r="H31">
            <v>0.13248799451964699</v>
          </cell>
          <cell r="I31">
            <v>0.12362268608147586</v>
          </cell>
          <cell r="J31">
            <v>0.1251648569698961</v>
          </cell>
        </row>
        <row r="32">
          <cell r="B32">
            <v>0.75366852673142282</v>
          </cell>
          <cell r="C32">
            <v>0.63556019841099964</v>
          </cell>
          <cell r="D32">
            <v>0.64970149086522511</v>
          </cell>
          <cell r="E32">
            <v>1.0343799788060757</v>
          </cell>
          <cell r="F32">
            <v>0.89251712918752846</v>
          </cell>
          <cell r="G32">
            <v>1.8125965629768108</v>
          </cell>
          <cell r="H32">
            <v>1.9348664765174783</v>
          </cell>
          <cell r="I32">
            <v>1.3678086947463897</v>
          </cell>
          <cell r="J32">
            <v>0.57886602386546193</v>
          </cell>
        </row>
        <row r="33">
          <cell r="B33">
            <v>0.35785245845769481</v>
          </cell>
          <cell r="C33">
            <v>0.35785245845769481</v>
          </cell>
          <cell r="D33">
            <v>0.35785245845769481</v>
          </cell>
          <cell r="E33">
            <v>0.11549244817935481</v>
          </cell>
          <cell r="F33">
            <v>9.9786281143434338E-2</v>
          </cell>
          <cell r="G33">
            <v>9.8565548255602223E-2</v>
          </cell>
          <cell r="H33">
            <v>8.8385616660611191E-2</v>
          </cell>
          <cell r="I33">
            <v>0.10451581632480476</v>
          </cell>
          <cell r="J33">
            <v>0.1</v>
          </cell>
        </row>
        <row r="34">
          <cell r="B34">
            <v>2.6795558626338054</v>
          </cell>
          <cell r="C34">
            <v>2.4060977670470023</v>
          </cell>
          <cell r="D34">
            <v>2.1950041107077882</v>
          </cell>
          <cell r="E34">
            <v>1.9867960439215639</v>
          </cell>
          <cell r="F34">
            <v>1.6930994150251528</v>
          </cell>
          <cell r="G34">
            <v>1.8125965629768108</v>
          </cell>
          <cell r="H34">
            <v>1.9348664765174783</v>
          </cell>
          <cell r="I34">
            <v>1.3678086947463897</v>
          </cell>
          <cell r="J34">
            <v>0.57999999999999996</v>
          </cell>
        </row>
        <row r="35">
          <cell r="B35">
            <v>0.33844526676953024</v>
          </cell>
          <cell r="C35">
            <v>0.33844526676953024</v>
          </cell>
          <cell r="D35">
            <v>0.33844526676953024</v>
          </cell>
          <cell r="E35">
            <v>0.33844526676953024</v>
          </cell>
          <cell r="F35">
            <v>0.33844526676953024</v>
          </cell>
          <cell r="G35">
            <v>0.33844526676953024</v>
          </cell>
          <cell r="H35">
            <v>0.33844526676953024</v>
          </cell>
          <cell r="I35">
            <v>0.33844526676953024</v>
          </cell>
          <cell r="J35">
            <v>0.33844526676953024</v>
          </cell>
        </row>
        <row r="36">
          <cell r="B36">
            <v>0.12771525332967981</v>
          </cell>
          <cell r="C36">
            <v>0.19162053238952831</v>
          </cell>
          <cell r="D36">
            <v>0.19152243237622443</v>
          </cell>
          <cell r="E36">
            <v>0.17712833293380009</v>
          </cell>
          <cell r="F36">
            <v>0.13298312791887906</v>
          </cell>
          <cell r="G36">
            <v>0.13660869186771557</v>
          </cell>
          <cell r="H36">
            <v>0.15370812958019253</v>
          </cell>
          <cell r="I36">
            <v>9.8640249153762891E-2</v>
          </cell>
          <cell r="J36">
            <v>6.4341599989515968E-2</v>
          </cell>
        </row>
        <row r="37">
          <cell r="B37">
            <v>0.68339655172735592</v>
          </cell>
          <cell r="C37">
            <v>0.69124062126912922</v>
          </cell>
          <cell r="D37">
            <v>0.62173664596318834</v>
          </cell>
          <cell r="E37">
            <v>1.9867960439215639</v>
          </cell>
          <cell r="F37">
            <v>1.6930994150251528</v>
          </cell>
          <cell r="G37">
            <v>0</v>
          </cell>
          <cell r="H37">
            <v>0.11665879997769137</v>
          </cell>
          <cell r="I37">
            <v>0.13818736299585707</v>
          </cell>
          <cell r="J37">
            <v>0.14368805897557713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X41"/>
  <sheetViews>
    <sheetView zoomScale="85" zoomScaleNormal="85" zoomScalePageLayoutView="85" workbookViewId="0">
      <selection activeCell="D2" sqref="D2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8" width="14.42578125" bestFit="1" customWidth="1"/>
    <col min="9" max="25" width="11.5703125" bestFit="1" customWidth="1"/>
    <col min="26" max="26" width="13.28515625" bestFit="1" customWidth="1"/>
    <col min="27" max="46" width="11.5703125" bestFit="1" customWidth="1"/>
    <col min="47" max="47" width="11" style="22" bestFit="1" customWidth="1"/>
    <col min="48" max="61" width="11.5703125" bestFit="1" customWidth="1"/>
    <col min="62" max="62" width="14.140625" bestFit="1" customWidth="1"/>
    <col min="63" max="63" width="13.28515625" bestFit="1" customWidth="1"/>
    <col min="64" max="69" width="11.5703125" bestFit="1" customWidth="1"/>
    <col min="70" max="70" width="12.140625" bestFit="1" customWidth="1"/>
    <col min="71" max="77" width="11.5703125" bestFit="1" customWidth="1"/>
    <col min="78" max="78" width="13.42578125" bestFit="1" customWidth="1"/>
    <col min="79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1.710937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130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205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169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69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308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107</v>
      </c>
      <c r="BR4" s="121" t="s">
        <v>48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172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52</v>
      </c>
      <c r="CJ4" s="121" t="s">
        <v>93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1422.4087220097194</v>
      </c>
      <c r="C5" s="251">
        <v>0.25529661156716177</v>
      </c>
      <c r="D5" s="250">
        <v>969919</v>
      </c>
      <c r="E5" s="250">
        <v>366409</v>
      </c>
      <c r="F5" s="56">
        <v>5625</v>
      </c>
      <c r="G5" s="250">
        <v>65359575.544449568</v>
      </c>
      <c r="H5" s="250">
        <v>72760517.898329318</v>
      </c>
      <c r="I5" s="250">
        <v>31434.154418970324</v>
      </c>
      <c r="J5" s="254">
        <v>11991</v>
      </c>
      <c r="K5" s="306">
        <v>37</v>
      </c>
      <c r="L5" s="293">
        <v>4.05</v>
      </c>
      <c r="M5" s="253">
        <v>3.42</v>
      </c>
      <c r="N5" s="253">
        <v>3.54</v>
      </c>
      <c r="O5" s="253">
        <v>2.7</v>
      </c>
      <c r="P5" s="303">
        <v>0.19299999999999998</v>
      </c>
      <c r="Q5" s="254">
        <v>54</v>
      </c>
      <c r="R5" s="255">
        <v>23</v>
      </c>
      <c r="S5" s="254">
        <v>2445</v>
      </c>
      <c r="T5" s="259">
        <v>0.20437977694497764</v>
      </c>
      <c r="U5" s="254">
        <v>65447</v>
      </c>
      <c r="V5" s="290">
        <v>5</v>
      </c>
      <c r="W5" s="56">
        <v>379</v>
      </c>
      <c r="X5" s="307">
        <v>0</v>
      </c>
      <c r="Y5" s="254">
        <v>4</v>
      </c>
      <c r="Z5" s="257">
        <v>3760.8532803101316</v>
      </c>
      <c r="AA5" s="296">
        <v>1.5122431610942251</v>
      </c>
      <c r="AB5" s="292">
        <v>2219</v>
      </c>
      <c r="AC5" s="254">
        <v>285.31</v>
      </c>
      <c r="AD5" s="250">
        <v>0</v>
      </c>
      <c r="AE5" s="254">
        <v>6</v>
      </c>
      <c r="AF5" s="254">
        <v>243</v>
      </c>
      <c r="AG5" s="258">
        <f>[1]OK!$B5</f>
        <v>94.757014215588399</v>
      </c>
      <c r="AH5" s="253">
        <v>17.207000000000001</v>
      </c>
      <c r="AI5" s="259">
        <v>0.19714181018688165</v>
      </c>
      <c r="AJ5" s="250">
        <v>96139</v>
      </c>
      <c r="AK5" s="250">
        <v>41262</v>
      </c>
      <c r="AL5" s="253">
        <v>1.8640731854928092</v>
      </c>
      <c r="AM5" s="298">
        <v>93</v>
      </c>
      <c r="AN5" s="302">
        <v>146854</v>
      </c>
      <c r="AO5" s="260">
        <v>0.61108360291366826</v>
      </c>
      <c r="AP5" s="254">
        <v>4.5</v>
      </c>
      <c r="AQ5" s="253">
        <v>75.5</v>
      </c>
      <c r="AR5" s="254">
        <v>56.5</v>
      </c>
      <c r="AS5" s="305">
        <v>1.4117410129896285E-2</v>
      </c>
      <c r="AT5" s="254">
        <v>504.73</v>
      </c>
      <c r="AU5" s="255">
        <v>28121.5</v>
      </c>
      <c r="AV5" s="254">
        <v>2.1961822862900284</v>
      </c>
      <c r="AW5" s="254">
        <v>207300</v>
      </c>
      <c r="AX5" s="254">
        <v>66.116595035091265</v>
      </c>
      <c r="AY5" s="251">
        <v>2.7931962338859972E-2</v>
      </c>
      <c r="AZ5" s="254">
        <v>9.1807490421031623</v>
      </c>
      <c r="BA5" s="253">
        <v>5.8859813430024364</v>
      </c>
      <c r="BB5" s="254">
        <v>0</v>
      </c>
      <c r="BC5" s="254">
        <v>66.599999999999994</v>
      </c>
      <c r="BD5" s="254">
        <v>0</v>
      </c>
      <c r="BE5" s="254">
        <v>24.08</v>
      </c>
      <c r="BF5" s="261">
        <v>32631</v>
      </c>
      <c r="BG5" s="254">
        <v>12.061419555810247</v>
      </c>
      <c r="BH5" s="300">
        <f>[2]Promedios!$F37</f>
        <v>0.70916666666666661</v>
      </c>
      <c r="BI5" s="250">
        <v>791421.10000000009</v>
      </c>
      <c r="BJ5" s="254">
        <v>32142923.984513689</v>
      </c>
      <c r="BK5" s="261">
        <v>102084.75</v>
      </c>
      <c r="BL5" s="254">
        <v>33365</v>
      </c>
      <c r="BM5" s="254">
        <v>29.4</v>
      </c>
      <c r="BN5" s="250">
        <v>14401</v>
      </c>
      <c r="BO5" s="254">
        <v>222015</v>
      </c>
      <c r="BP5" s="254">
        <v>8037.117553</v>
      </c>
      <c r="BQ5" s="253">
        <v>8.5740072202166058</v>
      </c>
      <c r="BR5" s="253">
        <f>+[3]Hoja1!$Q7</f>
        <v>8.8457608902373757</v>
      </c>
      <c r="BS5" s="254">
        <v>0.97330100000000019</v>
      </c>
      <c r="BT5" s="250">
        <v>11130</v>
      </c>
      <c r="BU5" s="254">
        <v>11</v>
      </c>
      <c r="BV5" s="250">
        <v>4431</v>
      </c>
      <c r="BW5" s="250">
        <v>18928</v>
      </c>
      <c r="BX5" s="250">
        <v>47.590831718961738</v>
      </c>
      <c r="BY5" s="254">
        <v>67</v>
      </c>
      <c r="BZ5" s="253">
        <v>224399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0.93175796375433662</v>
      </c>
      <c r="CH5" s="254">
        <v>0</v>
      </c>
      <c r="CI5" s="300">
        <f>+[4]Hoja3!$B6</f>
        <v>2.6795558626338054</v>
      </c>
      <c r="CJ5" s="250">
        <v>22.198500534970613</v>
      </c>
      <c r="CK5" s="254">
        <v>4.5</v>
      </c>
      <c r="CL5" s="297">
        <v>82334</v>
      </c>
      <c r="CM5" s="253">
        <v>1.1449548135818259E-3</v>
      </c>
      <c r="CN5" s="254">
        <v>1719343.5646699874</v>
      </c>
      <c r="CO5" s="254">
        <v>4560761.9821097469</v>
      </c>
      <c r="CP5" s="254">
        <v>3837362.0256270189</v>
      </c>
      <c r="CQ5" s="254">
        <v>103.7</v>
      </c>
      <c r="CR5" s="261">
        <v>450</v>
      </c>
      <c r="CS5" s="254">
        <v>25886960.400917031</v>
      </c>
      <c r="CT5" s="261">
        <v>39333038.123656496</v>
      </c>
      <c r="CU5" s="254">
        <v>2</v>
      </c>
      <c r="CV5" s="254">
        <v>15</v>
      </c>
      <c r="CW5" s="254">
        <v>35</v>
      </c>
      <c r="CX5" s="254">
        <v>7005425.2491374388</v>
      </c>
    </row>
    <row r="6" spans="1:102">
      <c r="A6" s="248" t="s">
        <v>331</v>
      </c>
      <c r="B6" s="250">
        <v>3386.3730114157679</v>
      </c>
      <c r="C6" s="251">
        <v>0.26234308704456261</v>
      </c>
      <c r="D6" s="250">
        <v>2700834</v>
      </c>
      <c r="E6" s="250">
        <v>1135599</v>
      </c>
      <c r="F6" s="56">
        <v>71546</v>
      </c>
      <c r="G6" s="250">
        <v>190608318.96724746</v>
      </c>
      <c r="H6" s="250">
        <v>215982901.92232311</v>
      </c>
      <c r="I6" s="250">
        <v>59793.65870776926</v>
      </c>
      <c r="J6" s="254">
        <v>99883</v>
      </c>
      <c r="K6" s="306">
        <v>54</v>
      </c>
      <c r="L6" s="293">
        <v>3.71</v>
      </c>
      <c r="M6" s="253">
        <v>2.67</v>
      </c>
      <c r="N6" s="253">
        <v>2.34</v>
      </c>
      <c r="O6" s="253">
        <v>3.44</v>
      </c>
      <c r="P6" s="303">
        <v>0.47266666666666662</v>
      </c>
      <c r="Q6" s="254">
        <v>48</v>
      </c>
      <c r="R6" s="255">
        <v>404</v>
      </c>
      <c r="S6" s="254">
        <v>271</v>
      </c>
      <c r="T6" s="259">
        <v>0.11040769052426998</v>
      </c>
      <c r="U6" s="254">
        <v>204977</v>
      </c>
      <c r="V6" s="290">
        <v>12</v>
      </c>
      <c r="W6" s="56">
        <v>1028</v>
      </c>
      <c r="X6" s="307">
        <v>38560.83</v>
      </c>
      <c r="Y6" s="254">
        <v>4</v>
      </c>
      <c r="Z6" s="257">
        <v>4677.623955932937</v>
      </c>
      <c r="AA6" s="296">
        <v>0.62892593426890409</v>
      </c>
      <c r="AB6" s="292">
        <v>3893</v>
      </c>
      <c r="AC6" s="254">
        <v>985.15</v>
      </c>
      <c r="AD6" s="250">
        <v>1</v>
      </c>
      <c r="AE6" s="254">
        <v>3</v>
      </c>
      <c r="AF6" s="254">
        <v>813</v>
      </c>
      <c r="AG6" s="258">
        <f>[1]OK!$B6</f>
        <v>83.191540990074557</v>
      </c>
      <c r="AH6" s="253">
        <v>15.706</v>
      </c>
      <c r="AI6" s="259">
        <v>0.17308948399738733</v>
      </c>
      <c r="AJ6" s="250">
        <v>129989</v>
      </c>
      <c r="AK6" s="250">
        <v>235657</v>
      </c>
      <c r="AL6" s="253">
        <v>1.1218756872877045</v>
      </c>
      <c r="AM6" s="298">
        <v>97</v>
      </c>
      <c r="AN6" s="302">
        <v>397292</v>
      </c>
      <c r="AO6" s="260">
        <v>0.59206125193079151</v>
      </c>
      <c r="AP6" s="254">
        <v>3.2</v>
      </c>
      <c r="AQ6" s="253">
        <v>70.3</v>
      </c>
      <c r="AR6" s="254">
        <v>52</v>
      </c>
      <c r="AS6" s="305">
        <v>3.1712147148659081E-2</v>
      </c>
      <c r="AT6" s="254">
        <v>495.94</v>
      </c>
      <c r="AU6" s="255">
        <v>101421</v>
      </c>
      <c r="AV6" s="254">
        <v>4.4742661787939735</v>
      </c>
      <c r="AW6" s="254">
        <v>1703500</v>
      </c>
      <c r="AX6" s="254">
        <v>56.025149318129245</v>
      </c>
      <c r="AY6" s="251">
        <v>2.4858488260963152E-3</v>
      </c>
      <c r="AZ6" s="254">
        <v>31.671838377860816</v>
      </c>
      <c r="BA6" s="253">
        <v>10.206143806268706</v>
      </c>
      <c r="BB6" s="254">
        <v>0</v>
      </c>
      <c r="BC6" s="254">
        <v>61.3</v>
      </c>
      <c r="BD6" s="254">
        <v>42.9</v>
      </c>
      <c r="BE6" s="254">
        <v>32.06</v>
      </c>
      <c r="BF6" s="261">
        <v>56348</v>
      </c>
      <c r="BG6" s="254">
        <v>20.66875948989178</v>
      </c>
      <c r="BH6" s="300">
        <f>[2]Promedios!$F38</f>
        <v>0.71316666666666673</v>
      </c>
      <c r="BI6" s="250">
        <v>4085127.6999999997</v>
      </c>
      <c r="BJ6" s="254">
        <v>78156360.998245314</v>
      </c>
      <c r="BK6" s="261">
        <v>239022.41750000001</v>
      </c>
      <c r="BL6" s="254">
        <v>135586</v>
      </c>
      <c r="BM6" s="254">
        <v>48.9</v>
      </c>
      <c r="BN6" s="250">
        <v>72032</v>
      </c>
      <c r="BO6" s="254">
        <v>653649</v>
      </c>
      <c r="BP6" s="254">
        <v>24785.764136999998</v>
      </c>
      <c r="BQ6" s="253">
        <v>12.109512109512108</v>
      </c>
      <c r="BR6" s="253">
        <f>+[3]Hoja1!$Q8</f>
        <v>5.8648463410258644</v>
      </c>
      <c r="BS6" s="254">
        <v>18639.400946000002</v>
      </c>
      <c r="BT6" s="250">
        <v>53624</v>
      </c>
      <c r="BU6" s="254">
        <v>40</v>
      </c>
      <c r="BV6" s="250">
        <v>14497</v>
      </c>
      <c r="BW6" s="250">
        <v>17304</v>
      </c>
      <c r="BX6" s="250">
        <v>11.185592263227452</v>
      </c>
      <c r="BY6" s="254">
        <v>239</v>
      </c>
      <c r="BZ6" s="253">
        <v>843808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0.86694339480420202</v>
      </c>
      <c r="CH6" s="254">
        <v>0</v>
      </c>
      <c r="CI6" s="300">
        <f>+[4]Hoja3!$B7</f>
        <v>4.8491793918112508E-2</v>
      </c>
      <c r="CJ6" s="250">
        <v>0</v>
      </c>
      <c r="CK6" s="254">
        <v>5.7</v>
      </c>
      <c r="CL6" s="297">
        <v>212689</v>
      </c>
      <c r="CM6" s="253">
        <v>5.0969154683251909E-2</v>
      </c>
      <c r="CN6" s="254">
        <v>8548223.8039475884</v>
      </c>
      <c r="CO6" s="254">
        <v>20556396.419750031</v>
      </c>
      <c r="CP6" s="254">
        <v>18346092.261425454</v>
      </c>
      <c r="CQ6" s="254">
        <v>876.27835694665782</v>
      </c>
      <c r="CR6" s="261">
        <v>1106</v>
      </c>
      <c r="CS6" s="254">
        <v>61280447.569993176</v>
      </c>
      <c r="CT6" s="261">
        <v>127973916.27802745</v>
      </c>
      <c r="CU6" s="254">
        <v>4</v>
      </c>
      <c r="CV6" s="254">
        <v>49</v>
      </c>
      <c r="CW6" s="254">
        <v>264</v>
      </c>
      <c r="CX6" s="254">
        <v>20429849.882863864</v>
      </c>
    </row>
    <row r="7" spans="1:102">
      <c r="A7" s="248" t="s">
        <v>218</v>
      </c>
      <c r="B7" s="250">
        <v>654.05908868543861</v>
      </c>
      <c r="C7" s="251">
        <v>0.2611805529273527</v>
      </c>
      <c r="D7" s="250">
        <v>439878</v>
      </c>
      <c r="E7" s="250">
        <v>192916</v>
      </c>
      <c r="F7" s="56">
        <v>73943</v>
      </c>
      <c r="G7" s="250">
        <v>31630250.244781803</v>
      </c>
      <c r="H7" s="250">
        <v>35890474.218107864</v>
      </c>
      <c r="I7" s="250">
        <v>15508.270782841006</v>
      </c>
      <c r="J7" s="254">
        <v>13663</v>
      </c>
      <c r="K7" s="306">
        <v>18</v>
      </c>
      <c r="L7" s="293">
        <v>2.88</v>
      </c>
      <c r="M7" s="253">
        <v>2.72</v>
      </c>
      <c r="N7" s="253">
        <v>2.0299999999999998</v>
      </c>
      <c r="O7" s="253">
        <v>2.81</v>
      </c>
      <c r="P7" s="303">
        <v>0.67666666666666664</v>
      </c>
      <c r="Q7" s="254">
        <v>34</v>
      </c>
      <c r="R7" s="255">
        <v>23</v>
      </c>
      <c r="S7" s="254">
        <v>235</v>
      </c>
      <c r="T7" s="259">
        <v>0.11040769052426998</v>
      </c>
      <c r="U7" s="254">
        <v>505611</v>
      </c>
      <c r="V7" s="290">
        <v>4</v>
      </c>
      <c r="W7" s="56">
        <v>765</v>
      </c>
      <c r="X7" s="307">
        <v>28835.59</v>
      </c>
      <c r="Y7" s="254">
        <v>2</v>
      </c>
      <c r="Z7" s="257">
        <v>3475.507373013194</v>
      </c>
      <c r="AA7" s="296">
        <v>0.67947708793886064</v>
      </c>
      <c r="AB7" s="292">
        <v>759</v>
      </c>
      <c r="AC7" s="254">
        <v>140.43</v>
      </c>
      <c r="AD7" s="250">
        <v>0.5</v>
      </c>
      <c r="AE7" s="254">
        <v>9</v>
      </c>
      <c r="AF7" s="254">
        <v>39</v>
      </c>
      <c r="AG7" s="258">
        <f>[1]OK!$B7</f>
        <v>82.588794986959911</v>
      </c>
      <c r="AH7" s="253">
        <v>15.9648</v>
      </c>
      <c r="AI7" s="259">
        <v>0.19567966280295046</v>
      </c>
      <c r="AJ7" s="250">
        <v>41620</v>
      </c>
      <c r="AK7" s="250">
        <v>43263</v>
      </c>
      <c r="AL7" s="253">
        <v>2.462046294654427</v>
      </c>
      <c r="AM7" s="298">
        <v>32</v>
      </c>
      <c r="AN7" s="302">
        <v>73929</v>
      </c>
      <c r="AO7" s="260">
        <v>0.56443937546702327</v>
      </c>
      <c r="AP7" s="254">
        <v>3.9</v>
      </c>
      <c r="AQ7" s="253">
        <v>78</v>
      </c>
      <c r="AR7" s="254">
        <v>50.8</v>
      </c>
      <c r="AS7" s="305">
        <v>5.927566878125734E-3</v>
      </c>
      <c r="AT7" s="254">
        <v>509.25</v>
      </c>
      <c r="AU7" s="255">
        <v>13871</v>
      </c>
      <c r="AV7" s="254">
        <v>12.580169843396241</v>
      </c>
      <c r="AW7" s="254">
        <v>700100</v>
      </c>
      <c r="AX7" s="254">
        <v>53.210563009063236</v>
      </c>
      <c r="AY7" s="251">
        <v>3.3441676410113752E-2</v>
      </c>
      <c r="AZ7" s="254">
        <v>54.761469079801628</v>
      </c>
      <c r="BA7" s="253">
        <v>8.5445797305204376</v>
      </c>
      <c r="BB7" s="254">
        <v>0</v>
      </c>
      <c r="BC7" s="254">
        <v>66.900000000000006</v>
      </c>
      <c r="BD7" s="254">
        <v>57.7</v>
      </c>
      <c r="BE7" s="254">
        <v>32.450000000000003</v>
      </c>
      <c r="BF7" s="261">
        <v>34695</v>
      </c>
      <c r="BG7" s="254">
        <v>27.155134240005587</v>
      </c>
      <c r="BH7" s="300">
        <f>[2]Promedios!$F39</f>
        <v>0.73233333333333339</v>
      </c>
      <c r="BI7" s="250">
        <v>499135</v>
      </c>
      <c r="BJ7" s="254">
        <v>16069852.84287281</v>
      </c>
      <c r="BK7" s="261">
        <v>37198.300000000003</v>
      </c>
      <c r="BL7" s="254">
        <v>22928</v>
      </c>
      <c r="BM7" s="254">
        <v>43.5</v>
      </c>
      <c r="BN7" s="250">
        <v>16411</v>
      </c>
      <c r="BO7" s="254">
        <v>125747</v>
      </c>
      <c r="BP7" s="254">
        <v>3908.8964790000005</v>
      </c>
      <c r="BQ7" s="253">
        <v>2.9253731343283582</v>
      </c>
      <c r="BR7" s="253">
        <f>+[3]Hoja1!$Q9</f>
        <v>6.8606263751880538</v>
      </c>
      <c r="BS7" s="254">
        <v>12780.778824999999</v>
      </c>
      <c r="BT7" s="250">
        <v>48993</v>
      </c>
      <c r="BU7" s="254">
        <v>38</v>
      </c>
      <c r="BV7" s="250">
        <v>6080</v>
      </c>
      <c r="BW7" s="250">
        <v>4885</v>
      </c>
      <c r="BX7" s="250">
        <v>62.746258156412971</v>
      </c>
      <c r="BY7" s="254">
        <v>49</v>
      </c>
      <c r="BZ7" s="253">
        <v>165435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0.91334309185101137</v>
      </c>
      <c r="CH7" s="254">
        <v>0</v>
      </c>
      <c r="CI7" s="300">
        <f>+[4]Hoja3!$B8</f>
        <v>0.43493079352916658</v>
      </c>
      <c r="CJ7" s="250">
        <v>0</v>
      </c>
      <c r="CK7" s="254">
        <v>3.9</v>
      </c>
      <c r="CL7" s="297">
        <v>39423</v>
      </c>
      <c r="CM7" s="253">
        <v>9.6986151972524789E-2</v>
      </c>
      <c r="CN7" s="254">
        <v>3229665.4798304616</v>
      </c>
      <c r="CO7" s="254">
        <v>175038.84241398712</v>
      </c>
      <c r="CP7" s="254">
        <v>64581.830777976327</v>
      </c>
      <c r="CQ7" s="254">
        <v>155.09787283607338</v>
      </c>
      <c r="CR7" s="261">
        <v>434</v>
      </c>
      <c r="CS7" s="254">
        <v>5717515.1255462961</v>
      </c>
      <c r="CT7" s="261">
        <v>26522640.55384938</v>
      </c>
      <c r="CU7" s="254">
        <v>0</v>
      </c>
      <c r="CV7" s="254">
        <v>0</v>
      </c>
      <c r="CW7" s="254">
        <v>119</v>
      </c>
      <c r="CX7" s="254">
        <v>3390130.8328373833</v>
      </c>
    </row>
    <row r="8" spans="1:102">
      <c r="A8" s="248" t="s">
        <v>219</v>
      </c>
      <c r="B8" s="250">
        <v>1286.1784293541909</v>
      </c>
      <c r="C8" s="251">
        <v>0.23772876311953436</v>
      </c>
      <c r="D8" s="250">
        <v>706044</v>
      </c>
      <c r="E8" s="250">
        <v>298327</v>
      </c>
      <c r="F8" s="56">
        <v>57727</v>
      </c>
      <c r="G8" s="250">
        <v>370031443.11754882</v>
      </c>
      <c r="H8" s="250">
        <v>322043429.20066923</v>
      </c>
      <c r="I8" s="250">
        <v>20418.225708521724</v>
      </c>
      <c r="J8" s="254">
        <v>2910</v>
      </c>
      <c r="K8" s="306">
        <v>34</v>
      </c>
      <c r="L8" s="293">
        <v>3.66</v>
      </c>
      <c r="M8" s="253">
        <v>3.02</v>
      </c>
      <c r="N8" s="253">
        <v>3.95</v>
      </c>
      <c r="O8" s="253">
        <v>1.74</v>
      </c>
      <c r="P8" s="303">
        <v>0.31133333333333341</v>
      </c>
      <c r="Q8" s="254">
        <v>53</v>
      </c>
      <c r="R8" s="255">
        <v>53</v>
      </c>
      <c r="S8" s="254">
        <v>12644</v>
      </c>
      <c r="T8" s="259">
        <v>0.32795233152605302</v>
      </c>
      <c r="U8" s="254">
        <v>3286346</v>
      </c>
      <c r="V8" s="290">
        <v>42</v>
      </c>
      <c r="W8" s="56">
        <v>670</v>
      </c>
      <c r="X8" s="307">
        <v>17121.91</v>
      </c>
      <c r="Y8" s="254">
        <v>13</v>
      </c>
      <c r="Z8" s="257">
        <v>2308.5829630332428</v>
      </c>
      <c r="AA8" s="296">
        <v>2.3816328474802318E-4</v>
      </c>
      <c r="AB8" s="292">
        <v>41</v>
      </c>
      <c r="AC8" s="254">
        <v>191.81</v>
      </c>
      <c r="AD8" s="250">
        <v>0.5</v>
      </c>
      <c r="AE8" s="254">
        <v>6</v>
      </c>
      <c r="AF8" s="254">
        <v>58</v>
      </c>
      <c r="AG8" s="258">
        <f>[1]OK!$B8</f>
        <v>66.489083832591433</v>
      </c>
      <c r="AH8" s="253">
        <v>20.706700000000001</v>
      </c>
      <c r="AI8" s="259">
        <v>0.27754292123199031</v>
      </c>
      <c r="AJ8" s="250">
        <v>84875</v>
      </c>
      <c r="AK8" s="250">
        <v>39985</v>
      </c>
      <c r="AL8" s="253">
        <v>1.9672994884171526</v>
      </c>
      <c r="AM8" s="298">
        <v>43</v>
      </c>
      <c r="AN8" s="302">
        <v>113640</v>
      </c>
      <c r="AO8" s="260">
        <v>0.53541570897644664</v>
      </c>
      <c r="AP8" s="254">
        <v>10.7</v>
      </c>
      <c r="AQ8" s="253">
        <v>67.7</v>
      </c>
      <c r="AR8" s="254">
        <v>55.4</v>
      </c>
      <c r="AS8" s="305">
        <v>5.4308058940019466E-3</v>
      </c>
      <c r="AT8" s="254">
        <v>496.65</v>
      </c>
      <c r="AU8" s="255">
        <v>22946</v>
      </c>
      <c r="AV8" s="254">
        <v>1.3114370439233369</v>
      </c>
      <c r="AW8" s="254">
        <v>82200</v>
      </c>
      <c r="AX8" s="254">
        <v>62.301331747652334</v>
      </c>
      <c r="AY8" s="251">
        <v>4.425824256542743E-2</v>
      </c>
      <c r="AZ8" s="254">
        <v>3.6257950523613331</v>
      </c>
      <c r="BA8" s="253">
        <v>5.4682200714381013</v>
      </c>
      <c r="BB8" s="254">
        <v>0</v>
      </c>
      <c r="BC8" s="254">
        <v>66.900000000000006</v>
      </c>
      <c r="BD8" s="254">
        <v>0.2</v>
      </c>
      <c r="BE8" s="254">
        <v>20.96</v>
      </c>
      <c r="BF8" s="261">
        <v>80333</v>
      </c>
      <c r="BG8" s="254">
        <v>3.7431668308559476</v>
      </c>
      <c r="BH8" s="300">
        <f>[2]Promedios!$F40</f>
        <v>0.6100000000000001</v>
      </c>
      <c r="BI8" s="250">
        <v>366831.3</v>
      </c>
      <c r="BJ8" s="254">
        <v>70122651.743781373</v>
      </c>
      <c r="BK8" s="261">
        <v>195173.6225</v>
      </c>
      <c r="BL8" s="254">
        <v>34212</v>
      </c>
      <c r="BM8" s="254">
        <v>11.3</v>
      </c>
      <c r="BN8" s="250">
        <v>8607</v>
      </c>
      <c r="BO8" s="254">
        <v>172673</v>
      </c>
      <c r="BP8" s="254">
        <v>3435.2570640000004</v>
      </c>
      <c r="BQ8" s="253">
        <v>1.6990291262135921</v>
      </c>
      <c r="BR8" s="253">
        <f>+[3]Hoja1!$Q10</f>
        <v>8.7155734847352964</v>
      </c>
      <c r="BS8" s="254">
        <v>48069.702471999997</v>
      </c>
      <c r="BT8" s="250">
        <v>36064</v>
      </c>
      <c r="BU8" s="254">
        <v>11</v>
      </c>
      <c r="BV8" s="250">
        <v>1839</v>
      </c>
      <c r="BW8" s="250">
        <v>17268</v>
      </c>
      <c r="BX8" s="250">
        <v>47.379438009944764</v>
      </c>
      <c r="BY8" s="254">
        <v>47</v>
      </c>
      <c r="BZ8" s="253">
        <v>116435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0.84658989089838799</v>
      </c>
      <c r="CH8" s="254">
        <v>0</v>
      </c>
      <c r="CI8" s="300">
        <f>+[4]Hoja3!$B9</f>
        <v>0.250977358773253</v>
      </c>
      <c r="CJ8" s="250">
        <v>0</v>
      </c>
      <c r="CK8" s="254">
        <v>7.3</v>
      </c>
      <c r="CL8" s="297">
        <v>65033</v>
      </c>
      <c r="CM8" s="253">
        <v>1.6120775038791584E-3</v>
      </c>
      <c r="CN8" s="254">
        <v>2340501.1142781544</v>
      </c>
      <c r="CO8" s="254">
        <v>139005.21159588735</v>
      </c>
      <c r="CP8" s="254">
        <v>91619.301079572164</v>
      </c>
      <c r="CQ8" s="254">
        <v>-20.889074999999988</v>
      </c>
      <c r="CR8" s="261">
        <v>285</v>
      </c>
      <c r="CS8" s="254">
        <v>220076553.31356806</v>
      </c>
      <c r="CT8" s="261">
        <v>33946309.789464377</v>
      </c>
      <c r="CU8" s="254">
        <v>0</v>
      </c>
      <c r="CV8" s="254">
        <v>1</v>
      </c>
      <c r="CW8" s="254">
        <v>14</v>
      </c>
      <c r="CX8" s="254">
        <v>6024077.4875323996</v>
      </c>
    </row>
    <row r="9" spans="1:102">
      <c r="A9" s="248" t="s">
        <v>220</v>
      </c>
      <c r="B9" s="250">
        <v>2074.3412331833119</v>
      </c>
      <c r="C9" s="251">
        <v>0.13990352224980457</v>
      </c>
      <c r="D9" s="250">
        <v>4041993</v>
      </c>
      <c r="E9" s="250">
        <v>1703866</v>
      </c>
      <c r="F9" s="56">
        <v>73681</v>
      </c>
      <c r="G9" s="250">
        <v>232331168.41573915</v>
      </c>
      <c r="H9" s="250">
        <v>135341223.27608573</v>
      </c>
      <c r="I9" s="250">
        <v>65133.203775476417</v>
      </c>
      <c r="J9" s="254">
        <v>35605</v>
      </c>
      <c r="K9" s="306">
        <v>40</v>
      </c>
      <c r="L9" s="293">
        <v>3.36</v>
      </c>
      <c r="M9" s="253">
        <v>2.37</v>
      </c>
      <c r="N9" s="253">
        <v>2.7</v>
      </c>
      <c r="O9" s="253">
        <v>0.59</v>
      </c>
      <c r="P9" s="303">
        <v>0.37566666666666665</v>
      </c>
      <c r="Q9" s="254">
        <v>119</v>
      </c>
      <c r="R9" s="255">
        <v>173</v>
      </c>
      <c r="S9" s="254">
        <v>6467</v>
      </c>
      <c r="T9" s="259">
        <v>0.3279523315260533</v>
      </c>
      <c r="U9" s="254">
        <v>3293196</v>
      </c>
      <c r="V9" s="290">
        <v>21</v>
      </c>
      <c r="W9" s="56">
        <v>3110</v>
      </c>
      <c r="X9" s="307">
        <v>9843.2099999999991</v>
      </c>
      <c r="Y9" s="254">
        <v>9</v>
      </c>
      <c r="Z9" s="257">
        <v>25590.460320254388</v>
      </c>
      <c r="AA9" s="296">
        <v>2.6262621760648537E-2</v>
      </c>
      <c r="AB9" s="292">
        <v>111</v>
      </c>
      <c r="AC9" s="254">
        <v>909.41</v>
      </c>
      <c r="AD9" s="250">
        <v>0</v>
      </c>
      <c r="AE9" s="254">
        <v>6</v>
      </c>
      <c r="AF9" s="254">
        <v>112</v>
      </c>
      <c r="AG9" s="258">
        <f>[1]OK!$B9</f>
        <v>60.539375868067125</v>
      </c>
      <c r="AH9" s="253">
        <v>27.672999999999998</v>
      </c>
      <c r="AI9" s="259">
        <v>0.28029960612126298</v>
      </c>
      <c r="AJ9" s="250">
        <v>321768</v>
      </c>
      <c r="AK9" s="250">
        <v>78195</v>
      </c>
      <c r="AL9" s="253">
        <v>1.0361225266842373</v>
      </c>
      <c r="AM9" s="298">
        <v>346</v>
      </c>
      <c r="AN9" s="302">
        <v>470305</v>
      </c>
      <c r="AO9" s="260">
        <v>0.44012759640792953</v>
      </c>
      <c r="AP9" s="254">
        <v>21.6</v>
      </c>
      <c r="AQ9" s="253">
        <v>76.5</v>
      </c>
      <c r="AR9" s="254">
        <v>57.1</v>
      </c>
      <c r="AS9" s="305">
        <v>1.0274225489208874E-2</v>
      </c>
      <c r="AT9" s="254">
        <v>484.92</v>
      </c>
      <c r="AU9" s="255">
        <v>14821</v>
      </c>
      <c r="AV9" s="254">
        <v>6.4392669796625155</v>
      </c>
      <c r="AW9" s="254">
        <v>946800</v>
      </c>
      <c r="AX9" s="254">
        <v>69.905593003759236</v>
      </c>
      <c r="AY9" s="251">
        <v>2.3627837249142858E-2</v>
      </c>
      <c r="AZ9" s="254">
        <v>12.50416683932897</v>
      </c>
      <c r="BA9" s="253">
        <v>13.06987910477056</v>
      </c>
      <c r="BB9" s="254">
        <v>0</v>
      </c>
      <c r="BC9" s="254">
        <v>47.69</v>
      </c>
      <c r="BD9" s="254">
        <v>6.5</v>
      </c>
      <c r="BE9" s="254">
        <v>27.76</v>
      </c>
      <c r="BF9" s="261">
        <v>636183</v>
      </c>
      <c r="BG9" s="254">
        <v>5.2959662747760206</v>
      </c>
      <c r="BH9" s="300">
        <f>[2]Promedios!$F41</f>
        <v>0.46300000000000002</v>
      </c>
      <c r="BI9" s="250">
        <v>566790.79999999993</v>
      </c>
      <c r="BJ9" s="254">
        <v>59388590.854843423</v>
      </c>
      <c r="BK9" s="261">
        <v>1448056.8025</v>
      </c>
      <c r="BL9" s="254">
        <v>50202</v>
      </c>
      <c r="BM9" s="254">
        <v>5.3</v>
      </c>
      <c r="BN9" s="250">
        <v>25691</v>
      </c>
      <c r="BO9" s="254">
        <v>944646</v>
      </c>
      <c r="BP9" s="254">
        <v>15435.936229999999</v>
      </c>
      <c r="BQ9" s="253">
        <v>1.556420233463035</v>
      </c>
      <c r="BR9" s="253">
        <f>+[3]Hoja1!$Q11</f>
        <v>4.6354043758217305</v>
      </c>
      <c r="BS9" s="254">
        <v>1.2174540000000003</v>
      </c>
      <c r="BT9" s="250">
        <v>29836</v>
      </c>
      <c r="BU9" s="254">
        <v>27</v>
      </c>
      <c r="BV9" s="250">
        <v>15608</v>
      </c>
      <c r="BW9" s="250">
        <v>9507</v>
      </c>
      <c r="BX9" s="250">
        <v>6.2086123823326984</v>
      </c>
      <c r="BY9" s="254">
        <v>155</v>
      </c>
      <c r="BZ9" s="253">
        <v>271418</v>
      </c>
      <c r="CA9" s="253">
        <v>0.81432119542351489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0.96052063857894787</v>
      </c>
      <c r="CH9" s="254">
        <v>0</v>
      </c>
      <c r="CI9" s="300">
        <f>+[4]Hoja3!$B10</f>
        <v>2.3416023093099114</v>
      </c>
      <c r="CJ9" s="250">
        <v>7.8141511010548346</v>
      </c>
      <c r="CK9" s="254">
        <v>6.8</v>
      </c>
      <c r="CL9" s="297">
        <v>512667</v>
      </c>
      <c r="CM9" s="253">
        <v>2.4014399110126186E-3</v>
      </c>
      <c r="CN9" s="254">
        <v>3158875.5787394377</v>
      </c>
      <c r="CO9" s="254">
        <v>57024.869869281087</v>
      </c>
      <c r="CP9" s="254">
        <v>136553.65059429337</v>
      </c>
      <c r="CQ9" s="254">
        <v>-0.45780299999999996</v>
      </c>
      <c r="CR9" s="261">
        <v>994</v>
      </c>
      <c r="CS9" s="254">
        <v>35410311.49994991</v>
      </c>
      <c r="CT9" s="261">
        <v>79561107.456983238</v>
      </c>
      <c r="CU9" s="254">
        <v>1</v>
      </c>
      <c r="CV9" s="254">
        <v>0</v>
      </c>
      <c r="CW9" s="254">
        <v>66</v>
      </c>
      <c r="CX9" s="254">
        <v>11802849.678785993</v>
      </c>
    </row>
    <row r="10" spans="1:102">
      <c r="A10" s="248" t="s">
        <v>211</v>
      </c>
      <c r="B10" s="250">
        <v>4426.8708109879881</v>
      </c>
      <c r="C10" s="251">
        <v>0.32860482309974093</v>
      </c>
      <c r="D10" s="250">
        <v>3169248</v>
      </c>
      <c r="E10" s="250">
        <v>1238598</v>
      </c>
      <c r="F10" s="56">
        <v>247487</v>
      </c>
      <c r="G10" s="250">
        <v>12373513.40800122</v>
      </c>
      <c r="H10" s="250">
        <v>228220647.65102974</v>
      </c>
      <c r="I10" s="250">
        <v>18997.484966834607</v>
      </c>
      <c r="J10" s="254">
        <v>63043</v>
      </c>
      <c r="K10" s="306">
        <v>57</v>
      </c>
      <c r="L10" s="293">
        <v>2.89</v>
      </c>
      <c r="M10" s="253">
        <v>2.69</v>
      </c>
      <c r="N10" s="253">
        <v>1.63</v>
      </c>
      <c r="O10" s="253">
        <v>1.54</v>
      </c>
      <c r="P10" s="303">
        <v>0.17166666666666666</v>
      </c>
      <c r="Q10" s="254">
        <v>71</v>
      </c>
      <c r="R10" s="255">
        <v>623</v>
      </c>
      <c r="S10" s="254">
        <v>2512</v>
      </c>
      <c r="T10" s="259">
        <v>0.11040769052426998</v>
      </c>
      <c r="U10" s="254">
        <v>7591842</v>
      </c>
      <c r="V10" s="290">
        <v>8</v>
      </c>
      <c r="W10" s="56">
        <v>1585</v>
      </c>
      <c r="X10" s="307">
        <v>10044.969999999999</v>
      </c>
      <c r="Y10" s="254">
        <v>5</v>
      </c>
      <c r="Z10" s="257">
        <v>2858.6594222245944</v>
      </c>
      <c r="AA10" s="296">
        <v>0.45623345075950383</v>
      </c>
      <c r="AB10" s="292">
        <v>3761</v>
      </c>
      <c r="AC10" s="254">
        <v>1029.3</v>
      </c>
      <c r="AD10" s="250">
        <v>1</v>
      </c>
      <c r="AE10" s="254">
        <v>12</v>
      </c>
      <c r="AF10" s="254">
        <v>784</v>
      </c>
      <c r="AG10" s="258">
        <f>[1]OK!$B10</f>
        <v>86.10163122847618</v>
      </c>
      <c r="AH10" s="253">
        <v>17.596499999999999</v>
      </c>
      <c r="AI10" s="259">
        <v>0.16834299352199114</v>
      </c>
      <c r="AJ10" s="250">
        <v>281546</v>
      </c>
      <c r="AK10" s="250">
        <v>184303</v>
      </c>
      <c r="AL10" s="253">
        <v>1.4612299195266512</v>
      </c>
      <c r="AM10" s="298">
        <v>188</v>
      </c>
      <c r="AN10" s="302">
        <v>437655</v>
      </c>
      <c r="AO10" s="260">
        <v>0.60574763938769294</v>
      </c>
      <c r="AP10" s="254">
        <v>4.5999999999999996</v>
      </c>
      <c r="AQ10" s="253">
        <v>69.599999999999994</v>
      </c>
      <c r="AR10" s="254">
        <v>53.4</v>
      </c>
      <c r="AS10" s="305">
        <v>2.7419192427751482E-2</v>
      </c>
      <c r="AT10" s="254">
        <v>501.73</v>
      </c>
      <c r="AU10" s="255">
        <v>227432</v>
      </c>
      <c r="AV10" s="254">
        <v>3.4297618622675676</v>
      </c>
      <c r="AW10" s="254">
        <v>2696300</v>
      </c>
      <c r="AX10" s="254">
        <v>58.109559240559548</v>
      </c>
      <c r="AY10" s="251">
        <v>2.113597235795539E-2</v>
      </c>
      <c r="AZ10" s="254">
        <v>23.33231830599621</v>
      </c>
      <c r="BA10" s="253">
        <v>11.431399938505894</v>
      </c>
      <c r="BB10" s="254">
        <v>0</v>
      </c>
      <c r="BC10" s="254">
        <v>56.9</v>
      </c>
      <c r="BD10" s="254">
        <v>2.7</v>
      </c>
      <c r="BE10" s="254">
        <v>26.89</v>
      </c>
      <c r="BF10" s="261">
        <v>152691</v>
      </c>
      <c r="BG10" s="254">
        <v>8.7632710138281062</v>
      </c>
      <c r="BH10" s="300">
        <f>[2]Promedios!$F42</f>
        <v>0.68366666666666676</v>
      </c>
      <c r="BI10" s="250">
        <v>3632210.3</v>
      </c>
      <c r="BJ10" s="254">
        <v>80807375.375904143</v>
      </c>
      <c r="BK10" s="261">
        <v>827384.88500000001</v>
      </c>
      <c r="BL10" s="254">
        <v>108749</v>
      </c>
      <c r="BM10" s="254">
        <v>36.6</v>
      </c>
      <c r="BN10" s="250">
        <v>81665</v>
      </c>
      <c r="BO10" s="254">
        <v>834782</v>
      </c>
      <c r="BP10" s="254">
        <v>4139.1440199999997</v>
      </c>
      <c r="BQ10" s="253">
        <v>14.302015975656143</v>
      </c>
      <c r="BR10" s="253">
        <f>+[3]Hoja1!$Q12</f>
        <v>3.3342294074865957</v>
      </c>
      <c r="BS10" s="254">
        <v>9.7800129999999985</v>
      </c>
      <c r="BT10" s="250">
        <v>53023</v>
      </c>
      <c r="BU10" s="254">
        <v>30</v>
      </c>
      <c r="BV10" s="250">
        <v>8727</v>
      </c>
      <c r="BW10" s="250">
        <v>20281</v>
      </c>
      <c r="BX10" s="250">
        <v>95.51008643768715</v>
      </c>
      <c r="BY10" s="254">
        <v>274</v>
      </c>
      <c r="BZ10" s="253">
        <v>728612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0.81779436965381402</v>
      </c>
      <c r="CH10" s="254">
        <v>0</v>
      </c>
      <c r="CI10" s="300">
        <f>+[4]Hoja3!$B11</f>
        <v>8.6507813433100697E-2</v>
      </c>
      <c r="CJ10" s="250">
        <v>0</v>
      </c>
      <c r="CK10" s="254">
        <v>5.5</v>
      </c>
      <c r="CL10" s="297">
        <v>231531</v>
      </c>
      <c r="CM10" s="253">
        <v>9.9711126850455557E-3</v>
      </c>
      <c r="CN10" s="254">
        <v>5867815.7738120211</v>
      </c>
      <c r="CO10" s="254">
        <v>22476656.283202134</v>
      </c>
      <c r="CP10" s="254">
        <v>19963214.197436314</v>
      </c>
      <c r="CQ10" s="254">
        <v>765.64167000000009</v>
      </c>
      <c r="CR10" s="261">
        <v>878</v>
      </c>
      <c r="CS10" s="254">
        <v>75884874.45937261</v>
      </c>
      <c r="CT10" s="261">
        <v>130171426.94196492</v>
      </c>
      <c r="CU10" s="254">
        <v>11</v>
      </c>
      <c r="CV10" s="254">
        <v>90</v>
      </c>
      <c r="CW10" s="254">
        <v>52</v>
      </c>
      <c r="CX10" s="254">
        <v>22387975.825446088</v>
      </c>
    </row>
    <row r="11" spans="1:102">
      <c r="A11" s="248" t="s">
        <v>212</v>
      </c>
      <c r="B11" s="250">
        <v>4470.5167340550497</v>
      </c>
      <c r="C11" s="251">
        <v>0.29646570702873926</v>
      </c>
      <c r="D11" s="250">
        <v>2341352</v>
      </c>
      <c r="E11" s="250">
        <v>906489</v>
      </c>
      <c r="F11" s="56">
        <v>151445</v>
      </c>
      <c r="G11" s="250">
        <v>102271319.51078117</v>
      </c>
      <c r="H11" s="250">
        <v>213701987.97951984</v>
      </c>
      <c r="I11" s="250">
        <v>89090.886471712132</v>
      </c>
      <c r="J11" s="254">
        <v>27119</v>
      </c>
      <c r="K11" s="306">
        <v>40</v>
      </c>
      <c r="L11" s="293">
        <v>3.38</v>
      </c>
      <c r="M11" s="253">
        <v>2.74</v>
      </c>
      <c r="N11" s="253">
        <v>3.9</v>
      </c>
      <c r="O11" s="253">
        <v>2.58</v>
      </c>
      <c r="P11" s="303">
        <v>0.20399999999999999</v>
      </c>
      <c r="Q11" s="254">
        <v>173</v>
      </c>
      <c r="R11" s="255">
        <v>155</v>
      </c>
      <c r="S11" s="254">
        <v>3392</v>
      </c>
      <c r="T11" s="259">
        <v>4.7709341880790854E-3</v>
      </c>
      <c r="U11" s="254">
        <v>444121</v>
      </c>
      <c r="V11" s="290">
        <v>19</v>
      </c>
      <c r="W11" s="56">
        <v>1228</v>
      </c>
      <c r="X11" s="307">
        <v>2927.7</v>
      </c>
      <c r="Y11" s="254">
        <v>7</v>
      </c>
      <c r="Z11" s="257">
        <v>3056.7112401743025</v>
      </c>
      <c r="AA11" s="296">
        <v>0.83701489142733754</v>
      </c>
      <c r="AB11" s="292">
        <v>1022</v>
      </c>
      <c r="AC11" s="254">
        <v>700.6</v>
      </c>
      <c r="AD11" s="250">
        <v>0.75</v>
      </c>
      <c r="AE11" s="254">
        <v>10</v>
      </c>
      <c r="AF11" s="254">
        <v>452</v>
      </c>
      <c r="AG11" s="258">
        <f>[1]OK!$B11</f>
        <v>85.156256547930738</v>
      </c>
      <c r="AH11" s="253">
        <v>15.7851</v>
      </c>
      <c r="AI11" s="259">
        <v>0.17488088147706968</v>
      </c>
      <c r="AJ11" s="250">
        <v>226632</v>
      </c>
      <c r="AK11" s="250">
        <v>138192</v>
      </c>
      <c r="AL11" s="253">
        <v>1.827149441860942</v>
      </c>
      <c r="AM11" s="298">
        <v>178</v>
      </c>
      <c r="AN11" s="302">
        <v>336640</v>
      </c>
      <c r="AO11" s="260">
        <v>0.54199443419774895</v>
      </c>
      <c r="AP11" s="254">
        <v>3.7</v>
      </c>
      <c r="AQ11" s="253">
        <v>82.5</v>
      </c>
      <c r="AR11" s="254">
        <v>58.8</v>
      </c>
      <c r="AS11" s="305">
        <v>1.8430503809619705E-2</v>
      </c>
      <c r="AT11" s="254">
        <v>514.12</v>
      </c>
      <c r="AU11" s="255">
        <v>116146</v>
      </c>
      <c r="AV11" s="254">
        <v>4.2126038830047934</v>
      </c>
      <c r="AW11" s="254">
        <v>712800</v>
      </c>
      <c r="AX11" s="254">
        <v>56.797697123291499</v>
      </c>
      <c r="AY11" s="251">
        <v>4.726633164514682E-2</v>
      </c>
      <c r="AZ11" s="254">
        <v>14.380916751574235</v>
      </c>
      <c r="BA11" s="253">
        <v>10.702842074020923</v>
      </c>
      <c r="BB11" s="254">
        <v>0.3</v>
      </c>
      <c r="BC11" s="254">
        <v>49.3</v>
      </c>
      <c r="BD11" s="254">
        <v>28.4</v>
      </c>
      <c r="BE11" s="254">
        <v>13.56</v>
      </c>
      <c r="BF11" s="261">
        <v>55655</v>
      </c>
      <c r="BG11" s="254">
        <v>8.0025214021586049</v>
      </c>
      <c r="BH11" s="300">
        <f>[2]Promedios!$F43</f>
        <v>0.73633333333333351</v>
      </c>
      <c r="BI11" s="250">
        <v>2167068.8000000003</v>
      </c>
      <c r="BJ11" s="254">
        <v>113632441.4264293</v>
      </c>
      <c r="BK11" s="261">
        <v>258990.815</v>
      </c>
      <c r="BL11" s="254">
        <v>76085</v>
      </c>
      <c r="BM11" s="254">
        <v>31.6</v>
      </c>
      <c r="BN11" s="250">
        <v>50257</v>
      </c>
      <c r="BO11" s="254">
        <v>591538</v>
      </c>
      <c r="BP11" s="254">
        <v>9307.3017529999997</v>
      </c>
      <c r="BQ11" s="253">
        <v>14.907959554057557</v>
      </c>
      <c r="BR11" s="253">
        <f>+[3]Hoja1!$Q13</f>
        <v>8.7592073528453174</v>
      </c>
      <c r="BS11" s="254">
        <v>0.79724899999999999</v>
      </c>
      <c r="BT11" s="250">
        <v>25745</v>
      </c>
      <c r="BU11" s="254">
        <v>26</v>
      </c>
      <c r="BV11" s="250">
        <v>10717</v>
      </c>
      <c r="BW11" s="250">
        <v>15769</v>
      </c>
      <c r="BX11" s="250">
        <v>113.2909947888667</v>
      </c>
      <c r="BY11" s="254">
        <v>218</v>
      </c>
      <c r="BZ11" s="253">
        <v>578156</v>
      </c>
      <c r="CA11" s="253">
        <v>0.39618343292944636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0.91011994688280207</v>
      </c>
      <c r="CH11" s="254">
        <v>0</v>
      </c>
      <c r="CI11" s="300">
        <f>+[4]Hoja3!$B12</f>
        <v>0.62</v>
      </c>
      <c r="CJ11" s="250">
        <v>24.809340067789083</v>
      </c>
      <c r="CK11" s="254">
        <v>5</v>
      </c>
      <c r="CL11" s="297">
        <v>192729</v>
      </c>
      <c r="CM11" s="253">
        <v>2.8630485366750291E-2</v>
      </c>
      <c r="CN11" s="254">
        <v>4256810.2263789494</v>
      </c>
      <c r="CO11" s="254">
        <v>7297780.0356202777</v>
      </c>
      <c r="CP11" s="254">
        <v>5422865.5979298204</v>
      </c>
      <c r="CQ11" s="254">
        <v>189.17469999999975</v>
      </c>
      <c r="CR11" s="261">
        <v>738</v>
      </c>
      <c r="CS11" s="254">
        <v>93130692.489648029</v>
      </c>
      <c r="CT11" s="261">
        <v>108601287.42480274</v>
      </c>
      <c r="CU11" s="254">
        <v>10</v>
      </c>
      <c r="CV11" s="254">
        <v>48</v>
      </c>
      <c r="CW11" s="254">
        <v>103</v>
      </c>
      <c r="CX11" s="254">
        <v>21666521.605024334</v>
      </c>
    </row>
    <row r="12" spans="1:102">
      <c r="A12" s="248" t="s">
        <v>213</v>
      </c>
      <c r="B12" s="250">
        <v>648.36237350091596</v>
      </c>
      <c r="C12" s="251">
        <v>0.28721765657953069</v>
      </c>
      <c r="D12" s="250">
        <v>573178</v>
      </c>
      <c r="E12" s="250">
        <v>266653</v>
      </c>
      <c r="F12" s="56">
        <v>5627</v>
      </c>
      <c r="G12" s="250">
        <v>265969319.82250598</v>
      </c>
      <c r="H12" s="250">
        <v>39398087.291803196</v>
      </c>
      <c r="I12" s="250">
        <v>78128.494283531065</v>
      </c>
      <c r="J12" s="254">
        <v>4867</v>
      </c>
      <c r="K12" s="306">
        <v>17</v>
      </c>
      <c r="L12" s="293">
        <v>3.51</v>
      </c>
      <c r="M12" s="253">
        <v>2.61</v>
      </c>
      <c r="N12" s="253">
        <v>3.05</v>
      </c>
      <c r="O12" s="253">
        <v>3.34</v>
      </c>
      <c r="P12" s="303">
        <v>0.19333333333333336</v>
      </c>
      <c r="Q12" s="254">
        <v>26</v>
      </c>
      <c r="R12" s="255">
        <v>59</v>
      </c>
      <c r="S12" s="254">
        <v>1535</v>
      </c>
      <c r="T12" s="259">
        <v>0.20437977694497764</v>
      </c>
      <c r="U12" s="254">
        <v>242663</v>
      </c>
      <c r="V12" s="290">
        <v>0</v>
      </c>
      <c r="W12" s="56">
        <v>664</v>
      </c>
      <c r="X12" s="307">
        <v>6420.31</v>
      </c>
      <c r="Y12" s="254">
        <v>3</v>
      </c>
      <c r="Z12" s="257">
        <v>8771.9887769295565</v>
      </c>
      <c r="AA12" s="296">
        <v>0.54005110820242475</v>
      </c>
      <c r="AB12" s="292">
        <v>437</v>
      </c>
      <c r="AC12" s="254">
        <v>158.35</v>
      </c>
      <c r="AD12" s="250">
        <v>0.5</v>
      </c>
      <c r="AE12" s="254">
        <v>16</v>
      </c>
      <c r="AF12" s="254">
        <v>80</v>
      </c>
      <c r="AG12" s="258">
        <f>[1]OK!$B12</f>
        <v>93.754396497614309</v>
      </c>
      <c r="AH12" s="253">
        <v>16.747499999999999</v>
      </c>
      <c r="AI12" s="259">
        <v>0.2717629525729815</v>
      </c>
      <c r="AJ12" s="250">
        <v>61901</v>
      </c>
      <c r="AK12" s="250">
        <v>33282</v>
      </c>
      <c r="AL12" s="253">
        <v>1.8772527905816343</v>
      </c>
      <c r="AM12" s="298">
        <v>58</v>
      </c>
      <c r="AN12" s="302">
        <v>98660</v>
      </c>
      <c r="AO12" s="260">
        <v>0.62791904514789831</v>
      </c>
      <c r="AP12" s="254">
        <v>6.7</v>
      </c>
      <c r="AQ12" s="253">
        <v>71.599999999999994</v>
      </c>
      <c r="AR12" s="254">
        <v>61.5</v>
      </c>
      <c r="AS12" s="305">
        <v>8.3140334978014964E-3</v>
      </c>
      <c r="AT12" s="254">
        <v>497.02</v>
      </c>
      <c r="AU12" s="255">
        <v>7509</v>
      </c>
      <c r="AV12" s="254">
        <v>4.3645326778686009</v>
      </c>
      <c r="AW12" s="254">
        <v>223400</v>
      </c>
      <c r="AX12" s="254">
        <v>56.575429911049049</v>
      </c>
      <c r="AY12" s="251">
        <v>1.156523627174888E-2</v>
      </c>
      <c r="AZ12" s="254">
        <v>15.252627153841949</v>
      </c>
      <c r="BA12" s="253">
        <v>6.2204744844001469</v>
      </c>
      <c r="BB12" s="254">
        <v>0</v>
      </c>
      <c r="BC12" s="254">
        <v>66.209999999999994</v>
      </c>
      <c r="BD12" s="254">
        <v>20.7</v>
      </c>
      <c r="BE12" s="254">
        <v>27.66</v>
      </c>
      <c r="BF12" s="261">
        <v>39303</v>
      </c>
      <c r="BG12" s="254">
        <v>12.04714355800202</v>
      </c>
      <c r="BH12" s="300">
        <f>[2]Promedios!$F44</f>
        <v>0.68966666666666676</v>
      </c>
      <c r="BI12" s="250">
        <v>646088.9</v>
      </c>
      <c r="BJ12" s="254">
        <v>22023675.522936966</v>
      </c>
      <c r="BK12" s="261">
        <v>158438.19</v>
      </c>
      <c r="BL12" s="254">
        <v>25296</v>
      </c>
      <c r="BM12" s="254">
        <v>32.299999999999997</v>
      </c>
      <c r="BN12" s="250">
        <v>9603</v>
      </c>
      <c r="BO12" s="254">
        <v>140865</v>
      </c>
      <c r="BP12" s="254">
        <v>21569.893416999999</v>
      </c>
      <c r="BQ12" s="253">
        <v>10.659340659340659</v>
      </c>
      <c r="BR12" s="253">
        <f>+[3]Hoja1!$Q14</f>
        <v>86.090599261573416</v>
      </c>
      <c r="BS12" s="254">
        <v>11968.186035999999</v>
      </c>
      <c r="BT12" s="250">
        <v>11526</v>
      </c>
      <c r="BU12" s="254">
        <v>8</v>
      </c>
      <c r="BV12" s="250">
        <v>2481</v>
      </c>
      <c r="BW12" s="250">
        <v>5657</v>
      </c>
      <c r="BX12" s="250">
        <v>64.075718512795049</v>
      </c>
      <c r="BY12" s="254">
        <v>53</v>
      </c>
      <c r="BZ12" s="253">
        <v>129043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0.94749317891673779</v>
      </c>
      <c r="CH12" s="254">
        <v>390107</v>
      </c>
      <c r="CI12" s="300">
        <f>+[4]Hoja3!$B13</f>
        <v>2.1950041107077882</v>
      </c>
      <c r="CJ12" s="250">
        <v>0</v>
      </c>
      <c r="CK12" s="254">
        <v>3</v>
      </c>
      <c r="CL12" s="297">
        <v>62733</v>
      </c>
      <c r="CM12" s="253">
        <v>8.0825455475847813E-3</v>
      </c>
      <c r="CN12" s="254">
        <v>2003049.3694826842</v>
      </c>
      <c r="CO12" s="254">
        <v>50344.840134352409</v>
      </c>
      <c r="CP12" s="254">
        <v>33296.450109814905</v>
      </c>
      <c r="CQ12" s="254">
        <v>2.8968420000000008</v>
      </c>
      <c r="CR12" s="261">
        <v>329</v>
      </c>
      <c r="CS12" s="254">
        <v>10422849.344938122</v>
      </c>
      <c r="CT12" s="261">
        <v>23658873.11860016</v>
      </c>
      <c r="CU12" s="254">
        <v>8</v>
      </c>
      <c r="CV12" s="254">
        <v>4</v>
      </c>
      <c r="CW12" s="254">
        <v>46</v>
      </c>
      <c r="CX12" s="254">
        <v>3666549.2050444013</v>
      </c>
    </row>
    <row r="13" spans="1:102">
      <c r="A13" s="248" t="s">
        <v>214</v>
      </c>
      <c r="B13" s="250">
        <v>31489.546821016022</v>
      </c>
      <c r="C13" s="251">
        <v>0.37544527676679362</v>
      </c>
      <c r="D13" s="250">
        <v>8675887</v>
      </c>
      <c r="E13" s="250">
        <v>3817556</v>
      </c>
      <c r="F13" s="56">
        <v>6611</v>
      </c>
      <c r="G13" s="250">
        <v>1153088543.5905113</v>
      </c>
      <c r="H13" s="250">
        <v>1334830235.1942225</v>
      </c>
      <c r="I13" s="250">
        <v>343243.84116243501</v>
      </c>
      <c r="J13" s="254">
        <v>178090</v>
      </c>
      <c r="K13" s="306">
        <v>80</v>
      </c>
      <c r="L13" s="293">
        <v>3.01</v>
      </c>
      <c r="M13" s="253">
        <v>2.54</v>
      </c>
      <c r="N13" s="253">
        <v>2.63</v>
      </c>
      <c r="O13" s="253">
        <v>2.66</v>
      </c>
      <c r="P13" s="303">
        <v>0.60166666666666668</v>
      </c>
      <c r="Q13" s="254">
        <v>235</v>
      </c>
      <c r="R13" s="255">
        <v>985</v>
      </c>
      <c r="S13" s="254">
        <v>6902</v>
      </c>
      <c r="T13" s="259">
        <v>0.15673706602681595</v>
      </c>
      <c r="U13" s="254">
        <v>52719</v>
      </c>
      <c r="V13" s="290">
        <v>3</v>
      </c>
      <c r="W13" s="56">
        <v>808</v>
      </c>
      <c r="X13" s="307">
        <v>64.319999999999993</v>
      </c>
      <c r="Y13" s="254">
        <v>23</v>
      </c>
      <c r="Z13" s="257">
        <v>1571187.0699838912</v>
      </c>
      <c r="AA13" s="296">
        <v>1.8185117204301076</v>
      </c>
      <c r="AB13" s="292">
        <v>3208</v>
      </c>
      <c r="AC13" s="254">
        <v>4350.6899999999996</v>
      </c>
      <c r="AD13" s="250">
        <v>0.6</v>
      </c>
      <c r="AE13" s="254">
        <v>5</v>
      </c>
      <c r="AF13" s="254">
        <v>4351</v>
      </c>
      <c r="AG13" s="258">
        <f>[1]OK!$B13</f>
        <v>97.928293351124381</v>
      </c>
      <c r="AH13" s="253">
        <v>14.864100000000001</v>
      </c>
      <c r="AI13" s="259">
        <v>0.25156204940882437</v>
      </c>
      <c r="AJ13" s="250">
        <v>853521</v>
      </c>
      <c r="AK13" s="250">
        <v>553126</v>
      </c>
      <c r="AL13" s="253">
        <v>3.4292747243019646</v>
      </c>
      <c r="AM13" s="298">
        <v>556</v>
      </c>
      <c r="AN13" s="302">
        <v>1599000</v>
      </c>
      <c r="AO13" s="260">
        <v>0.75325513901316254</v>
      </c>
      <c r="AP13" s="254">
        <v>2.8</v>
      </c>
      <c r="AQ13" s="253">
        <v>74.099999999999994</v>
      </c>
      <c r="AR13" s="254">
        <v>43.9</v>
      </c>
      <c r="AS13" s="305">
        <v>7.3993891182492527E-2</v>
      </c>
      <c r="AT13" s="254">
        <v>520.88</v>
      </c>
      <c r="AU13" s="255">
        <v>284310</v>
      </c>
      <c r="AV13" s="254">
        <v>11.637951580737608</v>
      </c>
      <c r="AW13" s="254">
        <v>32788500</v>
      </c>
      <c r="AX13" s="254">
        <v>46.670187345495265</v>
      </c>
      <c r="AY13" s="251">
        <v>-3.5227217211031836E-3</v>
      </c>
      <c r="AZ13" s="254">
        <v>127.6</v>
      </c>
      <c r="BA13" s="253">
        <v>10.3</v>
      </c>
      <c r="BB13" s="254">
        <v>0</v>
      </c>
      <c r="BC13" s="254">
        <v>69</v>
      </c>
      <c r="BD13" s="254">
        <v>3</v>
      </c>
      <c r="BE13" s="254">
        <v>31.31</v>
      </c>
      <c r="BF13" s="261">
        <v>11917</v>
      </c>
      <c r="BG13" s="254">
        <v>41.646015737601637</v>
      </c>
      <c r="BH13" s="300">
        <f>[2]Promedios!$F45</f>
        <v>0.8706666666666667</v>
      </c>
      <c r="BI13" s="250">
        <v>7328086.2000000002</v>
      </c>
      <c r="BJ13" s="254">
        <v>546384605.95889688</v>
      </c>
      <c r="BK13" s="261">
        <v>26347.724999999999</v>
      </c>
      <c r="BL13" s="254">
        <v>505907</v>
      </c>
      <c r="BM13" s="254">
        <v>40.4</v>
      </c>
      <c r="BN13" s="250">
        <v>383253</v>
      </c>
      <c r="BO13" s="254">
        <v>2182785</v>
      </c>
      <c r="BP13" s="254">
        <v>507494.14056400012</v>
      </c>
      <c r="BQ13" s="253">
        <v>47.333333333333336</v>
      </c>
      <c r="BR13" s="253">
        <f>+[3]Hoja1!$Q15</f>
        <v>1.2046381059433522</v>
      </c>
      <c r="BS13" s="254">
        <v>409.20514999999989</v>
      </c>
      <c r="BT13" s="250">
        <v>293813</v>
      </c>
      <c r="BU13" s="254">
        <v>111</v>
      </c>
      <c r="BV13" s="250">
        <v>101974</v>
      </c>
      <c r="BW13" s="250">
        <v>56371</v>
      </c>
      <c r="BX13" s="250">
        <v>174.99498560675292</v>
      </c>
      <c r="BY13" s="254">
        <v>1370</v>
      </c>
      <c r="BZ13" s="253">
        <v>22984326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0.51098379789829951</v>
      </c>
      <c r="CH13" s="254">
        <v>0</v>
      </c>
      <c r="CI13" s="300">
        <f>+[4]Hoja3!$B14</f>
        <v>0.74171718479701154</v>
      </c>
      <c r="CJ13" s="250">
        <v>44.726983280539365</v>
      </c>
      <c r="CK13" s="254">
        <v>22.6</v>
      </c>
      <c r="CL13" s="297">
        <v>936998</v>
      </c>
      <c r="CM13" s="253">
        <v>9.7228363737864143E-2</v>
      </c>
      <c r="CN13" s="254">
        <v>32668879.615447547</v>
      </c>
      <c r="CO13" s="254">
        <v>39121690.114644207</v>
      </c>
      <c r="CP13" s="254">
        <v>36691315.76025904</v>
      </c>
      <c r="CQ13" s="254">
        <v>22043.062425026827</v>
      </c>
      <c r="CR13" s="261">
        <v>14658</v>
      </c>
      <c r="CS13" s="254">
        <v>169578273.36406016</v>
      </c>
      <c r="CT13" s="261">
        <v>1100876597.4805772</v>
      </c>
      <c r="CU13" s="254">
        <v>215</v>
      </c>
      <c r="CV13" s="254">
        <v>184</v>
      </c>
      <c r="CW13" s="254">
        <v>3895</v>
      </c>
      <c r="CX13" s="254">
        <v>123595644.9879178</v>
      </c>
    </row>
    <row r="14" spans="1:102">
      <c r="A14" s="248" t="s">
        <v>215</v>
      </c>
      <c r="B14" s="250">
        <v>1673.492652497034</v>
      </c>
      <c r="C14" s="251">
        <v>0.26129954245085923</v>
      </c>
      <c r="D14" s="250">
        <v>1456379</v>
      </c>
      <c r="E14" s="250">
        <v>559705</v>
      </c>
      <c r="F14" s="56">
        <v>123367</v>
      </c>
      <c r="G14" s="250">
        <v>81770365.701977581</v>
      </c>
      <c r="H14" s="250">
        <v>87800578.930326</v>
      </c>
      <c r="I14" s="250">
        <v>36774.720751021727</v>
      </c>
      <c r="J14" s="254">
        <v>16535</v>
      </c>
      <c r="K14" s="306">
        <v>34</v>
      </c>
      <c r="L14" s="293">
        <v>3</v>
      </c>
      <c r="M14" s="253">
        <v>2.66</v>
      </c>
      <c r="N14" s="253">
        <v>3.01</v>
      </c>
      <c r="O14" s="253">
        <v>2.1</v>
      </c>
      <c r="P14" s="303">
        <v>0.2253333333333333</v>
      </c>
      <c r="Q14" s="254">
        <v>43</v>
      </c>
      <c r="R14" s="255">
        <v>168</v>
      </c>
      <c r="S14" s="254">
        <v>5633</v>
      </c>
      <c r="T14" s="259">
        <v>4.7709341880790854E-3</v>
      </c>
      <c r="U14" s="254">
        <v>5484421</v>
      </c>
      <c r="V14" s="290">
        <v>10</v>
      </c>
      <c r="W14" s="56">
        <v>1455</v>
      </c>
      <c r="X14" s="307">
        <v>3517.13</v>
      </c>
      <c r="Y14" s="254">
        <v>6</v>
      </c>
      <c r="Z14" s="257">
        <v>3963.4942488241545</v>
      </c>
      <c r="AA14" s="296">
        <v>0.75734276102682618</v>
      </c>
      <c r="AB14" s="292">
        <v>1918</v>
      </c>
      <c r="AC14" s="254">
        <v>406.72</v>
      </c>
      <c r="AD14" s="250">
        <v>1</v>
      </c>
      <c r="AE14" s="254">
        <v>4</v>
      </c>
      <c r="AF14" s="254">
        <v>266</v>
      </c>
      <c r="AG14" s="258">
        <f>[1]OK!$B14</f>
        <v>74.63983448548953</v>
      </c>
      <c r="AH14" s="253">
        <v>20.744199999999999</v>
      </c>
      <c r="AI14" s="259">
        <v>0.20232955933860064</v>
      </c>
      <c r="AJ14" s="250">
        <v>150985</v>
      </c>
      <c r="AK14" s="250">
        <v>44195</v>
      </c>
      <c r="AL14" s="253">
        <v>1.8710788881190954</v>
      </c>
      <c r="AM14" s="298">
        <v>69</v>
      </c>
      <c r="AN14" s="302">
        <v>180316</v>
      </c>
      <c r="AO14" s="260">
        <v>0.56700354900596817</v>
      </c>
      <c r="AP14" s="254">
        <v>5.0999999999999996</v>
      </c>
      <c r="AQ14" s="253">
        <v>69.7</v>
      </c>
      <c r="AR14" s="254">
        <v>49.3</v>
      </c>
      <c r="AS14" s="305">
        <v>1.0361494310744134E-2</v>
      </c>
      <c r="AT14" s="254">
        <v>500.5</v>
      </c>
      <c r="AU14" s="255">
        <v>34604</v>
      </c>
      <c r="AV14" s="254">
        <v>8.5951956905241076</v>
      </c>
      <c r="AW14" s="254">
        <v>1345900</v>
      </c>
      <c r="AX14" s="254">
        <v>64.58802198192879</v>
      </c>
      <c r="AY14" s="251">
        <v>3.8311267397700299E-2</v>
      </c>
      <c r="AZ14" s="254">
        <v>47.033104413172779</v>
      </c>
      <c r="BA14" s="253">
        <v>13.36557124678642</v>
      </c>
      <c r="BB14" s="254">
        <v>0</v>
      </c>
      <c r="BC14" s="254">
        <v>55.3</v>
      </c>
      <c r="BD14" s="254">
        <v>14.6</v>
      </c>
      <c r="BE14" s="254">
        <v>20.67</v>
      </c>
      <c r="BF14" s="261">
        <v>129253</v>
      </c>
      <c r="BG14" s="254">
        <v>4.5065999542455035</v>
      </c>
      <c r="BH14" s="300">
        <f>[2]Promedios!$F46</f>
        <v>0.64283333333333337</v>
      </c>
      <c r="BI14" s="250">
        <v>682148</v>
      </c>
      <c r="BJ14" s="254">
        <v>27695012.338126179</v>
      </c>
      <c r="BK14" s="261">
        <v>579101.55249999999</v>
      </c>
      <c r="BL14" s="254">
        <v>47210</v>
      </c>
      <c r="BM14" s="254">
        <v>12</v>
      </c>
      <c r="BN14" s="250">
        <v>24361</v>
      </c>
      <c r="BO14" s="254">
        <v>336231</v>
      </c>
      <c r="BP14" s="254">
        <v>6162.2412359999998</v>
      </c>
      <c r="BQ14" s="253">
        <v>10.492845786963434</v>
      </c>
      <c r="BR14" s="253">
        <f>+[3]Hoja1!$Q16</f>
        <v>5.0122800862112173</v>
      </c>
      <c r="BS14" s="254">
        <v>0.24185900000000002</v>
      </c>
      <c r="BT14" s="250">
        <v>16914</v>
      </c>
      <c r="BU14" s="254">
        <v>12</v>
      </c>
      <c r="BV14" s="250">
        <v>10341</v>
      </c>
      <c r="BW14" s="250">
        <v>13410</v>
      </c>
      <c r="BX14" s="250">
        <v>223.46900735561482</v>
      </c>
      <c r="BY14" s="254">
        <v>83</v>
      </c>
      <c r="BZ14" s="253">
        <v>345808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0.92116854885221011</v>
      </c>
      <c r="CH14" s="254">
        <v>0</v>
      </c>
      <c r="CI14" s="300">
        <f>+[4]Hoja3!$B15</f>
        <v>0.18095659357970251</v>
      </c>
      <c r="CJ14" s="250">
        <v>0</v>
      </c>
      <c r="CK14" s="254">
        <v>8.9</v>
      </c>
      <c r="CL14" s="297">
        <v>125468</v>
      </c>
      <c r="CM14" s="253">
        <v>2.5391527500911646E-4</v>
      </c>
      <c r="CN14" s="254">
        <v>1206449.9098468432</v>
      </c>
      <c r="CO14" s="254">
        <v>570041.24743177264</v>
      </c>
      <c r="CP14" s="254">
        <v>780422.61565849767</v>
      </c>
      <c r="CQ14" s="254">
        <v>39.834829977197202</v>
      </c>
      <c r="CR14" s="261">
        <v>576</v>
      </c>
      <c r="CS14" s="254">
        <v>29634862.608223919</v>
      </c>
      <c r="CT14" s="261">
        <v>42949980.984669402</v>
      </c>
      <c r="CU14" s="254">
        <v>3</v>
      </c>
      <c r="CV14" s="254">
        <v>4</v>
      </c>
      <c r="CW14" s="254">
        <v>24</v>
      </c>
      <c r="CX14" s="254">
        <v>8764349.6732847113</v>
      </c>
    </row>
    <row r="15" spans="1:102">
      <c r="A15" s="248" t="s">
        <v>216</v>
      </c>
      <c r="B15" s="250">
        <v>5305.424757069457</v>
      </c>
      <c r="C15" s="251">
        <v>0.14490837761260653</v>
      </c>
      <c r="D15" s="250">
        <v>4745559</v>
      </c>
      <c r="E15" s="250">
        <v>1718520</v>
      </c>
      <c r="F15" s="56">
        <v>30621</v>
      </c>
      <c r="G15" s="250">
        <v>249229490.50869977</v>
      </c>
      <c r="H15" s="250">
        <v>268870031.5611884</v>
      </c>
      <c r="I15" s="250">
        <v>143739.89140867212</v>
      </c>
      <c r="J15" s="254">
        <v>62973</v>
      </c>
      <c r="K15" s="306">
        <v>34</v>
      </c>
      <c r="L15" s="293">
        <v>3</v>
      </c>
      <c r="M15" s="253">
        <v>2.82</v>
      </c>
      <c r="N15" s="253">
        <v>3.32</v>
      </c>
      <c r="O15" s="253">
        <v>2.35</v>
      </c>
      <c r="P15" s="303">
        <v>0.39733333333333337</v>
      </c>
      <c r="Q15" s="254">
        <v>235</v>
      </c>
      <c r="R15" s="255">
        <v>224</v>
      </c>
      <c r="S15" s="254">
        <v>2059</v>
      </c>
      <c r="T15" s="259">
        <v>0.20437977694497764</v>
      </c>
      <c r="U15" s="254">
        <v>412810</v>
      </c>
      <c r="V15" s="290">
        <v>37</v>
      </c>
      <c r="W15" s="56">
        <v>694</v>
      </c>
      <c r="X15" s="307">
        <v>0</v>
      </c>
      <c r="Y15" s="254">
        <v>4</v>
      </c>
      <c r="Z15" s="257">
        <v>4679.8965525639778</v>
      </c>
      <c r="AA15" s="296">
        <v>1.4990440026325893</v>
      </c>
      <c r="AB15" s="292">
        <v>1666</v>
      </c>
      <c r="AC15" s="254">
        <v>1406.46</v>
      </c>
      <c r="AD15" s="250">
        <v>1</v>
      </c>
      <c r="AE15" s="254">
        <v>1</v>
      </c>
      <c r="AF15" s="254">
        <v>728</v>
      </c>
      <c r="AG15" s="258">
        <f>[1]OK!$B15</f>
        <v>76.4021574068733</v>
      </c>
      <c r="AH15" s="253">
        <v>21.111899999999999</v>
      </c>
      <c r="AI15" s="259">
        <v>0.23436910980666703</v>
      </c>
      <c r="AJ15" s="250">
        <v>426955</v>
      </c>
      <c r="AK15" s="250">
        <v>149816</v>
      </c>
      <c r="AL15" s="253">
        <v>1.0342301086131265</v>
      </c>
      <c r="AM15" s="298">
        <v>583</v>
      </c>
      <c r="AN15" s="302">
        <v>665527</v>
      </c>
      <c r="AO15" s="260">
        <v>0.55242018950193972</v>
      </c>
      <c r="AP15" s="254">
        <v>11.3</v>
      </c>
      <c r="AQ15" s="253">
        <v>72.5</v>
      </c>
      <c r="AR15" s="254">
        <v>54.4</v>
      </c>
      <c r="AS15" s="305">
        <v>1.4147618568120027E-2</v>
      </c>
      <c r="AT15" s="254">
        <v>507.89</v>
      </c>
      <c r="AU15" s="255">
        <v>647854</v>
      </c>
      <c r="AV15" s="254">
        <v>1.715518314264471</v>
      </c>
      <c r="AW15" s="254">
        <v>598900</v>
      </c>
      <c r="AX15" s="254">
        <v>66.968894110214777</v>
      </c>
      <c r="AY15" s="251">
        <v>3.8684404692229446E-2</v>
      </c>
      <c r="AZ15" s="254">
        <v>8.0405295983222924</v>
      </c>
      <c r="BA15" s="253">
        <v>10.291148081527025</v>
      </c>
      <c r="BB15" s="254">
        <v>0</v>
      </c>
      <c r="BC15" s="254">
        <v>63.9</v>
      </c>
      <c r="BD15" s="254">
        <v>12</v>
      </c>
      <c r="BE15" s="254">
        <v>22.05</v>
      </c>
      <c r="BF15" s="261">
        <v>349507</v>
      </c>
      <c r="BG15" s="254">
        <v>10.373898005070211</v>
      </c>
      <c r="BH15" s="300">
        <f>[2]Promedios!$F47</f>
        <v>0.56400000000000006</v>
      </c>
      <c r="BI15" s="250">
        <v>2121648.2999999998</v>
      </c>
      <c r="BJ15" s="254">
        <v>84403745.118593678</v>
      </c>
      <c r="BK15" s="261">
        <v>820222.97750000004</v>
      </c>
      <c r="BL15" s="254">
        <v>133520</v>
      </c>
      <c r="BM15" s="254">
        <v>20.8</v>
      </c>
      <c r="BN15" s="250">
        <v>43018</v>
      </c>
      <c r="BO15" s="254">
        <v>1049712</v>
      </c>
      <c r="BP15" s="254">
        <v>29225.951349999996</v>
      </c>
      <c r="BQ15" s="253">
        <v>8.436064781242445</v>
      </c>
      <c r="BR15" s="253">
        <f>+[3]Hoja1!$Q17</f>
        <v>50.643848231916714</v>
      </c>
      <c r="BS15" s="254">
        <v>1.5680079999999998</v>
      </c>
      <c r="BT15" s="250">
        <v>25859</v>
      </c>
      <c r="BU15" s="254">
        <v>28</v>
      </c>
      <c r="BV15" s="250">
        <v>16044</v>
      </c>
      <c r="BW15" s="250">
        <v>16984</v>
      </c>
      <c r="BX15" s="250">
        <v>204.86374195870263</v>
      </c>
      <c r="BY15" s="254">
        <v>309</v>
      </c>
      <c r="BZ15" s="253">
        <v>830784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0.86215445275570091</v>
      </c>
      <c r="CH15" s="254">
        <v>0</v>
      </c>
      <c r="CI15" s="300">
        <f>+[4]Hoja3!$B16</f>
        <v>1.8933289991557962</v>
      </c>
      <c r="CJ15" s="250">
        <v>0</v>
      </c>
      <c r="CK15" s="254">
        <v>6</v>
      </c>
      <c r="CL15" s="297">
        <v>472120</v>
      </c>
      <c r="CM15" s="253">
        <v>4.9654337073198329E-3</v>
      </c>
      <c r="CN15" s="254">
        <v>6051451.0228797579</v>
      </c>
      <c r="CO15" s="254">
        <v>1812884.0321727153</v>
      </c>
      <c r="CP15" s="254">
        <v>2764187.3728107922</v>
      </c>
      <c r="CQ15" s="254">
        <v>274.85148600000008</v>
      </c>
      <c r="CR15" s="261">
        <v>2358</v>
      </c>
      <c r="CS15" s="254">
        <v>98302883.237385541</v>
      </c>
      <c r="CT15" s="261">
        <v>157553687.48938143</v>
      </c>
      <c r="CU15" s="254">
        <v>23</v>
      </c>
      <c r="CV15" s="254">
        <v>19</v>
      </c>
      <c r="CW15" s="254">
        <v>240</v>
      </c>
      <c r="CX15" s="254">
        <v>26713401.942355167</v>
      </c>
    </row>
    <row r="16" spans="1:102">
      <c r="A16" s="248" t="s">
        <v>217</v>
      </c>
      <c r="B16" s="250">
        <v>2006.6769202751084</v>
      </c>
      <c r="C16" s="251">
        <v>0.19685713687723641</v>
      </c>
      <c r="D16" s="250">
        <v>3135230</v>
      </c>
      <c r="E16" s="250">
        <v>1049620</v>
      </c>
      <c r="F16" s="56">
        <v>63618</v>
      </c>
      <c r="G16" s="250">
        <v>101705317.6873138</v>
      </c>
      <c r="H16" s="250">
        <v>116452608.66438071</v>
      </c>
      <c r="I16" s="250">
        <v>87303.299500271314</v>
      </c>
      <c r="J16" s="254">
        <v>29791</v>
      </c>
      <c r="K16" s="306">
        <v>56</v>
      </c>
      <c r="L16" s="293">
        <v>2.2400000000000002</v>
      </c>
      <c r="M16" s="253">
        <v>2.09</v>
      </c>
      <c r="N16" s="253">
        <v>2.12</v>
      </c>
      <c r="O16" s="253">
        <v>1.95</v>
      </c>
      <c r="P16" s="303">
        <v>0.40799999999999997</v>
      </c>
      <c r="Q16" s="254">
        <v>36</v>
      </c>
      <c r="R16" s="255">
        <v>641</v>
      </c>
      <c r="S16" s="254">
        <v>8115</v>
      </c>
      <c r="T16" s="259">
        <v>0.3279523315260533</v>
      </c>
      <c r="U16" s="254">
        <v>3551653</v>
      </c>
      <c r="V16" s="290">
        <v>3</v>
      </c>
      <c r="W16" s="56">
        <v>1785</v>
      </c>
      <c r="X16" s="307">
        <v>58.28</v>
      </c>
      <c r="Y16" s="254">
        <v>3</v>
      </c>
      <c r="Z16" s="257">
        <v>126702.51030331185</v>
      </c>
      <c r="AA16" s="296">
        <v>0.26257337236001838</v>
      </c>
      <c r="AB16" s="292">
        <v>1637</v>
      </c>
      <c r="AC16" s="254">
        <v>783.28</v>
      </c>
      <c r="AD16" s="250">
        <v>0</v>
      </c>
      <c r="AE16" s="254">
        <v>7</v>
      </c>
      <c r="AF16" s="254">
        <v>284</v>
      </c>
      <c r="AG16" s="258">
        <f>[1]OK!$B16</f>
        <v>49.616857163533858</v>
      </c>
      <c r="AH16" s="253">
        <v>28.141100000000002</v>
      </c>
      <c r="AI16" s="259">
        <v>0.27774177288111185</v>
      </c>
      <c r="AJ16" s="250">
        <v>230725</v>
      </c>
      <c r="AK16" s="250">
        <v>61262</v>
      </c>
      <c r="AL16" s="253">
        <v>1.1670595139750513</v>
      </c>
      <c r="AM16" s="298">
        <v>267</v>
      </c>
      <c r="AN16" s="302">
        <v>395553</v>
      </c>
      <c r="AO16" s="260">
        <v>0.57473067670745737</v>
      </c>
      <c r="AP16" s="254">
        <v>20.3</v>
      </c>
      <c r="AQ16" s="253">
        <v>68.2</v>
      </c>
      <c r="AR16" s="254">
        <v>57.6</v>
      </c>
      <c r="AS16" s="305">
        <v>6.8573154767898499E-3</v>
      </c>
      <c r="AT16" s="254">
        <v>467.73</v>
      </c>
      <c r="AU16" s="255">
        <v>18544</v>
      </c>
      <c r="AV16" s="254">
        <v>10.337121253113672</v>
      </c>
      <c r="AW16" s="254">
        <v>1579200</v>
      </c>
      <c r="AX16" s="254">
        <v>74.860753701813891</v>
      </c>
      <c r="AY16" s="251">
        <v>-1.4155556074424425E-4</v>
      </c>
      <c r="AZ16" s="254">
        <v>37.136960415823985</v>
      </c>
      <c r="BA16" s="253">
        <v>13.211671079350085</v>
      </c>
      <c r="BB16" s="254">
        <v>0</v>
      </c>
      <c r="BC16" s="254">
        <v>55</v>
      </c>
      <c r="BD16" s="254">
        <v>25</v>
      </c>
      <c r="BE16" s="254">
        <v>21.01</v>
      </c>
      <c r="BF16" s="261">
        <v>374793</v>
      </c>
      <c r="BG16" s="254">
        <v>7.2612751697772069</v>
      </c>
      <c r="BH16" s="300">
        <f>[2]Promedios!$F48</f>
        <v>0.54899999999999993</v>
      </c>
      <c r="BI16" s="250">
        <v>404376.89999999997</v>
      </c>
      <c r="BJ16" s="254">
        <v>69025010.125978678</v>
      </c>
      <c r="BK16" s="261">
        <v>782924.96249999991</v>
      </c>
      <c r="BL16" s="254">
        <v>41785</v>
      </c>
      <c r="BM16" s="254">
        <v>13.5</v>
      </c>
      <c r="BN16" s="250">
        <v>22523</v>
      </c>
      <c r="BO16" s="254">
        <v>677901</v>
      </c>
      <c r="BP16" s="254">
        <v>10158.765102999998</v>
      </c>
      <c r="BQ16" s="253">
        <v>6.8676277850589775</v>
      </c>
      <c r="BR16" s="253">
        <f>+[3]Hoja1!$Q18</f>
        <v>3.2475680144073924</v>
      </c>
      <c r="BS16" s="254">
        <v>493.74055648000001</v>
      </c>
      <c r="BT16" s="250">
        <v>48086</v>
      </c>
      <c r="BU16" s="254">
        <v>37</v>
      </c>
      <c r="BV16" s="250">
        <v>37878</v>
      </c>
      <c r="BW16" s="250">
        <v>3312</v>
      </c>
      <c r="BX16" s="250">
        <v>296.0415013840007</v>
      </c>
      <c r="BY16" s="254">
        <v>121</v>
      </c>
      <c r="BZ16" s="253">
        <v>285171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0.95247449879117763</v>
      </c>
      <c r="CH16" s="254">
        <v>0</v>
      </c>
      <c r="CI16" s="300">
        <f>+[4]Hoja3!$B17</f>
        <v>0.12572203431765339</v>
      </c>
      <c r="CJ16" s="250">
        <v>11.145806331745453</v>
      </c>
      <c r="CK16" s="254">
        <v>13.4</v>
      </c>
      <c r="CL16" s="297">
        <v>303284</v>
      </c>
      <c r="CM16" s="253">
        <v>0</v>
      </c>
      <c r="CN16" s="254">
        <v>7849239.0979981301</v>
      </c>
      <c r="CO16" s="254">
        <v>20020.118816523653</v>
      </c>
      <c r="CP16" s="254">
        <v>26682.809707686811</v>
      </c>
      <c r="CQ16" s="254">
        <v>19.337542000000003</v>
      </c>
      <c r="CR16" s="261">
        <v>1492</v>
      </c>
      <c r="CS16" s="254">
        <v>15975760.915155225</v>
      </c>
      <c r="CT16" s="261">
        <v>82378521.128275901</v>
      </c>
      <c r="CU16" s="254">
        <v>1</v>
      </c>
      <c r="CV16" s="254">
        <v>7</v>
      </c>
      <c r="CW16" s="254">
        <v>10</v>
      </c>
      <c r="CX16" s="254">
        <v>10901002.408412743</v>
      </c>
    </row>
    <row r="17" spans="1:102">
      <c r="A17" s="248" t="s">
        <v>148</v>
      </c>
      <c r="B17" s="250">
        <v>1736.6107054120309</v>
      </c>
      <c r="C17" s="251">
        <v>0.19184281270150999</v>
      </c>
      <c r="D17" s="250">
        <v>2274036</v>
      </c>
      <c r="E17" s="250">
        <v>844535</v>
      </c>
      <c r="F17" s="56">
        <v>20856</v>
      </c>
      <c r="G17" s="250">
        <v>84177993.500792935</v>
      </c>
      <c r="H17" s="250">
        <v>101956577.98838852</v>
      </c>
      <c r="I17" s="250">
        <v>58046.591015283331</v>
      </c>
      <c r="J17" s="254">
        <v>21962</v>
      </c>
      <c r="K17" s="306">
        <v>27</v>
      </c>
      <c r="L17" s="293">
        <v>2.37</v>
      </c>
      <c r="M17" s="253">
        <v>2.48</v>
      </c>
      <c r="N17" s="253">
        <v>2.46</v>
      </c>
      <c r="O17" s="253">
        <v>2.25</v>
      </c>
      <c r="P17" s="303">
        <v>0.27933333333333338</v>
      </c>
      <c r="Q17" s="254">
        <v>105</v>
      </c>
      <c r="R17" s="255">
        <v>126</v>
      </c>
      <c r="S17" s="254">
        <v>3028</v>
      </c>
      <c r="T17" s="259">
        <v>0.15673706602681595</v>
      </c>
      <c r="U17" s="254">
        <v>403685</v>
      </c>
      <c r="V17" s="290">
        <v>20</v>
      </c>
      <c r="W17" s="56">
        <v>1246</v>
      </c>
      <c r="X17" s="307">
        <v>1220.32</v>
      </c>
      <c r="Y17" s="254">
        <v>5</v>
      </c>
      <c r="Z17" s="257">
        <v>22841.023448156844</v>
      </c>
      <c r="AA17" s="296">
        <v>0.5261389109525757</v>
      </c>
      <c r="AB17" s="292">
        <v>58</v>
      </c>
      <c r="AC17" s="254">
        <v>523.70000000000005</v>
      </c>
      <c r="AD17" s="250">
        <v>0.2</v>
      </c>
      <c r="AE17" s="254">
        <v>23</v>
      </c>
      <c r="AF17" s="254">
        <v>86</v>
      </c>
      <c r="AG17" s="258">
        <f>[1]OK!$B17</f>
        <v>65.057472116796305</v>
      </c>
      <c r="AH17" s="253">
        <v>21.935300000000002</v>
      </c>
      <c r="AI17" s="259">
        <v>0.27664711969644706</v>
      </c>
      <c r="AJ17" s="250">
        <v>226070</v>
      </c>
      <c r="AK17" s="250">
        <v>69149</v>
      </c>
      <c r="AL17" s="253">
        <v>1.3526610836415958</v>
      </c>
      <c r="AM17" s="298">
        <v>237</v>
      </c>
      <c r="AN17" s="302">
        <v>336402</v>
      </c>
      <c r="AO17" s="260">
        <v>0.57881057990372742</v>
      </c>
      <c r="AP17" s="254">
        <v>14</v>
      </c>
      <c r="AQ17" s="253">
        <v>81.2</v>
      </c>
      <c r="AR17" s="254">
        <v>53.3</v>
      </c>
      <c r="AS17" s="305">
        <v>1.2999697915617765E-2</v>
      </c>
      <c r="AT17" s="254">
        <v>485.47</v>
      </c>
      <c r="AU17" s="255">
        <v>21087</v>
      </c>
      <c r="AV17" s="254">
        <v>1.8281722895538204</v>
      </c>
      <c r="AW17" s="254">
        <v>456700</v>
      </c>
      <c r="AX17" s="254">
        <v>65.061326658322898</v>
      </c>
      <c r="AY17" s="251">
        <v>-5.2775566604940094E-4</v>
      </c>
      <c r="AZ17" s="254">
        <v>12.5587151421814</v>
      </c>
      <c r="BA17" s="253">
        <v>3.1171965714128018</v>
      </c>
      <c r="BB17" s="254">
        <v>0</v>
      </c>
      <c r="BC17" s="254">
        <v>69.3</v>
      </c>
      <c r="BD17" s="254">
        <v>0.8</v>
      </c>
      <c r="BE17" s="254">
        <v>21.15</v>
      </c>
      <c r="BF17" s="261">
        <v>246411</v>
      </c>
      <c r="BG17" s="254">
        <v>6.5666762791535449</v>
      </c>
      <c r="BH17" s="300">
        <f>[2]Promedios!$F49</f>
        <v>0.57650000000000001</v>
      </c>
      <c r="BI17" s="250">
        <v>1359834.3</v>
      </c>
      <c r="BJ17" s="254">
        <v>67908719.181404635</v>
      </c>
      <c r="BK17" s="261">
        <v>505262.93500000006</v>
      </c>
      <c r="BL17" s="254">
        <v>63896</v>
      </c>
      <c r="BM17" s="254">
        <v>15.8</v>
      </c>
      <c r="BN17" s="250">
        <v>25191</v>
      </c>
      <c r="BO17" s="254">
        <v>549741</v>
      </c>
      <c r="BP17" s="254">
        <v>10773.54306</v>
      </c>
      <c r="BQ17" s="253">
        <v>5.4218800128328519</v>
      </c>
      <c r="BR17" s="253">
        <f>+[3]Hoja1!$Q19</f>
        <v>0.94370782805643372</v>
      </c>
      <c r="BS17" s="254">
        <v>0</v>
      </c>
      <c r="BT17" s="250">
        <v>0</v>
      </c>
      <c r="BU17" s="254">
        <v>1</v>
      </c>
      <c r="BV17" s="250">
        <v>10478</v>
      </c>
      <c r="BW17" s="250">
        <v>10789</v>
      </c>
      <c r="BX17" s="250">
        <v>142.27029868476447</v>
      </c>
      <c r="BY17" s="254">
        <v>88</v>
      </c>
      <c r="BZ17" s="253">
        <v>244567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0.9462036710242181</v>
      </c>
      <c r="CH17" s="254">
        <v>0</v>
      </c>
      <c r="CI17" s="300">
        <f>+[4]Hoja3!$B18</f>
        <v>0.19</v>
      </c>
      <c r="CJ17" s="250">
        <v>0</v>
      </c>
      <c r="CK17" s="254">
        <v>6.7</v>
      </c>
      <c r="CL17" s="297">
        <v>263868</v>
      </c>
      <c r="CM17" s="253">
        <v>3.8219545536528898E-2</v>
      </c>
      <c r="CN17" s="254">
        <v>1900528.2812487797</v>
      </c>
      <c r="CO17" s="254">
        <v>509392.35847637319</v>
      </c>
      <c r="CP17" s="254">
        <v>567818.62872286129</v>
      </c>
      <c r="CQ17" s="254">
        <v>77.458857999999992</v>
      </c>
      <c r="CR17" s="261">
        <v>764</v>
      </c>
      <c r="CS17" s="254">
        <v>31807412.403794598</v>
      </c>
      <c r="CT17" s="261">
        <v>50281524.867724381</v>
      </c>
      <c r="CU17" s="254">
        <v>2</v>
      </c>
      <c r="CV17" s="254">
        <v>8</v>
      </c>
      <c r="CW17" s="254">
        <v>44</v>
      </c>
      <c r="CX17" s="254">
        <v>9022548.4912394322</v>
      </c>
    </row>
    <row r="18" spans="1:102">
      <c r="A18" s="248" t="s">
        <v>149</v>
      </c>
      <c r="B18" s="250">
        <v>8518.2079538274411</v>
      </c>
      <c r="C18" s="251">
        <v>0.24815160319341306</v>
      </c>
      <c r="D18" s="250">
        <v>6436775</v>
      </c>
      <c r="E18" s="250">
        <v>2888129</v>
      </c>
      <c r="F18" s="56">
        <v>78630</v>
      </c>
      <c r="G18" s="250">
        <v>417338541.20425528</v>
      </c>
      <c r="H18" s="250">
        <v>480321221.12761468</v>
      </c>
      <c r="I18" s="250">
        <v>207540.40213642063</v>
      </c>
      <c r="J18" s="254">
        <v>96196</v>
      </c>
      <c r="K18" s="306">
        <v>60</v>
      </c>
      <c r="L18" s="293">
        <v>3.11</v>
      </c>
      <c r="M18" s="253">
        <v>2.57</v>
      </c>
      <c r="N18" s="253">
        <v>2.08</v>
      </c>
      <c r="O18" s="253">
        <v>3.39</v>
      </c>
      <c r="P18" s="303">
        <v>0.28999999999999998</v>
      </c>
      <c r="Q18" s="254">
        <v>222</v>
      </c>
      <c r="R18" s="255">
        <v>495</v>
      </c>
      <c r="S18" s="254">
        <v>10255</v>
      </c>
      <c r="T18" s="259">
        <v>0.20437977694497764</v>
      </c>
      <c r="U18" s="254">
        <v>3030307</v>
      </c>
      <c r="V18" s="290">
        <v>8</v>
      </c>
      <c r="W18" s="56">
        <v>2108</v>
      </c>
      <c r="X18" s="307">
        <v>2082.13</v>
      </c>
      <c r="Y18" s="254">
        <v>7</v>
      </c>
      <c r="Z18" s="257">
        <v>22703.088506776905</v>
      </c>
      <c r="AA18" s="296">
        <v>0.37638024145419369</v>
      </c>
      <c r="AB18" s="292">
        <v>2260</v>
      </c>
      <c r="AC18" s="254">
        <v>2220.96</v>
      </c>
      <c r="AD18" s="250">
        <v>0.8</v>
      </c>
      <c r="AE18" s="254">
        <v>0</v>
      </c>
      <c r="AF18" s="254">
        <v>1743</v>
      </c>
      <c r="AG18" s="258">
        <f>[1]OK!$B18</f>
        <v>90.831442989593953</v>
      </c>
      <c r="AH18" s="253">
        <v>17.771999999999998</v>
      </c>
      <c r="AI18" s="259">
        <v>0.24405598679787299</v>
      </c>
      <c r="AJ18" s="250">
        <v>460330</v>
      </c>
      <c r="AK18" s="250">
        <v>280595</v>
      </c>
      <c r="AL18" s="253">
        <v>1.4095568044556475</v>
      </c>
      <c r="AM18" s="298">
        <v>601</v>
      </c>
      <c r="AN18" s="302">
        <v>1078989</v>
      </c>
      <c r="AO18" s="260">
        <v>0.62878690491494194</v>
      </c>
      <c r="AP18" s="254">
        <v>6.1</v>
      </c>
      <c r="AQ18" s="253">
        <v>69.599999999999994</v>
      </c>
      <c r="AR18" s="254">
        <v>60.6</v>
      </c>
      <c r="AS18" s="305">
        <v>4.5802705333467593E-2</v>
      </c>
      <c r="AT18" s="254">
        <v>520.89</v>
      </c>
      <c r="AU18" s="255">
        <v>142155</v>
      </c>
      <c r="AV18" s="254">
        <v>6.2753778297186615</v>
      </c>
      <c r="AW18" s="254">
        <v>5004800</v>
      </c>
      <c r="AX18" s="254">
        <v>60.932912629535842</v>
      </c>
      <c r="AY18" s="251">
        <v>3.8933550027242525E-4</v>
      </c>
      <c r="AZ18" s="254">
        <v>41.74156177657121</v>
      </c>
      <c r="BA18" s="253">
        <v>13.010483131601525</v>
      </c>
      <c r="BB18" s="254">
        <v>0</v>
      </c>
      <c r="BC18" s="254">
        <v>66</v>
      </c>
      <c r="BD18" s="254">
        <v>21.5</v>
      </c>
      <c r="BE18" s="254">
        <v>26.9</v>
      </c>
      <c r="BF18" s="261">
        <v>296368</v>
      </c>
      <c r="BG18" s="254">
        <v>11.596919836630882</v>
      </c>
      <c r="BH18" s="300">
        <f>[2]Promedios!$F50</f>
        <v>0.66383333333333328</v>
      </c>
      <c r="BI18" s="250">
        <v>3517706.7</v>
      </c>
      <c r="BJ18" s="254">
        <v>163022569.41945741</v>
      </c>
      <c r="BK18" s="261">
        <v>1293484.9624999999</v>
      </c>
      <c r="BL18" s="254">
        <v>323095</v>
      </c>
      <c r="BM18" s="254">
        <v>32.9</v>
      </c>
      <c r="BN18" s="250">
        <v>125357</v>
      </c>
      <c r="BO18" s="254">
        <v>1554015</v>
      </c>
      <c r="BP18" s="254">
        <v>66608.243082999994</v>
      </c>
      <c r="BQ18" s="253">
        <v>9.6681825837965309</v>
      </c>
      <c r="BR18" s="253">
        <f>+[3]Hoja1!$Q20</f>
        <v>4.9395737583691268</v>
      </c>
      <c r="BS18" s="254">
        <v>125.968135</v>
      </c>
      <c r="BT18" s="250">
        <v>153549</v>
      </c>
      <c r="BU18" s="254">
        <v>90</v>
      </c>
      <c r="BV18" s="250">
        <v>24833</v>
      </c>
      <c r="BW18" s="250">
        <v>16063</v>
      </c>
      <c r="BX18" s="250">
        <v>70.678161775194042</v>
      </c>
      <c r="BY18" s="254">
        <v>665</v>
      </c>
      <c r="BZ18" s="253">
        <v>2292795</v>
      </c>
      <c r="CA18" s="253">
        <v>0.25435584382551191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0.89917209530752973</v>
      </c>
      <c r="CH18" s="254">
        <v>0</v>
      </c>
      <c r="CI18" s="300">
        <f>+[4]Hoja3!$B19</f>
        <v>0.17114682238938678</v>
      </c>
      <c r="CJ18" s="250">
        <v>0</v>
      </c>
      <c r="CK18" s="254">
        <v>11.6</v>
      </c>
      <c r="CL18" s="297">
        <v>855004</v>
      </c>
      <c r="CM18" s="253">
        <v>0.10637551233501347</v>
      </c>
      <c r="CN18" s="254">
        <v>18062189.495011702</v>
      </c>
      <c r="CO18" s="254">
        <v>9870587.9925590493</v>
      </c>
      <c r="CP18" s="254">
        <v>10030144.38972077</v>
      </c>
      <c r="CQ18" s="254">
        <v>490.49210241915864</v>
      </c>
      <c r="CR18" s="261">
        <v>3183</v>
      </c>
      <c r="CS18" s="254">
        <v>129238780.27704632</v>
      </c>
      <c r="CT18" s="261">
        <v>291162883.75632131</v>
      </c>
      <c r="CU18" s="254">
        <v>41</v>
      </c>
      <c r="CV18" s="254">
        <v>40</v>
      </c>
      <c r="CW18" s="254">
        <v>323</v>
      </c>
      <c r="CX18" s="254">
        <v>44732400.848930739</v>
      </c>
    </row>
    <row r="19" spans="1:102">
      <c r="A19" s="248" t="s">
        <v>150</v>
      </c>
      <c r="B19" s="250">
        <v>9281.6182130552297</v>
      </c>
      <c r="C19" s="251">
        <v>0.22360913113685352</v>
      </c>
      <c r="D19" s="250">
        <v>13794772</v>
      </c>
      <c r="E19" s="250">
        <v>5529871</v>
      </c>
      <c r="F19" s="56">
        <v>22333</v>
      </c>
      <c r="G19" s="250">
        <v>543428736.99433672</v>
      </c>
      <c r="H19" s="250">
        <v>651326152.76893544</v>
      </c>
      <c r="I19" s="250">
        <v>340259.171933626</v>
      </c>
      <c r="J19" s="254">
        <v>218666</v>
      </c>
      <c r="K19" s="306">
        <v>55</v>
      </c>
      <c r="L19" s="293">
        <v>3.44</v>
      </c>
      <c r="M19" s="253">
        <v>2.6</v>
      </c>
      <c r="N19" s="253">
        <v>3.26</v>
      </c>
      <c r="O19" s="253">
        <v>2.73</v>
      </c>
      <c r="P19" s="303">
        <v>0.48333333333333334</v>
      </c>
      <c r="Q19" s="254">
        <v>187</v>
      </c>
      <c r="R19" s="302">
        <v>1932</v>
      </c>
      <c r="S19" s="254">
        <v>16510</v>
      </c>
      <c r="T19" s="259">
        <v>0.15673706602681595</v>
      </c>
      <c r="U19" s="254">
        <v>645858</v>
      </c>
      <c r="V19" s="290">
        <v>22</v>
      </c>
      <c r="W19" s="56">
        <v>1679</v>
      </c>
      <c r="X19" s="307">
        <v>1501.03</v>
      </c>
      <c r="Y19" s="254">
        <v>12</v>
      </c>
      <c r="Z19" s="257">
        <v>32175.788315483889</v>
      </c>
      <c r="AA19" s="296">
        <v>2.3063268057879398</v>
      </c>
      <c r="AB19" s="292">
        <v>4246</v>
      </c>
      <c r="AC19" s="254">
        <v>5148.33</v>
      </c>
      <c r="AD19" s="250">
        <v>0.2</v>
      </c>
      <c r="AE19" s="254">
        <v>0</v>
      </c>
      <c r="AF19" s="254">
        <v>3429</v>
      </c>
      <c r="AG19" s="258">
        <f>[1]OK!$B19</f>
        <v>84.172873364822848</v>
      </c>
      <c r="AH19" s="253">
        <v>18.470800000000001</v>
      </c>
      <c r="AI19" s="259">
        <v>0.23565046191125247</v>
      </c>
      <c r="AJ19" s="250">
        <v>1373691</v>
      </c>
      <c r="AK19" s="250">
        <v>463270</v>
      </c>
      <c r="AL19" s="253">
        <v>0.88649526066831685</v>
      </c>
      <c r="AM19" s="298">
        <v>908</v>
      </c>
      <c r="AN19" s="302">
        <v>1903408</v>
      </c>
      <c r="AO19" s="260">
        <v>0.52424504468665978</v>
      </c>
      <c r="AP19" s="254">
        <v>6.1</v>
      </c>
      <c r="AQ19" s="253">
        <v>75.7</v>
      </c>
      <c r="AR19" s="254">
        <v>58.5</v>
      </c>
      <c r="AS19" s="305">
        <v>0.3641258013627362</v>
      </c>
      <c r="AT19" s="254">
        <v>494.91</v>
      </c>
      <c r="AU19" s="255">
        <v>186399</v>
      </c>
      <c r="AV19" s="254">
        <v>14.645179961870031</v>
      </c>
      <c r="AW19" s="254">
        <v>26960900</v>
      </c>
      <c r="AX19" s="254">
        <v>55.354354932004654</v>
      </c>
      <c r="AY19" s="251">
        <v>-4.1800545605443218E-3</v>
      </c>
      <c r="AZ19" s="254">
        <v>123.83587739443168</v>
      </c>
      <c r="BA19" s="253">
        <v>12.636158241732435</v>
      </c>
      <c r="BB19" s="254">
        <v>0</v>
      </c>
      <c r="BC19" s="254">
        <v>51.1</v>
      </c>
      <c r="BD19" s="254">
        <v>9.1999999999999993</v>
      </c>
      <c r="BE19" s="254">
        <v>22.97</v>
      </c>
      <c r="BF19" s="261">
        <v>460853</v>
      </c>
      <c r="BG19" s="254">
        <v>13.223892852972494</v>
      </c>
      <c r="BH19" s="300">
        <f>[2]Promedios!$F51</f>
        <v>0.69533333333333336</v>
      </c>
      <c r="BI19" s="250">
        <v>5682494.0999999996</v>
      </c>
      <c r="BJ19" s="254">
        <v>232694261.3497557</v>
      </c>
      <c r="BK19" s="261">
        <v>886763.37750000006</v>
      </c>
      <c r="BL19" s="254">
        <v>437634</v>
      </c>
      <c r="BM19" s="254">
        <v>8.4</v>
      </c>
      <c r="BN19" s="250">
        <v>273305</v>
      </c>
      <c r="BO19" s="254">
        <v>3112118</v>
      </c>
      <c r="BP19" s="254">
        <v>58509.312532999989</v>
      </c>
      <c r="BQ19" s="253">
        <v>7.8160484481453452</v>
      </c>
      <c r="BR19" s="253">
        <f>+[3]Hoja1!$Q21</f>
        <v>0.5916140191816055</v>
      </c>
      <c r="BS19" s="254">
        <v>31.371541000000004</v>
      </c>
      <c r="BT19" s="250">
        <v>46647</v>
      </c>
      <c r="BU19" s="254">
        <v>4</v>
      </c>
      <c r="BV19" s="250">
        <v>74616</v>
      </c>
      <c r="BW19" s="250">
        <v>28425</v>
      </c>
      <c r="BX19" s="250">
        <v>274.57946698460228</v>
      </c>
      <c r="BY19" s="254">
        <v>545</v>
      </c>
      <c r="BZ19" s="253">
        <v>2342547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0.88706019636673927</v>
      </c>
      <c r="CH19" s="254">
        <v>0</v>
      </c>
      <c r="CI19" s="300">
        <f>+[4]Hoja3!$B20</f>
        <v>0.21005603075667942</v>
      </c>
      <c r="CJ19" s="250">
        <v>35.846066766686008</v>
      </c>
      <c r="CK19" s="254">
        <v>17</v>
      </c>
      <c r="CL19" s="297">
        <v>1523360</v>
      </c>
      <c r="CM19" s="253">
        <v>8.7938228783445154E-4</v>
      </c>
      <c r="CN19" s="254">
        <v>10262584.344751554</v>
      </c>
      <c r="CO19" s="254">
        <v>4472341.0995662846</v>
      </c>
      <c r="CP19" s="254">
        <v>9653175.384792313</v>
      </c>
      <c r="CQ19" s="254">
        <v>811.0160499999987</v>
      </c>
      <c r="CR19" s="261">
        <v>906</v>
      </c>
      <c r="CS19" s="254">
        <v>188446719.68578354</v>
      </c>
      <c r="CT19" s="261">
        <v>386187271.53797638</v>
      </c>
      <c r="CU19" s="254">
        <v>55</v>
      </c>
      <c r="CV19" s="254">
        <v>177</v>
      </c>
      <c r="CW19" s="254">
        <v>476</v>
      </c>
      <c r="CX19" s="254">
        <v>58247921.329228744</v>
      </c>
    </row>
    <row r="20" spans="1:102">
      <c r="A20" s="248" t="s">
        <v>151</v>
      </c>
      <c r="B20" s="250">
        <v>2746.3240925847563</v>
      </c>
      <c r="C20" s="251">
        <v>0.17130388320423759</v>
      </c>
      <c r="D20" s="250">
        <v>4028585</v>
      </c>
      <c r="E20" s="250">
        <v>1603441</v>
      </c>
      <c r="F20" s="56">
        <v>58667</v>
      </c>
      <c r="G20" s="250">
        <v>153937445.58329326</v>
      </c>
      <c r="H20" s="250">
        <v>174922927.37206587</v>
      </c>
      <c r="I20" s="250">
        <v>130855.39686255397</v>
      </c>
      <c r="J20" s="254">
        <v>27444</v>
      </c>
      <c r="K20" s="306">
        <v>28</v>
      </c>
      <c r="L20" s="293">
        <v>2.25</v>
      </c>
      <c r="M20" s="253">
        <v>2.87</v>
      </c>
      <c r="N20" s="253">
        <v>3.21</v>
      </c>
      <c r="O20" s="253">
        <v>1.54</v>
      </c>
      <c r="P20" s="303">
        <v>0.3113333333333333</v>
      </c>
      <c r="Q20" s="254">
        <v>125</v>
      </c>
      <c r="R20" s="255">
        <v>630</v>
      </c>
      <c r="S20" s="254">
        <v>17259</v>
      </c>
      <c r="T20" s="259">
        <v>0.20437977694497764</v>
      </c>
      <c r="U20" s="254">
        <v>2602727</v>
      </c>
      <c r="V20" s="290">
        <v>14</v>
      </c>
      <c r="W20" s="56">
        <v>1765</v>
      </c>
      <c r="X20" s="307">
        <v>851.61</v>
      </c>
      <c r="Y20" s="254">
        <v>3</v>
      </c>
      <c r="Z20" s="257">
        <v>15162.558703965335</v>
      </c>
      <c r="AA20" s="296">
        <v>0.55141657039581604</v>
      </c>
      <c r="AB20" s="292">
        <v>524</v>
      </c>
      <c r="AC20" s="254">
        <v>981.98</v>
      </c>
      <c r="AD20" s="250">
        <v>1</v>
      </c>
      <c r="AE20" s="254">
        <v>0</v>
      </c>
      <c r="AF20" s="254">
        <v>60</v>
      </c>
      <c r="AG20" s="258">
        <f>[1]OK!$B20</f>
        <v>69.267182786291528</v>
      </c>
      <c r="AH20" s="253">
        <v>22.4451</v>
      </c>
      <c r="AI20" s="259">
        <v>0.28573667711598744</v>
      </c>
      <c r="AJ20" s="250">
        <v>404909</v>
      </c>
      <c r="AK20" s="250">
        <v>110842</v>
      </c>
      <c r="AL20" s="253">
        <v>1.122726714218516</v>
      </c>
      <c r="AM20" s="298">
        <v>346</v>
      </c>
      <c r="AN20" s="302">
        <v>603082</v>
      </c>
      <c r="AO20" s="260">
        <v>0.56075354755076789</v>
      </c>
      <c r="AP20" s="254">
        <v>13.2</v>
      </c>
      <c r="AQ20" s="253">
        <v>71.5</v>
      </c>
      <c r="AR20" s="254">
        <v>59.2</v>
      </c>
      <c r="AS20" s="305">
        <v>2.3915013593797198E-2</v>
      </c>
      <c r="AT20" s="254">
        <v>499.16</v>
      </c>
      <c r="AU20" s="255">
        <v>35400</v>
      </c>
      <c r="AV20" s="254">
        <v>2.3229360446979803</v>
      </c>
      <c r="AW20" s="254">
        <v>180500</v>
      </c>
      <c r="AX20" s="254">
        <v>67.459543331369659</v>
      </c>
      <c r="AY20" s="251">
        <v>1.1513798035109768E-2</v>
      </c>
      <c r="AZ20" s="254">
        <v>3.0524804574680249</v>
      </c>
      <c r="BA20" s="253">
        <v>8.1884905489125561</v>
      </c>
      <c r="BB20" s="254">
        <v>0</v>
      </c>
      <c r="BC20" s="254">
        <v>53.3</v>
      </c>
      <c r="BD20" s="254">
        <v>11.9</v>
      </c>
      <c r="BE20" s="254">
        <v>23.12</v>
      </c>
      <c r="BF20" s="261">
        <v>467986</v>
      </c>
      <c r="BG20" s="254">
        <v>12.978722572621042</v>
      </c>
      <c r="BH20" s="300">
        <f>[2]Promedios!$F52</f>
        <v>0.57216666666666671</v>
      </c>
      <c r="BI20" s="250">
        <v>1265001.8</v>
      </c>
      <c r="BJ20" s="254">
        <v>56683203.212663151</v>
      </c>
      <c r="BK20" s="261">
        <v>1036283.0575000001</v>
      </c>
      <c r="BL20" s="254">
        <v>148703</v>
      </c>
      <c r="BM20" s="254">
        <v>17.5</v>
      </c>
      <c r="BN20" s="250">
        <v>41439</v>
      </c>
      <c r="BO20" s="254">
        <v>923308</v>
      </c>
      <c r="BP20" s="254">
        <v>26304.383575</v>
      </c>
      <c r="BQ20" s="253">
        <v>6.9183559605728098</v>
      </c>
      <c r="BR20" s="253">
        <f>+[3]Hoja1!$Q22</f>
        <v>1.4893141708243354</v>
      </c>
      <c r="BS20" s="254">
        <v>18681.463141</v>
      </c>
      <c r="BT20" s="250">
        <v>26212</v>
      </c>
      <c r="BU20" s="254">
        <v>31</v>
      </c>
      <c r="BV20" s="250">
        <v>16893</v>
      </c>
      <c r="BW20" s="250">
        <v>9627</v>
      </c>
      <c r="BX20" s="250">
        <v>278.94275208000039</v>
      </c>
      <c r="BY20" s="254">
        <v>248</v>
      </c>
      <c r="BZ20" s="253">
        <v>491808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0.9513225536948563</v>
      </c>
      <c r="CH20" s="254">
        <v>23979333</v>
      </c>
      <c r="CI20" s="300">
        <f>+[4]Hoja3!$B21</f>
        <v>5.2050218827507058E-2</v>
      </c>
      <c r="CJ20" s="250">
        <v>0</v>
      </c>
      <c r="CK20" s="254">
        <v>10.3</v>
      </c>
      <c r="CL20" s="297">
        <v>527333</v>
      </c>
      <c r="CM20" s="253">
        <v>2.7394076645590945E-3</v>
      </c>
      <c r="CN20" s="254">
        <v>4196551.726434675</v>
      </c>
      <c r="CO20" s="254">
        <v>519077.95592382486</v>
      </c>
      <c r="CP20" s="254">
        <v>468561.85314685217</v>
      </c>
      <c r="CQ20" s="254">
        <v>7.7271749999999972</v>
      </c>
      <c r="CR20" s="261">
        <v>1604</v>
      </c>
      <c r="CS20" s="254">
        <v>29312259.113262068</v>
      </c>
      <c r="CT20" s="261">
        <v>115752142.59409115</v>
      </c>
      <c r="CU20" s="254">
        <v>4</v>
      </c>
      <c r="CV20" s="254">
        <v>3</v>
      </c>
      <c r="CW20" s="254">
        <v>184</v>
      </c>
      <c r="CX20" s="254">
        <v>16499441.15490186</v>
      </c>
    </row>
    <row r="21" spans="1:102">
      <c r="A21" s="248" t="s">
        <v>221</v>
      </c>
      <c r="B21" s="250">
        <v>1649.8022869590995</v>
      </c>
      <c r="C21" s="251">
        <v>0.26831772788858937</v>
      </c>
      <c r="D21" s="250">
        <v>1612152</v>
      </c>
      <c r="E21" s="250">
        <v>629259</v>
      </c>
      <c r="F21" s="56">
        <v>4892</v>
      </c>
      <c r="G21" s="250">
        <v>79995690.175438851</v>
      </c>
      <c r="H21" s="250">
        <v>87465171.676712751</v>
      </c>
      <c r="I21" s="250">
        <v>58043.710051478527</v>
      </c>
      <c r="J21" s="254">
        <v>31869</v>
      </c>
      <c r="K21" s="306">
        <v>64</v>
      </c>
      <c r="L21" s="293">
        <v>3.46</v>
      </c>
      <c r="M21" s="253">
        <v>2.64</v>
      </c>
      <c r="N21" s="253">
        <v>1.47</v>
      </c>
      <c r="O21" s="253">
        <v>2.7</v>
      </c>
      <c r="P21" s="303">
        <v>0.64466666666666672</v>
      </c>
      <c r="Q21" s="254">
        <v>23</v>
      </c>
      <c r="R21" s="255">
        <v>210</v>
      </c>
      <c r="S21" s="254">
        <v>4737</v>
      </c>
      <c r="T21" s="259">
        <v>0.15673706602681595</v>
      </c>
      <c r="U21" s="254">
        <v>88488</v>
      </c>
      <c r="V21" s="290">
        <v>1</v>
      </c>
      <c r="W21" s="56">
        <v>994</v>
      </c>
      <c r="X21" s="307">
        <v>1243.82</v>
      </c>
      <c r="Y21" s="254">
        <v>4</v>
      </c>
      <c r="Z21" s="257">
        <v>38325.059886667274</v>
      </c>
      <c r="AA21" s="296">
        <v>0.91321108184005118</v>
      </c>
      <c r="AB21" s="292">
        <v>1058</v>
      </c>
      <c r="AC21" s="254">
        <v>471.73</v>
      </c>
      <c r="AD21" s="250">
        <v>0.8</v>
      </c>
      <c r="AE21" s="254">
        <v>0</v>
      </c>
      <c r="AF21" s="254">
        <v>83</v>
      </c>
      <c r="AG21" s="258">
        <f>[1]OK!$B21</f>
        <v>81.326229018514979</v>
      </c>
      <c r="AH21" s="253">
        <v>17.720500000000001</v>
      </c>
      <c r="AI21" s="259">
        <v>0.28665651953323185</v>
      </c>
      <c r="AJ21" s="250">
        <v>137514</v>
      </c>
      <c r="AK21" s="250">
        <v>35590</v>
      </c>
      <c r="AL21" s="253">
        <v>1.2833777460189857</v>
      </c>
      <c r="AM21" s="298">
        <v>172</v>
      </c>
      <c r="AN21" s="302">
        <v>260606</v>
      </c>
      <c r="AO21" s="260">
        <v>0.66880940479926843</v>
      </c>
      <c r="AP21" s="254">
        <v>8.6999999999999993</v>
      </c>
      <c r="AQ21" s="253">
        <v>82</v>
      </c>
      <c r="AR21" s="254">
        <v>63.4</v>
      </c>
      <c r="AS21" s="305">
        <v>2.856711308025375E-2</v>
      </c>
      <c r="AT21" s="254">
        <v>505.29</v>
      </c>
      <c r="AU21" s="255">
        <v>15089</v>
      </c>
      <c r="AV21" s="254">
        <v>17.48391110914638</v>
      </c>
      <c r="AW21" s="254">
        <v>466500</v>
      </c>
      <c r="AX21" s="254">
        <v>59.397527519578993</v>
      </c>
      <c r="AY21" s="251">
        <v>1.656323928523723E-2</v>
      </c>
      <c r="AZ21" s="254">
        <v>15.989058638431189</v>
      </c>
      <c r="BA21" s="253">
        <v>6.0751496993678398</v>
      </c>
      <c r="BB21" s="254">
        <v>0</v>
      </c>
      <c r="BC21" s="254">
        <v>62.7</v>
      </c>
      <c r="BD21" s="254">
        <v>0.3</v>
      </c>
      <c r="BE21" s="254">
        <v>21.13</v>
      </c>
      <c r="BF21" s="261">
        <v>84840</v>
      </c>
      <c r="BG21" s="254">
        <v>22.835565571805976</v>
      </c>
      <c r="BH21" s="300">
        <f>[2]Promedios!$F53</f>
        <v>0.69016666666666671</v>
      </c>
      <c r="BI21" s="250">
        <v>765911.5</v>
      </c>
      <c r="BJ21" s="254">
        <v>28319169.057031553</v>
      </c>
      <c r="BK21" s="261">
        <v>132327.185</v>
      </c>
      <c r="BL21" s="254">
        <v>51430</v>
      </c>
      <c r="BM21" s="254">
        <v>26.6</v>
      </c>
      <c r="BN21" s="250">
        <v>18027</v>
      </c>
      <c r="BO21" s="254">
        <v>379856</v>
      </c>
      <c r="BP21" s="254">
        <v>10199.325620000001</v>
      </c>
      <c r="BQ21" s="253">
        <v>9.6005154639175263</v>
      </c>
      <c r="BR21" s="253">
        <f>+[3]Hoja1!$Q23</f>
        <v>6.696659584441834</v>
      </c>
      <c r="BS21" s="254">
        <v>0</v>
      </c>
      <c r="BT21" s="250">
        <v>12583</v>
      </c>
      <c r="BU21" s="254">
        <v>10</v>
      </c>
      <c r="BV21" s="250">
        <v>15717</v>
      </c>
      <c r="BW21" s="250">
        <v>5948</v>
      </c>
      <c r="BX21" s="250">
        <v>99.211984943210581</v>
      </c>
      <c r="BY21" s="254">
        <v>104</v>
      </c>
      <c r="BZ21" s="253">
        <v>542998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0.91153768018345549</v>
      </c>
      <c r="CH21" s="254">
        <v>0</v>
      </c>
      <c r="CI21" s="300">
        <f>+[4]Hoja3!$B22</f>
        <v>0.58579204491707737</v>
      </c>
      <c r="CJ21" s="250">
        <v>13.083792331608134</v>
      </c>
      <c r="CK21" s="254">
        <v>7.7</v>
      </c>
      <c r="CL21" s="297">
        <v>200174</v>
      </c>
      <c r="CM21" s="253">
        <v>2.7755358900613934E-7</v>
      </c>
      <c r="CN21" s="254">
        <v>3284652.4317233856</v>
      </c>
      <c r="CO21" s="254">
        <v>303885.93872407294</v>
      </c>
      <c r="CP21" s="254">
        <v>439749.38660600613</v>
      </c>
      <c r="CQ21" s="254">
        <v>43.11075799999999</v>
      </c>
      <c r="CR21" s="261">
        <v>859</v>
      </c>
      <c r="CS21" s="254">
        <v>28388158.771405235</v>
      </c>
      <c r="CT21" s="261">
        <v>51264686.968801074</v>
      </c>
      <c r="CU21" s="254">
        <v>11</v>
      </c>
      <c r="CV21" s="254">
        <v>8</v>
      </c>
      <c r="CW21" s="254">
        <v>481</v>
      </c>
      <c r="CX21" s="254">
        <v>8574231.8099233378</v>
      </c>
    </row>
    <row r="22" spans="1:102">
      <c r="A22" s="248" t="s">
        <v>222</v>
      </c>
      <c r="B22" s="250">
        <v>627.24990803098592</v>
      </c>
      <c r="C22" s="251">
        <v>0.22089324120194659</v>
      </c>
      <c r="D22" s="250">
        <v>926221</v>
      </c>
      <c r="E22" s="250">
        <v>401306</v>
      </c>
      <c r="F22" s="56">
        <v>27862</v>
      </c>
      <c r="G22" s="250">
        <v>35015754.388104022</v>
      </c>
      <c r="H22" s="250">
        <v>44388106.785270005</v>
      </c>
      <c r="I22" s="250">
        <v>27961.570764871558</v>
      </c>
      <c r="J22" s="254">
        <v>6411</v>
      </c>
      <c r="K22" s="306">
        <v>8</v>
      </c>
      <c r="L22" s="293">
        <v>3.49</v>
      </c>
      <c r="M22" s="253">
        <v>2.92</v>
      </c>
      <c r="N22" s="253">
        <v>3.15</v>
      </c>
      <c r="O22" s="253">
        <v>1.96</v>
      </c>
      <c r="P22" s="303">
        <v>0.3116666666666667</v>
      </c>
      <c r="Q22" s="254">
        <v>50</v>
      </c>
      <c r="R22" s="255">
        <v>113</v>
      </c>
      <c r="S22" s="254">
        <v>3872</v>
      </c>
      <c r="T22" s="259">
        <v>0.20437977694497764</v>
      </c>
      <c r="U22" s="254">
        <v>1271817</v>
      </c>
      <c r="V22" s="290">
        <v>3</v>
      </c>
      <c r="W22" s="56">
        <v>1413</v>
      </c>
      <c r="X22" s="307">
        <v>6414.79</v>
      </c>
      <c r="Y22" s="254">
        <v>1</v>
      </c>
      <c r="Z22" s="257">
        <v>103809.15831857811</v>
      </c>
      <c r="AA22" s="296">
        <v>0.46234665582775603</v>
      </c>
      <c r="AB22" s="292">
        <v>1112</v>
      </c>
      <c r="AC22" s="254">
        <v>234.25</v>
      </c>
      <c r="AD22" s="250">
        <v>0.5</v>
      </c>
      <c r="AE22" s="254">
        <v>0</v>
      </c>
      <c r="AF22" s="254">
        <v>0</v>
      </c>
      <c r="AG22" s="258">
        <f>[1]OK!$B22</f>
        <v>80.274201354811694</v>
      </c>
      <c r="AH22" s="253">
        <v>19.700500000000002</v>
      </c>
      <c r="AI22" s="259">
        <v>0.274533756820588</v>
      </c>
      <c r="AJ22" s="250">
        <v>96290</v>
      </c>
      <c r="AK22" s="250">
        <v>33862</v>
      </c>
      <c r="AL22" s="253">
        <v>1.8462116492716101</v>
      </c>
      <c r="AM22" s="298">
        <v>95</v>
      </c>
      <c r="AN22" s="302">
        <v>151520</v>
      </c>
      <c r="AO22" s="260">
        <v>0.60077069438052522</v>
      </c>
      <c r="AP22" s="254">
        <v>8.5</v>
      </c>
      <c r="AQ22" s="253">
        <v>78.2</v>
      </c>
      <c r="AR22" s="254">
        <v>60.8</v>
      </c>
      <c r="AS22" s="305">
        <v>4.4305709394824285E-3</v>
      </c>
      <c r="AT22" s="254">
        <v>498</v>
      </c>
      <c r="AU22" s="255">
        <v>8553</v>
      </c>
      <c r="AV22" s="254">
        <v>1.6199737525630413</v>
      </c>
      <c r="AW22" s="254">
        <v>129100</v>
      </c>
      <c r="AX22" s="254">
        <v>61.221816416672347</v>
      </c>
      <c r="AY22" s="251">
        <v>-3.1450691381312901E-2</v>
      </c>
      <c r="AZ22" s="254">
        <v>6.5934234317060465</v>
      </c>
      <c r="BA22" s="253">
        <v>6.1158429342595211</v>
      </c>
      <c r="BB22" s="254">
        <v>0</v>
      </c>
      <c r="BC22" s="254">
        <v>62.7</v>
      </c>
      <c r="BD22" s="254">
        <v>4.2</v>
      </c>
      <c r="BE22" s="254">
        <v>21.94</v>
      </c>
      <c r="BF22" s="261">
        <v>102108</v>
      </c>
      <c r="BG22" s="254">
        <v>11.358052613750786</v>
      </c>
      <c r="BH22" s="300">
        <f>[2]Promedios!$F54</f>
        <v>0.64100000000000001</v>
      </c>
      <c r="BI22" s="250">
        <v>568172.5</v>
      </c>
      <c r="BJ22" s="254">
        <v>23156029.823531564</v>
      </c>
      <c r="BK22" s="261">
        <v>336191.96</v>
      </c>
      <c r="BL22" s="254">
        <v>28331</v>
      </c>
      <c r="BM22" s="254">
        <v>14</v>
      </c>
      <c r="BN22" s="250">
        <v>17497</v>
      </c>
      <c r="BO22" s="254">
        <v>225112</v>
      </c>
      <c r="BP22" s="254">
        <v>4957.0051439999997</v>
      </c>
      <c r="BQ22" s="253">
        <v>9.0909090909090917</v>
      </c>
      <c r="BR22" s="253">
        <f>+[3]Hoja1!$Q24</f>
        <v>15.9205708248303</v>
      </c>
      <c r="BS22" s="254">
        <v>0.10033399999999999</v>
      </c>
      <c r="BT22" s="250">
        <v>11671</v>
      </c>
      <c r="BU22" s="254">
        <v>3</v>
      </c>
      <c r="BV22" s="250">
        <v>5587</v>
      </c>
      <c r="BW22" s="250">
        <v>3895</v>
      </c>
      <c r="BX22" s="250">
        <v>94.304579077578296</v>
      </c>
      <c r="BY22" s="254">
        <v>54</v>
      </c>
      <c r="BZ22" s="253">
        <v>152361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0.96121788630117788</v>
      </c>
      <c r="CH22" s="254">
        <v>0</v>
      </c>
      <c r="CI22" s="300">
        <f>+[4]Hoja3!$B23</f>
        <v>0.22201779266546956</v>
      </c>
      <c r="CJ22" s="250">
        <v>9.1092831835088788</v>
      </c>
      <c r="CK22" s="254">
        <v>6.4</v>
      </c>
      <c r="CL22" s="297">
        <v>114496</v>
      </c>
      <c r="CM22" s="253">
        <v>0</v>
      </c>
      <c r="CN22" s="254">
        <v>2716705.5773230605</v>
      </c>
      <c r="CO22" s="254">
        <v>32168.947945854597</v>
      </c>
      <c r="CP22" s="254">
        <v>22986.738684539549</v>
      </c>
      <c r="CQ22" s="254">
        <v>40.294122000000002</v>
      </c>
      <c r="CR22" s="261">
        <v>491</v>
      </c>
      <c r="CS22" s="254">
        <v>5907232.2253887756</v>
      </c>
      <c r="CT22" s="261">
        <v>26154295.364769403</v>
      </c>
      <c r="CU22" s="254">
        <v>1</v>
      </c>
      <c r="CV22" s="254">
        <v>0</v>
      </c>
      <c r="CW22" s="254">
        <v>10</v>
      </c>
      <c r="CX22" s="254">
        <v>3753057.6704795226</v>
      </c>
    </row>
    <row r="23" spans="1:102">
      <c r="A23" s="248" t="s">
        <v>223</v>
      </c>
      <c r="B23" s="250">
        <v>9831.5372571222415</v>
      </c>
      <c r="C23" s="251">
        <v>0.37490559910822058</v>
      </c>
      <c r="D23" s="250">
        <v>3932436</v>
      </c>
      <c r="E23" s="250">
        <v>1650409</v>
      </c>
      <c r="F23" s="56">
        <v>64203</v>
      </c>
      <c r="G23" s="250">
        <v>438575051.72252125</v>
      </c>
      <c r="H23" s="250">
        <v>490925469.55916011</v>
      </c>
      <c r="I23" s="250">
        <v>107747.92530825689</v>
      </c>
      <c r="J23" s="254">
        <v>57299</v>
      </c>
      <c r="K23" s="306">
        <v>34</v>
      </c>
      <c r="L23" s="293">
        <v>3.3</v>
      </c>
      <c r="M23" s="253">
        <v>2.6</v>
      </c>
      <c r="N23" s="253">
        <v>3.01</v>
      </c>
      <c r="O23" s="253">
        <v>3.94</v>
      </c>
      <c r="P23" s="303">
        <v>0.38666666666666671</v>
      </c>
      <c r="Q23" s="254">
        <v>159</v>
      </c>
      <c r="R23" s="255">
        <v>92</v>
      </c>
      <c r="S23" s="254">
        <v>580</v>
      </c>
      <c r="T23" s="259">
        <v>4.7709341880790854E-3</v>
      </c>
      <c r="U23" s="254">
        <v>348637</v>
      </c>
      <c r="V23" s="290">
        <v>23</v>
      </c>
      <c r="W23" s="56">
        <v>1302</v>
      </c>
      <c r="X23" s="307">
        <v>1834.43</v>
      </c>
      <c r="Y23" s="254">
        <v>6</v>
      </c>
      <c r="Z23" s="257">
        <v>4441.1080458975503</v>
      </c>
      <c r="AA23" s="296">
        <v>0.70626993886646428</v>
      </c>
      <c r="AB23" s="292">
        <v>8472</v>
      </c>
      <c r="AC23" s="254">
        <v>1540.15</v>
      </c>
      <c r="AD23" s="250">
        <v>0.8</v>
      </c>
      <c r="AE23" s="254">
        <v>7</v>
      </c>
      <c r="AF23" s="254">
        <v>1445</v>
      </c>
      <c r="AG23" s="258">
        <f>[1]OK!$B23</f>
        <v>91.835500201049882</v>
      </c>
      <c r="AH23" s="253">
        <v>13.9331</v>
      </c>
      <c r="AI23" s="259">
        <v>0.19345690966938719</v>
      </c>
      <c r="AJ23" s="250">
        <v>233570</v>
      </c>
      <c r="AK23" s="250">
        <v>339676</v>
      </c>
      <c r="AL23" s="253">
        <v>1.3805691942602498</v>
      </c>
      <c r="AM23" s="298">
        <v>155</v>
      </c>
      <c r="AN23" s="302">
        <v>635307</v>
      </c>
      <c r="AO23" s="260">
        <v>0.54903096746490732</v>
      </c>
      <c r="AP23" s="254">
        <v>3.2</v>
      </c>
      <c r="AQ23" s="253">
        <v>81.900000000000006</v>
      </c>
      <c r="AR23" s="254">
        <v>53.4</v>
      </c>
      <c r="AS23" s="305">
        <v>4.1113684422515347E-2</v>
      </c>
      <c r="AT23" s="254">
        <v>519.6</v>
      </c>
      <c r="AU23" s="255">
        <v>145748</v>
      </c>
      <c r="AV23" s="254">
        <v>13.745267674168197</v>
      </c>
      <c r="AW23" s="254">
        <v>8635400</v>
      </c>
      <c r="AX23" s="254">
        <v>51.910417539476462</v>
      </c>
      <c r="AY23" s="251">
        <v>3.0406253444275166E-2</v>
      </c>
      <c r="AZ23" s="254">
        <v>95.868998084920733</v>
      </c>
      <c r="BA23" s="253">
        <v>11.173120711458509</v>
      </c>
      <c r="BB23" s="254">
        <v>0</v>
      </c>
      <c r="BC23" s="254">
        <v>62.5</v>
      </c>
      <c r="BD23" s="254">
        <v>10.7</v>
      </c>
      <c r="BE23" s="254">
        <v>32.85</v>
      </c>
      <c r="BF23" s="261">
        <v>51426</v>
      </c>
      <c r="BG23" s="254">
        <v>8.0123342397497339</v>
      </c>
      <c r="BH23" s="300">
        <f>[2]Promedios!$F55</f>
        <v>0.75850000000000006</v>
      </c>
      <c r="BI23" s="250">
        <v>3893703.2</v>
      </c>
      <c r="BJ23" s="254">
        <v>244717263.26520303</v>
      </c>
      <c r="BK23" s="261">
        <v>314093.13250000001</v>
      </c>
      <c r="BL23" s="254">
        <v>199296</v>
      </c>
      <c r="BM23" s="254">
        <v>47.9</v>
      </c>
      <c r="BN23" s="250">
        <v>119789</v>
      </c>
      <c r="BO23" s="254">
        <v>978889</v>
      </c>
      <c r="BP23" s="254">
        <v>70860.826507999998</v>
      </c>
      <c r="BQ23" s="253">
        <v>16.493137718883105</v>
      </c>
      <c r="BR23" s="253">
        <f>+[3]Hoja1!$Q25</f>
        <v>46.206768233375925</v>
      </c>
      <c r="BS23" s="254">
        <v>41.896396000000003</v>
      </c>
      <c r="BT23" s="250">
        <v>89509</v>
      </c>
      <c r="BU23" s="254">
        <v>60</v>
      </c>
      <c r="BV23" s="250">
        <v>45174</v>
      </c>
      <c r="BW23" s="250">
        <v>18175</v>
      </c>
      <c r="BX23" s="250">
        <v>0.82880744456277755</v>
      </c>
      <c r="BY23" s="254">
        <v>547</v>
      </c>
      <c r="BZ23" s="253">
        <v>3390476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0.74241451691658544</v>
      </c>
      <c r="CH23" s="254">
        <v>0</v>
      </c>
      <c r="CI23" s="300">
        <f>+[4]Hoja3!$B24</f>
        <v>0.11080548162708045</v>
      </c>
      <c r="CJ23" s="250">
        <v>0</v>
      </c>
      <c r="CK23" s="254">
        <v>7.1</v>
      </c>
      <c r="CL23" s="297">
        <v>324653</v>
      </c>
      <c r="CM23" s="253">
        <v>9.5160635758699905E-3</v>
      </c>
      <c r="CN23" s="254">
        <v>8565909.9404460918</v>
      </c>
      <c r="CO23" s="254">
        <v>12330215.549942523</v>
      </c>
      <c r="CP23" s="254">
        <v>12894602.95353841</v>
      </c>
      <c r="CQ23" s="254">
        <v>2090.3406355574698</v>
      </c>
      <c r="CR23" s="261">
        <v>1025</v>
      </c>
      <c r="CS23" s="254">
        <v>140118658.39948684</v>
      </c>
      <c r="CT23" s="261">
        <v>335249827.46958274</v>
      </c>
      <c r="CU23" s="254">
        <v>66</v>
      </c>
      <c r="CV23" s="254">
        <v>138</v>
      </c>
      <c r="CW23" s="254">
        <v>199</v>
      </c>
      <c r="CX23" s="254">
        <v>46276114.28123486</v>
      </c>
    </row>
    <row r="24" spans="1:102">
      <c r="A24" s="248" t="s">
        <v>224</v>
      </c>
      <c r="B24" s="250">
        <v>1899.7421492582346</v>
      </c>
      <c r="C24" s="251">
        <v>0.13515954557093085</v>
      </c>
      <c r="D24" s="250">
        <v>3501004</v>
      </c>
      <c r="E24" s="250">
        <v>1336246</v>
      </c>
      <c r="F24" s="56">
        <v>93343</v>
      </c>
      <c r="G24" s="250">
        <v>97042985.502742842</v>
      </c>
      <c r="H24" s="250">
        <v>114378285.77581953</v>
      </c>
      <c r="I24" s="250">
        <v>103550.79241682163</v>
      </c>
      <c r="J24" s="254">
        <v>35109</v>
      </c>
      <c r="K24" s="306">
        <v>48</v>
      </c>
      <c r="L24" s="293">
        <v>3.31</v>
      </c>
      <c r="M24" s="253">
        <v>2.7</v>
      </c>
      <c r="N24" s="253">
        <v>2.13</v>
      </c>
      <c r="O24" s="253">
        <v>2.6</v>
      </c>
      <c r="P24" s="303">
        <v>0.53700000000000003</v>
      </c>
      <c r="Q24" s="254">
        <v>68</v>
      </c>
      <c r="R24" s="255">
        <v>640</v>
      </c>
      <c r="S24" s="254">
        <v>8121</v>
      </c>
      <c r="T24" s="259">
        <v>0.3279523315260533</v>
      </c>
      <c r="U24" s="254">
        <v>5105015</v>
      </c>
      <c r="V24" s="290">
        <v>20</v>
      </c>
      <c r="W24" s="56">
        <v>3345</v>
      </c>
      <c r="X24" s="307">
        <v>5370.62</v>
      </c>
      <c r="Y24" s="254">
        <v>5</v>
      </c>
      <c r="Z24" s="257">
        <v>49749.791851903123</v>
      </c>
      <c r="AA24" s="296">
        <v>0.39217878629101183</v>
      </c>
      <c r="AB24" s="292">
        <v>366</v>
      </c>
      <c r="AC24" s="254">
        <v>702.53</v>
      </c>
      <c r="AD24" s="250">
        <v>0</v>
      </c>
      <c r="AE24" s="254">
        <v>15</v>
      </c>
      <c r="AF24" s="254">
        <v>0</v>
      </c>
      <c r="AG24" s="258">
        <f>[1]OK!$B24</f>
        <v>45.547151943174889</v>
      </c>
      <c r="AH24" s="253">
        <v>25.3276</v>
      </c>
      <c r="AI24" s="259">
        <v>0.30231910300160181</v>
      </c>
      <c r="AJ24" s="250">
        <v>258735</v>
      </c>
      <c r="AK24" s="250">
        <v>70722</v>
      </c>
      <c r="AL24" s="253">
        <v>1.042843709975767</v>
      </c>
      <c r="AM24" s="298">
        <v>663</v>
      </c>
      <c r="AN24" s="302">
        <v>573768</v>
      </c>
      <c r="AO24" s="260">
        <v>0.57706526914690026</v>
      </c>
      <c r="AP24" s="254">
        <v>20.3</v>
      </c>
      <c r="AQ24" s="253">
        <v>75.3</v>
      </c>
      <c r="AR24" s="254">
        <v>64.8</v>
      </c>
      <c r="AS24" s="305">
        <v>1.4067062732856711E-2</v>
      </c>
      <c r="AT24" s="254">
        <v>433.99</v>
      </c>
      <c r="AU24" s="255">
        <v>89823</v>
      </c>
      <c r="AV24" s="254">
        <v>2.5520185493088161</v>
      </c>
      <c r="AW24" s="254">
        <v>230800</v>
      </c>
      <c r="AX24" s="254">
        <v>71.805016110441173</v>
      </c>
      <c r="AY24" s="251">
        <v>-2.7701351603100499E-3</v>
      </c>
      <c r="AZ24" s="254">
        <v>4.8396838979211756</v>
      </c>
      <c r="BA24" s="253">
        <v>4.8223995991803141</v>
      </c>
      <c r="BB24" s="254">
        <v>0</v>
      </c>
      <c r="BC24" s="254">
        <v>50.7</v>
      </c>
      <c r="BD24" s="254">
        <v>25.1</v>
      </c>
      <c r="BE24" s="254">
        <v>16.96</v>
      </c>
      <c r="BF24" s="261">
        <v>575387</v>
      </c>
      <c r="BG24" s="254">
        <v>8.1165063201650796</v>
      </c>
      <c r="BH24" s="300">
        <f>[2]Promedios!$F56</f>
        <v>0.50116666666666665</v>
      </c>
      <c r="BI24" s="250">
        <v>486804.8</v>
      </c>
      <c r="BJ24" s="254">
        <v>43408791.734357424</v>
      </c>
      <c r="BK24" s="261">
        <v>1089172.5</v>
      </c>
      <c r="BL24" s="254">
        <v>31397</v>
      </c>
      <c r="BM24" s="254">
        <v>8.6</v>
      </c>
      <c r="BN24" s="250">
        <v>27019</v>
      </c>
      <c r="BO24" s="254">
        <v>802132</v>
      </c>
      <c r="BP24" s="254">
        <v>10414.604622000001</v>
      </c>
      <c r="BQ24" s="253">
        <v>1.1427182105519085</v>
      </c>
      <c r="BR24" s="253">
        <f>+[3]Hoja1!$Q26</f>
        <v>3.6325989429137078</v>
      </c>
      <c r="BS24" s="254">
        <v>15347.188198</v>
      </c>
      <c r="BT24" s="250">
        <v>27280</v>
      </c>
      <c r="BU24" s="254">
        <v>20</v>
      </c>
      <c r="BV24" s="250">
        <v>10469</v>
      </c>
      <c r="BW24" s="250">
        <v>5293</v>
      </c>
      <c r="BX24" s="250">
        <v>343.34221316545751</v>
      </c>
      <c r="BY24" s="254">
        <v>116</v>
      </c>
      <c r="BZ24" s="253">
        <v>159671</v>
      </c>
      <c r="CA24" s="253">
        <v>0.53565880676644206</v>
      </c>
      <c r="CB24" s="262">
        <v>71.388486310000005</v>
      </c>
      <c r="CC24" s="254">
        <v>0</v>
      </c>
      <c r="CD24" s="254">
        <v>0.39733333333333332</v>
      </c>
      <c r="CE24" s="254">
        <v>36.380000000000003</v>
      </c>
      <c r="CF24" s="254">
        <v>33.33</v>
      </c>
      <c r="CG24" s="259">
        <v>0.96955283480065635</v>
      </c>
      <c r="CH24" s="254">
        <v>0</v>
      </c>
      <c r="CI24" s="300">
        <f>+[4]Hoja3!$B25</f>
        <v>2.6795558626338054</v>
      </c>
      <c r="CJ24" s="250">
        <v>5.950728245149377</v>
      </c>
      <c r="CK24" s="254">
        <v>7.4</v>
      </c>
      <c r="CL24" s="297">
        <v>412971</v>
      </c>
      <c r="CM24" s="253">
        <v>8.6679523257302306E-3</v>
      </c>
      <c r="CN24" s="254">
        <v>3817991.9196904777</v>
      </c>
      <c r="CO24" s="254">
        <v>116313.99827732363</v>
      </c>
      <c r="CP24" s="254">
        <v>59099.433654532819</v>
      </c>
      <c r="CQ24" s="254">
        <v>-1.5727009999999999</v>
      </c>
      <c r="CR24" s="261">
        <v>1708</v>
      </c>
      <c r="CS24" s="254">
        <v>21230378.992400907</v>
      </c>
      <c r="CT24" s="261">
        <v>69633985.627366439</v>
      </c>
      <c r="CU24" s="254">
        <v>5</v>
      </c>
      <c r="CV24" s="254">
        <v>0</v>
      </c>
      <c r="CW24" s="254">
        <v>33</v>
      </c>
      <c r="CX24" s="254">
        <v>10401251.122996708</v>
      </c>
    </row>
    <row r="25" spans="1:102">
      <c r="A25" s="248" t="s">
        <v>225</v>
      </c>
      <c r="B25" s="250">
        <v>4134.118988340073</v>
      </c>
      <c r="C25" s="251">
        <v>0.19997823177388607</v>
      </c>
      <c r="D25" s="250">
        <v>5277749</v>
      </c>
      <c r="E25" s="250">
        <v>2105415</v>
      </c>
      <c r="F25" s="56">
        <v>34251</v>
      </c>
      <c r="G25" s="250">
        <v>209462771.11163753</v>
      </c>
      <c r="H25" s="250">
        <v>240684913.02633503</v>
      </c>
      <c r="I25" s="250">
        <v>160249.85643340921</v>
      </c>
      <c r="J25" s="254">
        <v>60627</v>
      </c>
      <c r="K25" s="306">
        <v>38</v>
      </c>
      <c r="L25" s="293">
        <v>2.99</v>
      </c>
      <c r="M25" s="253">
        <v>2.17</v>
      </c>
      <c r="N25" s="253">
        <v>1.98</v>
      </c>
      <c r="O25" s="253">
        <v>1.99</v>
      </c>
      <c r="P25" s="303">
        <v>0.55866666666666676</v>
      </c>
      <c r="Q25" s="254">
        <v>103</v>
      </c>
      <c r="R25" s="255">
        <v>435</v>
      </c>
      <c r="S25" s="254">
        <v>7996</v>
      </c>
      <c r="T25" s="259">
        <v>0.15673706602681595</v>
      </c>
      <c r="U25" s="254">
        <v>768226</v>
      </c>
      <c r="V25" s="290">
        <v>15</v>
      </c>
      <c r="W25" s="56">
        <v>1739</v>
      </c>
      <c r="X25" s="307">
        <v>395.57</v>
      </c>
      <c r="Y25" s="254">
        <v>22</v>
      </c>
      <c r="Z25" s="257">
        <v>8297.3062977338068</v>
      </c>
      <c r="AA25" s="296">
        <v>0.91127240768380902</v>
      </c>
      <c r="AB25" s="292">
        <v>557</v>
      </c>
      <c r="AC25" s="254">
        <v>1386.65</v>
      </c>
      <c r="AD25" s="250">
        <v>0.8</v>
      </c>
      <c r="AE25" s="254">
        <v>42</v>
      </c>
      <c r="AF25" s="254">
        <v>791</v>
      </c>
      <c r="AG25" s="258">
        <f>[1]OK!$B25</f>
        <v>63.843267484747642</v>
      </c>
      <c r="AH25" s="253">
        <v>23.4375</v>
      </c>
      <c r="AI25" s="259">
        <v>0.28938345489682687</v>
      </c>
      <c r="AJ25" s="250">
        <v>548639</v>
      </c>
      <c r="AK25" s="250">
        <v>131086</v>
      </c>
      <c r="AL25" s="253">
        <v>1.0839848579384885</v>
      </c>
      <c r="AM25" s="298">
        <v>730</v>
      </c>
      <c r="AN25" s="302">
        <v>819075</v>
      </c>
      <c r="AO25" s="260">
        <v>0.63255237255286256</v>
      </c>
      <c r="AP25" s="254">
        <v>13.8</v>
      </c>
      <c r="AQ25" s="253">
        <v>77.3</v>
      </c>
      <c r="AR25" s="254">
        <v>68.7</v>
      </c>
      <c r="AS25" s="305">
        <v>4.2691236196421976E-2</v>
      </c>
      <c r="AT25" s="254">
        <v>496.3</v>
      </c>
      <c r="AU25" s="255">
        <v>74949</v>
      </c>
      <c r="AV25" s="254">
        <v>3.0739224114684949</v>
      </c>
      <c r="AW25" s="254">
        <v>1005600</v>
      </c>
      <c r="AX25" s="254">
        <v>67.223669611514822</v>
      </c>
      <c r="AY25" s="251">
        <v>9.0353884694617248E-3</v>
      </c>
      <c r="AZ25" s="254">
        <v>13.061346664770396</v>
      </c>
      <c r="BA25" s="253">
        <v>11.560948091703358</v>
      </c>
      <c r="BB25" s="254">
        <v>0</v>
      </c>
      <c r="BC25" s="254">
        <v>54</v>
      </c>
      <c r="BD25" s="254">
        <v>5.5</v>
      </c>
      <c r="BE25" s="254">
        <v>18.43</v>
      </c>
      <c r="BF25" s="261">
        <v>602979</v>
      </c>
      <c r="BG25" s="254">
        <v>7.107387458604042</v>
      </c>
      <c r="BH25" s="300">
        <f>[2]Promedios!$F57</f>
        <v>0.57183333333333342</v>
      </c>
      <c r="BI25" s="250">
        <v>1776125.7</v>
      </c>
      <c r="BJ25" s="254">
        <v>95161333.756576195</v>
      </c>
      <c r="BK25" s="261">
        <v>878274.16</v>
      </c>
      <c r="BL25" s="254">
        <v>117491</v>
      </c>
      <c r="BM25" s="254">
        <v>18</v>
      </c>
      <c r="BN25" s="250">
        <v>50097</v>
      </c>
      <c r="BO25" s="254">
        <v>1215190</v>
      </c>
      <c r="BP25" s="254">
        <v>24425.215043000004</v>
      </c>
      <c r="BQ25" s="253">
        <v>5.5073941866394698</v>
      </c>
      <c r="BR25" s="253">
        <f>+[3]Hoja1!$Q27</f>
        <v>0.17205248288938058</v>
      </c>
      <c r="BS25" s="254">
        <v>0.60270599999999996</v>
      </c>
      <c r="BT25" s="250">
        <v>16958</v>
      </c>
      <c r="BU25" s="254">
        <v>8</v>
      </c>
      <c r="BV25" s="250">
        <v>28462</v>
      </c>
      <c r="BW25" s="250">
        <v>8126</v>
      </c>
      <c r="BX25" s="250">
        <v>156.61286986312734</v>
      </c>
      <c r="BY25" s="254">
        <v>234</v>
      </c>
      <c r="BZ25" s="253">
        <v>834407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0.86623352930935593</v>
      </c>
      <c r="CH25" s="254">
        <v>0</v>
      </c>
      <c r="CI25" s="300">
        <f>+[4]Hoja3!$B26</f>
        <v>0.47755955388743038</v>
      </c>
      <c r="CJ25" s="250">
        <v>30.529194745115273</v>
      </c>
      <c r="CK25" s="254">
        <v>12.1</v>
      </c>
      <c r="CL25" s="297">
        <v>576679</v>
      </c>
      <c r="CM25" s="253">
        <v>6.7584298922994932E-4</v>
      </c>
      <c r="CN25" s="254">
        <v>4907898.6667360431</v>
      </c>
      <c r="CO25" s="254">
        <v>4509513.2995177293</v>
      </c>
      <c r="CP25" s="254">
        <v>3213243.5769293942</v>
      </c>
      <c r="CQ25" s="254">
        <v>498.99500599999976</v>
      </c>
      <c r="CR25" s="261">
        <v>1406</v>
      </c>
      <c r="CS25" s="254">
        <v>69225174.35579817</v>
      </c>
      <c r="CT25" s="261">
        <v>142140904.14507285</v>
      </c>
      <c r="CU25" s="254">
        <v>14</v>
      </c>
      <c r="CV25" s="254">
        <v>20</v>
      </c>
      <c r="CW25" s="254">
        <v>350</v>
      </c>
      <c r="CX25" s="254">
        <v>22407523.308443841</v>
      </c>
    </row>
    <row r="26" spans="1:102">
      <c r="A26" s="248" t="s">
        <v>226</v>
      </c>
      <c r="B26" s="250">
        <v>2084.9035724593255</v>
      </c>
      <c r="C26" s="251">
        <v>0.30029133868575009</v>
      </c>
      <c r="D26" s="250">
        <v>1455973</v>
      </c>
      <c r="E26" s="250">
        <v>564350</v>
      </c>
      <c r="F26" s="56">
        <v>11658</v>
      </c>
      <c r="G26" s="250">
        <v>97238882.194307163</v>
      </c>
      <c r="H26" s="250">
        <v>114478126.44775276</v>
      </c>
      <c r="I26" s="250">
        <v>38663.914595100883</v>
      </c>
      <c r="J26" s="254">
        <v>19667</v>
      </c>
      <c r="K26" s="306">
        <v>26</v>
      </c>
      <c r="L26" s="293">
        <v>3.18</v>
      </c>
      <c r="M26" s="253">
        <v>3.04</v>
      </c>
      <c r="N26" s="253">
        <v>3.37</v>
      </c>
      <c r="O26" s="253">
        <v>3.29</v>
      </c>
      <c r="P26" s="303">
        <v>0.35433333333333339</v>
      </c>
      <c r="Q26" s="254">
        <v>79</v>
      </c>
      <c r="R26" s="255">
        <v>108</v>
      </c>
      <c r="S26" s="254">
        <v>1999</v>
      </c>
      <c r="T26" s="259">
        <v>0.20437977694497764</v>
      </c>
      <c r="U26" s="254">
        <v>247372</v>
      </c>
      <c r="V26" s="290">
        <v>3</v>
      </c>
      <c r="W26" s="56">
        <v>652</v>
      </c>
      <c r="X26" s="307">
        <v>3860.73</v>
      </c>
      <c r="Y26" s="254">
        <v>15</v>
      </c>
      <c r="Z26" s="257">
        <v>2319.1068153976371</v>
      </c>
      <c r="AA26" s="296">
        <v>0.96933737005135412</v>
      </c>
      <c r="AB26" s="292">
        <v>661</v>
      </c>
      <c r="AC26" s="254">
        <v>431.86</v>
      </c>
      <c r="AD26" s="250">
        <v>0</v>
      </c>
      <c r="AE26" s="254">
        <v>1</v>
      </c>
      <c r="AF26" s="254">
        <v>321</v>
      </c>
      <c r="AG26" s="258">
        <f>[1]OK!$B26</f>
        <v>77.1585089610182</v>
      </c>
      <c r="AH26" s="253">
        <v>19.713899999999999</v>
      </c>
      <c r="AI26" s="259">
        <v>0.21366928648482048</v>
      </c>
      <c r="AJ26" s="250">
        <v>129732</v>
      </c>
      <c r="AK26" s="250">
        <v>68446</v>
      </c>
      <c r="AL26" s="253">
        <v>1.3990644057273041</v>
      </c>
      <c r="AM26" s="298">
        <v>165</v>
      </c>
      <c r="AN26" s="302">
        <v>239788</v>
      </c>
      <c r="AO26" s="260">
        <v>0.66213376618870079</v>
      </c>
      <c r="AP26" s="254">
        <v>9.1</v>
      </c>
      <c r="AQ26" s="253">
        <v>68.5</v>
      </c>
      <c r="AR26" s="254">
        <v>53</v>
      </c>
      <c r="AS26" s="305">
        <v>2.3267210418554694E-2</v>
      </c>
      <c r="AT26" s="254">
        <v>499.47</v>
      </c>
      <c r="AU26" s="255">
        <v>40131</v>
      </c>
      <c r="AV26" s="254">
        <v>5.0225574997871796</v>
      </c>
      <c r="AW26" s="254">
        <v>1406400</v>
      </c>
      <c r="AX26" s="254">
        <v>62.888071514527901</v>
      </c>
      <c r="AY26" s="251">
        <v>1.5980051100632275E-2</v>
      </c>
      <c r="AZ26" s="254">
        <v>44.092903229841703</v>
      </c>
      <c r="BA26" s="253">
        <v>15.116944139693457</v>
      </c>
      <c r="BB26" s="254">
        <v>0</v>
      </c>
      <c r="BC26" s="254">
        <v>67.5</v>
      </c>
      <c r="BD26" s="254">
        <v>8.5</v>
      </c>
      <c r="BE26" s="254">
        <v>26.04</v>
      </c>
      <c r="BF26" s="261">
        <v>64653</v>
      </c>
      <c r="BG26" s="254">
        <v>8.3159575533816472</v>
      </c>
      <c r="BH26" s="300">
        <f>[2]Promedios!$F58</f>
        <v>0.65300000000000002</v>
      </c>
      <c r="BI26" s="250">
        <v>2808759.4</v>
      </c>
      <c r="BJ26" s="254">
        <v>53444357.000573628</v>
      </c>
      <c r="BK26" s="261">
        <v>130267.15</v>
      </c>
      <c r="BL26" s="254">
        <v>60654</v>
      </c>
      <c r="BM26" s="254">
        <v>31.5</v>
      </c>
      <c r="BN26" s="250">
        <v>23027</v>
      </c>
      <c r="BO26" s="254">
        <v>324381</v>
      </c>
      <c r="BP26" s="254">
        <v>10098.842481</v>
      </c>
      <c r="BQ26" s="253">
        <v>10.382119682768565</v>
      </c>
      <c r="BR26" s="253">
        <f>+[3]Hoja1!$Q28</f>
        <v>10.514931202307277</v>
      </c>
      <c r="BS26" s="254">
        <v>0.66456300000000001</v>
      </c>
      <c r="BT26" s="250">
        <v>14034</v>
      </c>
      <c r="BU26" s="254">
        <v>5</v>
      </c>
      <c r="BV26" s="250">
        <v>13379</v>
      </c>
      <c r="BW26" s="250">
        <v>16679</v>
      </c>
      <c r="BX26" s="250">
        <v>115.73985883614097</v>
      </c>
      <c r="BY26" s="254">
        <v>96</v>
      </c>
      <c r="BZ26" s="253">
        <v>422699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0.99420147855029961</v>
      </c>
      <c r="CH26" s="254">
        <v>0</v>
      </c>
      <c r="CI26" s="300">
        <f>+[4]Hoja3!$B27</f>
        <v>0.73639673979952625</v>
      </c>
      <c r="CJ26" s="250">
        <v>18.433315534585898</v>
      </c>
      <c r="CK26" s="254">
        <v>8.1</v>
      </c>
      <c r="CL26" s="297">
        <v>141558</v>
      </c>
      <c r="CM26" s="253">
        <v>5.1550953264740279E-4</v>
      </c>
      <c r="CN26" s="254">
        <v>2628591.1392065999</v>
      </c>
      <c r="CO26" s="254">
        <v>2087649.5805305152</v>
      </c>
      <c r="CP26" s="254">
        <v>2777616.0852418882</v>
      </c>
      <c r="CQ26" s="254">
        <v>206.50384129833861</v>
      </c>
      <c r="CR26" s="261">
        <v>549</v>
      </c>
      <c r="CS26" s="254">
        <v>35762116.198643431</v>
      </c>
      <c r="CT26" s="261">
        <v>65470442.739747971</v>
      </c>
      <c r="CU26" s="254">
        <v>12</v>
      </c>
      <c r="CV26" s="254">
        <v>37</v>
      </c>
      <c r="CW26" s="254">
        <v>177</v>
      </c>
      <c r="CX26" s="254">
        <v>10422491.94906654</v>
      </c>
    </row>
    <row r="27" spans="1:102">
      <c r="A27" s="248" t="s">
        <v>227</v>
      </c>
      <c r="B27" s="250">
        <v>1880.5737445754569</v>
      </c>
      <c r="C27" s="251">
        <v>0.22464715275103922</v>
      </c>
      <c r="D27" s="250">
        <v>936733</v>
      </c>
      <c r="E27" s="250">
        <v>364275</v>
      </c>
      <c r="F27" s="56">
        <v>42535</v>
      </c>
      <c r="G27" s="250">
        <v>83059656.368283749</v>
      </c>
      <c r="H27" s="250">
        <v>92280119.060098186</v>
      </c>
      <c r="I27" s="250">
        <v>26968.940802101399</v>
      </c>
      <c r="J27" s="254">
        <v>24634</v>
      </c>
      <c r="K27" s="306">
        <v>45</v>
      </c>
      <c r="L27" s="293">
        <v>3.74</v>
      </c>
      <c r="M27" s="253">
        <v>2.97</v>
      </c>
      <c r="N27" s="253">
        <v>2.2799999999999998</v>
      </c>
      <c r="O27" s="253">
        <v>3.57</v>
      </c>
      <c r="P27" s="303">
        <v>0.56966666666666665</v>
      </c>
      <c r="Q27" s="254">
        <v>93</v>
      </c>
      <c r="R27" s="255">
        <v>103</v>
      </c>
      <c r="S27" s="254">
        <v>5456</v>
      </c>
      <c r="T27" s="259">
        <v>0.3279523315260533</v>
      </c>
      <c r="U27" s="254">
        <v>3686715</v>
      </c>
      <c r="V27" s="290">
        <v>0</v>
      </c>
      <c r="W27" s="56">
        <v>792</v>
      </c>
      <c r="X27" s="307">
        <v>10040.719999999999</v>
      </c>
      <c r="Y27" s="254">
        <v>2</v>
      </c>
      <c r="Z27" s="257">
        <v>7853.5186086688364</v>
      </c>
      <c r="AA27" s="296">
        <v>7.223293033402059E-2</v>
      </c>
      <c r="AB27" s="292">
        <v>1024</v>
      </c>
      <c r="AC27" s="254">
        <v>285.14</v>
      </c>
      <c r="AD27" s="250">
        <v>0</v>
      </c>
      <c r="AE27" s="254">
        <v>9</v>
      </c>
      <c r="AF27" s="254">
        <v>168</v>
      </c>
      <c r="AG27" s="258">
        <f>[1]OK!$B27</f>
        <v>84.760759712740537</v>
      </c>
      <c r="AH27" s="253">
        <v>17.410599999999999</v>
      </c>
      <c r="AI27" s="259">
        <v>0.26586265862658626</v>
      </c>
      <c r="AJ27" s="250">
        <v>87065</v>
      </c>
      <c r="AK27" s="250">
        <v>84408</v>
      </c>
      <c r="AL27" s="253">
        <v>1.4582597175502519</v>
      </c>
      <c r="AM27" s="298">
        <v>35</v>
      </c>
      <c r="AN27" s="302">
        <v>191718</v>
      </c>
      <c r="AO27" s="260">
        <v>0.56303069888961466</v>
      </c>
      <c r="AP27" s="254">
        <v>6.8</v>
      </c>
      <c r="AQ27" s="253">
        <v>74.599999999999994</v>
      </c>
      <c r="AR27" s="254">
        <v>54.4</v>
      </c>
      <c r="AS27" s="305">
        <v>7.4044238579532105E-3</v>
      </c>
      <c r="AT27" s="254">
        <v>497.8</v>
      </c>
      <c r="AU27" s="255">
        <v>18952</v>
      </c>
      <c r="AV27" s="254">
        <v>4.4711613624707143</v>
      </c>
      <c r="AW27" s="254">
        <v>993800</v>
      </c>
      <c r="AX27" s="254">
        <v>56.912012502949203</v>
      </c>
      <c r="AY27" s="251">
        <v>3.3315572578058728E-2</v>
      </c>
      <c r="AZ27" s="254">
        <v>47.002643510731886</v>
      </c>
      <c r="BA27" s="253">
        <v>12.112817856089661</v>
      </c>
      <c r="BB27" s="254">
        <v>0</v>
      </c>
      <c r="BC27" s="254">
        <v>55.4</v>
      </c>
      <c r="BD27" s="254">
        <v>14.5</v>
      </c>
      <c r="BE27" s="254">
        <v>29.19</v>
      </c>
      <c r="BF27" s="261">
        <v>32987</v>
      </c>
      <c r="BG27" s="254">
        <v>4.3965814690596172</v>
      </c>
      <c r="BH27" s="300">
        <f>[2]Promedios!$F59</f>
        <v>0.65666666666666673</v>
      </c>
      <c r="BI27" s="250">
        <v>1347378.7</v>
      </c>
      <c r="BJ27" s="254">
        <v>30958168.42154691</v>
      </c>
      <c r="BK27" s="261">
        <v>101442.98999999999</v>
      </c>
      <c r="BL27" s="254">
        <v>52025</v>
      </c>
      <c r="BM27" s="254">
        <v>108.9</v>
      </c>
      <c r="BN27" s="250">
        <v>19324</v>
      </c>
      <c r="BO27" s="254">
        <v>260195</v>
      </c>
      <c r="BP27" s="254">
        <v>4852.2413810000007</v>
      </c>
      <c r="BQ27" s="253">
        <v>19.664634146341463</v>
      </c>
      <c r="BR27" s="253">
        <f>+[3]Hoja1!$Q29</f>
        <v>11.456312069940786</v>
      </c>
      <c r="BS27" s="254">
        <v>9777.3012770000005</v>
      </c>
      <c r="BT27" s="250">
        <v>102336</v>
      </c>
      <c r="BU27" s="254">
        <v>80</v>
      </c>
      <c r="BV27" s="250">
        <v>29349</v>
      </c>
      <c r="BW27" s="250">
        <v>6451</v>
      </c>
      <c r="BX27" s="250">
        <v>64.937113955039436</v>
      </c>
      <c r="BY27" s="254">
        <v>81</v>
      </c>
      <c r="BZ27" s="253">
        <v>337203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0.83998581983108622</v>
      </c>
      <c r="CH27" s="254">
        <v>0</v>
      </c>
      <c r="CI27" s="300">
        <f>+[4]Hoja3!$B28</f>
        <v>7.2336488750403771E-2</v>
      </c>
      <c r="CJ27" s="250">
        <v>0</v>
      </c>
      <c r="CK27" s="254">
        <v>6.1</v>
      </c>
      <c r="CL27" s="297">
        <v>95610</v>
      </c>
      <c r="CM27" s="253">
        <v>0.43651972409137862</v>
      </c>
      <c r="CN27" s="254">
        <v>18787424.695129439</v>
      </c>
      <c r="CO27" s="254">
        <v>60348.557979101526</v>
      </c>
      <c r="CP27" s="254">
        <v>219283.90427839477</v>
      </c>
      <c r="CQ27" s="254">
        <v>129.47353281902426</v>
      </c>
      <c r="CR27" s="261">
        <v>2681</v>
      </c>
      <c r="CS27" s="254">
        <v>11351424.458841482</v>
      </c>
      <c r="CT27" s="261">
        <v>80377675.880870134</v>
      </c>
      <c r="CU27" s="254">
        <v>1</v>
      </c>
      <c r="CV27" s="254">
        <v>0</v>
      </c>
      <c r="CW27" s="254">
        <v>31</v>
      </c>
      <c r="CX27" s="254">
        <v>8902650.7146510594</v>
      </c>
    </row>
    <row r="28" spans="1:102">
      <c r="A28" s="248" t="s">
        <v>228</v>
      </c>
      <c r="B28" s="250">
        <v>2188.5105360272246</v>
      </c>
      <c r="C28" s="251">
        <v>0.20839279981227524</v>
      </c>
      <c r="D28" s="250">
        <v>2330167</v>
      </c>
      <c r="E28" s="250">
        <v>886104</v>
      </c>
      <c r="F28" s="56">
        <v>61165</v>
      </c>
      <c r="G28" s="250">
        <v>107998069.35015686</v>
      </c>
      <c r="H28" s="250">
        <v>121658826.92568053</v>
      </c>
      <c r="I28" s="250">
        <v>60303.069885914636</v>
      </c>
      <c r="J28" s="254">
        <v>42811</v>
      </c>
      <c r="K28" s="306">
        <v>24</v>
      </c>
      <c r="L28" s="293">
        <v>3.84</v>
      </c>
      <c r="M28" s="253">
        <v>2.29</v>
      </c>
      <c r="N28" s="253">
        <v>2.75</v>
      </c>
      <c r="O28" s="253">
        <v>3.2</v>
      </c>
      <c r="P28" s="303">
        <v>0.2253333333333333</v>
      </c>
      <c r="Q28" s="254">
        <v>72</v>
      </c>
      <c r="R28" s="255">
        <v>230</v>
      </c>
      <c r="S28" s="254">
        <v>3833</v>
      </c>
      <c r="T28" s="259">
        <v>4.7709341880790854E-3</v>
      </c>
      <c r="U28" s="254">
        <v>822044</v>
      </c>
      <c r="V28" s="290">
        <v>15</v>
      </c>
      <c r="W28" s="56">
        <v>1632</v>
      </c>
      <c r="X28" s="307">
        <v>747.26</v>
      </c>
      <c r="Y28" s="254">
        <v>2</v>
      </c>
      <c r="Z28" s="257">
        <v>8226.3720041253619</v>
      </c>
      <c r="AA28" s="296">
        <v>1.1804979430269313</v>
      </c>
      <c r="AB28" s="292">
        <v>280</v>
      </c>
      <c r="AC28" s="254">
        <v>592.74</v>
      </c>
      <c r="AD28" s="250">
        <v>1</v>
      </c>
      <c r="AE28" s="254">
        <v>9</v>
      </c>
      <c r="AF28" s="254">
        <v>305</v>
      </c>
      <c r="AG28" s="258">
        <f>[1]OK!$B28</f>
        <v>63.856155672292843</v>
      </c>
      <c r="AH28" s="253">
        <v>20.912099999999999</v>
      </c>
      <c r="AI28" s="259">
        <v>0.2373300370828183</v>
      </c>
      <c r="AJ28" s="250">
        <v>230795</v>
      </c>
      <c r="AK28" s="250">
        <v>89322</v>
      </c>
      <c r="AL28" s="253">
        <v>1.058293246793041</v>
      </c>
      <c r="AM28" s="298">
        <v>218</v>
      </c>
      <c r="AN28" s="302">
        <v>338562</v>
      </c>
      <c r="AO28" s="260">
        <v>0.60949618661233784</v>
      </c>
      <c r="AP28" s="254">
        <v>10.6</v>
      </c>
      <c r="AQ28" s="253">
        <v>77.400000000000006</v>
      </c>
      <c r="AR28" s="254">
        <v>61.2</v>
      </c>
      <c r="AS28" s="305">
        <v>1.1821568824891755E-2</v>
      </c>
      <c r="AT28" s="254">
        <v>490.13</v>
      </c>
      <c r="AU28" s="255">
        <v>33595</v>
      </c>
      <c r="AV28" s="254">
        <v>4.7081833817457088</v>
      </c>
      <c r="AW28" s="254">
        <v>802900</v>
      </c>
      <c r="AX28" s="254">
        <v>68.870928800532454</v>
      </c>
      <c r="AY28" s="251">
        <v>2.7627406332396576E-2</v>
      </c>
      <c r="AZ28" s="254">
        <v>21.229385414248362</v>
      </c>
      <c r="BA28" s="253">
        <v>5.5773212237746934</v>
      </c>
      <c r="BB28" s="254">
        <v>0</v>
      </c>
      <c r="BC28" s="254">
        <v>58</v>
      </c>
      <c r="BD28" s="254">
        <v>0</v>
      </c>
      <c r="BE28" s="254">
        <v>22.69</v>
      </c>
      <c r="BF28" s="261">
        <v>234510</v>
      </c>
      <c r="BG28" s="254">
        <v>8.4525431299598601</v>
      </c>
      <c r="BH28" s="300">
        <f>[2]Promedios!$F60</f>
        <v>0.61750000000000005</v>
      </c>
      <c r="BI28" s="250">
        <v>1201452.1000000001</v>
      </c>
      <c r="BJ28" s="254">
        <v>51012875.227151342</v>
      </c>
      <c r="BK28" s="261">
        <v>486957.76250000001</v>
      </c>
      <c r="BL28" s="254">
        <v>79795</v>
      </c>
      <c r="BM28" s="254">
        <v>15.2</v>
      </c>
      <c r="BN28" s="250">
        <v>22854</v>
      </c>
      <c r="BO28" s="254">
        <v>511256</v>
      </c>
      <c r="BP28" s="254">
        <v>10594.956432000001</v>
      </c>
      <c r="BQ28" s="253">
        <v>8.0816326530612237</v>
      </c>
      <c r="BR28" s="253">
        <f>+[3]Hoja1!$Q30</f>
        <v>17.823635130384844</v>
      </c>
      <c r="BS28" s="254">
        <v>17.757555</v>
      </c>
      <c r="BT28" s="250">
        <v>20549</v>
      </c>
      <c r="BU28" s="254">
        <v>20</v>
      </c>
      <c r="BV28" s="250">
        <v>7583</v>
      </c>
      <c r="BW28" s="250">
        <v>26920</v>
      </c>
      <c r="BX28" s="250">
        <v>113.62719474559304</v>
      </c>
      <c r="BY28" s="254">
        <v>131</v>
      </c>
      <c r="BZ28" s="253">
        <v>255719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0.95522607996359932</v>
      </c>
      <c r="CH28" s="254">
        <v>88293</v>
      </c>
      <c r="CI28" s="300">
        <f>+[4]Hoja3!$B29</f>
        <v>0.6335322836022419</v>
      </c>
      <c r="CJ28" s="250">
        <v>0</v>
      </c>
      <c r="CK28" s="254">
        <v>5.7</v>
      </c>
      <c r="CL28" s="297">
        <v>214653</v>
      </c>
      <c r="CM28" s="253">
        <v>8.5671541139895014E-4</v>
      </c>
      <c r="CN28" s="254">
        <v>2612177.7254774421</v>
      </c>
      <c r="CO28" s="254">
        <v>2061277.2633951337</v>
      </c>
      <c r="CP28" s="254">
        <v>2181867.1339383982</v>
      </c>
      <c r="CQ28" s="254">
        <v>198.59053200000005</v>
      </c>
      <c r="CR28" s="261">
        <v>761</v>
      </c>
      <c r="CS28" s="254">
        <v>35328589.603479147</v>
      </c>
      <c r="CT28" s="261">
        <v>70494527.501438439</v>
      </c>
      <c r="CU28" s="254">
        <v>9</v>
      </c>
      <c r="CV28" s="254">
        <v>19</v>
      </c>
      <c r="CW28" s="254">
        <v>107</v>
      </c>
      <c r="CX28" s="254">
        <v>11570318.493780715</v>
      </c>
    </row>
    <row r="29" spans="1:102">
      <c r="A29" s="248" t="s">
        <v>229</v>
      </c>
      <c r="B29" s="250">
        <v>2212.7802104629186</v>
      </c>
      <c r="C29" s="251">
        <v>0.28394863267016518</v>
      </c>
      <c r="D29" s="250">
        <v>2569760</v>
      </c>
      <c r="E29" s="250">
        <v>1092132</v>
      </c>
      <c r="F29" s="56">
        <v>57331</v>
      </c>
      <c r="G29" s="250">
        <v>122637350.41267781</v>
      </c>
      <c r="H29" s="250">
        <v>147079146.21225247</v>
      </c>
      <c r="I29" s="250">
        <v>60930.462281882021</v>
      </c>
      <c r="J29" s="254">
        <v>19911</v>
      </c>
      <c r="K29" s="306">
        <v>60</v>
      </c>
      <c r="L29" s="293">
        <v>3.35</v>
      </c>
      <c r="M29" s="253">
        <v>2.84</v>
      </c>
      <c r="N29" s="253">
        <v>1.69</v>
      </c>
      <c r="O29" s="253">
        <v>2.71</v>
      </c>
      <c r="P29" s="303">
        <v>0.15</v>
      </c>
      <c r="Q29" s="254">
        <v>82</v>
      </c>
      <c r="R29" s="255">
        <v>488</v>
      </c>
      <c r="S29" s="254">
        <v>2832</v>
      </c>
      <c r="T29" s="259">
        <v>0.11040769052426998</v>
      </c>
      <c r="U29" s="254">
        <v>2701741</v>
      </c>
      <c r="V29" s="290">
        <v>6</v>
      </c>
      <c r="W29" s="56">
        <v>1206</v>
      </c>
      <c r="X29" s="307">
        <v>510.02</v>
      </c>
      <c r="Y29" s="254">
        <v>7</v>
      </c>
      <c r="Z29" s="257">
        <v>20885.434485879294</v>
      </c>
      <c r="AA29" s="296">
        <v>0.2226651820517703</v>
      </c>
      <c r="AB29" s="292">
        <v>2587</v>
      </c>
      <c r="AC29" s="254">
        <v>776.35</v>
      </c>
      <c r="AD29" s="250">
        <v>0</v>
      </c>
      <c r="AE29" s="254">
        <v>15</v>
      </c>
      <c r="AF29" s="254">
        <v>384</v>
      </c>
      <c r="AG29" s="258">
        <f>[1]OK!$B29</f>
        <v>74.592050535194858</v>
      </c>
      <c r="AH29" s="253">
        <v>18.436900000000001</v>
      </c>
      <c r="AI29" s="259">
        <v>0.25029750099166997</v>
      </c>
      <c r="AJ29" s="250">
        <v>292436</v>
      </c>
      <c r="AK29" s="250">
        <v>141183</v>
      </c>
      <c r="AL29" s="253">
        <v>1.466673930639437</v>
      </c>
      <c r="AM29" s="298">
        <v>147</v>
      </c>
      <c r="AN29" s="302">
        <v>416770</v>
      </c>
      <c r="AO29" s="260">
        <v>0.53343657459924965</v>
      </c>
      <c r="AP29" s="254">
        <v>7.7</v>
      </c>
      <c r="AQ29" s="253">
        <v>76.3</v>
      </c>
      <c r="AR29" s="254">
        <v>60.3</v>
      </c>
      <c r="AS29" s="305">
        <v>8.1260698821870904E-3</v>
      </c>
      <c r="AT29" s="254">
        <v>515.66999999999996</v>
      </c>
      <c r="AU29" s="255">
        <v>26918</v>
      </c>
      <c r="AV29" s="254">
        <v>7.8397804708802266</v>
      </c>
      <c r="AW29" s="254">
        <v>2765800</v>
      </c>
      <c r="AX29" s="254">
        <v>58.530306062043671</v>
      </c>
      <c r="AY29" s="251">
        <v>-3.5728980670129418E-3</v>
      </c>
      <c r="AZ29" s="254">
        <v>56.252389395529519</v>
      </c>
      <c r="BA29" s="253">
        <v>13.261932896743192</v>
      </c>
      <c r="BB29" s="254">
        <v>0</v>
      </c>
      <c r="BC29" s="254">
        <v>46.3</v>
      </c>
      <c r="BD29" s="254">
        <v>2.9</v>
      </c>
      <c r="BE29" s="254">
        <v>27.64</v>
      </c>
      <c r="BF29" s="261">
        <v>270788</v>
      </c>
      <c r="BG29" s="254">
        <v>11.661779105613871</v>
      </c>
      <c r="BH29" s="300">
        <f>[2]Promedios!$F61</f>
        <v>0.64850000000000008</v>
      </c>
      <c r="BI29" s="250">
        <v>1830238.7999999998</v>
      </c>
      <c r="BJ29" s="254">
        <v>50632691.769920938</v>
      </c>
      <c r="BK29" s="261">
        <v>1176576.7775000001</v>
      </c>
      <c r="BL29" s="254">
        <v>93159</v>
      </c>
      <c r="BM29" s="254">
        <v>34.6</v>
      </c>
      <c r="BN29" s="250">
        <v>58668</v>
      </c>
      <c r="BO29" s="254">
        <v>622427</v>
      </c>
      <c r="BP29" s="254">
        <v>13929.712481000002</v>
      </c>
      <c r="BQ29" s="253">
        <v>15.588323803791754</v>
      </c>
      <c r="BR29" s="253">
        <f>+[3]Hoja1!$Q31</f>
        <v>4.36361428685262</v>
      </c>
      <c r="BS29" s="254">
        <v>7741.8541210001204</v>
      </c>
      <c r="BT29" s="250">
        <v>90676</v>
      </c>
      <c r="BU29" s="254">
        <v>55</v>
      </c>
      <c r="BV29" s="250">
        <v>14839</v>
      </c>
      <c r="BW29" s="250">
        <v>13217</v>
      </c>
      <c r="BX29" s="250">
        <v>132.24890160161797</v>
      </c>
      <c r="BY29" s="254">
        <v>219</v>
      </c>
      <c r="BZ29" s="253">
        <v>526116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0.9231462619937032</v>
      </c>
      <c r="CH29" s="254">
        <v>0</v>
      </c>
      <c r="CI29" s="300">
        <f>+[4]Hoja3!$B30</f>
        <v>0.24351122862566035</v>
      </c>
      <c r="CJ29" s="250">
        <v>0</v>
      </c>
      <c r="CK29" s="254">
        <v>7.8</v>
      </c>
      <c r="CL29" s="297">
        <v>253003</v>
      </c>
      <c r="CM29" s="253">
        <v>3.7429119173970911E-2</v>
      </c>
      <c r="CN29" s="254">
        <v>4562031.1434739158</v>
      </c>
      <c r="CO29" s="254">
        <v>770483.61338791053</v>
      </c>
      <c r="CP29" s="254">
        <v>502507.23513875023</v>
      </c>
      <c r="CQ29" s="254">
        <v>63.168820541180374</v>
      </c>
      <c r="CR29" s="261">
        <v>923</v>
      </c>
      <c r="CS29" s="254">
        <v>20792844.240903895</v>
      </c>
      <c r="CT29" s="261">
        <v>97106949.846026242</v>
      </c>
      <c r="CU29" s="254">
        <v>7</v>
      </c>
      <c r="CV29" s="254">
        <v>4</v>
      </c>
      <c r="CW29" s="254">
        <v>63</v>
      </c>
      <c r="CX29" s="254">
        <v>13144683.01940823</v>
      </c>
    </row>
    <row r="30" spans="1:102">
      <c r="A30" s="248" t="s">
        <v>230</v>
      </c>
      <c r="B30" s="250">
        <v>2794.4585680165501</v>
      </c>
      <c r="C30" s="251">
        <v>0.24922651216228178</v>
      </c>
      <c r="D30" s="250">
        <v>2257645</v>
      </c>
      <c r="E30" s="250">
        <v>945729</v>
      </c>
      <c r="F30" s="56">
        <v>179516</v>
      </c>
      <c r="G30" s="250">
        <v>141103773.723566</v>
      </c>
      <c r="H30" s="250">
        <v>172719876.74785623</v>
      </c>
      <c r="I30" s="250">
        <v>64348.989395438832</v>
      </c>
      <c r="J30" s="254">
        <v>16831</v>
      </c>
      <c r="K30" s="306">
        <v>37</v>
      </c>
      <c r="L30" s="293">
        <v>2.73</v>
      </c>
      <c r="M30" s="253">
        <v>2.61</v>
      </c>
      <c r="N30" s="253">
        <v>1.51</v>
      </c>
      <c r="O30" s="253">
        <v>1.98</v>
      </c>
      <c r="P30" s="303">
        <v>0.39733333333333332</v>
      </c>
      <c r="Q30" s="254">
        <v>89</v>
      </c>
      <c r="R30" s="255">
        <v>257</v>
      </c>
      <c r="S30" s="254">
        <v>567</v>
      </c>
      <c r="T30" s="259">
        <v>0.11040769052426998</v>
      </c>
      <c r="U30" s="254">
        <v>3770222</v>
      </c>
      <c r="V30" s="290">
        <v>15</v>
      </c>
      <c r="W30" s="56">
        <v>1375</v>
      </c>
      <c r="X30" s="307">
        <v>9941.81</v>
      </c>
      <c r="Y30" s="254">
        <v>2</v>
      </c>
      <c r="Z30" s="257">
        <v>4200.5162283271084</v>
      </c>
      <c r="AA30" s="296">
        <v>0.7165554596729885</v>
      </c>
      <c r="AB30" s="292">
        <v>2519</v>
      </c>
      <c r="AC30" s="254">
        <v>675.75</v>
      </c>
      <c r="AD30" s="250">
        <v>0</v>
      </c>
      <c r="AE30" s="254">
        <v>10</v>
      </c>
      <c r="AF30" s="254">
        <v>298</v>
      </c>
      <c r="AG30" s="258">
        <f>[1]OK!$B30</f>
        <v>80.509436775514118</v>
      </c>
      <c r="AH30" s="253">
        <v>16.271999999999998</v>
      </c>
      <c r="AI30" s="259">
        <v>0.2027232746955345</v>
      </c>
      <c r="AJ30" s="250">
        <v>222630</v>
      </c>
      <c r="AK30" s="250">
        <v>138395</v>
      </c>
      <c r="AL30" s="253">
        <v>1.7407519782782501</v>
      </c>
      <c r="AM30" s="298">
        <v>225</v>
      </c>
      <c r="AN30" s="302">
        <v>344547</v>
      </c>
      <c r="AO30" s="260">
        <v>0.54803288937640637</v>
      </c>
      <c r="AP30" s="254">
        <v>4.2</v>
      </c>
      <c r="AQ30" s="253">
        <v>74.7</v>
      </c>
      <c r="AR30" s="254">
        <v>53.9</v>
      </c>
      <c r="AS30" s="305">
        <v>9.2874165072332412E-3</v>
      </c>
      <c r="AT30" s="254">
        <v>504.71</v>
      </c>
      <c r="AU30" s="255">
        <v>48733</v>
      </c>
      <c r="AV30" s="254">
        <v>8.5434938708151673</v>
      </c>
      <c r="AW30" s="254">
        <v>5133600</v>
      </c>
      <c r="AX30" s="254">
        <v>56.352673720158961</v>
      </c>
      <c r="AY30" s="251">
        <v>-8.6096553823492572E-3</v>
      </c>
      <c r="AZ30" s="254">
        <v>82.886633778047596</v>
      </c>
      <c r="BA30" s="253">
        <v>12.775232154577443</v>
      </c>
      <c r="BB30" s="254">
        <v>0</v>
      </c>
      <c r="BC30" s="254">
        <v>60.3</v>
      </c>
      <c r="BD30" s="254">
        <v>10.5</v>
      </c>
      <c r="BE30" s="254">
        <v>26.61</v>
      </c>
      <c r="BF30" s="261">
        <v>148836</v>
      </c>
      <c r="BG30" s="254">
        <v>15.811184799011899</v>
      </c>
      <c r="BH30" s="300">
        <f>[2]Promedios!$F62</f>
        <v>0.71666666666666679</v>
      </c>
      <c r="BI30" s="250">
        <v>1991284</v>
      </c>
      <c r="BJ30" s="254">
        <v>81210308.859066963</v>
      </c>
      <c r="BK30" s="261">
        <v>552069.375</v>
      </c>
      <c r="BL30" s="254">
        <v>125836</v>
      </c>
      <c r="BM30" s="254">
        <v>24</v>
      </c>
      <c r="BN30" s="250">
        <v>48493</v>
      </c>
      <c r="BO30" s="254">
        <v>588392</v>
      </c>
      <c r="BP30" s="254">
        <v>14229.208584</v>
      </c>
      <c r="BQ30" s="253">
        <v>11.799360377040902</v>
      </c>
      <c r="BR30" s="253">
        <f>+[3]Hoja1!$Q32</f>
        <v>26.463427543135388</v>
      </c>
      <c r="BS30" s="254">
        <v>4107.820788</v>
      </c>
      <c r="BT30" s="250">
        <v>70668</v>
      </c>
      <c r="BU30" s="254">
        <v>46</v>
      </c>
      <c r="BV30" s="250">
        <v>8858</v>
      </c>
      <c r="BW30" s="250">
        <v>15159</v>
      </c>
      <c r="BX30" s="250">
        <v>42.377299293575092</v>
      </c>
      <c r="BY30" s="254">
        <v>216</v>
      </c>
      <c r="BZ30" s="253">
        <v>802316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0.8829919665691931</v>
      </c>
      <c r="CH30" s="254">
        <v>0</v>
      </c>
      <c r="CI30" s="300">
        <f>+[4]Hoja3!$B31</f>
        <v>0.25</v>
      </c>
      <c r="CJ30" s="250">
        <v>17.937697651103072</v>
      </c>
      <c r="CK30" s="254">
        <v>5.5</v>
      </c>
      <c r="CL30" s="297">
        <v>199708</v>
      </c>
      <c r="CM30" s="253">
        <v>6.7271588546048014E-3</v>
      </c>
      <c r="CN30" s="254">
        <v>4905333.3043230632</v>
      </c>
      <c r="CO30" s="254">
        <v>4999850.9449582361</v>
      </c>
      <c r="CP30" s="254">
        <v>3686575.1851493544</v>
      </c>
      <c r="CQ30" s="254">
        <v>180.30153539975916</v>
      </c>
      <c r="CR30" s="261">
        <v>831</v>
      </c>
      <c r="CS30" s="254">
        <v>37907813.060851015</v>
      </c>
      <c r="CT30" s="261">
        <v>98047199.738299727</v>
      </c>
      <c r="CU30" s="254">
        <v>7</v>
      </c>
      <c r="CV30" s="254">
        <v>31</v>
      </c>
      <c r="CW30" s="254">
        <v>137</v>
      </c>
      <c r="CX30" s="254">
        <v>15123913.623098861</v>
      </c>
    </row>
    <row r="31" spans="1:102">
      <c r="A31" s="248" t="s">
        <v>231</v>
      </c>
      <c r="B31" s="250">
        <v>1586.466164470829</v>
      </c>
      <c r="C31" s="251">
        <v>0.17715896312330162</v>
      </c>
      <c r="D31" s="250">
        <v>1936068</v>
      </c>
      <c r="E31" s="250">
        <v>722603</v>
      </c>
      <c r="F31" s="56">
        <v>24747</v>
      </c>
      <c r="G31" s="250">
        <v>154055281.59976116</v>
      </c>
      <c r="H31" s="250">
        <v>171415267.86340034</v>
      </c>
      <c r="I31" s="250">
        <v>39825.96526931991</v>
      </c>
      <c r="J31" s="254">
        <v>38493</v>
      </c>
      <c r="K31" s="306">
        <v>61</v>
      </c>
      <c r="L31" s="293">
        <v>3.56</v>
      </c>
      <c r="M31" s="253">
        <v>3.37</v>
      </c>
      <c r="N31" s="253">
        <v>2.97</v>
      </c>
      <c r="O31" s="253">
        <v>2.5</v>
      </c>
      <c r="P31" s="303">
        <v>0.3113333333333333</v>
      </c>
      <c r="Q31" s="254">
        <v>71</v>
      </c>
      <c r="R31" s="255">
        <v>101</v>
      </c>
      <c r="S31" s="254">
        <v>1920</v>
      </c>
      <c r="T31" s="259">
        <v>0.3279523315260533</v>
      </c>
      <c r="U31" s="254">
        <v>276618</v>
      </c>
      <c r="V31" s="290">
        <v>89</v>
      </c>
      <c r="W31" s="56">
        <v>896</v>
      </c>
      <c r="X31" s="307">
        <v>3027.07</v>
      </c>
      <c r="Y31" s="254">
        <v>20</v>
      </c>
      <c r="Z31" s="257">
        <v>182871.56701523846</v>
      </c>
      <c r="AA31" s="296">
        <v>3.0684486524890971E-2</v>
      </c>
      <c r="AB31" s="292">
        <v>364</v>
      </c>
      <c r="AC31" s="254">
        <v>536.24</v>
      </c>
      <c r="AD31" s="250">
        <v>1</v>
      </c>
      <c r="AE31" s="254">
        <v>25</v>
      </c>
      <c r="AF31" s="254">
        <v>0</v>
      </c>
      <c r="AG31" s="258">
        <f>[1]OK!$B31</f>
        <v>83.839999955271466</v>
      </c>
      <c r="AH31" s="253">
        <v>21.185400000000001</v>
      </c>
      <c r="AI31" s="259">
        <v>0.2331031271824319</v>
      </c>
      <c r="AJ31" s="250">
        <v>180757</v>
      </c>
      <c r="AK31" s="250">
        <v>87719</v>
      </c>
      <c r="AL31" s="253">
        <v>1.800040081236816</v>
      </c>
      <c r="AM31" s="298">
        <v>164</v>
      </c>
      <c r="AN31" s="302">
        <v>207898</v>
      </c>
      <c r="AO31" s="260">
        <v>0.39078555604159904</v>
      </c>
      <c r="AP31" s="254">
        <v>9.1999999999999993</v>
      </c>
      <c r="AQ31" s="253">
        <v>78.5</v>
      </c>
      <c r="AR31" s="254">
        <v>74.3</v>
      </c>
      <c r="AS31" s="305">
        <v>1.7242305239485785E-2</v>
      </c>
      <c r="AT31" s="254">
        <v>478.56</v>
      </c>
      <c r="AU31" s="255">
        <v>22102</v>
      </c>
      <c r="AV31" s="254">
        <v>1.0035121870845094</v>
      </c>
      <c r="AW31" s="254">
        <v>580600</v>
      </c>
      <c r="AX31" s="254">
        <v>60.596752425412056</v>
      </c>
      <c r="AY31" s="251">
        <v>-2.8999931012538283E-3</v>
      </c>
      <c r="AZ31" s="254">
        <v>6.21162595522099</v>
      </c>
      <c r="BA31" s="253">
        <v>11.879988665924417</v>
      </c>
      <c r="BB31" s="254">
        <v>0</v>
      </c>
      <c r="BC31" s="254">
        <v>63.2</v>
      </c>
      <c r="BD31" s="254">
        <v>0.5</v>
      </c>
      <c r="BE31" s="254">
        <v>21.23</v>
      </c>
      <c r="BF31" s="261">
        <v>180787</v>
      </c>
      <c r="BG31" s="254">
        <v>10.194241818733701</v>
      </c>
      <c r="BH31" s="300">
        <f>[2]Promedios!$F63</f>
        <v>0.63883333333333336</v>
      </c>
      <c r="BI31" s="250">
        <v>611970.1</v>
      </c>
      <c r="BJ31" s="254">
        <v>64524304.093575925</v>
      </c>
      <c r="BK31" s="261">
        <v>276533.0625</v>
      </c>
      <c r="BL31" s="254">
        <v>31323</v>
      </c>
      <c r="BM31" s="254">
        <v>8.9</v>
      </c>
      <c r="BN31" s="250">
        <v>17044</v>
      </c>
      <c r="BO31" s="254">
        <v>435096</v>
      </c>
      <c r="BP31" s="254">
        <v>8523.1927610000002</v>
      </c>
      <c r="BQ31" s="253">
        <v>2.6776519052523171</v>
      </c>
      <c r="BR31" s="253">
        <f>+[3]Hoja1!$Q33</f>
        <v>2.4141993549259326</v>
      </c>
      <c r="BS31" s="254">
        <v>21095</v>
      </c>
      <c r="BT31" s="250">
        <v>19058</v>
      </c>
      <c r="BU31" s="254">
        <v>15</v>
      </c>
      <c r="BV31" s="250">
        <v>10035</v>
      </c>
      <c r="BW31" s="250">
        <v>12777</v>
      </c>
      <c r="BX31" s="250">
        <v>72.456049869751695</v>
      </c>
      <c r="BY31" s="254">
        <v>98</v>
      </c>
      <c r="BZ31" s="253">
        <v>321762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0.97251091889787533</v>
      </c>
      <c r="CH31" s="254">
        <v>0</v>
      </c>
      <c r="CI31" s="300">
        <f>+[4]Hoja3!$B32</f>
        <v>0.75366852673142282</v>
      </c>
      <c r="CJ31" s="250">
        <v>0</v>
      </c>
      <c r="CK31" s="254">
        <v>8.5</v>
      </c>
      <c r="CL31" s="297">
        <v>170473</v>
      </c>
      <c r="CM31" s="253">
        <v>6.9013699906376547E-4</v>
      </c>
      <c r="CN31" s="254">
        <v>2918310.6241956614</v>
      </c>
      <c r="CO31" s="254">
        <v>26023.841439995966</v>
      </c>
      <c r="CP31" s="254">
        <v>163717.10052019494</v>
      </c>
      <c r="CQ31" s="254">
        <v>8.6108966699999989</v>
      </c>
      <c r="CR31" s="261">
        <v>332</v>
      </c>
      <c r="CS31" s="254">
        <v>60637058.894765116</v>
      </c>
      <c r="CT31" s="261">
        <v>63353694.954347268</v>
      </c>
      <c r="CU31" s="254">
        <v>2</v>
      </c>
      <c r="CV31" s="254">
        <v>0</v>
      </c>
      <c r="CW31" s="254">
        <v>15</v>
      </c>
      <c r="CX31" s="254">
        <v>8779552.483889617</v>
      </c>
    </row>
    <row r="32" spans="1:102">
      <c r="A32" s="248" t="s">
        <v>232</v>
      </c>
      <c r="B32" s="250">
        <v>4076.7500418632635</v>
      </c>
      <c r="C32" s="251">
        <v>0.28048738848074783</v>
      </c>
      <c r="D32" s="250">
        <v>2827462</v>
      </c>
      <c r="E32" s="250">
        <v>1164697</v>
      </c>
      <c r="F32" s="56">
        <v>80148</v>
      </c>
      <c r="G32" s="250">
        <v>217330277.91059184</v>
      </c>
      <c r="H32" s="250">
        <v>223069810.81492537</v>
      </c>
      <c r="I32" s="250">
        <v>83445.905158074078</v>
      </c>
      <c r="J32" s="254">
        <v>45799</v>
      </c>
      <c r="K32" s="306">
        <v>38</v>
      </c>
      <c r="L32" s="293">
        <v>3.51</v>
      </c>
      <c r="M32" s="253">
        <v>2.79</v>
      </c>
      <c r="N32" s="253">
        <v>2.94</v>
      </c>
      <c r="O32" s="253">
        <v>3.06</v>
      </c>
      <c r="P32" s="303">
        <v>0.38633333333333336</v>
      </c>
      <c r="Q32" s="254">
        <v>239</v>
      </c>
      <c r="R32" s="255">
        <v>188</v>
      </c>
      <c r="S32" s="254">
        <v>2665</v>
      </c>
      <c r="T32" s="259">
        <v>4.7709341880790854E-3</v>
      </c>
      <c r="U32" s="254">
        <v>1584336</v>
      </c>
      <c r="V32" s="290">
        <v>32</v>
      </c>
      <c r="W32" s="56">
        <v>1505</v>
      </c>
      <c r="X32" s="307">
        <v>0.3</v>
      </c>
      <c r="Y32" s="254">
        <v>8</v>
      </c>
      <c r="Z32" s="257">
        <v>16879.435762031542</v>
      </c>
      <c r="AA32" s="296">
        <v>0.36254808374648601</v>
      </c>
      <c r="AB32" s="292">
        <v>2365</v>
      </c>
      <c r="AC32" s="254">
        <v>877.75</v>
      </c>
      <c r="AD32" s="250">
        <v>0</v>
      </c>
      <c r="AE32" s="254">
        <v>37</v>
      </c>
      <c r="AF32" s="254">
        <v>384</v>
      </c>
      <c r="AG32" s="258">
        <f>[1]OK!$B32</f>
        <v>76.044326116676359</v>
      </c>
      <c r="AH32" s="253">
        <v>16.319299999999998</v>
      </c>
      <c r="AI32" s="259">
        <v>0.21519183168316833</v>
      </c>
      <c r="AJ32" s="250">
        <v>282315</v>
      </c>
      <c r="AK32" s="250">
        <v>162986</v>
      </c>
      <c r="AL32" s="253">
        <v>1.5062413973162518</v>
      </c>
      <c r="AM32" s="298">
        <v>130</v>
      </c>
      <c r="AN32" s="302">
        <v>451846</v>
      </c>
      <c r="AO32" s="260">
        <v>0.62462932192372322</v>
      </c>
      <c r="AP32" s="254">
        <v>4.8</v>
      </c>
      <c r="AQ32" s="253">
        <v>80.5</v>
      </c>
      <c r="AR32" s="254">
        <v>68.599999999999994</v>
      </c>
      <c r="AS32" s="305">
        <v>2.6788171718188834E-2</v>
      </c>
      <c r="AT32" s="254">
        <v>496.8</v>
      </c>
      <c r="AU32" s="255">
        <v>102269</v>
      </c>
      <c r="AV32" s="254">
        <v>13.255237839666373</v>
      </c>
      <c r="AW32" s="254">
        <v>712800</v>
      </c>
      <c r="AX32" s="254">
        <v>54.495695271521924</v>
      </c>
      <c r="AY32" s="251">
        <v>4.6660188783352652E-2</v>
      </c>
      <c r="AZ32" s="254">
        <v>10.939182092436136</v>
      </c>
      <c r="BA32" s="253">
        <v>5.8666703407698</v>
      </c>
      <c r="BB32" s="254">
        <v>0</v>
      </c>
      <c r="BC32" s="254">
        <v>56.3</v>
      </c>
      <c r="BD32" s="254">
        <v>16.2</v>
      </c>
      <c r="BE32" s="254">
        <v>27.92</v>
      </c>
      <c r="BF32" s="261">
        <v>88294</v>
      </c>
      <c r="BG32" s="254">
        <v>3.3322445055958947</v>
      </c>
      <c r="BH32" s="300">
        <f>[2]Promedios!$F64</f>
        <v>0.68733333333333324</v>
      </c>
      <c r="BI32" s="250">
        <v>2573410.8000000003</v>
      </c>
      <c r="BJ32" s="254">
        <v>88648878.883478686</v>
      </c>
      <c r="BK32" s="261">
        <v>1366798.6975</v>
      </c>
      <c r="BL32" s="254">
        <v>119478</v>
      </c>
      <c r="BM32" s="254">
        <v>35.799999999999997</v>
      </c>
      <c r="BN32" s="250">
        <v>29829</v>
      </c>
      <c r="BO32" s="254">
        <v>773256</v>
      </c>
      <c r="BP32" s="254">
        <v>21405.455930000004</v>
      </c>
      <c r="BQ32" s="253">
        <v>6.8610634648370503</v>
      </c>
      <c r="BR32" s="253">
        <f>+[3]Hoja1!$Q34</f>
        <v>12.54141279015081</v>
      </c>
      <c r="BS32" s="254">
        <v>22338.487136</v>
      </c>
      <c r="BT32" s="250">
        <v>47293</v>
      </c>
      <c r="BU32" s="254">
        <v>27</v>
      </c>
      <c r="BV32" s="250">
        <v>14572</v>
      </c>
      <c r="BW32" s="250">
        <v>22835</v>
      </c>
      <c r="BX32" s="250">
        <v>2.3859704175555625</v>
      </c>
      <c r="BY32" s="254">
        <v>271</v>
      </c>
      <c r="BZ32" s="253">
        <v>757491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0.90843368903832278</v>
      </c>
      <c r="CH32" s="254">
        <v>0</v>
      </c>
      <c r="CI32" s="300">
        <f>+[4]Hoja3!$B33</f>
        <v>0.35785245845769481</v>
      </c>
      <c r="CJ32" s="250">
        <v>0</v>
      </c>
      <c r="CK32" s="254">
        <v>6.3</v>
      </c>
      <c r="CL32" s="297">
        <v>266818</v>
      </c>
      <c r="CM32" s="253">
        <v>2.4880181272099337E-2</v>
      </c>
      <c r="CN32" s="254">
        <v>5988889.4461166933</v>
      </c>
      <c r="CO32" s="254">
        <v>11771224.141466537</v>
      </c>
      <c r="CP32" s="254">
        <v>11468332.266526522</v>
      </c>
      <c r="CQ32" s="254">
        <v>360.50249319000017</v>
      </c>
      <c r="CR32" s="261">
        <v>1074</v>
      </c>
      <c r="CS32" s="254">
        <v>74083239.210082486</v>
      </c>
      <c r="CT32" s="261">
        <v>132787875.49985529</v>
      </c>
      <c r="CU32" s="254">
        <v>8</v>
      </c>
      <c r="CV32" s="254">
        <v>56</v>
      </c>
      <c r="CW32" s="254">
        <v>49</v>
      </c>
      <c r="CX32" s="254">
        <v>21512809.081188664</v>
      </c>
    </row>
    <row r="33" spans="1:102">
      <c r="A33" s="248" t="s">
        <v>436</v>
      </c>
      <c r="B33" s="250">
        <v>693.39958951644689</v>
      </c>
      <c r="C33" s="251">
        <v>0.17995838650980694</v>
      </c>
      <c r="D33" s="250">
        <v>987496</v>
      </c>
      <c r="E33" s="250">
        <v>397569</v>
      </c>
      <c r="F33" s="56">
        <v>3997</v>
      </c>
      <c r="G33" s="250">
        <v>36586365.404032491</v>
      </c>
      <c r="H33" s="250">
        <v>41920572.158604346</v>
      </c>
      <c r="I33" s="250">
        <v>37108.911343830907</v>
      </c>
      <c r="J33" s="254">
        <v>5378</v>
      </c>
      <c r="K33" s="306">
        <v>23</v>
      </c>
      <c r="L33" s="293">
        <v>2.8</v>
      </c>
      <c r="M33" s="253">
        <v>2.04</v>
      </c>
      <c r="N33" s="253">
        <v>1.58</v>
      </c>
      <c r="O33" s="253">
        <v>2.4300000000000002</v>
      </c>
      <c r="P33" s="303">
        <v>0.61233333333333329</v>
      </c>
      <c r="Q33" s="254">
        <v>15</v>
      </c>
      <c r="R33" s="255">
        <v>53</v>
      </c>
      <c r="S33" s="254">
        <v>1265</v>
      </c>
      <c r="T33" s="259">
        <v>0.15673706602681595</v>
      </c>
      <c r="U33" s="254">
        <v>51709</v>
      </c>
      <c r="V33" s="290">
        <v>9</v>
      </c>
      <c r="W33" s="56">
        <v>337</v>
      </c>
      <c r="X33" s="307">
        <v>463.91</v>
      </c>
      <c r="Y33" s="254">
        <v>17</v>
      </c>
      <c r="Z33" s="257">
        <v>7329.1230761303977</v>
      </c>
      <c r="AA33" s="296">
        <v>0.34158570751641265</v>
      </c>
      <c r="AB33" s="292">
        <v>585</v>
      </c>
      <c r="AC33" s="254">
        <v>236.69</v>
      </c>
      <c r="AD33" s="250">
        <v>0.5</v>
      </c>
      <c r="AE33" s="254">
        <v>39</v>
      </c>
      <c r="AF33" s="254">
        <v>206</v>
      </c>
      <c r="AG33" s="258">
        <f>[1]OK!$B33</f>
        <v>81.163402062395718</v>
      </c>
      <c r="AH33" s="253">
        <v>20.5745</v>
      </c>
      <c r="AI33" s="259">
        <v>0.30005555114673438</v>
      </c>
      <c r="AJ33" s="250">
        <v>130231</v>
      </c>
      <c r="AK33" s="250">
        <v>21409</v>
      </c>
      <c r="AL33" s="253">
        <v>1.4855756377747353</v>
      </c>
      <c r="AM33" s="298">
        <v>127</v>
      </c>
      <c r="AN33" s="302">
        <v>141831</v>
      </c>
      <c r="AO33" s="260">
        <v>0.5290328686260477</v>
      </c>
      <c r="AP33" s="254">
        <v>7.4</v>
      </c>
      <c r="AQ33" s="253">
        <v>79.3</v>
      </c>
      <c r="AR33" s="254">
        <v>61.6</v>
      </c>
      <c r="AS33" s="305">
        <v>6.8975933944215081E-3</v>
      </c>
      <c r="AT33" s="254">
        <v>505.8</v>
      </c>
      <c r="AU33" s="255">
        <v>18447</v>
      </c>
      <c r="AV33" s="254">
        <v>0</v>
      </c>
      <c r="AW33" s="254">
        <v>0</v>
      </c>
      <c r="AX33" s="254">
        <v>62.890754231076109</v>
      </c>
      <c r="AY33" s="251">
        <v>4.6445307675757608E-4</v>
      </c>
      <c r="AZ33" s="254">
        <v>0</v>
      </c>
      <c r="BA33" s="253">
        <v>0</v>
      </c>
      <c r="BB33" s="254">
        <v>0</v>
      </c>
      <c r="BC33" s="254">
        <v>61.4</v>
      </c>
      <c r="BD33" s="254">
        <v>6.3</v>
      </c>
      <c r="BE33" s="254">
        <v>18.739999999999998</v>
      </c>
      <c r="BF33" s="261">
        <v>84389</v>
      </c>
      <c r="BG33" s="254">
        <v>5.6205425526419619</v>
      </c>
      <c r="BH33" s="300">
        <f>[2]Promedios!$F65</f>
        <v>0.63366666666666671</v>
      </c>
      <c r="BI33" s="250">
        <v>373794.1</v>
      </c>
      <c r="BJ33" s="254">
        <v>15777997.278514549</v>
      </c>
      <c r="BK33" s="261">
        <v>227806.74249999999</v>
      </c>
      <c r="BL33" s="254">
        <v>44711</v>
      </c>
      <c r="BM33" s="254">
        <v>11.1</v>
      </c>
      <c r="BN33" s="250">
        <v>14223</v>
      </c>
      <c r="BO33" s="254">
        <v>232501</v>
      </c>
      <c r="BP33" s="254">
        <v>3077.0020400000003</v>
      </c>
      <c r="BQ33" s="253">
        <v>5.9760956175298805</v>
      </c>
      <c r="BR33" s="253">
        <f>+[3]Hoja1!$Q35</f>
        <v>1.9791006966434455</v>
      </c>
      <c r="BS33" s="254">
        <v>0</v>
      </c>
      <c r="BT33" s="250">
        <v>0</v>
      </c>
      <c r="BU33" s="254">
        <v>0</v>
      </c>
      <c r="BV33" s="250">
        <v>5748</v>
      </c>
      <c r="BW33" s="250">
        <v>7169</v>
      </c>
      <c r="BX33" s="250">
        <v>13.76334129989884</v>
      </c>
      <c r="BY33" s="254">
        <v>39</v>
      </c>
      <c r="BZ33" s="253">
        <v>65517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0.87552485989901041</v>
      </c>
      <c r="CH33" s="254">
        <v>10133126</v>
      </c>
      <c r="CI33" s="300">
        <f>+[4]Hoja3!$B34</f>
        <v>2.6795558626338054</v>
      </c>
      <c r="CJ33" s="250">
        <v>18.82269144384345</v>
      </c>
      <c r="CK33" s="254">
        <v>6.6</v>
      </c>
      <c r="CL33" s="297">
        <v>132255</v>
      </c>
      <c r="CM33" s="253">
        <v>0</v>
      </c>
      <c r="CN33" s="254">
        <v>1054704.364210583</v>
      </c>
      <c r="CO33" s="254">
        <v>319798.70815855276</v>
      </c>
      <c r="CP33" s="254">
        <v>260842.11043772774</v>
      </c>
      <c r="CQ33" s="254">
        <v>13.15091</v>
      </c>
      <c r="CR33" s="261">
        <v>273</v>
      </c>
      <c r="CS33" s="254">
        <v>13812623.580505177</v>
      </c>
      <c r="CT33" s="261">
        <v>22105124.646952748</v>
      </c>
      <c r="CU33" s="254">
        <v>0</v>
      </c>
      <c r="CV33" s="254">
        <v>5</v>
      </c>
      <c r="CW33" s="254">
        <v>15</v>
      </c>
      <c r="CX33" s="254">
        <v>3921460.5353277274</v>
      </c>
    </row>
    <row r="34" spans="1:102">
      <c r="A34" s="248" t="s">
        <v>437</v>
      </c>
      <c r="B34" s="250">
        <v>5103.4764001850044</v>
      </c>
      <c r="C34" s="251">
        <v>0.16933607706228809</v>
      </c>
      <c r="D34" s="250">
        <v>6962823</v>
      </c>
      <c r="E34" s="250">
        <v>2458868</v>
      </c>
      <c r="F34" s="56">
        <v>71856</v>
      </c>
      <c r="G34" s="250">
        <v>267273818.00211266</v>
      </c>
      <c r="H34" s="250">
        <v>306490030.73940319</v>
      </c>
      <c r="I34" s="250">
        <v>177192.05671508537</v>
      </c>
      <c r="J34" s="254">
        <v>62522</v>
      </c>
      <c r="K34" s="306">
        <v>41</v>
      </c>
      <c r="L34" s="293">
        <v>2.2200000000000002</v>
      </c>
      <c r="M34" s="253">
        <v>1.86</v>
      </c>
      <c r="N34" s="253">
        <v>2.86</v>
      </c>
      <c r="O34" s="253">
        <v>1.39</v>
      </c>
      <c r="P34" s="303">
        <v>0.47266666666666673</v>
      </c>
      <c r="Q34" s="254">
        <v>223</v>
      </c>
      <c r="R34" s="255">
        <v>382</v>
      </c>
      <c r="S34" s="254">
        <v>13484</v>
      </c>
      <c r="T34" s="259">
        <v>0.3279523315260533</v>
      </c>
      <c r="U34" s="254">
        <v>1834339</v>
      </c>
      <c r="V34" s="290">
        <v>97</v>
      </c>
      <c r="W34" s="56">
        <v>2961</v>
      </c>
      <c r="X34" s="307">
        <v>2945.01</v>
      </c>
      <c r="Y34" s="254">
        <v>10</v>
      </c>
      <c r="Z34" s="257">
        <v>116399.7047127042</v>
      </c>
      <c r="AA34" s="296">
        <v>0.17082754510802445</v>
      </c>
      <c r="AB34" s="292">
        <v>813</v>
      </c>
      <c r="AC34" s="254">
        <v>1754.33</v>
      </c>
      <c r="AD34" s="250">
        <v>0</v>
      </c>
      <c r="AE34" s="254">
        <v>181</v>
      </c>
      <c r="AF34" s="254">
        <v>430</v>
      </c>
      <c r="AG34" s="258">
        <f>[1]OK!$B34</f>
        <v>64.295992859465017</v>
      </c>
      <c r="AH34" s="253">
        <v>23.1709</v>
      </c>
      <c r="AI34" s="259">
        <v>0.24604783137413863</v>
      </c>
      <c r="AJ34" s="250">
        <v>707937</v>
      </c>
      <c r="AK34" s="250">
        <v>208034</v>
      </c>
      <c r="AL34" s="253">
        <v>1.2573922961994006</v>
      </c>
      <c r="AM34" s="298">
        <v>729</v>
      </c>
      <c r="AN34" s="302">
        <v>869434</v>
      </c>
      <c r="AO34" s="260">
        <v>0.52770908597151012</v>
      </c>
      <c r="AP34" s="254">
        <v>14.2</v>
      </c>
      <c r="AQ34" s="253">
        <v>76.099999999999994</v>
      </c>
      <c r="AR34" s="254">
        <v>64.099999999999994</v>
      </c>
      <c r="AS34" s="305">
        <v>6.4343973416574357E-2</v>
      </c>
      <c r="AT34" s="254">
        <v>491.12</v>
      </c>
      <c r="AU34" s="255">
        <v>66026</v>
      </c>
      <c r="AV34" s="254">
        <v>1.1391016192674932</v>
      </c>
      <c r="AW34" s="254">
        <v>1053100</v>
      </c>
      <c r="AX34" s="254">
        <v>60.103743020227348</v>
      </c>
      <c r="AY34" s="251">
        <v>1.1263776218555233E-2</v>
      </c>
      <c r="AZ34" s="254">
        <v>9.0329772557042372</v>
      </c>
      <c r="BA34" s="253">
        <v>20.383472882745966</v>
      </c>
      <c r="BB34" s="254">
        <v>0</v>
      </c>
      <c r="BC34" s="254">
        <v>49.2</v>
      </c>
      <c r="BD34" s="254">
        <v>2.1</v>
      </c>
      <c r="BE34" s="254">
        <v>18.989999999999998</v>
      </c>
      <c r="BF34" s="261">
        <v>835737</v>
      </c>
      <c r="BG34" s="254">
        <v>8.9198222746849734</v>
      </c>
      <c r="BH34" s="300">
        <f>[2]Promedios!$F66</f>
        <v>0.58283333333333331</v>
      </c>
      <c r="BI34" s="250">
        <v>1742565.1</v>
      </c>
      <c r="BJ34" s="254">
        <v>240019047.65048552</v>
      </c>
      <c r="BK34" s="261">
        <v>1517792.2175</v>
      </c>
      <c r="BL34" s="254">
        <v>113061</v>
      </c>
      <c r="BM34" s="254">
        <v>14.5</v>
      </c>
      <c r="BN34" s="250">
        <v>46015</v>
      </c>
      <c r="BO34" s="254">
        <v>1841845</v>
      </c>
      <c r="BP34" s="254">
        <v>27514.124322999996</v>
      </c>
      <c r="BQ34" s="253">
        <v>8.6859688195991094</v>
      </c>
      <c r="BR34" s="253">
        <f>+[3]Hoja1!$Q36</f>
        <v>1.7833497550123274</v>
      </c>
      <c r="BS34" s="254">
        <v>64299.080996999997</v>
      </c>
      <c r="BT34" s="250">
        <v>30295</v>
      </c>
      <c r="BU34" s="254">
        <v>21</v>
      </c>
      <c r="BV34" s="250">
        <v>26696</v>
      </c>
      <c r="BW34" s="250">
        <v>15875</v>
      </c>
      <c r="BX34" s="250">
        <v>188.29263350401561</v>
      </c>
      <c r="BY34" s="254">
        <v>306</v>
      </c>
      <c r="BZ34" s="253">
        <v>939593</v>
      </c>
      <c r="CA34" s="253">
        <v>0.69583611667779999</v>
      </c>
      <c r="CB34" s="262">
        <v>84.786444639999999</v>
      </c>
      <c r="CC34" s="254">
        <v>0</v>
      </c>
      <c r="CD34" s="254">
        <v>0.15</v>
      </c>
      <c r="CE34" s="254">
        <v>34.6</v>
      </c>
      <c r="CF34" s="254">
        <v>45.24</v>
      </c>
      <c r="CG34" s="259">
        <v>0.91339253991393388</v>
      </c>
      <c r="CH34" s="254">
        <v>0</v>
      </c>
      <c r="CI34" s="300">
        <f>+[4]Hoja3!$B35</f>
        <v>0.33844526676953024</v>
      </c>
      <c r="CJ34" s="250">
        <v>0</v>
      </c>
      <c r="CK34" s="254">
        <v>7.9</v>
      </c>
      <c r="CL34" s="297">
        <v>602420</v>
      </c>
      <c r="CM34" s="253">
        <v>4.8640341294695901E-3</v>
      </c>
      <c r="CN34" s="254">
        <v>8819852.7462640777</v>
      </c>
      <c r="CO34" s="254">
        <v>1661232.3833069683</v>
      </c>
      <c r="CP34" s="254">
        <v>1610882.0001132572</v>
      </c>
      <c r="CQ34" s="254">
        <v>120.98024800000002</v>
      </c>
      <c r="CR34" s="261">
        <v>2553</v>
      </c>
      <c r="CS34" s="254">
        <v>68901609.271834537</v>
      </c>
      <c r="CT34" s="261">
        <v>182578800.24479169</v>
      </c>
      <c r="CU34" s="254">
        <v>8</v>
      </c>
      <c r="CV34" s="254">
        <v>7</v>
      </c>
      <c r="CW34" s="254">
        <v>159</v>
      </c>
      <c r="CX34" s="254">
        <v>27457680.086384956</v>
      </c>
    </row>
    <row r="35" spans="1:102">
      <c r="A35" s="248" t="s">
        <v>438</v>
      </c>
      <c r="B35" s="250">
        <v>1699.9596464206766</v>
      </c>
      <c r="C35" s="251">
        <v>0.2180105288969168</v>
      </c>
      <c r="D35" s="250">
        <v>1689707</v>
      </c>
      <c r="E35" s="250">
        <v>761037</v>
      </c>
      <c r="F35" s="56">
        <v>39671</v>
      </c>
      <c r="G35" s="250">
        <v>80622220.910892844</v>
      </c>
      <c r="H35" s="250">
        <v>93849352.217258424</v>
      </c>
      <c r="I35" s="250">
        <v>57458.542287349112</v>
      </c>
      <c r="J35" s="254">
        <v>46780</v>
      </c>
      <c r="K35" s="306">
        <v>34</v>
      </c>
      <c r="L35" s="293">
        <v>3.59</v>
      </c>
      <c r="M35" s="253">
        <v>2.8</v>
      </c>
      <c r="N35" s="253">
        <v>3.39</v>
      </c>
      <c r="O35" s="253">
        <v>1.96</v>
      </c>
      <c r="P35" s="303">
        <v>0.66633333333333333</v>
      </c>
      <c r="Q35" s="254">
        <v>85</v>
      </c>
      <c r="R35" s="255">
        <v>37</v>
      </c>
      <c r="S35" s="254">
        <v>4647</v>
      </c>
      <c r="T35" s="259">
        <v>0.3279523315260533</v>
      </c>
      <c r="U35" s="254">
        <v>1395342</v>
      </c>
      <c r="V35" s="290">
        <v>5</v>
      </c>
      <c r="W35" s="56">
        <v>835</v>
      </c>
      <c r="X35" s="307">
        <v>4761.38</v>
      </c>
      <c r="Y35" s="254">
        <v>5</v>
      </c>
      <c r="Z35" s="257">
        <v>2859.4557243232207</v>
      </c>
      <c r="AA35" s="296">
        <v>6.0206111839511488E-2</v>
      </c>
      <c r="AB35" s="292">
        <v>140</v>
      </c>
      <c r="AC35" s="254">
        <v>449.18</v>
      </c>
      <c r="AD35" s="250">
        <v>0</v>
      </c>
      <c r="AE35" s="254">
        <v>2</v>
      </c>
      <c r="AF35" s="254">
        <v>263</v>
      </c>
      <c r="AG35" s="258">
        <f>[1]OK!$B35</f>
        <v>60.692027890757856</v>
      </c>
      <c r="AH35" s="253">
        <v>20.260400000000001</v>
      </c>
      <c r="AI35" s="259">
        <v>0.27830750893921335</v>
      </c>
      <c r="AJ35" s="250">
        <v>238430</v>
      </c>
      <c r="AK35" s="250">
        <v>69072</v>
      </c>
      <c r="AL35" s="253">
        <v>1.6257256435583209</v>
      </c>
      <c r="AM35" s="298">
        <v>158</v>
      </c>
      <c r="AN35" s="302">
        <v>298286</v>
      </c>
      <c r="AO35" s="260">
        <v>0.59883142554455959</v>
      </c>
      <c r="AP35" s="254">
        <v>11.3</v>
      </c>
      <c r="AQ35" s="253">
        <v>75.7</v>
      </c>
      <c r="AR35" s="254">
        <v>52.2</v>
      </c>
      <c r="AS35" s="305">
        <v>1.4090558184808512E-2</v>
      </c>
      <c r="AT35" s="254">
        <v>487.91</v>
      </c>
      <c r="AU35" s="255">
        <v>22564</v>
      </c>
      <c r="AV35" s="254">
        <v>2.7429116393451336</v>
      </c>
      <c r="AW35" s="254">
        <v>127300</v>
      </c>
      <c r="AX35" s="254">
        <v>59.228904643822425</v>
      </c>
      <c r="AY35" s="251">
        <v>1.1240442760335756E-2</v>
      </c>
      <c r="AZ35" s="254">
        <v>4.12701594440591</v>
      </c>
      <c r="BA35" s="253">
        <v>2.7627738303062537</v>
      </c>
      <c r="BB35" s="254">
        <v>0</v>
      </c>
      <c r="BC35" s="254">
        <v>68.5</v>
      </c>
      <c r="BD35" s="254">
        <v>15.5</v>
      </c>
      <c r="BE35" s="254">
        <v>21.51</v>
      </c>
      <c r="BF35" s="261">
        <v>135490</v>
      </c>
      <c r="BG35" s="254">
        <v>2.2609628973818245</v>
      </c>
      <c r="BH35" s="300">
        <f>[2]Promedios!$F67</f>
        <v>0.59599999999999997</v>
      </c>
      <c r="BI35" s="250">
        <v>1211299.3</v>
      </c>
      <c r="BJ35" s="254">
        <v>27814413.708537519</v>
      </c>
      <c r="BK35" s="261">
        <v>727984.27250000008</v>
      </c>
      <c r="BL35" s="254">
        <v>57606</v>
      </c>
      <c r="BM35" s="254">
        <v>9.6</v>
      </c>
      <c r="BN35" s="250">
        <v>28893</v>
      </c>
      <c r="BO35" s="254">
        <v>420395</v>
      </c>
      <c r="BP35" s="254">
        <v>9716.9423650000008</v>
      </c>
      <c r="BQ35" s="253">
        <v>3.5317860746720484</v>
      </c>
      <c r="BR35" s="253">
        <f>+[3]Hoja1!$Q37</f>
        <v>0.41861847530778923</v>
      </c>
      <c r="BS35" s="254">
        <v>4030</v>
      </c>
      <c r="BT35" s="250">
        <v>23627</v>
      </c>
      <c r="BU35" s="254">
        <v>22</v>
      </c>
      <c r="BV35" s="250">
        <v>14696</v>
      </c>
      <c r="BW35" s="250">
        <v>8137</v>
      </c>
      <c r="BX35" s="250">
        <v>118.80115608000042</v>
      </c>
      <c r="BY35" s="254">
        <v>129</v>
      </c>
      <c r="BZ35" s="253">
        <v>412039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0.87878072346846992</v>
      </c>
      <c r="CH35" s="254">
        <v>0</v>
      </c>
      <c r="CI35" s="300">
        <f>+[4]Hoja3!$B36</f>
        <v>0.12771525332967981</v>
      </c>
      <c r="CJ35" s="250">
        <v>0</v>
      </c>
      <c r="CK35" s="254">
        <v>6.8</v>
      </c>
      <c r="CL35" s="297">
        <v>200728</v>
      </c>
      <c r="CM35" s="253">
        <v>1.7187459740273678E-2</v>
      </c>
      <c r="CN35" s="254">
        <v>2807952.8208598983</v>
      </c>
      <c r="CO35" s="254">
        <v>778752.42595878849</v>
      </c>
      <c r="CP35" s="254">
        <v>644600.20442228985</v>
      </c>
      <c r="CQ35" s="254">
        <v>132.91072100000011</v>
      </c>
      <c r="CR35" s="261">
        <v>666</v>
      </c>
      <c r="CS35" s="254">
        <v>22624637.458363384</v>
      </c>
      <c r="CT35" s="261">
        <v>61555342.244332343</v>
      </c>
      <c r="CU35" s="254">
        <v>1</v>
      </c>
      <c r="CV35" s="254">
        <v>3</v>
      </c>
      <c r="CW35" s="254">
        <v>161</v>
      </c>
      <c r="CX35" s="254">
        <v>8641299.0370309297</v>
      </c>
    </row>
    <row r="36" spans="1:102">
      <c r="A36" s="248" t="s">
        <v>439</v>
      </c>
      <c r="B36" s="250">
        <v>784.7011219780901</v>
      </c>
      <c r="C36" s="251">
        <v>0.21542268464415315</v>
      </c>
      <c r="D36" s="250">
        <v>1356180</v>
      </c>
      <c r="E36" s="250">
        <v>470622</v>
      </c>
      <c r="F36" s="56">
        <v>75416</v>
      </c>
      <c r="G36" s="250">
        <v>42881227.213930592</v>
      </c>
      <c r="H36" s="250">
        <v>47348935.305938862</v>
      </c>
      <c r="I36" s="250">
        <v>39206.55540452381</v>
      </c>
      <c r="J36" s="254">
        <v>14602</v>
      </c>
      <c r="K36" s="306">
        <v>32</v>
      </c>
      <c r="L36" s="293">
        <v>3.39</v>
      </c>
      <c r="M36" s="253">
        <v>3.08</v>
      </c>
      <c r="N36" s="253">
        <v>2.76</v>
      </c>
      <c r="O36" s="253">
        <v>1.85</v>
      </c>
      <c r="P36" s="303">
        <v>0.64466666666666661</v>
      </c>
      <c r="Q36" s="254">
        <v>34</v>
      </c>
      <c r="R36" s="255">
        <v>95</v>
      </c>
      <c r="S36" s="254">
        <v>1587</v>
      </c>
      <c r="T36" s="259">
        <v>0.20437977694497764</v>
      </c>
      <c r="U36" s="254">
        <v>1102950</v>
      </c>
      <c r="V36" s="290">
        <v>4</v>
      </c>
      <c r="W36" s="56">
        <v>765</v>
      </c>
      <c r="X36" s="307">
        <v>11.25</v>
      </c>
      <c r="Y36" s="254">
        <v>4</v>
      </c>
      <c r="Z36" s="257">
        <v>6693.8320097135966</v>
      </c>
      <c r="AA36" s="296">
        <v>0.8117390255943242</v>
      </c>
      <c r="AB36" s="292">
        <v>151</v>
      </c>
      <c r="AC36" s="254">
        <v>314.69</v>
      </c>
      <c r="AD36" s="250">
        <v>0.5</v>
      </c>
      <c r="AE36" s="254">
        <v>5</v>
      </c>
      <c r="AF36" s="254">
        <v>0</v>
      </c>
      <c r="AG36" s="258">
        <f>[1]OK!$B36</f>
        <v>71.174446163277594</v>
      </c>
      <c r="AH36" s="253">
        <v>22.496600000000001</v>
      </c>
      <c r="AI36" s="259">
        <v>0.23671423062090244</v>
      </c>
      <c r="AJ36" s="250">
        <v>119851</v>
      </c>
      <c r="AK36" s="250">
        <v>32794</v>
      </c>
      <c r="AL36" s="253">
        <v>1.2616319367635564</v>
      </c>
      <c r="AM36" s="298">
        <v>103</v>
      </c>
      <c r="AN36" s="302">
        <v>160527</v>
      </c>
      <c r="AO36" s="260">
        <v>0.52055010207184116</v>
      </c>
      <c r="AP36" s="254">
        <v>7.5</v>
      </c>
      <c r="AQ36" s="253">
        <v>66.3</v>
      </c>
      <c r="AR36" s="254">
        <v>56.4</v>
      </c>
      <c r="AS36" s="305">
        <v>6.031618165340852E-3</v>
      </c>
      <c r="AT36" s="254">
        <v>502.09</v>
      </c>
      <c r="AU36" s="255">
        <v>145748</v>
      </c>
      <c r="AV36" s="254">
        <v>2.2142701936312648</v>
      </c>
      <c r="AW36" s="254">
        <v>11600</v>
      </c>
      <c r="AX36" s="254">
        <v>67.165977327248299</v>
      </c>
      <c r="AY36" s="251">
        <v>6.2566454354005652E-2</v>
      </c>
      <c r="AZ36" s="254">
        <v>0.44214270186751115</v>
      </c>
      <c r="BA36" s="253">
        <v>2.8395993690256534</v>
      </c>
      <c r="BB36" s="254">
        <v>0</v>
      </c>
      <c r="BC36" s="254">
        <v>61.9</v>
      </c>
      <c r="BD36" s="254">
        <v>6</v>
      </c>
      <c r="BE36" s="254">
        <v>21.5</v>
      </c>
      <c r="BF36" s="261">
        <v>147372</v>
      </c>
      <c r="BG36" s="254">
        <v>6.2175011151684485</v>
      </c>
      <c r="BH36" s="300">
        <f>[2]Promedios!$F68</f>
        <v>0.56366666666666665</v>
      </c>
      <c r="BI36" s="250">
        <v>314793.2</v>
      </c>
      <c r="BJ36" s="254">
        <v>18974343.948694076</v>
      </c>
      <c r="BK36" s="261">
        <v>1008255.75</v>
      </c>
      <c r="BL36" s="254">
        <v>33615</v>
      </c>
      <c r="BM36" s="254">
        <v>12.3</v>
      </c>
      <c r="BN36" s="250">
        <v>13577</v>
      </c>
      <c r="BO36" s="254">
        <v>311244</v>
      </c>
      <c r="BP36" s="254">
        <v>5497.4</v>
      </c>
      <c r="BQ36" s="253">
        <v>3.4612964128382635</v>
      </c>
      <c r="BR36" s="253">
        <f>+[3]Hoja1!$Q38</f>
        <v>1.193947878205377</v>
      </c>
      <c r="BS36" s="254">
        <v>1.4984270000000002</v>
      </c>
      <c r="BT36" s="250">
        <v>8156</v>
      </c>
      <c r="BU36" s="254">
        <v>13</v>
      </c>
      <c r="BV36" s="250">
        <v>4729</v>
      </c>
      <c r="BW36" s="250">
        <v>6549</v>
      </c>
      <c r="BX36" s="250">
        <v>77.134157589045174</v>
      </c>
      <c r="BY36" s="254">
        <v>92</v>
      </c>
      <c r="BZ36" s="253">
        <v>85575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0.94203543781974175</v>
      </c>
      <c r="CH36" s="254">
        <v>0</v>
      </c>
      <c r="CI36" s="300">
        <f>+[4]Hoja3!$B37</f>
        <v>0.68339655172735592</v>
      </c>
      <c r="CJ36" s="250">
        <v>20.012759561030101</v>
      </c>
      <c r="CK36" s="254">
        <v>6.2</v>
      </c>
      <c r="CL36" s="297">
        <v>114518</v>
      </c>
      <c r="CM36" s="253">
        <v>1.0103413229138483E-3</v>
      </c>
      <c r="CN36" s="254">
        <v>1341365.942924595</v>
      </c>
      <c r="CO36" s="254">
        <v>278604.15259380132</v>
      </c>
      <c r="CP36" s="254">
        <v>279726.26440433331</v>
      </c>
      <c r="CQ36" s="254">
        <v>5.6517940000000015</v>
      </c>
      <c r="CR36" s="261">
        <v>865</v>
      </c>
      <c r="CS36" s="254">
        <v>8262479.3581475178</v>
      </c>
      <c r="CT36" s="261">
        <v>30919779.601378981</v>
      </c>
      <c r="CU36" s="254">
        <v>1</v>
      </c>
      <c r="CV36" s="254">
        <v>2</v>
      </c>
      <c r="CW36" s="254">
        <v>48</v>
      </c>
      <c r="CX36" s="254">
        <v>4596083.8173661279</v>
      </c>
    </row>
    <row r="37" spans="1:102" s="46" customFormat="1">
      <c r="Q37" s="48"/>
      <c r="AU37" s="63"/>
    </row>
    <row r="38" spans="1:102" ht="30">
      <c r="A38" s="17" t="s">
        <v>440</v>
      </c>
      <c r="D38" s="23" t="s">
        <v>350</v>
      </c>
      <c r="E38" s="27" t="s">
        <v>350</v>
      </c>
      <c r="F38" s="58" t="s">
        <v>321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AY38" t="s">
        <v>381</v>
      </c>
      <c r="CE38" t="s">
        <v>140</v>
      </c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0"/>
  <dimension ref="A1:CX56"/>
  <sheetViews>
    <sheetView zoomScale="85" zoomScaleNormal="85" zoomScalePageLayoutView="70" workbookViewId="0">
      <pane xSplit="1" ySplit="4" topLeftCell="CH5" activePane="bottomRight" state="frozen"/>
      <selection activeCell="D42" sqref="D42"/>
      <selection pane="topRight" activeCell="D42" sqref="D42"/>
      <selection pane="bottomLeft" activeCell="D42" sqref="D42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7" width="15" bestFit="1" customWidth="1"/>
    <col min="8" max="8" width="14.5703125" bestFit="1" customWidth="1"/>
    <col min="9" max="25" width="11.5703125" bestFit="1" customWidth="1"/>
    <col min="26" max="26" width="13.42578125" bestFit="1" customWidth="1"/>
    <col min="27" max="46" width="11.5703125" bestFit="1" customWidth="1"/>
    <col min="47" max="47" width="11" style="22" bestFit="1" customWidth="1"/>
    <col min="48" max="57" width="11.5703125" bestFit="1" customWidth="1"/>
    <col min="58" max="58" width="12.42578125" bestFit="1" customWidth="1"/>
    <col min="59" max="60" width="11.5703125" bestFit="1" customWidth="1"/>
    <col min="61" max="61" width="12.42578125" bestFit="1" customWidth="1"/>
    <col min="62" max="62" width="17.42578125" bestFit="1" customWidth="1"/>
    <col min="63" max="63" width="13.85546875" bestFit="1" customWidth="1"/>
    <col min="64" max="66" width="11.5703125" bestFit="1" customWidth="1"/>
    <col min="67" max="67" width="14.28515625" bestFit="1" customWidth="1"/>
    <col min="68" max="69" width="11.5703125" bestFit="1" customWidth="1"/>
    <col min="70" max="70" width="12.140625" bestFit="1" customWidth="1"/>
    <col min="71" max="77" width="11.5703125" bestFit="1" customWidth="1"/>
    <col min="78" max="78" width="13.42578125" bestFit="1" customWidth="1"/>
    <col min="79" max="85" width="11.5703125" bestFit="1" customWidth="1"/>
    <col min="86" max="86" width="12.42578125" bestFit="1" customWidth="1"/>
    <col min="87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85546875" bestFit="1" customWidth="1"/>
  </cols>
  <sheetData>
    <row r="1" spans="1:102" ht="23.25" customHeight="1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247</v>
      </c>
      <c r="Q2" s="244" t="s">
        <v>258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241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208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316</v>
      </c>
      <c r="BC2" s="244" t="s">
        <v>385</v>
      </c>
      <c r="BD2" s="244" t="s">
        <v>486</v>
      </c>
      <c r="BE2" s="244" t="s">
        <v>298</v>
      </c>
      <c r="BF2" s="244" t="s">
        <v>70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154</v>
      </c>
      <c r="BM2" s="244" t="s">
        <v>292</v>
      </c>
      <c r="BN2" s="244" t="s">
        <v>377</v>
      </c>
      <c r="BO2" s="244" t="s">
        <v>378</v>
      </c>
      <c r="BP2" s="244" t="s">
        <v>181</v>
      </c>
      <c r="BQ2" s="244" t="s">
        <v>130</v>
      </c>
      <c r="BR2" s="244" t="s">
        <v>382</v>
      </c>
      <c r="BS2" s="244" t="s">
        <v>295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170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159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166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252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242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145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309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236</v>
      </c>
      <c r="BM3" s="121" t="s">
        <v>281</v>
      </c>
      <c r="BN3" s="121" t="s">
        <v>240</v>
      </c>
      <c r="BO3" s="121" t="s">
        <v>240</v>
      </c>
      <c r="BP3" s="121" t="s">
        <v>113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178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308</v>
      </c>
      <c r="CK3" s="121" t="s">
        <v>370</v>
      </c>
      <c r="CL3" s="121" t="s">
        <v>369</v>
      </c>
      <c r="CM3" s="121" t="s">
        <v>163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100</v>
      </c>
    </row>
    <row r="4" spans="1:102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348</v>
      </c>
      <c r="P4" s="121" t="s">
        <v>250</v>
      </c>
      <c r="Q4" s="121" t="s">
        <v>257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206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312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195</v>
      </c>
      <c r="BQ4" s="121" t="s">
        <v>108</v>
      </c>
      <c r="BR4" s="121" t="s">
        <v>45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257</v>
      </c>
      <c r="BX4" s="121" t="s">
        <v>204</v>
      </c>
      <c r="BY4" s="121" t="s">
        <v>395</v>
      </c>
      <c r="BZ4" s="121" t="s">
        <v>408</v>
      </c>
      <c r="CA4" s="121" t="s">
        <v>173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142</v>
      </c>
      <c r="CH4" s="121" t="s">
        <v>407</v>
      </c>
      <c r="CI4" s="121" t="s">
        <v>53</v>
      </c>
      <c r="CJ4" s="121" t="s">
        <v>93</v>
      </c>
      <c r="CK4" s="121" t="s">
        <v>287</v>
      </c>
      <c r="CL4" s="121" t="s">
        <v>188</v>
      </c>
      <c r="CM4" s="121" t="s">
        <v>161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2504.5497557008689</v>
      </c>
      <c r="C5" s="251">
        <v>0.2854217</v>
      </c>
      <c r="D5" s="250">
        <v>1159304</v>
      </c>
      <c r="E5" s="250">
        <v>490960</v>
      </c>
      <c r="F5" s="56">
        <v>5625</v>
      </c>
      <c r="G5" s="250">
        <v>137537594.097161</v>
      </c>
      <c r="H5" s="250">
        <v>98698219.440344796</v>
      </c>
      <c r="I5" s="250">
        <v>43538.004084766006</v>
      </c>
      <c r="J5" s="254">
        <v>20122</v>
      </c>
      <c r="K5" s="254">
        <v>74.054313182903925</v>
      </c>
      <c r="L5" s="253">
        <v>2.92</v>
      </c>
      <c r="M5" s="253">
        <v>2.7</v>
      </c>
      <c r="N5" s="253">
        <v>3.46</v>
      </c>
      <c r="O5" s="253">
        <v>1.79</v>
      </c>
      <c r="P5" s="253">
        <v>0.36599999999999999</v>
      </c>
      <c r="Q5" s="254">
        <v>54</v>
      </c>
      <c r="R5" s="255">
        <v>75</v>
      </c>
      <c r="S5" s="254">
        <v>4425</v>
      </c>
      <c r="T5" s="251">
        <v>0.25394162889634481</v>
      </c>
      <c r="U5" s="254">
        <v>65447</v>
      </c>
      <c r="V5" s="249">
        <v>7.9498277537320021</v>
      </c>
      <c r="W5" s="250">
        <v>379</v>
      </c>
      <c r="X5" s="256">
        <v>976.99</v>
      </c>
      <c r="Y5" s="254">
        <v>14</v>
      </c>
      <c r="Z5" s="257">
        <v>5409.7028901828762</v>
      </c>
      <c r="AA5" s="254">
        <v>1.51</v>
      </c>
      <c r="AB5" s="292">
        <v>2931.2</v>
      </c>
      <c r="AC5" s="254">
        <v>390.55</v>
      </c>
      <c r="AD5" s="250">
        <v>0</v>
      </c>
      <c r="AE5" s="254">
        <v>6</v>
      </c>
      <c r="AF5" s="254">
        <v>391</v>
      </c>
      <c r="AG5" s="258">
        <f>[1]OK!$K5</f>
        <v>97.834277561536382</v>
      </c>
      <c r="AH5" s="253">
        <v>12.735200000000001</v>
      </c>
      <c r="AI5" s="259">
        <v>0.19820300007614405</v>
      </c>
      <c r="AJ5" s="250">
        <v>106026</v>
      </c>
      <c r="AK5" s="250">
        <v>33568</v>
      </c>
      <c r="AL5" s="253">
        <v>2.3503615037236969</v>
      </c>
      <c r="AM5" s="298">
        <v>85</v>
      </c>
      <c r="AN5" s="250">
        <v>162076</v>
      </c>
      <c r="AO5" s="260">
        <v>0.62917284203603718</v>
      </c>
      <c r="AP5" s="259">
        <v>3.4535686876438987E-2</v>
      </c>
      <c r="AQ5" s="253">
        <v>81.427392739273927</v>
      </c>
      <c r="AR5" s="254">
        <v>65.192615896005222</v>
      </c>
      <c r="AS5" s="260">
        <v>1.1169286642019069E-2</v>
      </c>
      <c r="AT5" s="254">
        <v>547.65672993218402</v>
      </c>
      <c r="AU5" s="299">
        <v>46376</v>
      </c>
      <c r="AV5" s="254">
        <v>8.3185620869431744</v>
      </c>
      <c r="AW5" s="254">
        <v>2603100</v>
      </c>
      <c r="AX5" s="253">
        <v>55.472914708118815</v>
      </c>
      <c r="AY5" s="260">
        <v>1.5323486834203223E-2</v>
      </c>
      <c r="AZ5" s="254">
        <v>54.002064604767099</v>
      </c>
      <c r="BA5" s="258">
        <v>9.5415957996656307</v>
      </c>
      <c r="BB5" s="254">
        <v>0</v>
      </c>
      <c r="BC5" s="254">
        <v>54.3</v>
      </c>
      <c r="BD5" s="254">
        <v>0</v>
      </c>
      <c r="BE5" s="254">
        <v>27.13</v>
      </c>
      <c r="BF5" s="261">
        <v>24945</v>
      </c>
      <c r="BG5" s="254">
        <v>17.166188239802239</v>
      </c>
      <c r="BH5" s="300">
        <f>[2]Promedios!$K37</f>
        <v>0.76049999999999995</v>
      </c>
      <c r="BI5" s="250">
        <v>3453874.0447369562</v>
      </c>
      <c r="BJ5" s="301">
        <v>80093965</v>
      </c>
      <c r="BK5" s="261">
        <v>106996.5</v>
      </c>
      <c r="BL5" s="254">
        <v>65877</v>
      </c>
      <c r="BM5" s="254">
        <v>76.2</v>
      </c>
      <c r="BN5" s="250">
        <v>63709</v>
      </c>
      <c r="BO5" s="261">
        <v>269734</v>
      </c>
      <c r="BP5" s="250">
        <v>18293.981892</v>
      </c>
      <c r="BQ5" s="253">
        <v>7.7106518282988867</v>
      </c>
      <c r="BR5" s="253">
        <f>+[3]Hoja1!$Z7</f>
        <v>5.3388176143841672</v>
      </c>
      <c r="BS5" s="254">
        <v>0.36281399999999997</v>
      </c>
      <c r="BT5" s="250">
        <v>12016</v>
      </c>
      <c r="BU5" s="254">
        <v>10</v>
      </c>
      <c r="BV5" s="250">
        <v>8258</v>
      </c>
      <c r="BW5" s="250">
        <v>17869</v>
      </c>
      <c r="BX5" s="250">
        <v>230</v>
      </c>
      <c r="BY5" s="294">
        <v>103</v>
      </c>
      <c r="BZ5" s="253">
        <v>785946</v>
      </c>
      <c r="CA5" s="253">
        <v>1.7777777777777779</v>
      </c>
      <c r="CB5" s="262">
        <v>80.172179760000006</v>
      </c>
      <c r="CC5" s="253">
        <v>0.2455</v>
      </c>
      <c r="CD5" s="254">
        <v>4.2666666666666672E-2</v>
      </c>
      <c r="CE5" s="254">
        <v>36.68</v>
      </c>
      <c r="CF5" s="254">
        <v>74.42</v>
      </c>
      <c r="CG5" s="259">
        <v>0.91633295606518739</v>
      </c>
      <c r="CH5" s="250">
        <v>7450221</v>
      </c>
      <c r="CI5" s="300">
        <f>+[4]Hoja3!$J6</f>
        <v>7.6890491453294851E-2</v>
      </c>
      <c r="CJ5" s="250">
        <v>154.98557756738231</v>
      </c>
      <c r="CK5" s="254">
        <v>4.7</v>
      </c>
      <c r="CL5" s="302">
        <v>118497</v>
      </c>
      <c r="CM5" s="253">
        <v>7.9419962414746938E-4</v>
      </c>
      <c r="CN5" s="254">
        <v>2102973.1672743</v>
      </c>
      <c r="CO5" s="254">
        <v>6839178.3629999999</v>
      </c>
      <c r="CP5" s="254">
        <v>5164419.9960000003</v>
      </c>
      <c r="CQ5" s="254">
        <v>39.238394501467397</v>
      </c>
      <c r="CR5" s="261">
        <v>1382.560821140637</v>
      </c>
      <c r="CS5" s="261">
        <v>57497002.707018547</v>
      </c>
      <c r="CT5" s="261">
        <v>68845908.778121084</v>
      </c>
      <c r="CU5" s="254">
        <v>7</v>
      </c>
      <c r="CV5" s="254">
        <v>123</v>
      </c>
      <c r="CW5" s="254">
        <v>83</v>
      </c>
      <c r="CX5" s="254">
        <v>10706861.089369733</v>
      </c>
    </row>
    <row r="6" spans="1:102">
      <c r="A6" s="248" t="s">
        <v>331</v>
      </c>
      <c r="B6" s="250">
        <v>5697.6173375792214</v>
      </c>
      <c r="C6" s="251">
        <v>0.26493420000000001</v>
      </c>
      <c r="D6" s="250">
        <v>3252690</v>
      </c>
      <c r="E6" s="250">
        <v>1421632</v>
      </c>
      <c r="F6" s="56">
        <v>71546</v>
      </c>
      <c r="G6" s="250">
        <v>339451755.76722097</v>
      </c>
      <c r="H6" s="250">
        <v>241835253.86670601</v>
      </c>
      <c r="I6" s="250">
        <v>75524.93384742034</v>
      </c>
      <c r="J6" s="254">
        <v>111391</v>
      </c>
      <c r="K6" s="254">
        <v>75.96828053833255</v>
      </c>
      <c r="L6" s="253">
        <v>3.13</v>
      </c>
      <c r="M6" s="253">
        <v>2.68</v>
      </c>
      <c r="N6" s="253">
        <v>4.08</v>
      </c>
      <c r="O6" s="253">
        <v>1.84</v>
      </c>
      <c r="P6" s="253">
        <v>0.28000000000000003</v>
      </c>
      <c r="Q6" s="254">
        <v>48</v>
      </c>
      <c r="R6" s="302">
        <v>1525</v>
      </c>
      <c r="S6" s="254">
        <v>3780</v>
      </c>
      <c r="T6" s="251">
        <v>8.8863243884475765E-2</v>
      </c>
      <c r="U6" s="254">
        <v>204977</v>
      </c>
      <c r="V6" s="249">
        <v>11.354099677777548</v>
      </c>
      <c r="W6" s="250">
        <v>1028</v>
      </c>
      <c r="X6" s="256">
        <v>47794.53</v>
      </c>
      <c r="Y6" s="254">
        <v>49</v>
      </c>
      <c r="Z6" s="257">
        <v>8942.7624341928858</v>
      </c>
      <c r="AA6" s="254">
        <v>0.59</v>
      </c>
      <c r="AB6" s="292">
        <v>6697.6</v>
      </c>
      <c r="AC6" s="254">
        <v>1343.2</v>
      </c>
      <c r="AD6" s="250">
        <v>1</v>
      </c>
      <c r="AE6" s="254">
        <v>9</v>
      </c>
      <c r="AF6" s="254">
        <v>1284</v>
      </c>
      <c r="AG6" s="258">
        <f>[1]OK!$K6</f>
        <v>93.727866149117503</v>
      </c>
      <c r="AH6" s="253">
        <v>11.4809</v>
      </c>
      <c r="AI6" s="259">
        <v>0.19645977360784017</v>
      </c>
      <c r="AJ6" s="250">
        <v>261020</v>
      </c>
      <c r="AK6" s="250">
        <v>167872</v>
      </c>
      <c r="AL6" s="253">
        <v>1.4948669582904193</v>
      </c>
      <c r="AM6" s="298">
        <v>83</v>
      </c>
      <c r="AN6" s="250">
        <v>522969</v>
      </c>
      <c r="AO6" s="260">
        <v>0.63359801267219185</v>
      </c>
      <c r="AP6" s="259">
        <v>3.2574287756560807E-2</v>
      </c>
      <c r="AQ6" s="253">
        <v>81.35668366215917</v>
      </c>
      <c r="AR6" s="254">
        <v>53.817228805834091</v>
      </c>
      <c r="AS6" s="260">
        <v>4.2954721717815107E-2</v>
      </c>
      <c r="AT6" s="254">
        <v>533.88827173852621</v>
      </c>
      <c r="AU6" s="302">
        <v>107807</v>
      </c>
      <c r="AV6" s="254">
        <v>4.2583273547829901</v>
      </c>
      <c r="AW6" s="254">
        <v>9490800</v>
      </c>
      <c r="AX6" s="253">
        <v>45.638944869980342</v>
      </c>
      <c r="AY6" s="260">
        <v>-1.6845318247029322E-2</v>
      </c>
      <c r="AZ6" s="254">
        <v>76.593210213700047</v>
      </c>
      <c r="BA6" s="258">
        <v>13.284390762073885</v>
      </c>
      <c r="BB6" s="254">
        <v>0</v>
      </c>
      <c r="BC6" s="254">
        <v>40.6</v>
      </c>
      <c r="BD6" s="254">
        <v>42.9</v>
      </c>
      <c r="BE6" s="254">
        <v>35.619999999999997</v>
      </c>
      <c r="BF6" s="261">
        <v>84019</v>
      </c>
      <c r="BG6" s="254">
        <v>50.706295950423716</v>
      </c>
      <c r="BH6" s="300">
        <f>[2]Promedios!$K38</f>
        <v>0.77633333333333332</v>
      </c>
      <c r="BI6" s="250">
        <v>9516309.1160952151</v>
      </c>
      <c r="BJ6" s="254">
        <v>181247360</v>
      </c>
      <c r="BK6" s="261">
        <v>206747.61749999999</v>
      </c>
      <c r="BL6" s="254">
        <v>276442</v>
      </c>
      <c r="BM6" s="254">
        <v>87.8</v>
      </c>
      <c r="BN6" s="250">
        <v>344364</v>
      </c>
      <c r="BO6" s="261">
        <v>810394</v>
      </c>
      <c r="BP6" s="250">
        <v>48661.897029</v>
      </c>
      <c r="BQ6" s="253">
        <v>12.284561789512285</v>
      </c>
      <c r="BR6" s="253">
        <f>+[3]Hoja1!$Z8</f>
        <v>82.033532611138583</v>
      </c>
      <c r="BS6" s="254">
        <v>20315.858844999999</v>
      </c>
      <c r="BT6" s="250">
        <v>59262</v>
      </c>
      <c r="BU6" s="254">
        <v>33</v>
      </c>
      <c r="BV6" s="250">
        <v>19071</v>
      </c>
      <c r="BW6" s="250">
        <v>35929</v>
      </c>
      <c r="BX6" s="250">
        <v>427</v>
      </c>
      <c r="BY6" s="294">
        <v>366</v>
      </c>
      <c r="BZ6" s="253">
        <v>2056974</v>
      </c>
      <c r="CA6" s="253">
        <v>0.69885108880999636</v>
      </c>
      <c r="CB6" s="262">
        <v>56.054464289999999</v>
      </c>
      <c r="CC6" s="253">
        <v>0.49975000000000003</v>
      </c>
      <c r="CD6" s="254">
        <v>0.54766666666666663</v>
      </c>
      <c r="CE6" s="254">
        <v>44.16</v>
      </c>
      <c r="CF6" s="254">
        <v>46.51</v>
      </c>
      <c r="CG6" s="259">
        <v>0.86161128676390331</v>
      </c>
      <c r="CH6" s="250">
        <v>30270812</v>
      </c>
      <c r="CI6" s="300">
        <f>+[4]Hoja3!$J7</f>
        <v>5.2163304184695579E-2</v>
      </c>
      <c r="CJ6" s="250">
        <v>0.35121171296828962</v>
      </c>
      <c r="CK6" s="254">
        <v>7.1</v>
      </c>
      <c r="CL6" s="302">
        <v>272485</v>
      </c>
      <c r="CM6" s="253">
        <v>4.3084524588779323E-2</v>
      </c>
      <c r="CN6" s="254">
        <v>9359031.7426280007</v>
      </c>
      <c r="CO6" s="254">
        <v>30298406.719999999</v>
      </c>
      <c r="CP6" s="254">
        <v>27325995.669</v>
      </c>
      <c r="CQ6" s="254">
        <v>885.25615281483795</v>
      </c>
      <c r="CR6" s="261">
        <v>4962.9247225354929</v>
      </c>
      <c r="CS6" s="261">
        <v>109641942.63783628</v>
      </c>
      <c r="CT6" s="261">
        <v>204167954.43837297</v>
      </c>
      <c r="CU6" s="254">
        <v>19</v>
      </c>
      <c r="CV6" s="254">
        <v>349</v>
      </c>
      <c r="CW6" s="254">
        <v>506</v>
      </c>
      <c r="CX6" s="254">
        <v>26811247.947457083</v>
      </c>
    </row>
    <row r="7" spans="1:102">
      <c r="A7" s="248" t="s">
        <v>218</v>
      </c>
      <c r="B7" s="250">
        <v>1208.3194845035493</v>
      </c>
      <c r="C7" s="251">
        <v>0.28634660000000001</v>
      </c>
      <c r="D7" s="250">
        <v>579189</v>
      </c>
      <c r="E7" s="250">
        <v>274677</v>
      </c>
      <c r="F7" s="56">
        <v>73943</v>
      </c>
      <c r="G7" s="250">
        <v>75360039.500903502</v>
      </c>
      <c r="H7" s="250">
        <v>53098497.900714599</v>
      </c>
      <c r="I7" s="250">
        <v>24384.30002179744</v>
      </c>
      <c r="J7" s="254">
        <v>15778</v>
      </c>
      <c r="K7" s="254">
        <v>33.79854416580072</v>
      </c>
      <c r="L7" s="253">
        <v>2.71</v>
      </c>
      <c r="M7" s="253">
        <v>2.68</v>
      </c>
      <c r="N7" s="253">
        <v>2.77</v>
      </c>
      <c r="O7" s="253">
        <v>2.0099999999999998</v>
      </c>
      <c r="P7" s="253">
        <v>0.40899999999999997</v>
      </c>
      <c r="Q7" s="254">
        <v>34</v>
      </c>
      <c r="R7" s="255">
        <v>55</v>
      </c>
      <c r="S7" s="254">
        <v>512</v>
      </c>
      <c r="T7" s="251">
        <v>8.8863243884475765E-2</v>
      </c>
      <c r="U7" s="254">
        <v>505611</v>
      </c>
      <c r="V7" s="249">
        <v>6.0838195841973963</v>
      </c>
      <c r="W7" s="250">
        <v>765</v>
      </c>
      <c r="X7" s="256">
        <v>29322.14</v>
      </c>
      <c r="Y7" s="254">
        <v>13</v>
      </c>
      <c r="Z7" s="257">
        <v>6695.4004770768934</v>
      </c>
      <c r="AA7" s="254">
        <v>0.62</v>
      </c>
      <c r="AB7" s="292">
        <v>1062.8</v>
      </c>
      <c r="AC7" s="254">
        <v>229.95</v>
      </c>
      <c r="AD7" s="250">
        <v>0.5</v>
      </c>
      <c r="AE7" s="254">
        <v>8</v>
      </c>
      <c r="AF7" s="254">
        <v>186</v>
      </c>
      <c r="AG7" s="258">
        <f>[1]OK!$K7</f>
        <v>94.195137995303</v>
      </c>
      <c r="AH7" s="253">
        <v>11.7599</v>
      </c>
      <c r="AI7" s="259">
        <v>0.22400175515577009</v>
      </c>
      <c r="AJ7" s="250">
        <v>46657</v>
      </c>
      <c r="AK7" s="250">
        <v>49071</v>
      </c>
      <c r="AL7" s="253">
        <v>2.5757024931775274</v>
      </c>
      <c r="AM7" s="298">
        <v>26</v>
      </c>
      <c r="AN7" s="250">
        <v>95583</v>
      </c>
      <c r="AO7" s="260">
        <v>0.5599013710418097</v>
      </c>
      <c r="AP7" s="259">
        <v>2.6979728744348841E-2</v>
      </c>
      <c r="AQ7" s="253">
        <v>85.402607007488214</v>
      </c>
      <c r="AR7" s="254">
        <v>57.296161079765461</v>
      </c>
      <c r="AS7" s="260">
        <v>5.522349474707141E-3</v>
      </c>
      <c r="AT7" s="254">
        <v>526.19929762799495</v>
      </c>
      <c r="AU7" s="302">
        <v>14836</v>
      </c>
      <c r="AV7" s="254">
        <v>26.893737110533934</v>
      </c>
      <c r="AW7" s="254">
        <v>2030800</v>
      </c>
      <c r="AX7" s="253">
        <v>44.922245436689145</v>
      </c>
      <c r="AY7" s="260">
        <v>2.1847283118798133E-2</v>
      </c>
      <c r="AZ7" s="254">
        <v>67.940713491415366</v>
      </c>
      <c r="BA7" s="258">
        <v>10.792498822454936</v>
      </c>
      <c r="BB7" s="254">
        <v>0</v>
      </c>
      <c r="BC7" s="254">
        <v>51.6</v>
      </c>
      <c r="BD7" s="254">
        <v>57.7</v>
      </c>
      <c r="BE7" s="254">
        <v>48.2</v>
      </c>
      <c r="BF7" s="261">
        <v>19865</v>
      </c>
      <c r="BG7" s="254">
        <v>74.516507699914413</v>
      </c>
      <c r="BH7" s="300">
        <f>[2]Promedios!$K39</f>
        <v>0.79649999999999999</v>
      </c>
      <c r="BI7" s="250">
        <v>1775171.5999196351</v>
      </c>
      <c r="BJ7" s="254">
        <v>49766468</v>
      </c>
      <c r="BK7" s="261">
        <v>33887.065000000002</v>
      </c>
      <c r="BL7" s="254">
        <v>45691</v>
      </c>
      <c r="BM7" s="254">
        <v>153.4</v>
      </c>
      <c r="BN7" s="250">
        <v>52982</v>
      </c>
      <c r="BO7" s="261">
        <v>165989</v>
      </c>
      <c r="BP7" s="250">
        <v>10212.610317000001</v>
      </c>
      <c r="BQ7" s="253">
        <v>2.3456199138343705</v>
      </c>
      <c r="BR7" s="253">
        <f>+[3]Hoja1!$Z9</f>
        <v>2.0312157232346704</v>
      </c>
      <c r="BS7" s="254">
        <v>13418.919268</v>
      </c>
      <c r="BT7" s="250">
        <v>58352</v>
      </c>
      <c r="BU7" s="254">
        <v>48</v>
      </c>
      <c r="BV7" s="250">
        <v>11283</v>
      </c>
      <c r="BW7" s="250">
        <v>10461</v>
      </c>
      <c r="BX7" s="250">
        <v>238</v>
      </c>
      <c r="BY7" s="294">
        <v>90</v>
      </c>
      <c r="BZ7" s="253">
        <v>548530</v>
      </c>
      <c r="CA7" s="253">
        <v>0.67619652975940925</v>
      </c>
      <c r="CB7" s="262">
        <v>51.394196430000001</v>
      </c>
      <c r="CC7" s="253">
        <v>0.33025000000000004</v>
      </c>
      <c r="CD7" s="254">
        <v>0.6875</v>
      </c>
      <c r="CE7" s="254">
        <v>21.58</v>
      </c>
      <c r="CF7" s="254">
        <v>0</v>
      </c>
      <c r="CG7" s="259">
        <v>0.78052263385071841</v>
      </c>
      <c r="CH7" s="250">
        <f>AVERAGE(CH6,CH5,CH11,CH12,CH14,CH16,CH17,CH18,CH19,CH20,CH21,CH22,CH23,CH28,CH5)</f>
        <v>18660823.133333333</v>
      </c>
      <c r="CI7" s="300">
        <f>+[4]Hoja3!$J8</f>
        <v>6.2957843029792543E-2</v>
      </c>
      <c r="CJ7" s="250">
        <v>0</v>
      </c>
      <c r="CK7" s="254">
        <v>1.8</v>
      </c>
      <c r="CL7" s="302">
        <v>52951</v>
      </c>
      <c r="CM7" s="253">
        <v>9.7477828923752619E-2</v>
      </c>
      <c r="CN7" s="254">
        <v>9213949.5884229392</v>
      </c>
      <c r="CO7" s="254">
        <v>354001.87699999998</v>
      </c>
      <c r="CP7" s="254">
        <v>85928.48</v>
      </c>
      <c r="CQ7" s="254">
        <v>224.42311888234016</v>
      </c>
      <c r="CR7" s="261">
        <v>3556.5717242556379</v>
      </c>
      <c r="CS7" s="261">
        <v>16944466.489994582</v>
      </c>
      <c r="CT7" s="261">
        <v>51549989.88150011</v>
      </c>
      <c r="CU7" s="254">
        <v>4</v>
      </c>
      <c r="CV7" s="254">
        <v>72</v>
      </c>
      <c r="CW7" s="254">
        <v>185</v>
      </c>
      <c r="CX7" s="254">
        <v>5899871.8538804799</v>
      </c>
    </row>
    <row r="8" spans="1:102">
      <c r="A8" s="248" t="s">
        <v>219</v>
      </c>
      <c r="B8" s="250">
        <v>1908.5946502083855</v>
      </c>
      <c r="C8" s="251">
        <v>0.25292759999999997</v>
      </c>
      <c r="D8" s="250">
        <v>805182</v>
      </c>
      <c r="E8" s="250">
        <v>357474</v>
      </c>
      <c r="F8" s="56">
        <v>57727</v>
      </c>
      <c r="G8" s="250">
        <v>645293199.13489795</v>
      </c>
      <c r="H8" s="250">
        <v>268727581.39124399</v>
      </c>
      <c r="I8" s="250">
        <v>29541.931844855058</v>
      </c>
      <c r="J8" s="254">
        <v>2054</v>
      </c>
      <c r="K8" s="254">
        <v>45.481665051438071</v>
      </c>
      <c r="L8" s="253">
        <v>2.08</v>
      </c>
      <c r="M8" s="253">
        <v>2.4300000000000002</v>
      </c>
      <c r="N8" s="253">
        <v>4.5</v>
      </c>
      <c r="O8" s="253">
        <v>0.91</v>
      </c>
      <c r="P8" s="253">
        <v>0.215</v>
      </c>
      <c r="Q8" s="254">
        <v>53</v>
      </c>
      <c r="R8" s="255">
        <v>48</v>
      </c>
      <c r="S8" s="254">
        <v>5004</v>
      </c>
      <c r="T8" s="251">
        <v>0.2780825890652377</v>
      </c>
      <c r="U8" s="254">
        <v>3286346</v>
      </c>
      <c r="V8" s="249">
        <v>30.302605132132861</v>
      </c>
      <c r="W8" s="250">
        <v>670</v>
      </c>
      <c r="X8" s="256">
        <v>17121.91</v>
      </c>
      <c r="Y8" s="254">
        <v>21</v>
      </c>
      <c r="Z8" s="257">
        <v>3941.6706000993249</v>
      </c>
      <c r="AA8" s="254">
        <v>0</v>
      </c>
      <c r="AB8" s="292">
        <v>99.8</v>
      </c>
      <c r="AC8" s="254">
        <v>259.14999999999998</v>
      </c>
      <c r="AD8" s="250">
        <v>0.5</v>
      </c>
      <c r="AE8" s="254">
        <v>2</v>
      </c>
      <c r="AF8" s="254">
        <v>214</v>
      </c>
      <c r="AG8" s="258">
        <f>[1]OK!$K8</f>
        <v>85.676551350632323</v>
      </c>
      <c r="AH8" s="253">
        <v>14.989599999999999</v>
      </c>
      <c r="AI8" s="259">
        <v>0.28351417570878545</v>
      </c>
      <c r="AJ8" s="250">
        <v>79309</v>
      </c>
      <c r="AK8" s="250">
        <v>40958</v>
      </c>
      <c r="AL8" s="253">
        <v>2.7774329144958898</v>
      </c>
      <c r="AM8" s="298">
        <v>50</v>
      </c>
      <c r="AN8" s="250">
        <v>119058</v>
      </c>
      <c r="AO8" s="260">
        <v>0.55591939918985245</v>
      </c>
      <c r="AP8" s="259">
        <v>6.4149603503373176E-2</v>
      </c>
      <c r="AQ8" s="253">
        <v>78.424888648940481</v>
      </c>
      <c r="AR8" s="254">
        <v>58.927038626609438</v>
      </c>
      <c r="AS8" s="260">
        <v>9.4001414070311057E-3</v>
      </c>
      <c r="AT8" s="254">
        <v>529.8678938111201</v>
      </c>
      <c r="AU8" s="302">
        <v>36667</v>
      </c>
      <c r="AV8" s="254">
        <v>8.2060641112493329</v>
      </c>
      <c r="AW8" s="254">
        <v>328600</v>
      </c>
      <c r="AX8" s="253">
        <v>49.626204869092724</v>
      </c>
      <c r="AY8" s="260">
        <v>-6.0109699118623662E-2</v>
      </c>
      <c r="AZ8" s="254">
        <v>5.8382804159263744</v>
      </c>
      <c r="BA8" s="258">
        <v>3.4876801151800962</v>
      </c>
      <c r="BB8" s="254">
        <v>0</v>
      </c>
      <c r="BC8" s="254">
        <v>57.872219735308896</v>
      </c>
      <c r="BD8" s="254">
        <v>0.2</v>
      </c>
      <c r="BE8" s="254">
        <v>27.09</v>
      </c>
      <c r="BF8" s="261">
        <v>68451</v>
      </c>
      <c r="BG8" s="254">
        <v>12.185506034731713</v>
      </c>
      <c r="BH8" s="300">
        <f>[2]Promedios!$K40</f>
        <v>0.69733333333333336</v>
      </c>
      <c r="BI8" s="250">
        <v>1268091.1290656461</v>
      </c>
      <c r="BJ8" s="254">
        <v>173730666</v>
      </c>
      <c r="BK8" s="261">
        <v>190590.07999999999</v>
      </c>
      <c r="BL8" s="254">
        <v>47325</v>
      </c>
      <c r="BM8" s="254">
        <v>84.7</v>
      </c>
      <c r="BN8" s="250">
        <v>42731</v>
      </c>
      <c r="BO8" s="261">
        <v>203333</v>
      </c>
      <c r="BP8" s="250">
        <v>11562.895712</v>
      </c>
      <c r="BQ8" s="253">
        <v>1.5339074273412272</v>
      </c>
      <c r="BR8" s="253">
        <f>+[3]Hoja1!$Z10</f>
        <v>9.8052370287035409</v>
      </c>
      <c r="BS8" s="254">
        <v>65315.485359999999</v>
      </c>
      <c r="BT8" s="250">
        <v>48939</v>
      </c>
      <c r="BU8" s="254">
        <v>13</v>
      </c>
      <c r="BV8" s="250">
        <v>12886</v>
      </c>
      <c r="BW8" s="250">
        <v>17427</v>
      </c>
      <c r="BX8" s="250">
        <v>191</v>
      </c>
      <c r="BY8" s="294">
        <v>67</v>
      </c>
      <c r="BZ8" s="253">
        <v>732673</v>
      </c>
      <c r="CA8" s="253">
        <v>0.34645832972439239</v>
      </c>
      <c r="CB8" s="262">
        <v>71.668898810000002</v>
      </c>
      <c r="CC8" s="253">
        <v>0.26175000000000004</v>
      </c>
      <c r="CD8" s="254">
        <v>0.17166666666666666</v>
      </c>
      <c r="CE8" s="254">
        <v>27.02</v>
      </c>
      <c r="CF8" s="254">
        <v>46.51</v>
      </c>
      <c r="CG8" s="259">
        <v>0.87338277708200951</v>
      </c>
      <c r="CH8" s="250">
        <v>0</v>
      </c>
      <c r="CI8" s="300">
        <f>+[4]Hoja3!$J9</f>
        <v>9.5587779373163401E-2</v>
      </c>
      <c r="CJ8" s="250">
        <v>104.4176713581422</v>
      </c>
      <c r="CK8" s="254">
        <v>8.3000000000000007</v>
      </c>
      <c r="CL8" s="302">
        <v>88641</v>
      </c>
      <c r="CM8" s="253">
        <v>1.6723326083743321E-3</v>
      </c>
      <c r="CN8" s="254">
        <v>3395180.87766197</v>
      </c>
      <c r="CO8" s="254">
        <v>238086.78599999999</v>
      </c>
      <c r="CP8" s="254">
        <v>134773.08900000001</v>
      </c>
      <c r="CQ8" s="254">
        <v>9.9338965852229606</v>
      </c>
      <c r="CR8" s="261">
        <v>1431.6887585742777</v>
      </c>
      <c r="CS8" s="261">
        <v>574337403.78080118</v>
      </c>
      <c r="CT8" s="261">
        <v>62425742.585215941</v>
      </c>
      <c r="CU8" s="254">
        <v>5</v>
      </c>
      <c r="CV8" s="254">
        <v>219</v>
      </c>
      <c r="CW8" s="254">
        <v>76</v>
      </c>
      <c r="CX8" s="254">
        <v>8062579.9349337183</v>
      </c>
    </row>
    <row r="9" spans="1:102">
      <c r="A9" s="248" t="s">
        <v>220</v>
      </c>
      <c r="B9" s="250">
        <v>2358.5941710390716</v>
      </c>
      <c r="C9" s="251">
        <v>0.166463</v>
      </c>
      <c r="D9" s="250">
        <v>4553358</v>
      </c>
      <c r="E9" s="250">
        <v>1796468</v>
      </c>
      <c r="F9" s="56">
        <v>73681</v>
      </c>
      <c r="G9" s="250">
        <v>229422035.10627699</v>
      </c>
      <c r="H9" s="250">
        <v>158233891.930287</v>
      </c>
      <c r="I9" s="250">
        <v>77396.257516008875</v>
      </c>
      <c r="J9" s="254">
        <v>23152</v>
      </c>
      <c r="K9" s="254">
        <v>52.267613335163574</v>
      </c>
      <c r="L9" s="253">
        <v>2.08</v>
      </c>
      <c r="M9" s="253">
        <v>2.0499999999999998</v>
      </c>
      <c r="N9" s="253">
        <v>3.59</v>
      </c>
      <c r="O9" s="253">
        <v>0.59</v>
      </c>
      <c r="P9" s="253">
        <v>0.35499999999999998</v>
      </c>
      <c r="Q9" s="254">
        <v>119</v>
      </c>
      <c r="R9" s="255">
        <v>199</v>
      </c>
      <c r="S9" s="254">
        <v>35233</v>
      </c>
      <c r="T9" s="251">
        <v>0.2780825890652377</v>
      </c>
      <c r="U9" s="254">
        <v>3293196</v>
      </c>
      <c r="V9" s="249">
        <v>24.836602545794712</v>
      </c>
      <c r="W9" s="250">
        <v>3110</v>
      </c>
      <c r="X9" s="256">
        <v>11074.31</v>
      </c>
      <c r="Y9" s="254">
        <v>22</v>
      </c>
      <c r="Z9" s="257">
        <v>44517.136851351221</v>
      </c>
      <c r="AA9" s="254">
        <v>0.03</v>
      </c>
      <c r="AB9" s="292">
        <v>918.2</v>
      </c>
      <c r="AC9" s="254">
        <v>1241</v>
      </c>
      <c r="AD9" s="250">
        <v>0</v>
      </c>
      <c r="AE9" s="254">
        <v>18</v>
      </c>
      <c r="AF9" s="254">
        <v>404</v>
      </c>
      <c r="AG9" s="258">
        <f>[1]OK!$K9</f>
        <v>80.388416773131254</v>
      </c>
      <c r="AH9" s="253">
        <v>20.227399999999999</v>
      </c>
      <c r="AI9" s="259">
        <v>0.29617876504032792</v>
      </c>
      <c r="AJ9" s="250">
        <v>403875</v>
      </c>
      <c r="AK9" s="250">
        <v>71820</v>
      </c>
      <c r="AL9" s="253">
        <v>1.2523940877263744</v>
      </c>
      <c r="AM9" s="298">
        <v>433</v>
      </c>
      <c r="AN9" s="250">
        <v>455019</v>
      </c>
      <c r="AO9" s="260">
        <v>0.53819279362134942</v>
      </c>
      <c r="AP9" s="259">
        <v>0.10234156043757346</v>
      </c>
      <c r="AQ9" s="253">
        <v>81.738300705680047</v>
      </c>
      <c r="AR9" s="254">
        <v>58.167763368044469</v>
      </c>
      <c r="AS9" s="260">
        <v>4.8558053192715358E-3</v>
      </c>
      <c r="AT9" s="254">
        <v>505.77931407800901</v>
      </c>
      <c r="AU9" s="302">
        <v>16287</v>
      </c>
      <c r="AV9" s="254">
        <v>16.465288770272139</v>
      </c>
      <c r="AW9" s="254">
        <v>8236200.0000000009</v>
      </c>
      <c r="AX9" s="253">
        <v>59.404902479386287</v>
      </c>
      <c r="AY9" s="260">
        <v>2.7576799923980433E-2</v>
      </c>
      <c r="AZ9" s="254">
        <v>47.105880864590347</v>
      </c>
      <c r="BA9" s="258">
        <v>19.761266163912033</v>
      </c>
      <c r="BB9" s="254">
        <v>0</v>
      </c>
      <c r="BC9" s="254">
        <v>63.6</v>
      </c>
      <c r="BD9" s="254">
        <v>6.5</v>
      </c>
      <c r="BE9" s="254">
        <v>31.96</v>
      </c>
      <c r="BF9" s="261">
        <v>684151</v>
      </c>
      <c r="BG9" s="254">
        <v>12.446704586880987</v>
      </c>
      <c r="BH9" s="300">
        <f>[2]Promedios!$K41</f>
        <v>0.55233333333333334</v>
      </c>
      <c r="BI9" s="250">
        <v>3368047.1563931759</v>
      </c>
      <c r="BJ9" s="254">
        <v>81762983</v>
      </c>
      <c r="BK9" s="261">
        <v>1372497.0775000001</v>
      </c>
      <c r="BL9" s="254">
        <v>62417</v>
      </c>
      <c r="BM9" s="254">
        <v>49.2</v>
      </c>
      <c r="BN9" s="250">
        <v>63334</v>
      </c>
      <c r="BO9" s="261">
        <v>1037691</v>
      </c>
      <c r="BP9" s="250">
        <v>31832.430031</v>
      </c>
      <c r="BQ9" s="253">
        <v>4.7067088162978576</v>
      </c>
      <c r="BR9" s="253">
        <f>+[3]Hoja1!$Z11</f>
        <v>2.0210900749319145</v>
      </c>
      <c r="BS9" s="254">
        <v>10.138194</v>
      </c>
      <c r="BT9" s="250">
        <v>21139</v>
      </c>
      <c r="BU9" s="254">
        <v>9</v>
      </c>
      <c r="BV9" s="250">
        <v>25238</v>
      </c>
      <c r="BW9" s="250">
        <v>99609</v>
      </c>
      <c r="BX9" s="250">
        <v>607</v>
      </c>
      <c r="BY9" s="294">
        <v>210</v>
      </c>
      <c r="BZ9" s="253">
        <v>997739</v>
      </c>
      <c r="CA9" s="253">
        <v>0.81432119542351489</v>
      </c>
      <c r="CB9" s="262">
        <v>83.202380950000006</v>
      </c>
      <c r="CC9" s="253">
        <v>0.28175</v>
      </c>
      <c r="CD9" s="254">
        <v>0.10183333333333333</v>
      </c>
      <c r="CE9" s="254">
        <v>37.130000000000003</v>
      </c>
      <c r="CF9" s="254">
        <v>48.84</v>
      </c>
      <c r="CG9" s="259">
        <v>0.87825109168581794</v>
      </c>
      <c r="CH9" s="250">
        <v>0</v>
      </c>
      <c r="CI9" s="300">
        <f>+[4]Hoja3!$J10</f>
        <v>0.39711536921239288</v>
      </c>
      <c r="CJ9" s="250">
        <v>62.009440678692975</v>
      </c>
      <c r="CK9" s="254">
        <v>7.6</v>
      </c>
      <c r="CL9" s="302">
        <v>402325</v>
      </c>
      <c r="CM9" s="253">
        <v>1.937646487468063E-3</v>
      </c>
      <c r="CN9" s="254">
        <v>4656053.6707257396</v>
      </c>
      <c r="CO9" s="254">
        <v>105047.393</v>
      </c>
      <c r="CP9" s="254">
        <v>37034.527999999998</v>
      </c>
      <c r="CQ9" s="254">
        <v>2.0986023200000004</v>
      </c>
      <c r="CR9" s="261">
        <v>3344.9633625575766</v>
      </c>
      <c r="CS9" s="261">
        <v>59975242.42235361</v>
      </c>
      <c r="CT9" s="261">
        <v>134977391.58098912</v>
      </c>
      <c r="CU9" s="254">
        <v>6</v>
      </c>
      <c r="CV9" s="254">
        <v>100</v>
      </c>
      <c r="CW9" s="254">
        <v>177</v>
      </c>
      <c r="CX9" s="254">
        <v>17099743.181856193</v>
      </c>
    </row>
    <row r="10" spans="1:102">
      <c r="A10" s="248" t="s">
        <v>211</v>
      </c>
      <c r="B10" s="250">
        <v>6878.7382792523003</v>
      </c>
      <c r="C10" s="251">
        <v>0.2404463</v>
      </c>
      <c r="D10" s="250">
        <v>3422047</v>
      </c>
      <c r="E10" s="250">
        <v>1406628</v>
      </c>
      <c r="F10" s="56">
        <v>247487</v>
      </c>
      <c r="G10" s="250">
        <v>371014955.87964499</v>
      </c>
      <c r="H10" s="250">
        <v>262101820.583543</v>
      </c>
      <c r="I10" s="250">
        <v>24995.415327123446</v>
      </c>
      <c r="J10" s="254">
        <v>70938</v>
      </c>
      <c r="K10" s="254">
        <v>83.411715737819833</v>
      </c>
      <c r="L10" s="253">
        <v>2.08</v>
      </c>
      <c r="M10" s="253">
        <v>2.31</v>
      </c>
      <c r="N10" s="253">
        <v>3.36</v>
      </c>
      <c r="O10" s="253">
        <v>0.65</v>
      </c>
      <c r="P10" s="253">
        <v>0.39800000000000002</v>
      </c>
      <c r="Q10" s="254">
        <v>71</v>
      </c>
      <c r="R10" s="302">
        <v>6421</v>
      </c>
      <c r="S10" s="254">
        <v>8623</v>
      </c>
      <c r="T10" s="251">
        <v>8.8863243884475765E-2</v>
      </c>
      <c r="U10" s="254">
        <v>7591842</v>
      </c>
      <c r="V10" s="249">
        <v>45.25539923797399</v>
      </c>
      <c r="W10" s="250">
        <v>1585</v>
      </c>
      <c r="X10" s="256">
        <v>10044.969999999999</v>
      </c>
      <c r="Y10" s="254">
        <v>43</v>
      </c>
      <c r="Z10" s="257">
        <v>5736.5760590236414</v>
      </c>
      <c r="AA10" s="254">
        <v>0.52</v>
      </c>
      <c r="AB10" s="292">
        <v>6433.8</v>
      </c>
      <c r="AC10" s="254">
        <v>1262.9000000000001</v>
      </c>
      <c r="AD10" s="250">
        <v>1</v>
      </c>
      <c r="AE10" s="254">
        <v>3</v>
      </c>
      <c r="AF10" s="254">
        <v>1038</v>
      </c>
      <c r="AG10" s="258">
        <f>[1]OK!$K10</f>
        <v>93.217902964523816</v>
      </c>
      <c r="AH10" s="253">
        <v>12.925000000000001</v>
      </c>
      <c r="AI10" s="259">
        <v>0.1765900489245823</v>
      </c>
      <c r="AJ10" s="250">
        <v>317158</v>
      </c>
      <c r="AK10" s="250">
        <v>143105</v>
      </c>
      <c r="AL10" s="253">
        <v>1.8093233072570081</v>
      </c>
      <c r="AM10" s="298">
        <v>235</v>
      </c>
      <c r="AN10" s="250">
        <v>475074</v>
      </c>
      <c r="AO10" s="260">
        <v>0.59908825614561523</v>
      </c>
      <c r="AP10" s="259">
        <v>2.2922983626440265E-2</v>
      </c>
      <c r="AQ10" s="253">
        <v>80.264941048922623</v>
      </c>
      <c r="AR10" s="254">
        <v>56.804103373446438</v>
      </c>
      <c r="AS10" s="260">
        <v>2.3631170594812793E-2</v>
      </c>
      <c r="AT10" s="254">
        <v>534.96801074335417</v>
      </c>
      <c r="AU10" s="302">
        <v>191821</v>
      </c>
      <c r="AV10" s="254">
        <v>10.18632109092006</v>
      </c>
      <c r="AW10" s="254">
        <v>12547000</v>
      </c>
      <c r="AX10" s="253">
        <v>50.833562166419767</v>
      </c>
      <c r="AY10" s="260">
        <v>-2.4575153616542944E-2</v>
      </c>
      <c r="AZ10" s="254">
        <v>100.1343194578664</v>
      </c>
      <c r="BA10" s="258">
        <v>9.8181096570184163</v>
      </c>
      <c r="BB10" s="254">
        <v>0</v>
      </c>
      <c r="BC10" s="254">
        <v>41.4</v>
      </c>
      <c r="BD10" s="254">
        <v>2.7</v>
      </c>
      <c r="BE10" s="254">
        <v>34.11</v>
      </c>
      <c r="BF10" s="261">
        <v>120249</v>
      </c>
      <c r="BG10" s="254">
        <v>19.101953067919407</v>
      </c>
      <c r="BH10" s="300">
        <f>[2]Promedios!$K42</f>
        <v>0.72916666666666674</v>
      </c>
      <c r="BI10" s="250">
        <v>8643086.522846343</v>
      </c>
      <c r="BJ10" s="254">
        <v>202538630</v>
      </c>
      <c r="BK10" s="261">
        <v>1006269.7925000001</v>
      </c>
      <c r="BL10" s="254">
        <v>181391</v>
      </c>
      <c r="BM10" s="254">
        <v>84.1</v>
      </c>
      <c r="BN10" s="250">
        <v>177286</v>
      </c>
      <c r="BO10" s="261">
        <v>927438</v>
      </c>
      <c r="BP10" s="250">
        <v>50629.072838</v>
      </c>
      <c r="BQ10" s="253">
        <v>29.654157468727004</v>
      </c>
      <c r="BR10" s="253">
        <f>+[3]Hoja1!$Z12</f>
        <v>13.750600553337419</v>
      </c>
      <c r="BS10" s="254">
        <v>7.816179</v>
      </c>
      <c r="BT10" s="250">
        <v>51585</v>
      </c>
      <c r="BU10" s="254">
        <v>25</v>
      </c>
      <c r="BV10" s="250">
        <v>8484</v>
      </c>
      <c r="BW10" s="250">
        <v>44016</v>
      </c>
      <c r="BX10" s="250">
        <v>209</v>
      </c>
      <c r="BY10" s="294">
        <v>376</v>
      </c>
      <c r="BZ10" s="253">
        <v>2101210</v>
      </c>
      <c r="CA10" s="253">
        <v>8.0812325495884629E-2</v>
      </c>
      <c r="CB10" s="262">
        <v>75.416794640000006</v>
      </c>
      <c r="CC10" s="253">
        <v>0.42700000000000005</v>
      </c>
      <c r="CD10" s="254">
        <v>0.29516666666666669</v>
      </c>
      <c r="CE10" s="254">
        <v>19.54</v>
      </c>
      <c r="CF10" s="254">
        <v>65.12</v>
      </c>
      <c r="CG10" s="259">
        <v>0.78357363622729115</v>
      </c>
      <c r="CH10" s="250">
        <v>0</v>
      </c>
      <c r="CI10" s="300">
        <f>+[4]Hoja3!$J11</f>
        <v>0.11493461843410259</v>
      </c>
      <c r="CJ10" s="250">
        <v>0</v>
      </c>
      <c r="CK10" s="254">
        <v>7.1</v>
      </c>
      <c r="CL10" s="302">
        <v>254087</v>
      </c>
      <c r="CM10" s="253">
        <v>8.4726239996621554E-3</v>
      </c>
      <c r="CN10" s="254">
        <v>10214333.3335176</v>
      </c>
      <c r="CO10" s="254">
        <v>44974922.519000001</v>
      </c>
      <c r="CP10" s="254">
        <v>39097035.262999997</v>
      </c>
      <c r="CQ10" s="254">
        <v>1540.5180763302535</v>
      </c>
      <c r="CR10" s="261">
        <v>3837.6492690474706</v>
      </c>
      <c r="CS10" s="261">
        <v>123123891.11893411</v>
      </c>
      <c r="CT10" s="261">
        <v>211907077.5339593</v>
      </c>
      <c r="CU10" s="254">
        <v>15</v>
      </c>
      <c r="CV10" s="254">
        <v>432</v>
      </c>
      <c r="CW10" s="254">
        <v>223</v>
      </c>
      <c r="CX10" s="254">
        <v>29427148.057212226</v>
      </c>
    </row>
    <row r="11" spans="1:102">
      <c r="A11" s="248" t="s">
        <v>212</v>
      </c>
      <c r="B11" s="250">
        <v>8014.0601091512481</v>
      </c>
      <c r="C11" s="251">
        <v>0.32495469999999999</v>
      </c>
      <c r="D11" s="250">
        <v>2655187</v>
      </c>
      <c r="E11" s="250">
        <v>1145271</v>
      </c>
      <c r="F11" s="56">
        <v>151445</v>
      </c>
      <c r="G11" s="250">
        <v>388502942.78340602</v>
      </c>
      <c r="H11" s="250">
        <v>268927311.337551</v>
      </c>
      <c r="I11" s="250">
        <v>137643.23553831445</v>
      </c>
      <c r="J11" s="254">
        <v>49777</v>
      </c>
      <c r="K11" s="254">
        <v>58.475206706945748</v>
      </c>
      <c r="L11" s="253">
        <v>1.88</v>
      </c>
      <c r="M11" s="253">
        <v>2.79</v>
      </c>
      <c r="N11" s="253">
        <v>3.56</v>
      </c>
      <c r="O11" s="253">
        <v>1.83</v>
      </c>
      <c r="P11" s="253">
        <v>0.45100000000000001</v>
      </c>
      <c r="Q11" s="254">
        <v>173</v>
      </c>
      <c r="R11" s="255">
        <v>449</v>
      </c>
      <c r="S11" s="254">
        <v>32945</v>
      </c>
      <c r="T11" s="251">
        <v>3.2464502333232554E-3</v>
      </c>
      <c r="U11" s="254">
        <v>444121</v>
      </c>
      <c r="V11" s="249">
        <v>4.5577464113622117</v>
      </c>
      <c r="W11" s="250">
        <v>1228</v>
      </c>
      <c r="X11" s="256">
        <v>18126.900000000001</v>
      </c>
      <c r="Y11" s="254">
        <v>41</v>
      </c>
      <c r="Z11" s="257">
        <v>6098.4086944059691</v>
      </c>
      <c r="AA11" s="254">
        <v>0.96</v>
      </c>
      <c r="AB11" s="292">
        <v>4026</v>
      </c>
      <c r="AC11" s="254">
        <v>932.58</v>
      </c>
      <c r="AD11" s="250">
        <v>0.75</v>
      </c>
      <c r="AE11" s="254">
        <v>4</v>
      </c>
      <c r="AF11" s="254">
        <v>675</v>
      </c>
      <c r="AG11" s="258">
        <f>[1]OK!$K11</f>
        <v>95.575716184806979</v>
      </c>
      <c r="AH11" s="253">
        <v>11.6393</v>
      </c>
      <c r="AI11" s="259">
        <v>0.18920655316415033</v>
      </c>
      <c r="AJ11" s="250">
        <v>265093</v>
      </c>
      <c r="AK11" s="250">
        <v>120092</v>
      </c>
      <c r="AL11" s="253">
        <v>2.0207440158981318</v>
      </c>
      <c r="AM11" s="298">
        <v>137</v>
      </c>
      <c r="AN11" s="250">
        <v>378372</v>
      </c>
      <c r="AO11" s="260">
        <v>0.51601405712755899</v>
      </c>
      <c r="AP11" s="259">
        <v>2.5919999999999999E-2</v>
      </c>
      <c r="AQ11" s="253">
        <v>83.63260054819041</v>
      </c>
      <c r="AR11" s="254">
        <v>60.692524164933317</v>
      </c>
      <c r="AS11" s="260">
        <v>1.5835095730068308E-2</v>
      </c>
      <c r="AT11" s="254">
        <v>530.49041477721198</v>
      </c>
      <c r="AU11" s="302">
        <v>120464</v>
      </c>
      <c r="AV11" s="254">
        <v>24.667811457253798</v>
      </c>
      <c r="AW11" s="254">
        <v>8267100</v>
      </c>
      <c r="AX11" s="253">
        <v>51.192514590046599</v>
      </c>
      <c r="AY11" s="260">
        <v>4.2227259673116952E-3</v>
      </c>
      <c r="AZ11" s="254">
        <v>78.204814405407191</v>
      </c>
      <c r="BA11" s="258">
        <v>12.535668885506919</v>
      </c>
      <c r="BB11" s="254">
        <v>0.3</v>
      </c>
      <c r="BC11" s="254">
        <v>61.19</v>
      </c>
      <c r="BD11" s="254">
        <v>28.4</v>
      </c>
      <c r="BE11" s="254">
        <v>18.559999999999999</v>
      </c>
      <c r="BF11" s="261">
        <v>52171</v>
      </c>
      <c r="BG11" s="254">
        <v>18.490879747538539</v>
      </c>
      <c r="BH11" s="300">
        <f>[2]Promedios!$K43</f>
        <v>0.80800000000000005</v>
      </c>
      <c r="BI11" s="250">
        <v>7338603.0606532749</v>
      </c>
      <c r="BJ11" s="254">
        <v>242203801</v>
      </c>
      <c r="BK11" s="261">
        <v>260893.6825</v>
      </c>
      <c r="BL11" s="254">
        <v>140422</v>
      </c>
      <c r="BM11" s="254">
        <v>96.9</v>
      </c>
      <c r="BN11" s="250">
        <v>151701</v>
      </c>
      <c r="BO11" s="261">
        <v>688509</v>
      </c>
      <c r="BP11" s="250">
        <v>45253.706512000004</v>
      </c>
      <c r="BQ11" s="253">
        <v>14.577319587628864</v>
      </c>
      <c r="BR11" s="253">
        <f>+[3]Hoja1!$Z13</f>
        <v>7.7780181892490825</v>
      </c>
      <c r="BS11" s="254">
        <v>0.64212000000000014</v>
      </c>
      <c r="BT11" s="250">
        <v>31496</v>
      </c>
      <c r="BU11" s="254">
        <v>12</v>
      </c>
      <c r="BV11" s="250">
        <v>16409</v>
      </c>
      <c r="BW11" s="250">
        <v>27898</v>
      </c>
      <c r="BX11" s="250">
        <v>655</v>
      </c>
      <c r="BY11" s="294">
        <v>302</v>
      </c>
      <c r="BZ11" s="253">
        <v>1527043</v>
      </c>
      <c r="CA11" s="253">
        <v>0.33015286077453865</v>
      </c>
      <c r="CB11" s="262">
        <v>76.473065480000002</v>
      </c>
      <c r="CC11" s="253">
        <v>0.30212499999999998</v>
      </c>
      <c r="CD11" s="254">
        <v>0.58549999999999991</v>
      </c>
      <c r="CE11" s="254">
        <v>39.39</v>
      </c>
      <c r="CF11" s="254">
        <v>48.84</v>
      </c>
      <c r="CG11" s="259">
        <v>0.5019304049841522</v>
      </c>
      <c r="CH11" s="250">
        <v>7825432</v>
      </c>
      <c r="CI11" s="300">
        <f>+[4]Hoja3!$J12</f>
        <v>0.15379902313317326</v>
      </c>
      <c r="CJ11" s="250">
        <v>14.670418522719714</v>
      </c>
      <c r="CK11" s="254">
        <v>8.3000000000000007</v>
      </c>
      <c r="CL11" s="302">
        <v>284168</v>
      </c>
      <c r="CM11" s="253">
        <v>4.1100741147405986E-2</v>
      </c>
      <c r="CN11" s="254">
        <v>6139300.2650590697</v>
      </c>
      <c r="CO11" s="254">
        <v>12777934.866</v>
      </c>
      <c r="CP11" s="254">
        <v>7797586.5650000004</v>
      </c>
      <c r="CQ11" s="254">
        <v>137.25393745912157</v>
      </c>
      <c r="CR11" s="261">
        <v>3874.509599922259</v>
      </c>
      <c r="CS11" s="261">
        <v>185685983.05052498</v>
      </c>
      <c r="CT11" s="261">
        <v>184015569.98696455</v>
      </c>
      <c r="CU11" s="254">
        <v>31</v>
      </c>
      <c r="CV11" s="254">
        <v>431</v>
      </c>
      <c r="CW11" s="254">
        <v>216</v>
      </c>
      <c r="CX11" s="254">
        <v>30449511.559496436</v>
      </c>
    </row>
    <row r="12" spans="1:102">
      <c r="A12" s="248" t="s">
        <v>213</v>
      </c>
      <c r="B12" s="250">
        <v>1196.7527893550214</v>
      </c>
      <c r="C12" s="251">
        <v>0.27378330000000001</v>
      </c>
      <c r="D12" s="250">
        <v>608535</v>
      </c>
      <c r="E12" s="250">
        <v>299671</v>
      </c>
      <c r="F12" s="56">
        <v>5627</v>
      </c>
      <c r="G12" s="250">
        <v>69551308.8496041</v>
      </c>
      <c r="H12" s="250">
        <v>47917385.687930301</v>
      </c>
      <c r="I12" s="250">
        <v>84444.288002590387</v>
      </c>
      <c r="J12" s="254">
        <v>7658</v>
      </c>
      <c r="K12" s="254">
        <v>37.45812192571362</v>
      </c>
      <c r="L12" s="253">
        <v>2.08</v>
      </c>
      <c r="M12" s="253">
        <v>2.78</v>
      </c>
      <c r="N12" s="253">
        <v>3.04</v>
      </c>
      <c r="O12" s="253">
        <v>2.09</v>
      </c>
      <c r="P12" s="253">
        <v>0.28999999999999998</v>
      </c>
      <c r="Q12" s="254">
        <v>26</v>
      </c>
      <c r="R12" s="255">
        <v>131</v>
      </c>
      <c r="S12" s="254">
        <v>3292</v>
      </c>
      <c r="T12" s="251">
        <v>0.25394162889634481</v>
      </c>
      <c r="U12" s="254">
        <v>242663</v>
      </c>
      <c r="V12" s="249">
        <v>24.406116572498114</v>
      </c>
      <c r="W12" s="250">
        <v>664</v>
      </c>
      <c r="X12" s="256">
        <v>6420.31</v>
      </c>
      <c r="Y12" s="254">
        <v>19</v>
      </c>
      <c r="Z12" s="257">
        <v>15591.266158906901</v>
      </c>
      <c r="AA12" s="254">
        <v>0.51</v>
      </c>
      <c r="AB12" s="292">
        <v>1368.4</v>
      </c>
      <c r="AC12" s="254">
        <v>211.7</v>
      </c>
      <c r="AD12" s="250">
        <v>0.5</v>
      </c>
      <c r="AE12" s="254">
        <v>6</v>
      </c>
      <c r="AF12" s="254">
        <v>108</v>
      </c>
      <c r="AG12" s="258">
        <f>[1]OK!$K12</f>
        <v>98.673936380586539</v>
      </c>
      <c r="AH12" s="253">
        <v>11.9937</v>
      </c>
      <c r="AI12" s="259">
        <v>0.30111038536903983</v>
      </c>
      <c r="AJ12" s="250">
        <v>60141</v>
      </c>
      <c r="AK12" s="250">
        <v>41111</v>
      </c>
      <c r="AL12" s="253">
        <v>2.9075343156098619</v>
      </c>
      <c r="AM12" s="298">
        <v>61</v>
      </c>
      <c r="AN12" s="250">
        <v>116448</v>
      </c>
      <c r="AO12" s="260">
        <v>0.61784525257698952</v>
      </c>
      <c r="AP12" s="259">
        <v>4.3983197430195208E-2</v>
      </c>
      <c r="AQ12" s="253">
        <v>83.737801191812764</v>
      </c>
      <c r="AR12" s="254">
        <v>70.262019842279315</v>
      </c>
      <c r="AS12" s="260">
        <v>7.0610074783762468E-3</v>
      </c>
      <c r="AT12" s="254">
        <v>528.22957028075257</v>
      </c>
      <c r="AU12" s="302">
        <v>15049</v>
      </c>
      <c r="AV12" s="254">
        <v>5.3121666694172722</v>
      </c>
      <c r="AW12" s="254">
        <v>1303900</v>
      </c>
      <c r="AX12" s="253">
        <v>47.772969665180518</v>
      </c>
      <c r="AY12" s="260">
        <v>2.5367016501753881E-2</v>
      </c>
      <c r="AZ12" s="254">
        <v>42.251859280969505</v>
      </c>
      <c r="BA12" s="258">
        <v>19</v>
      </c>
      <c r="BB12" s="254">
        <v>0</v>
      </c>
      <c r="BC12" s="254">
        <v>60.4</v>
      </c>
      <c r="BD12" s="254">
        <v>20.7</v>
      </c>
      <c r="BE12" s="254">
        <v>30.9</v>
      </c>
      <c r="BF12" s="261">
        <v>33604</v>
      </c>
      <c r="BG12" s="254">
        <v>26.179615817516716</v>
      </c>
      <c r="BH12" s="300">
        <f>[2]Promedios!$K44</f>
        <v>0.74933333333333341</v>
      </c>
      <c r="BI12" s="250">
        <v>1513791.1709072415</v>
      </c>
      <c r="BJ12" s="254">
        <v>43008244</v>
      </c>
      <c r="BK12" s="261">
        <v>157841.5275</v>
      </c>
      <c r="BL12" s="254">
        <v>36212</v>
      </c>
      <c r="BM12" s="254">
        <v>99.8</v>
      </c>
      <c r="BN12" s="250">
        <v>35330</v>
      </c>
      <c r="BO12" s="261">
        <v>172653</v>
      </c>
      <c r="BP12" s="250">
        <v>10071.084191999998</v>
      </c>
      <c r="BQ12" s="253">
        <v>15.713442940934824</v>
      </c>
      <c r="BR12" s="253">
        <f>+[3]Hoja1!$Z14</f>
        <v>35.712372551470452</v>
      </c>
      <c r="BS12" s="254">
        <v>16605.322138</v>
      </c>
      <c r="BT12" s="250">
        <v>11658</v>
      </c>
      <c r="BU12" s="254">
        <v>7</v>
      </c>
      <c r="BV12" s="250">
        <v>2889</v>
      </c>
      <c r="BW12" s="250">
        <v>10306</v>
      </c>
      <c r="BX12" s="250">
        <v>507</v>
      </c>
      <c r="BY12" s="294">
        <v>75</v>
      </c>
      <c r="BZ12" s="253">
        <v>431029</v>
      </c>
      <c r="CA12" s="253">
        <v>3.5542918073573841</v>
      </c>
      <c r="CB12" s="262">
        <v>57.699107140000002</v>
      </c>
      <c r="CC12" s="253">
        <v>0.30612499999999998</v>
      </c>
      <c r="CD12" s="254">
        <v>0.25216666666666665</v>
      </c>
      <c r="CE12" s="254">
        <v>36.74</v>
      </c>
      <c r="CF12" s="254">
        <v>65.12</v>
      </c>
      <c r="CG12" s="259">
        <v>0.92472781410271987</v>
      </c>
      <c r="CH12" s="250">
        <v>1490540</v>
      </c>
      <c r="CI12" s="300">
        <f>+[4]Hoja3!$J13</f>
        <v>0.16846731681739052</v>
      </c>
      <c r="CJ12" s="250">
        <v>123.09558267797502</v>
      </c>
      <c r="CK12" s="254">
        <v>10.4</v>
      </c>
      <c r="CL12" s="302">
        <v>61826</v>
      </c>
      <c r="CM12" s="253">
        <v>6.0916087755231319E-3</v>
      </c>
      <c r="CN12" s="254">
        <v>2519568.8126336001</v>
      </c>
      <c r="CO12" s="254">
        <v>115104.348</v>
      </c>
      <c r="CP12" s="254">
        <v>75776.845000000001</v>
      </c>
      <c r="CQ12" s="254">
        <v>3.4484687157236276</v>
      </c>
      <c r="CR12" s="261">
        <v>1545.8817330081811</v>
      </c>
      <c r="CS12" s="261">
        <v>17597793.031214491</v>
      </c>
      <c r="CT12" s="261">
        <v>43605213.86545483</v>
      </c>
      <c r="CU12" s="254">
        <v>2</v>
      </c>
      <c r="CV12" s="254">
        <v>79</v>
      </c>
      <c r="CW12" s="254">
        <v>130</v>
      </c>
      <c r="CX12" s="254">
        <v>5607503.3615049729</v>
      </c>
    </row>
    <row r="13" spans="1:102">
      <c r="A13" s="248" t="s">
        <v>214</v>
      </c>
      <c r="B13" s="250">
        <v>44394.544292917482</v>
      </c>
      <c r="C13" s="251">
        <v>0.403476</v>
      </c>
      <c r="D13" s="250">
        <v>8846752</v>
      </c>
      <c r="E13" s="250">
        <v>4244274</v>
      </c>
      <c r="F13" s="56">
        <v>6611</v>
      </c>
      <c r="G13" s="250">
        <v>2160048526.1737199</v>
      </c>
      <c r="H13" s="250">
        <v>1502162626.68785</v>
      </c>
      <c r="I13" s="250">
        <v>397131.63592397381</v>
      </c>
      <c r="J13" s="254">
        <v>195534</v>
      </c>
      <c r="K13" s="254">
        <v>85.22427801636681</v>
      </c>
      <c r="L13" s="253">
        <v>2.5</v>
      </c>
      <c r="M13" s="253">
        <v>2.5499999999999998</v>
      </c>
      <c r="N13" s="253">
        <v>3.57</v>
      </c>
      <c r="O13" s="253">
        <v>1.34</v>
      </c>
      <c r="P13" s="253">
        <v>0.43</v>
      </c>
      <c r="Q13" s="254">
        <v>235</v>
      </c>
      <c r="R13" s="302">
        <v>1078</v>
      </c>
      <c r="S13" s="254">
        <v>413</v>
      </c>
      <c r="T13" s="251">
        <v>0.17500606472474808</v>
      </c>
      <c r="U13" s="254">
        <v>52719</v>
      </c>
      <c r="V13" s="249">
        <v>3.4025414901742934</v>
      </c>
      <c r="W13" s="250">
        <v>808</v>
      </c>
      <c r="X13" s="256">
        <v>64.320000000000007</v>
      </c>
      <c r="Y13" s="254">
        <v>175</v>
      </c>
      <c r="Z13" s="257">
        <v>1729616.094505101</v>
      </c>
      <c r="AA13" s="254">
        <v>1.22</v>
      </c>
      <c r="AB13" s="292">
        <v>3329.8</v>
      </c>
      <c r="AC13" s="254">
        <v>4836.25</v>
      </c>
      <c r="AD13" s="250">
        <v>0.6</v>
      </c>
      <c r="AE13" s="254">
        <v>18</v>
      </c>
      <c r="AF13" s="254">
        <v>4836</v>
      </c>
      <c r="AG13" s="258">
        <f>[1]OK!$K13</f>
        <v>99.16638351845252</v>
      </c>
      <c r="AH13" s="253">
        <v>11.045999999999999</v>
      </c>
      <c r="AI13" s="259">
        <v>0.2460868663833316</v>
      </c>
      <c r="AJ13" s="250">
        <v>891680</v>
      </c>
      <c r="AK13" s="250">
        <v>500968</v>
      </c>
      <c r="AL13" s="253">
        <v>2.5863738838916079</v>
      </c>
      <c r="AM13" s="298">
        <v>371</v>
      </c>
      <c r="AN13" s="250">
        <v>1720392</v>
      </c>
      <c r="AO13" s="260">
        <v>0.80176361172694843</v>
      </c>
      <c r="AP13" s="259">
        <v>2.2877084141139977E-2</v>
      </c>
      <c r="AQ13" s="253">
        <v>79.813441608367157</v>
      </c>
      <c r="AR13" s="254">
        <v>56.656621709357736</v>
      </c>
      <c r="AS13" s="260">
        <v>9.3160447145228753E-2</v>
      </c>
      <c r="AT13" s="254">
        <v>539.17055566296676</v>
      </c>
      <c r="AU13" s="302"/>
      <c r="AV13" s="254">
        <v>12.834983938340683</v>
      </c>
      <c r="AW13" s="254">
        <v>52578500</v>
      </c>
      <c r="AX13" s="253">
        <v>41.514702457277266</v>
      </c>
      <c r="AY13" s="260">
        <v>-1.9284391487464081E-3</v>
      </c>
      <c r="AZ13" s="254">
        <v>100.05031890133749</v>
      </c>
      <c r="BA13" s="258">
        <v>23.9</v>
      </c>
      <c r="BB13" s="254">
        <v>0</v>
      </c>
      <c r="BC13" s="254">
        <v>66</v>
      </c>
      <c r="BD13" s="254">
        <v>3</v>
      </c>
      <c r="BE13" s="254">
        <v>38.159999999999997</v>
      </c>
      <c r="BF13" s="261">
        <v>16022</v>
      </c>
      <c r="BG13" s="254">
        <v>59.799410524799541</v>
      </c>
      <c r="BH13" s="300">
        <f>[2]Promedios!$K45</f>
        <v>0.90266666666666662</v>
      </c>
      <c r="BI13" s="250">
        <v>35021403.416694768</v>
      </c>
      <c r="BJ13" s="254">
        <v>1033824414</v>
      </c>
      <c r="BK13" s="261">
        <v>23048.467499999999</v>
      </c>
      <c r="BL13" s="254">
        <v>711181</v>
      </c>
      <c r="BM13" s="254">
        <v>102.6</v>
      </c>
      <c r="BN13" s="250">
        <v>890870</v>
      </c>
      <c r="BO13" s="261">
        <v>2395732</v>
      </c>
      <c r="BP13" s="250">
        <v>976362.80458900006</v>
      </c>
      <c r="BQ13" s="253">
        <v>46.979865771812079</v>
      </c>
      <c r="BR13" s="253">
        <f>+[3]Hoja1!$Z15</f>
        <v>0.9839789034923091</v>
      </c>
      <c r="BS13" s="254">
        <v>393.076348</v>
      </c>
      <c r="BT13" s="250">
        <v>327510</v>
      </c>
      <c r="BU13" s="254">
        <v>111</v>
      </c>
      <c r="BV13" s="250">
        <v>135275</v>
      </c>
      <c r="BW13" s="250">
        <v>52015</v>
      </c>
      <c r="BX13" s="250">
        <v>1890</v>
      </c>
      <c r="BY13" s="294">
        <v>1834</v>
      </c>
      <c r="BZ13" s="253">
        <v>41967417</v>
      </c>
      <c r="CA13" s="253">
        <v>1.5126304643775526</v>
      </c>
      <c r="CB13" s="262">
        <v>91.818736310000006</v>
      </c>
      <c r="CC13" s="253">
        <v>0.34637499999999999</v>
      </c>
      <c r="CD13" s="254">
        <v>0.83283333333333331</v>
      </c>
      <c r="CE13" s="254">
        <v>40.880000000000003</v>
      </c>
      <c r="CF13" s="254">
        <v>51.16</v>
      </c>
      <c r="CG13" s="259">
        <v>0.56531470589556942</v>
      </c>
      <c r="CH13" s="250">
        <v>0</v>
      </c>
      <c r="CI13" s="300">
        <f>+[4]Hoja3!$J14</f>
        <v>0.19245879160847906</v>
      </c>
      <c r="CJ13" s="250">
        <v>38.137794944160404</v>
      </c>
      <c r="CK13" s="254">
        <v>17.899999999999999</v>
      </c>
      <c r="CL13" s="302">
        <v>1075009</v>
      </c>
      <c r="CM13" s="253">
        <v>0.10137011972381174</v>
      </c>
      <c r="CN13" s="254">
        <v>41580257.363461599</v>
      </c>
      <c r="CO13" s="254">
        <v>69635795.160999998</v>
      </c>
      <c r="CP13" s="254">
        <v>63801027.854000002</v>
      </c>
      <c r="CQ13" s="254">
        <v>7537.8177727262</v>
      </c>
      <c r="CR13" s="261">
        <v>15593.876</v>
      </c>
      <c r="CS13" s="261">
        <v>322034920.42711288</v>
      </c>
      <c r="CT13" s="261">
        <v>1821277501.0963078</v>
      </c>
      <c r="CU13" s="254">
        <v>321</v>
      </c>
      <c r="CV13" s="254">
        <v>2659</v>
      </c>
      <c r="CW13" s="254">
        <v>6331</v>
      </c>
      <c r="CX13" s="254">
        <v>169987283.71180314</v>
      </c>
    </row>
    <row r="14" spans="1:102">
      <c r="A14" s="248" t="s">
        <v>215</v>
      </c>
      <c r="B14" s="250">
        <v>3036.0094547246604</v>
      </c>
      <c r="C14" s="251">
        <v>0.2324832</v>
      </c>
      <c r="D14" s="250">
        <v>1555688</v>
      </c>
      <c r="E14" s="250">
        <v>602332</v>
      </c>
      <c r="F14" s="56">
        <v>123367</v>
      </c>
      <c r="G14" s="250">
        <v>156890198.98861799</v>
      </c>
      <c r="H14" s="250">
        <v>104344865.12816399</v>
      </c>
      <c r="I14" s="250">
        <v>43654.450046037673</v>
      </c>
      <c r="J14" s="254">
        <v>30068</v>
      </c>
      <c r="K14" s="254">
        <v>75.219876193577051</v>
      </c>
      <c r="L14" s="253">
        <v>2.71</v>
      </c>
      <c r="M14" s="253">
        <v>2.52</v>
      </c>
      <c r="N14" s="253">
        <v>3.58</v>
      </c>
      <c r="O14" s="253">
        <v>1.84</v>
      </c>
      <c r="P14" s="253">
        <v>0.505</v>
      </c>
      <c r="Q14" s="254">
        <v>43</v>
      </c>
      <c r="R14" s="302">
        <v>1112</v>
      </c>
      <c r="S14" s="254">
        <v>6316</v>
      </c>
      <c r="T14" s="251">
        <v>3.2464502333232554E-3</v>
      </c>
      <c r="U14" s="254">
        <v>5484421</v>
      </c>
      <c r="V14" s="249">
        <v>14.605809128630705</v>
      </c>
      <c r="W14" s="250">
        <v>1455</v>
      </c>
      <c r="X14" s="256">
        <v>3517.13</v>
      </c>
      <c r="Y14" s="254">
        <v>35</v>
      </c>
      <c r="Z14" s="257">
        <v>9258.191331308617</v>
      </c>
      <c r="AA14" s="254">
        <v>0.8</v>
      </c>
      <c r="AB14" s="292">
        <v>3359.6</v>
      </c>
      <c r="AC14" s="254">
        <v>521.95000000000005</v>
      </c>
      <c r="AD14" s="250">
        <v>1</v>
      </c>
      <c r="AE14" s="254">
        <v>3</v>
      </c>
      <c r="AF14" s="254">
        <v>407</v>
      </c>
      <c r="AG14" s="258">
        <f>[1]OK!$K14</f>
        <v>88.328179568805936</v>
      </c>
      <c r="AH14" s="253">
        <v>15.254200000000001</v>
      </c>
      <c r="AI14" s="259">
        <v>0.2185063247270837</v>
      </c>
      <c r="AJ14" s="250">
        <v>159778</v>
      </c>
      <c r="AK14" s="250">
        <v>45690</v>
      </c>
      <c r="AL14" s="253">
        <v>2.4345733061561439</v>
      </c>
      <c r="AM14" s="298">
        <v>72</v>
      </c>
      <c r="AN14" s="250">
        <v>188778</v>
      </c>
      <c r="AO14" s="260">
        <v>0.52510998522942043</v>
      </c>
      <c r="AP14" s="259">
        <v>2.2437411431270666E-2</v>
      </c>
      <c r="AQ14" s="253">
        <v>83.868663114339299</v>
      </c>
      <c r="AR14" s="254">
        <v>55.619326281041339</v>
      </c>
      <c r="AS14" s="260">
        <v>9.6243992537197211E-3</v>
      </c>
      <c r="AT14" s="254">
        <v>538.77996421321336</v>
      </c>
      <c r="AU14" s="302">
        <v>38005</v>
      </c>
      <c r="AV14" s="254">
        <v>15.086299207038831</v>
      </c>
      <c r="AW14" s="254">
        <v>3697700</v>
      </c>
      <c r="AX14" s="253">
        <v>56.192162922222586</v>
      </c>
      <c r="AY14" s="260">
        <v>1.0371804288460703E-2</v>
      </c>
      <c r="AZ14" s="254">
        <v>65.567183934036706</v>
      </c>
      <c r="BA14" s="258">
        <v>14.374777977168996</v>
      </c>
      <c r="BB14" s="254">
        <v>0</v>
      </c>
      <c r="BC14" s="254">
        <v>53.67</v>
      </c>
      <c r="BD14" s="254">
        <v>14.6</v>
      </c>
      <c r="BE14" s="254">
        <v>26.45</v>
      </c>
      <c r="BF14" s="261">
        <v>90999</v>
      </c>
      <c r="BG14" s="254">
        <v>7.543098561322199</v>
      </c>
      <c r="BH14" s="300">
        <f>[2]Promedios!$K46</f>
        <v>0.7196666666666669</v>
      </c>
      <c r="BI14" s="250">
        <v>2193081.8706405871</v>
      </c>
      <c r="BJ14" s="254">
        <v>62050652</v>
      </c>
      <c r="BK14" s="261">
        <v>666597.13500000001</v>
      </c>
      <c r="BL14" s="254">
        <v>69534</v>
      </c>
      <c r="BM14" s="254">
        <v>45.2</v>
      </c>
      <c r="BN14" s="250">
        <v>77824</v>
      </c>
      <c r="BO14" s="261">
        <v>379073</v>
      </c>
      <c r="BP14" s="250">
        <v>19435.033596000001</v>
      </c>
      <c r="BQ14" s="253">
        <v>7.9524864103080333</v>
      </c>
      <c r="BR14" s="253">
        <f>+[3]Hoja1!$Z16</f>
        <v>1.6127843108342241</v>
      </c>
      <c r="BS14" s="254">
        <v>0.20358099999999998</v>
      </c>
      <c r="BT14" s="250">
        <v>19457</v>
      </c>
      <c r="BU14" s="254">
        <v>9</v>
      </c>
      <c r="BV14" s="250">
        <v>14434</v>
      </c>
      <c r="BW14" s="250">
        <v>23791</v>
      </c>
      <c r="BX14" s="250">
        <v>453</v>
      </c>
      <c r="BY14" s="294">
        <v>115</v>
      </c>
      <c r="BZ14" s="253">
        <v>722977</v>
      </c>
      <c r="CA14" s="253">
        <v>8.1058954177373202E-2</v>
      </c>
      <c r="CB14" s="262">
        <v>69.077232140000007</v>
      </c>
      <c r="CC14" s="253">
        <v>0.5923750000000001</v>
      </c>
      <c r="CD14" s="254">
        <v>0.79533333333333334</v>
      </c>
      <c r="CE14" s="254">
        <v>37.83</v>
      </c>
      <c r="CF14" s="254">
        <v>74.42</v>
      </c>
      <c r="CG14" s="259">
        <v>0.94370876010775362</v>
      </c>
      <c r="CH14" s="250">
        <v>46533027</v>
      </c>
      <c r="CI14" s="300">
        <f>+[4]Hoja3!$J15</f>
        <v>0.15979299252064993</v>
      </c>
      <c r="CJ14" s="250">
        <v>0</v>
      </c>
      <c r="CK14" s="254">
        <v>3.9</v>
      </c>
      <c r="CL14" s="302">
        <v>152478</v>
      </c>
      <c r="CM14" s="253">
        <v>1.769463037648599E-4</v>
      </c>
      <c r="CN14" s="254">
        <v>2434707.7277448601</v>
      </c>
      <c r="CO14" s="254">
        <v>1284244.476</v>
      </c>
      <c r="CP14" s="254">
        <v>1235650.2</v>
      </c>
      <c r="CQ14" s="254">
        <v>489.58515220495894</v>
      </c>
      <c r="CR14" s="261">
        <v>1305.3392417616599</v>
      </c>
      <c r="CS14" s="261">
        <v>56268427.984923124</v>
      </c>
      <c r="CT14" s="261">
        <v>79411349.624307409</v>
      </c>
      <c r="CU14" s="254">
        <v>3</v>
      </c>
      <c r="CV14" s="254">
        <v>113</v>
      </c>
      <c r="CW14" s="254">
        <v>73</v>
      </c>
      <c r="CX14" s="254">
        <v>12435407.680948053</v>
      </c>
    </row>
    <row r="15" spans="1:102">
      <c r="A15" s="248" t="s">
        <v>216</v>
      </c>
      <c r="B15" s="250">
        <v>9018.0402446090011</v>
      </c>
      <c r="C15" s="251">
        <v>0.1774848</v>
      </c>
      <c r="D15" s="250">
        <v>5067217</v>
      </c>
      <c r="E15" s="250">
        <v>2085764</v>
      </c>
      <c r="F15" s="56">
        <v>30621</v>
      </c>
      <c r="G15" s="250">
        <v>491382991.48013002</v>
      </c>
      <c r="H15" s="250">
        <v>344323190.97159201</v>
      </c>
      <c r="I15" s="250">
        <v>173597.3732496895</v>
      </c>
      <c r="J15" s="254">
        <v>79363</v>
      </c>
      <c r="K15" s="254">
        <v>61.842241948295282</v>
      </c>
      <c r="L15" s="253">
        <v>2.08</v>
      </c>
      <c r="M15" s="253">
        <v>2.69</v>
      </c>
      <c r="N15" s="253">
        <v>3.78</v>
      </c>
      <c r="O15" s="253">
        <v>1.76</v>
      </c>
      <c r="P15" s="253">
        <v>0.28999999999999998</v>
      </c>
      <c r="Q15" s="254">
        <v>235</v>
      </c>
      <c r="R15" s="255">
        <v>446</v>
      </c>
      <c r="S15" s="254">
        <v>11755</v>
      </c>
      <c r="T15" s="251">
        <v>0.25394162889634481</v>
      </c>
      <c r="U15" s="254">
        <v>412810</v>
      </c>
      <c r="V15" s="249">
        <v>10.990860815649716</v>
      </c>
      <c r="W15" s="250">
        <v>694</v>
      </c>
      <c r="X15" s="256">
        <v>2368.8200000000002</v>
      </c>
      <c r="Y15" s="254">
        <v>17</v>
      </c>
      <c r="Z15" s="257">
        <v>6175.7324691831545</v>
      </c>
      <c r="AA15" s="254">
        <v>1.47</v>
      </c>
      <c r="AB15" s="292">
        <v>4443.6000000000004</v>
      </c>
      <c r="AC15" s="254">
        <v>1859.68</v>
      </c>
      <c r="AD15" s="250">
        <v>1</v>
      </c>
      <c r="AE15" s="254">
        <v>9</v>
      </c>
      <c r="AF15" s="254">
        <v>1514</v>
      </c>
      <c r="AG15" s="258">
        <f>[1]OK!$K15</f>
        <v>89.322800297481834</v>
      </c>
      <c r="AH15" s="253">
        <v>15.457700000000001</v>
      </c>
      <c r="AI15" s="259">
        <v>0.25416389073950701</v>
      </c>
      <c r="AJ15" s="250">
        <v>448956</v>
      </c>
      <c r="AK15" s="250">
        <v>124473</v>
      </c>
      <c r="AL15" s="253">
        <v>1.5631753475089223</v>
      </c>
      <c r="AM15" s="298">
        <v>542</v>
      </c>
      <c r="AN15" s="250">
        <v>717650</v>
      </c>
      <c r="AO15" s="260">
        <v>0.64254760292202839</v>
      </c>
      <c r="AP15" s="259">
        <v>6.2421875000000002E-2</v>
      </c>
      <c r="AQ15" s="253">
        <v>81.749417050560197</v>
      </c>
      <c r="AR15" s="254">
        <v>56.996107761581314</v>
      </c>
      <c r="AS15" s="260">
        <v>7.7773867108537681E-3</v>
      </c>
      <c r="AT15" s="254">
        <v>530.77834626399226</v>
      </c>
      <c r="AU15" s="302">
        <v>78525</v>
      </c>
      <c r="AV15" s="254">
        <v>2.8922216407582422</v>
      </c>
      <c r="AW15" s="254">
        <v>7632200</v>
      </c>
      <c r="AX15" s="253">
        <v>57.045970007890702</v>
      </c>
      <c r="AY15" s="260">
        <v>2.1116647954367258E-2</v>
      </c>
      <c r="AZ15" s="254">
        <v>45.261378799110453</v>
      </c>
      <c r="BA15" s="258">
        <v>14.1</v>
      </c>
      <c r="BB15" s="254">
        <v>0</v>
      </c>
      <c r="BC15" s="254">
        <v>51.654129452682085</v>
      </c>
      <c r="BD15" s="254">
        <v>12</v>
      </c>
      <c r="BE15" s="254">
        <v>25.82</v>
      </c>
      <c r="BF15" s="261">
        <v>208649</v>
      </c>
      <c r="BG15" s="254">
        <v>17.822044466543371</v>
      </c>
      <c r="BH15" s="300">
        <f>[2]Promedios!$K47</f>
        <v>0.63033333333333319</v>
      </c>
      <c r="BI15" s="250">
        <v>9240404.8183854222</v>
      </c>
      <c r="BJ15" s="254">
        <v>226203036</v>
      </c>
      <c r="BK15" s="261">
        <v>875839.49749999994</v>
      </c>
      <c r="BL15" s="254">
        <v>186133</v>
      </c>
      <c r="BM15" s="254">
        <v>68.599999999999994</v>
      </c>
      <c r="BN15" s="250">
        <v>167990</v>
      </c>
      <c r="BO15" s="261">
        <v>1270423</v>
      </c>
      <c r="BP15" s="250">
        <v>81898.714963999999</v>
      </c>
      <c r="BQ15" s="253">
        <v>7.892608765971211</v>
      </c>
      <c r="BR15" s="253">
        <f>+[3]Hoja1!$Z17</f>
        <v>3.1733033856051218</v>
      </c>
      <c r="BS15" s="254">
        <v>0.90190700000000001</v>
      </c>
      <c r="BT15" s="250">
        <v>26183</v>
      </c>
      <c r="BU15" s="254">
        <v>18</v>
      </c>
      <c r="BV15" s="250">
        <v>17201</v>
      </c>
      <c r="BW15" s="250">
        <v>47535</v>
      </c>
      <c r="BX15" s="250">
        <v>828</v>
      </c>
      <c r="BY15" s="294">
        <v>525</v>
      </c>
      <c r="BZ15" s="253">
        <v>1919610</v>
      </c>
      <c r="CA15" s="253">
        <v>0.65314653342477391</v>
      </c>
      <c r="CB15" s="262">
        <v>79.663853570000001</v>
      </c>
      <c r="CC15" s="253">
        <v>5.2125000000000005E-2</v>
      </c>
      <c r="CD15" s="254">
        <v>0.28433333333333333</v>
      </c>
      <c r="CE15" s="254">
        <v>35.81</v>
      </c>
      <c r="CF15" s="254">
        <v>39.53</v>
      </c>
      <c r="CG15" s="259">
        <v>0.86722370333874166</v>
      </c>
      <c r="CH15" s="250">
        <v>0</v>
      </c>
      <c r="CI15" s="300">
        <f>+[4]Hoja3!$J16</f>
        <v>7.4069146264079025E-2</v>
      </c>
      <c r="CJ15" s="250">
        <v>0</v>
      </c>
      <c r="CK15" s="254">
        <v>7.6</v>
      </c>
      <c r="CL15" s="302">
        <v>599543</v>
      </c>
      <c r="CM15" s="253">
        <v>5.2161679934120226E-3</v>
      </c>
      <c r="CN15" s="254">
        <v>9103818.9928544909</v>
      </c>
      <c r="CO15" s="254">
        <v>3966512.9070000001</v>
      </c>
      <c r="CP15" s="254">
        <v>4165123.94</v>
      </c>
      <c r="CQ15" s="254">
        <v>112.13465381549996</v>
      </c>
      <c r="CR15" s="261">
        <v>6679.9942109920121</v>
      </c>
      <c r="CS15" s="261">
        <v>187205263.91626579</v>
      </c>
      <c r="CT15" s="261">
        <v>272479715.75799525</v>
      </c>
      <c r="CU15" s="254">
        <v>36</v>
      </c>
      <c r="CV15" s="254">
        <v>288</v>
      </c>
      <c r="CW15" s="254">
        <v>46</v>
      </c>
      <c r="CX15" s="254">
        <v>38868239.661011405</v>
      </c>
    </row>
    <row r="16" spans="1:102">
      <c r="A16" s="248" t="s">
        <v>217</v>
      </c>
      <c r="B16" s="250">
        <v>2770.4602032044108</v>
      </c>
      <c r="C16" s="251">
        <v>0.180372</v>
      </c>
      <c r="D16" s="250">
        <v>3134433</v>
      </c>
      <c r="E16" s="250">
        <v>1332432</v>
      </c>
      <c r="F16" s="56">
        <v>63618</v>
      </c>
      <c r="G16" s="250">
        <v>186026285.427912</v>
      </c>
      <c r="H16" s="250">
        <v>131206953.707385</v>
      </c>
      <c r="I16" s="250">
        <v>134667.26764903014</v>
      </c>
      <c r="J16" s="254">
        <v>24962</v>
      </c>
      <c r="K16" s="254">
        <v>70.93669064292078</v>
      </c>
      <c r="L16" s="253">
        <v>3.13</v>
      </c>
      <c r="M16" s="253">
        <v>2.57</v>
      </c>
      <c r="N16" s="253">
        <v>3.96</v>
      </c>
      <c r="O16" s="253">
        <v>1.18</v>
      </c>
      <c r="P16" s="253">
        <v>0.43</v>
      </c>
      <c r="Q16" s="254">
        <v>36</v>
      </c>
      <c r="R16" s="302">
        <v>1567</v>
      </c>
      <c r="S16" s="254">
        <v>14009</v>
      </c>
      <c r="T16" s="251">
        <v>0.2780825890652377</v>
      </c>
      <c r="U16" s="254">
        <v>3551653</v>
      </c>
      <c r="V16" s="249">
        <v>6.045572480550252</v>
      </c>
      <c r="W16" s="250">
        <v>1785</v>
      </c>
      <c r="X16" s="256">
        <v>55.58</v>
      </c>
      <c r="Y16" s="254">
        <v>18</v>
      </c>
      <c r="Z16" s="257">
        <v>107595.27009083549</v>
      </c>
      <c r="AA16" s="254">
        <v>0.25</v>
      </c>
      <c r="AB16" s="292">
        <v>3355</v>
      </c>
      <c r="AC16" s="254">
        <v>959.95</v>
      </c>
      <c r="AD16" s="250">
        <v>0</v>
      </c>
      <c r="AE16" s="254">
        <v>8</v>
      </c>
      <c r="AF16" s="254">
        <v>455</v>
      </c>
      <c r="AG16" s="258">
        <f>[1]OK!$K16</f>
        <v>71.739195866462694</v>
      </c>
      <c r="AH16" s="253">
        <v>20.707799999999999</v>
      </c>
      <c r="AI16" s="259">
        <v>0.31209453197405007</v>
      </c>
      <c r="AJ16" s="250">
        <v>282074</v>
      </c>
      <c r="AK16" s="250">
        <v>53268</v>
      </c>
      <c r="AL16" s="253">
        <v>1.9936866040949612</v>
      </c>
      <c r="AM16" s="298">
        <v>340</v>
      </c>
      <c r="AN16" s="250">
        <v>470705</v>
      </c>
      <c r="AO16" s="260">
        <v>0.63902273064318682</v>
      </c>
      <c r="AP16" s="259">
        <v>0.11183637946040034</v>
      </c>
      <c r="AQ16" s="253">
        <v>74.934900271305665</v>
      </c>
      <c r="AR16" s="254">
        <v>64.622161978990178</v>
      </c>
      <c r="AS16" s="260">
        <v>5.1174394737415856E-3</v>
      </c>
      <c r="AT16" s="254">
        <v>512.33100845380989</v>
      </c>
      <c r="AU16" s="302">
        <v>40302</v>
      </c>
      <c r="AV16" s="254">
        <v>6.6481462098238007</v>
      </c>
      <c r="AW16" s="254">
        <v>3794900</v>
      </c>
      <c r="AX16" s="253">
        <v>62.171084968185951</v>
      </c>
      <c r="AY16" s="260">
        <v>-1.7402265868096862E-3</v>
      </c>
      <c r="AZ16" s="254">
        <v>39.830165941496567</v>
      </c>
      <c r="BA16" s="258">
        <v>8.2447303572573674</v>
      </c>
      <c r="BB16" s="254">
        <v>0</v>
      </c>
      <c r="BC16" s="254" t="e">
        <v>#DIV/0!</v>
      </c>
      <c r="BD16" s="254">
        <v>25</v>
      </c>
      <c r="BE16" s="254">
        <v>24.54</v>
      </c>
      <c r="BF16" s="261">
        <v>417038</v>
      </c>
      <c r="BG16" s="254">
        <v>11.349925079607626</v>
      </c>
      <c r="BH16" s="300">
        <f>[2]Promedios!$K48</f>
        <v>0.57866666666666666</v>
      </c>
      <c r="BI16" s="250">
        <v>2551392.5241909996</v>
      </c>
      <c r="BJ16" s="254">
        <v>57895863</v>
      </c>
      <c r="BK16" s="261">
        <v>846101.41499999992</v>
      </c>
      <c r="BL16" s="254">
        <v>78658</v>
      </c>
      <c r="BM16" s="254">
        <v>52</v>
      </c>
      <c r="BN16" s="250">
        <v>76373</v>
      </c>
      <c r="BO16" s="261">
        <v>777792</v>
      </c>
      <c r="BP16" s="250">
        <v>25962.634915999999</v>
      </c>
      <c r="BQ16" s="253">
        <v>5.1743963204292829</v>
      </c>
      <c r="BR16" s="253">
        <f>+[3]Hoja1!$Z18</f>
        <v>3.9179963366734252</v>
      </c>
      <c r="BS16" s="254">
        <v>461.82614999999998</v>
      </c>
      <c r="BT16" s="250">
        <v>38585</v>
      </c>
      <c r="BU16" s="254">
        <v>35</v>
      </c>
      <c r="BV16" s="250">
        <v>63659</v>
      </c>
      <c r="BW16" s="250">
        <v>70474</v>
      </c>
      <c r="BX16" s="250">
        <v>667</v>
      </c>
      <c r="BY16" s="294">
        <v>206</v>
      </c>
      <c r="BZ16" s="253">
        <v>1596852</v>
      </c>
      <c r="CA16" s="253">
        <v>0.31437643434248169</v>
      </c>
      <c r="CB16" s="262">
        <v>66.490773809999993</v>
      </c>
      <c r="CC16" s="253">
        <v>0.479375</v>
      </c>
      <c r="CD16" s="254">
        <v>0.62850000000000006</v>
      </c>
      <c r="CE16" s="254">
        <v>43.37</v>
      </c>
      <c r="CF16" s="254">
        <v>58.14</v>
      </c>
      <c r="CG16" s="259">
        <v>0.91264513239264244</v>
      </c>
      <c r="CH16" s="250">
        <v>11169520</v>
      </c>
      <c r="CI16" s="300">
        <f>+[4]Hoja3!$J17</f>
        <v>0.13960193592411721</v>
      </c>
      <c r="CJ16" s="250">
        <v>48.995358348358003</v>
      </c>
      <c r="CK16" s="254">
        <v>16</v>
      </c>
      <c r="CL16" s="302">
        <v>440511</v>
      </c>
      <c r="CM16" s="253">
        <v>2.7746679617390569E-2</v>
      </c>
      <c r="CN16" s="254">
        <v>12191058.1466686</v>
      </c>
      <c r="CO16" s="254">
        <v>15352.642</v>
      </c>
      <c r="CP16" s="254">
        <v>48259.777000000002</v>
      </c>
      <c r="CQ16" s="254">
        <v>-53.267067044401244</v>
      </c>
      <c r="CR16" s="261">
        <v>8058.1940337841625</v>
      </c>
      <c r="CS16" s="261">
        <v>34692687.512096561</v>
      </c>
      <c r="CT16" s="261">
        <v>127736745.86565897</v>
      </c>
      <c r="CU16" s="254">
        <v>3</v>
      </c>
      <c r="CV16" s="254">
        <v>95</v>
      </c>
      <c r="CW16" s="254">
        <v>188</v>
      </c>
      <c r="CX16" s="254">
        <v>14718253.373132087</v>
      </c>
    </row>
    <row r="17" spans="1:102">
      <c r="A17" s="248" t="s">
        <v>148</v>
      </c>
      <c r="B17" s="250">
        <v>3439.1635251795378</v>
      </c>
      <c r="C17" s="251">
        <v>0.19660440000000001</v>
      </c>
      <c r="D17" s="250">
        <v>2433563</v>
      </c>
      <c r="E17" s="250">
        <v>1010775</v>
      </c>
      <c r="F17" s="56">
        <v>20856</v>
      </c>
      <c r="G17" s="250">
        <v>194399691.38433701</v>
      </c>
      <c r="H17" s="250">
        <v>121688862.218712</v>
      </c>
      <c r="I17" s="250">
        <v>86387.540407407912</v>
      </c>
      <c r="J17" s="254">
        <v>41110</v>
      </c>
      <c r="K17" s="254">
        <v>45.10948914408894</v>
      </c>
      <c r="L17" s="253">
        <v>2.5</v>
      </c>
      <c r="M17" s="253">
        <v>2.74</v>
      </c>
      <c r="N17" s="253">
        <v>3.62</v>
      </c>
      <c r="O17" s="253">
        <v>0.75</v>
      </c>
      <c r="P17" s="253">
        <v>0.376</v>
      </c>
      <c r="Q17" s="254">
        <v>105</v>
      </c>
      <c r="R17" s="255">
        <v>113</v>
      </c>
      <c r="S17" s="254">
        <v>7020</v>
      </c>
      <c r="T17" s="251">
        <v>0.17500606472474808</v>
      </c>
      <c r="U17" s="254">
        <v>403685</v>
      </c>
      <c r="V17" s="249">
        <v>18.729811613822243</v>
      </c>
      <c r="W17" s="250">
        <v>1246</v>
      </c>
      <c r="X17" s="256">
        <v>1220.32</v>
      </c>
      <c r="Y17" s="254">
        <v>18</v>
      </c>
      <c r="Z17" s="257">
        <v>25075.034668807806</v>
      </c>
      <c r="AA17" s="254">
        <v>0.49</v>
      </c>
      <c r="AB17" s="292">
        <v>367.2</v>
      </c>
      <c r="AC17" s="254">
        <v>709.93</v>
      </c>
      <c r="AD17" s="250">
        <v>0.5</v>
      </c>
      <c r="AE17" s="254">
        <v>5</v>
      </c>
      <c r="AF17" s="254">
        <v>291</v>
      </c>
      <c r="AG17" s="258">
        <f>[1]OK!$K17</f>
        <v>83.400599630996268</v>
      </c>
      <c r="AH17" s="253">
        <v>15.9627</v>
      </c>
      <c r="AI17" s="259">
        <v>0.28045195664155798</v>
      </c>
      <c r="AJ17" s="250">
        <v>251988</v>
      </c>
      <c r="AK17" s="250">
        <v>77681</v>
      </c>
      <c r="AL17" s="253">
        <v>1.8675449356044116</v>
      </c>
      <c r="AM17" s="298">
        <v>256</v>
      </c>
      <c r="AN17" s="250">
        <v>354205</v>
      </c>
      <c r="AO17" s="260">
        <v>0.55712099738873899</v>
      </c>
      <c r="AP17" s="259">
        <v>6.0004959087527898E-2</v>
      </c>
      <c r="AQ17" s="253">
        <v>88.442736193276417</v>
      </c>
      <c r="AR17" s="254">
        <v>58.975749211356465</v>
      </c>
      <c r="AS17" s="260">
        <v>1.9096178583998581E-2</v>
      </c>
      <c r="AT17" s="254">
        <v>524.85218991519275</v>
      </c>
      <c r="AU17" s="302">
        <v>23112</v>
      </c>
      <c r="AV17" s="254">
        <v>4.8568290795106144</v>
      </c>
      <c r="AW17" s="254">
        <v>4022900</v>
      </c>
      <c r="AX17" s="253">
        <v>54.221705945129294</v>
      </c>
      <c r="AY17" s="260">
        <v>9.4765569312612232E-3</v>
      </c>
      <c r="AZ17" s="254">
        <v>48.37658692392138</v>
      </c>
      <c r="BA17" s="258">
        <v>8.7737189173460877</v>
      </c>
      <c r="BB17" s="254">
        <v>0</v>
      </c>
      <c r="BC17" s="254">
        <v>47.4</v>
      </c>
      <c r="BD17" s="254">
        <v>0.8</v>
      </c>
      <c r="BE17" s="254">
        <v>25.56</v>
      </c>
      <c r="BF17" s="261">
        <v>220069</v>
      </c>
      <c r="BG17" s="254">
        <v>11.63085992991749</v>
      </c>
      <c r="BH17" s="300">
        <f>[2]Promedios!$K49</f>
        <v>0.64549999999999996</v>
      </c>
      <c r="BI17" s="250">
        <v>5677187.9129970428</v>
      </c>
      <c r="BJ17" s="254">
        <v>88618595</v>
      </c>
      <c r="BK17" s="261">
        <v>511522.0625</v>
      </c>
      <c r="BL17" s="254">
        <v>71006</v>
      </c>
      <c r="BM17" s="254">
        <v>85.1</v>
      </c>
      <c r="BN17" s="250">
        <v>44838</v>
      </c>
      <c r="BO17" s="261">
        <v>578910</v>
      </c>
      <c r="BP17" s="250">
        <v>24625.933901999997</v>
      </c>
      <c r="BQ17" s="253">
        <v>12.710765239948119</v>
      </c>
      <c r="BR17" s="253">
        <f>+[3]Hoja1!$Z19</f>
        <v>0.47054727000237623</v>
      </c>
      <c r="BS17" s="254">
        <v>0</v>
      </c>
      <c r="BT17" s="250">
        <v>0</v>
      </c>
      <c r="BU17" s="254">
        <v>0</v>
      </c>
      <c r="BV17" s="250">
        <v>16866</v>
      </c>
      <c r="BW17" s="250">
        <v>38104</v>
      </c>
      <c r="BX17" s="250">
        <v>433</v>
      </c>
      <c r="BY17" s="294">
        <v>176</v>
      </c>
      <c r="BZ17" s="253">
        <v>760861</v>
      </c>
      <c r="CA17" s="253">
        <v>0.47947832757959336</v>
      </c>
      <c r="CB17" s="262">
        <v>65.840773810000002</v>
      </c>
      <c r="CC17" s="253">
        <v>0.33837500000000004</v>
      </c>
      <c r="CD17" s="254">
        <v>0.41349999999999998</v>
      </c>
      <c r="CE17" s="254">
        <v>39.46</v>
      </c>
      <c r="CF17" s="254">
        <v>51.16</v>
      </c>
      <c r="CG17" s="259">
        <v>0.89353110254692192</v>
      </c>
      <c r="CH17" s="250">
        <v>162232</v>
      </c>
      <c r="CI17" s="300">
        <f>+[4]Hoja3!$J18</f>
        <v>5.820126878677865E-2</v>
      </c>
      <c r="CJ17" s="250">
        <v>11.323184116812504</v>
      </c>
      <c r="CK17" s="254">
        <v>11.6</v>
      </c>
      <c r="CL17" s="302">
        <v>349079</v>
      </c>
      <c r="CM17" s="253">
        <v>0.10726604235731328</v>
      </c>
      <c r="CN17" s="254">
        <v>1888299.9662595401</v>
      </c>
      <c r="CO17" s="254">
        <v>399020.326</v>
      </c>
      <c r="CP17" s="254">
        <v>562699.45299999998</v>
      </c>
      <c r="CQ17" s="254">
        <v>17.657962470000005</v>
      </c>
      <c r="CR17" s="261">
        <v>2488.9113511865748</v>
      </c>
      <c r="CS17" s="261">
        <v>78596015.406726956</v>
      </c>
      <c r="CT17" s="261">
        <v>99293177.432676658</v>
      </c>
      <c r="CU17" s="254">
        <v>12</v>
      </c>
      <c r="CV17" s="254">
        <v>204</v>
      </c>
      <c r="CW17" s="254">
        <v>883</v>
      </c>
      <c r="CX17" s="254">
        <v>15475714.711490341</v>
      </c>
    </row>
    <row r="18" spans="1:102">
      <c r="A18" s="248" t="s">
        <v>149</v>
      </c>
      <c r="B18" s="250">
        <v>13912.133301809174</v>
      </c>
      <c r="C18" s="251">
        <v>0.25998070000000001</v>
      </c>
      <c r="D18" s="250">
        <v>7070555</v>
      </c>
      <c r="E18" s="250">
        <v>3210549</v>
      </c>
      <c r="F18" s="56">
        <v>78630</v>
      </c>
      <c r="G18" s="250">
        <v>787147047.74842</v>
      </c>
      <c r="H18" s="250">
        <v>553794585.48921502</v>
      </c>
      <c r="I18" s="250">
        <v>251661.53711550575</v>
      </c>
      <c r="J18" s="254">
        <v>84844</v>
      </c>
      <c r="K18" s="254">
        <v>54.894331810184241</v>
      </c>
      <c r="L18" s="253">
        <v>1.67</v>
      </c>
      <c r="M18" s="253">
        <v>2.23</v>
      </c>
      <c r="N18" s="253">
        <v>3.32</v>
      </c>
      <c r="O18" s="253">
        <v>1.18</v>
      </c>
      <c r="P18" s="253">
        <v>0.26900000000000002</v>
      </c>
      <c r="Q18" s="254">
        <v>222</v>
      </c>
      <c r="R18" s="302">
        <v>1081</v>
      </c>
      <c r="S18" s="254">
        <v>24560</v>
      </c>
      <c r="T18" s="251">
        <v>0.25394162889634481</v>
      </c>
      <c r="U18" s="254">
        <v>3030307</v>
      </c>
      <c r="V18" s="249">
        <v>28.304793286030161</v>
      </c>
      <c r="W18" s="250">
        <v>2108</v>
      </c>
      <c r="X18" s="256">
        <v>2082.9700000000003</v>
      </c>
      <c r="Y18" s="254">
        <v>73</v>
      </c>
      <c r="Z18" s="257">
        <v>12758.655949281312</v>
      </c>
      <c r="AA18" s="254">
        <v>0.38</v>
      </c>
      <c r="AB18" s="292">
        <v>3811.3</v>
      </c>
      <c r="AC18" s="254">
        <v>2890.8</v>
      </c>
      <c r="AD18" s="250">
        <v>0.8</v>
      </c>
      <c r="AE18" s="254">
        <v>1</v>
      </c>
      <c r="AF18" s="254">
        <v>2310</v>
      </c>
      <c r="AG18" s="258">
        <f>[1]OK!$K18</f>
        <v>96.908942744555191</v>
      </c>
      <c r="AH18" s="253">
        <v>13.032999999999999</v>
      </c>
      <c r="AI18" s="259">
        <v>0.25159986527450318</v>
      </c>
      <c r="AJ18" s="250">
        <v>588962</v>
      </c>
      <c r="AK18" s="250">
        <v>257733</v>
      </c>
      <c r="AL18" s="253">
        <v>2.0069121701598194</v>
      </c>
      <c r="AM18" s="298">
        <v>550</v>
      </c>
      <c r="AN18" s="250">
        <v>1196082</v>
      </c>
      <c r="AO18" s="260">
        <v>0.62644629359855386</v>
      </c>
      <c r="AP18" s="259">
        <v>3.8839451242120876E-2</v>
      </c>
      <c r="AQ18" s="253">
        <v>76.520212465221476</v>
      </c>
      <c r="AR18" s="254">
        <v>72.936910631372371</v>
      </c>
      <c r="AS18" s="260">
        <v>3.9696753556199948E-2</v>
      </c>
      <c r="AT18" s="254">
        <v>537.29452086945923</v>
      </c>
      <c r="AU18" s="302">
        <v>156227</v>
      </c>
      <c r="AV18" s="254">
        <v>16.804270934389791</v>
      </c>
      <c r="AW18" s="254">
        <v>22122900</v>
      </c>
      <c r="AX18" s="253">
        <v>52.269334910894969</v>
      </c>
      <c r="AY18" s="260">
        <v>-3.2509261259255164E-3</v>
      </c>
      <c r="AZ18" s="254">
        <v>78.772281815702044</v>
      </c>
      <c r="BA18" s="258">
        <v>14.5</v>
      </c>
      <c r="BB18" s="254">
        <v>0</v>
      </c>
      <c r="BC18" s="254">
        <v>60.093045309937956</v>
      </c>
      <c r="BD18" s="254">
        <v>21.5</v>
      </c>
      <c r="BE18" s="254">
        <v>32.94</v>
      </c>
      <c r="BF18" s="261">
        <v>264681</v>
      </c>
      <c r="BG18" s="254">
        <v>18.595137091156943</v>
      </c>
      <c r="BH18" s="300">
        <f>[2]Promedios!$K50</f>
        <v>0.73099999999999998</v>
      </c>
      <c r="BI18" s="250">
        <v>18287862.495610144</v>
      </c>
      <c r="BJ18" s="254">
        <v>343165992</v>
      </c>
      <c r="BK18" s="261">
        <v>1367750.6024999998</v>
      </c>
      <c r="BL18" s="254">
        <v>478500</v>
      </c>
      <c r="BM18" s="254">
        <v>87.5</v>
      </c>
      <c r="BN18" s="250">
        <v>369332</v>
      </c>
      <c r="BO18" s="261">
        <v>1784938</v>
      </c>
      <c r="BP18" s="250">
        <v>159160.46199400001</v>
      </c>
      <c r="BQ18" s="253">
        <v>10.035077016928472</v>
      </c>
      <c r="BR18" s="253">
        <f>+[3]Hoja1!$Z20</f>
        <v>4.1476097943258514</v>
      </c>
      <c r="BS18" s="254">
        <v>132.77426600000001</v>
      </c>
      <c r="BT18" s="250">
        <v>176032</v>
      </c>
      <c r="BU18" s="254">
        <v>101</v>
      </c>
      <c r="BV18" s="250">
        <v>23417</v>
      </c>
      <c r="BW18" s="250">
        <v>70540</v>
      </c>
      <c r="BX18" s="250">
        <v>1433</v>
      </c>
      <c r="BY18" s="294">
        <v>991</v>
      </c>
      <c r="BZ18" s="253">
        <v>5161300</v>
      </c>
      <c r="CA18" s="253">
        <v>0.3815337657382678</v>
      </c>
      <c r="CB18" s="262">
        <v>77.605357139999995</v>
      </c>
      <c r="CC18" s="253">
        <v>0.326125</v>
      </c>
      <c r="CD18" s="254">
        <v>0.78966666666666674</v>
      </c>
      <c r="CE18" s="254">
        <v>45.92</v>
      </c>
      <c r="CF18" s="254">
        <v>76.77</v>
      </c>
      <c r="CG18" s="259">
        <v>0.85144583297847942</v>
      </c>
      <c r="CH18" s="250">
        <v>38754364</v>
      </c>
      <c r="CI18" s="300">
        <f>+[4]Hoja3!$J19</f>
        <v>0.15054463265192167</v>
      </c>
      <c r="CJ18" s="250">
        <v>0</v>
      </c>
      <c r="CK18" s="254">
        <v>10.3</v>
      </c>
      <c r="CL18" s="302">
        <v>839703</v>
      </c>
      <c r="CM18" s="253">
        <v>4.1039190016681094E-3</v>
      </c>
      <c r="CN18" s="254">
        <v>24103300.195604</v>
      </c>
      <c r="CO18" s="254">
        <v>26630663.649999999</v>
      </c>
      <c r="CP18" s="254">
        <v>32181702.522</v>
      </c>
      <c r="CQ18" s="254">
        <v>1633.8615576809234</v>
      </c>
      <c r="CR18" s="261">
        <v>9770.7042904016325</v>
      </c>
      <c r="CS18" s="261">
        <v>221944693.11607608</v>
      </c>
      <c r="CT18" s="261">
        <v>501595271.15613234</v>
      </c>
      <c r="CU18" s="254">
        <v>70</v>
      </c>
      <c r="CV18" s="254">
        <v>600</v>
      </c>
      <c r="CW18" s="254">
        <v>995</v>
      </c>
      <c r="CX18" s="254">
        <v>62079888.769347005</v>
      </c>
    </row>
    <row r="19" spans="1:102">
      <c r="A19" s="248" t="s">
        <v>150</v>
      </c>
      <c r="B19" s="250">
        <v>18579.705963728498</v>
      </c>
      <c r="C19" s="251">
        <v>0.26424429999999999</v>
      </c>
      <c r="D19" s="250">
        <v>15031728</v>
      </c>
      <c r="E19" s="250">
        <v>6618915</v>
      </c>
      <c r="F19" s="56">
        <v>22333</v>
      </c>
      <c r="G19" s="250">
        <v>1172479718.5111899</v>
      </c>
      <c r="H19" s="250">
        <v>811432265.19308496</v>
      </c>
      <c r="I19" s="250">
        <v>436430.2168749774</v>
      </c>
      <c r="J19" s="254">
        <v>268419</v>
      </c>
      <c r="K19" s="254">
        <v>76.119675433967501</v>
      </c>
      <c r="L19" s="253">
        <v>2.5</v>
      </c>
      <c r="M19" s="253">
        <v>2.79</v>
      </c>
      <c r="N19" s="253">
        <v>4.1399999999999997</v>
      </c>
      <c r="O19" s="253">
        <v>0.91</v>
      </c>
      <c r="P19" s="253">
        <v>0.40799999999999997</v>
      </c>
      <c r="Q19" s="254">
        <v>187</v>
      </c>
      <c r="R19" s="302">
        <v>2114</v>
      </c>
      <c r="S19" s="254">
        <v>10883</v>
      </c>
      <c r="T19" s="251">
        <v>0.17500606472474808</v>
      </c>
      <c r="U19" s="254">
        <v>645858</v>
      </c>
      <c r="V19" s="249">
        <v>33.498890415301702</v>
      </c>
      <c r="W19" s="250">
        <v>1679</v>
      </c>
      <c r="X19" s="256">
        <v>2929.98</v>
      </c>
      <c r="Y19" s="254">
        <v>55</v>
      </c>
      <c r="Z19" s="257">
        <v>34237.801942029269</v>
      </c>
      <c r="AA19" s="254">
        <v>1.03</v>
      </c>
      <c r="AB19" s="292">
        <v>5999.6</v>
      </c>
      <c r="AC19" s="254">
        <v>6484.23</v>
      </c>
      <c r="AD19" s="250">
        <v>0.2</v>
      </c>
      <c r="AE19" s="254">
        <v>1</v>
      </c>
      <c r="AF19" s="254">
        <v>3651</v>
      </c>
      <c r="AG19" s="258">
        <f>[1]OK!$K19</f>
        <v>91.995906749826332</v>
      </c>
      <c r="AH19" s="253">
        <v>13.685600000000001</v>
      </c>
      <c r="AI19" s="259">
        <v>0.22963870177587262</v>
      </c>
      <c r="AJ19" s="250">
        <v>1605751</v>
      </c>
      <c r="AK19" s="250">
        <v>391898</v>
      </c>
      <c r="AL19" s="253">
        <v>1.1756952183959779</v>
      </c>
      <c r="AM19" s="298">
        <v>746</v>
      </c>
      <c r="AN19" s="250">
        <v>2146010</v>
      </c>
      <c r="AO19" s="260">
        <v>0.53770291698908701</v>
      </c>
      <c r="AP19" s="259">
        <v>3.7297256895134162E-2</v>
      </c>
      <c r="AQ19" s="253">
        <v>83.580574043550527</v>
      </c>
      <c r="AR19" s="254">
        <v>61.01821196396434</v>
      </c>
      <c r="AS19" s="260">
        <v>0.38584496930470724</v>
      </c>
      <c r="AT19" s="254">
        <v>522.33181893287122</v>
      </c>
      <c r="AU19" s="302">
        <v>201101</v>
      </c>
      <c r="AV19" s="254">
        <v>21.333284365291327</v>
      </c>
      <c r="AW19" s="254">
        <v>38249700</v>
      </c>
      <c r="AX19" s="253">
        <v>48.140985228306512</v>
      </c>
      <c r="AY19" s="260">
        <v>1.6763845987113557E-2</v>
      </c>
      <c r="AZ19" s="254">
        <v>71.587355860964081</v>
      </c>
      <c r="BA19" s="258">
        <v>19.446661077373001</v>
      </c>
      <c r="BB19" s="254">
        <v>0</v>
      </c>
      <c r="BC19" s="254">
        <v>46.15</v>
      </c>
      <c r="BD19" s="254">
        <v>9.1999999999999993</v>
      </c>
      <c r="BE19" s="254">
        <v>27.89</v>
      </c>
      <c r="BF19" s="261">
        <v>331247</v>
      </c>
      <c r="BG19" s="254">
        <v>16.819279701135308</v>
      </c>
      <c r="BH19" s="300">
        <f>[2]Promedios!$K51</f>
        <v>0.75366666666666671</v>
      </c>
      <c r="BI19" s="250">
        <v>22729124.808176115</v>
      </c>
      <c r="BJ19" s="254">
        <v>367142334</v>
      </c>
      <c r="BK19" s="261">
        <v>863731.33499999996</v>
      </c>
      <c r="BL19" s="254">
        <v>596828</v>
      </c>
      <c r="BM19" s="254">
        <v>77.8</v>
      </c>
      <c r="BN19" s="250">
        <v>622190</v>
      </c>
      <c r="BO19" s="261">
        <v>3452874</v>
      </c>
      <c r="BP19" s="250">
        <v>165876.443589</v>
      </c>
      <c r="BQ19" s="253">
        <v>7.131011608623548</v>
      </c>
      <c r="BR19" s="253">
        <f>+[3]Hoja1!$Z21</f>
        <v>7.3216594230842604</v>
      </c>
      <c r="BS19" s="254">
        <v>25.714375999999998</v>
      </c>
      <c r="BT19" s="250">
        <v>80065</v>
      </c>
      <c r="BU19" s="254">
        <v>23</v>
      </c>
      <c r="BV19" s="250">
        <v>129432</v>
      </c>
      <c r="BW19" s="250">
        <v>122442</v>
      </c>
      <c r="BX19" s="250">
        <v>2106</v>
      </c>
      <c r="BY19" s="294">
        <v>1300</v>
      </c>
      <c r="BZ19" s="253">
        <v>6246613</v>
      </c>
      <c r="CA19" s="253">
        <v>0.89553575426498899</v>
      </c>
      <c r="CB19" s="262">
        <v>81.2</v>
      </c>
      <c r="CC19" s="253">
        <v>0.28587499999999999</v>
      </c>
      <c r="CD19" s="254">
        <v>0.52649999999999997</v>
      </c>
      <c r="CE19" s="254">
        <v>52.8</v>
      </c>
      <c r="CF19" s="254">
        <v>53.49</v>
      </c>
      <c r="CG19" s="259">
        <v>0.78096502825218217</v>
      </c>
      <c r="CH19" s="250">
        <v>49544400</v>
      </c>
      <c r="CI19" s="300">
        <f>+[4]Hoja3!$J20</f>
        <v>9.0111320407376738E-2</v>
      </c>
      <c r="CJ19" s="250">
        <v>28.093499814951368</v>
      </c>
      <c r="CK19" s="254">
        <v>16.399999999999999</v>
      </c>
      <c r="CL19" s="302">
        <v>2138454</v>
      </c>
      <c r="CM19" s="253">
        <v>9.965370890432652E-4</v>
      </c>
      <c r="CN19" s="254">
        <v>17745380.958637301</v>
      </c>
      <c r="CO19" s="254">
        <v>8181264.5760000004</v>
      </c>
      <c r="CP19" s="254">
        <v>15796436.661</v>
      </c>
      <c r="CQ19" s="254">
        <v>1050.8217366532976</v>
      </c>
      <c r="CR19" s="261">
        <v>7977.4490000000005</v>
      </c>
      <c r="CS19" s="261">
        <v>432691856.99978185</v>
      </c>
      <c r="CT19" s="261">
        <v>685838709.81733882</v>
      </c>
      <c r="CU19" s="254">
        <v>80</v>
      </c>
      <c r="CV19" s="254">
        <v>1362</v>
      </c>
      <c r="CW19" s="254">
        <v>513</v>
      </c>
      <c r="CX19" s="254">
        <v>93152474.962555438</v>
      </c>
    </row>
    <row r="20" spans="1:102">
      <c r="A20" s="248" t="s">
        <v>151</v>
      </c>
      <c r="B20" s="250">
        <v>4962.1289259808191</v>
      </c>
      <c r="C20" s="251">
        <v>0.23302709999999999</v>
      </c>
      <c r="D20" s="250">
        <v>3949377</v>
      </c>
      <c r="E20" s="250">
        <v>1599317</v>
      </c>
      <c r="F20" s="56">
        <v>58667</v>
      </c>
      <c r="G20" s="250">
        <v>300829596.26336098</v>
      </c>
      <c r="H20" s="250">
        <v>204859457.491054</v>
      </c>
      <c r="I20" s="250">
        <v>185058.37199351646</v>
      </c>
      <c r="J20" s="254">
        <v>33096</v>
      </c>
      <c r="K20" s="254">
        <v>71.011736922489803</v>
      </c>
      <c r="L20" s="253">
        <v>2.08</v>
      </c>
      <c r="M20" s="253">
        <v>2.63</v>
      </c>
      <c r="N20" s="253">
        <v>3.61</v>
      </c>
      <c r="O20" s="253">
        <v>0.91</v>
      </c>
      <c r="P20" s="253">
        <v>0.28000000000000003</v>
      </c>
      <c r="Q20" s="254">
        <v>125</v>
      </c>
      <c r="R20" s="255">
        <v>707</v>
      </c>
      <c r="S20" s="254">
        <v>18930</v>
      </c>
      <c r="T20" s="251">
        <v>0.25394162889634481</v>
      </c>
      <c r="U20" s="254">
        <v>2602727</v>
      </c>
      <c r="V20" s="249">
        <v>11.680585411854786</v>
      </c>
      <c r="W20" s="250">
        <v>1765</v>
      </c>
      <c r="X20" s="256">
        <v>3502.79</v>
      </c>
      <c r="Y20" s="254">
        <v>22</v>
      </c>
      <c r="Z20" s="257">
        <v>31137.742775854571</v>
      </c>
      <c r="AA20" s="254">
        <v>0.43</v>
      </c>
      <c r="AB20" s="292">
        <v>2793.1</v>
      </c>
      <c r="AC20" s="254">
        <v>1213.6300000000001</v>
      </c>
      <c r="AD20" s="250">
        <v>1</v>
      </c>
      <c r="AE20" s="254">
        <v>7</v>
      </c>
      <c r="AF20" s="254">
        <v>494</v>
      </c>
      <c r="AG20" s="258">
        <f>[1]OK!$K20</f>
        <v>85.434387509176858</v>
      </c>
      <c r="AH20" s="253">
        <v>16.551600000000001</v>
      </c>
      <c r="AI20" s="259">
        <v>0.28633623576691225</v>
      </c>
      <c r="AJ20" s="250">
        <v>397363</v>
      </c>
      <c r="AK20" s="250">
        <v>144512</v>
      </c>
      <c r="AL20" s="253">
        <v>1.690268738826292</v>
      </c>
      <c r="AM20" s="298">
        <v>380</v>
      </c>
      <c r="AN20" s="250">
        <v>604125</v>
      </c>
      <c r="AO20" s="260">
        <v>0.55961908250160242</v>
      </c>
      <c r="AP20" s="259">
        <v>7.3248771568963547E-2</v>
      </c>
      <c r="AQ20" s="253">
        <v>71.075708681726027</v>
      </c>
      <c r="AR20" s="254">
        <v>58.139089830443602</v>
      </c>
      <c r="AS20" s="260">
        <v>3.48066866214621E-2</v>
      </c>
      <c r="AT20" s="254">
        <v>532.92445636935645</v>
      </c>
      <c r="AU20" s="302">
        <v>30062</v>
      </c>
      <c r="AV20" s="254">
        <v>19.576489838634988</v>
      </c>
      <c r="AW20" s="254">
        <v>10069500</v>
      </c>
      <c r="AX20" s="253">
        <v>56.616463502409296</v>
      </c>
      <c r="AY20" s="260">
        <v>4.4317374289706652E-3</v>
      </c>
      <c r="AZ20" s="254">
        <v>75.397946745237803</v>
      </c>
      <c r="BA20" s="258">
        <v>16.600000000000001</v>
      </c>
      <c r="BB20" s="254">
        <v>0</v>
      </c>
      <c r="BC20" s="254">
        <v>54.1</v>
      </c>
      <c r="BD20" s="254">
        <v>11.9</v>
      </c>
      <c r="BE20" s="254">
        <v>29.32</v>
      </c>
      <c r="BF20" s="261">
        <v>303666</v>
      </c>
      <c r="BG20" s="254">
        <v>30.256709276000436</v>
      </c>
      <c r="BH20" s="300">
        <f>[2]Promedios!$K52</f>
        <v>0.64050000000000007</v>
      </c>
      <c r="BI20" s="250">
        <v>5711012.759540162</v>
      </c>
      <c r="BJ20" s="254">
        <v>156719869</v>
      </c>
      <c r="BK20" s="261">
        <v>993835.06500000006</v>
      </c>
      <c r="BL20" s="254">
        <v>149614</v>
      </c>
      <c r="BM20" s="254">
        <v>70.2</v>
      </c>
      <c r="BN20" s="250">
        <v>143651</v>
      </c>
      <c r="BO20" s="261">
        <v>1045789</v>
      </c>
      <c r="BP20" s="250">
        <v>59686.423043000003</v>
      </c>
      <c r="BQ20" s="253">
        <v>6.1737361998837885</v>
      </c>
      <c r="BR20" s="253">
        <f>+[3]Hoja1!$Z22</f>
        <v>2.6973758823944118</v>
      </c>
      <c r="BS20" s="254">
        <v>19984.087630000002</v>
      </c>
      <c r="BT20" s="250">
        <v>25457</v>
      </c>
      <c r="BU20" s="254">
        <v>17</v>
      </c>
      <c r="BV20" s="250">
        <v>34714</v>
      </c>
      <c r="BW20" s="250">
        <v>68372</v>
      </c>
      <c r="BX20" s="250">
        <v>720</v>
      </c>
      <c r="BY20" s="294">
        <v>343</v>
      </c>
      <c r="BZ20" s="253">
        <v>1139915</v>
      </c>
      <c r="CA20" s="253">
        <v>0.6818143078732507</v>
      </c>
      <c r="CB20" s="262">
        <v>62.300148810000003</v>
      </c>
      <c r="CC20" s="253">
        <v>0.16500000000000001</v>
      </c>
      <c r="CD20" s="254">
        <v>0.27916666666666667</v>
      </c>
      <c r="CE20" s="254">
        <v>35</v>
      </c>
      <c r="CF20" s="254">
        <v>37.21</v>
      </c>
      <c r="CG20" s="259">
        <v>0.83656707700619415</v>
      </c>
      <c r="CH20" s="250">
        <v>44110118</v>
      </c>
      <c r="CI20" s="300">
        <f>+[4]Hoja3!$J21</f>
        <v>0.21932545350176155</v>
      </c>
      <c r="CJ20" s="250">
        <v>0</v>
      </c>
      <c r="CK20" s="254">
        <v>8.4</v>
      </c>
      <c r="CL20" s="302">
        <v>487934</v>
      </c>
      <c r="CM20" s="253">
        <v>3.8535442049029755E-6</v>
      </c>
      <c r="CN20" s="254">
        <v>7042944.6015939396</v>
      </c>
      <c r="CO20" s="254">
        <v>1813313.449</v>
      </c>
      <c r="CP20" s="254">
        <v>1002760.069</v>
      </c>
      <c r="CQ20" s="254">
        <v>3.3279609510549779</v>
      </c>
      <c r="CR20" s="261">
        <v>7873.6322481850511</v>
      </c>
      <c r="CS20" s="261">
        <v>59460348.996054336</v>
      </c>
      <c r="CT20" s="261">
        <v>196276522.95764011</v>
      </c>
      <c r="CU20" s="254">
        <v>6</v>
      </c>
      <c r="CV20" s="254">
        <v>127</v>
      </c>
      <c r="CW20" s="254">
        <v>489</v>
      </c>
      <c r="CX20" s="254">
        <v>23805476.785527639</v>
      </c>
    </row>
    <row r="21" spans="1:102">
      <c r="A21" s="248" t="s">
        <v>221</v>
      </c>
      <c r="B21" s="250">
        <v>2312.4599215462372</v>
      </c>
      <c r="C21" s="251">
        <v>0.26074540000000002</v>
      </c>
      <c r="D21" s="250">
        <v>1687396</v>
      </c>
      <c r="E21" s="250">
        <v>758070</v>
      </c>
      <c r="F21" s="56">
        <v>4892</v>
      </c>
      <c r="G21" s="250">
        <v>138852842.050497</v>
      </c>
      <c r="H21" s="250">
        <v>101969481.14404599</v>
      </c>
      <c r="I21" s="250">
        <v>84130.417599988941</v>
      </c>
      <c r="J21" s="254">
        <v>44235</v>
      </c>
      <c r="K21" s="254">
        <v>69.946420226931437</v>
      </c>
      <c r="L21" s="253">
        <v>2.5</v>
      </c>
      <c r="M21" s="253">
        <v>2.54</v>
      </c>
      <c r="N21" s="253">
        <v>3.2</v>
      </c>
      <c r="O21" s="253">
        <v>1.34</v>
      </c>
      <c r="P21" s="253">
        <v>0.41899999999999998</v>
      </c>
      <c r="Q21" s="254">
        <v>23</v>
      </c>
      <c r="R21" s="255">
        <v>494</v>
      </c>
      <c r="S21" s="254">
        <v>4513</v>
      </c>
      <c r="T21" s="251">
        <v>0.17500606472474808</v>
      </c>
      <c r="U21" s="254">
        <v>88488</v>
      </c>
      <c r="V21" s="249">
        <v>10.403270501565338</v>
      </c>
      <c r="W21" s="250">
        <v>994</v>
      </c>
      <c r="X21" s="256">
        <v>1243.82</v>
      </c>
      <c r="Y21" s="254">
        <v>15</v>
      </c>
      <c r="Z21" s="257">
        <v>41354.959001717747</v>
      </c>
      <c r="AA21" s="254">
        <v>0.95</v>
      </c>
      <c r="AB21" s="292">
        <v>1336.6</v>
      </c>
      <c r="AC21" s="254">
        <v>596.78</v>
      </c>
      <c r="AD21" s="250">
        <v>0.8</v>
      </c>
      <c r="AE21" s="254">
        <v>2</v>
      </c>
      <c r="AF21" s="254">
        <v>491</v>
      </c>
      <c r="AG21" s="258">
        <f>[1]OK!$K21</f>
        <v>92.355147286753976</v>
      </c>
      <c r="AH21" s="253">
        <v>12.885300000000001</v>
      </c>
      <c r="AI21" s="259">
        <v>0.28552350427350426</v>
      </c>
      <c r="AJ21" s="250">
        <v>142843</v>
      </c>
      <c r="AK21" s="250">
        <v>31779</v>
      </c>
      <c r="AL21" s="253">
        <v>1.7498195383871238</v>
      </c>
      <c r="AM21" s="298">
        <v>226</v>
      </c>
      <c r="AN21" s="250">
        <v>287946</v>
      </c>
      <c r="AO21" s="260">
        <v>0.59495582243262879</v>
      </c>
      <c r="AP21" s="259">
        <v>5.0425200622829083E-2</v>
      </c>
      <c r="AQ21" s="253">
        <v>81.452662554467764</v>
      </c>
      <c r="AR21" s="254">
        <v>53.937577146887669</v>
      </c>
      <c r="AS21" s="260">
        <v>1.6635571655054054E-2</v>
      </c>
      <c r="AT21" s="254">
        <v>528.56341131732597</v>
      </c>
      <c r="AU21" s="302">
        <v>17855</v>
      </c>
      <c r="AV21" s="254">
        <v>2.7342966816217471</v>
      </c>
      <c r="AW21" s="254">
        <v>1269600</v>
      </c>
      <c r="AX21" s="253">
        <v>50.815077253360819</v>
      </c>
      <c r="AY21" s="260">
        <v>7.9020948478668585E-3</v>
      </c>
      <c r="AZ21" s="254">
        <v>20.384006587034005</v>
      </c>
      <c r="BA21" s="258">
        <v>10.619132706495716</v>
      </c>
      <c r="BB21" s="254">
        <v>0</v>
      </c>
      <c r="BC21" s="254">
        <v>64.28</v>
      </c>
      <c r="BD21" s="254">
        <v>0.3</v>
      </c>
      <c r="BE21" s="254">
        <v>24.87</v>
      </c>
      <c r="BF21" s="261">
        <v>73458</v>
      </c>
      <c r="BG21" s="254">
        <v>44.938484261557832</v>
      </c>
      <c r="BH21" s="300">
        <f>[2]Promedios!$K53</f>
        <v>0.74683333333333346</v>
      </c>
      <c r="BI21" s="250">
        <v>7049766.2106986921</v>
      </c>
      <c r="BJ21" s="254">
        <v>57110121</v>
      </c>
      <c r="BK21" s="261">
        <v>128942.0025</v>
      </c>
      <c r="BL21" s="254">
        <v>91765</v>
      </c>
      <c r="BM21" s="254">
        <v>105</v>
      </c>
      <c r="BN21" s="250">
        <v>94869</v>
      </c>
      <c r="BO21" s="261">
        <v>450510</v>
      </c>
      <c r="BP21" s="250">
        <v>27212.016373999999</v>
      </c>
      <c r="BQ21" s="253">
        <v>14.883442916915721</v>
      </c>
      <c r="BR21" s="253">
        <f>+[3]Hoja1!$Z23</f>
        <v>50.070658086030036</v>
      </c>
      <c r="BS21" s="254">
        <v>8.0857910000000004</v>
      </c>
      <c r="BT21" s="250">
        <v>13785</v>
      </c>
      <c r="BU21" s="254">
        <v>0</v>
      </c>
      <c r="BV21" s="250">
        <v>22165</v>
      </c>
      <c r="BW21" s="250">
        <v>27621</v>
      </c>
      <c r="BX21" s="250">
        <v>322</v>
      </c>
      <c r="BY21" s="294">
        <v>193</v>
      </c>
      <c r="BZ21" s="253">
        <v>792961</v>
      </c>
      <c r="CA21" s="253">
        <v>2.0441537203597711</v>
      </c>
      <c r="CB21" s="262">
        <v>72.249086309999996</v>
      </c>
      <c r="CC21" s="253">
        <v>0.13275000000000001</v>
      </c>
      <c r="CD21" s="254">
        <v>0.60716666666666663</v>
      </c>
      <c r="CE21" s="254">
        <v>29.77</v>
      </c>
      <c r="CF21" s="254">
        <v>58.14</v>
      </c>
      <c r="CG21" s="259">
        <v>0.87475455191833251</v>
      </c>
      <c r="CH21" s="250">
        <v>6098186</v>
      </c>
      <c r="CI21" s="300">
        <f>+[4]Hoja3!$J22</f>
        <v>0.13689777184208016</v>
      </c>
      <c r="CJ21" s="250">
        <v>14.18400306838244</v>
      </c>
      <c r="CK21" s="254">
        <v>6.7</v>
      </c>
      <c r="CL21" s="302">
        <v>247025</v>
      </c>
      <c r="CM21" s="253">
        <v>2.9561434996515973E-6</v>
      </c>
      <c r="CN21" s="254">
        <v>3800668.4158318201</v>
      </c>
      <c r="CO21" s="254">
        <v>665767.52300000004</v>
      </c>
      <c r="CP21" s="254">
        <v>654640.73100000003</v>
      </c>
      <c r="CQ21" s="254">
        <v>16.953343645499945</v>
      </c>
      <c r="CR21" s="261">
        <v>5236.670096492795</v>
      </c>
      <c r="CS21" s="261">
        <v>48946474.750035644</v>
      </c>
      <c r="CT21" s="261">
        <v>77345515.23523432</v>
      </c>
      <c r="CU21" s="254">
        <v>22</v>
      </c>
      <c r="CV21" s="254">
        <v>191</v>
      </c>
      <c r="CW21" s="254">
        <v>820</v>
      </c>
      <c r="CX21" s="254">
        <v>10922129.584022805</v>
      </c>
    </row>
    <row r="22" spans="1:102">
      <c r="A22" s="248" t="s">
        <v>222</v>
      </c>
      <c r="B22" s="250">
        <v>1138.9540129278482</v>
      </c>
      <c r="C22" s="251">
        <v>0.25902439999999999</v>
      </c>
      <c r="D22" s="250">
        <v>971913</v>
      </c>
      <c r="E22" s="250">
        <v>451702</v>
      </c>
      <c r="F22" s="56">
        <v>27862</v>
      </c>
      <c r="G22" s="250">
        <v>74319542.287013501</v>
      </c>
      <c r="H22" s="250">
        <v>52583184.478220701</v>
      </c>
      <c r="I22" s="250">
        <v>37708.828168280823</v>
      </c>
      <c r="J22" s="254">
        <v>7660</v>
      </c>
      <c r="K22" s="254">
        <v>33.171947312210754</v>
      </c>
      <c r="L22" s="253">
        <v>3.13</v>
      </c>
      <c r="M22" s="253">
        <v>3.12</v>
      </c>
      <c r="N22" s="253">
        <v>4.1399999999999997</v>
      </c>
      <c r="O22" s="253">
        <v>1.98</v>
      </c>
      <c r="P22" s="253">
        <v>0.47299999999999998</v>
      </c>
      <c r="Q22" s="254">
        <v>50</v>
      </c>
      <c r="R22" s="255">
        <v>541</v>
      </c>
      <c r="S22" s="254">
        <v>10066</v>
      </c>
      <c r="T22" s="251">
        <v>0.25394162889634481</v>
      </c>
      <c r="U22" s="254">
        <v>1271817</v>
      </c>
      <c r="V22" s="249">
        <v>2.3543260741612713</v>
      </c>
      <c r="W22" s="250">
        <v>1413</v>
      </c>
      <c r="X22" s="256">
        <v>29097.65</v>
      </c>
      <c r="Y22" s="254">
        <v>9</v>
      </c>
      <c r="Z22" s="257">
        <v>72713.763404015495</v>
      </c>
      <c r="AA22" s="254">
        <v>0.41</v>
      </c>
      <c r="AB22" s="292">
        <v>1628.4</v>
      </c>
      <c r="AC22" s="254">
        <v>319.38</v>
      </c>
      <c r="AD22" s="250">
        <v>0.5</v>
      </c>
      <c r="AE22" s="254">
        <v>1</v>
      </c>
      <c r="AF22" s="254">
        <v>234</v>
      </c>
      <c r="AG22" s="258">
        <f>[1]OK!$K22</f>
        <v>93.523148502319401</v>
      </c>
      <c r="AH22" s="253">
        <v>14.4979</v>
      </c>
      <c r="AI22" s="259">
        <v>0.28604531410916578</v>
      </c>
      <c r="AJ22" s="250">
        <v>98211</v>
      </c>
      <c r="AK22" s="250">
        <v>43669</v>
      </c>
      <c r="AL22" s="253">
        <v>2.4710507949258087</v>
      </c>
      <c r="AM22" s="298">
        <v>80</v>
      </c>
      <c r="AN22" s="250">
        <v>161993</v>
      </c>
      <c r="AO22" s="260">
        <v>0.6362793494875586</v>
      </c>
      <c r="AP22" s="259">
        <v>4.5748666136905439E-2</v>
      </c>
      <c r="AQ22" s="253">
        <v>84.036285420368458</v>
      </c>
      <c r="AR22" s="254">
        <v>63.658079927690615</v>
      </c>
      <c r="AS22" s="260">
        <v>3.5196023160852055E-3</v>
      </c>
      <c r="AT22" s="254">
        <v>523.82640002125652</v>
      </c>
      <c r="AU22" s="302">
        <v>12737</v>
      </c>
      <c r="AV22" s="254">
        <v>8.6624306672921474</v>
      </c>
      <c r="AW22" s="254">
        <v>3150900</v>
      </c>
      <c r="AX22" s="253">
        <v>53.585645093747779</v>
      </c>
      <c r="AY22" s="260">
        <v>1.0595413400264967E-2</v>
      </c>
      <c r="AZ22" s="254">
        <v>70.931235581018399</v>
      </c>
      <c r="BA22" s="258">
        <v>12.2</v>
      </c>
      <c r="BB22" s="254">
        <v>0</v>
      </c>
      <c r="BC22" s="254">
        <v>59.667974189523562</v>
      </c>
      <c r="BD22" s="254">
        <v>4.2</v>
      </c>
      <c r="BE22" s="254">
        <v>30.48</v>
      </c>
      <c r="BF22" s="261">
        <v>86042</v>
      </c>
      <c r="BG22" s="254">
        <v>18.041449875343073</v>
      </c>
      <c r="BH22" s="300">
        <f>[2]Promedios!$K54</f>
        <v>0.71850000000000003</v>
      </c>
      <c r="BI22" s="250">
        <v>2102972.0937853479</v>
      </c>
      <c r="BJ22" s="254">
        <v>31934172</v>
      </c>
      <c r="BK22" s="261">
        <v>365307.61249999999</v>
      </c>
      <c r="BL22" s="254">
        <v>82244</v>
      </c>
      <c r="BM22" s="254">
        <v>70</v>
      </c>
      <c r="BN22" s="250">
        <v>57717</v>
      </c>
      <c r="BO22" s="261">
        <v>262511</v>
      </c>
      <c r="BP22" s="250">
        <v>11445.330377</v>
      </c>
      <c r="BQ22" s="253">
        <v>7.3529411764705888</v>
      </c>
      <c r="BR22" s="253">
        <f>+[3]Hoja1!$Z24</f>
        <v>8.8615369571926657</v>
      </c>
      <c r="BS22" s="254">
        <v>0.12742999999999999</v>
      </c>
      <c r="BT22" s="250">
        <v>6871</v>
      </c>
      <c r="BU22" s="254">
        <v>1</v>
      </c>
      <c r="BV22" s="250">
        <v>7306</v>
      </c>
      <c r="BW22" s="250">
        <v>11809</v>
      </c>
      <c r="BX22" s="250">
        <v>329</v>
      </c>
      <c r="BY22" s="294">
        <v>84</v>
      </c>
      <c r="BZ22" s="253">
        <v>469211</v>
      </c>
      <c r="CA22" s="253">
        <v>0.35891177948460268</v>
      </c>
      <c r="CB22" s="262">
        <v>72.248065479999994</v>
      </c>
      <c r="CC22" s="253">
        <v>0.49550000000000005</v>
      </c>
      <c r="CD22" s="254">
        <v>0.6768333333333334</v>
      </c>
      <c r="CE22" s="254">
        <v>30.8</v>
      </c>
      <c r="CF22" s="254">
        <v>67.44</v>
      </c>
      <c r="CG22" s="259">
        <v>0.83351620419484673</v>
      </c>
      <c r="CH22" s="250">
        <v>3934747</v>
      </c>
      <c r="CI22" s="300">
        <f>+[4]Hoja3!$J23</f>
        <v>0.1759224267804945</v>
      </c>
      <c r="CJ22" s="250">
        <v>67.10343134705397</v>
      </c>
      <c r="CK22" s="254">
        <v>4.4000000000000004</v>
      </c>
      <c r="CL22" s="302">
        <v>127065</v>
      </c>
      <c r="CM22" s="253">
        <v>0</v>
      </c>
      <c r="CN22" s="254">
        <v>4608728.6545481002</v>
      </c>
      <c r="CO22" s="254">
        <v>120528.175</v>
      </c>
      <c r="CP22" s="254">
        <v>61849.574000000001</v>
      </c>
      <c r="CQ22" s="254">
        <v>52.395656997109974</v>
      </c>
      <c r="CR22" s="261">
        <v>1572.5810395889584</v>
      </c>
      <c r="CS22" s="261">
        <v>16068006.436523814</v>
      </c>
      <c r="CT22" s="261">
        <v>46211276.256363973</v>
      </c>
      <c r="CU22" s="254">
        <v>1</v>
      </c>
      <c r="CV22" s="254">
        <v>35</v>
      </c>
      <c r="CW22" s="254">
        <v>39</v>
      </c>
      <c r="CX22" s="254">
        <v>5942410.1980936015</v>
      </c>
    </row>
    <row r="23" spans="1:102">
      <c r="A23" s="248" t="s">
        <v>223</v>
      </c>
      <c r="B23" s="250">
        <v>19486.378385320142</v>
      </c>
      <c r="C23" s="251">
        <v>0.3668862</v>
      </c>
      <c r="D23" s="250">
        <v>4502035</v>
      </c>
      <c r="E23" s="250">
        <v>2138977</v>
      </c>
      <c r="F23" s="56">
        <v>64203</v>
      </c>
      <c r="G23" s="250">
        <v>938002961.65726697</v>
      </c>
      <c r="H23" s="250">
        <v>648513965.06816101</v>
      </c>
      <c r="I23" s="250">
        <v>123258.88970186403</v>
      </c>
      <c r="J23" s="254">
        <v>52312</v>
      </c>
      <c r="K23" s="254">
        <v>69.711057000077687</v>
      </c>
      <c r="L23" s="253">
        <v>2.92</v>
      </c>
      <c r="M23" s="253">
        <v>2.83</v>
      </c>
      <c r="N23" s="253">
        <v>3.29</v>
      </c>
      <c r="O23" s="253">
        <v>0.91</v>
      </c>
      <c r="P23" s="253">
        <v>0.65600000000000003</v>
      </c>
      <c r="Q23" s="254">
        <v>159</v>
      </c>
      <c r="R23" s="255">
        <v>928</v>
      </c>
      <c r="S23" s="254">
        <v>14281</v>
      </c>
      <c r="T23" s="251">
        <v>3.2464502333232554E-3</v>
      </c>
      <c r="U23" s="254">
        <v>348637</v>
      </c>
      <c r="V23" s="249">
        <v>4.4048308379518577</v>
      </c>
      <c r="W23" s="250">
        <v>1302</v>
      </c>
      <c r="X23" s="256">
        <v>1834.43</v>
      </c>
      <c r="Y23" s="254">
        <v>56</v>
      </c>
      <c r="Z23" s="257">
        <v>5061.812742891344</v>
      </c>
      <c r="AA23" s="254">
        <v>0.69</v>
      </c>
      <c r="AB23" s="292">
        <v>10138.9</v>
      </c>
      <c r="AC23" s="254">
        <v>2045.83</v>
      </c>
      <c r="AD23" s="250">
        <v>0.8</v>
      </c>
      <c r="AE23" s="254">
        <v>23</v>
      </c>
      <c r="AF23" s="254">
        <v>1993</v>
      </c>
      <c r="AG23" s="258">
        <f>[1]OK!$K23</f>
        <v>97.216488856387187</v>
      </c>
      <c r="AH23" s="253">
        <v>10.3202</v>
      </c>
      <c r="AI23" s="259">
        <v>0.20094474019644598</v>
      </c>
      <c r="AJ23" s="250">
        <v>233834</v>
      </c>
      <c r="AK23" s="250">
        <v>285537</v>
      </c>
      <c r="AL23" s="253">
        <v>1.78138887517307</v>
      </c>
      <c r="AM23" s="298">
        <v>183</v>
      </c>
      <c r="AN23" s="250">
        <v>710687</v>
      </c>
      <c r="AO23" s="260">
        <v>0.57282215455089669</v>
      </c>
      <c r="AP23" s="259">
        <v>3.059832391346716E-2</v>
      </c>
      <c r="AQ23" s="253">
        <v>84.51784059608282</v>
      </c>
      <c r="AR23" s="254">
        <v>53.748726367032717</v>
      </c>
      <c r="AS23" s="260">
        <v>6.3623819920949107E-2</v>
      </c>
      <c r="AT23" s="254">
        <v>564.00922208494114</v>
      </c>
      <c r="AU23" s="302">
        <v>232345</v>
      </c>
      <c r="AV23" s="254">
        <v>28.870955539596228</v>
      </c>
      <c r="AW23" s="254">
        <v>33971500</v>
      </c>
      <c r="AX23" s="253">
        <v>47.517549930141058</v>
      </c>
      <c r="AY23" s="260">
        <v>-1.5320390150842893E-3</v>
      </c>
      <c r="AZ23" s="254">
        <v>166.27965851962995</v>
      </c>
      <c r="BA23" s="258">
        <v>13.9</v>
      </c>
      <c r="BB23" s="254">
        <v>0</v>
      </c>
      <c r="BC23" s="254">
        <v>51.5</v>
      </c>
      <c r="BD23" s="254">
        <v>10.7</v>
      </c>
      <c r="BE23" s="254">
        <v>39.01</v>
      </c>
      <c r="BF23" s="261">
        <v>45866</v>
      </c>
      <c r="BG23" s="254">
        <v>10.998646729792929</v>
      </c>
      <c r="BH23" s="300">
        <f>[2]Promedios!$K55</f>
        <v>0.82050000000000001</v>
      </c>
      <c r="BI23" s="250">
        <v>22932087.763055958</v>
      </c>
      <c r="BJ23" s="254">
        <v>485916607</v>
      </c>
      <c r="BK23" s="261">
        <v>347914.6275</v>
      </c>
      <c r="BL23" s="254">
        <v>322390</v>
      </c>
      <c r="BM23" s="254">
        <v>99.5</v>
      </c>
      <c r="BN23" s="250">
        <v>382525</v>
      </c>
      <c r="BO23" s="261">
        <v>1154920</v>
      </c>
      <c r="BP23" s="250">
        <v>192952.21556699998</v>
      </c>
      <c r="BQ23" s="253">
        <v>16.784263416720119</v>
      </c>
      <c r="BR23" s="253">
        <f>+[3]Hoja1!$Z25</f>
        <v>87.46771843898469</v>
      </c>
      <c r="BS23" s="254">
        <v>48.636919999999996</v>
      </c>
      <c r="BT23" s="250">
        <v>117753</v>
      </c>
      <c r="BU23" s="254">
        <v>47</v>
      </c>
      <c r="BV23" s="250">
        <v>74310</v>
      </c>
      <c r="BW23" s="250">
        <v>73382</v>
      </c>
      <c r="BX23" s="250">
        <v>910</v>
      </c>
      <c r="BY23" s="294">
        <v>857</v>
      </c>
      <c r="BZ23" s="253">
        <v>6814581</v>
      </c>
      <c r="CA23" s="253">
        <v>0.46726788467828606</v>
      </c>
      <c r="CB23" s="262">
        <v>79.505208330000002</v>
      </c>
      <c r="CC23" s="253">
        <v>0.2135</v>
      </c>
      <c r="CD23" s="254">
        <v>0.39750000000000008</v>
      </c>
      <c r="CE23" s="254">
        <v>45.77</v>
      </c>
      <c r="CF23" s="254">
        <v>60.47</v>
      </c>
      <c r="CG23" s="259">
        <v>0.71613255555161603</v>
      </c>
      <c r="CH23" s="250">
        <v>24288582</v>
      </c>
      <c r="CI23" s="300">
        <f>+[4]Hoja3!$J24</f>
        <v>7.9834006568758206E-2</v>
      </c>
      <c r="CJ23" s="250">
        <v>0</v>
      </c>
      <c r="CK23" s="254">
        <v>9.1</v>
      </c>
      <c r="CL23" s="302">
        <v>494733</v>
      </c>
      <c r="CM23" s="253">
        <v>8.533277729681793E-3</v>
      </c>
      <c r="CN23" s="254">
        <v>11375591.897709399</v>
      </c>
      <c r="CO23" s="254">
        <v>22812492.588</v>
      </c>
      <c r="CP23" s="254">
        <v>22314581.636999998</v>
      </c>
      <c r="CQ23" s="254">
        <v>5217.8351828456643</v>
      </c>
      <c r="CR23" s="261">
        <v>9247.8473628898009</v>
      </c>
      <c r="CS23" s="261">
        <v>356737032.82438129</v>
      </c>
      <c r="CT23" s="261">
        <v>582252642.02503848</v>
      </c>
      <c r="CU23" s="254">
        <v>110</v>
      </c>
      <c r="CV23" s="254">
        <v>1854</v>
      </c>
      <c r="CW23" s="254">
        <v>617</v>
      </c>
      <c r="CX23" s="254">
        <v>74665602.806338608</v>
      </c>
    </row>
    <row r="24" spans="1:102">
      <c r="A24" s="248" t="s">
        <v>224</v>
      </c>
      <c r="B24" s="250">
        <v>2967.4569306060075</v>
      </c>
      <c r="C24" s="251">
        <v>0.161886</v>
      </c>
      <c r="D24" s="250">
        <v>3548623</v>
      </c>
      <c r="E24" s="250">
        <v>1507380</v>
      </c>
      <c r="F24" s="56">
        <v>93343</v>
      </c>
      <c r="G24" s="250">
        <v>194208591.642939</v>
      </c>
      <c r="H24" s="250">
        <v>127085584.56192</v>
      </c>
      <c r="I24" s="250">
        <v>153091.1512858471</v>
      </c>
      <c r="J24" s="254">
        <v>56846</v>
      </c>
      <c r="K24" s="254">
        <v>69.358312618902033</v>
      </c>
      <c r="L24" s="253">
        <v>2.5</v>
      </c>
      <c r="M24" s="253">
        <v>2.27</v>
      </c>
      <c r="N24" s="253">
        <v>2.74</v>
      </c>
      <c r="O24" s="253">
        <v>0.91</v>
      </c>
      <c r="P24" s="253">
        <v>0.55900000000000005</v>
      </c>
      <c r="Q24" s="254">
        <v>68</v>
      </c>
      <c r="R24" s="255">
        <v>731</v>
      </c>
      <c r="S24" s="254">
        <v>8998</v>
      </c>
      <c r="T24" s="251">
        <v>0.2780825890652377</v>
      </c>
      <c r="U24" s="254">
        <v>5104015</v>
      </c>
      <c r="V24" s="249">
        <v>29.329113111914282</v>
      </c>
      <c r="W24" s="250">
        <v>3345</v>
      </c>
      <c r="X24" s="256">
        <v>5240.2</v>
      </c>
      <c r="Y24" s="254">
        <v>25</v>
      </c>
      <c r="Z24" s="257">
        <v>48565.843376950419</v>
      </c>
      <c r="AA24" s="254">
        <v>0.37</v>
      </c>
      <c r="AB24" s="292">
        <v>995.1</v>
      </c>
      <c r="AC24" s="254">
        <v>877.83</v>
      </c>
      <c r="AD24" s="250">
        <v>0</v>
      </c>
      <c r="AE24" s="254">
        <v>33</v>
      </c>
      <c r="AF24" s="254">
        <v>48</v>
      </c>
      <c r="AG24" s="258">
        <f>[1]OK!$K24</f>
        <v>69.550808742886318</v>
      </c>
      <c r="AH24" s="253">
        <v>18.565899999999999</v>
      </c>
      <c r="AI24" s="259">
        <v>0.31122658279775745</v>
      </c>
      <c r="AJ24" s="250">
        <v>276596</v>
      </c>
      <c r="AK24" s="250">
        <v>60211</v>
      </c>
      <c r="AL24" s="253">
        <v>1.5631446267056865</v>
      </c>
      <c r="AM24" s="298">
        <v>698</v>
      </c>
      <c r="AN24" s="250">
        <v>541629</v>
      </c>
      <c r="AO24" s="260">
        <v>0.60356619069928508</v>
      </c>
      <c r="AP24" s="259">
        <v>9.5486587933717837E-2</v>
      </c>
      <c r="AQ24" s="253">
        <v>82.998723041997735</v>
      </c>
      <c r="AR24" s="254">
        <v>61.193321049332297</v>
      </c>
      <c r="AS24" s="260">
        <v>4.5972858571166047E-3</v>
      </c>
      <c r="AT24" s="254">
        <v>437.91881473281938</v>
      </c>
      <c r="AU24" s="302">
        <v>12214</v>
      </c>
      <c r="AV24" s="254">
        <v>1.4164865200890697</v>
      </c>
      <c r="AW24" s="254">
        <v>4615400</v>
      </c>
      <c r="AX24" s="253">
        <v>59.162266327526972</v>
      </c>
      <c r="AY24" s="260">
        <v>5.6983518731776872E-3</v>
      </c>
      <c r="AZ24" s="254">
        <v>41.337741699534284</v>
      </c>
      <c r="BA24" s="258">
        <v>19.985051019653653</v>
      </c>
      <c r="BB24" s="254">
        <v>0</v>
      </c>
      <c r="BC24" s="254">
        <v>46.2</v>
      </c>
      <c r="BD24" s="254">
        <v>25.1</v>
      </c>
      <c r="BE24" s="254">
        <v>23.52</v>
      </c>
      <c r="BF24" s="261">
        <v>450572</v>
      </c>
      <c r="BG24" s="254">
        <v>9.7409995426731371</v>
      </c>
      <c r="BH24" s="300">
        <f>[2]Promedios!$K56</f>
        <v>0.57183333333333342</v>
      </c>
      <c r="BI24" s="250">
        <v>1742448.9914805647</v>
      </c>
      <c r="BJ24" s="254">
        <v>72184241</v>
      </c>
      <c r="BK24" s="261">
        <v>1255819.52</v>
      </c>
      <c r="BL24" s="254">
        <v>84778</v>
      </c>
      <c r="BM24" s="254">
        <v>47</v>
      </c>
      <c r="BN24" s="250">
        <v>68664</v>
      </c>
      <c r="BO24" s="261">
        <v>896373</v>
      </c>
      <c r="BP24" s="250">
        <v>27850.770595000002</v>
      </c>
      <c r="BQ24" s="253">
        <v>2.5348758080979925</v>
      </c>
      <c r="BR24" s="253">
        <f>+[3]Hoja1!$Z26</f>
        <v>4.4341849576796175</v>
      </c>
      <c r="BS24" s="254">
        <v>13427.138188000001</v>
      </c>
      <c r="BT24" s="250">
        <v>28847</v>
      </c>
      <c r="BU24" s="254">
        <v>19</v>
      </c>
      <c r="BV24" s="250">
        <v>32889</v>
      </c>
      <c r="BW24" s="250">
        <v>63204</v>
      </c>
      <c r="BX24" s="250">
        <v>918</v>
      </c>
      <c r="BY24" s="294">
        <v>185</v>
      </c>
      <c r="BZ24" s="253">
        <v>593213</v>
      </c>
      <c r="CA24" s="253">
        <v>0.53565880676644206</v>
      </c>
      <c r="CB24" s="262">
        <v>71.388486310000005</v>
      </c>
      <c r="CC24" s="253">
        <v>0.30612499999999998</v>
      </c>
      <c r="CD24" s="254">
        <v>0.42416666666666669</v>
      </c>
      <c r="CE24" s="254">
        <v>26.38</v>
      </c>
      <c r="CF24" s="254">
        <v>32.56</v>
      </c>
      <c r="CG24" s="259">
        <v>0.88386816035416194</v>
      </c>
      <c r="CH24" s="250">
        <v>0</v>
      </c>
      <c r="CI24" s="300">
        <f>+[4]Hoja3!$J25</f>
        <v>0.57999999999999996</v>
      </c>
      <c r="CJ24" s="250">
        <v>3.5647786257776466</v>
      </c>
      <c r="CK24" s="254">
        <v>13.4</v>
      </c>
      <c r="CL24" s="302">
        <v>548703</v>
      </c>
      <c r="CM24" s="253">
        <v>1.0406575307755654E-2</v>
      </c>
      <c r="CN24" s="254">
        <v>5829080.0129557</v>
      </c>
      <c r="CO24" s="254">
        <v>164693.40400000001</v>
      </c>
      <c r="CP24" s="254">
        <v>55781.095000000001</v>
      </c>
      <c r="CQ24" s="254">
        <v>5.3204812693713839</v>
      </c>
      <c r="CR24" s="261">
        <v>8116.1539793478869</v>
      </c>
      <c r="CS24" s="261">
        <v>52644948.369483963</v>
      </c>
      <c r="CT24" s="261">
        <v>115529251.69207163</v>
      </c>
      <c r="CU24" s="254">
        <v>7</v>
      </c>
      <c r="CV24" s="254">
        <v>134</v>
      </c>
      <c r="CW24" s="254">
        <v>182</v>
      </c>
      <c r="CX24" s="254">
        <v>15599105.966590831</v>
      </c>
    </row>
    <row r="25" spans="1:102">
      <c r="A25" s="248" t="s">
        <v>225</v>
      </c>
      <c r="B25" s="250">
        <v>6878.1385725108139</v>
      </c>
      <c r="C25" s="251">
        <v>0.2158602</v>
      </c>
      <c r="D25" s="250">
        <v>5705519</v>
      </c>
      <c r="E25" s="250">
        <v>2406038</v>
      </c>
      <c r="F25" s="56">
        <v>34251</v>
      </c>
      <c r="G25" s="250">
        <v>423877988.31837398</v>
      </c>
      <c r="H25" s="250">
        <v>299100075.53987902</v>
      </c>
      <c r="I25" s="250">
        <v>209399.88239607119</v>
      </c>
      <c r="J25" s="254">
        <v>69349</v>
      </c>
      <c r="K25" s="254">
        <v>63.60822342144408</v>
      </c>
      <c r="L25" s="253">
        <v>1.67</v>
      </c>
      <c r="M25" s="253">
        <v>2.11</v>
      </c>
      <c r="N25" s="253">
        <v>3.39</v>
      </c>
      <c r="O25" s="253">
        <v>1.34</v>
      </c>
      <c r="P25" s="253">
        <v>0.40799999999999997</v>
      </c>
      <c r="Q25" s="254">
        <v>103</v>
      </c>
      <c r="R25" s="255">
        <v>376</v>
      </c>
      <c r="S25" s="254">
        <v>37180</v>
      </c>
      <c r="T25" s="251">
        <v>0.17500606472474808</v>
      </c>
      <c r="U25" s="254">
        <v>768226</v>
      </c>
      <c r="V25" s="249">
        <v>9.5238325612247614</v>
      </c>
      <c r="W25" s="250">
        <v>1739</v>
      </c>
      <c r="X25" s="256">
        <v>395.57</v>
      </c>
      <c r="Y25" s="254">
        <v>38</v>
      </c>
      <c r="Z25" s="257">
        <v>13218.687539881934</v>
      </c>
      <c r="AA25" s="254">
        <v>0.91</v>
      </c>
      <c r="AB25" s="292">
        <v>2571.1</v>
      </c>
      <c r="AC25" s="254">
        <v>1815.88</v>
      </c>
      <c r="AD25" s="250">
        <v>0.8</v>
      </c>
      <c r="AE25" s="254">
        <v>22</v>
      </c>
      <c r="AF25" s="254">
        <v>1491</v>
      </c>
      <c r="AG25" s="258">
        <f>[1]OK!$K25</f>
        <v>84.85847061316079</v>
      </c>
      <c r="AH25" s="253">
        <v>17.094100000000001</v>
      </c>
      <c r="AI25" s="259">
        <v>0.2900447352607331</v>
      </c>
      <c r="AJ25" s="250">
        <v>616788</v>
      </c>
      <c r="AK25" s="250">
        <v>132559</v>
      </c>
      <c r="AL25" s="253">
        <v>1.5657298563594264</v>
      </c>
      <c r="AM25" s="298">
        <v>641</v>
      </c>
      <c r="AN25" s="250">
        <v>907048</v>
      </c>
      <c r="AO25" s="260">
        <v>0.58796550901186018</v>
      </c>
      <c r="AP25" s="259">
        <v>6.7139127191346515E-2</v>
      </c>
      <c r="AQ25" s="253">
        <v>85.1042155707718</v>
      </c>
      <c r="AR25" s="254">
        <v>70.548597952708235</v>
      </c>
      <c r="AS25" s="260">
        <v>3.8024163782980701E-2</v>
      </c>
      <c r="AT25" s="254">
        <v>535.43847799934417</v>
      </c>
      <c r="AU25" s="302">
        <v>58287</v>
      </c>
      <c r="AV25" s="254">
        <v>4.3835130412664363</v>
      </c>
      <c r="AW25" s="254">
        <v>9104700</v>
      </c>
      <c r="AX25" s="253">
        <v>57.112688428580952</v>
      </c>
      <c r="AY25" s="260">
        <v>1.0351826394500016E-2</v>
      </c>
      <c r="AZ25" s="254">
        <v>49.893027637942843</v>
      </c>
      <c r="BA25" s="258">
        <v>18.790432288304078</v>
      </c>
      <c r="BB25" s="254">
        <v>0</v>
      </c>
      <c r="BC25" s="254">
        <v>56.94</v>
      </c>
      <c r="BD25" s="254">
        <v>5.5</v>
      </c>
      <c r="BE25" s="254">
        <v>27.19</v>
      </c>
      <c r="BF25" s="261">
        <v>520366</v>
      </c>
      <c r="BG25" s="254">
        <v>13.76651247059697</v>
      </c>
      <c r="BH25" s="300">
        <f>[2]Promedios!$K57</f>
        <v>0.63600000000000012</v>
      </c>
      <c r="BI25" s="250">
        <v>6634813.5451792972</v>
      </c>
      <c r="BJ25" s="254">
        <v>272087786</v>
      </c>
      <c r="BK25" s="261">
        <v>834133.88500000001</v>
      </c>
      <c r="BL25" s="254">
        <v>189404</v>
      </c>
      <c r="BM25" s="254">
        <v>66.7</v>
      </c>
      <c r="BN25" s="250">
        <v>208884</v>
      </c>
      <c r="BO25" s="261">
        <v>1291669</v>
      </c>
      <c r="BP25" s="250">
        <v>58208.194953999999</v>
      </c>
      <c r="BQ25" s="253">
        <v>4.300249568055289</v>
      </c>
      <c r="BR25" s="253">
        <f>+[3]Hoja1!$Z27</f>
        <v>2.1675372941464821</v>
      </c>
      <c r="BS25" s="254">
        <v>1.6185729999999998</v>
      </c>
      <c r="BT25" s="250">
        <v>22591</v>
      </c>
      <c r="BU25" s="254">
        <v>8</v>
      </c>
      <c r="BV25" s="250">
        <v>41465</v>
      </c>
      <c r="BW25" s="250">
        <v>88373</v>
      </c>
      <c r="BX25" s="250">
        <v>779</v>
      </c>
      <c r="BY25" s="294">
        <v>431</v>
      </c>
      <c r="BZ25" s="253">
        <v>2448618</v>
      </c>
      <c r="CA25" s="253">
        <v>0.58392455694724243</v>
      </c>
      <c r="CB25" s="262">
        <v>66.876190480000005</v>
      </c>
      <c r="CC25" s="253">
        <v>0.15700000000000003</v>
      </c>
      <c r="CD25" s="254">
        <v>0.52633333333333332</v>
      </c>
      <c r="CE25" s="254">
        <v>52.07</v>
      </c>
      <c r="CF25" s="254">
        <v>48.84</v>
      </c>
      <c r="CG25" s="259">
        <v>0.89748513353325066</v>
      </c>
      <c r="CH25" s="250">
        <v>0</v>
      </c>
      <c r="CI25" s="300">
        <f>+[4]Hoja3!$J26</f>
        <v>0.436811322475257</v>
      </c>
      <c r="CJ25" s="250">
        <v>18.660708079295208</v>
      </c>
      <c r="CK25" s="254">
        <v>7.6</v>
      </c>
      <c r="CL25" s="302">
        <v>824282</v>
      </c>
      <c r="CM25" s="253">
        <v>4.8961126712979586E-4</v>
      </c>
      <c r="CN25" s="254">
        <v>5635588.9583052397</v>
      </c>
      <c r="CO25" s="254">
        <v>8170381.2949999999</v>
      </c>
      <c r="CP25" s="254">
        <v>6942019.3799999999</v>
      </c>
      <c r="CQ25" s="254">
        <v>486.21509468634144</v>
      </c>
      <c r="CR25" s="261">
        <v>6284.9469379089223</v>
      </c>
      <c r="CS25" s="261">
        <v>142745047.59409413</v>
      </c>
      <c r="CT25" s="261">
        <v>252153114.36711162</v>
      </c>
      <c r="CU25" s="254">
        <v>43</v>
      </c>
      <c r="CV25" s="254">
        <v>371</v>
      </c>
      <c r="CW25" s="254">
        <v>596</v>
      </c>
      <c r="CX25" s="254">
        <v>33279562.772680629</v>
      </c>
    </row>
    <row r="26" spans="1:102">
      <c r="A26" s="248" t="s">
        <v>226</v>
      </c>
      <c r="B26" s="250">
        <v>4456.7477259414827</v>
      </c>
      <c r="C26" s="251">
        <v>0.24320030000000001</v>
      </c>
      <c r="D26" s="250">
        <v>1750965</v>
      </c>
      <c r="E26" s="250">
        <v>729709</v>
      </c>
      <c r="F26" s="56">
        <v>11658</v>
      </c>
      <c r="G26" s="250">
        <v>232181692.35193801</v>
      </c>
      <c r="H26" s="250">
        <v>156233515.23378599</v>
      </c>
      <c r="I26" s="250">
        <v>59533.496598735153</v>
      </c>
      <c r="J26" s="254">
        <v>19386</v>
      </c>
      <c r="K26" s="254">
        <v>34.063817280110719</v>
      </c>
      <c r="L26" s="253">
        <v>2.5</v>
      </c>
      <c r="M26" s="253">
        <v>2.2200000000000002</v>
      </c>
      <c r="N26" s="253">
        <v>3.35</v>
      </c>
      <c r="O26" s="253">
        <v>0.75</v>
      </c>
      <c r="P26" s="253">
        <v>0.46200000000000002</v>
      </c>
      <c r="Q26" s="254">
        <v>79</v>
      </c>
      <c r="R26" s="255">
        <v>73</v>
      </c>
      <c r="S26" s="254">
        <v>2865</v>
      </c>
      <c r="T26" s="251">
        <v>0.25394162889634481</v>
      </c>
      <c r="U26" s="254">
        <v>247372</v>
      </c>
      <c r="V26" s="249">
        <v>17.537548187395824</v>
      </c>
      <c r="W26" s="250">
        <v>652</v>
      </c>
      <c r="X26" s="256">
        <v>3860.73</v>
      </c>
      <c r="Y26" s="254">
        <v>26</v>
      </c>
      <c r="Z26" s="257">
        <v>3396.9854664437748</v>
      </c>
      <c r="AA26" s="254">
        <v>0.99</v>
      </c>
      <c r="AB26" s="292">
        <v>1499.3</v>
      </c>
      <c r="AC26" s="254">
        <v>618.67999999999995</v>
      </c>
      <c r="AD26" s="250">
        <v>0</v>
      </c>
      <c r="AE26" s="254">
        <v>6</v>
      </c>
      <c r="AF26" s="254">
        <v>511</v>
      </c>
      <c r="AG26" s="258">
        <f>[1]OK!$K26</f>
        <v>90.997078731104594</v>
      </c>
      <c r="AH26" s="253">
        <v>14.340999999999999</v>
      </c>
      <c r="AI26" s="259">
        <v>0.20646125737065027</v>
      </c>
      <c r="AJ26" s="250">
        <v>121767</v>
      </c>
      <c r="AK26" s="250">
        <v>56402</v>
      </c>
      <c r="AL26" s="253">
        <v>1.6844429305258186</v>
      </c>
      <c r="AM26" s="298">
        <v>127</v>
      </c>
      <c r="AN26" s="250">
        <v>264640</v>
      </c>
      <c r="AO26" s="260">
        <v>0.63582528912716785</v>
      </c>
      <c r="AP26" s="259">
        <v>5.5752879130341187E-2</v>
      </c>
      <c r="AQ26" s="253">
        <v>79.290367290367286</v>
      </c>
      <c r="AR26" s="254">
        <v>61.998779637377964</v>
      </c>
      <c r="AS26" s="260">
        <v>2.1379248050981285E-2</v>
      </c>
      <c r="AT26" s="254">
        <v>520.20816996284702</v>
      </c>
      <c r="AU26" s="302">
        <v>47051</v>
      </c>
      <c r="AV26" s="254">
        <v>2.9128177869330556</v>
      </c>
      <c r="AW26" s="254">
        <v>2219800</v>
      </c>
      <c r="AX26" s="253">
        <v>50.529097572487103</v>
      </c>
      <c r="AY26" s="260">
        <v>8.4385680362532023E-3</v>
      </c>
      <c r="AZ26" s="254">
        <v>31.034813296423675</v>
      </c>
      <c r="BA26" s="258">
        <v>12.8</v>
      </c>
      <c r="BB26" s="254">
        <v>0</v>
      </c>
      <c r="BC26" s="254">
        <v>51.471533686354867</v>
      </c>
      <c r="BD26" s="254">
        <v>8.5</v>
      </c>
      <c r="BE26" s="254">
        <v>29.91</v>
      </c>
      <c r="BF26" s="261">
        <v>51920</v>
      </c>
      <c r="BG26" s="254">
        <v>15.276898827963352</v>
      </c>
      <c r="BH26" s="300">
        <f>[2]Promedios!$K58</f>
        <v>0.71483333333333343</v>
      </c>
      <c r="BI26" s="250">
        <v>7698063.5286218943</v>
      </c>
      <c r="BJ26" s="254">
        <v>123059237</v>
      </c>
      <c r="BK26" s="261">
        <v>151544.96249999999</v>
      </c>
      <c r="BL26" s="254">
        <v>101100</v>
      </c>
      <c r="BM26" s="254">
        <v>83.2</v>
      </c>
      <c r="BN26" s="250">
        <v>88626</v>
      </c>
      <c r="BO26" s="261">
        <v>442282</v>
      </c>
      <c r="BP26" s="250">
        <v>30776.981145000002</v>
      </c>
      <c r="BQ26" s="253">
        <v>11.250682687056253</v>
      </c>
      <c r="BR26" s="253">
        <f>+[3]Hoja1!$Z28</f>
        <v>8.9356545693886265</v>
      </c>
      <c r="BS26" s="254">
        <v>8.3836659999999998</v>
      </c>
      <c r="BT26" s="250">
        <v>10798</v>
      </c>
      <c r="BU26" s="254">
        <v>9</v>
      </c>
      <c r="BV26" s="250">
        <v>13297</v>
      </c>
      <c r="BW26" s="250">
        <v>23127</v>
      </c>
      <c r="BX26" s="250">
        <v>327</v>
      </c>
      <c r="BY26" s="294">
        <v>194</v>
      </c>
      <c r="BZ26" s="253">
        <v>1619580</v>
      </c>
      <c r="CA26" s="253">
        <v>0.85778006519128491</v>
      </c>
      <c r="CB26" s="262">
        <v>58.334970239999997</v>
      </c>
      <c r="CC26" s="253">
        <v>0.31012499999999998</v>
      </c>
      <c r="CD26" s="254">
        <v>0.505</v>
      </c>
      <c r="CE26" s="254">
        <v>34.950000000000003</v>
      </c>
      <c r="CF26" s="254">
        <v>44.19</v>
      </c>
      <c r="CG26" s="259">
        <v>0.86158149914909421</v>
      </c>
      <c r="CH26" s="250">
        <v>0</v>
      </c>
      <c r="CI26" s="300">
        <f>+[4]Hoja3!$J27</f>
        <v>0.15830115705073625</v>
      </c>
      <c r="CJ26" s="250">
        <v>228.17553289432408</v>
      </c>
      <c r="CK26" s="254">
        <v>6.9</v>
      </c>
      <c r="CL26" s="302">
        <v>154036</v>
      </c>
      <c r="CM26" s="253">
        <v>6.9532718173947929E-4</v>
      </c>
      <c r="CN26" s="254">
        <v>4802338.0623006597</v>
      </c>
      <c r="CO26" s="254">
        <v>3857615.64</v>
      </c>
      <c r="CP26" s="254">
        <v>5449692.1670000004</v>
      </c>
      <c r="CQ26" s="254">
        <v>391.75729485879282</v>
      </c>
      <c r="CR26" s="261">
        <v>3525.8095197132493</v>
      </c>
      <c r="CS26" s="261">
        <v>84361690.126636267</v>
      </c>
      <c r="CT26" s="261">
        <v>135373204.46057263</v>
      </c>
      <c r="CU26" s="254">
        <v>47</v>
      </c>
      <c r="CV26" s="254">
        <v>338</v>
      </c>
      <c r="CW26" s="254">
        <v>386</v>
      </c>
      <c r="CX26" s="254">
        <v>18342539.975783098</v>
      </c>
    </row>
    <row r="27" spans="1:102">
      <c r="A27" s="248" t="s">
        <v>227</v>
      </c>
      <c r="B27" s="250">
        <v>2909.4218611232218</v>
      </c>
      <c r="C27" s="251">
        <v>0.25889529999999999</v>
      </c>
      <c r="D27" s="250">
        <v>1361821</v>
      </c>
      <c r="E27" s="250">
        <v>701390</v>
      </c>
      <c r="F27" s="56">
        <v>42535</v>
      </c>
      <c r="G27" s="250">
        <v>176812630.00379801</v>
      </c>
      <c r="H27" s="250">
        <v>125894183.744555</v>
      </c>
      <c r="I27" s="250">
        <v>41635.651064018486</v>
      </c>
      <c r="J27" s="254">
        <v>34965</v>
      </c>
      <c r="K27" s="254">
        <v>64.253936144629449</v>
      </c>
      <c r="L27" s="253">
        <v>2.29</v>
      </c>
      <c r="M27" s="253">
        <v>2.09</v>
      </c>
      <c r="N27" s="253">
        <v>2.4900000000000002</v>
      </c>
      <c r="O27" s="253">
        <v>0.91</v>
      </c>
      <c r="P27" s="253">
        <v>0.25800000000000001</v>
      </c>
      <c r="Q27" s="254">
        <v>93</v>
      </c>
      <c r="R27" s="255">
        <v>145</v>
      </c>
      <c r="S27" s="254">
        <v>5738</v>
      </c>
      <c r="T27" s="251">
        <v>0.2780825890652377</v>
      </c>
      <c r="U27" s="254">
        <v>3686715</v>
      </c>
      <c r="V27" s="249">
        <v>3.5211132962914853</v>
      </c>
      <c r="W27" s="250">
        <v>792</v>
      </c>
      <c r="X27" s="256">
        <v>11367.19</v>
      </c>
      <c r="Y27" s="254">
        <v>9</v>
      </c>
      <c r="Z27" s="257">
        <v>6598.1252551097359</v>
      </c>
      <c r="AA27" s="254">
        <v>7.0000000000000007E-2</v>
      </c>
      <c r="AB27" s="292">
        <v>1725.2</v>
      </c>
      <c r="AC27" s="254">
        <v>452.6</v>
      </c>
      <c r="AD27" s="250">
        <v>0</v>
      </c>
      <c r="AE27" s="254">
        <v>1</v>
      </c>
      <c r="AF27" s="254">
        <v>453</v>
      </c>
      <c r="AG27" s="258">
        <f>[1]OK!$K27</f>
        <v>94.002944793582387</v>
      </c>
      <c r="AH27" s="253">
        <v>12.588100000000001</v>
      </c>
      <c r="AI27" s="259">
        <v>0.27667251804173981</v>
      </c>
      <c r="AJ27" s="250">
        <v>128600</v>
      </c>
      <c r="AK27" s="250">
        <v>95705</v>
      </c>
      <c r="AL27" s="253">
        <v>2.3876638198898292</v>
      </c>
      <c r="AM27" s="298">
        <v>47</v>
      </c>
      <c r="AN27" s="250">
        <v>251026</v>
      </c>
      <c r="AO27" s="260">
        <v>0.58685668179388628</v>
      </c>
      <c r="AP27" s="259">
        <v>5.3354053354053355E-2</v>
      </c>
      <c r="AQ27" s="253">
        <v>81.70787073341863</v>
      </c>
      <c r="AR27" s="254">
        <v>49.656971140216591</v>
      </c>
      <c r="AS27" s="260">
        <v>1.5342974344279401E-2</v>
      </c>
      <c r="AT27" s="254">
        <v>528.42321661925746</v>
      </c>
      <c r="AU27" s="302">
        <v>35126</v>
      </c>
      <c r="AV27" s="254">
        <v>88.960740796816808</v>
      </c>
      <c r="AW27" s="254">
        <v>10037200</v>
      </c>
      <c r="AX27" s="253">
        <v>46.71332950521375</v>
      </c>
      <c r="AY27" s="260">
        <v>-8.4345184643877715E-3</v>
      </c>
      <c r="AZ27" s="254">
        <v>176.34172757831305</v>
      </c>
      <c r="BA27" s="258">
        <v>12.6</v>
      </c>
      <c r="BB27" s="254">
        <v>0</v>
      </c>
      <c r="BC27" s="254">
        <v>39.601534570534263</v>
      </c>
      <c r="BD27" s="254">
        <v>14.5</v>
      </c>
      <c r="BE27" s="254">
        <v>37.26</v>
      </c>
      <c r="BF27" s="261">
        <v>43491</v>
      </c>
      <c r="BG27" s="254">
        <v>18.652583797494039</v>
      </c>
      <c r="BH27" s="300">
        <f>[2]Promedios!$K59</f>
        <v>0.74233333333333351</v>
      </c>
      <c r="BI27" s="250">
        <v>7484429.4402670078</v>
      </c>
      <c r="BJ27" s="254">
        <v>108257408</v>
      </c>
      <c r="BK27" s="261">
        <v>87375.897500000006</v>
      </c>
      <c r="BL27" s="254">
        <v>86130</v>
      </c>
      <c r="BM27" s="254">
        <v>100.7</v>
      </c>
      <c r="BN27" s="250">
        <v>89785</v>
      </c>
      <c r="BO27" s="261">
        <v>359449</v>
      </c>
      <c r="BP27" s="250">
        <v>18815.532126999999</v>
      </c>
      <c r="BQ27" s="253">
        <v>10.653409090909092</v>
      </c>
      <c r="BR27" s="253">
        <f>+[3]Hoja1!$Z29</f>
        <v>2.2114206608609503</v>
      </c>
      <c r="BS27" s="254">
        <v>9739.1399110000002</v>
      </c>
      <c r="BT27" s="250">
        <v>129259</v>
      </c>
      <c r="BU27" s="254">
        <v>101</v>
      </c>
      <c r="BV27" s="250">
        <v>34762</v>
      </c>
      <c r="BW27" s="250">
        <v>22983</v>
      </c>
      <c r="BX27" s="250">
        <v>329</v>
      </c>
      <c r="BY27" s="294">
        <v>156</v>
      </c>
      <c r="BZ27" s="253">
        <v>1981854</v>
      </c>
      <c r="CA27" s="253">
        <v>1.1755025273304338</v>
      </c>
      <c r="CB27" s="262">
        <v>66.837648810000005</v>
      </c>
      <c r="CC27" s="253">
        <v>0.42312500000000003</v>
      </c>
      <c r="CD27" s="254">
        <v>0.83800000000000008</v>
      </c>
      <c r="CE27" s="254">
        <v>31.59</v>
      </c>
      <c r="CF27" s="254">
        <v>46.51</v>
      </c>
      <c r="CG27" s="259">
        <v>0.61061163322896672</v>
      </c>
      <c r="CH27" s="250">
        <v>0</v>
      </c>
      <c r="CI27" s="300">
        <f>+[4]Hoja3!$J28</f>
        <v>7.4646955548695784E-2</v>
      </c>
      <c r="CJ27" s="250">
        <v>0</v>
      </c>
      <c r="CK27" s="254">
        <v>5.9</v>
      </c>
      <c r="CL27" s="302">
        <v>177200</v>
      </c>
      <c r="CM27" s="253">
        <v>0.43081494541692184</v>
      </c>
      <c r="CN27" s="254">
        <v>32736702.155694999</v>
      </c>
      <c r="CO27" s="254">
        <v>139095.478</v>
      </c>
      <c r="CP27" s="254">
        <v>261111.96299999999</v>
      </c>
      <c r="CQ27" s="254">
        <v>61.263203071685062</v>
      </c>
      <c r="CR27" s="261">
        <v>6675.1743571116958</v>
      </c>
      <c r="CS27" s="261">
        <v>19534874.087331086</v>
      </c>
      <c r="CT27" s="261">
        <v>150277496.34970409</v>
      </c>
      <c r="CU27" s="254">
        <v>3</v>
      </c>
      <c r="CV27" s="254">
        <v>117</v>
      </c>
      <c r="CW27" s="254">
        <v>75</v>
      </c>
      <c r="CX27" s="254">
        <v>14033663.359929679</v>
      </c>
    </row>
    <row r="28" spans="1:102">
      <c r="A28" s="248" t="s">
        <v>228</v>
      </c>
      <c r="B28" s="250">
        <v>4221.8306886194641</v>
      </c>
      <c r="C28" s="251">
        <v>0.25905349999999999</v>
      </c>
      <c r="D28" s="250">
        <v>2495513</v>
      </c>
      <c r="E28" s="250">
        <v>1031655</v>
      </c>
      <c r="F28" s="56">
        <v>61165</v>
      </c>
      <c r="G28" s="250">
        <v>238730437.42141199</v>
      </c>
      <c r="H28" s="250">
        <v>156593742.72628599</v>
      </c>
      <c r="I28" s="250">
        <v>83571.248498406159</v>
      </c>
      <c r="J28" s="254">
        <v>44522</v>
      </c>
      <c r="K28" s="254">
        <v>52.116908123090091</v>
      </c>
      <c r="L28" s="253">
        <v>2.08</v>
      </c>
      <c r="M28" s="253">
        <v>2.56</v>
      </c>
      <c r="N28" s="253">
        <v>2.8</v>
      </c>
      <c r="O28" s="253">
        <v>1.66</v>
      </c>
      <c r="P28" s="253">
        <v>0.32200000000000001</v>
      </c>
      <c r="Q28" s="254">
        <v>72</v>
      </c>
      <c r="R28" s="255">
        <v>363</v>
      </c>
      <c r="S28" s="254">
        <v>19458</v>
      </c>
      <c r="T28" s="251">
        <v>3.2464502333232554E-3</v>
      </c>
      <c r="U28" s="254">
        <v>822044</v>
      </c>
      <c r="V28" s="249">
        <v>6.0163306209984224</v>
      </c>
      <c r="W28" s="250">
        <v>1632</v>
      </c>
      <c r="X28" s="256">
        <v>747.26</v>
      </c>
      <c r="Y28" s="254">
        <v>19</v>
      </c>
      <c r="Z28" s="257">
        <v>12304.103167515226</v>
      </c>
      <c r="AA28" s="254">
        <v>1.19</v>
      </c>
      <c r="AB28" s="292">
        <v>1906.2</v>
      </c>
      <c r="AC28" s="254">
        <v>757.38</v>
      </c>
      <c r="AD28" s="250">
        <v>1</v>
      </c>
      <c r="AE28" s="254">
        <v>1</v>
      </c>
      <c r="AF28" s="254">
        <v>516</v>
      </c>
      <c r="AG28" s="258">
        <f>[1]OK!$K28</f>
        <v>80.464018248087896</v>
      </c>
      <c r="AH28" s="253">
        <v>15.2948</v>
      </c>
      <c r="AI28" s="259">
        <v>0.22924773022049286</v>
      </c>
      <c r="AJ28" s="250">
        <v>234441</v>
      </c>
      <c r="AK28" s="250">
        <v>71677</v>
      </c>
      <c r="AL28" s="253">
        <v>1.9376675603236941</v>
      </c>
      <c r="AM28" s="298">
        <v>259</v>
      </c>
      <c r="AN28" s="250">
        <v>363474</v>
      </c>
      <c r="AO28" s="260">
        <v>0.55749066595454155</v>
      </c>
      <c r="AP28" s="259">
        <v>5.5818562149069689E-2</v>
      </c>
      <c r="AQ28" s="253">
        <v>83.355923510879919</v>
      </c>
      <c r="AR28" s="254">
        <v>64.002223457476376</v>
      </c>
      <c r="AS28" s="260">
        <v>1.945436820023734E-2</v>
      </c>
      <c r="AT28" s="254">
        <v>507.40007745237932</v>
      </c>
      <c r="AU28" s="302">
        <v>48163</v>
      </c>
      <c r="AV28" s="254">
        <v>6.8568074370974941</v>
      </c>
      <c r="AW28" s="254">
        <v>4823500</v>
      </c>
      <c r="AX28" s="253">
        <v>58.169703069699516</v>
      </c>
      <c r="AY28" s="260">
        <v>1.4357883497499743E-2</v>
      </c>
      <c r="AZ28" s="254">
        <v>57.738992126765623</v>
      </c>
      <c r="BA28" s="258">
        <v>16.100000000000001</v>
      </c>
      <c r="BB28" s="254">
        <v>0</v>
      </c>
      <c r="BC28" s="254">
        <v>51.010527892779869</v>
      </c>
      <c r="BD28" s="254">
        <v>0</v>
      </c>
      <c r="BE28" s="254">
        <v>27.55</v>
      </c>
      <c r="BF28" s="261">
        <v>200432</v>
      </c>
      <c r="BG28" s="254">
        <v>14.087198062319047</v>
      </c>
      <c r="BH28" s="300">
        <f>[2]Promedios!$K60</f>
        <v>0.71200000000000008</v>
      </c>
      <c r="BI28" s="250">
        <v>4138577.8892130163</v>
      </c>
      <c r="BJ28" s="254">
        <v>137236530</v>
      </c>
      <c r="BK28" s="261">
        <v>582750.22000000009</v>
      </c>
      <c r="BL28" s="254">
        <v>149703</v>
      </c>
      <c r="BM28" s="254">
        <v>61.1</v>
      </c>
      <c r="BN28" s="250">
        <v>129068</v>
      </c>
      <c r="BO28" s="261">
        <v>600357</v>
      </c>
      <c r="BP28" s="250">
        <v>28169.105839000003</v>
      </c>
      <c r="BQ28" s="253">
        <v>7.8082721298801703</v>
      </c>
      <c r="BR28" s="253">
        <f>+[3]Hoja1!$Z30</f>
        <v>1.4914632372955297</v>
      </c>
      <c r="BS28" s="254">
        <v>26.753533000000001</v>
      </c>
      <c r="BT28" s="250">
        <v>22227</v>
      </c>
      <c r="BU28" s="254">
        <v>16</v>
      </c>
      <c r="BV28" s="250">
        <v>10277</v>
      </c>
      <c r="BW28" s="250">
        <v>38082</v>
      </c>
      <c r="BX28" s="250">
        <v>389</v>
      </c>
      <c r="BY28" s="294">
        <v>174</v>
      </c>
      <c r="BZ28" s="253">
        <v>953666</v>
      </c>
      <c r="CA28" s="253">
        <v>0.32698438649554484</v>
      </c>
      <c r="CB28" s="262">
        <v>81.875</v>
      </c>
      <c r="CC28" s="253">
        <v>0.21725</v>
      </c>
      <c r="CD28" s="254">
        <v>0.34366666666666662</v>
      </c>
      <c r="CE28" s="254">
        <v>21.89</v>
      </c>
      <c r="CF28" s="254">
        <v>51.16</v>
      </c>
      <c r="CG28" s="259">
        <v>0.89505430929480012</v>
      </c>
      <c r="CH28" s="250">
        <v>829945</v>
      </c>
      <c r="CI28" s="300">
        <f>+[4]Hoja3!$J29</f>
        <v>0.2255730255868991</v>
      </c>
      <c r="CJ28" s="250">
        <v>14.106389865732643</v>
      </c>
      <c r="CK28" s="254">
        <v>5.6</v>
      </c>
      <c r="CL28" s="302">
        <v>233532</v>
      </c>
      <c r="CM28" s="253">
        <v>8.1579002935028191E-4</v>
      </c>
      <c r="CN28" s="254">
        <v>4463926.27577087</v>
      </c>
      <c r="CO28" s="254">
        <v>3393152.31</v>
      </c>
      <c r="CP28" s="254">
        <v>3612598.4389999998</v>
      </c>
      <c r="CQ28" s="254">
        <v>264.22974261282218</v>
      </c>
      <c r="CR28" s="261">
        <v>1552.6481818415136</v>
      </c>
      <c r="CS28" s="261">
        <v>97780684.185736537</v>
      </c>
      <c r="CT28" s="261">
        <v>121538911.60019666</v>
      </c>
      <c r="CU28" s="254">
        <v>6</v>
      </c>
      <c r="CV28" s="254">
        <v>234</v>
      </c>
      <c r="CW28" s="254">
        <v>343</v>
      </c>
      <c r="CX28" s="254">
        <v>18468575.647192985</v>
      </c>
    </row>
    <row r="29" spans="1:102">
      <c r="A29" s="248" t="s">
        <v>229</v>
      </c>
      <c r="B29" s="250">
        <v>4328.6194556918717</v>
      </c>
      <c r="C29" s="251">
        <v>0.2730939</v>
      </c>
      <c r="D29" s="250">
        <v>2655951</v>
      </c>
      <c r="E29" s="250">
        <v>1188933</v>
      </c>
      <c r="F29" s="56">
        <v>57331</v>
      </c>
      <c r="G29" s="250">
        <v>264401610.642528</v>
      </c>
      <c r="H29" s="250">
        <v>175180151.02556899</v>
      </c>
      <c r="I29" s="250">
        <v>76211.826713527364</v>
      </c>
      <c r="J29" s="254">
        <v>30450</v>
      </c>
      <c r="K29" s="254">
        <v>67.118508635727139</v>
      </c>
      <c r="L29" s="253">
        <v>2.92</v>
      </c>
      <c r="M29" s="253">
        <v>3</v>
      </c>
      <c r="N29" s="253">
        <v>3.78</v>
      </c>
      <c r="O29" s="253">
        <v>1.71</v>
      </c>
      <c r="P29" s="253">
        <v>0.376</v>
      </c>
      <c r="Q29" s="254">
        <v>82</v>
      </c>
      <c r="R29" s="302">
        <v>2397</v>
      </c>
      <c r="S29" s="254">
        <v>7107</v>
      </c>
      <c r="T29" s="251">
        <v>8.8863243884475765E-2</v>
      </c>
      <c r="U29" s="254">
        <v>2701741</v>
      </c>
      <c r="V29" s="249">
        <v>14.340261530500072</v>
      </c>
      <c r="W29" s="250">
        <v>1206</v>
      </c>
      <c r="X29" s="256">
        <v>510.02000000000004</v>
      </c>
      <c r="Y29" s="254">
        <v>32</v>
      </c>
      <c r="Z29" s="257">
        <v>44281.753381808732</v>
      </c>
      <c r="AA29" s="254">
        <v>0.22</v>
      </c>
      <c r="AB29" s="292">
        <v>4809.6000000000004</v>
      </c>
      <c r="AC29" s="254">
        <v>947.18</v>
      </c>
      <c r="AD29" s="250">
        <v>0</v>
      </c>
      <c r="AE29" s="254">
        <v>7</v>
      </c>
      <c r="AF29" s="254">
        <v>762</v>
      </c>
      <c r="AG29" s="258">
        <f>[1]OK!$K29</f>
        <v>90.888603894626684</v>
      </c>
      <c r="AH29" s="253">
        <v>13.673999999999999</v>
      </c>
      <c r="AI29" s="259">
        <v>0.23511201629327902</v>
      </c>
      <c r="AJ29" s="250">
        <v>248638</v>
      </c>
      <c r="AK29" s="250">
        <v>157570</v>
      </c>
      <c r="AL29" s="253">
        <v>2.1531330856955986</v>
      </c>
      <c r="AM29" s="298">
        <v>135</v>
      </c>
      <c r="AN29" s="250">
        <v>395430</v>
      </c>
      <c r="AO29" s="260">
        <v>0.60980552791407883</v>
      </c>
      <c r="AP29" s="259">
        <v>3.6297440423654015E-2</v>
      </c>
      <c r="AQ29" s="253">
        <v>82.058640887501468</v>
      </c>
      <c r="AR29" s="254">
        <v>62.922264766522417</v>
      </c>
      <c r="AS29" s="260">
        <v>7.1762510940356758E-3</v>
      </c>
      <c r="AT29" s="254">
        <v>532.59484243450174</v>
      </c>
      <c r="AU29" s="302">
        <v>37624</v>
      </c>
      <c r="AV29" s="254">
        <v>3.794889802901682</v>
      </c>
      <c r="AW29" s="254">
        <v>4879300</v>
      </c>
      <c r="AX29" s="253">
        <v>50.371888543839937</v>
      </c>
      <c r="AY29" s="260">
        <v>7.8879532545873543E-3</v>
      </c>
      <c r="AZ29" s="254">
        <v>44.308526159951334</v>
      </c>
      <c r="BA29" s="258">
        <v>20.100000000000001</v>
      </c>
      <c r="BB29" s="254">
        <v>0</v>
      </c>
      <c r="BC29" s="254">
        <v>58.3</v>
      </c>
      <c r="BD29" s="254">
        <v>2.9</v>
      </c>
      <c r="BE29" s="254">
        <v>35.31</v>
      </c>
      <c r="BF29" s="261">
        <v>204263</v>
      </c>
      <c r="BG29" s="254">
        <v>24.012740687615047</v>
      </c>
      <c r="BH29" s="300">
        <f>[2]Promedios!$K61</f>
        <v>0.73583333333333334</v>
      </c>
      <c r="BI29" s="250">
        <v>5696544.5629191874</v>
      </c>
      <c r="BJ29" s="254">
        <v>107060231</v>
      </c>
      <c r="BK29" s="261">
        <v>1216541.875</v>
      </c>
      <c r="BL29" s="254">
        <v>184761</v>
      </c>
      <c r="BM29" s="254">
        <v>90.9</v>
      </c>
      <c r="BN29" s="250">
        <v>182910</v>
      </c>
      <c r="BO29" s="261">
        <v>697941</v>
      </c>
      <c r="BP29" s="250">
        <v>45226.667434000003</v>
      </c>
      <c r="BQ29" s="253">
        <v>15.135356849876949</v>
      </c>
      <c r="BR29" s="253">
        <f>+[3]Hoja1!$Z31</f>
        <v>11.782497386115871</v>
      </c>
      <c r="BS29" s="254">
        <v>8114.8916360000003</v>
      </c>
      <c r="BT29" s="250">
        <v>78030.366666666669</v>
      </c>
      <c r="BU29" s="254">
        <v>46</v>
      </c>
      <c r="BV29" s="250">
        <v>17382</v>
      </c>
      <c r="BW29" s="250">
        <v>45221</v>
      </c>
      <c r="BX29" s="250">
        <v>629</v>
      </c>
      <c r="BY29" s="294">
        <v>322</v>
      </c>
      <c r="BZ29" s="253">
        <v>1519430</v>
      </c>
      <c r="CA29" s="253">
        <v>0.69770281348659546</v>
      </c>
      <c r="CB29" s="262">
        <v>76.579315480000005</v>
      </c>
      <c r="CC29" s="253">
        <v>0.24174999999999999</v>
      </c>
      <c r="CD29" s="254">
        <v>0.32216666666666671</v>
      </c>
      <c r="CE29" s="254">
        <v>46.89</v>
      </c>
      <c r="CF29" s="254">
        <v>72.09</v>
      </c>
      <c r="CG29" s="259">
        <v>0.90000950683548719</v>
      </c>
      <c r="CH29" s="250">
        <v>0</v>
      </c>
      <c r="CI29" s="300">
        <f>+[4]Hoja3!$J30</f>
        <v>0.12150177265742944</v>
      </c>
      <c r="CJ29" s="250">
        <v>0</v>
      </c>
      <c r="CK29" s="254">
        <v>9.9</v>
      </c>
      <c r="CL29" s="302">
        <v>250473</v>
      </c>
      <c r="CM29" s="253">
        <v>4.318170780633037E-2</v>
      </c>
      <c r="CN29" s="254">
        <v>10022088.281400699</v>
      </c>
      <c r="CO29" s="254">
        <v>1388647.527</v>
      </c>
      <c r="CP29" s="254">
        <v>607187.84499999997</v>
      </c>
      <c r="CQ29" s="254">
        <v>21.283628657404911</v>
      </c>
      <c r="CR29" s="261">
        <v>2941.8001708981806</v>
      </c>
      <c r="CS29" s="261">
        <v>52460796.040433064</v>
      </c>
      <c r="CT29" s="261">
        <v>173537187.62692693</v>
      </c>
      <c r="CU29" s="254">
        <v>14</v>
      </c>
      <c r="CV29" s="254">
        <v>179</v>
      </c>
      <c r="CW29" s="254">
        <v>218</v>
      </c>
      <c r="CX29" s="254">
        <v>21135479.346810497</v>
      </c>
    </row>
    <row r="30" spans="1:102">
      <c r="A30" s="248" t="s">
        <v>230</v>
      </c>
      <c r="B30" s="250">
        <v>5831.5092389885049</v>
      </c>
      <c r="C30" s="251">
        <v>0.2903848</v>
      </c>
      <c r="D30" s="250">
        <v>2532639</v>
      </c>
      <c r="E30" s="250">
        <v>1079694</v>
      </c>
      <c r="F30" s="56">
        <v>179516</v>
      </c>
      <c r="G30" s="250">
        <v>320899924.16295898</v>
      </c>
      <c r="H30" s="250">
        <v>210356504.18214399</v>
      </c>
      <c r="I30" s="250">
        <v>88888.519544061404</v>
      </c>
      <c r="J30" s="254">
        <v>29410</v>
      </c>
      <c r="K30" s="254">
        <v>46.850990599081896</v>
      </c>
      <c r="L30" s="253">
        <v>2.08</v>
      </c>
      <c r="M30" s="253">
        <v>2.54</v>
      </c>
      <c r="N30" s="253">
        <v>2.75</v>
      </c>
      <c r="O30" s="253">
        <v>1.47</v>
      </c>
      <c r="P30" s="253">
        <v>0.33300000000000002</v>
      </c>
      <c r="Q30" s="254">
        <v>89</v>
      </c>
      <c r="R30" s="255">
        <v>740</v>
      </c>
      <c r="S30" s="254">
        <v>3279</v>
      </c>
      <c r="T30" s="251">
        <v>8.8863243884475765E-2</v>
      </c>
      <c r="U30" s="254">
        <v>3770222</v>
      </c>
      <c r="V30" s="249">
        <v>9.9152088160025897</v>
      </c>
      <c r="W30" s="250">
        <v>1375</v>
      </c>
      <c r="X30" s="256">
        <v>10243.460000000001</v>
      </c>
      <c r="Y30" s="254">
        <v>29</v>
      </c>
      <c r="Z30" s="257">
        <v>8592.7261738684319</v>
      </c>
      <c r="AA30" s="254">
        <v>0.64</v>
      </c>
      <c r="AB30" s="292">
        <v>2960.4</v>
      </c>
      <c r="AC30" s="254">
        <v>905.2</v>
      </c>
      <c r="AD30" s="250">
        <v>0</v>
      </c>
      <c r="AE30" s="254">
        <v>14</v>
      </c>
      <c r="AF30" s="254">
        <v>426</v>
      </c>
      <c r="AG30" s="258">
        <f>[1]OK!$K30</f>
        <v>90.012405796604909</v>
      </c>
      <c r="AH30" s="253">
        <v>12.101599999999999</v>
      </c>
      <c r="AI30" s="259">
        <v>0.20613433858807403</v>
      </c>
      <c r="AJ30" s="250">
        <v>240014</v>
      </c>
      <c r="AK30" s="250">
        <v>136594</v>
      </c>
      <c r="AL30" s="253">
        <v>2.2234923591127318</v>
      </c>
      <c r="AM30" s="298">
        <v>187</v>
      </c>
      <c r="AN30" s="250">
        <v>399345</v>
      </c>
      <c r="AO30" s="260">
        <v>0.66051517855100317</v>
      </c>
      <c r="AP30" s="259">
        <v>2.7079747561675273E-2</v>
      </c>
      <c r="AQ30" s="253">
        <v>83.246360332189482</v>
      </c>
      <c r="AR30" s="254">
        <v>55.746213061832627</v>
      </c>
      <c r="AS30" s="260">
        <v>8.4345867893440146E-3</v>
      </c>
      <c r="AT30" s="254">
        <v>560.22025530831081</v>
      </c>
      <c r="AU30" s="302">
        <v>65295</v>
      </c>
      <c r="AV30" s="254">
        <v>16.428457318450189</v>
      </c>
      <c r="AW30" s="254">
        <v>17287400</v>
      </c>
      <c r="AX30" s="253">
        <v>50.728456089690567</v>
      </c>
      <c r="AY30" s="260">
        <v>4.7389837689341867E-3</v>
      </c>
      <c r="AZ30" s="254">
        <v>132.76884321767045</v>
      </c>
      <c r="BA30" s="258">
        <v>19.3</v>
      </c>
      <c r="BB30" s="254">
        <v>0</v>
      </c>
      <c r="BC30" s="254">
        <v>48.5</v>
      </c>
      <c r="BD30" s="254">
        <v>10.5</v>
      </c>
      <c r="BE30" s="254">
        <v>32.25</v>
      </c>
      <c r="BF30" s="261">
        <v>95233</v>
      </c>
      <c r="BG30" s="254">
        <v>37.359861433597594</v>
      </c>
      <c r="BH30" s="300">
        <f>[2]Promedios!$K62</f>
        <v>0.79583333333333339</v>
      </c>
      <c r="BI30" s="250">
        <v>6804608.89221898</v>
      </c>
      <c r="BJ30" s="254">
        <v>178161281</v>
      </c>
      <c r="BK30" s="261">
        <v>568501.44499999995</v>
      </c>
      <c r="BL30" s="254">
        <v>177149</v>
      </c>
      <c r="BM30" s="254">
        <v>93.3</v>
      </c>
      <c r="BN30" s="250">
        <v>168304</v>
      </c>
      <c r="BO30" s="261">
        <v>660336</v>
      </c>
      <c r="BP30" s="250">
        <v>41509.082814000001</v>
      </c>
      <c r="BQ30" s="253">
        <v>12.069729649874429</v>
      </c>
      <c r="BR30" s="253">
        <f>+[3]Hoja1!$Z32</f>
        <v>38.132745040588752</v>
      </c>
      <c r="BS30" s="254">
        <v>4410.808145</v>
      </c>
      <c r="BT30" s="250">
        <v>75996</v>
      </c>
      <c r="BU30" s="254">
        <v>31</v>
      </c>
      <c r="BV30" s="250">
        <v>14313</v>
      </c>
      <c r="BW30" s="250">
        <v>48469</v>
      </c>
      <c r="BX30" s="250">
        <v>539</v>
      </c>
      <c r="BY30" s="294">
        <v>311</v>
      </c>
      <c r="BZ30" s="253">
        <v>1617468</v>
      </c>
      <c r="CA30" s="253">
        <v>0.27852670514048888</v>
      </c>
      <c r="CB30" s="262">
        <v>75.458779759999999</v>
      </c>
      <c r="CC30" s="253">
        <v>0.31425000000000003</v>
      </c>
      <c r="CD30" s="254">
        <v>0.33299999999999996</v>
      </c>
      <c r="CE30" s="254">
        <v>38.21</v>
      </c>
      <c r="CF30" s="254">
        <v>48.84</v>
      </c>
      <c r="CG30" s="259">
        <v>0.79475699797925392</v>
      </c>
      <c r="CH30" s="250">
        <v>16185752</v>
      </c>
      <c r="CI30" s="300">
        <f>+[4]Hoja3!$J31</f>
        <v>0.1251648569698961</v>
      </c>
      <c r="CJ30" s="250">
        <v>0</v>
      </c>
      <c r="CK30" s="254">
        <v>8.4</v>
      </c>
      <c r="CL30" s="302">
        <v>248237</v>
      </c>
      <c r="CM30" s="253">
        <v>6.3899153276040458E-3</v>
      </c>
      <c r="CN30" s="254">
        <v>7363460.9896918004</v>
      </c>
      <c r="CO30" s="254">
        <v>8259167.5700000003</v>
      </c>
      <c r="CP30" s="254">
        <v>5669757.9330000002</v>
      </c>
      <c r="CQ30" s="254">
        <v>123.84802612998806</v>
      </c>
      <c r="CR30" s="261">
        <v>3273.9131562340708</v>
      </c>
      <c r="CS30" s="261">
        <v>116780934.47091882</v>
      </c>
      <c r="CT30" s="261">
        <v>170142261.46403167</v>
      </c>
      <c r="CU30" s="254">
        <v>12</v>
      </c>
      <c r="CV30" s="254">
        <v>211</v>
      </c>
      <c r="CW30" s="254">
        <v>341</v>
      </c>
      <c r="CX30" s="254">
        <v>25291160.01420027</v>
      </c>
    </row>
    <row r="31" spans="1:102">
      <c r="A31" s="248" t="s">
        <v>231</v>
      </c>
      <c r="B31" s="250">
        <v>2701.5113353460142</v>
      </c>
      <c r="C31" s="251">
        <v>0.22245699999999999</v>
      </c>
      <c r="D31" s="250">
        <v>2060628</v>
      </c>
      <c r="E31" s="250">
        <v>862024</v>
      </c>
      <c r="F31" s="56">
        <v>24747</v>
      </c>
      <c r="G31" s="250">
        <v>462467019.274342</v>
      </c>
      <c r="H31" s="250">
        <v>235496862.633919</v>
      </c>
      <c r="I31" s="250">
        <v>56146.769796666369</v>
      </c>
      <c r="J31" s="254">
        <v>66747</v>
      </c>
      <c r="K31" s="254">
        <v>77.629610350233463</v>
      </c>
      <c r="L31" s="253">
        <v>2.5</v>
      </c>
      <c r="M31" s="253">
        <v>2.82</v>
      </c>
      <c r="N31" s="253">
        <v>2.87</v>
      </c>
      <c r="O31" s="253">
        <v>0.91</v>
      </c>
      <c r="P31" s="253">
        <v>0.45200000000000001</v>
      </c>
      <c r="Q31" s="254">
        <v>71</v>
      </c>
      <c r="R31" s="255">
        <v>194</v>
      </c>
      <c r="S31" s="254">
        <v>7893</v>
      </c>
      <c r="T31" s="251">
        <v>0.2780825890652377</v>
      </c>
      <c r="U31" s="254">
        <v>276618</v>
      </c>
      <c r="V31" s="249">
        <v>40.874364998516612</v>
      </c>
      <c r="W31" s="250">
        <v>896</v>
      </c>
      <c r="X31" s="256">
        <v>3488.35</v>
      </c>
      <c r="Y31" s="254">
        <v>61</v>
      </c>
      <c r="Z31" s="257">
        <v>65389.569357966779</v>
      </c>
      <c r="AA31" s="254">
        <v>0.03</v>
      </c>
      <c r="AB31" s="292">
        <v>1561</v>
      </c>
      <c r="AC31" s="254">
        <v>702.63</v>
      </c>
      <c r="AD31" s="250">
        <v>1</v>
      </c>
      <c r="AE31" s="254">
        <v>11</v>
      </c>
      <c r="AF31" s="254">
        <v>253</v>
      </c>
      <c r="AG31" s="258">
        <f>[1]OK!$K31</f>
        <v>91.72758025643148</v>
      </c>
      <c r="AH31" s="253">
        <v>15.468999999999999</v>
      </c>
      <c r="AI31" s="259">
        <v>0.24721949623814196</v>
      </c>
      <c r="AJ31" s="250">
        <v>217596</v>
      </c>
      <c r="AK31" s="250">
        <v>94471</v>
      </c>
      <c r="AL31" s="253">
        <v>2.7488012900586027</v>
      </c>
      <c r="AM31" s="298">
        <v>175</v>
      </c>
      <c r="AN31" s="250">
        <v>246676</v>
      </c>
      <c r="AO31" s="260">
        <v>0.42234663188027682</v>
      </c>
      <c r="AP31" s="259">
        <v>4.8777727478497054E-2</v>
      </c>
      <c r="AQ31" s="253">
        <v>82.991595899150795</v>
      </c>
      <c r="AR31" s="254">
        <v>66.294416243654823</v>
      </c>
      <c r="AS31" s="260">
        <v>8.7086797130745443E-3</v>
      </c>
      <c r="AT31" s="254">
        <v>517.92945806254693</v>
      </c>
      <c r="AU31" s="302">
        <v>26860</v>
      </c>
      <c r="AV31" s="254">
        <v>1.6840461107140947</v>
      </c>
      <c r="AW31" s="254">
        <v>2233200</v>
      </c>
      <c r="AX31" s="253">
        <v>50.914991178557855</v>
      </c>
      <c r="AY31" s="260">
        <v>4.2535914690133327E-2</v>
      </c>
      <c r="AZ31" s="254">
        <v>13.512464494866073</v>
      </c>
      <c r="BA31" s="258">
        <v>17.3</v>
      </c>
      <c r="BB31" s="254">
        <v>0</v>
      </c>
      <c r="BC31" s="254">
        <v>63.635324886372288</v>
      </c>
      <c r="BD31" s="254">
        <v>0.5</v>
      </c>
      <c r="BE31" s="254">
        <v>30.06</v>
      </c>
      <c r="BF31" s="261">
        <v>146790</v>
      </c>
      <c r="BG31" s="254">
        <v>19.944764313359435</v>
      </c>
      <c r="BH31" s="300">
        <f>[2]Promedios!$K63</f>
        <v>0.69850000000000001</v>
      </c>
      <c r="BI31" s="250">
        <v>2456008.973642563</v>
      </c>
      <c r="BJ31" s="254">
        <v>114209969</v>
      </c>
      <c r="BK31" s="261">
        <v>212947.47499999998</v>
      </c>
      <c r="BL31" s="254">
        <v>68080</v>
      </c>
      <c r="BM31" s="254">
        <v>79.099999999999994</v>
      </c>
      <c r="BN31" s="250">
        <v>39585</v>
      </c>
      <c r="BO31" s="261">
        <v>541511</v>
      </c>
      <c r="BP31" s="250">
        <v>22980.248114000002</v>
      </c>
      <c r="BQ31" s="253">
        <v>2.717077118742051</v>
      </c>
      <c r="BR31" s="253">
        <f>+[3]Hoja1!$Z33</f>
        <v>6.5532549046258692</v>
      </c>
      <c r="BS31" s="254">
        <v>7798</v>
      </c>
      <c r="BT31" s="250">
        <v>19723</v>
      </c>
      <c r="BU31" s="254">
        <v>14</v>
      </c>
      <c r="BV31" s="250">
        <v>12424</v>
      </c>
      <c r="BW31" s="250">
        <v>24779</v>
      </c>
      <c r="BX31" s="250">
        <v>344</v>
      </c>
      <c r="BY31" s="294">
        <v>173</v>
      </c>
      <c r="BZ31" s="253">
        <v>1074519</v>
      </c>
      <c r="CA31" s="253">
        <v>0.40408938457186727</v>
      </c>
      <c r="CB31" s="262">
        <v>84.502232140000004</v>
      </c>
      <c r="CC31" s="253">
        <v>0.37062500000000004</v>
      </c>
      <c r="CD31" s="254">
        <v>0.47249999999999992</v>
      </c>
      <c r="CE31" s="254">
        <v>29.27</v>
      </c>
      <c r="CF31" s="254">
        <v>48.84</v>
      </c>
      <c r="CG31" s="259">
        <v>0.95277020579607608</v>
      </c>
      <c r="CH31" s="250">
        <v>0</v>
      </c>
      <c r="CI31" s="300">
        <f>+[4]Hoja3!$J32</f>
        <v>0.57886602386546193</v>
      </c>
      <c r="CJ31" s="250">
        <v>6.1945833547790983</v>
      </c>
      <c r="CK31" s="254">
        <v>10.8</v>
      </c>
      <c r="CL31" s="302">
        <v>224563</v>
      </c>
      <c r="CM31" s="253">
        <v>1.5741992018412552E-3</v>
      </c>
      <c r="CN31" s="254">
        <v>4102917.9512543702</v>
      </c>
      <c r="CO31" s="254">
        <v>101863.45699999999</v>
      </c>
      <c r="CP31" s="254">
        <v>247207.44699999999</v>
      </c>
      <c r="CQ31" s="254">
        <v>0.75141347621768229</v>
      </c>
      <c r="CR31" s="261">
        <v>1468.3566883947665</v>
      </c>
      <c r="CS31" s="261">
        <v>335111132.129556</v>
      </c>
      <c r="CT31" s="261">
        <v>111856830.1047928</v>
      </c>
      <c r="CU31" s="254">
        <v>7</v>
      </c>
      <c r="CV31" s="254">
        <v>245</v>
      </c>
      <c r="CW31" s="254">
        <v>86</v>
      </c>
      <c r="CX31" s="254">
        <v>13255533.897136679</v>
      </c>
    </row>
    <row r="32" spans="1:102">
      <c r="A32" s="248" t="s">
        <v>232</v>
      </c>
      <c r="B32" s="250">
        <v>6360.4701494374576</v>
      </c>
      <c r="C32" s="251">
        <v>0.26760590000000001</v>
      </c>
      <c r="D32" s="250">
        <v>3230307</v>
      </c>
      <c r="E32" s="250">
        <v>1415855</v>
      </c>
      <c r="F32" s="56">
        <v>80148</v>
      </c>
      <c r="G32" s="250">
        <v>387540125.81605703</v>
      </c>
      <c r="H32" s="250">
        <v>273966185.43710703</v>
      </c>
      <c r="I32" s="250">
        <v>96036.406434006552</v>
      </c>
      <c r="J32" s="254">
        <v>47633</v>
      </c>
      <c r="K32" s="254">
        <v>62.691898237018805</v>
      </c>
      <c r="L32" s="253">
        <v>2.5</v>
      </c>
      <c r="M32" s="253">
        <v>2.61</v>
      </c>
      <c r="N32" s="253">
        <v>4.2</v>
      </c>
      <c r="O32" s="253">
        <v>1.76</v>
      </c>
      <c r="P32" s="253">
        <v>0.64500000000000002</v>
      </c>
      <c r="Q32" s="254">
        <v>239</v>
      </c>
      <c r="R32" s="255">
        <v>963</v>
      </c>
      <c r="S32" s="254">
        <v>6138</v>
      </c>
      <c r="T32" s="251">
        <v>3.2464502333232554E-3</v>
      </c>
      <c r="U32" s="254">
        <v>1584336</v>
      </c>
      <c r="V32" s="249">
        <v>34.801827180946162</v>
      </c>
      <c r="W32" s="250">
        <v>1505</v>
      </c>
      <c r="X32" s="256">
        <v>5728.37</v>
      </c>
      <c r="Y32" s="254">
        <v>30</v>
      </c>
      <c r="Z32" s="257">
        <v>35848.40130759633</v>
      </c>
      <c r="AA32" s="254">
        <v>0.3</v>
      </c>
      <c r="AB32" s="292">
        <v>4962.5</v>
      </c>
      <c r="AC32" s="254">
        <v>1158.8800000000001</v>
      </c>
      <c r="AD32" s="250">
        <v>0</v>
      </c>
      <c r="AE32" s="254">
        <v>40</v>
      </c>
      <c r="AF32" s="254">
        <v>1079</v>
      </c>
      <c r="AG32" s="258">
        <f>[1]OK!$K32</f>
        <v>88.098191268946138</v>
      </c>
      <c r="AH32" s="253">
        <v>11.9316</v>
      </c>
      <c r="AI32" s="259">
        <v>0.23162982189206122</v>
      </c>
      <c r="AJ32" s="250">
        <v>334778</v>
      </c>
      <c r="AK32" s="250">
        <v>133046</v>
      </c>
      <c r="AL32" s="253">
        <v>1.8912701833998968</v>
      </c>
      <c r="AM32" s="298">
        <v>176</v>
      </c>
      <c r="AN32" s="250">
        <v>521281</v>
      </c>
      <c r="AO32" s="260">
        <v>0.55280980490449838</v>
      </c>
      <c r="AP32" s="259">
        <v>3.9872770646370556E-2</v>
      </c>
      <c r="AQ32" s="253">
        <v>84.664006438199991</v>
      </c>
      <c r="AR32" s="254">
        <v>64.217373756558487</v>
      </c>
      <c r="AS32" s="260">
        <v>1.4729379958200828E-2</v>
      </c>
      <c r="AT32" s="254">
        <v>523.86905382472412</v>
      </c>
      <c r="AU32" s="302">
        <v>120765</v>
      </c>
      <c r="AV32" s="254">
        <v>14.527712001381698</v>
      </c>
      <c r="AW32" s="254">
        <v>10069800</v>
      </c>
      <c r="AX32" s="253">
        <v>49.079441175981934</v>
      </c>
      <c r="AY32" s="260">
        <v>-1.1416545080375781E-2</v>
      </c>
      <c r="AZ32" s="254">
        <v>71.060353642021909</v>
      </c>
      <c r="BA32" s="258">
        <v>16.5</v>
      </c>
      <c r="BB32" s="254">
        <v>0</v>
      </c>
      <c r="BC32" s="254">
        <v>42.069324201303822</v>
      </c>
      <c r="BD32" s="254">
        <v>16.2</v>
      </c>
      <c r="BE32" s="254">
        <v>32.479999999999997</v>
      </c>
      <c r="BF32" s="261">
        <v>94480</v>
      </c>
      <c r="BG32" s="254">
        <v>10.635236862437591</v>
      </c>
      <c r="BH32" s="300">
        <f>[2]Promedios!$K64</f>
        <v>0.74150000000000005</v>
      </c>
      <c r="BI32" s="250">
        <v>7835168.4535654904</v>
      </c>
      <c r="BJ32" s="254">
        <v>200663752</v>
      </c>
      <c r="BK32" s="261">
        <v>1318194.9750000001</v>
      </c>
      <c r="BL32" s="254">
        <v>216953</v>
      </c>
      <c r="BM32" s="254">
        <v>105.6</v>
      </c>
      <c r="BN32" s="250">
        <v>210900</v>
      </c>
      <c r="BO32" s="261">
        <v>881148</v>
      </c>
      <c r="BP32" s="250">
        <v>52606.605474999997</v>
      </c>
      <c r="BQ32" s="253">
        <v>5.7120346661414221</v>
      </c>
      <c r="BR32" s="253">
        <f>+[3]Hoja1!$Z34</f>
        <v>2.9904522079333602</v>
      </c>
      <c r="BS32" s="254">
        <v>20016.847966000001</v>
      </c>
      <c r="BT32" s="250">
        <v>56175</v>
      </c>
      <c r="BU32" s="254">
        <v>23</v>
      </c>
      <c r="BV32" s="250">
        <v>21658</v>
      </c>
      <c r="BW32" s="250">
        <v>47227</v>
      </c>
      <c r="BX32" s="250">
        <v>527</v>
      </c>
      <c r="BY32" s="294">
        <v>387</v>
      </c>
      <c r="BZ32" s="253">
        <v>2100309</v>
      </c>
      <c r="CA32" s="253">
        <v>0.6238458851125418</v>
      </c>
      <c r="CB32" s="262">
        <v>73.78125</v>
      </c>
      <c r="CC32" s="253">
        <v>0.56412499999999999</v>
      </c>
      <c r="CD32" s="254">
        <v>0.71466666666666667</v>
      </c>
      <c r="CE32" s="254">
        <v>29.68</v>
      </c>
      <c r="CF32" s="254">
        <v>37.21</v>
      </c>
      <c r="CG32" s="259">
        <v>0.81407136632466959</v>
      </c>
      <c r="CH32" s="250">
        <v>0</v>
      </c>
      <c r="CI32" s="300">
        <f>+[4]Hoja3!$J33</f>
        <v>0.1</v>
      </c>
      <c r="CJ32" s="250">
        <v>0</v>
      </c>
      <c r="CK32" s="254">
        <v>6.5</v>
      </c>
      <c r="CL32" s="302">
        <v>325273</v>
      </c>
      <c r="CM32" s="253">
        <v>2.622088726535611E-2</v>
      </c>
      <c r="CN32" s="254">
        <v>7963102.8131227102</v>
      </c>
      <c r="CO32" s="254">
        <v>23041880.033</v>
      </c>
      <c r="CP32" s="254">
        <v>19398732.624000002</v>
      </c>
      <c r="CQ32" s="254">
        <v>206.70397632833647</v>
      </c>
      <c r="CR32" s="261">
        <v>1996.3263516036541</v>
      </c>
      <c r="CS32" s="261">
        <v>140767425.40420589</v>
      </c>
      <c r="CT32" s="261">
        <v>221289843.58485579</v>
      </c>
      <c r="CU32" s="254">
        <v>11</v>
      </c>
      <c r="CV32" s="254">
        <v>346</v>
      </c>
      <c r="CW32" s="254">
        <v>154</v>
      </c>
      <c r="CX32" s="254">
        <v>28506159.592387944</v>
      </c>
    </row>
    <row r="33" spans="1:102">
      <c r="A33" s="248" t="s">
        <v>436</v>
      </c>
      <c r="B33" s="250">
        <v>1066.6317499899162</v>
      </c>
      <c r="C33" s="251">
        <v>0.20824580000000001</v>
      </c>
      <c r="D33" s="250">
        <v>1149653</v>
      </c>
      <c r="E33" s="250">
        <v>476480</v>
      </c>
      <c r="F33" s="56">
        <v>3997</v>
      </c>
      <c r="G33" s="250">
        <v>67852644.376370296</v>
      </c>
      <c r="H33" s="250">
        <v>46524270.1633441</v>
      </c>
      <c r="I33" s="250">
        <v>52459.243797103314</v>
      </c>
      <c r="J33" s="254">
        <v>5341</v>
      </c>
      <c r="K33" s="254">
        <v>54.397745012535303</v>
      </c>
      <c r="L33" s="253">
        <v>2.5</v>
      </c>
      <c r="M33" s="253">
        <v>1.94</v>
      </c>
      <c r="N33" s="253">
        <v>1.9</v>
      </c>
      <c r="O33" s="253">
        <v>0.91</v>
      </c>
      <c r="P33" s="253">
        <v>0.40899999999999997</v>
      </c>
      <c r="Q33" s="254">
        <v>15</v>
      </c>
      <c r="R33" s="255">
        <v>56</v>
      </c>
      <c r="S33" s="254">
        <v>3151</v>
      </c>
      <c r="T33" s="251">
        <v>0.17500606472474808</v>
      </c>
      <c r="U33" s="254">
        <v>51709</v>
      </c>
      <c r="V33" s="249">
        <v>25.998492840994722</v>
      </c>
      <c r="W33" s="250">
        <v>337</v>
      </c>
      <c r="X33" s="256">
        <v>463.91</v>
      </c>
      <c r="Y33" s="254">
        <v>57</v>
      </c>
      <c r="Z33" s="257">
        <v>24136.799995676844</v>
      </c>
      <c r="AA33" s="254">
        <v>0.34</v>
      </c>
      <c r="AB33" s="292">
        <v>900.1</v>
      </c>
      <c r="AC33" s="254">
        <v>321.2</v>
      </c>
      <c r="AD33" s="250">
        <v>0.5</v>
      </c>
      <c r="AE33" s="254">
        <v>4</v>
      </c>
      <c r="AF33" s="254">
        <v>278</v>
      </c>
      <c r="AG33" s="258">
        <f>[1]OK!$K33</f>
        <v>92.794297067073586</v>
      </c>
      <c r="AH33" s="253">
        <v>15.309100000000001</v>
      </c>
      <c r="AI33" s="259">
        <v>0.28800731869594143</v>
      </c>
      <c r="AJ33" s="250">
        <v>127391</v>
      </c>
      <c r="AK33" s="250">
        <v>20908</v>
      </c>
      <c r="AL33" s="253">
        <v>2.129354184802712</v>
      </c>
      <c r="AM33" s="298">
        <v>110</v>
      </c>
      <c r="AN33" s="250">
        <v>165959</v>
      </c>
      <c r="AO33" s="260">
        <v>0.61616267430220917</v>
      </c>
      <c r="AP33" s="259">
        <v>5.3529411764705881E-2</v>
      </c>
      <c r="AQ33" s="253">
        <v>84.242350458566676</v>
      </c>
      <c r="AR33" s="254">
        <v>63.73594189315839</v>
      </c>
      <c r="AS33" s="260">
        <v>6.8492084009481122E-3</v>
      </c>
      <c r="AT33" s="254">
        <v>543.03176725899107</v>
      </c>
      <c r="AU33" s="302">
        <v>16226</v>
      </c>
      <c r="AV33" s="254">
        <v>1.2038861500960528E-2</v>
      </c>
      <c r="AW33" s="254">
        <v>0</v>
      </c>
      <c r="AX33" s="253">
        <v>54.81894855631522</v>
      </c>
      <c r="AY33" s="260">
        <v>7.6326267993609793E-3</v>
      </c>
      <c r="AZ33" s="254">
        <v>0</v>
      </c>
      <c r="BA33" s="258">
        <v>0</v>
      </c>
      <c r="BB33" s="254">
        <v>0</v>
      </c>
      <c r="BC33" s="254">
        <v>58.942280856941487</v>
      </c>
      <c r="BD33" s="254">
        <v>6.3</v>
      </c>
      <c r="BE33" s="254">
        <v>24.12</v>
      </c>
      <c r="BF33" s="261">
        <v>80908</v>
      </c>
      <c r="BG33" s="254">
        <v>9.9234802034506835</v>
      </c>
      <c r="BH33" s="300">
        <f>[2]Promedios!$K65</f>
        <v>0.68750000000000011</v>
      </c>
      <c r="BI33" s="250">
        <v>1035165.2449750826</v>
      </c>
      <c r="BJ33" s="254">
        <v>41732136</v>
      </c>
      <c r="BK33" s="261">
        <v>238141.25</v>
      </c>
      <c r="BL33" s="254">
        <v>37133</v>
      </c>
      <c r="BM33" s="254">
        <v>54.1</v>
      </c>
      <c r="BN33" s="250">
        <v>36824</v>
      </c>
      <c r="BO33" s="261">
        <v>270404</v>
      </c>
      <c r="BP33" s="250">
        <v>7827.1021559999999</v>
      </c>
      <c r="BQ33" s="253">
        <v>10.821917808219178</v>
      </c>
      <c r="BR33" s="253">
        <f>+[3]Hoja1!$Z35</f>
        <v>1.8835672880869079</v>
      </c>
      <c r="BS33" s="254">
        <v>0</v>
      </c>
      <c r="BT33" s="250">
        <v>0</v>
      </c>
      <c r="BU33" s="254">
        <v>0</v>
      </c>
      <c r="BV33" s="250">
        <v>11797</v>
      </c>
      <c r="BW33" s="250">
        <v>8430</v>
      </c>
      <c r="BX33" s="250">
        <v>116</v>
      </c>
      <c r="BY33" s="294">
        <v>62</v>
      </c>
      <c r="BZ33" s="253">
        <v>228194</v>
      </c>
      <c r="CA33" s="253">
        <v>0</v>
      </c>
      <c r="CB33" s="262">
        <v>67.464583329999996</v>
      </c>
      <c r="CC33" s="253">
        <v>0.32225000000000004</v>
      </c>
      <c r="CD33" s="254">
        <v>0.53716666666666657</v>
      </c>
      <c r="CE33" s="254">
        <v>27.17</v>
      </c>
      <c r="CF33" s="254">
        <v>44.19</v>
      </c>
      <c r="CG33" s="259">
        <v>0.74047222199492702</v>
      </c>
      <c r="CH33" s="250">
        <v>1682351</v>
      </c>
      <c r="CI33" s="300">
        <f>+[4]Hoja3!$J34</f>
        <v>0.57999999999999996</v>
      </c>
      <c r="CJ33" s="250">
        <v>8.5797246326189125</v>
      </c>
      <c r="CK33" s="254">
        <v>10.199999999999999</v>
      </c>
      <c r="CL33" s="302">
        <v>170924</v>
      </c>
      <c r="CM33" s="253">
        <v>0</v>
      </c>
      <c r="CN33" s="254">
        <v>885096.84641093295</v>
      </c>
      <c r="CO33" s="254">
        <v>639581.91599999997</v>
      </c>
      <c r="CP33" s="254">
        <v>500790.54599999997</v>
      </c>
      <c r="CQ33" s="254">
        <v>41.402432528377922</v>
      </c>
      <c r="CR33" s="261">
        <v>963.87969124399388</v>
      </c>
      <c r="CS33" s="261">
        <v>20800400.101962857</v>
      </c>
      <c r="CT33" s="261">
        <v>39587116.665422425</v>
      </c>
      <c r="CU33" s="254">
        <v>5</v>
      </c>
      <c r="CV33" s="254">
        <v>213</v>
      </c>
      <c r="CW33" s="254">
        <v>89</v>
      </c>
      <c r="CX33" s="254">
        <v>5315915.9559485586</v>
      </c>
    </row>
    <row r="34" spans="1:102">
      <c r="A34" s="248" t="s">
        <v>437</v>
      </c>
      <c r="B34" s="250">
        <v>8905.5278697128997</v>
      </c>
      <c r="C34" s="251">
        <v>0.20151459999999999</v>
      </c>
      <c r="D34" s="250">
        <v>7294895</v>
      </c>
      <c r="E34" s="250">
        <v>3027570</v>
      </c>
      <c r="F34" s="56">
        <v>71856</v>
      </c>
      <c r="G34" s="250">
        <v>590287903.33242297</v>
      </c>
      <c r="H34" s="250">
        <v>395109022.78734398</v>
      </c>
      <c r="I34" s="250">
        <v>218205.38088350723</v>
      </c>
      <c r="J34" s="254">
        <v>69719</v>
      </c>
      <c r="K34" s="254">
        <v>52.671359376124158</v>
      </c>
      <c r="L34" s="253">
        <v>2.71</v>
      </c>
      <c r="M34" s="253">
        <v>2.06</v>
      </c>
      <c r="N34" s="253">
        <v>3.67</v>
      </c>
      <c r="O34" s="253">
        <v>0.49</v>
      </c>
      <c r="P34" s="253">
        <v>0.215</v>
      </c>
      <c r="Q34" s="254">
        <v>223</v>
      </c>
      <c r="R34" s="255">
        <v>461</v>
      </c>
      <c r="S34" s="254">
        <v>30912</v>
      </c>
      <c r="T34" s="251">
        <v>0.2780825890652377</v>
      </c>
      <c r="U34" s="254">
        <v>1834339</v>
      </c>
      <c r="V34" s="249">
        <v>41.97848839037681</v>
      </c>
      <c r="W34" s="250">
        <v>2961</v>
      </c>
      <c r="X34" s="256">
        <v>2945.01</v>
      </c>
      <c r="Y34" s="254">
        <v>60</v>
      </c>
      <c r="Z34" s="257">
        <v>62421.884647273037</v>
      </c>
      <c r="AA34" s="254">
        <v>0.19</v>
      </c>
      <c r="AB34" s="292">
        <v>4603.3</v>
      </c>
      <c r="AC34" s="254">
        <v>2197.3000000000002</v>
      </c>
      <c r="AD34" s="250">
        <v>0</v>
      </c>
      <c r="AE34" s="254">
        <v>149</v>
      </c>
      <c r="AF34" s="254">
        <v>852</v>
      </c>
      <c r="AG34" s="258">
        <f>[1]OK!$K34</f>
        <v>80.177976667624918</v>
      </c>
      <c r="AH34" s="253">
        <v>17.281099999999999</v>
      </c>
      <c r="AI34" s="259">
        <v>0.25445120576966418</v>
      </c>
      <c r="AJ34" s="250">
        <v>800117</v>
      </c>
      <c r="AK34" s="250">
        <v>232611</v>
      </c>
      <c r="AL34" s="253">
        <v>1.6613496096123515</v>
      </c>
      <c r="AM34" s="298">
        <v>920</v>
      </c>
      <c r="AN34" s="250">
        <v>1006990</v>
      </c>
      <c r="AO34" s="260">
        <v>0.52399685148474706</v>
      </c>
      <c r="AP34" s="259">
        <v>5.8359621451104099E-2</v>
      </c>
      <c r="AQ34" s="253">
        <v>82.893646980866393</v>
      </c>
      <c r="AR34" s="254">
        <v>65.183401836306871</v>
      </c>
      <c r="AS34" s="260">
        <v>4.2434568101190125E-2</v>
      </c>
      <c r="AT34" s="254">
        <v>523.10234588224705</v>
      </c>
      <c r="AU34" s="302">
        <v>67252</v>
      </c>
      <c r="AV34" s="254">
        <v>6.6353362164323899</v>
      </c>
      <c r="AW34" s="254">
        <v>21499900</v>
      </c>
      <c r="AX34" s="253">
        <v>53.24092950836787</v>
      </c>
      <c r="AY34" s="260">
        <v>7.9158340386362713E-3</v>
      </c>
      <c r="AZ34" s="254">
        <v>82.718695490504629</v>
      </c>
      <c r="BA34" s="258">
        <v>16.399999999999999</v>
      </c>
      <c r="BB34" s="254">
        <v>0</v>
      </c>
      <c r="BC34" s="254">
        <v>58.427628304730739</v>
      </c>
      <c r="BD34" s="254">
        <v>2.1</v>
      </c>
      <c r="BE34" s="254">
        <v>24.43</v>
      </c>
      <c r="BF34" s="261">
        <v>649079</v>
      </c>
      <c r="BG34" s="254">
        <v>19.805391632321776</v>
      </c>
      <c r="BH34" s="300">
        <f>[2]Promedios!$K66</f>
        <v>0.64750000000000008</v>
      </c>
      <c r="BI34" s="250">
        <v>9753053.0799086448</v>
      </c>
      <c r="BJ34" s="254">
        <v>289416769</v>
      </c>
      <c r="BK34" s="261">
        <v>1338855.02</v>
      </c>
      <c r="BL34" s="254">
        <v>266021</v>
      </c>
      <c r="BM34" s="254">
        <v>68.7</v>
      </c>
      <c r="BN34" s="250">
        <v>254591</v>
      </c>
      <c r="BO34" s="261">
        <v>1922501</v>
      </c>
      <c r="BP34" s="250">
        <v>67906.250327999995</v>
      </c>
      <c r="BQ34" s="253">
        <v>8.6376892098319686</v>
      </c>
      <c r="BR34" s="253">
        <f>+[3]Hoja1!$Z36</f>
        <v>0.73025312564934441</v>
      </c>
      <c r="BS34" s="254">
        <v>51884.201623000001</v>
      </c>
      <c r="BT34" s="250">
        <v>78030.366666666669</v>
      </c>
      <c r="BU34" s="254">
        <v>15</v>
      </c>
      <c r="BV34" s="250">
        <v>57275</v>
      </c>
      <c r="BW34" s="250">
        <v>117052</v>
      </c>
      <c r="BX34" s="250">
        <v>1024</v>
      </c>
      <c r="BY34" s="294">
        <v>514</v>
      </c>
      <c r="BZ34" s="253">
        <v>2541660</v>
      </c>
      <c r="CA34" s="253">
        <v>0.69583611667779999</v>
      </c>
      <c r="CB34" s="262">
        <v>84.786444639999999</v>
      </c>
      <c r="CC34" s="253">
        <v>0.26587500000000003</v>
      </c>
      <c r="CD34" s="254">
        <v>0.16616666666666666</v>
      </c>
      <c r="CE34" s="254">
        <v>37.04</v>
      </c>
      <c r="CF34" s="254">
        <v>53.49</v>
      </c>
      <c r="CG34" s="259">
        <v>0.68878760141565154</v>
      </c>
      <c r="CH34" s="250">
        <v>0</v>
      </c>
      <c r="CI34" s="300">
        <f>+[4]Hoja3!$J35</f>
        <v>0.33844526676953024</v>
      </c>
      <c r="CJ34" s="250">
        <v>0</v>
      </c>
      <c r="CK34" s="254">
        <v>6.9</v>
      </c>
      <c r="CL34" s="302">
        <v>781993</v>
      </c>
      <c r="CM34" s="253">
        <v>4.0463797799784621E-3</v>
      </c>
      <c r="CN34" s="254">
        <v>9435611.9706787597</v>
      </c>
      <c r="CO34" s="254">
        <v>2729167.2910000002</v>
      </c>
      <c r="CP34" s="254">
        <v>2878659.5660000001</v>
      </c>
      <c r="CQ34" s="254">
        <v>54.788403812254636</v>
      </c>
      <c r="CR34" s="261">
        <v>8538.9619117234415</v>
      </c>
      <c r="CS34" s="261">
        <v>209436741.75494009</v>
      </c>
      <c r="CT34" s="261">
        <v>322983353.05097258</v>
      </c>
      <c r="CU34" s="254">
        <v>15</v>
      </c>
      <c r="CV34" s="254">
        <v>548</v>
      </c>
      <c r="CW34" s="254">
        <v>463</v>
      </c>
      <c r="CX34" s="254">
        <v>42831694.791267894</v>
      </c>
    </row>
    <row r="35" spans="1:102">
      <c r="A35" s="248" t="s">
        <v>438</v>
      </c>
      <c r="B35" s="250">
        <v>3018.5517446990871</v>
      </c>
      <c r="C35" s="251">
        <v>0.23490330000000001</v>
      </c>
      <c r="D35" s="250">
        <v>1945840</v>
      </c>
      <c r="E35" s="250">
        <v>916247</v>
      </c>
      <c r="F35" s="56">
        <v>39671</v>
      </c>
      <c r="G35" s="250">
        <v>175015846.89185601</v>
      </c>
      <c r="H35" s="250">
        <v>122324812.482925</v>
      </c>
      <c r="I35" s="250">
        <v>84519.256354685043</v>
      </c>
      <c r="J35" s="254">
        <v>54810</v>
      </c>
      <c r="K35" s="254">
        <v>37.781463451689888</v>
      </c>
      <c r="L35" s="253">
        <v>2.5</v>
      </c>
      <c r="M35" s="253">
        <v>2.4</v>
      </c>
      <c r="N35" s="253">
        <v>2.62</v>
      </c>
      <c r="O35" s="253">
        <v>0.49</v>
      </c>
      <c r="P35" s="253">
        <v>0.66700000000000004</v>
      </c>
      <c r="Q35" s="254">
        <v>85</v>
      </c>
      <c r="R35" s="255">
        <v>34</v>
      </c>
      <c r="S35" s="254">
        <v>4405</v>
      </c>
      <c r="T35" s="251">
        <v>0.2780825890652377</v>
      </c>
      <c r="U35" s="254">
        <v>1395342</v>
      </c>
      <c r="V35" s="249">
        <v>2.9594137542277337</v>
      </c>
      <c r="W35" s="250">
        <v>835</v>
      </c>
      <c r="X35" s="256">
        <v>4815.05</v>
      </c>
      <c r="Y35" s="254">
        <v>18</v>
      </c>
      <c r="Z35" s="257">
        <v>2115.1148734007811</v>
      </c>
      <c r="AA35" s="254">
        <v>0.06</v>
      </c>
      <c r="AB35" s="292">
        <v>130.69999999999999</v>
      </c>
      <c r="AC35" s="254">
        <v>591.29999999999995</v>
      </c>
      <c r="AD35" s="250">
        <v>0</v>
      </c>
      <c r="AE35" s="254">
        <v>3</v>
      </c>
      <c r="AF35" s="254">
        <v>362</v>
      </c>
      <c r="AG35" s="258">
        <f>[1]OK!$K35</f>
        <v>80.12264058248256</v>
      </c>
      <c r="AH35" s="253">
        <v>14.6289</v>
      </c>
      <c r="AI35" s="259">
        <v>0.30248125669403786</v>
      </c>
      <c r="AJ35" s="250">
        <v>252315</v>
      </c>
      <c r="AK35" s="250">
        <v>68525</v>
      </c>
      <c r="AL35" s="253">
        <v>2.1825288037641508</v>
      </c>
      <c r="AM35" s="298">
        <v>172</v>
      </c>
      <c r="AN35" s="250">
        <v>332024</v>
      </c>
      <c r="AO35" s="260">
        <v>0.60280018219007181</v>
      </c>
      <c r="AP35" s="259">
        <v>7.9631181894383909E-2</v>
      </c>
      <c r="AQ35" s="253">
        <v>78.226204175571269</v>
      </c>
      <c r="AR35" s="254">
        <v>58.639585007671513</v>
      </c>
      <c r="AS35" s="260">
        <v>8.5778626358395185E-3</v>
      </c>
      <c r="AT35" s="254">
        <v>521.67137511538431</v>
      </c>
      <c r="AU35" s="302">
        <v>42477</v>
      </c>
      <c r="AV35" s="254">
        <v>6.1049099891869023</v>
      </c>
      <c r="AW35" s="254">
        <v>1844300</v>
      </c>
      <c r="AX35" s="253">
        <v>49.534261608109638</v>
      </c>
      <c r="AY35" s="260">
        <v>5.8699374237769124E-3</v>
      </c>
      <c r="AZ35" s="254">
        <v>26.303948464221556</v>
      </c>
      <c r="BA35" s="258">
        <v>7.3</v>
      </c>
      <c r="BB35" s="254">
        <v>0</v>
      </c>
      <c r="BC35" s="254">
        <v>74.695816416365872</v>
      </c>
      <c r="BD35" s="254">
        <v>15.5</v>
      </c>
      <c r="BE35" s="254">
        <v>26.6</v>
      </c>
      <c r="BF35" s="261">
        <v>97272</v>
      </c>
      <c r="BG35" s="254">
        <v>3.8329553832139411</v>
      </c>
      <c r="BH35" s="300">
        <f>[2]Promedios!$K67</f>
        <v>0.65150000000000008</v>
      </c>
      <c r="BI35" s="250">
        <v>4797812.0114430143</v>
      </c>
      <c r="BJ35" s="254">
        <v>73352300</v>
      </c>
      <c r="BK35" s="261">
        <v>678110.86749999993</v>
      </c>
      <c r="BL35" s="254">
        <v>99850</v>
      </c>
      <c r="BM35" s="254">
        <v>76.400000000000006</v>
      </c>
      <c r="BN35" s="250">
        <v>95166</v>
      </c>
      <c r="BO35" s="261">
        <v>477594</v>
      </c>
      <c r="BP35" s="250">
        <v>27743.208949</v>
      </c>
      <c r="BQ35" s="253">
        <v>6.1550888529886914</v>
      </c>
      <c r="BR35" s="253">
        <f>+[3]Hoja1!$Z37</f>
        <v>1.7516816143497758</v>
      </c>
      <c r="BS35" s="254">
        <v>3572</v>
      </c>
      <c r="BT35" s="250">
        <v>28551</v>
      </c>
      <c r="BU35" s="254">
        <v>25</v>
      </c>
      <c r="BV35" s="250">
        <v>10148</v>
      </c>
      <c r="BW35" s="250">
        <v>26036</v>
      </c>
      <c r="BX35" s="250">
        <v>367</v>
      </c>
      <c r="BY35" s="294">
        <v>160</v>
      </c>
      <c r="BZ35" s="253">
        <v>1285496</v>
      </c>
      <c r="CA35" s="253">
        <v>0.50414660583297621</v>
      </c>
      <c r="CB35" s="262">
        <v>77.289732139999998</v>
      </c>
      <c r="CC35" s="253">
        <v>0.18112500000000004</v>
      </c>
      <c r="CD35" s="254">
        <v>0.5585</v>
      </c>
      <c r="CE35" s="254">
        <v>47.38</v>
      </c>
      <c r="CF35" s="254">
        <v>65.12</v>
      </c>
      <c r="CG35" s="259">
        <v>0.86921573353039627</v>
      </c>
      <c r="CH35" s="250">
        <v>17724621</v>
      </c>
      <c r="CI35" s="300">
        <f>+[4]Hoja3!$J36</f>
        <v>6.4341599989515968E-2</v>
      </c>
      <c r="CJ35" s="250">
        <v>110.44506231226013</v>
      </c>
      <c r="CK35" s="254">
        <v>5</v>
      </c>
      <c r="CL35" s="302">
        <v>295062</v>
      </c>
      <c r="CM35" s="253">
        <v>1.8134779028273401E-2</v>
      </c>
      <c r="CN35" s="254">
        <v>4316429.7975435201</v>
      </c>
      <c r="CO35" s="254">
        <v>1386373.7660000001</v>
      </c>
      <c r="CP35" s="254">
        <v>1090434.128</v>
      </c>
      <c r="CQ35" s="254">
        <v>2.276579489095838</v>
      </c>
      <c r="CR35" s="261">
        <v>1920.1931773124338</v>
      </c>
      <c r="CS35" s="261">
        <v>41440143.623073101</v>
      </c>
      <c r="CT35" s="261">
        <v>120242752.42556323</v>
      </c>
      <c r="CU35" s="254">
        <v>15</v>
      </c>
      <c r="CV35" s="254">
        <v>114</v>
      </c>
      <c r="CW35" s="254">
        <v>377</v>
      </c>
      <c r="CX35" s="254">
        <v>13927772.512483371</v>
      </c>
    </row>
    <row r="36" spans="1:102">
      <c r="A36" s="248" t="s">
        <v>439</v>
      </c>
      <c r="B36" s="250">
        <v>2053.7557852769487</v>
      </c>
      <c r="C36" s="251">
        <v>0.23494409999999999</v>
      </c>
      <c r="D36" s="250">
        <v>1377708</v>
      </c>
      <c r="E36" s="250">
        <v>548894</v>
      </c>
      <c r="F36" s="56">
        <v>75416</v>
      </c>
      <c r="G36" s="250">
        <v>113954550.677929</v>
      </c>
      <c r="H36" s="250">
        <v>69298754.765414998</v>
      </c>
      <c r="I36" s="250">
        <v>50875.094615293805</v>
      </c>
      <c r="J36" s="254">
        <v>14317</v>
      </c>
      <c r="K36" s="254">
        <v>61.433270145603636</v>
      </c>
      <c r="L36" s="253">
        <v>2.5</v>
      </c>
      <c r="M36" s="253">
        <v>2.5299999999999998</v>
      </c>
      <c r="N36" s="253">
        <v>2.33</v>
      </c>
      <c r="O36" s="253">
        <v>0.91</v>
      </c>
      <c r="P36" s="253">
        <v>0.65600000000000003</v>
      </c>
      <c r="Q36" s="254">
        <v>34</v>
      </c>
      <c r="R36" s="255">
        <v>140</v>
      </c>
      <c r="S36" s="254">
        <v>19317</v>
      </c>
      <c r="T36" s="251">
        <v>0.25394162889634481</v>
      </c>
      <c r="U36" s="254">
        <v>1102950</v>
      </c>
      <c r="V36" s="249">
        <v>4.0389641244951298</v>
      </c>
      <c r="W36" s="250">
        <v>765</v>
      </c>
      <c r="X36" s="256">
        <v>11.25</v>
      </c>
      <c r="Y36" s="254">
        <v>17</v>
      </c>
      <c r="Z36" s="257">
        <v>10276.506135340567</v>
      </c>
      <c r="AA36" s="254">
        <v>0.84</v>
      </c>
      <c r="AB36" s="292">
        <v>875</v>
      </c>
      <c r="AC36" s="254">
        <v>403.33</v>
      </c>
      <c r="AD36" s="250">
        <v>0.5</v>
      </c>
      <c r="AE36" s="254">
        <v>6</v>
      </c>
      <c r="AF36" s="254">
        <v>234</v>
      </c>
      <c r="AG36" s="258">
        <f>[1]OK!$K36</f>
        <v>88.962699389823186</v>
      </c>
      <c r="AH36" s="253">
        <v>16.304300000000001</v>
      </c>
      <c r="AI36" s="259">
        <v>0.23152173913043478</v>
      </c>
      <c r="AJ36" s="250">
        <v>113220</v>
      </c>
      <c r="AK36" s="250">
        <v>30001</v>
      </c>
      <c r="AL36" s="253">
        <v>2.2259163804434232</v>
      </c>
      <c r="AM36" s="298">
        <v>169</v>
      </c>
      <c r="AN36" s="250">
        <v>186323</v>
      </c>
      <c r="AO36" s="260">
        <v>0.5366937884500893</v>
      </c>
      <c r="AP36" s="259">
        <v>0.03</v>
      </c>
      <c r="AQ36" s="253">
        <v>79.896607629011044</v>
      </c>
      <c r="AR36" s="254">
        <v>60.363907214300916</v>
      </c>
      <c r="AS36" s="260">
        <v>4.958590165670484E-3</v>
      </c>
      <c r="AT36" s="254">
        <v>536.05328252281299</v>
      </c>
      <c r="AU36" s="302">
        <v>232345</v>
      </c>
      <c r="AV36" s="254">
        <v>49.941750853943233</v>
      </c>
      <c r="AW36" s="254">
        <v>682000</v>
      </c>
      <c r="AX36" s="253">
        <v>58.331398783187119</v>
      </c>
      <c r="AY36" s="260">
        <v>4.0502268599655444E-2</v>
      </c>
      <c r="AZ36" s="254">
        <v>11.282488750365523</v>
      </c>
      <c r="BA36" s="258">
        <v>3.7</v>
      </c>
      <c r="BB36" s="254">
        <v>0</v>
      </c>
      <c r="BC36" s="254">
        <v>59.4</v>
      </c>
      <c r="BD36" s="254">
        <v>6</v>
      </c>
      <c r="BE36" s="254">
        <v>26.83</v>
      </c>
      <c r="BF36" s="261">
        <v>119292</v>
      </c>
      <c r="BG36" s="254">
        <v>9.0766816327382962</v>
      </c>
      <c r="BH36" s="300">
        <f>[2]Promedios!$K68</f>
        <v>0.67766666666666675</v>
      </c>
      <c r="BI36" s="250">
        <v>913601.95349781145</v>
      </c>
      <c r="BJ36" s="254">
        <v>197203985</v>
      </c>
      <c r="BK36" s="261">
        <v>1044288.1775</v>
      </c>
      <c r="BL36" s="254">
        <v>63661</v>
      </c>
      <c r="BM36" s="254">
        <v>56.4</v>
      </c>
      <c r="BN36" s="250">
        <v>52025</v>
      </c>
      <c r="BO36" s="261">
        <v>382294</v>
      </c>
      <c r="BP36" s="250">
        <v>15609.154648</v>
      </c>
      <c r="BQ36" s="253">
        <v>5.7983019258645685</v>
      </c>
      <c r="BR36" s="253">
        <f>+[3]Hoja1!$Z38</f>
        <v>5.9425592225547854</v>
      </c>
      <c r="BS36" s="254">
        <v>0.12356200000000001</v>
      </c>
      <c r="BT36" s="250">
        <v>9936</v>
      </c>
      <c r="BU36" s="254">
        <v>7</v>
      </c>
      <c r="BV36" s="250">
        <v>6026</v>
      </c>
      <c r="BW36" s="250">
        <v>12441</v>
      </c>
      <c r="BX36" s="250">
        <v>276</v>
      </c>
      <c r="BY36" s="294">
        <v>99</v>
      </c>
      <c r="BZ36" s="253">
        <v>384284</v>
      </c>
      <c r="CA36" s="253">
        <v>0.13259785721862735</v>
      </c>
      <c r="CB36" s="262">
        <v>75.495982139999995</v>
      </c>
      <c r="CC36" s="253">
        <v>0.38675000000000004</v>
      </c>
      <c r="CD36" s="254">
        <v>0.33816666666666667</v>
      </c>
      <c r="CE36" s="254">
        <v>27.21</v>
      </c>
      <c r="CF36" s="254">
        <v>51.16</v>
      </c>
      <c r="CG36" s="259">
        <v>0.81336727998258607</v>
      </c>
      <c r="CH36" s="250">
        <v>8650202</v>
      </c>
      <c r="CI36" s="300">
        <f>+[4]Hoja3!$J37</f>
        <v>0.14368805897557713</v>
      </c>
      <c r="CJ36" s="250">
        <v>28.644148838091581</v>
      </c>
      <c r="CK36" s="254">
        <v>6.1</v>
      </c>
      <c r="CL36" s="302">
        <v>128228</v>
      </c>
      <c r="CM36" s="253">
        <v>1.1818767288160645E-3</v>
      </c>
      <c r="CN36" s="254">
        <v>2393533.5060328599</v>
      </c>
      <c r="CO36" s="254">
        <v>983131.89</v>
      </c>
      <c r="CP36" s="254">
        <v>554247.01800000004</v>
      </c>
      <c r="CQ36" s="254">
        <v>127.51318341889929</v>
      </c>
      <c r="CR36" s="261">
        <v>5345.419262061575</v>
      </c>
      <c r="CS36" s="261">
        <v>46787301.507476971</v>
      </c>
      <c r="CT36" s="261">
        <v>50972997.732505605</v>
      </c>
      <c r="CU36" s="254">
        <v>2</v>
      </c>
      <c r="CV36" s="254">
        <v>80</v>
      </c>
      <c r="CW36" s="254">
        <v>142</v>
      </c>
      <c r="CX36" s="254">
        <v>9101890.1685229652</v>
      </c>
    </row>
    <row r="37" spans="1:102" s="46" customFormat="1">
      <c r="P37" s="46">
        <v>0.39766666666666667</v>
      </c>
      <c r="AU37" s="63"/>
      <c r="CL37" s="47">
        <v>494733</v>
      </c>
    </row>
    <row r="38" spans="1:102" ht="45">
      <c r="A38" s="17" t="s">
        <v>440</v>
      </c>
      <c r="D38" s="20" t="s">
        <v>349</v>
      </c>
      <c r="E38" s="29" t="s">
        <v>353</v>
      </c>
      <c r="F38" s="58" t="s">
        <v>321</v>
      </c>
      <c r="L38" s="311" t="s">
        <v>512</v>
      </c>
      <c r="M38" s="311"/>
      <c r="N38" s="311"/>
      <c r="O38" s="311"/>
      <c r="P38" t="s">
        <v>510</v>
      </c>
      <c r="Z38" t="s">
        <v>207</v>
      </c>
      <c r="AP38" s="49"/>
      <c r="AQ38" s="49"/>
      <c r="AR38" s="49"/>
      <c r="AS38" s="50"/>
      <c r="AT38" s="50"/>
      <c r="AU38" s="64"/>
      <c r="AV38" s="50"/>
      <c r="AW38" s="50"/>
      <c r="AX38" s="50"/>
      <c r="CF38" t="s">
        <v>443</v>
      </c>
      <c r="CJ38" t="s">
        <v>144</v>
      </c>
      <c r="CL38" s="28"/>
    </row>
    <row r="39" spans="1:102">
      <c r="CL39" s="28"/>
    </row>
    <row r="40" spans="1:102">
      <c r="CL40" s="28"/>
    </row>
    <row r="41" spans="1:102">
      <c r="CL41" s="28"/>
    </row>
    <row r="42" spans="1:102">
      <c r="CL42" s="28"/>
    </row>
    <row r="43" spans="1:102">
      <c r="CL43" s="28"/>
    </row>
    <row r="44" spans="1:102">
      <c r="CL44" s="28"/>
    </row>
    <row r="45" spans="1:102">
      <c r="CL45" s="28"/>
    </row>
    <row r="46" spans="1:102">
      <c r="CL46" s="28"/>
    </row>
    <row r="47" spans="1:102">
      <c r="CL47" s="28"/>
    </row>
    <row r="48" spans="1:102">
      <c r="CL48" s="28"/>
    </row>
    <row r="49" spans="90:90">
      <c r="CL49" s="28"/>
    </row>
    <row r="50" spans="90:90">
      <c r="CL50" s="28"/>
    </row>
    <row r="51" spans="90:90">
      <c r="CL51" s="28"/>
    </row>
    <row r="52" spans="90:90">
      <c r="CL52" s="28"/>
    </row>
    <row r="53" spans="90:90">
      <c r="CL53" s="28"/>
    </row>
    <row r="54" spans="90:90">
      <c r="CL54" s="28"/>
    </row>
    <row r="55" spans="90:90">
      <c r="CL55" s="28"/>
    </row>
    <row r="56" spans="90:90">
      <c r="CL56" s="28"/>
    </row>
  </sheetData>
  <dataConsolidate/>
  <mergeCells count="12">
    <mergeCell ref="L38:O38"/>
    <mergeCell ref="D1:I1"/>
    <mergeCell ref="J1:R1"/>
    <mergeCell ref="S1:AF1"/>
    <mergeCell ref="CB1:CL1"/>
    <mergeCell ref="CM1:CR1"/>
    <mergeCell ref="CS1:CX1"/>
    <mergeCell ref="AG1:AU1"/>
    <mergeCell ref="AV1:BA1"/>
    <mergeCell ref="BB1:BD1"/>
    <mergeCell ref="BE1:BK1"/>
    <mergeCell ref="BL1:CA1"/>
  </mergeCells>
  <phoneticPr fontId="27" type="noConversion"/>
  <pageMargins left="0.7" right="0.7" top="0.75" bottom="0.75" header="0.3" footer="0.3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M39"/>
  <sheetViews>
    <sheetView zoomScale="70" zoomScaleNormal="70" zoomScalePageLayoutView="70" workbookViewId="0">
      <selection activeCell="A2" sqref="A2:A5"/>
    </sheetView>
  </sheetViews>
  <sheetFormatPr baseColWidth="10" defaultRowHeight="15"/>
  <cols>
    <col min="2" max="17" width="11.5703125" bestFit="1" customWidth="1"/>
    <col min="18" max="18" width="13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83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55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'01 (raw)'!B5</f>
        <v>1422.4087220097194</v>
      </c>
      <c r="C6" s="265">
        <f>'01 (raw)'!C5</f>
        <v>0.25529661156716177</v>
      </c>
      <c r="D6" s="266">
        <f>+'01 (raw)'!J5/('01 (raw)'!D5/100000)</f>
        <v>1236.288803498024</v>
      </c>
      <c r="E6" s="266">
        <f>+'01 (raw)'!K5</f>
        <v>37</v>
      </c>
      <c r="F6" s="267">
        <f>+'01 (raw)'!L5</f>
        <v>4.05</v>
      </c>
      <c r="G6" s="267">
        <f>+'01 (raw)'!M5</f>
        <v>3.42</v>
      </c>
      <c r="H6" s="267">
        <f>+'01 (raw)'!N5</f>
        <v>3.54</v>
      </c>
      <c r="I6" s="267">
        <f>+'01 (raw)'!O5</f>
        <v>2.7</v>
      </c>
      <c r="J6" s="267">
        <f>+'01 (raw)'!P5</f>
        <v>0.19299999999999998</v>
      </c>
      <c r="K6" s="268">
        <f>+'01 (raw)'!Q5/('01 (raw)'!E5)*100000</f>
        <v>14.73762926128998</v>
      </c>
      <c r="L6" s="268">
        <f>+'01 (raw)'!R5/('01 (raw)'!D5/100000)</f>
        <v>2.3713320390671799</v>
      </c>
      <c r="M6" s="265">
        <f>+'01 (raw)'!S5/'01 (raw)'!U5</f>
        <v>3.7358473268446227E-2</v>
      </c>
      <c r="N6" s="265">
        <f>+'01 (raw)'!T5</f>
        <v>0.20437977694497764</v>
      </c>
      <c r="O6" s="268">
        <f>'01 (raw)'!V5</f>
        <v>5</v>
      </c>
      <c r="P6" s="270">
        <f>+'01 (raw)'!X5/('01 (raw)'!F5/'01 (raw)'!W5)</f>
        <v>0</v>
      </c>
      <c r="Q6" s="268">
        <f>+'01 (raw)'!Y5/('01 (raw)'!I5/10000)</f>
        <v>1.2725012248416085</v>
      </c>
      <c r="R6" s="271">
        <f>+'01 (raw)'!Z5</f>
        <v>3760.8532803101316</v>
      </c>
      <c r="S6" s="271">
        <f>+'01 (raw)'!AA5</f>
        <v>1.5122431610942251</v>
      </c>
      <c r="T6" s="271">
        <f>+'01 (raw)'!AB5</f>
        <v>2219</v>
      </c>
      <c r="U6" s="271">
        <f>+'01 (raw)'!AD5</f>
        <v>0</v>
      </c>
      <c r="V6" s="271">
        <f>'01 (raw)'!AE5</f>
        <v>6</v>
      </c>
      <c r="W6" s="272">
        <f>+'01 (raw)'!AF5/'01 (raw)'!AC5</f>
        <v>0.85170516280536956</v>
      </c>
      <c r="X6" s="267">
        <f>+'01 (raw)'!AG5</f>
        <v>94.757014215588399</v>
      </c>
      <c r="Y6" s="267">
        <f>+'01 (raw)'!AH5</f>
        <v>17.207000000000001</v>
      </c>
      <c r="Z6" s="265">
        <f>+'01 (raw)'!AI5</f>
        <v>0.19714181018688165</v>
      </c>
      <c r="AA6" s="273">
        <f>'01 (raw)'!AJ5/'01 (raw)'!AK5</f>
        <v>2.3299646163540304</v>
      </c>
      <c r="AB6" s="267">
        <f>'01 (raw)'!AL5</f>
        <v>1.8640731854928092</v>
      </c>
      <c r="AC6" s="274">
        <f>+'01 (raw)'!AM5/('01 (raw)'!D5/100000)</f>
        <v>9.5884295492716412</v>
      </c>
      <c r="AD6" s="265">
        <f>+'01 (raw)'!AN5/'01 (raw)'!E5</f>
        <v>0.40079255695138494</v>
      </c>
      <c r="AE6" s="275">
        <f>+'01 (raw)'!AO5</f>
        <v>0.61108360291366826</v>
      </c>
      <c r="AF6" s="276">
        <f>+'01 (raw)'!AP5</f>
        <v>4.5</v>
      </c>
      <c r="AG6" s="266">
        <f>+'01 (raw)'!AQ5</f>
        <v>75.5</v>
      </c>
      <c r="AH6" s="266">
        <f>+'01 (raw)'!AR5</f>
        <v>56.5</v>
      </c>
      <c r="AI6" s="266">
        <f>+'01 (raw)'!AS5</f>
        <v>1.4117410129896285E-2</v>
      </c>
      <c r="AJ6" s="266">
        <f>+'01 (raw)'!AT5</f>
        <v>504.73</v>
      </c>
      <c r="AK6" s="265">
        <f>+'01 (raw)'!AU5/'01 (raw)'!E5</f>
        <v>7.6748933568771507E-2</v>
      </c>
      <c r="AL6" s="278">
        <f>+'01 (raw)'!AV5</f>
        <v>2.1961822862900284</v>
      </c>
      <c r="AM6" s="279">
        <f>+'01 (raw)'!AW5/'01 (raw)'!G5</f>
        <v>3.1716852239809905E-3</v>
      </c>
      <c r="AN6" s="273">
        <f>'01 (raw)'!AX5</f>
        <v>66.116595035091265</v>
      </c>
      <c r="AO6" s="279">
        <f>+'01 (raw)'!AY5</f>
        <v>2.7931962338859972E-2</v>
      </c>
      <c r="AP6" s="268">
        <f>+'01 (raw)'!AZ5</f>
        <v>9.1807490421031623</v>
      </c>
      <c r="AQ6" s="268">
        <f>('01 (raw)'!H5*1000)/'01 (raw)'!D5</f>
        <v>75017.10750931708</v>
      </c>
      <c r="AR6" s="268">
        <f>'01 (raw)'!E5/'01 (raw)'!D5</f>
        <v>0.37777278308807233</v>
      </c>
      <c r="AS6" s="275">
        <f>+'01 (raw)'!BA5</f>
        <v>5.8859813430024364</v>
      </c>
      <c r="AT6" s="268">
        <f>+'01 (raw)'!BB5</f>
        <v>0</v>
      </c>
      <c r="AU6" s="275">
        <f>+'01 (raw)'!BC5</f>
        <v>66.599999999999994</v>
      </c>
      <c r="AV6" s="275">
        <f>+'01 (raw)'!BD5</f>
        <v>0</v>
      </c>
      <c r="AW6" s="268">
        <f>+'01 (raw)'!BE5</f>
        <v>24.08</v>
      </c>
      <c r="AX6" s="280">
        <f>'01 (raw)'!BG5</f>
        <v>12.061419555810247</v>
      </c>
      <c r="AY6" s="280">
        <f>'10 (raw)'!BH5*10</f>
        <v>7.6049999999999995</v>
      </c>
      <c r="AZ6" s="265">
        <f>+'01 (raw)'!BI5/'01 (raw)'!G5</f>
        <v>1.2108724596318293E-2</v>
      </c>
      <c r="BA6" s="268">
        <f>1/('01 (raw)'!BJ5/'01 (raw)'!G5)</f>
        <v>2.0334047884361581</v>
      </c>
      <c r="BB6" s="268">
        <f>+'01 (raw)'!BJ5/'01 (raw)'!E5</f>
        <v>87.724166121775639</v>
      </c>
      <c r="BC6" s="281">
        <f>+'01 (raw)'!BK5/'01 (raw)'!BF5</f>
        <v>3.1284591339523766</v>
      </c>
      <c r="BD6" s="265">
        <f>+'01 (raw)'!BL5/'01 (raw)'!BO5</f>
        <v>0.15028263856045762</v>
      </c>
      <c r="BE6" s="268">
        <f>+'01 (raw)'!BM5</f>
        <v>29.4</v>
      </c>
      <c r="BF6" s="265">
        <f>+'01 (raw)'!BN5/'01 (raw)'!BO5</f>
        <v>6.4864986600004504E-2</v>
      </c>
      <c r="BG6" s="279">
        <f>+'01 (raw)'!BP5/('01 (raw)'!G5/1000)</f>
        <v>0.12296771339241851</v>
      </c>
      <c r="BH6" s="267">
        <f>+'01 (raw)'!BQ5</f>
        <v>8.5740072202166058</v>
      </c>
      <c r="BI6" s="267">
        <f>+'01 (raw)'!BR5</f>
        <v>8.8457608902373757</v>
      </c>
      <c r="BJ6" s="267">
        <f>+'01 (raw)'!BS5</f>
        <v>0.97330100000000019</v>
      </c>
      <c r="BK6" s="264">
        <f>+'01 (raw)'!BT5/('01 (raw)'!E5/1000)</f>
        <v>30.375891421881015</v>
      </c>
      <c r="BL6" s="268">
        <f>+'01 (raw)'!BU5</f>
        <v>11</v>
      </c>
      <c r="BM6" s="281">
        <f>+'01 (raw)'!BV5/('01 (raw)'!D5/1000)</f>
        <v>4.5684227239594231</v>
      </c>
      <c r="BN6" s="264">
        <f>'01 (raw)'!BW5/('01 (raw)'!E5/1000)</f>
        <v>51.658119751425318</v>
      </c>
      <c r="BO6" s="264">
        <f>'01 (raw)'!BX5/('01 (raw)'!D5/10000)</f>
        <v>0.49066810443925457</v>
      </c>
      <c r="BP6" s="264">
        <f>+'01 (raw)'!BY5/('01 (raw)'!D5/100000)</f>
        <v>6.9077933311956983</v>
      </c>
      <c r="BQ6" s="267">
        <f>+'01 (raw)'!BZ5/('01 (raw)'!G5/1000)</f>
        <v>3.4332995300342994</v>
      </c>
      <c r="BR6" s="267">
        <f>+'01 (raw)'!CA5</f>
        <v>1.7777777777777779</v>
      </c>
      <c r="BS6" s="282">
        <f>+'01 (raw)'!CB5</f>
        <v>80.172179760000006</v>
      </c>
      <c r="BT6" s="283">
        <f>+'01 (raw)'!CC5</f>
        <v>0.1205</v>
      </c>
      <c r="BU6" s="283">
        <f>+'01 (raw)'!CD5</f>
        <v>0.13766666666666666</v>
      </c>
      <c r="BV6" s="284">
        <f>+'01 (raw)'!CE5</f>
        <v>38.67</v>
      </c>
      <c r="BW6" s="284">
        <f>+'01 (raw)'!CF5</f>
        <v>69.05</v>
      </c>
      <c r="BX6" s="265">
        <f>+'01 (raw)'!CG5</f>
        <v>0.93175796375433662</v>
      </c>
      <c r="BY6" s="278">
        <f>+'01 (raw)'!CH5/('01 (raw)'!G5/1000)</f>
        <v>0</v>
      </c>
      <c r="BZ6" s="268">
        <f>+'01 (raw)'!CI5</f>
        <v>2.6795558626338054</v>
      </c>
      <c r="CA6" s="280">
        <f>+'01 (raw)'!CJ5</f>
        <v>22.198500534970613</v>
      </c>
      <c r="CB6" s="268">
        <f>+'01 (raw)'!CK5</f>
        <v>4.5</v>
      </c>
      <c r="CC6" s="265">
        <f>+'01 (raw)'!CL5/'01 (raw)'!E5</f>
        <v>0.2247051791850091</v>
      </c>
      <c r="CD6" s="265">
        <f>+'01 (raw)'!CM5</f>
        <v>1.1449548135818259E-3</v>
      </c>
      <c r="CE6" s="265">
        <f>+'01 (raw)'!CN5/'01 (raw)'!G5</f>
        <v>2.630591692720986E-2</v>
      </c>
      <c r="CF6" s="265">
        <f>('01 (raw)'!CO5+'01 (raw)'!CP5)/'01 (raw)'!CX5</f>
        <v>1.198802886201777</v>
      </c>
      <c r="CG6" s="268">
        <f>+'01 (raw)'!CQ5/('01 (raw)'!CX5/1000000)</f>
        <v>14.802813007357168</v>
      </c>
      <c r="CH6" s="281">
        <f>+'01 (raw)'!CR5/('01 (raw)'!D5/1000)</f>
        <v>0.46395626851314387</v>
      </c>
      <c r="CI6" s="273">
        <f>('02 (raw)'!CS5-'01 (raw)'!CS5)/'01 (raw)'!CS5</f>
        <v>8.9241356570804523E-2</v>
      </c>
      <c r="CJ6" s="273">
        <f>('04 (raw)'!CT5-'03 (raw)'!CT5)/'03 (raw)'!CT5</f>
        <v>0.11521814136791601</v>
      </c>
      <c r="CK6" s="285">
        <f>+'01 (raw)'!CU5/('01 (raw)'!D5/1000000)</f>
        <v>2.0620278600584174</v>
      </c>
      <c r="CL6" s="268">
        <f>+'01 (raw)'!CV5/('01 (raw)'!I5/1000)</f>
        <v>0.47718795931560326</v>
      </c>
      <c r="CM6" s="268">
        <f>+'01 (raw)'!CW5/('01 (raw)'!E5/10000)</f>
        <v>0.95521671137990605</v>
      </c>
    </row>
    <row r="7" spans="1:91">
      <c r="A7" s="263" t="s">
        <v>331</v>
      </c>
      <c r="B7" s="264">
        <f>'01 (raw)'!B6</f>
        <v>3386.3730114157679</v>
      </c>
      <c r="C7" s="265">
        <f>'01 (raw)'!C6</f>
        <v>0.26234308704456261</v>
      </c>
      <c r="D7" s="266">
        <f>+'01 (raw)'!J6/('01 (raw)'!D6/100000)</f>
        <v>3698.2280288236893</v>
      </c>
      <c r="E7" s="266">
        <f>+'01 (raw)'!K6</f>
        <v>54</v>
      </c>
      <c r="F7" s="267">
        <f>+'01 (raw)'!L6</f>
        <v>3.71</v>
      </c>
      <c r="G7" s="267">
        <f>+'01 (raw)'!M6</f>
        <v>2.67</v>
      </c>
      <c r="H7" s="267">
        <f>+'01 (raw)'!N6</f>
        <v>2.34</v>
      </c>
      <c r="I7" s="267">
        <f>+'01 (raw)'!O6</f>
        <v>3.44</v>
      </c>
      <c r="J7" s="267">
        <f>+'01 (raw)'!P6</f>
        <v>0.47266666666666662</v>
      </c>
      <c r="K7" s="268">
        <f>+'01 (raw)'!Q6/('01 (raw)'!E6)*100000</f>
        <v>4.2268441588976398</v>
      </c>
      <c r="L7" s="268">
        <f>+'01 (raw)'!R6/('01 (raw)'!D6/100000)</f>
        <v>14.958342497169392</v>
      </c>
      <c r="M7" s="265">
        <f>+'01 (raw)'!S6/'01 (raw)'!U6</f>
        <v>1.3220995526327345E-3</v>
      </c>
      <c r="N7" s="265">
        <f>+'01 (raw)'!T6</f>
        <v>0.11040769052426998</v>
      </c>
      <c r="O7" s="268">
        <f>'01 (raw)'!V6</f>
        <v>12</v>
      </c>
      <c r="P7" s="270">
        <f>+'01 (raw)'!X6/('01 (raw)'!F6/'01 (raw)'!W6)</f>
        <v>554.05659631565709</v>
      </c>
      <c r="Q7" s="268">
        <f>+'01 (raw)'!Y6/('01 (raw)'!I6/10000)</f>
        <v>0.66896725947968494</v>
      </c>
      <c r="R7" s="271">
        <f>+'01 (raw)'!Z6</f>
        <v>4677.623955932937</v>
      </c>
      <c r="S7" s="271">
        <f>+'01 (raw)'!AA6</f>
        <v>0.62892593426890409</v>
      </c>
      <c r="T7" s="271">
        <f>+'01 (raw)'!AB6</f>
        <v>3893</v>
      </c>
      <c r="U7" s="271">
        <f>+'01 (raw)'!AD6</f>
        <v>1</v>
      </c>
      <c r="V7" s="271">
        <f>'01 (raw)'!AE6</f>
        <v>3</v>
      </c>
      <c r="W7" s="272">
        <f>+'01 (raw)'!AF6/'01 (raw)'!AC6</f>
        <v>0.82525503730396388</v>
      </c>
      <c r="X7" s="267">
        <f>+'01 (raw)'!AG6</f>
        <v>83.191540990074557</v>
      </c>
      <c r="Y7" s="267">
        <f>+'01 (raw)'!AH6</f>
        <v>15.706</v>
      </c>
      <c r="Z7" s="265">
        <f>+'01 (raw)'!AI6</f>
        <v>0.17308948399738733</v>
      </c>
      <c r="AA7" s="273">
        <f>'01 (raw)'!AJ6/'01 (raw)'!AK6</f>
        <v>0.55160254098117179</v>
      </c>
      <c r="AB7" s="267">
        <f>'01 (raw)'!AL6</f>
        <v>1.1218756872877045</v>
      </c>
      <c r="AC7" s="274">
        <f>+'01 (raw)'!AM6/('01 (raw)'!D6/100000)</f>
        <v>3.5914832233302749</v>
      </c>
      <c r="AD7" s="265">
        <f>+'01 (raw)'!AN6/'01 (raw)'!E6</f>
        <v>0.34985236866182517</v>
      </c>
      <c r="AE7" s="275">
        <f>+'01 (raw)'!AO6</f>
        <v>0.59206125193079151</v>
      </c>
      <c r="AF7" s="276">
        <f>+'01 (raw)'!AP6</f>
        <v>3.2</v>
      </c>
      <c r="AG7" s="266">
        <f>+'01 (raw)'!AQ6</f>
        <v>70.3</v>
      </c>
      <c r="AH7" s="266">
        <f>+'01 (raw)'!AR6</f>
        <v>52</v>
      </c>
      <c r="AI7" s="266">
        <f>+'01 (raw)'!AS6</f>
        <v>3.1712147148659081E-2</v>
      </c>
      <c r="AJ7" s="266">
        <f>+'01 (raw)'!AT6</f>
        <v>495.94</v>
      </c>
      <c r="AK7" s="265">
        <f>+'01 (raw)'!AU6/'01 (raw)'!E6</f>
        <v>8.9310575299907796E-2</v>
      </c>
      <c r="AL7" s="278">
        <f>+'01 (raw)'!AV6</f>
        <v>4.4742661787939735</v>
      </c>
      <c r="AM7" s="279">
        <f>+'01 (raw)'!AW6/'01 (raw)'!G6</f>
        <v>8.9371755085501554E-3</v>
      </c>
      <c r="AN7" s="273">
        <f>'01 (raw)'!AX6</f>
        <v>56.025149318129245</v>
      </c>
      <c r="AO7" s="279">
        <f>+'01 (raw)'!AY6</f>
        <v>2.4858488260963152E-3</v>
      </c>
      <c r="AP7" s="268">
        <f>+'01 (raw)'!AZ6</f>
        <v>31.671838377860816</v>
      </c>
      <c r="AQ7" s="268">
        <f>('01 (raw)'!H6*1000)/'01 (raw)'!D6</f>
        <v>79968.96585363007</v>
      </c>
      <c r="AR7" s="268">
        <f>'01 (raw)'!E6/'01 (raw)'!D6</f>
        <v>0.4204623460753234</v>
      </c>
      <c r="AS7" s="275">
        <f>+'01 (raw)'!BA6</f>
        <v>10.206143806268706</v>
      </c>
      <c r="AT7" s="268">
        <v>0</v>
      </c>
      <c r="AU7" s="275">
        <f>+'01 (raw)'!BC6</f>
        <v>61.3</v>
      </c>
      <c r="AV7" s="275">
        <f>+'01 (raw)'!BD6</f>
        <v>42.9</v>
      </c>
      <c r="AW7" s="268">
        <f>+'01 (raw)'!BE6</f>
        <v>32.06</v>
      </c>
      <c r="AX7" s="280">
        <f>'01 (raw)'!BG6</f>
        <v>20.66875948989178</v>
      </c>
      <c r="AY7" s="280">
        <f>'10 (raw)'!BH6*10</f>
        <v>7.7633333333333336</v>
      </c>
      <c r="AZ7" s="265">
        <f>+'01 (raw)'!BI6/'01 (raw)'!G6</f>
        <v>2.1432053554293996E-2</v>
      </c>
      <c r="BA7" s="268">
        <f>1/('01 (raw)'!BJ6/'01 (raw)'!G6)</f>
        <v>2.4388074947799425</v>
      </c>
      <c r="BB7" s="268">
        <f>+'01 (raw)'!BJ6/'01 (raw)'!E6</f>
        <v>68.823907909610099</v>
      </c>
      <c r="BC7" s="281">
        <f>+'01 (raw)'!BK6/'01 (raw)'!BF6</f>
        <v>4.2418970948392136</v>
      </c>
      <c r="BD7" s="265">
        <f>+'01 (raw)'!BL6/'01 (raw)'!BO6</f>
        <v>0.20742936958520553</v>
      </c>
      <c r="BE7" s="268">
        <f>+'01 (raw)'!BM6</f>
        <v>48.9</v>
      </c>
      <c r="BF7" s="265">
        <f>+'01 (raw)'!BN6/'01 (raw)'!BO6</f>
        <v>0.11019981672120664</v>
      </c>
      <c r="BG7" s="279">
        <f>+'01 (raw)'!BP6/('01 (raw)'!G6/1000)</f>
        <v>0.13003505970407817</v>
      </c>
      <c r="BH7" s="267">
        <f>+'01 (raw)'!BQ6</f>
        <v>12.109512109512108</v>
      </c>
      <c r="BI7" s="267">
        <f>+'01 (raw)'!BR6</f>
        <v>5.8648463410258644</v>
      </c>
      <c r="BJ7" s="267">
        <f>+'01 (raw)'!BS6</f>
        <v>18639.400946000002</v>
      </c>
      <c r="BK7" s="264">
        <f>+'01 (raw)'!BT6/('01 (raw)'!E6/1000)</f>
        <v>47.220893995151464</v>
      </c>
      <c r="BL7" s="268">
        <f>+'01 (raw)'!BU6</f>
        <v>40</v>
      </c>
      <c r="BM7" s="281">
        <f>+'01 (raw)'!BV6/('01 (raw)'!D6/1000)</f>
        <v>5.367601266867938</v>
      </c>
      <c r="BN7" s="264">
        <f>'01 (raw)'!BW6/('01 (raw)'!E6/1000)</f>
        <v>15.237773192825991</v>
      </c>
      <c r="BO7" s="264">
        <f>'01 (raw)'!BX6/('01 (raw)'!D6/10000)</f>
        <v>4.1415326759169403E-2</v>
      </c>
      <c r="BP7" s="264">
        <f>+'01 (raw)'!BY6/('01 (raw)'!D6/100000)</f>
        <v>8.8491184574838737</v>
      </c>
      <c r="BQ7" s="267">
        <f>+'01 (raw)'!BZ6/('01 (raw)'!G6/1000)</f>
        <v>4.4269211573341289</v>
      </c>
      <c r="BR7" s="267">
        <f>+'01 (raw)'!CA6</f>
        <v>0.69885108880999636</v>
      </c>
      <c r="BS7" s="282">
        <f>+'01 (raw)'!CB6</f>
        <v>56.054464289999999</v>
      </c>
      <c r="BT7" s="283">
        <f>+'01 (raw)'!CC6</f>
        <v>0.48249999999999998</v>
      </c>
      <c r="BU7" s="283">
        <f>+'01 (raw)'!CD6</f>
        <v>0.52799999999999991</v>
      </c>
      <c r="BV7" s="284">
        <f>+'01 (raw)'!CE6</f>
        <v>36.44</v>
      </c>
      <c r="BW7" s="284">
        <f>+'01 (raw)'!CF6</f>
        <v>59.52</v>
      </c>
      <c r="BX7" s="265">
        <f>+'01 (raw)'!CG6</f>
        <v>0.86694339480420202</v>
      </c>
      <c r="BY7" s="278">
        <f>+'01 (raw)'!CH6/('01 (raw)'!G6/1000)</f>
        <v>0</v>
      </c>
      <c r="BZ7" s="268">
        <f>+'01 (raw)'!CI6</f>
        <v>4.8491793918112508E-2</v>
      </c>
      <c r="CA7" s="280">
        <f>+'01 (raw)'!CJ6</f>
        <v>0</v>
      </c>
      <c r="CB7" s="268">
        <f>+'01 (raw)'!CK6</f>
        <v>5.7</v>
      </c>
      <c r="CC7" s="265">
        <f>+'01 (raw)'!CL6/'01 (raw)'!E6</f>
        <v>0.1872923452732875</v>
      </c>
      <c r="CD7" s="265">
        <f>+'01 (raw)'!CM6</f>
        <v>5.0969154683251909E-2</v>
      </c>
      <c r="CE7" s="265">
        <f>+'01 (raw)'!CN6/'01 (raw)'!G6</f>
        <v>4.4847065701347714E-2</v>
      </c>
      <c r="CF7" s="265">
        <f>('01 (raw)'!CO6+'01 (raw)'!CP6)/'01 (raw)'!CX6</f>
        <v>1.9041984598137498</v>
      </c>
      <c r="CG7" s="268">
        <f>+'01 (raw)'!CQ6/('01 (raw)'!CX6/1000000)</f>
        <v>42.892060488494437</v>
      </c>
      <c r="CH7" s="281">
        <f>+'01 (raw)'!CR6/('01 (raw)'!D6/1000)</f>
        <v>0.40950313866013244</v>
      </c>
      <c r="CI7" s="273">
        <f>('02 (raw)'!CS6-'01 (raw)'!CS6)/'01 (raw)'!CS6</f>
        <v>9.2947397596261305E-2</v>
      </c>
      <c r="CJ7" s="273">
        <f>('04 (raw)'!CT6-'03 (raw)'!CT6)/'03 (raw)'!CT6</f>
        <v>0.12702611291716856</v>
      </c>
      <c r="CK7" s="285">
        <f>+'01 (raw)'!CU6/('01 (raw)'!D6/1000000)</f>
        <v>1.4810240096207319</v>
      </c>
      <c r="CL7" s="268">
        <f>+'01 (raw)'!CV6/('01 (raw)'!I6/1000)</f>
        <v>0.81948489286261406</v>
      </c>
      <c r="CM7" s="268">
        <f>+'01 (raw)'!CW6/('01 (raw)'!E6/10000)</f>
        <v>2.3247642873937013</v>
      </c>
    </row>
    <row r="8" spans="1:91">
      <c r="A8" s="263" t="s">
        <v>218</v>
      </c>
      <c r="B8" s="264">
        <f>'01 (raw)'!B7</f>
        <v>654.05908868543861</v>
      </c>
      <c r="C8" s="265">
        <f>'01 (raw)'!C7</f>
        <v>0.2611805529273527</v>
      </c>
      <c r="D8" s="266">
        <f>+'01 (raw)'!J7/('01 (raw)'!D7/100000)</f>
        <v>3106.0885063585811</v>
      </c>
      <c r="E8" s="266">
        <f>+'01 (raw)'!K7</f>
        <v>18</v>
      </c>
      <c r="F8" s="267">
        <f>+'01 (raw)'!L7</f>
        <v>2.88</v>
      </c>
      <c r="G8" s="267">
        <f>+'01 (raw)'!M7</f>
        <v>2.72</v>
      </c>
      <c r="H8" s="267">
        <f>+'01 (raw)'!N7</f>
        <v>2.0299999999999998</v>
      </c>
      <c r="I8" s="267">
        <f>+'01 (raw)'!O7</f>
        <v>2.81</v>
      </c>
      <c r="J8" s="267">
        <f>+'01 (raw)'!P7</f>
        <v>0.67666666666666664</v>
      </c>
      <c r="K8" s="268">
        <f>+'01 (raw)'!Q7/('01 (raw)'!E7)*100000</f>
        <v>17.624250969333804</v>
      </c>
      <c r="L8" s="268">
        <f>+'01 (raw)'!R7/('01 (raw)'!D7/100000)</f>
        <v>5.2287225094230667</v>
      </c>
      <c r="M8" s="265">
        <f>+'01 (raw)'!S7/'01 (raw)'!U7</f>
        <v>4.6478419179962462E-4</v>
      </c>
      <c r="N8" s="265">
        <f>+'01 (raw)'!T7</f>
        <v>0.11040769052426998</v>
      </c>
      <c r="O8" s="268">
        <f>'01 (raw)'!V7</f>
        <v>4</v>
      </c>
      <c r="P8" s="270">
        <f>+'01 (raw)'!X7/('01 (raw)'!F7/'01 (raw)'!W7)</f>
        <v>298.32744614094645</v>
      </c>
      <c r="Q8" s="268">
        <f>+'01 (raw)'!Y7/('01 (raw)'!I7/10000)</f>
        <v>1.2896344331393046</v>
      </c>
      <c r="R8" s="271">
        <f>+'01 (raw)'!Z7</f>
        <v>3475.507373013194</v>
      </c>
      <c r="S8" s="271">
        <f>+'01 (raw)'!AA7</f>
        <v>0.67947708793886064</v>
      </c>
      <c r="T8" s="271">
        <f>+'01 (raw)'!AB7</f>
        <v>759</v>
      </c>
      <c r="U8" s="271">
        <f>+'01 (raw)'!AD7</f>
        <v>0.5</v>
      </c>
      <c r="V8" s="271">
        <f>'01 (raw)'!AE7</f>
        <v>9</v>
      </c>
      <c r="W8" s="272">
        <f>+'01 (raw)'!AF7/'01 (raw)'!AC7</f>
        <v>0.27771843623157444</v>
      </c>
      <c r="X8" s="267">
        <f>+'01 (raw)'!AG7</f>
        <v>82.588794986959911</v>
      </c>
      <c r="Y8" s="267">
        <f>+'01 (raw)'!AH7</f>
        <v>15.9648</v>
      </c>
      <c r="Z8" s="265">
        <f>+'01 (raw)'!AI7</f>
        <v>0.19567966280295046</v>
      </c>
      <c r="AA8" s="273">
        <f>'01 (raw)'!AJ7/'01 (raw)'!AK7</f>
        <v>0.96202297575295292</v>
      </c>
      <c r="AB8" s="267">
        <f>'01 (raw)'!AL7</f>
        <v>2.462046294654427</v>
      </c>
      <c r="AC8" s="274">
        <f>+'01 (raw)'!AM7/('01 (raw)'!D7/100000)</f>
        <v>7.2747443609364408</v>
      </c>
      <c r="AD8" s="265">
        <f>+'01 (raw)'!AN7/'01 (raw)'!E7</f>
        <v>0.38321860291525844</v>
      </c>
      <c r="AE8" s="275">
        <f>+'01 (raw)'!AO7</f>
        <v>0.56443937546702327</v>
      </c>
      <c r="AF8" s="276">
        <f>+'01 (raw)'!AP7</f>
        <v>3.9</v>
      </c>
      <c r="AG8" s="266">
        <f>+'01 (raw)'!AQ7</f>
        <v>78</v>
      </c>
      <c r="AH8" s="266">
        <f>+'01 (raw)'!AR7</f>
        <v>50.8</v>
      </c>
      <c r="AI8" s="266">
        <f>+'01 (raw)'!AS7</f>
        <v>5.927566878125734E-3</v>
      </c>
      <c r="AJ8" s="266">
        <f>+'01 (raw)'!AT7</f>
        <v>509.25</v>
      </c>
      <c r="AK8" s="265">
        <f>+'01 (raw)'!AU7/'01 (raw)'!E7</f>
        <v>7.1901760351655644E-2</v>
      </c>
      <c r="AL8" s="278">
        <f>+'01 (raw)'!AV7</f>
        <v>12.580169843396241</v>
      </c>
      <c r="AM8" s="279">
        <f>+'01 (raw)'!AW7/'01 (raw)'!G7</f>
        <v>2.2133874837601038E-2</v>
      </c>
      <c r="AN8" s="273">
        <f>'01 (raw)'!AX7</f>
        <v>53.210563009063236</v>
      </c>
      <c r="AO8" s="279">
        <f>+'01 (raw)'!AY7</f>
        <v>3.3441676410113752E-2</v>
      </c>
      <c r="AP8" s="268">
        <f>+'01 (raw)'!AZ7</f>
        <v>54.761469079801628</v>
      </c>
      <c r="AQ8" s="268">
        <f>('01 (raw)'!H7*1000)/'01 (raw)'!D7</f>
        <v>81591.882790473421</v>
      </c>
      <c r="AR8" s="268">
        <f>'01 (raw)'!E7/'01 (raw)'!D7</f>
        <v>0.43856705722950456</v>
      </c>
      <c r="AS8" s="275">
        <f>+'01 (raw)'!BA7</f>
        <v>8.5445797305204376</v>
      </c>
      <c r="AT8" s="268">
        <v>0</v>
      </c>
      <c r="AU8" s="275">
        <f>+'01 (raw)'!BC7</f>
        <v>66.900000000000006</v>
      </c>
      <c r="AV8" s="275">
        <f>+'01 (raw)'!BD7</f>
        <v>57.7</v>
      </c>
      <c r="AW8" s="268">
        <f>+'01 (raw)'!BE7</f>
        <v>32.450000000000003</v>
      </c>
      <c r="AX8" s="280">
        <f>'01 (raw)'!BG7</f>
        <v>27.155134240005587</v>
      </c>
      <c r="AY8" s="280">
        <f>'10 (raw)'!BH7*10</f>
        <v>7.9649999999999999</v>
      </c>
      <c r="AZ8" s="265">
        <f>+'01 (raw)'!BI7/'01 (raw)'!G7</f>
        <v>1.5780305123648041E-2</v>
      </c>
      <c r="BA8" s="268">
        <f>1/('01 (raw)'!BJ7/'01 (raw)'!G7)</f>
        <v>1.9682974420521988</v>
      </c>
      <c r="BB8" s="268">
        <f>+'01 (raw)'!BJ7/'01 (raw)'!E7</f>
        <v>83.299741042074317</v>
      </c>
      <c r="BC8" s="281">
        <f>+'01 (raw)'!BK7/'01 (raw)'!BF7</f>
        <v>1.0721516068597781</v>
      </c>
      <c r="BD8" s="265">
        <f>+'01 (raw)'!BL7/'01 (raw)'!BO7</f>
        <v>0.18233436980603912</v>
      </c>
      <c r="BE8" s="268">
        <f>+'01 (raw)'!BM7</f>
        <v>43.5</v>
      </c>
      <c r="BF8" s="265">
        <f>+'01 (raw)'!BN7/'01 (raw)'!BO7</f>
        <v>0.13050808369185746</v>
      </c>
      <c r="BG8" s="279">
        <f>+'01 (raw)'!BP7/('01 (raw)'!G7/1000)</f>
        <v>0.12358095331999057</v>
      </c>
      <c r="BH8" s="267">
        <f>+'01 (raw)'!BQ7</f>
        <v>2.9253731343283582</v>
      </c>
      <c r="BI8" s="267">
        <f>+'01 (raw)'!BR7</f>
        <v>6.8606263751880538</v>
      </c>
      <c r="BJ8" s="267">
        <f>+'01 (raw)'!BS7</f>
        <v>12780.778824999999</v>
      </c>
      <c r="BK8" s="264">
        <f>+'01 (raw)'!BT7/('01 (raw)'!E7/1000)</f>
        <v>253.96027286487384</v>
      </c>
      <c r="BL8" s="268">
        <f>+'01 (raw)'!BU7</f>
        <v>38</v>
      </c>
      <c r="BM8" s="281">
        <f>+'01 (raw)'!BV7/('01 (raw)'!D7/1000)</f>
        <v>13.82201428577924</v>
      </c>
      <c r="BN8" s="264">
        <f>'01 (raw)'!BW7/('01 (raw)'!E7/1000)</f>
        <v>25.321901760351658</v>
      </c>
      <c r="BO8" s="264">
        <f>'01 (raw)'!BX7/('01 (raw)'!D7/10000)</f>
        <v>1.4264468365413359</v>
      </c>
      <c r="BP8" s="264">
        <f>+'01 (raw)'!BY7/('01 (raw)'!D7/100000)</f>
        <v>11.139452302683925</v>
      </c>
      <c r="BQ8" s="267">
        <f>+'01 (raw)'!BZ7/('01 (raw)'!G7/1000)</f>
        <v>5.2302779370925974</v>
      </c>
      <c r="BR8" s="267">
        <f>+'01 (raw)'!CA7</f>
        <v>0.67619652975940925</v>
      </c>
      <c r="BS8" s="282">
        <f>+'01 (raw)'!CB7</f>
        <v>51.394196430000001</v>
      </c>
      <c r="BT8" s="283">
        <f>+'01 (raw)'!CC7</f>
        <v>0.33599999999999997</v>
      </c>
      <c r="BU8" s="283">
        <f>+'01 (raw)'!CD7</f>
        <v>0.65466666666666662</v>
      </c>
      <c r="BV8" s="284">
        <f>+'01 (raw)'!CE7</f>
        <v>21.59</v>
      </c>
      <c r="BW8" s="284">
        <f>+'01 (raw)'!CF7</f>
        <v>0</v>
      </c>
      <c r="BX8" s="265">
        <f>+'01 (raw)'!CG7</f>
        <v>0.91334309185101137</v>
      </c>
      <c r="BY8" s="278">
        <f>+'01 (raw)'!CH7/('01 (raw)'!G7/1000)</f>
        <v>0</v>
      </c>
      <c r="BZ8" s="268">
        <f>+'01 (raw)'!CI7</f>
        <v>0.43493079352916658</v>
      </c>
      <c r="CA8" s="280">
        <f>+'01 (raw)'!CJ7</f>
        <v>0</v>
      </c>
      <c r="CB8" s="268">
        <f>+'01 (raw)'!CK7</f>
        <v>3.9</v>
      </c>
      <c r="CC8" s="265">
        <f>+'01 (raw)'!CL7/'01 (raw)'!E7</f>
        <v>0.20435318998942545</v>
      </c>
      <c r="CD8" s="265">
        <f>+'01 (raw)'!CM7</f>
        <v>9.6986151972524789E-2</v>
      </c>
      <c r="CE8" s="265">
        <f>+'01 (raw)'!CN7/'01 (raw)'!G7</f>
        <v>0.10210685830293977</v>
      </c>
      <c r="CF8" s="265">
        <f>('01 (raw)'!CO7+'01 (raw)'!CP7)/'01 (raw)'!CX7</f>
        <v>7.0681836485765356E-2</v>
      </c>
      <c r="CG8" s="268">
        <f>+'01 (raw)'!CQ7/('01 (raw)'!CX7/1000000)</f>
        <v>45.74981924997379</v>
      </c>
      <c r="CH8" s="281">
        <f>+'01 (raw)'!CR7/('01 (raw)'!D7/1000)</f>
        <v>0.98663720395200494</v>
      </c>
      <c r="CI8" s="273">
        <f>('02 (raw)'!CS7-'01 (raw)'!CS7)/'01 (raw)'!CS7</f>
        <v>0.14702635441292938</v>
      </c>
      <c r="CJ8" s="273">
        <f>('04 (raw)'!CT7-'03 (raw)'!CT7)/'03 (raw)'!CT7</f>
        <v>0.16093726411128825</v>
      </c>
      <c r="CK8" s="285">
        <f>+'01 (raw)'!CU7/('01 (raw)'!D7/1000000)</f>
        <v>0</v>
      </c>
      <c r="CL8" s="268">
        <f>+'01 (raw)'!CV7/('01 (raw)'!I7/1000)</f>
        <v>0</v>
      </c>
      <c r="CM8" s="268">
        <f>+'01 (raw)'!CW7/('01 (raw)'!E7/10000)</f>
        <v>6.1684878392668319</v>
      </c>
    </row>
    <row r="9" spans="1:91">
      <c r="A9" s="263" t="s">
        <v>219</v>
      </c>
      <c r="B9" s="264">
        <f>'01 (raw)'!B8</f>
        <v>1286.1784293541909</v>
      </c>
      <c r="C9" s="265">
        <f>'01 (raw)'!C8</f>
        <v>0.23772876311953436</v>
      </c>
      <c r="D9" s="266">
        <f>+'01 (raw)'!J8/('01 (raw)'!D8/100000)</f>
        <v>412.15561636385269</v>
      </c>
      <c r="E9" s="266">
        <f>+'01 (raw)'!K8</f>
        <v>34</v>
      </c>
      <c r="F9" s="267">
        <f>+'01 (raw)'!L8</f>
        <v>3.66</v>
      </c>
      <c r="G9" s="267">
        <f>+'01 (raw)'!M8</f>
        <v>3.02</v>
      </c>
      <c r="H9" s="267">
        <f>+'01 (raw)'!N8</f>
        <v>3.95</v>
      </c>
      <c r="I9" s="267">
        <f>+'01 (raw)'!O8</f>
        <v>1.74</v>
      </c>
      <c r="J9" s="267">
        <f>+'01 (raw)'!P8</f>
        <v>0.31133333333333341</v>
      </c>
      <c r="K9" s="268">
        <f>+'01 (raw)'!Q8/('01 (raw)'!E8)*100000</f>
        <v>17.765740278285239</v>
      </c>
      <c r="L9" s="268">
        <f>+'01 (raw)'!R8/('01 (raw)'!D8/100000)</f>
        <v>7.5066143186543615</v>
      </c>
      <c r="M9" s="265">
        <f>+'01 (raw)'!S8/'01 (raw)'!U8</f>
        <v>3.8474342019982071E-3</v>
      </c>
      <c r="N9" s="265">
        <f>+'01 (raw)'!T8</f>
        <v>0.32795233152605302</v>
      </c>
      <c r="O9" s="268">
        <f>'01 (raw)'!V8</f>
        <v>42</v>
      </c>
      <c r="P9" s="270">
        <f>+'01 (raw)'!X8/('01 (raw)'!F8/'01 (raw)'!W8)</f>
        <v>198.72294939976095</v>
      </c>
      <c r="Q9" s="268">
        <f>+'01 (raw)'!Y8/('01 (raw)'!I8/10000)</f>
        <v>6.3668607574331677</v>
      </c>
      <c r="R9" s="271">
        <f>+'01 (raw)'!Z8</f>
        <v>2308.5829630332428</v>
      </c>
      <c r="S9" s="271">
        <f>+'01 (raw)'!AA8</f>
        <v>2.3816328474802318E-4</v>
      </c>
      <c r="T9" s="271">
        <f>+'01 (raw)'!AB8</f>
        <v>41</v>
      </c>
      <c r="U9" s="271">
        <f>+'01 (raw)'!AD8</f>
        <v>0.5</v>
      </c>
      <c r="V9" s="271">
        <f>'01 (raw)'!AE8</f>
        <v>6</v>
      </c>
      <c r="W9" s="272">
        <f>+'01 (raw)'!AF8/'01 (raw)'!AC8</f>
        <v>0.30238256608101766</v>
      </c>
      <c r="X9" s="267">
        <f>+'01 (raw)'!AG8</f>
        <v>66.489083832591433</v>
      </c>
      <c r="Y9" s="267">
        <f>+'01 (raw)'!AH8</f>
        <v>20.706700000000001</v>
      </c>
      <c r="Z9" s="265">
        <f>+'01 (raw)'!AI8</f>
        <v>0.27754292123199031</v>
      </c>
      <c r="AA9" s="273">
        <f>'01 (raw)'!AJ8/'01 (raw)'!AK8</f>
        <v>2.1226710016256094</v>
      </c>
      <c r="AB9" s="267">
        <f>'01 (raw)'!AL8</f>
        <v>1.9672994884171526</v>
      </c>
      <c r="AC9" s="274">
        <f>+'01 (raw)'!AM8/('01 (raw)'!D8/100000)</f>
        <v>6.0902719943799539</v>
      </c>
      <c r="AD9" s="265">
        <f>+'01 (raw)'!AN8/'01 (raw)'!E8</f>
        <v>0.38092428777817627</v>
      </c>
      <c r="AE9" s="275">
        <f>+'01 (raw)'!AO8</f>
        <v>0.53541570897644664</v>
      </c>
      <c r="AF9" s="276">
        <f>+'01 (raw)'!AP8</f>
        <v>10.7</v>
      </c>
      <c r="AG9" s="266">
        <f>+'01 (raw)'!AQ8</f>
        <v>67.7</v>
      </c>
      <c r="AH9" s="266">
        <f>+'01 (raw)'!AR8</f>
        <v>55.4</v>
      </c>
      <c r="AI9" s="266">
        <f>+'01 (raw)'!AS8</f>
        <v>5.4308058940019466E-3</v>
      </c>
      <c r="AJ9" s="266">
        <f>+'01 (raw)'!AT8</f>
        <v>496.65</v>
      </c>
      <c r="AK9" s="265">
        <f>+'01 (raw)'!AU8/'01 (raw)'!E8</f>
        <v>7.6915599325572279E-2</v>
      </c>
      <c r="AL9" s="278">
        <f>+'01 (raw)'!AV8</f>
        <v>1.3114370439233369</v>
      </c>
      <c r="AM9" s="279">
        <f>+'01 (raw)'!AW8/'01 (raw)'!G8</f>
        <v>2.2214328411514835E-4</v>
      </c>
      <c r="AN9" s="273">
        <f>'01 (raw)'!AX8</f>
        <v>62.301331747652334</v>
      </c>
      <c r="AO9" s="279">
        <f>+'01 (raw)'!AY8</f>
        <v>4.425824256542743E-2</v>
      </c>
      <c r="AP9" s="268">
        <f>+'01 (raw)'!AZ8</f>
        <v>3.6257950523613331</v>
      </c>
      <c r="AQ9" s="268">
        <f>('01 (raw)'!H8*1000)/'01 (raw)'!D8</f>
        <v>456123.73903137661</v>
      </c>
      <c r="AR9" s="268">
        <f>'01 (raw)'!E8/'01 (raw)'!D8</f>
        <v>0.42253315657381124</v>
      </c>
      <c r="AS9" s="275">
        <f>+'01 (raw)'!BA8</f>
        <v>5.4682200714381013</v>
      </c>
      <c r="AT9" s="268">
        <v>0</v>
      </c>
      <c r="AU9" s="275">
        <f>+'01 (raw)'!BC8</f>
        <v>66.900000000000006</v>
      </c>
      <c r="AV9" s="275">
        <f>+'01 (raw)'!BD8</f>
        <v>0.2</v>
      </c>
      <c r="AW9" s="268">
        <f>+'01 (raw)'!BE8</f>
        <v>20.96</v>
      </c>
      <c r="AX9" s="280">
        <f>'01 (raw)'!BG8</f>
        <v>3.7431668308559476</v>
      </c>
      <c r="AY9" s="280">
        <f>'10 (raw)'!BH8*10</f>
        <v>6.9733333333333336</v>
      </c>
      <c r="AZ9" s="265">
        <f>+'01 (raw)'!BI8/'01 (raw)'!G8</f>
        <v>9.9135169949183958E-4</v>
      </c>
      <c r="BA9" s="268">
        <f>1/('01 (raw)'!BJ8/'01 (raw)'!G8)</f>
        <v>5.2769174284736602</v>
      </c>
      <c r="BB9" s="268">
        <f>+'01 (raw)'!BJ8/'01 (raw)'!E8</f>
        <v>235.05298462352175</v>
      </c>
      <c r="BC9" s="281">
        <f>+'01 (raw)'!BK8/'01 (raw)'!BF8</f>
        <v>2.429557249200204</v>
      </c>
      <c r="BD9" s="265">
        <f>+'01 (raw)'!BL8/'01 (raw)'!BO8</f>
        <v>0.19813172875898374</v>
      </c>
      <c r="BE9" s="268">
        <f>+'01 (raw)'!BM8</f>
        <v>11.3</v>
      </c>
      <c r="BF9" s="265">
        <f>+'01 (raw)'!BN8/'01 (raw)'!BO8</f>
        <v>4.9845662031701543E-2</v>
      </c>
      <c r="BG9" s="279">
        <f>+'01 (raw)'!BP8/('01 (raw)'!G8/1000)</f>
        <v>9.2836896104224135E-3</v>
      </c>
      <c r="BH9" s="267">
        <f>+'01 (raw)'!BQ8</f>
        <v>1.6990291262135921</v>
      </c>
      <c r="BI9" s="267">
        <f>+'01 (raw)'!BR8</f>
        <v>8.7155734847352964</v>
      </c>
      <c r="BJ9" s="267">
        <f>+'01 (raw)'!BS8</f>
        <v>48069.702471999997</v>
      </c>
      <c r="BK9" s="264">
        <f>+'01 (raw)'!BT8/('01 (raw)'!E8/1000)</f>
        <v>120.88748252756204</v>
      </c>
      <c r="BL9" s="268">
        <f>+'01 (raw)'!BU8</f>
        <v>11</v>
      </c>
      <c r="BM9" s="281">
        <f>+'01 (raw)'!BV8/('01 (raw)'!D8/1000)</f>
        <v>2.6046535343406361</v>
      </c>
      <c r="BN9" s="264">
        <f>'01 (raw)'!BW8/('01 (raw)'!E8/1000)</f>
        <v>57.882793042533862</v>
      </c>
      <c r="BO9" s="264">
        <f>'01 (raw)'!BX8/('01 (raw)'!D8/10000)</f>
        <v>0.67105503353820395</v>
      </c>
      <c r="BP9" s="264">
        <f>+'01 (raw)'!BY8/('01 (raw)'!D8/100000)</f>
        <v>6.6568089240897166</v>
      </c>
      <c r="BQ9" s="267">
        <f>+'01 (raw)'!BZ8/('01 (raw)'!G8/1000)</f>
        <v>0.314662448734152</v>
      </c>
      <c r="BR9" s="267">
        <f>+'01 (raw)'!CA8</f>
        <v>0.34645832972439239</v>
      </c>
      <c r="BS9" s="282">
        <f>+'01 (raw)'!CB8</f>
        <v>71.668898810000002</v>
      </c>
      <c r="BT9" s="283">
        <f>+'01 (raw)'!CC8</f>
        <v>0.18925</v>
      </c>
      <c r="BU9" s="283">
        <f>+'01 (raw)'!CD8</f>
        <v>0.11466666666666665</v>
      </c>
      <c r="BV9" s="284">
        <f>+'01 (raw)'!CE8</f>
        <v>31.94</v>
      </c>
      <c r="BW9" s="284">
        <f>+'01 (raw)'!CF8</f>
        <v>57.14</v>
      </c>
      <c r="BX9" s="265">
        <f>+'01 (raw)'!CG8</f>
        <v>0.84658989089838799</v>
      </c>
      <c r="BY9" s="278">
        <f>AVERAGE(BY6:BY8,BY12,BY13,BY15,BY17:BY24,BY31,BY34,BY36,BY37)</f>
        <v>24.122472766162456</v>
      </c>
      <c r="BZ9" s="268">
        <f>+'01 (raw)'!CI8</f>
        <v>0.250977358773253</v>
      </c>
      <c r="CA9" s="280">
        <f>+'01 (raw)'!CJ8</f>
        <v>0</v>
      </c>
      <c r="CB9" s="268">
        <f>+'01 (raw)'!CK8</f>
        <v>7.3</v>
      </c>
      <c r="CC9" s="265">
        <f>+'01 (raw)'!CL8/'01 (raw)'!E8</f>
        <v>0.21799233726749506</v>
      </c>
      <c r="CD9" s="265">
        <f>+'01 (raw)'!CM8</f>
        <v>1.6120775038791584E-3</v>
      </c>
      <c r="CE9" s="265">
        <f>+'01 (raw)'!CN8/'01 (raw)'!G8</f>
        <v>6.3251411678943228E-3</v>
      </c>
      <c r="CF9" s="265">
        <f>('01 (raw)'!CO8+'01 (raw)'!CP8)/'01 (raw)'!CX8</f>
        <v>3.828378920303839E-2</v>
      </c>
      <c r="CG9" s="268">
        <f>+'01 (raw)'!CQ8/('01 (raw)'!CX8/1000000)</f>
        <v>-3.4675973280942363</v>
      </c>
      <c r="CH9" s="281">
        <f>+'01 (raw)'!CR8/('01 (raw)'!D8/1000)</f>
        <v>0.40365756241820622</v>
      </c>
      <c r="CI9" s="273">
        <f>('02 (raw)'!CS8-'01 (raw)'!CS8)/'01 (raw)'!CS8</f>
        <v>0.19097378686561806</v>
      </c>
      <c r="CJ9" s="273">
        <f>('04 (raw)'!CT8-'03 (raw)'!CT8)/'03 (raw)'!CT8</f>
        <v>0.11827968784649891</v>
      </c>
      <c r="CK9" s="285">
        <f>+'01 (raw)'!CU8/('01 (raw)'!D8/1000000)</f>
        <v>0</v>
      </c>
      <c r="CL9" s="268">
        <f>+'01 (raw)'!CV8/('01 (raw)'!I8/1000)</f>
        <v>4.8975851980255135E-2</v>
      </c>
      <c r="CM9" s="268">
        <f>+'01 (raw)'!CW8/('01 (raw)'!E8/10000)</f>
        <v>0.46928370546413833</v>
      </c>
    </row>
    <row r="10" spans="1:91">
      <c r="A10" s="263" t="s">
        <v>220</v>
      </c>
      <c r="B10" s="264">
        <f>'01 (raw)'!B9</f>
        <v>2074.3412331833119</v>
      </c>
      <c r="C10" s="265">
        <f>'01 (raw)'!C9</f>
        <v>0.13990352224980457</v>
      </c>
      <c r="D10" s="266">
        <f>+'01 (raw)'!J9/('01 (raw)'!D9/100000)</f>
        <v>880.87732957479147</v>
      </c>
      <c r="E10" s="266">
        <f>+'01 (raw)'!K9</f>
        <v>40</v>
      </c>
      <c r="F10" s="267">
        <f>+'01 (raw)'!L9</f>
        <v>3.36</v>
      </c>
      <c r="G10" s="267">
        <f>+'01 (raw)'!M9</f>
        <v>2.37</v>
      </c>
      <c r="H10" s="267">
        <f>+'01 (raw)'!N9</f>
        <v>2.7</v>
      </c>
      <c r="I10" s="267">
        <f>+'01 (raw)'!O9</f>
        <v>0.59</v>
      </c>
      <c r="J10" s="267">
        <f>+'01 (raw)'!P9</f>
        <v>0.37566666666666665</v>
      </c>
      <c r="K10" s="268">
        <f>+'01 (raw)'!Q9/('01 (raw)'!E9)*100000</f>
        <v>6.984117295608927</v>
      </c>
      <c r="L10" s="268">
        <f>+'01 (raw)'!R9/('01 (raw)'!D9/100000)</f>
        <v>4.2800667888341222</v>
      </c>
      <c r="M10" s="265">
        <f>+'01 (raw)'!S9/'01 (raw)'!U9</f>
        <v>1.9637458566085955E-3</v>
      </c>
      <c r="N10" s="265">
        <f>+'01 (raw)'!T9</f>
        <v>0.3279523315260533</v>
      </c>
      <c r="O10" s="268">
        <f>'01 (raw)'!V9</f>
        <v>21</v>
      </c>
      <c r="P10" s="270">
        <f>+'01 (raw)'!X9/('01 (raw)'!F9/'01 (raw)'!W9)</f>
        <v>415.47187334591001</v>
      </c>
      <c r="Q10" s="268">
        <f>+'01 (raw)'!Y9/('01 (raw)'!I9/10000)</f>
        <v>1.3817837106592059</v>
      </c>
      <c r="R10" s="271">
        <f>+'01 (raw)'!Z9</f>
        <v>25590.460320254388</v>
      </c>
      <c r="S10" s="271">
        <f>+'01 (raw)'!AA9</f>
        <v>2.6262621760648537E-2</v>
      </c>
      <c r="T10" s="271">
        <f>+'01 (raw)'!AB9</f>
        <v>111</v>
      </c>
      <c r="U10" s="271">
        <f>+'01 (raw)'!AD9</f>
        <v>0</v>
      </c>
      <c r="V10" s="271">
        <f>'01 (raw)'!AE9</f>
        <v>6</v>
      </c>
      <c r="W10" s="272">
        <f>+'01 (raw)'!AF9/'01 (raw)'!AC9</f>
        <v>0.12315677197303747</v>
      </c>
      <c r="X10" s="267">
        <f>+'01 (raw)'!AG9</f>
        <v>60.539375868067125</v>
      </c>
      <c r="Y10" s="267">
        <f>+'01 (raw)'!AH9</f>
        <v>27.672999999999998</v>
      </c>
      <c r="Z10" s="265">
        <f>+'01 (raw)'!AI9</f>
        <v>0.28029960612126298</v>
      </c>
      <c r="AA10" s="273">
        <f>'01 (raw)'!AJ9/'01 (raw)'!AK9</f>
        <v>4.1149434107040088</v>
      </c>
      <c r="AB10" s="267">
        <f>'01 (raw)'!AL9</f>
        <v>1.0361225266842373</v>
      </c>
      <c r="AC10" s="274">
        <f>+'01 (raw)'!AM9/('01 (raw)'!D9/100000)</f>
        <v>8.5601335776682443</v>
      </c>
      <c r="AD10" s="265">
        <f>+'01 (raw)'!AN9/'01 (raw)'!E9</f>
        <v>0.2760222928328871</v>
      </c>
      <c r="AE10" s="275">
        <f>+'01 (raw)'!AO9</f>
        <v>0.44012759640792953</v>
      </c>
      <c r="AF10" s="276">
        <f>+'01 (raw)'!AP9</f>
        <v>21.6</v>
      </c>
      <c r="AG10" s="266">
        <f>+'01 (raw)'!AQ9</f>
        <v>76.5</v>
      </c>
      <c r="AH10" s="266">
        <f>+'01 (raw)'!AR9</f>
        <v>57.1</v>
      </c>
      <c r="AI10" s="266">
        <f>+'01 (raw)'!AS9</f>
        <v>1.0274225489208874E-2</v>
      </c>
      <c r="AJ10" s="266">
        <f>+'01 (raw)'!AT9</f>
        <v>484.92</v>
      </c>
      <c r="AK10" s="265">
        <f>+'01 (raw)'!AU9/'01 (raw)'!E9</f>
        <v>8.6984539864050341E-3</v>
      </c>
      <c r="AL10" s="278">
        <f>+'01 (raw)'!AV9</f>
        <v>6.4392669796625155</v>
      </c>
      <c r="AM10" s="279">
        <f>+'01 (raw)'!AW9/'01 (raw)'!G9</f>
        <v>4.0752173135279578E-3</v>
      </c>
      <c r="AN10" s="273">
        <f>'01 (raw)'!AX9</f>
        <v>69.905593003759236</v>
      </c>
      <c r="AO10" s="279">
        <f>+'01 (raw)'!AY9</f>
        <v>2.3627837249142858E-2</v>
      </c>
      <c r="AP10" s="268">
        <f>+'01 (raw)'!AZ9</f>
        <v>12.50416683932897</v>
      </c>
      <c r="AQ10" s="268">
        <f>('01 (raw)'!H9*1000)/'01 (raw)'!D9</f>
        <v>33483.784676540941</v>
      </c>
      <c r="AR10" s="268">
        <f>'01 (raw)'!E9/'01 (raw)'!D9</f>
        <v>0.42154105660252256</v>
      </c>
      <c r="AS10" s="275">
        <f>+'01 (raw)'!BA9</f>
        <v>13.06987910477056</v>
      </c>
      <c r="AT10" s="268">
        <v>0</v>
      </c>
      <c r="AU10" s="275">
        <f>+'01 (raw)'!BC9</f>
        <v>47.69</v>
      </c>
      <c r="AV10" s="275">
        <f>+'01 (raw)'!BD9</f>
        <v>6.5</v>
      </c>
      <c r="AW10" s="268">
        <f>+'01 (raw)'!BE9</f>
        <v>27.76</v>
      </c>
      <c r="AX10" s="280">
        <f>'01 (raw)'!BG9</f>
        <v>5.2959662747760206</v>
      </c>
      <c r="AY10" s="280">
        <f>'10 (raw)'!BH9*10</f>
        <v>5.5233333333333334</v>
      </c>
      <c r="AZ10" s="265">
        <f>+'01 (raw)'!BI9/'01 (raw)'!G9</f>
        <v>2.4395814124507412E-3</v>
      </c>
      <c r="BA10" s="268">
        <f>1/('01 (raw)'!BJ9/'01 (raw)'!G9)</f>
        <v>3.9120505314497023</v>
      </c>
      <c r="BB10" s="268">
        <f>+'01 (raw)'!BJ9/'01 (raw)'!E9</f>
        <v>34.855200382449922</v>
      </c>
      <c r="BC10" s="281">
        <f>+'01 (raw)'!BK9/'01 (raw)'!BF9</f>
        <v>2.2761639378920844</v>
      </c>
      <c r="BD10" s="265">
        <f>+'01 (raw)'!BL9/'01 (raw)'!BO9</f>
        <v>5.3143717329031191E-2</v>
      </c>
      <c r="BE10" s="268">
        <f>+'01 (raw)'!BM9</f>
        <v>5.3</v>
      </c>
      <c r="BF10" s="265">
        <f>+'01 (raw)'!BN9/'01 (raw)'!BO9</f>
        <v>2.719643125572966E-2</v>
      </c>
      <c r="BG10" s="279">
        <f>+'01 (raw)'!BP9/('01 (raw)'!G9/1000)</f>
        <v>6.6439369006135895E-2</v>
      </c>
      <c r="BH10" s="267">
        <f>+'01 (raw)'!BQ9</f>
        <v>1.556420233463035</v>
      </c>
      <c r="BI10" s="267">
        <f>+'01 (raw)'!BR9</f>
        <v>4.6354043758217305</v>
      </c>
      <c r="BJ10" s="267">
        <f>+'01 (raw)'!BS9</f>
        <v>1.2174540000000003</v>
      </c>
      <c r="BK10" s="264">
        <f>+'01 (raw)'!BT9/('01 (raw)'!E9/1000)</f>
        <v>17.510766691746888</v>
      </c>
      <c r="BL10" s="268">
        <f>+'01 (raw)'!BU9</f>
        <v>27</v>
      </c>
      <c r="BM10" s="281">
        <f>+'01 (raw)'!BV9/('01 (raw)'!D9/1000)</f>
        <v>3.8614614127238718</v>
      </c>
      <c r="BN10" s="264">
        <f>'01 (raw)'!BW9/('01 (raw)'!E9/1000)</f>
        <v>5.5796641285171491</v>
      </c>
      <c r="BO10" s="264">
        <f>'01 (raw)'!BX9/('01 (raw)'!D9/10000)</f>
        <v>1.5360274949344787E-2</v>
      </c>
      <c r="BP10" s="264">
        <f>+'01 (raw)'!BY9/('01 (raw)'!D9/100000)</f>
        <v>3.8347419206317279</v>
      </c>
      <c r="BQ10" s="267">
        <f>+'01 (raw)'!BZ9/('01 (raw)'!G9/1000)</f>
        <v>1.1682375716129396</v>
      </c>
      <c r="BR10" s="267">
        <f>+'01 (raw)'!CA9</f>
        <v>0.81432119542351489</v>
      </c>
      <c r="BS10" s="282">
        <f>+'01 (raw)'!CB9</f>
        <v>83.202380950000006</v>
      </c>
      <c r="BT10" s="283">
        <f>+'01 (raw)'!CC9</f>
        <v>0.30149999999999999</v>
      </c>
      <c r="BU10" s="283">
        <f>+'01 (raw)'!CD9</f>
        <v>0.25233333333333335</v>
      </c>
      <c r="BV10" s="284">
        <f>+'01 (raw)'!CE9</f>
        <v>45.02</v>
      </c>
      <c r="BW10" s="284">
        <f>+'01 (raw)'!CF9</f>
        <v>54.76</v>
      </c>
      <c r="BX10" s="265">
        <f>+'01 (raw)'!CG9</f>
        <v>0.96052063857894787</v>
      </c>
      <c r="BY10" s="278">
        <f>BY9</f>
        <v>24.122472766162456</v>
      </c>
      <c r="BZ10" s="268">
        <f>+'01 (raw)'!CI9</f>
        <v>2.3416023093099114</v>
      </c>
      <c r="CA10" s="280">
        <f>+'01 (raw)'!CJ9</f>
        <v>7.8141511010548346</v>
      </c>
      <c r="CB10" s="268">
        <f>+'01 (raw)'!CK9</f>
        <v>6.8</v>
      </c>
      <c r="CC10" s="265">
        <f>+'01 (raw)'!CL9/'01 (raw)'!E9</f>
        <v>0.30088457660402873</v>
      </c>
      <c r="CD10" s="265">
        <f>+'01 (raw)'!CM9</f>
        <v>2.4014399110126186E-3</v>
      </c>
      <c r="CE10" s="265">
        <f>+'01 (raw)'!CN9/'01 (raw)'!G9</f>
        <v>1.3596434780058729E-2</v>
      </c>
      <c r="CF10" s="265">
        <f>('01 (raw)'!CO9+'01 (raw)'!CP9)/'01 (raw)'!CX9</f>
        <v>1.6400998549655797E-2</v>
      </c>
      <c r="CG10" s="268">
        <f>+'01 (raw)'!CQ9/('01 (raw)'!CX9/1000000)</f>
        <v>-3.8787497295914748E-2</v>
      </c>
      <c r="CH10" s="281">
        <f>+'01 (raw)'!CR9/('01 (raw)'!D9/1000)</f>
        <v>0.24591828832954438</v>
      </c>
      <c r="CI10" s="273">
        <f>('02 (raw)'!CS9-'01 (raw)'!CS9)/'01 (raw)'!CS9</f>
        <v>7.7944582797966233E-2</v>
      </c>
      <c r="CJ10" s="273">
        <f>('04 (raw)'!CT9-'03 (raw)'!CT9)/'03 (raw)'!CT9</f>
        <v>9.2670116341554185E-2</v>
      </c>
      <c r="CK10" s="285">
        <f>+'01 (raw)'!CU9/('01 (raw)'!D9/1000000)</f>
        <v>0.24740270455688571</v>
      </c>
      <c r="CL10" s="268">
        <f>+'01 (raw)'!CV9/('01 (raw)'!I9/1000)</f>
        <v>0</v>
      </c>
      <c r="CM10" s="268">
        <f>+'01 (raw)'!CW9/('01 (raw)'!E9/10000)</f>
        <v>0.3873544046304111</v>
      </c>
    </row>
    <row r="11" spans="1:91">
      <c r="A11" s="263" t="s">
        <v>211</v>
      </c>
      <c r="B11" s="264">
        <f>'01 (raw)'!B10</f>
        <v>4426.8708109879881</v>
      </c>
      <c r="C11" s="265">
        <f>'01 (raw)'!C10</f>
        <v>0.32860482309974093</v>
      </c>
      <c r="D11" s="266">
        <f>+'01 (raw)'!J10/('01 (raw)'!D10/100000)</f>
        <v>1989.2100586637587</v>
      </c>
      <c r="E11" s="266">
        <f>+'01 (raw)'!K10</f>
        <v>57</v>
      </c>
      <c r="F11" s="267">
        <f>+'01 (raw)'!L10</f>
        <v>2.89</v>
      </c>
      <c r="G11" s="267">
        <f>+'01 (raw)'!M10</f>
        <v>2.69</v>
      </c>
      <c r="H11" s="267">
        <f>+'01 (raw)'!N10</f>
        <v>1.63</v>
      </c>
      <c r="I11" s="267">
        <f>+'01 (raw)'!O10</f>
        <v>1.54</v>
      </c>
      <c r="J11" s="267">
        <f>+'01 (raw)'!P10</f>
        <v>0.17166666666666666</v>
      </c>
      <c r="K11" s="268">
        <f>+'01 (raw)'!Q10/('01 (raw)'!E10)*100000</f>
        <v>5.7322876348904162</v>
      </c>
      <c r="L11" s="268">
        <f>+'01 (raw)'!R10/('01 (raw)'!D10/100000)</f>
        <v>19.657660113692586</v>
      </c>
      <c r="M11" s="265">
        <f>+'01 (raw)'!S10/'01 (raw)'!U10</f>
        <v>3.3088149094778318E-4</v>
      </c>
      <c r="N11" s="265">
        <f>+'01 (raw)'!T10</f>
        <v>0.11040769052426998</v>
      </c>
      <c r="O11" s="268">
        <f>'01 (raw)'!V10</f>
        <v>8</v>
      </c>
      <c r="P11" s="270">
        <f>+'01 (raw)'!X10/('01 (raw)'!F10/'01 (raw)'!W10)</f>
        <v>64.331772779984405</v>
      </c>
      <c r="Q11" s="268">
        <f>+'01 (raw)'!Y10/('01 (raw)'!I10/10000)</f>
        <v>2.6319273360283693</v>
      </c>
      <c r="R11" s="271">
        <f>+'01 (raw)'!Z10</f>
        <v>2858.6594222245944</v>
      </c>
      <c r="S11" s="271">
        <f>+'01 (raw)'!AA10</f>
        <v>0.45623345075950383</v>
      </c>
      <c r="T11" s="271">
        <f>+'01 (raw)'!AB10</f>
        <v>3761</v>
      </c>
      <c r="U11" s="271">
        <f>+'01 (raw)'!AD10</f>
        <v>1</v>
      </c>
      <c r="V11" s="271">
        <f>'01 (raw)'!AE10</f>
        <v>12</v>
      </c>
      <c r="W11" s="272">
        <f>+'01 (raw)'!AF10/'01 (raw)'!AC10</f>
        <v>0.76168269697852908</v>
      </c>
      <c r="X11" s="267">
        <f>+'01 (raw)'!AG10</f>
        <v>86.10163122847618</v>
      </c>
      <c r="Y11" s="267">
        <f>+'01 (raw)'!AH10</f>
        <v>17.596499999999999</v>
      </c>
      <c r="Z11" s="265">
        <f>+'01 (raw)'!AI10</f>
        <v>0.16834299352199114</v>
      </c>
      <c r="AA11" s="273">
        <f>'01 (raw)'!AJ10/'01 (raw)'!AK10</f>
        <v>1.5276257033255021</v>
      </c>
      <c r="AB11" s="267">
        <f>'01 (raw)'!AL10</f>
        <v>1.4612299195266512</v>
      </c>
      <c r="AC11" s="274">
        <f>+'01 (raw)'!AM10/('01 (raw)'!D10/100000)</f>
        <v>5.9320065832651787</v>
      </c>
      <c r="AD11" s="265">
        <f>+'01 (raw)'!AN10/'01 (raw)'!E10</f>
        <v>0.35334709082365706</v>
      </c>
      <c r="AE11" s="275">
        <f>+'01 (raw)'!AO10</f>
        <v>0.60574763938769294</v>
      </c>
      <c r="AF11" s="276">
        <f>+'01 (raw)'!AP10</f>
        <v>4.5999999999999996</v>
      </c>
      <c r="AG11" s="266">
        <f>+'01 (raw)'!AQ10</f>
        <v>69.599999999999994</v>
      </c>
      <c r="AH11" s="266">
        <f>+'01 (raw)'!AR10</f>
        <v>53.4</v>
      </c>
      <c r="AI11" s="266">
        <f>+'01 (raw)'!AS10</f>
        <v>2.7419192427751482E-2</v>
      </c>
      <c r="AJ11" s="266">
        <f>+'01 (raw)'!AT10</f>
        <v>501.73</v>
      </c>
      <c r="AK11" s="265">
        <f>+'01 (raw)'!AU10/'01 (raw)'!E10</f>
        <v>0.18362051287019679</v>
      </c>
      <c r="AL11" s="278">
        <f>+'01 (raw)'!AV10</f>
        <v>3.4297618622675676</v>
      </c>
      <c r="AM11" s="279">
        <f>+'01 (raw)'!AW10/'01 (raw)'!G10</f>
        <v>0.21790900539667757</v>
      </c>
      <c r="AN11" s="273">
        <f>'01 (raw)'!AX10</f>
        <v>58.109559240559548</v>
      </c>
      <c r="AO11" s="279">
        <f>+'01 (raw)'!AY10</f>
        <v>2.113597235795539E-2</v>
      </c>
      <c r="AP11" s="268">
        <f>+'01 (raw)'!AZ10</f>
        <v>23.33231830599621</v>
      </c>
      <c r="AQ11" s="268">
        <f>('01 (raw)'!H10*1000)/'01 (raw)'!D10</f>
        <v>72010.977888454843</v>
      </c>
      <c r="AR11" s="268">
        <f>'01 (raw)'!E10/'01 (raw)'!D10</f>
        <v>0.39081763244782358</v>
      </c>
      <c r="AS11" s="275">
        <f>+'01 (raw)'!BA10</f>
        <v>11.431399938505894</v>
      </c>
      <c r="AT11" s="268">
        <v>0</v>
      </c>
      <c r="AU11" s="275">
        <f>+'01 (raw)'!BC10</f>
        <v>56.9</v>
      </c>
      <c r="AV11" s="275">
        <f>+'01 (raw)'!BD10</f>
        <v>2.7</v>
      </c>
      <c r="AW11" s="268">
        <f>+'01 (raw)'!BE10</f>
        <v>26.89</v>
      </c>
      <c r="AX11" s="280">
        <f>'01 (raw)'!BG10</f>
        <v>8.7632710138281062</v>
      </c>
      <c r="AY11" s="280">
        <f>'10 (raw)'!BH10*10</f>
        <v>7.2916666666666679</v>
      </c>
      <c r="AZ11" s="265">
        <f>+'01 (raw)'!BI10/'01 (raw)'!G10</f>
        <v>0.29354720686294838</v>
      </c>
      <c r="BA11" s="268">
        <f>1/('01 (raw)'!BJ10/'01 (raw)'!G10)</f>
        <v>0.15312356515035214</v>
      </c>
      <c r="BB11" s="268">
        <f>+'01 (raw)'!BJ10/'01 (raw)'!E10</f>
        <v>65.241002630316004</v>
      </c>
      <c r="BC11" s="281">
        <f>+'01 (raw)'!BK10/'01 (raw)'!BF10</f>
        <v>5.4186879711312388</v>
      </c>
      <c r="BD11" s="265">
        <f>+'01 (raw)'!BL10/'01 (raw)'!BO10</f>
        <v>0.13027233457357729</v>
      </c>
      <c r="BE11" s="268">
        <f>+'01 (raw)'!BM10</f>
        <v>36.6</v>
      </c>
      <c r="BF11" s="265">
        <f>+'01 (raw)'!BN10/'01 (raw)'!BO10</f>
        <v>9.7827935916203271E-2</v>
      </c>
      <c r="BG11" s="279">
        <f>+'01 (raw)'!BP10/('01 (raw)'!G10/1000)</f>
        <v>0.33451646945510721</v>
      </c>
      <c r="BH11" s="267">
        <f>+'01 (raw)'!BQ10</f>
        <v>14.302015975656143</v>
      </c>
      <c r="BI11" s="267">
        <f>+'01 (raw)'!BR10</f>
        <v>3.3342294074865957</v>
      </c>
      <c r="BJ11" s="267">
        <f>+'01 (raw)'!BS10</f>
        <v>9.7800129999999985</v>
      </c>
      <c r="BK11" s="264">
        <f>+'01 (raw)'!BT10/('01 (raw)'!E10/1000)</f>
        <v>42.808885530252752</v>
      </c>
      <c r="BL11" s="268">
        <f>+'01 (raw)'!BU10</f>
        <v>30</v>
      </c>
      <c r="BM11" s="281">
        <f>+'01 (raw)'!BV10/('01 (raw)'!D10/1000)</f>
        <v>2.7536500772422983</v>
      </c>
      <c r="BN11" s="264">
        <f>'01 (raw)'!BW10/('01 (raw)'!E10/1000)</f>
        <v>16.374158524396133</v>
      </c>
      <c r="BO11" s="264">
        <f>'01 (raw)'!BX10/('01 (raw)'!D10/10000)</f>
        <v>0.30136513910456725</v>
      </c>
      <c r="BP11" s="264">
        <f>+'01 (raw)'!BY10/('01 (raw)'!D10/100000)</f>
        <v>8.6455840628439304</v>
      </c>
      <c r="BQ11" s="267">
        <f>+'01 (raw)'!BZ10/('01 (raw)'!G10/1000)</f>
        <v>58.884811126389508</v>
      </c>
      <c r="BR11" s="267">
        <f>+'01 (raw)'!CA10</f>
        <v>8.0812325495884629E-2</v>
      </c>
      <c r="BS11" s="282">
        <f>+'01 (raw)'!CB10</f>
        <v>75.416794640000006</v>
      </c>
      <c r="BT11" s="283">
        <f>+'01 (raw)'!CC10</f>
        <v>0.38749999999999996</v>
      </c>
      <c r="BU11" s="283">
        <f>+'01 (raw)'!CD10</f>
        <v>0.45933333333333337</v>
      </c>
      <c r="BV11" s="284">
        <f>+'01 (raw)'!CE10</f>
        <v>10.79</v>
      </c>
      <c r="BW11" s="284">
        <f>+'01 (raw)'!CF10</f>
        <v>64.290000000000006</v>
      </c>
      <c r="BX11" s="265">
        <f>+'01 (raw)'!CG10</f>
        <v>0.81779436965381402</v>
      </c>
      <c r="BY11" s="278">
        <f>BY10</f>
        <v>24.122472766162456</v>
      </c>
      <c r="BZ11" s="268">
        <f>+'01 (raw)'!CI10</f>
        <v>8.6507813433100697E-2</v>
      </c>
      <c r="CA11" s="280">
        <f>+'01 (raw)'!CJ10</f>
        <v>0</v>
      </c>
      <c r="CB11" s="268">
        <f>+'01 (raw)'!CK10</f>
        <v>5.5</v>
      </c>
      <c r="CC11" s="265">
        <f>+'01 (raw)'!CL10/'01 (raw)'!E10</f>
        <v>0.18692989977377647</v>
      </c>
      <c r="CD11" s="265">
        <f>+'01 (raw)'!CM10</f>
        <v>9.9711126850455557E-3</v>
      </c>
      <c r="CE11" s="265">
        <f>+'01 (raw)'!CN10/'01 (raw)'!G10</f>
        <v>0.47422389909220541</v>
      </c>
      <c r="CF11" s="265">
        <f>('01 (raw)'!CO10+'01 (raw)'!CP10)/'01 (raw)'!CX10</f>
        <v>1.895654650135965</v>
      </c>
      <c r="CG11" s="268">
        <f>+'01 (raw)'!CQ10/('01 (raw)'!CX10/1000000)</f>
        <v>34.198789384513034</v>
      </c>
      <c r="CH11" s="281">
        <f>+'01 (raw)'!CR10/('01 (raw)'!D10/1000)</f>
        <v>0.27703732872908654</v>
      </c>
      <c r="CI11" s="273">
        <f>('02 (raw)'!CS10-'01 (raw)'!CS10)/'01 (raw)'!CS10</f>
        <v>7.958198246687144E-2</v>
      </c>
      <c r="CJ11" s="273">
        <f>('04 (raw)'!CT10-'03 (raw)'!CT10)/'03 (raw)'!CT10</f>
        <v>0.12905575863006732</v>
      </c>
      <c r="CK11" s="285">
        <f>+'01 (raw)'!CU10/('01 (raw)'!D10/1000000)</f>
        <v>3.4708549157402637</v>
      </c>
      <c r="CL11" s="268">
        <f>+'01 (raw)'!CV10/('01 (raw)'!I10/1000)</f>
        <v>4.7374692048510649</v>
      </c>
      <c r="CM11" s="268">
        <f>+'01 (raw)'!CW10/('01 (raw)'!E10/10000)</f>
        <v>0.41982951692155163</v>
      </c>
    </row>
    <row r="12" spans="1:91">
      <c r="A12" s="263" t="s">
        <v>212</v>
      </c>
      <c r="B12" s="264">
        <f>'01 (raw)'!B11</f>
        <v>4470.5167340550497</v>
      </c>
      <c r="C12" s="265">
        <f>'01 (raw)'!C11</f>
        <v>0.29646570702873926</v>
      </c>
      <c r="D12" s="266">
        <f>+'01 (raw)'!J11/('01 (raw)'!D11/100000)</f>
        <v>1158.2624056528025</v>
      </c>
      <c r="E12" s="266">
        <f>+'01 (raw)'!K11</f>
        <v>40</v>
      </c>
      <c r="F12" s="267">
        <f>+'01 (raw)'!L11</f>
        <v>3.38</v>
      </c>
      <c r="G12" s="267">
        <f>+'01 (raw)'!M11</f>
        <v>2.74</v>
      </c>
      <c r="H12" s="267">
        <f>+'01 (raw)'!N11</f>
        <v>3.9</v>
      </c>
      <c r="I12" s="267">
        <f>+'01 (raw)'!O11</f>
        <v>2.58</v>
      </c>
      <c r="J12" s="267">
        <f>+'01 (raw)'!P11</f>
        <v>0.20399999999999999</v>
      </c>
      <c r="K12" s="268">
        <f>+'01 (raw)'!Q11/('01 (raw)'!E11)*100000</f>
        <v>19.084622096903548</v>
      </c>
      <c r="L12" s="268">
        <f>+'01 (raw)'!R11/('01 (raw)'!D11/100000)</f>
        <v>6.62010667340921</v>
      </c>
      <c r="M12" s="265">
        <f>+'01 (raw)'!S11/'01 (raw)'!U11</f>
        <v>7.6375582330040683E-3</v>
      </c>
      <c r="N12" s="265">
        <f>+'01 (raw)'!T11</f>
        <v>4.7709341880790854E-3</v>
      </c>
      <c r="O12" s="268">
        <f>'01 (raw)'!V11</f>
        <v>19</v>
      </c>
      <c r="P12" s="270">
        <f>+'01 (raw)'!X11/('01 (raw)'!F11/'01 (raw)'!W11)</f>
        <v>23.739414308824987</v>
      </c>
      <c r="Q12" s="268">
        <f>+'01 (raw)'!Y11/('01 (raw)'!I11/10000)</f>
        <v>0.78571448519850784</v>
      </c>
      <c r="R12" s="271">
        <f>+'01 (raw)'!Z11</f>
        <v>3056.7112401743025</v>
      </c>
      <c r="S12" s="271">
        <f>+'01 (raw)'!AA11</f>
        <v>0.83701489142733754</v>
      </c>
      <c r="T12" s="271">
        <f>+'01 (raw)'!AB11</f>
        <v>1022</v>
      </c>
      <c r="U12" s="271">
        <f>+'01 (raw)'!AD11</f>
        <v>0.75</v>
      </c>
      <c r="V12" s="271">
        <f>'01 (raw)'!AE11</f>
        <v>10</v>
      </c>
      <c r="W12" s="272">
        <f>+'01 (raw)'!AF11/'01 (raw)'!AC11</f>
        <v>0.64516129032258063</v>
      </c>
      <c r="X12" s="267">
        <f>+'01 (raw)'!AG11</f>
        <v>85.156256547930738</v>
      </c>
      <c r="Y12" s="267">
        <f>+'01 (raw)'!AH11</f>
        <v>15.7851</v>
      </c>
      <c r="Z12" s="265">
        <f>+'01 (raw)'!AI11</f>
        <v>0.17488088147706968</v>
      </c>
      <c r="AA12" s="273">
        <f>'01 (raw)'!AJ11/'01 (raw)'!AK11</f>
        <v>1.6399791594303577</v>
      </c>
      <c r="AB12" s="267">
        <f>'01 (raw)'!AL11</f>
        <v>1.827149441860942</v>
      </c>
      <c r="AC12" s="274">
        <f>+'01 (raw)'!AM11/('01 (raw)'!D11/100000)</f>
        <v>7.6024450830118671</v>
      </c>
      <c r="AD12" s="265">
        <f>+'01 (raw)'!AN11/'01 (raw)'!E11</f>
        <v>0.37136688917350347</v>
      </c>
      <c r="AE12" s="275">
        <f>+'01 (raw)'!AO11</f>
        <v>0.54199443419774895</v>
      </c>
      <c r="AF12" s="276">
        <f>+'01 (raw)'!AP11</f>
        <v>3.7</v>
      </c>
      <c r="AG12" s="266">
        <f>+'01 (raw)'!AQ11</f>
        <v>82.5</v>
      </c>
      <c r="AH12" s="266">
        <f>+'01 (raw)'!AR11</f>
        <v>58.8</v>
      </c>
      <c r="AI12" s="266">
        <f>+'01 (raw)'!AS11</f>
        <v>1.8430503809619705E-2</v>
      </c>
      <c r="AJ12" s="266">
        <f>+'01 (raw)'!AT11</f>
        <v>514.12</v>
      </c>
      <c r="AK12" s="265">
        <f>+'01 (raw)'!AU11/'01 (raw)'!E11</f>
        <v>0.12812731318306125</v>
      </c>
      <c r="AL12" s="278">
        <f>+'01 (raw)'!AV11</f>
        <v>4.2126038830047934</v>
      </c>
      <c r="AM12" s="279">
        <f>+'01 (raw)'!AW11/'01 (raw)'!G11</f>
        <v>6.9696959363554365E-3</v>
      </c>
      <c r="AN12" s="273">
        <f>'01 (raw)'!AX11</f>
        <v>56.797697123291499</v>
      </c>
      <c r="AO12" s="279">
        <f>+'01 (raw)'!AY11</f>
        <v>4.726633164514682E-2</v>
      </c>
      <c r="AP12" s="268">
        <f>+'01 (raw)'!AZ11</f>
        <v>14.380916751574235</v>
      </c>
      <c r="AQ12" s="268">
        <f>('01 (raw)'!H11*1000)/'01 (raw)'!D11</f>
        <v>91272.900435098971</v>
      </c>
      <c r="AR12" s="268">
        <f>'01 (raw)'!E11/'01 (raw)'!D11</f>
        <v>0.38716476634013169</v>
      </c>
      <c r="AS12" s="275">
        <f>+'01 (raw)'!BA11</f>
        <v>10.702842074020923</v>
      </c>
      <c r="AT12" s="268">
        <v>0.3</v>
      </c>
      <c r="AU12" s="275">
        <f>+'01 (raw)'!BC11</f>
        <v>49.3</v>
      </c>
      <c r="AV12" s="275">
        <f>+'01 (raw)'!BD11</f>
        <v>28.4</v>
      </c>
      <c r="AW12" s="268">
        <f>+'01 (raw)'!BE11</f>
        <v>13.56</v>
      </c>
      <c r="AX12" s="280">
        <f>'01 (raw)'!BG11</f>
        <v>8.0025214021586049</v>
      </c>
      <c r="AY12" s="280">
        <f>'10 (raw)'!BH11*10</f>
        <v>8.08</v>
      </c>
      <c r="AZ12" s="265">
        <f>+'01 (raw)'!BI11/'01 (raw)'!G11</f>
        <v>2.118940882317993E-2</v>
      </c>
      <c r="BA12" s="268">
        <f>1/('01 (raw)'!BJ11/'01 (raw)'!G11)</f>
        <v>0.90001867624217302</v>
      </c>
      <c r="BB12" s="268">
        <f>+'01 (raw)'!BJ11/'01 (raw)'!E11</f>
        <v>125.35446257641217</v>
      </c>
      <c r="BC12" s="281">
        <f>+'01 (raw)'!BK11/'01 (raw)'!BF11</f>
        <v>4.6535048962357379</v>
      </c>
      <c r="BD12" s="265">
        <f>+'01 (raw)'!BL11/'01 (raw)'!BO11</f>
        <v>0.12862233702653084</v>
      </c>
      <c r="BE12" s="268">
        <f>+'01 (raw)'!BM11</f>
        <v>31.6</v>
      </c>
      <c r="BF12" s="265">
        <f>+'01 (raw)'!BN11/'01 (raw)'!BO11</f>
        <v>8.495988423397989E-2</v>
      </c>
      <c r="BG12" s="279">
        <f>+'01 (raw)'!BP11/('01 (raw)'!G11/1000)</f>
        <v>9.1005980929177804E-2</v>
      </c>
      <c r="BH12" s="267">
        <f>+'01 (raw)'!BQ11</f>
        <v>14.907959554057557</v>
      </c>
      <c r="BI12" s="267">
        <f>+'01 (raw)'!BR11</f>
        <v>8.7592073528453174</v>
      </c>
      <c r="BJ12" s="267">
        <f>+'01 (raw)'!BS11</f>
        <v>0.79724899999999999</v>
      </c>
      <c r="BK12" s="264">
        <f>+'01 (raw)'!BT11/('01 (raw)'!E11/1000)</f>
        <v>28.400785889293747</v>
      </c>
      <c r="BL12" s="268">
        <f>+'01 (raw)'!BU11</f>
        <v>26</v>
      </c>
      <c r="BM12" s="281">
        <f>+'01 (raw)'!BV11/('01 (raw)'!D11/1000)</f>
        <v>4.5772698850920328</v>
      </c>
      <c r="BN12" s="264">
        <f>'01 (raw)'!BW11/('01 (raw)'!E11/1000)</f>
        <v>17.395688199194915</v>
      </c>
      <c r="BO12" s="264">
        <f>'01 (raw)'!BX11/('01 (raw)'!D11/10000)</f>
        <v>0.48386998105738349</v>
      </c>
      <c r="BP12" s="264">
        <f>+'01 (raw)'!BY11/('01 (raw)'!D11/100000)</f>
        <v>9.3108597084077918</v>
      </c>
      <c r="BQ12" s="267">
        <f>+'01 (raw)'!BZ11/('01 (raw)'!G11/1000)</f>
        <v>5.6531587033943804</v>
      </c>
      <c r="BR12" s="267">
        <f>+'01 (raw)'!CA11</f>
        <v>0.39618343292944636</v>
      </c>
      <c r="BS12" s="282">
        <f>+'01 (raw)'!CB11</f>
        <v>76.473065480000002</v>
      </c>
      <c r="BT12" s="283">
        <f>+'01 (raw)'!CC11</f>
        <v>0.34449999999999997</v>
      </c>
      <c r="BU12" s="283">
        <f>+'01 (raw)'!CD11</f>
        <v>0.33266666666666667</v>
      </c>
      <c r="BV12" s="284">
        <f>+'01 (raw)'!CE11</f>
        <v>2.2200000000000002</v>
      </c>
      <c r="BW12" s="284">
        <f>+'01 (raw)'!CF11</f>
        <v>50</v>
      </c>
      <c r="BX12" s="265">
        <f>+'01 (raw)'!CG11</f>
        <v>0.91011994688280207</v>
      </c>
      <c r="BY12" s="278">
        <f>+'01 (raw)'!CH11/('01 (raw)'!G11/1000)</f>
        <v>0</v>
      </c>
      <c r="BZ12" s="268">
        <f>+'01 (raw)'!CI11</f>
        <v>0.62</v>
      </c>
      <c r="CA12" s="280">
        <f>+'01 (raw)'!CJ11</f>
        <v>24.809340067789083</v>
      </c>
      <c r="CB12" s="268">
        <f>+'01 (raw)'!CK11</f>
        <v>5</v>
      </c>
      <c r="CC12" s="265">
        <f>+'01 (raw)'!CL11/'01 (raw)'!E11</f>
        <v>0.21261041226093202</v>
      </c>
      <c r="CD12" s="265">
        <f>+'01 (raw)'!CM11</f>
        <v>2.8630485366750291E-2</v>
      </c>
      <c r="CE12" s="265">
        <f>+'01 (raw)'!CN11/'01 (raw)'!G11</f>
        <v>4.162271736339735E-2</v>
      </c>
      <c r="CF12" s="265">
        <f>('01 (raw)'!CO11+'01 (raw)'!CP11)/'01 (raw)'!CX11</f>
        <v>0.58711065234394888</v>
      </c>
      <c r="CG12" s="268">
        <f>+'01 (raw)'!CQ11/('01 (raw)'!CX11/1000000)</f>
        <v>8.7311984567071121</v>
      </c>
      <c r="CH12" s="281">
        <f>+'01 (raw)'!CR11/('01 (raw)'!D11/1000)</f>
        <v>0.3152024983855482</v>
      </c>
      <c r="CI12" s="273">
        <f>('02 (raw)'!CS11-'01 (raw)'!CS11)/'01 (raw)'!CS11</f>
        <v>0.10324566536510259</v>
      </c>
      <c r="CJ12" s="273">
        <f>('04 (raw)'!CT11-'03 (raw)'!CT11)/'03 (raw)'!CT11</f>
        <v>0.1046479660128361</v>
      </c>
      <c r="CK12" s="285">
        <f>+'01 (raw)'!CU11/('01 (raw)'!D11/1000000)</f>
        <v>4.2710365634898126</v>
      </c>
      <c r="CL12" s="268">
        <f>+'01 (raw)'!CV11/('01 (raw)'!I11/1000)</f>
        <v>0.53877564699326241</v>
      </c>
      <c r="CM12" s="268">
        <f>+'01 (raw)'!CW11/('01 (raw)'!E11/10000)</f>
        <v>1.1362520670410783</v>
      </c>
    </row>
    <row r="13" spans="1:91">
      <c r="A13" s="263" t="s">
        <v>213</v>
      </c>
      <c r="B13" s="264">
        <f>'01 (raw)'!B12</f>
        <v>648.36237350091596</v>
      </c>
      <c r="C13" s="265">
        <f>'01 (raw)'!C12</f>
        <v>0.28721765657953069</v>
      </c>
      <c r="D13" s="266">
        <f>+'01 (raw)'!J12/('01 (raw)'!D12/100000)</f>
        <v>849.12540258000138</v>
      </c>
      <c r="E13" s="266">
        <f>+'01 (raw)'!K12</f>
        <v>17</v>
      </c>
      <c r="F13" s="267">
        <f>+'01 (raw)'!L12</f>
        <v>3.51</v>
      </c>
      <c r="G13" s="267">
        <f>+'01 (raw)'!M12</f>
        <v>2.61</v>
      </c>
      <c r="H13" s="267">
        <f>+'01 (raw)'!N12</f>
        <v>3.05</v>
      </c>
      <c r="I13" s="267">
        <f>+'01 (raw)'!O12</f>
        <v>3.34</v>
      </c>
      <c r="J13" s="267">
        <f>+'01 (raw)'!P12</f>
        <v>0.19333333333333336</v>
      </c>
      <c r="K13" s="268">
        <f>+'01 (raw)'!Q12/('01 (raw)'!E12)*100000</f>
        <v>9.7504997131102975</v>
      </c>
      <c r="L13" s="268">
        <f>+'01 (raw)'!R12/('01 (raw)'!D12/100000)</f>
        <v>10.293486491107474</v>
      </c>
      <c r="M13" s="265">
        <f>+'01 (raw)'!S12/'01 (raw)'!U12</f>
        <v>6.3256450303507336E-3</v>
      </c>
      <c r="N13" s="265">
        <f>+'01 (raw)'!T12</f>
        <v>0.20437977694497764</v>
      </c>
      <c r="O13" s="268">
        <f>'01 (raw)'!V12</f>
        <v>0</v>
      </c>
      <c r="P13" s="270">
        <f>+'01 (raw)'!X12/('01 (raw)'!F12/'01 (raw)'!W12)</f>
        <v>757.61255375866358</v>
      </c>
      <c r="Q13" s="268">
        <f>+'01 (raw)'!Y12/('01 (raw)'!I12/10000)</f>
        <v>0.3839828256657416</v>
      </c>
      <c r="R13" s="271">
        <f>+'01 (raw)'!Z12</f>
        <v>8771.9887769295565</v>
      </c>
      <c r="S13" s="271">
        <f>+'01 (raw)'!AA12</f>
        <v>0.54005110820242475</v>
      </c>
      <c r="T13" s="271">
        <f>+'01 (raw)'!AB12</f>
        <v>437</v>
      </c>
      <c r="U13" s="271">
        <f>+'01 (raw)'!AD12</f>
        <v>0.5</v>
      </c>
      <c r="V13" s="271">
        <f>'01 (raw)'!AE12</f>
        <v>16</v>
      </c>
      <c r="W13" s="272">
        <f>+'01 (raw)'!AF12/'01 (raw)'!AC12</f>
        <v>0.50520997789706346</v>
      </c>
      <c r="X13" s="267">
        <f>+'01 (raw)'!AG12</f>
        <v>93.754396497614309</v>
      </c>
      <c r="Y13" s="267">
        <f>+'01 (raw)'!AH12</f>
        <v>16.747499999999999</v>
      </c>
      <c r="Z13" s="265">
        <f>+'01 (raw)'!AI12</f>
        <v>0.2717629525729815</v>
      </c>
      <c r="AA13" s="273">
        <f>'01 (raw)'!AJ12/'01 (raw)'!AK12</f>
        <v>1.8598942371251728</v>
      </c>
      <c r="AB13" s="267">
        <f>'01 (raw)'!AL12</f>
        <v>1.8772527905816343</v>
      </c>
      <c r="AC13" s="274">
        <f>+'01 (raw)'!AM12/('01 (raw)'!D12/100000)</f>
        <v>10.11902061837684</v>
      </c>
      <c r="AD13" s="265">
        <f>+'01 (raw)'!AN12/'01 (raw)'!E12</f>
        <v>0.36999396219056224</v>
      </c>
      <c r="AE13" s="275">
        <f>+'01 (raw)'!AO12</f>
        <v>0.62791904514789831</v>
      </c>
      <c r="AF13" s="276">
        <f>+'01 (raw)'!AP12</f>
        <v>6.7</v>
      </c>
      <c r="AG13" s="266">
        <f>+'01 (raw)'!AQ12</f>
        <v>71.599999999999994</v>
      </c>
      <c r="AH13" s="266">
        <f>+'01 (raw)'!AR12</f>
        <v>61.5</v>
      </c>
      <c r="AI13" s="266">
        <f>+'01 (raw)'!AS12</f>
        <v>8.3140334978014964E-3</v>
      </c>
      <c r="AJ13" s="266">
        <f>+'01 (raw)'!AT12</f>
        <v>497.02</v>
      </c>
      <c r="AK13" s="265">
        <f>+'01 (raw)'!AU12/'01 (raw)'!E12</f>
        <v>2.8160193209902009E-2</v>
      </c>
      <c r="AL13" s="278">
        <f>+'01 (raw)'!AV12</f>
        <v>4.3645326778686009</v>
      </c>
      <c r="AM13" s="279">
        <f>+'01 (raw)'!AW12/'01 (raw)'!G12</f>
        <v>8.3994650266085386E-4</v>
      </c>
      <c r="AN13" s="273">
        <f>'01 (raw)'!AX12</f>
        <v>56.575429911049049</v>
      </c>
      <c r="AO13" s="279">
        <f>+'01 (raw)'!AY12</f>
        <v>1.156523627174888E-2</v>
      </c>
      <c r="AP13" s="268">
        <f>+'01 (raw)'!AZ12</f>
        <v>15.252627153841949</v>
      </c>
      <c r="AQ13" s="268">
        <f>('01 (raw)'!H12*1000)/'01 (raw)'!D12</f>
        <v>68736.216832821912</v>
      </c>
      <c r="AR13" s="268">
        <f>'01 (raw)'!E12/'01 (raw)'!D12</f>
        <v>0.46521848361242057</v>
      </c>
      <c r="AS13" s="275">
        <f>+'01 (raw)'!BA12</f>
        <v>6.2204744844001469</v>
      </c>
      <c r="AT13" s="268">
        <v>0</v>
      </c>
      <c r="AU13" s="275">
        <f>+'01 (raw)'!BC12</f>
        <v>66.209999999999994</v>
      </c>
      <c r="AV13" s="275">
        <f>+'01 (raw)'!BD12</f>
        <v>20.7</v>
      </c>
      <c r="AW13" s="268">
        <f>+'01 (raw)'!BE12</f>
        <v>27.66</v>
      </c>
      <c r="AX13" s="280">
        <f>'01 (raw)'!BG12</f>
        <v>12.04714355800202</v>
      </c>
      <c r="AY13" s="280">
        <f>'10 (raw)'!BH12*10</f>
        <v>7.4933333333333341</v>
      </c>
      <c r="AZ13" s="265">
        <f>+'01 (raw)'!BI12/'01 (raw)'!G12</f>
        <v>2.4291858189928297E-3</v>
      </c>
      <c r="BA13" s="268">
        <f>1/('01 (raw)'!BJ12/'01 (raw)'!G12)</f>
        <v>12.076518269873132</v>
      </c>
      <c r="BB13" s="268">
        <f>+'01 (raw)'!BJ12/'01 (raw)'!E12</f>
        <v>82.593016103088914</v>
      </c>
      <c r="BC13" s="281">
        <f>+'01 (raw)'!BK12/'01 (raw)'!BF12</f>
        <v>4.0311983818029162</v>
      </c>
      <c r="BD13" s="265">
        <f>+'01 (raw)'!BL12/'01 (raw)'!BO12</f>
        <v>0.17957618996911937</v>
      </c>
      <c r="BE13" s="268">
        <f>+'01 (raw)'!BM12</f>
        <v>32.299999999999997</v>
      </c>
      <c r="BF13" s="265">
        <f>+'01 (raw)'!BN12/'01 (raw)'!BO12</f>
        <v>6.8171653710999897E-2</v>
      </c>
      <c r="BG13" s="279">
        <f>+'01 (raw)'!BP12/('01 (raw)'!G12/1000)</f>
        <v>8.1099178775185868E-2</v>
      </c>
      <c r="BH13" s="267">
        <f>+'01 (raw)'!BQ12</f>
        <v>10.659340659340659</v>
      </c>
      <c r="BI13" s="267">
        <f>+'01 (raw)'!BR12</f>
        <v>86.090599261573416</v>
      </c>
      <c r="BJ13" s="267">
        <f>+'01 (raw)'!BS12</f>
        <v>11968.186035999999</v>
      </c>
      <c r="BK13" s="264">
        <f>+'01 (raw)'!BT12/('01 (raw)'!E12/1000)</f>
        <v>43.224715266657412</v>
      </c>
      <c r="BL13" s="268">
        <f>+'01 (raw)'!BU12</f>
        <v>8</v>
      </c>
      <c r="BM13" s="281">
        <f>+'01 (raw)'!BV12/('01 (raw)'!D12/1000)</f>
        <v>4.3284983024470582</v>
      </c>
      <c r="BN13" s="264">
        <f>'01 (raw)'!BW12/('01 (raw)'!E12/1000)</f>
        <v>21.214837260409595</v>
      </c>
      <c r="BO13" s="264">
        <f>'01 (raw)'!BX12/('01 (raw)'!D12/10000)</f>
        <v>1.1179026151177305</v>
      </c>
      <c r="BP13" s="264">
        <f>+'01 (raw)'!BY12/('01 (raw)'!D12/100000)</f>
        <v>9.2466912547236646</v>
      </c>
      <c r="BQ13" s="267">
        <f>+'01 (raw)'!BZ12/('01 (raw)'!G12/1000)</f>
        <v>0.48518002033511437</v>
      </c>
      <c r="BR13" s="267">
        <f>+'01 (raw)'!CA12</f>
        <v>3.5542918073573841</v>
      </c>
      <c r="BS13" s="282">
        <f>+'01 (raw)'!CB12</f>
        <v>57.699107140000002</v>
      </c>
      <c r="BT13" s="283">
        <f>+'01 (raw)'!CC12</f>
        <v>0.40474999999999994</v>
      </c>
      <c r="BU13" s="283">
        <f>+'01 (raw)'!CD12</f>
        <v>0.28699999999999998</v>
      </c>
      <c r="BV13" s="284">
        <f>+'01 (raw)'!CE12</f>
        <v>26.67</v>
      </c>
      <c r="BW13" s="284">
        <f>+'01 (raw)'!CF12</f>
        <v>54.76</v>
      </c>
      <c r="BX13" s="265">
        <f>+'01 (raw)'!CG12</f>
        <v>0.94749317891673779</v>
      </c>
      <c r="BY13" s="278">
        <f>+'01 (raw)'!CH12/('01 (raw)'!G12/1000)</f>
        <v>1.4667368411527202</v>
      </c>
      <c r="BZ13" s="268">
        <f>+'01 (raw)'!CI12</f>
        <v>2.1950041107077882</v>
      </c>
      <c r="CA13" s="280">
        <f>+'01 (raw)'!CJ12</f>
        <v>0</v>
      </c>
      <c r="CB13" s="268">
        <f>+'01 (raw)'!CK12</f>
        <v>3</v>
      </c>
      <c r="CC13" s="265">
        <f>+'01 (raw)'!CL12/'01 (raw)'!E12</f>
        <v>0.23526080711636471</v>
      </c>
      <c r="CD13" s="265">
        <f>+'01 (raw)'!CM12</f>
        <v>8.0825455475847813E-3</v>
      </c>
      <c r="CE13" s="265">
        <f>+'01 (raw)'!CN12/'01 (raw)'!G12</f>
        <v>7.5311294205640507E-3</v>
      </c>
      <c r="CF13" s="265">
        <f>('01 (raw)'!CO12+'01 (raw)'!CP12)/'01 (raw)'!CX12</f>
        <v>2.2811991757561708E-2</v>
      </c>
      <c r="CG13" s="268">
        <f>+'01 (raw)'!CQ12/('01 (raw)'!CX12/1000000)</f>
        <v>0.79007312816491182</v>
      </c>
      <c r="CH13" s="281">
        <f>+'01 (raw)'!CR12/('01 (raw)'!D12/1000)</f>
        <v>0.57399272128378964</v>
      </c>
      <c r="CI13" s="273">
        <f>('02 (raw)'!CS12-'01 (raw)'!CS12)/'01 (raw)'!CS12</f>
        <v>5.0370860453531091E-2</v>
      </c>
      <c r="CJ13" s="273">
        <f>('04 (raw)'!CT12-'03 (raw)'!CT12)/'03 (raw)'!CT12</f>
        <v>0.13133966976613742</v>
      </c>
      <c r="CK13" s="285">
        <f>+'01 (raw)'!CU12/('01 (raw)'!D12/1000000)</f>
        <v>13.957269818450813</v>
      </c>
      <c r="CL13" s="268">
        <f>+'01 (raw)'!CV12/('01 (raw)'!I12/1000)</f>
        <v>5.1197710088765551E-2</v>
      </c>
      <c r="CM13" s="268">
        <f>+'01 (raw)'!CW12/('01 (raw)'!E12/10000)</f>
        <v>1.7250884107810527</v>
      </c>
    </row>
    <row r="14" spans="1:91">
      <c r="A14" s="263" t="s">
        <v>214</v>
      </c>
      <c r="B14" s="264">
        <f>'01 (raw)'!B13</f>
        <v>31489.546821016022</v>
      </c>
      <c r="C14" s="265">
        <f>'01 (raw)'!C13</f>
        <v>0.37544527676679362</v>
      </c>
      <c r="D14" s="266">
        <f>+'01 (raw)'!J13/('01 (raw)'!D13/100000)</f>
        <v>2052.7007786062682</v>
      </c>
      <c r="E14" s="266">
        <f>+'01 (raw)'!K13</f>
        <v>80</v>
      </c>
      <c r="F14" s="267">
        <f>+'01 (raw)'!L13</f>
        <v>3.01</v>
      </c>
      <c r="G14" s="267">
        <f>+'01 (raw)'!M13</f>
        <v>2.54</v>
      </c>
      <c r="H14" s="267">
        <f>+'01 (raw)'!N13</f>
        <v>2.63</v>
      </c>
      <c r="I14" s="267">
        <f>+'01 (raw)'!O13</f>
        <v>2.66</v>
      </c>
      <c r="J14" s="267">
        <f>+'01 (raw)'!P13</f>
        <v>0.60166666666666668</v>
      </c>
      <c r="K14" s="268">
        <f>+'01 (raw)'!Q13/('01 (raw)'!E13)*100000</f>
        <v>6.1557708649198597</v>
      </c>
      <c r="L14" s="268">
        <f>+'01 (raw)'!R13/('01 (raw)'!D13/100000)</f>
        <v>11.353306007789174</v>
      </c>
      <c r="M14" s="265">
        <f>+'01 (raw)'!S13/'01 (raw)'!U13</f>
        <v>0.13092054098142986</v>
      </c>
      <c r="N14" s="265">
        <f>+'01 (raw)'!T13</f>
        <v>0.15673706602681595</v>
      </c>
      <c r="O14" s="268">
        <f>'01 (raw)'!V13</f>
        <v>3</v>
      </c>
      <c r="P14" s="270">
        <f>+'01 (raw)'!X13/('01 (raw)'!F13/'01 (raw)'!W13)</f>
        <v>7.8612252306761459</v>
      </c>
      <c r="Q14" s="268">
        <f>+'01 (raw)'!Y13/('01 (raw)'!I13/10000)</f>
        <v>0.67007757290292047</v>
      </c>
      <c r="R14" s="271">
        <f>+'01 (raw)'!Z13</f>
        <v>1571187.0699838912</v>
      </c>
      <c r="S14" s="271">
        <f>+'01 (raw)'!AA13</f>
        <v>1.8185117204301076</v>
      </c>
      <c r="T14" s="271">
        <f>+'01 (raw)'!AB13</f>
        <v>3208</v>
      </c>
      <c r="U14" s="271">
        <f>+'01 (raw)'!AD13</f>
        <v>0.6</v>
      </c>
      <c r="V14" s="271">
        <f>'01 (raw)'!AE13</f>
        <v>5</v>
      </c>
      <c r="W14" s="272">
        <f>+'01 (raw)'!AF13/'01 (raw)'!AC13</f>
        <v>1.0000712530656057</v>
      </c>
      <c r="X14" s="267">
        <f>+'01 (raw)'!AG13</f>
        <v>97.928293351124381</v>
      </c>
      <c r="Y14" s="267">
        <f>+'01 (raw)'!AH13</f>
        <v>14.864100000000001</v>
      </c>
      <c r="Z14" s="265">
        <f>+'01 (raw)'!AI13</f>
        <v>0.25156204940882437</v>
      </c>
      <c r="AA14" s="273">
        <f>'01 (raw)'!AJ13/'01 (raw)'!AK13</f>
        <v>1.5430860237992789</v>
      </c>
      <c r="AB14" s="267">
        <f>'01 (raw)'!AL13</f>
        <v>3.4292747243019646</v>
      </c>
      <c r="AC14" s="274">
        <f>+'01 (raw)'!AM13/('01 (raw)'!D13/100000)</f>
        <v>6.4085666399297265</v>
      </c>
      <c r="AD14" s="265">
        <f>+'01 (raw)'!AN13/'01 (raw)'!E13</f>
        <v>0.41885436651093005</v>
      </c>
      <c r="AE14" s="275">
        <f>+'01 (raw)'!AO13</f>
        <v>0.75325513901316254</v>
      </c>
      <c r="AF14" s="276">
        <f>+'01 (raw)'!AP13</f>
        <v>2.8</v>
      </c>
      <c r="AG14" s="266">
        <f>+'01 (raw)'!AQ13</f>
        <v>74.099999999999994</v>
      </c>
      <c r="AH14" s="266">
        <f>+'01 (raw)'!AR13</f>
        <v>43.9</v>
      </c>
      <c r="AI14" s="266">
        <f>+'01 (raw)'!AS13</f>
        <v>7.3993891182492527E-2</v>
      </c>
      <c r="AJ14" s="266">
        <f>+'01 (raw)'!AT13</f>
        <v>520.88</v>
      </c>
      <c r="AK14" s="265">
        <f>AVERAGE(AK6:AK13,AK15:AK37)</f>
        <v>7.2728020612718214E-2</v>
      </c>
      <c r="AL14" s="278">
        <f>+'01 (raw)'!AV13</f>
        <v>11.637951580737608</v>
      </c>
      <c r="AM14" s="279">
        <f>+'01 (raw)'!AW13/'01 (raw)'!G13</f>
        <v>2.843537053789684E-2</v>
      </c>
      <c r="AN14" s="273">
        <f>'01 (raw)'!AX13</f>
        <v>46.670187345495265</v>
      </c>
      <c r="AO14" s="279">
        <f>+'01 (raw)'!AY13</f>
        <v>-3.5227217211031836E-3</v>
      </c>
      <c r="AP14" s="268">
        <f>+'01 (raw)'!AZ13</f>
        <v>127.6</v>
      </c>
      <c r="AQ14" s="268">
        <f>('01 (raw)'!H13*1000)/'01 (raw)'!D13</f>
        <v>153855.18912293608</v>
      </c>
      <c r="AR14" s="268">
        <f>'01 (raw)'!E13/'01 (raw)'!D13</f>
        <v>0.44001910121697069</v>
      </c>
      <c r="AS14" s="275">
        <f>+'01 (raw)'!BA13</f>
        <v>10.3</v>
      </c>
      <c r="AT14" s="268">
        <v>0</v>
      </c>
      <c r="AU14" s="275">
        <f>+'01 (raw)'!BC13</f>
        <v>69</v>
      </c>
      <c r="AV14" s="275">
        <f>+'01 (raw)'!BD13</f>
        <v>3</v>
      </c>
      <c r="AW14" s="268">
        <f>+'01 (raw)'!BE13</f>
        <v>31.31</v>
      </c>
      <c r="AX14" s="280">
        <f>'01 (raw)'!BG13</f>
        <v>41.646015737601637</v>
      </c>
      <c r="AY14" s="280">
        <f>'10 (raw)'!BH13*10</f>
        <v>9.0266666666666655</v>
      </c>
      <c r="AZ14" s="265">
        <f>+'01 (raw)'!BI13/'01 (raw)'!G13</f>
        <v>6.3551808234792199E-3</v>
      </c>
      <c r="BA14" s="268">
        <f>1/('01 (raw)'!BJ13/'01 (raw)'!G13)</f>
        <v>2.11039720192493</v>
      </c>
      <c r="BB14" s="268">
        <f>+'01 (raw)'!BJ13/'01 (raw)'!E13</f>
        <v>143.12418886819128</v>
      </c>
      <c r="BC14" s="281">
        <f>+'01 (raw)'!BK13/'01 (raw)'!BF13</f>
        <v>2.2109360577326509</v>
      </c>
      <c r="BD14" s="265">
        <f>+'01 (raw)'!BL13/'01 (raw)'!BO13</f>
        <v>0.23177133799251873</v>
      </c>
      <c r="BE14" s="268">
        <f>+'01 (raw)'!BM13</f>
        <v>40.4</v>
      </c>
      <c r="BF14" s="265">
        <f>+'01 (raw)'!BN13/'01 (raw)'!BO13</f>
        <v>0.1755798211917344</v>
      </c>
      <c r="BG14" s="279">
        <f>+'01 (raw)'!BP13/('01 (raw)'!G13/1000)</f>
        <v>0.44011723417505666</v>
      </c>
      <c r="BH14" s="267">
        <f>+'01 (raw)'!BQ13</f>
        <v>47.333333333333336</v>
      </c>
      <c r="BI14" s="267">
        <f>+'01 (raw)'!BR13</f>
        <v>1.2046381059433522</v>
      </c>
      <c r="BJ14" s="267">
        <f>+'01 (raw)'!BS13</f>
        <v>409.20514999999989</v>
      </c>
      <c r="BK14" s="264">
        <f>+'01 (raw)'!BT13/('01 (raw)'!E13/1000)</f>
        <v>76.963638516370153</v>
      </c>
      <c r="BL14" s="268">
        <f>+'01 (raw)'!BU13</f>
        <v>111</v>
      </c>
      <c r="BM14" s="281">
        <f>+'01 (raw)'!BV13/('01 (raw)'!D13/1000)</f>
        <v>11.753726160794855</v>
      </c>
      <c r="BN14" s="264">
        <f>'01 (raw)'!BW13/('01 (raw)'!E13/1000)</f>
        <v>14.766253592612657</v>
      </c>
      <c r="BO14" s="264">
        <f>'01 (raw)'!BX13/('01 (raw)'!D13/10000)</f>
        <v>0.20170270268244955</v>
      </c>
      <c r="BP14" s="264">
        <f>+'01 (raw)'!BY13/('01 (raw)'!D13/100000)</f>
        <v>15.79089261997073</v>
      </c>
      <c r="BQ14" s="267">
        <f>+'01 (raw)'!BZ13/('01 (raw)'!G13/1000)</f>
        <v>19.932837012178545</v>
      </c>
      <c r="BR14" s="267">
        <f>+'01 (raw)'!CA13</f>
        <v>1.5126304643775526</v>
      </c>
      <c r="BS14" s="282">
        <f>+'01 (raw)'!CB13</f>
        <v>91.818736310000006</v>
      </c>
      <c r="BT14" s="283">
        <f>+'01 (raw)'!CC13</f>
        <v>0.18074999999999999</v>
      </c>
      <c r="BU14" s="283">
        <f>+'01 (raw)'!CD13</f>
        <v>0.66633333333333333</v>
      </c>
      <c r="BV14" s="284">
        <f>+'01 (raw)'!CE13</f>
        <v>33.520000000000003</v>
      </c>
      <c r="BW14" s="284">
        <f>+'01 (raw)'!CF13</f>
        <v>61.9</v>
      </c>
      <c r="BX14" s="265">
        <f>+'01 (raw)'!CG13</f>
        <v>0.51098379789829951</v>
      </c>
      <c r="BY14" s="278">
        <f>BY11</f>
        <v>24.122472766162456</v>
      </c>
      <c r="BZ14" s="268">
        <f>+'01 (raw)'!CI13</f>
        <v>0.74171718479701154</v>
      </c>
      <c r="CA14" s="280">
        <f>+'01 (raw)'!CJ13</f>
        <v>44.726983280539365</v>
      </c>
      <c r="CB14" s="268">
        <f>+'01 (raw)'!CK13</f>
        <v>22.6</v>
      </c>
      <c r="CC14" s="265">
        <f>+'01 (raw)'!CL13/'01 (raw)'!E13</f>
        <v>0.24544446761226293</v>
      </c>
      <c r="CD14" s="265">
        <f>+'01 (raw)'!CM13</f>
        <v>9.7228363737864143E-2</v>
      </c>
      <c r="CE14" s="265">
        <f>+'01 (raw)'!CN13/'01 (raw)'!G13</f>
        <v>2.8331631423309873E-2</v>
      </c>
      <c r="CF14" s="265">
        <f>('01 (raw)'!CO13+'01 (raw)'!CP13)/'01 (raw)'!CX13</f>
        <v>0.61339544675958779</v>
      </c>
      <c r="CG14" s="268">
        <f>+'01 (raw)'!CQ13/('01 (raw)'!CX13/1000000)</f>
        <v>178.34821305541686</v>
      </c>
      <c r="CH14" s="281">
        <f>+'01 (raw)'!CR13/('01 (raw)'!D13/1000)</f>
        <v>1.6895102483469413</v>
      </c>
      <c r="CI14" s="273">
        <f>('02 (raw)'!CS13-'01 (raw)'!CS13)/'01 (raw)'!CS13</f>
        <v>9.3385773086540003E-2</v>
      </c>
      <c r="CJ14" s="273">
        <f>('04 (raw)'!CT13-'03 (raw)'!CT13)/'03 (raw)'!CT13</f>
        <v>0.11206881986492979</v>
      </c>
      <c r="CK14" s="285">
        <f>+'01 (raw)'!CU13/('01 (raw)'!D13/1000000)</f>
        <v>24.781327834260637</v>
      </c>
      <c r="CL14" s="268">
        <f>+'01 (raw)'!CV13/('01 (raw)'!I13/1000)</f>
        <v>0.53606205832233644</v>
      </c>
      <c r="CM14" s="268">
        <f>+'01 (raw)'!CW13/('01 (raw)'!E13/10000)</f>
        <v>10.202862773984192</v>
      </c>
    </row>
    <row r="15" spans="1:91">
      <c r="A15" s="263" t="s">
        <v>215</v>
      </c>
      <c r="B15" s="264">
        <f>'01 (raw)'!B14</f>
        <v>1673.492652497034</v>
      </c>
      <c r="C15" s="265">
        <f>'01 (raw)'!C14</f>
        <v>0.26129954245085923</v>
      </c>
      <c r="D15" s="266">
        <f>+'01 (raw)'!J14/('01 (raw)'!D14/100000)</f>
        <v>1135.3500702770364</v>
      </c>
      <c r="E15" s="266">
        <f>+'01 (raw)'!K14</f>
        <v>34</v>
      </c>
      <c r="F15" s="267">
        <f>+'01 (raw)'!L14</f>
        <v>3</v>
      </c>
      <c r="G15" s="267">
        <f>+'01 (raw)'!M14</f>
        <v>2.66</v>
      </c>
      <c r="H15" s="267">
        <f>+'01 (raw)'!N14</f>
        <v>3.01</v>
      </c>
      <c r="I15" s="267">
        <f>+'01 (raw)'!O14</f>
        <v>2.1</v>
      </c>
      <c r="J15" s="267">
        <f>+'01 (raw)'!P14</f>
        <v>0.2253333333333333</v>
      </c>
      <c r="K15" s="268">
        <f>+'01 (raw)'!Q14/('01 (raw)'!E14)*100000</f>
        <v>7.6826185222572603</v>
      </c>
      <c r="L15" s="268">
        <f>+'01 (raw)'!R14/('01 (raw)'!D14/100000)</f>
        <v>11.535458833174607</v>
      </c>
      <c r="M15" s="265">
        <f>+'01 (raw)'!S14/'01 (raw)'!U14</f>
        <v>1.0270911004096877E-3</v>
      </c>
      <c r="N15" s="265">
        <f>+'01 (raw)'!T14</f>
        <v>4.7709341880790854E-3</v>
      </c>
      <c r="O15" s="268">
        <f>'01 (raw)'!V14</f>
        <v>10</v>
      </c>
      <c r="P15" s="270">
        <f>+'01 (raw)'!X14/('01 (raw)'!F14/'01 (raw)'!W14)</f>
        <v>41.481304968103302</v>
      </c>
      <c r="Q15" s="268">
        <f>+'01 (raw)'!Y14/('01 (raw)'!I14/10000)</f>
        <v>1.6315555570420748</v>
      </c>
      <c r="R15" s="271">
        <f>+'01 (raw)'!Z14</f>
        <v>3963.4942488241545</v>
      </c>
      <c r="S15" s="271">
        <f>+'01 (raw)'!AA14</f>
        <v>0.75734276102682618</v>
      </c>
      <c r="T15" s="271">
        <f>+'01 (raw)'!AB14</f>
        <v>1918</v>
      </c>
      <c r="U15" s="271">
        <f>+'01 (raw)'!AD14</f>
        <v>1</v>
      </c>
      <c r="V15" s="271">
        <f>'01 (raw)'!AE14</f>
        <v>4</v>
      </c>
      <c r="W15" s="272">
        <f>+'01 (raw)'!AF14/'01 (raw)'!AC14</f>
        <v>0.65401258851298183</v>
      </c>
      <c r="X15" s="267">
        <f>+'01 (raw)'!AG14</f>
        <v>74.63983448548953</v>
      </c>
      <c r="Y15" s="267">
        <f>+'01 (raw)'!AH14</f>
        <v>20.744199999999999</v>
      </c>
      <c r="Z15" s="265">
        <f>+'01 (raw)'!AI14</f>
        <v>0.20232955933860064</v>
      </c>
      <c r="AA15" s="273">
        <f>'01 (raw)'!AJ14/'01 (raw)'!AK14</f>
        <v>3.4163366896707772</v>
      </c>
      <c r="AB15" s="267">
        <f>'01 (raw)'!AL14</f>
        <v>1.8710788881190954</v>
      </c>
      <c r="AC15" s="274">
        <f>+'01 (raw)'!AM14/('01 (raw)'!D14/100000)</f>
        <v>4.7377777350538564</v>
      </c>
      <c r="AD15" s="265">
        <f>+'01 (raw)'!AN14/'01 (raw)'!E14</f>
        <v>0.32216256778124192</v>
      </c>
      <c r="AE15" s="275">
        <f>+'01 (raw)'!AO14</f>
        <v>0.56700354900596817</v>
      </c>
      <c r="AF15" s="276">
        <f>+'01 (raw)'!AP14</f>
        <v>5.0999999999999996</v>
      </c>
      <c r="AG15" s="266">
        <f>+'01 (raw)'!AQ14</f>
        <v>69.7</v>
      </c>
      <c r="AH15" s="266">
        <f>+'01 (raw)'!AR14</f>
        <v>49.3</v>
      </c>
      <c r="AI15" s="266">
        <f>+'01 (raw)'!AS14</f>
        <v>1.0361494310744134E-2</v>
      </c>
      <c r="AJ15" s="266">
        <f>+'01 (raw)'!AT14</f>
        <v>500.5</v>
      </c>
      <c r="AK15" s="265">
        <f>+'01 (raw)'!AU14/'01 (raw)'!E14</f>
        <v>6.1825425893997733E-2</v>
      </c>
      <c r="AL15" s="278">
        <f>+'01 (raw)'!AV14</f>
        <v>8.5951956905241076</v>
      </c>
      <c r="AM15" s="279">
        <f>+'01 (raw)'!AW14/'01 (raw)'!G14</f>
        <v>1.6459508141437235E-2</v>
      </c>
      <c r="AN15" s="273">
        <f>'01 (raw)'!AX14</f>
        <v>64.58802198192879</v>
      </c>
      <c r="AO15" s="279">
        <f>+'01 (raw)'!AY14</f>
        <v>3.8311267397700299E-2</v>
      </c>
      <c r="AP15" s="268">
        <f>+'01 (raw)'!AZ14</f>
        <v>47.033104413172779</v>
      </c>
      <c r="AQ15" s="268">
        <f>('01 (raw)'!H14*1000)/'01 (raw)'!D14</f>
        <v>60286.902605932934</v>
      </c>
      <c r="AR15" s="268">
        <f>'01 (raw)'!E14/'01 (raw)'!D14</f>
        <v>0.38431273727511861</v>
      </c>
      <c r="AS15" s="275">
        <f>+'01 (raw)'!BA14</f>
        <v>13.36557124678642</v>
      </c>
      <c r="AT15" s="268">
        <v>0</v>
      </c>
      <c r="AU15" s="275">
        <f>+'01 (raw)'!BC14</f>
        <v>55.3</v>
      </c>
      <c r="AV15" s="275">
        <f>+'01 (raw)'!BD14</f>
        <v>14.6</v>
      </c>
      <c r="AW15" s="268">
        <f>+'01 (raw)'!BE14</f>
        <v>20.67</v>
      </c>
      <c r="AX15" s="280">
        <f>'01 (raw)'!BG14</f>
        <v>4.5065999542455035</v>
      </c>
      <c r="AY15" s="280">
        <f>'10 (raw)'!BH14*10</f>
        <v>7.196666666666669</v>
      </c>
      <c r="AZ15" s="265">
        <f>+'01 (raw)'!BI14/'01 (raw)'!G14</f>
        <v>8.3422398095438933E-3</v>
      </c>
      <c r="BA15" s="268">
        <f>1/('01 (raw)'!BJ14/'01 (raw)'!G14)</f>
        <v>2.9525303944136136</v>
      </c>
      <c r="BB15" s="268">
        <f>+'01 (raw)'!BJ14/'01 (raw)'!E14</f>
        <v>49.481445293728264</v>
      </c>
      <c r="BC15" s="281">
        <f>+'01 (raw)'!BK14/'01 (raw)'!BF14</f>
        <v>4.4803722350738475</v>
      </c>
      <c r="BD15" s="265">
        <f>+'01 (raw)'!BL14/'01 (raw)'!BO14</f>
        <v>0.14040942090408082</v>
      </c>
      <c r="BE15" s="268">
        <f>+'01 (raw)'!BM14</f>
        <v>12</v>
      </c>
      <c r="BF15" s="265">
        <f>+'01 (raw)'!BN14/'01 (raw)'!BO14</f>
        <v>7.2453164639786335E-2</v>
      </c>
      <c r="BG15" s="279">
        <f>+'01 (raw)'!BP14/('01 (raw)'!G14/1000)</f>
        <v>7.5360323793329548E-2</v>
      </c>
      <c r="BH15" s="267">
        <f>+'01 (raw)'!BQ14</f>
        <v>10.492845786963434</v>
      </c>
      <c r="BI15" s="267">
        <f>+'01 (raw)'!BR14</f>
        <v>5.0122800862112173</v>
      </c>
      <c r="BJ15" s="267">
        <f>+'01 (raw)'!BS14</f>
        <v>0.24185900000000002</v>
      </c>
      <c r="BK15" s="264">
        <f>+'01 (raw)'!BT14/('01 (raw)'!E14/1000)</f>
        <v>30.219490624525417</v>
      </c>
      <c r="BL15" s="268">
        <f>+'01 (raw)'!BU14</f>
        <v>12</v>
      </c>
      <c r="BM15" s="281">
        <f>+'01 (raw)'!BV14/('01 (raw)'!D14/1000)</f>
        <v>7.1004868924915838</v>
      </c>
      <c r="BN15" s="264">
        <f>'01 (raw)'!BW14/('01 (raw)'!E14/1000)</f>
        <v>23.959049856620897</v>
      </c>
      <c r="BO15" s="264">
        <f>'01 (raw)'!BX14/('01 (raw)'!D14/10000)</f>
        <v>1.5344151993101713</v>
      </c>
      <c r="BP15" s="264">
        <f>+'01 (raw)'!BY14/('01 (raw)'!D14/100000)</f>
        <v>5.6990659711517404</v>
      </c>
      <c r="BQ15" s="267">
        <f>+'01 (raw)'!BZ14/('01 (raw)'!G14/1000)</f>
        <v>4.2290137390401421</v>
      </c>
      <c r="BR15" s="267">
        <f>+'01 (raw)'!CA14</f>
        <v>8.1058954177373202E-2</v>
      </c>
      <c r="BS15" s="282">
        <f>+'01 (raw)'!CB14</f>
        <v>69.077232140000007</v>
      </c>
      <c r="BT15" s="283">
        <f>+'01 (raw)'!CC14</f>
        <v>0.43074999999999997</v>
      </c>
      <c r="BU15" s="283">
        <f>+'01 (raw)'!CD14</f>
        <v>0.75833333333333341</v>
      </c>
      <c r="BV15" s="284">
        <f>+'01 (raw)'!CE14</f>
        <v>2.2200000000000002</v>
      </c>
      <c r="BW15" s="284">
        <f>+'01 (raw)'!CF14</f>
        <v>76.19</v>
      </c>
      <c r="BX15" s="265">
        <f>+'01 (raw)'!CG14</f>
        <v>0.92116854885221011</v>
      </c>
      <c r="BY15" s="278">
        <f>+'01 (raw)'!CH14/('01 (raw)'!G14/1000)</f>
        <v>0</v>
      </c>
      <c r="BZ15" s="268">
        <f>+'01 (raw)'!CI14</f>
        <v>0.18095659357970251</v>
      </c>
      <c r="CA15" s="280">
        <f>+'01 (raw)'!CJ14</f>
        <v>0</v>
      </c>
      <c r="CB15" s="268">
        <f>+'01 (raw)'!CK14</f>
        <v>8.9</v>
      </c>
      <c r="CC15" s="265">
        <f>+'01 (raw)'!CL14/'01 (raw)'!E14</f>
        <v>0.22416808854664511</v>
      </c>
      <c r="CD15" s="265">
        <f>+'01 (raw)'!CM14</f>
        <v>2.5391527500911646E-4</v>
      </c>
      <c r="CE15" s="265">
        <f>+'01 (raw)'!CN14/'01 (raw)'!G14</f>
        <v>1.4754121489977215E-2</v>
      </c>
      <c r="CF15" s="265">
        <f>('01 (raw)'!CO14+'01 (raw)'!CP14)/'01 (raw)'!CX14</f>
        <v>0.15408603187144884</v>
      </c>
      <c r="CG15" s="268">
        <f>+'01 (raw)'!CQ14/('01 (raw)'!CX14/1000000)</f>
        <v>4.5450982060449752</v>
      </c>
      <c r="CH15" s="281">
        <f>+'01 (raw)'!CR14/('01 (raw)'!D14/1000)</f>
        <v>0.39550144570884366</v>
      </c>
      <c r="CI15" s="273">
        <f>('02 (raw)'!CS14-'01 (raw)'!CS14)/'01 (raw)'!CS14</f>
        <v>7.176464076248508E-2</v>
      </c>
      <c r="CJ15" s="273">
        <f>('04 (raw)'!CT14-'03 (raw)'!CT14)/'03 (raw)'!CT14</f>
        <v>0.1362808480181521</v>
      </c>
      <c r="CK15" s="285">
        <f>+'01 (raw)'!CU14/('01 (raw)'!D14/1000000)</f>
        <v>2.0599033630668937</v>
      </c>
      <c r="CL15" s="268">
        <f>+'01 (raw)'!CV14/('01 (raw)'!I14/1000)</f>
        <v>0.10877037046947166</v>
      </c>
      <c r="CM15" s="268">
        <f>+'01 (raw)'!CW14/('01 (raw)'!E14/10000)</f>
        <v>0.4287973128701727</v>
      </c>
    </row>
    <row r="16" spans="1:91">
      <c r="A16" s="263" t="s">
        <v>216</v>
      </c>
      <c r="B16" s="264">
        <f>'01 (raw)'!B15</f>
        <v>5305.424757069457</v>
      </c>
      <c r="C16" s="265">
        <f>'01 (raw)'!C15</f>
        <v>0.14490837761260653</v>
      </c>
      <c r="D16" s="266">
        <f>+'01 (raw)'!J15/('01 (raw)'!D15/100000)</f>
        <v>1326.9880323898617</v>
      </c>
      <c r="E16" s="266">
        <f>+'01 (raw)'!K15</f>
        <v>34</v>
      </c>
      <c r="F16" s="267">
        <f>+'01 (raw)'!L15</f>
        <v>3</v>
      </c>
      <c r="G16" s="267">
        <f>+'01 (raw)'!M15</f>
        <v>2.82</v>
      </c>
      <c r="H16" s="267">
        <f>+'01 (raw)'!N15</f>
        <v>3.32</v>
      </c>
      <c r="I16" s="267">
        <f>+'01 (raw)'!O15</f>
        <v>2.35</v>
      </c>
      <c r="J16" s="267">
        <f>+'01 (raw)'!P15</f>
        <v>0.39733333333333337</v>
      </c>
      <c r="K16" s="268">
        <f>+'01 (raw)'!Q15/('01 (raw)'!E15)*100000</f>
        <v>13.674557177105882</v>
      </c>
      <c r="L16" s="268">
        <f>+'01 (raw)'!R15/('01 (raw)'!D15/100000)</f>
        <v>4.7202026146972358</v>
      </c>
      <c r="M16" s="265">
        <f>+'01 (raw)'!S15/'01 (raw)'!U15</f>
        <v>4.9877667692158623E-3</v>
      </c>
      <c r="N16" s="265">
        <f>+'01 (raw)'!T15</f>
        <v>0.20437977694497764</v>
      </c>
      <c r="O16" s="268">
        <f>'01 (raw)'!V15</f>
        <v>37</v>
      </c>
      <c r="P16" s="270">
        <f>+'01 (raw)'!X15/('01 (raw)'!F15/'01 (raw)'!W15)</f>
        <v>0</v>
      </c>
      <c r="Q16" s="268">
        <f>+'01 (raw)'!Y15/('01 (raw)'!I15/10000)</f>
        <v>0.2782804384224456</v>
      </c>
      <c r="R16" s="271">
        <f>+'01 (raw)'!Z15</f>
        <v>4679.8965525639778</v>
      </c>
      <c r="S16" s="271">
        <f>+'01 (raw)'!AA15</f>
        <v>1.4990440026325893</v>
      </c>
      <c r="T16" s="271">
        <f>+'01 (raw)'!AB15</f>
        <v>1666</v>
      </c>
      <c r="U16" s="271">
        <f>+'01 (raw)'!AD15</f>
        <v>1</v>
      </c>
      <c r="V16" s="271">
        <f>'01 (raw)'!AE15</f>
        <v>1</v>
      </c>
      <c r="W16" s="272">
        <f>+'01 (raw)'!AF15/'01 (raw)'!AC15</f>
        <v>0.51761159222445008</v>
      </c>
      <c r="X16" s="267">
        <f>+'01 (raw)'!AG15</f>
        <v>76.4021574068733</v>
      </c>
      <c r="Y16" s="267">
        <f>+'01 (raw)'!AH15</f>
        <v>21.111899999999999</v>
      </c>
      <c r="Z16" s="265">
        <f>+'01 (raw)'!AI15</f>
        <v>0.23436910980666703</v>
      </c>
      <c r="AA16" s="273">
        <f>'01 (raw)'!AJ15/'01 (raw)'!AK15</f>
        <v>2.8498624979975435</v>
      </c>
      <c r="AB16" s="267">
        <f>'01 (raw)'!AL15</f>
        <v>1.0342301086131265</v>
      </c>
      <c r="AC16" s="274">
        <f>+'01 (raw)'!AM15/('01 (raw)'!D15/100000)</f>
        <v>12.28517019807361</v>
      </c>
      <c r="AD16" s="265">
        <f>+'01 (raw)'!AN15/'01 (raw)'!E15</f>
        <v>0.38726753252798918</v>
      </c>
      <c r="AE16" s="275">
        <f>+'01 (raw)'!AO15</f>
        <v>0.55242018950193972</v>
      </c>
      <c r="AF16" s="276">
        <f>+'01 (raw)'!AP15</f>
        <v>11.3</v>
      </c>
      <c r="AG16" s="266">
        <f>+'01 (raw)'!AQ15</f>
        <v>72.5</v>
      </c>
      <c r="AH16" s="266">
        <f>+'01 (raw)'!AR15</f>
        <v>54.4</v>
      </c>
      <c r="AI16" s="266">
        <f>+'01 (raw)'!AS15</f>
        <v>1.4147618568120027E-2</v>
      </c>
      <c r="AJ16" s="266">
        <f>+'01 (raw)'!AT15</f>
        <v>507.89</v>
      </c>
      <c r="AK16" s="265">
        <f>+'01 (raw)'!AU15/'01 (raw)'!E15</f>
        <v>0.37698368363475548</v>
      </c>
      <c r="AL16" s="278">
        <f>+'01 (raw)'!AV15</f>
        <v>1.715518314264471</v>
      </c>
      <c r="AM16" s="279">
        <f>+'01 (raw)'!AW15/'01 (raw)'!G15</f>
        <v>2.4030061562040324E-3</v>
      </c>
      <c r="AN16" s="273">
        <f>'01 (raw)'!AX15</f>
        <v>66.968894110214777</v>
      </c>
      <c r="AO16" s="279">
        <f>+'01 (raw)'!AY15</f>
        <v>3.8684404692229446E-2</v>
      </c>
      <c r="AP16" s="268">
        <f>+'01 (raw)'!AZ15</f>
        <v>8.0405295983222924</v>
      </c>
      <c r="AQ16" s="268">
        <f>('01 (raw)'!H15*1000)/'01 (raw)'!D15</f>
        <v>56657.188660216503</v>
      </c>
      <c r="AR16" s="268">
        <f>'01 (raw)'!E15/'01 (raw)'!D15</f>
        <v>0.36213225881292382</v>
      </c>
      <c r="AS16" s="275">
        <f>+'01 (raw)'!BA15</f>
        <v>10.291148081527025</v>
      </c>
      <c r="AT16" s="268">
        <v>0</v>
      </c>
      <c r="AU16" s="275">
        <f>+'01 (raw)'!BC15</f>
        <v>63.9</v>
      </c>
      <c r="AV16" s="275">
        <f>+'01 (raw)'!BD15</f>
        <v>12</v>
      </c>
      <c r="AW16" s="268">
        <f>+'01 (raw)'!BE15</f>
        <v>22.05</v>
      </c>
      <c r="AX16" s="280">
        <f>'01 (raw)'!BG15</f>
        <v>10.373898005070211</v>
      </c>
      <c r="AY16" s="280">
        <f>'10 (raw)'!BH15*10</f>
        <v>6.3033333333333319</v>
      </c>
      <c r="AZ16" s="265">
        <f>+'01 (raw)'!BI15/'01 (raw)'!G15</f>
        <v>8.5128300654530292E-3</v>
      </c>
      <c r="BA16" s="268">
        <f>1/('01 (raw)'!BJ15/'01 (raw)'!G15)</f>
        <v>2.9528250216683323</v>
      </c>
      <c r="BB16" s="268">
        <f>+'01 (raw)'!BJ15/'01 (raw)'!E15</f>
        <v>49.11420589728003</v>
      </c>
      <c r="BC16" s="281">
        <f>+'01 (raw)'!BK15/'01 (raw)'!BF15</f>
        <v>2.3467998566552315</v>
      </c>
      <c r="BD16" s="265">
        <f>+'01 (raw)'!BL15/'01 (raw)'!BO15</f>
        <v>0.12719679302513451</v>
      </c>
      <c r="BE16" s="268">
        <f>+'01 (raw)'!BM15</f>
        <v>20.8</v>
      </c>
      <c r="BF16" s="265">
        <f>+'01 (raw)'!BN15/'01 (raw)'!BO15</f>
        <v>4.0980764247717467E-2</v>
      </c>
      <c r="BG16" s="279">
        <f>+'01 (raw)'!BP15/('01 (raw)'!G15/1000)</f>
        <v>0.11726522126393311</v>
      </c>
      <c r="BH16" s="267">
        <f>+'01 (raw)'!BQ15</f>
        <v>8.436064781242445</v>
      </c>
      <c r="BI16" s="267">
        <f>+'01 (raw)'!BR15</f>
        <v>50.643848231916714</v>
      </c>
      <c r="BJ16" s="267">
        <f>+'01 (raw)'!BS15</f>
        <v>1.5680079999999998</v>
      </c>
      <c r="BK16" s="264">
        <f>+'01 (raw)'!BT15/('01 (raw)'!E15/1000)</f>
        <v>15.047249959267276</v>
      </c>
      <c r="BL16" s="268">
        <f>+'01 (raw)'!BU15</f>
        <v>28</v>
      </c>
      <c r="BM16" s="281">
        <f>+'01 (raw)'!BV15/('01 (raw)'!D15/1000)</f>
        <v>3.3808451227768952</v>
      </c>
      <c r="BN16" s="264">
        <f>'01 (raw)'!BW15/('01 (raw)'!E15/1000)</f>
        <v>9.8829225147219706</v>
      </c>
      <c r="BO16" s="264">
        <f>'01 (raw)'!BX15/('01 (raw)'!D15/10000)</f>
        <v>0.43169570109380712</v>
      </c>
      <c r="BP16" s="264">
        <f>+'01 (raw)'!BY15/('01 (raw)'!D15/100000)</f>
        <v>6.5113509283100264</v>
      </c>
      <c r="BQ16" s="267">
        <f>+'01 (raw)'!BZ15/('01 (raw)'!G15/1000)</f>
        <v>3.3334096952342809</v>
      </c>
      <c r="BR16" s="267">
        <f>+'01 (raw)'!CA15</f>
        <v>0.32657326671238696</v>
      </c>
      <c r="BS16" s="282">
        <f>+'01 (raw)'!CB15</f>
        <v>79.663853570000001</v>
      </c>
      <c r="BT16" s="283">
        <f>+'01 (raw)'!CC15</f>
        <v>2.5749999999999999E-2</v>
      </c>
      <c r="BU16" s="283">
        <f>+'01 (raw)'!CD15</f>
        <v>0.20633333333333334</v>
      </c>
      <c r="BV16" s="284">
        <f>+'01 (raw)'!CE15</f>
        <v>33.590000000000003</v>
      </c>
      <c r="BW16" s="284">
        <f>+'01 (raw)'!CF15</f>
        <v>40.479999999999997</v>
      </c>
      <c r="BX16" s="265">
        <f>+'01 (raw)'!CG15</f>
        <v>0.86215445275570091</v>
      </c>
      <c r="BY16" s="278">
        <f>BY11</f>
        <v>24.122472766162456</v>
      </c>
      <c r="BZ16" s="268">
        <f>+'01 (raw)'!CI15</f>
        <v>1.8933289991557962</v>
      </c>
      <c r="CA16" s="280">
        <f>+'01 (raw)'!CJ15</f>
        <v>0</v>
      </c>
      <c r="CB16" s="268">
        <f>+'01 (raw)'!CK15</f>
        <v>6</v>
      </c>
      <c r="CC16" s="265">
        <f>+'01 (raw)'!CL15/'01 (raw)'!E15</f>
        <v>0.27472476316830763</v>
      </c>
      <c r="CD16" s="265">
        <f>+'01 (raw)'!CM15</f>
        <v>4.9654337073198329E-3</v>
      </c>
      <c r="CE16" s="265">
        <f>+'01 (raw)'!CN15/'01 (raw)'!G15</f>
        <v>2.4280637939467768E-2</v>
      </c>
      <c r="CF16" s="265">
        <f>('01 (raw)'!CO15+'01 (raw)'!CP15)/'01 (raw)'!CX15</f>
        <v>0.17133989204596131</v>
      </c>
      <c r="CG16" s="268">
        <f>+'01 (raw)'!CQ15/('01 (raw)'!CX15/1000000)</f>
        <v>10.288898680636107</v>
      </c>
      <c r="CH16" s="281">
        <f>+'01 (raw)'!CR15/('01 (raw)'!D15/1000)</f>
        <v>0.49688561452928937</v>
      </c>
      <c r="CI16" s="273">
        <f>('02 (raw)'!CS15-'01 (raw)'!CS15)/'01 (raw)'!CS15</f>
        <v>6.534641131618564E-2</v>
      </c>
      <c r="CJ16" s="273">
        <f>('04 (raw)'!CT15-'03 (raw)'!CT15)/'03 (raw)'!CT15</f>
        <v>0.10920361449201714</v>
      </c>
      <c r="CK16" s="285">
        <f>+'01 (raw)'!CU15/('01 (raw)'!D15/1000000)</f>
        <v>4.8466366133051979</v>
      </c>
      <c r="CL16" s="268">
        <f>+'01 (raw)'!CV15/('01 (raw)'!I15/1000)</f>
        <v>0.13218320825066165</v>
      </c>
      <c r="CM16" s="268">
        <f>+'01 (raw)'!CW15/('01 (raw)'!E15/10000)</f>
        <v>1.3965505202150688</v>
      </c>
    </row>
    <row r="17" spans="1:91">
      <c r="A17" s="263" t="s">
        <v>217</v>
      </c>
      <c r="B17" s="264">
        <f>'01 (raw)'!B16</f>
        <v>2006.6769202751084</v>
      </c>
      <c r="C17" s="265">
        <f>'01 (raw)'!C16</f>
        <v>0.19685713687723641</v>
      </c>
      <c r="D17" s="266">
        <f>+'01 (raw)'!J16/('01 (raw)'!D16/100000)</f>
        <v>950.2014206294275</v>
      </c>
      <c r="E17" s="266">
        <f>+'01 (raw)'!K16</f>
        <v>56</v>
      </c>
      <c r="F17" s="267">
        <f>+'01 (raw)'!L16</f>
        <v>2.2400000000000002</v>
      </c>
      <c r="G17" s="267">
        <f>+'01 (raw)'!M16</f>
        <v>2.09</v>
      </c>
      <c r="H17" s="267">
        <f>+'01 (raw)'!N16</f>
        <v>2.12</v>
      </c>
      <c r="I17" s="267">
        <f>+'01 (raw)'!O16</f>
        <v>1.95</v>
      </c>
      <c r="J17" s="267">
        <f>+'01 (raw)'!P16</f>
        <v>0.40799999999999997</v>
      </c>
      <c r="K17" s="268">
        <f>+'01 (raw)'!Q16/('01 (raw)'!E16)*100000</f>
        <v>3.4298126941178717</v>
      </c>
      <c r="L17" s="268">
        <f>+'01 (raw)'!R16/('01 (raw)'!D16/100000)</f>
        <v>20.445071015523581</v>
      </c>
      <c r="M17" s="265">
        <f>+'01 (raw)'!S16/'01 (raw)'!U16</f>
        <v>2.2848515888235703E-3</v>
      </c>
      <c r="N17" s="265">
        <f>+'01 (raw)'!T16</f>
        <v>0.3279523315260533</v>
      </c>
      <c r="O17" s="268">
        <f>'01 (raw)'!V16</f>
        <v>3</v>
      </c>
      <c r="P17" s="270">
        <f>+'01 (raw)'!X16/('01 (raw)'!F16/'01 (raw)'!W16)</f>
        <v>1.635225879468075</v>
      </c>
      <c r="Q17" s="268">
        <f>+'01 (raw)'!Y16/('01 (raw)'!I16/10000)</f>
        <v>0.34362962421491033</v>
      </c>
      <c r="R17" s="271">
        <f>+'01 (raw)'!Z16</f>
        <v>126702.51030331185</v>
      </c>
      <c r="S17" s="271">
        <f>+'01 (raw)'!AA16</f>
        <v>0.26257337236001838</v>
      </c>
      <c r="T17" s="271">
        <f>+'01 (raw)'!AB16</f>
        <v>1637</v>
      </c>
      <c r="U17" s="271">
        <f>+'01 (raw)'!AD16</f>
        <v>0</v>
      </c>
      <c r="V17" s="271">
        <f>'01 (raw)'!AE16</f>
        <v>7</v>
      </c>
      <c r="W17" s="272">
        <f>+'01 (raw)'!AF16/'01 (raw)'!AC16</f>
        <v>0.36257787764273314</v>
      </c>
      <c r="X17" s="267">
        <f>+'01 (raw)'!AG16</f>
        <v>49.616857163533858</v>
      </c>
      <c r="Y17" s="267">
        <f>+'01 (raw)'!AH16</f>
        <v>28.141100000000002</v>
      </c>
      <c r="Z17" s="265">
        <f>+'01 (raw)'!AI16</f>
        <v>0.27774177288111185</v>
      </c>
      <c r="AA17" s="273">
        <f>'01 (raw)'!AJ16/'01 (raw)'!AK16</f>
        <v>3.7662009075772911</v>
      </c>
      <c r="AB17" s="267">
        <f>'01 (raw)'!AL16</f>
        <v>1.1670595139750513</v>
      </c>
      <c r="AC17" s="274">
        <f>+'01 (raw)'!AM16/('01 (raw)'!D16/100000)</f>
        <v>8.516121624250852</v>
      </c>
      <c r="AD17" s="265">
        <f>+'01 (raw)'!AN16/'01 (raw)'!E16</f>
        <v>0.37685352794344618</v>
      </c>
      <c r="AE17" s="275">
        <f>+'01 (raw)'!AO16</f>
        <v>0.57473067670745737</v>
      </c>
      <c r="AF17" s="276">
        <f>+'01 (raw)'!AP16</f>
        <v>20.3</v>
      </c>
      <c r="AG17" s="266">
        <f>+'01 (raw)'!AQ16</f>
        <v>68.2</v>
      </c>
      <c r="AH17" s="266">
        <f>+'01 (raw)'!AR16</f>
        <v>57.6</v>
      </c>
      <c r="AI17" s="266">
        <f>+'01 (raw)'!AS16</f>
        <v>6.8573154767898499E-3</v>
      </c>
      <c r="AJ17" s="266">
        <f>+'01 (raw)'!AT16</f>
        <v>467.73</v>
      </c>
      <c r="AK17" s="265">
        <f>+'01 (raw)'!AU16/'01 (raw)'!E16</f>
        <v>1.7667346277700502E-2</v>
      </c>
      <c r="AL17" s="278">
        <f>+'01 (raw)'!AV16</f>
        <v>10.337121253113672</v>
      </c>
      <c r="AM17" s="279">
        <f>+'01 (raw)'!AW16/'01 (raw)'!G16</f>
        <v>1.5527211712323095E-2</v>
      </c>
      <c r="AN17" s="273">
        <f>'01 (raw)'!AX16</f>
        <v>74.860753701813891</v>
      </c>
      <c r="AO17" s="279">
        <f>+'01 (raw)'!AY16</f>
        <v>-1.4155556074424425E-4</v>
      </c>
      <c r="AP17" s="268">
        <f>+'01 (raw)'!AZ16</f>
        <v>37.136960415823985</v>
      </c>
      <c r="AQ17" s="268">
        <f>('01 (raw)'!H16*1000)/'01 (raw)'!D16</f>
        <v>37143.242653451489</v>
      </c>
      <c r="AR17" s="268">
        <f>'01 (raw)'!E16/'01 (raw)'!D16</f>
        <v>0.33478245615154228</v>
      </c>
      <c r="AS17" s="275">
        <f>+'01 (raw)'!BA16</f>
        <v>13.211671079350085</v>
      </c>
      <c r="AT17" s="268">
        <v>0</v>
      </c>
      <c r="AU17" s="275">
        <f>AVERAGE(AU6:AU16,AU18:AU37)</f>
        <v>59.687096774193556</v>
      </c>
      <c r="AV17" s="275">
        <f>+'01 (raw)'!BD16</f>
        <v>25</v>
      </c>
      <c r="AW17" s="268">
        <f>+'01 (raw)'!BE16</f>
        <v>21.01</v>
      </c>
      <c r="AX17" s="280">
        <f>'01 (raw)'!BG16</f>
        <v>7.2612751697772069</v>
      </c>
      <c r="AY17" s="280">
        <f>'10 (raw)'!BH16*10</f>
        <v>5.7866666666666671</v>
      </c>
      <c r="AZ17" s="265">
        <f>+'01 (raw)'!BI16/'01 (raw)'!G16</f>
        <v>3.9759661460694682E-3</v>
      </c>
      <c r="BA17" s="268">
        <f>1/('01 (raw)'!BJ16/'01 (raw)'!G16)</f>
        <v>1.4734560342937979</v>
      </c>
      <c r="BB17" s="268">
        <f>+'01 (raw)'!BJ16/'01 (raw)'!E16</f>
        <v>65.761904428248968</v>
      </c>
      <c r="BC17" s="281">
        <f>+'01 (raw)'!BK16/'01 (raw)'!BF16</f>
        <v>2.0889530020571354</v>
      </c>
      <c r="BD17" s="265">
        <f>+'01 (raw)'!BL16/'01 (raw)'!BO16</f>
        <v>6.1638793865180903E-2</v>
      </c>
      <c r="BE17" s="268">
        <f>+'01 (raw)'!BM16</f>
        <v>13.5</v>
      </c>
      <c r="BF17" s="265">
        <f>+'01 (raw)'!BN16/'01 (raw)'!BO16</f>
        <v>3.3224615393693181E-2</v>
      </c>
      <c r="BG17" s="279">
        <f>+'01 (raw)'!BP16/('01 (raw)'!G16/1000)</f>
        <v>9.9884306288019684E-2</v>
      </c>
      <c r="BH17" s="267">
        <f>+'01 (raw)'!BQ16</f>
        <v>6.8676277850589775</v>
      </c>
      <c r="BI17" s="267">
        <f>+'01 (raw)'!BR16</f>
        <v>3.2475680144073924</v>
      </c>
      <c r="BJ17" s="267">
        <f>+'01 (raw)'!BS16</f>
        <v>493.74055648000001</v>
      </c>
      <c r="BK17" s="264">
        <f>+'01 (raw)'!BT16/('01 (raw)'!E16/1000)</f>
        <v>45.812770335931106</v>
      </c>
      <c r="BL17" s="268">
        <f>+'01 (raw)'!BU16</f>
        <v>37</v>
      </c>
      <c r="BM17" s="281">
        <f>+'01 (raw)'!BV16/('01 (raw)'!D16/1000)</f>
        <v>12.081410295257445</v>
      </c>
      <c r="BN17" s="264">
        <f>'01 (raw)'!BW16/('01 (raw)'!E16/1000)</f>
        <v>3.1554276785884419</v>
      </c>
      <c r="BO17" s="264">
        <f>'01 (raw)'!BX16/('01 (raw)'!D16/10000)</f>
        <v>0.94424173468613359</v>
      </c>
      <c r="BP17" s="264">
        <f>+'01 (raw)'!BY16/('01 (raw)'!D16/100000)</f>
        <v>3.8593659795294126</v>
      </c>
      <c r="BQ17" s="267">
        <f>+'01 (raw)'!BZ16/('01 (raw)'!G16/1000)</f>
        <v>2.8038946879526905</v>
      </c>
      <c r="BR17" s="267">
        <f>+'01 (raw)'!CA16</f>
        <v>0.31437643434248169</v>
      </c>
      <c r="BS17" s="282">
        <f>+'01 (raw)'!CB16</f>
        <v>66.490773809999993</v>
      </c>
      <c r="BT17" s="283">
        <f>+'01 (raw)'!CC16</f>
        <v>0.47400000000000003</v>
      </c>
      <c r="BU17" s="283">
        <f>+'01 (raw)'!CD16</f>
        <v>0.59733333333333327</v>
      </c>
      <c r="BV17" s="284">
        <f>+'01 (raw)'!CE16</f>
        <v>2.2200000000000002</v>
      </c>
      <c r="BW17" s="284">
        <f>+'01 (raw)'!CF16</f>
        <v>71.430000000000007</v>
      </c>
      <c r="BX17" s="265">
        <f>+'01 (raw)'!CG16</f>
        <v>0.95247449879117763</v>
      </c>
      <c r="BY17" s="278">
        <f>+'01 (raw)'!CH16/('01 (raw)'!G16/1000)</f>
        <v>0</v>
      </c>
      <c r="BZ17" s="268">
        <f>+'01 (raw)'!CI16</f>
        <v>0.12572203431765339</v>
      </c>
      <c r="CA17" s="280">
        <f>+'01 (raw)'!CJ16</f>
        <v>11.145806331745453</v>
      </c>
      <c r="CB17" s="268">
        <f>+'01 (raw)'!CK16</f>
        <v>13.4</v>
      </c>
      <c r="CC17" s="265">
        <f>+'01 (raw)'!CL16/'01 (raw)'!E16</f>
        <v>0.28894647586745681</v>
      </c>
      <c r="CD17" s="265">
        <f>+'01 (raw)'!CM16</f>
        <v>0</v>
      </c>
      <c r="CE17" s="265">
        <f>+'01 (raw)'!CN16/'01 (raw)'!G16</f>
        <v>7.7176290055256419E-2</v>
      </c>
      <c r="CF17" s="265">
        <f>('01 (raw)'!CO16+'01 (raw)'!CP16)/'01 (raw)'!CX16</f>
        <v>4.2842783419777923E-3</v>
      </c>
      <c r="CG17" s="268">
        <f>+'01 (raw)'!CQ16/('01 (raw)'!CX16/1000000)</f>
        <v>1.773923284805115</v>
      </c>
      <c r="CH17" s="281">
        <f>+'01 (raw)'!CR16/('01 (raw)'!D16/1000)</f>
        <v>0.47588215218660196</v>
      </c>
      <c r="CI17" s="273">
        <f>('02 (raw)'!CS16-'01 (raw)'!CS16)/'01 (raw)'!CS16</f>
        <v>9.7426275205870314E-2</v>
      </c>
      <c r="CJ17" s="273">
        <f>('04 (raw)'!CT16-'03 (raw)'!CT16)/'03 (raw)'!CT16</f>
        <v>0.12597780291068941</v>
      </c>
      <c r="CK17" s="285">
        <f>+'01 (raw)'!CU16/('01 (raw)'!D16/1000000)</f>
        <v>0.31895586607681098</v>
      </c>
      <c r="CL17" s="268">
        <f>+'01 (raw)'!CV16/('01 (raw)'!I16/1000)</f>
        <v>8.0180245650145754E-2</v>
      </c>
      <c r="CM17" s="268">
        <f>+'01 (raw)'!CW16/('01 (raw)'!E16/10000)</f>
        <v>9.5272574836607532E-2</v>
      </c>
    </row>
    <row r="18" spans="1:91">
      <c r="A18" s="263" t="s">
        <v>148</v>
      </c>
      <c r="B18" s="264">
        <f>'01 (raw)'!B17</f>
        <v>1736.6107054120309</v>
      </c>
      <c r="C18" s="265">
        <f>'01 (raw)'!C17</f>
        <v>0.19184281270150999</v>
      </c>
      <c r="D18" s="266">
        <f>+'01 (raw)'!J17/('01 (raw)'!D17/100000)</f>
        <v>965.77186992642157</v>
      </c>
      <c r="E18" s="266">
        <f>+'01 (raw)'!K17</f>
        <v>27</v>
      </c>
      <c r="F18" s="267">
        <f>+'01 (raw)'!L17</f>
        <v>2.37</v>
      </c>
      <c r="G18" s="267">
        <f>+'01 (raw)'!M17</f>
        <v>2.48</v>
      </c>
      <c r="H18" s="267">
        <f>+'01 (raw)'!N17</f>
        <v>2.46</v>
      </c>
      <c r="I18" s="267">
        <f>+'01 (raw)'!O17</f>
        <v>2.25</v>
      </c>
      <c r="J18" s="267">
        <f>+'01 (raw)'!P17</f>
        <v>0.27933333333333338</v>
      </c>
      <c r="K18" s="268">
        <f>+'01 (raw)'!Q17/('01 (raw)'!E17)*100000</f>
        <v>12.432877263819734</v>
      </c>
      <c r="L18" s="268">
        <f>+'01 (raw)'!R17/('01 (raw)'!D17/100000)</f>
        <v>5.5408093803264329</v>
      </c>
      <c r="M18" s="265">
        <f>+'01 (raw)'!S17/'01 (raw)'!U17</f>
        <v>7.500897977383356E-3</v>
      </c>
      <c r="N18" s="265">
        <f>+'01 (raw)'!T17</f>
        <v>0.15673706602681595</v>
      </c>
      <c r="O18" s="268">
        <f>'01 (raw)'!V17</f>
        <v>20</v>
      </c>
      <c r="P18" s="270">
        <f>+'01 (raw)'!X17/('01 (raw)'!F17/'01 (raw)'!W17)</f>
        <v>72.905577291906397</v>
      </c>
      <c r="Q18" s="268">
        <f>+'01 (raw)'!Y17/('01 (raw)'!I17/10000)</f>
        <v>0.86137702706495356</v>
      </c>
      <c r="R18" s="271">
        <f>+'01 (raw)'!Z17</f>
        <v>22841.023448156844</v>
      </c>
      <c r="S18" s="271">
        <f>+'01 (raw)'!AA17</f>
        <v>0.5261389109525757</v>
      </c>
      <c r="T18" s="271">
        <f>+'01 (raw)'!AB17</f>
        <v>58</v>
      </c>
      <c r="U18" s="271">
        <f>+'01 (raw)'!AD17</f>
        <v>0.2</v>
      </c>
      <c r="V18" s="271">
        <f>'01 (raw)'!AE17</f>
        <v>23</v>
      </c>
      <c r="W18" s="272">
        <f>+'01 (raw)'!AF17/'01 (raw)'!AC17</f>
        <v>0.16421615428680542</v>
      </c>
      <c r="X18" s="267">
        <f>+'01 (raw)'!AG17</f>
        <v>65.057472116796305</v>
      </c>
      <c r="Y18" s="267">
        <f>+'01 (raw)'!AH17</f>
        <v>21.935300000000002</v>
      </c>
      <c r="Z18" s="265">
        <f>+'01 (raw)'!AI17</f>
        <v>0.27664711969644706</v>
      </c>
      <c r="AA18" s="273">
        <f>'01 (raw)'!AJ17/'01 (raw)'!AK17</f>
        <v>3.2693169821689394</v>
      </c>
      <c r="AB18" s="267">
        <f>'01 (raw)'!AL17</f>
        <v>1.3526610836415958</v>
      </c>
      <c r="AC18" s="274">
        <f>+'01 (raw)'!AM17/('01 (raw)'!D17/100000)</f>
        <v>10.42199859632829</v>
      </c>
      <c r="AD18" s="265">
        <f>+'01 (raw)'!AN17/'01 (raw)'!E17</f>
        <v>0.39832807402890347</v>
      </c>
      <c r="AE18" s="275">
        <f>+'01 (raw)'!AO17</f>
        <v>0.57881057990372742</v>
      </c>
      <c r="AF18" s="276">
        <f>+'01 (raw)'!AP17</f>
        <v>14</v>
      </c>
      <c r="AG18" s="266">
        <f>+'01 (raw)'!AQ17</f>
        <v>81.2</v>
      </c>
      <c r="AH18" s="266">
        <f>+'01 (raw)'!AR17</f>
        <v>53.3</v>
      </c>
      <c r="AI18" s="266">
        <f>+'01 (raw)'!AS17</f>
        <v>1.2999697915617765E-2</v>
      </c>
      <c r="AJ18" s="266">
        <f>+'01 (raw)'!AT17</f>
        <v>485.47</v>
      </c>
      <c r="AK18" s="265">
        <f>+'01 (raw)'!AU17/'01 (raw)'!E17</f>
        <v>2.4968769796396832E-2</v>
      </c>
      <c r="AL18" s="278">
        <f>+'01 (raw)'!AV17</f>
        <v>1.8281722895538204</v>
      </c>
      <c r="AM18" s="279">
        <f>+'01 (raw)'!AW17/'01 (raw)'!G17</f>
        <v>5.4254084827490929E-3</v>
      </c>
      <c r="AN18" s="273">
        <f>'01 (raw)'!AX17</f>
        <v>65.061326658322898</v>
      </c>
      <c r="AO18" s="279">
        <f>+'01 (raw)'!AY17</f>
        <v>-5.2775566604940094E-4</v>
      </c>
      <c r="AP18" s="268">
        <f>+'01 (raw)'!AZ17</f>
        <v>12.5587151421814</v>
      </c>
      <c r="AQ18" s="268">
        <f>('01 (raw)'!H17*1000)/'01 (raw)'!D17</f>
        <v>44835.076484448145</v>
      </c>
      <c r="AR18" s="268">
        <f>'01 (raw)'!E17/'01 (raw)'!D17</f>
        <v>0.37138154365190351</v>
      </c>
      <c r="AS18" s="275">
        <f>+'01 (raw)'!BA17</f>
        <v>3.1171965714128018</v>
      </c>
      <c r="AT18" s="268">
        <v>0</v>
      </c>
      <c r="AU18" s="275">
        <f>+'01 (raw)'!BC17</f>
        <v>69.3</v>
      </c>
      <c r="AV18" s="275">
        <f>+'01 (raw)'!BD17</f>
        <v>0.8</v>
      </c>
      <c r="AW18" s="268">
        <f>+'01 (raw)'!BE17</f>
        <v>21.15</v>
      </c>
      <c r="AX18" s="280">
        <f>'01 (raw)'!BG17</f>
        <v>6.5666762791535449</v>
      </c>
      <c r="AY18" s="280">
        <f>'10 (raw)'!BH17*10</f>
        <v>6.4550000000000001</v>
      </c>
      <c r="AZ18" s="265">
        <f>+'01 (raw)'!BI17/'01 (raw)'!G17</f>
        <v>1.6154273147258976E-2</v>
      </c>
      <c r="BA18" s="268">
        <f>1/('01 (raw)'!BJ17/'01 (raw)'!G17)</f>
        <v>1.2395756320470155</v>
      </c>
      <c r="BB18" s="268">
        <f>+'01 (raw)'!BJ17/'01 (raw)'!E17</f>
        <v>80.409597211962364</v>
      </c>
      <c r="BC18" s="281">
        <f>+'01 (raw)'!BK17/'01 (raw)'!BF17</f>
        <v>2.0504885536765811</v>
      </c>
      <c r="BD18" s="265">
        <f>+'01 (raw)'!BL17/'01 (raw)'!BO17</f>
        <v>0.1162292788785992</v>
      </c>
      <c r="BE18" s="268">
        <f>+'01 (raw)'!BM17</f>
        <v>15.8</v>
      </c>
      <c r="BF18" s="265">
        <f>+'01 (raw)'!BN17/'01 (raw)'!BO17</f>
        <v>4.5823396835964571E-2</v>
      </c>
      <c r="BG18" s="279">
        <f>+'01 (raw)'!BP17/('01 (raw)'!G17/1000)</f>
        <v>0.1279852680249324</v>
      </c>
      <c r="BH18" s="267">
        <f>+'01 (raw)'!BQ17</f>
        <v>5.4218800128328519</v>
      </c>
      <c r="BI18" s="267">
        <f>+'01 (raw)'!BR17</f>
        <v>0.94370782805643372</v>
      </c>
      <c r="BJ18" s="267">
        <f>+'01 (raw)'!BS17</f>
        <v>0</v>
      </c>
      <c r="BK18" s="264">
        <f>+'01 (raw)'!BT17/('01 (raw)'!E17/1000)</f>
        <v>0</v>
      </c>
      <c r="BL18" s="268">
        <f>+'01 (raw)'!BU17</f>
        <v>1</v>
      </c>
      <c r="BM18" s="281">
        <f>+'01 (raw)'!BV17/('01 (raw)'!D17/1000)</f>
        <v>4.6076667211952671</v>
      </c>
      <c r="BN18" s="264">
        <f>'01 (raw)'!BW17/('01 (raw)'!E17/1000)</f>
        <v>12.775077409462012</v>
      </c>
      <c r="BO18" s="264">
        <f>'01 (raw)'!BX17/('01 (raw)'!D17/10000)</f>
        <v>0.62562905197967167</v>
      </c>
      <c r="BP18" s="264">
        <f>+'01 (raw)'!BY17/('01 (raw)'!D17/100000)</f>
        <v>3.8697716307041756</v>
      </c>
      <c r="BQ18" s="267">
        <f>+'01 (raw)'!BZ17/('01 (raw)'!G17/1000)</f>
        <v>2.9053555428081834</v>
      </c>
      <c r="BR18" s="267">
        <f>+'01 (raw)'!CA17</f>
        <v>0.47947832757959336</v>
      </c>
      <c r="BS18" s="282">
        <f>+'01 (raw)'!CB17</f>
        <v>65.840773810000002</v>
      </c>
      <c r="BT18" s="283">
        <f>+'01 (raw)'!CC17</f>
        <v>0.43074999999999997</v>
      </c>
      <c r="BU18" s="283">
        <f>+'01 (raw)'!CD17</f>
        <v>0.3213333333333333</v>
      </c>
      <c r="BV18" s="284">
        <f>+'01 (raw)'!CE17</f>
        <v>43.75</v>
      </c>
      <c r="BW18" s="284">
        <f>+'01 (raw)'!CF17</f>
        <v>50</v>
      </c>
      <c r="BX18" s="265">
        <f>+'01 (raw)'!CG17</f>
        <v>0.9462036710242181</v>
      </c>
      <c r="BY18" s="278">
        <f>+'01 (raw)'!CH17/('01 (raw)'!G17/1000)</f>
        <v>0</v>
      </c>
      <c r="BZ18" s="268">
        <f>+'01 (raw)'!CI17</f>
        <v>0.19</v>
      </c>
      <c r="CA18" s="280">
        <f>+'01 (raw)'!CJ17</f>
        <v>0</v>
      </c>
      <c r="CB18" s="268">
        <f>+'01 (raw)'!CK17</f>
        <v>6.7</v>
      </c>
      <c r="CC18" s="265">
        <f>+'01 (raw)'!CL17/'01 (raw)'!E17</f>
        <v>0.31244175789043677</v>
      </c>
      <c r="CD18" s="265">
        <f>+'01 (raw)'!CM17</f>
        <v>3.8219545536528898E-2</v>
      </c>
      <c r="CE18" s="265">
        <f>+'01 (raw)'!CN17/'01 (raw)'!G17</f>
        <v>2.2577495640008063E-2</v>
      </c>
      <c r="CF18" s="265">
        <f>('01 (raw)'!CO17+'01 (raw)'!CP17)/'01 (raw)'!CX17</f>
        <v>0.11939098894787514</v>
      </c>
      <c r="CG18" s="268">
        <f>+'01 (raw)'!CQ17/('01 (raw)'!CX17/1000000)</f>
        <v>8.5850309449940596</v>
      </c>
      <c r="CH18" s="281">
        <f>+'01 (raw)'!CR17/('01 (raw)'!D17/1000)</f>
        <v>0.335966537029317</v>
      </c>
      <c r="CI18" s="273">
        <f>('02 (raw)'!CS17-'01 (raw)'!CS17)/'01 (raw)'!CS17</f>
        <v>0.14014347517931713</v>
      </c>
      <c r="CJ18" s="273">
        <f>('04 (raw)'!CT17-'03 (raw)'!CT17)/'03 (raw)'!CT17</f>
        <v>0.11089558676959013</v>
      </c>
      <c r="CK18" s="285">
        <f>+'01 (raw)'!CU17/('01 (raw)'!D17/1000000)</f>
        <v>0.87949355243276706</v>
      </c>
      <c r="CL18" s="268">
        <f>+'01 (raw)'!CV17/('01 (raw)'!I17/1000)</f>
        <v>0.13782032433039257</v>
      </c>
      <c r="CM18" s="268">
        <f>+'01 (raw)'!CW17/('01 (raw)'!E17/10000)</f>
        <v>0.52099676153149366</v>
      </c>
    </row>
    <row r="19" spans="1:91">
      <c r="A19" s="263" t="s">
        <v>149</v>
      </c>
      <c r="B19" s="264">
        <f>'01 (raw)'!B18</f>
        <v>8518.2079538274411</v>
      </c>
      <c r="C19" s="265">
        <f>'01 (raw)'!C18</f>
        <v>0.24815160319341306</v>
      </c>
      <c r="D19" s="266">
        <f>+'01 (raw)'!J18/('01 (raw)'!D18/100000)</f>
        <v>1494.4751059342605</v>
      </c>
      <c r="E19" s="266">
        <f>+'01 (raw)'!K18</f>
        <v>60</v>
      </c>
      <c r="F19" s="267">
        <f>+'01 (raw)'!L18</f>
        <v>3.11</v>
      </c>
      <c r="G19" s="267">
        <f>+'01 (raw)'!M18</f>
        <v>2.57</v>
      </c>
      <c r="H19" s="267">
        <f>+'01 (raw)'!N18</f>
        <v>2.08</v>
      </c>
      <c r="I19" s="267">
        <f>+'01 (raw)'!O18</f>
        <v>3.39</v>
      </c>
      <c r="J19" s="267">
        <f>+'01 (raw)'!P18</f>
        <v>0.28999999999999998</v>
      </c>
      <c r="K19" s="268">
        <f>+'01 (raw)'!Q18/('01 (raw)'!E18)*100000</f>
        <v>7.6866372658562003</v>
      </c>
      <c r="L19" s="268">
        <f>+'01 (raw)'!R18/('01 (raw)'!D18/100000)</f>
        <v>7.6901864676021763</v>
      </c>
      <c r="M19" s="265">
        <f>+'01 (raw)'!S18/'01 (raw)'!U18</f>
        <v>3.3841455667693076E-3</v>
      </c>
      <c r="N19" s="265">
        <f>+'01 (raw)'!T18</f>
        <v>0.20437977694497764</v>
      </c>
      <c r="O19" s="268">
        <f>'01 (raw)'!V18</f>
        <v>8</v>
      </c>
      <c r="P19" s="270">
        <f>+'01 (raw)'!X18/('01 (raw)'!F18/'01 (raw)'!W18)</f>
        <v>55.820043749205148</v>
      </c>
      <c r="Q19" s="268">
        <f>+'01 (raw)'!Y18/('01 (raw)'!I18/10000)</f>
        <v>0.33728372538272111</v>
      </c>
      <c r="R19" s="271">
        <f>+'01 (raw)'!Z18</f>
        <v>22703.088506776905</v>
      </c>
      <c r="S19" s="271">
        <f>+'01 (raw)'!AA18</f>
        <v>0.37638024145419369</v>
      </c>
      <c r="T19" s="271">
        <f>+'01 (raw)'!AB18</f>
        <v>2260</v>
      </c>
      <c r="U19" s="271">
        <f>+'01 (raw)'!AD18</f>
        <v>0.8</v>
      </c>
      <c r="V19" s="271">
        <f>'01 (raw)'!AE18</f>
        <v>0</v>
      </c>
      <c r="W19" s="272">
        <f>+'01 (raw)'!AF18/'01 (raw)'!AC18</f>
        <v>0.78479576399394857</v>
      </c>
      <c r="X19" s="267">
        <f>+'01 (raw)'!AG18</f>
        <v>90.831442989593953</v>
      </c>
      <c r="Y19" s="267">
        <f>+'01 (raw)'!AH18</f>
        <v>17.771999999999998</v>
      </c>
      <c r="Z19" s="265">
        <f>+'01 (raw)'!AI18</f>
        <v>0.24405598679787299</v>
      </c>
      <c r="AA19" s="273">
        <f>'01 (raw)'!AJ18/'01 (raw)'!AK18</f>
        <v>1.6405495464994031</v>
      </c>
      <c r="AB19" s="267">
        <f>'01 (raw)'!AL18</f>
        <v>1.4095568044556475</v>
      </c>
      <c r="AC19" s="274">
        <f>+'01 (raw)'!AM18/('01 (raw)'!D18/100000)</f>
        <v>9.3369738727856735</v>
      </c>
      <c r="AD19" s="265">
        <f>+'01 (raw)'!AN18/'01 (raw)'!E18</f>
        <v>0.3735944620202214</v>
      </c>
      <c r="AE19" s="275">
        <f>+'01 (raw)'!AO18</f>
        <v>0.62878690491494194</v>
      </c>
      <c r="AF19" s="276">
        <f>+'01 (raw)'!AP18</f>
        <v>6.1</v>
      </c>
      <c r="AG19" s="266">
        <f>+'01 (raw)'!AQ18</f>
        <v>69.599999999999994</v>
      </c>
      <c r="AH19" s="266">
        <f>+'01 (raw)'!AR18</f>
        <v>60.6</v>
      </c>
      <c r="AI19" s="266">
        <f>+'01 (raw)'!AS18</f>
        <v>4.5802705333467593E-2</v>
      </c>
      <c r="AJ19" s="266">
        <f>+'01 (raw)'!AT18</f>
        <v>520.89</v>
      </c>
      <c r="AK19" s="265">
        <f>+'01 (raw)'!AU18/'01 (raw)'!E18</f>
        <v>4.9220446870621083E-2</v>
      </c>
      <c r="AL19" s="278">
        <f>+'01 (raw)'!AV18</f>
        <v>6.2753778297186615</v>
      </c>
      <c r="AM19" s="279">
        <f>+'01 (raw)'!AW18/'01 (raw)'!G18</f>
        <v>1.19921826188359E-2</v>
      </c>
      <c r="AN19" s="273">
        <f>'01 (raw)'!AX18</f>
        <v>60.932912629535842</v>
      </c>
      <c r="AO19" s="279">
        <f>+'01 (raw)'!AY18</f>
        <v>3.8933550027242525E-4</v>
      </c>
      <c r="AP19" s="268">
        <f>+'01 (raw)'!AZ18</f>
        <v>41.74156177657121</v>
      </c>
      <c r="AQ19" s="268">
        <f>('01 (raw)'!H18*1000)/'01 (raw)'!D18</f>
        <v>74621.40918823707</v>
      </c>
      <c r="AR19" s="268">
        <f>'01 (raw)'!E18/'01 (raw)'!D18</f>
        <v>0.44869193035332133</v>
      </c>
      <c r="AS19" s="275">
        <f>+'01 (raw)'!BA18</f>
        <v>13.010483131601525</v>
      </c>
      <c r="AT19" s="268">
        <v>0</v>
      </c>
      <c r="AU19" s="275">
        <f>+'01 (raw)'!BC18</f>
        <v>66</v>
      </c>
      <c r="AV19" s="275">
        <f>+'01 (raw)'!BD18</f>
        <v>21.5</v>
      </c>
      <c r="AW19" s="268">
        <f>+'01 (raw)'!BE18</f>
        <v>26.9</v>
      </c>
      <c r="AX19" s="280">
        <f>'01 (raw)'!BG18</f>
        <v>11.596919836630882</v>
      </c>
      <c r="AY19" s="280">
        <f>'10 (raw)'!BH18*10</f>
        <v>7.31</v>
      </c>
      <c r="AZ19" s="265">
        <f>+'01 (raw)'!BI18/'01 (raw)'!G18</f>
        <v>8.4289044808788741E-3</v>
      </c>
      <c r="BA19" s="268">
        <f>1/('01 (raw)'!BJ18/'01 (raw)'!G18)</f>
        <v>2.5600046833419876</v>
      </c>
      <c r="BB19" s="268">
        <f>+'01 (raw)'!BJ18/'01 (raw)'!E18</f>
        <v>56.445736814199577</v>
      </c>
      <c r="BC19" s="281">
        <f>+'01 (raw)'!BK18/'01 (raw)'!BF18</f>
        <v>4.3644555501943527</v>
      </c>
      <c r="BD19" s="265">
        <f>+'01 (raw)'!BL18/'01 (raw)'!BO18</f>
        <v>0.20790983356016512</v>
      </c>
      <c r="BE19" s="268">
        <f>+'01 (raw)'!BM18</f>
        <v>32.9</v>
      </c>
      <c r="BF19" s="265">
        <f>+'01 (raw)'!BN18/'01 (raw)'!BO18</f>
        <v>8.0666531532835914E-2</v>
      </c>
      <c r="BG19" s="279">
        <f>+'01 (raw)'!BP18/('01 (raw)'!G18/1000)</f>
        <v>0.15960242466654992</v>
      </c>
      <c r="BH19" s="267">
        <f>+'01 (raw)'!BQ18</f>
        <v>9.6681825837965309</v>
      </c>
      <c r="BI19" s="267">
        <f>+'01 (raw)'!BR18</f>
        <v>4.9395737583691268</v>
      </c>
      <c r="BJ19" s="267">
        <f>+'01 (raw)'!BS18</f>
        <v>125.968135</v>
      </c>
      <c r="BK19" s="264">
        <f>+'01 (raw)'!BT18/('01 (raw)'!E18/1000)</f>
        <v>53.165561510583494</v>
      </c>
      <c r="BL19" s="268">
        <f>+'01 (raw)'!BU18</f>
        <v>90</v>
      </c>
      <c r="BM19" s="281">
        <f>+'01 (raw)'!BV18/('01 (raw)'!D18/1000)</f>
        <v>3.85798788989828</v>
      </c>
      <c r="BN19" s="264">
        <f>'01 (raw)'!BW18/('01 (raw)'!E18/1000)</f>
        <v>5.5617321802454116</v>
      </c>
      <c r="BO19" s="264">
        <f>'01 (raw)'!BX18/('01 (raw)'!D18/10000)</f>
        <v>0.1098036855027464</v>
      </c>
      <c r="BP19" s="264">
        <f>+'01 (raw)'!BY18/('01 (raw)'!D18/100000)</f>
        <v>10.331260607990803</v>
      </c>
      <c r="BQ19" s="267">
        <f>+'01 (raw)'!BZ18/('01 (raw)'!G18/1000)</f>
        <v>5.4938491743034392</v>
      </c>
      <c r="BR19" s="267">
        <f>+'01 (raw)'!CA18</f>
        <v>0.25435584382551191</v>
      </c>
      <c r="BS19" s="282">
        <f>+'01 (raw)'!CB18</f>
        <v>77.605357139999995</v>
      </c>
      <c r="BT19" s="283">
        <f>+'01 (raw)'!CC18</f>
        <v>0.26674999999999999</v>
      </c>
      <c r="BU19" s="283">
        <f>+'01 (raw)'!CD18</f>
        <v>0.73499999999999999</v>
      </c>
      <c r="BV19" s="284">
        <f>+'01 (raw)'!CE18</f>
        <v>41.52</v>
      </c>
      <c r="BW19" s="284">
        <f>+'01 (raw)'!CF18</f>
        <v>69.05</v>
      </c>
      <c r="BX19" s="265">
        <f>+'01 (raw)'!CG18</f>
        <v>0.89917209530752973</v>
      </c>
      <c r="BY19" s="278">
        <f>+'01 (raw)'!CH18/('01 (raw)'!G18/1000)</f>
        <v>0</v>
      </c>
      <c r="BZ19" s="268">
        <f>+'01 (raw)'!CI18</f>
        <v>0.17114682238938678</v>
      </c>
      <c r="CA19" s="280">
        <f>+'01 (raw)'!CJ18</f>
        <v>0</v>
      </c>
      <c r="CB19" s="268">
        <f>+'01 (raw)'!CK18</f>
        <v>11.6</v>
      </c>
      <c r="CC19" s="265">
        <f>+'01 (raw)'!CL18/'01 (raw)'!E18</f>
        <v>0.29604079319171683</v>
      </c>
      <c r="CD19" s="265">
        <f>+'01 (raw)'!CM18</f>
        <v>0.10637551233501347</v>
      </c>
      <c r="CE19" s="265">
        <f>+'01 (raw)'!CN18/'01 (raw)'!G18</f>
        <v>4.3279466696011772E-2</v>
      </c>
      <c r="CF19" s="265">
        <f>('01 (raw)'!CO18+'01 (raw)'!CP18)/'01 (raw)'!CX18</f>
        <v>0.44488406623843257</v>
      </c>
      <c r="CG19" s="268">
        <f>+'01 (raw)'!CQ18/('01 (raw)'!CX18/1000000)</f>
        <v>10.965029667771189</v>
      </c>
      <c r="CH19" s="281">
        <f>+'01 (raw)'!CR18/('01 (raw)'!D18/1000)</f>
        <v>0.49450229346217633</v>
      </c>
      <c r="CI19" s="273">
        <f>('02 (raw)'!CS18-'01 (raw)'!CS18)/'01 (raw)'!CS18</f>
        <v>7.5835261475801941E-2</v>
      </c>
      <c r="CJ19" s="273">
        <f>('04 (raw)'!CT18-'03 (raw)'!CT18)/'03 (raw)'!CT18</f>
        <v>0.10845334844873156</v>
      </c>
      <c r="CK19" s="285">
        <f>+'01 (raw)'!CU18/('01 (raw)'!D18/1000000)</f>
        <v>6.3696493974078638</v>
      </c>
      <c r="CL19" s="268">
        <f>+'01 (raw)'!CV18/('01 (raw)'!I18/1000)</f>
        <v>0.19273355736155492</v>
      </c>
      <c r="CM19" s="268">
        <f>+'01 (raw)'!CW18/('01 (raw)'!E18/10000)</f>
        <v>1.1183710976898884</v>
      </c>
    </row>
    <row r="20" spans="1:91">
      <c r="A20" s="263" t="s">
        <v>150</v>
      </c>
      <c r="B20" s="264">
        <f>'01 (raw)'!B19</f>
        <v>9281.6182130552297</v>
      </c>
      <c r="C20" s="265">
        <f>'01 (raw)'!C19</f>
        <v>0.22360913113685352</v>
      </c>
      <c r="D20" s="266">
        <f>+'01 (raw)'!J19/('01 (raw)'!D19/100000)</f>
        <v>1585.1367460078354</v>
      </c>
      <c r="E20" s="266">
        <f>+'01 (raw)'!K19</f>
        <v>55</v>
      </c>
      <c r="F20" s="267">
        <f>+'01 (raw)'!L19</f>
        <v>3.44</v>
      </c>
      <c r="G20" s="267">
        <f>+'01 (raw)'!M19</f>
        <v>2.6</v>
      </c>
      <c r="H20" s="267">
        <f>+'01 (raw)'!N19</f>
        <v>3.26</v>
      </c>
      <c r="I20" s="267">
        <f>+'01 (raw)'!O19</f>
        <v>2.73</v>
      </c>
      <c r="J20" s="267">
        <f>+'01 (raw)'!P19</f>
        <v>0.48333333333333334</v>
      </c>
      <c r="K20" s="268">
        <f>+'01 (raw)'!Q19/('01 (raw)'!E19)*100000</f>
        <v>3.3816340381177064</v>
      </c>
      <c r="L20" s="268">
        <f>+'01 (raw)'!R19/('01 (raw)'!D19/100000)</f>
        <v>14.005305778160016</v>
      </c>
      <c r="M20" s="265">
        <f>+'01 (raw)'!S19/'01 (raw)'!U19</f>
        <v>2.5562894630088966E-2</v>
      </c>
      <c r="N20" s="265">
        <f>+'01 (raw)'!T19</f>
        <v>0.15673706602681595</v>
      </c>
      <c r="O20" s="268">
        <f>'01 (raw)'!V19</f>
        <v>22</v>
      </c>
      <c r="P20" s="270">
        <f>+'01 (raw)'!X19/('01 (raw)'!F19/'01 (raw)'!W19)</f>
        <v>112.8477754891864</v>
      </c>
      <c r="Q20" s="268">
        <f>+'01 (raw)'!Y19/('01 (raw)'!I19/10000)</f>
        <v>0.35267234478372345</v>
      </c>
      <c r="R20" s="271">
        <f>+'01 (raw)'!Z19</f>
        <v>32175.788315483889</v>
      </c>
      <c r="S20" s="271">
        <f>+'01 (raw)'!AA19</f>
        <v>2.3063268057879398</v>
      </c>
      <c r="T20" s="271">
        <f>+'01 (raw)'!AB19</f>
        <v>4246</v>
      </c>
      <c r="U20" s="271">
        <f>+'01 (raw)'!AD19</f>
        <v>0.2</v>
      </c>
      <c r="V20" s="271">
        <f>'01 (raw)'!AE19</f>
        <v>0</v>
      </c>
      <c r="W20" s="272">
        <f>+'01 (raw)'!AF19/'01 (raw)'!AC19</f>
        <v>0.66604122113384345</v>
      </c>
      <c r="X20" s="267">
        <f>+'01 (raw)'!AG19</f>
        <v>84.172873364822848</v>
      </c>
      <c r="Y20" s="267">
        <f>+'01 (raw)'!AH19</f>
        <v>18.470800000000001</v>
      </c>
      <c r="Z20" s="265">
        <f>+'01 (raw)'!AI19</f>
        <v>0.23565046191125247</v>
      </c>
      <c r="AA20" s="273">
        <f>'01 (raw)'!AJ19/'01 (raw)'!AK19</f>
        <v>2.9652060353573511</v>
      </c>
      <c r="AB20" s="267">
        <f>'01 (raw)'!AL19</f>
        <v>0.88649526066831685</v>
      </c>
      <c r="AC20" s="274">
        <f>+'01 (raw)'!AM19/('01 (raw)'!D19/100000)</f>
        <v>6.5822037508122637</v>
      </c>
      <c r="AD20" s="265">
        <f>+'01 (raw)'!AN19/'01 (raw)'!E19</f>
        <v>0.34420477439708813</v>
      </c>
      <c r="AE20" s="275">
        <f>+'01 (raw)'!AO19</f>
        <v>0.52424504468665978</v>
      </c>
      <c r="AF20" s="276">
        <f>+'01 (raw)'!AP19</f>
        <v>6.1</v>
      </c>
      <c r="AG20" s="266">
        <f>+'01 (raw)'!AQ19</f>
        <v>75.7</v>
      </c>
      <c r="AH20" s="266">
        <f>+'01 (raw)'!AR19</f>
        <v>58.5</v>
      </c>
      <c r="AI20" s="266">
        <f>+'01 (raw)'!AS19</f>
        <v>0.3641258013627362</v>
      </c>
      <c r="AJ20" s="266">
        <f>+'01 (raw)'!AT19</f>
        <v>494.91</v>
      </c>
      <c r="AK20" s="265">
        <f>+'01 (raw)'!AU19/'01 (raw)'!E19</f>
        <v>3.370765791824077E-2</v>
      </c>
      <c r="AL20" s="278">
        <f>+'01 (raw)'!AV19</f>
        <v>14.645179961870031</v>
      </c>
      <c r="AM20" s="279">
        <f>+'01 (raw)'!AW19/'01 (raw)'!G19</f>
        <v>4.9612576893004773E-2</v>
      </c>
      <c r="AN20" s="273">
        <f>'01 (raw)'!AX19</f>
        <v>55.354354932004654</v>
      </c>
      <c r="AO20" s="279">
        <f>+'01 (raw)'!AY19</f>
        <v>-4.1800545605443218E-3</v>
      </c>
      <c r="AP20" s="268">
        <f>+'01 (raw)'!AZ19</f>
        <v>123.83587739443168</v>
      </c>
      <c r="AQ20" s="268">
        <f>('01 (raw)'!H19*1000)/'01 (raw)'!D19</f>
        <v>47215.434424645471</v>
      </c>
      <c r="AR20" s="268">
        <f>'01 (raw)'!E19/'01 (raw)'!D19</f>
        <v>0.40086715460030797</v>
      </c>
      <c r="AS20" s="275">
        <f>+'01 (raw)'!BA19</f>
        <v>12.636158241732435</v>
      </c>
      <c r="AT20" s="268">
        <v>0</v>
      </c>
      <c r="AU20" s="275">
        <f>+'01 (raw)'!BC19</f>
        <v>51.1</v>
      </c>
      <c r="AV20" s="275">
        <f>+'01 (raw)'!BD19</f>
        <v>9.1999999999999993</v>
      </c>
      <c r="AW20" s="268">
        <f>+'01 (raw)'!BE19</f>
        <v>22.97</v>
      </c>
      <c r="AX20" s="280">
        <f>'01 (raw)'!BG19</f>
        <v>13.223892852972494</v>
      </c>
      <c r="AY20" s="280">
        <f>'10 (raw)'!BH19*10</f>
        <v>7.5366666666666671</v>
      </c>
      <c r="AZ20" s="265">
        <f>+'01 (raw)'!BI19/'01 (raw)'!G19</f>
        <v>1.0456742003430745E-2</v>
      </c>
      <c r="BA20" s="268">
        <f>1/('01 (raw)'!BJ19/'01 (raw)'!G19)</f>
        <v>2.3353766175502089</v>
      </c>
      <c r="BB20" s="268">
        <f>+'01 (raw)'!BJ19/'01 (raw)'!E19</f>
        <v>42.079509874598465</v>
      </c>
      <c r="BC20" s="281">
        <f>+'01 (raw)'!BK19/'01 (raw)'!BF19</f>
        <v>1.9241783768359977</v>
      </c>
      <c r="BD20" s="265">
        <f>+'01 (raw)'!BL19/'01 (raw)'!BO19</f>
        <v>0.14062255994149322</v>
      </c>
      <c r="BE20" s="268">
        <f>+'01 (raw)'!BM19</f>
        <v>8.4</v>
      </c>
      <c r="BF20" s="265">
        <f>+'01 (raw)'!BN19/'01 (raw)'!BO19</f>
        <v>8.7819613523651738E-2</v>
      </c>
      <c r="BG20" s="279">
        <f>+'01 (raw)'!BP19/('01 (raw)'!G19/1000)</f>
        <v>0.10766694609602462</v>
      </c>
      <c r="BH20" s="267">
        <f>+'01 (raw)'!BQ19</f>
        <v>7.8160484481453452</v>
      </c>
      <c r="BI20" s="267">
        <f>+'01 (raw)'!BR19</f>
        <v>0.5916140191816055</v>
      </c>
      <c r="BJ20" s="267">
        <f>+'01 (raw)'!BS19</f>
        <v>31.371541000000004</v>
      </c>
      <c r="BK20" s="264">
        <f>+'01 (raw)'!BT19/('01 (raw)'!E19/1000)</f>
        <v>8.4354589826778952</v>
      </c>
      <c r="BL20" s="268">
        <f>+'01 (raw)'!BU19</f>
        <v>4</v>
      </c>
      <c r="BM20" s="281">
        <f>+'01 (raw)'!BV19/('01 (raw)'!D19/1000)</f>
        <v>5.4090056725837874</v>
      </c>
      <c r="BN20" s="264">
        <f>'01 (raw)'!BW19/('01 (raw)'!E19/1000)</f>
        <v>5.1402645739837327</v>
      </c>
      <c r="BO20" s="264">
        <f>'01 (raw)'!BX19/('01 (raw)'!D19/10000)</f>
        <v>0.19904603496498693</v>
      </c>
      <c r="BP20" s="264">
        <f>+'01 (raw)'!BY19/('01 (raw)'!D19/100000)</f>
        <v>3.950772075102075</v>
      </c>
      <c r="BQ20" s="267">
        <f>+'01 (raw)'!BZ19/('01 (raw)'!G19/1000)</f>
        <v>4.3106792860393259</v>
      </c>
      <c r="BR20" s="267">
        <f>+'01 (raw)'!CA19</f>
        <v>0.89553575426498899</v>
      </c>
      <c r="BS20" s="282">
        <f>+'01 (raw)'!CB19</f>
        <v>81.2</v>
      </c>
      <c r="BT20" s="283">
        <f>+'01 (raw)'!CC19</f>
        <v>0.51700000000000002</v>
      </c>
      <c r="BU20" s="283">
        <f>+'01 (raw)'!CD19</f>
        <v>0.55100000000000005</v>
      </c>
      <c r="BV20" s="284">
        <f>+'01 (raw)'!CE19</f>
        <v>43.24</v>
      </c>
      <c r="BW20" s="284">
        <f>+'01 (raw)'!CF19</f>
        <v>50</v>
      </c>
      <c r="BX20" s="265">
        <f>+'01 (raw)'!CG19</f>
        <v>0.88706019636673927</v>
      </c>
      <c r="BY20" s="278">
        <f>+'01 (raw)'!CH19/('01 (raw)'!G19/1000)</f>
        <v>0</v>
      </c>
      <c r="BZ20" s="268">
        <f>+'01 (raw)'!CI19</f>
        <v>0.21005603075667942</v>
      </c>
      <c r="CA20" s="280">
        <f>+'01 (raw)'!CJ19</f>
        <v>35.846066766686008</v>
      </c>
      <c r="CB20" s="268">
        <f>+'01 (raw)'!CK19</f>
        <v>17</v>
      </c>
      <c r="CC20" s="265">
        <f>+'01 (raw)'!CL19/'01 (raw)'!E19</f>
        <v>0.27547839723566786</v>
      </c>
      <c r="CD20" s="265">
        <f>+'01 (raw)'!CM19</f>
        <v>8.7938228783445154E-4</v>
      </c>
      <c r="CE20" s="265">
        <f>+'01 (raw)'!CN19/'01 (raw)'!G19</f>
        <v>1.888487605847481E-2</v>
      </c>
      <c r="CF20" s="265">
        <f>('01 (raw)'!CO19+'01 (raw)'!CP19)/'01 (raw)'!CX19</f>
        <v>0.24250679100664196</v>
      </c>
      <c r="CG20" s="268">
        <f>+'01 (raw)'!CQ19/('01 (raw)'!CX19/1000000)</f>
        <v>13.923519183044764</v>
      </c>
      <c r="CH20" s="281">
        <f>+'01 (raw)'!CR19/('01 (raw)'!D19/1000)</f>
        <v>6.5677055046651001E-2</v>
      </c>
      <c r="CI20" s="273">
        <f>('02 (raw)'!CS19-'01 (raw)'!CS19)/'01 (raw)'!CS19</f>
        <v>9.8435357750789765E-2</v>
      </c>
      <c r="CJ20" s="273">
        <f>('04 (raw)'!CT19-'03 (raw)'!CT19)/'03 (raw)'!CT19</f>
        <v>0.10539954014764917</v>
      </c>
      <c r="CK20" s="285">
        <f>+'01 (raw)'!CU19/('01 (raw)'!D19/1000000)</f>
        <v>3.9870176904699837</v>
      </c>
      <c r="CL20" s="268">
        <f>+'01 (raw)'!CV19/('01 (raw)'!I19/1000)</f>
        <v>0.52019170855599217</v>
      </c>
      <c r="CM20" s="268">
        <f>+'01 (raw)'!CW19/('01 (raw)'!E19/10000)</f>
        <v>0.86077957333905253</v>
      </c>
    </row>
    <row r="21" spans="1:91">
      <c r="A21" s="263" t="s">
        <v>151</v>
      </c>
      <c r="B21" s="264">
        <f>'01 (raw)'!B20</f>
        <v>2746.3240925847563</v>
      </c>
      <c r="C21" s="265">
        <f>'01 (raw)'!C20</f>
        <v>0.17130388320423759</v>
      </c>
      <c r="D21" s="266">
        <f>+'01 (raw)'!J20/('01 (raw)'!D20/100000)</f>
        <v>681.23174762354517</v>
      </c>
      <c r="E21" s="266">
        <f>+'01 (raw)'!K20</f>
        <v>28</v>
      </c>
      <c r="F21" s="267">
        <f>+'01 (raw)'!L20</f>
        <v>2.25</v>
      </c>
      <c r="G21" s="267">
        <f>+'01 (raw)'!M20</f>
        <v>2.87</v>
      </c>
      <c r="H21" s="267">
        <f>+'01 (raw)'!N20</f>
        <v>3.21</v>
      </c>
      <c r="I21" s="267">
        <f>+'01 (raw)'!O20</f>
        <v>1.54</v>
      </c>
      <c r="J21" s="267">
        <f>+'01 (raw)'!P20</f>
        <v>0.3113333333333333</v>
      </c>
      <c r="K21" s="268">
        <f>+'01 (raw)'!Q20/('01 (raw)'!E20)*100000</f>
        <v>7.7957342989233771</v>
      </c>
      <c r="L21" s="268">
        <f>+'01 (raw)'!R20/('01 (raw)'!D20/100000)</f>
        <v>15.638245190308755</v>
      </c>
      <c r="M21" s="265">
        <f>+'01 (raw)'!S20/'01 (raw)'!U20</f>
        <v>6.6311218963802194E-3</v>
      </c>
      <c r="N21" s="265">
        <f>+'01 (raw)'!T20</f>
        <v>0.20437977694497764</v>
      </c>
      <c r="O21" s="268">
        <f>'01 (raw)'!V20</f>
        <v>14</v>
      </c>
      <c r="P21" s="270">
        <f>+'01 (raw)'!X20/('01 (raw)'!F20/'01 (raw)'!W20)</f>
        <v>25.62073482537031</v>
      </c>
      <c r="Q21" s="268">
        <f>+'01 (raw)'!Y20/('01 (raw)'!I20/10000)</f>
        <v>0.22926070089039563</v>
      </c>
      <c r="R21" s="271">
        <f>+'01 (raw)'!Z20</f>
        <v>15162.558703965335</v>
      </c>
      <c r="S21" s="271">
        <f>+'01 (raw)'!AA20</f>
        <v>0.55141657039581604</v>
      </c>
      <c r="T21" s="271">
        <f>+'01 (raw)'!AB20</f>
        <v>524</v>
      </c>
      <c r="U21" s="271">
        <f>+'01 (raw)'!AD20</f>
        <v>1</v>
      </c>
      <c r="V21" s="271">
        <f>'01 (raw)'!AE20</f>
        <v>0</v>
      </c>
      <c r="W21" s="272">
        <f>+'01 (raw)'!AF20/'01 (raw)'!AC20</f>
        <v>6.1101040754394181E-2</v>
      </c>
      <c r="X21" s="267">
        <f>+'01 (raw)'!AG20</f>
        <v>69.267182786291528</v>
      </c>
      <c r="Y21" s="267">
        <f>+'01 (raw)'!AH20</f>
        <v>22.4451</v>
      </c>
      <c r="Z21" s="265">
        <f>+'01 (raw)'!AI20</f>
        <v>0.28573667711598744</v>
      </c>
      <c r="AA21" s="273">
        <f>'01 (raw)'!AJ20/'01 (raw)'!AK20</f>
        <v>3.6530286353548296</v>
      </c>
      <c r="AB21" s="267">
        <f>'01 (raw)'!AL20</f>
        <v>1.122726714218516</v>
      </c>
      <c r="AC21" s="274">
        <f>+'01 (raw)'!AM20/('01 (raw)'!D20/100000)</f>
        <v>8.5886235489632217</v>
      </c>
      <c r="AD21" s="265">
        <f>+'01 (raw)'!AN20/'01 (raw)'!E20</f>
        <v>0.37611736259706469</v>
      </c>
      <c r="AE21" s="275">
        <f>+'01 (raw)'!AO20</f>
        <v>0.56075354755076789</v>
      </c>
      <c r="AF21" s="276">
        <f>+'01 (raw)'!AP20</f>
        <v>13.2</v>
      </c>
      <c r="AG21" s="266">
        <f>+'01 (raw)'!AQ20</f>
        <v>71.5</v>
      </c>
      <c r="AH21" s="266">
        <f>+'01 (raw)'!AR20</f>
        <v>59.2</v>
      </c>
      <c r="AI21" s="265">
        <f>+'01 (raw)'!AS20</f>
        <v>2.3915013593797198E-2</v>
      </c>
      <c r="AJ21" s="266">
        <f>+'01 (raw)'!AT20</f>
        <v>499.16</v>
      </c>
      <c r="AK21" s="265">
        <f>+'01 (raw)'!AU20/'01 (raw)'!E20</f>
        <v>2.2077519534551008E-2</v>
      </c>
      <c r="AL21" s="278">
        <f>+'01 (raw)'!AV20</f>
        <v>2.3229360446979803</v>
      </c>
      <c r="AM21" s="279">
        <f>+'01 (raw)'!AW20/'01 (raw)'!G20</f>
        <v>1.1725542106799098E-3</v>
      </c>
      <c r="AN21" s="273">
        <f>'01 (raw)'!AX20</f>
        <v>67.459543331369659</v>
      </c>
      <c r="AO21" s="279">
        <f>+'01 (raw)'!AY20</f>
        <v>1.1513798035109768E-2</v>
      </c>
      <c r="AP21" s="268">
        <f>+'01 (raw)'!AZ20</f>
        <v>3.0524804574680249</v>
      </c>
      <c r="AQ21" s="268">
        <f>('01 (raw)'!H20*1000)/'01 (raw)'!D20</f>
        <v>43420.438534141853</v>
      </c>
      <c r="AR21" s="268">
        <f>'01 (raw)'!E20/'01 (raw)'!D20</f>
        <v>0.39801592866974383</v>
      </c>
      <c r="AS21" s="275">
        <f>+'01 (raw)'!BA20</f>
        <v>8.1884905489125561</v>
      </c>
      <c r="AT21" s="268">
        <v>0</v>
      </c>
      <c r="AU21" s="275">
        <f>+'01 (raw)'!BC20</f>
        <v>53.3</v>
      </c>
      <c r="AV21" s="275">
        <f>+'01 (raw)'!BD20</f>
        <v>11.9</v>
      </c>
      <c r="AW21" s="268">
        <f>+'01 (raw)'!BE20</f>
        <v>23.12</v>
      </c>
      <c r="AX21" s="280">
        <f>'01 (raw)'!BG20</f>
        <v>12.978722572621042</v>
      </c>
      <c r="AY21" s="280">
        <f>'10 (raw)'!BH20*10</f>
        <v>6.4050000000000011</v>
      </c>
      <c r="AZ21" s="265">
        <f>+'01 (raw)'!BI20/'01 (raw)'!G20</f>
        <v>8.2176353856380346E-3</v>
      </c>
      <c r="BA21" s="268">
        <f>1/('01 (raw)'!BJ20/'01 (raw)'!G20)</f>
        <v>2.7157506431976537</v>
      </c>
      <c r="BB21" s="268">
        <f>+'01 (raw)'!BJ20/'01 (raw)'!E20</f>
        <v>35.350975316624158</v>
      </c>
      <c r="BC21" s="281">
        <f>+'01 (raw)'!BK20/'01 (raw)'!BF20</f>
        <v>2.2143462785211527</v>
      </c>
      <c r="BD21" s="265">
        <f>+'01 (raw)'!BL20/'01 (raw)'!BO20</f>
        <v>0.16105459933196722</v>
      </c>
      <c r="BE21" s="268">
        <f>+'01 (raw)'!BM20</f>
        <v>17.5</v>
      </c>
      <c r="BF21" s="265">
        <f>+'01 (raw)'!BN20/'01 (raw)'!BO20</f>
        <v>4.4881014785965248E-2</v>
      </c>
      <c r="BG21" s="279">
        <f>+'01 (raw)'!BP20/('01 (raw)'!G20/1000)</f>
        <v>0.17087709540280169</v>
      </c>
      <c r="BH21" s="267">
        <f>+'01 (raw)'!BQ20</f>
        <v>6.9183559605728098</v>
      </c>
      <c r="BI21" s="267">
        <f>+'01 (raw)'!BR20</f>
        <v>1.4893141708243354</v>
      </c>
      <c r="BJ21" s="267">
        <f>+'01 (raw)'!BS20</f>
        <v>18681.463141</v>
      </c>
      <c r="BK21" s="264">
        <f>+'01 (raw)'!BT20/('01 (raw)'!E20/1000)</f>
        <v>16.347342995470367</v>
      </c>
      <c r="BL21" s="268">
        <f>+'01 (raw)'!BU20</f>
        <v>31</v>
      </c>
      <c r="BM21" s="281">
        <f>+'01 (raw)'!BV20/('01 (raw)'!D20/1000)</f>
        <v>4.1932837460299339</v>
      </c>
      <c r="BN21" s="264">
        <f>'01 (raw)'!BW20/('01 (raw)'!E20/1000)</f>
        <v>6.0039627276588288</v>
      </c>
      <c r="BO21" s="264">
        <f>'01 (raw)'!BX20/('01 (raw)'!D20/10000)</f>
        <v>0.69240875414072289</v>
      </c>
      <c r="BP21" s="264">
        <f>+'01 (raw)'!BY20/('01 (raw)'!D20/100000)</f>
        <v>6.1560076304707483</v>
      </c>
      <c r="BQ21" s="267">
        <f>+'01 (raw)'!BZ20/('01 (raw)'!G20/1000)</f>
        <v>3.1948561841887262</v>
      </c>
      <c r="BR21" s="267">
        <f>+'01 (raw)'!CA20</f>
        <v>0.6818143078732507</v>
      </c>
      <c r="BS21" s="282">
        <f>+'01 (raw)'!CB20</f>
        <v>62.300148810000003</v>
      </c>
      <c r="BT21" s="283">
        <f>+'01 (raw)'!CC20</f>
        <v>5.1250000000000004E-2</v>
      </c>
      <c r="BU21" s="283">
        <f>+'01 (raw)'!CD20</f>
        <v>0.37866666666666671</v>
      </c>
      <c r="BV21" s="284">
        <f>+'01 (raw)'!CE20</f>
        <v>46.16</v>
      </c>
      <c r="BW21" s="284">
        <f>+'01 (raw)'!CF20</f>
        <v>47.62</v>
      </c>
      <c r="BX21" s="265">
        <f>+'01 (raw)'!CG20</f>
        <v>0.9513225536948563</v>
      </c>
      <c r="BY21" s="278">
        <f>+'01 (raw)'!CH20/('01 (raw)'!G20/1000)</f>
        <v>155.77322924346655</v>
      </c>
      <c r="BZ21" s="268">
        <f>+'01 (raw)'!CI20</f>
        <v>5.2050218827507058E-2</v>
      </c>
      <c r="CA21" s="280">
        <f>+'01 (raw)'!CJ20</f>
        <v>0</v>
      </c>
      <c r="CB21" s="268">
        <f>+'01 (raw)'!CK20</f>
        <v>10.3</v>
      </c>
      <c r="CC21" s="265">
        <f>+'01 (raw)'!CL20/'01 (raw)'!E20</f>
        <v>0.32887583640433293</v>
      </c>
      <c r="CD21" s="265">
        <f>+'01 (raw)'!CM20</f>
        <v>2.7394076645590945E-3</v>
      </c>
      <c r="CE21" s="265">
        <f>+'01 (raw)'!CN20/'01 (raw)'!G20</f>
        <v>2.7261409402587387E-2</v>
      </c>
      <c r="CF21" s="265">
        <f>('01 (raw)'!CO20+'01 (raw)'!CP20)/'01 (raw)'!CX20</f>
        <v>5.9858985513412774E-2</v>
      </c>
      <c r="CG21" s="268">
        <f>+'01 (raw)'!CQ20/('01 (raw)'!CX20/1000000)</f>
        <v>0.46832949840269661</v>
      </c>
      <c r="CH21" s="281">
        <f>+'01 (raw)'!CR20/('01 (raw)'!D20/1000)</f>
        <v>0.39815468706754359</v>
      </c>
      <c r="CI21" s="273">
        <f>('02 (raw)'!CS20-'01 (raw)'!CS20)/'01 (raw)'!CS20</f>
        <v>0.1335410665239487</v>
      </c>
      <c r="CJ21" s="273">
        <f>('04 (raw)'!CT20-'03 (raw)'!CT20)/'03 (raw)'!CT20</f>
        <v>9.4248292238375539E-2</v>
      </c>
      <c r="CK21" s="285">
        <f>+'01 (raw)'!CU20/('01 (raw)'!D20/1000000)</f>
        <v>0.99290445652754011</v>
      </c>
      <c r="CL21" s="268">
        <f>+'01 (raw)'!CV20/('01 (raw)'!I20/1000)</f>
        <v>2.2926070089039564E-2</v>
      </c>
      <c r="CM21" s="268">
        <f>+'01 (raw)'!CW20/('01 (raw)'!E20/10000)</f>
        <v>1.1475320888015212</v>
      </c>
    </row>
    <row r="22" spans="1:91">
      <c r="A22" s="263" t="s">
        <v>221</v>
      </c>
      <c r="B22" s="264">
        <f>'01 (raw)'!B21</f>
        <v>1649.8022869590995</v>
      </c>
      <c r="C22" s="265">
        <f>'01 (raw)'!C21</f>
        <v>0.26831772788858937</v>
      </c>
      <c r="D22" s="266">
        <f>+'01 (raw)'!J21/('01 (raw)'!D21/100000)</f>
        <v>1976.7987137689249</v>
      </c>
      <c r="E22" s="266">
        <f>+'01 (raw)'!K21</f>
        <v>64</v>
      </c>
      <c r="F22" s="267">
        <f>+'01 (raw)'!L21</f>
        <v>3.46</v>
      </c>
      <c r="G22" s="267">
        <f>+'01 (raw)'!M21</f>
        <v>2.64</v>
      </c>
      <c r="H22" s="267">
        <f>+'01 (raw)'!N21</f>
        <v>1.47</v>
      </c>
      <c r="I22" s="267">
        <f>+'01 (raw)'!O21</f>
        <v>2.7</v>
      </c>
      <c r="J22" s="267">
        <f>+'01 (raw)'!P21</f>
        <v>0.64466666666666672</v>
      </c>
      <c r="K22" s="268">
        <f>+'01 (raw)'!Q21/('01 (raw)'!E21)*100000</f>
        <v>3.6550927360593972</v>
      </c>
      <c r="L22" s="268">
        <f>+'01 (raw)'!R21/('01 (raw)'!D21/100000)</f>
        <v>13.02606702097569</v>
      </c>
      <c r="M22" s="265">
        <f>+'01 (raw)'!S21/'01 (raw)'!U21</f>
        <v>5.3532682397613239E-2</v>
      </c>
      <c r="N22" s="265">
        <f>+'01 (raw)'!T21</f>
        <v>0.15673706602681595</v>
      </c>
      <c r="O22" s="268">
        <f>'01 (raw)'!V21</f>
        <v>1</v>
      </c>
      <c r="P22" s="270">
        <f>+'01 (raw)'!X21/('01 (raw)'!F21/'01 (raw)'!W21)</f>
        <v>252.7303924775143</v>
      </c>
      <c r="Q22" s="268">
        <f>+'01 (raw)'!Y21/('01 (raw)'!I21/10000)</f>
        <v>0.6891358247866014</v>
      </c>
      <c r="R22" s="271">
        <f>+'01 (raw)'!Z21</f>
        <v>38325.059886667274</v>
      </c>
      <c r="S22" s="271">
        <f>+'01 (raw)'!AA21</f>
        <v>0.91321108184005118</v>
      </c>
      <c r="T22" s="271">
        <f>+'01 (raw)'!AB21</f>
        <v>1058</v>
      </c>
      <c r="U22" s="271">
        <f>+'01 (raw)'!AD21</f>
        <v>0.8</v>
      </c>
      <c r="V22" s="271">
        <f>'01 (raw)'!AE21</f>
        <v>0</v>
      </c>
      <c r="W22" s="272">
        <f>+'01 (raw)'!AF21/'01 (raw)'!AC21</f>
        <v>0.17594810590804061</v>
      </c>
      <c r="X22" s="267">
        <f>+'01 (raw)'!AG21</f>
        <v>81.326229018514979</v>
      </c>
      <c r="Y22" s="267">
        <f>+'01 (raw)'!AH21</f>
        <v>17.720500000000001</v>
      </c>
      <c r="Z22" s="265">
        <f>+'01 (raw)'!AI21</f>
        <v>0.28665651953323185</v>
      </c>
      <c r="AA22" s="273">
        <f>'01 (raw)'!AJ21/'01 (raw)'!AK21</f>
        <v>3.8638381567856142</v>
      </c>
      <c r="AB22" s="267">
        <f>'01 (raw)'!AL21</f>
        <v>1.2833777460189857</v>
      </c>
      <c r="AC22" s="274">
        <f>+'01 (raw)'!AM21/('01 (raw)'!D21/100000)</f>
        <v>10.668969179084851</v>
      </c>
      <c r="AD22" s="265">
        <f>+'01 (raw)'!AN21/'01 (raw)'!E21</f>
        <v>0.4141474337276066</v>
      </c>
      <c r="AE22" s="275">
        <f>+'01 (raw)'!AO21</f>
        <v>0.66880940479926843</v>
      </c>
      <c r="AF22" s="276">
        <f>+'01 (raw)'!AP21</f>
        <v>8.6999999999999993</v>
      </c>
      <c r="AG22" s="266">
        <f>+'01 (raw)'!AQ21</f>
        <v>82</v>
      </c>
      <c r="AH22" s="266">
        <f>+'01 (raw)'!AR21</f>
        <v>63.4</v>
      </c>
      <c r="AI22" s="265">
        <f>+'01 (raw)'!AS21</f>
        <v>2.856711308025375E-2</v>
      </c>
      <c r="AJ22" s="266">
        <f>+'01 (raw)'!AT21</f>
        <v>505.29</v>
      </c>
      <c r="AK22" s="265">
        <f>+'01 (raw)'!AU21/'01 (raw)'!E21</f>
        <v>2.3978997519304452E-2</v>
      </c>
      <c r="AL22" s="278">
        <f>+'01 (raw)'!AV21</f>
        <v>17.48391110914638</v>
      </c>
      <c r="AM22" s="279">
        <f>+'01 (raw)'!AW21/'01 (raw)'!G21</f>
        <v>5.8315641627307308E-3</v>
      </c>
      <c r="AN22" s="273">
        <f>'01 (raw)'!AX21</f>
        <v>59.397527519578993</v>
      </c>
      <c r="AO22" s="279">
        <f>+'01 (raw)'!AY21</f>
        <v>1.656323928523723E-2</v>
      </c>
      <c r="AP22" s="268">
        <f>+'01 (raw)'!AZ21</f>
        <v>15.989058638431189</v>
      </c>
      <c r="AQ22" s="268">
        <f>('01 (raw)'!H21*1000)/'01 (raw)'!D21</f>
        <v>54253.675631524049</v>
      </c>
      <c r="AR22" s="268">
        <f>'01 (raw)'!E21/'01 (raw)'!D21</f>
        <v>0.39032237655010199</v>
      </c>
      <c r="AS22" s="275">
        <f>+'01 (raw)'!BA21</f>
        <v>6.0751496993678398</v>
      </c>
      <c r="AT22" s="268">
        <v>0</v>
      </c>
      <c r="AU22" s="275">
        <f>+'01 (raw)'!BC21</f>
        <v>62.7</v>
      </c>
      <c r="AV22" s="275">
        <f>+'01 (raw)'!BD21</f>
        <v>0.3</v>
      </c>
      <c r="AW22" s="268">
        <f>+'01 (raw)'!BE21</f>
        <v>21.13</v>
      </c>
      <c r="AX22" s="280">
        <f>'01 (raw)'!BG21</f>
        <v>22.835565571805976</v>
      </c>
      <c r="AY22" s="280">
        <f>'10 (raw)'!BH21*10</f>
        <v>7.4683333333333346</v>
      </c>
      <c r="AZ22" s="265">
        <f>+'01 (raw)'!BI21/'01 (raw)'!G21</f>
        <v>9.5744095503179812E-3</v>
      </c>
      <c r="BA22" s="268">
        <f>1/('01 (raw)'!BJ21/'01 (raw)'!G21)</f>
        <v>2.8247894567222898</v>
      </c>
      <c r="BB22" s="268">
        <f>+'01 (raw)'!BJ21/'01 (raw)'!E21</f>
        <v>45.003995265910461</v>
      </c>
      <c r="BC22" s="281">
        <f>+'01 (raw)'!BK21/'01 (raw)'!BF21</f>
        <v>1.5597263672795851</v>
      </c>
      <c r="BD22" s="265">
        <f>+'01 (raw)'!BL21/'01 (raw)'!BO21</f>
        <v>0.13539341224042795</v>
      </c>
      <c r="BE22" s="268">
        <f>+'01 (raw)'!BM21</f>
        <v>26.6</v>
      </c>
      <c r="BF22" s="265">
        <f>+'01 (raw)'!BN21/'01 (raw)'!BO21</f>
        <v>4.7457457562865929E-2</v>
      </c>
      <c r="BG22" s="279">
        <f>+'01 (raw)'!BP21/('01 (raw)'!G21/1000)</f>
        <v>0.12749843894879614</v>
      </c>
      <c r="BH22" s="267">
        <f>+'01 (raw)'!BQ21</f>
        <v>9.6005154639175263</v>
      </c>
      <c r="BI22" s="267">
        <f>+'01 (raw)'!BR21</f>
        <v>6.696659584441834</v>
      </c>
      <c r="BJ22" s="267">
        <f>+'01 (raw)'!BS21</f>
        <v>0</v>
      </c>
      <c r="BK22" s="264">
        <f>+'01 (raw)'!BT21/('01 (raw)'!E21/1000)</f>
        <v>19.996535607754517</v>
      </c>
      <c r="BL22" s="268">
        <f>+'01 (raw)'!BU21</f>
        <v>10</v>
      </c>
      <c r="BM22" s="281">
        <f>+'01 (raw)'!BV21/('01 (raw)'!D21/1000)</f>
        <v>9.7490807318416621</v>
      </c>
      <c r="BN22" s="264">
        <f>'01 (raw)'!BW21/('01 (raw)'!E21/1000)</f>
        <v>9.4523876496005617</v>
      </c>
      <c r="BO22" s="264">
        <f>'01 (raw)'!BX21/('01 (raw)'!D21/10000)</f>
        <v>0.61540093578775812</v>
      </c>
      <c r="BP22" s="264">
        <f>+'01 (raw)'!BY21/('01 (raw)'!D21/100000)</f>
        <v>6.4510046199117701</v>
      </c>
      <c r="BQ22" s="267">
        <f>+'01 (raw)'!BZ21/('01 (raw)'!G21/1000)</f>
        <v>6.7878406800309996</v>
      </c>
      <c r="BR22" s="267">
        <f>+'01 (raw)'!CA21</f>
        <v>2.0441537203597711</v>
      </c>
      <c r="BS22" s="282">
        <f>+'01 (raw)'!CB21</f>
        <v>72.249086309999996</v>
      </c>
      <c r="BT22" s="283">
        <f>+'01 (raw)'!CC21</f>
        <v>0.29275000000000001</v>
      </c>
      <c r="BU22" s="283">
        <f>+'01 (raw)'!CD21</f>
        <v>0.57433333333333325</v>
      </c>
      <c r="BV22" s="284">
        <f>+'01 (raw)'!CE21</f>
        <v>52.38</v>
      </c>
      <c r="BW22" s="284">
        <f>+'01 (raw)'!CF21</f>
        <v>57.14</v>
      </c>
      <c r="BX22" s="265">
        <f>+'01 (raw)'!CG21</f>
        <v>0.91153768018345549</v>
      </c>
      <c r="BY22" s="278">
        <f>+'01 (raw)'!CH21/('01 (raw)'!G21/1000)</f>
        <v>0</v>
      </c>
      <c r="BZ22" s="268">
        <f>+'01 (raw)'!CI21</f>
        <v>0.58579204491707737</v>
      </c>
      <c r="CA22" s="280">
        <f>+'01 (raw)'!CJ21</f>
        <v>13.083792331608134</v>
      </c>
      <c r="CB22" s="268">
        <f>+'01 (raw)'!CK21</f>
        <v>7.7</v>
      </c>
      <c r="CC22" s="265">
        <f>+'01 (raw)'!CL21/'01 (raw)'!E21</f>
        <v>0.31811066667302335</v>
      </c>
      <c r="CD22" s="265">
        <f>+'01 (raw)'!CM21</f>
        <v>2.7755358900613934E-7</v>
      </c>
      <c r="CE22" s="265">
        <f>+'01 (raw)'!CN21/'01 (raw)'!G21</f>
        <v>4.1060367433793023E-2</v>
      </c>
      <c r="CF22" s="265">
        <f>('01 (raw)'!CO21+'01 (raw)'!CP21)/'01 (raw)'!CX21</f>
        <v>8.6729090350629076E-2</v>
      </c>
      <c r="CG22" s="268">
        <f>+'01 (raw)'!CQ21/('01 (raw)'!CX21/1000000)</f>
        <v>5.0279440719232715</v>
      </c>
      <c r="CH22" s="281">
        <f>+'01 (raw)'!CR21/('01 (raw)'!D21/1000)</f>
        <v>0.53282817004848182</v>
      </c>
      <c r="CI22" s="273">
        <f>('02 (raw)'!CS21-'01 (raw)'!CS21)/'01 (raw)'!CS21</f>
        <v>4.4053759294290638E-2</v>
      </c>
      <c r="CJ22" s="273">
        <f>('04 (raw)'!CT21-'03 (raw)'!CT21)/'03 (raw)'!CT21</f>
        <v>9.8710456154184306E-2</v>
      </c>
      <c r="CK22" s="285">
        <f>+'01 (raw)'!CU21/('01 (raw)'!D21/1000000)</f>
        <v>6.8231779633682184</v>
      </c>
      <c r="CL22" s="268">
        <f>+'01 (raw)'!CV21/('01 (raw)'!I21/1000)</f>
        <v>0.13782716495732028</v>
      </c>
      <c r="CM22" s="268">
        <f>+'01 (raw)'!CW21/('01 (raw)'!E21/10000)</f>
        <v>7.6439113306285646</v>
      </c>
    </row>
    <row r="23" spans="1:91">
      <c r="A23" s="263" t="s">
        <v>222</v>
      </c>
      <c r="B23" s="264">
        <f>'01 (raw)'!B22</f>
        <v>627.24990803098592</v>
      </c>
      <c r="C23" s="265">
        <f>'01 (raw)'!C22</f>
        <v>0.22089324120194659</v>
      </c>
      <c r="D23" s="266">
        <f>+'01 (raw)'!J22/('01 (raw)'!D22/100000)</f>
        <v>692.16742008656684</v>
      </c>
      <c r="E23" s="266">
        <f>+'01 (raw)'!K22</f>
        <v>8</v>
      </c>
      <c r="F23" s="267">
        <f>+'01 (raw)'!L22</f>
        <v>3.49</v>
      </c>
      <c r="G23" s="267">
        <f>+'01 (raw)'!M22</f>
        <v>2.92</v>
      </c>
      <c r="H23" s="267">
        <f>+'01 (raw)'!N22</f>
        <v>3.15</v>
      </c>
      <c r="I23" s="267">
        <f>+'01 (raw)'!O22</f>
        <v>1.96</v>
      </c>
      <c r="J23" s="267">
        <f>+'01 (raw)'!P22</f>
        <v>0.3116666666666667</v>
      </c>
      <c r="K23" s="268">
        <f>+'01 (raw)'!Q22/('01 (raw)'!E22)*100000</f>
        <v>12.45932031915795</v>
      </c>
      <c r="L23" s="268">
        <f>+'01 (raw)'!R22/('01 (raw)'!D22/100000)</f>
        <v>12.20011206828608</v>
      </c>
      <c r="M23" s="265">
        <f>+'01 (raw)'!S22/'01 (raw)'!U22</f>
        <v>3.044463157828524E-3</v>
      </c>
      <c r="N23" s="265">
        <f>+'01 (raw)'!T22</f>
        <v>0.20437977694497764</v>
      </c>
      <c r="O23" s="268">
        <f>'01 (raw)'!V22</f>
        <v>3</v>
      </c>
      <c r="P23" s="270">
        <f>+'01 (raw)'!X22/('01 (raw)'!F22/'01 (raw)'!W22)</f>
        <v>325.32116395090088</v>
      </c>
      <c r="Q23" s="268">
        <f>+'01 (raw)'!Y22/('01 (raw)'!I22/10000)</f>
        <v>0.35763369962617103</v>
      </c>
      <c r="R23" s="271">
        <f>+'01 (raw)'!Z22</f>
        <v>103809.15831857811</v>
      </c>
      <c r="S23" s="271">
        <f>+'01 (raw)'!AA22</f>
        <v>0.46234665582775603</v>
      </c>
      <c r="T23" s="271">
        <f>+'01 (raw)'!AB22</f>
        <v>1112</v>
      </c>
      <c r="U23" s="271">
        <f>+'01 (raw)'!AD22</f>
        <v>0.5</v>
      </c>
      <c r="V23" s="271">
        <f>'01 (raw)'!AE22</f>
        <v>0</v>
      </c>
      <c r="W23" s="272">
        <f>+'01 (raw)'!AF22/'01 (raw)'!AC22</f>
        <v>0</v>
      </c>
      <c r="X23" s="267">
        <f>+'01 (raw)'!AG22</f>
        <v>80.274201354811694</v>
      </c>
      <c r="Y23" s="267">
        <f>+'01 (raw)'!AH22</f>
        <v>19.700500000000002</v>
      </c>
      <c r="Z23" s="265">
        <f>+'01 (raw)'!AI22</f>
        <v>0.274533756820588</v>
      </c>
      <c r="AA23" s="273">
        <f>'01 (raw)'!AJ22/'01 (raw)'!AK22</f>
        <v>2.8436004961313568</v>
      </c>
      <c r="AB23" s="267">
        <f>'01 (raw)'!AL22</f>
        <v>1.8462116492716101</v>
      </c>
      <c r="AC23" s="274">
        <f>+'01 (raw)'!AM22/('01 (raw)'!D22/100000)</f>
        <v>10.256731384842279</v>
      </c>
      <c r="AD23" s="265">
        <f>+'01 (raw)'!AN22/'01 (raw)'!E22</f>
        <v>0.37756724295176247</v>
      </c>
      <c r="AE23" s="275">
        <f>+'01 (raw)'!AO22</f>
        <v>0.60077069438052522</v>
      </c>
      <c r="AF23" s="276">
        <f>+'01 (raw)'!AP22</f>
        <v>8.5</v>
      </c>
      <c r="AG23" s="266">
        <f>+'01 (raw)'!AQ22</f>
        <v>78.2</v>
      </c>
      <c r="AH23" s="266">
        <f>+'01 (raw)'!AR22</f>
        <v>60.8</v>
      </c>
      <c r="AI23" s="265">
        <f>+'01 (raw)'!AS22</f>
        <v>4.4305709394824285E-3</v>
      </c>
      <c r="AJ23" s="266">
        <f>+'01 (raw)'!AT22</f>
        <v>498</v>
      </c>
      <c r="AK23" s="265">
        <f>+'01 (raw)'!AU22/'01 (raw)'!E22</f>
        <v>2.131291333795159E-2</v>
      </c>
      <c r="AL23" s="278">
        <f>+'01 (raw)'!AV22</f>
        <v>1.6199737525630413</v>
      </c>
      <c r="AM23" s="279">
        <f>+'01 (raw)'!AW22/'01 (raw)'!G22</f>
        <v>3.6869118559918683E-3</v>
      </c>
      <c r="AN23" s="273">
        <f>'01 (raw)'!AX22</f>
        <v>61.221816416672347</v>
      </c>
      <c r="AO23" s="279">
        <f>+'01 (raw)'!AY22</f>
        <v>-3.1450691381312901E-2</v>
      </c>
      <c r="AP23" s="268">
        <f>+'01 (raw)'!AZ22</f>
        <v>6.5934234317060465</v>
      </c>
      <c r="AQ23" s="268">
        <f>('01 (raw)'!H22*1000)/'01 (raw)'!D22</f>
        <v>47923.882945074671</v>
      </c>
      <c r="AR23" s="268">
        <f>'01 (raw)'!E22/'01 (raw)'!D22</f>
        <v>0.43327240475005424</v>
      </c>
      <c r="AS23" s="275">
        <f>+'01 (raw)'!BA22</f>
        <v>6.1158429342595211</v>
      </c>
      <c r="AT23" s="268">
        <v>0</v>
      </c>
      <c r="AU23" s="275">
        <f>+'01 (raw)'!BC22</f>
        <v>62.7</v>
      </c>
      <c r="AV23" s="275">
        <f>+'01 (raw)'!BD22</f>
        <v>4.2</v>
      </c>
      <c r="AW23" s="268">
        <f>+'01 (raw)'!BE22</f>
        <v>21.94</v>
      </c>
      <c r="AX23" s="280">
        <f>'01 (raw)'!BG22</f>
        <v>11.358052613750786</v>
      </c>
      <c r="AY23" s="280">
        <f>'10 (raw)'!BH22*10</f>
        <v>7.1850000000000005</v>
      </c>
      <c r="AZ23" s="265">
        <f>+'01 (raw)'!BI22/'01 (raw)'!G22</f>
        <v>1.6226196177370564E-2</v>
      </c>
      <c r="BA23" s="268">
        <f>1/('01 (raw)'!BJ22/'01 (raw)'!G22)</f>
        <v>1.5121657147167948</v>
      </c>
      <c r="BB23" s="268">
        <f>+'01 (raw)'!BJ22/'01 (raw)'!E22</f>
        <v>57.701678578270858</v>
      </c>
      <c r="BC23" s="281">
        <f>+'01 (raw)'!BK22/'01 (raw)'!BF22</f>
        <v>3.2925134171661381</v>
      </c>
      <c r="BD23" s="265">
        <f>+'01 (raw)'!BL22/'01 (raw)'!BO22</f>
        <v>0.12585290877429903</v>
      </c>
      <c r="BE23" s="268">
        <f>+'01 (raw)'!BM22</f>
        <v>14</v>
      </c>
      <c r="BF23" s="265">
        <f>+'01 (raw)'!BN22/'01 (raw)'!BO22</f>
        <v>7.7725754291197269E-2</v>
      </c>
      <c r="BG23" s="279">
        <f>+'01 (raw)'!BP22/('01 (raw)'!G22/1000)</f>
        <v>0.14156499640299208</v>
      </c>
      <c r="BH23" s="267">
        <f>+'01 (raw)'!BQ22</f>
        <v>9.0909090909090917</v>
      </c>
      <c r="BI23" s="267">
        <f>+'01 (raw)'!BR22</f>
        <v>15.9205708248303</v>
      </c>
      <c r="BJ23" s="267">
        <f>+'01 (raw)'!BS22</f>
        <v>0.10033399999999999</v>
      </c>
      <c r="BK23" s="264">
        <f>+'01 (raw)'!BT22/('01 (raw)'!E22/1000)</f>
        <v>29.082545488978486</v>
      </c>
      <c r="BL23" s="268">
        <f>+'01 (raw)'!BU22</f>
        <v>3</v>
      </c>
      <c r="BM23" s="281">
        <f>+'01 (raw)'!BV22/('01 (raw)'!D22/1000)</f>
        <v>6.0320377102225065</v>
      </c>
      <c r="BN23" s="264">
        <f>'01 (raw)'!BW22/('01 (raw)'!E22/1000)</f>
        <v>9.7058105286240437</v>
      </c>
      <c r="BO23" s="264">
        <f>'01 (raw)'!BX22/('01 (raw)'!D22/10000)</f>
        <v>1.0181649852203556</v>
      </c>
      <c r="BP23" s="264">
        <f>+'01 (raw)'!BY22/('01 (raw)'!D22/100000)</f>
        <v>5.8301420503314008</v>
      </c>
      <c r="BQ23" s="267">
        <f>+'01 (raw)'!BZ22/('01 (raw)'!G22/1000)</f>
        <v>4.3512128372639589</v>
      </c>
      <c r="BR23" s="267">
        <f>+'01 (raw)'!CA22</f>
        <v>0.35891177948460268</v>
      </c>
      <c r="BS23" s="282">
        <f>+'01 (raw)'!CB22</f>
        <v>72.248065479999994</v>
      </c>
      <c r="BT23" s="283">
        <f>+'01 (raw)'!CC22</f>
        <v>0.49124999999999996</v>
      </c>
      <c r="BU23" s="283">
        <f>+'01 (raw)'!CD22</f>
        <v>0.65466666666666662</v>
      </c>
      <c r="BV23" s="284">
        <f>+'01 (raw)'!CE22</f>
        <v>8.57</v>
      </c>
      <c r="BW23" s="284">
        <f>+'01 (raw)'!CF22</f>
        <v>71.430000000000007</v>
      </c>
      <c r="BX23" s="265">
        <f>+'01 (raw)'!CG22</f>
        <v>0.96121788630117788</v>
      </c>
      <c r="BY23" s="278">
        <f>+'01 (raw)'!CH22/('01 (raw)'!G22/1000)</f>
        <v>0</v>
      </c>
      <c r="BZ23" s="268">
        <f>+'01 (raw)'!CI22</f>
        <v>0.22201779266546956</v>
      </c>
      <c r="CA23" s="280">
        <f>+'01 (raw)'!CJ22</f>
        <v>9.1092831835088788</v>
      </c>
      <c r="CB23" s="268">
        <f>+'01 (raw)'!CK22</f>
        <v>6.4</v>
      </c>
      <c r="CC23" s="265">
        <f>+'01 (raw)'!CL22/'01 (raw)'!E22</f>
        <v>0.28530846785246172</v>
      </c>
      <c r="CD23" s="265">
        <f>+'01 (raw)'!CM22</f>
        <v>0</v>
      </c>
      <c r="CE23" s="265">
        <f>+'01 (raw)'!CN22/'01 (raw)'!G22</f>
        <v>7.758523626856409E-2</v>
      </c>
      <c r="CF23" s="265">
        <f>('01 (raw)'!CO22+'01 (raw)'!CP22)/'01 (raw)'!CX22</f>
        <v>1.4696200131490917E-2</v>
      </c>
      <c r="CG23" s="268">
        <f>+'01 (raw)'!CQ22/('01 (raw)'!CX22/1000000)</f>
        <v>10.736345011946401</v>
      </c>
      <c r="CH23" s="281">
        <f>+'01 (raw)'!CR22/('01 (raw)'!D22/1000)</f>
        <v>0.5301110642060588</v>
      </c>
      <c r="CI23" s="273">
        <f>('02 (raw)'!CS22-'01 (raw)'!CS22)/'01 (raw)'!CS22</f>
        <v>0.17138831436641105</v>
      </c>
      <c r="CJ23" s="273">
        <f>('04 (raw)'!CT22-'03 (raw)'!CT22)/'03 (raw)'!CT22</f>
        <v>0.1518482964458705</v>
      </c>
      <c r="CK23" s="285">
        <f>+'01 (raw)'!CU22/('01 (raw)'!D22/1000000)</f>
        <v>1.0796559352465556</v>
      </c>
      <c r="CL23" s="268">
        <f>+'01 (raw)'!CV22/('01 (raw)'!I22/1000)</f>
        <v>0</v>
      </c>
      <c r="CM23" s="268">
        <f>+'01 (raw)'!CW22/('01 (raw)'!E22/10000)</f>
        <v>0.24918640638315898</v>
      </c>
    </row>
    <row r="24" spans="1:91">
      <c r="A24" s="263" t="s">
        <v>223</v>
      </c>
      <c r="B24" s="264">
        <f>'01 (raw)'!B23</f>
        <v>9831.5372571222415</v>
      </c>
      <c r="C24" s="265">
        <f>'01 (raw)'!C23</f>
        <v>0.37490559910822058</v>
      </c>
      <c r="D24" s="266">
        <f>+'01 (raw)'!J23/('01 (raw)'!D23/100000)</f>
        <v>1457.0866506155473</v>
      </c>
      <c r="E24" s="266">
        <f>+'01 (raw)'!K23</f>
        <v>34</v>
      </c>
      <c r="F24" s="267">
        <f>+'01 (raw)'!L23</f>
        <v>3.3</v>
      </c>
      <c r="G24" s="267">
        <f>+'01 (raw)'!M23</f>
        <v>2.6</v>
      </c>
      <c r="H24" s="267">
        <f>+'01 (raw)'!N23</f>
        <v>3.01</v>
      </c>
      <c r="I24" s="267">
        <f>+'01 (raw)'!O23</f>
        <v>3.94</v>
      </c>
      <c r="J24" s="267">
        <f>+'01 (raw)'!P23</f>
        <v>0.38666666666666671</v>
      </c>
      <c r="K24" s="268">
        <f>+'01 (raw)'!Q23/('01 (raw)'!E23)*100000</f>
        <v>9.6339755781748639</v>
      </c>
      <c r="L24" s="268">
        <f>+'01 (raw)'!R23/('01 (raw)'!D23/100000)</f>
        <v>2.3395167778954318</v>
      </c>
      <c r="M24" s="265">
        <f>+'01 (raw)'!S23/'01 (raw)'!U23</f>
        <v>1.6636214744849228E-3</v>
      </c>
      <c r="N24" s="265">
        <f>+'01 (raw)'!T23</f>
        <v>4.7709341880790854E-3</v>
      </c>
      <c r="O24" s="268">
        <f>'01 (raw)'!V23</f>
        <v>23</v>
      </c>
      <c r="P24" s="270">
        <f>+'01 (raw)'!X23/('01 (raw)'!F23/'01 (raw)'!W23)</f>
        <v>37.201187794962856</v>
      </c>
      <c r="Q24" s="268">
        <f>+'01 (raw)'!Y23/('01 (raw)'!I23/10000)</f>
        <v>0.55685526963368925</v>
      </c>
      <c r="R24" s="271">
        <f>+'01 (raw)'!Z23</f>
        <v>4441.1080458975503</v>
      </c>
      <c r="S24" s="271">
        <f>+'01 (raw)'!AA23</f>
        <v>0.70626993886646428</v>
      </c>
      <c r="T24" s="271">
        <f>+'01 (raw)'!AB23</f>
        <v>8472</v>
      </c>
      <c r="U24" s="271">
        <f>+'01 (raw)'!AD23</f>
        <v>0.8</v>
      </c>
      <c r="V24" s="271">
        <f>'01 (raw)'!AE23</f>
        <v>7</v>
      </c>
      <c r="W24" s="272">
        <f>+'01 (raw)'!AF23/'01 (raw)'!AC23</f>
        <v>0.93822030321721905</v>
      </c>
      <c r="X24" s="267">
        <f>+'01 (raw)'!AG23</f>
        <v>91.835500201049882</v>
      </c>
      <c r="Y24" s="267">
        <f>+'01 (raw)'!AH23</f>
        <v>13.9331</v>
      </c>
      <c r="Z24" s="265">
        <f>+'01 (raw)'!AI23</f>
        <v>0.19345690966938719</v>
      </c>
      <c r="AA24" s="273">
        <f>'01 (raw)'!AJ23/'01 (raw)'!AK23</f>
        <v>0.68762585522674546</v>
      </c>
      <c r="AB24" s="267">
        <f>'01 (raw)'!AL23</f>
        <v>1.3805691942602498</v>
      </c>
      <c r="AC24" s="274">
        <f>+'01 (raw)'!AM23/('01 (raw)'!D23/100000)</f>
        <v>3.9415771801499124</v>
      </c>
      <c r="AD24" s="265">
        <f>+'01 (raw)'!AN23/'01 (raw)'!E23</f>
        <v>0.38493912721028545</v>
      </c>
      <c r="AE24" s="275">
        <f>+'01 (raw)'!AO23</f>
        <v>0.54903096746490732</v>
      </c>
      <c r="AF24" s="276">
        <f>+'01 (raw)'!AP23</f>
        <v>3.2</v>
      </c>
      <c r="AG24" s="266">
        <f>+'01 (raw)'!AQ23</f>
        <v>81.900000000000006</v>
      </c>
      <c r="AH24" s="266">
        <f>+'01 (raw)'!AR23</f>
        <v>53.4</v>
      </c>
      <c r="AI24" s="265">
        <f>+'01 (raw)'!AS23</f>
        <v>4.1113684422515347E-2</v>
      </c>
      <c r="AJ24" s="266">
        <f>+'01 (raw)'!AT23</f>
        <v>519.6</v>
      </c>
      <c r="AK24" s="265">
        <f>+'01 (raw)'!AU23/'01 (raw)'!E23</f>
        <v>8.8310230979108811E-2</v>
      </c>
      <c r="AL24" s="278">
        <f>+'01 (raw)'!AV23</f>
        <v>13.745267674168197</v>
      </c>
      <c r="AM24" s="279">
        <f>+'01 (raw)'!AW23/'01 (raw)'!G23</f>
        <v>1.9689674472098032E-2</v>
      </c>
      <c r="AN24" s="273">
        <f>'01 (raw)'!AX23</f>
        <v>51.910417539476462</v>
      </c>
      <c r="AO24" s="279">
        <f>+'01 (raw)'!AY23</f>
        <v>3.0406253444275166E-2</v>
      </c>
      <c r="AP24" s="268">
        <f>+'01 (raw)'!AZ23</f>
        <v>95.868998084920733</v>
      </c>
      <c r="AQ24" s="268">
        <f>('01 (raw)'!H23*1000)/'01 (raw)'!D23</f>
        <v>124840.04051411392</v>
      </c>
      <c r="AR24" s="268">
        <f>'01 (raw)'!E23/'01 (raw)'!D23</f>
        <v>0.41969125498800236</v>
      </c>
      <c r="AS24" s="275">
        <f>+'01 (raw)'!BA23</f>
        <v>11.173120711458509</v>
      </c>
      <c r="AT24" s="268">
        <v>0</v>
      </c>
      <c r="AU24" s="275">
        <f>+'01 (raw)'!BC23</f>
        <v>62.5</v>
      </c>
      <c r="AV24" s="275">
        <f>+'01 (raw)'!BD23</f>
        <v>10.7</v>
      </c>
      <c r="AW24" s="268">
        <f>+'01 (raw)'!BE23</f>
        <v>32.85</v>
      </c>
      <c r="AX24" s="280">
        <f>'01 (raw)'!BG23</f>
        <v>8.0123342397497339</v>
      </c>
      <c r="AY24" s="280">
        <f>'10 (raw)'!BH23*10</f>
        <v>8.2050000000000001</v>
      </c>
      <c r="AZ24" s="265">
        <f>+'01 (raw)'!BI23/'01 (raw)'!G23</f>
        <v>8.8780772748183537E-3</v>
      </c>
      <c r="BA24" s="268">
        <f>1/('01 (raw)'!BJ23/'01 (raw)'!G23)</f>
        <v>1.792170465911235</v>
      </c>
      <c r="BB24" s="268">
        <f>+'01 (raw)'!BJ23/'01 (raw)'!E23</f>
        <v>148.27673822985881</v>
      </c>
      <c r="BC24" s="281">
        <f>+'01 (raw)'!BK23/'01 (raw)'!BF23</f>
        <v>6.1076718488702211</v>
      </c>
      <c r="BD24" s="265">
        <f>+'01 (raw)'!BL23/'01 (raw)'!BO23</f>
        <v>0.2035940745069155</v>
      </c>
      <c r="BE24" s="268">
        <f>+'01 (raw)'!BM23</f>
        <v>47.9</v>
      </c>
      <c r="BF24" s="265">
        <f>+'01 (raw)'!BN23/'01 (raw)'!BO23</f>
        <v>0.12237240381698027</v>
      </c>
      <c r="BG24" s="279">
        <f>+'01 (raw)'!BP23/('01 (raw)'!G23/1000)</f>
        <v>0.16157058234318444</v>
      </c>
      <c r="BH24" s="267">
        <f>+'01 (raw)'!BQ23</f>
        <v>16.493137718883105</v>
      </c>
      <c r="BI24" s="267">
        <f>+'01 (raw)'!BR23</f>
        <v>46.206768233375925</v>
      </c>
      <c r="BJ24" s="267">
        <f>+'01 (raw)'!BS23</f>
        <v>41.896396000000003</v>
      </c>
      <c r="BK24" s="264">
        <f>+'01 (raw)'!BT23/('01 (raw)'!E23/1000)</f>
        <v>54.234435221814714</v>
      </c>
      <c r="BL24" s="268">
        <f>+'01 (raw)'!BU23</f>
        <v>60</v>
      </c>
      <c r="BM24" s="281">
        <f>+'01 (raw)'!BV23/('01 (raw)'!D23/1000)</f>
        <v>11.487535970070459</v>
      </c>
      <c r="BN24" s="264">
        <f>'01 (raw)'!BW23/('01 (raw)'!E23/1000)</f>
        <v>11.012421769391707</v>
      </c>
      <c r="BO24" s="264">
        <f>'01 (raw)'!BX23/('01 (raw)'!D23/10000)</f>
        <v>2.1076183936948436E-3</v>
      </c>
      <c r="BP24" s="264">
        <f>+'01 (raw)'!BY23/('01 (raw)'!D23/100000)</f>
        <v>13.909953016400014</v>
      </c>
      <c r="BQ24" s="267">
        <f>+'01 (raw)'!BZ23/('01 (raw)'!G23/1000)</f>
        <v>7.7306631708387616</v>
      </c>
      <c r="BR24" s="267">
        <f>+'01 (raw)'!CA23</f>
        <v>0.46726788467828606</v>
      </c>
      <c r="BS24" s="282">
        <f>+'01 (raw)'!CB23</f>
        <v>79.505208330000002</v>
      </c>
      <c r="BT24" s="283">
        <f>+'01 (raw)'!CC23</f>
        <v>0.22399999999999998</v>
      </c>
      <c r="BU24" s="283">
        <f>+'01 (raw)'!CD23</f>
        <v>0.42466666666666669</v>
      </c>
      <c r="BV24" s="284">
        <f>+'01 (raw)'!CE23</f>
        <v>52.83</v>
      </c>
      <c r="BW24" s="284">
        <f>+'01 (raw)'!CF23</f>
        <v>54.76</v>
      </c>
      <c r="BX24" s="265">
        <f>+'01 (raw)'!CG23</f>
        <v>0.74241451691658544</v>
      </c>
      <c r="BY24" s="278">
        <f>+'01 (raw)'!CH23/('01 (raw)'!G23/1000)</f>
        <v>0</v>
      </c>
      <c r="BZ24" s="268">
        <f>+'01 (raw)'!CI23</f>
        <v>0.11080548162708045</v>
      </c>
      <c r="CA24" s="280">
        <f>+'01 (raw)'!CJ23</f>
        <v>0</v>
      </c>
      <c r="CB24" s="268">
        <f>+'01 (raw)'!CK23</f>
        <v>7.1</v>
      </c>
      <c r="CC24" s="265">
        <f>+'01 (raw)'!CL23/'01 (raw)'!E23</f>
        <v>0.1967106335459877</v>
      </c>
      <c r="CD24" s="265">
        <f>+'01 (raw)'!CM23</f>
        <v>9.5160635758699905E-3</v>
      </c>
      <c r="CE24" s="265">
        <f>+'01 (raw)'!CN23/'01 (raw)'!G23</f>
        <v>1.9531229391191163E-2</v>
      </c>
      <c r="CF24" s="265">
        <f>('01 (raw)'!CO23+'01 (raw)'!CP23)/'01 (raw)'!CX23</f>
        <v>0.54509370320467232</v>
      </c>
      <c r="CG24" s="268">
        <f>+'01 (raw)'!CQ23/('01 (raw)'!CX23/1000000)</f>
        <v>45.171049212425139</v>
      </c>
      <c r="CH24" s="281">
        <f>+'01 (raw)'!CR23/('01 (raw)'!D23/1000)</f>
        <v>0.26065268449378448</v>
      </c>
      <c r="CI24" s="273">
        <f>('02 (raw)'!CS23-'01 (raw)'!CS23)/'01 (raw)'!CS23</f>
        <v>0.13955098854746381</v>
      </c>
      <c r="CJ24" s="273">
        <f>('04 (raw)'!CT23-'03 (raw)'!CT23)/'03 (raw)'!CT23</f>
        <v>0.1183224102397812</v>
      </c>
      <c r="CK24" s="285">
        <f>+'01 (raw)'!CU23/('01 (raw)'!D23/1000000)</f>
        <v>16.78348992838027</v>
      </c>
      <c r="CL24" s="268">
        <f>+'01 (raw)'!CV23/('01 (raw)'!I23/1000)</f>
        <v>1.2807671201574853</v>
      </c>
      <c r="CM24" s="268">
        <f>+'01 (raw)'!CW23/('01 (raw)'!E23/10000)</f>
        <v>1.2057617233061624</v>
      </c>
    </row>
    <row r="25" spans="1:91">
      <c r="A25" s="263" t="s">
        <v>224</v>
      </c>
      <c r="B25" s="264">
        <f>'01 (raw)'!B24</f>
        <v>1899.7421492582346</v>
      </c>
      <c r="C25" s="265">
        <f>'01 (raw)'!C24</f>
        <v>0.13515954557093085</v>
      </c>
      <c r="D25" s="266">
        <f>+'01 (raw)'!J24/('01 (raw)'!D24/100000)</f>
        <v>1002.826617735941</v>
      </c>
      <c r="E25" s="266">
        <f>+'01 (raw)'!K24</f>
        <v>48</v>
      </c>
      <c r="F25" s="267">
        <f>+'01 (raw)'!L24</f>
        <v>3.31</v>
      </c>
      <c r="G25" s="267">
        <f>+'01 (raw)'!M24</f>
        <v>2.7</v>
      </c>
      <c r="H25" s="267">
        <f>+'01 (raw)'!N24</f>
        <v>2.13</v>
      </c>
      <c r="I25" s="267">
        <f>+'01 (raw)'!O24</f>
        <v>2.6</v>
      </c>
      <c r="J25" s="267">
        <f>+'01 (raw)'!P24</f>
        <v>0.53700000000000003</v>
      </c>
      <c r="K25" s="268">
        <f>+'01 (raw)'!Q24/('01 (raw)'!E24)*100000</f>
        <v>5.0888833343560993</v>
      </c>
      <c r="L25" s="268">
        <f>+'01 (raw)'!R24/('01 (raw)'!D24/100000)</f>
        <v>18.280470402204628</v>
      </c>
      <c r="M25" s="265">
        <f>+'01 (raw)'!S24/'01 (raw)'!U24</f>
        <v>1.5907886656552428E-3</v>
      </c>
      <c r="N25" s="265">
        <f>+'01 (raw)'!T24</f>
        <v>0.3279523315260533</v>
      </c>
      <c r="O25" s="268">
        <f>'01 (raw)'!V24</f>
        <v>20</v>
      </c>
      <c r="P25" s="270">
        <f>+'01 (raw)'!X24/('01 (raw)'!F24/'01 (raw)'!W24)</f>
        <v>192.45925136325167</v>
      </c>
      <c r="Q25" s="268">
        <f>+'01 (raw)'!Y24/('01 (raw)'!I24/10000)</f>
        <v>0.48285482740427199</v>
      </c>
      <c r="R25" s="271">
        <f>+'01 (raw)'!Z24</f>
        <v>49749.791851903123</v>
      </c>
      <c r="S25" s="271">
        <f>+'01 (raw)'!AA24</f>
        <v>0.39217878629101183</v>
      </c>
      <c r="T25" s="271">
        <f>+'01 (raw)'!AB24</f>
        <v>366</v>
      </c>
      <c r="U25" s="271">
        <f>+'01 (raw)'!AD24</f>
        <v>0</v>
      </c>
      <c r="V25" s="271">
        <f>'01 (raw)'!AE24</f>
        <v>15</v>
      </c>
      <c r="W25" s="272">
        <f>+'01 (raw)'!AF24/'01 (raw)'!AC24</f>
        <v>0</v>
      </c>
      <c r="X25" s="267">
        <f>+'01 (raw)'!AG24</f>
        <v>45.547151943174889</v>
      </c>
      <c r="Y25" s="267">
        <f>+'01 (raw)'!AH24</f>
        <v>25.3276</v>
      </c>
      <c r="Z25" s="265">
        <f>+'01 (raw)'!AI24</f>
        <v>0.30231910300160181</v>
      </c>
      <c r="AA25" s="273">
        <f>'01 (raw)'!AJ24/'01 (raw)'!AK24</f>
        <v>3.6584796810044966</v>
      </c>
      <c r="AB25" s="267">
        <f>'01 (raw)'!AL24</f>
        <v>1.042843709975767</v>
      </c>
      <c r="AC25" s="274">
        <f>+'01 (raw)'!AM24/('01 (raw)'!D24/100000)</f>
        <v>18.937424807283854</v>
      </c>
      <c r="AD25" s="265">
        <f>+'01 (raw)'!AN24/'01 (raw)'!E24</f>
        <v>0.42938800190982795</v>
      </c>
      <c r="AE25" s="275">
        <f>+'01 (raw)'!AO24</f>
        <v>0.57706526914690026</v>
      </c>
      <c r="AF25" s="276">
        <f>+'01 (raw)'!AP24</f>
        <v>20.3</v>
      </c>
      <c r="AG25" s="266">
        <f>+'01 (raw)'!AQ24</f>
        <v>75.3</v>
      </c>
      <c r="AH25" s="266">
        <f>+'01 (raw)'!AR24</f>
        <v>64.8</v>
      </c>
      <c r="AI25" s="265">
        <f>+'01 (raw)'!AS24</f>
        <v>1.4067062732856711E-2</v>
      </c>
      <c r="AJ25" s="266">
        <f>+'01 (raw)'!AT24</f>
        <v>433.99</v>
      </c>
      <c r="AK25" s="265">
        <f>+'01 (raw)'!AU24/'01 (raw)'!E24</f>
        <v>6.7220407020862918E-2</v>
      </c>
      <c r="AL25" s="278">
        <f>+'01 (raw)'!AV24</f>
        <v>2.5520185493088161</v>
      </c>
      <c r="AM25" s="279">
        <f>+'01 (raw)'!AW24/'01 (raw)'!G24</f>
        <v>2.3783274886310731E-3</v>
      </c>
      <c r="AN25" s="273">
        <f>'01 (raw)'!AX24</f>
        <v>71.805016110441173</v>
      </c>
      <c r="AO25" s="279">
        <f>+'01 (raw)'!AY24</f>
        <v>-2.7701351603100499E-3</v>
      </c>
      <c r="AP25" s="268">
        <f>+'01 (raw)'!AZ24</f>
        <v>4.8396838979211756</v>
      </c>
      <c r="AQ25" s="268">
        <f>('01 (raw)'!H24*1000)/'01 (raw)'!D24</f>
        <v>32670.13855905892</v>
      </c>
      <c r="AR25" s="268">
        <f>'01 (raw)'!E24/'01 (raw)'!D24</f>
        <v>0.38167508520413002</v>
      </c>
      <c r="AS25" s="275">
        <f>+'01 (raw)'!BA24</f>
        <v>4.8223995991803141</v>
      </c>
      <c r="AT25" s="268">
        <v>0</v>
      </c>
      <c r="AU25" s="275">
        <f>+'01 (raw)'!BC24</f>
        <v>50.7</v>
      </c>
      <c r="AV25" s="275">
        <f>+'01 (raw)'!BD24</f>
        <v>25.1</v>
      </c>
      <c r="AW25" s="268">
        <f>+'01 (raw)'!BE24</f>
        <v>16.96</v>
      </c>
      <c r="AX25" s="280">
        <f>'01 (raw)'!BG24</f>
        <v>8.1165063201650796</v>
      </c>
      <c r="AY25" s="280">
        <f>'10 (raw)'!BH24*10</f>
        <v>5.7183333333333337</v>
      </c>
      <c r="AZ25" s="265">
        <f>+'01 (raw)'!BI24/'01 (raw)'!G24</f>
        <v>5.0163831778056835E-3</v>
      </c>
      <c r="BA25" s="268">
        <f>1/('01 (raw)'!BJ24/'01 (raw)'!G24)</f>
        <v>2.2355606232166729</v>
      </c>
      <c r="BB25" s="268">
        <f>+'01 (raw)'!BJ24/'01 (raw)'!E24</f>
        <v>32.485628944339162</v>
      </c>
      <c r="BC25" s="281">
        <f>+'01 (raw)'!BK24/'01 (raw)'!BF24</f>
        <v>1.8929390132206672</v>
      </c>
      <c r="BD25" s="265">
        <f>+'01 (raw)'!BL24/'01 (raw)'!BO24</f>
        <v>3.9141936738591655E-2</v>
      </c>
      <c r="BE25" s="268">
        <f>+'01 (raw)'!BM24</f>
        <v>8.6</v>
      </c>
      <c r="BF25" s="265">
        <f>+'01 (raw)'!BN24/'01 (raw)'!BO24</f>
        <v>3.3683982187470395E-2</v>
      </c>
      <c r="BG25" s="279">
        <f>+'01 (raw)'!BP24/('01 (raw)'!G24/1000)</f>
        <v>0.1073194993748996</v>
      </c>
      <c r="BH25" s="267">
        <f>+'01 (raw)'!BQ24</f>
        <v>1.1427182105519085</v>
      </c>
      <c r="BI25" s="267">
        <f>+'01 (raw)'!BR24</f>
        <v>3.6325989429137078</v>
      </c>
      <c r="BJ25" s="267">
        <f>+'01 (raw)'!BS24</f>
        <v>15347.188198</v>
      </c>
      <c r="BK25" s="264">
        <f>+'01 (raw)'!BT24/('01 (raw)'!E24/1000)</f>
        <v>20.415402553122703</v>
      </c>
      <c r="BL25" s="268">
        <f>+'01 (raw)'!BU24</f>
        <v>20</v>
      </c>
      <c r="BM25" s="281">
        <f>+'01 (raw)'!BV24/('01 (raw)'!D24/1000)</f>
        <v>2.9902850725106283</v>
      </c>
      <c r="BN25" s="264">
        <f>'01 (raw)'!BW24/('01 (raw)'!E24/1000)</f>
        <v>3.9610969836392398</v>
      </c>
      <c r="BO25" s="264">
        <f>'01 (raw)'!BX24/('01 (raw)'!D24/10000)</f>
        <v>0.98069643212477775</v>
      </c>
      <c r="BP25" s="264">
        <f>+'01 (raw)'!BY24/('01 (raw)'!D24/100000)</f>
        <v>3.3133352603995885</v>
      </c>
      <c r="BQ25" s="267">
        <f>+'01 (raw)'!BZ24/('01 (raw)'!G24/1000)</f>
        <v>1.6453636414090642</v>
      </c>
      <c r="BR25" s="267">
        <f>+'01 (raw)'!CA24</f>
        <v>0.53565880676644206</v>
      </c>
      <c r="BS25" s="282">
        <f>+'01 (raw)'!CB24</f>
        <v>71.388486310000005</v>
      </c>
      <c r="BT25" s="283">
        <f>+'01 (raw)'!CC24</f>
        <v>0</v>
      </c>
      <c r="BU25" s="283">
        <f>+'01 (raw)'!CD24</f>
        <v>0.39733333333333332</v>
      </c>
      <c r="BV25" s="284">
        <f>+'01 (raw)'!CE24</f>
        <v>36.380000000000003</v>
      </c>
      <c r="BW25" s="284">
        <f>+'01 (raw)'!CF24</f>
        <v>33.33</v>
      </c>
      <c r="BX25" s="265">
        <f>+'01 (raw)'!CG24</f>
        <v>0.96955283480065635</v>
      </c>
      <c r="BY25" s="278">
        <f>BY16</f>
        <v>24.122472766162456</v>
      </c>
      <c r="BZ25" s="268">
        <f>+'01 (raw)'!CI24</f>
        <v>2.6795558626338054</v>
      </c>
      <c r="CA25" s="280">
        <f>+'01 (raw)'!CJ24</f>
        <v>5.950728245149377</v>
      </c>
      <c r="CB25" s="268">
        <f>+'01 (raw)'!CK24</f>
        <v>7.4</v>
      </c>
      <c r="CC25" s="265">
        <f>+'01 (raw)'!CL24/'01 (raw)'!E24</f>
        <v>0.30905312345181951</v>
      </c>
      <c r="CD25" s="265">
        <f>+'01 (raw)'!CM24</f>
        <v>8.6679523257302306E-3</v>
      </c>
      <c r="CE25" s="265">
        <f>+'01 (raw)'!CN24/'01 (raw)'!G24</f>
        <v>3.9343306473012055E-2</v>
      </c>
      <c r="CF25" s="265">
        <f>('01 (raw)'!CO24+'01 (raw)'!CP24)/'01 (raw)'!CX24</f>
        <v>1.6864647325361182E-2</v>
      </c>
      <c r="CG25" s="268">
        <f>+'01 (raw)'!CQ24/('01 (raw)'!CX24/1000000)</f>
        <v>-0.15120306022828611</v>
      </c>
      <c r="CH25" s="281">
        <f>+'01 (raw)'!CR24/('01 (raw)'!D24/1000)</f>
        <v>0.48786005385883596</v>
      </c>
      <c r="CI25" s="273">
        <f>('02 (raw)'!CS24-'01 (raw)'!CS24)/'01 (raw)'!CS24</f>
        <v>0.10788391773035795</v>
      </c>
      <c r="CJ25" s="273">
        <f>('04 (raw)'!CT24-'03 (raw)'!CT24)/'03 (raw)'!CT24</f>
        <v>0.13099778362944242</v>
      </c>
      <c r="CK25" s="285">
        <f>+'01 (raw)'!CU24/('01 (raw)'!D24/1000000)</f>
        <v>1.4281617501722363</v>
      </c>
      <c r="CL25" s="268">
        <f>+'01 (raw)'!CV24/('01 (raw)'!I24/1000)</f>
        <v>0</v>
      </c>
      <c r="CM25" s="268">
        <f>+'01 (raw)'!CW24/('01 (raw)'!E24/10000)</f>
        <v>0.24696051475551659</v>
      </c>
    </row>
    <row r="26" spans="1:91">
      <c r="A26" s="263" t="s">
        <v>225</v>
      </c>
      <c r="B26" s="264">
        <f>'01 (raw)'!B25</f>
        <v>4134.118988340073</v>
      </c>
      <c r="C26" s="265">
        <f>'01 (raw)'!C25</f>
        <v>0.19997823177388607</v>
      </c>
      <c r="D26" s="266">
        <f>+'01 (raw)'!J25/('01 (raw)'!D25/100000)</f>
        <v>1148.7283688557375</v>
      </c>
      <c r="E26" s="266">
        <f>+'01 (raw)'!K25</f>
        <v>38</v>
      </c>
      <c r="F26" s="267">
        <f>+'01 (raw)'!L25</f>
        <v>2.99</v>
      </c>
      <c r="G26" s="267">
        <f>+'01 (raw)'!M25</f>
        <v>2.17</v>
      </c>
      <c r="H26" s="267">
        <f>+'01 (raw)'!N25</f>
        <v>1.98</v>
      </c>
      <c r="I26" s="267">
        <f>+'01 (raw)'!O25</f>
        <v>1.99</v>
      </c>
      <c r="J26" s="267">
        <f>+'01 (raw)'!P25</f>
        <v>0.55866666666666676</v>
      </c>
      <c r="K26" s="268">
        <f>+'01 (raw)'!Q25/('01 (raw)'!E25)*100000</f>
        <v>4.8921471538865262</v>
      </c>
      <c r="L26" s="268">
        <f>+'01 (raw)'!R25/('01 (raw)'!D25/100000)</f>
        <v>8.2421502045663786</v>
      </c>
      <c r="M26" s="265">
        <f>+'01 (raw)'!S25/'01 (raw)'!U25</f>
        <v>1.0408395446131737E-2</v>
      </c>
      <c r="N26" s="265">
        <f>+'01 (raw)'!T25</f>
        <v>0.15673706602681595</v>
      </c>
      <c r="O26" s="268">
        <f>'01 (raw)'!V25</f>
        <v>15</v>
      </c>
      <c r="P26" s="270">
        <f>+'01 (raw)'!X25/('01 (raw)'!F25/'01 (raw)'!W25)</f>
        <v>20.083975066421416</v>
      </c>
      <c r="Q26" s="268">
        <f>+'01 (raw)'!Y25/('01 (raw)'!I25/10000)</f>
        <v>1.372856144126529</v>
      </c>
      <c r="R26" s="271">
        <f>+'01 (raw)'!Z25</f>
        <v>8297.3062977338068</v>
      </c>
      <c r="S26" s="271">
        <f>+'01 (raw)'!AA25</f>
        <v>0.91127240768380902</v>
      </c>
      <c r="T26" s="271">
        <f>+'01 (raw)'!AB25</f>
        <v>557</v>
      </c>
      <c r="U26" s="271">
        <f>+'01 (raw)'!AD25</f>
        <v>0.8</v>
      </c>
      <c r="V26" s="271">
        <f>'01 (raw)'!AE25</f>
        <v>42</v>
      </c>
      <c r="W26" s="272">
        <f>+'01 (raw)'!AF25/'01 (raw)'!AC25</f>
        <v>0.5704395485522662</v>
      </c>
      <c r="X26" s="267">
        <f>+'01 (raw)'!AG25</f>
        <v>63.843267484747642</v>
      </c>
      <c r="Y26" s="267">
        <f>+'01 (raw)'!AH25</f>
        <v>23.4375</v>
      </c>
      <c r="Z26" s="265">
        <f>+'01 (raw)'!AI25</f>
        <v>0.28938345489682687</v>
      </c>
      <c r="AA26" s="273">
        <f>'01 (raw)'!AJ25/'01 (raw)'!AK25</f>
        <v>4.1853363440794595</v>
      </c>
      <c r="AB26" s="267">
        <f>'01 (raw)'!AL25</f>
        <v>1.0839848579384885</v>
      </c>
      <c r="AC26" s="274">
        <f>+'01 (raw)'!AM25/('01 (raw)'!D25/100000)</f>
        <v>13.831654366283807</v>
      </c>
      <c r="AD26" s="265">
        <f>+'01 (raw)'!AN25/'01 (raw)'!E25</f>
        <v>0.38903256602617536</v>
      </c>
      <c r="AE26" s="275">
        <f>+'01 (raw)'!AO25</f>
        <v>0.63255237255286256</v>
      </c>
      <c r="AF26" s="276">
        <f>+'01 (raw)'!AP25</f>
        <v>13.8</v>
      </c>
      <c r="AG26" s="266">
        <f>+'01 (raw)'!AQ25</f>
        <v>77.3</v>
      </c>
      <c r="AH26" s="266">
        <f>+'01 (raw)'!AR25</f>
        <v>68.7</v>
      </c>
      <c r="AI26" s="265">
        <f>+'01 (raw)'!AS25</f>
        <v>4.2691236196421976E-2</v>
      </c>
      <c r="AJ26" s="266">
        <f>+'01 (raw)'!AT25</f>
        <v>496.3</v>
      </c>
      <c r="AK26" s="265">
        <f>+'01 (raw)'!AU25/'01 (raw)'!E25</f>
        <v>3.5598207479285555E-2</v>
      </c>
      <c r="AL26" s="278">
        <f>+'01 (raw)'!AV25</f>
        <v>3.0739224114684949</v>
      </c>
      <c r="AM26" s="279">
        <f>+'01 (raw)'!AW25/'01 (raw)'!G25</f>
        <v>4.80085312852108E-3</v>
      </c>
      <c r="AN26" s="273">
        <f>'01 (raw)'!AX25</f>
        <v>67.223669611514822</v>
      </c>
      <c r="AO26" s="279">
        <f>+'01 (raw)'!AY25</f>
        <v>9.0353884694617248E-3</v>
      </c>
      <c r="AP26" s="268">
        <f>+'01 (raw)'!AZ25</f>
        <v>13.061346664770396</v>
      </c>
      <c r="AQ26" s="268">
        <f>('01 (raw)'!H25*1000)/'01 (raw)'!D25</f>
        <v>45603.705865196513</v>
      </c>
      <c r="AR26" s="268">
        <f>'01 (raw)'!E25/'01 (raw)'!D25</f>
        <v>0.39892291202177294</v>
      </c>
      <c r="AS26" s="275">
        <f>+'01 (raw)'!BA25</f>
        <v>11.560948091703358</v>
      </c>
      <c r="AT26" s="268">
        <v>0</v>
      </c>
      <c r="AU26" s="275">
        <f>+'01 (raw)'!BC25</f>
        <v>54</v>
      </c>
      <c r="AV26" s="275">
        <f>+'01 (raw)'!BD25</f>
        <v>5.5</v>
      </c>
      <c r="AW26" s="268">
        <f>+'01 (raw)'!BE25</f>
        <v>18.43</v>
      </c>
      <c r="AX26" s="280">
        <f>'01 (raw)'!BG25</f>
        <v>7.107387458604042</v>
      </c>
      <c r="AY26" s="280">
        <f>'10 (raw)'!BH25*10</f>
        <v>6.3600000000000012</v>
      </c>
      <c r="AZ26" s="265">
        <f>+'01 (raw)'!BI25/'01 (raw)'!G25</f>
        <v>8.4794337942439273E-3</v>
      </c>
      <c r="BA26" s="268">
        <f>1/('01 (raw)'!BJ25/'01 (raw)'!G25)</f>
        <v>2.2011332002496493</v>
      </c>
      <c r="BB26" s="268">
        <f>+'01 (raw)'!BJ25/'01 (raw)'!E25</f>
        <v>45.198373601677673</v>
      </c>
      <c r="BC26" s="281">
        <f>+'01 (raw)'!BK25/'01 (raw)'!BF25</f>
        <v>1.4565584539428404</v>
      </c>
      <c r="BD26" s="265">
        <f>+'01 (raw)'!BL25/'01 (raw)'!BO25</f>
        <v>9.6685292011948754E-2</v>
      </c>
      <c r="BE26" s="268">
        <f>+'01 (raw)'!BM25</f>
        <v>18</v>
      </c>
      <c r="BF26" s="265">
        <f>+'01 (raw)'!BN25/'01 (raw)'!BO25</f>
        <v>4.1225651955661254E-2</v>
      </c>
      <c r="BG26" s="279">
        <f>+'01 (raw)'!BP25/('01 (raw)'!G25/1000)</f>
        <v>0.11660886043554766</v>
      </c>
      <c r="BH26" s="267">
        <f>+'01 (raw)'!BQ25</f>
        <v>5.5073941866394698</v>
      </c>
      <c r="BI26" s="267">
        <f>+'01 (raw)'!BR25</f>
        <v>0.17205248288938058</v>
      </c>
      <c r="BJ26" s="267">
        <f>+'01 (raw)'!BS25</f>
        <v>0.60270599999999996</v>
      </c>
      <c r="BK26" s="264">
        <f>+'01 (raw)'!BT25/('01 (raw)'!E25/1000)</f>
        <v>8.0544690714182234</v>
      </c>
      <c r="BL26" s="268">
        <f>+'01 (raw)'!BU25</f>
        <v>8</v>
      </c>
      <c r="BM26" s="281">
        <f>+'01 (raw)'!BV25/('01 (raw)'!D25/1000)</f>
        <v>5.3928294051119146</v>
      </c>
      <c r="BN26" s="264">
        <f>'01 (raw)'!BW25/('01 (raw)'!E25/1000)</f>
        <v>3.859571628396302</v>
      </c>
      <c r="BO26" s="264">
        <f>'01 (raw)'!BX25/('01 (raw)'!D25/10000)</f>
        <v>0.29674179250117305</v>
      </c>
      <c r="BP26" s="264">
        <f>+'01 (raw)'!BY25/('01 (raw)'!D25/100000)</f>
        <v>4.4337083859046729</v>
      </c>
      <c r="BQ26" s="267">
        <f>+'01 (raw)'!BZ25/('01 (raw)'!G25/1000)</f>
        <v>3.9835575342182667</v>
      </c>
      <c r="BR26" s="267">
        <f>+'01 (raw)'!CA25</f>
        <v>0.58392455694724243</v>
      </c>
      <c r="BS26" s="282">
        <f>+'01 (raw)'!CB25</f>
        <v>66.876190480000005</v>
      </c>
      <c r="BT26" s="283">
        <f>+'01 (raw)'!CC25</f>
        <v>0.32725000000000004</v>
      </c>
      <c r="BU26" s="283">
        <f>+'01 (raw)'!CD25</f>
        <v>0.55100000000000005</v>
      </c>
      <c r="BV26" s="284">
        <f>+'01 (raw)'!CE25</f>
        <v>23.81</v>
      </c>
      <c r="BW26" s="284">
        <f>+'01 (raw)'!CF25</f>
        <v>47.62</v>
      </c>
      <c r="BX26" s="265">
        <f>+'01 (raw)'!CG25</f>
        <v>0.86623352930935593</v>
      </c>
      <c r="BY26" s="278">
        <f>BY16</f>
        <v>24.122472766162456</v>
      </c>
      <c r="BZ26" s="268">
        <f>+'01 (raw)'!CI25</f>
        <v>0.47755955388743038</v>
      </c>
      <c r="CA26" s="280">
        <f>+'01 (raw)'!CJ25</f>
        <v>30.529194745115273</v>
      </c>
      <c r="CB26" s="268">
        <f>+'01 (raw)'!CK25</f>
        <v>12.1</v>
      </c>
      <c r="CC26" s="265">
        <f>+'01 (raw)'!CL25/'01 (raw)'!E25</f>
        <v>0.27390276976273087</v>
      </c>
      <c r="CD26" s="265">
        <f>+'01 (raw)'!CM25</f>
        <v>6.7584298922994932E-4</v>
      </c>
      <c r="CE26" s="265">
        <f>+'01 (raw)'!CN25/'01 (raw)'!G25</f>
        <v>2.3430887697557846E-2</v>
      </c>
      <c r="CF26" s="265">
        <f>('01 (raw)'!CO25+'01 (raw)'!CP25)/'01 (raw)'!CX25</f>
        <v>0.34465017709194806</v>
      </c>
      <c r="CG26" s="268">
        <f>+'01 (raw)'!CQ25/('01 (raw)'!CX25/1000000)</f>
        <v>22.269083429312474</v>
      </c>
      <c r="CH26" s="281">
        <f>+'01 (raw)'!CR25/('01 (raw)'!D25/1000)</f>
        <v>0.26640145258897308</v>
      </c>
      <c r="CI26" s="273">
        <f>('02 (raw)'!CS25-'01 (raw)'!CS25)/'01 (raw)'!CS25</f>
        <v>0.10522626719289133</v>
      </c>
      <c r="CJ26" s="273">
        <f>('04 (raw)'!CT25-'03 (raw)'!CT25)/'03 (raw)'!CT25</f>
        <v>0.1101991866841584</v>
      </c>
      <c r="CK26" s="285">
        <f>+'01 (raw)'!CU25/('01 (raw)'!D25/1000000)</f>
        <v>2.6526460428489496</v>
      </c>
      <c r="CL26" s="268">
        <f>+'01 (raw)'!CV25/('01 (raw)'!I25/1000)</f>
        <v>0.12480510401150263</v>
      </c>
      <c r="CM26" s="268">
        <f>+'01 (raw)'!CW25/('01 (raw)'!E25/10000)</f>
        <v>1.6623801008352272</v>
      </c>
    </row>
    <row r="27" spans="1:91">
      <c r="A27" s="263" t="s">
        <v>226</v>
      </c>
      <c r="B27" s="264">
        <f>'01 (raw)'!B26</f>
        <v>2084.9035724593255</v>
      </c>
      <c r="C27" s="265">
        <f>'01 (raw)'!C26</f>
        <v>0.30029133868575009</v>
      </c>
      <c r="D27" s="266">
        <f>+'01 (raw)'!J26/('01 (raw)'!D26/100000)</f>
        <v>1350.7805433205149</v>
      </c>
      <c r="E27" s="266">
        <f>+'01 (raw)'!K26</f>
        <v>26</v>
      </c>
      <c r="F27" s="267">
        <f>+'01 (raw)'!L26</f>
        <v>3.18</v>
      </c>
      <c r="G27" s="267">
        <f>+'01 (raw)'!M26</f>
        <v>3.04</v>
      </c>
      <c r="H27" s="267">
        <f>+'01 (raw)'!N26</f>
        <v>3.37</v>
      </c>
      <c r="I27" s="267">
        <f>+'01 (raw)'!O26</f>
        <v>3.29</v>
      </c>
      <c r="J27" s="267">
        <f>+'01 (raw)'!P26</f>
        <v>0.35433333333333339</v>
      </c>
      <c r="K27" s="268">
        <f>+'01 (raw)'!Q26/('01 (raw)'!E26)*100000</f>
        <v>13.998405244972092</v>
      </c>
      <c r="L27" s="268">
        <f>+'01 (raw)'!R26/('01 (raw)'!D26/100000)</f>
        <v>7.4177199714555142</v>
      </c>
      <c r="M27" s="265">
        <f>+'01 (raw)'!S26/'01 (raw)'!U26</f>
        <v>8.080946913959542E-3</v>
      </c>
      <c r="N27" s="265">
        <f>+'01 (raw)'!T26</f>
        <v>0.20437977694497764</v>
      </c>
      <c r="O27" s="268">
        <f>'01 (raw)'!V26</f>
        <v>3</v>
      </c>
      <c r="P27" s="270">
        <f>+'01 (raw)'!X26/('01 (raw)'!F26/'01 (raw)'!W26)</f>
        <v>215.92005146680393</v>
      </c>
      <c r="Q27" s="268">
        <f>+'01 (raw)'!Y26/('01 (raw)'!I26/10000)</f>
        <v>3.8795864715417756</v>
      </c>
      <c r="R27" s="271">
        <f>+'01 (raw)'!Z26</f>
        <v>2319.1068153976371</v>
      </c>
      <c r="S27" s="271">
        <f>+'01 (raw)'!AA26</f>
        <v>0.96933737005135412</v>
      </c>
      <c r="T27" s="271">
        <f>+'01 (raw)'!AB26</f>
        <v>661</v>
      </c>
      <c r="U27" s="271">
        <f>+'01 (raw)'!AD26</f>
        <v>0</v>
      </c>
      <c r="V27" s="271">
        <f>'01 (raw)'!AE26</f>
        <v>1</v>
      </c>
      <c r="W27" s="272">
        <f>+'01 (raw)'!AF26/'01 (raw)'!AC26</f>
        <v>0.74329643866067707</v>
      </c>
      <c r="X27" s="267">
        <f>+'01 (raw)'!AG26</f>
        <v>77.1585089610182</v>
      </c>
      <c r="Y27" s="267">
        <f>+'01 (raw)'!AH26</f>
        <v>19.713899999999999</v>
      </c>
      <c r="Z27" s="265">
        <f>+'01 (raw)'!AI26</f>
        <v>0.21366928648482048</v>
      </c>
      <c r="AA27" s="273">
        <f>'01 (raw)'!AJ26/'01 (raw)'!AK26</f>
        <v>1.8953919878444321</v>
      </c>
      <c r="AB27" s="267">
        <f>'01 (raw)'!AL26</f>
        <v>1.3990644057273041</v>
      </c>
      <c r="AC27" s="274">
        <f>+'01 (raw)'!AM26/('01 (raw)'!D26/100000)</f>
        <v>11.332627734168147</v>
      </c>
      <c r="AD27" s="265">
        <f>+'01 (raw)'!AN26/'01 (raw)'!E26</f>
        <v>0.4248923540356162</v>
      </c>
      <c r="AE27" s="275">
        <f>+'01 (raw)'!AO26</f>
        <v>0.66213376618870079</v>
      </c>
      <c r="AF27" s="276">
        <f>+'01 (raw)'!AP26</f>
        <v>9.1</v>
      </c>
      <c r="AG27" s="266">
        <f>+'01 (raw)'!AQ26</f>
        <v>68.5</v>
      </c>
      <c r="AH27" s="266">
        <f>+'01 (raw)'!AR26</f>
        <v>53</v>
      </c>
      <c r="AI27" s="265">
        <f>+'01 (raw)'!AS26</f>
        <v>2.3267210418554694E-2</v>
      </c>
      <c r="AJ27" s="266">
        <f>+'01 (raw)'!AT26</f>
        <v>499.47</v>
      </c>
      <c r="AK27" s="265">
        <f>+'01 (raw)'!AU26/'01 (raw)'!E26</f>
        <v>7.111012669442722E-2</v>
      </c>
      <c r="AL27" s="278">
        <f>+'01 (raw)'!AV26</f>
        <v>5.0225574997871796</v>
      </c>
      <c r="AM27" s="279">
        <f>+'01 (raw)'!AW26/'01 (raw)'!G26</f>
        <v>1.4463350135902091E-2</v>
      </c>
      <c r="AN27" s="273">
        <f>'01 (raw)'!AX26</f>
        <v>62.888071514527901</v>
      </c>
      <c r="AO27" s="279">
        <f>+'01 (raw)'!AY26</f>
        <v>1.5980051100632275E-2</v>
      </c>
      <c r="AP27" s="268">
        <f>+'01 (raw)'!AZ26</f>
        <v>44.092903229841703</v>
      </c>
      <c r="AQ27" s="268">
        <f>('01 (raw)'!H26*1000)/'01 (raw)'!D26</f>
        <v>78626.544893176426</v>
      </c>
      <c r="AR27" s="268">
        <f>'01 (raw)'!E26/'01 (raw)'!D26</f>
        <v>0.38761020980471478</v>
      </c>
      <c r="AS27" s="275">
        <f>+'01 (raw)'!BA26</f>
        <v>15.116944139693457</v>
      </c>
      <c r="AT27" s="268">
        <v>0</v>
      </c>
      <c r="AU27" s="275">
        <f>+'01 (raw)'!BC26</f>
        <v>67.5</v>
      </c>
      <c r="AV27" s="275">
        <f>+'01 (raw)'!BD26</f>
        <v>8.5</v>
      </c>
      <c r="AW27" s="268">
        <f>+'01 (raw)'!BE26</f>
        <v>26.04</v>
      </c>
      <c r="AX27" s="280">
        <f>'01 (raw)'!BG26</f>
        <v>8.3159575533816472</v>
      </c>
      <c r="AY27" s="280">
        <f>'10 (raw)'!BH26*10</f>
        <v>7.1483333333333343</v>
      </c>
      <c r="AZ27" s="265">
        <f>+'01 (raw)'!BI26/'01 (raw)'!G26</f>
        <v>2.8885146935229151E-2</v>
      </c>
      <c r="BA27" s="268">
        <f>1/('01 (raw)'!BJ26/'01 (raw)'!G26)</f>
        <v>1.8194415210807657</v>
      </c>
      <c r="BB27" s="268">
        <f>+'01 (raw)'!BJ26/'01 (raw)'!E26</f>
        <v>94.700730044429221</v>
      </c>
      <c r="BC27" s="281">
        <f>+'01 (raw)'!BK26/'01 (raw)'!BF26</f>
        <v>2.014866286173882</v>
      </c>
      <c r="BD27" s="265">
        <f>+'01 (raw)'!BL26/'01 (raw)'!BO26</f>
        <v>0.18698382457665522</v>
      </c>
      <c r="BE27" s="268">
        <f>+'01 (raw)'!BM26</f>
        <v>31.5</v>
      </c>
      <c r="BF27" s="265">
        <f>+'01 (raw)'!BN26/'01 (raw)'!BO26</f>
        <v>7.0987511599014744E-2</v>
      </c>
      <c r="BG27" s="279">
        <f>+'01 (raw)'!BP26/('01 (raw)'!G26/1000)</f>
        <v>0.10385601163966521</v>
      </c>
      <c r="BH27" s="267">
        <f>+'01 (raw)'!BQ26</f>
        <v>10.382119682768565</v>
      </c>
      <c r="BI27" s="267">
        <f>+'01 (raw)'!BR26</f>
        <v>10.514931202307277</v>
      </c>
      <c r="BJ27" s="267">
        <f>+'01 (raw)'!BS26</f>
        <v>0.66456300000000001</v>
      </c>
      <c r="BK27" s="264">
        <f>+'01 (raw)'!BT26/('01 (raw)'!E26/1000)</f>
        <v>24.867546735182067</v>
      </c>
      <c r="BL27" s="268">
        <f>+'01 (raw)'!BU26</f>
        <v>5</v>
      </c>
      <c r="BM27" s="281">
        <f>+'01 (raw)'!BV26/('01 (raw)'!D26/1000)</f>
        <v>9.1890440276021597</v>
      </c>
      <c r="BN27" s="264">
        <f>'01 (raw)'!BW26/('01 (raw)'!E26/1000)</f>
        <v>29.554354567201205</v>
      </c>
      <c r="BO27" s="264">
        <f>'01 (raw)'!BX26/('01 (raw)'!D26/10000)</f>
        <v>0.79493135405767124</v>
      </c>
      <c r="BP27" s="264">
        <f>+'01 (raw)'!BY26/('01 (raw)'!D26/100000)</f>
        <v>6.5935288635160134</v>
      </c>
      <c r="BQ27" s="267">
        <f>+'01 (raw)'!BZ26/('01 (raw)'!G26/1000)</f>
        <v>4.3470162394025014</v>
      </c>
      <c r="BR27" s="267">
        <f>+'01 (raw)'!CA26</f>
        <v>0.85778006519128491</v>
      </c>
      <c r="BS27" s="282">
        <f>+'01 (raw)'!CB26</f>
        <v>58.334970239999997</v>
      </c>
      <c r="BT27" s="283">
        <f>+'01 (raw)'!CC26</f>
        <v>0.1205</v>
      </c>
      <c r="BU27" s="283">
        <f>+'01 (raw)'!CD26</f>
        <v>0.59733333333333338</v>
      </c>
      <c r="BV27" s="284">
        <f>+'01 (raw)'!CE26</f>
        <v>26.67</v>
      </c>
      <c r="BW27" s="284">
        <f>+'01 (raw)'!CF26</f>
        <v>42.86</v>
      </c>
      <c r="BX27" s="265">
        <f>+'01 (raw)'!CG26</f>
        <v>0.99420147855029961</v>
      </c>
      <c r="BY27" s="278">
        <f>BY16</f>
        <v>24.122472766162456</v>
      </c>
      <c r="BZ27" s="268">
        <f>+'01 (raw)'!CI26</f>
        <v>0.73639673979952625</v>
      </c>
      <c r="CA27" s="280">
        <f>+'01 (raw)'!CJ26</f>
        <v>18.433315534585898</v>
      </c>
      <c r="CB27" s="268">
        <f>+'01 (raw)'!CK26</f>
        <v>8.1</v>
      </c>
      <c r="CC27" s="265">
        <f>+'01 (raw)'!CL26/'01 (raw)'!E26</f>
        <v>0.2508337024895898</v>
      </c>
      <c r="CD27" s="265">
        <f>+'01 (raw)'!CM26</f>
        <v>5.1550953264740279E-4</v>
      </c>
      <c r="CE27" s="265">
        <f>+'01 (raw)'!CN26/'01 (raw)'!G26</f>
        <v>2.7032305183784706E-2</v>
      </c>
      <c r="CF27" s="265">
        <f>('01 (raw)'!CO26+'01 (raw)'!CP26)/'01 (raw)'!CX26</f>
        <v>0.46680445420810779</v>
      </c>
      <c r="CG27" s="268">
        <f>+'01 (raw)'!CQ26/('01 (raw)'!CX26/1000000)</f>
        <v>19.813288636489045</v>
      </c>
      <c r="CH27" s="281">
        <f>+'01 (raw)'!CR26/('01 (raw)'!D26/1000)</f>
        <v>0.377067431882322</v>
      </c>
      <c r="CI27" s="273">
        <f>('02 (raw)'!CS26-'01 (raw)'!CS26)/'01 (raw)'!CS26</f>
        <v>0.11928070238918342</v>
      </c>
      <c r="CJ27" s="273">
        <f>('04 (raw)'!CT26-'03 (raw)'!CT26)/'03 (raw)'!CT26</f>
        <v>0.16015154087045</v>
      </c>
      <c r="CK27" s="285">
        <f>+'01 (raw)'!CU26/('01 (raw)'!D26/1000000)</f>
        <v>8.2419110793950168</v>
      </c>
      <c r="CL27" s="268">
        <f>+'01 (raw)'!CV26/('01 (raw)'!I26/1000)</f>
        <v>0.95696466298030469</v>
      </c>
      <c r="CM27" s="268">
        <f>+'01 (raw)'!CW26/('01 (raw)'!E26/10000)</f>
        <v>3.136351554886152</v>
      </c>
    </row>
    <row r="28" spans="1:91">
      <c r="A28" s="263" t="s">
        <v>227</v>
      </c>
      <c r="B28" s="264">
        <f>'01 (raw)'!B27</f>
        <v>1880.5737445754569</v>
      </c>
      <c r="C28" s="265">
        <f>'01 (raw)'!C27</f>
        <v>0.22464715275103922</v>
      </c>
      <c r="D28" s="266">
        <f>+'01 (raw)'!J27/('01 (raw)'!D27/100000)</f>
        <v>2629.778175851603</v>
      </c>
      <c r="E28" s="266">
        <f>+'01 (raw)'!K27</f>
        <v>45</v>
      </c>
      <c r="F28" s="267">
        <f>+'01 (raw)'!L27</f>
        <v>3.74</v>
      </c>
      <c r="G28" s="267">
        <f>+'01 (raw)'!M27</f>
        <v>2.97</v>
      </c>
      <c r="H28" s="267">
        <f>+'01 (raw)'!N27</f>
        <v>2.2799999999999998</v>
      </c>
      <c r="I28" s="267">
        <f>+'01 (raw)'!O27</f>
        <v>3.57</v>
      </c>
      <c r="J28" s="267">
        <f>+'01 (raw)'!P27</f>
        <v>0.56966666666666665</v>
      </c>
      <c r="K28" s="268">
        <f>+'01 (raw)'!Q27/('01 (raw)'!E27)*100000</f>
        <v>25.530162651842701</v>
      </c>
      <c r="L28" s="268">
        <f>+'01 (raw)'!R27/('01 (raw)'!D27/100000)</f>
        <v>10.995662584749335</v>
      </c>
      <c r="M28" s="265">
        <f>+'01 (raw)'!S27/'01 (raw)'!U27</f>
        <v>1.4799082652171378E-3</v>
      </c>
      <c r="N28" s="265">
        <f>+'01 (raw)'!T27</f>
        <v>0.3279523315260533</v>
      </c>
      <c r="O28" s="268">
        <f>'01 (raw)'!V27</f>
        <v>0</v>
      </c>
      <c r="P28" s="270">
        <f>+'01 (raw)'!X27/('01 (raw)'!F27/'01 (raw)'!W27)</f>
        <v>186.95780510168095</v>
      </c>
      <c r="Q28" s="268">
        <f>+'01 (raw)'!Y27/('01 (raw)'!I27/10000)</f>
        <v>0.74159382627446813</v>
      </c>
      <c r="R28" s="271">
        <f>+'01 (raw)'!Z27</f>
        <v>7853.5186086688364</v>
      </c>
      <c r="S28" s="271">
        <f>+'01 (raw)'!AA27</f>
        <v>7.223293033402059E-2</v>
      </c>
      <c r="T28" s="271">
        <f>+'01 (raw)'!AB27</f>
        <v>1024</v>
      </c>
      <c r="U28" s="271">
        <f>+'01 (raw)'!AD27</f>
        <v>0</v>
      </c>
      <c r="V28" s="271">
        <f>'01 (raw)'!AE27</f>
        <v>9</v>
      </c>
      <c r="W28" s="272">
        <f>+'01 (raw)'!AF27/'01 (raw)'!AC27</f>
        <v>0.58918426036333027</v>
      </c>
      <c r="X28" s="267">
        <f>+'01 (raw)'!AG27</f>
        <v>84.760759712740537</v>
      </c>
      <c r="Y28" s="267">
        <f>+'01 (raw)'!AH27</f>
        <v>17.410599999999999</v>
      </c>
      <c r="Z28" s="265">
        <f>+'01 (raw)'!AI27</f>
        <v>0.26586265862658626</v>
      </c>
      <c r="AA28" s="273">
        <f>'01 (raw)'!AJ27/'01 (raw)'!AK27</f>
        <v>1.031478058951758</v>
      </c>
      <c r="AB28" s="267">
        <f>'01 (raw)'!AL27</f>
        <v>1.4582597175502519</v>
      </c>
      <c r="AC28" s="274">
        <f>+'01 (raw)'!AM27/('01 (raw)'!D27/100000)</f>
        <v>3.7363901987012302</v>
      </c>
      <c r="AD28" s="265">
        <f>+'01 (raw)'!AN27/'01 (raw)'!E27</f>
        <v>0.52630018529956768</v>
      </c>
      <c r="AE28" s="275">
        <f>+'01 (raw)'!AO27</f>
        <v>0.56303069888961466</v>
      </c>
      <c r="AF28" s="276">
        <f>+'01 (raw)'!AP27</f>
        <v>6.8</v>
      </c>
      <c r="AG28" s="266">
        <f>+'01 (raw)'!AQ27</f>
        <v>74.599999999999994</v>
      </c>
      <c r="AH28" s="266">
        <f>+'01 (raw)'!AR27</f>
        <v>54.4</v>
      </c>
      <c r="AI28" s="265">
        <f>+'01 (raw)'!AS27</f>
        <v>7.4044238579532105E-3</v>
      </c>
      <c r="AJ28" s="266">
        <f>+'01 (raw)'!AT27</f>
        <v>497.8</v>
      </c>
      <c r="AK28" s="265">
        <f>+'01 (raw)'!AU27/'01 (raw)'!E27</f>
        <v>5.2026628234163749E-2</v>
      </c>
      <c r="AL28" s="278">
        <f>+'01 (raw)'!AV27</f>
        <v>4.4711613624707143</v>
      </c>
      <c r="AM28" s="279">
        <f>+'01 (raw)'!AW27/'01 (raw)'!G27</f>
        <v>1.1964894191152488E-2</v>
      </c>
      <c r="AN28" s="273">
        <f>'01 (raw)'!AX27</f>
        <v>56.912012502949203</v>
      </c>
      <c r="AO28" s="279">
        <f>+'01 (raw)'!AY27</f>
        <v>3.3315572578058728E-2</v>
      </c>
      <c r="AP28" s="268">
        <f>+'01 (raw)'!AZ27</f>
        <v>47.002643510731886</v>
      </c>
      <c r="AQ28" s="268">
        <f>('01 (raw)'!H27*1000)/'01 (raw)'!D27</f>
        <v>98512.723540323859</v>
      </c>
      <c r="AR28" s="268">
        <f>'01 (raw)'!E27/'01 (raw)'!D27</f>
        <v>0.38887815418054023</v>
      </c>
      <c r="AS28" s="275">
        <f>+'01 (raw)'!BA27</f>
        <v>12.112817856089661</v>
      </c>
      <c r="AT28" s="268">
        <v>0</v>
      </c>
      <c r="AU28" s="275">
        <f>+'01 (raw)'!BC27</f>
        <v>55.4</v>
      </c>
      <c r="AV28" s="275">
        <f>+'01 (raw)'!BD27</f>
        <v>14.5</v>
      </c>
      <c r="AW28" s="268">
        <f>+'01 (raw)'!BE27</f>
        <v>29.19</v>
      </c>
      <c r="AX28" s="280">
        <f>'01 (raw)'!BG27</f>
        <v>4.3965814690596172</v>
      </c>
      <c r="AY28" s="280">
        <f>'10 (raw)'!BH27*10</f>
        <v>7.4233333333333356</v>
      </c>
      <c r="AZ28" s="265">
        <f>+'01 (raw)'!BI27/'01 (raw)'!G27</f>
        <v>1.6221818857831142E-2</v>
      </c>
      <c r="BA28" s="268">
        <f>1/('01 (raw)'!BJ27/'01 (raw)'!G27)</f>
        <v>2.6829641610992128</v>
      </c>
      <c r="BB28" s="268">
        <f>+'01 (raw)'!BJ27/'01 (raw)'!E27</f>
        <v>84.985707011315384</v>
      </c>
      <c r="BC28" s="281">
        <f>+'01 (raw)'!BK27/'01 (raw)'!BF27</f>
        <v>3.0752414587564796</v>
      </c>
      <c r="BD28" s="265">
        <f>+'01 (raw)'!BL27/'01 (raw)'!BO27</f>
        <v>0.19994619420050347</v>
      </c>
      <c r="BE28" s="268">
        <f>+'01 (raw)'!BM27</f>
        <v>108.9</v>
      </c>
      <c r="BF28" s="265">
        <f>+'01 (raw)'!BN27/'01 (raw)'!BO27</f>
        <v>7.4267376390783832E-2</v>
      </c>
      <c r="BG28" s="279">
        <f>+'01 (raw)'!BP27/('01 (raw)'!G27/1000)</f>
        <v>5.8418750969608212E-2</v>
      </c>
      <c r="BH28" s="267">
        <f>+'01 (raw)'!BQ27</f>
        <v>19.664634146341463</v>
      </c>
      <c r="BI28" s="267">
        <f>+'01 (raw)'!BR27</f>
        <v>11.456312069940786</v>
      </c>
      <c r="BJ28" s="267">
        <f>+'01 (raw)'!BS27</f>
        <v>9777.3012770000005</v>
      </c>
      <c r="BK28" s="264">
        <f>+'01 (raw)'!BT27/('01 (raw)'!E27/1000)</f>
        <v>280.93061560634141</v>
      </c>
      <c r="BL28" s="268">
        <f>+'01 (raw)'!BU27</f>
        <v>80</v>
      </c>
      <c r="BM28" s="281">
        <f>+'01 (raw)'!BV27/('01 (raw)'!D27/1000)</f>
        <v>31.331233126194981</v>
      </c>
      <c r="BN28" s="264">
        <f>'01 (raw)'!BW27/('01 (raw)'!E27/1000)</f>
        <v>17.709148308283577</v>
      </c>
      <c r="BO28" s="264">
        <f>'01 (raw)'!BX27/('01 (raw)'!D27/10000)</f>
        <v>0.69322970318158361</v>
      </c>
      <c r="BP28" s="264">
        <f>+'01 (raw)'!BY27/('01 (raw)'!D27/100000)</f>
        <v>8.6470744598514191</v>
      </c>
      <c r="BQ28" s="267">
        <f>+'01 (raw)'!BZ27/('01 (raw)'!G27/1000)</f>
        <v>4.0597687823900106</v>
      </c>
      <c r="BR28" s="267">
        <f>+'01 (raw)'!CA27</f>
        <v>0.94040202186434696</v>
      </c>
      <c r="BS28" s="282">
        <f>+'01 (raw)'!CB27</f>
        <v>66.837648810000005</v>
      </c>
      <c r="BT28" s="283">
        <f>+'01 (raw)'!CC27</f>
        <v>0.43075000000000002</v>
      </c>
      <c r="BU28" s="283">
        <f>+'01 (raw)'!CD27</f>
        <v>0.85033333333333339</v>
      </c>
      <c r="BV28" s="284">
        <f>+'01 (raw)'!CE27</f>
        <v>6.67</v>
      </c>
      <c r="BW28" s="284">
        <f>+'01 (raw)'!CF27</f>
        <v>50</v>
      </c>
      <c r="BX28" s="265">
        <f>+'01 (raw)'!CG27</f>
        <v>0.83998581983108622</v>
      </c>
      <c r="BY28" s="278">
        <f>BY16</f>
        <v>24.122472766162456</v>
      </c>
      <c r="BZ28" s="268">
        <f>+'01 (raw)'!CI27</f>
        <v>7.2336488750403771E-2</v>
      </c>
      <c r="CA28" s="280">
        <f>+'01 (raw)'!CJ27</f>
        <v>0</v>
      </c>
      <c r="CB28" s="268">
        <f>+'01 (raw)'!CK27</f>
        <v>6.1</v>
      </c>
      <c r="CC28" s="265">
        <f>+'01 (raw)'!CL27/'01 (raw)'!E27</f>
        <v>0.26246654313362155</v>
      </c>
      <c r="CD28" s="265">
        <f>+'01 (raw)'!CM27</f>
        <v>0.43651972409137862</v>
      </c>
      <c r="CE28" s="265">
        <f>+'01 (raw)'!CN27/'01 (raw)'!G27</f>
        <v>0.22619193862091874</v>
      </c>
      <c r="CF28" s="265">
        <f>('01 (raw)'!CO27+'01 (raw)'!CP27)/'01 (raw)'!CX27</f>
        <v>3.1410022837053034E-2</v>
      </c>
      <c r="CG28" s="268">
        <f>+'01 (raw)'!CQ27/('01 (raw)'!CX27/1000000)</f>
        <v>14.543256493928279</v>
      </c>
      <c r="CH28" s="281">
        <f>+'01 (raw)'!CR27/('01 (raw)'!D27/1000)</f>
        <v>2.8620748922051429</v>
      </c>
      <c r="CI28" s="273">
        <f>('02 (raw)'!CS27-'01 (raw)'!CS27)/'01 (raw)'!CS27</f>
        <v>0.12713640480055682</v>
      </c>
      <c r="CJ28" s="273">
        <f>('04 (raw)'!CT27-'03 (raw)'!CT27)/'03 (raw)'!CT27</f>
        <v>0.13419771581116249</v>
      </c>
      <c r="CK28" s="285">
        <f>+'01 (raw)'!CU27/('01 (raw)'!D27/1000000)</f>
        <v>1.0675400567717801</v>
      </c>
      <c r="CL28" s="268">
        <f>+'01 (raw)'!CV27/('01 (raw)'!I27/1000)</f>
        <v>0</v>
      </c>
      <c r="CM28" s="268">
        <f>+'01 (raw)'!CW27/('01 (raw)'!E27/10000)</f>
        <v>0.85100542172809002</v>
      </c>
    </row>
    <row r="29" spans="1:91">
      <c r="A29" s="263" t="s">
        <v>228</v>
      </c>
      <c r="B29" s="264">
        <f>'01 (raw)'!B28</f>
        <v>2188.5105360272246</v>
      </c>
      <c r="C29" s="265">
        <f>'01 (raw)'!C28</f>
        <v>0.20839279981227524</v>
      </c>
      <c r="D29" s="266">
        <f>+'01 (raw)'!J28/('01 (raw)'!D28/100000)</f>
        <v>1837.2502915027119</v>
      </c>
      <c r="E29" s="266">
        <f>+'01 (raw)'!K28</f>
        <v>24</v>
      </c>
      <c r="F29" s="267">
        <f>+'01 (raw)'!L28</f>
        <v>3.84</v>
      </c>
      <c r="G29" s="267">
        <f>+'01 (raw)'!M28</f>
        <v>2.29</v>
      </c>
      <c r="H29" s="267">
        <f>+'01 (raw)'!N28</f>
        <v>2.75</v>
      </c>
      <c r="I29" s="267">
        <f>+'01 (raw)'!O28</f>
        <v>3.2</v>
      </c>
      <c r="J29" s="267">
        <f>+'01 (raw)'!P28</f>
        <v>0.2253333333333333</v>
      </c>
      <c r="K29" s="268">
        <f>+'01 (raw)'!Q28/('01 (raw)'!E28)*100000</f>
        <v>8.1254570569594531</v>
      </c>
      <c r="L29" s="268">
        <f>+'01 (raw)'!R28/('01 (raw)'!D28/100000)</f>
        <v>9.8705371760908118</v>
      </c>
      <c r="M29" s="265">
        <f>+'01 (raw)'!S28/'01 (raw)'!U28</f>
        <v>4.6627674431052356E-3</v>
      </c>
      <c r="N29" s="265">
        <f>+'01 (raw)'!T28</f>
        <v>4.7709341880790854E-3</v>
      </c>
      <c r="O29" s="268">
        <f>'01 (raw)'!V28</f>
        <v>15</v>
      </c>
      <c r="P29" s="270">
        <f>+'01 (raw)'!X28/('01 (raw)'!F28/'01 (raw)'!W28)</f>
        <v>19.938335976457125</v>
      </c>
      <c r="Q29" s="268">
        <f>+'01 (raw)'!Y28/('01 (raw)'!I28/10000)</f>
        <v>0.33165807375706302</v>
      </c>
      <c r="R29" s="271">
        <f>+'01 (raw)'!Z28</f>
        <v>8226.3720041253619</v>
      </c>
      <c r="S29" s="271">
        <f>+'01 (raw)'!AA28</f>
        <v>1.1804979430269313</v>
      </c>
      <c r="T29" s="271">
        <f>+'01 (raw)'!AB28</f>
        <v>280</v>
      </c>
      <c r="U29" s="271">
        <f>+'01 (raw)'!AD28</f>
        <v>1</v>
      </c>
      <c r="V29" s="271">
        <f>'01 (raw)'!AE28</f>
        <v>9</v>
      </c>
      <c r="W29" s="272">
        <f>+'01 (raw)'!AF28/'01 (raw)'!AC28</f>
        <v>0.51455950332354827</v>
      </c>
      <c r="X29" s="267">
        <f>+'01 (raw)'!AG28</f>
        <v>63.856155672292843</v>
      </c>
      <c r="Y29" s="267">
        <f>+'01 (raw)'!AH28</f>
        <v>20.912099999999999</v>
      </c>
      <c r="Z29" s="265">
        <f>+'01 (raw)'!AI28</f>
        <v>0.2373300370828183</v>
      </c>
      <c r="AA29" s="273">
        <f>'01 (raw)'!AJ28/'01 (raw)'!AK28</f>
        <v>2.5838539217661944</v>
      </c>
      <c r="AB29" s="267">
        <f>'01 (raw)'!AL28</f>
        <v>1.058293246793041</v>
      </c>
      <c r="AC29" s="274">
        <f>+'01 (raw)'!AM28/('01 (raw)'!D28/100000)</f>
        <v>9.3555526277730294</v>
      </c>
      <c r="AD29" s="265">
        <f>+'01 (raw)'!AN28/'01 (raw)'!E28</f>
        <v>0.3820793044608759</v>
      </c>
      <c r="AE29" s="275">
        <f>+'01 (raw)'!AO28</f>
        <v>0.60949618661233784</v>
      </c>
      <c r="AF29" s="276">
        <f>+'01 (raw)'!AP28</f>
        <v>10.6</v>
      </c>
      <c r="AG29" s="266">
        <f>+'01 (raw)'!AQ28</f>
        <v>77.400000000000006</v>
      </c>
      <c r="AH29" s="266">
        <f>+'01 (raw)'!AR28</f>
        <v>61.2</v>
      </c>
      <c r="AI29" s="265">
        <f>+'01 (raw)'!AS28</f>
        <v>1.1821568824891755E-2</v>
      </c>
      <c r="AJ29" s="266">
        <f>+'01 (raw)'!AT28</f>
        <v>490.13</v>
      </c>
      <c r="AK29" s="265">
        <f>+'01 (raw)'!AU28/'01 (raw)'!E28</f>
        <v>3.7913156920632338E-2</v>
      </c>
      <c r="AL29" s="278">
        <f>+'01 (raw)'!AV28</f>
        <v>4.7081833817457088</v>
      </c>
      <c r="AM29" s="279">
        <f>+'01 (raw)'!AW28/'01 (raw)'!G28</f>
        <v>7.434392159333854E-3</v>
      </c>
      <c r="AN29" s="273">
        <f>'01 (raw)'!AX28</f>
        <v>68.870928800532454</v>
      </c>
      <c r="AO29" s="279">
        <f>+'01 (raw)'!AY28</f>
        <v>2.7627406332396576E-2</v>
      </c>
      <c r="AP29" s="268">
        <f>+'01 (raw)'!AZ28</f>
        <v>21.229385414248362</v>
      </c>
      <c r="AQ29" s="268">
        <f>('01 (raw)'!H28*1000)/'01 (raw)'!D28</f>
        <v>52210.346694327287</v>
      </c>
      <c r="AR29" s="268">
        <f>'01 (raw)'!E28/'01 (raw)'!D28</f>
        <v>0.38027489016881622</v>
      </c>
      <c r="AS29" s="275">
        <f>+'01 (raw)'!BA28</f>
        <v>5.5773212237746934</v>
      </c>
      <c r="AT29" s="268">
        <v>0</v>
      </c>
      <c r="AU29" s="275">
        <f>+'01 (raw)'!BC28</f>
        <v>58</v>
      </c>
      <c r="AV29" s="275">
        <f>+'01 (raw)'!BD28</f>
        <v>0</v>
      </c>
      <c r="AW29" s="268">
        <f>+'01 (raw)'!BE28</f>
        <v>22.69</v>
      </c>
      <c r="AX29" s="280">
        <f>'01 (raw)'!BG28</f>
        <v>8.4525431299598601</v>
      </c>
      <c r="AY29" s="280">
        <f>'10 (raw)'!BH28*10</f>
        <v>7.120000000000001</v>
      </c>
      <c r="AZ29" s="265">
        <f>+'01 (raw)'!BI28/'01 (raw)'!G28</f>
        <v>1.112475535191829E-2</v>
      </c>
      <c r="BA29" s="268">
        <f>1/('01 (raw)'!BJ28/'01 (raw)'!G28)</f>
        <v>2.1170747359222646</v>
      </c>
      <c r="BB29" s="268">
        <f>+'01 (raw)'!BJ28/'01 (raw)'!E28</f>
        <v>57.569850973645693</v>
      </c>
      <c r="BC29" s="281">
        <f>+'01 (raw)'!BK28/'01 (raw)'!BF28</f>
        <v>2.0764903948658908</v>
      </c>
      <c r="BD29" s="265">
        <f>+'01 (raw)'!BL28/'01 (raw)'!BO28</f>
        <v>0.1560764079052373</v>
      </c>
      <c r="BE29" s="268">
        <f>+'01 (raw)'!BM28</f>
        <v>15.2</v>
      </c>
      <c r="BF29" s="265">
        <f>+'01 (raw)'!BN28/'01 (raw)'!BO28</f>
        <v>4.4701675872752596E-2</v>
      </c>
      <c r="BG29" s="279">
        <f>+'01 (raw)'!BP28/('01 (raw)'!G28/1000)</f>
        <v>9.8103202175295293E-2</v>
      </c>
      <c r="BH29" s="267">
        <f>+'01 (raw)'!BQ28</f>
        <v>8.0816326530612237</v>
      </c>
      <c r="BI29" s="267">
        <f>+'01 (raw)'!BR28</f>
        <v>17.823635130384844</v>
      </c>
      <c r="BJ29" s="267">
        <f>+'01 (raw)'!BS28</f>
        <v>17.757555</v>
      </c>
      <c r="BK29" s="264">
        <f>+'01 (raw)'!BT28/('01 (raw)'!E28/1000)</f>
        <v>23.190280147702751</v>
      </c>
      <c r="BL29" s="268">
        <f>+'01 (raw)'!BU28</f>
        <v>20</v>
      </c>
      <c r="BM29" s="281">
        <f>+'01 (raw)'!BV28/('01 (raw)'!D28/1000)</f>
        <v>3.2542731915781147</v>
      </c>
      <c r="BN29" s="264">
        <f>'01 (raw)'!BW28/('01 (raw)'!E28/1000)</f>
        <v>30.380181107409513</v>
      </c>
      <c r="BO29" s="264">
        <f>'01 (raw)'!BX28/('01 (raw)'!D28/10000)</f>
        <v>0.48763541302229862</v>
      </c>
      <c r="BP29" s="264">
        <f>+'01 (raw)'!BY28/('01 (raw)'!D28/100000)</f>
        <v>5.6219146524691146</v>
      </c>
      <c r="BQ29" s="267">
        <f>+'01 (raw)'!BZ28/('01 (raw)'!G28/1000)</f>
        <v>2.3678108464225853</v>
      </c>
      <c r="BR29" s="267">
        <f>+'01 (raw)'!CA28</f>
        <v>0.32698438649554484</v>
      </c>
      <c r="BS29" s="282">
        <f>+'01 (raw)'!CB28</f>
        <v>81.875</v>
      </c>
      <c r="BT29" s="283">
        <f>+'01 (raw)'!CC28</f>
        <v>0.16350000000000001</v>
      </c>
      <c r="BU29" s="283">
        <f>+'01 (raw)'!CD28</f>
        <v>0.436</v>
      </c>
      <c r="BV29" s="284">
        <f>+'01 (raw)'!CE28</f>
        <v>44.44</v>
      </c>
      <c r="BW29" s="284">
        <f>+'01 (raw)'!CF28</f>
        <v>50</v>
      </c>
      <c r="BX29" s="265">
        <f>+'01 (raw)'!CG28</f>
        <v>0.95522607996359932</v>
      </c>
      <c r="BY29" s="278">
        <f>+'01 (raw)'!CH28/('01 (raw)'!G28/1000)</f>
        <v>0.81754239248233151</v>
      </c>
      <c r="BZ29" s="268">
        <f>+'01 (raw)'!CI28</f>
        <v>0.6335322836022419</v>
      </c>
      <c r="CA29" s="280">
        <f>+'01 (raw)'!CJ28</f>
        <v>0</v>
      </c>
      <c r="CB29" s="268">
        <f>+'01 (raw)'!CK28</f>
        <v>5.7</v>
      </c>
      <c r="CC29" s="265">
        <f>+'01 (raw)'!CL28/'01 (raw)'!E28</f>
        <v>0.24224357411771077</v>
      </c>
      <c r="CD29" s="265">
        <f>+'01 (raw)'!CM28</f>
        <v>8.5671541139895014E-4</v>
      </c>
      <c r="CE29" s="265">
        <f>+'01 (raw)'!CN28/'01 (raw)'!G28</f>
        <v>2.4187263172345295E-2</v>
      </c>
      <c r="CF29" s="265">
        <f>('01 (raw)'!CO28+'01 (raw)'!CP28)/'01 (raw)'!CX28</f>
        <v>0.36672667218402927</v>
      </c>
      <c r="CG29" s="268">
        <f>+'01 (raw)'!CQ28/('01 (raw)'!CX28/1000000)</f>
        <v>17.163791308488747</v>
      </c>
      <c r="CH29" s="281">
        <f>+'01 (raw)'!CR28/('01 (raw)'!D28/1000)</f>
        <v>0.32658603439152645</v>
      </c>
      <c r="CI29" s="273">
        <f>('02 (raw)'!CS28-'01 (raw)'!CS28)/'01 (raw)'!CS28</f>
        <v>0.14120004291744748</v>
      </c>
      <c r="CJ29" s="273">
        <f>('04 (raw)'!CT28-'03 (raw)'!CT28)/'03 (raw)'!CT28</f>
        <v>0.11639442915597109</v>
      </c>
      <c r="CK29" s="285">
        <f>+'01 (raw)'!CU28/('01 (raw)'!D28/1000000)</f>
        <v>3.8623841123833618</v>
      </c>
      <c r="CL29" s="268">
        <f>+'01 (raw)'!CV28/('01 (raw)'!I28/1000)</f>
        <v>0.31507517006920982</v>
      </c>
      <c r="CM29" s="268">
        <f>+'01 (raw)'!CW28/('01 (raw)'!E28/10000)</f>
        <v>1.2075332015203633</v>
      </c>
    </row>
    <row r="30" spans="1:91">
      <c r="A30" s="263" t="s">
        <v>229</v>
      </c>
      <c r="B30" s="264">
        <f>'01 (raw)'!B29</f>
        <v>2212.7802104629186</v>
      </c>
      <c r="C30" s="265">
        <f>'01 (raw)'!C29</f>
        <v>0.28394863267016518</v>
      </c>
      <c r="D30" s="266">
        <f>+'01 (raw)'!J29/('01 (raw)'!D29/100000)</f>
        <v>774.81943839113376</v>
      </c>
      <c r="E30" s="266">
        <f>+'01 (raw)'!K29</f>
        <v>60</v>
      </c>
      <c r="F30" s="267">
        <f>+'01 (raw)'!L29</f>
        <v>3.35</v>
      </c>
      <c r="G30" s="267">
        <f>+'01 (raw)'!M29</f>
        <v>2.84</v>
      </c>
      <c r="H30" s="267">
        <f>+'01 (raw)'!N29</f>
        <v>1.69</v>
      </c>
      <c r="I30" s="267">
        <f>+'01 (raw)'!O29</f>
        <v>2.71</v>
      </c>
      <c r="J30" s="267">
        <f>+'01 (raw)'!P29</f>
        <v>0.15</v>
      </c>
      <c r="K30" s="268">
        <f>+'01 (raw)'!Q29/('01 (raw)'!E29)*100000</f>
        <v>7.5082499185080191</v>
      </c>
      <c r="L30" s="268">
        <f>+'01 (raw)'!R29/('01 (raw)'!D29/100000)</f>
        <v>18.99010024282423</v>
      </c>
      <c r="M30" s="265">
        <f>+'01 (raw)'!S29/'01 (raw)'!U29</f>
        <v>1.0482129856266755E-3</v>
      </c>
      <c r="N30" s="265">
        <f>+'01 (raw)'!T29</f>
        <v>0.11040769052426998</v>
      </c>
      <c r="O30" s="268">
        <f>'01 (raw)'!V29</f>
        <v>6</v>
      </c>
      <c r="P30" s="270">
        <f>+'01 (raw)'!X29/('01 (raw)'!F29/'01 (raw)'!W29)</f>
        <v>10.728648026373167</v>
      </c>
      <c r="Q30" s="268">
        <f>+'01 (raw)'!Y29/('01 (raw)'!I29/10000)</f>
        <v>1.1488506303490635</v>
      </c>
      <c r="R30" s="271">
        <f>+'01 (raw)'!Z29</f>
        <v>20885.434485879294</v>
      </c>
      <c r="S30" s="271">
        <f>+'01 (raw)'!AA29</f>
        <v>0.2226651820517703</v>
      </c>
      <c r="T30" s="271">
        <f>+'01 (raw)'!AB29</f>
        <v>2587</v>
      </c>
      <c r="U30" s="271">
        <f>+'01 (raw)'!AD29</f>
        <v>0</v>
      </c>
      <c r="V30" s="271">
        <f>'01 (raw)'!AE29</f>
        <v>15</v>
      </c>
      <c r="W30" s="272">
        <f>+'01 (raw)'!AF29/'01 (raw)'!AC29</f>
        <v>0.494622270882978</v>
      </c>
      <c r="X30" s="267">
        <f>+'01 (raw)'!AG29</f>
        <v>74.592050535194858</v>
      </c>
      <c r="Y30" s="267">
        <f>+'01 (raw)'!AH29</f>
        <v>18.436900000000001</v>
      </c>
      <c r="Z30" s="265">
        <f>+'01 (raw)'!AI29</f>
        <v>0.25029750099166997</v>
      </c>
      <c r="AA30" s="273">
        <f>'01 (raw)'!AJ29/'01 (raw)'!AK29</f>
        <v>2.0713258678452786</v>
      </c>
      <c r="AB30" s="267">
        <f>'01 (raw)'!AL29</f>
        <v>1.466673930639437</v>
      </c>
      <c r="AC30" s="274">
        <f>+'01 (raw)'!AM29/('01 (raw)'!D29/100000)</f>
        <v>5.7203785567523813</v>
      </c>
      <c r="AD30" s="265">
        <f>+'01 (raw)'!AN29/'01 (raw)'!E29</f>
        <v>0.38161138030933989</v>
      </c>
      <c r="AE30" s="275">
        <f>+'01 (raw)'!AO29</f>
        <v>0.53343657459924965</v>
      </c>
      <c r="AF30" s="276">
        <f>+'01 (raw)'!AP29</f>
        <v>7.7</v>
      </c>
      <c r="AG30" s="266">
        <f>+'01 (raw)'!AQ29</f>
        <v>76.3</v>
      </c>
      <c r="AH30" s="266">
        <f>+'01 (raw)'!AR29</f>
        <v>60.3</v>
      </c>
      <c r="AI30" s="265">
        <f>+'01 (raw)'!AS29</f>
        <v>8.1260698821870904E-3</v>
      </c>
      <c r="AJ30" s="266">
        <f>+'01 (raw)'!AT29</f>
        <v>515.66999999999996</v>
      </c>
      <c r="AK30" s="265">
        <f>+'01 (raw)'!AU29/'01 (raw)'!E29</f>
        <v>2.464720381785352E-2</v>
      </c>
      <c r="AL30" s="278">
        <f>+'01 (raw)'!AV29</f>
        <v>7.8397804708802266</v>
      </c>
      <c r="AM30" s="279">
        <f>+'01 (raw)'!AW29/'01 (raw)'!G29</f>
        <v>2.2552672498981855E-2</v>
      </c>
      <c r="AN30" s="273">
        <f>'01 (raw)'!AX29</f>
        <v>58.530306062043671</v>
      </c>
      <c r="AO30" s="279">
        <f>+'01 (raw)'!AY29</f>
        <v>-3.5728980670129418E-3</v>
      </c>
      <c r="AP30" s="268">
        <f>+'01 (raw)'!AZ29</f>
        <v>56.252389395529519</v>
      </c>
      <c r="AQ30" s="268">
        <f>('01 (raw)'!H29*1000)/'01 (raw)'!D29</f>
        <v>57234.584635239269</v>
      </c>
      <c r="AR30" s="268">
        <f>'01 (raw)'!E29/'01 (raw)'!D29</f>
        <v>0.42499377373762531</v>
      </c>
      <c r="AS30" s="275">
        <f>+'01 (raw)'!BA29</f>
        <v>13.261932896743192</v>
      </c>
      <c r="AT30" s="268">
        <v>0</v>
      </c>
      <c r="AU30" s="275">
        <f>+'01 (raw)'!BC29</f>
        <v>46.3</v>
      </c>
      <c r="AV30" s="275">
        <f>+'01 (raw)'!BD29</f>
        <v>2.9</v>
      </c>
      <c r="AW30" s="268">
        <f>+'01 (raw)'!BE29</f>
        <v>27.64</v>
      </c>
      <c r="AX30" s="280">
        <f>'01 (raw)'!BG29</f>
        <v>11.661779105613871</v>
      </c>
      <c r="AY30" s="280">
        <f>'10 (raw)'!BH29*10</f>
        <v>7.3583333333333334</v>
      </c>
      <c r="AZ30" s="265">
        <f>+'01 (raw)'!BI29/'01 (raw)'!G29</f>
        <v>1.4923991702700683E-2</v>
      </c>
      <c r="BA30" s="268">
        <f>1/('01 (raw)'!BJ29/'01 (raw)'!G29)</f>
        <v>2.4220981766079492</v>
      </c>
      <c r="BB30" s="268">
        <f>+'01 (raw)'!BJ29/'01 (raw)'!E29</f>
        <v>46.361329738457385</v>
      </c>
      <c r="BC30" s="281">
        <f>+'01 (raw)'!BK29/'01 (raw)'!BF29</f>
        <v>4.3450107741111132</v>
      </c>
      <c r="BD30" s="265">
        <f>+'01 (raw)'!BL29/'01 (raw)'!BO29</f>
        <v>0.14967056377695698</v>
      </c>
      <c r="BE30" s="268">
        <f>+'01 (raw)'!BM29</f>
        <v>34.6</v>
      </c>
      <c r="BF30" s="265">
        <f>+'01 (raw)'!BN29/'01 (raw)'!BO29</f>
        <v>9.4256836544687167E-2</v>
      </c>
      <c r="BG30" s="279">
        <f>+'01 (raw)'!BP29/('01 (raw)'!G29/1000)</f>
        <v>0.11358458442004955</v>
      </c>
      <c r="BH30" s="267">
        <f>+'01 (raw)'!BQ29</f>
        <v>15.588323803791754</v>
      </c>
      <c r="BI30" s="267">
        <f>+'01 (raw)'!BR29</f>
        <v>4.36361428685262</v>
      </c>
      <c r="BJ30" s="267">
        <f>+'01 (raw)'!BS29</f>
        <v>7741.8541210001204</v>
      </c>
      <c r="BK30" s="264">
        <f>+'01 (raw)'!BT29/('01 (raw)'!E29/1000)</f>
        <v>83.026593854955252</v>
      </c>
      <c r="BL30" s="268">
        <f>+'01 (raw)'!BU29</f>
        <v>55</v>
      </c>
      <c r="BM30" s="281">
        <f>+'01 (raw)'!BV29/('01 (raw)'!D29/1000)</f>
        <v>5.7744692111325566</v>
      </c>
      <c r="BN30" s="264">
        <f>'01 (raw)'!BW29/('01 (raw)'!E29/1000)</f>
        <v>12.102016972307377</v>
      </c>
      <c r="BO30" s="264">
        <f>'01 (raw)'!BX29/('01 (raw)'!D29/10000)</f>
        <v>0.51463522508568105</v>
      </c>
      <c r="BP30" s="264">
        <f>+'01 (raw)'!BY29/('01 (raw)'!D29/100000)</f>
        <v>8.5221966253657921</v>
      </c>
      <c r="BQ30" s="267">
        <f>+'01 (raw)'!BZ29/('01 (raw)'!G29/1000)</f>
        <v>4.2900144061299939</v>
      </c>
      <c r="BR30" s="267">
        <f>+'01 (raw)'!CA29</f>
        <v>0.69770281348659546</v>
      </c>
      <c r="BS30" s="282">
        <f>+'01 (raw)'!CB29</f>
        <v>76.579315480000005</v>
      </c>
      <c r="BT30" s="283">
        <f>+'01 (raw)'!CC29</f>
        <v>0.30149999999999999</v>
      </c>
      <c r="BU30" s="283">
        <f>+'01 (raw)'!CD29</f>
        <v>0.44766666666666666</v>
      </c>
      <c r="BV30" s="284">
        <f>+'01 (raw)'!CE29</f>
        <v>64.38</v>
      </c>
      <c r="BW30" s="284">
        <f>+'01 (raw)'!CF29</f>
        <v>71.430000000000007</v>
      </c>
      <c r="BX30" s="265">
        <f>+'01 (raw)'!CG29</f>
        <v>0.9231462619937032</v>
      </c>
      <c r="BY30" s="278">
        <f>BY16</f>
        <v>24.122472766162456</v>
      </c>
      <c r="BZ30" s="268">
        <f>+'01 (raw)'!CI29</f>
        <v>0.24351122862566035</v>
      </c>
      <c r="CA30" s="280">
        <f>+'01 (raw)'!CJ29</f>
        <v>0</v>
      </c>
      <c r="CB30" s="268">
        <f>+'01 (raw)'!CK29</f>
        <v>7.8</v>
      </c>
      <c r="CC30" s="265">
        <f>+'01 (raw)'!CL29/'01 (raw)'!E29</f>
        <v>0.2316597261136932</v>
      </c>
      <c r="CD30" s="265">
        <f>+'01 (raw)'!CM29</f>
        <v>3.7429119173970911E-2</v>
      </c>
      <c r="CE30" s="265">
        <f>+'01 (raw)'!CN29/'01 (raw)'!G29</f>
        <v>3.7199361598424664E-2</v>
      </c>
      <c r="CF30" s="265">
        <f>('01 (raw)'!CO29+'01 (raw)'!CP29)/'01 (raw)'!CX29</f>
        <v>9.6844545178235153E-2</v>
      </c>
      <c r="CG30" s="268">
        <f>+'01 (raw)'!CQ29/('01 (raw)'!CX29/1000000)</f>
        <v>4.8056556744587224</v>
      </c>
      <c r="CH30" s="281">
        <f>+'01 (raw)'!CR29/('01 (raw)'!D29/1000)</f>
        <v>0.35917751074030257</v>
      </c>
      <c r="CI30" s="273">
        <f>('02 (raw)'!CS29-'01 (raw)'!CS29)/'01 (raw)'!CS29</f>
        <v>0.11807604789627292</v>
      </c>
      <c r="CJ30" s="273">
        <f>('04 (raw)'!CT29-'03 (raw)'!CT29)/'03 (raw)'!CT29</f>
        <v>0.10698352761921011</v>
      </c>
      <c r="CK30" s="285">
        <f>+'01 (raw)'!CU29/('01 (raw)'!D29/1000000)</f>
        <v>2.7239897889297056</v>
      </c>
      <c r="CL30" s="268">
        <f>+'01 (raw)'!CV29/('01 (raw)'!I29/1000)</f>
        <v>6.5648607448517915E-2</v>
      </c>
      <c r="CM30" s="268">
        <f>+'01 (raw)'!CW29/('01 (raw)'!E29/10000)</f>
        <v>0.57685334739756733</v>
      </c>
    </row>
    <row r="31" spans="1:91">
      <c r="A31" s="263" t="s">
        <v>230</v>
      </c>
      <c r="B31" s="264">
        <f>'01 (raw)'!B30</f>
        <v>2794.4585680165501</v>
      </c>
      <c r="C31" s="265">
        <f>'01 (raw)'!C30</f>
        <v>0.24922651216228178</v>
      </c>
      <c r="D31" s="266">
        <f>+'01 (raw)'!J30/('01 (raw)'!D30/100000)</f>
        <v>745.51136250384798</v>
      </c>
      <c r="E31" s="266">
        <f>+'01 (raw)'!K30</f>
        <v>37</v>
      </c>
      <c r="F31" s="267">
        <f>+'01 (raw)'!L30</f>
        <v>2.73</v>
      </c>
      <c r="G31" s="267">
        <f>+'01 (raw)'!M30</f>
        <v>2.61</v>
      </c>
      <c r="H31" s="267">
        <f>+'01 (raw)'!N30</f>
        <v>1.51</v>
      </c>
      <c r="I31" s="267">
        <f>+'01 (raw)'!O30</f>
        <v>1.98</v>
      </c>
      <c r="J31" s="267">
        <f>+'01 (raw)'!P30</f>
        <v>0.39733333333333332</v>
      </c>
      <c r="K31" s="268">
        <f>+'01 (raw)'!Q30/('01 (raw)'!E30)*100000</f>
        <v>9.4107297122114257</v>
      </c>
      <c r="L31" s="268">
        <f>+'01 (raw)'!R30/('01 (raw)'!D30/100000)</f>
        <v>11.383543471183467</v>
      </c>
      <c r="M31" s="265">
        <f>+'01 (raw)'!S30/'01 (raw)'!U30</f>
        <v>1.5038902218490052E-4</v>
      </c>
      <c r="N31" s="265">
        <f>+'01 (raw)'!T30</f>
        <v>0.11040769052426998</v>
      </c>
      <c r="O31" s="268">
        <f>'01 (raw)'!V30</f>
        <v>15</v>
      </c>
      <c r="P31" s="270">
        <f>+'01 (raw)'!X30/('01 (raw)'!F30/'01 (raw)'!W30)</f>
        <v>76.149138516901004</v>
      </c>
      <c r="Q31" s="268">
        <f>+'01 (raw)'!Y30/('01 (raw)'!I30/10000)</f>
        <v>0.31080519193697914</v>
      </c>
      <c r="R31" s="271">
        <f>+'01 (raw)'!Z30</f>
        <v>4200.5162283271084</v>
      </c>
      <c r="S31" s="271">
        <f>+'01 (raw)'!AA30</f>
        <v>0.7165554596729885</v>
      </c>
      <c r="T31" s="271">
        <f>+'01 (raw)'!AB30</f>
        <v>2519</v>
      </c>
      <c r="U31" s="271">
        <f>+'01 (raw)'!AD30</f>
        <v>0</v>
      </c>
      <c r="V31" s="271">
        <f>'01 (raw)'!AE30</f>
        <v>10</v>
      </c>
      <c r="W31" s="272">
        <f>+'01 (raw)'!AF30/'01 (raw)'!AC30</f>
        <v>0.44099149093599704</v>
      </c>
      <c r="X31" s="267">
        <f>+'01 (raw)'!AG30</f>
        <v>80.509436775514118</v>
      </c>
      <c r="Y31" s="267">
        <f>+'01 (raw)'!AH30</f>
        <v>16.271999999999998</v>
      </c>
      <c r="Z31" s="265">
        <f>+'01 (raw)'!AI30</f>
        <v>0.2027232746955345</v>
      </c>
      <c r="AA31" s="273">
        <f>'01 (raw)'!AJ30/'01 (raw)'!AK30</f>
        <v>1.6086563820947288</v>
      </c>
      <c r="AB31" s="267">
        <f>'01 (raw)'!AL30</f>
        <v>1.7407519782782501</v>
      </c>
      <c r="AC31" s="274">
        <f>+'01 (raw)'!AM30/('01 (raw)'!D30/100000)</f>
        <v>9.9661372802189891</v>
      </c>
      <c r="AD31" s="265">
        <f>+'01 (raw)'!AN30/'01 (raw)'!E30</f>
        <v>0.36431895394981012</v>
      </c>
      <c r="AE31" s="275">
        <f>+'01 (raw)'!AO30</f>
        <v>0.54803288937640637</v>
      </c>
      <c r="AF31" s="276">
        <f>+'01 (raw)'!AP30</f>
        <v>4.2</v>
      </c>
      <c r="AG31" s="266">
        <f>+'01 (raw)'!AQ30</f>
        <v>74.7</v>
      </c>
      <c r="AH31" s="266">
        <f>+'01 (raw)'!AR30</f>
        <v>53.9</v>
      </c>
      <c r="AI31" s="265">
        <f>+'01 (raw)'!AS30</f>
        <v>9.2874165072332412E-3</v>
      </c>
      <c r="AJ31" s="266">
        <f>+'01 (raw)'!AT30</f>
        <v>504.71</v>
      </c>
      <c r="AK31" s="265">
        <f>+'01 (raw)'!AU30/'01 (raw)'!E30</f>
        <v>5.1529560793842633E-2</v>
      </c>
      <c r="AL31" s="278">
        <f>+'01 (raw)'!AV30</f>
        <v>8.5434938708151673</v>
      </c>
      <c r="AM31" s="279">
        <f>+'01 (raw)'!AW30/'01 (raw)'!G30</f>
        <v>3.6381734269255964E-2</v>
      </c>
      <c r="AN31" s="273">
        <f>'01 (raw)'!AX30</f>
        <v>56.352673720158961</v>
      </c>
      <c r="AO31" s="279">
        <f>+'01 (raw)'!AY30</f>
        <v>-8.6096553823492572E-3</v>
      </c>
      <c r="AP31" s="268">
        <f>+'01 (raw)'!AZ30</f>
        <v>82.886633778047596</v>
      </c>
      <c r="AQ31" s="268">
        <f>('01 (raw)'!H30*1000)/'01 (raw)'!D30</f>
        <v>76504.444564072837</v>
      </c>
      <c r="AR31" s="268">
        <f>'01 (raw)'!E30/'01 (raw)'!D30</f>
        <v>0.41890066861707664</v>
      </c>
      <c r="AS31" s="275">
        <f>+'01 (raw)'!BA30</f>
        <v>12.775232154577443</v>
      </c>
      <c r="AT31" s="268">
        <v>0</v>
      </c>
      <c r="AU31" s="275">
        <f>+'01 (raw)'!BC30</f>
        <v>60.3</v>
      </c>
      <c r="AV31" s="275">
        <f>+'01 (raw)'!BD30</f>
        <v>10.5</v>
      </c>
      <c r="AW31" s="268">
        <f>+'01 (raw)'!BE30</f>
        <v>26.61</v>
      </c>
      <c r="AX31" s="280">
        <f>'01 (raw)'!BG30</f>
        <v>15.811184799011899</v>
      </c>
      <c r="AY31" s="280">
        <f>'10 (raw)'!BH30*10</f>
        <v>7.9583333333333339</v>
      </c>
      <c r="AZ31" s="265">
        <f>+'01 (raw)'!BI30/'01 (raw)'!G30</f>
        <v>1.4112195212447618E-2</v>
      </c>
      <c r="BA31" s="268">
        <f>1/('01 (raw)'!BJ30/'01 (raw)'!G30)</f>
        <v>1.7375106154126154</v>
      </c>
      <c r="BB31" s="268">
        <f>+'01 (raw)'!BJ30/'01 (raw)'!E30</f>
        <v>85.870591743582949</v>
      </c>
      <c r="BC31" s="281">
        <f>+'01 (raw)'!BK30/'01 (raw)'!BF30</f>
        <v>3.7092462509070385</v>
      </c>
      <c r="BD31" s="265">
        <f>+'01 (raw)'!BL30/'01 (raw)'!BO30</f>
        <v>0.21386422657004175</v>
      </c>
      <c r="BE31" s="268">
        <f>+'01 (raw)'!BM30</f>
        <v>24</v>
      </c>
      <c r="BF31" s="265">
        <f>+'01 (raw)'!BN30/'01 (raw)'!BO30</f>
        <v>8.2416144339148054E-2</v>
      </c>
      <c r="BG31" s="279">
        <f>+'01 (raw)'!BP30/('01 (raw)'!G30/1000)</f>
        <v>0.10084215473837149</v>
      </c>
      <c r="BH31" s="267">
        <f>+'01 (raw)'!BQ30</f>
        <v>11.799360377040902</v>
      </c>
      <c r="BI31" s="267">
        <f>+'01 (raw)'!BR30</f>
        <v>26.463427543135388</v>
      </c>
      <c r="BJ31" s="267">
        <f>+'01 (raw)'!BS30</f>
        <v>4107.820788</v>
      </c>
      <c r="BK31" s="264">
        <f>+'01 (raw)'!BT30/('01 (raw)'!E30/1000)</f>
        <v>74.723308685680564</v>
      </c>
      <c r="BL31" s="268">
        <f>+'01 (raw)'!BU30</f>
        <v>46</v>
      </c>
      <c r="BM31" s="281">
        <f>+'01 (raw)'!BV30/('01 (raw)'!D30/1000)</f>
        <v>3.9235575123635469</v>
      </c>
      <c r="BN31" s="264">
        <f>'01 (raw)'!BW30/('01 (raw)'!E30/1000)</f>
        <v>16.028904686226181</v>
      </c>
      <c r="BO31" s="264">
        <f>'01 (raw)'!BX30/('01 (raw)'!D30/10000)</f>
        <v>0.18770576992208737</v>
      </c>
      <c r="BP31" s="264">
        <f>+'01 (raw)'!BY30/('01 (raw)'!D30/100000)</f>
        <v>9.56749178901023</v>
      </c>
      <c r="BQ31" s="267">
        <f>+'01 (raw)'!BZ30/('01 (raw)'!G30/1000)</f>
        <v>5.6859995932624994</v>
      </c>
      <c r="BR31" s="267">
        <f>+'01 (raw)'!CA30</f>
        <v>0.27852670514048888</v>
      </c>
      <c r="BS31" s="282">
        <f>+'01 (raw)'!CB30</f>
        <v>75.458779759999999</v>
      </c>
      <c r="BT31" s="283">
        <f>+'01 (raw)'!CC30</f>
        <v>0.25824999999999998</v>
      </c>
      <c r="BU31" s="283">
        <f>+'01 (raw)'!CD30</f>
        <v>0.29799999999999999</v>
      </c>
      <c r="BV31" s="284">
        <f>+'01 (raw)'!CE30</f>
        <v>69.459999999999994</v>
      </c>
      <c r="BW31" s="284">
        <f>+'01 (raw)'!CF30</f>
        <v>52.38</v>
      </c>
      <c r="BX31" s="265">
        <f>+'01 (raw)'!CG30</f>
        <v>0.8829919665691931</v>
      </c>
      <c r="BY31" s="278">
        <f>+'01 (raw)'!CH30/('01 (raw)'!G30/1000)</f>
        <v>0</v>
      </c>
      <c r="BZ31" s="268">
        <f>+'01 (raw)'!CI30</f>
        <v>0.25</v>
      </c>
      <c r="CA31" s="280">
        <f>+'01 (raw)'!CJ30</f>
        <v>17.937697651103072</v>
      </c>
      <c r="CB31" s="268">
        <f>+'01 (raw)'!CK30</f>
        <v>5.5</v>
      </c>
      <c r="CC31" s="265">
        <f>+'01 (raw)'!CL30/'01 (raw)'!E30</f>
        <v>0.21116831565913702</v>
      </c>
      <c r="CD31" s="265">
        <f>+'01 (raw)'!CM30</f>
        <v>6.7271588546048014E-3</v>
      </c>
      <c r="CE31" s="265">
        <f>+'01 (raw)'!CN30/'01 (raw)'!G30</f>
        <v>3.4764012151319343E-2</v>
      </c>
      <c r="CF31" s="265">
        <f>('01 (raw)'!CO30+'01 (raw)'!CP30)/'01 (raw)'!CX30</f>
        <v>0.5743504192486758</v>
      </c>
      <c r="CG31" s="268">
        <f>+'01 (raw)'!CQ30/('01 (raw)'!CX30/1000000)</f>
        <v>11.921618960080766</v>
      </c>
      <c r="CH31" s="281">
        <f>+'01 (raw)'!CR30/('01 (raw)'!D30/1000)</f>
        <v>0.36808267021608798</v>
      </c>
      <c r="CI31" s="273">
        <f>('02 (raw)'!CS30-'01 (raw)'!CS30)/'01 (raw)'!CS30</f>
        <v>0.15182860557993627</v>
      </c>
      <c r="CJ31" s="273">
        <f>('04 (raw)'!CT30-'03 (raw)'!CT30)/'03 (raw)'!CT30</f>
        <v>0.12356225758090995</v>
      </c>
      <c r="CK31" s="285">
        <f>+'01 (raw)'!CU30/('01 (raw)'!D30/1000000)</f>
        <v>3.1005760427347964</v>
      </c>
      <c r="CL31" s="268">
        <f>+'01 (raw)'!CV30/('01 (raw)'!I30/1000)</f>
        <v>0.48174804750231759</v>
      </c>
      <c r="CM31" s="268">
        <f>+'01 (raw)'!CW30/('01 (raw)'!E30/10000)</f>
        <v>1.4486179444640059</v>
      </c>
    </row>
    <row r="32" spans="1:91">
      <c r="A32" s="263" t="s">
        <v>231</v>
      </c>
      <c r="B32" s="264">
        <f>'01 (raw)'!B31</f>
        <v>1586.466164470829</v>
      </c>
      <c r="C32" s="265">
        <f>'01 (raw)'!C31</f>
        <v>0.17715896312330162</v>
      </c>
      <c r="D32" s="266">
        <f>+'01 (raw)'!J31/('01 (raw)'!D31/100000)</f>
        <v>1988.2049597431496</v>
      </c>
      <c r="E32" s="266">
        <f>+'01 (raw)'!K31</f>
        <v>61</v>
      </c>
      <c r="F32" s="267">
        <f>+'01 (raw)'!L31</f>
        <v>3.56</v>
      </c>
      <c r="G32" s="267">
        <f>+'01 (raw)'!M31</f>
        <v>3.37</v>
      </c>
      <c r="H32" s="267">
        <f>+'01 (raw)'!N31</f>
        <v>2.97</v>
      </c>
      <c r="I32" s="267">
        <f>+'01 (raw)'!O31</f>
        <v>2.5</v>
      </c>
      <c r="J32" s="267">
        <f>+'01 (raw)'!P31</f>
        <v>0.3113333333333333</v>
      </c>
      <c r="K32" s="268">
        <f>+'01 (raw)'!Q31/('01 (raw)'!E31)*100000</f>
        <v>9.8255888779869451</v>
      </c>
      <c r="L32" s="268">
        <f>+'01 (raw)'!R31/('01 (raw)'!D31/100000)</f>
        <v>5.2167589154926377</v>
      </c>
      <c r="M32" s="265">
        <f>+'01 (raw)'!S31/'01 (raw)'!U31</f>
        <v>6.9409799796108715E-3</v>
      </c>
      <c r="N32" s="265">
        <f>+'01 (raw)'!T31</f>
        <v>0.3279523315260533</v>
      </c>
      <c r="O32" s="268">
        <f>'01 (raw)'!V31</f>
        <v>89</v>
      </c>
      <c r="P32" s="270">
        <f>+'01 (raw)'!X31/('01 (raw)'!F31/'01 (raw)'!W31)</f>
        <v>109.59933406069423</v>
      </c>
      <c r="Q32" s="268">
        <f>+'01 (raw)'!Y31/('01 (raw)'!I31/10000)</f>
        <v>5.0218494052188305</v>
      </c>
      <c r="R32" s="271">
        <f>+'01 (raw)'!Z31</f>
        <v>182871.56701523846</v>
      </c>
      <c r="S32" s="271">
        <f>+'01 (raw)'!AA31</f>
        <v>3.0684486524890971E-2</v>
      </c>
      <c r="T32" s="271">
        <f>+'01 (raw)'!AB31</f>
        <v>364</v>
      </c>
      <c r="U32" s="271">
        <f>+'01 (raw)'!AD31</f>
        <v>1</v>
      </c>
      <c r="V32" s="271">
        <f>'01 (raw)'!AE31</f>
        <v>25</v>
      </c>
      <c r="W32" s="272">
        <f>+'01 (raw)'!AF31/'01 (raw)'!AC31</f>
        <v>0</v>
      </c>
      <c r="X32" s="267">
        <f>+'01 (raw)'!AG31</f>
        <v>83.839999955271466</v>
      </c>
      <c r="Y32" s="267">
        <f>+'01 (raw)'!AH31</f>
        <v>21.185400000000001</v>
      </c>
      <c r="Z32" s="265">
        <f>+'01 (raw)'!AI31</f>
        <v>0.2331031271824319</v>
      </c>
      <c r="AA32" s="273">
        <f>'01 (raw)'!AJ31/'01 (raw)'!AK31</f>
        <v>2.060636806165141</v>
      </c>
      <c r="AB32" s="267">
        <f>'01 (raw)'!AL31</f>
        <v>1.800040081236816</v>
      </c>
      <c r="AC32" s="274">
        <f>+'01 (raw)'!AM31/('01 (raw)'!D31/100000)</f>
        <v>8.4707768528791352</v>
      </c>
      <c r="AD32" s="265">
        <f>+'01 (raw)'!AN31/'01 (raw)'!E31</f>
        <v>0.28770708120503236</v>
      </c>
      <c r="AE32" s="275">
        <f>+'01 (raw)'!AO31</f>
        <v>0.39078555604159904</v>
      </c>
      <c r="AF32" s="276">
        <f>+'01 (raw)'!AP31</f>
        <v>9.1999999999999993</v>
      </c>
      <c r="AG32" s="266">
        <f>+'01 (raw)'!AQ31</f>
        <v>78.5</v>
      </c>
      <c r="AH32" s="266">
        <f>+'01 (raw)'!AR31</f>
        <v>74.3</v>
      </c>
      <c r="AI32" s="265">
        <f>+'01 (raw)'!AS31</f>
        <v>1.7242305239485785E-2</v>
      </c>
      <c r="AJ32" s="266">
        <f>+'01 (raw)'!AT31</f>
        <v>478.56</v>
      </c>
      <c r="AK32" s="265">
        <f>+'01 (raw)'!AU31/'01 (raw)'!E31</f>
        <v>3.0586643011446119E-2</v>
      </c>
      <c r="AL32" s="278">
        <f>+'01 (raw)'!AV31</f>
        <v>1.0035121870845094</v>
      </c>
      <c r="AM32" s="279">
        <f>+'01 (raw)'!AW31/'01 (raw)'!G31</f>
        <v>3.7687769868767688E-3</v>
      </c>
      <c r="AN32" s="273">
        <f>'01 (raw)'!AX31</f>
        <v>60.596752425412056</v>
      </c>
      <c r="AO32" s="279">
        <f>+'01 (raw)'!AY31</f>
        <v>-2.8999931012538283E-3</v>
      </c>
      <c r="AP32" s="268">
        <f>+'01 (raw)'!AZ31</f>
        <v>6.21162595522099</v>
      </c>
      <c r="AQ32" s="268">
        <f>('01 (raw)'!H31*1000)/'01 (raw)'!D31</f>
        <v>88537.834344351708</v>
      </c>
      <c r="AR32" s="268">
        <f>'01 (raw)'!E31/'01 (raw)'!D31</f>
        <v>0.37323224184274517</v>
      </c>
      <c r="AS32" s="275">
        <f>+'01 (raw)'!BA31</f>
        <v>11.879988665924417</v>
      </c>
      <c r="AT32" s="268">
        <v>0</v>
      </c>
      <c r="AU32" s="275">
        <f>+'01 (raw)'!BC31</f>
        <v>63.2</v>
      </c>
      <c r="AV32" s="275">
        <f>+'01 (raw)'!BD31</f>
        <v>0.5</v>
      </c>
      <c r="AW32" s="268">
        <f>+'01 (raw)'!BE31</f>
        <v>21.23</v>
      </c>
      <c r="AX32" s="280">
        <f>'01 (raw)'!BG31</f>
        <v>10.194241818733701</v>
      </c>
      <c r="AY32" s="280">
        <f>'10 (raw)'!BH31*10</f>
        <v>6.9850000000000003</v>
      </c>
      <c r="AZ32" s="265">
        <f>+'01 (raw)'!BI31/'01 (raw)'!G31</f>
        <v>3.9724058379894504E-3</v>
      </c>
      <c r="BA32" s="268">
        <f>1/('01 (raw)'!BJ31/'01 (raw)'!G31)</f>
        <v>2.3875543295491193</v>
      </c>
      <c r="BB32" s="268">
        <f>+'01 (raw)'!BJ31/'01 (raw)'!E31</f>
        <v>89.294265445308042</v>
      </c>
      <c r="BC32" s="281">
        <f>+'01 (raw)'!BK31/'01 (raw)'!BF31</f>
        <v>1.5296070099066859</v>
      </c>
      <c r="BD32" s="265">
        <f>+'01 (raw)'!BL31/'01 (raw)'!BO31</f>
        <v>7.1991008880798721E-2</v>
      </c>
      <c r="BE32" s="268">
        <f>+'01 (raw)'!BM31</f>
        <v>8.9</v>
      </c>
      <c r="BF32" s="265">
        <f>+'01 (raw)'!BN31/'01 (raw)'!BO31</f>
        <v>3.9172964127456932E-2</v>
      </c>
      <c r="BG32" s="279">
        <f>+'01 (raw)'!BP31/('01 (raw)'!G31/1000)</f>
        <v>5.5325547248314622E-2</v>
      </c>
      <c r="BH32" s="267">
        <f>+'01 (raw)'!BQ31</f>
        <v>2.6776519052523171</v>
      </c>
      <c r="BI32" s="267">
        <f>+'01 (raw)'!BR31</f>
        <v>2.4141993549259326</v>
      </c>
      <c r="BJ32" s="267">
        <f>+'01 (raw)'!BS31</f>
        <v>21095</v>
      </c>
      <c r="BK32" s="264">
        <f>+'01 (raw)'!BT31/('01 (raw)'!E31/1000)</f>
        <v>26.374094765728902</v>
      </c>
      <c r="BL32" s="268">
        <f>+'01 (raw)'!BU31</f>
        <v>15</v>
      </c>
      <c r="BM32" s="281">
        <f>+'01 (raw)'!BV31/('01 (raw)'!D31/1000)</f>
        <v>5.1831857145513487</v>
      </c>
      <c r="BN32" s="264">
        <f>'01 (raw)'!BW31/('01 (raw)'!E31/1000)</f>
        <v>17.681908323104111</v>
      </c>
      <c r="BO32" s="264">
        <f>'01 (raw)'!BX31/('01 (raw)'!D31/10000)</f>
        <v>0.37424331102911518</v>
      </c>
      <c r="BP32" s="264">
        <f>+'01 (raw)'!BY31/('01 (raw)'!D31/100000)</f>
        <v>5.0618056803789955</v>
      </c>
      <c r="BQ32" s="267">
        <f>+'01 (raw)'!BZ31/('01 (raw)'!G31/1000)</f>
        <v>2.0886138836573251</v>
      </c>
      <c r="BR32" s="267">
        <f>+'01 (raw)'!CA31</f>
        <v>0.40408938457186727</v>
      </c>
      <c r="BS32" s="282">
        <f>+'01 (raw)'!CB31</f>
        <v>84.502232140000004</v>
      </c>
      <c r="BT32" s="283">
        <f>+'01 (raw)'!CC31</f>
        <v>0.39624999999999999</v>
      </c>
      <c r="BU32" s="283">
        <f>+'01 (raw)'!CD31</f>
        <v>0.48200000000000004</v>
      </c>
      <c r="BV32" s="284">
        <f>+'01 (raw)'!CE31</f>
        <v>32.89</v>
      </c>
      <c r="BW32" s="284">
        <f>+'01 (raw)'!CF31</f>
        <v>50</v>
      </c>
      <c r="BX32" s="265">
        <f>+'01 (raw)'!CG31</f>
        <v>0.97251091889787533</v>
      </c>
      <c r="BY32" s="278">
        <f>BY16</f>
        <v>24.122472766162456</v>
      </c>
      <c r="BZ32" s="268">
        <f>+'01 (raw)'!CI31</f>
        <v>0.75366852673142282</v>
      </c>
      <c r="CA32" s="280">
        <f>+'01 (raw)'!CJ31</f>
        <v>0</v>
      </c>
      <c r="CB32" s="268">
        <f>+'01 (raw)'!CK31</f>
        <v>8.5</v>
      </c>
      <c r="CC32" s="265">
        <f>+'01 (raw)'!CL31/'01 (raw)'!E31</f>
        <v>0.23591515673198146</v>
      </c>
      <c r="CD32" s="265">
        <f>+'01 (raw)'!CM31</f>
        <v>6.9013699906376547E-4</v>
      </c>
      <c r="CE32" s="265">
        <f>+'01 (raw)'!CN31/'01 (raw)'!G31</f>
        <v>1.894326889601548E-2</v>
      </c>
      <c r="CF32" s="265">
        <f>('01 (raw)'!CO31+'01 (raw)'!CP31)/'01 (raw)'!CX31</f>
        <v>2.1611687191159627E-2</v>
      </c>
      <c r="CG32" s="268">
        <f>+'01 (raw)'!CQ31/('01 (raw)'!CX31/1000000)</f>
        <v>0.98078993044359608</v>
      </c>
      <c r="CH32" s="281">
        <f>+'01 (raw)'!CR31/('01 (raw)'!D31/1000)</f>
        <v>0.17148158019243126</v>
      </c>
      <c r="CI32" s="273">
        <f>('02 (raw)'!CS31-'01 (raw)'!CS31)/'01 (raw)'!CS31</f>
        <v>0.26725399825426382</v>
      </c>
      <c r="CJ32" s="273">
        <f>('04 (raw)'!CT31-'03 (raw)'!CT31)/'03 (raw)'!CT31</f>
        <v>0.12310987737214743</v>
      </c>
      <c r="CK32" s="285">
        <f>+'01 (raw)'!CU31/('01 (raw)'!D31/1000000)</f>
        <v>1.0330215674242846</v>
      </c>
      <c r="CL32" s="268">
        <f>+'01 (raw)'!CV31/('01 (raw)'!I31/1000)</f>
        <v>0</v>
      </c>
      <c r="CM32" s="268">
        <f>+'01 (raw)'!CW31/('01 (raw)'!E31/10000)</f>
        <v>0.20758286361944248</v>
      </c>
    </row>
    <row r="33" spans="1:91">
      <c r="A33" s="263" t="s">
        <v>232</v>
      </c>
      <c r="B33" s="264">
        <f>'01 (raw)'!B32</f>
        <v>4076.7500418632635</v>
      </c>
      <c r="C33" s="265">
        <f>'01 (raw)'!C32</f>
        <v>0.28048738848074783</v>
      </c>
      <c r="D33" s="266">
        <f>+'01 (raw)'!J32/('01 (raw)'!D32/100000)</f>
        <v>1619.7918840288571</v>
      </c>
      <c r="E33" s="266">
        <f>+'01 (raw)'!K32</f>
        <v>38</v>
      </c>
      <c r="F33" s="267">
        <f>+'01 (raw)'!L32</f>
        <v>3.51</v>
      </c>
      <c r="G33" s="267">
        <f>+'01 (raw)'!M32</f>
        <v>2.79</v>
      </c>
      <c r="H33" s="267">
        <f>+'01 (raw)'!N32</f>
        <v>2.94</v>
      </c>
      <c r="I33" s="267">
        <f>+'01 (raw)'!O32</f>
        <v>3.06</v>
      </c>
      <c r="J33" s="267">
        <f>+'01 (raw)'!P32</f>
        <v>0.38633333333333336</v>
      </c>
      <c r="K33" s="268">
        <f>+'01 (raw)'!Q32/('01 (raw)'!E32)*100000</f>
        <v>20.520358513845231</v>
      </c>
      <c r="L33" s="268">
        <f>+'01 (raw)'!R32/('01 (raw)'!D32/100000)</f>
        <v>6.6490725604800351</v>
      </c>
      <c r="M33" s="265">
        <f>+'01 (raw)'!S32/'01 (raw)'!U32</f>
        <v>1.6820926874097414E-3</v>
      </c>
      <c r="N33" s="265">
        <f>+'01 (raw)'!T32</f>
        <v>4.7709341880790854E-3</v>
      </c>
      <c r="O33" s="268">
        <f>'01 (raw)'!V32</f>
        <v>32</v>
      </c>
      <c r="P33" s="270">
        <f>+'01 (raw)'!X32/('01 (raw)'!F32/'01 (raw)'!W32)</f>
        <v>5.6333283425662522E-3</v>
      </c>
      <c r="Q33" s="268">
        <f>+'01 (raw)'!Y32/('01 (raw)'!I32/10000)</f>
        <v>0.95870492205044222</v>
      </c>
      <c r="R33" s="271">
        <f>+'01 (raw)'!Z32</f>
        <v>16879.435762031542</v>
      </c>
      <c r="S33" s="271">
        <f>+'01 (raw)'!AA32</f>
        <v>0.36254808374648601</v>
      </c>
      <c r="T33" s="271">
        <f>+'01 (raw)'!AB32</f>
        <v>2365</v>
      </c>
      <c r="U33" s="271">
        <f>+'01 (raw)'!AD32</f>
        <v>0</v>
      </c>
      <c r="V33" s="271">
        <f>'01 (raw)'!AE32</f>
        <v>37</v>
      </c>
      <c r="W33" s="272">
        <f>+'01 (raw)'!AF32/'01 (raw)'!AC32</f>
        <v>0.4374821988037596</v>
      </c>
      <c r="X33" s="267">
        <f>+'01 (raw)'!AG32</f>
        <v>76.044326116676359</v>
      </c>
      <c r="Y33" s="267">
        <f>+'01 (raw)'!AH32</f>
        <v>16.319299999999998</v>
      </c>
      <c r="Z33" s="265">
        <f>+'01 (raw)'!AI32</f>
        <v>0.21519183168316833</v>
      </c>
      <c r="AA33" s="273">
        <f>'01 (raw)'!AJ32/'01 (raw)'!AK32</f>
        <v>1.7321426380179892</v>
      </c>
      <c r="AB33" s="267">
        <f>'01 (raw)'!AL32</f>
        <v>1.5062413973162518</v>
      </c>
      <c r="AC33" s="274">
        <f>+'01 (raw)'!AM32/('01 (raw)'!D32/100000)</f>
        <v>4.5977629407574714</v>
      </c>
      <c r="AD33" s="265">
        <f>+'01 (raw)'!AN32/'01 (raw)'!E32</f>
        <v>0.38795154447895031</v>
      </c>
      <c r="AE33" s="275">
        <f>+'01 (raw)'!AO32</f>
        <v>0.62462932192372322</v>
      </c>
      <c r="AF33" s="276">
        <f>+'01 (raw)'!AP32</f>
        <v>4.8</v>
      </c>
      <c r="AG33" s="266">
        <f>+'01 (raw)'!AQ32</f>
        <v>80.5</v>
      </c>
      <c r="AH33" s="266">
        <f>+'01 (raw)'!AR32</f>
        <v>68.599999999999994</v>
      </c>
      <c r="AI33" s="265">
        <f>+'01 (raw)'!AS32</f>
        <v>2.6788171718188834E-2</v>
      </c>
      <c r="AJ33" s="266">
        <f>+'01 (raw)'!AT32</f>
        <v>496.8</v>
      </c>
      <c r="AK33" s="265">
        <f>+'01 (raw)'!AU32/'01 (raw)'!E32</f>
        <v>8.7807386813909538E-2</v>
      </c>
      <c r="AL33" s="278">
        <f>+'01 (raw)'!AV32</f>
        <v>13.255237839666373</v>
      </c>
      <c r="AM33" s="279">
        <f>+'01 (raw)'!AW32/'01 (raw)'!G32</f>
        <v>3.2798007109402444E-3</v>
      </c>
      <c r="AN33" s="273">
        <f>'01 (raw)'!AX32</f>
        <v>54.495695271521924</v>
      </c>
      <c r="AO33" s="279">
        <f>+'01 (raw)'!AY32</f>
        <v>4.6660188783352652E-2</v>
      </c>
      <c r="AP33" s="268">
        <f>+'01 (raw)'!AZ32</f>
        <v>10.939182092436136</v>
      </c>
      <c r="AQ33" s="268">
        <f>('01 (raw)'!H32*1000)/'01 (raw)'!D32</f>
        <v>78894.008412818774</v>
      </c>
      <c r="AR33" s="268">
        <f>'01 (raw)'!E32/'01 (raw)'!D32</f>
        <v>0.41192313106241568</v>
      </c>
      <c r="AS33" s="275">
        <f>+'01 (raw)'!BA32</f>
        <v>5.8666703407698</v>
      </c>
      <c r="AT33" s="268">
        <v>0</v>
      </c>
      <c r="AU33" s="275">
        <f>+'01 (raw)'!BC32</f>
        <v>56.3</v>
      </c>
      <c r="AV33" s="275">
        <f>+'01 (raw)'!BD32</f>
        <v>16.2</v>
      </c>
      <c r="AW33" s="268">
        <f>+'01 (raw)'!BE32</f>
        <v>27.92</v>
      </c>
      <c r="AX33" s="280">
        <f>'01 (raw)'!BG32</f>
        <v>3.3322445055958947</v>
      </c>
      <c r="AY33" s="280">
        <f>'10 (raw)'!BH32*10</f>
        <v>7.4150000000000009</v>
      </c>
      <c r="AZ33" s="265">
        <f>+'01 (raw)'!BI32/'01 (raw)'!G32</f>
        <v>1.1841013708447395E-2</v>
      </c>
      <c r="BA33" s="268">
        <f>1/('01 (raw)'!BJ32/'01 (raw)'!G32)</f>
        <v>2.4515851824392927</v>
      </c>
      <c r="BB33" s="268">
        <f>+'01 (raw)'!BJ32/'01 (raw)'!E32</f>
        <v>76.113254248511581</v>
      </c>
      <c r="BC33" s="281">
        <f>+'01 (raw)'!BK32/'01 (raw)'!BF32</f>
        <v>15.480085821233606</v>
      </c>
      <c r="BD33" s="265">
        <f>+'01 (raw)'!BL32/'01 (raw)'!BO32</f>
        <v>0.1545128650796114</v>
      </c>
      <c r="BE33" s="268">
        <f>+'01 (raw)'!BM32</f>
        <v>35.799999999999997</v>
      </c>
      <c r="BF33" s="265">
        <f>+'01 (raw)'!BN32/'01 (raw)'!BO32</f>
        <v>3.8575840342654953E-2</v>
      </c>
      <c r="BG33" s="279">
        <f>+'01 (raw)'!BP32/('01 (raw)'!G32/1000)</f>
        <v>9.8492746320446245E-2</v>
      </c>
      <c r="BH33" s="267">
        <f>+'01 (raw)'!BQ32</f>
        <v>6.8610634648370503</v>
      </c>
      <c r="BI33" s="267">
        <f>+'01 (raw)'!BR32</f>
        <v>12.54141279015081</v>
      </c>
      <c r="BJ33" s="267">
        <f>+'01 (raw)'!BS32</f>
        <v>22338.487136</v>
      </c>
      <c r="BK33" s="264">
        <f>+'01 (raw)'!BT32/('01 (raw)'!E32/1000)</f>
        <v>40.605410677626885</v>
      </c>
      <c r="BL33" s="268">
        <f>+'01 (raw)'!BU32</f>
        <v>27</v>
      </c>
      <c r="BM33" s="281">
        <f>+'01 (raw)'!BV32/('01 (raw)'!D32/1000)</f>
        <v>5.153738582516759</v>
      </c>
      <c r="BN33" s="264">
        <f>'01 (raw)'!BW32/('01 (raw)'!E32/1000)</f>
        <v>19.605957600989786</v>
      </c>
      <c r="BO33" s="264">
        <f>'01 (raw)'!BX32/('01 (raw)'!D32/10000)</f>
        <v>8.438558741215841E-3</v>
      </c>
      <c r="BP33" s="264">
        <f>+'01 (raw)'!BY32/('01 (raw)'!D32/100000)</f>
        <v>9.5845673611174966</v>
      </c>
      <c r="BQ33" s="267">
        <f>+'01 (raw)'!BZ32/('01 (raw)'!G32/1000)</f>
        <v>3.4854370375011738</v>
      </c>
      <c r="BR33" s="267">
        <f>+'01 (raw)'!CA32</f>
        <v>0.6238458851125418</v>
      </c>
      <c r="BS33" s="282">
        <f>+'01 (raw)'!CB32</f>
        <v>73.78125</v>
      </c>
      <c r="BT33" s="283">
        <f>+'01 (raw)'!CC32</f>
        <v>0.31</v>
      </c>
      <c r="BU33" s="283">
        <f>+'01 (raw)'!CD32</f>
        <v>0.82733333333333337</v>
      </c>
      <c r="BV33" s="284">
        <f>+'01 (raw)'!CE32</f>
        <v>40.32</v>
      </c>
      <c r="BW33" s="284">
        <f>+'01 (raw)'!CF32</f>
        <v>42.86</v>
      </c>
      <c r="BX33" s="265">
        <f>+'01 (raw)'!CG32</f>
        <v>0.90843368903832278</v>
      </c>
      <c r="BY33" s="278">
        <f>BY16</f>
        <v>24.122472766162456</v>
      </c>
      <c r="BZ33" s="268">
        <f>+'01 (raw)'!CI32</f>
        <v>0.35785245845769481</v>
      </c>
      <c r="CA33" s="280">
        <f>+'01 (raw)'!CJ32</f>
        <v>0</v>
      </c>
      <c r="CB33" s="268">
        <f>+'01 (raw)'!CK32</f>
        <v>6.3</v>
      </c>
      <c r="CC33" s="265">
        <f>+'01 (raw)'!CL32/'01 (raw)'!E32</f>
        <v>0.22908790870071788</v>
      </c>
      <c r="CD33" s="265">
        <f>+'01 (raw)'!CM32</f>
        <v>2.4880181272099337E-2</v>
      </c>
      <c r="CE33" s="265">
        <f>+'01 (raw)'!CN32/'01 (raw)'!G32</f>
        <v>2.7556627192923761E-2</v>
      </c>
      <c r="CF33" s="265">
        <f>('01 (raw)'!CO32+'01 (raw)'!CP32)/'01 (raw)'!CX32</f>
        <v>1.0802660089757552</v>
      </c>
      <c r="CG33" s="268">
        <f>+'01 (raw)'!CQ32/('01 (raw)'!CX32/1000000)</f>
        <v>16.757574142431846</v>
      </c>
      <c r="CH33" s="281">
        <f>+'01 (raw)'!CR32/('01 (raw)'!D32/1000)</f>
        <v>0.3798459537210403</v>
      </c>
      <c r="CI33" s="273">
        <f>('02 (raw)'!CS32-'01 (raw)'!CS32)/'01 (raw)'!CS32</f>
        <v>0.12892683308535641</v>
      </c>
      <c r="CJ33" s="273">
        <f>('04 (raw)'!CT32-'03 (raw)'!CT32)/'03 (raw)'!CT32</f>
        <v>0.10046569755597139</v>
      </c>
      <c r="CK33" s="285">
        <f>+'01 (raw)'!CU32/('01 (raw)'!D32/1000000)</f>
        <v>2.8293925789276742</v>
      </c>
      <c r="CL33" s="268">
        <f>+'01 (raw)'!CV32/('01 (raw)'!I32/1000)</f>
        <v>0.67109344543530947</v>
      </c>
      <c r="CM33" s="268">
        <f>+'01 (raw)'!CW32/('01 (raw)'!E32/10000)</f>
        <v>0.4207102791541491</v>
      </c>
    </row>
    <row r="34" spans="1:91">
      <c r="A34" s="263" t="s">
        <v>436</v>
      </c>
      <c r="B34" s="264">
        <f>'01 (raw)'!B33</f>
        <v>693.39958951644689</v>
      </c>
      <c r="C34" s="265">
        <f>'01 (raw)'!C33</f>
        <v>0.17995838650980694</v>
      </c>
      <c r="D34" s="266">
        <f>+'01 (raw)'!J33/('01 (raw)'!D33/100000)</f>
        <v>544.60980095109244</v>
      </c>
      <c r="E34" s="266">
        <f>+'01 (raw)'!K33</f>
        <v>23</v>
      </c>
      <c r="F34" s="267">
        <f>+'01 (raw)'!L33</f>
        <v>2.8</v>
      </c>
      <c r="G34" s="267">
        <f>+'01 (raw)'!M33</f>
        <v>2.04</v>
      </c>
      <c r="H34" s="267">
        <f>+'01 (raw)'!N33</f>
        <v>1.58</v>
      </c>
      <c r="I34" s="267">
        <f>+'01 (raw)'!O33</f>
        <v>2.4300000000000002</v>
      </c>
      <c r="J34" s="267">
        <f>+'01 (raw)'!P33</f>
        <v>0.61233333333333329</v>
      </c>
      <c r="K34" s="268">
        <f>+'01 (raw)'!Q33/('01 (raw)'!E33)*100000</f>
        <v>3.7729299819653943</v>
      </c>
      <c r="L34" s="268">
        <f>+'01 (raw)'!R33/('01 (raw)'!D33/100000)</f>
        <v>5.367110347788751</v>
      </c>
      <c r="M34" s="265">
        <f>+'01 (raw)'!S33/'01 (raw)'!U33</f>
        <v>2.4463826413196929E-2</v>
      </c>
      <c r="N34" s="265">
        <f>+'01 (raw)'!T33</f>
        <v>0.15673706602681595</v>
      </c>
      <c r="O34" s="268">
        <f>'01 (raw)'!V33</f>
        <v>9</v>
      </c>
      <c r="P34" s="270">
        <f>+'01 (raw)'!X33/('01 (raw)'!F33/'01 (raw)'!W33)</f>
        <v>39.113752814610962</v>
      </c>
      <c r="Q34" s="268">
        <f>+'01 (raw)'!Y33/('01 (raw)'!I33/10000)</f>
        <v>4.5811098694023338</v>
      </c>
      <c r="R34" s="271">
        <f>+'01 (raw)'!Z33</f>
        <v>7329.1230761303977</v>
      </c>
      <c r="S34" s="271">
        <f>+'01 (raw)'!AA33</f>
        <v>0.34158570751641265</v>
      </c>
      <c r="T34" s="271">
        <f>+'01 (raw)'!AB33</f>
        <v>585</v>
      </c>
      <c r="U34" s="271">
        <f>+'01 (raw)'!AD33</f>
        <v>0.5</v>
      </c>
      <c r="V34" s="271">
        <f>'01 (raw)'!AE33</f>
        <v>39</v>
      </c>
      <c r="W34" s="272">
        <f>+'01 (raw)'!AF33/'01 (raw)'!AC33</f>
        <v>0.87033672736490775</v>
      </c>
      <c r="X34" s="267">
        <f>+'01 (raw)'!AG33</f>
        <v>81.163402062395718</v>
      </c>
      <c r="Y34" s="267">
        <f>+'01 (raw)'!AH33</f>
        <v>20.5745</v>
      </c>
      <c r="Z34" s="265">
        <f>+'01 (raw)'!AI33</f>
        <v>0.30005555114673438</v>
      </c>
      <c r="AA34" s="273">
        <f>'01 (raw)'!AJ33/'01 (raw)'!AK33</f>
        <v>6.0830024755943759</v>
      </c>
      <c r="AB34" s="267">
        <f>'01 (raw)'!AL33</f>
        <v>1.4855756377747353</v>
      </c>
      <c r="AC34" s="274">
        <f>+'01 (raw)'!AM33/('01 (raw)'!D33/100000)</f>
        <v>12.860811588097572</v>
      </c>
      <c r="AD34" s="265">
        <f>+'01 (raw)'!AN33/'01 (raw)'!E33</f>
        <v>0.35674562151475592</v>
      </c>
      <c r="AE34" s="275">
        <f>+'01 (raw)'!AO33</f>
        <v>0.5290328686260477</v>
      </c>
      <c r="AF34" s="276">
        <f>+'01 (raw)'!AP33</f>
        <v>7.4</v>
      </c>
      <c r="AG34" s="266">
        <f>+'01 (raw)'!AQ33</f>
        <v>79.3</v>
      </c>
      <c r="AH34" s="266">
        <f>+'01 (raw)'!AR33</f>
        <v>61.6</v>
      </c>
      <c r="AI34" s="265">
        <f>+'01 (raw)'!AS33</f>
        <v>6.8975933944215081E-3</v>
      </c>
      <c r="AJ34" s="266">
        <f>+'01 (raw)'!AT33</f>
        <v>505.8</v>
      </c>
      <c r="AK34" s="265">
        <f>+'01 (raw)'!AU33/'01 (raw)'!E33</f>
        <v>4.6399492918210425E-2</v>
      </c>
      <c r="AL34" s="278">
        <f>+'01 (raw)'!AV33</f>
        <v>0</v>
      </c>
      <c r="AM34" s="279">
        <f>+'01 (raw)'!AW33/'01 (raw)'!G33</f>
        <v>0</v>
      </c>
      <c r="AN34" s="273">
        <f>'01 (raw)'!AX33</f>
        <v>62.890754231076109</v>
      </c>
      <c r="AO34" s="279">
        <f>+'01 (raw)'!AY33</f>
        <v>4.6445307675757608E-4</v>
      </c>
      <c r="AP34" s="268">
        <f>AVERAGE(AP6:AP33,AP35:AP37)</f>
        <v>31.750919993439449</v>
      </c>
      <c r="AQ34" s="268">
        <f>('01 (raw)'!H33*1000)/'01 (raw)'!D33</f>
        <v>42451.38426748498</v>
      </c>
      <c r="AR34" s="268">
        <f>'01 (raw)'!E33/'01 (raw)'!D33</f>
        <v>0.40260314978491052</v>
      </c>
      <c r="AS34" s="275">
        <f>+'01 (raw)'!BA33</f>
        <v>0</v>
      </c>
      <c r="AT34" s="268">
        <v>0</v>
      </c>
      <c r="AU34" s="275">
        <f>+'01 (raw)'!BC33</f>
        <v>61.4</v>
      </c>
      <c r="AV34" s="275">
        <f>+'01 (raw)'!BD33</f>
        <v>6.3</v>
      </c>
      <c r="AW34" s="268">
        <f>+'01 (raw)'!BE33</f>
        <v>18.739999999999998</v>
      </c>
      <c r="AX34" s="280">
        <f>'01 (raw)'!BG33</f>
        <v>5.6205425526419619</v>
      </c>
      <c r="AY34" s="280">
        <f>'10 (raw)'!BH33*10</f>
        <v>6.8750000000000009</v>
      </c>
      <c r="AZ34" s="265">
        <f>+'01 (raw)'!BI33/'01 (raw)'!G33</f>
        <v>1.0216759600799291E-2</v>
      </c>
      <c r="BA34" s="268">
        <f>1/('01 (raw)'!BJ33/'01 (raw)'!G33)</f>
        <v>2.3188218858329646</v>
      </c>
      <c r="BB34" s="268">
        <f>+'01 (raw)'!BJ33/'01 (raw)'!E33</f>
        <v>39.686185991650632</v>
      </c>
      <c r="BC34" s="281">
        <f>+'01 (raw)'!BK33/'01 (raw)'!BF33</f>
        <v>2.699483848605861</v>
      </c>
      <c r="BD34" s="265">
        <f>+'01 (raw)'!BL33/'01 (raw)'!BO33</f>
        <v>0.19230454922774526</v>
      </c>
      <c r="BE34" s="268">
        <f>+'01 (raw)'!BM33</f>
        <v>11.1</v>
      </c>
      <c r="BF34" s="265">
        <f>+'01 (raw)'!BN33/'01 (raw)'!BO33</f>
        <v>6.1173930434707806E-2</v>
      </c>
      <c r="BG34" s="279">
        <f>+'01 (raw)'!BP33/('01 (raw)'!G33/1000)</f>
        <v>8.4102424660659467E-2</v>
      </c>
      <c r="BH34" s="267">
        <f>+'01 (raw)'!BQ33</f>
        <v>5.9760956175298805</v>
      </c>
      <c r="BI34" s="267">
        <f>+'01 (raw)'!BR33</f>
        <v>1.9791006966434455</v>
      </c>
      <c r="BJ34" s="267">
        <f>+'01 (raw)'!BS33</f>
        <v>0</v>
      </c>
      <c r="BK34" s="264">
        <f>+'01 (raw)'!BT33/('01 (raw)'!E33/1000)</f>
        <v>0</v>
      </c>
      <c r="BL34" s="268">
        <f>+'01 (raw)'!BU33</f>
        <v>0</v>
      </c>
      <c r="BM34" s="281">
        <f>+'01 (raw)'!BV33/('01 (raw)'!D33/1000)</f>
        <v>5.8207830715263658</v>
      </c>
      <c r="BN34" s="264">
        <f>'01 (raw)'!BW33/('01 (raw)'!E33/1000)</f>
        <v>18.032090027139944</v>
      </c>
      <c r="BO34" s="264">
        <f>'01 (raw)'!BX33/('01 (raw)'!D33/10000)</f>
        <v>0.13937617266195346</v>
      </c>
      <c r="BP34" s="264">
        <f>+'01 (raw)'!BY33/('01 (raw)'!D33/100000)</f>
        <v>3.9493830861087034</v>
      </c>
      <c r="BQ34" s="267">
        <f>+'01 (raw)'!BZ33/('01 (raw)'!G33/1000)</f>
        <v>1.79074907486653</v>
      </c>
      <c r="BR34" s="267">
        <f>+'01 (raw)'!CA33</f>
        <v>0</v>
      </c>
      <c r="BS34" s="282">
        <f>+'01 (raw)'!CB33</f>
        <v>67.464583329999996</v>
      </c>
      <c r="BT34" s="283">
        <f>+'01 (raw)'!CC33</f>
        <v>0.34450000000000003</v>
      </c>
      <c r="BU34" s="283">
        <f>+'01 (raw)'!CD33</f>
        <v>0.36733333333333329</v>
      </c>
      <c r="BV34" s="284">
        <f>+'01 (raw)'!CE33</f>
        <v>11.75</v>
      </c>
      <c r="BW34" s="284">
        <f>+'01 (raw)'!CF33</f>
        <v>47.62</v>
      </c>
      <c r="BX34" s="265">
        <f>+'01 (raw)'!CG33</f>
        <v>0.87552485989901041</v>
      </c>
      <c r="BY34" s="278">
        <f>+'01 (raw)'!CH33/('01 (raw)'!G33/1000)</f>
        <v>276.96454370630494</v>
      </c>
      <c r="BZ34" s="268">
        <f>+'01 (raw)'!CI33</f>
        <v>2.6795558626338054</v>
      </c>
      <c r="CA34" s="280">
        <f>+'01 (raw)'!CJ33</f>
        <v>18.82269144384345</v>
      </c>
      <c r="CB34" s="268">
        <f>+'01 (raw)'!CK33</f>
        <v>6.6</v>
      </c>
      <c r="CC34" s="265">
        <f>+'01 (raw)'!CL33/'01 (raw)'!E33</f>
        <v>0.33265923650988882</v>
      </c>
      <c r="CD34" s="265">
        <f>+'01 (raw)'!CM33</f>
        <v>0</v>
      </c>
      <c r="CE34" s="265">
        <f>+'01 (raw)'!CN33/'01 (raw)'!G33</f>
        <v>2.8827798349554973E-2</v>
      </c>
      <c r="CF34" s="265">
        <f>('01 (raw)'!CO33+'01 (raw)'!CP33)/'01 (raw)'!CX33</f>
        <v>0.14806748999904312</v>
      </c>
      <c r="CG34" s="268">
        <f>+'01 (raw)'!CQ33/('01 (raw)'!CX33/1000000)</f>
        <v>3.3535744862216088</v>
      </c>
      <c r="CH34" s="281">
        <f>+'01 (raw)'!CR33/('01 (raw)'!D33/1000)</f>
        <v>0.27645681602760924</v>
      </c>
      <c r="CI34" s="273">
        <f>('02 (raw)'!CS33-'01 (raw)'!CS33)/'01 (raw)'!CS33</f>
        <v>4.9330615075734448E-2</v>
      </c>
      <c r="CJ34" s="273">
        <f>('04 (raw)'!CT33-'03 (raw)'!CT33)/'03 (raw)'!CT33</f>
        <v>0.11496235655875976</v>
      </c>
      <c r="CK34" s="285">
        <f>+'01 (raw)'!CU33/('01 (raw)'!D33/1000000)</f>
        <v>0</v>
      </c>
      <c r="CL34" s="268">
        <f>+'01 (raw)'!CV33/('01 (raw)'!I33/1000)</f>
        <v>0.13473852557065691</v>
      </c>
      <c r="CM34" s="268">
        <f>+'01 (raw)'!CW33/('01 (raw)'!E33/10000)</f>
        <v>0.37729299819653944</v>
      </c>
    </row>
    <row r="35" spans="1:91">
      <c r="A35" s="263" t="s">
        <v>437</v>
      </c>
      <c r="B35" s="264">
        <f>'01 (raw)'!B34</f>
        <v>5103.4764001850044</v>
      </c>
      <c r="C35" s="265">
        <f>'01 (raw)'!C34</f>
        <v>0.16933607706228809</v>
      </c>
      <c r="D35" s="266">
        <f>+'01 (raw)'!J34/('01 (raw)'!D34/100000)</f>
        <v>897.94038998262624</v>
      </c>
      <c r="E35" s="266">
        <f>+'01 (raw)'!K34</f>
        <v>41</v>
      </c>
      <c r="F35" s="267">
        <f>+'01 (raw)'!L34</f>
        <v>2.2200000000000002</v>
      </c>
      <c r="G35" s="267">
        <f>+'01 (raw)'!M34</f>
        <v>1.86</v>
      </c>
      <c r="H35" s="267">
        <f>+'01 (raw)'!N34</f>
        <v>2.86</v>
      </c>
      <c r="I35" s="267">
        <f>+'01 (raw)'!O34</f>
        <v>1.39</v>
      </c>
      <c r="J35" s="267">
        <f>+'01 (raw)'!P34</f>
        <v>0.47266666666666673</v>
      </c>
      <c r="K35" s="268">
        <f>+'01 (raw)'!Q34/('01 (raw)'!E34)*100000</f>
        <v>9.0692139634986511</v>
      </c>
      <c r="L35" s="268">
        <f>+'01 (raw)'!R34/('01 (raw)'!D34/100000)</f>
        <v>5.4862804928403319</v>
      </c>
      <c r="M35" s="265">
        <f>+'01 (raw)'!S34/'01 (raw)'!U34</f>
        <v>7.3508768008530593E-3</v>
      </c>
      <c r="N35" s="265">
        <f>+'01 (raw)'!T34</f>
        <v>0.3279523315260533</v>
      </c>
      <c r="O35" s="268">
        <f>'01 (raw)'!V34</f>
        <v>97</v>
      </c>
      <c r="P35" s="270">
        <f>+'01 (raw)'!X34/('01 (raw)'!F34/'01 (raw)'!W34)</f>
        <v>121.356248747495</v>
      </c>
      <c r="Q35" s="268">
        <f>+'01 (raw)'!Y34/('01 (raw)'!I34/10000)</f>
        <v>0.56435938412744002</v>
      </c>
      <c r="R35" s="271">
        <f>+'01 (raw)'!Z34</f>
        <v>116399.7047127042</v>
      </c>
      <c r="S35" s="271">
        <f>+'01 (raw)'!AA34</f>
        <v>0.17082754510802445</v>
      </c>
      <c r="T35" s="271">
        <f>+'01 (raw)'!AB34</f>
        <v>813</v>
      </c>
      <c r="U35" s="271">
        <f>+'01 (raw)'!AD34</f>
        <v>0</v>
      </c>
      <c r="V35" s="271">
        <f>'01 (raw)'!AE34</f>
        <v>181</v>
      </c>
      <c r="W35" s="272">
        <f>+'01 (raw)'!AF34/'01 (raw)'!AC34</f>
        <v>0.24510781893942418</v>
      </c>
      <c r="X35" s="267">
        <f>+'01 (raw)'!AG34</f>
        <v>64.295992859465017</v>
      </c>
      <c r="Y35" s="267">
        <f>+'01 (raw)'!AH34</f>
        <v>23.1709</v>
      </c>
      <c r="Z35" s="265">
        <f>+'01 (raw)'!AI34</f>
        <v>0.24604783137413863</v>
      </c>
      <c r="AA35" s="273">
        <f>'01 (raw)'!AJ34/'01 (raw)'!AK34</f>
        <v>3.4029870117384657</v>
      </c>
      <c r="AB35" s="267">
        <f>'01 (raw)'!AL34</f>
        <v>1.2573922961994006</v>
      </c>
      <c r="AC35" s="274">
        <f>+'01 (raw)'!AM34/('01 (raw)'!D34/100000)</f>
        <v>10.469891307017283</v>
      </c>
      <c r="AD35" s="265">
        <f>+'01 (raw)'!AN34/'01 (raw)'!E34</f>
        <v>0.35359116471481999</v>
      </c>
      <c r="AE35" s="275">
        <f>+'01 (raw)'!AO34</f>
        <v>0.52770908597151012</v>
      </c>
      <c r="AF35" s="276">
        <f>+'01 (raw)'!AP34</f>
        <v>14.2</v>
      </c>
      <c r="AG35" s="266">
        <f>+'01 (raw)'!AQ34</f>
        <v>76.099999999999994</v>
      </c>
      <c r="AH35" s="266">
        <f>+'01 (raw)'!AR34</f>
        <v>64.099999999999994</v>
      </c>
      <c r="AI35" s="265">
        <f>+'01 (raw)'!AS34</f>
        <v>6.4343973416574357E-2</v>
      </c>
      <c r="AJ35" s="266">
        <f>+'01 (raw)'!AT34</f>
        <v>491.12</v>
      </c>
      <c r="AK35" s="265">
        <f>+'01 (raw)'!AU34/'01 (raw)'!E34</f>
        <v>2.6852193773720265E-2</v>
      </c>
      <c r="AL35" s="278">
        <f>+'01 (raw)'!AV34</f>
        <v>1.1391016192674932</v>
      </c>
      <c r="AM35" s="279">
        <f>+'01 (raw)'!AW34/'01 (raw)'!G34</f>
        <v>3.9401539884152655E-3</v>
      </c>
      <c r="AN35" s="273">
        <f>'01 (raw)'!AX34</f>
        <v>60.103743020227348</v>
      </c>
      <c r="AO35" s="279">
        <f>+'01 (raw)'!AY34</f>
        <v>1.1263776218555233E-2</v>
      </c>
      <c r="AP35" s="268">
        <f>+'01 (raw)'!AZ34</f>
        <v>9.0329772557042372</v>
      </c>
      <c r="AQ35" s="268">
        <f>('01 (raw)'!H34*1000)/'01 (raw)'!D34</f>
        <v>44018.07007580161</v>
      </c>
      <c r="AR35" s="268">
        <f>'01 (raw)'!E34/'01 (raw)'!D34</f>
        <v>0.35314239641019168</v>
      </c>
      <c r="AS35" s="275">
        <f>+'01 (raw)'!BA34</f>
        <v>20.383472882745966</v>
      </c>
      <c r="AT35" s="268">
        <v>0</v>
      </c>
      <c r="AU35" s="275">
        <f>+'01 (raw)'!BC34</f>
        <v>49.2</v>
      </c>
      <c r="AV35" s="275">
        <f>+'01 (raw)'!BD34</f>
        <v>2.1</v>
      </c>
      <c r="AW35" s="268">
        <f>+'01 (raw)'!BE34</f>
        <v>18.989999999999998</v>
      </c>
      <c r="AX35" s="280">
        <f>'01 (raw)'!BG34</f>
        <v>8.9198222746849734</v>
      </c>
      <c r="AY35" s="280">
        <f>'10 (raw)'!BH34*10</f>
        <v>6.4750000000000005</v>
      </c>
      <c r="AZ35" s="265">
        <f>+'01 (raw)'!BI34/'01 (raw)'!G34</f>
        <v>6.5197747876158448E-3</v>
      </c>
      <c r="BA35" s="268">
        <f>1/('01 (raw)'!BJ34/'01 (raw)'!G34)</f>
        <v>1.1135525310112695</v>
      </c>
      <c r="BB35" s="268">
        <f>+'01 (raw)'!BJ34/'01 (raw)'!E34</f>
        <v>97.613636702126968</v>
      </c>
      <c r="BC35" s="281">
        <f>+'01 (raw)'!BK34/'01 (raw)'!BF34</f>
        <v>1.8161122667777063</v>
      </c>
      <c r="BD35" s="265">
        <f>+'01 (raw)'!BL34/'01 (raw)'!BO34</f>
        <v>6.1384644201873666E-2</v>
      </c>
      <c r="BE35" s="268">
        <f>+'01 (raw)'!BM34</f>
        <v>14.5</v>
      </c>
      <c r="BF35" s="265">
        <f>+'01 (raw)'!BN34/'01 (raw)'!BO34</f>
        <v>2.4983101183867262E-2</v>
      </c>
      <c r="BG35" s="279">
        <f>+'01 (raw)'!BP34/('01 (raw)'!G34/1000)</f>
        <v>0.10294358246037594</v>
      </c>
      <c r="BH35" s="267">
        <f>+'01 (raw)'!BQ34</f>
        <v>8.6859688195991094</v>
      </c>
      <c r="BI35" s="267">
        <f>+'01 (raw)'!BR34</f>
        <v>1.7833497550123274</v>
      </c>
      <c r="BJ35" s="267">
        <f>+'01 (raw)'!BS34</f>
        <v>64299.080996999997</v>
      </c>
      <c r="BK35" s="264">
        <f>+'01 (raw)'!BT34/('01 (raw)'!E34/1000)</f>
        <v>12.320710180457024</v>
      </c>
      <c r="BL35" s="268">
        <f>+'01 (raw)'!BU34</f>
        <v>21</v>
      </c>
      <c r="BM35" s="281">
        <f>+'01 (raw)'!BV34/('01 (raw)'!D34/1000)</f>
        <v>3.8340770690278925</v>
      </c>
      <c r="BN35" s="264">
        <f>'01 (raw)'!BW34/('01 (raw)'!E34/1000)</f>
        <v>6.4562229448673127</v>
      </c>
      <c r="BO35" s="264">
        <f>'01 (raw)'!BX34/('01 (raw)'!D34/10000)</f>
        <v>0.27042570736612953</v>
      </c>
      <c r="BP35" s="264">
        <f>+'01 (raw)'!BY34/('01 (raw)'!D34/100000)</f>
        <v>4.3947691905998472</v>
      </c>
      <c r="BQ35" s="267">
        <f>+'01 (raw)'!BZ34/('01 (raw)'!G34/1000)</f>
        <v>3.5154696671133459</v>
      </c>
      <c r="BR35" s="267">
        <f>+'01 (raw)'!CA34</f>
        <v>0.69583611667779999</v>
      </c>
      <c r="BS35" s="282">
        <f>+'01 (raw)'!CB34</f>
        <v>84.786444639999999</v>
      </c>
      <c r="BT35" s="283">
        <f>+'01 (raw)'!CC34</f>
        <v>0</v>
      </c>
      <c r="BU35" s="283">
        <f>+'01 (raw)'!CD34</f>
        <v>0.15</v>
      </c>
      <c r="BV35" s="284">
        <f>+'01 (raw)'!CE34</f>
        <v>34.6</v>
      </c>
      <c r="BW35" s="284">
        <f>+'01 (raw)'!CF34</f>
        <v>45.24</v>
      </c>
      <c r="BX35" s="265">
        <f>+'01 (raw)'!CG34</f>
        <v>0.91339253991393388</v>
      </c>
      <c r="BY35" s="278">
        <f>BY16</f>
        <v>24.122472766162456</v>
      </c>
      <c r="BZ35" s="268">
        <f>+'01 (raw)'!CI34</f>
        <v>0.33844526676953024</v>
      </c>
      <c r="CA35" s="280">
        <f>+'01 (raw)'!CJ34</f>
        <v>0</v>
      </c>
      <c r="CB35" s="268">
        <f>+'01 (raw)'!CK34</f>
        <v>7.9</v>
      </c>
      <c r="CC35" s="265">
        <f>+'01 (raw)'!CL34/'01 (raw)'!E34</f>
        <v>0.24499891820138373</v>
      </c>
      <c r="CD35" s="265">
        <f>+'01 (raw)'!CM34</f>
        <v>4.8640341294695901E-3</v>
      </c>
      <c r="CE35" s="265">
        <f>+'01 (raw)'!CN34/'01 (raw)'!G34</f>
        <v>3.2999314381756469E-2</v>
      </c>
      <c r="CF35" s="265">
        <f>('01 (raw)'!CO34+'01 (raw)'!CP34)/'01 (raw)'!CX34</f>
        <v>0.11916936802839077</v>
      </c>
      <c r="CG35" s="268">
        <f>+'01 (raw)'!CQ34/('01 (raw)'!CX34/1000000)</f>
        <v>4.406062260882293</v>
      </c>
      <c r="CH35" s="281">
        <f>+'01 (raw)'!CR34/('01 (raw)'!D34/1000)</f>
        <v>0.36666162560788917</v>
      </c>
      <c r="CI35" s="273">
        <f>('02 (raw)'!CS34-'01 (raw)'!CS34)/'01 (raw)'!CS34</f>
        <v>0.1685499238342999</v>
      </c>
      <c r="CJ35" s="273">
        <f>('04 (raw)'!CT34-'03 (raw)'!CT34)/'03 (raw)'!CT34</f>
        <v>0.11528105959727955</v>
      </c>
      <c r="CK35" s="285">
        <f>+'01 (raw)'!CU34/('01 (raw)'!D34/1000000)</f>
        <v>1.1489592655162999</v>
      </c>
      <c r="CL35" s="268">
        <f>+'01 (raw)'!CV34/('01 (raw)'!I34/1000)</f>
        <v>3.9505156888920798E-2</v>
      </c>
      <c r="CM35" s="268">
        <f>+'01 (raw)'!CW34/('01 (raw)'!E34/10000)</f>
        <v>0.64663902250954508</v>
      </c>
    </row>
    <row r="36" spans="1:91">
      <c r="A36" s="263" t="s">
        <v>438</v>
      </c>
      <c r="B36" s="264">
        <f>'01 (raw)'!B35</f>
        <v>1699.9596464206766</v>
      </c>
      <c r="C36" s="265">
        <f>'01 (raw)'!C35</f>
        <v>0.2180105288969168</v>
      </c>
      <c r="D36" s="266">
        <f>+'01 (raw)'!J35/('01 (raw)'!D35/100000)</f>
        <v>2768.52732455982</v>
      </c>
      <c r="E36" s="266">
        <f>+'01 (raw)'!K35</f>
        <v>34</v>
      </c>
      <c r="F36" s="267">
        <f>+'01 (raw)'!L35</f>
        <v>3.59</v>
      </c>
      <c r="G36" s="267">
        <f>+'01 (raw)'!M35</f>
        <v>2.8</v>
      </c>
      <c r="H36" s="267">
        <f>+'01 (raw)'!N35</f>
        <v>3.39</v>
      </c>
      <c r="I36" s="267">
        <f>+'01 (raw)'!O35</f>
        <v>1.96</v>
      </c>
      <c r="J36" s="267">
        <f>+'01 (raw)'!P35</f>
        <v>0.66633333333333333</v>
      </c>
      <c r="K36" s="268">
        <f>+'01 (raw)'!Q35/('01 (raw)'!E35)*100000</f>
        <v>11.168970759634551</v>
      </c>
      <c r="L36" s="268">
        <f>+'01 (raw)'!R35/('01 (raw)'!D35/100000)</f>
        <v>2.1897287517895117</v>
      </c>
      <c r="M36" s="265">
        <f>+'01 (raw)'!S35/'01 (raw)'!U35</f>
        <v>3.3303663187949622E-3</v>
      </c>
      <c r="N36" s="265">
        <f>+'01 (raw)'!T35</f>
        <v>0.3279523315260533</v>
      </c>
      <c r="O36" s="268">
        <f>'01 (raw)'!V35</f>
        <v>5</v>
      </c>
      <c r="P36" s="270">
        <f>+'01 (raw)'!X35/('01 (raw)'!F35/'01 (raw)'!W35)</f>
        <v>100.21810138388244</v>
      </c>
      <c r="Q36" s="268">
        <f>+'01 (raw)'!Y35/('01 (raw)'!I35/10000)</f>
        <v>0.87019262949538323</v>
      </c>
      <c r="R36" s="271">
        <f>+'01 (raw)'!Z35</f>
        <v>2859.4557243232207</v>
      </c>
      <c r="S36" s="271">
        <f>+'01 (raw)'!AA35</f>
        <v>6.0206111839511488E-2</v>
      </c>
      <c r="T36" s="271">
        <f>+'01 (raw)'!AB35</f>
        <v>140</v>
      </c>
      <c r="U36" s="271">
        <f>+'01 (raw)'!AD35</f>
        <v>0</v>
      </c>
      <c r="V36" s="271">
        <f>'01 (raw)'!AE35</f>
        <v>2</v>
      </c>
      <c r="W36" s="272">
        <f>+'01 (raw)'!AF35/'01 (raw)'!AC35</f>
        <v>0.58551137628567607</v>
      </c>
      <c r="X36" s="267">
        <f>+'01 (raw)'!AG35</f>
        <v>60.692027890757856</v>
      </c>
      <c r="Y36" s="267">
        <f>+'01 (raw)'!AH35</f>
        <v>20.260400000000001</v>
      </c>
      <c r="Z36" s="265">
        <f>+'01 (raw)'!AI35</f>
        <v>0.27830750893921335</v>
      </c>
      <c r="AA36" s="273">
        <f>'01 (raw)'!AJ35/'01 (raw)'!AK35</f>
        <v>3.4519052582812138</v>
      </c>
      <c r="AB36" s="267">
        <f>'01 (raw)'!AL35</f>
        <v>1.6257256435583209</v>
      </c>
      <c r="AC36" s="274">
        <f>+'01 (raw)'!AM35/('01 (raw)'!D35/100000)</f>
        <v>9.3507335887227789</v>
      </c>
      <c r="AD36" s="265">
        <f>+'01 (raw)'!AN35/'01 (raw)'!E35</f>
        <v>0.39194677788333548</v>
      </c>
      <c r="AE36" s="275">
        <f>+'01 (raw)'!AO35</f>
        <v>0.59883142554455959</v>
      </c>
      <c r="AF36" s="276">
        <f>+'01 (raw)'!AP35</f>
        <v>11.3</v>
      </c>
      <c r="AG36" s="266">
        <f>+'01 (raw)'!AQ35</f>
        <v>75.7</v>
      </c>
      <c r="AH36" s="266">
        <f>+'01 (raw)'!AR35</f>
        <v>52.2</v>
      </c>
      <c r="AI36" s="265">
        <f>+'01 (raw)'!AS35</f>
        <v>1.4090558184808512E-2</v>
      </c>
      <c r="AJ36" s="266">
        <f>+'01 (raw)'!AT35</f>
        <v>487.91</v>
      </c>
      <c r="AK36" s="265">
        <f>+'01 (raw)'!AU35/'01 (raw)'!E35</f>
        <v>2.9649018378869883E-2</v>
      </c>
      <c r="AL36" s="278">
        <f>+'01 (raw)'!AV35</f>
        <v>2.7429116393451336</v>
      </c>
      <c r="AM36" s="279">
        <f>+'01 (raw)'!AW35/'01 (raw)'!G35</f>
        <v>1.5789691546788007E-3</v>
      </c>
      <c r="AN36" s="273">
        <f>'01 (raw)'!AX35</f>
        <v>59.228904643822425</v>
      </c>
      <c r="AO36" s="279">
        <f>+'01 (raw)'!AY35</f>
        <v>1.1240442760335756E-2</v>
      </c>
      <c r="AP36" s="268">
        <f>+'01 (raw)'!AZ35</f>
        <v>4.12701594440591</v>
      </c>
      <c r="AQ36" s="268">
        <f>('01 (raw)'!H35*1000)/'01 (raw)'!D35</f>
        <v>55541.790509986895</v>
      </c>
      <c r="AR36" s="268">
        <f>'01 (raw)'!E35/'01 (raw)'!D35</f>
        <v>0.45039583785827958</v>
      </c>
      <c r="AS36" s="275">
        <f>+'01 (raw)'!BA35</f>
        <v>2.7627738303062537</v>
      </c>
      <c r="AT36" s="268">
        <v>0</v>
      </c>
      <c r="AU36" s="275">
        <f>+'01 (raw)'!BC35</f>
        <v>68.5</v>
      </c>
      <c r="AV36" s="275">
        <f>+'01 (raw)'!BD35</f>
        <v>15.5</v>
      </c>
      <c r="AW36" s="268">
        <f>+'01 (raw)'!BE35</f>
        <v>21.51</v>
      </c>
      <c r="AX36" s="280">
        <f>'01 (raw)'!BG35</f>
        <v>2.2609628973818245</v>
      </c>
      <c r="AY36" s="280">
        <f>'10 (raw)'!BH35*10</f>
        <v>6.5150000000000006</v>
      </c>
      <c r="AZ36" s="265">
        <f>+'01 (raw)'!BI35/'01 (raw)'!G35</f>
        <v>1.5024385167195783E-2</v>
      </c>
      <c r="BA36" s="268">
        <f>1/('01 (raw)'!BJ35/'01 (raw)'!G35)</f>
        <v>2.8985770383556995</v>
      </c>
      <c r="BB36" s="268">
        <f>+'01 (raw)'!BJ35/'01 (raw)'!E35</f>
        <v>36.548043930239288</v>
      </c>
      <c r="BC36" s="281">
        <f>+'01 (raw)'!BK35/'01 (raw)'!BF35</f>
        <v>5.372974186286811</v>
      </c>
      <c r="BD36" s="265">
        <f>+'01 (raw)'!BL35/'01 (raw)'!BO35</f>
        <v>0.13702827103081625</v>
      </c>
      <c r="BE36" s="268">
        <f>+'01 (raw)'!BM35</f>
        <v>9.6</v>
      </c>
      <c r="BF36" s="265">
        <f>+'01 (raw)'!BN35/'01 (raw)'!BO35</f>
        <v>6.8728219888438261E-2</v>
      </c>
      <c r="BG36" s="279">
        <f>+'01 (raw)'!BP35/('01 (raw)'!G35/1000)</f>
        <v>0.12052436977318677</v>
      </c>
      <c r="BH36" s="267">
        <f>+'01 (raw)'!BQ35</f>
        <v>3.5317860746720484</v>
      </c>
      <c r="BI36" s="267">
        <f>+'01 (raw)'!BR35</f>
        <v>0.41861847530778923</v>
      </c>
      <c r="BJ36" s="267">
        <f>+'01 (raw)'!BS35</f>
        <v>4030</v>
      </c>
      <c r="BK36" s="264">
        <f>+'01 (raw)'!BT35/('01 (raw)'!E35/1000)</f>
        <v>31.045796722104178</v>
      </c>
      <c r="BL36" s="268">
        <f>+'01 (raw)'!BU35</f>
        <v>22</v>
      </c>
      <c r="BM36" s="281">
        <f>+'01 (raw)'!BV35/('01 (raw)'!D35/1000)</f>
        <v>8.6973658746753131</v>
      </c>
      <c r="BN36" s="264">
        <f>'01 (raw)'!BW35/('01 (raw)'!E35/1000)</f>
        <v>10.691990008370158</v>
      </c>
      <c r="BO36" s="264">
        <f>'01 (raw)'!BX35/('01 (raw)'!D35/10000)</f>
        <v>0.7030873167951629</v>
      </c>
      <c r="BP36" s="264">
        <f>+'01 (raw)'!BY35/('01 (raw)'!D35/100000)</f>
        <v>7.6344597021850538</v>
      </c>
      <c r="BQ36" s="267">
        <f>+'01 (raw)'!BZ35/('01 (raw)'!G35/1000)</f>
        <v>5.1107374039646372</v>
      </c>
      <c r="BR36" s="267">
        <f>+'01 (raw)'!CA35</f>
        <v>0.50414660583297621</v>
      </c>
      <c r="BS36" s="282">
        <f>+'01 (raw)'!CB35</f>
        <v>77.289732139999998</v>
      </c>
      <c r="BT36" s="283">
        <f>+'01 (raw)'!CC35</f>
        <v>0.27549999999999997</v>
      </c>
      <c r="BU36" s="283">
        <f>+'01 (raw)'!CD35</f>
        <v>0.49366666666666664</v>
      </c>
      <c r="BV36" s="284">
        <f>+'01 (raw)'!CE35</f>
        <v>42.6</v>
      </c>
      <c r="BW36" s="284">
        <f>+'01 (raw)'!CF35</f>
        <v>54.76</v>
      </c>
      <c r="BX36" s="265">
        <f>+'01 (raw)'!CG35</f>
        <v>0.87878072346846992</v>
      </c>
      <c r="BY36" s="278">
        <f>+'01 (raw)'!CH35/('01 (raw)'!G35/1000)</f>
        <v>0</v>
      </c>
      <c r="BZ36" s="268">
        <f>+'01 (raw)'!CI35</f>
        <v>0.12771525332967981</v>
      </c>
      <c r="CA36" s="280">
        <f>+'01 (raw)'!CJ35</f>
        <v>0</v>
      </c>
      <c r="CB36" s="268">
        <f>+'01 (raw)'!CK35</f>
        <v>6.8</v>
      </c>
      <c r="CC36" s="265">
        <f>+'01 (raw)'!CL35/'01 (raw)'!E35</f>
        <v>0.26375590148704992</v>
      </c>
      <c r="CD36" s="265">
        <f>+'01 (raw)'!CM35</f>
        <v>1.7187459740273678E-2</v>
      </c>
      <c r="CE36" s="265">
        <f>+'01 (raw)'!CN35/'01 (raw)'!G35</f>
        <v>3.4828522324674843E-2</v>
      </c>
      <c r="CF36" s="265">
        <f>('01 (raw)'!CO35+'01 (raw)'!CP35)/'01 (raw)'!CX35</f>
        <v>0.1647151226084787</v>
      </c>
      <c r="CG36" s="268">
        <f>+'01 (raw)'!CQ35/('01 (raw)'!CX35/1000000)</f>
        <v>15.380872763508368</v>
      </c>
      <c r="CH36" s="281">
        <f>+'01 (raw)'!CR35/('01 (raw)'!D35/1000)</f>
        <v>0.39415117532211202</v>
      </c>
      <c r="CI36" s="273">
        <f>('02 (raw)'!CS35-'01 (raw)'!CS35)/'01 (raw)'!CS35</f>
        <v>8.1549475678870678E-2</v>
      </c>
      <c r="CJ36" s="273">
        <f>('04 (raw)'!CT35-'03 (raw)'!CT35)/'03 (raw)'!CT35</f>
        <v>0.13501697307840407</v>
      </c>
      <c r="CK36" s="285">
        <f>+'01 (raw)'!CU35/('01 (raw)'!D35/1000000)</f>
        <v>0.59181858156473277</v>
      </c>
      <c r="CL36" s="268">
        <f>+'01 (raw)'!CV35/('01 (raw)'!I35/1000)</f>
        <v>5.2211557769722999E-2</v>
      </c>
      <c r="CM36" s="268">
        <f>+'01 (raw)'!CW35/('01 (raw)'!E35/10000)</f>
        <v>2.1155344615307796</v>
      </c>
    </row>
    <row r="37" spans="1:91">
      <c r="A37" s="263" t="s">
        <v>439</v>
      </c>
      <c r="B37" s="264">
        <f>'01 (raw)'!B36</f>
        <v>784.7011219780901</v>
      </c>
      <c r="C37" s="265">
        <f>'01 (raw)'!C36</f>
        <v>0.21542268464415315</v>
      </c>
      <c r="D37" s="266">
        <f>+'01 (raw)'!J36/('01 (raw)'!D36/100000)</f>
        <v>1076.7007329410551</v>
      </c>
      <c r="E37" s="266">
        <f>+'01 (raw)'!K36</f>
        <v>32</v>
      </c>
      <c r="F37" s="267">
        <f>+'01 (raw)'!L36</f>
        <v>3.39</v>
      </c>
      <c r="G37" s="267">
        <f>+'01 (raw)'!M36</f>
        <v>3.08</v>
      </c>
      <c r="H37" s="267">
        <f>+'01 (raw)'!N36</f>
        <v>2.76</v>
      </c>
      <c r="I37" s="267">
        <f>+'01 (raw)'!O36</f>
        <v>1.85</v>
      </c>
      <c r="J37" s="267">
        <f>+'01 (raw)'!P36</f>
        <v>0.64466666666666661</v>
      </c>
      <c r="K37" s="268">
        <f>+'01 (raw)'!Q36/('01 (raw)'!E36)*100000</f>
        <v>7.2244816434420827</v>
      </c>
      <c r="L37" s="268">
        <f>+'01 (raw)'!R36/('01 (raw)'!D36/100000)</f>
        <v>7.0049698417614179</v>
      </c>
      <c r="M37" s="265">
        <f>+'01 (raw)'!S36/'01 (raw)'!U36</f>
        <v>1.4388684890520875E-3</v>
      </c>
      <c r="N37" s="265">
        <f>+'01 (raw)'!T36</f>
        <v>0.20437977694497764</v>
      </c>
      <c r="O37" s="268">
        <f>'01 (raw)'!V36</f>
        <v>4</v>
      </c>
      <c r="P37" s="270">
        <f>+'01 (raw)'!X36/('01 (raw)'!F36/'01 (raw)'!W36)</f>
        <v>0.11411703086878115</v>
      </c>
      <c r="Q37" s="268">
        <f>+'01 (raw)'!Y36/('01 (raw)'!I36/10000)</f>
        <v>1.0202375492386315</v>
      </c>
      <c r="R37" s="271">
        <f>+'01 (raw)'!Z36</f>
        <v>6693.8320097135966</v>
      </c>
      <c r="S37" s="271">
        <f>+'01 (raw)'!AA36</f>
        <v>0.8117390255943242</v>
      </c>
      <c r="T37" s="271">
        <f>+'01 (raw)'!AB36</f>
        <v>151</v>
      </c>
      <c r="U37" s="271">
        <f>+'01 (raw)'!AD36</f>
        <v>0.5</v>
      </c>
      <c r="V37" s="271">
        <f>'01 (raw)'!AE36</f>
        <v>5</v>
      </c>
      <c r="W37" s="272">
        <f>+'01 (raw)'!AF36/'01 (raw)'!AC36</f>
        <v>0</v>
      </c>
      <c r="X37" s="267">
        <f>+'01 (raw)'!AG36</f>
        <v>71.174446163277594</v>
      </c>
      <c r="Y37" s="267">
        <f>+'01 (raw)'!AH36</f>
        <v>22.496600000000001</v>
      </c>
      <c r="Z37" s="265">
        <f>+'01 (raw)'!AI36</f>
        <v>0.23671423062090244</v>
      </c>
      <c r="AA37" s="273">
        <f>'01 (raw)'!AJ36/'01 (raw)'!AK36</f>
        <v>3.6546624382508996</v>
      </c>
      <c r="AB37" s="267">
        <f>'01 (raw)'!AL36</f>
        <v>1.2616319367635564</v>
      </c>
      <c r="AC37" s="274">
        <f>+'01 (raw)'!AM36/('01 (raw)'!D36/100000)</f>
        <v>7.59486203896238</v>
      </c>
      <c r="AD37" s="265">
        <f>+'01 (raw)'!AN36/'01 (raw)'!E36</f>
        <v>0.34109540140494921</v>
      </c>
      <c r="AE37" s="275">
        <f>+'01 (raw)'!AO36</f>
        <v>0.52055010207184116</v>
      </c>
      <c r="AF37" s="276">
        <f>+'01 (raw)'!AP36</f>
        <v>7.5</v>
      </c>
      <c r="AG37" s="266">
        <f>+'01 (raw)'!AQ36</f>
        <v>66.3</v>
      </c>
      <c r="AH37" s="266">
        <f>+'01 (raw)'!AR36</f>
        <v>56.4</v>
      </c>
      <c r="AI37" s="265">
        <f>+'01 (raw)'!AS36</f>
        <v>6.031618165340852E-3</v>
      </c>
      <c r="AJ37" s="266">
        <f>+'01 (raw)'!AT36</f>
        <v>502.09</v>
      </c>
      <c r="AK37" s="265">
        <f>+'01 (raw)'!AU36/'01 (raw)'!E36</f>
        <v>0.30969227957894019</v>
      </c>
      <c r="AL37" s="278">
        <f>+'01 (raw)'!AV36</f>
        <v>2.2142701936312648</v>
      </c>
      <c r="AM37" s="279">
        <f>+'01 (raw)'!AW36/'01 (raw)'!G36</f>
        <v>2.7051464600415102E-4</v>
      </c>
      <c r="AN37" s="273">
        <f>'01 (raw)'!AX36</f>
        <v>67.165977327248299</v>
      </c>
      <c r="AO37" s="279">
        <f>+'01 (raw)'!AY36</f>
        <v>6.2566454354005652E-2</v>
      </c>
      <c r="AP37" s="268">
        <f>+'01 (raw)'!AZ36</f>
        <v>0.44214270186751115</v>
      </c>
      <c r="AQ37" s="268">
        <f>('01 (raw)'!H36*1000)/'01 (raw)'!D36</f>
        <v>34913.459353433071</v>
      </c>
      <c r="AR37" s="268">
        <f>'01 (raw)'!E36/'01 (raw)'!D36</f>
        <v>0.34702030703888864</v>
      </c>
      <c r="AS37" s="275">
        <f>+'01 (raw)'!BA36</f>
        <v>2.8395993690256534</v>
      </c>
      <c r="AT37" s="268">
        <v>0</v>
      </c>
      <c r="AU37" s="275">
        <f>+'01 (raw)'!BC36</f>
        <v>61.9</v>
      </c>
      <c r="AV37" s="275">
        <f>+'01 (raw)'!BD36</f>
        <v>6</v>
      </c>
      <c r="AW37" s="268">
        <f>+'01 (raw)'!BE36</f>
        <v>21.5</v>
      </c>
      <c r="AX37" s="280">
        <f>'01 (raw)'!BG36</f>
        <v>6.2175011151684485</v>
      </c>
      <c r="AY37" s="280">
        <f>'10 (raw)'!BH36*10</f>
        <v>6.7766666666666673</v>
      </c>
      <c r="AZ37" s="265">
        <f>+'01 (raw)'!BI36/'01 (raw)'!G36</f>
        <v>7.3410492295270611E-3</v>
      </c>
      <c r="BA37" s="268">
        <f>1/('01 (raw)'!BJ36/'01 (raw)'!G36)</f>
        <v>2.2599583590283725</v>
      </c>
      <c r="BB37" s="268">
        <f>+'01 (raw)'!BJ36/'01 (raw)'!E36</f>
        <v>40.317588104028445</v>
      </c>
      <c r="BC37" s="281">
        <f>+'01 (raw)'!BK36/'01 (raw)'!BF36</f>
        <v>6.841569294031431</v>
      </c>
      <c r="BD37" s="265">
        <f>+'01 (raw)'!BL36/'01 (raw)'!BO36</f>
        <v>0.10800208196784516</v>
      </c>
      <c r="BE37" s="268">
        <f>+'01 (raw)'!BM36</f>
        <v>12.3</v>
      </c>
      <c r="BF37" s="265">
        <f>+'01 (raw)'!BN36/'01 (raw)'!BO36</f>
        <v>4.3621724434848547E-2</v>
      </c>
      <c r="BG37" s="279">
        <f>+'01 (raw)'!BP36/('01 (raw)'!G36/1000)</f>
        <v>0.12820062197786375</v>
      </c>
      <c r="BH37" s="267">
        <f>+'01 (raw)'!BQ36</f>
        <v>3.4612964128382635</v>
      </c>
      <c r="BI37" s="267">
        <f>+'01 (raw)'!BR36</f>
        <v>1.193947878205377</v>
      </c>
      <c r="BJ37" s="267">
        <f>+'01 (raw)'!BS36</f>
        <v>1.4984270000000002</v>
      </c>
      <c r="BK37" s="264">
        <f>+'01 (raw)'!BT36/('01 (raw)'!E36/1000)</f>
        <v>17.330256554092244</v>
      </c>
      <c r="BL37" s="268">
        <f>+'01 (raw)'!BU36</f>
        <v>13</v>
      </c>
      <c r="BM37" s="281">
        <f>+'01 (raw)'!BV36/('01 (raw)'!D36/1000)</f>
        <v>3.4870002507041837</v>
      </c>
      <c r="BN37" s="264">
        <f>'01 (raw)'!BW36/('01 (raw)'!E36/1000)</f>
        <v>13.915626553794764</v>
      </c>
      <c r="BO37" s="264">
        <f>'01 (raw)'!BX36/('01 (raw)'!D36/10000)</f>
        <v>0.56876047124308848</v>
      </c>
      <c r="BP37" s="264">
        <f>+'01 (raw)'!BY36/('01 (raw)'!D36/100000)</f>
        <v>6.7837602678110578</v>
      </c>
      <c r="BQ37" s="267">
        <f>+'01 (raw)'!BZ36/('01 (raw)'!G36/1000)</f>
        <v>1.9956285199832087</v>
      </c>
      <c r="BR37" s="267">
        <f>+'01 (raw)'!CA36</f>
        <v>0.13259785721862735</v>
      </c>
      <c r="BS37" s="282">
        <f>+'01 (raw)'!CB36</f>
        <v>75.495982139999995</v>
      </c>
      <c r="BT37" s="283">
        <f>+'01 (raw)'!CC36</f>
        <v>0.16349999999999998</v>
      </c>
      <c r="BU37" s="283">
        <f>+'01 (raw)'!CD36</f>
        <v>0.24066666666666667</v>
      </c>
      <c r="BV37" s="284">
        <f>+'01 (raw)'!CE36</f>
        <v>40.89</v>
      </c>
      <c r="BW37" s="284">
        <f>+'01 (raw)'!CF36</f>
        <v>57.14</v>
      </c>
      <c r="BX37" s="265">
        <f>+'01 (raw)'!CG36</f>
        <v>0.94203543781974175</v>
      </c>
      <c r="BY37" s="278">
        <f>+'01 (raw)'!CH36/('01 (raw)'!G36/1000)</f>
        <v>0</v>
      </c>
      <c r="BZ37" s="268">
        <f>+'01 (raw)'!CI36</f>
        <v>0.68339655172735592</v>
      </c>
      <c r="CA37" s="280">
        <f>+'01 (raw)'!CJ36</f>
        <v>20.012759561030101</v>
      </c>
      <c r="CB37" s="268">
        <f>+'01 (raw)'!CK36</f>
        <v>6.2</v>
      </c>
      <c r="CC37" s="265">
        <f>+'01 (raw)'!CL36/'01 (raw)'!E36</f>
        <v>0.2433332908363825</v>
      </c>
      <c r="CD37" s="265">
        <f>+'01 (raw)'!CM36</f>
        <v>1.0103413229138483E-3</v>
      </c>
      <c r="CE37" s="265">
        <f>+'01 (raw)'!CN36/'01 (raw)'!G36</f>
        <v>3.1280959759678532E-2</v>
      </c>
      <c r="CF37" s="265">
        <f>('01 (raw)'!CO36+'01 (raw)'!CP36)/'01 (raw)'!CX36</f>
        <v>0.12147959854180737</v>
      </c>
      <c r="CG37" s="268">
        <f>+'01 (raw)'!CQ36/('01 (raw)'!CX36/1000000)</f>
        <v>1.2296977654421604</v>
      </c>
      <c r="CH37" s="281">
        <f>+'01 (raw)'!CR36/('01 (raw)'!D36/1000)</f>
        <v>0.63782093822353958</v>
      </c>
      <c r="CI37" s="273">
        <f>('02 (raw)'!CS36-'01 (raw)'!CS36)/'01 (raw)'!CS36</f>
        <v>0.19754645345799823</v>
      </c>
      <c r="CJ37" s="273">
        <f>('04 (raw)'!CT36-'03 (raw)'!CT36)/'03 (raw)'!CT36</f>
        <v>0.1045144934339543</v>
      </c>
      <c r="CK37" s="285">
        <f>+'01 (raw)'!CU36/('01 (raw)'!D36/1000000)</f>
        <v>0.73736524650120194</v>
      </c>
      <c r="CL37" s="268">
        <f>+'01 (raw)'!CV36/('01 (raw)'!I36/1000)</f>
        <v>5.101187746193158E-2</v>
      </c>
      <c r="CM37" s="268">
        <f>+'01 (raw)'!CW36/('01 (raw)'!E36/10000)</f>
        <v>1.0199268202506471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8554687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490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'02 (raw)'!B5</f>
        <v>1392.2270129954061</v>
      </c>
      <c r="C6" s="265">
        <f>'02 (raw)'!C5</f>
        <v>0.25950749619180657</v>
      </c>
      <c r="D6" s="266">
        <f>+'02 (raw)'!J5/('02 (raw)'!D5/100000)</f>
        <v>1213.422020103279</v>
      </c>
      <c r="E6" s="266">
        <f>+'02 (raw)'!K5</f>
        <v>23</v>
      </c>
      <c r="F6" s="267">
        <f>+'02 (raw)'!L5</f>
        <v>3.625</v>
      </c>
      <c r="G6" s="267">
        <f>+'02 (raw)'!M5</f>
        <v>3.17</v>
      </c>
      <c r="H6" s="267">
        <f>+'02 (raw)'!N5</f>
        <v>3.91</v>
      </c>
      <c r="I6" s="267">
        <f>+'02 (raw)'!O5</f>
        <v>2.9950000000000001</v>
      </c>
      <c r="J6" s="267">
        <f>+'02 (raw)'!P5</f>
        <v>0.19299999999999998</v>
      </c>
      <c r="K6" s="268">
        <f>+'02 (raw)'!Q5/('02 (raw)'!E5)*100000</f>
        <v>14.087336267325467</v>
      </c>
      <c r="L6" s="268">
        <f>+'02 (raw)'!R5/('02 (raw)'!D5/100000)</f>
        <v>2.9346375267279701</v>
      </c>
      <c r="M6" s="265">
        <f>+'02 (raw)'!S5/'02 (raw)'!U5</f>
        <v>4.0261585710574969E-2</v>
      </c>
      <c r="N6" s="265">
        <f>+'02 (raw)'!T5</f>
        <v>0.20437977694497764</v>
      </c>
      <c r="O6" s="268">
        <f>'02 (raw)'!V5</f>
        <v>3</v>
      </c>
      <c r="P6" s="270">
        <f>+'02 (raw)'!X5/('02 (raw)'!F5/'02 (raw)'!W5)</f>
        <v>65.827415111111108</v>
      </c>
      <c r="Q6" s="268">
        <f>+'02 (raw)'!Y5/('02 (raw)'!I5/10000)</f>
        <v>1.866751046695623</v>
      </c>
      <c r="R6" s="271">
        <f>+'02 (raw)'!Z5</f>
        <v>4079.4695919237311</v>
      </c>
      <c r="S6" s="271">
        <f>+'02 (raw)'!AA5</f>
        <v>1.5122431610942251</v>
      </c>
      <c r="T6" s="271">
        <f>+'02 (raw)'!AB5</f>
        <v>2230.1999999999998</v>
      </c>
      <c r="U6" s="271">
        <f>+'02 (raw)'!AD5</f>
        <v>0</v>
      </c>
      <c r="V6" s="271">
        <f>'02 (raw)'!AE5</f>
        <v>6</v>
      </c>
      <c r="W6" s="272">
        <f>+'02 (raw)'!AF5/'02 (raw)'!AC5</f>
        <v>0.93387866394001373</v>
      </c>
      <c r="X6" s="267">
        <f>+'02 (raw)'!AG5</f>
        <v>95.307305789169661</v>
      </c>
      <c r="Y6" s="267">
        <f>+'02 (raw)'!AH5</f>
        <v>16.177600000000002</v>
      </c>
      <c r="Z6" s="265">
        <f>+'02 (raw)'!AI5</f>
        <v>0.19714181018688165</v>
      </c>
      <c r="AA6" s="273">
        <f>'02 (raw)'!AJ5/'02 (raw)'!AK5</f>
        <v>2.3299646163540304</v>
      </c>
      <c r="AB6" s="267">
        <f>'02 (raw)'!AL5</f>
        <v>1.938884655589928</v>
      </c>
      <c r="AC6" s="274">
        <f>+'02 (raw)'!AM5/('02 (raw)'!D5/100000)</f>
        <v>9.8158565549176924</v>
      </c>
      <c r="AD6" s="265">
        <f>+'02 (raw)'!AN5/'02 (raw)'!E5</f>
        <v>0.38310771855589149</v>
      </c>
      <c r="AE6" s="275">
        <f>+'02 (raw)'!AO5</f>
        <v>0.61108360291366826</v>
      </c>
      <c r="AF6" s="276">
        <f>+'02 (raw)'!AP5</f>
        <v>4.3</v>
      </c>
      <c r="AG6" s="266">
        <f>+'02 (raw)'!AQ5</f>
        <v>77.3</v>
      </c>
      <c r="AH6" s="266">
        <f>+'02 (raw)'!AR5</f>
        <v>57.3</v>
      </c>
      <c r="AI6" s="266">
        <f>+'02 (raw)'!AS5</f>
        <v>1.4117410129896285E-2</v>
      </c>
      <c r="AJ6" s="266">
        <f>+'02 (raw)'!AT5</f>
        <v>504.73</v>
      </c>
      <c r="AK6" s="265">
        <f>+'02 (raw)'!AU5/'02 (raw)'!E5</f>
        <v>7.4117650127959969E-2</v>
      </c>
      <c r="AL6" s="278">
        <f>+'02 (raw)'!AV5</f>
        <v>1.7271581987317899</v>
      </c>
      <c r="AM6" s="279">
        <f>+'02 (raw)'!AW5/'02 (raw)'!G5</f>
        <v>4.8429641970218528E-3</v>
      </c>
      <c r="AN6" s="273">
        <f>'02 (raw)'!AX5</f>
        <v>64.446004658615962</v>
      </c>
      <c r="AO6" s="279">
        <f>+'02 (raw)'!AY5</f>
        <v>2.7931962338859972E-2</v>
      </c>
      <c r="AP6" s="268">
        <f>+'02 (raw)'!AZ5</f>
        <v>13.7</v>
      </c>
      <c r="AQ6" s="268">
        <f>('02 (raw)'!H5*1000)/'02 (raw)'!D5</f>
        <v>76024.062205240261</v>
      </c>
      <c r="AR6" s="268">
        <f>'02 (raw)'!E5/'02 (raw)'!D5</f>
        <v>0.38790140022687786</v>
      </c>
      <c r="AS6" s="275">
        <f>+'02 (raw)'!BA5</f>
        <v>3.6739735604626444</v>
      </c>
      <c r="AT6" s="268">
        <f>+'02 (raw)'!BB5</f>
        <v>0</v>
      </c>
      <c r="AU6" s="275">
        <f>+'02 (raw)'!BC5</f>
        <v>66.599999999999994</v>
      </c>
      <c r="AV6" s="275">
        <f>+'02 (raw)'!BD5</f>
        <v>0</v>
      </c>
      <c r="AW6" s="268">
        <f>+'02 (raw)'!BE5</f>
        <v>24.08</v>
      </c>
      <c r="AX6" s="280">
        <f>'02 (raw)'!BG5</f>
        <v>12.704452653944069</v>
      </c>
      <c r="AY6" s="280">
        <f>'10 (raw)'!BH5*10</f>
        <v>7.6049999999999995</v>
      </c>
      <c r="AZ6" s="265">
        <f>+'02 (raw)'!BI5/'02 (raw)'!G5</f>
        <v>1.7315189694879905E-2</v>
      </c>
      <c r="BA6" s="268">
        <f>1/('02 (raw)'!BJ5/'02 (raw)'!G5)</f>
        <v>1.9352727178209925</v>
      </c>
      <c r="BB6" s="268">
        <f>+'02 (raw)'!BJ5/'02 (raw)'!E5</f>
        <v>95.55545666236705</v>
      </c>
      <c r="BC6" s="281">
        <f>+'02 (raw)'!BK5/'02 (raw)'!BF5</f>
        <v>3.2587717930324671</v>
      </c>
      <c r="BD6" s="265">
        <f>+'02 (raw)'!BL5/'02 (raw)'!BO5</f>
        <v>0.15028263856045762</v>
      </c>
      <c r="BE6" s="268">
        <f>+'02 (raw)'!BM5</f>
        <v>29.4</v>
      </c>
      <c r="BF6" s="265">
        <f>+'02 (raw)'!BN5/'02 (raw)'!BO5</f>
        <v>6.4864986600004504E-2</v>
      </c>
      <c r="BG6" s="279">
        <f>+'02 (raw)'!BP5/('02 (raw)'!G5/1000)</f>
        <v>0.11359763930030414</v>
      </c>
      <c r="BH6" s="267">
        <f>+'02 (raw)'!BQ5</f>
        <v>8.5201793721973083</v>
      </c>
      <c r="BI6" s="267">
        <f>+'02 (raw)'!BR5</f>
        <v>7.3760818253343832</v>
      </c>
      <c r="BJ6" s="267">
        <f>+'02 (raw)'!BS5</f>
        <v>0.97330100000000019</v>
      </c>
      <c r="BK6" s="264">
        <f>+'02 (raw)'!BT5/('02 (raw)'!E5/1000)</f>
        <v>29.077305562149938</v>
      </c>
      <c r="BL6" s="268">
        <f>+'02 (raw)'!BU5</f>
        <v>11</v>
      </c>
      <c r="BM6" s="281">
        <f>+'02 (raw)'!BV5/('02 (raw)'!D5/1000)</f>
        <v>4.6063689729881796</v>
      </c>
      <c r="BN6" s="264">
        <f>'02 (raw)'!BW5/('02 (raw)'!E5/1000)</f>
        <v>52.817075938568784</v>
      </c>
      <c r="BO6" s="264">
        <f>'02 (raw)'!BX5/('02 (raw)'!D5/10000)</f>
        <v>0.57372330358682289</v>
      </c>
      <c r="BP6" s="264">
        <f>+'02 (raw)'!BY5/('02 (raw)'!D5/100000)</f>
        <v>7.1848022206098578</v>
      </c>
      <c r="BQ6" s="267">
        <f>+'02 (raw)'!BZ5/('02 (raw)'!G5/1000)</f>
        <v>3.6787201183267859</v>
      </c>
      <c r="BR6" s="267">
        <f>+'02 (raw)'!CA5</f>
        <v>1.7777777777777779</v>
      </c>
      <c r="BS6" s="282">
        <f>+'02 (raw)'!CB5</f>
        <v>80.172179760000006</v>
      </c>
      <c r="BT6" s="283">
        <f>+'02 (raw)'!CC5</f>
        <v>0.1205</v>
      </c>
      <c r="BU6" s="283">
        <f>+'02 (raw)'!CD5</f>
        <v>0.13766666666666666</v>
      </c>
      <c r="BV6" s="284">
        <f>+'02 (raw)'!CE5</f>
        <v>38.67</v>
      </c>
      <c r="BW6" s="284">
        <f>+'02 (raw)'!CF5</f>
        <v>69.05</v>
      </c>
      <c r="BX6" s="265">
        <f>+'02 (raw)'!CG5</f>
        <v>0.91539025661977624</v>
      </c>
      <c r="BY6" s="278">
        <f>+'02 (raw)'!CH5/('02 (raw)'!G5/1000)</f>
        <v>0</v>
      </c>
      <c r="BZ6" s="268">
        <f>+'02 (raw)'!CI5</f>
        <v>2.6795558626338054</v>
      </c>
      <c r="CA6" s="280">
        <f>+'02 (raw)'!CJ5</f>
        <v>22.055073981085044</v>
      </c>
      <c r="CB6" s="268">
        <f>+'02 (raw)'!CK5</f>
        <v>4.2</v>
      </c>
      <c r="CC6" s="265">
        <f>+'02 (raw)'!CL5/'02 (raw)'!E5</f>
        <v>0.23088361512353811</v>
      </c>
      <c r="CD6" s="265">
        <f>+'02 (raw)'!CM5</f>
        <v>1.1449548135818259E-3</v>
      </c>
      <c r="CE6" s="265">
        <f>+'02 (raw)'!CN5/'02 (raw)'!G5</f>
        <v>2.4927551327458265E-2</v>
      </c>
      <c r="CF6" s="265">
        <f>('02 (raw)'!CO5+'02 (raw)'!CP5)/'02 (raw)'!CX5</f>
        <v>1.1524731744448551</v>
      </c>
      <c r="CG6" s="268">
        <f>+'02 (raw)'!CQ5/('02 (raw)'!CX5/1000000)</f>
        <v>1.4345134594101385</v>
      </c>
      <c r="CH6" s="281">
        <f>+'02 (raw)'!CR5/('02 (raw)'!D5/1000)</f>
        <v>0.27727264907705651</v>
      </c>
      <c r="CI6" s="273">
        <f>('02 (raw)'!CS5-'01 (raw)'!CS5)/'01 (raw)'!CS5</f>
        <v>8.9241356570804523E-2</v>
      </c>
      <c r="CJ6" s="273">
        <f>('04 (raw)'!CT5-'03 (raw)'!CT5)/'03 (raw)'!CT5</f>
        <v>0.11521814136791601</v>
      </c>
      <c r="CK6" s="285">
        <f>+'02 (raw)'!CU5/('02 (raw)'!D5/1000000)</f>
        <v>2.0238879494675657</v>
      </c>
      <c r="CL6" s="268">
        <f>+'02 (raw)'!CV5/('02 (raw)'!I5/1000)</f>
        <v>0.68447538378839501</v>
      </c>
      <c r="CM6" s="268">
        <f>+'02 (raw)'!CW5/('02 (raw)'!E5/10000)</f>
        <v>1.0695940499265633</v>
      </c>
    </row>
    <row r="7" spans="1:91">
      <c r="A7" s="263" t="s">
        <v>331</v>
      </c>
      <c r="B7" s="264">
        <f>'02 (raw)'!B6</f>
        <v>3374.829629476008</v>
      </c>
      <c r="C7" s="265">
        <f>'02 (raw)'!C6</f>
        <v>0.26256499391141525</v>
      </c>
      <c r="D7" s="266">
        <f>+'02 (raw)'!J6/('02 (raw)'!D6/100000)</f>
        <v>3569.090631025429</v>
      </c>
      <c r="E7" s="266">
        <f>+'02 (raw)'!K6</f>
        <v>62</v>
      </c>
      <c r="F7" s="267">
        <f>+'02 (raw)'!L6</f>
        <v>3.45</v>
      </c>
      <c r="G7" s="267">
        <f>+'02 (raw)'!M6</f>
        <v>2.7800000000000002</v>
      </c>
      <c r="H7" s="267">
        <f>+'02 (raw)'!N6</f>
        <v>2.77</v>
      </c>
      <c r="I7" s="267">
        <f>+'02 (raw)'!O6</f>
        <v>3.5350000000000001</v>
      </c>
      <c r="J7" s="267">
        <f>+'02 (raw)'!P6</f>
        <v>0.47266666666666662</v>
      </c>
      <c r="K7" s="268">
        <f>+'02 (raw)'!Q6/('02 (raw)'!E6)*100000</f>
        <v>4.0538657410339898</v>
      </c>
      <c r="L7" s="268">
        <f>+'02 (raw)'!R6/('02 (raw)'!D6/100000)</f>
        <v>15.257868700858586</v>
      </c>
      <c r="M7" s="265">
        <f>+'02 (raw)'!S6/'02 (raw)'!U6</f>
        <v>1.1220771110905126E-2</v>
      </c>
      <c r="N7" s="265">
        <f>+'02 (raw)'!T6</f>
        <v>0.11040769052426998</v>
      </c>
      <c r="O7" s="268">
        <f>'02 (raw)'!V6</f>
        <v>10</v>
      </c>
      <c r="P7" s="270">
        <f>+'02 (raw)'!X6/('02 (raw)'!F6/'02 (raw)'!W6)</f>
        <v>554.05659631565709</v>
      </c>
      <c r="Q7" s="268">
        <f>+'02 (raw)'!Y6/('02 (raw)'!I6/10000)</f>
        <v>2.8118983342895625</v>
      </c>
      <c r="R7" s="271">
        <f>+'02 (raw)'!Z6</f>
        <v>4935.8738027663421</v>
      </c>
      <c r="S7" s="271">
        <f>+'02 (raw)'!AA6</f>
        <v>0.62892593426890409</v>
      </c>
      <c r="T7" s="271">
        <f>+'02 (raw)'!AB6</f>
        <v>3897</v>
      </c>
      <c r="U7" s="271">
        <f>+'02 (raw)'!AD6</f>
        <v>1</v>
      </c>
      <c r="V7" s="271">
        <f>'02 (raw)'!AE6</f>
        <v>3</v>
      </c>
      <c r="W7" s="272">
        <f>+'02 (raw)'!AF6/'02 (raw)'!AC6</f>
        <v>0.82437903916530397</v>
      </c>
      <c r="X7" s="267">
        <f>+'02 (raw)'!AG6</f>
        <v>85.022696074545863</v>
      </c>
      <c r="Y7" s="267">
        <f>+'02 (raw)'!AH6</f>
        <v>14.6373</v>
      </c>
      <c r="Z7" s="265">
        <f>+'02 (raw)'!AI6</f>
        <v>0.17308948399738733</v>
      </c>
      <c r="AA7" s="273">
        <f>'02 (raw)'!AJ6/'02 (raw)'!AK6</f>
        <v>0.55160254098117179</v>
      </c>
      <c r="AB7" s="267">
        <f>'02 (raw)'!AL6</f>
        <v>1.0751973517771307</v>
      </c>
      <c r="AC7" s="274">
        <f>+'02 (raw)'!AM6/('02 (raw)'!D6/100000)</f>
        <v>4.5380546253139116</v>
      </c>
      <c r="AD7" s="265">
        <f>+'02 (raw)'!AN6/'02 (raw)'!E6</f>
        <v>0.33553508916393243</v>
      </c>
      <c r="AE7" s="275">
        <f>+'02 (raw)'!AO6</f>
        <v>0.59206125193079151</v>
      </c>
      <c r="AF7" s="276">
        <f>+'02 (raw)'!AP6</f>
        <v>2.9</v>
      </c>
      <c r="AG7" s="266">
        <f>+'02 (raw)'!AQ6</f>
        <v>76.400000000000006</v>
      </c>
      <c r="AH7" s="266">
        <f>+'02 (raw)'!AR6</f>
        <v>52.9</v>
      </c>
      <c r="AI7" s="266">
        <f>+'02 (raw)'!AS6</f>
        <v>3.1712147148659081E-2</v>
      </c>
      <c r="AJ7" s="266">
        <f>+'02 (raw)'!AT6</f>
        <v>495.94</v>
      </c>
      <c r="AK7" s="265">
        <f>+'02 (raw)'!AU6/'02 (raw)'!E6</f>
        <v>7.5682295163653712E-2</v>
      </c>
      <c r="AL7" s="278">
        <f>+'02 (raw)'!AV6</f>
        <v>3.1389847135436346</v>
      </c>
      <c r="AM7" s="279">
        <f>+'02 (raw)'!AW6/'02 (raw)'!G6</f>
        <v>9.7742403769654294E-3</v>
      </c>
      <c r="AN7" s="273">
        <f>'02 (raw)'!AX6</f>
        <v>54.824507191840397</v>
      </c>
      <c r="AO7" s="279">
        <f>+'02 (raw)'!AY6</f>
        <v>2.4858488260963152E-3</v>
      </c>
      <c r="AP7" s="268">
        <f>+'02 (raw)'!AZ6</f>
        <v>33.1</v>
      </c>
      <c r="AQ7" s="268">
        <f>('02 (raw)'!H6*1000)/'02 (raw)'!D6</f>
        <v>75441.461391921723</v>
      </c>
      <c r="AR7" s="268">
        <f>'02 (raw)'!E6/'02 (raw)'!D6</f>
        <v>0.42309498184063493</v>
      </c>
      <c r="AS7" s="275">
        <f>+'02 (raw)'!BA6</f>
        <v>9.7509644672493554</v>
      </c>
      <c r="AT7" s="268">
        <v>0</v>
      </c>
      <c r="AU7" s="275">
        <f>+'02 (raw)'!BC6</f>
        <v>36.6</v>
      </c>
      <c r="AV7" s="275">
        <f>+'02 (raw)'!BD6</f>
        <v>42.9</v>
      </c>
      <c r="AW7" s="268">
        <f>+'02 (raw)'!BE6</f>
        <v>32.06</v>
      </c>
      <c r="AX7" s="280">
        <f>'02 (raw)'!BG6</f>
        <v>23.554001629258</v>
      </c>
      <c r="AY7" s="280">
        <f>'10 (raw)'!BH6*10</f>
        <v>7.7633333333333336</v>
      </c>
      <c r="AZ7" s="265">
        <f>+'02 (raw)'!BI6/'02 (raw)'!G6</f>
        <v>2.2784403475803152E-2</v>
      </c>
      <c r="BA7" s="268">
        <f>1/('02 (raw)'!BJ6/'02 (raw)'!G6)</f>
        <v>2.4251420148446994</v>
      </c>
      <c r="BB7" s="268">
        <f>+'02 (raw)'!BJ6/'02 (raw)'!E6</f>
        <v>70.813338573810071</v>
      </c>
      <c r="BC7" s="281">
        <f>+'02 (raw)'!BK6/'02 (raw)'!BF6</f>
        <v>4.2162100578210593</v>
      </c>
      <c r="BD7" s="265">
        <f>+'02 (raw)'!BL6/'02 (raw)'!BO6</f>
        <v>0.20742936958520553</v>
      </c>
      <c r="BE7" s="268">
        <f>+'02 (raw)'!BM6</f>
        <v>48.9</v>
      </c>
      <c r="BF7" s="265">
        <f>+'02 (raw)'!BN6/'02 (raw)'!BO6</f>
        <v>0.11019981672120664</v>
      </c>
      <c r="BG7" s="279">
        <f>+'02 (raw)'!BP6/('02 (raw)'!G6/1000)</f>
        <v>0.15640400965956272</v>
      </c>
      <c r="BH7" s="267">
        <f>+'02 (raw)'!BQ6</f>
        <v>14.064697609001406</v>
      </c>
      <c r="BI7" s="267">
        <f>+'02 (raw)'!BR6</f>
        <v>3.5595874946606192</v>
      </c>
      <c r="BJ7" s="267">
        <f>+'02 (raw)'!BS6</f>
        <v>18639.400946000002</v>
      </c>
      <c r="BK7" s="264">
        <f>+'02 (raw)'!BT6/('02 (raw)'!E6/1000)</f>
        <v>43.988666067032355</v>
      </c>
      <c r="BL7" s="268">
        <f>+'02 (raw)'!BU6</f>
        <v>40</v>
      </c>
      <c r="BM7" s="281">
        <f>+'02 (raw)'!BV6/('02 (raw)'!D6/1000)</f>
        <v>4.6284583906843384</v>
      </c>
      <c r="BN7" s="264">
        <f>'02 (raw)'!BW6/('02 (raw)'!E6/1000)</f>
        <v>22.216873371591689</v>
      </c>
      <c r="BO7" s="264">
        <f>'02 (raw)'!BX6/('02 (raw)'!D6/10000)</f>
        <v>5.9906932402385267E-2</v>
      </c>
      <c r="BP7" s="264">
        <f>+'02 (raw)'!BY6/('02 (raw)'!D6/100000)</f>
        <v>8.9331783962872287</v>
      </c>
      <c r="BQ7" s="267">
        <f>+'02 (raw)'!BZ6/('02 (raw)'!G6/1000)</f>
        <v>4.9812381317956032</v>
      </c>
      <c r="BR7" s="267">
        <f>+'02 (raw)'!CA6</f>
        <v>0.69885108880999636</v>
      </c>
      <c r="BS7" s="282">
        <f>+'02 (raw)'!CB6</f>
        <v>56.054464289999999</v>
      </c>
      <c r="BT7" s="283">
        <f>+'02 (raw)'!CC6</f>
        <v>0.48249999999999998</v>
      </c>
      <c r="BU7" s="283">
        <f>+'02 (raw)'!CD6</f>
        <v>0.52799999999999991</v>
      </c>
      <c r="BV7" s="284">
        <f>+'02 (raw)'!CE6</f>
        <v>36.44</v>
      </c>
      <c r="BW7" s="284">
        <f>+'02 (raw)'!CF6</f>
        <v>59.52</v>
      </c>
      <c r="BX7" s="265">
        <f>+'02 (raw)'!CG6</f>
        <v>0.87243059993563399</v>
      </c>
      <c r="BY7" s="278">
        <f>+'02 (raw)'!CH6/('02 (raw)'!G6/1000)</f>
        <v>0</v>
      </c>
      <c r="BZ7" s="268">
        <f>+'02 (raw)'!CI6</f>
        <v>4.8491793918112508E-2</v>
      </c>
      <c r="CA7" s="280">
        <f>+'02 (raw)'!CJ6</f>
        <v>0</v>
      </c>
      <c r="CB7" s="268">
        <f>+'02 (raw)'!CK6</f>
        <v>5.85</v>
      </c>
      <c r="CC7" s="265">
        <f>+'02 (raw)'!CL6/'02 (raw)'!E6</f>
        <v>0.17874338607581575</v>
      </c>
      <c r="CD7" s="265">
        <f>+'02 (raw)'!CM6</f>
        <v>5.0969154683251909E-2</v>
      </c>
      <c r="CE7" s="265">
        <f>+'02 (raw)'!CN6/'02 (raw)'!G6</f>
        <v>4.266384873330685E-2</v>
      </c>
      <c r="CF7" s="265">
        <f>('02 (raw)'!CO6+'02 (raw)'!CP6)/'02 (raw)'!CX6</f>
        <v>1.8605043355530821</v>
      </c>
      <c r="CG7" s="268">
        <f>+'02 (raw)'!CQ6/('02 (raw)'!CX6/1000000)</f>
        <v>46.186231456912708</v>
      </c>
      <c r="CH7" s="281">
        <f>+'02 (raw)'!CR6/('02 (raw)'!D6/1000)</f>
        <v>0.25834751922062665</v>
      </c>
      <c r="CI7" s="273">
        <f>('02 (raw)'!CS6-'01 (raw)'!CS6)/'01 (raw)'!CS6</f>
        <v>9.2947397596261305E-2</v>
      </c>
      <c r="CJ7" s="273">
        <f>('04 (raw)'!CT6-'03 (raw)'!CT6)/'03 (raw)'!CT6</f>
        <v>0.12702611291716856</v>
      </c>
      <c r="CK7" s="285">
        <f>+'02 (raw)'!CU6/('02 (raw)'!D6/1000000)</f>
        <v>2.1439628151089347</v>
      </c>
      <c r="CL7" s="268">
        <f>+'02 (raw)'!CV6/('02 (raw)'!I6/1000)</f>
        <v>1.0585970199678354</v>
      </c>
      <c r="CM7" s="268">
        <f>+'02 (raw)'!CW6/('02 (raw)'!E6/10000)</f>
        <v>2.4998838736376268</v>
      </c>
    </row>
    <row r="8" spans="1:91">
      <c r="A8" s="263" t="s">
        <v>218</v>
      </c>
      <c r="B8" s="264">
        <f>'02 (raw)'!B7</f>
        <v>723.36571915814341</v>
      </c>
      <c r="C8" s="265">
        <f>'02 (raw)'!C7</f>
        <v>0.26368239100512736</v>
      </c>
      <c r="D8" s="266">
        <f>+'02 (raw)'!J7/('02 (raw)'!D7/100000)</f>
        <v>3025.4449151134959</v>
      </c>
      <c r="E8" s="266">
        <f>+'02 (raw)'!K7</f>
        <v>22</v>
      </c>
      <c r="F8" s="267">
        <f>+'02 (raw)'!L7</f>
        <v>2.6399999999999997</v>
      </c>
      <c r="G8" s="267">
        <f>+'02 (raw)'!M7</f>
        <v>2.58</v>
      </c>
      <c r="H8" s="267">
        <f>+'02 (raw)'!N7</f>
        <v>2.5750000000000002</v>
      </c>
      <c r="I8" s="267">
        <f>+'02 (raw)'!O7</f>
        <v>2.7650000000000001</v>
      </c>
      <c r="J8" s="267">
        <f>+'02 (raw)'!P7</f>
        <v>0.67666666666666664</v>
      </c>
      <c r="K8" s="268">
        <f>+'02 (raw)'!Q7/('02 (raw)'!E7)*100000</f>
        <v>17.654725494981385</v>
      </c>
      <c r="L8" s="268">
        <f>+'02 (raw)'!R7/('02 (raw)'!D7/100000)</f>
        <v>7.0858696687134497</v>
      </c>
      <c r="M8" s="265">
        <f>+'02 (raw)'!S7/'02 (raw)'!U7</f>
        <v>9.8890253574388225E-4</v>
      </c>
      <c r="N8" s="265">
        <f>+'02 (raw)'!T7</f>
        <v>0.11040769052426998</v>
      </c>
      <c r="O8" s="268">
        <f>'02 (raw)'!V7</f>
        <v>0</v>
      </c>
      <c r="P8" s="270">
        <f>+'02 (raw)'!X7/('02 (raw)'!F7/'02 (raw)'!W7)</f>
        <v>298.32744614094645</v>
      </c>
      <c r="Q8" s="268">
        <f>+'02 (raw)'!Y7/('02 (raw)'!I7/10000)</f>
        <v>1.8409946381363156</v>
      </c>
      <c r="R8" s="271">
        <f>+'02 (raw)'!Z7</f>
        <v>4546.5269086688695</v>
      </c>
      <c r="S8" s="271">
        <f>+'02 (raw)'!AA7</f>
        <v>0.67947708793886064</v>
      </c>
      <c r="T8" s="271">
        <f>+'02 (raw)'!AB7</f>
        <v>758.5</v>
      </c>
      <c r="U8" s="271">
        <f>+'02 (raw)'!AD7</f>
        <v>0.5</v>
      </c>
      <c r="V8" s="271">
        <f>'02 (raw)'!AE7</f>
        <v>9</v>
      </c>
      <c r="W8" s="272">
        <f>+'02 (raw)'!AF7/'02 (raw)'!AC7</f>
        <v>0.29504597227940166</v>
      </c>
      <c r="X8" s="267">
        <f>+'02 (raw)'!AG7</f>
        <v>84.57219302502574</v>
      </c>
      <c r="Y8" s="267">
        <f>+'02 (raw)'!AH7</f>
        <v>14.930300000000001</v>
      </c>
      <c r="Z8" s="265">
        <f>+'02 (raw)'!AI7</f>
        <v>0.19567966280295046</v>
      </c>
      <c r="AA8" s="273">
        <f>'02 (raw)'!AJ7/'02 (raw)'!AK7</f>
        <v>0.96202297575295292</v>
      </c>
      <c r="AB8" s="267">
        <f>'02 (raw)'!AL7</f>
        <v>2.3626946676616409</v>
      </c>
      <c r="AC8" s="274">
        <f>+'02 (raw)'!AM7/('02 (raw)'!D7/100000)</f>
        <v>5.0929688243877926</v>
      </c>
      <c r="AD8" s="265">
        <f>+'02 (raw)'!AN7/'02 (raw)'!E7</f>
        <v>0.38388123562308202</v>
      </c>
      <c r="AE8" s="275">
        <f>+'02 (raw)'!AO7</f>
        <v>0.56443937546702327</v>
      </c>
      <c r="AF8" s="276">
        <f>+'02 (raw)'!AP7</f>
        <v>3.8</v>
      </c>
      <c r="AG8" s="266">
        <f>+'02 (raw)'!AQ7</f>
        <v>88.9</v>
      </c>
      <c r="AH8" s="266">
        <f>+'02 (raw)'!AR7</f>
        <v>54.7</v>
      </c>
      <c r="AI8" s="266">
        <f>+'02 (raw)'!AS7</f>
        <v>5.927566878125734E-3</v>
      </c>
      <c r="AJ8" s="266">
        <f>+'02 (raw)'!AT7</f>
        <v>509.25</v>
      </c>
      <c r="AK8" s="265">
        <f>+'02 (raw)'!AU7/'02 (raw)'!E7</f>
        <v>6.5987132820653951E-2</v>
      </c>
      <c r="AL8" s="278">
        <f>+'02 (raw)'!AV7</f>
        <v>13.391207697404484</v>
      </c>
      <c r="AM8" s="279">
        <f>+'02 (raw)'!AW7/'02 (raw)'!G7</f>
        <v>1.9817781406547875E-2</v>
      </c>
      <c r="AN8" s="273">
        <f>'02 (raw)'!AX7</f>
        <v>52.090844375043055</v>
      </c>
      <c r="AO8" s="279">
        <f>+'02 (raw)'!AY7</f>
        <v>3.3441676410113752E-2</v>
      </c>
      <c r="AP8" s="268">
        <f>+'02 (raw)'!AZ7</f>
        <v>48.5</v>
      </c>
      <c r="AQ8" s="268">
        <f>('02 (raw)'!H7*1000)/'02 (raw)'!D7</f>
        <v>79911.102914077172</v>
      </c>
      <c r="AR8" s="268">
        <f>'02 (raw)'!E7/'02 (raw)'!D7</f>
        <v>0.42644313700307573</v>
      </c>
      <c r="AS8" s="275">
        <f>+'02 (raw)'!BA7</f>
        <v>8.1844994642496012</v>
      </c>
      <c r="AT8" s="268">
        <v>0</v>
      </c>
      <c r="AU8" s="275">
        <f>+'02 (raw)'!BC7</f>
        <v>66.900000000000006</v>
      </c>
      <c r="AV8" s="275">
        <f>+'02 (raw)'!BD7</f>
        <v>57.7</v>
      </c>
      <c r="AW8" s="268">
        <f>+'02 (raw)'!BE7</f>
        <v>32.450000000000003</v>
      </c>
      <c r="AX8" s="280">
        <f>'02 (raw)'!BG7</f>
        <v>37.056790917120402</v>
      </c>
      <c r="AY8" s="280">
        <f>'10 (raw)'!BH7*10</f>
        <v>7.9649999999999999</v>
      </c>
      <c r="AZ8" s="265">
        <f>+'02 (raw)'!BI7/'02 (raw)'!G7</f>
        <v>2.1973658957967435E-2</v>
      </c>
      <c r="BA8" s="268">
        <f>1/('02 (raw)'!BJ7/'02 (raw)'!G7)</f>
        <v>2.0620462156689245</v>
      </c>
      <c r="BB8" s="268">
        <f>+'02 (raw)'!BJ7/'02 (raw)'!E7</f>
        <v>87.649978489047371</v>
      </c>
      <c r="BC8" s="281">
        <f>+'02 (raw)'!BK7/'02 (raw)'!BF7</f>
        <v>0.99400438974244987</v>
      </c>
      <c r="BD8" s="265">
        <f>+'02 (raw)'!BL7/'02 (raw)'!BO7</f>
        <v>0.18233436980603912</v>
      </c>
      <c r="BE8" s="268">
        <f>+'02 (raw)'!BM7</f>
        <v>43.5</v>
      </c>
      <c r="BF8" s="265">
        <f>+'02 (raw)'!BN7/'02 (raw)'!BO7</f>
        <v>0.13050808369185746</v>
      </c>
      <c r="BG8" s="279">
        <f>+'02 (raw)'!BP7/('02 (raw)'!G7/1000)</f>
        <v>0.14134809783264685</v>
      </c>
      <c r="BH8" s="267">
        <f>+'02 (raw)'!BQ7</f>
        <v>3.0116779348494163</v>
      </c>
      <c r="BI8" s="267">
        <f>+'02 (raw)'!BR7</f>
        <v>8.6667504452543049</v>
      </c>
      <c r="BJ8" s="267">
        <f>+'02 (raw)'!BS7</f>
        <v>12780.778824999999</v>
      </c>
      <c r="BK8" s="264">
        <f>+'02 (raw)'!BT7/('02 (raw)'!E7/1000)</f>
        <v>288.5249476848943</v>
      </c>
      <c r="BL8" s="268">
        <f>+'02 (raw)'!BU7</f>
        <v>47</v>
      </c>
      <c r="BM8" s="281">
        <f>+'02 (raw)'!BV7/('02 (raw)'!D7/1000)</f>
        <v>13.443223362112297</v>
      </c>
      <c r="BN8" s="264">
        <f>'02 (raw)'!BW7/('02 (raw)'!E7/1000)</f>
        <v>23.262697122799</v>
      </c>
      <c r="BO8" s="264">
        <f>'02 (raw)'!BX7/('02 (raw)'!D7/10000)</f>
        <v>1.6112507729626862</v>
      </c>
      <c r="BP8" s="264">
        <f>+'02 (raw)'!BY7/('02 (raw)'!D7/100000)</f>
        <v>12.178838493101242</v>
      </c>
      <c r="BQ8" s="267">
        <f>+'02 (raw)'!BZ7/('02 (raw)'!G7/1000)</f>
        <v>5.6447063201404761</v>
      </c>
      <c r="BR8" s="267">
        <f>+'02 (raw)'!CA7</f>
        <v>0.67619652975940925</v>
      </c>
      <c r="BS8" s="282">
        <f>+'02 (raw)'!CB7</f>
        <v>51.394196430000001</v>
      </c>
      <c r="BT8" s="283">
        <f>+'02 (raw)'!CC7</f>
        <v>0.33599999999999997</v>
      </c>
      <c r="BU8" s="283">
        <f>+'02 (raw)'!CD7</f>
        <v>0.65466666666666662</v>
      </c>
      <c r="BV8" s="284">
        <f>+'02 (raw)'!CE7</f>
        <v>21.59</v>
      </c>
      <c r="BW8" s="284">
        <f>+'02 (raw)'!CF7</f>
        <v>0</v>
      </c>
      <c r="BX8" s="265">
        <f>+'02 (raw)'!CG7</f>
        <v>0.88390265146110714</v>
      </c>
      <c r="BY8" s="278">
        <f>+'02 (raw)'!CH7/('02 (raw)'!G7/1000)</f>
        <v>0</v>
      </c>
      <c r="BZ8" s="268">
        <f>+'02 (raw)'!CI7</f>
        <v>0.43493079352916658</v>
      </c>
      <c r="CA8" s="280">
        <f>+'02 (raw)'!CJ7</f>
        <v>0</v>
      </c>
      <c r="CB8" s="268">
        <f>+'02 (raw)'!CK7</f>
        <v>3.0999999999999996</v>
      </c>
      <c r="CC8" s="265">
        <f>+'02 (raw)'!CL7/'02 (raw)'!E7</f>
        <v>0.18990772809645712</v>
      </c>
      <c r="CD8" s="265">
        <f>+'02 (raw)'!CM7</f>
        <v>9.6986151972524789E-2</v>
      </c>
      <c r="CE8" s="265">
        <f>+'02 (raw)'!CN7/'02 (raw)'!G7</f>
        <v>0.10591387099698651</v>
      </c>
      <c r="CF8" s="265">
        <f>('02 (raw)'!CO7+'02 (raw)'!CP7)/'02 (raw)'!CX7</f>
        <v>6.723422971368688E-2</v>
      </c>
      <c r="CG8" s="268">
        <f>+'02 (raw)'!CQ7/('02 (raw)'!CX7/1000000)</f>
        <v>71.655113924402997</v>
      </c>
      <c r="CH8" s="281">
        <f>+'02 (raw)'!CR7/('02 (raw)'!D7/1000)</f>
        <v>0.75730232084374993</v>
      </c>
      <c r="CI8" s="273">
        <f>('02 (raw)'!CS7-'01 (raw)'!CS7)/'01 (raw)'!CS7</f>
        <v>0.14702635441292938</v>
      </c>
      <c r="CJ8" s="273">
        <f>('04 (raw)'!CT7-'03 (raw)'!CT7)/'03 (raw)'!CT7</f>
        <v>0.16093726411128825</v>
      </c>
      <c r="CK8" s="285">
        <f>+'02 (raw)'!CU7/('02 (raw)'!D7/1000000)</f>
        <v>0</v>
      </c>
      <c r="CL8" s="268">
        <f>+'02 (raw)'!CV7/('02 (raw)'!I7/1000)</f>
        <v>6.1366487937877176E-2</v>
      </c>
      <c r="CM8" s="268">
        <f>+'02 (raw)'!CW7/('02 (raw)'!E7/10000)</f>
        <v>6.6984105554488202</v>
      </c>
    </row>
    <row r="9" spans="1:91">
      <c r="A9" s="263" t="s">
        <v>219</v>
      </c>
      <c r="B9" s="264">
        <f>'02 (raw)'!B8</f>
        <v>1314.2732387633603</v>
      </c>
      <c r="C9" s="265">
        <f>'02 (raw)'!C8</f>
        <v>0.23934634706460367</v>
      </c>
      <c r="D9" s="266">
        <f>+'02 (raw)'!J8/('02 (raw)'!D8/100000)</f>
        <v>406.54836249025539</v>
      </c>
      <c r="E9" s="266">
        <f>+'02 (raw)'!K8</f>
        <v>37</v>
      </c>
      <c r="F9" s="267">
        <f>+'02 (raw)'!L8</f>
        <v>3.5449999999999999</v>
      </c>
      <c r="G9" s="267">
        <f>+'02 (raw)'!M8</f>
        <v>2.88</v>
      </c>
      <c r="H9" s="267">
        <f>+'02 (raw)'!N8</f>
        <v>3.9550000000000001</v>
      </c>
      <c r="I9" s="267">
        <f>+'02 (raw)'!O8</f>
        <v>2.4500000000000002</v>
      </c>
      <c r="J9" s="267">
        <f>+'02 (raw)'!P8</f>
        <v>0.31133333333333341</v>
      </c>
      <c r="K9" s="268">
        <f>+'02 (raw)'!Q8/('02 (raw)'!E8)*100000</f>
        <v>17.226696829637717</v>
      </c>
      <c r="L9" s="268">
        <f>+'02 (raw)'!R8/('02 (raw)'!D8/100000)</f>
        <v>7.5441964173449456</v>
      </c>
      <c r="M9" s="265">
        <f>+'02 (raw)'!S8/'02 (raw)'!U8</f>
        <v>2.0722102906997621E-3</v>
      </c>
      <c r="N9" s="265">
        <f>+'02 (raw)'!T8</f>
        <v>0.32795233152605302</v>
      </c>
      <c r="O9" s="268">
        <f>'02 (raw)'!V8</f>
        <v>41</v>
      </c>
      <c r="P9" s="270">
        <f>+'02 (raw)'!X8/('02 (raw)'!F8/'02 (raw)'!W8)</f>
        <v>198.72294939976095</v>
      </c>
      <c r="Q9" s="268">
        <f>+'02 (raw)'!Y8/('02 (raw)'!I8/10000)</f>
        <v>1.414156347012437</v>
      </c>
      <c r="R9" s="271">
        <f>+'02 (raw)'!Z8</f>
        <v>1261.8246234113162</v>
      </c>
      <c r="S9" s="271">
        <f>+'02 (raw)'!AA8</f>
        <v>2.3816328474802318E-4</v>
      </c>
      <c r="T9" s="271">
        <f>+'02 (raw)'!AB8</f>
        <v>45.5</v>
      </c>
      <c r="U9" s="271">
        <f>+'02 (raw)'!AD8</f>
        <v>0.5</v>
      </c>
      <c r="V9" s="271">
        <f>'02 (raw)'!AE8</f>
        <v>6</v>
      </c>
      <c r="W9" s="272">
        <f>+'02 (raw)'!AF8/'02 (raw)'!AC8</f>
        <v>0.30000517250297415</v>
      </c>
      <c r="X9" s="267">
        <f>+'02 (raw)'!AG8</f>
        <v>69.756964634440266</v>
      </c>
      <c r="Y9" s="267">
        <f>+'02 (raw)'!AH8</f>
        <v>19.269100000000002</v>
      </c>
      <c r="Z9" s="265">
        <f>+'02 (raw)'!AI8</f>
        <v>0.27754292123199031</v>
      </c>
      <c r="AA9" s="273">
        <f>'02 (raw)'!AJ8/'02 (raw)'!AK8</f>
        <v>2.1226710016256094</v>
      </c>
      <c r="AB9" s="267">
        <f>'02 (raw)'!AL8</f>
        <v>1.9433291141716331</v>
      </c>
      <c r="AC9" s="274">
        <f>+'02 (raw)'!AM8/('02 (raw)'!D8/100000)</f>
        <v>8.3824404637166072</v>
      </c>
      <c r="AD9" s="265">
        <f>+'02 (raw)'!AN8/'02 (raw)'!E8</f>
        <v>0.36936638258868498</v>
      </c>
      <c r="AE9" s="275">
        <f>+'02 (raw)'!AO8</f>
        <v>0.53541570897644664</v>
      </c>
      <c r="AF9" s="276">
        <f>+'02 (raw)'!AP8</f>
        <v>10.4</v>
      </c>
      <c r="AG9" s="266">
        <f>+'02 (raw)'!AQ8</f>
        <v>72.3</v>
      </c>
      <c r="AH9" s="266">
        <f>+'02 (raw)'!AR8</f>
        <v>56.7</v>
      </c>
      <c r="AI9" s="266">
        <f>+'02 (raw)'!AS8</f>
        <v>5.4308058940019466E-3</v>
      </c>
      <c r="AJ9" s="266">
        <f>+'02 (raw)'!AT8</f>
        <v>496.65</v>
      </c>
      <c r="AK9" s="265">
        <f>+'02 (raw)'!AU8/'02 (raw)'!E8</f>
        <v>6.5272929383544273E-2</v>
      </c>
      <c r="AL9" s="278">
        <f>+'02 (raw)'!AV8</f>
        <v>2.7693066193411413</v>
      </c>
      <c r="AM9" s="279">
        <f>+'02 (raw)'!AW8/'02 (raw)'!G8</f>
        <v>6.0227266232208152E-5</v>
      </c>
      <c r="AN9" s="273">
        <f>'02 (raw)'!AX8</f>
        <v>60.574402290809957</v>
      </c>
      <c r="AO9" s="279">
        <f>+'02 (raw)'!AY8</f>
        <v>4.425824256542743E-2</v>
      </c>
      <c r="AP9" s="268">
        <f>+'02 (raw)'!AZ8</f>
        <v>0.91781922767784019</v>
      </c>
      <c r="AQ9" s="268">
        <f>('02 (raw)'!H8*1000)/'02 (raw)'!D8</f>
        <v>454952.75717222306</v>
      </c>
      <c r="AR9" s="268">
        <f>'02 (raw)'!E8/'02 (raw)'!D8</f>
        <v>0.42982639965799641</v>
      </c>
      <c r="AS9" s="275">
        <f>+'02 (raw)'!BA8</f>
        <v>7.9915966859399781</v>
      </c>
      <c r="AT9" s="268">
        <v>0</v>
      </c>
      <c r="AU9" s="275">
        <f>+'02 (raw)'!BC8</f>
        <v>66.900000000000006</v>
      </c>
      <c r="AV9" s="275">
        <f>+'02 (raw)'!BD8</f>
        <v>0.2</v>
      </c>
      <c r="AW9" s="268">
        <f>+'02 (raw)'!BE8</f>
        <v>20.96</v>
      </c>
      <c r="AX9" s="280">
        <f>'02 (raw)'!BG8</f>
        <v>2.4684637236493807</v>
      </c>
      <c r="AY9" s="280">
        <f>'10 (raw)'!BH8*10</f>
        <v>6.9733333333333336</v>
      </c>
      <c r="AZ9" s="265">
        <f>+'02 (raw)'!BI8/'02 (raw)'!G8</f>
        <v>1.1283028789492954E-3</v>
      </c>
      <c r="BA9" s="268">
        <f>1/('02 (raw)'!BJ8/'02 (raw)'!G8)</f>
        <v>4.7726662257365282</v>
      </c>
      <c r="BB9" s="268">
        <f>+'02 (raw)'!BJ8/'02 (raw)'!E8</f>
        <v>245.3757618871845</v>
      </c>
      <c r="BC9" s="281">
        <f>+'02 (raw)'!BK8/'02 (raw)'!BF8</f>
        <v>2.0544319542732716</v>
      </c>
      <c r="BD9" s="265">
        <f>+'02 (raw)'!BL8/'02 (raw)'!BO8</f>
        <v>0.19813172875898374</v>
      </c>
      <c r="BE9" s="268">
        <f>+'02 (raw)'!BM8</f>
        <v>11.3</v>
      </c>
      <c r="BF9" s="265">
        <f>+'02 (raw)'!BN8/'02 (raw)'!BO8</f>
        <v>4.9845662031701543E-2</v>
      </c>
      <c r="BG9" s="279">
        <f>+'02 (raw)'!BP8/('02 (raw)'!G8/1000)</f>
        <v>1.2296958849241112E-2</v>
      </c>
      <c r="BH9" s="267">
        <f>+'02 (raw)'!BQ8</f>
        <v>1.6954193932183226</v>
      </c>
      <c r="BI9" s="267">
        <f>+'02 (raw)'!BR8</f>
        <v>4.4012631625276457</v>
      </c>
      <c r="BJ9" s="267">
        <f>+'02 (raw)'!BS8</f>
        <v>48069.702471999997</v>
      </c>
      <c r="BK9" s="264">
        <f>+'02 (raw)'!BT8/('02 (raw)'!E8/1000)</f>
        <v>114.54128231630817</v>
      </c>
      <c r="BL9" s="268">
        <f>+'02 (raw)'!BU8</f>
        <v>10</v>
      </c>
      <c r="BM9" s="281">
        <f>+'02 (raw)'!BV8/('02 (raw)'!D8/1000)</f>
        <v>3.1280473663769133</v>
      </c>
      <c r="BN9" s="264">
        <f>'02 (raw)'!BW8/('02 (raw)'!E8/1000)</f>
        <v>55.593475957381806</v>
      </c>
      <c r="BO9" s="264">
        <f>'02 (raw)'!BX8/('02 (raw)'!D8/10000)</f>
        <v>0.77282404874315114</v>
      </c>
      <c r="BP9" s="264">
        <f>+'02 (raw)'!BY8/('02 (raw)'!D8/100000)</f>
        <v>7.2647817352210584</v>
      </c>
      <c r="BQ9" s="267">
        <f>+'02 (raw)'!BZ8/('02 (raw)'!G8/1000)</f>
        <v>0.40726954133245274</v>
      </c>
      <c r="BR9" s="267">
        <f>+'02 (raw)'!CA8</f>
        <v>0.34645832972439239</v>
      </c>
      <c r="BS9" s="282">
        <f>+'02 (raw)'!CB8</f>
        <v>71.668898810000002</v>
      </c>
      <c r="BT9" s="283">
        <f>+'02 (raw)'!CC8</f>
        <v>0.18925</v>
      </c>
      <c r="BU9" s="283">
        <f>+'02 (raw)'!CD8</f>
        <v>0.11466666666666665</v>
      </c>
      <c r="BV9" s="284">
        <f>+'02 (raw)'!CE8</f>
        <v>31.94</v>
      </c>
      <c r="BW9" s="284">
        <f>+'02 (raw)'!CF8</f>
        <v>57.14</v>
      </c>
      <c r="BX9" s="265">
        <f>+'02 (raw)'!CG8</f>
        <v>0.84467919148526238</v>
      </c>
      <c r="BY9" s="278">
        <f>AVERAGE(BY6:BY8,BY12,BY13,BY15,BY17:BY24,BY31,BY34,BY36,BY37)</f>
        <v>24.98802120663014</v>
      </c>
      <c r="BZ9" s="268">
        <f>+'02 (raw)'!CI8</f>
        <v>0.250977358773253</v>
      </c>
      <c r="CA9" s="280">
        <f>+'02 (raw)'!CJ8</f>
        <v>0</v>
      </c>
      <c r="CB9" s="268">
        <f>+'02 (raw)'!CK8</f>
        <v>6.5</v>
      </c>
      <c r="CC9" s="265">
        <f>+'02 (raw)'!CL8/'02 (raw)'!E8</f>
        <v>0.23756590024117374</v>
      </c>
      <c r="CD9" s="265">
        <f>+'02 (raw)'!CM8</f>
        <v>1.6120775038791584E-3</v>
      </c>
      <c r="CE9" s="265">
        <f>+'02 (raw)'!CN8/'02 (raw)'!G8</f>
        <v>6.6140007574856767E-3</v>
      </c>
      <c r="CF9" s="265">
        <f>('02 (raw)'!CO8+'02 (raw)'!CP8)/'02 (raw)'!CX8</f>
        <v>3.7349407499118824E-2</v>
      </c>
      <c r="CG9" s="268">
        <f>+'02 (raw)'!CQ8/('02 (raw)'!CX8/1000000)</f>
        <v>11.550892483691653</v>
      </c>
      <c r="CH9" s="281">
        <f>+'02 (raw)'!CR8/('02 (raw)'!D8/1000)</f>
        <v>0.29059126940884233</v>
      </c>
      <c r="CI9" s="273">
        <f>('02 (raw)'!CS8-'01 (raw)'!CS8)/'01 (raw)'!CS8</f>
        <v>0.19097378686561806</v>
      </c>
      <c r="CJ9" s="273">
        <f>('04 (raw)'!CT8-'03 (raw)'!CT8)/'03 (raw)'!CT8</f>
        <v>0.11827968784649891</v>
      </c>
      <c r="CK9" s="285">
        <f>+'02 (raw)'!CU8/('02 (raw)'!D8/1000000)</f>
        <v>0</v>
      </c>
      <c r="CL9" s="268">
        <f>+'02 (raw)'!CV8/('02 (raw)'!I8/1000)</f>
        <v>0.18855417960165827</v>
      </c>
      <c r="CM9" s="268">
        <f>+'02 (raw)'!CW8/('02 (raw)'!E8/10000)</f>
        <v>0.65006403130708368</v>
      </c>
    </row>
    <row r="10" spans="1:91">
      <c r="A10" s="263" t="s">
        <v>220</v>
      </c>
      <c r="B10" s="264">
        <f>'02 (raw)'!B9</f>
        <v>2049.1336589694506</v>
      </c>
      <c r="C10" s="265">
        <f>'02 (raw)'!C9</f>
        <v>0.14259054131275187</v>
      </c>
      <c r="D10" s="266">
        <f>+'02 (raw)'!J9/('02 (raw)'!D9/100000)</f>
        <v>864.94010645042954</v>
      </c>
      <c r="E10" s="266">
        <f>+'02 (raw)'!K9</f>
        <v>54</v>
      </c>
      <c r="F10" s="267">
        <f>+'02 (raw)'!L9</f>
        <v>3.17</v>
      </c>
      <c r="G10" s="267">
        <f>+'02 (raw)'!M9</f>
        <v>2.3250000000000002</v>
      </c>
      <c r="H10" s="267">
        <f>+'02 (raw)'!N9</f>
        <v>2.915</v>
      </c>
      <c r="I10" s="267">
        <f>+'02 (raw)'!O9</f>
        <v>0.59</v>
      </c>
      <c r="J10" s="267">
        <f>+'02 (raw)'!P9</f>
        <v>0.37566666666666665</v>
      </c>
      <c r="K10" s="268">
        <f>+'02 (raw)'!Q9/('02 (raw)'!E9)*100000</f>
        <v>6.8525887237485383</v>
      </c>
      <c r="L10" s="268">
        <f>+'02 (raw)'!R9/('02 (raw)'!D9/100000)</f>
        <v>11.53901279494324</v>
      </c>
      <c r="M10" s="265">
        <f>+'02 (raw)'!S9/'02 (raw)'!U9</f>
        <v>2.6084083668266329E-3</v>
      </c>
      <c r="N10" s="265">
        <f>+'02 (raw)'!T9</f>
        <v>0.3279523315260533</v>
      </c>
      <c r="O10" s="268">
        <f>'02 (raw)'!V9</f>
        <v>32</v>
      </c>
      <c r="P10" s="270">
        <f>+'02 (raw)'!X9/('02 (raw)'!F9/'02 (raw)'!W9)</f>
        <v>415.47187334591001</v>
      </c>
      <c r="Q10" s="268">
        <f>+'02 (raw)'!Y9/('02 (raw)'!I9/10000)</f>
        <v>0.61002406082800031</v>
      </c>
      <c r="R10" s="271">
        <f>+'02 (raw)'!Z9</f>
        <v>26570.32069615991</v>
      </c>
      <c r="S10" s="271">
        <f>+'02 (raw)'!AA9</f>
        <v>2.6262621760648537E-2</v>
      </c>
      <c r="T10" s="271">
        <f>+'02 (raw)'!AB9</f>
        <v>113</v>
      </c>
      <c r="U10" s="271">
        <f>+'02 (raw)'!AD9</f>
        <v>0</v>
      </c>
      <c r="V10" s="271">
        <f>'02 (raw)'!AE9</f>
        <v>6</v>
      </c>
      <c r="W10" s="272">
        <f>+'02 (raw)'!AF9/'02 (raw)'!AC9</f>
        <v>0.12427284316981456</v>
      </c>
      <c r="X10" s="267">
        <f>+'02 (raw)'!AG9</f>
        <v>63.759879237950948</v>
      </c>
      <c r="Y10" s="267">
        <f>+'02 (raw)'!AH9</f>
        <v>25.968800000000002</v>
      </c>
      <c r="Z10" s="265">
        <f>+'02 (raw)'!AI9</f>
        <v>0.28029960612126298</v>
      </c>
      <c r="AA10" s="273">
        <f>'02 (raw)'!AJ9/'02 (raw)'!AK9</f>
        <v>4.1149434107040088</v>
      </c>
      <c r="AB10" s="267">
        <f>'02 (raw)'!AL9</f>
        <v>1.0217492171690792</v>
      </c>
      <c r="AC10" s="274">
        <f>+'02 (raw)'!AM9/('02 (raw)'!D9/100000)</f>
        <v>8.4538451634531526</v>
      </c>
      <c r="AD10" s="265">
        <f>+'02 (raw)'!AN9/'02 (raw)'!E9</f>
        <v>0.27082409577500477</v>
      </c>
      <c r="AE10" s="275">
        <f>+'02 (raw)'!AO9</f>
        <v>0.44012759640792953</v>
      </c>
      <c r="AF10" s="276">
        <f>+'02 (raw)'!AP9</f>
        <v>21.1</v>
      </c>
      <c r="AG10" s="266">
        <f>+'02 (raw)'!AQ9</f>
        <v>81.099999999999994</v>
      </c>
      <c r="AH10" s="266">
        <f>+'02 (raw)'!AR9</f>
        <v>60</v>
      </c>
      <c r="AI10" s="266">
        <f>+'02 (raw)'!AS9</f>
        <v>1.0274225489208874E-2</v>
      </c>
      <c r="AJ10" s="266">
        <f>+'02 (raw)'!AT9</f>
        <v>484.92</v>
      </c>
      <c r="AK10" s="265">
        <f>+'02 (raw)'!AU9/'02 (raw)'!E9</f>
        <v>7.837864295709358E-3</v>
      </c>
      <c r="AL10" s="278">
        <f>+'02 (raw)'!AV9</f>
        <v>5.9614714676292575</v>
      </c>
      <c r="AM10" s="279">
        <f>+'02 (raw)'!AW9/'02 (raw)'!G9</f>
        <v>3.9722450274973821E-3</v>
      </c>
      <c r="AN10" s="273">
        <f>'02 (raw)'!AX9</f>
        <v>67.775581435915981</v>
      </c>
      <c r="AO10" s="279">
        <f>+'02 (raw)'!AY9</f>
        <v>2.3627837249142858E-2</v>
      </c>
      <c r="AP10" s="268">
        <f>+'02 (raw)'!AZ9</f>
        <v>10.8</v>
      </c>
      <c r="AQ10" s="268">
        <f>('02 (raw)'!H9*1000)/'02 (raw)'!D9</f>
        <v>33878.528465476244</v>
      </c>
      <c r="AR10" s="268">
        <f>'02 (raw)'!E9/'02 (raw)'!D9</f>
        <v>0.42185901998557018</v>
      </c>
      <c r="AS10" s="275">
        <f>+'02 (raw)'!BA9</f>
        <v>12.401776269214908</v>
      </c>
      <c r="AT10" s="268">
        <v>0</v>
      </c>
      <c r="AU10" s="275">
        <f>+'02 (raw)'!BC9</f>
        <v>47.6</v>
      </c>
      <c r="AV10" s="275">
        <f>+'02 (raw)'!BD9</f>
        <v>6.5</v>
      </c>
      <c r="AW10" s="268">
        <f>+'02 (raw)'!BE9</f>
        <v>27.76</v>
      </c>
      <c r="AX10" s="280">
        <f>'02 (raw)'!BG9</f>
        <v>5.5505961552843077</v>
      </c>
      <c r="AY10" s="280">
        <f>'10 (raw)'!BH9*10</f>
        <v>5.5233333333333334</v>
      </c>
      <c r="AZ10" s="265">
        <f>+'02 (raw)'!BI9/'02 (raw)'!G9</f>
        <v>2.9194882432360177E-3</v>
      </c>
      <c r="BA10" s="268">
        <f>1/('02 (raw)'!BJ9/'02 (raw)'!G9)</f>
        <v>3.6275281135490749</v>
      </c>
      <c r="BB10" s="268">
        <f>+'02 (raw)'!BJ9/'02 (raw)'!E9</f>
        <v>37.041944017829096</v>
      </c>
      <c r="BC10" s="281">
        <f>+'02 (raw)'!BK9/'02 (raw)'!BF9</f>
        <v>2.2417567689413449</v>
      </c>
      <c r="BD10" s="265">
        <f>+'02 (raw)'!BL9/'02 (raw)'!BO9</f>
        <v>5.3143717329031191E-2</v>
      </c>
      <c r="BE10" s="268">
        <f>+'02 (raw)'!BM9</f>
        <v>5.3</v>
      </c>
      <c r="BF10" s="265">
        <f>+'02 (raw)'!BN9/'02 (raw)'!BO9</f>
        <v>2.719643125572966E-2</v>
      </c>
      <c r="BG10" s="279">
        <f>+'02 (raw)'!BP9/('02 (raw)'!G9/1000)</f>
        <v>7.5124302237242077E-2</v>
      </c>
      <c r="BH10" s="267">
        <f>+'02 (raw)'!BQ9</f>
        <v>1.5283379324984079</v>
      </c>
      <c r="BI10" s="267">
        <f>+'02 (raw)'!BR9</f>
        <v>7.7698870258426442</v>
      </c>
      <c r="BJ10" s="267">
        <f>+'02 (raw)'!BS9</f>
        <v>1.2174540000000003</v>
      </c>
      <c r="BK10" s="264">
        <f>+'02 (raw)'!BT9/('02 (raw)'!E9/1000)</f>
        <v>15.925646533108369</v>
      </c>
      <c r="BL10" s="268">
        <f>+'02 (raw)'!BU9</f>
        <v>16</v>
      </c>
      <c r="BM10" s="281">
        <f>+'02 (raw)'!BV9/('02 (raw)'!D9/1000)</f>
        <v>3.9876398953472267</v>
      </c>
      <c r="BN10" s="264">
        <f>'02 (raw)'!BW9/('02 (raw)'!E9/1000)</f>
        <v>16.487673978014133</v>
      </c>
      <c r="BO10" s="264">
        <f>'02 (raw)'!BX9/('02 (raw)'!D9/10000)</f>
        <v>2.5095871081510741E-2</v>
      </c>
      <c r="BP10" s="264">
        <f>+'02 (raw)'!BY9/('02 (raw)'!D9/100000)</f>
        <v>3.8382400454758563</v>
      </c>
      <c r="BQ10" s="267">
        <f>+'02 (raw)'!BZ9/('02 (raw)'!G9/1000)</f>
        <v>1.1572093864333401</v>
      </c>
      <c r="BR10" s="267">
        <f>+'02 (raw)'!CA9</f>
        <v>0.81432119542351489</v>
      </c>
      <c r="BS10" s="282">
        <f>+'02 (raw)'!CB9</f>
        <v>83.202380950000006</v>
      </c>
      <c r="BT10" s="283">
        <f>+'02 (raw)'!CC9</f>
        <v>0.30149999999999999</v>
      </c>
      <c r="BU10" s="283">
        <f>+'02 (raw)'!CD9</f>
        <v>0.25233333333333335</v>
      </c>
      <c r="BV10" s="284">
        <f>+'02 (raw)'!CE9</f>
        <v>45.02</v>
      </c>
      <c r="BW10" s="284">
        <f>+'02 (raw)'!CF9</f>
        <v>54.76</v>
      </c>
      <c r="BX10" s="265">
        <f>+'02 (raw)'!CG9</f>
        <v>0.94633233799013894</v>
      </c>
      <c r="BY10" s="278">
        <f>BY9</f>
        <v>24.98802120663014</v>
      </c>
      <c r="BZ10" s="268">
        <f>+'02 (raw)'!CI9</f>
        <v>2.3416023093099114</v>
      </c>
      <c r="CA10" s="280">
        <f>+'02 (raw)'!CJ9</f>
        <v>8.6994131984305731</v>
      </c>
      <c r="CB10" s="268">
        <f>+'02 (raw)'!CK9</f>
        <v>5.4</v>
      </c>
      <c r="CC10" s="265">
        <f>+'02 (raw)'!CL9/'02 (raw)'!E9</f>
        <v>0.30038984895512416</v>
      </c>
      <c r="CD10" s="265">
        <f>+'02 (raw)'!CM9</f>
        <v>2.4014399110126186E-3</v>
      </c>
      <c r="CE10" s="265">
        <f>+'02 (raw)'!CN9/'02 (raw)'!G9</f>
        <v>1.4037738842896748E-2</v>
      </c>
      <c r="CF10" s="265">
        <f>('02 (raw)'!CO9+'02 (raw)'!CP9)/'02 (raw)'!CX9</f>
        <v>1.5775308916794611E-2</v>
      </c>
      <c r="CG10" s="268">
        <f>+'02 (raw)'!CQ9/('02 (raw)'!CX9/1000000)</f>
        <v>0.18163540559083169</v>
      </c>
      <c r="CH10" s="281">
        <f>+'02 (raw)'!CR9/('02 (raw)'!D9/1000)</f>
        <v>0.22082026590744011</v>
      </c>
      <c r="CI10" s="273">
        <f>('02 (raw)'!CS9-'01 (raw)'!CS9)/'01 (raw)'!CS9</f>
        <v>7.7944582797966233E-2</v>
      </c>
      <c r="CJ10" s="273">
        <f>('04 (raw)'!CT9-'03 (raw)'!CT9)/'03 (raw)'!CT9</f>
        <v>9.2670116341554185E-2</v>
      </c>
      <c r="CK10" s="285">
        <f>+'02 (raw)'!CU9/('02 (raw)'!D9/1000000)</f>
        <v>0</v>
      </c>
      <c r="CL10" s="268">
        <f>+'02 (raw)'!CV9/('02 (raw)'!I9/1000)</f>
        <v>7.6253007603500039E-2</v>
      </c>
      <c r="CM10" s="268">
        <f>+'02 (raw)'!CW9/('02 (raw)'!E9/10000)</f>
        <v>0.42036888809549855</v>
      </c>
    </row>
    <row r="11" spans="1:91">
      <c r="A11" s="263" t="s">
        <v>211</v>
      </c>
      <c r="B11" s="264">
        <f>'02 (raw)'!B10</f>
        <v>4346.059549647217</v>
      </c>
      <c r="C11" s="265">
        <f>'02 (raw)'!C10</f>
        <v>0.31663594969113534</v>
      </c>
      <c r="D11" s="266">
        <f>+'02 (raw)'!J10/('02 (raw)'!D10/100000)</f>
        <v>1953.6543590852846</v>
      </c>
      <c r="E11" s="266">
        <f>+'02 (raw)'!K10</f>
        <v>45</v>
      </c>
      <c r="F11" s="267">
        <f>+'02 (raw)'!L10</f>
        <v>2.92</v>
      </c>
      <c r="G11" s="267">
        <f>+'02 (raw)'!M10</f>
        <v>2.62</v>
      </c>
      <c r="H11" s="267">
        <f>+'02 (raw)'!N10</f>
        <v>2.6349999999999998</v>
      </c>
      <c r="I11" s="267">
        <f>+'02 (raw)'!O10</f>
        <v>2.2050000000000001</v>
      </c>
      <c r="J11" s="267">
        <f>+'02 (raw)'!P10</f>
        <v>0.17166666666666666</v>
      </c>
      <c r="K11" s="268">
        <f>+'02 (raw)'!Q10/('02 (raw)'!E10)*100000</f>
        <v>5.6200809449968219</v>
      </c>
      <c r="L11" s="268">
        <f>+'02 (raw)'!R10/('02 (raw)'!D10/100000)</f>
        <v>19.67816439603375</v>
      </c>
      <c r="M11" s="265">
        <f>+'02 (raw)'!S10/'02 (raw)'!U10</f>
        <v>4.1808035520233427E-4</v>
      </c>
      <c r="N11" s="265">
        <f>+'02 (raw)'!T10</f>
        <v>0.11040769052426998</v>
      </c>
      <c r="O11" s="268">
        <f>'02 (raw)'!V10</f>
        <v>3</v>
      </c>
      <c r="P11" s="270">
        <f>+'02 (raw)'!X10/('02 (raw)'!F10/'02 (raw)'!W10)</f>
        <v>64.331772779984405</v>
      </c>
      <c r="Q11" s="268">
        <f>+'02 (raw)'!Y10/('02 (raw)'!I10/10000)</f>
        <v>3.596012301521899</v>
      </c>
      <c r="R11" s="271">
        <f>+'02 (raw)'!Z10</f>
        <v>2895.7384119093863</v>
      </c>
      <c r="S11" s="271">
        <f>+'02 (raw)'!AA10</f>
        <v>0.45623345075950383</v>
      </c>
      <c r="T11" s="271">
        <f>+'02 (raw)'!AB10</f>
        <v>3773.7</v>
      </c>
      <c r="U11" s="271">
        <f>+'02 (raw)'!AD10</f>
        <v>1</v>
      </c>
      <c r="V11" s="271">
        <f>'02 (raw)'!AE10</f>
        <v>12</v>
      </c>
      <c r="W11" s="272">
        <f>+'02 (raw)'!AF10/'02 (raw)'!AC10</f>
        <v>0.7660888060684774</v>
      </c>
      <c r="X11" s="267">
        <f>+'02 (raw)'!AG10</f>
        <v>87.365048224373439</v>
      </c>
      <c r="Y11" s="267">
        <f>+'02 (raw)'!AH10</f>
        <v>16.472799999999999</v>
      </c>
      <c r="Z11" s="265">
        <f>+'02 (raw)'!AI10</f>
        <v>0.16834299352199114</v>
      </c>
      <c r="AA11" s="273">
        <f>'02 (raw)'!AJ10/'02 (raw)'!AK10</f>
        <v>1.5276257033255021</v>
      </c>
      <c r="AB11" s="267">
        <f>'02 (raw)'!AL10</f>
        <v>1.5491518711145309</v>
      </c>
      <c r="AC11" s="274">
        <f>+'02 (raw)'!AM10/('02 (raw)'!D10/100000)</f>
        <v>6.600707112370376</v>
      </c>
      <c r="AD11" s="265">
        <f>+'02 (raw)'!AN10/'02 (raw)'!E10</f>
        <v>0.34643049661726538</v>
      </c>
      <c r="AE11" s="275">
        <f>+'02 (raw)'!AO10</f>
        <v>0.60574763938769294</v>
      </c>
      <c r="AF11" s="276">
        <f>+'02 (raw)'!AP10</f>
        <v>4.4000000000000004</v>
      </c>
      <c r="AG11" s="266">
        <f>+'02 (raw)'!AQ10</f>
        <v>72.099999999999994</v>
      </c>
      <c r="AH11" s="266">
        <f>+'02 (raw)'!AR10</f>
        <v>50.9</v>
      </c>
      <c r="AI11" s="266">
        <f>+'02 (raw)'!AS10</f>
        <v>2.7419192427751482E-2</v>
      </c>
      <c r="AJ11" s="266">
        <f>+'02 (raw)'!AT10</f>
        <v>501.73</v>
      </c>
      <c r="AK11" s="265">
        <f>+'02 (raw)'!AU10/'02 (raw)'!E10</f>
        <v>0.17590140953213221</v>
      </c>
      <c r="AL11" s="278">
        <f>+'02 (raw)'!AV10</f>
        <v>6.3821170963856577</v>
      </c>
      <c r="AM11" s="279">
        <f>+'02 (raw)'!AW10/'02 (raw)'!G10</f>
        <v>0.18198005968112191</v>
      </c>
      <c r="AN11" s="273">
        <f>'02 (raw)'!AX10</f>
        <v>57.047920829185905</v>
      </c>
      <c r="AO11" s="279">
        <f>+'02 (raw)'!AY10</f>
        <v>2.113597235795539E-2</v>
      </c>
      <c r="AP11" s="268">
        <f>+'02 (raw)'!AZ10</f>
        <v>24.3</v>
      </c>
      <c r="AQ11" s="268">
        <f>('02 (raw)'!H10*1000)/'02 (raw)'!D10</f>
        <v>70892.60670150556</v>
      </c>
      <c r="AR11" s="268">
        <f>'02 (raw)'!E10/'02 (raw)'!D10</f>
        <v>0.39149537625115166</v>
      </c>
      <c r="AS11" s="275">
        <f>+'02 (raw)'!BA10</f>
        <v>11.53901530755542</v>
      </c>
      <c r="AT11" s="268">
        <v>0</v>
      </c>
      <c r="AU11" s="275">
        <f>+'02 (raw)'!BC10</f>
        <v>56.9</v>
      </c>
      <c r="AV11" s="275">
        <f>+'02 (raw)'!BD10</f>
        <v>2.7</v>
      </c>
      <c r="AW11" s="268">
        <f>+'02 (raw)'!BE10</f>
        <v>26.89</v>
      </c>
      <c r="AX11" s="280">
        <f>'02 (raw)'!BG10</f>
        <v>9.469828368560318</v>
      </c>
      <c r="AY11" s="280">
        <f>'10 (raw)'!BH10*10</f>
        <v>7.2916666666666679</v>
      </c>
      <c r="AZ11" s="265">
        <f>+'02 (raw)'!BI10/'02 (raw)'!G10</f>
        <v>0.18986585032635508</v>
      </c>
      <c r="BA11" s="268">
        <f>1/('02 (raw)'!BJ10/'02 (raw)'!G10)</f>
        <v>0.24959072020486259</v>
      </c>
      <c r="BB11" s="268">
        <f>+'02 (raw)'!BJ10/'02 (raw)'!E10</f>
        <v>70.824853341573032</v>
      </c>
      <c r="BC11" s="281">
        <f>+'02 (raw)'!BK10/'02 (raw)'!BF10</f>
        <v>5.4438487499390806</v>
      </c>
      <c r="BD11" s="265">
        <f>+'02 (raw)'!BL10/'02 (raw)'!BO10</f>
        <v>0.13027233457357729</v>
      </c>
      <c r="BE11" s="268">
        <f>+'02 (raw)'!BM10</f>
        <v>36.6</v>
      </c>
      <c r="BF11" s="265">
        <f>+'02 (raw)'!BN10/'02 (raw)'!BO10</f>
        <v>9.7827935916203271E-2</v>
      </c>
      <c r="BG11" s="279">
        <f>+'02 (raw)'!BP10/('02 (raw)'!G10/1000)</f>
        <v>0.19368374693123566</v>
      </c>
      <c r="BH11" s="267">
        <f>+'02 (raw)'!BQ10</f>
        <v>15.139442231075698</v>
      </c>
      <c r="BI11" s="267">
        <f>+'02 (raw)'!BR10</f>
        <v>6.6465926142257228</v>
      </c>
      <c r="BJ11" s="267">
        <f>+'02 (raw)'!BS10</f>
        <v>9.7800129999999985</v>
      </c>
      <c r="BK11" s="264">
        <f>+'02 (raw)'!BT10/('02 (raw)'!E10/1000)</f>
        <v>44.618693339095898</v>
      </c>
      <c r="BL11" s="268">
        <f>+'02 (raw)'!BU10</f>
        <v>28</v>
      </c>
      <c r="BM11" s="281">
        <f>+'02 (raw)'!BV10/('02 (raw)'!D10/1000)</f>
        <v>2.8671240471197521</v>
      </c>
      <c r="BN11" s="264">
        <f>'02 (raw)'!BW10/('02 (raw)'!E10/1000)</f>
        <v>27.213065184231795</v>
      </c>
      <c r="BO11" s="264">
        <f>'02 (raw)'!BX10/('02 (raw)'!D10/10000)</f>
        <v>0.32288558609595436</v>
      </c>
      <c r="BP11" s="264">
        <f>+'02 (raw)'!BY10/('02 (raw)'!D10/100000)</f>
        <v>8.8939105223018675</v>
      </c>
      <c r="BQ11" s="267">
        <f>+'02 (raw)'!BZ10/('02 (raw)'!G10/1000)</f>
        <v>36.297275215851137</v>
      </c>
      <c r="BR11" s="267">
        <f>+'02 (raw)'!CA10</f>
        <v>8.0812325495884629E-2</v>
      </c>
      <c r="BS11" s="282">
        <f>+'02 (raw)'!CB10</f>
        <v>75.416794640000006</v>
      </c>
      <c r="BT11" s="283">
        <f>+'02 (raw)'!CC10</f>
        <v>0.38749999999999996</v>
      </c>
      <c r="BU11" s="283">
        <f>+'02 (raw)'!CD10</f>
        <v>0.45933333333333337</v>
      </c>
      <c r="BV11" s="284">
        <f>+'02 (raw)'!CE10</f>
        <v>10.79</v>
      </c>
      <c r="BW11" s="284">
        <f>+'02 (raw)'!CF10</f>
        <v>64.290000000000006</v>
      </c>
      <c r="BX11" s="265">
        <f>+'02 (raw)'!CG10</f>
        <v>0.75889849607776816</v>
      </c>
      <c r="BY11" s="278">
        <f>BY10</f>
        <v>24.98802120663014</v>
      </c>
      <c r="BZ11" s="268">
        <f>+'02 (raw)'!CI10</f>
        <v>8.6507813433100697E-2</v>
      </c>
      <c r="CA11" s="280">
        <f>+'02 (raw)'!CJ10</f>
        <v>0</v>
      </c>
      <c r="CB11" s="268">
        <f>+'02 (raw)'!CK10</f>
        <v>5.6</v>
      </c>
      <c r="CC11" s="265">
        <f>+'02 (raw)'!CL10/'02 (raw)'!E10</f>
        <v>0.17526182848937766</v>
      </c>
      <c r="CD11" s="265">
        <f>+'02 (raw)'!CM10</f>
        <v>9.9711126850455557E-3</v>
      </c>
      <c r="CE11" s="265">
        <f>+'02 (raw)'!CN10/'02 (raw)'!G10</f>
        <v>0.28264241660751827</v>
      </c>
      <c r="CF11" s="265">
        <f>('02 (raw)'!CO10+'02 (raw)'!CP10)/'02 (raw)'!CX10</f>
        <v>1.8515223347951808</v>
      </c>
      <c r="CG11" s="268">
        <f>+'02 (raw)'!CQ10/('02 (raw)'!CX10/1000000)</f>
        <v>25.175290576320798</v>
      </c>
      <c r="CH11" s="281">
        <f>+'02 (raw)'!CR10/('02 (raw)'!D10/1000)</f>
        <v>0.23923689627933944</v>
      </c>
      <c r="CI11" s="273">
        <f>('02 (raw)'!CS10-'01 (raw)'!CS10)/'01 (raw)'!CS10</f>
        <v>7.958198246687144E-2</v>
      </c>
      <c r="CJ11" s="273">
        <f>('04 (raw)'!CT10-'03 (raw)'!CT10)/'03 (raw)'!CT10</f>
        <v>0.12905575863006732</v>
      </c>
      <c r="CK11" s="285">
        <f>+'02 (raw)'!CU10/('02 (raw)'!D10/1000000)</f>
        <v>5.268169995788563</v>
      </c>
      <c r="CL11" s="268">
        <f>+'02 (raw)'!CV10/('02 (raw)'!I10/1000)</f>
        <v>6.4728221427394175</v>
      </c>
      <c r="CM11" s="268">
        <f>+'02 (raw)'!CW10/('02 (raw)'!E10/10000)</f>
        <v>0.49076763181662386</v>
      </c>
    </row>
    <row r="12" spans="1:91">
      <c r="A12" s="263" t="s">
        <v>212</v>
      </c>
      <c r="B12" s="264">
        <f>'02 (raw)'!B11</f>
        <v>4568.4785156395164</v>
      </c>
      <c r="C12" s="265">
        <f>'02 (raw)'!C11</f>
        <v>0.29932524794440124</v>
      </c>
      <c r="D12" s="266">
        <f>+'02 (raw)'!J11/('02 (raw)'!D11/100000)</f>
        <v>1146.5018777197131</v>
      </c>
      <c r="E12" s="266">
        <f>+'02 (raw)'!K11</f>
        <v>40</v>
      </c>
      <c r="F12" s="267">
        <f>+'02 (raw)'!L11</f>
        <v>3.23</v>
      </c>
      <c r="G12" s="267">
        <f>+'02 (raw)'!M11</f>
        <v>2.5950000000000002</v>
      </c>
      <c r="H12" s="267">
        <f>+'02 (raw)'!N11</f>
        <v>3.63</v>
      </c>
      <c r="I12" s="267">
        <f>+'02 (raw)'!O11</f>
        <v>2.7149999999999999</v>
      </c>
      <c r="J12" s="267">
        <f>+'02 (raw)'!P11</f>
        <v>0.20399999999999999</v>
      </c>
      <c r="K12" s="268">
        <f>+'02 (raw)'!Q11/('02 (raw)'!E11)*100000</f>
        <v>18.608773660302752</v>
      </c>
      <c r="L12" s="268">
        <f>+'02 (raw)'!R11/('02 (raw)'!D11/100000)</f>
        <v>5.918738260288352</v>
      </c>
      <c r="M12" s="265">
        <f>+'02 (raw)'!S11/'02 (raw)'!U11</f>
        <v>2.8260316445293063E-2</v>
      </c>
      <c r="N12" s="265">
        <f>+'02 (raw)'!T11</f>
        <v>4.7709341880790854E-3</v>
      </c>
      <c r="O12" s="268">
        <f>'02 (raw)'!V11</f>
        <v>12</v>
      </c>
      <c r="P12" s="270">
        <f>+'02 (raw)'!X11/('02 (raw)'!F11/'02 (raw)'!W11)</f>
        <v>146.98295222688105</v>
      </c>
      <c r="Q12" s="268">
        <f>+'02 (raw)'!Y11/('02 (raw)'!I11/10000)</f>
        <v>1.9859170314465728</v>
      </c>
      <c r="R12" s="271">
        <f>+'02 (raw)'!Z11</f>
        <v>3477.4752507907046</v>
      </c>
      <c r="S12" s="271">
        <f>+'02 (raw)'!AA11</f>
        <v>0.83701489142733754</v>
      </c>
      <c r="T12" s="271">
        <f>+'02 (raw)'!AB11</f>
        <v>1157</v>
      </c>
      <c r="U12" s="271">
        <f>+'02 (raw)'!AD11</f>
        <v>0.75</v>
      </c>
      <c r="V12" s="271">
        <f>'02 (raw)'!AE11</f>
        <v>10</v>
      </c>
      <c r="W12" s="272">
        <f>+'02 (raw)'!AF11/'02 (raw)'!AC11</f>
        <v>0.6454136514766281</v>
      </c>
      <c r="X12" s="267">
        <f>+'02 (raw)'!AG11</f>
        <v>86.859057164577649</v>
      </c>
      <c r="Y12" s="267">
        <f>+'02 (raw)'!AH11</f>
        <v>14.769299999999999</v>
      </c>
      <c r="Z12" s="265">
        <f>+'02 (raw)'!AI11</f>
        <v>0.17488088147706968</v>
      </c>
      <c r="AA12" s="273">
        <f>'02 (raw)'!AJ11/'02 (raw)'!AK11</f>
        <v>1.6399791594303577</v>
      </c>
      <c r="AB12" s="267">
        <f>'02 (raw)'!AL11</f>
        <v>1.933736343039923</v>
      </c>
      <c r="AC12" s="274">
        <f>+'02 (raw)'!AM11/('02 (raw)'!D11/100000)</f>
        <v>6.0878450677251621</v>
      </c>
      <c r="AD12" s="265">
        <f>+'02 (raw)'!AN11/'02 (raw)'!E11</f>
        <v>0.36210737369967161</v>
      </c>
      <c r="AE12" s="275">
        <f>+'02 (raw)'!AO11</f>
        <v>0.54199443419774895</v>
      </c>
      <c r="AF12" s="276">
        <f>+'02 (raw)'!AP11</f>
        <v>3.6</v>
      </c>
      <c r="AG12" s="266">
        <f>+'02 (raw)'!AQ11</f>
        <v>81.099999999999994</v>
      </c>
      <c r="AH12" s="266">
        <f>+'02 (raw)'!AR11</f>
        <v>56</v>
      </c>
      <c r="AI12" s="266">
        <f>+'02 (raw)'!AS11</f>
        <v>1.8430503809619705E-2</v>
      </c>
      <c r="AJ12" s="266">
        <f>+'02 (raw)'!AT11</f>
        <v>514.12</v>
      </c>
      <c r="AK12" s="265">
        <f>+'02 (raw)'!AU11/'02 (raw)'!E11</f>
        <v>0.11094701447504435</v>
      </c>
      <c r="AL12" s="278">
        <f>+'02 (raw)'!AV11</f>
        <v>4.3403970048199669</v>
      </c>
      <c r="AM12" s="279">
        <f>+'02 (raw)'!AW11/'02 (raw)'!G11</f>
        <v>5.0428820441615349E-3</v>
      </c>
      <c r="AN12" s="273">
        <f>'02 (raw)'!AX11</f>
        <v>55.908304879005591</v>
      </c>
      <c r="AO12" s="279">
        <f>+'02 (raw)'!AY11</f>
        <v>4.726633164514682E-2</v>
      </c>
      <c r="AP12" s="268">
        <f>+'02 (raw)'!AZ11</f>
        <v>11.8</v>
      </c>
      <c r="AQ12" s="268">
        <f>('02 (raw)'!H11*1000)/'02 (raw)'!D11</f>
        <v>95485.269494662847</v>
      </c>
      <c r="AR12" s="268">
        <f>'02 (raw)'!E11/'02 (raw)'!D11</f>
        <v>0.39303339140742943</v>
      </c>
      <c r="AS12" s="275">
        <f>+'02 (raw)'!BA11</f>
        <v>10.992689203009112</v>
      </c>
      <c r="AT12" s="268">
        <v>0.3</v>
      </c>
      <c r="AU12" s="275">
        <f>+'02 (raw)'!BC11</f>
        <v>49.3</v>
      </c>
      <c r="AV12" s="275">
        <f>+'02 (raw)'!BD11</f>
        <v>28.4</v>
      </c>
      <c r="AW12" s="268">
        <f>+'02 (raw)'!BE11</f>
        <v>13.56</v>
      </c>
      <c r="AX12" s="280">
        <f>'02 (raw)'!BG11</f>
        <v>9.7119121240940629</v>
      </c>
      <c r="AY12" s="280">
        <f>'10 (raw)'!BH11*10</f>
        <v>8.08</v>
      </c>
      <c r="AZ12" s="265">
        <f>+'02 (raw)'!BI11/'02 (raw)'!G11</f>
        <v>2.3426977163246314E-2</v>
      </c>
      <c r="BA12" s="268">
        <f>1/('02 (raw)'!BJ11/'02 (raw)'!G11)</f>
        <v>0.95596322904858622</v>
      </c>
      <c r="BB12" s="268">
        <f>+'02 (raw)'!BJ11/'02 (raw)'!E11</f>
        <v>135.50487943619012</v>
      </c>
      <c r="BC12" s="281">
        <f>+'02 (raw)'!BK11/'02 (raw)'!BF11</f>
        <v>4.1416934972376609</v>
      </c>
      <c r="BD12" s="265">
        <f>+'02 (raw)'!BL11/'02 (raw)'!BO11</f>
        <v>0.12862233702653084</v>
      </c>
      <c r="BE12" s="268">
        <f>+'02 (raw)'!BM11</f>
        <v>31.6</v>
      </c>
      <c r="BF12" s="265">
        <f>+'02 (raw)'!BN11/'02 (raw)'!BO11</f>
        <v>8.495988423397989E-2</v>
      </c>
      <c r="BG12" s="279">
        <f>+'02 (raw)'!BP11/('02 (raw)'!G11/1000)</f>
        <v>9.5544646083714838E-2</v>
      </c>
      <c r="BH12" s="267">
        <f>+'02 (raw)'!BQ11</f>
        <v>16.554404145077719</v>
      </c>
      <c r="BI12" s="267">
        <f>+'02 (raw)'!BR11</f>
        <v>5.7746352355409547</v>
      </c>
      <c r="BJ12" s="267">
        <f>+'02 (raw)'!BS11</f>
        <v>0.79724899999999999</v>
      </c>
      <c r="BK12" s="264">
        <f>+'02 (raw)'!BT11/('02 (raw)'!E11/1000)</f>
        <v>26.829979272192578</v>
      </c>
      <c r="BL12" s="268">
        <f>+'02 (raw)'!BU11</f>
        <v>22</v>
      </c>
      <c r="BM12" s="281">
        <f>+'02 (raw)'!BV11/('02 (raw)'!D11/1000)</f>
        <v>6.4340912559520307</v>
      </c>
      <c r="BN12" s="264">
        <f>'02 (raw)'!BW11/('02 (raw)'!E11/1000)</f>
        <v>17.999954822630421</v>
      </c>
      <c r="BO12" s="264">
        <f>'02 (raw)'!BX11/('02 (raw)'!D11/10000)</f>
        <v>0.5820606732178657</v>
      </c>
      <c r="BP12" s="264">
        <f>+'02 (raw)'!BY11/('02 (raw)'!D11/100000)</f>
        <v>11.710646414999097</v>
      </c>
      <c r="BQ12" s="267">
        <f>+'02 (raw)'!BZ11/('02 (raw)'!G11/1000)</f>
        <v>5.7843675573072684</v>
      </c>
      <c r="BR12" s="267">
        <f>+'02 (raw)'!CA11</f>
        <v>0.39618343292944636</v>
      </c>
      <c r="BS12" s="282">
        <f>+'02 (raw)'!CB11</f>
        <v>76.473065480000002</v>
      </c>
      <c r="BT12" s="283">
        <f>+'02 (raw)'!CC11</f>
        <v>0.34449999999999997</v>
      </c>
      <c r="BU12" s="283">
        <f>+'02 (raw)'!CD11</f>
        <v>0.33266666666666667</v>
      </c>
      <c r="BV12" s="284">
        <f>+'02 (raw)'!CE11</f>
        <v>2.2200000000000002</v>
      </c>
      <c r="BW12" s="284">
        <f>+'02 (raw)'!CF11</f>
        <v>50</v>
      </c>
      <c r="BX12" s="265">
        <f>+'02 (raw)'!CG11</f>
        <v>0.84019032053780607</v>
      </c>
      <c r="BY12" s="278">
        <f>+'02 (raw)'!CH11/('02 (raw)'!G11/1000)</f>
        <v>0</v>
      </c>
      <c r="BZ12" s="268">
        <f>+'02 (raw)'!CI11</f>
        <v>0.62</v>
      </c>
      <c r="CA12" s="280">
        <f>+'02 (raw)'!CJ11</f>
        <v>19.985498911458407</v>
      </c>
      <c r="CB12" s="268">
        <f>+'02 (raw)'!CK11</f>
        <v>4.7</v>
      </c>
      <c r="CC12" s="265">
        <f>+'02 (raw)'!CL11/'02 (raw)'!E11</f>
        <v>0.21634689335666779</v>
      </c>
      <c r="CD12" s="265">
        <f>+'02 (raw)'!CM11</f>
        <v>2.8630485366750291E-2</v>
      </c>
      <c r="CE12" s="265">
        <f>+'02 (raw)'!CN11/'02 (raw)'!G11</f>
        <v>3.760239527600976E-2</v>
      </c>
      <c r="CF12" s="265">
        <f>('02 (raw)'!CO11+'02 (raw)'!CP11)/'02 (raw)'!CX11</f>
        <v>0.56899338185232429</v>
      </c>
      <c r="CG12" s="268">
        <f>+'02 (raw)'!CQ11/('02 (raw)'!CX11/1000000)</f>
        <v>9.014959217517081</v>
      </c>
      <c r="CH12" s="281">
        <f>+'02 (raw)'!CR11/('02 (raw)'!D11/1000)</f>
        <v>0.24478210376478257</v>
      </c>
      <c r="CI12" s="273">
        <f>('02 (raw)'!CS11-'01 (raw)'!CS11)/'01 (raw)'!CS11</f>
        <v>0.10324566536510259</v>
      </c>
      <c r="CJ12" s="273">
        <f>('04 (raw)'!CT11-'03 (raw)'!CT11)/'03 (raw)'!CT11</f>
        <v>0.1046479660128361</v>
      </c>
      <c r="CK12" s="285">
        <f>+'02 (raw)'!CU11/('02 (raw)'!D11/1000000)</f>
        <v>4.6504372045122775</v>
      </c>
      <c r="CL12" s="268">
        <f>+'02 (raw)'!CV11/('02 (raw)'!I11/1000)</f>
        <v>0.68403808860937509</v>
      </c>
      <c r="CM12" s="268">
        <f>+'02 (raw)'!CW11/('02 (raw)'!E11/10000)</f>
        <v>1.3122950211311768</v>
      </c>
    </row>
    <row r="13" spans="1:91">
      <c r="A13" s="263" t="s">
        <v>213</v>
      </c>
      <c r="B13" s="264">
        <f>'02 (raw)'!B12</f>
        <v>669.73932207635619</v>
      </c>
      <c r="C13" s="265">
        <f>'02 (raw)'!C12</f>
        <v>0.28564603976261638</v>
      </c>
      <c r="D13" s="266">
        <f>+'02 (raw)'!J12/('02 (raw)'!D12/100000)</f>
        <v>830.61836439690137</v>
      </c>
      <c r="E13" s="266">
        <f>+'02 (raw)'!K12</f>
        <v>10</v>
      </c>
      <c r="F13" s="267">
        <f>+'02 (raw)'!L12</f>
        <v>3.28</v>
      </c>
      <c r="G13" s="267">
        <f>+'02 (raw)'!M12</f>
        <v>2.7149999999999999</v>
      </c>
      <c r="H13" s="267">
        <f>+'02 (raw)'!N12</f>
        <v>3.3250000000000002</v>
      </c>
      <c r="I13" s="267">
        <f>+'02 (raw)'!O12</f>
        <v>3.38</v>
      </c>
      <c r="J13" s="267">
        <f>+'02 (raw)'!P12</f>
        <v>0.19333333333333336</v>
      </c>
      <c r="K13" s="268">
        <f>+'02 (raw)'!Q12/('02 (raw)'!E12)*100000</f>
        <v>10.027111767586975</v>
      </c>
      <c r="L13" s="268">
        <f>+'02 (raw)'!R12/('02 (raw)'!D12/100000)</f>
        <v>7.850512587272954</v>
      </c>
      <c r="M13" s="265">
        <f>+'02 (raw)'!S12/'02 (raw)'!U12</f>
        <v>8.1883105376592234E-3</v>
      </c>
      <c r="N13" s="265">
        <f>+'02 (raw)'!T12</f>
        <v>0.20437977694497764</v>
      </c>
      <c r="O13" s="268">
        <f>'02 (raw)'!V12</f>
        <v>2</v>
      </c>
      <c r="P13" s="270">
        <f>+'02 (raw)'!X12/('02 (raw)'!F12/'02 (raw)'!W12)</f>
        <v>757.61255375866358</v>
      </c>
      <c r="Q13" s="268">
        <f>+'02 (raw)'!Y12/('02 (raw)'!I12/10000)</f>
        <v>0.25484496188068589</v>
      </c>
      <c r="R13" s="271">
        <f>+'02 (raw)'!Z12</f>
        <v>10322.152627539916</v>
      </c>
      <c r="S13" s="271">
        <f>+'02 (raw)'!AA12</f>
        <v>0.54005110820242475</v>
      </c>
      <c r="T13" s="271">
        <f>+'02 (raw)'!AB12</f>
        <v>451</v>
      </c>
      <c r="U13" s="271">
        <f>+'02 (raw)'!AD12</f>
        <v>0.5</v>
      </c>
      <c r="V13" s="271">
        <f>'02 (raw)'!AE12</f>
        <v>16</v>
      </c>
      <c r="W13" s="272">
        <f>+'02 (raw)'!AF12/'02 (raw)'!AC12</f>
        <v>0.50226632365551882</v>
      </c>
      <c r="X13" s="267">
        <f>+'02 (raw)'!AG12</f>
        <v>94.901525157526123</v>
      </c>
      <c r="Y13" s="267">
        <f>+'02 (raw)'!AH12</f>
        <v>15.4582</v>
      </c>
      <c r="Z13" s="265">
        <f>+'02 (raw)'!AI12</f>
        <v>0.2717629525729815</v>
      </c>
      <c r="AA13" s="273">
        <f>'02 (raw)'!AJ12/'02 (raw)'!AK12</f>
        <v>1.8598942371251728</v>
      </c>
      <c r="AB13" s="267">
        <f>'02 (raw)'!AL12</f>
        <v>1.8516969906937295</v>
      </c>
      <c r="AC13" s="274">
        <f>+'02 (raw)'!AM12/('02 (raw)'!D12/100000)</f>
        <v>10.410462343992394</v>
      </c>
      <c r="AD13" s="265">
        <f>+'02 (raw)'!AN12/'02 (raw)'!E12</f>
        <v>0.38049032576543501</v>
      </c>
      <c r="AE13" s="275">
        <f>+'02 (raw)'!AO12</f>
        <v>0.62791904514789831</v>
      </c>
      <c r="AF13" s="276">
        <f>+'02 (raw)'!AP12</f>
        <v>6.4</v>
      </c>
      <c r="AG13" s="266">
        <f>+'02 (raw)'!AQ12</f>
        <v>76</v>
      </c>
      <c r="AH13" s="266">
        <f>+'02 (raw)'!AR12</f>
        <v>60</v>
      </c>
      <c r="AI13" s="266">
        <f>+'02 (raw)'!AS12</f>
        <v>8.3140334978014964E-3</v>
      </c>
      <c r="AJ13" s="266">
        <f>+'02 (raw)'!AT12</f>
        <v>497.02</v>
      </c>
      <c r="AK13" s="265">
        <f>+'02 (raw)'!AU12/'02 (raw)'!E12</f>
        <v>3.372194819068481E-2</v>
      </c>
      <c r="AL13" s="278">
        <f>+'02 (raw)'!AV12</f>
        <v>5.7175012878106006</v>
      </c>
      <c r="AM13" s="279">
        <f>+'02 (raw)'!AW12/'02 (raw)'!G12</f>
        <v>1.3632135488099153E-3</v>
      </c>
      <c r="AN13" s="273">
        <f>'02 (raw)'!AX12</f>
        <v>55.012322145823397</v>
      </c>
      <c r="AO13" s="279">
        <f>+'02 (raw)'!AY12</f>
        <v>1.156523627174888E-2</v>
      </c>
      <c r="AP13" s="268">
        <f>+'02 (raw)'!AZ12</f>
        <v>21</v>
      </c>
      <c r="AQ13" s="268">
        <f>('02 (raw)'!H12*1000)/'02 (raw)'!D12</f>
        <v>69027.786016603524</v>
      </c>
      <c r="AR13" s="268">
        <f>'02 (raw)'!E12/'02 (raw)'!D12</f>
        <v>0.44252486137872066</v>
      </c>
      <c r="AS13" s="275">
        <f>+'02 (raw)'!BA12</f>
        <v>6.405942924597114</v>
      </c>
      <c r="AT13" s="268">
        <v>0</v>
      </c>
      <c r="AU13" s="275">
        <f>+'02 (raw)'!BC12</f>
        <v>66.209999999999994</v>
      </c>
      <c r="AV13" s="275">
        <f>+'02 (raw)'!BD12</f>
        <v>20.7</v>
      </c>
      <c r="AW13" s="268">
        <f>+'02 (raw)'!BE12</f>
        <v>27.66</v>
      </c>
      <c r="AX13" s="280">
        <f>'02 (raw)'!BG12</f>
        <v>14.273897626615092</v>
      </c>
      <c r="AY13" s="280">
        <f>'10 (raw)'!BH12*10</f>
        <v>7.4933333333333341</v>
      </c>
      <c r="AZ13" s="265">
        <f>+'02 (raw)'!BI12/'02 (raw)'!G12</f>
        <v>3.2632521649909167E-3</v>
      </c>
      <c r="BA13" s="268">
        <f>1/('02 (raw)'!BJ12/'02 (raw)'!G12)</f>
        <v>10.851999379758274</v>
      </c>
      <c r="BB13" s="268">
        <f>+'02 (raw)'!BJ12/'02 (raw)'!E12</f>
        <v>89.391523471022523</v>
      </c>
      <c r="BC13" s="281">
        <f>+'02 (raw)'!BK12/'02 (raw)'!BF12</f>
        <v>4.3637464924346627</v>
      </c>
      <c r="BD13" s="265">
        <f>+'02 (raw)'!BL12/'02 (raw)'!BO12</f>
        <v>0.17957618996911937</v>
      </c>
      <c r="BE13" s="268">
        <f>+'02 (raw)'!BM12</f>
        <v>32.299999999999997</v>
      </c>
      <c r="BF13" s="265">
        <f>+'02 (raw)'!BN12/'02 (raw)'!BO12</f>
        <v>6.8171653710999897E-2</v>
      </c>
      <c r="BG13" s="279">
        <f>+'02 (raw)'!BP12/('02 (raw)'!G12/1000)</f>
        <v>0.10056079436569713</v>
      </c>
      <c r="BH13" s="267">
        <f>+'02 (raw)'!BQ12</f>
        <v>16.575192096597146</v>
      </c>
      <c r="BI13" s="267">
        <f>+'02 (raw)'!BR12</f>
        <v>23.269062577730708</v>
      </c>
      <c r="BJ13" s="267">
        <f>+'02 (raw)'!BS12</f>
        <v>11968.186035999999</v>
      </c>
      <c r="BK13" s="264">
        <f>+'02 (raw)'!BT12/('02 (raw)'!E12/1000)</f>
        <v>43.197568811054502</v>
      </c>
      <c r="BL13" s="268">
        <f>+'02 (raw)'!BU12</f>
        <v>10</v>
      </c>
      <c r="BM13" s="281">
        <f>+'02 (raw)'!BV12/('02 (raw)'!D12/1000)</f>
        <v>4.2341568976139561</v>
      </c>
      <c r="BN13" s="264">
        <f>'02 (raw)'!BW12/('02 (raw)'!E12/1000)</f>
        <v>40.659938217565184</v>
      </c>
      <c r="BO13" s="264">
        <f>'02 (raw)'!BX12/('02 (raw)'!D12/10000)</f>
        <v>1.3760885676761745</v>
      </c>
      <c r="BP13" s="264">
        <f>+'02 (raw)'!BY12/('02 (raw)'!D12/100000)</f>
        <v>9.8984723926485074</v>
      </c>
      <c r="BQ13" s="267">
        <f>+'02 (raw)'!BZ12/('02 (raw)'!G12/1000)</f>
        <v>0.57824266746690633</v>
      </c>
      <c r="BR13" s="267">
        <f>+'02 (raw)'!CA12</f>
        <v>3.5542918073573841</v>
      </c>
      <c r="BS13" s="282">
        <f>+'02 (raw)'!CB12</f>
        <v>57.699107140000002</v>
      </c>
      <c r="BT13" s="283">
        <f>+'02 (raw)'!CC12</f>
        <v>0.40474999999999994</v>
      </c>
      <c r="BU13" s="283">
        <f>+'02 (raw)'!CD12</f>
        <v>0.28699999999999998</v>
      </c>
      <c r="BV13" s="284">
        <f>+'02 (raw)'!CE12</f>
        <v>26.67</v>
      </c>
      <c r="BW13" s="284">
        <f>+'02 (raw)'!CF12</f>
        <v>54.76</v>
      </c>
      <c r="BX13" s="265">
        <f>+'02 (raw)'!CG12</f>
        <v>0.92993650247881121</v>
      </c>
      <c r="BY13" s="278">
        <f>+'02 (raw)'!CH12/('02 (raw)'!G12/1000)</f>
        <v>3.8107404326554359</v>
      </c>
      <c r="BZ13" s="268">
        <f>+'02 (raw)'!CI12</f>
        <v>2.1950041107077882</v>
      </c>
      <c r="CA13" s="280">
        <f>+'02 (raw)'!CJ12</f>
        <v>0</v>
      </c>
      <c r="CB13" s="268">
        <f>+'02 (raw)'!CK12</f>
        <v>3.4</v>
      </c>
      <c r="CC13" s="265">
        <f>+'02 (raw)'!CL12/'02 (raw)'!E12</f>
        <v>0.22387840970007367</v>
      </c>
      <c r="CD13" s="265">
        <f>+'02 (raw)'!CM12</f>
        <v>8.0825455475847813E-3</v>
      </c>
      <c r="CE13" s="265">
        <f>+'02 (raw)'!CN12/'02 (raw)'!G12</f>
        <v>8.0168847343455966E-3</v>
      </c>
      <c r="CF13" s="265">
        <f>('02 (raw)'!CO12+'02 (raw)'!CP12)/'02 (raw)'!CX12</f>
        <v>2.1939276747643954E-2</v>
      </c>
      <c r="CG13" s="268">
        <f>+'02 (raw)'!CQ12/('02 (raw)'!CX12/1000000)</f>
        <v>-1.2142782428256602</v>
      </c>
      <c r="CH13" s="281">
        <f>+'02 (raw)'!CR12/('02 (raw)'!D12/1000)</f>
        <v>0.41129859424625698</v>
      </c>
      <c r="CI13" s="273">
        <f>('02 (raw)'!CS12-'01 (raw)'!CS12)/'01 (raw)'!CS12</f>
        <v>5.0370860453531091E-2</v>
      </c>
      <c r="CJ13" s="273">
        <f>('04 (raw)'!CT12-'03 (raw)'!CT12)/'03 (raw)'!CT12</f>
        <v>0.13133966976613742</v>
      </c>
      <c r="CK13" s="285">
        <f>+'02 (raw)'!CU12/('02 (raw)'!D12/1000000)</f>
        <v>8.53316585573147</v>
      </c>
      <c r="CL13" s="268">
        <f>+'02 (raw)'!CV12/('02 (raw)'!I12/1000)</f>
        <v>6.3711240470171474E-2</v>
      </c>
      <c r="CM13" s="268">
        <f>+'02 (raw)'!CW12/('02 (raw)'!E12/10000)</f>
        <v>2.0054223535173952</v>
      </c>
    </row>
    <row r="14" spans="1:91">
      <c r="A14" s="263" t="s">
        <v>214</v>
      </c>
      <c r="B14" s="264">
        <f>'02 (raw)'!B13</f>
        <v>30728.410356886812</v>
      </c>
      <c r="C14" s="265">
        <f>'02 (raw)'!C13</f>
        <v>0.37826417305892923</v>
      </c>
      <c r="D14" s="266">
        <f>+'02 (raw)'!J13/('02 (raw)'!D13/100000)</f>
        <v>2051.6817823007686</v>
      </c>
      <c r="E14" s="266">
        <f>+'02 (raw)'!K13</f>
        <v>83</v>
      </c>
      <c r="F14" s="267">
        <f>+'02 (raw)'!L13</f>
        <v>2.9349999999999996</v>
      </c>
      <c r="G14" s="267">
        <f>+'02 (raw)'!M13</f>
        <v>2.4900000000000002</v>
      </c>
      <c r="H14" s="267">
        <f>+'02 (raw)'!N13</f>
        <v>3.145</v>
      </c>
      <c r="I14" s="267">
        <f>+'02 (raw)'!O13</f>
        <v>3.0700000000000003</v>
      </c>
      <c r="J14" s="267">
        <f>+'02 (raw)'!P13</f>
        <v>0.60166666666666668</v>
      </c>
      <c r="K14" s="268">
        <f>+'02 (raw)'!Q13/('02 (raw)'!E13)*100000</f>
        <v>6.1644259634079681</v>
      </c>
      <c r="L14" s="268">
        <f>+'02 (raw)'!R13/('02 (raw)'!D13/100000)</f>
        <v>10.863809987700739</v>
      </c>
      <c r="M14" s="265">
        <f>+'02 (raw)'!S13/'02 (raw)'!U13</f>
        <v>0.1190842011419033</v>
      </c>
      <c r="N14" s="265">
        <f>+'02 (raw)'!T13</f>
        <v>0.15673706602681595</v>
      </c>
      <c r="O14" s="268">
        <f>'02 (raw)'!V13</f>
        <v>4</v>
      </c>
      <c r="P14" s="270">
        <f>+'02 (raw)'!X13/('02 (raw)'!F13/'02 (raw)'!W13)</f>
        <v>7.8612252306761459</v>
      </c>
      <c r="Q14" s="268">
        <f>+'02 (raw)'!Y13/('02 (raw)'!I13/10000)</f>
        <v>0.84550313297143342</v>
      </c>
      <c r="R14" s="271">
        <f>+'02 (raw)'!Z13</f>
        <v>1527903.4616073028</v>
      </c>
      <c r="S14" s="271">
        <f>+'02 (raw)'!AA13</f>
        <v>1.8185117204301076</v>
      </c>
      <c r="T14" s="271">
        <f>+'02 (raw)'!AB13</f>
        <v>3652</v>
      </c>
      <c r="U14" s="271">
        <f>+'02 (raw)'!AD13</f>
        <v>0.6</v>
      </c>
      <c r="V14" s="271">
        <f>'02 (raw)'!AE13</f>
        <v>5</v>
      </c>
      <c r="W14" s="272">
        <f>+'02 (raw)'!AF13/'02 (raw)'!AC13</f>
        <v>1.0000712530656057</v>
      </c>
      <c r="X14" s="267">
        <f>+'02 (raw)'!AG13</f>
        <v>98.174736474093734</v>
      </c>
      <c r="Y14" s="267">
        <f>+'02 (raw)'!AH13</f>
        <v>13.967499999999999</v>
      </c>
      <c r="Z14" s="265">
        <f>+'02 (raw)'!AI13</f>
        <v>0.25156204940882437</v>
      </c>
      <c r="AA14" s="273">
        <f>'02 (raw)'!AJ13/'02 (raw)'!AK13</f>
        <v>1.5430860237992789</v>
      </c>
      <c r="AB14" s="267">
        <f>'02 (raw)'!AL13</f>
        <v>3.3985407702775374</v>
      </c>
      <c r="AC14" s="274">
        <f>+'02 (raw)'!AM13/('02 (raw)'!D13/100000)</f>
        <v>6.1980167268112387</v>
      </c>
      <c r="AD14" s="265">
        <f>+'02 (raw)'!AN13/'02 (raw)'!E13</f>
        <v>0.41944328151018467</v>
      </c>
      <c r="AE14" s="275">
        <f>+'02 (raw)'!AO13</f>
        <v>0.75325513901316254</v>
      </c>
      <c r="AF14" s="276">
        <f>+'02 (raw)'!AP13</f>
        <v>2.8</v>
      </c>
      <c r="AG14" s="266">
        <f>+'02 (raw)'!AQ13</f>
        <v>82.9</v>
      </c>
      <c r="AH14" s="266">
        <f>+'02 (raw)'!AR13</f>
        <v>43.7</v>
      </c>
      <c r="AI14" s="266">
        <f>+'02 (raw)'!AS13</f>
        <v>7.3993891182492527E-2</v>
      </c>
      <c r="AJ14" s="266">
        <f>+'02 (raw)'!AT13</f>
        <v>520.88</v>
      </c>
      <c r="AK14" s="265">
        <f>AVERAGE(AK6:AK13,AK15:AK37)</f>
        <v>7.5734907990671188E-2</v>
      </c>
      <c r="AL14" s="278">
        <f>+'02 (raw)'!AV13</f>
        <v>8.0653102285826623</v>
      </c>
      <c r="AM14" s="279">
        <f>+'02 (raw)'!AW13/'02 (raw)'!G13</f>
        <v>3.0971583434463167E-2</v>
      </c>
      <c r="AN14" s="273">
        <f>'02 (raw)'!AX13</f>
        <v>46.158898275217247</v>
      </c>
      <c r="AO14" s="279">
        <f>+'02 (raw)'!AY13</f>
        <v>-3.5227217211031836E-3</v>
      </c>
      <c r="AP14" s="268">
        <f>+'02 (raw)'!AZ13</f>
        <v>137.1</v>
      </c>
      <c r="AQ14" s="268">
        <f>('02 (raw)'!H13*1000)/'02 (raw)'!D13</f>
        <v>155506.66544483055</v>
      </c>
      <c r="AR14" s="268">
        <f>'02 (raw)'!E13/'02 (raw)'!D13</f>
        <v>0.43918317051826938</v>
      </c>
      <c r="AS14" s="275">
        <f>+'02 (raw)'!BA13</f>
        <v>8.9</v>
      </c>
      <c r="AT14" s="268">
        <v>0</v>
      </c>
      <c r="AU14" s="275">
        <f>+'02 (raw)'!BC13</f>
        <v>69</v>
      </c>
      <c r="AV14" s="275">
        <f>+'02 (raw)'!BD13</f>
        <v>3</v>
      </c>
      <c r="AW14" s="268">
        <f>+'02 (raw)'!BE13</f>
        <v>31.31</v>
      </c>
      <c r="AX14" s="280">
        <f>'02 (raw)'!BG13</f>
        <v>40.34110963141773</v>
      </c>
      <c r="AY14" s="280">
        <f>'10 (raw)'!BH13*10</f>
        <v>9.0266666666666655</v>
      </c>
      <c r="AZ14" s="265">
        <f>+'02 (raw)'!BI13/'02 (raw)'!G13</f>
        <v>9.0472921150718724E-3</v>
      </c>
      <c r="BA14" s="268">
        <f>1/('02 (raw)'!BJ13/'02 (raw)'!G13)</f>
        <v>2.1216641287284208</v>
      </c>
      <c r="BB14" s="268">
        <f>+'02 (raw)'!BJ13/'02 (raw)'!E13</f>
        <v>152.83128074177526</v>
      </c>
      <c r="BC14" s="281">
        <f>+'02 (raw)'!BK13/'02 (raw)'!BF13</f>
        <v>2.9175683873814249</v>
      </c>
      <c r="BD14" s="265">
        <f>+'02 (raw)'!BL13/'02 (raw)'!BO13</f>
        <v>0.23177133799251873</v>
      </c>
      <c r="BE14" s="268">
        <f>+'02 (raw)'!BM13</f>
        <v>40.4</v>
      </c>
      <c r="BF14" s="265">
        <f>+'02 (raw)'!BN13/'02 (raw)'!BO13</f>
        <v>0.1755798211917344</v>
      </c>
      <c r="BG14" s="279">
        <f>+'02 (raw)'!BP13/('02 (raw)'!G13/1000)</f>
        <v>0.35347200637268827</v>
      </c>
      <c r="BH14" s="267">
        <f>+'02 (raw)'!BQ13</f>
        <v>47.333333333333336</v>
      </c>
      <c r="BI14" s="267">
        <f>+'02 (raw)'!BR13</f>
        <v>3.0581013411712612</v>
      </c>
      <c r="BJ14" s="267">
        <f>+'02 (raw)'!BS13</f>
        <v>409.20514999999989</v>
      </c>
      <c r="BK14" s="264">
        <f>+'02 (raw)'!BT13/('02 (raw)'!E13/1000)</f>
        <v>81.741599854781867</v>
      </c>
      <c r="BL14" s="268">
        <f>+'02 (raw)'!BU13</f>
        <v>121</v>
      </c>
      <c r="BM14" s="281">
        <f>+'02 (raw)'!BV13/('02 (raw)'!D13/1000)</f>
        <v>12.115509834109737</v>
      </c>
      <c r="BN14" s="264">
        <f>'02 (raw)'!BW13/('02 (raw)'!E13/1000)</f>
        <v>24.535726914355926</v>
      </c>
      <c r="BO14" s="264">
        <f>'02 (raw)'!BX13/('02 (raw)'!D13/10000)</f>
        <v>0.26261668628928558</v>
      </c>
      <c r="BP14" s="264">
        <f>+'02 (raw)'!BY13/('02 (raw)'!D13/100000)</f>
        <v>17.787616777317012</v>
      </c>
      <c r="BQ14" s="267">
        <f>+'02 (raw)'!BZ13/('02 (raw)'!G13/1000)</f>
        <v>24.134803518647882</v>
      </c>
      <c r="BR14" s="267">
        <f>+'02 (raw)'!CA13</f>
        <v>1.5126304643775526</v>
      </c>
      <c r="BS14" s="282">
        <f>+'02 (raw)'!CB13</f>
        <v>91.818736310000006</v>
      </c>
      <c r="BT14" s="283">
        <f>+'02 (raw)'!CC13</f>
        <v>0.18074999999999999</v>
      </c>
      <c r="BU14" s="283">
        <f>+'02 (raw)'!CD13</f>
        <v>0.66633333333333333</v>
      </c>
      <c r="BV14" s="284">
        <f>+'02 (raw)'!CE13</f>
        <v>33.520000000000003</v>
      </c>
      <c r="BW14" s="284">
        <f>+'02 (raw)'!CF13</f>
        <v>61.9</v>
      </c>
      <c r="BX14" s="265">
        <f>+'02 (raw)'!CG13</f>
        <v>0.49019738984410399</v>
      </c>
      <c r="BY14" s="278">
        <f>BY11</f>
        <v>24.98802120663014</v>
      </c>
      <c r="BZ14" s="268">
        <f>+'02 (raw)'!CI13</f>
        <v>0.74171718479701154</v>
      </c>
      <c r="CA14" s="280">
        <f>+'02 (raw)'!CJ13</f>
        <v>28.513231770584547</v>
      </c>
      <c r="CB14" s="268">
        <f>+'02 (raw)'!CK13</f>
        <v>17.899999999999999</v>
      </c>
      <c r="CC14" s="265">
        <f>+'02 (raw)'!CL13/'02 (raw)'!E13</f>
        <v>0.26149757252775041</v>
      </c>
      <c r="CD14" s="265">
        <f>+'02 (raw)'!CM13</f>
        <v>9.7228363737864143E-2</v>
      </c>
      <c r="CE14" s="265">
        <f>+'02 (raw)'!CN13/'02 (raw)'!G13</f>
        <v>2.7262487917790477E-2</v>
      </c>
      <c r="CF14" s="265">
        <f>('02 (raw)'!CO13+'02 (raw)'!CP13)/'02 (raw)'!CX13</f>
        <v>0.59625868175156438</v>
      </c>
      <c r="CG14" s="268">
        <f>+'02 (raw)'!CQ13/('02 (raw)'!CX13/1000000)</f>
        <v>128.61814598294671</v>
      </c>
      <c r="CH14" s="281">
        <f>+'02 (raw)'!CR13/('02 (raw)'!D13/1000)</f>
        <v>1.5225462650843369</v>
      </c>
      <c r="CI14" s="273">
        <f>('02 (raw)'!CS13-'01 (raw)'!CS13)/'01 (raw)'!CS13</f>
        <v>9.3385773086540003E-2</v>
      </c>
      <c r="CJ14" s="273">
        <f>('04 (raw)'!CT13-'03 (raw)'!CT13)/'03 (raw)'!CT13</f>
        <v>0.11206881986492979</v>
      </c>
      <c r="CK14" s="285">
        <f>+'02 (raw)'!CU13/('02 (raw)'!D13/1000000)</f>
        <v>23.732183006005855</v>
      </c>
      <c r="CL14" s="268">
        <f>+'02 (raw)'!CV13/('02 (raw)'!I13/1000)</f>
        <v>0.99127953520788747</v>
      </c>
      <c r="CM14" s="268">
        <f>+'02 (raw)'!CW13/('02 (raw)'!E13/10000)</f>
        <v>11.253356333200076</v>
      </c>
    </row>
    <row r="15" spans="1:91">
      <c r="A15" s="263" t="s">
        <v>215</v>
      </c>
      <c r="B15" s="264">
        <f>'02 (raw)'!B14</f>
        <v>1797.0139693904819</v>
      </c>
      <c r="C15" s="265">
        <f>'02 (raw)'!C14</f>
        <v>0.25785593734842371</v>
      </c>
      <c r="D15" s="266">
        <f>+'02 (raw)'!J14/('02 (raw)'!D14/100000)</f>
        <v>1135.1762526757482</v>
      </c>
      <c r="E15" s="266">
        <f>+'02 (raw)'!K14</f>
        <v>31</v>
      </c>
      <c r="F15" s="267">
        <f>+'02 (raw)'!L14</f>
        <v>3.01</v>
      </c>
      <c r="G15" s="267">
        <f>+'02 (raw)'!M14</f>
        <v>2.585</v>
      </c>
      <c r="H15" s="267">
        <f>+'02 (raw)'!N14</f>
        <v>3.54</v>
      </c>
      <c r="I15" s="267">
        <f>+'02 (raw)'!O14</f>
        <v>2.7850000000000001</v>
      </c>
      <c r="J15" s="267">
        <f>+'02 (raw)'!P14</f>
        <v>0.2253333333333333</v>
      </c>
      <c r="K15" s="268">
        <f>+'02 (raw)'!Q14/('02 (raw)'!E14)*100000</f>
        <v>7.944543391987466</v>
      </c>
      <c r="L15" s="268">
        <f>+'02 (raw)'!R14/('02 (raw)'!D14/100000)</f>
        <v>12.35752800009886</v>
      </c>
      <c r="M15" s="265">
        <f>+'02 (raw)'!S14/'02 (raw)'!U14</f>
        <v>8.2050593854848125E-4</v>
      </c>
      <c r="N15" s="265">
        <f>+'02 (raw)'!T14</f>
        <v>4.7709341880790854E-3</v>
      </c>
      <c r="O15" s="268">
        <f>'02 (raw)'!V14</f>
        <v>4</v>
      </c>
      <c r="P15" s="270">
        <f>+'02 (raw)'!X14/('02 (raw)'!F14/'02 (raw)'!W14)</f>
        <v>41.481304968103302</v>
      </c>
      <c r="Q15" s="268">
        <f>+'02 (raw)'!Y14/('02 (raw)'!I14/10000)</f>
        <v>1.8850503457668975</v>
      </c>
      <c r="R15" s="271">
        <f>+'02 (raw)'!Z14</f>
        <v>4642.8967716876268</v>
      </c>
      <c r="S15" s="271">
        <f>+'02 (raw)'!AA14</f>
        <v>0.75734276102682618</v>
      </c>
      <c r="T15" s="271">
        <f>+'02 (raw)'!AB14</f>
        <v>2337</v>
      </c>
      <c r="U15" s="271">
        <f>+'02 (raw)'!AD14</f>
        <v>1</v>
      </c>
      <c r="V15" s="271">
        <f>'02 (raw)'!AE14</f>
        <v>4</v>
      </c>
      <c r="W15" s="272">
        <f>+'02 (raw)'!AF14/'02 (raw)'!AC14</f>
        <v>0.6568582301185254</v>
      </c>
      <c r="X15" s="267">
        <f>+'02 (raw)'!AG14</f>
        <v>76.912325043335457</v>
      </c>
      <c r="Y15" s="267">
        <f>+'02 (raw)'!AH14</f>
        <v>19.4193</v>
      </c>
      <c r="Z15" s="265">
        <f>+'02 (raw)'!AI14</f>
        <v>0.20232955933860064</v>
      </c>
      <c r="AA15" s="273">
        <f>'02 (raw)'!AJ14/'02 (raw)'!AK14</f>
        <v>3.4163366896707772</v>
      </c>
      <c r="AB15" s="267">
        <f>'02 (raw)'!AL14</f>
        <v>1.7726187386808474</v>
      </c>
      <c r="AC15" s="274">
        <f>+'02 (raw)'!AM14/('02 (raw)'!D14/100000)</f>
        <v>4.874358266705662</v>
      </c>
      <c r="AD15" s="265">
        <f>+'02 (raw)'!AN14/'02 (raw)'!E14</f>
        <v>0.33314611308595626</v>
      </c>
      <c r="AE15" s="275">
        <f>+'02 (raw)'!AO14</f>
        <v>0.56700354900596817</v>
      </c>
      <c r="AF15" s="276">
        <f>+'02 (raw)'!AP14</f>
        <v>5</v>
      </c>
      <c r="AG15" s="266">
        <f>+'02 (raw)'!AQ14</f>
        <v>72.7</v>
      </c>
      <c r="AH15" s="266">
        <f>+'02 (raw)'!AR14</f>
        <v>49.8</v>
      </c>
      <c r="AI15" s="266">
        <f>+'02 (raw)'!AS14</f>
        <v>1.0361494310744134E-2</v>
      </c>
      <c r="AJ15" s="266">
        <f>+'02 (raw)'!AT14</f>
        <v>500.5</v>
      </c>
      <c r="AK15" s="265">
        <f>+'02 (raw)'!AU14/'02 (raw)'!E14</f>
        <v>6.3351267062292604E-2</v>
      </c>
      <c r="AL15" s="278">
        <f>+'02 (raw)'!AV14</f>
        <v>9.9326411470976144</v>
      </c>
      <c r="AM15" s="279">
        <f>+'02 (raw)'!AW14/'02 (raw)'!G14</f>
        <v>1.4946012598088592E-2</v>
      </c>
      <c r="AN15" s="273">
        <f>'02 (raw)'!AX14</f>
        <v>63.126080089391834</v>
      </c>
      <c r="AO15" s="279">
        <f>+'02 (raw)'!AY14</f>
        <v>3.8311267397700299E-2</v>
      </c>
      <c r="AP15" s="268">
        <f>+'02 (raw)'!AZ14</f>
        <v>44.6</v>
      </c>
      <c r="AQ15" s="268">
        <f>('02 (raw)'!H14*1000)/'02 (raw)'!D14</f>
        <v>61204.728018827416</v>
      </c>
      <c r="AR15" s="268">
        <f>'02 (raw)'!E14/'02 (raw)'!D14</f>
        <v>0.37158537472830599</v>
      </c>
      <c r="AS15" s="275">
        <f>+'02 (raw)'!BA14</f>
        <v>13.138406951436558</v>
      </c>
      <c r="AT15" s="268">
        <v>0</v>
      </c>
      <c r="AU15" s="275">
        <f>+'02 (raw)'!BC14</f>
        <v>55.3</v>
      </c>
      <c r="AV15" s="275">
        <f>+'02 (raw)'!BD14</f>
        <v>14.6</v>
      </c>
      <c r="AW15" s="268">
        <f>+'02 (raw)'!BE14</f>
        <v>20.67</v>
      </c>
      <c r="AX15" s="280">
        <f>'02 (raw)'!BG14</f>
        <v>5.1500907829986167</v>
      </c>
      <c r="AY15" s="280">
        <f>'10 (raw)'!BH14*10</f>
        <v>7.196666666666669</v>
      </c>
      <c r="AZ15" s="265">
        <f>+'02 (raw)'!BI14/'02 (raw)'!G14</f>
        <v>9.5185965312724677E-3</v>
      </c>
      <c r="BA15" s="268">
        <f>1/('02 (raw)'!BJ14/'02 (raw)'!G14)</f>
        <v>2.8826390886771396</v>
      </c>
      <c r="BB15" s="268">
        <f>+'02 (raw)'!BJ14/'02 (raw)'!E14</f>
        <v>56.373954215317745</v>
      </c>
      <c r="BC15" s="281">
        <f>+'02 (raw)'!BK14/'02 (raw)'!BF14</f>
        <v>4.6365001840884874</v>
      </c>
      <c r="BD15" s="265">
        <f>+'02 (raw)'!BL14/'02 (raw)'!BO14</f>
        <v>0.14040942090408082</v>
      </c>
      <c r="BE15" s="268">
        <f>+'02 (raw)'!BM14</f>
        <v>12</v>
      </c>
      <c r="BF15" s="265">
        <f>+'02 (raw)'!BN14/'02 (raw)'!BO14</f>
        <v>7.2453164639786335E-2</v>
      </c>
      <c r="BG15" s="279">
        <f>+'02 (raw)'!BP14/('02 (raw)'!G14/1000)</f>
        <v>8.0880636817502516E-2</v>
      </c>
      <c r="BH15" s="267">
        <f>+'02 (raw)'!BQ14</f>
        <v>9.8419173890872003</v>
      </c>
      <c r="BI15" s="267">
        <f>+'02 (raw)'!BR14</f>
        <v>4.9868886386209592</v>
      </c>
      <c r="BJ15" s="267">
        <f>+'02 (raw)'!BS14</f>
        <v>0.24185900000000002</v>
      </c>
      <c r="BK15" s="264">
        <f>+'02 (raw)'!BT14/('02 (raw)'!E14/1000)</f>
        <v>27.331076836667581</v>
      </c>
      <c r="BL15" s="268">
        <f>+'02 (raw)'!BU14</f>
        <v>9</v>
      </c>
      <c r="BM15" s="281">
        <f>+'02 (raw)'!BV14/('02 (raw)'!D14/1000)</f>
        <v>7.1508895360572069</v>
      </c>
      <c r="BN15" s="264">
        <f>'02 (raw)'!BW14/('02 (raw)'!E14/1000)</f>
        <v>17.492776008217984</v>
      </c>
      <c r="BO15" s="264">
        <f>'02 (raw)'!BX14/('02 (raw)'!D14/10000)</f>
        <v>1.6594886100320587</v>
      </c>
      <c r="BP15" s="264">
        <f>+'02 (raw)'!BY14/('02 (raw)'!D14/100000)</f>
        <v>7.0025992000560207</v>
      </c>
      <c r="BQ15" s="267">
        <f>+'02 (raw)'!BZ14/('02 (raw)'!G14/1000)</f>
        <v>3.4013377369315108</v>
      </c>
      <c r="BR15" s="267">
        <f>+'02 (raw)'!CA14</f>
        <v>8.1058954177373202E-2</v>
      </c>
      <c r="BS15" s="282">
        <f>+'02 (raw)'!CB14</f>
        <v>69.077232140000007</v>
      </c>
      <c r="BT15" s="283">
        <f>+'02 (raw)'!CC14</f>
        <v>0.43074999999999997</v>
      </c>
      <c r="BU15" s="283">
        <f>+'02 (raw)'!CD14</f>
        <v>0.75833333333333341</v>
      </c>
      <c r="BV15" s="284">
        <f>+'02 (raw)'!CE14</f>
        <v>2.2200000000000002</v>
      </c>
      <c r="BW15" s="284">
        <f>+'02 (raw)'!CF14</f>
        <v>76.19</v>
      </c>
      <c r="BX15" s="265">
        <f>+'02 (raw)'!CG14</f>
        <v>0.9331540865825948</v>
      </c>
      <c r="BY15" s="278">
        <f>+'02 (raw)'!CH14/('02 (raw)'!G14/1000)</f>
        <v>0</v>
      </c>
      <c r="BZ15" s="268">
        <f>+'02 (raw)'!CI14</f>
        <v>0.18095659357970251</v>
      </c>
      <c r="CA15" s="280">
        <f>+'02 (raw)'!CJ14</f>
        <v>0</v>
      </c>
      <c r="CB15" s="268">
        <f>+'02 (raw)'!CK14</f>
        <v>10.75</v>
      </c>
      <c r="CC15" s="265">
        <f>+'02 (raw)'!CL14/'02 (raw)'!E14</f>
        <v>0.24164899159725969</v>
      </c>
      <c r="CD15" s="265">
        <f>+'02 (raw)'!CM14</f>
        <v>2.5391527500911646E-4</v>
      </c>
      <c r="CE15" s="265">
        <f>+'02 (raw)'!CN14/'02 (raw)'!G14</f>
        <v>1.4851757943333273E-2</v>
      </c>
      <c r="CF15" s="265">
        <f>('02 (raw)'!CO14+'02 (raw)'!CP14)/'02 (raw)'!CX14</f>
        <v>0.14897534620400815</v>
      </c>
      <c r="CG15" s="268">
        <f>+'02 (raw)'!CQ14/('02 (raw)'!CX14/1000000)</f>
        <v>9.2306471543198647</v>
      </c>
      <c r="CH15" s="281">
        <f>+'02 (raw)'!CR14/('02 (raw)'!D14/1000)</f>
        <v>0.40779842400326238</v>
      </c>
      <c r="CI15" s="273">
        <f>('02 (raw)'!CS14-'01 (raw)'!CS14)/'01 (raw)'!CS14</f>
        <v>7.176464076248508E-2</v>
      </c>
      <c r="CJ15" s="273">
        <f>('04 (raw)'!CT14-'03 (raw)'!CT14)/'03 (raw)'!CT14</f>
        <v>0.1362808480181521</v>
      </c>
      <c r="CK15" s="285">
        <f>+'02 (raw)'!CU14/('02 (raw)'!D14/1000000)</f>
        <v>1.3730586666776512</v>
      </c>
      <c r="CL15" s="268">
        <f>+'02 (raw)'!CV14/('02 (raw)'!I14/1000)</f>
        <v>0.1346464532690641</v>
      </c>
      <c r="CM15" s="268">
        <f>+'02 (raw)'!CW14/('02 (raw)'!E14/10000)</f>
        <v>0.59122183382232307</v>
      </c>
    </row>
    <row r="16" spans="1:91">
      <c r="A16" s="263" t="s">
        <v>216</v>
      </c>
      <c r="B16" s="264">
        <f>'02 (raw)'!B15</f>
        <v>5174.4776966780219</v>
      </c>
      <c r="C16" s="265">
        <f>'02 (raw)'!C15</f>
        <v>0.14793960556677491</v>
      </c>
      <c r="D16" s="266">
        <f>+'02 (raw)'!J15/('02 (raw)'!D15/100000)</f>
        <v>1313.0226585179878</v>
      </c>
      <c r="E16" s="266">
        <f>+'02 (raw)'!K15</f>
        <v>30</v>
      </c>
      <c r="F16" s="267">
        <f>+'02 (raw)'!L15</f>
        <v>2.9649999999999999</v>
      </c>
      <c r="G16" s="267">
        <f>+'02 (raw)'!M15</f>
        <v>2.6799999999999997</v>
      </c>
      <c r="H16" s="267">
        <f>+'02 (raw)'!N15</f>
        <v>3.2649999999999997</v>
      </c>
      <c r="I16" s="267">
        <f>+'02 (raw)'!O15</f>
        <v>2.855</v>
      </c>
      <c r="J16" s="267">
        <f>+'02 (raw)'!P15</f>
        <v>0.39733333333333337</v>
      </c>
      <c r="K16" s="268">
        <f>+'02 (raw)'!Q15/('02 (raw)'!E15)*100000</f>
        <v>12.283227174889113</v>
      </c>
      <c r="L16" s="268">
        <f>+'02 (raw)'!R15/('02 (raw)'!D15/100000)</f>
        <v>4.3786187459510808</v>
      </c>
      <c r="M16" s="265">
        <f>+'02 (raw)'!S15/'02 (raw)'!U15</f>
        <v>1.1661539206899057E-2</v>
      </c>
      <c r="N16" s="265">
        <f>+'02 (raw)'!T15</f>
        <v>0.20437977694497764</v>
      </c>
      <c r="O16" s="268">
        <f>'02 (raw)'!V15</f>
        <v>6</v>
      </c>
      <c r="P16" s="270">
        <f>+'02 (raw)'!X15/('02 (raw)'!F15/'02 (raw)'!W15)</f>
        <v>0</v>
      </c>
      <c r="Q16" s="268">
        <f>+'02 (raw)'!Y15/('02 (raw)'!I15/10000)</f>
        <v>0.20542554479353983</v>
      </c>
      <c r="R16" s="271">
        <f>+'02 (raw)'!Z15</f>
        <v>5083.7923082383058</v>
      </c>
      <c r="S16" s="271">
        <f>+'02 (raw)'!AA15</f>
        <v>1.4990440026325893</v>
      </c>
      <c r="T16" s="271">
        <f>+'02 (raw)'!AB15</f>
        <v>2866</v>
      </c>
      <c r="U16" s="271">
        <f>+'02 (raw)'!AD15</f>
        <v>1</v>
      </c>
      <c r="V16" s="271">
        <f>'02 (raw)'!AE15</f>
        <v>1</v>
      </c>
      <c r="W16" s="272">
        <f>+'02 (raw)'!AF15/'02 (raw)'!AC15</f>
        <v>0.64789104852571733</v>
      </c>
      <c r="X16" s="267">
        <f>+'02 (raw)'!AG15</f>
        <v>78.567942900652767</v>
      </c>
      <c r="Y16" s="267">
        <f>+'02 (raw)'!AH15</f>
        <v>19.746500000000001</v>
      </c>
      <c r="Z16" s="265">
        <f>+'02 (raw)'!AI15</f>
        <v>0.23436910980666703</v>
      </c>
      <c r="AA16" s="273">
        <f>'02 (raw)'!AJ15/'02 (raw)'!AK15</f>
        <v>2.8498624979975435</v>
      </c>
      <c r="AB16" s="267">
        <f>'02 (raw)'!AL15</f>
        <v>1.0744296379945675</v>
      </c>
      <c r="AC16" s="274">
        <f>+'02 (raw)'!AM15/('02 (raw)'!D15/100000)</f>
        <v>13.386063023336161</v>
      </c>
      <c r="AD16" s="265">
        <f>+'02 (raw)'!AN15/'02 (raw)'!E15</f>
        <v>0.34786465242648618</v>
      </c>
      <c r="AE16" s="275">
        <f>+'02 (raw)'!AO15</f>
        <v>0.55242018950193972</v>
      </c>
      <c r="AF16" s="276">
        <f>+'02 (raw)'!AP15</f>
        <v>10.9</v>
      </c>
      <c r="AG16" s="266">
        <f>+'02 (raw)'!AQ15</f>
        <v>71.400000000000006</v>
      </c>
      <c r="AH16" s="266">
        <f>+'02 (raw)'!AR15</f>
        <v>53.9</v>
      </c>
      <c r="AI16" s="266">
        <f>+'02 (raw)'!AS15</f>
        <v>1.4147618568120027E-2</v>
      </c>
      <c r="AJ16" s="266">
        <f>+'02 (raw)'!AT15</f>
        <v>507.89</v>
      </c>
      <c r="AK16" s="265">
        <f>+'02 (raw)'!AU15/'02 (raw)'!E15</f>
        <v>0.38547693941703282</v>
      </c>
      <c r="AL16" s="278">
        <f>+'02 (raw)'!AV15</f>
        <v>5.0264621145360886</v>
      </c>
      <c r="AM16" s="279">
        <f>+'02 (raw)'!AW15/'02 (raw)'!G15</f>
        <v>2.3677351157271212E-3</v>
      </c>
      <c r="AN16" s="273">
        <f>'02 (raw)'!AX15</f>
        <v>65.403592403950839</v>
      </c>
      <c r="AO16" s="279">
        <f>+'02 (raw)'!AY15</f>
        <v>3.8684404692229446E-2</v>
      </c>
      <c r="AP16" s="268">
        <f>+'02 (raw)'!AZ15</f>
        <v>7.9</v>
      </c>
      <c r="AQ16" s="268">
        <f>('02 (raw)'!H15*1000)/'02 (raw)'!D15</f>
        <v>58802.303268771582</v>
      </c>
      <c r="AR16" s="268">
        <f>'02 (raw)'!E15/'02 (raw)'!D15</f>
        <v>0.39890843119719988</v>
      </c>
      <c r="AS16" s="275">
        <f>+'02 (raw)'!BA15</f>
        <v>9.4523831953908566</v>
      </c>
      <c r="AT16" s="268">
        <v>0</v>
      </c>
      <c r="AU16" s="275">
        <f>+'02 (raw)'!BC15</f>
        <v>63.9</v>
      </c>
      <c r="AV16" s="275">
        <f>+'02 (raw)'!BD15</f>
        <v>12</v>
      </c>
      <c r="AW16" s="268">
        <f>+'02 (raw)'!BE15</f>
        <v>22.05</v>
      </c>
      <c r="AX16" s="280">
        <f>'02 (raw)'!BG15</f>
        <v>11.439534210775999</v>
      </c>
      <c r="AY16" s="280">
        <f>'10 (raw)'!BH15*10</f>
        <v>6.3033333333333319</v>
      </c>
      <c r="AZ16" s="265">
        <f>+'02 (raw)'!BI15/'02 (raw)'!G15</f>
        <v>1.1853869475464473E-2</v>
      </c>
      <c r="BA16" s="268">
        <f>1/('02 (raw)'!BJ15/'02 (raw)'!G15)</f>
        <v>2.8015029110310636</v>
      </c>
      <c r="BB16" s="268">
        <f>+'02 (raw)'!BJ15/'02 (raw)'!E15</f>
        <v>50.163411339702847</v>
      </c>
      <c r="BC16" s="281">
        <f>+'02 (raw)'!BK15/'02 (raw)'!BF15</f>
        <v>1.7607665047052703</v>
      </c>
      <c r="BD16" s="265">
        <f>+'02 (raw)'!BL15/'02 (raw)'!BO15</f>
        <v>0.12719679302513451</v>
      </c>
      <c r="BE16" s="268">
        <f>+'02 (raw)'!BM15</f>
        <v>20.8</v>
      </c>
      <c r="BF16" s="265">
        <f>+'02 (raw)'!BN15/'02 (raw)'!BO15</f>
        <v>4.0980764247717467E-2</v>
      </c>
      <c r="BG16" s="279">
        <f>+'02 (raw)'!BP15/('02 (raw)'!G15/1000)</f>
        <v>0.12068985454896811</v>
      </c>
      <c r="BH16" s="267">
        <f>+'02 (raw)'!BQ15</f>
        <v>11.055844449468687</v>
      </c>
      <c r="BI16" s="267">
        <f>+'02 (raw)'!BR15</f>
        <v>39.303418486401924</v>
      </c>
      <c r="BJ16" s="267">
        <f>+'02 (raw)'!BS15</f>
        <v>1.5680079999999998</v>
      </c>
      <c r="BK16" s="264">
        <f>+'02 (raw)'!BT15/('02 (raw)'!E15/1000)</f>
        <v>13.128417742625098</v>
      </c>
      <c r="BL16" s="268">
        <f>+'02 (raw)'!BU15</f>
        <v>23</v>
      </c>
      <c r="BM16" s="281">
        <f>+'02 (raw)'!BV15/('02 (raw)'!D15/1000)</f>
        <v>3.3717449400369013</v>
      </c>
      <c r="BN16" s="264">
        <f>'02 (raw)'!BW15/('02 (raw)'!E15/1000)</f>
        <v>11.557732735793532</v>
      </c>
      <c r="BO16" s="264">
        <f>'02 (raw)'!BX15/('02 (raw)'!D15/10000)</f>
        <v>0.49886045181513705</v>
      </c>
      <c r="BP16" s="264">
        <f>+'02 (raw)'!BY15/('02 (raw)'!D15/100000)</f>
        <v>7.1100428208062789</v>
      </c>
      <c r="BQ16" s="267">
        <f>+'02 (raw)'!BZ15/('02 (raw)'!G15/1000)</f>
        <v>3.2706061483107818</v>
      </c>
      <c r="BR16" s="267">
        <f>+'02 (raw)'!CA15</f>
        <v>0.32657326671238696</v>
      </c>
      <c r="BS16" s="282">
        <f>+'02 (raw)'!CB15</f>
        <v>79.663853570000001</v>
      </c>
      <c r="BT16" s="283">
        <f>+'02 (raw)'!CC15</f>
        <v>2.5749999999999999E-2</v>
      </c>
      <c r="BU16" s="283">
        <f>+'02 (raw)'!CD15</f>
        <v>0.20633333333333334</v>
      </c>
      <c r="BV16" s="284">
        <f>+'02 (raw)'!CE15</f>
        <v>33.590000000000003</v>
      </c>
      <c r="BW16" s="284">
        <f>+'02 (raw)'!CF15</f>
        <v>40.479999999999997</v>
      </c>
      <c r="BX16" s="265">
        <f>+'02 (raw)'!CG15</f>
        <v>0.91481354272147908</v>
      </c>
      <c r="BY16" s="278">
        <f>BY11</f>
        <v>24.98802120663014</v>
      </c>
      <c r="BZ16" s="268">
        <f>+'02 (raw)'!CI15</f>
        <v>1.8933289991557962</v>
      </c>
      <c r="CA16" s="280">
        <f>+'02 (raw)'!CJ15</f>
        <v>0</v>
      </c>
      <c r="CB16" s="268">
        <f>+'02 (raw)'!CK15</f>
        <v>7.45</v>
      </c>
      <c r="CC16" s="265">
        <f>+'02 (raw)'!CL15/'02 (raw)'!E15</f>
        <v>0.2643392303277583</v>
      </c>
      <c r="CD16" s="265">
        <f>+'02 (raw)'!CM15</f>
        <v>4.9654337073198329E-3</v>
      </c>
      <c r="CE16" s="265">
        <f>+'02 (raw)'!CN15/'02 (raw)'!G15</f>
        <v>2.3420920524119142E-2</v>
      </c>
      <c r="CF16" s="265">
        <f>('02 (raw)'!CO15+'02 (raw)'!CP15)/'02 (raw)'!CX15</f>
        <v>0.16508636434408996</v>
      </c>
      <c r="CG16" s="268">
        <f>+'02 (raw)'!CQ15/('02 (raw)'!CX15/1000000)</f>
        <v>5.784594077715715</v>
      </c>
      <c r="CH16" s="281">
        <f>+'02 (raw)'!CR15/('02 (raw)'!D15/1000)</f>
        <v>0.41742832044733635</v>
      </c>
      <c r="CI16" s="273">
        <f>('02 (raw)'!CS15-'01 (raw)'!CS15)/'01 (raw)'!CS15</f>
        <v>6.534641131618564E-2</v>
      </c>
      <c r="CJ16" s="273">
        <f>('04 (raw)'!CT15-'03 (raw)'!CT15)/'03 (raw)'!CT15</f>
        <v>0.10920361449201714</v>
      </c>
      <c r="CK16" s="285">
        <f>+'02 (raw)'!CU15/('02 (raw)'!D15/1000000)</f>
        <v>2.7105735093982877</v>
      </c>
      <c r="CL16" s="268">
        <f>+'02 (raw)'!CV15/('02 (raw)'!I15/1000)</f>
        <v>0.22596809927289382</v>
      </c>
      <c r="CM16" s="268">
        <f>+'02 (raw)'!CW15/('02 (raw)'!E15/10000)</f>
        <v>1.4635334506250854</v>
      </c>
    </row>
    <row r="17" spans="1:91">
      <c r="A17" s="263" t="s">
        <v>217</v>
      </c>
      <c r="B17" s="264">
        <f>'02 (raw)'!B16</f>
        <v>1836.5919010823834</v>
      </c>
      <c r="C17" s="265">
        <f>'02 (raw)'!C16</f>
        <v>0.19490014477139475</v>
      </c>
      <c r="D17" s="266">
        <f>+'02 (raw)'!J16/('02 (raw)'!D16/100000)</f>
        <v>940.59693537978126</v>
      </c>
      <c r="E17" s="266">
        <f>+'02 (raw)'!K16</f>
        <v>57</v>
      </c>
      <c r="F17" s="267">
        <f>+'02 (raw)'!L16</f>
        <v>2.7350000000000003</v>
      </c>
      <c r="G17" s="267">
        <f>+'02 (raw)'!M16</f>
        <v>2.3449999999999998</v>
      </c>
      <c r="H17" s="267">
        <f>+'02 (raw)'!N16</f>
        <v>2.8449999999999998</v>
      </c>
      <c r="I17" s="267">
        <f>+'02 (raw)'!O16</f>
        <v>2.42</v>
      </c>
      <c r="J17" s="267">
        <f>+'02 (raw)'!P16</f>
        <v>0.40799999999999997</v>
      </c>
      <c r="K17" s="268">
        <f>+'02 (raw)'!Q16/('02 (raw)'!E16)*100000</f>
        <v>3.0903409676200941</v>
      </c>
      <c r="L17" s="268">
        <f>+'02 (raw)'!R16/('02 (raw)'!D16/100000)</f>
        <v>19.449085703532788</v>
      </c>
      <c r="M17" s="265">
        <f>+'02 (raw)'!S16/'02 (raw)'!U16</f>
        <v>2.1145083711725217E-3</v>
      </c>
      <c r="N17" s="265">
        <f>+'02 (raw)'!T16</f>
        <v>0.3279523315260533</v>
      </c>
      <c r="O17" s="268">
        <f>'02 (raw)'!V16</f>
        <v>0</v>
      </c>
      <c r="P17" s="270">
        <f>+'02 (raw)'!X16/('02 (raw)'!F16/'02 (raw)'!W16)</f>
        <v>1.635225879468075</v>
      </c>
      <c r="Q17" s="268">
        <f>+'02 (raw)'!Y16/('02 (raw)'!I16/10000)</f>
        <v>0.22252108997203054</v>
      </c>
      <c r="R17" s="271">
        <f>+'02 (raw)'!Z16</f>
        <v>113467.99008504447</v>
      </c>
      <c r="S17" s="271">
        <f>+'02 (raw)'!AA16</f>
        <v>0.26257337236001838</v>
      </c>
      <c r="T17" s="271">
        <f>+'02 (raw)'!AB16</f>
        <v>1656.7</v>
      </c>
      <c r="U17" s="271">
        <f>+'02 (raw)'!AD16</f>
        <v>0</v>
      </c>
      <c r="V17" s="271">
        <f>'02 (raw)'!AE16</f>
        <v>7</v>
      </c>
      <c r="W17" s="272">
        <f>+'02 (raw)'!AF16/'02 (raw)'!AC16</f>
        <v>0.36159351383814625</v>
      </c>
      <c r="X17" s="267">
        <f>+'02 (raw)'!AG16</f>
        <v>52.564027333125779</v>
      </c>
      <c r="Y17" s="267">
        <f>+'02 (raw)'!AH16</f>
        <v>26.471499999999999</v>
      </c>
      <c r="Z17" s="265">
        <f>+'02 (raw)'!AI16</f>
        <v>0.27774177288111185</v>
      </c>
      <c r="AA17" s="273">
        <f>'02 (raw)'!AJ16/'02 (raw)'!AK16</f>
        <v>3.7662009075772911</v>
      </c>
      <c r="AB17" s="267">
        <f>'02 (raw)'!AL16</f>
        <v>1.1786272229105177</v>
      </c>
      <c r="AC17" s="274">
        <f>+'02 (raw)'!AM16/('02 (raw)'!D16/100000)</f>
        <v>8.7142007372971584</v>
      </c>
      <c r="AD17" s="265">
        <f>+'02 (raw)'!AN16/'02 (raw)'!E16</f>
        <v>0.3395537891013975</v>
      </c>
      <c r="AE17" s="275">
        <f>+'02 (raw)'!AO16</f>
        <v>0.57473067670745737</v>
      </c>
      <c r="AF17" s="276">
        <f>+'02 (raw)'!AP16</f>
        <v>19.8</v>
      </c>
      <c r="AG17" s="266">
        <f>+'02 (raw)'!AQ16</f>
        <v>65.900000000000006</v>
      </c>
      <c r="AH17" s="266">
        <f>+'02 (raw)'!AR16</f>
        <v>60.5</v>
      </c>
      <c r="AI17" s="266">
        <f>+'02 (raw)'!AS16</f>
        <v>6.8573154767898499E-3</v>
      </c>
      <c r="AJ17" s="266">
        <f>+'02 (raw)'!AT16</f>
        <v>467.73</v>
      </c>
      <c r="AK17" s="265">
        <f>+'02 (raw)'!AU16/'02 (raw)'!E16</f>
        <v>1.0306287127013014E-2</v>
      </c>
      <c r="AL17" s="278">
        <f>+'02 (raw)'!AV16</f>
        <v>7.7547592919498696</v>
      </c>
      <c r="AM17" s="279">
        <f>+'02 (raw)'!AW16/'02 (raw)'!G16</f>
        <v>1.4159676906227067E-2</v>
      </c>
      <c r="AN17" s="273">
        <f>'02 (raw)'!AX16</f>
        <v>73.080428539492019</v>
      </c>
      <c r="AO17" s="279">
        <f>+'02 (raw)'!AY16</f>
        <v>-1.4155556074424425E-4</v>
      </c>
      <c r="AP17" s="268">
        <f>+'02 (raw)'!AZ16</f>
        <v>32.9</v>
      </c>
      <c r="AQ17" s="268">
        <f>('02 (raw)'!H16*1000)/'02 (raw)'!D16</f>
        <v>36407.849544614954</v>
      </c>
      <c r="AR17" s="268">
        <f>'02 (raw)'!E16/'02 (raw)'!D16</f>
        <v>0.36780241749609438</v>
      </c>
      <c r="AS17" s="275">
        <f>+'02 (raw)'!BA16</f>
        <v>11.97962899874476</v>
      </c>
      <c r="AT17" s="268">
        <v>0</v>
      </c>
      <c r="AU17" s="275">
        <f>AVERAGE(AU6:AU16,AU18:AU37)</f>
        <v>58.88741935483872</v>
      </c>
      <c r="AV17" s="275">
        <f>+'02 (raw)'!BD16</f>
        <v>25</v>
      </c>
      <c r="AW17" s="268">
        <f>+'02 (raw)'!BE16</f>
        <v>21.01</v>
      </c>
      <c r="AX17" s="280">
        <f>'02 (raw)'!BG16</f>
        <v>7.0052290262171129</v>
      </c>
      <c r="AY17" s="280">
        <f>'10 (raw)'!BH16*10</f>
        <v>5.7866666666666671</v>
      </c>
      <c r="AZ17" s="265">
        <f>+'02 (raw)'!BI16/'02 (raw)'!G16</f>
        <v>3.7646185116761398E-3</v>
      </c>
      <c r="BA17" s="268">
        <f>1/('02 (raw)'!BJ16/'02 (raw)'!G16)</f>
        <v>1.4893156761095234</v>
      </c>
      <c r="BB17" s="268">
        <f>+'02 (raw)'!BJ16/'02 (raw)'!E16</f>
        <v>62.716509044697453</v>
      </c>
      <c r="BC17" s="281">
        <f>+'02 (raw)'!BK16/'02 (raw)'!BF16</f>
        <v>1.9786515984287618</v>
      </c>
      <c r="BD17" s="265">
        <f>+'02 (raw)'!BL16/'02 (raw)'!BO16</f>
        <v>6.1638793865180903E-2</v>
      </c>
      <c r="BE17" s="268">
        <f>+'02 (raw)'!BM16</f>
        <v>13.5</v>
      </c>
      <c r="BF17" s="265">
        <f>+'02 (raw)'!BN16/'02 (raw)'!BO16</f>
        <v>3.3224615393693181E-2</v>
      </c>
      <c r="BG17" s="279">
        <f>+'02 (raw)'!BP16/('02 (raw)'!G16/1000)</f>
        <v>0.10208770680824983</v>
      </c>
      <c r="BH17" s="267">
        <f>+'02 (raw)'!BQ16</f>
        <v>6.3473877176901921</v>
      </c>
      <c r="BI17" s="267">
        <f>+'02 (raw)'!BR16</f>
        <v>6.2893246575593746</v>
      </c>
      <c r="BJ17" s="267">
        <f>+'02 (raw)'!BS16</f>
        <v>493.74055648000001</v>
      </c>
      <c r="BK17" s="264">
        <f>+'02 (raw)'!BT16/('02 (raw)'!E16/1000)</f>
        <v>33.542217491329872</v>
      </c>
      <c r="BL17" s="268">
        <f>+'02 (raw)'!BU16</f>
        <v>32</v>
      </c>
      <c r="BM17" s="281">
        <f>+'02 (raw)'!BV16/('02 (raw)'!D16/1000)</f>
        <v>11.759750748600361</v>
      </c>
      <c r="BN17" s="264">
        <f>'02 (raw)'!BW16/('02 (raw)'!E16/1000)</f>
        <v>10.078803694674312</v>
      </c>
      <c r="BO17" s="264">
        <f>'02 (raw)'!BX16/('02 (raw)'!D16/10000)</f>
        <v>1.0229822593217752</v>
      </c>
      <c r="BP17" s="264">
        <f>+'02 (raw)'!BY16/('02 (raw)'!D16/100000)</f>
        <v>4.8622714258831969</v>
      </c>
      <c r="BQ17" s="267">
        <f>+'02 (raw)'!BZ16/('02 (raw)'!G16/1000)</f>
        <v>2.4195888999371182</v>
      </c>
      <c r="BR17" s="267">
        <f>+'02 (raw)'!CA16</f>
        <v>0.31437643434248169</v>
      </c>
      <c r="BS17" s="282">
        <f>+'02 (raw)'!CB16</f>
        <v>66.490773809999993</v>
      </c>
      <c r="BT17" s="283">
        <f>+'02 (raw)'!CC16</f>
        <v>0.47400000000000003</v>
      </c>
      <c r="BU17" s="283">
        <f>+'02 (raw)'!CD16</f>
        <v>0.59733333333333327</v>
      </c>
      <c r="BV17" s="284">
        <f>+'02 (raw)'!CE16</f>
        <v>2.2200000000000002</v>
      </c>
      <c r="BW17" s="284">
        <f>+'02 (raw)'!CF16</f>
        <v>71.430000000000007</v>
      </c>
      <c r="BX17" s="265">
        <f>+'02 (raw)'!CG16</f>
        <v>0.97118431073268963</v>
      </c>
      <c r="BY17" s="278">
        <f>+'02 (raw)'!CH16/('02 (raw)'!G16/1000)</f>
        <v>0</v>
      </c>
      <c r="BZ17" s="268">
        <f>+'02 (raw)'!CI16</f>
        <v>0.12572203431765339</v>
      </c>
      <c r="CA17" s="280">
        <f>+'02 (raw)'!CJ16</f>
        <v>11.006359541160176</v>
      </c>
      <c r="CB17" s="268">
        <f>+'02 (raw)'!CK16</f>
        <v>12.7</v>
      </c>
      <c r="CC17" s="265">
        <f>+'02 (raw)'!CL16/'02 (raw)'!E16</f>
        <v>0.28702142636404215</v>
      </c>
      <c r="CD17" s="265">
        <f>+'02 (raw)'!CM16</f>
        <v>0</v>
      </c>
      <c r="CE17" s="265">
        <f>+'02 (raw)'!CN16/'02 (raw)'!G16</f>
        <v>7.6680402048487514E-2</v>
      </c>
      <c r="CF17" s="265">
        <f>('02 (raw)'!CO16+'02 (raw)'!CP16)/'02 (raw)'!CX16</f>
        <v>4.1652395922567639E-3</v>
      </c>
      <c r="CG17" s="268">
        <f>+'02 (raw)'!CQ16/('02 (raw)'!CX16/1000000)</f>
        <v>1.3899972918160752</v>
      </c>
      <c r="CH17" s="281">
        <f>+'02 (raw)'!CR16/('02 (raw)'!D16/1000)</f>
        <v>0.4350785730433146</v>
      </c>
      <c r="CI17" s="273">
        <f>('02 (raw)'!CS16-'01 (raw)'!CS16)/'01 (raw)'!CS16</f>
        <v>9.7426275205870314E-2</v>
      </c>
      <c r="CJ17" s="273">
        <f>('04 (raw)'!CT16-'03 (raw)'!CT16)/'03 (raw)'!CT16</f>
        <v>0.12597780291068941</v>
      </c>
      <c r="CK17" s="285">
        <f>+'02 (raw)'!CU16/('02 (raw)'!D16/1000000)</f>
        <v>0</v>
      </c>
      <c r="CL17" s="268">
        <f>+'02 (raw)'!CV16/('02 (raw)'!I16/1000)</f>
        <v>0.1668908174790229</v>
      </c>
      <c r="CM17" s="268">
        <f>+'02 (raw)'!CW16/('02 (raw)'!E16/10000)</f>
        <v>0.12017992651855922</v>
      </c>
    </row>
    <row r="18" spans="1:91">
      <c r="A18" s="263" t="s">
        <v>148</v>
      </c>
      <c r="B18" s="264">
        <f>'02 (raw)'!B17</f>
        <v>1832.0970231140693</v>
      </c>
      <c r="C18" s="265">
        <f>'02 (raw)'!C17</f>
        <v>0.19231707942757401</v>
      </c>
      <c r="D18" s="266">
        <f>+'02 (raw)'!J17/('02 (raw)'!D17/100000)</f>
        <v>955.61369744875253</v>
      </c>
      <c r="E18" s="266">
        <f>+'02 (raw)'!K17</f>
        <v>25</v>
      </c>
      <c r="F18" s="267">
        <f>+'02 (raw)'!L17</f>
        <v>2.71</v>
      </c>
      <c r="G18" s="267">
        <f>+'02 (raw)'!M17</f>
        <v>2.4950000000000001</v>
      </c>
      <c r="H18" s="267">
        <f>+'02 (raw)'!N17</f>
        <v>2.75</v>
      </c>
      <c r="I18" s="267">
        <f>+'02 (raw)'!O17</f>
        <v>2.7</v>
      </c>
      <c r="J18" s="267">
        <f>+'02 (raw)'!P17</f>
        <v>0.27933333333333338</v>
      </c>
      <c r="K18" s="268">
        <f>+'02 (raw)'!Q17/('02 (raw)'!E17)*100000</f>
        <v>11.679228325576842</v>
      </c>
      <c r="L18" s="268">
        <f>+'02 (raw)'!R17/('02 (raw)'!D17/100000)</f>
        <v>2.5237043280223861</v>
      </c>
      <c r="M18" s="265">
        <f>+'02 (raw)'!S17/'02 (raw)'!U17</f>
        <v>7.5801677050175258E-3</v>
      </c>
      <c r="N18" s="265">
        <f>+'02 (raw)'!T17</f>
        <v>0.15673706602681595</v>
      </c>
      <c r="O18" s="268">
        <f>'02 (raw)'!V17</f>
        <v>13</v>
      </c>
      <c r="P18" s="270">
        <f>+'02 (raw)'!X17/('02 (raw)'!F17/'02 (raw)'!W17)</f>
        <v>72.905577291906397</v>
      </c>
      <c r="Q18" s="268">
        <f>+'02 (raw)'!Y17/('02 (raw)'!I17/10000)</f>
        <v>1.8486991163521713</v>
      </c>
      <c r="R18" s="271">
        <f>+'02 (raw)'!Z17</f>
        <v>21678.236076451198</v>
      </c>
      <c r="S18" s="271">
        <f>+'02 (raw)'!AA17</f>
        <v>0.5261389109525757</v>
      </c>
      <c r="T18" s="271">
        <f>+'02 (raw)'!AB17</f>
        <v>67.900000000000006</v>
      </c>
      <c r="U18" s="271">
        <f>+'02 (raw)'!AD17</f>
        <v>0.2</v>
      </c>
      <c r="V18" s="271">
        <f>'02 (raw)'!AE17</f>
        <v>23</v>
      </c>
      <c r="W18" s="272">
        <f>+'02 (raw)'!AF17/'02 (raw)'!AC17</f>
        <v>0.16432933091819013</v>
      </c>
      <c r="X18" s="267">
        <f>+'02 (raw)'!AG17</f>
        <v>68.237626486863832</v>
      </c>
      <c r="Y18" s="267">
        <f>+'02 (raw)'!AH17</f>
        <v>20.457999999999998</v>
      </c>
      <c r="Z18" s="265">
        <f>+'02 (raw)'!AI17</f>
        <v>0.27664711969644706</v>
      </c>
      <c r="AA18" s="273">
        <f>'02 (raw)'!AJ17/'02 (raw)'!AK17</f>
        <v>3.2693169821689394</v>
      </c>
      <c r="AB18" s="267">
        <f>'02 (raw)'!AL17</f>
        <v>1.2875243287272828</v>
      </c>
      <c r="AC18" s="274">
        <f>+'02 (raw)'!AM17/('02 (raw)'!D17/100000)</f>
        <v>7.0489672610280438</v>
      </c>
      <c r="AD18" s="265">
        <f>+'02 (raw)'!AN17/'02 (raw)'!E17</f>
        <v>0.37418245401720962</v>
      </c>
      <c r="AE18" s="275">
        <f>+'02 (raw)'!AO17</f>
        <v>0.57881057990372742</v>
      </c>
      <c r="AF18" s="276">
        <f>+'02 (raw)'!AP17</f>
        <v>13.6</v>
      </c>
      <c r="AG18" s="266">
        <f>+'02 (raw)'!AQ17</f>
        <v>81.900000000000006</v>
      </c>
      <c r="AH18" s="266">
        <f>+'02 (raw)'!AR17</f>
        <v>56.4</v>
      </c>
      <c r="AI18" s="266">
        <f>+'02 (raw)'!AS17</f>
        <v>1.2999697915617765E-2</v>
      </c>
      <c r="AJ18" s="266">
        <f>+'02 (raw)'!AT17</f>
        <v>485.47</v>
      </c>
      <c r="AK18" s="265">
        <f>+'02 (raw)'!AU17/'02 (raw)'!E17</f>
        <v>2.3885690386994011E-2</v>
      </c>
      <c r="AL18" s="278">
        <f>+'02 (raw)'!AV17</f>
        <v>6.2354211244953337</v>
      </c>
      <c r="AM18" s="279">
        <f>+'02 (raw)'!AW17/'02 (raw)'!G17</f>
        <v>7.7674240327861707E-3</v>
      </c>
      <c r="AN18" s="273">
        <f>'02 (raw)'!AX17</f>
        <v>63.273678581965655</v>
      </c>
      <c r="AO18" s="279">
        <f>+'02 (raw)'!AY17</f>
        <v>-5.2775566604940094E-4</v>
      </c>
      <c r="AP18" s="268">
        <f>+'02 (raw)'!AZ17</f>
        <v>17.7</v>
      </c>
      <c r="AQ18" s="268">
        <f>('02 (raw)'!H17*1000)/'02 (raw)'!D17</f>
        <v>44127.65604048223</v>
      </c>
      <c r="AR18" s="268">
        <f>'02 (raw)'!E17/'02 (raw)'!D17</f>
        <v>0.39118809472941757</v>
      </c>
      <c r="AS18" s="275">
        <f>+'02 (raw)'!BA17</f>
        <v>2.0663299243891693</v>
      </c>
      <c r="AT18" s="268">
        <v>0</v>
      </c>
      <c r="AU18" s="275">
        <f>+'02 (raw)'!BC17</f>
        <v>69.3</v>
      </c>
      <c r="AV18" s="275">
        <f>+'02 (raw)'!BD17</f>
        <v>0.8</v>
      </c>
      <c r="AW18" s="268">
        <f>+'02 (raw)'!BE17</f>
        <v>21.15</v>
      </c>
      <c r="AX18" s="280">
        <f>'02 (raw)'!BG17</f>
        <v>6.2028242599002414</v>
      </c>
      <c r="AY18" s="280">
        <f>'10 (raw)'!BH17*10</f>
        <v>6.4550000000000001</v>
      </c>
      <c r="AZ18" s="265">
        <f>+'02 (raw)'!BI17/'02 (raw)'!G17</f>
        <v>1.5155824340991397E-2</v>
      </c>
      <c r="BA18" s="268">
        <f>1/('02 (raw)'!BJ17/'02 (raw)'!G17)</f>
        <v>1.3121557874504424</v>
      </c>
      <c r="BB18" s="268">
        <f>+'02 (raw)'!BJ17/'02 (raw)'!E17</f>
        <v>78.489599627388444</v>
      </c>
      <c r="BC18" s="281">
        <f>+'02 (raw)'!BK17/'02 (raw)'!BF17</f>
        <v>1.6525451577326855</v>
      </c>
      <c r="BD18" s="265">
        <f>+'02 (raw)'!BL17/'02 (raw)'!BO17</f>
        <v>0.1162292788785992</v>
      </c>
      <c r="BE18" s="268">
        <f>+'02 (raw)'!BM17</f>
        <v>15.8</v>
      </c>
      <c r="BF18" s="265">
        <f>+'02 (raw)'!BN17/'02 (raw)'!BO17</f>
        <v>4.5823396835964571E-2</v>
      </c>
      <c r="BG18" s="279">
        <f>+'02 (raw)'!BP17/('02 (raw)'!G17/1000)</f>
        <v>0.11197032758140321</v>
      </c>
      <c r="BH18" s="267">
        <f>+'02 (raw)'!BQ17</f>
        <v>7.0745697896749515</v>
      </c>
      <c r="BI18" s="267">
        <f>+'02 (raw)'!BR17</f>
        <v>3.1994334869772394</v>
      </c>
      <c r="BJ18" s="267">
        <f>+'02 (raw)'!BS17</f>
        <v>0</v>
      </c>
      <c r="BK18" s="264">
        <f>+'02 (raw)'!BT17/('02 (raw)'!E17/1000)</f>
        <v>0</v>
      </c>
      <c r="BL18" s="268">
        <f>+'02 (raw)'!BU17</f>
        <v>0</v>
      </c>
      <c r="BM18" s="281">
        <f>+'02 (raw)'!BV17/('02 (raw)'!D17/1000)</f>
        <v>4.7841601873458854</v>
      </c>
      <c r="BN18" s="264">
        <f>'02 (raw)'!BW17/('02 (raw)'!E17/1000)</f>
        <v>28.09243719912083</v>
      </c>
      <c r="BO18" s="264">
        <f>'02 (raw)'!BX17/('02 (raw)'!D17/10000)</f>
        <v>0.70053994817428955</v>
      </c>
      <c r="BP18" s="264">
        <f>+'02 (raw)'!BY17/('02 (raw)'!D17/100000)</f>
        <v>4.394726502245879</v>
      </c>
      <c r="BQ18" s="267">
        <f>+'02 (raw)'!BZ17/('02 (raw)'!G17/1000)</f>
        <v>3.4232826207232572</v>
      </c>
      <c r="BR18" s="267">
        <f>+'02 (raw)'!CA17</f>
        <v>0.47947832757959336</v>
      </c>
      <c r="BS18" s="282">
        <f>+'02 (raw)'!CB17</f>
        <v>65.840773810000002</v>
      </c>
      <c r="BT18" s="283">
        <f>+'02 (raw)'!CC17</f>
        <v>0.43074999999999997</v>
      </c>
      <c r="BU18" s="283">
        <f>+'02 (raw)'!CD17</f>
        <v>0.3213333333333333</v>
      </c>
      <c r="BV18" s="284">
        <f>+'02 (raw)'!CE17</f>
        <v>43.75</v>
      </c>
      <c r="BW18" s="284">
        <f>+'02 (raw)'!CF17</f>
        <v>50</v>
      </c>
      <c r="BX18" s="265">
        <f>+'02 (raw)'!CG17</f>
        <v>0.94129186659767727</v>
      </c>
      <c r="BY18" s="278">
        <f>+'02 (raw)'!CH17/('02 (raw)'!G17/1000)</f>
        <v>0</v>
      </c>
      <c r="BZ18" s="268">
        <f>+'02 (raw)'!CI17</f>
        <v>0.19</v>
      </c>
      <c r="CA18" s="280">
        <f>+'02 (raw)'!CJ17</f>
        <v>0</v>
      </c>
      <c r="CB18" s="268">
        <f>+'02 (raw)'!CK17</f>
        <v>5.3</v>
      </c>
      <c r="CC18" s="265">
        <f>+'02 (raw)'!CL17/'02 (raw)'!E17</f>
        <v>0.30435624093469421</v>
      </c>
      <c r="CD18" s="265">
        <f>+'02 (raw)'!CM17</f>
        <v>3.8219545536528898E-2</v>
      </c>
      <c r="CE18" s="265">
        <f>+'02 (raw)'!CN17/'02 (raw)'!G17</f>
        <v>2.023796096401146E-2</v>
      </c>
      <c r="CF18" s="265">
        <f>('02 (raw)'!CO17+'02 (raw)'!CP17)/'02 (raw)'!CX17</f>
        <v>0.11300342909096929</v>
      </c>
      <c r="CG18" s="268">
        <f>+'02 (raw)'!CQ17/('02 (raw)'!CX17/1000000)</f>
        <v>0.50463950134094648</v>
      </c>
      <c r="CH18" s="281">
        <f>+'02 (raw)'!CR17/('02 (raw)'!D17/1000)</f>
        <v>0.311111826644139</v>
      </c>
      <c r="CI18" s="273">
        <f>('02 (raw)'!CS17-'01 (raw)'!CS17)/'01 (raw)'!CS17</f>
        <v>0.14014347517931713</v>
      </c>
      <c r="CJ18" s="273">
        <f>('04 (raw)'!CT17-'03 (raw)'!CT17)/'03 (raw)'!CT17</f>
        <v>0.11089558676959013</v>
      </c>
      <c r="CK18" s="285">
        <f>+'02 (raw)'!CU17/('02 (raw)'!D17/1000000)</f>
        <v>1.3053643075977859</v>
      </c>
      <c r="CL18" s="268">
        <f>+'02 (raw)'!CV17/('02 (raw)'!I17/1000)</f>
        <v>0.18486991163521713</v>
      </c>
      <c r="CM18" s="268">
        <f>+'02 (raw)'!CW17/('02 (raw)'!E17/10000)</f>
        <v>0.83423059468406024</v>
      </c>
    </row>
    <row r="19" spans="1:91">
      <c r="A19" s="263" t="s">
        <v>149</v>
      </c>
      <c r="B19" s="264">
        <f>'02 (raw)'!B18</f>
        <v>8391.6939869825073</v>
      </c>
      <c r="C19" s="265">
        <f>'02 (raw)'!C18</f>
        <v>0.24931396229052336</v>
      </c>
      <c r="D19" s="266">
        <f>+'02 (raw)'!J18/('02 (raw)'!D18/100000)</f>
        <v>1479.7747756825054</v>
      </c>
      <c r="E19" s="266">
        <f>+'02 (raw)'!K18</f>
        <v>45</v>
      </c>
      <c r="F19" s="267">
        <f>+'02 (raw)'!L18</f>
        <v>2.87</v>
      </c>
      <c r="G19" s="267">
        <f>+'02 (raw)'!M18</f>
        <v>2.42</v>
      </c>
      <c r="H19" s="267">
        <f>+'02 (raw)'!N18</f>
        <v>2.0700000000000003</v>
      </c>
      <c r="I19" s="267">
        <f>+'02 (raw)'!O18</f>
        <v>3.3849999999999998</v>
      </c>
      <c r="J19" s="267">
        <f>+'02 (raw)'!P18</f>
        <v>0.28999999999999998</v>
      </c>
      <c r="K19" s="268">
        <f>+'02 (raw)'!Q18/('02 (raw)'!E18)*100000</f>
        <v>7.68344218209758</v>
      </c>
      <c r="L19" s="268">
        <f>+'02 (raw)'!R18/('02 (raw)'!D18/100000)</f>
        <v>7.3837986228907919</v>
      </c>
      <c r="M19" s="265">
        <f>+'02 (raw)'!S18/'02 (raw)'!U18</f>
        <v>5.7782924304369161E-3</v>
      </c>
      <c r="N19" s="265">
        <f>+'02 (raw)'!T18</f>
        <v>0.20437977694497764</v>
      </c>
      <c r="O19" s="268">
        <f>'02 (raw)'!V18</f>
        <v>5</v>
      </c>
      <c r="P19" s="270">
        <f>+'02 (raw)'!X18/('02 (raw)'!F18/'02 (raw)'!W18)</f>
        <v>55.842563398194073</v>
      </c>
      <c r="Q19" s="268">
        <f>+'02 (raw)'!Y18/('02 (raw)'!I18/10000)</f>
        <v>0.6670640143535107</v>
      </c>
      <c r="R19" s="271">
        <f>+'02 (raw)'!Z18</f>
        <v>20367.012151710915</v>
      </c>
      <c r="S19" s="271">
        <f>+'02 (raw)'!AA18</f>
        <v>0.37638024145419369</v>
      </c>
      <c r="T19" s="271">
        <f>+'02 (raw)'!AB18</f>
        <v>2224.4</v>
      </c>
      <c r="U19" s="271">
        <f>+'02 (raw)'!AD18</f>
        <v>0.8</v>
      </c>
      <c r="V19" s="271">
        <f>'02 (raw)'!AE18</f>
        <v>0</v>
      </c>
      <c r="W19" s="272">
        <f>+'02 (raw)'!AF18/'02 (raw)'!AC18</f>
        <v>0.78558510872921361</v>
      </c>
      <c r="X19" s="267">
        <f>+'02 (raw)'!AG18</f>
        <v>92.0320991691773</v>
      </c>
      <c r="Y19" s="267">
        <f>+'02 (raw)'!AH18</f>
        <v>16.620799999999999</v>
      </c>
      <c r="Z19" s="265">
        <f>+'02 (raw)'!AI18</f>
        <v>0.24405598679787299</v>
      </c>
      <c r="AA19" s="273">
        <f>'02 (raw)'!AJ18/'02 (raw)'!AK18</f>
        <v>1.6405495464994031</v>
      </c>
      <c r="AB19" s="267">
        <f>'02 (raw)'!AL18</f>
        <v>1.454300670433532</v>
      </c>
      <c r="AC19" s="274">
        <f>+'02 (raw)'!AM18/('02 (raw)'!D18/100000)</f>
        <v>10.768039658382405</v>
      </c>
      <c r="AD19" s="265">
        <f>+'02 (raw)'!AN18/'02 (raw)'!E18</f>
        <v>0.37343917101888674</v>
      </c>
      <c r="AE19" s="275">
        <f>+'02 (raw)'!AO18</f>
        <v>0.62878690491494194</v>
      </c>
      <c r="AF19" s="276">
        <f>+'02 (raw)'!AP18</f>
        <v>5.9</v>
      </c>
      <c r="AG19" s="266">
        <f>+'02 (raw)'!AQ18</f>
        <v>70.7</v>
      </c>
      <c r="AH19" s="266">
        <f>+'02 (raw)'!AR18</f>
        <v>67.2</v>
      </c>
      <c r="AI19" s="266">
        <f>+'02 (raw)'!AS18</f>
        <v>4.5802705333467593E-2</v>
      </c>
      <c r="AJ19" s="266">
        <f>+'02 (raw)'!AT18</f>
        <v>520.89</v>
      </c>
      <c r="AK19" s="265">
        <f>+'02 (raw)'!AU18/'02 (raw)'!E18</f>
        <v>4.2816500711237555E-2</v>
      </c>
      <c r="AL19" s="278">
        <f>+'02 (raw)'!AV18</f>
        <v>7.8663210209525545</v>
      </c>
      <c r="AM19" s="279">
        <f>+'02 (raw)'!AW18/'02 (raw)'!G18</f>
        <v>1.3092766673882031E-2</v>
      </c>
      <c r="AN19" s="273">
        <f>'02 (raw)'!AX18</f>
        <v>59.594880191864185</v>
      </c>
      <c r="AO19" s="279">
        <f>+'02 (raw)'!AY18</f>
        <v>3.8933550027242525E-4</v>
      </c>
      <c r="AP19" s="268">
        <f>+'02 (raw)'!AZ18</f>
        <v>44.6</v>
      </c>
      <c r="AQ19" s="268">
        <f>('02 (raw)'!H18*1000)/'02 (raw)'!D18</f>
        <v>74131.46486959001</v>
      </c>
      <c r="AR19" s="268">
        <f>'02 (raw)'!E18/'02 (raw)'!D18</f>
        <v>0.44446314323077185</v>
      </c>
      <c r="AS19" s="275">
        <f>+'02 (raw)'!BA18</f>
        <v>11.617227832867277</v>
      </c>
      <c r="AT19" s="268">
        <v>0</v>
      </c>
      <c r="AU19" s="275">
        <f>+'02 (raw)'!BC18</f>
        <v>66</v>
      </c>
      <c r="AV19" s="275">
        <f>+'02 (raw)'!BD18</f>
        <v>21.5</v>
      </c>
      <c r="AW19" s="268">
        <f>+'02 (raw)'!BE18</f>
        <v>26.9</v>
      </c>
      <c r="AX19" s="280">
        <f>'02 (raw)'!BG18</f>
        <v>11.20915556775371</v>
      </c>
      <c r="AY19" s="280">
        <f>'10 (raw)'!BH18*10</f>
        <v>7.31</v>
      </c>
      <c r="AZ19" s="265">
        <f>+'02 (raw)'!BI18/'02 (raw)'!G18</f>
        <v>8.742266387335473E-3</v>
      </c>
      <c r="BA19" s="268">
        <f>1/('02 (raw)'!BJ18/'02 (raw)'!G18)</f>
        <v>2.6036826411053409</v>
      </c>
      <c r="BB19" s="268">
        <f>+'02 (raw)'!BJ18/'02 (raw)'!E18</f>
        <v>59.537713336300051</v>
      </c>
      <c r="BC19" s="281">
        <f>+'02 (raw)'!BK18/'02 (raw)'!BF18</f>
        <v>4.3847600870141239</v>
      </c>
      <c r="BD19" s="265">
        <f>+'02 (raw)'!BL18/'02 (raw)'!BO18</f>
        <v>0.20790983356016512</v>
      </c>
      <c r="BE19" s="268">
        <f>+'02 (raw)'!BM18</f>
        <v>32.9</v>
      </c>
      <c r="BF19" s="265">
        <f>+'02 (raw)'!BN18/'02 (raw)'!BO18</f>
        <v>8.0666531532835914E-2</v>
      </c>
      <c r="BG19" s="279">
        <f>+'02 (raw)'!BP18/('02 (raw)'!G18/1000)</f>
        <v>0.16338308614735458</v>
      </c>
      <c r="BH19" s="267">
        <f>+'02 (raw)'!BQ18</f>
        <v>11.606180380883938</v>
      </c>
      <c r="BI19" s="267">
        <f>+'02 (raw)'!BR18</f>
        <v>6.1864402746779472</v>
      </c>
      <c r="BJ19" s="267">
        <f>+'02 (raw)'!BS18</f>
        <v>125.968135</v>
      </c>
      <c r="BK19" s="264">
        <f>+'02 (raw)'!BT18/('02 (raw)'!E18/1000)</f>
        <v>52.397614671913558</v>
      </c>
      <c r="BL19" s="268">
        <f>+'02 (raw)'!BU18</f>
        <v>82</v>
      </c>
      <c r="BM19" s="281">
        <f>+'02 (raw)'!BV18/('02 (raw)'!D18/1000)</f>
        <v>3.3943937585980875</v>
      </c>
      <c r="BN19" s="264">
        <f>'02 (raw)'!BW18/('02 (raw)'!E18/1000)</f>
        <v>6.4388629889974496</v>
      </c>
      <c r="BO19" s="264">
        <f>'02 (raw)'!BX18/('02 (raw)'!D18/10000)</f>
        <v>0.15189439023543685</v>
      </c>
      <c r="BP19" s="264">
        <f>+'02 (raw)'!BY18/('02 (raw)'!D18/100000)</f>
        <v>9.7220015201395427</v>
      </c>
      <c r="BQ19" s="267">
        <f>+'02 (raw)'!BZ18/('02 (raw)'!G18/1000)</f>
        <v>5.8673598871846817</v>
      </c>
      <c r="BR19" s="267">
        <f>+'02 (raw)'!CA18</f>
        <v>0.25435584382551191</v>
      </c>
      <c r="BS19" s="282">
        <f>+'02 (raw)'!CB18</f>
        <v>77.605357139999995</v>
      </c>
      <c r="BT19" s="283">
        <f>+'02 (raw)'!CC18</f>
        <v>0.26674999999999999</v>
      </c>
      <c r="BU19" s="283">
        <f>+'02 (raw)'!CD18</f>
        <v>0.73499999999999999</v>
      </c>
      <c r="BV19" s="284">
        <f>+'02 (raw)'!CE18</f>
        <v>41.52</v>
      </c>
      <c r="BW19" s="284">
        <f>+'02 (raw)'!CF18</f>
        <v>69.05</v>
      </c>
      <c r="BX19" s="265">
        <f>+'02 (raw)'!CG18</f>
        <v>0.9089261342322823</v>
      </c>
      <c r="BY19" s="278">
        <f>+'02 (raw)'!CH18/('02 (raw)'!G18/1000)</f>
        <v>0</v>
      </c>
      <c r="BZ19" s="268">
        <f>+'02 (raw)'!CI18</f>
        <v>0.17114682238938678</v>
      </c>
      <c r="CA19" s="280">
        <f>+'02 (raw)'!CJ18</f>
        <v>0</v>
      </c>
      <c r="CB19" s="268">
        <f>+'02 (raw)'!CK18</f>
        <v>9.0500000000000007</v>
      </c>
      <c r="CC19" s="265">
        <f>+'02 (raw)'!CL18/'02 (raw)'!E18</f>
        <v>0.29531829178390839</v>
      </c>
      <c r="CD19" s="265">
        <f>+'02 (raw)'!CM18</f>
        <v>0.10637551233501347</v>
      </c>
      <c r="CE19" s="265">
        <f>+'02 (raw)'!CN18/'02 (raw)'!G18</f>
        <v>4.1782674790577706E-2</v>
      </c>
      <c r="CF19" s="265">
        <f>('02 (raw)'!CO18+'02 (raw)'!CP18)/'02 (raw)'!CX18</f>
        <v>0.43178354162493948</v>
      </c>
      <c r="CG19" s="268">
        <f>+'02 (raw)'!CQ18/('02 (raw)'!CX18/1000000)</f>
        <v>7.0178355562438801</v>
      </c>
      <c r="CH19" s="281">
        <f>+'02 (raw)'!CR18/('02 (raw)'!D18/1000)</f>
        <v>0.43395199823281089</v>
      </c>
      <c r="CI19" s="273">
        <f>('02 (raw)'!CS18-'01 (raw)'!CS18)/'01 (raw)'!CS18</f>
        <v>7.5835261475801941E-2</v>
      </c>
      <c r="CJ19" s="273">
        <f>('04 (raw)'!CT18-'03 (raw)'!CT18)/'03 (raw)'!CT18</f>
        <v>0.10845334844873156</v>
      </c>
      <c r="CK19" s="285">
        <f>+'02 (raw)'!CU18/('02 (raw)'!D18/1000000)</f>
        <v>7.8452860368214656</v>
      </c>
      <c r="CL19" s="268">
        <f>+'02 (raw)'!CV18/('02 (raw)'!I18/1000)</f>
        <v>0.28588457758007602</v>
      </c>
      <c r="CM19" s="268">
        <f>+'02 (raw)'!CW18/('02 (raw)'!E18/10000)</f>
        <v>1.2909567269920708</v>
      </c>
    </row>
    <row r="20" spans="1:91">
      <c r="A20" s="263" t="s">
        <v>150</v>
      </c>
      <c r="B20" s="264">
        <f>'02 (raw)'!B19</f>
        <v>9743.3263186968361</v>
      </c>
      <c r="C20" s="265">
        <f>'02 (raw)'!C19</f>
        <v>0.22771573302891551</v>
      </c>
      <c r="D20" s="266">
        <f>+'02 (raw)'!J19/('02 (raw)'!D19/100000)</f>
        <v>1548.2501840204798</v>
      </c>
      <c r="E20" s="266">
        <f>+'02 (raw)'!K19</f>
        <v>54</v>
      </c>
      <c r="F20" s="267">
        <f>+'02 (raw)'!L19</f>
        <v>3.3899999999999997</v>
      </c>
      <c r="G20" s="267">
        <f>+'02 (raw)'!M19</f>
        <v>2.76</v>
      </c>
      <c r="H20" s="267">
        <f>+'02 (raw)'!N19</f>
        <v>3.6749999999999998</v>
      </c>
      <c r="I20" s="267">
        <f>+'02 (raw)'!O19</f>
        <v>3.06</v>
      </c>
      <c r="J20" s="267">
        <f>+'02 (raw)'!P19</f>
        <v>0.48333333333333334</v>
      </c>
      <c r="K20" s="268">
        <f>+'02 (raw)'!Q19/('02 (raw)'!E19)*100000</f>
        <v>3.3048334160719879</v>
      </c>
      <c r="L20" s="268">
        <f>+'02 (raw)'!R19/('02 (raw)'!D19/100000)</f>
        <v>13.792685458516161</v>
      </c>
      <c r="M20" s="265">
        <f>+'02 (raw)'!S19/'02 (raw)'!U19</f>
        <v>2.9347008165881663E-2</v>
      </c>
      <c r="N20" s="265">
        <f>+'02 (raw)'!T19</f>
        <v>0.15673706602681595</v>
      </c>
      <c r="O20" s="268">
        <f>'02 (raw)'!V19</f>
        <v>21</v>
      </c>
      <c r="P20" s="270">
        <f>+'02 (raw)'!X19/('02 (raw)'!F19/'02 (raw)'!W19)</f>
        <v>115.1212255406797</v>
      </c>
      <c r="Q20" s="268">
        <f>+'02 (raw)'!Y19/('02 (raw)'!I19/10000)</f>
        <v>0.48810067559144316</v>
      </c>
      <c r="R20" s="271">
        <f>+'02 (raw)'!Z19</f>
        <v>23895.834535139355</v>
      </c>
      <c r="S20" s="271">
        <f>+'02 (raw)'!AA19</f>
        <v>2.3063268057879398</v>
      </c>
      <c r="T20" s="271">
        <f>+'02 (raw)'!AB19</f>
        <v>4550.6000000000004</v>
      </c>
      <c r="U20" s="271">
        <f>+'02 (raw)'!AD19</f>
        <v>0.2</v>
      </c>
      <c r="V20" s="271">
        <f>'02 (raw)'!AE19</f>
        <v>0</v>
      </c>
      <c r="W20" s="272">
        <f>+'02 (raw)'!AF19/'02 (raw)'!AC19</f>
        <v>0.56845569849064559</v>
      </c>
      <c r="X20" s="267">
        <f>+'02 (raw)'!AG19</f>
        <v>85.660968060112324</v>
      </c>
      <c r="Y20" s="267">
        <f>+'02 (raw)'!AH19</f>
        <v>17.379100000000001</v>
      </c>
      <c r="Z20" s="265">
        <f>+'02 (raw)'!AI19</f>
        <v>0.23565046191125247</v>
      </c>
      <c r="AA20" s="273">
        <f>'02 (raw)'!AJ19/'02 (raw)'!AK19</f>
        <v>2.9652060353573511</v>
      </c>
      <c r="AB20" s="267">
        <f>'02 (raw)'!AL19</f>
        <v>0.86296329757902968</v>
      </c>
      <c r="AC20" s="274">
        <f>+'02 (raw)'!AM19/('02 (raw)'!D19/100000)</f>
        <v>6.5777231986455407</v>
      </c>
      <c r="AD20" s="265">
        <f>+'02 (raw)'!AN19/'02 (raw)'!E19</f>
        <v>0.33638750603308826</v>
      </c>
      <c r="AE20" s="275">
        <f>+'02 (raw)'!AO19</f>
        <v>0.52424504468665978</v>
      </c>
      <c r="AF20" s="276">
        <f>+'02 (raw)'!AP19</f>
        <v>6</v>
      </c>
      <c r="AG20" s="266">
        <f>+'02 (raw)'!AQ19</f>
        <v>78.8</v>
      </c>
      <c r="AH20" s="266">
        <f>+'02 (raw)'!AR19</f>
        <v>55.5</v>
      </c>
      <c r="AI20" s="266">
        <f>+'02 (raw)'!AS19</f>
        <v>0.3641258013627362</v>
      </c>
      <c r="AJ20" s="266">
        <f>+'02 (raw)'!AT19</f>
        <v>494.91</v>
      </c>
      <c r="AK20" s="265">
        <f>+'02 (raw)'!AU19/'02 (raw)'!E19</f>
        <v>3.3282323435740162E-2</v>
      </c>
      <c r="AL20" s="278">
        <f>+'02 (raw)'!AV19</f>
        <v>34.855946257161378</v>
      </c>
      <c r="AM20" s="279">
        <f>+'02 (raw)'!AW19/'02 (raw)'!G19</f>
        <v>5.2664174487489217E-2</v>
      </c>
      <c r="AN20" s="273">
        <f>'02 (raw)'!AX19</f>
        <v>53.915921708202283</v>
      </c>
      <c r="AO20" s="279">
        <f>+'02 (raw)'!AY19</f>
        <v>-4.1800545605443218E-3</v>
      </c>
      <c r="AP20" s="268">
        <f>+'02 (raw)'!AZ19</f>
        <v>126.7</v>
      </c>
      <c r="AQ20" s="268">
        <f>('02 (raw)'!H19*1000)/'02 (raw)'!D19</f>
        <v>45672.723575192773</v>
      </c>
      <c r="AR20" s="268">
        <f>'02 (raw)'!E19/'02 (raw)'!D19</f>
        <v>0.40063779133507815</v>
      </c>
      <c r="AS20" s="275">
        <f>+'02 (raw)'!BA19</f>
        <v>11.392321624537983</v>
      </c>
      <c r="AT20" s="268">
        <v>0</v>
      </c>
      <c r="AU20" s="275">
        <f>+'02 (raw)'!BC19</f>
        <v>51.1</v>
      </c>
      <c r="AV20" s="275">
        <f>+'02 (raw)'!BD19</f>
        <v>9.1999999999999993</v>
      </c>
      <c r="AW20" s="268">
        <f>+'02 (raw)'!BE19</f>
        <v>22.97</v>
      </c>
      <c r="AX20" s="280">
        <f>'02 (raw)'!BG19</f>
        <v>9.9614527448078078</v>
      </c>
      <c r="AY20" s="280">
        <f>'10 (raw)'!BH19*10</f>
        <v>7.5366666666666671</v>
      </c>
      <c r="AZ20" s="265">
        <f>+'02 (raw)'!BI19/'02 (raw)'!G19</f>
        <v>1.1409633042242249E-2</v>
      </c>
      <c r="BA20" s="268">
        <f>1/('02 (raw)'!BJ19/'02 (raw)'!G19)</f>
        <v>2.4716614530408676</v>
      </c>
      <c r="BB20" s="268">
        <f>+'02 (raw)'!BJ19/'02 (raw)'!E19</f>
        <v>42.360771683981731</v>
      </c>
      <c r="BC20" s="281">
        <f>+'02 (raw)'!BK19/'02 (raw)'!BF19</f>
        <v>2.1349123794367051</v>
      </c>
      <c r="BD20" s="265">
        <f>+'02 (raw)'!BL19/'02 (raw)'!BO19</f>
        <v>0.14062255994149322</v>
      </c>
      <c r="BE20" s="268">
        <f>+'02 (raw)'!BM19</f>
        <v>8.4</v>
      </c>
      <c r="BF20" s="265">
        <f>+'02 (raw)'!BN19/'02 (raw)'!BO19</f>
        <v>8.7819613523651738E-2</v>
      </c>
      <c r="BG20" s="279">
        <f>+'02 (raw)'!BP19/('02 (raw)'!G19/1000)</f>
        <v>0.10760710172649235</v>
      </c>
      <c r="BH20" s="267">
        <f>+'02 (raw)'!BQ19</f>
        <v>8.5131690739167372</v>
      </c>
      <c r="BI20" s="267">
        <f>+'02 (raw)'!BR19</f>
        <v>5.9073275334629001</v>
      </c>
      <c r="BJ20" s="267">
        <f>+'02 (raw)'!BS19</f>
        <v>31.371541000000004</v>
      </c>
      <c r="BK20" s="264">
        <f>+'02 (raw)'!BT19/('02 (raw)'!E19/1000)</f>
        <v>8.954331266958258</v>
      </c>
      <c r="BL20" s="268">
        <f>+'02 (raw)'!BU19</f>
        <v>4</v>
      </c>
      <c r="BM20" s="281">
        <f>+'02 (raw)'!BV19/('02 (raw)'!D19/1000)</f>
        <v>5.3576228094199223</v>
      </c>
      <c r="BN20" s="264">
        <f>'02 (raw)'!BW19/('02 (raw)'!E19/1000)</f>
        <v>9.0630196386632988</v>
      </c>
      <c r="BO20" s="264">
        <f>'02 (raw)'!BX19/('02 (raw)'!D19/10000)</f>
        <v>0.24380239729996969</v>
      </c>
      <c r="BP20" s="264">
        <f>+'02 (raw)'!BY19/('02 (raw)'!D19/100000)</f>
        <v>4.2411799741535834</v>
      </c>
      <c r="BQ20" s="267">
        <f>+'02 (raw)'!BZ19/('02 (raw)'!G19/1000)</f>
        <v>4.5529873866421982</v>
      </c>
      <c r="BR20" s="267">
        <f>+'02 (raw)'!CA19</f>
        <v>0.89553575426498899</v>
      </c>
      <c r="BS20" s="282">
        <f>+'02 (raw)'!CB19</f>
        <v>81.2</v>
      </c>
      <c r="BT20" s="283">
        <f>+'02 (raw)'!CC19</f>
        <v>0.51700000000000002</v>
      </c>
      <c r="BU20" s="283">
        <f>+'02 (raw)'!CD19</f>
        <v>0.55100000000000005</v>
      </c>
      <c r="BV20" s="284">
        <f>+'02 (raw)'!CE19</f>
        <v>43.24</v>
      </c>
      <c r="BW20" s="284">
        <f>+'02 (raw)'!CF19</f>
        <v>50</v>
      </c>
      <c r="BX20" s="265">
        <f>+'02 (raw)'!CG19</f>
        <v>0.80796634896157205</v>
      </c>
      <c r="BY20" s="278">
        <f>+'02 (raw)'!CH19/('02 (raw)'!G19/1000)</f>
        <v>0</v>
      </c>
      <c r="BZ20" s="268">
        <f>+'02 (raw)'!CI19</f>
        <v>0.21005603075667942</v>
      </c>
      <c r="CA20" s="280">
        <f>+'02 (raw)'!CJ19</f>
        <v>37.931725889741401</v>
      </c>
      <c r="CB20" s="268">
        <f>+'02 (raw)'!CK19</f>
        <v>14.85</v>
      </c>
      <c r="CC20" s="265">
        <f>+'02 (raw)'!CL19/'02 (raw)'!E19</f>
        <v>0.29971481231638958</v>
      </c>
      <c r="CD20" s="265">
        <f>+'02 (raw)'!CM19</f>
        <v>8.7938228783445154E-4</v>
      </c>
      <c r="CE20" s="265">
        <f>+'02 (raw)'!CN19/'02 (raw)'!G19</f>
        <v>1.8892723925240374E-2</v>
      </c>
      <c r="CF20" s="265">
        <f>('02 (raw)'!CO19+'02 (raw)'!CP19)/'02 (raw)'!CX19</f>
        <v>0.23082343120090656</v>
      </c>
      <c r="CG20" s="268">
        <f>+'02 (raw)'!CQ19/('02 (raw)'!CX19/1000000)</f>
        <v>12.308287448901018</v>
      </c>
      <c r="CH20" s="281">
        <f>+'02 (raw)'!CR19/('02 (raw)'!D19/1000)</f>
        <v>5.6714276449032062E-2</v>
      </c>
      <c r="CI20" s="273">
        <f>('02 (raw)'!CS19-'01 (raw)'!CS19)/'01 (raw)'!CS19</f>
        <v>9.8435357750789765E-2</v>
      </c>
      <c r="CJ20" s="273">
        <f>('04 (raw)'!CT19-'03 (raw)'!CT19)/'03 (raw)'!CT19</f>
        <v>0.10539954014764917</v>
      </c>
      <c r="CK20" s="285">
        <f>+'02 (raw)'!CU19/('02 (raw)'!D19/1000000)</f>
        <v>4.1774560680310753</v>
      </c>
      <c r="CL20" s="268">
        <f>+'02 (raw)'!CV19/('02 (raw)'!I19/1000)</f>
        <v>0.73502219383182033</v>
      </c>
      <c r="CM20" s="268">
        <f>+'02 (raw)'!CW19/('02 (raw)'!E19/10000)</f>
        <v>0.94550046930401799</v>
      </c>
    </row>
    <row r="21" spans="1:91">
      <c r="A21" s="263" t="s">
        <v>151</v>
      </c>
      <c r="B21" s="264">
        <f>'02 (raw)'!B20</f>
        <v>2933.6878858031969</v>
      </c>
      <c r="C21" s="265">
        <f>'02 (raw)'!C20</f>
        <v>0.17702186754091381</v>
      </c>
      <c r="D21" s="266">
        <f>+'02 (raw)'!J20/('02 (raw)'!D20/100000)</f>
        <v>678.35203267084182</v>
      </c>
      <c r="E21" s="266">
        <f>+'02 (raw)'!K20</f>
        <v>35</v>
      </c>
      <c r="F21" s="267">
        <f>+'02 (raw)'!L20</f>
        <v>2.6749999999999998</v>
      </c>
      <c r="G21" s="267">
        <f>+'02 (raw)'!M20</f>
        <v>2.645</v>
      </c>
      <c r="H21" s="267">
        <f>+'02 (raw)'!N20</f>
        <v>3.3149999999999999</v>
      </c>
      <c r="I21" s="267">
        <f>+'02 (raw)'!O20</f>
        <v>2.355</v>
      </c>
      <c r="J21" s="267">
        <f>+'02 (raw)'!P20</f>
        <v>0.3113333333333333</v>
      </c>
      <c r="K21" s="268">
        <f>+'02 (raw)'!Q20/('02 (raw)'!E20)*100000</f>
        <v>8.0324123904780578</v>
      </c>
      <c r="L21" s="268">
        <f>+'02 (raw)'!R20/('02 (raw)'!D20/100000)</f>
        <v>13.223959243510434</v>
      </c>
      <c r="M21" s="265">
        <f>+'02 (raw)'!S20/'02 (raw)'!U20</f>
        <v>5.8511707144083876E-3</v>
      </c>
      <c r="N21" s="265">
        <f>+'02 (raw)'!T20</f>
        <v>0.20437977694497764</v>
      </c>
      <c r="O21" s="268">
        <f>'02 (raw)'!V20</f>
        <v>13</v>
      </c>
      <c r="P21" s="270">
        <f>+'02 (raw)'!X20/('02 (raw)'!F20/'02 (raw)'!W20)</f>
        <v>25.62073482537031</v>
      </c>
      <c r="Q21" s="268">
        <f>+'02 (raw)'!Y20/('02 (raw)'!I20/10000)</f>
        <v>0.44680059042945403</v>
      </c>
      <c r="R21" s="271">
        <f>+'02 (raw)'!Z20</f>
        <v>13772.641505904536</v>
      </c>
      <c r="S21" s="271">
        <f>+'02 (raw)'!AA20</f>
        <v>0.55141657039581604</v>
      </c>
      <c r="T21" s="271">
        <f>+'02 (raw)'!AB20</f>
        <v>659</v>
      </c>
      <c r="U21" s="271">
        <f>+'02 (raw)'!AD20</f>
        <v>1</v>
      </c>
      <c r="V21" s="271">
        <f>'02 (raw)'!AE20</f>
        <v>0</v>
      </c>
      <c r="W21" s="272">
        <f>+'02 (raw)'!AF20/'02 (raw)'!AC20</f>
        <v>0.11829218168877127</v>
      </c>
      <c r="X21" s="267">
        <f>+'02 (raw)'!AG20</f>
        <v>72.273517523255194</v>
      </c>
      <c r="Y21" s="267">
        <f>+'02 (raw)'!AH20</f>
        <v>21.08</v>
      </c>
      <c r="Z21" s="265">
        <f>+'02 (raw)'!AI20</f>
        <v>0.28573667711598744</v>
      </c>
      <c r="AA21" s="273">
        <f>'02 (raw)'!AJ20/'02 (raw)'!AK20</f>
        <v>3.6530286353548296</v>
      </c>
      <c r="AB21" s="267">
        <f>'02 (raw)'!AL20</f>
        <v>1.1864486797915905</v>
      </c>
      <c r="AC21" s="274">
        <f>+'02 (raw)'!AM20/('02 (raw)'!D20/100000)</f>
        <v>10.183684501544484</v>
      </c>
      <c r="AD21" s="265">
        <f>+'02 (raw)'!AN20/'02 (raw)'!E20</f>
        <v>0.38753626634194299</v>
      </c>
      <c r="AE21" s="275">
        <f>+'02 (raw)'!AO20</f>
        <v>0.56075354755076789</v>
      </c>
      <c r="AF21" s="276">
        <f>+'02 (raw)'!AP20</f>
        <v>12.9</v>
      </c>
      <c r="AG21" s="266">
        <f>+'02 (raw)'!AQ20</f>
        <v>71.5</v>
      </c>
      <c r="AH21" s="266">
        <f>+'02 (raw)'!AR20</f>
        <v>63.9</v>
      </c>
      <c r="AI21" s="265">
        <f>+'02 (raw)'!AS20</f>
        <v>2.3915013593797198E-2</v>
      </c>
      <c r="AJ21" s="266">
        <f>+'02 (raw)'!AT20</f>
        <v>499.16</v>
      </c>
      <c r="AK21" s="265">
        <f>+'02 (raw)'!AU20/'02 (raw)'!E20</f>
        <v>4.9627456713329625E-2</v>
      </c>
      <c r="AL21" s="278">
        <f>+'02 (raw)'!AV20</f>
        <v>2.8404768882654414</v>
      </c>
      <c r="AM21" s="279">
        <f>+'02 (raw)'!AW20/'02 (raw)'!G20</f>
        <v>9.2072517618793561E-4</v>
      </c>
      <c r="AN21" s="273">
        <f>'02 (raw)'!AX20</f>
        <v>65.666761889404015</v>
      </c>
      <c r="AO21" s="279">
        <f>+'02 (raw)'!AY20</f>
        <v>1.1513798035109768E-2</v>
      </c>
      <c r="AP21" s="268">
        <f>+'02 (raw)'!AZ20</f>
        <v>2.2999999999999998</v>
      </c>
      <c r="AQ21" s="268">
        <f>('02 (raw)'!H20*1000)/'02 (raw)'!D20</f>
        <v>42927.523333354831</v>
      </c>
      <c r="AR21" s="268">
        <f>'02 (raw)'!E20/'02 (raw)'!D20</f>
        <v>0.38465531317672375</v>
      </c>
      <c r="AS21" s="275">
        <f>+'02 (raw)'!BA20</f>
        <v>7.9044005137852666</v>
      </c>
      <c r="AT21" s="268">
        <v>0</v>
      </c>
      <c r="AU21" s="275">
        <f>+'02 (raw)'!BC20</f>
        <v>53.3</v>
      </c>
      <c r="AV21" s="275">
        <f>+'02 (raw)'!BD20</f>
        <v>11.9</v>
      </c>
      <c r="AW21" s="268">
        <f>+'02 (raw)'!BE20</f>
        <v>23.12</v>
      </c>
      <c r="AX21" s="280">
        <f>'02 (raw)'!BG20</f>
        <v>12.024999143956634</v>
      </c>
      <c r="AY21" s="280">
        <f>'10 (raw)'!BH20*10</f>
        <v>6.4050000000000011</v>
      </c>
      <c r="AZ21" s="265">
        <f>+'02 (raw)'!BI20/'02 (raw)'!G20</f>
        <v>8.1339959268241727E-3</v>
      </c>
      <c r="BA21" s="268">
        <f>1/('02 (raw)'!BJ20/'02 (raw)'!G20)</f>
        <v>2.7544545444235178</v>
      </c>
      <c r="BB21" s="268">
        <f>+'02 (raw)'!BJ20/'02 (raw)'!E20</f>
        <v>38.716287860461499</v>
      </c>
      <c r="BC21" s="281">
        <f>+'02 (raw)'!BK20/'02 (raw)'!BF20</f>
        <v>2.2882900011830545</v>
      </c>
      <c r="BD21" s="265">
        <f>+'02 (raw)'!BL20/'02 (raw)'!BO20</f>
        <v>0.16105459933196722</v>
      </c>
      <c r="BE21" s="268">
        <f>+'02 (raw)'!BM20</f>
        <v>17.5</v>
      </c>
      <c r="BF21" s="265">
        <f>+'02 (raw)'!BN20/'02 (raw)'!BO20</f>
        <v>4.4881014785965248E-2</v>
      </c>
      <c r="BG21" s="279">
        <f>+'02 (raw)'!BP20/('02 (raw)'!G20/1000)</f>
        <v>0.15299242598906079</v>
      </c>
      <c r="BH21" s="267">
        <f>+'02 (raw)'!BQ20</f>
        <v>7.5492748233544074</v>
      </c>
      <c r="BI21" s="267">
        <f>+'02 (raw)'!BR20</f>
        <v>0.97372405633967385</v>
      </c>
      <c r="BJ21" s="267">
        <f>+'02 (raw)'!BS20</f>
        <v>18681.463141</v>
      </c>
      <c r="BK21" s="264">
        <f>+'02 (raw)'!BT20/('02 (raw)'!E20/1000)</f>
        <v>14.833616609743638</v>
      </c>
      <c r="BL21" s="268">
        <f>+'02 (raw)'!BU20</f>
        <v>26</v>
      </c>
      <c r="BM21" s="281">
        <f>+'02 (raw)'!BV20/('02 (raw)'!D20/1000)</f>
        <v>6.1633537147090225</v>
      </c>
      <c r="BN21" s="264">
        <f>'02 (raw)'!BW20/('02 (raw)'!E20/1000)</f>
        <v>7.4026712590645776</v>
      </c>
      <c r="BO21" s="264">
        <f>'02 (raw)'!BX20/('02 (raw)'!D20/10000)</f>
        <v>0.76609087949710497</v>
      </c>
      <c r="BP21" s="264">
        <f>+'02 (raw)'!BY20/('02 (raw)'!D20/100000)</f>
        <v>6.6737738238276956</v>
      </c>
      <c r="BQ21" s="267">
        <f>+'02 (raw)'!BZ20/('02 (raw)'!G20/1000)</f>
        <v>3.6458728499894728</v>
      </c>
      <c r="BR21" s="267">
        <f>+'02 (raw)'!CA20</f>
        <v>0.6818143078732507</v>
      </c>
      <c r="BS21" s="282">
        <f>+'02 (raw)'!CB20</f>
        <v>62.300148810000003</v>
      </c>
      <c r="BT21" s="283">
        <f>+'02 (raw)'!CC20</f>
        <v>5.1250000000000004E-2</v>
      </c>
      <c r="BU21" s="283">
        <f>+'02 (raw)'!CD20</f>
        <v>0.37866666666666671</v>
      </c>
      <c r="BV21" s="284">
        <f>+'02 (raw)'!CE20</f>
        <v>46.16</v>
      </c>
      <c r="BW21" s="284">
        <f>+'02 (raw)'!CF20</f>
        <v>47.62</v>
      </c>
      <c r="BX21" s="265">
        <f>+'02 (raw)'!CG20</f>
        <v>0.91122650215015621</v>
      </c>
      <c r="BY21" s="278">
        <f>+'02 (raw)'!CH20/('02 (raw)'!G20/1000)</f>
        <v>120.33074828522486</v>
      </c>
      <c r="BZ21" s="268">
        <f>+'02 (raw)'!CI20</f>
        <v>5.2050218827507058E-2</v>
      </c>
      <c r="CA21" s="280">
        <f>+'02 (raw)'!CJ20</f>
        <v>0</v>
      </c>
      <c r="CB21" s="268">
        <f>+'02 (raw)'!CK20</f>
        <v>7.5500000000000007</v>
      </c>
      <c r="CC21" s="265">
        <f>+'02 (raw)'!CL20/'02 (raw)'!E20</f>
        <v>0.30510186705393605</v>
      </c>
      <c r="CD21" s="265">
        <f>+'02 (raw)'!CM20</f>
        <v>2.7394076645590945E-3</v>
      </c>
      <c r="CE21" s="265">
        <f>+'02 (raw)'!CN20/'02 (raw)'!G20</f>
        <v>2.6786218761196568E-2</v>
      </c>
      <c r="CF21" s="265">
        <f>('02 (raw)'!CO20+'02 (raw)'!CP20)/'02 (raw)'!CX20</f>
        <v>5.7870312106540575E-2</v>
      </c>
      <c r="CG21" s="268">
        <f>+'02 (raw)'!CQ20/('02 (raw)'!CX20/1000000)</f>
        <v>0.68020713367144614</v>
      </c>
      <c r="CH21" s="281">
        <f>+'02 (raw)'!CR20/('02 (raw)'!D20/1000)</f>
        <v>0.34382294033127131</v>
      </c>
      <c r="CI21" s="273">
        <f>('02 (raw)'!CS20-'01 (raw)'!CS20)/'01 (raw)'!CS20</f>
        <v>0.1335410665239487</v>
      </c>
      <c r="CJ21" s="273">
        <f>('04 (raw)'!CT20-'03 (raw)'!CT20)/'03 (raw)'!CT20</f>
        <v>9.4248292238375539E-2</v>
      </c>
      <c r="CK21" s="285">
        <f>+'02 (raw)'!CU20/('02 (raw)'!D20/1000000)</f>
        <v>1.7302376580294025</v>
      </c>
      <c r="CL21" s="268">
        <f>+'02 (raw)'!CV20/('02 (raw)'!I20/1000)</f>
        <v>5.2126735550102977E-2</v>
      </c>
      <c r="CM21" s="268">
        <f>+'02 (raw)'!CW20/('02 (raw)'!E20/10000)</f>
        <v>1.5165194593222573</v>
      </c>
    </row>
    <row r="22" spans="1:91">
      <c r="A22" s="263" t="s">
        <v>221</v>
      </c>
      <c r="B22" s="264">
        <f>'02 (raw)'!B21</f>
        <v>1645.9687703546588</v>
      </c>
      <c r="C22" s="265">
        <f>'02 (raw)'!C21</f>
        <v>0.26731469110242695</v>
      </c>
      <c r="D22" s="266">
        <f>+'02 (raw)'!J21/('02 (raw)'!D21/100000)</f>
        <v>1947.4722093045282</v>
      </c>
      <c r="E22" s="266">
        <f>+'02 (raw)'!K21</f>
        <v>57</v>
      </c>
      <c r="F22" s="267">
        <f>+'02 (raw)'!L21</f>
        <v>3.335</v>
      </c>
      <c r="G22" s="267">
        <f>+'02 (raw)'!M21</f>
        <v>2.63</v>
      </c>
      <c r="H22" s="267">
        <f>+'02 (raw)'!N21</f>
        <v>2.36</v>
      </c>
      <c r="I22" s="267">
        <f>+'02 (raw)'!O21</f>
        <v>3.105</v>
      </c>
      <c r="J22" s="267">
        <f>+'02 (raw)'!P21</f>
        <v>0.64466666666666672</v>
      </c>
      <c r="K22" s="268">
        <f>+'02 (raw)'!Q21/('02 (raw)'!E21)*100000</f>
        <v>3.5456291641872957</v>
      </c>
      <c r="L22" s="268">
        <f>+'02 (raw)'!R21/('02 (raw)'!D21/100000)</f>
        <v>10.694017277865401</v>
      </c>
      <c r="M22" s="265">
        <f>+'02 (raw)'!S21/'02 (raw)'!U21</f>
        <v>5.58154778049001E-2</v>
      </c>
      <c r="N22" s="265">
        <f>+'02 (raw)'!T21</f>
        <v>0.15673706602681595</v>
      </c>
      <c r="O22" s="268">
        <f>'02 (raw)'!V21</f>
        <v>2</v>
      </c>
      <c r="P22" s="270">
        <f>+'02 (raw)'!X21/('02 (raw)'!F21/'02 (raw)'!W21)</f>
        <v>252.7303924775143</v>
      </c>
      <c r="Q22" s="268">
        <f>+'02 (raw)'!Y21/('02 (raw)'!I21/10000)</f>
        <v>1.6707209225282804</v>
      </c>
      <c r="R22" s="271">
        <f>+'02 (raw)'!Z21</f>
        <v>31955.847232140994</v>
      </c>
      <c r="S22" s="271">
        <f>+'02 (raw)'!AA21</f>
        <v>0.91321108184005118</v>
      </c>
      <c r="T22" s="271">
        <f>+'02 (raw)'!AB21</f>
        <v>1057.5</v>
      </c>
      <c r="U22" s="271">
        <f>+'02 (raw)'!AD21</f>
        <v>0.8</v>
      </c>
      <c r="V22" s="271">
        <f>'02 (raw)'!AE21</f>
        <v>0</v>
      </c>
      <c r="W22" s="272">
        <f>+'02 (raw)'!AF21/'02 (raw)'!AC21</f>
        <v>0.17590695556797253</v>
      </c>
      <c r="X22" s="267">
        <f>+'02 (raw)'!AG21</f>
        <v>83.513315600764955</v>
      </c>
      <c r="Y22" s="267">
        <f>+'02 (raw)'!AH21</f>
        <v>16.472300000000001</v>
      </c>
      <c r="Z22" s="265">
        <f>+'02 (raw)'!AI21</f>
        <v>0.28665651953323185</v>
      </c>
      <c r="AA22" s="273">
        <f>'02 (raw)'!AJ21/'02 (raw)'!AK21</f>
        <v>3.8638381567856142</v>
      </c>
      <c r="AB22" s="267">
        <f>'02 (raw)'!AL21</f>
        <v>1.2716714260135942</v>
      </c>
      <c r="AC22" s="274">
        <f>+'02 (raw)'!AM21/('02 (raw)'!D21/100000)</f>
        <v>11.977299351209249</v>
      </c>
      <c r="AD22" s="265">
        <f>+'02 (raw)'!AN21/'02 (raw)'!E21</f>
        <v>0.40174444954878014</v>
      </c>
      <c r="AE22" s="275">
        <f>+'02 (raw)'!AO21</f>
        <v>0.66880940479926843</v>
      </c>
      <c r="AF22" s="276">
        <f>+'02 (raw)'!AP21</f>
        <v>8.5</v>
      </c>
      <c r="AG22" s="266">
        <f>+'02 (raw)'!AQ21</f>
        <v>86.4</v>
      </c>
      <c r="AH22" s="266">
        <f>+'02 (raw)'!AR21</f>
        <v>64.3</v>
      </c>
      <c r="AI22" s="265">
        <f>+'02 (raw)'!AS21</f>
        <v>2.856711308025375E-2</v>
      </c>
      <c r="AJ22" s="266">
        <f>+'02 (raw)'!AT21</f>
        <v>505.29</v>
      </c>
      <c r="AK22" s="265">
        <f>+'02 (raw)'!AU21/'02 (raw)'!E21</f>
        <v>2.5001310341212852E-2</v>
      </c>
      <c r="AL22" s="278">
        <f>+'02 (raw)'!AV21</f>
        <v>2.6653463930683885</v>
      </c>
      <c r="AM22" s="279">
        <f>+'02 (raw)'!AW21/'02 (raw)'!G21</f>
        <v>5.7195604388954281E-3</v>
      </c>
      <c r="AN22" s="273">
        <f>'02 (raw)'!AX21</f>
        <v>58.169811230790501</v>
      </c>
      <c r="AO22" s="279">
        <f>+'02 (raw)'!AY21</f>
        <v>1.656323928523723E-2</v>
      </c>
      <c r="AP22" s="268">
        <f>+'02 (raw)'!AZ21</f>
        <v>15</v>
      </c>
      <c r="AQ22" s="268">
        <f>('02 (raw)'!H21*1000)/'02 (raw)'!D21</f>
        <v>52989.753665663171</v>
      </c>
      <c r="AR22" s="268">
        <f>'02 (raw)'!E21/'02 (raw)'!D21</f>
        <v>0.3964033881091083</v>
      </c>
      <c r="AS22" s="275">
        <f>+'02 (raw)'!BA21</f>
        <v>4.881542677368591</v>
      </c>
      <c r="AT22" s="268">
        <v>0</v>
      </c>
      <c r="AU22" s="275">
        <f>+'02 (raw)'!BC21</f>
        <v>62.7</v>
      </c>
      <c r="AV22" s="275">
        <f>+'02 (raw)'!BD21</f>
        <v>0.3</v>
      </c>
      <c r="AW22" s="268">
        <f>+'02 (raw)'!BE21</f>
        <v>21.13</v>
      </c>
      <c r="AX22" s="280">
        <f>'02 (raw)'!BG21</f>
        <v>19.798815051579645</v>
      </c>
      <c r="AY22" s="280">
        <f>'10 (raw)'!BH21*10</f>
        <v>7.4683333333333346</v>
      </c>
      <c r="AZ22" s="265">
        <f>+'02 (raw)'!BI21/'02 (raw)'!G21</f>
        <v>1.0399076101692526E-2</v>
      </c>
      <c r="BA22" s="268">
        <f>1/('02 (raw)'!BJ21/'02 (raw)'!G21)</f>
        <v>2.9945827870720478</v>
      </c>
      <c r="BB22" s="268">
        <f>+'02 (raw)'!BJ21/'02 (raw)'!E21</f>
        <v>43.760417016462355</v>
      </c>
      <c r="BC22" s="281">
        <f>+'02 (raw)'!BK21/'02 (raw)'!BF21</f>
        <v>1.6103380699369827</v>
      </c>
      <c r="BD22" s="265">
        <f>+'02 (raw)'!BL21/'02 (raw)'!BO21</f>
        <v>0.13539341224042795</v>
      </c>
      <c r="BE22" s="268">
        <f>+'02 (raw)'!BM21</f>
        <v>26.6</v>
      </c>
      <c r="BF22" s="265">
        <f>+'02 (raw)'!BN21/'02 (raw)'!BO21</f>
        <v>4.7457457562865929E-2</v>
      </c>
      <c r="BG22" s="279">
        <f>+'02 (raw)'!BP21/('02 (raw)'!G21/1000)</f>
        <v>0.12629628882215835</v>
      </c>
      <c r="BH22" s="267">
        <f>+'02 (raw)'!BQ21</f>
        <v>12.903225806451612</v>
      </c>
      <c r="BI22" s="267">
        <f>+'02 (raw)'!BR21</f>
        <v>16.6255226963575</v>
      </c>
      <c r="BJ22" s="267">
        <f>+'02 (raw)'!BS21</f>
        <v>0</v>
      </c>
      <c r="BK22" s="264">
        <f>+'02 (raw)'!BT21/('02 (raw)'!E21/1000)</f>
        <v>20.62477069028775</v>
      </c>
      <c r="BL22" s="268">
        <f>+'02 (raw)'!BU21</f>
        <v>10</v>
      </c>
      <c r="BM22" s="281">
        <f>+'02 (raw)'!BV21/('02 (raw)'!D21/1000)</f>
        <v>9.7321668095591072</v>
      </c>
      <c r="BN22" s="264">
        <f>'02 (raw)'!BW21/('02 (raw)'!E21/1000)</f>
        <v>7.6739747736192854</v>
      </c>
      <c r="BO22" s="264">
        <f>'02 (raw)'!BX21/('02 (raw)'!D21/10000)</f>
        <v>0.69099859446943013</v>
      </c>
      <c r="BP22" s="264">
        <f>+'02 (raw)'!BY21/('02 (raw)'!D21/100000)</f>
        <v>7.2108230787892413</v>
      </c>
      <c r="BQ22" s="267">
        <f>+'02 (raw)'!BZ21/('02 (raw)'!G21/1000)</f>
        <v>5.5532320451365997</v>
      </c>
      <c r="BR22" s="267">
        <f>+'02 (raw)'!CA21</f>
        <v>2.0441537203597711</v>
      </c>
      <c r="BS22" s="282">
        <f>+'02 (raw)'!CB21</f>
        <v>72.249086309999996</v>
      </c>
      <c r="BT22" s="283">
        <f>+'02 (raw)'!CC21</f>
        <v>0.29275000000000001</v>
      </c>
      <c r="BU22" s="283">
        <f>+'02 (raw)'!CD21</f>
        <v>0.57433333333333325</v>
      </c>
      <c r="BV22" s="284">
        <f>+'02 (raw)'!CE21</f>
        <v>52.38</v>
      </c>
      <c r="BW22" s="284">
        <f>+'02 (raw)'!CF21</f>
        <v>57.14</v>
      </c>
      <c r="BX22" s="265">
        <f>+'02 (raw)'!CG21</f>
        <v>0.96527693747947763</v>
      </c>
      <c r="BY22" s="278">
        <f>+'02 (raw)'!CH21/('02 (raw)'!G21/1000)</f>
        <v>0</v>
      </c>
      <c r="BZ22" s="268">
        <f>+'02 (raw)'!CI21</f>
        <v>0.58579204491707737</v>
      </c>
      <c r="CA22" s="280">
        <f>+'02 (raw)'!CJ21</f>
        <v>11.814826490063037</v>
      </c>
      <c r="CB22" s="268">
        <f>+'02 (raw)'!CK21</f>
        <v>8</v>
      </c>
      <c r="CC22" s="265">
        <f>+'02 (raw)'!CL21/'02 (raw)'!E21</f>
        <v>0.33662511600373679</v>
      </c>
      <c r="CD22" s="265">
        <f>+'02 (raw)'!CM21</f>
        <v>2.7755358900613934E-7</v>
      </c>
      <c r="CE22" s="265">
        <f>+'02 (raw)'!CN21/'02 (raw)'!G21</f>
        <v>3.9910497220838351E-2</v>
      </c>
      <c r="CF22" s="265">
        <f>('02 (raw)'!CO21+'02 (raw)'!CP21)/'02 (raw)'!CX21</f>
        <v>8.4855711245950732E-2</v>
      </c>
      <c r="CG22" s="268">
        <f>+'02 (raw)'!CQ21/('02 (raw)'!CX21/1000000)</f>
        <v>10.678058256694529</v>
      </c>
      <c r="CH22" s="281">
        <f>+'02 (raw)'!CR21/('02 (raw)'!D21/1000)</f>
        <v>0.4833695809595161</v>
      </c>
      <c r="CI22" s="273">
        <f>('02 (raw)'!CS21-'01 (raw)'!CS21)/'01 (raw)'!CS21</f>
        <v>4.4053759294290638E-2</v>
      </c>
      <c r="CJ22" s="273">
        <f>('04 (raw)'!CT21-'03 (raw)'!CT21)/'03 (raw)'!CT21</f>
        <v>9.8710456154184306E-2</v>
      </c>
      <c r="CK22" s="285">
        <f>+'02 (raw)'!CU21/('02 (raw)'!D21/1000000)</f>
        <v>6.1108670159230867</v>
      </c>
      <c r="CL22" s="268">
        <f>+'02 (raw)'!CV21/('02 (raw)'!I21/1000)</f>
        <v>0.18377930147811083</v>
      </c>
      <c r="CM22" s="268">
        <f>+'02 (raw)'!CW21/('02 (raw)'!E21/10000)</f>
        <v>8.2936890884033261</v>
      </c>
    </row>
    <row r="23" spans="1:91">
      <c r="A23" s="263" t="s">
        <v>222</v>
      </c>
      <c r="B23" s="264">
        <f>'02 (raw)'!B22</f>
        <v>622.45741789745819</v>
      </c>
      <c r="C23" s="265">
        <f>'02 (raw)'!C22</f>
        <v>0.22481923503760085</v>
      </c>
      <c r="D23" s="266">
        <f>+'02 (raw)'!J22/('02 (raw)'!D22/100000)</f>
        <v>689.5809916155298</v>
      </c>
      <c r="E23" s="266">
        <f>+'02 (raw)'!K22</f>
        <v>27</v>
      </c>
      <c r="F23" s="267">
        <f>+'02 (raw)'!L22</f>
        <v>3</v>
      </c>
      <c r="G23" s="267">
        <f>+'02 (raw)'!M22</f>
        <v>2.5149999999999997</v>
      </c>
      <c r="H23" s="267">
        <f>+'02 (raw)'!N22</f>
        <v>3.4749999999999996</v>
      </c>
      <c r="I23" s="267">
        <f>+'02 (raw)'!O22</f>
        <v>2.1550000000000002</v>
      </c>
      <c r="J23" s="267">
        <f>+'02 (raw)'!P22</f>
        <v>0.3116666666666667</v>
      </c>
      <c r="K23" s="268">
        <f>+'02 (raw)'!Q22/('02 (raw)'!E22)*100000</f>
        <v>12.636793287335406</v>
      </c>
      <c r="L23" s="268">
        <f>+'02 (raw)'!R22/('02 (raw)'!D22/100000)</f>
        <v>16.349447937226724</v>
      </c>
      <c r="M23" s="265">
        <f>+'02 (raw)'!S22/'02 (raw)'!U22</f>
        <v>3.7127983035295173E-3</v>
      </c>
      <c r="N23" s="265">
        <f>+'02 (raw)'!T22</f>
        <v>0.20437977694497764</v>
      </c>
      <c r="O23" s="268">
        <f>'02 (raw)'!V22</f>
        <v>1</v>
      </c>
      <c r="P23" s="270">
        <f>+'02 (raw)'!X22/('02 (raw)'!F22/'02 (raw)'!W22)</f>
        <v>1113.1363674538798</v>
      </c>
      <c r="Q23" s="268">
        <f>+'02 (raw)'!Y22/('02 (raw)'!I22/10000)</f>
        <v>0.34974748105490266</v>
      </c>
      <c r="R23" s="271">
        <f>+'02 (raw)'!Z22</f>
        <v>91069.766703454297</v>
      </c>
      <c r="S23" s="271">
        <f>+'02 (raw)'!AA22</f>
        <v>0.46234665582775603</v>
      </c>
      <c r="T23" s="271">
        <f>+'02 (raw)'!AB22</f>
        <v>1092.5999999999999</v>
      </c>
      <c r="U23" s="271">
        <f>+'02 (raw)'!AD22</f>
        <v>0.5</v>
      </c>
      <c r="V23" s="271">
        <f>'02 (raw)'!AE22</f>
        <v>0</v>
      </c>
      <c r="W23" s="272">
        <f>+'02 (raw)'!AF22/'02 (raw)'!AC22</f>
        <v>0.44940988701751439</v>
      </c>
      <c r="X23" s="267">
        <f>+'02 (raw)'!AG22</f>
        <v>82.904822271598007</v>
      </c>
      <c r="Y23" s="267">
        <f>+'02 (raw)'!AH22</f>
        <v>18.463200000000001</v>
      </c>
      <c r="Z23" s="265">
        <f>+'02 (raw)'!AI22</f>
        <v>0.274533756820588</v>
      </c>
      <c r="AA23" s="273">
        <f>'02 (raw)'!AJ22/'02 (raw)'!AK22</f>
        <v>2.8436004961313568</v>
      </c>
      <c r="AB23" s="267">
        <f>'02 (raw)'!AL22</f>
        <v>1.8253298124653783</v>
      </c>
      <c r="AC23" s="274">
        <f>+'02 (raw)'!AM22/('02 (raw)'!D22/100000)</f>
        <v>9.8957184883214389</v>
      </c>
      <c r="AD23" s="265">
        <f>+'02 (raw)'!AN22/'02 (raw)'!E22</f>
        <v>0.38294538377941212</v>
      </c>
      <c r="AE23" s="275">
        <f>+'02 (raw)'!AO22</f>
        <v>0.60077069438052522</v>
      </c>
      <c r="AF23" s="276">
        <f>+'02 (raw)'!AP22</f>
        <v>8.3000000000000007</v>
      </c>
      <c r="AG23" s="266">
        <f>+'02 (raw)'!AQ22</f>
        <v>83.7</v>
      </c>
      <c r="AH23" s="266">
        <f>+'02 (raw)'!AR22</f>
        <v>57.9</v>
      </c>
      <c r="AI23" s="265">
        <f>+'02 (raw)'!AS22</f>
        <v>4.4305709394824285E-3</v>
      </c>
      <c r="AJ23" s="266">
        <f>+'02 (raw)'!AT22</f>
        <v>498</v>
      </c>
      <c r="AK23" s="265">
        <f>+'02 (raw)'!AU22/'02 (raw)'!E22</f>
        <v>2.1469911795182855E-2</v>
      </c>
      <c r="AL23" s="278">
        <f>+'02 (raw)'!AV22</f>
        <v>0.88922227781042773</v>
      </c>
      <c r="AM23" s="279">
        <f>+'02 (raw)'!AW22/'02 (raw)'!G22</f>
        <v>2.6425564116213242E-3</v>
      </c>
      <c r="AN23" s="273">
        <f>'02 (raw)'!AX22</f>
        <v>59.753515888727414</v>
      </c>
      <c r="AO23" s="279">
        <f>+'02 (raw)'!AY22</f>
        <v>-3.1450691381312901E-2</v>
      </c>
      <c r="AP23" s="268">
        <f>+'02 (raw)'!AZ22</f>
        <v>4.5</v>
      </c>
      <c r="AQ23" s="268">
        <f>('02 (raw)'!H22*1000)/'02 (raw)'!D22</f>
        <v>46685.775960035084</v>
      </c>
      <c r="AR23" s="268">
        <f>'02 (raw)'!E22/'02 (raw)'!D22</f>
        <v>0.4255911885080591</v>
      </c>
      <c r="AS23" s="275">
        <f>+'02 (raw)'!BA22</f>
        <v>5.1857154686870031</v>
      </c>
      <c r="AT23" s="268">
        <v>0</v>
      </c>
      <c r="AU23" s="275">
        <f>+'02 (raw)'!BC22</f>
        <v>62.7</v>
      </c>
      <c r="AV23" s="275">
        <f>+'02 (raw)'!BD22</f>
        <v>4.2</v>
      </c>
      <c r="AW23" s="268">
        <f>+'02 (raw)'!BE22</f>
        <v>21.94</v>
      </c>
      <c r="AX23" s="280">
        <f>'02 (raw)'!BG22</f>
        <v>11.315191015431147</v>
      </c>
      <c r="AY23" s="280">
        <f>'10 (raw)'!BH22*10</f>
        <v>7.1850000000000005</v>
      </c>
      <c r="AZ23" s="265">
        <f>+'02 (raw)'!BI22/'02 (raw)'!G22</f>
        <v>1.52342853332861E-2</v>
      </c>
      <c r="BA23" s="268">
        <f>1/('02 (raw)'!BJ22/'02 (raw)'!G22)</f>
        <v>1.548030963842765</v>
      </c>
      <c r="BB23" s="268">
        <f>+'02 (raw)'!BJ22/'02 (raw)'!E22</f>
        <v>62.338182048082501</v>
      </c>
      <c r="BC23" s="281">
        <f>+'02 (raw)'!BK22/'02 (raw)'!BF22</f>
        <v>3.3089675574229136</v>
      </c>
      <c r="BD23" s="265">
        <f>+'02 (raw)'!BL22/'02 (raw)'!BO22</f>
        <v>0.12585290877429903</v>
      </c>
      <c r="BE23" s="268">
        <f>+'02 (raw)'!BM22</f>
        <v>14</v>
      </c>
      <c r="BF23" s="265">
        <f>+'02 (raw)'!BN22/'02 (raw)'!BO22</f>
        <v>7.7725754291197269E-2</v>
      </c>
      <c r="BG23" s="279">
        <f>+'02 (raw)'!BP22/('02 (raw)'!G22/1000)</f>
        <v>0.13902660052492033</v>
      </c>
      <c r="BH23" s="267">
        <f>+'02 (raw)'!BQ22</f>
        <v>10.263335584064821</v>
      </c>
      <c r="BI23" s="267">
        <f>+'02 (raw)'!BR22</f>
        <v>3.1193461850396158</v>
      </c>
      <c r="BJ23" s="267">
        <f>+'02 (raw)'!BS22</f>
        <v>0.10033399999999999</v>
      </c>
      <c r="BK23" s="264">
        <f>+'02 (raw)'!BT22/('02 (raw)'!E22/1000)</f>
        <v>27.565900876993453</v>
      </c>
      <c r="BL23" s="268">
        <f>+'02 (raw)'!BU22</f>
        <v>3</v>
      </c>
      <c r="BM23" s="281">
        <f>+'02 (raw)'!BV22/('02 (raw)'!D22/1000)</f>
        <v>6.3160498873286395</v>
      </c>
      <c r="BN23" s="264">
        <f>'02 (raw)'!BW22/('02 (raw)'!E22/1000)</f>
        <v>45.310486011069827</v>
      </c>
      <c r="BO23" s="264">
        <f>'02 (raw)'!BX22/('02 (raw)'!D22/10000)</f>
        <v>1.1654353515821829</v>
      </c>
      <c r="BP23" s="264">
        <f>+'02 (raw)'!BY22/('02 (raw)'!D22/100000)</f>
        <v>6.0234808189782667</v>
      </c>
      <c r="BQ23" s="267">
        <f>+'02 (raw)'!BZ22/('02 (raw)'!G22/1000)</f>
        <v>3.2689129937852051</v>
      </c>
      <c r="BR23" s="267">
        <f>+'02 (raw)'!CA22</f>
        <v>0.35891177948460268</v>
      </c>
      <c r="BS23" s="282">
        <f>+'02 (raw)'!CB22</f>
        <v>72.248065479999994</v>
      </c>
      <c r="BT23" s="283">
        <f>+'02 (raw)'!CC22</f>
        <v>0.49124999999999996</v>
      </c>
      <c r="BU23" s="283">
        <f>+'02 (raw)'!CD22</f>
        <v>0.65466666666666662</v>
      </c>
      <c r="BV23" s="284">
        <f>+'02 (raw)'!CE22</f>
        <v>8.57</v>
      </c>
      <c r="BW23" s="284">
        <f>+'02 (raw)'!CF22</f>
        <v>71.430000000000007</v>
      </c>
      <c r="BX23" s="265">
        <f>+'02 (raw)'!CG22</f>
        <v>0.98731279405938732</v>
      </c>
      <c r="BY23" s="278">
        <f>+'02 (raw)'!CH22/('02 (raw)'!G22/1000)</f>
        <v>0</v>
      </c>
      <c r="BZ23" s="268">
        <f>+'02 (raw)'!CI22</f>
        <v>0.22201779266546956</v>
      </c>
      <c r="CA23" s="280">
        <f>+'02 (raw)'!CJ22</f>
        <v>9.5525721282886593</v>
      </c>
      <c r="CB23" s="268">
        <f>+'02 (raw)'!CK22</f>
        <v>6.1</v>
      </c>
      <c r="CC23" s="265">
        <f>+'02 (raw)'!CL22/'02 (raw)'!E22</f>
        <v>0.27492354740061165</v>
      </c>
      <c r="CD23" s="265">
        <f>+'02 (raw)'!CM22</f>
        <v>0</v>
      </c>
      <c r="CE23" s="265">
        <f>+'02 (raw)'!CN22/'02 (raw)'!G22</f>
        <v>7.4551118421084278E-2</v>
      </c>
      <c r="CF23" s="265">
        <f>('02 (raw)'!CO22+'02 (raw)'!CP22)/'02 (raw)'!CX22</f>
        <v>1.4063873271466224E-2</v>
      </c>
      <c r="CG23" s="268">
        <f>+'02 (raw)'!CQ22/('02 (raw)'!CX22/1000000)</f>
        <v>4.9999387247923437</v>
      </c>
      <c r="CH23" s="281">
        <f>+'02 (raw)'!CR22/('02 (raw)'!D22/1000)</f>
        <v>0.52382770693614567</v>
      </c>
      <c r="CI23" s="273">
        <f>('02 (raw)'!CS22-'01 (raw)'!CS22)/'01 (raw)'!CS22</f>
        <v>0.17138831436641105</v>
      </c>
      <c r="CJ23" s="273">
        <f>('04 (raw)'!CT22-'03 (raw)'!CT22)/'03 (raw)'!CT22</f>
        <v>0.1518482964458705</v>
      </c>
      <c r="CK23" s="285">
        <f>+'02 (raw)'!CU22/('02 (raw)'!D22/1000000)</f>
        <v>1.0756215748175477</v>
      </c>
      <c r="CL23" s="268">
        <f>+'02 (raw)'!CV22/('02 (raw)'!I22/1000)</f>
        <v>3.4974748105490262E-2</v>
      </c>
      <c r="CM23" s="268">
        <f>+'02 (raw)'!CW22/('02 (raw)'!E22/10000)</f>
        <v>0.37910379862006216</v>
      </c>
    </row>
    <row r="24" spans="1:91">
      <c r="A24" s="263" t="s">
        <v>223</v>
      </c>
      <c r="B24" s="264">
        <f>'02 (raw)'!B23</f>
        <v>10097.090198997166</v>
      </c>
      <c r="C24" s="265">
        <f>'02 (raw)'!C23</f>
        <v>0.37387872946349276</v>
      </c>
      <c r="D24" s="266">
        <f>+'02 (raw)'!J23/('02 (raw)'!D23/100000)</f>
        <v>1434.9779603072659</v>
      </c>
      <c r="E24" s="266">
        <f>+'02 (raw)'!K23</f>
        <v>35</v>
      </c>
      <c r="F24" s="267">
        <f>+'02 (raw)'!L23</f>
        <v>3.1549999999999998</v>
      </c>
      <c r="G24" s="267">
        <f>+'02 (raw)'!M23</f>
        <v>2.6550000000000002</v>
      </c>
      <c r="H24" s="267">
        <f>+'02 (raw)'!N23</f>
        <v>3.4749999999999996</v>
      </c>
      <c r="I24" s="267">
        <f>+'02 (raw)'!O23</f>
        <v>3.7149999999999999</v>
      </c>
      <c r="J24" s="267">
        <f>+'02 (raw)'!P23</f>
        <v>0.38666666666666671</v>
      </c>
      <c r="K24" s="268">
        <f>+'02 (raw)'!Q23/('02 (raw)'!E23)*100000</f>
        <v>9.4924466393156841</v>
      </c>
      <c r="L24" s="268">
        <f>+'02 (raw)'!R23/('02 (raw)'!D23/100000)</f>
        <v>2.6295866565256447</v>
      </c>
      <c r="M24" s="265">
        <f>+'02 (raw)'!S23/'02 (raw)'!U23</f>
        <v>3.0662264762489353E-3</v>
      </c>
      <c r="N24" s="265">
        <f>+'02 (raw)'!T23</f>
        <v>4.7709341880790854E-3</v>
      </c>
      <c r="O24" s="268">
        <f>'02 (raw)'!V23</f>
        <v>25</v>
      </c>
      <c r="P24" s="270">
        <f>+'02 (raw)'!X23/('02 (raw)'!F23/'02 (raw)'!W23)</f>
        <v>37.201187794962856</v>
      </c>
      <c r="Q24" s="268">
        <f>+'02 (raw)'!Y23/('02 (raw)'!I23/10000)</f>
        <v>3.5009462810462963</v>
      </c>
      <c r="R24" s="271">
        <f>+'02 (raw)'!Z23</f>
        <v>5548.6460024477256</v>
      </c>
      <c r="S24" s="271">
        <f>+'02 (raw)'!AA23</f>
        <v>0.70626993886646428</v>
      </c>
      <c r="T24" s="271">
        <f>+'02 (raw)'!AB23</f>
        <v>8639.9</v>
      </c>
      <c r="U24" s="271">
        <f>+'02 (raw)'!AD23</f>
        <v>0.8</v>
      </c>
      <c r="V24" s="271">
        <f>'02 (raw)'!AE23</f>
        <v>7</v>
      </c>
      <c r="W24" s="272">
        <f>+'02 (raw)'!AF23/'02 (raw)'!AC23</f>
        <v>0.93855088250381569</v>
      </c>
      <c r="X24" s="267">
        <f>+'02 (raw)'!AG23</f>
        <v>92.88338994322865</v>
      </c>
      <c r="Y24" s="267">
        <f>+'02 (raw)'!AH23</f>
        <v>13.0489</v>
      </c>
      <c r="Z24" s="265">
        <f>+'02 (raw)'!AI23</f>
        <v>0.19345690966938719</v>
      </c>
      <c r="AA24" s="273">
        <f>'02 (raw)'!AJ23/'02 (raw)'!AK23</f>
        <v>0.68762585522674546</v>
      </c>
      <c r="AB24" s="267">
        <f>'02 (raw)'!AL23</f>
        <v>1.5431917121439069</v>
      </c>
      <c r="AC24" s="274">
        <f>+'02 (raw)'!AM23/('02 (raw)'!D23/100000)</f>
        <v>3.4560281771479904</v>
      </c>
      <c r="AD24" s="265">
        <f>+'02 (raw)'!AN23/'02 (raw)'!E23</f>
        <v>0.37928413818136664</v>
      </c>
      <c r="AE24" s="275">
        <f>+'02 (raw)'!AO23</f>
        <v>0.54903096746490732</v>
      </c>
      <c r="AF24" s="276">
        <f>+'02 (raw)'!AP23</f>
        <v>3.1</v>
      </c>
      <c r="AG24" s="266">
        <f>+'02 (raw)'!AQ23</f>
        <v>92.2</v>
      </c>
      <c r="AH24" s="266">
        <f>+'02 (raw)'!AR23</f>
        <v>51.8</v>
      </c>
      <c r="AI24" s="265">
        <f>+'02 (raw)'!AS23</f>
        <v>4.1113684422515347E-2</v>
      </c>
      <c r="AJ24" s="266">
        <f>+'02 (raw)'!AT23</f>
        <v>519.6</v>
      </c>
      <c r="AK24" s="265">
        <f>+'02 (raw)'!AU23/'02 (raw)'!E23</f>
        <v>9.1009876920578672E-2</v>
      </c>
      <c r="AL24" s="278">
        <f>+'02 (raw)'!AV23</f>
        <v>11.701106231404925</v>
      </c>
      <c r="AM24" s="279">
        <f>+'02 (raw)'!AW23/'02 (raw)'!G23</f>
        <v>1.8204601999076548E-2</v>
      </c>
      <c r="AN24" s="273">
        <f>'02 (raw)'!AX23</f>
        <v>51.260915144889715</v>
      </c>
      <c r="AO24" s="279">
        <f>+'02 (raw)'!AY23</f>
        <v>3.0406253444275166E-2</v>
      </c>
      <c r="AP24" s="268">
        <f>+'02 (raw)'!AZ23</f>
        <v>87.2</v>
      </c>
      <c r="AQ24" s="268">
        <f>('02 (raw)'!H23*1000)/'02 (raw)'!D23</f>
        <v>126883.10345778747</v>
      </c>
      <c r="AR24" s="268">
        <f>'02 (raw)'!E23/'02 (raw)'!D23</f>
        <v>0.41948568791113899</v>
      </c>
      <c r="AS24" s="275">
        <f>+'02 (raw)'!BA23</f>
        <v>10.199997839445118</v>
      </c>
      <c r="AT24" s="268">
        <v>0</v>
      </c>
      <c r="AU24" s="275">
        <f>+'02 (raw)'!BC23</f>
        <v>62.5</v>
      </c>
      <c r="AV24" s="275">
        <f>+'02 (raw)'!BD23</f>
        <v>10.7</v>
      </c>
      <c r="AW24" s="268">
        <f>+'02 (raw)'!BE23</f>
        <v>32.85</v>
      </c>
      <c r="AX24" s="280">
        <f>'02 (raw)'!BG23</f>
        <v>9.9191440492803675</v>
      </c>
      <c r="AY24" s="280">
        <f>'10 (raw)'!BH23*10</f>
        <v>8.2050000000000001</v>
      </c>
      <c r="AZ24" s="265">
        <f>+'02 (raw)'!BI23/'02 (raw)'!G23</f>
        <v>1.1020226513563275E-2</v>
      </c>
      <c r="BA24" s="268">
        <f>1/('02 (raw)'!BJ23/'02 (raw)'!G23)</f>
        <v>1.7671296716999154</v>
      </c>
      <c r="BB24" s="268">
        <f>+'02 (raw)'!BJ23/'02 (raw)'!E23</f>
        <v>161.52892948185342</v>
      </c>
      <c r="BC24" s="281">
        <f>+'02 (raw)'!BK23/'02 (raw)'!BF23</f>
        <v>5.8581588760456551</v>
      </c>
      <c r="BD24" s="265">
        <f>+'02 (raw)'!BL23/'02 (raw)'!BO23</f>
        <v>0.2035940745069155</v>
      </c>
      <c r="BE24" s="268">
        <f>+'02 (raw)'!BM23</f>
        <v>47.9</v>
      </c>
      <c r="BF24" s="265">
        <f>+'02 (raw)'!BN23/'02 (raw)'!BO23</f>
        <v>0.12237240381698027</v>
      </c>
      <c r="BG24" s="279">
        <f>+'02 (raw)'!BP23/('02 (raw)'!G23/1000)</f>
        <v>0.22427914301099408</v>
      </c>
      <c r="BH24" s="267">
        <f>+'02 (raw)'!BQ23</f>
        <v>17.311703360370799</v>
      </c>
      <c r="BI24" s="267">
        <f>+'02 (raw)'!BR23</f>
        <v>362.60266533383952</v>
      </c>
      <c r="BJ24" s="267">
        <f>+'02 (raw)'!BS23</f>
        <v>41.896396000000003</v>
      </c>
      <c r="BK24" s="264">
        <f>+'02 (raw)'!BT23/('02 (raw)'!E23/1000)</f>
        <v>49.476542313625657</v>
      </c>
      <c r="BL24" s="268">
        <f>+'02 (raw)'!BU23</f>
        <v>48</v>
      </c>
      <c r="BM24" s="281">
        <f>+'02 (raw)'!BV23/('02 (raw)'!D23/1000)</f>
        <v>11.68187611240907</v>
      </c>
      <c r="BN24" s="264">
        <f>'02 (raw)'!BW23/('02 (raw)'!E23/1000)</f>
        <v>15.34970412222928</v>
      </c>
      <c r="BO24" s="264">
        <f>'02 (raw)'!BX23/('02 (raw)'!D23/10000)</f>
        <v>4.5185065360113233E-3</v>
      </c>
      <c r="BP24" s="264">
        <f>+'02 (raw)'!BY23/('02 (raw)'!D23/100000)</f>
        <v>13.648806931490251</v>
      </c>
      <c r="BQ24" s="267">
        <f>+'02 (raw)'!BZ23/('02 (raw)'!G23/1000)</f>
        <v>7.7058423777166487</v>
      </c>
      <c r="BR24" s="267">
        <f>+'02 (raw)'!CA23</f>
        <v>0.46726788467828606</v>
      </c>
      <c r="BS24" s="282">
        <f>+'02 (raw)'!CB23</f>
        <v>79.505208330000002</v>
      </c>
      <c r="BT24" s="283">
        <f>+'02 (raw)'!CC23</f>
        <v>0.22399999999999998</v>
      </c>
      <c r="BU24" s="283">
        <f>+'02 (raw)'!CD23</f>
        <v>0.42466666666666669</v>
      </c>
      <c r="BV24" s="284">
        <f>+'02 (raw)'!CE23</f>
        <v>52.83</v>
      </c>
      <c r="BW24" s="284">
        <f>+'02 (raw)'!CF23</f>
        <v>54.76</v>
      </c>
      <c r="BX24" s="265">
        <f>+'02 (raw)'!CG23</f>
        <v>0.73950982979958502</v>
      </c>
      <c r="BY24" s="278">
        <f>+'02 (raw)'!CH23/('02 (raw)'!G23/1000)</f>
        <v>0</v>
      </c>
      <c r="BZ24" s="268">
        <f>+'02 (raw)'!CI23</f>
        <v>0.11080548162708045</v>
      </c>
      <c r="CA24" s="280">
        <f>+'02 (raw)'!CJ23</f>
        <v>0</v>
      </c>
      <c r="CB24" s="268">
        <f>+'02 (raw)'!CK23</f>
        <v>8.5</v>
      </c>
      <c r="CC24" s="265">
        <f>+'02 (raw)'!CL23/'02 (raw)'!E23</f>
        <v>0.21470779980609139</v>
      </c>
      <c r="CD24" s="265">
        <f>+'02 (raw)'!CM23</f>
        <v>9.5160635758699905E-3</v>
      </c>
      <c r="CE24" s="265">
        <f>+'02 (raw)'!CN23/'02 (raw)'!G23</f>
        <v>1.8950914084186584E-2</v>
      </c>
      <c r="CF24" s="265">
        <f>('02 (raw)'!CO23+'02 (raw)'!CP23)/'02 (raw)'!CX23</f>
        <v>0.51986390300986351</v>
      </c>
      <c r="CG24" s="268">
        <f>+'02 (raw)'!CQ23/('02 (raw)'!CX23/1000000)</f>
        <v>44.711924310541313</v>
      </c>
      <c r="CH24" s="281">
        <f>+'02 (raw)'!CR23/('02 (raw)'!D23/1000)</f>
        <v>0.26045429740825432</v>
      </c>
      <c r="CI24" s="273">
        <f>('02 (raw)'!CS23-'01 (raw)'!CS23)/'01 (raw)'!CS23</f>
        <v>0.13955098854746381</v>
      </c>
      <c r="CJ24" s="273">
        <f>('04 (raw)'!CT23-'03 (raw)'!CT23)/'03 (raw)'!CT23</f>
        <v>0.1183224102397812</v>
      </c>
      <c r="CK24" s="285">
        <f>+'02 (raw)'!CU23/('02 (raw)'!D23/1000000)</f>
        <v>11.019220274964606</v>
      </c>
      <c r="CL24" s="268">
        <f>+'02 (raw)'!CV23/('02 (raw)'!I23/1000)</f>
        <v>1.5662128099417643</v>
      </c>
      <c r="CM24" s="268">
        <f>+'02 (raw)'!CW23/('02 (raw)'!E23/10000)</f>
        <v>1.3731212119764826</v>
      </c>
    </row>
    <row r="25" spans="1:91">
      <c r="A25" s="263" t="s">
        <v>224</v>
      </c>
      <c r="B25" s="264">
        <f>'02 (raw)'!B24</f>
        <v>1875.5815258700347</v>
      </c>
      <c r="C25" s="265">
        <f>'02 (raw)'!C24</f>
        <v>0.13757472602994378</v>
      </c>
      <c r="D25" s="266">
        <f>+'02 (raw)'!J24/('02 (raw)'!D24/100000)</f>
        <v>990.78328009120764</v>
      </c>
      <c r="E25" s="266">
        <f>+'02 (raw)'!K24</f>
        <v>34</v>
      </c>
      <c r="F25" s="267">
        <f>+'02 (raw)'!L24</f>
        <v>3.3849999999999998</v>
      </c>
      <c r="G25" s="267">
        <f>+'02 (raw)'!M24</f>
        <v>2.64</v>
      </c>
      <c r="H25" s="267">
        <f>+'02 (raw)'!N24</f>
        <v>2.625</v>
      </c>
      <c r="I25" s="267">
        <f>+'02 (raw)'!O24</f>
        <v>3.125</v>
      </c>
      <c r="J25" s="267">
        <f>+'02 (raw)'!P24</f>
        <v>0.53700000000000003</v>
      </c>
      <c r="K25" s="268">
        <f>+'02 (raw)'!Q24/('02 (raw)'!E24)*100000</f>
        <v>4.9187573193640626</v>
      </c>
      <c r="L25" s="268">
        <f>+'02 (raw)'!R24/('02 (raw)'!D24/100000)</f>
        <v>17.186106627233627</v>
      </c>
      <c r="M25" s="265">
        <f>+'02 (raw)'!S24/'02 (raw)'!U24</f>
        <v>1.3130225866133595E-3</v>
      </c>
      <c r="N25" s="265">
        <f>+'02 (raw)'!T24</f>
        <v>0.3279523315260533</v>
      </c>
      <c r="O25" s="268">
        <f>'02 (raw)'!V24</f>
        <v>17</v>
      </c>
      <c r="P25" s="270">
        <f>+'02 (raw)'!X24/('02 (raw)'!F24/'02 (raw)'!W24)</f>
        <v>192.45925136325167</v>
      </c>
      <c r="Q25" s="268">
        <f>+'02 (raw)'!Y24/('02 (raw)'!I24/10000)</f>
        <v>0.38199851903137566</v>
      </c>
      <c r="R25" s="271">
        <f>+'02 (raw)'!Z24</f>
        <v>46306.239964914392</v>
      </c>
      <c r="S25" s="271">
        <f>+'02 (raw)'!AA24</f>
        <v>0.39217878629101183</v>
      </c>
      <c r="T25" s="271">
        <f>+'02 (raw)'!AB24</f>
        <v>595.9</v>
      </c>
      <c r="U25" s="271">
        <f>+'02 (raw)'!AD24</f>
        <v>0</v>
      </c>
      <c r="V25" s="271">
        <f>'02 (raw)'!AE24</f>
        <v>15</v>
      </c>
      <c r="W25" s="272">
        <f>+'02 (raw)'!AF24/'02 (raw)'!AC24</f>
        <v>0</v>
      </c>
      <c r="X25" s="267">
        <f>+'02 (raw)'!AG24</f>
        <v>49.011373373789219</v>
      </c>
      <c r="Y25" s="267">
        <f>+'02 (raw)'!AH24</f>
        <v>23.786000000000001</v>
      </c>
      <c r="Z25" s="265">
        <f>+'02 (raw)'!AI24</f>
        <v>0.30231910300160181</v>
      </c>
      <c r="AA25" s="273">
        <f>'02 (raw)'!AJ24/'02 (raw)'!AK24</f>
        <v>3.6584796810044966</v>
      </c>
      <c r="AB25" s="267">
        <f>'02 (raw)'!AL24</f>
        <v>1.0229825373353352</v>
      </c>
      <c r="AC25" s="274">
        <f>+'02 (raw)'!AM24/('02 (raw)'!D24/100000)</f>
        <v>18.31491494429331</v>
      </c>
      <c r="AD25" s="265">
        <f>+'02 (raw)'!AN24/'02 (raw)'!E24</f>
        <v>0.41503316906130577</v>
      </c>
      <c r="AE25" s="275">
        <f>+'02 (raw)'!AO24</f>
        <v>0.57706526914690026</v>
      </c>
      <c r="AF25" s="276">
        <f>+'02 (raw)'!AP24</f>
        <v>19.8</v>
      </c>
      <c r="AG25" s="266">
        <f>+'02 (raw)'!AQ24</f>
        <v>77</v>
      </c>
      <c r="AH25" s="266">
        <f>+'02 (raw)'!AR24</f>
        <v>57.3</v>
      </c>
      <c r="AI25" s="265">
        <f>+'02 (raw)'!AS24</f>
        <v>1.4067062732856711E-2</v>
      </c>
      <c r="AJ25" s="266">
        <f>+'02 (raw)'!AT24</f>
        <v>433.99</v>
      </c>
      <c r="AK25" s="265">
        <f>+'02 (raw)'!AU24/'02 (raw)'!E24</f>
        <v>8.5741896889826349E-2</v>
      </c>
      <c r="AL25" s="278">
        <f>+'02 (raw)'!AV24</f>
        <v>2.6485101844571202</v>
      </c>
      <c r="AM25" s="279">
        <f>+'02 (raw)'!AW24/'02 (raw)'!G24</f>
        <v>2.9716872563622155E-3</v>
      </c>
      <c r="AN25" s="273">
        <f>'02 (raw)'!AX24</f>
        <v>69.740581889299165</v>
      </c>
      <c r="AO25" s="279">
        <f>+'02 (raw)'!AY24</f>
        <v>-2.7701351603100499E-3</v>
      </c>
      <c r="AP25" s="268">
        <f>+'02 (raw)'!AZ24</f>
        <v>6</v>
      </c>
      <c r="AQ25" s="268">
        <f>('02 (raw)'!H24*1000)/'02 (raw)'!D24</f>
        <v>31884.566041320657</v>
      </c>
      <c r="AR25" s="268">
        <f>'02 (raw)'!E24/'02 (raw)'!D24</f>
        <v>0.39013393310681915</v>
      </c>
      <c r="AS25" s="275">
        <f>+'02 (raw)'!BA24</f>
        <v>4.4719390703889728</v>
      </c>
      <c r="AT25" s="268">
        <v>0</v>
      </c>
      <c r="AU25" s="275">
        <f>+'02 (raw)'!BC24</f>
        <v>50.7</v>
      </c>
      <c r="AV25" s="275">
        <f>+'02 (raw)'!BD24</f>
        <v>25.1</v>
      </c>
      <c r="AW25" s="268">
        <f>+'02 (raw)'!BE24</f>
        <v>16.96</v>
      </c>
      <c r="AX25" s="280">
        <f>'02 (raw)'!BG24</f>
        <v>7.8721799621699047</v>
      </c>
      <c r="AY25" s="280">
        <f>'10 (raw)'!BH24*10</f>
        <v>5.7183333333333337</v>
      </c>
      <c r="AZ25" s="265">
        <f>+'02 (raw)'!BI24/'02 (raw)'!G24</f>
        <v>3.639741017554252E-3</v>
      </c>
      <c r="BA25" s="268">
        <f>1/('02 (raw)'!BJ24/'02 (raw)'!G24)</f>
        <v>2.2274413920993896</v>
      </c>
      <c r="BB25" s="268">
        <f>+'02 (raw)'!BJ24/'02 (raw)'!E24</f>
        <v>34.116933919044541</v>
      </c>
      <c r="BC25" s="281">
        <f>+'02 (raw)'!BK24/'02 (raw)'!BF24</f>
        <v>1.9000592573433932</v>
      </c>
      <c r="BD25" s="265">
        <f>+'02 (raw)'!BL24/'02 (raw)'!BO24</f>
        <v>3.9141936738591655E-2</v>
      </c>
      <c r="BE25" s="268">
        <f>+'02 (raw)'!BM24</f>
        <v>8.6</v>
      </c>
      <c r="BF25" s="265">
        <f>+'02 (raw)'!BN24/'02 (raw)'!BO24</f>
        <v>3.3683982187470395E-2</v>
      </c>
      <c r="BG25" s="279">
        <f>+'02 (raw)'!BP24/('02 (raw)'!G24/1000)</f>
        <v>0.12373547829289568</v>
      </c>
      <c r="BH25" s="267">
        <f>+'02 (raw)'!BQ24</f>
        <v>1.0465116279069768</v>
      </c>
      <c r="BI25" s="267">
        <f>+'02 (raw)'!BR24</f>
        <v>2.5838267211977146</v>
      </c>
      <c r="BJ25" s="267">
        <f>+'02 (raw)'!BS24</f>
        <v>15347.188198</v>
      </c>
      <c r="BK25" s="264">
        <f>+'02 (raw)'!BT24/('02 (raw)'!E24/1000)</f>
        <v>19.533253331192228</v>
      </c>
      <c r="BL25" s="268">
        <f>+'02 (raw)'!BU24</f>
        <v>23</v>
      </c>
      <c r="BM25" s="281">
        <f>+'02 (raw)'!BV24/('02 (raw)'!D24/1000)</f>
        <v>2.9490117283184145</v>
      </c>
      <c r="BN25" s="264">
        <f>'02 (raw)'!BW24/('02 (raw)'!E24/1000)</f>
        <v>19.596907837678117</v>
      </c>
      <c r="BO25" s="264">
        <f>'02 (raw)'!BX24/('02 (raw)'!D24/10000)</f>
        <v>1.0807983848542986</v>
      </c>
      <c r="BP25" s="264">
        <f>+'02 (raw)'!BY24/('02 (raw)'!D24/100000)</f>
        <v>3.8097280700764204</v>
      </c>
      <c r="BQ25" s="267">
        <f>+'02 (raw)'!BZ24/('02 (raw)'!G24/1000)</f>
        <v>1.4958952032698922</v>
      </c>
      <c r="BR25" s="267">
        <f>+'02 (raw)'!CA24</f>
        <v>0.53565880676644206</v>
      </c>
      <c r="BS25" s="282">
        <f>+'02 (raw)'!CB24</f>
        <v>71.388486310000005</v>
      </c>
      <c r="BT25" s="283">
        <f>+'02 (raw)'!CC24</f>
        <v>0</v>
      </c>
      <c r="BU25" s="283">
        <f>+'02 (raw)'!CD24</f>
        <v>0</v>
      </c>
      <c r="BV25" s="284">
        <f>+'02 (raw)'!CE24</f>
        <v>36.380000000000003</v>
      </c>
      <c r="BW25" s="284">
        <f>+'02 (raw)'!CF24</f>
        <v>33.33</v>
      </c>
      <c r="BX25" s="265">
        <f>+'02 (raw)'!CG24</f>
        <v>0.97876393574009568</v>
      </c>
      <c r="BY25" s="278">
        <f>BY16</f>
        <v>24.98802120663014</v>
      </c>
      <c r="BZ25" s="268">
        <f>+'02 (raw)'!CI24</f>
        <v>2.6795558626338054</v>
      </c>
      <c r="CA25" s="280">
        <f>+'02 (raw)'!CJ24</f>
        <v>5.8877796850591562</v>
      </c>
      <c r="CB25" s="268">
        <f>+'02 (raw)'!CK24</f>
        <v>7.1</v>
      </c>
      <c r="CC25" s="265">
        <f>+'02 (raw)'!CL24/'02 (raw)'!E24</f>
        <v>0.29627628370524201</v>
      </c>
      <c r="CD25" s="265">
        <f>+'02 (raw)'!CM24</f>
        <v>8.6679523257302306E-3</v>
      </c>
      <c r="CE25" s="265">
        <f>+'02 (raw)'!CN24/'02 (raw)'!G24</f>
        <v>3.7909639331544072E-2</v>
      </c>
      <c r="CF25" s="265">
        <f>('02 (raw)'!CO24+'02 (raw)'!CP24)/'02 (raw)'!CX24</f>
        <v>1.6283459821422132E-2</v>
      </c>
      <c r="CG25" s="268">
        <f>+'02 (raw)'!CQ24/('02 (raw)'!CX24/1000000)</f>
        <v>0.4138481059834806</v>
      </c>
      <c r="CH25" s="281">
        <f>+'02 (raw)'!CR24/('02 (raw)'!D24/1000)</f>
        <v>0.39169648601970902</v>
      </c>
      <c r="CI25" s="273">
        <f>('02 (raw)'!CS24-'01 (raw)'!CS24)/'01 (raw)'!CS24</f>
        <v>0.10788391773035795</v>
      </c>
      <c r="CJ25" s="273">
        <f>('04 (raw)'!CT24-'03 (raw)'!CT24)/'03 (raw)'!CT24</f>
        <v>0.13099778362944242</v>
      </c>
      <c r="CK25" s="285">
        <f>+'02 (raw)'!CU24/('02 (raw)'!D24/1000000)</f>
        <v>0.56440415852984005</v>
      </c>
      <c r="CL25" s="268">
        <f>+'02 (raw)'!CV24/('02 (raw)'!I24/1000)</f>
        <v>0</v>
      </c>
      <c r="CM25" s="268">
        <f>+'02 (raw)'!CW24/('02 (raw)'!E24/10000)</f>
        <v>0.31103906578331575</v>
      </c>
    </row>
    <row r="26" spans="1:91">
      <c r="A26" s="263" t="s">
        <v>225</v>
      </c>
      <c r="B26" s="264">
        <f>'02 (raw)'!B25</f>
        <v>4138.2458125373705</v>
      </c>
      <c r="C26" s="265">
        <f>'02 (raw)'!C25</f>
        <v>0.20146375079416473</v>
      </c>
      <c r="D26" s="266">
        <f>+'02 (raw)'!J25/('02 (raw)'!D25/100000)</f>
        <v>1126.9577049299171</v>
      </c>
      <c r="E26" s="266">
        <f>+'02 (raw)'!K25</f>
        <v>32</v>
      </c>
      <c r="F26" s="267">
        <f>+'02 (raw)'!L25</f>
        <v>2.6150000000000002</v>
      </c>
      <c r="G26" s="267">
        <f>+'02 (raw)'!M25</f>
        <v>2.1749999999999998</v>
      </c>
      <c r="H26" s="267">
        <f>+'02 (raw)'!N25</f>
        <v>1.56</v>
      </c>
      <c r="I26" s="267">
        <f>+'02 (raw)'!O25</f>
        <v>2.7749999999999999</v>
      </c>
      <c r="J26" s="267">
        <f>+'02 (raw)'!P25</f>
        <v>0.55866666666666676</v>
      </c>
      <c r="K26" s="268">
        <f>+'02 (raw)'!Q25/('02 (raw)'!E25)*100000</f>
        <v>4.7104232978450957</v>
      </c>
      <c r="L26" s="268">
        <f>+'02 (raw)'!R25/('02 (raw)'!D25/100000)</f>
        <v>7.3609984190582942</v>
      </c>
      <c r="M26" s="265">
        <f>+'02 (raw)'!S25/'02 (raw)'!U25</f>
        <v>3.2504757714526718E-2</v>
      </c>
      <c r="N26" s="265">
        <f>+'02 (raw)'!T25</f>
        <v>0.15673706602681595</v>
      </c>
      <c r="O26" s="268">
        <f>'02 (raw)'!V25</f>
        <v>20</v>
      </c>
      <c r="P26" s="270">
        <f>+'02 (raw)'!X25/('02 (raw)'!F25/'02 (raw)'!W25)</f>
        <v>20.083975066421416</v>
      </c>
      <c r="Q26" s="268">
        <f>+'02 (raw)'!Y25/('02 (raw)'!I25/10000)</f>
        <v>1.2971347520606553</v>
      </c>
      <c r="R26" s="271">
        <f>+'02 (raw)'!Z25</f>
        <v>7571.8764016736923</v>
      </c>
      <c r="S26" s="271">
        <f>+'02 (raw)'!AA25</f>
        <v>0.91127240768380902</v>
      </c>
      <c r="T26" s="271">
        <f>+'02 (raw)'!AB25</f>
        <v>2320.4</v>
      </c>
      <c r="U26" s="271">
        <f>+'02 (raw)'!AD25</f>
        <v>0.8</v>
      </c>
      <c r="V26" s="271">
        <f>'02 (raw)'!AE25</f>
        <v>42</v>
      </c>
      <c r="W26" s="272">
        <f>+'02 (raw)'!AF25/'02 (raw)'!AC25</f>
        <v>0.57145267064504568</v>
      </c>
      <c r="X26" s="267">
        <f>+'02 (raw)'!AG25</f>
        <v>67.169557445847872</v>
      </c>
      <c r="Y26" s="267">
        <f>+'02 (raw)'!AH25</f>
        <v>21.937000000000001</v>
      </c>
      <c r="Z26" s="265">
        <f>+'02 (raw)'!AI25</f>
        <v>0.28938345489682687</v>
      </c>
      <c r="AA26" s="273">
        <f>'02 (raw)'!AJ25/'02 (raw)'!AK25</f>
        <v>4.1853363440794595</v>
      </c>
      <c r="AB26" s="267">
        <f>'02 (raw)'!AL25</f>
        <v>1.068088305957297</v>
      </c>
      <c r="AC26" s="274">
        <f>+'02 (raw)'!AM25/('02 (raw)'!D25/100000)</f>
        <v>13.402221869043005</v>
      </c>
      <c r="AD26" s="265">
        <f>+'02 (raw)'!AN25/'02 (raw)'!E25</f>
        <v>0.37458154977499725</v>
      </c>
      <c r="AE26" s="275">
        <f>+'02 (raw)'!AO25</f>
        <v>0.63255237255286256</v>
      </c>
      <c r="AF26" s="276">
        <f>+'02 (raw)'!AP25</f>
        <v>13.5</v>
      </c>
      <c r="AG26" s="266">
        <f>+'02 (raw)'!AQ25</f>
        <v>79.900000000000006</v>
      </c>
      <c r="AH26" s="266">
        <f>+'02 (raw)'!AR25</f>
        <v>74.7</v>
      </c>
      <c r="AI26" s="265">
        <f>+'02 (raw)'!AS25</f>
        <v>4.2691236196421976E-2</v>
      </c>
      <c r="AJ26" s="266">
        <f>+'02 (raw)'!AT25</f>
        <v>496.3</v>
      </c>
      <c r="AK26" s="265">
        <f>+'02 (raw)'!AU25/'02 (raw)'!E25</f>
        <v>3.6163245893242602E-2</v>
      </c>
      <c r="AL26" s="278">
        <f>+'02 (raw)'!AV25</f>
        <v>2.5531369096904228</v>
      </c>
      <c r="AM26" s="279">
        <f>+'02 (raw)'!AW25/'02 (raw)'!G25</f>
        <v>4.4227762187743179E-3</v>
      </c>
      <c r="AN26" s="273">
        <f>'02 (raw)'!AX25</f>
        <v>65.303578199709605</v>
      </c>
      <c r="AO26" s="279">
        <f>+'02 (raw)'!AY25</f>
        <v>9.0353884694617248E-3</v>
      </c>
      <c r="AP26" s="268">
        <f>+'02 (raw)'!AZ25</f>
        <v>11.9</v>
      </c>
      <c r="AQ26" s="268">
        <f>('02 (raw)'!H25*1000)/'02 (raw)'!D25</f>
        <v>44183.799053756775</v>
      </c>
      <c r="AR26" s="268">
        <f>'02 (raw)'!E25/'02 (raw)'!D25</f>
        <v>0.40646094906690983</v>
      </c>
      <c r="AS26" s="275">
        <f>+'02 (raw)'!BA25</f>
        <v>10.719172551045887</v>
      </c>
      <c r="AT26" s="268">
        <v>0</v>
      </c>
      <c r="AU26" s="275">
        <f>+'02 (raw)'!BC25</f>
        <v>54</v>
      </c>
      <c r="AV26" s="275">
        <f>+'02 (raw)'!BD25</f>
        <v>5.5</v>
      </c>
      <c r="AW26" s="268">
        <f>+'02 (raw)'!BE25</f>
        <v>18.43</v>
      </c>
      <c r="AX26" s="280">
        <f>'02 (raw)'!BG25</f>
        <v>6.8273689560095541</v>
      </c>
      <c r="AY26" s="280">
        <f>'10 (raw)'!BH25*10</f>
        <v>6.3600000000000012</v>
      </c>
      <c r="AZ26" s="265">
        <f>+'02 (raw)'!BI25/'02 (raw)'!G25</f>
        <v>8.417401387187308E-3</v>
      </c>
      <c r="BA26" s="268">
        <f>1/('02 (raw)'!BJ25/'02 (raw)'!G25)</f>
        <v>2.0642524289144935</v>
      </c>
      <c r="BB26" s="268">
        <f>+'02 (raw)'!BJ25/'02 (raw)'!E25</f>
        <v>50.181769238074487</v>
      </c>
      <c r="BC26" s="281">
        <f>+'02 (raw)'!BK25/'02 (raw)'!BF25</f>
        <v>1.3773913400925037</v>
      </c>
      <c r="BD26" s="265">
        <f>+'02 (raw)'!BL25/'02 (raw)'!BO25</f>
        <v>9.6685292011948754E-2</v>
      </c>
      <c r="BE26" s="268">
        <f>+'02 (raw)'!BM25</f>
        <v>18</v>
      </c>
      <c r="BF26" s="265">
        <f>+'02 (raw)'!BN25/'02 (raw)'!BO25</f>
        <v>4.1225651955661254E-2</v>
      </c>
      <c r="BG26" s="279">
        <f>+'02 (raw)'!BP25/('02 (raw)'!G25/1000)</f>
        <v>0.11159271802809333</v>
      </c>
      <c r="BH26" s="267">
        <f>+'02 (raw)'!BQ25</f>
        <v>5.2902277736958121</v>
      </c>
      <c r="BI26" s="267">
        <f>+'02 (raw)'!BR25</f>
        <v>0.49660898829161543</v>
      </c>
      <c r="BJ26" s="267">
        <f>+'02 (raw)'!BS25</f>
        <v>0.60270599999999996</v>
      </c>
      <c r="BK26" s="264">
        <f>+'02 (raw)'!BT25/('02 (raw)'!E25/1000)</f>
        <v>6.4958109245234699</v>
      </c>
      <c r="BL26" s="268">
        <f>+'02 (raw)'!BU25</f>
        <v>6</v>
      </c>
      <c r="BM26" s="281">
        <f>+'02 (raw)'!BV25/('02 (raw)'!D25/1000)</f>
        <v>5.3382109242049518</v>
      </c>
      <c r="BN26" s="264">
        <f>'02 (raw)'!BW25/('02 (raw)'!E25/1000)</f>
        <v>10.862784912011122</v>
      </c>
      <c r="BO26" s="264">
        <f>'02 (raw)'!BX25/('02 (raw)'!D25/10000)</f>
        <v>0.34792145408885472</v>
      </c>
      <c r="BP26" s="264">
        <f>+'02 (raw)'!BY25/('02 (raw)'!D25/100000)</f>
        <v>4.9073322793721958</v>
      </c>
      <c r="BQ26" s="267">
        <f>+'02 (raw)'!BZ25/('02 (raw)'!G25/1000)</f>
        <v>4.0072259748450394</v>
      </c>
      <c r="BR26" s="267">
        <f>+'02 (raw)'!CA25</f>
        <v>0.58392455694724243</v>
      </c>
      <c r="BS26" s="282">
        <f>+'02 (raw)'!CB25</f>
        <v>66.876190480000005</v>
      </c>
      <c r="BT26" s="283">
        <f>+'02 (raw)'!CC25</f>
        <v>0.32725000000000004</v>
      </c>
      <c r="BU26" s="283">
        <f>+'02 (raw)'!CD25</f>
        <v>0.55100000000000005</v>
      </c>
      <c r="BV26" s="284">
        <f>+'02 (raw)'!CE25</f>
        <v>23.81</v>
      </c>
      <c r="BW26" s="284">
        <f>+'02 (raw)'!CF25</f>
        <v>47.62</v>
      </c>
      <c r="BX26" s="265">
        <f>+'02 (raw)'!CG25</f>
        <v>0.86559994970893728</v>
      </c>
      <c r="BY26" s="278">
        <f>BY16</f>
        <v>24.98802120663014</v>
      </c>
      <c r="BZ26" s="268">
        <f>+'02 (raw)'!CI25</f>
        <v>0.47755955388743038</v>
      </c>
      <c r="CA26" s="280">
        <f>+'02 (raw)'!CJ25</f>
        <v>31.062346257351212</v>
      </c>
      <c r="CB26" s="268">
        <f>+'02 (raw)'!CK25</f>
        <v>15.05</v>
      </c>
      <c r="CC26" s="265">
        <f>+'02 (raw)'!CL25/'02 (raw)'!E25</f>
        <v>0.27941727947901801</v>
      </c>
      <c r="CD26" s="265">
        <f>+'02 (raw)'!CM25</f>
        <v>6.7584298922994932E-4</v>
      </c>
      <c r="CE26" s="265">
        <f>+'02 (raw)'!CN25/'02 (raw)'!G25</f>
        <v>2.1725092370838278E-2</v>
      </c>
      <c r="CF26" s="265">
        <f>('02 (raw)'!CO25+'02 (raw)'!CP25)/'02 (raw)'!CX25</f>
        <v>0.33251489997490014</v>
      </c>
      <c r="CG26" s="268">
        <f>+'02 (raw)'!CQ25/('02 (raw)'!CX25/1000000)</f>
        <v>20.419306723746903</v>
      </c>
      <c r="CH26" s="281">
        <f>+'02 (raw)'!CR25/('02 (raw)'!D25/1000)</f>
        <v>0.20298510791948629</v>
      </c>
      <c r="CI26" s="273">
        <f>('02 (raw)'!CS25-'01 (raw)'!CS25)/'01 (raw)'!CS25</f>
        <v>0.10522626719289133</v>
      </c>
      <c r="CJ26" s="273">
        <f>('04 (raw)'!CT25-'03 (raw)'!CT25)/'03 (raw)'!CT25</f>
        <v>0.1101991866841584</v>
      </c>
      <c r="CK26" s="285">
        <f>+'02 (raw)'!CU25/('02 (raw)'!D25/1000000)</f>
        <v>2.7882569769160201</v>
      </c>
      <c r="CL26" s="268">
        <f>+'02 (raw)'!CV25/('02 (raw)'!I25/1000)</f>
        <v>0.20383546103810296</v>
      </c>
      <c r="CM26" s="268">
        <f>+'02 (raw)'!CW25/('02 (raw)'!E25/10000)</f>
        <v>1.838437054110416</v>
      </c>
    </row>
    <row r="27" spans="1:91">
      <c r="A27" s="263" t="s">
        <v>226</v>
      </c>
      <c r="B27" s="264">
        <f>'02 (raw)'!B26</f>
        <v>2177.2687749544548</v>
      </c>
      <c r="C27" s="265">
        <f>'02 (raw)'!C26</f>
        <v>0.29317431992964144</v>
      </c>
      <c r="D27" s="266">
        <f>+'02 (raw)'!J26/('02 (raw)'!D26/100000)</f>
        <v>1318.1502866928281</v>
      </c>
      <c r="E27" s="266">
        <f>+'02 (raw)'!K26</f>
        <v>25</v>
      </c>
      <c r="F27" s="267">
        <f>+'02 (raw)'!L26</f>
        <v>2.7850000000000001</v>
      </c>
      <c r="G27" s="267">
        <f>+'02 (raw)'!M26</f>
        <v>2.84</v>
      </c>
      <c r="H27" s="267">
        <f>+'02 (raw)'!N26</f>
        <v>3.6949999999999998</v>
      </c>
      <c r="I27" s="267">
        <f>+'02 (raw)'!O26</f>
        <v>3.1550000000000002</v>
      </c>
      <c r="J27" s="267">
        <f>+'02 (raw)'!P26</f>
        <v>0.35433333333333339</v>
      </c>
      <c r="K27" s="268">
        <f>+'02 (raw)'!Q26/('02 (raw)'!E26)*100000</f>
        <v>13.400414564724002</v>
      </c>
      <c r="L27" s="268">
        <f>+'02 (raw)'!R26/('02 (raw)'!D26/100000)</f>
        <v>4.69164184006193</v>
      </c>
      <c r="M27" s="265">
        <f>+'02 (raw)'!S26/'02 (raw)'!U26</f>
        <v>1.5595944569312615E-2</v>
      </c>
      <c r="N27" s="265">
        <f>+'02 (raw)'!T26</f>
        <v>0.20437977694497764</v>
      </c>
      <c r="O27" s="268">
        <f>'02 (raw)'!V26</f>
        <v>5</v>
      </c>
      <c r="P27" s="270">
        <f>+'02 (raw)'!X26/('02 (raw)'!F26/'02 (raw)'!W26)</f>
        <v>215.92005146680393</v>
      </c>
      <c r="Q27" s="268">
        <f>+'02 (raw)'!Y26/('02 (raw)'!I26/10000)</f>
        <v>3.2581705941571419</v>
      </c>
      <c r="R27" s="271">
        <f>+'02 (raw)'!Z26</f>
        <v>2924.291644189077</v>
      </c>
      <c r="S27" s="271">
        <f>+'02 (raw)'!AA26</f>
        <v>0.96933737005135412</v>
      </c>
      <c r="T27" s="271">
        <f>+'02 (raw)'!AB26</f>
        <v>622.9</v>
      </c>
      <c r="U27" s="271">
        <f>+'02 (raw)'!AD26</f>
        <v>0</v>
      </c>
      <c r="V27" s="271">
        <f>'02 (raw)'!AE26</f>
        <v>1</v>
      </c>
      <c r="W27" s="272">
        <f>+'02 (raw)'!AF26/'02 (raw)'!AC26</f>
        <v>0.74342782928030815</v>
      </c>
      <c r="X27" s="267">
        <f>+'02 (raw)'!AG26</f>
        <v>79.535377559624635</v>
      </c>
      <c r="Y27" s="267">
        <f>+'02 (raw)'!AH26</f>
        <v>18.370699999999999</v>
      </c>
      <c r="Z27" s="265">
        <f>+'02 (raw)'!AI26</f>
        <v>0.21366928648482048</v>
      </c>
      <c r="AA27" s="273">
        <f>'02 (raw)'!AJ26/'02 (raw)'!AK26</f>
        <v>1.8953919878444321</v>
      </c>
      <c r="AB27" s="267">
        <f>'02 (raw)'!AL26</f>
        <v>1.4745160068766063</v>
      </c>
      <c r="AC27" s="274">
        <f>+'02 (raw)'!AM26/('02 (raw)'!D26/100000)</f>
        <v>13.069573697315375</v>
      </c>
      <c r="AD27" s="265">
        <f>+'02 (raw)'!AN26/'02 (raw)'!E26</f>
        <v>0.40674159590456188</v>
      </c>
      <c r="AE27" s="275">
        <f>+'02 (raw)'!AO26</f>
        <v>0.66213376618870079</v>
      </c>
      <c r="AF27" s="276">
        <f>+'02 (raw)'!AP26</f>
        <v>8.8000000000000007</v>
      </c>
      <c r="AG27" s="266">
        <f>+'02 (raw)'!AQ26</f>
        <v>73.8</v>
      </c>
      <c r="AH27" s="266">
        <f>+'02 (raw)'!AR26</f>
        <v>54.6</v>
      </c>
      <c r="AI27" s="265">
        <f>+'02 (raw)'!AS26</f>
        <v>2.3267210418554694E-2</v>
      </c>
      <c r="AJ27" s="266">
        <f>+'02 (raw)'!AT26</f>
        <v>499.47</v>
      </c>
      <c r="AK27" s="265">
        <f>+'02 (raw)'!AU26/'02 (raw)'!E26</f>
        <v>0.21439984801555126</v>
      </c>
      <c r="AL27" s="278">
        <f>+'02 (raw)'!AV26</f>
        <v>5.57556305658197</v>
      </c>
      <c r="AM27" s="279">
        <f>+'02 (raw)'!AW26/'02 (raw)'!G26</f>
        <v>1.3068882048087833E-2</v>
      </c>
      <c r="AN27" s="273">
        <f>'02 (raw)'!AX26</f>
        <v>60.94482985051156</v>
      </c>
      <c r="AO27" s="279">
        <f>+'02 (raw)'!AY26</f>
        <v>1.5980051100632275E-2</v>
      </c>
      <c r="AP27" s="268">
        <f>+'02 (raw)'!AZ26</f>
        <v>41</v>
      </c>
      <c r="AQ27" s="268">
        <f>('02 (raw)'!H26*1000)/'02 (raw)'!D26</f>
        <v>78849.788833844083</v>
      </c>
      <c r="AR27" s="268">
        <f>'02 (raw)'!E26/'02 (raw)'!D26</f>
        <v>0.39512605436272424</v>
      </c>
      <c r="AS27" s="275">
        <f>+'02 (raw)'!BA26</f>
        <v>14.364282194104286</v>
      </c>
      <c r="AT27" s="268">
        <v>0</v>
      </c>
      <c r="AU27" s="275">
        <f>+'02 (raw)'!BC26</f>
        <v>67.5</v>
      </c>
      <c r="AV27" s="275">
        <f>+'02 (raw)'!BD26</f>
        <v>8.5</v>
      </c>
      <c r="AW27" s="268">
        <f>+'02 (raw)'!BE26</f>
        <v>26.04</v>
      </c>
      <c r="AX27" s="280">
        <f>'02 (raw)'!BG26</f>
        <v>10.661356080357617</v>
      </c>
      <c r="AY27" s="280">
        <f>'10 (raw)'!BH26*10</f>
        <v>7.1483333333333343</v>
      </c>
      <c r="AZ27" s="265">
        <f>+'02 (raw)'!BI26/'02 (raw)'!G26</f>
        <v>1.4856486426804223E-2</v>
      </c>
      <c r="BA27" s="268">
        <f>1/('02 (raw)'!BJ26/'02 (raw)'!G26)</f>
        <v>1.7806205134858828</v>
      </c>
      <c r="BB27" s="268">
        <f>+'02 (raw)'!BJ26/'02 (raw)'!E26</f>
        <v>102.10745822616381</v>
      </c>
      <c r="BC27" s="281">
        <f>+'02 (raw)'!BK26/'02 (raw)'!BF26</f>
        <v>1.9471592539454805</v>
      </c>
      <c r="BD27" s="265">
        <f>+'02 (raw)'!BL26/'02 (raw)'!BO26</f>
        <v>0.18698382457665522</v>
      </c>
      <c r="BE27" s="268">
        <f>+'02 (raw)'!BM26</f>
        <v>31.5</v>
      </c>
      <c r="BF27" s="265">
        <f>+'02 (raw)'!BN26/'02 (raw)'!BO26</f>
        <v>7.0987511599014744E-2</v>
      </c>
      <c r="BG27" s="279">
        <f>+'02 (raw)'!BP26/('02 (raw)'!G26/1000)</f>
        <v>0.10298649893683871</v>
      </c>
      <c r="BH27" s="267">
        <f>+'02 (raw)'!BQ26</f>
        <v>14.491708723864456</v>
      </c>
      <c r="BI27" s="267">
        <f>+'02 (raw)'!BR26</f>
        <v>6.7000777209015618</v>
      </c>
      <c r="BJ27" s="267">
        <f>+'02 (raw)'!BS26</f>
        <v>0.66456300000000001</v>
      </c>
      <c r="BK27" s="264">
        <f>+'02 (raw)'!BT26/('02 (raw)'!E26/1000)</f>
        <v>21.41521947843551</v>
      </c>
      <c r="BL27" s="268">
        <f>+'02 (raw)'!BU26</f>
        <v>4</v>
      </c>
      <c r="BM27" s="281">
        <f>+'02 (raw)'!BV26/('02 (raw)'!D26/1000)</f>
        <v>9.2163952775273703</v>
      </c>
      <c r="BN27" s="264">
        <f>'02 (raw)'!BW26/('02 (raw)'!E26/1000)</f>
        <v>14.553867970295183</v>
      </c>
      <c r="BO27" s="264">
        <f>'02 (raw)'!BX26/('02 (raw)'!D26/10000)</f>
        <v>0.87061885928444582</v>
      </c>
      <c r="BP27" s="264">
        <f>+'02 (raw)'!BY26/('02 (raw)'!D26/100000)</f>
        <v>6.0991343920805088</v>
      </c>
      <c r="BQ27" s="267">
        <f>+'02 (raw)'!BZ26/('02 (raw)'!G26/1000)</f>
        <v>3.8026173810208279</v>
      </c>
      <c r="BR27" s="267">
        <f>+'02 (raw)'!CA26</f>
        <v>0.85778006519128491</v>
      </c>
      <c r="BS27" s="282">
        <f>+'02 (raw)'!CB26</f>
        <v>58.334970239999997</v>
      </c>
      <c r="BT27" s="283">
        <f>+'02 (raw)'!CC26</f>
        <v>0.1205</v>
      </c>
      <c r="BU27" s="283">
        <f>+'02 (raw)'!CD26</f>
        <v>0.59733333333333338</v>
      </c>
      <c r="BV27" s="284">
        <f>+'02 (raw)'!CE26</f>
        <v>26.67</v>
      </c>
      <c r="BW27" s="284">
        <f>+'02 (raw)'!CF26</f>
        <v>42.86</v>
      </c>
      <c r="BX27" s="265">
        <f>+'02 (raw)'!CG26</f>
        <v>0.96058070539270834</v>
      </c>
      <c r="BY27" s="278">
        <f>BY16</f>
        <v>24.98802120663014</v>
      </c>
      <c r="BZ27" s="268">
        <f>+'02 (raw)'!CI26</f>
        <v>0.73639673979952625</v>
      </c>
      <c r="CA27" s="280">
        <f>+'02 (raw)'!CJ26</f>
        <v>20.857070970718379</v>
      </c>
      <c r="CB27" s="268">
        <f>+'02 (raw)'!CK26</f>
        <v>7.1999999999999993</v>
      </c>
      <c r="CC27" s="265">
        <f>+'02 (raw)'!CL26/'02 (raw)'!E26</f>
        <v>0.26389826540962863</v>
      </c>
      <c r="CD27" s="265">
        <f>+'02 (raw)'!CM26</f>
        <v>5.1550953264740279E-4</v>
      </c>
      <c r="CE27" s="265">
        <f>+'02 (raw)'!CN26/'02 (raw)'!G26</f>
        <v>2.6143998792067344E-2</v>
      </c>
      <c r="CF27" s="265">
        <f>('02 (raw)'!CO26+'02 (raw)'!CP26)/'02 (raw)'!CX26</f>
        <v>0.44048280007955581</v>
      </c>
      <c r="CG27" s="268">
        <f>+'02 (raw)'!CQ26/('02 (raw)'!CX26/1000000)</f>
        <v>22.835738272333302</v>
      </c>
      <c r="CH27" s="281">
        <f>+'02 (raw)'!CR26/('02 (raw)'!D26/1000)</f>
        <v>0.31165906508982816</v>
      </c>
      <c r="CI27" s="273">
        <f>('02 (raw)'!CS26-'01 (raw)'!CS26)/'01 (raw)'!CS26</f>
        <v>0.11928070238918342</v>
      </c>
      <c r="CJ27" s="273">
        <f>('04 (raw)'!CT26-'03 (raw)'!CT26)/'03 (raw)'!CT26</f>
        <v>0.16015154087045</v>
      </c>
      <c r="CK27" s="285">
        <f>+'02 (raw)'!CU26/('02 (raw)'!D26/1000000)</f>
        <v>11.393987325864686</v>
      </c>
      <c r="CL27" s="268">
        <f>+'02 (raw)'!CV26/('02 (raw)'!I26/1000)</f>
        <v>1.278205386938571</v>
      </c>
      <c r="CM27" s="268">
        <f>+'02 (raw)'!CW26/('02 (raw)'!E26/10000)</f>
        <v>3.5451729671231855</v>
      </c>
    </row>
    <row r="28" spans="1:91">
      <c r="A28" s="263" t="s">
        <v>227</v>
      </c>
      <c r="B28" s="264">
        <f>'02 (raw)'!B27</f>
        <v>1921.6582870747261</v>
      </c>
      <c r="C28" s="265">
        <f>'02 (raw)'!C27</f>
        <v>0.22816893585005649</v>
      </c>
      <c r="D28" s="266">
        <f>+'02 (raw)'!J27/('02 (raw)'!D27/100000)</f>
        <v>2506.6038235018782</v>
      </c>
      <c r="E28" s="266">
        <f>+'02 (raw)'!K27</f>
        <v>45</v>
      </c>
      <c r="F28" s="267">
        <f>+'02 (raw)'!L27</f>
        <v>3.59</v>
      </c>
      <c r="G28" s="267">
        <f>+'02 (raw)'!M27</f>
        <v>2.8600000000000003</v>
      </c>
      <c r="H28" s="267">
        <f>+'02 (raw)'!N27</f>
        <v>2.5199999999999996</v>
      </c>
      <c r="I28" s="267">
        <f>+'02 (raw)'!O27</f>
        <v>3.4649999999999999</v>
      </c>
      <c r="J28" s="267">
        <f>+'02 (raw)'!P27</f>
        <v>0.56966666666666665</v>
      </c>
      <c r="K28" s="268">
        <f>+'02 (raw)'!Q27/('02 (raw)'!E27)*100000</f>
        <v>23.998699425321469</v>
      </c>
      <c r="L28" s="268">
        <f>+'02 (raw)'!R27/('02 (raw)'!D27/100000)</f>
        <v>7.2245218587575444</v>
      </c>
      <c r="M28" s="265">
        <f>+'02 (raw)'!S27/'02 (raw)'!U27</f>
        <v>1.1405817916492053E-3</v>
      </c>
      <c r="N28" s="265">
        <f>+'02 (raw)'!T27</f>
        <v>0.3279523315260533</v>
      </c>
      <c r="O28" s="268">
        <f>'02 (raw)'!V27</f>
        <v>3</v>
      </c>
      <c r="P28" s="270">
        <f>+'02 (raw)'!X27/('02 (raw)'!F27/'02 (raw)'!W27)</f>
        <v>186.95780510168095</v>
      </c>
      <c r="Q28" s="268">
        <f>+'02 (raw)'!Y27/('02 (raw)'!I27/10000)</f>
        <v>0.72320415595605114</v>
      </c>
      <c r="R28" s="271">
        <f>+'02 (raw)'!Z27</f>
        <v>7873.5366626683799</v>
      </c>
      <c r="S28" s="271">
        <f>+'02 (raw)'!AA27</f>
        <v>7.223293033402059E-2</v>
      </c>
      <c r="T28" s="271">
        <f>+'02 (raw)'!AB27</f>
        <v>1021.8</v>
      </c>
      <c r="U28" s="271">
        <f>+'02 (raw)'!AD27</f>
        <v>0</v>
      </c>
      <c r="V28" s="271">
        <f>'02 (raw)'!AE27</f>
        <v>9</v>
      </c>
      <c r="W28" s="272">
        <f>+'02 (raw)'!AF27/'02 (raw)'!AC27</f>
        <v>0.6009495667186826</v>
      </c>
      <c r="X28" s="267">
        <f>+'02 (raw)'!AG27</f>
        <v>86.273588726528189</v>
      </c>
      <c r="Y28" s="267">
        <f>+'02 (raw)'!AH27</f>
        <v>16.16</v>
      </c>
      <c r="Z28" s="265">
        <f>+'02 (raw)'!AI27</f>
        <v>0.26586265862658626</v>
      </c>
      <c r="AA28" s="273">
        <f>'02 (raw)'!AJ27/'02 (raw)'!AK27</f>
        <v>1.031478058951758</v>
      </c>
      <c r="AB28" s="267">
        <f>'02 (raw)'!AL27</f>
        <v>1.4204834527923285</v>
      </c>
      <c r="AC28" s="274">
        <f>+'02 (raw)'!AM27/('02 (raw)'!D27/100000)</f>
        <v>2.4420918959180433</v>
      </c>
      <c r="AD28" s="265">
        <f>+'02 (raw)'!AN27/'02 (raw)'!E27</f>
        <v>0.49472931789503022</v>
      </c>
      <c r="AE28" s="275">
        <f>+'02 (raw)'!AO27</f>
        <v>0.56303069888961466</v>
      </c>
      <c r="AF28" s="276">
        <f>+'02 (raw)'!AP27</f>
        <v>6.4</v>
      </c>
      <c r="AG28" s="266">
        <f>+'02 (raw)'!AQ27</f>
        <v>76.900000000000006</v>
      </c>
      <c r="AH28" s="266">
        <f>+'02 (raw)'!AR27</f>
        <v>52.5</v>
      </c>
      <c r="AI28" s="265">
        <f>+'02 (raw)'!AS27</f>
        <v>7.4044238579532105E-3</v>
      </c>
      <c r="AJ28" s="266">
        <f>+'02 (raw)'!AT27</f>
        <v>497.8</v>
      </c>
      <c r="AK28" s="265">
        <f>+'02 (raw)'!AU27/'02 (raw)'!E27</f>
        <v>4.907475981946785E-2</v>
      </c>
      <c r="AL28" s="278">
        <f>+'02 (raw)'!AV27</f>
        <v>7.6877926854223899</v>
      </c>
      <c r="AM28" s="279">
        <f>+'02 (raw)'!AW27/'02 (raw)'!G27</f>
        <v>1.4601349822102783E-2</v>
      </c>
      <c r="AN28" s="273">
        <f>'02 (raw)'!AX27</f>
        <v>55.276309971082171</v>
      </c>
      <c r="AO28" s="279">
        <f>+'02 (raw)'!AY27</f>
        <v>3.3315572578058728E-2</v>
      </c>
      <c r="AP28" s="268">
        <f>+'02 (raw)'!AZ27</f>
        <v>58.2</v>
      </c>
      <c r="AQ28" s="268">
        <f>('02 (raw)'!H27*1000)/'02 (raw)'!D27</f>
        <v>94905.475033598428</v>
      </c>
      <c r="AR28" s="268">
        <f>'02 (raw)'!E27/'02 (raw)'!D27</f>
        <v>0.39431745566585669</v>
      </c>
      <c r="AS28" s="275">
        <f>+'02 (raw)'!BA27</f>
        <v>12.531193267390034</v>
      </c>
      <c r="AT28" s="268">
        <v>0</v>
      </c>
      <c r="AU28" s="275">
        <f>+'02 (raw)'!BC27</f>
        <v>55.4</v>
      </c>
      <c r="AV28" s="275">
        <f>+'02 (raw)'!BD27</f>
        <v>14.5</v>
      </c>
      <c r="AW28" s="268">
        <f>+'02 (raw)'!BE27</f>
        <v>29.19</v>
      </c>
      <c r="AX28" s="280">
        <f>'02 (raw)'!BG27</f>
        <v>5.2299925771486437</v>
      </c>
      <c r="AY28" s="280">
        <f>'10 (raw)'!BH27*10</f>
        <v>7.4233333333333356</v>
      </c>
      <c r="AZ28" s="265">
        <f>+'02 (raw)'!BI27/'02 (raw)'!G27</f>
        <v>1.5721778419079659E-2</v>
      </c>
      <c r="BA28" s="268">
        <f>1/('02 (raw)'!BJ27/'02 (raw)'!G27)</f>
        <v>2.6078835053414622</v>
      </c>
      <c r="BB28" s="268">
        <f>+'02 (raw)'!BJ27/'02 (raw)'!E27</f>
        <v>89.494193223386091</v>
      </c>
      <c r="BC28" s="281">
        <f>+'02 (raw)'!BK27/'02 (raw)'!BF27</f>
        <v>2.4105875970179738</v>
      </c>
      <c r="BD28" s="265">
        <f>+'02 (raw)'!BL27/'02 (raw)'!BO27</f>
        <v>0.19994619420050347</v>
      </c>
      <c r="BE28" s="268">
        <f>+'02 (raw)'!BM27</f>
        <v>108.9</v>
      </c>
      <c r="BF28" s="265">
        <f>+'02 (raw)'!BN27/'02 (raw)'!BO27</f>
        <v>7.4267376390783832E-2</v>
      </c>
      <c r="BG28" s="279">
        <f>+'02 (raw)'!BP27/('02 (raw)'!G27/1000)</f>
        <v>6.449874594432882E-2</v>
      </c>
      <c r="BH28" s="267">
        <f>+'02 (raw)'!BQ27</f>
        <v>11.546085232903865</v>
      </c>
      <c r="BI28" s="267">
        <f>+'02 (raw)'!BR27</f>
        <v>50.449981284684362</v>
      </c>
      <c r="BJ28" s="267">
        <f>+'02 (raw)'!BS27</f>
        <v>9777.3012770000005</v>
      </c>
      <c r="BK28" s="264">
        <f>+'02 (raw)'!BT27/('02 (raw)'!E27/1000)</f>
        <v>264.98692974058179</v>
      </c>
      <c r="BL28" s="268">
        <f>+'02 (raw)'!BU27</f>
        <v>77</v>
      </c>
      <c r="BM28" s="281">
        <f>+'02 (raw)'!BV27/('02 (raw)'!D27/1000)</f>
        <v>18.791897139089343</v>
      </c>
      <c r="BN28" s="264">
        <f>'02 (raw)'!BW27/('02 (raw)'!E27/1000)</f>
        <v>25.567646656568289</v>
      </c>
      <c r="BO28" s="264">
        <f>'02 (raw)'!BX27/('02 (raw)'!D27/10000)</f>
        <v>0.79130528742603679</v>
      </c>
      <c r="BP28" s="264">
        <f>+'02 (raw)'!BY27/('02 (raw)'!D27/100000)</f>
        <v>8.8525831227029066</v>
      </c>
      <c r="BQ28" s="267">
        <f>+'02 (raw)'!BZ27/('02 (raw)'!G27/1000)</f>
        <v>3.8107024243427321</v>
      </c>
      <c r="BR28" s="267">
        <f>+'02 (raw)'!CA27</f>
        <v>0.94040202186434696</v>
      </c>
      <c r="BS28" s="282">
        <f>+'02 (raw)'!CB27</f>
        <v>66.837648810000005</v>
      </c>
      <c r="BT28" s="283">
        <f>+'02 (raw)'!CC27</f>
        <v>0.43075000000000002</v>
      </c>
      <c r="BU28" s="283">
        <f>+'02 (raw)'!CD27</f>
        <v>0.85033333333333339</v>
      </c>
      <c r="BV28" s="284">
        <f>+'02 (raw)'!CE27</f>
        <v>6.67</v>
      </c>
      <c r="BW28" s="284">
        <f>+'02 (raw)'!CF27</f>
        <v>50</v>
      </c>
      <c r="BX28" s="265">
        <f>+'02 (raw)'!CG27</f>
        <v>0.80941835979140409</v>
      </c>
      <c r="BY28" s="278">
        <f>BY16</f>
        <v>24.98802120663014</v>
      </c>
      <c r="BZ28" s="268">
        <f>+'02 (raw)'!CI27</f>
        <v>7.2336488750403771E-2</v>
      </c>
      <c r="CA28" s="280">
        <f>+'02 (raw)'!CJ27</f>
        <v>0</v>
      </c>
      <c r="CB28" s="268">
        <f>+'02 (raw)'!CK27</f>
        <v>4.9000000000000004</v>
      </c>
      <c r="CC28" s="265">
        <f>+'02 (raw)'!CL27/'02 (raw)'!E27</f>
        <v>0.26064651980150755</v>
      </c>
      <c r="CD28" s="265">
        <f>+'02 (raw)'!CM27</f>
        <v>0.43651972409137862</v>
      </c>
      <c r="CE28" s="265">
        <f>+'02 (raw)'!CN27/'02 (raw)'!G27</f>
        <v>0.22213786106966013</v>
      </c>
      <c r="CF28" s="265">
        <f>('02 (raw)'!CO27+'02 (raw)'!CP27)/'02 (raw)'!CX27</f>
        <v>2.9867785066834254E-2</v>
      </c>
      <c r="CG28" s="268">
        <f>+'02 (raw)'!CQ27/('02 (raw)'!CX27/1000000)</f>
        <v>1.5187385822258794</v>
      </c>
      <c r="CH28" s="281">
        <f>+'02 (raw)'!CR27/('02 (raw)'!D27/1000)</f>
        <v>1.7298150929419474</v>
      </c>
      <c r="CI28" s="273">
        <f>('02 (raw)'!CS27-'01 (raw)'!CS27)/'01 (raw)'!CS27</f>
        <v>0.12713640480055682</v>
      </c>
      <c r="CJ28" s="273">
        <f>('04 (raw)'!CT27-'03 (raw)'!CT27)/'03 (raw)'!CT27</f>
        <v>0.13419771581116249</v>
      </c>
      <c r="CK28" s="285">
        <f>+'02 (raw)'!CU27/('02 (raw)'!D27/1000000)</f>
        <v>3.0526148698975542</v>
      </c>
      <c r="CL28" s="268">
        <f>+'02 (raw)'!CV27/('02 (raw)'!I27/1000)</f>
        <v>3.616020779780256E-2</v>
      </c>
      <c r="CM28" s="268">
        <f>+'02 (raw)'!CW27/('02 (raw)'!E27/10000)</f>
        <v>0.87737180694723649</v>
      </c>
    </row>
    <row r="29" spans="1:91">
      <c r="A29" s="263" t="s">
        <v>228</v>
      </c>
      <c r="B29" s="264">
        <f>'02 (raw)'!B28</f>
        <v>2160.2741025226646</v>
      </c>
      <c r="C29" s="265">
        <f>'02 (raw)'!C28</f>
        <v>0.2134444740408783</v>
      </c>
      <c r="D29" s="266">
        <f>+'02 (raw)'!J28/('02 (raw)'!D28/100000)</f>
        <v>1823.4331023109057</v>
      </c>
      <c r="E29" s="266">
        <f>+'02 (raw)'!K28</f>
        <v>23</v>
      </c>
      <c r="F29" s="267">
        <f>+'02 (raw)'!L28</f>
        <v>3.55</v>
      </c>
      <c r="G29" s="267">
        <f>+'02 (raw)'!M28</f>
        <v>2.3200000000000003</v>
      </c>
      <c r="H29" s="267">
        <f>+'02 (raw)'!N28</f>
        <v>3.0249999999999999</v>
      </c>
      <c r="I29" s="267">
        <f>+'02 (raw)'!O28</f>
        <v>3.17</v>
      </c>
      <c r="J29" s="267">
        <f>+'02 (raw)'!P28</f>
        <v>0.2253333333333333</v>
      </c>
      <c r="K29" s="268">
        <f>+'02 (raw)'!Q28/('02 (raw)'!E28)*100000</f>
        <v>7.6512395007991296</v>
      </c>
      <c r="L29" s="268">
        <f>+'02 (raw)'!R28/('02 (raw)'!D28/100000)</f>
        <v>6.729635611527951</v>
      </c>
      <c r="M29" s="265">
        <f>+'02 (raw)'!S28/'02 (raw)'!U28</f>
        <v>1.7827512882522104E-2</v>
      </c>
      <c r="N29" s="265">
        <f>+'02 (raw)'!T28</f>
        <v>4.7709341880790854E-3</v>
      </c>
      <c r="O29" s="268">
        <f>'02 (raw)'!V28</f>
        <v>17</v>
      </c>
      <c r="P29" s="270">
        <f>+'02 (raw)'!X28/('02 (raw)'!F28/'02 (raw)'!W28)</f>
        <v>19.938335976457125</v>
      </c>
      <c r="Q29" s="268">
        <f>+'02 (raw)'!Y28/('02 (raw)'!I28/10000)</f>
        <v>1.139421601342723</v>
      </c>
      <c r="R29" s="271">
        <f>+'02 (raw)'!Z28</f>
        <v>7988.2152247066124</v>
      </c>
      <c r="S29" s="271">
        <f>+'02 (raw)'!AA28</f>
        <v>1.1804979430269313</v>
      </c>
      <c r="T29" s="271">
        <f>+'02 (raw)'!AB28</f>
        <v>545</v>
      </c>
      <c r="U29" s="271">
        <f>+'02 (raw)'!AD28</f>
        <v>1</v>
      </c>
      <c r="V29" s="271">
        <f>'02 (raw)'!AE28</f>
        <v>9</v>
      </c>
      <c r="W29" s="272">
        <f>+'02 (raw)'!AF28/'02 (raw)'!AC28</f>
        <v>0.51618880598249595</v>
      </c>
      <c r="X29" s="267">
        <f>+'02 (raw)'!AG28</f>
        <v>66.666636809740822</v>
      </c>
      <c r="Y29" s="267">
        <f>+'02 (raw)'!AH28</f>
        <v>19.5398</v>
      </c>
      <c r="Z29" s="265">
        <f>+'02 (raw)'!AI28</f>
        <v>0.2373300370828183</v>
      </c>
      <c r="AA29" s="273">
        <f>'02 (raw)'!AJ28/'02 (raw)'!AK28</f>
        <v>2.5838539217661944</v>
      </c>
      <c r="AB29" s="267">
        <f>'02 (raw)'!AL28</f>
        <v>1.0835565187169054</v>
      </c>
      <c r="AC29" s="274">
        <f>+'02 (raw)'!AM28/('02 (raw)'!D28/100000)</f>
        <v>11.201861809062349</v>
      </c>
      <c r="AD29" s="265">
        <f>+'02 (raw)'!AN28/'02 (raw)'!E28</f>
        <v>0.35978040942632705</v>
      </c>
      <c r="AE29" s="275">
        <f>+'02 (raw)'!AO28</f>
        <v>0.60949618661233784</v>
      </c>
      <c r="AF29" s="276">
        <f>+'02 (raw)'!AP28</f>
        <v>10.199999999999999</v>
      </c>
      <c r="AG29" s="266">
        <f>+'02 (raw)'!AQ28</f>
        <v>78.2</v>
      </c>
      <c r="AH29" s="266">
        <f>+'02 (raw)'!AR28</f>
        <v>65.5</v>
      </c>
      <c r="AI29" s="265">
        <f>+'02 (raw)'!AS28</f>
        <v>1.1821568824891755E-2</v>
      </c>
      <c r="AJ29" s="266">
        <f>+'02 (raw)'!AT28</f>
        <v>490.13</v>
      </c>
      <c r="AK29" s="265">
        <f>+'02 (raw)'!AU28/'02 (raw)'!E28</f>
        <v>3.6661126602509607E-2</v>
      </c>
      <c r="AL29" s="278">
        <f>+'02 (raw)'!AV28</f>
        <v>6.1798812772701757</v>
      </c>
      <c r="AM29" s="279">
        <f>+'02 (raw)'!AW28/'02 (raw)'!G28</f>
        <v>1.2210121073341797E-2</v>
      </c>
      <c r="AN29" s="273">
        <f>'02 (raw)'!AX28</f>
        <v>67.105845039279586</v>
      </c>
      <c r="AO29" s="279">
        <f>+'02 (raw)'!AY28</f>
        <v>2.7627406332396576E-2</v>
      </c>
      <c r="AP29" s="268">
        <f>+'02 (raw)'!AZ28</f>
        <v>35.200000000000003</v>
      </c>
      <c r="AQ29" s="268">
        <f>('02 (raw)'!H28*1000)/'02 (raw)'!D28</f>
        <v>52249.445417546398</v>
      </c>
      <c r="AR29" s="268">
        <f>'02 (raw)'!E28/'02 (raw)'!D28</f>
        <v>0.40080687479129612</v>
      </c>
      <c r="AS29" s="275">
        <f>+'02 (raw)'!BA28</f>
        <v>6.9124860063696705</v>
      </c>
      <c r="AT29" s="268">
        <v>0</v>
      </c>
      <c r="AU29" s="275">
        <f>+'02 (raw)'!BC28</f>
        <v>58</v>
      </c>
      <c r="AV29" s="275">
        <f>+'02 (raw)'!BD28</f>
        <v>0</v>
      </c>
      <c r="AW29" s="268">
        <f>+'02 (raw)'!BE28</f>
        <v>22.69</v>
      </c>
      <c r="AX29" s="280">
        <f>'02 (raw)'!BG28</f>
        <v>8.2828760884293136</v>
      </c>
      <c r="AY29" s="280">
        <f>'10 (raw)'!BH28*10</f>
        <v>7.120000000000001</v>
      </c>
      <c r="AZ29" s="265">
        <f>+'02 (raw)'!BI28/'02 (raw)'!G28</f>
        <v>1.4564760559210304E-2</v>
      </c>
      <c r="BA29" s="268">
        <f>1/('02 (raw)'!BJ28/'02 (raw)'!G28)</f>
        <v>2.0857210334922756</v>
      </c>
      <c r="BB29" s="268">
        <f>+'02 (raw)'!BJ28/'02 (raw)'!E28</f>
        <v>60.00424767748428</v>
      </c>
      <c r="BC29" s="281">
        <f>+'02 (raw)'!BK28/'02 (raw)'!BF28</f>
        <v>1.6409248210623668</v>
      </c>
      <c r="BD29" s="265">
        <f>+'02 (raw)'!BL28/'02 (raw)'!BO28</f>
        <v>0.1560764079052373</v>
      </c>
      <c r="BE29" s="268">
        <f>+'02 (raw)'!BM28</f>
        <v>15.2</v>
      </c>
      <c r="BF29" s="265">
        <f>+'02 (raw)'!BN28/'02 (raw)'!BO28</f>
        <v>4.4701675872752596E-2</v>
      </c>
      <c r="BG29" s="279">
        <f>+'02 (raw)'!BP28/('02 (raw)'!G28/1000)</f>
        <v>9.9503426455802249E-2</v>
      </c>
      <c r="BH29" s="267">
        <f>+'02 (raw)'!BQ28</f>
        <v>7.9895561357702345</v>
      </c>
      <c r="BI29" s="267">
        <f>+'02 (raw)'!BR28</f>
        <v>12.029433527166093</v>
      </c>
      <c r="BJ29" s="267">
        <f>+'02 (raw)'!BS28</f>
        <v>17.757555</v>
      </c>
      <c r="BK29" s="264">
        <f>+'02 (raw)'!BT28/('02 (raw)'!E28/1000)</f>
        <v>23.612575237188423</v>
      </c>
      <c r="BL29" s="268">
        <f>+'02 (raw)'!BU28</f>
        <v>11</v>
      </c>
      <c r="BM29" s="281">
        <f>+'02 (raw)'!BV28/('02 (raw)'!D28/1000)</f>
        <v>3.4512808455829735</v>
      </c>
      <c r="BN29" s="264">
        <f>'02 (raw)'!BW28/('02 (raw)'!E28/1000)</f>
        <v>31.395586084945762</v>
      </c>
      <c r="BO29" s="264">
        <f>'02 (raw)'!BX28/('02 (raw)'!D28/10000)</f>
        <v>0.55488374739561397</v>
      </c>
      <c r="BP29" s="264">
        <f>+'02 (raw)'!BY28/('02 (raw)'!D28/100000)</f>
        <v>5.5796345893048205</v>
      </c>
      <c r="BQ29" s="267">
        <f>+'02 (raw)'!BZ28/('02 (raw)'!G28/1000)</f>
        <v>2.4955092999541595</v>
      </c>
      <c r="BR29" s="267">
        <f>+'02 (raw)'!CA28</f>
        <v>0.32698438649554484</v>
      </c>
      <c r="BS29" s="282">
        <f>+'02 (raw)'!CB28</f>
        <v>81.875</v>
      </c>
      <c r="BT29" s="283">
        <f>+'02 (raw)'!CC28</f>
        <v>0.16350000000000001</v>
      </c>
      <c r="BU29" s="283">
        <f>+'02 (raw)'!CD28</f>
        <v>0.436</v>
      </c>
      <c r="BV29" s="284">
        <f>+'02 (raw)'!CE28</f>
        <v>44.44</v>
      </c>
      <c r="BW29" s="284">
        <f>+'02 (raw)'!CF28</f>
        <v>50</v>
      </c>
      <c r="BX29" s="265">
        <f>+'02 (raw)'!CG28</f>
        <v>0.95380935714970316</v>
      </c>
      <c r="BY29" s="278">
        <f>+'02 (raw)'!CH28/('02 (raw)'!G28/1000)</f>
        <v>22.540953372915553</v>
      </c>
      <c r="BZ29" s="268">
        <f>+'02 (raw)'!CI28</f>
        <v>0.6335322836022419</v>
      </c>
      <c r="CA29" s="280">
        <f>+'02 (raw)'!CJ28</f>
        <v>0</v>
      </c>
      <c r="CB29" s="268">
        <f>+'02 (raw)'!CK28</f>
        <v>7.9499999999999993</v>
      </c>
      <c r="CC29" s="265">
        <f>+'02 (raw)'!CL28/'02 (raw)'!E28</f>
        <v>0.22779759070969496</v>
      </c>
      <c r="CD29" s="265">
        <f>+'02 (raw)'!CM28</f>
        <v>8.5671541139895014E-4</v>
      </c>
      <c r="CE29" s="265">
        <f>+'02 (raw)'!CN28/'02 (raw)'!G28</f>
        <v>2.4299882979306426E-2</v>
      </c>
      <c r="CF29" s="265">
        <f>('02 (raw)'!CO28+'02 (raw)'!CP28)/'02 (raw)'!CX28</f>
        <v>0.35019360997216975</v>
      </c>
      <c r="CG29" s="268">
        <f>+'02 (raw)'!CQ28/('02 (raw)'!CX28/1000000)</f>
        <v>0.82319400932240305</v>
      </c>
      <c r="CH29" s="281">
        <f>+'02 (raw)'!CR28/('02 (raw)'!D28/1000)</f>
        <v>0.27344468750638889</v>
      </c>
      <c r="CI29" s="273">
        <f>('02 (raw)'!CS28-'01 (raw)'!CS28)/'01 (raw)'!CS28</f>
        <v>0.14120004291744748</v>
      </c>
      <c r="CJ29" s="273">
        <f>('04 (raw)'!CT28-'03 (raw)'!CT28)/'03 (raw)'!CT28</f>
        <v>0.11639442915597109</v>
      </c>
      <c r="CK29" s="285">
        <f>+'02 (raw)'!CU28/('02 (raw)'!D28/1000000)</f>
        <v>2.9814841316895984</v>
      </c>
      <c r="CL29" s="268">
        <f>+'02 (raw)'!CV28/('02 (raw)'!I28/1000)</f>
        <v>0.40693628619382965</v>
      </c>
      <c r="CM29" s="268">
        <f>+'02 (raw)'!CW28/('02 (raw)'!E28/10000)</f>
        <v>1.3814737987553984</v>
      </c>
    </row>
    <row r="30" spans="1:91">
      <c r="A30" s="263" t="s">
        <v>229</v>
      </c>
      <c r="B30" s="264">
        <f>'02 (raw)'!B29</f>
        <v>2241.0394488321149</v>
      </c>
      <c r="C30" s="265">
        <f>'02 (raw)'!C29</f>
        <v>0.28265152957807604</v>
      </c>
      <c r="D30" s="266">
        <f>+'02 (raw)'!J29/('02 (raw)'!D29/100000)</f>
        <v>768.85264449243789</v>
      </c>
      <c r="E30" s="266">
        <f>+'02 (raw)'!K29</f>
        <v>50</v>
      </c>
      <c r="F30" s="267">
        <f>+'02 (raw)'!L29</f>
        <v>3.0750000000000002</v>
      </c>
      <c r="G30" s="267">
        <f>+'02 (raw)'!M29</f>
        <v>2.7</v>
      </c>
      <c r="H30" s="267">
        <f>+'02 (raw)'!N29</f>
        <v>1.885</v>
      </c>
      <c r="I30" s="267">
        <f>+'02 (raw)'!O29</f>
        <v>2.855</v>
      </c>
      <c r="J30" s="267">
        <f>+'02 (raw)'!P29</f>
        <v>0.15</v>
      </c>
      <c r="K30" s="268">
        <f>+'02 (raw)'!Q29/('02 (raw)'!E29)*100000</f>
        <v>7.2976720426184043</v>
      </c>
      <c r="L30" s="268">
        <f>+'02 (raw)'!R29/('02 (raw)'!D29/100000)</f>
        <v>18.226028235670267</v>
      </c>
      <c r="M30" s="265">
        <f>+'02 (raw)'!S29/'02 (raw)'!U29</f>
        <v>1.0482129856266755E-3</v>
      </c>
      <c r="N30" s="265">
        <f>+'02 (raw)'!T29</f>
        <v>0.11040769052426998</v>
      </c>
      <c r="O30" s="268">
        <f>'02 (raw)'!V29</f>
        <v>9</v>
      </c>
      <c r="P30" s="270">
        <f>+'02 (raw)'!X29/('02 (raw)'!F29/'02 (raw)'!W29)</f>
        <v>10.728648026373167</v>
      </c>
      <c r="Q30" s="268">
        <f>+'02 (raw)'!Y29/('02 (raw)'!I29/10000)</f>
        <v>1.1266081889557478</v>
      </c>
      <c r="R30" s="271">
        <f>+'02 (raw)'!Z29</f>
        <v>21359.251706087427</v>
      </c>
      <c r="S30" s="271">
        <f>+'02 (raw)'!AA29</f>
        <v>0.2226651820517703</v>
      </c>
      <c r="T30" s="271">
        <f>+'02 (raw)'!AB29</f>
        <v>2381.9</v>
      </c>
      <c r="U30" s="271">
        <f>+'02 (raw)'!AD29</f>
        <v>0</v>
      </c>
      <c r="V30" s="271">
        <f>'02 (raw)'!AE29</f>
        <v>15</v>
      </c>
      <c r="W30" s="272">
        <f>+'02 (raw)'!AF29/'02 (raw)'!AC29</f>
        <v>0.79047884046239858</v>
      </c>
      <c r="X30" s="267">
        <f>+'02 (raw)'!AG29</f>
        <v>77.342754388665099</v>
      </c>
      <c r="Y30" s="267">
        <f>+'02 (raw)'!AH29</f>
        <v>17.330400000000001</v>
      </c>
      <c r="Z30" s="265">
        <f>+'02 (raw)'!AI29</f>
        <v>0.25029750099166997</v>
      </c>
      <c r="AA30" s="273">
        <f>'02 (raw)'!AJ29/'02 (raw)'!AK29</f>
        <v>2.0713258678452786</v>
      </c>
      <c r="AB30" s="267">
        <f>'02 (raw)'!AL29</f>
        <v>1.5241129967413252</v>
      </c>
      <c r="AC30" s="274">
        <f>+'02 (raw)'!AM29/('02 (raw)'!D29/100000)</f>
        <v>7.1436763211843211</v>
      </c>
      <c r="AD30" s="265">
        <f>+'02 (raw)'!AN29/'02 (raw)'!E29</f>
        <v>0.37090863136610641</v>
      </c>
      <c r="AE30" s="275">
        <f>+'02 (raw)'!AO29</f>
        <v>0.53343657459924965</v>
      </c>
      <c r="AF30" s="276">
        <f>+'02 (raw)'!AP29</f>
        <v>7.6</v>
      </c>
      <c r="AG30" s="266">
        <f>+'02 (raw)'!AQ29</f>
        <v>78.5</v>
      </c>
      <c r="AH30" s="266">
        <f>+'02 (raw)'!AR29</f>
        <v>56.3</v>
      </c>
      <c r="AI30" s="265">
        <f>+'02 (raw)'!AS29</f>
        <v>8.1260698821870904E-3</v>
      </c>
      <c r="AJ30" s="266">
        <f>+'02 (raw)'!AT29</f>
        <v>515.66999999999996</v>
      </c>
      <c r="AK30" s="265">
        <f>+'02 (raw)'!AU29/'02 (raw)'!E29</f>
        <v>4.0659602757452083E-2</v>
      </c>
      <c r="AL30" s="278">
        <f>+'02 (raw)'!AV29</f>
        <v>6.5295341154607556</v>
      </c>
      <c r="AM30" s="279">
        <f>+'02 (raw)'!AW29/'02 (raw)'!G29</f>
        <v>2.3726205298065805E-2</v>
      </c>
      <c r="AN30" s="273">
        <f>'02 (raw)'!AX29</f>
        <v>57.360926182438156</v>
      </c>
      <c r="AO30" s="279">
        <f>+'02 (raw)'!AY29</f>
        <v>-3.5728980670129418E-3</v>
      </c>
      <c r="AP30" s="268">
        <f>+'02 (raw)'!AZ29</f>
        <v>63.8</v>
      </c>
      <c r="AQ30" s="268">
        <f>('02 (raw)'!H29*1000)/'02 (raw)'!D29</f>
        <v>56089.97480392037</v>
      </c>
      <c r="AR30" s="268">
        <f>'02 (raw)'!E29/'02 (raw)'!D29</f>
        <v>0.43388990938343125</v>
      </c>
      <c r="AS30" s="275">
        <f>+'02 (raw)'!BA29</f>
        <v>12.266999937465783</v>
      </c>
      <c r="AT30" s="268">
        <v>0</v>
      </c>
      <c r="AU30" s="275">
        <f>+'02 (raw)'!BC29</f>
        <v>46.3</v>
      </c>
      <c r="AV30" s="275">
        <f>+'02 (raw)'!BD29</f>
        <v>2.9</v>
      </c>
      <c r="AW30" s="268">
        <f>+'02 (raw)'!BE29</f>
        <v>27.64</v>
      </c>
      <c r="AX30" s="280">
        <f>'02 (raw)'!BG29</f>
        <v>12.374088133079267</v>
      </c>
      <c r="AY30" s="280">
        <f>'10 (raw)'!BH29*10</f>
        <v>7.3583333333333334</v>
      </c>
      <c r="AZ30" s="265">
        <f>+'02 (raw)'!BI29/'02 (raw)'!G29</f>
        <v>1.5790189421763093E-2</v>
      </c>
      <c r="BA30" s="268">
        <f>1/('02 (raw)'!BJ29/'02 (raw)'!G29)</f>
        <v>2.484310133475331</v>
      </c>
      <c r="BB30" s="268">
        <f>+'02 (raw)'!BJ29/'02 (raw)'!E29</f>
        <v>47.938023583665554</v>
      </c>
      <c r="BC30" s="281">
        <f>+'02 (raw)'!BK29/'02 (raw)'!BF29</f>
        <v>4.2238060440921474</v>
      </c>
      <c r="BD30" s="265">
        <f>+'02 (raw)'!BL29/'02 (raw)'!BO29</f>
        <v>0.14967056377695698</v>
      </c>
      <c r="BE30" s="268">
        <f>+'02 (raw)'!BM29</f>
        <v>34.6</v>
      </c>
      <c r="BF30" s="265">
        <f>+'02 (raw)'!BN29/'02 (raw)'!BO29</f>
        <v>9.4256836544687167E-2</v>
      </c>
      <c r="BG30" s="279">
        <f>+'02 (raw)'!BP29/('02 (raw)'!G29/1000)</f>
        <v>0.13399372912396293</v>
      </c>
      <c r="BH30" s="267">
        <f>+'02 (raw)'!BQ29</f>
        <v>18.425760286225405</v>
      </c>
      <c r="BI30" s="267">
        <f>+'02 (raw)'!BR29</f>
        <v>2.59646741952682</v>
      </c>
      <c r="BJ30" s="267">
        <f>+'02 (raw)'!BS29</f>
        <v>7741.8541210001204</v>
      </c>
      <c r="BK30" s="264">
        <f>+'02 (raw)'!BT29/('02 (raw)'!E29/1000)</f>
        <v>78.795278940164437</v>
      </c>
      <c r="BL30" s="268">
        <f>+'02 (raw)'!BU29</f>
        <v>57</v>
      </c>
      <c r="BM30" s="281">
        <f>+'02 (raw)'!BV29/('02 (raw)'!D29/1000)</f>
        <v>5.78676396482531</v>
      </c>
      <c r="BN30" s="264">
        <f>'02 (raw)'!BW29/('02 (raw)'!E29/1000)</f>
        <v>17.752032223671868</v>
      </c>
      <c r="BO30" s="264">
        <f>'02 (raw)'!BX29/('02 (raw)'!D29/10000)</f>
        <v>0.60728571603303128</v>
      </c>
      <c r="BP30" s="264">
        <f>+'02 (raw)'!BY29/('02 (raw)'!D29/100000)</f>
        <v>8.5337971188201891</v>
      </c>
      <c r="BQ30" s="267">
        <f>+'02 (raw)'!BZ29/('02 (raw)'!G29/1000)</f>
        <v>4.2714343444262122</v>
      </c>
      <c r="BR30" s="267">
        <f>+'02 (raw)'!CA29</f>
        <v>0.69770281348659546</v>
      </c>
      <c r="BS30" s="282">
        <f>+'02 (raw)'!CB29</f>
        <v>76.579315480000005</v>
      </c>
      <c r="BT30" s="283">
        <f>+'02 (raw)'!CC29</f>
        <v>0.30149999999999999</v>
      </c>
      <c r="BU30" s="283">
        <f>+'02 (raw)'!CD29</f>
        <v>0.44766666666666666</v>
      </c>
      <c r="BV30" s="284">
        <f>+'02 (raw)'!CE29</f>
        <v>64.38</v>
      </c>
      <c r="BW30" s="284">
        <f>+'02 (raw)'!CF29</f>
        <v>71.430000000000007</v>
      </c>
      <c r="BX30" s="265">
        <f>+'02 (raw)'!CG29</f>
        <v>0.89185776142374407</v>
      </c>
      <c r="BY30" s="278">
        <f>BY16</f>
        <v>24.98802120663014</v>
      </c>
      <c r="BZ30" s="268">
        <f>+'02 (raw)'!CI29</f>
        <v>0.24351122862566035</v>
      </c>
      <c r="CA30" s="280">
        <f>+'02 (raw)'!CJ29</f>
        <v>0</v>
      </c>
      <c r="CB30" s="268">
        <f>+'02 (raw)'!CK29</f>
        <v>6.65</v>
      </c>
      <c r="CC30" s="265">
        <f>+'02 (raw)'!CL29/'02 (raw)'!E29</f>
        <v>0.2600329641185925</v>
      </c>
      <c r="CD30" s="265">
        <f>+'02 (raw)'!CM29</f>
        <v>3.7429119173970911E-2</v>
      </c>
      <c r="CE30" s="265">
        <f>+'02 (raw)'!CN29/'02 (raw)'!G29</f>
        <v>3.7707775641382814E-2</v>
      </c>
      <c r="CF30" s="265">
        <f>('02 (raw)'!CO29+'02 (raw)'!CP29)/'02 (raw)'!CX29</f>
        <v>9.2659620230804707E-2</v>
      </c>
      <c r="CG30" s="268">
        <f>+'02 (raw)'!CQ29/('02 (raw)'!CX29/1000000)</f>
        <v>1.6399632780313451</v>
      </c>
      <c r="CH30" s="281">
        <f>+'02 (raw)'!CR29/('02 (raw)'!D29/1000)</f>
        <v>0.26373680688480494</v>
      </c>
      <c r="CI30" s="273">
        <f>('02 (raw)'!CS29-'01 (raw)'!CS29)/'01 (raw)'!CS29</f>
        <v>0.11807604789627292</v>
      </c>
      <c r="CJ30" s="273">
        <f>('04 (raw)'!CT29-'03 (raw)'!CT29)/'03 (raw)'!CT29</f>
        <v>0.10698352761921011</v>
      </c>
      <c r="CK30" s="285">
        <f>+'02 (raw)'!CU29/('02 (raw)'!D29/1000000)</f>
        <v>3.0891573280797062</v>
      </c>
      <c r="CL30" s="268">
        <f>+'02 (raw)'!CV29/('02 (raw)'!I29/1000)</f>
        <v>6.4377610797471299E-2</v>
      </c>
      <c r="CM30" s="268">
        <f>+'02 (raw)'!CW29/('02 (raw)'!E29/10000)</f>
        <v>0.69416880405394588</v>
      </c>
    </row>
    <row r="31" spans="1:91">
      <c r="A31" s="263" t="s">
        <v>230</v>
      </c>
      <c r="B31" s="264">
        <f>'02 (raw)'!B30</f>
        <v>2933.6996375855083</v>
      </c>
      <c r="C31" s="265">
        <f>'02 (raw)'!C30</f>
        <v>0.25313534071577304</v>
      </c>
      <c r="D31" s="266">
        <f>+'02 (raw)'!J30/('02 (raw)'!D30/100000)</f>
        <v>736.84086102378456</v>
      </c>
      <c r="E31" s="266">
        <f>+'02 (raw)'!K30</f>
        <v>29</v>
      </c>
      <c r="F31" s="267">
        <f>+'02 (raw)'!L30</f>
        <v>2.665</v>
      </c>
      <c r="G31" s="267">
        <f>+'02 (raw)'!M30</f>
        <v>2.6150000000000002</v>
      </c>
      <c r="H31" s="267">
        <f>+'02 (raw)'!N30</f>
        <v>1.94</v>
      </c>
      <c r="I31" s="267">
        <f>+'02 (raw)'!O30</f>
        <v>2.1950000000000003</v>
      </c>
      <c r="J31" s="267">
        <f>+'02 (raw)'!P30</f>
        <v>0.39733333333333332</v>
      </c>
      <c r="K31" s="268">
        <f>+'02 (raw)'!Q30/('02 (raw)'!E30)*100000</f>
        <v>9.5350945045714894</v>
      </c>
      <c r="L31" s="268">
        <f>+'02 (raw)'!R30/('02 (raw)'!D30/100000)</f>
        <v>9.7626707865429232</v>
      </c>
      <c r="M31" s="265">
        <f>+'02 (raw)'!S30/'02 (raw)'!U30</f>
        <v>6.4452438079243084E-4</v>
      </c>
      <c r="N31" s="265">
        <f>+'02 (raw)'!T30</f>
        <v>0.11040769052426998</v>
      </c>
      <c r="O31" s="268">
        <f>'02 (raw)'!V30</f>
        <v>4</v>
      </c>
      <c r="P31" s="270">
        <f>+'02 (raw)'!X30/('02 (raw)'!F30/'02 (raw)'!W30)</f>
        <v>78.459621983555778</v>
      </c>
      <c r="Q31" s="268">
        <f>+'02 (raw)'!Y30/('02 (raw)'!I30/10000)</f>
        <v>0.92151341135887466</v>
      </c>
      <c r="R31" s="271">
        <f>+'02 (raw)'!Z30</f>
        <v>4634.9025535627525</v>
      </c>
      <c r="S31" s="271">
        <f>+'02 (raw)'!AA30</f>
        <v>0.7165554596729885</v>
      </c>
      <c r="T31" s="271">
        <f>+'02 (raw)'!AB30</f>
        <v>2358.1999999999998</v>
      </c>
      <c r="U31" s="271">
        <f>+'02 (raw)'!AD30</f>
        <v>0</v>
      </c>
      <c r="V31" s="271">
        <f>'02 (raw)'!AE30</f>
        <v>10</v>
      </c>
      <c r="W31" s="272">
        <f>+'02 (raw)'!AF30/'02 (raw)'!AC30</f>
        <v>0.44398015147558106</v>
      </c>
      <c r="X31" s="267">
        <f>+'02 (raw)'!AG30</f>
        <v>82.17922402888523</v>
      </c>
      <c r="Y31" s="267">
        <f>+'02 (raw)'!AH30</f>
        <v>15.321099999999999</v>
      </c>
      <c r="Z31" s="265">
        <f>+'02 (raw)'!AI30</f>
        <v>0.2027232746955345</v>
      </c>
      <c r="AA31" s="273">
        <f>'02 (raw)'!AJ30/'02 (raw)'!AK30</f>
        <v>1.6086563820947288</v>
      </c>
      <c r="AB31" s="267">
        <f>'02 (raw)'!AL30</f>
        <v>1.7064973419705975</v>
      </c>
      <c r="AC31" s="274">
        <f>+'02 (raw)'!AM30/('02 (raw)'!D30/100000)</f>
        <v>8.536864589129463</v>
      </c>
      <c r="AD31" s="265">
        <f>+'02 (raw)'!AN30/'02 (raw)'!E30</f>
        <v>0.36913350632208908</v>
      </c>
      <c r="AE31" s="275">
        <f>+'02 (raw)'!AO30</f>
        <v>0.54803288937640637</v>
      </c>
      <c r="AF31" s="276">
        <f>+'02 (raw)'!AP30</f>
        <v>4.0999999999999996</v>
      </c>
      <c r="AG31" s="266">
        <f>+'02 (raw)'!AQ30</f>
        <v>77</v>
      </c>
      <c r="AH31" s="266">
        <f>+'02 (raw)'!AR30</f>
        <v>51.9</v>
      </c>
      <c r="AI31" s="265">
        <f>+'02 (raw)'!AS30</f>
        <v>9.2874165072332412E-3</v>
      </c>
      <c r="AJ31" s="266">
        <f>+'02 (raw)'!AT30</f>
        <v>504.71</v>
      </c>
      <c r="AK31" s="265">
        <f>+'02 (raw)'!AU30/'02 (raw)'!E30</f>
        <v>5.6071712481545841E-2</v>
      </c>
      <c r="AL31" s="278">
        <f>+'02 (raw)'!AV30</f>
        <v>13.758986050643781</v>
      </c>
      <c r="AM31" s="279">
        <f>+'02 (raw)'!AW30/'02 (raw)'!G30</f>
        <v>3.2524705656325287E-2</v>
      </c>
      <c r="AN31" s="273">
        <f>'02 (raw)'!AX30</f>
        <v>55.434177398654114</v>
      </c>
      <c r="AO31" s="279">
        <f>+'02 (raw)'!AY30</f>
        <v>-8.6096553823492572E-3</v>
      </c>
      <c r="AP31" s="268">
        <f>+'02 (raw)'!AZ30</f>
        <v>76.5</v>
      </c>
      <c r="AQ31" s="268">
        <f>('02 (raw)'!H30*1000)/'02 (raw)'!D30</f>
        <v>72196.835516118983</v>
      </c>
      <c r="AR31" s="268">
        <f>'02 (raw)'!E30/'02 (raw)'!D30</f>
        <v>0.4086286249387644</v>
      </c>
      <c r="AS31" s="275">
        <f>+'02 (raw)'!BA30</f>
        <v>12.139094460284925</v>
      </c>
      <c r="AT31" s="268">
        <v>0</v>
      </c>
      <c r="AU31" s="275">
        <f>+'02 (raw)'!BC30</f>
        <v>60.3</v>
      </c>
      <c r="AV31" s="275">
        <f>+'02 (raw)'!BD30</f>
        <v>10.5</v>
      </c>
      <c r="AW31" s="268">
        <f>+'02 (raw)'!BE30</f>
        <v>26.61</v>
      </c>
      <c r="AX31" s="280">
        <f>'02 (raw)'!BG30</f>
        <v>18.219185938820605</v>
      </c>
      <c r="AY31" s="280">
        <f>'10 (raw)'!BH30*10</f>
        <v>7.9583333333333339</v>
      </c>
      <c r="AZ31" s="265">
        <f>+'02 (raw)'!BI30/'02 (raw)'!G30</f>
        <v>1.625419384953913E-2</v>
      </c>
      <c r="BA31" s="268">
        <f>1/('02 (raw)'!BJ30/'02 (raw)'!G30)</f>
        <v>1.770130007359445</v>
      </c>
      <c r="BB31" s="268">
        <f>+'02 (raw)'!BJ30/'02 (raw)'!E30</f>
        <v>93.609295310884875</v>
      </c>
      <c r="BC31" s="281">
        <f>+'02 (raw)'!BK30/'02 (raw)'!BF30</f>
        <v>4.1114180992440872</v>
      </c>
      <c r="BD31" s="265">
        <f>+'02 (raw)'!BL30/'02 (raw)'!BO30</f>
        <v>0.21386422657004175</v>
      </c>
      <c r="BE31" s="268">
        <f>+'02 (raw)'!BM30</f>
        <v>24</v>
      </c>
      <c r="BF31" s="265">
        <f>+'02 (raw)'!BN30/'02 (raw)'!BO30</f>
        <v>8.2416144339148054E-2</v>
      </c>
      <c r="BG31" s="279">
        <f>+'02 (raw)'!BP30/('02 (raw)'!G30/1000)</f>
        <v>0.10775810443080489</v>
      </c>
      <c r="BH31" s="267">
        <f>+'02 (raw)'!BQ30</f>
        <v>12.678902172082843</v>
      </c>
      <c r="BI31" s="267">
        <f>+'02 (raw)'!BR30</f>
        <v>18.275185017368976</v>
      </c>
      <c r="BJ31" s="267">
        <f>+'02 (raw)'!BS30</f>
        <v>4107.820788</v>
      </c>
      <c r="BK31" s="264">
        <f>+'02 (raw)'!BT30/('02 (raw)'!E30/1000)</f>
        <v>74.531226898823007</v>
      </c>
      <c r="BL31" s="268">
        <f>+'02 (raw)'!BU30</f>
        <v>38</v>
      </c>
      <c r="BM31" s="281">
        <f>+'02 (raw)'!BV30/('02 (raw)'!D30/1000)</f>
        <v>5.5266347986241202</v>
      </c>
      <c r="BN31" s="264">
        <f>'02 (raw)'!BW30/('02 (raw)'!E30/1000)</f>
        <v>17.376370535915164</v>
      </c>
      <c r="BO31" s="264">
        <f>'02 (raw)'!BX30/('02 (raw)'!D30/10000)</f>
        <v>0.24610154130766143</v>
      </c>
      <c r="BP31" s="264">
        <f>+'02 (raw)'!BY30/('02 (raw)'!D30/100000)</f>
        <v>10.156679921425821</v>
      </c>
      <c r="BQ31" s="267">
        <f>+'02 (raw)'!BZ30/('02 (raw)'!G30/1000)</f>
        <v>4.9228661020335371</v>
      </c>
      <c r="BR31" s="267">
        <f>+'02 (raw)'!CA30</f>
        <v>0.27852670514048888</v>
      </c>
      <c r="BS31" s="282">
        <f>+'02 (raw)'!CB30</f>
        <v>75.458779759999999</v>
      </c>
      <c r="BT31" s="283">
        <f>+'02 (raw)'!CC30</f>
        <v>0.25824999999999998</v>
      </c>
      <c r="BU31" s="283">
        <f>+'02 (raw)'!CD30</f>
        <v>0.29799999999999999</v>
      </c>
      <c r="BV31" s="284">
        <f>+'02 (raw)'!CE30</f>
        <v>69.459999999999994</v>
      </c>
      <c r="BW31" s="284">
        <f>+'02 (raw)'!CF30</f>
        <v>52.38</v>
      </c>
      <c r="BX31" s="265">
        <f>+'02 (raw)'!CG30</f>
        <v>0.90105506143626624</v>
      </c>
      <c r="BY31" s="278">
        <f>+'02 (raw)'!CH30/('02 (raw)'!G30/1000)</f>
        <v>0</v>
      </c>
      <c r="BZ31" s="268">
        <f>+'02 (raw)'!CI30</f>
        <v>0.25</v>
      </c>
      <c r="CA31" s="280">
        <f>+'02 (raw)'!CJ30</f>
        <v>24.245373145777624</v>
      </c>
      <c r="CB31" s="268">
        <f>+'02 (raw)'!CK30</f>
        <v>5</v>
      </c>
      <c r="CC31" s="265">
        <f>+'02 (raw)'!CL30/'02 (raw)'!E30</f>
        <v>0.22648206438010102</v>
      </c>
      <c r="CD31" s="265">
        <f>+'02 (raw)'!CM30</f>
        <v>6.7271588546048014E-3</v>
      </c>
      <c r="CE31" s="265">
        <f>+'02 (raw)'!CN30/'02 (raw)'!G30</f>
        <v>3.3396261351938919E-2</v>
      </c>
      <c r="CF31" s="265">
        <f>('02 (raw)'!CO30+'02 (raw)'!CP30)/'02 (raw)'!CX30</f>
        <v>0.5467156175438016</v>
      </c>
      <c r="CG31" s="268">
        <f>+'02 (raw)'!CQ30/('02 (raw)'!CX30/1000000)</f>
        <v>12.121605985877178</v>
      </c>
      <c r="CH31" s="281">
        <f>+'02 (raw)'!CR30/('02 (raw)'!D30/1000)</f>
        <v>0.29419348737923073</v>
      </c>
      <c r="CI31" s="273">
        <f>('02 (raw)'!CS30-'01 (raw)'!CS30)/'01 (raw)'!CS30</f>
        <v>0.15182860557993627</v>
      </c>
      <c r="CJ31" s="273">
        <f>('04 (raw)'!CT30-'03 (raw)'!CT30)/'03 (raw)'!CT30</f>
        <v>0.12356225758090995</v>
      </c>
      <c r="CK31" s="285">
        <f>+'02 (raw)'!CU30/('02 (raw)'!D30/1000000)</f>
        <v>3.0645154935336536</v>
      </c>
      <c r="CL31" s="268">
        <f>+'02 (raw)'!CV30/('02 (raw)'!I30/1000)</f>
        <v>0.62970083109523112</v>
      </c>
      <c r="CM31" s="268">
        <f>+'02 (raw)'!CW30/('02 (raw)'!E30/10000)</f>
        <v>1.6391791676398177</v>
      </c>
    </row>
    <row r="32" spans="1:91">
      <c r="A32" s="263" t="s">
        <v>231</v>
      </c>
      <c r="B32" s="264">
        <f>'02 (raw)'!B31</f>
        <v>1588.5393541735762</v>
      </c>
      <c r="C32" s="265">
        <f>'02 (raw)'!C31</f>
        <v>0.18157035729264864</v>
      </c>
      <c r="D32" s="266">
        <f>+'02 (raw)'!J31/('02 (raw)'!D31/100000)</f>
        <v>1957.3853119571716</v>
      </c>
      <c r="E32" s="266">
        <f>+'02 (raw)'!K31</f>
        <v>60</v>
      </c>
      <c r="F32" s="267">
        <f>+'02 (raw)'!L31</f>
        <v>3.4550000000000001</v>
      </c>
      <c r="G32" s="267">
        <f>+'02 (raw)'!M31</f>
        <v>3.1100000000000003</v>
      </c>
      <c r="H32" s="267">
        <f>+'02 (raw)'!N31</f>
        <v>2.9249999999999998</v>
      </c>
      <c r="I32" s="267">
        <f>+'02 (raw)'!O31</f>
        <v>2.79</v>
      </c>
      <c r="J32" s="267">
        <f>+'02 (raw)'!P31</f>
        <v>0.3113333333333333</v>
      </c>
      <c r="K32" s="268">
        <f>+'02 (raw)'!Q31/('02 (raw)'!E31)*100000</f>
        <v>9.4569827163651095</v>
      </c>
      <c r="L32" s="268">
        <f>+'02 (raw)'!R31/('02 (raw)'!D31/100000)</f>
        <v>4.9324909791350544</v>
      </c>
      <c r="M32" s="265">
        <f>+'02 (raw)'!S31/'02 (raw)'!U31</f>
        <v>8.4050929440600396E-3</v>
      </c>
      <c r="N32" s="265">
        <f>+'02 (raw)'!T31</f>
        <v>0.3279523315260533</v>
      </c>
      <c r="O32" s="268">
        <f>'02 (raw)'!V31</f>
        <v>92</v>
      </c>
      <c r="P32" s="270">
        <f>+'02 (raw)'!X31/('02 (raw)'!F31/'02 (raw)'!W31)</f>
        <v>109.59933406069423</v>
      </c>
      <c r="Q32" s="268">
        <f>+'02 (raw)'!Y31/('02 (raw)'!I31/10000)</f>
        <v>1.4552763799327895</v>
      </c>
      <c r="R32" s="271">
        <f>+'02 (raw)'!Z31</f>
        <v>143799.22721789838</v>
      </c>
      <c r="S32" s="271">
        <f>+'02 (raw)'!AA31</f>
        <v>3.0684486524890971E-2</v>
      </c>
      <c r="T32" s="271">
        <f>+'02 (raw)'!AB31</f>
        <v>787</v>
      </c>
      <c r="U32" s="271">
        <f>+'02 (raw)'!AD31</f>
        <v>1</v>
      </c>
      <c r="V32" s="271">
        <f>'02 (raw)'!AE31</f>
        <v>25</v>
      </c>
      <c r="W32" s="272">
        <f>+'02 (raw)'!AF31/'02 (raw)'!AC31</f>
        <v>0</v>
      </c>
      <c r="X32" s="267">
        <f>+'02 (raw)'!AG31</f>
        <v>85.764068115221988</v>
      </c>
      <c r="Y32" s="267">
        <f>+'02 (raw)'!AH31</f>
        <v>19.848400000000002</v>
      </c>
      <c r="Z32" s="265">
        <f>+'02 (raw)'!AI31</f>
        <v>0.2331031271824319</v>
      </c>
      <c r="AA32" s="273">
        <f>'02 (raw)'!AJ31/'02 (raw)'!AK31</f>
        <v>2.060636806165141</v>
      </c>
      <c r="AB32" s="267">
        <f>'02 (raw)'!AL31</f>
        <v>1.8809571269918111</v>
      </c>
      <c r="AC32" s="274">
        <f>+'02 (raw)'!AM31/('02 (raw)'!D31/100000)</f>
        <v>7.6275633697964755</v>
      </c>
      <c r="AD32" s="265">
        <f>+'02 (raw)'!AN31/'02 (raw)'!E31</f>
        <v>0.27691377362913711</v>
      </c>
      <c r="AE32" s="275">
        <f>+'02 (raw)'!AO31</f>
        <v>0.39078555604159904</v>
      </c>
      <c r="AF32" s="276">
        <f>+'02 (raw)'!AP31</f>
        <v>8.9</v>
      </c>
      <c r="AG32" s="266">
        <f>+'02 (raw)'!AQ31</f>
        <v>79.8</v>
      </c>
      <c r="AH32" s="266">
        <f>+'02 (raw)'!AR31</f>
        <v>75.3</v>
      </c>
      <c r="AI32" s="265">
        <f>+'02 (raw)'!AS31</f>
        <v>1.7242305239485785E-2</v>
      </c>
      <c r="AJ32" s="266">
        <f>+'02 (raw)'!AT31</f>
        <v>478.56</v>
      </c>
      <c r="AK32" s="265">
        <f>+'02 (raw)'!AU31/'02 (raw)'!E31</f>
        <v>2.06548494341794E-2</v>
      </c>
      <c r="AL32" s="278">
        <f>+'02 (raw)'!AV31</f>
        <v>0.6845904639683712</v>
      </c>
      <c r="AM32" s="279">
        <f>+'02 (raw)'!AW31/'02 (raw)'!G31</f>
        <v>3.5565058083189896E-3</v>
      </c>
      <c r="AN32" s="273">
        <f>'02 (raw)'!AX31</f>
        <v>58.759511611981111</v>
      </c>
      <c r="AO32" s="279">
        <f>+'02 (raw)'!AY31</f>
        <v>-2.8999931012538283E-3</v>
      </c>
      <c r="AP32" s="268">
        <f>+'02 (raw)'!AZ31</f>
        <v>5.5</v>
      </c>
      <c r="AQ32" s="268">
        <f>('02 (raw)'!H31*1000)/'02 (raw)'!D31</f>
        <v>85567.289323637262</v>
      </c>
      <c r="AR32" s="268">
        <f>'02 (raw)'!E31/'02 (raw)'!D31</f>
        <v>0.3817686997343574</v>
      </c>
      <c r="AS32" s="275">
        <f>+'02 (raw)'!BA31</f>
        <v>9.2995397825513386</v>
      </c>
      <c r="AT32" s="268">
        <v>0</v>
      </c>
      <c r="AU32" s="275">
        <f>+'02 (raw)'!BC31</f>
        <v>63.2</v>
      </c>
      <c r="AV32" s="275">
        <f>+'02 (raw)'!BD31</f>
        <v>0.5</v>
      </c>
      <c r="AW32" s="268">
        <f>+'02 (raw)'!BE31</f>
        <v>21.23</v>
      </c>
      <c r="AX32" s="280">
        <f>'02 (raw)'!BG31</f>
        <v>9.2472229173465248</v>
      </c>
      <c r="AY32" s="280">
        <f>'10 (raw)'!BH31*10</f>
        <v>6.9850000000000003</v>
      </c>
      <c r="AZ32" s="265">
        <f>+'02 (raw)'!BI31/'02 (raw)'!G31</f>
        <v>3.77485748859308E-3</v>
      </c>
      <c r="BA32" s="268">
        <f>1/('02 (raw)'!BJ31/'02 (raw)'!G31)</f>
        <v>2.4854883738054157</v>
      </c>
      <c r="BB32" s="268">
        <f>+'02 (raw)'!BJ31/'02 (raw)'!E31</f>
        <v>86.822491064881731</v>
      </c>
      <c r="BC32" s="281">
        <f>+'02 (raw)'!BK31/'02 (raw)'!BF31</f>
        <v>1.6368892646180013</v>
      </c>
      <c r="BD32" s="265">
        <f>+'02 (raw)'!BL31/'02 (raw)'!BO31</f>
        <v>7.1991008880798721E-2</v>
      </c>
      <c r="BE32" s="268">
        <f>+'02 (raw)'!BM31</f>
        <v>8.9</v>
      </c>
      <c r="BF32" s="265">
        <f>+'02 (raw)'!BN31/'02 (raw)'!BO31</f>
        <v>3.9172964127456932E-2</v>
      </c>
      <c r="BG32" s="279">
        <f>+'02 (raw)'!BP31/('02 (raw)'!G31/1000)</f>
        <v>5.5722806120936282E-2</v>
      </c>
      <c r="BH32" s="267">
        <f>+'02 (raw)'!BQ31</f>
        <v>2.9700478228039264</v>
      </c>
      <c r="BI32" s="267">
        <f>+'02 (raw)'!BR31</f>
        <v>1.3759889920880632</v>
      </c>
      <c r="BJ32" s="267">
        <f>+'02 (raw)'!BS31</f>
        <v>21095</v>
      </c>
      <c r="BK32" s="264">
        <f>+'02 (raw)'!BT31/('02 (raw)'!E31/1000)</f>
        <v>24.300449672868314</v>
      </c>
      <c r="BL32" s="268">
        <f>+'02 (raw)'!BU31</f>
        <v>11</v>
      </c>
      <c r="BM32" s="281">
        <f>+'02 (raw)'!BV31/('02 (raw)'!D31/1000)</f>
        <v>5.7374531667609094</v>
      </c>
      <c r="BN32" s="264">
        <f>'02 (raw)'!BW31/('02 (raw)'!E31/1000)</f>
        <v>15.448181062591905</v>
      </c>
      <c r="BO32" s="264">
        <f>'02 (raw)'!BX31/('02 (raw)'!D31/10000)</f>
        <v>0.43806048986400381</v>
      </c>
      <c r="BP32" s="264">
        <f>+'02 (raw)'!BY31/('02 (raw)'!D31/100000)</f>
        <v>5.491845626253463</v>
      </c>
      <c r="BQ32" s="267">
        <f>+'02 (raw)'!BZ31/('02 (raw)'!G31/1000)</f>
        <v>1.9960441354099903</v>
      </c>
      <c r="BR32" s="267">
        <f>+'02 (raw)'!CA31</f>
        <v>0.40408938457186727</v>
      </c>
      <c r="BS32" s="282">
        <f>+'02 (raw)'!CB31</f>
        <v>84.502232140000004</v>
      </c>
      <c r="BT32" s="283">
        <f>+'02 (raw)'!CC31</f>
        <v>0.39624999999999999</v>
      </c>
      <c r="BU32" s="283">
        <f>+'02 (raw)'!CD31</f>
        <v>0.48200000000000004</v>
      </c>
      <c r="BV32" s="284">
        <f>+'02 (raw)'!CE31</f>
        <v>32.89</v>
      </c>
      <c r="BW32" s="284">
        <f>+'02 (raw)'!CF31</f>
        <v>50</v>
      </c>
      <c r="BX32" s="265">
        <f>+'02 (raw)'!CG31</f>
        <v>0.96867902816485207</v>
      </c>
      <c r="BY32" s="278">
        <f>BY16</f>
        <v>24.98802120663014</v>
      </c>
      <c r="BZ32" s="268">
        <f>+'02 (raw)'!CI31</f>
        <v>0.75366852673142282</v>
      </c>
      <c r="CA32" s="280">
        <f>+'02 (raw)'!CJ31</f>
        <v>0</v>
      </c>
      <c r="CB32" s="268">
        <f>+'02 (raw)'!CK31</f>
        <v>7.7</v>
      </c>
      <c r="CC32" s="265">
        <f>+'02 (raw)'!CL31/'02 (raw)'!E31</f>
        <v>0.24783554973040939</v>
      </c>
      <c r="CD32" s="265">
        <f>+'02 (raw)'!CM31</f>
        <v>6.9013699906376547E-4</v>
      </c>
      <c r="CE32" s="265">
        <f>+'02 (raw)'!CN31/'02 (raw)'!G31</f>
        <v>1.8827162839645143E-2</v>
      </c>
      <c r="CF32" s="265">
        <f>('02 (raw)'!CO31+'02 (raw)'!CP31)/'02 (raw)'!CX31</f>
        <v>2.0623051315664276E-2</v>
      </c>
      <c r="CG32" s="268">
        <f>+'02 (raw)'!CQ31/('02 (raw)'!CX31/1000000)</f>
        <v>8.1990188267078565</v>
      </c>
      <c r="CH32" s="281">
        <f>+'02 (raw)'!CR31/('02 (raw)'!D31/1000)</f>
        <v>0.15661930119315431</v>
      </c>
      <c r="CI32" s="273">
        <f>('02 (raw)'!CS31-'01 (raw)'!CS31)/'01 (raw)'!CS31</f>
        <v>0.26725399825426382</v>
      </c>
      <c r="CJ32" s="273">
        <f>('04 (raw)'!CT31-'03 (raw)'!CT31)/'03 (raw)'!CT31</f>
        <v>0.12310987737214743</v>
      </c>
      <c r="CK32" s="285">
        <f>+'02 (raw)'!CU31/('02 (raw)'!D31/1000000)</f>
        <v>1.5255126739592952</v>
      </c>
      <c r="CL32" s="268">
        <f>+'02 (raw)'!CV31/('02 (raw)'!I31/1000)</f>
        <v>7.2763818996639473E-2</v>
      </c>
      <c r="CM32" s="268">
        <f>+'02 (raw)'!CW31/('02 (raw)'!E31/10000)</f>
        <v>0.34631204313449693</v>
      </c>
    </row>
    <row r="33" spans="1:91">
      <c r="A33" s="263" t="s">
        <v>232</v>
      </c>
      <c r="B33" s="264">
        <f>'02 (raw)'!B32</f>
        <v>4143.4164761775937</v>
      </c>
      <c r="C33" s="265">
        <f>'02 (raw)'!C32</f>
        <v>0.27882592368710074</v>
      </c>
      <c r="D33" s="266">
        <f>+'02 (raw)'!J32/('02 (raw)'!D32/100000)</f>
        <v>1591.9427861345014</v>
      </c>
      <c r="E33" s="266">
        <f>+'02 (raw)'!K32</f>
        <v>35</v>
      </c>
      <c r="F33" s="267">
        <f>+'02 (raw)'!L32</f>
        <v>3.2850000000000001</v>
      </c>
      <c r="G33" s="267">
        <f>+'02 (raw)'!M32</f>
        <v>2.7149999999999999</v>
      </c>
      <c r="H33" s="267">
        <f>+'02 (raw)'!N32</f>
        <v>2.5499999999999998</v>
      </c>
      <c r="I33" s="267">
        <f>+'02 (raw)'!O32</f>
        <v>3.0549999999999997</v>
      </c>
      <c r="J33" s="267">
        <f>+'02 (raw)'!P32</f>
        <v>0.38633333333333336</v>
      </c>
      <c r="K33" s="268">
        <f>+'02 (raw)'!Q32/('02 (raw)'!E32)*100000</f>
        <v>19.986151854614544</v>
      </c>
      <c r="L33" s="268">
        <f>+'02 (raw)'!R32/('02 (raw)'!D32/100000)</f>
        <v>6.4652363200291978</v>
      </c>
      <c r="M33" s="265">
        <f>+'02 (raw)'!S32/'02 (raw)'!U32</f>
        <v>2.7027095262621061E-3</v>
      </c>
      <c r="N33" s="265">
        <f>+'02 (raw)'!T32</f>
        <v>4.7709341880790854E-3</v>
      </c>
      <c r="O33" s="268">
        <f>'02 (raw)'!V32</f>
        <v>30</v>
      </c>
      <c r="P33" s="270">
        <f>+'02 (raw)'!X32/('02 (raw)'!F32/'02 (raw)'!W32)</f>
        <v>5.6333283425662522E-3</v>
      </c>
      <c r="Q33" s="268">
        <f>+'02 (raw)'!Y32/('02 (raw)'!I32/10000)</f>
        <v>3.093364636159833</v>
      </c>
      <c r="R33" s="271">
        <f>+'02 (raw)'!Z32</f>
        <v>15549.611719657743</v>
      </c>
      <c r="S33" s="271">
        <f>+'02 (raw)'!AA32</f>
        <v>0.36254808374648601</v>
      </c>
      <c r="T33" s="271">
        <f>+'02 (raw)'!AB32</f>
        <v>2365.1999999999998</v>
      </c>
      <c r="U33" s="271">
        <f>+'02 (raw)'!AD32</f>
        <v>0</v>
      </c>
      <c r="V33" s="271">
        <f>'02 (raw)'!AE32</f>
        <v>37</v>
      </c>
      <c r="W33" s="272">
        <f>+'02 (raw)'!AF32/'02 (raw)'!AC32</f>
        <v>0.48964760881365693</v>
      </c>
      <c r="X33" s="267">
        <f>+'02 (raw)'!AG32</f>
        <v>77.968101115918614</v>
      </c>
      <c r="Y33" s="267">
        <f>+'02 (raw)'!AH32</f>
        <v>15.238300000000001</v>
      </c>
      <c r="Z33" s="265">
        <f>+'02 (raw)'!AI32</f>
        <v>0.21519183168316833</v>
      </c>
      <c r="AA33" s="273">
        <f>'02 (raw)'!AJ32/'02 (raw)'!AK32</f>
        <v>1.7321426380179892</v>
      </c>
      <c r="AB33" s="267">
        <f>'02 (raw)'!AL32</f>
        <v>1.5415020346481783</v>
      </c>
      <c r="AC33" s="274">
        <f>+'02 (raw)'!AM32/('02 (raw)'!D32/100000)</f>
        <v>5.874327624112551</v>
      </c>
      <c r="AD33" s="265">
        <f>+'02 (raw)'!AN32/'02 (raw)'!E32</f>
        <v>0.37785199878243358</v>
      </c>
      <c r="AE33" s="275">
        <f>+'02 (raw)'!AO32</f>
        <v>0.62462932192372322</v>
      </c>
      <c r="AF33" s="276">
        <f>+'02 (raw)'!AP32</f>
        <v>4.7</v>
      </c>
      <c r="AG33" s="266">
        <f>+'02 (raw)'!AQ32</f>
        <v>78.599999999999994</v>
      </c>
      <c r="AH33" s="266">
        <f>+'02 (raw)'!AR32</f>
        <v>69</v>
      </c>
      <c r="AI33" s="265">
        <f>+'02 (raw)'!AS32</f>
        <v>2.6788171718188834E-2</v>
      </c>
      <c r="AJ33" s="266">
        <f>+'02 (raw)'!AT32</f>
        <v>496.8</v>
      </c>
      <c r="AK33" s="265">
        <f>+'02 (raw)'!AU32/'02 (raw)'!E32</f>
        <v>4.2891619865064207E-2</v>
      </c>
      <c r="AL33" s="278">
        <f>+'02 (raw)'!AV32</f>
        <v>9.6865066847043693</v>
      </c>
      <c r="AM33" s="279">
        <f>+'02 (raw)'!AW32/'02 (raw)'!G32</f>
        <v>1.8889711387871954E-3</v>
      </c>
      <c r="AN33" s="273">
        <f>'02 (raw)'!AX32</f>
        <v>53.645991264957139</v>
      </c>
      <c r="AO33" s="279">
        <f>+'02 (raw)'!AY32</f>
        <v>4.6660188783352652E-2</v>
      </c>
      <c r="AP33" s="268">
        <f>+'02 (raw)'!AZ32</f>
        <v>6.5</v>
      </c>
      <c r="AQ33" s="268">
        <f>('02 (raw)'!H32*1000)/'02 (raw)'!D32</f>
        <v>80322.515066324995</v>
      </c>
      <c r="AR33" s="268">
        <f>'02 (raw)'!E32/'02 (raw)'!D32</f>
        <v>0.41566186118859544</v>
      </c>
      <c r="AS33" s="275">
        <f>+'02 (raw)'!BA32</f>
        <v>7.5202217394183792</v>
      </c>
      <c r="AT33" s="268">
        <v>0</v>
      </c>
      <c r="AU33" s="275">
        <f>+'02 (raw)'!BC32</f>
        <v>56.3</v>
      </c>
      <c r="AV33" s="275">
        <f>+'02 (raw)'!BD32</f>
        <v>16.2</v>
      </c>
      <c r="AW33" s="268">
        <f>+'02 (raw)'!BE32</f>
        <v>27.92</v>
      </c>
      <c r="AX33" s="280">
        <f>'02 (raw)'!BG32</f>
        <v>3.2499891929985596</v>
      </c>
      <c r="AY33" s="280">
        <f>'10 (raw)'!BH32*10</f>
        <v>7.4150000000000009</v>
      </c>
      <c r="AZ33" s="265">
        <f>+'02 (raw)'!BI32/'02 (raw)'!G32</f>
        <v>1.4838049685004804E-2</v>
      </c>
      <c r="BA33" s="268">
        <f>1/('02 (raw)'!BJ32/'02 (raw)'!G32)</f>
        <v>2.2652760683900195</v>
      </c>
      <c r="BB33" s="268">
        <f>+'02 (raw)'!BJ32/'02 (raw)'!E32</f>
        <v>85.069423503891059</v>
      </c>
      <c r="BC33" s="281">
        <f>+'02 (raw)'!BK32/'02 (raw)'!BF32</f>
        <v>15.147005635978713</v>
      </c>
      <c r="BD33" s="265">
        <f>+'02 (raw)'!BL32/'02 (raw)'!BO32</f>
        <v>0.1545128650796114</v>
      </c>
      <c r="BE33" s="268">
        <f>+'02 (raw)'!BM32</f>
        <v>35.799999999999997</v>
      </c>
      <c r="BF33" s="265">
        <f>+'02 (raw)'!BN32/'02 (raw)'!BO32</f>
        <v>3.8575840342654953E-2</v>
      </c>
      <c r="BG33" s="279">
        <f>+'02 (raw)'!BP32/('02 (raw)'!G32/1000)</f>
        <v>0.111989671573376</v>
      </c>
      <c r="BH33" s="267">
        <f>+'02 (raw)'!BQ32</f>
        <v>7.476178841925238</v>
      </c>
      <c r="BI33" s="267">
        <f>+'02 (raw)'!BR32</f>
        <v>12.318182271056166</v>
      </c>
      <c r="BJ33" s="267">
        <f>+'02 (raw)'!BS32</f>
        <v>22338.487136</v>
      </c>
      <c r="BK33" s="264">
        <f>+'02 (raw)'!BT32/('02 (raw)'!E32/1000)</f>
        <v>36.002669280197487</v>
      </c>
      <c r="BL33" s="268">
        <f>+'02 (raw)'!BU32</f>
        <v>21</v>
      </c>
      <c r="BM33" s="281">
        <f>+'02 (raw)'!BV32/('02 (raw)'!D32/1000)</f>
        <v>6.3578299747125833</v>
      </c>
      <c r="BN33" s="264">
        <f>'02 (raw)'!BW32/('02 (raw)'!E32/1000)</f>
        <v>24.08874854912245</v>
      </c>
      <c r="BO33" s="264">
        <f>'02 (raw)'!BX32/('02 (raw)'!D32/10000)</f>
        <v>1.5107657564640218E-2</v>
      </c>
      <c r="BP33" s="264">
        <f>+'02 (raw)'!BY32/('02 (raw)'!D32/100000)</f>
        <v>9.8021324852055578</v>
      </c>
      <c r="BQ33" s="267">
        <f>+'02 (raw)'!BZ32/('02 (raw)'!G32/1000)</f>
        <v>3.4787228267754164</v>
      </c>
      <c r="BR33" s="267">
        <f>+'02 (raw)'!CA32</f>
        <v>0.6238458851125418</v>
      </c>
      <c r="BS33" s="282">
        <f>+'02 (raw)'!CB32</f>
        <v>73.78125</v>
      </c>
      <c r="BT33" s="283">
        <f>+'02 (raw)'!CC32</f>
        <v>0.31</v>
      </c>
      <c r="BU33" s="283">
        <f>+'02 (raw)'!CD32</f>
        <v>0.82733333333333337</v>
      </c>
      <c r="BV33" s="284">
        <f>+'02 (raw)'!CE32</f>
        <v>40.32</v>
      </c>
      <c r="BW33" s="284">
        <f>+'02 (raw)'!CF32</f>
        <v>42.86</v>
      </c>
      <c r="BX33" s="265">
        <f>+'02 (raw)'!CG32</f>
        <v>0.91894761194401275</v>
      </c>
      <c r="BY33" s="278">
        <f>BY16</f>
        <v>24.98802120663014</v>
      </c>
      <c r="BZ33" s="268">
        <f>+'02 (raw)'!CI32</f>
        <v>0.35785245845769481</v>
      </c>
      <c r="CA33" s="280">
        <f>+'02 (raw)'!CJ32</f>
        <v>0</v>
      </c>
      <c r="CB33" s="268">
        <f>+'02 (raw)'!CK32</f>
        <v>5.6999999999999993</v>
      </c>
      <c r="CC33" s="265">
        <f>+'02 (raw)'!CL32/'02 (raw)'!E32</f>
        <v>0.22902875664393207</v>
      </c>
      <c r="CD33" s="265">
        <f>+'02 (raw)'!CM32</f>
        <v>2.4880181272099337E-2</v>
      </c>
      <c r="CE33" s="265">
        <f>+'02 (raw)'!CN32/'02 (raw)'!G32</f>
        <v>2.8146432372083093E-2</v>
      </c>
      <c r="CF33" s="265">
        <f>('02 (raw)'!CO32+'02 (raw)'!CP32)/'02 (raw)'!CX32</f>
        <v>1.0530773226968353</v>
      </c>
      <c r="CG33" s="268">
        <f>+'02 (raw)'!CQ32/('02 (raw)'!CX32/1000000)</f>
        <v>13.920012985873839</v>
      </c>
      <c r="CH33" s="281">
        <f>+'02 (raw)'!CR32/('02 (raw)'!D32/1000)</f>
        <v>0.35732596435430186</v>
      </c>
      <c r="CI33" s="273">
        <f>('02 (raw)'!CS32-'01 (raw)'!CS32)/'01 (raw)'!CS32</f>
        <v>0.12892683308535641</v>
      </c>
      <c r="CJ33" s="273">
        <f>('04 (raw)'!CT32-'03 (raw)'!CT32)/'03 (raw)'!CT32</f>
        <v>0.10046569755597139</v>
      </c>
      <c r="CK33" s="285">
        <f>+'02 (raw)'!CU32/('02 (raw)'!D32/1000000)</f>
        <v>2.4331534537744295</v>
      </c>
      <c r="CL33" s="268">
        <f>+'02 (raw)'!CV32/('02 (raw)'!I32/1000)</f>
        <v>0.89231672196918244</v>
      </c>
      <c r="CM33" s="268">
        <f>+'02 (raw)'!CW32/('02 (raw)'!E32/10000)</f>
        <v>0.501744398023796</v>
      </c>
    </row>
    <row r="34" spans="1:91">
      <c r="A34" s="263" t="s">
        <v>436</v>
      </c>
      <c r="B34" s="264">
        <f>'02 (raw)'!B33</f>
        <v>683.4268362134103</v>
      </c>
      <c r="C34" s="265">
        <f>'02 (raw)'!C33</f>
        <v>0.18263299665840876</v>
      </c>
      <c r="D34" s="266">
        <f>+'02 (raw)'!J33/('02 (raw)'!D33/100000)</f>
        <v>535.26391954917597</v>
      </c>
      <c r="E34" s="266">
        <f>+'02 (raw)'!K33</f>
        <v>22</v>
      </c>
      <c r="F34" s="267">
        <f>+'02 (raw)'!L33</f>
        <v>2.37</v>
      </c>
      <c r="G34" s="267">
        <f>+'02 (raw)'!M33</f>
        <v>1.9649999999999999</v>
      </c>
      <c r="H34" s="267">
        <f>+'02 (raw)'!N33</f>
        <v>1.57</v>
      </c>
      <c r="I34" s="267">
        <f>+'02 (raw)'!O33</f>
        <v>2.7949999999999999</v>
      </c>
      <c r="J34" s="267">
        <f>+'02 (raw)'!P33</f>
        <v>0.61233333333333329</v>
      </c>
      <c r="K34" s="268">
        <f>+'02 (raw)'!Q33/('02 (raw)'!E33)*100000</f>
        <v>3.6388336325263211</v>
      </c>
      <c r="L34" s="268">
        <f>+'02 (raw)'!R33/('02 (raw)'!D33/100000)</f>
        <v>5.1754785824762273</v>
      </c>
      <c r="M34" s="265">
        <f>+'02 (raw)'!S33/'02 (raw)'!U33</f>
        <v>2.6397725734398268E-2</v>
      </c>
      <c r="N34" s="265">
        <f>+'02 (raw)'!T33</f>
        <v>0.15673706602681595</v>
      </c>
      <c r="O34" s="268">
        <f>'02 (raw)'!V33</f>
        <v>1</v>
      </c>
      <c r="P34" s="270">
        <f>+'02 (raw)'!X33/('02 (raw)'!F33/'02 (raw)'!W33)</f>
        <v>39.113752814610962</v>
      </c>
      <c r="Q34" s="268">
        <f>+'02 (raw)'!Y33/('02 (raw)'!I33/10000)</f>
        <v>2.5790410911907933</v>
      </c>
      <c r="R34" s="271">
        <f>+'02 (raw)'!Z33</f>
        <v>6180.2162553395083</v>
      </c>
      <c r="S34" s="271">
        <f>+'02 (raw)'!AA33</f>
        <v>0.34158570751641265</v>
      </c>
      <c r="T34" s="271">
        <f>+'02 (raw)'!AB33</f>
        <v>602.70000000000005</v>
      </c>
      <c r="U34" s="271">
        <f>+'02 (raw)'!AD33</f>
        <v>0.5</v>
      </c>
      <c r="V34" s="271">
        <f>'02 (raw)'!AE33</f>
        <v>39</v>
      </c>
      <c r="W34" s="272">
        <f>+'02 (raw)'!AF33/'02 (raw)'!AC33</f>
        <v>0.87113740959894803</v>
      </c>
      <c r="X34" s="267">
        <f>+'02 (raw)'!AG33</f>
        <v>83.079429624989572</v>
      </c>
      <c r="Y34" s="267">
        <f>+'02 (raw)'!AH33</f>
        <v>19.4101</v>
      </c>
      <c r="Z34" s="265">
        <f>+'02 (raw)'!AI33</f>
        <v>0.30005555114673438</v>
      </c>
      <c r="AA34" s="273">
        <f>'02 (raw)'!AJ33/'02 (raw)'!AK33</f>
        <v>6.0830024755943759</v>
      </c>
      <c r="AB34" s="267">
        <f>'02 (raw)'!AL33</f>
        <v>1.5257708974877031</v>
      </c>
      <c r="AC34" s="274">
        <f>+'02 (raw)'!AM33/('02 (raw)'!D33/100000)</f>
        <v>12.042940547685067</v>
      </c>
      <c r="AD34" s="265">
        <f>+'02 (raw)'!AN33/'02 (raw)'!E33</f>
        <v>0.34406627528989375</v>
      </c>
      <c r="AE34" s="275">
        <f>+'02 (raw)'!AO33</f>
        <v>0.5290328686260477</v>
      </c>
      <c r="AF34" s="276">
        <f>+'02 (raw)'!AP33</f>
        <v>7.2</v>
      </c>
      <c r="AG34" s="266">
        <f>+'02 (raw)'!AQ33</f>
        <v>84.1</v>
      </c>
      <c r="AH34" s="266">
        <f>+'02 (raw)'!AR33</f>
        <v>65.7</v>
      </c>
      <c r="AI34" s="265">
        <f>+'02 (raw)'!AS33</f>
        <v>6.8975933944215081E-3</v>
      </c>
      <c r="AJ34" s="266">
        <f>+'02 (raw)'!AT33</f>
        <v>505.8</v>
      </c>
      <c r="AK34" s="265">
        <f>+'02 (raw)'!AU33/'02 (raw)'!E33</f>
        <v>3.6681868904953667E-2</v>
      </c>
      <c r="AL34" s="278">
        <f>+'02 (raw)'!AV33</f>
        <v>0.27049405678450766</v>
      </c>
      <c r="AM34" s="279">
        <f>+'02 (raw)'!AW33/'02 (raw)'!G33</f>
        <v>0</v>
      </c>
      <c r="AN34" s="273">
        <f>'02 (raw)'!AX33</f>
        <v>61.063976694474398</v>
      </c>
      <c r="AO34" s="279">
        <f>+'02 (raw)'!AY33</f>
        <v>4.6445307675757608E-4</v>
      </c>
      <c r="AP34" s="268">
        <f>AVERAGE(AP6:AP33,AP35:AP37)</f>
        <v>33.394123200892835</v>
      </c>
      <c r="AQ34" s="268">
        <f>('02 (raw)'!H33*1000)/'02 (raw)'!D33</f>
        <v>40785.784891161587</v>
      </c>
      <c r="AR34" s="268">
        <f>'02 (raw)'!E33/'02 (raw)'!D33</f>
        <v>0.41027611178237511</v>
      </c>
      <c r="AS34" s="275">
        <f>+'02 (raw)'!BA33</f>
        <v>0</v>
      </c>
      <c r="AT34" s="268">
        <v>0</v>
      </c>
      <c r="AU34" s="275">
        <f>+'02 (raw)'!BC33</f>
        <v>61.4</v>
      </c>
      <c r="AV34" s="275">
        <f>+'02 (raw)'!BD33</f>
        <v>6.3</v>
      </c>
      <c r="AW34" s="268">
        <f>+'02 (raw)'!BE33</f>
        <v>18.739999999999998</v>
      </c>
      <c r="AX34" s="280">
        <f>'02 (raw)'!BG33</f>
        <v>4.4845243585843049</v>
      </c>
      <c r="AY34" s="280">
        <f>'10 (raw)'!BH33*10</f>
        <v>6.8750000000000009</v>
      </c>
      <c r="AZ34" s="265">
        <f>+'02 (raw)'!BI33/'02 (raw)'!G33</f>
        <v>1.2123238128641073E-2</v>
      </c>
      <c r="BA34" s="268">
        <f>1/('02 (raw)'!BJ33/'02 (raw)'!G33)</f>
        <v>2.3928119019072276</v>
      </c>
      <c r="BB34" s="268">
        <f>+'02 (raw)'!BJ33/'02 (raw)'!E33</f>
        <v>39.712134844606098</v>
      </c>
      <c r="BC34" s="281">
        <f>+'02 (raw)'!BK33/'02 (raw)'!BF33</f>
        <v>2.723584913944503</v>
      </c>
      <c r="BD34" s="265">
        <f>+'02 (raw)'!BL33/'02 (raw)'!BO33</f>
        <v>0.19230454922774526</v>
      </c>
      <c r="BE34" s="268">
        <f>+'02 (raw)'!BM33</f>
        <v>11.1</v>
      </c>
      <c r="BF34" s="265">
        <f>+'02 (raw)'!BN33/'02 (raw)'!BO33</f>
        <v>6.1173930434707806E-2</v>
      </c>
      <c r="BG34" s="279">
        <f>+'02 (raw)'!BP33/('02 (raw)'!G33/1000)</f>
        <v>9.1300442307463328E-2</v>
      </c>
      <c r="BH34" s="267">
        <f>+'02 (raw)'!BQ33</f>
        <v>5.9760956175298805</v>
      </c>
      <c r="BI34" s="267">
        <f>+'02 (raw)'!BR33</f>
        <v>1.7696296165212622</v>
      </c>
      <c r="BJ34" s="267">
        <f>+'02 (raw)'!BS33</f>
        <v>0</v>
      </c>
      <c r="BK34" s="264">
        <f>+'02 (raw)'!BT33/('02 (raw)'!E33/1000)</f>
        <v>0</v>
      </c>
      <c r="BL34" s="268">
        <f>+'02 (raw)'!BU33</f>
        <v>0</v>
      </c>
      <c r="BM34" s="281">
        <f>+'02 (raw)'!BV33/('02 (raw)'!D33/1000)</f>
        <v>5.7208944023217994</v>
      </c>
      <c r="BN34" s="264">
        <f>'02 (raw)'!BW33/('02 (raw)'!E33/1000)</f>
        <v>25.918199019940808</v>
      </c>
      <c r="BO34" s="264">
        <f>'02 (raw)'!BX33/('02 (raw)'!D33/10000)</f>
        <v>0.17359227592469723</v>
      </c>
      <c r="BP34" s="264">
        <f>+'02 (raw)'!BY33/('02 (raw)'!D33/100000)</f>
        <v>4.4787795425275041</v>
      </c>
      <c r="BQ34" s="267">
        <f>+'02 (raw)'!BZ33/('02 (raw)'!G33/1000)</f>
        <v>1.9613406126685657</v>
      </c>
      <c r="BR34" s="267">
        <f>+'02 (raw)'!CA33</f>
        <v>0</v>
      </c>
      <c r="BS34" s="282">
        <f>+'02 (raw)'!CB33</f>
        <v>67.464583329999996</v>
      </c>
      <c r="BT34" s="283">
        <f>+'02 (raw)'!CC33</f>
        <v>0.34450000000000003</v>
      </c>
      <c r="BU34" s="283">
        <f>+'02 (raw)'!CD33</f>
        <v>0.36733333333333329</v>
      </c>
      <c r="BV34" s="284">
        <f>+'02 (raw)'!CE33</f>
        <v>11.75</v>
      </c>
      <c r="BW34" s="284">
        <f>+'02 (raw)'!CF33</f>
        <v>47.62</v>
      </c>
      <c r="BX34" s="265">
        <f>+'02 (raw)'!CG33</f>
        <v>0.87545073058079403</v>
      </c>
      <c r="BY34" s="278">
        <f>+'02 (raw)'!CH33/('02 (raw)'!G33/1000)</f>
        <v>325.64289300146226</v>
      </c>
      <c r="BZ34" s="268">
        <f>+'02 (raw)'!CI33</f>
        <v>2.6795558626338054</v>
      </c>
      <c r="CA34" s="280">
        <f>+'02 (raw)'!CJ33</f>
        <v>14.551839505057451</v>
      </c>
      <c r="CB34" s="268">
        <f>+'02 (raw)'!CK33</f>
        <v>7.1999999999999993</v>
      </c>
      <c r="CC34" s="265">
        <f>+'02 (raw)'!CL33/'02 (raw)'!E33</f>
        <v>0.36182863519479891</v>
      </c>
      <c r="CD34" s="265">
        <f>+'02 (raw)'!CM33</f>
        <v>0</v>
      </c>
      <c r="CE34" s="265">
        <f>+'02 (raw)'!CN33/'02 (raw)'!G33</f>
        <v>2.6249380681623358E-2</v>
      </c>
      <c r="CF34" s="265">
        <f>('02 (raw)'!CO33+'02 (raw)'!CP33)/'02 (raw)'!CX33</f>
        <v>0.14422044753454435</v>
      </c>
      <c r="CG34" s="268">
        <f>+'02 (raw)'!CQ33/('02 (raw)'!CX33/1000000)</f>
        <v>-4.2036366991671228</v>
      </c>
      <c r="CH34" s="281">
        <f>+'02 (raw)'!CR33/('02 (raw)'!D33/1000)</f>
        <v>0.21000499632740077</v>
      </c>
      <c r="CI34" s="273">
        <f>('02 (raw)'!CS33-'01 (raw)'!CS33)/'01 (raw)'!CS33</f>
        <v>4.9330615075734448E-2</v>
      </c>
      <c r="CJ34" s="273">
        <f>('04 (raw)'!CT33-'03 (raw)'!CT33)/'03 (raw)'!CT33</f>
        <v>0.11496235655875976</v>
      </c>
      <c r="CK34" s="285">
        <f>+'02 (raw)'!CU33/('02 (raw)'!D33/1000000)</f>
        <v>1.99056868556778</v>
      </c>
      <c r="CL34" s="268">
        <f>+'02 (raw)'!CV33/('02 (raw)'!I33/1000)</f>
        <v>0.20632328729526347</v>
      </c>
      <c r="CM34" s="268">
        <f>+'02 (raw)'!CW33/('02 (raw)'!E33/10000)</f>
        <v>0.48517781767017609</v>
      </c>
    </row>
    <row r="35" spans="1:91">
      <c r="A35" s="263" t="s">
        <v>437</v>
      </c>
      <c r="B35" s="264">
        <f>'02 (raw)'!B34</f>
        <v>5259.4303552451493</v>
      </c>
      <c r="C35" s="265">
        <f>'02 (raw)'!C34</f>
        <v>0.17257671124243595</v>
      </c>
      <c r="D35" s="266">
        <f>+'02 (raw)'!J34/('02 (raw)'!D34/100000)</f>
        <v>895.04860121635102</v>
      </c>
      <c r="E35" s="266">
        <f>+'02 (raw)'!K34</f>
        <v>30</v>
      </c>
      <c r="F35" s="267">
        <f>+'02 (raw)'!L34</f>
        <v>2.2149999999999999</v>
      </c>
      <c r="G35" s="267">
        <f>+'02 (raw)'!M34</f>
        <v>2.145</v>
      </c>
      <c r="H35" s="267">
        <f>+'02 (raw)'!N34</f>
        <v>2.73</v>
      </c>
      <c r="I35" s="267">
        <f>+'02 (raw)'!O34</f>
        <v>1.79</v>
      </c>
      <c r="J35" s="267">
        <f>+'02 (raw)'!P34</f>
        <v>0.47266666666666673</v>
      </c>
      <c r="K35" s="268">
        <f>+'02 (raw)'!Q34/('02 (raw)'!E34)*100000</f>
        <v>8.8335338373861294</v>
      </c>
      <c r="L35" s="268">
        <f>+'02 (raw)'!R34/('02 (raw)'!D34/100000)</f>
        <v>5.0677714217489571</v>
      </c>
      <c r="M35" s="265">
        <f>+'02 (raw)'!S34/'02 (raw)'!U34</f>
        <v>1.2291621123467364E-2</v>
      </c>
      <c r="N35" s="265">
        <f>+'02 (raw)'!T34</f>
        <v>0.3279523315260533</v>
      </c>
      <c r="O35" s="268">
        <f>'02 (raw)'!V34</f>
        <v>73</v>
      </c>
      <c r="P35" s="270">
        <f>+'02 (raw)'!X34/('02 (raw)'!F34/'02 (raw)'!W34)</f>
        <v>121.356248747495</v>
      </c>
      <c r="Q35" s="268">
        <f>+'02 (raw)'!Y34/('02 (raw)'!I34/10000)</f>
        <v>1.2802686804408963</v>
      </c>
      <c r="R35" s="271">
        <f>+'02 (raw)'!Z34</f>
        <v>106916.97402692329</v>
      </c>
      <c r="S35" s="271">
        <f>+'02 (raw)'!AA34</f>
        <v>0.17082754510802445</v>
      </c>
      <c r="T35" s="271">
        <f>+'02 (raw)'!AB34</f>
        <v>1017.8</v>
      </c>
      <c r="U35" s="271">
        <f>+'02 (raw)'!AD34</f>
        <v>0</v>
      </c>
      <c r="V35" s="271">
        <f>'02 (raw)'!AE34</f>
        <v>181</v>
      </c>
      <c r="W35" s="272">
        <f>+'02 (raw)'!AF34/'02 (raw)'!AC34</f>
        <v>0.2455635599411097</v>
      </c>
      <c r="X35" s="267">
        <f>+'02 (raw)'!AG34</f>
        <v>66.98098064183651</v>
      </c>
      <c r="Y35" s="267">
        <f>+'02 (raw)'!AH34</f>
        <v>21.959900000000001</v>
      </c>
      <c r="Z35" s="265">
        <f>+'02 (raw)'!AI34</f>
        <v>0.24604783137413863</v>
      </c>
      <c r="AA35" s="273">
        <f>'02 (raw)'!AJ34/'02 (raw)'!AK34</f>
        <v>3.4029870117384657</v>
      </c>
      <c r="AB35" s="267">
        <f>'02 (raw)'!AL34</f>
        <v>1.3531236010839305</v>
      </c>
      <c r="AC35" s="274">
        <f>+'02 (raw)'!AM34/('02 (raw)'!D34/100000)</f>
        <v>9.9637539817437109</v>
      </c>
      <c r="AD35" s="265">
        <f>+'02 (raw)'!AN34/'02 (raw)'!E34</f>
        <v>0.3444024510481602</v>
      </c>
      <c r="AE35" s="275">
        <f>+'02 (raw)'!AO34</f>
        <v>0.52770908597151012</v>
      </c>
      <c r="AF35" s="276">
        <f>+'02 (raw)'!AP34</f>
        <v>13.9</v>
      </c>
      <c r="AG35" s="266">
        <f>+'02 (raw)'!AQ34</f>
        <v>77.2</v>
      </c>
      <c r="AH35" s="266">
        <f>+'02 (raw)'!AR34</f>
        <v>63.4</v>
      </c>
      <c r="AI35" s="265">
        <f>+'02 (raw)'!AS34</f>
        <v>6.4343973416574357E-2</v>
      </c>
      <c r="AJ35" s="266">
        <f>+'02 (raw)'!AT34</f>
        <v>491.12</v>
      </c>
      <c r="AK35" s="265">
        <f>+'02 (raw)'!AU34/'02 (raw)'!E34</f>
        <v>2.0317523948581703E-2</v>
      </c>
      <c r="AL35" s="278">
        <f>+'02 (raw)'!AV34</f>
        <v>4.5643301850626683</v>
      </c>
      <c r="AM35" s="279">
        <f>+'02 (raw)'!AW34/'02 (raw)'!G34</f>
        <v>9.5175799018504884E-3</v>
      </c>
      <c r="AN35" s="273">
        <f>'02 (raw)'!AX34</f>
        <v>58.796399876397402</v>
      </c>
      <c r="AO35" s="279">
        <f>+'02 (raw)'!AY34</f>
        <v>1.1263776218555233E-2</v>
      </c>
      <c r="AP35" s="268">
        <f>+'02 (raw)'!AZ34</f>
        <v>21.4</v>
      </c>
      <c r="AQ35" s="268">
        <f>('02 (raw)'!H34*1000)/'02 (raw)'!D34</f>
        <v>43957.411174751811</v>
      </c>
      <c r="AR35" s="268">
        <f>'02 (raw)'!E34/'02 (raw)'!D34</f>
        <v>0.36139666635124323</v>
      </c>
      <c r="AS35" s="275">
        <f>+'02 (raw)'!BA34</f>
        <v>1.6162578342411893</v>
      </c>
      <c r="AT35" s="268">
        <v>0</v>
      </c>
      <c r="AU35" s="275">
        <f>+'02 (raw)'!BC34</f>
        <v>49.2</v>
      </c>
      <c r="AV35" s="275">
        <f>+'02 (raw)'!BD34</f>
        <v>2.1</v>
      </c>
      <c r="AW35" s="268">
        <f>+'02 (raw)'!BE34</f>
        <v>18.989999999999998</v>
      </c>
      <c r="AX35" s="280">
        <f>'02 (raw)'!BG34</f>
        <v>9.4616958938330828</v>
      </c>
      <c r="AY35" s="280">
        <f>'10 (raw)'!BH34*10</f>
        <v>6.4750000000000005</v>
      </c>
      <c r="AZ35" s="265">
        <f>+'02 (raw)'!BI34/'02 (raw)'!G34</f>
        <v>7.4164115733044824E-3</v>
      </c>
      <c r="BA35" s="268">
        <f>1/('02 (raw)'!BJ34/'02 (raw)'!G34)</f>
        <v>1.143795697867459</v>
      </c>
      <c r="BB35" s="268">
        <f>+'02 (raw)'!BJ34/'02 (raw)'!E34</f>
        <v>100.233562627845</v>
      </c>
      <c r="BC35" s="281">
        <f>+'02 (raw)'!BK34/'02 (raw)'!BF34</f>
        <v>1.9049861295917512</v>
      </c>
      <c r="BD35" s="265">
        <f>+'02 (raw)'!BL34/'02 (raw)'!BO34</f>
        <v>6.1384644201873666E-2</v>
      </c>
      <c r="BE35" s="268">
        <f>+'02 (raw)'!BM34</f>
        <v>14.5</v>
      </c>
      <c r="BF35" s="265">
        <f>+'02 (raw)'!BN34/'02 (raw)'!BO34</f>
        <v>2.4983101183867262E-2</v>
      </c>
      <c r="BG35" s="279">
        <f>+'02 (raw)'!BP34/('02 (raw)'!G34/1000)</f>
        <v>0.10134373963302827</v>
      </c>
      <c r="BH35" s="267">
        <f>+'02 (raw)'!BQ34</f>
        <v>8.7390332014450376</v>
      </c>
      <c r="BI35" s="267">
        <f>+'02 (raw)'!BR34</f>
        <v>2.3118934679489969</v>
      </c>
      <c r="BJ35" s="267">
        <f>+'02 (raw)'!BS34</f>
        <v>64299.080996999997</v>
      </c>
      <c r="BK35" s="264">
        <f>+'02 (raw)'!BT34/('02 (raw)'!E34/1000)</f>
        <v>12.36100553343651</v>
      </c>
      <c r="BL35" s="268">
        <f>+'02 (raw)'!BU34</f>
        <v>21</v>
      </c>
      <c r="BM35" s="281">
        <f>+'02 (raw)'!BV34/('02 (raw)'!D34/1000)</f>
        <v>3.8409126340543644</v>
      </c>
      <c r="BN35" s="264">
        <f>'02 (raw)'!BW34/('02 (raw)'!E34/1000)</f>
        <v>7.8214406107259702</v>
      </c>
      <c r="BO35" s="264">
        <f>'02 (raw)'!BX34/('02 (raw)'!D34/10000)</f>
        <v>0.32536107912057255</v>
      </c>
      <c r="BP35" s="264">
        <f>+'02 (raw)'!BY34/('02 (raw)'!D34/100000)</f>
        <v>5.3397704528597769</v>
      </c>
      <c r="BQ35" s="267">
        <f>+'02 (raw)'!BZ34/('02 (raw)'!G34/1000)</f>
        <v>3.3471365293687056</v>
      </c>
      <c r="BR35" s="267">
        <f>+'02 (raw)'!CA34</f>
        <v>0.69583611667779999</v>
      </c>
      <c r="BS35" s="282">
        <f>+'02 (raw)'!CB34</f>
        <v>84.786444639999999</v>
      </c>
      <c r="BT35" s="283">
        <f>+'02 (raw)'!CC34</f>
        <v>0</v>
      </c>
      <c r="BU35" s="283">
        <f>+'02 (raw)'!CD34</f>
        <v>0</v>
      </c>
      <c r="BV35" s="284">
        <f>+'02 (raw)'!CE34</f>
        <v>34.6</v>
      </c>
      <c r="BW35" s="284">
        <f>+'02 (raw)'!CF34</f>
        <v>45.24</v>
      </c>
      <c r="BX35" s="265">
        <f>+'02 (raw)'!CG34</f>
        <v>0.88047924884634643</v>
      </c>
      <c r="BY35" s="278">
        <f>BY16</f>
        <v>24.98802120663014</v>
      </c>
      <c r="BZ35" s="268">
        <f>+'02 (raw)'!CI34</f>
        <v>0.33844526676953024</v>
      </c>
      <c r="CA35" s="280">
        <f>+'02 (raw)'!CJ34</f>
        <v>0</v>
      </c>
      <c r="CB35" s="268">
        <f>+'02 (raw)'!CK34</f>
        <v>7.15</v>
      </c>
      <c r="CC35" s="265">
        <f>+'02 (raw)'!CL34/'02 (raw)'!E34</f>
        <v>0.27404672107542533</v>
      </c>
      <c r="CD35" s="265">
        <f>+'02 (raw)'!CM34</f>
        <v>4.8640341294695901E-3</v>
      </c>
      <c r="CE35" s="265">
        <f>+'02 (raw)'!CN34/'02 (raw)'!G34</f>
        <v>3.0417154493145322E-2</v>
      </c>
      <c r="CF35" s="265">
        <f>('02 (raw)'!CO34+'02 (raw)'!CP34)/'02 (raw)'!CX34</f>
        <v>0.11420756700355653</v>
      </c>
      <c r="CG35" s="268">
        <f>+'02 (raw)'!CQ34/('02 (raw)'!CX34/1000000)</f>
        <v>5.7152040313222203</v>
      </c>
      <c r="CH35" s="281">
        <f>+'02 (raw)'!CR34/('02 (raw)'!D34/1000)</f>
        <v>0.33799458550139228</v>
      </c>
      <c r="CI35" s="273">
        <f>('02 (raw)'!CS34-'01 (raw)'!CS34)/'01 (raw)'!CS34</f>
        <v>0.1685499238342999</v>
      </c>
      <c r="CJ35" s="273">
        <f>('04 (raw)'!CT34-'03 (raw)'!CT34)/'03 (raw)'!CT34</f>
        <v>0.11528105959727955</v>
      </c>
      <c r="CK35" s="285">
        <f>+'02 (raw)'!CU34/('02 (raw)'!D34/1000000)</f>
        <v>1.1452590783613461</v>
      </c>
      <c r="CL35" s="268">
        <f>+'02 (raw)'!CV34/('02 (raw)'!I34/1000)</f>
        <v>9.4628554641283641E-2</v>
      </c>
      <c r="CM35" s="268">
        <f>+'02 (raw)'!CW34/('02 (raw)'!E34/10000)</f>
        <v>0.71698189442461413</v>
      </c>
    </row>
    <row r="36" spans="1:91">
      <c r="A36" s="263" t="s">
        <v>438</v>
      </c>
      <c r="B36" s="264">
        <f>'02 (raw)'!B35</f>
        <v>1708.2257530116437</v>
      </c>
      <c r="C36" s="265">
        <f>'02 (raw)'!C35</f>
        <v>0.21962204205379582</v>
      </c>
      <c r="D36" s="266">
        <f>+'02 (raw)'!J35/('02 (raw)'!D35/100000)</f>
        <v>2735.2246415791569</v>
      </c>
      <c r="E36" s="266">
        <f>+'02 (raw)'!K35</f>
        <v>26</v>
      </c>
      <c r="F36" s="267">
        <f>+'02 (raw)'!L35</f>
        <v>3.2850000000000001</v>
      </c>
      <c r="G36" s="267">
        <f>+'02 (raw)'!M35</f>
        <v>2.9</v>
      </c>
      <c r="H36" s="267">
        <f>+'02 (raw)'!N35</f>
        <v>3.2800000000000002</v>
      </c>
      <c r="I36" s="267">
        <f>+'02 (raw)'!O35</f>
        <v>2.63</v>
      </c>
      <c r="J36" s="267">
        <f>+'02 (raw)'!P35</f>
        <v>0.66633333333333333</v>
      </c>
      <c r="K36" s="268">
        <f>+'02 (raw)'!Q35/('02 (raw)'!E35)*100000</f>
        <v>11.093245909854978</v>
      </c>
      <c r="L36" s="268">
        <f>+'02 (raw)'!R35/('02 (raw)'!D35/100000)</f>
        <v>2.9819678649110091</v>
      </c>
      <c r="M36" s="265">
        <f>+'02 (raw)'!S35/'02 (raw)'!U35</f>
        <v>2.6115461299093699E-3</v>
      </c>
      <c r="N36" s="265">
        <f>+'02 (raw)'!T35</f>
        <v>0.3279523315260533</v>
      </c>
      <c r="O36" s="268">
        <f>'02 (raw)'!V35</f>
        <v>2</v>
      </c>
      <c r="P36" s="270">
        <f>+'02 (raw)'!X35/('02 (raw)'!F35/'02 (raw)'!W35)</f>
        <v>101.34775402687102</v>
      </c>
      <c r="Q36" s="268">
        <f>+'02 (raw)'!Y35/('02 (raw)'!I35/10000)</f>
        <v>0.84479115681523598</v>
      </c>
      <c r="R36" s="271">
        <f>+'02 (raw)'!Z35</f>
        <v>1974.7703551100715</v>
      </c>
      <c r="S36" s="271">
        <f>+'02 (raw)'!AA35</f>
        <v>6.0206111839511488E-2</v>
      </c>
      <c r="T36" s="271">
        <f>+'02 (raw)'!AB35</f>
        <v>139.5</v>
      </c>
      <c r="U36" s="271">
        <f>+'02 (raw)'!AD35</f>
        <v>0</v>
      </c>
      <c r="V36" s="271">
        <f>'02 (raw)'!AE35</f>
        <v>2</v>
      </c>
      <c r="W36" s="272">
        <f>+'02 (raw)'!AF35/'02 (raw)'!AC35</f>
        <v>0.58539345403899723</v>
      </c>
      <c r="X36" s="267">
        <f>+'02 (raw)'!AG35</f>
        <v>63.266861071026682</v>
      </c>
      <c r="Y36" s="267">
        <f>+'02 (raw)'!AH35</f>
        <v>18.817299999999999</v>
      </c>
      <c r="Z36" s="265">
        <f>+'02 (raw)'!AI35</f>
        <v>0.27830750893921335</v>
      </c>
      <c r="AA36" s="273">
        <f>'02 (raw)'!AJ35/'02 (raw)'!AK35</f>
        <v>3.4519052582812138</v>
      </c>
      <c r="AB36" s="267">
        <f>'02 (raw)'!AL35</f>
        <v>1.6944593867670792</v>
      </c>
      <c r="AC36" s="274">
        <f>+'02 (raw)'!AM35/('02 (raw)'!D35/100000)</f>
        <v>10.933882171340366</v>
      </c>
      <c r="AD36" s="265">
        <f>+'02 (raw)'!AN35/'02 (raw)'!E35</f>
        <v>0.38928940581964733</v>
      </c>
      <c r="AE36" s="275">
        <f>+'02 (raw)'!AO35</f>
        <v>0.59883142554455959</v>
      </c>
      <c r="AF36" s="276">
        <f>+'02 (raw)'!AP35</f>
        <v>11</v>
      </c>
      <c r="AG36" s="266">
        <f>+'02 (raw)'!AQ35</f>
        <v>76.5</v>
      </c>
      <c r="AH36" s="266">
        <f>+'02 (raw)'!AR35</f>
        <v>53.3</v>
      </c>
      <c r="AI36" s="265">
        <f>+'02 (raw)'!AS35</f>
        <v>1.4090558184808512E-2</v>
      </c>
      <c r="AJ36" s="266">
        <f>+'02 (raw)'!AT35</f>
        <v>487.91</v>
      </c>
      <c r="AK36" s="265">
        <f>+'02 (raw)'!AU35/'02 (raw)'!E35</f>
        <v>3.4948944967059588E-2</v>
      </c>
      <c r="AL36" s="278">
        <f>+'02 (raw)'!AV35</f>
        <v>5.2364769088058072</v>
      </c>
      <c r="AM36" s="279">
        <f>+'02 (raw)'!AW35/'02 (raw)'!G35</f>
        <v>6.5794396810463273E-3</v>
      </c>
      <c r="AN36" s="273">
        <f>'02 (raw)'!AX35</f>
        <v>57.677542924834448</v>
      </c>
      <c r="AO36" s="279">
        <f>+'02 (raw)'!AY35</f>
        <v>1.1240442760335756E-2</v>
      </c>
      <c r="AP36" s="268">
        <f>+'02 (raw)'!AZ35</f>
        <v>17.100000000000001</v>
      </c>
      <c r="AQ36" s="268">
        <f>('02 (raw)'!H35*1000)/'02 (raw)'!D35</f>
        <v>54807.727019718237</v>
      </c>
      <c r="AR36" s="268">
        <f>'02 (raw)'!E35/'02 (raw)'!D35</f>
        <v>0.44801552962088081</v>
      </c>
      <c r="AS36" s="275">
        <f>+'02 (raw)'!BA35</f>
        <v>3.9357666126006454</v>
      </c>
      <c r="AT36" s="268">
        <v>0</v>
      </c>
      <c r="AU36" s="275">
        <f>+'02 (raw)'!BC35</f>
        <v>68.5</v>
      </c>
      <c r="AV36" s="275">
        <f>+'02 (raw)'!BD35</f>
        <v>15.5</v>
      </c>
      <c r="AW36" s="268">
        <f>+'02 (raw)'!BE35</f>
        <v>21.51</v>
      </c>
      <c r="AX36" s="280">
        <f>'02 (raw)'!BG35</f>
        <v>1.7434762095932281</v>
      </c>
      <c r="AY36" s="280">
        <f>'10 (raw)'!BH35*10</f>
        <v>6.5150000000000006</v>
      </c>
      <c r="AZ36" s="265">
        <f>+'02 (raw)'!BI35/'02 (raw)'!G35</f>
        <v>1.5864303574524806E-2</v>
      </c>
      <c r="BA36" s="268">
        <f>1/('02 (raw)'!BJ35/'02 (raw)'!G35)</f>
        <v>2.8297926447748587</v>
      </c>
      <c r="BB36" s="268">
        <f>+'02 (raw)'!BJ35/'02 (raw)'!E35</f>
        <v>40.564831263735115</v>
      </c>
      <c r="BC36" s="281">
        <f>+'02 (raw)'!BK35/'02 (raw)'!BF35</f>
        <v>4.7552452069589384</v>
      </c>
      <c r="BD36" s="265">
        <f>+'02 (raw)'!BL35/'02 (raw)'!BO35</f>
        <v>0.13702827103081625</v>
      </c>
      <c r="BE36" s="268">
        <f>+'02 (raw)'!BM35</f>
        <v>9.6</v>
      </c>
      <c r="BF36" s="265">
        <f>+'02 (raw)'!BN35/'02 (raw)'!BO35</f>
        <v>6.8728219888438261E-2</v>
      </c>
      <c r="BG36" s="279">
        <f>+'02 (raw)'!BP35/('02 (raw)'!G35/1000)</f>
        <v>0.12249162223432838</v>
      </c>
      <c r="BH36" s="267">
        <f>+'02 (raw)'!BQ35</f>
        <v>4.6352074966532797</v>
      </c>
      <c r="BI36" s="267">
        <f>+'02 (raw)'!BR35</f>
        <v>5.641069998157251</v>
      </c>
      <c r="BJ36" s="267">
        <f>+'02 (raw)'!BS35</f>
        <v>4030</v>
      </c>
      <c r="BK36" s="264">
        <f>+'02 (raw)'!BT35/('02 (raw)'!E35/1000)</f>
        <v>29.791238162854071</v>
      </c>
      <c r="BL36" s="268">
        <f>+'02 (raw)'!BU35</f>
        <v>17</v>
      </c>
      <c r="BM36" s="281">
        <f>+'02 (raw)'!BV35/('02 (raw)'!D35/1000)</f>
        <v>7.7004934864466641</v>
      </c>
      <c r="BN36" s="264">
        <f>'02 (raw)'!BW35/('02 (raw)'!E35/1000)</f>
        <v>16.699902901471095</v>
      </c>
      <c r="BO36" s="264">
        <f>'02 (raw)'!BX35/('02 (raw)'!D35/10000)</f>
        <v>0.78737335883877124</v>
      </c>
      <c r="BP36" s="264">
        <f>+'02 (raw)'!BY35/('02 (raw)'!D35/100000)</f>
        <v>7.4256846832097674</v>
      </c>
      <c r="BQ36" s="267">
        <f>+'02 (raw)'!BZ35/('02 (raw)'!G35/1000)</f>
        <v>4.8021610050129357</v>
      </c>
      <c r="BR36" s="267">
        <f>+'02 (raw)'!CA35</f>
        <v>0.50414660583297621</v>
      </c>
      <c r="BS36" s="282">
        <f>+'02 (raw)'!CB35</f>
        <v>77.289732139999998</v>
      </c>
      <c r="BT36" s="283">
        <f>+'02 (raw)'!CC35</f>
        <v>0.27549999999999997</v>
      </c>
      <c r="BU36" s="283">
        <f>+'02 (raw)'!CD35</f>
        <v>0.49366666666666664</v>
      </c>
      <c r="BV36" s="284">
        <f>+'02 (raw)'!CE35</f>
        <v>42.6</v>
      </c>
      <c r="BW36" s="284">
        <f>+'02 (raw)'!CF35</f>
        <v>54.76</v>
      </c>
      <c r="BX36" s="265">
        <f>+'02 (raw)'!CG35</f>
        <v>0.95239686877226193</v>
      </c>
      <c r="BY36" s="278">
        <f>+'02 (raw)'!CH35/('02 (raw)'!G35/1000)</f>
        <v>0</v>
      </c>
      <c r="BZ36" s="268">
        <f>+'02 (raw)'!CI35</f>
        <v>0.12771525332967981</v>
      </c>
      <c r="CA36" s="280">
        <f>+'02 (raw)'!CJ35</f>
        <v>0</v>
      </c>
      <c r="CB36" s="268">
        <f>+'02 (raw)'!CK35</f>
        <v>5.8</v>
      </c>
      <c r="CC36" s="265">
        <f>+'02 (raw)'!CL35/'02 (raw)'!E35</f>
        <v>0.26414454107894214</v>
      </c>
      <c r="CD36" s="265">
        <f>+'02 (raw)'!CM35</f>
        <v>1.7187459740273678E-2</v>
      </c>
      <c r="CE36" s="265">
        <f>+'02 (raw)'!CN35/'02 (raw)'!G35</f>
        <v>3.3831105270794859E-2</v>
      </c>
      <c r="CF36" s="265">
        <f>('02 (raw)'!CO35+'02 (raw)'!CP35)/'02 (raw)'!CX35</f>
        <v>0.15743336168289768</v>
      </c>
      <c r="CG36" s="268">
        <f>+'02 (raw)'!CQ35/('02 (raw)'!CX35/1000000)</f>
        <v>1.5066396962078459</v>
      </c>
      <c r="CH36" s="281">
        <f>+'02 (raw)'!CR35/('02 (raw)'!D35/1000)</f>
        <v>0.87412587412587417</v>
      </c>
      <c r="CI36" s="273">
        <f>('02 (raw)'!CS35-'01 (raw)'!CS35)/'01 (raw)'!CS35</f>
        <v>8.1549475678870678E-2</v>
      </c>
      <c r="CJ36" s="273">
        <f>('04 (raw)'!CT35-'03 (raw)'!CT35)/'03 (raw)'!CT35</f>
        <v>0.13501697307840407</v>
      </c>
      <c r="CK36" s="285">
        <f>+'02 (raw)'!CU35/('02 (raw)'!D35/1000000)</f>
        <v>2.9234979067754989</v>
      </c>
      <c r="CL36" s="268">
        <f>+'02 (raw)'!CV35/('02 (raw)'!I35/1000)</f>
        <v>0.20274987763565666</v>
      </c>
      <c r="CM36" s="268">
        <f>+'02 (raw)'!CW35/('02 (raw)'!E35/10000)</f>
        <v>2.3491579573810544</v>
      </c>
    </row>
    <row r="37" spans="1:91">
      <c r="A37" s="263" t="s">
        <v>439</v>
      </c>
      <c r="B37" s="264">
        <f>'02 (raw)'!B36</f>
        <v>818.65931519309265</v>
      </c>
      <c r="C37" s="265">
        <f>'02 (raw)'!C36</f>
        <v>0.21718635199953315</v>
      </c>
      <c r="D37" s="266">
        <f>+'02 (raw)'!J36/('02 (raw)'!D36/100000)</f>
        <v>1076.3380329447009</v>
      </c>
      <c r="E37" s="266">
        <f>+'02 (raw)'!K36</f>
        <v>38</v>
      </c>
      <c r="F37" s="267">
        <f>+'02 (raw)'!L36</f>
        <v>3.5350000000000001</v>
      </c>
      <c r="G37" s="267">
        <f>+'02 (raw)'!M36</f>
        <v>3.0700000000000003</v>
      </c>
      <c r="H37" s="267">
        <f>+'02 (raw)'!N36</f>
        <v>3.4350000000000001</v>
      </c>
      <c r="I37" s="267">
        <f>+'02 (raw)'!O36</f>
        <v>2.5150000000000001</v>
      </c>
      <c r="J37" s="267">
        <f>+'02 (raw)'!P36</f>
        <v>0.64466666666666661</v>
      </c>
      <c r="K37" s="268">
        <f>+'02 (raw)'!Q36/('02 (raw)'!E36)*100000</f>
        <v>7.0884576975438494</v>
      </c>
      <c r="L37" s="268">
        <f>+'02 (raw)'!R36/('02 (raw)'!D36/100000)</f>
        <v>7.2974568731355554</v>
      </c>
      <c r="M37" s="265">
        <f>+'02 (raw)'!S36/'02 (raw)'!U36</f>
        <v>3.4661589373951676E-3</v>
      </c>
      <c r="N37" s="265">
        <f>+'02 (raw)'!T36</f>
        <v>0.20437977694497764</v>
      </c>
      <c r="O37" s="268">
        <f>'02 (raw)'!V36</f>
        <v>3</v>
      </c>
      <c r="P37" s="270">
        <f>+'02 (raw)'!X36/('02 (raw)'!F36/'02 (raw)'!W36)</f>
        <v>0.11411703086878115</v>
      </c>
      <c r="Q37" s="268">
        <f>+'02 (raw)'!Y36/('02 (raw)'!I36/10000)</f>
        <v>1.0062120847424763</v>
      </c>
      <c r="R37" s="271">
        <f>+'02 (raw)'!Z36</f>
        <v>6178.544024175465</v>
      </c>
      <c r="S37" s="271">
        <f>+'02 (raw)'!AA36</f>
        <v>0.8117390255943242</v>
      </c>
      <c r="T37" s="271">
        <f>+'02 (raw)'!AB36</f>
        <v>160.6</v>
      </c>
      <c r="U37" s="271">
        <f>+'02 (raw)'!AD36</f>
        <v>0.5</v>
      </c>
      <c r="V37" s="271">
        <f>'02 (raw)'!AE36</f>
        <v>5</v>
      </c>
      <c r="W37" s="272">
        <f>+'02 (raw)'!AF36/'02 (raw)'!AC36</f>
        <v>0.20127052015850053</v>
      </c>
      <c r="X37" s="267">
        <f>+'02 (raw)'!AG36</f>
        <v>74.281522206355334</v>
      </c>
      <c r="Y37" s="267">
        <f>+'02 (raw)'!AH36</f>
        <v>20.941500000000001</v>
      </c>
      <c r="Z37" s="265">
        <f>+'02 (raw)'!AI36</f>
        <v>0.23671423062090244</v>
      </c>
      <c r="AA37" s="273">
        <f>'02 (raw)'!AJ36/'02 (raw)'!AK36</f>
        <v>3.6546624382508996</v>
      </c>
      <c r="AB37" s="267">
        <f>'02 (raw)'!AL36</f>
        <v>1.3887281564633724</v>
      </c>
      <c r="AC37" s="274">
        <f>+'02 (raw)'!AM36/('02 (raw)'!D36/100000)</f>
        <v>7.8871503578333781</v>
      </c>
      <c r="AD37" s="265">
        <f>+'02 (raw)'!AN36/'02 (raw)'!E36</f>
        <v>0.33467319082753572</v>
      </c>
      <c r="AE37" s="275">
        <f>+'02 (raw)'!AO36</f>
        <v>0.52055010207184116</v>
      </c>
      <c r="AF37" s="276">
        <f>+'02 (raw)'!AP36</f>
        <v>7.3</v>
      </c>
      <c r="AG37" s="266">
        <f>+'02 (raw)'!AQ36</f>
        <v>71.2</v>
      </c>
      <c r="AH37" s="266">
        <f>+'02 (raw)'!AR36</f>
        <v>57.1</v>
      </c>
      <c r="AI37" s="265">
        <f>+'02 (raw)'!AS36</f>
        <v>6.031618165340852E-3</v>
      </c>
      <c r="AJ37" s="266">
        <f>+'02 (raw)'!AT36</f>
        <v>502.09</v>
      </c>
      <c r="AK37" s="265">
        <f>+'02 (raw)'!AU36/'02 (raw)'!E36</f>
        <v>0.31781934023137559</v>
      </c>
      <c r="AL37" s="278">
        <f>+'02 (raw)'!AV36</f>
        <v>1.5218256437341644</v>
      </c>
      <c r="AM37" s="279">
        <f>+'02 (raw)'!AW36/'02 (raw)'!G36</f>
        <v>4.3230095634454449E-3</v>
      </c>
      <c r="AN37" s="273">
        <f>'02 (raw)'!AX36</f>
        <v>65.826405954214636</v>
      </c>
      <c r="AO37" s="279">
        <f>+'02 (raw)'!AY36</f>
        <v>6.2566454354005652E-2</v>
      </c>
      <c r="AP37" s="268">
        <f>+'02 (raw)'!AZ36</f>
        <v>7.5</v>
      </c>
      <c r="AQ37" s="268">
        <f>('02 (raw)'!H36*1000)/'02 (raw)'!D36</f>
        <v>38124.398655225406</v>
      </c>
      <c r="AR37" s="268">
        <f>'02 (raw)'!E36/'02 (raw)'!D36</f>
        <v>0.35356031126970588</v>
      </c>
      <c r="AS37" s="275">
        <f>+'02 (raw)'!BA36</f>
        <v>3.541282451159772</v>
      </c>
      <c r="AT37" s="268">
        <v>0</v>
      </c>
      <c r="AU37" s="275">
        <f>+'02 (raw)'!BC36</f>
        <v>61.9</v>
      </c>
      <c r="AV37" s="275">
        <f>+'02 (raw)'!BD36</f>
        <v>6</v>
      </c>
      <c r="AW37" s="268">
        <f>+'02 (raw)'!BE36</f>
        <v>21.5</v>
      </c>
      <c r="AX37" s="280">
        <f>'02 (raw)'!BG36</f>
        <v>5.7575240504455589</v>
      </c>
      <c r="AY37" s="280">
        <f>'10 (raw)'!BH36*10</f>
        <v>6.7766666666666673</v>
      </c>
      <c r="AZ37" s="265">
        <f>+'02 (raw)'!BI36/'02 (raw)'!G36</f>
        <v>9.1993747981109E-3</v>
      </c>
      <c r="BA37" s="268">
        <f>1/('02 (raw)'!BJ36/'02 (raw)'!G36)</f>
        <v>2.2525191419810278</v>
      </c>
      <c r="BB37" s="268">
        <f>+'02 (raw)'!BJ36/'02 (raw)'!E36</f>
        <v>44.297441057883191</v>
      </c>
      <c r="BC37" s="281">
        <f>+'02 (raw)'!BK36/'02 (raw)'!BF36</f>
        <v>7.5665064781083329</v>
      </c>
      <c r="BD37" s="265">
        <f>+'02 (raw)'!BL36/'02 (raw)'!BO36</f>
        <v>0.10800208196784516</v>
      </c>
      <c r="BE37" s="268">
        <f>+'02 (raw)'!BM36</f>
        <v>12.3</v>
      </c>
      <c r="BF37" s="265">
        <f>+'02 (raw)'!BN36/'02 (raw)'!BO36</f>
        <v>4.3621724434848547E-2</v>
      </c>
      <c r="BG37" s="279">
        <f>+'02 (raw)'!BP36/('02 (raw)'!G36/1000)</f>
        <v>0.12774357566791306</v>
      </c>
      <c r="BH37" s="267">
        <f>+'02 (raw)'!BQ36</f>
        <v>3.8997214484679668</v>
      </c>
      <c r="BI37" s="267">
        <f>+'02 (raw)'!BR36</f>
        <v>0.57468291869960753</v>
      </c>
      <c r="BJ37" s="267">
        <f>+'02 (raw)'!BS36</f>
        <v>1.4984270000000002</v>
      </c>
      <c r="BK37" s="264">
        <f>+'02 (raw)'!BT36/('02 (raw)'!E36/1000)</f>
        <v>16.119986740414426</v>
      </c>
      <c r="BL37" s="268">
        <f>+'02 (raw)'!BU36</f>
        <v>12</v>
      </c>
      <c r="BM37" s="281">
        <f>+'02 (raw)'!BV36/('02 (raw)'!D36/1000)</f>
        <v>3.469609040590814</v>
      </c>
      <c r="BN37" s="264">
        <f>'02 (raw)'!BW36/('02 (raw)'!E36/1000)</f>
        <v>59.728595463804041</v>
      </c>
      <c r="BO37" s="264">
        <f>'02 (raw)'!BX36/('02 (raw)'!D36/10000)</f>
        <v>0.65509022810584172</v>
      </c>
      <c r="BP37" s="264">
        <f>+'02 (raw)'!BY36/('02 (raw)'!D36/100000)</f>
        <v>6.1180699037399098</v>
      </c>
      <c r="BQ37" s="267">
        <f>+'02 (raw)'!BZ36/('02 (raw)'!G36/1000)</f>
        <v>2.059750037527559</v>
      </c>
      <c r="BR37" s="267">
        <f>+'02 (raw)'!CA36</f>
        <v>0.13259785721862735</v>
      </c>
      <c r="BS37" s="282">
        <f>+'02 (raw)'!CB36</f>
        <v>75.495982139999995</v>
      </c>
      <c r="BT37" s="283">
        <f>+'02 (raw)'!CC36</f>
        <v>0.16349999999999998</v>
      </c>
      <c r="BU37" s="283">
        <f>+'02 (raw)'!CD36</f>
        <v>0.24066666666666667</v>
      </c>
      <c r="BV37" s="284">
        <f>+'02 (raw)'!CE36</f>
        <v>40.89</v>
      </c>
      <c r="BW37" s="284">
        <f>+'02 (raw)'!CF36</f>
        <v>57.14</v>
      </c>
      <c r="BX37" s="265">
        <f>+'02 (raw)'!CG36</f>
        <v>0.90810137106710198</v>
      </c>
      <c r="BY37" s="278">
        <f>+'02 (raw)'!CH36/('02 (raw)'!G36/1000)</f>
        <v>0</v>
      </c>
      <c r="BZ37" s="268">
        <f>+'02 (raw)'!CI36</f>
        <v>0.68339655172735592</v>
      </c>
      <c r="CA37" s="280">
        <f>+'02 (raw)'!CJ36</f>
        <v>23.306856886786669</v>
      </c>
      <c r="CB37" s="268">
        <f>+'02 (raw)'!CK36</f>
        <v>5.9</v>
      </c>
      <c r="CC37" s="265">
        <f>+'02 (raw)'!CL36/'02 (raw)'!E36</f>
        <v>0.24718911379684896</v>
      </c>
      <c r="CD37" s="265">
        <f>+'02 (raw)'!CM36</f>
        <v>1.0103413229138483E-3</v>
      </c>
      <c r="CE37" s="265">
        <f>+'02 (raw)'!CN36/'02 (raw)'!G36</f>
        <v>2.9840600582595623E-2</v>
      </c>
      <c r="CF37" s="265">
        <f>('02 (raw)'!CO36+'02 (raw)'!CP36)/'02 (raw)'!CX36</f>
        <v>0.11337713110301129</v>
      </c>
      <c r="CG37" s="268">
        <f>+'02 (raw)'!CQ36/('02 (raw)'!CX36/1000000)</f>
        <v>0.96083327773121197</v>
      </c>
      <c r="CH37" s="281">
        <f>+'02 (raw)'!CR36/('02 (raw)'!D36/1000)</f>
        <v>0.51893026653408392</v>
      </c>
      <c r="CI37" s="273">
        <f>('02 (raw)'!CS36-'01 (raw)'!CS36)/'01 (raw)'!CS36</f>
        <v>0.19754645345799823</v>
      </c>
      <c r="CJ37" s="273">
        <f>('04 (raw)'!CT36-'03 (raw)'!CT36)/'03 (raw)'!CT36</f>
        <v>0.1045144934339543</v>
      </c>
      <c r="CK37" s="285">
        <f>+'02 (raw)'!CU36/('02 (raw)'!D36/1000000)</f>
        <v>0.73711685587227826</v>
      </c>
      <c r="CL37" s="268">
        <f>+'02 (raw)'!CV36/('02 (raw)'!I36/1000)</f>
        <v>0.15093181271137143</v>
      </c>
      <c r="CM37" s="268">
        <f>+'02 (raw)'!CW36/('02 (raw)'!E36/10000)</f>
        <v>1.0007234396532494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'03 (raw)'!B5</f>
        <v>1530.6459460656174</v>
      </c>
      <c r="C6" s="265">
        <f>'03 (raw)'!C5</f>
        <v>0.26427962982695047</v>
      </c>
      <c r="D6" s="266">
        <f>+'03 (raw)'!J5/('03 (raw)'!D5/100000)</f>
        <v>1209.9784947947062</v>
      </c>
      <c r="E6" s="266">
        <f>+'03 (raw)'!K5</f>
        <v>25.55555555555561</v>
      </c>
      <c r="F6" s="267">
        <f>+'03 (raw)'!L5</f>
        <v>3.2</v>
      </c>
      <c r="G6" s="267">
        <f>+'03 (raw)'!M5</f>
        <v>2.92</v>
      </c>
      <c r="H6" s="267">
        <f>+'03 (raw)'!N5</f>
        <v>4.28</v>
      </c>
      <c r="I6" s="267">
        <f>+'03 (raw)'!O5</f>
        <v>3.29</v>
      </c>
      <c r="J6" s="267">
        <f>+'03 (raw)'!P5</f>
        <v>0.19299999999999998</v>
      </c>
      <c r="K6" s="268">
        <f>+'03 (raw)'!Q5/('03 (raw)'!E5)*100000</f>
        <v>13.883032877078598</v>
      </c>
      <c r="L6" s="268">
        <f>+'03 (raw)'!R5/('03 (raw)'!D5/100000)</f>
        <v>2.4855762013038336</v>
      </c>
      <c r="M6" s="265">
        <f>+'03 (raw)'!S5/'03 (raw)'!U5</f>
        <v>4.1621464696624748E-2</v>
      </c>
      <c r="N6" s="265">
        <f>+'03 (raw)'!T5</f>
        <v>0.20437977694497764</v>
      </c>
      <c r="O6" s="268">
        <f>'03 (raw)'!V5</f>
        <v>1</v>
      </c>
      <c r="P6" s="270">
        <f>+'03 (raw)'!X5/('03 (raw)'!F5/'03 (raw)'!W5)</f>
        <v>65.827415111111108</v>
      </c>
      <c r="Q6" s="268">
        <f>+'03 (raw)'!Y5/('03 (raw)'!I5/10000)</f>
        <v>1.217116303373464</v>
      </c>
      <c r="R6" s="271">
        <f>+'03 (raw)'!Z5</f>
        <v>4161.123600811391</v>
      </c>
      <c r="S6" s="271">
        <f>+'03 (raw)'!AA5</f>
        <v>1.5122431610942251</v>
      </c>
      <c r="T6" s="271">
        <f>+'03 (raw)'!AB5</f>
        <v>2250.1999999999998</v>
      </c>
      <c r="U6" s="271">
        <f>+'03 (raw)'!AD5</f>
        <v>0</v>
      </c>
      <c r="V6" s="271">
        <f>'03 (raw)'!AE5</f>
        <v>6</v>
      </c>
      <c r="W6" s="272">
        <f>+'03 (raw)'!AF5/'03 (raw)'!AC5</f>
        <v>0.99899766120948874</v>
      </c>
      <c r="X6" s="267">
        <f>+'03 (raw)'!AG5</f>
        <v>95.860793124230554</v>
      </c>
      <c r="Y6" s="267">
        <f>+'03 (raw)'!AH5</f>
        <v>16.0169</v>
      </c>
      <c r="Z6" s="265">
        <f>+'03 (raw)'!AI5</f>
        <v>0.19714181018688165</v>
      </c>
      <c r="AA6" s="273">
        <f>'03 (raw)'!AJ5/'03 (raw)'!AK5</f>
        <v>2.3299646163540304</v>
      </c>
      <c r="AB6" s="267">
        <f>'03 (raw)'!AL5</f>
        <v>2.0023801877703686</v>
      </c>
      <c r="AC6" s="274">
        <f>+'03 (raw)'!AM5/('03 (raw)'!D5/100000)</f>
        <v>9.2463434688502613</v>
      </c>
      <c r="AD6" s="265">
        <f>+'03 (raw)'!AN5/'03 (raw)'!E5</f>
        <v>0.37755165002416674</v>
      </c>
      <c r="AE6" s="275">
        <f>+'03 (raw)'!AO5</f>
        <v>0.61108360291366826</v>
      </c>
      <c r="AF6" s="276">
        <f>+'03 (raw)'!AP5</f>
        <v>4.0999999999999996</v>
      </c>
      <c r="AG6" s="266">
        <f>+'03 (raw)'!AQ5</f>
        <v>76.7</v>
      </c>
      <c r="AH6" s="266">
        <f>+'03 (raw)'!AR5</f>
        <v>56.9</v>
      </c>
      <c r="AI6" s="266">
        <f>+'03 (raw)'!AS5</f>
        <v>1.4117410129896285E-2</v>
      </c>
      <c r="AJ6" s="266">
        <f>+'03 (raw)'!AT5</f>
        <v>504.73</v>
      </c>
      <c r="AK6" s="265">
        <f>+'03 (raw)'!AU5/'03 (raw)'!E5</f>
        <v>7.1554179821268812E-2</v>
      </c>
      <c r="AL6" s="278">
        <f>+'03 (raw)'!AV5</f>
        <v>1.9335629039924018</v>
      </c>
      <c r="AM6" s="279">
        <f>+'03 (raw)'!AW5/'03 (raw)'!G5</f>
        <v>9.2520280723562207E-3</v>
      </c>
      <c r="AN6" s="273">
        <f>'03 (raw)'!AX5</f>
        <v>62.745075968927431</v>
      </c>
      <c r="AO6" s="279">
        <f>+'03 (raw)'!AY5</f>
        <v>2.7931962338859972E-2</v>
      </c>
      <c r="AP6" s="268">
        <f>+'03 (raw)'!AZ5</f>
        <v>28</v>
      </c>
      <c r="AQ6" s="268">
        <f>('03 (raw)'!H5*1000)/'03 (raw)'!D5</f>
        <v>76436.877975756594</v>
      </c>
      <c r="AR6" s="268">
        <f>'03 (raw)'!E5/'03 (raw)'!D5</f>
        <v>0.38671986462557778</v>
      </c>
      <c r="AS6" s="275">
        <f>+'03 (raw)'!BA5</f>
        <v>4.8848920273090579</v>
      </c>
      <c r="AT6" s="268">
        <f>+'03 (raw)'!BB5</f>
        <v>0</v>
      </c>
      <c r="AU6" s="275">
        <f>+'03 (raw)'!BC5</f>
        <v>66.599999999999994</v>
      </c>
      <c r="AV6" s="275">
        <f>+'03 (raw)'!BD5</f>
        <v>0</v>
      </c>
      <c r="AW6" s="268">
        <f>+'03 (raw)'!BE5</f>
        <v>24.08</v>
      </c>
      <c r="AX6" s="280">
        <f>'03 (raw)'!BG5</f>
        <v>11.02193614437849</v>
      </c>
      <c r="AY6" s="280">
        <f>'10 (raw)'!BH5*10</f>
        <v>7.6049999999999995</v>
      </c>
      <c r="AZ6" s="265">
        <f>+'03 (raw)'!BI5/'03 (raw)'!G5</f>
        <v>2.3002957226669965E-2</v>
      </c>
      <c r="BA6" s="268">
        <f>1/('03 (raw)'!BJ5/'03 (raw)'!G5)</f>
        <v>1.8418764987873633</v>
      </c>
      <c r="BB6" s="268">
        <f>+'03 (raw)'!BJ5/'03 (raw)'!E5</f>
        <v>107.31142268649157</v>
      </c>
      <c r="BC6" s="281">
        <f>+'03 (raw)'!BK5/'03 (raw)'!BF5</f>
        <v>4.0840162563553655</v>
      </c>
      <c r="BD6" s="265">
        <f>+'03 (raw)'!BL5/'03 (raw)'!BO5</f>
        <v>0.15028263856045762</v>
      </c>
      <c r="BE6" s="268">
        <f>+'03 (raw)'!BM5</f>
        <v>33.6</v>
      </c>
      <c r="BF6" s="265">
        <f>+'03 (raw)'!BN5/'03 (raw)'!BO5</f>
        <v>6.4864986600004504E-2</v>
      </c>
      <c r="BG6" s="279">
        <f>+'03 (raw)'!BP5/('03 (raw)'!G5/1000)</f>
        <v>0.13082223388428041</v>
      </c>
      <c r="BH6" s="267">
        <f>+'03 (raw)'!BQ5</f>
        <v>9.4700260642919201</v>
      </c>
      <c r="BI6" s="267">
        <f>+'03 (raw)'!BR5</f>
        <v>7.1511912379088418</v>
      </c>
      <c r="BJ6" s="267">
        <f>+'03 (raw)'!BS5</f>
        <v>0.97330100000000019</v>
      </c>
      <c r="BK6" s="264">
        <f>+'03 (raw)'!BT5/('03 (raw)'!E5/1000)</f>
        <v>26.930512849518209</v>
      </c>
      <c r="BL6" s="268">
        <f>+'03 (raw)'!BU5</f>
        <v>15</v>
      </c>
      <c r="BM6" s="281">
        <f>+'03 (raw)'!BV5/('03 (raw)'!D5/1000)</f>
        <v>4.6679121060486004</v>
      </c>
      <c r="BN6" s="264">
        <f>'03 (raw)'!BW5/('03 (raw)'!E5/1000)</f>
        <v>55.745518865499122</v>
      </c>
      <c r="BO6" s="264">
        <f>'03 (raw)'!BX5/('03 (raw)'!D5/10000)</f>
        <v>0.67151516012180013</v>
      </c>
      <c r="BP6" s="264">
        <f>+'03 (raw)'!BY5/('03 (raw)'!D5/100000)</f>
        <v>6.661344219494274</v>
      </c>
      <c r="BQ6" s="267">
        <f>+'03 (raw)'!BZ5/('03 (raw)'!G5/1000)</f>
        <v>19.237909893924119</v>
      </c>
      <c r="BR6" s="267">
        <f>+'03 (raw)'!CA5</f>
        <v>1.7777777777777779</v>
      </c>
      <c r="BS6" s="282">
        <f>+'03 (raw)'!CB5</f>
        <v>80.172179760000006</v>
      </c>
      <c r="BT6" s="283">
        <f>+'03 (raw)'!CC5</f>
        <v>0.1205</v>
      </c>
      <c r="BU6" s="283">
        <f>+'03 (raw)'!CD5</f>
        <v>0.13766666666666666</v>
      </c>
      <c r="BV6" s="284">
        <f>+'03 (raw)'!CE5</f>
        <v>38.67</v>
      </c>
      <c r="BW6" s="284">
        <f>+'03 (raw)'!CF5</f>
        <v>69.05</v>
      </c>
      <c r="BX6" s="265">
        <f>+'03 (raw)'!CG5</f>
        <v>0.96675380469005012</v>
      </c>
      <c r="BY6" s="278">
        <f>+'03 (raw)'!CH5/('03 (raw)'!G5/1000)</f>
        <v>0</v>
      </c>
      <c r="BZ6" s="268">
        <f>+'03 (raw)'!CI5</f>
        <v>1.9578968976984861</v>
      </c>
      <c r="CA6" s="280">
        <f>+'03 (raw)'!CJ5</f>
        <v>26.967484197417434</v>
      </c>
      <c r="CB6" s="268">
        <f>+'03 (raw)'!CK5</f>
        <v>3.9</v>
      </c>
      <c r="CC6" s="265">
        <f>+'03 (raw)'!CL5/'03 (raw)'!E5</f>
        <v>0.25242695982147451</v>
      </c>
      <c r="CD6" s="265">
        <f>+'03 (raw)'!CM5</f>
        <v>1.1449548135818259E-3</v>
      </c>
      <c r="CE6" s="265">
        <f>+'03 (raw)'!CN5/'03 (raw)'!G5</f>
        <v>2.3621408708256467E-2</v>
      </c>
      <c r="CF6" s="265">
        <f>('03 (raw)'!CO5+'03 (raw)'!CP5)/'03 (raw)'!CX5</f>
        <v>1.289219710291174</v>
      </c>
      <c r="CG6" s="268">
        <f>+'03 (raw)'!CQ5/('03 (raw)'!CX5/1000000)</f>
        <v>4.8212994260656652</v>
      </c>
      <c r="CH6" s="281">
        <f>+'03 (raw)'!CR5/('03 (raw)'!D5/1000)</f>
        <v>0.51202869746858981</v>
      </c>
      <c r="CI6" s="273">
        <f>('03 (raw)'!CS5-'02 (raw)'!CS5)/'02 (raw)'!CS5</f>
        <v>8.9241356570804925E-2</v>
      </c>
      <c r="CJ6" s="273">
        <f>('04 (raw)'!CT5-'03 (raw)'!CT5)/'03 (raw)'!CT5</f>
        <v>0.11521814136791601</v>
      </c>
      <c r="CK6" s="285">
        <f>+'03 (raw)'!CU5/('03 (raw)'!D5/1000000)</f>
        <v>5.9653828831292008</v>
      </c>
      <c r="CL6" s="268">
        <f>+'03 (raw)'!CV5/('03 (raw)'!I5/1000)</f>
        <v>1.2475442109578005</v>
      </c>
      <c r="CM6" s="268">
        <f>+'03 (raw)'!CW5/('03 (raw)'!E5/10000)</f>
        <v>1.0540821258522639</v>
      </c>
    </row>
    <row r="7" spans="1:91">
      <c r="A7" s="263" t="s">
        <v>331</v>
      </c>
      <c r="B7" s="264">
        <f>'03 (raw)'!B6</f>
        <v>3589.6262930138946</v>
      </c>
      <c r="C7" s="265">
        <f>'03 (raw)'!C6</f>
        <v>0.26278708848154647</v>
      </c>
      <c r="D7" s="266">
        <f>+'03 (raw)'!J6/('03 (raw)'!D6/100000)</f>
        <v>3317.2861597958954</v>
      </c>
      <c r="E7" s="266">
        <f>+'03 (raw)'!K6</f>
        <v>68.888888888889852</v>
      </c>
      <c r="F7" s="267">
        <f>+'03 (raw)'!L6</f>
        <v>3.19</v>
      </c>
      <c r="G7" s="267">
        <f>+'03 (raw)'!M6</f>
        <v>2.89</v>
      </c>
      <c r="H7" s="267">
        <f>+'03 (raw)'!N6</f>
        <v>3.2</v>
      </c>
      <c r="I7" s="267">
        <f>+'03 (raw)'!O6</f>
        <v>3.63</v>
      </c>
      <c r="J7" s="267">
        <f>+'03 (raw)'!P6</f>
        <v>0.47266666666666662</v>
      </c>
      <c r="K7" s="268">
        <f>+'03 (raw)'!Q6/('03 (raw)'!E6)*100000</f>
        <v>4.075062654088307</v>
      </c>
      <c r="L7" s="268">
        <f>+'03 (raw)'!R6/('03 (raw)'!D6/100000)</f>
        <v>15.665317057045907</v>
      </c>
      <c r="M7" s="265">
        <f>+'03 (raw)'!S6/'03 (raw)'!U6</f>
        <v>9.5230196558638291E-3</v>
      </c>
      <c r="N7" s="265">
        <f>+'03 (raw)'!T6</f>
        <v>0.11040769052426998</v>
      </c>
      <c r="O7" s="268">
        <f>'03 (raw)'!V6</f>
        <v>2</v>
      </c>
      <c r="P7" s="270">
        <f>+'03 (raw)'!X6/('03 (raw)'!F6/'03 (raw)'!W6)</f>
        <v>554.05659631565709</v>
      </c>
      <c r="Q7" s="268">
        <f>+'03 (raw)'!Y6/('03 (raw)'!I6/10000)</f>
        <v>2.1266688346825107</v>
      </c>
      <c r="R7" s="271">
        <f>+'03 (raw)'!Z6</f>
        <v>5580.8606646771059</v>
      </c>
      <c r="S7" s="271">
        <f>+'03 (raw)'!AA6</f>
        <v>0.62892593426890409</v>
      </c>
      <c r="T7" s="271">
        <f>+'03 (raw)'!AB6</f>
        <v>3864.6</v>
      </c>
      <c r="U7" s="271">
        <f>+'03 (raw)'!AD6</f>
        <v>1</v>
      </c>
      <c r="V7" s="271">
        <f>'03 (raw)'!AE6</f>
        <v>3</v>
      </c>
      <c r="W7" s="272">
        <f>+'03 (raw)'!AF6/'03 (raw)'!AC6</f>
        <v>0.95704035038673008</v>
      </c>
      <c r="X7" s="267">
        <f>+'03 (raw)'!AG6</f>
        <v>86.894157287542725</v>
      </c>
      <c r="Y7" s="267">
        <f>+'03 (raw)'!AH6</f>
        <v>14.494999999999999</v>
      </c>
      <c r="Z7" s="265">
        <f>+'03 (raw)'!AI6</f>
        <v>0.17308948399738733</v>
      </c>
      <c r="AA7" s="273">
        <f>'03 (raw)'!AJ6/'03 (raw)'!AK6</f>
        <v>0.55160254098117179</v>
      </c>
      <c r="AB7" s="267">
        <f>'03 (raw)'!AL6</f>
        <v>1.1697230137309611</v>
      </c>
      <c r="AC7" s="274">
        <f>+'03 (raw)'!AM6/('03 (raw)'!D6/100000)</f>
        <v>4.2786328525852255</v>
      </c>
      <c r="AD7" s="265">
        <f>+'03 (raw)'!AN6/'03 (raw)'!E6</f>
        <v>0.33728953999334405</v>
      </c>
      <c r="AE7" s="275">
        <f>+'03 (raw)'!AO6</f>
        <v>0.59206125193079151</v>
      </c>
      <c r="AF7" s="276">
        <f>+'03 (raw)'!AP6</f>
        <v>2.5</v>
      </c>
      <c r="AG7" s="266">
        <f>+'03 (raw)'!AQ6</f>
        <v>82.2</v>
      </c>
      <c r="AH7" s="266">
        <f>+'03 (raw)'!AR6</f>
        <v>57.6</v>
      </c>
      <c r="AI7" s="266">
        <f>+'03 (raw)'!AS6</f>
        <v>3.1712147148659081E-2</v>
      </c>
      <c r="AJ7" s="266">
        <f>+'03 (raw)'!AT6</f>
        <v>495.94</v>
      </c>
      <c r="AK7" s="265">
        <f>+'03 (raw)'!AU6/'03 (raw)'!E6</f>
        <v>7.7042455361084505E-2</v>
      </c>
      <c r="AL7" s="278">
        <f>+'03 (raw)'!AV6</f>
        <v>4.5222552611491977</v>
      </c>
      <c r="AM7" s="279">
        <f>+'03 (raw)'!AW6/'03 (raw)'!G6</f>
        <v>1.1539557551082762E-2</v>
      </c>
      <c r="AN7" s="273">
        <f>'03 (raw)'!AX6</f>
        <v>53.576018074612882</v>
      </c>
      <c r="AO7" s="279">
        <f>+'03 (raw)'!AY6</f>
        <v>2.4858488260963152E-3</v>
      </c>
      <c r="AP7" s="268">
        <f>+'03 (raw)'!AZ6</f>
        <v>38.700000000000003</v>
      </c>
      <c r="AQ7" s="268">
        <f>('03 (raw)'!H6*1000)/'03 (raw)'!D6</f>
        <v>74849.642264146576</v>
      </c>
      <c r="AR7" s="268">
        <f>'03 (raw)'!E6/'03 (raw)'!D6</f>
        <v>0.40643423568780057</v>
      </c>
      <c r="AS7" s="275">
        <f>+'03 (raw)'!BA6</f>
        <v>9.862811863411709</v>
      </c>
      <c r="AT7" s="268">
        <v>0</v>
      </c>
      <c r="AU7" s="275">
        <f>+'03 (raw)'!BC6</f>
        <v>36.6</v>
      </c>
      <c r="AV7" s="275">
        <f>+'03 (raw)'!BD6</f>
        <v>42.9</v>
      </c>
      <c r="AW7" s="268">
        <f>+'03 (raw)'!BE6</f>
        <v>32.06</v>
      </c>
      <c r="AX7" s="280">
        <f>'03 (raw)'!BG6</f>
        <v>26.643713994742786</v>
      </c>
      <c r="AY7" s="280">
        <f>'10 (raw)'!BH6*10</f>
        <v>7.7633333333333336</v>
      </c>
      <c r="AZ7" s="265">
        <f>+'03 (raw)'!BI6/'03 (raw)'!G6</f>
        <v>2.9227675060001981E-2</v>
      </c>
      <c r="BA7" s="268">
        <f>1/('03 (raw)'!BJ6/'03 (raw)'!G6)</f>
        <v>2.4115531073089835</v>
      </c>
      <c r="BB7" s="268">
        <f>+'03 (raw)'!BJ6/'03 (raw)'!E6</f>
        <v>76.366452288254521</v>
      </c>
      <c r="BC7" s="281">
        <f>+'03 (raw)'!BK6/'03 (raw)'!BF6</f>
        <v>4.0344977820601384</v>
      </c>
      <c r="BD7" s="265">
        <f>+'03 (raw)'!BL6/'03 (raw)'!BO6</f>
        <v>0.20742936958520553</v>
      </c>
      <c r="BE7" s="268">
        <f>+'03 (raw)'!BM6</f>
        <v>46.9</v>
      </c>
      <c r="BF7" s="265">
        <f>+'03 (raw)'!BN6/'03 (raw)'!BO6</f>
        <v>0.11019981672120664</v>
      </c>
      <c r="BG7" s="279">
        <f>+'03 (raw)'!BP6/('03 (raw)'!G6/1000)</f>
        <v>0.14233854790814912</v>
      </c>
      <c r="BH7" s="267">
        <f>+'03 (raw)'!BQ6</f>
        <v>14.109419991772935</v>
      </c>
      <c r="BI7" s="267">
        <f>+'03 (raw)'!BR6</f>
        <v>5.2908172080522933</v>
      </c>
      <c r="BJ7" s="267">
        <f>+'03 (raw)'!BS6</f>
        <v>18639.400946000002</v>
      </c>
      <c r="BK7" s="264">
        <f>+'03 (raw)'!BT6/('03 (raw)'!E6/1000)</f>
        <v>46.218851239837811</v>
      </c>
      <c r="BL7" s="268">
        <f>+'03 (raw)'!BU6</f>
        <v>46</v>
      </c>
      <c r="BM7" s="281">
        <f>+'03 (raw)'!BV6/('03 (raw)'!D6/1000)</f>
        <v>4.677511850777849</v>
      </c>
      <c r="BN7" s="264">
        <f>'03 (raw)'!BW6/('03 (raw)'!E6/1000)</f>
        <v>26.089739671414115</v>
      </c>
      <c r="BO7" s="264">
        <f>'03 (raw)'!BX6/('03 (raw)'!D6/10000)</f>
        <v>8.670547437176529E-2</v>
      </c>
      <c r="BP7" s="264">
        <f>+'03 (raw)'!BY6/('03 (raw)'!D6/100000)</f>
        <v>8.591770808820332</v>
      </c>
      <c r="BQ7" s="267">
        <f>+'03 (raw)'!BZ6/('03 (raw)'!G6/1000)</f>
        <v>5.8249595457101488</v>
      </c>
      <c r="BR7" s="267">
        <f>+'03 (raw)'!CA6</f>
        <v>0.69885108880999636</v>
      </c>
      <c r="BS7" s="282">
        <f>+'03 (raw)'!CB6</f>
        <v>56.054464289999999</v>
      </c>
      <c r="BT7" s="283">
        <f>+'03 (raw)'!CC6</f>
        <v>0.48249999999999998</v>
      </c>
      <c r="BU7" s="283">
        <f>+'03 (raw)'!CD6</f>
        <v>0.52799999999999991</v>
      </c>
      <c r="BV7" s="284">
        <f>+'03 (raw)'!CE6</f>
        <v>36.44</v>
      </c>
      <c r="BW7" s="284">
        <f>+'03 (raw)'!CF6</f>
        <v>59.52</v>
      </c>
      <c r="BX7" s="265">
        <f>+'03 (raw)'!CG6</f>
        <v>0.88015522310961702</v>
      </c>
      <c r="BY7" s="278">
        <f>+'03 (raw)'!CH6/('03 (raw)'!G6/1000)</f>
        <v>0</v>
      </c>
      <c r="BZ7" s="268">
        <f>+'03 (raw)'!CI6</f>
        <v>0.20042515691122501</v>
      </c>
      <c r="CA7" s="280">
        <f>+'03 (raw)'!CJ6</f>
        <v>0</v>
      </c>
      <c r="CB7" s="268">
        <f>+'03 (raw)'!CK6</f>
        <v>6</v>
      </c>
      <c r="CC7" s="265">
        <f>+'03 (raw)'!CL6/'03 (raw)'!E6</f>
        <v>0.20730353104178978</v>
      </c>
      <c r="CD7" s="265">
        <f>+'03 (raw)'!CM6</f>
        <v>5.0969154683251909E-2</v>
      </c>
      <c r="CE7" s="265">
        <f>+'03 (raw)'!CN6/'03 (raw)'!G6</f>
        <v>4.0586913776251565E-2</v>
      </c>
      <c r="CF7" s="265">
        <f>('03 (raw)'!CO6+'03 (raw)'!CP6)/'03 (raw)'!CX6</f>
        <v>2.1121903837293505</v>
      </c>
      <c r="CG7" s="268">
        <f>+'03 (raw)'!CQ6/('03 (raw)'!CX6/1000000)</f>
        <v>38.576821634846219</v>
      </c>
      <c r="CH7" s="281">
        <f>+'03 (raw)'!CR6/('03 (raw)'!D6/1000)</f>
        <v>0.33676981162283715</v>
      </c>
      <c r="CI7" s="273">
        <f>('03 (raw)'!CS6-'02 (raw)'!CS6)/'02 (raw)'!CS6</f>
        <v>9.2947397596262235E-2</v>
      </c>
      <c r="CJ7" s="273">
        <f>('04 (raw)'!CT6-'03 (raw)'!CT6)/'03 (raw)'!CT6</f>
        <v>0.12702611291716856</v>
      </c>
      <c r="CK7" s="285">
        <f>+'03 (raw)'!CU6/('03 (raw)'!D6/1000000)</f>
        <v>0</v>
      </c>
      <c r="CL7" s="268">
        <f>+'03 (raw)'!CV6/('03 (raw)'!I6/1000)</f>
        <v>2.3393357181507617</v>
      </c>
      <c r="CM7" s="268">
        <f>+'03 (raw)'!CW6/('03 (raw)'!E6/10000)</f>
        <v>2.512955303354456</v>
      </c>
    </row>
    <row r="8" spans="1:91">
      <c r="A8" s="263" t="s">
        <v>218</v>
      </c>
      <c r="B8" s="264">
        <f>'03 (raw)'!B7</f>
        <v>740.45147857566906</v>
      </c>
      <c r="C8" s="265">
        <f>'03 (raw)'!C7</f>
        <v>0.26620819408985696</v>
      </c>
      <c r="D8" s="266">
        <f>+'03 (raw)'!J7/('03 (raw)'!D7/100000)</f>
        <v>2874.0786200965081</v>
      </c>
      <c r="E8" s="266">
        <f>+'03 (raw)'!K7</f>
        <v>24.444444444444244</v>
      </c>
      <c r="F8" s="267">
        <f>+'03 (raw)'!L7</f>
        <v>2.4</v>
      </c>
      <c r="G8" s="267">
        <f>+'03 (raw)'!M7</f>
        <v>2.44</v>
      </c>
      <c r="H8" s="267">
        <f>+'03 (raw)'!N7</f>
        <v>3.12</v>
      </c>
      <c r="I8" s="267">
        <f>+'03 (raw)'!O7</f>
        <v>2.72</v>
      </c>
      <c r="J8" s="267">
        <f>+'03 (raw)'!P7</f>
        <v>0.67666666666666664</v>
      </c>
      <c r="K8" s="268">
        <f>+'03 (raw)'!Q7/('03 (raw)'!E7)*100000</f>
        <v>16.549844236760123</v>
      </c>
      <c r="L8" s="268">
        <f>+'03 (raw)'!R7/('03 (raw)'!D7/100000)</f>
        <v>5.4024034212340384</v>
      </c>
      <c r="M8" s="265">
        <f>+'03 (raw)'!S7/'03 (raw)'!U7</f>
        <v>8.4650057059676312E-4</v>
      </c>
      <c r="N8" s="265">
        <f>+'03 (raw)'!T7</f>
        <v>0.11040769052426998</v>
      </c>
      <c r="O8" s="268">
        <f>'03 (raw)'!V7</f>
        <v>3</v>
      </c>
      <c r="P8" s="270">
        <f>+'03 (raw)'!X7/('03 (raw)'!F7/'03 (raw)'!W7)</f>
        <v>298.32744614094645</v>
      </c>
      <c r="Q8" s="268">
        <f>+'03 (raw)'!Y7/('03 (raw)'!I7/10000)</f>
        <v>1.7520527112458901</v>
      </c>
      <c r="R8" s="271">
        <f>+'03 (raw)'!Z7</f>
        <v>6245.5245213601856</v>
      </c>
      <c r="S8" s="271">
        <f>+'03 (raw)'!AA7</f>
        <v>0.67947708793886064</v>
      </c>
      <c r="T8" s="271">
        <f>+'03 (raw)'!AB7</f>
        <v>796.5</v>
      </c>
      <c r="U8" s="271">
        <f>+'03 (raw)'!AD7</f>
        <v>0.5</v>
      </c>
      <c r="V8" s="271">
        <f>'03 (raw)'!AE7</f>
        <v>9</v>
      </c>
      <c r="W8" s="272">
        <f>+'03 (raw)'!AF7/'03 (raw)'!AC7</f>
        <v>0.78182425659873034</v>
      </c>
      <c r="X8" s="267">
        <f>+'03 (raw)'!AG7</f>
        <v>86.603223042442096</v>
      </c>
      <c r="Y8" s="267">
        <f>+'03 (raw)'!AH7</f>
        <v>14.821099999999999</v>
      </c>
      <c r="Z8" s="265">
        <f>+'03 (raw)'!AI7</f>
        <v>0.19567966280295046</v>
      </c>
      <c r="AA8" s="273">
        <f>'03 (raw)'!AJ7/'03 (raw)'!AK7</f>
        <v>0.96202297575295292</v>
      </c>
      <c r="AB8" s="267">
        <f>'03 (raw)'!AL7</f>
        <v>2.3684136598690024</v>
      </c>
      <c r="AC8" s="274">
        <f>+'03 (raw)'!AM7/('03 (raw)'!D7/100000)</f>
        <v>7.3472686528782916</v>
      </c>
      <c r="AD8" s="265">
        <f>+'03 (raw)'!AN7/'03 (raw)'!E7</f>
        <v>0.3598568925233645</v>
      </c>
      <c r="AE8" s="275">
        <f>+'03 (raw)'!AO7</f>
        <v>0.56443937546702327</v>
      </c>
      <c r="AF8" s="276">
        <f>+'03 (raw)'!AP7</f>
        <v>3.7</v>
      </c>
      <c r="AG8" s="266">
        <f>+'03 (raw)'!AQ7</f>
        <v>82.9</v>
      </c>
      <c r="AH8" s="266">
        <f>+'03 (raw)'!AR7</f>
        <v>57.7</v>
      </c>
      <c r="AI8" s="266">
        <f>+'03 (raw)'!AS7</f>
        <v>5.927566878125734E-3</v>
      </c>
      <c r="AJ8" s="266">
        <f>+'03 (raw)'!AT7</f>
        <v>509.25</v>
      </c>
      <c r="AK8" s="265">
        <f>+'03 (raw)'!AU7/'03 (raw)'!E7</f>
        <v>8.474007009345795E-2</v>
      </c>
      <c r="AL8" s="278">
        <f>+'03 (raw)'!AV7</f>
        <v>12.245979506825396</v>
      </c>
      <c r="AM8" s="279">
        <f>+'03 (raw)'!AW7/'03 (raw)'!G7</f>
        <v>1.5737638275790319E-2</v>
      </c>
      <c r="AN8" s="273">
        <f>'03 (raw)'!AX7</f>
        <v>50.963886328870991</v>
      </c>
      <c r="AO8" s="279">
        <f>+'03 (raw)'!AY7</f>
        <v>3.3441676410113752E-2</v>
      </c>
      <c r="AP8" s="268">
        <f>+'03 (raw)'!AZ7</f>
        <v>40.200000000000003</v>
      </c>
      <c r="AQ8" s="268">
        <f>('03 (raw)'!H7*1000)/'03 (raw)'!D7</f>
        <v>82771.473578863428</v>
      </c>
      <c r="AR8" s="268">
        <f>'03 (raw)'!E7/'03 (raw)'!D7</f>
        <v>0.44394790354332836</v>
      </c>
      <c r="AS8" s="275">
        <f>+'03 (raw)'!BA7</f>
        <v>6.2314687386117651</v>
      </c>
      <c r="AT8" s="268">
        <v>0</v>
      </c>
      <c r="AU8" s="275">
        <f>+'03 (raw)'!BC7</f>
        <v>66.900000000000006</v>
      </c>
      <c r="AV8" s="275">
        <f>+'03 (raw)'!BD7</f>
        <v>57.7</v>
      </c>
      <c r="AW8" s="268">
        <f>+'03 (raw)'!BE7</f>
        <v>32.450000000000003</v>
      </c>
      <c r="AX8" s="280">
        <f>'03 (raw)'!BG7</f>
        <v>53.087973863662356</v>
      </c>
      <c r="AY8" s="280">
        <f>'10 (raw)'!BH7*10</f>
        <v>7.9649999999999999</v>
      </c>
      <c r="AZ8" s="265">
        <f>+'03 (raw)'!BI7/'03 (raw)'!G7</f>
        <v>2.8766896361826666E-2</v>
      </c>
      <c r="BA8" s="268">
        <f>1/('03 (raw)'!BJ7/'03 (raw)'!G7)</f>
        <v>2.1602601846198866</v>
      </c>
      <c r="BB8" s="268">
        <f>+'03 (raw)'!BJ7/'03 (raw)'!E7</f>
        <v>86.306323530929632</v>
      </c>
      <c r="BC8" s="281">
        <f>+'03 (raw)'!BK7/'03 (raw)'!BF7</f>
        <v>0.84212939175963997</v>
      </c>
      <c r="BD8" s="265">
        <f>+'03 (raw)'!BL7/'03 (raw)'!BO7</f>
        <v>0.18233436980603912</v>
      </c>
      <c r="BE8" s="268">
        <f>+'03 (raw)'!BM7</f>
        <v>43.5</v>
      </c>
      <c r="BF8" s="265">
        <f>+'03 (raw)'!BN7/'03 (raw)'!BO7</f>
        <v>0.13050808369185746</v>
      </c>
      <c r="BG8" s="279">
        <f>+'03 (raw)'!BP7/('03 (raw)'!G7/1000)</f>
        <v>0.13952790487340913</v>
      </c>
      <c r="BH8" s="267">
        <f>+'03 (raw)'!BQ7</f>
        <v>3.9481105470953191</v>
      </c>
      <c r="BI8" s="267">
        <f>+'03 (raw)'!BR7</f>
        <v>4.6534714897313396</v>
      </c>
      <c r="BJ8" s="267">
        <f>+'03 (raw)'!BS7</f>
        <v>12780.778824999999</v>
      </c>
      <c r="BK8" s="264">
        <f>+'03 (raw)'!BT7/('03 (raw)'!E7/1000)</f>
        <v>258.26031931464172</v>
      </c>
      <c r="BL8" s="268">
        <f>+'03 (raw)'!BU7</f>
        <v>40</v>
      </c>
      <c r="BM8" s="281">
        <f>+'03 (raw)'!BV7/('03 (raw)'!D7/1000)</f>
        <v>13.672402578459105</v>
      </c>
      <c r="BN8" s="264">
        <f>'03 (raw)'!BW7/('03 (raw)'!E7/1000)</f>
        <v>30.539330218068535</v>
      </c>
      <c r="BO8" s="264">
        <f>'03 (raw)'!BX7/('03 (raw)'!D7/10000)</f>
        <v>1.8234719416231169</v>
      </c>
      <c r="BP8" s="264">
        <f>+'03 (raw)'!BY7/('03 (raw)'!D7/100000)</f>
        <v>12.101383663564246</v>
      </c>
      <c r="BQ8" s="267">
        <f>+'03 (raw)'!BZ7/('03 (raw)'!G7/1000)</f>
        <v>5.9370162072733468</v>
      </c>
      <c r="BR8" s="267">
        <f>+'03 (raw)'!CA7</f>
        <v>0.67619652975940925</v>
      </c>
      <c r="BS8" s="282">
        <f>+'03 (raw)'!CB7</f>
        <v>51.394196430000001</v>
      </c>
      <c r="BT8" s="283">
        <f>+'03 (raw)'!CC7</f>
        <v>0.33599999999999997</v>
      </c>
      <c r="BU8" s="283">
        <f>+'03 (raw)'!CD7</f>
        <v>0.65466666666666662</v>
      </c>
      <c r="BV8" s="284">
        <f>+'03 (raw)'!CE7</f>
        <v>21.59</v>
      </c>
      <c r="BW8" s="284">
        <f>+'03 (raw)'!CF7</f>
        <v>0</v>
      </c>
      <c r="BX8" s="265">
        <f>+'03 (raw)'!CG7</f>
        <v>0.90575508028807727</v>
      </c>
      <c r="BY8" s="278">
        <f>+'03 (raw)'!CH7/('03 (raw)'!G7/1000)</f>
        <v>0</v>
      </c>
      <c r="BZ8" s="268">
        <f>+'03 (raw)'!CI7</f>
        <v>0.43493079352916658</v>
      </c>
      <c r="CA8" s="280">
        <f>+'03 (raw)'!CJ7</f>
        <v>0</v>
      </c>
      <c r="CB8" s="268">
        <f>+'03 (raw)'!CK7</f>
        <v>2.2999999999999998</v>
      </c>
      <c r="CC8" s="265">
        <f>+'03 (raw)'!CL7/'03 (raw)'!E7</f>
        <v>0.17544781931464173</v>
      </c>
      <c r="CD8" s="265">
        <f>+'03 (raw)'!CM7</f>
        <v>9.6986151972524789E-2</v>
      </c>
      <c r="CE8" s="265">
        <f>+'03 (raw)'!CN7/'03 (raw)'!G7</f>
        <v>0.10986282661135731</v>
      </c>
      <c r="CF8" s="265">
        <f>('03 (raw)'!CO7+'03 (raw)'!CP7)/'03 (raw)'!CX7</f>
        <v>7.5783639742081035E-2</v>
      </c>
      <c r="CG8" s="268">
        <f>+'03 (raw)'!CQ7/('03 (raw)'!CX7/1000000)</f>
        <v>29.990491520352688</v>
      </c>
      <c r="CH8" s="281">
        <f>+'03 (raw)'!CR7/('03 (raw)'!D7/1000)</f>
        <v>0.47757246243708901</v>
      </c>
      <c r="CI8" s="273">
        <f>('03 (raw)'!CS7-'02 (raw)'!CS7)/'02 (raw)'!CS7</f>
        <v>0.14702635441292919</v>
      </c>
      <c r="CJ8" s="273">
        <f>('04 (raw)'!CT7-'03 (raw)'!CT7)/'03 (raw)'!CT7</f>
        <v>0.16093726411128825</v>
      </c>
      <c r="CK8" s="285">
        <f>+'03 (raw)'!CU7/('03 (raw)'!D7/1000000)</f>
        <v>15.12672957945531</v>
      </c>
      <c r="CL8" s="268">
        <f>+'03 (raw)'!CV7/('03 (raw)'!I7/1000)</f>
        <v>0.75922284153988573</v>
      </c>
      <c r="CM8" s="268">
        <f>+'03 (raw)'!CW7/('03 (raw)'!E7/10000)</f>
        <v>6.2792056074766354</v>
      </c>
    </row>
    <row r="9" spans="1:91">
      <c r="A9" s="263" t="s">
        <v>219</v>
      </c>
      <c r="B9" s="264">
        <f>'03 (raw)'!B8</f>
        <v>1382.0061063384896</v>
      </c>
      <c r="C9" s="265">
        <f>'03 (raw)'!C8</f>
        <v>0.24097493757776767</v>
      </c>
      <c r="D9" s="266">
        <f>+'03 (raw)'!J8/('03 (raw)'!D8/100000)</f>
        <v>303.50832478008391</v>
      </c>
      <c r="E9" s="266">
        <f>+'03 (raw)'!K8</f>
        <v>41.111111111110958</v>
      </c>
      <c r="F9" s="267">
        <f>+'03 (raw)'!L8</f>
        <v>3.43</v>
      </c>
      <c r="G9" s="267">
        <f>+'03 (raw)'!M8</f>
        <v>2.74</v>
      </c>
      <c r="H9" s="267">
        <f>+'03 (raw)'!N8</f>
        <v>3.96</v>
      </c>
      <c r="I9" s="267">
        <f>+'03 (raw)'!O8</f>
        <v>3.16</v>
      </c>
      <c r="J9" s="267">
        <f>+'03 (raw)'!P8</f>
        <v>0.31133333333333341</v>
      </c>
      <c r="K9" s="268">
        <f>+'03 (raw)'!Q8/('03 (raw)'!E8)*100000</f>
        <v>16.676683165045674</v>
      </c>
      <c r="L9" s="268">
        <f>+'03 (raw)'!R8/('03 (raw)'!D8/100000)</f>
        <v>6.0619002679635461</v>
      </c>
      <c r="M9" s="265">
        <f>+'03 (raw)'!S8/'03 (raw)'!U8</f>
        <v>1.4024694904310137E-3</v>
      </c>
      <c r="N9" s="265">
        <f>+'03 (raw)'!T8</f>
        <v>0.32795233152605302</v>
      </c>
      <c r="O9" s="268">
        <f>'03 (raw)'!V8</f>
        <v>48</v>
      </c>
      <c r="P9" s="270">
        <f>+'03 (raw)'!X8/('03 (raw)'!F8/'03 (raw)'!W8)</f>
        <v>198.72294939976095</v>
      </c>
      <c r="Q9" s="268">
        <f>+'03 (raw)'!Y8/('03 (raw)'!I8/10000)</f>
        <v>19.50917033513614</v>
      </c>
      <c r="R9" s="271">
        <f>+'03 (raw)'!Z8</f>
        <v>2211.675872642646</v>
      </c>
      <c r="S9" s="271">
        <f>+'03 (raw)'!AA8</f>
        <v>2.3816328474802318E-4</v>
      </c>
      <c r="T9" s="271">
        <f>+'03 (raw)'!AB8</f>
        <v>45.5</v>
      </c>
      <c r="U9" s="271">
        <f>+'03 (raw)'!AD8</f>
        <v>0.5</v>
      </c>
      <c r="V9" s="271">
        <f>'03 (raw)'!AE8</f>
        <v>6</v>
      </c>
      <c r="W9" s="272">
        <f>+'03 (raw)'!AF8/'03 (raw)'!AC8</f>
        <v>0.29934043632673768</v>
      </c>
      <c r="X9" s="267">
        <f>+'03 (raw)'!AG8</f>
        <v>73.185458943342084</v>
      </c>
      <c r="Y9" s="267">
        <f>+'03 (raw)'!AH8</f>
        <v>19.0745</v>
      </c>
      <c r="Z9" s="265">
        <f>+'03 (raw)'!AI8</f>
        <v>0.27754292123199031</v>
      </c>
      <c r="AA9" s="273">
        <f>'03 (raw)'!AJ8/'03 (raw)'!AK8</f>
        <v>2.1226710016256094</v>
      </c>
      <c r="AB9" s="267">
        <f>'03 (raw)'!AL8</f>
        <v>2.1809063918605212</v>
      </c>
      <c r="AC9" s="274">
        <f>+'03 (raw)'!AM8/('03 (raw)'!D8/100000)</f>
        <v>8.128457177496573</v>
      </c>
      <c r="AD9" s="265">
        <f>+'03 (raw)'!AN8/'03 (raw)'!E8</f>
        <v>0.35757325941052642</v>
      </c>
      <c r="AE9" s="275">
        <f>+'03 (raw)'!AO8</f>
        <v>0.53541570897644664</v>
      </c>
      <c r="AF9" s="276">
        <f>+'03 (raw)'!AP8</f>
        <v>10.1</v>
      </c>
      <c r="AG9" s="266">
        <f>+'03 (raw)'!AQ8</f>
        <v>75.099999999999994</v>
      </c>
      <c r="AH9" s="266">
        <f>+'03 (raw)'!AR8</f>
        <v>58.1</v>
      </c>
      <c r="AI9" s="266">
        <f>+'03 (raw)'!AS8</f>
        <v>5.4308058940019466E-3</v>
      </c>
      <c r="AJ9" s="266">
        <f>+'03 (raw)'!AT8</f>
        <v>496.65</v>
      </c>
      <c r="AK9" s="265">
        <f>+'03 (raw)'!AU8/'03 (raw)'!E8</f>
        <v>6.8053453489359955E-2</v>
      </c>
      <c r="AL9" s="278">
        <f>+'03 (raw)'!AV8</f>
        <v>2.0714185959432037</v>
      </c>
      <c r="AM9" s="279">
        <f>+'03 (raw)'!AW8/'03 (raw)'!G8</f>
        <v>0</v>
      </c>
      <c r="AN9" s="273">
        <f>'03 (raw)'!AX8</f>
        <v>58.863334554688841</v>
      </c>
      <c r="AO9" s="279">
        <f>+'03 (raw)'!AY8</f>
        <v>4.425824256542743E-2</v>
      </c>
      <c r="AP9" s="268">
        <f>+'03 (raw)'!AZ8</f>
        <v>0</v>
      </c>
      <c r="AQ9" s="268">
        <f>('03 (raw)'!H8*1000)/'03 (raw)'!D8</f>
        <v>483337.67370952753</v>
      </c>
      <c r="AR9" s="268">
        <f>'03 (raw)'!E8/'03 (raw)'!D8</f>
        <v>0.43784692324118785</v>
      </c>
      <c r="AS9" s="275">
        <f>+'03 (raw)'!BA8</f>
        <v>0</v>
      </c>
      <c r="AT9" s="268">
        <v>0</v>
      </c>
      <c r="AU9" s="275">
        <f>+'03 (raw)'!BC8</f>
        <v>60.2</v>
      </c>
      <c r="AV9" s="275">
        <f>+'03 (raw)'!BD8</f>
        <v>0.2</v>
      </c>
      <c r="AW9" s="268">
        <f>+'03 (raw)'!BE8</f>
        <v>20.96</v>
      </c>
      <c r="AX9" s="280">
        <f>'03 (raw)'!BG8</f>
        <v>4.5908042062259637</v>
      </c>
      <c r="AY9" s="280">
        <f>'10 (raw)'!BH8*10</f>
        <v>6.9733333333333336</v>
      </c>
      <c r="AZ9" s="265">
        <f>+'03 (raw)'!BI8/'03 (raw)'!G8</f>
        <v>1.511282870002294E-3</v>
      </c>
      <c r="BA9" s="268">
        <f>1/('03 (raw)'!BJ8/'03 (raw)'!G8)</f>
        <v>4.3166002142418884</v>
      </c>
      <c r="BB9" s="268">
        <f>+'03 (raw)'!BJ8/'03 (raw)'!E8</f>
        <v>255.73284920465449</v>
      </c>
      <c r="BC9" s="281">
        <f>+'03 (raw)'!BK8/'03 (raw)'!BF8</f>
        <v>1.9452795753695837</v>
      </c>
      <c r="BD9" s="265">
        <f>+'03 (raw)'!BL8/'03 (raw)'!BO8</f>
        <v>0.19813172875898374</v>
      </c>
      <c r="BE9" s="268">
        <f>+'03 (raw)'!BM8</f>
        <v>16.5</v>
      </c>
      <c r="BF9" s="265">
        <f>+'03 (raw)'!BN8/'03 (raw)'!BO8</f>
        <v>4.9845662031701543E-2</v>
      </c>
      <c r="BG9" s="279">
        <f>+'03 (raw)'!BP8/('03 (raw)'!G8/1000)</f>
        <v>1.3640356640239465E-2</v>
      </c>
      <c r="BH9" s="267">
        <f>+'03 (raw)'!BQ8</f>
        <v>1.561216105176664</v>
      </c>
      <c r="BI9" s="267">
        <f>+'03 (raw)'!BR8</f>
        <v>4.7142237559163513</v>
      </c>
      <c r="BJ9" s="267">
        <f>+'03 (raw)'!BS8</f>
        <v>48069.702471999997</v>
      </c>
      <c r="BK9" s="264">
        <f>+'03 (raw)'!BT8/('03 (raw)'!E8/1000)</f>
        <v>123.95810062018381</v>
      </c>
      <c r="BL9" s="268">
        <f>+'03 (raw)'!BU8</f>
        <v>13</v>
      </c>
      <c r="BM9" s="281">
        <f>+'03 (raw)'!BV8/('03 (raw)'!D8/1000)</f>
        <v>3.6605611390861683</v>
      </c>
      <c r="BN9" s="264">
        <f>'03 (raw)'!BW8/('03 (raw)'!E8/1000)</f>
        <v>11.739755639393472</v>
      </c>
      <c r="BO9" s="264">
        <f>'03 (raw)'!BX8/('03 (raw)'!D8/10000)</f>
        <v>0.88979304566031037</v>
      </c>
      <c r="BP9" s="264">
        <f>+'03 (raw)'!BY8/('03 (raw)'!D8/100000)</f>
        <v>6.8885230317767565</v>
      </c>
      <c r="BQ9" s="267">
        <f>+'03 (raw)'!BZ8/('03 (raw)'!G8/1000)</f>
        <v>0.5323801850163693</v>
      </c>
      <c r="BR9" s="267">
        <f>+'03 (raw)'!CA8</f>
        <v>0.34645832972439239</v>
      </c>
      <c r="BS9" s="282">
        <f>+'03 (raw)'!CB8</f>
        <v>71.668898810000002</v>
      </c>
      <c r="BT9" s="283">
        <f>+'03 (raw)'!CC8</f>
        <v>0.18925</v>
      </c>
      <c r="BU9" s="283">
        <f>+'03 (raw)'!CD8</f>
        <v>0.11466666666666665</v>
      </c>
      <c r="BV9" s="284">
        <f>+'03 (raw)'!CE8</f>
        <v>31.94</v>
      </c>
      <c r="BW9" s="284">
        <f>+'03 (raw)'!CF8</f>
        <v>57.14</v>
      </c>
      <c r="BX9" s="265">
        <f>+'03 (raw)'!CG8</f>
        <v>0.85464236878740718</v>
      </c>
      <c r="BY9" s="278">
        <f>AVERAGE(BY6:BY8,BY12,BY13,BY15,BY17:BY24,BY31,BY34,BY36,BY37)</f>
        <v>35.230090756087833</v>
      </c>
      <c r="BZ9" s="268">
        <f>+'03 (raw)'!CI8</f>
        <v>0.24367476761197079</v>
      </c>
      <c r="CA9" s="280">
        <f>+'03 (raw)'!CJ8</f>
        <v>0</v>
      </c>
      <c r="CB9" s="268">
        <f>+'03 (raw)'!CK8</f>
        <v>5.7</v>
      </c>
      <c r="CC9" s="265">
        <f>+'03 (raw)'!CL8/'03 (raw)'!E8</f>
        <v>0.2609428933730637</v>
      </c>
      <c r="CD9" s="265">
        <f>+'03 (raw)'!CM8</f>
        <v>1.6120775038791584E-3</v>
      </c>
      <c r="CE9" s="265">
        <f>+'03 (raw)'!CN8/'03 (raw)'!G8</f>
        <v>6.9160521257716195E-3</v>
      </c>
      <c r="CF9" s="265">
        <f>('03 (raw)'!CO8+'03 (raw)'!CP8)/'03 (raw)'!CX8</f>
        <v>4.2648905278140463E-2</v>
      </c>
      <c r="CG9" s="268">
        <f>+'03 (raw)'!CQ8/('03 (raw)'!CX8/1000000)</f>
        <v>2.3323393296380823</v>
      </c>
      <c r="CH9" s="281">
        <f>+'03 (raw)'!CR8/('03 (raw)'!D8/1000)</f>
        <v>8.4039980987676427E-2</v>
      </c>
      <c r="CI9" s="273">
        <f>('03 (raw)'!CS8-'02 (raw)'!CS8)/'02 (raw)'!CS8</f>
        <v>0.19097378686561806</v>
      </c>
      <c r="CJ9" s="273">
        <f>('04 (raw)'!CT8-'03 (raw)'!CT8)/'03 (raw)'!CT8</f>
        <v>0.11827968784649891</v>
      </c>
      <c r="CK9" s="285">
        <f>+'03 (raw)'!CU8/('03 (raw)'!D8/1000000)</f>
        <v>0</v>
      </c>
      <c r="CL9" s="268">
        <f>+'03 (raw)'!CV8/('03 (raw)'!I8/1000)</f>
        <v>1.2703645799623533</v>
      </c>
      <c r="CM9" s="268">
        <f>+'03 (raw)'!CW8/('03 (raw)'!E8/10000)</f>
        <v>0.62930879868096878</v>
      </c>
    </row>
    <row r="10" spans="1:91">
      <c r="A10" s="263" t="s">
        <v>220</v>
      </c>
      <c r="B10" s="264">
        <f>'03 (raw)'!B9</f>
        <v>2137.5476436145987</v>
      </c>
      <c r="C10" s="265">
        <f>'03 (raw)'!C9</f>
        <v>0.14532916787870218</v>
      </c>
      <c r="D10" s="266">
        <f>+'03 (raw)'!J9/('03 (raw)'!D9/100000)</f>
        <v>831.34657762882443</v>
      </c>
      <c r="E10" s="266">
        <f>+'03 (raw)'!K9</f>
        <v>59.999999999999396</v>
      </c>
      <c r="F10" s="267">
        <f>+'03 (raw)'!L9</f>
        <v>2.98</v>
      </c>
      <c r="G10" s="267">
        <f>+'03 (raw)'!M9</f>
        <v>2.2799999999999998</v>
      </c>
      <c r="H10" s="267">
        <f>+'03 (raw)'!N9</f>
        <v>3.13</v>
      </c>
      <c r="I10" s="267">
        <f>+'03 (raw)'!O9</f>
        <v>0.59</v>
      </c>
      <c r="J10" s="267">
        <f>+'03 (raw)'!P9</f>
        <v>0.37566666666666665</v>
      </c>
      <c r="K10" s="268">
        <f>+'03 (raw)'!Q9/('03 (raw)'!E9)*100000</f>
        <v>7.2599975962697041</v>
      </c>
      <c r="L10" s="268">
        <f>+'03 (raw)'!R9/('03 (raw)'!D9/100000)</f>
        <v>10.573223871427688</v>
      </c>
      <c r="M10" s="265">
        <f>+'03 (raw)'!S9/'03 (raw)'!U9</f>
        <v>2.0603085877670202E-3</v>
      </c>
      <c r="N10" s="265">
        <f>+'03 (raw)'!T9</f>
        <v>0.3279523315260533</v>
      </c>
      <c r="O10" s="268">
        <f>'03 (raw)'!V9</f>
        <v>20</v>
      </c>
      <c r="P10" s="270">
        <f>+'03 (raw)'!X9/('03 (raw)'!F9/'03 (raw)'!W9)</f>
        <v>418.1639622154965</v>
      </c>
      <c r="Q10" s="268">
        <f>+'03 (raw)'!Y9/('03 (raw)'!I9/10000)</f>
        <v>0.60594942740784885</v>
      </c>
      <c r="R10" s="271">
        <f>+'03 (raw)'!Z9</f>
        <v>37213.764177102879</v>
      </c>
      <c r="S10" s="271">
        <f>+'03 (raw)'!AA9</f>
        <v>2.6262621760648537E-2</v>
      </c>
      <c r="T10" s="271">
        <f>+'03 (raw)'!AB9</f>
        <v>219</v>
      </c>
      <c r="U10" s="271">
        <f>+'03 (raw)'!AD9</f>
        <v>0</v>
      </c>
      <c r="V10" s="271">
        <f>'03 (raw)'!AE9</f>
        <v>6</v>
      </c>
      <c r="W10" s="272">
        <f>+'03 (raw)'!AF9/'03 (raw)'!AC9</f>
        <v>0.12396478983280379</v>
      </c>
      <c r="X10" s="267">
        <f>+'03 (raw)'!AG9</f>
        <v>67.151703203838863</v>
      </c>
      <c r="Y10" s="267">
        <f>+'03 (raw)'!AH9</f>
        <v>25.7395</v>
      </c>
      <c r="Z10" s="265">
        <f>+'03 (raw)'!AI9</f>
        <v>0.28029960612126298</v>
      </c>
      <c r="AA10" s="273">
        <f>'03 (raw)'!AJ9/'03 (raw)'!AK9</f>
        <v>4.1149434107040088</v>
      </c>
      <c r="AB10" s="267">
        <f>'03 (raw)'!AL9</f>
        <v>0.94084985329950221</v>
      </c>
      <c r="AC10" s="274">
        <f>+'03 (raw)'!AM9/('03 (raw)'!D9/100000)</f>
        <v>8.6161034257006666</v>
      </c>
      <c r="AD10" s="265">
        <f>+'03 (raw)'!AN9/'03 (raw)'!E9</f>
        <v>0.28692547642971622</v>
      </c>
      <c r="AE10" s="275">
        <f>+'03 (raw)'!AO9</f>
        <v>0.44012759640792953</v>
      </c>
      <c r="AF10" s="276">
        <f>+'03 (raw)'!AP9</f>
        <v>20.5</v>
      </c>
      <c r="AG10" s="266">
        <f>+'03 (raw)'!AQ9</f>
        <v>84.1</v>
      </c>
      <c r="AH10" s="266">
        <f>+'03 (raw)'!AR9</f>
        <v>75</v>
      </c>
      <c r="AI10" s="266">
        <f>+'03 (raw)'!AS9</f>
        <v>1.0274225489208874E-2</v>
      </c>
      <c r="AJ10" s="266">
        <f>+'03 (raw)'!AT9</f>
        <v>484.92</v>
      </c>
      <c r="AK10" s="265">
        <f>+'03 (raw)'!AU9/'03 (raw)'!E9</f>
        <v>6.3619541961260897E-3</v>
      </c>
      <c r="AL10" s="278">
        <f>+'03 (raw)'!AV9</f>
        <v>4.4756975233361675</v>
      </c>
      <c r="AM10" s="279">
        <f>+'03 (raw)'!AW9/'03 (raw)'!G9</f>
        <v>6.2599539248923289E-3</v>
      </c>
      <c r="AN10" s="273">
        <f>'03 (raw)'!AX9</f>
        <v>65.645268514191145</v>
      </c>
      <c r="AO10" s="279">
        <f>+'03 (raw)'!AY9</f>
        <v>2.3627837249142858E-2</v>
      </c>
      <c r="AP10" s="268">
        <f>+'03 (raw)'!AZ9</f>
        <v>10.3</v>
      </c>
      <c r="AQ10" s="268">
        <f>('03 (raw)'!H9*1000)/'03 (raw)'!D9</f>
        <v>33845.332483099432</v>
      </c>
      <c r="AR10" s="268">
        <f>'03 (raw)'!E9/'03 (raw)'!D9</f>
        <v>0.39121381803410116</v>
      </c>
      <c r="AS10" s="275">
        <f>+'03 (raw)'!BA9</f>
        <v>11.663044844844348</v>
      </c>
      <c r="AT10" s="268">
        <v>0</v>
      </c>
      <c r="AU10" s="275">
        <f>+'03 (raw)'!BC9</f>
        <v>47.69</v>
      </c>
      <c r="AV10" s="275">
        <f>+'03 (raw)'!BD9</f>
        <v>6.5</v>
      </c>
      <c r="AW10" s="268">
        <f>+'03 (raw)'!BE9</f>
        <v>27.76</v>
      </c>
      <c r="AX10" s="280">
        <f>'03 (raw)'!BG9</f>
        <v>7.7967458693641722</v>
      </c>
      <c r="AY10" s="280">
        <f>'10 (raw)'!BH9*10</f>
        <v>5.5233333333333334</v>
      </c>
      <c r="AZ10" s="265">
        <f>+'03 (raw)'!BI9/'03 (raw)'!G9</f>
        <v>6.435258021557512E-3</v>
      </c>
      <c r="BA10" s="268">
        <f>1/('03 (raw)'!BJ9/'03 (raw)'!G9)</f>
        <v>2.035288475627576</v>
      </c>
      <c r="BB10" s="268">
        <f>+'03 (raw)'!BJ9/'03 (raw)'!E9</f>
        <v>42.506820905366901</v>
      </c>
      <c r="BC10" s="281">
        <f>+'03 (raw)'!BK9/'03 (raw)'!BF9</f>
        <v>2.6040358391486631</v>
      </c>
      <c r="BD10" s="265">
        <f>+'03 (raw)'!BL9/'03 (raw)'!BO9</f>
        <v>5.3143717329031191E-2</v>
      </c>
      <c r="BE10" s="268">
        <f>+'03 (raw)'!BM9</f>
        <v>7.8</v>
      </c>
      <c r="BF10" s="265">
        <f>+'03 (raw)'!BN9/'03 (raw)'!BO9</f>
        <v>2.719643125572966E-2</v>
      </c>
      <c r="BG10" s="279">
        <f>+'03 (raw)'!BP9/('03 (raw)'!G9/1000)</f>
        <v>0.10133131086880763</v>
      </c>
      <c r="BH10" s="267">
        <f>+'03 (raw)'!BQ9</f>
        <v>1.3992905005912495</v>
      </c>
      <c r="BI10" s="267">
        <f>+'03 (raw)'!BR9</f>
        <v>11.188868093416877</v>
      </c>
      <c r="BJ10" s="267">
        <f>+'03 (raw)'!BS9</f>
        <v>1.2174540000000003</v>
      </c>
      <c r="BK10" s="264">
        <f>+'03 (raw)'!BT9/('03 (raw)'!E9/1000)</f>
        <v>13.39683085852827</v>
      </c>
      <c r="BL10" s="268">
        <f>+'03 (raw)'!BU9</f>
        <v>18</v>
      </c>
      <c r="BM10" s="281">
        <f>+'03 (raw)'!BV9/('03 (raw)'!D9/1000)</f>
        <v>3.6049203917391379</v>
      </c>
      <c r="BN10" s="264">
        <f>'03 (raw)'!BW9/('03 (raw)'!E9/1000)</f>
        <v>18.633180385316749</v>
      </c>
      <c r="BO10" s="264">
        <f>'03 (raw)'!BX9/('03 (raw)'!D9/10000)</f>
        <v>4.1026419243453981E-2</v>
      </c>
      <c r="BP10" s="264">
        <f>+'03 (raw)'!BY9/('03 (raw)'!D9/100000)</f>
        <v>3.6517003438565152</v>
      </c>
      <c r="BQ10" s="267">
        <f>+'03 (raw)'!BZ9/('03 (raw)'!G9/1000)</f>
        <v>2.2075628437218024</v>
      </c>
      <c r="BR10" s="267">
        <f>+'03 (raw)'!CA9</f>
        <v>0.81432119542351489</v>
      </c>
      <c r="BS10" s="282">
        <f>+'03 (raw)'!CB9</f>
        <v>83.202380950000006</v>
      </c>
      <c r="BT10" s="283">
        <f>+'03 (raw)'!CC9</f>
        <v>0.30149999999999999</v>
      </c>
      <c r="BU10" s="283">
        <f>+'03 (raw)'!CD9</f>
        <v>0.25233333333333335</v>
      </c>
      <c r="BV10" s="284">
        <f>+'03 (raw)'!CE9</f>
        <v>45.02</v>
      </c>
      <c r="BW10" s="284">
        <f>+'03 (raw)'!CF9</f>
        <v>54.76</v>
      </c>
      <c r="BX10" s="265">
        <f>+'03 (raw)'!CG9</f>
        <v>0.94706722451438219</v>
      </c>
      <c r="BY10" s="278">
        <f>BY9</f>
        <v>35.230090756087833</v>
      </c>
      <c r="BZ10" s="268">
        <f>+'03 (raw)'!CI9</f>
        <v>1.0728565968483734</v>
      </c>
      <c r="CA10" s="280">
        <f>+'03 (raw)'!CJ9</f>
        <v>13.212739284596893</v>
      </c>
      <c r="CB10" s="268">
        <f>+'03 (raw)'!CK9</f>
        <v>4</v>
      </c>
      <c r="CC10" s="265">
        <f>+'03 (raw)'!CL9/'03 (raw)'!E9</f>
        <v>0.31896280867954063</v>
      </c>
      <c r="CD10" s="265">
        <f>+'03 (raw)'!CM9</f>
        <v>2.4014399110126186E-3</v>
      </c>
      <c r="CE10" s="265">
        <f>+'03 (raw)'!CN9/'03 (raw)'!G9</f>
        <v>2.3953027760765539E-2</v>
      </c>
      <c r="CF10" s="265">
        <f>('03 (raw)'!CO9+'03 (raw)'!CP9)/'03 (raw)'!CX9</f>
        <v>1.7218251145635001E-2</v>
      </c>
      <c r="CG10" s="268">
        <f>+'03 (raw)'!CQ9/('03 (raw)'!CX9/1000000)</f>
        <v>0.12115222572630829</v>
      </c>
      <c r="CH10" s="281">
        <f>+'03 (raw)'!CR9/('03 (raw)'!D9/1000)</f>
        <v>0.10620958516445421</v>
      </c>
      <c r="CI10" s="273">
        <f>('03 (raw)'!CS9-'02 (raw)'!CS9)/'02 (raw)'!CS9</f>
        <v>7.7944582797966372E-2</v>
      </c>
      <c r="CJ10" s="273">
        <f>('04 (raw)'!CT9-'03 (raw)'!CT9)/'03 (raw)'!CT9</f>
        <v>9.2670116341554185E-2</v>
      </c>
      <c r="CK10" s="285">
        <f>+'03 (raw)'!CU9/('03 (raw)'!D9/1000000)</f>
        <v>0</v>
      </c>
      <c r="CL10" s="268">
        <f>+'03 (raw)'!CV9/('03 (raw)'!I9/1000)</f>
        <v>0.409015863500298</v>
      </c>
      <c r="CM10" s="268">
        <f>+'03 (raw)'!CW9/('03 (raw)'!E9/10000)</f>
        <v>0.44536119708209104</v>
      </c>
    </row>
    <row r="11" spans="1:91">
      <c r="A11" s="263" t="s">
        <v>211</v>
      </c>
      <c r="B11" s="264">
        <f>'03 (raw)'!B10</f>
        <v>4771.9882907363744</v>
      </c>
      <c r="C11" s="265">
        <f>'03 (raw)'!C10</f>
        <v>0.30510302219872143</v>
      </c>
      <c r="D11" s="266">
        <f>+'03 (raw)'!J10/('03 (raw)'!D10/100000)</f>
        <v>1832.3131651789236</v>
      </c>
      <c r="E11" s="266">
        <f>+'03 (raw)'!K10</f>
        <v>49.999999999998956</v>
      </c>
      <c r="F11" s="267">
        <f>+'03 (raw)'!L10</f>
        <v>2.95</v>
      </c>
      <c r="G11" s="267">
        <f>+'03 (raw)'!M10</f>
        <v>2.5499999999999998</v>
      </c>
      <c r="H11" s="267">
        <f>+'03 (raw)'!N10</f>
        <v>3.64</v>
      </c>
      <c r="I11" s="267">
        <f>+'03 (raw)'!O10</f>
        <v>2.87</v>
      </c>
      <c r="J11" s="267">
        <f>+'03 (raw)'!P10</f>
        <v>0.17166666666666666</v>
      </c>
      <c r="K11" s="268">
        <f>+'03 (raw)'!Q10/('03 (raw)'!E10)*100000</f>
        <v>5.6221503220462727</v>
      </c>
      <c r="L11" s="268">
        <f>+'03 (raw)'!R10/('03 (raw)'!D10/100000)</f>
        <v>16.506228360319394</v>
      </c>
      <c r="M11" s="265">
        <f>+'03 (raw)'!S10/'03 (raw)'!U10</f>
        <v>3.1784117741122641E-4</v>
      </c>
      <c r="N11" s="265">
        <f>+'03 (raw)'!T10</f>
        <v>0.11040769052426998</v>
      </c>
      <c r="O11" s="268">
        <f>'03 (raw)'!V10</f>
        <v>0</v>
      </c>
      <c r="P11" s="270">
        <f>+'03 (raw)'!X10/('03 (raw)'!F10/'03 (raw)'!W10)</f>
        <v>64.331772779984405</v>
      </c>
      <c r="Q11" s="268">
        <f>+'03 (raw)'!Y10/('03 (raw)'!I10/10000)</f>
        <v>4.0108124460672494</v>
      </c>
      <c r="R11" s="271">
        <f>+'03 (raw)'!Z10</f>
        <v>3325.8970380735973</v>
      </c>
      <c r="S11" s="271">
        <f>+'03 (raw)'!AA10</f>
        <v>0.45623345075950383</v>
      </c>
      <c r="T11" s="271">
        <f>+'03 (raw)'!AB10</f>
        <v>3776.5</v>
      </c>
      <c r="U11" s="271">
        <f>+'03 (raw)'!AD10</f>
        <v>1</v>
      </c>
      <c r="V11" s="271">
        <f>'03 (raw)'!AE10</f>
        <v>12</v>
      </c>
      <c r="W11" s="272">
        <f>+'03 (raw)'!AF10/'03 (raw)'!AC10</f>
        <v>0.7718563691803576</v>
      </c>
      <c r="X11" s="267">
        <f>+'03 (raw)'!AG10</f>
        <v>88.647004038673415</v>
      </c>
      <c r="Y11" s="267">
        <f>+'03 (raw)'!AH10</f>
        <v>16.316299999999998</v>
      </c>
      <c r="Z11" s="265">
        <f>+'03 (raw)'!AI10</f>
        <v>0.16834299352199114</v>
      </c>
      <c r="AA11" s="273">
        <f>'03 (raw)'!AJ10/'03 (raw)'!AK10</f>
        <v>1.5276257033255021</v>
      </c>
      <c r="AB11" s="267">
        <f>'03 (raw)'!AL10</f>
        <v>1.4791651502965182</v>
      </c>
      <c r="AC11" s="274">
        <f>+'03 (raw)'!AM10/('03 (raw)'!D10/100000)</f>
        <v>7.3090310082595096</v>
      </c>
      <c r="AD11" s="265">
        <f>+'03 (raw)'!AN10/'03 (raw)'!E10</f>
        <v>0.34655805622467062</v>
      </c>
      <c r="AE11" s="275">
        <f>+'03 (raw)'!AO10</f>
        <v>0.60574763938769294</v>
      </c>
      <c r="AF11" s="276">
        <f>+'03 (raw)'!AP10</f>
        <v>4.2</v>
      </c>
      <c r="AG11" s="266">
        <f>+'03 (raw)'!AQ10</f>
        <v>74.3</v>
      </c>
      <c r="AH11" s="266">
        <f>+'03 (raw)'!AR10</f>
        <v>53.1</v>
      </c>
      <c r="AI11" s="266">
        <f>+'03 (raw)'!AS10</f>
        <v>2.7419192427751482E-2</v>
      </c>
      <c r="AJ11" s="266">
        <f>+'03 (raw)'!AT10</f>
        <v>501.73</v>
      </c>
      <c r="AK11" s="265">
        <f>+'03 (raw)'!AU10/'03 (raw)'!E10</f>
        <v>0.1532645688919296</v>
      </c>
      <c r="AL11" s="278">
        <f>+'03 (raw)'!AV10</f>
        <v>6.969106913738524</v>
      </c>
      <c r="AM11" s="279">
        <f>+'03 (raw)'!AW10/'03 (raw)'!G10</f>
        <v>1.688303439908603E-2</v>
      </c>
      <c r="AN11" s="273">
        <f>'03 (raw)'!AX10</f>
        <v>55.931467115595588</v>
      </c>
      <c r="AO11" s="279">
        <f>+'03 (raw)'!AY10</f>
        <v>2.113597235795539E-2</v>
      </c>
      <c r="AP11" s="268">
        <f>+'03 (raw)'!AZ10</f>
        <v>20.8</v>
      </c>
      <c r="AQ11" s="268">
        <f>('03 (raw)'!H10*1000)/'03 (raw)'!D10</f>
        <v>72447.633288159152</v>
      </c>
      <c r="AR11" s="268">
        <f>'03 (raw)'!E10/'03 (raw)'!D10</f>
        <v>0.38459572988135921</v>
      </c>
      <c r="AS11" s="275">
        <f>+'03 (raw)'!BA10</f>
        <v>11.249982181315721</v>
      </c>
      <c r="AT11" s="268">
        <v>0</v>
      </c>
      <c r="AU11" s="275">
        <f>+'03 (raw)'!BC10</f>
        <v>56.9</v>
      </c>
      <c r="AV11" s="275">
        <f>+'03 (raw)'!BD10</f>
        <v>2.7</v>
      </c>
      <c r="AW11" s="268">
        <f>+'03 (raw)'!BE10</f>
        <v>26.89</v>
      </c>
      <c r="AX11" s="280">
        <f>'03 (raw)'!BG10</f>
        <v>11.960147519772121</v>
      </c>
      <c r="AY11" s="280">
        <f>'10 (raw)'!BH10*10</f>
        <v>7.2916666666666679</v>
      </c>
      <c r="AZ11" s="265">
        <f>+'03 (raw)'!BI10/'03 (raw)'!G10</f>
        <v>2.658757433195395E-2</v>
      </c>
      <c r="BA11" s="268">
        <f>1/('03 (raw)'!BJ10/'03 (raw)'!G10)</f>
        <v>2.4011744698953761</v>
      </c>
      <c r="BB11" s="268">
        <f>+'03 (raw)'!BJ10/'03 (raw)'!E10</f>
        <v>78.450556271631086</v>
      </c>
      <c r="BC11" s="281">
        <f>+'03 (raw)'!BK10/'03 (raw)'!BF10</f>
        <v>4.7746538466661788</v>
      </c>
      <c r="BD11" s="265">
        <f>+'03 (raw)'!BL10/'03 (raw)'!BO10</f>
        <v>0.13027233457357729</v>
      </c>
      <c r="BE11" s="268">
        <f>+'03 (raw)'!BM10</f>
        <v>38.1</v>
      </c>
      <c r="BF11" s="265">
        <f>+'03 (raw)'!BN10/'03 (raw)'!BO10</f>
        <v>9.7827935916203271E-2</v>
      </c>
      <c r="BG11" s="279">
        <f>+'03 (raw)'!BP10/('03 (raw)'!G10/1000)</f>
        <v>0.11619665944929308</v>
      </c>
      <c r="BH11" s="267">
        <f>+'03 (raw)'!BQ10</f>
        <v>15.231914487497614</v>
      </c>
      <c r="BI11" s="267">
        <f>+'03 (raw)'!BR10</f>
        <v>4.1605695718266524</v>
      </c>
      <c r="BJ11" s="267">
        <f>+'03 (raw)'!BS10</f>
        <v>9.7800129999999985</v>
      </c>
      <c r="BK11" s="264">
        <f>+'03 (raw)'!BT10/('03 (raw)'!E10/1000)</f>
        <v>41.393279709105187</v>
      </c>
      <c r="BL11" s="268">
        <f>+'03 (raw)'!BU10</f>
        <v>27</v>
      </c>
      <c r="BM11" s="281">
        <f>+'03 (raw)'!BV10/('03 (raw)'!D10/1000)</f>
        <v>2.6939870124609842</v>
      </c>
      <c r="BN11" s="264">
        <f>'03 (raw)'!BW10/('03 (raw)'!E10/1000)</f>
        <v>36.478253364183892</v>
      </c>
      <c r="BO11" s="264">
        <f>'03 (raw)'!BX10/('03 (raw)'!D10/10000)</f>
        <v>0.34615843803699242</v>
      </c>
      <c r="BP11" s="264">
        <f>+'03 (raw)'!BY10/('03 (raw)'!D10/100000)</f>
        <v>8.435839955366184</v>
      </c>
      <c r="BQ11" s="267">
        <f>+'03 (raw)'!BZ10/('03 (raw)'!G10/1000)</f>
        <v>4.2842880420127214</v>
      </c>
      <c r="BR11" s="267">
        <f>+'03 (raw)'!CA10</f>
        <v>8.0812325495884629E-2</v>
      </c>
      <c r="BS11" s="282">
        <f>+'03 (raw)'!CB10</f>
        <v>75.416794640000006</v>
      </c>
      <c r="BT11" s="283">
        <f>+'03 (raw)'!CC10</f>
        <v>0.38749999999999996</v>
      </c>
      <c r="BU11" s="283">
        <f>+'03 (raw)'!CD10</f>
        <v>0.45933333333333337</v>
      </c>
      <c r="BV11" s="284">
        <f>+'03 (raw)'!CE10</f>
        <v>10.79</v>
      </c>
      <c r="BW11" s="284">
        <f>+'03 (raw)'!CF10</f>
        <v>64.290000000000006</v>
      </c>
      <c r="BX11" s="265">
        <f>+'03 (raw)'!CG10</f>
        <v>0.77326342576121898</v>
      </c>
      <c r="BY11" s="278">
        <f>BY10</f>
        <v>35.230090756087833</v>
      </c>
      <c r="BZ11" s="268">
        <f>+'03 (raw)'!CI10</f>
        <v>0.11035915568906569</v>
      </c>
      <c r="CA11" s="280">
        <f>+'03 (raw)'!CJ10</f>
        <v>0</v>
      </c>
      <c r="CB11" s="268">
        <f>+'03 (raw)'!CK10</f>
        <v>5.7</v>
      </c>
      <c r="CC11" s="265">
        <f>+'03 (raw)'!CL10/'03 (raw)'!E10</f>
        <v>0.18029919341939182</v>
      </c>
      <c r="CD11" s="265">
        <f>+'03 (raw)'!CM10</f>
        <v>9.9711126850455557E-3</v>
      </c>
      <c r="CE11" s="265">
        <f>+'03 (raw)'!CN10/'03 (raw)'!G10</f>
        <v>2.8541865648936782E-2</v>
      </c>
      <c r="CF11" s="265">
        <f>('03 (raw)'!CO10+'03 (raw)'!CP10)/'03 (raw)'!CX10</f>
        <v>2.1015237592534781</v>
      </c>
      <c r="CG11" s="268">
        <f>+'03 (raw)'!CQ10/('03 (raw)'!CX10/1000000)</f>
        <v>50.075573962459252</v>
      </c>
      <c r="CH11" s="281">
        <f>+'03 (raw)'!CR10/('03 (raw)'!D10/1000)</f>
        <v>0.31520196223119135</v>
      </c>
      <c r="CI11" s="273">
        <f>('03 (raw)'!CS10-'02 (raw)'!CS10)/'02 (raw)'!CS10</f>
        <v>7.9581982466872994E-2</v>
      </c>
      <c r="CJ11" s="273">
        <f>('04 (raw)'!CT10-'03 (raw)'!CT10)/'03 (raw)'!CT10</f>
        <v>0.12905575863006732</v>
      </c>
      <c r="CK11" s="285">
        <f>+'03 (raw)'!CU10/('03 (raw)'!D10/1000000)</f>
        <v>5.4817732561946322</v>
      </c>
      <c r="CL11" s="268">
        <f>+'03 (raw)'!CV10/('03 (raw)'!I10/1000)</f>
        <v>6.9186514694660044</v>
      </c>
      <c r="CM11" s="268">
        <f>+'03 (raw)'!CW10/('03 (raw)'!E10/10000)</f>
        <v>0.4909483379815055</v>
      </c>
    </row>
    <row r="12" spans="1:91">
      <c r="A12" s="263" t="s">
        <v>212</v>
      </c>
      <c r="B12" s="264">
        <f>'03 (raw)'!B11</f>
        <v>4938.2105905252201</v>
      </c>
      <c r="C12" s="265">
        <f>'03 (raw)'!C11</f>
        <v>0.30221237037810894</v>
      </c>
      <c r="D12" s="266">
        <f>+'03 (raw)'!J11/('03 (raw)'!D11/100000)</f>
        <v>1181.8078293722033</v>
      </c>
      <c r="E12" s="266">
        <f>+'03 (raw)'!K11</f>
        <v>44.444444444443974</v>
      </c>
      <c r="F12" s="267">
        <f>+'03 (raw)'!L11</f>
        <v>3.08</v>
      </c>
      <c r="G12" s="267">
        <f>+'03 (raw)'!M11</f>
        <v>2.4500000000000002</v>
      </c>
      <c r="H12" s="267">
        <f>+'03 (raw)'!N11</f>
        <v>3.36</v>
      </c>
      <c r="I12" s="267">
        <f>+'03 (raw)'!O11</f>
        <v>2.85</v>
      </c>
      <c r="J12" s="267">
        <f>+'03 (raw)'!P11</f>
        <v>0.20399999999999999</v>
      </c>
      <c r="K12" s="268">
        <f>+'03 (raw)'!Q11/('03 (raw)'!E11)*100000</f>
        <v>18.528673389826153</v>
      </c>
      <c r="L12" s="268">
        <f>+'03 (raw)'!R11/('03 (raw)'!D11/100000)</f>
        <v>5.1077141555692505</v>
      </c>
      <c r="M12" s="265">
        <f>+'03 (raw)'!S11/'03 (raw)'!U11</f>
        <v>9.9162165265772161E-3</v>
      </c>
      <c r="N12" s="265">
        <f>+'03 (raw)'!T11</f>
        <v>4.7709341880790854E-3</v>
      </c>
      <c r="O12" s="268">
        <f>'03 (raw)'!V11</f>
        <v>9</v>
      </c>
      <c r="P12" s="270">
        <f>+'03 (raw)'!X11/('03 (raw)'!F11/'03 (raw)'!W11)</f>
        <v>146.98295222688105</v>
      </c>
      <c r="Q12" s="268">
        <f>+'03 (raw)'!Y11/('03 (raw)'!I11/10000)</f>
        <v>2.7111308539532568</v>
      </c>
      <c r="R12" s="271">
        <f>+'03 (raw)'!Z11</f>
        <v>3740.1434285341152</v>
      </c>
      <c r="S12" s="271">
        <f>+'03 (raw)'!AA11</f>
        <v>0.83701489142733754</v>
      </c>
      <c r="T12" s="271">
        <f>+'03 (raw)'!AB11</f>
        <v>2510</v>
      </c>
      <c r="U12" s="271">
        <f>+'03 (raw)'!AD11</f>
        <v>0.75</v>
      </c>
      <c r="V12" s="271">
        <f>'03 (raw)'!AE11</f>
        <v>10</v>
      </c>
      <c r="W12" s="272">
        <f>+'03 (raw)'!AF11/'03 (raw)'!AC11</f>
        <v>0.70878484290874399</v>
      </c>
      <c r="X12" s="267">
        <f>+'03 (raw)'!AG11</f>
        <v>88.595907304507918</v>
      </c>
      <c r="Y12" s="267">
        <f>+'03 (raw)'!AH11</f>
        <v>14.635</v>
      </c>
      <c r="Z12" s="265">
        <f>+'03 (raw)'!AI11</f>
        <v>0.17488088147706968</v>
      </c>
      <c r="AA12" s="273">
        <f>'03 (raw)'!AJ11/'03 (raw)'!AK11</f>
        <v>1.6399791594303577</v>
      </c>
      <c r="AB12" s="267">
        <f>'03 (raw)'!AL11</f>
        <v>1.9446993649687845</v>
      </c>
      <c r="AC12" s="274">
        <f>+'03 (raw)'!AM11/('03 (raw)'!D11/100000)</f>
        <v>6.2799764207818658</v>
      </c>
      <c r="AD12" s="265">
        <f>+'03 (raw)'!AN11/'03 (raw)'!E11</f>
        <v>0.36054870577751885</v>
      </c>
      <c r="AE12" s="275">
        <f>+'03 (raw)'!AO11</f>
        <v>0.54199443419774895</v>
      </c>
      <c r="AF12" s="276">
        <f>+'03 (raw)'!AP11</f>
        <v>3.5</v>
      </c>
      <c r="AG12" s="266">
        <f>+'03 (raw)'!AQ11</f>
        <v>80</v>
      </c>
      <c r="AH12" s="266">
        <f>+'03 (raw)'!AR11</f>
        <v>60.6</v>
      </c>
      <c r="AI12" s="266">
        <f>+'03 (raw)'!AS11</f>
        <v>1.8430503809619705E-2</v>
      </c>
      <c r="AJ12" s="266">
        <f>+'03 (raw)'!AT11</f>
        <v>514.12</v>
      </c>
      <c r="AK12" s="265">
        <f>+'03 (raw)'!AU11/'03 (raw)'!E11</f>
        <v>0.12598533985656879</v>
      </c>
      <c r="AL12" s="278">
        <f>+'03 (raw)'!AV11</f>
        <v>7.9041436588692271</v>
      </c>
      <c r="AM12" s="279">
        <f>+'03 (raw)'!AW11/'03 (raw)'!G11</f>
        <v>1.1149443268728297E-3</v>
      </c>
      <c r="AN12" s="273">
        <f>'03 (raw)'!AX11</f>
        <v>54.969939604055753</v>
      </c>
      <c r="AO12" s="279">
        <f>+'03 (raw)'!AY11</f>
        <v>4.726633164514682E-2</v>
      </c>
      <c r="AP12" s="268">
        <f>+'03 (raw)'!AZ11</f>
        <v>4.8</v>
      </c>
      <c r="AQ12" s="268">
        <f>('03 (raw)'!H11*1000)/'03 (raw)'!D11</f>
        <v>98118.970260025773</v>
      </c>
      <c r="AR12" s="268">
        <f>'03 (raw)'!E11/'03 (raw)'!D11</f>
        <v>0.39090257495779857</v>
      </c>
      <c r="AS12" s="275">
        <f>+'03 (raw)'!BA11</f>
        <v>9.8730181062060751</v>
      </c>
      <c r="AT12" s="268">
        <v>0.3</v>
      </c>
      <c r="AU12" s="275">
        <f>+'03 (raw)'!BC11</f>
        <v>49.3</v>
      </c>
      <c r="AV12" s="275">
        <f>+'03 (raw)'!BD11</f>
        <v>28.4</v>
      </c>
      <c r="AW12" s="268">
        <f>+'03 (raw)'!BE11</f>
        <v>13.56</v>
      </c>
      <c r="AX12" s="280">
        <f>'03 (raw)'!BG11</f>
        <v>10.393714869848877</v>
      </c>
      <c r="AY12" s="280">
        <f>'10 (raw)'!BH11*10</f>
        <v>8.08</v>
      </c>
      <c r="AZ12" s="265">
        <f>+'03 (raw)'!BI11/'03 (raw)'!G11</f>
        <v>1.6224806812555802E-2</v>
      </c>
      <c r="BA12" s="268">
        <f>1/('03 (raw)'!BJ11/'03 (raw)'!G11)</f>
        <v>1.6781160765050251</v>
      </c>
      <c r="BB12" s="268">
        <f>+'03 (raw)'!BJ11/'03 (raw)'!E11</f>
        <v>149.57618510946133</v>
      </c>
      <c r="BC12" s="281">
        <f>+'03 (raw)'!BK11/'03 (raw)'!BF11</f>
        <v>4.9307929660295597</v>
      </c>
      <c r="BD12" s="265">
        <f>+'03 (raw)'!BL11/'03 (raw)'!BO11</f>
        <v>0.12862233702653084</v>
      </c>
      <c r="BE12" s="268">
        <f>+'03 (raw)'!BM11</f>
        <v>34.299999999999997</v>
      </c>
      <c r="BF12" s="265">
        <f>+'03 (raw)'!BN11/'03 (raw)'!BO11</f>
        <v>8.495988423397989E-2</v>
      </c>
      <c r="BG12" s="279">
        <f>+'03 (raw)'!BP11/('03 (raw)'!G11/1000)</f>
        <v>8.3509237755314755E-2</v>
      </c>
      <c r="BH12" s="267">
        <f>+'03 (raw)'!BQ11</f>
        <v>16.567588524166453</v>
      </c>
      <c r="BI12" s="267">
        <f>+'03 (raw)'!BR11</f>
        <v>12.882294811316758</v>
      </c>
      <c r="BJ12" s="267">
        <f>+'03 (raw)'!BS11</f>
        <v>0.79724899999999999</v>
      </c>
      <c r="BK12" s="264">
        <f>+'03 (raw)'!BT11/('03 (raw)'!E11/1000)</f>
        <v>22.141229190050637</v>
      </c>
      <c r="BL12" s="268">
        <f>+'03 (raw)'!BU11</f>
        <v>18</v>
      </c>
      <c r="BM12" s="281">
        <f>+'03 (raw)'!BV11/('03 (raw)'!D11/1000)</f>
        <v>5.445158221912596</v>
      </c>
      <c r="BN12" s="264">
        <f>'03 (raw)'!BW11/('03 (raw)'!E11/1000)</f>
        <v>34.240560015765439</v>
      </c>
      <c r="BO12" s="264">
        <f>'03 (raw)'!BX11/('03 (raw)'!D11/10000)</f>
        <v>0.70049603245390879</v>
      </c>
      <c r="BP12" s="264">
        <f>+'03 (raw)'!BY11/('03 (raw)'!D11/100000)</f>
        <v>11.429557085822996</v>
      </c>
      <c r="BQ12" s="267">
        <f>+'03 (raw)'!BZ11/('03 (raw)'!G11/1000)</f>
        <v>3.8560347411440392</v>
      </c>
      <c r="BR12" s="267">
        <f>+'03 (raw)'!CA11</f>
        <v>0.39618343292944636</v>
      </c>
      <c r="BS12" s="282">
        <f>+'03 (raw)'!CB11</f>
        <v>76.473065480000002</v>
      </c>
      <c r="BT12" s="283">
        <f>+'03 (raw)'!CC11</f>
        <v>0.34449999999999997</v>
      </c>
      <c r="BU12" s="283">
        <f>+'03 (raw)'!CD11</f>
        <v>0.33266666666666667</v>
      </c>
      <c r="BV12" s="284">
        <f>+'03 (raw)'!CE11</f>
        <v>2.2200000000000002</v>
      </c>
      <c r="BW12" s="284">
        <f>+'03 (raw)'!CF11</f>
        <v>50</v>
      </c>
      <c r="BX12" s="265">
        <f>+'03 (raw)'!CG11</f>
        <v>0.89054047264303604</v>
      </c>
      <c r="BY12" s="278">
        <f>+'03 (raw)'!CH11/('03 (raw)'!G11/1000)</f>
        <v>0</v>
      </c>
      <c r="BZ12" s="268">
        <f>+'03 (raw)'!CI11</f>
        <v>0.61724178888535353</v>
      </c>
      <c r="CA12" s="280">
        <f>+'03 (raw)'!CJ11</f>
        <v>20.232558094069176</v>
      </c>
      <c r="CB12" s="268">
        <f>+'03 (raw)'!CK11</f>
        <v>4.4000000000000004</v>
      </c>
      <c r="CC12" s="265">
        <f>+'03 (raw)'!CL11/'03 (raw)'!E11</f>
        <v>0.22249402369956559</v>
      </c>
      <c r="CD12" s="265">
        <f>+'03 (raw)'!CM11</f>
        <v>2.8630485366750291E-2</v>
      </c>
      <c r="CE12" s="265">
        <f>+'03 (raw)'!CN11/'03 (raw)'!G11</f>
        <v>2.0554619721941517E-2</v>
      </c>
      <c r="CF12" s="265">
        <f>('03 (raw)'!CO11+'03 (raw)'!CP11)/'03 (raw)'!CX11</f>
        <v>0.64360018733921265</v>
      </c>
      <c r="CG12" s="268">
        <f>+'03 (raw)'!CQ11/('03 (raw)'!CX11/1000000)</f>
        <v>7.6717367018199365</v>
      </c>
      <c r="CH12" s="281">
        <f>+'03 (raw)'!CR11/('03 (raw)'!D11/1000)</f>
        <v>0.34456137295356504</v>
      </c>
      <c r="CI12" s="273">
        <f>('03 (raw)'!CS11-'02 (raw)'!CS11)/'02 (raw)'!CS11</f>
        <v>0.10324566536507455</v>
      </c>
      <c r="CJ12" s="273">
        <f>('04 (raw)'!CT11-'03 (raw)'!CT11)/'03 (raw)'!CT11</f>
        <v>0.1046479660128361</v>
      </c>
      <c r="CK12" s="285">
        <f>+'03 (raw)'!CU11/('03 (raw)'!D11/1000000)</f>
        <v>13.397283031001313</v>
      </c>
      <c r="CL12" s="268">
        <f>+'03 (raw)'!CV11/('03 (raw)'!I11/1000)</f>
        <v>0.85671734984922909</v>
      </c>
      <c r="CM12" s="268">
        <f>+'03 (raw)'!CW11/('03 (raw)'!E11/10000)</f>
        <v>1.3066463315368733</v>
      </c>
    </row>
    <row r="13" spans="1:91">
      <c r="A13" s="263" t="s">
        <v>213</v>
      </c>
      <c r="B13" s="264">
        <f>'03 (raw)'!B12</f>
        <v>731.8055205744032</v>
      </c>
      <c r="C13" s="265">
        <f>'03 (raw)'!C12</f>
        <v>0.28408302262389945</v>
      </c>
      <c r="D13" s="266">
        <f>+'03 (raw)'!J12/('03 (raw)'!D12/100000)</f>
        <v>838.98700088041846</v>
      </c>
      <c r="E13" s="266">
        <f>+'03 (raw)'!K12</f>
        <v>11.111111111110951</v>
      </c>
      <c r="F13" s="267">
        <f>+'03 (raw)'!L12</f>
        <v>3.05</v>
      </c>
      <c r="G13" s="267">
        <f>+'03 (raw)'!M12</f>
        <v>2.82</v>
      </c>
      <c r="H13" s="267">
        <f>+'03 (raw)'!N12</f>
        <v>3.6</v>
      </c>
      <c r="I13" s="267">
        <f>+'03 (raw)'!O12</f>
        <v>3.42</v>
      </c>
      <c r="J13" s="267">
        <f>+'03 (raw)'!P12</f>
        <v>0.19333333333333336</v>
      </c>
      <c r="K13" s="268">
        <f>+'03 (raw)'!Q12/('03 (raw)'!E12)*100000</f>
        <v>9.9088764477440154</v>
      </c>
      <c r="L13" s="268">
        <f>+'03 (raw)'!R12/('03 (raw)'!D12/100000)</f>
        <v>7.0166176895614454</v>
      </c>
      <c r="M13" s="265">
        <f>+'03 (raw)'!S12/'03 (raw)'!U12</f>
        <v>9.6141562578555446E-3</v>
      </c>
      <c r="N13" s="265">
        <f>+'03 (raw)'!T12</f>
        <v>0.20437977694497764</v>
      </c>
      <c r="O13" s="268">
        <f>'03 (raw)'!V12</f>
        <v>2</v>
      </c>
      <c r="P13" s="270">
        <f>+'03 (raw)'!X12/('03 (raw)'!F12/'03 (raw)'!W12)</f>
        <v>757.61255375866358</v>
      </c>
      <c r="Q13" s="268">
        <f>+'03 (raw)'!Y12/('03 (raw)'!I12/10000)</f>
        <v>0.63426620529869682</v>
      </c>
      <c r="R13" s="271">
        <f>+'03 (raw)'!Z12</f>
        <v>11551.855758923226</v>
      </c>
      <c r="S13" s="271">
        <f>+'03 (raw)'!AA12</f>
        <v>0.54005110820242475</v>
      </c>
      <c r="T13" s="271">
        <f>+'03 (raw)'!AB12</f>
        <v>454.7</v>
      </c>
      <c r="U13" s="271">
        <f>+'03 (raw)'!AD12</f>
        <v>0.5</v>
      </c>
      <c r="V13" s="271">
        <f>'03 (raw)'!AE12</f>
        <v>16</v>
      </c>
      <c r="W13" s="272">
        <f>+'03 (raw)'!AF12/'03 (raw)'!AC12</f>
        <v>0.50029779630732574</v>
      </c>
      <c r="X13" s="267">
        <f>+'03 (raw)'!AG12</f>
        <v>96.062689470287822</v>
      </c>
      <c r="Y13" s="267">
        <f>+'03 (raw)'!AH12</f>
        <v>15.2613</v>
      </c>
      <c r="Z13" s="265">
        <f>+'03 (raw)'!AI12</f>
        <v>0.2717629525729815</v>
      </c>
      <c r="AA13" s="273">
        <f>'03 (raw)'!AJ12/'03 (raw)'!AK12</f>
        <v>1.8598942371251728</v>
      </c>
      <c r="AB13" s="267">
        <f>'03 (raw)'!AL12</f>
        <v>1.9679941995960435</v>
      </c>
      <c r="AC13" s="274">
        <f>+'03 (raw)'!AM12/('03 (raw)'!D12/100000)</f>
        <v>7.1836800155033842</v>
      </c>
      <c r="AD13" s="265">
        <f>+'03 (raw)'!AN12/'03 (raw)'!E12</f>
        <v>0.37600375012862486</v>
      </c>
      <c r="AE13" s="275">
        <f>+'03 (raw)'!AO12</f>
        <v>0.62791904514789831</v>
      </c>
      <c r="AF13" s="276">
        <f>+'03 (raw)'!AP12</f>
        <v>6</v>
      </c>
      <c r="AG13" s="266">
        <f>+'03 (raw)'!AQ12</f>
        <v>71.3</v>
      </c>
      <c r="AH13" s="266">
        <f>+'03 (raw)'!AR12</f>
        <v>62</v>
      </c>
      <c r="AI13" s="266">
        <f>+'03 (raw)'!AS12</f>
        <v>8.3140334978014964E-3</v>
      </c>
      <c r="AJ13" s="266">
        <f>+'03 (raw)'!AT12</f>
        <v>497.02</v>
      </c>
      <c r="AK13" s="265">
        <f>+'03 (raw)'!AU12/'03 (raw)'!E12</f>
        <v>4.6552663772766595E-2</v>
      </c>
      <c r="AL13" s="278">
        <f>+'03 (raw)'!AV12</f>
        <v>8.4944201863276412</v>
      </c>
      <c r="AM13" s="279">
        <f>+'03 (raw)'!AW12/'03 (raw)'!G12</f>
        <v>1.2633440402604364E-2</v>
      </c>
      <c r="AN13" s="273">
        <f>'03 (raw)'!AX12</f>
        <v>53.52559239056648</v>
      </c>
      <c r="AO13" s="279">
        <f>+'03 (raw)'!AY12</f>
        <v>1.156523627174888E-2</v>
      </c>
      <c r="AP13" s="268">
        <f>+'03 (raw)'!AZ12</f>
        <v>27.8</v>
      </c>
      <c r="AQ13" s="268">
        <f>('03 (raw)'!H12*1000)/'03 (raw)'!D12</f>
        <v>67335.68502783509</v>
      </c>
      <c r="AR13" s="268">
        <f>'03 (raw)'!E12/'03 (raw)'!D12</f>
        <v>0.4383565076623136</v>
      </c>
      <c r="AS13" s="275">
        <f>+'03 (raw)'!BA12</f>
        <v>6.081727448944088</v>
      </c>
      <c r="AT13" s="268">
        <v>0</v>
      </c>
      <c r="AU13" s="275">
        <f>+'03 (raw)'!BC12</f>
        <v>55.1</v>
      </c>
      <c r="AV13" s="275">
        <f>+'03 (raw)'!BD12</f>
        <v>20.7</v>
      </c>
      <c r="AW13" s="268">
        <f>+'03 (raw)'!BE12</f>
        <v>27.66</v>
      </c>
      <c r="AX13" s="280">
        <f>'03 (raw)'!BG12</f>
        <v>16.114714847246127</v>
      </c>
      <c r="AY13" s="280">
        <f>'10 (raw)'!BH12*10</f>
        <v>7.4933333333333341</v>
      </c>
      <c r="AZ13" s="265">
        <f>+'03 (raw)'!BI12/'03 (raw)'!G12</f>
        <v>2.7027610737989219E-2</v>
      </c>
      <c r="BA13" s="268">
        <f>1/('03 (raw)'!BJ12/'03 (raw)'!G12)</f>
        <v>1.652223888079007</v>
      </c>
      <c r="BB13" s="268">
        <f>+'03 (raw)'!BJ12/'03 (raw)'!E12</f>
        <v>92.971305083368279</v>
      </c>
      <c r="BC13" s="281">
        <f>+'03 (raw)'!BK12/'03 (raw)'!BF12</f>
        <v>5.2143046646271261</v>
      </c>
      <c r="BD13" s="265">
        <f>+'03 (raw)'!BL12/'03 (raw)'!BO12</f>
        <v>0.17957618996911937</v>
      </c>
      <c r="BE13" s="268">
        <f>+'03 (raw)'!BM12</f>
        <v>37.4</v>
      </c>
      <c r="BF13" s="265">
        <f>+'03 (raw)'!BN12/'03 (raw)'!BO12</f>
        <v>6.8171653710999897E-2</v>
      </c>
      <c r="BG13" s="279">
        <f>+'03 (raw)'!BP12/('03 (raw)'!G12/1000)</f>
        <v>0.11900817490321629</v>
      </c>
      <c r="BH13" s="267">
        <f>+'03 (raw)'!BQ12</f>
        <v>18.052516411378555</v>
      </c>
      <c r="BI13" s="267">
        <f>+'03 (raw)'!BR12</f>
        <v>41.364435449321178</v>
      </c>
      <c r="BJ13" s="267">
        <f>+'03 (raw)'!BS12</f>
        <v>11968.186035999999</v>
      </c>
      <c r="BK13" s="264">
        <f>+'03 (raw)'!BT12/('03 (raw)'!E12/1000)</f>
        <v>42.749179659363314</v>
      </c>
      <c r="BL13" s="268">
        <f>+'03 (raw)'!BU12</f>
        <v>13</v>
      </c>
      <c r="BM13" s="281">
        <f>+'03 (raw)'!BV12/('03 (raw)'!D12/1000)</f>
        <v>4.1514987996571886</v>
      </c>
      <c r="BN13" s="264">
        <f>'03 (raw)'!BW12/('03 (raw)'!E12/1000)</f>
        <v>37.211642167604829</v>
      </c>
      <c r="BO13" s="264">
        <f>'03 (raw)'!BX12/('03 (raw)'!D12/10000)</f>
        <v>1.6951082877406936</v>
      </c>
      <c r="BP13" s="264">
        <f>+'03 (raw)'!BY12/('03 (raw)'!D12/100000)</f>
        <v>9.3554902527485932</v>
      </c>
      <c r="BQ13" s="267">
        <f>+'03 (raw)'!BZ12/('03 (raw)'!G12/1000)</f>
        <v>3.7291722831780323</v>
      </c>
      <c r="BR13" s="267">
        <f>+'03 (raw)'!CA12</f>
        <v>3.5542918073573841</v>
      </c>
      <c r="BS13" s="282">
        <f>+'03 (raw)'!CB12</f>
        <v>57.699107140000002</v>
      </c>
      <c r="BT13" s="283">
        <f>+'03 (raw)'!CC12</f>
        <v>0.40474999999999994</v>
      </c>
      <c r="BU13" s="283">
        <f>+'03 (raw)'!CD12</f>
        <v>0.28699999999999998</v>
      </c>
      <c r="BV13" s="284">
        <f>+'03 (raw)'!CE12</f>
        <v>26.67</v>
      </c>
      <c r="BW13" s="284">
        <f>+'03 (raw)'!CF12</f>
        <v>54.76</v>
      </c>
      <c r="BX13" s="265">
        <f>+'03 (raw)'!CG12</f>
        <v>0.90660847453563154</v>
      </c>
      <c r="BY13" s="278">
        <f>+'03 (raw)'!CH12/('03 (raw)'!G12/1000)</f>
        <v>16.900774421392946</v>
      </c>
      <c r="BZ13" s="268">
        <f>+'03 (raw)'!CI12</f>
        <v>2.1950041107077882</v>
      </c>
      <c r="CA13" s="280">
        <f>+'03 (raw)'!CJ12</f>
        <v>0</v>
      </c>
      <c r="CB13" s="268">
        <f>+'03 (raw)'!CK12</f>
        <v>3.8</v>
      </c>
      <c r="CC13" s="265">
        <f>+'03 (raw)'!CL12/'03 (raw)'!E12</f>
        <v>0.23646771421275883</v>
      </c>
      <c r="CD13" s="265">
        <f>+'03 (raw)'!CM12</f>
        <v>8.0825455475847813E-3</v>
      </c>
      <c r="CE13" s="265">
        <f>+'03 (raw)'!CN12/'03 (raw)'!G12</f>
        <v>5.0368619601875809E-2</v>
      </c>
      <c r="CF13" s="265">
        <f>('03 (raw)'!CO12+'03 (raw)'!CP12)/'03 (raw)'!CX12</f>
        <v>2.4694601760867938E-2</v>
      </c>
      <c r="CG13" s="268">
        <f>+'03 (raw)'!CQ12/('03 (raw)'!CX12/1000000)</f>
        <v>8.5411171160237185</v>
      </c>
      <c r="CH13" s="281">
        <f>+'03 (raw)'!CR12/('03 (raw)'!D12/1000)</f>
        <v>0.27398221454478022</v>
      </c>
      <c r="CI13" s="273">
        <f>('03 (raw)'!CS12-'02 (raw)'!CS12)/'02 (raw)'!CS12</f>
        <v>5.037086045353107E-2</v>
      </c>
      <c r="CJ13" s="273">
        <f>('04 (raw)'!CT12-'03 (raw)'!CT12)/'03 (raw)'!CT12</f>
        <v>0.13133966976613742</v>
      </c>
      <c r="CK13" s="285">
        <f>+'03 (raw)'!CU12/('03 (raw)'!D12/1000000)</f>
        <v>3.3412465188387834</v>
      </c>
      <c r="CL13" s="268">
        <f>+'03 (raw)'!CV12/('03 (raw)'!I12/1000)</f>
        <v>0.1775945374836351</v>
      </c>
      <c r="CM13" s="268">
        <f>+'03 (raw)'!CW12/('03 (raw)'!E12/10000)</f>
        <v>1.981775289548803</v>
      </c>
    </row>
    <row r="14" spans="1:91">
      <c r="A14" s="263" t="s">
        <v>214</v>
      </c>
      <c r="B14" s="264">
        <f>'03 (raw)'!B13</f>
        <v>31401.878635506804</v>
      </c>
      <c r="C14" s="265">
        <f>'03 (raw)'!C13</f>
        <v>0.38110423402351523</v>
      </c>
      <c r="D14" s="266">
        <f>+'03 (raw)'!J13/('03 (raw)'!D13/100000)</f>
        <v>1991.2993352887572</v>
      </c>
      <c r="E14" s="266">
        <f>+'03 (raw)'!K13</f>
        <v>92.222222222224261</v>
      </c>
      <c r="F14" s="267">
        <f>+'03 (raw)'!L13</f>
        <v>2.86</v>
      </c>
      <c r="G14" s="267">
        <f>+'03 (raw)'!M13</f>
        <v>2.44</v>
      </c>
      <c r="H14" s="267">
        <f>+'03 (raw)'!N13</f>
        <v>3.66</v>
      </c>
      <c r="I14" s="267">
        <f>+'03 (raw)'!O13</f>
        <v>3.48</v>
      </c>
      <c r="J14" s="267">
        <f>+'03 (raw)'!P13</f>
        <v>0.60166666666666668</v>
      </c>
      <c r="K14" s="268">
        <f>+'03 (raw)'!Q13/('03 (raw)'!E13)*100000</f>
        <v>6.102225520597738</v>
      </c>
      <c r="L14" s="268">
        <f>+'03 (raw)'!R13/('03 (raw)'!D13/100000)</f>
        <v>11.326050018740407</v>
      </c>
      <c r="M14" s="265">
        <f>+'03 (raw)'!S13/'03 (raw)'!U13</f>
        <v>8.9702004969745258E-2</v>
      </c>
      <c r="N14" s="265">
        <f>+'03 (raw)'!T13</f>
        <v>0.15673706602681595</v>
      </c>
      <c r="O14" s="268">
        <f>'03 (raw)'!V13</f>
        <v>7</v>
      </c>
      <c r="P14" s="270">
        <f>+'03 (raw)'!X13/('03 (raw)'!F13/'03 (raw)'!W13)</f>
        <v>7.8612252306761459</v>
      </c>
      <c r="Q14" s="268">
        <f>+'03 (raw)'!Y13/('03 (raw)'!I13/10000)</f>
        <v>1.7214293830112661</v>
      </c>
      <c r="R14" s="271">
        <f>+'03 (raw)'!Z13</f>
        <v>1548771.6055127978</v>
      </c>
      <c r="S14" s="271">
        <f>+'03 (raw)'!AA13</f>
        <v>1.8185117204301076</v>
      </c>
      <c r="T14" s="271">
        <f>+'03 (raw)'!AB13</f>
        <v>3790</v>
      </c>
      <c r="U14" s="271">
        <f>+'03 (raw)'!AD13</f>
        <v>0.6</v>
      </c>
      <c r="V14" s="271">
        <f>'03 (raw)'!AE13</f>
        <v>5</v>
      </c>
      <c r="W14" s="272">
        <f>+'03 (raw)'!AF13/'03 (raw)'!AC13</f>
        <v>1</v>
      </c>
      <c r="X14" s="267">
        <f>+'03 (raw)'!AG13</f>
        <v>98.421799787722804</v>
      </c>
      <c r="Y14" s="267">
        <f>+'03 (raw)'!AH13</f>
        <v>13.845599999999999</v>
      </c>
      <c r="Z14" s="265">
        <f>+'03 (raw)'!AI13</f>
        <v>0.25156204940882437</v>
      </c>
      <c r="AA14" s="273">
        <f>'03 (raw)'!AJ13/'03 (raw)'!AK13</f>
        <v>1.5430860237992789</v>
      </c>
      <c r="AB14" s="267">
        <f>'03 (raw)'!AL13</f>
        <v>2.9200008710573564</v>
      </c>
      <c r="AC14" s="274">
        <f>+'03 (raw)'!AM13/('03 (raw)'!D13/100000)</f>
        <v>6.5905397871002167</v>
      </c>
      <c r="AD14" s="265">
        <f>+'03 (raw)'!AN13/'03 (raw)'!E13</f>
        <v>0.41521100457173543</v>
      </c>
      <c r="AE14" s="275">
        <f>+'03 (raw)'!AO13</f>
        <v>0.75325513901316254</v>
      </c>
      <c r="AF14" s="276">
        <f>+'03 (raw)'!AP13</f>
        <v>2.7</v>
      </c>
      <c r="AG14" s="266">
        <f>+'03 (raw)'!AQ13</f>
        <v>82.4</v>
      </c>
      <c r="AH14" s="266">
        <f>+'03 (raw)'!AR13</f>
        <v>53.3</v>
      </c>
      <c r="AI14" s="266">
        <f>+'03 (raw)'!AS13</f>
        <v>7.3993891182492527E-2</v>
      </c>
      <c r="AJ14" s="266">
        <f>+'03 (raw)'!AT13</f>
        <v>520.88</v>
      </c>
      <c r="AK14" s="265">
        <f>AVERAGE(AK6:AK13,AK15:AK37)</f>
        <v>7.4727066225629454E-2</v>
      </c>
      <c r="AL14" s="278">
        <f>+'03 (raw)'!AV13</f>
        <v>17.485588074416249</v>
      </c>
      <c r="AM14" s="279">
        <f>+'03 (raw)'!AW13/'03 (raw)'!G13</f>
        <v>3.1418292588737497E-2</v>
      </c>
      <c r="AN14" s="273">
        <f>'03 (raw)'!AX13</f>
        <v>45.683013409922104</v>
      </c>
      <c r="AO14" s="279">
        <f>+'03 (raw)'!AY13</f>
        <v>-3.5227217211031836E-3</v>
      </c>
      <c r="AP14" s="268">
        <f>+'03 (raw)'!AZ13</f>
        <v>152.19999999999999</v>
      </c>
      <c r="AQ14" s="268">
        <f>('03 (raw)'!H13*1000)/'03 (raw)'!D13</f>
        <v>152682.94053009714</v>
      </c>
      <c r="AR14" s="268">
        <f>'03 (raw)'!E13/'03 (raw)'!D13</f>
        <v>0.44371546519705313</v>
      </c>
      <c r="AS14" s="275">
        <f>+'03 (raw)'!BA13</f>
        <v>9.6915464094823065</v>
      </c>
      <c r="AT14" s="268">
        <v>0</v>
      </c>
      <c r="AU14" s="275">
        <f>+'03 (raw)'!BC13</f>
        <v>69</v>
      </c>
      <c r="AV14" s="275">
        <f>+'03 (raw)'!BD13</f>
        <v>3</v>
      </c>
      <c r="AW14" s="268">
        <f>+'03 (raw)'!BE13</f>
        <v>31.31</v>
      </c>
      <c r="AX14" s="280">
        <f>'03 (raw)'!BG13</f>
        <v>41.446510594190492</v>
      </c>
      <c r="AY14" s="280">
        <f>'10 (raw)'!BH13*10</f>
        <v>9.0266666666666655</v>
      </c>
      <c r="AZ14" s="265">
        <f>+'03 (raw)'!BI13/'03 (raw)'!G13</f>
        <v>9.1602809083265579E-3</v>
      </c>
      <c r="BA14" s="268">
        <f>1/('03 (raw)'!BJ13/'03 (raw)'!G13)</f>
        <v>2.1329912070709107</v>
      </c>
      <c r="BB14" s="268">
        <f>+'03 (raw)'!BJ13/'03 (raw)'!E13</f>
        <v>161.32322096284426</v>
      </c>
      <c r="BC14" s="281">
        <f>+'03 (raw)'!BK13/'03 (raw)'!BF13</f>
        <v>3.3582357482949425</v>
      </c>
      <c r="BD14" s="265">
        <f>+'03 (raw)'!BL13/'03 (raw)'!BO13</f>
        <v>0.23177133799251873</v>
      </c>
      <c r="BE14" s="268">
        <f>+'03 (raw)'!BM13</f>
        <v>49</v>
      </c>
      <c r="BF14" s="265">
        <f>+'03 (raw)'!BN13/'03 (raw)'!BO13</f>
        <v>0.1755798211917344</v>
      </c>
      <c r="BG14" s="279">
        <f>+'03 (raw)'!BP13/('03 (raw)'!G13/1000)</f>
        <v>0.37193252666982485</v>
      </c>
      <c r="BH14" s="267">
        <f>+'03 (raw)'!BQ13</f>
        <v>46.979865771812079</v>
      </c>
      <c r="BI14" s="267">
        <f>+'03 (raw)'!BR13</f>
        <v>4.6457648543906682</v>
      </c>
      <c r="BJ14" s="267">
        <f>+'03 (raw)'!BS13</f>
        <v>409.20514999999989</v>
      </c>
      <c r="BK14" s="264">
        <f>+'03 (raw)'!BT13/('03 (raw)'!E13/1000)</f>
        <v>80.804371997899793</v>
      </c>
      <c r="BL14" s="268">
        <f>+'03 (raw)'!BU13</f>
        <v>124</v>
      </c>
      <c r="BM14" s="281">
        <f>+'03 (raw)'!BV13/('03 (raw)'!D13/1000)</f>
        <v>12.587815774134366</v>
      </c>
      <c r="BN14" s="264">
        <f>'03 (raw)'!BW13/('03 (raw)'!E13/1000)</f>
        <v>15.690509663068863</v>
      </c>
      <c r="BO14" s="264">
        <f>'03 (raw)'!BX13/('03 (raw)'!D13/10000)</f>
        <v>0.34213936943423984</v>
      </c>
      <c r="BP14" s="264">
        <f>+'03 (raw)'!BY13/('03 (raw)'!D13/100000)</f>
        <v>17.835936346907577</v>
      </c>
      <c r="BQ14" s="267">
        <f>+'03 (raw)'!BZ13/('03 (raw)'!G13/1000)</f>
        <v>21.691265722812535</v>
      </c>
      <c r="BR14" s="267">
        <f>+'03 (raw)'!CA13</f>
        <v>1.5126304643775526</v>
      </c>
      <c r="BS14" s="282">
        <f>+'03 (raw)'!CB13</f>
        <v>91.818736310000006</v>
      </c>
      <c r="BT14" s="283">
        <f>+'03 (raw)'!CC13</f>
        <v>0.18074999999999999</v>
      </c>
      <c r="BU14" s="283">
        <f>+'03 (raw)'!CD13</f>
        <v>0.66633333333333333</v>
      </c>
      <c r="BV14" s="284">
        <f>+'03 (raw)'!CE13</f>
        <v>33.520000000000003</v>
      </c>
      <c r="BW14" s="284">
        <f>+'03 (raw)'!CF13</f>
        <v>61.9</v>
      </c>
      <c r="BX14" s="265">
        <f>+'03 (raw)'!CG13</f>
        <v>0.50768290850113706</v>
      </c>
      <c r="BY14" s="278">
        <f>BY11</f>
        <v>35.230090756087833</v>
      </c>
      <c r="BZ14" s="268">
        <f>+'03 (raw)'!CI13</f>
        <v>0.6905308274754679</v>
      </c>
      <c r="CA14" s="280">
        <f>+'03 (raw)'!CJ13</f>
        <v>26.504540386243747</v>
      </c>
      <c r="CB14" s="268">
        <f>+'03 (raw)'!CK13</f>
        <v>13.2</v>
      </c>
      <c r="CC14" s="265">
        <f>+'03 (raw)'!CL13/'03 (raw)'!E13</f>
        <v>0.25871332887048587</v>
      </c>
      <c r="CD14" s="265">
        <f>+'03 (raw)'!CM13</f>
        <v>9.7228363737864143E-2</v>
      </c>
      <c r="CE14" s="265">
        <f>+'03 (raw)'!CN13/'03 (raw)'!G13</f>
        <v>2.6233690406411537E-2</v>
      </c>
      <c r="CF14" s="265">
        <f>('03 (raw)'!CO13+'03 (raw)'!CP13)/'03 (raw)'!CX13</f>
        <v>0.67263603817381279</v>
      </c>
      <c r="CG14" s="268">
        <f>+'03 (raw)'!CQ13/('03 (raw)'!CX13/1000000)</f>
        <v>91.573234959311975</v>
      </c>
      <c r="CH14" s="281">
        <f>+'03 (raw)'!CR13/('03 (raw)'!D13/1000)</f>
        <v>1.7309384479301846</v>
      </c>
      <c r="CI14" s="273">
        <f>('03 (raw)'!CS13-'02 (raw)'!CS13)/'02 (raw)'!CS13</f>
        <v>9.338577308654003E-2</v>
      </c>
      <c r="CJ14" s="273">
        <f>('04 (raw)'!CT13-'03 (raw)'!CT13)/'03 (raw)'!CT13</f>
        <v>0.11206881986492979</v>
      </c>
      <c r="CK14" s="285">
        <f>+'03 (raw)'!CU13/('03 (raw)'!D13/1000000)</f>
        <v>19.241610916883499</v>
      </c>
      <c r="CL14" s="268">
        <f>+'03 (raw)'!CV13/('03 (raw)'!I13/1000)</f>
        <v>1.7885359521795019</v>
      </c>
      <c r="CM14" s="268">
        <f>+'03 (raw)'!CW13/('03 (raw)'!E13/10000)</f>
        <v>11.139807439729488</v>
      </c>
    </row>
    <row r="15" spans="1:91">
      <c r="A15" s="263" t="s">
        <v>215</v>
      </c>
      <c r="B15" s="264">
        <f>'03 (raw)'!B14</f>
        <v>1947.6614507124077</v>
      </c>
      <c r="C15" s="265">
        <f>'03 (raw)'!C14</f>
        <v>0.25445771470624928</v>
      </c>
      <c r="D15" s="266">
        <f>+'03 (raw)'!J14/('03 (raw)'!D14/100000)</f>
        <v>861.12689000421051</v>
      </c>
      <c r="E15" s="266">
        <f>+'03 (raw)'!K14</f>
        <v>34.444444444443874</v>
      </c>
      <c r="F15" s="267">
        <f>+'03 (raw)'!L14</f>
        <v>3.02</v>
      </c>
      <c r="G15" s="267">
        <f>+'03 (raw)'!M14</f>
        <v>2.5099999999999998</v>
      </c>
      <c r="H15" s="267">
        <f>+'03 (raw)'!N14</f>
        <v>4.07</v>
      </c>
      <c r="I15" s="267">
        <f>+'03 (raw)'!O14</f>
        <v>3.47</v>
      </c>
      <c r="J15" s="267">
        <f>+'03 (raw)'!P14</f>
        <v>0.2253333333333333</v>
      </c>
      <c r="K15" s="268">
        <f>+'03 (raw)'!Q14/('03 (raw)'!E14)*100000</f>
        <v>7.9038596568622044</v>
      </c>
      <c r="L15" s="268">
        <f>+'03 (raw)'!R14/('03 (raw)'!D14/100000)</f>
        <v>14.767670204267787</v>
      </c>
      <c r="M15" s="265">
        <f>+'03 (raw)'!S14/'03 (raw)'!U14</f>
        <v>6.943303586650259E-4</v>
      </c>
      <c r="N15" s="265">
        <f>+'03 (raw)'!T14</f>
        <v>4.7709341880790854E-3</v>
      </c>
      <c r="O15" s="268">
        <f>'03 (raw)'!V14</f>
        <v>3</v>
      </c>
      <c r="P15" s="270">
        <f>+'03 (raw)'!X14/('03 (raw)'!F14/'03 (raw)'!W14)</f>
        <v>41.481304968103302</v>
      </c>
      <c r="Q15" s="268">
        <f>+'03 (raw)'!Y14/('03 (raw)'!I14/10000)</f>
        <v>2.1334830564242817</v>
      </c>
      <c r="R15" s="271">
        <f>+'03 (raw)'!Z14</f>
        <v>5840.8262834654352</v>
      </c>
      <c r="S15" s="271">
        <f>+'03 (raw)'!AA14</f>
        <v>0.75734276102682618</v>
      </c>
      <c r="T15" s="271">
        <f>+'03 (raw)'!AB14</f>
        <v>2410.9</v>
      </c>
      <c r="U15" s="271">
        <f>+'03 (raw)'!AD14</f>
        <v>1</v>
      </c>
      <c r="V15" s="271">
        <f>'03 (raw)'!AE14</f>
        <v>4</v>
      </c>
      <c r="W15" s="272">
        <f>+'03 (raw)'!AF14/'03 (raw)'!AC14</f>
        <v>0.65991661703394877</v>
      </c>
      <c r="X15" s="267">
        <f>+'03 (raw)'!AG14</f>
        <v>79.254004036165156</v>
      </c>
      <c r="Y15" s="267">
        <f>+'03 (raw)'!AH14</f>
        <v>19.252500000000001</v>
      </c>
      <c r="Z15" s="265">
        <f>+'03 (raw)'!AI14</f>
        <v>0.20232955933860064</v>
      </c>
      <c r="AA15" s="273">
        <f>'03 (raw)'!AJ14/'03 (raw)'!AK14</f>
        <v>3.4163366896707772</v>
      </c>
      <c r="AB15" s="267">
        <f>'03 (raw)'!AL14</f>
        <v>1.9191102581732185</v>
      </c>
      <c r="AC15" s="274">
        <f>+'03 (raw)'!AM14/('03 (raw)'!D14/100000)</f>
        <v>5.2201997001132643</v>
      </c>
      <c r="AD15" s="265">
        <f>+'03 (raw)'!AN14/'03 (raw)'!E14</f>
        <v>0.33144008322948032</v>
      </c>
      <c r="AE15" s="275">
        <f>+'03 (raw)'!AO14</f>
        <v>0.56700354900596817</v>
      </c>
      <c r="AF15" s="276">
        <f>+'03 (raw)'!AP14</f>
        <v>4.8</v>
      </c>
      <c r="AG15" s="266">
        <f>+'03 (raw)'!AQ14</f>
        <v>76.3</v>
      </c>
      <c r="AH15" s="266">
        <f>+'03 (raw)'!AR14</f>
        <v>52.1</v>
      </c>
      <c r="AI15" s="266">
        <f>+'03 (raw)'!AS14</f>
        <v>1.0361494310744134E-2</v>
      </c>
      <c r="AJ15" s="266">
        <f>+'03 (raw)'!AT14</f>
        <v>500.5</v>
      </c>
      <c r="AK15" s="265">
        <f>+'03 (raw)'!AU14/'03 (raw)'!E14</f>
        <v>6.4184854734411934E-2</v>
      </c>
      <c r="AL15" s="278">
        <f>+'03 (raw)'!AV14</f>
        <v>23.639142480121826</v>
      </c>
      <c r="AM15" s="279">
        <f>+'03 (raw)'!AW14/'03 (raw)'!G14</f>
        <v>1.8792784288764724E-2</v>
      </c>
      <c r="AN15" s="273">
        <f>'03 (raw)'!AX14</f>
        <v>61.661918617138866</v>
      </c>
      <c r="AO15" s="279">
        <f>+'03 (raw)'!AY14</f>
        <v>3.8311267397700299E-2</v>
      </c>
      <c r="AP15" s="268">
        <f>+'03 (raw)'!AZ14</f>
        <v>57.7</v>
      </c>
      <c r="AQ15" s="268">
        <f>('03 (raw)'!H14*1000)/'03 (raw)'!D14</f>
        <v>64985.154073417034</v>
      </c>
      <c r="AR15" s="268">
        <f>'03 (raw)'!E14/'03 (raw)'!D14</f>
        <v>0.3736825005855553</v>
      </c>
      <c r="AS15" s="275">
        <f>+'03 (raw)'!BA14</f>
        <v>11.140740215199518</v>
      </c>
      <c r="AT15" s="268">
        <v>0</v>
      </c>
      <c r="AU15" s="275">
        <f>+'03 (raw)'!BC14</f>
        <v>55.3</v>
      </c>
      <c r="AV15" s="275">
        <f>+'03 (raw)'!BD14</f>
        <v>14.6</v>
      </c>
      <c r="AW15" s="268">
        <f>+'03 (raw)'!BE14</f>
        <v>20.67</v>
      </c>
      <c r="AX15" s="280">
        <f>'03 (raw)'!BG14</f>
        <v>6.158306082793529</v>
      </c>
      <c r="AY15" s="280">
        <f>'10 (raw)'!BH14*10</f>
        <v>7.196666666666669</v>
      </c>
      <c r="AZ15" s="265">
        <f>+'03 (raw)'!BI14/'03 (raw)'!G14</f>
        <v>1.320466638050285E-2</v>
      </c>
      <c r="BA15" s="268">
        <f>1/('03 (raw)'!BJ14/'03 (raw)'!G14)</f>
        <v>2.8144022264061048</v>
      </c>
      <c r="BB15" s="268">
        <f>+'03 (raw)'!BJ14/'03 (raw)'!E14</f>
        <v>61.791000438570784</v>
      </c>
      <c r="BC15" s="281">
        <f>+'03 (raw)'!BK14/'03 (raw)'!BF14</f>
        <v>5.1549480870460469</v>
      </c>
      <c r="BD15" s="265">
        <f>+'03 (raw)'!BL14/'03 (raw)'!BO14</f>
        <v>0.14040942090408082</v>
      </c>
      <c r="BE15" s="268">
        <f>+'03 (raw)'!BM14</f>
        <v>12.4</v>
      </c>
      <c r="BF15" s="265">
        <f>+'03 (raw)'!BN14/'03 (raw)'!BO14</f>
        <v>7.2453164639786335E-2</v>
      </c>
      <c r="BG15" s="279">
        <f>+'03 (raw)'!BP14/('03 (raw)'!G14/1000)</f>
        <v>9.5668555981026179E-2</v>
      </c>
      <c r="BH15" s="267">
        <f>+'03 (raw)'!BQ14</f>
        <v>9.3553078041686852</v>
      </c>
      <c r="BI15" s="267">
        <f>+'03 (raw)'!BR14</f>
        <v>3.8013747153288708</v>
      </c>
      <c r="BJ15" s="267">
        <f>+'03 (raw)'!BS14</f>
        <v>0.24185900000000002</v>
      </c>
      <c r="BK15" s="264">
        <f>+'03 (raw)'!BT14/('03 (raw)'!E14/1000)</f>
        <v>25.772096802061622</v>
      </c>
      <c r="BL15" s="268">
        <f>+'03 (raw)'!BU14</f>
        <v>11</v>
      </c>
      <c r="BM15" s="281">
        <f>+'03 (raw)'!BV14/('03 (raw)'!D14/1000)</f>
        <v>8.1187842704393134</v>
      </c>
      <c r="BN15" s="264">
        <f>'03 (raw)'!BW14/('03 (raw)'!E14/1000)</f>
        <v>37.989993346053033</v>
      </c>
      <c r="BO15" s="264">
        <f>'03 (raw)'!BX14/('03 (raw)'!D14/10000)</f>
        <v>1.795918321323059</v>
      </c>
      <c r="BP15" s="264">
        <f>+'03 (raw)'!BY14/('03 (raw)'!D14/100000)</f>
        <v>7.2808048448948162</v>
      </c>
      <c r="BQ15" s="267">
        <f>+'03 (raw)'!BZ14/('03 (raw)'!G14/1000)</f>
        <v>3.6961221126496073</v>
      </c>
      <c r="BR15" s="267">
        <f>+'03 (raw)'!CA14</f>
        <v>8.1058954177373202E-2</v>
      </c>
      <c r="BS15" s="282">
        <f>+'03 (raw)'!CB14</f>
        <v>69.077232140000007</v>
      </c>
      <c r="BT15" s="283">
        <f>+'03 (raw)'!CC14</f>
        <v>0.43074999999999997</v>
      </c>
      <c r="BU15" s="283">
        <f>+'03 (raw)'!CD14</f>
        <v>0.75833333333333341</v>
      </c>
      <c r="BV15" s="284">
        <f>+'03 (raw)'!CE14</f>
        <v>2.2200000000000002</v>
      </c>
      <c r="BW15" s="284">
        <f>+'03 (raw)'!CF14</f>
        <v>76.19</v>
      </c>
      <c r="BX15" s="265">
        <f>+'03 (raw)'!CG14</f>
        <v>0.87286282143888494</v>
      </c>
      <c r="BY15" s="278">
        <f>+'03 (raw)'!CH14/('03 (raw)'!G14/1000)</f>
        <v>0</v>
      </c>
      <c r="BZ15" s="268">
        <f>+'03 (raw)'!CI14</f>
        <v>0.18095659357970251</v>
      </c>
      <c r="CA15" s="280">
        <f>+'03 (raw)'!CJ14</f>
        <v>0</v>
      </c>
      <c r="CB15" s="268">
        <f>+'03 (raw)'!CK14</f>
        <v>12.6</v>
      </c>
      <c r="CC15" s="265">
        <f>+'03 (raw)'!CL14/'03 (raw)'!E14</f>
        <v>0.23523724445718866</v>
      </c>
      <c r="CD15" s="265">
        <f>+'03 (raw)'!CM14</f>
        <v>2.5391527500911646E-4</v>
      </c>
      <c r="CE15" s="265">
        <f>+'03 (raw)'!CN14/'03 (raw)'!G14</f>
        <v>1.4950040512896955E-2</v>
      </c>
      <c r="CF15" s="265">
        <f>('03 (raw)'!CO14+'03 (raw)'!CP14)/'03 (raw)'!CX14</f>
        <v>0.1655899124806168</v>
      </c>
      <c r="CG15" s="268">
        <f>+'03 (raw)'!CQ14/('03 (raw)'!CX14/1000000)</f>
        <v>20.14850902077205</v>
      </c>
      <c r="CH15" s="281">
        <f>+'03 (raw)'!CR14/('03 (raw)'!D14/1000)</f>
        <v>0.2919190621773865</v>
      </c>
      <c r="CI15" s="273">
        <f>('03 (raw)'!CS14-'02 (raw)'!CS14)/'02 (raw)'!CS14</f>
        <v>7.1764640762487619E-2</v>
      </c>
      <c r="CJ15" s="273">
        <f>('04 (raw)'!CT14-'03 (raw)'!CT14)/'03 (raw)'!CT14</f>
        <v>0.1362808480181521</v>
      </c>
      <c r="CK15" s="285">
        <f>+'03 (raw)'!CU14/('03 (raw)'!D14/1000000)</f>
        <v>0</v>
      </c>
      <c r="CL15" s="268">
        <f>+'03 (raw)'!CV14/('03 (raw)'!I14/1000)</f>
        <v>0.37335953487424933</v>
      </c>
      <c r="CM15" s="268">
        <f>+'03 (raw)'!CW14/('03 (raw)'!E14/10000)</f>
        <v>0.58819420702230363</v>
      </c>
    </row>
    <row r="16" spans="1:91">
      <c r="A16" s="263" t="s">
        <v>216</v>
      </c>
      <c r="B16" s="264">
        <f>'03 (raw)'!B15</f>
        <v>5698.8051389474967</v>
      </c>
      <c r="C16" s="265">
        <f>'03 (raw)'!C15</f>
        <v>0.1510342414692035</v>
      </c>
      <c r="D16" s="266">
        <f>+'03 (raw)'!J15/('03 (raw)'!D15/100000)</f>
        <v>1258.1001513039828</v>
      </c>
      <c r="E16" s="266">
        <f>+'03 (raw)'!K15</f>
        <v>33.333333333332774</v>
      </c>
      <c r="F16" s="267">
        <f>+'03 (raw)'!L15</f>
        <v>2.93</v>
      </c>
      <c r="G16" s="267">
        <f>+'03 (raw)'!M15</f>
        <v>2.54</v>
      </c>
      <c r="H16" s="267">
        <f>+'03 (raw)'!N15</f>
        <v>3.21</v>
      </c>
      <c r="I16" s="267">
        <f>+'03 (raw)'!O15</f>
        <v>3.36</v>
      </c>
      <c r="J16" s="267">
        <f>+'03 (raw)'!P15</f>
        <v>0.39733333333333337</v>
      </c>
      <c r="K16" s="268">
        <f>+'03 (raw)'!Q15/('03 (raw)'!E15)*100000</f>
        <v>12.919832712906475</v>
      </c>
      <c r="L16" s="268">
        <f>+'03 (raw)'!R15/('03 (raw)'!D15/100000)</f>
        <v>4.5418032734427758</v>
      </c>
      <c r="M16" s="265">
        <f>+'03 (raw)'!S15/'03 (raw)'!U15</f>
        <v>1.0125723698553813E-2</v>
      </c>
      <c r="N16" s="265">
        <f>+'03 (raw)'!T15</f>
        <v>0.20437977694497764</v>
      </c>
      <c r="O16" s="268">
        <f>'03 (raw)'!V15</f>
        <v>14</v>
      </c>
      <c r="P16" s="270">
        <f>+'03 (raw)'!X15/('03 (raw)'!F15/'03 (raw)'!W15)</f>
        <v>0</v>
      </c>
      <c r="Q16" s="268">
        <f>+'03 (raw)'!Y15/('03 (raw)'!I15/10000)</f>
        <v>0.33698743048119889</v>
      </c>
      <c r="R16" s="271">
        <f>+'03 (raw)'!Z15</f>
        <v>5317.6936872114647</v>
      </c>
      <c r="S16" s="271">
        <f>+'03 (raw)'!AA15</f>
        <v>1.4990440026325893</v>
      </c>
      <c r="T16" s="271">
        <f>+'03 (raw)'!AB15</f>
        <v>2866</v>
      </c>
      <c r="U16" s="271">
        <f>+'03 (raw)'!AD15</f>
        <v>1</v>
      </c>
      <c r="V16" s="271">
        <f>'03 (raw)'!AE15</f>
        <v>1</v>
      </c>
      <c r="W16" s="272">
        <f>+'03 (raw)'!AF15/'03 (raw)'!AC15</f>
        <v>0.67507393181277409</v>
      </c>
      <c r="X16" s="267">
        <f>+'03 (raw)'!AG15</f>
        <v>80.795122299581877</v>
      </c>
      <c r="Y16" s="267">
        <f>+'03 (raw)'!AH15</f>
        <v>19.552399999999999</v>
      </c>
      <c r="Z16" s="265">
        <f>+'03 (raw)'!AI15</f>
        <v>0.23436910980666703</v>
      </c>
      <c r="AA16" s="273">
        <f>'03 (raw)'!AJ15/'03 (raw)'!AK15</f>
        <v>2.8498624979975435</v>
      </c>
      <c r="AB16" s="267">
        <f>'03 (raw)'!AL15</f>
        <v>1.0543176962487391</v>
      </c>
      <c r="AC16" s="274">
        <f>+'03 (raw)'!AM15/('03 (raw)'!D15/100000)</f>
        <v>12.262868838295494</v>
      </c>
      <c r="AD16" s="265">
        <f>+'03 (raw)'!AN15/'03 (raw)'!E15</f>
        <v>0.36589351089031941</v>
      </c>
      <c r="AE16" s="275">
        <f>+'03 (raw)'!AO15</f>
        <v>0.55242018950193972</v>
      </c>
      <c r="AF16" s="276">
        <f>+'03 (raw)'!AP15</f>
        <v>10.5</v>
      </c>
      <c r="AG16" s="266">
        <f>+'03 (raw)'!AQ15</f>
        <v>76.2</v>
      </c>
      <c r="AH16" s="266">
        <f>+'03 (raw)'!AR15</f>
        <v>52.3</v>
      </c>
      <c r="AI16" s="266">
        <f>+'03 (raw)'!AS15</f>
        <v>1.4147618568120027E-2</v>
      </c>
      <c r="AJ16" s="266">
        <f>+'03 (raw)'!AT15</f>
        <v>507.89</v>
      </c>
      <c r="AK16" s="265">
        <f>+'03 (raw)'!AU15/'03 (raw)'!E15</f>
        <v>0.45047883099154495</v>
      </c>
      <c r="AL16" s="278">
        <f>+'03 (raw)'!AV15</f>
        <v>1.5316184401446702</v>
      </c>
      <c r="AM16" s="279">
        <f>+'03 (raw)'!AW15/'03 (raw)'!G15</f>
        <v>4.0727954180784865E-3</v>
      </c>
      <c r="AN16" s="273">
        <f>'03 (raw)'!AX15</f>
        <v>63.816627669591284</v>
      </c>
      <c r="AO16" s="279">
        <f>+'03 (raw)'!AY15</f>
        <v>3.8684404692229446E-2</v>
      </c>
      <c r="AP16" s="268">
        <f>+'03 (raw)'!AZ15</f>
        <v>13.9</v>
      </c>
      <c r="AQ16" s="268">
        <f>('03 (raw)'!H15*1000)/'03 (raw)'!D15</f>
        <v>59878.821838441669</v>
      </c>
      <c r="AR16" s="268">
        <f>'03 (raw)'!E15/'03 (raw)'!D15</f>
        <v>0.37550576592247842</v>
      </c>
      <c r="AS16" s="275">
        <f>+'03 (raw)'!BA15</f>
        <v>8.851375068752473</v>
      </c>
      <c r="AT16" s="268">
        <v>0</v>
      </c>
      <c r="AU16" s="275">
        <f>+'03 (raw)'!BC15</f>
        <v>63.9</v>
      </c>
      <c r="AV16" s="275">
        <f>+'03 (raw)'!BD15</f>
        <v>12</v>
      </c>
      <c r="AW16" s="268">
        <f>+'03 (raw)'!BE15</f>
        <v>22.05</v>
      </c>
      <c r="AX16" s="280">
        <f>'03 (raw)'!BG15</f>
        <v>11.176606775318033</v>
      </c>
      <c r="AY16" s="280">
        <f>'10 (raw)'!BH15*10</f>
        <v>6.3033333333333319</v>
      </c>
      <c r="AZ16" s="265">
        <f>+'03 (raw)'!BI15/'03 (raw)'!G15</f>
        <v>1.6500662920638381E-2</v>
      </c>
      <c r="BA16" s="268">
        <f>1/('03 (raw)'!BJ15/'03 (raw)'!G15)</f>
        <v>2.657935537298179</v>
      </c>
      <c r="BB16" s="268">
        <f>+'03 (raw)'!BJ15/'03 (raw)'!E15</f>
        <v>59.994604242932816</v>
      </c>
      <c r="BC16" s="281">
        <f>+'03 (raw)'!BK15/'03 (raw)'!BF15</f>
        <v>2.4925382667145146</v>
      </c>
      <c r="BD16" s="265">
        <f>+'03 (raw)'!BL15/'03 (raw)'!BO15</f>
        <v>0.12719679302513451</v>
      </c>
      <c r="BE16" s="268">
        <f>+'03 (raw)'!BM15</f>
        <v>24.3</v>
      </c>
      <c r="BF16" s="265">
        <f>+'03 (raw)'!BN15/'03 (raw)'!BO15</f>
        <v>4.0980764247717467E-2</v>
      </c>
      <c r="BG16" s="279">
        <f>+'03 (raw)'!BP15/('03 (raw)'!G15/1000)</f>
        <v>0.12047318341118796</v>
      </c>
      <c r="BH16" s="267">
        <f>+'03 (raw)'!BQ15</f>
        <v>11.316287878787879</v>
      </c>
      <c r="BI16" s="267">
        <f>+'03 (raw)'!BR15</f>
        <v>11.931442179247163</v>
      </c>
      <c r="BJ16" s="267">
        <f>+'03 (raw)'!BS15</f>
        <v>1.5680079999999998</v>
      </c>
      <c r="BK16" s="264">
        <f>+'03 (raw)'!BT15/('03 (raw)'!E15/1000)</f>
        <v>14.376200238714524</v>
      </c>
      <c r="BL16" s="268">
        <f>+'03 (raw)'!BU15</f>
        <v>24</v>
      </c>
      <c r="BM16" s="281">
        <f>+'03 (raw)'!BV15/('03 (raw)'!D15/1000)</f>
        <v>3.3636182151910523</v>
      </c>
      <c r="BN16" s="264">
        <f>'03 (raw)'!BW15/('03 (raw)'!E15/1000)</f>
        <v>15.592313854074062</v>
      </c>
      <c r="BO16" s="264">
        <f>'03 (raw)'!BX15/('03 (raw)'!D15/10000)</f>
        <v>0.57685015526295025</v>
      </c>
      <c r="BP16" s="264">
        <f>+'03 (raw)'!BY15/('03 (raw)'!D15/100000)</f>
        <v>6.9985059531686407</v>
      </c>
      <c r="BQ16" s="267">
        <f>+'03 (raw)'!BZ15/('03 (raw)'!G15/1000)</f>
        <v>3.60225705096724</v>
      </c>
      <c r="BR16" s="267">
        <f>+'03 (raw)'!CA15</f>
        <v>0.32657326671238696</v>
      </c>
      <c r="BS16" s="282">
        <f>+'03 (raw)'!CB15</f>
        <v>79.663853570000001</v>
      </c>
      <c r="BT16" s="283">
        <f>+'03 (raw)'!CC15</f>
        <v>2.5749999999999999E-2</v>
      </c>
      <c r="BU16" s="283">
        <f>+'03 (raw)'!CD15</f>
        <v>0.20633333333333334</v>
      </c>
      <c r="BV16" s="284">
        <f>+'03 (raw)'!CE15</f>
        <v>33.590000000000003</v>
      </c>
      <c r="BW16" s="284">
        <f>+'03 (raw)'!CF15</f>
        <v>40.479999999999997</v>
      </c>
      <c r="BX16" s="265">
        <f>+'03 (raw)'!CG15</f>
        <v>0.93775094747750887</v>
      </c>
      <c r="BY16" s="278">
        <f>BY11</f>
        <v>35.230090756087833</v>
      </c>
      <c r="BZ16" s="268">
        <f>+'03 (raw)'!CI15</f>
        <v>2.4060977670470023</v>
      </c>
      <c r="CA16" s="280">
        <f>+'03 (raw)'!CJ15</f>
        <v>0</v>
      </c>
      <c r="CB16" s="268">
        <f>+'03 (raw)'!CK15</f>
        <v>8.9</v>
      </c>
      <c r="CC16" s="265">
        <f>+'03 (raw)'!CL15/'03 (raw)'!E15</f>
        <v>0.27734207703628933</v>
      </c>
      <c r="CD16" s="265">
        <f>+'03 (raw)'!CM15</f>
        <v>4.9654337073198329E-3</v>
      </c>
      <c r="CE16" s="265">
        <f>+'03 (raw)'!CN15/'03 (raw)'!G15</f>
        <v>2.2591643578913686E-2</v>
      </c>
      <c r="CF16" s="265">
        <f>('03 (raw)'!CO15+'03 (raw)'!CP15)/'03 (raw)'!CX15</f>
        <v>0.18238432945643343</v>
      </c>
      <c r="CG16" s="268">
        <f>+'03 (raw)'!CQ15/('03 (raw)'!CX15/1000000)</f>
        <v>8.9609916821680855</v>
      </c>
      <c r="CH16" s="281">
        <f>+'03 (raw)'!CR15/('03 (raw)'!D15/1000)</f>
        <v>0.26425037227303422</v>
      </c>
      <c r="CI16" s="273">
        <f>('03 (raw)'!CS15-'02 (raw)'!CS15)/'02 (raw)'!CS15</f>
        <v>6.5346411316185751E-2</v>
      </c>
      <c r="CJ16" s="273">
        <f>('04 (raw)'!CT15-'03 (raw)'!CT15)/'03 (raw)'!CT15</f>
        <v>0.10920361449201714</v>
      </c>
      <c r="CK16" s="285">
        <f>+'03 (raw)'!CU15/('03 (raw)'!D15/1000000)</f>
        <v>5.3675856867960077</v>
      </c>
      <c r="CL16" s="268">
        <f>+'03 (raw)'!CV15/('03 (raw)'!I15/1000)</f>
        <v>0.5593991345987902</v>
      </c>
      <c r="CM16" s="268">
        <f>+'03 (raw)'!CW15/('03 (raw)'!E15/10000)</f>
        <v>1.5393843232399202</v>
      </c>
    </row>
    <row r="17" spans="1:91">
      <c r="A17" s="263" t="s">
        <v>217</v>
      </c>
      <c r="B17" s="264">
        <f>'03 (raw)'!B16</f>
        <v>1893.7832473461294</v>
      </c>
      <c r="C17" s="265">
        <f>'03 (raw)'!C16</f>
        <v>0.19296260747508187</v>
      </c>
      <c r="D17" s="266">
        <f>+'03 (raw)'!J16/('03 (raw)'!D16/100000)</f>
        <v>918.16553316565671</v>
      </c>
      <c r="E17" s="266">
        <f>+'03 (raw)'!K16</f>
        <v>63.333333333333421</v>
      </c>
      <c r="F17" s="267">
        <f>+'03 (raw)'!L16</f>
        <v>3.23</v>
      </c>
      <c r="G17" s="267">
        <f>+'03 (raw)'!M16</f>
        <v>2.6</v>
      </c>
      <c r="H17" s="267">
        <f>+'03 (raw)'!N16</f>
        <v>3.57</v>
      </c>
      <c r="I17" s="267">
        <f>+'03 (raw)'!O16</f>
        <v>2.89</v>
      </c>
      <c r="J17" s="267">
        <f>+'03 (raw)'!P16</f>
        <v>0.40799999999999997</v>
      </c>
      <c r="K17" s="268">
        <f>+'03 (raw)'!Q16/('03 (raw)'!E16)*100000</f>
        <v>3.0260543277620311</v>
      </c>
      <c r="L17" s="268">
        <f>+'03 (raw)'!R16/('03 (raw)'!D16/100000)</f>
        <v>18.767436121121278</v>
      </c>
      <c r="M17" s="265">
        <f>+'03 (raw)'!S16/'03 (raw)'!U16</f>
        <v>1.7507340948003647E-3</v>
      </c>
      <c r="N17" s="265">
        <f>+'03 (raw)'!T16</f>
        <v>0.3279523315260533</v>
      </c>
      <c r="O17" s="268">
        <f>'03 (raw)'!V16</f>
        <v>5</v>
      </c>
      <c r="P17" s="270">
        <f>+'03 (raw)'!X16/('03 (raw)'!F16/'03 (raw)'!W16)</f>
        <v>1.635225879468075</v>
      </c>
      <c r="Q17" s="268">
        <f>+'03 (raw)'!Y16/('03 (raw)'!I16/10000)</f>
        <v>0.64843175316915513</v>
      </c>
      <c r="R17" s="271">
        <f>+'03 (raw)'!Z16</f>
        <v>123288.71503218146</v>
      </c>
      <c r="S17" s="271">
        <f>+'03 (raw)'!AA16</f>
        <v>0.26257337236001838</v>
      </c>
      <c r="T17" s="271">
        <f>+'03 (raw)'!AB16</f>
        <v>1656.7</v>
      </c>
      <c r="U17" s="271">
        <f>+'03 (raw)'!AD16</f>
        <v>0</v>
      </c>
      <c r="V17" s="271">
        <f>'03 (raw)'!AE16</f>
        <v>7</v>
      </c>
      <c r="W17" s="272">
        <f>+'03 (raw)'!AF16/'03 (raw)'!AC16</f>
        <v>0.36203522504892366</v>
      </c>
      <c r="X17" s="267">
        <f>+'03 (raw)'!AG16</f>
        <v>55.686255184825711</v>
      </c>
      <c r="Y17" s="267">
        <f>+'03 (raw)'!AH16</f>
        <v>26.253399999999999</v>
      </c>
      <c r="Z17" s="265">
        <f>+'03 (raw)'!AI16</f>
        <v>0.27774177288111185</v>
      </c>
      <c r="AA17" s="273">
        <f>'03 (raw)'!AJ16/'03 (raw)'!AK16</f>
        <v>3.7662009075772911</v>
      </c>
      <c r="AB17" s="267">
        <f>'03 (raw)'!AL16</f>
        <v>0.46293009098765819</v>
      </c>
      <c r="AC17" s="274">
        <f>+'03 (raw)'!AM16/('03 (raw)'!D16/100000)</f>
        <v>7.9136022310728062</v>
      </c>
      <c r="AD17" s="265">
        <f>+'03 (raw)'!AN16/'03 (raw)'!E16</f>
        <v>0.33249024097479296</v>
      </c>
      <c r="AE17" s="275">
        <f>+'03 (raw)'!AO16</f>
        <v>0.57473067670745737</v>
      </c>
      <c r="AF17" s="276">
        <f>+'03 (raw)'!AP16</f>
        <v>19.3</v>
      </c>
      <c r="AG17" s="266">
        <f>+'03 (raw)'!AQ16</f>
        <v>69.8</v>
      </c>
      <c r="AH17" s="266">
        <f>+'03 (raw)'!AR16</f>
        <v>59.2</v>
      </c>
      <c r="AI17" s="266">
        <f>+'03 (raw)'!AS16</f>
        <v>6.8573154767898499E-3</v>
      </c>
      <c r="AJ17" s="266">
        <f>+'03 (raw)'!AT16</f>
        <v>467.73</v>
      </c>
      <c r="AK17" s="265">
        <f>+'03 (raw)'!AU16/'03 (raw)'!E16</f>
        <v>1.3241509395898687E-2</v>
      </c>
      <c r="AL17" s="278">
        <f>+'03 (raw)'!AV16</f>
        <v>4.444094739763357</v>
      </c>
      <c r="AM17" s="279">
        <f>+'03 (raw)'!AW16/'03 (raw)'!G16</f>
        <v>1.7336318036206506E-2</v>
      </c>
      <c r="AN17" s="273">
        <f>'03 (raw)'!AX16</f>
        <v>71.241293337538067</v>
      </c>
      <c r="AO17" s="279">
        <f>+'03 (raw)'!AY16</f>
        <v>-1.4155556074424425E-4</v>
      </c>
      <c r="AP17" s="268">
        <f>+'03 (raw)'!AZ16</f>
        <v>41</v>
      </c>
      <c r="AQ17" s="268">
        <f>('03 (raw)'!H16*1000)/'03 (raw)'!D16</f>
        <v>36411.579011130336</v>
      </c>
      <c r="AR17" s="268">
        <f>'03 (raw)'!E16/'03 (raw)'!D16</f>
        <v>0.37211696992236848</v>
      </c>
      <c r="AS17" s="275">
        <f>+'03 (raw)'!BA16</f>
        <v>9.8495357028538368</v>
      </c>
      <c r="AT17" s="268">
        <v>0</v>
      </c>
      <c r="AU17" s="275">
        <f>AVERAGE(AU6:AU16,AU18:AU37)</f>
        <v>57.335161290322588</v>
      </c>
      <c r="AV17" s="275">
        <f>+'03 (raw)'!BD16</f>
        <v>25</v>
      </c>
      <c r="AW17" s="268">
        <f>+'03 (raw)'!BE16</f>
        <v>21.01</v>
      </c>
      <c r="AX17" s="280">
        <f>'03 (raw)'!BG16</f>
        <v>8.1457053810947304</v>
      </c>
      <c r="AY17" s="280">
        <f>'10 (raw)'!BH16*10</f>
        <v>5.7866666666666671</v>
      </c>
      <c r="AZ17" s="265">
        <f>+'03 (raw)'!BI16/'03 (raw)'!G16</f>
        <v>6.9597546884318257E-3</v>
      </c>
      <c r="BA17" s="268">
        <f>1/('03 (raw)'!BJ16/'03 (raw)'!G16)</f>
        <v>1.5053460242325079</v>
      </c>
      <c r="BB17" s="268">
        <f>+'03 (raw)'!BJ16/'03 (raw)'!E16</f>
        <v>65.001547636500646</v>
      </c>
      <c r="BC17" s="281">
        <f>+'03 (raw)'!BK16/'03 (raw)'!BF16</f>
        <v>1.9803580858293484</v>
      </c>
      <c r="BD17" s="265">
        <f>+'03 (raw)'!BL16/'03 (raw)'!BO16</f>
        <v>6.1638793865180903E-2</v>
      </c>
      <c r="BE17" s="268">
        <f>+'03 (raw)'!BM16</f>
        <v>16</v>
      </c>
      <c r="BF17" s="265">
        <f>+'03 (raw)'!BN16/'03 (raw)'!BO16</f>
        <v>3.3224615393693181E-2</v>
      </c>
      <c r="BG17" s="279">
        <f>+'03 (raw)'!BP16/('03 (raw)'!G16/1000)</f>
        <v>0.11048801031577012</v>
      </c>
      <c r="BH17" s="267">
        <f>+'03 (raw)'!BQ16</f>
        <v>7.237019101425882</v>
      </c>
      <c r="BI17" s="267">
        <f>+'03 (raw)'!BR16</f>
        <v>8.4867630071430256</v>
      </c>
      <c r="BJ17" s="267">
        <f>+'03 (raw)'!BS16</f>
        <v>493.74055648000001</v>
      </c>
      <c r="BK17" s="264">
        <f>+'03 (raw)'!BT16/('03 (raw)'!E16/1000)</f>
        <v>34.628148357356842</v>
      </c>
      <c r="BL17" s="268">
        <f>+'03 (raw)'!BU16</f>
        <v>33</v>
      </c>
      <c r="BM17" s="281">
        <f>+'03 (raw)'!BV16/('03 (raw)'!D16/1000)</f>
        <v>12.389322955358212</v>
      </c>
      <c r="BN17" s="264">
        <f>'03 (raw)'!BW16/('03 (raw)'!E16/1000)</f>
        <v>14.556161887181972</v>
      </c>
      <c r="BO17" s="264">
        <f>'03 (raw)'!BX16/('03 (raw)'!D16/10000)</f>
        <v>1.1091757000464986</v>
      </c>
      <c r="BP17" s="264">
        <f>+'03 (raw)'!BY16/('03 (raw)'!D16/100000)</f>
        <v>4.6605799700784507</v>
      </c>
      <c r="BQ17" s="267">
        <f>+'03 (raw)'!BZ16/('03 (raw)'!G16/1000)</f>
        <v>2.617869068583162</v>
      </c>
      <c r="BR17" s="267">
        <f>+'03 (raw)'!CA16</f>
        <v>0.31437643434248169</v>
      </c>
      <c r="BS17" s="282">
        <f>+'03 (raw)'!CB16</f>
        <v>66.490773809999993</v>
      </c>
      <c r="BT17" s="283">
        <f>+'03 (raw)'!CC16</f>
        <v>0.47400000000000003</v>
      </c>
      <c r="BU17" s="283">
        <f>+'03 (raw)'!CD16</f>
        <v>0.59733333333333327</v>
      </c>
      <c r="BV17" s="284">
        <f>+'03 (raw)'!CE16</f>
        <v>2.2200000000000002</v>
      </c>
      <c r="BW17" s="284">
        <f>+'03 (raw)'!CF16</f>
        <v>71.430000000000007</v>
      </c>
      <c r="BX17" s="265">
        <f>+'03 (raw)'!CG16</f>
        <v>0.92063516126338629</v>
      </c>
      <c r="BY17" s="278">
        <f>+'03 (raw)'!CH16/('03 (raw)'!G16/1000)</f>
        <v>0</v>
      </c>
      <c r="BZ17" s="268">
        <f>+'03 (raw)'!CI16</f>
        <v>0.12572203431765339</v>
      </c>
      <c r="CA17" s="280">
        <f>+'03 (raw)'!CJ16</f>
        <v>10.490099721885235</v>
      </c>
      <c r="CB17" s="268">
        <f>+'03 (raw)'!CK16</f>
        <v>12</v>
      </c>
      <c r="CC17" s="265">
        <f>+'03 (raw)'!CL16/'03 (raw)'!E16</f>
        <v>0.29164102926194535</v>
      </c>
      <c r="CD17" s="265">
        <f>+'03 (raw)'!CM16</f>
        <v>0</v>
      </c>
      <c r="CE17" s="265">
        <f>+'03 (raw)'!CN16/'03 (raw)'!G16</f>
        <v>7.6187700317128848E-2</v>
      </c>
      <c r="CF17" s="265">
        <f>('03 (raw)'!CO16+'03 (raw)'!CP16)/'03 (raw)'!CX16</f>
        <v>4.6586309877898347E-3</v>
      </c>
      <c r="CG17" s="268">
        <f>+'03 (raw)'!CQ16/('03 (raw)'!CX16/1000000)</f>
        <v>5.0719209587228704</v>
      </c>
      <c r="CH17" s="281">
        <f>+'03 (raw)'!CR16/('03 (raw)'!D16/1000)</f>
        <v>0.1304336810417929</v>
      </c>
      <c r="CI17" s="273">
        <f>('03 (raw)'!CS16-'02 (raw)'!CS16)/'02 (raw)'!CS16</f>
        <v>9.7426275205870438E-2</v>
      </c>
      <c r="CJ17" s="273">
        <f>('04 (raw)'!CT16-'03 (raw)'!CT16)/'03 (raw)'!CT16</f>
        <v>0.12597780291068941</v>
      </c>
      <c r="CK17" s="285">
        <f>+'03 (raw)'!CU16/('03 (raw)'!D16/1000000)</f>
        <v>0</v>
      </c>
      <c r="CL17" s="268">
        <f>+'03 (raw)'!CV16/('03 (raw)'!I16/1000)</f>
        <v>0.14049354651998364</v>
      </c>
      <c r="CM17" s="268">
        <f>+'03 (raw)'!CW16/('03 (raw)'!E16/10000)</f>
        <v>0.11767989052407898</v>
      </c>
    </row>
    <row r="18" spans="1:91">
      <c r="A18" s="263" t="s">
        <v>148</v>
      </c>
      <c r="B18" s="264">
        <f>'03 (raw)'!B17</f>
        <v>1866.8945560460259</v>
      </c>
      <c r="C18" s="265">
        <f>'03 (raw)'!C17</f>
        <v>0.19279251861834643</v>
      </c>
      <c r="D18" s="266">
        <f>+'03 (raw)'!J17/('03 (raw)'!D17/100000)</f>
        <v>1063.1410130768929</v>
      </c>
      <c r="E18" s="266">
        <f>+'03 (raw)'!K17</f>
        <v>27.7777777777778</v>
      </c>
      <c r="F18" s="267">
        <f>+'03 (raw)'!L17</f>
        <v>3.05</v>
      </c>
      <c r="G18" s="267">
        <f>+'03 (raw)'!M17</f>
        <v>2.5099999999999998</v>
      </c>
      <c r="H18" s="267">
        <f>+'03 (raw)'!N17</f>
        <v>3.04</v>
      </c>
      <c r="I18" s="267">
        <f>+'03 (raw)'!O17</f>
        <v>3.15</v>
      </c>
      <c r="J18" s="267">
        <f>+'03 (raw)'!P17</f>
        <v>0.27933333333333338</v>
      </c>
      <c r="K18" s="268">
        <f>+'03 (raw)'!Q17/('03 (raw)'!E17)*100000</f>
        <v>11.10465983254173</v>
      </c>
      <c r="L18" s="268">
        <f>+'03 (raw)'!R17/('03 (raw)'!D17/100000)</f>
        <v>3.101545905248634</v>
      </c>
      <c r="M18" s="265">
        <f>+'03 (raw)'!S17/'03 (raw)'!U17</f>
        <v>8.3357072965307109E-3</v>
      </c>
      <c r="N18" s="265">
        <f>+'03 (raw)'!T17</f>
        <v>0.15673706602681595</v>
      </c>
      <c r="O18" s="268">
        <f>'03 (raw)'!V17</f>
        <v>8</v>
      </c>
      <c r="P18" s="270">
        <f>+'03 (raw)'!X17/('03 (raw)'!F17/'03 (raw)'!W17)</f>
        <v>72.905577291906397</v>
      </c>
      <c r="Q18" s="268">
        <f>+'03 (raw)'!Y17/('03 (raw)'!I17/10000)</f>
        <v>0.49186403825458441</v>
      </c>
      <c r="R18" s="271">
        <f>+'03 (raw)'!Z17</f>
        <v>23609.463591315682</v>
      </c>
      <c r="S18" s="271">
        <f>+'03 (raw)'!AA17</f>
        <v>0.5261389109525757</v>
      </c>
      <c r="T18" s="271">
        <f>+'03 (raw)'!AB17</f>
        <v>47.7</v>
      </c>
      <c r="U18" s="271">
        <f>+'03 (raw)'!AD17</f>
        <v>0.2</v>
      </c>
      <c r="V18" s="271">
        <f>'03 (raw)'!AE17</f>
        <v>23</v>
      </c>
      <c r="W18" s="272">
        <f>+'03 (raw)'!AF17/'03 (raw)'!AC17</f>
        <v>0.16621004566210046</v>
      </c>
      <c r="X18" s="267">
        <f>+'03 (raw)'!AG17</f>
        <v>71.573233896964993</v>
      </c>
      <c r="Y18" s="267">
        <f>+'03 (raw)'!AH17</f>
        <v>20.248200000000001</v>
      </c>
      <c r="Z18" s="265">
        <f>+'03 (raw)'!AI17</f>
        <v>0.27664711969644706</v>
      </c>
      <c r="AA18" s="273">
        <f>'03 (raw)'!AJ17/'03 (raw)'!AK17</f>
        <v>3.2693169821689394</v>
      </c>
      <c r="AB18" s="267">
        <f>'03 (raw)'!AL17</f>
        <v>1.3892341033926174</v>
      </c>
      <c r="AC18" s="274">
        <f>+'03 (raw)'!AM17/('03 (raw)'!D17/100000)</f>
        <v>11.501566065297018</v>
      </c>
      <c r="AD18" s="265">
        <f>+'03 (raw)'!AN17/'03 (raw)'!E17</f>
        <v>0.35577426447492411</v>
      </c>
      <c r="AE18" s="275">
        <f>+'03 (raw)'!AO17</f>
        <v>0.57881057990372742</v>
      </c>
      <c r="AF18" s="276">
        <f>+'03 (raw)'!AP17</f>
        <v>13.2</v>
      </c>
      <c r="AG18" s="266">
        <f>+'03 (raw)'!AQ17</f>
        <v>82.4</v>
      </c>
      <c r="AH18" s="266">
        <f>+'03 (raw)'!AR17</f>
        <v>55.7</v>
      </c>
      <c r="AI18" s="266">
        <f>+'03 (raw)'!AS17</f>
        <v>1.2999697915617765E-2</v>
      </c>
      <c r="AJ18" s="266">
        <f>+'03 (raw)'!AT17</f>
        <v>485.47</v>
      </c>
      <c r="AK18" s="265">
        <f>+'03 (raw)'!AU17/'03 (raw)'!E17</f>
        <v>2.0151256042785726E-2</v>
      </c>
      <c r="AL18" s="278">
        <f>+'03 (raw)'!AV17</f>
        <v>18.555556448145222</v>
      </c>
      <c r="AM18" s="279">
        <f>+'03 (raw)'!AW17/'03 (raw)'!G17</f>
        <v>1.32198748545011E-2</v>
      </c>
      <c r="AN18" s="273">
        <f>'03 (raw)'!AX17</f>
        <v>61.51446109788089</v>
      </c>
      <c r="AO18" s="279">
        <f>+'03 (raw)'!AY17</f>
        <v>-5.2775566604940094E-4</v>
      </c>
      <c r="AP18" s="268">
        <f>+'03 (raw)'!AZ17</f>
        <v>31.5</v>
      </c>
      <c r="AQ18" s="268">
        <f>('03 (raw)'!H17*1000)/'03 (raw)'!D17</f>
        <v>43872.509434839318</v>
      </c>
      <c r="AR18" s="268">
        <f>'03 (raw)'!E17/'03 (raw)'!D17</f>
        <v>0.40731439293915844</v>
      </c>
      <c r="AS18" s="275">
        <f>+'03 (raw)'!BA17</f>
        <v>7</v>
      </c>
      <c r="AT18" s="268">
        <v>0</v>
      </c>
      <c r="AU18" s="275">
        <f>+'03 (raw)'!BC17</f>
        <v>69.3</v>
      </c>
      <c r="AV18" s="275">
        <f>+'03 (raw)'!BD17</f>
        <v>0.8</v>
      </c>
      <c r="AW18" s="268">
        <f>+'03 (raw)'!BE17</f>
        <v>21.15</v>
      </c>
      <c r="AX18" s="280">
        <f>'03 (raw)'!BG17</f>
        <v>6.5018274537894873</v>
      </c>
      <c r="AY18" s="280">
        <f>'10 (raw)'!BH17*10</f>
        <v>6.4550000000000001</v>
      </c>
      <c r="AZ18" s="265">
        <f>+'03 (raw)'!BI17/'03 (raw)'!G17</f>
        <v>1.8342990709044861E-2</v>
      </c>
      <c r="BA18" s="268">
        <f>1/('03 (raw)'!BJ17/'03 (raw)'!G17)</f>
        <v>1.3889856867357224</v>
      </c>
      <c r="BB18" s="268">
        <f>+'03 (raw)'!BJ17/'03 (raw)'!E17</f>
        <v>77.546990657252621</v>
      </c>
      <c r="BC18" s="281">
        <f>+'03 (raw)'!BK17/'03 (raw)'!BF17</f>
        <v>1.8753799128859934</v>
      </c>
      <c r="BD18" s="265">
        <f>+'03 (raw)'!BL17/'03 (raw)'!BO17</f>
        <v>0.1162292788785992</v>
      </c>
      <c r="BE18" s="268">
        <f>+'03 (raw)'!BM17</f>
        <v>22.5</v>
      </c>
      <c r="BF18" s="265">
        <f>+'03 (raw)'!BN17/'03 (raw)'!BO17</f>
        <v>4.5823396835964571E-2</v>
      </c>
      <c r="BG18" s="279">
        <f>+'03 (raw)'!BP17/('03 (raw)'!G17/1000)</f>
        <v>0.12018671145460856</v>
      </c>
      <c r="BH18" s="267">
        <f>+'03 (raw)'!BQ17</f>
        <v>8.850841555426582</v>
      </c>
      <c r="BI18" s="267">
        <f>+'03 (raw)'!BR17</f>
        <v>0.58340787989576448</v>
      </c>
      <c r="BJ18" s="267">
        <f>+'03 (raw)'!BS17</f>
        <v>0</v>
      </c>
      <c r="BK18" s="264">
        <f>+'03 (raw)'!BT17/('03 (raw)'!E17/1000)</f>
        <v>0</v>
      </c>
      <c r="BL18" s="268">
        <f>+'03 (raw)'!BU17</f>
        <v>0</v>
      </c>
      <c r="BM18" s="281">
        <f>+'03 (raw)'!BV17/('03 (raw)'!D17/1000)</f>
        <v>4.9435195567546293</v>
      </c>
      <c r="BN18" s="264">
        <f>'03 (raw)'!BW17/('03 (raw)'!E17/1000)</f>
        <v>26.0747988734587</v>
      </c>
      <c r="BO18" s="264">
        <f>'03 (raw)'!BX17/('03 (raw)'!D17/10000)</f>
        <v>0.78483132302315783</v>
      </c>
      <c r="BP18" s="264">
        <f>+'03 (raw)'!BY17/('03 (raw)'!D17/100000)</f>
        <v>4.4800107520258043</v>
      </c>
      <c r="BQ18" s="267">
        <f>+'03 (raw)'!BZ17/('03 (raw)'!G17/1000)</f>
        <v>2.8855538485889789</v>
      </c>
      <c r="BR18" s="267">
        <f>+'03 (raw)'!CA17</f>
        <v>0.47947832757959336</v>
      </c>
      <c r="BS18" s="282">
        <f>+'03 (raw)'!CB17</f>
        <v>65.840773810000002</v>
      </c>
      <c r="BT18" s="283">
        <f>+'03 (raw)'!CC17</f>
        <v>0.43074999999999997</v>
      </c>
      <c r="BU18" s="283">
        <f>+'03 (raw)'!CD17</f>
        <v>0.3213333333333333</v>
      </c>
      <c r="BV18" s="284">
        <f>+'03 (raw)'!CE17</f>
        <v>43.75</v>
      </c>
      <c r="BW18" s="284">
        <f>+'03 (raw)'!CF17</f>
        <v>50</v>
      </c>
      <c r="BX18" s="265">
        <f>+'03 (raw)'!CG17</f>
        <v>0.87377144536777185</v>
      </c>
      <c r="BY18" s="278">
        <f>+'03 (raw)'!CH17/('03 (raw)'!G17/1000)</f>
        <v>0</v>
      </c>
      <c r="BZ18" s="268">
        <f>+'03 (raw)'!CI17</f>
        <v>0.19360271525038</v>
      </c>
      <c r="CA18" s="280">
        <f>+'03 (raw)'!CJ17</f>
        <v>8.8525067877635024</v>
      </c>
      <c r="CB18" s="268">
        <f>+'03 (raw)'!CK17</f>
        <v>3.9</v>
      </c>
      <c r="CC18" s="265">
        <f>+'03 (raw)'!CL17/'03 (raw)'!E17</f>
        <v>0.31996755324155596</v>
      </c>
      <c r="CD18" s="265">
        <f>+'03 (raw)'!CM17</f>
        <v>3.8219545536528898E-2</v>
      </c>
      <c r="CE18" s="265">
        <f>+'03 (raw)'!CN17/'03 (raw)'!G17</f>
        <v>1.8140854526623017E-2</v>
      </c>
      <c r="CF18" s="265">
        <f>('03 (raw)'!CO17+'03 (raw)'!CP17)/'03 (raw)'!CX17</f>
        <v>0.12359373308611761</v>
      </c>
      <c r="CG18" s="268">
        <f>+'03 (raw)'!CQ17/('03 (raw)'!CX17/1000000)</f>
        <v>0.17513903416271415</v>
      </c>
      <c r="CH18" s="281">
        <f>+'03 (raw)'!CR17/('03 (raw)'!D17/1000)</f>
        <v>0.21667744310278655</v>
      </c>
      <c r="CI18" s="273">
        <f>('03 (raw)'!CS17-'02 (raw)'!CS17)/'02 (raw)'!CS17</f>
        <v>0.14014347517931908</v>
      </c>
      <c r="CJ18" s="273">
        <f>('04 (raw)'!CT17-'03 (raw)'!CT17)/'03 (raw)'!CT17</f>
        <v>0.11089558676959013</v>
      </c>
      <c r="CK18" s="285">
        <f>+'03 (raw)'!CU17/('03 (raw)'!D17/1000000)</f>
        <v>1.2923107938535976</v>
      </c>
      <c r="CL18" s="268">
        <f>+'03 (raw)'!CV17/('03 (raw)'!I17/1000)</f>
        <v>0.59023684590550141</v>
      </c>
      <c r="CM18" s="268">
        <f>+'03 (raw)'!CW17/('03 (raw)'!E17/10000)</f>
        <v>0.793189988038695</v>
      </c>
    </row>
    <row r="19" spans="1:91">
      <c r="A19" s="263" t="s">
        <v>149</v>
      </c>
      <c r="B19" s="264">
        <f>'03 (raw)'!B18</f>
        <v>9057.9657745622499</v>
      </c>
      <c r="C19" s="265">
        <f>'03 (raw)'!C18</f>
        <v>0.25048176595721633</v>
      </c>
      <c r="D19" s="266">
        <f>+'03 (raw)'!J18/('03 (raw)'!D18/100000)</f>
        <v>1395.8605032608484</v>
      </c>
      <c r="E19" s="266">
        <f>+'03 (raw)'!K18</f>
        <v>49.999999999998956</v>
      </c>
      <c r="F19" s="267">
        <f>+'03 (raw)'!L18</f>
        <v>2.63</v>
      </c>
      <c r="G19" s="267">
        <f>+'03 (raw)'!M18</f>
        <v>2.27</v>
      </c>
      <c r="H19" s="267">
        <f>+'03 (raw)'!N18</f>
        <v>2.06</v>
      </c>
      <c r="I19" s="267">
        <f>+'03 (raw)'!O18</f>
        <v>3.38</v>
      </c>
      <c r="J19" s="267">
        <f>+'03 (raw)'!P18</f>
        <v>0.28999999999999998</v>
      </c>
      <c r="K19" s="268">
        <f>+'03 (raw)'!Q18/('03 (raw)'!E18)*100000</f>
        <v>7.6802603815843966</v>
      </c>
      <c r="L19" s="268">
        <f>+'03 (raw)'!R18/('03 (raw)'!D18/100000)</f>
        <v>7.2851094648660348</v>
      </c>
      <c r="M19" s="265">
        <f>+'03 (raw)'!S18/'03 (raw)'!U18</f>
        <v>4.756283769268262E-3</v>
      </c>
      <c r="N19" s="265">
        <f>+'03 (raw)'!T18</f>
        <v>0.20437977694497764</v>
      </c>
      <c r="O19" s="268">
        <f>'03 (raw)'!V18</f>
        <v>9</v>
      </c>
      <c r="P19" s="270">
        <f>+'03 (raw)'!X18/('03 (raw)'!F18/'03 (raw)'!W18)</f>
        <v>55.842563398194073</v>
      </c>
      <c r="Q19" s="268">
        <f>+'03 (raw)'!Y18/('03 (raw)'!I18/10000)</f>
        <v>0.65964404114147701</v>
      </c>
      <c r="R19" s="271">
        <f>+'03 (raw)'!Z18</f>
        <v>20425.954062075332</v>
      </c>
      <c r="S19" s="271">
        <f>+'03 (raw)'!AA18</f>
        <v>0.37638024145419369</v>
      </c>
      <c r="T19" s="271">
        <f>+'03 (raw)'!AB18</f>
        <v>2558.9</v>
      </c>
      <c r="U19" s="271">
        <f>+'03 (raw)'!AD18</f>
        <v>0.8</v>
      </c>
      <c r="V19" s="271">
        <f>'03 (raw)'!AE18</f>
        <v>0</v>
      </c>
      <c r="W19" s="272">
        <f>+'03 (raw)'!AF18/'03 (raw)'!AC18</f>
        <v>0.79214755689785354</v>
      </c>
      <c r="X19" s="267">
        <f>+'03 (raw)'!AG18</f>
        <v>93.248626232389981</v>
      </c>
      <c r="Y19" s="267">
        <f>+'03 (raw)'!AH18</f>
        <v>16.458100000000002</v>
      </c>
      <c r="Z19" s="265">
        <f>+'03 (raw)'!AI18</f>
        <v>0.24405598679787299</v>
      </c>
      <c r="AA19" s="273">
        <f>'03 (raw)'!AJ18/'03 (raw)'!AK18</f>
        <v>1.6405495464994031</v>
      </c>
      <c r="AB19" s="267">
        <f>'03 (raw)'!AL18</f>
        <v>1.5236242535620452</v>
      </c>
      <c r="AC19" s="274">
        <f>+'03 (raw)'!AM18/('03 (raw)'!D18/100000)</f>
        <v>10.257068346976656</v>
      </c>
      <c r="AD19" s="265">
        <f>+'03 (raw)'!AN18/'03 (raw)'!E18</f>
        <v>0.37328452562456604</v>
      </c>
      <c r="AE19" s="275">
        <f>+'03 (raw)'!AO18</f>
        <v>0.62878690491494194</v>
      </c>
      <c r="AF19" s="276">
        <f>+'03 (raw)'!AP18</f>
        <v>5.7</v>
      </c>
      <c r="AG19" s="266">
        <f>+'03 (raw)'!AQ18</f>
        <v>72.400000000000006</v>
      </c>
      <c r="AH19" s="266">
        <f>+'03 (raw)'!AR18</f>
        <v>56.1</v>
      </c>
      <c r="AI19" s="266">
        <f>+'03 (raw)'!AS18</f>
        <v>4.5802705333467593E-2</v>
      </c>
      <c r="AJ19" s="266">
        <f>+'03 (raw)'!AT18</f>
        <v>520.89</v>
      </c>
      <c r="AK19" s="265">
        <f>+'03 (raw)'!AU18/'03 (raw)'!E18</f>
        <v>5.1570180800940453E-2</v>
      </c>
      <c r="AL19" s="278">
        <f>+'03 (raw)'!AV18</f>
        <v>11.696770941307321</v>
      </c>
      <c r="AM19" s="279">
        <f>+'03 (raw)'!AW18/'03 (raw)'!G18</f>
        <v>1.1800298550889625E-2</v>
      </c>
      <c r="AN19" s="273">
        <f>'03 (raw)'!AX18</f>
        <v>58.261816640908613</v>
      </c>
      <c r="AO19" s="279">
        <f>+'03 (raw)'!AY18</f>
        <v>3.8933550027242525E-4</v>
      </c>
      <c r="AP19" s="268">
        <f>+'03 (raw)'!AZ18</f>
        <v>42.8</v>
      </c>
      <c r="AQ19" s="268">
        <f>('03 (raw)'!H18*1000)/'03 (raw)'!D18</f>
        <v>73261.259708195706</v>
      </c>
      <c r="AR19" s="268">
        <f>'03 (raw)'!E18/'03 (raw)'!D18</f>
        <v>0.44053986623746499</v>
      </c>
      <c r="AS19" s="275">
        <f>+'03 (raw)'!BA18</f>
        <v>11.200069738452234</v>
      </c>
      <c r="AT19" s="268">
        <v>0</v>
      </c>
      <c r="AU19" s="275">
        <f>+'03 (raw)'!BC18</f>
        <v>66</v>
      </c>
      <c r="AV19" s="275">
        <f>+'03 (raw)'!BD18</f>
        <v>21.5</v>
      </c>
      <c r="AW19" s="268">
        <f>+'03 (raw)'!BE18</f>
        <v>26.9</v>
      </c>
      <c r="AX19" s="280">
        <f>'03 (raw)'!BG18</f>
        <v>12.148565702059393</v>
      </c>
      <c r="AY19" s="280">
        <f>'10 (raw)'!BH18*10</f>
        <v>7.31</v>
      </c>
      <c r="AZ19" s="265">
        <f>+'03 (raw)'!BI18/'03 (raw)'!G18</f>
        <v>1.3894764481547054E-2</v>
      </c>
      <c r="BA19" s="268">
        <f>1/('03 (raw)'!BJ18/'03 (raw)'!G18)</f>
        <v>2.6481058178156704</v>
      </c>
      <c r="BB19" s="268">
        <f>+'03 (raw)'!BJ18/'03 (raw)'!E18</f>
        <v>62.799159461079839</v>
      </c>
      <c r="BC19" s="281">
        <f>+'03 (raw)'!BK18/'03 (raw)'!BF18</f>
        <v>4.7621666524233266</v>
      </c>
      <c r="BD19" s="265">
        <f>+'03 (raw)'!BL18/'03 (raw)'!BO18</f>
        <v>0.20790983356016512</v>
      </c>
      <c r="BE19" s="268">
        <f>+'03 (raw)'!BM18</f>
        <v>37.200000000000003</v>
      </c>
      <c r="BF19" s="265">
        <f>+'03 (raw)'!BN18/'03 (raw)'!BO18</f>
        <v>8.0666531532835914E-2</v>
      </c>
      <c r="BG19" s="279">
        <f>+'03 (raw)'!BP18/('03 (raw)'!G18/1000)</f>
        <v>0.1679067489868693</v>
      </c>
      <c r="BH19" s="267">
        <f>+'03 (raw)'!BQ18</f>
        <v>11.626235399820306</v>
      </c>
      <c r="BI19" s="267">
        <f>+'03 (raw)'!BR18</f>
        <v>5.0161066633740434</v>
      </c>
      <c r="BJ19" s="267">
        <f>+'03 (raw)'!BS18</f>
        <v>125.968135</v>
      </c>
      <c r="BK19" s="264">
        <f>+'03 (raw)'!BT18/('03 (raw)'!E18/1000)</f>
        <v>54.170052727409221</v>
      </c>
      <c r="BL19" s="268">
        <f>+'03 (raw)'!BU18</f>
        <v>93</v>
      </c>
      <c r="BM19" s="281">
        <f>+'03 (raw)'!BV18/('03 (raw)'!D18/1000)</f>
        <v>3.5279438052870082</v>
      </c>
      <c r="BN19" s="264">
        <f>'03 (raw)'!BW18/('03 (raw)'!E18/1000)</f>
        <v>9.8227762619065651</v>
      </c>
      <c r="BO19" s="264">
        <f>'03 (raw)'!BX18/('03 (raw)'!D18/10000)</f>
        <v>0.2102467040920992</v>
      </c>
      <c r="BP19" s="264">
        <f>+'03 (raw)'!BY18/('03 (raw)'!D18/100000)</f>
        <v>9.3121378306132794</v>
      </c>
      <c r="BQ19" s="267">
        <f>+'03 (raw)'!BZ18/('03 (raw)'!G18/1000)</f>
        <v>6.2659183800081317</v>
      </c>
      <c r="BR19" s="267">
        <f>+'03 (raw)'!CA18</f>
        <v>0.25435584382551191</v>
      </c>
      <c r="BS19" s="282">
        <f>+'03 (raw)'!CB18</f>
        <v>77.605357139999995</v>
      </c>
      <c r="BT19" s="283">
        <f>+'03 (raw)'!CC18</f>
        <v>0.26674999999999999</v>
      </c>
      <c r="BU19" s="283">
        <f>+'03 (raw)'!CD18</f>
        <v>0.73499999999999999</v>
      </c>
      <c r="BV19" s="284">
        <f>+'03 (raw)'!CE18</f>
        <v>41.52</v>
      </c>
      <c r="BW19" s="284">
        <f>+'03 (raw)'!CF18</f>
        <v>69.05</v>
      </c>
      <c r="BX19" s="265">
        <f>+'03 (raw)'!CG18</f>
        <v>0.91399304685653682</v>
      </c>
      <c r="BY19" s="278">
        <f>+'03 (raw)'!CH18/('03 (raw)'!G18/1000)</f>
        <v>0</v>
      </c>
      <c r="BZ19" s="268">
        <f>+'03 (raw)'!CI18</f>
        <v>0.1803835324232608</v>
      </c>
      <c r="CA19" s="280">
        <f>+'03 (raw)'!CJ18</f>
        <v>0</v>
      </c>
      <c r="CB19" s="268">
        <f>+'03 (raw)'!CK18</f>
        <v>6.5</v>
      </c>
      <c r="CC19" s="265">
        <f>+'03 (raw)'!CL18/'03 (raw)'!E18</f>
        <v>0.3121371985108598</v>
      </c>
      <c r="CD19" s="265">
        <f>+'03 (raw)'!CM18</f>
        <v>0.10637551233501347</v>
      </c>
      <c r="CE19" s="265">
        <f>+'03 (raw)'!CN18/'03 (raw)'!G18</f>
        <v>4.0337648449259987E-2</v>
      </c>
      <c r="CF19" s="265">
        <f>('03 (raw)'!CO18+'03 (raw)'!CP18)/'03 (raw)'!CX18</f>
        <v>0.48536864498780752</v>
      </c>
      <c r="CG19" s="268">
        <f>+'03 (raw)'!CQ18/('03 (raw)'!CX18/1000000)</f>
        <v>8.6587556993018087</v>
      </c>
      <c r="CH19" s="281">
        <f>+'03 (raw)'!CR18/('03 (raw)'!D18/1000)</f>
        <v>0.49913668404678385</v>
      </c>
      <c r="CI19" s="273">
        <f>('03 (raw)'!CS18-'02 (raw)'!CS18)/'02 (raw)'!CS18</f>
        <v>7.58352614758174E-2</v>
      </c>
      <c r="CJ19" s="273">
        <f>('04 (raw)'!CT18-'03 (raw)'!CT18)/'03 (raw)'!CT18</f>
        <v>0.10845334844873156</v>
      </c>
      <c r="CK19" s="285">
        <f>+'03 (raw)'!CU18/('03 (raw)'!D18/1000000)</f>
        <v>6.0963259120217872</v>
      </c>
      <c r="CL19" s="268">
        <f>+'03 (raw)'!CV18/('03 (raw)'!I18/1000)</f>
        <v>0.73974367470865632</v>
      </c>
      <c r="CM19" s="268">
        <f>+'03 (raw)'!CW18/('03 (raw)'!E18/10000)</f>
        <v>1.2904221271761169</v>
      </c>
    </row>
    <row r="20" spans="1:91">
      <c r="A20" s="263" t="s">
        <v>150</v>
      </c>
      <c r="B20" s="264">
        <f>'03 (raw)'!B19</f>
        <v>10127.819257093879</v>
      </c>
      <c r="C20" s="265">
        <f>'03 (raw)'!C19</f>
        <v>0.23189775303567683</v>
      </c>
      <c r="D20" s="266">
        <f>+'03 (raw)'!J19/('03 (raw)'!D19/100000)</f>
        <v>1510.8596279603491</v>
      </c>
      <c r="E20" s="266">
        <f>+'03 (raw)'!K19</f>
        <v>59.999999999999396</v>
      </c>
      <c r="F20" s="267">
        <f>+'03 (raw)'!L19</f>
        <v>3.34</v>
      </c>
      <c r="G20" s="267">
        <f>+'03 (raw)'!M19</f>
        <v>2.92</v>
      </c>
      <c r="H20" s="267">
        <f>+'03 (raw)'!N19</f>
        <v>4.09</v>
      </c>
      <c r="I20" s="267">
        <f>+'03 (raw)'!O19</f>
        <v>3.39</v>
      </c>
      <c r="J20" s="267">
        <f>+'03 (raw)'!P19</f>
        <v>0.48333333333333334</v>
      </c>
      <c r="K20" s="268">
        <f>+'03 (raw)'!Q19/('03 (raw)'!E19)*100000</f>
        <v>3.2791197229406865</v>
      </c>
      <c r="L20" s="268">
        <f>+'03 (raw)'!R19/('03 (raw)'!D19/100000)</f>
        <v>13.231422774475726</v>
      </c>
      <c r="M20" s="265">
        <f>+'03 (raw)'!S19/'03 (raw)'!U19</f>
        <v>2.3514456738168453E-2</v>
      </c>
      <c r="N20" s="265">
        <f>+'03 (raw)'!T19</f>
        <v>0.15673706602681595</v>
      </c>
      <c r="O20" s="268">
        <f>'03 (raw)'!V19</f>
        <v>23</v>
      </c>
      <c r="P20" s="270">
        <f>+'03 (raw)'!X19/('03 (raw)'!F19/'03 (raw)'!W19)</f>
        <v>115.1212255406797</v>
      </c>
      <c r="Q20" s="268">
        <f>+'03 (raw)'!Y19/('03 (raw)'!I19/10000)</f>
        <v>0.72929655742025801</v>
      </c>
      <c r="R20" s="271">
        <f>+'03 (raw)'!Z19</f>
        <v>25961.341309332092</v>
      </c>
      <c r="S20" s="271">
        <f>+'03 (raw)'!AA19</f>
        <v>2.3063268057879398</v>
      </c>
      <c r="T20" s="271">
        <f>+'03 (raw)'!AB19</f>
        <v>4450.7</v>
      </c>
      <c r="U20" s="271">
        <f>+'03 (raw)'!AD19</f>
        <v>0.2</v>
      </c>
      <c r="V20" s="271">
        <f>'03 (raw)'!AE19</f>
        <v>0</v>
      </c>
      <c r="W20" s="272">
        <f>+'03 (raw)'!AF19/'03 (raw)'!AC19</f>
        <v>0.60200913242009135</v>
      </c>
      <c r="X20" s="267">
        <f>+'03 (raw)'!AG19</f>
        <v>87.175370825135275</v>
      </c>
      <c r="Y20" s="267">
        <f>+'03 (raw)'!AH19</f>
        <v>17.225200000000001</v>
      </c>
      <c r="Z20" s="265">
        <f>+'03 (raw)'!AI19</f>
        <v>0.23565046191125247</v>
      </c>
      <c r="AA20" s="273">
        <f>'03 (raw)'!AJ19/'03 (raw)'!AK19</f>
        <v>2.9652060353573511</v>
      </c>
      <c r="AB20" s="267">
        <f>'03 (raw)'!AL19</f>
        <v>0.87595894079138992</v>
      </c>
      <c r="AC20" s="274">
        <f>+'03 (raw)'!AM19/('03 (raw)'!D19/100000)</f>
        <v>6.3458235795994984</v>
      </c>
      <c r="AD20" s="265">
        <f>+'03 (raw)'!AN19/'03 (raw)'!E19</f>
        <v>0.33377019858840035</v>
      </c>
      <c r="AE20" s="275">
        <f>+'03 (raw)'!AO19</f>
        <v>0.52424504468665978</v>
      </c>
      <c r="AF20" s="276">
        <f>+'03 (raw)'!AP19</f>
        <v>5.8</v>
      </c>
      <c r="AG20" s="266">
        <f>+'03 (raw)'!AQ19</f>
        <v>79.099999999999994</v>
      </c>
      <c r="AH20" s="266">
        <f>+'03 (raw)'!AR19</f>
        <v>56.3</v>
      </c>
      <c r="AI20" s="266">
        <f>+'03 (raw)'!AS19</f>
        <v>0.3641258013627362</v>
      </c>
      <c r="AJ20" s="266">
        <f>+'03 (raw)'!AT19</f>
        <v>494.91</v>
      </c>
      <c r="AK20" s="265">
        <f>+'03 (raw)'!AU19/'03 (raw)'!E19</f>
        <v>4.1632721055631053E-2</v>
      </c>
      <c r="AL20" s="278">
        <f>+'03 (raw)'!AV19</f>
        <v>31.618215109637791</v>
      </c>
      <c r="AM20" s="279">
        <f>+'03 (raw)'!AW19/'03 (raw)'!G19</f>
        <v>4.8224957143833867E-2</v>
      </c>
      <c r="AN20" s="273">
        <f>'03 (raw)'!AX19</f>
        <v>52.543314329293509</v>
      </c>
      <c r="AO20" s="279">
        <f>+'03 (raw)'!AY19</f>
        <v>-4.1800545605443218E-3</v>
      </c>
      <c r="AP20" s="268">
        <f>+'03 (raw)'!AZ19</f>
        <v>116.5</v>
      </c>
      <c r="AQ20" s="268">
        <f>('03 (raw)'!H19*1000)/'03 (raw)'!D19</f>
        <v>44695.707846349134</v>
      </c>
      <c r="AR20" s="268">
        <f>'03 (raw)'!E19/'03 (raw)'!D19</f>
        <v>0.39464171666914988</v>
      </c>
      <c r="AS20" s="275">
        <f>+'03 (raw)'!BA19</f>
        <v>10.591907861701731</v>
      </c>
      <c r="AT20" s="268">
        <v>0</v>
      </c>
      <c r="AU20" s="275">
        <f>+'03 (raw)'!BC19</f>
        <v>51.1</v>
      </c>
      <c r="AV20" s="275">
        <f>+'03 (raw)'!BD19</f>
        <v>9.1999999999999993</v>
      </c>
      <c r="AW20" s="268">
        <f>+'03 (raw)'!BE19</f>
        <v>22.97</v>
      </c>
      <c r="AX20" s="280">
        <f>'03 (raw)'!BG19</f>
        <v>10.804230158385346</v>
      </c>
      <c r="AY20" s="280">
        <f>'10 (raw)'!BH19*10</f>
        <v>7.5366666666666671</v>
      </c>
      <c r="AZ20" s="265">
        <f>+'03 (raw)'!BI19/'03 (raw)'!G19</f>
        <v>1.5004215222674437E-2</v>
      </c>
      <c r="BA20" s="268">
        <f>1/('03 (raw)'!BJ19/'03 (raw)'!G19)</f>
        <v>2.6158994196218774</v>
      </c>
      <c r="BB20" s="268">
        <f>+'03 (raw)'!BJ19/'03 (raw)'!E19</f>
        <v>43.295402999513996</v>
      </c>
      <c r="BC20" s="281">
        <f>+'03 (raw)'!BK19/'03 (raw)'!BF19</f>
        <v>3.3806888347674677</v>
      </c>
      <c r="BD20" s="265">
        <f>+'03 (raw)'!BL19/'03 (raw)'!BO19</f>
        <v>0.14062255994149322</v>
      </c>
      <c r="BE20" s="268">
        <f>+'03 (raw)'!BM19</f>
        <v>11</v>
      </c>
      <c r="BF20" s="265">
        <f>+'03 (raw)'!BN19/'03 (raw)'!BO19</f>
        <v>8.7819613523651738E-2</v>
      </c>
      <c r="BG20" s="279">
        <f>+'03 (raw)'!BP19/('03 (raw)'!G19/1000)</f>
        <v>0.11582350659642628</v>
      </c>
      <c r="BH20" s="267">
        <f>+'03 (raw)'!BQ19</f>
        <v>12.501963247997486</v>
      </c>
      <c r="BI20" s="267">
        <f>+'03 (raw)'!BR19</f>
        <v>0.44008919140945901</v>
      </c>
      <c r="BJ20" s="267">
        <f>+'03 (raw)'!BS19</f>
        <v>31.371541000000004</v>
      </c>
      <c r="BK20" s="264">
        <f>+'03 (raw)'!BT19/('03 (raw)'!E19/1000)</f>
        <v>9.9495857261847362</v>
      </c>
      <c r="BL20" s="268">
        <f>+'03 (raw)'!BU19</f>
        <v>3</v>
      </c>
      <c r="BM20" s="281">
        <f>+'03 (raw)'!BV19/('03 (raw)'!D19/1000)</f>
        <v>4.8150060942743025</v>
      </c>
      <c r="BN20" s="264">
        <f>'03 (raw)'!BW19/('03 (raw)'!E19/1000)</f>
        <v>8.2207706808118886</v>
      </c>
      <c r="BO20" s="264">
        <f>'03 (raw)'!BX19/('03 (raw)'!D19/10000)</f>
        <v>0.29881802071326596</v>
      </c>
      <c r="BP20" s="264">
        <f>+'03 (raw)'!BY19/('03 (raw)'!D19/100000)</f>
        <v>4.1728807181008696</v>
      </c>
      <c r="BQ20" s="267">
        <f>+'03 (raw)'!BZ19/('03 (raw)'!G19/1000)</f>
        <v>4.0543912045352561</v>
      </c>
      <c r="BR20" s="267">
        <f>+'03 (raw)'!CA19</f>
        <v>0.89553575426498899</v>
      </c>
      <c r="BS20" s="282">
        <f>+'03 (raw)'!CB19</f>
        <v>81.2</v>
      </c>
      <c r="BT20" s="283">
        <f>+'03 (raw)'!CC19</f>
        <v>0.51700000000000002</v>
      </c>
      <c r="BU20" s="283">
        <f>+'03 (raw)'!CD19</f>
        <v>0.55100000000000005</v>
      </c>
      <c r="BV20" s="284">
        <f>+'03 (raw)'!CE19</f>
        <v>43.24</v>
      </c>
      <c r="BW20" s="284">
        <f>+'03 (raw)'!CF19</f>
        <v>50</v>
      </c>
      <c r="BX20" s="265">
        <f>+'03 (raw)'!CG19</f>
        <v>0.86092274959999737</v>
      </c>
      <c r="BY20" s="278">
        <f>+'03 (raw)'!CH19/('03 (raw)'!G19/1000)</f>
        <v>0</v>
      </c>
      <c r="BZ20" s="268">
        <f>+'03 (raw)'!CI19</f>
        <v>0.22871275099928803</v>
      </c>
      <c r="CA20" s="280">
        <f>+'03 (raw)'!CJ19</f>
        <v>22.854777504709336</v>
      </c>
      <c r="CB20" s="268">
        <f>+'03 (raw)'!CK19</f>
        <v>12.7</v>
      </c>
      <c r="CC20" s="265">
        <f>+'03 (raw)'!CL19/'03 (raw)'!E19</f>
        <v>0.30161676384200603</v>
      </c>
      <c r="CD20" s="265">
        <f>+'03 (raw)'!CM19</f>
        <v>8.7938228783445154E-4</v>
      </c>
      <c r="CE20" s="265">
        <f>+'03 (raw)'!CN19/'03 (raw)'!G19</f>
        <v>1.8900575053293574E-2</v>
      </c>
      <c r="CF20" s="265">
        <f>('03 (raw)'!CO19+'03 (raw)'!CP19)/'03 (raw)'!CX19</f>
        <v>0.24987815355449802</v>
      </c>
      <c r="CG20" s="268">
        <f>+'03 (raw)'!CQ19/('03 (raw)'!CX19/1000000)</f>
        <v>11.74144810379836</v>
      </c>
      <c r="CH20" s="281">
        <f>+'03 (raw)'!CR19/('03 (raw)'!D19/1000)</f>
        <v>4.1313595169257367E-2</v>
      </c>
      <c r="CI20" s="273">
        <f>('03 (raw)'!CS19-'02 (raw)'!CS19)/'02 (raw)'!CS19</f>
        <v>9.843535775078964E-2</v>
      </c>
      <c r="CJ20" s="273">
        <f>('04 (raw)'!CT19-'03 (raw)'!CT19)/'03 (raw)'!CT19</f>
        <v>0.10539954014764917</v>
      </c>
      <c r="CK20" s="285">
        <f>+'03 (raw)'!CU19/('03 (raw)'!D19/1000000)</f>
        <v>3.5985041018448629</v>
      </c>
      <c r="CL20" s="268">
        <f>+'03 (raw)'!CV19/('03 (raw)'!I19/1000)</f>
        <v>1.0238201671476699</v>
      </c>
      <c r="CM20" s="268">
        <f>+'03 (raw)'!CW19/('03 (raw)'!E19/10000)</f>
        <v>0.93814387795361887</v>
      </c>
    </row>
    <row r="21" spans="1:91">
      <c r="A21" s="263" t="s">
        <v>151</v>
      </c>
      <c r="B21" s="264">
        <f>'03 (raw)'!B20</f>
        <v>3133.9730354472981</v>
      </c>
      <c r="C21" s="265">
        <f>'03 (raw)'!C20</f>
        <v>0.18293071354553889</v>
      </c>
      <c r="D21" s="266">
        <f>+'03 (raw)'!J20/('03 (raw)'!D20/100000)</f>
        <v>665.76276028870814</v>
      </c>
      <c r="E21" s="266">
        <f>+'03 (raw)'!K20</f>
        <v>38.888888888888609</v>
      </c>
      <c r="F21" s="267">
        <f>+'03 (raw)'!L20</f>
        <v>3.1</v>
      </c>
      <c r="G21" s="267">
        <f>+'03 (raw)'!M20</f>
        <v>2.42</v>
      </c>
      <c r="H21" s="267">
        <f>+'03 (raw)'!N20</f>
        <v>3.42</v>
      </c>
      <c r="I21" s="267">
        <f>+'03 (raw)'!O20</f>
        <v>3.17</v>
      </c>
      <c r="J21" s="267">
        <f>+'03 (raw)'!P20</f>
        <v>0.3113333333333333</v>
      </c>
      <c r="K21" s="268">
        <f>+'03 (raw)'!Q20/('03 (raw)'!E20)*100000</f>
        <v>7.8779460366998846</v>
      </c>
      <c r="L21" s="268">
        <f>+'03 (raw)'!R20/('03 (raw)'!D20/100000)</f>
        <v>13.767947282800778</v>
      </c>
      <c r="M21" s="265">
        <f>+'03 (raw)'!S20/'03 (raw)'!U20</f>
        <v>3.9404824247798557E-3</v>
      </c>
      <c r="N21" s="265">
        <f>+'03 (raw)'!T20</f>
        <v>0.20437977694497764</v>
      </c>
      <c r="O21" s="268">
        <f>'03 (raw)'!V20</f>
        <v>11</v>
      </c>
      <c r="P21" s="270">
        <f>+'03 (raw)'!X20/('03 (raw)'!F20/'03 (raw)'!W20)</f>
        <v>25.62073482537031</v>
      </c>
      <c r="Q21" s="268">
        <f>+'03 (raw)'!Y20/('03 (raw)'!I20/10000)</f>
        <v>0.79819554592969122</v>
      </c>
      <c r="R21" s="271">
        <f>+'03 (raw)'!Z20</f>
        <v>17011.258390311028</v>
      </c>
      <c r="S21" s="271">
        <f>+'03 (raw)'!AA20</f>
        <v>0.55141657039581604</v>
      </c>
      <c r="T21" s="271">
        <f>+'03 (raw)'!AB20</f>
        <v>997.2</v>
      </c>
      <c r="U21" s="271">
        <f>+'03 (raw)'!AD20</f>
        <v>1</v>
      </c>
      <c r="V21" s="271">
        <f>'03 (raw)'!AE20</f>
        <v>0</v>
      </c>
      <c r="W21" s="272">
        <f>+'03 (raw)'!AF20/'03 (raw)'!AC20</f>
        <v>0.34197299694490979</v>
      </c>
      <c r="X21" s="267">
        <f>+'03 (raw)'!AG20</f>
        <v>75.410333220857311</v>
      </c>
      <c r="Y21" s="267">
        <f>+'03 (raw)'!AH20</f>
        <v>20.892099999999999</v>
      </c>
      <c r="Z21" s="265">
        <f>+'03 (raw)'!AI20</f>
        <v>0.28573667711598744</v>
      </c>
      <c r="AA21" s="273">
        <f>'03 (raw)'!AJ20/'03 (raw)'!AK20</f>
        <v>3.6530286353548296</v>
      </c>
      <c r="AB21" s="267">
        <f>'03 (raw)'!AL20</f>
        <v>1.2620207849207727</v>
      </c>
      <c r="AC21" s="274">
        <f>+'03 (raw)'!AM20/('03 (raw)'!D20/100000)</f>
        <v>8.4972125448412683</v>
      </c>
      <c r="AD21" s="265">
        <f>+'03 (raw)'!AN20/'03 (raw)'!E20</f>
        <v>0.3800837961364032</v>
      </c>
      <c r="AE21" s="275">
        <f>+'03 (raw)'!AO20</f>
        <v>0.56075354755076789</v>
      </c>
      <c r="AF21" s="276">
        <f>+'03 (raw)'!AP20</f>
        <v>12.6</v>
      </c>
      <c r="AG21" s="266">
        <f>+'03 (raw)'!AQ20</f>
        <v>69.400000000000006</v>
      </c>
      <c r="AH21" s="266">
        <f>+'03 (raw)'!AR20</f>
        <v>66.3</v>
      </c>
      <c r="AI21" s="265">
        <f>+'03 (raw)'!AS20</f>
        <v>2.3915013593797198E-2</v>
      </c>
      <c r="AJ21" s="266">
        <f>+'03 (raw)'!AT20</f>
        <v>499.16</v>
      </c>
      <c r="AK21" s="265">
        <f>+'03 (raw)'!AU20/'03 (raw)'!E20</f>
        <v>1.6907332666123823E-2</v>
      </c>
      <c r="AL21" s="278">
        <f>+'03 (raw)'!AV20</f>
        <v>7.9343753814339948</v>
      </c>
      <c r="AM21" s="279">
        <f>+'03 (raw)'!AW20/'03 (raw)'!G20</f>
        <v>8.9300283900318571E-3</v>
      </c>
      <c r="AN21" s="273">
        <f>'03 (raw)'!AX20</f>
        <v>63.883834090186973</v>
      </c>
      <c r="AO21" s="279">
        <f>+'03 (raw)'!AY20</f>
        <v>1.1513798035109768E-2</v>
      </c>
      <c r="AP21" s="268">
        <f>+'03 (raw)'!AZ20</f>
        <v>24.4</v>
      </c>
      <c r="AQ21" s="268">
        <f>('03 (raw)'!H20*1000)/'03 (raw)'!D20</f>
        <v>44065.609564332146</v>
      </c>
      <c r="AR21" s="268">
        <f>'03 (raw)'!E20/'03 (raw)'!D20</f>
        <v>0.39079985862608696</v>
      </c>
      <c r="AS21" s="275">
        <f>+'03 (raw)'!BA20</f>
        <v>10.049697457739191</v>
      </c>
      <c r="AT21" s="268">
        <v>0</v>
      </c>
      <c r="AU21" s="275">
        <f>+'03 (raw)'!BC20</f>
        <v>53.3</v>
      </c>
      <c r="AV21" s="275">
        <f>+'03 (raw)'!BD20</f>
        <v>11.9</v>
      </c>
      <c r="AW21" s="268">
        <f>+'03 (raw)'!BE20</f>
        <v>23.12</v>
      </c>
      <c r="AX21" s="280">
        <f>'03 (raw)'!BG20</f>
        <v>15.121502490312178</v>
      </c>
      <c r="AY21" s="280">
        <f>'10 (raw)'!BH20*10</f>
        <v>6.4050000000000011</v>
      </c>
      <c r="AZ21" s="265">
        <f>+'03 (raw)'!BI20/'03 (raw)'!G20</f>
        <v>1.1784929457845763E-2</v>
      </c>
      <c r="BA21" s="268">
        <f>1/('03 (raw)'!BJ20/'03 (raw)'!G20)</f>
        <v>2.7937100397266406</v>
      </c>
      <c r="BB21" s="268">
        <f>+'03 (raw)'!BJ20/'03 (raw)'!E20</f>
        <v>40.361198669838636</v>
      </c>
      <c r="BC21" s="281">
        <f>+'03 (raw)'!BK20/'03 (raw)'!BF20</f>
        <v>2.2419722772036903</v>
      </c>
      <c r="BD21" s="265">
        <f>+'03 (raw)'!BL20/'03 (raw)'!BO20</f>
        <v>0.16105459933196722</v>
      </c>
      <c r="BE21" s="268">
        <f>+'03 (raw)'!BM20</f>
        <v>19.7</v>
      </c>
      <c r="BF21" s="265">
        <f>+'03 (raw)'!BN20/'03 (raw)'!BO20</f>
        <v>4.4881014785965248E-2</v>
      </c>
      <c r="BG21" s="279">
        <f>+'03 (raw)'!BP20/('03 (raw)'!G20/1000)</f>
        <v>0.19993490204949146</v>
      </c>
      <c r="BH21" s="267">
        <f>+'03 (raw)'!BQ20</f>
        <v>7.1144278606965177</v>
      </c>
      <c r="BI21" s="267">
        <f>+'03 (raw)'!BR20</f>
        <v>0.93473862630811466</v>
      </c>
      <c r="BJ21" s="267">
        <f>+'03 (raw)'!BS20</f>
        <v>18681.463141</v>
      </c>
      <c r="BK21" s="264">
        <f>+'03 (raw)'!BT20/('03 (raw)'!E20/1000)</f>
        <v>13.552588125855545</v>
      </c>
      <c r="BL21" s="268">
        <f>+'03 (raw)'!BU20</f>
        <v>30</v>
      </c>
      <c r="BM21" s="281">
        <f>+'03 (raw)'!BV20/('03 (raw)'!D20/1000)</f>
        <v>7.1152456002295477</v>
      </c>
      <c r="BN21" s="264">
        <f>'03 (raw)'!BW20/('03 (raw)'!E20/1000)</f>
        <v>8.7684690566884385</v>
      </c>
      <c r="BO21" s="264">
        <f>'03 (raw)'!BX20/('03 (raw)'!D20/10000)</f>
        <v>0.84817887001851011</v>
      </c>
      <c r="BP21" s="264">
        <f>+'03 (raw)'!BY20/('03 (raw)'!D20/100000)</f>
        <v>6.6253628248182634</v>
      </c>
      <c r="BQ21" s="267">
        <f>+'03 (raw)'!BZ20/('03 (raw)'!G20/1000)</f>
        <v>3.7878702133846089</v>
      </c>
      <c r="BR21" s="267">
        <f>+'03 (raw)'!CA20</f>
        <v>0.6818143078732507</v>
      </c>
      <c r="BS21" s="282">
        <f>+'03 (raw)'!CB20</f>
        <v>62.300148810000003</v>
      </c>
      <c r="BT21" s="283">
        <f>+'03 (raw)'!CC20</f>
        <v>5.1250000000000004E-2</v>
      </c>
      <c r="BU21" s="283">
        <f>+'03 (raw)'!CD20</f>
        <v>0.37866666666666671</v>
      </c>
      <c r="BV21" s="284">
        <f>+'03 (raw)'!CE20</f>
        <v>46.16</v>
      </c>
      <c r="BW21" s="284">
        <f>+'03 (raw)'!CF20</f>
        <v>47.62</v>
      </c>
      <c r="BX21" s="265">
        <f>+'03 (raw)'!CG20</f>
        <v>0.88486908789083052</v>
      </c>
      <c r="BY21" s="278">
        <f>+'03 (raw)'!CH20/('03 (raw)'!G20/1000)</f>
        <v>260.51043018343097</v>
      </c>
      <c r="BZ21" s="268">
        <f>+'03 (raw)'!CI20</f>
        <v>0.23089952207174214</v>
      </c>
      <c r="CA21" s="280">
        <f>+'03 (raw)'!CJ20</f>
        <v>0</v>
      </c>
      <c r="CB21" s="268">
        <f>+'03 (raw)'!CK20</f>
        <v>4.8</v>
      </c>
      <c r="CC21" s="265">
        <f>+'03 (raw)'!CL20/'03 (raw)'!E20</f>
        <v>0.3276280197742748</v>
      </c>
      <c r="CD21" s="265">
        <f>+'03 (raw)'!CM20</f>
        <v>2.7394076645590945E-3</v>
      </c>
      <c r="CE21" s="265">
        <f>+'03 (raw)'!CN20/'03 (raw)'!G20</f>
        <v>2.6319311115828845E-2</v>
      </c>
      <c r="CF21" s="265">
        <f>('03 (raw)'!CO20+'03 (raw)'!CP20)/'03 (raw)'!CX20</f>
        <v>6.4989674947132994E-2</v>
      </c>
      <c r="CG21" s="268">
        <f>+'03 (raw)'!CQ20/('03 (raw)'!CX20/1000000)</f>
        <v>-0.69256822884217628</v>
      </c>
      <c r="CH21" s="281">
        <f>+'03 (raw)'!CR20/('03 (raw)'!D20/1000)</f>
        <v>0.21033679748679546</v>
      </c>
      <c r="CI21" s="273">
        <f>('03 (raw)'!CS20-'02 (raw)'!CS20)/'02 (raw)'!CS20</f>
        <v>0.13354106652394868</v>
      </c>
      <c r="CJ21" s="273">
        <f>('04 (raw)'!CT20-'03 (raw)'!CT20)/'03 (raw)'!CT20</f>
        <v>9.4248292238375539E-2</v>
      </c>
      <c r="CK21" s="285">
        <f>+'03 (raw)'!CU20/('03 (raw)'!D20/1000000)</f>
        <v>0.24629601579250054</v>
      </c>
      <c r="CL21" s="268">
        <f>+'03 (raw)'!CV20/('03 (raw)'!I20/1000)</f>
        <v>0.1668954323307536</v>
      </c>
      <c r="CM21" s="268">
        <f>+'03 (raw)'!CW20/('03 (raw)'!E20/10000)</f>
        <v>1.4873562117289381</v>
      </c>
    </row>
    <row r="22" spans="1:91">
      <c r="A22" s="263" t="s">
        <v>221</v>
      </c>
      <c r="B22" s="264">
        <f>'03 (raw)'!B21</f>
        <v>1736.0534783185135</v>
      </c>
      <c r="C22" s="265">
        <f>'03 (raw)'!C21</f>
        <v>0.26631540391120301</v>
      </c>
      <c r="D22" s="266">
        <f>+'03 (raw)'!J21/('03 (raw)'!D21/100000)</f>
        <v>1899.3773965113721</v>
      </c>
      <c r="E22" s="266">
        <f>+'03 (raw)'!K21</f>
        <v>63.333333333333421</v>
      </c>
      <c r="F22" s="267">
        <f>+'03 (raw)'!L21</f>
        <v>3.21</v>
      </c>
      <c r="G22" s="267">
        <f>+'03 (raw)'!M21</f>
        <v>2.62</v>
      </c>
      <c r="H22" s="267">
        <f>+'03 (raw)'!N21</f>
        <v>3.25</v>
      </c>
      <c r="I22" s="267">
        <f>+'03 (raw)'!O21</f>
        <v>3.51</v>
      </c>
      <c r="J22" s="267">
        <f>+'03 (raw)'!P21</f>
        <v>0.64466666666666672</v>
      </c>
      <c r="K22" s="268">
        <f>+'03 (raw)'!Q21/('03 (raw)'!E21)*100000</f>
        <v>3.4923517496682264</v>
      </c>
      <c r="L22" s="268">
        <f>+'03 (raw)'!R21/('03 (raw)'!D21/100000)</f>
        <v>10.1809375498881</v>
      </c>
      <c r="M22" s="265">
        <f>+'03 (raw)'!S21/'03 (raw)'!U21</f>
        <v>4.6333966187505647E-2</v>
      </c>
      <c r="N22" s="265">
        <f>+'03 (raw)'!T21</f>
        <v>0.15673706602681595</v>
      </c>
      <c r="O22" s="268">
        <f>'03 (raw)'!V21</f>
        <v>2</v>
      </c>
      <c r="P22" s="270">
        <f>+'03 (raw)'!X21/('03 (raw)'!F21/'03 (raw)'!W21)</f>
        <v>252.7303924775143</v>
      </c>
      <c r="Q22" s="268">
        <f>+'03 (raw)'!Y21/('03 (raw)'!I21/10000)</f>
        <v>1.1341252684326351</v>
      </c>
      <c r="R22" s="271">
        <f>+'03 (raw)'!Z21</f>
        <v>37022.529961972279</v>
      </c>
      <c r="S22" s="271">
        <f>+'03 (raw)'!AA21</f>
        <v>0.91321108184005118</v>
      </c>
      <c r="T22" s="271">
        <f>+'03 (raw)'!AB21</f>
        <v>1067.2</v>
      </c>
      <c r="U22" s="271">
        <f>+'03 (raw)'!AD21</f>
        <v>0.8</v>
      </c>
      <c r="V22" s="271">
        <f>'03 (raw)'!AE21</f>
        <v>0</v>
      </c>
      <c r="W22" s="272">
        <f>+'03 (raw)'!AF21/'03 (raw)'!AC21</f>
        <v>0.22526636225266361</v>
      </c>
      <c r="X22" s="267">
        <f>+'03 (raw)'!AG21</f>
        <v>85.75921897282538</v>
      </c>
      <c r="Y22" s="267">
        <f>+'03 (raw)'!AH21</f>
        <v>16.304200000000002</v>
      </c>
      <c r="Z22" s="265">
        <f>+'03 (raw)'!AI21</f>
        <v>0.28665651953323185</v>
      </c>
      <c r="AA22" s="273">
        <f>'03 (raw)'!AJ21/'03 (raw)'!AK21</f>
        <v>3.8638381567856142</v>
      </c>
      <c r="AB22" s="267">
        <f>'03 (raw)'!AL21</f>
        <v>1.3193049251038427</v>
      </c>
      <c r="AC22" s="274">
        <f>+'03 (raw)'!AM21/('03 (raw)'!D21/100000)</f>
        <v>11.325539996325224</v>
      </c>
      <c r="AD22" s="265">
        <f>+'03 (raw)'!AN21/'03 (raw)'!E21</f>
        <v>0.39570774785827734</v>
      </c>
      <c r="AE22" s="275">
        <f>+'03 (raw)'!AO21</f>
        <v>0.66880940479926843</v>
      </c>
      <c r="AF22" s="276">
        <f>+'03 (raw)'!AP21</f>
        <v>8.3000000000000007</v>
      </c>
      <c r="AG22" s="266">
        <f>+'03 (raw)'!AQ21</f>
        <v>84.1</v>
      </c>
      <c r="AH22" s="266">
        <f>+'03 (raw)'!AR21</f>
        <v>68.7</v>
      </c>
      <c r="AI22" s="265">
        <f>+'03 (raw)'!AS21</f>
        <v>2.856711308025375E-2</v>
      </c>
      <c r="AJ22" s="266">
        <f>+'03 (raw)'!AT21</f>
        <v>505.29</v>
      </c>
      <c r="AK22" s="265">
        <f>+'03 (raw)'!AU21/'03 (raw)'!E21</f>
        <v>3.3822667488634675E-2</v>
      </c>
      <c r="AL22" s="278">
        <f>+'03 (raw)'!AV21</f>
        <v>8.3781510827923462</v>
      </c>
      <c r="AM22" s="279">
        <f>+'03 (raw)'!AW21/'03 (raw)'!G21</f>
        <v>9.3278905717494344E-3</v>
      </c>
      <c r="AN22" s="273">
        <f>'03 (raw)'!AX21</f>
        <v>56.945493642483171</v>
      </c>
      <c r="AO22" s="279">
        <f>+'03 (raw)'!AY21</f>
        <v>1.656323928523723E-2</v>
      </c>
      <c r="AP22" s="268">
        <f>+'03 (raw)'!AZ21</f>
        <v>24.3</v>
      </c>
      <c r="AQ22" s="268">
        <f>('03 (raw)'!H21*1000)/'03 (raw)'!D21</f>
        <v>54417.562038643526</v>
      </c>
      <c r="AR22" s="268">
        <f>'03 (raw)'!E21/'03 (raw)'!D21</f>
        <v>0.39674450967339675</v>
      </c>
      <c r="AS22" s="275">
        <f>+'03 (raw)'!BA21</f>
        <v>4.4996264985416961</v>
      </c>
      <c r="AT22" s="268">
        <v>0</v>
      </c>
      <c r="AU22" s="275">
        <f>+'03 (raw)'!BC21</f>
        <v>62.7</v>
      </c>
      <c r="AV22" s="275">
        <f>+'03 (raw)'!BD21</f>
        <v>0.3</v>
      </c>
      <c r="AW22" s="268">
        <f>+'03 (raw)'!BE21</f>
        <v>21.13</v>
      </c>
      <c r="AX22" s="280">
        <f>'03 (raw)'!BG21</f>
        <v>23.094879116336188</v>
      </c>
      <c r="AY22" s="280">
        <f>'10 (raw)'!BH21*10</f>
        <v>7.4683333333333346</v>
      </c>
      <c r="AZ22" s="265">
        <f>+'03 (raw)'!BI21/'03 (raw)'!G21</f>
        <v>1.3863492673961062E-2</v>
      </c>
      <c r="BA22" s="268">
        <f>1/('03 (raw)'!BJ21/'03 (raw)'!G21)</f>
        <v>3.1745821081595067</v>
      </c>
      <c r="BB22" s="268">
        <f>+'03 (raw)'!BJ21/'03 (raw)'!E21</f>
        <v>43.205754270024372</v>
      </c>
      <c r="BC22" s="281">
        <f>+'03 (raw)'!BK21/'03 (raw)'!BF21</f>
        <v>1.903654876279925</v>
      </c>
      <c r="BD22" s="265">
        <f>+'03 (raw)'!BL21/'03 (raw)'!BO21</f>
        <v>0.13539341224042795</v>
      </c>
      <c r="BE22" s="268">
        <f>+'03 (raw)'!BM21</f>
        <v>34.6</v>
      </c>
      <c r="BF22" s="265">
        <f>+'03 (raw)'!BN21/'03 (raw)'!BO21</f>
        <v>4.7457457562865929E-2</v>
      </c>
      <c r="BG22" s="279">
        <f>+'03 (raw)'!BP21/('03 (raw)'!G21/1000)</f>
        <v>0.13670292805532175</v>
      </c>
      <c r="BH22" s="267">
        <f>+'03 (raw)'!BQ21</f>
        <v>15.591054313099043</v>
      </c>
      <c r="BI22" s="267">
        <f>+'03 (raw)'!BR21</f>
        <v>6.7963639452892703</v>
      </c>
      <c r="BJ22" s="267">
        <f>+'03 (raw)'!BS21</f>
        <v>0</v>
      </c>
      <c r="BK22" s="264">
        <f>+'03 (raw)'!BT21/('03 (raw)'!E21/1000)</f>
        <v>16.288024877691768</v>
      </c>
      <c r="BL22" s="268">
        <f>+'03 (raw)'!BU21</f>
        <v>12</v>
      </c>
      <c r="BM22" s="281">
        <f>+'03 (raw)'!BV21/('03 (raw)'!D21/1000)</f>
        <v>9.632733220278741</v>
      </c>
      <c r="BN22" s="264">
        <f>'03 (raw)'!BW21/('03 (raw)'!E21/1000)</f>
        <v>11.388103531526825</v>
      </c>
      <c r="BO22" s="264">
        <f>'03 (raw)'!BX21/('03 (raw)'!D21/10000)</f>
        <v>0.77640011790693964</v>
      </c>
      <c r="BP22" s="264">
        <f>+'03 (raw)'!BY21/('03 (raw)'!D21/100000)</f>
        <v>7.1688258487377743</v>
      </c>
      <c r="BQ22" s="267">
        <f>+'03 (raw)'!BZ21/('03 (raw)'!G21/1000)</f>
        <v>5.0228465585261723</v>
      </c>
      <c r="BR22" s="267">
        <f>+'03 (raw)'!CA21</f>
        <v>2.0441537203597711</v>
      </c>
      <c r="BS22" s="282">
        <f>+'03 (raw)'!CB21</f>
        <v>72.249086309999996</v>
      </c>
      <c r="BT22" s="283">
        <f>+'03 (raw)'!CC21</f>
        <v>0.29275000000000001</v>
      </c>
      <c r="BU22" s="283">
        <f>+'03 (raw)'!CD21</f>
        <v>0.57433333333333325</v>
      </c>
      <c r="BV22" s="284">
        <f>+'03 (raw)'!CE21</f>
        <v>52.38</v>
      </c>
      <c r="BW22" s="284">
        <f>+'03 (raw)'!CF21</f>
        <v>57.14</v>
      </c>
      <c r="BX22" s="265">
        <f>+'03 (raw)'!CG21</f>
        <v>0.9197764355318081</v>
      </c>
      <c r="BY22" s="278">
        <f>+'03 (raw)'!CH21/('03 (raw)'!G21/1000)</f>
        <v>0</v>
      </c>
      <c r="BZ22" s="268">
        <f>+'03 (raw)'!CI21</f>
        <v>0.43559429244302833</v>
      </c>
      <c r="CA22" s="280">
        <f>+'03 (raw)'!CJ21</f>
        <v>12.72422495173508</v>
      </c>
      <c r="CB22" s="268">
        <f>+'03 (raw)'!CK21</f>
        <v>8.3000000000000007</v>
      </c>
      <c r="CC22" s="265">
        <f>+'03 (raw)'!CL21/'03 (raw)'!E21</f>
        <v>0.34147000677212558</v>
      </c>
      <c r="CD22" s="265">
        <f>+'03 (raw)'!CM21</f>
        <v>2.7755358900613934E-7</v>
      </c>
      <c r="CE22" s="265">
        <f>+'03 (raw)'!CN21/'03 (raw)'!G21</f>
        <v>3.8792828412529477E-2</v>
      </c>
      <c r="CF22" s="265">
        <f>('03 (raw)'!CO21+'03 (raw)'!CP21)/'03 (raw)'!CX21</f>
        <v>9.531791068517495E-2</v>
      </c>
      <c r="CG22" s="268">
        <f>+'03 (raw)'!CQ21/('03 (raw)'!CX21/1000000)</f>
        <v>3.3746602880863317</v>
      </c>
      <c r="CH22" s="281">
        <f>+'03 (raw)'!CR21/('03 (raw)'!D21/1000)</f>
        <v>0.36506793817941946</v>
      </c>
      <c r="CI22" s="273">
        <f>('03 (raw)'!CS21-'02 (raw)'!CS21)/'02 (raw)'!CS21</f>
        <v>4.4053759294290701E-2</v>
      </c>
      <c r="CJ22" s="273">
        <f>('04 (raw)'!CT21-'03 (raw)'!CT21)/'03 (raw)'!CT21</f>
        <v>9.8710456154184306E-2</v>
      </c>
      <c r="CK22" s="285">
        <f>+'03 (raw)'!CU21/('03 (raw)'!D21/1000000)</f>
        <v>6.0242234023006516</v>
      </c>
      <c r="CL22" s="268">
        <f>+'03 (raw)'!CV21/('03 (raw)'!I21/1000)</f>
        <v>0.58326442376535514</v>
      </c>
      <c r="CM22" s="268">
        <f>+'03 (raw)'!CW21/('03 (raw)'!E21/10000)</f>
        <v>8.1690662666152427</v>
      </c>
    </row>
    <row r="23" spans="1:91">
      <c r="A23" s="263" t="s">
        <v>222</v>
      </c>
      <c r="B23" s="264">
        <f>'03 (raw)'!B22</f>
        <v>680.86565641625498</v>
      </c>
      <c r="C23" s="265">
        <f>'03 (raw)'!C22</f>
        <v>0.22881500659716247</v>
      </c>
      <c r="D23" s="266">
        <f>+'03 (raw)'!J22/('03 (raw)'!D22/100000)</f>
        <v>608.7777253421425</v>
      </c>
      <c r="E23" s="266">
        <f>+'03 (raw)'!K22</f>
        <v>29.999999999999638</v>
      </c>
      <c r="F23" s="267">
        <f>+'03 (raw)'!L22</f>
        <v>2.5099999999999998</v>
      </c>
      <c r="G23" s="267">
        <f>+'03 (raw)'!M22</f>
        <v>2.11</v>
      </c>
      <c r="H23" s="267">
        <f>+'03 (raw)'!N22</f>
        <v>3.8</v>
      </c>
      <c r="I23" s="267">
        <f>+'03 (raw)'!O22</f>
        <v>2.35</v>
      </c>
      <c r="J23" s="267">
        <f>+'03 (raw)'!P22</f>
        <v>0.3116666666666667</v>
      </c>
      <c r="K23" s="268">
        <f>+'03 (raw)'!Q22/('03 (raw)'!E22)*100000</f>
        <v>12.556504269211453</v>
      </c>
      <c r="L23" s="268">
        <f>+'03 (raw)'!R22/('03 (raw)'!D22/100000)</f>
        <v>11.798017932987257</v>
      </c>
      <c r="M23" s="265">
        <f>+'03 (raw)'!S22/'03 (raw)'!U22</f>
        <v>6.1007204652870654E-3</v>
      </c>
      <c r="N23" s="265">
        <f>+'03 (raw)'!T22</f>
        <v>0.20437977694497764</v>
      </c>
      <c r="O23" s="268">
        <f>'03 (raw)'!V22</f>
        <v>4</v>
      </c>
      <c r="P23" s="270">
        <f>+'03 (raw)'!X22/('03 (raw)'!F22/'03 (raw)'!W22)</f>
        <v>1113.1363674538798</v>
      </c>
      <c r="Q23" s="268">
        <f>+'03 (raw)'!Y22/('03 (raw)'!I22/10000)</f>
        <v>0.68407032464844408</v>
      </c>
      <c r="R23" s="271">
        <f>+'03 (raw)'!Z22</f>
        <v>70887.629870327641</v>
      </c>
      <c r="S23" s="271">
        <f>+'03 (raw)'!AA22</f>
        <v>0.46234665582775603</v>
      </c>
      <c r="T23" s="271">
        <f>+'03 (raw)'!AB22</f>
        <v>1467.1</v>
      </c>
      <c r="U23" s="271">
        <f>+'03 (raw)'!AD22</f>
        <v>0.5</v>
      </c>
      <c r="V23" s="271">
        <f>'03 (raw)'!AE22</f>
        <v>0</v>
      </c>
      <c r="W23" s="272">
        <f>+'03 (raw)'!AF22/'03 (raw)'!AC22</f>
        <v>0.552096305520963</v>
      </c>
      <c r="X23" s="267">
        <f>+'03 (raw)'!AG22</f>
        <v>85.621649793881971</v>
      </c>
      <c r="Y23" s="267">
        <f>+'03 (raw)'!AH22</f>
        <v>18.315000000000001</v>
      </c>
      <c r="Z23" s="265">
        <f>+'03 (raw)'!AI22</f>
        <v>0.274533756820588</v>
      </c>
      <c r="AA23" s="273">
        <f>'03 (raw)'!AJ22/'03 (raw)'!AK22</f>
        <v>2.8436004961313568</v>
      </c>
      <c r="AB23" s="267">
        <f>'03 (raw)'!AL22</f>
        <v>1.9927924835900295</v>
      </c>
      <c r="AC23" s="274">
        <f>+'03 (raw)'!AM22/('03 (raw)'!D22/100000)</f>
        <v>7.9368484276459732</v>
      </c>
      <c r="AD23" s="265">
        <f>+'03 (raw)'!AN22/'03 (raw)'!E22</f>
        <v>0.38051230537418385</v>
      </c>
      <c r="AE23" s="275">
        <f>+'03 (raw)'!AO22</f>
        <v>0.60077069438052522</v>
      </c>
      <c r="AF23" s="276">
        <f>+'03 (raw)'!AP22</f>
        <v>8.1</v>
      </c>
      <c r="AG23" s="266">
        <f>+'03 (raw)'!AQ22</f>
        <v>82.7</v>
      </c>
      <c r="AH23" s="266">
        <f>+'03 (raw)'!AR22</f>
        <v>59.5</v>
      </c>
      <c r="AI23" s="265">
        <f>+'03 (raw)'!AS22</f>
        <v>4.4305709394824285E-3</v>
      </c>
      <c r="AJ23" s="266">
        <f>+'03 (raw)'!AT22</f>
        <v>498</v>
      </c>
      <c r="AK23" s="265">
        <f>+'03 (raw)'!AU22/'03 (raw)'!E22</f>
        <v>2.8942742340532394E-2</v>
      </c>
      <c r="AL23" s="278">
        <f>+'03 (raw)'!AV22</f>
        <v>12.914342960652474</v>
      </c>
      <c r="AM23" s="279">
        <f>+'03 (raw)'!AW22/'03 (raw)'!G22</f>
        <v>2.3633322834581824E-3</v>
      </c>
      <c r="AN23" s="273">
        <f>'03 (raw)'!AX22</f>
        <v>58.34606834114593</v>
      </c>
      <c r="AO23" s="279">
        <f>+'03 (raw)'!AY22</f>
        <v>-3.1450691381312901E-2</v>
      </c>
      <c r="AP23" s="268">
        <f>+'03 (raw)'!AZ22</f>
        <v>4.3</v>
      </c>
      <c r="AQ23" s="268">
        <f>('03 (raw)'!H22*1000)/'03 (raw)'!D22</f>
        <v>44656.705237149494</v>
      </c>
      <c r="AR23" s="268">
        <f>'03 (raw)'!E22/'03 (raw)'!D22</f>
        <v>0.42708824917413873</v>
      </c>
      <c r="AS23" s="275">
        <f>+'03 (raw)'!BA22</f>
        <v>4.0166971467571093</v>
      </c>
      <c r="AT23" s="268">
        <v>0</v>
      </c>
      <c r="AU23" s="275">
        <f>+'03 (raw)'!BC22</f>
        <v>62.7</v>
      </c>
      <c r="AV23" s="275">
        <f>+'03 (raw)'!BD22</f>
        <v>4.2</v>
      </c>
      <c r="AW23" s="268">
        <f>+'03 (raw)'!BE22</f>
        <v>21.94</v>
      </c>
      <c r="AX23" s="280">
        <f>'03 (raw)'!BG22</f>
        <v>10.127736053262225</v>
      </c>
      <c r="AY23" s="280">
        <f>'10 (raw)'!BH22*10</f>
        <v>7.1850000000000005</v>
      </c>
      <c r="AZ23" s="265">
        <f>+'03 (raw)'!BI22/'03 (raw)'!G22</f>
        <v>1.9850420429713994E-2</v>
      </c>
      <c r="BA23" s="268">
        <f>1/('03 (raw)'!BJ22/'03 (raw)'!G22)</f>
        <v>1.5847468578963042</v>
      </c>
      <c r="BB23" s="268">
        <f>+'03 (raw)'!BJ22/'03 (raw)'!E22</f>
        <v>65.979520624134125</v>
      </c>
      <c r="BC23" s="281">
        <f>+'03 (raw)'!BK22/'03 (raw)'!BF22</f>
        <v>3.2141781412212227</v>
      </c>
      <c r="BD23" s="265">
        <f>+'03 (raw)'!BL22/'03 (raw)'!BO22</f>
        <v>0.12585290877429903</v>
      </c>
      <c r="BE23" s="268">
        <f>+'03 (raw)'!BM22</f>
        <v>18.899999999999999</v>
      </c>
      <c r="BF23" s="265">
        <f>+'03 (raw)'!BN22/'03 (raw)'!BO22</f>
        <v>7.7725754291197269E-2</v>
      </c>
      <c r="BG23" s="279">
        <f>+'03 (raw)'!BP22/('03 (raw)'!G22/1000)</f>
        <v>0.14998221577043364</v>
      </c>
      <c r="BH23" s="267">
        <f>+'03 (raw)'!BQ22</f>
        <v>9.149072296865004</v>
      </c>
      <c r="BI23" s="267">
        <f>+'03 (raw)'!BR22</f>
        <v>6.8866211732298259</v>
      </c>
      <c r="BJ23" s="267">
        <f>+'03 (raw)'!BS22</f>
        <v>0.10033399999999999</v>
      </c>
      <c r="BK23" s="264">
        <f>+'03 (raw)'!BT22/('03 (raw)'!E22/1000)</f>
        <v>27.667001506780512</v>
      </c>
      <c r="BL23" s="268">
        <f>+'03 (raw)'!BU22</f>
        <v>3</v>
      </c>
      <c r="BM23" s="281">
        <f>+'03 (raw)'!BV22/('03 (raw)'!D22/1000)</f>
        <v>6.430992320562873</v>
      </c>
      <c r="BN23" s="264">
        <f>'03 (raw)'!BW22/('03 (raw)'!E22/1000)</f>
        <v>21.577096936212961</v>
      </c>
      <c r="BO23" s="264">
        <f>'03 (raw)'!BX22/('03 (raw)'!D22/10000)</f>
        <v>1.335183483966486</v>
      </c>
      <c r="BP23" s="264">
        <f>+'03 (raw)'!BY22/('03 (raw)'!D22/100000)</f>
        <v>6.0062636749753313</v>
      </c>
      <c r="BQ23" s="267">
        <f>+'03 (raw)'!BZ22/('03 (raw)'!G22/1000)</f>
        <v>5.780557052669872</v>
      </c>
      <c r="BR23" s="267">
        <f>+'03 (raw)'!CA22</f>
        <v>0.35891177948460268</v>
      </c>
      <c r="BS23" s="282">
        <f>+'03 (raw)'!CB22</f>
        <v>72.248065479999994</v>
      </c>
      <c r="BT23" s="283">
        <f>+'03 (raw)'!CC22</f>
        <v>0.49124999999999996</v>
      </c>
      <c r="BU23" s="283">
        <f>+'03 (raw)'!CD22</f>
        <v>0.65466666666666662</v>
      </c>
      <c r="BV23" s="284">
        <f>+'03 (raw)'!CE22</f>
        <v>8.57</v>
      </c>
      <c r="BW23" s="284">
        <f>+'03 (raw)'!CF22</f>
        <v>71.430000000000007</v>
      </c>
      <c r="BX23" s="265">
        <f>+'03 (raw)'!CG22</f>
        <v>0.87379850424429795</v>
      </c>
      <c r="BY23" s="278">
        <f>+'03 (raw)'!CH22/('03 (raw)'!G22/1000)</f>
        <v>0</v>
      </c>
      <c r="BZ23" s="268">
        <f>+'03 (raw)'!CI22</f>
        <v>0.76239802706102333</v>
      </c>
      <c r="CA23" s="280">
        <f>+'03 (raw)'!CJ22</f>
        <v>9.6280926350078513</v>
      </c>
      <c r="CB23" s="268">
        <f>+'03 (raw)'!CK22</f>
        <v>5.8</v>
      </c>
      <c r="CC23" s="265">
        <f>+'03 (raw)'!CL22/'03 (raw)'!E22</f>
        <v>0.29268960321446508</v>
      </c>
      <c r="CD23" s="265">
        <f>+'03 (raw)'!CM22</f>
        <v>0</v>
      </c>
      <c r="CE23" s="265">
        <f>+'03 (raw)'!CN22/'03 (raw)'!G22</f>
        <v>7.1635655507908333E-2</v>
      </c>
      <c r="CF23" s="265">
        <f>('03 (raw)'!CO22+'03 (raw)'!CP22)/'03 (raw)'!CX22</f>
        <v>1.5722902592969438E-2</v>
      </c>
      <c r="CG23" s="268">
        <f>+'03 (raw)'!CQ22/('03 (raw)'!CX22/1000000)</f>
        <v>23.452782804506413</v>
      </c>
      <c r="CH23" s="281">
        <f>+'03 (raw)'!CR22/('03 (raw)'!D22/1000)</f>
        <v>0.31211120168175382</v>
      </c>
      <c r="CI23" s="273">
        <f>('03 (raw)'!CS22-'02 (raw)'!CS22)/'02 (raw)'!CS22</f>
        <v>0.17138831436641117</v>
      </c>
      <c r="CJ23" s="273">
        <f>('04 (raw)'!CT22-'03 (raw)'!CT22)/'03 (raw)'!CT22</f>
        <v>0.1518482964458705</v>
      </c>
      <c r="CK23" s="285">
        <f>+'03 (raw)'!CU22/('03 (raw)'!D22/1000000)</f>
        <v>1.0725470848170235</v>
      </c>
      <c r="CL23" s="268">
        <f>+'03 (raw)'!CV22/('03 (raw)'!I22/1000)</f>
        <v>0.17101758116211102</v>
      </c>
      <c r="CM23" s="268">
        <f>+'03 (raw)'!CW22/('03 (raw)'!E22/10000)</f>
        <v>0.37669512807634353</v>
      </c>
    </row>
    <row r="24" spans="1:91">
      <c r="A24" s="263" t="s">
        <v>223</v>
      </c>
      <c r="B24" s="264">
        <f>'03 (raw)'!B23</f>
        <v>11004.838432486418</v>
      </c>
      <c r="C24" s="265">
        <f>'03 (raw)'!C23</f>
        <v>0.37285467242351072</v>
      </c>
      <c r="D24" s="266">
        <f>+'03 (raw)'!J23/('03 (raw)'!D23/100000)</f>
        <v>1287.0040502215629</v>
      </c>
      <c r="E24" s="266">
        <f>+'03 (raw)'!K23</f>
        <v>38.888888888888609</v>
      </c>
      <c r="F24" s="267">
        <f>+'03 (raw)'!L23</f>
        <v>3.01</v>
      </c>
      <c r="G24" s="267">
        <f>+'03 (raw)'!M23</f>
        <v>2.71</v>
      </c>
      <c r="H24" s="267">
        <f>+'03 (raw)'!N23</f>
        <v>3.94</v>
      </c>
      <c r="I24" s="267">
        <f>+'03 (raw)'!O23</f>
        <v>3.49</v>
      </c>
      <c r="J24" s="267">
        <f>+'03 (raw)'!P23</f>
        <v>0.38666666666666671</v>
      </c>
      <c r="K24" s="268">
        <f>+'03 (raw)'!Q23/('03 (raw)'!E23)*100000</f>
        <v>9.2422892278503319</v>
      </c>
      <c r="L24" s="268">
        <f>+'03 (raw)'!R23/('03 (raw)'!D23/100000)</f>
        <v>3.7017623350124529</v>
      </c>
      <c r="M24" s="265">
        <f>+'03 (raw)'!S23/'03 (raw)'!U23</f>
        <v>8.5733872193714377E-3</v>
      </c>
      <c r="N24" s="265">
        <f>+'03 (raw)'!T23</f>
        <v>4.7709341880790854E-3</v>
      </c>
      <c r="O24" s="268">
        <f>'03 (raw)'!V23</f>
        <v>4</v>
      </c>
      <c r="P24" s="270">
        <f>+'03 (raw)'!X23/('03 (raw)'!F23/'03 (raw)'!W23)</f>
        <v>37.201187794962856</v>
      </c>
      <c r="Q24" s="268">
        <f>+'03 (raw)'!Y23/('03 (raw)'!I23/10000)</f>
        <v>1.8291217454920645</v>
      </c>
      <c r="R24" s="271">
        <f>+'03 (raw)'!Z23</f>
        <v>5687.3510228871637</v>
      </c>
      <c r="S24" s="271">
        <f>+'03 (raw)'!AA23</f>
        <v>0.70626993886646428</v>
      </c>
      <c r="T24" s="271">
        <f>+'03 (raw)'!AB23</f>
        <v>9163.2999999999993</v>
      </c>
      <c r="U24" s="271">
        <f>+'03 (raw)'!AD23</f>
        <v>0.8</v>
      </c>
      <c r="V24" s="271">
        <f>'03 (raw)'!AE23</f>
        <v>7</v>
      </c>
      <c r="W24" s="272">
        <f>+'03 (raw)'!AF23/'03 (raw)'!AC23</f>
        <v>0.93915833641861046</v>
      </c>
      <c r="X24" s="267">
        <f>+'03 (raw)'!AG23</f>
        <v>93.943236640063944</v>
      </c>
      <c r="Y24" s="267">
        <f>+'03 (raw)'!AH23</f>
        <v>12.938599999999999</v>
      </c>
      <c r="Z24" s="265">
        <f>+'03 (raw)'!AI23</f>
        <v>0.19345690966938719</v>
      </c>
      <c r="AA24" s="273">
        <f>'03 (raw)'!AJ23/'03 (raw)'!AK23</f>
        <v>0.68762585522674546</v>
      </c>
      <c r="AB24" s="267">
        <f>'03 (raw)'!AL23</f>
        <v>1.5456091669455327</v>
      </c>
      <c r="AC24" s="274">
        <f>+'03 (raw)'!AM23/('03 (raw)'!D23/100000)</f>
        <v>3.8991896595464501</v>
      </c>
      <c r="AD24" s="265">
        <f>+'03 (raw)'!AN23/'03 (raw)'!E23</f>
        <v>0.36928874480993146</v>
      </c>
      <c r="AE24" s="275">
        <f>+'03 (raw)'!AO23</f>
        <v>0.54903096746490732</v>
      </c>
      <c r="AF24" s="276">
        <f>+'03 (raw)'!AP23</f>
        <v>3</v>
      </c>
      <c r="AG24" s="266">
        <f>+'03 (raw)'!AQ23</f>
        <v>84.4</v>
      </c>
      <c r="AH24" s="266">
        <f>+'03 (raw)'!AR23</f>
        <v>50.8</v>
      </c>
      <c r="AI24" s="265">
        <f>+'03 (raw)'!AS23</f>
        <v>4.1113684422515347E-2</v>
      </c>
      <c r="AJ24" s="266">
        <f>+'03 (raw)'!AT23</f>
        <v>519.6</v>
      </c>
      <c r="AK24" s="265">
        <f>+'03 (raw)'!AU23/'03 (raw)'!E23</f>
        <v>6.4864594650051469E-2</v>
      </c>
      <c r="AL24" s="278">
        <f>+'03 (raw)'!AV23</f>
        <v>12.82507688787036</v>
      </c>
      <c r="AM24" s="279">
        <f>+'03 (raw)'!AW23/'03 (raw)'!G23</f>
        <v>1.6150567052166172E-2</v>
      </c>
      <c r="AN24" s="273">
        <f>'03 (raw)'!AX23</f>
        <v>50.600629852058013</v>
      </c>
      <c r="AO24" s="279">
        <f>+'03 (raw)'!AY23</f>
        <v>3.0406253444275166E-2</v>
      </c>
      <c r="AP24" s="268">
        <f>+'03 (raw)'!AZ23</f>
        <v>81.7</v>
      </c>
      <c r="AQ24" s="268">
        <f>('03 (raw)'!H23*1000)/'03 (raw)'!D23</f>
        <v>128631.91568010506</v>
      </c>
      <c r="AR24" s="268">
        <f>'03 (raw)'!E23/'03 (raw)'!D23</f>
        <v>0.42455586255504518</v>
      </c>
      <c r="AS24" s="275">
        <f>+'03 (raw)'!BA23</f>
        <v>9.3021430306598987</v>
      </c>
      <c r="AT24" s="268">
        <v>0</v>
      </c>
      <c r="AU24" s="275">
        <f>+'03 (raw)'!BC23</f>
        <v>62.5</v>
      </c>
      <c r="AV24" s="275">
        <f>+'03 (raw)'!BD23</f>
        <v>10.7</v>
      </c>
      <c r="AW24" s="268">
        <f>+'03 (raw)'!BE23</f>
        <v>32.85</v>
      </c>
      <c r="AX24" s="280">
        <f>'03 (raw)'!BG23</f>
        <v>9.6676407232662331</v>
      </c>
      <c r="AY24" s="280">
        <f>'10 (raw)'!BH23*10</f>
        <v>8.2050000000000001</v>
      </c>
      <c r="AZ24" s="265">
        <f>+'03 (raw)'!BI23/'03 (raw)'!G23</f>
        <v>1.4685212071396623E-2</v>
      </c>
      <c r="BA24" s="268">
        <f>1/('03 (raw)'!BJ23/'03 (raw)'!G23)</f>
        <v>1.7424387556874954</v>
      </c>
      <c r="BB24" s="268">
        <f>+'03 (raw)'!BJ23/'03 (raw)'!E23</f>
        <v>173.88269914615449</v>
      </c>
      <c r="BC24" s="281">
        <f>+'03 (raw)'!BK23/'03 (raw)'!BF23</f>
        <v>5.1140910166533562</v>
      </c>
      <c r="BD24" s="265">
        <f>+'03 (raw)'!BL23/'03 (raw)'!BO23</f>
        <v>0.2035940745069155</v>
      </c>
      <c r="BE24" s="268">
        <f>+'03 (raw)'!BM23</f>
        <v>48.7</v>
      </c>
      <c r="BF24" s="265">
        <f>+'03 (raw)'!BN23/'03 (raw)'!BO23</f>
        <v>0.12237240381698027</v>
      </c>
      <c r="BG24" s="279">
        <f>+'03 (raw)'!BP23/('03 (raw)'!G23/1000)</f>
        <v>0.2295226864048199</v>
      </c>
      <c r="BH24" s="267">
        <f>+'03 (raw)'!BQ23</f>
        <v>16.549789621318372</v>
      </c>
      <c r="BI24" s="267">
        <f>+'03 (raw)'!BR23</f>
        <v>2220.6495572017002</v>
      </c>
      <c r="BJ24" s="267">
        <f>+'03 (raw)'!BS23</f>
        <v>41.896396000000003</v>
      </c>
      <c r="BK24" s="264">
        <f>+'03 (raw)'!BT23/('03 (raw)'!E23/1000)</f>
        <v>48.878921942182792</v>
      </c>
      <c r="BL24" s="268">
        <f>+'03 (raw)'!BU23</f>
        <v>56</v>
      </c>
      <c r="BM24" s="281">
        <f>+'03 (raw)'!BV23/('03 (raw)'!D23/1000)</f>
        <v>11.400440855215685</v>
      </c>
      <c r="BN24" s="264">
        <f>'03 (raw)'!BW23/('03 (raw)'!E23/1000)</f>
        <v>17.730082140118917</v>
      </c>
      <c r="BO24" s="264">
        <f>'03 (raw)'!BX23/('03 (raw)'!D23/10000)</f>
        <v>9.6929747845745581E-3</v>
      </c>
      <c r="BP24" s="264">
        <f>+'03 (raw)'!BY23/('03 (raw)'!D23/100000)</f>
        <v>13.202952328211081</v>
      </c>
      <c r="BQ24" s="267">
        <f>+'03 (raw)'!BZ23/('03 (raw)'!G23/1000)</f>
        <v>8.6302470311488779</v>
      </c>
      <c r="BR24" s="267">
        <f>+'03 (raw)'!CA23</f>
        <v>0.46726788467828606</v>
      </c>
      <c r="BS24" s="282">
        <f>+'03 (raw)'!CB23</f>
        <v>79.505208330000002</v>
      </c>
      <c r="BT24" s="283">
        <f>+'03 (raw)'!CC23</f>
        <v>0.22399999999999998</v>
      </c>
      <c r="BU24" s="283">
        <f>+'03 (raw)'!CD23</f>
        <v>0.42466666666666669</v>
      </c>
      <c r="BV24" s="284">
        <f>+'03 (raw)'!CE23</f>
        <v>52.83</v>
      </c>
      <c r="BW24" s="284">
        <f>+'03 (raw)'!CF23</f>
        <v>54.76</v>
      </c>
      <c r="BX24" s="265">
        <f>+'03 (raw)'!CG23</f>
        <v>0.76863574848305027</v>
      </c>
      <c r="BY24" s="278">
        <f>+'03 (raw)'!CH23/('03 (raw)'!G23/1000)</f>
        <v>0</v>
      </c>
      <c r="BZ24" s="268">
        <f>+'03 (raw)'!CI23</f>
        <v>7.7396783410322398E-2</v>
      </c>
      <c r="CA24" s="280">
        <f>+'03 (raw)'!CJ23</f>
        <v>0</v>
      </c>
      <c r="CB24" s="268">
        <f>+'03 (raw)'!CK23</f>
        <v>9.9</v>
      </c>
      <c r="CC24" s="265">
        <f>+'03 (raw)'!CL23/'03 (raw)'!E23</f>
        <v>0.20704704208961766</v>
      </c>
      <c r="CD24" s="265">
        <f>+'03 (raw)'!CM23</f>
        <v>9.5160635758699905E-3</v>
      </c>
      <c r="CE24" s="265">
        <f>+'03 (raw)'!CN23/'03 (raw)'!G23</f>
        <v>1.838784120717956E-2</v>
      </c>
      <c r="CF24" s="265">
        <f>('03 (raw)'!CO23+'03 (raw)'!CP23)/'03 (raw)'!CX23</f>
        <v>0.5738308846452489</v>
      </c>
      <c r="CG24" s="268">
        <f>+'03 (raw)'!CQ23/('03 (raw)'!CX23/1000000)</f>
        <v>34.299617702816363</v>
      </c>
      <c r="CH24" s="281">
        <f>+'03 (raw)'!CR23/('03 (raw)'!D23/1000)</f>
        <v>2.117901623938458</v>
      </c>
      <c r="CI24" s="273">
        <f>('03 (raw)'!CS23-'02 (raw)'!CS23)/'02 (raw)'!CS23</f>
        <v>0.13955098854746378</v>
      </c>
      <c r="CJ24" s="273">
        <f>('04 (raw)'!CT23-'03 (raw)'!CT23)/'03 (raw)'!CT23</f>
        <v>0.1183224102397812</v>
      </c>
      <c r="CK24" s="285">
        <f>+'03 (raw)'!CU23/('03 (raw)'!D23/1000000)</f>
        <v>10.858502849369861</v>
      </c>
      <c r="CL24" s="268">
        <f>+'03 (raw)'!CV23/('03 (raw)'!I23/1000)</f>
        <v>2.4510231389593664</v>
      </c>
      <c r="CM24" s="268">
        <f>+'03 (raw)'!CW23/('03 (raw)'!E23/10000)</f>
        <v>1.3369349197519347</v>
      </c>
    </row>
    <row r="25" spans="1:91">
      <c r="A25" s="263" t="s">
        <v>224</v>
      </c>
      <c r="B25" s="264">
        <f>'03 (raw)'!B24</f>
        <v>2015.2378455673327</v>
      </c>
      <c r="C25" s="265">
        <f>'03 (raw)'!C24</f>
        <v>0.14003306360838144</v>
      </c>
      <c r="D25" s="266">
        <f>+'03 (raw)'!J24/('03 (raw)'!D24/100000)</f>
        <v>1137.1679354407993</v>
      </c>
      <c r="E25" s="266">
        <f>+'03 (raw)'!K24</f>
        <v>37.777777777777764</v>
      </c>
      <c r="F25" s="267">
        <f>+'03 (raw)'!L24</f>
        <v>3.46</v>
      </c>
      <c r="G25" s="267">
        <f>+'03 (raw)'!M24</f>
        <v>2.58</v>
      </c>
      <c r="H25" s="267">
        <f>+'03 (raw)'!N24</f>
        <v>3.12</v>
      </c>
      <c r="I25" s="267">
        <f>+'03 (raw)'!O24</f>
        <v>3.65</v>
      </c>
      <c r="J25" s="267">
        <f>+'03 (raw)'!P24</f>
        <v>0.53700000000000003</v>
      </c>
      <c r="K25" s="268">
        <f>+'03 (raw)'!Q24/('03 (raw)'!E24)*100000</f>
        <v>4.8240293414490534</v>
      </c>
      <c r="L25" s="268">
        <f>+'03 (raw)'!R24/('03 (raw)'!D24/100000)</f>
        <v>17.352823921007268</v>
      </c>
      <c r="M25" s="265">
        <f>+'03 (raw)'!S24/'03 (raw)'!U24</f>
        <v>1.0262457602964927E-3</v>
      </c>
      <c r="N25" s="265">
        <f>+'03 (raw)'!T24</f>
        <v>0.3279523315260533</v>
      </c>
      <c r="O25" s="268">
        <f>'03 (raw)'!V24</f>
        <v>19</v>
      </c>
      <c r="P25" s="270">
        <f>+'03 (raw)'!X24/('03 (raw)'!F24/'03 (raw)'!W24)</f>
        <v>192.45925136325167</v>
      </c>
      <c r="Q25" s="268">
        <f>+'03 (raw)'!Y24/('03 (raw)'!I24/10000)</f>
        <v>0.47220089591490005</v>
      </c>
      <c r="R25" s="271">
        <f>+'03 (raw)'!Z24</f>
        <v>43160.492612094968</v>
      </c>
      <c r="S25" s="271">
        <f>+'03 (raw)'!AA24</f>
        <v>0.39217878629101183</v>
      </c>
      <c r="T25" s="271">
        <f>+'03 (raw)'!AB24</f>
        <v>612.9</v>
      </c>
      <c r="U25" s="271">
        <f>+'03 (raw)'!AD24</f>
        <v>0</v>
      </c>
      <c r="V25" s="271">
        <f>'03 (raw)'!AE24</f>
        <v>15</v>
      </c>
      <c r="W25" s="272">
        <f>+'03 (raw)'!AF24/'03 (raw)'!AC24</f>
        <v>0</v>
      </c>
      <c r="X25" s="267">
        <f>+'03 (raw)'!AG24</f>
        <v>52.739076265007277</v>
      </c>
      <c r="Y25" s="267">
        <f>+'03 (raw)'!AH24</f>
        <v>23.580200000000001</v>
      </c>
      <c r="Z25" s="265">
        <f>+'03 (raw)'!AI24</f>
        <v>0.30231910300160181</v>
      </c>
      <c r="AA25" s="273">
        <f>'03 (raw)'!AJ24/'03 (raw)'!AK24</f>
        <v>3.6584796810044966</v>
      </c>
      <c r="AB25" s="267">
        <f>'03 (raw)'!AL24</f>
        <v>1.115658245339358</v>
      </c>
      <c r="AC25" s="274">
        <f>+'03 (raw)'!AM24/('03 (raw)'!D24/100000)</f>
        <v>20.086870133641852</v>
      </c>
      <c r="AD25" s="265">
        <f>+'03 (raw)'!AN24/'03 (raw)'!E24</f>
        <v>0.40704024517419712</v>
      </c>
      <c r="AE25" s="275">
        <f>+'03 (raw)'!AO24</f>
        <v>0.57706526914690026</v>
      </c>
      <c r="AF25" s="276">
        <f>+'03 (raw)'!AP24</f>
        <v>19.3</v>
      </c>
      <c r="AG25" s="266">
        <f>+'03 (raw)'!AQ24</f>
        <v>75.8</v>
      </c>
      <c r="AH25" s="266">
        <f>+'03 (raw)'!AR24</f>
        <v>58.8</v>
      </c>
      <c r="AI25" s="265">
        <f>+'03 (raw)'!AS24</f>
        <v>1.4067062732856711E-2</v>
      </c>
      <c r="AJ25" s="266">
        <f>+'03 (raw)'!AT24</f>
        <v>433.99</v>
      </c>
      <c r="AK25" s="265">
        <f>+'03 (raw)'!AU24/'03 (raw)'!E24</f>
        <v>8.1833982449046189E-2</v>
      </c>
      <c r="AL25" s="278">
        <f>+'03 (raw)'!AV24</f>
        <v>3.6226323107429743</v>
      </c>
      <c r="AM25" s="279">
        <f>+'03 (raw)'!AW24/'03 (raw)'!G24</f>
        <v>5.1285728830191227E-3</v>
      </c>
      <c r="AN25" s="273">
        <f>'03 (raw)'!AX24</f>
        <v>67.752070771597346</v>
      </c>
      <c r="AO25" s="279">
        <f>+'03 (raw)'!AY24</f>
        <v>-2.7701351603100499E-3</v>
      </c>
      <c r="AP25" s="268">
        <f>+'03 (raw)'!AZ24</f>
        <v>10.199999999999999</v>
      </c>
      <c r="AQ25" s="268">
        <f>('03 (raw)'!H24*1000)/'03 (raw)'!D24</f>
        <v>31730.376115914911</v>
      </c>
      <c r="AR25" s="268">
        <f>'03 (raw)'!E24/'03 (raw)'!D24</f>
        <v>0.3932590695705957</v>
      </c>
      <c r="AS25" s="275">
        <f>+'03 (raw)'!BA24</f>
        <v>9.9058076564748365</v>
      </c>
      <c r="AT25" s="268">
        <v>0</v>
      </c>
      <c r="AU25" s="275">
        <f>+'03 (raw)'!BC24</f>
        <v>50.7</v>
      </c>
      <c r="AV25" s="275">
        <f>+'03 (raw)'!BD24</f>
        <v>25.1</v>
      </c>
      <c r="AW25" s="268">
        <f>+'03 (raw)'!BE24</f>
        <v>16.96</v>
      </c>
      <c r="AX25" s="280">
        <f>'03 (raw)'!BG24</f>
        <v>7.7680459124384145</v>
      </c>
      <c r="AY25" s="280">
        <f>'10 (raw)'!BH24*10</f>
        <v>5.7183333333333337</v>
      </c>
      <c r="AZ25" s="265">
        <f>+'03 (raw)'!BI24/'03 (raw)'!G24</f>
        <v>6.0993643390531635E-3</v>
      </c>
      <c r="BA25" s="268">
        <f>1/('03 (raw)'!BJ24/'03 (raw)'!G24)</f>
        <v>2.2193516488489302</v>
      </c>
      <c r="BB25" s="268">
        <f>+'03 (raw)'!BJ24/'03 (raw)'!E24</f>
        <v>36.355519301244513</v>
      </c>
      <c r="BC25" s="281">
        <f>+'03 (raw)'!BK24/'03 (raw)'!BF24</f>
        <v>1.8690087493302938</v>
      </c>
      <c r="BD25" s="265">
        <f>+'03 (raw)'!BL24/'03 (raw)'!BO24</f>
        <v>3.9141936738591655E-2</v>
      </c>
      <c r="BE25" s="268">
        <f>+'03 (raw)'!BM24</f>
        <v>10.5</v>
      </c>
      <c r="BF25" s="265">
        <f>+'03 (raw)'!BN24/'03 (raw)'!BO24</f>
        <v>3.3683982187470395E-2</v>
      </c>
      <c r="BG25" s="279">
        <f>+'03 (raw)'!BP24/('03 (raw)'!G24/1000)</f>
        <v>0.12273544209641926</v>
      </c>
      <c r="BH25" s="267">
        <f>+'03 (raw)'!BQ24</f>
        <v>1.9804287045666356</v>
      </c>
      <c r="BI25" s="267">
        <f>+'03 (raw)'!BR24</f>
        <v>2.7807129748067405</v>
      </c>
      <c r="BJ25" s="267">
        <f>+'03 (raw)'!BS24</f>
        <v>15347.188198</v>
      </c>
      <c r="BK25" s="264">
        <f>+'03 (raw)'!BT24/('03 (raw)'!E24/1000)</f>
        <v>17.858130972396623</v>
      </c>
      <c r="BL25" s="268">
        <f>+'03 (raw)'!BU24</f>
        <v>14</v>
      </c>
      <c r="BM25" s="281">
        <f>+'03 (raw)'!BV24/('03 (raw)'!D24/1000)</f>
        <v>2.9184548398337142</v>
      </c>
      <c r="BN25" s="264">
        <f>'03 (raw)'!BW24/('03 (raw)'!E24/1000)</f>
        <v>4.8119692680954307</v>
      </c>
      <c r="BO25" s="264">
        <f>'03 (raw)'!BX24/('03 (raw)'!D24/10000)</f>
        <v>1.1918498014404322</v>
      </c>
      <c r="BP25" s="264">
        <f>+'03 (raw)'!BY24/('03 (raw)'!D24/100000)</f>
        <v>3.6546944270931703</v>
      </c>
      <c r="BQ25" s="267">
        <f>+'03 (raw)'!BZ24/('03 (raw)'!G24/1000)</f>
        <v>1.7924771070038448</v>
      </c>
      <c r="BR25" s="267">
        <f>+'03 (raw)'!CA24</f>
        <v>0.53565880676644206</v>
      </c>
      <c r="BS25" s="282">
        <f>+'03 (raw)'!CB24</f>
        <v>71.388486310000005</v>
      </c>
      <c r="BT25" s="283">
        <f>+'03 (raw)'!CC24</f>
        <v>0</v>
      </c>
      <c r="BU25" s="283">
        <f>+'03 (raw)'!CD24</f>
        <v>0</v>
      </c>
      <c r="BV25" s="284">
        <f>+'03 (raw)'!CE24</f>
        <v>36.380000000000003</v>
      </c>
      <c r="BW25" s="284">
        <f>+'03 (raw)'!CF24</f>
        <v>33.33</v>
      </c>
      <c r="BX25" s="265">
        <f>+'03 (raw)'!CG24</f>
        <v>0.96415078959322198</v>
      </c>
      <c r="BY25" s="278">
        <f>BY16</f>
        <v>35.230090756087833</v>
      </c>
      <c r="BZ25" s="268">
        <f>+'03 (raw)'!CI24</f>
        <v>2.4060977670470023</v>
      </c>
      <c r="CA25" s="280">
        <f>+'03 (raw)'!CJ24</f>
        <v>5.2725370153431381</v>
      </c>
      <c r="CB25" s="268">
        <f>+'03 (raw)'!CK24</f>
        <v>6.8</v>
      </c>
      <c r="CC25" s="265">
        <f>+'03 (raw)'!CL24/'03 (raw)'!E24</f>
        <v>0.30118401543689388</v>
      </c>
      <c r="CD25" s="265">
        <f>+'03 (raw)'!CM24</f>
        <v>8.6679523257302306E-3</v>
      </c>
      <c r="CE25" s="265">
        <f>+'03 (raw)'!CN24/'03 (raw)'!G24</f>
        <v>3.6528214913344272E-2</v>
      </c>
      <c r="CF25" s="265">
        <f>('03 (raw)'!CO24+'03 (raw)'!CP24)/'03 (raw)'!CX24</f>
        <v>1.8510310233323276E-2</v>
      </c>
      <c r="CG25" s="268">
        <f>+'03 (raw)'!CQ24/('03 (raw)'!CX24/1000000)</f>
        <v>8.2331856876661197E-2</v>
      </c>
      <c r="CH25" s="281">
        <f>+'03 (raw)'!CR24/('03 (raw)'!D24/1000)</f>
        <v>0.17157534905819083</v>
      </c>
      <c r="CI25" s="273">
        <f>('03 (raw)'!CS24-'02 (raw)'!CS24)/'02 (raw)'!CS24</f>
        <v>0.10788391773035788</v>
      </c>
      <c r="CJ25" s="273">
        <f>('04 (raw)'!CT24-'03 (raw)'!CT24)/'03 (raw)'!CT24</f>
        <v>0.13099778362944242</v>
      </c>
      <c r="CK25" s="285">
        <f>+'03 (raw)'!CU24/('03 (raw)'!D24/1000000)</f>
        <v>0.55796861482338478</v>
      </c>
      <c r="CL25" s="268">
        <f>+'03 (raw)'!CV24/('03 (raw)'!I24/1000)</f>
        <v>9.4440179182980005E-2</v>
      </c>
      <c r="CM25" s="268">
        <f>+'03 (raw)'!CW24/('03 (raw)'!E24/10000)</f>
        <v>0.30504891423869013</v>
      </c>
    </row>
    <row r="26" spans="1:91">
      <c r="A26" s="263" t="s">
        <v>225</v>
      </c>
      <c r="B26" s="264">
        <f>'03 (raw)'!B25</f>
        <v>4704.6392682036212</v>
      </c>
      <c r="C26" s="265">
        <f>'03 (raw)'!C25</f>
        <v>0.2029603048493071</v>
      </c>
      <c r="D26" s="266">
        <f>+'03 (raw)'!J25/('03 (raw)'!D25/100000)</f>
        <v>1181.5575421734586</v>
      </c>
      <c r="E26" s="266">
        <f>+'03 (raw)'!K25</f>
        <v>35.555555555555713</v>
      </c>
      <c r="F26" s="267">
        <f>+'03 (raw)'!L25</f>
        <v>2.2400000000000002</v>
      </c>
      <c r="G26" s="267">
        <f>+'03 (raw)'!M25</f>
        <v>2.1800000000000002</v>
      </c>
      <c r="H26" s="267">
        <f>+'03 (raw)'!N25</f>
        <v>1.1399999999999999</v>
      </c>
      <c r="I26" s="267">
        <f>+'03 (raw)'!O25</f>
        <v>3.56</v>
      </c>
      <c r="J26" s="267">
        <f>+'03 (raw)'!P25</f>
        <v>0.55866666666666676</v>
      </c>
      <c r="K26" s="268">
        <f>+'03 (raw)'!Q25/('03 (raw)'!E25)*100000</f>
        <v>4.6432601276040009</v>
      </c>
      <c r="L26" s="268">
        <f>+'03 (raw)'!R25/('03 (raw)'!D25/100000)</f>
        <v>6.7515488417991678</v>
      </c>
      <c r="M26" s="265">
        <f>+'03 (raw)'!S25/'03 (raw)'!U25</f>
        <v>1.5186937177341042E-2</v>
      </c>
      <c r="N26" s="265">
        <f>+'03 (raw)'!T25</f>
        <v>0.15673706602681595</v>
      </c>
      <c r="O26" s="268">
        <f>'03 (raw)'!V25</f>
        <v>30</v>
      </c>
      <c r="P26" s="270">
        <f>+'03 (raw)'!X25/('03 (raw)'!F25/'03 (raw)'!W25)</f>
        <v>20.083975066421416</v>
      </c>
      <c r="Q26" s="268">
        <f>+'03 (raw)'!Y25/('03 (raw)'!I25/10000)</f>
        <v>1.0393891302050615</v>
      </c>
      <c r="R26" s="271">
        <f>+'03 (raw)'!Z25</f>
        <v>8169.8344361810659</v>
      </c>
      <c r="S26" s="271">
        <f>+'03 (raw)'!AA25</f>
        <v>0.91127240768380902</v>
      </c>
      <c r="T26" s="271">
        <f>+'03 (raw)'!AB25</f>
        <v>2169.6</v>
      </c>
      <c r="U26" s="271">
        <f>+'03 (raw)'!AD25</f>
        <v>0.8</v>
      </c>
      <c r="V26" s="271">
        <f>'03 (raw)'!AE25</f>
        <v>42</v>
      </c>
      <c r="W26" s="272">
        <f>+'03 (raw)'!AF25/'03 (raw)'!AC25</f>
        <v>0.72602739726027399</v>
      </c>
      <c r="X26" s="267">
        <f>+'03 (raw)'!AG25</f>
        <v>70.669150017250104</v>
      </c>
      <c r="Y26" s="267">
        <f>+'03 (raw)'!AH25</f>
        <v>21.724599999999999</v>
      </c>
      <c r="Z26" s="265">
        <f>+'03 (raw)'!AI25</f>
        <v>0.28938345489682687</v>
      </c>
      <c r="AA26" s="273">
        <f>'03 (raw)'!AJ25/'03 (raw)'!AK25</f>
        <v>4.1853363440794595</v>
      </c>
      <c r="AB26" s="267">
        <f>'03 (raw)'!AL25</f>
        <v>1.1112684445015386</v>
      </c>
      <c r="AC26" s="274">
        <f>+'03 (raw)'!AM25/('03 (raw)'!D25/100000)</f>
        <v>12.298767349655781</v>
      </c>
      <c r="AD26" s="265">
        <f>+'03 (raw)'!AN25/'03 (raw)'!E25</f>
        <v>0.36924061058419877</v>
      </c>
      <c r="AE26" s="275">
        <f>+'03 (raw)'!AO25</f>
        <v>0.63255237255286256</v>
      </c>
      <c r="AF26" s="276">
        <f>+'03 (raw)'!AP25</f>
        <v>13.1</v>
      </c>
      <c r="AG26" s="266">
        <f>+'03 (raw)'!AQ25</f>
        <v>81.099999999999994</v>
      </c>
      <c r="AH26" s="266">
        <f>+'03 (raw)'!AR25</f>
        <v>75</v>
      </c>
      <c r="AI26" s="265">
        <f>+'03 (raw)'!AS25</f>
        <v>4.2691236196421976E-2</v>
      </c>
      <c r="AJ26" s="266">
        <f>+'03 (raw)'!AT25</f>
        <v>496.3</v>
      </c>
      <c r="AK26" s="265">
        <f>+'03 (raw)'!AU25/'03 (raw)'!E25</f>
        <v>3.6255747161412798E-2</v>
      </c>
      <c r="AL26" s="278">
        <f>+'03 (raw)'!AV25</f>
        <v>8.8510122785026084</v>
      </c>
      <c r="AM26" s="279">
        <f>+'03 (raw)'!AW25/'03 (raw)'!G25</f>
        <v>1.1553293616788645E-2</v>
      </c>
      <c r="AN26" s="273">
        <f>'03 (raw)'!AX25</f>
        <v>63.397349053715587</v>
      </c>
      <c r="AO26" s="279">
        <f>+'03 (raw)'!AY25</f>
        <v>9.0353884694617248E-3</v>
      </c>
      <c r="AP26" s="268">
        <f>+'03 (raw)'!AZ25</f>
        <v>30.8</v>
      </c>
      <c r="AQ26" s="268">
        <f>('03 (raw)'!H25*1000)/'03 (raw)'!D25</f>
        <v>44695.826051840399</v>
      </c>
      <c r="AR26" s="268">
        <f>'03 (raw)'!E25/'03 (raw)'!D25</f>
        <v>0.40477706750672965</v>
      </c>
      <c r="AS26" s="275">
        <f>+'03 (raw)'!BA25</f>
        <v>5.7530758057910036</v>
      </c>
      <c r="AT26" s="268">
        <v>0</v>
      </c>
      <c r="AU26" s="275">
        <f>+'03 (raw)'!BC25</f>
        <v>54</v>
      </c>
      <c r="AV26" s="275">
        <f>+'03 (raw)'!BD25</f>
        <v>5.5</v>
      </c>
      <c r="AW26" s="268">
        <f>+'03 (raw)'!BE25</f>
        <v>18.43</v>
      </c>
      <c r="AX26" s="280">
        <f>'03 (raw)'!BG25</f>
        <v>7.5132659216767168</v>
      </c>
      <c r="AY26" s="280">
        <f>'10 (raw)'!BH25*10</f>
        <v>6.3600000000000012</v>
      </c>
      <c r="AZ26" s="265">
        <f>+'03 (raw)'!BI25/'03 (raw)'!G25</f>
        <v>1.1419455615922502E-2</v>
      </c>
      <c r="BA26" s="268">
        <f>1/('03 (raw)'!BJ25/'03 (raw)'!G25)</f>
        <v>1.9358837937640918</v>
      </c>
      <c r="BB26" s="268">
        <f>+'03 (raw)'!BJ25/'03 (raw)'!E25</f>
        <v>57.038984417338938</v>
      </c>
      <c r="BC26" s="281">
        <f>+'03 (raw)'!BK25/'03 (raw)'!BF25</f>
        <v>1.3458430083184676</v>
      </c>
      <c r="BD26" s="265">
        <f>+'03 (raw)'!BL25/'03 (raw)'!BO25</f>
        <v>9.6685292011948754E-2</v>
      </c>
      <c r="BE26" s="268">
        <f>+'03 (raw)'!BM25</f>
        <v>21.1</v>
      </c>
      <c r="BF26" s="265">
        <f>+'03 (raw)'!BN25/'03 (raw)'!BO25</f>
        <v>4.1225651955661254E-2</v>
      </c>
      <c r="BG26" s="279">
        <f>+'03 (raw)'!BP25/('03 (raw)'!G25/1000)</f>
        <v>0.11783482773404999</v>
      </c>
      <c r="BH26" s="267">
        <f>+'03 (raw)'!BQ25</f>
        <v>4.7893569844789363</v>
      </c>
      <c r="BI26" s="267">
        <f>+'03 (raw)'!BR25</f>
        <v>0.64071144598962693</v>
      </c>
      <c r="BJ26" s="267">
        <f>+'03 (raw)'!BS25</f>
        <v>0.60270599999999996</v>
      </c>
      <c r="BK26" s="264">
        <f>+'03 (raw)'!BT25/('03 (raw)'!E25/1000)</f>
        <v>5.8613270076803135</v>
      </c>
      <c r="BL26" s="268">
        <f>+'03 (raw)'!BU25</f>
        <v>4</v>
      </c>
      <c r="BM26" s="281">
        <f>+'03 (raw)'!BV25/('03 (raw)'!D25/1000)</f>
        <v>5.2486905644732769</v>
      </c>
      <c r="BN26" s="264">
        <f>'03 (raw)'!BW25/('03 (raw)'!E25/1000)</f>
        <v>12.243781074342202</v>
      </c>
      <c r="BO26" s="264">
        <f>'03 (raw)'!BX25/('03 (raw)'!D25/10000)</f>
        <v>0.40818175085047714</v>
      </c>
      <c r="BP26" s="264">
        <f>+'03 (raw)'!BY25/('03 (raw)'!D25/100000)</f>
        <v>4.5983521841442982</v>
      </c>
      <c r="BQ26" s="267">
        <f>+'03 (raw)'!BZ25/('03 (raw)'!G25/1000)</f>
        <v>6.1810263740125126</v>
      </c>
      <c r="BR26" s="267">
        <f>+'03 (raw)'!CA25</f>
        <v>0.58392455694724243</v>
      </c>
      <c r="BS26" s="282">
        <f>+'03 (raw)'!CB25</f>
        <v>66.876190480000005</v>
      </c>
      <c r="BT26" s="283">
        <f>+'03 (raw)'!CC25</f>
        <v>0.32725000000000004</v>
      </c>
      <c r="BU26" s="283">
        <f>+'03 (raw)'!CD25</f>
        <v>0.55100000000000005</v>
      </c>
      <c r="BV26" s="284">
        <f>+'03 (raw)'!CE25</f>
        <v>23.81</v>
      </c>
      <c r="BW26" s="284">
        <f>+'03 (raw)'!CF25</f>
        <v>47.62</v>
      </c>
      <c r="BX26" s="265">
        <f>+'03 (raw)'!CG25</f>
        <v>0.82270400871149563</v>
      </c>
      <c r="BY26" s="278">
        <f>BY16</f>
        <v>35.230090756087833</v>
      </c>
      <c r="BZ26" s="268">
        <f>+'03 (raw)'!CI25</f>
        <v>0.43992628848054449</v>
      </c>
      <c r="CA26" s="280">
        <f>+'03 (raw)'!CJ25</f>
        <v>31.288278479222939</v>
      </c>
      <c r="CB26" s="268">
        <f>+'03 (raw)'!CK25</f>
        <v>18</v>
      </c>
      <c r="CC26" s="265">
        <f>+'03 (raw)'!CL25/'03 (raw)'!E25</f>
        <v>0.28177285982899281</v>
      </c>
      <c r="CD26" s="265">
        <f>+'03 (raw)'!CM25</f>
        <v>6.7584298922994932E-4</v>
      </c>
      <c r="CE26" s="265">
        <f>+'03 (raw)'!CN25/'03 (raw)'!G25</f>
        <v>2.0143480887864485E-2</v>
      </c>
      <c r="CF26" s="265">
        <f>('03 (raw)'!CO25+'03 (raw)'!CP25)/'03 (raw)'!CX25</f>
        <v>0.37480104405488668</v>
      </c>
      <c r="CG26" s="268">
        <f>+'03 (raw)'!CQ25/('03 (raw)'!CX25/1000000)</f>
        <v>42.196987071703468</v>
      </c>
      <c r="CH26" s="281">
        <f>+'03 (raw)'!CR25/('03 (raw)'!D25/1000)</f>
        <v>0.12773200511511937</v>
      </c>
      <c r="CI26" s="273">
        <f>('03 (raw)'!CS25-'02 (raw)'!CS25)/'02 (raw)'!CS25</f>
        <v>0.10522626719289564</v>
      </c>
      <c r="CJ26" s="273">
        <f>('04 (raw)'!CT25-'03 (raw)'!CT25)/'03 (raw)'!CT25</f>
        <v>0.1101991866841584</v>
      </c>
      <c r="CK26" s="285">
        <f>+'03 (raw)'!CU25/('03 (raw)'!D25/1000000)</f>
        <v>2.5546401023023879</v>
      </c>
      <c r="CL26" s="268">
        <f>+'03 (raw)'!CV25/('03 (raw)'!I25/1000)</f>
        <v>0.37295727613240437</v>
      </c>
      <c r="CM26" s="268">
        <f>+'03 (raw)'!CW25/('03 (raw)'!E25/10000)</f>
        <v>1.8122238556279695</v>
      </c>
    </row>
    <row r="27" spans="1:91">
      <c r="A27" s="263" t="s">
        <v>226</v>
      </c>
      <c r="B27" s="264">
        <f>'03 (raw)'!B26</f>
        <v>2377.2105874656108</v>
      </c>
      <c r="C27" s="265">
        <f>'03 (raw)'!C26</f>
        <v>0.28622597722058934</v>
      </c>
      <c r="D27" s="266">
        <f>+'03 (raw)'!J26/('03 (raw)'!D26/100000)</f>
        <v>1337.7355156639594</v>
      </c>
      <c r="E27" s="266">
        <f>+'03 (raw)'!K26</f>
        <v>27.7777777777778</v>
      </c>
      <c r="F27" s="267">
        <f>+'03 (raw)'!L26</f>
        <v>2.39</v>
      </c>
      <c r="G27" s="267">
        <f>+'03 (raw)'!M26</f>
        <v>2.64</v>
      </c>
      <c r="H27" s="267">
        <f>+'03 (raw)'!N26</f>
        <v>4.0199999999999996</v>
      </c>
      <c r="I27" s="267">
        <f>+'03 (raw)'!O26</f>
        <v>3.02</v>
      </c>
      <c r="J27" s="267">
        <f>+'03 (raw)'!P26</f>
        <v>0.35433333333333339</v>
      </c>
      <c r="K27" s="268">
        <f>+'03 (raw)'!Q26/('03 (raw)'!E26)*100000</f>
        <v>12.610018420204124</v>
      </c>
      <c r="L27" s="268">
        <f>+'03 (raw)'!R26/('03 (raw)'!D26/100000)</f>
        <v>5.4972742681753628</v>
      </c>
      <c r="M27" s="265">
        <f>+'03 (raw)'!S26/'03 (raw)'!U26</f>
        <v>1.1606002296136992E-2</v>
      </c>
      <c r="N27" s="265">
        <f>+'03 (raw)'!T26</f>
        <v>0.20437977694497764</v>
      </c>
      <c r="O27" s="268">
        <f>'03 (raw)'!V26</f>
        <v>6</v>
      </c>
      <c r="P27" s="270">
        <f>+'03 (raw)'!X26/('03 (raw)'!F26/'03 (raw)'!W26)</f>
        <v>215.92005146680393</v>
      </c>
      <c r="Q27" s="268">
        <f>+'03 (raw)'!Y26/('03 (raw)'!I26/10000)</f>
        <v>2.9143922525349906</v>
      </c>
      <c r="R27" s="271">
        <f>+'03 (raw)'!Z26</f>
        <v>2422.5858433586327</v>
      </c>
      <c r="S27" s="271">
        <f>+'03 (raw)'!AA26</f>
        <v>0.96933737005135412</v>
      </c>
      <c r="T27" s="271">
        <f>+'03 (raw)'!AB26</f>
        <v>657.4</v>
      </c>
      <c r="U27" s="271">
        <f>+'03 (raw)'!AD26</f>
        <v>0</v>
      </c>
      <c r="V27" s="271">
        <f>'03 (raw)'!AE26</f>
        <v>1</v>
      </c>
      <c r="W27" s="272">
        <f>+'03 (raw)'!AF26/'03 (raw)'!AC26</f>
        <v>0.74425628303311397</v>
      </c>
      <c r="X27" s="267">
        <f>+'03 (raw)'!AG26</f>
        <v>81.985465617900715</v>
      </c>
      <c r="Y27" s="267">
        <f>+'03 (raw)'!AH26</f>
        <v>18.1966</v>
      </c>
      <c r="Z27" s="265">
        <f>+'03 (raw)'!AI26</f>
        <v>0.21366928648482048</v>
      </c>
      <c r="AA27" s="273">
        <f>'03 (raw)'!AJ26/'03 (raw)'!AK26</f>
        <v>1.8953919878444321</v>
      </c>
      <c r="AB27" s="267">
        <f>'03 (raw)'!AL26</f>
        <v>1.4751019286270557</v>
      </c>
      <c r="AC27" s="274">
        <f>+'03 (raw)'!AM26/('03 (raw)'!D26/100000)</f>
        <v>11.387210984077537</v>
      </c>
      <c r="AD27" s="265">
        <f>+'03 (raw)'!AN26/'03 (raw)'!E26</f>
        <v>0.3827507717650514</v>
      </c>
      <c r="AE27" s="275">
        <f>+'03 (raw)'!AO26</f>
        <v>0.66213376618870079</v>
      </c>
      <c r="AF27" s="276">
        <f>+'03 (raw)'!AP26</f>
        <v>8.5</v>
      </c>
      <c r="AG27" s="266">
        <f>+'03 (raw)'!AQ26</f>
        <v>75.400000000000006</v>
      </c>
      <c r="AH27" s="266">
        <f>+'03 (raw)'!AR26</f>
        <v>52.4</v>
      </c>
      <c r="AI27" s="265">
        <f>+'03 (raw)'!AS26</f>
        <v>2.3267210418554694E-2</v>
      </c>
      <c r="AJ27" s="266">
        <f>+'03 (raw)'!AT26</f>
        <v>499.47</v>
      </c>
      <c r="AK27" s="265">
        <f>+'03 (raw)'!AU26/'03 (raw)'!E26</f>
        <v>0.19103858665636583</v>
      </c>
      <c r="AL27" s="278">
        <f>+'03 (raw)'!AV26</f>
        <v>7.0183850604351283</v>
      </c>
      <c r="AM27" s="279">
        <f>+'03 (raw)'!AW26/'03 (raw)'!G26</f>
        <v>1.2640661311201746E-2</v>
      </c>
      <c r="AN27" s="273">
        <f>'03 (raw)'!AX26</f>
        <v>59.043693950749798</v>
      </c>
      <c r="AO27" s="279">
        <f>+'03 (raw)'!AY26</f>
        <v>1.5980051100632275E-2</v>
      </c>
      <c r="AP27" s="268">
        <f>+'03 (raw)'!AZ26</f>
        <v>37.1</v>
      </c>
      <c r="AQ27" s="268">
        <f>('03 (raw)'!H26*1000)/'03 (raw)'!D26</f>
        <v>77322.084032674757</v>
      </c>
      <c r="AR27" s="268">
        <f>'03 (raw)'!E26/'03 (raw)'!D26</f>
        <v>0.40999587704429885</v>
      </c>
      <c r="AS27" s="275">
        <f>+'03 (raw)'!BA26</f>
        <v>12.552459734117694</v>
      </c>
      <c r="AT27" s="268">
        <v>0</v>
      </c>
      <c r="AU27" s="275">
        <f>+'03 (raw)'!BC26</f>
        <v>57.3</v>
      </c>
      <c r="AV27" s="275">
        <f>+'03 (raw)'!BD26</f>
        <v>8.5</v>
      </c>
      <c r="AW27" s="268">
        <f>+'03 (raw)'!BE26</f>
        <v>26.04</v>
      </c>
      <c r="AX27" s="280">
        <f>'03 (raw)'!BG26</f>
        <v>7.8402596100854112</v>
      </c>
      <c r="AY27" s="280">
        <f>'10 (raw)'!BH26*10</f>
        <v>7.1483333333333343</v>
      </c>
      <c r="AZ27" s="265">
        <f>+'03 (raw)'!BI26/'03 (raw)'!G26</f>
        <v>1.911153305981346E-2</v>
      </c>
      <c r="BA27" s="268">
        <f>1/('03 (raw)'!BJ26/'03 (raw)'!G26)</f>
        <v>1.7426278208509589</v>
      </c>
      <c r="BB27" s="268">
        <f>+'03 (raw)'!BJ26/'03 (raw)'!E26</f>
        <v>108.22296252032542</v>
      </c>
      <c r="BC27" s="281">
        <f>+'03 (raw)'!BK26/'03 (raw)'!BF26</f>
        <v>1.9728639112358943</v>
      </c>
      <c r="BD27" s="265">
        <f>+'03 (raw)'!BL26/'03 (raw)'!BO26</f>
        <v>0.18698382457665522</v>
      </c>
      <c r="BE27" s="268">
        <f>+'03 (raw)'!BM26</f>
        <v>36.299999999999997</v>
      </c>
      <c r="BF27" s="265">
        <f>+'03 (raw)'!BN26/'03 (raw)'!BO26</f>
        <v>7.0987511599014744E-2</v>
      </c>
      <c r="BG27" s="279">
        <f>+'03 (raw)'!BP26/('03 (raw)'!G26/1000)</f>
        <v>0.11593088176554674</v>
      </c>
      <c r="BH27" s="267">
        <f>+'03 (raw)'!BQ26</f>
        <v>9.8417068134893331</v>
      </c>
      <c r="BI27" s="267">
        <f>+'03 (raw)'!BR26</f>
        <v>15.073166380071429</v>
      </c>
      <c r="BJ27" s="267">
        <f>+'03 (raw)'!BS26</f>
        <v>0.66456300000000001</v>
      </c>
      <c r="BK27" s="264">
        <f>+'03 (raw)'!BT26/('03 (raw)'!E26/1000)</f>
        <v>18.265372250936174</v>
      </c>
      <c r="BL27" s="268">
        <f>+'03 (raw)'!BU26</f>
        <v>4</v>
      </c>
      <c r="BM27" s="281">
        <f>+'03 (raw)'!BV26/('03 (raw)'!D26/1000)</f>
        <v>9.2406562698376344</v>
      </c>
      <c r="BN27" s="264">
        <f>'03 (raw)'!BW26/('03 (raw)'!E26/1000)</f>
        <v>21.280603237741946</v>
      </c>
      <c r="BO27" s="264">
        <f>'03 (raw)'!BX26/('03 (raw)'!D26/10000)</f>
        <v>0.95408636789066814</v>
      </c>
      <c r="BP27" s="264">
        <f>+'03 (raw)'!BY26/('03 (raw)'!D26/100000)</f>
        <v>5.7590492333265706</v>
      </c>
      <c r="BQ27" s="267">
        <f>+'03 (raw)'!BZ26/('03 (raw)'!G26/1000)</f>
        <v>4.6642051249109047</v>
      </c>
      <c r="BR27" s="267">
        <f>+'03 (raw)'!CA26</f>
        <v>0.85778006519128491</v>
      </c>
      <c r="BS27" s="282">
        <f>+'03 (raw)'!CB26</f>
        <v>58.334970239999997</v>
      </c>
      <c r="BT27" s="283">
        <f>+'03 (raw)'!CC26</f>
        <v>0.1205</v>
      </c>
      <c r="BU27" s="283">
        <f>+'03 (raw)'!CD26</f>
        <v>0.59733333333333338</v>
      </c>
      <c r="BV27" s="284">
        <f>+'03 (raw)'!CE26</f>
        <v>26.67</v>
      </c>
      <c r="BW27" s="284">
        <f>+'03 (raw)'!CF26</f>
        <v>42.86</v>
      </c>
      <c r="BX27" s="265">
        <f>+'03 (raw)'!CG26</f>
        <v>0.92979050306020472</v>
      </c>
      <c r="BY27" s="278">
        <f>BY16</f>
        <v>35.230090756087833</v>
      </c>
      <c r="BZ27" s="268">
        <f>+'03 (raw)'!CI26</f>
        <v>0.73639673979952625</v>
      </c>
      <c r="CA27" s="280">
        <f>+'03 (raw)'!CJ26</f>
        <v>19.851036888042866</v>
      </c>
      <c r="CB27" s="268">
        <f>+'03 (raw)'!CK26</f>
        <v>6.3</v>
      </c>
      <c r="CC27" s="265">
        <f>+'03 (raw)'!CL26/'03 (raw)'!E26</f>
        <v>0.27108985675657554</v>
      </c>
      <c r="CD27" s="265">
        <f>+'03 (raw)'!CM26</f>
        <v>5.1550953264740279E-4</v>
      </c>
      <c r="CE27" s="265">
        <f>+'03 (raw)'!CN26/'03 (raw)'!G26</f>
        <v>2.5284882964758053E-2</v>
      </c>
      <c r="CF27" s="265">
        <f>('03 (raw)'!CO26+'03 (raw)'!CP26)/'03 (raw)'!CX26</f>
        <v>0.47818667653958713</v>
      </c>
      <c r="CG27" s="268">
        <f>+'03 (raw)'!CQ26/('03 (raw)'!CX26/1000000)</f>
        <v>5.1258573353448442</v>
      </c>
      <c r="CH27" s="281">
        <f>+'03 (raw)'!CR26/('03 (raw)'!D26/1000)</f>
        <v>0.3291820186776438</v>
      </c>
      <c r="CI27" s="273">
        <f>('03 (raw)'!CS26-'02 (raw)'!CS26)/'02 (raw)'!CS26</f>
        <v>0.11928070238918353</v>
      </c>
      <c r="CJ27" s="273">
        <f>('04 (raw)'!CT26-'03 (raw)'!CT26)/'03 (raw)'!CT26</f>
        <v>0.16015154087045</v>
      </c>
      <c r="CK27" s="285">
        <f>+'03 (raw)'!CU26/('03 (raw)'!D26/1000000)</f>
        <v>6.544374128780194</v>
      </c>
      <c r="CL27" s="268">
        <f>+'03 (raw)'!CV26/('03 (raw)'!I26/1000)</f>
        <v>1.7486353515209943</v>
      </c>
      <c r="CM27" s="268">
        <f>+'03 (raw)'!CW26/('03 (raw)'!E26/10000)</f>
        <v>3.3360681643324832</v>
      </c>
    </row>
    <row r="28" spans="1:91">
      <c r="A28" s="263" t="s">
        <v>227</v>
      </c>
      <c r="B28" s="264">
        <f>'03 (raw)'!B27</f>
        <v>2059.8537821370951</v>
      </c>
      <c r="C28" s="265">
        <f>'03 (raw)'!C27</f>
        <v>0.2317459297810146</v>
      </c>
      <c r="D28" s="266">
        <f>+'03 (raw)'!J27/('03 (raw)'!D27/100000)</f>
        <v>2534.8324810156792</v>
      </c>
      <c r="E28" s="266">
        <f>+'03 (raw)'!K27</f>
        <v>49.999999999998956</v>
      </c>
      <c r="F28" s="267">
        <f>+'03 (raw)'!L27</f>
        <v>3.44</v>
      </c>
      <c r="G28" s="267">
        <f>+'03 (raw)'!M27</f>
        <v>2.75</v>
      </c>
      <c r="H28" s="267">
        <f>+'03 (raw)'!N27</f>
        <v>2.76</v>
      </c>
      <c r="I28" s="267">
        <f>+'03 (raw)'!O27</f>
        <v>3.36</v>
      </c>
      <c r="J28" s="267">
        <f>+'03 (raw)'!P27</f>
        <v>0.56966666666666665</v>
      </c>
      <c r="K28" s="268">
        <f>+'03 (raw)'!Q27/('03 (raw)'!E27)*100000</f>
        <v>21.867328799977425</v>
      </c>
      <c r="L28" s="268">
        <f>+'03 (raw)'!R27/('03 (raw)'!D27/100000)</f>
        <v>13.194672844878186</v>
      </c>
      <c r="M28" s="265">
        <f>+'03 (raw)'!S27/'03 (raw)'!U27</f>
        <v>1.0025185022438676E-3</v>
      </c>
      <c r="N28" s="265">
        <f>+'03 (raw)'!T27</f>
        <v>0.3279523315260533</v>
      </c>
      <c r="O28" s="268">
        <f>'03 (raw)'!V27</f>
        <v>0</v>
      </c>
      <c r="P28" s="270">
        <f>+'03 (raw)'!X27/('03 (raw)'!F27/'03 (raw)'!W27)</f>
        <v>186.95780510168095</v>
      </c>
      <c r="Q28" s="268">
        <f>+'03 (raw)'!Y27/('03 (raw)'!I27/10000)</f>
        <v>0.70527050342316377</v>
      </c>
      <c r="R28" s="271">
        <f>+'03 (raw)'!Z27</f>
        <v>8782.2807923493929</v>
      </c>
      <c r="S28" s="271">
        <f>+'03 (raw)'!AA27</f>
        <v>7.223293033402059E-2</v>
      </c>
      <c r="T28" s="271">
        <f>+'03 (raw)'!AB27</f>
        <v>1019.8</v>
      </c>
      <c r="U28" s="271">
        <f>+'03 (raw)'!AD27</f>
        <v>0</v>
      </c>
      <c r="V28" s="271">
        <f>'03 (raw)'!AE27</f>
        <v>9</v>
      </c>
      <c r="W28" s="272">
        <f>+'03 (raw)'!AF27/'03 (raw)'!AC27</f>
        <v>0.61407652338214447</v>
      </c>
      <c r="X28" s="267">
        <f>+'03 (raw)'!AG27</f>
        <v>87.813419051213884</v>
      </c>
      <c r="Y28" s="267">
        <f>+'03 (raw)'!AH27</f>
        <v>15.989699999999999</v>
      </c>
      <c r="Z28" s="265">
        <f>+'03 (raw)'!AI27</f>
        <v>0.26586265862658626</v>
      </c>
      <c r="AA28" s="273">
        <f>'03 (raw)'!AJ27/'03 (raw)'!AK27</f>
        <v>1.031478058951758</v>
      </c>
      <c r="AB28" s="267">
        <f>'03 (raw)'!AL27</f>
        <v>1.4155167412262701</v>
      </c>
      <c r="AC28" s="274">
        <f>+'03 (raw)'!AM27/('03 (raw)'!D27/100000)</f>
        <v>2.9105895981348939</v>
      </c>
      <c r="AD28" s="265">
        <f>+'03 (raw)'!AN27/'03 (raw)'!E27</f>
        <v>0.45079145622301853</v>
      </c>
      <c r="AE28" s="275">
        <f>+'03 (raw)'!AO27</f>
        <v>0.56303069888961466</v>
      </c>
      <c r="AF28" s="276">
        <f>+'03 (raw)'!AP27</f>
        <v>6.1</v>
      </c>
      <c r="AG28" s="266">
        <f>+'03 (raw)'!AQ27</f>
        <v>78.2</v>
      </c>
      <c r="AH28" s="266">
        <f>+'03 (raw)'!AR27</f>
        <v>57.6</v>
      </c>
      <c r="AI28" s="265">
        <f>+'03 (raw)'!AS27</f>
        <v>7.4044238579532105E-3</v>
      </c>
      <c r="AJ28" s="266">
        <f>+'03 (raw)'!AT27</f>
        <v>497.8</v>
      </c>
      <c r="AK28" s="265">
        <f>+'03 (raw)'!AU27/'03 (raw)'!E27</f>
        <v>4.487034790214723E-2</v>
      </c>
      <c r="AL28" s="278">
        <f>+'03 (raw)'!AV27</f>
        <v>5.8754476713572936</v>
      </c>
      <c r="AM28" s="279">
        <f>+'03 (raw)'!AW27/'03 (raw)'!G27</f>
        <v>1.5284689397666433E-2</v>
      </c>
      <c r="AN28" s="273">
        <f>'03 (raw)'!AX27</f>
        <v>53.647689123031242</v>
      </c>
      <c r="AO28" s="279">
        <f>+'03 (raw)'!AY27</f>
        <v>3.3315572578058728E-2</v>
      </c>
      <c r="AP28" s="268">
        <f>+'03 (raw)'!AZ27</f>
        <v>59.2</v>
      </c>
      <c r="AQ28" s="268">
        <f>('03 (raw)'!H27*1000)/'03 (raw)'!D27</f>
        <v>95549.003497152386</v>
      </c>
      <c r="AR28" s="268">
        <f>'03 (raw)'!E27/'03 (raw)'!D27</f>
        <v>0.41261682378999515</v>
      </c>
      <c r="AS28" s="275">
        <f>+'03 (raw)'!BA27</f>
        <v>11.772410039683621</v>
      </c>
      <c r="AT28" s="268">
        <v>0</v>
      </c>
      <c r="AU28" s="275">
        <f>+'03 (raw)'!BC27</f>
        <v>55.4</v>
      </c>
      <c r="AV28" s="275">
        <f>+'03 (raw)'!BD27</f>
        <v>14.5</v>
      </c>
      <c r="AW28" s="268">
        <f>+'03 (raw)'!BE27</f>
        <v>29.19</v>
      </c>
      <c r="AX28" s="280">
        <f>'03 (raw)'!BG27</f>
        <v>6.3935983160699266</v>
      </c>
      <c r="AY28" s="280">
        <f>'10 (raw)'!BH27*10</f>
        <v>7.4233333333333356</v>
      </c>
      <c r="AZ28" s="265">
        <f>+'03 (raw)'!BI27/'03 (raw)'!G27</f>
        <v>2.3388056395442058E-2</v>
      </c>
      <c r="BA28" s="268">
        <f>1/('03 (raw)'!BJ27/'03 (raw)'!G27)</f>
        <v>2.5349039230720365</v>
      </c>
      <c r="BB28" s="268">
        <f>+'03 (raw)'!BJ27/'03 (raw)'!E27</f>
        <v>91.351929937988373</v>
      </c>
      <c r="BC28" s="281">
        <f>+'03 (raw)'!BK27/'03 (raw)'!BF27</f>
        <v>2.3845044362014085</v>
      </c>
      <c r="BD28" s="265">
        <f>+'03 (raw)'!BL27/'03 (raw)'!BO27</f>
        <v>0.19994619420050347</v>
      </c>
      <c r="BE28" s="268">
        <f>+'03 (raw)'!BM27</f>
        <v>122.2</v>
      </c>
      <c r="BF28" s="265">
        <f>+'03 (raw)'!BN27/'03 (raw)'!BO27</f>
        <v>7.4267376390783832E-2</v>
      </c>
      <c r="BG28" s="279">
        <f>+'03 (raw)'!BP27/('03 (raw)'!G27/1000)</f>
        <v>7.4115632724322394E-2</v>
      </c>
      <c r="BH28" s="267">
        <f>+'03 (raw)'!BQ27</f>
        <v>10.89058524173028</v>
      </c>
      <c r="BI28" s="267">
        <f>+'03 (raw)'!BR27</f>
        <v>57.535959974984365</v>
      </c>
      <c r="BJ28" s="267">
        <f>+'03 (raw)'!BS27</f>
        <v>9777.3012770000005</v>
      </c>
      <c r="BK28" s="264">
        <f>+'03 (raw)'!BT27/('03 (raw)'!E27/1000)</f>
        <v>254.2606021274795</v>
      </c>
      <c r="BL28" s="268">
        <f>+'03 (raw)'!BU27</f>
        <v>97</v>
      </c>
      <c r="BM28" s="281">
        <f>+'03 (raw)'!BV27/('03 (raw)'!D27/1000)</f>
        <v>14.583994279721242</v>
      </c>
      <c r="BN28" s="264">
        <f>'03 (raw)'!BW27/('03 (raw)'!E27/1000)</f>
        <v>35.554395568221366</v>
      </c>
      <c r="BO28" s="264">
        <f>'03 (raw)'!BX27/('03 (raw)'!D27/10000)</f>
        <v>0.90355241087581595</v>
      </c>
      <c r="BP28" s="264">
        <f>+'03 (raw)'!BY27/('03 (raw)'!D27/100000)</f>
        <v>8.828788447675846</v>
      </c>
      <c r="BQ28" s="267">
        <f>+'03 (raw)'!BZ27/('03 (raw)'!G27/1000)</f>
        <v>4.0590481339905349</v>
      </c>
      <c r="BR28" s="267">
        <f>+'03 (raw)'!CA27</f>
        <v>0.94040202186434696</v>
      </c>
      <c r="BS28" s="282">
        <f>+'03 (raw)'!CB27</f>
        <v>66.837648810000005</v>
      </c>
      <c r="BT28" s="283">
        <f>+'03 (raw)'!CC27</f>
        <v>0.43075000000000002</v>
      </c>
      <c r="BU28" s="283">
        <f>+'03 (raw)'!CD27</f>
        <v>0.85033333333333339</v>
      </c>
      <c r="BV28" s="284">
        <f>+'03 (raw)'!CE27</f>
        <v>6.67</v>
      </c>
      <c r="BW28" s="284">
        <f>+'03 (raw)'!CF27</f>
        <v>50</v>
      </c>
      <c r="BX28" s="265">
        <f>+'03 (raw)'!CG27</f>
        <v>0.8578689881819912</v>
      </c>
      <c r="BY28" s="278">
        <f>BY16</f>
        <v>35.230090756087833</v>
      </c>
      <c r="BZ28" s="268">
        <f>+'03 (raw)'!CI27</f>
        <v>0.06</v>
      </c>
      <c r="CA28" s="280">
        <f>+'03 (raw)'!CJ27</f>
        <v>0</v>
      </c>
      <c r="CB28" s="268">
        <f>+'03 (raw)'!CK27</f>
        <v>3.7</v>
      </c>
      <c r="CC28" s="265">
        <f>+'03 (raw)'!CL27/'03 (raw)'!E27</f>
        <v>0.24806015631613104</v>
      </c>
      <c r="CD28" s="265">
        <f>+'03 (raw)'!CM27</f>
        <v>0.43651972409137862</v>
      </c>
      <c r="CE28" s="265">
        <f>+'03 (raw)'!CN27/'03 (raw)'!G27</f>
        <v>0.21815644545715945</v>
      </c>
      <c r="CF28" s="265">
        <f>('03 (raw)'!CO27+'03 (raw)'!CP27)/'03 (raw)'!CX27</f>
        <v>3.1964700398385372E-2</v>
      </c>
      <c r="CG28" s="268">
        <f>+'03 (raw)'!CQ27/('03 (raw)'!CX27/1000000)</f>
        <v>12.17371438852121</v>
      </c>
      <c r="CH28" s="281">
        <f>+'03 (raw)'!CR27/('03 (raw)'!D27/1000)</f>
        <v>1.3679771111234003</v>
      </c>
      <c r="CI28" s="273">
        <f>('03 (raw)'!CS27-'02 (raw)'!CS27)/'02 (raw)'!CS27</f>
        <v>0.12713640480055691</v>
      </c>
      <c r="CJ28" s="273">
        <f>('04 (raw)'!CT27-'03 (raw)'!CT27)/'03 (raw)'!CT27</f>
        <v>0.13419771581116249</v>
      </c>
      <c r="CK28" s="285">
        <f>+'03 (raw)'!CU27/('03 (raw)'!D27/1000000)</f>
        <v>1.9403930654232628</v>
      </c>
      <c r="CL28" s="268">
        <f>+'03 (raw)'!CV27/('03 (raw)'!I27/1000)</f>
        <v>0.52895287756737286</v>
      </c>
      <c r="CM28" s="268">
        <f>+'03 (raw)'!CW27/('03 (raw)'!E27/10000)</f>
        <v>0.7994507303217554</v>
      </c>
    </row>
    <row r="29" spans="1:91">
      <c r="A29" s="263" t="s">
        <v>228</v>
      </c>
      <c r="B29" s="264">
        <f>'03 (raw)'!B28</f>
        <v>2357.6158063764174</v>
      </c>
      <c r="C29" s="265">
        <f>'03 (raw)'!C28</f>
        <v>0.21861860649517303</v>
      </c>
      <c r="D29" s="266">
        <f>+'03 (raw)'!J28/('03 (raw)'!D28/100000)</f>
        <v>1876.0203347966942</v>
      </c>
      <c r="E29" s="266">
        <f>+'03 (raw)'!K28</f>
        <v>25.55555555555561</v>
      </c>
      <c r="F29" s="267">
        <f>+'03 (raw)'!L28</f>
        <v>3.26</v>
      </c>
      <c r="G29" s="267">
        <f>+'03 (raw)'!M28</f>
        <v>2.35</v>
      </c>
      <c r="H29" s="267">
        <f>+'03 (raw)'!N28</f>
        <v>3.3</v>
      </c>
      <c r="I29" s="267">
        <f>+'03 (raw)'!O28</f>
        <v>3.14</v>
      </c>
      <c r="J29" s="267">
        <f>+'03 (raw)'!P28</f>
        <v>0.2253333333333333</v>
      </c>
      <c r="K29" s="268">
        <f>+'03 (raw)'!Q28/('03 (raw)'!E28)*100000</f>
        <v>7.2501200801138266</v>
      </c>
      <c r="L29" s="268">
        <f>+'03 (raw)'!R28/('03 (raw)'!D28/100000)</f>
        <v>6.1325821977482846</v>
      </c>
      <c r="M29" s="265">
        <f>+'03 (raw)'!S28/'03 (raw)'!U28</f>
        <v>8.3219389716365551E-3</v>
      </c>
      <c r="N29" s="265">
        <f>+'03 (raw)'!T28</f>
        <v>4.7709341880790854E-3</v>
      </c>
      <c r="O29" s="268">
        <f>'03 (raw)'!V28</f>
        <v>13</v>
      </c>
      <c r="P29" s="270">
        <f>+'03 (raw)'!X28/('03 (raw)'!F28/'03 (raw)'!W28)</f>
        <v>19.938335976457125</v>
      </c>
      <c r="Q29" s="268">
        <f>+'03 (raw)'!Y28/('03 (raw)'!I28/10000)</f>
        <v>1.5977625548657088</v>
      </c>
      <c r="R29" s="271">
        <f>+'03 (raw)'!Z28</f>
        <v>9753.3859324867262</v>
      </c>
      <c r="S29" s="271">
        <f>+'03 (raw)'!AA28</f>
        <v>1.1804979430269313</v>
      </c>
      <c r="T29" s="271">
        <f>+'03 (raw)'!AB28</f>
        <v>545</v>
      </c>
      <c r="U29" s="271">
        <f>+'03 (raw)'!AD28</f>
        <v>1</v>
      </c>
      <c r="V29" s="271">
        <f>'03 (raw)'!AE28</f>
        <v>9</v>
      </c>
      <c r="W29" s="272">
        <f>+'03 (raw)'!AF28/'03 (raw)'!AC28</f>
        <v>0.52038583123936122</v>
      </c>
      <c r="X29" s="267">
        <f>+'03 (raw)'!AG28</f>
        <v>69.600814780184635</v>
      </c>
      <c r="Y29" s="267">
        <f>+'03 (raw)'!AH28</f>
        <v>19.353200000000001</v>
      </c>
      <c r="Z29" s="265">
        <f>+'03 (raw)'!AI28</f>
        <v>0.2373300370828183</v>
      </c>
      <c r="AA29" s="273">
        <f>'03 (raw)'!AJ28/'03 (raw)'!AK28</f>
        <v>2.5838539217661944</v>
      </c>
      <c r="AB29" s="267">
        <f>'03 (raw)'!AL28</f>
        <v>1.1190905169132388</v>
      </c>
      <c r="AC29" s="274">
        <f>+'03 (raw)'!AM28/('03 (raw)'!D28/100000)</f>
        <v>11.080941626276211</v>
      </c>
      <c r="AD29" s="265">
        <f>+'03 (raw)'!AN28/'03 (raw)'!E28</f>
        <v>0.34091877146715244</v>
      </c>
      <c r="AE29" s="275">
        <f>+'03 (raw)'!AO28</f>
        <v>0.60949618661233784</v>
      </c>
      <c r="AF29" s="276">
        <f>+'03 (raw)'!AP28</f>
        <v>9.9</v>
      </c>
      <c r="AG29" s="266">
        <f>+'03 (raw)'!AQ28</f>
        <v>80.5</v>
      </c>
      <c r="AH29" s="266">
        <f>+'03 (raw)'!AR28</f>
        <v>65.599999999999994</v>
      </c>
      <c r="AI29" s="265">
        <f>+'03 (raw)'!AS28</f>
        <v>1.1821568824891755E-2</v>
      </c>
      <c r="AJ29" s="266">
        <f>+'03 (raw)'!AT28</f>
        <v>490.13</v>
      </c>
      <c r="AK29" s="265">
        <f>+'03 (raw)'!AU28/'03 (raw)'!E28</f>
        <v>3.5142943166107297E-2</v>
      </c>
      <c r="AL29" s="278">
        <f>+'03 (raw)'!AV28</f>
        <v>23.230208393805441</v>
      </c>
      <c r="AM29" s="279">
        <f>+'03 (raw)'!AW28/'03 (raw)'!G28</f>
        <v>9.4293618831452555E-3</v>
      </c>
      <c r="AN29" s="273">
        <f>'03 (raw)'!AX28</f>
        <v>65.263296380670127</v>
      </c>
      <c r="AO29" s="279">
        <f>+'03 (raw)'!AY28</f>
        <v>2.7627406332396576E-2</v>
      </c>
      <c r="AP29" s="268">
        <f>+'03 (raw)'!AZ28</f>
        <v>28</v>
      </c>
      <c r="AQ29" s="268">
        <f>('03 (raw)'!H28*1000)/'03 (raw)'!D28</f>
        <v>54317.180105613217</v>
      </c>
      <c r="AR29" s="268">
        <f>'03 (raw)'!E28/'03 (raw)'!D28</f>
        <v>0.42001294186312077</v>
      </c>
      <c r="AS29" s="275">
        <f>+'03 (raw)'!BA28</f>
        <v>7.9708617566448421</v>
      </c>
      <c r="AT29" s="268">
        <v>0</v>
      </c>
      <c r="AU29" s="275">
        <f>+'03 (raw)'!BC28</f>
        <v>45</v>
      </c>
      <c r="AV29" s="275">
        <f>+'03 (raw)'!BD28</f>
        <v>0</v>
      </c>
      <c r="AW29" s="268">
        <f>+'03 (raw)'!BE28</f>
        <v>22.69</v>
      </c>
      <c r="AX29" s="280">
        <f>'03 (raw)'!BG28</f>
        <v>9.2052278532168739</v>
      </c>
      <c r="AY29" s="280">
        <f>'10 (raw)'!BH28*10</f>
        <v>7.120000000000001</v>
      </c>
      <c r="AZ29" s="265">
        <f>+'03 (raw)'!BI28/'03 (raw)'!G28</f>
        <v>1.6138093575017384E-2</v>
      </c>
      <c r="BA29" s="268">
        <f>1/('03 (raw)'!BJ28/'03 (raw)'!G28)</f>
        <v>2.0548316768122916</v>
      </c>
      <c r="BB29" s="268">
        <f>+'03 (raw)'!BJ28/'03 (raw)'!E28</f>
        <v>62.935877335336073</v>
      </c>
      <c r="BC29" s="281">
        <f>+'03 (raw)'!BK28/'03 (raw)'!BF28</f>
        <v>1.8979348793392337</v>
      </c>
      <c r="BD29" s="265">
        <f>+'03 (raw)'!BL28/'03 (raw)'!BO28</f>
        <v>0.1560764079052373</v>
      </c>
      <c r="BE29" s="268">
        <f>+'03 (raw)'!BM28</f>
        <v>17.899999999999999</v>
      </c>
      <c r="BF29" s="265">
        <f>+'03 (raw)'!BN28/'03 (raw)'!BO28</f>
        <v>4.4701675872752596E-2</v>
      </c>
      <c r="BG29" s="279">
        <f>+'03 (raw)'!BP28/('03 (raw)'!G28/1000)</f>
        <v>0.10453479176052546</v>
      </c>
      <c r="BH29" s="267">
        <f>+'03 (raw)'!BQ28</f>
        <v>6.5552699228791766</v>
      </c>
      <c r="BI29" s="267">
        <f>+'03 (raw)'!BR28</f>
        <v>12.230316164401199</v>
      </c>
      <c r="BJ29" s="267">
        <f>+'03 (raw)'!BS28</f>
        <v>17.757555</v>
      </c>
      <c r="BK29" s="264">
        <f>+'03 (raw)'!BT28/('03 (raw)'!E28/1000)</f>
        <v>20.810865513293397</v>
      </c>
      <c r="BL29" s="268">
        <f>+'03 (raw)'!BU28</f>
        <v>8</v>
      </c>
      <c r="BM29" s="281">
        <f>+'03 (raw)'!BV28/('03 (raw)'!D28/1000)</f>
        <v>3.8394193924937192</v>
      </c>
      <c r="BN29" s="264">
        <f>'03 (raw)'!BW28/('03 (raw)'!E28/1000)</f>
        <v>18.24613553495313</v>
      </c>
      <c r="BO29" s="264">
        <f>'03 (raw)'!BX28/('03 (raw)'!D28/10000)</f>
        <v>0.63172516184399286</v>
      </c>
      <c r="BP29" s="264">
        <f>+'03 (raw)'!BY28/('03 (raw)'!D28/100000)</f>
        <v>5.2867087911623143</v>
      </c>
      <c r="BQ29" s="267">
        <f>+'03 (raw)'!BZ28/('03 (raw)'!G28/1000)</f>
        <v>2.720335864370417</v>
      </c>
      <c r="BR29" s="267">
        <f>+'03 (raw)'!CA28</f>
        <v>0.32698438649554484</v>
      </c>
      <c r="BS29" s="282">
        <f>+'03 (raw)'!CB28</f>
        <v>81.875</v>
      </c>
      <c r="BT29" s="283">
        <f>+'03 (raw)'!CC28</f>
        <v>0.16350000000000001</v>
      </c>
      <c r="BU29" s="283">
        <f>+'03 (raw)'!CD28</f>
        <v>0.436</v>
      </c>
      <c r="BV29" s="284">
        <f>+'03 (raw)'!CE28</f>
        <v>44.44</v>
      </c>
      <c r="BW29" s="284">
        <f>+'03 (raw)'!CF28</f>
        <v>50</v>
      </c>
      <c r="BX29" s="265">
        <f>+'03 (raw)'!CG28</f>
        <v>0.9105158181050701</v>
      </c>
      <c r="BY29" s="278">
        <f>+'03 (raw)'!CH28/('03 (raw)'!G28/1000)</f>
        <v>12.461294943089337</v>
      </c>
      <c r="BZ29" s="268">
        <f>+'03 (raw)'!CI28</f>
        <v>0.5132708907183906</v>
      </c>
      <c r="CA29" s="280">
        <f>+'03 (raw)'!CJ28</f>
        <v>0</v>
      </c>
      <c r="CB29" s="268">
        <f>+'03 (raw)'!CK28</f>
        <v>10.199999999999999</v>
      </c>
      <c r="CC29" s="265">
        <f>+'03 (raw)'!CL28/'03 (raw)'!E28</f>
        <v>0.2303524263231721</v>
      </c>
      <c r="CD29" s="265">
        <f>+'03 (raw)'!CM28</f>
        <v>8.5671541139895014E-4</v>
      </c>
      <c r="CE29" s="265">
        <f>+'03 (raw)'!CN28/'03 (raw)'!G28</f>
        <v>2.4413027162292638E-2</v>
      </c>
      <c r="CF29" s="265">
        <f>('03 (raw)'!CO28+'03 (raw)'!CP28)/'03 (raw)'!CX28</f>
        <v>0.3869178390673319</v>
      </c>
      <c r="CG29" s="268">
        <f>+'03 (raw)'!CQ28/('03 (raw)'!CX28/1000000)</f>
        <v>7.0297102299741256</v>
      </c>
      <c r="CH29" s="281">
        <f>+'03 (raw)'!CR28/('03 (raw)'!D28/1000)</f>
        <v>0.16367650417438526</v>
      </c>
      <c r="CI29" s="273">
        <f>('03 (raw)'!CS28-'02 (raw)'!CS28)/'02 (raw)'!CS28</f>
        <v>0.14120004291744739</v>
      </c>
      <c r="CJ29" s="273">
        <f>('04 (raw)'!CT28-'03 (raw)'!CT28)/'03 (raw)'!CT28</f>
        <v>0.11639442915597109</v>
      </c>
      <c r="CK29" s="285">
        <f>+'03 (raw)'!CU28/('03 (raw)'!D28/1000000)</f>
        <v>1.2688101098789555</v>
      </c>
      <c r="CL29" s="268">
        <f>+'03 (raw)'!CV28/('03 (raw)'!I28/1000)</f>
        <v>0.86279177962748277</v>
      </c>
      <c r="CM29" s="268">
        <f>+'03 (raw)'!CW28/('03 (raw)'!E28/10000)</f>
        <v>1.309049458909441</v>
      </c>
    </row>
    <row r="30" spans="1:91">
      <c r="A30" s="263" t="s">
        <v>229</v>
      </c>
      <c r="B30" s="264">
        <f>'03 (raw)'!B29</f>
        <v>2231.1177330891401</v>
      </c>
      <c r="C30" s="265">
        <f>'03 (raw)'!C29</f>
        <v>0.2813603517704853</v>
      </c>
      <c r="D30" s="266">
        <f>+'03 (raw)'!J29/('03 (raw)'!D29/100000)</f>
        <v>781.71752437332452</v>
      </c>
      <c r="E30" s="266">
        <f>+'03 (raw)'!K29</f>
        <v>55.555555555555706</v>
      </c>
      <c r="F30" s="267">
        <f>+'03 (raw)'!L29</f>
        <v>2.8</v>
      </c>
      <c r="G30" s="267">
        <f>+'03 (raw)'!M29</f>
        <v>2.56</v>
      </c>
      <c r="H30" s="267">
        <f>+'03 (raw)'!N29</f>
        <v>2.08</v>
      </c>
      <c r="I30" s="267">
        <f>+'03 (raw)'!O29</f>
        <v>3</v>
      </c>
      <c r="J30" s="267">
        <f>+'03 (raw)'!P29</f>
        <v>0.15</v>
      </c>
      <c r="K30" s="268">
        <f>+'03 (raw)'!Q29/('03 (raw)'!E29)*100000</f>
        <v>7.0311247312952787</v>
      </c>
      <c r="L30" s="268">
        <f>+'03 (raw)'!R29/('03 (raw)'!D29/100000)</f>
        <v>16.062951435065614</v>
      </c>
      <c r="M30" s="265">
        <f>+'03 (raw)'!S29/'03 (raw)'!U29</f>
        <v>1.3990978409847575E-3</v>
      </c>
      <c r="N30" s="265">
        <f>+'03 (raw)'!T29</f>
        <v>0.11040769052426998</v>
      </c>
      <c r="O30" s="268">
        <f>'03 (raw)'!V29</f>
        <v>3</v>
      </c>
      <c r="P30" s="270">
        <f>+'03 (raw)'!X29/('03 (raw)'!F29/'03 (raw)'!W29)</f>
        <v>10.728648026373167</v>
      </c>
      <c r="Q30" s="268">
        <f>+'03 (raw)'!Y29/('03 (raw)'!I29/10000)</f>
        <v>1.4204524816907724</v>
      </c>
      <c r="R30" s="271">
        <f>+'03 (raw)'!Z29</f>
        <v>21306.531284359244</v>
      </c>
      <c r="S30" s="271">
        <f>+'03 (raw)'!AA29</f>
        <v>0.2226651820517703</v>
      </c>
      <c r="T30" s="271">
        <f>+'03 (raw)'!AB29</f>
        <v>2580.1</v>
      </c>
      <c r="U30" s="271">
        <f>+'03 (raw)'!AD29</f>
        <v>0</v>
      </c>
      <c r="V30" s="271">
        <f>'03 (raw)'!AE29</f>
        <v>15</v>
      </c>
      <c r="W30" s="272">
        <f>+'03 (raw)'!AF29/'03 (raw)'!AC29</f>
        <v>0.79216512737866485</v>
      </c>
      <c r="X30" s="267">
        <f>+'03 (raw)'!AG29</f>
        <v>80.194894945312257</v>
      </c>
      <c r="Y30" s="267">
        <f>+'03 (raw)'!AH29</f>
        <v>17.170000000000002</v>
      </c>
      <c r="Z30" s="265">
        <f>+'03 (raw)'!AI29</f>
        <v>0.25029750099166997</v>
      </c>
      <c r="AA30" s="273">
        <f>'03 (raw)'!AJ29/'03 (raw)'!AK29</f>
        <v>2.0713258678452786</v>
      </c>
      <c r="AB30" s="267">
        <f>'03 (raw)'!AL29</f>
        <v>1.5326892562623466</v>
      </c>
      <c r="AC30" s="274">
        <f>+'03 (raw)'!AM29/('03 (raw)'!D29/100000)</f>
        <v>6.7088699311133242</v>
      </c>
      <c r="AD30" s="265">
        <f>+'03 (raw)'!AN29/'03 (raw)'!E29</f>
        <v>0.35736120173926017</v>
      </c>
      <c r="AE30" s="275">
        <f>+'03 (raw)'!AO29</f>
        <v>0.53343657459924965</v>
      </c>
      <c r="AF30" s="276">
        <f>+'03 (raw)'!AP29</f>
        <v>7.6</v>
      </c>
      <c r="AG30" s="266">
        <f>+'03 (raw)'!AQ29</f>
        <v>77.3</v>
      </c>
      <c r="AH30" s="266">
        <f>+'03 (raw)'!AR29</f>
        <v>57.6</v>
      </c>
      <c r="AI30" s="265">
        <f>+'03 (raw)'!AS29</f>
        <v>8.1260698821870904E-3</v>
      </c>
      <c r="AJ30" s="266">
        <f>+'03 (raw)'!AT29</f>
        <v>515.66999999999996</v>
      </c>
      <c r="AK30" s="265">
        <f>+'03 (raw)'!AU29/'03 (raw)'!E29</f>
        <v>2.8692991083333404E-2</v>
      </c>
      <c r="AL30" s="278">
        <f>+'03 (raw)'!AV29</f>
        <v>19.499272328157463</v>
      </c>
      <c r="AM30" s="279">
        <f>+'03 (raw)'!AW29/'03 (raw)'!G29</f>
        <v>2.1578075305891658E-2</v>
      </c>
      <c r="AN30" s="273">
        <f>'03 (raw)'!AX29</f>
        <v>56.202896339102182</v>
      </c>
      <c r="AO30" s="279">
        <f>+'03 (raw)'!AY29</f>
        <v>-3.5728980670129418E-3</v>
      </c>
      <c r="AP30" s="268">
        <f>+'03 (raw)'!AZ29</f>
        <v>56</v>
      </c>
      <c r="AQ30" s="268">
        <f>('03 (raw)'!H29*1000)/'03 (raw)'!D29</f>
        <v>55978.267840261811</v>
      </c>
      <c r="AR30" s="268">
        <f>'03 (raw)'!E29/'03 (raw)'!D29</f>
        <v>0.44709557686122264</v>
      </c>
      <c r="AS30" s="275">
        <f>+'03 (raw)'!BA29</f>
        <v>11.521258800190722</v>
      </c>
      <c r="AT30" s="268">
        <v>0</v>
      </c>
      <c r="AU30" s="275">
        <f>+'03 (raw)'!BC29</f>
        <v>46.3</v>
      </c>
      <c r="AV30" s="275">
        <f>+'03 (raw)'!BD29</f>
        <v>2.9</v>
      </c>
      <c r="AW30" s="268">
        <f>+'03 (raw)'!BE29</f>
        <v>27.64</v>
      </c>
      <c r="AX30" s="280">
        <f>'03 (raw)'!BG29</f>
        <v>12.350044234262835</v>
      </c>
      <c r="AY30" s="280">
        <f>'10 (raw)'!BH29*10</f>
        <v>7.3583333333333334</v>
      </c>
      <c r="AZ30" s="265">
        <f>+'03 (raw)'!BI29/'03 (raw)'!G29</f>
        <v>2.0442656816387579E-2</v>
      </c>
      <c r="BA30" s="268">
        <f>1/('03 (raw)'!BJ29/'03 (raw)'!G29)</f>
        <v>2.5481200138351001</v>
      </c>
      <c r="BB30" s="268">
        <f>+'03 (raw)'!BJ29/'03 (raw)'!E29</f>
        <v>49.135932598208122</v>
      </c>
      <c r="BC30" s="281">
        <f>+'03 (raw)'!BK29/'03 (raw)'!BF29</f>
        <v>3.7351749388757032</v>
      </c>
      <c r="BD30" s="265">
        <f>+'03 (raw)'!BL29/'03 (raw)'!BO29</f>
        <v>0.14967056377695698</v>
      </c>
      <c r="BE30" s="268">
        <f>+'03 (raw)'!BM29</f>
        <v>35.4</v>
      </c>
      <c r="BF30" s="265">
        <f>+'03 (raw)'!BN29/'03 (raw)'!BO29</f>
        <v>9.4256836544687167E-2</v>
      </c>
      <c r="BG30" s="279">
        <f>+'03 (raw)'!BP29/('03 (raw)'!G29/1000)</f>
        <v>0.13913114882960176</v>
      </c>
      <c r="BH30" s="267">
        <f>+'03 (raw)'!BQ29</f>
        <v>16.134020618556701</v>
      </c>
      <c r="BI30" s="267">
        <f>+'03 (raw)'!BR29</f>
        <v>4.0284369281058288</v>
      </c>
      <c r="BJ30" s="267">
        <f>+'03 (raw)'!BS29</f>
        <v>7741.8541210001204</v>
      </c>
      <c r="BK30" s="264">
        <f>+'03 (raw)'!BT29/('03 (raw)'!E29/1000)</f>
        <v>76.162515016167305</v>
      </c>
      <c r="BL30" s="268">
        <f>+'03 (raw)'!BU29</f>
        <v>55</v>
      </c>
      <c r="BM30" s="281">
        <f>+'03 (raw)'!BV29/('03 (raw)'!D29/1000)</f>
        <v>6.0908871694587701</v>
      </c>
      <c r="BN30" s="264">
        <f>'03 (raw)'!BW29/('03 (raw)'!E29/1000)</f>
        <v>18.235479226884966</v>
      </c>
      <c r="BO30" s="264">
        <f>'03 (raw)'!BX29/('03 (raw)'!D29/10000)</f>
        <v>0.71697712836294925</v>
      </c>
      <c r="BP30" s="264">
        <f>+'03 (raw)'!BY29/('03 (raw)'!D29/100000)</f>
        <v>8.7023627106441399</v>
      </c>
      <c r="BQ30" s="267">
        <f>+'03 (raw)'!BZ29/('03 (raw)'!G29/1000)</f>
        <v>4.2389124956629107</v>
      </c>
      <c r="BR30" s="267">
        <f>+'03 (raw)'!CA29</f>
        <v>0.69770281348659546</v>
      </c>
      <c r="BS30" s="282">
        <f>+'03 (raw)'!CB29</f>
        <v>76.579315480000005</v>
      </c>
      <c r="BT30" s="283">
        <f>+'03 (raw)'!CC29</f>
        <v>0.30149999999999999</v>
      </c>
      <c r="BU30" s="283">
        <f>+'03 (raw)'!CD29</f>
        <v>0.44766666666666666</v>
      </c>
      <c r="BV30" s="284">
        <f>+'03 (raw)'!CE29</f>
        <v>64.38</v>
      </c>
      <c r="BW30" s="284">
        <f>+'03 (raw)'!CF29</f>
        <v>71.430000000000007</v>
      </c>
      <c r="BX30" s="265">
        <f>+'03 (raw)'!CG29</f>
        <v>0.91334236055589113</v>
      </c>
      <c r="BY30" s="278">
        <f>BY16</f>
        <v>35.230090756087833</v>
      </c>
      <c r="BZ30" s="268">
        <f>+'03 (raw)'!CI29</f>
        <v>0.21914854797974501</v>
      </c>
      <c r="CA30" s="280">
        <f>+'03 (raw)'!CJ29</f>
        <v>0</v>
      </c>
      <c r="CB30" s="268">
        <f>+'03 (raw)'!CK29</f>
        <v>5.5</v>
      </c>
      <c r="CC30" s="265">
        <f>+'03 (raw)'!CL29/'03 (raw)'!E29</f>
        <v>0.23937035420577016</v>
      </c>
      <c r="CD30" s="265">
        <f>+'03 (raw)'!CM29</f>
        <v>3.7429119173970911E-2</v>
      </c>
      <c r="CE30" s="265">
        <f>+'03 (raw)'!CN29/'03 (raw)'!G29</f>
        <v>3.8223138320768311E-2</v>
      </c>
      <c r="CF30" s="265">
        <f>('03 (raw)'!CO29+'03 (raw)'!CP29)/'03 (raw)'!CX29</f>
        <v>0.10379298661399497</v>
      </c>
      <c r="CG30" s="268">
        <f>+'03 (raw)'!CQ29/('03 (raw)'!CX29/1000000)</f>
        <v>1.6393854276339634</v>
      </c>
      <c r="CH30" s="281">
        <f>+'03 (raw)'!CR29/('03 (raw)'!D29/1000)</f>
        <v>0.2672047052563421</v>
      </c>
      <c r="CI30" s="273">
        <f>('03 (raw)'!CS29-'02 (raw)'!CS29)/'02 (raw)'!CS29</f>
        <v>0.11807604789627299</v>
      </c>
      <c r="CJ30" s="273">
        <f>('04 (raw)'!CT29-'03 (raw)'!CT29)/'03 (raw)'!CT29</f>
        <v>0.10698352761921011</v>
      </c>
      <c r="CK30" s="285">
        <f>+'03 (raw)'!CU29/('03 (raw)'!D29/1000000)</f>
        <v>1.1500919881908556</v>
      </c>
      <c r="CL30" s="268">
        <f>+'03 (raw)'!CV29/('03 (raw)'!I29/1000)</f>
        <v>0.55239818732418933</v>
      </c>
      <c r="CM30" s="268">
        <f>+'03 (raw)'!CW29/('03 (raw)'!E29/10000)</f>
        <v>0.66881430370857531</v>
      </c>
    </row>
    <row r="31" spans="1:91">
      <c r="A31" s="263" t="s">
        <v>230</v>
      </c>
      <c r="B31" s="264">
        <f>'03 (raw)'!B30</f>
        <v>3040.8648252373805</v>
      </c>
      <c r="C31" s="265">
        <f>'03 (raw)'!C30</f>
        <v>0.25710547470795148</v>
      </c>
      <c r="D31" s="266">
        <f>+'03 (raw)'!J30/('03 (raw)'!D30/100000)</f>
        <v>700.91090268316577</v>
      </c>
      <c r="E31" s="266">
        <f>+'03 (raw)'!K30</f>
        <v>32.222222222221632</v>
      </c>
      <c r="F31" s="267">
        <f>+'03 (raw)'!L30</f>
        <v>2.6</v>
      </c>
      <c r="G31" s="267">
        <f>+'03 (raw)'!M30</f>
        <v>2.62</v>
      </c>
      <c r="H31" s="267">
        <f>+'03 (raw)'!N30</f>
        <v>2.37</v>
      </c>
      <c r="I31" s="267">
        <f>+'03 (raw)'!O30</f>
        <v>2.41</v>
      </c>
      <c r="J31" s="267">
        <f>+'03 (raw)'!P30</f>
        <v>0.39733333333333332</v>
      </c>
      <c r="K31" s="268">
        <f>+'03 (raw)'!Q30/('03 (raw)'!E30)*100000</f>
        <v>8.9894086585176165</v>
      </c>
      <c r="L31" s="268">
        <f>+'03 (raw)'!R30/('03 (raw)'!D30/100000)</f>
        <v>9.9171205878557274</v>
      </c>
      <c r="M31" s="265">
        <f>+'03 (raw)'!S30/'03 (raw)'!U30</f>
        <v>8.6917958677234391E-4</v>
      </c>
      <c r="N31" s="265">
        <f>+'03 (raw)'!T30</f>
        <v>0.11040769052426998</v>
      </c>
      <c r="O31" s="268">
        <f>'03 (raw)'!V30</f>
        <v>6</v>
      </c>
      <c r="P31" s="270">
        <f>+'03 (raw)'!X30/('03 (raw)'!F30/'03 (raw)'!W30)</f>
        <v>78.459621983555778</v>
      </c>
      <c r="Q31" s="268">
        <f>+'03 (raw)'!Y30/('03 (raw)'!I30/10000)</f>
        <v>1.9732672250218368</v>
      </c>
      <c r="R31" s="271">
        <f>+'03 (raw)'!Z30</f>
        <v>5142.8626267007321</v>
      </c>
      <c r="S31" s="271">
        <f>+'03 (raw)'!AA30</f>
        <v>0.7165554596729885</v>
      </c>
      <c r="T31" s="271">
        <f>+'03 (raw)'!AB30</f>
        <v>2575.1</v>
      </c>
      <c r="U31" s="271">
        <f>+'03 (raw)'!AD30</f>
        <v>0</v>
      </c>
      <c r="V31" s="271">
        <f>'03 (raw)'!AE30</f>
        <v>10</v>
      </c>
      <c r="W31" s="272">
        <f>+'03 (raw)'!AF30/'03 (raw)'!AC30</f>
        <v>0.52523245084817938</v>
      </c>
      <c r="X31" s="267">
        <f>+'03 (raw)'!AG30</f>
        <v>83.88364311652559</v>
      </c>
      <c r="Y31" s="267">
        <f>+'03 (raw)'!AH30</f>
        <v>15.1867</v>
      </c>
      <c r="Z31" s="265">
        <f>+'03 (raw)'!AI30</f>
        <v>0.2027232746955345</v>
      </c>
      <c r="AA31" s="273">
        <f>'03 (raw)'!AJ30/'03 (raw)'!AK30</f>
        <v>1.6086563820947288</v>
      </c>
      <c r="AB31" s="267">
        <f>'03 (raw)'!AL30</f>
        <v>1.5529604553733904</v>
      </c>
      <c r="AC31" s="274">
        <f>+'03 (raw)'!AM30/('03 (raw)'!D30/100000)</f>
        <v>10.003732994736565</v>
      </c>
      <c r="AD31" s="265">
        <f>+'03 (raw)'!AN30/'03 (raw)'!E30</f>
        <v>0.3480082904568842</v>
      </c>
      <c r="AE31" s="275">
        <f>+'03 (raw)'!AO30</f>
        <v>0.54803288937640637</v>
      </c>
      <c r="AF31" s="276">
        <f>+'03 (raw)'!AP30</f>
        <v>4</v>
      </c>
      <c r="AG31" s="266">
        <f>+'03 (raw)'!AQ30</f>
        <v>79.400000000000006</v>
      </c>
      <c r="AH31" s="266">
        <f>+'03 (raw)'!AR30</f>
        <v>56.4</v>
      </c>
      <c r="AI31" s="265">
        <f>+'03 (raw)'!AS30</f>
        <v>9.2874165072332412E-3</v>
      </c>
      <c r="AJ31" s="266">
        <f>+'03 (raw)'!AT30</f>
        <v>504.71</v>
      </c>
      <c r="AK31" s="265">
        <f>+'03 (raw)'!AU30/'03 (raw)'!E30</f>
        <v>4.439050799249334E-2</v>
      </c>
      <c r="AL31" s="278">
        <f>+'03 (raw)'!AV30</f>
        <v>22.323367637340933</v>
      </c>
      <c r="AM31" s="279">
        <f>+'03 (raw)'!AW30/'03 (raw)'!G30</f>
        <v>3.2208380582560453E-2</v>
      </c>
      <c r="AN31" s="273">
        <f>'03 (raw)'!AX30</f>
        <v>54.478373523864953</v>
      </c>
      <c r="AO31" s="279">
        <f>+'03 (raw)'!AY30</f>
        <v>-8.6096553823492572E-3</v>
      </c>
      <c r="AP31" s="268">
        <f>+'03 (raw)'!AZ30</f>
        <v>79.5</v>
      </c>
      <c r="AQ31" s="268">
        <f>('03 (raw)'!H30*1000)/'03 (raw)'!D30</f>
        <v>73415.84015448665</v>
      </c>
      <c r="AR31" s="268">
        <f>'03 (raw)'!E30/'03 (raw)'!D30</f>
        <v>0.42875479940999628</v>
      </c>
      <c r="AS31" s="275">
        <f>+'03 (raw)'!BA30</f>
        <v>10.682632427501193</v>
      </c>
      <c r="AT31" s="268">
        <v>0</v>
      </c>
      <c r="AU31" s="275">
        <f>+'03 (raw)'!BC30</f>
        <v>53.1</v>
      </c>
      <c r="AV31" s="275">
        <f>+'03 (raw)'!BD30</f>
        <v>10.5</v>
      </c>
      <c r="AW31" s="268">
        <f>+'03 (raw)'!BE30</f>
        <v>26.61</v>
      </c>
      <c r="AX31" s="280">
        <f>'03 (raw)'!BG30</f>
        <v>20.889800433536699</v>
      </c>
      <c r="AY31" s="280">
        <f>'10 (raw)'!BH30*10</f>
        <v>7.9583333333333339</v>
      </c>
      <c r="AZ31" s="265">
        <f>+'03 (raw)'!BI30/'03 (raw)'!G30</f>
        <v>2.0333690633778493E-2</v>
      </c>
      <c r="BA31" s="268">
        <f>1/('03 (raw)'!BJ30/'03 (raw)'!G30)</f>
        <v>1.8033617838992333</v>
      </c>
      <c r="BB31" s="268">
        <f>+'03 (raw)'!BJ30/'03 (raw)'!E30</f>
        <v>94.950644407624878</v>
      </c>
      <c r="BC31" s="281">
        <f>+'03 (raw)'!BK30/'03 (raw)'!BF30</f>
        <v>4.9904580890753465</v>
      </c>
      <c r="BD31" s="265">
        <f>+'03 (raw)'!BL30/'03 (raw)'!BO30</f>
        <v>0.21386422657004175</v>
      </c>
      <c r="BE31" s="268">
        <f>+'03 (raw)'!BM30</f>
        <v>25.6</v>
      </c>
      <c r="BF31" s="265">
        <f>+'03 (raw)'!BN30/'03 (raw)'!BO30</f>
        <v>8.2416144339148054E-2</v>
      </c>
      <c r="BG31" s="279">
        <f>+'03 (raw)'!BP30/('03 (raw)'!G30/1000)</f>
        <v>0.1194037868556401</v>
      </c>
      <c r="BH31" s="267">
        <f>+'03 (raw)'!BQ30</f>
        <v>12.657589510842158</v>
      </c>
      <c r="BI31" s="267">
        <f>+'03 (raw)'!BR30</f>
        <v>23.641532084531928</v>
      </c>
      <c r="BJ31" s="267">
        <f>+'03 (raw)'!BS30</f>
        <v>4107.820788</v>
      </c>
      <c r="BK31" s="264">
        <f>+'03 (raw)'!BT30/('03 (raw)'!E30/1000)</f>
        <v>66.116595660438719</v>
      </c>
      <c r="BL31" s="268">
        <f>+'03 (raw)'!BU30</f>
        <v>34</v>
      </c>
      <c r="BM31" s="281">
        <f>+'03 (raw)'!BV30/('03 (raw)'!D30/1000)</f>
        <v>3.9166130391514065</v>
      </c>
      <c r="BN31" s="264">
        <f>'03 (raw)'!BW30/('03 (raw)'!E30/1000)</f>
        <v>24.073434378326841</v>
      </c>
      <c r="BO31" s="264">
        <f>'03 (raw)'!BX30/('03 (raw)'!D30/10000)</f>
        <v>0.32293709976494678</v>
      </c>
      <c r="BP31" s="264">
        <f>+'03 (raw)'!BY30/('03 (raw)'!D30/100000)</f>
        <v>10.133651605057818</v>
      </c>
      <c r="BQ31" s="267">
        <f>+'03 (raw)'!BZ30/('03 (raw)'!G30/1000)</f>
        <v>5.3604166780437046</v>
      </c>
      <c r="BR31" s="267">
        <f>+'03 (raw)'!CA30</f>
        <v>0.27852670514048888</v>
      </c>
      <c r="BS31" s="282">
        <f>+'03 (raw)'!CB30</f>
        <v>75.458779759999999</v>
      </c>
      <c r="BT31" s="283">
        <f>+'03 (raw)'!CC30</f>
        <v>0.25824999999999998</v>
      </c>
      <c r="BU31" s="283">
        <f>+'03 (raw)'!CD30</f>
        <v>0.29799999999999999</v>
      </c>
      <c r="BV31" s="284">
        <f>+'03 (raw)'!CE30</f>
        <v>69.459999999999994</v>
      </c>
      <c r="BW31" s="284">
        <f>+'03 (raw)'!CF30</f>
        <v>52.38</v>
      </c>
      <c r="BX31" s="265">
        <f>+'03 (raw)'!CG30</f>
        <v>0.85831315257610719</v>
      </c>
      <c r="BY31" s="278">
        <f>+'03 (raw)'!CH30/('03 (raw)'!G30/1000)</f>
        <v>0</v>
      </c>
      <c r="BZ31" s="268">
        <f>+'03 (raw)'!CI30</f>
        <v>0.24707105298981263</v>
      </c>
      <c r="CA31" s="280">
        <f>+'03 (raw)'!CJ30</f>
        <v>15.478693558329603</v>
      </c>
      <c r="CB31" s="268">
        <f>+'03 (raw)'!CK30</f>
        <v>4.5</v>
      </c>
      <c r="CC31" s="265">
        <f>+'03 (raw)'!CL30/'03 (raw)'!E30</f>
        <v>0.23440943625297206</v>
      </c>
      <c r="CD31" s="265">
        <f>+'03 (raw)'!CM30</f>
        <v>6.7271588546048014E-3</v>
      </c>
      <c r="CE31" s="265">
        <f>+'03 (raw)'!CN30/'03 (raw)'!G30</f>
        <v>3.2082323163170376E-2</v>
      </c>
      <c r="CF31" s="265">
        <f>('03 (raw)'!CO30+'03 (raw)'!CP30)/'03 (raw)'!CX30</f>
        <v>0.60750317022469669</v>
      </c>
      <c r="CG31" s="268">
        <f>+'03 (raw)'!CQ30/('03 (raw)'!CX30/1000000)</f>
        <v>7.8460515143766942</v>
      </c>
      <c r="CH31" s="281">
        <f>+'03 (raw)'!CR30/('03 (raw)'!D30/1000)</f>
        <v>0.18188605444975572</v>
      </c>
      <c r="CI31" s="273">
        <f>('03 (raw)'!CS30-'02 (raw)'!CS30)/'02 (raw)'!CS30</f>
        <v>0.15182860557993638</v>
      </c>
      <c r="CJ31" s="273">
        <f>('04 (raw)'!CT30-'03 (raw)'!CT30)/'03 (raw)'!CT30</f>
        <v>0.12356225758090995</v>
      </c>
      <c r="CK31" s="285">
        <f>+'03 (raw)'!CU30/('03 (raw)'!D30/1000000)</f>
        <v>0.43306203440418028</v>
      </c>
      <c r="CL31" s="268">
        <f>+'03 (raw)'!CV30/('03 (raw)'!I30/1000)</f>
        <v>1.5937927586714833</v>
      </c>
      <c r="CM31" s="268">
        <f>+'03 (raw)'!CW30/('03 (raw)'!E30/10000)</f>
        <v>1.5453702525316801</v>
      </c>
    </row>
    <row r="32" spans="1:91">
      <c r="A32" s="263" t="s">
        <v>231</v>
      </c>
      <c r="B32" s="264">
        <f>'03 (raw)'!B31</f>
        <v>1709.0649333663894</v>
      </c>
      <c r="C32" s="265">
        <f>'03 (raw)'!C31</f>
        <v>0.18609159856300744</v>
      </c>
      <c r="D32" s="266">
        <f>+'03 (raw)'!J31/('03 (raw)'!D31/100000)</f>
        <v>1990.5866939643863</v>
      </c>
      <c r="E32" s="266">
        <f>+'03 (raw)'!K31</f>
        <v>66.666666666665677</v>
      </c>
      <c r="F32" s="267">
        <f>+'03 (raw)'!L31</f>
        <v>3.35</v>
      </c>
      <c r="G32" s="267">
        <f>+'03 (raw)'!M31</f>
        <v>2.85</v>
      </c>
      <c r="H32" s="267">
        <f>+'03 (raw)'!N31</f>
        <v>2.88</v>
      </c>
      <c r="I32" s="267">
        <f>+'03 (raw)'!O31</f>
        <v>3.08</v>
      </c>
      <c r="J32" s="267">
        <f>+'03 (raw)'!P31</f>
        <v>0.3113333333333333</v>
      </c>
      <c r="K32" s="268">
        <f>+'03 (raw)'!Q31/('03 (raw)'!E31)*100000</f>
        <v>8.84896192952238</v>
      </c>
      <c r="L32" s="268">
        <f>+'03 (raw)'!R31/('03 (raw)'!D31/100000)</f>
        <v>5.8094461594552751</v>
      </c>
      <c r="M32" s="265">
        <f>+'03 (raw)'!S31/'03 (raw)'!U31</f>
        <v>1.6676427419762996E-2</v>
      </c>
      <c r="N32" s="265">
        <f>+'03 (raw)'!T31</f>
        <v>0.3279523315260533</v>
      </c>
      <c r="O32" s="268">
        <f>'03 (raw)'!V31</f>
        <v>60</v>
      </c>
      <c r="P32" s="270">
        <f>+'03 (raw)'!X31/('03 (raw)'!F31/'03 (raw)'!W31)</f>
        <v>109.59933406069423</v>
      </c>
      <c r="Q32" s="268">
        <f>+'03 (raw)'!Y31/('03 (raw)'!I31/10000)</f>
        <v>8.4344597820451703</v>
      </c>
      <c r="R32" s="271">
        <f>+'03 (raw)'!Z31</f>
        <v>121977.08244724896</v>
      </c>
      <c r="S32" s="271">
        <f>+'03 (raw)'!AA31</f>
        <v>3.0684486524890971E-2</v>
      </c>
      <c r="T32" s="271">
        <f>+'03 (raw)'!AB31</f>
        <v>943</v>
      </c>
      <c r="U32" s="271">
        <f>+'03 (raw)'!AD31</f>
        <v>1</v>
      </c>
      <c r="V32" s="271">
        <f>'03 (raw)'!AE31</f>
        <v>25</v>
      </c>
      <c r="W32" s="272">
        <f>+'03 (raw)'!AF31/'03 (raw)'!AC31</f>
        <v>0.34513431773705744</v>
      </c>
      <c r="X32" s="267">
        <f>+'03 (raw)'!AG31</f>
        <v>87.732292266180508</v>
      </c>
      <c r="Y32" s="267">
        <f>+'03 (raw)'!AH31</f>
        <v>19.650500000000001</v>
      </c>
      <c r="Z32" s="265">
        <f>+'03 (raw)'!AI31</f>
        <v>0.2331031271824319</v>
      </c>
      <c r="AA32" s="273">
        <f>'03 (raw)'!AJ31/'03 (raw)'!AK31</f>
        <v>2.060636806165141</v>
      </c>
      <c r="AB32" s="267">
        <f>'03 (raw)'!AL31</f>
        <v>1.852011370488414</v>
      </c>
      <c r="AC32" s="274">
        <f>+'03 (raw)'!AM31/('03 (raw)'!D31/100000)</f>
        <v>9.265064995682982</v>
      </c>
      <c r="AD32" s="265">
        <f>+'03 (raw)'!AN31/'03 (raw)'!E31</f>
        <v>0.25911006862307662</v>
      </c>
      <c r="AE32" s="275">
        <f>+'03 (raw)'!AO31</f>
        <v>0.39078555604159904</v>
      </c>
      <c r="AF32" s="276">
        <f>+'03 (raw)'!AP31</f>
        <v>8.6999999999999993</v>
      </c>
      <c r="AG32" s="266">
        <f>+'03 (raw)'!AQ31</f>
        <v>81.400000000000006</v>
      </c>
      <c r="AH32" s="266">
        <f>+'03 (raw)'!AR31</f>
        <v>73.8</v>
      </c>
      <c r="AI32" s="265">
        <f>+'03 (raw)'!AS31</f>
        <v>1.7242305239485785E-2</v>
      </c>
      <c r="AJ32" s="266">
        <f>+'03 (raw)'!AT31</f>
        <v>478.56</v>
      </c>
      <c r="AK32" s="265">
        <f>+'03 (raw)'!AU31/'03 (raw)'!E31</f>
        <v>2.5820273844213402E-2</v>
      </c>
      <c r="AL32" s="278">
        <f>+'03 (raw)'!AV31</f>
        <v>0.99248338218394483</v>
      </c>
      <c r="AM32" s="279">
        <f>+'03 (raw)'!AW31/'03 (raw)'!G31</f>
        <v>3.1429437184551626E-3</v>
      </c>
      <c r="AN32" s="273">
        <f>'03 (raw)'!AX31</f>
        <v>57.020424621423125</v>
      </c>
      <c r="AO32" s="279">
        <f>+'03 (raw)'!AY31</f>
        <v>-2.8999931012538283E-3</v>
      </c>
      <c r="AP32" s="268">
        <f>+'03 (raw)'!AZ31</f>
        <v>5</v>
      </c>
      <c r="AQ32" s="268">
        <f>('03 (raw)'!H31*1000)/'03 (raw)'!D31</f>
        <v>85329.58098813871</v>
      </c>
      <c r="AR32" s="268">
        <f>'03 (raw)'!E31/'03 (raw)'!D31</f>
        <v>0.40183037619168771</v>
      </c>
      <c r="AS32" s="275">
        <f>+'03 (raw)'!BA31</f>
        <v>8.7512556181497896</v>
      </c>
      <c r="AT32" s="268">
        <v>0</v>
      </c>
      <c r="AU32" s="275">
        <f>+'03 (raw)'!BC31</f>
        <v>63.2</v>
      </c>
      <c r="AV32" s="275">
        <f>+'03 (raw)'!BD31</f>
        <v>0.5</v>
      </c>
      <c r="AW32" s="268">
        <f>+'03 (raw)'!BE31</f>
        <v>21.23</v>
      </c>
      <c r="AX32" s="280">
        <f>'03 (raw)'!BG31</f>
        <v>9.2614094555023101</v>
      </c>
      <c r="AY32" s="280">
        <f>'10 (raw)'!BH31*10</f>
        <v>6.9850000000000003</v>
      </c>
      <c r="AZ32" s="265">
        <f>+'03 (raw)'!BI31/'03 (raw)'!G31</f>
        <v>1.0830826450763012E-2</v>
      </c>
      <c r="BA32" s="268">
        <f>1/('03 (raw)'!BJ31/'03 (raw)'!G31)</f>
        <v>2.5874395316853445</v>
      </c>
      <c r="BB32" s="268">
        <f>+'03 (raw)'!BJ31/'03 (raw)'!E31</f>
        <v>82.070416967019383</v>
      </c>
      <c r="BC32" s="281">
        <f>+'03 (raw)'!BK31/'03 (raw)'!BF31</f>
        <v>1.4286931818181818</v>
      </c>
      <c r="BD32" s="265">
        <f>+'03 (raw)'!BL31/'03 (raw)'!BO31</f>
        <v>7.1991008880798721E-2</v>
      </c>
      <c r="BE32" s="268">
        <f>+'03 (raw)'!BM31</f>
        <v>13.4</v>
      </c>
      <c r="BF32" s="265">
        <f>+'03 (raw)'!BN31/'03 (raw)'!BO31</f>
        <v>3.9172964127456932E-2</v>
      </c>
      <c r="BG32" s="279">
        <f>+'03 (raw)'!BP31/('03 (raw)'!G31/1000)</f>
        <v>6.7229692692799325E-2</v>
      </c>
      <c r="BH32" s="267">
        <f>+'03 (raw)'!BQ31</f>
        <v>3.4177526432259651</v>
      </c>
      <c r="BI32" s="267">
        <f>+'03 (raw)'!BR31</f>
        <v>0.91837062683387127</v>
      </c>
      <c r="BJ32" s="267">
        <f>+'03 (raw)'!BS31</f>
        <v>21095</v>
      </c>
      <c r="BK32" s="264">
        <f>+'03 (raw)'!BT31/('03 (raw)'!E31/1000)</f>
        <v>25.299306789771098</v>
      </c>
      <c r="BL32" s="268">
        <f>+'03 (raw)'!BU31</f>
        <v>13</v>
      </c>
      <c r="BM32" s="281">
        <f>+'03 (raw)'!BV31/('03 (raw)'!D31/1000)</f>
        <v>4.9550569225560759</v>
      </c>
      <c r="BN32" s="264">
        <f>'03 (raw)'!BW31/('03 (raw)'!E31/1000)</f>
        <v>14.5496875444006</v>
      </c>
      <c r="BO32" s="264">
        <f>'03 (raw)'!BX31/('03 (raw)'!D31/10000)</f>
        <v>0.51295719569290299</v>
      </c>
      <c r="BP32" s="264">
        <f>+'03 (raw)'!BY31/('03 (raw)'!D31/100000)</f>
        <v>5.6091204298188861</v>
      </c>
      <c r="BQ32" s="267">
        <f>+'03 (raw)'!BZ31/('03 (raw)'!G31/1000)</f>
        <v>3.2400961878698933</v>
      </c>
      <c r="BR32" s="267">
        <f>+'03 (raw)'!CA31</f>
        <v>0.40408938457186727</v>
      </c>
      <c r="BS32" s="282">
        <f>+'03 (raw)'!CB31</f>
        <v>84.502232140000004</v>
      </c>
      <c r="BT32" s="283">
        <f>+'03 (raw)'!CC31</f>
        <v>0.39624999999999999</v>
      </c>
      <c r="BU32" s="283">
        <f>+'03 (raw)'!CD31</f>
        <v>0.48200000000000004</v>
      </c>
      <c r="BV32" s="284">
        <f>+'03 (raw)'!CE31</f>
        <v>32.89</v>
      </c>
      <c r="BW32" s="284">
        <f>+'03 (raw)'!CF31</f>
        <v>50</v>
      </c>
      <c r="BX32" s="265">
        <f>+'03 (raw)'!CG31</f>
        <v>0.95680083457782994</v>
      </c>
      <c r="BY32" s="278">
        <f>BY16</f>
        <v>35.230090756087833</v>
      </c>
      <c r="BZ32" s="268">
        <f>+'03 (raw)'!CI31</f>
        <v>0.63556019841099964</v>
      </c>
      <c r="CA32" s="280">
        <f>+'03 (raw)'!CJ31</f>
        <v>0</v>
      </c>
      <c r="CB32" s="268">
        <f>+'03 (raw)'!CK31</f>
        <v>6.9</v>
      </c>
      <c r="CC32" s="265">
        <f>+'03 (raw)'!CL31/'03 (raw)'!E31</f>
        <v>0.23260181914715949</v>
      </c>
      <c r="CD32" s="265">
        <f>+'03 (raw)'!CM31</f>
        <v>6.9013699906376547E-4</v>
      </c>
      <c r="CE32" s="265">
        <f>+'03 (raw)'!CN31/'03 (raw)'!G31</f>
        <v>1.8711768414218746E-2</v>
      </c>
      <c r="CF32" s="265">
        <f>('03 (raw)'!CO31+'03 (raw)'!CP31)/'03 (raw)'!CX31</f>
        <v>2.1964836536051177E-2</v>
      </c>
      <c r="CG32" s="268">
        <f>+'03 (raw)'!CQ31/('03 (raw)'!CX31/1000000)</f>
        <v>2.815974775705214</v>
      </c>
      <c r="CH32" s="281">
        <f>+'03 (raw)'!CR31/('03 (raw)'!D31/1000)</f>
        <v>5.2084689705461082E-2</v>
      </c>
      <c r="CI32" s="273">
        <f>('03 (raw)'!CS31-'02 (raw)'!CS31)/'02 (raw)'!CS31</f>
        <v>0.26725399825426399</v>
      </c>
      <c r="CJ32" s="273">
        <f>('04 (raw)'!CT31-'03 (raw)'!CT31)/'03 (raw)'!CT31</f>
        <v>0.12310987737214743</v>
      </c>
      <c r="CK32" s="285">
        <f>+'03 (raw)'!CU31/('03 (raw)'!D31/1000000)</f>
        <v>1.5024429722729158</v>
      </c>
      <c r="CL32" s="268">
        <f>+'03 (raw)'!CV31/('03 (raw)'!I31/1000)</f>
        <v>0.96059125295514425</v>
      </c>
      <c r="CM32" s="268">
        <f>+'03 (raw)'!CW31/('03 (raw)'!E31/10000)</f>
        <v>0.32404649319377732</v>
      </c>
    </row>
    <row r="33" spans="1:91">
      <c r="A33" s="263" t="s">
        <v>232</v>
      </c>
      <c r="B33" s="264">
        <f>'03 (raw)'!B32</f>
        <v>4394.7751533840574</v>
      </c>
      <c r="C33" s="265">
        <f>'03 (raw)'!C32</f>
        <v>0.27717430056681902</v>
      </c>
      <c r="D33" s="266">
        <f>+'03 (raw)'!J32/('03 (raw)'!D32/100000)</f>
        <v>1623.7780390036241</v>
      </c>
      <c r="E33" s="266">
        <f>+'03 (raw)'!K32</f>
        <v>38.888888888888609</v>
      </c>
      <c r="F33" s="267">
        <f>+'03 (raw)'!L32</f>
        <v>3.06</v>
      </c>
      <c r="G33" s="267">
        <f>+'03 (raw)'!M32</f>
        <v>2.64</v>
      </c>
      <c r="H33" s="267">
        <f>+'03 (raw)'!N32</f>
        <v>2.16</v>
      </c>
      <c r="I33" s="267">
        <f>+'03 (raw)'!O32</f>
        <v>3.05</v>
      </c>
      <c r="J33" s="267">
        <f>+'03 (raw)'!P32</f>
        <v>0.38633333333333336</v>
      </c>
      <c r="K33" s="268">
        <f>+'03 (raw)'!Q32/('03 (raw)'!E32)*100000</f>
        <v>20.078566843985335</v>
      </c>
      <c r="L33" s="268">
        <f>+'03 (raw)'!R32/('03 (raw)'!D32/100000)</f>
        <v>7.793478294308402</v>
      </c>
      <c r="M33" s="265">
        <f>+'03 (raw)'!S32/'03 (raw)'!U32</f>
        <v>2.7595156582947054E-3</v>
      </c>
      <c r="N33" s="265">
        <f>+'03 (raw)'!T32</f>
        <v>4.7709341880790854E-3</v>
      </c>
      <c r="O33" s="268">
        <f>'03 (raw)'!V32</f>
        <v>41</v>
      </c>
      <c r="P33" s="270">
        <f>+'03 (raw)'!X32/('03 (raw)'!F32/'03 (raw)'!W32)</f>
        <v>5.6333283425662522E-3</v>
      </c>
      <c r="Q33" s="268">
        <f>+'03 (raw)'!Y32/('03 (raw)'!I32/10000)</f>
        <v>2.0080267221231836</v>
      </c>
      <c r="R33" s="271">
        <f>+'03 (raw)'!Z32</f>
        <v>29211.588754249518</v>
      </c>
      <c r="S33" s="271">
        <f>+'03 (raw)'!AA32</f>
        <v>0.36254808374648601</v>
      </c>
      <c r="T33" s="271">
        <f>+'03 (raw)'!AB32</f>
        <v>2622.2</v>
      </c>
      <c r="U33" s="271">
        <f>+'03 (raw)'!AD32</f>
        <v>0</v>
      </c>
      <c r="V33" s="271">
        <f>'03 (raw)'!AE32</f>
        <v>37</v>
      </c>
      <c r="W33" s="272">
        <f>+'03 (raw)'!AF32/'03 (raw)'!AC32</f>
        <v>0.49100188020413643</v>
      </c>
      <c r="X33" s="267">
        <f>+'03 (raw)'!AG32</f>
        <v>79.940543917700552</v>
      </c>
      <c r="Y33" s="267">
        <f>+'03 (raw)'!AH32</f>
        <v>15.074199999999999</v>
      </c>
      <c r="Z33" s="265">
        <f>+'03 (raw)'!AI32</f>
        <v>0.21519183168316833</v>
      </c>
      <c r="AA33" s="273">
        <f>'03 (raw)'!AJ32/'03 (raw)'!AK32</f>
        <v>1.7321426380179892</v>
      </c>
      <c r="AB33" s="267">
        <f>'03 (raw)'!AL32</f>
        <v>1.578521173820886</v>
      </c>
      <c r="AC33" s="274">
        <f>+'03 (raw)'!AM32/('03 (raw)'!D32/100000)</f>
        <v>5.3323798855794333</v>
      </c>
      <c r="AD33" s="265">
        <f>+'03 (raw)'!AN32/'03 (raw)'!E32</f>
        <v>0.37959916795763171</v>
      </c>
      <c r="AE33" s="275">
        <f>+'03 (raw)'!AO32</f>
        <v>0.62462932192372322</v>
      </c>
      <c r="AF33" s="276">
        <f>+'03 (raw)'!AP32</f>
        <v>4.5</v>
      </c>
      <c r="AG33" s="266">
        <f>+'03 (raw)'!AQ32</f>
        <v>78.3</v>
      </c>
      <c r="AH33" s="266">
        <f>+'03 (raw)'!AR32</f>
        <v>66.8</v>
      </c>
      <c r="AI33" s="265">
        <f>+'03 (raw)'!AS32</f>
        <v>2.6788171718188834E-2</v>
      </c>
      <c r="AJ33" s="266">
        <f>+'03 (raw)'!AT32</f>
        <v>496.8</v>
      </c>
      <c r="AK33" s="265">
        <f>+'03 (raw)'!AU32/'03 (raw)'!E32</f>
        <v>6.8494796374768546E-2</v>
      </c>
      <c r="AL33" s="278">
        <f>+'03 (raw)'!AV32</f>
        <v>8.8231871866120777</v>
      </c>
      <c r="AM33" s="279">
        <f>+'03 (raw)'!AW32/'03 (raw)'!G32</f>
        <v>3.1025589542242743E-3</v>
      </c>
      <c r="AN33" s="273">
        <f>'03 (raw)'!AX32</f>
        <v>52.781920897159083</v>
      </c>
      <c r="AO33" s="279">
        <f>+'03 (raw)'!AY32</f>
        <v>4.6660188783352652E-2</v>
      </c>
      <c r="AP33" s="268">
        <f>+'03 (raw)'!AZ32</f>
        <v>10.6</v>
      </c>
      <c r="AQ33" s="268">
        <f>('03 (raw)'!H32*1000)/'03 (raw)'!D32</f>
        <v>83522.394616234771</v>
      </c>
      <c r="AR33" s="268">
        <f>'03 (raw)'!E32/'03 (raw)'!D32</f>
        <v>0.40687562531554189</v>
      </c>
      <c r="AS33" s="275">
        <f>+'03 (raw)'!BA32</f>
        <v>5.8991619035683085</v>
      </c>
      <c r="AT33" s="268">
        <v>0</v>
      </c>
      <c r="AU33" s="275">
        <f>+'03 (raw)'!BC32</f>
        <v>56.3</v>
      </c>
      <c r="AV33" s="275">
        <f>+'03 (raw)'!BD32</f>
        <v>16.2</v>
      </c>
      <c r="AW33" s="268">
        <f>+'03 (raw)'!BE32</f>
        <v>27.92</v>
      </c>
      <c r="AX33" s="280">
        <f>'03 (raw)'!BG32</f>
        <v>6.2887363896394524</v>
      </c>
      <c r="AY33" s="280">
        <f>'10 (raw)'!BH32*10</f>
        <v>7.4150000000000009</v>
      </c>
      <c r="AZ33" s="265">
        <f>+'03 (raw)'!BI32/'03 (raw)'!G32</f>
        <v>1.9080693368984884E-2</v>
      </c>
      <c r="BA33" s="268">
        <f>1/('03 (raw)'!BJ32/'03 (raw)'!G32)</f>
        <v>2.0931255837151039</v>
      </c>
      <c r="BB33" s="268">
        <f>+'03 (raw)'!BJ32/'03 (raw)'!E32</f>
        <v>98.072213578954461</v>
      </c>
      <c r="BC33" s="281">
        <f>+'03 (raw)'!BK32/'03 (raw)'!BF32</f>
        <v>14.489811911622384</v>
      </c>
      <c r="BD33" s="265">
        <f>+'03 (raw)'!BL32/'03 (raw)'!BO32</f>
        <v>0.1545128650796114</v>
      </c>
      <c r="BE33" s="268">
        <f>+'03 (raw)'!BM32</f>
        <v>34.5</v>
      </c>
      <c r="BF33" s="265">
        <f>+'03 (raw)'!BN32/'03 (raw)'!BO32</f>
        <v>3.8575840342654953E-2</v>
      </c>
      <c r="BG33" s="279">
        <f>+'03 (raw)'!BP32/('03 (raw)'!G32/1000)</f>
        <v>0.11834565266827408</v>
      </c>
      <c r="BH33" s="267">
        <f>+'03 (raw)'!BQ32</f>
        <v>7.7399380804953566</v>
      </c>
      <c r="BI33" s="267">
        <f>+'03 (raw)'!BR32</f>
        <v>6.241476483676978</v>
      </c>
      <c r="BJ33" s="267">
        <f>+'03 (raw)'!BS32</f>
        <v>22338.487136</v>
      </c>
      <c r="BK33" s="264">
        <f>+'03 (raw)'!BT32/('03 (raw)'!E32/1000)</f>
        <v>36.301040725046285</v>
      </c>
      <c r="BL33" s="268">
        <f>+'03 (raw)'!BU32</f>
        <v>17</v>
      </c>
      <c r="BM33" s="281">
        <f>+'03 (raw)'!BV32/('03 (raw)'!D32/1000)</f>
        <v>4.5003918957396678</v>
      </c>
      <c r="BN33" s="264">
        <f>'03 (raw)'!BW32/('03 (raw)'!E32/1000)</f>
        <v>33.23548882489137</v>
      </c>
      <c r="BO33" s="264">
        <f>'03 (raw)'!BX32/('03 (raw)'!D32/10000)</f>
        <v>2.7063425992021353E-2</v>
      </c>
      <c r="BP33" s="264">
        <f>+'03 (raw)'!BY32/('03 (raw)'!D32/100000)</f>
        <v>9.7418478678855021</v>
      </c>
      <c r="BQ33" s="267">
        <f>+'03 (raw)'!BZ32/('03 (raw)'!G32/1000)</f>
        <v>3.8150957294309378</v>
      </c>
      <c r="BR33" s="267">
        <f>+'03 (raw)'!CA32</f>
        <v>0.6238458851125418</v>
      </c>
      <c r="BS33" s="282">
        <f>+'03 (raw)'!CB32</f>
        <v>73.78125</v>
      </c>
      <c r="BT33" s="283">
        <f>+'03 (raw)'!CC32</f>
        <v>0.31</v>
      </c>
      <c r="BU33" s="283">
        <f>+'03 (raw)'!CD32</f>
        <v>0.82733333333333337</v>
      </c>
      <c r="BV33" s="284">
        <f>+'03 (raw)'!CE32</f>
        <v>40.32</v>
      </c>
      <c r="BW33" s="284">
        <f>+'03 (raw)'!CF32</f>
        <v>42.86</v>
      </c>
      <c r="BX33" s="265">
        <f>+'03 (raw)'!CG32</f>
        <v>0.88776726223453595</v>
      </c>
      <c r="BY33" s="278">
        <f>BY16</f>
        <v>35.230090756087833</v>
      </c>
      <c r="BZ33" s="268">
        <f>+'03 (raw)'!CI32</f>
        <v>0.35785245845769481</v>
      </c>
      <c r="CA33" s="280">
        <f>+'03 (raw)'!CJ32</f>
        <v>0</v>
      </c>
      <c r="CB33" s="268">
        <f>+'03 (raw)'!CK32</f>
        <v>5.0999999999999996</v>
      </c>
      <c r="CC33" s="265">
        <f>+'03 (raw)'!CL32/'03 (raw)'!E32</f>
        <v>0.22507149313968297</v>
      </c>
      <c r="CD33" s="265">
        <f>+'03 (raw)'!CM32</f>
        <v>2.4880181272099337E-2</v>
      </c>
      <c r="CE33" s="265">
        <f>+'03 (raw)'!CN32/'03 (raw)'!G32</f>
        <v>2.8748861380237443E-2</v>
      </c>
      <c r="CF33" s="265">
        <f>('03 (raw)'!CO32+'03 (raw)'!CP32)/'03 (raw)'!CX32</f>
        <v>1.1902300873560727</v>
      </c>
      <c r="CG33" s="268">
        <f>+'03 (raw)'!CQ32/('03 (raw)'!CX32/1000000)</f>
        <v>15.801892614146272</v>
      </c>
      <c r="CH33" s="281">
        <f>+'03 (raw)'!CR32/('03 (raw)'!D32/1000)</f>
        <v>0.41325944113240604</v>
      </c>
      <c r="CI33" s="273">
        <f>('03 (raw)'!CS32-'02 (raw)'!CS32)/'02 (raw)'!CS32</f>
        <v>0.12892683308535613</v>
      </c>
      <c r="CJ33" s="273">
        <f>('04 (raw)'!CT32-'03 (raw)'!CT32)/'03 (raw)'!CT32</f>
        <v>0.10046569755597139</v>
      </c>
      <c r="CK33" s="285">
        <f>+'03 (raw)'!CU32/('03 (raw)'!D32/1000000)</f>
        <v>1.025457670303737</v>
      </c>
      <c r="CL33" s="268">
        <f>+'03 (raw)'!CV32/('03 (raw)'!I32/1000)</f>
        <v>1.6418571433830733</v>
      </c>
      <c r="CM33" s="268">
        <f>+'03 (raw)'!CW32/('03 (raw)'!E32/10000)</f>
        <v>0.50406443959795821</v>
      </c>
    </row>
    <row r="34" spans="1:91">
      <c r="A34" s="263" t="s">
        <v>436</v>
      </c>
      <c r="B34" s="264">
        <f>'03 (raw)'!B33</f>
        <v>738.22917316359894</v>
      </c>
      <c r="C34" s="265">
        <f>'03 (raw)'!C33</f>
        <v>0.18534735788272172</v>
      </c>
      <c r="D34" s="266">
        <f>+'03 (raw)'!J33/('03 (raw)'!D33/100000)</f>
        <v>515.3079953990358</v>
      </c>
      <c r="E34" s="266">
        <f>+'03 (raw)'!K33</f>
        <v>24.444444444444244</v>
      </c>
      <c r="F34" s="267">
        <f>+'03 (raw)'!L33</f>
        <v>1.94</v>
      </c>
      <c r="G34" s="267">
        <f>+'03 (raw)'!M33</f>
        <v>1.89</v>
      </c>
      <c r="H34" s="267">
        <f>+'03 (raw)'!N33</f>
        <v>1.56</v>
      </c>
      <c r="I34" s="267">
        <f>+'03 (raw)'!O33</f>
        <v>3.16</v>
      </c>
      <c r="J34" s="267">
        <f>+'03 (raw)'!P33</f>
        <v>0.61233333333333329</v>
      </c>
      <c r="K34" s="268">
        <f>+'03 (raw)'!Q33/('03 (raw)'!E33)*100000</f>
        <v>3.6224534152490797</v>
      </c>
      <c r="L34" s="268">
        <f>+'03 (raw)'!R33/('03 (raw)'!D33/100000)</f>
        <v>3.817821394483738</v>
      </c>
      <c r="M34" s="265">
        <f>+'03 (raw)'!S33/'03 (raw)'!U33</f>
        <v>1.1526039954359977E-2</v>
      </c>
      <c r="N34" s="265">
        <f>+'03 (raw)'!T33</f>
        <v>0.15673706602681595</v>
      </c>
      <c r="O34" s="268">
        <f>'03 (raw)'!V33</f>
        <v>0</v>
      </c>
      <c r="P34" s="270">
        <f>+'03 (raw)'!X33/('03 (raw)'!F33/'03 (raw)'!W33)</f>
        <v>39.113752814610962</v>
      </c>
      <c r="Q34" s="268">
        <f>+'03 (raw)'!Y33/('03 (raw)'!I33/10000)</f>
        <v>3.2087663118041716</v>
      </c>
      <c r="R34" s="271">
        <f>+'03 (raw)'!Z33</f>
        <v>10226.047800223849</v>
      </c>
      <c r="S34" s="271">
        <f>+'03 (raw)'!AA33</f>
        <v>0.34158570751641265</v>
      </c>
      <c r="T34" s="271">
        <f>+'03 (raw)'!AB33</f>
        <v>623.5</v>
      </c>
      <c r="U34" s="271">
        <f>+'03 (raw)'!AD33</f>
        <v>0.5</v>
      </c>
      <c r="V34" s="271">
        <f>'03 (raw)'!AE33</f>
        <v>39</v>
      </c>
      <c r="W34" s="272">
        <f>+'03 (raw)'!AF33/'03 (raw)'!AC33</f>
        <v>0.87429492344883164</v>
      </c>
      <c r="X34" s="267">
        <f>+'03 (raw)'!AG33</f>
        <v>85.040688924146139</v>
      </c>
      <c r="Y34" s="267">
        <f>+'03 (raw)'!AH33</f>
        <v>19.224599999999999</v>
      </c>
      <c r="Z34" s="265">
        <f>+'03 (raw)'!AI33</f>
        <v>0.30005555114673438</v>
      </c>
      <c r="AA34" s="273">
        <f>'03 (raw)'!AJ33/'03 (raw)'!AK33</f>
        <v>6.0830024755943759</v>
      </c>
      <c r="AB34" s="267">
        <f>'03 (raw)'!AL33</f>
        <v>1.4948239152247864</v>
      </c>
      <c r="AC34" s="274">
        <f>+'03 (raw)'!AM33/('03 (raw)'!D33/100000)</f>
        <v>11.649249895988842</v>
      </c>
      <c r="AD34" s="265">
        <f>+'03 (raw)'!AN33/'03 (raw)'!E33</f>
        <v>0.34251746022546148</v>
      </c>
      <c r="AE34" s="275">
        <f>+'03 (raw)'!AO33</f>
        <v>0.5290328686260477</v>
      </c>
      <c r="AF34" s="276">
        <f>+'03 (raw)'!AP33</f>
        <v>7</v>
      </c>
      <c r="AG34" s="266">
        <f>+'03 (raw)'!AQ33</f>
        <v>71.900000000000006</v>
      </c>
      <c r="AH34" s="266">
        <f>+'03 (raw)'!AR33</f>
        <v>63.6</v>
      </c>
      <c r="AI34" s="265">
        <f>+'03 (raw)'!AS33</f>
        <v>6.8975933944215081E-3</v>
      </c>
      <c r="AJ34" s="266">
        <f>+'03 (raw)'!AT33</f>
        <v>505.8</v>
      </c>
      <c r="AK34" s="265">
        <f>+'03 (raw)'!AU33/'03 (raw)'!E33</f>
        <v>4.1073791791037567E-2</v>
      </c>
      <c r="AL34" s="278">
        <f>+'03 (raw)'!AV33</f>
        <v>0.30765381379444839</v>
      </c>
      <c r="AM34" s="279">
        <f>+'03 (raw)'!AW33/'03 (raw)'!G33</f>
        <v>0</v>
      </c>
      <c r="AN34" s="273">
        <f>'03 (raw)'!AX33</f>
        <v>59.29170564151319</v>
      </c>
      <c r="AO34" s="279">
        <f>+'03 (raw)'!AY33</f>
        <v>4.6445307675757608E-4</v>
      </c>
      <c r="AP34" s="268">
        <f>AVERAGE(AP6:AP33,AP35:AP37)</f>
        <v>36.387096774193552</v>
      </c>
      <c r="AQ34" s="268">
        <f>('03 (raw)'!H33*1000)/'03 (raw)'!D33</f>
        <v>41053.807359799124</v>
      </c>
      <c r="AR34" s="268">
        <f>'03 (raw)'!E33/'03 (raw)'!D33</f>
        <v>0.40535865495215484</v>
      </c>
      <c r="AS34" s="275">
        <f>+'03 (raw)'!BA33</f>
        <v>0</v>
      </c>
      <c r="AT34" s="268">
        <v>0</v>
      </c>
      <c r="AU34" s="275">
        <f>+'03 (raw)'!BC33</f>
        <v>61.4</v>
      </c>
      <c r="AV34" s="275">
        <f>+'03 (raw)'!BD33</f>
        <v>6.3</v>
      </c>
      <c r="AW34" s="268">
        <f>+'03 (raw)'!BE33</f>
        <v>18.739999999999998</v>
      </c>
      <c r="AX34" s="280">
        <f>'03 (raw)'!BG33</f>
        <v>6.3804350094756819</v>
      </c>
      <c r="AY34" s="280">
        <f>'10 (raw)'!BH33*10</f>
        <v>6.8750000000000009</v>
      </c>
      <c r="AZ34" s="265">
        <f>+'03 (raw)'!BI33/'03 (raw)'!G33</f>
        <v>1.3721791463238001E-2</v>
      </c>
      <c r="BA34" s="268">
        <f>1/('03 (raw)'!BJ33/'03 (raw)'!G33)</f>
        <v>2.4691628248334214</v>
      </c>
      <c r="BB34" s="268">
        <f>+'03 (raw)'!BJ33/'03 (raw)'!E33</f>
        <v>41.017034704993407</v>
      </c>
      <c r="BC34" s="281">
        <f>+'03 (raw)'!BK33/'03 (raw)'!BF33</f>
        <v>2.9826305637787849</v>
      </c>
      <c r="BD34" s="265">
        <f>+'03 (raw)'!BL33/'03 (raw)'!BO33</f>
        <v>0.19230454922774526</v>
      </c>
      <c r="BE34" s="268">
        <f>+'03 (raw)'!BM33</f>
        <v>12.5</v>
      </c>
      <c r="BF34" s="265">
        <f>+'03 (raw)'!BN33/'03 (raw)'!BO33</f>
        <v>6.1173930434707806E-2</v>
      </c>
      <c r="BG34" s="279">
        <f>+'03 (raw)'!BP33/('03 (raw)'!G33/1000)</f>
        <v>9.5897574556528864E-2</v>
      </c>
      <c r="BH34" s="267">
        <f>+'03 (raw)'!BQ33</f>
        <v>5.896043444530644</v>
      </c>
      <c r="BI34" s="267">
        <f>+'03 (raw)'!BR33</f>
        <v>9.2070857732110643</v>
      </c>
      <c r="BJ34" s="267">
        <f>+'03 (raw)'!BS33</f>
        <v>0</v>
      </c>
      <c r="BK34" s="264">
        <f>+'03 (raw)'!BT33/('03 (raw)'!E33/1000)</f>
        <v>0</v>
      </c>
      <c r="BL34" s="268">
        <f>+'03 (raw)'!BU33</f>
        <v>0</v>
      </c>
      <c r="BM34" s="281">
        <f>+'03 (raw)'!BV33/('03 (raw)'!D33/1000)</f>
        <v>5.626881378331416</v>
      </c>
      <c r="BN34" s="264">
        <f>'03 (raw)'!BW33/('03 (raw)'!E33/1000)</f>
        <v>25.171221298094107</v>
      </c>
      <c r="BO34" s="264">
        <f>'03 (raw)'!BX33/('03 (raw)'!D33/10000)</f>
        <v>0.21636826913463714</v>
      </c>
      <c r="BP34" s="264">
        <f>+'03 (raw)'!BY33/('03 (raw)'!D33/100000)</f>
        <v>4.5030713883654343</v>
      </c>
      <c r="BQ34" s="267">
        <f>+'03 (raw)'!BZ33/('03 (raw)'!G33/1000)</f>
        <v>2.3251510448153003</v>
      </c>
      <c r="BR34" s="267">
        <f>+'03 (raw)'!CA33</f>
        <v>0</v>
      </c>
      <c r="BS34" s="282">
        <f>+'03 (raw)'!CB33</f>
        <v>67.464583329999996</v>
      </c>
      <c r="BT34" s="283">
        <f>+'03 (raw)'!CC33</f>
        <v>0.34450000000000003</v>
      </c>
      <c r="BU34" s="283">
        <f>+'03 (raw)'!CD33</f>
        <v>0.36733333333333329</v>
      </c>
      <c r="BV34" s="284">
        <f>+'03 (raw)'!CE33</f>
        <v>11.75</v>
      </c>
      <c r="BW34" s="284">
        <f>+'03 (raw)'!CF33</f>
        <v>47.62</v>
      </c>
      <c r="BX34" s="265">
        <f>+'03 (raw)'!CG33</f>
        <v>0.9700860230387276</v>
      </c>
      <c r="BY34" s="278">
        <f>+'03 (raw)'!CH33/('03 (raw)'!G33/1000)</f>
        <v>356.73042900475718</v>
      </c>
      <c r="BZ34" s="268">
        <f>+'03 (raw)'!CI33</f>
        <v>2.4060977670470023</v>
      </c>
      <c r="CA34" s="280">
        <f>+'03 (raw)'!CJ33</f>
        <v>15.789715675518464</v>
      </c>
      <c r="CB34" s="268">
        <f>+'03 (raw)'!CK33</f>
        <v>7.8</v>
      </c>
      <c r="CC34" s="265">
        <f>+'03 (raw)'!CL33/'03 (raw)'!E33</f>
        <v>0.37145120313752766</v>
      </c>
      <c r="CD34" s="265">
        <f>+'03 (raw)'!CM33</f>
        <v>0</v>
      </c>
      <c r="CE34" s="265">
        <f>+'03 (raw)'!CN33/'03 (raw)'!G33</f>
        <v>2.3901582001298351E-2</v>
      </c>
      <c r="CF34" s="265">
        <f>('03 (raw)'!CO33+'03 (raw)'!CP33)/'03 (raw)'!CX33</f>
        <v>0.16358246120487746</v>
      </c>
      <c r="CG34" s="268">
        <f>+'03 (raw)'!CQ33/('03 (raw)'!CX33/1000000)</f>
        <v>7.3407481280914189</v>
      </c>
      <c r="CH34" s="281">
        <f>+'03 (raw)'!CR33/('03 (raw)'!D33/1000)</f>
        <v>8.1251070703115436E-2</v>
      </c>
      <c r="CI34" s="273">
        <f>('03 (raw)'!CS33-'02 (raw)'!CS33)/'02 (raw)'!CS33</f>
        <v>4.9330615075734316E-2</v>
      </c>
      <c r="CJ34" s="273">
        <f>('04 (raw)'!CT33-'03 (raw)'!CT33)/'03 (raw)'!CT33</f>
        <v>0.11496235655875976</v>
      </c>
      <c r="CK34" s="285">
        <f>+'03 (raw)'!CU33/('03 (raw)'!D33/1000000)</f>
        <v>0.97892856268813777</v>
      </c>
      <c r="CL34" s="268">
        <f>+'03 (raw)'!CV33/('03 (raw)'!I33/1000)</f>
        <v>0.3208766311804172</v>
      </c>
      <c r="CM34" s="268">
        <f>+'03 (raw)'!CW33/('03 (raw)'!E33/10000)</f>
        <v>0.4829937886998773</v>
      </c>
    </row>
    <row r="35" spans="1:91">
      <c r="A35" s="263" t="s">
        <v>437</v>
      </c>
      <c r="B35" s="264">
        <f>'03 (raw)'!B34</f>
        <v>5800.6797475750218</v>
      </c>
      <c r="C35" s="265">
        <f>'03 (raw)'!C34</f>
        <v>0.17587936238950386</v>
      </c>
      <c r="D35" s="266">
        <f>+'03 (raw)'!J34/('03 (raw)'!D34/100000)</f>
        <v>952.46158948916911</v>
      </c>
      <c r="E35" s="266">
        <f>+'03 (raw)'!K34</f>
        <v>33.333333333332774</v>
      </c>
      <c r="F35" s="267">
        <f>+'03 (raw)'!L34</f>
        <v>2.21</v>
      </c>
      <c r="G35" s="267">
        <f>+'03 (raw)'!M34</f>
        <v>2.4300000000000002</v>
      </c>
      <c r="H35" s="267">
        <f>+'03 (raw)'!N34</f>
        <v>2.6</v>
      </c>
      <c r="I35" s="267">
        <f>+'03 (raw)'!O34</f>
        <v>2.19</v>
      </c>
      <c r="J35" s="267">
        <f>+'03 (raw)'!P34</f>
        <v>0.47266666666666673</v>
      </c>
      <c r="K35" s="268">
        <f>+'03 (raw)'!Q34/('03 (raw)'!E34)*100000</f>
        <v>8.8535523191344332</v>
      </c>
      <c r="L35" s="268">
        <f>+'03 (raw)'!R34/('03 (raw)'!D34/100000)</f>
        <v>5.8254531467227473</v>
      </c>
      <c r="M35" s="265">
        <f>+'03 (raw)'!S34/'03 (raw)'!U34</f>
        <v>1.0846959040831602E-2</v>
      </c>
      <c r="N35" s="265">
        <f>+'03 (raw)'!T34</f>
        <v>0.3279523315260533</v>
      </c>
      <c r="O35" s="268">
        <f>'03 (raw)'!V34</f>
        <v>94</v>
      </c>
      <c r="P35" s="270">
        <f>+'03 (raw)'!X34/('03 (raw)'!F34/'03 (raw)'!W34)</f>
        <v>121.356248747495</v>
      </c>
      <c r="Q35" s="268">
        <f>+'03 (raw)'!Y34/('03 (raw)'!I34/10000)</f>
        <v>0.87843736890901825</v>
      </c>
      <c r="R35" s="271">
        <f>+'03 (raw)'!Z34</f>
        <v>94217.40881369017</v>
      </c>
      <c r="S35" s="271">
        <f>+'03 (raw)'!AA34</f>
        <v>0.17082754510802445</v>
      </c>
      <c r="T35" s="271">
        <f>+'03 (raw)'!AB34</f>
        <v>1194.3</v>
      </c>
      <c r="U35" s="271">
        <f>+'03 (raw)'!AD34</f>
        <v>0</v>
      </c>
      <c r="V35" s="271">
        <f>'03 (raw)'!AE34</f>
        <v>181</v>
      </c>
      <c r="W35" s="272">
        <f>+'03 (raw)'!AF34/'03 (raw)'!AC34</f>
        <v>0.35699460356994606</v>
      </c>
      <c r="X35" s="267">
        <f>+'03 (raw)'!AG34</f>
        <v>69.778092976157012</v>
      </c>
      <c r="Y35" s="267">
        <f>+'03 (raw)'!AH34</f>
        <v>21.793399999999998</v>
      </c>
      <c r="Z35" s="265">
        <f>+'03 (raw)'!AI34</f>
        <v>0.24604783137413863</v>
      </c>
      <c r="AA35" s="273">
        <f>'03 (raw)'!AJ34/'03 (raw)'!AK34</f>
        <v>3.4029870117384657</v>
      </c>
      <c r="AB35" s="267">
        <f>'03 (raw)'!AL34</f>
        <v>1.3859723944911202</v>
      </c>
      <c r="AC35" s="274">
        <f>+'03 (raw)'!AM34/('03 (raw)'!D34/100000)</f>
        <v>11.351066793246529</v>
      </c>
      <c r="AD35" s="265">
        <f>+'03 (raw)'!AN34/'03 (raw)'!E34</f>
        <v>0.34518293305086661</v>
      </c>
      <c r="AE35" s="275">
        <f>+'03 (raw)'!AO34</f>
        <v>0.52770908597151012</v>
      </c>
      <c r="AF35" s="276">
        <f>+'03 (raw)'!AP34</f>
        <v>13.6</v>
      </c>
      <c r="AG35" s="266">
        <f>+'03 (raw)'!AQ34</f>
        <v>80.8</v>
      </c>
      <c r="AH35" s="266">
        <f>+'03 (raw)'!AR34</f>
        <v>66</v>
      </c>
      <c r="AI35" s="265">
        <f>+'03 (raw)'!AS34</f>
        <v>6.4343973416574357E-2</v>
      </c>
      <c r="AJ35" s="266">
        <f>+'03 (raw)'!AT34</f>
        <v>491.12</v>
      </c>
      <c r="AK35" s="265">
        <f>+'03 (raw)'!AU34/'03 (raw)'!E34</f>
        <v>3.2034375604215244E-2</v>
      </c>
      <c r="AL35" s="278">
        <f>+'03 (raw)'!AV34</f>
        <v>11.099594310356029</v>
      </c>
      <c r="AM35" s="279">
        <f>+'03 (raw)'!AW34/'03 (raw)'!G34</f>
        <v>6.0078578677292757E-3</v>
      </c>
      <c r="AN35" s="273">
        <f>'03 (raw)'!AX34</f>
        <v>57.533037427246406</v>
      </c>
      <c r="AO35" s="279">
        <f>+'03 (raw)'!AY34</f>
        <v>1.1263776218555233E-2</v>
      </c>
      <c r="AP35" s="268">
        <f>+'03 (raw)'!AZ34</f>
        <v>13.8</v>
      </c>
      <c r="AQ35" s="268">
        <f>('03 (raw)'!H34*1000)/'03 (raw)'!D34</f>
        <v>44748.363399261281</v>
      </c>
      <c r="AR35" s="268">
        <f>'03 (raw)'!E34/'03 (raw)'!D34</f>
        <v>0.3596307804950693</v>
      </c>
      <c r="AS35" s="275">
        <f>+'03 (raw)'!BA34</f>
        <v>0.85532482999940707</v>
      </c>
      <c r="AT35" s="268">
        <v>0</v>
      </c>
      <c r="AU35" s="275">
        <f>+'03 (raw)'!BC34</f>
        <v>49.2</v>
      </c>
      <c r="AV35" s="275">
        <f>+'03 (raw)'!BD34</f>
        <v>2.1</v>
      </c>
      <c r="AW35" s="268">
        <f>+'03 (raw)'!BE34</f>
        <v>18.989999999999998</v>
      </c>
      <c r="AX35" s="280">
        <f>'03 (raw)'!BG34</f>
        <v>9.9767444943011405</v>
      </c>
      <c r="AY35" s="280">
        <f>'10 (raw)'!BH34*10</f>
        <v>6.4750000000000005</v>
      </c>
      <c r="AZ35" s="265">
        <f>+'03 (raw)'!BI34/'03 (raw)'!G34</f>
        <v>9.8010270509883927E-3</v>
      </c>
      <c r="BA35" s="268">
        <f>1/('03 (raw)'!BJ34/'03 (raw)'!G34)</f>
        <v>1.174860244152117</v>
      </c>
      <c r="BB35" s="268">
        <f>+'03 (raw)'!BJ34/'03 (raw)'!E34</f>
        <v>105.90929880069191</v>
      </c>
      <c r="BC35" s="281">
        <f>+'03 (raw)'!BK34/'03 (raw)'!BF34</f>
        <v>1.9633183895356621</v>
      </c>
      <c r="BD35" s="265">
        <f>+'03 (raw)'!BL34/'03 (raw)'!BO34</f>
        <v>6.1384644201873666E-2</v>
      </c>
      <c r="BE35" s="268">
        <f>+'03 (raw)'!BM34</f>
        <v>17.3</v>
      </c>
      <c r="BF35" s="265">
        <f>+'03 (raw)'!BN34/'03 (raw)'!BO34</f>
        <v>2.4983101183867262E-2</v>
      </c>
      <c r="BG35" s="279">
        <f>+'03 (raw)'!BP34/('03 (raw)'!G34/1000)</f>
        <v>0.10587380827638875</v>
      </c>
      <c r="BH35" s="267">
        <f>+'03 (raw)'!BQ34</f>
        <v>8.7405368203716449</v>
      </c>
      <c r="BI35" s="267">
        <f>+'03 (raw)'!BR34</f>
        <v>1.7482539313860284</v>
      </c>
      <c r="BJ35" s="267">
        <f>+'03 (raw)'!BS34</f>
        <v>64299.080996999997</v>
      </c>
      <c r="BK35" s="264">
        <f>+'03 (raw)'!BT34/('03 (raw)'!E34/1000)</f>
        <v>13.526878074673958</v>
      </c>
      <c r="BL35" s="268">
        <f>+'03 (raw)'!BU34</f>
        <v>20</v>
      </c>
      <c r="BM35" s="281">
        <f>+'03 (raw)'!BV34/('03 (raw)'!D34/1000)</f>
        <v>3.9149044075978185</v>
      </c>
      <c r="BN35" s="264">
        <f>'03 (raw)'!BW34/('03 (raw)'!E34/1000)</f>
        <v>12.708619270649919</v>
      </c>
      <c r="BO35" s="264">
        <f>'03 (raw)'!BX34/('03 (raw)'!D34/10000)</f>
        <v>0.39168767709214963</v>
      </c>
      <c r="BP35" s="264">
        <f>+'03 (raw)'!BY34/('03 (raw)'!D34/100000)</f>
        <v>5.0116030747541283</v>
      </c>
      <c r="BQ35" s="267">
        <f>+'03 (raw)'!BZ34/('03 (raw)'!G34/1000)</f>
        <v>4.1405209410626744</v>
      </c>
      <c r="BR35" s="267">
        <f>+'03 (raw)'!CA34</f>
        <v>0.69583611667779999</v>
      </c>
      <c r="BS35" s="282">
        <f>+'03 (raw)'!CB34</f>
        <v>84.786444639999999</v>
      </c>
      <c r="BT35" s="283">
        <f>+'03 (raw)'!CC34</f>
        <v>0</v>
      </c>
      <c r="BU35" s="283">
        <f>+'03 (raw)'!CD34</f>
        <v>0</v>
      </c>
      <c r="BV35" s="284">
        <f>+'03 (raw)'!CE34</f>
        <v>34.6</v>
      </c>
      <c r="BW35" s="284">
        <f>+'03 (raw)'!CF34</f>
        <v>45.24</v>
      </c>
      <c r="BX35" s="265">
        <f>+'03 (raw)'!CG34</f>
        <v>0.90055512866023812</v>
      </c>
      <c r="BY35" s="278">
        <f>BY16</f>
        <v>35.230090756087833</v>
      </c>
      <c r="BZ35" s="268">
        <f>+'03 (raw)'!CI34</f>
        <v>0.33844526676953024</v>
      </c>
      <c r="CA35" s="280">
        <f>+'03 (raw)'!CJ34</f>
        <v>0</v>
      </c>
      <c r="CB35" s="268">
        <f>+'03 (raw)'!CK34</f>
        <v>6.4</v>
      </c>
      <c r="CC35" s="265">
        <f>+'03 (raw)'!CL34/'03 (raw)'!E34</f>
        <v>0.29531400929742102</v>
      </c>
      <c r="CD35" s="265">
        <f>+'03 (raw)'!CM34</f>
        <v>4.8640341294695901E-3</v>
      </c>
      <c r="CE35" s="265">
        <f>+'03 (raw)'!CN34/'03 (raw)'!G34</f>
        <v>2.8037045762725452E-2</v>
      </c>
      <c r="CF35" s="265">
        <f>('03 (raw)'!CO34+'03 (raw)'!CP34)/'03 (raw)'!CX34</f>
        <v>0.1269161920484288</v>
      </c>
      <c r="CG35" s="268">
        <f>+'03 (raw)'!CQ34/('03 (raw)'!CX34/1000000)</f>
        <v>1.5726276147193938</v>
      </c>
      <c r="CH35" s="281">
        <f>+'03 (raw)'!CR34/('03 (raw)'!D34/1000)</f>
        <v>9.8804254351277959E-2</v>
      </c>
      <c r="CI35" s="273">
        <f>('03 (raw)'!CS34-'02 (raw)'!CS34)/'02 (raw)'!CS34</f>
        <v>0.16854992383430004</v>
      </c>
      <c r="CJ35" s="273">
        <f>('04 (raw)'!CT34-'03 (raw)'!CT34)/'03 (raw)'!CT34</f>
        <v>0.11528105959727955</v>
      </c>
      <c r="CK35" s="285">
        <f>+'03 (raw)'!CU34/('03 (raw)'!D34/1000000)</f>
        <v>0.285561428760919</v>
      </c>
      <c r="CL35" s="268">
        <f>+'03 (raw)'!CV34/('03 (raw)'!I34/1000)</f>
        <v>0.54902335556813631</v>
      </c>
      <c r="CM35" s="268">
        <f>+'03 (raw)'!CW34/('03 (raw)'!E34/10000)</f>
        <v>0.71860671289835532</v>
      </c>
    </row>
    <row r="36" spans="1:91">
      <c r="A36" s="263" t="s">
        <v>438</v>
      </c>
      <c r="B36" s="264">
        <f>'03 (raw)'!B35</f>
        <v>1942.3959898519629</v>
      </c>
      <c r="C36" s="265">
        <f>'03 (raw)'!C35</f>
        <v>0.22124546736311965</v>
      </c>
      <c r="D36" s="266">
        <f>+'03 (raw)'!J35/('03 (raw)'!D35/100000)</f>
        <v>2955.426132554021</v>
      </c>
      <c r="E36" s="266">
        <f>+'03 (raw)'!K35</f>
        <v>28.888888888888584</v>
      </c>
      <c r="F36" s="267">
        <f>+'03 (raw)'!L35</f>
        <v>2.98</v>
      </c>
      <c r="G36" s="267">
        <f>+'03 (raw)'!M35</f>
        <v>3</v>
      </c>
      <c r="H36" s="267">
        <f>+'03 (raw)'!N35</f>
        <v>3.17</v>
      </c>
      <c r="I36" s="267">
        <f>+'03 (raw)'!O35</f>
        <v>3.3</v>
      </c>
      <c r="J36" s="267">
        <f>+'03 (raw)'!P35</f>
        <v>0.66633333333333333</v>
      </c>
      <c r="K36" s="268">
        <f>+'03 (raw)'!Q35/('03 (raw)'!E35)*100000</f>
        <v>11.03618049478443</v>
      </c>
      <c r="L36" s="268">
        <f>+'03 (raw)'!R35/('03 (raw)'!D35/100000)</f>
        <v>3.005655255966226</v>
      </c>
      <c r="M36" s="265">
        <f>+'03 (raw)'!S35/'03 (raw)'!U35</f>
        <v>1.0532901611217895E-2</v>
      </c>
      <c r="N36" s="265">
        <f>+'03 (raw)'!T35</f>
        <v>0.3279523315260533</v>
      </c>
      <c r="O36" s="268">
        <f>'03 (raw)'!V35</f>
        <v>7</v>
      </c>
      <c r="P36" s="270">
        <f>+'03 (raw)'!X35/('03 (raw)'!F35/'03 (raw)'!W35)</f>
        <v>101.34775402687102</v>
      </c>
      <c r="Q36" s="268">
        <f>+'03 (raw)'!Y35/('03 (raw)'!I35/10000)</f>
        <v>1.1481836368413132</v>
      </c>
      <c r="R36" s="271">
        <f>+'03 (raw)'!Z35</f>
        <v>2029.7615515889472</v>
      </c>
      <c r="S36" s="271">
        <f>+'03 (raw)'!AA35</f>
        <v>6.0206111839511488E-2</v>
      </c>
      <c r="T36" s="271">
        <f>+'03 (raw)'!AB35</f>
        <v>140.9</v>
      </c>
      <c r="U36" s="271">
        <f>+'03 (raw)'!AD35</f>
        <v>0</v>
      </c>
      <c r="V36" s="271">
        <f>'03 (raw)'!AE35</f>
        <v>2</v>
      </c>
      <c r="W36" s="272">
        <f>+'03 (raw)'!AF35/'03 (raw)'!AC35</f>
        <v>0.58829775937134965</v>
      </c>
      <c r="X36" s="267">
        <f>+'03 (raw)'!AG35</f>
        <v>65.950930441560004</v>
      </c>
      <c r="Y36" s="267">
        <f>+'03 (raw)'!AH35</f>
        <v>18.622</v>
      </c>
      <c r="Z36" s="265">
        <f>+'03 (raw)'!AI35</f>
        <v>0.27830750893921335</v>
      </c>
      <c r="AA36" s="273">
        <f>'03 (raw)'!AJ35/'03 (raw)'!AK35</f>
        <v>3.4519052582812138</v>
      </c>
      <c r="AB36" s="267">
        <f>'03 (raw)'!AL35</f>
        <v>1.6866350070979705</v>
      </c>
      <c r="AC36" s="274">
        <f>+'03 (raw)'!AM35/('03 (raw)'!D35/100000)</f>
        <v>9.4793742688165583</v>
      </c>
      <c r="AD36" s="265">
        <f>+'03 (raw)'!AN35/'03 (raw)'!E35</f>
        <v>0.38728683941967867</v>
      </c>
      <c r="AE36" s="275">
        <f>+'03 (raw)'!AO35</f>
        <v>0.59883142554455959</v>
      </c>
      <c r="AF36" s="276">
        <f>+'03 (raw)'!AP35</f>
        <v>10.7</v>
      </c>
      <c r="AG36" s="266">
        <f>+'03 (raw)'!AQ35</f>
        <v>78.3</v>
      </c>
      <c r="AH36" s="266">
        <f>+'03 (raw)'!AR35</f>
        <v>51.1</v>
      </c>
      <c r="AI36" s="265">
        <f>+'03 (raw)'!AS35</f>
        <v>1.4090558184808512E-2</v>
      </c>
      <c r="AJ36" s="266">
        <f>+'03 (raw)'!AT35</f>
        <v>487.91</v>
      </c>
      <c r="AK36" s="265">
        <f>+'03 (raw)'!AU35/'03 (raw)'!E35</f>
        <v>4.1832317571936423E-2</v>
      </c>
      <c r="AL36" s="278">
        <f>+'03 (raw)'!AV35</f>
        <v>7.4200379950666653</v>
      </c>
      <c r="AM36" s="279">
        <f>+'03 (raw)'!AW35/'03 (raw)'!G35</f>
        <v>9.1176733450335744E-3</v>
      </c>
      <c r="AN36" s="273">
        <f>'03 (raw)'!AX35</f>
        <v>56.197820700594278</v>
      </c>
      <c r="AO36" s="279">
        <f>+'03 (raw)'!AY35</f>
        <v>1.1240442760335756E-2</v>
      </c>
      <c r="AP36" s="268">
        <f>+'03 (raw)'!AZ35</f>
        <v>23.7</v>
      </c>
      <c r="AQ36" s="268">
        <f>('03 (raw)'!H35*1000)/'03 (raw)'!D35</f>
        <v>55463.875212940264</v>
      </c>
      <c r="AR36" s="268">
        <f>'03 (raw)'!E35/'03 (raw)'!D35</f>
        <v>0.44518031619493292</v>
      </c>
      <c r="AS36" s="275">
        <f>+'03 (raw)'!BA35</f>
        <v>5.2539240849701105</v>
      </c>
      <c r="AT36" s="268">
        <v>0</v>
      </c>
      <c r="AU36" s="275">
        <f>+'03 (raw)'!BC35</f>
        <v>68.5</v>
      </c>
      <c r="AV36" s="275">
        <f>+'03 (raw)'!BD35</f>
        <v>15.5</v>
      </c>
      <c r="AW36" s="268">
        <f>+'03 (raw)'!BE35</f>
        <v>21.51</v>
      </c>
      <c r="AX36" s="280">
        <f>'03 (raw)'!BG35</f>
        <v>1.902021401719133</v>
      </c>
      <c r="AY36" s="280">
        <f>'10 (raw)'!BH35*10</f>
        <v>6.5150000000000006</v>
      </c>
      <c r="AZ36" s="265">
        <f>+'03 (raw)'!BI35/'03 (raw)'!G35</f>
        <v>1.8022695118564792E-2</v>
      </c>
      <c r="BA36" s="268">
        <f>1/('03 (raw)'!BJ35/'03 (raw)'!G35)</f>
        <v>2.7626405323918877</v>
      </c>
      <c r="BB36" s="268">
        <f>+'03 (raw)'!BJ35/'03 (raw)'!E35</f>
        <v>45.097231060145411</v>
      </c>
      <c r="BC36" s="281">
        <f>+'03 (raw)'!BK35/'03 (raw)'!BF35</f>
        <v>4.8072699631022004</v>
      </c>
      <c r="BD36" s="265">
        <f>+'03 (raw)'!BL35/'03 (raw)'!BO35</f>
        <v>0.13702827103081625</v>
      </c>
      <c r="BE36" s="268">
        <f>+'03 (raw)'!BM35</f>
        <v>15.4</v>
      </c>
      <c r="BF36" s="265">
        <f>+'03 (raw)'!BN35/'03 (raw)'!BO35</f>
        <v>6.8728219888438261E-2</v>
      </c>
      <c r="BG36" s="279">
        <f>+'03 (raw)'!BP35/('03 (raw)'!G35/1000)</f>
        <v>0.20731006403716953</v>
      </c>
      <c r="BH36" s="267">
        <f>+'03 (raw)'!BQ35</f>
        <v>4.8678487788558042</v>
      </c>
      <c r="BI36" s="267">
        <f>+'03 (raw)'!BR35</f>
        <v>3.7187917307594787</v>
      </c>
      <c r="BJ36" s="267">
        <f>+'03 (raw)'!BS35</f>
        <v>4030</v>
      </c>
      <c r="BK36" s="264">
        <f>+'03 (raw)'!BT35/('03 (raw)'!E35/1000)</f>
        <v>31.437533920025345</v>
      </c>
      <c r="BL36" s="268">
        <f>+'03 (raw)'!BU35</f>
        <v>19</v>
      </c>
      <c r="BM36" s="281">
        <f>+'03 (raw)'!BV35/('03 (raw)'!D35/1000)</f>
        <v>6.694519072038621</v>
      </c>
      <c r="BN36" s="264">
        <f>'03 (raw)'!BW35/('03 (raw)'!E35/1000)</f>
        <v>13.979594751452233</v>
      </c>
      <c r="BO36" s="264">
        <f>'03 (raw)'!BX35/('03 (raw)'!D35/10000)</f>
        <v>0.88228932002865545</v>
      </c>
      <c r="BP36" s="264">
        <f>+'03 (raw)'!BY35/('03 (raw)'!D35/100000)</f>
        <v>6.9361275137682137</v>
      </c>
      <c r="BQ36" s="267">
        <f>+'03 (raw)'!BZ35/('03 (raw)'!G35/1000)</f>
        <v>5.5418029375187956</v>
      </c>
      <c r="BR36" s="267">
        <f>+'03 (raw)'!CA35</f>
        <v>0.50414660583297621</v>
      </c>
      <c r="BS36" s="282">
        <f>+'03 (raw)'!CB35</f>
        <v>77.289732139999998</v>
      </c>
      <c r="BT36" s="283">
        <f>+'03 (raw)'!CC35</f>
        <v>0.27549999999999997</v>
      </c>
      <c r="BU36" s="283">
        <f>+'03 (raw)'!CD35</f>
        <v>0.49366666666666664</v>
      </c>
      <c r="BV36" s="284">
        <f>+'03 (raw)'!CE35</f>
        <v>42.6</v>
      </c>
      <c r="BW36" s="284">
        <f>+'03 (raw)'!CF35</f>
        <v>54.76</v>
      </c>
      <c r="BX36" s="265">
        <f>+'03 (raw)'!CG35</f>
        <v>0.8901599612934763</v>
      </c>
      <c r="BY36" s="278">
        <f>+'03 (raw)'!CH35/('03 (raw)'!G35/1000)</f>
        <v>0</v>
      </c>
      <c r="BZ36" s="268">
        <f>+'03 (raw)'!CI35</f>
        <v>0.19162053238952831</v>
      </c>
      <c r="CA36" s="280">
        <f>+'03 (raw)'!CJ35</f>
        <v>0</v>
      </c>
      <c r="CB36" s="268">
        <f>+'03 (raw)'!CK35</f>
        <v>4.8</v>
      </c>
      <c r="CC36" s="265">
        <f>+'03 (raw)'!CL35/'03 (raw)'!E35</f>
        <v>0.26046294829614358</v>
      </c>
      <c r="CD36" s="265">
        <f>+'03 (raw)'!CM35</f>
        <v>1.7187459740273678E-2</v>
      </c>
      <c r="CE36" s="265">
        <f>+'03 (raw)'!CN35/'03 (raw)'!G35</f>
        <v>3.2862252184403834E-2</v>
      </c>
      <c r="CF36" s="265">
        <f>('03 (raw)'!CO35+'03 (raw)'!CP35)/'03 (raw)'!CX35</f>
        <v>0.17516482188687635</v>
      </c>
      <c r="CG36" s="268">
        <f>+'03 (raw)'!CQ35/('03 (raw)'!CX35/1000000)</f>
        <v>3.4665455812822765</v>
      </c>
      <c r="CH36" s="281">
        <f>+'03 (raw)'!CR35/('03 (raw)'!D35/1000)</f>
        <v>0.31790584438104313</v>
      </c>
      <c r="CI36" s="273">
        <f>('03 (raw)'!CS35-'02 (raw)'!CS35)/'02 (raw)'!CS35</f>
        <v>8.1549475678870553E-2</v>
      </c>
      <c r="CJ36" s="273">
        <f>('04 (raw)'!CT35-'03 (raw)'!CT35)/'03 (raw)'!CT35</f>
        <v>0.13501697307840407</v>
      </c>
      <c r="CK36" s="285">
        <f>+'03 (raw)'!CU35/('03 (raw)'!D35/1000000)</f>
        <v>5.2020956353261596</v>
      </c>
      <c r="CL36" s="268">
        <f>+'03 (raw)'!CV35/('03 (raw)'!I35/1000)</f>
        <v>0.50848132488686726</v>
      </c>
      <c r="CM36" s="268">
        <f>+'03 (raw)'!CW35/('03 (raw)'!E35/10000)</f>
        <v>2.3370735165425853</v>
      </c>
    </row>
    <row r="37" spans="1:91">
      <c r="A37" s="263" t="s">
        <v>439</v>
      </c>
      <c r="B37" s="264">
        <f>'03 (raw)'!B36</f>
        <v>880.76653692072352</v>
      </c>
      <c r="C37" s="265">
        <f>'03 (raw)'!C36</f>
        <v>0.2189644585145846</v>
      </c>
      <c r="D37" s="266">
        <f>+'03 (raw)'!J36/('03 (raw)'!D36/100000)</f>
        <v>1076.5419720137425</v>
      </c>
      <c r="E37" s="266">
        <f>+'03 (raw)'!K36</f>
        <v>42.222222222222463</v>
      </c>
      <c r="F37" s="267">
        <f>+'03 (raw)'!L36</f>
        <v>3.68</v>
      </c>
      <c r="G37" s="267">
        <f>+'03 (raw)'!M36</f>
        <v>3.06</v>
      </c>
      <c r="H37" s="267">
        <f>+'03 (raw)'!N36</f>
        <v>4.1100000000000003</v>
      </c>
      <c r="I37" s="267">
        <f>+'03 (raw)'!O36</f>
        <v>3.18</v>
      </c>
      <c r="J37" s="267">
        <f>+'03 (raw)'!P36</f>
        <v>0.64466666666666661</v>
      </c>
      <c r="K37" s="268">
        <f>+'03 (raw)'!Q36/('03 (raw)'!E36)*100000</f>
        <v>6.8769948341632912</v>
      </c>
      <c r="L37" s="268">
        <f>+'03 (raw)'!R36/('03 (raw)'!D36/100000)</f>
        <v>6.7090343414087492</v>
      </c>
      <c r="M37" s="265">
        <f>+'03 (raw)'!S36/'03 (raw)'!U36</f>
        <v>2.2829684029194433E-3</v>
      </c>
      <c r="N37" s="265">
        <f>+'03 (raw)'!T36</f>
        <v>0.20437977694497764</v>
      </c>
      <c r="O37" s="268">
        <f>'03 (raw)'!V36</f>
        <v>3</v>
      </c>
      <c r="P37" s="270">
        <f>+'03 (raw)'!X36/('03 (raw)'!F36/'03 (raw)'!W36)</f>
        <v>0.11411703086878115</v>
      </c>
      <c r="Q37" s="268">
        <f>+'03 (raw)'!Y36/('03 (raw)'!I36/10000)</f>
        <v>1.48856914779901</v>
      </c>
      <c r="R37" s="271">
        <f>+'03 (raw)'!Z36</f>
        <v>6759.5284841491512</v>
      </c>
      <c r="S37" s="271">
        <f>+'03 (raw)'!AA36</f>
        <v>0.8117390255943242</v>
      </c>
      <c r="T37" s="271">
        <f>+'03 (raw)'!AB36</f>
        <v>166.1</v>
      </c>
      <c r="U37" s="271">
        <f>+'03 (raw)'!AD36</f>
        <v>0.5</v>
      </c>
      <c r="V37" s="271">
        <f>'03 (raw)'!AE36</f>
        <v>5</v>
      </c>
      <c r="W37" s="272">
        <f>+'03 (raw)'!AF36/'03 (raw)'!AC36</f>
        <v>0.20236612702366127</v>
      </c>
      <c r="X37" s="267">
        <f>+'03 (raw)'!AG36</f>
        <v>77.524235715656857</v>
      </c>
      <c r="Y37" s="267">
        <f>+'03 (raw)'!AH36</f>
        <v>20.721</v>
      </c>
      <c r="Z37" s="265">
        <f>+'03 (raw)'!AI36</f>
        <v>0.23671423062090244</v>
      </c>
      <c r="AA37" s="273">
        <f>'03 (raw)'!AJ36/'03 (raw)'!AK36</f>
        <v>3.6546624382508996</v>
      </c>
      <c r="AB37" s="267">
        <f>'03 (raw)'!AL36</f>
        <v>1.2843008596411034</v>
      </c>
      <c r="AC37" s="274">
        <f>+'03 (raw)'!AM36/('03 (raw)'!D36/100000)</f>
        <v>10.911396511302142</v>
      </c>
      <c r="AD37" s="265">
        <f>+'03 (raw)'!AN36/'03 (raw)'!E36</f>
        <v>0.32468922051286198</v>
      </c>
      <c r="AE37" s="275">
        <f>+'03 (raw)'!AO36</f>
        <v>0.52055010207184116</v>
      </c>
      <c r="AF37" s="276">
        <f>+'03 (raw)'!AP36</f>
        <v>7.1</v>
      </c>
      <c r="AG37" s="266">
        <f>+'03 (raw)'!AQ36</f>
        <v>73</v>
      </c>
      <c r="AH37" s="266">
        <f>+'03 (raw)'!AR36</f>
        <v>59.7</v>
      </c>
      <c r="AI37" s="265">
        <f>+'03 (raw)'!AS36</f>
        <v>6.031618165340852E-3</v>
      </c>
      <c r="AJ37" s="266">
        <f>+'03 (raw)'!AT36</f>
        <v>502.09</v>
      </c>
      <c r="AK37" s="265">
        <f>+'03 (raw)'!AU36/'03 (raw)'!E36</f>
        <v>0.22570701574831817</v>
      </c>
      <c r="AL37" s="278">
        <f>+'03 (raw)'!AV36</f>
        <v>9.2196568297891801</v>
      </c>
      <c r="AM37" s="279">
        <f>+'03 (raw)'!AW36/'03 (raw)'!G36</f>
        <v>7.143762097276663E-3</v>
      </c>
      <c r="AN37" s="273">
        <f>'03 (raw)'!AX36</f>
        <v>64.481900897534842</v>
      </c>
      <c r="AO37" s="279">
        <f>+'03 (raw)'!AY36</f>
        <v>6.2566454354005652E-2</v>
      </c>
      <c r="AP37" s="268">
        <f>+'03 (raw)'!AZ36</f>
        <v>13.2</v>
      </c>
      <c r="AQ37" s="268">
        <f>('03 (raw)'!H36*1000)/'03 (raw)'!D36</f>
        <v>39382.202905916776</v>
      </c>
      <c r="AR37" s="268">
        <f>'03 (raw)'!E36/'03 (raw)'!D36</f>
        <v>0.36450109851221635</v>
      </c>
      <c r="AS37" s="275">
        <f>+'03 (raw)'!BA36</f>
        <v>3.9078002126872478</v>
      </c>
      <c r="AT37" s="268">
        <v>0</v>
      </c>
      <c r="AU37" s="275">
        <f>+'03 (raw)'!BC36</f>
        <v>61.9</v>
      </c>
      <c r="AV37" s="275">
        <f>+'03 (raw)'!BD36</f>
        <v>6</v>
      </c>
      <c r="AW37" s="268">
        <f>+'03 (raw)'!BE36</f>
        <v>21.5</v>
      </c>
      <c r="AX37" s="280">
        <f>'03 (raw)'!BG36</f>
        <v>5.7356157489503063</v>
      </c>
      <c r="AY37" s="280">
        <f>'10 (raw)'!BH36*10</f>
        <v>6.7766666666666673</v>
      </c>
      <c r="AZ37" s="265">
        <f>+'03 (raw)'!BI36/'03 (raw)'!G36</f>
        <v>1.2667745405032948E-2</v>
      </c>
      <c r="BA37" s="268">
        <f>1/('03 (raw)'!BJ36/'03 (raw)'!G36)</f>
        <v>2.2451044129734985</v>
      </c>
      <c r="BB37" s="268">
        <f>+'03 (raw)'!BJ36/'03 (raw)'!E36</f>
        <v>48.124321601415126</v>
      </c>
      <c r="BC37" s="281">
        <f>+'03 (raw)'!BK36/'03 (raw)'!BF36</f>
        <v>8.3969072197855024</v>
      </c>
      <c r="BD37" s="265">
        <f>+'03 (raw)'!BL36/'03 (raw)'!BO36</f>
        <v>0.10800208196784516</v>
      </c>
      <c r="BE37" s="268">
        <f>+'03 (raw)'!BM36</f>
        <v>14.2</v>
      </c>
      <c r="BF37" s="265">
        <f>+'03 (raw)'!BN36/'03 (raw)'!BO36</f>
        <v>4.3621724434848547E-2</v>
      </c>
      <c r="BG37" s="279">
        <f>+'03 (raw)'!BP36/('03 (raw)'!G36/1000)</f>
        <v>0.13317283650571049</v>
      </c>
      <c r="BH37" s="267">
        <f>+'03 (raw)'!BQ36</f>
        <v>4.3614520762601199</v>
      </c>
      <c r="BI37" s="267">
        <f>+'03 (raw)'!BR36</f>
        <v>1.1304768068552113</v>
      </c>
      <c r="BJ37" s="267">
        <f>+'03 (raw)'!BS36</f>
        <v>1.4984270000000002</v>
      </c>
      <c r="BK37" s="264">
        <f>+'03 (raw)'!BT36/('03 (raw)'!E36/1000)</f>
        <v>15.440876048236051</v>
      </c>
      <c r="BL37" s="268">
        <f>+'03 (raw)'!BU36</f>
        <v>11</v>
      </c>
      <c r="BM37" s="281">
        <f>+'03 (raw)'!BV36/('03 (raw)'!D36/1000)</f>
        <v>3.4120231793450211</v>
      </c>
      <c r="BN37" s="264">
        <f>'03 (raw)'!BW36/('03 (raw)'!E36/1000)</f>
        <v>33.790316382215281</v>
      </c>
      <c r="BO37" s="264">
        <f>'03 (raw)'!BX36/('03 (raw)'!D36/10000)</f>
        <v>0.75492088299453275</v>
      </c>
      <c r="BP37" s="264">
        <f>+'03 (raw)'!BY36/('03 (raw)'!D36/100000)</f>
        <v>6.3404060808917855</v>
      </c>
      <c r="BQ37" s="267">
        <f>+'03 (raw)'!BZ36/('03 (raw)'!G36/1000)</f>
        <v>1.6009627641430895</v>
      </c>
      <c r="BR37" s="267">
        <f>+'03 (raw)'!CA36</f>
        <v>0.13259785721862735</v>
      </c>
      <c r="BS37" s="282">
        <f>+'03 (raw)'!CB36</f>
        <v>75.495982139999995</v>
      </c>
      <c r="BT37" s="283">
        <f>+'03 (raw)'!CC36</f>
        <v>0.16349999999999998</v>
      </c>
      <c r="BU37" s="283">
        <f>+'03 (raw)'!CD36</f>
        <v>0.24066666666666667</v>
      </c>
      <c r="BV37" s="284">
        <f>+'03 (raw)'!CE36</f>
        <v>40.89</v>
      </c>
      <c r="BW37" s="284">
        <f>+'03 (raw)'!CF36</f>
        <v>57.14</v>
      </c>
      <c r="BX37" s="265">
        <f>+'03 (raw)'!CG36</f>
        <v>0.93404178810127048</v>
      </c>
      <c r="BY37" s="278">
        <f>+'03 (raw)'!CH36/('03 (raw)'!G36/1000)</f>
        <v>0</v>
      </c>
      <c r="BZ37" s="268">
        <f>+'03 (raw)'!CI36</f>
        <v>0.69124062126912922</v>
      </c>
      <c r="CA37" s="280">
        <f>+'03 (raw)'!CJ36</f>
        <v>23.808586132563491</v>
      </c>
      <c r="CB37" s="268">
        <f>+'03 (raw)'!CK36</f>
        <v>5.6</v>
      </c>
      <c r="CC37" s="265">
        <f>+'03 (raw)'!CL36/'03 (raw)'!E36</f>
        <v>0.25286710005218427</v>
      </c>
      <c r="CD37" s="265">
        <f>+'03 (raw)'!CM36</f>
        <v>1.0103413229138483E-3</v>
      </c>
      <c r="CE37" s="265">
        <f>+'03 (raw)'!CN36/'03 (raw)'!G36</f>
        <v>2.8466564004785425E-2</v>
      </c>
      <c r="CF37" s="265">
        <f>('03 (raw)'!CO36+'03 (raw)'!CP36)/'03 (raw)'!CX36</f>
        <v>0.12259248431729911</v>
      </c>
      <c r="CG37" s="268">
        <f>+'03 (raw)'!CQ36/('03 (raw)'!CX36/1000000)</f>
        <v>2.7729813655099859E-2</v>
      </c>
      <c r="CH37" s="281">
        <f>+'03 (raw)'!CR36/('03 (raw)'!D36/1000)</f>
        <v>0.21380439109983926</v>
      </c>
      <c r="CI37" s="273">
        <f>('03 (raw)'!CS36-'02 (raw)'!CS36)/'02 (raw)'!CS36</f>
        <v>0.19754645345799821</v>
      </c>
      <c r="CJ37" s="273">
        <f>('04 (raw)'!CT36-'03 (raw)'!CT36)/'03 (raw)'!CT36</f>
        <v>0.1045144934339543</v>
      </c>
      <c r="CK37" s="285">
        <f>+'03 (raw)'!CU36/('03 (raw)'!D36/1000000)</f>
        <v>2.9490260841357143</v>
      </c>
      <c r="CL37" s="268">
        <f>+'03 (raw)'!CV36/('03 (raw)'!I36/1000)</f>
        <v>0.19847588637320132</v>
      </c>
      <c r="CM37" s="268">
        <f>+'03 (raw)'!CW36/('03 (raw)'!E36/10000)</f>
        <v>0.9708698589407001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4257812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'04 (raw)'!B5</f>
        <v>1762.050795950079</v>
      </c>
      <c r="C6" s="265">
        <f>'04 (raw)'!C5</f>
        <v>0.27051866027617721</v>
      </c>
      <c r="D6" s="266">
        <f>+'04 (raw)'!J5/('04 (raw)'!D5/100000)</f>
        <v>1200.3835314847843</v>
      </c>
      <c r="E6" s="266">
        <f>+'04 (raw)'!K5</f>
        <v>37.165991902834008</v>
      </c>
      <c r="F6" s="267">
        <f>+'04 (raw)'!L5</f>
        <v>3.2</v>
      </c>
      <c r="G6" s="267">
        <f>+'04 (raw)'!M5</f>
        <v>2.92</v>
      </c>
      <c r="H6" s="267">
        <f>+'04 (raw)'!N5</f>
        <v>4.28</v>
      </c>
      <c r="I6" s="267">
        <f>+'04 (raw)'!O5</f>
        <v>3.29</v>
      </c>
      <c r="J6" s="267">
        <f>+'04 (raw)'!P5</f>
        <v>0.19299999999999998</v>
      </c>
      <c r="K6" s="268">
        <f>+'04 (raw)'!Q5/('04 (raw)'!E5)*100000</f>
        <v>13.771996939556235</v>
      </c>
      <c r="L6" s="268">
        <f>+'04 (raw)'!R5/('04 (raw)'!D5/100000)</f>
        <v>2.0421301167514962</v>
      </c>
      <c r="M6" s="265">
        <f>+'04 (raw)'!S5/'04 (raw)'!U5</f>
        <v>4.1621464696624748E-2</v>
      </c>
      <c r="N6" s="265">
        <f>+'04 (raw)'!T5</f>
        <v>0.20437977694497764</v>
      </c>
      <c r="O6" s="268">
        <f>'04 (raw)'!V5</f>
        <v>1</v>
      </c>
      <c r="P6" s="270">
        <f>+'04 (raw)'!X5/('04 (raw)'!F5/'04 (raw)'!W5)</f>
        <v>65.827415111111108</v>
      </c>
      <c r="Q6" s="268">
        <f>+'04 (raw)'!Y5/('04 (raw)'!I5/10000)</f>
        <v>7.4395905249375076</v>
      </c>
      <c r="R6" s="271">
        <f>+'04 (raw)'!Z5</f>
        <v>3844.0557154548978</v>
      </c>
      <c r="S6" s="271">
        <f>+'04 (raw)'!AA5</f>
        <v>1.5122431610942251</v>
      </c>
      <c r="T6" s="271">
        <f>+'04 (raw)'!AB5</f>
        <v>2458.8000000000002</v>
      </c>
      <c r="U6" s="271">
        <f>+'04 (raw)'!AD5</f>
        <v>0</v>
      </c>
      <c r="V6" s="271">
        <f>'04 (raw)'!AE5</f>
        <v>6</v>
      </c>
      <c r="W6" s="272">
        <f>+'04 (raw)'!AF5/'04 (raw)'!AC5</f>
        <v>1.0003185727938835</v>
      </c>
      <c r="X6" s="267">
        <f>+'04 (raw)'!AG5</f>
        <v>96.417494779825802</v>
      </c>
      <c r="Y6" s="267">
        <f>+'04 (raw)'!AH5</f>
        <v>15.3416</v>
      </c>
      <c r="Z6" s="265">
        <f>+'04 (raw)'!AI5</f>
        <v>0.19714181018688165</v>
      </c>
      <c r="AA6" s="273">
        <f>'04 (raw)'!AJ5/'04 (raw)'!AK5</f>
        <v>2.3299646163540304</v>
      </c>
      <c r="AB6" s="267">
        <f>'04 (raw)'!AL5</f>
        <v>2.2132800693935262</v>
      </c>
      <c r="AC6" s="274">
        <f>+'04 (raw)'!AM5/('04 (raw)'!D5/100000)</f>
        <v>8.2657647582798663</v>
      </c>
      <c r="AD6" s="265">
        <f>+'04 (raw)'!AN5/'04 (raw)'!E5</f>
        <v>0.37453200714103546</v>
      </c>
      <c r="AE6" s="275">
        <f>+'04 (raw)'!AO5</f>
        <v>0.61108360291366826</v>
      </c>
      <c r="AF6" s="276">
        <f>+'04 (raw)'!AP5</f>
        <v>4</v>
      </c>
      <c r="AG6" s="266">
        <f>+'04 (raw)'!AQ5</f>
        <v>77.5</v>
      </c>
      <c r="AH6" s="266">
        <f>+'04 (raw)'!AR5</f>
        <v>58.5</v>
      </c>
      <c r="AI6" s="266">
        <f>+'04 (raw)'!AS5</f>
        <v>1.4117410129896285E-2</v>
      </c>
      <c r="AJ6" s="266">
        <f>+'04 (raw)'!AT5</f>
        <v>504.73</v>
      </c>
      <c r="AK6" s="265">
        <f>+'04 (raw)'!AU5/'04 (raw)'!E5</f>
        <v>8.0913032389696507E-2</v>
      </c>
      <c r="AL6" s="278">
        <f>+'04 (raw)'!AV5</f>
        <v>3.3724212036640702</v>
      </c>
      <c r="AM6" s="279">
        <f>+'04 (raw)'!AW5/'04 (raw)'!G5</f>
        <v>7.3024073333583768E-3</v>
      </c>
      <c r="AN6" s="273">
        <f>'04 (raw)'!AX5</f>
        <v>61.031417662921768</v>
      </c>
      <c r="AO6" s="279">
        <f>+'04 (raw)'!AY5</f>
        <v>2.8487087642814712E-2</v>
      </c>
      <c r="AP6" s="268">
        <f>+'04 (raw)'!AZ5</f>
        <v>21</v>
      </c>
      <c r="AQ6" s="268">
        <f>('04 (raw)'!H5*1000)/'04 (raw)'!D5</f>
        <v>76975.648967527319</v>
      </c>
      <c r="AR6" s="268">
        <f>'04 (raw)'!E5/'04 (raw)'!D5</f>
        <v>0.3812948660848865</v>
      </c>
      <c r="AS6" s="275">
        <f>+'04 (raw)'!BA5</f>
        <v>4.96</v>
      </c>
      <c r="AT6" s="268">
        <f>+'04 (raw)'!BB5</f>
        <v>0</v>
      </c>
      <c r="AU6" s="275">
        <f>+'04 (raw)'!BC5</f>
        <v>52.3</v>
      </c>
      <c r="AV6" s="275">
        <f>+'04 (raw)'!BD5</f>
        <v>0</v>
      </c>
      <c r="AW6" s="268">
        <f>+'04 (raw)'!BE5</f>
        <v>24.08</v>
      </c>
      <c r="AX6" s="280">
        <f>'04 (raw)'!BG5</f>
        <v>8.7146208222028267</v>
      </c>
      <c r="AY6" s="280">
        <f>'10 (raw)'!BH5*10</f>
        <v>7.6049999999999995</v>
      </c>
      <c r="AZ6" s="265">
        <f>+'04 (raw)'!BI5/'04 (raw)'!G5</f>
        <v>2.3987330955602824E-2</v>
      </c>
      <c r="BA6" s="268">
        <f>1/('04 (raw)'!BJ5/'04 (raw)'!G5)</f>
        <v>1.7878669484556098</v>
      </c>
      <c r="BB6" s="268">
        <f>+'04 (raw)'!BJ5/'04 (raw)'!E5</f>
        <v>121.30913542463657</v>
      </c>
      <c r="BC6" s="281">
        <f>+'04 (raw)'!BK5/'04 (raw)'!BF5</f>
        <v>4.9726002174446746</v>
      </c>
      <c r="BD6" s="265">
        <f>+'04 (raw)'!BL5/'04 (raw)'!BO5</f>
        <v>0.15028263856045762</v>
      </c>
      <c r="BE6" s="268">
        <f>+'04 (raw)'!BM5</f>
        <v>43.4</v>
      </c>
      <c r="BF6" s="265">
        <f>+'04 (raw)'!BN5/'04 (raw)'!BO5</f>
        <v>6.4864986600004504E-2</v>
      </c>
      <c r="BG6" s="279">
        <f>+'04 (raw)'!BP5/('04 (raw)'!G5/1000)</f>
        <v>0.12428554044832499</v>
      </c>
      <c r="BH6" s="267">
        <f>+'04 (raw)'!BQ5</f>
        <v>10.638297872340425</v>
      </c>
      <c r="BI6" s="267">
        <f>+'04 (raw)'!BR5</f>
        <v>7.7923837918417131</v>
      </c>
      <c r="BJ6" s="267">
        <f>+'04 (raw)'!BS5</f>
        <v>0.97330100000000019</v>
      </c>
      <c r="BK6" s="264">
        <f>+'04 (raw)'!BT5/('04 (raw)'!E5/1000)</f>
        <v>29.798520785513897</v>
      </c>
      <c r="BL6" s="268">
        <f>+'04 (raw)'!BU5</f>
        <v>12</v>
      </c>
      <c r="BM6" s="281">
        <f>+'04 (raw)'!BV5/('04 (raw)'!D5/1000)</f>
        <v>4.9263957959348001</v>
      </c>
      <c r="BN6" s="264">
        <f>'04 (raw)'!BW5/('04 (raw)'!E5/1000)</f>
        <v>51.484315225707725</v>
      </c>
      <c r="BO6" s="264">
        <f>'04 (raw)'!BX5/('04 (raw)'!D5/10000)</f>
        <v>0.78244819078391503</v>
      </c>
      <c r="BP6" s="264">
        <f>+'04 (raw)'!BY5/('04 (raw)'!D5/100000)</f>
        <v>7.001588971719416</v>
      </c>
      <c r="BQ6" s="267">
        <f>+'04 (raw)'!BZ5/('04 (raw)'!G5/1000)</f>
        <v>4.989190484089038</v>
      </c>
      <c r="BR6" s="267">
        <f>+'04 (raw)'!CA5</f>
        <v>1.7777777777777779</v>
      </c>
      <c r="BS6" s="282">
        <f>+'04 (raw)'!CB5</f>
        <v>80.172179760000006</v>
      </c>
      <c r="BT6" s="283">
        <f>+'04 (raw)'!CC5</f>
        <v>0.1205</v>
      </c>
      <c r="BU6" s="283">
        <f>+'04 (raw)'!CD5</f>
        <v>0.13766666666666666</v>
      </c>
      <c r="BV6" s="284">
        <f>+'04 (raw)'!CE5</f>
        <v>38.67</v>
      </c>
      <c r="BW6" s="284">
        <f>+'04 (raw)'!CF5</f>
        <v>69.05</v>
      </c>
      <c r="BX6" s="265">
        <f>+'04 (raw)'!CG5</f>
        <v>0.96561610556603261</v>
      </c>
      <c r="BY6" s="278">
        <f>+'04 (raw)'!CH5/('04 (raw)'!G5/1000)</f>
        <v>43.751321097468349</v>
      </c>
      <c r="BZ6" s="268">
        <f>+'04 (raw)'!CI5</f>
        <v>1.8999639589638253</v>
      </c>
      <c r="CA6" s="280">
        <f>+'04 (raw)'!CJ5</f>
        <v>26.423821253348716</v>
      </c>
      <c r="CB6" s="268">
        <f>+'04 (raw)'!CK5</f>
        <v>5.05</v>
      </c>
      <c r="CC6" s="265">
        <f>+'04 (raw)'!CL5/'04 (raw)'!E5</f>
        <v>0.22811527671512369</v>
      </c>
      <c r="CD6" s="265">
        <f>+'04 (raw)'!CM5</f>
        <v>1.1449548135818259E-3</v>
      </c>
      <c r="CE6" s="265">
        <f>+'04 (raw)'!CN5/'04 (raw)'!G5</f>
        <v>2.1658955192873034E-2</v>
      </c>
      <c r="CF6" s="265">
        <f>('04 (raw)'!CO5+'04 (raw)'!CP5)/'04 (raw)'!CX5</f>
        <v>1.3996239036894971</v>
      </c>
      <c r="CG6" s="268">
        <f>+'04 (raw)'!CQ5/('04 (raw)'!CX5/1000000)</f>
        <v>40.312072335837179</v>
      </c>
      <c r="CH6" s="281">
        <f>+'04 (raw)'!CR5/('04 (raw)'!D5/1000)</f>
        <v>0.60777682046175485</v>
      </c>
      <c r="CI6" s="273">
        <f>('04 (raw)'!CS5-'03 (raw)'!CS5)/'03 (raw)'!CS5</f>
        <v>9.6189560693635698E-2</v>
      </c>
      <c r="CJ6" s="273">
        <f>('04 (raw)'!CT5-'03 (raw)'!CT5)/'03 (raw)'!CT5</f>
        <v>0.11521814136791601</v>
      </c>
      <c r="CK6" s="285">
        <f>+'04 (raw)'!CU5/('04 (raw)'!D5/1000000)</f>
        <v>4.8622145636940388</v>
      </c>
      <c r="CL6" s="268">
        <f>+'04 (raw)'!CV5/('04 (raw)'!I5/1000)</f>
        <v>0.92250922509225097</v>
      </c>
      <c r="CM6" s="268">
        <f>+'04 (raw)'!CW5/('04 (raw)'!E5/10000)</f>
        <v>1.1986738077021168</v>
      </c>
    </row>
    <row r="7" spans="1:91">
      <c r="A7" s="263" t="s">
        <v>331</v>
      </c>
      <c r="B7" s="264">
        <f>'04 (raw)'!B6</f>
        <v>4257.8031133281493</v>
      </c>
      <c r="C7" s="265">
        <f>'04 (raw)'!C6</f>
        <v>0.26300937091372795</v>
      </c>
      <c r="D7" s="266">
        <f>+'04 (raw)'!J6/('04 (raw)'!D6/100000)</f>
        <v>3909.2238918346202</v>
      </c>
      <c r="E7" s="266">
        <f>+'04 (raw)'!K6</f>
        <v>63.034085453672581</v>
      </c>
      <c r="F7" s="267">
        <f>+'04 (raw)'!L6</f>
        <v>3.19</v>
      </c>
      <c r="G7" s="267">
        <f>+'04 (raw)'!M6</f>
        <v>2.89</v>
      </c>
      <c r="H7" s="267">
        <f>+'04 (raw)'!N6</f>
        <v>3.2</v>
      </c>
      <c r="I7" s="267">
        <f>+'04 (raw)'!O6</f>
        <v>3.63</v>
      </c>
      <c r="J7" s="267">
        <f>+'04 (raw)'!P6</f>
        <v>0.47266666666666662</v>
      </c>
      <c r="K7" s="268">
        <f>+'04 (raw)'!Q6/('04 (raw)'!E6)*100000</f>
        <v>3.9628188521199843</v>
      </c>
      <c r="L7" s="268">
        <f>+'04 (raw)'!R6/('04 (raw)'!D6/100000)</f>
        <v>16.723803424930416</v>
      </c>
      <c r="M7" s="265">
        <f>+'04 (raw)'!S6/'04 (raw)'!U6</f>
        <v>9.5230196558638291E-3</v>
      </c>
      <c r="N7" s="265">
        <f>+'04 (raw)'!T6</f>
        <v>0.11040769052426998</v>
      </c>
      <c r="O7" s="268">
        <f>'04 (raw)'!V6</f>
        <v>2</v>
      </c>
      <c r="P7" s="270">
        <f>+'04 (raw)'!X6/('04 (raw)'!F6/'04 (raw)'!W6)</f>
        <v>554.05659631565709</v>
      </c>
      <c r="Q7" s="268">
        <f>+'04 (raw)'!Y6/('04 (raw)'!I6/10000)</f>
        <v>1.4561457440095782</v>
      </c>
      <c r="R7" s="271">
        <f>+'04 (raw)'!Z6</f>
        <v>8700.6710904905704</v>
      </c>
      <c r="S7" s="271">
        <f>+'04 (raw)'!AA6</f>
        <v>0.62892593426890409</v>
      </c>
      <c r="T7" s="271">
        <f>+'04 (raw)'!AB6</f>
        <v>4059.5</v>
      </c>
      <c r="U7" s="271">
        <f>+'04 (raw)'!AD6</f>
        <v>1</v>
      </c>
      <c r="V7" s="271">
        <f>'04 (raw)'!AE6</f>
        <v>3</v>
      </c>
      <c r="W7" s="272">
        <f>+'04 (raw)'!AF6/'04 (raw)'!AC6</f>
        <v>0.95713654441007512</v>
      </c>
      <c r="X7" s="267">
        <f>+'04 (raw)'!AG6</f>
        <v>88.806811819893767</v>
      </c>
      <c r="Y7" s="267">
        <f>+'04 (raw)'!AH6</f>
        <v>13.781000000000001</v>
      </c>
      <c r="Z7" s="265">
        <f>+'04 (raw)'!AI6</f>
        <v>0.17308948399738733</v>
      </c>
      <c r="AA7" s="273">
        <f>'04 (raw)'!AJ6/'04 (raw)'!AK6</f>
        <v>0.55160254098117179</v>
      </c>
      <c r="AB7" s="267">
        <f>'04 (raw)'!AL6</f>
        <v>1.1800733791716527</v>
      </c>
      <c r="AC7" s="274">
        <f>+'04 (raw)'!AM6/('04 (raw)'!D6/100000)</f>
        <v>3.4492844563918985</v>
      </c>
      <c r="AD7" s="265">
        <f>+'04 (raw)'!AN6/'04 (raw)'!E6</f>
        <v>0.32799921404092769</v>
      </c>
      <c r="AE7" s="275">
        <f>+'04 (raw)'!AO6</f>
        <v>0.59206125193079151</v>
      </c>
      <c r="AF7" s="276">
        <f>+'04 (raw)'!AP6</f>
        <v>1.8</v>
      </c>
      <c r="AG7" s="266">
        <f>+'04 (raw)'!AQ6</f>
        <v>81.2</v>
      </c>
      <c r="AH7" s="266">
        <f>+'04 (raw)'!AR6</f>
        <v>54.2</v>
      </c>
      <c r="AI7" s="266">
        <f>+'04 (raw)'!AS6</f>
        <v>3.1712147148659081E-2</v>
      </c>
      <c r="AJ7" s="266">
        <f>+'04 (raw)'!AT6</f>
        <v>495.94</v>
      </c>
      <c r="AK7" s="265">
        <f>+'04 (raw)'!AU6/'04 (raw)'!E6</f>
        <v>6.6581961413702609E-2</v>
      </c>
      <c r="AL7" s="278">
        <f>+'04 (raw)'!AV6</f>
        <v>16.577994178044637</v>
      </c>
      <c r="AM7" s="279">
        <f>+'04 (raw)'!AW6/'04 (raw)'!G6</f>
        <v>1.2803883117206925E-2</v>
      </c>
      <c r="AN7" s="273">
        <f>'04 (raw)'!AX6</f>
        <v>52.299552602172824</v>
      </c>
      <c r="AO7" s="279">
        <f>+'04 (raw)'!AY6</f>
        <v>1.9488421793244243E-2</v>
      </c>
      <c r="AP7" s="268">
        <f>+'04 (raw)'!AZ6</f>
        <v>46.2</v>
      </c>
      <c r="AQ7" s="268">
        <f>('04 (raw)'!H6*1000)/'04 (raw)'!D6</f>
        <v>79621.926484855809</v>
      </c>
      <c r="AR7" s="268">
        <f>'04 (raw)'!E6/'04 (raw)'!D6</f>
        <v>0.42201786276412068</v>
      </c>
      <c r="AS7" s="275">
        <f>+'04 (raw)'!BA6</f>
        <v>10.72</v>
      </c>
      <c r="AT7" s="268">
        <v>0</v>
      </c>
      <c r="AU7" s="275">
        <f>+'04 (raw)'!BC6</f>
        <v>36.6</v>
      </c>
      <c r="AV7" s="275">
        <f>+'04 (raw)'!BD6</f>
        <v>42.9</v>
      </c>
      <c r="AW7" s="268">
        <f>+'04 (raw)'!BE6</f>
        <v>32.06</v>
      </c>
      <c r="AX7" s="280">
        <f>'04 (raw)'!BG6</f>
        <v>42.495837746272258</v>
      </c>
      <c r="AY7" s="280">
        <f>'10 (raw)'!BH6*10</f>
        <v>7.7633333333333336</v>
      </c>
      <c r="AZ7" s="265">
        <f>+'04 (raw)'!BI6/'04 (raw)'!G6</f>
        <v>3.0951410612857215E-2</v>
      </c>
      <c r="BA7" s="268">
        <f>1/('04 (raw)'!BJ6/'04 (raw)'!G6)</f>
        <v>2.5583759009343328</v>
      </c>
      <c r="BB7" s="268">
        <f>+'04 (raw)'!BJ6/'04 (raw)'!E6</f>
        <v>79.670063132657845</v>
      </c>
      <c r="BC7" s="281">
        <f>+'04 (raw)'!BK6/'04 (raw)'!BF6</f>
        <v>3.2731891421598172</v>
      </c>
      <c r="BD7" s="265">
        <f>+'04 (raw)'!BL6/'04 (raw)'!BO6</f>
        <v>0.20742936958520553</v>
      </c>
      <c r="BE7" s="268">
        <f>+'04 (raw)'!BM6</f>
        <v>52.4</v>
      </c>
      <c r="BF7" s="265">
        <f>+'04 (raw)'!BN6/'04 (raw)'!BO6</f>
        <v>0.11019981672120664</v>
      </c>
      <c r="BG7" s="279">
        <f>+'04 (raw)'!BP6/('04 (raw)'!G6/1000)</f>
        <v>0.14421698492786633</v>
      </c>
      <c r="BH7" s="267">
        <f>+'04 (raw)'!BQ6</f>
        <v>13.385826771653544</v>
      </c>
      <c r="BI7" s="267">
        <f>+'04 (raw)'!BR6</f>
        <v>7.160563385589743</v>
      </c>
      <c r="BJ7" s="267">
        <f>+'04 (raw)'!BS6</f>
        <v>18639.400946000002</v>
      </c>
      <c r="BK7" s="264">
        <f>+'04 (raw)'!BT6/('04 (raw)'!E6/1000)</f>
        <v>45.592230893640419</v>
      </c>
      <c r="BL7" s="268">
        <f>+'04 (raw)'!BU6</f>
        <v>44</v>
      </c>
      <c r="BM7" s="281">
        <f>+'04 (raw)'!BV6/('04 (raw)'!D6/1000)</f>
        <v>4.702872888118975</v>
      </c>
      <c r="BN7" s="264">
        <f>'04 (raw)'!BW6/('04 (raw)'!E6/1000)</f>
        <v>31.470560796658681</v>
      </c>
      <c r="BO7" s="264">
        <f>'04 (raw)'!BX6/('04 (raw)'!D6/10000)</f>
        <v>0.13122273885275793</v>
      </c>
      <c r="BP7" s="264">
        <f>+'04 (raw)'!BY6/('04 (raw)'!D6/100000)</f>
        <v>8.2573779410593939</v>
      </c>
      <c r="BQ7" s="267">
        <f>+'04 (raw)'!BZ6/('04 (raw)'!G6/1000)</f>
        <v>5.7289225415296636</v>
      </c>
      <c r="BR7" s="267">
        <f>+'04 (raw)'!CA6</f>
        <v>0.69885108880999636</v>
      </c>
      <c r="BS7" s="282">
        <f>+'04 (raw)'!CB6</f>
        <v>56.054464289999999</v>
      </c>
      <c r="BT7" s="283">
        <f>+'04 (raw)'!CC6</f>
        <v>0.48249999999999998</v>
      </c>
      <c r="BU7" s="283">
        <f>+'04 (raw)'!CD6</f>
        <v>0.52799999999999991</v>
      </c>
      <c r="BV7" s="284">
        <f>+'04 (raw)'!CE6</f>
        <v>36.44</v>
      </c>
      <c r="BW7" s="284">
        <f>+'04 (raw)'!CF6</f>
        <v>59.52</v>
      </c>
      <c r="BX7" s="265">
        <f>+'04 (raw)'!CG6</f>
        <v>0.82523229954273036</v>
      </c>
      <c r="BY7" s="278">
        <f>+'04 (raw)'!CH6/('04 (raw)'!G6/1000)</f>
        <v>70.003929735694996</v>
      </c>
      <c r="BZ7" s="268">
        <f>+'04 (raw)'!CI6</f>
        <v>5.8201149209620419E-2</v>
      </c>
      <c r="CA7" s="280">
        <f>+'04 (raw)'!CJ6</f>
        <v>0</v>
      </c>
      <c r="CB7" s="268">
        <f>+'04 (raw)'!CK6</f>
        <v>6.45</v>
      </c>
      <c r="CC7" s="265">
        <f>+'04 (raw)'!CL6/'04 (raw)'!E6</f>
        <v>0.20102224214639478</v>
      </c>
      <c r="CD7" s="265">
        <f>+'04 (raw)'!CM6</f>
        <v>5.0969154683251909E-2</v>
      </c>
      <c r="CE7" s="265">
        <f>+'04 (raw)'!CN6/'04 (raw)'!G6</f>
        <v>3.7898250882676371E-2</v>
      </c>
      <c r="CF7" s="265">
        <f>('04 (raw)'!CO6+'04 (raw)'!CP6)/'04 (raw)'!CX6</f>
        <v>2.2290310709522609</v>
      </c>
      <c r="CG7" s="268">
        <f>+'04 (raw)'!CQ6/('04 (raw)'!CX6/1000000)</f>
        <v>45.503077065250409</v>
      </c>
      <c r="CH7" s="281">
        <f>+'04 (raw)'!CR6/('04 (raw)'!D6/1000)</f>
        <v>0.56686725359087065</v>
      </c>
      <c r="CI7" s="273">
        <f>('04 (raw)'!CS6-'03 (raw)'!CS6)/'03 (raw)'!CS6</f>
        <v>0.13544527405839912</v>
      </c>
      <c r="CJ7" s="273">
        <f>('04 (raw)'!CT6-'03 (raw)'!CT6)/'03 (raw)'!CT6</f>
        <v>0.12702611291716856</v>
      </c>
      <c r="CK7" s="285">
        <f>+'04 (raw)'!CU6/('04 (raw)'!D6/1000000)</f>
        <v>0</v>
      </c>
      <c r="CL7" s="268">
        <f>+'04 (raw)'!CV6/('04 (raw)'!I6/1000)</f>
        <v>1.6502985098775218</v>
      </c>
      <c r="CM7" s="268">
        <f>+'04 (raw)'!CW6/('04 (raw)'!E6/10000)</f>
        <v>2.5840881264865732</v>
      </c>
    </row>
    <row r="8" spans="1:91">
      <c r="A8" s="263" t="s">
        <v>218</v>
      </c>
      <c r="B8" s="264">
        <f>'04 (raw)'!B7</f>
        <v>835.67451744799189</v>
      </c>
      <c r="C8" s="265">
        <f>'04 (raw)'!C7</f>
        <v>0.26875819174138532</v>
      </c>
      <c r="D8" s="266">
        <f>+'04 (raw)'!J7/('04 (raw)'!D7/100000)</f>
        <v>2845.0640670286803</v>
      </c>
      <c r="E8" s="266">
        <f>+'04 (raw)'!K7</f>
        <v>32.131410256410255</v>
      </c>
      <c r="F8" s="267">
        <f>+'04 (raw)'!L7</f>
        <v>2.4</v>
      </c>
      <c r="G8" s="267">
        <f>+'04 (raw)'!M7</f>
        <v>2.44</v>
      </c>
      <c r="H8" s="267">
        <f>+'04 (raw)'!N7</f>
        <v>3.12</v>
      </c>
      <c r="I8" s="267">
        <f>+'04 (raw)'!O7</f>
        <v>2.72</v>
      </c>
      <c r="J8" s="267">
        <f>+'04 (raw)'!P7</f>
        <v>0.67666666666666664</v>
      </c>
      <c r="K8" s="268">
        <f>+'04 (raw)'!Q7/('04 (raw)'!E7)*100000</f>
        <v>16.09406507682549</v>
      </c>
      <c r="L8" s="268">
        <f>+'04 (raw)'!R7/('04 (raw)'!D7/100000)</f>
        <v>5.9212615145566039</v>
      </c>
      <c r="M8" s="265">
        <f>+'04 (raw)'!S7/'04 (raw)'!U7</f>
        <v>8.4650057059676312E-4</v>
      </c>
      <c r="N8" s="265">
        <f>+'04 (raw)'!T7</f>
        <v>0.11040769052426998</v>
      </c>
      <c r="O8" s="268">
        <f>'04 (raw)'!V7</f>
        <v>0</v>
      </c>
      <c r="P8" s="270">
        <f>+'04 (raw)'!X7/('04 (raw)'!F7/'04 (raw)'!W7)</f>
        <v>298.32744614094645</v>
      </c>
      <c r="Q8" s="268">
        <f>+'04 (raw)'!Y7/('04 (raw)'!I7/10000)</f>
        <v>1.1116051578479325</v>
      </c>
      <c r="R8" s="271">
        <f>+'04 (raw)'!Z7</f>
        <v>7207.0927260874196</v>
      </c>
      <c r="S8" s="271">
        <f>+'04 (raw)'!AA7</f>
        <v>0.67947708793886064</v>
      </c>
      <c r="T8" s="271">
        <f>+'04 (raw)'!AB7</f>
        <v>780.5</v>
      </c>
      <c r="U8" s="271">
        <f>+'04 (raw)'!AD7</f>
        <v>0.5</v>
      </c>
      <c r="V8" s="271">
        <f>'04 (raw)'!AE7</f>
        <v>9</v>
      </c>
      <c r="W8" s="272">
        <f>+'04 (raw)'!AF7/'04 (raw)'!AC7</f>
        <v>0.79756468797564684</v>
      </c>
      <c r="X8" s="267">
        <f>+'04 (raw)'!AG7</f>
        <v>88.683028937414619</v>
      </c>
      <c r="Y8" s="267">
        <f>+'04 (raw)'!AH7</f>
        <v>14.179</v>
      </c>
      <c r="Z8" s="265">
        <f>+'04 (raw)'!AI7</f>
        <v>0.19567966280295046</v>
      </c>
      <c r="AA8" s="273">
        <f>'04 (raw)'!AJ7/'04 (raw)'!AK7</f>
        <v>0.96202297575295292</v>
      </c>
      <c r="AB8" s="267">
        <f>'04 (raw)'!AL7</f>
        <v>2.3297101338307193</v>
      </c>
      <c r="AC8" s="274">
        <f>+'04 (raw)'!AM7/('04 (raw)'!D7/100000)</f>
        <v>8.1672572614573848</v>
      </c>
      <c r="AD8" s="265">
        <f>+'04 (raw)'!AN7/'04 (raw)'!E7</f>
        <v>0.34994651090136231</v>
      </c>
      <c r="AE8" s="275">
        <f>+'04 (raw)'!AO7</f>
        <v>0.56443937546702327</v>
      </c>
      <c r="AF8" s="276">
        <f>+'04 (raw)'!AP7</f>
        <v>3.5</v>
      </c>
      <c r="AG8" s="266">
        <f>+'04 (raw)'!AQ7</f>
        <v>82.9</v>
      </c>
      <c r="AH8" s="266">
        <f>+'04 (raw)'!AR7</f>
        <v>53.3</v>
      </c>
      <c r="AI8" s="266">
        <f>+'04 (raw)'!AS7</f>
        <v>5.927566878125734E-3</v>
      </c>
      <c r="AJ8" s="266">
        <f>+'04 (raw)'!AT7</f>
        <v>509.25</v>
      </c>
      <c r="AK8" s="265">
        <f>+'04 (raw)'!AU7/'04 (raw)'!E7</f>
        <v>8.578610040803189E-2</v>
      </c>
      <c r="AL8" s="278">
        <f>+'04 (raw)'!AV7</f>
        <v>23.994110721061912</v>
      </c>
      <c r="AM8" s="279">
        <f>+'04 (raw)'!AW7/'04 (raw)'!G7</f>
        <v>1.2820359035420602E-2</v>
      </c>
      <c r="AN8" s="273">
        <f>'04 (raw)'!AX7</f>
        <v>49.837973800409422</v>
      </c>
      <c r="AO8" s="279">
        <f>+'04 (raw)'!AY7</f>
        <v>4.8092376543149427E-2</v>
      </c>
      <c r="AP8" s="268">
        <f>+'04 (raw)'!AZ7</f>
        <v>34.4</v>
      </c>
      <c r="AQ8" s="268">
        <f>('04 (raw)'!H7*1000)/'04 (raw)'!D7</f>
        <v>84260.720449408022</v>
      </c>
      <c r="AR8" s="268">
        <f>'04 (raw)'!E7/'04 (raw)'!D7</f>
        <v>0.43134960863524108</v>
      </c>
      <c r="AS8" s="275">
        <f>+'04 (raw)'!BA7</f>
        <v>8.68</v>
      </c>
      <c r="AT8" s="268">
        <v>0</v>
      </c>
      <c r="AU8" s="275">
        <f>+'04 (raw)'!BC7</f>
        <v>66.900000000000006</v>
      </c>
      <c r="AV8" s="275">
        <f>+'04 (raw)'!BD7</f>
        <v>57.7</v>
      </c>
      <c r="AW8" s="268">
        <f>+'04 (raw)'!BE7</f>
        <v>32.450000000000003</v>
      </c>
      <c r="AX8" s="280">
        <f>'04 (raw)'!BG7</f>
        <v>60.178574344226504</v>
      </c>
      <c r="AY8" s="280">
        <f>'10 (raw)'!BH7*10</f>
        <v>7.9649999999999999</v>
      </c>
      <c r="AZ8" s="265">
        <f>+'04 (raw)'!BI7/'04 (raw)'!G7</f>
        <v>3.936206631199398E-2</v>
      </c>
      <c r="BA8" s="268">
        <f>1/('04 (raw)'!BJ7/'04 (raw)'!G7)</f>
        <v>2.396834641667291</v>
      </c>
      <c r="BB8" s="268">
        <f>+'04 (raw)'!BJ7/'04 (raw)'!E7</f>
        <v>88.160150148160071</v>
      </c>
      <c r="BC8" s="281">
        <f>+'04 (raw)'!BK7/'04 (raw)'!BF7</f>
        <v>1.0374352618299323</v>
      </c>
      <c r="BD8" s="265">
        <f>+'04 (raw)'!BL7/'04 (raw)'!BO7</f>
        <v>0.18233436980603912</v>
      </c>
      <c r="BE8" s="268">
        <f>+'04 (raw)'!BM7</f>
        <v>52</v>
      </c>
      <c r="BF8" s="265">
        <f>+'04 (raw)'!BN7/'04 (raw)'!BO7</f>
        <v>0.13050808369185746</v>
      </c>
      <c r="BG8" s="279">
        <f>+'04 (raw)'!BP7/('04 (raw)'!G7/1000)</f>
        <v>0.14357990418228825</v>
      </c>
      <c r="BH8" s="267">
        <f>+'04 (raw)'!BQ7</f>
        <v>2.895981087470449</v>
      </c>
      <c r="BI8" s="267">
        <f>+'04 (raw)'!BR7</f>
        <v>3.0728259756222474</v>
      </c>
      <c r="BJ8" s="267">
        <f>+'04 (raw)'!BS7</f>
        <v>12780.778824999999</v>
      </c>
      <c r="BK8" s="264">
        <f>+'04 (raw)'!BT7/('04 (raw)'!E7/1000)</f>
        <v>271.86189398744659</v>
      </c>
      <c r="BL8" s="268">
        <f>+'04 (raw)'!BU7</f>
        <v>42</v>
      </c>
      <c r="BM8" s="281">
        <f>+'04 (raw)'!BV7/('04 (raw)'!D7/1000)</f>
        <v>17.598397584125301</v>
      </c>
      <c r="BN8" s="264">
        <f>'04 (raw)'!BW7/('04 (raw)'!E7/1000)</f>
        <v>28.51016292874116</v>
      </c>
      <c r="BO8" s="264">
        <f>'04 (raw)'!BX7/('04 (raw)'!D7/10000)</f>
        <v>1.99802285337523</v>
      </c>
      <c r="BP8" s="264">
        <f>+'04 (raw)'!BY7/('04 (raw)'!D7/100000)</f>
        <v>11.025797302967471</v>
      </c>
      <c r="BQ8" s="267">
        <f>+'04 (raw)'!BZ7/('04 (raw)'!G7/1000)</f>
        <v>9.6036877186040464</v>
      </c>
      <c r="BR8" s="267">
        <f>+'04 (raw)'!CA7</f>
        <v>0.67619652975940925</v>
      </c>
      <c r="BS8" s="282">
        <f>+'04 (raw)'!CB7</f>
        <v>51.394196430000001</v>
      </c>
      <c r="BT8" s="283">
        <f>+'04 (raw)'!CC7</f>
        <v>0.33599999999999997</v>
      </c>
      <c r="BU8" s="283">
        <f>+'04 (raw)'!CD7</f>
        <v>0.65466666666666662</v>
      </c>
      <c r="BV8" s="284">
        <f>+'04 (raw)'!CE7</f>
        <v>21.59</v>
      </c>
      <c r="BW8" s="284">
        <f>+'04 (raw)'!CF7</f>
        <v>0</v>
      </c>
      <c r="BX8" s="265">
        <f>+'04 (raw)'!CG7</f>
        <v>0.86152930506904102</v>
      </c>
      <c r="BY8" s="278">
        <f>+'04 (raw)'!CH7/('04 (raw)'!G7/1000)</f>
        <v>0</v>
      </c>
      <c r="BZ8" s="268">
        <f>+'04 (raw)'!CI7</f>
        <v>0.43493079352916658</v>
      </c>
      <c r="CA8" s="280">
        <f>+'04 (raw)'!CJ7</f>
        <v>0</v>
      </c>
      <c r="CB8" s="268">
        <f>+'04 (raw)'!CK7</f>
        <v>3.55</v>
      </c>
      <c r="CC8" s="265">
        <f>+'04 (raw)'!CL7/'04 (raw)'!E7</f>
        <v>0.21589714945706198</v>
      </c>
      <c r="CD8" s="265">
        <f>+'04 (raw)'!CM7</f>
        <v>9.6986151972524789E-2</v>
      </c>
      <c r="CE8" s="265">
        <f>+'04 (raw)'!CN7/'04 (raw)'!G7</f>
        <v>0.11809308710857191</v>
      </c>
      <c r="CF8" s="265">
        <f>('04 (raw)'!CO7+'04 (raw)'!CP7)/'04 (raw)'!CX7</f>
        <v>7.791036992448544E-2</v>
      </c>
      <c r="CG8" s="268">
        <f>+'04 (raw)'!CQ7/('04 (raw)'!CX7/1000000)</f>
        <v>37.369233021157896</v>
      </c>
      <c r="CH8" s="281">
        <f>+'04 (raw)'!CR7/('04 (raw)'!D7/1000)</f>
        <v>0.47982636411062146</v>
      </c>
      <c r="CI8" s="273">
        <f>('04 (raw)'!CS7-'03 (raw)'!CS7)/'03 (raw)'!CS7</f>
        <v>0.19730539026673646</v>
      </c>
      <c r="CJ8" s="273">
        <f>('04 (raw)'!CT7-'03 (raw)'!CT7)/'03 (raw)'!CT7</f>
        <v>0.16093726411128825</v>
      </c>
      <c r="CK8" s="285">
        <f>+'04 (raw)'!CU7/('04 (raw)'!D7/1000000)</f>
        <v>6.1254429460930391</v>
      </c>
      <c r="CL8" s="268">
        <f>+'04 (raw)'!CV7/('04 (raw)'!I7/1000)</f>
        <v>0.94486438417074248</v>
      </c>
      <c r="CM8" s="268">
        <f>+'04 (raw)'!CW7/('04 (raw)'!E7/10000)</f>
        <v>6.2482840886498971</v>
      </c>
    </row>
    <row r="9" spans="1:91">
      <c r="A9" s="263" t="s">
        <v>219</v>
      </c>
      <c r="B9" s="264">
        <f>'04 (raw)'!B8</f>
        <v>1468.380576127166</v>
      </c>
      <c r="C9" s="265">
        <f>'04 (raw)'!C8</f>
        <v>0.24261460955130115</v>
      </c>
      <c r="D9" s="266">
        <f>+'04 (raw)'!J8/('04 (raw)'!D8/100000)</f>
        <v>255.20254417305577</v>
      </c>
      <c r="E9" s="266">
        <f>+'04 (raw)'!K8</f>
        <v>40.785256410256409</v>
      </c>
      <c r="F9" s="267">
        <f>+'04 (raw)'!L8</f>
        <v>3.43</v>
      </c>
      <c r="G9" s="267">
        <f>+'04 (raw)'!M8</f>
        <v>2.74</v>
      </c>
      <c r="H9" s="267">
        <f>+'04 (raw)'!N8</f>
        <v>3.96</v>
      </c>
      <c r="I9" s="267">
        <f>+'04 (raw)'!O8</f>
        <v>3.16</v>
      </c>
      <c r="J9" s="267">
        <f>+'04 (raw)'!P8</f>
        <v>0.31133333333333341</v>
      </c>
      <c r="K9" s="268">
        <f>+'04 (raw)'!Q8/('04 (raw)'!E8)*100000</f>
        <v>16.149870801033593</v>
      </c>
      <c r="L9" s="268">
        <f>+'04 (raw)'!R8/('04 (raw)'!D8/100000)</f>
        <v>5.0092807079061341</v>
      </c>
      <c r="M9" s="265">
        <f>+'04 (raw)'!S8/'04 (raw)'!U8</f>
        <v>1.4024694904310137E-3</v>
      </c>
      <c r="N9" s="265">
        <f>+'04 (raw)'!T8</f>
        <v>0.32795233152605302</v>
      </c>
      <c r="O9" s="268">
        <f>'04 (raw)'!V8</f>
        <v>116</v>
      </c>
      <c r="P9" s="270">
        <f>+'04 (raw)'!X8/('04 (raw)'!F8/'04 (raw)'!W8)</f>
        <v>198.72294939976095</v>
      </c>
      <c r="Q9" s="268">
        <f>+'04 (raw)'!Y8/('04 (raw)'!I8/10000)</f>
        <v>7.8602620087336241</v>
      </c>
      <c r="R9" s="271">
        <f>+'04 (raw)'!Z8</f>
        <v>2606.731135587419</v>
      </c>
      <c r="S9" s="271">
        <f>+'04 (raw)'!AA8</f>
        <v>2.3816328474802318E-4</v>
      </c>
      <c r="T9" s="271">
        <f>+'04 (raw)'!AB8</f>
        <v>37</v>
      </c>
      <c r="U9" s="271">
        <f>+'04 (raw)'!AD8</f>
        <v>0.5</v>
      </c>
      <c r="V9" s="271">
        <f>'04 (raw)'!AE8</f>
        <v>6</v>
      </c>
      <c r="W9" s="272">
        <f>+'04 (raw)'!AF8/'04 (raw)'!AC8</f>
        <v>0.27397260273972601</v>
      </c>
      <c r="X9" s="267">
        <f>+'04 (raw)'!AG8</f>
        <v>76.782460773862297</v>
      </c>
      <c r="Y9" s="267">
        <f>+'04 (raw)'!AH8</f>
        <v>18.136399999999998</v>
      </c>
      <c r="Z9" s="265">
        <f>+'04 (raw)'!AI8</f>
        <v>0.27754292123199031</v>
      </c>
      <c r="AA9" s="273">
        <f>'04 (raw)'!AJ8/'04 (raw)'!AK8</f>
        <v>2.1226710016256094</v>
      </c>
      <c r="AB9" s="267">
        <f>'04 (raw)'!AL8</f>
        <v>2.2189759676373391</v>
      </c>
      <c r="AC9" s="274">
        <f>+'04 (raw)'!AM8/('04 (raw)'!D8/100000)</f>
        <v>6.7692982539272082</v>
      </c>
      <c r="AD9" s="265">
        <f>+'04 (raw)'!AN8/'04 (raw)'!E8</f>
        <v>0.34627760713763345</v>
      </c>
      <c r="AE9" s="275">
        <f>+'04 (raw)'!AO8</f>
        <v>0.53541570897644664</v>
      </c>
      <c r="AF9" s="276">
        <f>+'04 (raw)'!AP8</f>
        <v>9.9</v>
      </c>
      <c r="AG9" s="266">
        <f>+'04 (raw)'!AQ8</f>
        <v>74.900000000000006</v>
      </c>
      <c r="AH9" s="266">
        <f>+'04 (raw)'!AR8</f>
        <v>54</v>
      </c>
      <c r="AI9" s="266">
        <f>+'04 (raw)'!AS8</f>
        <v>5.4308058940019466E-3</v>
      </c>
      <c r="AJ9" s="266">
        <f>+'04 (raw)'!AT8</f>
        <v>496.65</v>
      </c>
      <c r="AK9" s="265">
        <f>+'04 (raw)'!AU8/'04 (raw)'!E8</f>
        <v>5.1597313636585249E-2</v>
      </c>
      <c r="AL9" s="278">
        <f>+'04 (raw)'!AV8</f>
        <v>2.3825330937191009</v>
      </c>
      <c r="AM9" s="279">
        <f>+'04 (raw)'!AW8/'04 (raw)'!G8</f>
        <v>4.5491564376502965E-5</v>
      </c>
      <c r="AN9" s="273">
        <f>'04 (raw)'!AX8</f>
        <v>57.179111641195824</v>
      </c>
      <c r="AO9" s="279">
        <f>+'04 (raw)'!AY8</f>
        <v>2.9372017831359825E-2</v>
      </c>
      <c r="AP9" s="268">
        <f>+'04 (raw)'!AZ8</f>
        <v>0.8</v>
      </c>
      <c r="AQ9" s="268">
        <f>('04 (raw)'!H8*1000)/'04 (raw)'!D8</f>
        <v>474602.25433208008</v>
      </c>
      <c r="AR9" s="268">
        <f>'04 (raw)'!E8/'04 (raw)'!D8</f>
        <v>0.44430424475616309</v>
      </c>
      <c r="AS9" s="275">
        <f>+'04 (raw)'!BA8</f>
        <v>0.86</v>
      </c>
      <c r="AT9" s="268">
        <v>0</v>
      </c>
      <c r="AU9" s="275">
        <f>+'04 (raw)'!BC8</f>
        <v>60.2</v>
      </c>
      <c r="AV9" s="275">
        <f>+'04 (raw)'!BD8</f>
        <v>0.2</v>
      </c>
      <c r="AW9" s="268">
        <f>+'04 (raw)'!BE8</f>
        <v>20.96</v>
      </c>
      <c r="AX9" s="280">
        <f>'04 (raw)'!BG8</f>
        <v>5.8548445082857521</v>
      </c>
      <c r="AY9" s="280">
        <f>'10 (raw)'!BH8*10</f>
        <v>6.9733333333333336</v>
      </c>
      <c r="AZ9" s="265">
        <f>+'04 (raw)'!BI8/'04 (raw)'!G8</f>
        <v>1.4359423390946668E-3</v>
      </c>
      <c r="BA9" s="268">
        <f>1/('04 (raw)'!BJ8/'04 (raw)'!G8)</f>
        <v>5.1501881018112714</v>
      </c>
      <c r="BB9" s="268">
        <f>+'04 (raw)'!BJ8/'04 (raw)'!E8</f>
        <v>266.62021902881384</v>
      </c>
      <c r="BC9" s="281">
        <f>+'04 (raw)'!BK8/'04 (raw)'!BF8</f>
        <v>2.0218730506172915</v>
      </c>
      <c r="BD9" s="265">
        <f>+'04 (raw)'!BL8/'04 (raw)'!BO8</f>
        <v>0.19813172875898374</v>
      </c>
      <c r="BE9" s="268">
        <f>+'04 (raw)'!BM8</f>
        <v>32.700000000000003</v>
      </c>
      <c r="BF9" s="265">
        <f>+'04 (raw)'!BN8/'04 (raw)'!BO8</f>
        <v>4.9845662031701543E-2</v>
      </c>
      <c r="BG9" s="279">
        <f>+'04 (raw)'!BP8/('04 (raw)'!G8/1000)</f>
        <v>1.2260354596642806E-2</v>
      </c>
      <c r="BH9" s="267">
        <f>+'04 (raw)'!BQ8</f>
        <v>1.5680880330123799</v>
      </c>
      <c r="BI9" s="267">
        <f>+'04 (raw)'!BR8</f>
        <v>15.22776936020527</v>
      </c>
      <c r="BJ9" s="267">
        <f>+'04 (raw)'!BS8</f>
        <v>48069.702471999997</v>
      </c>
      <c r="BK9" s="264">
        <f>+'04 (raw)'!BT8/('04 (raw)'!E8/1000)</f>
        <v>143.51445565793964</v>
      </c>
      <c r="BL9" s="268">
        <f>+'04 (raw)'!BU8</f>
        <v>12</v>
      </c>
      <c r="BM9" s="281">
        <f>+'04 (raw)'!BV8/('04 (raw)'!D8/1000)</f>
        <v>4.5882303565118621</v>
      </c>
      <c r="BN9" s="264">
        <f>'04 (raw)'!BW8/('04 (raw)'!E8/1000)</f>
        <v>22.262444541953098</v>
      </c>
      <c r="BO9" s="264">
        <f>'04 (raw)'!BX8/('04 (raw)'!D8/10000)</f>
        <v>1.0208878556988172</v>
      </c>
      <c r="BP9" s="264">
        <f>+'04 (raw)'!BY8/('04 (raw)'!D8/100000)</f>
        <v>6.3631403586915765</v>
      </c>
      <c r="BQ9" s="267">
        <f>+'04 (raw)'!BZ8/('04 (raw)'!G8/1000)</f>
        <v>0.67171290587853372</v>
      </c>
      <c r="BR9" s="267">
        <f>+'04 (raw)'!CA8</f>
        <v>0.34645832972439239</v>
      </c>
      <c r="BS9" s="282">
        <f>+'04 (raw)'!CB8</f>
        <v>71.668898810000002</v>
      </c>
      <c r="BT9" s="283">
        <f>+'04 (raw)'!CC8</f>
        <v>0.18925</v>
      </c>
      <c r="BU9" s="283">
        <f>+'04 (raw)'!CD8</f>
        <v>0.11466666666666665</v>
      </c>
      <c r="BV9" s="284">
        <f>+'04 (raw)'!CE8</f>
        <v>31.94</v>
      </c>
      <c r="BW9" s="284">
        <f>+'04 (raw)'!CF8</f>
        <v>57.14</v>
      </c>
      <c r="BX9" s="265">
        <f>+'04 (raw)'!CG8</f>
        <v>0.8642972682593949</v>
      </c>
      <c r="BY9" s="278">
        <f>AVERAGE(BY6:BY8,BY12,BY13,BY15,BY17:BY24,BY31,BY34,BY36,BY37)</f>
        <v>56.380030761162885</v>
      </c>
      <c r="BZ9" s="268">
        <f>+'04 (raw)'!CI8</f>
        <v>0.21724277647548698</v>
      </c>
      <c r="CA9" s="280">
        <f>+'04 (raw)'!CJ8</f>
        <v>0</v>
      </c>
      <c r="CB9" s="268">
        <f>+'04 (raw)'!CK8</f>
        <v>6.75</v>
      </c>
      <c r="CC9" s="265">
        <f>+'04 (raw)'!CL8/'04 (raw)'!E8</f>
        <v>0.26056140607478911</v>
      </c>
      <c r="CD9" s="265">
        <f>+'04 (raw)'!CM8</f>
        <v>1.6120775038791584E-3</v>
      </c>
      <c r="CE9" s="265">
        <f>+'04 (raw)'!CN8/'04 (raw)'!G8</f>
        <v>5.166370550838721E-3</v>
      </c>
      <c r="CF9" s="265">
        <f>('04 (raw)'!CO8+'04 (raw)'!CP8)/'04 (raw)'!CX8</f>
        <v>4.6893538276304554E-2</v>
      </c>
      <c r="CG9" s="268">
        <f>+'04 (raw)'!CQ8/('04 (raw)'!CX8/1000000)</f>
        <v>7.6548725855847133</v>
      </c>
      <c r="CH9" s="281">
        <f>+'04 (raw)'!CR8/('04 (raw)'!D8/1000)</f>
        <v>9.206245625341003E-2</v>
      </c>
      <c r="CI9" s="273">
        <f>('04 (raw)'!CS8-'03 (raw)'!CS8)/'03 (raw)'!CS8</f>
        <v>0.30593357698430507</v>
      </c>
      <c r="CJ9" s="273">
        <f>('04 (raw)'!CT8-'03 (raw)'!CT8)/'03 (raw)'!CT8</f>
        <v>0.11827968784649891</v>
      </c>
      <c r="CK9" s="285">
        <f>+'04 (raw)'!CU8/('04 (raw)'!D8/1000000)</f>
        <v>0</v>
      </c>
      <c r="CL9" s="268">
        <f>+'04 (raw)'!CV8/('04 (raw)'!I8/1000)</f>
        <v>1.9650655021834063</v>
      </c>
      <c r="CM9" s="268">
        <f>+'04 (raw)'!CW8/('04 (raw)'!E8/10000)</f>
        <v>0.54848617814831069</v>
      </c>
    </row>
    <row r="10" spans="1:91">
      <c r="A10" s="263" t="s">
        <v>220</v>
      </c>
      <c r="B10" s="264">
        <f>'04 (raw)'!B9</f>
        <v>2417.2294771148004</v>
      </c>
      <c r="C10" s="265">
        <f>'04 (raw)'!C9</f>
        <v>0.14812039313316774</v>
      </c>
      <c r="D10" s="266">
        <f>+'04 (raw)'!J9/('04 (raw)'!D9/100000)</f>
        <v>856.60979970799053</v>
      </c>
      <c r="E10" s="266">
        <f>+'04 (raw)'!K9</f>
        <v>52.612741589119537</v>
      </c>
      <c r="F10" s="267">
        <f>+'04 (raw)'!L9</f>
        <v>2.98</v>
      </c>
      <c r="G10" s="267">
        <f>+'04 (raw)'!M9</f>
        <v>2.2799999999999998</v>
      </c>
      <c r="H10" s="267">
        <f>+'04 (raw)'!N9</f>
        <v>3.13</v>
      </c>
      <c r="I10" s="267">
        <f>+'04 (raw)'!O9</f>
        <v>0.59</v>
      </c>
      <c r="J10" s="267">
        <f>+'04 (raw)'!P9</f>
        <v>0.37566666666666665</v>
      </c>
      <c r="K10" s="268">
        <f>+'04 (raw)'!Q9/('04 (raw)'!E9)*100000</f>
        <v>7.5021119390752862</v>
      </c>
      <c r="L10" s="268">
        <f>+'04 (raw)'!R9/('04 (raw)'!D9/100000)</f>
        <v>5.2808444235999747</v>
      </c>
      <c r="M10" s="265">
        <f>+'04 (raw)'!S9/'04 (raw)'!U9</f>
        <v>2.0603085877670202E-3</v>
      </c>
      <c r="N10" s="265">
        <f>+'04 (raw)'!T9</f>
        <v>0.3279523315260533</v>
      </c>
      <c r="O10" s="268">
        <f>'04 (raw)'!V9</f>
        <v>13</v>
      </c>
      <c r="P10" s="270">
        <f>+'04 (raw)'!X9/('04 (raw)'!F9/'04 (raw)'!W9)</f>
        <v>418.1639622154965</v>
      </c>
      <c r="Q10" s="268">
        <f>+'04 (raw)'!Y9/('04 (raw)'!I9/10000)</f>
        <v>0.45142650776453591</v>
      </c>
      <c r="R10" s="271">
        <f>+'04 (raw)'!Z9</f>
        <v>39743.444964008762</v>
      </c>
      <c r="S10" s="271">
        <f>+'04 (raw)'!AA9</f>
        <v>2.6262621760648537E-2</v>
      </c>
      <c r="T10" s="271">
        <f>+'04 (raw)'!AB9</f>
        <v>851</v>
      </c>
      <c r="U10" s="271">
        <f>+'04 (raw)'!AD9</f>
        <v>0</v>
      </c>
      <c r="V10" s="271">
        <f>'04 (raw)'!AE9</f>
        <v>6</v>
      </c>
      <c r="W10" s="272">
        <f>+'04 (raw)'!AF9/'04 (raw)'!AC9</f>
        <v>0.12682124013747034</v>
      </c>
      <c r="X10" s="267">
        <f>+'04 (raw)'!AG9</f>
        <v>70.72396147972033</v>
      </c>
      <c r="Y10" s="267">
        <f>+'04 (raw)'!AH9</f>
        <v>24.622299999999999</v>
      </c>
      <c r="Z10" s="265">
        <f>+'04 (raw)'!AI9</f>
        <v>0.28029960612126298</v>
      </c>
      <c r="AA10" s="273">
        <f>'04 (raw)'!AJ9/'04 (raw)'!AK9</f>
        <v>4.1149434107040088</v>
      </c>
      <c r="AB10" s="267">
        <f>'04 (raw)'!AL9</f>
        <v>0.98394208879183387</v>
      </c>
      <c r="AC10" s="274">
        <f>+'04 (raw)'!AM9/('04 (raw)'!D9/100000)</f>
        <v>5.9675910078349492</v>
      </c>
      <c r="AD10" s="265">
        <f>+'04 (raw)'!AN9/'04 (raw)'!E9</f>
        <v>0.2964941811350254</v>
      </c>
      <c r="AE10" s="275">
        <f>+'04 (raw)'!AO9</f>
        <v>0.44012759640792953</v>
      </c>
      <c r="AF10" s="276">
        <f>+'04 (raw)'!AP9</f>
        <v>20</v>
      </c>
      <c r="AG10" s="266">
        <f>+'04 (raw)'!AQ9</f>
        <v>79.099999999999994</v>
      </c>
      <c r="AH10" s="266">
        <f>+'04 (raw)'!AR9</f>
        <v>77.400000000000006</v>
      </c>
      <c r="AI10" s="266">
        <f>+'04 (raw)'!AS9</f>
        <v>1.0274225489208874E-2</v>
      </c>
      <c r="AJ10" s="266">
        <f>+'04 (raw)'!AT9</f>
        <v>484.92</v>
      </c>
      <c r="AK10" s="265">
        <f>+'04 (raw)'!AU9/'04 (raw)'!E9</f>
        <v>1.3038544464197905E-2</v>
      </c>
      <c r="AL10" s="278">
        <f>+'04 (raw)'!AV9</f>
        <v>2.5315654575699877</v>
      </c>
      <c r="AM10" s="279">
        <f>+'04 (raw)'!AW9/'04 (raw)'!G9</f>
        <v>7.0397491375883414E-3</v>
      </c>
      <c r="AN10" s="273">
        <f>'04 (raw)'!AX9</f>
        <v>63.533129966267289</v>
      </c>
      <c r="AO10" s="279">
        <f>+'04 (raw)'!AY9</f>
        <v>1.3564866386543306E-2</v>
      </c>
      <c r="AP10" s="268">
        <f>+'04 (raw)'!AZ9</f>
        <v>11.3</v>
      </c>
      <c r="AQ10" s="268">
        <f>('04 (raw)'!H9*1000)/'04 (raw)'!D9</f>
        <v>33360.597514779678</v>
      </c>
      <c r="AR10" s="268">
        <f>'04 (raw)'!E9/'04 (raw)'!D9</f>
        <v>0.37563143684317279</v>
      </c>
      <c r="AS10" s="275">
        <f>+'04 (raw)'!BA9</f>
        <v>9.5</v>
      </c>
      <c r="AT10" s="268">
        <v>0</v>
      </c>
      <c r="AU10" s="275">
        <f>+'04 (raw)'!BC9</f>
        <v>47.69</v>
      </c>
      <c r="AV10" s="275">
        <f>+'04 (raw)'!BD9</f>
        <v>6.5</v>
      </c>
      <c r="AW10" s="268">
        <f>+'04 (raw)'!BE9</f>
        <v>27.76</v>
      </c>
      <c r="AX10" s="280">
        <f>'04 (raw)'!BG9</f>
        <v>8.3786731267087902</v>
      </c>
      <c r="AY10" s="280">
        <f>'10 (raw)'!BH9*10</f>
        <v>5.5233333333333334</v>
      </c>
      <c r="AZ10" s="265">
        <f>+'04 (raw)'!BI9/'04 (raw)'!G9</f>
        <v>8.7965152564128627E-3</v>
      </c>
      <c r="BA10" s="268">
        <f>1/('04 (raw)'!BJ9/'04 (raw)'!G9)</f>
        <v>2.0007050556845338</v>
      </c>
      <c r="BB10" s="268">
        <f>+'04 (raw)'!BJ9/'04 (raw)'!E9</f>
        <v>47.57608843666074</v>
      </c>
      <c r="BC10" s="281">
        <f>+'04 (raw)'!BK9/'04 (raw)'!BF9</f>
        <v>2.449966821924852</v>
      </c>
      <c r="BD10" s="265">
        <f>+'04 (raw)'!BL9/'04 (raw)'!BO9</f>
        <v>5.3143717329031191E-2</v>
      </c>
      <c r="BE10" s="268">
        <f>+'04 (raw)'!BM9</f>
        <v>11.8</v>
      </c>
      <c r="BF10" s="265">
        <f>+'04 (raw)'!BN9/'04 (raw)'!BO9</f>
        <v>2.719643125572966E-2</v>
      </c>
      <c r="BG10" s="279">
        <f>+'04 (raw)'!BP9/('04 (raw)'!G9/1000)</f>
        <v>0.10350348820445948</v>
      </c>
      <c r="BH10" s="267">
        <f>+'04 (raw)'!BQ9</f>
        <v>5.6737588652482271</v>
      </c>
      <c r="BI10" s="267">
        <f>+'04 (raw)'!BR9</f>
        <v>5.6099604848408351</v>
      </c>
      <c r="BJ10" s="267">
        <f>+'04 (raw)'!BS9</f>
        <v>1.2174540000000003</v>
      </c>
      <c r="BK10" s="264">
        <f>+'04 (raw)'!BT9/('04 (raw)'!E9/1000)</f>
        <v>13.338628941760916</v>
      </c>
      <c r="BL10" s="268">
        <f>+'04 (raw)'!BU9</f>
        <v>12</v>
      </c>
      <c r="BM10" s="281">
        <f>+'04 (raw)'!BV9/('04 (raw)'!D9/1000)</f>
        <v>2.8589970729202916</v>
      </c>
      <c r="BN10" s="264">
        <f>'04 (raw)'!BW9/('04 (raw)'!E9/1000)</f>
        <v>65.389416348299733</v>
      </c>
      <c r="BO10" s="264">
        <f>'04 (raw)'!BX9/('04 (raw)'!D9/10000)</f>
        <v>6.7731564130579444E-2</v>
      </c>
      <c r="BP10" s="264">
        <f>+'04 (raw)'!BY9/('04 (raw)'!D9/100000)</f>
        <v>3.5758184213614181</v>
      </c>
      <c r="BQ10" s="267">
        <f>+'04 (raw)'!BZ9/('04 (raw)'!G9/1000)</f>
        <v>2.4759862057557158</v>
      </c>
      <c r="BR10" s="267">
        <f>+'04 (raw)'!CA9</f>
        <v>0.81432119542351489</v>
      </c>
      <c r="BS10" s="282">
        <f>+'04 (raw)'!CB9</f>
        <v>83.202380950000006</v>
      </c>
      <c r="BT10" s="283">
        <f>+'04 (raw)'!CC9</f>
        <v>0.30149999999999999</v>
      </c>
      <c r="BU10" s="283">
        <f>+'04 (raw)'!CD9</f>
        <v>0.25233333333333335</v>
      </c>
      <c r="BV10" s="284">
        <f>+'04 (raw)'!CE9</f>
        <v>45.02</v>
      </c>
      <c r="BW10" s="284">
        <f>+'04 (raw)'!CF9</f>
        <v>54.76</v>
      </c>
      <c r="BX10" s="265">
        <f>+'04 (raw)'!CG9</f>
        <v>0.94884058718195896</v>
      </c>
      <c r="BY10" s="278">
        <f>BY9</f>
        <v>56.380030761162885</v>
      </c>
      <c r="BZ10" s="268">
        <f>+'04 (raw)'!CI9</f>
        <v>0.94117432534439194</v>
      </c>
      <c r="CA10" s="280">
        <f>+'04 (raw)'!CJ9</f>
        <v>12.025003944315729</v>
      </c>
      <c r="CB10" s="268">
        <f>+'04 (raw)'!CK9</f>
        <v>3.4</v>
      </c>
      <c r="CC10" s="265">
        <f>+'04 (raw)'!CL9/'04 (raw)'!E9</f>
        <v>0.23766501494118092</v>
      </c>
      <c r="CD10" s="265">
        <f>+'04 (raw)'!CM9</f>
        <v>2.4014399110126186E-3</v>
      </c>
      <c r="CE10" s="265">
        <f>+'04 (raw)'!CN9/'04 (raw)'!G9</f>
        <v>2.4199948819734571E-2</v>
      </c>
      <c r="CF10" s="265">
        <f>('04 (raw)'!CO9+'04 (raw)'!CP9)/'04 (raw)'!CX9</f>
        <v>1.9423549893767801E-2</v>
      </c>
      <c r="CG10" s="268">
        <f>+'04 (raw)'!CQ9/('04 (raw)'!CX9/1000000)</f>
        <v>0.98675475811544167</v>
      </c>
      <c r="CH10" s="281">
        <f>+'04 (raw)'!CR9/('04 (raw)'!D9/1000)</f>
        <v>7.719978843469022E-2</v>
      </c>
      <c r="CI10" s="273">
        <f>('04 (raw)'!CS9-'03 (raw)'!CS9)/'03 (raw)'!CS9</f>
        <v>1.1799222893559891E-2</v>
      </c>
      <c r="CJ10" s="273">
        <f>('04 (raw)'!CT9-'03 (raw)'!CT9)/'03 (raw)'!CT9</f>
        <v>9.2670116341554185E-2</v>
      </c>
      <c r="CK10" s="285">
        <f>+'04 (raw)'!CU9/('04 (raw)'!D9/1000000)</f>
        <v>0.47361833395515468</v>
      </c>
      <c r="CL10" s="268">
        <f>+'04 (raw)'!CV9/('04 (raw)'!I9/1000)</f>
        <v>0.31599855543517513</v>
      </c>
      <c r="CM10" s="268">
        <f>+'04 (raw)'!CW9/('04 (raw)'!E9/10000)</f>
        <v>0.55477802574674373</v>
      </c>
    </row>
    <row r="11" spans="1:91">
      <c r="A11" s="263" t="s">
        <v>211</v>
      </c>
      <c r="B11" s="264">
        <f>'04 (raw)'!B10</f>
        <v>5215.8127503187989</v>
      </c>
      <c r="C11" s="265">
        <f>'04 (raw)'!C10</f>
        <v>0.29399016203181194</v>
      </c>
      <c r="D11" s="266">
        <f>+'04 (raw)'!J10/('04 (raw)'!D10/100000)</f>
        <v>1818.1511522715775</v>
      </c>
      <c r="E11" s="266">
        <f>+'04 (raw)'!K10</f>
        <v>57.696799813127775</v>
      </c>
      <c r="F11" s="267">
        <f>+'04 (raw)'!L10</f>
        <v>2.95</v>
      </c>
      <c r="G11" s="267">
        <f>+'04 (raw)'!M10</f>
        <v>2.5499999999999998</v>
      </c>
      <c r="H11" s="267">
        <f>+'04 (raw)'!N10</f>
        <v>3.64</v>
      </c>
      <c r="I11" s="267">
        <f>+'04 (raw)'!O10</f>
        <v>2.87</v>
      </c>
      <c r="J11" s="267">
        <f>+'04 (raw)'!P10</f>
        <v>0.17166666666666666</v>
      </c>
      <c r="K11" s="268">
        <f>+'04 (raw)'!Q10/('04 (raw)'!E10)*100000</f>
        <v>5.5042258500152723</v>
      </c>
      <c r="L11" s="268">
        <f>+'04 (raw)'!R10/('04 (raw)'!D10/100000)</f>
        <v>14.658305095140987</v>
      </c>
      <c r="M11" s="265">
        <f>+'04 (raw)'!S10/'04 (raw)'!U10</f>
        <v>3.1784117741122641E-4</v>
      </c>
      <c r="N11" s="265">
        <f>+'04 (raw)'!T10</f>
        <v>0.11040769052426998</v>
      </c>
      <c r="O11" s="268">
        <f>'04 (raw)'!V10</f>
        <v>1</v>
      </c>
      <c r="P11" s="270">
        <f>+'04 (raw)'!X10/('04 (raw)'!F10/'04 (raw)'!W10)</f>
        <v>64.331772779984405</v>
      </c>
      <c r="Q11" s="268">
        <f>+'04 (raw)'!Y10/('04 (raw)'!I10/10000)</f>
        <v>7.8285546530971715</v>
      </c>
      <c r="R11" s="271">
        <f>+'04 (raw)'!Z10</f>
        <v>4339.4151547231968</v>
      </c>
      <c r="S11" s="271">
        <f>+'04 (raw)'!AA10</f>
        <v>0.45623345075950383</v>
      </c>
      <c r="T11" s="271">
        <f>+'04 (raw)'!AB10</f>
        <v>3953.7</v>
      </c>
      <c r="U11" s="271">
        <f>+'04 (raw)'!AD10</f>
        <v>1</v>
      </c>
      <c r="V11" s="271">
        <f>'04 (raw)'!AE10</f>
        <v>12</v>
      </c>
      <c r="W11" s="272">
        <f>+'04 (raw)'!AF10/'04 (raw)'!AC10</f>
        <v>0.77910958904109584</v>
      </c>
      <c r="X11" s="267">
        <f>+'04 (raw)'!AG10</f>
        <v>89.947770701742073</v>
      </c>
      <c r="Y11" s="267">
        <f>+'04 (raw)'!AH10</f>
        <v>15.576499999999999</v>
      </c>
      <c r="Z11" s="265">
        <f>+'04 (raw)'!AI10</f>
        <v>0.16834299352199114</v>
      </c>
      <c r="AA11" s="273">
        <f>'04 (raw)'!AJ10/'04 (raw)'!AK10</f>
        <v>1.5276257033255021</v>
      </c>
      <c r="AB11" s="267">
        <f>'04 (raw)'!AL10</f>
        <v>1.5829742866342631</v>
      </c>
      <c r="AC11" s="274">
        <f>+'04 (raw)'!AM10/('04 (raw)'!D10/100000)</f>
        <v>7.6664775602201818</v>
      </c>
      <c r="AD11" s="265">
        <f>+'04 (raw)'!AN10/'04 (raw)'!E10</f>
        <v>0.3392890090687935</v>
      </c>
      <c r="AE11" s="275">
        <f>+'04 (raw)'!AO10</f>
        <v>0.60574763938769294</v>
      </c>
      <c r="AF11" s="276">
        <f>+'04 (raw)'!AP10</f>
        <v>4</v>
      </c>
      <c r="AG11" s="266">
        <f>+'04 (raw)'!AQ10</f>
        <v>76.2</v>
      </c>
      <c r="AH11" s="266">
        <f>+'04 (raw)'!AR10</f>
        <v>52.4</v>
      </c>
      <c r="AI11" s="266">
        <f>+'04 (raw)'!AS10</f>
        <v>2.7419192427751482E-2</v>
      </c>
      <c r="AJ11" s="266">
        <f>+'04 (raw)'!AT10</f>
        <v>501.73</v>
      </c>
      <c r="AK11" s="265">
        <f>+'04 (raw)'!AU10/'04 (raw)'!E10</f>
        <v>0.10440043475631784</v>
      </c>
      <c r="AL11" s="278">
        <f>+'04 (raw)'!AV10</f>
        <v>7.5672744528020557</v>
      </c>
      <c r="AM11" s="279">
        <f>+'04 (raw)'!AW10/'04 (raw)'!G10</f>
        <v>2.1165581098164566E-2</v>
      </c>
      <c r="AN11" s="273">
        <f>'04 (raw)'!AX10</f>
        <v>54.773235087654903</v>
      </c>
      <c r="AO11" s="279">
        <f>+'04 (raw)'!AY10</f>
        <v>3.1439670325724624E-2</v>
      </c>
      <c r="AP11" s="268">
        <f>+'04 (raw)'!AZ10</f>
        <v>19.3</v>
      </c>
      <c r="AQ11" s="268">
        <f>('04 (raw)'!H10*1000)/'04 (raw)'!D10</f>
        <v>76767.736552878458</v>
      </c>
      <c r="AR11" s="268">
        <f>'04 (raw)'!E10/'04 (raw)'!D10</f>
        <v>0.39556509606096385</v>
      </c>
      <c r="AS11" s="275">
        <f>+'04 (raw)'!BA10</f>
        <v>10.3</v>
      </c>
      <c r="AT11" s="268">
        <v>0</v>
      </c>
      <c r="AU11" s="275">
        <f>+'04 (raw)'!BC10</f>
        <v>44.2</v>
      </c>
      <c r="AV11" s="275">
        <f>+'04 (raw)'!BD10</f>
        <v>2.7</v>
      </c>
      <c r="AW11" s="268">
        <f>+'04 (raw)'!BE10</f>
        <v>26.89</v>
      </c>
      <c r="AX11" s="280">
        <f>'04 (raw)'!BG10</f>
        <v>15.059101986464157</v>
      </c>
      <c r="AY11" s="280">
        <f>'10 (raw)'!BH10*10</f>
        <v>7.2916666666666679</v>
      </c>
      <c r="AZ11" s="265">
        <f>+'04 (raw)'!BI10/'04 (raw)'!G10</f>
        <v>2.6081463108903656E-2</v>
      </c>
      <c r="BA11" s="268">
        <f>1/('04 (raw)'!BJ10/'04 (raw)'!G10)</f>
        <v>2.4397013581765448</v>
      </c>
      <c r="BB11" s="268">
        <f>+'04 (raw)'!BJ10/'04 (raw)'!E10</f>
        <v>85.04333453754424</v>
      </c>
      <c r="BC11" s="281">
        <f>+'04 (raw)'!BK10/'04 (raw)'!BF10</f>
        <v>5.019488768695104</v>
      </c>
      <c r="BD11" s="265">
        <f>+'04 (raw)'!BL10/'04 (raw)'!BO10</f>
        <v>0.13027233457357729</v>
      </c>
      <c r="BE11" s="268">
        <f>+'04 (raw)'!BM10</f>
        <v>43</v>
      </c>
      <c r="BF11" s="265">
        <f>+'04 (raw)'!BN10/'04 (raw)'!BO10</f>
        <v>9.7827935916203271E-2</v>
      </c>
      <c r="BG11" s="279">
        <f>+'04 (raw)'!BP10/('04 (raw)'!G10/1000)</f>
        <v>0.11372230210184384</v>
      </c>
      <c r="BH11" s="267">
        <f>+'04 (raw)'!BQ10</f>
        <v>15.84051724137931</v>
      </c>
      <c r="BI11" s="267">
        <f>+'04 (raw)'!BR10</f>
        <v>7.169432962056578</v>
      </c>
      <c r="BJ11" s="267">
        <f>+'04 (raw)'!BS10</f>
        <v>9.7800129999999985</v>
      </c>
      <c r="BK11" s="264">
        <f>+'04 (raw)'!BT10/('04 (raw)'!E10/1000)</f>
        <v>40.909577197930417</v>
      </c>
      <c r="BL11" s="268">
        <f>+'04 (raw)'!BU10</f>
        <v>26</v>
      </c>
      <c r="BM11" s="281">
        <f>+'04 (raw)'!BV10/('04 (raw)'!D10/1000)</f>
        <v>2.5290176175654335</v>
      </c>
      <c r="BN11" s="264">
        <f>'04 (raw)'!BW10/('04 (raw)'!E10/1000)</f>
        <v>24.990735845224272</v>
      </c>
      <c r="BO11" s="264">
        <f>'04 (raw)'!BX10/('04 (raw)'!D10/10000)</f>
        <v>0.38025136430601036</v>
      </c>
      <c r="BP11" s="264">
        <f>+'04 (raw)'!BY10/('04 (raw)'!D10/100000)</f>
        <v>8.3717934957604392</v>
      </c>
      <c r="BQ11" s="267">
        <f>+'04 (raw)'!BZ10/('04 (raw)'!G10/1000)</f>
        <v>4.2426479425050347</v>
      </c>
      <c r="BR11" s="267">
        <f>+'04 (raw)'!CA10</f>
        <v>8.0812325495884629E-2</v>
      </c>
      <c r="BS11" s="282">
        <f>+'04 (raw)'!CB10</f>
        <v>75.416794640000006</v>
      </c>
      <c r="BT11" s="283">
        <f>+'04 (raw)'!CC10</f>
        <v>0.38749999999999996</v>
      </c>
      <c r="BU11" s="283">
        <f>+'04 (raw)'!CD10</f>
        <v>0.45933333333333337</v>
      </c>
      <c r="BV11" s="284">
        <f>+'04 (raw)'!CE10</f>
        <v>10.79</v>
      </c>
      <c r="BW11" s="284">
        <f>+'04 (raw)'!CF10</f>
        <v>64.290000000000006</v>
      </c>
      <c r="BX11" s="265">
        <f>+'04 (raw)'!CG10</f>
        <v>0.81789460561688965</v>
      </c>
      <c r="BY11" s="278">
        <f>BY10</f>
        <v>56.380030761162885</v>
      </c>
      <c r="BZ11" s="268">
        <f>+'04 (raw)'!CI10</f>
        <v>9.7741137019246721E-2</v>
      </c>
      <c r="CA11" s="280">
        <f>+'04 (raw)'!CJ10</f>
        <v>0</v>
      </c>
      <c r="CB11" s="268">
        <f>+'04 (raw)'!CK10</f>
        <v>6.5500000000000007</v>
      </c>
      <c r="CC11" s="265">
        <f>+'04 (raw)'!CL10/'04 (raw)'!E10</f>
        <v>0.19232695411646322</v>
      </c>
      <c r="CD11" s="265">
        <f>+'04 (raw)'!CM10</f>
        <v>9.9711126850455557E-3</v>
      </c>
      <c r="CE11" s="265">
        <f>+'04 (raw)'!CN10/'04 (raw)'!G10</f>
        <v>2.9967416370570477E-2</v>
      </c>
      <c r="CF11" s="265">
        <f>('04 (raw)'!CO10+'04 (raw)'!CP10)/'04 (raw)'!CX10</f>
        <v>2.2435594864282424</v>
      </c>
      <c r="CG11" s="268">
        <f>+'04 (raw)'!CQ10/('04 (raw)'!CX10/1000000)</f>
        <v>28.550092955606534</v>
      </c>
      <c r="CH11" s="281">
        <f>+'04 (raw)'!CR10/('04 (raw)'!D10/1000)</f>
        <v>0.22723439488492619</v>
      </c>
      <c r="CI11" s="273">
        <f>('04 (raw)'!CS10-'03 (raw)'!CS10)/'03 (raw)'!CS10</f>
        <v>0.10399594407736701</v>
      </c>
      <c r="CJ11" s="273">
        <f>('04 (raw)'!CT10-'03 (raw)'!CT10)/'03 (raw)'!CT10</f>
        <v>0.12905575863006732</v>
      </c>
      <c r="CK11" s="285">
        <f>+'04 (raw)'!CU10/('04 (raw)'!D10/1000000)</f>
        <v>8.2797957650377967</v>
      </c>
      <c r="CL11" s="268">
        <f>+'04 (raw)'!CV10/('04 (raw)'!I10/1000)</f>
        <v>5.4799882571680207</v>
      </c>
      <c r="CM11" s="268">
        <f>+'04 (raw)'!CW10/('04 (raw)'!E10/10000)</f>
        <v>0.63569932352289049</v>
      </c>
    </row>
    <row r="12" spans="1:91">
      <c r="A12" s="263" t="s">
        <v>212</v>
      </c>
      <c r="B12" s="264">
        <f>'04 (raw)'!B11</f>
        <v>5436.300418942451</v>
      </c>
      <c r="C12" s="265">
        <f>'04 (raw)'!C11</f>
        <v>0.30512734036562122</v>
      </c>
      <c r="D12" s="266">
        <f>+'04 (raw)'!J11/('04 (raw)'!D11/100000)</f>
        <v>1185.712558469299</v>
      </c>
      <c r="E12" s="266">
        <f>+'04 (raw)'!K11</f>
        <v>37.043054427294884</v>
      </c>
      <c r="F12" s="267">
        <f>+'04 (raw)'!L11</f>
        <v>3.08</v>
      </c>
      <c r="G12" s="267">
        <f>+'04 (raw)'!M11</f>
        <v>2.4500000000000002</v>
      </c>
      <c r="H12" s="267">
        <f>+'04 (raw)'!N11</f>
        <v>3.36</v>
      </c>
      <c r="I12" s="267">
        <f>+'04 (raw)'!O11</f>
        <v>2.85</v>
      </c>
      <c r="J12" s="267">
        <f>+'04 (raw)'!P11</f>
        <v>0.20399999999999999</v>
      </c>
      <c r="K12" s="268">
        <f>+'04 (raw)'!Q11/('04 (raw)'!E11)*100000</f>
        <v>17.489056702958987</v>
      </c>
      <c r="L12" s="268">
        <f>+'04 (raw)'!R11/('04 (raw)'!D11/100000)</f>
        <v>4.8116110342989735</v>
      </c>
      <c r="M12" s="265">
        <f>+'04 (raw)'!S11/'04 (raw)'!U11</f>
        <v>9.9162165265772161E-3</v>
      </c>
      <c r="N12" s="265">
        <f>+'04 (raw)'!T11</f>
        <v>4.7709341880790854E-3</v>
      </c>
      <c r="O12" s="268">
        <f>'04 (raw)'!V11</f>
        <v>7</v>
      </c>
      <c r="P12" s="270">
        <f>+'04 (raw)'!X11/('04 (raw)'!F11/'04 (raw)'!W11)</f>
        <v>146.98295222688105</v>
      </c>
      <c r="Q12" s="268">
        <f>+'04 (raw)'!Y11/('04 (raw)'!I11/10000)</f>
        <v>2.5582535655659071</v>
      </c>
      <c r="R12" s="271">
        <f>+'04 (raw)'!Z11</f>
        <v>4281.9576374205244</v>
      </c>
      <c r="S12" s="271">
        <f>+'04 (raw)'!AA11</f>
        <v>0.83701489142733754</v>
      </c>
      <c r="T12" s="271">
        <f>+'04 (raw)'!AB11</f>
        <v>2435</v>
      </c>
      <c r="U12" s="271">
        <f>+'04 (raw)'!AD11</f>
        <v>0.75</v>
      </c>
      <c r="V12" s="271">
        <f>'04 (raw)'!AE11</f>
        <v>10</v>
      </c>
      <c r="W12" s="272">
        <f>+'04 (raw)'!AF11/'04 (raw)'!AC11</f>
        <v>0.72252309652755653</v>
      </c>
      <c r="X12" s="267">
        <f>+'04 (raw)'!AG11</f>
        <v>90.367487828430967</v>
      </c>
      <c r="Y12" s="267">
        <f>+'04 (raw)'!AH11</f>
        <v>13.9777</v>
      </c>
      <c r="Z12" s="265">
        <f>+'04 (raw)'!AI11</f>
        <v>0.17488088147706968</v>
      </c>
      <c r="AA12" s="273">
        <f>'04 (raw)'!AJ11/'04 (raw)'!AK11</f>
        <v>1.6399791594303577</v>
      </c>
      <c r="AB12" s="267">
        <f>'04 (raw)'!AL11</f>
        <v>1.9575443182276164</v>
      </c>
      <c r="AC12" s="274">
        <f>+'04 (raw)'!AM11/('04 (raw)'!D11/100000)</f>
        <v>5.8808579308098556</v>
      </c>
      <c r="AD12" s="265">
        <f>+'04 (raw)'!AN11/'04 (raw)'!E11</f>
        <v>0.34031884673318574</v>
      </c>
      <c r="AE12" s="275">
        <f>+'04 (raw)'!AO11</f>
        <v>0.54199443419774895</v>
      </c>
      <c r="AF12" s="276">
        <f>+'04 (raw)'!AP11</f>
        <v>3.1</v>
      </c>
      <c r="AG12" s="266">
        <f>+'04 (raw)'!AQ11</f>
        <v>90.5</v>
      </c>
      <c r="AH12" s="266">
        <f>+'04 (raw)'!AR11</f>
        <v>62.7</v>
      </c>
      <c r="AI12" s="266">
        <f>+'04 (raw)'!AS11</f>
        <v>1.8430503809619705E-2</v>
      </c>
      <c r="AJ12" s="266">
        <f>+'04 (raw)'!AT11</f>
        <v>514.12</v>
      </c>
      <c r="AK12" s="265">
        <f>+'04 (raw)'!AU11/'04 (raw)'!E11</f>
        <v>0.10633245382585751</v>
      </c>
      <c r="AL12" s="278">
        <f>+'04 (raw)'!AV11</f>
        <v>1.0229234688738678</v>
      </c>
      <c r="AM12" s="279">
        <f>+'04 (raw)'!AW11/'04 (raw)'!G11</f>
        <v>1.0233468404787513E-3</v>
      </c>
      <c r="AN12" s="273">
        <f>'04 (raw)'!AX11</f>
        <v>53.986260216993642</v>
      </c>
      <c r="AO12" s="279">
        <f>+'04 (raw)'!AY11</f>
        <v>4.6091761872472103E-2</v>
      </c>
      <c r="AP12" s="268">
        <f>+'04 (raw)'!AZ11</f>
        <v>4.8</v>
      </c>
      <c r="AQ12" s="268">
        <f>('04 (raw)'!H11*1000)/'04 (raw)'!D11</f>
        <v>100658.44085906504</v>
      </c>
      <c r="AR12" s="268">
        <f>'04 (raw)'!E11/'04 (raw)'!D11</f>
        <v>0.40680320675369241</v>
      </c>
      <c r="AS12" s="275">
        <f>+'04 (raw)'!BA11</f>
        <v>8.4600000000000009</v>
      </c>
      <c r="AT12" s="268">
        <v>0.3</v>
      </c>
      <c r="AU12" s="275">
        <f>+'04 (raw)'!BC11</f>
        <v>49.3</v>
      </c>
      <c r="AV12" s="275">
        <f>+'04 (raw)'!BD11</f>
        <v>28.4</v>
      </c>
      <c r="AW12" s="268">
        <f>+'04 (raw)'!BE11</f>
        <v>13.56</v>
      </c>
      <c r="AX12" s="280">
        <f>'04 (raw)'!BG11</f>
        <v>11.660825276474464</v>
      </c>
      <c r="AY12" s="280">
        <f>'10 (raw)'!BH11*10</f>
        <v>8.08</v>
      </c>
      <c r="AZ12" s="265">
        <f>+'04 (raw)'!BI11/'04 (raw)'!G11</f>
        <v>1.6912579965249204E-2</v>
      </c>
      <c r="BA12" s="268">
        <f>1/('04 (raw)'!BJ11/'04 (raw)'!G11)</f>
        <v>1.7230370590712993</v>
      </c>
      <c r="BB12" s="268">
        <f>+'04 (raw)'!BJ11/'04 (raw)'!E11</f>
        <v>156.51842113244169</v>
      </c>
      <c r="BC12" s="281">
        <f>+'04 (raw)'!BK11/'04 (raw)'!BF11</f>
        <v>5.5197976059467209</v>
      </c>
      <c r="BD12" s="265">
        <f>+'04 (raw)'!BL11/'04 (raw)'!BO11</f>
        <v>0.12862233702653084</v>
      </c>
      <c r="BE12" s="268">
        <f>+'04 (raw)'!BM11</f>
        <v>38.799999999999997</v>
      </c>
      <c r="BF12" s="265">
        <f>+'04 (raw)'!BN11/'04 (raw)'!BO11</f>
        <v>8.495988423397989E-2</v>
      </c>
      <c r="BG12" s="279">
        <f>+'04 (raw)'!BP11/('04 (raw)'!G11/1000)</f>
        <v>8.5453948994448456E-2</v>
      </c>
      <c r="BH12" s="267">
        <f>+'04 (raw)'!BQ11</f>
        <v>15.006468305304011</v>
      </c>
      <c r="BI12" s="267">
        <f>+'04 (raw)'!BR11</f>
        <v>3.5432436785311645</v>
      </c>
      <c r="BJ12" s="267">
        <f>+'04 (raw)'!BS11</f>
        <v>0.79724899999999999</v>
      </c>
      <c r="BK12" s="264">
        <f>+'04 (raw)'!BT11/('04 (raw)'!E11/1000)</f>
        <v>22.588178206411303</v>
      </c>
      <c r="BL12" s="268">
        <f>+'04 (raw)'!BU11</f>
        <v>21</v>
      </c>
      <c r="BM12" s="281">
        <f>+'04 (raw)'!BV11/('04 (raw)'!D11/1000)</f>
        <v>4.8642508815118166</v>
      </c>
      <c r="BN12" s="264">
        <f>'04 (raw)'!BW11/('04 (raw)'!E11/1000)</f>
        <v>22.652877606930922</v>
      </c>
      <c r="BO12" s="264">
        <f>'04 (raw)'!BX11/('04 (raw)'!D11/10000)</f>
        <v>0.8362099751342047</v>
      </c>
      <c r="BP12" s="264">
        <f>+'04 (raw)'!BY11/('04 (raw)'!D11/100000)</f>
        <v>9.0474737397074705</v>
      </c>
      <c r="BQ12" s="267">
        <f>+'04 (raw)'!BZ11/('04 (raw)'!G11/1000)</f>
        <v>3.9967241935068527</v>
      </c>
      <c r="BR12" s="267">
        <f>+'04 (raw)'!CA11</f>
        <v>0.39618343292944636</v>
      </c>
      <c r="BS12" s="282">
        <f>+'04 (raw)'!CB11</f>
        <v>76.473065480000002</v>
      </c>
      <c r="BT12" s="283">
        <f>+'04 (raw)'!CC11</f>
        <v>0.34449999999999997</v>
      </c>
      <c r="BU12" s="283">
        <f>+'04 (raw)'!CD11</f>
        <v>0.33266666666666667</v>
      </c>
      <c r="BV12" s="284">
        <f>+'04 (raw)'!CE11</f>
        <v>2.2200000000000002</v>
      </c>
      <c r="BW12" s="284">
        <f>+'04 (raw)'!CF11</f>
        <v>50</v>
      </c>
      <c r="BX12" s="265">
        <f>+'04 (raw)'!CG11</f>
        <v>0.86141246633267132</v>
      </c>
      <c r="BY12" s="278">
        <f>+'04 (raw)'!CH11/('04 (raw)'!G11/1000)</f>
        <v>0.59824931264852299</v>
      </c>
      <c r="BZ12" s="268">
        <f>+'04 (raw)'!CI11</f>
        <v>0.10024916433357524</v>
      </c>
      <c r="CA12" s="280">
        <f>+'04 (raw)'!CJ11</f>
        <v>21.587396052808725</v>
      </c>
      <c r="CB12" s="268">
        <f>+'04 (raw)'!CK11</f>
        <v>5.45</v>
      </c>
      <c r="CC12" s="265">
        <f>+'04 (raw)'!CL11/'04 (raw)'!E11</f>
        <v>0.20940365349427309</v>
      </c>
      <c r="CD12" s="265">
        <f>+'04 (raw)'!CM11</f>
        <v>2.8630485366750291E-2</v>
      </c>
      <c r="CE12" s="265">
        <f>+'04 (raw)'!CN11/'04 (raw)'!G11</f>
        <v>2.0009724008134513E-2</v>
      </c>
      <c r="CF12" s="265">
        <f>('04 (raw)'!CO11+'04 (raw)'!CP11)/'04 (raw)'!CX11</f>
        <v>0.67888983730834895</v>
      </c>
      <c r="CG12" s="268">
        <f>+'04 (raw)'!CQ11/('04 (raw)'!CX11/1000000)</f>
        <v>7.6356948684002317</v>
      </c>
      <c r="CH12" s="281">
        <f>+'04 (raw)'!CR11/('04 (raw)'!D11/1000)</f>
        <v>0.44455995966471706</v>
      </c>
      <c r="CI12" s="273">
        <f>('04 (raw)'!CS11-'03 (raw)'!CS11)/'03 (raw)'!CS11</f>
        <v>0.17167187704648643</v>
      </c>
      <c r="CJ12" s="273">
        <f>('04 (raw)'!CT11-'03 (raw)'!CT11)/'03 (raw)'!CT11</f>
        <v>0.1046479660128361</v>
      </c>
      <c r="CK12" s="285">
        <f>+'04 (raw)'!CU11/('04 (raw)'!D11/1000000)</f>
        <v>10.69246896510883</v>
      </c>
      <c r="CL12" s="268">
        <f>+'04 (raw)'!CV11/('04 (raw)'!I11/1000)</f>
        <v>1.1405547146481336</v>
      </c>
      <c r="CM12" s="268">
        <f>+'04 (raw)'!CW11/('04 (raw)'!E11/10000)</f>
        <v>1.3040972917235314</v>
      </c>
    </row>
    <row r="13" spans="1:91">
      <c r="A13" s="263" t="s">
        <v>213</v>
      </c>
      <c r="B13" s="264">
        <f>'04 (raw)'!B12</f>
        <v>749.67053761684781</v>
      </c>
      <c r="C13" s="265">
        <f>'04 (raw)'!C12</f>
        <v>0.28252855810708466</v>
      </c>
      <c r="D13" s="266">
        <f>+'04 (raw)'!J12/('04 (raw)'!D12/100000)</f>
        <v>1106.9417740012541</v>
      </c>
      <c r="E13" s="266">
        <f>+'04 (raw)'!K12</f>
        <v>19.614417435037719</v>
      </c>
      <c r="F13" s="267">
        <f>+'04 (raw)'!L12</f>
        <v>3.05</v>
      </c>
      <c r="G13" s="267">
        <f>+'04 (raw)'!M12</f>
        <v>2.82</v>
      </c>
      <c r="H13" s="267">
        <f>+'04 (raw)'!N12</f>
        <v>3.6</v>
      </c>
      <c r="I13" s="267">
        <f>+'04 (raw)'!O12</f>
        <v>3.42</v>
      </c>
      <c r="J13" s="267">
        <f>+'04 (raw)'!P12</f>
        <v>0.19333333333333336</v>
      </c>
      <c r="K13" s="268">
        <f>+'04 (raw)'!Q12/('04 (raw)'!E12)*100000</f>
        <v>9.5625852817100832</v>
      </c>
      <c r="L13" s="268">
        <f>+'04 (raw)'!R12/('04 (raw)'!D12/100000)</f>
        <v>9.1311928439013972</v>
      </c>
      <c r="M13" s="265">
        <f>+'04 (raw)'!S12/'04 (raw)'!U12</f>
        <v>9.6141562578555446E-3</v>
      </c>
      <c r="N13" s="265">
        <f>+'04 (raw)'!T12</f>
        <v>0.20437977694497764</v>
      </c>
      <c r="O13" s="268">
        <f>'04 (raw)'!V12</f>
        <v>4</v>
      </c>
      <c r="P13" s="270">
        <f>+'04 (raw)'!X12/('04 (raw)'!F12/'04 (raw)'!W12)</f>
        <v>757.61255375866358</v>
      </c>
      <c r="Q13" s="268">
        <f>+'04 (raw)'!Y12/('04 (raw)'!I12/10000)</f>
        <v>0.50514617667487527</v>
      </c>
      <c r="R13" s="271">
        <f>+'04 (raw)'!Z12</f>
        <v>11627.286470631243</v>
      </c>
      <c r="S13" s="271">
        <f>+'04 (raw)'!AA12</f>
        <v>0.54005110820242475</v>
      </c>
      <c r="T13" s="271">
        <f>+'04 (raw)'!AB12</f>
        <v>373.9</v>
      </c>
      <c r="U13" s="271">
        <f>+'04 (raw)'!AD12</f>
        <v>0.5</v>
      </c>
      <c r="V13" s="271">
        <f>'04 (raw)'!AE12</f>
        <v>16</v>
      </c>
      <c r="W13" s="272">
        <f>+'04 (raw)'!AF12/'04 (raw)'!AC12</f>
        <v>0.50714077528417367</v>
      </c>
      <c r="X13" s="267">
        <f>+'04 (raw)'!AG12</f>
        <v>97.238061168642034</v>
      </c>
      <c r="Y13" s="267">
        <f>+'04 (raw)'!AH12</f>
        <v>14.4641</v>
      </c>
      <c r="Z13" s="265">
        <f>+'04 (raw)'!AI12</f>
        <v>0.2717629525729815</v>
      </c>
      <c r="AA13" s="273">
        <f>'04 (raw)'!AJ12/'04 (raw)'!AK12</f>
        <v>1.8598942371251728</v>
      </c>
      <c r="AB13" s="267">
        <f>'04 (raw)'!AL12</f>
        <v>2.1122344201175682</v>
      </c>
      <c r="AC13" s="274">
        <f>+'04 (raw)'!AM12/('04 (raw)'!D12/100000)</f>
        <v>6.5468929824198687</v>
      </c>
      <c r="AD13" s="265">
        <f>+'04 (raw)'!AN12/'04 (raw)'!E12</f>
        <v>0.36286333226673728</v>
      </c>
      <c r="AE13" s="275">
        <f>+'04 (raw)'!AO12</f>
        <v>0.62791904514789831</v>
      </c>
      <c r="AF13" s="276">
        <f>+'04 (raw)'!AP12</f>
        <v>5.4</v>
      </c>
      <c r="AG13" s="266">
        <f>+'04 (raw)'!AQ12</f>
        <v>78.2</v>
      </c>
      <c r="AH13" s="266">
        <f>+'04 (raw)'!AR12</f>
        <v>60.8</v>
      </c>
      <c r="AI13" s="266">
        <f>+'04 (raw)'!AS12</f>
        <v>8.3140334978014964E-3</v>
      </c>
      <c r="AJ13" s="266">
        <f>+'04 (raw)'!AT12</f>
        <v>497.02</v>
      </c>
      <c r="AK13" s="265">
        <f>+'04 (raw)'!AU12/'04 (raw)'!E12</f>
        <v>2.2593446686748096E-2</v>
      </c>
      <c r="AL13" s="278">
        <f>+'04 (raw)'!AV12</f>
        <v>12.267498044798081</v>
      </c>
      <c r="AM13" s="279">
        <f>+'04 (raw)'!AW12/'04 (raw)'!G12</f>
        <v>1.0058214147579951E-2</v>
      </c>
      <c r="AN13" s="273">
        <f>'04 (raw)'!AX12</f>
        <v>52.119660479277407</v>
      </c>
      <c r="AO13" s="279">
        <f>+'04 (raw)'!AY12</f>
        <v>7.640075041589478E-3</v>
      </c>
      <c r="AP13" s="268">
        <f>+'04 (raw)'!AZ12</f>
        <v>23.5</v>
      </c>
      <c r="AQ13" s="268">
        <f>('04 (raw)'!H12*1000)/'04 (raw)'!D12</f>
        <v>69428.857731851662</v>
      </c>
      <c r="AR13" s="268">
        <f>'04 (raw)'!E12/'04 (raw)'!D12</f>
        <v>0.4684353614918646</v>
      </c>
      <c r="AS13" s="275">
        <f>+'04 (raw)'!BA12</f>
        <v>5.0599999999999996</v>
      </c>
      <c r="AT13" s="268">
        <v>0</v>
      </c>
      <c r="AU13" s="275">
        <f>+'04 (raw)'!BC12</f>
        <v>55.1</v>
      </c>
      <c r="AV13" s="275">
        <f>+'04 (raw)'!BD12</f>
        <v>20.7</v>
      </c>
      <c r="AW13" s="268">
        <f>+'04 (raw)'!BE12</f>
        <v>27.66</v>
      </c>
      <c r="AX13" s="280">
        <f>'04 (raw)'!BG12</f>
        <v>16.215059887968213</v>
      </c>
      <c r="AY13" s="280">
        <f>'10 (raw)'!BH12*10</f>
        <v>7.4933333333333341</v>
      </c>
      <c r="AZ13" s="265">
        <f>+'04 (raw)'!BI12/'04 (raw)'!G12</f>
        <v>2.3321000169036512E-2</v>
      </c>
      <c r="BA13" s="268">
        <f>1/('04 (raw)'!BJ12/'04 (raw)'!G12)</f>
        <v>1.6930016534290684</v>
      </c>
      <c r="BB13" s="268">
        <f>+'04 (raw)'!BJ12/'04 (raw)'!E12</f>
        <v>94.428668630674565</v>
      </c>
      <c r="BC13" s="281">
        <f>+'04 (raw)'!BK12/'04 (raw)'!BF12</f>
        <v>4.3617623140946922</v>
      </c>
      <c r="BD13" s="265">
        <f>+'04 (raw)'!BL12/'04 (raw)'!BO12</f>
        <v>0.17957618996911937</v>
      </c>
      <c r="BE13" s="268">
        <f>+'04 (raw)'!BM12</f>
        <v>40.299999999999997</v>
      </c>
      <c r="BF13" s="265">
        <f>+'04 (raw)'!BN12/'04 (raw)'!BO12</f>
        <v>6.8171653710999897E-2</v>
      </c>
      <c r="BG13" s="279">
        <f>+'04 (raw)'!BP12/('04 (raw)'!G12/1000)</f>
        <v>0.1268427420371577</v>
      </c>
      <c r="BH13" s="267">
        <f>+'04 (raw)'!BQ12</f>
        <v>18.426724137931032</v>
      </c>
      <c r="BI13" s="267">
        <f>+'04 (raw)'!BR12</f>
        <v>17.694658254898357</v>
      </c>
      <c r="BJ13" s="267">
        <f>+'04 (raw)'!BS12</f>
        <v>11968.186035999999</v>
      </c>
      <c r="BK13" s="264">
        <f>+'04 (raw)'!BT12/('04 (raw)'!E12/1000)</f>
        <v>44.958862493701574</v>
      </c>
      <c r="BL13" s="268">
        <f>+'04 (raw)'!BU12</f>
        <v>11</v>
      </c>
      <c r="BM13" s="281">
        <f>+'04 (raw)'!BV12/('04 (raw)'!D12/1000)</f>
        <v>4.2072401744919263</v>
      </c>
      <c r="BN13" s="264">
        <f>'04 (raw)'!BW12/('04 (raw)'!E12/1000)</f>
        <v>46.584501991592283</v>
      </c>
      <c r="BO13" s="264">
        <f>'04 (raw)'!BX12/('04 (raw)'!D12/10000)</f>
        <v>2.1998004586253437</v>
      </c>
      <c r="BP13" s="264">
        <f>+'04 (raw)'!BY12/('04 (raw)'!D12/100000)</f>
        <v>10.337199445926109</v>
      </c>
      <c r="BQ13" s="267">
        <f>+'04 (raw)'!BZ12/('04 (raw)'!G12/1000)</f>
        <v>3.7913393757842653</v>
      </c>
      <c r="BR13" s="267">
        <f>+'04 (raw)'!CA12</f>
        <v>3.5542918073573841</v>
      </c>
      <c r="BS13" s="282">
        <f>+'04 (raw)'!CB12</f>
        <v>57.699107140000002</v>
      </c>
      <c r="BT13" s="283">
        <f>+'04 (raw)'!CC12</f>
        <v>0.40474999999999994</v>
      </c>
      <c r="BU13" s="283">
        <f>+'04 (raw)'!CD12</f>
        <v>0.28699999999999998</v>
      </c>
      <c r="BV13" s="284">
        <f>+'04 (raw)'!CE12</f>
        <v>26.67</v>
      </c>
      <c r="BW13" s="284">
        <f>+'04 (raw)'!CF12</f>
        <v>54.76</v>
      </c>
      <c r="BX13" s="265">
        <f>+'04 (raw)'!CG12</f>
        <v>0.96528106603827057</v>
      </c>
      <c r="BY13" s="278">
        <f>+'04 (raw)'!CH12/('04 (raw)'!G12/1000)</f>
        <v>25.781857750258006</v>
      </c>
      <c r="BZ13" s="268">
        <f>+'04 (raw)'!CI12</f>
        <v>2.1950041107077882</v>
      </c>
      <c r="CA13" s="280">
        <f>+'04 (raw)'!CJ12</f>
        <v>0</v>
      </c>
      <c r="CB13" s="268">
        <f>+'04 (raw)'!CK12</f>
        <v>5.4</v>
      </c>
      <c r="CC13" s="265">
        <f>+'04 (raw)'!CL12/'04 (raw)'!E12</f>
        <v>0.21681323167569597</v>
      </c>
      <c r="CD13" s="265">
        <f>+'04 (raw)'!CM12</f>
        <v>8.0825455475847813E-3</v>
      </c>
      <c r="CE13" s="265">
        <f>+'04 (raw)'!CN12/'04 (raw)'!G12</f>
        <v>4.8896561154318868E-2</v>
      </c>
      <c r="CF13" s="265">
        <f>('04 (raw)'!CO12+'04 (raw)'!CP12)/'04 (raw)'!CX12</f>
        <v>2.7478258367508838E-2</v>
      </c>
      <c r="CG13" s="268">
        <f>+'04 (raw)'!CQ12/('04 (raw)'!CX12/1000000)</f>
        <v>1.801344210214278</v>
      </c>
      <c r="CH13" s="281">
        <f>+'04 (raw)'!CR12/('04 (raw)'!D12/1000)</f>
        <v>0.38764497922222912</v>
      </c>
      <c r="CI13" s="273">
        <f>('04 (raw)'!CS12-'03 (raw)'!CS12)/'03 (raw)'!CS12</f>
        <v>-2.1534040853308876E-3</v>
      </c>
      <c r="CJ13" s="273">
        <f>('04 (raw)'!CT12-'03 (raw)'!CT12)/'03 (raw)'!CT12</f>
        <v>0.13133966976613742</v>
      </c>
      <c r="CK13" s="285">
        <f>+'04 (raw)'!CU12/('04 (raw)'!D12/1000000)</f>
        <v>6.8914662972840723</v>
      </c>
      <c r="CL13" s="268">
        <f>+'04 (raw)'!CV12/('04 (raw)'!I12/1000)</f>
        <v>0.27783039717118141</v>
      </c>
      <c r="CM13" s="268">
        <f>+'04 (raw)'!CW12/('04 (raw)'!E12/10000)</f>
        <v>2.0228545788232872</v>
      </c>
    </row>
    <row r="14" spans="1:91">
      <c r="A14" s="263" t="s">
        <v>214</v>
      </c>
      <c r="B14" s="264">
        <f>'04 (raw)'!B13</f>
        <v>35706.44641887497</v>
      </c>
      <c r="C14" s="265">
        <f>'04 (raw)'!C13</f>
        <v>0.38396561856790884</v>
      </c>
      <c r="D14" s="266">
        <f>+'04 (raw)'!J13/('04 (raw)'!D13/100000)</f>
        <v>1873.166181145205</v>
      </c>
      <c r="E14" s="266">
        <f>+'04 (raw)'!K13</f>
        <v>86.255259467040673</v>
      </c>
      <c r="F14" s="267">
        <f>+'04 (raw)'!L13</f>
        <v>2.86</v>
      </c>
      <c r="G14" s="267">
        <f>+'04 (raw)'!M13</f>
        <v>2.44</v>
      </c>
      <c r="H14" s="267">
        <f>+'04 (raw)'!N13</f>
        <v>3.66</v>
      </c>
      <c r="I14" s="267">
        <f>+'04 (raw)'!O13</f>
        <v>3.48</v>
      </c>
      <c r="J14" s="267">
        <f>+'04 (raw)'!P13</f>
        <v>0.60166666666666668</v>
      </c>
      <c r="K14" s="268">
        <f>+'04 (raw)'!Q13/('04 (raw)'!E13)*100000</f>
        <v>5.8849426105405085</v>
      </c>
      <c r="L14" s="268">
        <f>+'04 (raw)'!R13/('04 (raw)'!D13/100000)</f>
        <v>10.928772131123823</v>
      </c>
      <c r="M14" s="265">
        <f>+'04 (raw)'!S13/'04 (raw)'!U13</f>
        <v>8.9702004969745258E-2</v>
      </c>
      <c r="N14" s="265">
        <f>+'04 (raw)'!T13</f>
        <v>0.15673706602681595</v>
      </c>
      <c r="O14" s="268">
        <f>'04 (raw)'!V13</f>
        <v>16</v>
      </c>
      <c r="P14" s="270">
        <f>+'04 (raw)'!X13/('04 (raw)'!F13/'04 (raw)'!W13)</f>
        <v>7.8612252306761459</v>
      </c>
      <c r="Q14" s="268">
        <f>+'04 (raw)'!Y13/('04 (raw)'!I13/10000)</f>
        <v>1.3723188685084937</v>
      </c>
      <c r="R14" s="271">
        <f>+'04 (raw)'!Z13</f>
        <v>1356810.3239663506</v>
      </c>
      <c r="S14" s="271">
        <f>+'04 (raw)'!AA13</f>
        <v>1.8185117204301076</v>
      </c>
      <c r="T14" s="271">
        <f>+'04 (raw)'!AB13</f>
        <v>3790</v>
      </c>
      <c r="U14" s="271">
        <f>+'04 (raw)'!AD13</f>
        <v>0.6</v>
      </c>
      <c r="V14" s="271">
        <f>'04 (raw)'!AE13</f>
        <v>5</v>
      </c>
      <c r="W14" s="272">
        <f>+'04 (raw)'!AF13/'04 (raw)'!AC13</f>
        <v>0.99990000999900019</v>
      </c>
      <c r="X14" s="267">
        <f>+'04 (raw)'!AG13</f>
        <v>98.66948485276302</v>
      </c>
      <c r="Y14" s="267">
        <f>+'04 (raw)'!AH13</f>
        <v>13.2654</v>
      </c>
      <c r="Z14" s="265">
        <f>+'04 (raw)'!AI13</f>
        <v>0.25156204940882437</v>
      </c>
      <c r="AA14" s="273">
        <f>'04 (raw)'!AJ13/'04 (raw)'!AK13</f>
        <v>1.5430860237992789</v>
      </c>
      <c r="AB14" s="267">
        <f>'04 (raw)'!AL13</f>
        <v>2.6209455105601278</v>
      </c>
      <c r="AC14" s="274">
        <f>+'04 (raw)'!AM13/('04 (raw)'!D13/100000)</f>
        <v>5.8563462474798547</v>
      </c>
      <c r="AD14" s="265">
        <f>+'04 (raw)'!AN13/'04 (raw)'!E13</f>
        <v>0.40042652060656481</v>
      </c>
      <c r="AE14" s="275">
        <f>+'04 (raw)'!AO13</f>
        <v>0.75325513901316254</v>
      </c>
      <c r="AF14" s="276">
        <f>+'04 (raw)'!AP13</f>
        <v>2.7</v>
      </c>
      <c r="AG14" s="266">
        <f>+'04 (raw)'!AQ13</f>
        <v>81.8</v>
      </c>
      <c r="AH14" s="266">
        <f>+'04 (raw)'!AR13</f>
        <v>51.1</v>
      </c>
      <c r="AI14" s="266">
        <f>+'04 (raw)'!AS13</f>
        <v>7.3993891182492527E-2</v>
      </c>
      <c r="AJ14" s="266">
        <f>+'04 (raw)'!AT13</f>
        <v>520.88</v>
      </c>
      <c r="AK14" s="265">
        <f>AVERAGE(AK6:AK13,AK15:AK37)</f>
        <v>7.1487479036217133E-2</v>
      </c>
      <c r="AL14" s="278">
        <f>+'04 (raw)'!AV13</f>
        <v>15.120779766663361</v>
      </c>
      <c r="AM14" s="279">
        <f>+'04 (raw)'!AW13/'04 (raw)'!G13</f>
        <v>2.8189766844423241E-2</v>
      </c>
      <c r="AN14" s="273">
        <f>'04 (raw)'!AX13</f>
        <v>45.236597727756198</v>
      </c>
      <c r="AO14" s="279">
        <f>+'04 (raw)'!AY13</f>
        <v>8.5019238089870663E-3</v>
      </c>
      <c r="AP14" s="268">
        <f>+'04 (raw)'!AZ13</f>
        <v>144.69999999999999</v>
      </c>
      <c r="AQ14" s="268">
        <f>('04 (raw)'!H13*1000)/'04 (raw)'!D13</f>
        <v>157739.40426659147</v>
      </c>
      <c r="AR14" s="268">
        <f>'04 (raw)'!E13/'04 (raw)'!D13</f>
        <v>0.46035054728305019</v>
      </c>
      <c r="AS14" s="275">
        <f>+'04 (raw)'!BA13</f>
        <v>8.73</v>
      </c>
      <c r="AT14" s="268">
        <v>0</v>
      </c>
      <c r="AU14" s="275">
        <f>+'04 (raw)'!BC13</f>
        <v>69</v>
      </c>
      <c r="AV14" s="275">
        <f>+'04 (raw)'!BD13</f>
        <v>3</v>
      </c>
      <c r="AW14" s="268">
        <f>+'04 (raw)'!BE13</f>
        <v>31.31</v>
      </c>
      <c r="AX14" s="280">
        <f>'04 (raw)'!BG13</f>
        <v>37.410189528857103</v>
      </c>
      <c r="AY14" s="280">
        <f>'10 (raw)'!BH13*10</f>
        <v>9.0266666666666655</v>
      </c>
      <c r="AZ14" s="265">
        <f>+'04 (raw)'!BI13/'04 (raw)'!G13</f>
        <v>1.0496432767324574E-2</v>
      </c>
      <c r="BA14" s="268">
        <f>1/('04 (raw)'!BJ13/'04 (raw)'!G13)</f>
        <v>2.2656145731944717</v>
      </c>
      <c r="BB14" s="268">
        <f>+'04 (raw)'!BJ13/'04 (raw)'!E13</f>
        <v>165.89751535218753</v>
      </c>
      <c r="BC14" s="281">
        <f>+'04 (raw)'!BK13/'04 (raw)'!BF13</f>
        <v>1.8898707330721878</v>
      </c>
      <c r="BD14" s="265">
        <f>+'04 (raw)'!BL13/'04 (raw)'!BO13</f>
        <v>0.23177133799251873</v>
      </c>
      <c r="BE14" s="268">
        <f>+'04 (raw)'!BM13</f>
        <v>63.2</v>
      </c>
      <c r="BF14" s="265">
        <f>+'04 (raw)'!BN13/'04 (raw)'!BO13</f>
        <v>0.1755798211917344</v>
      </c>
      <c r="BG14" s="279">
        <f>+'04 (raw)'!BP13/('04 (raw)'!G13/1000)</f>
        <v>0.39328217901950874</v>
      </c>
      <c r="BH14" s="267">
        <f>+'04 (raw)'!BQ13</f>
        <v>46.979865771812079</v>
      </c>
      <c r="BI14" s="267">
        <f>+'04 (raw)'!BR13</f>
        <v>3.4037132555460965</v>
      </c>
      <c r="BJ14" s="267">
        <f>+'04 (raw)'!BS13</f>
        <v>409.20514999999989</v>
      </c>
      <c r="BK14" s="264">
        <f>+'04 (raw)'!BT13/('04 (raw)'!E13/1000)</f>
        <v>80.67404880545682</v>
      </c>
      <c r="BL14" s="268">
        <f>+'04 (raw)'!BU13</f>
        <v>123</v>
      </c>
      <c r="BM14" s="281">
        <f>+'04 (raw)'!BV13/('04 (raw)'!D13/1000)</f>
        <v>12.606707556951958</v>
      </c>
      <c r="BN14" s="264">
        <f>'04 (raw)'!BW13/('04 (raw)'!E13/1000)</f>
        <v>19.739099208112105</v>
      </c>
      <c r="BO14" s="264">
        <f>'04 (raw)'!BX13/('04 (raw)'!D13/10000)</f>
        <v>0.4459306988446966</v>
      </c>
      <c r="BP14" s="264">
        <f>+'04 (raw)'!BY13/('04 (raw)'!D13/100000)</f>
        <v>18.929371138507719</v>
      </c>
      <c r="BQ14" s="267">
        <f>+'04 (raw)'!BZ13/('04 (raw)'!G13/1000)</f>
        <v>19.232319518880036</v>
      </c>
      <c r="BR14" s="267">
        <f>+'04 (raw)'!CA13</f>
        <v>1.5126304643775526</v>
      </c>
      <c r="BS14" s="282">
        <f>+'04 (raw)'!CB13</f>
        <v>91.818736310000006</v>
      </c>
      <c r="BT14" s="283">
        <f>+'04 (raw)'!CC13</f>
        <v>0.18074999999999999</v>
      </c>
      <c r="BU14" s="283">
        <f>+'04 (raw)'!CD13</f>
        <v>0.66633333333333333</v>
      </c>
      <c r="BV14" s="284">
        <f>+'04 (raw)'!CE13</f>
        <v>33.520000000000003</v>
      </c>
      <c r="BW14" s="284">
        <f>+'04 (raw)'!CF13</f>
        <v>61.9</v>
      </c>
      <c r="BX14" s="265">
        <f>+'04 (raw)'!CG13</f>
        <v>0.52843639088093142</v>
      </c>
      <c r="BY14" s="278">
        <f>BY11</f>
        <v>56.380030761162885</v>
      </c>
      <c r="BZ14" s="268">
        <f>+'04 (raw)'!CI13</f>
        <v>0.61335579267523133</v>
      </c>
      <c r="CA14" s="280">
        <f>+'04 (raw)'!CJ13</f>
        <v>23.901375459937753</v>
      </c>
      <c r="CB14" s="268">
        <f>+'04 (raw)'!CK13</f>
        <v>16.5</v>
      </c>
      <c r="CC14" s="265">
        <f>+'04 (raw)'!CL13/'04 (raw)'!E13</f>
        <v>0.27158985105335465</v>
      </c>
      <c r="CD14" s="265">
        <f>+'04 (raw)'!CM13</f>
        <v>9.7228363737864143E-2</v>
      </c>
      <c r="CE14" s="265">
        <f>+'04 (raw)'!CN13/'04 (raw)'!G13</f>
        <v>2.4946016864010049E-2</v>
      </c>
      <c r="CF14" s="265">
        <f>('04 (raw)'!CO13+'04 (raw)'!CP13)/'04 (raw)'!CX13</f>
        <v>0.71340211790539831</v>
      </c>
      <c r="CG14" s="268">
        <f>+'04 (raw)'!CQ13/('04 (raw)'!CX13/1000000)</f>
        <v>107.72932593529526</v>
      </c>
      <c r="CH14" s="281">
        <f>+'04 (raw)'!CR13/('04 (raw)'!D13/1000)</f>
        <v>2.1194670425180537</v>
      </c>
      <c r="CI14" s="273">
        <f>('04 (raw)'!CS13-'03 (raw)'!CS13)/'03 (raw)'!CS13</f>
        <v>0.12459922735776965</v>
      </c>
      <c r="CJ14" s="273">
        <f>('04 (raw)'!CT13-'03 (raw)'!CT13)/'03 (raw)'!CT13</f>
        <v>0.11206881986492979</v>
      </c>
      <c r="CK14" s="285">
        <f>+'04 (raw)'!CU13/('04 (raw)'!D13/1000000)</f>
        <v>20.635550753915236</v>
      </c>
      <c r="CL14" s="268">
        <f>+'04 (raw)'!CV13/('04 (raw)'!I13/1000)</f>
        <v>2.5665282668488638</v>
      </c>
      <c r="CM14" s="268">
        <f>+'04 (raw)'!CW13/('04 (raw)'!E13/10000)</f>
        <v>12.097939468732422</v>
      </c>
    </row>
    <row r="15" spans="1:91">
      <c r="A15" s="263" t="s">
        <v>215</v>
      </c>
      <c r="B15" s="264">
        <f>'04 (raw)'!B14</f>
        <v>2183.5893644077905</v>
      </c>
      <c r="C15" s="265">
        <f>'04 (raw)'!C14</f>
        <v>0.25110427643958522</v>
      </c>
      <c r="D15" s="266">
        <f>+'04 (raw)'!J14/('04 (raw)'!D14/100000)</f>
        <v>900.00173194809179</v>
      </c>
      <c r="E15" s="266">
        <f>+'04 (raw)'!K14</f>
        <v>39.646464646464644</v>
      </c>
      <c r="F15" s="267">
        <f>+'04 (raw)'!L14</f>
        <v>3.02</v>
      </c>
      <c r="G15" s="267">
        <f>+'04 (raw)'!M14</f>
        <v>2.5099999999999998</v>
      </c>
      <c r="H15" s="267">
        <f>+'04 (raw)'!N14</f>
        <v>4.07</v>
      </c>
      <c r="I15" s="267">
        <f>+'04 (raw)'!O14</f>
        <v>3.47</v>
      </c>
      <c r="J15" s="267">
        <f>+'04 (raw)'!P14</f>
        <v>0.2253333333333333</v>
      </c>
      <c r="K15" s="268">
        <f>+'04 (raw)'!Q14/('04 (raw)'!E14)*100000</f>
        <v>7.7574200624923328</v>
      </c>
      <c r="L15" s="268">
        <f>+'04 (raw)'!R14/('04 (raw)'!D14/100000)</f>
        <v>11.274642480068165</v>
      </c>
      <c r="M15" s="265">
        <f>+'04 (raw)'!S14/'04 (raw)'!U14</f>
        <v>6.943303586650259E-4</v>
      </c>
      <c r="N15" s="265">
        <f>+'04 (raw)'!T14</f>
        <v>4.7709341880790854E-3</v>
      </c>
      <c r="O15" s="268">
        <f>'04 (raw)'!V14</f>
        <v>5</v>
      </c>
      <c r="P15" s="270">
        <f>+'04 (raw)'!X14/('04 (raw)'!F14/'04 (raw)'!W14)</f>
        <v>41.481304968103302</v>
      </c>
      <c r="Q15" s="268">
        <f>+'04 (raw)'!Y14/('04 (raw)'!I14/10000)</f>
        <v>6.338474540460596</v>
      </c>
      <c r="R15" s="271">
        <f>+'04 (raw)'!Z14</f>
        <v>6312.4551854171023</v>
      </c>
      <c r="S15" s="271">
        <f>+'04 (raw)'!AA14</f>
        <v>0.75734276102682618</v>
      </c>
      <c r="T15" s="271">
        <f>+'04 (raw)'!AB14</f>
        <v>2433.6999999999998</v>
      </c>
      <c r="U15" s="271">
        <f>+'04 (raw)'!AD14</f>
        <v>1</v>
      </c>
      <c r="V15" s="271">
        <f>'04 (raw)'!AE14</f>
        <v>4</v>
      </c>
      <c r="W15" s="272">
        <f>+'04 (raw)'!AF14/'04 (raw)'!AC14</f>
        <v>0.67945205479452053</v>
      </c>
      <c r="X15" s="267">
        <f>+'04 (raw)'!AG14</f>
        <v>81.66697798077756</v>
      </c>
      <c r="Y15" s="267">
        <f>+'04 (raw)'!AH14</f>
        <v>18.3704</v>
      </c>
      <c r="Z15" s="265">
        <f>+'04 (raw)'!AI14</f>
        <v>0.20232955933860064</v>
      </c>
      <c r="AA15" s="273">
        <f>'04 (raw)'!AJ14/'04 (raw)'!AK14</f>
        <v>3.4163366896707772</v>
      </c>
      <c r="AB15" s="267">
        <f>'04 (raw)'!AL14</f>
        <v>1.9275563468935812</v>
      </c>
      <c r="AC15" s="274">
        <f>+'04 (raw)'!AM14/('04 (raw)'!D14/100000)</f>
        <v>3.8714133817101528</v>
      </c>
      <c r="AD15" s="265">
        <f>+'04 (raw)'!AN14/'04 (raw)'!E14</f>
        <v>0.32529929209031799</v>
      </c>
      <c r="AE15" s="275">
        <f>+'04 (raw)'!AO14</f>
        <v>0.56700354900596817</v>
      </c>
      <c r="AF15" s="276">
        <f>+'04 (raw)'!AP14</f>
        <v>4.7</v>
      </c>
      <c r="AG15" s="266">
        <f>+'04 (raw)'!AQ14</f>
        <v>77.3</v>
      </c>
      <c r="AH15" s="266">
        <f>+'04 (raw)'!AR14</f>
        <v>55.7</v>
      </c>
      <c r="AI15" s="266">
        <f>+'04 (raw)'!AS14</f>
        <v>1.0361494310744134E-2</v>
      </c>
      <c r="AJ15" s="266">
        <f>+'04 (raw)'!AT14</f>
        <v>500.5</v>
      </c>
      <c r="AK15" s="265">
        <f>+'04 (raw)'!AU14/'04 (raw)'!E14</f>
        <v>5.9885478831263488E-2</v>
      </c>
      <c r="AL15" s="278">
        <f>+'04 (raw)'!AV14</f>
        <v>24.354852359926802</v>
      </c>
      <c r="AM15" s="279">
        <f>+'04 (raw)'!AW14/'04 (raw)'!G14</f>
        <v>2.4233035427759193E-2</v>
      </c>
      <c r="AN15" s="273">
        <f>'04 (raw)'!AX14</f>
        <v>60.196726600070924</v>
      </c>
      <c r="AO15" s="279">
        <f>+'04 (raw)'!AY14</f>
        <v>4.3325588171414152E-2</v>
      </c>
      <c r="AP15" s="268">
        <f>+'04 (raw)'!AZ14</f>
        <v>82.7</v>
      </c>
      <c r="AQ15" s="268">
        <f>('04 (raw)'!H14*1000)/'04 (raw)'!D14</f>
        <v>67672.429037314389</v>
      </c>
      <c r="AR15" s="268">
        <f>'04 (raw)'!E14/'04 (raw)'!D14</f>
        <v>0.37648340505070021</v>
      </c>
      <c r="AS15" s="275">
        <f>+'04 (raw)'!BA14</f>
        <v>6.88</v>
      </c>
      <c r="AT15" s="268">
        <v>0</v>
      </c>
      <c r="AU15" s="275">
        <f>+'04 (raw)'!BC14</f>
        <v>50.4</v>
      </c>
      <c r="AV15" s="275">
        <f>+'04 (raw)'!BD14</f>
        <v>14.6</v>
      </c>
      <c r="AW15" s="268">
        <f>+'04 (raw)'!BE14</f>
        <v>20.67</v>
      </c>
      <c r="AX15" s="280">
        <f>'04 (raw)'!BG14</f>
        <v>6.3021287747898853</v>
      </c>
      <c r="AY15" s="280">
        <f>'10 (raw)'!BH14*10</f>
        <v>7.196666666666669</v>
      </c>
      <c r="AZ15" s="265">
        <f>+'04 (raw)'!BI14/'04 (raw)'!G14</f>
        <v>1.2227327620073508E-2</v>
      </c>
      <c r="BA15" s="268">
        <f>1/('04 (raw)'!BJ14/'04 (raw)'!G14)</f>
        <v>2.8882167163589583</v>
      </c>
      <c r="BB15" s="268">
        <f>+'04 (raw)'!BJ14/'04 (raw)'!E14</f>
        <v>66.815891165200568</v>
      </c>
      <c r="BC15" s="281">
        <f>+'04 (raw)'!BK14/'04 (raw)'!BF14</f>
        <v>5.6888096481152761</v>
      </c>
      <c r="BD15" s="265">
        <f>+'04 (raw)'!BL14/'04 (raw)'!BO14</f>
        <v>0.14040942090408082</v>
      </c>
      <c r="BE15" s="268">
        <f>+'04 (raw)'!BM14</f>
        <v>15.2</v>
      </c>
      <c r="BF15" s="265">
        <f>+'04 (raw)'!BN14/'04 (raw)'!BO14</f>
        <v>7.2453164639786335E-2</v>
      </c>
      <c r="BG15" s="279">
        <f>+'04 (raw)'!BP14/('04 (raw)'!G14/1000)</f>
        <v>9.075931883732713E-2</v>
      </c>
      <c r="BH15" s="267">
        <f>+'04 (raw)'!BQ14</f>
        <v>9.0720699976974455</v>
      </c>
      <c r="BI15" s="267">
        <f>+'04 (raw)'!BR14</f>
        <v>5.6347178166462824</v>
      </c>
      <c r="BJ15" s="267">
        <f>+'04 (raw)'!BS14</f>
        <v>0.24185900000000002</v>
      </c>
      <c r="BK15" s="264">
        <f>+'04 (raw)'!BT14/('04 (raw)'!E14/1000)</f>
        <v>27.196071498156261</v>
      </c>
      <c r="BL15" s="268">
        <f>+'04 (raw)'!BU14</f>
        <v>9</v>
      </c>
      <c r="BM15" s="281">
        <f>+'04 (raw)'!BV14/('04 (raw)'!D14/1000)</f>
        <v>8.4919792125477258</v>
      </c>
      <c r="BN15" s="264">
        <f>'04 (raw)'!BW14/('04 (raw)'!E14/1000)</f>
        <v>25.684276611558918</v>
      </c>
      <c r="BO15" s="264">
        <f>'04 (raw)'!BX14/('04 (raw)'!D14/10000)</f>
        <v>1.9209038417904369</v>
      </c>
      <c r="BP15" s="264">
        <f>+'04 (raw)'!BY14/('04 (raw)'!D14/100000)</f>
        <v>5.7052407730465413</v>
      </c>
      <c r="BQ15" s="267">
        <f>+'04 (raw)'!BZ14/('04 (raw)'!G14/1000)</f>
        <v>3.5676184751135938</v>
      </c>
      <c r="BR15" s="267">
        <f>+'04 (raw)'!CA14</f>
        <v>8.1058954177373202E-2</v>
      </c>
      <c r="BS15" s="282">
        <f>+'04 (raw)'!CB14</f>
        <v>69.077232140000007</v>
      </c>
      <c r="BT15" s="283">
        <f>+'04 (raw)'!CC14</f>
        <v>0.43074999999999997</v>
      </c>
      <c r="BU15" s="283">
        <f>+'04 (raw)'!CD14</f>
        <v>0.75833333333333341</v>
      </c>
      <c r="BV15" s="284">
        <f>+'04 (raw)'!CE14</f>
        <v>2.2200000000000002</v>
      </c>
      <c r="BW15" s="284">
        <f>+'04 (raw)'!CF14</f>
        <v>76.19</v>
      </c>
      <c r="BX15" s="265">
        <f>+'04 (raw)'!CG14</f>
        <v>0.87617220585227085</v>
      </c>
      <c r="BY15" s="278">
        <f>+'04 (raw)'!CH14/('04 (raw)'!G14/1000)</f>
        <v>319.05301197744103</v>
      </c>
      <c r="BZ15" s="268">
        <f>+'04 (raw)'!CI14</f>
        <v>0.18095659357970251</v>
      </c>
      <c r="CA15" s="280">
        <f>+'04 (raw)'!CJ14</f>
        <v>0</v>
      </c>
      <c r="CB15" s="268">
        <f>+'04 (raw)'!CK14</f>
        <v>11.85</v>
      </c>
      <c r="CC15" s="265">
        <f>+'04 (raw)'!CL14/'04 (raw)'!E14</f>
        <v>0.22617570015226193</v>
      </c>
      <c r="CD15" s="265">
        <f>+'04 (raw)'!CM14</f>
        <v>2.5391527500911646E-4</v>
      </c>
      <c r="CE15" s="265">
        <f>+'04 (raw)'!CN14/'04 (raw)'!G14</f>
        <v>1.3875535431185736E-2</v>
      </c>
      <c r="CF15" s="265">
        <f>('04 (raw)'!CO14+'04 (raw)'!CP14)/'04 (raw)'!CX14</f>
        <v>0.17614491628871393</v>
      </c>
      <c r="CG15" s="268">
        <f>+'04 (raw)'!CQ14/('04 (raw)'!CX14/1000000)</f>
        <v>8.4420478789131952</v>
      </c>
      <c r="CH15" s="281">
        <f>+'04 (raw)'!CR14/('04 (raw)'!D14/1000)</f>
        <v>0.30563789855606466</v>
      </c>
      <c r="CI15" s="273">
        <f>('04 (raw)'!CS14-'03 (raw)'!CS14)/'03 (raw)'!CS14</f>
        <v>0.15974576070149218</v>
      </c>
      <c r="CJ15" s="273">
        <f>('04 (raw)'!CT14-'03 (raw)'!CT14)/'03 (raw)'!CT14</f>
        <v>0.1362808480181521</v>
      </c>
      <c r="CK15" s="285">
        <f>+'04 (raw)'!CU14/('04 (raw)'!D14/1000000)</f>
        <v>0.67919533012458821</v>
      </c>
      <c r="CL15" s="268">
        <f>+'04 (raw)'!CV14/('04 (raw)'!I14/1000)</f>
        <v>0.63384745404605958</v>
      </c>
      <c r="CM15" s="268">
        <f>+'04 (raw)'!CW14/('04 (raw)'!E14/10000)</f>
        <v>0.64945842383656738</v>
      </c>
    </row>
    <row r="16" spans="1:91">
      <c r="A16" s="263" t="s">
        <v>216</v>
      </c>
      <c r="B16" s="264">
        <f>'04 (raw)'!B15</f>
        <v>6178.6104562482196</v>
      </c>
      <c r="C16" s="265">
        <f>'04 (raw)'!C15</f>
        <v>0.15419361170245519</v>
      </c>
      <c r="D16" s="266">
        <f>+'04 (raw)'!J15/('04 (raw)'!D15/100000)</f>
        <v>1374.8787046934813</v>
      </c>
      <c r="E16" s="266">
        <f>+'04 (raw)'!K15</f>
        <v>39.199395770392748</v>
      </c>
      <c r="F16" s="267">
        <f>+'04 (raw)'!L15</f>
        <v>2.93</v>
      </c>
      <c r="G16" s="267">
        <f>+'04 (raw)'!M15</f>
        <v>2.54</v>
      </c>
      <c r="H16" s="267">
        <f>+'04 (raw)'!N15</f>
        <v>3.21</v>
      </c>
      <c r="I16" s="267">
        <f>+'04 (raw)'!O15</f>
        <v>3.36</v>
      </c>
      <c r="J16" s="267">
        <f>+'04 (raw)'!P15</f>
        <v>0.39733333333333337</v>
      </c>
      <c r="K16" s="268">
        <f>+'04 (raw)'!Q15/('04 (raw)'!E15)*100000</f>
        <v>12.438982819382796</v>
      </c>
      <c r="L16" s="268">
        <f>+'04 (raw)'!R15/('04 (raw)'!D15/100000)</f>
        <v>3.6357780277403702</v>
      </c>
      <c r="M16" s="265">
        <f>+'04 (raw)'!S15/'04 (raw)'!U15</f>
        <v>1.0125723698553813E-2</v>
      </c>
      <c r="N16" s="265">
        <f>+'04 (raw)'!T15</f>
        <v>0.20437977694497764</v>
      </c>
      <c r="O16" s="268">
        <f>'04 (raw)'!V15</f>
        <v>6</v>
      </c>
      <c r="P16" s="270">
        <f>+'04 (raw)'!X15/('04 (raw)'!F15/'04 (raw)'!W15)</f>
        <v>0</v>
      </c>
      <c r="Q16" s="268">
        <f>+'04 (raw)'!Y15/('04 (raw)'!I15/10000)</f>
        <v>0.92871452642192831</v>
      </c>
      <c r="R16" s="271">
        <f>+'04 (raw)'!Z15</f>
        <v>5709.0417107492976</v>
      </c>
      <c r="S16" s="271">
        <f>+'04 (raw)'!AA15</f>
        <v>1.4990440026325893</v>
      </c>
      <c r="T16" s="271">
        <f>+'04 (raw)'!AB15</f>
        <v>2879</v>
      </c>
      <c r="U16" s="271">
        <f>+'04 (raw)'!AD15</f>
        <v>1</v>
      </c>
      <c r="V16" s="271">
        <f>'04 (raw)'!AE15</f>
        <v>1</v>
      </c>
      <c r="W16" s="272">
        <f>+'04 (raw)'!AF15/'04 (raw)'!AC15</f>
        <v>0.68235899414753354</v>
      </c>
      <c r="X16" s="267">
        <f>+'04 (raw)'!AG15</f>
        <v>83.085435947568357</v>
      </c>
      <c r="Y16" s="267">
        <f>+'04 (raw)'!AH15</f>
        <v>18.6587</v>
      </c>
      <c r="Z16" s="265">
        <f>+'04 (raw)'!AI15</f>
        <v>0.23436910980666703</v>
      </c>
      <c r="AA16" s="273">
        <f>'04 (raw)'!AJ15/'04 (raw)'!AK15</f>
        <v>2.8498624979975435</v>
      </c>
      <c r="AB16" s="267">
        <f>'04 (raw)'!AL15</f>
        <v>1.1519459423484744</v>
      </c>
      <c r="AC16" s="274">
        <f>+'04 (raw)'!AM15/('04 (raw)'!D15/100000)</f>
        <v>10.722464014013973</v>
      </c>
      <c r="AD16" s="265">
        <f>+'04 (raw)'!AN15/'04 (raw)'!E15</f>
        <v>0.35227569867384562</v>
      </c>
      <c r="AE16" s="275">
        <f>+'04 (raw)'!AO15</f>
        <v>0.55242018950193972</v>
      </c>
      <c r="AF16" s="276">
        <f>+'04 (raw)'!AP15</f>
        <v>10.199999999999999</v>
      </c>
      <c r="AG16" s="266">
        <f>+'04 (raw)'!AQ15</f>
        <v>78.099999999999994</v>
      </c>
      <c r="AH16" s="266">
        <f>+'04 (raw)'!AR15</f>
        <v>54.6</v>
      </c>
      <c r="AI16" s="266">
        <f>+'04 (raw)'!AS15</f>
        <v>1.4147618568120027E-2</v>
      </c>
      <c r="AJ16" s="266">
        <f>+'04 (raw)'!AT15</f>
        <v>507.89</v>
      </c>
      <c r="AK16" s="265">
        <f>+'04 (raw)'!AU15/'04 (raw)'!E15</f>
        <v>0.49610898031041351</v>
      </c>
      <c r="AL16" s="278">
        <f>+'04 (raw)'!AV15</f>
        <v>1.9163440440315938</v>
      </c>
      <c r="AM16" s="279">
        <f>+'04 (raw)'!AW15/'04 (raw)'!G15</f>
        <v>4.8016558529000112E-3</v>
      </c>
      <c r="AN16" s="273">
        <f>'04 (raw)'!AX15</f>
        <v>62.215833921682261</v>
      </c>
      <c r="AO16" s="279">
        <f>+'04 (raw)'!AY15</f>
        <v>3.5237543375431203E-2</v>
      </c>
      <c r="AP16" s="268">
        <f>+'04 (raw)'!AZ15</f>
        <v>17.2</v>
      </c>
      <c r="AQ16" s="268">
        <f>('04 (raw)'!H15*1000)/'04 (raw)'!D15</f>
        <v>61268.187030437621</v>
      </c>
      <c r="AR16" s="268">
        <f>'04 (raw)'!E15/'04 (raw)'!D15</f>
        <v>0.38806733543071853</v>
      </c>
      <c r="AS16" s="275">
        <f>+'04 (raw)'!BA15</f>
        <v>9.76</v>
      </c>
      <c r="AT16" s="268">
        <v>0</v>
      </c>
      <c r="AU16" s="275">
        <f>+'04 (raw)'!BC15</f>
        <v>63.9</v>
      </c>
      <c r="AV16" s="275">
        <f>+'04 (raw)'!BD15</f>
        <v>12</v>
      </c>
      <c r="AW16" s="268">
        <f>+'04 (raw)'!BE15</f>
        <v>22.05</v>
      </c>
      <c r="AX16" s="280">
        <f>'04 (raw)'!BG15</f>
        <v>10.939734004276124</v>
      </c>
      <c r="AY16" s="280">
        <f>'10 (raw)'!BH15*10</f>
        <v>6.3033333333333319</v>
      </c>
      <c r="AZ16" s="265">
        <f>+'04 (raw)'!BI15/'04 (raw)'!G15</f>
        <v>1.705199566985861E-2</v>
      </c>
      <c r="BA16" s="268">
        <f>1/('04 (raw)'!BJ15/'04 (raw)'!G15)</f>
        <v>2.5787508272188977</v>
      </c>
      <c r="BB16" s="268">
        <f>+'04 (raw)'!BJ15/'04 (raw)'!E15</f>
        <v>65.678147406710281</v>
      </c>
      <c r="BC16" s="281">
        <f>+'04 (raw)'!BK15/'04 (raw)'!BF15</f>
        <v>3.3296846247252243</v>
      </c>
      <c r="BD16" s="265">
        <f>+'04 (raw)'!BL15/'04 (raw)'!BO15</f>
        <v>0.12719679302513451</v>
      </c>
      <c r="BE16" s="268">
        <f>+'04 (raw)'!BM15</f>
        <v>29</v>
      </c>
      <c r="BF16" s="265">
        <f>+'04 (raw)'!BN15/'04 (raw)'!BO15</f>
        <v>4.0980764247717467E-2</v>
      </c>
      <c r="BG16" s="279">
        <f>+'04 (raw)'!BP15/('04 (raw)'!G15/1000)</f>
        <v>0.14206941536466705</v>
      </c>
      <c r="BH16" s="267">
        <f>+'04 (raw)'!BQ15</f>
        <v>10.729881472239551</v>
      </c>
      <c r="BI16" s="267">
        <f>+'04 (raw)'!BR15</f>
        <v>2.4786190937041952</v>
      </c>
      <c r="BJ16" s="267">
        <f>+'04 (raw)'!BS15</f>
        <v>1.5680079999999998</v>
      </c>
      <c r="BK16" s="264">
        <f>+'04 (raw)'!BT15/('04 (raw)'!E15/1000)</f>
        <v>13.857556179210277</v>
      </c>
      <c r="BL16" s="268">
        <f>+'04 (raw)'!BU15</f>
        <v>21</v>
      </c>
      <c r="BM16" s="281">
        <f>+'04 (raw)'!BV15/('04 (raw)'!D15/1000)</f>
        <v>3.3091742388077607</v>
      </c>
      <c r="BN16" s="264">
        <f>'04 (raw)'!BW15/('04 (raw)'!E15/1000)</f>
        <v>14.717169289792306</v>
      </c>
      <c r="BO16" s="264">
        <f>'04 (raw)'!BX15/('04 (raw)'!D15/10000)</f>
        <v>0.67031294630113591</v>
      </c>
      <c r="BP16" s="264">
        <f>+'04 (raw)'!BY15/('04 (raw)'!D15/100000)</f>
        <v>6.8401925606640868</v>
      </c>
      <c r="BQ16" s="267">
        <f>+'04 (raw)'!BZ15/('04 (raw)'!G15/1000)</f>
        <v>4.0002849932065319</v>
      </c>
      <c r="BR16" s="267">
        <f>+'04 (raw)'!CA15</f>
        <v>0.32657326671238696</v>
      </c>
      <c r="BS16" s="282">
        <f>+'04 (raw)'!CB15</f>
        <v>79.663853570000001</v>
      </c>
      <c r="BT16" s="283">
        <f>+'04 (raw)'!CC15</f>
        <v>2.5749999999999999E-2</v>
      </c>
      <c r="BU16" s="283">
        <f>+'04 (raw)'!CD15</f>
        <v>0.20633333333333334</v>
      </c>
      <c r="BV16" s="284">
        <f>+'04 (raw)'!CE15</f>
        <v>33.590000000000003</v>
      </c>
      <c r="BW16" s="284">
        <f>+'04 (raw)'!CF15</f>
        <v>40.479999999999997</v>
      </c>
      <c r="BX16" s="265">
        <f>+'04 (raw)'!CG15</f>
        <v>0.93133123719202504</v>
      </c>
      <c r="BY16" s="278">
        <f>BY11</f>
        <v>56.380030761162885</v>
      </c>
      <c r="BZ16" s="268">
        <f>+'04 (raw)'!CI15</f>
        <v>2.0684336806193904</v>
      </c>
      <c r="CA16" s="280">
        <f>+'04 (raw)'!CJ15</f>
        <v>0</v>
      </c>
      <c r="CB16" s="268">
        <f>+'04 (raw)'!CK15</f>
        <v>7.0500000000000007</v>
      </c>
      <c r="CC16" s="265">
        <f>+'04 (raw)'!CL15/'04 (raw)'!E15</f>
        <v>0.29424387393329104</v>
      </c>
      <c r="CD16" s="265">
        <f>+'04 (raw)'!CM15</f>
        <v>4.9654337073198329E-3</v>
      </c>
      <c r="CE16" s="265">
        <f>+'04 (raw)'!CN15/'04 (raw)'!G15</f>
        <v>2.0991635873487575E-2</v>
      </c>
      <c r="CF16" s="265">
        <f>('04 (raw)'!CO15+'04 (raw)'!CP15)/'04 (raw)'!CX15</f>
        <v>0.19890400624591367</v>
      </c>
      <c r="CG16" s="268">
        <f>+'04 (raw)'!CQ15/('04 (raw)'!CX15/1000000)</f>
        <v>2.5735236765543292</v>
      </c>
      <c r="CH16" s="281">
        <f>+'04 (raw)'!CR15/('04 (raw)'!D15/1000)</f>
        <v>0.23766074452517563</v>
      </c>
      <c r="CI16" s="273">
        <f>('04 (raw)'!CS15-'03 (raw)'!CS15)/'03 (raw)'!CS15</f>
        <v>9.8293850835708116E-2</v>
      </c>
      <c r="CJ16" s="273">
        <f>('04 (raw)'!CT15-'03 (raw)'!CT15)/'03 (raw)'!CT15</f>
        <v>0.10920361449201714</v>
      </c>
      <c r="CK16" s="285">
        <f>+'04 (raw)'!CU15/('04 (raw)'!D15/1000000)</f>
        <v>4.5190461361744712</v>
      </c>
      <c r="CL16" s="268">
        <f>+'04 (raw)'!CV15/('04 (raw)'!I15/1000)</f>
        <v>0.61693179255170949</v>
      </c>
      <c r="CM16" s="268">
        <f>+'04 (raw)'!CW15/('04 (raw)'!E15/10000)</f>
        <v>1.6408870953228365</v>
      </c>
    </row>
    <row r="17" spans="1:91">
      <c r="A17" s="263" t="s">
        <v>217</v>
      </c>
      <c r="B17" s="264">
        <f>'04 (raw)'!B16</f>
        <v>2345.3458496322942</v>
      </c>
      <c r="C17" s="265">
        <f>'04 (raw)'!C16</f>
        <v>0.19104433158454684</v>
      </c>
      <c r="D17" s="266">
        <f>+'04 (raw)'!J16/('04 (raw)'!D16/100000)</f>
        <v>662.39221475319482</v>
      </c>
      <c r="E17" s="266">
        <f>+'04 (raw)'!K16</f>
        <v>55.584035151958986</v>
      </c>
      <c r="F17" s="267">
        <f>+'04 (raw)'!L16</f>
        <v>3.23</v>
      </c>
      <c r="G17" s="267">
        <f>+'04 (raw)'!M16</f>
        <v>2.6</v>
      </c>
      <c r="H17" s="267">
        <f>+'04 (raw)'!N16</f>
        <v>3.57</v>
      </c>
      <c r="I17" s="267">
        <f>+'04 (raw)'!O16</f>
        <v>2.89</v>
      </c>
      <c r="J17" s="267">
        <f>+'04 (raw)'!P16</f>
        <v>0.40799999999999997</v>
      </c>
      <c r="K17" s="268">
        <f>+'04 (raw)'!Q16/('04 (raw)'!E16)*100000</f>
        <v>2.917325428461913</v>
      </c>
      <c r="L17" s="268">
        <f>+'04 (raw)'!R16/('04 (raw)'!D16/100000)</f>
        <v>18.721845955004213</v>
      </c>
      <c r="M17" s="265">
        <f>+'04 (raw)'!S16/'04 (raw)'!U16</f>
        <v>1.7507340948003647E-3</v>
      </c>
      <c r="N17" s="265">
        <f>+'04 (raw)'!T16</f>
        <v>0.3279523315260533</v>
      </c>
      <c r="O17" s="268">
        <f>'04 (raw)'!V16</f>
        <v>4</v>
      </c>
      <c r="P17" s="270">
        <f>+'04 (raw)'!X16/('04 (raw)'!F16/'04 (raw)'!W16)</f>
        <v>1.635225879468075</v>
      </c>
      <c r="Q17" s="268">
        <f>+'04 (raw)'!Y16/('04 (raw)'!I16/10000)</f>
        <v>0.944772782145894</v>
      </c>
      <c r="R17" s="271">
        <f>+'04 (raw)'!Z16</f>
        <v>114257.13631279727</v>
      </c>
      <c r="S17" s="271">
        <f>+'04 (raw)'!AA16</f>
        <v>0.26257337236001838</v>
      </c>
      <c r="T17" s="271">
        <f>+'04 (raw)'!AB16</f>
        <v>1662.5</v>
      </c>
      <c r="U17" s="271">
        <f>+'04 (raw)'!AD16</f>
        <v>0</v>
      </c>
      <c r="V17" s="271">
        <f>'04 (raw)'!AE16</f>
        <v>7</v>
      </c>
      <c r="W17" s="272">
        <f>+'04 (raw)'!AF16/'04 (raw)'!AC16</f>
        <v>0.36807623585467542</v>
      </c>
      <c r="X17" s="267">
        <f>+'04 (raw)'!AG16</f>
        <v>58.993938893934562</v>
      </c>
      <c r="Y17" s="267">
        <f>+'04 (raw)'!AH16</f>
        <v>25.17</v>
      </c>
      <c r="Z17" s="265">
        <f>+'04 (raw)'!AI16</f>
        <v>0.27774177288111185</v>
      </c>
      <c r="AA17" s="273">
        <f>'04 (raw)'!AJ16/'04 (raw)'!AK16</f>
        <v>3.7662009075772911</v>
      </c>
      <c r="AB17" s="267">
        <f>'04 (raw)'!AL16</f>
        <v>1.3152809544023265</v>
      </c>
      <c r="AC17" s="274">
        <f>+'04 (raw)'!AM16/('04 (raw)'!D16/100000)</f>
        <v>8.6481623446973774</v>
      </c>
      <c r="AD17" s="265">
        <f>+'04 (raw)'!AN16/'04 (raw)'!E16</f>
        <v>0.32054356255677641</v>
      </c>
      <c r="AE17" s="275">
        <f>+'04 (raw)'!AO16</f>
        <v>0.57473067670745737</v>
      </c>
      <c r="AF17" s="276">
        <f>+'04 (raw)'!AP16</f>
        <v>18.8</v>
      </c>
      <c r="AG17" s="266">
        <f>+'04 (raw)'!AQ16</f>
        <v>65.099999999999994</v>
      </c>
      <c r="AH17" s="266">
        <f>+'04 (raw)'!AR16</f>
        <v>65.7</v>
      </c>
      <c r="AI17" s="266">
        <f>+'04 (raw)'!AS16</f>
        <v>6.8573154767898499E-3</v>
      </c>
      <c r="AJ17" s="266">
        <f>+'04 (raw)'!AT16</f>
        <v>467.73</v>
      </c>
      <c r="AK17" s="265">
        <f>+'04 (raw)'!AU16/'04 (raw)'!E16</f>
        <v>1.0751964940231295E-2</v>
      </c>
      <c r="AL17" s="278">
        <f>+'04 (raw)'!AV16</f>
        <v>2.3154414546367592</v>
      </c>
      <c r="AM17" s="279">
        <f>+'04 (raw)'!AW16/'04 (raw)'!G16</f>
        <v>1.8744842928448559E-2</v>
      </c>
      <c r="AN17" s="273">
        <f>'04 (raw)'!AX16</f>
        <v>69.363419833323775</v>
      </c>
      <c r="AO17" s="279">
        <f>+'04 (raw)'!AY16</f>
        <v>1.4125412290548903E-2</v>
      </c>
      <c r="AP17" s="268">
        <f>+'04 (raw)'!AZ16</f>
        <v>46.8</v>
      </c>
      <c r="AQ17" s="268">
        <f>('04 (raw)'!H16*1000)/'04 (raw)'!D16</f>
        <v>38448.983379265635</v>
      </c>
      <c r="AR17" s="268">
        <f>'04 (raw)'!E16/'04 (raw)'!D16</f>
        <v>0.39091182675798453</v>
      </c>
      <c r="AS17" s="275">
        <f>+'04 (raw)'!BA16</f>
        <v>8.42</v>
      </c>
      <c r="AT17" s="268">
        <v>0</v>
      </c>
      <c r="AU17" s="275">
        <f>AVERAGE(AU6:AU16,AU18:AU37)</f>
        <v>56.480645161290333</v>
      </c>
      <c r="AV17" s="275">
        <f>+'04 (raw)'!BD16</f>
        <v>25</v>
      </c>
      <c r="AW17" s="268">
        <f>+'04 (raw)'!BE16</f>
        <v>21.01</v>
      </c>
      <c r="AX17" s="280">
        <f>'04 (raw)'!BG16</f>
        <v>8.0044657593595421</v>
      </c>
      <c r="AY17" s="280">
        <f>'10 (raw)'!BH16*10</f>
        <v>5.7866666666666671</v>
      </c>
      <c r="AZ17" s="265">
        <f>+'04 (raw)'!BI16/'04 (raw)'!G16</f>
        <v>9.9616530986565959E-3</v>
      </c>
      <c r="BA17" s="268">
        <f>1/('04 (raw)'!BJ16/'04 (raw)'!G16)</f>
        <v>1.5756643215484434</v>
      </c>
      <c r="BB17" s="268">
        <f>+'04 (raw)'!BJ16/'04 (raw)'!E16</f>
        <v>66.328985167831306</v>
      </c>
      <c r="BC17" s="281">
        <f>+'04 (raw)'!BK16/'04 (raw)'!BF16</f>
        <v>2.2953880320559152</v>
      </c>
      <c r="BD17" s="265">
        <f>+'04 (raw)'!BL16/'04 (raw)'!BO16</f>
        <v>6.1638793865180903E-2</v>
      </c>
      <c r="BE17" s="268">
        <f>+'04 (raw)'!BM16</f>
        <v>21.2</v>
      </c>
      <c r="BF17" s="265">
        <f>+'04 (raw)'!BN16/'04 (raw)'!BO16</f>
        <v>3.3224615393693181E-2</v>
      </c>
      <c r="BG17" s="279">
        <f>+'04 (raw)'!BP16/('04 (raw)'!G16/1000)</f>
        <v>0.1140120589451242</v>
      </c>
      <c r="BH17" s="267">
        <f>+'04 (raw)'!BQ16</f>
        <v>6.8034276811217858</v>
      </c>
      <c r="BI17" s="267">
        <f>+'04 (raw)'!BR16</f>
        <v>1.9857567086985168</v>
      </c>
      <c r="BJ17" s="267">
        <f>+'04 (raw)'!BS16</f>
        <v>493.74055648000001</v>
      </c>
      <c r="BK17" s="264">
        <f>+'04 (raw)'!BT16/('04 (raw)'!E16/1000)</f>
        <v>30.964978318599488</v>
      </c>
      <c r="BL17" s="268">
        <f>+'04 (raw)'!BU16</f>
        <v>37</v>
      </c>
      <c r="BM17" s="281">
        <f>+'04 (raw)'!BV16/('04 (raw)'!D16/1000)</f>
        <v>14.710112331075731</v>
      </c>
      <c r="BN17" s="264">
        <f>'04 (raw)'!BW16/('04 (raw)'!E16/1000)</f>
        <v>12.323268830727864</v>
      </c>
      <c r="BO17" s="264">
        <f>'04 (raw)'!BX16/('04 (raw)'!D16/10000)</f>
        <v>1.2294329920792155</v>
      </c>
      <c r="BP17" s="264">
        <f>+'04 (raw)'!BY16/('04 (raw)'!D16/100000)</f>
        <v>4.8150940527252803</v>
      </c>
      <c r="BQ17" s="267">
        <f>+'04 (raw)'!BZ16/('04 (raw)'!G16/1000)</f>
        <v>3.2266484805442803</v>
      </c>
      <c r="BR17" s="267">
        <f>+'04 (raw)'!CA16</f>
        <v>0.31437643434248169</v>
      </c>
      <c r="BS17" s="282">
        <f>+'04 (raw)'!CB16</f>
        <v>66.490773809999993</v>
      </c>
      <c r="BT17" s="283">
        <f>+'04 (raw)'!CC16</f>
        <v>0.47400000000000003</v>
      </c>
      <c r="BU17" s="283">
        <f>+'04 (raw)'!CD16</f>
        <v>0.59733333333333327</v>
      </c>
      <c r="BV17" s="284">
        <f>+'04 (raw)'!CE16</f>
        <v>2.2200000000000002</v>
      </c>
      <c r="BW17" s="284">
        <f>+'04 (raw)'!CF16</f>
        <v>71.430000000000007</v>
      </c>
      <c r="BX17" s="265">
        <f>+'04 (raw)'!CG16</f>
        <v>0.90238229709116946</v>
      </c>
      <c r="BY17" s="278">
        <f>+'04 (raw)'!CH16/('04 (raw)'!G16/1000)</f>
        <v>0</v>
      </c>
      <c r="BZ17" s="268">
        <f>+'04 (raw)'!CI16</f>
        <v>0.12572203431765339</v>
      </c>
      <c r="CA17" s="280">
        <f>+'04 (raw)'!CJ16</f>
        <v>8.2715560753689967</v>
      </c>
      <c r="CB17" s="268">
        <f>+'04 (raw)'!CK16</f>
        <v>11.55</v>
      </c>
      <c r="CC17" s="265">
        <f>+'04 (raw)'!CL16/'04 (raw)'!E16</f>
        <v>0.30681592567951399</v>
      </c>
      <c r="CD17" s="265">
        <f>+'04 (raw)'!CM16</f>
        <v>0</v>
      </c>
      <c r="CE17" s="265">
        <f>+'04 (raw)'!CN16/'04 (raw)'!G16</f>
        <v>8.3397250074303514E-2</v>
      </c>
      <c r="CF17" s="265">
        <f>('04 (raw)'!CO16+'04 (raw)'!CP16)/'04 (raw)'!CX16</f>
        <v>5.0568406017475788E-3</v>
      </c>
      <c r="CG17" s="268">
        <f>+'04 (raw)'!CQ16/('04 (raw)'!CX16/1000000)</f>
        <v>2.1797230640047198</v>
      </c>
      <c r="CH17" s="281">
        <f>+'04 (raw)'!CR16/('04 (raw)'!D16/1000)</f>
        <v>0.14920455913378994</v>
      </c>
      <c r="CI17" s="273">
        <f>('04 (raw)'!CS16-'03 (raw)'!CS16)/'03 (raw)'!CS16</f>
        <v>0.10508636227212777</v>
      </c>
      <c r="CJ17" s="273">
        <f>('04 (raw)'!CT16-'03 (raw)'!CT16)/'03 (raw)'!CT16</f>
        <v>0.12597780291068941</v>
      </c>
      <c r="CK17" s="285">
        <f>+'04 (raw)'!CU16/('04 (raw)'!D16/1000000)</f>
        <v>0</v>
      </c>
      <c r="CL17" s="268">
        <f>+'04 (raw)'!CV16/('04 (raw)'!I16/1000)</f>
        <v>0.2939293100009448</v>
      </c>
      <c r="CM17" s="268">
        <f>+'04 (raw)'!CW16/('04 (raw)'!E16/10000)</f>
        <v>0.13776258967736812</v>
      </c>
    </row>
    <row r="18" spans="1:91">
      <c r="A18" s="263" t="s">
        <v>148</v>
      </c>
      <c r="B18" s="264">
        <f>'04 (raw)'!B17</f>
        <v>2127.0610421098995</v>
      </c>
      <c r="C18" s="265">
        <f>'04 (raw)'!C17</f>
        <v>0.19326913317235125</v>
      </c>
      <c r="D18" s="266">
        <f>+'04 (raw)'!J17/('04 (raw)'!D17/100000)</f>
        <v>1191.9650625004028</v>
      </c>
      <c r="E18" s="266">
        <f>+'04 (raw)'!K17</f>
        <v>42.388059701492537</v>
      </c>
      <c r="F18" s="267">
        <f>+'04 (raw)'!L17</f>
        <v>3.05</v>
      </c>
      <c r="G18" s="267">
        <f>+'04 (raw)'!M17</f>
        <v>2.5099999999999998</v>
      </c>
      <c r="H18" s="267">
        <f>+'04 (raw)'!N17</f>
        <v>3.04</v>
      </c>
      <c r="I18" s="267">
        <f>+'04 (raw)'!O17</f>
        <v>3.15</v>
      </c>
      <c r="J18" s="267">
        <f>+'04 (raw)'!P17</f>
        <v>0.27933333333333338</v>
      </c>
      <c r="K18" s="268">
        <f>+'04 (raw)'!Q17/('04 (raw)'!E17)*100000</f>
        <v>10.5608834933391</v>
      </c>
      <c r="L18" s="268">
        <f>+'04 (raw)'!R17/('04 (raw)'!D17/100000)</f>
        <v>3.7807427011258454</v>
      </c>
      <c r="M18" s="265">
        <f>+'04 (raw)'!S17/'04 (raw)'!U17</f>
        <v>8.3357072965307109E-3</v>
      </c>
      <c r="N18" s="265">
        <f>+'04 (raw)'!T17</f>
        <v>0.15673706602681595</v>
      </c>
      <c r="O18" s="268">
        <f>'04 (raw)'!V17</f>
        <v>8</v>
      </c>
      <c r="P18" s="270">
        <f>+'04 (raw)'!X17/('04 (raw)'!F17/'04 (raw)'!W17)</f>
        <v>72.905577291906397</v>
      </c>
      <c r="Q18" s="268">
        <f>+'04 (raw)'!Y17/('04 (raw)'!I17/10000)</f>
        <v>1.75940883863022</v>
      </c>
      <c r="R18" s="271">
        <f>+'04 (raw)'!Z17</f>
        <v>25091.408771355349</v>
      </c>
      <c r="S18" s="271">
        <f>+'04 (raw)'!AA17</f>
        <v>0.5261389109525757</v>
      </c>
      <c r="T18" s="271">
        <f>+'04 (raw)'!AB17</f>
        <v>47.7</v>
      </c>
      <c r="U18" s="271">
        <f>+'04 (raw)'!AD17</f>
        <v>0.2</v>
      </c>
      <c r="V18" s="271">
        <f>'04 (raw)'!AE17</f>
        <v>23</v>
      </c>
      <c r="W18" s="272">
        <f>+'04 (raw)'!AF17/'04 (raw)'!AC17</f>
        <v>0.17035475939585529</v>
      </c>
      <c r="X18" s="267">
        <f>+'04 (raw)'!AG17</f>
        <v>75.071893238487945</v>
      </c>
      <c r="Y18" s="267">
        <f>+'04 (raw)'!AH17</f>
        <v>19.290800000000001</v>
      </c>
      <c r="Z18" s="265">
        <f>+'04 (raw)'!AI17</f>
        <v>0.27664711969644706</v>
      </c>
      <c r="AA18" s="273">
        <f>'04 (raw)'!AJ17/'04 (raw)'!AK17</f>
        <v>3.2693169821689394</v>
      </c>
      <c r="AB18" s="267">
        <f>'04 (raw)'!AL17</f>
        <v>1.4654674265386656</v>
      </c>
      <c r="AC18" s="274">
        <f>+'04 (raw)'!AM17/('04 (raw)'!D17/100000)</f>
        <v>10.998524221457005</v>
      </c>
      <c r="AD18" s="265">
        <f>+'04 (raw)'!AN17/'04 (raw)'!E17</f>
        <v>0.33835260275488188</v>
      </c>
      <c r="AE18" s="275">
        <f>+'04 (raw)'!AO17</f>
        <v>0.57881057990372742</v>
      </c>
      <c r="AF18" s="276">
        <f>+'04 (raw)'!AP17</f>
        <v>12.9</v>
      </c>
      <c r="AG18" s="266">
        <f>+'04 (raw)'!AQ17</f>
        <v>82</v>
      </c>
      <c r="AH18" s="266">
        <f>+'04 (raw)'!AR17</f>
        <v>56.9</v>
      </c>
      <c r="AI18" s="266">
        <f>+'04 (raw)'!AS17</f>
        <v>1.2999697915617765E-2</v>
      </c>
      <c r="AJ18" s="266">
        <f>+'04 (raw)'!AT17</f>
        <v>485.47</v>
      </c>
      <c r="AK18" s="265">
        <f>+'04 (raw)'!AU17/'04 (raw)'!E17</f>
        <v>2.6393156547496317E-2</v>
      </c>
      <c r="AL18" s="278">
        <f>+'04 (raw)'!AV17</f>
        <v>3.3852762376980072</v>
      </c>
      <c r="AM18" s="279">
        <f>+'04 (raw)'!AW17/'04 (raw)'!G17</f>
        <v>1.057532054788686E-2</v>
      </c>
      <c r="AN18" s="273">
        <f>'04 (raw)'!AX17</f>
        <v>59.797612002270171</v>
      </c>
      <c r="AO18" s="279">
        <f>+'04 (raw)'!AY17</f>
        <v>2.0123027394067905E-2</v>
      </c>
      <c r="AP18" s="268">
        <f>+'04 (raw)'!AZ17</f>
        <v>28.5</v>
      </c>
      <c r="AQ18" s="268">
        <f>('04 (raw)'!H17*1000)/'04 (raw)'!D17</f>
        <v>46441.051178576075</v>
      </c>
      <c r="AR18" s="268">
        <f>'04 (raw)'!E17/'04 (raw)'!D17</f>
        <v>0.42715303630157436</v>
      </c>
      <c r="AS18" s="275">
        <f>+'04 (raw)'!BA17</f>
        <v>5.58</v>
      </c>
      <c r="AT18" s="268">
        <v>0</v>
      </c>
      <c r="AU18" s="275">
        <f>+'04 (raw)'!BC17</f>
        <v>69.3</v>
      </c>
      <c r="AV18" s="275">
        <f>+'04 (raw)'!BD17</f>
        <v>0.8</v>
      </c>
      <c r="AW18" s="268">
        <f>+'04 (raw)'!BE17</f>
        <v>21.15</v>
      </c>
      <c r="AX18" s="280">
        <f>'04 (raw)'!BG17</f>
        <v>6.8500694143563701</v>
      </c>
      <c r="AY18" s="280">
        <f>'10 (raw)'!BH17*10</f>
        <v>6.4550000000000001</v>
      </c>
      <c r="AZ18" s="265">
        <f>+'04 (raw)'!BI17/'04 (raw)'!G17</f>
        <v>1.5931571111640997E-2</v>
      </c>
      <c r="BA18" s="268">
        <f>1/('04 (raw)'!BJ17/'04 (raw)'!G17)</f>
        <v>1.5780185755294223</v>
      </c>
      <c r="BB18" s="268">
        <f>+'04 (raw)'!BJ17/'04 (raw)'!E17</f>
        <v>76.634030184010825</v>
      </c>
      <c r="BC18" s="281">
        <f>+'04 (raw)'!BK17/'04 (raw)'!BF17</f>
        <v>2.0341655511183605</v>
      </c>
      <c r="BD18" s="265">
        <f>+'04 (raw)'!BL17/'04 (raw)'!BO17</f>
        <v>0.1162292788785992</v>
      </c>
      <c r="BE18" s="268">
        <f>+'04 (raw)'!BM17</f>
        <v>34.4</v>
      </c>
      <c r="BF18" s="265">
        <f>+'04 (raw)'!BN17/'04 (raw)'!BO17</f>
        <v>4.5823396835964571E-2</v>
      </c>
      <c r="BG18" s="279">
        <f>+'04 (raw)'!BP17/('04 (raw)'!G17/1000)</f>
        <v>0.1115212469149134</v>
      </c>
      <c r="BH18" s="267">
        <f>+'04 (raw)'!BQ17</f>
        <v>8.9114658925979686</v>
      </c>
      <c r="BI18" s="267">
        <f>+'04 (raw)'!BR17</f>
        <v>2.474145182839329</v>
      </c>
      <c r="BJ18" s="267">
        <f>+'04 (raw)'!BS17</f>
        <v>0</v>
      </c>
      <c r="BK18" s="264">
        <f>+'04 (raw)'!BT17/('04 (raw)'!E17/1000)</f>
        <v>0</v>
      </c>
      <c r="BL18" s="268">
        <f>+'04 (raw)'!BU17</f>
        <v>0</v>
      </c>
      <c r="BM18" s="281">
        <f>+'04 (raw)'!BV17/('04 (raw)'!D17/1000)</f>
        <v>5.15512859895557</v>
      </c>
      <c r="BN18" s="264">
        <f>'04 (raw)'!BW17/('04 (raw)'!E17/1000)</f>
        <v>23.406941014951194</v>
      </c>
      <c r="BO18" s="264">
        <f>'04 (raw)'!BX17/('04 (raw)'!D17/10000)</f>
        <v>0.885795040881171</v>
      </c>
      <c r="BP18" s="264">
        <f>+'04 (raw)'!BY17/('04 (raw)'!D17/100000)</f>
        <v>4.4251874797268416</v>
      </c>
      <c r="BQ18" s="267">
        <f>+'04 (raw)'!BZ17/('04 (raw)'!G17/1000)</f>
        <v>2.8181836129019961</v>
      </c>
      <c r="BR18" s="267">
        <f>+'04 (raw)'!CA17</f>
        <v>0.47947832757959336</v>
      </c>
      <c r="BS18" s="282">
        <f>+'04 (raw)'!CB17</f>
        <v>65.840773810000002</v>
      </c>
      <c r="BT18" s="283">
        <f>+'04 (raw)'!CC17</f>
        <v>0.43074999999999997</v>
      </c>
      <c r="BU18" s="283">
        <f>+'04 (raw)'!CD17</f>
        <v>0.3213333333333333</v>
      </c>
      <c r="BV18" s="284">
        <f>+'04 (raw)'!CE17</f>
        <v>43.75</v>
      </c>
      <c r="BW18" s="284">
        <f>+'04 (raw)'!CF17</f>
        <v>50</v>
      </c>
      <c r="BX18" s="265">
        <f>+'04 (raw)'!CG17</f>
        <v>0.93821997190121265</v>
      </c>
      <c r="BY18" s="278">
        <f>+'04 (raw)'!CH17/('04 (raw)'!G17/1000)</f>
        <v>4.8582598419762242</v>
      </c>
      <c r="BZ18" s="268">
        <f>+'04 (raw)'!CI17</f>
        <v>0.14437133212115322</v>
      </c>
      <c r="CA18" s="280">
        <f>+'04 (raw)'!CJ17</f>
        <v>12.628642441366082</v>
      </c>
      <c r="CB18" s="268">
        <f>+'04 (raw)'!CK17</f>
        <v>7.65</v>
      </c>
      <c r="CC18" s="265">
        <f>+'04 (raw)'!CL17/'04 (raw)'!E17</f>
        <v>0.29268834832811158</v>
      </c>
      <c r="CD18" s="265">
        <f>+'04 (raw)'!CM17</f>
        <v>3.8219545536528898E-2</v>
      </c>
      <c r="CE18" s="265">
        <f>+'04 (raw)'!CN17/'04 (raw)'!G17</f>
        <v>1.4508210492732569E-2</v>
      </c>
      <c r="CF18" s="265">
        <f>('04 (raw)'!CO17+'04 (raw)'!CP17)/'04 (raw)'!CX17</f>
        <v>0.12583341762484082</v>
      </c>
      <c r="CG18" s="268">
        <f>+'04 (raw)'!CQ17/('04 (raw)'!CX17/1000000)</f>
        <v>5.7470695729408293E-2</v>
      </c>
      <c r="CH18" s="281">
        <f>+'04 (raw)'!CR17/('04 (raw)'!D17/1000)</f>
        <v>0.25605939203079586</v>
      </c>
      <c r="CI18" s="273">
        <f>('04 (raw)'!CS17-'03 (raw)'!CS17)/'03 (raw)'!CS17</f>
        <v>0.28922876749178755</v>
      </c>
      <c r="CJ18" s="273">
        <f>('04 (raw)'!CT17-'03 (raw)'!CT17)/'03 (raw)'!CT17</f>
        <v>0.11089558676959013</v>
      </c>
      <c r="CK18" s="285">
        <f>+'04 (raw)'!CU17/('04 (raw)'!D17/1000000)</f>
        <v>0.4296298524006642</v>
      </c>
      <c r="CL18" s="268">
        <f>+'04 (raw)'!CV17/('04 (raw)'!I17/1000)</f>
        <v>0.91169367092656861</v>
      </c>
      <c r="CM18" s="268">
        <f>+'04 (raw)'!CW17/('04 (raw)'!E17/10000)</f>
        <v>1.0661463336132806</v>
      </c>
    </row>
    <row r="19" spans="1:91">
      <c r="A19" s="263" t="s">
        <v>149</v>
      </c>
      <c r="B19" s="264">
        <f>'04 (raw)'!B18</f>
        <v>9891.1775867350207</v>
      </c>
      <c r="C19" s="265">
        <f>'04 (raw)'!C18</f>
        <v>0.2516550396962286</v>
      </c>
      <c r="D19" s="266">
        <f>+'04 (raw)'!J18/('04 (raw)'!D18/100000)</f>
        <v>1234.4590530894736</v>
      </c>
      <c r="E19" s="266">
        <f>+'04 (raw)'!K18</f>
        <v>54.644588045234244</v>
      </c>
      <c r="F19" s="267">
        <f>+'04 (raw)'!L18</f>
        <v>2.63</v>
      </c>
      <c r="G19" s="267">
        <f>+'04 (raw)'!M18</f>
        <v>2.27</v>
      </c>
      <c r="H19" s="267">
        <f>+'04 (raw)'!N18</f>
        <v>2.06</v>
      </c>
      <c r="I19" s="267">
        <f>+'04 (raw)'!O18</f>
        <v>3.38</v>
      </c>
      <c r="J19" s="267">
        <f>+'04 (raw)'!P18</f>
        <v>0.28999999999999998</v>
      </c>
      <c r="K19" s="268">
        <f>+'04 (raw)'!Q18/('04 (raw)'!E18)*100000</f>
        <v>7.4713790651285494</v>
      </c>
      <c r="L19" s="268">
        <f>+'04 (raw)'!R18/('04 (raw)'!D18/100000)</f>
        <v>6.2208817138695611</v>
      </c>
      <c r="M19" s="265">
        <f>+'04 (raw)'!S18/'04 (raw)'!U18</f>
        <v>4.756283769268262E-3</v>
      </c>
      <c r="N19" s="265">
        <f>+'04 (raw)'!T18</f>
        <v>0.20437977694497764</v>
      </c>
      <c r="O19" s="268">
        <f>'04 (raw)'!V18</f>
        <v>2</v>
      </c>
      <c r="P19" s="270">
        <f>+'04 (raw)'!X18/('04 (raw)'!F18/'04 (raw)'!W18)</f>
        <v>55.842563398194073</v>
      </c>
      <c r="Q19" s="268">
        <f>+'04 (raw)'!Y18/('04 (raw)'!I18/10000)</f>
        <v>1.8171398219202974</v>
      </c>
      <c r="R19" s="271">
        <f>+'04 (raw)'!Z18</f>
        <v>19306.389977451658</v>
      </c>
      <c r="S19" s="271">
        <f>+'04 (raw)'!AA18</f>
        <v>0.37638024145419369</v>
      </c>
      <c r="T19" s="271">
        <f>+'04 (raw)'!AB18</f>
        <v>2720.9</v>
      </c>
      <c r="U19" s="271">
        <f>+'04 (raw)'!AD18</f>
        <v>0.8</v>
      </c>
      <c r="V19" s="271">
        <f>'04 (raw)'!AE18</f>
        <v>0</v>
      </c>
      <c r="W19" s="272">
        <f>+'04 (raw)'!AF18/'04 (raw)'!AC18</f>
        <v>0.79719847564115764</v>
      </c>
      <c r="X19" s="267">
        <f>+'04 (raw)'!AG18</f>
        <v>94.481233968638364</v>
      </c>
      <c r="Y19" s="267">
        <f>+'04 (raw)'!AH18</f>
        <v>15.7018</v>
      </c>
      <c r="Z19" s="265">
        <f>+'04 (raw)'!AI18</f>
        <v>0.24405598679787299</v>
      </c>
      <c r="AA19" s="273">
        <f>'04 (raw)'!AJ18/'04 (raw)'!AK18</f>
        <v>1.6405495464994031</v>
      </c>
      <c r="AB19" s="267">
        <f>'04 (raw)'!AL18</f>
        <v>1.6673779308999293</v>
      </c>
      <c r="AC19" s="274">
        <f>+'04 (raw)'!AM18/('04 (raw)'!D18/100000)</f>
        <v>8.8999475614484229</v>
      </c>
      <c r="AD19" s="265">
        <f>+'04 (raw)'!AN18/'04 (raw)'!E18</f>
        <v>0.36313224441909858</v>
      </c>
      <c r="AE19" s="275">
        <f>+'04 (raw)'!AO18</f>
        <v>0.62878690491494194</v>
      </c>
      <c r="AF19" s="276">
        <f>+'04 (raw)'!AP18</f>
        <v>5.5</v>
      </c>
      <c r="AG19" s="266">
        <f>+'04 (raw)'!AQ18</f>
        <v>73.5</v>
      </c>
      <c r="AH19" s="266">
        <f>+'04 (raw)'!AR18</f>
        <v>55.9</v>
      </c>
      <c r="AI19" s="266">
        <f>+'04 (raw)'!AS18</f>
        <v>4.5802705333467593E-2</v>
      </c>
      <c r="AJ19" s="266">
        <f>+'04 (raw)'!AT18</f>
        <v>520.89</v>
      </c>
      <c r="AK19" s="265">
        <f>+'04 (raw)'!AU18/'04 (raw)'!E18</f>
        <v>6.2386688291036468E-2</v>
      </c>
      <c r="AL19" s="278">
        <f>+'04 (raw)'!AV18</f>
        <v>8.2822698935993877</v>
      </c>
      <c r="AM19" s="279">
        <f>+'04 (raw)'!AW18/'04 (raw)'!G18</f>
        <v>1.1746553739512911E-2</v>
      </c>
      <c r="AN19" s="273">
        <f>'04 (raw)'!AX18</f>
        <v>56.94248265270415</v>
      </c>
      <c r="AO19" s="279">
        <f>+'04 (raw)'!AY18</f>
        <v>1.2197399995739952E-2</v>
      </c>
      <c r="AP19" s="268">
        <f>+'04 (raw)'!AZ18</f>
        <v>40.799999999999997</v>
      </c>
      <c r="AQ19" s="268">
        <f>('04 (raw)'!H18*1000)/'04 (raw)'!D18</f>
        <v>75360.800094925798</v>
      </c>
      <c r="AR19" s="268">
        <f>'04 (raw)'!E18/'04 (raw)'!D18</f>
        <v>0.44974083821915983</v>
      </c>
      <c r="AS19" s="275">
        <f>+'04 (raw)'!BA18</f>
        <v>9.52</v>
      </c>
      <c r="AT19" s="268">
        <v>0</v>
      </c>
      <c r="AU19" s="275">
        <f>+'04 (raw)'!BC18</f>
        <v>66</v>
      </c>
      <c r="AV19" s="275">
        <f>+'04 (raw)'!BD18</f>
        <v>21.5</v>
      </c>
      <c r="AW19" s="268">
        <f>+'04 (raw)'!BE18</f>
        <v>26.9</v>
      </c>
      <c r="AX19" s="280">
        <f>'04 (raw)'!BG18</f>
        <v>12.154570816801924</v>
      </c>
      <c r="AY19" s="280">
        <f>'10 (raw)'!BH18*10</f>
        <v>7.31</v>
      </c>
      <c r="AZ19" s="265">
        <f>+'04 (raw)'!BI18/'04 (raw)'!G18</f>
        <v>1.6344100851715337E-2</v>
      </c>
      <c r="BA19" s="268">
        <f>1/('04 (raw)'!BJ18/'04 (raw)'!G18)</f>
        <v>2.7697309297053785</v>
      </c>
      <c r="BB19" s="268">
        <f>+'04 (raw)'!BJ18/'04 (raw)'!E18</f>
        <v>64.464441115604785</v>
      </c>
      <c r="BC19" s="281">
        <f>+'04 (raw)'!BK18/'04 (raw)'!BF18</f>
        <v>5.0379351351646022</v>
      </c>
      <c r="BD19" s="265">
        <f>+'04 (raw)'!BL18/'04 (raw)'!BO18</f>
        <v>0.20790983356016512</v>
      </c>
      <c r="BE19" s="268">
        <f>+'04 (raw)'!BM18</f>
        <v>45.5</v>
      </c>
      <c r="BF19" s="265">
        <f>+'04 (raw)'!BN18/'04 (raw)'!BO18</f>
        <v>8.0666531532835914E-2</v>
      </c>
      <c r="BG19" s="279">
        <f>+'04 (raw)'!BP18/('04 (raw)'!G18/1000)</f>
        <v>0.16720554127935422</v>
      </c>
      <c r="BH19" s="267">
        <f>+'04 (raw)'!BQ18</f>
        <v>11.60826594788859</v>
      </c>
      <c r="BI19" s="267">
        <f>+'04 (raw)'!BR18</f>
        <v>4.3296090105348668</v>
      </c>
      <c r="BJ19" s="267">
        <f>+'04 (raw)'!BS18</f>
        <v>125.968135</v>
      </c>
      <c r="BK19" s="264">
        <f>+'04 (raw)'!BT18/('04 (raw)'!E18/1000)</f>
        <v>53.660656020736781</v>
      </c>
      <c r="BL19" s="268">
        <f>+'04 (raw)'!BU18</f>
        <v>99</v>
      </c>
      <c r="BM19" s="281">
        <f>+'04 (raw)'!BV18/('04 (raw)'!D18/1000)</f>
        <v>3.2925265187787001</v>
      </c>
      <c r="BN19" s="264">
        <f>'04 (raw)'!BW18/('04 (raw)'!E18/1000)</f>
        <v>13.584784502879005</v>
      </c>
      <c r="BO19" s="264">
        <f>'04 (raw)'!BX18/('04 (raw)'!D18/10000)</f>
        <v>0.29170845402916001</v>
      </c>
      <c r="BP19" s="264">
        <f>+'04 (raw)'!BY18/('04 (raw)'!D18/100000)</f>
        <v>10.06541688497143</v>
      </c>
      <c r="BQ19" s="267">
        <f>+'04 (raw)'!BZ18/('04 (raw)'!G18/1000)</f>
        <v>6.4403945807705067</v>
      </c>
      <c r="BR19" s="267">
        <f>+'04 (raw)'!CA18</f>
        <v>0.25435584382551191</v>
      </c>
      <c r="BS19" s="282">
        <f>+'04 (raw)'!CB18</f>
        <v>77.605357139999995</v>
      </c>
      <c r="BT19" s="283">
        <f>+'04 (raw)'!CC18</f>
        <v>0.26674999999999999</v>
      </c>
      <c r="BU19" s="283">
        <f>+'04 (raw)'!CD18</f>
        <v>0.73499999999999999</v>
      </c>
      <c r="BV19" s="284">
        <f>+'04 (raw)'!CE18</f>
        <v>41.52</v>
      </c>
      <c r="BW19" s="284">
        <f>+'04 (raw)'!CF18</f>
        <v>69.05</v>
      </c>
      <c r="BX19" s="265">
        <f>+'04 (raw)'!CG18</f>
        <v>0.89741543298332682</v>
      </c>
      <c r="BY19" s="278">
        <f>+'04 (raw)'!CH18/('04 (raw)'!G18/1000)</f>
        <v>29.740193507780173</v>
      </c>
      <c r="BZ19" s="268">
        <f>+'04 (raw)'!CI18</f>
        <v>0.17244577773838249</v>
      </c>
      <c r="CA19" s="280">
        <f>+'04 (raw)'!CJ18</f>
        <v>0</v>
      </c>
      <c r="CB19" s="268">
        <f>+'04 (raw)'!CK18</f>
        <v>6.85</v>
      </c>
      <c r="CC19" s="265">
        <f>+'04 (raw)'!CL18/'04 (raw)'!E18</f>
        <v>0.30577897708743434</v>
      </c>
      <c r="CD19" s="265">
        <f>+'04 (raw)'!CM18</f>
        <v>0.10637551233501347</v>
      </c>
      <c r="CE19" s="265">
        <f>+'04 (raw)'!CN18/'04 (raw)'!G18</f>
        <v>3.5228686579787061E-2</v>
      </c>
      <c r="CF19" s="265">
        <f>('04 (raw)'!CO18+'04 (raw)'!CP18)/'04 (raw)'!CX18</f>
        <v>0.52841744605461827</v>
      </c>
      <c r="CG19" s="268">
        <f>+'04 (raw)'!CQ18/('04 (raw)'!CX18/1000000)</f>
        <v>12.917678495922051</v>
      </c>
      <c r="CH19" s="281">
        <f>+'04 (raw)'!CR18/('04 (raw)'!D18/1000)</f>
        <v>0.65720361074505196</v>
      </c>
      <c r="CI19" s="273">
        <f>('04 (raw)'!CS18-'03 (raw)'!CS18)/'03 (raw)'!CS18</f>
        <v>8.9841144460216599E-2</v>
      </c>
      <c r="CJ19" s="273">
        <f>('04 (raw)'!CT18-'03 (raw)'!CT18)/'03 (raw)'!CT18</f>
        <v>0.10845334844873156</v>
      </c>
      <c r="CK19" s="285">
        <f>+'04 (raw)'!CU18/('04 (raw)'!D18/1000000)</f>
        <v>8.9302194919295417</v>
      </c>
      <c r="CL19" s="268">
        <f>+'04 (raw)'!CV18/('04 (raw)'!I18/1000)</f>
        <v>0.91788857671358615</v>
      </c>
      <c r="CM19" s="268">
        <f>+'04 (raw)'!CW18/('04 (raw)'!E18/10000)</f>
        <v>1.447159008110485</v>
      </c>
    </row>
    <row r="20" spans="1:91">
      <c r="A20" s="263" t="s">
        <v>150</v>
      </c>
      <c r="B20" s="264">
        <f>'04 (raw)'!B19</f>
        <v>11898.076419937357</v>
      </c>
      <c r="C20" s="265">
        <f>'04 (raw)'!C19</f>
        <v>0.23615657621762645</v>
      </c>
      <c r="D20" s="266">
        <f>+'04 (raw)'!J19/('04 (raw)'!D19/100000)</f>
        <v>1547.8631870717693</v>
      </c>
      <c r="E20" s="266">
        <f>+'04 (raw)'!K19</f>
        <v>66.608084358523726</v>
      </c>
      <c r="F20" s="267">
        <f>+'04 (raw)'!L19</f>
        <v>3.34</v>
      </c>
      <c r="G20" s="267">
        <f>+'04 (raw)'!M19</f>
        <v>2.92</v>
      </c>
      <c r="H20" s="267">
        <f>+'04 (raw)'!N19</f>
        <v>4.09</v>
      </c>
      <c r="I20" s="267">
        <f>+'04 (raw)'!O19</f>
        <v>3.39</v>
      </c>
      <c r="J20" s="267">
        <f>+'04 (raw)'!P19</f>
        <v>0.48333333333333334</v>
      </c>
      <c r="K20" s="268">
        <f>+'04 (raw)'!Q19/('04 (raw)'!E19)*100000</f>
        <v>2.980003222228083</v>
      </c>
      <c r="L20" s="268">
        <f>+'04 (raw)'!R19/('04 (raw)'!D19/100000)</f>
        <v>12.128124018631175</v>
      </c>
      <c r="M20" s="265">
        <f>+'04 (raw)'!S19/'04 (raw)'!U19</f>
        <v>2.3514456738168453E-2</v>
      </c>
      <c r="N20" s="265">
        <f>+'04 (raw)'!T19</f>
        <v>0.15673706602681595</v>
      </c>
      <c r="O20" s="268">
        <f>'04 (raw)'!V19</f>
        <v>9</v>
      </c>
      <c r="P20" s="270">
        <f>+'04 (raw)'!X19/('04 (raw)'!F19/'04 (raw)'!W19)</f>
        <v>115.1212255406797</v>
      </c>
      <c r="Q20" s="268">
        <f>+'04 (raw)'!Y19/('04 (raw)'!I19/10000)</f>
        <v>0.93170850677269879</v>
      </c>
      <c r="R20" s="271">
        <f>+'04 (raw)'!Z19</f>
        <v>25857.168185245413</v>
      </c>
      <c r="S20" s="271">
        <f>+'04 (raw)'!AA19</f>
        <v>2.3063268057879398</v>
      </c>
      <c r="T20" s="271">
        <f>+'04 (raw)'!AB19</f>
        <v>4450.7</v>
      </c>
      <c r="U20" s="271">
        <f>+'04 (raw)'!AD19</f>
        <v>0.2</v>
      </c>
      <c r="V20" s="271">
        <f>'04 (raw)'!AE19</f>
        <v>0</v>
      </c>
      <c r="W20" s="272">
        <f>+'04 (raw)'!AF19/'04 (raw)'!AC19</f>
        <v>0.5966436604421399</v>
      </c>
      <c r="X20" s="267">
        <f>+'04 (raw)'!AG19</f>
        <v>88.716546761027587</v>
      </c>
      <c r="Y20" s="267">
        <f>+'04 (raw)'!AH19</f>
        <v>16.517099999999999</v>
      </c>
      <c r="Z20" s="265">
        <f>+'04 (raw)'!AI19</f>
        <v>0.23565046191125247</v>
      </c>
      <c r="AA20" s="273">
        <f>'04 (raw)'!AJ19/'04 (raw)'!AK19</f>
        <v>2.9652060353573511</v>
      </c>
      <c r="AB20" s="267">
        <f>'04 (raw)'!AL19</f>
        <v>0.8941957489702016</v>
      </c>
      <c r="AC20" s="274">
        <f>+'04 (raw)'!AM19/('04 (raw)'!D19/100000)</f>
        <v>6.2213431565312654</v>
      </c>
      <c r="AD20" s="265">
        <f>+'04 (raw)'!AN19/'04 (raw)'!E19</f>
        <v>0.30332416969062626</v>
      </c>
      <c r="AE20" s="275">
        <f>+'04 (raw)'!AO19</f>
        <v>0.52424504468665978</v>
      </c>
      <c r="AF20" s="276">
        <f>+'04 (raw)'!AP19</f>
        <v>5.7</v>
      </c>
      <c r="AG20" s="266">
        <f>+'04 (raw)'!AQ19</f>
        <v>79.5</v>
      </c>
      <c r="AH20" s="266">
        <f>+'04 (raw)'!AR19</f>
        <v>55.6</v>
      </c>
      <c r="AI20" s="266">
        <f>+'04 (raw)'!AS19</f>
        <v>0.3641258013627362</v>
      </c>
      <c r="AJ20" s="266">
        <f>+'04 (raw)'!AT19</f>
        <v>494.91</v>
      </c>
      <c r="AK20" s="265">
        <f>+'04 (raw)'!AU19/'04 (raw)'!E19</f>
        <v>4.103066040855366E-2</v>
      </c>
      <c r="AL20" s="278">
        <f>+'04 (raw)'!AV19</f>
        <v>35.911625240209148</v>
      </c>
      <c r="AM20" s="279">
        <f>+'04 (raw)'!AW19/'04 (raw)'!G19</f>
        <v>4.1574738803662019E-2</v>
      </c>
      <c r="AN20" s="273">
        <f>'04 (raw)'!AX19</f>
        <v>51.236476423500065</v>
      </c>
      <c r="AO20" s="279">
        <f>+'04 (raw)'!AY19</f>
        <v>1.0780745083553644E-2</v>
      </c>
      <c r="AP20" s="268">
        <f>+'04 (raw)'!AZ19</f>
        <v>107.6</v>
      </c>
      <c r="AQ20" s="268">
        <f>('04 (raw)'!H19*1000)/'04 (raw)'!D19</f>
        <v>46985.871234815335</v>
      </c>
      <c r="AR20" s="268">
        <f>'04 (raw)'!E19/'04 (raw)'!D19</f>
        <v>0.4386508982413696</v>
      </c>
      <c r="AS20" s="275">
        <f>+'04 (raw)'!BA19</f>
        <v>18.61</v>
      </c>
      <c r="AT20" s="268">
        <v>0</v>
      </c>
      <c r="AU20" s="275">
        <f>+'04 (raw)'!BC19</f>
        <v>51.1</v>
      </c>
      <c r="AV20" s="275">
        <f>+'04 (raw)'!BD19</f>
        <v>9.1999999999999993</v>
      </c>
      <c r="AW20" s="268">
        <f>+'04 (raw)'!BE19</f>
        <v>22.97</v>
      </c>
      <c r="AX20" s="280">
        <f>'04 (raw)'!BG19</f>
        <v>10.965319244951063</v>
      </c>
      <c r="AY20" s="280">
        <f>'10 (raw)'!BH19*10</f>
        <v>7.5366666666666671</v>
      </c>
      <c r="AZ20" s="265">
        <f>+'04 (raw)'!BI19/'04 (raw)'!G19</f>
        <v>1.5051613716337002E-2</v>
      </c>
      <c r="BA20" s="268">
        <f>1/('04 (raw)'!BJ19/'04 (raw)'!G19)</f>
        <v>2.8361384167951269</v>
      </c>
      <c r="BB20" s="268">
        <f>+'04 (raw)'!BJ19/'04 (raw)'!E19</f>
        <v>40.529520915877697</v>
      </c>
      <c r="BC20" s="281">
        <f>+'04 (raw)'!BK19/'04 (raw)'!BF19</f>
        <v>3.0848064882344848</v>
      </c>
      <c r="BD20" s="265">
        <f>+'04 (raw)'!BL19/'04 (raw)'!BO19</f>
        <v>0.14062255994149322</v>
      </c>
      <c r="BE20" s="268">
        <f>+'04 (raw)'!BM19</f>
        <v>15.4</v>
      </c>
      <c r="BF20" s="265">
        <f>+'04 (raw)'!BN19/'04 (raw)'!BO19</f>
        <v>8.7819613523651738E-2</v>
      </c>
      <c r="BG20" s="279">
        <f>+'04 (raw)'!BP19/('04 (raw)'!G19/1000)</f>
        <v>0.11169286489446814</v>
      </c>
      <c r="BH20" s="267">
        <f>+'04 (raw)'!BQ19</f>
        <v>12.31758983210419</v>
      </c>
      <c r="BI20" s="267">
        <f>+'04 (raw)'!BR19</f>
        <v>0.48808304570328293</v>
      </c>
      <c r="BJ20" s="267">
        <f>+'04 (raw)'!BS19</f>
        <v>31.371541000000004</v>
      </c>
      <c r="BK20" s="264">
        <f>+'04 (raw)'!BT19/('04 (raw)'!E19/1000)</f>
        <v>9.7026992614213405</v>
      </c>
      <c r="BL20" s="268">
        <f>+'04 (raw)'!BU19</f>
        <v>2</v>
      </c>
      <c r="BM20" s="281">
        <f>+'04 (raw)'!BV19/('04 (raw)'!D19/1000)</f>
        <v>0.93131409971310164</v>
      </c>
      <c r="BN20" s="264">
        <f>'04 (raw)'!BW19/('04 (raw)'!E19/1000)</f>
        <v>7.8965304635211746</v>
      </c>
      <c r="BO20" s="264">
        <f>'04 (raw)'!BX19/('04 (raw)'!D19/10000)</f>
        <v>0.37852303260087117</v>
      </c>
      <c r="BP20" s="264">
        <f>+'04 (raw)'!BY19/('04 (raw)'!D19/100000)</f>
        <v>4.2291152917993431</v>
      </c>
      <c r="BQ20" s="267">
        <f>+'04 (raw)'!BZ19/('04 (raw)'!G19/1000)</f>
        <v>4.8465713912722261</v>
      </c>
      <c r="BR20" s="267">
        <f>+'04 (raw)'!CA19</f>
        <v>0.89553575426498899</v>
      </c>
      <c r="BS20" s="282">
        <f>+'04 (raw)'!CB19</f>
        <v>81.2</v>
      </c>
      <c r="BT20" s="283">
        <f>+'04 (raw)'!CC19</f>
        <v>0.51700000000000002</v>
      </c>
      <c r="BU20" s="283">
        <f>+'04 (raw)'!CD19</f>
        <v>0.55100000000000005</v>
      </c>
      <c r="BV20" s="284">
        <f>+'04 (raw)'!CE19</f>
        <v>43.24</v>
      </c>
      <c r="BW20" s="284">
        <f>+'04 (raw)'!CF19</f>
        <v>50</v>
      </c>
      <c r="BX20" s="265">
        <f>+'04 (raw)'!CG19</f>
        <v>0.87504747433331342</v>
      </c>
      <c r="BY20" s="278">
        <f>+'04 (raw)'!CH19/('04 (raw)'!G19/1000)</f>
        <v>31.888098052736098</v>
      </c>
      <c r="BZ20" s="268">
        <f>+'04 (raw)'!CI19</f>
        <v>0.22136997089241325</v>
      </c>
      <c r="CA20" s="280">
        <f>+'04 (raw)'!CJ19</f>
        <v>21.716645069143002</v>
      </c>
      <c r="CB20" s="268">
        <f>+'04 (raw)'!CK19</f>
        <v>13</v>
      </c>
      <c r="CC20" s="265">
        <f>+'04 (raw)'!CL19/'04 (raw)'!E19</f>
        <v>0.28035440046876886</v>
      </c>
      <c r="CD20" s="265">
        <f>+'04 (raw)'!CM19</f>
        <v>8.7938228783445154E-4</v>
      </c>
      <c r="CE20" s="265">
        <f>+'04 (raw)'!CN19/'04 (raw)'!G19</f>
        <v>1.7575994102340214E-2</v>
      </c>
      <c r="CF20" s="265">
        <f>('04 (raw)'!CO19+'04 (raw)'!CP19)/'04 (raw)'!CX19</f>
        <v>0.26946582084156412</v>
      </c>
      <c r="CG20" s="268">
        <f>+'04 (raw)'!CQ19/('04 (raw)'!CX19/1000000)</f>
        <v>55.600416204083558</v>
      </c>
      <c r="CH20" s="281">
        <f>+'04 (raw)'!CR19/('04 (raw)'!D19/1000)</f>
        <v>3.6069809761462165E-2</v>
      </c>
      <c r="CI20" s="273">
        <f>('04 (raw)'!CS19-'03 (raw)'!CS19)/'03 (raw)'!CS19</f>
        <v>0.12765999237686926</v>
      </c>
      <c r="CJ20" s="273">
        <f>('04 (raw)'!CT19-'03 (raw)'!CT19)/'03 (raw)'!CT19</f>
        <v>0.10539954014764917</v>
      </c>
      <c r="CK20" s="285">
        <f>+'04 (raw)'!CU19/('04 (raw)'!D19/1000000)</f>
        <v>4.0543584615597013</v>
      </c>
      <c r="CL20" s="268">
        <f>+'04 (raw)'!CV19/('04 (raw)'!I19/1000)</f>
        <v>1.1481937186404729</v>
      </c>
      <c r="CM20" s="268">
        <f>+'04 (raw)'!CW19/('04 (raw)'!E19/10000)</f>
        <v>0.92109190505231653</v>
      </c>
    </row>
    <row r="21" spans="1:91">
      <c r="A21" s="263" t="s">
        <v>151</v>
      </c>
      <c r="B21" s="264">
        <f>'04 (raw)'!B20</f>
        <v>3461.5266053991154</v>
      </c>
      <c r="C21" s="265">
        <f>'04 (raw)'!C20</f>
        <v>0.18903679202540216</v>
      </c>
      <c r="D21" s="266">
        <f>+'04 (raw)'!J20/('04 (raw)'!D20/100000)</f>
        <v>654.08867545925</v>
      </c>
      <c r="E21" s="266">
        <f>+'04 (raw)'!K20</f>
        <v>49.21630094043887</v>
      </c>
      <c r="F21" s="267">
        <f>+'04 (raw)'!L20</f>
        <v>3.1</v>
      </c>
      <c r="G21" s="267">
        <f>+'04 (raw)'!M20</f>
        <v>2.42</v>
      </c>
      <c r="H21" s="267">
        <f>+'04 (raw)'!N20</f>
        <v>3.42</v>
      </c>
      <c r="I21" s="267">
        <f>+'04 (raw)'!O20</f>
        <v>3.17</v>
      </c>
      <c r="J21" s="267">
        <f>+'04 (raw)'!P20</f>
        <v>0.3113333333333333</v>
      </c>
      <c r="K21" s="268">
        <f>+'04 (raw)'!Q20/('04 (raw)'!E20)*100000</f>
        <v>7.9078688989209871</v>
      </c>
      <c r="L21" s="268">
        <f>+'04 (raw)'!R20/('04 (raw)'!D20/100000)</f>
        <v>13.716926861693867</v>
      </c>
      <c r="M21" s="265">
        <f>+'04 (raw)'!S20/'04 (raw)'!U20</f>
        <v>3.9404824247798557E-3</v>
      </c>
      <c r="N21" s="265">
        <f>+'04 (raw)'!T20</f>
        <v>0.20437977694497764</v>
      </c>
      <c r="O21" s="268">
        <f>'04 (raw)'!V20</f>
        <v>7</v>
      </c>
      <c r="P21" s="270">
        <f>+'04 (raw)'!X20/('04 (raw)'!F20/'04 (raw)'!W20)</f>
        <v>25.62073482537031</v>
      </c>
      <c r="Q21" s="268">
        <f>+'04 (raw)'!Y20/('04 (raw)'!I20/10000)</f>
        <v>0.77779191944904047</v>
      </c>
      <c r="R21" s="271">
        <f>+'04 (raw)'!Z20</f>
        <v>17068.000966200852</v>
      </c>
      <c r="S21" s="271">
        <f>+'04 (raw)'!AA20</f>
        <v>0.55141657039581604</v>
      </c>
      <c r="T21" s="271">
        <f>+'04 (raw)'!AB20</f>
        <v>1052.2</v>
      </c>
      <c r="U21" s="271">
        <f>+'04 (raw)'!AD20</f>
        <v>1</v>
      </c>
      <c r="V21" s="271">
        <f>'04 (raw)'!AE20</f>
        <v>0</v>
      </c>
      <c r="W21" s="272">
        <f>+'04 (raw)'!AF20/'04 (raw)'!AC20</f>
        <v>0.36405850940329698</v>
      </c>
      <c r="X21" s="267">
        <f>+'04 (raw)'!AG20</f>
        <v>78.683293014636249</v>
      </c>
      <c r="Y21" s="267">
        <f>+'04 (raw)'!AH20</f>
        <v>20.007100000000001</v>
      </c>
      <c r="Z21" s="265">
        <f>+'04 (raw)'!AI20</f>
        <v>0.28573667711598744</v>
      </c>
      <c r="AA21" s="273">
        <f>'04 (raw)'!AJ20/'04 (raw)'!AK20</f>
        <v>3.6530286353548296</v>
      </c>
      <c r="AB21" s="267">
        <f>'04 (raw)'!AL20</f>
        <v>1.2300505066192871</v>
      </c>
      <c r="AC21" s="274">
        <f>+'04 (raw)'!AM20/('04 (raw)'!D20/100000)</f>
        <v>9.2440159285328232</v>
      </c>
      <c r="AD21" s="265">
        <f>+'04 (raw)'!AN20/'04 (raw)'!E20</f>
        <v>0.38152747130392534</v>
      </c>
      <c r="AE21" s="275">
        <f>+'04 (raw)'!AO20</f>
        <v>0.56075354755076789</v>
      </c>
      <c r="AF21" s="276">
        <f>+'04 (raw)'!AP20</f>
        <v>12.3</v>
      </c>
      <c r="AG21" s="266">
        <f>+'04 (raw)'!AQ20</f>
        <v>68.7</v>
      </c>
      <c r="AH21" s="266">
        <f>+'04 (raw)'!AR20</f>
        <v>55.4</v>
      </c>
      <c r="AI21" s="265">
        <f>+'04 (raw)'!AS20</f>
        <v>2.3915013593797198E-2</v>
      </c>
      <c r="AJ21" s="266">
        <f>+'04 (raw)'!AT20</f>
        <v>499.16</v>
      </c>
      <c r="AK21" s="265">
        <f>+'04 (raw)'!AU20/'04 (raw)'!E20</f>
        <v>1.8849828936979979E-2</v>
      </c>
      <c r="AL21" s="278">
        <f>+'04 (raw)'!AV20</f>
        <v>10.332419081084709</v>
      </c>
      <c r="AM21" s="279">
        <f>+'04 (raw)'!AW20/'04 (raw)'!G20</f>
        <v>7.3925947757115433E-3</v>
      </c>
      <c r="AN21" s="273">
        <f>'04 (raw)'!AX20</f>
        <v>62.13509150969351</v>
      </c>
      <c r="AO21" s="279">
        <f>+'04 (raw)'!AY20</f>
        <v>1.9915928475001305E-2</v>
      </c>
      <c r="AP21" s="268">
        <f>+'04 (raw)'!AZ20</f>
        <v>21</v>
      </c>
      <c r="AQ21" s="268">
        <f>('04 (raw)'!H20*1000)/'04 (raw)'!D20</f>
        <v>46092.752964741536</v>
      </c>
      <c r="AR21" s="268">
        <f>'04 (raw)'!E20/'04 (raw)'!D20</f>
        <v>0.39279712242729964</v>
      </c>
      <c r="AS21" s="275">
        <f>+'04 (raw)'!BA20</f>
        <v>8.4</v>
      </c>
      <c r="AT21" s="268">
        <v>0</v>
      </c>
      <c r="AU21" s="275">
        <f>+'04 (raw)'!BC20</f>
        <v>53.3</v>
      </c>
      <c r="AV21" s="275">
        <f>+'04 (raw)'!BD20</f>
        <v>11.9</v>
      </c>
      <c r="AW21" s="268">
        <f>+'04 (raw)'!BE20</f>
        <v>23.12</v>
      </c>
      <c r="AX21" s="280">
        <f>'04 (raw)'!BG20</f>
        <v>15.394507699383862</v>
      </c>
      <c r="AY21" s="280">
        <f>'10 (raw)'!BH20*10</f>
        <v>6.4050000000000011</v>
      </c>
      <c r="AZ21" s="265">
        <f>+'04 (raw)'!BI20/'04 (raw)'!G20</f>
        <v>1.1044910265684204E-2</v>
      </c>
      <c r="BA21" s="268">
        <f>1/('04 (raw)'!BJ20/'04 (raw)'!G20)</f>
        <v>2.9446133794886298</v>
      </c>
      <c r="BB21" s="268">
        <f>+'04 (raw)'!BJ20/'04 (raw)'!E20</f>
        <v>43.063949354211793</v>
      </c>
      <c r="BC21" s="281">
        <f>+'04 (raw)'!BK20/'04 (raw)'!BF20</f>
        <v>2.5887003215392892</v>
      </c>
      <c r="BD21" s="265">
        <f>+'04 (raw)'!BL20/'04 (raw)'!BO20</f>
        <v>0.16105459933196722</v>
      </c>
      <c r="BE21" s="268">
        <f>+'04 (raw)'!BM20</f>
        <v>25.3</v>
      </c>
      <c r="BF21" s="265">
        <f>+'04 (raw)'!BN20/'04 (raw)'!BO20</f>
        <v>4.4881014785965248E-2</v>
      </c>
      <c r="BG21" s="279">
        <f>+'04 (raw)'!BP20/('04 (raw)'!G20/1000)</f>
        <v>0.17547424042833684</v>
      </c>
      <c r="BH21" s="267">
        <f>+'04 (raw)'!BQ20</f>
        <v>7.1369156546331718</v>
      </c>
      <c r="BI21" s="267">
        <f>+'04 (raw)'!BR20</f>
        <v>1.64722427267327</v>
      </c>
      <c r="BJ21" s="267">
        <f>+'04 (raw)'!BS20</f>
        <v>18681.463141</v>
      </c>
      <c r="BK21" s="264">
        <f>+'04 (raw)'!BT20/('04 (raw)'!E20/1000)</f>
        <v>14.992054173330365</v>
      </c>
      <c r="BL21" s="268">
        <f>+'04 (raw)'!BU20</f>
        <v>20</v>
      </c>
      <c r="BM21" s="281">
        <f>+'04 (raw)'!BV20/('04 (raw)'!D20/1000)</f>
        <v>7.0413557890028518</v>
      </c>
      <c r="BN21" s="264">
        <f>'04 (raw)'!BW20/('04 (raw)'!E20/1000)</f>
        <v>9.1579448144624163</v>
      </c>
      <c r="BO21" s="264">
        <f>'04 (raw)'!BX20/('04 (raw)'!D20/10000)</f>
        <v>0.95083530369201608</v>
      </c>
      <c r="BP21" s="264">
        <f>+'04 (raw)'!BY20/('04 (raw)'!D20/100000)</f>
        <v>6.8584634308469337</v>
      </c>
      <c r="BQ21" s="267">
        <f>+'04 (raw)'!BZ20/('04 (raw)'!G20/1000)</f>
        <v>3.8123149283532558</v>
      </c>
      <c r="BR21" s="267">
        <f>+'04 (raw)'!CA20</f>
        <v>0.6818143078732507</v>
      </c>
      <c r="BS21" s="282">
        <f>+'04 (raw)'!CB20</f>
        <v>62.300148810000003</v>
      </c>
      <c r="BT21" s="283">
        <f>+'04 (raw)'!CC20</f>
        <v>5.1250000000000004E-2</v>
      </c>
      <c r="BU21" s="283">
        <f>+'04 (raw)'!CD20</f>
        <v>0.37866666666666671</v>
      </c>
      <c r="BV21" s="284">
        <f>+'04 (raw)'!CE20</f>
        <v>46.16</v>
      </c>
      <c r="BW21" s="284">
        <f>+'04 (raw)'!CF20</f>
        <v>47.62</v>
      </c>
      <c r="BX21" s="265">
        <f>+'04 (raw)'!CG20</f>
        <v>0.93920218766211128</v>
      </c>
      <c r="BY21" s="278">
        <f>+'04 (raw)'!CH20/('04 (raw)'!G20/1000)</f>
        <v>129.55617632975589</v>
      </c>
      <c r="BZ21" s="268">
        <f>+'04 (raw)'!CI20</f>
        <v>0.21425365114299622</v>
      </c>
      <c r="CA21" s="280">
        <f>+'04 (raw)'!CJ20</f>
        <v>0</v>
      </c>
      <c r="CB21" s="268">
        <f>+'04 (raw)'!CK20</f>
        <v>7.8000000000000007</v>
      </c>
      <c r="CC21" s="265">
        <f>+'04 (raw)'!CL20/'04 (raw)'!E20</f>
        <v>0.35260175213069622</v>
      </c>
      <c r="CD21" s="265">
        <f>+'04 (raw)'!CM20</f>
        <v>2.7394076645590945E-3</v>
      </c>
      <c r="CE21" s="265">
        <f>+'04 (raw)'!CN20/'04 (raw)'!G20</f>
        <v>2.4046828042217049E-2</v>
      </c>
      <c r="CF21" s="265">
        <f>('04 (raw)'!CO20+'04 (raw)'!CP20)/'04 (raw)'!CX20</f>
        <v>6.9675902400251996E-2</v>
      </c>
      <c r="CG21" s="268">
        <f>+'04 (raw)'!CQ20/('04 (raw)'!CX20/1000000)</f>
        <v>-8.4515378297403271E-2</v>
      </c>
      <c r="CH21" s="281">
        <f>+'04 (raw)'!CR20/('04 (raw)'!D20/1000)</f>
        <v>0.28328435910019945</v>
      </c>
      <c r="CI21" s="273">
        <f>('04 (raw)'!CS20-'03 (raw)'!CS20)/'03 (raw)'!CS20</f>
        <v>0.26970588589535754</v>
      </c>
      <c r="CJ21" s="273">
        <f>('04 (raw)'!CT20-'03 (raw)'!CT20)/'03 (raw)'!CT20</f>
        <v>9.4248292238375539E-2</v>
      </c>
      <c r="CK21" s="285">
        <f>+'04 (raw)'!CU20/('04 (raw)'!D20/1000000)</f>
        <v>2.4849505184228016</v>
      </c>
      <c r="CL21" s="268">
        <f>+'04 (raw)'!CV20/('04 (raw)'!I20/1000)</f>
        <v>0.23333757583471218</v>
      </c>
      <c r="CM21" s="268">
        <f>+'04 (raw)'!CW20/('04 (raw)'!E20/10000)</f>
        <v>1.4930056481162823</v>
      </c>
    </row>
    <row r="22" spans="1:91">
      <c r="A22" s="263" t="s">
        <v>221</v>
      </c>
      <c r="B22" s="264">
        <f>'04 (raw)'!B21</f>
        <v>1841.4712738353892</v>
      </c>
      <c r="C22" s="265">
        <f>'04 (raw)'!C21</f>
        <v>0.26531985229802163</v>
      </c>
      <c r="D22" s="266">
        <f>+'04 (raw)'!J21/('04 (raw)'!D21/100000)</f>
        <v>2129.5179062517227</v>
      </c>
      <c r="E22" s="266">
        <f>+'04 (raw)'!K21</f>
        <v>56.719906505648623</v>
      </c>
      <c r="F22" s="267">
        <f>+'04 (raw)'!L21</f>
        <v>3.21</v>
      </c>
      <c r="G22" s="267">
        <f>+'04 (raw)'!M21</f>
        <v>2.62</v>
      </c>
      <c r="H22" s="267">
        <f>+'04 (raw)'!N21</f>
        <v>3.25</v>
      </c>
      <c r="I22" s="267">
        <f>+'04 (raw)'!O21</f>
        <v>3.51</v>
      </c>
      <c r="J22" s="267">
        <f>+'04 (raw)'!P21</f>
        <v>0.64466666666666672</v>
      </c>
      <c r="K22" s="268">
        <f>+'04 (raw)'!Q21/('04 (raw)'!E21)*100000</f>
        <v>3.2919171982635849</v>
      </c>
      <c r="L22" s="268">
        <f>+'04 (raw)'!R21/('04 (raw)'!D21/100000)</f>
        <v>9.677399596979182</v>
      </c>
      <c r="M22" s="265">
        <f>+'04 (raw)'!S21/'04 (raw)'!U21</f>
        <v>4.6333966187505647E-2</v>
      </c>
      <c r="N22" s="265">
        <f>+'04 (raw)'!T21</f>
        <v>0.15673706602681595</v>
      </c>
      <c r="O22" s="268">
        <f>'04 (raw)'!V21</f>
        <v>5</v>
      </c>
      <c r="P22" s="270">
        <f>+'04 (raw)'!X21/('04 (raw)'!F21/'04 (raw)'!W21)</f>
        <v>252.7303924775143</v>
      </c>
      <c r="Q22" s="268">
        <f>+'04 (raw)'!Y21/('04 (raw)'!I21/10000)</f>
        <v>1.728282558486653</v>
      </c>
      <c r="R22" s="271">
        <f>+'04 (raw)'!Z21</f>
        <v>43584.010475868243</v>
      </c>
      <c r="S22" s="271">
        <f>+'04 (raw)'!AA21</f>
        <v>0.91321108184005118</v>
      </c>
      <c r="T22" s="271">
        <f>+'04 (raw)'!AB21</f>
        <v>1075.5</v>
      </c>
      <c r="U22" s="271">
        <f>+'04 (raw)'!AD21</f>
        <v>0.8</v>
      </c>
      <c r="V22" s="271">
        <f>'04 (raw)'!AE21</f>
        <v>0</v>
      </c>
      <c r="W22" s="272">
        <f>+'04 (raw)'!AF21/'04 (raw)'!AC21</f>
        <v>0.22450532724505326</v>
      </c>
      <c r="X22" s="267">
        <f>+'04 (raw)'!AG21</f>
        <v>88.065520880380973</v>
      </c>
      <c r="Y22" s="267">
        <f>+'04 (raw)'!AH21</f>
        <v>15.490600000000001</v>
      </c>
      <c r="Z22" s="265">
        <f>+'04 (raw)'!AI21</f>
        <v>0.28665651953323185</v>
      </c>
      <c r="AA22" s="273">
        <f>'04 (raw)'!AJ21/'04 (raw)'!AK21</f>
        <v>3.8638381567856142</v>
      </c>
      <c r="AB22" s="267">
        <f>'04 (raw)'!AL21</f>
        <v>1.4810096345250416</v>
      </c>
      <c r="AC22" s="274">
        <f>+'04 (raw)'!AM21/('04 (raw)'!D21/100000)</f>
        <v>11.147384345887412</v>
      </c>
      <c r="AD22" s="265">
        <f>+'04 (raw)'!AN21/'04 (raw)'!E21</f>
        <v>0.37299711885681736</v>
      </c>
      <c r="AE22" s="275">
        <f>+'04 (raw)'!AO21</f>
        <v>0.66880940479926843</v>
      </c>
      <c r="AF22" s="276">
        <f>+'04 (raw)'!AP21</f>
        <v>8.1</v>
      </c>
      <c r="AG22" s="266">
        <f>+'04 (raw)'!AQ21</f>
        <v>87.5</v>
      </c>
      <c r="AH22" s="266">
        <f>+'04 (raw)'!AR21</f>
        <v>70</v>
      </c>
      <c r="AI22" s="265">
        <f>+'04 (raw)'!AS21</f>
        <v>2.856711308025375E-2</v>
      </c>
      <c r="AJ22" s="266">
        <f>+'04 (raw)'!AT21</f>
        <v>505.29</v>
      </c>
      <c r="AK22" s="265">
        <f>+'04 (raw)'!AU21/'04 (raw)'!E21</f>
        <v>2.5163128809857431E-2</v>
      </c>
      <c r="AL22" s="278">
        <f>+'04 (raw)'!AV21</f>
        <v>5.9277776467214691</v>
      </c>
      <c r="AM22" s="279">
        <f>+'04 (raw)'!AW21/'04 (raw)'!G21</f>
        <v>8.7228847533189786E-3</v>
      </c>
      <c r="AN22" s="273">
        <f>'04 (raw)'!AX21</f>
        <v>55.730950553466286</v>
      </c>
      <c r="AO22" s="279">
        <f>+'04 (raw)'!AY21</f>
        <v>1.7126505586173013E-2</v>
      </c>
      <c r="AP22" s="268">
        <f>+'04 (raw)'!AZ21</f>
        <v>23.5</v>
      </c>
      <c r="AQ22" s="268">
        <f>('04 (raw)'!H21*1000)/'04 (raw)'!D21</f>
        <v>56335.942925117444</v>
      </c>
      <c r="AR22" s="268">
        <f>'04 (raw)'!E21/'04 (raw)'!D21</f>
        <v>0.42793767264664628</v>
      </c>
      <c r="AS22" s="275">
        <f>+'04 (raw)'!BA21</f>
        <v>3.7889607614278349</v>
      </c>
      <c r="AT22" s="268">
        <v>0</v>
      </c>
      <c r="AU22" s="275">
        <f>+'04 (raw)'!BC21</f>
        <v>62.7</v>
      </c>
      <c r="AV22" s="275">
        <f>+'04 (raw)'!BD21</f>
        <v>0.3</v>
      </c>
      <c r="AW22" s="268">
        <f>+'04 (raw)'!BE21</f>
        <v>21.13</v>
      </c>
      <c r="AX22" s="280">
        <f>'04 (raw)'!BG21</f>
        <v>27.767136959369953</v>
      </c>
      <c r="AY22" s="280">
        <f>'10 (raw)'!BH21*10</f>
        <v>7.4683333333333346</v>
      </c>
      <c r="AZ22" s="265">
        <f>+'04 (raw)'!BI21/'04 (raw)'!G21</f>
        <v>1.5842496934626447E-2</v>
      </c>
      <c r="BA22" s="268">
        <f>1/('04 (raw)'!BJ21/'04 (raw)'!G21)</f>
        <v>3.4208461066818092</v>
      </c>
      <c r="BB22" s="268">
        <f>+'04 (raw)'!BJ21/'04 (raw)'!E21</f>
        <v>40.82328845352886</v>
      </c>
      <c r="BC22" s="281">
        <f>+'04 (raw)'!BK21/'04 (raw)'!BF21</f>
        <v>1.7568259680009517</v>
      </c>
      <c r="BD22" s="265">
        <f>+'04 (raw)'!BL21/'04 (raw)'!BO21</f>
        <v>0.13539341224042795</v>
      </c>
      <c r="BE22" s="268">
        <f>+'04 (raw)'!BM21</f>
        <v>48.8</v>
      </c>
      <c r="BF22" s="265">
        <f>+'04 (raw)'!BN21/'04 (raw)'!BO21</f>
        <v>4.7457457562865929E-2</v>
      </c>
      <c r="BG22" s="279">
        <f>+'04 (raw)'!BP21/('04 (raw)'!G21/1000)</f>
        <v>0.14288072176968244</v>
      </c>
      <c r="BH22" s="267">
        <f>+'04 (raw)'!BQ21</f>
        <v>15.551306564690886</v>
      </c>
      <c r="BI22" s="267">
        <f>+'04 (raw)'!BR21</f>
        <v>9.776356078351629</v>
      </c>
      <c r="BJ22" s="267">
        <f>+'04 (raw)'!BS21</f>
        <v>0</v>
      </c>
      <c r="BK22" s="264">
        <f>+'04 (raw)'!BT21/('04 (raw)'!E21/1000)</f>
        <v>12.479228718113129</v>
      </c>
      <c r="BL22" s="268">
        <f>+'04 (raw)'!BU21</f>
        <v>3</v>
      </c>
      <c r="BM22" s="281">
        <f>+'04 (raw)'!BV21/('04 (raw)'!D21/1000)</f>
        <v>8.9773193603116361</v>
      </c>
      <c r="BN22" s="264">
        <f>'04 (raw)'!BW21/('04 (raw)'!E21/1000)</f>
        <v>9.7655439320662794</v>
      </c>
      <c r="BO22" s="264">
        <f>'04 (raw)'!BX21/('04 (raw)'!D21/10000)</f>
        <v>0.89969706477400158</v>
      </c>
      <c r="BP22" s="264">
        <f>+'04 (raw)'!BY21/('04 (raw)'!D21/100000)</f>
        <v>7.4724224736168363</v>
      </c>
      <c r="BQ22" s="267">
        <f>+'04 (raw)'!BZ21/('04 (raw)'!G21/1000)</f>
        <v>4.9853269537817857</v>
      </c>
      <c r="BR22" s="267">
        <f>+'04 (raw)'!CA21</f>
        <v>2.0441537203597711</v>
      </c>
      <c r="BS22" s="282">
        <f>+'04 (raw)'!CB21</f>
        <v>72.249086309999996</v>
      </c>
      <c r="BT22" s="283">
        <f>+'04 (raw)'!CC21</f>
        <v>0.29275000000000001</v>
      </c>
      <c r="BU22" s="283">
        <f>+'04 (raw)'!CD21</f>
        <v>0.57433333333333325</v>
      </c>
      <c r="BV22" s="284">
        <f>+'04 (raw)'!CE21</f>
        <v>52.38</v>
      </c>
      <c r="BW22" s="284">
        <f>+'04 (raw)'!CF21</f>
        <v>57.14</v>
      </c>
      <c r="BX22" s="265">
        <f>+'04 (raw)'!CG21</f>
        <v>0.90281685408218748</v>
      </c>
      <c r="BY22" s="278">
        <f>+'04 (raw)'!CH21/('04 (raw)'!G21/1000)</f>
        <v>62.37274606574055</v>
      </c>
      <c r="BZ22" s="268">
        <f>+'04 (raw)'!CI21</f>
        <v>0.431055956261711</v>
      </c>
      <c r="CA22" s="280">
        <f>+'04 (raw)'!CJ21</f>
        <v>13.463182098681767</v>
      </c>
      <c r="CB22" s="268">
        <f>+'04 (raw)'!CK21</f>
        <v>9.65</v>
      </c>
      <c r="CC22" s="265">
        <f>+'04 (raw)'!CL21/'04 (raw)'!E21</f>
        <v>0.33085771618234933</v>
      </c>
      <c r="CD22" s="265">
        <f>+'04 (raw)'!CM21</f>
        <v>2.7755358900613934E-7</v>
      </c>
      <c r="CE22" s="265">
        <f>+'04 (raw)'!CN21/'04 (raw)'!G21</f>
        <v>3.75645703473797E-2</v>
      </c>
      <c r="CF22" s="265">
        <f>('04 (raw)'!CO21+'04 (raw)'!CP21)/'04 (raw)'!CX21</f>
        <v>0.10615083318327095</v>
      </c>
      <c r="CG22" s="268">
        <f>+'04 (raw)'!CQ21/('04 (raw)'!CX21/1000000)</f>
        <v>27.966835899873349</v>
      </c>
      <c r="CH22" s="281">
        <f>+'04 (raw)'!CR21/('04 (raw)'!D21/1000)</f>
        <v>0.38280852836151824</v>
      </c>
      <c r="CI22" s="273">
        <f>('04 (raw)'!CS21-'03 (raw)'!CS21)/'03 (raw)'!CS21</f>
        <v>5.301745543401945E-2</v>
      </c>
      <c r="CJ22" s="273">
        <f>('04 (raw)'!CT21-'03 (raw)'!CT21)/'03 (raw)'!CT21</f>
        <v>9.8710456154184306E-2</v>
      </c>
      <c r="CK22" s="285">
        <f>+'04 (raw)'!CU21/('04 (raw)'!D21/1000000)</f>
        <v>8.5749110352980082</v>
      </c>
      <c r="CL22" s="268">
        <f>+'04 (raw)'!CV21/('04 (raw)'!I21/1000)</f>
        <v>0.69131302339466116</v>
      </c>
      <c r="CM22" s="268">
        <f>+'04 (raw)'!CW21/('04 (raw)'!E21/10000)</f>
        <v>8.31566909648323</v>
      </c>
    </row>
    <row r="23" spans="1:91">
      <c r="A23" s="263" t="s">
        <v>222</v>
      </c>
      <c r="B23" s="264">
        <f>'04 (raw)'!B22</f>
        <v>817.84162715063178</v>
      </c>
      <c r="C23" s="265">
        <f>'04 (raw)'!C22</f>
        <v>0.23288179605852211</v>
      </c>
      <c r="D23" s="266">
        <f>+'04 (raw)'!J22/('04 (raw)'!D22/100000)</f>
        <v>458.57247317127025</v>
      </c>
      <c r="E23" s="266">
        <f>+'04 (raw)'!K22</f>
        <v>21.560740144810943</v>
      </c>
      <c r="F23" s="267">
        <f>+'04 (raw)'!L22</f>
        <v>2.5099999999999998</v>
      </c>
      <c r="G23" s="267">
        <f>+'04 (raw)'!M22</f>
        <v>2.11</v>
      </c>
      <c r="H23" s="267">
        <f>+'04 (raw)'!N22</f>
        <v>3.8</v>
      </c>
      <c r="I23" s="267">
        <f>+'04 (raw)'!O22</f>
        <v>2.35</v>
      </c>
      <c r="J23" s="267">
        <f>+'04 (raw)'!P22</f>
        <v>0.3116666666666667</v>
      </c>
      <c r="K23" s="268">
        <f>+'04 (raw)'!Q22/('04 (raw)'!E22)*100000</f>
        <v>12.53208213025345</v>
      </c>
      <c r="L23" s="268">
        <f>+'04 (raw)'!R22/('04 (raw)'!D22/100000)</f>
        <v>14.933739531048577</v>
      </c>
      <c r="M23" s="265">
        <f>+'04 (raw)'!S22/'04 (raw)'!U22</f>
        <v>6.1007204652870654E-3</v>
      </c>
      <c r="N23" s="265">
        <f>+'04 (raw)'!T22</f>
        <v>0.20437977694497764</v>
      </c>
      <c r="O23" s="268">
        <f>'04 (raw)'!V22</f>
        <v>0</v>
      </c>
      <c r="P23" s="270">
        <f>+'04 (raw)'!X22/('04 (raw)'!F22/'04 (raw)'!W22)</f>
        <v>1113.1363674538798</v>
      </c>
      <c r="Q23" s="268">
        <f>+'04 (raw)'!Y22/('04 (raw)'!I22/10000)</f>
        <v>1.337971635001338</v>
      </c>
      <c r="R23" s="271">
        <f>+'04 (raw)'!Z22</f>
        <v>75560.022697277644</v>
      </c>
      <c r="S23" s="271">
        <f>+'04 (raw)'!AA22</f>
        <v>0.46234665582775603</v>
      </c>
      <c r="T23" s="271">
        <f>+'04 (raw)'!AB22</f>
        <v>1467.1</v>
      </c>
      <c r="U23" s="271">
        <f>+'04 (raw)'!AD22</f>
        <v>0.5</v>
      </c>
      <c r="V23" s="271">
        <f>'04 (raw)'!AE22</f>
        <v>0</v>
      </c>
      <c r="W23" s="272">
        <f>+'04 (raw)'!AF22/'04 (raw)'!AC22</f>
        <v>0.5821917808219178</v>
      </c>
      <c r="X23" s="267">
        <f>+'04 (raw)'!AG22</f>
        <v>88.427508950075705</v>
      </c>
      <c r="Y23" s="267">
        <f>+'04 (raw)'!AH22</f>
        <v>17.510000000000002</v>
      </c>
      <c r="Z23" s="265">
        <f>+'04 (raw)'!AI22</f>
        <v>0.274533756820588</v>
      </c>
      <c r="AA23" s="273">
        <f>'04 (raw)'!AJ22/'04 (raw)'!AK22</f>
        <v>2.8436004961313568</v>
      </c>
      <c r="AB23" s="267">
        <f>'04 (raw)'!AL22</f>
        <v>1.9563198785673637</v>
      </c>
      <c r="AC23" s="274">
        <f>+'04 (raw)'!AM22/('04 (raw)'!D22/100000)</f>
        <v>7.6802089016821249</v>
      </c>
      <c r="AD23" s="265">
        <f>+'04 (raw)'!AN22/'04 (raw)'!E22</f>
        <v>0.37977221687520052</v>
      </c>
      <c r="AE23" s="275">
        <f>+'04 (raw)'!AO22</f>
        <v>0.60077069438052522</v>
      </c>
      <c r="AF23" s="276">
        <f>+'04 (raw)'!AP22</f>
        <v>7.8</v>
      </c>
      <c r="AG23" s="266">
        <f>+'04 (raw)'!AQ22</f>
        <v>82.9</v>
      </c>
      <c r="AH23" s="266">
        <f>+'04 (raw)'!AR22</f>
        <v>59.3</v>
      </c>
      <c r="AI23" s="265">
        <f>+'04 (raw)'!AS22</f>
        <v>4.4305709394824285E-3</v>
      </c>
      <c r="AJ23" s="266">
        <f>+'04 (raw)'!AT22</f>
        <v>498</v>
      </c>
      <c r="AK23" s="265">
        <f>+'04 (raw)'!AU22/'04 (raw)'!E22</f>
        <v>3.3455646454924604E-2</v>
      </c>
      <c r="AL23" s="278">
        <f>+'04 (raw)'!AV22</f>
        <v>1.9790109117790036</v>
      </c>
      <c r="AM23" s="279">
        <f>+'04 (raw)'!AW22/'04 (raw)'!G22</f>
        <v>5.6198728397884893E-3</v>
      </c>
      <c r="AN23" s="273">
        <f>'04 (raw)'!AX22</f>
        <v>56.999661018023076</v>
      </c>
      <c r="AO23" s="279">
        <f>+'04 (raw)'!AY22</f>
        <v>6.5144532959860264E-3</v>
      </c>
      <c r="AP23" s="268">
        <f>+'04 (raw)'!AZ22</f>
        <v>11.3</v>
      </c>
      <c r="AQ23" s="268">
        <f>('04 (raw)'!H22*1000)/'04 (raw)'!D22</f>
        <v>48074.700032072447</v>
      </c>
      <c r="AR23" s="268">
        <f>'04 (raw)'!E22/'04 (raw)'!D22</f>
        <v>0.42558597593854552</v>
      </c>
      <c r="AS23" s="275">
        <f>+'04 (raw)'!BA22</f>
        <v>4.42</v>
      </c>
      <c r="AT23" s="268">
        <v>0</v>
      </c>
      <c r="AU23" s="275">
        <f>+'04 (raw)'!BC22</f>
        <v>62.7</v>
      </c>
      <c r="AV23" s="275">
        <f>+'04 (raw)'!BD22</f>
        <v>4.2</v>
      </c>
      <c r="AW23" s="268">
        <f>+'04 (raw)'!BE22</f>
        <v>21.94</v>
      </c>
      <c r="AX23" s="280">
        <f>'04 (raw)'!BG22</f>
        <v>11.911959217142922</v>
      </c>
      <c r="AY23" s="280">
        <f>'10 (raw)'!BH22*10</f>
        <v>7.1850000000000005</v>
      </c>
      <c r="AZ23" s="265">
        <f>+'04 (raw)'!BI22/'04 (raw)'!G22</f>
        <v>2.0403896062602889E-2</v>
      </c>
      <c r="BA23" s="268">
        <f>1/('04 (raw)'!BJ22/'04 (raw)'!G22)</f>
        <v>1.7211875643987189</v>
      </c>
      <c r="BB23" s="268">
        <f>+'04 (raw)'!BJ22/'04 (raw)'!E22</f>
        <v>70.143397096567213</v>
      </c>
      <c r="BC23" s="281">
        <f>+'04 (raw)'!BK22/'04 (raw)'!BF22</f>
        <v>3.3488039006822392</v>
      </c>
      <c r="BD23" s="265">
        <f>+'04 (raw)'!BL22/'04 (raw)'!BO22</f>
        <v>0.12585290877429903</v>
      </c>
      <c r="BE23" s="268">
        <f>+'04 (raw)'!BM22</f>
        <v>22.6</v>
      </c>
      <c r="BF23" s="265">
        <f>+'04 (raw)'!BN22/'04 (raw)'!BO22</f>
        <v>7.7725754291197269E-2</v>
      </c>
      <c r="BG23" s="279">
        <f>+'04 (raw)'!BP22/('04 (raw)'!G22/1000)</f>
        <v>0.15861564325317737</v>
      </c>
      <c r="BH23" s="267">
        <f>+'04 (raw)'!BQ22</f>
        <v>8.7461773700305798</v>
      </c>
      <c r="BI23" s="267">
        <f>+'04 (raw)'!BR22</f>
        <v>3.4319445397762371</v>
      </c>
      <c r="BJ23" s="267">
        <f>+'04 (raw)'!BS22</f>
        <v>0.10033399999999999</v>
      </c>
      <c r="BK23" s="264">
        <f>+'04 (raw)'!BT22/('04 (raw)'!E22/1000)</f>
        <v>25.973993423163297</v>
      </c>
      <c r="BL23" s="268">
        <f>+'04 (raw)'!BU22</f>
        <v>2</v>
      </c>
      <c r="BM23" s="281">
        <f>+'04 (raw)'!BV22/('04 (raw)'!D22/1000)</f>
        <v>7.1308606260756955</v>
      </c>
      <c r="BN23" s="264">
        <f>'04 (raw)'!BW22/('04 (raw)'!E22/1000)</f>
        <v>15.296659448187359</v>
      </c>
      <c r="BO23" s="264">
        <f>'04 (raw)'!BX22/('04 (raw)'!D22/10000)</f>
        <v>1.5256714636083462</v>
      </c>
      <c r="BP23" s="264">
        <f>+'04 (raw)'!BY22/('04 (raw)'!D22/100000)</f>
        <v>6.1868349485772676</v>
      </c>
      <c r="BQ23" s="267">
        <f>+'04 (raw)'!BZ22/('04 (raw)'!G22/1000)</f>
        <v>4.3818607339329034</v>
      </c>
      <c r="BR23" s="267">
        <f>+'04 (raw)'!CA22</f>
        <v>0.35891177948460268</v>
      </c>
      <c r="BS23" s="282">
        <f>+'04 (raw)'!CB22</f>
        <v>72.248065479999994</v>
      </c>
      <c r="BT23" s="283">
        <f>+'04 (raw)'!CC22</f>
        <v>0.49124999999999996</v>
      </c>
      <c r="BU23" s="283">
        <f>+'04 (raw)'!CD22</f>
        <v>0.65466666666666662</v>
      </c>
      <c r="BV23" s="284">
        <f>+'04 (raw)'!CE22</f>
        <v>8.57</v>
      </c>
      <c r="BW23" s="284">
        <f>+'04 (raw)'!CF22</f>
        <v>71.430000000000007</v>
      </c>
      <c r="BX23" s="265">
        <f>+'04 (raw)'!CG22</f>
        <v>0.88064222846524487</v>
      </c>
      <c r="BY23" s="278">
        <f>+'04 (raw)'!CH22/('04 (raw)'!G22/1000)</f>
        <v>0</v>
      </c>
      <c r="BZ23" s="268">
        <f>+'04 (raw)'!CI22</f>
        <v>0.75417165933584807</v>
      </c>
      <c r="CA23" s="280">
        <f>+'04 (raw)'!CJ22</f>
        <v>12.306927630342091</v>
      </c>
      <c r="CB23" s="268">
        <f>+'04 (raw)'!CK22</f>
        <v>5.75</v>
      </c>
      <c r="CC23" s="265">
        <f>+'04 (raw)'!CL22/'04 (raw)'!E22</f>
        <v>0.27937770692974012</v>
      </c>
      <c r="CD23" s="265">
        <f>+'04 (raw)'!CM22</f>
        <v>0</v>
      </c>
      <c r="CE23" s="265">
        <f>+'04 (raw)'!CN22/'04 (raw)'!G22</f>
        <v>6.5692584695403636E-2</v>
      </c>
      <c r="CF23" s="265">
        <f>('04 (raw)'!CO22+'04 (raw)'!CP22)/'04 (raw)'!CX22</f>
        <v>1.6312487810322598E-2</v>
      </c>
      <c r="CG23" s="268">
        <f>+'04 (raw)'!CQ22/('04 (raw)'!CX22/1000000)</f>
        <v>18.522386216205348</v>
      </c>
      <c r="CH23" s="281">
        <f>+'04 (raw)'!CR22/('04 (raw)'!D22/1000)</f>
        <v>0.26560722451650681</v>
      </c>
      <c r="CI23" s="273">
        <f>('04 (raw)'!CS22-'03 (raw)'!CS22)/'03 (raw)'!CS22</f>
        <v>0.26624519311649114</v>
      </c>
      <c r="CJ23" s="273">
        <f>('04 (raw)'!CT22-'03 (raw)'!CT22)/'03 (raw)'!CT22</f>
        <v>0.1518482964458705</v>
      </c>
      <c r="CK23" s="285">
        <f>+'04 (raw)'!CU22/('04 (raw)'!D22/1000000)</f>
        <v>0</v>
      </c>
      <c r="CL23" s="268">
        <f>+'04 (raw)'!CV22/('04 (raw)'!I22/1000)</f>
        <v>0.33449290875033449</v>
      </c>
      <c r="CM23" s="268">
        <f>+'04 (raw)'!CW22/('04 (raw)'!E22/10000)</f>
        <v>0.37596246390760352</v>
      </c>
    </row>
    <row r="24" spans="1:91">
      <c r="A24" s="263" t="s">
        <v>223</v>
      </c>
      <c r="B24" s="264">
        <f>'04 (raw)'!B23</f>
        <v>12656.345975806265</v>
      </c>
      <c r="C24" s="265">
        <f>'04 (raw)'!C23</f>
        <v>0.37183342028452598</v>
      </c>
      <c r="D24" s="266">
        <f>+'04 (raw)'!J23/('04 (raw)'!D23/100000)</f>
        <v>1212.3812982632767</v>
      </c>
      <c r="E24" s="266">
        <f>+'04 (raw)'!K23</f>
        <v>40.547945205479451</v>
      </c>
      <c r="F24" s="267">
        <f>+'04 (raw)'!L23</f>
        <v>3.01</v>
      </c>
      <c r="G24" s="267">
        <f>+'04 (raw)'!M23</f>
        <v>2.71</v>
      </c>
      <c r="H24" s="267">
        <f>+'04 (raw)'!N23</f>
        <v>3.94</v>
      </c>
      <c r="I24" s="267">
        <f>+'04 (raw)'!O23</f>
        <v>3.49</v>
      </c>
      <c r="J24" s="267">
        <f>+'04 (raw)'!P23</f>
        <v>0.38666666666666671</v>
      </c>
      <c r="K24" s="268">
        <f>+'04 (raw)'!Q23/('04 (raw)'!E23)*100000</f>
        <v>8.7651357080052144</v>
      </c>
      <c r="L24" s="268">
        <f>+'04 (raw)'!R23/('04 (raw)'!D23/100000)</f>
        <v>2.7749406308754496</v>
      </c>
      <c r="M24" s="265">
        <f>+'04 (raw)'!S23/'04 (raw)'!U23</f>
        <v>8.5733872193714377E-3</v>
      </c>
      <c r="N24" s="265">
        <f>+'04 (raw)'!T23</f>
        <v>4.7709341880790854E-3</v>
      </c>
      <c r="O24" s="268">
        <f>'04 (raw)'!V23</f>
        <v>7</v>
      </c>
      <c r="P24" s="270">
        <f>+'04 (raw)'!X23/('04 (raw)'!F23/'04 (raw)'!W23)</f>
        <v>37.201187794962856</v>
      </c>
      <c r="Q24" s="268">
        <f>+'04 (raw)'!Y23/('04 (raw)'!I23/10000)</f>
        <v>2.7236082361913065</v>
      </c>
      <c r="R24" s="271">
        <f>+'04 (raw)'!Z23</f>
        <v>4373.3410702589908</v>
      </c>
      <c r="S24" s="271">
        <f>+'04 (raw)'!AA23</f>
        <v>0.70626993886646428</v>
      </c>
      <c r="T24" s="271">
        <f>+'04 (raw)'!AB23</f>
        <v>9754.2000000000007</v>
      </c>
      <c r="U24" s="271">
        <f>+'04 (raw)'!AD23</f>
        <v>0.8</v>
      </c>
      <c r="V24" s="271">
        <f>'04 (raw)'!AE23</f>
        <v>7</v>
      </c>
      <c r="W24" s="272">
        <f>+'04 (raw)'!AF23/'04 (raw)'!AC23</f>
        <v>0.94075635171525585</v>
      </c>
      <c r="X24" s="267">
        <f>+'04 (raw)'!AG23</f>
        <v>95.015176726486757</v>
      </c>
      <c r="Y24" s="267">
        <f>+'04 (raw)'!AH23</f>
        <v>12.358499999999999</v>
      </c>
      <c r="Z24" s="265">
        <f>+'04 (raw)'!AI23</f>
        <v>0.19345690966938719</v>
      </c>
      <c r="AA24" s="273">
        <f>'04 (raw)'!AJ23/'04 (raw)'!AK23</f>
        <v>0.68762585522674546</v>
      </c>
      <c r="AB24" s="267">
        <f>'04 (raw)'!AL23</f>
        <v>1.5680848722894429</v>
      </c>
      <c r="AC24" s="274">
        <f>+'04 (raw)'!AM23/('04 (raw)'!D23/100000)</f>
        <v>3.1644059825772675</v>
      </c>
      <c r="AD24" s="265">
        <f>+'04 (raw)'!AN23/'04 (raw)'!E23</f>
        <v>0.35022340070727481</v>
      </c>
      <c r="AE24" s="275">
        <f>+'04 (raw)'!AO23</f>
        <v>0.54903096746490732</v>
      </c>
      <c r="AF24" s="276">
        <f>+'04 (raw)'!AP23</f>
        <v>2.9</v>
      </c>
      <c r="AG24" s="266">
        <f>+'04 (raw)'!AQ23</f>
        <v>85.5</v>
      </c>
      <c r="AH24" s="266">
        <f>+'04 (raw)'!AR23</f>
        <v>53.9</v>
      </c>
      <c r="AI24" s="265">
        <f>+'04 (raw)'!AS23</f>
        <v>4.1113684422515347E-2</v>
      </c>
      <c r="AJ24" s="266">
        <f>+'04 (raw)'!AT23</f>
        <v>519.6</v>
      </c>
      <c r="AK24" s="265">
        <f>+'04 (raw)'!AU23/'04 (raw)'!E23</f>
        <v>7.1520751045338907E-2</v>
      </c>
      <c r="AL24" s="278">
        <f>+'04 (raw)'!AV23</f>
        <v>9.9288434641388683</v>
      </c>
      <c r="AM24" s="279">
        <f>+'04 (raw)'!AW23/'04 (raw)'!G23</f>
        <v>1.5211381503225062E-2</v>
      </c>
      <c r="AN24" s="273">
        <f>'04 (raw)'!AX23</f>
        <v>49.9262057104185</v>
      </c>
      <c r="AO24" s="279">
        <f>+'04 (raw)'!AY23</f>
        <v>3.9757066400239426E-2</v>
      </c>
      <c r="AP24" s="268">
        <f>+'04 (raw)'!AZ23</f>
        <v>84.5</v>
      </c>
      <c r="AQ24" s="268">
        <f>('04 (raw)'!H23*1000)/'04 (raw)'!D23</f>
        <v>134289.17688829306</v>
      </c>
      <c r="AR24" s="268">
        <f>'04 (raw)'!E23/'04 (raw)'!D23</f>
        <v>0.44155755957115972</v>
      </c>
      <c r="AS24" s="275">
        <f>+'04 (raw)'!BA23</f>
        <v>11.52</v>
      </c>
      <c r="AT24" s="268">
        <v>0</v>
      </c>
      <c r="AU24" s="275">
        <f>+'04 (raw)'!BC23</f>
        <v>62.5</v>
      </c>
      <c r="AV24" s="275">
        <f>+'04 (raw)'!BD23</f>
        <v>10.7</v>
      </c>
      <c r="AW24" s="268">
        <f>+'04 (raw)'!BE23</f>
        <v>32.85</v>
      </c>
      <c r="AX24" s="280">
        <f>'04 (raw)'!BG23</f>
        <v>7.0469378177864463</v>
      </c>
      <c r="AY24" s="280">
        <f>'10 (raw)'!BH23*10</f>
        <v>8.2050000000000001</v>
      </c>
      <c r="AZ24" s="265">
        <f>+'04 (raw)'!BI23/'04 (raw)'!G23</f>
        <v>1.6280959642615916E-2</v>
      </c>
      <c r="BA24" s="268">
        <f>1/('04 (raw)'!BJ23/'04 (raw)'!G23)</f>
        <v>1.8383919933541151</v>
      </c>
      <c r="BB24" s="268">
        <f>+'04 (raw)'!BJ23/'04 (raw)'!E23</f>
        <v>182.32244233064407</v>
      </c>
      <c r="BC24" s="281">
        <f>+'04 (raw)'!BK23/'04 (raw)'!BF23</f>
        <v>6.4259913688725918</v>
      </c>
      <c r="BD24" s="265">
        <f>+'04 (raw)'!BL23/'04 (raw)'!BO23</f>
        <v>0.2035940745069155</v>
      </c>
      <c r="BE24" s="268">
        <f>+'04 (raw)'!BM23</f>
        <v>55</v>
      </c>
      <c r="BF24" s="265">
        <f>+'04 (raw)'!BN23/'04 (raw)'!BO23</f>
        <v>0.12237240381698027</v>
      </c>
      <c r="BG24" s="279">
        <f>+'04 (raw)'!BP23/('04 (raw)'!G23/1000)</f>
        <v>0.16629225459759253</v>
      </c>
      <c r="BH24" s="267">
        <f>+'04 (raw)'!BQ23</f>
        <v>17.19804514777752</v>
      </c>
      <c r="BI24" s="267">
        <f>+'04 (raw)'!BR23</f>
        <v>2179.3752228672251</v>
      </c>
      <c r="BJ24" s="267">
        <f>+'04 (raw)'!BS23</f>
        <v>41.896396000000003</v>
      </c>
      <c r="BK24" s="264">
        <f>+'04 (raw)'!BT23/('04 (raw)'!E23/1000)</f>
        <v>52.385191882051039</v>
      </c>
      <c r="BL24" s="268">
        <f>+'04 (raw)'!BU23</f>
        <v>50</v>
      </c>
      <c r="BM24" s="281">
        <f>+'04 (raw)'!BV23/('04 (raw)'!D23/1000)</f>
        <v>17.548578500149457</v>
      </c>
      <c r="BN24" s="264">
        <f>'04 (raw)'!BW23/('04 (raw)'!E23/1000)</f>
        <v>21.99056783195195</v>
      </c>
      <c r="BO24" s="264">
        <f>'04 (raw)'!BX23/('04 (raw)'!D23/10000)</f>
        <v>2.0812858788288167E-2</v>
      </c>
      <c r="BP24" s="264">
        <f>+'04 (raw)'!BY23/('04 (raw)'!D23/100000)</f>
        <v>12.974064528566796</v>
      </c>
      <c r="BQ24" s="267">
        <f>+'04 (raw)'!BZ23/('04 (raw)'!G23/1000)</f>
        <v>8.3453755907293292</v>
      </c>
      <c r="BR24" s="267">
        <f>+'04 (raw)'!CA23</f>
        <v>0.46726788467828606</v>
      </c>
      <c r="BS24" s="282">
        <f>+'04 (raw)'!CB23</f>
        <v>79.505208330000002</v>
      </c>
      <c r="BT24" s="283">
        <f>+'04 (raw)'!CC23</f>
        <v>0.22399999999999998</v>
      </c>
      <c r="BU24" s="283">
        <f>+'04 (raw)'!CD23</f>
        <v>0.42466666666666669</v>
      </c>
      <c r="BV24" s="284">
        <f>+'04 (raw)'!CE23</f>
        <v>52.83</v>
      </c>
      <c r="BW24" s="284">
        <f>+'04 (raw)'!CF23</f>
        <v>54.76</v>
      </c>
      <c r="BX24" s="265">
        <f>+'04 (raw)'!CG23</f>
        <v>0.77684136729154951</v>
      </c>
      <c r="BY24" s="278">
        <f>+'04 (raw)'!CH23/('04 (raw)'!G23/1000)</f>
        <v>35.645545649582566</v>
      </c>
      <c r="BZ24" s="268">
        <f>+'04 (raw)'!CI23</f>
        <v>4.2623012282406864E-2</v>
      </c>
      <c r="CA24" s="280">
        <f>+'04 (raw)'!CJ23</f>
        <v>0</v>
      </c>
      <c r="CB24" s="268">
        <f>+'04 (raw)'!CK23</f>
        <v>9.6000000000000014</v>
      </c>
      <c r="CC24" s="265">
        <f>+'04 (raw)'!CL23/'04 (raw)'!E23</f>
        <v>0.216424982290567</v>
      </c>
      <c r="CD24" s="265">
        <f>+'04 (raw)'!CM23</f>
        <v>9.5160635758699905E-3</v>
      </c>
      <c r="CE24" s="265">
        <f>+'04 (raw)'!CN23/'04 (raw)'!G23</f>
        <v>1.6423181199954475E-2</v>
      </c>
      <c r="CF24" s="265">
        <f>('04 (raw)'!CO23+'04 (raw)'!CP23)/'04 (raw)'!CX23</f>
        <v>0.59142450079784392</v>
      </c>
      <c r="CG24" s="268">
        <f>+'04 (raw)'!CQ23/('04 (raw)'!CX23/1000000)</f>
        <v>27.617804421680791</v>
      </c>
      <c r="CH24" s="281">
        <f>+'04 (raw)'!CR23/('04 (raw)'!D23/1000)</f>
        <v>0.86972481351912134</v>
      </c>
      <c r="CI24" s="273">
        <f>('04 (raw)'!CS23-'03 (raw)'!CS23)/'03 (raw)'!CS23</f>
        <v>0.22575941107737571</v>
      </c>
      <c r="CJ24" s="273">
        <f>('04 (raw)'!CT23-'03 (raw)'!CT23)/'03 (raw)'!CT23</f>
        <v>0.1183224102397812</v>
      </c>
      <c r="CK24" s="285">
        <f>+'04 (raw)'!CU23/('04 (raw)'!D23/1000000)</f>
        <v>16.065445757699973</v>
      </c>
      <c r="CL24" s="268">
        <f>+'04 (raw)'!CV23/('04 (raw)'!I23/1000)</f>
        <v>3.6223989541344372</v>
      </c>
      <c r="CM24" s="268">
        <f>+'04 (raw)'!CW23/('04 (raw)'!E23/10000)</f>
        <v>1.6041852144839734</v>
      </c>
    </row>
    <row r="25" spans="1:91">
      <c r="A25" s="263" t="s">
        <v>224</v>
      </c>
      <c r="B25" s="264">
        <f>'04 (raw)'!B24</f>
        <v>2255.5775240250396</v>
      </c>
      <c r="C25" s="265">
        <f>'04 (raw)'!C24</f>
        <v>0.1425353294854533</v>
      </c>
      <c r="D25" s="266">
        <f>+'04 (raw)'!J24/('04 (raw)'!D24/100000)</f>
        <v>1058.6891966475218</v>
      </c>
      <c r="E25" s="266">
        <f>+'04 (raw)'!K24</f>
        <v>45.522682445759372</v>
      </c>
      <c r="F25" s="267">
        <f>+'04 (raw)'!L24</f>
        <v>3.46</v>
      </c>
      <c r="G25" s="267">
        <f>+'04 (raw)'!M24</f>
        <v>2.58</v>
      </c>
      <c r="H25" s="267">
        <f>+'04 (raw)'!N24</f>
        <v>3.12</v>
      </c>
      <c r="I25" s="267">
        <f>+'04 (raw)'!O24</f>
        <v>3.65</v>
      </c>
      <c r="J25" s="267">
        <f>+'04 (raw)'!P24</f>
        <v>0.53700000000000003</v>
      </c>
      <c r="K25" s="268">
        <f>+'04 (raw)'!Q24/('04 (raw)'!E24)*100000</f>
        <v>4.8863036190982614</v>
      </c>
      <c r="L25" s="268">
        <f>+'04 (raw)'!R24/('04 (raw)'!D24/100000)</f>
        <v>17.618551603077112</v>
      </c>
      <c r="M25" s="265">
        <f>+'04 (raw)'!S24/'04 (raw)'!U24</f>
        <v>1.0262457602964927E-3</v>
      </c>
      <c r="N25" s="265">
        <f>+'04 (raw)'!T24</f>
        <v>0.3279523315260533</v>
      </c>
      <c r="O25" s="268">
        <f>'04 (raw)'!V24</f>
        <v>18</v>
      </c>
      <c r="P25" s="270">
        <f>+'04 (raw)'!X24/('04 (raw)'!F24/'04 (raw)'!W24)</f>
        <v>192.45925136325167</v>
      </c>
      <c r="Q25" s="268">
        <f>+'04 (raw)'!Y24/('04 (raw)'!I24/10000)</f>
        <v>0.46696240952603318</v>
      </c>
      <c r="R25" s="271">
        <f>+'04 (raw)'!Z24</f>
        <v>41244.608413528702</v>
      </c>
      <c r="S25" s="271">
        <f>+'04 (raw)'!AA24</f>
        <v>0.39217878629101183</v>
      </c>
      <c r="T25" s="271">
        <f>+'04 (raw)'!AB24</f>
        <v>640.29999999999995</v>
      </c>
      <c r="U25" s="271">
        <f>+'04 (raw)'!AD24</f>
        <v>0</v>
      </c>
      <c r="V25" s="271">
        <f>'04 (raw)'!AE24</f>
        <v>15</v>
      </c>
      <c r="W25" s="272">
        <f>+'04 (raw)'!AF24/'04 (raw)'!AC24</f>
        <v>0</v>
      </c>
      <c r="X25" s="267">
        <f>+'04 (raw)'!AG24</f>
        <v>56.750300467477281</v>
      </c>
      <c r="Y25" s="267">
        <f>+'04 (raw)'!AH24</f>
        <v>22.5716</v>
      </c>
      <c r="Z25" s="265">
        <f>+'04 (raw)'!AI24</f>
        <v>0.30231910300160181</v>
      </c>
      <c r="AA25" s="273">
        <f>'04 (raw)'!AJ24/'04 (raw)'!AK24</f>
        <v>3.6584796810044966</v>
      </c>
      <c r="AB25" s="267">
        <f>'04 (raw)'!AL24</f>
        <v>1.1553379286043377</v>
      </c>
      <c r="AC25" s="274">
        <f>+'04 (raw)'!AM24/('04 (raw)'!D24/100000)</f>
        <v>16.886790673875826</v>
      </c>
      <c r="AD25" s="265">
        <f>+'04 (raw)'!AN24/'04 (raw)'!E24</f>
        <v>0.41229480219452519</v>
      </c>
      <c r="AE25" s="275">
        <f>+'04 (raw)'!AO24</f>
        <v>0.57706526914690026</v>
      </c>
      <c r="AF25" s="276">
        <f>+'04 (raw)'!AP24</f>
        <v>18.8</v>
      </c>
      <c r="AG25" s="266">
        <f>+'04 (raw)'!AQ24</f>
        <v>76.599999999999994</v>
      </c>
      <c r="AH25" s="266">
        <f>+'04 (raw)'!AR24</f>
        <v>55.5</v>
      </c>
      <c r="AI25" s="265">
        <f>+'04 (raw)'!AS24</f>
        <v>1.4067062732856711E-2</v>
      </c>
      <c r="AJ25" s="266">
        <f>+'04 (raw)'!AT24</f>
        <v>433.99</v>
      </c>
      <c r="AK25" s="265">
        <f>+'04 (raw)'!AU24/'04 (raw)'!E24</f>
        <v>8.5510313334219573E-3</v>
      </c>
      <c r="AL25" s="278">
        <f>+'04 (raw)'!AV24</f>
        <v>9.8315683331400319</v>
      </c>
      <c r="AM25" s="279">
        <f>+'04 (raw)'!AW24/'04 (raw)'!G24</f>
        <v>4.3007205492548934E-3</v>
      </c>
      <c r="AN25" s="273">
        <f>'04 (raw)'!AX24</f>
        <v>65.822118762584822</v>
      </c>
      <c r="AO25" s="279">
        <f>+'04 (raw)'!AY24</f>
        <v>1.4047641592866348E-2</v>
      </c>
      <c r="AP25" s="268">
        <f>+'04 (raw)'!AZ24</f>
        <v>9.3000000000000007</v>
      </c>
      <c r="AQ25" s="268">
        <f>('04 (raw)'!H24*1000)/'04 (raw)'!D24</f>
        <v>33536.735931987605</v>
      </c>
      <c r="AR25" s="268">
        <f>'04 (raw)'!E24/'04 (raw)'!D24</f>
        <v>0.39167363012243206</v>
      </c>
      <c r="AS25" s="275">
        <f>+'04 (raw)'!BA24</f>
        <v>10.4</v>
      </c>
      <c r="AT25" s="268">
        <v>0</v>
      </c>
      <c r="AU25" s="275">
        <f>+'04 (raw)'!BC24</f>
        <v>46.2</v>
      </c>
      <c r="AV25" s="275">
        <f>+'04 (raw)'!BD24</f>
        <v>25.1</v>
      </c>
      <c r="AW25" s="268">
        <f>+'04 (raw)'!BE24</f>
        <v>16.96</v>
      </c>
      <c r="AX25" s="280">
        <f>'04 (raw)'!BG24</f>
        <v>7.4720717076298229</v>
      </c>
      <c r="AY25" s="280">
        <f>'10 (raw)'!BH24*10</f>
        <v>5.7183333333333337</v>
      </c>
      <c r="AZ25" s="265">
        <f>+'04 (raw)'!BI24/'04 (raw)'!G24</f>
        <v>6.1820013833008324E-3</v>
      </c>
      <c r="BA25" s="268">
        <f>1/('04 (raw)'!BJ24/'04 (raw)'!G24)</f>
        <v>2.3079856411731501</v>
      </c>
      <c r="BB25" s="268">
        <f>+'04 (raw)'!BJ24/'04 (raw)'!E24</f>
        <v>40.011669642760907</v>
      </c>
      <c r="BC25" s="281">
        <f>+'04 (raw)'!BK24/'04 (raw)'!BF24</f>
        <v>1.9524207385149375</v>
      </c>
      <c r="BD25" s="265">
        <f>+'04 (raw)'!BL24/'04 (raw)'!BO24</f>
        <v>3.9141936738591655E-2</v>
      </c>
      <c r="BE25" s="268">
        <f>+'04 (raw)'!BM24</f>
        <v>13.7</v>
      </c>
      <c r="BF25" s="265">
        <f>+'04 (raw)'!BN24/'04 (raw)'!BO24</f>
        <v>3.3683982187470395E-2</v>
      </c>
      <c r="BG25" s="279">
        <f>+'04 (raw)'!BP24/('04 (raw)'!G24/1000)</f>
        <v>0.11719947523480888</v>
      </c>
      <c r="BH25" s="267">
        <f>+'04 (raw)'!BQ24</f>
        <v>1.8185708172871202</v>
      </c>
      <c r="BI25" s="267">
        <f>+'04 (raw)'!BR24</f>
        <v>1.2333954142358499</v>
      </c>
      <c r="BJ25" s="267">
        <f>+'04 (raw)'!BS24</f>
        <v>15347.188198</v>
      </c>
      <c r="BK25" s="264">
        <f>+'04 (raw)'!BT24/('04 (raw)'!E24/1000)</f>
        <v>20.995296932766617</v>
      </c>
      <c r="BL25" s="268">
        <f>+'04 (raw)'!BU24</f>
        <v>19</v>
      </c>
      <c r="BM25" s="281">
        <f>+'04 (raw)'!BV24/('04 (raw)'!D24/1000)</f>
        <v>4.112777868622457</v>
      </c>
      <c r="BN25" s="264">
        <f>'04 (raw)'!BW24/('04 (raw)'!E24/1000)</f>
        <v>4.41994905309903</v>
      </c>
      <c r="BO25" s="264">
        <f>'04 (raw)'!BX24/('04 (raw)'!D24/10000)</f>
        <v>1.3412041795926501</v>
      </c>
      <c r="BP25" s="264">
        <f>+'04 (raw)'!BY24/('04 (raw)'!D24/100000)</f>
        <v>3.7713832504989346</v>
      </c>
      <c r="BQ25" s="267">
        <f>+'04 (raw)'!BZ24/('04 (raw)'!G24/1000)</f>
        <v>2.1021084777648995</v>
      </c>
      <c r="BR25" s="267">
        <f>+'04 (raw)'!CA24</f>
        <v>0.53565880676644206</v>
      </c>
      <c r="BS25" s="282">
        <f>+'04 (raw)'!CB24</f>
        <v>71.388486310000005</v>
      </c>
      <c r="BT25" s="283">
        <f>+'04 (raw)'!CC24</f>
        <v>0</v>
      </c>
      <c r="BU25" s="283">
        <f>+'04 (raw)'!CD24</f>
        <v>0</v>
      </c>
      <c r="BV25" s="284">
        <f>+'04 (raw)'!CE24</f>
        <v>36.380000000000003</v>
      </c>
      <c r="BW25" s="284">
        <f>+'04 (raw)'!CF24</f>
        <v>33.33</v>
      </c>
      <c r="BX25" s="265">
        <f>+'04 (raw)'!CG24</f>
        <v>0.96029458648774124</v>
      </c>
      <c r="BY25" s="278">
        <f>BY16</f>
        <v>56.380030761162885</v>
      </c>
      <c r="BZ25" s="268">
        <f>+'04 (raw)'!CI24</f>
        <v>2.1950041107077882</v>
      </c>
      <c r="CA25" s="280">
        <f>+'04 (raw)'!CJ24</f>
        <v>4.7610336037641767</v>
      </c>
      <c r="CB25" s="268">
        <f>+'04 (raw)'!CK24</f>
        <v>7.4499999999999993</v>
      </c>
      <c r="CC25" s="265">
        <f>+'04 (raw)'!CL24/'04 (raw)'!E24</f>
        <v>0.28334956113089188</v>
      </c>
      <c r="CD25" s="265">
        <f>+'04 (raw)'!CM24</f>
        <v>8.6679523257302306E-3</v>
      </c>
      <c r="CE25" s="265">
        <f>+'04 (raw)'!CN24/'04 (raw)'!G24</f>
        <v>3.5646952149673491E-2</v>
      </c>
      <c r="CF25" s="265">
        <f>('04 (raw)'!CO24+'04 (raw)'!CP24)/'04 (raw)'!CX24</f>
        <v>1.9643504196918689E-2</v>
      </c>
      <c r="CG25" s="268">
        <f>+'04 (raw)'!CQ24/('04 (raw)'!CX24/1000000)</f>
        <v>0.26694695798279117</v>
      </c>
      <c r="CH25" s="281">
        <f>+'04 (raw)'!CR24/('04 (raw)'!D24/1000)</f>
        <v>0.16661633464890815</v>
      </c>
      <c r="CI25" s="273">
        <f>('04 (raw)'!CS24-'03 (raw)'!CS24)/'03 (raw)'!CS24</f>
        <v>0.19634970160387671</v>
      </c>
      <c r="CJ25" s="273">
        <f>('04 (raw)'!CT24-'03 (raw)'!CT24)/'03 (raw)'!CT24</f>
        <v>0.13099778362944242</v>
      </c>
      <c r="CK25" s="285">
        <f>+'04 (raw)'!CU24/('04 (raw)'!D24/1000000)</f>
        <v>1.125786044925055</v>
      </c>
      <c r="CL25" s="268">
        <f>+'04 (raw)'!CV24/('04 (raw)'!I24/1000)</f>
        <v>0.22414195657249592</v>
      </c>
      <c r="CM25" s="268">
        <f>+'04 (raw)'!CW24/('04 (raw)'!E24/10000)</f>
        <v>0.45270165882822128</v>
      </c>
    </row>
    <row r="26" spans="1:91">
      <c r="A26" s="263" t="s">
        <v>225</v>
      </c>
      <c r="B26" s="264">
        <f>'04 (raw)'!B25</f>
        <v>4836.7365754946513</v>
      </c>
      <c r="C26" s="265">
        <f>'04 (raw)'!C25</f>
        <v>0.20446797591200608</v>
      </c>
      <c r="D26" s="266">
        <f>+'04 (raw)'!J25/('04 (raw)'!D25/100000)</f>
        <v>1185.4255099566692</v>
      </c>
      <c r="E26" s="266">
        <f>+'04 (raw)'!K25</f>
        <v>55.947812739831157</v>
      </c>
      <c r="F26" s="267">
        <f>+'04 (raw)'!L25</f>
        <v>2.2400000000000002</v>
      </c>
      <c r="G26" s="267">
        <f>+'04 (raw)'!M25</f>
        <v>2.1800000000000002</v>
      </c>
      <c r="H26" s="267">
        <f>+'04 (raw)'!N25</f>
        <v>1.1399999999999999</v>
      </c>
      <c r="I26" s="267">
        <f>+'04 (raw)'!O25</f>
        <v>3.56</v>
      </c>
      <c r="J26" s="267">
        <f>+'04 (raw)'!P25</f>
        <v>0.55866666666666676</v>
      </c>
      <c r="K26" s="268">
        <f>+'04 (raw)'!Q25/('04 (raw)'!E25)*100000</f>
        <v>4.210801728472787</v>
      </c>
      <c r="L26" s="268">
        <f>+'04 (raw)'!R25/('04 (raw)'!D25/100000)</f>
        <v>6.6962799221612652</v>
      </c>
      <c r="M26" s="265">
        <f>+'04 (raw)'!S25/'04 (raw)'!U25</f>
        <v>1.5186937177341042E-2</v>
      </c>
      <c r="N26" s="265">
        <f>+'04 (raw)'!T25</f>
        <v>0.15673706602681595</v>
      </c>
      <c r="O26" s="268">
        <f>'04 (raw)'!V25</f>
        <v>11</v>
      </c>
      <c r="P26" s="270">
        <f>+'04 (raw)'!X25/('04 (raw)'!F25/'04 (raw)'!W25)</f>
        <v>20.083975066421416</v>
      </c>
      <c r="Q26" s="268">
        <f>+'04 (raw)'!Y25/('04 (raw)'!I25/10000)</f>
        <v>1.9366122599659881</v>
      </c>
      <c r="R26" s="271">
        <f>+'04 (raw)'!Z25</f>
        <v>7967.2930186978565</v>
      </c>
      <c r="S26" s="271">
        <f>+'04 (raw)'!AA25</f>
        <v>0.91127240768380902</v>
      </c>
      <c r="T26" s="271">
        <f>+'04 (raw)'!AB25</f>
        <v>2181.9</v>
      </c>
      <c r="U26" s="271">
        <f>+'04 (raw)'!AD25</f>
        <v>0.8</v>
      </c>
      <c r="V26" s="271">
        <f>'04 (raw)'!AE25</f>
        <v>42</v>
      </c>
      <c r="W26" s="272">
        <f>+'04 (raw)'!AF25/'04 (raw)'!AC25</f>
        <v>0.7301502859422796</v>
      </c>
      <c r="X26" s="267">
        <f>+'04 (raw)'!AG25</f>
        <v>74.351074416217045</v>
      </c>
      <c r="Y26" s="267">
        <f>+'04 (raw)'!AH25</f>
        <v>20.7424</v>
      </c>
      <c r="Z26" s="265">
        <f>+'04 (raw)'!AI25</f>
        <v>0.28938345489682687</v>
      </c>
      <c r="AA26" s="273">
        <f>'04 (raw)'!AJ25/'04 (raw)'!AK25</f>
        <v>4.1853363440794595</v>
      </c>
      <c r="AB26" s="267">
        <f>'04 (raw)'!AL25</f>
        <v>1.2104813705445363</v>
      </c>
      <c r="AC26" s="274">
        <f>+'04 (raw)'!AM25/('04 (raw)'!D25/100000)</f>
        <v>11.148202287993755</v>
      </c>
      <c r="AD26" s="265">
        <f>+'04 (raw)'!AN25/'04 (raw)'!E25</f>
        <v>0.3348507209464901</v>
      </c>
      <c r="AE26" s="275">
        <f>+'04 (raw)'!AO25</f>
        <v>0.63255237255286256</v>
      </c>
      <c r="AF26" s="276">
        <f>+'04 (raw)'!AP25</f>
        <v>12.8</v>
      </c>
      <c r="AG26" s="266">
        <f>+'04 (raw)'!AQ25</f>
        <v>83.5</v>
      </c>
      <c r="AH26" s="266">
        <f>+'04 (raw)'!AR25</f>
        <v>66.3</v>
      </c>
      <c r="AI26" s="265">
        <f>+'04 (raw)'!AS25</f>
        <v>4.2691236196421976E-2</v>
      </c>
      <c r="AJ26" s="266">
        <f>+'04 (raw)'!AT25</f>
        <v>496.3</v>
      </c>
      <c r="AK26" s="265">
        <f>+'04 (raw)'!AU25/'04 (raw)'!E25</f>
        <v>2.665887191395247E-2</v>
      </c>
      <c r="AL26" s="278">
        <f>+'04 (raw)'!AV25</f>
        <v>3.1658562303205864</v>
      </c>
      <c r="AM26" s="279">
        <f>+'04 (raw)'!AW25/'04 (raw)'!G25</f>
        <v>1.1461862989517832E-2</v>
      </c>
      <c r="AN26" s="273">
        <f>'04 (raw)'!AX25</f>
        <v>61.523485965240077</v>
      </c>
      <c r="AO26" s="279">
        <f>+'04 (raw)'!AY25</f>
        <v>1.0851081587069858E-2</v>
      </c>
      <c r="AP26" s="268">
        <f>+'04 (raw)'!AZ25</f>
        <v>31.9</v>
      </c>
      <c r="AQ26" s="268">
        <f>('04 (raw)'!H25*1000)/'04 (raw)'!D25</f>
        <v>45707.143764780107</v>
      </c>
      <c r="AR26" s="268">
        <f>'04 (raw)'!E25/'04 (raw)'!D25</f>
        <v>0.44999185040657824</v>
      </c>
      <c r="AS26" s="275">
        <f>+'04 (raw)'!BA25</f>
        <v>11.23</v>
      </c>
      <c r="AT26" s="268">
        <v>0</v>
      </c>
      <c r="AU26" s="275">
        <f>+'04 (raw)'!BC25</f>
        <v>55.2</v>
      </c>
      <c r="AV26" s="275">
        <f>+'04 (raw)'!BD25</f>
        <v>5.5</v>
      </c>
      <c r="AW26" s="268">
        <f>+'04 (raw)'!BE25</f>
        <v>18.43</v>
      </c>
      <c r="AX26" s="280">
        <f>'04 (raw)'!BG25</f>
        <v>7.4992294498411551</v>
      </c>
      <c r="AY26" s="280">
        <f>'10 (raw)'!BH25*10</f>
        <v>6.3600000000000012</v>
      </c>
      <c r="AZ26" s="265">
        <f>+'04 (raw)'!BI25/'04 (raw)'!G25</f>
        <v>1.2092958533432046E-2</v>
      </c>
      <c r="BA26" s="268">
        <f>1/('04 (raw)'!BJ25/'04 (raw)'!G25)</f>
        <v>1.8285428088621434</v>
      </c>
      <c r="BB26" s="268">
        <f>+'04 (raw)'!BJ25/'04 (raw)'!E25</f>
        <v>59.645309861861172</v>
      </c>
      <c r="BC26" s="281">
        <f>+'04 (raw)'!BK25/'04 (raw)'!BF25</f>
        <v>1.3540277102135652</v>
      </c>
      <c r="BD26" s="265">
        <f>+'04 (raw)'!BL25/'04 (raw)'!BO25</f>
        <v>9.6685292011948754E-2</v>
      </c>
      <c r="BE26" s="268">
        <f>+'04 (raw)'!BM25</f>
        <v>25.3</v>
      </c>
      <c r="BF26" s="265">
        <f>+'04 (raw)'!BN25/'04 (raw)'!BO25</f>
        <v>4.1225651955661254E-2</v>
      </c>
      <c r="BG26" s="279">
        <f>+'04 (raw)'!BP25/('04 (raw)'!G25/1000)</f>
        <v>0.12012222056656063</v>
      </c>
      <c r="BH26" s="267">
        <f>+'04 (raw)'!BQ25</f>
        <v>4.7760560390575248</v>
      </c>
      <c r="BI26" s="267">
        <f>+'04 (raw)'!BR25</f>
        <v>0.14208319539423114</v>
      </c>
      <c r="BJ26" s="267">
        <f>+'04 (raw)'!BS25</f>
        <v>0.60270599999999996</v>
      </c>
      <c r="BK26" s="264">
        <f>+'04 (raw)'!BT25/('04 (raw)'!E25/1000)</f>
        <v>6.1436823665523344</v>
      </c>
      <c r="BL26" s="268">
        <f>+'04 (raw)'!BU25</f>
        <v>6</v>
      </c>
      <c r="BM26" s="281">
        <f>+'04 (raw)'!BV25/('04 (raw)'!D25/1000)</f>
        <v>5.3402832379236083</v>
      </c>
      <c r="BN26" s="264">
        <f>'04 (raw)'!BW25/('04 (raw)'!E25/1000)</f>
        <v>8.4763847609858995</v>
      </c>
      <c r="BO26" s="264">
        <f>'04 (raw)'!BX25/('04 (raw)'!D25/10000)</f>
        <v>0.49180884397156904</v>
      </c>
      <c r="BP26" s="264">
        <f>+'04 (raw)'!BY25/('04 (raw)'!D25/100000)</f>
        <v>4.819849834083108</v>
      </c>
      <c r="BQ26" s="267">
        <f>+'04 (raw)'!BZ25/('04 (raw)'!G25/1000)</f>
        <v>5.1343096272552913</v>
      </c>
      <c r="BR26" s="267">
        <f>+'04 (raw)'!CA25</f>
        <v>0.58392455694724243</v>
      </c>
      <c r="BS26" s="282">
        <f>+'04 (raw)'!CB25</f>
        <v>66.876190480000005</v>
      </c>
      <c r="BT26" s="283">
        <f>+'04 (raw)'!CC25</f>
        <v>0.32725000000000004</v>
      </c>
      <c r="BU26" s="283">
        <f>+'04 (raw)'!CD25</f>
        <v>0.55100000000000005</v>
      </c>
      <c r="BV26" s="284">
        <f>+'04 (raw)'!CE25</f>
        <v>23.81</v>
      </c>
      <c r="BW26" s="284">
        <f>+'04 (raw)'!CF25</f>
        <v>47.62</v>
      </c>
      <c r="BX26" s="265">
        <f>+'04 (raw)'!CG25</f>
        <v>0.90234602839956568</v>
      </c>
      <c r="BY26" s="278">
        <f>BY16</f>
        <v>56.380030761162885</v>
      </c>
      <c r="BZ26" s="268">
        <f>+'04 (raw)'!CI25</f>
        <v>0.38350604623586804</v>
      </c>
      <c r="CA26" s="280">
        <f>+'04 (raw)'!CJ25</f>
        <v>30.101808931722864</v>
      </c>
      <c r="CB26" s="268">
        <f>+'04 (raw)'!CK25</f>
        <v>14.45</v>
      </c>
      <c r="CC26" s="265">
        <f>+'04 (raw)'!CL25/'04 (raw)'!E25</f>
        <v>0.26830819798126804</v>
      </c>
      <c r="CD26" s="265">
        <f>+'04 (raw)'!CM25</f>
        <v>6.7584298922994932E-4</v>
      </c>
      <c r="CE26" s="265">
        <f>+'04 (raw)'!CN25/'04 (raw)'!G25</f>
        <v>1.7757929200706894E-2</v>
      </c>
      <c r="CF26" s="265">
        <f>('04 (raw)'!CO25+'04 (raw)'!CP25)/'04 (raw)'!CX25</f>
        <v>0.41415685051418838</v>
      </c>
      <c r="CG26" s="268">
        <f>+'04 (raw)'!CQ25/('04 (raw)'!CX25/1000000)</f>
        <v>32.540623989130061</v>
      </c>
      <c r="CH26" s="281">
        <f>+'04 (raw)'!CR25/('04 (raw)'!D25/1000)</f>
        <v>0.28587964283073092</v>
      </c>
      <c r="CI26" s="273">
        <f>('04 (raw)'!CS25-'03 (raw)'!CS25)/'03 (raw)'!CS25</f>
        <v>5.0676671199921849E-2</v>
      </c>
      <c r="CJ26" s="273">
        <f>('04 (raw)'!CT25-'03 (raw)'!CT25)/'03 (raw)'!CT25</f>
        <v>0.1101991866841584</v>
      </c>
      <c r="CK26" s="285">
        <f>+'04 (raw)'!CU25/('04 (raw)'!D25/1000000)</f>
        <v>4.0472021507568083</v>
      </c>
      <c r="CL26" s="268">
        <f>+'04 (raw)'!CV25/('04 (raw)'!I25/1000)</f>
        <v>0.65965855105091475</v>
      </c>
      <c r="CM26" s="268">
        <f>+'04 (raw)'!CW25/('04 (raw)'!E25/10000)</f>
        <v>1.806965401927157</v>
      </c>
    </row>
    <row r="27" spans="1:91">
      <c r="A27" s="263" t="s">
        <v>226</v>
      </c>
      <c r="B27" s="264">
        <f>'04 (raw)'!B26</f>
        <v>2705.1661081025609</v>
      </c>
      <c r="C27" s="265">
        <f>'04 (raw)'!C26</f>
        <v>0.27944231287222732</v>
      </c>
      <c r="D27" s="266">
        <f>+'04 (raw)'!J26/('04 (raw)'!D26/100000)</f>
        <v>1183.1646096508473</v>
      </c>
      <c r="E27" s="266">
        <f>+'04 (raw)'!K26</f>
        <v>39.137510170870627</v>
      </c>
      <c r="F27" s="267">
        <f>+'04 (raw)'!L26</f>
        <v>2.39</v>
      </c>
      <c r="G27" s="267">
        <f>+'04 (raw)'!M26</f>
        <v>2.64</v>
      </c>
      <c r="H27" s="267">
        <f>+'04 (raw)'!N26</f>
        <v>4.0199999999999996</v>
      </c>
      <c r="I27" s="267">
        <f>+'04 (raw)'!O26</f>
        <v>3.02</v>
      </c>
      <c r="J27" s="267">
        <f>+'04 (raw)'!P26</f>
        <v>0.35433333333333339</v>
      </c>
      <c r="K27" s="268">
        <f>+'04 (raw)'!Q26/('04 (raw)'!E26)*100000</f>
        <v>12.131542779044679</v>
      </c>
      <c r="L27" s="268">
        <f>+'04 (raw)'!R26/('04 (raw)'!D26/100000)</f>
        <v>4.7423995836942199</v>
      </c>
      <c r="M27" s="265">
        <f>+'04 (raw)'!S26/'04 (raw)'!U26</f>
        <v>1.1606002296136992E-2</v>
      </c>
      <c r="N27" s="265">
        <f>+'04 (raw)'!T26</f>
        <v>0.20437977694497764</v>
      </c>
      <c r="O27" s="268">
        <f>'04 (raw)'!V26</f>
        <v>6</v>
      </c>
      <c r="P27" s="270">
        <f>+'04 (raw)'!X26/('04 (raw)'!F26/'04 (raw)'!W26)</f>
        <v>215.92005146680393</v>
      </c>
      <c r="Q27" s="268">
        <f>+'04 (raw)'!Y26/('04 (raw)'!I26/10000)</f>
        <v>4.942223059000729</v>
      </c>
      <c r="R27" s="271">
        <f>+'04 (raw)'!Z26</f>
        <v>2440.8371044960418</v>
      </c>
      <c r="S27" s="271">
        <f>+'04 (raw)'!AA26</f>
        <v>0.96933737005135412</v>
      </c>
      <c r="T27" s="271">
        <f>+'04 (raw)'!AB26</f>
        <v>657.4</v>
      </c>
      <c r="U27" s="271">
        <f>+'04 (raw)'!AD26</f>
        <v>0</v>
      </c>
      <c r="V27" s="271">
        <f>'04 (raw)'!AE26</f>
        <v>1</v>
      </c>
      <c r="W27" s="272">
        <f>+'04 (raw)'!AF26/'04 (raw)'!AC26</f>
        <v>0.75035780004089137</v>
      </c>
      <c r="X27" s="267">
        <f>+'04 (raw)'!AG26</f>
        <v>84.511028661994359</v>
      </c>
      <c r="Y27" s="267">
        <f>+'04 (raw)'!AH26</f>
        <v>17.3306</v>
      </c>
      <c r="Z27" s="265">
        <f>+'04 (raw)'!AI26</f>
        <v>0.21366928648482048</v>
      </c>
      <c r="AA27" s="273">
        <f>'04 (raw)'!AJ26/'04 (raw)'!AK26</f>
        <v>1.8953919878444321</v>
      </c>
      <c r="AB27" s="267">
        <f>'04 (raw)'!AL26</f>
        <v>1.5091875862217117</v>
      </c>
      <c r="AC27" s="274">
        <f>+'04 (raw)'!AM26/('04 (raw)'!D26/100000)</f>
        <v>10.702442303742362</v>
      </c>
      <c r="AD27" s="265">
        <f>+'04 (raw)'!AN26/'04 (raw)'!E26</f>
        <v>0.36822764302551464</v>
      </c>
      <c r="AE27" s="275">
        <f>+'04 (raw)'!AO26</f>
        <v>0.66213376618870079</v>
      </c>
      <c r="AF27" s="276">
        <f>+'04 (raw)'!AP26</f>
        <v>8.1999999999999993</v>
      </c>
      <c r="AG27" s="266">
        <f>+'04 (raw)'!AQ26</f>
        <v>77.8</v>
      </c>
      <c r="AH27" s="266">
        <f>+'04 (raw)'!AR26</f>
        <v>55.5</v>
      </c>
      <c r="AI27" s="265">
        <f>+'04 (raw)'!AS26</f>
        <v>2.3267210418554694E-2</v>
      </c>
      <c r="AJ27" s="266">
        <f>+'04 (raw)'!AT26</f>
        <v>499.47</v>
      </c>
      <c r="AK27" s="265">
        <f>+'04 (raw)'!AU26/'04 (raw)'!E26</f>
        <v>0.20804367355400455</v>
      </c>
      <c r="AL27" s="278">
        <f>+'04 (raw)'!AV26</f>
        <v>6.1453838657133302</v>
      </c>
      <c r="AM27" s="279">
        <f>+'04 (raw)'!AW26/'04 (raw)'!G26</f>
        <v>1.1552487589819048E-2</v>
      </c>
      <c r="AN27" s="273">
        <f>'04 (raw)'!AX26</f>
        <v>57.195772589798487</v>
      </c>
      <c r="AO27" s="279">
        <f>+'04 (raw)'!AY26</f>
        <v>3.3777449204828981E-2</v>
      </c>
      <c r="AP27" s="268">
        <f>+'04 (raw)'!AZ26</f>
        <v>36.9</v>
      </c>
      <c r="AQ27" s="268">
        <f>('04 (raw)'!H26*1000)/'04 (raw)'!D26</f>
        <v>80976.664056695387</v>
      </c>
      <c r="AR27" s="268">
        <f>'04 (raw)'!E26/'04 (raw)'!D26</f>
        <v>0.41732795904104836</v>
      </c>
      <c r="AS27" s="275">
        <f>+'04 (raw)'!BA26</f>
        <v>13.69</v>
      </c>
      <c r="AT27" s="268">
        <v>0</v>
      </c>
      <c r="AU27" s="275">
        <f>+'04 (raw)'!BC26</f>
        <v>57.3</v>
      </c>
      <c r="AV27" s="275">
        <f>+'04 (raw)'!BD26</f>
        <v>8.5</v>
      </c>
      <c r="AW27" s="268">
        <f>+'04 (raw)'!BE26</f>
        <v>26.04</v>
      </c>
      <c r="AX27" s="280">
        <f>'04 (raw)'!BG26</f>
        <v>7.4718671126941949</v>
      </c>
      <c r="AY27" s="280">
        <f>'10 (raw)'!BH26*10</f>
        <v>7.1483333333333343</v>
      </c>
      <c r="AZ27" s="265">
        <f>+'04 (raw)'!BI26/'04 (raw)'!G26</f>
        <v>1.8961670875665079E-2</v>
      </c>
      <c r="BA27" s="268">
        <f>1/('04 (raw)'!BJ26/'04 (raw)'!G26)</f>
        <v>1.7677246329607015</v>
      </c>
      <c r="BB27" s="268">
        <f>+'04 (raw)'!BJ26/'04 (raw)'!E26</f>
        <v>117.26926343107671</v>
      </c>
      <c r="BC27" s="281">
        <f>+'04 (raw)'!BK26/'04 (raw)'!BF26</f>
        <v>2.3785770557505947</v>
      </c>
      <c r="BD27" s="265">
        <f>+'04 (raw)'!BL26/'04 (raw)'!BO26</f>
        <v>0.18698382457665522</v>
      </c>
      <c r="BE27" s="268">
        <f>+'04 (raw)'!BM26</f>
        <v>44.9</v>
      </c>
      <c r="BF27" s="265">
        <f>+'04 (raw)'!BN26/'04 (raw)'!BO26</f>
        <v>7.0987511599014744E-2</v>
      </c>
      <c r="BG27" s="279">
        <f>+'04 (raw)'!BP26/('04 (raw)'!G26/1000)</f>
        <v>0.11449982325950819</v>
      </c>
      <c r="BH27" s="267">
        <f>+'04 (raw)'!BQ26</f>
        <v>9.8417068134893331</v>
      </c>
      <c r="BI27" s="267">
        <f>+'04 (raw)'!BR26</f>
        <v>15.920017830419969</v>
      </c>
      <c r="BJ27" s="267">
        <f>+'04 (raw)'!BS26</f>
        <v>0.66456300000000001</v>
      </c>
      <c r="BK27" s="264">
        <f>+'04 (raw)'!BT26/('04 (raw)'!E26/1000)</f>
        <v>16.260874238899252</v>
      </c>
      <c r="BL27" s="268">
        <f>+'04 (raw)'!BU26</f>
        <v>5</v>
      </c>
      <c r="BM27" s="281">
        <f>+'04 (raw)'!BV26/('04 (raw)'!D26/1000)</f>
        <v>8.1697445801262063</v>
      </c>
      <c r="BN27" s="264">
        <f>'04 (raw)'!BW26/('04 (raw)'!E26/1000)</f>
        <v>18.95131258685954</v>
      </c>
      <c r="BO27" s="264">
        <f>'04 (raw)'!BX26/('04 (raw)'!D26/10000)</f>
        <v>1.048586608933582</v>
      </c>
      <c r="BP27" s="264">
        <f>+'04 (raw)'!BY26/('04 (raw)'!D26/100000)</f>
        <v>6.15230216263034</v>
      </c>
      <c r="BQ27" s="267">
        <f>+'04 (raw)'!BZ26/('04 (raw)'!G26/1000)</f>
        <v>4.7478316454261007</v>
      </c>
      <c r="BR27" s="267">
        <f>+'04 (raw)'!CA26</f>
        <v>0.85778006519128491</v>
      </c>
      <c r="BS27" s="282">
        <f>+'04 (raw)'!CB26</f>
        <v>58.334970239999997</v>
      </c>
      <c r="BT27" s="283">
        <f>+'04 (raw)'!CC26</f>
        <v>0.1205</v>
      </c>
      <c r="BU27" s="283">
        <f>+'04 (raw)'!CD26</f>
        <v>0.59733333333333338</v>
      </c>
      <c r="BV27" s="284">
        <f>+'04 (raw)'!CE26</f>
        <v>26.67</v>
      </c>
      <c r="BW27" s="284">
        <f>+'04 (raw)'!CF26</f>
        <v>42.86</v>
      </c>
      <c r="BX27" s="265">
        <f>+'04 (raw)'!CG26</f>
        <v>0.98785801422986974</v>
      </c>
      <c r="BY27" s="278">
        <f>BY16</f>
        <v>56.380030761162885</v>
      </c>
      <c r="BZ27" s="268">
        <f>+'04 (raw)'!CI26</f>
        <v>0.73639673979952625</v>
      </c>
      <c r="CA27" s="280">
        <f>+'04 (raw)'!CJ26</f>
        <v>19.573121468654772</v>
      </c>
      <c r="CB27" s="268">
        <f>+'04 (raw)'!CK26</f>
        <v>4.1500000000000004</v>
      </c>
      <c r="CC27" s="265">
        <f>+'04 (raw)'!CL26/'04 (raw)'!E26</f>
        <v>0.2533895376960818</v>
      </c>
      <c r="CD27" s="265">
        <f>+'04 (raw)'!CM26</f>
        <v>5.1550953264740279E-4</v>
      </c>
      <c r="CE27" s="265">
        <f>+'04 (raw)'!CN26/'04 (raw)'!G26</f>
        <v>2.4437897794864452E-2</v>
      </c>
      <c r="CF27" s="265">
        <f>('04 (raw)'!CO26+'04 (raw)'!CP26)/'04 (raw)'!CX26</f>
        <v>0.50331572310914319</v>
      </c>
      <c r="CG27" s="268">
        <f>+'04 (raw)'!CQ26/('04 (raw)'!CX26/1000000)</f>
        <v>12.621672572647046</v>
      </c>
      <c r="CH27" s="281">
        <f>+'04 (raw)'!CR26/('04 (raw)'!D26/1000)</f>
        <v>0.30633337851430237</v>
      </c>
      <c r="CI27" s="273">
        <f>('04 (raw)'!CS26-'03 (raw)'!CS26)/'03 (raw)'!CS26</f>
        <v>0.12160933257088544</v>
      </c>
      <c r="CJ27" s="273">
        <f>('04 (raw)'!CT26-'03 (raw)'!CT26)/'03 (raw)'!CT26</f>
        <v>0.16015154087045</v>
      </c>
      <c r="CK27" s="285">
        <f>+'04 (raw)'!CU26/('04 (raw)'!D26/1000000)</f>
        <v>14.099025789361196</v>
      </c>
      <c r="CL27" s="268">
        <f>+'04 (raw)'!CV26/('04 (raw)'!I26/1000)</f>
        <v>2.306370760867007</v>
      </c>
      <c r="CM27" s="268">
        <f>+'04 (raw)'!CW26/('04 (raw)'!E26/10000)</f>
        <v>3.4398298512734278</v>
      </c>
    </row>
    <row r="28" spans="1:91">
      <c r="A28" s="263" t="s">
        <v>227</v>
      </c>
      <c r="B28" s="264">
        <f>'04 (raw)'!B27</f>
        <v>2229.0099710234699</v>
      </c>
      <c r="C28" s="265">
        <f>'04 (raw)'!C27</f>
        <v>0.23537900008159091</v>
      </c>
      <c r="D28" s="266">
        <f>+'04 (raw)'!J27/('04 (raw)'!D27/100000)</f>
        <v>2308.6218109793949</v>
      </c>
      <c r="E28" s="266">
        <f>+'04 (raw)'!K27</f>
        <v>55.695687550854359</v>
      </c>
      <c r="F28" s="267">
        <f>+'04 (raw)'!L27</f>
        <v>3.44</v>
      </c>
      <c r="G28" s="267">
        <f>+'04 (raw)'!M27</f>
        <v>2.75</v>
      </c>
      <c r="H28" s="267">
        <f>+'04 (raw)'!N27</f>
        <v>2.76</v>
      </c>
      <c r="I28" s="267">
        <f>+'04 (raw)'!O27</f>
        <v>3.36</v>
      </c>
      <c r="J28" s="267">
        <f>+'04 (raw)'!P27</f>
        <v>0.56966666666666665</v>
      </c>
      <c r="K28" s="268">
        <f>+'04 (raw)'!Q27/('04 (raw)'!E27)*100000</f>
        <v>19.481539670070699</v>
      </c>
      <c r="L28" s="268">
        <f>+'04 (raw)'!R27/('04 (raw)'!D27/100000)</f>
        <v>12.656310048186359</v>
      </c>
      <c r="M28" s="265">
        <f>+'04 (raw)'!S27/'04 (raw)'!U27</f>
        <v>1.0025185022438676E-3</v>
      </c>
      <c r="N28" s="265">
        <f>+'04 (raw)'!T27</f>
        <v>0.3279523315260533</v>
      </c>
      <c r="O28" s="268">
        <f>'04 (raw)'!V27</f>
        <v>2</v>
      </c>
      <c r="P28" s="270">
        <f>+'04 (raw)'!X27/('04 (raw)'!F27/'04 (raw)'!W27)</f>
        <v>186.95780510168095</v>
      </c>
      <c r="Q28" s="268">
        <f>+'04 (raw)'!Y27/('04 (raw)'!I27/10000)</f>
        <v>1.3755631211527217</v>
      </c>
      <c r="R28" s="271">
        <f>+'04 (raw)'!Z27</f>
        <v>8354.1159736448626</v>
      </c>
      <c r="S28" s="271">
        <f>+'04 (raw)'!AA27</f>
        <v>7.223293033402059E-2</v>
      </c>
      <c r="T28" s="271">
        <f>+'04 (raw)'!AB27</f>
        <v>1349.9</v>
      </c>
      <c r="U28" s="271">
        <f>+'04 (raw)'!AD27</f>
        <v>0</v>
      </c>
      <c r="V28" s="271">
        <f>'04 (raw)'!AE27</f>
        <v>9</v>
      </c>
      <c r="W28" s="272">
        <f>+'04 (raw)'!AF27/'04 (raw)'!AC27</f>
        <v>0.62239428231089933</v>
      </c>
      <c r="X28" s="267">
        <f>+'04 (raw)'!AG27</f>
        <v>89.380732612239001</v>
      </c>
      <c r="Y28" s="267">
        <f>+'04 (raw)'!AH27</f>
        <v>15.145200000000001</v>
      </c>
      <c r="Z28" s="265">
        <f>+'04 (raw)'!AI27</f>
        <v>0.26586265862658626</v>
      </c>
      <c r="AA28" s="273">
        <f>'04 (raw)'!AJ27/'04 (raw)'!AK27</f>
        <v>1.031478058951758</v>
      </c>
      <c r="AB28" s="267">
        <f>'04 (raw)'!AL27</f>
        <v>1.3838797410352677</v>
      </c>
      <c r="AC28" s="274">
        <f>+'04 (raw)'!AM27/('04 (raw)'!D27/100000)</f>
        <v>3.4181275312620096</v>
      </c>
      <c r="AD28" s="265">
        <f>+'04 (raw)'!AN27/'04 (raw)'!E27</f>
        <v>0.40160879811468969</v>
      </c>
      <c r="AE28" s="275">
        <f>+'04 (raw)'!AO27</f>
        <v>0.56303069888961466</v>
      </c>
      <c r="AF28" s="276">
        <f>+'04 (raw)'!AP27</f>
        <v>5.9</v>
      </c>
      <c r="AG28" s="266">
        <f>+'04 (raw)'!AQ27</f>
        <v>80.2</v>
      </c>
      <c r="AH28" s="266">
        <f>+'04 (raw)'!AR27</f>
        <v>56.2</v>
      </c>
      <c r="AI28" s="265">
        <f>+'04 (raw)'!AS27</f>
        <v>7.4044238579532105E-3</v>
      </c>
      <c r="AJ28" s="266">
        <f>+'04 (raw)'!AT27</f>
        <v>497.8</v>
      </c>
      <c r="AK28" s="265">
        <f>+'04 (raw)'!AU27/'04 (raw)'!E27</f>
        <v>4.082953652788688E-2</v>
      </c>
      <c r="AL28" s="278">
        <f>+'04 (raw)'!AV27</f>
        <v>8.3220233080081787</v>
      </c>
      <c r="AM28" s="279">
        <f>+'04 (raw)'!AW27/'04 (raw)'!G27</f>
        <v>1.7879062928457194E-2</v>
      </c>
      <c r="AN28" s="273">
        <f>'04 (raw)'!AX27</f>
        <v>52.032789109950059</v>
      </c>
      <c r="AO28" s="279">
        <f>+'04 (raw)'!AY27</f>
        <v>4.5807486065006398E-2</v>
      </c>
      <c r="AP28" s="268">
        <f>+'04 (raw)'!AZ27</f>
        <v>69.2</v>
      </c>
      <c r="AQ28" s="268">
        <f>('04 (raw)'!H27*1000)/'04 (raw)'!D27</f>
        <v>97419.226184059706</v>
      </c>
      <c r="AR28" s="268">
        <f>'04 (raw)'!E27/'04 (raw)'!D27</f>
        <v>0.44100773790167619</v>
      </c>
      <c r="AS28" s="275">
        <f>+'04 (raw)'!BA27</f>
        <v>14.14</v>
      </c>
      <c r="AT28" s="268">
        <v>0</v>
      </c>
      <c r="AU28" s="275">
        <f>+'04 (raw)'!BC27</f>
        <v>55.4</v>
      </c>
      <c r="AV28" s="275">
        <f>+'04 (raw)'!BD27</f>
        <v>14.5</v>
      </c>
      <c r="AW28" s="268">
        <f>+'04 (raw)'!BE27</f>
        <v>29.19</v>
      </c>
      <c r="AX28" s="280">
        <f>'04 (raw)'!BG27</f>
        <v>7.1522469070774815</v>
      </c>
      <c r="AY28" s="280">
        <f>'10 (raw)'!BH27*10</f>
        <v>7.4233333333333356</v>
      </c>
      <c r="AZ28" s="265">
        <f>+'04 (raw)'!BI27/'04 (raw)'!G27</f>
        <v>2.7781205035271511E-2</v>
      </c>
      <c r="BA28" s="268">
        <f>1/('04 (raw)'!BJ27/'04 (raw)'!G27)</f>
        <v>2.5710909400645812</v>
      </c>
      <c r="BB28" s="268">
        <f>+'04 (raw)'!BJ27/'04 (raw)'!E27</f>
        <v>91.171711966483372</v>
      </c>
      <c r="BC28" s="281">
        <f>+'04 (raw)'!BK27/'04 (raw)'!BF27</f>
        <v>2.2895396304743358</v>
      </c>
      <c r="BD28" s="265">
        <f>+'04 (raw)'!BL27/'04 (raw)'!BO27</f>
        <v>0.19994619420050347</v>
      </c>
      <c r="BE28" s="268">
        <f>+'04 (raw)'!BM27</f>
        <v>139.5</v>
      </c>
      <c r="BF28" s="265">
        <f>+'04 (raw)'!BN27/'04 (raw)'!BO27</f>
        <v>7.4267376390783832E-2</v>
      </c>
      <c r="BG28" s="279">
        <f>+'04 (raw)'!BP27/('04 (raw)'!G27/1000)</f>
        <v>8.0898485773205839E-2</v>
      </c>
      <c r="BH28" s="267">
        <f>+'04 (raw)'!BQ27</f>
        <v>8.3010085337470905</v>
      </c>
      <c r="BI28" s="267">
        <f>+'04 (raw)'!BR27</f>
        <v>10.619713373936039</v>
      </c>
      <c r="BJ28" s="267">
        <f>+'04 (raw)'!BS27</f>
        <v>9777.3012770000005</v>
      </c>
      <c r="BK28" s="264">
        <f>+'04 (raw)'!BT27/('04 (raw)'!E27/1000)</f>
        <v>248.99921445404556</v>
      </c>
      <c r="BL28" s="268">
        <f>+'04 (raw)'!BU27</f>
        <v>96</v>
      </c>
      <c r="BM28" s="281">
        <f>+'04 (raw)'!BV27/('04 (raw)'!D27/1000)</f>
        <v>16.321097052650252</v>
      </c>
      <c r="BN28" s="264">
        <f>'04 (raw)'!BW27/('04 (raw)'!E27/1000)</f>
        <v>37.86959937156324</v>
      </c>
      <c r="BO28" s="264">
        <f>'04 (raw)'!BX27/('04 (raw)'!D27/10000)</f>
        <v>1.0303398400217783</v>
      </c>
      <c r="BP28" s="264">
        <f>+'04 (raw)'!BY27/('04 (raw)'!D27/100000)</f>
        <v>7.760073314216454</v>
      </c>
      <c r="BQ28" s="267">
        <f>+'04 (raw)'!BZ27/('04 (raw)'!G27/1000)</f>
        <v>5.2171439846737329</v>
      </c>
      <c r="BR28" s="267">
        <f>+'04 (raw)'!CA27</f>
        <v>0.94040202186434696</v>
      </c>
      <c r="BS28" s="282">
        <f>+'04 (raw)'!CB27</f>
        <v>66.837648810000005</v>
      </c>
      <c r="BT28" s="283">
        <f>+'04 (raw)'!CC27</f>
        <v>0.43075000000000002</v>
      </c>
      <c r="BU28" s="283">
        <f>+'04 (raw)'!CD27</f>
        <v>0.85033333333333339</v>
      </c>
      <c r="BV28" s="284">
        <f>+'04 (raw)'!CE27</f>
        <v>6.67</v>
      </c>
      <c r="BW28" s="284">
        <f>+'04 (raw)'!CF27</f>
        <v>50</v>
      </c>
      <c r="BX28" s="265">
        <f>+'04 (raw)'!CG27</f>
        <v>0.79700840726331423</v>
      </c>
      <c r="BY28" s="278">
        <f>BY16</f>
        <v>56.380030761162885</v>
      </c>
      <c r="BZ28" s="268">
        <f>+'04 (raw)'!CI27</f>
        <v>6.2586145717527589E-2</v>
      </c>
      <c r="CA28" s="280">
        <f>+'04 (raw)'!CJ27</f>
        <v>0</v>
      </c>
      <c r="CB28" s="268">
        <f>+'04 (raw)'!CK27</f>
        <v>6.5500000000000007</v>
      </c>
      <c r="CC28" s="265">
        <f>+'04 (raw)'!CL27/'04 (raw)'!E27</f>
        <v>0.23429588897617176</v>
      </c>
      <c r="CD28" s="265">
        <f>+'04 (raw)'!CM27</f>
        <v>0.43651972409137862</v>
      </c>
      <c r="CE28" s="265">
        <f>+'04 (raw)'!CN27/'04 (raw)'!G27</f>
        <v>0.21175324233579057</v>
      </c>
      <c r="CF28" s="265">
        <f>('04 (raw)'!CO27+'04 (raw)'!CP27)/'04 (raw)'!CX27</f>
        <v>3.3926388153260663E-2</v>
      </c>
      <c r="CG28" s="268">
        <f>+'04 (raw)'!CQ27/('04 (raw)'!CX27/1000000)</f>
        <v>7.997795053424376</v>
      </c>
      <c r="CH28" s="281">
        <f>+'04 (raw)'!CR27/('04 (raw)'!D27/1000)</f>
        <v>1.6554823070328437</v>
      </c>
      <c r="CI28" s="273">
        <f>('04 (raw)'!CS27-'03 (raw)'!CS27)/'03 (raw)'!CS27</f>
        <v>0.13450434478213086</v>
      </c>
      <c r="CJ28" s="273">
        <f>('04 (raw)'!CT27-'03 (raw)'!CT27)/'03 (raw)'!CT27</f>
        <v>0.13419771581116249</v>
      </c>
      <c r="CK28" s="285">
        <f>+'04 (raw)'!CU27/('04 (raw)'!D27/1000000)</f>
        <v>2.771454755077305</v>
      </c>
      <c r="CL28" s="268">
        <f>+'04 (raw)'!CV27/('04 (raw)'!I27/1000)</f>
        <v>0.92850510677808729</v>
      </c>
      <c r="CM28" s="268">
        <f>+'04 (raw)'!CW27/('04 (raw)'!E27/10000)</f>
        <v>0.69128043990573451</v>
      </c>
    </row>
    <row r="29" spans="1:91">
      <c r="A29" s="263" t="s">
        <v>228</v>
      </c>
      <c r="B29" s="264">
        <f>'04 (raw)'!B28</f>
        <v>2832.6336896808784</v>
      </c>
      <c r="C29" s="265">
        <f>'04 (raw)'!C28</f>
        <v>0.22391816569932807</v>
      </c>
      <c r="D29" s="266">
        <f>+'04 (raw)'!J28/('04 (raw)'!D28/100000)</f>
        <v>1899.7968436231843</v>
      </c>
      <c r="E29" s="266">
        <f>+'04 (raw)'!K28</f>
        <v>34.863064396743155</v>
      </c>
      <c r="F29" s="267">
        <f>+'04 (raw)'!L28</f>
        <v>3.26</v>
      </c>
      <c r="G29" s="267">
        <f>+'04 (raw)'!M28</f>
        <v>2.35</v>
      </c>
      <c r="H29" s="267">
        <f>+'04 (raw)'!N28</f>
        <v>3.3</v>
      </c>
      <c r="I29" s="267">
        <f>+'04 (raw)'!O28</f>
        <v>3.14</v>
      </c>
      <c r="J29" s="267">
        <f>+'04 (raw)'!P28</f>
        <v>0.2253333333333333</v>
      </c>
      <c r="K29" s="268">
        <f>+'04 (raw)'!Q28/('04 (raw)'!E28)*100000</f>
        <v>7.4812812109700522</v>
      </c>
      <c r="L29" s="268">
        <f>+'04 (raw)'!R28/('04 (raw)'!D28/100000)</f>
        <v>5.694407923936109</v>
      </c>
      <c r="M29" s="265">
        <f>+'04 (raw)'!S28/'04 (raw)'!U28</f>
        <v>8.3219389716365551E-3</v>
      </c>
      <c r="N29" s="265">
        <f>+'04 (raw)'!T28</f>
        <v>4.7709341880790854E-3</v>
      </c>
      <c r="O29" s="268">
        <f>'04 (raw)'!V28</f>
        <v>2</v>
      </c>
      <c r="P29" s="270">
        <f>+'04 (raw)'!X28/('04 (raw)'!F28/'04 (raw)'!W28)</f>
        <v>19.938335976457125</v>
      </c>
      <c r="Q29" s="268">
        <f>+'04 (raw)'!Y28/('04 (raw)'!I28/10000)</f>
        <v>1.7251654590508454</v>
      </c>
      <c r="R29" s="271">
        <f>+'04 (raw)'!Z28</f>
        <v>10129.102293239241</v>
      </c>
      <c r="S29" s="271">
        <f>+'04 (raw)'!AA28</f>
        <v>1.1804979430269313</v>
      </c>
      <c r="T29" s="271">
        <f>+'04 (raw)'!AB28</f>
        <v>558.79999999999995</v>
      </c>
      <c r="U29" s="271">
        <f>+'04 (raw)'!AD28</f>
        <v>1</v>
      </c>
      <c r="V29" s="271">
        <f>'04 (raw)'!AE28</f>
        <v>9</v>
      </c>
      <c r="W29" s="272">
        <f>+'04 (raw)'!AF28/'04 (raw)'!AC28</f>
        <v>0.52735766885739166</v>
      </c>
      <c r="X29" s="267">
        <f>+'04 (raw)'!AG28</f>
        <v>72.664133813898331</v>
      </c>
      <c r="Y29" s="267">
        <f>+'04 (raw)'!AH28</f>
        <v>18.4741</v>
      </c>
      <c r="Z29" s="265">
        <f>+'04 (raw)'!AI28</f>
        <v>0.2373300370828183</v>
      </c>
      <c r="AA29" s="273">
        <f>'04 (raw)'!AJ28/'04 (raw)'!AK28</f>
        <v>2.5838539217661944</v>
      </c>
      <c r="AB29" s="267">
        <f>'04 (raw)'!AL28</f>
        <v>1.2088055644414373</v>
      </c>
      <c r="AC29" s="274">
        <f>+'04 (raw)'!AM28/('04 (raw)'!D28/100000)</f>
        <v>9.5046367553933582</v>
      </c>
      <c r="AD29" s="265">
        <f>+'04 (raw)'!AN28/'04 (raw)'!E28</f>
        <v>0.3517885457428393</v>
      </c>
      <c r="AE29" s="275">
        <f>+'04 (raw)'!AO28</f>
        <v>0.60949618661233784</v>
      </c>
      <c r="AF29" s="276">
        <f>+'04 (raw)'!AP28</f>
        <v>9.5</v>
      </c>
      <c r="AG29" s="266">
        <f>+'04 (raw)'!AQ28</f>
        <v>81</v>
      </c>
      <c r="AH29" s="266">
        <f>+'04 (raw)'!AR28</f>
        <v>64.7</v>
      </c>
      <c r="AI29" s="265">
        <f>+'04 (raw)'!AS28</f>
        <v>1.1821568824891755E-2</v>
      </c>
      <c r="AJ29" s="266">
        <f>+'04 (raw)'!AT28</f>
        <v>490.13</v>
      </c>
      <c r="AK29" s="265">
        <f>+'04 (raw)'!AU28/'04 (raw)'!E28</f>
        <v>3.8067252561819281E-2</v>
      </c>
      <c r="AL29" s="278">
        <f>+'04 (raw)'!AV28</f>
        <v>19.269810590421685</v>
      </c>
      <c r="AM29" s="279">
        <f>+'04 (raw)'!AW28/'04 (raw)'!G28</f>
        <v>1.8356608753589632E-2</v>
      </c>
      <c r="AN29" s="273">
        <f>'04 (raw)'!AX28</f>
        <v>63.388039185501746</v>
      </c>
      <c r="AO29" s="279">
        <f>+'04 (raw)'!AY28</f>
        <v>3.7085860518413449E-2</v>
      </c>
      <c r="AP29" s="268">
        <f>+'04 (raw)'!AZ28</f>
        <v>60</v>
      </c>
      <c r="AQ29" s="268">
        <f>('04 (raw)'!H28*1000)/'04 (raw)'!D28</f>
        <v>56805.377218394773</v>
      </c>
      <c r="AR29" s="268">
        <f>'04 (raw)'!E28/'04 (raw)'!D28</f>
        <v>0.40296393932440877</v>
      </c>
      <c r="AS29" s="275">
        <f>+'04 (raw)'!BA28</f>
        <v>7.09</v>
      </c>
      <c r="AT29" s="268">
        <v>0</v>
      </c>
      <c r="AU29" s="275">
        <f>+'04 (raw)'!BC28</f>
        <v>45</v>
      </c>
      <c r="AV29" s="275">
        <f>+'04 (raw)'!BD28</f>
        <v>0</v>
      </c>
      <c r="AW29" s="268">
        <f>+'04 (raw)'!BE28</f>
        <v>22.69</v>
      </c>
      <c r="AX29" s="280">
        <f>'04 (raw)'!BG28</f>
        <v>8.8645806093049071</v>
      </c>
      <c r="AY29" s="280">
        <f>'10 (raw)'!BH28*10</f>
        <v>7.120000000000001</v>
      </c>
      <c r="AZ29" s="265">
        <f>+'04 (raw)'!BI28/'04 (raw)'!G28</f>
        <v>1.5492425942900635E-2</v>
      </c>
      <c r="BA29" s="268">
        <f>1/('04 (raw)'!BJ28/'04 (raw)'!G28)</f>
        <v>2.1426321148284195</v>
      </c>
      <c r="BB29" s="268">
        <f>+'04 (raw)'!BJ28/'04 (raw)'!E28</f>
        <v>71.883954937749508</v>
      </c>
      <c r="BC29" s="281">
        <f>+'04 (raw)'!BK28/'04 (raw)'!BF28</f>
        <v>2.4420838416596675</v>
      </c>
      <c r="BD29" s="265">
        <f>+'04 (raw)'!BL28/'04 (raw)'!BO28</f>
        <v>0.1560764079052373</v>
      </c>
      <c r="BE29" s="268">
        <f>+'04 (raw)'!BM28</f>
        <v>24.1</v>
      </c>
      <c r="BF29" s="265">
        <f>+'04 (raw)'!BN28/'04 (raw)'!BO28</f>
        <v>4.4701675872752596E-2</v>
      </c>
      <c r="BG29" s="279">
        <f>+'04 (raw)'!BP28/('04 (raw)'!G28/1000)</f>
        <v>9.9919067469032424E-2</v>
      </c>
      <c r="BH29" s="267">
        <f>+'04 (raw)'!BQ28</f>
        <v>6.8390681769608888</v>
      </c>
      <c r="BI29" s="267">
        <f>+'04 (raw)'!BR28</f>
        <v>9.27236649337644</v>
      </c>
      <c r="BJ29" s="267">
        <f>+'04 (raw)'!BS28</f>
        <v>17.757555</v>
      </c>
      <c r="BK29" s="264">
        <f>+'04 (raw)'!BT28/('04 (raw)'!E28/1000)</f>
        <v>22.25473346896619</v>
      </c>
      <c r="BL29" s="268">
        <f>+'04 (raw)'!BU28</f>
        <v>11</v>
      </c>
      <c r="BM29" s="281">
        <f>+'04 (raw)'!BV28/('04 (raw)'!D28/1000)</f>
        <v>3.8240461448020944</v>
      </c>
      <c r="BN29" s="264">
        <f>'04 (raw)'!BW28/('04 (raw)'!E28/1000)</f>
        <v>19.590566104392966</v>
      </c>
      <c r="BO29" s="264">
        <f>'04 (raw)'!BX28/('04 (raw)'!D28/10000)</f>
        <v>0.71704716592981521</v>
      </c>
      <c r="BP29" s="264">
        <f>+'04 (raw)'!BY28/('04 (raw)'!D28/100000)</f>
        <v>5.1919601659417465</v>
      </c>
      <c r="BQ29" s="267">
        <f>+'04 (raw)'!BZ28/('04 (raw)'!G28/1000)</f>
        <v>3.0860353465888646</v>
      </c>
      <c r="BR29" s="267">
        <f>+'04 (raw)'!CA28</f>
        <v>0.32698438649554484</v>
      </c>
      <c r="BS29" s="282">
        <f>+'04 (raw)'!CB28</f>
        <v>81.875</v>
      </c>
      <c r="BT29" s="283">
        <f>+'04 (raw)'!CC28</f>
        <v>0.16350000000000001</v>
      </c>
      <c r="BU29" s="283">
        <f>+'04 (raw)'!CD28</f>
        <v>0.436</v>
      </c>
      <c r="BV29" s="284">
        <f>+'04 (raw)'!CE28</f>
        <v>44.44</v>
      </c>
      <c r="BW29" s="284">
        <f>+'04 (raw)'!CF28</f>
        <v>50</v>
      </c>
      <c r="BX29" s="265">
        <f>+'04 (raw)'!CG28</f>
        <v>0.87558206064574273</v>
      </c>
      <c r="BY29" s="278">
        <f>+'04 (raw)'!CH28/('04 (raw)'!G28/1000)</f>
        <v>25.855441966845806</v>
      </c>
      <c r="BZ29" s="268">
        <f>+'04 (raw)'!CI28</f>
        <v>0.30103727672900971</v>
      </c>
      <c r="CA29" s="280">
        <f>+'04 (raw)'!CJ28</f>
        <v>0</v>
      </c>
      <c r="CB29" s="268">
        <f>+'04 (raw)'!CK28</f>
        <v>8.3999999999999986</v>
      </c>
      <c r="CC29" s="265">
        <f>+'04 (raw)'!CL28/'04 (raw)'!E28</f>
        <v>0.24066969935640201</v>
      </c>
      <c r="CD29" s="265">
        <f>+'04 (raw)'!CM28</f>
        <v>8.5671541139895014E-4</v>
      </c>
      <c r="CE29" s="265">
        <f>+'04 (raw)'!CN28/'04 (raw)'!G28</f>
        <v>2.6509313595076172E-2</v>
      </c>
      <c r="CF29" s="265">
        <f>('04 (raw)'!CO28+'04 (raw)'!CP28)/'04 (raw)'!CX28</f>
        <v>0.40289865791777757</v>
      </c>
      <c r="CG29" s="268">
        <f>+'04 (raw)'!CQ28/('04 (raw)'!CX28/1000000)</f>
        <v>4.3802459101977007</v>
      </c>
      <c r="CH29" s="281">
        <f>+'04 (raw)'!CR28/('04 (raw)'!D28/1000)</f>
        <v>0.21395900361259937</v>
      </c>
      <c r="CI29" s="273">
        <f>('04 (raw)'!CS28-'03 (raw)'!CS28)/'03 (raw)'!CS28</f>
        <v>0.22091124258529143</v>
      </c>
      <c r="CJ29" s="273">
        <f>('04 (raw)'!CT28-'03 (raw)'!CT28)/'03 (raw)'!CT28</f>
        <v>0.11639442915597109</v>
      </c>
      <c r="CK29" s="285">
        <f>+'04 (raw)'!CU28/('04 (raw)'!D28/1000000)</f>
        <v>1.6748258599812085</v>
      </c>
      <c r="CL29" s="268">
        <f>+'04 (raw)'!CV28/('04 (raw)'!I28/1000)</f>
        <v>1.2076158213355916</v>
      </c>
      <c r="CM29" s="268">
        <f>+'04 (raw)'!CW28/('04 (raw)'!E28/10000)</f>
        <v>1.6832882724682616</v>
      </c>
    </row>
    <row r="30" spans="1:91">
      <c r="A30" s="263" t="s">
        <v>229</v>
      </c>
      <c r="B30" s="264">
        <f>'04 (raw)'!B29</f>
        <v>2824.1715271121166</v>
      </c>
      <c r="C30" s="265">
        <f>'04 (raw)'!C29</f>
        <v>0.28007507218015631</v>
      </c>
      <c r="D30" s="266">
        <f>+'04 (raw)'!J29/('04 (raw)'!D29/100000)</f>
        <v>709.86418798025397</v>
      </c>
      <c r="E30" s="266">
        <f>+'04 (raw)'!K29</f>
        <v>75.684931506849324</v>
      </c>
      <c r="F30" s="267">
        <f>+'04 (raw)'!L29</f>
        <v>2.8</v>
      </c>
      <c r="G30" s="267">
        <f>+'04 (raw)'!M29</f>
        <v>2.56</v>
      </c>
      <c r="H30" s="267">
        <f>+'04 (raw)'!N29</f>
        <v>2.08</v>
      </c>
      <c r="I30" s="267">
        <f>+'04 (raw)'!O29</f>
        <v>3</v>
      </c>
      <c r="J30" s="267">
        <f>+'04 (raw)'!P29</f>
        <v>0.15</v>
      </c>
      <c r="K30" s="268">
        <f>+'04 (raw)'!Q29/('04 (raw)'!E29)*100000</f>
        <v>6.7405662897703689</v>
      </c>
      <c r="L30" s="268">
        <f>+'04 (raw)'!R29/('04 (raw)'!D29/100000)</f>
        <v>14.602000627387797</v>
      </c>
      <c r="M30" s="265">
        <f>+'04 (raw)'!S29/'04 (raw)'!U29</f>
        <v>1.3990978409847575E-3</v>
      </c>
      <c r="N30" s="265">
        <f>+'04 (raw)'!T29</f>
        <v>0.11040769052426998</v>
      </c>
      <c r="O30" s="268">
        <f>'04 (raw)'!V29</f>
        <v>2</v>
      </c>
      <c r="P30" s="270">
        <f>+'04 (raw)'!X29/('04 (raw)'!F29/'04 (raw)'!W29)</f>
        <v>10.728648026373167</v>
      </c>
      <c r="Q30" s="268">
        <f>+'04 (raw)'!Y29/('04 (raw)'!I29/10000)</f>
        <v>2.0120412932782346</v>
      </c>
      <c r="R30" s="271">
        <f>+'04 (raw)'!Z29</f>
        <v>31558.444268178486</v>
      </c>
      <c r="S30" s="271">
        <f>+'04 (raw)'!AA29</f>
        <v>0.2226651820517703</v>
      </c>
      <c r="T30" s="271">
        <f>+'04 (raw)'!AB29</f>
        <v>2792.5</v>
      </c>
      <c r="U30" s="271">
        <f>+'04 (raw)'!AD29</f>
        <v>0</v>
      </c>
      <c r="V30" s="271">
        <f>'04 (raw)'!AE29</f>
        <v>15</v>
      </c>
      <c r="W30" s="272">
        <f>+'04 (raw)'!AF29/'04 (raw)'!AC29</f>
        <v>0.80218249361504534</v>
      </c>
      <c r="X30" s="267">
        <f>+'04 (raw)'!AG29</f>
        <v>83.152212849458479</v>
      </c>
      <c r="Y30" s="267">
        <f>+'04 (raw)'!AH29</f>
        <v>16.442</v>
      </c>
      <c r="Z30" s="265">
        <f>+'04 (raw)'!AI29</f>
        <v>0.25029750099166997</v>
      </c>
      <c r="AA30" s="273">
        <f>'04 (raw)'!AJ29/'04 (raw)'!AK29</f>
        <v>2.0713258678452786</v>
      </c>
      <c r="AB30" s="267">
        <f>'04 (raw)'!AL29</f>
        <v>1.6422460023190737</v>
      </c>
      <c r="AC30" s="274">
        <f>+'04 (raw)'!AM29/('04 (raw)'!D29/100000)</f>
        <v>7.128535739354672</v>
      </c>
      <c r="AD30" s="265">
        <f>+'04 (raw)'!AN29/'04 (raw)'!E29</f>
        <v>0.34259339177897519</v>
      </c>
      <c r="AE30" s="275">
        <f>+'04 (raw)'!AO29</f>
        <v>0.53343657459924965</v>
      </c>
      <c r="AF30" s="276">
        <f>+'04 (raw)'!AP29</f>
        <v>7.5</v>
      </c>
      <c r="AG30" s="266">
        <f>+'04 (raw)'!AQ29</f>
        <v>76</v>
      </c>
      <c r="AH30" s="266">
        <f>+'04 (raw)'!AR29</f>
        <v>59.1</v>
      </c>
      <c r="AI30" s="265">
        <f>+'04 (raw)'!AS29</f>
        <v>8.1260698821870904E-3</v>
      </c>
      <c r="AJ30" s="266">
        <f>+'04 (raw)'!AT29</f>
        <v>515.66999999999996</v>
      </c>
      <c r="AK30" s="265">
        <f>+'04 (raw)'!AU29/'04 (raw)'!E29</f>
        <v>4.3020431314040521E-2</v>
      </c>
      <c r="AL30" s="278">
        <f>+'04 (raw)'!AV29</f>
        <v>23.057739379802133</v>
      </c>
      <c r="AM30" s="279">
        <f>+'04 (raw)'!AW29/'04 (raw)'!G29</f>
        <v>1.8902300220490064E-2</v>
      </c>
      <c r="AN30" s="273">
        <f>'04 (raw)'!AX29</f>
        <v>55.044202941896799</v>
      </c>
      <c r="AO30" s="279">
        <f>+'04 (raw)'!AY29</f>
        <v>1.8110155449812093E-2</v>
      </c>
      <c r="AP30" s="268">
        <f>+'04 (raw)'!AZ29</f>
        <v>54.5</v>
      </c>
      <c r="AQ30" s="268">
        <f>('04 (raw)'!H29*1000)/'04 (raw)'!D29</f>
        <v>59401.731917075194</v>
      </c>
      <c r="AR30" s="268">
        <f>'04 (raw)'!E29/'04 (raw)'!D29</f>
        <v>0.46623498144951875</v>
      </c>
      <c r="AS30" s="275">
        <f>+'04 (raw)'!BA29</f>
        <v>9.98</v>
      </c>
      <c r="AT30" s="268">
        <v>0</v>
      </c>
      <c r="AU30" s="275">
        <f>+'04 (raw)'!BC29</f>
        <v>54.4</v>
      </c>
      <c r="AV30" s="275">
        <f>+'04 (raw)'!BD29</f>
        <v>2.9</v>
      </c>
      <c r="AW30" s="268">
        <f>+'04 (raw)'!BE29</f>
        <v>27.64</v>
      </c>
      <c r="AX30" s="280">
        <f>'04 (raw)'!BG29</f>
        <v>18.215060870479277</v>
      </c>
      <c r="AY30" s="280">
        <f>'10 (raw)'!BH29*10</f>
        <v>7.3583333333333334</v>
      </c>
      <c r="AZ30" s="265">
        <f>+'04 (raw)'!BI29/'04 (raw)'!G29</f>
        <v>2.0592459505237862E-2</v>
      </c>
      <c r="BA30" s="268">
        <f>1/('04 (raw)'!BJ29/'04 (raw)'!G29)</f>
        <v>2.7986474316888801</v>
      </c>
      <c r="BB30" s="268">
        <f>+'04 (raw)'!BJ29/'04 (raw)'!E29</f>
        <v>50.112884756866954</v>
      </c>
      <c r="BC30" s="281">
        <f>+'04 (raw)'!BK29/'04 (raw)'!BF29</f>
        <v>3.9513251071139988</v>
      </c>
      <c r="BD30" s="265">
        <f>+'04 (raw)'!BL29/'04 (raw)'!BO29</f>
        <v>0.14967056377695698</v>
      </c>
      <c r="BE30" s="268">
        <f>+'04 (raw)'!BM29</f>
        <v>32.200000000000003</v>
      </c>
      <c r="BF30" s="265">
        <f>+'04 (raw)'!BN29/'04 (raw)'!BO29</f>
        <v>9.4256836544687167E-2</v>
      </c>
      <c r="BG30" s="279">
        <f>+'04 (raw)'!BP29/('04 (raw)'!G29/1000)</f>
        <v>0.13679299835885703</v>
      </c>
      <c r="BH30" s="267">
        <f>+'04 (raw)'!BQ29</f>
        <v>18.34228702993093</v>
      </c>
      <c r="BI30" s="267">
        <f>+'04 (raw)'!BR29</f>
        <v>3.9086129077288168</v>
      </c>
      <c r="BJ30" s="267">
        <f>+'04 (raw)'!BS29</f>
        <v>7741.8541210001204</v>
      </c>
      <c r="BK30" s="264">
        <f>+'04 (raw)'!BT29/('04 (raw)'!E29/1000)</f>
        <v>71.930062514642231</v>
      </c>
      <c r="BL30" s="268">
        <f>+'04 (raw)'!BU29</f>
        <v>48</v>
      </c>
      <c r="BM30" s="281">
        <f>+'04 (raw)'!BV29/('04 (raw)'!D29/1000)</f>
        <v>5.6775337872473184</v>
      </c>
      <c r="BN30" s="264">
        <f>'04 (raw)'!BW29/('04 (raw)'!E29/1000)</f>
        <v>16.553844383340934</v>
      </c>
      <c r="BO30" s="264">
        <f>'04 (raw)'!BX29/('04 (raw)'!D29/10000)</f>
        <v>0.85237816886045525</v>
      </c>
      <c r="BP30" s="264">
        <f>+'04 (raw)'!BY29/('04 (raw)'!D29/100000)</f>
        <v>8.0483468024972105</v>
      </c>
      <c r="BQ30" s="267">
        <f>+'04 (raw)'!BZ29/('04 (raw)'!G29/1000)</f>
        <v>4.948493251800314</v>
      </c>
      <c r="BR30" s="267">
        <f>+'04 (raw)'!CA29</f>
        <v>0.69770281348659546</v>
      </c>
      <c r="BS30" s="282">
        <f>+'04 (raw)'!CB29</f>
        <v>76.579315480000005</v>
      </c>
      <c r="BT30" s="283">
        <f>+'04 (raw)'!CC29</f>
        <v>0.30149999999999999</v>
      </c>
      <c r="BU30" s="283">
        <f>+'04 (raw)'!CD29</f>
        <v>0.44766666666666666</v>
      </c>
      <c r="BV30" s="284">
        <f>+'04 (raw)'!CE29</f>
        <v>64.38</v>
      </c>
      <c r="BW30" s="284">
        <f>+'04 (raw)'!CF29</f>
        <v>71.430000000000007</v>
      </c>
      <c r="BX30" s="265">
        <f>+'04 (raw)'!CG29</f>
        <v>0.87244403990435682</v>
      </c>
      <c r="BY30" s="278">
        <f>BY16</f>
        <v>56.380030761162885</v>
      </c>
      <c r="BZ30" s="268">
        <f>+'04 (raw)'!CI29</f>
        <v>0.14857635551400208</v>
      </c>
      <c r="CA30" s="280">
        <f>+'04 (raw)'!CJ29</f>
        <v>0</v>
      </c>
      <c r="CB30" s="268">
        <f>+'04 (raw)'!CK29</f>
        <v>6.05</v>
      </c>
      <c r="CC30" s="265">
        <f>+'04 (raw)'!CL29/'04 (raw)'!E29</f>
        <v>0.23766825727590699</v>
      </c>
      <c r="CD30" s="265">
        <f>+'04 (raw)'!CM29</f>
        <v>3.7429119173970911E-2</v>
      </c>
      <c r="CE30" s="265">
        <f>+'04 (raw)'!CN29/'04 (raw)'!G29</f>
        <v>3.619440340310294E-2</v>
      </c>
      <c r="CF30" s="265">
        <f>('04 (raw)'!CO29+'04 (raw)'!CP29)/'04 (raw)'!CX29</f>
        <v>0.10659162160033867</v>
      </c>
      <c r="CG30" s="268">
        <f>+'04 (raw)'!CQ29/('04 (raw)'!CX29/1000000)</f>
        <v>3.6342738084466286</v>
      </c>
      <c r="CH30" s="281">
        <f>+'04 (raw)'!CR29/('04 (raw)'!D29/1000)</f>
        <v>0.42196332521663948</v>
      </c>
      <c r="CI30" s="273">
        <f>('04 (raw)'!CS29-'03 (raw)'!CS29)/'03 (raw)'!CS29</f>
        <v>0.29563142276675253</v>
      </c>
      <c r="CJ30" s="273">
        <f>('04 (raw)'!CT29-'03 (raw)'!CT29)/'03 (raw)'!CT29</f>
        <v>0.10698352761921011</v>
      </c>
      <c r="CK30" s="285">
        <f>+'04 (raw)'!CU29/('04 (raw)'!D29/1000000)</f>
        <v>1.9162730482136217</v>
      </c>
      <c r="CL30" s="268">
        <f>+'04 (raw)'!CV29/('04 (raw)'!I29/1000)</f>
        <v>0.69647583228861953</v>
      </c>
      <c r="CM30" s="268">
        <f>+'04 (raw)'!CW29/('04 (raw)'!E29/10000)</f>
        <v>0.64939602059982815</v>
      </c>
    </row>
    <row r="31" spans="1:91">
      <c r="A31" s="263" t="s">
        <v>230</v>
      </c>
      <c r="B31" s="264">
        <f>'04 (raw)'!B30</f>
        <v>3656.6278979302615</v>
      </c>
      <c r="C31" s="265">
        <f>'04 (raw)'!C30</f>
        <v>0.26113787564346264</v>
      </c>
      <c r="D31" s="266">
        <f>+'04 (raw)'!J30/('04 (raw)'!D30/100000)</f>
        <v>1205.0567297958896</v>
      </c>
      <c r="E31" s="266">
        <f>+'04 (raw)'!K30</f>
        <v>41.507936507936513</v>
      </c>
      <c r="F31" s="267">
        <f>+'04 (raw)'!L30</f>
        <v>2.6</v>
      </c>
      <c r="G31" s="267">
        <f>+'04 (raw)'!M30</f>
        <v>2.62</v>
      </c>
      <c r="H31" s="267">
        <f>+'04 (raw)'!N30</f>
        <v>2.37</v>
      </c>
      <c r="I31" s="267">
        <f>+'04 (raw)'!O30</f>
        <v>2.41</v>
      </c>
      <c r="J31" s="267">
        <f>+'04 (raw)'!P30</f>
        <v>0.39733333333333332</v>
      </c>
      <c r="K31" s="268">
        <f>+'04 (raw)'!Q30/('04 (raw)'!E30)*100000</f>
        <v>8.5029951561589385</v>
      </c>
      <c r="L31" s="268">
        <f>+'04 (raw)'!R30/('04 (raw)'!D30/100000)</f>
        <v>10.738508996377671</v>
      </c>
      <c r="M31" s="265">
        <f>+'04 (raw)'!S30/'04 (raw)'!U30</f>
        <v>8.6917958677234391E-4</v>
      </c>
      <c r="N31" s="265">
        <f>+'04 (raw)'!T30</f>
        <v>0.11040769052426998</v>
      </c>
      <c r="O31" s="268">
        <f>'04 (raw)'!V30</f>
        <v>13</v>
      </c>
      <c r="P31" s="270">
        <f>+'04 (raw)'!X30/('04 (raw)'!F30/'04 (raw)'!W30)</f>
        <v>78.459621983555778</v>
      </c>
      <c r="Q31" s="268">
        <f>+'04 (raw)'!Y30/('04 (raw)'!I30/10000)</f>
        <v>4.0504050405040504</v>
      </c>
      <c r="R31" s="271">
        <f>+'04 (raw)'!Z30</f>
        <v>3903.1791672665026</v>
      </c>
      <c r="S31" s="271">
        <f>+'04 (raw)'!AA30</f>
        <v>0.7165554596729885</v>
      </c>
      <c r="T31" s="271">
        <f>+'04 (raw)'!AB30</f>
        <v>2575.1</v>
      </c>
      <c r="U31" s="271">
        <f>+'04 (raw)'!AD30</f>
        <v>0</v>
      </c>
      <c r="V31" s="271">
        <f>'04 (raw)'!AE30</f>
        <v>10</v>
      </c>
      <c r="W31" s="272">
        <f>+'04 (raw)'!AF30/'04 (raw)'!AC30</f>
        <v>0.46966731898238745</v>
      </c>
      <c r="X31" s="267">
        <f>+'04 (raw)'!AG30</f>
        <v>85.623412311941266</v>
      </c>
      <c r="Y31" s="267">
        <f>+'04 (raw)'!AH30</f>
        <v>14.566800000000001</v>
      </c>
      <c r="Z31" s="265">
        <f>+'04 (raw)'!AI30</f>
        <v>0.2027232746955345</v>
      </c>
      <c r="AA31" s="273">
        <f>'04 (raw)'!AJ30/'04 (raw)'!AK30</f>
        <v>1.6086563820947288</v>
      </c>
      <c r="AB31" s="267">
        <f>'04 (raw)'!AL30</f>
        <v>1.6704347327698599</v>
      </c>
      <c r="AC31" s="274">
        <f>+'04 (raw)'!AM30/('04 (raw)'!D30/100000)</f>
        <v>9.4601150682374726</v>
      </c>
      <c r="AD31" s="265">
        <f>+'04 (raw)'!AN30/'04 (raw)'!E30</f>
        <v>0.32917769349090942</v>
      </c>
      <c r="AE31" s="275">
        <f>+'04 (raw)'!AO30</f>
        <v>0.54803288937640637</v>
      </c>
      <c r="AF31" s="276">
        <f>+'04 (raw)'!AP30</f>
        <v>3.9</v>
      </c>
      <c r="AG31" s="266">
        <f>+'04 (raw)'!AQ30</f>
        <v>81.099999999999994</v>
      </c>
      <c r="AH31" s="266">
        <f>+'04 (raw)'!AR30</f>
        <v>55.9</v>
      </c>
      <c r="AI31" s="265">
        <f>+'04 (raw)'!AS30</f>
        <v>9.2874165072332412E-3</v>
      </c>
      <c r="AJ31" s="266">
        <f>+'04 (raw)'!AT30</f>
        <v>504.71</v>
      </c>
      <c r="AK31" s="265">
        <f>+'04 (raw)'!AU30/'04 (raw)'!E30</f>
        <v>4.3923224641488887E-2</v>
      </c>
      <c r="AL31" s="278">
        <f>+'04 (raw)'!AV30</f>
        <v>23.469629162089859</v>
      </c>
      <c r="AM31" s="279">
        <f>+'04 (raw)'!AW30/'04 (raw)'!G30</f>
        <v>2.7672328408025283E-2</v>
      </c>
      <c r="AN31" s="273">
        <f>'04 (raw)'!AX30</f>
        <v>53.494597876006566</v>
      </c>
      <c r="AO31" s="279">
        <f>+'04 (raw)'!AY30</f>
        <v>1.3619079672875678E-2</v>
      </c>
      <c r="AP31" s="268">
        <f>+'04 (raw)'!AZ30</f>
        <v>72.900000000000006</v>
      </c>
      <c r="AQ31" s="268">
        <f>('04 (raw)'!H30*1000)/'04 (raw)'!D30</f>
        <v>76418.3361250444</v>
      </c>
      <c r="AR31" s="268">
        <f>'04 (raw)'!E30/'04 (raw)'!D30</f>
        <v>0.44602738021502158</v>
      </c>
      <c r="AS31" s="275">
        <f>+'04 (raw)'!BA30</f>
        <v>12.6</v>
      </c>
      <c r="AT31" s="268">
        <v>0</v>
      </c>
      <c r="AU31" s="275">
        <f>+'04 (raw)'!BC30</f>
        <v>53.1</v>
      </c>
      <c r="AV31" s="275">
        <f>+'04 (raw)'!BD30</f>
        <v>10.5</v>
      </c>
      <c r="AW31" s="268">
        <f>+'04 (raw)'!BE30</f>
        <v>26.61</v>
      </c>
      <c r="AX31" s="280">
        <f>'04 (raw)'!BG30</f>
        <v>16.98821437502864</v>
      </c>
      <c r="AY31" s="280">
        <f>'10 (raw)'!BH30*10</f>
        <v>7.9583333333333339</v>
      </c>
      <c r="AZ31" s="265">
        <f>+'04 (raw)'!BI30/'04 (raw)'!G30</f>
        <v>1.8903232571882089E-2</v>
      </c>
      <c r="BA31" s="268">
        <f>1/('04 (raw)'!BJ30/'04 (raw)'!G30)</f>
        <v>1.9364930947875201</v>
      </c>
      <c r="BB31" s="268">
        <f>+'04 (raw)'!BJ30/'04 (raw)'!E30</f>
        <v>96.629902836560973</v>
      </c>
      <c r="BC31" s="281">
        <f>+'04 (raw)'!BK30/'04 (raw)'!BF30</f>
        <v>4.5682558453480206</v>
      </c>
      <c r="BD31" s="265">
        <f>+'04 (raw)'!BL30/'04 (raw)'!BO30</f>
        <v>0.21386422657004175</v>
      </c>
      <c r="BE31" s="268">
        <f>+'04 (raw)'!BM30</f>
        <v>40.799999999999997</v>
      </c>
      <c r="BF31" s="265">
        <f>+'04 (raw)'!BN30/'04 (raw)'!BO30</f>
        <v>8.2416144339148054E-2</v>
      </c>
      <c r="BG31" s="279">
        <f>+'04 (raw)'!BP30/('04 (raw)'!G30/1000)</f>
        <v>0.11624445446266506</v>
      </c>
      <c r="BH31" s="267">
        <f>+'04 (raw)'!BQ30</f>
        <v>7.2725516708518443</v>
      </c>
      <c r="BI31" s="267">
        <f>+'04 (raw)'!BR30</f>
        <v>30.069208881599383</v>
      </c>
      <c r="BJ31" s="267">
        <f>+'04 (raw)'!BS30</f>
        <v>4107.820788</v>
      </c>
      <c r="BK31" s="264">
        <f>+'04 (raw)'!BT30/('04 (raw)'!E30/1000)</f>
        <v>63.581385128357006</v>
      </c>
      <c r="BL31" s="268">
        <f>+'04 (raw)'!BU30</f>
        <v>38</v>
      </c>
      <c r="BM31" s="281">
        <f>+'04 (raw)'!BV30/('04 (raw)'!D30/1000)</f>
        <v>4.1905752964435719</v>
      </c>
      <c r="BN31" s="264">
        <f>'04 (raw)'!BW30/('04 (raw)'!E30/1000)</f>
        <v>22.195683535717354</v>
      </c>
      <c r="BO31" s="264">
        <f>'04 (raw)'!BX30/('04 (raw)'!D30/10000)</f>
        <v>0.4215300597222329</v>
      </c>
      <c r="BP31" s="264">
        <f>+'04 (raw)'!BY30/('04 (raw)'!D30/100000)</f>
        <v>9.5027281991754791</v>
      </c>
      <c r="BQ31" s="267">
        <f>+'04 (raw)'!BZ30/('04 (raw)'!G30/1000)</f>
        <v>5.54570330496085</v>
      </c>
      <c r="BR31" s="267">
        <f>+'04 (raw)'!CA30</f>
        <v>0.27852670514048888</v>
      </c>
      <c r="BS31" s="282">
        <f>+'04 (raw)'!CB30</f>
        <v>75.458779759999999</v>
      </c>
      <c r="BT31" s="283">
        <f>+'04 (raw)'!CC30</f>
        <v>0.25824999999999998</v>
      </c>
      <c r="BU31" s="283">
        <f>+'04 (raw)'!CD30</f>
        <v>0.29799999999999999</v>
      </c>
      <c r="BV31" s="284">
        <f>+'04 (raw)'!CE30</f>
        <v>69.459999999999994</v>
      </c>
      <c r="BW31" s="284">
        <f>+'04 (raw)'!CF30</f>
        <v>52.38</v>
      </c>
      <c r="BX31" s="265">
        <f>+'04 (raw)'!CG30</f>
        <v>0.78399204647394238</v>
      </c>
      <c r="BY31" s="278">
        <f>+'04 (raw)'!CH30/('04 (raw)'!G30/1000)</f>
        <v>83.775440556709398</v>
      </c>
      <c r="BZ31" s="268">
        <f>+'04 (raw)'!CI30</f>
        <v>0.10035021011851157</v>
      </c>
      <c r="CA31" s="280">
        <f>+'04 (raw)'!CJ30</f>
        <v>9.9330059272542766</v>
      </c>
      <c r="CB31" s="268">
        <f>+'04 (raw)'!CK30</f>
        <v>4.8499999999999996</v>
      </c>
      <c r="CC31" s="265">
        <f>+'04 (raw)'!CL30/'04 (raw)'!E30</f>
        <v>0.24787281812188899</v>
      </c>
      <c r="CD31" s="265">
        <f>+'04 (raw)'!CM30</f>
        <v>6.7271588546048014E-3</v>
      </c>
      <c r="CE31" s="265">
        <f>+'04 (raw)'!CN30/'04 (raw)'!G30</f>
        <v>3.1127410707727891E-2</v>
      </c>
      <c r="CF31" s="265">
        <f>('04 (raw)'!CO30+'04 (raw)'!CP30)/'04 (raw)'!CX30</f>
        <v>0.63119324737593063</v>
      </c>
      <c r="CG31" s="268">
        <f>+'04 (raw)'!CQ30/('04 (raw)'!CX30/1000000)</f>
        <v>17.781020494784922</v>
      </c>
      <c r="CH31" s="281">
        <f>+'04 (raw)'!CR30/('04 (raw)'!D30/1000)</f>
        <v>0.29658739132852613</v>
      </c>
      <c r="CI31" s="273">
        <f>('04 (raw)'!CS30-'03 (raw)'!CS30)/'03 (raw)'!CS30</f>
        <v>0.29037542207766842</v>
      </c>
      <c r="CJ31" s="273">
        <f>('04 (raw)'!CT30-'03 (raw)'!CT30)/'03 (raw)'!CT30</f>
        <v>0.12356225758090995</v>
      </c>
      <c r="CK31" s="285">
        <f>+'04 (raw)'!CU30/('04 (raw)'!D30/1000000)</f>
        <v>1.278393928140199</v>
      </c>
      <c r="CL31" s="268">
        <f>+'04 (raw)'!CV30/('04 (raw)'!I30/1000)</f>
        <v>1.0201020102010201</v>
      </c>
      <c r="CM31" s="268">
        <f>+'04 (raw)'!CW30/('04 (raw)'!E30/10000)</f>
        <v>1.6814911769482845</v>
      </c>
    </row>
    <row r="32" spans="1:91">
      <c r="A32" s="263" t="s">
        <v>231</v>
      </c>
      <c r="B32" s="264">
        <f>'04 (raw)'!B31</f>
        <v>1873.1573954933358</v>
      </c>
      <c r="C32" s="265">
        <f>'04 (raw)'!C31</f>
        <v>0.19072542221151209</v>
      </c>
      <c r="D32" s="266">
        <f>+'04 (raw)'!J31/('04 (raw)'!D31/100000)</f>
        <v>1196.5632910603169</v>
      </c>
      <c r="E32" s="266">
        <f>+'04 (raw)'!K31</f>
        <v>62.676579925650557</v>
      </c>
      <c r="F32" s="267">
        <f>+'04 (raw)'!L31</f>
        <v>3.35</v>
      </c>
      <c r="G32" s="267">
        <f>+'04 (raw)'!M31</f>
        <v>2.85</v>
      </c>
      <c r="H32" s="267">
        <f>+'04 (raw)'!N31</f>
        <v>2.88</v>
      </c>
      <c r="I32" s="267">
        <f>+'04 (raw)'!O31</f>
        <v>3.08</v>
      </c>
      <c r="J32" s="267">
        <f>+'04 (raw)'!P31</f>
        <v>0.3113333333333333</v>
      </c>
      <c r="K32" s="268">
        <f>+'04 (raw)'!Q31/('04 (raw)'!E31)*100000</f>
        <v>8.6781895096578481</v>
      </c>
      <c r="L32" s="268">
        <f>+'04 (raw)'!R31/('04 (raw)'!D31/100000)</f>
        <v>5.4867631838190372</v>
      </c>
      <c r="M32" s="265">
        <f>+'04 (raw)'!S31/'04 (raw)'!U31</f>
        <v>1.6676427419762996E-2</v>
      </c>
      <c r="N32" s="265">
        <f>+'04 (raw)'!T31</f>
        <v>0.3279523315260533</v>
      </c>
      <c r="O32" s="268">
        <f>'04 (raw)'!V31</f>
        <v>65</v>
      </c>
      <c r="P32" s="270">
        <f>+'04 (raw)'!X31/('04 (raw)'!F31/'04 (raw)'!W31)</f>
        <v>109.59933406069423</v>
      </c>
      <c r="Q32" s="268">
        <f>+'04 (raw)'!Y31/('04 (raw)'!I31/10000)</f>
        <v>2.7157923324129816</v>
      </c>
      <c r="R32" s="271">
        <f>+'04 (raw)'!Z31</f>
        <v>104547.88557013201</v>
      </c>
      <c r="S32" s="271">
        <f>+'04 (raw)'!AA31</f>
        <v>3.0684486524890971E-2</v>
      </c>
      <c r="T32" s="271">
        <f>+'04 (raw)'!AB31</f>
        <v>872</v>
      </c>
      <c r="U32" s="271">
        <f>+'04 (raw)'!AD31</f>
        <v>1</v>
      </c>
      <c r="V32" s="271">
        <f>'04 (raw)'!AE31</f>
        <v>25</v>
      </c>
      <c r="W32" s="272">
        <f>+'04 (raw)'!AF31/'04 (raw)'!AC31</f>
        <v>0.35176729240656185</v>
      </c>
      <c r="X32" s="267">
        <f>+'04 (raw)'!AG31</f>
        <v>89.745685756625264</v>
      </c>
      <c r="Y32" s="267">
        <f>+'04 (raw)'!AH31</f>
        <v>18.760100000000001</v>
      </c>
      <c r="Z32" s="265">
        <f>+'04 (raw)'!AI31</f>
        <v>0.2331031271824319</v>
      </c>
      <c r="AA32" s="273">
        <f>'04 (raw)'!AJ31/'04 (raw)'!AK31</f>
        <v>2.060636806165141</v>
      </c>
      <c r="AB32" s="267">
        <f>'04 (raw)'!AL31</f>
        <v>1.929345454092003</v>
      </c>
      <c r="AC32" s="274">
        <f>+'04 (raw)'!AM31/('04 (raw)'!D31/100000)</f>
        <v>5.5865225144339279</v>
      </c>
      <c r="AD32" s="265">
        <f>+'04 (raw)'!AN31/'04 (raw)'!E31</f>
        <v>0.25410961164490803</v>
      </c>
      <c r="AE32" s="275">
        <f>+'04 (raw)'!AO31</f>
        <v>0.39078555604159904</v>
      </c>
      <c r="AF32" s="276">
        <f>+'04 (raw)'!AP31</f>
        <v>8.4</v>
      </c>
      <c r="AG32" s="266">
        <f>+'04 (raw)'!AQ31</f>
        <v>80.900000000000006</v>
      </c>
      <c r="AH32" s="266">
        <f>+'04 (raw)'!AR31</f>
        <v>66.400000000000006</v>
      </c>
      <c r="AI32" s="265">
        <f>+'04 (raw)'!AS31</f>
        <v>1.7242305239485785E-2</v>
      </c>
      <c r="AJ32" s="266">
        <f>+'04 (raw)'!AT31</f>
        <v>478.56</v>
      </c>
      <c r="AK32" s="265">
        <f>+'04 (raw)'!AU31/'04 (raw)'!E31</f>
        <v>3.6142825887405992E-2</v>
      </c>
      <c r="AL32" s="278">
        <f>+'04 (raw)'!AV31</f>
        <v>0.9690349875117642</v>
      </c>
      <c r="AM32" s="279">
        <f>+'04 (raw)'!AW31/'04 (raw)'!G31</f>
        <v>2.3656234796286041E-3</v>
      </c>
      <c r="AN32" s="273">
        <f>'04 (raw)'!AX31</f>
        <v>55.36876532866868</v>
      </c>
      <c r="AO32" s="279">
        <f>+'04 (raw)'!AY31</f>
        <v>1.1516294840081135E-2</v>
      </c>
      <c r="AP32" s="268">
        <f>+'04 (raw)'!AZ31</f>
        <v>4</v>
      </c>
      <c r="AQ32" s="268">
        <f>('04 (raw)'!H31*1000)/'04 (raw)'!D31</f>
        <v>88414.888196402186</v>
      </c>
      <c r="AR32" s="268">
        <f>'04 (raw)'!E31/'04 (raw)'!D31</f>
        <v>0.40808699013629618</v>
      </c>
      <c r="AS32" s="275">
        <f>+'04 (raw)'!BA31</f>
        <v>8.42</v>
      </c>
      <c r="AT32" s="268">
        <v>0</v>
      </c>
      <c r="AU32" s="275">
        <f>+'04 (raw)'!BC31</f>
        <v>63.2</v>
      </c>
      <c r="AV32" s="275">
        <f>+'04 (raw)'!BD31</f>
        <v>0.5</v>
      </c>
      <c r="AW32" s="268">
        <f>+'04 (raw)'!BE31</f>
        <v>21.23</v>
      </c>
      <c r="AX32" s="280">
        <f>'04 (raw)'!BG31</f>
        <v>9.4748061123086487</v>
      </c>
      <c r="AY32" s="280">
        <f>'10 (raw)'!BH31*10</f>
        <v>6.9850000000000003</v>
      </c>
      <c r="AZ32" s="265">
        <f>+'04 (raw)'!BI31/'04 (raw)'!G31</f>
        <v>5.7496704015509714E-3</v>
      </c>
      <c r="BA32" s="268">
        <f>1/('04 (raw)'!BJ31/'04 (raw)'!G31)</f>
        <v>3.135351202081464</v>
      </c>
      <c r="BB32" s="268">
        <f>+'04 (raw)'!BJ31/'04 (raw)'!E31</f>
        <v>81.308904433577013</v>
      </c>
      <c r="BC32" s="281">
        <f>+'04 (raw)'!BK31/'04 (raw)'!BF31</f>
        <v>1.505546677425905</v>
      </c>
      <c r="BD32" s="265">
        <f>+'04 (raw)'!BL31/'04 (raw)'!BO31</f>
        <v>7.1991008880798721E-2</v>
      </c>
      <c r="BE32" s="268">
        <f>+'04 (raw)'!BM31</f>
        <v>20.5</v>
      </c>
      <c r="BF32" s="265">
        <f>+'04 (raw)'!BN31/'04 (raw)'!BO31</f>
        <v>3.9172964127456932E-2</v>
      </c>
      <c r="BG32" s="279">
        <f>+'04 (raw)'!BP31/('04 (raw)'!G31/1000)</f>
        <v>6.4931053906847475E-2</v>
      </c>
      <c r="BH32" s="267">
        <f>+'04 (raw)'!BQ31</f>
        <v>3.4169124877089478</v>
      </c>
      <c r="BI32" s="267">
        <f>+'04 (raw)'!BR31</f>
        <v>0.91837062683387127</v>
      </c>
      <c r="BJ32" s="267">
        <f>+'04 (raw)'!BS31</f>
        <v>21095</v>
      </c>
      <c r="BK32" s="264">
        <f>+'04 (raw)'!BT31/('04 (raw)'!E31/1000)</f>
        <v>27.216513494584685</v>
      </c>
      <c r="BL32" s="268">
        <f>+'04 (raw)'!BU31</f>
        <v>19</v>
      </c>
      <c r="BM32" s="281">
        <f>+'04 (raw)'!BV31/('04 (raw)'!D31/1000)</f>
        <v>4.9350940855186858</v>
      </c>
      <c r="BN32" s="264">
        <f>'04 (raw)'!BW31/('04 (raw)'!E31/1000)</f>
        <v>10.361269362446418</v>
      </c>
      <c r="BO32" s="264">
        <f>'04 (raw)'!BX31/('04 (raw)'!D31/10000)</f>
        <v>0.60742516545901881</v>
      </c>
      <c r="BP32" s="264">
        <f>+'04 (raw)'!BY31/('04 (raw)'!D31/100000)</f>
        <v>5.3371241878966993</v>
      </c>
      <c r="BQ32" s="267">
        <f>+'04 (raw)'!BZ31/('04 (raw)'!G31/1000)</f>
        <v>2.4905594679386205</v>
      </c>
      <c r="BR32" s="267">
        <f>+'04 (raw)'!CA31</f>
        <v>0.40408938457186727</v>
      </c>
      <c r="BS32" s="282">
        <f>+'04 (raw)'!CB31</f>
        <v>84.502232140000004</v>
      </c>
      <c r="BT32" s="283">
        <f>+'04 (raw)'!CC31</f>
        <v>0.39624999999999999</v>
      </c>
      <c r="BU32" s="283">
        <f>+'04 (raw)'!CD31</f>
        <v>0.48200000000000004</v>
      </c>
      <c r="BV32" s="284">
        <f>+'04 (raw)'!CE31</f>
        <v>32.89</v>
      </c>
      <c r="BW32" s="284">
        <f>+'04 (raw)'!CF31</f>
        <v>50</v>
      </c>
      <c r="BX32" s="265">
        <f>+'04 (raw)'!CG31</f>
        <v>0.95673786373494496</v>
      </c>
      <c r="BY32" s="278">
        <f>BY16</f>
        <v>56.380030761162885</v>
      </c>
      <c r="BZ32" s="268">
        <f>+'04 (raw)'!CI31</f>
        <v>0.64970149086522511</v>
      </c>
      <c r="CA32" s="280">
        <f>+'04 (raw)'!CJ31</f>
        <v>0</v>
      </c>
      <c r="CB32" s="268">
        <f>+'04 (raw)'!CK31</f>
        <v>10.25</v>
      </c>
      <c r="CC32" s="265">
        <f>+'04 (raw)'!CL31/'04 (raw)'!E31</f>
        <v>0.24688349102785209</v>
      </c>
      <c r="CD32" s="265">
        <f>+'04 (raw)'!CM31</f>
        <v>6.9013699906376547E-4</v>
      </c>
      <c r="CE32" s="265">
        <f>+'04 (raw)'!CN31/'04 (raw)'!G31</f>
        <v>1.6676935639261613E-2</v>
      </c>
      <c r="CF32" s="265">
        <f>('04 (raw)'!CO31+'04 (raw)'!CP31)/'04 (raw)'!CX31</f>
        <v>2.3984794702821416E-2</v>
      </c>
      <c r="CG32" s="268">
        <f>+'04 (raw)'!CQ31/('04 (raw)'!CX31/1000000)</f>
        <v>16.022698976916207</v>
      </c>
      <c r="CH32" s="281">
        <f>+'04 (raw)'!CR31/('04 (raw)'!D31/1000)</f>
        <v>8.3299041063434456E-2</v>
      </c>
      <c r="CI32" s="273">
        <f>('04 (raw)'!CS31-'03 (raw)'!CS31)/'03 (raw)'!CS31</f>
        <v>0.30352605923317444</v>
      </c>
      <c r="CJ32" s="273">
        <f>('04 (raw)'!CT31-'03 (raw)'!CT31)/'03 (raw)'!CT31</f>
        <v>0.12310987737214743</v>
      </c>
      <c r="CK32" s="285">
        <f>+'04 (raw)'!CU31/('04 (raw)'!D31/1000000)</f>
        <v>2.4939832653722895</v>
      </c>
      <c r="CL32" s="268">
        <f>+'04 (raw)'!CV31/('04 (raw)'!I31/1000)</f>
        <v>1.2447381523559498</v>
      </c>
      <c r="CM32" s="268">
        <f>+'04 (raw)'!CW31/('04 (raw)'!E31/10000)</f>
        <v>0.47668928292486762</v>
      </c>
    </row>
    <row r="33" spans="1:91">
      <c r="A33" s="263" t="s">
        <v>232</v>
      </c>
      <c r="B33" s="264">
        <f>'04 (raw)'!B32</f>
        <v>5003.0161354693846</v>
      </c>
      <c r="C33" s="265">
        <f>'04 (raw)'!C32</f>
        <v>0.27553246082282945</v>
      </c>
      <c r="D33" s="266">
        <f>+'04 (raw)'!J32/('04 (raw)'!D32/100000)</f>
        <v>1728.1593501776397</v>
      </c>
      <c r="E33" s="266">
        <f>+'04 (raw)'!K32</f>
        <v>51.544837980406932</v>
      </c>
      <c r="F33" s="267">
        <f>+'04 (raw)'!L32</f>
        <v>3.06</v>
      </c>
      <c r="G33" s="267">
        <f>+'04 (raw)'!M32</f>
        <v>2.64</v>
      </c>
      <c r="H33" s="267">
        <f>+'04 (raw)'!N32</f>
        <v>2.16</v>
      </c>
      <c r="I33" s="267">
        <f>+'04 (raw)'!O32</f>
        <v>3.05</v>
      </c>
      <c r="J33" s="267">
        <f>+'04 (raw)'!P32</f>
        <v>0.38633333333333336</v>
      </c>
      <c r="K33" s="268">
        <f>+'04 (raw)'!Q32/('04 (raw)'!E32)*100000</f>
        <v>18.629202483062237</v>
      </c>
      <c r="L33" s="268">
        <f>+'04 (raw)'!R32/('04 (raw)'!D32/100000)</f>
        <v>7.2993339105525497</v>
      </c>
      <c r="M33" s="265">
        <f>+'04 (raw)'!S32/'04 (raw)'!U32</f>
        <v>2.7595156582947054E-3</v>
      </c>
      <c r="N33" s="265">
        <f>+'04 (raw)'!T32</f>
        <v>4.7709341880790854E-3</v>
      </c>
      <c r="O33" s="268">
        <f>'04 (raw)'!V32</f>
        <v>44</v>
      </c>
      <c r="P33" s="270">
        <f>+'04 (raw)'!X32/('04 (raw)'!F32/'04 (raw)'!W32)</f>
        <v>107.56596359235414</v>
      </c>
      <c r="Q33" s="268">
        <f>+'04 (raw)'!Y32/('04 (raw)'!I32/10000)</f>
        <v>2.4626498111968478</v>
      </c>
      <c r="R33" s="271">
        <f>+'04 (raw)'!Z32</f>
        <v>34051.873520613161</v>
      </c>
      <c r="S33" s="271">
        <f>+'04 (raw)'!AA32</f>
        <v>0.36254808374648601</v>
      </c>
      <c r="T33" s="271">
        <f>+'04 (raw)'!AB32</f>
        <v>2642.2</v>
      </c>
      <c r="U33" s="271">
        <f>+'04 (raw)'!AD32</f>
        <v>0</v>
      </c>
      <c r="V33" s="271">
        <f>'04 (raw)'!AE32</f>
        <v>37</v>
      </c>
      <c r="W33" s="272">
        <f>+'04 (raw)'!AF32/'04 (raw)'!AC32</f>
        <v>0.4945353840067257</v>
      </c>
      <c r="X33" s="267">
        <f>+'04 (raw)'!AG32</f>
        <v>81.962885723698548</v>
      </c>
      <c r="Y33" s="267">
        <f>+'04 (raw)'!AH32</f>
        <v>14.361700000000001</v>
      </c>
      <c r="Z33" s="265">
        <f>+'04 (raw)'!AI32</f>
        <v>0.21519183168316833</v>
      </c>
      <c r="AA33" s="273">
        <f>'04 (raw)'!AJ32/'04 (raw)'!AK32</f>
        <v>1.7321426380179892</v>
      </c>
      <c r="AB33" s="267">
        <f>'04 (raw)'!AL32</f>
        <v>1.5940803411109923</v>
      </c>
      <c r="AC33" s="274">
        <f>+'04 (raw)'!AM32/('04 (raw)'!D32/100000)</f>
        <v>5.0119850353563589</v>
      </c>
      <c r="AD33" s="265">
        <f>+'04 (raw)'!AN32/'04 (raw)'!E32</f>
        <v>0.35219793410718575</v>
      </c>
      <c r="AE33" s="275">
        <f>+'04 (raw)'!AO32</f>
        <v>0.62462932192372322</v>
      </c>
      <c r="AF33" s="276">
        <f>+'04 (raw)'!AP32</f>
        <v>4.3</v>
      </c>
      <c r="AG33" s="266">
        <f>+'04 (raw)'!AQ32</f>
        <v>80.7</v>
      </c>
      <c r="AH33" s="266">
        <f>+'04 (raw)'!AR32</f>
        <v>64</v>
      </c>
      <c r="AI33" s="265">
        <f>+'04 (raw)'!AS32</f>
        <v>2.6788171718188834E-2</v>
      </c>
      <c r="AJ33" s="266">
        <f>+'04 (raw)'!AT32</f>
        <v>496.8</v>
      </c>
      <c r="AK33" s="265">
        <f>+'04 (raw)'!AU32/'04 (raw)'!E32</f>
        <v>5.750577583223429E-2</v>
      </c>
      <c r="AL33" s="278">
        <f>+'04 (raw)'!AV32</f>
        <v>10.308671792151209</v>
      </c>
      <c r="AM33" s="279">
        <f>+'04 (raw)'!AW32/'04 (raw)'!G32</f>
        <v>4.7185745794457203E-3</v>
      </c>
      <c r="AN33" s="273">
        <f>'04 (raw)'!AX32</f>
        <v>51.899223763828616</v>
      </c>
      <c r="AO33" s="279">
        <f>+'04 (raw)'!AY32</f>
        <v>5.3898315708125789E-2</v>
      </c>
      <c r="AP33" s="268">
        <f>+'04 (raw)'!AZ32</f>
        <v>17.3</v>
      </c>
      <c r="AQ33" s="268">
        <f>('04 (raw)'!H32*1000)/'04 (raw)'!D32</f>
        <v>87810.573526748529</v>
      </c>
      <c r="AR33" s="268">
        <f>'04 (raw)'!E32/'04 (raw)'!D32</f>
        <v>0.43154603928723517</v>
      </c>
      <c r="AS33" s="275">
        <f>+'04 (raw)'!BA32</f>
        <v>5.77</v>
      </c>
      <c r="AT33" s="268">
        <v>0</v>
      </c>
      <c r="AU33" s="275">
        <f>+'04 (raw)'!BC32</f>
        <v>51.81</v>
      </c>
      <c r="AV33" s="275">
        <f>+'04 (raw)'!BD32</f>
        <v>16.2</v>
      </c>
      <c r="AW33" s="268">
        <f>+'04 (raw)'!BE32</f>
        <v>27.92</v>
      </c>
      <c r="AX33" s="280">
        <f>'04 (raw)'!BG32</f>
        <v>7.5830849299039826</v>
      </c>
      <c r="AY33" s="280">
        <f>'10 (raw)'!BH32*10</f>
        <v>7.4150000000000009</v>
      </c>
      <c r="AZ33" s="265">
        <f>+'04 (raw)'!BI32/'04 (raw)'!G32</f>
        <v>1.8078974667135993E-2</v>
      </c>
      <c r="BA33" s="268">
        <f>1/('04 (raw)'!BJ32/'04 (raw)'!G32)</f>
        <v>2.1246385675510564</v>
      </c>
      <c r="BB33" s="268">
        <f>+'04 (raw)'!BJ32/'04 (raw)'!E32</f>
        <v>104.41826924575894</v>
      </c>
      <c r="BC33" s="281">
        <f>+'04 (raw)'!BK32/'04 (raw)'!BF32</f>
        <v>13.246324922655578</v>
      </c>
      <c r="BD33" s="265">
        <f>+'04 (raw)'!BL32/'04 (raw)'!BO32</f>
        <v>0.1545128650796114</v>
      </c>
      <c r="BE33" s="268">
        <f>+'04 (raw)'!BM32</f>
        <v>40.4</v>
      </c>
      <c r="BF33" s="265">
        <f>+'04 (raw)'!BN32/'04 (raw)'!BO32</f>
        <v>3.8575840342654953E-2</v>
      </c>
      <c r="BG33" s="279">
        <f>+'04 (raw)'!BP32/('04 (raw)'!G32/1000)</f>
        <v>0.10825481180245919</v>
      </c>
      <c r="BH33" s="267">
        <f>+'04 (raw)'!BQ32</f>
        <v>7.4965293845441927</v>
      </c>
      <c r="BI33" s="267">
        <f>+'04 (raw)'!BR32</f>
        <v>2.9103375188670157</v>
      </c>
      <c r="BJ33" s="267">
        <f>+'04 (raw)'!BS32</f>
        <v>22338.487136</v>
      </c>
      <c r="BK33" s="264">
        <f>+'04 (raw)'!BT32/('04 (raw)'!E32/1000)</f>
        <v>33.88020565392398</v>
      </c>
      <c r="BL33" s="268">
        <f>+'04 (raw)'!BU32</f>
        <v>20</v>
      </c>
      <c r="BM33" s="281">
        <f>+'04 (raw)'!BV32/('04 (raw)'!D32/1000)</f>
        <v>5.5397571508244212</v>
      </c>
      <c r="BN33" s="264">
        <f>'04 (raw)'!BW32/('04 (raw)'!E32/1000)</f>
        <v>47.119410849522808</v>
      </c>
      <c r="BO33" s="264">
        <f>'04 (raw)'!BX32/('04 (raw)'!D32/10000)</f>
        <v>4.8514371048343621E-2</v>
      </c>
      <c r="BP33" s="264">
        <f>+'04 (raw)'!BY32/('04 (raw)'!D32/100000)</f>
        <v>8.8802956331146223</v>
      </c>
      <c r="BQ33" s="267">
        <f>+'04 (raw)'!BZ32/('04 (raw)'!G32/1000)</f>
        <v>3.7818865802795032</v>
      </c>
      <c r="BR33" s="267">
        <f>+'04 (raw)'!CA32</f>
        <v>0.6238458851125418</v>
      </c>
      <c r="BS33" s="282">
        <f>+'04 (raw)'!CB32</f>
        <v>73.78125</v>
      </c>
      <c r="BT33" s="283">
        <f>+'04 (raw)'!CC32</f>
        <v>0.31</v>
      </c>
      <c r="BU33" s="283">
        <f>+'04 (raw)'!CD32</f>
        <v>0.82733333333333337</v>
      </c>
      <c r="BV33" s="284">
        <f>+'04 (raw)'!CE32</f>
        <v>40.32</v>
      </c>
      <c r="BW33" s="284">
        <f>+'04 (raw)'!CF32</f>
        <v>42.86</v>
      </c>
      <c r="BX33" s="265">
        <f>+'04 (raw)'!CG32</f>
        <v>0.83976756670959485</v>
      </c>
      <c r="BY33" s="278">
        <f>BY16</f>
        <v>56.380030761162885</v>
      </c>
      <c r="BZ33" s="268">
        <f>+'04 (raw)'!CI32</f>
        <v>0.35785245845769481</v>
      </c>
      <c r="CA33" s="280">
        <f>+'04 (raw)'!CJ32</f>
        <v>0</v>
      </c>
      <c r="CB33" s="268">
        <f>+'04 (raw)'!CK32</f>
        <v>5.9499999999999993</v>
      </c>
      <c r="CC33" s="265">
        <f>+'04 (raw)'!CL32/'04 (raw)'!E32</f>
        <v>0.2370460788256899</v>
      </c>
      <c r="CD33" s="265">
        <f>+'04 (raw)'!CM32</f>
        <v>2.4880181272099337E-2</v>
      </c>
      <c r="CE33" s="265">
        <f>+'04 (raw)'!CN32/'04 (raw)'!G32</f>
        <v>2.8477758178177524E-2</v>
      </c>
      <c r="CF33" s="265">
        <f>('04 (raw)'!CO32+'04 (raw)'!CP32)/'04 (raw)'!CX32</f>
        <v>1.240817635131783</v>
      </c>
      <c r="CG33" s="268">
        <f>+'04 (raw)'!CQ32/('04 (raw)'!CX32/1000000)</f>
        <v>10.095791494025109</v>
      </c>
      <c r="CH33" s="281">
        <f>+'04 (raw)'!CR32/('04 (raw)'!D32/1000)</f>
        <v>0.44939677900913394</v>
      </c>
      <c r="CI33" s="273">
        <f>('04 (raw)'!CS32-'03 (raw)'!CS32)/'03 (raw)'!CS32</f>
        <v>0.26193337307361064</v>
      </c>
      <c r="CJ33" s="273">
        <f>('04 (raw)'!CT32-'03 (raw)'!CT32)/'03 (raw)'!CT32</f>
        <v>0.10046569755597139</v>
      </c>
      <c r="CK33" s="285">
        <f>+'04 (raw)'!CU32/('04 (raw)'!D32/1000000)</f>
        <v>2.3546238421137256</v>
      </c>
      <c r="CL33" s="268">
        <f>+'04 (raw)'!CV32/('04 (raw)'!I32/1000)</f>
        <v>1.3720477519525294</v>
      </c>
      <c r="CM33" s="268">
        <f>+'04 (raw)'!CW32/('04 (raw)'!E32/10000)</f>
        <v>0.5066519503761695</v>
      </c>
    </row>
    <row r="34" spans="1:91">
      <c r="A34" s="263" t="s">
        <v>436</v>
      </c>
      <c r="B34" s="264">
        <f>'04 (raw)'!B33</f>
        <v>885.79060071295771</v>
      </c>
      <c r="C34" s="265">
        <f>'04 (raw)'!C33</f>
        <v>0.18810206097838791</v>
      </c>
      <c r="D34" s="266">
        <f>+'04 (raw)'!J33/('04 (raw)'!D33/100000)</f>
        <v>448.85972053127392</v>
      </c>
      <c r="E34" s="266">
        <f>+'04 (raw)'!K33</f>
        <v>29.577464788732392</v>
      </c>
      <c r="F34" s="267">
        <f>+'04 (raw)'!L33</f>
        <v>1.94</v>
      </c>
      <c r="G34" s="267">
        <f>+'04 (raw)'!M33</f>
        <v>1.89</v>
      </c>
      <c r="H34" s="267">
        <f>+'04 (raw)'!N33</f>
        <v>1.56</v>
      </c>
      <c r="I34" s="267">
        <f>+'04 (raw)'!O33</f>
        <v>3.16</v>
      </c>
      <c r="J34" s="267">
        <f>+'04 (raw)'!P33</f>
        <v>0.61233333333333329</v>
      </c>
      <c r="K34" s="268">
        <f>+'04 (raw)'!Q33/('04 (raw)'!E33)*100000</f>
        <v>3.6845531251151424</v>
      </c>
      <c r="L34" s="268">
        <f>+'04 (raw)'!R33/('04 (raw)'!D33/100000)</f>
        <v>4.9948010844481585</v>
      </c>
      <c r="M34" s="265">
        <f>+'04 (raw)'!S33/'04 (raw)'!U33</f>
        <v>1.1526039954359977E-2</v>
      </c>
      <c r="N34" s="265">
        <f>+'04 (raw)'!T33</f>
        <v>0.15673706602681595</v>
      </c>
      <c r="O34" s="268">
        <f>'04 (raw)'!V33</f>
        <v>1</v>
      </c>
      <c r="P34" s="270">
        <f>+'04 (raw)'!X33/('04 (raw)'!F33/'04 (raw)'!W33)</f>
        <v>39.113752814610962</v>
      </c>
      <c r="Q34" s="268">
        <f>+'04 (raw)'!Y33/('04 (raw)'!I33/10000)</f>
        <v>3.543418690352452</v>
      </c>
      <c r="R34" s="271">
        <f>+'04 (raw)'!Z33</f>
        <v>10847.668112017902</v>
      </c>
      <c r="S34" s="271">
        <f>+'04 (raw)'!AA33</f>
        <v>0.34158570751641265</v>
      </c>
      <c r="T34" s="271">
        <f>+'04 (raw)'!AB33</f>
        <v>788.9</v>
      </c>
      <c r="U34" s="271">
        <f>+'04 (raw)'!AD33</f>
        <v>0.5</v>
      </c>
      <c r="V34" s="271">
        <f>'04 (raw)'!AE33</f>
        <v>39</v>
      </c>
      <c r="W34" s="272">
        <f>+'04 (raw)'!AF33/'04 (raw)'!AC33</f>
        <v>0.87821354850816291</v>
      </c>
      <c r="X34" s="267">
        <f>+'04 (raw)'!AG33</f>
        <v>87.04824774721483</v>
      </c>
      <c r="Y34" s="267">
        <f>+'04 (raw)'!AH33</f>
        <v>18.452400000000001</v>
      </c>
      <c r="Z34" s="265">
        <f>+'04 (raw)'!AI33</f>
        <v>0.30005555114673438</v>
      </c>
      <c r="AA34" s="273">
        <f>'04 (raw)'!AJ33/'04 (raw)'!AK33</f>
        <v>6.0830024755943759</v>
      </c>
      <c r="AB34" s="267">
        <f>'04 (raw)'!AL33</f>
        <v>1.6242708911157377</v>
      </c>
      <c r="AC34" s="274">
        <f>+'04 (raw)'!AM33/('04 (raw)'!D33/100000)</f>
        <v>10.950140838982501</v>
      </c>
      <c r="AD34" s="265">
        <f>+'04 (raw)'!AN33/'04 (raw)'!E33</f>
        <v>0.34838923619213719</v>
      </c>
      <c r="AE34" s="275">
        <f>+'04 (raw)'!AO33</f>
        <v>0.5290328686260477</v>
      </c>
      <c r="AF34" s="276">
        <f>+'04 (raw)'!AP33</f>
        <v>6.8</v>
      </c>
      <c r="AG34" s="266">
        <f>+'04 (raw)'!AQ33</f>
        <v>78</v>
      </c>
      <c r="AH34" s="266">
        <f>+'04 (raw)'!AR33</f>
        <v>62.7</v>
      </c>
      <c r="AI34" s="265">
        <f>+'04 (raw)'!AS33</f>
        <v>6.8975933944215081E-3</v>
      </c>
      <c r="AJ34" s="266">
        <f>+'04 (raw)'!AT33</f>
        <v>505.8</v>
      </c>
      <c r="AK34" s="265">
        <f>+'04 (raw)'!AU33/'04 (raw)'!E33</f>
        <v>4.9326340870291446E-2</v>
      </c>
      <c r="AL34" s="278">
        <f>+'04 (raw)'!AV33</f>
        <v>0.23518632756369826</v>
      </c>
      <c r="AM34" s="279">
        <f>+'04 (raw)'!AW33/'04 (raw)'!G33</f>
        <v>0</v>
      </c>
      <c r="AN34" s="273">
        <f>'04 (raw)'!AX33</f>
        <v>57.573278840972563</v>
      </c>
      <c r="AO34" s="279">
        <f>+'04 (raw)'!AY33</f>
        <v>1.6228982018840821E-2</v>
      </c>
      <c r="AP34" s="268">
        <f>AVERAGE(AP6:AP33,AP35:AP37)</f>
        <v>38.129032258064505</v>
      </c>
      <c r="AQ34" s="268">
        <f>('04 (raw)'!H33*1000)/'04 (raw)'!D33</f>
        <v>42206.260143415333</v>
      </c>
      <c r="AR34" s="268">
        <f>'04 (raw)'!E33/'04 (raw)'!D33</f>
        <v>0.3910400952854361</v>
      </c>
      <c r="AS34" s="275">
        <f>+'04 (raw)'!BA33</f>
        <v>0</v>
      </c>
      <c r="AT34" s="268">
        <v>0</v>
      </c>
      <c r="AU34" s="275">
        <f>+'04 (raw)'!BC33</f>
        <v>63.7</v>
      </c>
      <c r="AV34" s="275">
        <f>+'04 (raw)'!BD33</f>
        <v>6.3</v>
      </c>
      <c r="AW34" s="268">
        <f>+'04 (raw)'!BE33</f>
        <v>18.739999999999998</v>
      </c>
      <c r="AX34" s="280">
        <f>'04 (raw)'!BG33</f>
        <v>6.0214569620322269</v>
      </c>
      <c r="AY34" s="280">
        <f>'10 (raw)'!BH33*10</f>
        <v>6.8750000000000009</v>
      </c>
      <c r="AZ34" s="265">
        <f>+'04 (raw)'!BI33/'04 (raw)'!G33</f>
        <v>1.2479667345342066E-2</v>
      </c>
      <c r="BA34" s="268">
        <f>1/('04 (raw)'!BJ33/'04 (raw)'!G33)</f>
        <v>2.6810561271618818</v>
      </c>
      <c r="BB34" s="268">
        <f>+'04 (raw)'!BJ33/'04 (raw)'!E33</f>
        <v>43.285923778877688</v>
      </c>
      <c r="BC34" s="281">
        <f>+'04 (raw)'!BK33/'04 (raw)'!BF33</f>
        <v>3.3175090553671014</v>
      </c>
      <c r="BD34" s="265">
        <f>+'04 (raw)'!BL33/'04 (raw)'!BO33</f>
        <v>0.19230454922774526</v>
      </c>
      <c r="BE34" s="268">
        <f>+'04 (raw)'!BM33</f>
        <v>18.5</v>
      </c>
      <c r="BF34" s="265">
        <f>+'04 (raw)'!BN33/'04 (raw)'!BO33</f>
        <v>6.1173930434707806E-2</v>
      </c>
      <c r="BG34" s="279">
        <f>+'04 (raw)'!BP33/('04 (raw)'!G33/1000)</f>
        <v>8.8028135786331355E-2</v>
      </c>
      <c r="BH34" s="267">
        <f>+'04 (raw)'!BQ33</f>
        <v>5.7272042200452153</v>
      </c>
      <c r="BI34" s="267">
        <f>+'04 (raw)'!BR33</f>
        <v>2.4051566558701856</v>
      </c>
      <c r="BJ34" s="267">
        <f>+'04 (raw)'!BS33</f>
        <v>0</v>
      </c>
      <c r="BK34" s="264">
        <f>+'04 (raw)'!BT33/('04 (raw)'!E33/1000)</f>
        <v>0</v>
      </c>
      <c r="BL34" s="268">
        <f>+'04 (raw)'!BU33</f>
        <v>0</v>
      </c>
      <c r="BM34" s="281">
        <f>+'04 (raw)'!BV33/('04 (raw)'!D33/1000)</f>
        <v>5.5336632783665083</v>
      </c>
      <c r="BN34" s="264">
        <f>'04 (raw)'!BW33/('04 (raw)'!E33/1000)</f>
        <v>20.802986944400093</v>
      </c>
      <c r="BO34" s="264">
        <f>'04 (raw)'!BX33/('04 (raw)'!D33/10000)</f>
        <v>0.26903994765048311</v>
      </c>
      <c r="BP34" s="264">
        <f>+'04 (raw)'!BY33/('04 (raw)'!D33/100000)</f>
        <v>4.4184778823964477</v>
      </c>
      <c r="BQ34" s="267">
        <f>+'04 (raw)'!BZ33/('04 (raw)'!G33/1000)</f>
        <v>2.7668545463912357</v>
      </c>
      <c r="BR34" s="267">
        <f>+'04 (raw)'!CA33</f>
        <v>0</v>
      </c>
      <c r="BS34" s="282">
        <f>+'04 (raw)'!CB33</f>
        <v>67.464583329999996</v>
      </c>
      <c r="BT34" s="283">
        <f>+'04 (raw)'!CC33</f>
        <v>0.34450000000000003</v>
      </c>
      <c r="BU34" s="283">
        <f>+'04 (raw)'!CD33</f>
        <v>0.36733333333333329</v>
      </c>
      <c r="BV34" s="284">
        <f>+'04 (raw)'!CE33</f>
        <v>11.75</v>
      </c>
      <c r="BW34" s="284">
        <f>+'04 (raw)'!CF33</f>
        <v>47.62</v>
      </c>
      <c r="BX34" s="265">
        <f>+'04 (raw)'!CG33</f>
        <v>0.87803450038554742</v>
      </c>
      <c r="BY34" s="278">
        <f>+'04 (raw)'!CH33/('04 (raw)'!G33/1000)</f>
        <v>0</v>
      </c>
      <c r="BZ34" s="268">
        <f>+'04 (raw)'!CI33</f>
        <v>2.1950041107077882</v>
      </c>
      <c r="CA34" s="280">
        <f>+'04 (raw)'!CJ33</f>
        <v>16.798894858332165</v>
      </c>
      <c r="CB34" s="268">
        <f>+'04 (raw)'!CK33</f>
        <v>8.9</v>
      </c>
      <c r="CC34" s="265">
        <f>+'04 (raw)'!CL33/'04 (raw)'!E33</f>
        <v>0.3749057368492158</v>
      </c>
      <c r="CD34" s="265">
        <f>+'04 (raw)'!CM33</f>
        <v>0</v>
      </c>
      <c r="CE34" s="265">
        <f>+'04 (raw)'!CN33/'04 (raw)'!G33</f>
        <v>2.4740866800291018E-2</v>
      </c>
      <c r="CF34" s="265">
        <f>('04 (raw)'!CO33+'04 (raw)'!CP33)/'04 (raw)'!CX33</f>
        <v>0.17435436238030733</v>
      </c>
      <c r="CG34" s="268">
        <f>+'04 (raw)'!CQ33/('04 (raw)'!CX33/1000000)</f>
        <v>32.601386614238891</v>
      </c>
      <c r="CH34" s="281">
        <f>+'04 (raw)'!CR33/('04 (raw)'!D33/1000)</f>
        <v>8.8369557647928962E-2</v>
      </c>
      <c r="CI34" s="273">
        <f>('04 (raw)'!CS33-'03 (raw)'!CS33)/'03 (raw)'!CS33</f>
        <v>0.17274831059883583</v>
      </c>
      <c r="CJ34" s="273">
        <f>('04 (raw)'!CT33-'03 (raw)'!CT33)/'03 (raw)'!CT33</f>
        <v>0.11496235655875976</v>
      </c>
      <c r="CK34" s="285">
        <f>+'04 (raw)'!CU33/('04 (raw)'!D33/1000000)</f>
        <v>0</v>
      </c>
      <c r="CL34" s="268">
        <f>+'04 (raw)'!CV33/('04 (raw)'!I33/1000)</f>
        <v>1.0630256071057356</v>
      </c>
      <c r="CM34" s="268">
        <f>+'04 (raw)'!CW33/('04 (raw)'!E33/10000)</f>
        <v>0.63865587501995791</v>
      </c>
    </row>
    <row r="35" spans="1:91">
      <c r="A35" s="263" t="s">
        <v>437</v>
      </c>
      <c r="B35" s="264">
        <f>'04 (raw)'!B34</f>
        <v>6139.5221041128243</v>
      </c>
      <c r="C35" s="265">
        <f>'04 (raw)'!C34</f>
        <v>0.17924521734037996</v>
      </c>
      <c r="D35" s="266">
        <f>+'04 (raw)'!J34/('04 (raw)'!D34/100000)</f>
        <v>905.30866674647098</v>
      </c>
      <c r="E35" s="266">
        <f>+'04 (raw)'!K34</f>
        <v>43.272481406355645</v>
      </c>
      <c r="F35" s="267">
        <f>+'04 (raw)'!L34</f>
        <v>2.21</v>
      </c>
      <c r="G35" s="267">
        <f>+'04 (raw)'!M34</f>
        <v>2.4300000000000002</v>
      </c>
      <c r="H35" s="267">
        <f>+'04 (raw)'!N34</f>
        <v>2.6</v>
      </c>
      <c r="I35" s="267">
        <f>+'04 (raw)'!O34</f>
        <v>2.19</v>
      </c>
      <c r="J35" s="267">
        <f>+'04 (raw)'!P34</f>
        <v>0.47266666666666673</v>
      </c>
      <c r="K35" s="268">
        <f>+'04 (raw)'!Q34/('04 (raw)'!E34)*100000</f>
        <v>8.1755207311775138</v>
      </c>
      <c r="L35" s="268">
        <f>+'04 (raw)'!R34/('04 (raw)'!D34/100000)</f>
        <v>4.7002096918323852</v>
      </c>
      <c r="M35" s="265">
        <f>+'04 (raw)'!S34/'04 (raw)'!U34</f>
        <v>1.0846959040831602E-2</v>
      </c>
      <c r="N35" s="265">
        <f>+'04 (raw)'!T34</f>
        <v>0.3279523315260533</v>
      </c>
      <c r="O35" s="268">
        <f>'04 (raw)'!V34</f>
        <v>118</v>
      </c>
      <c r="P35" s="270">
        <f>+'04 (raw)'!X34/('04 (raw)'!F34/'04 (raw)'!W34)</f>
        <v>121.356248747495</v>
      </c>
      <c r="Q35" s="268">
        <f>+'04 (raw)'!Y34/('04 (raw)'!I34/10000)</f>
        <v>2.220200576169125</v>
      </c>
      <c r="R35" s="271">
        <f>+'04 (raw)'!Z34</f>
        <v>85461.140034140131</v>
      </c>
      <c r="S35" s="271">
        <f>+'04 (raw)'!AA34</f>
        <v>0.17082754510802445</v>
      </c>
      <c r="T35" s="271">
        <f>+'04 (raw)'!AB34</f>
        <v>2802.7</v>
      </c>
      <c r="U35" s="271">
        <f>+'04 (raw)'!AD34</f>
        <v>0</v>
      </c>
      <c r="V35" s="271">
        <f>'04 (raw)'!AE34</f>
        <v>181</v>
      </c>
      <c r="W35" s="272">
        <f>+'04 (raw)'!AF34/'04 (raw)'!AC34</f>
        <v>0.36938349007314525</v>
      </c>
      <c r="X35" s="267">
        <f>+'04 (raw)'!AG34</f>
        <v>72.692012161255704</v>
      </c>
      <c r="Y35" s="267">
        <f>+'04 (raw)'!AH34</f>
        <v>21.013400000000001</v>
      </c>
      <c r="Z35" s="265">
        <f>+'04 (raw)'!AI34</f>
        <v>0.24604783137413863</v>
      </c>
      <c r="AA35" s="273">
        <f>'04 (raw)'!AJ34/'04 (raw)'!AK34</f>
        <v>3.4029870117384657</v>
      </c>
      <c r="AB35" s="267">
        <f>'04 (raw)'!AL34</f>
        <v>1.4674310258427754</v>
      </c>
      <c r="AC35" s="274">
        <f>+'04 (raw)'!AM34/('04 (raw)'!D34/100000)</f>
        <v>10.990822663076333</v>
      </c>
      <c r="AD35" s="265">
        <f>+'04 (raw)'!AN34/'04 (raw)'!E34</f>
        <v>0.31874778885159599</v>
      </c>
      <c r="AE35" s="275">
        <f>+'04 (raw)'!AO34</f>
        <v>0.52770908597151012</v>
      </c>
      <c r="AF35" s="276">
        <f>+'04 (raw)'!AP34</f>
        <v>13.3</v>
      </c>
      <c r="AG35" s="266">
        <f>+'04 (raw)'!AQ34</f>
        <v>81.3</v>
      </c>
      <c r="AH35" s="266">
        <f>+'04 (raw)'!AR34</f>
        <v>64</v>
      </c>
      <c r="AI35" s="265">
        <f>+'04 (raw)'!AS34</f>
        <v>6.4343973416574357E-2</v>
      </c>
      <c r="AJ35" s="266">
        <f>+'04 (raw)'!AT34</f>
        <v>491.12</v>
      </c>
      <c r="AK35" s="265">
        <f>+'04 (raw)'!AU34/'04 (raw)'!E34</f>
        <v>2.1345441413961809E-2</v>
      </c>
      <c r="AL35" s="278">
        <f>+'04 (raw)'!AV34</f>
        <v>12.620033929821728</v>
      </c>
      <c r="AM35" s="279">
        <f>+'04 (raw)'!AW34/'04 (raw)'!G34</f>
        <v>9.6755485237418754E-3</v>
      </c>
      <c r="AN35" s="273">
        <f>'04 (raw)'!AX34</f>
        <v>56.2932397993712</v>
      </c>
      <c r="AO35" s="279">
        <f>+'04 (raw)'!AY34</f>
        <v>2.2750400151974937E-2</v>
      </c>
      <c r="AP35" s="268">
        <f>+'04 (raw)'!AZ34</f>
        <v>25.3</v>
      </c>
      <c r="AQ35" s="268">
        <f>('04 (raw)'!H34*1000)/'04 (raw)'!D34</f>
        <v>46538.275933634744</v>
      </c>
      <c r="AR35" s="268">
        <f>'04 (raw)'!E34/'04 (raw)'!D34</f>
        <v>0.38732780866994149</v>
      </c>
      <c r="AS35" s="275">
        <f>+'04 (raw)'!BA34</f>
        <v>9.1999999999999993</v>
      </c>
      <c r="AT35" s="268">
        <v>0</v>
      </c>
      <c r="AU35" s="275">
        <f>+'04 (raw)'!BC34</f>
        <v>60.5</v>
      </c>
      <c r="AV35" s="275">
        <f>+'04 (raw)'!BD34</f>
        <v>2.1</v>
      </c>
      <c r="AW35" s="268">
        <f>+'04 (raw)'!BE34</f>
        <v>18.989999999999998</v>
      </c>
      <c r="AX35" s="280">
        <f>'04 (raw)'!BG34</f>
        <v>10.794666328878954</v>
      </c>
      <c r="AY35" s="280">
        <f>'10 (raw)'!BH34*10</f>
        <v>6.4750000000000005</v>
      </c>
      <c r="AZ35" s="265">
        <f>+'04 (raw)'!BI34/'04 (raw)'!G34</f>
        <v>1.0107817987627459E-2</v>
      </c>
      <c r="BA35" s="268">
        <f>1/('04 (raw)'!BJ34/'04 (raw)'!G34)</f>
        <v>1.2968205971931581</v>
      </c>
      <c r="BB35" s="268">
        <f>+'04 (raw)'!BJ34/'04 (raw)'!E34</f>
        <v>103.10264421270286</v>
      </c>
      <c r="BC35" s="281">
        <f>+'04 (raw)'!BK34/'04 (raw)'!BF34</f>
        <v>2.0028593397551595</v>
      </c>
      <c r="BD35" s="265">
        <f>+'04 (raw)'!BL34/'04 (raw)'!BO34</f>
        <v>6.1384644201873666E-2</v>
      </c>
      <c r="BE35" s="268">
        <f>+'04 (raw)'!BM34</f>
        <v>22.9</v>
      </c>
      <c r="BF35" s="265">
        <f>+'04 (raw)'!BN34/'04 (raw)'!BO34</f>
        <v>2.4983101183867262E-2</v>
      </c>
      <c r="BG35" s="279">
        <f>+'04 (raw)'!BP34/('04 (raw)'!G34/1000)</f>
        <v>0.10171705449995928</v>
      </c>
      <c r="BH35" s="267">
        <f>+'04 (raw)'!BQ34</f>
        <v>9.106441141295063</v>
      </c>
      <c r="BI35" s="267">
        <f>+'04 (raw)'!BR34</f>
        <v>1.719311630605896</v>
      </c>
      <c r="BJ35" s="267">
        <f>+'04 (raw)'!BS34</f>
        <v>64299.080996999997</v>
      </c>
      <c r="BK35" s="264">
        <f>+'04 (raw)'!BT34/('04 (raw)'!E34/1000)</f>
        <v>13.628556397344971</v>
      </c>
      <c r="BL35" s="268">
        <f>+'04 (raw)'!BU34</f>
        <v>13</v>
      </c>
      <c r="BM35" s="281">
        <f>+'04 (raw)'!BV34/('04 (raw)'!D34/1000)</f>
        <v>4.6238135343035083</v>
      </c>
      <c r="BN35" s="264">
        <f>'04 (raw)'!BW34/('04 (raw)'!E34/1000)</f>
        <v>8.832128696627688</v>
      </c>
      <c r="BO35" s="264">
        <f>'04 (raw)'!BX34/('04 (raw)'!D34/10000)</f>
        <v>0.47019511398895653</v>
      </c>
      <c r="BP35" s="264">
        <f>+'04 (raw)'!BY34/('04 (raw)'!D34/100000)</f>
        <v>4.8422099846369884</v>
      </c>
      <c r="BQ35" s="267">
        <f>+'04 (raw)'!BZ34/('04 (raw)'!G34/1000)</f>
        <v>3.8124463465003942</v>
      </c>
      <c r="BR35" s="267">
        <f>+'04 (raw)'!CA34</f>
        <v>0.69583611667779999</v>
      </c>
      <c r="BS35" s="282">
        <f>+'04 (raw)'!CB34</f>
        <v>84.786444639999999</v>
      </c>
      <c r="BT35" s="283">
        <f>+'04 (raw)'!CC34</f>
        <v>0</v>
      </c>
      <c r="BU35" s="283">
        <f>+'04 (raw)'!CD34</f>
        <v>0</v>
      </c>
      <c r="BV35" s="284">
        <f>+'04 (raw)'!CE34</f>
        <v>34.6</v>
      </c>
      <c r="BW35" s="284">
        <f>+'04 (raw)'!CF34</f>
        <v>45.24</v>
      </c>
      <c r="BX35" s="265">
        <f>+'04 (raw)'!CG34</f>
        <v>0.85129833031688773</v>
      </c>
      <c r="BY35" s="278">
        <f>BY16</f>
        <v>56.380030761162885</v>
      </c>
      <c r="BZ35" s="268">
        <f>+'04 (raw)'!CI34</f>
        <v>0.33844526676953024</v>
      </c>
      <c r="CA35" s="280">
        <f>+'04 (raw)'!CJ34</f>
        <v>0</v>
      </c>
      <c r="CB35" s="268">
        <f>+'04 (raw)'!CK34</f>
        <v>8.6000000000000014</v>
      </c>
      <c r="CC35" s="265">
        <f>+'04 (raw)'!CL34/'04 (raw)'!E34</f>
        <v>0.30125510740911149</v>
      </c>
      <c r="CD35" s="265">
        <f>+'04 (raw)'!CM34</f>
        <v>4.8640341294695901E-3</v>
      </c>
      <c r="CE35" s="265">
        <f>+'04 (raw)'!CN34/'04 (raw)'!G34</f>
        <v>2.3083447587798529E-2</v>
      </c>
      <c r="CF35" s="265">
        <f>('04 (raw)'!CO34+'04 (raw)'!CP34)/'04 (raw)'!CX34</f>
        <v>0.13267019364599483</v>
      </c>
      <c r="CG35" s="268">
        <f>+'04 (raw)'!CQ34/('04 (raw)'!CX34/1000000)</f>
        <v>0.59135129831359567</v>
      </c>
      <c r="CH35" s="281">
        <f>+'04 (raw)'!CR34/('04 (raw)'!D34/1000)</f>
        <v>0.11857024449184415</v>
      </c>
      <c r="CI35" s="273">
        <f>('04 (raw)'!CS34-'03 (raw)'!CS34)/'03 (raw)'!CS34</f>
        <v>0.30555782594073921</v>
      </c>
      <c r="CJ35" s="273">
        <f>('04 (raw)'!CT34-'03 (raw)'!CT34)/'03 (raw)'!CT34</f>
        <v>0.11528105959727955</v>
      </c>
      <c r="CK35" s="285">
        <f>+'04 (raw)'!CU34/('04 (raw)'!D34/1000000)</f>
        <v>0.71000146402301878</v>
      </c>
      <c r="CL35" s="268">
        <f>+'04 (raw)'!CV34/('04 (raw)'!I34/1000)</f>
        <v>0.77977776333744875</v>
      </c>
      <c r="CM35" s="268">
        <f>+'04 (raw)'!CW34/('04 (raw)'!E34/10000)</f>
        <v>0.78089054517525136</v>
      </c>
    </row>
    <row r="36" spans="1:91">
      <c r="A36" s="263" t="s">
        <v>438</v>
      </c>
      <c r="B36" s="264">
        <f>'04 (raw)'!B35</f>
        <v>2110.5354914536638</v>
      </c>
      <c r="C36" s="265">
        <f>'04 (raw)'!C35</f>
        <v>0.22288089287838958</v>
      </c>
      <c r="D36" s="266">
        <f>+'04 (raw)'!J35/('04 (raw)'!D35/100000)</f>
        <v>2741.4547152987134</v>
      </c>
      <c r="E36" s="266">
        <f>+'04 (raw)'!K35</f>
        <v>32.603596559812352</v>
      </c>
      <c r="F36" s="267">
        <f>+'04 (raw)'!L35</f>
        <v>2.98</v>
      </c>
      <c r="G36" s="267">
        <f>+'04 (raw)'!M35</f>
        <v>3</v>
      </c>
      <c r="H36" s="267">
        <f>+'04 (raw)'!N35</f>
        <v>3.17</v>
      </c>
      <c r="I36" s="267">
        <f>+'04 (raw)'!O35</f>
        <v>3.3</v>
      </c>
      <c r="J36" s="267">
        <f>+'04 (raw)'!P35</f>
        <v>0.66633333333333333</v>
      </c>
      <c r="K36" s="268">
        <f>+'04 (raw)'!Q35/('04 (raw)'!E35)*100000</f>
        <v>10.988527976792229</v>
      </c>
      <c r="L36" s="268">
        <f>+'04 (raw)'!R35/('04 (raw)'!D35/100000)</f>
        <v>2.0381300157105855</v>
      </c>
      <c r="M36" s="265">
        <f>+'04 (raw)'!S35/'04 (raw)'!U35</f>
        <v>1.0532901611217895E-2</v>
      </c>
      <c r="N36" s="265">
        <f>+'04 (raw)'!T35</f>
        <v>0.3279523315260533</v>
      </c>
      <c r="O36" s="268">
        <f>'04 (raw)'!V35</f>
        <v>7</v>
      </c>
      <c r="P36" s="270">
        <f>+'04 (raw)'!X35/('04 (raw)'!F35/'04 (raw)'!W35)</f>
        <v>101.34775402687102</v>
      </c>
      <c r="Q36" s="268">
        <f>+'04 (raw)'!Y35/('04 (raw)'!I35/10000)</f>
        <v>0.79619102215003423</v>
      </c>
      <c r="R36" s="271">
        <f>+'04 (raw)'!Z35</f>
        <v>2198.7014720680895</v>
      </c>
      <c r="S36" s="271">
        <f>+'04 (raw)'!AA35</f>
        <v>6.0206111839511488E-2</v>
      </c>
      <c r="T36" s="271">
        <f>+'04 (raw)'!AB35</f>
        <v>140.9</v>
      </c>
      <c r="U36" s="271">
        <f>+'04 (raw)'!AD35</f>
        <v>0</v>
      </c>
      <c r="V36" s="271">
        <f>'04 (raw)'!AE35</f>
        <v>2</v>
      </c>
      <c r="W36" s="272">
        <f>+'04 (raw)'!AF35/'04 (raw)'!AC35</f>
        <v>0.60233682514101539</v>
      </c>
      <c r="X36" s="267">
        <f>+'04 (raw)'!AG35</f>
        <v>68.748870300748479</v>
      </c>
      <c r="Y36" s="267">
        <f>+'04 (raw)'!AH35</f>
        <v>17.680199999999999</v>
      </c>
      <c r="Z36" s="265">
        <f>+'04 (raw)'!AI35</f>
        <v>0.27830750893921335</v>
      </c>
      <c r="AA36" s="273">
        <f>'04 (raw)'!AJ35/'04 (raw)'!AK35</f>
        <v>3.4519052582812138</v>
      </c>
      <c r="AB36" s="267">
        <f>'04 (raw)'!AL35</f>
        <v>1.6395623681938487</v>
      </c>
      <c r="AC36" s="274">
        <f>+'04 (raw)'!AM35/('04 (raw)'!D35/100000)</f>
        <v>9.0017409027217514</v>
      </c>
      <c r="AD36" s="265">
        <f>+'04 (raw)'!AN35/'04 (raw)'!E35</f>
        <v>0.38561459483358196</v>
      </c>
      <c r="AE36" s="275">
        <f>+'04 (raw)'!AO35</f>
        <v>0.59883142554455959</v>
      </c>
      <c r="AF36" s="276">
        <f>+'04 (raw)'!AP35</f>
        <v>10.4</v>
      </c>
      <c r="AG36" s="266">
        <f>+'04 (raw)'!AQ35</f>
        <v>75.3</v>
      </c>
      <c r="AH36" s="266">
        <f>+'04 (raw)'!AR35</f>
        <v>52.5</v>
      </c>
      <c r="AI36" s="265">
        <f>+'04 (raw)'!AS35</f>
        <v>1.4090558184808512E-2</v>
      </c>
      <c r="AJ36" s="266">
        <f>+'04 (raw)'!AT35</f>
        <v>487.91</v>
      </c>
      <c r="AK36" s="265">
        <f>+'04 (raw)'!AU35/'04 (raw)'!E35</f>
        <v>1.3290947779929518E-2</v>
      </c>
      <c r="AL36" s="278">
        <f>+'04 (raw)'!AV35</f>
        <v>11.338838392259554</v>
      </c>
      <c r="AM36" s="279">
        <f>+'04 (raw)'!AW35/'04 (raw)'!G35</f>
        <v>6.6794243374504562E-3</v>
      </c>
      <c r="AN36" s="273">
        <f>'04 (raw)'!AX35</f>
        <v>54.79009734527861</v>
      </c>
      <c r="AO36" s="279">
        <f>+'04 (raw)'!AY35</f>
        <v>3.1570331075788292E-2</v>
      </c>
      <c r="AP36" s="268">
        <f>+'04 (raw)'!AZ35</f>
        <v>18.8</v>
      </c>
      <c r="AQ36" s="268">
        <f>('04 (raw)'!H35*1000)/'04 (raw)'!D35</f>
        <v>58248.983907455877</v>
      </c>
      <c r="AR36" s="268">
        <f>'04 (raw)'!E35/'04 (raw)'!D35</f>
        <v>0.43793412877018667</v>
      </c>
      <c r="AS36" s="275">
        <f>+'04 (raw)'!BA35</f>
        <v>3.01</v>
      </c>
      <c r="AT36" s="268">
        <v>0</v>
      </c>
      <c r="AU36" s="275">
        <f>+'04 (raw)'!BC35</f>
        <v>68.5</v>
      </c>
      <c r="AV36" s="275">
        <f>+'04 (raw)'!BD35</f>
        <v>15.5</v>
      </c>
      <c r="AW36" s="268">
        <f>+'04 (raw)'!BE35</f>
        <v>21.51</v>
      </c>
      <c r="AX36" s="280">
        <f>'04 (raw)'!BG35</f>
        <v>2.1816021175013058</v>
      </c>
      <c r="AY36" s="280">
        <f>'10 (raw)'!BH35*10</f>
        <v>6.5150000000000006</v>
      </c>
      <c r="AZ36" s="265">
        <f>+'04 (raw)'!BI35/'04 (raw)'!G35</f>
        <v>1.4160127161995387E-2</v>
      </c>
      <c r="BA36" s="268">
        <f>1/('04 (raw)'!BJ35/'04 (raw)'!G35)</f>
        <v>2.8169050506300692</v>
      </c>
      <c r="BB36" s="268">
        <f>+'04 (raw)'!BJ35/'04 (raw)'!E35</f>
        <v>50.177688375688724</v>
      </c>
      <c r="BC36" s="281">
        <f>+'04 (raw)'!BK35/'04 (raw)'!BF35</f>
        <v>5.534050216505654</v>
      </c>
      <c r="BD36" s="265">
        <f>+'04 (raw)'!BL35/'04 (raw)'!BO35</f>
        <v>0.13702827103081625</v>
      </c>
      <c r="BE36" s="268">
        <f>+'04 (raw)'!BM35</f>
        <v>25.3</v>
      </c>
      <c r="BF36" s="265">
        <f>+'04 (raw)'!BN35/'04 (raw)'!BO35</f>
        <v>6.8728219888438261E-2</v>
      </c>
      <c r="BG36" s="279">
        <f>+'04 (raw)'!BP35/('04 (raw)'!G35/1000)</f>
        <v>0.12732998788905653</v>
      </c>
      <c r="BH36" s="267">
        <f>+'04 (raw)'!BQ35</f>
        <v>8.4724799010513294</v>
      </c>
      <c r="BI36" s="267">
        <f>+'04 (raw)'!BR35</f>
        <v>2.6653320263334805</v>
      </c>
      <c r="BJ36" s="267">
        <f>+'04 (raw)'!BS35</f>
        <v>4030</v>
      </c>
      <c r="BK36" s="264">
        <f>+'04 (raw)'!BT35/('04 (raw)'!E35/1000)</f>
        <v>34.302306039553528</v>
      </c>
      <c r="BL36" s="268">
        <f>+'04 (raw)'!BU35</f>
        <v>18</v>
      </c>
      <c r="BM36" s="281">
        <f>+'04 (raw)'!BV35/('04 (raw)'!D35/1000)</f>
        <v>6.6307163177784378</v>
      </c>
      <c r="BN36" s="264">
        <f>'04 (raw)'!BW35/('04 (raw)'!E35/1000)</f>
        <v>11.337575336055041</v>
      </c>
      <c r="BO36" s="264">
        <f>'04 (raw)'!BX35/('04 (raw)'!D35/10000)</f>
        <v>0.97956182158863081</v>
      </c>
      <c r="BP36" s="264">
        <f>+'04 (raw)'!BY35/('04 (raw)'!D35/100000)</f>
        <v>7.0768403323284215</v>
      </c>
      <c r="BQ36" s="267">
        <f>+'04 (raw)'!BZ35/('04 (raw)'!G35/1000)</f>
        <v>5.8282207432925741</v>
      </c>
      <c r="BR36" s="267">
        <f>+'04 (raw)'!CA35</f>
        <v>0.50414660583297621</v>
      </c>
      <c r="BS36" s="282">
        <f>+'04 (raw)'!CB35</f>
        <v>77.289732139999998</v>
      </c>
      <c r="BT36" s="283">
        <f>+'04 (raw)'!CC35</f>
        <v>0.27549999999999997</v>
      </c>
      <c r="BU36" s="283">
        <f>+'04 (raw)'!CD35</f>
        <v>0.49366666666666664</v>
      </c>
      <c r="BV36" s="284">
        <f>+'04 (raw)'!CE35</f>
        <v>42.6</v>
      </c>
      <c r="BW36" s="284">
        <f>+'04 (raw)'!CF35</f>
        <v>54.76</v>
      </c>
      <c r="BX36" s="265">
        <f>+'04 (raw)'!CG35</f>
        <v>0.92912768753510644</v>
      </c>
      <c r="BY36" s="278">
        <f>+'04 (raw)'!CH35/('04 (raw)'!G35/1000)</f>
        <v>177.81572382314008</v>
      </c>
      <c r="BZ36" s="268">
        <f>+'04 (raw)'!CI35</f>
        <v>0.19152243237622443</v>
      </c>
      <c r="CA36" s="280">
        <f>+'04 (raw)'!CJ35</f>
        <v>0</v>
      </c>
      <c r="CB36" s="268">
        <f>+'04 (raw)'!CK35</f>
        <v>5.75</v>
      </c>
      <c r="CC36" s="265">
        <f>+'04 (raw)'!CL35/'04 (raw)'!E35</f>
        <v>0.2634803382915295</v>
      </c>
      <c r="CD36" s="265">
        <f>+'04 (raw)'!CM35</f>
        <v>1.7187459740273678E-2</v>
      </c>
      <c r="CE36" s="265">
        <f>+'04 (raw)'!CN35/'04 (raw)'!G35</f>
        <v>3.0486813525092152E-2</v>
      </c>
      <c r="CF36" s="265">
        <f>('04 (raw)'!CO35+'04 (raw)'!CP35)/'04 (raw)'!CX35</f>
        <v>0.18459982048929199</v>
      </c>
      <c r="CG36" s="268">
        <f>+'04 (raw)'!CQ35/('04 (raw)'!CX35/1000000)</f>
        <v>2.1685600169443142</v>
      </c>
      <c r="CH36" s="281">
        <f>+'04 (raw)'!CR35/('04 (raw)'!D35/1000)</f>
        <v>0.36742955005449168</v>
      </c>
      <c r="CI36" s="273">
        <f>('04 (raw)'!CS35-'03 (raw)'!CS35)/'03 (raw)'!CS35</f>
        <v>0.13356768519353085</v>
      </c>
      <c r="CJ36" s="273">
        <f>('04 (raw)'!CT35-'03 (raw)'!CT35)/'03 (raw)'!CT35</f>
        <v>0.13501697307840407</v>
      </c>
      <c r="CK36" s="285">
        <f>+'04 (raw)'!CU35/('04 (raw)'!D35/1000000)</f>
        <v>4.5291778126901905</v>
      </c>
      <c r="CL36" s="268">
        <f>+'04 (raw)'!CV35/('04 (raw)'!I35/1000)</f>
        <v>0.50956225417602197</v>
      </c>
      <c r="CM36" s="268">
        <f>+'04 (raw)'!CW35/('04 (raw)'!E35/10000)</f>
        <v>2.4691868747850774</v>
      </c>
    </row>
    <row r="37" spans="1:91">
      <c r="A37" s="263" t="s">
        <v>439</v>
      </c>
      <c r="B37" s="264">
        <f>'04 (raw)'!B36</f>
        <v>1053.5845753366646</v>
      </c>
      <c r="C37" s="265">
        <f>'04 (raw)'!C36</f>
        <v>0.22075712240283082</v>
      </c>
      <c r="D37" s="266">
        <f>+'04 (raw)'!J36/('04 (raw)'!D36/100000)</f>
        <v>1019.6418319208695</v>
      </c>
      <c r="E37" s="266">
        <f>+'04 (raw)'!K36</f>
        <v>35.252918287937746</v>
      </c>
      <c r="F37" s="267">
        <f>+'04 (raw)'!L36</f>
        <v>3.68</v>
      </c>
      <c r="G37" s="267">
        <f>+'04 (raw)'!M36</f>
        <v>3.06</v>
      </c>
      <c r="H37" s="267">
        <f>+'04 (raw)'!N36</f>
        <v>4.1100000000000003</v>
      </c>
      <c r="I37" s="267">
        <f>+'04 (raw)'!O36</f>
        <v>3.18</v>
      </c>
      <c r="J37" s="267">
        <f>+'04 (raw)'!P36</f>
        <v>0.64466666666666661</v>
      </c>
      <c r="K37" s="268">
        <f>+'04 (raw)'!Q36/('04 (raw)'!E36)*100000</f>
        <v>6.6201954904786007</v>
      </c>
      <c r="L37" s="268">
        <f>+'04 (raw)'!R36/('04 (raw)'!D36/100000)</f>
        <v>6.9278158439148347</v>
      </c>
      <c r="M37" s="265">
        <f>+'04 (raw)'!S36/'04 (raw)'!U36</f>
        <v>2.2829684029194433E-3</v>
      </c>
      <c r="N37" s="265">
        <f>+'04 (raw)'!T36</f>
        <v>0.20437977694497764</v>
      </c>
      <c r="O37" s="268">
        <f>'04 (raw)'!V36</f>
        <v>1</v>
      </c>
      <c r="P37" s="270">
        <f>+'04 (raw)'!X36/('04 (raw)'!F36/'04 (raw)'!W36)</f>
        <v>0.11411703086878115</v>
      </c>
      <c r="Q37" s="268">
        <f>+'04 (raw)'!Y36/('04 (raw)'!I36/10000)</f>
        <v>1.4681054099684356</v>
      </c>
      <c r="R37" s="271">
        <f>+'04 (raw)'!Z36</f>
        <v>7149.3958949027074</v>
      </c>
      <c r="S37" s="271">
        <f>+'04 (raw)'!AA36</f>
        <v>0.8117390255943242</v>
      </c>
      <c r="T37" s="271">
        <f>+'04 (raw)'!AB36</f>
        <v>256.39999999999998</v>
      </c>
      <c r="U37" s="271">
        <f>+'04 (raw)'!AD36</f>
        <v>0.5</v>
      </c>
      <c r="V37" s="271">
        <f>'04 (raw)'!AE36</f>
        <v>5</v>
      </c>
      <c r="W37" s="272">
        <f>+'04 (raw)'!AF36/'04 (raw)'!AC36</f>
        <v>0.36914203316510452</v>
      </c>
      <c r="X37" s="267">
        <f>+'04 (raw)'!AG36</f>
        <v>80.908507860148902</v>
      </c>
      <c r="Y37" s="267">
        <f>+'04 (raw)'!AH36</f>
        <v>19.6585</v>
      </c>
      <c r="Z37" s="265">
        <f>+'04 (raw)'!AI36</f>
        <v>0.23671423062090244</v>
      </c>
      <c r="AA37" s="273">
        <f>'04 (raw)'!AJ36/'04 (raw)'!AK36</f>
        <v>3.6546624382508996</v>
      </c>
      <c r="AB37" s="267">
        <f>'04 (raw)'!AL36</f>
        <v>1.4961134216113954</v>
      </c>
      <c r="AC37" s="274">
        <f>+'04 (raw)'!AM36/('04 (raw)'!D36/100000)</f>
        <v>11.939427305470247</v>
      </c>
      <c r="AD37" s="265">
        <f>+'04 (raw)'!AN36/'04 (raw)'!E36</f>
        <v>0.31256474161766423</v>
      </c>
      <c r="AE37" s="275">
        <f>+'04 (raw)'!AO36</f>
        <v>0.52055010207184116</v>
      </c>
      <c r="AF37" s="276">
        <f>+'04 (raw)'!AP36</f>
        <v>6.8</v>
      </c>
      <c r="AG37" s="266">
        <f>+'04 (raw)'!AQ36</f>
        <v>72</v>
      </c>
      <c r="AH37" s="266">
        <f>+'04 (raw)'!AR36</f>
        <v>62.4</v>
      </c>
      <c r="AI37" s="265">
        <f>+'04 (raw)'!AS36</f>
        <v>6.031618165340852E-3</v>
      </c>
      <c r="AJ37" s="266">
        <f>+'04 (raw)'!AT36</f>
        <v>502.09</v>
      </c>
      <c r="AK37" s="265">
        <f>+'04 (raw)'!AU36/'04 (raw)'!E36</f>
        <v>0.25261692433505978</v>
      </c>
      <c r="AL37" s="278">
        <f>+'04 (raw)'!AV36</f>
        <v>10.863339294489384</v>
      </c>
      <c r="AM37" s="279">
        <f>+'04 (raw)'!AW36/'04 (raw)'!G36</f>
        <v>6.1088826697552646E-3</v>
      </c>
      <c r="AN37" s="273">
        <f>'04 (raw)'!AX36</f>
        <v>63.130989457862576</v>
      </c>
      <c r="AO37" s="279">
        <f>+'04 (raw)'!AY36</f>
        <v>5.8723954669690714E-2</v>
      </c>
      <c r="AP37" s="268">
        <f>+'04 (raw)'!AZ36</f>
        <v>12</v>
      </c>
      <c r="AQ37" s="268">
        <f>('04 (raw)'!H36*1000)/'04 (raw)'!D36</f>
        <v>41381.800669957454</v>
      </c>
      <c r="AR37" s="268">
        <f>'04 (raw)'!E36/'04 (raw)'!D36</f>
        <v>0.37850932565082779</v>
      </c>
      <c r="AS37" s="275">
        <f>+'04 (raw)'!BA36</f>
        <v>3.42</v>
      </c>
      <c r="AT37" s="268">
        <v>0</v>
      </c>
      <c r="AU37" s="275">
        <f>+'04 (raw)'!BC36</f>
        <v>53.4</v>
      </c>
      <c r="AV37" s="275">
        <f>+'04 (raw)'!BD36</f>
        <v>6</v>
      </c>
      <c r="AW37" s="268">
        <f>+'04 (raw)'!BE36</f>
        <v>21.5</v>
      </c>
      <c r="AX37" s="280">
        <f>'04 (raw)'!BG36</f>
        <v>5.8145198968918423</v>
      </c>
      <c r="AY37" s="280">
        <f>'10 (raw)'!BH36*10</f>
        <v>6.7766666666666673</v>
      </c>
      <c r="AZ37" s="265">
        <f>+'04 (raw)'!BI36/'04 (raw)'!G36</f>
        <v>1.7797157591513804E-2</v>
      </c>
      <c r="BA37" s="268">
        <f>1/('04 (raw)'!BJ36/'04 (raw)'!G36)</f>
        <v>2.2739108114548539</v>
      </c>
      <c r="BB37" s="268">
        <f>+'04 (raw)'!BJ36/'04 (raw)'!E36</f>
        <v>51.877109700533509</v>
      </c>
      <c r="BC37" s="281">
        <f>+'04 (raw)'!BK36/'04 (raw)'!BF36</f>
        <v>8.6006385160874412</v>
      </c>
      <c r="BD37" s="265">
        <f>+'04 (raw)'!BL36/'04 (raw)'!BO36</f>
        <v>0.10800208196784516</v>
      </c>
      <c r="BE37" s="268">
        <f>+'04 (raw)'!BM36</f>
        <v>19.600000000000001</v>
      </c>
      <c r="BF37" s="265">
        <f>+'04 (raw)'!BN36/'04 (raw)'!BO36</f>
        <v>4.3621724434848547E-2</v>
      </c>
      <c r="BG37" s="279">
        <f>+'04 (raw)'!BP36/('04 (raw)'!G36/1000)</f>
        <v>0.12609949748917845</v>
      </c>
      <c r="BH37" s="267">
        <f>+'04 (raw)'!BQ36</f>
        <v>4.164588528678304</v>
      </c>
      <c r="BI37" s="267">
        <f>+'04 (raw)'!BR36</f>
        <v>2.4892271779354904</v>
      </c>
      <c r="BJ37" s="267">
        <f>+'04 (raw)'!BS36</f>
        <v>1.4984270000000002</v>
      </c>
      <c r="BK37" s="264">
        <f>+'04 (raw)'!BT36/('04 (raw)'!E36/1000)</f>
        <v>15.46399781922972</v>
      </c>
      <c r="BL37" s="268">
        <f>+'04 (raw)'!BU36</f>
        <v>7</v>
      </c>
      <c r="BM37" s="281">
        <f>+'04 (raw)'!BV36/('04 (raw)'!D36/1000)</f>
        <v>3.9635950647419134</v>
      </c>
      <c r="BN37" s="264">
        <f>'04 (raw)'!BW36/('04 (raw)'!E36/1000)</f>
        <v>21.636356555940651</v>
      </c>
      <c r="BO37" s="264">
        <f>'04 (raw)'!BX36/('04 (raw)'!D36/10000)</f>
        <v>0.86949949807997595</v>
      </c>
      <c r="BP37" s="264">
        <f>+'04 (raw)'!BY36/('04 (raw)'!D36/100000)</f>
        <v>6.2645143269442656</v>
      </c>
      <c r="BQ37" s="267">
        <f>+'04 (raw)'!BZ36/('04 (raw)'!G36/1000)</f>
        <v>2.7112974229037277</v>
      </c>
      <c r="BR37" s="267">
        <f>+'04 (raw)'!CA36</f>
        <v>0.13259785721862735</v>
      </c>
      <c r="BS37" s="282">
        <f>+'04 (raw)'!CB36</f>
        <v>75.495982139999995</v>
      </c>
      <c r="BT37" s="283">
        <f>+'04 (raw)'!CC36</f>
        <v>0.16349999999999998</v>
      </c>
      <c r="BU37" s="283">
        <f>+'04 (raw)'!CD36</f>
        <v>0.24066666666666667</v>
      </c>
      <c r="BV37" s="284">
        <f>+'04 (raw)'!CE36</f>
        <v>40.89</v>
      </c>
      <c r="BW37" s="284">
        <f>+'04 (raw)'!CF36</f>
        <v>57.14</v>
      </c>
      <c r="BX37" s="265">
        <f>+'04 (raw)'!CG36</f>
        <v>0.94252515833150552</v>
      </c>
      <c r="BY37" s="278">
        <f>+'04 (raw)'!CH36/('04 (raw)'!G36/1000)</f>
        <v>0</v>
      </c>
      <c r="BZ37" s="268">
        <f>+'04 (raw)'!CI36</f>
        <v>0.62173664596318834</v>
      </c>
      <c r="CA37" s="280">
        <f>+'04 (raw)'!CJ36</f>
        <v>23.829284499269285</v>
      </c>
      <c r="CB37" s="268">
        <f>+'04 (raw)'!CK36</f>
        <v>5.4499999999999993</v>
      </c>
      <c r="CC37" s="265">
        <f>+'04 (raw)'!CL36/'04 (raw)'!E36</f>
        <v>0.23422056933681218</v>
      </c>
      <c r="CD37" s="265">
        <f>+'04 (raw)'!CM36</f>
        <v>1.0103413229138483E-3</v>
      </c>
      <c r="CE37" s="265">
        <f>+'04 (raw)'!CN36/'04 (raw)'!G36</f>
        <v>2.6522874751902226E-2</v>
      </c>
      <c r="CF37" s="265">
        <f>('04 (raw)'!CO36+'04 (raw)'!CP36)/'04 (raw)'!CX36</f>
        <v>0.12987357330748134</v>
      </c>
      <c r="CG37" s="268">
        <f>+'04 (raw)'!CQ36/('04 (raw)'!CX36/1000000)</f>
        <v>0.9474659180774414</v>
      </c>
      <c r="CH37" s="281">
        <f>+'04 (raw)'!CR36/('04 (raw)'!D36/1000)</f>
        <v>0.24542156127911066</v>
      </c>
      <c r="CI37" s="273">
        <f>('04 (raw)'!CS36-'03 (raw)'!CS36)/'03 (raw)'!CS36</f>
        <v>0.31430874953472515</v>
      </c>
      <c r="CJ37" s="273">
        <f>('04 (raw)'!CT36-'03 (raw)'!CT36)/'03 (raw)'!CT36</f>
        <v>0.1045144934339543</v>
      </c>
      <c r="CK37" s="285">
        <f>+'04 (raw)'!CU36/('04 (raw)'!D36/1000000)</f>
        <v>0</v>
      </c>
      <c r="CL37" s="268">
        <f>+'04 (raw)'!CV36/('04 (raw)'!I36/1000)</f>
        <v>0.36702635249210891</v>
      </c>
      <c r="CM37" s="268">
        <f>+'04 (raw)'!CW36/('04 (raw)'!E36/10000)</f>
        <v>1.1098563028155302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8554687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'05 (raw)'!B5</f>
        <v>1910.3523414672245</v>
      </c>
      <c r="C6" s="265">
        <f>'05 (raw)'!C5</f>
        <v>0.27514811446003118</v>
      </c>
      <c r="D6" s="266">
        <f>+'05 (raw)'!J5/('05 (raw)'!D5/100000)</f>
        <v>1137.3422864479257</v>
      </c>
      <c r="E6" s="266">
        <f>+'05 (raw)'!K5</f>
        <v>32.26</v>
      </c>
      <c r="F6" s="267">
        <f>+'05 (raw)'!L5</f>
        <v>3.3200000000000003</v>
      </c>
      <c r="G6" s="267">
        <f>+'05 (raw)'!M5</f>
        <v>3.08</v>
      </c>
      <c r="H6" s="267">
        <f>+'05 (raw)'!N5</f>
        <v>3.875</v>
      </c>
      <c r="I6" s="267">
        <f>+'05 (raw)'!O5</f>
        <v>3.4</v>
      </c>
      <c r="J6" s="267">
        <f>+'05 (raw)'!P5</f>
        <v>0.19299999999999998</v>
      </c>
      <c r="K6" s="268">
        <f>+'05 (raw)'!Q5/('05 (raw)'!E5)*100000</f>
        <v>13.032460480270304</v>
      </c>
      <c r="L6" s="268">
        <f>+'05 (raw)'!R5/('05 (raw)'!D5/100000)</f>
        <v>2.3377092132860433</v>
      </c>
      <c r="M6" s="265">
        <f>+'05 (raw)'!S5/'05 (raw)'!U5</f>
        <v>4.8436139166042752E-2</v>
      </c>
      <c r="N6" s="265">
        <f>+'05 (raw)'!T5</f>
        <v>0.20437977694497764</v>
      </c>
      <c r="O6" s="268">
        <f>'05 (raw)'!V5</f>
        <v>1</v>
      </c>
      <c r="P6" s="270">
        <f>+'05 (raw)'!X5/('05 (raw)'!F5/'05 (raw)'!W5)</f>
        <v>65.827415111111108</v>
      </c>
      <c r="Q6" s="268">
        <f>+'05 (raw)'!Y5/('05 (raw)'!I5/10000)</f>
        <v>8.8670043885719156</v>
      </c>
      <c r="R6" s="271">
        <f>+'05 (raw)'!Z5</f>
        <v>4404.8070553306197</v>
      </c>
      <c r="S6" s="271">
        <f>+'05 (raw)'!AA5</f>
        <v>1.5122431610942251</v>
      </c>
      <c r="T6" s="271">
        <f>+'05 (raw)'!AB5</f>
        <v>2901.3</v>
      </c>
      <c r="U6" s="271">
        <f>+'05 (raw)'!AD5</f>
        <v>0</v>
      </c>
      <c r="V6" s="271">
        <f>'05 (raw)'!AE5</f>
        <v>6</v>
      </c>
      <c r="W6" s="272">
        <f>+'05 (raw)'!AF5/'05 (raw)'!AC5</f>
        <v>1</v>
      </c>
      <c r="X6" s="267">
        <f>+'05 (raw)'!AG5</f>
        <v>96.977429422789939</v>
      </c>
      <c r="Y6" s="267">
        <f>+'05 (raw)'!AH5</f>
        <v>15.6807</v>
      </c>
      <c r="Z6" s="265">
        <f>+'05 (raw)'!AI5</f>
        <v>0.19714181018688165</v>
      </c>
      <c r="AA6" s="273">
        <f>'05 (raw)'!AJ5/'05 (raw)'!AK5</f>
        <v>2.3299646163540304</v>
      </c>
      <c r="AB6" s="267">
        <f>'05 (raw)'!AL5</f>
        <v>2.1721994009853911</v>
      </c>
      <c r="AC6" s="274">
        <f>+'05 (raw)'!AM5/('05 (raw)'!D5/100000)</f>
        <v>9.6313619587384984</v>
      </c>
      <c r="AD6" s="265">
        <f>+'05 (raw)'!AN5/'05 (raw)'!E5</f>
        <v>0.35442017617955834</v>
      </c>
      <c r="AE6" s="275">
        <f>+'05 (raw)'!AO5</f>
        <v>0.61108360291366826</v>
      </c>
      <c r="AF6" s="276">
        <f>+'05 (raw)'!AP5</f>
        <v>4</v>
      </c>
      <c r="AG6" s="266">
        <f>+'05 (raw)'!AQ5</f>
        <v>77.7</v>
      </c>
      <c r="AH6" s="266">
        <f>+'05 (raw)'!AR5</f>
        <v>56.4</v>
      </c>
      <c r="AI6" s="266">
        <f>+'05 (raw)'!AS5</f>
        <v>1.4117410129896285E-2</v>
      </c>
      <c r="AJ6" s="266">
        <f>+'05 (raw)'!AT5</f>
        <v>504.73</v>
      </c>
      <c r="AK6" s="265">
        <f>+'05 (raw)'!AU5/'05 (raw)'!E5</f>
        <v>0.16510438035477254</v>
      </c>
      <c r="AL6" s="278">
        <f>+'05 (raw)'!AV5</f>
        <v>3.7545363127540594</v>
      </c>
      <c r="AM6" s="279">
        <f>+'05 (raw)'!AW5/'05 (raw)'!G5</f>
        <v>1.2042155711269624E-2</v>
      </c>
      <c r="AN6" s="273">
        <f>'05 (raw)'!AX5</f>
        <v>62.640486177224744</v>
      </c>
      <c r="AO6" s="279">
        <f>+'05 (raw)'!AY5</f>
        <v>3.1426671821384623E-2</v>
      </c>
      <c r="AP6" s="268">
        <f>+'05 (raw)'!AZ5</f>
        <v>33.799999999999997</v>
      </c>
      <c r="AQ6" s="268">
        <f>('05 (raw)'!H5*1000)/'05 (raw)'!D5</f>
        <v>77078.924532205958</v>
      </c>
      <c r="AR6" s="268">
        <f>'05 (raw)'!E5/'05 (raw)'!D5</f>
        <v>0.38745192501002879</v>
      </c>
      <c r="AS6" s="275">
        <f>+'05 (raw)'!BA5</f>
        <v>7.1</v>
      </c>
      <c r="AT6" s="268">
        <f>+'05 (raw)'!BB5</f>
        <v>0</v>
      </c>
      <c r="AU6" s="275">
        <f>+'05 (raw)'!BC5</f>
        <v>52.31</v>
      </c>
      <c r="AV6" s="275">
        <f>+'05 (raw)'!BD5</f>
        <v>0</v>
      </c>
      <c r="AW6" s="268">
        <f>+'05 (raw)'!BE5</f>
        <v>24.08</v>
      </c>
      <c r="AX6" s="280">
        <f>'05 (raw)'!BG5</f>
        <v>10.056906235092113</v>
      </c>
      <c r="AY6" s="280">
        <f>'10 (raw)'!BH5*10</f>
        <v>7.6049999999999995</v>
      </c>
      <c r="AZ6" s="265">
        <f>+'05 (raw)'!BI5/'05 (raw)'!G5</f>
        <v>2.4608595420720032E-2</v>
      </c>
      <c r="BA6" s="268">
        <f>1/('05 (raw)'!BJ5/'05 (raw)'!G5)</f>
        <v>1.3301461837305502</v>
      </c>
      <c r="BB6" s="268">
        <f>+'05 (raw)'!BJ5/'05 (raw)'!E5</f>
        <v>167.24456924178023</v>
      </c>
      <c r="BC6" s="281">
        <f>+'05 (raw)'!BK5/'05 (raw)'!BF5</f>
        <v>4.7642667438455515</v>
      </c>
      <c r="BD6" s="265">
        <f>+'05 (raw)'!BL5/'05 (raw)'!BO5</f>
        <v>0.13934319098695619</v>
      </c>
      <c r="BE6" s="268">
        <f>+'05 (raw)'!BM5</f>
        <v>49.6</v>
      </c>
      <c r="BF6" s="265">
        <f>+'05 (raw)'!BN5/'05 (raw)'!BO5</f>
        <v>6.9323063249888905E-2</v>
      </c>
      <c r="BG6" s="279">
        <f>+'05 (raw)'!BP5/('05 (raw)'!G5/1000)</f>
        <v>0.12366469867503943</v>
      </c>
      <c r="BH6" s="267">
        <f>+'05 (raw)'!BQ5</f>
        <v>9.5158597662771278</v>
      </c>
      <c r="BI6" s="267">
        <f>+'05 (raw)'!BR5</f>
        <v>4.7384531793441349</v>
      </c>
      <c r="BJ6" s="267">
        <f>+'05 (raw)'!BS5</f>
        <v>0.97330100000000019</v>
      </c>
      <c r="BK6" s="264">
        <f>+'05 (raw)'!BT5/('05 (raw)'!E5/1000)</f>
        <v>26.731024496198863</v>
      </c>
      <c r="BL6" s="268">
        <f>+'05 (raw)'!BU5</f>
        <v>6</v>
      </c>
      <c r="BM6" s="281">
        <f>+'05 (raw)'!BV5/('05 (raw)'!D5/1000)</f>
        <v>6.4053232444037578</v>
      </c>
      <c r="BN6" s="264">
        <f>'05 (raw)'!BW5/('05 (raw)'!E5/1000)</f>
        <v>48.939302522022444</v>
      </c>
      <c r="BO6" s="264">
        <f>'05 (raw)'!BX5/('05 (raw)'!D5/10000)</f>
        <v>0.89632329114302867</v>
      </c>
      <c r="BP6" s="264">
        <f>+'05 (raw)'!BY5/('05 (raw)'!D5/100000)</f>
        <v>6.8261109027952465</v>
      </c>
      <c r="BQ6" s="267">
        <f>+'05 (raw)'!BZ5/('05 (raw)'!G5/1000)</f>
        <v>8.4767012297301978</v>
      </c>
      <c r="BR6" s="267">
        <f>+'05 (raw)'!CA5</f>
        <v>1.7777777777777779</v>
      </c>
      <c r="BS6" s="282">
        <f>+'05 (raw)'!CB5</f>
        <v>80.172179760000006</v>
      </c>
      <c r="BT6" s="283">
        <f>+'05 (raw)'!CC5</f>
        <v>0.1205</v>
      </c>
      <c r="BU6" s="283">
        <f>+'05 (raw)'!CD5</f>
        <v>0.13766666666666666</v>
      </c>
      <c r="BV6" s="284">
        <f>+'05 (raw)'!CE5</f>
        <v>38.67</v>
      </c>
      <c r="BW6" s="284">
        <f>+'05 (raw)'!CF5</f>
        <v>69.05</v>
      </c>
      <c r="BX6" s="265">
        <f>+'05 (raw)'!CG5</f>
        <v>0.91176604292711716</v>
      </c>
      <c r="BY6" s="278">
        <f>+'05 (raw)'!CH5/('05 (raw)'!G5/1000)</f>
        <v>82.722015584171956</v>
      </c>
      <c r="BZ6" s="268">
        <f>+'05 (raw)'!CI5</f>
        <v>0.62613058432524349</v>
      </c>
      <c r="CA6" s="280">
        <f>+'05 (raw)'!CJ5</f>
        <v>35.099035115695671</v>
      </c>
      <c r="CB6" s="268">
        <f>+'05 (raw)'!CK5</f>
        <v>6.2</v>
      </c>
      <c r="CC6" s="265">
        <f>+'05 (raw)'!CL5/'05 (raw)'!E5</f>
        <v>0.22127428502473753</v>
      </c>
      <c r="CD6" s="265">
        <f>+'05 (raw)'!CM5</f>
        <v>1.1449548135818259E-3</v>
      </c>
      <c r="CE6" s="265">
        <f>+'05 (raw)'!CN5/'05 (raw)'!G5</f>
        <v>2.0394054480460531E-2</v>
      </c>
      <c r="CF6" s="265">
        <f>('05 (raw)'!CO5+'05 (raw)'!CP5)/'05 (raw)'!CX5</f>
        <v>1.4320617440582535</v>
      </c>
      <c r="CG6" s="268">
        <f>+'05 (raw)'!CQ5/('05 (raw)'!CX5/1000000)</f>
        <v>12.396690018291702</v>
      </c>
      <c r="CH6" s="281">
        <f>+'05 (raw)'!CR5/('05 (raw)'!D5/1000)</f>
        <v>0.37496855781108129</v>
      </c>
      <c r="CI6" s="273">
        <f>('05 (raw)'!CS5-'04 (raw)'!CS5)/'04 (raw)'!CS5</f>
        <v>4.8684199213426545E-2</v>
      </c>
      <c r="CJ6" s="273">
        <f>('05 (raw)'!CT5-'04 (raw)'!CT5)/'04 (raw)'!CT5</f>
        <v>0.12162846536824364</v>
      </c>
      <c r="CK6" s="285">
        <f>+'05 (raw)'!CU5/('05 (raw)'!D5/1000000)</f>
        <v>7.4806694825153377</v>
      </c>
      <c r="CL6" s="268">
        <f>+'05 (raw)'!CV5/('05 (raw)'!I5/1000)</f>
        <v>1.2130483274358719</v>
      </c>
      <c r="CM6" s="268">
        <f>+'05 (raw)'!CW5/('05 (raw)'!E5/10000)</f>
        <v>1.2308434898033063</v>
      </c>
    </row>
    <row r="7" spans="1:91">
      <c r="A7" s="263" t="s">
        <v>331</v>
      </c>
      <c r="B7" s="264">
        <f>'05 (raw)'!B6</f>
        <v>5315.2084071984091</v>
      </c>
      <c r="C7" s="265">
        <f>'05 (raw)'!C6</f>
        <v>0.26323184136686567</v>
      </c>
      <c r="D7" s="266">
        <f>+'05 (raw)'!J6/('05 (raw)'!D6/100000)</f>
        <v>3584.2972026708449</v>
      </c>
      <c r="E7" s="266">
        <f>+'05 (raw)'!K6</f>
        <v>61.7</v>
      </c>
      <c r="F7" s="267">
        <f>+'05 (raw)'!L6</f>
        <v>3.19</v>
      </c>
      <c r="G7" s="267">
        <f>+'05 (raw)'!M6</f>
        <v>2.9249999999999998</v>
      </c>
      <c r="H7" s="267">
        <f>+'05 (raw)'!N6</f>
        <v>3.27</v>
      </c>
      <c r="I7" s="267">
        <f>+'05 (raw)'!O6</f>
        <v>3.85</v>
      </c>
      <c r="J7" s="267">
        <f>+'05 (raw)'!P6</f>
        <v>0.47266666666666662</v>
      </c>
      <c r="K7" s="268">
        <f>+'05 (raw)'!Q6/('05 (raw)'!E6)*100000</f>
        <v>4.169982381824437</v>
      </c>
      <c r="L7" s="268">
        <f>+'05 (raw)'!R6/('05 (raw)'!D6/100000)</f>
        <v>15.589138338722215</v>
      </c>
      <c r="M7" s="265">
        <f>+'05 (raw)'!S6/'05 (raw)'!U6</f>
        <v>2.3807549139659573E-2</v>
      </c>
      <c r="N7" s="265">
        <f>+'05 (raw)'!T6</f>
        <v>0.11040769052426998</v>
      </c>
      <c r="O7" s="268">
        <f>'05 (raw)'!V6</f>
        <v>4</v>
      </c>
      <c r="P7" s="270">
        <f>+'05 (raw)'!X6/('05 (raw)'!F6/'05 (raw)'!W6)</f>
        <v>630.98676208313532</v>
      </c>
      <c r="Q7" s="268">
        <f>+'05 (raw)'!Y6/('05 (raw)'!I6/10000)</f>
        <v>1.7538311370093049</v>
      </c>
      <c r="R7" s="271">
        <f>+'05 (raw)'!Z6</f>
        <v>6117.5062400738152</v>
      </c>
      <c r="S7" s="271">
        <f>+'05 (raw)'!AA6</f>
        <v>0.62892593426890409</v>
      </c>
      <c r="T7" s="271">
        <f>+'05 (raw)'!AB6</f>
        <v>3960.9</v>
      </c>
      <c r="U7" s="271">
        <f>+'05 (raw)'!AD6</f>
        <v>1</v>
      </c>
      <c r="V7" s="271">
        <f>'05 (raw)'!AE6</f>
        <v>3</v>
      </c>
      <c r="W7" s="272">
        <f>+'05 (raw)'!AF6/'05 (raw)'!AC6</f>
        <v>0.95829787234042552</v>
      </c>
      <c r="X7" s="267">
        <f>+'05 (raw)'!AG6</f>
        <v>90.761566390663006</v>
      </c>
      <c r="Y7" s="267">
        <f>+'05 (raw)'!AH6</f>
        <v>14.0587</v>
      </c>
      <c r="Z7" s="265">
        <f>+'05 (raw)'!AI6</f>
        <v>0.17308948399738733</v>
      </c>
      <c r="AA7" s="273">
        <f>'05 (raw)'!AJ6/'05 (raw)'!AK6</f>
        <v>0.55160254098117179</v>
      </c>
      <c r="AB7" s="267">
        <f>'05 (raw)'!AL6</f>
        <v>1.3516491536869375</v>
      </c>
      <c r="AC7" s="274">
        <f>+'05 (raw)'!AM6/('05 (raw)'!D6/100000)</f>
        <v>3.5429859860732309</v>
      </c>
      <c r="AD7" s="265">
        <f>+'05 (raw)'!AN6/'05 (raw)'!E6</f>
        <v>0.34514596675829046</v>
      </c>
      <c r="AE7" s="275">
        <f>+'05 (raw)'!AO6</f>
        <v>0.59206125193079151</v>
      </c>
      <c r="AF7" s="276">
        <f>+'05 (raw)'!AP6</f>
        <v>1.8</v>
      </c>
      <c r="AG7" s="266">
        <f>+'05 (raw)'!AQ6</f>
        <v>77.7</v>
      </c>
      <c r="AH7" s="266">
        <f>+'05 (raw)'!AR6</f>
        <v>53.8</v>
      </c>
      <c r="AI7" s="266">
        <f>+'05 (raw)'!AS6</f>
        <v>3.1712147148659081E-2</v>
      </c>
      <c r="AJ7" s="266">
        <f>+'05 (raw)'!AT6</f>
        <v>495.94</v>
      </c>
      <c r="AK7" s="265">
        <f>+'05 (raw)'!AU6/'05 (raw)'!E6</f>
        <v>9.6525535929610704E-2</v>
      </c>
      <c r="AL7" s="278">
        <f>+'05 (raw)'!AV6</f>
        <v>4.5641778654646465</v>
      </c>
      <c r="AM7" s="279">
        <f>+'05 (raw)'!AW6/'05 (raw)'!G6</f>
        <v>1.4688446826233608E-2</v>
      </c>
      <c r="AN7" s="273">
        <f>'05 (raw)'!AX6</f>
        <v>50.643194076914291</v>
      </c>
      <c r="AO7" s="279">
        <f>+'05 (raw)'!AY6</f>
        <v>3.9728506794518705E-2</v>
      </c>
      <c r="AP7" s="268">
        <f>+'05 (raw)'!AZ6</f>
        <v>48.3</v>
      </c>
      <c r="AQ7" s="268">
        <f>('05 (raw)'!H6*1000)/'05 (raw)'!D6</f>
        <v>84061.589746047262</v>
      </c>
      <c r="AR7" s="268">
        <f>'05 (raw)'!E6/'05 (raw)'!D6</f>
        <v>0.40782744807931187</v>
      </c>
      <c r="AS7" s="275">
        <f>+'05 (raw)'!BA6</f>
        <v>10.5</v>
      </c>
      <c r="AT7" s="268">
        <v>0</v>
      </c>
      <c r="AU7" s="275">
        <f>+'05 (raw)'!BC6</f>
        <v>36.6</v>
      </c>
      <c r="AV7" s="275">
        <f>+'05 (raw)'!BD6</f>
        <v>42.9</v>
      </c>
      <c r="AW7" s="268">
        <f>+'05 (raw)'!BE6</f>
        <v>32.06</v>
      </c>
      <c r="AX7" s="280">
        <f>'05 (raw)'!BG6</f>
        <v>30.530424278134294</v>
      </c>
      <c r="AY7" s="280">
        <f>'10 (raw)'!BH6*10</f>
        <v>7.7633333333333336</v>
      </c>
      <c r="AZ7" s="265">
        <f>+'05 (raw)'!BI6/'05 (raw)'!G6</f>
        <v>3.0760866227956884E-2</v>
      </c>
      <c r="BA7" s="268">
        <f>1/('05 (raw)'!BJ6/'05 (raw)'!G6)</f>
        <v>1.8762619517933472</v>
      </c>
      <c r="BB7" s="268">
        <f>+'05 (raw)'!BJ6/'05 (raw)'!E6</f>
        <v>123.83383933221646</v>
      </c>
      <c r="BC7" s="281">
        <f>+'05 (raw)'!BK6/'05 (raw)'!BF6</f>
        <v>3.0854076960968966</v>
      </c>
      <c r="BD7" s="265">
        <f>+'05 (raw)'!BL6/'05 (raw)'!BO6</f>
        <v>0.23896543885250832</v>
      </c>
      <c r="BE7" s="268">
        <f>+'05 (raw)'!BM6</f>
        <v>63</v>
      </c>
      <c r="BF7" s="265">
        <f>+'05 (raw)'!BN6/'05 (raw)'!BO6</f>
        <v>0.11739350429356075</v>
      </c>
      <c r="BG7" s="279">
        <f>+'05 (raw)'!BP6/('05 (raw)'!G6/1000)</f>
        <v>0.14635462859310291</v>
      </c>
      <c r="BH7" s="267">
        <f>+'05 (raw)'!BQ6</f>
        <v>13.14935064935065</v>
      </c>
      <c r="BI7" s="267">
        <f>+'05 (raw)'!BR6</f>
        <v>7.0739761051192849</v>
      </c>
      <c r="BJ7" s="267">
        <f>+'05 (raw)'!BS6</f>
        <v>18639.400946000002</v>
      </c>
      <c r="BK7" s="264">
        <f>+'05 (raw)'!BT6/('05 (raw)'!E6/1000)</f>
        <v>51.344645568872465</v>
      </c>
      <c r="BL7" s="268">
        <f>+'05 (raw)'!BU6</f>
        <v>35</v>
      </c>
      <c r="BM7" s="281">
        <f>+'05 (raw)'!BV6/('05 (raw)'!D6/1000)</f>
        <v>6.1095250343846788</v>
      </c>
      <c r="BN7" s="264">
        <f>'05 (raw)'!BW6/('05 (raw)'!E6/1000)</f>
        <v>27.699976717598368</v>
      </c>
      <c r="BO7" s="264">
        <f>'05 (raw)'!BX6/('05 (raw)'!D6/10000)</f>
        <v>0.20000314033391015</v>
      </c>
      <c r="BP7" s="264">
        <f>+'05 (raw)'!BY6/('05 (raw)'!D6/100000)</f>
        <v>9.424342722954794</v>
      </c>
      <c r="BQ7" s="267">
        <f>+'05 (raw)'!BZ6/('05 (raw)'!G6/1000)</f>
        <v>3.8103290788673707</v>
      </c>
      <c r="BR7" s="267">
        <f>+'05 (raw)'!CA6</f>
        <v>0.69885108880999636</v>
      </c>
      <c r="BS7" s="282">
        <f>+'05 (raw)'!CB6</f>
        <v>56.054464289999999</v>
      </c>
      <c r="BT7" s="283">
        <f>+'05 (raw)'!CC6</f>
        <v>0.48249999999999998</v>
      </c>
      <c r="BU7" s="283">
        <f>+'05 (raw)'!CD6</f>
        <v>0.52799999999999991</v>
      </c>
      <c r="BV7" s="284">
        <f>+'05 (raw)'!CE6</f>
        <v>36.44</v>
      </c>
      <c r="BW7" s="284">
        <f>+'05 (raw)'!CF6</f>
        <v>59.52</v>
      </c>
      <c r="BX7" s="265">
        <f>+'05 (raw)'!CG6</f>
        <v>0.87304548730805709</v>
      </c>
      <c r="BY7" s="278">
        <f>+'05 (raw)'!CH6/('05 (raw)'!G6/1000)</f>
        <v>37.061287495111841</v>
      </c>
      <c r="BZ7" s="268">
        <f>+'05 (raw)'!CI6</f>
        <v>4.2921900606958829E-2</v>
      </c>
      <c r="CA7" s="280">
        <f>+'05 (raw)'!CJ6</f>
        <v>0</v>
      </c>
      <c r="CB7" s="268">
        <f>+'05 (raw)'!CK6</f>
        <v>6.9</v>
      </c>
      <c r="CC7" s="265">
        <f>+'05 (raw)'!CL6/'05 (raw)'!E6</f>
        <v>0.18604550145775633</v>
      </c>
      <c r="CD7" s="265">
        <f>+'05 (raw)'!CM6</f>
        <v>5.0969154683251909E-2</v>
      </c>
      <c r="CE7" s="265">
        <f>+'05 (raw)'!CN6/'05 (raw)'!G6</f>
        <v>3.8769222378951106E-2</v>
      </c>
      <c r="CF7" s="265">
        <f>('05 (raw)'!CO6+'05 (raw)'!CP6)/'05 (raw)'!CX6</f>
        <v>2.2808692286472825</v>
      </c>
      <c r="CG7" s="268">
        <f>+'05 (raw)'!CQ6/('05 (raw)'!CX6/1000000)</f>
        <v>45.608261060761528</v>
      </c>
      <c r="CH7" s="281">
        <f>+'05 (raw)'!CR6/('05 (raw)'!D6/1000)</f>
        <v>0.55164291803160204</v>
      </c>
      <c r="CI7" s="273">
        <f>('05 (raw)'!CS6-'04 (raw)'!CS6)/'04 (raw)'!CS6</f>
        <v>9.2060533505476203E-2</v>
      </c>
      <c r="CJ7" s="273">
        <f>('05 (raw)'!CT6-'04 (raw)'!CT6)/'04 (raw)'!CT6</f>
        <v>0.10179141243914705</v>
      </c>
      <c r="CK7" s="285">
        <f>+'05 (raw)'!CU6/('05 (raw)'!D6/1000000)</f>
        <v>1.0628957958219694</v>
      </c>
      <c r="CL7" s="268">
        <f>+'05 (raw)'!CV6/('05 (raw)'!I6/1000)</f>
        <v>2.0575207745626787</v>
      </c>
      <c r="CM7" s="268">
        <f>+'05 (raw)'!CW6/('05 (raw)'!E6/10000)</f>
        <v>3.0666745433000546</v>
      </c>
    </row>
    <row r="8" spans="1:91">
      <c r="A8" s="263" t="s">
        <v>218</v>
      </c>
      <c r="B8" s="264">
        <f>'05 (raw)'!B7</f>
        <v>1048.3224481090956</v>
      </c>
      <c r="C8" s="265">
        <f>'05 (raw)'!C7</f>
        <v>0.27133261571850081</v>
      </c>
      <c r="D8" s="266">
        <f>+'05 (raw)'!J7/('05 (raw)'!D7/100000)</f>
        <v>3335.073519598684</v>
      </c>
      <c r="E8" s="266">
        <f>+'05 (raw)'!K7</f>
        <v>35.020000000000003</v>
      </c>
      <c r="F8" s="267">
        <f>+'05 (raw)'!L7</f>
        <v>2.48</v>
      </c>
      <c r="G8" s="267">
        <f>+'05 (raw)'!M7</f>
        <v>2.2400000000000002</v>
      </c>
      <c r="H8" s="267">
        <f>+'05 (raw)'!N7</f>
        <v>2.8149999999999999</v>
      </c>
      <c r="I8" s="267">
        <f>+'05 (raw)'!O7</f>
        <v>2.9249999999999998</v>
      </c>
      <c r="J8" s="267">
        <f>+'05 (raw)'!P7</f>
        <v>0.67666666666666664</v>
      </c>
      <c r="K8" s="268">
        <f>+'05 (raw)'!Q7/('05 (raw)'!E7)*100000</f>
        <v>15.448295916651899</v>
      </c>
      <c r="L8" s="268">
        <f>+'05 (raw)'!R7/('05 (raw)'!D7/100000)</f>
        <v>6.6728947017216065</v>
      </c>
      <c r="M8" s="265">
        <f>+'05 (raw)'!S7/'05 (raw)'!U7</f>
        <v>1.619822353548479E-3</v>
      </c>
      <c r="N8" s="265">
        <f>+'05 (raw)'!T7</f>
        <v>0.11040769052426998</v>
      </c>
      <c r="O8" s="268">
        <f>'05 (raw)'!V7</f>
        <v>0</v>
      </c>
      <c r="P8" s="270">
        <f>+'05 (raw)'!X7/('05 (raw)'!F7/'05 (raw)'!W7)</f>
        <v>298.32744614094645</v>
      </c>
      <c r="Q8" s="268">
        <f>+'05 (raw)'!Y7/('05 (raw)'!I7/10000)</f>
        <v>4.2413141230360818</v>
      </c>
      <c r="R8" s="271">
        <f>+'05 (raw)'!Z7</f>
        <v>8181.3167946895937</v>
      </c>
      <c r="S8" s="271">
        <f>+'05 (raw)'!AA7</f>
        <v>0.67947708793886064</v>
      </c>
      <c r="T8" s="271">
        <f>+'05 (raw)'!AB7</f>
        <v>847.5</v>
      </c>
      <c r="U8" s="271">
        <f>+'05 (raw)'!AD7</f>
        <v>0.5</v>
      </c>
      <c r="V8" s="271">
        <f>'05 (raw)'!AE7</f>
        <v>9</v>
      </c>
      <c r="W8" s="272">
        <f>+'05 (raw)'!AF7/'05 (raw)'!AC7</f>
        <v>0.77976190476190477</v>
      </c>
      <c r="X8" s="267">
        <f>+'05 (raw)'!AG7</f>
        <v>90.812782079253964</v>
      </c>
      <c r="Y8" s="267">
        <f>+'05 (raw)'!AH7</f>
        <v>14.380599999999999</v>
      </c>
      <c r="Z8" s="265">
        <f>+'05 (raw)'!AI7</f>
        <v>0.19567966280295046</v>
      </c>
      <c r="AA8" s="273">
        <f>'05 (raw)'!AJ7/'05 (raw)'!AK7</f>
        <v>0.96202297575295292</v>
      </c>
      <c r="AB8" s="267">
        <f>'05 (raw)'!AL7</f>
        <v>2.3296252973363374</v>
      </c>
      <c r="AC8" s="274">
        <f>+'05 (raw)'!AM7/('05 (raw)'!D7/100000)</f>
        <v>6.0841098750991112</v>
      </c>
      <c r="AD8" s="265">
        <f>+'05 (raw)'!AN7/'05 (raw)'!E7</f>
        <v>0.33590502024181129</v>
      </c>
      <c r="AE8" s="275">
        <f>+'05 (raw)'!AO7</f>
        <v>0.56443937546702327</v>
      </c>
      <c r="AF8" s="276">
        <f>+'05 (raw)'!AP7</f>
        <v>3.5</v>
      </c>
      <c r="AG8" s="266">
        <f>+'05 (raw)'!AQ7</f>
        <v>85.3</v>
      </c>
      <c r="AH8" s="266">
        <f>+'05 (raw)'!AR7</f>
        <v>53.1</v>
      </c>
      <c r="AI8" s="266">
        <f>+'05 (raw)'!AS7</f>
        <v>5.927566878125734E-3</v>
      </c>
      <c r="AJ8" s="266">
        <f>+'05 (raw)'!AT7</f>
        <v>509.25</v>
      </c>
      <c r="AK8" s="265">
        <f>+'05 (raw)'!AU7/'05 (raw)'!E7</f>
        <v>1.5193853395671751E-2</v>
      </c>
      <c r="AL8" s="278">
        <f>+'05 (raw)'!AV7</f>
        <v>18.59774288977594</v>
      </c>
      <c r="AM8" s="279">
        <f>+'05 (raw)'!AW7/'05 (raw)'!G7</f>
        <v>1.315556402779485E-2</v>
      </c>
      <c r="AN8" s="273">
        <f>'05 (raw)'!AX7</f>
        <v>49.513480521614611</v>
      </c>
      <c r="AO8" s="279">
        <f>+'05 (raw)'!AY7</f>
        <v>6.2010666039586937E-2</v>
      </c>
      <c r="AP8" s="268">
        <f>+'05 (raw)'!AZ7</f>
        <v>32.6</v>
      </c>
      <c r="AQ8" s="268">
        <f>('05 (raw)'!H7*1000)/'05 (raw)'!D7</f>
        <v>84819.470112180381</v>
      </c>
      <c r="AR8" s="268">
        <f>'05 (raw)'!E7/'05 (raw)'!D7</f>
        <v>0.43195021235506081</v>
      </c>
      <c r="AS8" s="275">
        <f>+'05 (raw)'!BA7</f>
        <v>7.3</v>
      </c>
      <c r="AT8" s="268">
        <v>0</v>
      </c>
      <c r="AU8" s="275">
        <f>+'05 (raw)'!BC7</f>
        <v>52.9</v>
      </c>
      <c r="AV8" s="275">
        <f>+'05 (raw)'!BD7</f>
        <v>57.7</v>
      </c>
      <c r="AW8" s="268">
        <f>+'05 (raw)'!BE7</f>
        <v>32.450000000000003</v>
      </c>
      <c r="AX8" s="280">
        <f>'05 (raw)'!BG7</f>
        <v>68.356153956902915</v>
      </c>
      <c r="AY8" s="280">
        <f>'10 (raw)'!BH7*10</f>
        <v>7.9649999999999999</v>
      </c>
      <c r="AZ8" s="265">
        <f>+'05 (raw)'!BI7/'05 (raw)'!G7</f>
        <v>3.9503488453922528E-2</v>
      </c>
      <c r="BA8" s="268">
        <f>1/('05 (raw)'!BJ7/'05 (raw)'!G7)</f>
        <v>1.838151928752886</v>
      </c>
      <c r="BB8" s="268">
        <f>+'05 (raw)'!BJ7/'05 (raw)'!E7</f>
        <v>119.78183860362086</v>
      </c>
      <c r="BC8" s="281">
        <f>+'05 (raw)'!BK7/'05 (raw)'!BF7</f>
        <v>1.3266644712081295</v>
      </c>
      <c r="BD8" s="265">
        <f>+'05 (raw)'!BL7/'05 (raw)'!BO7</f>
        <v>0.30525507879020458</v>
      </c>
      <c r="BE8" s="268">
        <f>+'05 (raw)'!BM7</f>
        <v>63.2</v>
      </c>
      <c r="BF8" s="265">
        <f>+'05 (raw)'!BN7/'05 (raw)'!BO7</f>
        <v>0.17876701924383789</v>
      </c>
      <c r="BG8" s="279">
        <f>+'05 (raw)'!BP7/('05 (raw)'!G7/1000)</f>
        <v>0.18969334768440488</v>
      </c>
      <c r="BH8" s="267">
        <f>+'05 (raw)'!BQ7</f>
        <v>2.7252502780867633</v>
      </c>
      <c r="BI8" s="267">
        <f>+'05 (raw)'!BR7</f>
        <v>3.4254893778688476</v>
      </c>
      <c r="BJ8" s="267">
        <f>+'05 (raw)'!BS7</f>
        <v>12780.778824999999</v>
      </c>
      <c r="BK8" s="264">
        <f>+'05 (raw)'!BT7/('05 (raw)'!E7/1000)</f>
        <v>295.48046472109013</v>
      </c>
      <c r="BL8" s="268">
        <f>+'05 (raw)'!BU7</f>
        <v>42</v>
      </c>
      <c r="BM8" s="281">
        <f>+'05 (raw)'!BV7/('05 (raw)'!D7/1000)</f>
        <v>18.281768866628461</v>
      </c>
      <c r="BN8" s="264">
        <f>'05 (raw)'!BW7/('05 (raw)'!E7/1000)</f>
        <v>24.271999054927779</v>
      </c>
      <c r="BO8" s="264">
        <f>'05 (raw)'!BX7/('05 (raw)'!D7/10000)</f>
        <v>2.227161377838069</v>
      </c>
      <c r="BP8" s="264">
        <f>+'05 (raw)'!BY7/('05 (raw)'!D7/100000)</f>
        <v>11.775696532449894</v>
      </c>
      <c r="BQ8" s="267">
        <f>+'05 (raw)'!BZ7/('05 (raw)'!G7/1000)</f>
        <v>4.1404429279007982</v>
      </c>
      <c r="BR8" s="267">
        <f>+'05 (raw)'!CA7</f>
        <v>0.67619652975940925</v>
      </c>
      <c r="BS8" s="282">
        <f>+'05 (raw)'!CB7</f>
        <v>51.394196430000001</v>
      </c>
      <c r="BT8" s="283">
        <f>+'05 (raw)'!CC7</f>
        <v>0.33599999999999997</v>
      </c>
      <c r="BU8" s="283">
        <f>+'05 (raw)'!CD7</f>
        <v>0.65466666666666662</v>
      </c>
      <c r="BV8" s="284">
        <f>+'05 (raw)'!CE7</f>
        <v>21.59</v>
      </c>
      <c r="BW8" s="284">
        <f>+'05 (raw)'!CF7</f>
        <v>0</v>
      </c>
      <c r="BX8" s="265">
        <f>+'05 (raw)'!CG7</f>
        <v>0.87492367837668461</v>
      </c>
      <c r="BY8" s="278">
        <f>+'05 (raw)'!CH7/('05 (raw)'!G7/1000)</f>
        <v>0</v>
      </c>
      <c r="BZ8" s="268">
        <f>+'05 (raw)'!CI7</f>
        <v>6.1967650685844262E-2</v>
      </c>
      <c r="CA8" s="280">
        <f>+'05 (raw)'!CJ7</f>
        <v>0</v>
      </c>
      <c r="CB8" s="268">
        <f>+'05 (raw)'!CK7</f>
        <v>4.8</v>
      </c>
      <c r="CC8" s="265">
        <f>+'05 (raw)'!CL7/'05 (raw)'!E7</f>
        <v>0.16291136767398642</v>
      </c>
      <c r="CD8" s="265">
        <f>+'05 (raw)'!CM7</f>
        <v>9.6986151972524789E-2</v>
      </c>
      <c r="CE8" s="265">
        <f>+'05 (raw)'!CN7/'05 (raw)'!G7</f>
        <v>0.13186972056814253</v>
      </c>
      <c r="CF8" s="265">
        <f>('05 (raw)'!CO7+'05 (raw)'!CP7)/'05 (raw)'!CX7</f>
        <v>8.0089251356983068E-2</v>
      </c>
      <c r="CG8" s="268">
        <f>+'05 (raw)'!CQ7/('05 (raw)'!CX7/1000000)</f>
        <v>133.99104533247325</v>
      </c>
      <c r="CH8" s="281">
        <f>+'05 (raw)'!CR7/('05 (raw)'!D7/1000)</f>
        <v>0.42196245907945457</v>
      </c>
      <c r="CI8" s="273">
        <f>('05 (raw)'!CS7-'04 (raw)'!CS7)/'04 (raw)'!CS7</f>
        <v>-4.6509026080163399E-2</v>
      </c>
      <c r="CJ8" s="273">
        <f>('05 (raw)'!CT7-'04 (raw)'!CT7)/'04 (raw)'!CT7</f>
        <v>0.14127678184980583</v>
      </c>
      <c r="CK8" s="285">
        <f>+'05 (raw)'!CU7/('05 (raw)'!D7/1000000)</f>
        <v>1.9626160887416491</v>
      </c>
      <c r="CL8" s="268">
        <f>+'05 (raw)'!CV7/('05 (raw)'!I7/1000)</f>
        <v>1.1585344734609366</v>
      </c>
      <c r="CM8" s="268">
        <f>+'05 (raw)'!CW7/('05 (raw)'!E7/10000)</f>
        <v>6.9517331624933547</v>
      </c>
    </row>
    <row r="9" spans="1:91">
      <c r="A9" s="263" t="s">
        <v>219</v>
      </c>
      <c r="B9" s="264">
        <f>'05 (raw)'!B8</f>
        <v>1877.3746724405262</v>
      </c>
      <c r="C9" s="265">
        <f>'05 (raw)'!C8</f>
        <v>0.24426543838707024</v>
      </c>
      <c r="D9" s="266">
        <f>+'05 (raw)'!J8/('05 (raw)'!D8/100000)</f>
        <v>203.8243079262227</v>
      </c>
      <c r="E9" s="266">
        <f>+'05 (raw)'!K8</f>
        <v>42.92</v>
      </c>
      <c r="F9" s="267">
        <f>+'05 (raw)'!L8</f>
        <v>3.2</v>
      </c>
      <c r="G9" s="267">
        <f>+'05 (raw)'!M8</f>
        <v>2.81</v>
      </c>
      <c r="H9" s="267">
        <f>+'05 (raw)'!N8</f>
        <v>3.6749999999999998</v>
      </c>
      <c r="I9" s="267">
        <f>+'05 (raw)'!O8</f>
        <v>3.0449999999999999</v>
      </c>
      <c r="J9" s="267">
        <f>+'05 (raw)'!P8</f>
        <v>0.31133333333333341</v>
      </c>
      <c r="K9" s="268">
        <f>+'05 (raw)'!Q8/('05 (raw)'!E8)*100000</f>
        <v>15.82713188480237</v>
      </c>
      <c r="L9" s="268">
        <f>+'05 (raw)'!R8/('05 (raw)'!D8/100000)</f>
        <v>6.3242189918931411</v>
      </c>
      <c r="M9" s="265">
        <f>+'05 (raw)'!S8/'05 (raw)'!U8</f>
        <v>1.0519281901540496E-3</v>
      </c>
      <c r="N9" s="265">
        <f>+'05 (raw)'!T8</f>
        <v>0.32795233152605302</v>
      </c>
      <c r="O9" s="268">
        <f>'05 (raw)'!V8</f>
        <v>38</v>
      </c>
      <c r="P9" s="270">
        <f>+'05 (raw)'!X8/('05 (raw)'!F8/'05 (raw)'!W8)</f>
        <v>198.72294939976095</v>
      </c>
      <c r="Q9" s="268">
        <f>+'05 (raw)'!Y8/('05 (raw)'!I8/10000)</f>
        <v>7.6296203492376318</v>
      </c>
      <c r="R9" s="271">
        <f>+'05 (raw)'!Z8</f>
        <v>2994.2771998462163</v>
      </c>
      <c r="S9" s="271">
        <f>+'05 (raw)'!AA8</f>
        <v>2.3816328474802318E-4</v>
      </c>
      <c r="T9" s="271">
        <f>+'05 (raw)'!AB8</f>
        <v>48</v>
      </c>
      <c r="U9" s="271">
        <f>+'05 (raw)'!AD8</f>
        <v>0.5</v>
      </c>
      <c r="V9" s="271">
        <f>'05 (raw)'!AE8</f>
        <v>6</v>
      </c>
      <c r="W9" s="272">
        <f>+'05 (raw)'!AF8/'05 (raw)'!AC8</f>
        <v>0.31415929203539822</v>
      </c>
      <c r="X9" s="267">
        <f>+'05 (raw)'!AG8</f>
        <v>80.556252124535447</v>
      </c>
      <c r="Y9" s="267">
        <f>+'05 (raw)'!AH8</f>
        <v>18.485800000000001</v>
      </c>
      <c r="Z9" s="265">
        <f>+'05 (raw)'!AI8</f>
        <v>0.27754292123199031</v>
      </c>
      <c r="AA9" s="273">
        <f>'05 (raw)'!AJ8/'05 (raw)'!AK8</f>
        <v>2.1226710016256094</v>
      </c>
      <c r="AB9" s="267">
        <f>'05 (raw)'!AL8</f>
        <v>2.2727662002115978</v>
      </c>
      <c r="AC9" s="274">
        <f>+'05 (raw)'!AM8/('05 (raw)'!D8/100000)</f>
        <v>6.3242189918931411</v>
      </c>
      <c r="AD9" s="265">
        <f>+'05 (raw)'!AN8/'05 (raw)'!E8</f>
        <v>0.33935759762055495</v>
      </c>
      <c r="AE9" s="275">
        <f>+'05 (raw)'!AO8</f>
        <v>0.53541570897644664</v>
      </c>
      <c r="AF9" s="276">
        <f>+'05 (raw)'!AP8</f>
        <v>9.9</v>
      </c>
      <c r="AG9" s="266">
        <f>+'05 (raw)'!AQ8</f>
        <v>73.3</v>
      </c>
      <c r="AH9" s="266">
        <f>+'05 (raw)'!AR8</f>
        <v>53.9</v>
      </c>
      <c r="AI9" s="266">
        <f>+'05 (raw)'!AS8</f>
        <v>5.4308058940019466E-3</v>
      </c>
      <c r="AJ9" s="266">
        <f>+'05 (raw)'!AT8</f>
        <v>496.65</v>
      </c>
      <c r="AK9" s="265">
        <f>+'05 (raw)'!AU8/'05 (raw)'!E8</f>
        <v>7.1374392297860648E-2</v>
      </c>
      <c r="AL9" s="278">
        <f>+'05 (raw)'!AV8</f>
        <v>2.8936778830648588</v>
      </c>
      <c r="AM9" s="279">
        <f>+'05 (raw)'!AW8/'05 (raw)'!G8</f>
        <v>1.140034680386726E-4</v>
      </c>
      <c r="AN9" s="273">
        <f>'05 (raw)'!AX8</f>
        <v>56.914702270443705</v>
      </c>
      <c r="AO9" s="279">
        <f>+'05 (raw)'!AY8</f>
        <v>2.0999488291614798E-2</v>
      </c>
      <c r="AP9" s="268">
        <f>+'05 (raw)'!AZ8</f>
        <v>2</v>
      </c>
      <c r="AQ9" s="268">
        <f>('05 (raw)'!H8*1000)/'05 (raw)'!D8</f>
        <v>455486.47462354827</v>
      </c>
      <c r="AR9" s="268">
        <f>'05 (raw)'!E8/'05 (raw)'!D8</f>
        <v>0.44120386778693177</v>
      </c>
      <c r="AS9" s="275">
        <f>+'05 (raw)'!BA8</f>
        <v>0.6</v>
      </c>
      <c r="AT9" s="268">
        <v>0</v>
      </c>
      <c r="AU9" s="275">
        <f>+'05 (raw)'!BC8</f>
        <v>60.2</v>
      </c>
      <c r="AV9" s="275">
        <f>+'05 (raw)'!BD8</f>
        <v>0.2</v>
      </c>
      <c r="AW9" s="268">
        <f>+'05 (raw)'!BE8</f>
        <v>20.96</v>
      </c>
      <c r="AX9" s="280">
        <f>'05 (raw)'!BG8</f>
        <v>6.8621810340921821</v>
      </c>
      <c r="AY9" s="280">
        <f>'10 (raw)'!BH8*10</f>
        <v>6.9733333333333336</v>
      </c>
      <c r="AZ9" s="265">
        <f>+'05 (raw)'!BI8/'05 (raw)'!G8</f>
        <v>1.5183861971976712E-3</v>
      </c>
      <c r="BA9" s="268">
        <f>1/('05 (raw)'!BJ8/'05 (raw)'!G8)</f>
        <v>4.1039250063906696</v>
      </c>
      <c r="BB9" s="268">
        <f>+'05 (raw)'!BJ8/'05 (raw)'!E8</f>
        <v>355.52002502631882</v>
      </c>
      <c r="BC9" s="281">
        <f>+'05 (raw)'!BK8/'05 (raw)'!BF8</f>
        <v>2.3523046935255434</v>
      </c>
      <c r="BD9" s="265">
        <f>+'05 (raw)'!BL8/'05 (raw)'!BO8</f>
        <v>0.23508919792105631</v>
      </c>
      <c r="BE9" s="268">
        <f>+'05 (raw)'!BM8</f>
        <v>56.3</v>
      </c>
      <c r="BF9" s="265">
        <f>+'05 (raw)'!BN8/'05 (raw)'!BO8</f>
        <v>8.620311841550779E-2</v>
      </c>
      <c r="BG9" s="279">
        <f>+'05 (raw)'!BP8/('05 (raw)'!G8/1000)</f>
        <v>1.1429489432625832E-2</v>
      </c>
      <c r="BH9" s="267">
        <f>+'05 (raw)'!BQ8</f>
        <v>1.5463917525773196</v>
      </c>
      <c r="BI9" s="267">
        <f>+'05 (raw)'!BR8</f>
        <v>11.232742423004655</v>
      </c>
      <c r="BJ9" s="267">
        <f>+'05 (raw)'!BS8</f>
        <v>48069.702471999997</v>
      </c>
      <c r="BK9" s="264">
        <f>+'05 (raw)'!BT8/('05 (raw)'!E8/1000)</f>
        <v>144.99743182388283</v>
      </c>
      <c r="BL9" s="268">
        <f>+'05 (raw)'!BU8</f>
        <v>9</v>
      </c>
      <c r="BM9" s="281">
        <f>+'05 (raw)'!BV8/('05 (raw)'!D8/1000)</f>
        <v>3.8037542144990626</v>
      </c>
      <c r="BN9" s="264">
        <f>'05 (raw)'!BW8/('05 (raw)'!E8/1000)</f>
        <v>23.833271617473155</v>
      </c>
      <c r="BO9" s="264">
        <f>'05 (raw)'!BX8/('05 (raw)'!D8/10000)</f>
        <v>1.1599560941416036</v>
      </c>
      <c r="BP9" s="264">
        <f>+'05 (raw)'!BY8/('05 (raw)'!D8/100000)</f>
        <v>6.7194826788864628</v>
      </c>
      <c r="BQ9" s="267">
        <f>+'05 (raw)'!BZ8/('05 (raw)'!G8/1000)</f>
        <v>0.30263724945425935</v>
      </c>
      <c r="BR9" s="267">
        <f>+'05 (raw)'!CA8</f>
        <v>0.34645832972439239</v>
      </c>
      <c r="BS9" s="282">
        <f>+'05 (raw)'!CB8</f>
        <v>71.668898810000002</v>
      </c>
      <c r="BT9" s="283">
        <f>+'05 (raw)'!CC8</f>
        <v>0.18925</v>
      </c>
      <c r="BU9" s="283">
        <f>+'05 (raw)'!CD8</f>
        <v>0.11466666666666665</v>
      </c>
      <c r="BV9" s="284">
        <f>+'05 (raw)'!CE8</f>
        <v>31.94</v>
      </c>
      <c r="BW9" s="284">
        <f>+'05 (raw)'!CF8</f>
        <v>57.14</v>
      </c>
      <c r="BX9" s="265">
        <f>+'05 (raw)'!CG8</f>
        <v>0.86551617469594389</v>
      </c>
      <c r="BY9" s="278">
        <f>AVERAGE(BY6:BY8,BY12,BY13,BY15,BY17:BY24,BY31,BY34,BY36,BY37)</f>
        <v>39.331687602653943</v>
      </c>
      <c r="BZ9" s="268">
        <f>+'05 (raw)'!CI8</f>
        <v>0.23328565586016095</v>
      </c>
      <c r="CA9" s="280">
        <f>+'05 (raw)'!CJ8</f>
        <v>0</v>
      </c>
      <c r="CB9" s="268">
        <f>+'05 (raw)'!CK8</f>
        <v>7.8</v>
      </c>
      <c r="CC9" s="265">
        <f>+'05 (raw)'!CL8/'05 (raw)'!E8</f>
        <v>0.2261279071156396</v>
      </c>
      <c r="CD9" s="265">
        <f>+'05 (raw)'!CM8</f>
        <v>1.6120775038791584E-3</v>
      </c>
      <c r="CE9" s="265">
        <f>+'05 (raw)'!CN8/'05 (raw)'!G8</f>
        <v>5.1414926697774437E-3</v>
      </c>
      <c r="CF9" s="265">
        <f>('05 (raw)'!CO8+'05 (raw)'!CP8)/'05 (raw)'!CX8</f>
        <v>4.3261623476233066E-2</v>
      </c>
      <c r="CG9" s="268">
        <f>+'05 (raw)'!CQ8/('05 (raw)'!CX8/1000000)</f>
        <v>1.7752437898224152</v>
      </c>
      <c r="CH9" s="281">
        <f>+'05 (raw)'!CR8/('05 (raw)'!D8/1000)</f>
        <v>0.11330892360475213</v>
      </c>
      <c r="CI9" s="273">
        <f>('05 (raw)'!CS8-'04 (raw)'!CS8)/'04 (raw)'!CS8</f>
        <v>7.9743614365641063E-2</v>
      </c>
      <c r="CJ9" s="273">
        <f>('05 (raw)'!CT8-'04 (raw)'!CT8)/'04 (raw)'!CT8</f>
        <v>0.13616165772737293</v>
      </c>
      <c r="CK9" s="285">
        <f>+'05 (raw)'!CU8/('05 (raw)'!D8/1000000)</f>
        <v>5.2701824932442847</v>
      </c>
      <c r="CL9" s="268">
        <f>+'05 (raw)'!CV8/('05 (raw)'!I8/1000)</f>
        <v>2.7488830451674255</v>
      </c>
      <c r="CM9" s="268">
        <f>+'05 (raw)'!CW8/('05 (raw)'!E8/10000)</f>
        <v>1.0153254416665671</v>
      </c>
    </row>
    <row r="10" spans="1:91">
      <c r="A10" s="263" t="s">
        <v>220</v>
      </c>
      <c r="B10" s="264">
        <f>'05 (raw)'!B9</f>
        <v>1595.2283068596066</v>
      </c>
      <c r="C10" s="265">
        <f>'05 (raw)'!C9</f>
        <v>0.15096522729859652</v>
      </c>
      <c r="D10" s="266">
        <f>+'05 (raw)'!J9/('05 (raw)'!D9/100000)</f>
        <v>737.21025206704815</v>
      </c>
      <c r="E10" s="266">
        <f>+'05 (raw)'!K9</f>
        <v>48.36</v>
      </c>
      <c r="F10" s="267">
        <f>+'05 (raw)'!L9</f>
        <v>2.9649999999999999</v>
      </c>
      <c r="G10" s="267">
        <f>+'05 (raw)'!M9</f>
        <v>2.4299999999999997</v>
      </c>
      <c r="H10" s="267">
        <f>+'05 (raw)'!N9</f>
        <v>3.3149999999999999</v>
      </c>
      <c r="I10" s="267">
        <f>+'05 (raw)'!O9</f>
        <v>0.59</v>
      </c>
      <c r="J10" s="267">
        <f>+'05 (raw)'!P9</f>
        <v>0.37566666666666665</v>
      </c>
      <c r="K10" s="268">
        <f>+'05 (raw)'!Q9/('05 (raw)'!E9)*100000</f>
        <v>7.3796573234416991</v>
      </c>
      <c r="L10" s="268">
        <f>+'05 (raw)'!R9/('05 (raw)'!D9/100000)</f>
        <v>7.0267924872224858</v>
      </c>
      <c r="M10" s="265">
        <f>+'05 (raw)'!S9/'05 (raw)'!U9</f>
        <v>2.1231654599361835E-3</v>
      </c>
      <c r="N10" s="265">
        <f>+'05 (raw)'!T9</f>
        <v>0.3279523315260533</v>
      </c>
      <c r="O10" s="268">
        <f>'05 (raw)'!V9</f>
        <v>21</v>
      </c>
      <c r="P10" s="270">
        <f>+'05 (raw)'!X9/('05 (raw)'!F9/'05 (raw)'!W9)</f>
        <v>418.1639622154965</v>
      </c>
      <c r="Q10" s="268">
        <f>+'05 (raw)'!Y9/('05 (raw)'!I9/10000)</f>
        <v>0.44849038511974981</v>
      </c>
      <c r="R10" s="271">
        <f>+'05 (raw)'!Z9</f>
        <v>33442.69566325139</v>
      </c>
      <c r="S10" s="271">
        <f>+'05 (raw)'!AA9</f>
        <v>2.6262621760648537E-2</v>
      </c>
      <c r="T10" s="271">
        <f>+'05 (raw)'!AB9</f>
        <v>964.9</v>
      </c>
      <c r="U10" s="271">
        <f>+'05 (raw)'!AD9</f>
        <v>0</v>
      </c>
      <c r="V10" s="271">
        <f>'05 (raw)'!AE9</f>
        <v>6</v>
      </c>
      <c r="W10" s="272">
        <f>+'05 (raw)'!AF9/'05 (raw)'!AC9</f>
        <v>0.29004739336492891</v>
      </c>
      <c r="X10" s="267">
        <f>+'05 (raw)'!AG9</f>
        <v>74.486252600351349</v>
      </c>
      <c r="Y10" s="267">
        <f>+'05 (raw)'!AH9</f>
        <v>25.1236</v>
      </c>
      <c r="Z10" s="265">
        <f>+'05 (raw)'!AI9</f>
        <v>0.28029960612126298</v>
      </c>
      <c r="AA10" s="273">
        <f>'05 (raw)'!AJ9/'05 (raw)'!AK9</f>
        <v>4.1149434107040088</v>
      </c>
      <c r="AB10" s="267">
        <f>'05 (raw)'!AL9</f>
        <v>0.96658980484301382</v>
      </c>
      <c r="AC10" s="274">
        <f>+'05 (raw)'!AM9/('05 (raw)'!D9/100000)</f>
        <v>7.7920867185041427</v>
      </c>
      <c r="AD10" s="265">
        <f>+'05 (raw)'!AN9/'05 (raw)'!E9</f>
        <v>0.29165459979002084</v>
      </c>
      <c r="AE10" s="275">
        <f>+'05 (raw)'!AO9</f>
        <v>0.44012759640792953</v>
      </c>
      <c r="AF10" s="276">
        <f>+'05 (raw)'!AP9</f>
        <v>20</v>
      </c>
      <c r="AG10" s="266">
        <f>+'05 (raw)'!AQ9</f>
        <v>78.400000000000006</v>
      </c>
      <c r="AH10" s="266">
        <f>+'05 (raw)'!AR9</f>
        <v>70.2</v>
      </c>
      <c r="AI10" s="266">
        <f>+'05 (raw)'!AS9</f>
        <v>1.0274225489208874E-2</v>
      </c>
      <c r="AJ10" s="266">
        <f>+'05 (raw)'!AT9</f>
        <v>484.92</v>
      </c>
      <c r="AK10" s="265">
        <f>+'05 (raw)'!AU9/'05 (raw)'!E9</f>
        <v>9.7380469705886548E-3</v>
      </c>
      <c r="AL10" s="278">
        <f>+'05 (raw)'!AV9</f>
        <v>3.9655570337873094</v>
      </c>
      <c r="AM10" s="279">
        <f>+'05 (raw)'!AW9/'05 (raw)'!G9</f>
        <v>8.6706385910937499E-3</v>
      </c>
      <c r="AN10" s="273">
        <f>'05 (raw)'!AX9</f>
        <v>68.695730757659746</v>
      </c>
      <c r="AO10" s="279">
        <f>+'05 (raw)'!AY9</f>
        <v>1.4119336341905134E-2</v>
      </c>
      <c r="AP10" s="268">
        <f>+'05 (raw)'!AZ9</f>
        <v>12.7</v>
      </c>
      <c r="AQ10" s="268">
        <f>('05 (raw)'!H9*1000)/'05 (raw)'!D9</f>
        <v>33718.964288042836</v>
      </c>
      <c r="AR10" s="268">
        <f>'05 (raw)'!E9/'05 (raw)'!D9</f>
        <v>0.37396009848641032</v>
      </c>
      <c r="AS10" s="275">
        <f>+'05 (raw)'!BA9</f>
        <v>9.3000000000000007</v>
      </c>
      <c r="AT10" s="268">
        <v>0</v>
      </c>
      <c r="AU10" s="275">
        <f>+'05 (raw)'!BC9</f>
        <v>47.69</v>
      </c>
      <c r="AV10" s="275">
        <f>+'05 (raw)'!BD9</f>
        <v>6.5</v>
      </c>
      <c r="AW10" s="268">
        <f>+'05 (raw)'!BE9</f>
        <v>27.76</v>
      </c>
      <c r="AX10" s="280">
        <f>'05 (raw)'!BG9</f>
        <v>7.1639771468678424</v>
      </c>
      <c r="AY10" s="280">
        <f>'10 (raw)'!BH9*10</f>
        <v>5.5233333333333334</v>
      </c>
      <c r="AZ10" s="265">
        <f>+'05 (raw)'!BI9/'05 (raw)'!G9</f>
        <v>9.5865923602589231E-3</v>
      </c>
      <c r="BA10" s="268">
        <f>1/('05 (raw)'!BJ9/'05 (raw)'!G9)</f>
        <v>1.4049623444894519</v>
      </c>
      <c r="BB10" s="268">
        <f>+'05 (raw)'!BJ9/'05 (raw)'!E9</f>
        <v>72.083641612668174</v>
      </c>
      <c r="BC10" s="281">
        <f>+'05 (raw)'!BK9/'05 (raw)'!BF9</f>
        <v>2.3161884536522721</v>
      </c>
      <c r="BD10" s="265">
        <f>+'05 (raw)'!BL9/'05 (raw)'!BO9</f>
        <v>7.0732625038725364E-2</v>
      </c>
      <c r="BE10" s="268">
        <f>+'05 (raw)'!BM9</f>
        <v>18.7</v>
      </c>
      <c r="BF10" s="265">
        <f>+'05 (raw)'!BN9/'05 (raw)'!BO9</f>
        <v>2.2854668108840532E-2</v>
      </c>
      <c r="BG10" s="279">
        <f>+'05 (raw)'!BP9/('05 (raw)'!G9/1000)</f>
        <v>0.11117957133179289</v>
      </c>
      <c r="BH10" s="267">
        <f>+'05 (raw)'!BQ9</f>
        <v>4.5760430686406455</v>
      </c>
      <c r="BI10" s="267">
        <f>+'05 (raw)'!BR9</f>
        <v>9.5135929560045529</v>
      </c>
      <c r="BJ10" s="267">
        <f>+'05 (raw)'!BS9</f>
        <v>1.2174540000000003</v>
      </c>
      <c r="BK10" s="264">
        <f>+'05 (raw)'!BT9/('05 (raw)'!E9/1000)</f>
        <v>11.711330130520713</v>
      </c>
      <c r="BL10" s="268">
        <f>+'05 (raw)'!BU9</f>
        <v>11</v>
      </c>
      <c r="BM10" s="281">
        <f>+'05 (raw)'!BV9/('05 (raw)'!D9/1000)</f>
        <v>3.2796336420561185</v>
      </c>
      <c r="BN10" s="264">
        <f>'05 (raw)'!BW9/('05 (raw)'!E9/1000)</f>
        <v>20.654358555844471</v>
      </c>
      <c r="BO10" s="264">
        <f>'05 (raw)'!BX9/('05 (raw)'!D9/10000)</f>
        <v>0.11036713713538962</v>
      </c>
      <c r="BP10" s="264">
        <f>+'05 (raw)'!BY9/('05 (raw)'!D9/100000)</f>
        <v>3.6177545478769235</v>
      </c>
      <c r="BQ10" s="267">
        <f>+'05 (raw)'!BZ9/('05 (raw)'!G9/1000)</f>
        <v>2.0950859128993957</v>
      </c>
      <c r="BR10" s="267">
        <f>+'05 (raw)'!CA9</f>
        <v>0.81432119542351489</v>
      </c>
      <c r="BS10" s="282">
        <f>+'05 (raw)'!CB9</f>
        <v>83.202380950000006</v>
      </c>
      <c r="BT10" s="283">
        <f>+'05 (raw)'!CC9</f>
        <v>0.30149999999999999</v>
      </c>
      <c r="BU10" s="283">
        <f>+'05 (raw)'!CD9</f>
        <v>0.25233333333333335</v>
      </c>
      <c r="BV10" s="284">
        <f>+'05 (raw)'!CE9</f>
        <v>45.02</v>
      </c>
      <c r="BW10" s="284">
        <f>+'05 (raw)'!CF9</f>
        <v>54.76</v>
      </c>
      <c r="BX10" s="265">
        <f>+'05 (raw)'!CG9</f>
        <v>0.94625384567356896</v>
      </c>
      <c r="BY10" s="278">
        <f>BY9</f>
        <v>39.331687602653943</v>
      </c>
      <c r="BZ10" s="268">
        <f>+'05 (raw)'!CI9</f>
        <v>1.0887273622532587</v>
      </c>
      <c r="CA10" s="280">
        <f>+'05 (raw)'!CJ9</f>
        <v>12.122610845963022</v>
      </c>
      <c r="CB10" s="268">
        <f>+'05 (raw)'!CK9</f>
        <v>2.8</v>
      </c>
      <c r="CC10" s="265">
        <f>+'05 (raw)'!CL9/'05 (raw)'!E9</f>
        <v>0.24956202663994279</v>
      </c>
      <c r="CD10" s="265">
        <f>+'05 (raw)'!CM9</f>
        <v>2.4014399110126186E-3</v>
      </c>
      <c r="CE10" s="265">
        <f>+'05 (raw)'!CN9/'05 (raw)'!G9</f>
        <v>2.2697992092054319E-2</v>
      </c>
      <c r="CF10" s="265">
        <f>('05 (raw)'!CO9+'05 (raw)'!CP9)/'05 (raw)'!CX9</f>
        <v>1.9466395612704433E-2</v>
      </c>
      <c r="CG10" s="268">
        <f>+'05 (raw)'!CQ9/('05 (raw)'!CX9/1000000)</f>
        <v>0.10486736384916286</v>
      </c>
      <c r="CH10" s="281">
        <f>+'05 (raw)'!CR9/('05 (raw)'!D9/1000)</f>
        <v>6.5861685358785005E-2</v>
      </c>
      <c r="CI10" s="273">
        <f>('05 (raw)'!CS9-'04 (raw)'!CS9)/'04 (raw)'!CS9</f>
        <v>6.1298821887380582E-2</v>
      </c>
      <c r="CJ10" s="273">
        <f>('05 (raw)'!CT9-'04 (raw)'!CT9)/'04 (raw)'!CT9</f>
        <v>0.10761647609930895</v>
      </c>
      <c r="CK10" s="285">
        <f>+'05 (raw)'!CU9/('05 (raw)'!D9/1000000)</f>
        <v>0.23190734281262329</v>
      </c>
      <c r="CL10" s="268">
        <f>+'05 (raw)'!CV9/('05 (raw)'!I9/1000)</f>
        <v>0.42691956142111137</v>
      </c>
      <c r="CM10" s="268">
        <f>+'05 (raw)'!CW9/('05 (raw)'!E9/10000)</f>
        <v>0.58913230733358102</v>
      </c>
    </row>
    <row r="11" spans="1:91">
      <c r="A11" s="263" t="s">
        <v>211</v>
      </c>
      <c r="B11" s="264">
        <f>'05 (raw)'!B10</f>
        <v>6136.2086018684722</v>
      </c>
      <c r="C11" s="265">
        <f>'05 (raw)'!C10</f>
        <v>0.28328206895045704</v>
      </c>
      <c r="D11" s="266">
        <f>+'05 (raw)'!J10/('05 (raw)'!D10/100000)</f>
        <v>2078.6043472279543</v>
      </c>
      <c r="E11" s="266">
        <f>+'05 (raw)'!K10</f>
        <v>57.23</v>
      </c>
      <c r="F11" s="267">
        <f>+'05 (raw)'!L10</f>
        <v>3.04</v>
      </c>
      <c r="G11" s="267">
        <f>+'05 (raw)'!M10</f>
        <v>2.65</v>
      </c>
      <c r="H11" s="267">
        <f>+'05 (raw)'!N10</f>
        <v>3.4699999999999998</v>
      </c>
      <c r="I11" s="267">
        <f>+'05 (raw)'!O10</f>
        <v>2.5649999999999999</v>
      </c>
      <c r="J11" s="267">
        <f>+'05 (raw)'!P10</f>
        <v>0.17166666666666666</v>
      </c>
      <c r="K11" s="268">
        <f>+'05 (raw)'!Q10/('05 (raw)'!E10)*100000</f>
        <v>5.4336097076411862</v>
      </c>
      <c r="L11" s="268">
        <f>+'05 (raw)'!R10/('05 (raw)'!D10/100000)</f>
        <v>17.534097832281901</v>
      </c>
      <c r="M11" s="265">
        <f>+'05 (raw)'!S10/'05 (raw)'!U10</f>
        <v>6.2488128704469876E-4</v>
      </c>
      <c r="N11" s="265">
        <f>+'05 (raw)'!T10</f>
        <v>0.11040769052426998</v>
      </c>
      <c r="O11" s="268">
        <f>'05 (raw)'!V10</f>
        <v>6</v>
      </c>
      <c r="P11" s="270">
        <f>+'05 (raw)'!X10/('05 (raw)'!F10/'05 (raw)'!W10)</f>
        <v>64.331772779984405</v>
      </c>
      <c r="Q11" s="268">
        <f>+'05 (raw)'!Y10/('05 (raw)'!I10/10000)</f>
        <v>23.581044203685657</v>
      </c>
      <c r="R11" s="271">
        <f>+'05 (raw)'!Z10</f>
        <v>4148.4772195658288</v>
      </c>
      <c r="S11" s="271">
        <f>+'05 (raw)'!AA10</f>
        <v>0.45623345075950383</v>
      </c>
      <c r="T11" s="271">
        <f>+'05 (raw)'!AB10</f>
        <v>6093.1</v>
      </c>
      <c r="U11" s="271">
        <f>+'05 (raw)'!AD10</f>
        <v>1</v>
      </c>
      <c r="V11" s="271">
        <f>'05 (raw)'!AE10</f>
        <v>12</v>
      </c>
      <c r="W11" s="272">
        <f>+'05 (raw)'!AF10/'05 (raw)'!AC10</f>
        <v>0.76980817347789821</v>
      </c>
      <c r="X11" s="267">
        <f>+'05 (raw)'!AG10</f>
        <v>91.26762423559785</v>
      </c>
      <c r="Y11" s="267">
        <f>+'05 (raw)'!AH10</f>
        <v>15.8775</v>
      </c>
      <c r="Z11" s="265">
        <f>+'05 (raw)'!AI10</f>
        <v>0.16834299352199114</v>
      </c>
      <c r="AA11" s="273">
        <f>'05 (raw)'!AJ10/'05 (raw)'!AK10</f>
        <v>1.5276257033255021</v>
      </c>
      <c r="AB11" s="267">
        <f>'05 (raw)'!AL10</f>
        <v>1.5123543226617926</v>
      </c>
      <c r="AC11" s="274">
        <f>+'05 (raw)'!AM10/('05 (raw)'!D10/100000)</f>
        <v>6.57144822435784</v>
      </c>
      <c r="AD11" s="265">
        <f>+'05 (raw)'!AN10/'05 (raw)'!E10</f>
        <v>0.33493612064756384</v>
      </c>
      <c r="AE11" s="275">
        <f>+'05 (raw)'!AO10</f>
        <v>0.60574763938769294</v>
      </c>
      <c r="AF11" s="276">
        <f>+'05 (raw)'!AP10</f>
        <v>4</v>
      </c>
      <c r="AG11" s="266">
        <f>+'05 (raw)'!AQ10</f>
        <v>76.3</v>
      </c>
      <c r="AH11" s="266">
        <f>+'05 (raw)'!AR10</f>
        <v>51.5</v>
      </c>
      <c r="AI11" s="266">
        <f>+'05 (raw)'!AS10</f>
        <v>2.7419192427751482E-2</v>
      </c>
      <c r="AJ11" s="266">
        <f>+'05 (raw)'!AT10</f>
        <v>501.73</v>
      </c>
      <c r="AK11" s="265">
        <f>+'05 (raw)'!AU10/'05 (raw)'!E10</f>
        <v>0.10177150982411941</v>
      </c>
      <c r="AL11" s="278">
        <f>+'05 (raw)'!AV10</f>
        <v>18.303990248117849</v>
      </c>
      <c r="AM11" s="279">
        <f>+'05 (raw)'!AW10/'05 (raw)'!G10</f>
        <v>1.9098350856825597E-2</v>
      </c>
      <c r="AN11" s="273">
        <f>'05 (raw)'!AX10</f>
        <v>55.530964469914309</v>
      </c>
      <c r="AO11" s="279">
        <f>+'05 (raw)'!AY10</f>
        <v>4.2525862566277141E-2</v>
      </c>
      <c r="AP11" s="268">
        <f>+'05 (raw)'!AZ10</f>
        <v>16.100000000000001</v>
      </c>
      <c r="AQ11" s="268">
        <f>('05 (raw)'!H10*1000)/'05 (raw)'!D10</f>
        <v>79699.45420279949</v>
      </c>
      <c r="AR11" s="268">
        <f>'05 (raw)'!E10/'05 (raw)'!D10</f>
        <v>0.4012520144252501</v>
      </c>
      <c r="AS11" s="275">
        <f>+'05 (raw)'!BA10</f>
        <v>9.5</v>
      </c>
      <c r="AT11" s="268">
        <v>0</v>
      </c>
      <c r="AU11" s="275">
        <f>+'05 (raw)'!BC10</f>
        <v>44.2</v>
      </c>
      <c r="AV11" s="275">
        <f>+'05 (raw)'!BD10</f>
        <v>2.7</v>
      </c>
      <c r="AW11" s="268">
        <f>+'05 (raw)'!BE10</f>
        <v>26.89</v>
      </c>
      <c r="AX11" s="280">
        <f>'05 (raw)'!BG10</f>
        <v>15.331220420324771</v>
      </c>
      <c r="AY11" s="280">
        <f>'10 (raw)'!BH10*10</f>
        <v>7.2916666666666679</v>
      </c>
      <c r="AZ11" s="265">
        <f>+'05 (raw)'!BI10/'05 (raw)'!G10</f>
        <v>2.6529122880295141E-2</v>
      </c>
      <c r="BA11" s="268">
        <f>1/('05 (raw)'!BJ10/'05 (raw)'!G10)</f>
        <v>1.8157013340260673</v>
      </c>
      <c r="BB11" s="268">
        <f>+'05 (raw)'!BJ10/'05 (raw)'!E10</f>
        <v>122.14068629033297</v>
      </c>
      <c r="BC11" s="281">
        <f>+'05 (raw)'!BK10/'05 (raw)'!BF10</f>
        <v>5.2833234535794391</v>
      </c>
      <c r="BD11" s="265">
        <f>+'05 (raw)'!BL10/'05 (raw)'!BO10</f>
        <v>0.15594331356941862</v>
      </c>
      <c r="BE11" s="268">
        <f>+'05 (raw)'!BM10</f>
        <v>53.2</v>
      </c>
      <c r="BF11" s="265">
        <f>+'05 (raw)'!BN10/'05 (raw)'!BO10</f>
        <v>9.6648092604525462E-2</v>
      </c>
      <c r="BG11" s="279">
        <f>+'05 (raw)'!BP10/('05 (raw)'!G10/1000)</f>
        <v>0.11425420823316892</v>
      </c>
      <c r="BH11" s="267">
        <f>+'05 (raw)'!BQ10</f>
        <v>15.952597994530537</v>
      </c>
      <c r="BI11" s="267">
        <f>+'05 (raw)'!BR10</f>
        <v>42.744773752312014</v>
      </c>
      <c r="BJ11" s="267">
        <f>+'05 (raw)'!BS10</f>
        <v>9.7800129999999985</v>
      </c>
      <c r="BK11" s="264">
        <f>+'05 (raw)'!BT10/('05 (raw)'!E10/1000)</f>
        <v>43.651018380906756</v>
      </c>
      <c r="BL11" s="268">
        <f>+'05 (raw)'!BU10</f>
        <v>23</v>
      </c>
      <c r="BM11" s="281">
        <f>+'05 (raw)'!BV10/('05 (raw)'!D10/1000)</f>
        <v>2.5822106597488355</v>
      </c>
      <c r="BN11" s="264">
        <f>'05 (raw)'!BW10/('05 (raw)'!E10/1000)</f>
        <v>29.302462267024417</v>
      </c>
      <c r="BO11" s="264">
        <f>'05 (raw)'!BX10/('05 (raw)'!D10/10000)</f>
        <v>0.41538498963989734</v>
      </c>
      <c r="BP11" s="264">
        <f>+'05 (raw)'!BY10/('05 (raw)'!D10/100000)</f>
        <v>8.5674488532515767</v>
      </c>
      <c r="BQ11" s="267">
        <f>+'05 (raw)'!BZ10/('05 (raw)'!G10/1000)</f>
        <v>3.3645590654816284</v>
      </c>
      <c r="BR11" s="267">
        <f>+'05 (raw)'!CA10</f>
        <v>8.0812325495884629E-2</v>
      </c>
      <c r="BS11" s="282">
        <f>+'05 (raw)'!CB10</f>
        <v>75.416794640000006</v>
      </c>
      <c r="BT11" s="283">
        <f>+'05 (raw)'!CC10</f>
        <v>0.38749999999999996</v>
      </c>
      <c r="BU11" s="283">
        <f>+'05 (raw)'!CD10</f>
        <v>0.45933333333333337</v>
      </c>
      <c r="BV11" s="284">
        <f>+'05 (raw)'!CE10</f>
        <v>10.79</v>
      </c>
      <c r="BW11" s="284">
        <f>+'05 (raw)'!CF10</f>
        <v>64.290000000000006</v>
      </c>
      <c r="BX11" s="265">
        <f>+'05 (raw)'!CG10</f>
        <v>0.75703864443208158</v>
      </c>
      <c r="BY11" s="278">
        <f>BY10</f>
        <v>39.331687602653943</v>
      </c>
      <c r="BZ11" s="268">
        <f>+'05 (raw)'!CI10</f>
        <v>0.21565422895087369</v>
      </c>
      <c r="CA11" s="280">
        <f>+'05 (raw)'!CJ10</f>
        <v>0</v>
      </c>
      <c r="CB11" s="268">
        <f>+'05 (raw)'!CK10</f>
        <v>7.4</v>
      </c>
      <c r="CC11" s="265">
        <f>+'05 (raw)'!CL10/'05 (raw)'!E10</f>
        <v>0.14786229549347124</v>
      </c>
      <c r="CD11" s="265">
        <f>+'05 (raw)'!CM10</f>
        <v>9.9711126850455557E-3</v>
      </c>
      <c r="CE11" s="265">
        <f>+'05 (raw)'!CN10/'05 (raw)'!G10</f>
        <v>2.8530994295009979E-2</v>
      </c>
      <c r="CF11" s="265">
        <f>('05 (raw)'!CO10+'05 (raw)'!CP10)/'05 (raw)'!CX10</f>
        <v>2.296927511624252</v>
      </c>
      <c r="CG11" s="268">
        <f>+'05 (raw)'!CQ10/('05 (raw)'!CX10/1000000)</f>
        <v>43.982121064729277</v>
      </c>
      <c r="CH11" s="281">
        <f>+'05 (raw)'!CR10/('05 (raw)'!D10/1000)</f>
        <v>0.24320499970520604</v>
      </c>
      <c r="CI11" s="273">
        <f>('05 (raw)'!CS10-'04 (raw)'!CS10)/'04 (raw)'!CS10</f>
        <v>7.5885906665826827E-2</v>
      </c>
      <c r="CJ11" s="273">
        <f>('05 (raw)'!CT10-'04 (raw)'!CT10)/'04 (raw)'!CT10</f>
        <v>9.5910180406771434E-2</v>
      </c>
      <c r="CK11" s="285">
        <f>+'05 (raw)'!CU10/('05 (raw)'!D10/1000000)</f>
        <v>4.606155297447085</v>
      </c>
      <c r="CL11" s="268">
        <f>+'05 (raw)'!CV10/('05 (raw)'!I10/1000)</f>
        <v>6.8863736901168062</v>
      </c>
      <c r="CM11" s="268">
        <f>+'05 (raw)'!CW10/('05 (raw)'!E10/10000)</f>
        <v>0.74999119908286782</v>
      </c>
    </row>
    <row r="12" spans="1:91">
      <c r="A12" s="263" t="s">
        <v>212</v>
      </c>
      <c r="B12" s="264">
        <f>'05 (raw)'!B11</f>
        <v>6770.3612180599057</v>
      </c>
      <c r="C12" s="265">
        <f>'05 (raw)'!C11</f>
        <v>0.3080704265087279</v>
      </c>
      <c r="D12" s="266">
        <f>+'05 (raw)'!J11/('05 (raw)'!D11/100000)</f>
        <v>990.96928698871272</v>
      </c>
      <c r="E12" s="266">
        <f>+'05 (raw)'!K11</f>
        <v>37.35</v>
      </c>
      <c r="F12" s="267">
        <f>+'05 (raw)'!L11</f>
        <v>3.0150000000000001</v>
      </c>
      <c r="G12" s="267">
        <f>+'05 (raw)'!M11</f>
        <v>2.6950000000000003</v>
      </c>
      <c r="H12" s="267">
        <f>+'05 (raw)'!N11</f>
        <v>3.1399999999999997</v>
      </c>
      <c r="I12" s="267">
        <f>+'05 (raw)'!O11</f>
        <v>3.39</v>
      </c>
      <c r="J12" s="267">
        <f>+'05 (raw)'!P11</f>
        <v>0.20399999999999999</v>
      </c>
      <c r="K12" s="268">
        <f>+'05 (raw)'!Q11/('05 (raw)'!E11)*100000</f>
        <v>17.127220598601308</v>
      </c>
      <c r="L12" s="268">
        <f>+'05 (raw)'!R11/('05 (raw)'!D11/100000)</f>
        <v>6.1222477713427912</v>
      </c>
      <c r="M12" s="265">
        <f>+'05 (raw)'!S11/'05 (raw)'!U11</f>
        <v>4.6476072962098165E-2</v>
      </c>
      <c r="N12" s="265">
        <f>+'05 (raw)'!T11</f>
        <v>4.7709341880790854E-3</v>
      </c>
      <c r="O12" s="268">
        <f>'05 (raw)'!V11</f>
        <v>6</v>
      </c>
      <c r="P12" s="270">
        <f>+'05 (raw)'!X11/('05 (raw)'!F11/'05 (raw)'!W11)</f>
        <v>146.98295222688105</v>
      </c>
      <c r="Q12" s="268">
        <f>+'05 (raw)'!Y11/('05 (raw)'!I11/10000)</f>
        <v>1.8977648207976732</v>
      </c>
      <c r="R12" s="271">
        <f>+'05 (raw)'!Z11</f>
        <v>4459.0614183735624</v>
      </c>
      <c r="S12" s="271">
        <f>+'05 (raw)'!AA11</f>
        <v>0.83701489142733754</v>
      </c>
      <c r="T12" s="271">
        <f>+'05 (raw)'!AB11</f>
        <v>2562</v>
      </c>
      <c r="U12" s="271">
        <f>+'05 (raw)'!AD11</f>
        <v>0.75</v>
      </c>
      <c r="V12" s="271">
        <f>'05 (raw)'!AE11</f>
        <v>10</v>
      </c>
      <c r="W12" s="272">
        <f>+'05 (raw)'!AF11/'05 (raw)'!AC11</f>
        <v>0.70734744707347452</v>
      </c>
      <c r="X12" s="267">
        <f>+'05 (raw)'!AG11</f>
        <v>92.174493211675738</v>
      </c>
      <c r="Y12" s="267">
        <f>+'05 (raw)'!AH11</f>
        <v>14.257899999999999</v>
      </c>
      <c r="Z12" s="265">
        <f>+'05 (raw)'!AI11</f>
        <v>0.17488088147706968</v>
      </c>
      <c r="AA12" s="273">
        <f>'05 (raw)'!AJ11/'05 (raw)'!AK11</f>
        <v>1.6399791594303577</v>
      </c>
      <c r="AB12" s="267">
        <f>'05 (raw)'!AL11</f>
        <v>1.907437974474202</v>
      </c>
      <c r="AC12" s="274">
        <f>+'05 (raw)'!AM11/('05 (raw)'!D11/100000)</f>
        <v>5.684944359104021</v>
      </c>
      <c r="AD12" s="265">
        <f>+'05 (raw)'!AN11/'05 (raw)'!E11</f>
        <v>0.33327789261925694</v>
      </c>
      <c r="AE12" s="275">
        <f>+'05 (raw)'!AO11</f>
        <v>0.54199443419774895</v>
      </c>
      <c r="AF12" s="276">
        <f>+'05 (raw)'!AP11</f>
        <v>3.1</v>
      </c>
      <c r="AG12" s="266">
        <f>+'05 (raw)'!AQ11</f>
        <v>81.400000000000006</v>
      </c>
      <c r="AH12" s="266">
        <f>+'05 (raw)'!AR11</f>
        <v>60.1</v>
      </c>
      <c r="AI12" s="266">
        <f>+'05 (raw)'!AS11</f>
        <v>1.8430503809619705E-2</v>
      </c>
      <c r="AJ12" s="266">
        <f>+'05 (raw)'!AT11</f>
        <v>514.12</v>
      </c>
      <c r="AK12" s="265">
        <f>+'05 (raw)'!AU11/'05 (raw)'!E11</f>
        <v>8.3531335883606186E-2</v>
      </c>
      <c r="AL12" s="278">
        <f>+'05 (raw)'!AV11</f>
        <v>0.78913183173832202</v>
      </c>
      <c r="AM12" s="279">
        <f>+'05 (raw)'!AW11/'05 (raw)'!G11</f>
        <v>1.1512475000603564E-3</v>
      </c>
      <c r="AN12" s="273">
        <f>'05 (raw)'!AX11</f>
        <v>56.095466223176494</v>
      </c>
      <c r="AO12" s="279">
        <f>+'05 (raw)'!AY11</f>
        <v>3.4211956945568112E-2</v>
      </c>
      <c r="AP12" s="268">
        <f>+'05 (raw)'!AZ11</f>
        <v>4.9000000000000004</v>
      </c>
      <c r="AQ12" s="268">
        <f>('05 (raw)'!H11*1000)/'05 (raw)'!D11</f>
        <v>99349.13499394813</v>
      </c>
      <c r="AR12" s="268">
        <f>'05 (raw)'!E11/'05 (raw)'!D11</f>
        <v>0.40155902641948688</v>
      </c>
      <c r="AS12" s="275">
        <f>+'05 (raw)'!BA11</f>
        <v>8.4</v>
      </c>
      <c r="AT12" s="268">
        <v>0.3</v>
      </c>
      <c r="AU12" s="275">
        <f>+'05 (raw)'!BC11</f>
        <v>52.6</v>
      </c>
      <c r="AV12" s="275">
        <f>+'05 (raw)'!BD11</f>
        <v>28.4</v>
      </c>
      <c r="AW12" s="268">
        <f>+'05 (raw)'!BE11</f>
        <v>13.56</v>
      </c>
      <c r="AX12" s="280">
        <f>'05 (raw)'!BG11</f>
        <v>12.341165193782215</v>
      </c>
      <c r="AY12" s="280">
        <f>'10 (raw)'!BH11*10</f>
        <v>8.08</v>
      </c>
      <c r="AZ12" s="265">
        <f>+'05 (raw)'!BI11/'05 (raw)'!G11</f>
        <v>1.9587228078861055E-2</v>
      </c>
      <c r="BA12" s="268">
        <f>1/('05 (raw)'!BJ11/'05 (raw)'!G11)</f>
        <v>1.2273634938824312</v>
      </c>
      <c r="BB12" s="268">
        <f>+'05 (raw)'!BJ11/'05 (raw)'!E11</f>
        <v>226.44891211413224</v>
      </c>
      <c r="BC12" s="281">
        <f>+'05 (raw)'!BK11/'05 (raw)'!BF11</f>
        <v>5.4911432209830133</v>
      </c>
      <c r="BD12" s="265">
        <f>+'05 (raw)'!BL11/'05 (raw)'!BO11</f>
        <v>0.17270150080519717</v>
      </c>
      <c r="BE12" s="268">
        <f>+'05 (raw)'!BM11</f>
        <v>48.4</v>
      </c>
      <c r="BF12" s="265">
        <f>+'05 (raw)'!BN11/'05 (raw)'!BO11</f>
        <v>8.6714332509556888E-2</v>
      </c>
      <c r="BG12" s="279">
        <f>+'05 (raw)'!BP11/('05 (raw)'!G11/1000)</f>
        <v>8.8185109421923522E-2</v>
      </c>
      <c r="BH12" s="267">
        <f>+'05 (raw)'!BQ11</f>
        <v>18.560411311053983</v>
      </c>
      <c r="BI12" s="267">
        <f>+'05 (raw)'!BR11</f>
        <v>4.6568989549276418</v>
      </c>
      <c r="BJ12" s="267">
        <f>+'05 (raw)'!BS11</f>
        <v>0.79724899999999999</v>
      </c>
      <c r="BK12" s="264">
        <f>+'05 (raw)'!BT11/('05 (raw)'!E11/1000)</f>
        <v>21.308044447612485</v>
      </c>
      <c r="BL12" s="268">
        <f>+'05 (raw)'!BU11</f>
        <v>16</v>
      </c>
      <c r="BM12" s="281">
        <f>+'05 (raw)'!BV11/('05 (raw)'!D11/1000)</f>
        <v>6.9300664383147756</v>
      </c>
      <c r="BN12" s="264">
        <f>'05 (raw)'!BW11/('05 (raw)'!E11/1000)</f>
        <v>25.594799661019636</v>
      </c>
      <c r="BO12" s="264">
        <f>'05 (raw)'!BX11/('05 (raw)'!D11/10000)</f>
        <v>0.98236446012495948</v>
      </c>
      <c r="BP12" s="264">
        <f>+'05 (raw)'!BY11/('05 (raw)'!D11/100000)</f>
        <v>9.1038619456980481</v>
      </c>
      <c r="BQ12" s="267">
        <f>+'05 (raw)'!BZ11/('05 (raw)'!G11/1000)</f>
        <v>2.4627898291745995</v>
      </c>
      <c r="BR12" s="267">
        <f>+'05 (raw)'!CA11</f>
        <v>0.39618343292944636</v>
      </c>
      <c r="BS12" s="282">
        <f>+'05 (raw)'!CB11</f>
        <v>76.473065480000002</v>
      </c>
      <c r="BT12" s="283">
        <f>+'05 (raw)'!CC11</f>
        <v>0.34449999999999997</v>
      </c>
      <c r="BU12" s="283">
        <f>+'05 (raw)'!CD11</f>
        <v>0.33266666666666667</v>
      </c>
      <c r="BV12" s="284">
        <f>+'05 (raw)'!CE11</f>
        <v>2.2200000000000002</v>
      </c>
      <c r="BW12" s="284">
        <f>+'05 (raw)'!CF11</f>
        <v>50</v>
      </c>
      <c r="BX12" s="265">
        <f>+'05 (raw)'!CG11</f>
        <v>0.87263156311395129</v>
      </c>
      <c r="BY12" s="278">
        <f>+'05 (raw)'!CH11/('05 (raw)'!G11/1000)</f>
        <v>28.527966481917975</v>
      </c>
      <c r="BZ12" s="268">
        <f>+'05 (raw)'!CI11</f>
        <v>0.20997202082539432</v>
      </c>
      <c r="CA12" s="280">
        <f>+'05 (raw)'!CJ11</f>
        <v>15.938130809004825</v>
      </c>
      <c r="CB12" s="268">
        <f>+'05 (raw)'!CK11</f>
        <v>6.5</v>
      </c>
      <c r="CC12" s="265">
        <f>+'05 (raw)'!CL11/'05 (raw)'!E11</f>
        <v>0.22208857050078806</v>
      </c>
      <c r="CD12" s="265">
        <f>+'05 (raw)'!CM11</f>
        <v>2.8630485366750291E-2</v>
      </c>
      <c r="CE12" s="265">
        <f>+'05 (raw)'!CN11/'05 (raw)'!G11</f>
        <v>1.9507136853046156E-2</v>
      </c>
      <c r="CF12" s="265">
        <f>('05 (raw)'!CO11+'05 (raw)'!CP11)/'05 (raw)'!CX11</f>
        <v>0.71606588869170573</v>
      </c>
      <c r="CG12" s="268">
        <f>+'05 (raw)'!CQ11/('05 (raw)'!CX11/1000000)</f>
        <v>5.9864114183712696</v>
      </c>
      <c r="CH12" s="281">
        <f>+'05 (raw)'!CR11/('05 (raw)'!D11/1000)</f>
        <v>0.47507052511393738</v>
      </c>
      <c r="CI12" s="273">
        <f>('05 (raw)'!CS11-'04 (raw)'!CS11)/'04 (raw)'!CS11</f>
        <v>2.3527864141987879E-2</v>
      </c>
      <c r="CJ12" s="273">
        <f>('05 (raw)'!CT11-'04 (raw)'!CT11)/'04 (raw)'!CT11</f>
        <v>8.7083770048567016E-2</v>
      </c>
      <c r="CK12" s="285">
        <f>+'05 (raw)'!CU11/('05 (raw)'!D11/1000000)</f>
        <v>7.1558740184526135</v>
      </c>
      <c r="CL12" s="268">
        <f>+'05 (raw)'!CV11/('05 (raw)'!I11/1000)</f>
        <v>1.4495742044241449</v>
      </c>
      <c r="CM12" s="268">
        <f>+'05 (raw)'!CW11/('05 (raw)'!E11/10000)</f>
        <v>1.3761177243962903</v>
      </c>
    </row>
    <row r="13" spans="1:91">
      <c r="A13" s="263" t="s">
        <v>213</v>
      </c>
      <c r="B13" s="264">
        <f>'05 (raw)'!B12</f>
        <v>833.39433036377432</v>
      </c>
      <c r="C13" s="265">
        <f>'05 (raw)'!C12</f>
        <v>0.2809825994133624</v>
      </c>
      <c r="D13" s="266">
        <f>+'05 (raw)'!J12/('05 (raw)'!D12/100000)</f>
        <v>1719.0689575884592</v>
      </c>
      <c r="E13" s="266">
        <f>+'05 (raw)'!K12</f>
        <v>18.53</v>
      </c>
      <c r="F13" s="267">
        <f>+'05 (raw)'!L12</f>
        <v>3.3049999999999997</v>
      </c>
      <c r="G13" s="267">
        <f>+'05 (raw)'!M12</f>
        <v>2.9950000000000001</v>
      </c>
      <c r="H13" s="267">
        <f>+'05 (raw)'!N12</f>
        <v>3.4450000000000003</v>
      </c>
      <c r="I13" s="267">
        <f>+'05 (raw)'!O12</f>
        <v>3.58</v>
      </c>
      <c r="J13" s="267">
        <f>+'05 (raw)'!P12</f>
        <v>0.19333333333333336</v>
      </c>
      <c r="K13" s="268">
        <f>+'05 (raw)'!Q12/('05 (raw)'!E12)*100000</f>
        <v>10.06114077857751</v>
      </c>
      <c r="L13" s="268">
        <f>+'05 (raw)'!R12/('05 (raw)'!D12/100000)</f>
        <v>8.6006104678205535</v>
      </c>
      <c r="M13" s="265">
        <f>+'05 (raw)'!S12/'05 (raw)'!U12</f>
        <v>1.7357405125626897E-2</v>
      </c>
      <c r="N13" s="265">
        <f>+'05 (raw)'!T12</f>
        <v>0.20437977694497764</v>
      </c>
      <c r="O13" s="268">
        <f>'05 (raw)'!V12</f>
        <v>4</v>
      </c>
      <c r="P13" s="270">
        <f>+'05 (raw)'!X12/('05 (raw)'!F12/'05 (raw)'!W12)</f>
        <v>757.61255375866358</v>
      </c>
      <c r="Q13" s="268">
        <f>+'05 (raw)'!Y12/('05 (raw)'!I12/10000)</f>
        <v>0.38366887153080081</v>
      </c>
      <c r="R13" s="271">
        <f>+'05 (raw)'!Z12</f>
        <v>12283.114347249235</v>
      </c>
      <c r="S13" s="271">
        <f>+'05 (raw)'!AA12</f>
        <v>0.54005110820242475</v>
      </c>
      <c r="T13" s="271">
        <f>+'05 (raw)'!AB12</f>
        <v>375.7</v>
      </c>
      <c r="U13" s="271">
        <f>+'05 (raw)'!AD12</f>
        <v>0.5</v>
      </c>
      <c r="V13" s="271">
        <f>'05 (raw)'!AE12</f>
        <v>16</v>
      </c>
      <c r="W13" s="272">
        <f>+'05 (raw)'!AF12/'05 (raw)'!AC12</f>
        <v>0.50282485875706218</v>
      </c>
      <c r="X13" s="267">
        <f>+'05 (raw)'!AG12</f>
        <v>98.427814086561412</v>
      </c>
      <c r="Y13" s="267">
        <f>+'05 (raw)'!AH12</f>
        <v>14.712300000000001</v>
      </c>
      <c r="Z13" s="265">
        <f>+'05 (raw)'!AI12</f>
        <v>0.2717629525729815</v>
      </c>
      <c r="AA13" s="273">
        <f>'05 (raw)'!AJ12/'05 (raw)'!AK12</f>
        <v>1.8598942371251728</v>
      </c>
      <c r="AB13" s="267">
        <f>'05 (raw)'!AL12</f>
        <v>2.4415202368853857</v>
      </c>
      <c r="AC13" s="274">
        <f>+'05 (raw)'!AM12/('05 (raw)'!D12/100000)</f>
        <v>9.1271784556463018</v>
      </c>
      <c r="AD13" s="265">
        <f>+'05 (raw)'!AN12/'05 (raw)'!E12</f>
        <v>0.38178159585171428</v>
      </c>
      <c r="AE13" s="275">
        <f>+'05 (raw)'!AO12</f>
        <v>0.62791904514789831</v>
      </c>
      <c r="AF13" s="276">
        <f>+'05 (raw)'!AP12</f>
        <v>5.4</v>
      </c>
      <c r="AG13" s="266">
        <f>+'05 (raw)'!AQ12</f>
        <v>74.599999999999994</v>
      </c>
      <c r="AH13" s="266">
        <f>+'05 (raw)'!AR12</f>
        <v>63.1</v>
      </c>
      <c r="AI13" s="266">
        <f>+'05 (raw)'!AS12</f>
        <v>8.3140334978014964E-3</v>
      </c>
      <c r="AJ13" s="266">
        <f>+'05 (raw)'!AT12</f>
        <v>497.02</v>
      </c>
      <c r="AK13" s="265">
        <f>+'05 (raw)'!AU12/'05 (raw)'!E12</f>
        <v>5.3753579444315455E-2</v>
      </c>
      <c r="AL13" s="278">
        <f>+'05 (raw)'!AV12</f>
        <v>7.9804660330668309</v>
      </c>
      <c r="AM13" s="279">
        <f>+'05 (raw)'!AW12/'05 (raw)'!G12</f>
        <v>1.2959690999940165E-2</v>
      </c>
      <c r="AN13" s="273">
        <f>'05 (raw)'!AX12</f>
        <v>53.162712547886279</v>
      </c>
      <c r="AO13" s="279">
        <f>+'05 (raw)'!AY12</f>
        <v>2.1121230384348135E-3</v>
      </c>
      <c r="AP13" s="268">
        <f>+'05 (raw)'!AZ12</f>
        <v>26.2</v>
      </c>
      <c r="AQ13" s="268">
        <f>('05 (raw)'!H12*1000)/'05 (raw)'!D12</f>
        <v>71442.935562108687</v>
      </c>
      <c r="AR13" s="268">
        <f>'05 (raw)'!E12/'05 (raw)'!D12</f>
        <v>0.45358566471309941</v>
      </c>
      <c r="AS13" s="275">
        <f>+'05 (raw)'!BA12</f>
        <v>5.7</v>
      </c>
      <c r="AT13" s="268">
        <v>0</v>
      </c>
      <c r="AU13" s="275">
        <f>+'05 (raw)'!BC12</f>
        <v>55.1</v>
      </c>
      <c r="AV13" s="275">
        <f>+'05 (raw)'!BD12</f>
        <v>20.7</v>
      </c>
      <c r="AW13" s="268">
        <f>+'05 (raw)'!BE12</f>
        <v>27.66</v>
      </c>
      <c r="AX13" s="280">
        <f>'05 (raw)'!BG12</f>
        <v>17.270281773468064</v>
      </c>
      <c r="AY13" s="280">
        <f>'10 (raw)'!BH12*10</f>
        <v>7.4933333333333341</v>
      </c>
      <c r="AZ13" s="265">
        <f>+'05 (raw)'!BI12/'05 (raw)'!G12</f>
        <v>2.2636387014354772E-2</v>
      </c>
      <c r="BA13" s="268">
        <f>1/('05 (raw)'!BJ12/'05 (raw)'!G12)</f>
        <v>1.223944726268297</v>
      </c>
      <c r="BB13" s="268">
        <f>+'05 (raw)'!BJ12/'05 (raw)'!E12</f>
        <v>144.692276562866</v>
      </c>
      <c r="BC13" s="281">
        <f>+'05 (raw)'!BK12/'05 (raw)'!BF12</f>
        <v>4.3934063668352756</v>
      </c>
      <c r="BD13" s="265">
        <f>+'05 (raw)'!BL12/'05 (raw)'!BO12</f>
        <v>0.21131721550646101</v>
      </c>
      <c r="BE13" s="268">
        <f>+'05 (raw)'!BM12</f>
        <v>54</v>
      </c>
      <c r="BF13" s="265">
        <f>+'05 (raw)'!BN12/'05 (raw)'!BO12</f>
        <v>8.536890370987911E-2</v>
      </c>
      <c r="BG13" s="279">
        <f>+'05 (raw)'!BP12/('05 (raw)'!G12/1000)</f>
        <v>0.13571673716255953</v>
      </c>
      <c r="BH13" s="267">
        <f>+'05 (raw)'!BQ12</f>
        <v>19.153439153439152</v>
      </c>
      <c r="BI13" s="267">
        <f>+'05 (raw)'!BR12</f>
        <v>18.030116511856356</v>
      </c>
      <c r="BJ13" s="267">
        <f>+'05 (raw)'!BS12</f>
        <v>11968.186035999999</v>
      </c>
      <c r="BK13" s="264">
        <f>+'05 (raw)'!BT12/('05 (raw)'!E12/1000)</f>
        <v>51.261512266852407</v>
      </c>
      <c r="BL13" s="268">
        <f>+'05 (raw)'!BU12</f>
        <v>10</v>
      </c>
      <c r="BM13" s="281">
        <f>+'05 (raw)'!BV12/('05 (raw)'!D12/1000)</f>
        <v>4.3459411261885084</v>
      </c>
      <c r="BN13" s="264">
        <f>'05 (raw)'!BW12/('05 (raw)'!E12/1000)</f>
        <v>21.201919356086989</v>
      </c>
      <c r="BO13" s="264">
        <f>'05 (raw)'!BX12/('05 (raw)'!D12/10000)</f>
        <v>2.8201847559237629</v>
      </c>
      <c r="BP13" s="264">
        <f>+'05 (raw)'!BY12/('05 (raw)'!D12/100000)</f>
        <v>10.706882419123545</v>
      </c>
      <c r="BQ13" s="267">
        <f>+'05 (raw)'!BZ12/('05 (raw)'!G12/1000)</f>
        <v>3.2332801162572014</v>
      </c>
      <c r="BR13" s="267">
        <f>+'05 (raw)'!CA12</f>
        <v>3.5542918073573841</v>
      </c>
      <c r="BS13" s="282">
        <f>+'05 (raw)'!CB12</f>
        <v>57.699107140000002</v>
      </c>
      <c r="BT13" s="283">
        <f>+'05 (raw)'!CC12</f>
        <v>0.40474999999999994</v>
      </c>
      <c r="BU13" s="283">
        <f>+'05 (raw)'!CD12</f>
        <v>0.28699999999999998</v>
      </c>
      <c r="BV13" s="284">
        <f>+'05 (raw)'!CE12</f>
        <v>26.67</v>
      </c>
      <c r="BW13" s="284">
        <f>+'05 (raw)'!CF12</f>
        <v>54.76</v>
      </c>
      <c r="BX13" s="265">
        <f>+'05 (raw)'!CG12</f>
        <v>0.90880395772882006</v>
      </c>
      <c r="BY13" s="278">
        <f>+'05 (raw)'!CH12/('05 (raw)'!G12/1000)</f>
        <v>51.752912328982099</v>
      </c>
      <c r="BZ13" s="268">
        <f>+'05 (raw)'!CI12</f>
        <v>0.5073642375680556</v>
      </c>
      <c r="CA13" s="280">
        <f>+'05 (raw)'!CJ12</f>
        <v>0</v>
      </c>
      <c r="CB13" s="268">
        <f>+'05 (raw)'!CK12</f>
        <v>7</v>
      </c>
      <c r="CC13" s="265">
        <f>+'05 (raw)'!CL12/'05 (raw)'!E12</f>
        <v>0.15661326522714961</v>
      </c>
      <c r="CD13" s="265">
        <f>+'05 (raw)'!CM12</f>
        <v>8.0825455475847813E-3</v>
      </c>
      <c r="CE13" s="265">
        <f>+'05 (raw)'!CN12/'05 (raw)'!G12</f>
        <v>5.0582330318893573E-2</v>
      </c>
      <c r="CF13" s="265">
        <f>('05 (raw)'!CO12+'05 (raw)'!CP12)/'05 (raw)'!CX12</f>
        <v>2.9001247206634082E-2</v>
      </c>
      <c r="CG13" s="268">
        <f>+'05 (raw)'!CQ12/('05 (raw)'!CX12/1000000)</f>
        <v>0.43351154836179162</v>
      </c>
      <c r="CH13" s="281">
        <f>+'05 (raw)'!CR12/('05 (raw)'!D12/1000)</f>
        <v>0.39141553761713943</v>
      </c>
      <c r="CI13" s="273">
        <f>('05 (raw)'!CS12-'04 (raw)'!CS12)/'04 (raw)'!CS12</f>
        <v>-4.4704311222475118E-2</v>
      </c>
      <c r="CJ13" s="273">
        <f>('05 (raw)'!CT12-'04 (raw)'!CT12)/'04 (raw)'!CT12</f>
        <v>8.9888241614620307E-2</v>
      </c>
      <c r="CK13" s="285">
        <f>+'05 (raw)'!CU12/('05 (raw)'!D12/1000000)</f>
        <v>5.2656798782574814</v>
      </c>
      <c r="CL13" s="268">
        <f>+'05 (raw)'!CV12/('05 (raw)'!I12/1000)</f>
        <v>0.34152586935469065</v>
      </c>
      <c r="CM13" s="268">
        <f>+'05 (raw)'!CW12/('05 (raw)'!E12/10000)</f>
        <v>2.5539818899465985</v>
      </c>
    </row>
    <row r="14" spans="1:91">
      <c r="A14" s="263" t="s">
        <v>214</v>
      </c>
      <c r="B14" s="264">
        <f>'05 (raw)'!B13</f>
        <v>38974.816864866931</v>
      </c>
      <c r="C14" s="265">
        <f>'05 (raw)'!C13</f>
        <v>0.38684848679256606</v>
      </c>
      <c r="D14" s="266">
        <f>+'05 (raw)'!J13/('05 (raw)'!D13/100000)</f>
        <v>1746.9248702174023</v>
      </c>
      <c r="E14" s="266">
        <f>+'05 (raw)'!K13</f>
        <v>85.64</v>
      </c>
      <c r="F14" s="267">
        <f>+'05 (raw)'!L13</f>
        <v>2.9449999999999998</v>
      </c>
      <c r="G14" s="267">
        <f>+'05 (raw)'!M13</f>
        <v>2.59</v>
      </c>
      <c r="H14" s="267">
        <f>+'05 (raw)'!N13</f>
        <v>3.4649999999999999</v>
      </c>
      <c r="I14" s="267">
        <f>+'05 (raw)'!O13</f>
        <v>3.335</v>
      </c>
      <c r="J14" s="267">
        <f>+'05 (raw)'!P13</f>
        <v>0.60166666666666668</v>
      </c>
      <c r="K14" s="268">
        <f>+'05 (raw)'!Q13/('05 (raw)'!E13)*100000</f>
        <v>5.8075740651041405</v>
      </c>
      <c r="L14" s="268">
        <f>+'05 (raw)'!R13/('05 (raw)'!D13/100000)</f>
        <v>9.9712784075085654</v>
      </c>
      <c r="M14" s="265">
        <f>+'05 (raw)'!S13/'05 (raw)'!U13</f>
        <v>9.8655133822720467E-2</v>
      </c>
      <c r="N14" s="265">
        <f>+'05 (raw)'!T13</f>
        <v>0.15673706602681595</v>
      </c>
      <c r="O14" s="268">
        <f>'05 (raw)'!V13</f>
        <v>19</v>
      </c>
      <c r="P14" s="270">
        <f>+'05 (raw)'!X13/('05 (raw)'!F13/'05 (raw)'!W13)</f>
        <v>7.8612252306761459</v>
      </c>
      <c r="Q14" s="268">
        <f>+'05 (raw)'!Y13/('05 (raw)'!I13/10000)</f>
        <v>1.8568366224060835</v>
      </c>
      <c r="R14" s="271">
        <f>+'05 (raw)'!Z13</f>
        <v>1254866.2538034723</v>
      </c>
      <c r="S14" s="271">
        <f>+'05 (raw)'!AA13</f>
        <v>1.8185117204301076</v>
      </c>
      <c r="T14" s="271">
        <f>+'05 (raw)'!AB13</f>
        <v>3525</v>
      </c>
      <c r="U14" s="271">
        <f>+'05 (raw)'!AD13</f>
        <v>0.6</v>
      </c>
      <c r="V14" s="271">
        <f>'05 (raw)'!AE13</f>
        <v>5</v>
      </c>
      <c r="W14" s="272">
        <f>+'05 (raw)'!AF13/'05 (raw)'!AC13</f>
        <v>1</v>
      </c>
      <c r="X14" s="267">
        <f>+'05 (raw)'!AG13</f>
        <v>98.917793233893534</v>
      </c>
      <c r="Y14" s="267">
        <f>+'05 (raw)'!AH13</f>
        <v>13.531700000000001</v>
      </c>
      <c r="Z14" s="265">
        <f>+'05 (raw)'!AI13</f>
        <v>0.25156204940882437</v>
      </c>
      <c r="AA14" s="273">
        <f>'05 (raw)'!AJ13/'05 (raw)'!AK13</f>
        <v>1.5430860237992789</v>
      </c>
      <c r="AB14" s="267">
        <f>'05 (raw)'!AL13</f>
        <v>2.6221399361724744</v>
      </c>
      <c r="AC14" s="274">
        <f>+'05 (raw)'!AM13/('05 (raw)'!D13/100000)</f>
        <v>5.2749083725727912</v>
      </c>
      <c r="AD14" s="265">
        <f>+'05 (raw)'!AN13/'05 (raw)'!E13</f>
        <v>0.39516216723836262</v>
      </c>
      <c r="AE14" s="275">
        <f>+'05 (raw)'!AO13</f>
        <v>0.75325513901316254</v>
      </c>
      <c r="AF14" s="276">
        <f>+'05 (raw)'!AP13</f>
        <v>2.7</v>
      </c>
      <c r="AG14" s="266">
        <f>+'05 (raw)'!AQ13</f>
        <v>79.400000000000006</v>
      </c>
      <c r="AH14" s="266">
        <f>+'05 (raw)'!AR13</f>
        <v>51.1</v>
      </c>
      <c r="AI14" s="266">
        <f>+'05 (raw)'!AS13</f>
        <v>7.3993891182492527E-2</v>
      </c>
      <c r="AJ14" s="266">
        <f>+'05 (raw)'!AT13</f>
        <v>520.88</v>
      </c>
      <c r="AK14" s="265">
        <f>AVERAGE(AK6:AK13,AK15:AK37)</f>
        <v>7.574836519306323E-2</v>
      </c>
      <c r="AL14" s="278">
        <f>+'05 (raw)'!AV13</f>
        <v>13.736006986980327</v>
      </c>
      <c r="AM14" s="279">
        <f>+'05 (raw)'!AW13/'05 (raw)'!G13</f>
        <v>2.7407948845413539E-2</v>
      </c>
      <c r="AN14" s="273">
        <f>'05 (raw)'!AX13</f>
        <v>44.110248279158668</v>
      </c>
      <c r="AO14" s="279">
        <f>+'05 (raw)'!AY13</f>
        <v>1.3625902989870764E-2</v>
      </c>
      <c r="AP14" s="268">
        <f>+'05 (raw)'!AZ13</f>
        <v>124.7</v>
      </c>
      <c r="AQ14" s="268">
        <f>('05 (raw)'!H13*1000)/'05 (raw)'!D13</f>
        <v>159347.04357531472</v>
      </c>
      <c r="AR14" s="268">
        <f>'05 (raw)'!E13/'05 (raw)'!D13</f>
        <v>0.45902366097018155</v>
      </c>
      <c r="AS14" s="275">
        <f>+'05 (raw)'!BA13</f>
        <v>8.1999999999999993</v>
      </c>
      <c r="AT14" s="268">
        <v>0</v>
      </c>
      <c r="AU14" s="275">
        <f>+'05 (raw)'!BC13</f>
        <v>69</v>
      </c>
      <c r="AV14" s="275">
        <f>+'05 (raw)'!BD13</f>
        <v>3</v>
      </c>
      <c r="AW14" s="268">
        <f>+'05 (raw)'!BE13</f>
        <v>31.31</v>
      </c>
      <c r="AX14" s="280">
        <f>'05 (raw)'!BG13</f>
        <v>35.636030048998322</v>
      </c>
      <c r="AY14" s="280">
        <f>'10 (raw)'!BH13*10</f>
        <v>9.0266666666666655</v>
      </c>
      <c r="AZ14" s="265">
        <f>+'05 (raw)'!BI13/'05 (raw)'!G13</f>
        <v>9.2971010453467128E-3</v>
      </c>
      <c r="BA14" s="268">
        <f>1/('05 (raw)'!BJ13/'05 (raw)'!G13)</f>
        <v>1.6566493533823592</v>
      </c>
      <c r="BB14" s="268">
        <f>+'05 (raw)'!BJ13/'05 (raw)'!E13</f>
        <v>236.90950807277065</v>
      </c>
      <c r="BC14" s="281">
        <f>+'05 (raw)'!BK13/'05 (raw)'!BF13</f>
        <v>1.2423423844405153</v>
      </c>
      <c r="BD14" s="265">
        <f>+'05 (raw)'!BL13/'05 (raw)'!BO13</f>
        <v>0.24335032273993862</v>
      </c>
      <c r="BE14" s="268">
        <f>+'05 (raw)'!BM13</f>
        <v>58.3</v>
      </c>
      <c r="BF14" s="265">
        <f>+'05 (raw)'!BN13/'05 (raw)'!BO13</f>
        <v>0.18614114140594687</v>
      </c>
      <c r="BG14" s="279">
        <f>+'05 (raw)'!BP13/('05 (raw)'!G13/1000)</f>
        <v>0.38284830673385895</v>
      </c>
      <c r="BH14" s="267">
        <f>+'05 (raw)'!BQ13</f>
        <v>46.979865771812079</v>
      </c>
      <c r="BI14" s="267">
        <f>+'05 (raw)'!BR13</f>
        <v>3.8572520046583736</v>
      </c>
      <c r="BJ14" s="267">
        <f>+'05 (raw)'!BS13</f>
        <v>409.20514999999989</v>
      </c>
      <c r="BK14" s="264">
        <f>+'05 (raw)'!BT13/('05 (raw)'!E13/1000)</f>
        <v>82.20139184072913</v>
      </c>
      <c r="BL14" s="268">
        <f>+'05 (raw)'!BU13</f>
        <v>116</v>
      </c>
      <c r="BM14" s="281">
        <f>+'05 (raw)'!BV13/('05 (raw)'!D13/1000)</f>
        <v>12.610207299361488</v>
      </c>
      <c r="BN14" s="264">
        <f>'05 (raw)'!BW13/('05 (raw)'!E13/1000)</f>
        <v>14.129457004181454</v>
      </c>
      <c r="BO14" s="264">
        <f>'05 (raw)'!BX13/('05 (raw)'!D13/10000)</f>
        <v>0.57160043328899446</v>
      </c>
      <c r="BP14" s="264">
        <f>+'05 (raw)'!BY13/('05 (raw)'!D13/100000)</f>
        <v>15.915476229504572</v>
      </c>
      <c r="BQ14" s="267">
        <f>+'05 (raw)'!BZ13/('05 (raw)'!G13/1000)</f>
        <v>11.566221913513841</v>
      </c>
      <c r="BR14" s="267">
        <f>+'05 (raw)'!CA13</f>
        <v>1.5126304643775526</v>
      </c>
      <c r="BS14" s="282">
        <f>+'05 (raw)'!CB13</f>
        <v>91.818736310000006</v>
      </c>
      <c r="BT14" s="283">
        <f>+'05 (raw)'!CC13</f>
        <v>0.18074999999999999</v>
      </c>
      <c r="BU14" s="283">
        <f>+'05 (raw)'!CD13</f>
        <v>0.66633333333333333</v>
      </c>
      <c r="BV14" s="284">
        <f>+'05 (raw)'!CE13</f>
        <v>33.520000000000003</v>
      </c>
      <c r="BW14" s="284">
        <f>+'05 (raw)'!CF13</f>
        <v>61.9</v>
      </c>
      <c r="BX14" s="265">
        <f>+'05 (raw)'!CG13</f>
        <v>0.56086249221903439</v>
      </c>
      <c r="BY14" s="278">
        <f>BY11</f>
        <v>39.331687602653943</v>
      </c>
      <c r="BZ14" s="268">
        <f>+'05 (raw)'!CI13</f>
        <v>0.44235285324766987</v>
      </c>
      <c r="CA14" s="280">
        <f>+'05 (raw)'!CJ13</f>
        <v>23.18157220585304</v>
      </c>
      <c r="CB14" s="268">
        <f>+'05 (raw)'!CK13</f>
        <v>19.8</v>
      </c>
      <c r="CC14" s="265">
        <f>+'05 (raw)'!CL13/'05 (raw)'!E13</f>
        <v>0.26284783661687805</v>
      </c>
      <c r="CD14" s="265">
        <f>+'05 (raw)'!CM13</f>
        <v>9.7228363737864143E-2</v>
      </c>
      <c r="CE14" s="265">
        <f>+'05 (raw)'!CN13/'05 (raw)'!G13</f>
        <v>2.4315970175654591E-2</v>
      </c>
      <c r="CF14" s="265">
        <f>('05 (raw)'!CO13+'05 (raw)'!CP13)/'05 (raw)'!CX13</f>
        <v>0.7470405345058776</v>
      </c>
      <c r="CG14" s="268">
        <f>+'05 (raw)'!CQ13/('05 (raw)'!CX13/1000000)</f>
        <v>86.362025010245361</v>
      </c>
      <c r="CH14" s="281">
        <f>+'05 (raw)'!CR13/('05 (raw)'!D13/1000)</f>
        <v>1.5581965893690291</v>
      </c>
      <c r="CI14" s="273">
        <f>('05 (raw)'!CS13-'04 (raw)'!CS13)/'04 (raw)'!CS13</f>
        <v>8.1611931906650295E-2</v>
      </c>
      <c r="CJ14" s="273">
        <f>('05 (raw)'!CT13-'04 (raw)'!CT13)/'04 (raw)'!CT13</f>
        <v>9.1874921421540995E-2</v>
      </c>
      <c r="CK14" s="285">
        <f>+'05 (raw)'!CU13/('05 (raw)'!D13/1000000)</f>
        <v>24.049044623342613</v>
      </c>
      <c r="CL14" s="268">
        <f>+'05 (raw)'!CV13/('05 (raw)'!I13/1000)</f>
        <v>3.1967907919349936</v>
      </c>
      <c r="CM14" s="268">
        <f>+'05 (raw)'!CW13/('05 (raw)'!E13/10000)</f>
        <v>12.292286553118297</v>
      </c>
    </row>
    <row r="15" spans="1:91">
      <c r="A15" s="263" t="s">
        <v>215</v>
      </c>
      <c r="B15" s="264">
        <f>'05 (raw)'!B14</f>
        <v>2294.8018439096195</v>
      </c>
      <c r="C15" s="265">
        <f>'05 (raw)'!C14</f>
        <v>0.2477950323456988</v>
      </c>
      <c r="D15" s="266">
        <f>+'05 (raw)'!J14/('05 (raw)'!D14/100000)</f>
        <v>669.84760622487818</v>
      </c>
      <c r="E15" s="266">
        <f>+'05 (raw)'!K14</f>
        <v>39.659999999999997</v>
      </c>
      <c r="F15" s="267">
        <f>+'05 (raw)'!L14</f>
        <v>2.8849999999999998</v>
      </c>
      <c r="G15" s="267">
        <f>+'05 (raw)'!M14</f>
        <v>2.7649999999999997</v>
      </c>
      <c r="H15" s="267">
        <f>+'05 (raw)'!N14</f>
        <v>3.7600000000000002</v>
      </c>
      <c r="I15" s="267">
        <f>+'05 (raw)'!O14</f>
        <v>3.5750000000000002</v>
      </c>
      <c r="J15" s="267">
        <f>+'05 (raw)'!P14</f>
        <v>0.2253333333333333</v>
      </c>
      <c r="K15" s="268">
        <f>+'05 (raw)'!Q14/('05 (raw)'!E14)*100000</f>
        <v>7.5608649629517615</v>
      </c>
      <c r="L15" s="268">
        <f>+'05 (raw)'!R14/('05 (raw)'!D14/100000)</f>
        <v>11.088671314722736</v>
      </c>
      <c r="M15" s="265">
        <f>+'05 (raw)'!S14/'05 (raw)'!U14</f>
        <v>8.0993052867385637E-4</v>
      </c>
      <c r="N15" s="265">
        <f>+'05 (raw)'!T14</f>
        <v>4.7709341880790854E-3</v>
      </c>
      <c r="O15" s="268">
        <f>'05 (raw)'!V14</f>
        <v>9</v>
      </c>
      <c r="P15" s="270">
        <f>+'05 (raw)'!X14/('05 (raw)'!F14/'05 (raw)'!W14)</f>
        <v>41.481304968103302</v>
      </c>
      <c r="Q15" s="268">
        <f>+'05 (raw)'!Y14/('05 (raw)'!I14/10000)</f>
        <v>2.8925177487044462</v>
      </c>
      <c r="R15" s="271">
        <f>+'05 (raw)'!Z14</f>
        <v>5007.5803070230668</v>
      </c>
      <c r="S15" s="271">
        <f>+'05 (raw)'!AA14</f>
        <v>0.75734276102682618</v>
      </c>
      <c r="T15" s="271">
        <f>+'05 (raw)'!AB14</f>
        <v>2438.6</v>
      </c>
      <c r="U15" s="271">
        <f>+'05 (raw)'!AD14</f>
        <v>1</v>
      </c>
      <c r="V15" s="271">
        <f>'05 (raw)'!AE14</f>
        <v>4</v>
      </c>
      <c r="W15" s="272">
        <f>+'05 (raw)'!AF14/'05 (raw)'!AC14</f>
        <v>0.76096491228070173</v>
      </c>
      <c r="X15" s="267">
        <f>+'05 (raw)'!AG14</f>
        <v>84.153417529155817</v>
      </c>
      <c r="Y15" s="267">
        <f>+'05 (raw)'!AH14</f>
        <v>18.755500000000001</v>
      </c>
      <c r="Z15" s="265">
        <f>+'05 (raw)'!AI14</f>
        <v>0.20232955933860064</v>
      </c>
      <c r="AA15" s="273">
        <f>'05 (raw)'!AJ14/'05 (raw)'!AK14</f>
        <v>3.4163366896707772</v>
      </c>
      <c r="AB15" s="267">
        <f>'05 (raw)'!AL14</f>
        <v>1.9086949618064168</v>
      </c>
      <c r="AC15" s="274">
        <f>+'05 (raw)'!AM14/('05 (raw)'!D14/100000)</f>
        <v>6.5613439732087198</v>
      </c>
      <c r="AD15" s="265">
        <f>+'05 (raw)'!AN14/'05 (raw)'!E14</f>
        <v>0.31705695968828135</v>
      </c>
      <c r="AE15" s="275">
        <f>+'05 (raw)'!AO14</f>
        <v>0.56700354900596817</v>
      </c>
      <c r="AF15" s="276">
        <f>+'05 (raw)'!AP14</f>
        <v>4.7</v>
      </c>
      <c r="AG15" s="266">
        <f>+'05 (raw)'!AQ14</f>
        <v>75.400000000000006</v>
      </c>
      <c r="AH15" s="266">
        <f>+'05 (raw)'!AR14</f>
        <v>54.3</v>
      </c>
      <c r="AI15" s="266">
        <f>+'05 (raw)'!AS14</f>
        <v>1.0361494310744134E-2</v>
      </c>
      <c r="AJ15" s="266">
        <f>+'05 (raw)'!AT14</f>
        <v>500.5</v>
      </c>
      <c r="AK15" s="265">
        <f>+'05 (raw)'!AU14/'05 (raw)'!E14</f>
        <v>7.6649587317440274E-2</v>
      </c>
      <c r="AL15" s="278">
        <f>+'05 (raw)'!AV14</f>
        <v>23.15139203672566</v>
      </c>
      <c r="AM15" s="279">
        <f>+'05 (raw)'!AW14/'05 (raw)'!G14</f>
        <v>2.4461730006580286E-2</v>
      </c>
      <c r="AN15" s="273">
        <f>'05 (raw)'!AX14</f>
        <v>63.509261295669482</v>
      </c>
      <c r="AO15" s="279">
        <f>+'05 (raw)'!AY14</f>
        <v>3.2335370593172784E-2</v>
      </c>
      <c r="AP15" s="268">
        <f>+'05 (raw)'!AZ14</f>
        <v>75.400000000000006</v>
      </c>
      <c r="AQ15" s="268">
        <f>('05 (raw)'!H14*1000)/'05 (raw)'!D14</f>
        <v>64172.136459408575</v>
      </c>
      <c r="AR15" s="268">
        <f>'05 (raw)'!E14/'05 (raw)'!D14</f>
        <v>0.3731554421755317</v>
      </c>
      <c r="AS15" s="275">
        <f>+'05 (raw)'!BA14</f>
        <v>13.3</v>
      </c>
      <c r="AT15" s="268">
        <v>0</v>
      </c>
      <c r="AU15" s="275">
        <f>+'05 (raw)'!BC14</f>
        <v>50.4</v>
      </c>
      <c r="AV15" s="275">
        <f>+'05 (raw)'!BD14</f>
        <v>14.6</v>
      </c>
      <c r="AW15" s="268">
        <f>+'05 (raw)'!BE14</f>
        <v>20.67</v>
      </c>
      <c r="AX15" s="280">
        <f>'05 (raw)'!BG14</f>
        <v>5.2153872533204328</v>
      </c>
      <c r="AY15" s="280">
        <f>'10 (raw)'!BH14*10</f>
        <v>7.196666666666669</v>
      </c>
      <c r="AZ15" s="265">
        <f>+'05 (raw)'!BI14/'05 (raw)'!G14</f>
        <v>1.3993377782607437E-2</v>
      </c>
      <c r="BA15" s="268">
        <f>1/('05 (raw)'!BJ14/'05 (raw)'!G14)</f>
        <v>2.0024996510261284</v>
      </c>
      <c r="BB15" s="268">
        <f>+'05 (raw)'!BJ14/'05 (raw)'!E14</f>
        <v>97.277566887880965</v>
      </c>
      <c r="BC15" s="281">
        <f>+'05 (raw)'!BK14/'05 (raw)'!BF14</f>
        <v>5.5346332249807366</v>
      </c>
      <c r="BD15" s="265">
        <f>+'05 (raw)'!BL14/'05 (raw)'!BO14</f>
        <v>0.1304966620203947</v>
      </c>
      <c r="BE15" s="268">
        <f>+'05 (raw)'!BM14</f>
        <v>20.2</v>
      </c>
      <c r="BF15" s="265">
        <f>+'05 (raw)'!BN14/'05 (raw)'!BO14</f>
        <v>5.7422052674051795E-2</v>
      </c>
      <c r="BG15" s="279">
        <f>+'05 (raw)'!BP14/('05 (raw)'!G14/1000)</f>
        <v>9.7881491762260034E-2</v>
      </c>
      <c r="BH15" s="267">
        <f>+'05 (raw)'!BQ14</f>
        <v>9.0408444240477284</v>
      </c>
      <c r="BI15" s="267">
        <f>+'05 (raw)'!BR14</f>
        <v>5.162172887622722</v>
      </c>
      <c r="BJ15" s="267">
        <f>+'05 (raw)'!BS14</f>
        <v>0.24185900000000002</v>
      </c>
      <c r="BK15" s="264">
        <f>+'05 (raw)'!BT14/('05 (raw)'!E14/1000)</f>
        <v>27.42835640862431</v>
      </c>
      <c r="BL15" s="268">
        <f>+'05 (raw)'!BU14</f>
        <v>11</v>
      </c>
      <c r="BM15" s="281">
        <f>+'05 (raw)'!BV14/('05 (raw)'!D14/1000)</f>
        <v>8.4700389350151379</v>
      </c>
      <c r="BN15" s="264">
        <f>'05 (raw)'!BW14/('05 (raw)'!E14/1000)</f>
        <v>21.694407421604382</v>
      </c>
      <c r="BO15" s="264">
        <f>'05 (raw)'!BX14/('05 (raw)'!D14/10000)</f>
        <v>2.007250699018885</v>
      </c>
      <c r="BP15" s="264">
        <f>+'05 (raw)'!BY14/('05 (raw)'!D14/100000)</f>
        <v>5.5115289374953251</v>
      </c>
      <c r="BQ15" s="267">
        <f>+'05 (raw)'!BZ14/('05 (raw)'!G14/1000)</f>
        <v>3.3056462648781593</v>
      </c>
      <c r="BR15" s="267">
        <f>+'05 (raw)'!CA14</f>
        <v>8.1058954177373202E-2</v>
      </c>
      <c r="BS15" s="282">
        <f>+'05 (raw)'!CB14</f>
        <v>69.077232140000007</v>
      </c>
      <c r="BT15" s="283">
        <f>+'05 (raw)'!CC14</f>
        <v>0.43074999999999997</v>
      </c>
      <c r="BU15" s="283">
        <f>+'05 (raw)'!CD14</f>
        <v>0.75833333333333341</v>
      </c>
      <c r="BV15" s="284">
        <f>+'05 (raw)'!CE14</f>
        <v>2.2200000000000002</v>
      </c>
      <c r="BW15" s="284">
        <f>+'05 (raw)'!CF14</f>
        <v>76.19</v>
      </c>
      <c r="BX15" s="265">
        <f>+'05 (raw)'!CG14</f>
        <v>0.9381297446610406</v>
      </c>
      <c r="BY15" s="278">
        <f>+'05 (raw)'!CH14/('05 (raw)'!G14/1000)</f>
        <v>58.911193401315934</v>
      </c>
      <c r="BZ15" s="268">
        <f>+'05 (raw)'!CI14</f>
        <v>0.18095659357970251</v>
      </c>
      <c r="CA15" s="280">
        <f>+'05 (raw)'!CJ14</f>
        <v>0</v>
      </c>
      <c r="CB15" s="268">
        <f>+'05 (raw)'!CK14</f>
        <v>11.1</v>
      </c>
      <c r="CC15" s="265">
        <f>+'05 (raw)'!CL14/'05 (raw)'!E14</f>
        <v>0.22927355912772235</v>
      </c>
      <c r="CD15" s="265">
        <f>+'05 (raw)'!CM14</f>
        <v>2.5391527500911646E-4</v>
      </c>
      <c r="CE15" s="265">
        <f>+'05 (raw)'!CN14/'05 (raw)'!G14</f>
        <v>1.3966650758339881E-2</v>
      </c>
      <c r="CF15" s="265">
        <f>('05 (raw)'!CO14+'05 (raw)'!CP14)/'05 (raw)'!CX14</f>
        <v>0.1878372947274761</v>
      </c>
      <c r="CG15" s="268">
        <f>+'05 (raw)'!CQ14/('05 (raw)'!CX14/1000000)</f>
        <v>-2.0625798739655448</v>
      </c>
      <c r="CH15" s="281">
        <f>+'05 (raw)'!CR14/('05 (raw)'!D14/1000)</f>
        <v>0.25523628055781922</v>
      </c>
      <c r="CI15" s="273">
        <f>('05 (raw)'!CS14-'04 (raw)'!CS14)/'04 (raw)'!CS14</f>
        <v>-3.5878228627267021E-2</v>
      </c>
      <c r="CJ15" s="273">
        <f>('05 (raw)'!CT14-'04 (raw)'!CT14)/'04 (raw)'!CT14</f>
        <v>0.10935558971824599</v>
      </c>
      <c r="CK15" s="285">
        <f>+'05 (raw)'!CU14/('05 (raw)'!D14/1000000)</f>
        <v>1.312268794641744</v>
      </c>
      <c r="CL15" s="268">
        <f>+'05 (raw)'!CV14/('05 (raw)'!I14/1000)</f>
        <v>0.82505256500895441</v>
      </c>
      <c r="CM15" s="268">
        <f>+'05 (raw)'!CW14/('05 (raw)'!E14/10000)</f>
        <v>0.59783583427990672</v>
      </c>
    </row>
    <row r="16" spans="1:91">
      <c r="A16" s="263" t="s">
        <v>216</v>
      </c>
      <c r="B16" s="264">
        <f>'05 (raw)'!B15</f>
        <v>6907.7181027873621</v>
      </c>
      <c r="C16" s="265">
        <f>'05 (raw)'!C15</f>
        <v>0.15741907039467923</v>
      </c>
      <c r="D16" s="266">
        <f>+'05 (raw)'!J15/('05 (raw)'!D15/100000)</f>
        <v>1532.8487098239993</v>
      </c>
      <c r="E16" s="266">
        <f>+'05 (raw)'!K15</f>
        <v>41.44</v>
      </c>
      <c r="F16" s="267">
        <f>+'05 (raw)'!L15</f>
        <v>3.2850000000000001</v>
      </c>
      <c r="G16" s="267">
        <f>+'05 (raw)'!M15</f>
        <v>2.91</v>
      </c>
      <c r="H16" s="267">
        <f>+'05 (raw)'!N15</f>
        <v>3.335</v>
      </c>
      <c r="I16" s="267">
        <f>+'05 (raw)'!O15</f>
        <v>3.5049999999999999</v>
      </c>
      <c r="J16" s="267">
        <f>+'05 (raw)'!P15</f>
        <v>0.39733333333333337</v>
      </c>
      <c r="K16" s="268">
        <f>+'05 (raw)'!Q15/('05 (raw)'!E15)*100000</f>
        <v>12.774738416845695</v>
      </c>
      <c r="L16" s="268">
        <f>+'05 (raw)'!R15/('05 (raw)'!D15/100000)</f>
        <v>4.3719342064382802</v>
      </c>
      <c r="M16" s="265">
        <f>+'05 (raw)'!S15/'05 (raw)'!U15</f>
        <v>1.1002640439911823E-2</v>
      </c>
      <c r="N16" s="265">
        <f>+'05 (raw)'!T15</f>
        <v>0.20437977694497764</v>
      </c>
      <c r="O16" s="268">
        <f>'05 (raw)'!V15</f>
        <v>9</v>
      </c>
      <c r="P16" s="270">
        <f>+'05 (raw)'!X15/('05 (raw)'!F15/'05 (raw)'!W15)</f>
        <v>0</v>
      </c>
      <c r="Q16" s="268">
        <f>+'05 (raw)'!Y15/('05 (raw)'!I15/10000)</f>
        <v>0.39453124841972614</v>
      </c>
      <c r="R16" s="271">
        <f>+'05 (raw)'!Z15</f>
        <v>4968.8460739028824</v>
      </c>
      <c r="S16" s="271">
        <f>+'05 (raw)'!AA15</f>
        <v>1.4990440026325893</v>
      </c>
      <c r="T16" s="271">
        <f>+'05 (raw)'!AB15</f>
        <v>3398</v>
      </c>
      <c r="U16" s="271">
        <f>+'05 (raw)'!AD15</f>
        <v>1</v>
      </c>
      <c r="V16" s="271">
        <f>'05 (raw)'!AE15</f>
        <v>1</v>
      </c>
      <c r="W16" s="272">
        <f>+'05 (raw)'!AF15/'05 (raw)'!AC15</f>
        <v>0.67361111111111116</v>
      </c>
      <c r="X16" s="267">
        <f>+'05 (raw)'!AG15</f>
        <v>85.440673522357031</v>
      </c>
      <c r="Y16" s="267">
        <f>+'05 (raw)'!AH15</f>
        <v>19.034199999999998</v>
      </c>
      <c r="Z16" s="265">
        <f>+'05 (raw)'!AI15</f>
        <v>0.23436910980666703</v>
      </c>
      <c r="AA16" s="273">
        <f>'05 (raw)'!AJ15/'05 (raw)'!AK15</f>
        <v>2.8498624979975435</v>
      </c>
      <c r="AB16" s="267">
        <f>'05 (raw)'!AL15</f>
        <v>1.2791955641060155</v>
      </c>
      <c r="AC16" s="274">
        <f>+'05 (raw)'!AM15/('05 (raw)'!D15/100000)</f>
        <v>11.476327291900486</v>
      </c>
      <c r="AD16" s="265">
        <f>+'05 (raw)'!AN15/'05 (raw)'!E15</f>
        <v>0.36178439720630062</v>
      </c>
      <c r="AE16" s="275">
        <f>+'05 (raw)'!AO15</f>
        <v>0.55242018950193972</v>
      </c>
      <c r="AF16" s="276">
        <f>+'05 (raw)'!AP15</f>
        <v>10.199999999999999</v>
      </c>
      <c r="AG16" s="266">
        <f>+'05 (raw)'!AQ15</f>
        <v>74.8</v>
      </c>
      <c r="AH16" s="266">
        <f>+'05 (raw)'!AR15</f>
        <v>53.7</v>
      </c>
      <c r="AI16" s="266">
        <f>+'05 (raw)'!AS15</f>
        <v>1.4147618568120027E-2</v>
      </c>
      <c r="AJ16" s="266">
        <f>+'05 (raw)'!AT15</f>
        <v>507.89</v>
      </c>
      <c r="AK16" s="265">
        <f>+'05 (raw)'!AU15/'05 (raw)'!E15</f>
        <v>0.55218453462986961</v>
      </c>
      <c r="AL16" s="278">
        <f>+'05 (raw)'!AV15</f>
        <v>2.72727080646332</v>
      </c>
      <c r="AM16" s="279">
        <f>+'05 (raw)'!AW15/'05 (raw)'!G15</f>
        <v>5.5800537160863939E-3</v>
      </c>
      <c r="AN16" s="273">
        <f>'05 (raw)'!AX15</f>
        <v>64.734112023484073</v>
      </c>
      <c r="AO16" s="279">
        <f>+'05 (raw)'!AY15</f>
        <v>2.5649809369833781E-2</v>
      </c>
      <c r="AP16" s="268">
        <f>+'05 (raw)'!AZ15</f>
        <v>18.3</v>
      </c>
      <c r="AQ16" s="268">
        <f>('05 (raw)'!H15*1000)/'05 (raw)'!D15</f>
        <v>61588.952061459488</v>
      </c>
      <c r="AR16" s="268">
        <f>'05 (raw)'!E15/'05 (raw)'!D15</f>
        <v>0.37233658630876176</v>
      </c>
      <c r="AS16" s="275">
        <f>+'05 (raw)'!BA15</f>
        <v>11</v>
      </c>
      <c r="AT16" s="268">
        <v>0</v>
      </c>
      <c r="AU16" s="275">
        <f>+'05 (raw)'!BC15</f>
        <v>63.9</v>
      </c>
      <c r="AV16" s="275">
        <f>+'05 (raw)'!BD15</f>
        <v>12</v>
      </c>
      <c r="AW16" s="268">
        <f>+'05 (raw)'!BE15</f>
        <v>22.05</v>
      </c>
      <c r="AX16" s="280">
        <f>'05 (raw)'!BG15</f>
        <v>10.082532017311031</v>
      </c>
      <c r="AY16" s="280">
        <f>'10 (raw)'!BH15*10</f>
        <v>6.3033333333333319</v>
      </c>
      <c r="AZ16" s="265">
        <f>+'05 (raw)'!BI15/'05 (raw)'!G15</f>
        <v>1.6604110060816461E-2</v>
      </c>
      <c r="BA16" s="268">
        <f>1/('05 (raw)'!BJ15/'05 (raw)'!G15)</f>
        <v>1.8591169417509614</v>
      </c>
      <c r="BB16" s="268">
        <f>+'05 (raw)'!BJ15/'05 (raw)'!E15</f>
        <v>99.027293645415355</v>
      </c>
      <c r="BC16" s="281">
        <f>+'05 (raw)'!BK15/'05 (raw)'!BF15</f>
        <v>4.1290037706880289</v>
      </c>
      <c r="BD16" s="265">
        <f>+'05 (raw)'!BL15/'05 (raw)'!BO15</f>
        <v>0.11698787242868647</v>
      </c>
      <c r="BE16" s="268">
        <f>+'05 (raw)'!BM15</f>
        <v>36.200000000000003</v>
      </c>
      <c r="BF16" s="265">
        <f>+'05 (raw)'!BN15/'05 (raw)'!BO15</f>
        <v>3.4002098533466731E-2</v>
      </c>
      <c r="BG16" s="279">
        <f>+'05 (raw)'!BP15/('05 (raw)'!G15/1000)</f>
        <v>0.17378909249607694</v>
      </c>
      <c r="BH16" s="267">
        <f>+'05 (raw)'!BQ15</f>
        <v>9.94934143870314</v>
      </c>
      <c r="BI16" s="267">
        <f>+'05 (raw)'!BR15</f>
        <v>3.279996938669524</v>
      </c>
      <c r="BJ16" s="267">
        <f>+'05 (raw)'!BS15</f>
        <v>1.5680079999999998</v>
      </c>
      <c r="BK16" s="264">
        <f>+'05 (raw)'!BT15/('05 (raw)'!E15/1000)</f>
        <v>15.816756977725206</v>
      </c>
      <c r="BL16" s="268">
        <f>+'05 (raw)'!BU15</f>
        <v>20</v>
      </c>
      <c r="BM16" s="281">
        <f>+'05 (raw)'!BV15/('05 (raw)'!D15/1000)</f>
        <v>3.3953331626389889</v>
      </c>
      <c r="BN16" s="264">
        <f>'05 (raw)'!BW15/('05 (raw)'!E15/1000)</f>
        <v>18.712001948283511</v>
      </c>
      <c r="BO16" s="264">
        <f>'05 (raw)'!BX15/('05 (raw)'!D15/10000)</f>
        <v>0.77138202884826013</v>
      </c>
      <c r="BP16" s="264">
        <f>+'05 (raw)'!BY15/('05 (raw)'!D15/100000)</f>
        <v>7.0031909047576155</v>
      </c>
      <c r="BQ16" s="267">
        <f>+'05 (raw)'!BZ15/('05 (raw)'!G15/1000)</f>
        <v>3.7838923572805063</v>
      </c>
      <c r="BR16" s="267">
        <f>+'05 (raw)'!CA15</f>
        <v>0.32657326671238696</v>
      </c>
      <c r="BS16" s="282">
        <f>+'05 (raw)'!CB15</f>
        <v>79.663853570000001</v>
      </c>
      <c r="BT16" s="283">
        <f>+'05 (raw)'!CC15</f>
        <v>2.5749999999999999E-2</v>
      </c>
      <c r="BU16" s="283">
        <f>+'05 (raw)'!CD15</f>
        <v>0.20633333333333334</v>
      </c>
      <c r="BV16" s="284">
        <f>+'05 (raw)'!CE15</f>
        <v>33.590000000000003</v>
      </c>
      <c r="BW16" s="284">
        <f>+'05 (raw)'!CF15</f>
        <v>40.479999999999997</v>
      </c>
      <c r="BX16" s="265">
        <f>+'05 (raw)'!CG15</f>
        <v>0.88841251729450077</v>
      </c>
      <c r="BY16" s="278">
        <f>BY11</f>
        <v>39.331687602653943</v>
      </c>
      <c r="BZ16" s="268">
        <f>+'05 (raw)'!CI15</f>
        <v>9.7877937493806424E-2</v>
      </c>
      <c r="CA16" s="280">
        <f>+'05 (raw)'!CJ15</f>
        <v>0</v>
      </c>
      <c r="CB16" s="268">
        <f>+'05 (raw)'!CK15</f>
        <v>5.2</v>
      </c>
      <c r="CC16" s="265">
        <f>+'05 (raw)'!CL15/'05 (raw)'!E15</f>
        <v>0.27855453019404558</v>
      </c>
      <c r="CD16" s="265">
        <f>+'05 (raw)'!CM15</f>
        <v>4.9654337073198329E-3</v>
      </c>
      <c r="CE16" s="265">
        <f>+'05 (raw)'!CN15/'05 (raw)'!G15</f>
        <v>2.1507779482842968E-2</v>
      </c>
      <c r="CF16" s="265">
        <f>('05 (raw)'!CO15+'05 (raw)'!CP15)/'05 (raw)'!CX15</f>
        <v>0.20735494480521321</v>
      </c>
      <c r="CG16" s="268">
        <f>+'05 (raw)'!CQ15/('05 (raw)'!CX15/1000000)</f>
        <v>10.227176353796779</v>
      </c>
      <c r="CH16" s="281">
        <f>+'05 (raw)'!CR15/('05 (raw)'!D15/1000)</f>
        <v>0.22972895019941891</v>
      </c>
      <c r="CI16" s="273">
        <f>('05 (raw)'!CS15-'04 (raw)'!CS15)/'04 (raw)'!CS15</f>
        <v>2.6522385556120052E-2</v>
      </c>
      <c r="CJ16" s="273">
        <f>('05 (raw)'!CT15-'04 (raw)'!CT15)/'04 (raw)'!CT15</f>
        <v>9.4442543390109712E-2</v>
      </c>
      <c r="CK16" s="285">
        <f>+'05 (raw)'!CU15/('05 (raw)'!D15/1000000)</f>
        <v>1.8216392526826168</v>
      </c>
      <c r="CL16" s="268">
        <f>+'05 (raw)'!CV15/('05 (raw)'!I15/1000)</f>
        <v>0.75305285401542876</v>
      </c>
      <c r="CM16" s="268">
        <f>+'05 (raw)'!CW15/('05 (raw)'!E15/10000)</f>
        <v>1.8047715550607535</v>
      </c>
    </row>
    <row r="17" spans="1:91">
      <c r="A17" s="263" t="s">
        <v>217</v>
      </c>
      <c r="B17" s="264">
        <f>'05 (raw)'!B16</f>
        <v>2415.1231723694727</v>
      </c>
      <c r="C17" s="265">
        <f>'05 (raw)'!C16</f>
        <v>0.18914512561870012</v>
      </c>
      <c r="D17" s="266">
        <f>+'05 (raw)'!J16/('05 (raw)'!D16/100000)</f>
        <v>572.14163730575206</v>
      </c>
      <c r="E17" s="266">
        <f>+'05 (raw)'!K16</f>
        <v>44.29</v>
      </c>
      <c r="F17" s="267">
        <f>+'05 (raw)'!L16</f>
        <v>2.9350000000000001</v>
      </c>
      <c r="G17" s="267">
        <f>+'05 (raw)'!M16</f>
        <v>2.5949999999999998</v>
      </c>
      <c r="H17" s="267">
        <f>+'05 (raw)'!N16</f>
        <v>3.45</v>
      </c>
      <c r="I17" s="267">
        <f>+'05 (raw)'!O16</f>
        <v>2.9950000000000001</v>
      </c>
      <c r="J17" s="267">
        <f>+'05 (raw)'!P16</f>
        <v>0.40799999999999997</v>
      </c>
      <c r="K17" s="268">
        <f>+'05 (raw)'!Q16/('05 (raw)'!E16)*100000</f>
        <v>3.295390572436804</v>
      </c>
      <c r="L17" s="268">
        <f>+'05 (raw)'!R16/('05 (raw)'!D16/100000)</f>
        <v>18.668850721460746</v>
      </c>
      <c r="M17" s="265">
        <f>+'05 (raw)'!S16/'05 (raw)'!U16</f>
        <v>1.4750877971468498E-3</v>
      </c>
      <c r="N17" s="265">
        <f>+'05 (raw)'!T16</f>
        <v>0.3279523315260533</v>
      </c>
      <c r="O17" s="268">
        <f>'05 (raw)'!V16</f>
        <v>2</v>
      </c>
      <c r="P17" s="270">
        <f>+'05 (raw)'!X16/('05 (raw)'!F16/'05 (raw)'!W16)</f>
        <v>1.635225879468075</v>
      </c>
      <c r="Q17" s="268">
        <f>+'05 (raw)'!Y16/('05 (raw)'!I16/10000)</f>
        <v>0.8906013245661234</v>
      </c>
      <c r="R17" s="271">
        <f>+'05 (raw)'!Z16</f>
        <v>115096.61933932925</v>
      </c>
      <c r="S17" s="271">
        <f>+'05 (raw)'!AA16</f>
        <v>0.26257337236001838</v>
      </c>
      <c r="T17" s="271">
        <f>+'05 (raw)'!AB16</f>
        <v>1800.7</v>
      </c>
      <c r="U17" s="271">
        <f>+'05 (raw)'!AD16</f>
        <v>0</v>
      </c>
      <c r="V17" s="271">
        <f>'05 (raw)'!AE16</f>
        <v>7</v>
      </c>
      <c r="W17" s="272">
        <f>+'05 (raw)'!AF16/'05 (raw)'!AC16</f>
        <v>0.42307692307692307</v>
      </c>
      <c r="X17" s="267">
        <f>+'05 (raw)'!AG16</f>
        <v>62.498094272456107</v>
      </c>
      <c r="Y17" s="267">
        <f>+'05 (raw)'!AH16</f>
        <v>25.6691</v>
      </c>
      <c r="Z17" s="265">
        <f>+'05 (raw)'!AI16</f>
        <v>0.27774177288111185</v>
      </c>
      <c r="AA17" s="273">
        <f>'05 (raw)'!AJ16/'05 (raw)'!AK16</f>
        <v>3.7662009075772911</v>
      </c>
      <c r="AB17" s="267">
        <f>'05 (raw)'!AL16</f>
        <v>1.3898626555790388</v>
      </c>
      <c r="AC17" s="274">
        <f>+'05 (raw)'!AM16/('05 (raw)'!D16/100000)</f>
        <v>8.4944855574728013</v>
      </c>
      <c r="AD17" s="265">
        <f>+'05 (raw)'!AN16/'05 (raw)'!E16</f>
        <v>0.36208378530530422</v>
      </c>
      <c r="AE17" s="275">
        <f>+'05 (raw)'!AO16</f>
        <v>0.57473067670745737</v>
      </c>
      <c r="AF17" s="276">
        <f>+'05 (raw)'!AP16</f>
        <v>18.8</v>
      </c>
      <c r="AG17" s="266">
        <f>+'05 (raw)'!AQ16</f>
        <v>68.7</v>
      </c>
      <c r="AH17" s="266">
        <f>+'05 (raw)'!AR16</f>
        <v>64.8</v>
      </c>
      <c r="AI17" s="266">
        <f>+'05 (raw)'!AS16</f>
        <v>6.8573154767898499E-3</v>
      </c>
      <c r="AJ17" s="266">
        <f>+'05 (raw)'!AT16</f>
        <v>467.73</v>
      </c>
      <c r="AK17" s="265">
        <f>+'05 (raw)'!AU16/'05 (raw)'!E16</f>
        <v>2.1876816469629773E-2</v>
      </c>
      <c r="AL17" s="278">
        <f>+'05 (raw)'!AV16</f>
        <v>2.1328302655776366</v>
      </c>
      <c r="AM17" s="279">
        <f>+'05 (raw)'!AW16/'05 (raw)'!G16</f>
        <v>1.4431193646316197E-2</v>
      </c>
      <c r="AN17" s="273">
        <f>'05 (raw)'!AX16</f>
        <v>72.319721753112688</v>
      </c>
      <c r="AO17" s="279">
        <f>+'05 (raw)'!AY16</f>
        <v>2.6024366716569752E-2</v>
      </c>
      <c r="AP17" s="268">
        <f>+'05 (raw)'!AZ16</f>
        <v>33.6</v>
      </c>
      <c r="AQ17" s="268">
        <f>('05 (raw)'!H16*1000)/'05 (raw)'!D16</f>
        <v>39465.242026146851</v>
      </c>
      <c r="AR17" s="268">
        <f>'05 (raw)'!E16/'05 (raw)'!D16</f>
        <v>0.34625646753648509</v>
      </c>
      <c r="AS17" s="275">
        <f>+'05 (raw)'!BA16</f>
        <v>8.6999999999999993</v>
      </c>
      <c r="AT17" s="268">
        <v>0</v>
      </c>
      <c r="AU17" s="275">
        <f>AVERAGE(AU6:AU16,AU18:AU37)</f>
        <v>54.62903225806452</v>
      </c>
      <c r="AV17" s="275">
        <f>+'05 (raw)'!BD16</f>
        <v>25</v>
      </c>
      <c r="AW17" s="268">
        <f>+'05 (raw)'!BE16</f>
        <v>21.01</v>
      </c>
      <c r="AX17" s="280">
        <f>'05 (raw)'!BG16</f>
        <v>8.547069339431717</v>
      </c>
      <c r="AY17" s="280">
        <f>'10 (raw)'!BH16*10</f>
        <v>5.7866666666666671</v>
      </c>
      <c r="AZ17" s="265">
        <f>+'05 (raw)'!BI16/'05 (raw)'!G16</f>
        <v>9.7739773679902386E-3</v>
      </c>
      <c r="BA17" s="268">
        <f>1/('05 (raw)'!BJ16/'05 (raw)'!G16)</f>
        <v>1.0626148459748377</v>
      </c>
      <c r="BB17" s="268">
        <f>+'05 (raw)'!BJ16/'05 (raw)'!E16</f>
        <v>119.35096872690315</v>
      </c>
      <c r="BC17" s="281">
        <f>+'05 (raw)'!BK16/'05 (raw)'!BF16</f>
        <v>2.8591658323256612</v>
      </c>
      <c r="BD17" s="265">
        <f>+'05 (raw)'!BL16/'05 (raw)'!BO16</f>
        <v>6.7398655066296873E-2</v>
      </c>
      <c r="BE17" s="268">
        <f>+'05 (raw)'!BM16</f>
        <v>27.6</v>
      </c>
      <c r="BF17" s="265">
        <f>+'05 (raw)'!BN16/'05 (raw)'!BO16</f>
        <v>2.0297481098742447E-2</v>
      </c>
      <c r="BG17" s="279">
        <f>+'05 (raw)'!BP16/('05 (raw)'!G16/1000)</f>
        <v>0.12034227752003648</v>
      </c>
      <c r="BH17" s="267">
        <f>+'05 (raw)'!BQ16</f>
        <v>6.6633013629480056</v>
      </c>
      <c r="BI17" s="267">
        <f>+'05 (raw)'!BR16</f>
        <v>0.69679030513841034</v>
      </c>
      <c r="BJ17" s="267">
        <f>+'05 (raw)'!BS16</f>
        <v>493.74055648000001</v>
      </c>
      <c r="BK17" s="264">
        <f>+'05 (raw)'!BT16/('05 (raw)'!E16/1000)</f>
        <v>36.83056657833189</v>
      </c>
      <c r="BL17" s="268">
        <f>+'05 (raw)'!BU16</f>
        <v>37</v>
      </c>
      <c r="BM17" s="281">
        <f>+'05 (raw)'!BV16/('05 (raw)'!D16/1000)</f>
        <v>19.092624124085418</v>
      </c>
      <c r="BN17" s="264">
        <f>'05 (raw)'!BW16/('05 (raw)'!E16/1000)</f>
        <v>11.153066315158339</v>
      </c>
      <c r="BO17" s="264">
        <f>'05 (raw)'!BX16/('05 (raw)'!D16/10000)</f>
        <v>1.346303550589556</v>
      </c>
      <c r="BP17" s="264">
        <f>+'05 (raw)'!BY16/('05 (raw)'!D16/100000)</f>
        <v>5.0079429779130695</v>
      </c>
      <c r="BQ17" s="267">
        <f>+'05 (raw)'!BZ16/('05 (raw)'!G16/1000)</f>
        <v>2.8792591532624452</v>
      </c>
      <c r="BR17" s="267">
        <f>+'05 (raw)'!CA16</f>
        <v>0.31437643434248169</v>
      </c>
      <c r="BS17" s="282">
        <f>+'05 (raw)'!CB16</f>
        <v>66.490773809999993</v>
      </c>
      <c r="BT17" s="283">
        <f>+'05 (raw)'!CC16</f>
        <v>0.47400000000000003</v>
      </c>
      <c r="BU17" s="283">
        <f>+'05 (raw)'!CD16</f>
        <v>0.59733333333333327</v>
      </c>
      <c r="BV17" s="284">
        <f>+'05 (raw)'!CE16</f>
        <v>2.2200000000000002</v>
      </c>
      <c r="BW17" s="284">
        <f>+'05 (raw)'!CF16</f>
        <v>71.430000000000007</v>
      </c>
      <c r="BX17" s="265">
        <f>+'05 (raw)'!CG16</f>
        <v>0.93870880279414992</v>
      </c>
      <c r="BY17" s="278">
        <f>+'05 (raw)'!CH16/('05 (raw)'!G16/1000)</f>
        <v>13.998127917207979</v>
      </c>
      <c r="BZ17" s="268">
        <f>+'05 (raw)'!CI16</f>
        <v>0.12572203431765339</v>
      </c>
      <c r="CA17" s="280">
        <f>+'05 (raw)'!CJ16</f>
        <v>10.537592572161463</v>
      </c>
      <c r="CB17" s="268">
        <f>+'05 (raw)'!CK16</f>
        <v>11.1</v>
      </c>
      <c r="CC17" s="265">
        <f>+'05 (raw)'!CL16/'05 (raw)'!E16</f>
        <v>0.35918750314664033</v>
      </c>
      <c r="CD17" s="265">
        <f>+'05 (raw)'!CM16</f>
        <v>0</v>
      </c>
      <c r="CE17" s="265">
        <f>+'05 (raw)'!CN16/'05 (raw)'!G16</f>
        <v>7.4232099270547108E-2</v>
      </c>
      <c r="CF17" s="265">
        <f>('05 (raw)'!CO16+'05 (raw)'!CP16)/'05 (raw)'!CX16</f>
        <v>5.199954279597554E-3</v>
      </c>
      <c r="CG17" s="268">
        <f>+'05 (raw)'!CQ16/('05 (raw)'!CX16/1000000)</f>
        <v>2.1991810032489041</v>
      </c>
      <c r="CH17" s="281">
        <f>+'05 (raw)'!CR16/('05 (raw)'!D16/1000)</f>
        <v>0.25546848355683127</v>
      </c>
      <c r="CI17" s="273">
        <f>('05 (raw)'!CS16-'04 (raw)'!CS16)/'04 (raw)'!CS16</f>
        <v>8.1282247791534465E-2</v>
      </c>
      <c r="CJ17" s="273">
        <f>('05 (raw)'!CT16-'04 (raw)'!CT16)/'04 (raw)'!CT16</f>
        <v>7.8768016051888504E-2</v>
      </c>
      <c r="CK17" s="285">
        <f>+'05 (raw)'!CU16/('05 (raw)'!D16/1000000)</f>
        <v>0.63391683264722398</v>
      </c>
      <c r="CL17" s="268">
        <f>+'05 (raw)'!CV16/('05 (raw)'!I16/1000)</f>
        <v>0.32914488512176587</v>
      </c>
      <c r="CM17" s="268">
        <f>+'05 (raw)'!CW16/('05 (raw)'!E16/10000)</f>
        <v>0.21969270482912026</v>
      </c>
    </row>
    <row r="18" spans="1:91">
      <c r="A18" s="263" t="s">
        <v>148</v>
      </c>
      <c r="B18" s="264">
        <f>'05 (raw)'!B17</f>
        <v>2418.3358973332774</v>
      </c>
      <c r="C18" s="265">
        <f>'05 (raw)'!C17</f>
        <v>0.19374692599527812</v>
      </c>
      <c r="D18" s="266">
        <f>+'05 (raw)'!J17/('05 (raw)'!D17/100000)</f>
        <v>1296.7082779901466</v>
      </c>
      <c r="E18" s="266">
        <f>+'05 (raw)'!K17</f>
        <v>43.52</v>
      </c>
      <c r="F18" s="267">
        <f>+'05 (raw)'!L17</f>
        <v>2.95</v>
      </c>
      <c r="G18" s="267">
        <f>+'05 (raw)'!M17</f>
        <v>2.63</v>
      </c>
      <c r="H18" s="267">
        <f>+'05 (raw)'!N17</f>
        <v>2.81</v>
      </c>
      <c r="I18" s="267">
        <f>+'05 (raw)'!O17</f>
        <v>3.01</v>
      </c>
      <c r="J18" s="267">
        <f>+'05 (raw)'!P17</f>
        <v>0.27933333333333338</v>
      </c>
      <c r="K18" s="268">
        <f>+'05 (raw)'!Q17/('05 (raw)'!E17)*100000</f>
        <v>10.915282851362955</v>
      </c>
      <c r="L18" s="268">
        <f>+'05 (raw)'!R17/('05 (raw)'!D17/100000)</f>
        <v>3.081069696750991</v>
      </c>
      <c r="M18" s="265">
        <f>+'05 (raw)'!S17/'05 (raw)'!U17</f>
        <v>9.4132801565577125E-3</v>
      </c>
      <c r="N18" s="265">
        <f>+'05 (raw)'!T17</f>
        <v>0.15673706602681595</v>
      </c>
      <c r="O18" s="268">
        <f>'05 (raw)'!V17</f>
        <v>11</v>
      </c>
      <c r="P18" s="270">
        <f>+'05 (raw)'!X17/('05 (raw)'!F17/'05 (raw)'!W17)</f>
        <v>72.905577291906397</v>
      </c>
      <c r="Q18" s="268">
        <f>+'05 (raw)'!Y17/('05 (raw)'!I17/10000)</f>
        <v>0.90996444880103644</v>
      </c>
      <c r="R18" s="271">
        <f>+'05 (raw)'!Z17</f>
        <v>24089.003461627613</v>
      </c>
      <c r="S18" s="271">
        <f>+'05 (raw)'!AA17</f>
        <v>0.5261389109525757</v>
      </c>
      <c r="T18" s="271">
        <f>+'05 (raw)'!AB17</f>
        <v>49.7</v>
      </c>
      <c r="U18" s="271">
        <f>+'05 (raw)'!AD17</f>
        <v>0.2</v>
      </c>
      <c r="V18" s="271">
        <f>'05 (raw)'!AE17</f>
        <v>23</v>
      </c>
      <c r="W18" s="272">
        <f>+'05 (raw)'!AF17/'05 (raw)'!AC17</f>
        <v>0.22525597269624573</v>
      </c>
      <c r="X18" s="267">
        <f>+'05 (raw)'!AG17</f>
        <v>78.741574853583828</v>
      </c>
      <c r="Y18" s="267">
        <f>+'05 (raw)'!AH17</f>
        <v>19.666699999999999</v>
      </c>
      <c r="Z18" s="265">
        <f>+'05 (raw)'!AI17</f>
        <v>0.27664711969644706</v>
      </c>
      <c r="AA18" s="273">
        <f>'05 (raw)'!AJ17/'05 (raw)'!AK17</f>
        <v>3.2693169821689394</v>
      </c>
      <c r="AB18" s="267">
        <f>'05 (raw)'!AL17</f>
        <v>1.4552778512873175</v>
      </c>
      <c r="AC18" s="274">
        <f>+'05 (raw)'!AM17/('05 (raw)'!D17/100000)</f>
        <v>9.4542412612633147</v>
      </c>
      <c r="AD18" s="265">
        <f>+'05 (raw)'!AN17/'05 (raw)'!E17</f>
        <v>0.34970695064420959</v>
      </c>
      <c r="AE18" s="275">
        <f>+'05 (raw)'!AO17</f>
        <v>0.57881057990372742</v>
      </c>
      <c r="AF18" s="276">
        <f>+'05 (raw)'!AP17</f>
        <v>12.9</v>
      </c>
      <c r="AG18" s="266">
        <f>+'05 (raw)'!AQ17</f>
        <v>85.3</v>
      </c>
      <c r="AH18" s="266">
        <f>+'05 (raw)'!AR17</f>
        <v>54.4</v>
      </c>
      <c r="AI18" s="266">
        <f>+'05 (raw)'!AS17</f>
        <v>1.2999697915617765E-2</v>
      </c>
      <c r="AJ18" s="266">
        <f>+'05 (raw)'!AT17</f>
        <v>485.47</v>
      </c>
      <c r="AK18" s="265">
        <f>+'05 (raw)'!AU17/'05 (raw)'!E17</f>
        <v>1.8195256737848171E-2</v>
      </c>
      <c r="AL18" s="278">
        <f>+'05 (raw)'!AV17</f>
        <v>5.3748939296101854</v>
      </c>
      <c r="AM18" s="279">
        <f>+'05 (raw)'!AW17/'05 (raw)'!G17</f>
        <v>1.8982866345633717E-2</v>
      </c>
      <c r="AN18" s="273">
        <f>'05 (raw)'!AX17</f>
        <v>60.90064161768062</v>
      </c>
      <c r="AO18" s="279">
        <f>+'05 (raw)'!AY17</f>
        <v>3.3963166469537821E-2</v>
      </c>
      <c r="AP18" s="268">
        <f>+'05 (raw)'!AZ17</f>
        <v>47.7</v>
      </c>
      <c r="AQ18" s="268">
        <f>('05 (raw)'!H17*1000)/'05 (raw)'!D17</f>
        <v>47277.380569347071</v>
      </c>
      <c r="AR18" s="268">
        <f>'05 (raw)'!E17/'05 (raw)'!D17</f>
        <v>0.40600648206416473</v>
      </c>
      <c r="AS18" s="275">
        <f>+'05 (raw)'!BA17</f>
        <v>7.2</v>
      </c>
      <c r="AT18" s="268">
        <v>0</v>
      </c>
      <c r="AU18" s="275">
        <f>+'05 (raw)'!BC17</f>
        <v>45.6</v>
      </c>
      <c r="AV18" s="275">
        <f>+'05 (raw)'!BD17</f>
        <v>0.8</v>
      </c>
      <c r="AW18" s="268">
        <f>+'05 (raw)'!BE17</f>
        <v>21.15</v>
      </c>
      <c r="AX18" s="280">
        <f>'05 (raw)'!BG17</f>
        <v>6.6553812739760687</v>
      </c>
      <c r="AY18" s="280">
        <f>'10 (raw)'!BH17*10</f>
        <v>6.4550000000000001</v>
      </c>
      <c r="AZ18" s="265">
        <f>+'05 (raw)'!BI17/'05 (raw)'!G17</f>
        <v>1.6833757273629946E-2</v>
      </c>
      <c r="BA18" s="268">
        <f>1/('05 (raw)'!BJ17/'05 (raw)'!G17)</f>
        <v>1.2218276998146469</v>
      </c>
      <c r="BB18" s="268">
        <f>+'05 (raw)'!BJ17/'05 (raw)'!E17</f>
        <v>110.33840604015916</v>
      </c>
      <c r="BC18" s="281">
        <f>+'05 (raw)'!BK17/'05 (raw)'!BF17</f>
        <v>2.1904682888011013</v>
      </c>
      <c r="BD18" s="265">
        <f>+'05 (raw)'!BL17/'05 (raw)'!BO17</f>
        <v>0.12924858719809479</v>
      </c>
      <c r="BE18" s="268">
        <f>+'05 (raw)'!BM17</f>
        <v>51.5</v>
      </c>
      <c r="BF18" s="265">
        <f>+'05 (raw)'!BN17/'05 (raw)'!BO17</f>
        <v>2.9729928904162189E-2</v>
      </c>
      <c r="BG18" s="279">
        <f>+'05 (raw)'!BP17/('05 (raw)'!G17/1000)</f>
        <v>0.11944988500653796</v>
      </c>
      <c r="BH18" s="267">
        <f>+'05 (raw)'!BQ17</f>
        <v>8.8882773802971933</v>
      </c>
      <c r="BI18" s="267">
        <f>+'05 (raw)'!BR17</f>
        <v>1.9574483355979924</v>
      </c>
      <c r="BJ18" s="267">
        <f>+'05 (raw)'!BS17</f>
        <v>0</v>
      </c>
      <c r="BK18" s="264">
        <f>+'05 (raw)'!BT17/('05 (raw)'!E17/1000)</f>
        <v>0</v>
      </c>
      <c r="BL18" s="268">
        <f>+'05 (raw)'!BU17</f>
        <v>0</v>
      </c>
      <c r="BM18" s="281">
        <f>+'05 (raw)'!BV17/('05 (raw)'!D17/1000)</f>
        <v>5.8320850780418079</v>
      </c>
      <c r="BN18" s="264">
        <f>'05 (raw)'!BW17/('05 (raw)'!E17/1000)</f>
        <v>16.58395307883745</v>
      </c>
      <c r="BO18" s="264">
        <f>'05 (raw)'!BX17/('05 (raw)'!D17/10000)</f>
        <v>0.98474920856615267</v>
      </c>
      <c r="BP18" s="264">
        <f>+'05 (raw)'!BY17/('05 (raw)'!D17/100000)</f>
        <v>4.5582948938233843</v>
      </c>
      <c r="BQ18" s="267">
        <f>+'05 (raw)'!BZ17/('05 (raw)'!G17/1000)</f>
        <v>2.8355936126458747</v>
      </c>
      <c r="BR18" s="267">
        <f>+'05 (raw)'!CA17</f>
        <v>0.47947832757959336</v>
      </c>
      <c r="BS18" s="282">
        <f>+'05 (raw)'!CB17</f>
        <v>65.840773810000002</v>
      </c>
      <c r="BT18" s="283">
        <f>+'05 (raw)'!CC17</f>
        <v>0.43074999999999997</v>
      </c>
      <c r="BU18" s="283">
        <f>+'05 (raw)'!CD17</f>
        <v>0.3213333333333333</v>
      </c>
      <c r="BV18" s="284">
        <f>+'05 (raw)'!CE17</f>
        <v>43.75</v>
      </c>
      <c r="BW18" s="284">
        <f>+'05 (raw)'!CF17</f>
        <v>50</v>
      </c>
      <c r="BX18" s="265">
        <f>+'05 (raw)'!CG17</f>
        <v>0.86723522857877511</v>
      </c>
      <c r="BY18" s="278">
        <f>+'05 (raw)'!CH17/('05 (raw)'!G17/1000)</f>
        <v>2.4832176981675378</v>
      </c>
      <c r="BZ18" s="268">
        <f>+'05 (raw)'!CI17</f>
        <v>0.13645706637945609</v>
      </c>
      <c r="CA18" s="280">
        <f>+'05 (raw)'!CJ17</f>
        <v>11.848153636310681</v>
      </c>
      <c r="CB18" s="268">
        <f>+'05 (raw)'!CK17</f>
        <v>11.4</v>
      </c>
      <c r="CC18" s="265">
        <f>+'05 (raw)'!CL17/'05 (raw)'!E17</f>
        <v>0.31225713495655716</v>
      </c>
      <c r="CD18" s="265">
        <f>+'05 (raw)'!CM17</f>
        <v>3.8219545536528898E-2</v>
      </c>
      <c r="CE18" s="265">
        <f>+'05 (raw)'!CN17/'05 (raw)'!G17</f>
        <v>1.3187647093361666E-2</v>
      </c>
      <c r="CF18" s="265">
        <f>('05 (raw)'!CO17+'05 (raw)'!CP17)/'05 (raw)'!CX17</f>
        <v>0.12907099620116599</v>
      </c>
      <c r="CG18" s="268">
        <f>+'05 (raw)'!CQ17/('05 (raw)'!CX17/1000000)</f>
        <v>-0.30625210860088448</v>
      </c>
      <c r="CH18" s="281">
        <f>+'05 (raw)'!CR17/('05 (raw)'!D17/1000)</f>
        <v>0.23762222455764492</v>
      </c>
      <c r="CI18" s="273">
        <f>('05 (raw)'!CS17-'04 (raw)'!CS17)/'04 (raw)'!CS17</f>
        <v>4.6738739198396891E-2</v>
      </c>
      <c r="CJ18" s="273">
        <f>('05 (raw)'!CT17-'04 (raw)'!CT17)/'04 (raw)'!CT17</f>
        <v>0.11702629539229807</v>
      </c>
      <c r="CK18" s="285">
        <f>+'05 (raw)'!CU17/('05 (raw)'!D17/1000000)</f>
        <v>1.6882573680827346</v>
      </c>
      <c r="CL18" s="268">
        <f>+'05 (raw)'!CV17/('05 (raw)'!I17/1000)</f>
        <v>1.0892114543474223</v>
      </c>
      <c r="CM18" s="268">
        <f>+'05 (raw)'!CW17/('05 (raw)'!E17/10000)</f>
        <v>1.3098339421635545</v>
      </c>
    </row>
    <row r="19" spans="1:91">
      <c r="A19" s="263" t="s">
        <v>149</v>
      </c>
      <c r="B19" s="264">
        <f>'05 (raw)'!B18</f>
        <v>11472.425990647369</v>
      </c>
      <c r="C19" s="265">
        <f>'05 (raw)'!C18</f>
        <v>0.2528338091297534</v>
      </c>
      <c r="D19" s="266">
        <f>+'05 (raw)'!J18/('05 (raw)'!D18/100000)</f>
        <v>1016.2360696574627</v>
      </c>
      <c r="E19" s="266">
        <f>+'05 (raw)'!K18</f>
        <v>52.59</v>
      </c>
      <c r="F19" s="267">
        <f>+'05 (raw)'!L18</f>
        <v>2.4950000000000001</v>
      </c>
      <c r="G19" s="267">
        <f>+'05 (raw)'!M18</f>
        <v>2.5499999999999998</v>
      </c>
      <c r="H19" s="267">
        <f>+'05 (raw)'!N18</f>
        <v>2.2599999999999998</v>
      </c>
      <c r="I19" s="267">
        <f>+'05 (raw)'!O18</f>
        <v>3.4350000000000001</v>
      </c>
      <c r="J19" s="267">
        <f>+'05 (raw)'!P18</f>
        <v>0.28999999999999998</v>
      </c>
      <c r="K19" s="268">
        <f>+'05 (raw)'!Q18/('05 (raw)'!E18)*100000</f>
        <v>7.6470322797766661</v>
      </c>
      <c r="L19" s="268">
        <f>+'05 (raw)'!R18/('05 (raw)'!D18/100000)</f>
        <v>6.5313454453669912</v>
      </c>
      <c r="M19" s="265">
        <f>+'05 (raw)'!S18/'05 (raw)'!U18</f>
        <v>4.9823334731431499E-3</v>
      </c>
      <c r="N19" s="265">
        <f>+'05 (raw)'!T18</f>
        <v>0.20437977694497764</v>
      </c>
      <c r="O19" s="268">
        <f>'05 (raw)'!V18</f>
        <v>13</v>
      </c>
      <c r="P19" s="270">
        <f>+'05 (raw)'!X18/('05 (raw)'!F18/'05 (raw)'!W18)</f>
        <v>55.842563398194073</v>
      </c>
      <c r="Q19" s="268">
        <f>+'05 (raw)'!Y18/('05 (raw)'!I18/10000)</f>
        <v>1.1970609320285355</v>
      </c>
      <c r="R19" s="271">
        <f>+'05 (raw)'!Z18</f>
        <v>15222.901929890759</v>
      </c>
      <c r="S19" s="271">
        <f>+'05 (raw)'!AA18</f>
        <v>0.37638024145419369</v>
      </c>
      <c r="T19" s="271">
        <f>+'05 (raw)'!AB18</f>
        <v>3250.6</v>
      </c>
      <c r="U19" s="271">
        <f>+'05 (raw)'!AD18</f>
        <v>0.8</v>
      </c>
      <c r="V19" s="271">
        <f>'05 (raw)'!AE18</f>
        <v>0</v>
      </c>
      <c r="W19" s="272">
        <f>+'05 (raw)'!AF18/'05 (raw)'!AC18</f>
        <v>0.79250604351329568</v>
      </c>
      <c r="X19" s="267">
        <f>+'05 (raw)'!AG18</f>
        <v>95.730134940431824</v>
      </c>
      <c r="Y19" s="267">
        <f>+'05 (raw)'!AH18</f>
        <v>16.0183</v>
      </c>
      <c r="Z19" s="265">
        <f>+'05 (raw)'!AI18</f>
        <v>0.24405598679787299</v>
      </c>
      <c r="AA19" s="273">
        <f>'05 (raw)'!AJ18/'05 (raw)'!AK18</f>
        <v>1.6405495464994031</v>
      </c>
      <c r="AB19" s="267">
        <f>'05 (raw)'!AL18</f>
        <v>1.6894511841638904</v>
      </c>
      <c r="AC19" s="274">
        <f>+'05 (raw)'!AM18/('05 (raw)'!D18/100000)</f>
        <v>9.8191333332153867</v>
      </c>
      <c r="AD19" s="265">
        <f>+'05 (raw)'!AN18/'05 (raw)'!E18</f>
        <v>0.37166953660017765</v>
      </c>
      <c r="AE19" s="275">
        <f>+'05 (raw)'!AO18</f>
        <v>0.62878690491494194</v>
      </c>
      <c r="AF19" s="276">
        <f>+'05 (raw)'!AP18</f>
        <v>5.5</v>
      </c>
      <c r="AG19" s="266">
        <f>+'05 (raw)'!AQ18</f>
        <v>74</v>
      </c>
      <c r="AH19" s="266">
        <f>+'05 (raw)'!AR18</f>
        <v>56.9</v>
      </c>
      <c r="AI19" s="266">
        <f>+'05 (raw)'!AS18</f>
        <v>4.5802705333467593E-2</v>
      </c>
      <c r="AJ19" s="266">
        <f>+'05 (raw)'!AT18</f>
        <v>520.89</v>
      </c>
      <c r="AK19" s="265">
        <f>+'05 (raw)'!AU18/'05 (raw)'!E18</f>
        <v>5.0792484000651721E-2</v>
      </c>
      <c r="AL19" s="278">
        <f>+'05 (raw)'!AV18</f>
        <v>9.3816309491253556</v>
      </c>
      <c r="AM19" s="279">
        <f>+'05 (raw)'!AW18/'05 (raw)'!G18</f>
        <v>1.4225170472585716E-2</v>
      </c>
      <c r="AN19" s="273">
        <f>'05 (raw)'!AX18</f>
        <v>58.028710269887164</v>
      </c>
      <c r="AO19" s="279">
        <f>+'05 (raw)'!AY18</f>
        <v>2.3154797463472265E-2</v>
      </c>
      <c r="AP19" s="268">
        <f>+'05 (raw)'!AZ18</f>
        <v>47.2</v>
      </c>
      <c r="AQ19" s="268">
        <f>('05 (raw)'!H18*1000)/'05 (raw)'!D18</f>
        <v>76066.452086089179</v>
      </c>
      <c r="AR19" s="268">
        <f>'05 (raw)'!E18/'05 (raw)'!D18</f>
        <v>0.42801498995381765</v>
      </c>
      <c r="AS19" s="275">
        <f>+'05 (raw)'!BA18</f>
        <v>9</v>
      </c>
      <c r="AT19" s="268">
        <v>0</v>
      </c>
      <c r="AU19" s="275">
        <f>+'05 (raw)'!BC18</f>
        <v>66</v>
      </c>
      <c r="AV19" s="275">
        <f>+'05 (raw)'!BD18</f>
        <v>21.5</v>
      </c>
      <c r="AW19" s="268">
        <f>+'05 (raw)'!BE18</f>
        <v>26.9</v>
      </c>
      <c r="AX19" s="280">
        <f>'05 (raw)'!BG18</f>
        <v>10.507414356564595</v>
      </c>
      <c r="AY19" s="280">
        <f>'10 (raw)'!BH18*10</f>
        <v>7.31</v>
      </c>
      <c r="AZ19" s="265">
        <f>+'05 (raw)'!BI18/'05 (raw)'!G18</f>
        <v>1.717900413859702E-2</v>
      </c>
      <c r="BA19" s="268">
        <f>1/('05 (raw)'!BJ18/'05 (raw)'!G18)</f>
        <v>2.18017190124809</v>
      </c>
      <c r="BB19" s="268">
        <f>+'05 (raw)'!BJ18/'05 (raw)'!E18</f>
        <v>90.642064281862275</v>
      </c>
      <c r="BC19" s="281">
        <f>+'05 (raw)'!BK18/'05 (raw)'!BF18</f>
        <v>5.1358615366390001</v>
      </c>
      <c r="BD19" s="265">
        <f>+'05 (raw)'!BL18/'05 (raw)'!BO18</f>
        <v>0.16835032978817516</v>
      </c>
      <c r="BE19" s="268">
        <f>+'05 (raw)'!BM18</f>
        <v>56</v>
      </c>
      <c r="BF19" s="265">
        <f>+'05 (raw)'!BN18/'05 (raw)'!BO18</f>
        <v>9.5070296508844215E-2</v>
      </c>
      <c r="BG19" s="279">
        <f>+'05 (raw)'!BP18/('05 (raw)'!G18/1000)</f>
        <v>0.17956788869714418</v>
      </c>
      <c r="BH19" s="267">
        <f>+'05 (raw)'!BQ18</f>
        <v>11.151202749140895</v>
      </c>
      <c r="BI19" s="267">
        <f>+'05 (raw)'!BR18</f>
        <v>3.726335951931234</v>
      </c>
      <c r="BJ19" s="267">
        <f>+'05 (raw)'!BS18</f>
        <v>125.968135</v>
      </c>
      <c r="BK19" s="264">
        <f>+'05 (raw)'!BT18/('05 (raw)'!E18/1000)</f>
        <v>57.928680745702763</v>
      </c>
      <c r="BL19" s="268">
        <f>+'05 (raw)'!BU18</f>
        <v>96</v>
      </c>
      <c r="BM19" s="281">
        <f>+'05 (raw)'!BV18/('05 (raw)'!D18/1000)</f>
        <v>3.3101979218821596</v>
      </c>
      <c r="BN19" s="264">
        <f>'05 (raw)'!BW18/('05 (raw)'!E18/1000)</f>
        <v>14.522472113305595</v>
      </c>
      <c r="BO19" s="264">
        <f>'05 (raw)'!BX18/('05 (raw)'!D18/10000)</f>
        <v>0.39696818789877564</v>
      </c>
      <c r="BP19" s="264">
        <f>+'05 (raw)'!BY18/('05 (raw)'!D18/100000)</f>
        <v>10.114002202080714</v>
      </c>
      <c r="BQ19" s="267">
        <f>+'05 (raw)'!BZ18/('05 (raw)'!G18/1000)</f>
        <v>5.6758341288106422</v>
      </c>
      <c r="BR19" s="267">
        <f>+'05 (raw)'!CA18</f>
        <v>0.25435584382551191</v>
      </c>
      <c r="BS19" s="282">
        <f>+'05 (raw)'!CB18</f>
        <v>77.605357139999995</v>
      </c>
      <c r="BT19" s="283">
        <f>+'05 (raw)'!CC18</f>
        <v>0.26674999999999999</v>
      </c>
      <c r="BU19" s="283">
        <f>+'05 (raw)'!CD18</f>
        <v>0.73499999999999999</v>
      </c>
      <c r="BV19" s="284">
        <f>+'05 (raw)'!CE18</f>
        <v>41.52</v>
      </c>
      <c r="BW19" s="284">
        <f>+'05 (raw)'!CF18</f>
        <v>69.05</v>
      </c>
      <c r="BX19" s="265">
        <f>+'05 (raw)'!CG18</f>
        <v>0.87178351050467573</v>
      </c>
      <c r="BY19" s="278">
        <f>+'05 (raw)'!CH18/('05 (raw)'!G18/1000)</f>
        <v>22.835410326551106</v>
      </c>
      <c r="BZ19" s="268">
        <f>+'05 (raw)'!CI18</f>
        <v>0.17850393151693819</v>
      </c>
      <c r="CA19" s="280">
        <f>+'05 (raw)'!CJ18</f>
        <v>0</v>
      </c>
      <c r="CB19" s="268">
        <f>+'05 (raw)'!CK18</f>
        <v>7.2</v>
      </c>
      <c r="CC19" s="265">
        <f>+'05 (raw)'!CL18/'05 (raw)'!E18</f>
        <v>0.28752014665767855</v>
      </c>
      <c r="CD19" s="265">
        <f>+'05 (raw)'!CM18</f>
        <v>0.10637551233501347</v>
      </c>
      <c r="CE19" s="265">
        <f>+'05 (raw)'!CN18/'05 (raw)'!G18</f>
        <v>3.5924736969963955E-2</v>
      </c>
      <c r="CF19" s="265">
        <f>('05 (raw)'!CO18+'05 (raw)'!CP18)/'05 (raw)'!CX18</f>
        <v>0.54106964568769578</v>
      </c>
      <c r="CG19" s="268">
        <f>+'05 (raw)'!CQ18/('05 (raw)'!CX18/1000000)</f>
        <v>23.748392113429496</v>
      </c>
      <c r="CH19" s="281">
        <f>+'05 (raw)'!CR18/('05 (raw)'!D18/1000)</f>
        <v>0.6229104854780031</v>
      </c>
      <c r="CI19" s="273">
        <f>('05 (raw)'!CS18-'04 (raw)'!CS18)/'04 (raw)'!CS18</f>
        <v>9.1890498511359137E-2</v>
      </c>
      <c r="CJ19" s="273">
        <f>('05 (raw)'!CT18-'04 (raw)'!CT18)/'04 (raw)'!CT18</f>
        <v>9.6727887220738287E-2</v>
      </c>
      <c r="CK19" s="285">
        <f>+'05 (raw)'!CU18/('05 (raw)'!D18/1000000)</f>
        <v>9.7306726725557873</v>
      </c>
      <c r="CL19" s="268">
        <f>+'05 (raw)'!CV18/('05 (raw)'!I18/1000)</f>
        <v>1.1203690486152209</v>
      </c>
      <c r="CM19" s="268">
        <f>+'05 (raw)'!CW18/('05 (raw)'!E18/10000)</f>
        <v>1.7360830040574051</v>
      </c>
    </row>
    <row r="20" spans="1:91">
      <c r="A20" s="263" t="s">
        <v>150</v>
      </c>
      <c r="B20" s="264">
        <f>'05 (raw)'!B19</f>
        <v>13874.825778499568</v>
      </c>
      <c r="C20" s="265">
        <f>'05 (raw)'!C19</f>
        <v>0.24049361307201436</v>
      </c>
      <c r="D20" s="266">
        <f>+'05 (raw)'!J19/('05 (raw)'!D19/100000)</f>
        <v>1671.3773156727457</v>
      </c>
      <c r="E20" s="266">
        <f>+'05 (raw)'!K19</f>
        <v>70.75</v>
      </c>
      <c r="F20" s="267">
        <f>+'05 (raw)'!L19</f>
        <v>3.2450000000000001</v>
      </c>
      <c r="G20" s="267">
        <f>+'05 (raw)'!M19</f>
        <v>3.12</v>
      </c>
      <c r="H20" s="267">
        <f>+'05 (raw)'!N19</f>
        <v>3.9849999999999999</v>
      </c>
      <c r="I20" s="267">
        <f>+'05 (raw)'!O19</f>
        <v>3.415</v>
      </c>
      <c r="J20" s="267">
        <f>+'05 (raw)'!P19</f>
        <v>0.48333333333333334</v>
      </c>
      <c r="K20" s="268">
        <f>+'05 (raw)'!Q19/('05 (raw)'!E19)*100000</f>
        <v>3.287213898129417</v>
      </c>
      <c r="L20" s="268">
        <f>+'05 (raw)'!R19/('05 (raw)'!D19/100000)</f>
        <v>14.396985679279821</v>
      </c>
      <c r="M20" s="265">
        <f>+'05 (raw)'!S19/'05 (raw)'!U19</f>
        <v>2.4798020617535124E-2</v>
      </c>
      <c r="N20" s="265">
        <f>+'05 (raw)'!T19</f>
        <v>0.15673706602681595</v>
      </c>
      <c r="O20" s="268">
        <f>'05 (raw)'!V19</f>
        <v>24</v>
      </c>
      <c r="P20" s="270">
        <f>+'05 (raw)'!X19/('05 (raw)'!F19/'05 (raw)'!W19)</f>
        <v>220.27656024716785</v>
      </c>
      <c r="Q20" s="268">
        <f>+'05 (raw)'!Y19/('05 (raw)'!I19/10000)</f>
        <v>1.0794144192996373</v>
      </c>
      <c r="R20" s="271">
        <f>+'05 (raw)'!Z19</f>
        <v>26532.430623424443</v>
      </c>
      <c r="S20" s="271">
        <f>+'05 (raw)'!AA19</f>
        <v>2.3063268057879398</v>
      </c>
      <c r="T20" s="271">
        <f>+'05 (raw)'!AB19</f>
        <v>4587.3999999999996</v>
      </c>
      <c r="U20" s="271">
        <f>+'05 (raw)'!AD19</f>
        <v>0.2</v>
      </c>
      <c r="V20" s="271">
        <f>'05 (raw)'!AE19</f>
        <v>0</v>
      </c>
      <c r="W20" s="272">
        <f>+'05 (raw)'!AF19/'05 (raw)'!AC19</f>
        <v>0.59759403592002713</v>
      </c>
      <c r="X20" s="267">
        <f>+'05 (raw)'!AG19</f>
        <v>90.284969191461784</v>
      </c>
      <c r="Y20" s="267">
        <f>+'05 (raw)'!AH19</f>
        <v>16.8429</v>
      </c>
      <c r="Z20" s="265">
        <f>+'05 (raw)'!AI19</f>
        <v>0.23565046191125247</v>
      </c>
      <c r="AA20" s="273">
        <f>'05 (raw)'!AJ19/'05 (raw)'!AK19</f>
        <v>2.9652060353573511</v>
      </c>
      <c r="AB20" s="267">
        <f>'05 (raw)'!AL19</f>
        <v>0.93758764022346575</v>
      </c>
      <c r="AC20" s="274">
        <f>+'05 (raw)'!AM19/('05 (raw)'!D19/100000)</f>
        <v>6.2496330302522907</v>
      </c>
      <c r="AD20" s="265">
        <f>+'05 (raw)'!AN19/'05 (raw)'!E19</f>
        <v>0.33459407654602769</v>
      </c>
      <c r="AE20" s="275">
        <f>+'05 (raw)'!AO19</f>
        <v>0.52424504468665978</v>
      </c>
      <c r="AF20" s="276">
        <f>+'05 (raw)'!AP19</f>
        <v>5.7</v>
      </c>
      <c r="AG20" s="266">
        <f>+'05 (raw)'!AQ19</f>
        <v>80.400000000000006</v>
      </c>
      <c r="AH20" s="266">
        <f>+'05 (raw)'!AR19</f>
        <v>55.6</v>
      </c>
      <c r="AI20" s="266">
        <f>+'05 (raw)'!AS19</f>
        <v>0.3641258013627362</v>
      </c>
      <c r="AJ20" s="266">
        <f>+'05 (raw)'!AT19</f>
        <v>494.91</v>
      </c>
      <c r="AK20" s="265">
        <f>+'05 (raw)'!AU19/'05 (raw)'!E19</f>
        <v>2.6923688120395702E-2</v>
      </c>
      <c r="AL20" s="278">
        <f>+'05 (raw)'!AV19</f>
        <v>31.872948704435355</v>
      </c>
      <c r="AM20" s="279">
        <f>+'05 (raw)'!AW19/'05 (raw)'!G19</f>
        <v>4.0030608768646683E-2</v>
      </c>
      <c r="AN20" s="273">
        <f>'05 (raw)'!AX19</f>
        <v>52.539437715795103</v>
      </c>
      <c r="AO20" s="279">
        <f>+'05 (raw)'!AY19</f>
        <v>3.045430459367271E-2</v>
      </c>
      <c r="AP20" s="268">
        <f>+'05 (raw)'!AZ19</f>
        <v>98.1</v>
      </c>
      <c r="AQ20" s="268">
        <f>('05 (raw)'!H19*1000)/'05 (raw)'!D19</f>
        <v>50323.400005912466</v>
      </c>
      <c r="AR20" s="268">
        <f>'05 (raw)'!E19/'05 (raw)'!D19</f>
        <v>0.40584860064224254</v>
      </c>
      <c r="AS20" s="275">
        <f>+'05 (raw)'!BA19</f>
        <v>17.2</v>
      </c>
      <c r="AT20" s="268">
        <v>0</v>
      </c>
      <c r="AU20" s="275">
        <f>+'05 (raw)'!BC19</f>
        <v>42.7</v>
      </c>
      <c r="AV20" s="275">
        <f>+'05 (raw)'!BD19</f>
        <v>9.1999999999999993</v>
      </c>
      <c r="AW20" s="268">
        <f>+'05 (raw)'!BE19</f>
        <v>22.97</v>
      </c>
      <c r="AX20" s="280">
        <f>'05 (raw)'!BG19</f>
        <v>11.710514676627671</v>
      </c>
      <c r="AY20" s="280">
        <f>'10 (raw)'!BH19*10</f>
        <v>7.5366666666666671</v>
      </c>
      <c r="AZ20" s="265">
        <f>+'05 (raw)'!BI19/'05 (raw)'!G19</f>
        <v>1.5975718901256666E-2</v>
      </c>
      <c r="BA20" s="268">
        <f>1/('05 (raw)'!BJ19/'05 (raw)'!G19)</f>
        <v>2.3975855775381554</v>
      </c>
      <c r="BB20" s="268">
        <f>+'05 (raw)'!BJ19/'05 (raw)'!E19</f>
        <v>58.225876931745397</v>
      </c>
      <c r="BC20" s="281">
        <f>+'05 (raw)'!BK19/'05 (raw)'!BF19</f>
        <v>2.9535761629695227</v>
      </c>
      <c r="BD20" s="265">
        <f>+'05 (raw)'!BL19/'05 (raw)'!BO19</f>
        <v>0.12265728076313059</v>
      </c>
      <c r="BE20" s="268">
        <f>+'05 (raw)'!BM19</f>
        <v>45.9</v>
      </c>
      <c r="BF20" s="265">
        <f>+'05 (raw)'!BN19/'05 (raw)'!BO19</f>
        <v>7.5073365731504915E-2</v>
      </c>
      <c r="BG20" s="279">
        <f>+'05 (raw)'!BP19/('05 (raw)'!G19/1000)</f>
        <v>0.10714807624091212</v>
      </c>
      <c r="BH20" s="267">
        <f>+'05 (raw)'!BQ19</f>
        <v>13.556716876729173</v>
      </c>
      <c r="BI20" s="267">
        <f>+'05 (raw)'!BR19</f>
        <v>0.33939538748092596</v>
      </c>
      <c r="BJ20" s="267">
        <f>+'05 (raw)'!BS19</f>
        <v>31.371541000000004</v>
      </c>
      <c r="BK20" s="264">
        <f>+'05 (raw)'!BT19/('05 (raw)'!E19/1000)</f>
        <v>11.100763125827518</v>
      </c>
      <c r="BL20" s="268">
        <f>+'05 (raw)'!BU19</f>
        <v>7</v>
      </c>
      <c r="BM20" s="281">
        <f>+'05 (raw)'!BV19/('05 (raw)'!D19/1000)</f>
        <v>3.1262433719823672</v>
      </c>
      <c r="BN20" s="264">
        <f>'05 (raw)'!BW19/('05 (raw)'!E19/1000)</f>
        <v>10.252064264855923</v>
      </c>
      <c r="BO20" s="264">
        <f>'05 (raw)'!BX19/('05 (raw)'!D19/10000)</f>
        <v>0.48446075963937529</v>
      </c>
      <c r="BP20" s="264">
        <f>+'05 (raw)'!BY19/('05 (raw)'!D19/100000)</f>
        <v>5.1438189666802527</v>
      </c>
      <c r="BQ20" s="267">
        <f>+'05 (raw)'!BZ19/('05 (raw)'!G19/1000)</f>
        <v>4.829708360598004</v>
      </c>
      <c r="BR20" s="267">
        <f>+'05 (raw)'!CA19</f>
        <v>0.89553575426498899</v>
      </c>
      <c r="BS20" s="282">
        <f>+'05 (raw)'!CB19</f>
        <v>81.2</v>
      </c>
      <c r="BT20" s="283">
        <f>+'05 (raw)'!CC19</f>
        <v>0.51700000000000002</v>
      </c>
      <c r="BU20" s="283">
        <f>+'05 (raw)'!CD19</f>
        <v>0.55100000000000005</v>
      </c>
      <c r="BV20" s="284">
        <f>+'05 (raw)'!CE19</f>
        <v>43.24</v>
      </c>
      <c r="BW20" s="284">
        <f>+'05 (raw)'!CF19</f>
        <v>50</v>
      </c>
      <c r="BX20" s="265">
        <f>+'05 (raw)'!CG19</f>
        <v>0.76835141030204357</v>
      </c>
      <c r="BY20" s="278">
        <f>+'05 (raw)'!CH19/('05 (raw)'!G19/1000)</f>
        <v>12.803211685822413</v>
      </c>
      <c r="BZ20" s="268">
        <f>+'05 (raw)'!CI19</f>
        <v>0.15714931111588887</v>
      </c>
      <c r="CA20" s="280">
        <f>+'05 (raw)'!CJ19</f>
        <v>18.977428144464564</v>
      </c>
      <c r="CB20" s="268">
        <f>+'05 (raw)'!CK19</f>
        <v>13.3</v>
      </c>
      <c r="CC20" s="265">
        <f>+'05 (raw)'!CL19/'05 (raw)'!E19</f>
        <v>0.33158478164110372</v>
      </c>
      <c r="CD20" s="265">
        <f>+'05 (raw)'!CM19</f>
        <v>8.7938228783445154E-4</v>
      </c>
      <c r="CE20" s="265">
        <f>+'05 (raw)'!CN19/'05 (raw)'!G19</f>
        <v>1.6304942079413118E-2</v>
      </c>
      <c r="CF20" s="265">
        <f>('05 (raw)'!CO19+'05 (raw)'!CP19)/'05 (raw)'!CX19</f>
        <v>0.26929237870167511</v>
      </c>
      <c r="CG20" s="268">
        <f>+'05 (raw)'!CQ19/('05 (raw)'!CX19/1000000)</f>
        <v>11.412299791513744</v>
      </c>
      <c r="CH20" s="281">
        <f>+'05 (raw)'!CR19/('05 (raw)'!D19/1000)</f>
        <v>0.22965261100892834</v>
      </c>
      <c r="CI20" s="273">
        <f>('05 (raw)'!CS19-'04 (raw)'!CS19)/'04 (raw)'!CS19</f>
        <v>0.10269990355501353</v>
      </c>
      <c r="CJ20" s="273">
        <f>('05 (raw)'!CT19-'04 (raw)'!CT19)/'04 (raw)'!CT19</f>
        <v>0.1092976703245979</v>
      </c>
      <c r="CK20" s="285">
        <f>+'05 (raw)'!CU19/('05 (raw)'!D19/1000000)</f>
        <v>3.9951991974215555</v>
      </c>
      <c r="CL20" s="268">
        <f>+'05 (raw)'!CV19/('05 (raw)'!I19/1000)</f>
        <v>1.4605620189688946</v>
      </c>
      <c r="CM20" s="268">
        <f>+'05 (raw)'!CW19/('05 (raw)'!E19/10000)</f>
        <v>1.0107743269649276</v>
      </c>
    </row>
    <row r="21" spans="1:91">
      <c r="A21" s="263" t="s">
        <v>151</v>
      </c>
      <c r="B21" s="264">
        <f>'05 (raw)'!B20</f>
        <v>3855.0818555219275</v>
      </c>
      <c r="C21" s="265">
        <f>'05 (raw)'!C20</f>
        <v>0.19534668644016018</v>
      </c>
      <c r="D21" s="266">
        <f>+'05 (raw)'!J20/('05 (raw)'!D20/100000)</f>
        <v>647.50877161536641</v>
      </c>
      <c r="E21" s="266">
        <f>+'05 (raw)'!K20</f>
        <v>48.98</v>
      </c>
      <c r="F21" s="267">
        <f>+'05 (raw)'!L20</f>
        <v>2.99</v>
      </c>
      <c r="G21" s="267">
        <f>+'05 (raw)'!M20</f>
        <v>2.645</v>
      </c>
      <c r="H21" s="267">
        <f>+'05 (raw)'!N20</f>
        <v>3.12</v>
      </c>
      <c r="I21" s="267">
        <f>+'05 (raw)'!O20</f>
        <v>3.0350000000000001</v>
      </c>
      <c r="J21" s="267">
        <f>+'05 (raw)'!P20</f>
        <v>0.3113333333333333</v>
      </c>
      <c r="K21" s="268">
        <f>+'05 (raw)'!Q20/('05 (raw)'!E20)*100000</f>
        <v>7.9089246203558004</v>
      </c>
      <c r="L21" s="268">
        <f>+'05 (raw)'!R20/('05 (raw)'!D20/100000)</f>
        <v>16.92833389844095</v>
      </c>
      <c r="M21" s="265">
        <f>+'05 (raw)'!S20/'05 (raw)'!U20</f>
        <v>4.0315407647440547E-3</v>
      </c>
      <c r="N21" s="265">
        <f>+'05 (raw)'!T20</f>
        <v>0.20437977694497764</v>
      </c>
      <c r="O21" s="268">
        <f>'05 (raw)'!V20</f>
        <v>3</v>
      </c>
      <c r="P21" s="270">
        <f>+'05 (raw)'!X20/('05 (raw)'!F20/'05 (raw)'!W20)</f>
        <v>25.62073482537031</v>
      </c>
      <c r="Q21" s="268">
        <f>+'05 (raw)'!Y20/('05 (raw)'!I20/10000)</f>
        <v>1.0150176011604992</v>
      </c>
      <c r="R21" s="271">
        <f>+'05 (raw)'!Z20</f>
        <v>18172.788590206252</v>
      </c>
      <c r="S21" s="271">
        <f>+'05 (raw)'!AA20</f>
        <v>0.55141657039581604</v>
      </c>
      <c r="T21" s="271">
        <f>+'05 (raw)'!AB20</f>
        <v>904.1</v>
      </c>
      <c r="U21" s="271">
        <f>+'05 (raw)'!AD20</f>
        <v>1</v>
      </c>
      <c r="V21" s="271">
        <f>'05 (raw)'!AE20</f>
        <v>0</v>
      </c>
      <c r="W21" s="272">
        <f>+'05 (raw)'!AF20/'05 (raw)'!AC20</f>
        <v>0.34188817598533455</v>
      </c>
      <c r="X21" s="267">
        <f>+'05 (raw)'!AG20</f>
        <v>82.098305831577406</v>
      </c>
      <c r="Y21" s="267">
        <f>+'05 (raw)'!AH20</f>
        <v>20.414999999999999</v>
      </c>
      <c r="Z21" s="265">
        <f>+'05 (raw)'!AI20</f>
        <v>0.28573667711598744</v>
      </c>
      <c r="AA21" s="273">
        <f>'05 (raw)'!AJ20/'05 (raw)'!AK20</f>
        <v>3.6530286353548296</v>
      </c>
      <c r="AB21" s="267">
        <f>'05 (raw)'!AL20</f>
        <v>1.3754271292483271</v>
      </c>
      <c r="AC21" s="274">
        <f>+'05 (raw)'!AM20/('05 (raw)'!D20/100000)</f>
        <v>9.8831596436486144</v>
      </c>
      <c r="AD21" s="265">
        <f>+'05 (raw)'!AN20/'05 (raw)'!E20</f>
        <v>0.38157840623147332</v>
      </c>
      <c r="AE21" s="275">
        <f>+'05 (raw)'!AO20</f>
        <v>0.56075354755076789</v>
      </c>
      <c r="AF21" s="276">
        <f>+'05 (raw)'!AP20</f>
        <v>12.3</v>
      </c>
      <c r="AG21" s="266">
        <f>+'05 (raw)'!AQ20</f>
        <v>64.599999999999994</v>
      </c>
      <c r="AH21" s="266">
        <f>+'05 (raw)'!AR20</f>
        <v>54</v>
      </c>
      <c r="AI21" s="265">
        <f>+'05 (raw)'!AS20</f>
        <v>2.3915013593797198E-2</v>
      </c>
      <c r="AJ21" s="266">
        <f>+'05 (raw)'!AT20</f>
        <v>499.16</v>
      </c>
      <c r="AK21" s="265">
        <f>+'05 (raw)'!AU20/'05 (raw)'!E20</f>
        <v>1.3293953215863658E-2</v>
      </c>
      <c r="AL21" s="278">
        <f>+'05 (raw)'!AV20</f>
        <v>8.4363345103457252</v>
      </c>
      <c r="AM21" s="279">
        <f>+'05 (raw)'!AW20/'05 (raw)'!G20</f>
        <v>1.3097396851438584E-2</v>
      </c>
      <c r="AN21" s="273">
        <f>'05 (raw)'!AX20</f>
        <v>64.710392793791655</v>
      </c>
      <c r="AO21" s="279">
        <f>+'05 (raw)'!AY20</f>
        <v>2.4666688473546177E-2</v>
      </c>
      <c r="AP21" s="268">
        <f>+'05 (raw)'!AZ20</f>
        <v>33.799999999999997</v>
      </c>
      <c r="AQ21" s="268">
        <f>('05 (raw)'!H20*1000)/'05 (raw)'!D20</f>
        <v>46504.911935415417</v>
      </c>
      <c r="AR21" s="268">
        <f>'05 (raw)'!E20/'05 (raw)'!D20</f>
        <v>0.39345754747277401</v>
      </c>
      <c r="AS21" s="275">
        <f>+'05 (raw)'!BA20</f>
        <v>11.1</v>
      </c>
      <c r="AT21" s="268">
        <v>0</v>
      </c>
      <c r="AU21" s="275">
        <f>+'05 (raw)'!BC20</f>
        <v>53.3</v>
      </c>
      <c r="AV21" s="275">
        <f>+'05 (raw)'!BD20</f>
        <v>11.9</v>
      </c>
      <c r="AW21" s="268">
        <f>+'05 (raw)'!BE20</f>
        <v>23.12</v>
      </c>
      <c r="AX21" s="280">
        <f>'05 (raw)'!BG20</f>
        <v>16.654038806968089</v>
      </c>
      <c r="AY21" s="280">
        <f>'10 (raw)'!BH20*10</f>
        <v>6.4050000000000011</v>
      </c>
      <c r="AZ21" s="265">
        <f>+'05 (raw)'!BI20/'05 (raw)'!G20</f>
        <v>1.3369317001164416E-2</v>
      </c>
      <c r="BA21" s="268">
        <f>1/('05 (raw)'!BJ20/'05 (raw)'!G20)</f>
        <v>2.2154947785408914</v>
      </c>
      <c r="BB21" s="268">
        <f>+'05 (raw)'!BJ20/'05 (raw)'!E20</f>
        <v>60.787365184493943</v>
      </c>
      <c r="BC21" s="281">
        <f>+'05 (raw)'!BK20/'05 (raw)'!BF20</f>
        <v>3.2325567305059355</v>
      </c>
      <c r="BD21" s="265">
        <f>+'05 (raw)'!BL20/'05 (raw)'!BO20</f>
        <v>0.19942605910392452</v>
      </c>
      <c r="BE21" s="268">
        <f>+'05 (raw)'!BM20</f>
        <v>34</v>
      </c>
      <c r="BF21" s="265">
        <f>+'05 (raw)'!BN20/'05 (raw)'!BO20</f>
        <v>4.896163807653036E-2</v>
      </c>
      <c r="BG21" s="279">
        <f>+'05 (raw)'!BP20/('05 (raw)'!G20/1000)</f>
        <v>0.17140677254938949</v>
      </c>
      <c r="BH21" s="267">
        <f>+'05 (raw)'!BQ20</f>
        <v>7.0625206748263309</v>
      </c>
      <c r="BI21" s="267">
        <f>+'05 (raw)'!BR20</f>
        <v>1.4807750969167301</v>
      </c>
      <c r="BJ21" s="267">
        <f>+'05 (raw)'!BS20</f>
        <v>18681.463141</v>
      </c>
      <c r="BK21" s="264">
        <f>+'05 (raw)'!BT20/('05 (raw)'!E20/1000)</f>
        <v>16.149391360796916</v>
      </c>
      <c r="BL21" s="268">
        <f>+'05 (raw)'!BU20</f>
        <v>20</v>
      </c>
      <c r="BM21" s="281">
        <f>+'05 (raw)'!BV20/('05 (raw)'!D20/1000)</f>
        <v>7.6682863099070087</v>
      </c>
      <c r="BN21" s="264">
        <f>'05 (raw)'!BW20/('05 (raw)'!E20/1000)</f>
        <v>11.230040246935609</v>
      </c>
      <c r="BO21" s="264">
        <f>'05 (raw)'!BX20/('05 (raw)'!D20/10000)</f>
        <v>1.0584012582731015</v>
      </c>
      <c r="BP21" s="264">
        <f>+'05 (raw)'!BY20/('05 (raw)'!D20/100000)</f>
        <v>6.8958066027472693</v>
      </c>
      <c r="BQ21" s="267">
        <f>+'05 (raw)'!BZ20/('05 (raw)'!G20/1000)</f>
        <v>4.0047975844326125</v>
      </c>
      <c r="BR21" s="267">
        <f>+'05 (raw)'!CA20</f>
        <v>0.6818143078732507</v>
      </c>
      <c r="BS21" s="282">
        <f>+'05 (raw)'!CB20</f>
        <v>62.300148810000003</v>
      </c>
      <c r="BT21" s="283">
        <f>+'05 (raw)'!CC20</f>
        <v>5.1250000000000004E-2</v>
      </c>
      <c r="BU21" s="283">
        <f>+'05 (raw)'!CD20</f>
        <v>0.37866666666666671</v>
      </c>
      <c r="BV21" s="284">
        <f>+'05 (raw)'!CE20</f>
        <v>46.16</v>
      </c>
      <c r="BW21" s="284">
        <f>+'05 (raw)'!CF20</f>
        <v>47.62</v>
      </c>
      <c r="BX21" s="265">
        <f>+'05 (raw)'!CG20</f>
        <v>0.90263294385740167</v>
      </c>
      <c r="BY21" s="278">
        <f>+'05 (raw)'!CH20/('05 (raw)'!G20/1000)</f>
        <v>64.442189904583685</v>
      </c>
      <c r="BZ21" s="268">
        <f>+'05 (raw)'!CI20</f>
        <v>0.26912318870821833</v>
      </c>
      <c r="CA21" s="280">
        <f>+'05 (raw)'!CJ20</f>
        <v>0</v>
      </c>
      <c r="CB21" s="268">
        <f>+'05 (raw)'!CK20</f>
        <v>10.8</v>
      </c>
      <c r="CC21" s="265">
        <f>+'05 (raw)'!CL20/'05 (raw)'!E20</f>
        <v>0.34818439562845266</v>
      </c>
      <c r="CD21" s="265">
        <f>+'05 (raw)'!CM20</f>
        <v>2.7394076645590945E-3</v>
      </c>
      <c r="CE21" s="265">
        <f>+'05 (raw)'!CN20/'05 (raw)'!G20</f>
        <v>2.674631074100323E-2</v>
      </c>
      <c r="CF21" s="265">
        <f>('05 (raw)'!CO20+'05 (raw)'!CP20)/'05 (raw)'!CX20</f>
        <v>7.2725104538450325E-2</v>
      </c>
      <c r="CG21" s="268">
        <f>+'05 (raw)'!CQ20/('05 (raw)'!CX20/1000000)</f>
        <v>3.087896180060588</v>
      </c>
      <c r="CH21" s="281">
        <f>+'05 (raw)'!CR20/('05 (raw)'!D20/1000)</f>
        <v>0.24894608674177868</v>
      </c>
      <c r="CI21" s="273">
        <f>('05 (raw)'!CS20-'04 (raw)'!CS20)/'04 (raw)'!CS20</f>
        <v>-2.8101398407614792E-2</v>
      </c>
      <c r="CJ21" s="273">
        <f>('05 (raw)'!CT20-'04 (raw)'!CT20)/'04 (raw)'!CT20</f>
        <v>0.10205248006415985</v>
      </c>
      <c r="CK21" s="285">
        <f>+'05 (raw)'!CU20/('05 (raw)'!D20/1000000)</f>
        <v>1.2447304337088934</v>
      </c>
      <c r="CL21" s="268">
        <f>+'05 (raw)'!CV20/('05 (raw)'!I20/1000)</f>
        <v>0.28320593583511661</v>
      </c>
      <c r="CM21" s="268">
        <f>+'05 (raw)'!CW20/('05 (raw)'!E20/10000)</f>
        <v>1.7209819973894223</v>
      </c>
    </row>
    <row r="22" spans="1:91">
      <c r="A22" s="263" t="s">
        <v>221</v>
      </c>
      <c r="B22" s="264">
        <f>'05 (raw)'!B21</f>
        <v>1980.2771264298794</v>
      </c>
      <c r="C22" s="265">
        <f>'05 (raw)'!C21</f>
        <v>0.26432802229838553</v>
      </c>
      <c r="D22" s="266">
        <f>+'05 (raw)'!J21/('05 (raw)'!D21/100000)</f>
        <v>2504.8878041497442</v>
      </c>
      <c r="E22" s="266">
        <f>+'05 (raw)'!K21</f>
        <v>55.81</v>
      </c>
      <c r="F22" s="267">
        <f>+'05 (raw)'!L21</f>
        <v>3.0350000000000001</v>
      </c>
      <c r="G22" s="267">
        <f>+'05 (raw)'!M21</f>
        <v>2.59</v>
      </c>
      <c r="H22" s="267">
        <f>+'05 (raw)'!N21</f>
        <v>2.915</v>
      </c>
      <c r="I22" s="267">
        <f>+'05 (raw)'!O21</f>
        <v>3.23</v>
      </c>
      <c r="J22" s="267">
        <f>+'05 (raw)'!P21</f>
        <v>0.64466666666666672</v>
      </c>
      <c r="K22" s="268">
        <f>+'05 (raw)'!Q21/('05 (raw)'!E21)*100000</f>
        <v>3.4360051510198963</v>
      </c>
      <c r="L22" s="268">
        <f>+'05 (raw)'!R21/('05 (raw)'!D21/100000)</f>
        <v>8.5139409613720023</v>
      </c>
      <c r="M22" s="265">
        <f>+'05 (raw)'!S21/'05 (raw)'!U21</f>
        <v>2.3426905343097368E-2</v>
      </c>
      <c r="N22" s="265">
        <f>+'05 (raw)'!T21</f>
        <v>0.15673706602681595</v>
      </c>
      <c r="O22" s="268">
        <f>'05 (raw)'!V21</f>
        <v>1</v>
      </c>
      <c r="P22" s="270">
        <f>+'05 (raw)'!X21/('05 (raw)'!F21/'05 (raw)'!W21)</f>
        <v>252.7303924775143</v>
      </c>
      <c r="Q22" s="268">
        <f>+'05 (raw)'!Y21/('05 (raw)'!I21/10000)</f>
        <v>2.2547605751646334</v>
      </c>
      <c r="R22" s="271">
        <f>+'05 (raw)'!Z21</f>
        <v>44255.749977561616</v>
      </c>
      <c r="S22" s="271">
        <f>+'05 (raw)'!AA21</f>
        <v>0.91321108184005118</v>
      </c>
      <c r="T22" s="271">
        <f>+'05 (raw)'!AB21</f>
        <v>1075.5</v>
      </c>
      <c r="U22" s="271">
        <f>+'05 (raw)'!AD21</f>
        <v>0.8</v>
      </c>
      <c r="V22" s="271">
        <f>'05 (raw)'!AE21</f>
        <v>0</v>
      </c>
      <c r="W22" s="272">
        <f>+'05 (raw)'!AF21/'05 (raw)'!AC21</f>
        <v>0.22676579925650558</v>
      </c>
      <c r="X22" s="267">
        <f>+'05 (raw)'!AG21</f>
        <v>90.433845606620125</v>
      </c>
      <c r="Y22" s="267">
        <f>+'05 (raw)'!AH21</f>
        <v>15.802099999999999</v>
      </c>
      <c r="Z22" s="265">
        <f>+'05 (raw)'!AI21</f>
        <v>0.28665651953323185</v>
      </c>
      <c r="AA22" s="273">
        <f>'05 (raw)'!AJ21/'05 (raw)'!AK21</f>
        <v>3.8638381567856142</v>
      </c>
      <c r="AB22" s="267">
        <f>'05 (raw)'!AL21</f>
        <v>1.5158516624703631</v>
      </c>
      <c r="AC22" s="274">
        <f>+'05 (raw)'!AM21/('05 (raw)'!D21/100000)</f>
        <v>11.96887352540702</v>
      </c>
      <c r="AD22" s="265">
        <f>+'05 (raw)'!AN21/'05 (raw)'!E21</f>
        <v>0.38932328625508306</v>
      </c>
      <c r="AE22" s="275">
        <f>+'05 (raw)'!AO21</f>
        <v>0.66880940479926843</v>
      </c>
      <c r="AF22" s="276">
        <f>+'05 (raw)'!AP21</f>
        <v>8.1</v>
      </c>
      <c r="AG22" s="266">
        <f>+'05 (raw)'!AQ21</f>
        <v>85.4</v>
      </c>
      <c r="AH22" s="266">
        <f>+'05 (raw)'!AR21</f>
        <v>55.1</v>
      </c>
      <c r="AI22" s="265">
        <f>+'05 (raw)'!AS21</f>
        <v>2.856711308025375E-2</v>
      </c>
      <c r="AJ22" s="266">
        <f>+'05 (raw)'!AT21</f>
        <v>505.29</v>
      </c>
      <c r="AK22" s="265">
        <f>+'05 (raw)'!AU21/'05 (raw)'!E21</f>
        <v>2.4999178346594323E-2</v>
      </c>
      <c r="AL22" s="278">
        <f>+'05 (raw)'!AV21</f>
        <v>7.6713438975752366</v>
      </c>
      <c r="AM22" s="279">
        <f>+'05 (raw)'!AW21/'05 (raw)'!G21</f>
        <v>8.9686163699141085E-3</v>
      </c>
      <c r="AN22" s="273">
        <f>'05 (raw)'!AX21</f>
        <v>56.589402661941875</v>
      </c>
      <c r="AO22" s="279">
        <f>+'05 (raw)'!AY21</f>
        <v>3.1633289258227539E-2</v>
      </c>
      <c r="AP22" s="268">
        <f>+'05 (raw)'!AZ21</f>
        <v>22.1</v>
      </c>
      <c r="AQ22" s="268">
        <f>('05 (raw)'!H21*1000)/'05 (raw)'!D21</f>
        <v>58728.133966522997</v>
      </c>
      <c r="AR22" s="268">
        <f>'05 (raw)'!E21/'05 (raw)'!D21</f>
        <v>0.4129767267105155</v>
      </c>
      <c r="AS22" s="275">
        <f>+'05 (raw)'!BA21</f>
        <v>4.9000000000000004</v>
      </c>
      <c r="AT22" s="268">
        <v>0</v>
      </c>
      <c r="AU22" s="275">
        <f>+'05 (raw)'!BC21</f>
        <v>62.7</v>
      </c>
      <c r="AV22" s="275">
        <f>+'05 (raw)'!BD21</f>
        <v>0.3</v>
      </c>
      <c r="AW22" s="268">
        <f>+'05 (raw)'!BE21</f>
        <v>21.13</v>
      </c>
      <c r="AX22" s="280">
        <f>'05 (raw)'!BG21</f>
        <v>28.870463882116219</v>
      </c>
      <c r="AY22" s="280">
        <f>'10 (raw)'!BH21*10</f>
        <v>7.4683333333333346</v>
      </c>
      <c r="AZ22" s="265">
        <f>+'05 (raw)'!BI21/'05 (raw)'!G21</f>
        <v>1.7156222200774049E-2</v>
      </c>
      <c r="BA22" s="268">
        <f>1/('05 (raw)'!BJ21/'05 (raw)'!G21)</f>
        <v>2.9949156206187428</v>
      </c>
      <c r="BB22" s="268">
        <f>+'05 (raw)'!BJ21/'05 (raw)'!E21</f>
        <v>52.041830168369344</v>
      </c>
      <c r="BC22" s="281">
        <f>+'05 (raw)'!BK21/'05 (raw)'!BF21</f>
        <v>1.7537778364116097</v>
      </c>
      <c r="BD22" s="265">
        <f>+'05 (raw)'!BL21/'05 (raw)'!BO21</f>
        <v>0.10852799159993197</v>
      </c>
      <c r="BE22" s="268">
        <f>+'05 (raw)'!BM21</f>
        <v>69.2</v>
      </c>
      <c r="BF22" s="265">
        <f>+'05 (raw)'!BN21/'05 (raw)'!BO21</f>
        <v>4.5229239532573677E-2</v>
      </c>
      <c r="BG22" s="279">
        <f>+'05 (raw)'!BP21/('05 (raw)'!G21/1000)</f>
        <v>0.1640676185662685</v>
      </c>
      <c r="BH22" s="267">
        <f>+'05 (raw)'!BQ21</f>
        <v>15.259537210756724</v>
      </c>
      <c r="BI22" s="267">
        <f>+'05 (raw)'!BR21</f>
        <v>4.8390162971156006</v>
      </c>
      <c r="BJ22" s="267">
        <f>+'05 (raw)'!BS21</f>
        <v>0</v>
      </c>
      <c r="BK22" s="264">
        <f>+'05 (raw)'!BT21/('05 (raw)'!E21/1000)</f>
        <v>11.426958000065733</v>
      </c>
      <c r="BL22" s="268">
        <f>+'05 (raw)'!BU21</f>
        <v>2</v>
      </c>
      <c r="BM22" s="281">
        <f>+'05 (raw)'!BV21/('05 (raw)'!D21/1000)</f>
        <v>9.6287736655168725</v>
      </c>
      <c r="BN22" s="264">
        <f>'05 (raw)'!BW21/('05 (raw)'!E21/1000)</f>
        <v>13.058313489158659</v>
      </c>
      <c r="BO22" s="264">
        <f>'05 (raw)'!BX21/('05 (raw)'!D21/10000)</f>
        <v>1.032895669982866</v>
      </c>
      <c r="BP22" s="264">
        <f>+'05 (raw)'!BY21/('05 (raw)'!D21/100000)</f>
        <v>7.7119030447210175</v>
      </c>
      <c r="BQ22" s="267">
        <f>+'05 (raw)'!BZ21/('05 (raw)'!G21/1000)</f>
        <v>4.56676731355636</v>
      </c>
      <c r="BR22" s="267">
        <f>+'05 (raw)'!CA21</f>
        <v>2.0441537203597711</v>
      </c>
      <c r="BS22" s="282">
        <f>+'05 (raw)'!CB21</f>
        <v>72.249086309999996</v>
      </c>
      <c r="BT22" s="283">
        <f>+'05 (raw)'!CC21</f>
        <v>0.29275000000000001</v>
      </c>
      <c r="BU22" s="283">
        <f>+'05 (raw)'!CD21</f>
        <v>0.57433333333333325</v>
      </c>
      <c r="BV22" s="284">
        <f>+'05 (raw)'!CE21</f>
        <v>52.38</v>
      </c>
      <c r="BW22" s="284">
        <f>+'05 (raw)'!CF21</f>
        <v>57.14</v>
      </c>
      <c r="BX22" s="265">
        <f>+'05 (raw)'!CG21</f>
        <v>0.93928042187030614</v>
      </c>
      <c r="BY22" s="278">
        <f>+'05 (raw)'!CH21/('05 (raw)'!G21/1000)</f>
        <v>0</v>
      </c>
      <c r="BZ22" s="268">
        <f>+'05 (raw)'!CI21</f>
        <v>0.37463878111791715</v>
      </c>
      <c r="CA22" s="280">
        <f>+'05 (raw)'!CJ21</f>
        <v>13.231319544612949</v>
      </c>
      <c r="CB22" s="268">
        <f>+'05 (raw)'!CK21</f>
        <v>11</v>
      </c>
      <c r="CC22" s="265">
        <f>+'05 (raw)'!CL21/'05 (raw)'!E21</f>
        <v>0.33786537433035246</v>
      </c>
      <c r="CD22" s="265">
        <f>+'05 (raw)'!CM21</f>
        <v>2.7755358900613934E-7</v>
      </c>
      <c r="CE22" s="265">
        <f>+'05 (raw)'!CN21/'05 (raw)'!G21</f>
        <v>3.3744502531487176E-2</v>
      </c>
      <c r="CF22" s="265">
        <f>('05 (raw)'!CO21+'05 (raw)'!CP21)/'05 (raw)'!CX21</f>
        <v>0.10958733636841887</v>
      </c>
      <c r="CG22" s="268">
        <f>+'05 (raw)'!CQ21/('05 (raw)'!CX21/1000000)</f>
        <v>-4.9301106803746571</v>
      </c>
      <c r="CH22" s="281">
        <f>+'05 (raw)'!CR21/('05 (raw)'!D21/1000)</f>
        <v>0.37757477306954096</v>
      </c>
      <c r="CI22" s="273">
        <f>('05 (raw)'!CS21-'04 (raw)'!CS21)/'04 (raw)'!CS21</f>
        <v>5.2790331488300944E-2</v>
      </c>
      <c r="CJ22" s="273">
        <f>('05 (raw)'!CT21-'04 (raw)'!CT21)/'04 (raw)'!CT21</f>
        <v>8.0719434325855016E-2</v>
      </c>
      <c r="CK22" s="285">
        <f>+'05 (raw)'!CU21/('05 (raw)'!D21/1000000)</f>
        <v>6.1695224357768144</v>
      </c>
      <c r="CL22" s="268">
        <f>+'05 (raw)'!CV21/('05 (raw)'!I21/1000)</f>
        <v>0.88193176859792199</v>
      </c>
      <c r="CM22" s="268">
        <f>+'05 (raw)'!CW21/('05 (raw)'!E21/10000)</f>
        <v>9.1726398379400713</v>
      </c>
    </row>
    <row r="23" spans="1:91">
      <c r="A23" s="263" t="s">
        <v>222</v>
      </c>
      <c r="B23" s="264">
        <f>'05 (raw)'!B22</f>
        <v>929.03823617185446</v>
      </c>
      <c r="C23" s="265">
        <f>'05 (raw)'!C22</f>
        <v>0.23702086564157909</v>
      </c>
      <c r="D23" s="266">
        <f>+'05 (raw)'!J22/('05 (raw)'!D22/100000)</f>
        <v>1045.3928542740514</v>
      </c>
      <c r="E23" s="266">
        <f>+'05 (raw)'!K22</f>
        <v>22.13</v>
      </c>
      <c r="F23" s="267">
        <f>+'05 (raw)'!L22</f>
        <v>3.09</v>
      </c>
      <c r="G23" s="267">
        <f>+'05 (raw)'!M22</f>
        <v>2.855</v>
      </c>
      <c r="H23" s="267">
        <f>+'05 (raw)'!N22</f>
        <v>3.6749999999999998</v>
      </c>
      <c r="I23" s="267">
        <f>+'05 (raw)'!O22</f>
        <v>2.7050000000000001</v>
      </c>
      <c r="J23" s="267">
        <f>+'05 (raw)'!P22</f>
        <v>0.3116666666666667</v>
      </c>
      <c r="K23" s="268">
        <f>+'05 (raw)'!Q22/('05 (raw)'!E22)*100000</f>
        <v>12.196520088888239</v>
      </c>
      <c r="L23" s="268">
        <f>+'05 (raw)'!R22/('05 (raw)'!D22/100000)</f>
        <v>13.665947900399233</v>
      </c>
      <c r="M23" s="265">
        <f>+'05 (raw)'!S22/'05 (raw)'!U22</f>
        <v>2.7967860155981559E-3</v>
      </c>
      <c r="N23" s="265">
        <f>+'05 (raw)'!T22</f>
        <v>0.20437977694497764</v>
      </c>
      <c r="O23" s="268">
        <f>'05 (raw)'!V22</f>
        <v>4</v>
      </c>
      <c r="P23" s="270">
        <f>+'05 (raw)'!X22/('05 (raw)'!F22/'05 (raw)'!W22)</f>
        <v>1113.8377453162013</v>
      </c>
      <c r="Q23" s="268">
        <f>+'05 (raw)'!Y22/('05 (raw)'!I22/10000)</f>
        <v>1.3059532693796096</v>
      </c>
      <c r="R23" s="271">
        <f>+'05 (raw)'!Z22</f>
        <v>68053.404749446971</v>
      </c>
      <c r="S23" s="271">
        <f>+'05 (raw)'!AA22</f>
        <v>0.46234665582775603</v>
      </c>
      <c r="T23" s="271">
        <f>+'05 (raw)'!AB22</f>
        <v>1172.4000000000001</v>
      </c>
      <c r="U23" s="271">
        <f>+'05 (raw)'!AD22</f>
        <v>0.5</v>
      </c>
      <c r="V23" s="271">
        <f>'05 (raw)'!AE22</f>
        <v>0</v>
      </c>
      <c r="W23" s="272">
        <f>+'05 (raw)'!AF22/'05 (raw)'!AC22</f>
        <v>0.45112781954887216</v>
      </c>
      <c r="X23" s="267">
        <f>+'05 (raw)'!AG22</f>
        <v>91.325317346016035</v>
      </c>
      <c r="Y23" s="267">
        <f>+'05 (raw)'!AH22</f>
        <v>17.874500000000001</v>
      </c>
      <c r="Z23" s="265">
        <f>+'05 (raw)'!AI22</f>
        <v>0.274533756820588</v>
      </c>
      <c r="AA23" s="273">
        <f>'05 (raw)'!AJ22/'05 (raw)'!AK22</f>
        <v>2.8436004961313568</v>
      </c>
      <c r="AB23" s="267">
        <f>'05 (raw)'!AL22</f>
        <v>2.1792492491552671</v>
      </c>
      <c r="AC23" s="274">
        <f>+'05 (raw)'!AM22/('05 (raw)'!D22/100000)</f>
        <v>6.7808138437095433</v>
      </c>
      <c r="AD23" s="265">
        <f>+'05 (raw)'!AN22/'05 (raw)'!E22</f>
        <v>0.36960334477366918</v>
      </c>
      <c r="AE23" s="275">
        <f>+'05 (raw)'!AO22</f>
        <v>0.60077069438052522</v>
      </c>
      <c r="AF23" s="276">
        <f>+'05 (raw)'!AP22</f>
        <v>7.8</v>
      </c>
      <c r="AG23" s="266">
        <f>+'05 (raw)'!AQ22</f>
        <v>81.5</v>
      </c>
      <c r="AH23" s="266">
        <f>+'05 (raw)'!AR22</f>
        <v>62</v>
      </c>
      <c r="AI23" s="265">
        <f>+'05 (raw)'!AS22</f>
        <v>4.4305709394824285E-3</v>
      </c>
      <c r="AJ23" s="266">
        <f>+'05 (raw)'!AT22</f>
        <v>498</v>
      </c>
      <c r="AK23" s="265">
        <f>+'05 (raw)'!AU22/'05 (raw)'!E22</f>
        <v>3.3620927277029318E-2</v>
      </c>
      <c r="AL23" s="278">
        <f>+'05 (raw)'!AV22</f>
        <v>3.019648546650306</v>
      </c>
      <c r="AM23" s="279">
        <f>+'05 (raw)'!AW22/'05 (raw)'!G22</f>
        <v>7.0808544163547676E-3</v>
      </c>
      <c r="AN23" s="273">
        <f>'05 (raw)'!AX22</f>
        <v>59.7615710378643</v>
      </c>
      <c r="AO23" s="279">
        <f>+'05 (raw)'!AY22</f>
        <v>2.1617315986870816E-2</v>
      </c>
      <c r="AP23" s="268">
        <f>+'05 (raw)'!AZ22</f>
        <v>13</v>
      </c>
      <c r="AQ23" s="268">
        <f>('05 (raw)'!H22*1000)/'05 (raw)'!D22</f>
        <v>48104.849595529151</v>
      </c>
      <c r="AR23" s="268">
        <f>'05 (raw)'!E22/'05 (raw)'!D22</f>
        <v>0.42766384271850127</v>
      </c>
      <c r="AS23" s="275">
        <f>+'05 (raw)'!BA22</f>
        <v>3.5</v>
      </c>
      <c r="AT23" s="268">
        <v>0</v>
      </c>
      <c r="AU23" s="275">
        <f>+'05 (raw)'!BC22</f>
        <v>58.3</v>
      </c>
      <c r="AV23" s="275">
        <f>+'05 (raw)'!BD22</f>
        <v>4.2</v>
      </c>
      <c r="AW23" s="268">
        <f>+'05 (raw)'!BE22</f>
        <v>21.94</v>
      </c>
      <c r="AX23" s="280">
        <f>'05 (raw)'!BG22</f>
        <v>11.899984965253811</v>
      </c>
      <c r="AY23" s="280">
        <f>'10 (raw)'!BH22*10</f>
        <v>7.1850000000000005</v>
      </c>
      <c r="AZ23" s="265">
        <f>+'05 (raw)'!BI22/'05 (raw)'!G22</f>
        <v>1.9388466655811034E-2</v>
      </c>
      <c r="BA23" s="268">
        <f>1/('05 (raw)'!BJ22/'05 (raw)'!G22)</f>
        <v>1.1535975455814131</v>
      </c>
      <c r="BB23" s="268">
        <f>+'05 (raw)'!BJ22/'05 (raw)'!E22</f>
        <v>108.52026994843663</v>
      </c>
      <c r="BC23" s="281">
        <f>+'05 (raw)'!BK22/'05 (raw)'!BF22</f>
        <v>3.497218389842041</v>
      </c>
      <c r="BD23" s="265">
        <f>+'05 (raw)'!BL22/'05 (raw)'!BO22</f>
        <v>0.1463374024349634</v>
      </c>
      <c r="BE23" s="268">
        <f>+'05 (raw)'!BM22</f>
        <v>30.2</v>
      </c>
      <c r="BF23" s="265">
        <f>+'05 (raw)'!BN22/'05 (raw)'!BO22</f>
        <v>9.4206606401728357E-2</v>
      </c>
      <c r="BG23" s="279">
        <f>+'05 (raw)'!BP22/('05 (raw)'!G22/1000)</f>
        <v>0.1462070219285912</v>
      </c>
      <c r="BH23" s="267">
        <f>+'05 (raw)'!BQ22</f>
        <v>10.011848341232229</v>
      </c>
      <c r="BI23" s="267">
        <f>+'05 (raw)'!BR22</f>
        <v>5.1086220769103052</v>
      </c>
      <c r="BJ23" s="267">
        <f>+'05 (raw)'!BS22</f>
        <v>0.10033399999999999</v>
      </c>
      <c r="BK23" s="264">
        <f>+'05 (raw)'!BT22/('05 (raw)'!E22/1000)</f>
        <v>24.09056647957205</v>
      </c>
      <c r="BL23" s="268">
        <f>+'05 (raw)'!BU22</f>
        <v>2</v>
      </c>
      <c r="BM23" s="281">
        <f>+'05 (raw)'!BV22/('05 (raw)'!D22/1000)</f>
        <v>7.5194009516089828</v>
      </c>
      <c r="BN23" s="264">
        <f>'05 (raw)'!BW22/('05 (raw)'!E22/1000)</f>
        <v>22.080579968923267</v>
      </c>
      <c r="BO23" s="264">
        <f>'05 (raw)'!BX22/('05 (raw)'!D22/10000)</f>
        <v>1.7142922175537922</v>
      </c>
      <c r="BP23" s="264">
        <f>+'05 (raw)'!BY22/('05 (raw)'!D22/100000)</f>
        <v>5.9462521398683688</v>
      </c>
      <c r="BQ23" s="267">
        <f>+'05 (raw)'!BZ22/('05 (raw)'!G22/1000)</f>
        <v>5.2472170887513956</v>
      </c>
      <c r="BR23" s="267">
        <f>+'05 (raw)'!CA22</f>
        <v>0.35891177948460268</v>
      </c>
      <c r="BS23" s="282">
        <f>+'05 (raw)'!CB22</f>
        <v>72.248065479999994</v>
      </c>
      <c r="BT23" s="283">
        <f>+'05 (raw)'!CC22</f>
        <v>0.49124999999999996</v>
      </c>
      <c r="BU23" s="283">
        <f>+'05 (raw)'!CD22</f>
        <v>0.65466666666666662</v>
      </c>
      <c r="BV23" s="284">
        <f>+'05 (raw)'!CE22</f>
        <v>8.57</v>
      </c>
      <c r="BW23" s="284">
        <f>+'05 (raw)'!CF22</f>
        <v>71.430000000000007</v>
      </c>
      <c r="BX23" s="265">
        <f>+'05 (raw)'!CG22</f>
        <v>0.89563256306966854</v>
      </c>
      <c r="BY23" s="278">
        <f>+'05 (raw)'!CH22/('05 (raw)'!G22/1000)</f>
        <v>21.179003130445292</v>
      </c>
      <c r="BZ23" s="268">
        <f>+'05 (raw)'!CI22</f>
        <v>0.28615504833856409</v>
      </c>
      <c r="CA23" s="280">
        <f>+'05 (raw)'!CJ22</f>
        <v>9.9653255822099887</v>
      </c>
      <c r="CB23" s="268">
        <f>+'05 (raw)'!CK22</f>
        <v>5.7</v>
      </c>
      <c r="CC23" s="265">
        <f>+'05 (raw)'!CL22/'05 (raw)'!E22</f>
        <v>0.25037260368871556</v>
      </c>
      <c r="CD23" s="265">
        <f>+'05 (raw)'!CM22</f>
        <v>0</v>
      </c>
      <c r="CE23" s="265">
        <f>+'05 (raw)'!CN22/'05 (raw)'!G22</f>
        <v>7.1049784221511939E-2</v>
      </c>
      <c r="CF23" s="265">
        <f>('05 (raw)'!CO22+'05 (raw)'!CP22)/'05 (raw)'!CX22</f>
        <v>1.7002528413984482E-2</v>
      </c>
      <c r="CG23" s="268">
        <f>+'05 (raw)'!CQ22/('05 (raw)'!CX22/1000000)</f>
        <v>22.149911968037358</v>
      </c>
      <c r="CH23" s="281">
        <f>+'05 (raw)'!CR22/('05 (raw)'!D22/1000)</f>
        <v>0.28583738356560229</v>
      </c>
      <c r="CI23" s="273">
        <f>('05 (raw)'!CS22-'04 (raw)'!CS22)/'04 (raw)'!CS22</f>
        <v>6.3969372827811566E-2</v>
      </c>
      <c r="CJ23" s="273">
        <f>('05 (raw)'!CT22-'04 (raw)'!CT22)/'04 (raw)'!CT22</f>
        <v>7.0057290734376665E-2</v>
      </c>
      <c r="CK23" s="285">
        <f>+'05 (raw)'!CU22/('05 (raw)'!D22/1000000)</f>
        <v>0</v>
      </c>
      <c r="CL23" s="268">
        <f>+'05 (raw)'!CV22/('05 (raw)'!I22/1000)</f>
        <v>0.35913714907939265</v>
      </c>
      <c r="CM23" s="268">
        <f>+'05 (raw)'!CW22/('05 (raw)'!E22/10000)</f>
        <v>0.39028864284442361</v>
      </c>
    </row>
    <row r="24" spans="1:91">
      <c r="A24" s="263" t="s">
        <v>223</v>
      </c>
      <c r="B24" s="264">
        <f>'05 (raw)'!B23</f>
        <v>15402.776658002209</v>
      </c>
      <c r="C24" s="265">
        <f>'05 (raw)'!C23</f>
        <v>0.37081496536389075</v>
      </c>
      <c r="D24" s="266">
        <f>+'05 (raw)'!J23/('05 (raw)'!D23/100000)</f>
        <v>1048.1809368635245</v>
      </c>
      <c r="E24" s="266">
        <f>+'05 (raw)'!K23</f>
        <v>41.49</v>
      </c>
      <c r="F24" s="267">
        <f>+'05 (raw)'!L23</f>
        <v>3.17</v>
      </c>
      <c r="G24" s="267">
        <f>+'05 (raw)'!M23</f>
        <v>3.0049999999999999</v>
      </c>
      <c r="H24" s="267">
        <f>+'05 (raw)'!N23</f>
        <v>3.55</v>
      </c>
      <c r="I24" s="267">
        <f>+'05 (raw)'!O23</f>
        <v>3.71</v>
      </c>
      <c r="J24" s="267">
        <f>+'05 (raw)'!P23</f>
        <v>0.38666666666666671</v>
      </c>
      <c r="K24" s="268">
        <f>+'05 (raw)'!Q23/('05 (raw)'!E23)*100000</f>
        <v>8.4561334090662523</v>
      </c>
      <c r="L24" s="268">
        <f>+'05 (raw)'!R23/('05 (raw)'!D23/100000)</f>
        <v>3.5765201217153746</v>
      </c>
      <c r="M24" s="265">
        <f>+'05 (raw)'!S23/'05 (raw)'!U23</f>
        <v>1.4427613821826141E-2</v>
      </c>
      <c r="N24" s="265">
        <f>+'05 (raw)'!T23</f>
        <v>4.7709341880790854E-3</v>
      </c>
      <c r="O24" s="268">
        <f>'05 (raw)'!V23</f>
        <v>5</v>
      </c>
      <c r="P24" s="270">
        <f>+'05 (raw)'!X23/('05 (raw)'!F23/'05 (raw)'!W23)</f>
        <v>37.201187794962856</v>
      </c>
      <c r="Q24" s="268">
        <f>+'05 (raw)'!Y23/('05 (raw)'!I23/10000)</f>
        <v>2.3640296824273426</v>
      </c>
      <c r="R24" s="271">
        <f>+'05 (raw)'!Z23</f>
        <v>4806.9433436607251</v>
      </c>
      <c r="S24" s="271">
        <f>+'05 (raw)'!AA23</f>
        <v>0.70626993886646428</v>
      </c>
      <c r="T24" s="271">
        <f>+'05 (raw)'!AB23</f>
        <v>11118.8</v>
      </c>
      <c r="U24" s="271">
        <f>+'05 (raw)'!AD23</f>
        <v>0.8</v>
      </c>
      <c r="V24" s="271">
        <f>'05 (raw)'!AE23</f>
        <v>7</v>
      </c>
      <c r="W24" s="272">
        <f>+'05 (raw)'!AF23/'05 (raw)'!AC23</f>
        <v>0.95205479452054798</v>
      </c>
      <c r="X24" s="267">
        <f>+'05 (raw)'!AG23</f>
        <v>96.099348194219999</v>
      </c>
      <c r="Y24" s="267">
        <f>+'05 (raw)'!AH23</f>
        <v>12.6029</v>
      </c>
      <c r="Z24" s="265">
        <f>+'05 (raw)'!AI23</f>
        <v>0.19345690966938719</v>
      </c>
      <c r="AA24" s="273">
        <f>'05 (raw)'!AJ23/'05 (raw)'!AK23</f>
        <v>0.68762585522674546</v>
      </c>
      <c r="AB24" s="267">
        <f>'05 (raw)'!AL23</f>
        <v>1.1264854105217432</v>
      </c>
      <c r="AC24" s="274">
        <f>+'05 (raw)'!AM23/('05 (raw)'!D23/100000)</f>
        <v>3.0791232835960178</v>
      </c>
      <c r="AD24" s="265">
        <f>+'05 (raw)'!AN23/'05 (raw)'!E23</f>
        <v>0.33787677658576432</v>
      </c>
      <c r="AE24" s="275">
        <f>+'05 (raw)'!AO23</f>
        <v>0.54903096746490732</v>
      </c>
      <c r="AF24" s="276">
        <f>+'05 (raw)'!AP23</f>
        <v>2.9</v>
      </c>
      <c r="AG24" s="266">
        <f>+'05 (raw)'!AQ23</f>
        <v>84.9</v>
      </c>
      <c r="AH24" s="266">
        <f>+'05 (raw)'!AR23</f>
        <v>53.2</v>
      </c>
      <c r="AI24" s="265">
        <f>+'05 (raw)'!AS23</f>
        <v>4.1113684422515347E-2</v>
      </c>
      <c r="AJ24" s="266">
        <f>+'05 (raw)'!AT23</f>
        <v>519.6</v>
      </c>
      <c r="AK24" s="265">
        <f>+'05 (raw)'!AU23/'05 (raw)'!E23</f>
        <v>8.0218391611515658E-2</v>
      </c>
      <c r="AL24" s="278">
        <f>+'05 (raw)'!AV23</f>
        <v>16.602988008703921</v>
      </c>
      <c r="AM24" s="279">
        <f>+'05 (raw)'!AW23/'05 (raw)'!G23</f>
        <v>1.7772987862947287E-2</v>
      </c>
      <c r="AN24" s="273">
        <f>'05 (raw)'!AX23</f>
        <v>50.964035928314999</v>
      </c>
      <c r="AO24" s="279">
        <f>+'05 (raw)'!AY23</f>
        <v>4.4602473548110165E-2</v>
      </c>
      <c r="AP24" s="268">
        <f>+'05 (raw)'!AZ23</f>
        <v>88.3</v>
      </c>
      <c r="AQ24" s="268">
        <f>('05 (raw)'!H23*1000)/'05 (raw)'!D23</f>
        <v>136753.40797258422</v>
      </c>
      <c r="AR24" s="268">
        <f>'05 (raw)'!E23/'05 (raw)'!D23</f>
        <v>0.44535775978148645</v>
      </c>
      <c r="AS24" s="275">
        <f>+'05 (raw)'!BA23</f>
        <v>10.5</v>
      </c>
      <c r="AT24" s="268">
        <v>0</v>
      </c>
      <c r="AU24" s="275">
        <f>+'05 (raw)'!BC23</f>
        <v>54.4</v>
      </c>
      <c r="AV24" s="275">
        <f>+'05 (raw)'!BD23</f>
        <v>10.7</v>
      </c>
      <c r="AW24" s="268">
        <f>+'05 (raw)'!BE23</f>
        <v>32.85</v>
      </c>
      <c r="AX24" s="280">
        <f>'05 (raw)'!BG23</f>
        <v>7.7412379477893358</v>
      </c>
      <c r="AY24" s="280">
        <f>'10 (raw)'!BH23*10</f>
        <v>8.2050000000000001</v>
      </c>
      <c r="AZ24" s="265">
        <f>+'05 (raw)'!BI23/'05 (raw)'!G23</f>
        <v>1.8021590747018378E-2</v>
      </c>
      <c r="BA24" s="268">
        <f>1/('05 (raw)'!BJ23/'05 (raw)'!G23)</f>
        <v>1.3773197604704137</v>
      </c>
      <c r="BB24" s="268">
        <f>+'05 (raw)'!BJ23/'05 (raw)'!E23</f>
        <v>254.66548053470686</v>
      </c>
      <c r="BC24" s="281">
        <f>+'05 (raw)'!BK23/'05 (raw)'!BF23</f>
        <v>7.9424560483363402</v>
      </c>
      <c r="BD24" s="265">
        <f>+'05 (raw)'!BL23/'05 (raw)'!BO23</f>
        <v>0.24498400551714153</v>
      </c>
      <c r="BE24" s="268">
        <f>+'05 (raw)'!BM23</f>
        <v>64</v>
      </c>
      <c r="BF24" s="265">
        <f>+'05 (raw)'!BN23/'05 (raw)'!BO23</f>
        <v>0.13973407538618984</v>
      </c>
      <c r="BG24" s="279">
        <f>+'05 (raw)'!BP23/('05 (raw)'!G23/1000)</f>
        <v>0.15532718797448361</v>
      </c>
      <c r="BH24" s="267">
        <f>+'05 (raw)'!BQ23</f>
        <v>16.903669724770644</v>
      </c>
      <c r="BI24" s="267">
        <f>+'05 (raw)'!BR23</f>
        <v>198.19768927810435</v>
      </c>
      <c r="BJ24" s="267">
        <f>+'05 (raw)'!BS23</f>
        <v>41.896396000000003</v>
      </c>
      <c r="BK24" s="264">
        <f>+'05 (raw)'!BT23/('05 (raw)'!E23/1000)</f>
        <v>50.147530277212262</v>
      </c>
      <c r="BL24" s="268">
        <f>+'05 (raw)'!BU23</f>
        <v>43</v>
      </c>
      <c r="BM24" s="281">
        <f>+'05 (raw)'!BV23/('05 (raw)'!D23/1000)</f>
        <v>16.450571426067526</v>
      </c>
      <c r="BN24" s="264">
        <f>'05 (raw)'!BW23/('05 (raw)'!E23/1000)</f>
        <v>27.451055474362494</v>
      </c>
      <c r="BO24" s="264">
        <f>'05 (raw)'!BX23/('05 (raw)'!D23/10000)</f>
        <v>4.4086914161492345E-2</v>
      </c>
      <c r="BP24" s="264">
        <f>+'05 (raw)'!BY23/('05 (raw)'!D23/100000)</f>
        <v>13.619199138982387</v>
      </c>
      <c r="BQ24" s="267">
        <f>+'05 (raw)'!BZ23/('05 (raw)'!G23/1000)</f>
        <v>7.5231046929229217</v>
      </c>
      <c r="BR24" s="267">
        <f>+'05 (raw)'!CA23</f>
        <v>0.46726788467828606</v>
      </c>
      <c r="BS24" s="282">
        <f>+'05 (raw)'!CB23</f>
        <v>79.505208330000002</v>
      </c>
      <c r="BT24" s="283">
        <f>+'05 (raw)'!CC23</f>
        <v>0.22399999999999998</v>
      </c>
      <c r="BU24" s="283">
        <f>+'05 (raw)'!CD23</f>
        <v>0.42466666666666669</v>
      </c>
      <c r="BV24" s="284">
        <f>+'05 (raw)'!CE23</f>
        <v>52.83</v>
      </c>
      <c r="BW24" s="284">
        <f>+'05 (raw)'!CF23</f>
        <v>54.76</v>
      </c>
      <c r="BX24" s="265">
        <f>+'05 (raw)'!CG23</f>
        <v>0.79671085906097117</v>
      </c>
      <c r="BY24" s="278">
        <f>+'05 (raw)'!CH23/('05 (raw)'!G23/1000)</f>
        <v>25.113536464288025</v>
      </c>
      <c r="BZ24" s="268">
        <f>+'05 (raw)'!CI23</f>
        <v>4.0085425886282139E-2</v>
      </c>
      <c r="CA24" s="280">
        <f>+'05 (raw)'!CJ23</f>
        <v>0</v>
      </c>
      <c r="CB24" s="268">
        <f>+'05 (raw)'!CK23</f>
        <v>9.3000000000000007</v>
      </c>
      <c r="CC24" s="265">
        <f>+'05 (raw)'!CL23/'05 (raw)'!E23</f>
        <v>0.20794376618099741</v>
      </c>
      <c r="CD24" s="265">
        <f>+'05 (raw)'!CM23</f>
        <v>9.5160635758699905E-3</v>
      </c>
      <c r="CE24" s="265">
        <f>+'05 (raw)'!CN23/'05 (raw)'!G23</f>
        <v>1.6101828307610939E-2</v>
      </c>
      <c r="CF24" s="265">
        <f>('05 (raw)'!CO23+'05 (raw)'!CP23)/'05 (raw)'!CX23</f>
        <v>0.60385773569197998</v>
      </c>
      <c r="CG24" s="268">
        <f>+'05 (raw)'!CQ23/('05 (raw)'!CX23/1000000)</f>
        <v>85.810030268926312</v>
      </c>
      <c r="CH24" s="281">
        <f>+'05 (raw)'!CR23/('05 (raw)'!D23/1000)</f>
        <v>0.68451279150711486</v>
      </c>
      <c r="CI24" s="273">
        <f>('05 (raw)'!CS23-'04 (raw)'!CS23)/'04 (raw)'!CS23</f>
        <v>9.4725105824311095E-2</v>
      </c>
      <c r="CJ24" s="273">
        <f>('05 (raw)'!CT23-'04 (raw)'!CT23)/'04 (raw)'!CT23</f>
        <v>0.10198219087281533</v>
      </c>
      <c r="CK24" s="285">
        <f>+'05 (raw)'!CU23/('05 (raw)'!D23/1000000)</f>
        <v>17.764172789977025</v>
      </c>
      <c r="CL24" s="268">
        <f>+'05 (raw)'!CV23/('05 (raw)'!I23/1000)</f>
        <v>4.7842097497304783</v>
      </c>
      <c r="CM24" s="268">
        <f>+'05 (raw)'!CW23/('05 (raw)'!E23/10000)</f>
        <v>1.6114518383314931</v>
      </c>
    </row>
    <row r="25" spans="1:91">
      <c r="A25" s="263" t="s">
        <v>224</v>
      </c>
      <c r="B25" s="264">
        <f>'05 (raw)'!B24</f>
        <v>2345.1728379440619</v>
      </c>
      <c r="C25" s="265">
        <f>'05 (raw)'!C24</f>
        <v>0.14508230862065305</v>
      </c>
      <c r="D25" s="266">
        <f>+'05 (raw)'!J24/('05 (raw)'!D24/100000)</f>
        <v>833.12905915770739</v>
      </c>
      <c r="E25" s="266">
        <f>+'05 (raw)'!K24</f>
        <v>41.55</v>
      </c>
      <c r="F25" s="267">
        <f>+'05 (raw)'!L24</f>
        <v>3.24</v>
      </c>
      <c r="G25" s="267">
        <f>+'05 (raw)'!M24</f>
        <v>2.77</v>
      </c>
      <c r="H25" s="267">
        <f>+'05 (raw)'!N24</f>
        <v>3.13</v>
      </c>
      <c r="I25" s="267">
        <f>+'05 (raw)'!O24</f>
        <v>3.4649999999999999</v>
      </c>
      <c r="J25" s="267">
        <f>+'05 (raw)'!P24</f>
        <v>0.53700000000000003</v>
      </c>
      <c r="K25" s="268">
        <f>+'05 (raw)'!Q24/('05 (raw)'!E24)*100000</f>
        <v>4.736078540897779</v>
      </c>
      <c r="L25" s="268">
        <f>+'05 (raw)'!R24/('05 (raw)'!D24/100000)</f>
        <v>15.394439595962096</v>
      </c>
      <c r="M25" s="265">
        <f>+'05 (raw)'!S24/'05 (raw)'!U24</f>
        <v>7.7374895078662846E-4</v>
      </c>
      <c r="N25" s="265">
        <f>+'05 (raw)'!T24</f>
        <v>0.3279523315260533</v>
      </c>
      <c r="O25" s="268">
        <f>'05 (raw)'!V24</f>
        <v>23</v>
      </c>
      <c r="P25" s="270">
        <f>+'05 (raw)'!X24/('05 (raw)'!F24/'05 (raw)'!W24)</f>
        <v>192.45925136325167</v>
      </c>
      <c r="Q25" s="268">
        <f>+'05 (raw)'!Y24/('05 (raw)'!I24/10000)</f>
        <v>0.52784229851328457</v>
      </c>
      <c r="R25" s="271">
        <f>+'05 (raw)'!Z24</f>
        <v>36896.963077887958</v>
      </c>
      <c r="S25" s="271">
        <f>+'05 (raw)'!AA24</f>
        <v>0.39217878629101183</v>
      </c>
      <c r="T25" s="271">
        <f>+'05 (raw)'!AB24</f>
        <v>639.9</v>
      </c>
      <c r="U25" s="271">
        <f>+'05 (raw)'!AD24</f>
        <v>0</v>
      </c>
      <c r="V25" s="271">
        <f>'05 (raw)'!AE24</f>
        <v>15</v>
      </c>
      <c r="W25" s="272">
        <f>+'05 (raw)'!AF24/'05 (raw)'!AC24</f>
        <v>1.5151515151515152E-2</v>
      </c>
      <c r="X25" s="267">
        <f>+'05 (raw)'!AG24</f>
        <v>61.066610021113306</v>
      </c>
      <c r="Y25" s="267">
        <f>+'05 (raw)'!AH24</f>
        <v>23.0274</v>
      </c>
      <c r="Z25" s="265">
        <f>+'05 (raw)'!AI24</f>
        <v>0.30231910300160181</v>
      </c>
      <c r="AA25" s="273">
        <f>'05 (raw)'!AJ24/'05 (raw)'!AK24</f>
        <v>3.6584796810044966</v>
      </c>
      <c r="AB25" s="267">
        <f>'05 (raw)'!AL24</f>
        <v>1.2141062599082355</v>
      </c>
      <c r="AC25" s="274">
        <f>+'05 (raw)'!AM24/('05 (raw)'!D24/100000)</f>
        <v>16.77346617768448</v>
      </c>
      <c r="AD25" s="265">
        <f>+'05 (raw)'!AN24/'05 (raw)'!E24</f>
        <v>0.39961916356674076</v>
      </c>
      <c r="AE25" s="275">
        <f>+'05 (raw)'!AO24</f>
        <v>0.57706526914690026</v>
      </c>
      <c r="AF25" s="276">
        <f>+'05 (raw)'!AP24</f>
        <v>18.8</v>
      </c>
      <c r="AG25" s="266">
        <f>+'05 (raw)'!AQ24</f>
        <v>77.099999999999994</v>
      </c>
      <c r="AH25" s="266">
        <f>+'05 (raw)'!AR24</f>
        <v>58.5</v>
      </c>
      <c r="AI25" s="265">
        <f>+'05 (raw)'!AS24</f>
        <v>1.4067062732856711E-2</v>
      </c>
      <c r="AJ25" s="266">
        <f>+'05 (raw)'!AT24</f>
        <v>433.99</v>
      </c>
      <c r="AK25" s="265">
        <f>+'05 (raw)'!AU24/'05 (raw)'!E24</f>
        <v>7.5366332192727753E-3</v>
      </c>
      <c r="AL25" s="278">
        <f>+'05 (raw)'!AV24</f>
        <v>9.5966259120008708</v>
      </c>
      <c r="AM25" s="279">
        <f>+'05 (raw)'!AW24/'05 (raw)'!G24</f>
        <v>3.6268779832636078E-3</v>
      </c>
      <c r="AN25" s="273">
        <f>'05 (raw)'!AX24</f>
        <v>68.580857803960754</v>
      </c>
      <c r="AO25" s="279">
        <f>+'05 (raw)'!AY24</f>
        <v>2.64758738476083E-2</v>
      </c>
      <c r="AP25" s="268">
        <f>+'05 (raw)'!AZ24</f>
        <v>7</v>
      </c>
      <c r="AQ25" s="268">
        <f>('05 (raw)'!H24*1000)/'05 (raw)'!D24</f>
        <v>34377.105048925325</v>
      </c>
      <c r="AR25" s="268">
        <f>'05 (raw)'!E24/'05 (raw)'!D24</f>
        <v>0.40407927320233333</v>
      </c>
      <c r="AS25" s="275">
        <f>+'05 (raw)'!BA24</f>
        <v>11</v>
      </c>
      <c r="AT25" s="268">
        <v>0</v>
      </c>
      <c r="AU25" s="275">
        <f>+'05 (raw)'!BC24</f>
        <v>46.2</v>
      </c>
      <c r="AV25" s="275">
        <f>+'05 (raw)'!BD24</f>
        <v>25.1</v>
      </c>
      <c r="AW25" s="268">
        <f>+'05 (raw)'!BE24</f>
        <v>16.96</v>
      </c>
      <c r="AX25" s="280">
        <f>'05 (raw)'!BG24</f>
        <v>6.8469217878873208</v>
      </c>
      <c r="AY25" s="280">
        <f>'10 (raw)'!BH24*10</f>
        <v>5.7183333333333337</v>
      </c>
      <c r="AZ25" s="265">
        <f>+'05 (raw)'!BI24/'05 (raw)'!G24</f>
        <v>8.1540389894364743E-3</v>
      </c>
      <c r="BA25" s="268">
        <f>1/('05 (raw)'!BJ24/'05 (raw)'!G24)</f>
        <v>1.6825282900489746</v>
      </c>
      <c r="BB25" s="268">
        <f>+'05 (raw)'!BJ24/'05 (raw)'!E24</f>
        <v>56.119639321005607</v>
      </c>
      <c r="BC25" s="281">
        <f>+'05 (raw)'!BK24/'05 (raw)'!BF24</f>
        <v>2.1068167056288054</v>
      </c>
      <c r="BD25" s="265">
        <f>+'05 (raw)'!BL24/'05 (raw)'!BO24</f>
        <v>5.6417630971858528E-2</v>
      </c>
      <c r="BE25" s="268">
        <f>+'05 (raw)'!BM24</f>
        <v>19.399999999999999</v>
      </c>
      <c r="BF25" s="265">
        <f>+'05 (raw)'!BN24/'05 (raw)'!BO24</f>
        <v>3.7690104465845573E-2</v>
      </c>
      <c r="BG25" s="279">
        <f>+'05 (raw)'!BP24/('05 (raw)'!G24/1000)</f>
        <v>0.12407611787197485</v>
      </c>
      <c r="BH25" s="267">
        <f>+'05 (raw)'!BQ24</f>
        <v>1.8205183122724351</v>
      </c>
      <c r="BI25" s="267">
        <f>+'05 (raw)'!BR24</f>
        <v>2.1084961853789848</v>
      </c>
      <c r="BJ25" s="267">
        <f>+'05 (raw)'!BS24</f>
        <v>15347.188198</v>
      </c>
      <c r="BK25" s="264">
        <f>+'05 (raw)'!BT24/('05 (raw)'!E24/1000)</f>
        <v>21.019830935925732</v>
      </c>
      <c r="BL25" s="268">
        <f>+'05 (raw)'!BU24</f>
        <v>17</v>
      </c>
      <c r="BM25" s="281">
        <f>+'05 (raw)'!BV24/('05 (raw)'!D24/1000)</f>
        <v>4.7472286490802311</v>
      </c>
      <c r="BN25" s="264">
        <f>'05 (raw)'!BW24/('05 (raw)'!E24/1000)</f>
        <v>7.0407379367552432</v>
      </c>
      <c r="BO25" s="264">
        <f>'05 (raw)'!BX24/('05 (raw)'!D24/10000)</f>
        <v>1.4960043679971802</v>
      </c>
      <c r="BP25" s="264">
        <f>+'05 (raw)'!BY24/('05 (raw)'!D24/100000)</f>
        <v>4.0526495462861822</v>
      </c>
      <c r="BQ25" s="267">
        <f>+'05 (raw)'!BZ24/('05 (raw)'!G24/1000)</f>
        <v>2.393687835547671</v>
      </c>
      <c r="BR25" s="267">
        <f>+'05 (raw)'!CA24</f>
        <v>0.53565880676644206</v>
      </c>
      <c r="BS25" s="282">
        <f>+'05 (raw)'!CB24</f>
        <v>71.388486310000005</v>
      </c>
      <c r="BT25" s="283">
        <f>+'05 (raw)'!CC24</f>
        <v>0</v>
      </c>
      <c r="BU25" s="283">
        <f>+'05 (raw)'!CD24</f>
        <v>0</v>
      </c>
      <c r="BV25" s="284">
        <f>+'05 (raw)'!CE24</f>
        <v>36.380000000000003</v>
      </c>
      <c r="BW25" s="284">
        <f>+'05 (raw)'!CF24</f>
        <v>33.33</v>
      </c>
      <c r="BX25" s="265">
        <f>+'05 (raw)'!CG24</f>
        <v>0.95329325608531423</v>
      </c>
      <c r="BY25" s="278">
        <f>BY16</f>
        <v>39.331687602653943</v>
      </c>
      <c r="BZ25" s="268">
        <f>+'05 (raw)'!CI24</f>
        <v>1.9867960439215639</v>
      </c>
      <c r="CA25" s="280">
        <f>+'05 (raw)'!CJ24</f>
        <v>6.3894240786578296</v>
      </c>
      <c r="CB25" s="268">
        <f>+'05 (raw)'!CK24</f>
        <v>8.1</v>
      </c>
      <c r="CC25" s="265">
        <f>+'05 (raw)'!CL24/'05 (raw)'!E24</f>
        <v>0.33831828815834103</v>
      </c>
      <c r="CD25" s="265">
        <f>+'05 (raw)'!CM24</f>
        <v>8.6679523257302306E-3</v>
      </c>
      <c r="CE25" s="265">
        <f>+'05 (raw)'!CN24/'05 (raw)'!G24</f>
        <v>3.5484179884805157E-2</v>
      </c>
      <c r="CF25" s="265">
        <f>('05 (raw)'!CO24+'05 (raw)'!CP24)/'05 (raw)'!CX24</f>
        <v>2.0733752968105579E-2</v>
      </c>
      <c r="CG25" s="268">
        <f>+'05 (raw)'!CQ24/('05 (raw)'!CX24/1000000)</f>
        <v>0.6603971818336043</v>
      </c>
      <c r="CH25" s="281">
        <f>+'05 (raw)'!CR24/('05 (raw)'!D24/1000)</f>
        <v>0.15929164188874856</v>
      </c>
      <c r="CI25" s="273">
        <f>('05 (raw)'!CS24-'04 (raw)'!CS24)/'04 (raw)'!CS24</f>
        <v>1.141812074515737E-2</v>
      </c>
      <c r="CJ25" s="273">
        <f>('05 (raw)'!CT24-'04 (raw)'!CT24)/'04 (raw)'!CT24</f>
        <v>9.2966064675360838E-2</v>
      </c>
      <c r="CK25" s="285">
        <f>+'05 (raw)'!CU24/('05 (raw)'!D24/1000000)</f>
        <v>1.4071699813493692</v>
      </c>
      <c r="CL25" s="268">
        <f>+'05 (raw)'!CV24/('05 (raw)'!I24/1000)</f>
        <v>0.3128090637281471</v>
      </c>
      <c r="CM25" s="268">
        <f>+'05 (raw)'!CW24/('05 (raw)'!E24/10000)</f>
        <v>0.58504499622854922</v>
      </c>
    </row>
    <row r="26" spans="1:91">
      <c r="A26" s="263" t="s">
        <v>225</v>
      </c>
      <c r="B26" s="264">
        <f>'05 (raw)'!B25</f>
        <v>5622.6627475951827</v>
      </c>
      <c r="C26" s="265">
        <f>'05 (raw)'!C25</f>
        <v>0.2059868465638808</v>
      </c>
      <c r="D26" s="266">
        <f>+'05 (raw)'!J25/('05 (raw)'!D25/100000)</f>
        <v>1031.6800954079922</v>
      </c>
      <c r="E26" s="266">
        <f>+'05 (raw)'!K25</f>
        <v>55.7</v>
      </c>
      <c r="F26" s="267">
        <f>+'05 (raw)'!L25</f>
        <v>2.145</v>
      </c>
      <c r="G26" s="267">
        <f>+'05 (raw)'!M25</f>
        <v>2.085</v>
      </c>
      <c r="H26" s="267">
        <f>+'05 (raw)'!N25</f>
        <v>1.7949999999999999</v>
      </c>
      <c r="I26" s="267">
        <f>+'05 (raw)'!O25</f>
        <v>3.3449999999999998</v>
      </c>
      <c r="J26" s="267">
        <f>+'05 (raw)'!P25</f>
        <v>0.55866666666666676</v>
      </c>
      <c r="K26" s="268">
        <f>+'05 (raw)'!Q25/('05 (raw)'!E25)*100000</f>
        <v>4.7297173190309127</v>
      </c>
      <c r="L26" s="268">
        <f>+'05 (raw)'!R25/('05 (raw)'!D25/100000)</f>
        <v>5.8486102908604298</v>
      </c>
      <c r="M26" s="265">
        <f>+'05 (raw)'!S25/'05 (raw)'!U25</f>
        <v>1.0685657605964911E-2</v>
      </c>
      <c r="N26" s="265">
        <f>+'05 (raw)'!T25</f>
        <v>0.15673706602681595</v>
      </c>
      <c r="O26" s="268">
        <f>'05 (raw)'!V25</f>
        <v>19</v>
      </c>
      <c r="P26" s="270">
        <f>+'05 (raw)'!X25/('05 (raw)'!F25/'05 (raw)'!W25)</f>
        <v>20.083975066421416</v>
      </c>
      <c r="Q26" s="268">
        <f>+'05 (raw)'!Y25/('05 (raw)'!I25/10000)</f>
        <v>1.4715616207970927</v>
      </c>
      <c r="R26" s="271">
        <f>+'05 (raw)'!Z25</f>
        <v>8228.3735408454304</v>
      </c>
      <c r="S26" s="271">
        <f>+'05 (raw)'!AA25</f>
        <v>0.91127240768380902</v>
      </c>
      <c r="T26" s="271">
        <f>+'05 (raw)'!AB25</f>
        <v>2275.1999999999998</v>
      </c>
      <c r="U26" s="271">
        <f>+'05 (raw)'!AD25</f>
        <v>0.8</v>
      </c>
      <c r="V26" s="271">
        <f>'05 (raw)'!AE25</f>
        <v>42</v>
      </c>
      <c r="W26" s="272">
        <f>+'05 (raw)'!AF25/'05 (raw)'!AC25</f>
        <v>0.71899224806201545</v>
      </c>
      <c r="X26" s="267">
        <f>+'05 (raw)'!AG25</f>
        <v>78.224830290111854</v>
      </c>
      <c r="Y26" s="267">
        <f>+'05 (raw)'!AH25</f>
        <v>21.159099999999999</v>
      </c>
      <c r="Z26" s="265">
        <f>+'05 (raw)'!AI25</f>
        <v>0.28938345489682687</v>
      </c>
      <c r="AA26" s="273">
        <f>'05 (raw)'!AJ25/'05 (raw)'!AK25</f>
        <v>4.1853363440794595</v>
      </c>
      <c r="AB26" s="267">
        <f>'05 (raw)'!AL25</f>
        <v>1.3082806174287478</v>
      </c>
      <c r="AC26" s="274">
        <f>+'05 (raw)'!AM25/('05 (raw)'!D25/100000)</f>
        <v>12.361416072165579</v>
      </c>
      <c r="AD26" s="265">
        <f>+'05 (raw)'!AN25/'05 (raw)'!E25</f>
        <v>0.37611584593060632</v>
      </c>
      <c r="AE26" s="275">
        <f>+'05 (raw)'!AO25</f>
        <v>0.63255237255286256</v>
      </c>
      <c r="AF26" s="276">
        <f>+'05 (raw)'!AP25</f>
        <v>12.8</v>
      </c>
      <c r="AG26" s="266">
        <f>+'05 (raw)'!AQ25</f>
        <v>83.7</v>
      </c>
      <c r="AH26" s="266">
        <f>+'05 (raw)'!AR25</f>
        <v>71</v>
      </c>
      <c r="AI26" s="265">
        <f>+'05 (raw)'!AS25</f>
        <v>4.2691236196421976E-2</v>
      </c>
      <c r="AJ26" s="266">
        <f>+'05 (raw)'!AT25</f>
        <v>496.3</v>
      </c>
      <c r="AK26" s="265">
        <f>+'05 (raw)'!AU25/'05 (raw)'!E25</f>
        <v>6.9981448487408846E-4</v>
      </c>
      <c r="AL26" s="278">
        <f>+'05 (raw)'!AV25</f>
        <v>12.602951868054852</v>
      </c>
      <c r="AM26" s="279">
        <f>+'05 (raw)'!AW25/'05 (raw)'!G25</f>
        <v>1.0129492668287833E-2</v>
      </c>
      <c r="AN26" s="273">
        <f>'05 (raw)'!AX25</f>
        <v>64.348572010755859</v>
      </c>
      <c r="AO26" s="279">
        <f>+'05 (raw)'!AY25</f>
        <v>3.8368784513843845E-2</v>
      </c>
      <c r="AP26" s="268">
        <f>+'05 (raw)'!AZ25</f>
        <v>27.1</v>
      </c>
      <c r="AQ26" s="268">
        <f>('05 (raw)'!H25*1000)/'05 (raw)'!D25</f>
        <v>49042.001094762061</v>
      </c>
      <c r="AR26" s="268">
        <f>'05 (raw)'!E25/'05 (raw)'!D25</f>
        <v>0.40178661206979738</v>
      </c>
      <c r="AS26" s="275">
        <f>+'05 (raw)'!BA25</f>
        <v>11.9</v>
      </c>
      <c r="AT26" s="268">
        <v>0</v>
      </c>
      <c r="AU26" s="275">
        <f>+'05 (raw)'!BC25</f>
        <v>55.2</v>
      </c>
      <c r="AV26" s="275">
        <f>+'05 (raw)'!BD25</f>
        <v>5.5</v>
      </c>
      <c r="AW26" s="268">
        <f>+'05 (raw)'!BE25</f>
        <v>18.43</v>
      </c>
      <c r="AX26" s="280">
        <f>'05 (raw)'!BG25</f>
        <v>8.2746195971122383</v>
      </c>
      <c r="AY26" s="280">
        <f>'10 (raw)'!BH25*10</f>
        <v>6.3600000000000012</v>
      </c>
      <c r="AZ26" s="265">
        <f>+'05 (raw)'!BI25/'05 (raw)'!G25</f>
        <v>1.284490616463607E-2</v>
      </c>
      <c r="BA26" s="268">
        <f>1/('05 (raw)'!BJ25/'05 (raw)'!G25)</f>
        <v>1.3721409324388183</v>
      </c>
      <c r="BB26" s="268">
        <f>+'05 (raw)'!BJ25/'05 (raw)'!E25</f>
        <v>99.529773938497854</v>
      </c>
      <c r="BC26" s="281">
        <f>+'05 (raw)'!BK25/'05 (raw)'!BF25</f>
        <v>1.4163302443149339</v>
      </c>
      <c r="BD26" s="265">
        <f>+'05 (raw)'!BL25/'05 (raw)'!BO25</f>
        <v>0.10920410210111343</v>
      </c>
      <c r="BE26" s="268">
        <f>+'05 (raw)'!BM25</f>
        <v>32.5</v>
      </c>
      <c r="BF26" s="265">
        <f>+'05 (raw)'!BN25/'05 (raw)'!BO25</f>
        <v>5.2112907906370541E-2</v>
      </c>
      <c r="BG26" s="279">
        <f>+'05 (raw)'!BP25/('05 (raw)'!G25/1000)</f>
        <v>0.12256368844781551</v>
      </c>
      <c r="BH26" s="267">
        <f>+'05 (raw)'!BQ25</f>
        <v>4.7959612957509465</v>
      </c>
      <c r="BI26" s="267">
        <f>+'05 (raw)'!BR25</f>
        <v>0.53225250591132944</v>
      </c>
      <c r="BJ26" s="267">
        <f>+'05 (raw)'!BS25</f>
        <v>0.60270599999999996</v>
      </c>
      <c r="BK26" s="264">
        <f>+'05 (raw)'!BT25/('05 (raw)'!E25/1000)</f>
        <v>6.8778355344121378</v>
      </c>
      <c r="BL26" s="268">
        <f>+'05 (raw)'!BU25</f>
        <v>7</v>
      </c>
      <c r="BM26" s="281">
        <f>+'05 (raw)'!BV25/('05 (raw)'!D25/1000)</f>
        <v>5.3563676329419554</v>
      </c>
      <c r="BN26" s="264">
        <f>'05 (raw)'!BW25/('05 (raw)'!E25/1000)</f>
        <v>12.391859375860994</v>
      </c>
      <c r="BO26" s="264">
        <f>'05 (raw)'!BX25/('05 (raw)'!D25/10000)</f>
        <v>0.58948093403747781</v>
      </c>
      <c r="BP26" s="264">
        <f>+'05 (raw)'!BY25/('05 (raw)'!D25/100000)</f>
        <v>5.27666417408859</v>
      </c>
      <c r="BQ26" s="267">
        <f>+'05 (raw)'!BZ25/('05 (raw)'!G25/1000)</f>
        <v>5.0530284552522673</v>
      </c>
      <c r="BR26" s="267">
        <f>+'05 (raw)'!CA25</f>
        <v>0.58392455694724243</v>
      </c>
      <c r="BS26" s="282">
        <f>+'05 (raw)'!CB25</f>
        <v>66.876190480000005</v>
      </c>
      <c r="BT26" s="283">
        <f>+'05 (raw)'!CC25</f>
        <v>0.32725000000000004</v>
      </c>
      <c r="BU26" s="283">
        <f>+'05 (raw)'!CD25</f>
        <v>0.55100000000000005</v>
      </c>
      <c r="BV26" s="284">
        <f>+'05 (raw)'!CE25</f>
        <v>23.81</v>
      </c>
      <c r="BW26" s="284">
        <f>+'05 (raw)'!CF25</f>
        <v>47.62</v>
      </c>
      <c r="BX26" s="265">
        <f>+'05 (raw)'!CG25</f>
        <v>0.95173870372013736</v>
      </c>
      <c r="BY26" s="278">
        <f>BY16</f>
        <v>39.331687602653943</v>
      </c>
      <c r="BZ26" s="268">
        <f>+'05 (raw)'!CI25</f>
        <v>0.12113301375476625</v>
      </c>
      <c r="CA26" s="280">
        <f>+'05 (raw)'!CJ25</f>
        <v>33.016896067990942</v>
      </c>
      <c r="CB26" s="268">
        <f>+'05 (raw)'!CK25</f>
        <v>10.9</v>
      </c>
      <c r="CC26" s="265">
        <f>+'05 (raw)'!CL25/'05 (raw)'!E25</f>
        <v>0.30736458314200171</v>
      </c>
      <c r="CD26" s="265">
        <f>+'05 (raw)'!CM25</f>
        <v>6.7584298922994932E-4</v>
      </c>
      <c r="CE26" s="265">
        <f>+'05 (raw)'!CN25/'05 (raw)'!G25</f>
        <v>1.4544557888408329E-2</v>
      </c>
      <c r="CF26" s="265">
        <f>('05 (raw)'!CO25+'05 (raw)'!CP25)/'05 (raw)'!CX25</f>
        <v>0.41220384408560518</v>
      </c>
      <c r="CG26" s="268">
        <f>+'05 (raw)'!CQ25/('05 (raw)'!CX25/1000000)</f>
        <v>-19.510078744465872</v>
      </c>
      <c r="CH26" s="281">
        <f>+'05 (raw)'!CR25/('05 (raw)'!D25/1000)</f>
        <v>0.18117776989353129</v>
      </c>
      <c r="CI26" s="273">
        <f>('05 (raw)'!CS25-'04 (raw)'!CS25)/'04 (raw)'!CS25</f>
        <v>0.15450638200963754</v>
      </c>
      <c r="CJ26" s="273">
        <f>('05 (raw)'!CT25-'04 (raw)'!CT25)/'04 (raw)'!CT25</f>
        <v>0.11424931441605403</v>
      </c>
      <c r="CK26" s="285">
        <f>+'05 (raw)'!CU25/('05 (raw)'!D25/1000000)</f>
        <v>2.7674812101863235</v>
      </c>
      <c r="CL26" s="268">
        <f>+'05 (raw)'!CV25/('05 (raw)'!I25/1000)</f>
        <v>0.82869828981808491</v>
      </c>
      <c r="CM26" s="268">
        <f>+'05 (raw)'!CW25/('05 (raw)'!E25/10000)</f>
        <v>2.1352607314071599</v>
      </c>
    </row>
    <row r="27" spans="1:91">
      <c r="A27" s="263" t="s">
        <v>226</v>
      </c>
      <c r="B27" s="264">
        <f>'05 (raw)'!B26</f>
        <v>3157.9073971009102</v>
      </c>
      <c r="C27" s="265">
        <f>'05 (raw)'!C26</f>
        <v>0.27281942394487385</v>
      </c>
      <c r="D27" s="266">
        <f>+'05 (raw)'!J26/('05 (raw)'!D26/100000)</f>
        <v>1063.5202419890256</v>
      </c>
      <c r="E27" s="266">
        <f>+'05 (raw)'!K26</f>
        <v>38.81</v>
      </c>
      <c r="F27" s="267">
        <f>+'05 (raw)'!L26</f>
        <v>2.8849999999999998</v>
      </c>
      <c r="G27" s="267">
        <f>+'05 (raw)'!M26</f>
        <v>3.0449999999999999</v>
      </c>
      <c r="H27" s="267">
        <f>+'05 (raw)'!N26</f>
        <v>3.835</v>
      </c>
      <c r="I27" s="267">
        <f>+'05 (raw)'!O26</f>
        <v>3.5</v>
      </c>
      <c r="J27" s="267">
        <f>+'05 (raw)'!P26</f>
        <v>0.35433333333333339</v>
      </c>
      <c r="K27" s="268">
        <f>+'05 (raw)'!Q26/('05 (raw)'!E26)*100000</f>
        <v>12.30763478418017</v>
      </c>
      <c r="L27" s="268">
        <f>+'05 (raw)'!R26/('05 (raw)'!D26/100000)</f>
        <v>5.0059790161874584</v>
      </c>
      <c r="M27" s="265">
        <f>+'05 (raw)'!S26/'05 (raw)'!U26</f>
        <v>1.2406416247594716E-2</v>
      </c>
      <c r="N27" s="265">
        <f>+'05 (raw)'!T26</f>
        <v>0.20437977694497764</v>
      </c>
      <c r="O27" s="268">
        <f>'05 (raw)'!V26</f>
        <v>1</v>
      </c>
      <c r="P27" s="270">
        <f>+'05 (raw)'!X26/('05 (raw)'!F26/'05 (raw)'!W26)</f>
        <v>215.92005146680393</v>
      </c>
      <c r="Q27" s="268">
        <f>+'05 (raw)'!Y26/('05 (raw)'!I26/10000)</f>
        <v>2.8915766827849865</v>
      </c>
      <c r="R27" s="271">
        <f>+'05 (raw)'!Z26</f>
        <v>1927.2242798028528</v>
      </c>
      <c r="S27" s="271">
        <f>+'05 (raw)'!AA26</f>
        <v>0.96933737005135412</v>
      </c>
      <c r="T27" s="271">
        <f>+'05 (raw)'!AB26</f>
        <v>750.6</v>
      </c>
      <c r="U27" s="271">
        <f>+'05 (raw)'!AD26</f>
        <v>0</v>
      </c>
      <c r="V27" s="271">
        <f>'05 (raw)'!AE26</f>
        <v>1</v>
      </c>
      <c r="W27" s="272">
        <f>+'05 (raw)'!AF26/'05 (raw)'!AC26</f>
        <v>0.74404761904761907</v>
      </c>
      <c r="X27" s="267">
        <f>+'05 (raw)'!AG26</f>
        <v>87.1143916995578</v>
      </c>
      <c r="Y27" s="267">
        <f>+'05 (raw)'!AH26</f>
        <v>17.663599999999999</v>
      </c>
      <c r="Z27" s="265">
        <f>+'05 (raw)'!AI26</f>
        <v>0.21366928648482048</v>
      </c>
      <c r="AA27" s="273">
        <f>'05 (raw)'!AJ26/'05 (raw)'!AK26</f>
        <v>1.8953919878444321</v>
      </c>
      <c r="AB27" s="267">
        <f>'05 (raw)'!AL26</f>
        <v>1.5380870527235968</v>
      </c>
      <c r="AC27" s="274">
        <f>+'05 (raw)'!AM26/('05 (raw)'!D26/100000)</f>
        <v>10.324831720886634</v>
      </c>
      <c r="AD27" s="265">
        <f>+'05 (raw)'!AN26/'05 (raw)'!E26</f>
        <v>0.37357254805430318</v>
      </c>
      <c r="AE27" s="275">
        <f>+'05 (raw)'!AO26</f>
        <v>0.66213376618870079</v>
      </c>
      <c r="AF27" s="276">
        <f>+'05 (raw)'!AP26</f>
        <v>8.1999999999999993</v>
      </c>
      <c r="AG27" s="266">
        <f>+'05 (raw)'!AQ26</f>
        <v>76.3</v>
      </c>
      <c r="AH27" s="266">
        <f>+'05 (raw)'!AR26</f>
        <v>62.3</v>
      </c>
      <c r="AI27" s="265">
        <f>+'05 (raw)'!AS26</f>
        <v>2.3267210418554694E-2</v>
      </c>
      <c r="AJ27" s="266">
        <f>+'05 (raw)'!AT26</f>
        <v>499.47</v>
      </c>
      <c r="AK27" s="265">
        <f>+'05 (raw)'!AU26/'05 (raw)'!E26</f>
        <v>0.21106347312106039</v>
      </c>
      <c r="AL27" s="278">
        <f>+'05 (raw)'!AV26</f>
        <v>3.8668074814239817</v>
      </c>
      <c r="AM27" s="279">
        <f>+'05 (raw)'!AW26/'05 (raw)'!G26</f>
        <v>1.1331015624371547E-2</v>
      </c>
      <c r="AN27" s="273">
        <f>'05 (raw)'!AX26</f>
        <v>57.979341248995389</v>
      </c>
      <c r="AO27" s="279">
        <f>+'05 (raw)'!AY26</f>
        <v>4.3354541067199381E-2</v>
      </c>
      <c r="AP27" s="268">
        <f>+'05 (raw)'!AZ26</f>
        <v>35.1</v>
      </c>
      <c r="AQ27" s="268">
        <f>('05 (raw)'!H26*1000)/'05 (raw)'!D26</f>
        <v>83546.012630443613</v>
      </c>
      <c r="AR27" s="268">
        <f>'05 (raw)'!E26/'05 (raw)'!D26</f>
        <v>0.40165347486904673</v>
      </c>
      <c r="AS27" s="275">
        <f>+'05 (raw)'!BA26</f>
        <v>12.8</v>
      </c>
      <c r="AT27" s="268">
        <v>0</v>
      </c>
      <c r="AU27" s="275">
        <f>+'05 (raw)'!BC26</f>
        <v>57.3</v>
      </c>
      <c r="AV27" s="275">
        <f>+'05 (raw)'!BD26</f>
        <v>8.5</v>
      </c>
      <c r="AW27" s="268">
        <f>+'05 (raw)'!BE26</f>
        <v>26.04</v>
      </c>
      <c r="AX27" s="280">
        <f>'05 (raw)'!BG26</f>
        <v>6.4139867948158971</v>
      </c>
      <c r="AY27" s="280">
        <f>'10 (raw)'!BH26*10</f>
        <v>7.1483333333333343</v>
      </c>
      <c r="AZ27" s="265">
        <f>+'05 (raw)'!BI26/'05 (raw)'!G26</f>
        <v>1.808615237945058E-2</v>
      </c>
      <c r="BA27" s="268">
        <f>1/('05 (raw)'!BJ26/'05 (raw)'!G26)</f>
        <v>1.3787252622023165</v>
      </c>
      <c r="BB27" s="268">
        <f>+'05 (raw)'!BJ26/'05 (raw)'!E26</f>
        <v>171.25651718247136</v>
      </c>
      <c r="BC27" s="281">
        <f>+'05 (raw)'!BK26/'05 (raw)'!BF26</f>
        <v>2.4765672052724863</v>
      </c>
      <c r="BD27" s="265">
        <f>+'05 (raw)'!BL26/'05 (raw)'!BO26</f>
        <v>0.19885577286932682</v>
      </c>
      <c r="BE27" s="268">
        <f>+'05 (raw)'!BM26</f>
        <v>54.7</v>
      </c>
      <c r="BF27" s="265">
        <f>+'05 (raw)'!BN26/'05 (raw)'!BO26</f>
        <v>7.5427960528927196E-2</v>
      </c>
      <c r="BG27" s="279">
        <f>+'05 (raw)'!BP26/('05 (raw)'!G26/1000)</f>
        <v>0.11304552072021153</v>
      </c>
      <c r="BH27" s="267">
        <f>+'05 (raw)'!BQ26</f>
        <v>8.5989176187612752</v>
      </c>
      <c r="BI27" s="267">
        <f>+'05 (raw)'!BR26</f>
        <v>30.526377732662489</v>
      </c>
      <c r="BJ27" s="267">
        <f>+'05 (raw)'!BS26</f>
        <v>0.66456300000000001</v>
      </c>
      <c r="BK27" s="264">
        <f>+'05 (raw)'!BT26/('05 (raw)'!E26/1000)</f>
        <v>18.49261074534413</v>
      </c>
      <c r="BL27" s="268">
        <f>+'05 (raw)'!BU26</f>
        <v>5</v>
      </c>
      <c r="BM27" s="281">
        <f>+'05 (raw)'!BV26/('05 (raw)'!D26/1000)</f>
        <v>7.5609055565741334</v>
      </c>
      <c r="BN27" s="264">
        <f>'05 (raw)'!BW26/('05 (raw)'!E26/1000)</f>
        <v>18.587644381019444</v>
      </c>
      <c r="BO27" s="264">
        <f>'05 (raw)'!BX26/('05 (raw)'!D26/10000)</f>
        <v>1.1490931415362882</v>
      </c>
      <c r="BP27" s="264">
        <f>+'05 (raw)'!BY26/('05 (raw)'!D26/100000)</f>
        <v>6.1948990325319802</v>
      </c>
      <c r="BQ27" s="267">
        <f>+'05 (raw)'!BZ26/('05 (raw)'!G26/1000)</f>
        <v>4.7812491562050035</v>
      </c>
      <c r="BR27" s="267">
        <f>+'05 (raw)'!CA26</f>
        <v>0.85778006519128491</v>
      </c>
      <c r="BS27" s="282">
        <f>+'05 (raw)'!CB26</f>
        <v>58.334970239999997</v>
      </c>
      <c r="BT27" s="283">
        <f>+'05 (raw)'!CC26</f>
        <v>0.1205</v>
      </c>
      <c r="BU27" s="283">
        <f>+'05 (raw)'!CD26</f>
        <v>0.59733333333333338</v>
      </c>
      <c r="BV27" s="284">
        <f>+'05 (raw)'!CE26</f>
        <v>26.67</v>
      </c>
      <c r="BW27" s="284">
        <f>+'05 (raw)'!CF26</f>
        <v>42.86</v>
      </c>
      <c r="BX27" s="265">
        <f>+'05 (raw)'!CG26</f>
        <v>0.90442599301949245</v>
      </c>
      <c r="BY27" s="278">
        <f>BY16</f>
        <v>39.331687602653943</v>
      </c>
      <c r="BZ27" s="268">
        <f>+'05 (raw)'!CI26</f>
        <v>0.15830115705073625</v>
      </c>
      <c r="CA27" s="280">
        <f>+'05 (raw)'!CJ26</f>
        <v>18.997275121638999</v>
      </c>
      <c r="CB27" s="268">
        <f>+'05 (raw)'!CK26</f>
        <v>2</v>
      </c>
      <c r="CC27" s="265">
        <f>+'05 (raw)'!CL26/'05 (raw)'!E26</f>
        <v>0.23278878540781894</v>
      </c>
      <c r="CD27" s="265">
        <f>+'05 (raw)'!CM26</f>
        <v>5.1550953264740279E-4</v>
      </c>
      <c r="CE27" s="265">
        <f>+'05 (raw)'!CN26/'05 (raw)'!G26</f>
        <v>2.3104145474950637E-2</v>
      </c>
      <c r="CF27" s="265">
        <f>('05 (raw)'!CO26+'05 (raw)'!CP26)/'05 (raw)'!CX26</f>
        <v>0.49523631762163517</v>
      </c>
      <c r="CG27" s="268">
        <f>+'05 (raw)'!CQ26/('05 (raw)'!CX26/1000000)</f>
        <v>6.9501974168873453</v>
      </c>
      <c r="CH27" s="281">
        <f>+'05 (raw)'!CR26/('05 (raw)'!D26/1000)</f>
        <v>0.31725392015088022</v>
      </c>
      <c r="CI27" s="273">
        <f>('05 (raw)'!CS26-'04 (raw)'!CS26)/'04 (raw)'!CS26</f>
        <v>0.1282183660215277</v>
      </c>
      <c r="CJ27" s="273">
        <f>('05 (raw)'!CT26-'04 (raw)'!CT26)/'04 (raw)'!CT26</f>
        <v>0.13284963177243725</v>
      </c>
      <c r="CK27" s="285">
        <f>+'05 (raw)'!CU26/('05 (raw)'!D26/1000000)</f>
        <v>13.140694917492079</v>
      </c>
      <c r="CL27" s="268">
        <f>+'05 (raw)'!CV26/('05 (raw)'!I26/1000)</f>
        <v>2.7402136723098249</v>
      </c>
      <c r="CM27" s="268">
        <f>+'05 (raw)'!CW26/('05 (raw)'!E26/10000)</f>
        <v>3.9259797033081054</v>
      </c>
    </row>
    <row r="28" spans="1:91">
      <c r="A28" s="263" t="s">
        <v>227</v>
      </c>
      <c r="B28" s="264">
        <f>'05 (raw)'!B27</f>
        <v>2570.8376175874191</v>
      </c>
      <c r="C28" s="265">
        <f>'05 (raw)'!C27</f>
        <v>0.23906902585845713</v>
      </c>
      <c r="D28" s="266">
        <f>+'05 (raw)'!J27/('05 (raw)'!D27/100000)</f>
        <v>2097.7276827883379</v>
      </c>
      <c r="E28" s="266">
        <f>+'05 (raw)'!K27</f>
        <v>57.81</v>
      </c>
      <c r="F28" s="267">
        <f>+'05 (raw)'!L27</f>
        <v>3.0750000000000002</v>
      </c>
      <c r="G28" s="267">
        <f>+'05 (raw)'!M27</f>
        <v>2.665</v>
      </c>
      <c r="H28" s="267">
        <f>+'05 (raw)'!N27</f>
        <v>2.5049999999999999</v>
      </c>
      <c r="I28" s="267">
        <f>+'05 (raw)'!O27</f>
        <v>3.415</v>
      </c>
      <c r="J28" s="267">
        <f>+'05 (raw)'!P27</f>
        <v>0.56966666666666665</v>
      </c>
      <c r="K28" s="268">
        <f>+'05 (raw)'!Q27/('05 (raw)'!E27)*100000</f>
        <v>17.691000987271991</v>
      </c>
      <c r="L28" s="268">
        <f>+'05 (raw)'!R27/('05 (raw)'!D27/100000)</f>
        <v>6.7217853061773205</v>
      </c>
      <c r="M28" s="265">
        <f>+'05 (raw)'!S27/'05 (raw)'!U27</f>
        <v>9.1219418913585668E-4</v>
      </c>
      <c r="N28" s="265">
        <f>+'05 (raw)'!T27</f>
        <v>0.3279523315260533</v>
      </c>
      <c r="O28" s="268">
        <f>'05 (raw)'!V27</f>
        <v>3</v>
      </c>
      <c r="P28" s="270">
        <f>+'05 (raw)'!X27/('05 (raw)'!F27/'05 (raw)'!W27)</f>
        <v>210.86397178793936</v>
      </c>
      <c r="Q28" s="268">
        <f>+'05 (raw)'!Y27/('05 (raw)'!I27/10000)</f>
        <v>2.5973575220062681</v>
      </c>
      <c r="R28" s="271">
        <f>+'05 (raw)'!Z27</f>
        <v>11088.552031592477</v>
      </c>
      <c r="S28" s="271">
        <f>+'05 (raw)'!AA27</f>
        <v>7.223293033402059E-2</v>
      </c>
      <c r="T28" s="271">
        <f>+'05 (raw)'!AB27</f>
        <v>1611.5</v>
      </c>
      <c r="U28" s="271">
        <f>+'05 (raw)'!AD27</f>
        <v>0</v>
      </c>
      <c r="V28" s="271">
        <f>'05 (raw)'!AE27</f>
        <v>9</v>
      </c>
      <c r="W28" s="272">
        <f>+'05 (raw)'!AF27/'05 (raw)'!AC27</f>
        <v>0.61079545454545459</v>
      </c>
      <c r="X28" s="267">
        <f>+'05 (raw)'!AG27</f>
        <v>90.976019936558089</v>
      </c>
      <c r="Y28" s="267">
        <f>+'05 (raw)'!AH27</f>
        <v>15.4627</v>
      </c>
      <c r="Z28" s="265">
        <f>+'05 (raw)'!AI27</f>
        <v>0.26586265862658626</v>
      </c>
      <c r="AA28" s="273">
        <f>'05 (raw)'!AJ27/'05 (raw)'!AK27</f>
        <v>1.031478058951758</v>
      </c>
      <c r="AB28" s="267">
        <f>'05 (raw)'!AL27</f>
        <v>1.2983658986142508</v>
      </c>
      <c r="AC28" s="274">
        <f>+'05 (raw)'!AM27/('05 (raw)'!D27/100000)</f>
        <v>2.8302253920746612</v>
      </c>
      <c r="AD28" s="265">
        <f>+'05 (raw)'!AN27/'05 (raw)'!E27</f>
        <v>0.36469713196535608</v>
      </c>
      <c r="AE28" s="275">
        <f>+'05 (raw)'!AO27</f>
        <v>0.56303069888961466</v>
      </c>
      <c r="AF28" s="276">
        <f>+'05 (raw)'!AP27</f>
        <v>5.9</v>
      </c>
      <c r="AG28" s="266">
        <f>+'05 (raw)'!AQ27</f>
        <v>79.599999999999994</v>
      </c>
      <c r="AH28" s="266">
        <f>+'05 (raw)'!AR27</f>
        <v>56.8</v>
      </c>
      <c r="AI28" s="265">
        <f>+'05 (raw)'!AS27</f>
        <v>7.4044238579532105E-3</v>
      </c>
      <c r="AJ28" s="266">
        <f>+'05 (raw)'!AT27</f>
        <v>497.8</v>
      </c>
      <c r="AK28" s="265">
        <f>+'05 (raw)'!AU27/'05 (raw)'!E27</f>
        <v>3.7976682119343873E-2</v>
      </c>
      <c r="AL28" s="278">
        <f>+'05 (raw)'!AV27</f>
        <v>18.522803302216456</v>
      </c>
      <c r="AM28" s="279">
        <f>+'05 (raw)'!AW27/'05 (raw)'!G27</f>
        <v>1.523132295824901E-2</v>
      </c>
      <c r="AN28" s="273">
        <f>'05 (raw)'!AX27</f>
        <v>53.333902918309306</v>
      </c>
      <c r="AO28" s="279">
        <f>+'05 (raw)'!AY27</f>
        <v>6.6550111029863787E-2</v>
      </c>
      <c r="AP28" s="268">
        <f>+'05 (raw)'!AZ27</f>
        <v>53.5</v>
      </c>
      <c r="AQ28" s="268">
        <f>('05 (raw)'!H27*1000)/'05 (raw)'!D27</f>
        <v>100072.00932442077</v>
      </c>
      <c r="AR28" s="268">
        <f>'05 (raw)'!E27/'05 (raw)'!D27</f>
        <v>0.46494500518285026</v>
      </c>
      <c r="AS28" s="275">
        <f>+'05 (raw)'!BA27</f>
        <v>7.1</v>
      </c>
      <c r="AT28" s="268">
        <v>0</v>
      </c>
      <c r="AU28" s="275">
        <f>+'05 (raw)'!BC27</f>
        <v>52.3</v>
      </c>
      <c r="AV28" s="275">
        <f>+'05 (raw)'!BD27</f>
        <v>14.5</v>
      </c>
      <c r="AW28" s="268">
        <f>+'05 (raw)'!BE27</f>
        <v>29.19</v>
      </c>
      <c r="AX28" s="280">
        <f>'05 (raw)'!BG27</f>
        <v>10.32246472448799</v>
      </c>
      <c r="AY28" s="280">
        <f>'10 (raw)'!BH27*10</f>
        <v>7.4233333333333356</v>
      </c>
      <c r="AZ28" s="265">
        <f>+'05 (raw)'!BI27/'05 (raw)'!G27</f>
        <v>2.9484374339547884E-2</v>
      </c>
      <c r="BA28" s="268">
        <f>1/('05 (raw)'!BJ27/'05 (raw)'!G27)</f>
        <v>1.9971399784912724</v>
      </c>
      <c r="BB28" s="268">
        <f>+'05 (raw)'!BJ27/'05 (raw)'!E27</f>
        <v>120.55502068357789</v>
      </c>
      <c r="BC28" s="281">
        <f>+'05 (raw)'!BK27/'05 (raw)'!BF27</f>
        <v>2.4688713780438039</v>
      </c>
      <c r="BD28" s="265">
        <f>+'05 (raw)'!BL27/'05 (raw)'!BO27</f>
        <v>0.23669603428711847</v>
      </c>
      <c r="BE28" s="268">
        <f>+'05 (raw)'!BM27</f>
        <v>125</v>
      </c>
      <c r="BF28" s="265">
        <f>+'05 (raw)'!BN27/'05 (raw)'!BO27</f>
        <v>0.10001373219332037</v>
      </c>
      <c r="BG28" s="279">
        <f>+'05 (raw)'!BP27/('05 (raw)'!G27/1000)</f>
        <v>0.10873611465770436</v>
      </c>
      <c r="BH28" s="267">
        <f>+'05 (raw)'!BQ27</f>
        <v>8.3365796649785739</v>
      </c>
      <c r="BI28" s="267">
        <f>+'05 (raw)'!BR27</f>
        <v>16.945675731116722</v>
      </c>
      <c r="BJ28" s="267">
        <f>+'05 (raw)'!BS27</f>
        <v>9777.3012770000005</v>
      </c>
      <c r="BK28" s="264">
        <f>+'05 (raw)'!BT27/('05 (raw)'!E27/1000)</f>
        <v>216.35523529982441</v>
      </c>
      <c r="BL28" s="268">
        <f>+'05 (raw)'!BU27</f>
        <v>96</v>
      </c>
      <c r="BM28" s="281">
        <f>+'05 (raw)'!BV27/('05 (raw)'!D27/1000)</f>
        <v>19.322479418954725</v>
      </c>
      <c r="BN28" s="264">
        <f>'05 (raw)'!BW27/('05 (raw)'!E27/1000)</f>
        <v>40.90806196035313</v>
      </c>
      <c r="BO28" s="264">
        <f>'05 (raw)'!BX27/('05 (raw)'!D27/10000)</f>
        <v>1.1813139248481757</v>
      </c>
      <c r="BP28" s="264">
        <f>+'05 (raw)'!BY27/('05 (raw)'!D27/100000)</f>
        <v>8.1368980022146502</v>
      </c>
      <c r="BQ28" s="267">
        <f>+'05 (raw)'!BZ27/('05 (raw)'!G27/1000)</f>
        <v>4.9824471691088457</v>
      </c>
      <c r="BR28" s="267">
        <f>+'05 (raw)'!CA27</f>
        <v>0.94040202186434696</v>
      </c>
      <c r="BS28" s="282">
        <f>+'05 (raw)'!CB27</f>
        <v>66.837648810000005</v>
      </c>
      <c r="BT28" s="283">
        <f>+'05 (raw)'!CC27</f>
        <v>0.43075000000000002</v>
      </c>
      <c r="BU28" s="283">
        <f>+'05 (raw)'!CD27</f>
        <v>0.85033333333333339</v>
      </c>
      <c r="BV28" s="284">
        <f>+'05 (raw)'!CE27</f>
        <v>6.67</v>
      </c>
      <c r="BW28" s="284">
        <f>+'05 (raw)'!CF27</f>
        <v>50</v>
      </c>
      <c r="BX28" s="265">
        <f>+'05 (raw)'!CG27</f>
        <v>0.82796762275314695</v>
      </c>
      <c r="BY28" s="278">
        <f>BY16</f>
        <v>39.331687602653943</v>
      </c>
      <c r="BZ28" s="268">
        <f>+'05 (raw)'!CI27</f>
        <v>5.418464747956403E-2</v>
      </c>
      <c r="CA28" s="280">
        <f>+'05 (raw)'!CJ27</f>
        <v>0</v>
      </c>
      <c r="CB28" s="268">
        <f>+'05 (raw)'!CK27</f>
        <v>9.4</v>
      </c>
      <c r="CC28" s="265">
        <f>+'05 (raw)'!CL27/'05 (raw)'!E27</f>
        <v>0.23637840480434325</v>
      </c>
      <c r="CD28" s="265">
        <f>+'05 (raw)'!CM27</f>
        <v>0.43651972409137862</v>
      </c>
      <c r="CE28" s="265">
        <f>+'05 (raw)'!CN27/'05 (raw)'!G27</f>
        <v>0.18137663438532908</v>
      </c>
      <c r="CF28" s="265">
        <f>('05 (raw)'!CO27+'05 (raw)'!CP27)/'05 (raw)'!CX27</f>
        <v>3.2880742113583758E-2</v>
      </c>
      <c r="CG28" s="268">
        <f>+'05 (raw)'!CQ27/('05 (raw)'!CX27/1000000)</f>
        <v>22.659780559403433</v>
      </c>
      <c r="CH28" s="281">
        <f>+'05 (raw)'!CR27/('05 (raw)'!D27/1000)</f>
        <v>0.65360517648224203</v>
      </c>
      <c r="CI28" s="273">
        <f>('05 (raw)'!CS27-'04 (raw)'!CS27)/'04 (raw)'!CS27</f>
        <v>0.42226656622631309</v>
      </c>
      <c r="CJ28" s="273">
        <f>('05 (raw)'!CT27-'04 (raw)'!CT27)/'04 (raw)'!CT27</f>
        <v>8.1745655013376758E-2</v>
      </c>
      <c r="CK28" s="285">
        <f>+'05 (raw)'!CU27/('05 (raw)'!D27/1000000)</f>
        <v>0.88444543502333173</v>
      </c>
      <c r="CL28" s="268">
        <f>+'05 (raw)'!CV27/('05 (raw)'!I27/1000)</f>
        <v>1.2662117919780556</v>
      </c>
      <c r="CM28" s="268">
        <f>+'05 (raw)'!CW27/('05 (raw)'!E27/10000)</f>
        <v>0.66579035973604273</v>
      </c>
    </row>
    <row r="29" spans="1:91">
      <c r="A29" s="263" t="s">
        <v>228</v>
      </c>
      <c r="B29" s="264">
        <f>'05 (raw)'!B28</f>
        <v>3206.2994553583117</v>
      </c>
      <c r="C29" s="265">
        <f>'05 (raw)'!C28</f>
        <v>0.22934619213785351</v>
      </c>
      <c r="D29" s="266">
        <f>+'05 (raw)'!J28/('05 (raw)'!D28/100000)</f>
        <v>1615.4508460741611</v>
      </c>
      <c r="E29" s="266">
        <f>+'05 (raw)'!K28</f>
        <v>34.950000000000003</v>
      </c>
      <c r="F29" s="267">
        <f>+'05 (raw)'!L28</f>
        <v>3.25</v>
      </c>
      <c r="G29" s="267">
        <f>+'05 (raw)'!M28</f>
        <v>2.64</v>
      </c>
      <c r="H29" s="267">
        <f>+'05 (raw)'!N28</f>
        <v>3.07</v>
      </c>
      <c r="I29" s="267">
        <f>+'05 (raw)'!O28</f>
        <v>3.2199999999999998</v>
      </c>
      <c r="J29" s="267">
        <f>+'05 (raw)'!P28</f>
        <v>0.2253333333333333</v>
      </c>
      <c r="K29" s="268">
        <f>+'05 (raw)'!Q28/('05 (raw)'!E28)*100000</f>
        <v>7.5278294444775531</v>
      </c>
      <c r="L29" s="268">
        <f>+'05 (raw)'!R28/('05 (raw)'!D28/100000)</f>
        <v>5.5839703918181698</v>
      </c>
      <c r="M29" s="265">
        <f>+'05 (raw)'!S28/'05 (raw)'!U28</f>
        <v>1.088384563356706E-2</v>
      </c>
      <c r="N29" s="265">
        <f>+'05 (raw)'!T28</f>
        <v>4.7709341880790854E-3</v>
      </c>
      <c r="O29" s="268">
        <f>'05 (raw)'!V28</f>
        <v>17</v>
      </c>
      <c r="P29" s="270">
        <f>+'05 (raw)'!X28/('05 (raw)'!F28/'05 (raw)'!W28)</f>
        <v>19.938335976457125</v>
      </c>
      <c r="Q29" s="268">
        <f>+'05 (raw)'!Y28/('05 (raw)'!I28/10000)</f>
        <v>1.5017351843062352</v>
      </c>
      <c r="R29" s="271">
        <f>+'05 (raw)'!Z28</f>
        <v>9296.6194133908739</v>
      </c>
      <c r="S29" s="271">
        <f>+'05 (raw)'!AA28</f>
        <v>1.1804979430269313</v>
      </c>
      <c r="T29" s="271">
        <f>+'05 (raw)'!AB28</f>
        <v>1258.8</v>
      </c>
      <c r="U29" s="271">
        <f>+'05 (raw)'!AD28</f>
        <v>1</v>
      </c>
      <c r="V29" s="271">
        <f>'05 (raw)'!AE28</f>
        <v>9</v>
      </c>
      <c r="W29" s="272">
        <f>+'05 (raw)'!AF28/'05 (raw)'!AC28</f>
        <v>0.51702786377708976</v>
      </c>
      <c r="X29" s="267">
        <f>+'05 (raw)'!AG28</f>
        <v>75.862277756371356</v>
      </c>
      <c r="Y29" s="267">
        <f>+'05 (raw)'!AH28</f>
        <v>18.843599999999999</v>
      </c>
      <c r="Z29" s="265">
        <f>+'05 (raw)'!AI28</f>
        <v>0.2373300370828183</v>
      </c>
      <c r="AA29" s="273">
        <f>'05 (raw)'!AJ28/'05 (raw)'!AK28</f>
        <v>2.5838539217661944</v>
      </c>
      <c r="AB29" s="267">
        <f>'05 (raw)'!AL28</f>
        <v>1.3011472185052779</v>
      </c>
      <c r="AC29" s="274">
        <f>+'05 (raw)'!AM28/('05 (raw)'!D28/100000)</f>
        <v>8.0474867411497151</v>
      </c>
      <c r="AD29" s="265">
        <f>+'05 (raw)'!AN28/'05 (raw)'!E28</f>
        <v>0.35397736005294572</v>
      </c>
      <c r="AE29" s="275">
        <f>+'05 (raw)'!AO28</f>
        <v>0.60949618661233784</v>
      </c>
      <c r="AF29" s="276">
        <f>+'05 (raw)'!AP28</f>
        <v>9.5</v>
      </c>
      <c r="AG29" s="266">
        <f>+'05 (raw)'!AQ28</f>
        <v>79.599999999999994</v>
      </c>
      <c r="AH29" s="266">
        <f>+'05 (raw)'!AR28</f>
        <v>64.599999999999994</v>
      </c>
      <c r="AI29" s="265">
        <f>+'05 (raw)'!AS28</f>
        <v>1.1821568824891755E-2</v>
      </c>
      <c r="AJ29" s="266">
        <f>+'05 (raw)'!AT28</f>
        <v>490.13</v>
      </c>
      <c r="AK29" s="265">
        <f>+'05 (raw)'!AU28/'05 (raw)'!E28</f>
        <v>4.0957665369161622E-2</v>
      </c>
      <c r="AL29" s="278">
        <f>+'05 (raw)'!AV28</f>
        <v>14.89602628885546</v>
      </c>
      <c r="AM29" s="279">
        <f>+'05 (raw)'!AW28/'05 (raw)'!G28</f>
        <v>1.326392853769809E-2</v>
      </c>
      <c r="AN29" s="273">
        <f>'05 (raw)'!AX28</f>
        <v>65.858420494576919</v>
      </c>
      <c r="AO29" s="279">
        <f>+'05 (raw)'!AY28</f>
        <v>4.5504237861234621E-2</v>
      </c>
      <c r="AP29" s="268">
        <f>+'05 (raw)'!AZ28</f>
        <v>41.3</v>
      </c>
      <c r="AQ29" s="268">
        <f>('05 (raw)'!H28*1000)/'05 (raw)'!D28</f>
        <v>57555.767298667284</v>
      </c>
      <c r="AR29" s="268">
        <f>'05 (raw)'!E28/'05 (raw)'!D28</f>
        <v>0.39270544597241763</v>
      </c>
      <c r="AS29" s="275">
        <f>+'05 (raw)'!BA28</f>
        <v>9</v>
      </c>
      <c r="AT29" s="268">
        <v>0</v>
      </c>
      <c r="AU29" s="275">
        <f>+'05 (raw)'!BC28</f>
        <v>45</v>
      </c>
      <c r="AV29" s="275">
        <f>+'05 (raw)'!BD28</f>
        <v>0</v>
      </c>
      <c r="AW29" s="268">
        <f>+'05 (raw)'!BE28</f>
        <v>22.69</v>
      </c>
      <c r="AX29" s="280">
        <f>'05 (raw)'!BG28</f>
        <v>8.0374981441639353</v>
      </c>
      <c r="AY29" s="280">
        <f>'10 (raw)'!BH28*10</f>
        <v>7.120000000000001</v>
      </c>
      <c r="AZ29" s="265">
        <f>+'05 (raw)'!BI28/'05 (raw)'!G28</f>
        <v>1.6497988298212984E-2</v>
      </c>
      <c r="BA29" s="268">
        <f>1/('05 (raw)'!BJ28/'05 (raw)'!G28)</f>
        <v>1.6478414459545669</v>
      </c>
      <c r="BB29" s="268">
        <f>+'05 (raw)'!BJ28/'05 (raw)'!E28</f>
        <v>102.65483205526364</v>
      </c>
      <c r="BC29" s="281">
        <f>+'05 (raw)'!BK28/'05 (raw)'!BF28</f>
        <v>3.1283480286226863</v>
      </c>
      <c r="BD29" s="265">
        <f>+'05 (raw)'!BL28/'05 (raw)'!BO28</f>
        <v>0.16728763819707146</v>
      </c>
      <c r="BE29" s="268">
        <f>+'05 (raw)'!BM28</f>
        <v>30.2</v>
      </c>
      <c r="BF29" s="265">
        <f>+'05 (raw)'!BN28/'05 (raw)'!BO28</f>
        <v>5.3567115325729525E-2</v>
      </c>
      <c r="BG29" s="279">
        <f>+'05 (raw)'!BP28/('05 (raw)'!G28/1000)</f>
        <v>0.10330744931008196</v>
      </c>
      <c r="BH29" s="267">
        <f>+'05 (raw)'!BQ28</f>
        <v>6.7198656026879462</v>
      </c>
      <c r="BI29" s="267">
        <f>+'05 (raw)'!BR28</f>
        <v>3.6525944378291904</v>
      </c>
      <c r="BJ29" s="267">
        <f>+'05 (raw)'!BS28</f>
        <v>17.757555</v>
      </c>
      <c r="BK29" s="264">
        <f>+'05 (raw)'!BT28/('05 (raw)'!E28/1000)</f>
        <v>24.48321973629595</v>
      </c>
      <c r="BL29" s="268">
        <f>+'05 (raw)'!BU28</f>
        <v>7</v>
      </c>
      <c r="BM29" s="281">
        <f>+'05 (raw)'!BV28/('05 (raw)'!D28/1000)</f>
        <v>3.9531225685606861</v>
      </c>
      <c r="BN29" s="264">
        <f>'05 (raw)'!BW28/('05 (raw)'!E28/1000)</f>
        <v>17.766723020834313</v>
      </c>
      <c r="BO29" s="264">
        <f>'05 (raw)'!BX28/('05 (raw)'!D28/10000)</f>
        <v>0.80617163378812329</v>
      </c>
      <c r="BP29" s="264">
        <f>+'05 (raw)'!BY28/('05 (raw)'!D28/100000)</f>
        <v>5.5429117859959778</v>
      </c>
      <c r="BQ29" s="267">
        <f>+'05 (raw)'!BZ28/('05 (raw)'!G28/1000)</f>
        <v>3.0357831892576979</v>
      </c>
      <c r="BR29" s="267">
        <f>+'05 (raw)'!CA28</f>
        <v>0.32698438649554484</v>
      </c>
      <c r="BS29" s="282">
        <f>+'05 (raw)'!CB28</f>
        <v>81.875</v>
      </c>
      <c r="BT29" s="283">
        <f>+'05 (raw)'!CC28</f>
        <v>0.16350000000000001</v>
      </c>
      <c r="BU29" s="283">
        <f>+'05 (raw)'!CD28</f>
        <v>0.436</v>
      </c>
      <c r="BV29" s="284">
        <f>+'05 (raw)'!CE28</f>
        <v>44.44</v>
      </c>
      <c r="BW29" s="284">
        <f>+'05 (raw)'!CF28</f>
        <v>50</v>
      </c>
      <c r="BX29" s="265">
        <f>+'05 (raw)'!CG28</f>
        <v>0.85989471883255475</v>
      </c>
      <c r="BY29" s="278">
        <f>+'05 (raw)'!CH28/('05 (raw)'!G28/1000)</f>
        <v>20.763654118246667</v>
      </c>
      <c r="BZ29" s="268">
        <f>+'05 (raw)'!CI28</f>
        <v>0.36624995051983283</v>
      </c>
      <c r="CA29" s="280">
        <f>+'05 (raw)'!CJ28</f>
        <v>0</v>
      </c>
      <c r="CB29" s="268">
        <f>+'05 (raw)'!CK28</f>
        <v>6.6</v>
      </c>
      <c r="CC29" s="265">
        <f>+'05 (raw)'!CL28/'05 (raw)'!E28</f>
        <v>0.26170394510539485</v>
      </c>
      <c r="CD29" s="265">
        <f>+'05 (raw)'!CM28</f>
        <v>8.5671541139895014E-4</v>
      </c>
      <c r="CE29" s="265">
        <f>+'05 (raw)'!CN28/'05 (raw)'!G28</f>
        <v>2.3706208367958271E-2</v>
      </c>
      <c r="CF29" s="265">
        <f>('05 (raw)'!CO28+'05 (raw)'!CP28)/'05 (raw)'!CX28</f>
        <v>0.40854312733401216</v>
      </c>
      <c r="CG29" s="268">
        <f>+'05 (raw)'!CQ28/('05 (raw)'!CX28/1000000)</f>
        <v>8.6125049265197706</v>
      </c>
      <c r="CH29" s="281">
        <f>+'05 (raw)'!CR28/('05 (raw)'!D28/1000)</f>
        <v>0.23526581136116256</v>
      </c>
      <c r="CI29" s="273">
        <f>('05 (raw)'!CS28-'04 (raw)'!CS28)/'04 (raw)'!CS28</f>
        <v>0.10206548084696974</v>
      </c>
      <c r="CJ29" s="273">
        <f>('05 (raw)'!CT28-'04 (raw)'!CT28)/'04 (raw)'!CT28</f>
        <v>0.10496126123302284</v>
      </c>
      <c r="CK29" s="285">
        <f>+'05 (raw)'!CU28/('05 (raw)'!D28/1000000)</f>
        <v>1.2317581746657726</v>
      </c>
      <c r="CL29" s="268">
        <f>+'05 (raw)'!CV28/('05 (raw)'!I28/1000)</f>
        <v>1.5007313468367103</v>
      </c>
      <c r="CM29" s="268">
        <f>+'05 (raw)'!CW28/('05 (raw)'!E28/10000)</f>
        <v>2.1015190532499837</v>
      </c>
    </row>
    <row r="30" spans="1:91">
      <c r="A30" s="263" t="s">
        <v>229</v>
      </c>
      <c r="B30" s="264">
        <f>'05 (raw)'!B29</f>
        <v>3087.5107314100201</v>
      </c>
      <c r="C30" s="265">
        <f>'05 (raw)'!C29</f>
        <v>0.27879566386349797</v>
      </c>
      <c r="D30" s="266">
        <f>+'05 (raw)'!J29/('05 (raw)'!D29/100000)</f>
        <v>851.65938335423414</v>
      </c>
      <c r="E30" s="266">
        <f>+'05 (raw)'!K29</f>
        <v>72.81</v>
      </c>
      <c r="F30" s="267">
        <f>+'05 (raw)'!L29</f>
        <v>2.9249999999999998</v>
      </c>
      <c r="G30" s="267">
        <f>+'05 (raw)'!M29</f>
        <v>2.77</v>
      </c>
      <c r="H30" s="267">
        <f>+'05 (raw)'!N29</f>
        <v>2.4750000000000001</v>
      </c>
      <c r="I30" s="267">
        <f>+'05 (raw)'!O29</f>
        <v>3.2649999999999997</v>
      </c>
      <c r="J30" s="267">
        <f>+'05 (raw)'!P29</f>
        <v>0.15</v>
      </c>
      <c r="K30" s="268">
        <f>+'05 (raw)'!Q29/('05 (raw)'!E29)*100000</f>
        <v>6.9629249719360162</v>
      </c>
      <c r="L30" s="268">
        <f>+'05 (raw)'!R29/('05 (raw)'!D29/100000)</f>
        <v>16.563631507826127</v>
      </c>
      <c r="M30" s="265">
        <f>+'05 (raw)'!S29/'05 (raw)'!U29</f>
        <v>9.8973217640032848E-4</v>
      </c>
      <c r="N30" s="265">
        <f>+'05 (raw)'!T29</f>
        <v>0.11040769052426998</v>
      </c>
      <c r="O30" s="268">
        <f>'05 (raw)'!V29</f>
        <v>2</v>
      </c>
      <c r="P30" s="270">
        <f>+'05 (raw)'!X29/('05 (raw)'!F29/'05 (raw)'!W29)</f>
        <v>10.728648026373167</v>
      </c>
      <c r="Q30" s="268">
        <f>+'05 (raw)'!Y29/('05 (raw)'!I29/10000)</f>
        <v>2.4541996491433502</v>
      </c>
      <c r="R30" s="271">
        <f>+'05 (raw)'!Z29</f>
        <v>25134.851708737071</v>
      </c>
      <c r="S30" s="271">
        <f>+'05 (raw)'!AA29</f>
        <v>0.2226651820517703</v>
      </c>
      <c r="T30" s="271">
        <f>+'05 (raw)'!AB29</f>
        <v>3579.4</v>
      </c>
      <c r="U30" s="271">
        <f>+'05 (raw)'!AD29</f>
        <v>0</v>
      </c>
      <c r="V30" s="271">
        <f>'05 (raw)'!AE29</f>
        <v>15</v>
      </c>
      <c r="W30" s="272">
        <f>+'05 (raw)'!AF29/'05 (raw)'!AC29</f>
        <v>0.7844036697247706</v>
      </c>
      <c r="X30" s="267">
        <f>+'05 (raw)'!AG29</f>
        <v>86.218586687802855</v>
      </c>
      <c r="Y30" s="267">
        <f>+'05 (raw)'!AH29</f>
        <v>16.7682</v>
      </c>
      <c r="Z30" s="265">
        <f>+'05 (raw)'!AI29</f>
        <v>0.25029750099166997</v>
      </c>
      <c r="AA30" s="273">
        <f>'05 (raw)'!AJ29/'05 (raw)'!AK29</f>
        <v>2.0713258678452786</v>
      </c>
      <c r="AB30" s="267">
        <f>'05 (raw)'!AL29</f>
        <v>1.8710065407349465</v>
      </c>
      <c r="AC30" s="274">
        <f>+'05 (raw)'!AM29/('05 (raw)'!D29/100000)</f>
        <v>6.3063367667411399</v>
      </c>
      <c r="AD30" s="265">
        <f>+'05 (raw)'!AN29/'05 (raw)'!E29</f>
        <v>0.35389490738460649</v>
      </c>
      <c r="AE30" s="275">
        <f>+'05 (raw)'!AO29</f>
        <v>0.53343657459924965</v>
      </c>
      <c r="AF30" s="276">
        <f>+'05 (raw)'!AP29</f>
        <v>7.5</v>
      </c>
      <c r="AG30" s="266">
        <f>+'05 (raw)'!AQ29</f>
        <v>79.5</v>
      </c>
      <c r="AH30" s="266">
        <f>+'05 (raw)'!AR29</f>
        <v>61.2</v>
      </c>
      <c r="AI30" s="265">
        <f>+'05 (raw)'!AS29</f>
        <v>8.1260698821870904E-3</v>
      </c>
      <c r="AJ30" s="266">
        <f>+'05 (raw)'!AT29</f>
        <v>515.66999999999996</v>
      </c>
      <c r="AK30" s="265">
        <f>+'05 (raw)'!AU29/'05 (raw)'!E29</f>
        <v>3.1859627432565769E-2</v>
      </c>
      <c r="AL30" s="278">
        <f>+'05 (raw)'!AV29</f>
        <v>6.2924968491209112</v>
      </c>
      <c r="AM30" s="279">
        <f>+'05 (raw)'!AW29/'05 (raw)'!G29</f>
        <v>2.3534173923904653E-2</v>
      </c>
      <c r="AN30" s="273">
        <f>'05 (raw)'!AX29</f>
        <v>56.276504732632816</v>
      </c>
      <c r="AO30" s="279">
        <f>+'05 (raw)'!AY29</f>
        <v>2.6510207558124794E-2</v>
      </c>
      <c r="AP30" s="268">
        <f>+'05 (raw)'!AZ29</f>
        <v>62.1</v>
      </c>
      <c r="AQ30" s="268">
        <f>('05 (raw)'!H29*1000)/'05 (raw)'!D29</f>
        <v>59630.585232548445</v>
      </c>
      <c r="AR30" s="268">
        <f>'05 (raw)'!E29/'05 (raw)'!D29</f>
        <v>0.4473950840205404</v>
      </c>
      <c r="AS30" s="275">
        <f>+'05 (raw)'!BA29</f>
        <v>11.4</v>
      </c>
      <c r="AT30" s="268">
        <v>0</v>
      </c>
      <c r="AU30" s="275">
        <f>+'05 (raw)'!BC29</f>
        <v>55.4</v>
      </c>
      <c r="AV30" s="275">
        <f>+'05 (raw)'!BD29</f>
        <v>2.9</v>
      </c>
      <c r="AW30" s="268">
        <f>+'05 (raw)'!BE29</f>
        <v>27.64</v>
      </c>
      <c r="AX30" s="280">
        <f>'05 (raw)'!BG29</f>
        <v>15.040382265115429</v>
      </c>
      <c r="AY30" s="280">
        <f>'10 (raw)'!BH29*10</f>
        <v>7.3583333333333334</v>
      </c>
      <c r="AZ30" s="265">
        <f>+'05 (raw)'!BI29/'05 (raw)'!G29</f>
        <v>2.2782593028342273E-2</v>
      </c>
      <c r="BA30" s="268">
        <f>1/('05 (raw)'!BJ29/'05 (raw)'!G29)</f>
        <v>1.9172721395065655</v>
      </c>
      <c r="BB30" s="268">
        <f>+'05 (raw)'!BJ29/'05 (raw)'!E29</f>
        <v>78.700804434568653</v>
      </c>
      <c r="BC30" s="281">
        <f>+'05 (raw)'!BK29/'05 (raw)'!BF29</f>
        <v>4.2496302802347685</v>
      </c>
      <c r="BD30" s="265">
        <f>+'05 (raw)'!BL29/'05 (raw)'!BO29</f>
        <v>0.19480562829300369</v>
      </c>
      <c r="BE30" s="268">
        <f>+'05 (raw)'!BM29</f>
        <v>43.7</v>
      </c>
      <c r="BF30" s="265">
        <f>+'05 (raw)'!BN29/'05 (raw)'!BO29</f>
        <v>9.7425344675368453E-2</v>
      </c>
      <c r="BG30" s="279">
        <f>+'05 (raw)'!BP29/('05 (raw)'!G29/1000)</f>
        <v>0.15571546727989014</v>
      </c>
      <c r="BH30" s="267">
        <f>+'05 (raw)'!BQ29</f>
        <v>16.662381074826431</v>
      </c>
      <c r="BI30" s="267">
        <f>+'05 (raw)'!BR29</f>
        <v>0.69702561743400471</v>
      </c>
      <c r="BJ30" s="267">
        <f>+'05 (raw)'!BS29</f>
        <v>7741.8541210001204</v>
      </c>
      <c r="BK30" s="264">
        <f>+'05 (raw)'!BT29/('05 (raw)'!E29/1000)</f>
        <v>79.239784455015268</v>
      </c>
      <c r="BL30" s="268">
        <f>+'05 (raw)'!BU29</f>
        <v>42</v>
      </c>
      <c r="BM30" s="281">
        <f>+'05 (raw)'!BV29/('05 (raw)'!D29/1000)</f>
        <v>5.7596609470218318</v>
      </c>
      <c r="BN30" s="264">
        <f>'05 (raw)'!BW29/('05 (raw)'!E29/1000)</f>
        <v>16.502981320680057</v>
      </c>
      <c r="BO30" s="264">
        <f>'05 (raw)'!BX29/('05 (raw)'!D29/10000)</f>
        <v>1.0047660545327364</v>
      </c>
      <c r="BP30" s="264">
        <f>+'05 (raw)'!BY29/('05 (raw)'!D29/100000)</f>
        <v>8.6237255786158951</v>
      </c>
      <c r="BQ30" s="267">
        <f>+'05 (raw)'!BZ29/('05 (raw)'!G29/1000)</f>
        <v>5.4278628976872456</v>
      </c>
      <c r="BR30" s="267">
        <f>+'05 (raw)'!CA29</f>
        <v>0.69770281348659546</v>
      </c>
      <c r="BS30" s="282">
        <f>+'05 (raw)'!CB29</f>
        <v>76.579315480000005</v>
      </c>
      <c r="BT30" s="283">
        <f>+'05 (raw)'!CC29</f>
        <v>0.30149999999999999</v>
      </c>
      <c r="BU30" s="283">
        <f>+'05 (raw)'!CD29</f>
        <v>0.44766666666666666</v>
      </c>
      <c r="BV30" s="284">
        <f>+'05 (raw)'!CE29</f>
        <v>64.38</v>
      </c>
      <c r="BW30" s="284">
        <f>+'05 (raw)'!CF29</f>
        <v>71.430000000000007</v>
      </c>
      <c r="BX30" s="265">
        <f>+'05 (raw)'!CG29</f>
        <v>0.98704474546185628</v>
      </c>
      <c r="BY30" s="278">
        <f>BY16</f>
        <v>39.331687602653943</v>
      </c>
      <c r="BZ30" s="268">
        <f>+'05 (raw)'!CI29</f>
        <v>0.15038297002960013</v>
      </c>
      <c r="CA30" s="280">
        <f>+'05 (raw)'!CJ29</f>
        <v>0</v>
      </c>
      <c r="CB30" s="268">
        <f>+'05 (raw)'!CK29</f>
        <v>6.6</v>
      </c>
      <c r="CC30" s="265">
        <f>+'05 (raw)'!CL29/'05 (raw)'!E29</f>
        <v>0.21659961313309548</v>
      </c>
      <c r="CD30" s="265">
        <f>+'05 (raw)'!CM29</f>
        <v>3.7429119173970911E-2</v>
      </c>
      <c r="CE30" s="265">
        <f>+'05 (raw)'!CN29/'05 (raw)'!G29</f>
        <v>4.2938345918307849E-2</v>
      </c>
      <c r="CF30" s="265">
        <f>('05 (raw)'!CO29+'05 (raw)'!CP29)/'05 (raw)'!CX29</f>
        <v>0.11373727171237143</v>
      </c>
      <c r="CG30" s="268">
        <f>+'05 (raw)'!CQ29/('05 (raw)'!CX29/1000000)</f>
        <v>1.4738257299013595</v>
      </c>
      <c r="CH30" s="281">
        <f>+'05 (raw)'!CR29/('05 (raw)'!D29/1000)</f>
        <v>0.40459329256501886</v>
      </c>
      <c r="CI30" s="273">
        <f>('05 (raw)'!CS29-'04 (raw)'!CS29)/'04 (raw)'!CS29</f>
        <v>-3.5653541559988629E-2</v>
      </c>
      <c r="CJ30" s="273">
        <f>('05 (raw)'!CT29-'04 (raw)'!CT29)/'04 (raw)'!CT29</f>
        <v>0.11065683975329214</v>
      </c>
      <c r="CK30" s="285">
        <f>+'05 (raw)'!CU29/('05 (raw)'!D29/1000000)</f>
        <v>2.659298636577589</v>
      </c>
      <c r="CL30" s="268">
        <f>+'05 (raw)'!CV29/('05 (raw)'!I29/1000)</f>
        <v>0.91754772089168979</v>
      </c>
      <c r="CM30" s="268">
        <f>+'05 (raw)'!CW29/('05 (raw)'!E29/10000)</f>
        <v>0.74724072869557245</v>
      </c>
    </row>
    <row r="31" spans="1:91">
      <c r="A31" s="263" t="s">
        <v>230</v>
      </c>
      <c r="B31" s="264">
        <f>'05 (raw)'!B30</f>
        <v>4336.3816438515478</v>
      </c>
      <c r="C31" s="265">
        <f>'05 (raw)'!C30</f>
        <v>0.26523352010703621</v>
      </c>
      <c r="D31" s="266">
        <f>+'05 (raw)'!J30/('05 (raw)'!D30/100000)</f>
        <v>1803.177192245244</v>
      </c>
      <c r="E31" s="266">
        <f>+'05 (raw)'!K30</f>
        <v>42.16</v>
      </c>
      <c r="F31" s="267">
        <f>+'05 (raw)'!L30</f>
        <v>2.9249999999999998</v>
      </c>
      <c r="G31" s="267">
        <f>+'05 (raw)'!M30</f>
        <v>2.9249999999999998</v>
      </c>
      <c r="H31" s="267">
        <f>+'05 (raw)'!N30</f>
        <v>2.6100000000000003</v>
      </c>
      <c r="I31" s="267">
        <f>+'05 (raw)'!O30</f>
        <v>2.5550000000000002</v>
      </c>
      <c r="J31" s="267">
        <f>+'05 (raw)'!P30</f>
        <v>0.39733333333333332</v>
      </c>
      <c r="K31" s="268">
        <f>+'05 (raw)'!Q30/('05 (raw)'!E30)*100000</f>
        <v>8.9648697978572951</v>
      </c>
      <c r="L31" s="268">
        <f>+'05 (raw)'!R30/('05 (raw)'!D30/100000)</f>
        <v>10.733197572888358</v>
      </c>
      <c r="M31" s="265">
        <f>+'05 (raw)'!S30/'05 (raw)'!U30</f>
        <v>8.1984562182279978E-4</v>
      </c>
      <c r="N31" s="265">
        <f>+'05 (raw)'!T30</f>
        <v>0.11040769052426998</v>
      </c>
      <c r="O31" s="268">
        <f>'05 (raw)'!V30</f>
        <v>15</v>
      </c>
      <c r="P31" s="270">
        <f>+'05 (raw)'!X30/('05 (raw)'!F30/'05 (raw)'!W30)</f>
        <v>78.459621983555778</v>
      </c>
      <c r="Q31" s="268">
        <f>+'05 (raw)'!Y30/('05 (raw)'!I30/10000)</f>
        <v>1.8658986740909276</v>
      </c>
      <c r="R31" s="271">
        <f>+'05 (raw)'!Z30</f>
        <v>4962.3733001013106</v>
      </c>
      <c r="S31" s="271">
        <f>+'05 (raw)'!AA30</f>
        <v>0.7165554596729885</v>
      </c>
      <c r="T31" s="271">
        <f>+'05 (raw)'!AB30</f>
        <v>2577.1</v>
      </c>
      <c r="U31" s="271">
        <f>+'05 (raw)'!AD30</f>
        <v>0</v>
      </c>
      <c r="V31" s="271">
        <f>'05 (raw)'!AE30</f>
        <v>10</v>
      </c>
      <c r="W31" s="272">
        <f>+'05 (raw)'!AF30/'05 (raw)'!AC30</f>
        <v>0.44713375796178345</v>
      </c>
      <c r="X31" s="267">
        <f>+'05 (raw)'!AG30</f>
        <v>87.39926478582295</v>
      </c>
      <c r="Y31" s="267">
        <f>+'05 (raw)'!AH30</f>
        <v>14.8462</v>
      </c>
      <c r="Z31" s="265">
        <f>+'05 (raw)'!AI30</f>
        <v>0.2027232746955345</v>
      </c>
      <c r="AA31" s="273">
        <f>'05 (raw)'!AJ30/'05 (raw)'!AK30</f>
        <v>1.6086563820947288</v>
      </c>
      <c r="AB31" s="267">
        <f>'05 (raw)'!AL30</f>
        <v>1.7363744336062632</v>
      </c>
      <c r="AC31" s="274">
        <f>+'05 (raw)'!AM30/('05 (raw)'!D30/100000)</f>
        <v>9.9872610620312514</v>
      </c>
      <c r="AD31" s="265">
        <f>+'05 (raw)'!AN30/'05 (raw)'!E30</f>
        <v>0.34705831395981324</v>
      </c>
      <c r="AE31" s="275">
        <f>+'05 (raw)'!AO30</f>
        <v>0.54803288937640637</v>
      </c>
      <c r="AF31" s="276">
        <f>+'05 (raw)'!AP30</f>
        <v>3.9</v>
      </c>
      <c r="AG31" s="266">
        <f>+'05 (raw)'!AQ30</f>
        <v>80.7</v>
      </c>
      <c r="AH31" s="266">
        <f>+'05 (raw)'!AR30</f>
        <v>57.5</v>
      </c>
      <c r="AI31" s="265">
        <f>+'05 (raw)'!AS30</f>
        <v>9.2874165072332412E-3</v>
      </c>
      <c r="AJ31" s="266">
        <f>+'05 (raw)'!AT30</f>
        <v>504.71</v>
      </c>
      <c r="AK31" s="265">
        <f>+'05 (raw)'!AU30/'05 (raw)'!E30</f>
        <v>3.2724796628403122E-2</v>
      </c>
      <c r="AL31" s="278">
        <f>+'05 (raw)'!AV30</f>
        <v>23.070555473045271</v>
      </c>
      <c r="AM31" s="279">
        <f>+'05 (raw)'!AW30/'05 (raw)'!G30</f>
        <v>2.654307700084315E-2</v>
      </c>
      <c r="AN31" s="273">
        <f>'05 (raw)'!AX30</f>
        <v>55.374651979179276</v>
      </c>
      <c r="AO31" s="279">
        <f>+'05 (raw)'!AY30</f>
        <v>4.1996254491403429E-2</v>
      </c>
      <c r="AP31" s="268">
        <f>+'05 (raw)'!AZ30</f>
        <v>66.2</v>
      </c>
      <c r="AQ31" s="268">
        <f>('05 (raw)'!H30*1000)/'05 (raw)'!D30</f>
        <v>77219.820374735704</v>
      </c>
      <c r="AR31" s="268">
        <f>'05 (raw)'!E30/'05 (raw)'!D30</f>
        <v>0.41141050792474659</v>
      </c>
      <c r="AS31" s="275">
        <f>+'05 (raw)'!BA30</f>
        <v>11.5</v>
      </c>
      <c r="AT31" s="268">
        <v>0</v>
      </c>
      <c r="AU31" s="275">
        <f>+'05 (raw)'!BC30</f>
        <v>53.1</v>
      </c>
      <c r="AV31" s="275">
        <f>+'05 (raw)'!BD30</f>
        <v>10.5</v>
      </c>
      <c r="AW31" s="268">
        <f>+'05 (raw)'!BE30</f>
        <v>26.61</v>
      </c>
      <c r="AX31" s="280">
        <f>'05 (raw)'!BG30</f>
        <v>22.761049858633932</v>
      </c>
      <c r="AY31" s="280">
        <f>'10 (raw)'!BH30*10</f>
        <v>7.9583333333333339</v>
      </c>
      <c r="AZ31" s="265">
        <f>+'05 (raw)'!BI30/'05 (raw)'!G30</f>
        <v>2.1055599971786687E-2</v>
      </c>
      <c r="BA31" s="268">
        <f>1/('05 (raw)'!BJ30/'05 (raw)'!G30)</f>
        <v>1.5194551321094223</v>
      </c>
      <c r="BB31" s="268">
        <f>+'05 (raw)'!BJ30/'05 (raw)'!E30</f>
        <v>143.47696664456763</v>
      </c>
      <c r="BC31" s="281">
        <f>+'05 (raw)'!BK30/'05 (raw)'!BF30</f>
        <v>4.432322967758223</v>
      </c>
      <c r="BD31" s="265">
        <f>+'05 (raw)'!BL30/'05 (raw)'!BO30</f>
        <v>0.25839322717032165</v>
      </c>
      <c r="BE31" s="268">
        <f>+'05 (raw)'!BM30</f>
        <v>50.3</v>
      </c>
      <c r="BF31" s="265">
        <f>+'05 (raw)'!BN30/'05 (raw)'!BO30</f>
        <v>0.14834311385464125</v>
      </c>
      <c r="BG31" s="279">
        <f>+'05 (raw)'!BP30/('05 (raw)'!G30/1000)</f>
        <v>0.11824282028980287</v>
      </c>
      <c r="BH31" s="267">
        <f>+'05 (raw)'!BQ30</f>
        <v>12.830124382347929</v>
      </c>
      <c r="BI31" s="267">
        <f>+'05 (raw)'!BR30</f>
        <v>32.053047794099236</v>
      </c>
      <c r="BJ31" s="267">
        <f>+'05 (raw)'!BS30</f>
        <v>4107.820788</v>
      </c>
      <c r="BK31" s="264">
        <f>+'05 (raw)'!BT30/('05 (raw)'!E30/1000)</f>
        <v>68.053434653150191</v>
      </c>
      <c r="BL31" s="268">
        <f>+'05 (raw)'!BU30</f>
        <v>30</v>
      </c>
      <c r="BM31" s="281">
        <f>+'05 (raw)'!BV30/('05 (raw)'!D30/1000)</f>
        <v>3.2468958680919027</v>
      </c>
      <c r="BN31" s="264">
        <f>'05 (raw)'!BW30/('05 (raw)'!E30/1000)</f>
        <v>23.732730034529858</v>
      </c>
      <c r="BO31" s="264">
        <f>'05 (raw)'!BX30/('05 (raw)'!D30/10000)</f>
        <v>0.54379065726330233</v>
      </c>
      <c r="BP31" s="264">
        <f>+'05 (raw)'!BY30/('05 (raw)'!D30/100000)</f>
        <v>9.8214973929518941</v>
      </c>
      <c r="BQ31" s="267">
        <f>+'05 (raw)'!BZ30/('05 (raw)'!G30/1000)</f>
        <v>5.1098253249890258</v>
      </c>
      <c r="BR31" s="267">
        <f>+'05 (raw)'!CA30</f>
        <v>0.27852670514048888</v>
      </c>
      <c r="BS31" s="282">
        <f>+'05 (raw)'!CB30</f>
        <v>75.458779759999999</v>
      </c>
      <c r="BT31" s="283">
        <f>+'05 (raw)'!CC30</f>
        <v>0.25824999999999998</v>
      </c>
      <c r="BU31" s="283">
        <f>+'05 (raw)'!CD30</f>
        <v>0.29799999999999999</v>
      </c>
      <c r="BV31" s="284">
        <f>+'05 (raw)'!CE30</f>
        <v>69.459999999999994</v>
      </c>
      <c r="BW31" s="284">
        <f>+'05 (raw)'!CF30</f>
        <v>52.38</v>
      </c>
      <c r="BX31" s="265">
        <f>+'05 (raw)'!CG30</f>
        <v>0.78922931100458371</v>
      </c>
      <c r="BY31" s="278">
        <f>+'05 (raw)'!CH30/('05 (raw)'!G30/1000)</f>
        <v>28.783249492010977</v>
      </c>
      <c r="BZ31" s="268">
        <f>+'05 (raw)'!CI30</f>
        <v>0.14276333419162868</v>
      </c>
      <c r="CA31" s="280">
        <f>+'05 (raw)'!CJ30</f>
        <v>5.7175602964921475E-2</v>
      </c>
      <c r="CB31" s="268">
        <f>+'05 (raw)'!CK30</f>
        <v>5.2</v>
      </c>
      <c r="CC31" s="265">
        <f>+'05 (raw)'!CL30/'05 (raw)'!E30</f>
        <v>0.22730175550281839</v>
      </c>
      <c r="CD31" s="265">
        <f>+'05 (raw)'!CM30</f>
        <v>6.7271588546048014E-3</v>
      </c>
      <c r="CE31" s="265">
        <f>+'05 (raw)'!CN30/'05 (raw)'!G30</f>
        <v>3.0721860343035815E-2</v>
      </c>
      <c r="CF31" s="265">
        <f>('05 (raw)'!CO30+'05 (raw)'!CP30)/'05 (raw)'!CX30</f>
        <v>0.63417831964088822</v>
      </c>
      <c r="CG31" s="268">
        <f>+'05 (raw)'!CQ30/('05 (raw)'!CX30/1000000)</f>
        <v>13.417199939893473</v>
      </c>
      <c r="CH31" s="281">
        <f>+'05 (raw)'!CR30/('05 (raw)'!D30/1000)</f>
        <v>0.36799534535617223</v>
      </c>
      <c r="CI31" s="273">
        <f>('05 (raw)'!CS30-'04 (raw)'!CS30)/'04 (raw)'!CS30</f>
        <v>0.12477338316666721</v>
      </c>
      <c r="CJ31" s="273">
        <f>('05 (raw)'!CT30-'04 (raw)'!CT30)/'04 (raw)'!CT30</f>
        <v>9.8530786965784906E-2</v>
      </c>
      <c r="CK31" s="285">
        <f>+'05 (raw)'!CU30/('05 (raw)'!D30/1000000)</f>
        <v>2.0720458634919607</v>
      </c>
      <c r="CL31" s="268">
        <f>+'05 (raw)'!CV30/('05 (raw)'!I30/1000)</f>
        <v>1.2270473978861471</v>
      </c>
      <c r="CM31" s="268">
        <f>+'05 (raw)'!CW30/('05 (raw)'!E30/10000)</f>
        <v>1.8836299462913644</v>
      </c>
    </row>
    <row r="32" spans="1:91">
      <c r="A32" s="263" t="s">
        <v>231</v>
      </c>
      <c r="B32" s="264">
        <f>'05 (raw)'!B31</f>
        <v>2288.6986971414499</v>
      </c>
      <c r="C32" s="265">
        <f>'05 (raw)'!C31</f>
        <v>0.19547463162579684</v>
      </c>
      <c r="D32" s="266">
        <f>+'05 (raw)'!J31/('05 (raw)'!D31/100000)</f>
        <v>375.17252104270744</v>
      </c>
      <c r="E32" s="266">
        <f>+'05 (raw)'!K31</f>
        <v>55.88</v>
      </c>
      <c r="F32" s="267">
        <f>+'05 (raw)'!L31</f>
        <v>3.34</v>
      </c>
      <c r="G32" s="267">
        <f>+'05 (raw)'!M31</f>
        <v>3</v>
      </c>
      <c r="H32" s="267">
        <f>+'05 (raw)'!N31</f>
        <v>3.01</v>
      </c>
      <c r="I32" s="267">
        <f>+'05 (raw)'!O31</f>
        <v>3.1500000000000004</v>
      </c>
      <c r="J32" s="267">
        <f>+'05 (raw)'!P31</f>
        <v>0.3113333333333333</v>
      </c>
      <c r="K32" s="268">
        <f>+'05 (raw)'!Q31/('05 (raw)'!E31)*100000</f>
        <v>9.5751208690433636</v>
      </c>
      <c r="L32" s="268">
        <f>+'05 (raw)'!R31/('05 (raw)'!D31/100000)</f>
        <v>4.9345130308526688</v>
      </c>
      <c r="M32" s="265">
        <f>+'05 (raw)'!S31/'05 (raw)'!U31</f>
        <v>6.5758555119334247E-3</v>
      </c>
      <c r="N32" s="265">
        <f>+'05 (raw)'!T31</f>
        <v>0.3279523315260533</v>
      </c>
      <c r="O32" s="268">
        <f>'05 (raw)'!V31</f>
        <v>63</v>
      </c>
      <c r="P32" s="270">
        <f>+'05 (raw)'!X31/('05 (raw)'!F31/'05 (raw)'!W31)</f>
        <v>109.59933406069423</v>
      </c>
      <c r="Q32" s="268">
        <f>+'05 (raw)'!Y31/('05 (raw)'!I31/10000)</f>
        <v>3.2782339431838712</v>
      </c>
      <c r="R32" s="271">
        <f>+'05 (raw)'!Z31</f>
        <v>98628.005083158205</v>
      </c>
      <c r="S32" s="271">
        <f>+'05 (raw)'!AA31</f>
        <v>3.0684486524890971E-2</v>
      </c>
      <c r="T32" s="271">
        <f>+'05 (raw)'!AB31</f>
        <v>1132.3</v>
      </c>
      <c r="U32" s="271">
        <f>+'05 (raw)'!AD31</f>
        <v>1</v>
      </c>
      <c r="V32" s="271">
        <f>'05 (raw)'!AE31</f>
        <v>25</v>
      </c>
      <c r="W32" s="272">
        <f>+'05 (raw)'!AF31/'05 (raw)'!AC31</f>
        <v>0.34219269102990035</v>
      </c>
      <c r="X32" s="267">
        <f>+'05 (raw)'!AG31</f>
        <v>91.805285190658793</v>
      </c>
      <c r="Y32" s="267">
        <f>+'05 (raw)'!AH31</f>
        <v>19.141400000000001</v>
      </c>
      <c r="Z32" s="265">
        <f>+'05 (raw)'!AI31</f>
        <v>0.2331031271824319</v>
      </c>
      <c r="AA32" s="273">
        <f>'05 (raw)'!AJ31/'05 (raw)'!AK31</f>
        <v>2.060636806165141</v>
      </c>
      <c r="AB32" s="267">
        <f>'05 (raw)'!AL31</f>
        <v>2.0869501070889016</v>
      </c>
      <c r="AC32" s="274">
        <f>+'05 (raw)'!AM31/('05 (raw)'!D31/100000)</f>
        <v>6.0809150481214704</v>
      </c>
      <c r="AD32" s="265">
        <f>+'05 (raw)'!AN31/'05 (raw)'!E31</f>
        <v>0.28037302513132079</v>
      </c>
      <c r="AE32" s="275">
        <f>+'05 (raw)'!AO31</f>
        <v>0.39078555604159904</v>
      </c>
      <c r="AF32" s="276">
        <f>+'05 (raw)'!AP31</f>
        <v>8.4</v>
      </c>
      <c r="AG32" s="266">
        <f>+'05 (raw)'!AQ31</f>
        <v>79.900000000000006</v>
      </c>
      <c r="AH32" s="266">
        <f>+'05 (raw)'!AR31</f>
        <v>62.6</v>
      </c>
      <c r="AI32" s="265">
        <f>+'05 (raw)'!AS31</f>
        <v>1.7242305239485785E-2</v>
      </c>
      <c r="AJ32" s="266">
        <f>+'05 (raw)'!AT31</f>
        <v>478.56</v>
      </c>
      <c r="AK32" s="265">
        <f>+'05 (raw)'!AU31/'05 (raw)'!E31</f>
        <v>3.6146755584925257E-2</v>
      </c>
      <c r="AL32" s="278">
        <f>+'05 (raw)'!AV31</f>
        <v>0.83788639125127495</v>
      </c>
      <c r="AM32" s="279">
        <f>+'05 (raw)'!AW31/'05 (raw)'!G31</f>
        <v>2.8309105670101253E-3</v>
      </c>
      <c r="AN32" s="273">
        <f>'05 (raw)'!AX31</f>
        <v>57.486111972394283</v>
      </c>
      <c r="AO32" s="279">
        <f>+'05 (raw)'!AY31</f>
        <v>4.5185292100632456E-2</v>
      </c>
      <c r="AP32" s="268">
        <f>+'05 (raw)'!AZ31</f>
        <v>5.0999999999999996</v>
      </c>
      <c r="AQ32" s="268">
        <f>('05 (raw)'!H31*1000)/'05 (raw)'!D31</f>
        <v>95655.66450390649</v>
      </c>
      <c r="AR32" s="268">
        <f>'05 (raw)'!E31/'05 (raw)'!D31</f>
        <v>0.36959253383256652</v>
      </c>
      <c r="AS32" s="275">
        <f>+'05 (raw)'!BA31</f>
        <v>8</v>
      </c>
      <c r="AT32" s="268">
        <v>0</v>
      </c>
      <c r="AU32" s="275">
        <f>+'05 (raw)'!BC31</f>
        <v>63.2</v>
      </c>
      <c r="AV32" s="275">
        <f>+'05 (raw)'!BD31</f>
        <v>0.5</v>
      </c>
      <c r="AW32" s="268">
        <f>+'05 (raw)'!BE31</f>
        <v>21.23</v>
      </c>
      <c r="AX32" s="280">
        <f>'05 (raw)'!BG31</f>
        <v>11.553628080156333</v>
      </c>
      <c r="AY32" s="280">
        <f>'10 (raw)'!BH31*10</f>
        <v>6.9850000000000003</v>
      </c>
      <c r="AZ32" s="265">
        <f>+'05 (raw)'!BI31/'05 (raw)'!G31</f>
        <v>4.800220135673129E-3</v>
      </c>
      <c r="BA32" s="268">
        <f>1/('05 (raw)'!BJ31/'05 (raw)'!G31)</f>
        <v>2.9843915833023322</v>
      </c>
      <c r="BB32" s="268">
        <f>+'05 (raw)'!BJ31/'05 (raw)'!E31</f>
        <v>110.2058739243702</v>
      </c>
      <c r="BC32" s="281">
        <f>+'05 (raw)'!BK31/'05 (raw)'!BF31</f>
        <v>1.5011055453869471</v>
      </c>
      <c r="BD32" s="265">
        <f>+'05 (raw)'!BL31/'05 (raw)'!BO31</f>
        <v>0.10230885609665183</v>
      </c>
      <c r="BE32" s="268">
        <f>+'05 (raw)'!BM31</f>
        <v>31.9</v>
      </c>
      <c r="BF32" s="265">
        <f>+'05 (raw)'!BN31/'05 (raw)'!BO31</f>
        <v>5.4706514350867194E-2</v>
      </c>
      <c r="BG32" s="279">
        <f>+'05 (raw)'!BP31/('05 (raw)'!G31/1000)</f>
        <v>6.094487370143422E-2</v>
      </c>
      <c r="BH32" s="267">
        <f>+'05 (raw)'!BQ31</f>
        <v>4.0480112967757114</v>
      </c>
      <c r="BI32" s="267">
        <f>+'05 (raw)'!BR31</f>
        <v>0.91837062683387127</v>
      </c>
      <c r="BJ32" s="267">
        <f>+'05 (raw)'!BS31</f>
        <v>21095</v>
      </c>
      <c r="BK32" s="264">
        <f>+'05 (raw)'!BT31/('05 (raw)'!E31/1000)</f>
        <v>26.826521736198679</v>
      </c>
      <c r="BL32" s="268">
        <f>+'05 (raw)'!BU31</f>
        <v>15</v>
      </c>
      <c r="BM32" s="281">
        <f>+'05 (raw)'!BV31/('05 (raw)'!D31/1000)</f>
        <v>3.777643864730543</v>
      </c>
      <c r="BN32" s="264">
        <f>'05 (raw)'!BW31/('05 (raw)'!E31/1000)</f>
        <v>12.89134935030782</v>
      </c>
      <c r="BO32" s="264">
        <f>'05 (raw)'!BX31/('05 (raw)'!D31/10000)</f>
        <v>0.7216775924235963</v>
      </c>
      <c r="BP32" s="264">
        <f>+'05 (raw)'!BY31/('05 (raw)'!D31/100000)</f>
        <v>5.8316972182804268</v>
      </c>
      <c r="BQ32" s="267">
        <f>+'05 (raw)'!BZ31/('05 (raw)'!G31/1000)</f>
        <v>2.5453715763454614</v>
      </c>
      <c r="BR32" s="267">
        <f>+'05 (raw)'!CA31</f>
        <v>0.40408938457186727</v>
      </c>
      <c r="BS32" s="282">
        <f>+'05 (raw)'!CB31</f>
        <v>84.502232140000004</v>
      </c>
      <c r="BT32" s="283">
        <f>+'05 (raw)'!CC31</f>
        <v>0.39624999999999999</v>
      </c>
      <c r="BU32" s="283">
        <f>+'05 (raw)'!CD31</f>
        <v>0.48200000000000004</v>
      </c>
      <c r="BV32" s="284">
        <f>+'05 (raw)'!CE31</f>
        <v>32.89</v>
      </c>
      <c r="BW32" s="284">
        <f>+'05 (raw)'!CF31</f>
        <v>50</v>
      </c>
      <c r="BX32" s="265">
        <f>+'05 (raw)'!CG31</f>
        <v>0.95852400101192003</v>
      </c>
      <c r="BY32" s="278">
        <f>BY16</f>
        <v>39.331687602653943</v>
      </c>
      <c r="BZ32" s="268">
        <f>+'05 (raw)'!CI31</f>
        <v>1.0343799788060757</v>
      </c>
      <c r="CA32" s="280">
        <f>+'05 (raw)'!CJ31</f>
        <v>0</v>
      </c>
      <c r="CB32" s="268">
        <f>+'05 (raw)'!CK31</f>
        <v>13.6</v>
      </c>
      <c r="CC32" s="265">
        <f>+'05 (raw)'!CL31/'05 (raw)'!E31</f>
        <v>0.21343888443098832</v>
      </c>
      <c r="CD32" s="265">
        <f>+'05 (raw)'!CM31</f>
        <v>6.9013699906376547E-4</v>
      </c>
      <c r="CE32" s="265">
        <f>+'05 (raw)'!CN31/'05 (raw)'!G31</f>
        <v>1.4850253648909895E-2</v>
      </c>
      <c r="CF32" s="265">
        <f>('05 (raw)'!CO31+'05 (raw)'!CP31)/'05 (raw)'!CX31</f>
        <v>2.3368754382344641E-2</v>
      </c>
      <c r="CG32" s="268">
        <f>+'05 (raw)'!CQ31/('05 (raw)'!CX31/1000000)</f>
        <v>3.2113343110150581</v>
      </c>
      <c r="CH32" s="281">
        <f>+'05 (raw)'!CR31/('05 (raw)'!D31/1000)</f>
        <v>7.9749705549134048E-2</v>
      </c>
      <c r="CI32" s="273">
        <f>('05 (raw)'!CS31-'04 (raw)'!CS31)/'04 (raw)'!CS31</f>
        <v>0.20400929988498559</v>
      </c>
      <c r="CJ32" s="273">
        <f>('05 (raw)'!CT31-'04 (raw)'!CT31)/'04 (raw)'!CT31</f>
        <v>0.11650518297553641</v>
      </c>
      <c r="CK32" s="285">
        <f>+'05 (raw)'!CU31/('05 (raw)'!D31/1000000)</f>
        <v>3.4890496177746146</v>
      </c>
      <c r="CL32" s="268">
        <f>+'05 (raw)'!CV31/('05 (raw)'!I31/1000)</f>
        <v>1.7387120049379861</v>
      </c>
      <c r="CM32" s="268">
        <f>+'05 (raw)'!CW31/('05 (raw)'!E31/10000)</f>
        <v>0.63384602935920864</v>
      </c>
    </row>
    <row r="33" spans="1:91">
      <c r="A33" s="263" t="s">
        <v>232</v>
      </c>
      <c r="B33" s="264">
        <f>'05 (raw)'!B32</f>
        <v>5601.8574919231523</v>
      </c>
      <c r="C33" s="265">
        <f>'05 (raw)'!C32</f>
        <v>0.27390034650338119</v>
      </c>
      <c r="D33" s="266">
        <f>+'05 (raw)'!J32/('05 (raw)'!D32/100000)</f>
        <v>1729.7852450949069</v>
      </c>
      <c r="E33" s="266">
        <f>+'05 (raw)'!K32</f>
        <v>56.12</v>
      </c>
      <c r="F33" s="267">
        <f>+'05 (raw)'!L32</f>
        <v>2.9299999999999997</v>
      </c>
      <c r="G33" s="267">
        <f>+'05 (raw)'!M32</f>
        <v>2.79</v>
      </c>
      <c r="H33" s="267">
        <f>+'05 (raw)'!N32</f>
        <v>2.9350000000000001</v>
      </c>
      <c r="I33" s="267">
        <f>+'05 (raw)'!O32</f>
        <v>3.4550000000000001</v>
      </c>
      <c r="J33" s="267">
        <f>+'05 (raw)'!P32</f>
        <v>0.38633333333333336</v>
      </c>
      <c r="K33" s="268">
        <f>+'05 (raw)'!Q32/('05 (raw)'!E32)*100000</f>
        <v>18.33696747988688</v>
      </c>
      <c r="L33" s="268">
        <f>+'05 (raw)'!R32/('05 (raw)'!D32/100000)</f>
        <v>11.462729987489814</v>
      </c>
      <c r="M33" s="265">
        <f>+'05 (raw)'!S32/'05 (raw)'!U32</f>
        <v>2.2520475454701526E-3</v>
      </c>
      <c r="N33" s="265">
        <f>+'05 (raw)'!T32</f>
        <v>4.7709341880790854E-3</v>
      </c>
      <c r="O33" s="268">
        <f>'05 (raw)'!V32</f>
        <v>32</v>
      </c>
      <c r="P33" s="270">
        <f>+'05 (raw)'!X32/('05 (raw)'!F32/'05 (raw)'!W32)</f>
        <v>107.56596359235414</v>
      </c>
      <c r="Q33" s="268">
        <f>+'05 (raw)'!Y32/('05 (raw)'!I32/10000)</f>
        <v>2.5845606300872861</v>
      </c>
      <c r="R33" s="271">
        <f>+'05 (raw)'!Z32</f>
        <v>26787.6335599841</v>
      </c>
      <c r="S33" s="271">
        <f>+'05 (raw)'!AA32</f>
        <v>0.36254808374648601</v>
      </c>
      <c r="T33" s="271">
        <f>+'05 (raw)'!AB32</f>
        <v>3398.2</v>
      </c>
      <c r="U33" s="271">
        <f>+'05 (raw)'!AD32</f>
        <v>0</v>
      </c>
      <c r="V33" s="271">
        <f>'05 (raw)'!AE32</f>
        <v>37</v>
      </c>
      <c r="W33" s="272">
        <f>+'05 (raw)'!AF32/'05 (raw)'!AC32</f>
        <v>0.49710982658959535</v>
      </c>
      <c r="X33" s="267">
        <f>+'05 (raw)'!AG32</f>
        <v>84.036388882620258</v>
      </c>
      <c r="Y33" s="267">
        <f>+'05 (raw)'!AH32</f>
        <v>14.6577</v>
      </c>
      <c r="Z33" s="265">
        <f>+'05 (raw)'!AI32</f>
        <v>0.21519183168316833</v>
      </c>
      <c r="AA33" s="273">
        <f>'05 (raw)'!AJ32/'05 (raw)'!AK32</f>
        <v>1.7321426380179892</v>
      </c>
      <c r="AB33" s="267">
        <f>'05 (raw)'!AL32</f>
        <v>1.5365987181505742</v>
      </c>
      <c r="AC33" s="274">
        <f>+'05 (raw)'!AM32/('05 (raw)'!D32/100000)</f>
        <v>4.7102597362386307</v>
      </c>
      <c r="AD33" s="265">
        <f>+'05 (raw)'!AN32/'05 (raw)'!E32</f>
        <v>0.34667302961995677</v>
      </c>
      <c r="AE33" s="275">
        <f>+'05 (raw)'!AO32</f>
        <v>0.62462932192372322</v>
      </c>
      <c r="AF33" s="276">
        <f>+'05 (raw)'!AP32</f>
        <v>4.3</v>
      </c>
      <c r="AG33" s="266">
        <f>+'05 (raw)'!AQ32</f>
        <v>83.7</v>
      </c>
      <c r="AH33" s="266">
        <f>+'05 (raw)'!AR32</f>
        <v>63.5</v>
      </c>
      <c r="AI33" s="265">
        <f>+'05 (raw)'!AS32</f>
        <v>2.6788171718188834E-2</v>
      </c>
      <c r="AJ33" s="266">
        <f>+'05 (raw)'!AT32</f>
        <v>496.8</v>
      </c>
      <c r="AK33" s="265">
        <f>+'05 (raw)'!AU32/'05 (raw)'!E32</f>
        <v>7.9804170394160406E-2</v>
      </c>
      <c r="AL33" s="278">
        <f>+'05 (raw)'!AV32</f>
        <v>7.7917663465626328</v>
      </c>
      <c r="AM33" s="279">
        <f>+'05 (raw)'!AW32/'05 (raw)'!G32</f>
        <v>3.3105771932073914E-3</v>
      </c>
      <c r="AN33" s="273">
        <f>'05 (raw)'!AX32</f>
        <v>53.658720522087968</v>
      </c>
      <c r="AO33" s="279">
        <f>+'05 (raw)'!AY32</f>
        <v>4.7310577665811517E-2</v>
      </c>
      <c r="AP33" s="268">
        <f>+'05 (raw)'!AZ32</f>
        <v>11.4</v>
      </c>
      <c r="AQ33" s="268">
        <f>('05 (raw)'!H32*1000)/'05 (raw)'!D32</f>
        <v>87376.56196484137</v>
      </c>
      <c r="AR33" s="268">
        <f>'05 (raw)'!E32/'05 (raw)'!D32</f>
        <v>0.4293181059090373</v>
      </c>
      <c r="AS33" s="275">
        <f>+'05 (raw)'!BA32</f>
        <v>5.4</v>
      </c>
      <c r="AT33" s="268">
        <v>0</v>
      </c>
      <c r="AU33" s="275">
        <f>+'05 (raw)'!BC32</f>
        <v>51.8</v>
      </c>
      <c r="AV33" s="275">
        <f>+'05 (raw)'!BD32</f>
        <v>16.2</v>
      </c>
      <c r="AW33" s="268">
        <f>+'05 (raw)'!BE32</f>
        <v>27.92</v>
      </c>
      <c r="AX33" s="280">
        <f>'05 (raw)'!BG32</f>
        <v>6.1944535377142733</v>
      </c>
      <c r="AY33" s="280">
        <f>'10 (raw)'!BH32*10</f>
        <v>7.4150000000000009</v>
      </c>
      <c r="AZ33" s="265">
        <f>+'05 (raw)'!BI32/'05 (raw)'!G32</f>
        <v>2.1143422247418539E-2</v>
      </c>
      <c r="BA33" s="268">
        <f>1/('05 (raw)'!BJ32/'05 (raw)'!G32)</f>
        <v>1.5217951276867352</v>
      </c>
      <c r="BB33" s="268">
        <f>+'05 (raw)'!BJ32/'05 (raw)'!E32</f>
        <v>153.58387053715225</v>
      </c>
      <c r="BC33" s="281">
        <f>+'05 (raw)'!BK32/'05 (raw)'!BF32</f>
        <v>12.00260879582224</v>
      </c>
      <c r="BD33" s="265">
        <f>+'05 (raw)'!BL32/'05 (raw)'!BO32</f>
        <v>0.19356934873085077</v>
      </c>
      <c r="BE33" s="268">
        <f>+'05 (raw)'!BM32</f>
        <v>50.7</v>
      </c>
      <c r="BF33" s="265">
        <f>+'05 (raw)'!BN32/'05 (raw)'!BO32</f>
        <v>8.4983253376671411E-2</v>
      </c>
      <c r="BG33" s="279">
        <f>+'05 (raw)'!BP32/('05 (raw)'!G32/1000)</f>
        <v>0.11286384604715156</v>
      </c>
      <c r="BH33" s="267">
        <f>+'05 (raw)'!BQ32</f>
        <v>7.5301204819277112</v>
      </c>
      <c r="BI33" s="267">
        <f>+'05 (raw)'!BR32</f>
        <v>2.8820994859569704</v>
      </c>
      <c r="BJ33" s="267">
        <f>+'05 (raw)'!BS32</f>
        <v>22338.487136</v>
      </c>
      <c r="BK33" s="264">
        <f>+'05 (raw)'!BT32/('05 (raw)'!E32/1000)</f>
        <v>33.225971283848587</v>
      </c>
      <c r="BL33" s="268">
        <f>+'05 (raw)'!BU32</f>
        <v>21</v>
      </c>
      <c r="BM33" s="281">
        <f>+'05 (raw)'!BV32/('05 (raw)'!D32/1000)</f>
        <v>5.8308404091535833</v>
      </c>
      <c r="BN33" s="264">
        <f>'05 (raw)'!BW32/('05 (raw)'!E32/1000)</f>
        <v>30.518391441316336</v>
      </c>
      <c r="BO33" s="264">
        <f>'05 (raw)'!BX32/('05 (raw)'!D32/10000)</f>
        <v>8.6539891139350691E-2</v>
      </c>
      <c r="BP33" s="264">
        <f>+'05 (raw)'!BY32/('05 (raw)'!D32/100000)</f>
        <v>9.1899473175564896</v>
      </c>
      <c r="BQ33" s="267">
        <f>+'05 (raw)'!BZ32/('05 (raw)'!G32/1000)</f>
        <v>3.8220014607490329</v>
      </c>
      <c r="BR33" s="267">
        <f>+'05 (raw)'!CA32</f>
        <v>0.6238458851125418</v>
      </c>
      <c r="BS33" s="282">
        <f>+'05 (raw)'!CB32</f>
        <v>73.78125</v>
      </c>
      <c r="BT33" s="283">
        <f>+'05 (raw)'!CC32</f>
        <v>0.31</v>
      </c>
      <c r="BU33" s="283">
        <f>+'05 (raw)'!CD32</f>
        <v>0.82733333333333337</v>
      </c>
      <c r="BV33" s="284">
        <f>+'05 (raw)'!CE32</f>
        <v>40.32</v>
      </c>
      <c r="BW33" s="284">
        <f>+'05 (raw)'!CF32</f>
        <v>42.86</v>
      </c>
      <c r="BX33" s="265">
        <f>+'05 (raw)'!CG32</f>
        <v>0.91753635857765159</v>
      </c>
      <c r="BY33" s="278">
        <f>BY16</f>
        <v>39.331687602653943</v>
      </c>
      <c r="BZ33" s="268">
        <f>+'05 (raw)'!CI32</f>
        <v>0.11549244817935481</v>
      </c>
      <c r="CA33" s="280">
        <f>+'05 (raw)'!CJ32</f>
        <v>0</v>
      </c>
      <c r="CB33" s="268">
        <f>+'05 (raw)'!CK32</f>
        <v>6.8</v>
      </c>
      <c r="CC33" s="265">
        <f>+'05 (raw)'!CL32/'05 (raw)'!E32</f>
        <v>0.22353684042541763</v>
      </c>
      <c r="CD33" s="265">
        <f>+'05 (raw)'!CM32</f>
        <v>2.4880181272099337E-2</v>
      </c>
      <c r="CE33" s="265">
        <f>+'05 (raw)'!CN32/'05 (raw)'!G32</f>
        <v>2.6469037387064985E-2</v>
      </c>
      <c r="CF33" s="265">
        <f>('05 (raw)'!CO32+'05 (raw)'!CP32)/'05 (raw)'!CX32</f>
        <v>1.2971951790807839</v>
      </c>
      <c r="CG33" s="268">
        <f>+'05 (raw)'!CQ32/('05 (raw)'!CX32/1000000)</f>
        <v>15.344146503704293</v>
      </c>
      <c r="CH33" s="281">
        <f>+'05 (raw)'!CR32/('05 (raw)'!D32/1000)</f>
        <v>0.41140660213720626</v>
      </c>
      <c r="CI33" s="273">
        <f>('05 (raw)'!CS32-'04 (raw)'!CS32)/'04 (raw)'!CS32</f>
        <v>4.7197833269872327E-2</v>
      </c>
      <c r="CJ33" s="273">
        <f>('05 (raw)'!CT32-'04 (raw)'!CT32)/'04 (raw)'!CT32</f>
        <v>0.10637263293127359</v>
      </c>
      <c r="CK33" s="285">
        <f>+'05 (raw)'!CU32/('05 (raw)'!D32/1000000)</f>
        <v>3.2938879274396018</v>
      </c>
      <c r="CL33" s="268">
        <f>+'05 (raw)'!CV32/('05 (raw)'!I32/1000)</f>
        <v>1.7371338293286425</v>
      </c>
      <c r="CM33" s="268">
        <f>+'05 (raw)'!CW32/('05 (raw)'!E32/10000)</f>
        <v>0.53706599313476222</v>
      </c>
    </row>
    <row r="34" spans="1:91">
      <c r="A34" s="263" t="s">
        <v>436</v>
      </c>
      <c r="B34" s="264">
        <f>'05 (raw)'!B33</f>
        <v>853.42722423234295</v>
      </c>
      <c r="C34" s="265">
        <f>'05 (raw)'!C33</f>
        <v>0.19089770552167956</v>
      </c>
      <c r="D34" s="266">
        <f>+'05 (raw)'!J33/('05 (raw)'!D33/100000)</f>
        <v>1657.5300994387646</v>
      </c>
      <c r="E34" s="266">
        <f>+'05 (raw)'!K33</f>
        <v>29.83</v>
      </c>
      <c r="F34" s="267">
        <f>+'05 (raw)'!L33</f>
        <v>2.09</v>
      </c>
      <c r="G34" s="267">
        <f>+'05 (raw)'!M33</f>
        <v>2.125</v>
      </c>
      <c r="H34" s="267">
        <f>+'05 (raw)'!N33</f>
        <v>1.95</v>
      </c>
      <c r="I34" s="267">
        <f>+'05 (raw)'!O33</f>
        <v>3.0949999999999998</v>
      </c>
      <c r="J34" s="267">
        <f>+'05 (raw)'!P33</f>
        <v>0.61233333333333329</v>
      </c>
      <c r="K34" s="268">
        <f>+'05 (raw)'!Q33/('05 (raw)'!E33)*100000</f>
        <v>3.5534329715938568</v>
      </c>
      <c r="L34" s="268">
        <f>+'05 (raw)'!R33/('05 (raw)'!D33/100000)</f>
        <v>4.5644023194615864</v>
      </c>
      <c r="M34" s="265">
        <f>+'05 (raw)'!S33/'05 (raw)'!U33</f>
        <v>3.3475797249995165E-2</v>
      </c>
      <c r="N34" s="265">
        <f>+'05 (raw)'!T33</f>
        <v>0.15673706602681595</v>
      </c>
      <c r="O34" s="268">
        <f>'05 (raw)'!V33</f>
        <v>6</v>
      </c>
      <c r="P34" s="270">
        <f>+'05 (raw)'!X33/('05 (raw)'!F33/'05 (raw)'!W33)</f>
        <v>39.113752814610962</v>
      </c>
      <c r="Q34" s="268">
        <f>+'05 (raw)'!Y33/('05 (raw)'!I33/10000)</f>
        <v>3.6656450145770285</v>
      </c>
      <c r="R34" s="271">
        <f>+'05 (raw)'!Z33</f>
        <v>10417.07526059295</v>
      </c>
      <c r="S34" s="271">
        <f>+'05 (raw)'!AA33</f>
        <v>0.34158570751641265</v>
      </c>
      <c r="T34" s="271">
        <f>+'05 (raw)'!AB33</f>
        <v>489.6</v>
      </c>
      <c r="U34" s="271">
        <f>+'05 (raw)'!AD33</f>
        <v>0.5</v>
      </c>
      <c r="V34" s="271">
        <f>'05 (raw)'!AE33</f>
        <v>39</v>
      </c>
      <c r="W34" s="272">
        <f>+'05 (raw)'!AF33/'05 (raw)'!AC33</f>
        <v>0.86861313868613144</v>
      </c>
      <c r="X34" s="267">
        <f>+'05 (raw)'!AG33</f>
        <v>89.103199088842203</v>
      </c>
      <c r="Y34" s="267">
        <f>+'05 (raw)'!AH33</f>
        <v>18.801500000000001</v>
      </c>
      <c r="Z34" s="265">
        <f>+'05 (raw)'!AI33</f>
        <v>0.30005555114673438</v>
      </c>
      <c r="AA34" s="273">
        <f>'05 (raw)'!AJ33/'05 (raw)'!AK33</f>
        <v>6.0830024755943759</v>
      </c>
      <c r="AB34" s="267">
        <f>'05 (raw)'!AL33</f>
        <v>1.5668009594559977</v>
      </c>
      <c r="AC34" s="274">
        <f>+'05 (raw)'!AM33/('05 (raw)'!D33/100000)</f>
        <v>9.7808621131319704</v>
      </c>
      <c r="AD34" s="265">
        <f>+'05 (raw)'!AN33/'05 (raw)'!E33</f>
        <v>0.33599130119608556</v>
      </c>
      <c r="AE34" s="275">
        <f>+'05 (raw)'!AO33</f>
        <v>0.5290328686260477</v>
      </c>
      <c r="AF34" s="276">
        <f>+'05 (raw)'!AP33</f>
        <v>6.8</v>
      </c>
      <c r="AG34" s="266">
        <f>+'05 (raw)'!AQ33</f>
        <v>82.8</v>
      </c>
      <c r="AH34" s="266">
        <f>+'05 (raw)'!AR33</f>
        <v>61.4</v>
      </c>
      <c r="AI34" s="265">
        <f>+'05 (raw)'!AS33</f>
        <v>6.8975933944215081E-3</v>
      </c>
      <c r="AJ34" s="266">
        <f>+'05 (raw)'!AT33</f>
        <v>505.8</v>
      </c>
      <c r="AK34" s="265">
        <f>+'05 (raw)'!AU33/'05 (raw)'!E33</f>
        <v>3.6581407964901558E-2</v>
      </c>
      <c r="AL34" s="278">
        <f>+'05 (raw)'!AV33</f>
        <v>11.813333077507739</v>
      </c>
      <c r="AM34" s="279">
        <f>+'05 (raw)'!AW33/'05 (raw)'!G33</f>
        <v>3.8016420214005342E-3</v>
      </c>
      <c r="AN34" s="273">
        <f>'05 (raw)'!AX33</f>
        <v>61.223104452417388</v>
      </c>
      <c r="AO34" s="279">
        <f>+'05 (raw)'!AY33</f>
        <v>1.0628887902637718E-2</v>
      </c>
      <c r="AP34" s="268">
        <f>AVERAGE(AP6:AP33,AP35:AP37)</f>
        <v>36.493548387096766</v>
      </c>
      <c r="AQ34" s="268">
        <f>('05 (raw)'!H33*1000)/'05 (raw)'!D33</f>
        <v>39323.694696235667</v>
      </c>
      <c r="AR34" s="268">
        <f>'05 (raw)'!E33/'05 (raw)'!D33</f>
        <v>0.39321580773619619</v>
      </c>
      <c r="AS34" s="275">
        <f>+'05 (raw)'!BA33</f>
        <v>0</v>
      </c>
      <c r="AT34" s="268">
        <v>0</v>
      </c>
      <c r="AU34" s="275">
        <f>+'05 (raw)'!BC33</f>
        <v>63.7</v>
      </c>
      <c r="AV34" s="275">
        <f>+'05 (raw)'!BD33</f>
        <v>6.3</v>
      </c>
      <c r="AW34" s="268">
        <f>+'05 (raw)'!BE33</f>
        <v>18.739999999999998</v>
      </c>
      <c r="AX34" s="280">
        <f>'05 (raw)'!BG33</f>
        <v>5.2187687006551089</v>
      </c>
      <c r="AY34" s="280">
        <f>'10 (raw)'!BH33*10</f>
        <v>6.8750000000000009</v>
      </c>
      <c r="AZ34" s="265">
        <f>+'05 (raw)'!BI33/'05 (raw)'!G33</f>
        <v>1.4262569683128098E-2</v>
      </c>
      <c r="BA34" s="268">
        <f>1/('05 (raw)'!BJ33/'05 (raw)'!G33)</f>
        <v>2.107899492239695</v>
      </c>
      <c r="BB34" s="268">
        <f>+'05 (raw)'!BJ33/'05 (raw)'!E33</f>
        <v>53.211837373184288</v>
      </c>
      <c r="BC34" s="281">
        <f>+'05 (raw)'!BK33/'05 (raw)'!BF33</f>
        <v>3.3564660743134085</v>
      </c>
      <c r="BD34" s="265">
        <f>+'05 (raw)'!BL33/'05 (raw)'!BO33</f>
        <v>0.10420899977234978</v>
      </c>
      <c r="BE34" s="268">
        <f>+'05 (raw)'!BM33</f>
        <v>24</v>
      </c>
      <c r="BF34" s="265">
        <f>+'05 (raw)'!BN33/'05 (raw)'!BO33</f>
        <v>1.8115056111565473E-2</v>
      </c>
      <c r="BG34" s="279">
        <f>+'05 (raw)'!BP33/('05 (raw)'!G33/1000)</f>
        <v>0.10582739797232416</v>
      </c>
      <c r="BH34" s="267">
        <f>+'05 (raw)'!BQ33</f>
        <v>5.6886227544910177</v>
      </c>
      <c r="BI34" s="267">
        <f>+'05 (raw)'!BR33</f>
        <v>3.0616384358089235</v>
      </c>
      <c r="BJ34" s="267">
        <f>+'05 (raw)'!BS33</f>
        <v>0</v>
      </c>
      <c r="BK34" s="264">
        <f>+'05 (raw)'!BT33/('05 (raw)'!E33/1000)</f>
        <v>0</v>
      </c>
      <c r="BL34" s="268">
        <f>+'05 (raw)'!BU33</f>
        <v>0</v>
      </c>
      <c r="BM34" s="281">
        <f>+'05 (raw)'!BV33/('05 (raw)'!D33/1000)</f>
        <v>10.004424675717845</v>
      </c>
      <c r="BN34" s="264">
        <f>'05 (raw)'!BW33/('05 (raw)'!E33/1000)</f>
        <v>14.775174295887256</v>
      </c>
      <c r="BO34" s="264">
        <f>'05 (raw)'!BX33/('05 (raw)'!D33/10000)</f>
        <v>0.33063520878346803</v>
      </c>
      <c r="BP34" s="264">
        <f>+'05 (raw)'!BY33/('05 (raw)'!D33/100000)</f>
        <v>4.4712512517174723</v>
      </c>
      <c r="BQ34" s="267">
        <f>+'05 (raw)'!BZ33/('05 (raw)'!G33/1000)</f>
        <v>3.0237204626547234</v>
      </c>
      <c r="BR34" s="267">
        <f>+'05 (raw)'!CA33</f>
        <v>0</v>
      </c>
      <c r="BS34" s="282">
        <f>+'05 (raw)'!CB33</f>
        <v>67.464583329999996</v>
      </c>
      <c r="BT34" s="283">
        <f>+'05 (raw)'!CC33</f>
        <v>0.34450000000000003</v>
      </c>
      <c r="BU34" s="283">
        <f>+'05 (raw)'!CD33</f>
        <v>0.36733333333333329</v>
      </c>
      <c r="BV34" s="284">
        <f>+'05 (raw)'!CE33</f>
        <v>11.75</v>
      </c>
      <c r="BW34" s="284">
        <f>+'05 (raw)'!CF33</f>
        <v>47.62</v>
      </c>
      <c r="BX34" s="265">
        <f>+'05 (raw)'!CG33</f>
        <v>0.94024206141667799</v>
      </c>
      <c r="BY34" s="278">
        <f>+'05 (raw)'!CH33/('05 (raw)'!G33/1000)</f>
        <v>110.89850197514616</v>
      </c>
      <c r="BZ34" s="268">
        <f>+'05 (raw)'!CI33</f>
        <v>1.9867960439215639</v>
      </c>
      <c r="CA34" s="280">
        <f>+'05 (raw)'!CJ33</f>
        <v>15.782969924882591</v>
      </c>
      <c r="CB34" s="268">
        <f>+'05 (raw)'!CK33</f>
        <v>10</v>
      </c>
      <c r="CC34" s="265">
        <f>+'05 (raw)'!CL33/'05 (raw)'!E33</f>
        <v>0.36999765473423873</v>
      </c>
      <c r="CD34" s="265">
        <f>+'05 (raw)'!CM33</f>
        <v>0</v>
      </c>
      <c r="CE34" s="265">
        <f>+'05 (raw)'!CN33/'05 (raw)'!G33</f>
        <v>2.3020714950749924E-2</v>
      </c>
      <c r="CF34" s="265">
        <f>('05 (raw)'!CO33+'05 (raw)'!CP33)/'05 (raw)'!CX33</f>
        <v>0.19299552312646648</v>
      </c>
      <c r="CG34" s="268">
        <f>+'05 (raw)'!CQ33/('05 (raw)'!CX33/1000000)</f>
        <v>15.011357870197362</v>
      </c>
      <c r="CH34" s="281">
        <f>+'05 (raw)'!CR33/('05 (raw)'!D33/1000)</f>
        <v>0.14345264432593557</v>
      </c>
      <c r="CI34" s="273">
        <f>('05 (raw)'!CS33-'04 (raw)'!CS33)/'04 (raw)'!CS33</f>
        <v>-0.11317774477318124</v>
      </c>
      <c r="CJ34" s="273">
        <f>('05 (raw)'!CT33-'04 (raw)'!CT33)/'04 (raw)'!CT33</f>
        <v>9.2026694928395159E-2</v>
      </c>
      <c r="CK34" s="285">
        <f>+'05 (raw)'!CU33/('05 (raw)'!D33/1000000)</f>
        <v>0</v>
      </c>
      <c r="CL34" s="268">
        <f>+'05 (raw)'!CV33/('05 (raw)'!I33/1000)</f>
        <v>1.4824037151172065</v>
      </c>
      <c r="CM34" s="268">
        <f>+'05 (raw)'!CW33/('05 (raw)'!E33/10000)</f>
        <v>0.87651346632648475</v>
      </c>
    </row>
    <row r="35" spans="1:91">
      <c r="A35" s="263" t="s">
        <v>437</v>
      </c>
      <c r="B35" s="264">
        <f>'05 (raw)'!B34</f>
        <v>7157.1295600471212</v>
      </c>
      <c r="C35" s="265">
        <f>'05 (raw)'!C34</f>
        <v>0.18267548564479802</v>
      </c>
      <c r="D35" s="266">
        <f>+'05 (raw)'!J34/('05 (raw)'!D34/100000)</f>
        <v>919.05071512427367</v>
      </c>
      <c r="E35" s="266">
        <f>+'05 (raw)'!K34</f>
        <v>44.88</v>
      </c>
      <c r="F35" s="267">
        <f>+'05 (raw)'!L34</f>
        <v>2.21</v>
      </c>
      <c r="G35" s="267">
        <f>+'05 (raw)'!M34</f>
        <v>2.2400000000000002</v>
      </c>
      <c r="H35" s="267">
        <f>+'05 (raw)'!N34</f>
        <v>2.67</v>
      </c>
      <c r="I35" s="267">
        <f>+'05 (raw)'!O34</f>
        <v>2.16</v>
      </c>
      <c r="J35" s="267">
        <f>+'05 (raw)'!P34</f>
        <v>0.47266666666666673</v>
      </c>
      <c r="K35" s="268">
        <f>+'05 (raw)'!Q34/('05 (raw)'!E34)*100000</f>
        <v>8.4373211089288418</v>
      </c>
      <c r="L35" s="268">
        <f>+'05 (raw)'!R34/('05 (raw)'!D34/100000)</f>
        <v>4.7770307032539083</v>
      </c>
      <c r="M35" s="265">
        <f>+'05 (raw)'!S34/'05 (raw)'!U34</f>
        <v>1.1118991636769431E-2</v>
      </c>
      <c r="N35" s="265">
        <f>+'05 (raw)'!T34</f>
        <v>0.3279523315260533</v>
      </c>
      <c r="O35" s="268">
        <f>'05 (raw)'!V34</f>
        <v>85</v>
      </c>
      <c r="P35" s="270">
        <f>+'05 (raw)'!X34/('05 (raw)'!F34/'05 (raw)'!W34)</f>
        <v>121.356248747495</v>
      </c>
      <c r="Q35" s="268">
        <f>+'05 (raw)'!Y34/('05 (raw)'!I34/10000)</f>
        <v>1.6583198519888751</v>
      </c>
      <c r="R35" s="271">
        <f>+'05 (raw)'!Z34</f>
        <v>77203.532844998423</v>
      </c>
      <c r="S35" s="271">
        <f>+'05 (raw)'!AA34</f>
        <v>0.17082754510802445</v>
      </c>
      <c r="T35" s="271">
        <f>+'05 (raw)'!AB34</f>
        <v>2604.6999999999998</v>
      </c>
      <c r="U35" s="271">
        <f>+'05 (raw)'!AD34</f>
        <v>0</v>
      </c>
      <c r="V35" s="271">
        <f>'05 (raw)'!AE34</f>
        <v>181</v>
      </c>
      <c r="W35" s="272">
        <f>+'05 (raw)'!AF34/'05 (raw)'!AC34</f>
        <v>0.3454356846473029</v>
      </c>
      <c r="X35" s="267">
        <f>+'05 (raw)'!AG34</f>
        <v>75.727616027822947</v>
      </c>
      <c r="Y35" s="267">
        <f>+'05 (raw)'!AH34</f>
        <v>21.434100000000001</v>
      </c>
      <c r="Z35" s="265">
        <f>+'05 (raw)'!AI34</f>
        <v>0.24604783137413863</v>
      </c>
      <c r="AA35" s="273">
        <f>'05 (raw)'!AJ34/'05 (raw)'!AK34</f>
        <v>3.4029870117384657</v>
      </c>
      <c r="AB35" s="267">
        <f>'05 (raw)'!AL34</f>
        <v>1.5408701361425976</v>
      </c>
      <c r="AC35" s="274">
        <f>+'05 (raw)'!AM34/('05 (raw)'!D34/100000)</f>
        <v>9.8595691840414972</v>
      </c>
      <c r="AD35" s="265">
        <f>+'05 (raw)'!AN34/'05 (raw)'!E34</f>
        <v>0.32895488076324841</v>
      </c>
      <c r="AE35" s="275">
        <f>+'05 (raw)'!AO34</f>
        <v>0.52770908597151012</v>
      </c>
      <c r="AF35" s="276">
        <f>+'05 (raw)'!AP34</f>
        <v>13.3</v>
      </c>
      <c r="AG35" s="266">
        <f>+'05 (raw)'!AQ34</f>
        <v>80.400000000000006</v>
      </c>
      <c r="AH35" s="266">
        <f>+'05 (raw)'!AR34</f>
        <v>62.4</v>
      </c>
      <c r="AI35" s="265">
        <f>+'05 (raw)'!AS34</f>
        <v>6.4343973416574357E-2</v>
      </c>
      <c r="AJ35" s="266">
        <f>+'05 (raw)'!AT34</f>
        <v>491.12</v>
      </c>
      <c r="AK35" s="265">
        <f>+'05 (raw)'!AU34/'05 (raw)'!E34</f>
        <v>2.0806131170453181E-2</v>
      </c>
      <c r="AL35" s="278">
        <f>+'05 (raw)'!AV34</f>
        <v>3.4614855609051842</v>
      </c>
      <c r="AM35" s="279">
        <f>+'05 (raw)'!AW34/'05 (raw)'!G34</f>
        <v>8.7124018991363763E-3</v>
      </c>
      <c r="AN35" s="273">
        <f>'05 (raw)'!AX34</f>
        <v>59.155150903009002</v>
      </c>
      <c r="AO35" s="279">
        <f>+'05 (raw)'!AY34</f>
        <v>3.6374688259390199E-2</v>
      </c>
      <c r="AP35" s="268">
        <f>+'05 (raw)'!AZ34</f>
        <v>21.6</v>
      </c>
      <c r="AQ35" s="268">
        <f>('05 (raw)'!H34*1000)/'05 (raw)'!D34</f>
        <v>47455.096703102681</v>
      </c>
      <c r="AR35" s="268">
        <f>'05 (raw)'!E34/'05 (raw)'!D34</f>
        <v>0.36702857303149533</v>
      </c>
      <c r="AS35" s="275">
        <f>+'05 (raw)'!BA34</f>
        <v>8.3000000000000007</v>
      </c>
      <c r="AT35" s="268">
        <v>0</v>
      </c>
      <c r="AU35" s="275">
        <f>+'05 (raw)'!BC34</f>
        <v>60.5</v>
      </c>
      <c r="AV35" s="275">
        <f>+'05 (raw)'!BD34</f>
        <v>2.1</v>
      </c>
      <c r="AW35" s="268">
        <f>+'05 (raw)'!BE34</f>
        <v>18.989999999999998</v>
      </c>
      <c r="AX35" s="280">
        <f>'05 (raw)'!BG34</f>
        <v>11.745836975135203</v>
      </c>
      <c r="AY35" s="280">
        <f>'10 (raw)'!BH34*10</f>
        <v>6.4750000000000005</v>
      </c>
      <c r="AZ35" s="265">
        <f>+'05 (raw)'!BI34/'05 (raw)'!G34</f>
        <v>1.0116146346549426E-2</v>
      </c>
      <c r="BA35" s="268">
        <f>1/('05 (raw)'!BJ34/'05 (raw)'!G34)</f>
        <v>0.97248586457456376</v>
      </c>
      <c r="BB35" s="268">
        <f>+'05 (raw)'!BJ34/'05 (raw)'!E34</f>
        <v>154.69685115338009</v>
      </c>
      <c r="BC35" s="281">
        <f>+'05 (raw)'!BK34/'05 (raw)'!BF34</f>
        <v>2.032607935351296</v>
      </c>
      <c r="BD35" s="265">
        <f>+'05 (raw)'!BL34/'05 (raw)'!BO34</f>
        <v>0.12735619727453432</v>
      </c>
      <c r="BE35" s="268">
        <f>+'05 (raw)'!BM34</f>
        <v>30</v>
      </c>
      <c r="BF35" s="265">
        <f>+'05 (raw)'!BN34/'05 (raw)'!BO34</f>
        <v>4.9621705456613943E-2</v>
      </c>
      <c r="BG35" s="279">
        <f>+'05 (raw)'!BP34/('05 (raw)'!G34/1000)</f>
        <v>0.11091603016908448</v>
      </c>
      <c r="BH35" s="267">
        <f>+'05 (raw)'!BQ34</f>
        <v>9.5521879788864297</v>
      </c>
      <c r="BI35" s="267">
        <f>+'05 (raw)'!BR34</f>
        <v>1.0946221215169871</v>
      </c>
      <c r="BJ35" s="267">
        <f>+'05 (raw)'!BS34</f>
        <v>64299.080996999997</v>
      </c>
      <c r="BK35" s="264">
        <f>+'05 (raw)'!BT34/('05 (raw)'!E34/1000)</f>
        <v>13.50917265445311</v>
      </c>
      <c r="BL35" s="268">
        <f>+'05 (raw)'!BU34</f>
        <v>15</v>
      </c>
      <c r="BM35" s="281">
        <f>+'05 (raw)'!BV34/('05 (raw)'!D34/1000)</f>
        <v>5.0576812570700751</v>
      </c>
      <c r="BN35" s="264">
        <f>'05 (raw)'!BW34/('05 (raw)'!E34/1000)</f>
        <v>11.839491127381226</v>
      </c>
      <c r="BO35" s="264">
        <f>'05 (raw)'!BX34/('05 (raw)'!D34/10000)</f>
        <v>0.55501788242844374</v>
      </c>
      <c r="BP35" s="264">
        <f>+'05 (raw)'!BY34/('05 (raw)'!D34/100000)</f>
        <v>5.2769525210362938</v>
      </c>
      <c r="BQ35" s="267">
        <f>+'05 (raw)'!BZ34/('05 (raw)'!G34/1000)</f>
        <v>3.9379090830869341</v>
      </c>
      <c r="BR35" s="267">
        <f>+'05 (raw)'!CA34</f>
        <v>0.69583611667779999</v>
      </c>
      <c r="BS35" s="282">
        <f>+'05 (raw)'!CB34</f>
        <v>84.786444639999999</v>
      </c>
      <c r="BT35" s="283">
        <f>+'05 (raw)'!CC34</f>
        <v>0</v>
      </c>
      <c r="BU35" s="283">
        <f>+'05 (raw)'!CD34</f>
        <v>0</v>
      </c>
      <c r="BV35" s="284">
        <f>+'05 (raw)'!CE34</f>
        <v>34.6</v>
      </c>
      <c r="BW35" s="284">
        <f>+'05 (raw)'!CF34</f>
        <v>45.24</v>
      </c>
      <c r="BX35" s="265">
        <f>+'05 (raw)'!CG34</f>
        <v>0.91026504926764007</v>
      </c>
      <c r="BY35" s="278">
        <f>BY16</f>
        <v>39.331687602653943</v>
      </c>
      <c r="BZ35" s="268">
        <f>+'05 (raw)'!CI34</f>
        <v>0.33844526676953024</v>
      </c>
      <c r="CA35" s="280">
        <f>+'05 (raw)'!CJ34</f>
        <v>0</v>
      </c>
      <c r="CB35" s="268">
        <f>+'05 (raw)'!CK34</f>
        <v>10.8</v>
      </c>
      <c r="CC35" s="265">
        <f>+'05 (raw)'!CL34/'05 (raw)'!E34</f>
        <v>0.25584984443925679</v>
      </c>
      <c r="CD35" s="265">
        <f>+'05 (raw)'!CM34</f>
        <v>4.8640341294695901E-3</v>
      </c>
      <c r="CE35" s="265">
        <f>+'05 (raw)'!CN34/'05 (raw)'!G34</f>
        <v>2.1122268125369586E-2</v>
      </c>
      <c r="CF35" s="265">
        <f>('05 (raw)'!CO34+'05 (raw)'!CP34)/'05 (raw)'!CX34</f>
        <v>0.13633044373150774</v>
      </c>
      <c r="CG35" s="268">
        <f>+'05 (raw)'!CQ34/('05 (raw)'!CX34/1000000)</f>
        <v>6.2452516177603403</v>
      </c>
      <c r="CH35" s="281">
        <f>+'05 (raw)'!CR34/('05 (raw)'!D34/1000)</f>
        <v>0.17108435541886088</v>
      </c>
      <c r="CI35" s="273">
        <f>('05 (raw)'!CS34-'04 (raw)'!CS34)/'04 (raw)'!CS34</f>
        <v>9.364389073901605E-2</v>
      </c>
      <c r="CJ35" s="273">
        <f>('05 (raw)'!CT34-'04 (raw)'!CT34)/'04 (raw)'!CT34</f>
        <v>9.9594170052664979E-2</v>
      </c>
      <c r="CK35" s="285">
        <f>+'05 (raw)'!CU34/('05 (raw)'!D34/1000000)</f>
        <v>0.97207020124352772</v>
      </c>
      <c r="CL35" s="268">
        <f>+'05 (raw)'!CV34/('05 (raw)'!I34/1000)</f>
        <v>1.028310330286123</v>
      </c>
      <c r="CM35" s="268">
        <f>+'05 (raw)'!CW34/('05 (raw)'!E34/10000)</f>
        <v>0.8702169753603739</v>
      </c>
    </row>
    <row r="36" spans="1:91">
      <c r="A36" s="263" t="s">
        <v>438</v>
      </c>
      <c r="B36" s="264">
        <f>'05 (raw)'!B35</f>
        <v>2367.8573472766179</v>
      </c>
      <c r="C36" s="265">
        <f>'05 (raw)'!C35</f>
        <v>0.2245284073039901</v>
      </c>
      <c r="D36" s="266">
        <f>+'05 (raw)'!J35/('05 (raw)'!D35/100000)</f>
        <v>2685.205966881073</v>
      </c>
      <c r="E36" s="266">
        <f>+'05 (raw)'!K35</f>
        <v>33.42</v>
      </c>
      <c r="F36" s="267">
        <f>+'05 (raw)'!L35</f>
        <v>3.02</v>
      </c>
      <c r="G36" s="267">
        <f>+'05 (raw)'!M35</f>
        <v>2.8849999999999998</v>
      </c>
      <c r="H36" s="267">
        <f>+'05 (raw)'!N35</f>
        <v>2.98</v>
      </c>
      <c r="I36" s="267">
        <f>+'05 (raw)'!O35</f>
        <v>3.2249999999999996</v>
      </c>
      <c r="J36" s="267">
        <f>+'05 (raw)'!P35</f>
        <v>0.66633333333333333</v>
      </c>
      <c r="K36" s="268">
        <f>+'05 (raw)'!Q35/('05 (raw)'!E35)*100000</f>
        <v>10.589907693381058</v>
      </c>
      <c r="L36" s="268">
        <f>+'05 (raw)'!R35/('05 (raw)'!D35/100000)</f>
        <v>2.0801970713014919</v>
      </c>
      <c r="M36" s="265">
        <f>+'05 (raw)'!S35/'05 (raw)'!U35</f>
        <v>4.5014053902197454E-3</v>
      </c>
      <c r="N36" s="265">
        <f>+'05 (raw)'!T35</f>
        <v>0.3279523315260533</v>
      </c>
      <c r="O36" s="268">
        <f>'05 (raw)'!V35</f>
        <v>2</v>
      </c>
      <c r="P36" s="270">
        <f>+'05 (raw)'!X35/('05 (raw)'!F35/'05 (raw)'!W35)</f>
        <v>101.34775402687102</v>
      </c>
      <c r="Q36" s="268">
        <f>+'05 (raw)'!Y35/('05 (raw)'!I35/10000)</f>
        <v>0.91858719495480179</v>
      </c>
      <c r="R36" s="271">
        <f>+'05 (raw)'!Z35</f>
        <v>2524.9900590615111</v>
      </c>
      <c r="S36" s="271">
        <f>+'05 (raw)'!AA35</f>
        <v>6.0206111839511488E-2</v>
      </c>
      <c r="T36" s="271">
        <f>+'05 (raw)'!AB35</f>
        <v>140.9</v>
      </c>
      <c r="U36" s="271">
        <f>+'05 (raw)'!AD35</f>
        <v>0</v>
      </c>
      <c r="V36" s="271">
        <f>'05 (raw)'!AE35</f>
        <v>2</v>
      </c>
      <c r="W36" s="272">
        <f>+'05 (raw)'!AF35/'05 (raw)'!AC35</f>
        <v>0.58349705304518662</v>
      </c>
      <c r="X36" s="267">
        <f>+'05 (raw)'!AG35</f>
        <v>71.665511555098803</v>
      </c>
      <c r="Y36" s="267">
        <f>+'05 (raw)'!AH35</f>
        <v>18.024000000000001</v>
      </c>
      <c r="Z36" s="265">
        <f>+'05 (raw)'!AI35</f>
        <v>0.27830750893921335</v>
      </c>
      <c r="AA36" s="273">
        <f>'05 (raw)'!AJ35/'05 (raw)'!AK35</f>
        <v>3.4519052582812138</v>
      </c>
      <c r="AB36" s="267">
        <f>'05 (raw)'!AL35</f>
        <v>1.6176269330778705</v>
      </c>
      <c r="AC36" s="274">
        <f>+'05 (raw)'!AM35/('05 (raw)'!D35/100000)</f>
        <v>9.4703708772410025</v>
      </c>
      <c r="AD36" s="265">
        <f>+'05 (raw)'!AN35/'05 (raw)'!E35</f>
        <v>0.37162602426210145</v>
      </c>
      <c r="AE36" s="275">
        <f>+'05 (raw)'!AO35</f>
        <v>0.59883142554455959</v>
      </c>
      <c r="AF36" s="276">
        <f>+'05 (raw)'!AP35</f>
        <v>10.4</v>
      </c>
      <c r="AG36" s="266">
        <f>+'05 (raw)'!AQ35</f>
        <v>74.8</v>
      </c>
      <c r="AH36" s="266">
        <f>+'05 (raw)'!AR35</f>
        <v>52</v>
      </c>
      <c r="AI36" s="265">
        <f>+'05 (raw)'!AS35</f>
        <v>1.4090558184808512E-2</v>
      </c>
      <c r="AJ36" s="266">
        <f>+'05 (raw)'!AT35</f>
        <v>487.91</v>
      </c>
      <c r="AK36" s="265">
        <f>+'05 (raw)'!AU35/'05 (raw)'!E35</f>
        <v>1.732758072935809E-2</v>
      </c>
      <c r="AL36" s="278">
        <f>+'05 (raw)'!AV35</f>
        <v>6.5916793406675831</v>
      </c>
      <c r="AM36" s="279">
        <f>+'05 (raw)'!AW35/'05 (raw)'!G35</f>
        <v>4.9785283265092713E-3</v>
      </c>
      <c r="AN36" s="273">
        <f>'05 (raw)'!AX35</f>
        <v>55.588450980375455</v>
      </c>
      <c r="AO36" s="279">
        <f>+'05 (raw)'!AY35</f>
        <v>4.6966466993009361E-2</v>
      </c>
      <c r="AP36" s="268">
        <f>+'05 (raw)'!AZ35</f>
        <v>13.8</v>
      </c>
      <c r="AQ36" s="268">
        <f>('05 (raw)'!H35*1000)/'05 (raw)'!D35</f>
        <v>58853.756989301226</v>
      </c>
      <c r="AR36" s="268">
        <f>'05 (raw)'!E35/'05 (raw)'!D35</f>
        <v>0.4393874367045299</v>
      </c>
      <c r="AS36" s="275">
        <f>+'05 (raw)'!BA35</f>
        <v>4.4000000000000004</v>
      </c>
      <c r="AT36" s="268">
        <v>0</v>
      </c>
      <c r="AU36" s="275">
        <f>+'05 (raw)'!BC35</f>
        <v>68.5</v>
      </c>
      <c r="AV36" s="275">
        <f>+'05 (raw)'!BD35</f>
        <v>15.5</v>
      </c>
      <c r="AW36" s="268">
        <f>+'05 (raw)'!BE35</f>
        <v>21.51</v>
      </c>
      <c r="AX36" s="280">
        <f>'05 (raw)'!BG35</f>
        <v>2.708572550239329</v>
      </c>
      <c r="AY36" s="280">
        <f>'10 (raw)'!BH35*10</f>
        <v>6.5150000000000006</v>
      </c>
      <c r="AZ36" s="265">
        <f>+'05 (raw)'!BI35/'05 (raw)'!G35</f>
        <v>1.9480748447207333E-2</v>
      </c>
      <c r="BA36" s="268">
        <f>1/('05 (raw)'!BJ35/'05 (raw)'!G35)</f>
        <v>2.0829740021473087</v>
      </c>
      <c r="BB36" s="268">
        <f>+'05 (raw)'!BJ35/'05 (raw)'!E35</f>
        <v>72.937126556702751</v>
      </c>
      <c r="BC36" s="281">
        <f>+'05 (raw)'!BK35/'05 (raw)'!BF35</f>
        <v>6.276350938576031</v>
      </c>
      <c r="BD36" s="265">
        <f>+'05 (raw)'!BL35/'05 (raw)'!BO35</f>
        <v>0.17639676113360325</v>
      </c>
      <c r="BE36" s="268">
        <f>+'05 (raw)'!BM35</f>
        <v>34.200000000000003</v>
      </c>
      <c r="BF36" s="265">
        <f>+'05 (raw)'!BN35/'05 (raw)'!BO35</f>
        <v>8.9676113360323884E-2</v>
      </c>
      <c r="BG36" s="279">
        <f>+'05 (raw)'!BP35/('05 (raw)'!G35/1000)</f>
        <v>0.13388906904612946</v>
      </c>
      <c r="BH36" s="267">
        <f>+'05 (raw)'!BQ35</f>
        <v>4.477124183006536</v>
      </c>
      <c r="BI36" s="267">
        <f>+'05 (raw)'!BR35</f>
        <v>10.158767015934751</v>
      </c>
      <c r="BJ36" s="267">
        <f>+'05 (raw)'!BS35</f>
        <v>4030</v>
      </c>
      <c r="BK36" s="264">
        <f>+'05 (raw)'!BT35/('05 (raw)'!E35/1000)</f>
        <v>31.706183633982892</v>
      </c>
      <c r="BL36" s="268">
        <f>+'05 (raw)'!BU35</f>
        <v>17</v>
      </c>
      <c r="BM36" s="281">
        <f>+'05 (raw)'!BV35/('05 (raw)'!D35/1000)</f>
        <v>4.9979471739427943</v>
      </c>
      <c r="BN36" s="264">
        <f>'05 (raw)'!BW35/('05 (raw)'!E35/1000)</f>
        <v>16.723333055088702</v>
      </c>
      <c r="BO36" s="264">
        <f>'05 (raw)'!BX35/('05 (raw)'!D35/10000)</f>
        <v>1.0736200572990866</v>
      </c>
      <c r="BP36" s="264">
        <f>+'05 (raw)'!BY35/('05 (raw)'!D35/100000)</f>
        <v>6.8427535240180655</v>
      </c>
      <c r="BQ36" s="267">
        <f>+'05 (raw)'!BZ35/('05 (raw)'!G35/1000)</f>
        <v>6.4620166008004594</v>
      </c>
      <c r="BR36" s="267">
        <f>+'05 (raw)'!CA35</f>
        <v>0.50414660583297621</v>
      </c>
      <c r="BS36" s="282">
        <f>+'05 (raw)'!CB35</f>
        <v>77.289732139999998</v>
      </c>
      <c r="BT36" s="283">
        <f>+'05 (raw)'!CC35</f>
        <v>0.27549999999999997</v>
      </c>
      <c r="BU36" s="283">
        <f>+'05 (raw)'!CD35</f>
        <v>0.49366666666666664</v>
      </c>
      <c r="BV36" s="284">
        <f>+'05 (raw)'!CE35</f>
        <v>42.6</v>
      </c>
      <c r="BW36" s="284">
        <f>+'05 (raw)'!CF35</f>
        <v>54.76</v>
      </c>
      <c r="BX36" s="265">
        <f>+'05 (raw)'!CG35</f>
        <v>0.94980159360426386</v>
      </c>
      <c r="BY36" s="278">
        <f>+'05 (raw)'!CH35/('05 (raw)'!G35/1000)</f>
        <v>146.458552962048</v>
      </c>
      <c r="BZ36" s="268">
        <f>+'05 (raw)'!CI35</f>
        <v>0.17712833293380009</v>
      </c>
      <c r="CA36" s="280">
        <f>+'05 (raw)'!CJ35</f>
        <v>0</v>
      </c>
      <c r="CB36" s="268">
        <f>+'05 (raw)'!CK35</f>
        <v>6.7</v>
      </c>
      <c r="CC36" s="265">
        <f>+'05 (raw)'!CL35/'05 (raw)'!E35</f>
        <v>0.29849336760310519</v>
      </c>
      <c r="CD36" s="265">
        <f>+'05 (raw)'!CM35</f>
        <v>1.7187459740273678E-2</v>
      </c>
      <c r="CE36" s="265">
        <f>+'05 (raw)'!CN35/'05 (raw)'!G35</f>
        <v>3.0886531350965255E-2</v>
      </c>
      <c r="CF36" s="265">
        <f>('05 (raw)'!CO35+'05 (raw)'!CP35)/'05 (raw)'!CX35</f>
        <v>0.18358512266148555</v>
      </c>
      <c r="CG36" s="268">
        <f>+'05 (raw)'!CQ35/('05 (raw)'!CX35/1000000)</f>
        <v>0.67176295988980128</v>
      </c>
      <c r="CH36" s="281">
        <f>+'05 (raw)'!CR35/('05 (raw)'!D35/1000)</f>
        <v>0.51621732585192281</v>
      </c>
      <c r="CI36" s="273">
        <f>('05 (raw)'!CS35-'04 (raw)'!CS35)/'04 (raw)'!CS35</f>
        <v>9.9708467284177593E-2</v>
      </c>
      <c r="CJ36" s="273">
        <f>('05 (raw)'!CT35-'04 (raw)'!CT35)/'04 (raw)'!CT35</f>
        <v>0.13500321723891209</v>
      </c>
      <c r="CK36" s="285">
        <f>+'05 (raw)'!CU35/('05 (raw)'!D35/1000000)</f>
        <v>2.7371014096072259</v>
      </c>
      <c r="CL36" s="268">
        <f>+'05 (raw)'!CV35/('05 (raw)'!I35/1000)</f>
        <v>0.63397019118687625</v>
      </c>
      <c r="CM36" s="268">
        <f>+'05 (raw)'!CW35/('05 (raw)'!E35/10000)</f>
        <v>2.6412475658785697</v>
      </c>
    </row>
    <row r="37" spans="1:91">
      <c r="A37" s="263" t="s">
        <v>439</v>
      </c>
      <c r="B37" s="264">
        <f>'05 (raw)'!B36</f>
        <v>1135.4179159829264</v>
      </c>
      <c r="C37" s="265">
        <f>'05 (raw)'!C36</f>
        <v>0.22256446284561027</v>
      </c>
      <c r="D37" s="266">
        <f>+'05 (raw)'!J36/('05 (raw)'!D36/100000)</f>
        <v>883.81119735030052</v>
      </c>
      <c r="E37" s="266">
        <f>+'05 (raw)'!K36</f>
        <v>34.31</v>
      </c>
      <c r="F37" s="267">
        <f>+'05 (raw)'!L36</f>
        <v>3.5949999999999998</v>
      </c>
      <c r="G37" s="267">
        <f>+'05 (raw)'!M36</f>
        <v>2.855</v>
      </c>
      <c r="H37" s="267">
        <f>+'05 (raw)'!N36</f>
        <v>3.5650000000000004</v>
      </c>
      <c r="I37" s="267">
        <f>+'05 (raw)'!O36</f>
        <v>2.8050000000000002</v>
      </c>
      <c r="J37" s="267">
        <f>+'05 (raw)'!P36</f>
        <v>0.64466666666666661</v>
      </c>
      <c r="K37" s="268">
        <f>+'05 (raw)'!Q36/('05 (raw)'!E36)*100000</f>
        <v>6.7391188007539879</v>
      </c>
      <c r="L37" s="268">
        <f>+'05 (raw)'!R36/('05 (raw)'!D36/100000)</f>
        <v>5.6358137175705885</v>
      </c>
      <c r="M37" s="265">
        <f>+'05 (raw)'!S36/'05 (raw)'!U36</f>
        <v>3.9122353687837163E-3</v>
      </c>
      <c r="N37" s="265">
        <f>+'05 (raw)'!T36</f>
        <v>0.20437977694497764</v>
      </c>
      <c r="O37" s="268">
        <f>'05 (raw)'!V36</f>
        <v>8</v>
      </c>
      <c r="P37" s="270">
        <f>+'05 (raw)'!X36/('05 (raw)'!F36/'05 (raw)'!W36)</f>
        <v>0.11411703086878115</v>
      </c>
      <c r="Q37" s="268">
        <f>+'05 (raw)'!Y36/('05 (raw)'!I36/10000)</f>
        <v>1.4208828853077067</v>
      </c>
      <c r="R37" s="271">
        <f>+'05 (raw)'!Z36</f>
        <v>5586.1621789076044</v>
      </c>
      <c r="S37" s="271">
        <f>+'05 (raw)'!AA36</f>
        <v>0.8117390255943242</v>
      </c>
      <c r="T37" s="271">
        <f>+'05 (raw)'!AB36</f>
        <v>252.4</v>
      </c>
      <c r="U37" s="271">
        <f>+'05 (raw)'!AD36</f>
        <v>0.5</v>
      </c>
      <c r="V37" s="271">
        <f>'05 (raw)'!AE36</f>
        <v>5</v>
      </c>
      <c r="W37" s="272">
        <f>+'05 (raw)'!AF36/'05 (raw)'!AC36</f>
        <v>0.32853025936599423</v>
      </c>
      <c r="X37" s="267">
        <f>+'05 (raw)'!AG36</f>
        <v>84.44051829373538</v>
      </c>
      <c r="Y37" s="267">
        <f>+'05 (raw)'!AH36</f>
        <v>20.071100000000001</v>
      </c>
      <c r="Z37" s="265">
        <f>+'05 (raw)'!AI36</f>
        <v>0.23671423062090244</v>
      </c>
      <c r="AA37" s="273">
        <f>'05 (raw)'!AJ36/'05 (raw)'!AK36</f>
        <v>3.6546624382508996</v>
      </c>
      <c r="AB37" s="267">
        <f>'05 (raw)'!AL36</f>
        <v>1.5570741745339254</v>
      </c>
      <c r="AC37" s="274">
        <f>+'05 (raw)'!AM36/('05 (raw)'!D36/100000)</f>
        <v>10.404579170899549</v>
      </c>
      <c r="AD37" s="265">
        <f>+'05 (raw)'!AN36/'05 (raw)'!E36</f>
        <v>0.31817956580253987</v>
      </c>
      <c r="AE37" s="275">
        <f>+'05 (raw)'!AO36</f>
        <v>0.52055010207184116</v>
      </c>
      <c r="AF37" s="276">
        <f>+'05 (raw)'!AP36</f>
        <v>6.8</v>
      </c>
      <c r="AG37" s="266">
        <f>+'05 (raw)'!AQ36</f>
        <v>73.599999999999994</v>
      </c>
      <c r="AH37" s="266">
        <f>+'05 (raw)'!AR36</f>
        <v>58</v>
      </c>
      <c r="AI37" s="265">
        <f>+'05 (raw)'!AS36</f>
        <v>6.031618165340852E-3</v>
      </c>
      <c r="AJ37" s="266">
        <f>+'05 (raw)'!AT36</f>
        <v>502.09</v>
      </c>
      <c r="AK37" s="265">
        <f>+'05 (raw)'!AU36/'05 (raw)'!E36</f>
        <v>0.29896713093909622</v>
      </c>
      <c r="AL37" s="278">
        <f>+'05 (raw)'!AV36</f>
        <v>9.8198792697049555</v>
      </c>
      <c r="AM37" s="279">
        <f>+'05 (raw)'!AW36/'05 (raw)'!G36</f>
        <v>4.5372860870715129E-3</v>
      </c>
      <c r="AN37" s="273">
        <f>'05 (raw)'!AX36</f>
        <v>65.868408437200387</v>
      </c>
      <c r="AO37" s="279">
        <f>+'05 (raw)'!AY36</f>
        <v>3.4017781833748893E-2</v>
      </c>
      <c r="AP37" s="268">
        <f>+'05 (raw)'!AZ36</f>
        <v>8.3000000000000007</v>
      </c>
      <c r="AQ37" s="268">
        <f>('05 (raw)'!H36*1000)/'05 (raw)'!D36</f>
        <v>41322.20814357575</v>
      </c>
      <c r="AR37" s="268">
        <f>'05 (raw)'!E36/'05 (raw)'!D36</f>
        <v>0.36453382427532827</v>
      </c>
      <c r="AS37" s="275">
        <f>+'05 (raw)'!BA36</f>
        <v>2.9</v>
      </c>
      <c r="AT37" s="268">
        <v>0</v>
      </c>
      <c r="AU37" s="275">
        <f>+'05 (raw)'!BC36</f>
        <v>53.4</v>
      </c>
      <c r="AV37" s="275">
        <f>+'05 (raw)'!BD36</f>
        <v>6</v>
      </c>
      <c r="AW37" s="268">
        <f>+'05 (raw)'!BE36</f>
        <v>21.5</v>
      </c>
      <c r="AX37" s="280">
        <f>'05 (raw)'!BG36</f>
        <v>4.8858353335790179</v>
      </c>
      <c r="AY37" s="280">
        <f>'10 (raw)'!BH36*10</f>
        <v>6.7766666666666673</v>
      </c>
      <c r="AZ37" s="265">
        <f>+'05 (raw)'!BI36/'05 (raw)'!G36</f>
        <v>1.2271667624990365E-2</v>
      </c>
      <c r="BA37" s="268">
        <f>1/('05 (raw)'!BJ36/'05 (raw)'!G36)</f>
        <v>1.6705269250068888</v>
      </c>
      <c r="BB37" s="268">
        <f>+'05 (raw)'!BJ36/'05 (raw)'!E36</f>
        <v>76.750755229500399</v>
      </c>
      <c r="BC37" s="281">
        <f>+'05 (raw)'!BK36/'05 (raw)'!BF36</f>
        <v>7.8582499052359811</v>
      </c>
      <c r="BD37" s="265">
        <f>+'05 (raw)'!BL36/'05 (raw)'!BO36</f>
        <v>8.0283697026944809E-2</v>
      </c>
      <c r="BE37" s="268">
        <f>+'05 (raw)'!BM36</f>
        <v>26.1</v>
      </c>
      <c r="BF37" s="265">
        <f>+'05 (raw)'!BN36/'05 (raw)'!BO36</f>
        <v>2.8808376426890381E-2</v>
      </c>
      <c r="BG37" s="279">
        <f>+'05 (raw)'!BP36/('05 (raw)'!G36/1000)</f>
        <v>0.13990873734367695</v>
      </c>
      <c r="BH37" s="267">
        <f>+'05 (raw)'!BQ36</f>
        <v>4.5388701110574603</v>
      </c>
      <c r="BI37" s="267">
        <f>+'05 (raw)'!BR36</f>
        <v>1.0227380230985383</v>
      </c>
      <c r="BJ37" s="267">
        <f>+'05 (raw)'!BS36</f>
        <v>1.4984270000000002</v>
      </c>
      <c r="BK37" s="264">
        <f>+'05 (raw)'!BT36/('05 (raw)'!E36/1000)</f>
        <v>18.060838386020688</v>
      </c>
      <c r="BL37" s="268">
        <f>+'05 (raw)'!BU36</f>
        <v>10</v>
      </c>
      <c r="BM37" s="281">
        <f>+'05 (raw)'!BV36/('05 (raw)'!D36/1000)</f>
        <v>4.0512830146690115</v>
      </c>
      <c r="BN37" s="264">
        <f>'05 (raw)'!BW36/('05 (raw)'!E36/1000)</f>
        <v>29.334987720929128</v>
      </c>
      <c r="BO37" s="264">
        <f>'05 (raw)'!BX36/('05 (raw)'!D36/10000)</f>
        <v>0.98215700743894141</v>
      </c>
      <c r="BP37" s="264">
        <f>+'05 (raw)'!BY36/('05 (raw)'!D36/100000)</f>
        <v>6.3583539377719465</v>
      </c>
      <c r="BQ37" s="267">
        <f>+'05 (raw)'!BZ36/('05 (raw)'!G36/1000)</f>
        <v>2.7691822221633595</v>
      </c>
      <c r="BR37" s="267">
        <f>+'05 (raw)'!CA36</f>
        <v>0.13259785721862735</v>
      </c>
      <c r="BS37" s="282">
        <f>+'05 (raw)'!CB36</f>
        <v>75.495982139999995</v>
      </c>
      <c r="BT37" s="283">
        <f>+'05 (raw)'!CC36</f>
        <v>0.16349999999999998</v>
      </c>
      <c r="BU37" s="283">
        <f>+'05 (raw)'!CD36</f>
        <v>0.24066666666666667</v>
      </c>
      <c r="BV37" s="284">
        <f>+'05 (raw)'!CE36</f>
        <v>40.89</v>
      </c>
      <c r="BW37" s="284">
        <f>+'05 (raw)'!CF36</f>
        <v>57.14</v>
      </c>
      <c r="BX37" s="265">
        <f>+'05 (raw)'!CG36</f>
        <v>0.94647985803869494</v>
      </c>
      <c r="BY37" s="278">
        <f>+'05 (raw)'!CH36/('05 (raw)'!G36/1000)</f>
        <v>0</v>
      </c>
      <c r="BZ37" s="268">
        <f>+'05 (raw)'!CI36</f>
        <v>1.9867960439215639</v>
      </c>
      <c r="CA37" s="280">
        <f>+'05 (raw)'!CJ36</f>
        <v>33.508785188636352</v>
      </c>
      <c r="CB37" s="268">
        <f>+'05 (raw)'!CK36</f>
        <v>5.3</v>
      </c>
      <c r="CC37" s="265">
        <f>+'05 (raw)'!CL36/'05 (raw)'!E36</f>
        <v>0.22971673898005418</v>
      </c>
      <c r="CD37" s="265">
        <f>+'05 (raw)'!CM36</f>
        <v>1.0103413229138483E-3</v>
      </c>
      <c r="CE37" s="265">
        <f>+'05 (raw)'!CN36/'05 (raw)'!G36</f>
        <v>2.8375780408368995E-2</v>
      </c>
      <c r="CF37" s="265">
        <f>('05 (raw)'!CO36+'05 (raw)'!CP36)/'05 (raw)'!CX36</f>
        <v>0.1346968695897694</v>
      </c>
      <c r="CG37" s="268">
        <f>+'05 (raw)'!CQ36/('05 (raw)'!CX36/1000000)</f>
        <v>0.61950757053117123</v>
      </c>
      <c r="CH37" s="281">
        <f>+'05 (raw)'!CR36/('05 (raw)'!D36/1000)</f>
        <v>0.26372718037349546</v>
      </c>
      <c r="CI37" s="273">
        <f>('05 (raw)'!CS36-'04 (raw)'!CS36)/'04 (raw)'!CS36</f>
        <v>9.4073814959627133E-2</v>
      </c>
      <c r="CJ37" s="273">
        <f>('05 (raw)'!CT36-'04 (raw)'!CT36)/'04 (raw)'!CT36</f>
        <v>9.3216190577049385E-2</v>
      </c>
      <c r="CK37" s="285">
        <f>+'05 (raw)'!CU36/('05 (raw)'!D36/1000000)</f>
        <v>2.8901608808054298</v>
      </c>
      <c r="CL37" s="268">
        <f>+'05 (raw)'!CV36/('05 (raw)'!I36/1000)</f>
        <v>0.49031676002026681</v>
      </c>
      <c r="CM37" s="268">
        <f>+'05 (raw)'!CW36/('05 (raw)'!E36/10000)</f>
        <v>1.4271075107479034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4257812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'06 (raw)'!B5</f>
        <v>2316.0419940828592</v>
      </c>
      <c r="C6" s="265">
        <f>'06 (raw)'!C5</f>
        <v>0.27707660000000001</v>
      </c>
      <c r="D6" s="266">
        <f>+'06 (raw)'!J5/('06 (raw)'!D5/100000)</f>
        <v>1308.3579579137963</v>
      </c>
      <c r="E6" s="266">
        <f>+'06 (raw)'!K5</f>
        <v>32.26</v>
      </c>
      <c r="F6" s="267">
        <f>+'06 (raw)'!L5</f>
        <v>3.44</v>
      </c>
      <c r="G6" s="267">
        <f>+'06 (raw)'!M5</f>
        <v>3.24</v>
      </c>
      <c r="H6" s="267">
        <f>+'06 (raw)'!N5</f>
        <v>3.47</v>
      </c>
      <c r="I6" s="267">
        <f>+'06 (raw)'!O5</f>
        <v>3.51</v>
      </c>
      <c r="J6" s="267">
        <f>+'06 (raw)'!P5</f>
        <v>0.19299999999999998</v>
      </c>
      <c r="K6" s="268">
        <f>+'06 (raw)'!Q5/('06 (raw)'!E5)*100000</f>
        <v>12.77994589822903</v>
      </c>
      <c r="L6" s="268">
        <f>+'06 (raw)'!R5/('06 (raw)'!D5/100000)</f>
        <v>2.3896949002991712</v>
      </c>
      <c r="M6" s="265">
        <f>+'06 (raw)'!S5/'06 (raw)'!U5</f>
        <v>4.7336012345867651E-2</v>
      </c>
      <c r="N6" s="265">
        <f>+'06 (raw)'!T5</f>
        <v>0.20437977694497764</v>
      </c>
      <c r="O6" s="268">
        <f>'06 (raw)'!V5</f>
        <v>1</v>
      </c>
      <c r="P6" s="270">
        <f>+'06 (raw)'!X5/('06 (raw)'!F5/'06 (raw)'!W5)</f>
        <v>65.827415111111108</v>
      </c>
      <c r="Q6" s="268">
        <f>+'06 (raw)'!Y5/('06 (raw)'!I5/10000)</f>
        <v>8.7977458828818289</v>
      </c>
      <c r="R6" s="271">
        <f>+'06 (raw)'!Z5</f>
        <v>5140.5538320702672</v>
      </c>
      <c r="S6" s="271">
        <f>+'06 (raw)'!AA5</f>
        <v>1.5122431610942251</v>
      </c>
      <c r="T6" s="271">
        <f>+'06 (raw)'!AB5</f>
        <v>3288.3</v>
      </c>
      <c r="U6" s="271">
        <f>+'06 (raw)'!AD5</f>
        <v>0</v>
      </c>
      <c r="V6" s="271">
        <f>'06 (raw)'!AE5</f>
        <v>6</v>
      </c>
      <c r="W6" s="272">
        <f>+'06 (raw)'!AF5/'06 (raw)'!AC5</f>
        <v>1</v>
      </c>
      <c r="X6" s="267">
        <f>+'06 (raw)'!AG5</f>
        <v>97.148196584191254</v>
      </c>
      <c r="Y6" s="267">
        <f>+'06 (raw)'!AH5</f>
        <v>14.920500000000001</v>
      </c>
      <c r="Z6" s="265">
        <f>+'06 (raw)'!AI5</f>
        <v>0.20060309084055786</v>
      </c>
      <c r="AA6" s="273">
        <f>'06 (raw)'!AJ5/'06 (raw)'!AK5</f>
        <v>1.71604388391392</v>
      </c>
      <c r="AB6" s="267">
        <f>'06 (raw)'!AL5</f>
        <v>2.1323431418054142</v>
      </c>
      <c r="AC6" s="274">
        <f>+'06 (raw)'!AM5/('06 (raw)'!D5/100000)</f>
        <v>6.6176166469823201</v>
      </c>
      <c r="AD6" s="265">
        <f>+'06 (raw)'!AN5/'06 (raw)'!E5</f>
        <v>0.35691548905776299</v>
      </c>
      <c r="AE6" s="275">
        <f>+'06 (raw)'!AO5</f>
        <v>0.59691852856560046</v>
      </c>
      <c r="AF6" s="276">
        <f>+'06 (raw)'!AP5</f>
        <v>3.2485110990795887E-2</v>
      </c>
      <c r="AG6" s="266">
        <f>+'06 (raw)'!AQ5</f>
        <v>77</v>
      </c>
      <c r="AH6" s="266">
        <f>+'06 (raw)'!AR5</f>
        <v>61.8</v>
      </c>
      <c r="AI6" s="266">
        <f>+'06 (raw)'!AS5</f>
        <v>1.4117410129896285E-2</v>
      </c>
      <c r="AJ6" s="266">
        <f>+'06 (raw)'!AT5</f>
        <v>504.73</v>
      </c>
      <c r="AK6" s="265">
        <f>+'06 (raw)'!AU5/'06 (raw)'!E5</f>
        <v>8.1573921337066341E-2</v>
      </c>
      <c r="AL6" s="278">
        <f>+'06 (raw)'!AV5</f>
        <v>6.2221118995264471</v>
      </c>
      <c r="AM6" s="279">
        <f>+'06 (raw)'!AW5/'06 (raw)'!G5</f>
        <v>9.1517911791021474E-3</v>
      </c>
      <c r="AN6" s="273">
        <f>'06 (raw)'!AX5</f>
        <v>61.233698873740373</v>
      </c>
      <c r="AO6" s="279">
        <f>+'06 (raw)'!AY5</f>
        <v>5.1835045052929685E-2</v>
      </c>
      <c r="AP6" s="268">
        <f>+'06 (raw)'!AZ5</f>
        <v>24.1</v>
      </c>
      <c r="AQ6" s="268">
        <f>('06 (raw)'!H5*1000)/'06 (raw)'!D5</f>
        <v>82501.453343918271</v>
      </c>
      <c r="AR6" s="268">
        <f>'06 (raw)'!E5/'06 (raw)'!D5</f>
        <v>0.38835942849527344</v>
      </c>
      <c r="AS6" s="275">
        <f>+'06 (raw)'!BA5</f>
        <v>7.8</v>
      </c>
      <c r="AT6" s="268">
        <f>+'06 (raw)'!BB5</f>
        <v>0</v>
      </c>
      <c r="AU6" s="275">
        <f>+'06 (raw)'!BC5</f>
        <v>52.31</v>
      </c>
      <c r="AV6" s="275">
        <f>+'06 (raw)'!BD5</f>
        <v>0</v>
      </c>
      <c r="AW6" s="268">
        <f>+'06 (raw)'!BE5</f>
        <v>27.12</v>
      </c>
      <c r="AX6" s="280">
        <f>'06 (raw)'!BG5</f>
        <v>12.149107569559385</v>
      </c>
      <c r="AY6" s="280">
        <f>'10 (raw)'!BH5*10</f>
        <v>7.6049999999999995</v>
      </c>
      <c r="AZ6" s="265">
        <f>+'06 (raw)'!BI5/'06 (raw)'!G5</f>
        <v>2.7313165550082258E-2</v>
      </c>
      <c r="BA6" s="268">
        <f>1/('06 (raw)'!BJ5/'06 (raw)'!G5)</f>
        <v>1.252007200869254</v>
      </c>
      <c r="BB6" s="268">
        <f>+'06 (raw)'!BJ5/'06 (raw)'!E5</f>
        <v>197.95621064032036</v>
      </c>
      <c r="BC6" s="281">
        <f>+'06 (raw)'!BK5/'06 (raw)'!BF5</f>
        <v>4.7797484653919424</v>
      </c>
      <c r="BD6" s="265">
        <f>+'06 (raw)'!BL5/'06 (raw)'!BO5</f>
        <v>0.18361560434731167</v>
      </c>
      <c r="BE6" s="268">
        <f>+'06 (raw)'!BM5</f>
        <v>51.5</v>
      </c>
      <c r="BF6" s="265">
        <f>+'06 (raw)'!BN5/'06 (raw)'!BO5</f>
        <v>0.10065412504436895</v>
      </c>
      <c r="BG6" s="279">
        <f>+'06 (raw)'!BP5/('06 (raw)'!G5/1000)</f>
        <v>0.11782650069280369</v>
      </c>
      <c r="BH6" s="267">
        <f>+'06 (raw)'!BQ5</f>
        <v>7.7375946173254846</v>
      </c>
      <c r="BI6" s="267">
        <f>+'06 (raw)'!BR5</f>
        <v>1.728444141006473</v>
      </c>
      <c r="BJ6" s="267">
        <f>+'06 (raw)'!BS5</f>
        <v>0.97330100000000019</v>
      </c>
      <c r="BK6" s="264">
        <f>+'06 (raw)'!BT5/('06 (raw)'!E5/1000)</f>
        <v>27.325417655731925</v>
      </c>
      <c r="BL6" s="268">
        <f>+'06 (raw)'!BU5</f>
        <v>9</v>
      </c>
      <c r="BM6" s="281">
        <f>+'06 (raw)'!BV5/('06 (raw)'!D5/1000)</f>
        <v>6.5744183160922969</v>
      </c>
      <c r="BN6" s="264">
        <f>'06 (raw)'!BW5/('06 (raw)'!E5/1000)</f>
        <v>48.902226313908606</v>
      </c>
      <c r="BO6" s="264">
        <f>'06 (raw)'!BX5/('06 (raw)'!D5/10000)</f>
        <v>1.0495570196094051</v>
      </c>
      <c r="BP6" s="264">
        <f>+'06 (raw)'!BY5/('06 (raw)'!D5/100000)</f>
        <v>7.0771733585783148</v>
      </c>
      <c r="BQ6" s="267">
        <f>+'06 (raw)'!BZ5/('06 (raw)'!G5/1000)</f>
        <v>7.4611352648074538</v>
      </c>
      <c r="BR6" s="267">
        <f>+'06 (raw)'!CA5</f>
        <v>1.7777777777777779</v>
      </c>
      <c r="BS6" s="282">
        <f>+'06 (raw)'!CB5</f>
        <v>80.172179760000006</v>
      </c>
      <c r="BT6" s="283">
        <f>+'06 (raw)'!CC5</f>
        <v>0.1205</v>
      </c>
      <c r="BU6" s="283">
        <f>+'06 (raw)'!CD5</f>
        <v>0.13766666666666666</v>
      </c>
      <c r="BV6" s="284">
        <f>+'06 (raw)'!CE5</f>
        <v>38.67</v>
      </c>
      <c r="BW6" s="284">
        <f>+'06 (raw)'!CF5</f>
        <v>69.05</v>
      </c>
      <c r="BX6" s="265">
        <f>+'06 (raw)'!CG5</f>
        <v>0.9451185213484331</v>
      </c>
      <c r="BY6" s="278">
        <f>+'06 (raw)'!CH5/('06 (raw)'!G5/1000)</f>
        <v>52.051767234229771</v>
      </c>
      <c r="BZ6" s="268">
        <f>+'06 (raw)'!CI5</f>
        <v>0.2786759453028696</v>
      </c>
      <c r="CA6" s="280">
        <f>+'06 (raw)'!CJ5</f>
        <v>25.488766240045251</v>
      </c>
      <c r="CB6" s="268">
        <f>+'06 (raw)'!CK5</f>
        <v>5.45</v>
      </c>
      <c r="CC6" s="265">
        <f>+'06 (raw)'!CL5/'06 (raw)'!E5</f>
        <v>0.2118773030527504</v>
      </c>
      <c r="CD6" s="265">
        <f>+'06 (raw)'!CM5</f>
        <v>1.1449548135818259E-3</v>
      </c>
      <c r="CE6" s="265">
        <f>+'06 (raw)'!CN5/'06 (raw)'!G5</f>
        <v>1.7230178042436154E-2</v>
      </c>
      <c r="CF6" s="265">
        <f>('06 (raw)'!CO5+'06 (raw)'!CP5)/'06 (raw)'!CX5</f>
        <v>1.4095891814919241</v>
      </c>
      <c r="CG6" s="268">
        <f>+'06 (raw)'!CQ5/('06 (raw)'!CX5/1000000)</f>
        <v>11.778246294268838</v>
      </c>
      <c r="CH6" s="281">
        <f>+'06 (raw)'!CR5/('06 (raw)'!D5/1000)</f>
        <v>0.54008625457402459</v>
      </c>
      <c r="CI6" s="273">
        <f>('06 (raw)'!CS5-'05 (raw)'!CS5)/'05 (raw)'!CS5</f>
        <v>0.19354456572575365</v>
      </c>
      <c r="CJ6" s="273">
        <f>('06 (raw)'!CT5-'05 (raw)'!CT5)/'05 (raw)'!CT5</f>
        <v>0.10765748553059624</v>
      </c>
      <c r="CK6" s="285">
        <f>+'06 (raw)'!CU5/('06 (raw)'!D5/1000000)</f>
        <v>4.5955671159599447</v>
      </c>
      <c r="CL6" s="268">
        <f>+'06 (raw)'!CV5/('06 (raw)'!I5/1000)</f>
        <v>1.4021407500842915</v>
      </c>
      <c r="CM6" s="268">
        <f>+'06 (raw)'!CW5/('06 (raw)'!E5/10000)</f>
        <v>1.6803262199523354</v>
      </c>
    </row>
    <row r="7" spans="1:91">
      <c r="A7" s="263" t="s">
        <v>331</v>
      </c>
      <c r="B7" s="264">
        <f>'06 (raw)'!B6</f>
        <v>6051.1023262683111</v>
      </c>
      <c r="C7" s="265">
        <f>'06 (raw)'!C6</f>
        <v>0.26345449999999998</v>
      </c>
      <c r="D7" s="266">
        <f>+'06 (raw)'!J6/('06 (raw)'!D6/100000)</f>
        <v>3854.3675564738219</v>
      </c>
      <c r="E7" s="266">
        <f>+'06 (raw)'!K6</f>
        <v>61.7</v>
      </c>
      <c r="F7" s="267">
        <f>+'06 (raw)'!L6</f>
        <v>3.19</v>
      </c>
      <c r="G7" s="267">
        <f>+'06 (raw)'!M6</f>
        <v>2.96</v>
      </c>
      <c r="H7" s="267">
        <f>+'06 (raw)'!N6</f>
        <v>3.34</v>
      </c>
      <c r="I7" s="267">
        <f>+'06 (raw)'!O6</f>
        <v>4.07</v>
      </c>
      <c r="J7" s="267">
        <f>+'06 (raw)'!P6</f>
        <v>0.47266666666666662</v>
      </c>
      <c r="K7" s="268">
        <f>+'06 (raw)'!Q6/('06 (raw)'!E6)*100000</f>
        <v>3.8734855075153689</v>
      </c>
      <c r="L7" s="268">
        <f>+'06 (raw)'!R6/('06 (raw)'!D6/100000)</f>
        <v>15.990943279952241</v>
      </c>
      <c r="M7" s="265">
        <f>+'06 (raw)'!S6/'06 (raw)'!U6</f>
        <v>2.341726144884548E-2</v>
      </c>
      <c r="N7" s="265">
        <f>+'06 (raw)'!T6</f>
        <v>0.11040769052426998</v>
      </c>
      <c r="O7" s="268">
        <f>'06 (raw)'!V6</f>
        <v>5</v>
      </c>
      <c r="P7" s="270">
        <f>+'06 (raw)'!X6/('06 (raw)'!F6/'06 (raw)'!W6)</f>
        <v>630.98676208313532</v>
      </c>
      <c r="Q7" s="268">
        <f>+'06 (raw)'!Y6/('06 (raw)'!I6/10000)</f>
        <v>2.5138990211842533</v>
      </c>
      <c r="R7" s="271">
        <f>+'06 (raw)'!Z6</f>
        <v>6895.7679146049177</v>
      </c>
      <c r="S7" s="271">
        <f>+'06 (raw)'!AA6</f>
        <v>0.62892593426890409</v>
      </c>
      <c r="T7" s="271">
        <f>+'06 (raw)'!AB6</f>
        <v>4442.1000000000004</v>
      </c>
      <c r="U7" s="271">
        <f>+'06 (raw)'!AD6</f>
        <v>1</v>
      </c>
      <c r="V7" s="271">
        <f>'06 (raw)'!AE6</f>
        <v>3</v>
      </c>
      <c r="W7" s="272">
        <f>+'06 (raw)'!AF6/'06 (raw)'!AC6</f>
        <v>0.95816242821985231</v>
      </c>
      <c r="X7" s="267">
        <f>+'06 (raw)'!AG6</f>
        <v>91.347219383084933</v>
      </c>
      <c r="Y7" s="267">
        <f>+'06 (raw)'!AH6</f>
        <v>13.381</v>
      </c>
      <c r="Z7" s="265">
        <f>+'06 (raw)'!AI6</f>
        <v>0.17582253982432633</v>
      </c>
      <c r="AA7" s="273">
        <f>'06 (raw)'!AJ6/'06 (raw)'!AK6</f>
        <v>0.34585264245692787</v>
      </c>
      <c r="AB7" s="267">
        <f>'06 (raw)'!AL6</f>
        <v>1.4199269850090923</v>
      </c>
      <c r="AC7" s="274">
        <f>+'06 (raw)'!AM6/('06 (raw)'!D6/100000)</f>
        <v>2.9918539039910645</v>
      </c>
      <c r="AD7" s="265">
        <f>+'06 (raw)'!AN6/'06 (raw)'!E6</f>
        <v>0.37823536911895961</v>
      </c>
      <c r="AE7" s="275">
        <f>+'06 (raw)'!AO6</f>
        <v>0.70369000799680859</v>
      </c>
      <c r="AF7" s="276">
        <f>+'06 (raw)'!AP6</f>
        <v>3.2387004202111304E-2</v>
      </c>
      <c r="AG7" s="266">
        <f>+'06 (raw)'!AQ6</f>
        <v>80.099999999999994</v>
      </c>
      <c r="AH7" s="266">
        <f>+'06 (raw)'!AR6</f>
        <v>49.9</v>
      </c>
      <c r="AI7" s="266">
        <f>+'06 (raw)'!AS6</f>
        <v>3.1712147148659081E-2</v>
      </c>
      <c r="AJ7" s="266">
        <f>+'06 (raw)'!AT6</f>
        <v>495.94</v>
      </c>
      <c r="AK7" s="265">
        <f>+'06 (raw)'!AU6/'06 (raw)'!E6</f>
        <v>7.6052660035474673E-2</v>
      </c>
      <c r="AL7" s="278">
        <f>+'06 (raw)'!AV6</f>
        <v>7.1908202336655913</v>
      </c>
      <c r="AM7" s="279">
        <f>+'06 (raw)'!AW6/'06 (raw)'!G6</f>
        <v>1.5326953769301913E-2</v>
      </c>
      <c r="AN7" s="273">
        <f>'06 (raw)'!AX6</f>
        <v>49.440759112203807</v>
      </c>
      <c r="AO7" s="279">
        <f>+'06 (raw)'!AY6</f>
        <v>4.7439877024153386E-2</v>
      </c>
      <c r="AP7" s="268">
        <f>+'06 (raw)'!AZ6</f>
        <v>49.1</v>
      </c>
      <c r="AQ7" s="268">
        <f>('06 (raw)'!H6*1000)/'06 (raw)'!D6</f>
        <v>86019.956220516135</v>
      </c>
      <c r="AR7" s="268">
        <f>'06 (raw)'!E6/'06 (raw)'!D6</f>
        <v>0.42614797778187391</v>
      </c>
      <c r="AS7" s="275">
        <f>+'06 (raw)'!BA6</f>
        <v>10.7</v>
      </c>
      <c r="AT7" s="268">
        <v>0</v>
      </c>
      <c r="AU7" s="275">
        <f>+'06 (raw)'!BC6</f>
        <v>36.6</v>
      </c>
      <c r="AV7" s="275">
        <f>+'06 (raw)'!BD6</f>
        <v>42.9</v>
      </c>
      <c r="AW7" s="268">
        <f>+'06 (raw)'!BE6</f>
        <v>35.49</v>
      </c>
      <c r="AX7" s="280">
        <f>'06 (raw)'!BG6</f>
        <v>34.675499342551873</v>
      </c>
      <c r="AY7" s="280">
        <f>'10 (raw)'!BH6*10</f>
        <v>7.7633333333333336</v>
      </c>
      <c r="AZ7" s="265">
        <f>+'06 (raw)'!BI6/'06 (raw)'!G6</f>
        <v>3.4616287067824728E-2</v>
      </c>
      <c r="BA7" s="268">
        <f>1/('06 (raw)'!BJ6/'06 (raw)'!G6)</f>
        <v>1.7158306612959031</v>
      </c>
      <c r="BB7" s="268">
        <f>+'06 (raw)'!BJ6/'06 (raw)'!E6</f>
        <v>139.80224378050806</v>
      </c>
      <c r="BC7" s="281">
        <f>+'06 (raw)'!BK6/'06 (raw)'!BF6</f>
        <v>3.1902366948679668</v>
      </c>
      <c r="BD7" s="265">
        <f>+'06 (raw)'!BL6/'06 (raw)'!BO6</f>
        <v>0.23607760396089542</v>
      </c>
      <c r="BE7" s="268">
        <f>+'06 (raw)'!BM6</f>
        <v>71.2</v>
      </c>
      <c r="BF7" s="265">
        <f>+'06 (raw)'!BN6/'06 (raw)'!BO6</f>
        <v>0.12969158477846052</v>
      </c>
      <c r="BG7" s="279">
        <f>+'06 (raw)'!BP6/('06 (raw)'!G6/1000)</f>
        <v>0.1378758086585832</v>
      </c>
      <c r="BH7" s="267">
        <f>+'06 (raw)'!BQ6</f>
        <v>12.674372259864489</v>
      </c>
      <c r="BI7" s="267">
        <f>+'06 (raw)'!BR6</f>
        <v>4.2124214948947794</v>
      </c>
      <c r="BJ7" s="267">
        <f>+'06 (raw)'!BS6</f>
        <v>18639.400946000002</v>
      </c>
      <c r="BK7" s="264">
        <f>+'06 (raw)'!BT6/('06 (raw)'!E6/1000)</f>
        <v>51.730398952867752</v>
      </c>
      <c r="BL7" s="268">
        <f>+'06 (raw)'!BU6</f>
        <v>40</v>
      </c>
      <c r="BM7" s="281">
        <f>+'06 (raw)'!BV6/('06 (raw)'!D6/1000)</f>
        <v>6.0094996519820514</v>
      </c>
      <c r="BN7" s="264">
        <f>'06 (raw)'!BW6/('06 (raw)'!E6/1000)</f>
        <v>30.302761310981172</v>
      </c>
      <c r="BO7" s="264">
        <f>'06 (raw)'!BX6/('06 (raw)'!D6/10000)</f>
        <v>0.29096490487716609</v>
      </c>
      <c r="BP7" s="264">
        <f>+'06 (raw)'!BY6/('06 (raw)'!D6/100000)</f>
        <v>9.3882312159719614</v>
      </c>
      <c r="BQ7" s="267">
        <f>+'06 (raw)'!BZ6/('06 (raw)'!G6/1000)</f>
        <v>3.4282654674862649</v>
      </c>
      <c r="BR7" s="267">
        <f>+'06 (raw)'!CA6</f>
        <v>0.69885108880999636</v>
      </c>
      <c r="BS7" s="282">
        <f>+'06 (raw)'!CB6</f>
        <v>56.054464289999999</v>
      </c>
      <c r="BT7" s="283">
        <f>+'06 (raw)'!CC6</f>
        <v>0.48249999999999998</v>
      </c>
      <c r="BU7" s="283">
        <f>+'06 (raw)'!CD6</f>
        <v>0.52799999999999991</v>
      </c>
      <c r="BV7" s="284">
        <f>+'06 (raw)'!CE6</f>
        <v>36.44</v>
      </c>
      <c r="BW7" s="284">
        <f>+'06 (raw)'!CF6</f>
        <v>59.52</v>
      </c>
      <c r="BX7" s="265">
        <f>+'06 (raw)'!CG6</f>
        <v>0.87731260221421992</v>
      </c>
      <c r="BY7" s="278">
        <f>+'06 (raw)'!CH6/('06 (raw)'!G6/1000)</f>
        <v>35.971294068907852</v>
      </c>
      <c r="BZ7" s="268">
        <f>+'06 (raw)'!CI6</f>
        <v>4.2921900606958829E-2</v>
      </c>
      <c r="CA7" s="280">
        <f>+'06 (raw)'!CJ6</f>
        <v>0</v>
      </c>
      <c r="CB7" s="268">
        <f>+'06 (raw)'!CK6</f>
        <v>7.8500000000000005</v>
      </c>
      <c r="CC7" s="265">
        <f>+'06 (raw)'!CL6/'06 (raw)'!E6</f>
        <v>0.16392348574960822</v>
      </c>
      <c r="CD7" s="265">
        <f>+'06 (raw)'!CM6</f>
        <v>5.0969154683251909E-2</v>
      </c>
      <c r="CE7" s="265">
        <f>+'06 (raw)'!CN6/'06 (raw)'!G6</f>
        <v>3.6240991349891796E-2</v>
      </c>
      <c r="CF7" s="265">
        <f>('06 (raw)'!CO6+'06 (raw)'!CP6)/'06 (raw)'!CX6</f>
        <v>2.2968556326097778</v>
      </c>
      <c r="CG7" s="268">
        <f>+'06 (raw)'!CQ6/('06 (raw)'!CX6/1000000)</f>
        <v>35.053742006035634</v>
      </c>
      <c r="CH7" s="281">
        <f>+'06 (raw)'!CR6/('06 (raw)'!D6/1000)</f>
        <v>0.16993650898764748</v>
      </c>
      <c r="CI7" s="273">
        <f>('06 (raw)'!CS6-'05 (raw)'!CS6)/'05 (raw)'!CS6</f>
        <v>0.13553938357540815</v>
      </c>
      <c r="CJ7" s="273">
        <f>('06 (raw)'!CT6-'05 (raw)'!CT6)/'05 (raw)'!CT6</f>
        <v>0.10325220488069239</v>
      </c>
      <c r="CK7" s="285">
        <f>+'06 (raw)'!CU6/('06 (raw)'!D6/1000000)</f>
        <v>1.0316737599969188</v>
      </c>
      <c r="CL7" s="268">
        <f>+'06 (raw)'!CV6/('06 (raw)'!I6/1000)</f>
        <v>2.3096447257130324</v>
      </c>
      <c r="CM7" s="268">
        <f>+'06 (raw)'!CW6/('06 (raw)'!E6/10000)</f>
        <v>2.775997947052681</v>
      </c>
    </row>
    <row r="8" spans="1:91">
      <c r="A8" s="263" t="s">
        <v>218</v>
      </c>
      <c r="B8" s="264">
        <f>'06 (raw)'!B7</f>
        <v>1132.9614102774317</v>
      </c>
      <c r="C8" s="265">
        <f>'06 (raw)'!C7</f>
        <v>0.2739317</v>
      </c>
      <c r="D8" s="266">
        <f>+'06 (raw)'!J7/('06 (raw)'!D7/100000)</f>
        <v>3187.5272168870761</v>
      </c>
      <c r="E8" s="266">
        <f>+'06 (raw)'!K7</f>
        <v>35.020000000000003</v>
      </c>
      <c r="F8" s="267">
        <f>+'06 (raw)'!L7</f>
        <v>2.56</v>
      </c>
      <c r="G8" s="267">
        <f>+'06 (raw)'!M7</f>
        <v>2.04</v>
      </c>
      <c r="H8" s="267">
        <f>+'06 (raw)'!N7</f>
        <v>2.5099999999999998</v>
      </c>
      <c r="I8" s="267">
        <f>+'06 (raw)'!O7</f>
        <v>3.13</v>
      </c>
      <c r="J8" s="267">
        <f>+'06 (raw)'!P7</f>
        <v>0.67666666666666664</v>
      </c>
      <c r="K8" s="268">
        <f>+'06 (raw)'!Q7/('06 (raw)'!E7)*100000</f>
        <v>14.752974459997743</v>
      </c>
      <c r="L8" s="268">
        <f>+'06 (raw)'!R7/('06 (raw)'!D7/100000)</f>
        <v>4.9658881681984521</v>
      </c>
      <c r="M8" s="265">
        <f>+'06 (raw)'!S7/'06 (raw)'!U7</f>
        <v>1.0067027813872721E-3</v>
      </c>
      <c r="N8" s="265">
        <f>+'06 (raw)'!T7</f>
        <v>0.11040769052426998</v>
      </c>
      <c r="O8" s="268">
        <f>'06 (raw)'!V7</f>
        <v>0</v>
      </c>
      <c r="P8" s="270">
        <f>+'06 (raw)'!X7/('06 (raw)'!F7/'06 (raw)'!W7)</f>
        <v>298.32744614094645</v>
      </c>
      <c r="Q8" s="268">
        <f>+'06 (raw)'!Y7/('06 (raw)'!I7/10000)</f>
        <v>1.5171258227852522</v>
      </c>
      <c r="R8" s="271">
        <f>+'06 (raw)'!Z7</f>
        <v>8771.7921760023492</v>
      </c>
      <c r="S8" s="271">
        <f>+'06 (raw)'!AA7</f>
        <v>0.67947708793886064</v>
      </c>
      <c r="T8" s="271">
        <f>+'06 (raw)'!AB7</f>
        <v>823.5</v>
      </c>
      <c r="U8" s="271">
        <f>+'06 (raw)'!AD7</f>
        <v>0.5</v>
      </c>
      <c r="V8" s="271">
        <f>'06 (raw)'!AE7</f>
        <v>9</v>
      </c>
      <c r="W8" s="272">
        <f>+'06 (raw)'!AF7/'06 (raw)'!AC7</f>
        <v>0.78531073446327682</v>
      </c>
      <c r="X8" s="267">
        <f>+'06 (raw)'!AG7</f>
        <v>91.479394602558529</v>
      </c>
      <c r="Y8" s="267">
        <f>+'06 (raw)'!AH7</f>
        <v>13.729699999999999</v>
      </c>
      <c r="Z8" s="265">
        <f>+'06 (raw)'!AI7</f>
        <v>0.21351294017819261</v>
      </c>
      <c r="AA8" s="273">
        <f>'06 (raw)'!AJ7/'06 (raw)'!AK7</f>
        <v>0.50299556276869417</v>
      </c>
      <c r="AB8" s="267">
        <f>'06 (raw)'!AL7</f>
        <v>2.4409250303683159</v>
      </c>
      <c r="AC8" s="274">
        <f>+'06 (raw)'!AM7/('06 (raw)'!D7/100000)</f>
        <v>5.7298709633059071</v>
      </c>
      <c r="AD8" s="265">
        <f>+'06 (raw)'!AN7/'06 (raw)'!E7</f>
        <v>0.32676970606867944</v>
      </c>
      <c r="AE8" s="275">
        <f>+'06 (raw)'!AO7</f>
        <v>0.53319016190097102</v>
      </c>
      <c r="AF8" s="276">
        <f>+'06 (raw)'!AP7</f>
        <v>2.9779887785930083E-2</v>
      </c>
      <c r="AG8" s="266">
        <f>+'06 (raw)'!AQ7</f>
        <v>83.9</v>
      </c>
      <c r="AH8" s="266">
        <f>+'06 (raw)'!AR7</f>
        <v>52.4</v>
      </c>
      <c r="AI8" s="266">
        <f>+'06 (raw)'!AS7</f>
        <v>5.927566878125734E-3</v>
      </c>
      <c r="AJ8" s="266">
        <f>+'06 (raw)'!AT7</f>
        <v>509.25</v>
      </c>
      <c r="AK8" s="265">
        <f>+'06 (raw)'!AU7/'06 (raw)'!E7</f>
        <v>6.3372703525960902E-2</v>
      </c>
      <c r="AL8" s="278">
        <f>+'06 (raw)'!AV7</f>
        <v>13.307203199601053</v>
      </c>
      <c r="AM8" s="279">
        <f>+'06 (raw)'!AW7/'06 (raw)'!G7</f>
        <v>1.1865131076644679E-2</v>
      </c>
      <c r="AN8" s="273">
        <f>'06 (raw)'!AX7</f>
        <v>48.382050366440509</v>
      </c>
      <c r="AO8" s="279">
        <f>+'06 (raw)'!AY7</f>
        <v>6.4849408374403714E-2</v>
      </c>
      <c r="AP8" s="268">
        <f>+'06 (raw)'!AZ7</f>
        <v>27.9</v>
      </c>
      <c r="AQ8" s="268">
        <f>('06 (raw)'!H7*1000)/'06 (raw)'!D7</f>
        <v>88600.679365755044</v>
      </c>
      <c r="AR8" s="268">
        <f>'06 (raw)'!E7/'06 (raw)'!D7</f>
        <v>0.44017250731513524</v>
      </c>
      <c r="AS8" s="275">
        <f>+'06 (raw)'!BA7</f>
        <v>5.9</v>
      </c>
      <c r="AT8" s="268">
        <v>0</v>
      </c>
      <c r="AU8" s="275">
        <f>+'06 (raw)'!BC7</f>
        <v>52.9</v>
      </c>
      <c r="AV8" s="275">
        <f>+'06 (raw)'!BD7</f>
        <v>57.7</v>
      </c>
      <c r="AW8" s="268">
        <f>+'06 (raw)'!BE7</f>
        <v>39.979999999999997</v>
      </c>
      <c r="AX8" s="280">
        <f>'06 (raw)'!BG7</f>
        <v>74.034368386911154</v>
      </c>
      <c r="AY8" s="280">
        <f>'10 (raw)'!BH7*10</f>
        <v>7.9649999999999999</v>
      </c>
      <c r="AZ8" s="265">
        <f>+'06 (raw)'!BI7/'06 (raw)'!G7</f>
        <v>4.2685265962907989E-2</v>
      </c>
      <c r="BA8" s="268">
        <f>1/('06 (raw)'!BJ7/'06 (raw)'!G7)</f>
        <v>1.7173321749432904</v>
      </c>
      <c r="BB8" s="268">
        <f>+'06 (raw)'!BJ7/'06 (raw)'!E7</f>
        <v>137.96909210602669</v>
      </c>
      <c r="BC8" s="281">
        <f>+'06 (raw)'!BK7/'06 (raw)'!BF7</f>
        <v>1.6150744631724774</v>
      </c>
      <c r="BD8" s="265">
        <f>+'06 (raw)'!BL7/'06 (raw)'!BO7</f>
        <v>0.25406116740135626</v>
      </c>
      <c r="BE8" s="268">
        <f>+'06 (raw)'!BM7</f>
        <v>78.7</v>
      </c>
      <c r="BF8" s="265">
        <f>+'06 (raw)'!BN7/'06 (raw)'!BO7</f>
        <v>0.17949676760558317</v>
      </c>
      <c r="BG8" s="279">
        <f>+'06 (raw)'!BP7/('06 (raw)'!G7/1000)</f>
        <v>0.20760137519148084</v>
      </c>
      <c r="BH8" s="267">
        <f>+'06 (raw)'!BQ7</f>
        <v>2.63016639828234</v>
      </c>
      <c r="BI8" s="267">
        <f>+'06 (raw)'!BR7</f>
        <v>1.3370592718375205</v>
      </c>
      <c r="BJ8" s="267">
        <f>+'06 (raw)'!BS7</f>
        <v>12780.778824999999</v>
      </c>
      <c r="BK8" s="264">
        <f>+'06 (raw)'!BT7/('06 (raw)'!E7/1000)</f>
        <v>304.26708090704761</v>
      </c>
      <c r="BL8" s="268">
        <f>+'06 (raw)'!BU7</f>
        <v>49</v>
      </c>
      <c r="BM8" s="281">
        <f>+'06 (raw)'!BV7/('06 (raw)'!D7/1000)</f>
        <v>16.144866417608274</v>
      </c>
      <c r="BN8" s="264">
        <f>'06 (raw)'!BW7/('06 (raw)'!E7/1000)</f>
        <v>32.131110551848032</v>
      </c>
      <c r="BO8" s="264">
        <f>'06 (raw)'!BX7/('06 (raw)'!D7/10000)</f>
        <v>2.5134603816764289</v>
      </c>
      <c r="BP8" s="264">
        <f>+'06 (raw)'!BY7/('06 (raw)'!D7/100000)</f>
        <v>12.987707516826722</v>
      </c>
      <c r="BQ8" s="267">
        <f>+'06 (raw)'!BZ7/('06 (raw)'!G7/1000)</f>
        <v>3.6743631721222232</v>
      </c>
      <c r="BR8" s="267">
        <f>+'06 (raw)'!CA7</f>
        <v>0.67619652975940925</v>
      </c>
      <c r="BS8" s="282">
        <f>+'06 (raw)'!CB7</f>
        <v>51.394196430000001</v>
      </c>
      <c r="BT8" s="283">
        <f>+'06 (raw)'!CC7</f>
        <v>0.33599999999999997</v>
      </c>
      <c r="BU8" s="283">
        <f>+'06 (raw)'!CD7</f>
        <v>0.65466666666666662</v>
      </c>
      <c r="BV8" s="284">
        <f>+'06 (raw)'!CE7</f>
        <v>21.59</v>
      </c>
      <c r="BW8" s="284">
        <f>+'06 (raw)'!CF7</f>
        <v>0</v>
      </c>
      <c r="BX8" s="265">
        <f>+'06 (raw)'!CG7</f>
        <v>0.82779659310892673</v>
      </c>
      <c r="BY8" s="278">
        <f>+'06 (raw)'!CH7/('06 (raw)'!G7/1000)</f>
        <v>0</v>
      </c>
      <c r="BZ8" s="268">
        <f>+'06 (raw)'!CI7</f>
        <v>6.1967650685844262E-2</v>
      </c>
      <c r="CA8" s="280">
        <f>+'06 (raw)'!CJ7</f>
        <v>0</v>
      </c>
      <c r="CB8" s="268">
        <f>+'06 (raw)'!CK7</f>
        <v>6.05</v>
      </c>
      <c r="CC8" s="265">
        <f>+'06 (raw)'!CL7/'06 (raw)'!E7</f>
        <v>0.15777004451926999</v>
      </c>
      <c r="CD8" s="265">
        <f>+'06 (raw)'!CM7</f>
        <v>9.6986151972524789E-2</v>
      </c>
      <c r="CE8" s="265">
        <f>+'06 (raw)'!CN7/'06 (raw)'!G7</f>
        <v>0.1399718066247885</v>
      </c>
      <c r="CF8" s="265">
        <f>('06 (raw)'!CO7+'06 (raw)'!CP7)/'06 (raw)'!CX7</f>
        <v>7.8645643373189841E-2</v>
      </c>
      <c r="CG8" s="268">
        <f>+'06 (raw)'!CQ7/('06 (raw)'!CX7/1000000)</f>
        <v>88.29796068600966</v>
      </c>
      <c r="CH8" s="281">
        <f>+'06 (raw)'!CR7/('06 (raw)'!D7/1000)</f>
        <v>0.55285737811316349</v>
      </c>
      <c r="CI8" s="273">
        <f>('06 (raw)'!CS7-'05 (raw)'!CS7)/'05 (raw)'!CS7</f>
        <v>0.15430078413930282</v>
      </c>
      <c r="CJ8" s="273">
        <f>('06 (raw)'!CT7-'05 (raw)'!CT7)/'05 (raw)'!CT7</f>
        <v>0.11667696672386386</v>
      </c>
      <c r="CK8" s="285">
        <f>+'06 (raw)'!CU7/('06 (raw)'!D7/1000000)</f>
        <v>1.9099569877686353</v>
      </c>
      <c r="CL8" s="268">
        <f>+'06 (raw)'!CV7/('06 (raw)'!I7/1000)</f>
        <v>1.2642715189877103</v>
      </c>
      <c r="CM8" s="268">
        <f>+'06 (raw)'!CW7/('06 (raw)'!E7/10000)</f>
        <v>6.9425762164695266</v>
      </c>
    </row>
    <row r="9" spans="1:91">
      <c r="A9" s="263" t="s">
        <v>219</v>
      </c>
      <c r="B9" s="264">
        <f>'06 (raw)'!B8</f>
        <v>2107.3890177649314</v>
      </c>
      <c r="C9" s="265">
        <f>'06 (raw)'!C8</f>
        <v>0.24592749999999999</v>
      </c>
      <c r="D9" s="266">
        <f>+'06 (raw)'!J8/('06 (raw)'!D8/100000)</f>
        <v>255.52509561038346</v>
      </c>
      <c r="E9" s="266">
        <f>+'06 (raw)'!K8</f>
        <v>42.92</v>
      </c>
      <c r="F9" s="267">
        <f>+'06 (raw)'!L8</f>
        <v>2.97</v>
      </c>
      <c r="G9" s="267">
        <f>+'06 (raw)'!M8</f>
        <v>2.88</v>
      </c>
      <c r="H9" s="267">
        <f>+'06 (raw)'!N8</f>
        <v>3.39</v>
      </c>
      <c r="I9" s="267">
        <f>+'06 (raw)'!O8</f>
        <v>2.93</v>
      </c>
      <c r="J9" s="267">
        <f>+'06 (raw)'!P8</f>
        <v>0.31133333333333341</v>
      </c>
      <c r="K9" s="268">
        <f>+'06 (raw)'!Q8/('06 (raw)'!E8)*100000</f>
        <v>15.683999952652075</v>
      </c>
      <c r="L9" s="268">
        <f>+'06 (raw)'!R8/('06 (raw)'!D8/100000)</f>
        <v>4.2956332935010977</v>
      </c>
      <c r="M9" s="265">
        <f>+'06 (raw)'!S8/'06 (raw)'!U8</f>
        <v>8.608344952113989E-4</v>
      </c>
      <c r="N9" s="265">
        <f>+'06 (raw)'!T8</f>
        <v>0.32795233152605302</v>
      </c>
      <c r="O9" s="268">
        <f>'06 (raw)'!V8</f>
        <v>5</v>
      </c>
      <c r="P9" s="270">
        <f>+'06 (raw)'!X8/('06 (raw)'!F8/'06 (raw)'!W8)</f>
        <v>198.72294939976095</v>
      </c>
      <c r="Q9" s="268">
        <f>+'06 (raw)'!Y8/('06 (raw)'!I8/10000)</f>
        <v>15.634353403481644</v>
      </c>
      <c r="R9" s="271">
        <f>+'06 (raw)'!Z8</f>
        <v>3215.4253104642876</v>
      </c>
      <c r="S9" s="271">
        <f>+'06 (raw)'!AA8</f>
        <v>2.3816328474802318E-4</v>
      </c>
      <c r="T9" s="271">
        <f>+'06 (raw)'!AB8</f>
        <v>47.3</v>
      </c>
      <c r="U9" s="271">
        <f>+'06 (raw)'!AD8</f>
        <v>0.5</v>
      </c>
      <c r="V9" s="271">
        <f>'06 (raw)'!AE8</f>
        <v>6</v>
      </c>
      <c r="W9" s="272">
        <f>+'06 (raw)'!AF8/'06 (raw)'!AC8</f>
        <v>0.31465517241379309</v>
      </c>
      <c r="X9" s="267">
        <f>+'06 (raw)'!AG8</f>
        <v>81.555226345349709</v>
      </c>
      <c r="Y9" s="267">
        <f>+'06 (raw)'!AH8</f>
        <v>17.5731</v>
      </c>
      <c r="Z9" s="265">
        <f>+'06 (raw)'!AI8</f>
        <v>0.26413810698188622</v>
      </c>
      <c r="AA9" s="273">
        <f>'06 (raw)'!AJ8/'06 (raw)'!AK8</f>
        <v>1.7843518538748935</v>
      </c>
      <c r="AB9" s="267">
        <f>'06 (raw)'!AL8</f>
        <v>2.3639000184842405</v>
      </c>
      <c r="AC9" s="274">
        <f>+'06 (raw)'!AM8/('06 (raw)'!D8/100000)</f>
        <v>3.6447797641827493</v>
      </c>
      <c r="AD9" s="265">
        <f>+'06 (raw)'!AN8/'06 (raw)'!E8</f>
        <v>0.33902889407085618</v>
      </c>
      <c r="AE9" s="275">
        <f>+'06 (raw)'!AO8</f>
        <v>0.51230735358872748</v>
      </c>
      <c r="AF9" s="276">
        <f>+'06 (raw)'!AP8</f>
        <v>6.885285575992256E-2</v>
      </c>
      <c r="AG9" s="266">
        <f>+'06 (raw)'!AQ8</f>
        <v>74.2</v>
      </c>
      <c r="AH9" s="266">
        <f>+'06 (raw)'!AR8</f>
        <v>57.6</v>
      </c>
      <c r="AI9" s="266">
        <f>+'06 (raw)'!AS8</f>
        <v>5.4308058940019466E-3</v>
      </c>
      <c r="AJ9" s="266">
        <f>+'06 (raw)'!AT8</f>
        <v>496.65</v>
      </c>
      <c r="AK9" s="265">
        <f>+'06 (raw)'!AU8/'06 (raw)'!E8</f>
        <v>9.7743871403037363E-2</v>
      </c>
      <c r="AL9" s="278">
        <f>+'06 (raw)'!AV8</f>
        <v>2.6832730286304849</v>
      </c>
      <c r="AM9" s="279">
        <f>+'06 (raw)'!AW8/'06 (raw)'!G8</f>
        <v>0</v>
      </c>
      <c r="AN9" s="273">
        <f>'06 (raw)'!AX8</f>
        <v>55.265056661432034</v>
      </c>
      <c r="AO9" s="279">
        <f>+'06 (raw)'!AY8</f>
        <v>-8.7668419257737416E-3</v>
      </c>
      <c r="AP9" s="268">
        <f>+'06 (raw)'!AZ8</f>
        <v>0</v>
      </c>
      <c r="AQ9" s="268">
        <f>('06 (raw)'!H8*1000)/'06 (raw)'!D8</f>
        <v>440524.21344436111</v>
      </c>
      <c r="AR9" s="268">
        <f>'06 (raw)'!E8/'06 (raw)'!D8</f>
        <v>0.43987805608274694</v>
      </c>
      <c r="AS9" s="275">
        <f>+'06 (raw)'!BA8</f>
        <v>0</v>
      </c>
      <c r="AT9" s="268">
        <v>0</v>
      </c>
      <c r="AU9" s="275">
        <f>+'06 (raw)'!BC8</f>
        <v>60.2</v>
      </c>
      <c r="AV9" s="275">
        <f>+'06 (raw)'!BD8</f>
        <v>0.2</v>
      </c>
      <c r="AW9" s="268">
        <f>+'06 (raw)'!BE8</f>
        <v>24.69</v>
      </c>
      <c r="AX9" s="280">
        <f>'06 (raw)'!BG8</f>
        <v>6.5447312185253192</v>
      </c>
      <c r="AY9" s="280">
        <f>'10 (raw)'!BH8*10</f>
        <v>6.9733333333333336</v>
      </c>
      <c r="AZ9" s="265">
        <f>+'06 (raw)'!BI8/'06 (raw)'!G8</f>
        <v>1.6900950765278151E-3</v>
      </c>
      <c r="BA9" s="268">
        <f>1/('06 (raw)'!BJ8/'06 (raw)'!G8)</f>
        <v>4.4685254251857636</v>
      </c>
      <c r="BB9" s="268">
        <f>+'06 (raw)'!BJ8/'06 (raw)'!E8</f>
        <v>410.94867818831079</v>
      </c>
      <c r="BC9" s="281">
        <f>+'06 (raw)'!BK8/'06 (raw)'!BF8</f>
        <v>3.1496771408839779</v>
      </c>
      <c r="BD9" s="265">
        <f>+'06 (raw)'!BL8/'06 (raw)'!BO8</f>
        <v>0.24327948162255641</v>
      </c>
      <c r="BE9" s="268">
        <f>+'06 (raw)'!BM8</f>
        <v>56.4</v>
      </c>
      <c r="BF9" s="265">
        <f>+'06 (raw)'!BN8/'06 (raw)'!BO8</f>
        <v>6.8491276460672934E-2</v>
      </c>
      <c r="BG9" s="279">
        <f>+'06 (raw)'!BP8/('06 (raw)'!G8/1000)</f>
        <v>1.0330015377184884E-2</v>
      </c>
      <c r="BH9" s="267">
        <f>+'06 (raw)'!BQ8</f>
        <v>1.4379414732593341</v>
      </c>
      <c r="BI9" s="267">
        <f>+'06 (raw)'!BR8</f>
        <v>7.8940017731142449</v>
      </c>
      <c r="BJ9" s="267">
        <f>+'06 (raw)'!BS8</f>
        <v>48069.702471999997</v>
      </c>
      <c r="BK9" s="264">
        <f>+'06 (raw)'!BT8/('06 (raw)'!E8/1000)</f>
        <v>167.50807873959826</v>
      </c>
      <c r="BL9" s="268">
        <f>+'06 (raw)'!BU8</f>
        <v>9</v>
      </c>
      <c r="BM9" s="281">
        <f>+'06 (raw)'!BV8/('06 (raw)'!D8/1000)</f>
        <v>14.170383040319075</v>
      </c>
      <c r="BN9" s="264">
        <f>'06 (raw)'!BW8/('06 (raw)'!E8/1000)</f>
        <v>23.602940306104333</v>
      </c>
      <c r="BO9" s="264">
        <f>'06 (raw)'!BX8/('06 (raw)'!D8/10000)</f>
        <v>1.3380139578259214</v>
      </c>
      <c r="BP9" s="264">
        <f>+'06 (raw)'!BY8/('06 (raw)'!D8/100000)</f>
        <v>7.0292181166381589</v>
      </c>
      <c r="BQ9" s="267">
        <f>+'06 (raw)'!BZ8/('06 (raw)'!G8/1000)</f>
        <v>0.23828058346651962</v>
      </c>
      <c r="BR9" s="267">
        <f>+'06 (raw)'!CA8</f>
        <v>0.34645832972439239</v>
      </c>
      <c r="BS9" s="282">
        <f>+'06 (raw)'!CB8</f>
        <v>71.668898810000002</v>
      </c>
      <c r="BT9" s="283">
        <f>+'06 (raw)'!CC8</f>
        <v>0.18925</v>
      </c>
      <c r="BU9" s="283">
        <f>+'06 (raw)'!CD8</f>
        <v>0.11466666666666665</v>
      </c>
      <c r="BV9" s="284">
        <f>+'06 (raw)'!CE8</f>
        <v>31.94</v>
      </c>
      <c r="BW9" s="284">
        <f>+'06 (raw)'!CF8</f>
        <v>57.14</v>
      </c>
      <c r="BX9" s="265">
        <f>+'06 (raw)'!CG8</f>
        <v>0.83569509254224894</v>
      </c>
      <c r="BY9" s="278">
        <f>AVERAGE(BY6:BY8,BY12,BY13,BY15,BY17:BY24,BY31,BY34,BY36,BY37)</f>
        <v>49.216881789708154</v>
      </c>
      <c r="BZ9" s="268">
        <f>+'06 (raw)'!CI8</f>
        <v>0.19520778987136816</v>
      </c>
      <c r="CA9" s="280">
        <f>+'06 (raw)'!CJ8</f>
        <v>0</v>
      </c>
      <c r="CB9" s="268">
        <f>+'06 (raw)'!CK8</f>
        <v>7.5</v>
      </c>
      <c r="CC9" s="265">
        <f>+'06 (raw)'!CL8/'06 (raw)'!E8</f>
        <v>0.23685207324723903</v>
      </c>
      <c r="CD9" s="265">
        <f>+'06 (raw)'!CM8</f>
        <v>1.6120775038791584E-3</v>
      </c>
      <c r="CE9" s="265">
        <f>+'06 (raw)'!CN8/'06 (raw)'!G8</f>
        <v>4.148508044345787E-3</v>
      </c>
      <c r="CF9" s="265">
        <f>('06 (raw)'!CO8+'06 (raw)'!CP8)/'06 (raw)'!CX8</f>
        <v>4.4654460674722403E-2</v>
      </c>
      <c r="CG9" s="268">
        <f>+'06 (raw)'!CQ8/('06 (raw)'!CX8/1000000)</f>
        <v>1.2638596917359546</v>
      </c>
      <c r="CH9" s="281">
        <f>+'06 (raw)'!CR8/('06 (raw)'!D8/1000)</f>
        <v>0.20612723276170192</v>
      </c>
      <c r="CI9" s="273">
        <f>('06 (raw)'!CS8-'05 (raw)'!CS8)/'05 (raw)'!CS8</f>
        <v>0.28806746709963371</v>
      </c>
      <c r="CJ9" s="273">
        <f>('06 (raw)'!CT8-'05 (raw)'!CT8)/'05 (raw)'!CT8</f>
        <v>0.11000984106212551</v>
      </c>
      <c r="CK9" s="285">
        <f>+'06 (raw)'!CU8/('06 (raw)'!D8/1000000)</f>
        <v>1.3017070586366963</v>
      </c>
      <c r="CL9" s="268">
        <f>+'06 (raw)'!CV8/('06 (raw)'!I8/1000)</f>
        <v>3.2914428217856089</v>
      </c>
      <c r="CM9" s="268">
        <f>+'06 (raw)'!CW8/('06 (raw)'!E8/10000)</f>
        <v>1.3020679205975307</v>
      </c>
    </row>
    <row r="10" spans="1:91">
      <c r="A10" s="263" t="s">
        <v>220</v>
      </c>
      <c r="B10" s="264">
        <f>'06 (raw)'!B9</f>
        <v>2268.5010337638537</v>
      </c>
      <c r="C10" s="265">
        <f>'06 (raw)'!C9</f>
        <v>0.15386469999999999</v>
      </c>
      <c r="D10" s="266">
        <f>+'06 (raw)'!J9/('06 (raw)'!D9/100000)</f>
        <v>661.44585576835573</v>
      </c>
      <c r="E10" s="266">
        <f>+'06 (raw)'!K9</f>
        <v>48.36</v>
      </c>
      <c r="F10" s="267">
        <f>+'06 (raw)'!L9</f>
        <v>2.95</v>
      </c>
      <c r="G10" s="267">
        <f>+'06 (raw)'!M9</f>
        <v>2.58</v>
      </c>
      <c r="H10" s="267">
        <f>+'06 (raw)'!N9</f>
        <v>3.5</v>
      </c>
      <c r="I10" s="267">
        <f>+'06 (raw)'!O9</f>
        <v>0.59</v>
      </c>
      <c r="J10" s="267">
        <f>+'06 (raw)'!P9</f>
        <v>0.37566666666666665</v>
      </c>
      <c r="K10" s="268">
        <f>+'06 (raw)'!Q9/('06 (raw)'!E9)*100000</f>
        <v>7.6506765383967528</v>
      </c>
      <c r="L10" s="268">
        <f>+'06 (raw)'!R9/('06 (raw)'!D9/100000)</f>
        <v>12.332624169238446</v>
      </c>
      <c r="M10" s="265">
        <f>+'06 (raw)'!S9/'06 (raw)'!U9</f>
        <v>2.2221574421929335E-3</v>
      </c>
      <c r="N10" s="265">
        <f>+'06 (raw)'!T9</f>
        <v>0.3279523315260533</v>
      </c>
      <c r="O10" s="268">
        <f>'06 (raw)'!V9</f>
        <v>13</v>
      </c>
      <c r="P10" s="270">
        <f>+'06 (raw)'!X9/('06 (raw)'!F9/'06 (raw)'!W9)</f>
        <v>418.1639622154965</v>
      </c>
      <c r="Q10" s="268">
        <f>+'06 (raw)'!Y9/('06 (raw)'!I9/10000)</f>
        <v>1.3367200779209316</v>
      </c>
      <c r="R10" s="271">
        <f>+'06 (raw)'!Z9</f>
        <v>40586.170400056995</v>
      </c>
      <c r="S10" s="271">
        <f>+'06 (raw)'!AA9</f>
        <v>2.6262621760648537E-2</v>
      </c>
      <c r="T10" s="271">
        <f>+'06 (raw)'!AB9</f>
        <v>953.2</v>
      </c>
      <c r="U10" s="271">
        <f>+'06 (raw)'!AD9</f>
        <v>0</v>
      </c>
      <c r="V10" s="271">
        <f>'06 (raw)'!AE9</f>
        <v>6</v>
      </c>
      <c r="W10" s="272">
        <f>+'06 (raw)'!AF9/'06 (raw)'!AC9</f>
        <v>0.2898148148148148</v>
      </c>
      <c r="X10" s="267">
        <f>+'06 (raw)'!AG9</f>
        <v>75.630956944801241</v>
      </c>
      <c r="Y10" s="267">
        <f>+'06 (raw)'!AH9</f>
        <v>23.8919</v>
      </c>
      <c r="Z10" s="265">
        <f>+'06 (raw)'!AI9</f>
        <v>0.27919989709287368</v>
      </c>
      <c r="AA10" s="273">
        <f>'06 (raw)'!AJ9/'06 (raw)'!AK9</f>
        <v>4.4734979603917076</v>
      </c>
      <c r="AB10" s="267">
        <f>'06 (raw)'!AL9</f>
        <v>0.96483299495027186</v>
      </c>
      <c r="AC10" s="274">
        <f>+'06 (raw)'!AM9/('06 (raw)'!D9/100000)</f>
        <v>7.610466959455696</v>
      </c>
      <c r="AD10" s="265">
        <f>+'06 (raw)'!AN9/'06 (raw)'!E9</f>
        <v>0.27437447682873672</v>
      </c>
      <c r="AE10" s="275">
        <f>+'06 (raw)'!AO9</f>
        <v>0.40087310249032643</v>
      </c>
      <c r="AF10" s="276">
        <f>+'06 (raw)'!AP9</f>
        <v>0.12387194832335899</v>
      </c>
      <c r="AG10" s="266">
        <f>+'06 (raw)'!AQ9</f>
        <v>77.599999999999994</v>
      </c>
      <c r="AH10" s="266">
        <f>+'06 (raw)'!AR9</f>
        <v>62.7</v>
      </c>
      <c r="AI10" s="266">
        <f>+'06 (raw)'!AS9</f>
        <v>1.0274225489208874E-2</v>
      </c>
      <c r="AJ10" s="266">
        <f>+'06 (raw)'!AT9</f>
        <v>484.92</v>
      </c>
      <c r="AK10" s="265">
        <f>+'06 (raw)'!AU9/'06 (raw)'!E9</f>
        <v>9.7420757635568057E-3</v>
      </c>
      <c r="AL10" s="278">
        <f>+'06 (raw)'!AV9</f>
        <v>11.601910984441172</v>
      </c>
      <c r="AM10" s="279">
        <f>+'06 (raw)'!AW9/'06 (raw)'!G9</f>
        <v>4.8231095378041926E-3</v>
      </c>
      <c r="AN10" s="273">
        <f>'06 (raw)'!AX9</f>
        <v>66.915868898122852</v>
      </c>
      <c r="AO10" s="279">
        <f>+'06 (raw)'!AY9</f>
        <v>1.8121928900573181E-2</v>
      </c>
      <c r="AP10" s="268">
        <f>+'06 (raw)'!AZ9</f>
        <v>6.8</v>
      </c>
      <c r="AQ10" s="268">
        <f>('06 (raw)'!H9*1000)/'06 (raw)'!D9</f>
        <v>34362.213186687739</v>
      </c>
      <c r="AR10" s="268">
        <f>'06 (raw)'!E9/'06 (raw)'!D9</f>
        <v>0.35654991858863433</v>
      </c>
      <c r="AS10" s="275">
        <f>+'06 (raw)'!BA9</f>
        <v>9.8000000000000007</v>
      </c>
      <c r="AT10" s="268">
        <v>0</v>
      </c>
      <c r="AU10" s="275">
        <f>+'06 (raw)'!BC9</f>
        <v>44.7</v>
      </c>
      <c r="AV10" s="275">
        <f>+'06 (raw)'!BD9</f>
        <v>6.5</v>
      </c>
      <c r="AW10" s="268">
        <f>+'06 (raw)'!BE9</f>
        <v>29.32</v>
      </c>
      <c r="AX10" s="280">
        <f>'06 (raw)'!BG9</f>
        <v>8.7474673471634681</v>
      </c>
      <c r="AY10" s="280">
        <f>'10 (raw)'!BH9*10</f>
        <v>5.5233333333333334</v>
      </c>
      <c r="AZ10" s="265">
        <f>+'06 (raw)'!BI9/'06 (raw)'!G9</f>
        <v>1.0480406968479121E-2</v>
      </c>
      <c r="BA10" s="268">
        <f>1/('06 (raw)'!BJ9/'06 (raw)'!G9)</f>
        <v>1.2672099254927043</v>
      </c>
      <c r="BB10" s="268">
        <f>+'06 (raw)'!BJ9/'06 (raw)'!E9</f>
        <v>92.74660668873527</v>
      </c>
      <c r="BC10" s="281">
        <f>+'06 (raw)'!BK9/'06 (raw)'!BF9</f>
        <v>2.5164166649023922</v>
      </c>
      <c r="BD10" s="265">
        <f>+'06 (raw)'!BL9/'06 (raw)'!BO9</f>
        <v>7.2306900632943955E-2</v>
      </c>
      <c r="BE10" s="268">
        <f>+'06 (raw)'!BM9</f>
        <v>30.3</v>
      </c>
      <c r="BF10" s="265">
        <f>+'06 (raw)'!BN9/'06 (raw)'!BO9</f>
        <v>3.8976997890186799E-2</v>
      </c>
      <c r="BG10" s="279">
        <f>+'06 (raw)'!BP9/('06 (raw)'!G9/1000)</f>
        <v>0.10775246894547524</v>
      </c>
      <c r="BH10" s="267">
        <f>+'06 (raw)'!BQ9</f>
        <v>4.5172124265323257</v>
      </c>
      <c r="BI10" s="267">
        <f>+'06 (raw)'!BR9</f>
        <v>5.7376331357373012</v>
      </c>
      <c r="BJ10" s="267">
        <f>+'06 (raw)'!BS9</f>
        <v>1.2174540000000003</v>
      </c>
      <c r="BK10" s="264">
        <f>+'06 (raw)'!BT9/('06 (raw)'!E9/1000)</f>
        <v>12.408240100088852</v>
      </c>
      <c r="BL10" s="268">
        <f>+'06 (raw)'!BU9</f>
        <v>9</v>
      </c>
      <c r="BM10" s="281">
        <f>+'06 (raw)'!BV9/('06 (raw)'!D9/1000)</f>
        <v>3.8166950263535346</v>
      </c>
      <c r="BN10" s="264">
        <f>'06 (raw)'!BW9/('06 (raw)'!E9/1000)</f>
        <v>20.139923801833334</v>
      </c>
      <c r="BO10" s="264">
        <f>'06 (raw)'!BX9/('06 (raw)'!D9/10000)</f>
        <v>0.18152279975747337</v>
      </c>
      <c r="BP10" s="264">
        <f>+'06 (raw)'!BY9/('06 (raw)'!D9/100000)</f>
        <v>3.5760025472141219</v>
      </c>
      <c r="BQ10" s="267">
        <f>+'06 (raw)'!BZ9/('06 (raw)'!G9/1000)</f>
        <v>1.8716312602252796</v>
      </c>
      <c r="BR10" s="267">
        <f>+'06 (raw)'!CA9</f>
        <v>0.95004139466076731</v>
      </c>
      <c r="BS10" s="282">
        <f>+'06 (raw)'!CB9</f>
        <v>83.202380950000006</v>
      </c>
      <c r="BT10" s="283">
        <f>+'06 (raw)'!CC9</f>
        <v>0.30149999999999999</v>
      </c>
      <c r="BU10" s="283">
        <f>+'06 (raw)'!CD9</f>
        <v>0.25233333333333335</v>
      </c>
      <c r="BV10" s="284">
        <f>+'06 (raw)'!CE9</f>
        <v>45.02</v>
      </c>
      <c r="BW10" s="284">
        <f>+'06 (raw)'!CF9</f>
        <v>54.76</v>
      </c>
      <c r="BX10" s="265">
        <f>+'06 (raw)'!CG9</f>
        <v>0.94027311783095557</v>
      </c>
      <c r="BY10" s="278">
        <f>BY9</f>
        <v>49.216881789708154</v>
      </c>
      <c r="BZ10" s="268">
        <f>+'06 (raw)'!CI9</f>
        <v>0.94122799744806218</v>
      </c>
      <c r="CA10" s="280">
        <f>+'06 (raw)'!CJ9</f>
        <v>13.100926401320159</v>
      </c>
      <c r="CB10" s="268">
        <f>+'06 (raw)'!CK9</f>
        <v>4.9499999999999993</v>
      </c>
      <c r="CC10" s="265">
        <f>+'06 (raw)'!CL9/'06 (raw)'!E9</f>
        <v>0.23991428670621015</v>
      </c>
      <c r="CD10" s="265">
        <f>+'06 (raw)'!CM9</f>
        <v>2.4014399110126186E-3</v>
      </c>
      <c r="CE10" s="265">
        <f>+'06 (raw)'!CN9/'06 (raw)'!G9</f>
        <v>1.6942403849269178E-2</v>
      </c>
      <c r="CF10" s="265">
        <f>('06 (raw)'!CO9+'06 (raw)'!CP9)/'06 (raw)'!CX9</f>
        <v>1.9587614808285744E-2</v>
      </c>
      <c r="CG10" s="268">
        <f>+'06 (raw)'!CQ9/('06 (raw)'!CX9/1000000)</f>
        <v>3.9539911107670071E-2</v>
      </c>
      <c r="CH10" s="281">
        <f>+'06 (raw)'!CR9/('06 (raw)'!D9/1000)</f>
        <v>0.17738272561809729</v>
      </c>
      <c r="CI10" s="273">
        <f>('06 (raw)'!CS9-'05 (raw)'!CS9)/'05 (raw)'!CS9</f>
        <v>0.19000673272874488</v>
      </c>
      <c r="CJ10" s="273">
        <f>('06 (raw)'!CT9-'05 (raw)'!CT9)/'05 (raw)'!CT9</f>
        <v>8.5074856858287709E-2</v>
      </c>
      <c r="CK10" s="285">
        <f>+'06 (raw)'!CU9/('06 (raw)'!D9/1000000)</f>
        <v>1.3753855950823546</v>
      </c>
      <c r="CL10" s="268">
        <f>+'06 (raw)'!CV9/('06 (raw)'!I9/1000)</f>
        <v>0.56439292178883771</v>
      </c>
      <c r="CM10" s="268">
        <f>+'06 (raw)'!CW9/('06 (raw)'!E9/10000)</f>
        <v>0.59791001518562858</v>
      </c>
    </row>
    <row r="11" spans="1:91">
      <c r="A11" s="263" t="s">
        <v>211</v>
      </c>
      <c r="B11" s="264">
        <f>'06 (raw)'!B10</f>
        <v>7264.1141395243876</v>
      </c>
      <c r="C11" s="265">
        <f>'06 (raw)'!C10</f>
        <v>0.27296399999999998</v>
      </c>
      <c r="D11" s="266">
        <f>+'06 (raw)'!J10/('06 (raw)'!D10/100000)</f>
        <v>2058.2935110874064</v>
      </c>
      <c r="E11" s="266">
        <f>+'06 (raw)'!K10</f>
        <v>57.23</v>
      </c>
      <c r="F11" s="267">
        <f>+'06 (raw)'!L10</f>
        <v>3.13</v>
      </c>
      <c r="G11" s="267">
        <f>+'06 (raw)'!M10</f>
        <v>2.75</v>
      </c>
      <c r="H11" s="267">
        <f>+'06 (raw)'!N10</f>
        <v>3.3</v>
      </c>
      <c r="I11" s="267">
        <f>+'06 (raw)'!O10</f>
        <v>2.2599999999999998</v>
      </c>
      <c r="J11" s="267">
        <f>+'06 (raw)'!P10</f>
        <v>0.17166666666666666</v>
      </c>
      <c r="K11" s="268">
        <f>+'06 (raw)'!Q10/('06 (raw)'!E10)*100000</f>
        <v>5.0797557424492297</v>
      </c>
      <c r="L11" s="268">
        <f>+'06 (raw)'!R10/('06 (raw)'!D10/100000)</f>
        <v>19.682055827179401</v>
      </c>
      <c r="M11" s="265">
        <f>+'06 (raw)'!S10/'06 (raw)'!U10</f>
        <v>4.4640022803425045E-4</v>
      </c>
      <c r="N11" s="265">
        <f>+'06 (raw)'!T10</f>
        <v>0.11040769052426998</v>
      </c>
      <c r="O11" s="268">
        <f>'06 (raw)'!V10</f>
        <v>13</v>
      </c>
      <c r="P11" s="270">
        <f>+'06 (raw)'!X10/('06 (raw)'!F10/'06 (raw)'!W10)</f>
        <v>64.331772779984405</v>
      </c>
      <c r="Q11" s="268">
        <f>+'06 (raw)'!Y10/('06 (raw)'!I10/10000)</f>
        <v>8.9934412196403013</v>
      </c>
      <c r="R11" s="271">
        <f>+'06 (raw)'!Z10</f>
        <v>4573.2417729688786</v>
      </c>
      <c r="S11" s="271">
        <f>+'06 (raw)'!AA10</f>
        <v>0.45623345075950383</v>
      </c>
      <c r="T11" s="271">
        <f>+'06 (raw)'!AB10</f>
        <v>6241.6</v>
      </c>
      <c r="U11" s="271">
        <f>+'06 (raw)'!AD10</f>
        <v>1</v>
      </c>
      <c r="V11" s="271">
        <f>'06 (raw)'!AE10</f>
        <v>12</v>
      </c>
      <c r="W11" s="272">
        <f>+'06 (raw)'!AF10/'06 (raw)'!AC10</f>
        <v>0.77228525121555913</v>
      </c>
      <c r="X11" s="267">
        <f>+'06 (raw)'!AG10</f>
        <v>91.654388090632054</v>
      </c>
      <c r="Y11" s="267">
        <f>+'06 (raw)'!AH10</f>
        <v>15.114000000000001</v>
      </c>
      <c r="Z11" s="265">
        <f>+'06 (raw)'!AI10</f>
        <v>0.17220902612826602</v>
      </c>
      <c r="AA11" s="273">
        <f>'06 (raw)'!AJ10/'06 (raw)'!AK10</f>
        <v>0.83459888631337753</v>
      </c>
      <c r="AB11" s="267">
        <f>'06 (raw)'!AL10</f>
        <v>1.6368302292078671</v>
      </c>
      <c r="AC11" s="274">
        <f>+'06 (raw)'!AM10/('06 (raw)'!D10/100000)</f>
        <v>7.5933857357945227</v>
      </c>
      <c r="AD11" s="265">
        <f>+'06 (raw)'!AN10/'06 (raw)'!E10</f>
        <v>0.34082299197613231</v>
      </c>
      <c r="AE11" s="275">
        <f>+'06 (raw)'!AO10</f>
        <v>0.63939774747271449</v>
      </c>
      <c r="AF11" s="276">
        <f>+'06 (raw)'!AP10</f>
        <v>3.1913631510262191E-2</v>
      </c>
      <c r="AG11" s="266">
        <f>+'06 (raw)'!AQ10</f>
        <v>77.400000000000006</v>
      </c>
      <c r="AH11" s="266">
        <f>+'06 (raw)'!AR10</f>
        <v>53.5</v>
      </c>
      <c r="AI11" s="266">
        <f>+'06 (raw)'!AS10</f>
        <v>2.7419192427751482E-2</v>
      </c>
      <c r="AJ11" s="266">
        <f>+'06 (raw)'!AT10</f>
        <v>501.73</v>
      </c>
      <c r="AK11" s="265">
        <f>+'06 (raw)'!AU10/'06 (raw)'!E10</f>
        <v>7.7400452885265494E-2</v>
      </c>
      <c r="AL11" s="278">
        <f>+'06 (raw)'!AV10</f>
        <v>7.6971136799050557</v>
      </c>
      <c r="AM11" s="279">
        <f>+'06 (raw)'!AW10/'06 (raw)'!G10</f>
        <v>2.1297622321735998E-2</v>
      </c>
      <c r="AN11" s="273">
        <f>'06 (raw)'!AX10</f>
        <v>54.520720634464716</v>
      </c>
      <c r="AO11" s="279">
        <f>+'06 (raw)'!AY10</f>
        <v>4.8460052933852728E-2</v>
      </c>
      <c r="AP11" s="268">
        <f>+'06 (raw)'!AZ10</f>
        <v>73.400000000000006</v>
      </c>
      <c r="AQ11" s="268">
        <f>('06 (raw)'!H10*1000)/'06 (raw)'!D10</f>
        <v>83730.198541270816</v>
      </c>
      <c r="AR11" s="268">
        <f>'06 (raw)'!E10/'06 (raw)'!D10</f>
        <v>0.42453252839394728</v>
      </c>
      <c r="AS11" s="275">
        <f>+'06 (raw)'!BA10</f>
        <v>8.4</v>
      </c>
      <c r="AT11" s="268">
        <v>0</v>
      </c>
      <c r="AU11" s="275">
        <f>+'06 (raw)'!BC10</f>
        <v>44.2</v>
      </c>
      <c r="AV11" s="275">
        <f>+'06 (raw)'!BD10</f>
        <v>2.7</v>
      </c>
      <c r="AW11" s="268">
        <f>+'06 (raw)'!BE10</f>
        <v>29.59</v>
      </c>
      <c r="AX11" s="280">
        <f>'06 (raw)'!BG10</f>
        <v>16.03971008372778</v>
      </c>
      <c r="AY11" s="280">
        <f>'10 (raw)'!BH10*10</f>
        <v>7.2916666666666679</v>
      </c>
      <c r="AZ11" s="265">
        <f>+'06 (raw)'!BI10/'06 (raw)'!G10</f>
        <v>3.1061343678221574E-2</v>
      </c>
      <c r="BA11" s="268">
        <f>1/('06 (raw)'!BJ10/'06 (raw)'!G10)</f>
        <v>1.6821549921660102</v>
      </c>
      <c r="BB11" s="268">
        <f>+'06 (raw)'!BJ10/'06 (raw)'!E10</f>
        <v>137.73004398143811</v>
      </c>
      <c r="BC11" s="281">
        <f>+'06 (raw)'!BK10/'06 (raw)'!BF10</f>
        <v>5.8210465967030203</v>
      </c>
      <c r="BD11" s="265">
        <f>+'06 (raw)'!BL10/'06 (raw)'!BO10</f>
        <v>0.18552671189521505</v>
      </c>
      <c r="BE11" s="268">
        <f>+'06 (raw)'!BM10</f>
        <v>65.599999999999994</v>
      </c>
      <c r="BF11" s="265">
        <f>+'06 (raw)'!BN10/'06 (raw)'!BO10</f>
        <v>0.11417213327732227</v>
      </c>
      <c r="BG11" s="279">
        <f>+'06 (raw)'!BP10/('06 (raw)'!G10/1000)</f>
        <v>0.10875185917871148</v>
      </c>
      <c r="BH11" s="267">
        <f>+'06 (raw)'!BQ10</f>
        <v>15.93436645396536</v>
      </c>
      <c r="BI11" s="267">
        <f>+'06 (raw)'!BR10</f>
        <v>22.07373713797714</v>
      </c>
      <c r="BJ11" s="267">
        <f>+'06 (raw)'!BS10</f>
        <v>9.7800129999999985</v>
      </c>
      <c r="BK11" s="264">
        <f>+'06 (raw)'!BT10/('06 (raw)'!E10/1000)</f>
        <v>40.275308452069645</v>
      </c>
      <c r="BL11" s="268">
        <f>+'06 (raw)'!BU10</f>
        <v>27</v>
      </c>
      <c r="BM11" s="281">
        <f>+'06 (raw)'!BV10/('06 (raw)'!D10/1000)</f>
        <v>2.4626868618328794</v>
      </c>
      <c r="BN11" s="264">
        <f>'06 (raw)'!BW10/('06 (raw)'!E10/1000)</f>
        <v>34.988785187146071</v>
      </c>
      <c r="BO11" s="264">
        <f>'06 (raw)'!BX10/('06 (raw)'!D10/10000)</f>
        <v>0.44821614499562934</v>
      </c>
      <c r="BP11" s="264">
        <f>+'06 (raw)'!BY10/('06 (raw)'!D10/100000)</f>
        <v>8.7172068246921111</v>
      </c>
      <c r="BQ11" s="267">
        <f>+'06 (raw)'!BZ10/('06 (raw)'!G10/1000)</f>
        <v>3.0108742693176902</v>
      </c>
      <c r="BR11" s="267">
        <f>+'06 (raw)'!CA10</f>
        <v>8.0812325495884629E-2</v>
      </c>
      <c r="BS11" s="282">
        <f>+'06 (raw)'!CB10</f>
        <v>75.416794640000006</v>
      </c>
      <c r="BT11" s="283">
        <f>+'06 (raw)'!CC10</f>
        <v>0.38749999999999996</v>
      </c>
      <c r="BU11" s="283">
        <f>+'06 (raw)'!CD10</f>
        <v>0.45933333333333337</v>
      </c>
      <c r="BV11" s="284">
        <f>+'06 (raw)'!CE10</f>
        <v>10.79</v>
      </c>
      <c r="BW11" s="284">
        <f>+'06 (raw)'!CF10</f>
        <v>64.290000000000006</v>
      </c>
      <c r="BX11" s="265">
        <f>+'06 (raw)'!CG10</f>
        <v>0.80351684405305568</v>
      </c>
      <c r="BY11" s="278">
        <f>BY10</f>
        <v>49.216881789708154</v>
      </c>
      <c r="BZ11" s="268">
        <f>+'06 (raw)'!CI10</f>
        <v>0.18929053499559439</v>
      </c>
      <c r="CA11" s="280">
        <f>+'06 (raw)'!CJ10</f>
        <v>0</v>
      </c>
      <c r="CB11" s="268">
        <f>+'06 (raw)'!CK10</f>
        <v>8.0500000000000007</v>
      </c>
      <c r="CC11" s="265">
        <f>+'06 (raw)'!CL10/'06 (raw)'!E10</f>
        <v>0.15977978185668651</v>
      </c>
      <c r="CD11" s="265">
        <f>+'06 (raw)'!CM10</f>
        <v>9.9711126850455557E-3</v>
      </c>
      <c r="CE11" s="265">
        <f>+'06 (raw)'!CN10/'06 (raw)'!G10</f>
        <v>2.9212157106621475E-2</v>
      </c>
      <c r="CF11" s="265">
        <f>('06 (raw)'!CO10+'06 (raw)'!CP10)/'06 (raw)'!CX10</f>
        <v>2.3003970128942126</v>
      </c>
      <c r="CG11" s="268">
        <f>+'06 (raw)'!CQ10/('06 (raw)'!CX10/1000000)</f>
        <v>50.426836313909348</v>
      </c>
      <c r="CH11" s="281">
        <f>+'06 (raw)'!CR10/('06 (raw)'!D10/1000)</f>
        <v>0.15763527776225988</v>
      </c>
      <c r="CI11" s="273">
        <f>('06 (raw)'!CS10-'05 (raw)'!CS10)/'05 (raw)'!CS10</f>
        <v>0.1220640425402609</v>
      </c>
      <c r="CJ11" s="273">
        <f>('06 (raw)'!CT10-'05 (raw)'!CT10)/'05 (raw)'!CT10</f>
        <v>0.11088027131740143</v>
      </c>
      <c r="CK11" s="285">
        <f>+'06 (raw)'!CU10/('06 (raw)'!D10/1000000)</f>
        <v>7.2896503063627405</v>
      </c>
      <c r="CL11" s="268">
        <f>+'06 (raw)'!CV10/('06 (raw)'!I10/1000)</f>
        <v>7.8100936907402616</v>
      </c>
      <c r="CM11" s="268">
        <f>+'06 (raw)'!CW10/('06 (raw)'!E10/10000)</f>
        <v>0.88001402298768339</v>
      </c>
    </row>
    <row r="12" spans="1:91">
      <c r="A12" s="263" t="s">
        <v>212</v>
      </c>
      <c r="B12" s="264">
        <f>'06 (raw)'!B11</f>
        <v>8144.9587304623856</v>
      </c>
      <c r="C12" s="265">
        <f>'06 (raw)'!C11</f>
        <v>0.31104189999999998</v>
      </c>
      <c r="D12" s="266">
        <f>+'06 (raw)'!J11/('06 (raw)'!D11/100000)</f>
        <v>1058.0409817997934</v>
      </c>
      <c r="E12" s="266">
        <f>+'06 (raw)'!K11</f>
        <v>37.35</v>
      </c>
      <c r="F12" s="267">
        <f>+'06 (raw)'!L11</f>
        <v>2.95</v>
      </c>
      <c r="G12" s="267">
        <f>+'06 (raw)'!M11</f>
        <v>2.94</v>
      </c>
      <c r="H12" s="267">
        <f>+'06 (raw)'!N11</f>
        <v>2.92</v>
      </c>
      <c r="I12" s="267">
        <f>+'06 (raw)'!O11</f>
        <v>3.93</v>
      </c>
      <c r="J12" s="267">
        <f>+'06 (raw)'!P11</f>
        <v>0.20399999999999999</v>
      </c>
      <c r="K12" s="268">
        <f>+'06 (raw)'!Q11/('06 (raw)'!E11)*100000</f>
        <v>16.422917659477921</v>
      </c>
      <c r="L12" s="268">
        <f>+'06 (raw)'!R11/('06 (raw)'!D11/100000)</f>
        <v>4.0863139522867833</v>
      </c>
      <c r="M12" s="265">
        <f>+'06 (raw)'!S11/'06 (raw)'!U11</f>
        <v>2.7069199610016189E-2</v>
      </c>
      <c r="N12" s="265">
        <f>+'06 (raw)'!T11</f>
        <v>4.7709341880790854E-3</v>
      </c>
      <c r="O12" s="268">
        <f>'06 (raw)'!V11</f>
        <v>7</v>
      </c>
      <c r="P12" s="270">
        <f>+'06 (raw)'!X11/('06 (raw)'!F11/'06 (raw)'!W11)</f>
        <v>146.98295222688105</v>
      </c>
      <c r="Q12" s="268">
        <f>+'06 (raw)'!Y11/('06 (raw)'!I11/10000)</f>
        <v>3.182175680156917</v>
      </c>
      <c r="R12" s="271">
        <f>+'06 (raw)'!Z11</f>
        <v>4455.3691108608309</v>
      </c>
      <c r="S12" s="271">
        <f>+'06 (raw)'!AA11</f>
        <v>0.83701489142733754</v>
      </c>
      <c r="T12" s="271">
        <f>+'06 (raw)'!AB11</f>
        <v>2753</v>
      </c>
      <c r="U12" s="271">
        <f>+'06 (raw)'!AD11</f>
        <v>0.75</v>
      </c>
      <c r="V12" s="271">
        <f>'06 (raw)'!AE11</f>
        <v>10</v>
      </c>
      <c r="W12" s="272">
        <f>+'06 (raw)'!AF11/'06 (raw)'!AC11</f>
        <v>0.70940170940170943</v>
      </c>
      <c r="X12" s="267">
        <f>+'06 (raw)'!AG11</f>
        <v>92.844914150036118</v>
      </c>
      <c r="Y12" s="267">
        <f>+'06 (raw)'!AH11</f>
        <v>13.574199999999999</v>
      </c>
      <c r="Z12" s="265">
        <f>+'06 (raw)'!AI11</f>
        <v>0.17859023546227337</v>
      </c>
      <c r="AA12" s="273">
        <f>'06 (raw)'!AJ11/'06 (raw)'!AK11</f>
        <v>1.3391360196961284</v>
      </c>
      <c r="AB12" s="267">
        <f>'06 (raw)'!AL11</f>
        <v>2.0922713265314541</v>
      </c>
      <c r="AC12" s="274">
        <f>+'06 (raw)'!AM11/('06 (raw)'!D11/100000)</f>
        <v>5.5793902040838779</v>
      </c>
      <c r="AD12" s="265">
        <f>+'06 (raw)'!AN11/'06 (raw)'!E11</f>
        <v>0.33686631745025186</v>
      </c>
      <c r="AE12" s="275">
        <f>+'06 (raw)'!AO11</f>
        <v>0.52727209002181274</v>
      </c>
      <c r="AF12" s="276">
        <f>+'06 (raw)'!AP11</f>
        <v>2.9940119760479042E-2</v>
      </c>
      <c r="AG12" s="266">
        <f>+'06 (raw)'!AQ11</f>
        <v>81.7</v>
      </c>
      <c r="AH12" s="266">
        <f>+'06 (raw)'!AR11</f>
        <v>57.8</v>
      </c>
      <c r="AI12" s="266">
        <f>+'06 (raw)'!AS11</f>
        <v>1.8430503809619705E-2</v>
      </c>
      <c r="AJ12" s="266">
        <f>+'06 (raw)'!AT11</f>
        <v>514.12</v>
      </c>
      <c r="AK12" s="265">
        <f>+'06 (raw)'!AU11/'06 (raw)'!E11</f>
        <v>0.11100563315568736</v>
      </c>
      <c r="AL12" s="278">
        <f>+'06 (raw)'!AV11</f>
        <v>0.56263892936207971</v>
      </c>
      <c r="AM12" s="279">
        <f>+'06 (raw)'!AW11/'06 (raw)'!G11</f>
        <v>1.3315651490147834E-3</v>
      </c>
      <c r="AN12" s="273">
        <f>'06 (raw)'!AX11</f>
        <v>55.166483155370052</v>
      </c>
      <c r="AO12" s="279">
        <f>+'06 (raw)'!AY11</f>
        <v>4.2075650622348894E-2</v>
      </c>
      <c r="AP12" s="268">
        <f>+'06 (raw)'!AZ11</f>
        <v>5.2</v>
      </c>
      <c r="AQ12" s="268">
        <f>('06 (raw)'!H11*1000)/'06 (raw)'!D11</f>
        <v>104491.76554922221</v>
      </c>
      <c r="AR12" s="268">
        <f>'06 (raw)'!E11/'06 (raw)'!D11</f>
        <v>0.41389881107909726</v>
      </c>
      <c r="AS12" s="275">
        <f>+'06 (raw)'!BA11</f>
        <v>8.8000000000000007</v>
      </c>
      <c r="AT12" s="268">
        <v>0.3</v>
      </c>
      <c r="AU12" s="275">
        <f>+'06 (raw)'!BC11</f>
        <v>52.6</v>
      </c>
      <c r="AV12" s="275">
        <f>+'06 (raw)'!BD11</f>
        <v>28.4</v>
      </c>
      <c r="AW12" s="268">
        <f>+'06 (raw)'!BE11</f>
        <v>14.96</v>
      </c>
      <c r="AX12" s="280">
        <f>'06 (raw)'!BG11</f>
        <v>12.521594702778302</v>
      </c>
      <c r="AY12" s="280">
        <f>'10 (raw)'!BH11*10</f>
        <v>8.08</v>
      </c>
      <c r="AZ12" s="265">
        <f>+'06 (raw)'!BI11/'06 (raw)'!G11</f>
        <v>2.241842107240561E-2</v>
      </c>
      <c r="BA12" s="268">
        <f>1/('06 (raw)'!BJ11/'06 (raw)'!G11)</f>
        <v>1.1345281678514993</v>
      </c>
      <c r="BB12" s="268">
        <f>+'06 (raw)'!BJ11/'06 (raw)'!E11</f>
        <v>263.92212535453962</v>
      </c>
      <c r="BC12" s="281">
        <f>+'06 (raw)'!BK11/'06 (raw)'!BF11</f>
        <v>4.8404443398276236</v>
      </c>
      <c r="BD12" s="265">
        <f>+'06 (raw)'!BL11/'06 (raw)'!BO11</f>
        <v>0.17584340893835304</v>
      </c>
      <c r="BE12" s="268">
        <f>+'06 (raw)'!BM11</f>
        <v>57.1</v>
      </c>
      <c r="BF12" s="265">
        <f>+'06 (raw)'!BN11/'06 (raw)'!BO11</f>
        <v>8.4195871418982188E-2</v>
      </c>
      <c r="BG12" s="279">
        <f>+'06 (raw)'!BP11/('06 (raw)'!G11/1000)</f>
        <v>8.2965263440858195E-2</v>
      </c>
      <c r="BH12" s="267">
        <f>+'06 (raw)'!BQ11</f>
        <v>18.250758341759351</v>
      </c>
      <c r="BI12" s="267">
        <f>+'06 (raw)'!BR11</f>
        <v>3.672103508615074</v>
      </c>
      <c r="BJ12" s="267">
        <f>+'06 (raw)'!BS11</f>
        <v>0.79724899999999999</v>
      </c>
      <c r="BK12" s="264">
        <f>+'06 (raw)'!BT11/('06 (raw)'!E11/1000)</f>
        <v>20.453652248041116</v>
      </c>
      <c r="BL12" s="268">
        <f>+'06 (raw)'!BU11</f>
        <v>18</v>
      </c>
      <c r="BM12" s="281">
        <f>+'06 (raw)'!BV11/('06 (raw)'!D11/1000)</f>
        <v>6.4815225920118058</v>
      </c>
      <c r="BN12" s="264">
        <f>'06 (raw)'!BW11/('06 (raw)'!E11/1000)</f>
        <v>30.766864817553728</v>
      </c>
      <c r="BO12" s="264">
        <f>'06 (raw)'!BX11/('06 (raw)'!D11/10000)</f>
        <v>1.1799201564969635</v>
      </c>
      <c r="BP12" s="264">
        <f>+'06 (raw)'!BY11/('06 (raw)'!D11/100000)</f>
        <v>9.6264126760602124</v>
      </c>
      <c r="BQ12" s="267">
        <f>+'06 (raw)'!BZ11/('06 (raw)'!G11/1000)</f>
        <v>2.1920130371285005</v>
      </c>
      <c r="BR12" s="267">
        <f>+'06 (raw)'!CA11</f>
        <v>0.33015286077453865</v>
      </c>
      <c r="BS12" s="282">
        <f>+'06 (raw)'!CB11</f>
        <v>76.473065480000002</v>
      </c>
      <c r="BT12" s="283">
        <f>+'06 (raw)'!CC11</f>
        <v>0.34449999999999997</v>
      </c>
      <c r="BU12" s="283">
        <f>+'06 (raw)'!CD11</f>
        <v>0.33266666666666667</v>
      </c>
      <c r="BV12" s="284">
        <f>+'06 (raw)'!CE11</f>
        <v>2.2200000000000002</v>
      </c>
      <c r="BW12" s="284">
        <f>+'06 (raw)'!CF11</f>
        <v>50</v>
      </c>
      <c r="BX12" s="265">
        <f>+'06 (raw)'!CG11</f>
        <v>0.91535104685489144</v>
      </c>
      <c r="BY12" s="278">
        <f>+'06 (raw)'!CH11/('06 (raw)'!G11/1000)</f>
        <v>41.91386324873784</v>
      </c>
      <c r="BZ12" s="268">
        <f>+'06 (raw)'!CI11</f>
        <v>0.19698744776673785</v>
      </c>
      <c r="CA12" s="280">
        <f>+'06 (raw)'!CJ11</f>
        <v>18.8547873648054</v>
      </c>
      <c r="CB12" s="268">
        <f>+'06 (raw)'!CK11</f>
        <v>7.45</v>
      </c>
      <c r="CC12" s="265">
        <f>+'06 (raw)'!CL11/'06 (raw)'!E11</f>
        <v>0.22548001435344017</v>
      </c>
      <c r="CD12" s="265">
        <f>+'06 (raw)'!CM11</f>
        <v>2.8630485366750291E-2</v>
      </c>
      <c r="CE12" s="265">
        <f>+'06 (raw)'!CN11/'06 (raw)'!G11</f>
        <v>1.7521741568977272E-2</v>
      </c>
      <c r="CF12" s="265">
        <f>('06 (raw)'!CO11+'06 (raw)'!CP11)/'06 (raw)'!CX11</f>
        <v>0.71143352275605443</v>
      </c>
      <c r="CG12" s="268">
        <f>+'06 (raw)'!CQ11/('06 (raw)'!CX11/1000000)</f>
        <v>11.809679705604662</v>
      </c>
      <c r="CH12" s="281">
        <f>+'06 (raw)'!CR11/('06 (raw)'!D11/1000)</f>
        <v>0.18925496505936648</v>
      </c>
      <c r="CI12" s="273">
        <f>('06 (raw)'!CS11-'05 (raw)'!CS11)/'05 (raw)'!CS11</f>
        <v>0.15837158433000123</v>
      </c>
      <c r="CJ12" s="273">
        <f>('06 (raw)'!CT11-'05 (raw)'!CT11)/'05 (raw)'!CT11</f>
        <v>9.5880936415592657E-2</v>
      </c>
      <c r="CK12" s="285">
        <f>+'06 (raw)'!CU11/('06 (raw)'!D11/1000000)</f>
        <v>6.6795516527764729</v>
      </c>
      <c r="CL12" s="268">
        <f>+'06 (raw)'!CV11/('06 (raw)'!I11/1000)</f>
        <v>1.6846812424360147</v>
      </c>
      <c r="CM12" s="268">
        <f>+'06 (raw)'!CW11/('06 (raw)'!E11/10000)</f>
        <v>1.5378685900782796</v>
      </c>
    </row>
    <row r="13" spans="1:91">
      <c r="A13" s="263" t="s">
        <v>213</v>
      </c>
      <c r="B13" s="264">
        <f>'06 (raw)'!B12</f>
        <v>1013.2530858000923</v>
      </c>
      <c r="C13" s="265">
        <f>'06 (raw)'!C12</f>
        <v>0.2794451</v>
      </c>
      <c r="D13" s="266">
        <f>+'06 (raw)'!J12/('06 (raw)'!D12/100000)</f>
        <v>1692.7671730944032</v>
      </c>
      <c r="E13" s="266">
        <f>+'06 (raw)'!K12</f>
        <v>18.53</v>
      </c>
      <c r="F13" s="267">
        <f>+'06 (raw)'!L12</f>
        <v>3.56</v>
      </c>
      <c r="G13" s="267">
        <f>+'06 (raw)'!M12</f>
        <v>3.17</v>
      </c>
      <c r="H13" s="267">
        <f>+'06 (raw)'!N12</f>
        <v>3.29</v>
      </c>
      <c r="I13" s="267">
        <f>+'06 (raw)'!O12</f>
        <v>3.74</v>
      </c>
      <c r="J13" s="267">
        <f>+'06 (raw)'!P12</f>
        <v>0.19333333333333336</v>
      </c>
      <c r="K13" s="268">
        <f>+'06 (raw)'!Q12/('06 (raw)'!E12)*100000</f>
        <v>9.6002599455000635</v>
      </c>
      <c r="L13" s="268">
        <f>+'06 (raw)'!R12/('06 (raw)'!D12/100000)</f>
        <v>7.4449205730857457</v>
      </c>
      <c r="M13" s="265">
        <f>+'06 (raw)'!S12/'06 (raw)'!U12</f>
        <v>1.5812052105182908E-2</v>
      </c>
      <c r="N13" s="265">
        <f>+'06 (raw)'!T12</f>
        <v>0.20437977694497764</v>
      </c>
      <c r="O13" s="268">
        <f>'06 (raw)'!V12</f>
        <v>4</v>
      </c>
      <c r="P13" s="270">
        <f>+'06 (raw)'!X12/('06 (raw)'!F12/'06 (raw)'!W12)</f>
        <v>757.61255375866358</v>
      </c>
      <c r="Q13" s="268">
        <f>+'06 (raw)'!Y12/('06 (raw)'!I12/10000)</f>
        <v>1.1656174769107353</v>
      </c>
      <c r="R13" s="271">
        <f>+'06 (raw)'!Z12</f>
        <v>13707.822778396334</v>
      </c>
      <c r="S13" s="271">
        <f>+'06 (raw)'!AA12</f>
        <v>0.54005110820242475</v>
      </c>
      <c r="T13" s="271">
        <f>+'06 (raw)'!AB12</f>
        <v>382.3</v>
      </c>
      <c r="U13" s="271">
        <f>+'06 (raw)'!AD12</f>
        <v>0.5</v>
      </c>
      <c r="V13" s="271">
        <f>'06 (raw)'!AE12</f>
        <v>16</v>
      </c>
      <c r="W13" s="272">
        <f>+'06 (raw)'!AF12/'06 (raw)'!AC12</f>
        <v>0.50276243093922657</v>
      </c>
      <c r="X13" s="267">
        <f>+'06 (raw)'!AG12</f>
        <v>98.476989384092903</v>
      </c>
      <c r="Y13" s="267">
        <f>+'06 (raw)'!AH12</f>
        <v>14.0556</v>
      </c>
      <c r="Z13" s="265">
        <f>+'06 (raw)'!AI12</f>
        <v>0.25590339892665476</v>
      </c>
      <c r="AA13" s="273">
        <f>'06 (raw)'!AJ12/'06 (raw)'!AK12</f>
        <v>1.2144908116385911</v>
      </c>
      <c r="AB13" s="267">
        <f>'06 (raw)'!AL12</f>
        <v>2.52781024109423</v>
      </c>
      <c r="AC13" s="274">
        <f>+'06 (raw)'!AM12/('06 (raw)'!D12/100000)</f>
        <v>9.868848201532268</v>
      </c>
      <c r="AD13" s="265">
        <f>+'06 (raw)'!AN12/'06 (raw)'!E12</f>
        <v>0.38058015109332194</v>
      </c>
      <c r="AE13" s="275">
        <f>+'06 (raw)'!AO12</f>
        <v>0.60462888653014735</v>
      </c>
      <c r="AF13" s="276">
        <f>+'06 (raw)'!AP12</f>
        <v>4.3963963963963966E-2</v>
      </c>
      <c r="AG13" s="266">
        <f>+'06 (raw)'!AQ12</f>
        <v>80.599999999999994</v>
      </c>
      <c r="AH13" s="266">
        <f>+'06 (raw)'!AR12</f>
        <v>65.5</v>
      </c>
      <c r="AI13" s="266">
        <f>+'06 (raw)'!AS12</f>
        <v>8.3140334978014964E-3</v>
      </c>
      <c r="AJ13" s="266">
        <f>+'06 (raw)'!AT12</f>
        <v>497.02</v>
      </c>
      <c r="AK13" s="265">
        <f>+'06 (raw)'!AU12/'06 (raw)'!E12</f>
        <v>3.2747963637169253E-2</v>
      </c>
      <c r="AL13" s="278">
        <f>+'06 (raw)'!AV12</f>
        <v>11.404011472032662</v>
      </c>
      <c r="AM13" s="279">
        <f>+'06 (raw)'!AW12/'06 (raw)'!G12</f>
        <v>1.7300368015024169E-2</v>
      </c>
      <c r="AN13" s="273">
        <f>'06 (raw)'!AX12</f>
        <v>51.788905474728786</v>
      </c>
      <c r="AO13" s="279">
        <f>+'06 (raw)'!AY12</f>
        <v>2.0541197615558799E-2</v>
      </c>
      <c r="AP13" s="268">
        <f>+'06 (raw)'!AZ12</f>
        <v>35.200000000000003</v>
      </c>
      <c r="AQ13" s="268">
        <f>('06 (raw)'!H12*1000)/'06 (raw)'!D12</f>
        <v>74434.299521850495</v>
      </c>
      <c r="AR13" s="268">
        <f>'06 (raw)'!E12/'06 (raw)'!D12</f>
        <v>0.46890187421546986</v>
      </c>
      <c r="AS13" s="275">
        <f>+'06 (raw)'!BA12</f>
        <v>8.6999999999999993</v>
      </c>
      <c r="AT13" s="268">
        <v>0</v>
      </c>
      <c r="AU13" s="275">
        <f>+'06 (raw)'!BC12</f>
        <v>55.1</v>
      </c>
      <c r="AV13" s="275">
        <f>+'06 (raw)'!BD12</f>
        <v>20.7</v>
      </c>
      <c r="AW13" s="268">
        <f>+'06 (raw)'!BE12</f>
        <v>30.05</v>
      </c>
      <c r="AX13" s="280">
        <f>'06 (raw)'!BG12</f>
        <v>19.502946935937423</v>
      </c>
      <c r="AY13" s="280">
        <f>'10 (raw)'!BH12*10</f>
        <v>7.4933333333333341</v>
      </c>
      <c r="AZ13" s="265">
        <f>+'06 (raw)'!BI12/'06 (raw)'!G12</f>
        <v>2.7563398616197662E-2</v>
      </c>
      <c r="BA13" s="268">
        <f>1/('06 (raw)'!BJ12/'06 (raw)'!G12)</f>
        <v>1.1396775349132022</v>
      </c>
      <c r="BB13" s="268">
        <f>+'06 (raw)'!BJ12/'06 (raw)'!E12</f>
        <v>166.61569381775897</v>
      </c>
      <c r="BC13" s="281">
        <f>+'06 (raw)'!BK12/'06 (raw)'!BF12</f>
        <v>4.6392882132505786</v>
      </c>
      <c r="BD13" s="265">
        <f>+'06 (raw)'!BL12/'06 (raw)'!BO12</f>
        <v>0.23701152059753408</v>
      </c>
      <c r="BE13" s="268">
        <f>+'06 (raw)'!BM12</f>
        <v>64.900000000000006</v>
      </c>
      <c r="BF13" s="265">
        <f>+'06 (raw)'!BN12/'06 (raw)'!BO12</f>
        <v>7.0492035350505244E-2</v>
      </c>
      <c r="BG13" s="279">
        <f>+'06 (raw)'!BP12/('06 (raw)'!G12/1000)</f>
        <v>0.13006761413230369</v>
      </c>
      <c r="BH13" s="267">
        <f>+'06 (raw)'!BQ12</f>
        <v>18.431771894093689</v>
      </c>
      <c r="BI13" s="267">
        <f>+'06 (raw)'!BR12</f>
        <v>45.028017433069465</v>
      </c>
      <c r="BJ13" s="267">
        <f>+'06 (raw)'!BS12</f>
        <v>11968.186035999999</v>
      </c>
      <c r="BK13" s="264">
        <f>+'06 (raw)'!BT12/('06 (raw)'!E12/1000)</f>
        <v>48.780397746154357</v>
      </c>
      <c r="BL13" s="268">
        <f>+'06 (raw)'!BU12</f>
        <v>12</v>
      </c>
      <c r="BM13" s="281">
        <f>+'06 (raw)'!BV12/('06 (raw)'!D12/1000)</f>
        <v>4.2920832792278052</v>
      </c>
      <c r="BN13" s="264">
        <f>'06 (raw)'!BW12/('06 (raw)'!E12/1000)</f>
        <v>42.643616196377003</v>
      </c>
      <c r="BO13" s="264">
        <f>'06 (raw)'!BX12/('06 (raw)'!D12/10000)</f>
        <v>3.5006500277918686</v>
      </c>
      <c r="BP13" s="264">
        <f>+'06 (raw)'!BY12/('06 (raw)'!D12/100000)</f>
        <v>10.90767432800935</v>
      </c>
      <c r="BQ13" s="267">
        <f>+'06 (raw)'!BZ12/('06 (raw)'!G12/1000)</f>
        <v>2.8773212943139725</v>
      </c>
      <c r="BR13" s="267">
        <f>+'06 (raw)'!CA12</f>
        <v>3.5542918073573841</v>
      </c>
      <c r="BS13" s="282">
        <f>+'06 (raw)'!CB12</f>
        <v>57.699107140000002</v>
      </c>
      <c r="BT13" s="283">
        <f>+'06 (raw)'!CC12</f>
        <v>0.40474999999999994</v>
      </c>
      <c r="BU13" s="283">
        <f>+'06 (raw)'!CD12</f>
        <v>0.28699999999999998</v>
      </c>
      <c r="BV13" s="284">
        <f>+'06 (raw)'!CE12</f>
        <v>26.67</v>
      </c>
      <c r="BW13" s="284">
        <f>+'06 (raw)'!CF12</f>
        <v>54.76</v>
      </c>
      <c r="BX13" s="265">
        <f>+'06 (raw)'!CG12</f>
        <v>0.90779119314212697</v>
      </c>
      <c r="BY13" s="278">
        <f>+'06 (raw)'!CH12/('06 (raw)'!G12/1000)</f>
        <v>40.933794654390468</v>
      </c>
      <c r="BZ13" s="268">
        <f>+'06 (raw)'!CI12</f>
        <v>0.40137731142368227</v>
      </c>
      <c r="CA13" s="280">
        <f>+'06 (raw)'!CJ12</f>
        <v>0</v>
      </c>
      <c r="CB13" s="268">
        <f>+'06 (raw)'!CK12</f>
        <v>5.05</v>
      </c>
      <c r="CC13" s="265">
        <f>+'06 (raw)'!CL12/'06 (raw)'!E12</f>
        <v>0.16540878645329474</v>
      </c>
      <c r="CD13" s="265">
        <f>+'06 (raw)'!CM12</f>
        <v>8.0825455475847813E-3</v>
      </c>
      <c r="CE13" s="265">
        <f>+'06 (raw)'!CN12/'06 (raw)'!G12</f>
        <v>4.7495595392087385E-2</v>
      </c>
      <c r="CF13" s="265">
        <f>('06 (raw)'!CO12+'06 (raw)'!CP12)/'06 (raw)'!CX12</f>
        <v>2.8764016385644769E-2</v>
      </c>
      <c r="CG13" s="268">
        <f>+'06 (raw)'!CQ12/('06 (raw)'!CX12/1000000)</f>
        <v>13.691266735157367</v>
      </c>
      <c r="CH13" s="281">
        <f>+'06 (raw)'!CR12/('06 (raw)'!D12/1000)</f>
        <v>0.72790652375229503</v>
      </c>
      <c r="CI13" s="273">
        <f>('06 (raw)'!CS12-'05 (raw)'!CS12)/'05 (raw)'!CS12</f>
        <v>0.16470362463636257</v>
      </c>
      <c r="CJ13" s="273">
        <f>('06 (raw)'!CT12-'05 (raw)'!CT12)/'05 (raw)'!CT12</f>
        <v>0.1124681561950724</v>
      </c>
      <c r="CK13" s="285">
        <f>+'06 (raw)'!CU12/('06 (raw)'!D12/1000000)</f>
        <v>3.4627537549236034</v>
      </c>
      <c r="CL13" s="268">
        <f>+'06 (raw)'!CV12/('06 (raw)'!I12/1000)</f>
        <v>0.37558785367123693</v>
      </c>
      <c r="CM13" s="268">
        <f>+'06 (raw)'!CW12/('06 (raw)'!E12/10000)</f>
        <v>3.1385465206442515</v>
      </c>
    </row>
    <row r="14" spans="1:91">
      <c r="A14" s="263" t="s">
        <v>214</v>
      </c>
      <c r="B14" s="264">
        <f>'06 (raw)'!B13</f>
        <v>44535.209773937677</v>
      </c>
      <c r="C14" s="265">
        <f>'06 (raw)'!C13</f>
        <v>0.38975300000000002</v>
      </c>
      <c r="D14" s="266">
        <f>+'06 (raw)'!J13/('06 (raw)'!D13/100000)</f>
        <v>1691.9870206902947</v>
      </c>
      <c r="E14" s="266">
        <f>+'06 (raw)'!K13</f>
        <v>85.64</v>
      </c>
      <c r="F14" s="267">
        <f>+'06 (raw)'!L13</f>
        <v>3.03</v>
      </c>
      <c r="G14" s="267">
        <f>+'06 (raw)'!M13</f>
        <v>2.74</v>
      </c>
      <c r="H14" s="267">
        <f>+'06 (raw)'!N13</f>
        <v>3.27</v>
      </c>
      <c r="I14" s="267">
        <f>+'06 (raw)'!O13</f>
        <v>3.19</v>
      </c>
      <c r="J14" s="267">
        <f>+'06 (raw)'!P13</f>
        <v>0.60166666666666668</v>
      </c>
      <c r="K14" s="268">
        <f>+'06 (raw)'!Q13/('06 (raw)'!E13)*100000</f>
        <v>5.6921606836406093</v>
      </c>
      <c r="L14" s="268">
        <f>+'06 (raw)'!R13/('06 (raw)'!D13/100000)</f>
        <v>9.2945767618125288</v>
      </c>
      <c r="M14" s="265">
        <f>+'06 (raw)'!S13/'06 (raw)'!U13</f>
        <v>4.2887763424951153E-2</v>
      </c>
      <c r="N14" s="265">
        <f>+'06 (raw)'!T13</f>
        <v>0.15673706602681595</v>
      </c>
      <c r="O14" s="268">
        <f>'06 (raw)'!V13</f>
        <v>11</v>
      </c>
      <c r="P14" s="270">
        <f>+'06 (raw)'!X13/('06 (raw)'!F13/'06 (raw)'!W13)</f>
        <v>7.8612252306761459</v>
      </c>
      <c r="Q14" s="268">
        <f>+'06 (raw)'!Y13/('06 (raw)'!I13/10000)</f>
        <v>2.5992403771012977</v>
      </c>
      <c r="R14" s="271">
        <f>+'06 (raw)'!Z13</f>
        <v>1775371.0828709505</v>
      </c>
      <c r="S14" s="271">
        <f>+'06 (raw)'!AA13</f>
        <v>1.8185117204301076</v>
      </c>
      <c r="T14" s="271">
        <f>+'06 (raw)'!AB13</f>
        <v>3525</v>
      </c>
      <c r="U14" s="271">
        <f>+'06 (raw)'!AD13</f>
        <v>0.6</v>
      </c>
      <c r="V14" s="271">
        <f>'06 (raw)'!AE13</f>
        <v>5</v>
      </c>
      <c r="W14" s="272">
        <f>+'06 (raw)'!AF13/'06 (raw)'!AC13</f>
        <v>1</v>
      </c>
      <c r="X14" s="267">
        <f>+'06 (raw)'!AG13</f>
        <v>98.967461387458499</v>
      </c>
      <c r="Y14" s="267">
        <f>+'06 (raw)'!AH13</f>
        <v>12.871</v>
      </c>
      <c r="Z14" s="265">
        <f>+'06 (raw)'!AI13</f>
        <v>0.24062500000000001</v>
      </c>
      <c r="AA14" s="273">
        <f>'06 (raw)'!AJ13/'06 (raw)'!AK13</f>
        <v>1.2252232337447226</v>
      </c>
      <c r="AB14" s="267">
        <f>'06 (raw)'!AL13</f>
        <v>2.7362327198799323</v>
      </c>
      <c r="AC14" s="274">
        <f>+'06 (raw)'!AM13/('06 (raw)'!D13/100000)</f>
        <v>5.1006823692873633</v>
      </c>
      <c r="AD14" s="265">
        <f>+'06 (raw)'!AN13/'06 (raw)'!E13</f>
        <v>0.40098438046886448</v>
      </c>
      <c r="AE14" s="275">
        <f>+'06 (raw)'!AO13</f>
        <v>0.74661443345583345</v>
      </c>
      <c r="AF14" s="276">
        <f>+'06 (raw)'!AP13</f>
        <v>2.5862068965517241E-2</v>
      </c>
      <c r="AG14" s="266">
        <f>+'06 (raw)'!AQ13</f>
        <v>76.2</v>
      </c>
      <c r="AH14" s="266">
        <f>+'06 (raw)'!AR13</f>
        <v>53.2</v>
      </c>
      <c r="AI14" s="266">
        <f>+'06 (raw)'!AS13</f>
        <v>7.3993891182492527E-2</v>
      </c>
      <c r="AJ14" s="266">
        <f>+'06 (raw)'!AT13</f>
        <v>520.88</v>
      </c>
      <c r="AK14" s="265">
        <f>AVERAGE(AK6:AK13,AK15:AK37)</f>
        <v>7.0525395173496014E-2</v>
      </c>
      <c r="AL14" s="278">
        <f>+'06 (raw)'!AV13</f>
        <v>18.685815428382796</v>
      </c>
      <c r="AM14" s="279">
        <f>+'06 (raw)'!AW13/'06 (raw)'!G13</f>
        <v>2.5222417608352185E-2</v>
      </c>
      <c r="AN14" s="273">
        <f>'06 (raw)'!AX13</f>
        <v>43.411158416245556</v>
      </c>
      <c r="AO14" s="279">
        <f>+'06 (raw)'!AY13</f>
        <v>3.4176680741920963E-2</v>
      </c>
      <c r="AP14" s="268">
        <f>+'06 (raw)'!AZ13</f>
        <v>99.7</v>
      </c>
      <c r="AQ14" s="268">
        <f>('06 (raw)'!H13*1000)/'06 (raw)'!D13</f>
        <v>166894.65934461897</v>
      </c>
      <c r="AR14" s="268">
        <f>'06 (raw)'!E13/'06 (raw)'!D13</f>
        <v>0.46795757003038535</v>
      </c>
      <c r="AS14" s="275">
        <f>+'06 (raw)'!BA13</f>
        <v>9.1999999999999993</v>
      </c>
      <c r="AT14" s="268">
        <v>0</v>
      </c>
      <c r="AU14" s="275">
        <f>+'06 (raw)'!BC13</f>
        <v>67.099999999999994</v>
      </c>
      <c r="AV14" s="275">
        <f>+'06 (raw)'!BD13</f>
        <v>3</v>
      </c>
      <c r="AW14" s="268">
        <f>+'06 (raw)'!BE13</f>
        <v>34.159999999999997</v>
      </c>
      <c r="AX14" s="280">
        <f>'06 (raw)'!BG13</f>
        <v>51.285409585342478</v>
      </c>
      <c r="AY14" s="280">
        <f>'10 (raw)'!BH13*10</f>
        <v>9.0266666666666655</v>
      </c>
      <c r="AZ14" s="265">
        <f>+'06 (raw)'!BI13/'06 (raw)'!G13</f>
        <v>1.3601307481683596E-2</v>
      </c>
      <c r="BA14" s="268">
        <f>1/('06 (raw)'!BJ13/'06 (raw)'!G13)</f>
        <v>1.5156895841186426</v>
      </c>
      <c r="BB14" s="268">
        <f>+'06 (raw)'!BJ13/'06 (raw)'!E13</f>
        <v>279.32642435414323</v>
      </c>
      <c r="BC14" s="281">
        <f>+'06 (raw)'!BK13/'06 (raw)'!BF13</f>
        <v>1.5821973167539265</v>
      </c>
      <c r="BD14" s="265">
        <f>+'06 (raw)'!BL13/'06 (raw)'!BO13</f>
        <v>0.25811663141288677</v>
      </c>
      <c r="BE14" s="268">
        <f>+'06 (raw)'!BM13</f>
        <v>63.5</v>
      </c>
      <c r="BF14" s="265">
        <f>+'06 (raw)'!BN13/'06 (raw)'!BO13</f>
        <v>0.18580976760457882</v>
      </c>
      <c r="BG14" s="279">
        <f>+'06 (raw)'!BP13/('06 (raw)'!G13/1000)</f>
        <v>0.37549832448599707</v>
      </c>
      <c r="BH14" s="267">
        <f>+'06 (raw)'!BQ13</f>
        <v>47.333333333333336</v>
      </c>
      <c r="BI14" s="267">
        <f>+'06 (raw)'!BR13</f>
        <v>3.8964960759037433</v>
      </c>
      <c r="BJ14" s="267">
        <f>+'06 (raw)'!BS13</f>
        <v>409.20514999999989</v>
      </c>
      <c r="BK14" s="264">
        <f>+'06 (raw)'!BT13/('06 (raw)'!E13/1000)</f>
        <v>86.131595488417673</v>
      </c>
      <c r="BL14" s="268">
        <f>+'06 (raw)'!BU13</f>
        <v>125</v>
      </c>
      <c r="BM14" s="281">
        <f>+'06 (raw)'!BV13/('06 (raw)'!D13/1000)</f>
        <v>12.815067733094667</v>
      </c>
      <c r="BN14" s="264">
        <f>'06 (raw)'!BW13/('06 (raw)'!E13/1000)</f>
        <v>16.105181440649538</v>
      </c>
      <c r="BO14" s="264">
        <f>'06 (raw)'!BX13/('06 (raw)'!D13/10000)</f>
        <v>0.74399941250889179</v>
      </c>
      <c r="BP14" s="264">
        <f>+'06 (raw)'!BY13/('06 (raw)'!D13/100000)</f>
        <v>17.421664003543729</v>
      </c>
      <c r="BQ14" s="267">
        <f>+'06 (raw)'!BZ13/('06 (raw)'!G13/1000)</f>
        <v>10.509080355624146</v>
      </c>
      <c r="BR14" s="267">
        <f>+'06 (raw)'!CA13</f>
        <v>1.5126304643775526</v>
      </c>
      <c r="BS14" s="282">
        <f>+'06 (raw)'!CB13</f>
        <v>91.818736310000006</v>
      </c>
      <c r="BT14" s="283">
        <f>+'06 (raw)'!CC13</f>
        <v>0.18074999999999999</v>
      </c>
      <c r="BU14" s="283">
        <f>+'06 (raw)'!CD13</f>
        <v>0.66633333333333333</v>
      </c>
      <c r="BV14" s="284">
        <f>+'06 (raw)'!CE13</f>
        <v>33.520000000000003</v>
      </c>
      <c r="BW14" s="284">
        <f>+'06 (raw)'!CF13</f>
        <v>61.9</v>
      </c>
      <c r="BX14" s="265">
        <f>+'06 (raw)'!CG13</f>
        <v>0.59826205329318993</v>
      </c>
      <c r="BY14" s="278">
        <f>BY11</f>
        <v>49.216881789708154</v>
      </c>
      <c r="BZ14" s="268">
        <f>+'06 (raw)'!CI13</f>
        <v>0.37194898598008208</v>
      </c>
      <c r="CA14" s="280">
        <f>+'06 (raw)'!CJ13</f>
        <v>45.822000205497936</v>
      </c>
      <c r="CB14" s="268">
        <f>+'06 (raw)'!CK13</f>
        <v>16.25</v>
      </c>
      <c r="CC14" s="265">
        <f>+'06 (raw)'!CL13/'06 (raw)'!E13</f>
        <v>0.26285162717074179</v>
      </c>
      <c r="CD14" s="265">
        <f>+'06 (raw)'!CM13</f>
        <v>9.7228363737864143E-2</v>
      </c>
      <c r="CE14" s="265">
        <f>+'06 (raw)'!CN13/'06 (raw)'!G13</f>
        <v>2.1353753221403888E-2</v>
      </c>
      <c r="CF14" s="265">
        <f>('06 (raw)'!CO13+'06 (raw)'!CP13)/'06 (raw)'!CX13</f>
        <v>0.76024060797304804</v>
      </c>
      <c r="CG14" s="268">
        <f>+'06 (raw)'!CQ13/('06 (raw)'!CX13/1000000)</f>
        <v>61.951830374564786</v>
      </c>
      <c r="CH14" s="281">
        <f>+'06 (raw)'!CR13/('06 (raw)'!D13/1000)</f>
        <v>1.878284757473117</v>
      </c>
      <c r="CI14" s="273">
        <f>('06 (raw)'!CS13-'05 (raw)'!CS13)/'05 (raw)'!CS13</f>
        <v>0.18637460290012051</v>
      </c>
      <c r="CJ14" s="273">
        <f>('06 (raw)'!CT13-'05 (raw)'!CT13)/'05 (raw)'!CT13</f>
        <v>9.1906093173109993E-2</v>
      </c>
      <c r="CK14" s="285">
        <f>+'06 (raw)'!CU13/('06 (raw)'!D13/1000000)</f>
        <v>20.516077974244727</v>
      </c>
      <c r="CL14" s="268">
        <f>+'06 (raw)'!CV13/('06 (raw)'!I13/1000)</f>
        <v>3.2085246805508496</v>
      </c>
      <c r="CM14" s="268">
        <f>+'06 (raw)'!CW13/('06 (raw)'!E13/10000)</f>
        <v>13.02172588734124</v>
      </c>
    </row>
    <row r="15" spans="1:91">
      <c r="A15" s="263" t="s">
        <v>215</v>
      </c>
      <c r="B15" s="264">
        <f>'06 (raw)'!B14</f>
        <v>2650.6203233450765</v>
      </c>
      <c r="C15" s="265">
        <f>'06 (raw)'!C14</f>
        <v>0.24452940000000001</v>
      </c>
      <c r="D15" s="266">
        <f>+'06 (raw)'!J14/('06 (raw)'!D14/100000)</f>
        <v>504.66989442943179</v>
      </c>
      <c r="E15" s="266">
        <f>+'06 (raw)'!K14</f>
        <v>39.659999999999997</v>
      </c>
      <c r="F15" s="267">
        <f>+'06 (raw)'!L14</f>
        <v>2.75</v>
      </c>
      <c r="G15" s="267">
        <f>+'06 (raw)'!M14</f>
        <v>3.02</v>
      </c>
      <c r="H15" s="267">
        <f>+'06 (raw)'!N14</f>
        <v>3.45</v>
      </c>
      <c r="I15" s="267">
        <f>+'06 (raw)'!O14</f>
        <v>3.68</v>
      </c>
      <c r="J15" s="267">
        <f>+'06 (raw)'!P14</f>
        <v>0.2253333333333333</v>
      </c>
      <c r="K15" s="268">
        <f>+'06 (raw)'!Q14/('06 (raw)'!E14)*100000</f>
        <v>7.5285647754211622</v>
      </c>
      <c r="L15" s="268">
        <f>+'06 (raw)'!R14/('06 (raw)'!D14/100000)</f>
        <v>11.820037641269041</v>
      </c>
      <c r="M15" s="265">
        <f>+'06 (raw)'!S14/'06 (raw)'!U14</f>
        <v>6.8794864580964878E-4</v>
      </c>
      <c r="N15" s="265">
        <f>+'06 (raw)'!T14</f>
        <v>4.7709341880790854E-3</v>
      </c>
      <c r="O15" s="268">
        <f>'06 (raw)'!V14</f>
        <v>1</v>
      </c>
      <c r="P15" s="270">
        <f>+'06 (raw)'!X14/('06 (raw)'!F14/'06 (raw)'!W14)</f>
        <v>41.481304968103302</v>
      </c>
      <c r="Q15" s="268">
        <f>+'06 (raw)'!Y14/('06 (raw)'!I14/10000)</f>
        <v>3.6653987027596506</v>
      </c>
      <c r="R15" s="271">
        <f>+'06 (raw)'!Z14</f>
        <v>7231.8137374137968</v>
      </c>
      <c r="S15" s="271">
        <f>+'06 (raw)'!AA14</f>
        <v>0.75734276102682618</v>
      </c>
      <c r="T15" s="271">
        <f>+'06 (raw)'!AB14</f>
        <v>2552.9</v>
      </c>
      <c r="U15" s="271">
        <f>+'06 (raw)'!AD14</f>
        <v>1</v>
      </c>
      <c r="V15" s="271">
        <f>'06 (raw)'!AE14</f>
        <v>4</v>
      </c>
      <c r="W15" s="272">
        <f>+'06 (raw)'!AF14/'06 (raw)'!AC14</f>
        <v>0.76077586206896552</v>
      </c>
      <c r="X15" s="267">
        <f>+'06 (raw)'!AG14</f>
        <v>84.972278155749422</v>
      </c>
      <c r="Y15" s="267">
        <f>+'06 (raw)'!AH14</f>
        <v>17.851500000000001</v>
      </c>
      <c r="Z15" s="265">
        <f>+'06 (raw)'!AI14</f>
        <v>0.21028151774785803</v>
      </c>
      <c r="AA15" s="273">
        <f>'06 (raw)'!AJ14/'06 (raw)'!AK14</f>
        <v>2.5052460469927591</v>
      </c>
      <c r="AB15" s="267">
        <f>'06 (raw)'!AL14</f>
        <v>2.2151142364190379</v>
      </c>
      <c r="AC15" s="274">
        <f>+'06 (raw)'!AM14/('06 (raw)'!D14/100000)</f>
        <v>5.5508464061208205</v>
      </c>
      <c r="AD15" s="265">
        <f>+'06 (raw)'!AN14/'06 (raw)'!E14</f>
        <v>0.31282412222187206</v>
      </c>
      <c r="AE15" s="275">
        <f>+'06 (raw)'!AO14</f>
        <v>0.53539389498973411</v>
      </c>
      <c r="AF15" s="276">
        <f>+'06 (raw)'!AP14</f>
        <v>2.7895981087470448E-2</v>
      </c>
      <c r="AG15" s="266">
        <f>+'06 (raw)'!AQ14</f>
        <v>77.099999999999994</v>
      </c>
      <c r="AH15" s="266">
        <f>+'06 (raw)'!AR14</f>
        <v>56.4</v>
      </c>
      <c r="AI15" s="266">
        <f>+'06 (raw)'!AS14</f>
        <v>1.0361494310744134E-2</v>
      </c>
      <c r="AJ15" s="266">
        <f>+'06 (raw)'!AT14</f>
        <v>500.5</v>
      </c>
      <c r="AK15" s="265">
        <f>+'06 (raw)'!AU14/'06 (raw)'!E14</f>
        <v>6.4642358156587143E-2</v>
      </c>
      <c r="AL15" s="278">
        <f>+'06 (raw)'!AV14</f>
        <v>15.498536801417915</v>
      </c>
      <c r="AM15" s="279">
        <f>+'06 (raw)'!AW14/'06 (raw)'!G14</f>
        <v>2.2393845477320647E-2</v>
      </c>
      <c r="AN15" s="273">
        <f>'06 (raw)'!AX14</f>
        <v>62.057035938758389</v>
      </c>
      <c r="AO15" s="279">
        <f>+'06 (raw)'!AY14</f>
        <v>2.1347210390019966E-2</v>
      </c>
      <c r="AP15" s="268">
        <f>+'06 (raw)'!AZ14</f>
        <v>61.4</v>
      </c>
      <c r="AQ15" s="268">
        <f>('06 (raw)'!H14*1000)/'06 (raw)'!D14</f>
        <v>65832.388784399896</v>
      </c>
      <c r="AR15" s="268">
        <f>'06 (raw)'!E14/'06 (raw)'!D14</f>
        <v>0.37298945077966533</v>
      </c>
      <c r="AS15" s="275">
        <f>+'06 (raw)'!BA14</f>
        <v>12.3</v>
      </c>
      <c r="AT15" s="268">
        <v>0</v>
      </c>
      <c r="AU15" s="275">
        <f>+'06 (raw)'!BC14</f>
        <v>50.4</v>
      </c>
      <c r="AV15" s="275">
        <f>+'06 (raw)'!BD14</f>
        <v>14.6</v>
      </c>
      <c r="AW15" s="268">
        <f>+'06 (raw)'!BE14</f>
        <v>23.77</v>
      </c>
      <c r="AX15" s="280">
        <f>'06 (raw)'!BG14</f>
        <v>7.300190382715158</v>
      </c>
      <c r="AY15" s="280">
        <f>'10 (raw)'!BH14*10</f>
        <v>7.196666666666669</v>
      </c>
      <c r="AZ15" s="265">
        <f>+'06 (raw)'!BI14/'06 (raw)'!G14</f>
        <v>1.7058068451176744E-2</v>
      </c>
      <c r="BA15" s="268">
        <f>1/('06 (raw)'!BJ14/'06 (raw)'!G14)</f>
        <v>1.7705283426023564</v>
      </c>
      <c r="BB15" s="268">
        <f>+'06 (raw)'!BJ14/'06 (raw)'!E14</f>
        <v>118.38394004948682</v>
      </c>
      <c r="BC15" s="281">
        <f>+'06 (raw)'!BK14/'06 (raw)'!BF14</f>
        <v>5.9142997106906687</v>
      </c>
      <c r="BD15" s="265">
        <f>+'06 (raw)'!BL14/'06 (raw)'!BO14</f>
        <v>0.13868356500408829</v>
      </c>
      <c r="BE15" s="268">
        <f>+'06 (raw)'!BM14</f>
        <v>24.9</v>
      </c>
      <c r="BF15" s="265">
        <f>+'06 (raw)'!BN14/'06 (raw)'!BO14</f>
        <v>4.7132733714908698E-2</v>
      </c>
      <c r="BG15" s="279">
        <f>+'06 (raw)'!BP14/('06 (raw)'!G14/1000)</f>
        <v>9.4692650209254284E-2</v>
      </c>
      <c r="BH15" s="267">
        <f>+'06 (raw)'!BQ14</f>
        <v>8.7372165406847486</v>
      </c>
      <c r="BI15" s="267">
        <f>+'06 (raw)'!BR14</f>
        <v>3.960295211720211</v>
      </c>
      <c r="BJ15" s="267">
        <f>+'06 (raw)'!BS14</f>
        <v>0.24185900000000002</v>
      </c>
      <c r="BK15" s="264">
        <f>+'06 (raw)'!BT14/('06 (raw)'!E14/1000)</f>
        <v>27.438992362883823</v>
      </c>
      <c r="BL15" s="268">
        <f>+'06 (raw)'!BU14</f>
        <v>9</v>
      </c>
      <c r="BM15" s="281">
        <f>+'06 (raw)'!BV14/('06 (raw)'!D14/1000)</f>
        <v>9.0504918049915819</v>
      </c>
      <c r="BN15" s="264">
        <f>'06 (raw)'!BW14/('06 (raw)'!E14/1000)</f>
        <v>31.635729517926737</v>
      </c>
      <c r="BO15" s="264">
        <f>'06 (raw)'!BX14/('06 (raw)'!D14/10000)</f>
        <v>2.1609612270921472</v>
      </c>
      <c r="BP15" s="264">
        <f>+'06 (raw)'!BY14/('06 (raw)'!D14/100000)</f>
        <v>5.5508464061208205</v>
      </c>
      <c r="BQ15" s="267">
        <f>+'06 (raw)'!BZ14/('06 (raw)'!G14/1000)</f>
        <v>3.0590499120325023</v>
      </c>
      <c r="BR15" s="267">
        <f>+'06 (raw)'!CA14</f>
        <v>8.1058954177373202E-2</v>
      </c>
      <c r="BS15" s="282">
        <f>+'06 (raw)'!CB14</f>
        <v>69.077232140000007</v>
      </c>
      <c r="BT15" s="283">
        <f>+'06 (raw)'!CC14</f>
        <v>0.43074999999999997</v>
      </c>
      <c r="BU15" s="283">
        <f>+'06 (raw)'!CD14</f>
        <v>0.75833333333333341</v>
      </c>
      <c r="BV15" s="284">
        <f>+'06 (raw)'!CE14</f>
        <v>2.2200000000000002</v>
      </c>
      <c r="BW15" s="284">
        <f>+'06 (raw)'!CF14</f>
        <v>76.19</v>
      </c>
      <c r="BX15" s="265">
        <f>+'06 (raw)'!CG14</f>
        <v>0.92986952778298948</v>
      </c>
      <c r="BY15" s="278">
        <f>+'06 (raw)'!CH14/('06 (raw)'!G14/1000)</f>
        <v>69.964282259284531</v>
      </c>
      <c r="BZ15" s="268">
        <f>+'06 (raw)'!CI14</f>
        <v>0.18095659357970251</v>
      </c>
      <c r="CA15" s="280">
        <f>+'06 (raw)'!CJ14</f>
        <v>0</v>
      </c>
      <c r="CB15" s="268">
        <f>+'06 (raw)'!CK14</f>
        <v>8.8000000000000007</v>
      </c>
      <c r="CC15" s="265">
        <f>+'06 (raw)'!CL14/'06 (raw)'!E14</f>
        <v>0.21831262102605584</v>
      </c>
      <c r="CD15" s="265">
        <f>+'06 (raw)'!CM14</f>
        <v>2.5391527500911646E-4</v>
      </c>
      <c r="CE15" s="265">
        <f>+'06 (raw)'!CN14/'06 (raw)'!G14</f>
        <v>1.5045563220987086E-2</v>
      </c>
      <c r="CF15" s="265">
        <f>('06 (raw)'!CO14+'06 (raw)'!CP14)/'06 (raw)'!CX14</f>
        <v>0.19577158501347514</v>
      </c>
      <c r="CG15" s="268">
        <f>+'06 (raw)'!CQ14/('06 (raw)'!CX14/1000000)</f>
        <v>10.252584751982274</v>
      </c>
      <c r="CH15" s="281">
        <f>+'06 (raw)'!CR14/('06 (raw)'!D14/1000)</f>
        <v>0.28576792601713807</v>
      </c>
      <c r="CI15" s="273">
        <f>('06 (raw)'!CS14-'05 (raw)'!CS14)/'05 (raw)'!CS14</f>
        <v>6.8927262706585335E-2</v>
      </c>
      <c r="CJ15" s="273">
        <f>('06 (raw)'!CT14-'05 (raw)'!CT14)/'05 (raw)'!CT14</f>
        <v>0.10000150606905771</v>
      </c>
      <c r="CK15" s="285">
        <f>+'06 (raw)'!CU14/('06 (raw)'!D14/1000000)</f>
        <v>4.5712852756289104</v>
      </c>
      <c r="CL15" s="268">
        <f>+'06 (raw)'!CV14/('06 (raw)'!I14/1000)</f>
        <v>0.81162399846820832</v>
      </c>
      <c r="CM15" s="268">
        <f>+'06 (raw)'!CW14/('06 (raw)'!E14/10000)</f>
        <v>0.89292279894530058</v>
      </c>
    </row>
    <row r="16" spans="1:91">
      <c r="A16" s="263" t="s">
        <v>216</v>
      </c>
      <c r="B16" s="264">
        <f>'06 (raw)'!B15</f>
        <v>8239.7157955678595</v>
      </c>
      <c r="C16" s="265">
        <f>'06 (raw)'!C15</f>
        <v>0.16071199999999999</v>
      </c>
      <c r="D16" s="266">
        <f>+'06 (raw)'!J15/('06 (raw)'!D15/100000)</f>
        <v>1603.7975865744752</v>
      </c>
      <c r="E16" s="266">
        <f>+'06 (raw)'!K15</f>
        <v>41.44</v>
      </c>
      <c r="F16" s="267">
        <f>+'06 (raw)'!L15</f>
        <v>3.64</v>
      </c>
      <c r="G16" s="267">
        <f>+'06 (raw)'!M15</f>
        <v>3.28</v>
      </c>
      <c r="H16" s="267">
        <f>+'06 (raw)'!N15</f>
        <v>3.46</v>
      </c>
      <c r="I16" s="267">
        <f>+'06 (raw)'!O15</f>
        <v>3.65</v>
      </c>
      <c r="J16" s="267">
        <f>+'06 (raw)'!P15</f>
        <v>0.39733333333333337</v>
      </c>
      <c r="K16" s="268">
        <f>+'06 (raw)'!Q15/('06 (raw)'!E15)*100000</f>
        <v>12.079641332317616</v>
      </c>
      <c r="L16" s="268">
        <f>+'06 (raw)'!R15/('06 (raw)'!D15/100000)</f>
        <v>4.1664922241580866</v>
      </c>
      <c r="M16" s="265">
        <f>+'06 (raw)'!S15/'06 (raw)'!U15</f>
        <v>1.3439596908989607E-2</v>
      </c>
      <c r="N16" s="265">
        <f>+'06 (raw)'!T15</f>
        <v>0.20437977694497764</v>
      </c>
      <c r="O16" s="268">
        <f>'06 (raw)'!V15</f>
        <v>11</v>
      </c>
      <c r="P16" s="270">
        <f>+'06 (raw)'!X15/('06 (raw)'!F15/'06 (raw)'!W15)</f>
        <v>0</v>
      </c>
      <c r="Q16" s="268">
        <f>+'06 (raw)'!Y15/('06 (raw)'!I15/10000)</f>
        <v>1.2383964852202614</v>
      </c>
      <c r="R16" s="271">
        <f>+'06 (raw)'!Z15</f>
        <v>5271.2488482867611</v>
      </c>
      <c r="S16" s="271">
        <f>+'06 (raw)'!AA15</f>
        <v>1.4990440026325893</v>
      </c>
      <c r="T16" s="271">
        <f>+'06 (raw)'!AB15</f>
        <v>3691.5</v>
      </c>
      <c r="U16" s="271">
        <f>+'06 (raw)'!AD15</f>
        <v>1</v>
      </c>
      <c r="V16" s="271">
        <f>'06 (raw)'!AE15</f>
        <v>1</v>
      </c>
      <c r="W16" s="272">
        <f>+'06 (raw)'!AF15/'06 (raw)'!AC15</f>
        <v>0.67451952882827027</v>
      </c>
      <c r="X16" s="267">
        <f>+'06 (raw)'!AG15</f>
        <v>86.203360522403926</v>
      </c>
      <c r="Y16" s="267">
        <f>+'06 (raw)'!AH15</f>
        <v>18.112200000000001</v>
      </c>
      <c r="Z16" s="265">
        <f>+'06 (raw)'!AI15</f>
        <v>0.23961373162837588</v>
      </c>
      <c r="AA16" s="273">
        <f>'06 (raw)'!AJ15/'06 (raw)'!AK15</f>
        <v>2.7969803383974008</v>
      </c>
      <c r="AB16" s="267">
        <f>'06 (raw)'!AL15</f>
        <v>1.3075136950787891</v>
      </c>
      <c r="AC16" s="274">
        <f>+'06 (raw)'!AM15/('06 (raw)'!D15/100000)</f>
        <v>10.506806478311697</v>
      </c>
      <c r="AD16" s="265">
        <f>+'06 (raw)'!AN15/'06 (raw)'!E15</f>
        <v>0.36899551871007935</v>
      </c>
      <c r="AE16" s="275">
        <f>+'06 (raw)'!AO15</f>
        <v>0.60011624128190388</v>
      </c>
      <c r="AF16" s="276">
        <f>+'06 (raw)'!AP15</f>
        <v>7.8739535618385717E-2</v>
      </c>
      <c r="AG16" s="266">
        <f>+'06 (raw)'!AQ15</f>
        <v>74.7</v>
      </c>
      <c r="AH16" s="266">
        <f>+'06 (raw)'!AR15</f>
        <v>54.8</v>
      </c>
      <c r="AI16" s="266">
        <f>+'06 (raw)'!AS15</f>
        <v>1.4147618568120027E-2</v>
      </c>
      <c r="AJ16" s="266">
        <f>+'06 (raw)'!AT15</f>
        <v>507.89</v>
      </c>
      <c r="AK16" s="265">
        <f>+'06 (raw)'!AU15/'06 (raw)'!E15</f>
        <v>0.56874498180857413</v>
      </c>
      <c r="AL16" s="278">
        <f>+'06 (raw)'!AV15</f>
        <v>2.7579559392793707</v>
      </c>
      <c r="AM16" s="279">
        <f>+'06 (raw)'!AW15/'06 (raw)'!G15</f>
        <v>5.1767599733317802E-3</v>
      </c>
      <c r="AN16" s="273">
        <f>'06 (raw)'!AX15</f>
        <v>63.172937022744065</v>
      </c>
      <c r="AO16" s="279">
        <f>+'06 (raw)'!AY15</f>
        <v>3.3679127827156728E-2</v>
      </c>
      <c r="AP16" s="268">
        <f>+'06 (raw)'!AZ15</f>
        <v>16.100000000000001</v>
      </c>
      <c r="AQ16" s="268">
        <f>('06 (raw)'!H15*1000)/'06 (raw)'!D15</f>
        <v>64683.791862000537</v>
      </c>
      <c r="AR16" s="268">
        <f>'06 (raw)'!E15/'06 (raw)'!D15</f>
        <v>0.39157418529981031</v>
      </c>
      <c r="AS16" s="275">
        <f>+'06 (raw)'!BA15</f>
        <v>11.1</v>
      </c>
      <c r="AT16" s="268">
        <v>0</v>
      </c>
      <c r="AU16" s="275">
        <f>+'06 (raw)'!BC15</f>
        <v>55.1</v>
      </c>
      <c r="AV16" s="275">
        <f>+'06 (raw)'!BD15</f>
        <v>12</v>
      </c>
      <c r="AW16" s="268">
        <f>+'06 (raw)'!BE15</f>
        <v>22.54</v>
      </c>
      <c r="AX16" s="280">
        <f>'06 (raw)'!BG15</f>
        <v>11.286201742954297</v>
      </c>
      <c r="AY16" s="280">
        <f>'10 (raw)'!BH15*10</f>
        <v>6.3033333333333319</v>
      </c>
      <c r="AZ16" s="265">
        <f>+'06 (raw)'!BI15/'06 (raw)'!G15</f>
        <v>2.0394630407718901E-2</v>
      </c>
      <c r="BA16" s="268">
        <f>1/('06 (raw)'!BJ15/'06 (raw)'!G15)</f>
        <v>1.7261668599399047</v>
      </c>
      <c r="BB16" s="268">
        <f>+'06 (raw)'!BJ15/'06 (raw)'!E15</f>
        <v>113.45936997993564</v>
      </c>
      <c r="BC16" s="281">
        <f>+'06 (raw)'!BK15/'06 (raw)'!BF15</f>
        <v>3.6104667333487117</v>
      </c>
      <c r="BD16" s="265">
        <f>+'06 (raw)'!BL15/'06 (raw)'!BO15</f>
        <v>0.14187295022806659</v>
      </c>
      <c r="BE16" s="268">
        <f>+'06 (raw)'!BM15</f>
        <v>41.5</v>
      </c>
      <c r="BF16" s="265">
        <f>+'06 (raw)'!BN15/'06 (raw)'!BO15</f>
        <v>5.4419692153792547E-2</v>
      </c>
      <c r="BG16" s="279">
        <f>+'06 (raw)'!BP15/('06 (raw)'!G15/1000)</f>
        <v>0.16504833998609769</v>
      </c>
      <c r="BH16" s="267">
        <f>+'06 (raw)'!BQ15</f>
        <v>9.3694406009092699</v>
      </c>
      <c r="BI16" s="267">
        <f>+'06 (raw)'!BR15</f>
        <v>1.5686474435458491</v>
      </c>
      <c r="BJ16" s="267">
        <f>+'06 (raw)'!BS15</f>
        <v>1.5680079999999998</v>
      </c>
      <c r="BK16" s="264">
        <f>+'06 (raw)'!BT15/('06 (raw)'!E15/1000)</f>
        <v>15.920967275994617</v>
      </c>
      <c r="BL16" s="268">
        <f>+'06 (raw)'!BU15</f>
        <v>27</v>
      </c>
      <c r="BM16" s="281">
        <f>+'06 (raw)'!BV15/('06 (raw)'!D15/1000)</f>
        <v>3.4372554450216257</v>
      </c>
      <c r="BN16" s="264">
        <f>'06 (raw)'!BW15/('06 (raw)'!E15/1000)</f>
        <v>18.292689195454766</v>
      </c>
      <c r="BO16" s="264">
        <f>'06 (raw)'!BX15/('06 (raw)'!D15/10000)</f>
        <v>0.89587211267427347</v>
      </c>
      <c r="BP16" s="264">
        <f>+'06 (raw)'!BY15/('06 (raw)'!D15/100000)</f>
        <v>7.2863293968368472</v>
      </c>
      <c r="BQ16" s="267">
        <f>+'06 (raw)'!BZ15/('06 (raw)'!G15/1000)</f>
        <v>3.3634058347722893</v>
      </c>
      <c r="BR16" s="267">
        <f>+'06 (raw)'!CA15</f>
        <v>0.32657326671238696</v>
      </c>
      <c r="BS16" s="282">
        <f>+'06 (raw)'!CB15</f>
        <v>79.663853570000001</v>
      </c>
      <c r="BT16" s="283">
        <f>+'06 (raw)'!CC15</f>
        <v>2.5749999999999999E-2</v>
      </c>
      <c r="BU16" s="283">
        <f>+'06 (raw)'!CD15</f>
        <v>0.20633333333333334</v>
      </c>
      <c r="BV16" s="284">
        <f>+'06 (raw)'!CE15</f>
        <v>33.590000000000003</v>
      </c>
      <c r="BW16" s="284">
        <f>+'06 (raw)'!CF15</f>
        <v>40.479999999999997</v>
      </c>
      <c r="BX16" s="265">
        <f>+'06 (raw)'!CG15</f>
        <v>0.8848041959082118</v>
      </c>
      <c r="BY16" s="278">
        <f>BY11</f>
        <v>49.216881789708154</v>
      </c>
      <c r="BZ16" s="268">
        <f>+'06 (raw)'!CI15</f>
        <v>7.4091255966193342E-2</v>
      </c>
      <c r="CA16" s="280">
        <f>+'06 (raw)'!CJ15</f>
        <v>0</v>
      </c>
      <c r="CB16" s="268">
        <f>+'06 (raw)'!CK15</f>
        <v>5.15</v>
      </c>
      <c r="CC16" s="265">
        <f>+'06 (raw)'!CL15/'06 (raw)'!E15</f>
        <v>0.2521514612253794</v>
      </c>
      <c r="CD16" s="265">
        <f>+'06 (raw)'!CM15</f>
        <v>4.9654337073198329E-3</v>
      </c>
      <c r="CE16" s="265">
        <f>+'06 (raw)'!CN15/'06 (raw)'!G15</f>
        <v>2.0804902925120987E-2</v>
      </c>
      <c r="CF16" s="265">
        <f>('06 (raw)'!CO15+'06 (raw)'!CP15)/'06 (raw)'!CX15</f>
        <v>0.20790725191553455</v>
      </c>
      <c r="CG16" s="268">
        <f>+'06 (raw)'!CQ15/('06 (raw)'!CX15/1000000)</f>
        <v>-2.0226539152272376</v>
      </c>
      <c r="CH16" s="281">
        <f>+'06 (raw)'!CR15/('06 (raw)'!D15/1000)</f>
        <v>0.4325594078037886</v>
      </c>
      <c r="CI16" s="273">
        <f>('06 (raw)'!CS15-'05 (raw)'!CS15)/'05 (raw)'!CS15</f>
        <v>0.17524471802680924</v>
      </c>
      <c r="CJ16" s="273">
        <f>('06 (raw)'!CT15-'05 (raw)'!CT15)/'05 (raw)'!CT15</f>
        <v>9.9289525384105973E-2</v>
      </c>
      <c r="CK16" s="285">
        <f>+'06 (raw)'!CU15/('06 (raw)'!D15/1000000)</f>
        <v>2.8179174462904935</v>
      </c>
      <c r="CL16" s="268">
        <f>+'06 (raw)'!CV15/('06 (raw)'!I15/1000)</f>
        <v>0.847323910940179</v>
      </c>
      <c r="CM16" s="268">
        <f>+'06 (raw)'!CW15/('06 (raw)'!E15/10000)</f>
        <v>1.8093760633939577</v>
      </c>
    </row>
    <row r="17" spans="1:91">
      <c r="A17" s="263" t="s">
        <v>217</v>
      </c>
      <c r="B17" s="264">
        <f>'06 (raw)'!B16</f>
        <v>2594.9263843720041</v>
      </c>
      <c r="C17" s="265">
        <f>'06 (raw)'!C16</f>
        <v>0.18726480000000001</v>
      </c>
      <c r="D17" s="266">
        <f>+'06 (raw)'!J16/('06 (raw)'!D16/100000)</f>
        <v>626.9561650901037</v>
      </c>
      <c r="E17" s="266">
        <f>+'06 (raw)'!K16</f>
        <v>44.29</v>
      </c>
      <c r="F17" s="267">
        <f>+'06 (raw)'!L16</f>
        <v>2.64</v>
      </c>
      <c r="G17" s="267">
        <f>+'06 (raw)'!M16</f>
        <v>2.59</v>
      </c>
      <c r="H17" s="267">
        <f>+'06 (raw)'!N16</f>
        <v>3.33</v>
      </c>
      <c r="I17" s="267">
        <f>+'06 (raw)'!O16</f>
        <v>3.1</v>
      </c>
      <c r="J17" s="267">
        <f>+'06 (raw)'!P16</f>
        <v>0.40799999999999997</v>
      </c>
      <c r="K17" s="268">
        <f>+'06 (raw)'!Q16/('06 (raw)'!E16)*100000</f>
        <v>3.0053093799044981</v>
      </c>
      <c r="L17" s="268">
        <f>+'06 (raw)'!R16/('06 (raw)'!D16/100000)</f>
        <v>24.995773240121515</v>
      </c>
      <c r="M17" s="265">
        <f>+'06 (raw)'!S16/'06 (raw)'!U16</f>
        <v>1.6626061160817231E-3</v>
      </c>
      <c r="N17" s="265">
        <f>+'06 (raw)'!T16</f>
        <v>0.3279523315260533</v>
      </c>
      <c r="O17" s="268">
        <f>'06 (raw)'!V16</f>
        <v>2</v>
      </c>
      <c r="P17" s="270">
        <f>+'06 (raw)'!X16/('06 (raw)'!F16/'06 (raw)'!W16)</f>
        <v>1.635225879468075</v>
      </c>
      <c r="Q17" s="268">
        <f>+'06 (raw)'!Y16/('06 (raw)'!I16/10000)</f>
        <v>0.27984531812237379</v>
      </c>
      <c r="R17" s="271">
        <f>+'06 (raw)'!Z16</f>
        <v>111095.04387064015</v>
      </c>
      <c r="S17" s="271">
        <f>+'06 (raw)'!AA16</f>
        <v>0.26257337236001838</v>
      </c>
      <c r="T17" s="271">
        <f>+'06 (raw)'!AB16</f>
        <v>1800.7</v>
      </c>
      <c r="U17" s="271">
        <f>+'06 (raw)'!AD16</f>
        <v>0</v>
      </c>
      <c r="V17" s="271">
        <f>'06 (raw)'!AE16</f>
        <v>7</v>
      </c>
      <c r="W17" s="272">
        <f>+'06 (raw)'!AF16/'06 (raw)'!AC16</f>
        <v>0.42232451093210588</v>
      </c>
      <c r="X17" s="267">
        <f>+'06 (raw)'!AG16</f>
        <v>64.24579693735069</v>
      </c>
      <c r="Y17" s="267">
        <f>+'06 (raw)'!AH16</f>
        <v>24.4299</v>
      </c>
      <c r="Z17" s="265">
        <f>+'06 (raw)'!AI16</f>
        <v>0.2840363818663611</v>
      </c>
      <c r="AA17" s="273">
        <f>'06 (raw)'!AJ16/'06 (raw)'!AK16</f>
        <v>2.8417293182701457</v>
      </c>
      <c r="AB17" s="267">
        <f>'06 (raw)'!AL16</f>
        <v>0.53195319446299216</v>
      </c>
      <c r="AC17" s="274">
        <f>+'06 (raw)'!AM16/('06 (raw)'!D16/100000)</f>
        <v>8.2156158238470454</v>
      </c>
      <c r="AD17" s="265">
        <f>+'06 (raw)'!AN16/'06 (raw)'!E16</f>
        <v>0.38953484489264367</v>
      </c>
      <c r="AE17" s="275">
        <f>+'06 (raw)'!AO16</f>
        <v>0.65377305555052767</v>
      </c>
      <c r="AF17" s="276">
        <f>+'06 (raw)'!AP16</f>
        <v>0.1267980820458178</v>
      </c>
      <c r="AG17" s="266">
        <f>+'06 (raw)'!AQ16</f>
        <v>73.599999999999994</v>
      </c>
      <c r="AH17" s="266">
        <f>+'06 (raw)'!AR16</f>
        <v>61</v>
      </c>
      <c r="AI17" s="266">
        <f>+'06 (raw)'!AS16</f>
        <v>6.8573154767898499E-3</v>
      </c>
      <c r="AJ17" s="266">
        <f>+'06 (raw)'!AT16</f>
        <v>467.73</v>
      </c>
      <c r="AK17" s="265">
        <f>+'06 (raw)'!AU16/'06 (raw)'!E16</f>
        <v>2.1909540187664875E-2</v>
      </c>
      <c r="AL17" s="278">
        <f>+'06 (raw)'!AV16</f>
        <v>33.841563930473406</v>
      </c>
      <c r="AM17" s="279">
        <f>+'06 (raw)'!AW16/'06 (raw)'!G16</f>
        <v>1.5534081863677456E-2</v>
      </c>
      <c r="AN17" s="273">
        <f>'06 (raw)'!AX16</f>
        <v>70.425152921524159</v>
      </c>
      <c r="AO17" s="279">
        <f>+'06 (raw)'!AY16</f>
        <v>2.7034042851310652E-2</v>
      </c>
      <c r="AP17" s="268">
        <f>+'06 (raw)'!AZ16</f>
        <v>34.799999999999997</v>
      </c>
      <c r="AQ17" s="268">
        <f>('06 (raw)'!H16*1000)/'06 (raw)'!D16</f>
        <v>40060.32222227841</v>
      </c>
      <c r="AR17" s="268">
        <f>'06 (raw)'!E16/'06 (raw)'!D16</f>
        <v>0.37997381787914669</v>
      </c>
      <c r="AS17" s="275">
        <f>+'06 (raw)'!BA16</f>
        <v>7.3</v>
      </c>
      <c r="AT17" s="268">
        <v>0</v>
      </c>
      <c r="AU17" s="275">
        <f>AVERAGE(AU6:AU16,AU18:AU37)</f>
        <v>53.90032258064516</v>
      </c>
      <c r="AV17" s="275">
        <f>+'06 (raw)'!BD16</f>
        <v>25</v>
      </c>
      <c r="AW17" s="268">
        <f>+'06 (raw)'!BE16</f>
        <v>23.94</v>
      </c>
      <c r="AX17" s="280">
        <f>'06 (raw)'!BG16</f>
        <v>8.0291933425307391</v>
      </c>
      <c r="AY17" s="280">
        <f>'10 (raw)'!BH16*10</f>
        <v>5.7866666666666671</v>
      </c>
      <c r="AZ17" s="265">
        <f>+'06 (raw)'!BI16/'06 (raw)'!G16</f>
        <v>1.5232475170439616E-2</v>
      </c>
      <c r="BA17" s="268">
        <f>1/('06 (raw)'!BJ16/'06 (raw)'!G16)</f>
        <v>0.90321383390218146</v>
      </c>
      <c r="BB17" s="268">
        <f>+'06 (raw)'!BJ16/'06 (raw)'!E16</f>
        <v>137.41320918822811</v>
      </c>
      <c r="BC17" s="281">
        <f>+'06 (raw)'!BK16/'06 (raw)'!BF16</f>
        <v>2.4807824438260702</v>
      </c>
      <c r="BD17" s="265">
        <f>+'06 (raw)'!BL16/'06 (raw)'!BO16</f>
        <v>0.12715918009018476</v>
      </c>
      <c r="BE17" s="268">
        <f>+'06 (raw)'!BM16</f>
        <v>33</v>
      </c>
      <c r="BF17" s="265">
        <f>+'06 (raw)'!BN16/'06 (raw)'!BO16</f>
        <v>1.9002647015788982E-2</v>
      </c>
      <c r="BG17" s="279">
        <f>+'06 (raw)'!BP16/('06 (raw)'!G16/1000)</f>
        <v>0.12083881649141585</v>
      </c>
      <c r="BH17" s="267">
        <f>+'06 (raw)'!BQ16</f>
        <v>6.3069376313945336</v>
      </c>
      <c r="BI17" s="267">
        <f>+'06 (raw)'!BR16</f>
        <v>6.6231379323667232</v>
      </c>
      <c r="BJ17" s="267">
        <f>+'06 (raw)'!BS16</f>
        <v>493.74055648000001</v>
      </c>
      <c r="BK17" s="264">
        <f>+'06 (raw)'!BT16/('06 (raw)'!E16/1000)</f>
        <v>37.139780278491997</v>
      </c>
      <c r="BL17" s="268">
        <f>+'06 (raw)'!BU16</f>
        <v>40</v>
      </c>
      <c r="BM17" s="281">
        <f>+'06 (raw)'!BV16/('06 (raw)'!D16/1000)</f>
        <v>13.861869169965866</v>
      </c>
      <c r="BN17" s="264">
        <f>'06 (raw)'!BW16/('06 (raw)'!E16/1000)</f>
        <v>30.62911143019334</v>
      </c>
      <c r="BO17" s="264">
        <f>'06 (raw)'!BX16/('06 (raw)'!D16/10000)</f>
        <v>1.4746131000537579</v>
      </c>
      <c r="BP17" s="264">
        <f>+'06 (raw)'!BY16/('06 (raw)'!D16/100000)</f>
        <v>5.1704454798728516</v>
      </c>
      <c r="BQ17" s="267">
        <f>+'06 (raw)'!BZ16/('06 (raw)'!G16/1000)</f>
        <v>2.6831553143473323</v>
      </c>
      <c r="BR17" s="267">
        <f>+'06 (raw)'!CA16</f>
        <v>0.31437643434248169</v>
      </c>
      <c r="BS17" s="282">
        <f>+'06 (raw)'!CB16</f>
        <v>66.490773809999993</v>
      </c>
      <c r="BT17" s="283">
        <f>+'06 (raw)'!CC16</f>
        <v>0.47400000000000003</v>
      </c>
      <c r="BU17" s="283">
        <f>+'06 (raw)'!CD16</f>
        <v>0.59733333333333327</v>
      </c>
      <c r="BV17" s="284">
        <f>+'06 (raw)'!CE16</f>
        <v>2.2200000000000002</v>
      </c>
      <c r="BW17" s="284">
        <f>+'06 (raw)'!CF16</f>
        <v>71.430000000000007</v>
      </c>
      <c r="BX17" s="265">
        <f>+'06 (raw)'!CG16</f>
        <v>0.88611368306948801</v>
      </c>
      <c r="BY17" s="278">
        <f>+'06 (raw)'!CH16/('06 (raw)'!G16/1000)</f>
        <v>21.281584534571813</v>
      </c>
      <c r="BZ17" s="268">
        <f>+'06 (raw)'!CI16</f>
        <v>0.12572203431765339</v>
      </c>
      <c r="CA17" s="280">
        <f>+'06 (raw)'!CJ16</f>
        <v>8.6022671103783228</v>
      </c>
      <c r="CB17" s="268">
        <f>+'06 (raw)'!CK16</f>
        <v>9.5500000000000007</v>
      </c>
      <c r="CC17" s="265">
        <f>+'06 (raw)'!CL16/'06 (raw)'!E16</f>
        <v>0.33979029618993556</v>
      </c>
      <c r="CD17" s="265">
        <f>+'06 (raw)'!CM16</f>
        <v>0</v>
      </c>
      <c r="CE17" s="265">
        <f>+'06 (raw)'!CN16/'06 (raw)'!G16</f>
        <v>7.2238505266670763E-2</v>
      </c>
      <c r="CF17" s="265">
        <f>('06 (raw)'!CO16+'06 (raw)'!CP16)/'06 (raw)'!CX16</f>
        <v>5.4554714652972486E-3</v>
      </c>
      <c r="CG17" s="268">
        <f>+'06 (raw)'!CQ16/('06 (raw)'!CX16/1000000)</f>
        <v>1.964530245766402</v>
      </c>
      <c r="CH17" s="281">
        <f>+'06 (raw)'!CR16/('06 (raw)'!D16/1000)</f>
        <v>0.70855927840930477</v>
      </c>
      <c r="CI17" s="273">
        <f>('06 (raw)'!CS16-'05 (raw)'!CS16)/'05 (raw)'!CS16</f>
        <v>0.17892810751421737</v>
      </c>
      <c r="CJ17" s="273">
        <f>('06 (raw)'!CT16-'05 (raw)'!CT16)/'05 (raw)'!CT16</f>
        <v>4.5952932230336391E-2</v>
      </c>
      <c r="CK17" s="285">
        <f>+'06 (raw)'!CU16/('06 (raw)'!D16/1000000)</f>
        <v>0.95161573249193587</v>
      </c>
      <c r="CL17" s="268">
        <f>+'06 (raw)'!CV16/('06 (raw)'!I16/1000)</f>
        <v>0.34514255901759433</v>
      </c>
      <c r="CM17" s="268">
        <f>+'06 (raw)'!CW16/('06 (raw)'!E16/10000)</f>
        <v>0.22539820349283735</v>
      </c>
    </row>
    <row r="18" spans="1:91">
      <c r="A18" s="263" t="s">
        <v>148</v>
      </c>
      <c r="B18" s="264">
        <f>'06 (raw)'!B17</f>
        <v>3024.8234688731081</v>
      </c>
      <c r="C18" s="265">
        <f>'06 (raw)'!C17</f>
        <v>0.19422590000000001</v>
      </c>
      <c r="D18" s="266">
        <f>+'06 (raw)'!J17/('06 (raw)'!D17/100000)</f>
        <v>1308.2686760473766</v>
      </c>
      <c r="E18" s="266">
        <f>+'06 (raw)'!K17</f>
        <v>43.52</v>
      </c>
      <c r="F18" s="267">
        <f>+'06 (raw)'!L17</f>
        <v>2.85</v>
      </c>
      <c r="G18" s="267">
        <f>+'06 (raw)'!M17</f>
        <v>2.75</v>
      </c>
      <c r="H18" s="267">
        <f>+'06 (raw)'!N17</f>
        <v>2.58</v>
      </c>
      <c r="I18" s="267">
        <f>+'06 (raw)'!O17</f>
        <v>2.87</v>
      </c>
      <c r="J18" s="267">
        <f>+'06 (raw)'!P17</f>
        <v>0.27933333333333338</v>
      </c>
      <c r="K18" s="268">
        <f>+'06 (raw)'!Q17/('06 (raw)'!E17)*100000</f>
        <v>10.763026850164316</v>
      </c>
      <c r="L18" s="268">
        <f>+'06 (raw)'!R17/('06 (raw)'!D17/100000)</f>
        <v>2.014528950669642</v>
      </c>
      <c r="M18" s="265">
        <f>+'06 (raw)'!S17/'06 (raw)'!U17</f>
        <v>8.2267114210337264E-3</v>
      </c>
      <c r="N18" s="265">
        <f>+'06 (raw)'!T17</f>
        <v>0.15673706602681595</v>
      </c>
      <c r="O18" s="268">
        <f>'06 (raw)'!V17</f>
        <v>8</v>
      </c>
      <c r="P18" s="270">
        <f>+'06 (raw)'!X17/('06 (raw)'!F17/'06 (raw)'!W17)</f>
        <v>72.905577291906397</v>
      </c>
      <c r="Q18" s="268">
        <f>+'06 (raw)'!Y17/('06 (raw)'!I17/10000)</f>
        <v>1.5818487321807682</v>
      </c>
      <c r="R18" s="271">
        <f>+'06 (raw)'!Z17</f>
        <v>30379.541445996238</v>
      </c>
      <c r="S18" s="271">
        <f>+'06 (raw)'!AA17</f>
        <v>0.5261389109525757</v>
      </c>
      <c r="T18" s="271">
        <f>+'06 (raw)'!AB17</f>
        <v>49.7</v>
      </c>
      <c r="U18" s="271">
        <f>+'06 (raw)'!AD17</f>
        <v>0.2</v>
      </c>
      <c r="V18" s="271">
        <f>'06 (raw)'!AE17</f>
        <v>23</v>
      </c>
      <c r="W18" s="272">
        <f>+'06 (raw)'!AF17/'06 (raw)'!AC17</f>
        <v>0.22521008403361345</v>
      </c>
      <c r="X18" s="267">
        <f>+'06 (raw)'!AG17</f>
        <v>79.652078276626753</v>
      </c>
      <c r="Y18" s="267">
        <f>+'06 (raw)'!AH17</f>
        <v>18.7303</v>
      </c>
      <c r="Z18" s="265">
        <f>+'06 (raw)'!AI17</f>
        <v>0.26130962858651646</v>
      </c>
      <c r="AA18" s="273">
        <f>'06 (raw)'!AJ17/'06 (raw)'!AK17</f>
        <v>2.952310169701474</v>
      </c>
      <c r="AB18" s="267">
        <f>'06 (raw)'!AL17</f>
        <v>1.574690129773437</v>
      </c>
      <c r="AC18" s="274">
        <f>+'06 (raw)'!AM17/('06 (raw)'!D17/100000)</f>
        <v>9.8627979876534546</v>
      </c>
      <c r="AD18" s="265">
        <f>+'06 (raw)'!AN17/'06 (raw)'!E17</f>
        <v>0.35491952331066606</v>
      </c>
      <c r="AE18" s="275">
        <f>+'06 (raw)'!AO17</f>
        <v>0.59244398513325902</v>
      </c>
      <c r="AF18" s="276">
        <f>+'06 (raw)'!AP17</f>
        <v>7.3985394469053029E-2</v>
      </c>
      <c r="AG18" s="266">
        <f>+'06 (raw)'!AQ17</f>
        <v>85</v>
      </c>
      <c r="AH18" s="266">
        <f>+'06 (raw)'!AR17</f>
        <v>55.6</v>
      </c>
      <c r="AI18" s="266">
        <f>+'06 (raw)'!AS17</f>
        <v>1.2999697915617765E-2</v>
      </c>
      <c r="AJ18" s="266">
        <f>+'06 (raw)'!AT17</f>
        <v>485.47</v>
      </c>
      <c r="AK18" s="265">
        <f>+'06 (raw)'!AU17/'06 (raw)'!E17</f>
        <v>2.3667383518423228E-2</v>
      </c>
      <c r="AL18" s="278">
        <f>+'06 (raw)'!AV17</f>
        <v>6.6759754013781603</v>
      </c>
      <c r="AM18" s="279">
        <f>+'06 (raw)'!AW17/'06 (raw)'!G17</f>
        <v>1.6599019332883762E-2</v>
      </c>
      <c r="AN18" s="273">
        <f>'06 (raw)'!AX17</f>
        <v>59.390864642013064</v>
      </c>
      <c r="AO18" s="279">
        <f>+'06 (raw)'!AY17</f>
        <v>3.7143078449749366E-2</v>
      </c>
      <c r="AP18" s="268">
        <f>+'06 (raw)'!AZ17</f>
        <v>40.299999999999997</v>
      </c>
      <c r="AQ18" s="268">
        <f>('06 (raw)'!H17*1000)/'06 (raw)'!D17</f>
        <v>47735.909190420833</v>
      </c>
      <c r="AR18" s="268">
        <f>'06 (raw)'!E17/'06 (raw)'!D17</f>
        <v>0.40943706086941195</v>
      </c>
      <c r="AS18" s="275">
        <f>+'06 (raw)'!BA17</f>
        <v>6.2</v>
      </c>
      <c r="AT18" s="268">
        <v>0</v>
      </c>
      <c r="AU18" s="275">
        <f>+'06 (raw)'!BC17</f>
        <v>45.6</v>
      </c>
      <c r="AV18" s="275">
        <f>+'06 (raw)'!BD17</f>
        <v>0.8</v>
      </c>
      <c r="AW18" s="268">
        <f>+'06 (raw)'!BE17</f>
        <v>21.83</v>
      </c>
      <c r="AX18" s="280">
        <f>'06 (raw)'!BG17</f>
        <v>8.3787421803140152</v>
      </c>
      <c r="AY18" s="280">
        <f>'10 (raw)'!BH17*10</f>
        <v>6.4550000000000001</v>
      </c>
      <c r="AZ18" s="265">
        <f>+'06 (raw)'!BI17/'06 (raw)'!G17</f>
        <v>2.2185965030025075E-2</v>
      </c>
      <c r="BA18" s="268">
        <f>1/('06 (raw)'!BJ17/'06 (raw)'!G17)</f>
        <v>1.1790614783389559</v>
      </c>
      <c r="BB18" s="268">
        <f>+'06 (raw)'!BJ17/'06 (raw)'!E17</f>
        <v>128.41367766983868</v>
      </c>
      <c r="BC18" s="281">
        <f>+'06 (raw)'!BK17/'06 (raw)'!BF17</f>
        <v>2.2857535443269943</v>
      </c>
      <c r="BD18" s="265">
        <f>+'06 (raw)'!BL17/'06 (raw)'!BO17</f>
        <v>0.14530317613089508</v>
      </c>
      <c r="BE18" s="268">
        <f>+'06 (raw)'!BM17</f>
        <v>62.9</v>
      </c>
      <c r="BF18" s="265">
        <f>+'06 (raw)'!BN17/'06 (raw)'!BO17</f>
        <v>3.6411934552454284E-2</v>
      </c>
      <c r="BG18" s="279">
        <f>+'06 (raw)'!BP17/('06 (raw)'!G17/1000)</f>
        <v>0.11092475124465381</v>
      </c>
      <c r="BH18" s="267">
        <f>+'06 (raw)'!BQ17</f>
        <v>9.7494553376906321</v>
      </c>
      <c r="BI18" s="267">
        <f>+'06 (raw)'!BR17</f>
        <v>0.73125821751421927</v>
      </c>
      <c r="BJ18" s="267">
        <f>+'06 (raw)'!BS17</f>
        <v>0</v>
      </c>
      <c r="BK18" s="264">
        <f>+'06 (raw)'!BT17/('06 (raw)'!E17/1000)</f>
        <v>0</v>
      </c>
      <c r="BL18" s="268">
        <f>+'06 (raw)'!BU17</f>
        <v>0</v>
      </c>
      <c r="BM18" s="281">
        <f>+'06 (raw)'!BV17/('06 (raw)'!D17/1000)</f>
        <v>5.9390831626929392</v>
      </c>
      <c r="BN18" s="264">
        <f>'06 (raw)'!BW17/('06 (raw)'!E17/1000)</f>
        <v>107.86910519269918</v>
      </c>
      <c r="BO18" s="264">
        <f>'06 (raw)'!BX17/('06 (raw)'!D17/10000)</f>
        <v>1.1081216429797536</v>
      </c>
      <c r="BP18" s="264">
        <f>+'06 (raw)'!BY17/('06 (raw)'!D17/100000)</f>
        <v>4.7005675515624974</v>
      </c>
      <c r="BQ18" s="267">
        <f>+'06 (raw)'!BZ17/('06 (raw)'!G17/1000)</f>
        <v>2.4896159451741617</v>
      </c>
      <c r="BR18" s="267">
        <f>+'06 (raw)'!CA17</f>
        <v>0.47947832757959336</v>
      </c>
      <c r="BS18" s="282">
        <f>+'06 (raw)'!CB17</f>
        <v>65.840773810000002</v>
      </c>
      <c r="BT18" s="283">
        <f>+'06 (raw)'!CC17</f>
        <v>0.43074999999999997</v>
      </c>
      <c r="BU18" s="283">
        <f>+'06 (raw)'!CD17</f>
        <v>0.3213333333333333</v>
      </c>
      <c r="BV18" s="284">
        <f>+'06 (raw)'!CE17</f>
        <v>43.75</v>
      </c>
      <c r="BW18" s="284">
        <f>+'06 (raw)'!CF17</f>
        <v>50</v>
      </c>
      <c r="BX18" s="265">
        <f>+'06 (raw)'!CG17</f>
        <v>0.93222471760084424</v>
      </c>
      <c r="BY18" s="278">
        <f>+'06 (raw)'!CH17/('06 (raw)'!G17/1000)</f>
        <v>7.1802978710119874</v>
      </c>
      <c r="BZ18" s="268">
        <f>+'06 (raw)'!CI17</f>
        <v>0.1057445258507542</v>
      </c>
      <c r="CA18" s="280">
        <f>+'06 (raw)'!CJ17</f>
        <v>17.305432108421051</v>
      </c>
      <c r="CB18" s="268">
        <f>+'06 (raw)'!CK17</f>
        <v>9.25</v>
      </c>
      <c r="CC18" s="265">
        <f>+'06 (raw)'!CL17/'06 (raw)'!E17</f>
        <v>0.28870230697792659</v>
      </c>
      <c r="CD18" s="265">
        <f>+'06 (raw)'!CM17</f>
        <v>3.8219545536528898E-2</v>
      </c>
      <c r="CE18" s="265">
        <f>+'06 (raw)'!CN17/'06 (raw)'!G17</f>
        <v>1.2020529086676567E-2</v>
      </c>
      <c r="CF18" s="265">
        <f>('06 (raw)'!CO17+'06 (raw)'!CP17)/'06 (raw)'!CX17</f>
        <v>0.12724700236837963</v>
      </c>
      <c r="CG18" s="268">
        <f>+'06 (raw)'!CQ17/('06 (raw)'!CX17/1000000)</f>
        <v>0.84671486726275214</v>
      </c>
      <c r="CH18" s="281">
        <f>+'06 (raw)'!CR17/('06 (raw)'!D17/1000)</f>
        <v>0.36190210914580512</v>
      </c>
      <c r="CI18" s="273">
        <f>('06 (raw)'!CS17-'05 (raw)'!CS17)/'05 (raw)'!CS17</f>
        <v>0.16509173840658312</v>
      </c>
      <c r="CJ18" s="273">
        <f>('06 (raw)'!CT17-'05 (raw)'!CT17)/'05 (raw)'!CT17</f>
        <v>0.12079805496922894</v>
      </c>
      <c r="CK18" s="285">
        <f>+'06 (raw)'!CU17/('06 (raw)'!D17/1000000)</f>
        <v>1.2590805941685264</v>
      </c>
      <c r="CL18" s="268">
        <f>+'06 (raw)'!CV17/('06 (raw)'!I17/1000)</f>
        <v>1.0929136695067125</v>
      </c>
      <c r="CM18" s="268">
        <f>+'06 (raw)'!CW17/('06 (raw)'!E17/10000)</f>
        <v>1.5478257660712491</v>
      </c>
    </row>
    <row r="19" spans="1:91">
      <c r="A19" s="263" t="s">
        <v>149</v>
      </c>
      <c r="B19" s="264">
        <f>'06 (raw)'!B18</f>
        <v>13131.878676836286</v>
      </c>
      <c r="C19" s="265">
        <f>'06 (raw)'!C18</f>
        <v>0.25401810000000002</v>
      </c>
      <c r="D19" s="266">
        <f>+'06 (raw)'!J18/('06 (raw)'!D18/100000)</f>
        <v>1055.3857992196647</v>
      </c>
      <c r="E19" s="266">
        <f>+'06 (raw)'!K18</f>
        <v>52.59</v>
      </c>
      <c r="F19" s="267">
        <f>+'06 (raw)'!L18</f>
        <v>2.36</v>
      </c>
      <c r="G19" s="267">
        <f>+'06 (raw)'!M18</f>
        <v>2.83</v>
      </c>
      <c r="H19" s="267">
        <f>+'06 (raw)'!N18</f>
        <v>2.46</v>
      </c>
      <c r="I19" s="267">
        <f>+'06 (raw)'!O18</f>
        <v>3.49</v>
      </c>
      <c r="J19" s="267">
        <f>+'06 (raw)'!P18</f>
        <v>0.28999999999999998</v>
      </c>
      <c r="K19" s="268">
        <f>+'06 (raw)'!Q18/('06 (raw)'!E18)*100000</f>
        <v>7.5386559866776324</v>
      </c>
      <c r="L19" s="268">
        <f>+'06 (raw)'!R18/('06 (raw)'!D18/100000)</f>
        <v>7.0139866199437737</v>
      </c>
      <c r="M19" s="265">
        <f>+'06 (raw)'!S18/'06 (raw)'!U18</f>
        <v>3.5831353060927491E-3</v>
      </c>
      <c r="N19" s="265">
        <f>+'06 (raw)'!T18</f>
        <v>0.20437977694497764</v>
      </c>
      <c r="O19" s="268">
        <f>'06 (raw)'!V18</f>
        <v>11</v>
      </c>
      <c r="P19" s="270">
        <f>+'06 (raw)'!X18/('06 (raw)'!F18/'06 (raw)'!W18)</f>
        <v>55.842563398194073</v>
      </c>
      <c r="Q19" s="268">
        <f>+'06 (raw)'!Y18/('06 (raw)'!I18/10000)</f>
        <v>1.3648450035566702</v>
      </c>
      <c r="R19" s="271">
        <f>+'06 (raw)'!Z18</f>
        <v>17730.473374786368</v>
      </c>
      <c r="S19" s="271">
        <f>+'06 (raw)'!AA18</f>
        <v>0.37638024145419369</v>
      </c>
      <c r="T19" s="271">
        <f>+'06 (raw)'!AB18</f>
        <v>3275.6</v>
      </c>
      <c r="U19" s="271">
        <f>+'06 (raw)'!AD18</f>
        <v>0.8</v>
      </c>
      <c r="V19" s="271">
        <f>'06 (raw)'!AE18</f>
        <v>0</v>
      </c>
      <c r="W19" s="272">
        <f>+'06 (raw)'!AF18/'06 (raw)'!AC18</f>
        <v>0.79311708860759489</v>
      </c>
      <c r="X19" s="267">
        <f>+'06 (raw)'!AG18</f>
        <v>95.964743753441823</v>
      </c>
      <c r="Y19" s="267">
        <f>+'06 (raw)'!AH18</f>
        <v>15.245900000000001</v>
      </c>
      <c r="Z19" s="265">
        <f>+'06 (raw)'!AI18</f>
        <v>0.24387376237623762</v>
      </c>
      <c r="AA19" s="273">
        <f>'06 (raw)'!AJ18/'06 (raw)'!AK18</f>
        <v>1.4635877783665714</v>
      </c>
      <c r="AB19" s="267">
        <f>'06 (raw)'!AL18</f>
        <v>1.7986491938518316</v>
      </c>
      <c r="AC19" s="274">
        <f>+'06 (raw)'!AM18/('06 (raw)'!D18/100000)</f>
        <v>8.6067460815560057</v>
      </c>
      <c r="AD19" s="265">
        <f>+'06 (raw)'!AN18/'06 (raw)'!E18</f>
        <v>0.36837778310539654</v>
      </c>
      <c r="AE19" s="275">
        <f>+'06 (raw)'!AO18</f>
        <v>0.62253208996347054</v>
      </c>
      <c r="AF19" s="276">
        <f>+'06 (raw)'!AP18</f>
        <v>4.8520605847129271E-2</v>
      </c>
      <c r="AG19" s="266">
        <f>+'06 (raw)'!AQ18</f>
        <v>74.2</v>
      </c>
      <c r="AH19" s="266">
        <f>+'06 (raw)'!AR18</f>
        <v>58</v>
      </c>
      <c r="AI19" s="266">
        <f>+'06 (raw)'!AS18</f>
        <v>4.5802705333467593E-2</v>
      </c>
      <c r="AJ19" s="266">
        <f>+'06 (raw)'!AT18</f>
        <v>520.89</v>
      </c>
      <c r="AK19" s="265">
        <f>+'06 (raw)'!AU18/'06 (raw)'!E18</f>
        <v>5.2591633721834459E-2</v>
      </c>
      <c r="AL19" s="278">
        <f>+'06 (raw)'!AV18</f>
        <v>18.015249687087927</v>
      </c>
      <c r="AM19" s="279">
        <f>+'06 (raw)'!AW18/'06 (raw)'!G18</f>
        <v>1.4016742309616172E-2</v>
      </c>
      <c r="AN19" s="273">
        <f>'06 (raw)'!AX18</f>
        <v>56.723882345370299</v>
      </c>
      <c r="AO19" s="279">
        <f>+'06 (raw)'!AY18</f>
        <v>4.0091913925642153E-2</v>
      </c>
      <c r="AP19" s="268">
        <f>+'06 (raw)'!AZ18</f>
        <v>42</v>
      </c>
      <c r="AQ19" s="268">
        <f>('06 (raw)'!H18*1000)/'06 (raw)'!D18</f>
        <v>79188.36558237701</v>
      </c>
      <c r="AR19" s="268">
        <f>'06 (raw)'!E18/'06 (raw)'!D18</f>
        <v>0.43031129387741801</v>
      </c>
      <c r="AS19" s="275">
        <f>+'06 (raw)'!BA18</f>
        <v>9.4</v>
      </c>
      <c r="AT19" s="268">
        <v>0</v>
      </c>
      <c r="AU19" s="275">
        <f>+'06 (raw)'!BC18</f>
        <v>60.9</v>
      </c>
      <c r="AV19" s="275">
        <f>+'06 (raw)'!BD18</f>
        <v>21.5</v>
      </c>
      <c r="AW19" s="268">
        <f>+'06 (raw)'!BE18</f>
        <v>30.81</v>
      </c>
      <c r="AX19" s="280">
        <f>'06 (raw)'!BG18</f>
        <v>13.300047265658353</v>
      </c>
      <c r="AY19" s="280">
        <f>'10 (raw)'!BH18*10</f>
        <v>7.31</v>
      </c>
      <c r="AZ19" s="265">
        <f>+'06 (raw)'!BI18/'06 (raw)'!G18</f>
        <v>2.2064812325040008E-2</v>
      </c>
      <c r="BA19" s="268">
        <f>1/('06 (raw)'!BJ18/'06 (raw)'!G18)</f>
        <v>2.0426991797050715</v>
      </c>
      <c r="BB19" s="268">
        <f>+'06 (raw)'!BJ18/'06 (raw)'!E18</f>
        <v>104.73443552507415</v>
      </c>
      <c r="BC19" s="281">
        <f>+'06 (raw)'!BK18/'06 (raw)'!BF18</f>
        <v>4.9337185515211273</v>
      </c>
      <c r="BD19" s="265">
        <f>+'06 (raw)'!BL18/'06 (raw)'!BO18</f>
        <v>0.19109834960801464</v>
      </c>
      <c r="BE19" s="268">
        <f>+'06 (raw)'!BM18</f>
        <v>62.6</v>
      </c>
      <c r="BF19" s="265">
        <f>+'06 (raw)'!BN18/'06 (raw)'!BO18</f>
        <v>7.0465124159022938E-2</v>
      </c>
      <c r="BG19" s="279">
        <f>+'06 (raw)'!BP18/('06 (raw)'!G18/1000)</f>
        <v>0.16810589266867382</v>
      </c>
      <c r="BH19" s="267">
        <f>+'06 (raw)'!BQ18</f>
        <v>11.162710698314413</v>
      </c>
      <c r="BI19" s="267">
        <f>+'06 (raw)'!BR18</f>
        <v>2.5371672346598793</v>
      </c>
      <c r="BJ19" s="267">
        <f>+'06 (raw)'!BS18</f>
        <v>125.968135</v>
      </c>
      <c r="BK19" s="264">
        <f>+'06 (raw)'!BT18/('06 (raw)'!E18/1000)</f>
        <v>62.401055140174854</v>
      </c>
      <c r="BL19" s="268">
        <f>+'06 (raw)'!BU18</f>
        <v>91</v>
      </c>
      <c r="BM19" s="281">
        <f>+'06 (raw)'!BV18/('06 (raw)'!D18/1000)</f>
        <v>3.2955508383248322</v>
      </c>
      <c r="BN19" s="264">
        <f>'06 (raw)'!BW18/('06 (raw)'!E18/1000)</f>
        <v>16.8855706728624</v>
      </c>
      <c r="BO19" s="264">
        <f>'06 (raw)'!BX18/('06 (raw)'!D18/10000)</f>
        <v>0.54966534303226733</v>
      </c>
      <c r="BP19" s="264">
        <f>+'06 (raw)'!BY18/('06 (raw)'!D18/100000)</f>
        <v>10.623267234789841</v>
      </c>
      <c r="BQ19" s="267">
        <f>+'06 (raw)'!BZ18/('06 (raw)'!G18/1000)</f>
        <v>5.1684142102774739</v>
      </c>
      <c r="BR19" s="267">
        <f>+'06 (raw)'!CA18</f>
        <v>0.3815337657382678</v>
      </c>
      <c r="BS19" s="282">
        <f>+'06 (raw)'!CB18</f>
        <v>77.605357139999995</v>
      </c>
      <c r="BT19" s="283">
        <f>+'06 (raw)'!CC18</f>
        <v>0.26674999999999999</v>
      </c>
      <c r="BU19" s="283">
        <f>+'06 (raw)'!CD18</f>
        <v>0.73499999999999999</v>
      </c>
      <c r="BV19" s="284">
        <f>+'06 (raw)'!CE18</f>
        <v>41.52</v>
      </c>
      <c r="BW19" s="284">
        <f>+'06 (raw)'!CF18</f>
        <v>69.05</v>
      </c>
      <c r="BX19" s="265">
        <f>+'06 (raw)'!CG18</f>
        <v>0.84635472006897117</v>
      </c>
      <c r="BY19" s="278">
        <f>+'06 (raw)'!CH18/('06 (raw)'!G18/1000)</f>
        <v>40.577970587882817</v>
      </c>
      <c r="BZ19" s="268">
        <f>+'06 (raw)'!CI18</f>
        <v>0.16214652586312392</v>
      </c>
      <c r="CA19" s="280">
        <f>+'06 (raw)'!CJ18</f>
        <v>0</v>
      </c>
      <c r="CB19" s="268">
        <f>+'06 (raw)'!CK18</f>
        <v>8</v>
      </c>
      <c r="CC19" s="265">
        <f>+'06 (raw)'!CL18/'06 (raw)'!E18</f>
        <v>0.27517147046578705</v>
      </c>
      <c r="CD19" s="265">
        <f>+'06 (raw)'!CM18</f>
        <v>0.10637551233501347</v>
      </c>
      <c r="CE19" s="265">
        <f>+'06 (raw)'!CN18/'06 (raw)'!G18</f>
        <v>3.4335609322561474E-2</v>
      </c>
      <c r="CF19" s="265">
        <f>('06 (raw)'!CO18+'06 (raw)'!CP18)/'06 (raw)'!CX18</f>
        <v>0.552487257410194</v>
      </c>
      <c r="CG19" s="268">
        <f>+'06 (raw)'!CQ18/('06 (raw)'!CX18/1000000)</f>
        <v>13.099967731961975</v>
      </c>
      <c r="CH19" s="281">
        <f>+'06 (raw)'!CR18/('06 (raw)'!D18/1000)</f>
        <v>0.60920168011353992</v>
      </c>
      <c r="CI19" s="273">
        <f>('06 (raw)'!CS18-'05 (raw)'!CS18)/'05 (raw)'!CS18</f>
        <v>0.10262145984588271</v>
      </c>
      <c r="CJ19" s="273">
        <f>('06 (raw)'!CT18-'05 (raw)'!CT18)/'05 (raw)'!CT18</f>
        <v>9.5491148102834003E-2</v>
      </c>
      <c r="CK19" s="285">
        <f>+'06 (raw)'!CU18/('06 (raw)'!D18/1000000)</f>
        <v>10.520979929915661</v>
      </c>
      <c r="CL19" s="268">
        <f>+'06 (raw)'!CV18/('06 (raw)'!I18/1000)</f>
        <v>1.2602068866173255</v>
      </c>
      <c r="CM19" s="268">
        <f>+'06 (raw)'!CW18/('06 (raw)'!E18/10000)</f>
        <v>1.945788234399227</v>
      </c>
    </row>
    <row r="20" spans="1:91">
      <c r="A20" s="263" t="s">
        <v>150</v>
      </c>
      <c r="B20" s="264">
        <f>'06 (raw)'!B19</f>
        <v>16757.363731497768</v>
      </c>
      <c r="C20" s="265">
        <f>'06 (raw)'!C19</f>
        <v>0.2449103</v>
      </c>
      <c r="D20" s="266">
        <f>+'06 (raw)'!J19/('06 (raw)'!D19/100000)</f>
        <v>1671.1216133677922</v>
      </c>
      <c r="E20" s="266">
        <f>+'06 (raw)'!K19</f>
        <v>70.75</v>
      </c>
      <c r="F20" s="267">
        <f>+'06 (raw)'!L19</f>
        <v>3.15</v>
      </c>
      <c r="G20" s="267">
        <f>+'06 (raw)'!M19</f>
        <v>3.32</v>
      </c>
      <c r="H20" s="267">
        <f>+'06 (raw)'!N19</f>
        <v>3.88</v>
      </c>
      <c r="I20" s="267">
        <f>+'06 (raw)'!O19</f>
        <v>3.44</v>
      </c>
      <c r="J20" s="267">
        <f>+'06 (raw)'!P19</f>
        <v>0.48333333333333334</v>
      </c>
      <c r="K20" s="268">
        <f>+'06 (raw)'!Q19/('06 (raw)'!E19)*100000</f>
        <v>3.1699003888467647</v>
      </c>
      <c r="L20" s="268">
        <f>+'06 (raw)'!R19/('06 (raw)'!D19/100000)</f>
        <v>12.292982035658786</v>
      </c>
      <c r="M20" s="265">
        <f>+'06 (raw)'!S19/'06 (raw)'!U19</f>
        <v>2.3862830529311398E-2</v>
      </c>
      <c r="N20" s="265">
        <f>+'06 (raw)'!T19</f>
        <v>0.15673706602681595</v>
      </c>
      <c r="O20" s="268">
        <f>'06 (raw)'!V19</f>
        <v>15</v>
      </c>
      <c r="P20" s="270">
        <f>+'06 (raw)'!X19/('06 (raw)'!F19/'06 (raw)'!W19)</f>
        <v>220.27656024716785</v>
      </c>
      <c r="Q20" s="268">
        <f>+'06 (raw)'!Y19/('06 (raw)'!I19/10000)</f>
        <v>1.3286950238514728</v>
      </c>
      <c r="R20" s="271">
        <f>+'06 (raw)'!Z19</f>
        <v>31342.648914057085</v>
      </c>
      <c r="S20" s="271">
        <f>+'06 (raw)'!AA19</f>
        <v>2.3063268057879398</v>
      </c>
      <c r="T20" s="271">
        <f>+'06 (raw)'!AB19</f>
        <v>4733.3</v>
      </c>
      <c r="U20" s="271">
        <f>+'06 (raw)'!AD19</f>
        <v>0.2</v>
      </c>
      <c r="V20" s="271">
        <f>'06 (raw)'!AE19</f>
        <v>0</v>
      </c>
      <c r="W20" s="272">
        <f>+'06 (raw)'!AF19/'06 (raw)'!AC19</f>
        <v>0.59461246075028917</v>
      </c>
      <c r="X20" s="267">
        <f>+'06 (raw)'!AG19</f>
        <v>90.624591972014159</v>
      </c>
      <c r="Y20" s="267">
        <f>+'06 (raw)'!AH19</f>
        <v>16.022300000000001</v>
      </c>
      <c r="Z20" s="265">
        <f>+'06 (raw)'!AI19</f>
        <v>0.23440230239490184</v>
      </c>
      <c r="AA20" s="273">
        <f>'06 (raw)'!AJ19/'06 (raw)'!AK19</f>
        <v>2.7757730361679713</v>
      </c>
      <c r="AB20" s="267">
        <f>'06 (raw)'!AL19</f>
        <v>0.95616768217897152</v>
      </c>
      <c r="AC20" s="274">
        <f>+'06 (raw)'!AM19/('06 (raw)'!D19/100000)</f>
        <v>5.9602337142588055</v>
      </c>
      <c r="AD20" s="265">
        <f>+'06 (raw)'!AN19/'06 (raw)'!E19</f>
        <v>0.34642349631876246</v>
      </c>
      <c r="AE20" s="275">
        <f>+'06 (raw)'!AO19</f>
        <v>0.54909271219979838</v>
      </c>
      <c r="AF20" s="276">
        <f>+'06 (raw)'!AP19</f>
        <v>4.9142527741749528E-2</v>
      </c>
      <c r="AG20" s="266">
        <f>+'06 (raw)'!AQ19</f>
        <v>80.7</v>
      </c>
      <c r="AH20" s="266">
        <f>+'06 (raw)'!AR19</f>
        <v>56.3</v>
      </c>
      <c r="AI20" s="266">
        <f>+'06 (raw)'!AS19</f>
        <v>0.3641258013627362</v>
      </c>
      <c r="AJ20" s="266">
        <f>+'06 (raw)'!AT19</f>
        <v>494.91</v>
      </c>
      <c r="AK20" s="265">
        <f>+'06 (raw)'!AU19/'06 (raw)'!E19</f>
        <v>3.0824145283823896E-2</v>
      </c>
      <c r="AL20" s="278">
        <f>+'06 (raw)'!AV19</f>
        <v>33.587445509327964</v>
      </c>
      <c r="AM20" s="279">
        <f>+'06 (raw)'!AW19/'06 (raw)'!G19</f>
        <v>3.6312149162336632E-2</v>
      </c>
      <c r="AN20" s="273">
        <f>'06 (raw)'!AX19</f>
        <v>51.435803726941842</v>
      </c>
      <c r="AO20" s="279">
        <f>+'06 (raw)'!AY19</f>
        <v>4.8341625005547506E-2</v>
      </c>
      <c r="AP20" s="268">
        <f>+'06 (raw)'!AZ19</f>
        <v>83</v>
      </c>
      <c r="AQ20" s="268">
        <f>('06 (raw)'!H19*1000)/'06 (raw)'!D19</f>
        <v>52418.992625320527</v>
      </c>
      <c r="AR20" s="268">
        <f>'06 (raw)'!E19/'06 (raw)'!D19</f>
        <v>0.41463258462583014</v>
      </c>
      <c r="AS20" s="275">
        <f>+'06 (raw)'!BA19</f>
        <v>16.399999999999999</v>
      </c>
      <c r="AT20" s="268">
        <v>0</v>
      </c>
      <c r="AU20" s="275">
        <f>+'06 (raw)'!BC19</f>
        <v>42.7</v>
      </c>
      <c r="AV20" s="275">
        <f>+'06 (raw)'!BD19</f>
        <v>9.1999999999999993</v>
      </c>
      <c r="AW20" s="268">
        <f>+'06 (raw)'!BE19</f>
        <v>23.78</v>
      </c>
      <c r="AX20" s="280">
        <f>'06 (raw)'!BG19</f>
        <v>13.97576070535777</v>
      </c>
      <c r="AY20" s="280">
        <f>'10 (raw)'!BH19*10</f>
        <v>7.5366666666666671</v>
      </c>
      <c r="AZ20" s="265">
        <f>+'06 (raw)'!BI19/'06 (raw)'!G19</f>
        <v>2.0888383441260872E-2</v>
      </c>
      <c r="BA20" s="268">
        <f>1/('06 (raw)'!BJ19/'06 (raw)'!G19)</f>
        <v>2.3295485078207796</v>
      </c>
      <c r="BB20" s="268">
        <f>+'06 (raw)'!BJ19/'06 (raw)'!E19</f>
        <v>64.076732498778071</v>
      </c>
      <c r="BC20" s="281">
        <f>+'06 (raw)'!BK19/'06 (raw)'!BF19</f>
        <v>3.0115234655366034</v>
      </c>
      <c r="BD20" s="265">
        <f>+'06 (raw)'!BL19/'06 (raw)'!BO19</f>
        <v>0.13408236308474825</v>
      </c>
      <c r="BE20" s="268">
        <f>+'06 (raw)'!BM19</f>
        <v>51.5</v>
      </c>
      <c r="BF20" s="265">
        <f>+'06 (raw)'!BN19/'06 (raw)'!BO19</f>
        <v>8.5221386715410893E-2</v>
      </c>
      <c r="BG20" s="279">
        <f>+'06 (raw)'!BP19/('06 (raw)'!G19/1000)</f>
        <v>0.10300680676393165</v>
      </c>
      <c r="BH20" s="267">
        <f>+'06 (raw)'!BQ19</f>
        <v>12.757259656047365</v>
      </c>
      <c r="BI20" s="267">
        <f>+'06 (raw)'!BR19</f>
        <v>4.0239866607154839</v>
      </c>
      <c r="BJ20" s="267">
        <f>+'06 (raw)'!BS19</f>
        <v>31.371541000000004</v>
      </c>
      <c r="BK20" s="264">
        <f>+'06 (raw)'!BT19/('06 (raw)'!E19/1000)</f>
        <v>14.238277174394868</v>
      </c>
      <c r="BL20" s="268">
        <f>+'06 (raw)'!BU19</f>
        <v>19</v>
      </c>
      <c r="BM20" s="281">
        <f>+'06 (raw)'!BV19/('06 (raw)'!D19/1000)</f>
        <v>9.0831009802757041</v>
      </c>
      <c r="BN20" s="264">
        <f>'06 (raw)'!BW19/('06 (raw)'!E19/1000)</f>
        <v>12.069353352186614</v>
      </c>
      <c r="BO20" s="264">
        <f>'06 (raw)'!BX19/('06 (raw)'!D19/10000)</f>
        <v>0.59852964658754026</v>
      </c>
      <c r="BP20" s="264">
        <f>+'06 (raw)'!BY19/('06 (raw)'!D19/100000)</f>
        <v>5.447147557253035</v>
      </c>
      <c r="BQ20" s="267">
        <f>+'06 (raw)'!BZ19/('06 (raw)'!G19/1000)</f>
        <v>4.3556863369284189</v>
      </c>
      <c r="BR20" s="267">
        <f>+'06 (raw)'!CA19</f>
        <v>0.89553575426498899</v>
      </c>
      <c r="BS20" s="282">
        <f>+'06 (raw)'!CB19</f>
        <v>81.2</v>
      </c>
      <c r="BT20" s="283">
        <f>+'06 (raw)'!CC19</f>
        <v>0.51700000000000002</v>
      </c>
      <c r="BU20" s="283">
        <f>+'06 (raw)'!CD19</f>
        <v>0.55100000000000005</v>
      </c>
      <c r="BV20" s="284">
        <f>+'06 (raw)'!CE19</f>
        <v>43.24</v>
      </c>
      <c r="BW20" s="284">
        <f>+'06 (raw)'!CF19</f>
        <v>50</v>
      </c>
      <c r="BX20" s="265">
        <f>+'06 (raw)'!CG19</f>
        <v>0.87815545245164306</v>
      </c>
      <c r="BY20" s="278">
        <f>+'06 (raw)'!CH19/('06 (raw)'!G19/1000)</f>
        <v>30.339371443027609</v>
      </c>
      <c r="BZ20" s="268">
        <f>+'06 (raw)'!CI19</f>
        <v>0.13169714937798269</v>
      </c>
      <c r="CA20" s="280">
        <f>+'06 (raw)'!CJ19</f>
        <v>41.436561593752891</v>
      </c>
      <c r="CB20" s="268">
        <f>+'06 (raw)'!CK19</f>
        <v>16.05</v>
      </c>
      <c r="CC20" s="265">
        <f>+'06 (raw)'!CL19/'06 (raw)'!E19</f>
        <v>0.31808882467721683</v>
      </c>
      <c r="CD20" s="265">
        <f>+'06 (raw)'!CM19</f>
        <v>8.7938228783445154E-4</v>
      </c>
      <c r="CE20" s="265">
        <f>+'06 (raw)'!CN19/'06 (raw)'!G19</f>
        <v>1.7280464935704353E-2</v>
      </c>
      <c r="CF20" s="265">
        <f>('06 (raw)'!CO19+'06 (raw)'!CP19)/'06 (raw)'!CX19</f>
        <v>0.27527815323811211</v>
      </c>
      <c r="CG20" s="268">
        <f>+'06 (raw)'!CQ19/('06 (raw)'!CX19/1000000)</f>
        <v>16.608544016359726</v>
      </c>
      <c r="CH20" s="281">
        <f>+'06 (raw)'!CR19/('06 (raw)'!D19/1000)</f>
        <v>6.8508041946330533E-2</v>
      </c>
      <c r="CI20" s="273">
        <f>('06 (raw)'!CS19-'05 (raw)'!CS19)/'05 (raw)'!CS19</f>
        <v>0.10647911128789639</v>
      </c>
      <c r="CJ20" s="273">
        <f>('06 (raw)'!CT19-'05 (raw)'!CT19)/'05 (raw)'!CT19</f>
        <v>0.10981414013238175</v>
      </c>
      <c r="CK20" s="285">
        <f>+'06 (raw)'!CU19/('06 (raw)'!D19/1000000)</f>
        <v>4.2874322708701307</v>
      </c>
      <c r="CL20" s="268">
        <f>+'06 (raw)'!CV19/('06 (raw)'!I19/1000)</f>
        <v>1.666183559909747</v>
      </c>
      <c r="CM20" s="268">
        <f>+'06 (raw)'!CW19/('06 (raw)'!E19/10000)</f>
        <v>1.1730326572630809</v>
      </c>
    </row>
    <row r="21" spans="1:91">
      <c r="A21" s="263" t="s">
        <v>151</v>
      </c>
      <c r="B21" s="264">
        <f>'06 (raw)'!B20</f>
        <v>4542.7501462135215</v>
      </c>
      <c r="C21" s="265">
        <f>'06 (raw)'!C20</f>
        <v>0.2018672</v>
      </c>
      <c r="D21" s="266">
        <f>+'06 (raw)'!J20/('06 (raw)'!D20/100000)</f>
        <v>786.27662550453579</v>
      </c>
      <c r="E21" s="266">
        <f>+'06 (raw)'!K20</f>
        <v>48.98</v>
      </c>
      <c r="F21" s="267">
        <f>+'06 (raw)'!L20</f>
        <v>2.88</v>
      </c>
      <c r="G21" s="267">
        <f>+'06 (raw)'!M20</f>
        <v>2.87</v>
      </c>
      <c r="H21" s="267">
        <f>+'06 (raw)'!N20</f>
        <v>2.82</v>
      </c>
      <c r="I21" s="267">
        <f>+'06 (raw)'!O20</f>
        <v>2.9</v>
      </c>
      <c r="J21" s="267">
        <f>+'06 (raw)'!P20</f>
        <v>0.3113333333333333</v>
      </c>
      <c r="K21" s="268">
        <f>+'06 (raw)'!Q20/('06 (raw)'!E20)*100000</f>
        <v>7.6270669351394229</v>
      </c>
      <c r="L21" s="268">
        <f>+'06 (raw)'!R20/('06 (raw)'!D20/100000)</f>
        <v>24.677296886864085</v>
      </c>
      <c r="M21" s="265">
        <f>+'06 (raw)'!S20/'06 (raw)'!U20</f>
        <v>3.843276686337061E-3</v>
      </c>
      <c r="N21" s="265">
        <f>+'06 (raw)'!T20</f>
        <v>0.20437977694497764</v>
      </c>
      <c r="O21" s="268">
        <f>'06 (raw)'!V20</f>
        <v>7</v>
      </c>
      <c r="P21" s="270">
        <f>+'06 (raw)'!X20/('06 (raw)'!F20/'06 (raw)'!W20)</f>
        <v>25.62073482537031</v>
      </c>
      <c r="Q21" s="268">
        <f>+'06 (raw)'!Y20/('06 (raw)'!I20/10000)</f>
        <v>0.84185489032733207</v>
      </c>
      <c r="R21" s="271">
        <f>+'06 (raw)'!Z20</f>
        <v>22673.157521722293</v>
      </c>
      <c r="S21" s="271">
        <f>+'06 (raw)'!AA20</f>
        <v>0.55141657039581604</v>
      </c>
      <c r="T21" s="271">
        <f>+'06 (raw)'!AB20</f>
        <v>1043.5999999999999</v>
      </c>
      <c r="U21" s="271">
        <f>+'06 (raw)'!AD20</f>
        <v>1</v>
      </c>
      <c r="V21" s="271">
        <f>'06 (raw)'!AE20</f>
        <v>0</v>
      </c>
      <c r="W21" s="272">
        <f>+'06 (raw)'!AF20/'06 (raw)'!AC20</f>
        <v>0.34267631103074142</v>
      </c>
      <c r="X21" s="267">
        <f>+'06 (raw)'!AG20</f>
        <v>82.754934294325224</v>
      </c>
      <c r="Y21" s="267">
        <f>+'06 (raw)'!AH20</f>
        <v>19.427700000000002</v>
      </c>
      <c r="Z21" s="265">
        <f>+'06 (raw)'!AI20</f>
        <v>0.27596368270149729</v>
      </c>
      <c r="AA21" s="273">
        <f>'06 (raw)'!AJ20/'06 (raw)'!AK20</f>
        <v>2.6452881287201842</v>
      </c>
      <c r="AB21" s="267">
        <f>'06 (raw)'!AL20</f>
        <v>1.3522559245494146</v>
      </c>
      <c r="AC21" s="274">
        <f>+'06 (raw)'!AM20/('06 (raw)'!D20/100000)</f>
        <v>8.4172561243655846</v>
      </c>
      <c r="AD21" s="265">
        <f>+'06 (raw)'!AN20/'06 (raw)'!E20</f>
        <v>0.38940020745622062</v>
      </c>
      <c r="AE21" s="275">
        <f>+'06 (raw)'!AO20</f>
        <v>0.58625612758138779</v>
      </c>
      <c r="AF21" s="276">
        <f>+'06 (raw)'!AP20</f>
        <v>8.5641196752307858E-2</v>
      </c>
      <c r="AG21" s="266">
        <f>+'06 (raw)'!AQ20</f>
        <v>67.7</v>
      </c>
      <c r="AH21" s="266">
        <f>+'06 (raw)'!AR20</f>
        <v>60</v>
      </c>
      <c r="AI21" s="265">
        <f>+'06 (raw)'!AS20</f>
        <v>2.3915013593797198E-2</v>
      </c>
      <c r="AJ21" s="266">
        <f>+'06 (raw)'!AT20</f>
        <v>499.16</v>
      </c>
      <c r="AK21" s="265">
        <f>+'06 (raw)'!AU20/'06 (raw)'!E20</f>
        <v>1.159680273354079E-2</v>
      </c>
      <c r="AL21" s="278">
        <f>+'06 (raw)'!AV20</f>
        <v>10.8868971431622</v>
      </c>
      <c r="AM21" s="279">
        <f>+'06 (raw)'!AW20/'06 (raw)'!G20</f>
        <v>1.1943545983636113E-2</v>
      </c>
      <c r="AN21" s="273">
        <f>'06 (raw)'!AX20</f>
        <v>62.946490346968645</v>
      </c>
      <c r="AO21" s="279">
        <f>+'06 (raw)'!AY20</f>
        <v>2.8421591966570681E-2</v>
      </c>
      <c r="AP21" s="268">
        <f>+'06 (raw)'!AZ20</f>
        <v>29.2</v>
      </c>
      <c r="AQ21" s="268">
        <f>('06 (raw)'!H20*1000)/'06 (raw)'!D20</f>
        <v>48685.226216188355</v>
      </c>
      <c r="AR21" s="268">
        <f>'06 (raw)'!E20/'06 (raw)'!D20</f>
        <v>0.4093483994724853</v>
      </c>
      <c r="AS21" s="275">
        <f>+'06 (raw)'!BA20</f>
        <v>10.5</v>
      </c>
      <c r="AT21" s="268">
        <v>0</v>
      </c>
      <c r="AU21" s="275">
        <f>+'06 (raw)'!BC20</f>
        <v>53.3</v>
      </c>
      <c r="AV21" s="275">
        <f>+'06 (raw)'!BD20</f>
        <v>11.9</v>
      </c>
      <c r="AW21" s="268">
        <f>+'06 (raw)'!BE20</f>
        <v>24.41</v>
      </c>
      <c r="AX21" s="280">
        <f>'06 (raw)'!BG20</f>
        <v>21.280325419522867</v>
      </c>
      <c r="AY21" s="280">
        <f>'10 (raw)'!BH20*10</f>
        <v>6.4050000000000011</v>
      </c>
      <c r="AZ21" s="265">
        <f>+'06 (raw)'!BI20/'06 (raw)'!G20</f>
        <v>1.6150348021993156E-2</v>
      </c>
      <c r="BA21" s="268">
        <f>1/('06 (raw)'!BJ20/'06 (raw)'!G20)</f>
        <v>2.0623516314774006</v>
      </c>
      <c r="BB21" s="268">
        <f>+'06 (raw)'!BJ20/'06 (raw)'!E20</f>
        <v>69.6424730366749</v>
      </c>
      <c r="BC21" s="281">
        <f>+'06 (raw)'!BK20/'06 (raw)'!BF20</f>
        <v>2.5974385875599193</v>
      </c>
      <c r="BD21" s="265">
        <f>+'06 (raw)'!BL20/'06 (raw)'!BO20</f>
        <v>0.19541930650081038</v>
      </c>
      <c r="BE21" s="268">
        <f>+'06 (raw)'!BM20</f>
        <v>44.6</v>
      </c>
      <c r="BF21" s="265">
        <f>+'06 (raw)'!BN20/'06 (raw)'!BO20</f>
        <v>5.8588904807136667E-2</v>
      </c>
      <c r="BG21" s="279">
        <f>+'06 (raw)'!BP20/('06 (raw)'!G20/1000)</f>
        <v>0.16261475480467361</v>
      </c>
      <c r="BH21" s="267">
        <f>+'06 (raw)'!BQ20</f>
        <v>7.1333995365772926</v>
      </c>
      <c r="BI21" s="267">
        <f>+'06 (raw)'!BR20</f>
        <v>1.4318369794640888</v>
      </c>
      <c r="BJ21" s="267">
        <f>+'06 (raw)'!BS20</f>
        <v>18681.463141</v>
      </c>
      <c r="BK21" s="264">
        <f>+'06 (raw)'!BT20/('06 (raw)'!E20/1000)</f>
        <v>15.689181768259198</v>
      </c>
      <c r="BL21" s="268">
        <f>+'06 (raw)'!BU20</f>
        <v>24</v>
      </c>
      <c r="BM21" s="281">
        <f>+'06 (raw)'!BV20/('06 (raw)'!D20/1000)</f>
        <v>7.8545238380689772</v>
      </c>
      <c r="BN21" s="264">
        <f>'06 (raw)'!BW20/('06 (raw)'!E20/1000)</f>
        <v>12.569406309109768</v>
      </c>
      <c r="BO21" s="264">
        <f>'06 (raw)'!BX20/('06 (raw)'!D20/10000)</f>
        <v>1.1798944970627028</v>
      </c>
      <c r="BP21" s="264">
        <f>+'06 (raw)'!BY20/('06 (raw)'!D20/100000)</f>
        <v>7.2183591096191506</v>
      </c>
      <c r="BQ21" s="267">
        <f>+'06 (raw)'!BZ20/('06 (raw)'!G20/1000)</f>
        <v>3.6213278338880919</v>
      </c>
      <c r="BR21" s="267">
        <f>+'06 (raw)'!CA20</f>
        <v>0.6818143078732507</v>
      </c>
      <c r="BS21" s="282">
        <f>+'06 (raw)'!CB20</f>
        <v>62.300148810000003</v>
      </c>
      <c r="BT21" s="283">
        <f>+'06 (raw)'!CC20</f>
        <v>5.1250000000000004E-2</v>
      </c>
      <c r="BU21" s="283">
        <f>+'06 (raw)'!CD20</f>
        <v>0.37866666666666671</v>
      </c>
      <c r="BV21" s="284">
        <f>+'06 (raw)'!CE20</f>
        <v>46.16</v>
      </c>
      <c r="BW21" s="284">
        <f>+'06 (raw)'!CF20</f>
        <v>47.62</v>
      </c>
      <c r="BX21" s="265">
        <f>+'06 (raw)'!CG20</f>
        <v>0.90155069849015446</v>
      </c>
      <c r="BY21" s="278">
        <f>+'06 (raw)'!CH20/('06 (raw)'!G20/1000)</f>
        <v>130.35781437089699</v>
      </c>
      <c r="BZ21" s="268">
        <f>+'06 (raw)'!CI20</f>
        <v>0.20219536038476849</v>
      </c>
      <c r="CA21" s="280">
        <f>+'06 (raw)'!CJ20</f>
        <v>0</v>
      </c>
      <c r="CB21" s="268">
        <f>+'06 (raw)'!CK20</f>
        <v>8.25</v>
      </c>
      <c r="CC21" s="265">
        <f>+'06 (raw)'!CL20/'06 (raw)'!E20</f>
        <v>0.3197046799682714</v>
      </c>
      <c r="CD21" s="265">
        <f>+'06 (raw)'!CM20</f>
        <v>2.7394076645590945E-3</v>
      </c>
      <c r="CE21" s="265">
        <f>+'06 (raw)'!CN20/'06 (raw)'!G20</f>
        <v>2.4671039921514128E-2</v>
      </c>
      <c r="CF21" s="265">
        <f>('06 (raw)'!CO20+'06 (raw)'!CP20)/'06 (raw)'!CX20</f>
        <v>7.3614674621721068E-2</v>
      </c>
      <c r="CG21" s="268">
        <f>+'06 (raw)'!CQ20/('06 (raw)'!CX20/1000000)</f>
        <v>-5.0963495352981463</v>
      </c>
      <c r="CH21" s="281">
        <f>+'06 (raw)'!CR20/('06 (raw)'!D20/1000)</f>
        <v>0.58884228445717768</v>
      </c>
      <c r="CI21" s="273">
        <f>('06 (raw)'!CS20-'05 (raw)'!CS20)/'05 (raw)'!CS20</f>
        <v>0.11354461052082661</v>
      </c>
      <c r="CJ21" s="273">
        <f>('06 (raw)'!CT20-'05 (raw)'!CT20)/'05 (raw)'!CT20</f>
        <v>8.8606057452003006E-2</v>
      </c>
      <c r="CK21" s="285">
        <f>+'06 (raw)'!CU20/('06 (raw)'!D20/1000000)</f>
        <v>1.2488510570275346</v>
      </c>
      <c r="CL21" s="268">
        <f>+'06 (raw)'!CV20/('06 (raw)'!I20/1000)</f>
        <v>0.31083872873624568</v>
      </c>
      <c r="CM21" s="268">
        <f>+'06 (raw)'!CW20/('06 (raw)'!E20/10000)</f>
        <v>1.9952407102324732</v>
      </c>
    </row>
    <row r="22" spans="1:91">
      <c r="A22" s="263" t="s">
        <v>221</v>
      </c>
      <c r="B22" s="264">
        <f>'06 (raw)'!B21</f>
        <v>2309.931686788057</v>
      </c>
      <c r="C22" s="265">
        <f>'06 (raw)'!C21</f>
        <v>0.26333990000000002</v>
      </c>
      <c r="D22" s="266">
        <f>+'06 (raw)'!J21/('06 (raw)'!D21/100000)</f>
        <v>2596.5739929077017</v>
      </c>
      <c r="E22" s="266">
        <f>+'06 (raw)'!K21</f>
        <v>55.81</v>
      </c>
      <c r="F22" s="267">
        <f>+'06 (raw)'!L21</f>
        <v>2.86</v>
      </c>
      <c r="G22" s="267">
        <f>+'06 (raw)'!M21</f>
        <v>2.56</v>
      </c>
      <c r="H22" s="267">
        <f>+'06 (raw)'!N21</f>
        <v>2.58</v>
      </c>
      <c r="I22" s="267">
        <f>+'06 (raw)'!O21</f>
        <v>2.95</v>
      </c>
      <c r="J22" s="267">
        <f>+'06 (raw)'!P21</f>
        <v>0.64466666666666672</v>
      </c>
      <c r="K22" s="268">
        <f>+'06 (raw)'!Q21/('06 (raw)'!E21)*100000</f>
        <v>3.3170939949060969</v>
      </c>
      <c r="L22" s="268">
        <f>+'06 (raw)'!R21/('06 (raw)'!D21/100000)</f>
        <v>8.6252722925056169</v>
      </c>
      <c r="M22" s="265">
        <f>+'06 (raw)'!S21/'06 (raw)'!U21</f>
        <v>2.4624807883554832E-2</v>
      </c>
      <c r="N22" s="265">
        <f>+'06 (raw)'!T21</f>
        <v>0.15673706602681595</v>
      </c>
      <c r="O22" s="268">
        <f>'06 (raw)'!V21</f>
        <v>4</v>
      </c>
      <c r="P22" s="270">
        <f>+'06 (raw)'!X21/('06 (raw)'!F21/'06 (raw)'!W21)</f>
        <v>252.7303924775143</v>
      </c>
      <c r="Q22" s="268">
        <f>+'06 (raw)'!Y21/('06 (raw)'!I21/10000)</f>
        <v>1.0066866861661774</v>
      </c>
      <c r="R22" s="271">
        <f>+'06 (raw)'!Z21</f>
        <v>48859.903513472942</v>
      </c>
      <c r="S22" s="271">
        <f>+'06 (raw)'!AA21</f>
        <v>0.91321108184005118</v>
      </c>
      <c r="T22" s="271">
        <f>+'06 (raw)'!AB21</f>
        <v>1013.1</v>
      </c>
      <c r="U22" s="271">
        <f>+'06 (raw)'!AD21</f>
        <v>0.8</v>
      </c>
      <c r="V22" s="271">
        <f>'06 (raw)'!AE21</f>
        <v>0</v>
      </c>
      <c r="W22" s="272">
        <f>+'06 (raw)'!AF21/'06 (raw)'!AC21</f>
        <v>0.22627737226277372</v>
      </c>
      <c r="X22" s="267">
        <f>+'06 (raw)'!AG21</f>
        <v>90.814881456346839</v>
      </c>
      <c r="Y22" s="267">
        <f>+'06 (raw)'!AH21</f>
        <v>15.0259</v>
      </c>
      <c r="Z22" s="265">
        <f>+'06 (raw)'!AI21</f>
        <v>0.28762167284003792</v>
      </c>
      <c r="AA22" s="273">
        <f>'06 (raw)'!AJ21/'06 (raw)'!AK21</f>
        <v>3.6917015301736491</v>
      </c>
      <c r="AB22" s="267">
        <f>'06 (raw)'!AL21</f>
        <v>1.5085050690297057</v>
      </c>
      <c r="AC22" s="274">
        <f>+'06 (raw)'!AM21/('06 (raw)'!D21/100000)</f>
        <v>11.133330193163278</v>
      </c>
      <c r="AD22" s="265">
        <f>+'06 (raw)'!AN21/'06 (raw)'!E21</f>
        <v>0.37714493393214094</v>
      </c>
      <c r="AE22" s="275">
        <f>+'06 (raw)'!AO21</f>
        <v>0.59429246602570707</v>
      </c>
      <c r="AF22" s="276">
        <f>+'06 (raw)'!AP21</f>
        <v>6.2337046693529276E-2</v>
      </c>
      <c r="AG22" s="266">
        <f>+'06 (raw)'!AQ21</f>
        <v>74.7</v>
      </c>
      <c r="AH22" s="266">
        <f>+'06 (raw)'!AR21</f>
        <v>58.7</v>
      </c>
      <c r="AI22" s="265">
        <f>+'06 (raw)'!AS21</f>
        <v>2.856711308025375E-2</v>
      </c>
      <c r="AJ22" s="266">
        <f>+'06 (raw)'!AT21</f>
        <v>505.29</v>
      </c>
      <c r="AK22" s="265">
        <f>+'06 (raw)'!AU21/'06 (raw)'!E21</f>
        <v>1.6066272653588662E-2</v>
      </c>
      <c r="AL22" s="278">
        <f>+'06 (raw)'!AV21</f>
        <v>7.0786238855688941</v>
      </c>
      <c r="AM22" s="279">
        <f>+'06 (raw)'!AW21/'06 (raw)'!G21</f>
        <v>6.6562518409768109E-3</v>
      </c>
      <c r="AN22" s="273">
        <f>'06 (raw)'!AX21</f>
        <v>55.264572576999207</v>
      </c>
      <c r="AO22" s="279">
        <f>+'06 (raw)'!AY21</f>
        <v>2.3067585651587546E-2</v>
      </c>
      <c r="AP22" s="268">
        <f>+'06 (raw)'!AZ21</f>
        <v>15.3</v>
      </c>
      <c r="AQ22" s="268">
        <f>('06 (raw)'!H21*1000)/'06 (raw)'!D21</f>
        <v>59303.471279139681</v>
      </c>
      <c r="AR22" s="268">
        <f>'06 (raw)'!E21/'06 (raw)'!D21</f>
        <v>0.42415418805907518</v>
      </c>
      <c r="AS22" s="275">
        <f>+'06 (raw)'!BA21</f>
        <v>5</v>
      </c>
      <c r="AT22" s="268">
        <v>0</v>
      </c>
      <c r="AU22" s="275">
        <f>+'06 (raw)'!BC21</f>
        <v>59.5</v>
      </c>
      <c r="AV22" s="275">
        <f>+'06 (raw)'!BD21</f>
        <v>0.3</v>
      </c>
      <c r="AW22" s="268">
        <f>+'06 (raw)'!BE21</f>
        <v>22.27</v>
      </c>
      <c r="AX22" s="280">
        <f>'06 (raw)'!BG21</f>
        <v>31.749785476267903</v>
      </c>
      <c r="AY22" s="280">
        <f>'10 (raw)'!BH21*10</f>
        <v>7.4683333333333346</v>
      </c>
      <c r="AZ22" s="265">
        <f>+'06 (raw)'!BI21/'06 (raw)'!G21</f>
        <v>2.9867856936772356E-2</v>
      </c>
      <c r="BA22" s="268">
        <f>1/('06 (raw)'!BJ21/'06 (raw)'!G21)</f>
        <v>2.8791379813000471</v>
      </c>
      <c r="BB22" s="268">
        <f>+'06 (raw)'!BJ21/'06 (raw)'!E21</f>
        <v>55.523440466258123</v>
      </c>
      <c r="BC22" s="281">
        <f>+'06 (raw)'!BK21/'06 (raw)'!BF21</f>
        <v>1.7590631031490045</v>
      </c>
      <c r="BD22" s="265">
        <f>+'06 (raw)'!BL21/'06 (raw)'!BO21</f>
        <v>0.12631966067619585</v>
      </c>
      <c r="BE22" s="268">
        <f>+'06 (raw)'!BM21</f>
        <v>72.2</v>
      </c>
      <c r="BF22" s="265">
        <f>+'06 (raw)'!BN21/'06 (raw)'!BO21</f>
        <v>8.6471179542501289E-2</v>
      </c>
      <c r="BG22" s="279">
        <f>+'06 (raw)'!BP21/('06 (raw)'!G21/1000)</f>
        <v>0.14755593127952044</v>
      </c>
      <c r="BH22" s="267">
        <f>+'06 (raw)'!BQ21</f>
        <v>14.969325153374232</v>
      </c>
      <c r="BI22" s="267">
        <f>+'06 (raw)'!BR21</f>
        <v>7.7676841038228659</v>
      </c>
      <c r="BJ22" s="267">
        <f>+'06 (raw)'!BS21</f>
        <v>0</v>
      </c>
      <c r="BK22" s="264">
        <f>+'06 (raw)'!BT21/('06 (raw)'!E21/1000)</f>
        <v>14.853370023277346</v>
      </c>
      <c r="BL22" s="268">
        <f>+'06 (raw)'!BU21</f>
        <v>3</v>
      </c>
      <c r="BM22" s="281">
        <f>+'06 (raw)'!BV21/('06 (raw)'!D21/1000)</f>
        <v>9.8627847639764585</v>
      </c>
      <c r="BN22" s="264">
        <f>'06 (raw)'!BW21/('06 (raw)'!E21/1000)</f>
        <v>20.185238066393797</v>
      </c>
      <c r="BO22" s="264">
        <f>'06 (raw)'!BX21/('06 (raw)'!D21/10000)</f>
        <v>1.1672632248158485</v>
      </c>
      <c r="BP22" s="264">
        <f>+'06 (raw)'!BY21/('06 (raw)'!D21/100000)</f>
        <v>7.830034421565383</v>
      </c>
      <c r="BQ22" s="267">
        <f>+'06 (raw)'!BZ21/('06 (raw)'!G21/1000)</f>
        <v>4.298442882066853</v>
      </c>
      <c r="BR22" s="267">
        <f>+'06 (raw)'!CA21</f>
        <v>2.0441537203597711</v>
      </c>
      <c r="BS22" s="282">
        <f>+'06 (raw)'!CB21</f>
        <v>72.249086309999996</v>
      </c>
      <c r="BT22" s="283">
        <f>+'06 (raw)'!CC21</f>
        <v>0.29275000000000001</v>
      </c>
      <c r="BU22" s="283">
        <f>+'06 (raw)'!CD21</f>
        <v>0.57433333333333325</v>
      </c>
      <c r="BV22" s="284">
        <f>+'06 (raw)'!CE21</f>
        <v>52.38</v>
      </c>
      <c r="BW22" s="284">
        <f>+'06 (raw)'!CF21</f>
        <v>57.14</v>
      </c>
      <c r="BX22" s="265">
        <f>+'06 (raw)'!CG21</f>
        <v>0.91176573902637248</v>
      </c>
      <c r="BY22" s="278">
        <f>+'06 (raw)'!CH21/('06 (raw)'!G21/1000)</f>
        <v>19.255910466054662</v>
      </c>
      <c r="BZ22" s="268">
        <f>+'06 (raw)'!CI21</f>
        <v>0.35055442516806329</v>
      </c>
      <c r="CA22" s="280">
        <f>+'06 (raw)'!CJ21</f>
        <v>12.574378201388804</v>
      </c>
      <c r="CB22" s="268">
        <f>+'06 (raw)'!CK21</f>
        <v>10.4</v>
      </c>
      <c r="CC22" s="265">
        <f>+'06 (raw)'!CL21/'06 (raw)'!E21</f>
        <v>0.35105671076959466</v>
      </c>
      <c r="CD22" s="265">
        <f>+'06 (raw)'!CM21</f>
        <v>2.7755358900613934E-7</v>
      </c>
      <c r="CE22" s="265">
        <f>+'06 (raw)'!CN21/'06 (raw)'!G21</f>
        <v>3.76328097316872E-2</v>
      </c>
      <c r="CF22" s="265">
        <f>('06 (raw)'!CO21+'06 (raw)'!CP21)/'06 (raw)'!CX21</f>
        <v>0.11626521659203516</v>
      </c>
      <c r="CG22" s="268">
        <f>+'06 (raw)'!CQ21/('06 (raw)'!CX21/1000000)</f>
        <v>30.587947024056191</v>
      </c>
      <c r="CH22" s="281">
        <f>+'06 (raw)'!CR21/('06 (raw)'!D21/1000)</f>
        <v>0.76297779595528947</v>
      </c>
      <c r="CI22" s="273">
        <f>('06 (raw)'!CS21-'05 (raw)'!CS21)/'05 (raw)'!CS21</f>
        <v>5.2695607816624059E-2</v>
      </c>
      <c r="CJ22" s="273">
        <f>('06 (raw)'!CT21-'05 (raw)'!CT21)/'05 (raw)'!CT21</f>
        <v>6.5501622414383398E-2</v>
      </c>
      <c r="CK22" s="285">
        <f>+'06 (raw)'!CU21/('06 (raw)'!D21/1000000)</f>
        <v>10.399264466141524</v>
      </c>
      <c r="CL22" s="268">
        <f>+'06 (raw)'!CV21/('06 (raw)'!I21/1000)</f>
        <v>1.0642116396613877</v>
      </c>
      <c r="CM22" s="268">
        <f>+'06 (raw)'!CW21/('06 (raw)'!E21/10000)</f>
        <v>9.7926383588749566</v>
      </c>
    </row>
    <row r="23" spans="1:91">
      <c r="A23" s="263" t="s">
        <v>222</v>
      </c>
      <c r="B23" s="264">
        <f>'06 (raw)'!B22</f>
        <v>1251.1745585474689</v>
      </c>
      <c r="C23" s="265">
        <f>'06 (raw)'!C22</f>
        <v>0.24123349999999999</v>
      </c>
      <c r="D23" s="266">
        <f>+'06 (raw)'!J22/('06 (raw)'!D22/100000)</f>
        <v>2518.0443549435654</v>
      </c>
      <c r="E23" s="266">
        <f>+'06 (raw)'!K22</f>
        <v>22.13</v>
      </c>
      <c r="F23" s="267">
        <f>+'06 (raw)'!L22</f>
        <v>3.67</v>
      </c>
      <c r="G23" s="267">
        <f>+'06 (raw)'!M22</f>
        <v>3.6</v>
      </c>
      <c r="H23" s="267">
        <f>+'06 (raw)'!N22</f>
        <v>3.55</v>
      </c>
      <c r="I23" s="267">
        <f>+'06 (raw)'!O22</f>
        <v>3.06</v>
      </c>
      <c r="J23" s="267">
        <f>+'06 (raw)'!P22</f>
        <v>0.3116666666666667</v>
      </c>
      <c r="K23" s="268">
        <f>+'06 (raw)'!Q22/('06 (raw)'!E22)*100000</f>
        <v>11.970514229350265</v>
      </c>
      <c r="L23" s="268">
        <f>+'06 (raw)'!R22/('06 (raw)'!D22/100000)</f>
        <v>10.71375448443437</v>
      </c>
      <c r="M23" s="265">
        <f>+'06 (raw)'!S22/'06 (raw)'!U22</f>
        <v>2.501932274847718E-3</v>
      </c>
      <c r="N23" s="265">
        <f>+'06 (raw)'!T22</f>
        <v>0.20437977694497764</v>
      </c>
      <c r="O23" s="268">
        <f>'06 (raw)'!V22</f>
        <v>3</v>
      </c>
      <c r="P23" s="270">
        <f>+'06 (raw)'!X22/('06 (raw)'!F22/'06 (raw)'!W22)</f>
        <v>1113.8377453162013</v>
      </c>
      <c r="Q23" s="268">
        <f>+'06 (raw)'!Y22/('06 (raw)'!I22/10000)</f>
        <v>0.63735056005189006</v>
      </c>
      <c r="R23" s="271">
        <f>+'06 (raw)'!Z22</f>
        <v>74657.029552958804</v>
      </c>
      <c r="S23" s="271">
        <f>+'06 (raw)'!AA22</f>
        <v>0.46234665582775603</v>
      </c>
      <c r="T23" s="271">
        <f>+'06 (raw)'!AB22</f>
        <v>1173.4000000000001</v>
      </c>
      <c r="U23" s="271">
        <f>+'06 (raw)'!AD22</f>
        <v>0.5</v>
      </c>
      <c r="V23" s="271">
        <f>'06 (raw)'!AE22</f>
        <v>0</v>
      </c>
      <c r="W23" s="272">
        <f>+'06 (raw)'!AF22/'06 (raw)'!AC22</f>
        <v>0.44814814814814813</v>
      </c>
      <c r="X23" s="267">
        <f>+'06 (raw)'!AG22</f>
        <v>91.760712233732264</v>
      </c>
      <c r="Y23" s="267">
        <f>+'06 (raw)'!AH22</f>
        <v>17.002800000000001</v>
      </c>
      <c r="Z23" s="265">
        <f>+'06 (raw)'!AI22</f>
        <v>0.26890968884391603</v>
      </c>
      <c r="AA23" s="273">
        <f>'06 (raw)'!AJ22/'06 (raw)'!AK22</f>
        <v>1.8011761037109637</v>
      </c>
      <c r="AB23" s="267">
        <f>'06 (raw)'!AL22</f>
        <v>2.159393622299588</v>
      </c>
      <c r="AC23" s="274">
        <f>+'06 (raw)'!AM22/('06 (raw)'!D22/100000)</f>
        <v>6.5530731312559736</v>
      </c>
      <c r="AD23" s="265">
        <f>+'06 (raw)'!AN22/'06 (raw)'!E22</f>
        <v>0.36803585408421974</v>
      </c>
      <c r="AE23" s="275">
        <f>+'06 (raw)'!AO22</f>
        <v>0.59939206397020561</v>
      </c>
      <c r="AF23" s="276">
        <f>+'06 (raw)'!AP22</f>
        <v>5.1560535040585345E-2</v>
      </c>
      <c r="AG23" s="266">
        <f>+'06 (raw)'!AQ22</f>
        <v>78.599999999999994</v>
      </c>
      <c r="AH23" s="266">
        <f>+'06 (raw)'!AR22</f>
        <v>58.5</v>
      </c>
      <c r="AI23" s="265">
        <f>+'06 (raw)'!AS22</f>
        <v>4.4305709394824285E-3</v>
      </c>
      <c r="AJ23" s="266">
        <f>+'06 (raw)'!AT22</f>
        <v>498</v>
      </c>
      <c r="AK23" s="265">
        <f>+'06 (raw)'!AU22/'06 (raw)'!E22</f>
        <v>3.7594596988697437E-2</v>
      </c>
      <c r="AL23" s="278">
        <f>+'06 (raw)'!AV22</f>
        <v>3.3501917855581036</v>
      </c>
      <c r="AM23" s="279">
        <f>+'06 (raw)'!AW22/'06 (raw)'!G22</f>
        <v>8.6961745815851508E-3</v>
      </c>
      <c r="AN23" s="273">
        <f>'06 (raw)'!AX22</f>
        <v>58.351067334299643</v>
      </c>
      <c r="AO23" s="279">
        <f>+'06 (raw)'!AY22</f>
        <v>8.5529285044532985E-2</v>
      </c>
      <c r="AP23" s="268">
        <f>+'06 (raw)'!AZ22</f>
        <v>17.2</v>
      </c>
      <c r="AQ23" s="268">
        <f>('06 (raw)'!H22*1000)/'06 (raw)'!D22</f>
        <v>55527.49052437576</v>
      </c>
      <c r="AR23" s="268">
        <f>'06 (raw)'!E22/'06 (raw)'!D22</f>
        <v>0.434471869113286</v>
      </c>
      <c r="AS23" s="275">
        <f>+'06 (raw)'!BA22</f>
        <v>8.6999999999999993</v>
      </c>
      <c r="AT23" s="268">
        <v>0</v>
      </c>
      <c r="AU23" s="275">
        <f>+'06 (raw)'!BC22</f>
        <v>58.3</v>
      </c>
      <c r="AV23" s="275">
        <f>+'06 (raw)'!BD22</f>
        <v>4.2</v>
      </c>
      <c r="AW23" s="268">
        <f>+'06 (raw)'!BE22</f>
        <v>25.58</v>
      </c>
      <c r="AX23" s="280">
        <f>'06 (raw)'!BG22</f>
        <v>15.192403907000998</v>
      </c>
      <c r="AY23" s="280">
        <f>'10 (raw)'!BH22*10</f>
        <v>7.1850000000000005</v>
      </c>
      <c r="AZ23" s="265">
        <f>+'06 (raw)'!BI22/'06 (raw)'!G22</f>
        <v>2.4371155445925281E-2</v>
      </c>
      <c r="BA23" s="268">
        <f>1/('06 (raw)'!BJ22/'06 (raw)'!G22)</f>
        <v>1.1232396684557051</v>
      </c>
      <c r="BB23" s="268">
        <f>+'06 (raw)'!BJ22/'06 (raw)'!E22</f>
        <v>134.28992174791023</v>
      </c>
      <c r="BC23" s="281">
        <f>+'06 (raw)'!BK22/'06 (raw)'!BF22</f>
        <v>4.1253020815653567</v>
      </c>
      <c r="BD23" s="265">
        <f>+'06 (raw)'!BL22/'06 (raw)'!BO22</f>
        <v>0.1501851734113234</v>
      </c>
      <c r="BE23" s="268">
        <f>+'06 (raw)'!BM22</f>
        <v>40.5</v>
      </c>
      <c r="BF23" s="265">
        <f>+'06 (raw)'!BN22/'06 (raw)'!BO22</f>
        <v>6.150856725053247E-2</v>
      </c>
      <c r="BG23" s="279">
        <f>+'06 (raw)'!BP22/('06 (raw)'!G22/1000)</f>
        <v>0.13388329443251454</v>
      </c>
      <c r="BH23" s="267">
        <f>+'06 (raw)'!BQ22</f>
        <v>9.3645484949832767</v>
      </c>
      <c r="BI23" s="267">
        <f>+'06 (raw)'!BR22</f>
        <v>3.8495740446319613</v>
      </c>
      <c r="BJ23" s="267">
        <f>+'06 (raw)'!BS22</f>
        <v>0.10033399999999999</v>
      </c>
      <c r="BK23" s="264">
        <f>+'06 (raw)'!BT22/('06 (raw)'!E22/1000)</f>
        <v>26.081356402908359</v>
      </c>
      <c r="BL23" s="268">
        <f>+'06 (raw)'!BU22</f>
        <v>3</v>
      </c>
      <c r="BM23" s="281">
        <f>+'06 (raw)'!BV22/('06 (raw)'!D22/1000)</f>
        <v>7.5464358043273165</v>
      </c>
      <c r="BN23" s="264">
        <f>'06 (raw)'!BW22/('06 (raw)'!E22/1000)</f>
        <v>28.564041054075602</v>
      </c>
      <c r="BO23" s="264">
        <f>'06 (raw)'!BX22/('06 (raw)'!D22/10000)</f>
        <v>1.9638881769349399</v>
      </c>
      <c r="BP23" s="264">
        <f>+'06 (raw)'!BY22/('06 (raw)'!D22/100000)</f>
        <v>6.3450390635970537</v>
      </c>
      <c r="BQ23" s="267">
        <f>+'06 (raw)'!BZ22/('06 (raw)'!G22/1000)</f>
        <v>4.2742039312793825</v>
      </c>
      <c r="BR23" s="267">
        <f>+'06 (raw)'!CA22</f>
        <v>0.35891177948460268</v>
      </c>
      <c r="BS23" s="282">
        <f>+'06 (raw)'!CB22</f>
        <v>72.248065479999994</v>
      </c>
      <c r="BT23" s="283">
        <f>+'06 (raw)'!CC22</f>
        <v>0.49124999999999996</v>
      </c>
      <c r="BU23" s="283">
        <f>+'06 (raw)'!CD22</f>
        <v>0.65466666666666662</v>
      </c>
      <c r="BV23" s="284">
        <f>+'06 (raw)'!CE22</f>
        <v>8.57</v>
      </c>
      <c r="BW23" s="284">
        <f>+'06 (raw)'!CF22</f>
        <v>71.430000000000007</v>
      </c>
      <c r="BX23" s="265">
        <f>+'06 (raw)'!CG22</f>
        <v>0.88598377378427318</v>
      </c>
      <c r="BY23" s="278">
        <f>+'06 (raw)'!CH22/('06 (raw)'!G22/1000)</f>
        <v>61.20062613984755</v>
      </c>
      <c r="BZ23" s="268">
        <f>+'06 (raw)'!CI22</f>
        <v>0.25352349171473559</v>
      </c>
      <c r="CA23" s="280">
        <f>+'06 (raw)'!CJ22</f>
        <v>9.8781239384457713</v>
      </c>
      <c r="CB23" s="268">
        <f>+'06 (raw)'!CK22</f>
        <v>5.45</v>
      </c>
      <c r="CC23" s="265">
        <f>+'06 (raw)'!CL22/'06 (raw)'!E22</f>
        <v>0.24453845288285894</v>
      </c>
      <c r="CD23" s="265">
        <f>+'06 (raw)'!CM22</f>
        <v>0</v>
      </c>
      <c r="CE23" s="265">
        <f>+'06 (raw)'!CN22/'06 (raw)'!G22</f>
        <v>6.7610721106034638E-2</v>
      </c>
      <c r="CF23" s="265">
        <f>('06 (raw)'!CO22+'06 (raw)'!CP22)/'06 (raw)'!CX22</f>
        <v>1.545218762995907E-2</v>
      </c>
      <c r="CG23" s="268">
        <f>+'06 (raw)'!CQ22/('06 (raw)'!CX22/1000000)</f>
        <v>27.514749894396569</v>
      </c>
      <c r="CH23" s="281">
        <f>+'06 (raw)'!CR22/('06 (raw)'!D22/1000)</f>
        <v>0.51652548179434876</v>
      </c>
      <c r="CI23" s="273">
        <f>('06 (raw)'!CS22-'05 (raw)'!CS22)/'05 (raw)'!CS22</f>
        <v>0.70862668311875576</v>
      </c>
      <c r="CJ23" s="273">
        <f>('06 (raw)'!CT22-'05 (raw)'!CT22)/'05 (raw)'!CT22</f>
        <v>9.1328622081416982E-2</v>
      </c>
      <c r="CK23" s="285">
        <f>+'06 (raw)'!CU22/('06 (raw)'!D22/1000000)</f>
        <v>0</v>
      </c>
      <c r="CL23" s="268">
        <f>+'06 (raw)'!CV22/('06 (raw)'!I22/1000)</f>
        <v>0.35054280802853954</v>
      </c>
      <c r="CM23" s="268">
        <f>+'06 (raw)'!CW22/('06 (raw)'!E22/10000)</f>
        <v>0.33517439842180741</v>
      </c>
    </row>
    <row r="24" spans="1:91">
      <c r="A24" s="263" t="s">
        <v>223</v>
      </c>
      <c r="B24" s="264">
        <f>'06 (raw)'!B23</f>
        <v>17355.893963344115</v>
      </c>
      <c r="C24" s="265">
        <f>'06 (raw)'!C23</f>
        <v>0.3697993</v>
      </c>
      <c r="D24" s="266">
        <f>+'06 (raw)'!J23/('06 (raw)'!D23/100000)</f>
        <v>1079.7221488835255</v>
      </c>
      <c r="E24" s="266">
        <f>+'06 (raw)'!K23</f>
        <v>41.49</v>
      </c>
      <c r="F24" s="267">
        <f>+'06 (raw)'!L23</f>
        <v>3.33</v>
      </c>
      <c r="G24" s="267">
        <f>+'06 (raw)'!M23</f>
        <v>3.3</v>
      </c>
      <c r="H24" s="267">
        <f>+'06 (raw)'!N23</f>
        <v>3.16</v>
      </c>
      <c r="I24" s="267">
        <f>+'06 (raw)'!O23</f>
        <v>3.93</v>
      </c>
      <c r="J24" s="267">
        <f>+'06 (raw)'!P23</f>
        <v>0.38666666666666671</v>
      </c>
      <c r="K24" s="268">
        <f>+'06 (raw)'!Q23/('06 (raw)'!E23)*100000</f>
        <v>8.1349563679824488</v>
      </c>
      <c r="L24" s="268">
        <f>+'06 (raw)'!R23/('06 (raw)'!D23/100000)</f>
        <v>3.9486073565592443</v>
      </c>
      <c r="M24" s="265">
        <f>+'06 (raw)'!S23/'06 (raw)'!U23</f>
        <v>2.9417416969512701E-2</v>
      </c>
      <c r="N24" s="265">
        <f>+'06 (raw)'!T23</f>
        <v>4.7709341880790854E-3</v>
      </c>
      <c r="O24" s="268">
        <f>'06 (raw)'!V23</f>
        <v>16</v>
      </c>
      <c r="P24" s="270">
        <f>+'06 (raw)'!X23/('06 (raw)'!F23/'06 (raw)'!W23)</f>
        <v>37.201187794962856</v>
      </c>
      <c r="Q24" s="268">
        <f>+'06 (raw)'!Y23/('06 (raw)'!I23/10000)</f>
        <v>2.8229128078211096</v>
      </c>
      <c r="R24" s="271">
        <f>+'06 (raw)'!Z23</f>
        <v>4843.2621880218821</v>
      </c>
      <c r="S24" s="271">
        <f>+'06 (raw)'!AA23</f>
        <v>0.70626993886646428</v>
      </c>
      <c r="T24" s="271">
        <f>+'06 (raw)'!AB23</f>
        <v>11102.2</v>
      </c>
      <c r="U24" s="271">
        <f>+'06 (raw)'!AD23</f>
        <v>0.8</v>
      </c>
      <c r="V24" s="271">
        <f>'06 (raw)'!AE23</f>
        <v>7</v>
      </c>
      <c r="W24" s="272">
        <f>+'06 (raw)'!AF23/'06 (raw)'!AC23</f>
        <v>0.9688195991091314</v>
      </c>
      <c r="X24" s="267">
        <f>+'06 (raw)'!AG23</f>
        <v>96.321744587076111</v>
      </c>
      <c r="Y24" s="267">
        <f>+'06 (raw)'!AH23</f>
        <v>11.999499999999999</v>
      </c>
      <c r="Z24" s="265">
        <f>+'06 (raw)'!AI23</f>
        <v>0.19761356499895333</v>
      </c>
      <c r="AA24" s="273">
        <f>'06 (raw)'!AJ23/'06 (raw)'!AK23</f>
        <v>0.61488861151215701</v>
      </c>
      <c r="AB24" s="267">
        <f>'06 (raw)'!AL23</f>
        <v>1.544396131766663</v>
      </c>
      <c r="AC24" s="274">
        <f>+'06 (raw)'!AM23/('06 (raw)'!D23/100000)</f>
        <v>3.3177647611326195</v>
      </c>
      <c r="AD24" s="265">
        <f>+'06 (raw)'!AN23/'06 (raw)'!E23</f>
        <v>0.33746203687028276</v>
      </c>
      <c r="AE24" s="275">
        <f>+'06 (raw)'!AO23</f>
        <v>0.55513375111588803</v>
      </c>
      <c r="AF24" s="276">
        <f>+'06 (raw)'!AP23</f>
        <v>3.309692671394799E-2</v>
      </c>
      <c r="AG24" s="266">
        <f>+'06 (raw)'!AQ23</f>
        <v>85.1</v>
      </c>
      <c r="AH24" s="266">
        <f>+'06 (raw)'!AR23</f>
        <v>54.4</v>
      </c>
      <c r="AI24" s="265">
        <f>+'06 (raw)'!AS23</f>
        <v>4.1113684422515347E-2</v>
      </c>
      <c r="AJ24" s="266">
        <f>+'06 (raw)'!AT23</f>
        <v>519.6</v>
      </c>
      <c r="AK24" s="265">
        <f>+'06 (raw)'!AU23/'06 (raw)'!E23</f>
        <v>6.2422743496127968E-2</v>
      </c>
      <c r="AL24" s="278">
        <f>+'06 (raw)'!AV23</f>
        <v>17.955897831461716</v>
      </c>
      <c r="AM24" s="279">
        <f>+'06 (raw)'!AW23/'06 (raw)'!G23</f>
        <v>2.2443725318527355E-2</v>
      </c>
      <c r="AN24" s="273">
        <f>'06 (raw)'!AX23</f>
        <v>50.308730639803954</v>
      </c>
      <c r="AO24" s="279">
        <f>+'06 (raw)'!AY23</f>
        <v>5.7889587684053202E-2</v>
      </c>
      <c r="AP24" s="268">
        <f>+'06 (raw)'!AZ23</f>
        <v>107.8</v>
      </c>
      <c r="AQ24" s="268">
        <f>('06 (raw)'!H23*1000)/'06 (raw)'!D23</f>
        <v>144640.54341365234</v>
      </c>
      <c r="AR24" s="268">
        <f>'06 (raw)'!E23/'06 (raw)'!D23</f>
        <v>0.45666648753852229</v>
      </c>
      <c r="AS24" s="275">
        <f>+'06 (raw)'!BA23</f>
        <v>10.6</v>
      </c>
      <c r="AT24" s="268">
        <v>0</v>
      </c>
      <c r="AU24" s="275">
        <f>+'06 (raw)'!BC23</f>
        <v>54.4</v>
      </c>
      <c r="AV24" s="275">
        <f>+'06 (raw)'!BD23</f>
        <v>10.7</v>
      </c>
      <c r="AW24" s="268">
        <f>+'06 (raw)'!BE23</f>
        <v>36.26</v>
      </c>
      <c r="AX24" s="280">
        <f>'06 (raw)'!BG23</f>
        <v>8.0392438288366552</v>
      </c>
      <c r="AY24" s="280">
        <f>'10 (raw)'!BH23*10</f>
        <v>8.2050000000000001</v>
      </c>
      <c r="AZ24" s="265">
        <f>+'06 (raw)'!BI23/'06 (raw)'!G23</f>
        <v>2.1579607579016256E-2</v>
      </c>
      <c r="BA24" s="268">
        <f>1/('06 (raw)'!BJ23/'06 (raw)'!G23)</f>
        <v>1.2922791250586281</v>
      </c>
      <c r="BB24" s="268">
        <f>+'06 (raw)'!BJ23/'06 (raw)'!E23</f>
        <v>294.78940316456669</v>
      </c>
      <c r="BC24" s="281">
        <f>+'06 (raw)'!BK23/'06 (raw)'!BF23</f>
        <v>8.7742508942438917</v>
      </c>
      <c r="BD24" s="265">
        <f>+'06 (raw)'!BL23/'06 (raw)'!BO23</f>
        <v>0.24610040364285035</v>
      </c>
      <c r="BE24" s="268">
        <f>+'06 (raw)'!BM23</f>
        <v>71.5</v>
      </c>
      <c r="BF24" s="265">
        <f>+'06 (raw)'!BN23/'06 (raw)'!BO23</f>
        <v>0.15448469157411127</v>
      </c>
      <c r="BG24" s="279">
        <f>+'06 (raw)'!BP23/('06 (raw)'!G23/1000)</f>
        <v>0.14341967824603816</v>
      </c>
      <c r="BH24" s="267">
        <f>+'06 (raw)'!BQ23</f>
        <v>16.065934065934066</v>
      </c>
      <c r="BI24" s="267">
        <f>+'06 (raw)'!BR23</f>
        <v>128.40161483253587</v>
      </c>
      <c r="BJ24" s="267">
        <f>+'06 (raw)'!BS23</f>
        <v>41.896396000000003</v>
      </c>
      <c r="BK24" s="264">
        <f>+'06 (raw)'!BT23/('06 (raw)'!E23/1000)</f>
        <v>52.051441575664306</v>
      </c>
      <c r="BL24" s="268">
        <f>+'06 (raw)'!BU23</f>
        <v>45</v>
      </c>
      <c r="BM24" s="281">
        <f>+'06 (raw)'!BV23/('06 (raw)'!D23/1000)</f>
        <v>16.896534804987862</v>
      </c>
      <c r="BN24" s="264">
        <f>'06 (raw)'!BW23/('06 (raw)'!E23/1000)</f>
        <v>30.9246017452807</v>
      </c>
      <c r="BO24" s="264">
        <f>'06 (raw)'!BX23/('06 (raw)'!D23/10000)</f>
        <v>9.4673036160188379E-2</v>
      </c>
      <c r="BP24" s="264">
        <f>+'06 (raw)'!BY23/('06 (raw)'!D23/100000)</f>
        <v>14.345827910812876</v>
      </c>
      <c r="BQ24" s="267">
        <f>+'06 (raw)'!BZ23/('06 (raw)'!G23/1000)</f>
        <v>6.6637265946048068</v>
      </c>
      <c r="BR24" s="267">
        <f>+'06 (raw)'!CA23</f>
        <v>0.46726788467828606</v>
      </c>
      <c r="BS24" s="282">
        <f>+'06 (raw)'!CB23</f>
        <v>79.505208330000002</v>
      </c>
      <c r="BT24" s="283">
        <f>+'06 (raw)'!CC23</f>
        <v>0.22399999999999998</v>
      </c>
      <c r="BU24" s="283">
        <f>+'06 (raw)'!CD23</f>
        <v>0.42466666666666669</v>
      </c>
      <c r="BV24" s="284">
        <f>+'06 (raw)'!CE23</f>
        <v>52.83</v>
      </c>
      <c r="BW24" s="284">
        <f>+'06 (raw)'!CF23</f>
        <v>54.76</v>
      </c>
      <c r="BX24" s="265">
        <f>+'06 (raw)'!CG23</f>
        <v>0.80485234949956186</v>
      </c>
      <c r="BY24" s="278">
        <f>+'06 (raw)'!CH23/('06 (raw)'!G23/1000)</f>
        <v>11.044754240220076</v>
      </c>
      <c r="BZ24" s="268">
        <f>+'06 (raw)'!CI23</f>
        <v>3.5662671976037556E-2</v>
      </c>
      <c r="CA24" s="280">
        <f>+'06 (raw)'!CJ23</f>
        <v>0</v>
      </c>
      <c r="CB24" s="268">
        <f>+'06 (raw)'!CK23</f>
        <v>7.65</v>
      </c>
      <c r="CC24" s="265">
        <f>+'06 (raw)'!CL23/'06 (raw)'!E23</f>
        <v>0.20467652548339035</v>
      </c>
      <c r="CD24" s="265">
        <f>+'06 (raw)'!CM23</f>
        <v>9.5160635758699905E-3</v>
      </c>
      <c r="CE24" s="265">
        <f>+'06 (raw)'!CN23/'06 (raw)'!G23</f>
        <v>1.5383358280203268E-2</v>
      </c>
      <c r="CF24" s="265">
        <f>('06 (raw)'!CO23+'06 (raw)'!CP23)/'06 (raw)'!CX23</f>
        <v>0.59845546344891865</v>
      </c>
      <c r="CG24" s="268">
        <f>+'06 (raw)'!CQ23/('06 (raw)'!CX23/1000000)</f>
        <v>29.596390368510029</v>
      </c>
      <c r="CH24" s="281">
        <f>+'06 (raw)'!CR23/('06 (raw)'!D23/1000)</f>
        <v>0.2816944020755105</v>
      </c>
      <c r="CI24" s="273">
        <f>('06 (raw)'!CS23-'05 (raw)'!CS23)/'05 (raw)'!CS23</f>
        <v>0.18633054029714763</v>
      </c>
      <c r="CJ24" s="273">
        <f>('06 (raw)'!CT23-'05 (raw)'!CT23)/'05 (raw)'!CT23</f>
        <v>9.7565091930433348E-2</v>
      </c>
      <c r="CK24" s="285">
        <f>+'06 (raw)'!CU23/('06 (raw)'!D23/1000000)</f>
        <v>18.925277862798747</v>
      </c>
      <c r="CL24" s="268">
        <f>+'06 (raw)'!CV23/('06 (raw)'!I23/1000)</f>
        <v>5.9190107260765199</v>
      </c>
      <c r="CM24" s="268">
        <f>+'06 (raw)'!CW23/('06 (raw)'!E23/10000)</f>
        <v>1.9800176820183697</v>
      </c>
    </row>
    <row r="25" spans="1:91">
      <c r="A25" s="263" t="s">
        <v>224</v>
      </c>
      <c r="B25" s="264">
        <f>'06 (raw)'!B24</f>
        <v>2885.449675816938</v>
      </c>
      <c r="C25" s="265">
        <f>'06 (raw)'!C24</f>
        <v>0.14767479999999999</v>
      </c>
      <c r="D25" s="266">
        <f>+'06 (raw)'!J24/('06 (raw)'!D24/100000)</f>
        <v>1012.0651882673727</v>
      </c>
      <c r="E25" s="266">
        <f>+'06 (raw)'!K24</f>
        <v>41.55</v>
      </c>
      <c r="F25" s="267">
        <f>+'06 (raw)'!L24</f>
        <v>3.02</v>
      </c>
      <c r="G25" s="267">
        <f>+'06 (raw)'!M24</f>
        <v>2.96</v>
      </c>
      <c r="H25" s="267">
        <f>+'06 (raw)'!N24</f>
        <v>3.14</v>
      </c>
      <c r="I25" s="267">
        <f>+'06 (raw)'!O24</f>
        <v>3.28</v>
      </c>
      <c r="J25" s="267">
        <f>+'06 (raw)'!P24</f>
        <v>0.53700000000000003</v>
      </c>
      <c r="K25" s="268">
        <f>+'06 (raw)'!Q24/('06 (raw)'!E24)*100000</f>
        <v>4.8611984855936958</v>
      </c>
      <c r="L25" s="268">
        <f>+'06 (raw)'!R24/('06 (raw)'!D24/100000)</f>
        <v>14.635387466254173</v>
      </c>
      <c r="M25" s="265">
        <f>+'06 (raw)'!S24/'06 (raw)'!U24</f>
        <v>5.2164391289741556E-4</v>
      </c>
      <c r="N25" s="265">
        <f>+'06 (raw)'!T24</f>
        <v>0.3279523315260533</v>
      </c>
      <c r="O25" s="268">
        <f>'06 (raw)'!V24</f>
        <v>29</v>
      </c>
      <c r="P25" s="270">
        <f>+'06 (raw)'!X24/('06 (raw)'!F24/'06 (raw)'!W24)</f>
        <v>192.45925136325167</v>
      </c>
      <c r="Q25" s="268">
        <f>+'06 (raw)'!Y24/('06 (raw)'!I24/10000)</f>
        <v>0.99443226555282471</v>
      </c>
      <c r="R25" s="271">
        <f>+'06 (raw)'!Z24</f>
        <v>39924.608425619153</v>
      </c>
      <c r="S25" s="271">
        <f>+'06 (raw)'!AA24</f>
        <v>0.39217878629101183</v>
      </c>
      <c r="T25" s="271">
        <f>+'06 (raw)'!AB24</f>
        <v>660.8</v>
      </c>
      <c r="U25" s="271">
        <f>+'06 (raw)'!AD24</f>
        <v>0</v>
      </c>
      <c r="V25" s="271">
        <f>'06 (raw)'!AE24</f>
        <v>15</v>
      </c>
      <c r="W25" s="272">
        <f>+'06 (raw)'!AF24/'06 (raw)'!AC24</f>
        <v>1.4943960149439602E-2</v>
      </c>
      <c r="X25" s="267">
        <f>+'06 (raw)'!AG24</f>
        <v>62.676319575613213</v>
      </c>
      <c r="Y25" s="267">
        <f>+'06 (raw)'!AH24</f>
        <v>21.9056</v>
      </c>
      <c r="Z25" s="265">
        <f>+'06 (raw)'!AI24</f>
        <v>0.31436837029893927</v>
      </c>
      <c r="AA25" s="273">
        <f>'06 (raw)'!AJ24/'06 (raw)'!AK24</f>
        <v>3.2691536844176126</v>
      </c>
      <c r="AB25" s="267">
        <f>'06 (raw)'!AL24</f>
        <v>1.2623021689644225</v>
      </c>
      <c r="AC25" s="274">
        <f>+'06 (raw)'!AM24/('06 (raw)'!D24/100000)</f>
        <v>15.45159176725681</v>
      </c>
      <c r="AD25" s="265">
        <f>+'06 (raw)'!AN24/'06 (raw)'!E24</f>
        <v>0.37961670879705356</v>
      </c>
      <c r="AE25" s="275">
        <f>+'06 (raw)'!AO24</f>
        <v>0.54284200804839022</v>
      </c>
      <c r="AF25" s="276">
        <f>+'06 (raw)'!AP24</f>
        <v>0.10939510939510939</v>
      </c>
      <c r="AG25" s="266">
        <f>+'06 (raw)'!AQ24</f>
        <v>74</v>
      </c>
      <c r="AH25" s="266">
        <f>+'06 (raw)'!AR24</f>
        <v>54.2</v>
      </c>
      <c r="AI25" s="265">
        <f>+'06 (raw)'!AS24</f>
        <v>1.4067062732856711E-2</v>
      </c>
      <c r="AJ25" s="266">
        <f>+'06 (raw)'!AT24</f>
        <v>433.99</v>
      </c>
      <c r="AK25" s="265">
        <f>+'06 (raw)'!AU24/'06 (raw)'!E24</f>
        <v>6.1987429512621959E-3</v>
      </c>
      <c r="AL25" s="278">
        <f>+'06 (raw)'!AV24</f>
        <v>28.71883316559018</v>
      </c>
      <c r="AM25" s="279">
        <f>+'06 (raw)'!AW24/'06 (raw)'!G24</f>
        <v>9.7469257348807709E-3</v>
      </c>
      <c r="AN25" s="273">
        <f>'06 (raw)'!AX24</f>
        <v>66.683180021842674</v>
      </c>
      <c r="AO25" s="279">
        <f>+'06 (raw)'!AY24</f>
        <v>2.5899239502199006E-2</v>
      </c>
      <c r="AP25" s="268">
        <f>+'06 (raw)'!AZ24</f>
        <v>19.100000000000001</v>
      </c>
      <c r="AQ25" s="268">
        <f>('06 (raw)'!H24*1000)/'06 (raw)'!D24</f>
        <v>34632.711629603393</v>
      </c>
      <c r="AR25" s="268">
        <f>'06 (raw)'!E24/'06 (raw)'!D24</f>
        <v>0.39370092923452421</v>
      </c>
      <c r="AS25" s="275">
        <f>+'06 (raw)'!BA24</f>
        <v>14.9</v>
      </c>
      <c r="AT25" s="268">
        <v>0</v>
      </c>
      <c r="AU25" s="275">
        <f>+'06 (raw)'!BC24</f>
        <v>46.2</v>
      </c>
      <c r="AV25" s="275">
        <f>+'06 (raw)'!BD24</f>
        <v>25.1</v>
      </c>
      <c r="AW25" s="268">
        <f>+'06 (raw)'!BE24</f>
        <v>18.82</v>
      </c>
      <c r="AX25" s="280">
        <f>'06 (raw)'!BG24</f>
        <v>7.3711346057366436</v>
      </c>
      <c r="AY25" s="280">
        <f>'10 (raw)'!BH24*10</f>
        <v>5.7183333333333337</v>
      </c>
      <c r="AZ25" s="265">
        <f>+'06 (raw)'!BI24/'06 (raw)'!G24</f>
        <v>9.1651594215715355E-3</v>
      </c>
      <c r="BA25" s="268">
        <f>1/('06 (raw)'!BJ24/'06 (raw)'!G24)</f>
        <v>1.5942822953947338</v>
      </c>
      <c r="BB25" s="268">
        <f>+'06 (raw)'!BJ24/'06 (raw)'!E24</f>
        <v>69.292176700189231</v>
      </c>
      <c r="BC25" s="281">
        <f>+'06 (raw)'!BK24/'06 (raw)'!BF24</f>
        <v>2.2714171692963596</v>
      </c>
      <c r="BD25" s="265">
        <f>+'06 (raw)'!BL24/'06 (raw)'!BO24</f>
        <v>4.6206487871083668E-2</v>
      </c>
      <c r="BE25" s="268">
        <f>+'06 (raw)'!BM24</f>
        <v>27.2</v>
      </c>
      <c r="BF25" s="265">
        <f>+'06 (raw)'!BN24/'06 (raw)'!BO24</f>
        <v>1.1661855880310185E-2</v>
      </c>
      <c r="BG25" s="279">
        <f>+'06 (raw)'!BP24/('06 (raw)'!G24/1000)</f>
        <v>0.11586800227027401</v>
      </c>
      <c r="BH25" s="267">
        <f>+'06 (raw)'!BQ24</f>
        <v>1.5131200919364107</v>
      </c>
      <c r="BI25" s="267">
        <f>+'06 (raw)'!BR24</f>
        <v>0.76690645275089342</v>
      </c>
      <c r="BJ25" s="267">
        <f>+'06 (raw)'!BS24</f>
        <v>15347.188198</v>
      </c>
      <c r="BK25" s="264">
        <f>+'06 (raw)'!BT24/('06 (raw)'!E24/1000)</f>
        <v>20.522121312637971</v>
      </c>
      <c r="BL25" s="268">
        <f>+'06 (raw)'!BU24</f>
        <v>16</v>
      </c>
      <c r="BM25" s="281">
        <f>+'06 (raw)'!BV24/('06 (raw)'!D24/1000)</f>
        <v>3.6464630771690207</v>
      </c>
      <c r="BN25" s="264">
        <f>'06 (raw)'!BW24/('06 (raw)'!E24/1000)</f>
        <v>94.401615061708611</v>
      </c>
      <c r="BO25" s="264">
        <f>'06 (raw)'!BX24/('06 (raw)'!D24/10000)</f>
        <v>1.6688390770456749</v>
      </c>
      <c r="BP25" s="264">
        <f>+'06 (raw)'!BY24/('06 (raw)'!D24/100000)</f>
        <v>4.0810215050131831</v>
      </c>
      <c r="BQ25" s="267">
        <f>+'06 (raw)'!BZ24/('06 (raw)'!G24/1000)</f>
        <v>2.1000023933440666</v>
      </c>
      <c r="BR25" s="267">
        <f>+'06 (raw)'!CA24</f>
        <v>0.53565880676644206</v>
      </c>
      <c r="BS25" s="282">
        <f>+'06 (raw)'!CB24</f>
        <v>71.388486310000005</v>
      </c>
      <c r="BT25" s="283">
        <f>+'06 (raw)'!CC24</f>
        <v>0</v>
      </c>
      <c r="BU25" s="283">
        <f>+'06 (raw)'!CD24</f>
        <v>0.39733333333333332</v>
      </c>
      <c r="BV25" s="284">
        <f>+'06 (raw)'!CE24</f>
        <v>36.380000000000003</v>
      </c>
      <c r="BW25" s="284">
        <f>+'06 (raw)'!CF24</f>
        <v>33.33</v>
      </c>
      <c r="BX25" s="265">
        <f>+'06 (raw)'!CG24</f>
        <v>0.93317714302976007</v>
      </c>
      <c r="BY25" s="278">
        <f>BY16</f>
        <v>49.216881789708154</v>
      </c>
      <c r="BZ25" s="268">
        <f>+'06 (raw)'!CI24</f>
        <v>1.6930994150251528</v>
      </c>
      <c r="CA25" s="280">
        <f>+'06 (raw)'!CJ24</f>
        <v>3.8304755806562718</v>
      </c>
      <c r="CB25" s="268">
        <f>+'06 (raw)'!CK24</f>
        <v>7.25</v>
      </c>
      <c r="CC25" s="265">
        <f>+'06 (raw)'!CL24/'06 (raw)'!E24</f>
        <v>0.32411683461630847</v>
      </c>
      <c r="CD25" s="265">
        <f>+'06 (raw)'!CM24</f>
        <v>8.6679523257302306E-3</v>
      </c>
      <c r="CE25" s="265">
        <f>+'06 (raw)'!CN24/'06 (raw)'!G24</f>
        <v>2.9313097175752777E-2</v>
      </c>
      <c r="CF25" s="265">
        <f>('06 (raw)'!CO24+'06 (raw)'!CP24)/'06 (raw)'!CX24</f>
        <v>2.0203153211127277E-2</v>
      </c>
      <c r="CG25" s="268">
        <f>+'06 (raw)'!CQ24/('06 (raw)'!CX24/1000000)</f>
        <v>0.75366268473880793</v>
      </c>
      <c r="CH25" s="281">
        <f>+'06 (raw)'!CR24/('06 (raw)'!D24/1000)</f>
        <v>0.45911481755449368</v>
      </c>
      <c r="CI25" s="273">
        <f>('06 (raw)'!CS24-'05 (raw)'!CS24)/'05 (raw)'!CS24</f>
        <v>0.3438175558444368</v>
      </c>
      <c r="CJ25" s="273">
        <f>('06 (raw)'!CT24-'05 (raw)'!CT24)/'05 (raw)'!CT24</f>
        <v>8.1339713174661807E-2</v>
      </c>
      <c r="CK25" s="285">
        <f>+'06 (raw)'!CU24/('06 (raw)'!D24/1000000)</f>
        <v>0.28144975896642643</v>
      </c>
      <c r="CL25" s="268">
        <f>+'06 (raw)'!CV24/('06 (raw)'!I24/1000)</f>
        <v>0.35633822848976215</v>
      </c>
      <c r="CM25" s="268">
        <f>+'06 (raw)'!CW24/('06 (raw)'!E24/10000)</f>
        <v>0.67198920242030502</v>
      </c>
    </row>
    <row r="26" spans="1:91">
      <c r="A26" s="263" t="s">
        <v>225</v>
      </c>
      <c r="B26" s="264">
        <f>'06 (raw)'!B25</f>
        <v>6990.1003612039203</v>
      </c>
      <c r="C26" s="265">
        <f>'06 (raw)'!C25</f>
        <v>0.20751700000000001</v>
      </c>
      <c r="D26" s="266">
        <f>+'06 (raw)'!J25/('06 (raw)'!D25/100000)</f>
        <v>904.69530586205178</v>
      </c>
      <c r="E26" s="266">
        <f>+'06 (raw)'!K25</f>
        <v>55.7</v>
      </c>
      <c r="F26" s="267">
        <f>+'06 (raw)'!L25</f>
        <v>2.0499999999999998</v>
      </c>
      <c r="G26" s="267">
        <f>+'06 (raw)'!M25</f>
        <v>1.99</v>
      </c>
      <c r="H26" s="267">
        <f>+'06 (raw)'!N25</f>
        <v>2.4500000000000002</v>
      </c>
      <c r="I26" s="267">
        <f>+'06 (raw)'!O25</f>
        <v>3.13</v>
      </c>
      <c r="J26" s="267">
        <f>+'06 (raw)'!P25</f>
        <v>0.55866666666666676</v>
      </c>
      <c r="K26" s="268">
        <f>+'06 (raw)'!Q25/('06 (raw)'!E25)*100000</f>
        <v>4.4815187388397124</v>
      </c>
      <c r="L26" s="268">
        <f>+'06 (raw)'!R25/('06 (raw)'!D25/100000)</f>
        <v>6.4417751123387186</v>
      </c>
      <c r="M26" s="265">
        <f>+'06 (raw)'!S25/'06 (raw)'!U25</f>
        <v>1.2466383590245579E-2</v>
      </c>
      <c r="N26" s="265">
        <f>+'06 (raw)'!T25</f>
        <v>0.15673706602681595</v>
      </c>
      <c r="O26" s="268">
        <f>'06 (raw)'!V25</f>
        <v>8</v>
      </c>
      <c r="P26" s="270">
        <f>+'06 (raw)'!X25/('06 (raw)'!F25/'06 (raw)'!W25)</f>
        <v>20.083975066421416</v>
      </c>
      <c r="Q26" s="268">
        <f>+'06 (raw)'!Y25/('06 (raw)'!I25/10000)</f>
        <v>1.0877717864992362</v>
      </c>
      <c r="R26" s="271">
        <f>+'06 (raw)'!Z25</f>
        <v>9719.1099056681251</v>
      </c>
      <c r="S26" s="271">
        <f>+'06 (raw)'!AA25</f>
        <v>0.91127240768380902</v>
      </c>
      <c r="T26" s="271">
        <f>+'06 (raw)'!AB25</f>
        <v>2421.1</v>
      </c>
      <c r="U26" s="271">
        <f>+'06 (raw)'!AD25</f>
        <v>0.8</v>
      </c>
      <c r="V26" s="271">
        <f>'06 (raw)'!AE25</f>
        <v>42</v>
      </c>
      <c r="W26" s="272">
        <f>+'06 (raw)'!AF25/'06 (raw)'!AC25</f>
        <v>0.79033270558694291</v>
      </c>
      <c r="X26" s="267">
        <f>+'06 (raw)'!AG25</f>
        <v>79.508716683119729</v>
      </c>
      <c r="Y26" s="267">
        <f>+'06 (raw)'!AH25</f>
        <v>20.122599999999998</v>
      </c>
      <c r="Z26" s="265">
        <f>+'06 (raw)'!AI25</f>
        <v>0.29133006806182815</v>
      </c>
      <c r="AA26" s="273">
        <f>'06 (raw)'!AJ25/'06 (raw)'!AK25</f>
        <v>3.6177829177863194</v>
      </c>
      <c r="AB26" s="267">
        <f>'06 (raw)'!AL25</f>
        <v>1.3706564552061222</v>
      </c>
      <c r="AC26" s="274">
        <f>+'06 (raw)'!AM25/('06 (raw)'!D25/100000)</f>
        <v>10.346987220102134</v>
      </c>
      <c r="AD26" s="265">
        <f>+'06 (raw)'!AN25/'06 (raw)'!E25</f>
        <v>0.3857056085989467</v>
      </c>
      <c r="AE26" s="275">
        <f>+'06 (raw)'!AO25</f>
        <v>0.62186695517231583</v>
      </c>
      <c r="AF26" s="276">
        <f>+'06 (raw)'!AP25</f>
        <v>7.3728210601209529E-2</v>
      </c>
      <c r="AG26" s="266">
        <f>+'06 (raw)'!AQ25</f>
        <v>83.5</v>
      </c>
      <c r="AH26" s="266">
        <f>+'06 (raw)'!AR25</f>
        <v>67.8</v>
      </c>
      <c r="AI26" s="265">
        <f>+'06 (raw)'!AS25</f>
        <v>4.2691236196421976E-2</v>
      </c>
      <c r="AJ26" s="266">
        <f>+'06 (raw)'!AT25</f>
        <v>496.3</v>
      </c>
      <c r="AK26" s="265">
        <f>+'06 (raw)'!AU25/'06 (raw)'!E25</f>
        <v>3.9463470836190482E-4</v>
      </c>
      <c r="AL26" s="278">
        <f>+'06 (raw)'!AV25</f>
        <v>3.6552217387963029</v>
      </c>
      <c r="AM26" s="279">
        <f>+'06 (raw)'!AW25/'06 (raw)'!G25</f>
        <v>1.012211136616999E-2</v>
      </c>
      <c r="AN26" s="273">
        <f>'06 (raw)'!AX25</f>
        <v>62.819392893519264</v>
      </c>
      <c r="AO26" s="279">
        <f>+'06 (raw)'!AY25</f>
        <v>4.7919495745907703E-2</v>
      </c>
      <c r="AP26" s="268">
        <f>+'06 (raw)'!AZ25</f>
        <v>26.1</v>
      </c>
      <c r="AQ26" s="268">
        <f>('06 (raw)'!H25*1000)/'06 (raw)'!D25</f>
        <v>51508.75383584659</v>
      </c>
      <c r="AR26" s="268">
        <f>'06 (raw)'!E25/'06 (raw)'!D25</f>
        <v>0.4194139408042839</v>
      </c>
      <c r="AS26" s="275">
        <f>+'06 (raw)'!BA25</f>
        <v>10.1</v>
      </c>
      <c r="AT26" s="268">
        <v>0</v>
      </c>
      <c r="AU26" s="275">
        <f>+'06 (raw)'!BC25</f>
        <v>55.2</v>
      </c>
      <c r="AV26" s="275">
        <f>+'06 (raw)'!BD25</f>
        <v>5.5</v>
      </c>
      <c r="AW26" s="268">
        <f>+'06 (raw)'!BE25</f>
        <v>19.940000000000001</v>
      </c>
      <c r="AX26" s="280">
        <f>'06 (raw)'!BG25</f>
        <v>9.3783338980597062</v>
      </c>
      <c r="AY26" s="280">
        <f>'10 (raw)'!BH25*10</f>
        <v>6.3600000000000012</v>
      </c>
      <c r="AZ26" s="265">
        <f>+'06 (raw)'!BI25/'06 (raw)'!G25</f>
        <v>1.6810236432002773E-2</v>
      </c>
      <c r="BA26" s="268">
        <f>1/('06 (raw)'!BJ25/'06 (raw)'!G25)</f>
        <v>1.2566048175831157</v>
      </c>
      <c r="BB26" s="268">
        <f>+'06 (raw)'!BJ25/'06 (raw)'!E25</f>
        <v>114.946621841769</v>
      </c>
      <c r="BC26" s="281">
        <f>+'06 (raw)'!BK25/'06 (raw)'!BF25</f>
        <v>1.4071822799567715</v>
      </c>
      <c r="BD26" s="265">
        <f>+'06 (raw)'!BL25/'06 (raw)'!BO25</f>
        <v>0.13569005636195056</v>
      </c>
      <c r="BE26" s="268">
        <f>+'06 (raw)'!BM25</f>
        <v>37.700000000000003</v>
      </c>
      <c r="BF26" s="265">
        <f>+'06 (raw)'!BN25/'06 (raw)'!BO25</f>
        <v>5.7824178643513503E-2</v>
      </c>
      <c r="BG26" s="279">
        <f>+'06 (raw)'!BP25/('06 (raw)'!G25/1000)</f>
        <v>0.12051346481309372</v>
      </c>
      <c r="BH26" s="267">
        <f>+'06 (raw)'!BQ25</f>
        <v>4.6817248459958929</v>
      </c>
      <c r="BI26" s="267">
        <f>+'06 (raw)'!BR25</f>
        <v>1.1577718911509178</v>
      </c>
      <c r="BJ26" s="267">
        <f>+'06 (raw)'!BS25</f>
        <v>0.60270599999999996</v>
      </c>
      <c r="BK26" s="264">
        <f>+'06 (raw)'!BT25/('06 (raw)'!E25/1000)</f>
        <v>8.2616580401056776</v>
      </c>
      <c r="BL26" s="268">
        <f>+'06 (raw)'!BU25</f>
        <v>10</v>
      </c>
      <c r="BM26" s="281">
        <f>+'06 (raw)'!BV25/('06 (raw)'!D25/1000)</f>
        <v>5.5979573185864737</v>
      </c>
      <c r="BN26" s="264">
        <f>'06 (raw)'!BW25/('06 (raw)'!E25/1000)</f>
        <v>17.433542992993168</v>
      </c>
      <c r="BO26" s="264">
        <f>'06 (raw)'!BX25/('06 (raw)'!D25/10000)</f>
        <v>0.69681809226978353</v>
      </c>
      <c r="BP26" s="264">
        <f>+'06 (raw)'!BY25/('06 (raw)'!D25/100000)</f>
        <v>5.3833531392065774</v>
      </c>
      <c r="BQ26" s="267">
        <f>+'06 (raw)'!BZ25/('06 (raw)'!G25/1000)</f>
        <v>4.5268758125020838</v>
      </c>
      <c r="BR26" s="267">
        <f>+'06 (raw)'!CA25</f>
        <v>0.58392455694724243</v>
      </c>
      <c r="BS26" s="282">
        <f>+'06 (raw)'!CB25</f>
        <v>66.876190480000005</v>
      </c>
      <c r="BT26" s="283">
        <f>+'06 (raw)'!CC25</f>
        <v>0.32725000000000004</v>
      </c>
      <c r="BU26" s="283">
        <f>+'06 (raw)'!CD25</f>
        <v>0.55100000000000005</v>
      </c>
      <c r="BV26" s="284">
        <f>+'06 (raw)'!CE25</f>
        <v>23.81</v>
      </c>
      <c r="BW26" s="284">
        <f>+'06 (raw)'!CF25</f>
        <v>47.62</v>
      </c>
      <c r="BX26" s="265">
        <f>+'06 (raw)'!CG25</f>
        <v>0.89335080305570369</v>
      </c>
      <c r="BY26" s="278">
        <f>BY16</f>
        <v>49.216881789708154</v>
      </c>
      <c r="BZ26" s="268">
        <f>+'06 (raw)'!CI25</f>
        <v>7.7256875768669228E-2</v>
      </c>
      <c r="CA26" s="280">
        <f>+'06 (raw)'!CJ25</f>
        <v>35.300658325453014</v>
      </c>
      <c r="CB26" s="268">
        <f>+'06 (raw)'!CK25</f>
        <v>10.95</v>
      </c>
      <c r="CC26" s="265">
        <f>+'06 (raw)'!CL25/'06 (raw)'!E25</f>
        <v>0.30677083514624542</v>
      </c>
      <c r="CD26" s="265">
        <f>+'06 (raw)'!CM25</f>
        <v>6.7584298922994932E-4</v>
      </c>
      <c r="CE26" s="265">
        <f>+'06 (raw)'!CN25/'06 (raw)'!G25</f>
        <v>1.325014807209174E-2</v>
      </c>
      <c r="CF26" s="265">
        <f>('06 (raw)'!CO25+'06 (raw)'!CP25)/'06 (raw)'!CX25</f>
        <v>0.41273391484246713</v>
      </c>
      <c r="CG26" s="268">
        <f>+'06 (raw)'!CQ25/('06 (raw)'!CX25/1000000)</f>
        <v>17.002431773411274</v>
      </c>
      <c r="CH26" s="281">
        <f>+'06 (raw)'!CR25/('06 (raw)'!D25/1000)</f>
        <v>0.3130289284546115</v>
      </c>
      <c r="CI26" s="273">
        <f>('06 (raw)'!CS25-'05 (raw)'!CS25)/'05 (raw)'!CS25</f>
        <v>0.14110221965855971</v>
      </c>
      <c r="CJ26" s="273">
        <f>('06 (raw)'!CT25-'05 (raw)'!CT25)/'05 (raw)'!CT25</f>
        <v>0.10390856538616054</v>
      </c>
      <c r="CK26" s="285">
        <f>+'06 (raw)'!CU25/('06 (raw)'!D25/1000000)</f>
        <v>2.0073520180092324</v>
      </c>
      <c r="CL26" s="268">
        <f>+'06 (raw)'!CV25/('06 (raw)'!I25/1000)</f>
        <v>0.98471972251509809</v>
      </c>
      <c r="CM26" s="268">
        <f>+'06 (raw)'!CW25/('06 (raw)'!E25/10000)</f>
        <v>2.1537395880831633</v>
      </c>
    </row>
    <row r="27" spans="1:91">
      <c r="A27" s="263" t="s">
        <v>226</v>
      </c>
      <c r="B27" s="264">
        <f>'06 (raw)'!B26</f>
        <v>3875.597593149153</v>
      </c>
      <c r="C27" s="265">
        <f>'06 (raw)'!C26</f>
        <v>0.26635350000000002</v>
      </c>
      <c r="D27" s="266">
        <f>+'06 (raw)'!J26/('06 (raw)'!D26/100000)</f>
        <v>1025.7628754514997</v>
      </c>
      <c r="E27" s="266">
        <f>+'06 (raw)'!K26</f>
        <v>38.81</v>
      </c>
      <c r="F27" s="267">
        <f>+'06 (raw)'!L26</f>
        <v>3.38</v>
      </c>
      <c r="G27" s="267">
        <f>+'06 (raw)'!M26</f>
        <v>3.45</v>
      </c>
      <c r="H27" s="267">
        <f>+'06 (raw)'!N26</f>
        <v>3.65</v>
      </c>
      <c r="I27" s="267">
        <f>+'06 (raw)'!O26</f>
        <v>3.98</v>
      </c>
      <c r="J27" s="267">
        <f>+'06 (raw)'!P26</f>
        <v>0.35433333333333339</v>
      </c>
      <c r="K27" s="268">
        <f>+'06 (raw)'!Q26/('06 (raw)'!E26)*100000</f>
        <v>12.116397166296784</v>
      </c>
      <c r="L27" s="268">
        <f>+'06 (raw)'!R26/('06 (raw)'!D26/100000)</f>
        <v>3.7452286707692273</v>
      </c>
      <c r="M27" s="265">
        <f>+'06 (raw)'!S26/'06 (raw)'!U26</f>
        <v>8.9945507171385608E-3</v>
      </c>
      <c r="N27" s="265">
        <f>+'06 (raw)'!T26</f>
        <v>0.20437977694497764</v>
      </c>
      <c r="O27" s="268">
        <f>'06 (raw)'!V26</f>
        <v>6</v>
      </c>
      <c r="P27" s="270">
        <f>+'06 (raw)'!X26/('06 (raw)'!F26/'06 (raw)'!W26)</f>
        <v>215.92005146680393</v>
      </c>
      <c r="Q27" s="268">
        <f>+'06 (raw)'!Y26/('06 (raw)'!I26/10000)</f>
        <v>4.835122832688624</v>
      </c>
      <c r="R27" s="271">
        <f>+'06 (raw)'!Z26</f>
        <v>2472.7939709088068</v>
      </c>
      <c r="S27" s="271">
        <f>+'06 (raw)'!AA26</f>
        <v>0.96933737005135412</v>
      </c>
      <c r="T27" s="271">
        <f>+'06 (raw)'!AB26</f>
        <v>774.1</v>
      </c>
      <c r="U27" s="271">
        <f>+'06 (raw)'!AD26</f>
        <v>0</v>
      </c>
      <c r="V27" s="271">
        <f>'06 (raw)'!AE26</f>
        <v>1</v>
      </c>
      <c r="W27" s="272">
        <f>+'06 (raw)'!AF26/'06 (raw)'!AC26</f>
        <v>0.74517374517374513</v>
      </c>
      <c r="X27" s="267">
        <f>+'06 (raw)'!AG26</f>
        <v>87.877444048235617</v>
      </c>
      <c r="Y27" s="267">
        <f>+'06 (raw)'!AH26</f>
        <v>16.812200000000001</v>
      </c>
      <c r="Z27" s="265">
        <f>+'06 (raw)'!AI26</f>
        <v>0.20879541108986616</v>
      </c>
      <c r="AA27" s="273">
        <f>'06 (raw)'!AJ26/'06 (raw)'!AK26</f>
        <v>1.5063191464230876</v>
      </c>
      <c r="AB27" s="267">
        <f>'06 (raw)'!AL26</f>
        <v>1.8185848070194182</v>
      </c>
      <c r="AC27" s="274">
        <f>+'06 (raw)'!AM26/('06 (raw)'!D26/100000)</f>
        <v>7.3062657675661979</v>
      </c>
      <c r="AD27" s="265">
        <f>+'06 (raw)'!AN26/'06 (raw)'!E26</f>
        <v>0.38653607542227175</v>
      </c>
      <c r="AE27" s="275">
        <f>+'06 (raw)'!AO26</f>
        <v>0.68650453648311638</v>
      </c>
      <c r="AF27" s="276">
        <f>+'06 (raw)'!AP26</f>
        <v>7.3524526630494969E-2</v>
      </c>
      <c r="AG27" s="266">
        <f>+'06 (raw)'!AQ26</f>
        <v>76.599999999999994</v>
      </c>
      <c r="AH27" s="266">
        <f>+'06 (raw)'!AR26</f>
        <v>59.2</v>
      </c>
      <c r="AI27" s="265">
        <f>+'06 (raw)'!AS26</f>
        <v>2.3267210418554694E-2</v>
      </c>
      <c r="AJ27" s="266">
        <f>+'06 (raw)'!AT26</f>
        <v>499.47</v>
      </c>
      <c r="AK27" s="265">
        <f>+'06 (raw)'!AU26/'06 (raw)'!E26</f>
        <v>0.18002818979492613</v>
      </c>
      <c r="AL27" s="278">
        <f>+'06 (raw)'!AV26</f>
        <v>5.8258778749085032</v>
      </c>
      <c r="AM27" s="279">
        <f>+'06 (raw)'!AW26/'06 (raw)'!G26</f>
        <v>1.0047387342419506E-2</v>
      </c>
      <c r="AN27" s="273">
        <f>'06 (raw)'!AX26</f>
        <v>56.287176928354498</v>
      </c>
      <c r="AO27" s="279">
        <f>+'06 (raw)'!AY26</f>
        <v>6.3759355001409723E-2</v>
      </c>
      <c r="AP27" s="268">
        <f>+'06 (raw)'!AZ26</f>
        <v>30.8</v>
      </c>
      <c r="AQ27" s="268">
        <f>('06 (raw)'!H26*1000)/'06 (raw)'!D26</f>
        <v>87672.518391373334</v>
      </c>
      <c r="AR27" s="268">
        <f>'06 (raw)'!E26/'06 (raw)'!D26</f>
        <v>0.40031521318025787</v>
      </c>
      <c r="AS27" s="275">
        <f>+'06 (raw)'!BA26</f>
        <v>18.100000000000001</v>
      </c>
      <c r="AT27" s="268">
        <v>0</v>
      </c>
      <c r="AU27" s="275">
        <f>+'06 (raw)'!BC26</f>
        <v>57.3</v>
      </c>
      <c r="AV27" s="275">
        <f>+'06 (raw)'!BD26</f>
        <v>8.5</v>
      </c>
      <c r="AW27" s="268">
        <f>+'06 (raw)'!BE26</f>
        <v>27.92</v>
      </c>
      <c r="AX27" s="280">
        <f>'06 (raw)'!BG26</f>
        <v>9.3533008459437408</v>
      </c>
      <c r="AY27" s="280">
        <f>'10 (raw)'!BH26*10</f>
        <v>7.1483333333333343</v>
      </c>
      <c r="AZ27" s="265">
        <f>+'06 (raw)'!BI26/'06 (raw)'!G26</f>
        <v>2.3199741973447267E-2</v>
      </c>
      <c r="BA27" s="268">
        <f>1/('06 (raw)'!BJ26/'06 (raw)'!G26)</f>
        <v>1.2964117666986334</v>
      </c>
      <c r="BB27" s="268">
        <f>+'06 (raw)'!BJ26/'06 (raw)'!E26</f>
        <v>202.27778047975562</v>
      </c>
      <c r="BC27" s="281">
        <f>+'06 (raw)'!BK26/'06 (raw)'!BF26</f>
        <v>2.5357251586038929</v>
      </c>
      <c r="BD27" s="265">
        <f>+'06 (raw)'!BL26/'06 (raw)'!BO26</f>
        <v>0.2474205547819652</v>
      </c>
      <c r="BE27" s="268">
        <f>+'06 (raw)'!BM26</f>
        <v>60.3</v>
      </c>
      <c r="BF27" s="265">
        <f>+'06 (raw)'!BN26/'06 (raw)'!BO26</f>
        <v>9.8127660295608807E-2</v>
      </c>
      <c r="BG27" s="279">
        <f>+'06 (raw)'!BP26/('06 (raw)'!G26/1000)</f>
        <v>0.11640002752649885</v>
      </c>
      <c r="BH27" s="267">
        <f>+'06 (raw)'!BQ26</f>
        <v>8.5358959864330135</v>
      </c>
      <c r="BI27" s="267">
        <f>+'06 (raw)'!BR26</f>
        <v>26.941288197695172</v>
      </c>
      <c r="BJ27" s="267">
        <f>+'06 (raw)'!BS26</f>
        <v>0.66456300000000001</v>
      </c>
      <c r="BK27" s="264">
        <f>+'06 (raw)'!BT26/('06 (raw)'!E26/1000)</f>
        <v>19.772733198468117</v>
      </c>
      <c r="BL27" s="268">
        <f>+'06 (raw)'!BU26</f>
        <v>7</v>
      </c>
      <c r="BM27" s="281">
        <f>+'06 (raw)'!BV26/('06 (raw)'!D26/1000)</f>
        <v>7.7722704497160073</v>
      </c>
      <c r="BN27" s="264">
        <f>'06 (raw)'!BW26/('06 (raw)'!E26/1000)</f>
        <v>23.749672167101988</v>
      </c>
      <c r="BO27" s="264">
        <f>'06 (raw)'!BX26/('06 (raw)'!D26/10000)</f>
        <v>1.2653859576311404</v>
      </c>
      <c r="BP27" s="264">
        <f>+'06 (raw)'!BY26/('06 (raw)'!D26/100000)</f>
        <v>6.2625135150567406</v>
      </c>
      <c r="BQ27" s="267">
        <f>+'06 (raw)'!BZ26/('06 (raw)'!G26/1000)</f>
        <v>4.2381270618119897</v>
      </c>
      <c r="BR27" s="267">
        <f>+'06 (raw)'!CA26</f>
        <v>0.85778006519128491</v>
      </c>
      <c r="BS27" s="282">
        <f>+'06 (raw)'!CB26</f>
        <v>58.334970239999997</v>
      </c>
      <c r="BT27" s="283">
        <f>+'06 (raw)'!CC26</f>
        <v>0.1205</v>
      </c>
      <c r="BU27" s="283">
        <f>+'06 (raw)'!CD26</f>
        <v>0.59733333333333338</v>
      </c>
      <c r="BV27" s="284">
        <f>+'06 (raw)'!CE26</f>
        <v>26.67</v>
      </c>
      <c r="BW27" s="284">
        <f>+'06 (raw)'!CF26</f>
        <v>42.86</v>
      </c>
      <c r="BX27" s="265">
        <f>+'06 (raw)'!CG26</f>
        <v>0.89533731187622467</v>
      </c>
      <c r="BY27" s="278">
        <f>BY16</f>
        <v>49.216881789708154</v>
      </c>
      <c r="BZ27" s="268">
        <f>+'06 (raw)'!CI26</f>
        <v>0.15830115705073625</v>
      </c>
      <c r="CA27" s="280">
        <f>+'06 (raw)'!CJ26</f>
        <v>19.338426216766774</v>
      </c>
      <c r="CB27" s="268">
        <f>+'06 (raw)'!CK26</f>
        <v>4.5</v>
      </c>
      <c r="CC27" s="265">
        <f>+'06 (raw)'!CL26/'06 (raw)'!E26</f>
        <v>0.23287715353622418</v>
      </c>
      <c r="CD27" s="265">
        <f>+'06 (raw)'!CM26</f>
        <v>5.1550953264740279E-4</v>
      </c>
      <c r="CE27" s="265">
        <f>+'06 (raw)'!CN26/'06 (raw)'!G26</f>
        <v>2.3314109593187169E-2</v>
      </c>
      <c r="CF27" s="265">
        <f>('06 (raw)'!CO26+'06 (raw)'!CP26)/'06 (raw)'!CX26</f>
        <v>0.49419897559538861</v>
      </c>
      <c r="CG27" s="268">
        <f>+'06 (raw)'!CQ26/('06 (raw)'!CX26/1000000)</f>
        <v>14.149961106529679</v>
      </c>
      <c r="CH27" s="281">
        <f>+'06 (raw)'!CR26/('06 (raw)'!D26/1000)</f>
        <v>0.45745038206188338</v>
      </c>
      <c r="CI27" s="273">
        <f>('06 (raw)'!CS26-'05 (raw)'!CS26)/'05 (raw)'!CS26</f>
        <v>0.13251941896122438</v>
      </c>
      <c r="CJ27" s="273">
        <f>('06 (raw)'!CT26-'05 (raw)'!CT26)/'05 (raw)'!CT26</f>
        <v>0.13389822461923531</v>
      </c>
      <c r="CK27" s="285">
        <f>+'06 (raw)'!CU26/('06 (raw)'!D26/1000000)</f>
        <v>6.7536910456494263</v>
      </c>
      <c r="CL27" s="268">
        <f>+'06 (raw)'!CV26/('06 (raw)'!I26/1000)</f>
        <v>3.1953855242116118</v>
      </c>
      <c r="CM27" s="268">
        <f>+'06 (raw)'!CW26/('06 (raw)'!E26/10000)</f>
        <v>3.9109889587413669</v>
      </c>
    </row>
    <row r="28" spans="1:91">
      <c r="A28" s="263" t="s">
        <v>227</v>
      </c>
      <c r="B28" s="264">
        <f>'06 (raw)'!B27</f>
        <v>2998.1198287819857</v>
      </c>
      <c r="C28" s="265">
        <f>'06 (raw)'!C27</f>
        <v>0.2428169</v>
      </c>
      <c r="D28" s="266">
        <f>+'06 (raw)'!J27/('06 (raw)'!D27/100000)</f>
        <v>2114.8046534379719</v>
      </c>
      <c r="E28" s="266">
        <f>+'06 (raw)'!K27</f>
        <v>57.81</v>
      </c>
      <c r="F28" s="267">
        <f>+'06 (raw)'!L27</f>
        <v>2.71</v>
      </c>
      <c r="G28" s="267">
        <f>+'06 (raw)'!M27</f>
        <v>2.58</v>
      </c>
      <c r="H28" s="267">
        <f>+'06 (raw)'!N27</f>
        <v>2.25</v>
      </c>
      <c r="I28" s="267">
        <f>+'06 (raw)'!O27</f>
        <v>3.47</v>
      </c>
      <c r="J28" s="267">
        <f>+'06 (raw)'!P27</f>
        <v>0.56966666666666665</v>
      </c>
      <c r="K28" s="268">
        <f>+'06 (raw)'!Q27/('06 (raw)'!E27)*100000</f>
        <v>16.644146361106387</v>
      </c>
      <c r="L28" s="268">
        <f>+'06 (raw)'!R27/('06 (raw)'!D27/100000)</f>
        <v>5.69982347561624</v>
      </c>
      <c r="M28" s="265">
        <f>+'06 (raw)'!S27/'06 (raw)'!U27</f>
        <v>6.1789425003017594E-4</v>
      </c>
      <c r="N28" s="265">
        <f>+'06 (raw)'!T27</f>
        <v>0.3279523315260533</v>
      </c>
      <c r="O28" s="268">
        <f>'06 (raw)'!V27</f>
        <v>3</v>
      </c>
      <c r="P28" s="270">
        <f>+'06 (raw)'!X27/('06 (raw)'!F27/'06 (raw)'!W27)</f>
        <v>210.86397178793936</v>
      </c>
      <c r="Q28" s="268">
        <f>+'06 (raw)'!Y27/('06 (raw)'!I27/10000)</f>
        <v>0.30652292474722864</v>
      </c>
      <c r="R28" s="271">
        <f>+'06 (raw)'!Z27</f>
        <v>12121.036480474771</v>
      </c>
      <c r="S28" s="271">
        <f>+'06 (raw)'!AA27</f>
        <v>7.223293033402059E-2</v>
      </c>
      <c r="T28" s="271">
        <f>+'06 (raw)'!AB27</f>
        <v>1600.9</v>
      </c>
      <c r="U28" s="271">
        <f>+'06 (raw)'!AD27</f>
        <v>0</v>
      </c>
      <c r="V28" s="271">
        <f>'06 (raw)'!AE27</f>
        <v>9</v>
      </c>
      <c r="W28" s="272">
        <f>+'06 (raw)'!AF27/'06 (raw)'!AC27</f>
        <v>0.61517615176151763</v>
      </c>
      <c r="X28" s="267">
        <f>+'06 (raw)'!AG27</f>
        <v>91.573505224022057</v>
      </c>
      <c r="Y28" s="267">
        <f>+'06 (raw)'!AH27</f>
        <v>14.6936</v>
      </c>
      <c r="Z28" s="265">
        <f>+'06 (raw)'!AI27</f>
        <v>0.26682155303368776</v>
      </c>
      <c r="AA28" s="273">
        <f>'06 (raw)'!AJ27/'06 (raw)'!AK27</f>
        <v>0.87653810360872708</v>
      </c>
      <c r="AB28" s="267">
        <f>'06 (raw)'!AL27</f>
        <v>1.2658712435398456</v>
      </c>
      <c r="AC28" s="274">
        <f>+'06 (raw)'!AM27/('06 (raw)'!D27/100000)</f>
        <v>2.5521597652013015</v>
      </c>
      <c r="AD28" s="265">
        <f>+'06 (raw)'!AN27/'06 (raw)'!E27</f>
        <v>0.36412560066576588</v>
      </c>
      <c r="AE28" s="275">
        <f>+'06 (raw)'!AO27</f>
        <v>0.55278631123443334</v>
      </c>
      <c r="AF28" s="276">
        <f>+'06 (raw)'!AP27</f>
        <v>6.2201574396696345E-2</v>
      </c>
      <c r="AG28" s="266">
        <f>+'06 (raw)'!AQ27</f>
        <v>81.900000000000006</v>
      </c>
      <c r="AH28" s="266">
        <f>+'06 (raw)'!AR27</f>
        <v>57.4</v>
      </c>
      <c r="AI28" s="265">
        <f>+'06 (raw)'!AS27</f>
        <v>7.4044238579532105E-3</v>
      </c>
      <c r="AJ28" s="266">
        <f>+'06 (raw)'!AT27</f>
        <v>497.8</v>
      </c>
      <c r="AK28" s="265">
        <f>+'06 (raw)'!AU27/'06 (raw)'!E27</f>
        <v>5.0753908242431832E-2</v>
      </c>
      <c r="AL28" s="278">
        <f>+'06 (raw)'!AV27</f>
        <v>6.9727337484798424</v>
      </c>
      <c r="AM28" s="279">
        <f>+'06 (raw)'!AW27/'06 (raw)'!G27</f>
        <v>1.3362161984529454E-2</v>
      </c>
      <c r="AN28" s="273">
        <f>'06 (raw)'!AX27</f>
        <v>51.922955135570369</v>
      </c>
      <c r="AO28" s="279">
        <f>+'06 (raw)'!AY27</f>
        <v>6.3765120599723613E-2</v>
      </c>
      <c r="AP28" s="268">
        <f>+'06 (raw)'!AZ27</f>
        <v>43.9</v>
      </c>
      <c r="AQ28" s="268">
        <f>('06 (raw)'!H27*1000)/'06 (raw)'!D27</f>
        <v>100999.42722171292</v>
      </c>
      <c r="AR28" s="268">
        <f>'06 (raw)'!E27/'06 (raw)'!D27</f>
        <v>0.47534400986835107</v>
      </c>
      <c r="AS28" s="275">
        <f>+'06 (raw)'!BA27</f>
        <v>6.5</v>
      </c>
      <c r="AT28" s="268">
        <v>0</v>
      </c>
      <c r="AU28" s="275">
        <f>+'06 (raw)'!BC27</f>
        <v>52.3</v>
      </c>
      <c r="AV28" s="275">
        <f>+'06 (raw)'!BD27</f>
        <v>14.5</v>
      </c>
      <c r="AW28" s="268">
        <f>+'06 (raw)'!BE27</f>
        <v>32.79</v>
      </c>
      <c r="AX28" s="280">
        <f>'06 (raw)'!BG27</f>
        <v>10.848538712123267</v>
      </c>
      <c r="AY28" s="280">
        <f>'10 (raw)'!BH27*10</f>
        <v>7.4233333333333356</v>
      </c>
      <c r="AZ28" s="265">
        <f>+'06 (raw)'!BI27/'06 (raw)'!G27</f>
        <v>3.266640632824945E-2</v>
      </c>
      <c r="BA28" s="268">
        <f>1/('06 (raw)'!BJ27/'06 (raw)'!G27)</f>
        <v>1.8397857132102085</v>
      </c>
      <c r="BB28" s="268">
        <f>+'06 (raw)'!BJ27/'06 (raw)'!E27</f>
        <v>136.86501601305264</v>
      </c>
      <c r="BC28" s="281">
        <f>+'06 (raw)'!BK27/'06 (raw)'!BF27</f>
        <v>2.6627067290062336</v>
      </c>
      <c r="BD28" s="265">
        <f>+'06 (raw)'!BL27/'06 (raw)'!BO27</f>
        <v>0.22521568484696056</v>
      </c>
      <c r="BE28" s="268">
        <f>+'06 (raw)'!BM27</f>
        <v>79.3</v>
      </c>
      <c r="BF28" s="265">
        <f>+'06 (raw)'!BN27/'06 (raw)'!BO27</f>
        <v>0.15590200445434299</v>
      </c>
      <c r="BG28" s="279">
        <f>+'06 (raw)'!BP27/('06 (raw)'!G27/1000)</f>
        <v>9.7865425064088782E-2</v>
      </c>
      <c r="BH28" s="267">
        <f>+'06 (raw)'!BQ27</f>
        <v>9.6290449881610112</v>
      </c>
      <c r="BI28" s="267">
        <f>+'06 (raw)'!BR27</f>
        <v>8.4464123863389027</v>
      </c>
      <c r="BJ28" s="267">
        <f>+'06 (raw)'!BS27</f>
        <v>9777.3012770000005</v>
      </c>
      <c r="BK28" s="264">
        <f>+'06 (raw)'!BT27/('06 (raw)'!E27/1000)</f>
        <v>206.93148159748011</v>
      </c>
      <c r="BL28" s="268">
        <f>+'06 (raw)'!BU27</f>
        <v>81</v>
      </c>
      <c r="BM28" s="281">
        <f>+'06 (raw)'!BV27/('06 (raw)'!D27/1000)</f>
        <v>21.87541206746209</v>
      </c>
      <c r="BN28" s="264">
        <f>'06 (raw)'!BW27/('06 (raw)'!E27/1000)</f>
        <v>51.816985977754115</v>
      </c>
      <c r="BO28" s="264">
        <f>'06 (raw)'!BX27/('06 (raw)'!D27/10000)</f>
        <v>1.3607589688535822</v>
      </c>
      <c r="BP28" s="264">
        <f>+'06 (raw)'!BY27/('06 (raw)'!D27/100000)</f>
        <v>8.7624151938578017</v>
      </c>
      <c r="BQ28" s="267">
        <f>+'06 (raw)'!BZ27/('06 (raw)'!G27/1000)</f>
        <v>4.4821453343202018</v>
      </c>
      <c r="BR28" s="267">
        <f>+'06 (raw)'!CA27</f>
        <v>0.94040202186434696</v>
      </c>
      <c r="BS28" s="282">
        <f>+'06 (raw)'!CB27</f>
        <v>66.837648810000005</v>
      </c>
      <c r="BT28" s="283">
        <f>+'06 (raw)'!CC27</f>
        <v>0.43075000000000002</v>
      </c>
      <c r="BU28" s="283">
        <f>+'06 (raw)'!CD27</f>
        <v>0.85033333333333339</v>
      </c>
      <c r="BV28" s="284">
        <f>+'06 (raw)'!CE27</f>
        <v>6.67</v>
      </c>
      <c r="BW28" s="284">
        <f>+'06 (raw)'!CF27</f>
        <v>50</v>
      </c>
      <c r="BX28" s="265">
        <f>+'06 (raw)'!CG27</f>
        <v>0.81653009788862463</v>
      </c>
      <c r="BY28" s="278">
        <f>BY16</f>
        <v>49.216881789708154</v>
      </c>
      <c r="BZ28" s="268">
        <f>+'06 (raw)'!CI27</f>
        <v>4.8917028285025733E-2</v>
      </c>
      <c r="CA28" s="280">
        <f>+'06 (raw)'!CJ27</f>
        <v>0</v>
      </c>
      <c r="CB28" s="268">
        <f>+'06 (raw)'!CK27</f>
        <v>7.6</v>
      </c>
      <c r="CC28" s="265">
        <f>+'06 (raw)'!CL27/'06 (raw)'!E27</f>
        <v>0.24376336677076715</v>
      </c>
      <c r="CD28" s="265">
        <f>+'06 (raw)'!CM27</f>
        <v>0.43651972409137862</v>
      </c>
      <c r="CE28" s="265">
        <f>+'06 (raw)'!CN27/'06 (raw)'!G27</f>
        <v>0.15319139814995714</v>
      </c>
      <c r="CF28" s="265">
        <f>('06 (raw)'!CO27+'06 (raw)'!CP27)/'06 (raw)'!CX27</f>
        <v>3.3738381218739288E-2</v>
      </c>
      <c r="CG28" s="268">
        <f>+'06 (raw)'!CQ27/('06 (raw)'!CX27/1000000)</f>
        <v>23.063372989342589</v>
      </c>
      <c r="CH28" s="281">
        <f>+'06 (raw)'!CR27/('06 (raw)'!D27/1000)</f>
        <v>0.66993409433706597</v>
      </c>
      <c r="CI28" s="273">
        <f>('06 (raw)'!CS27-'05 (raw)'!CS27)/'05 (raw)'!CS27</f>
        <v>0.13671324964431317</v>
      </c>
      <c r="CJ28" s="273">
        <f>('06 (raw)'!CT27-'05 (raw)'!CT27)/'05 (raw)'!CT27</f>
        <v>0.10953024496688311</v>
      </c>
      <c r="CK28" s="285">
        <f>+'06 (raw)'!CU27/('06 (raw)'!D27/1000000)</f>
        <v>4.2535996086688357</v>
      </c>
      <c r="CL28" s="268">
        <f>+'06 (raw)'!CV27/('06 (raw)'!I27/1000)</f>
        <v>1.4100054538372517</v>
      </c>
      <c r="CM28" s="268">
        <f>+'06 (raw)'!CW27/('06 (raw)'!E27/10000)</f>
        <v>0.75167112598544972</v>
      </c>
    </row>
    <row r="29" spans="1:91">
      <c r="A29" s="263" t="s">
        <v>228</v>
      </c>
      <c r="B29" s="264">
        <f>'06 (raw)'!B28</f>
        <v>3967.039347006229</v>
      </c>
      <c r="C29" s="265">
        <f>'06 (raw)'!C28</f>
        <v>0.2349058</v>
      </c>
      <c r="D29" s="266">
        <f>+'06 (raw)'!J28/('06 (raw)'!D28/100000)</f>
        <v>1813.5790969184673</v>
      </c>
      <c r="E29" s="266">
        <f>+'06 (raw)'!K28</f>
        <v>34.950000000000003</v>
      </c>
      <c r="F29" s="267">
        <f>+'06 (raw)'!L28</f>
        <v>3.24</v>
      </c>
      <c r="G29" s="267">
        <f>+'06 (raw)'!M28</f>
        <v>2.93</v>
      </c>
      <c r="H29" s="267">
        <f>+'06 (raw)'!N28</f>
        <v>2.84</v>
      </c>
      <c r="I29" s="267">
        <f>+'06 (raw)'!O28</f>
        <v>3.3</v>
      </c>
      <c r="J29" s="267">
        <f>+'06 (raw)'!P28</f>
        <v>0.2253333333333333</v>
      </c>
      <c r="K29" s="268">
        <f>+'06 (raw)'!Q28/('06 (raw)'!E28)*100000</f>
        <v>7.5547641706915023</v>
      </c>
      <c r="L29" s="268">
        <f>+'06 (raw)'!R28/('06 (raw)'!D28/100000)</f>
        <v>6.4931113805457397</v>
      </c>
      <c r="M29" s="265">
        <f>+'06 (raw)'!S28/'06 (raw)'!U28</f>
        <v>9.2634944114913555E-3</v>
      </c>
      <c r="N29" s="265">
        <f>+'06 (raw)'!T28</f>
        <v>4.7709341880790854E-3</v>
      </c>
      <c r="O29" s="268">
        <f>'06 (raw)'!V28</f>
        <v>2</v>
      </c>
      <c r="P29" s="270">
        <f>+'06 (raw)'!X28/('06 (raw)'!F28/'06 (raw)'!W28)</f>
        <v>19.938335976457125</v>
      </c>
      <c r="Q29" s="268">
        <f>+'06 (raw)'!Y28/('06 (raw)'!I28/10000)</f>
        <v>1.7255593013273955</v>
      </c>
      <c r="R29" s="271">
        <f>+'06 (raw)'!Z28</f>
        <v>10673.638007812346</v>
      </c>
      <c r="S29" s="271">
        <f>+'06 (raw)'!AA28</f>
        <v>1.1804979430269313</v>
      </c>
      <c r="T29" s="271">
        <f>+'06 (raw)'!AB28</f>
        <v>1300.4000000000001</v>
      </c>
      <c r="U29" s="271">
        <f>+'06 (raw)'!AD28</f>
        <v>1</v>
      </c>
      <c r="V29" s="271">
        <f>'06 (raw)'!AE28</f>
        <v>9</v>
      </c>
      <c r="W29" s="272">
        <f>+'06 (raw)'!AF28/'06 (raw)'!AC28</f>
        <v>0.51902587519025878</v>
      </c>
      <c r="X29" s="267">
        <f>+'06 (raw)'!AG28</f>
        <v>76.761074600156661</v>
      </c>
      <c r="Y29" s="267">
        <f>+'06 (raw)'!AH28</f>
        <v>17.9316</v>
      </c>
      <c r="Z29" s="265">
        <f>+'06 (raw)'!AI28</f>
        <v>0.23796811837388451</v>
      </c>
      <c r="AA29" s="273">
        <f>'06 (raw)'!AJ28/'06 (raw)'!AK28</f>
        <v>2.153025425127951</v>
      </c>
      <c r="AB29" s="267">
        <f>'06 (raw)'!AL28</f>
        <v>1.5599802184707376</v>
      </c>
      <c r="AC29" s="274">
        <f>+'06 (raw)'!AM28/('06 (raw)'!D28/100000)</f>
        <v>8.9841792686796396</v>
      </c>
      <c r="AD29" s="265">
        <f>+'06 (raw)'!AN28/'06 (raw)'!E28</f>
        <v>0.35424184269092307</v>
      </c>
      <c r="AE29" s="275">
        <f>+'06 (raw)'!AO28</f>
        <v>0.58997098290231831</v>
      </c>
      <c r="AF29" s="276">
        <f>+'06 (raw)'!AP28</f>
        <v>7.3307218802462229E-2</v>
      </c>
      <c r="AG29" s="266">
        <f>+'06 (raw)'!AQ28</f>
        <v>80.5</v>
      </c>
      <c r="AH29" s="266">
        <f>+'06 (raw)'!AR28</f>
        <v>65.099999999999994</v>
      </c>
      <c r="AI29" s="265">
        <f>+'06 (raw)'!AS28</f>
        <v>1.1821568824891755E-2</v>
      </c>
      <c r="AJ29" s="266">
        <f>+'06 (raw)'!AT28</f>
        <v>490.13</v>
      </c>
      <c r="AK29" s="265">
        <f>+'06 (raw)'!AU28/'06 (raw)'!E28</f>
        <v>4.1104212725370681E-2</v>
      </c>
      <c r="AL29" s="278">
        <f>+'06 (raw)'!AV28</f>
        <v>9.7099912434296431</v>
      </c>
      <c r="AM29" s="279">
        <f>+'06 (raw)'!AW28/'06 (raw)'!G28</f>
        <v>1.465984529322192E-2</v>
      </c>
      <c r="AN29" s="273">
        <f>'06 (raw)'!AX28</f>
        <v>64.332997341143027</v>
      </c>
      <c r="AO29" s="279">
        <f>+'06 (raw)'!AY28</f>
        <v>4.8085001565194053E-2</v>
      </c>
      <c r="AP29" s="268">
        <f>+'06 (raw)'!AZ28</f>
        <v>45.3</v>
      </c>
      <c r="AQ29" s="268">
        <f>('06 (raw)'!H28*1000)/'06 (raw)'!D28</f>
        <v>60492.688918695618</v>
      </c>
      <c r="AR29" s="268">
        <f>'06 (raw)'!E28/'06 (raw)'!D28</f>
        <v>0.38919505429098694</v>
      </c>
      <c r="AS29" s="275">
        <f>+'06 (raw)'!BA28</f>
        <v>8.6</v>
      </c>
      <c r="AT29" s="268">
        <v>0</v>
      </c>
      <c r="AU29" s="275">
        <f>+'06 (raw)'!BC28</f>
        <v>45</v>
      </c>
      <c r="AV29" s="275">
        <f>+'06 (raw)'!BD28</f>
        <v>0</v>
      </c>
      <c r="AW29" s="268">
        <f>+'06 (raw)'!BE28</f>
        <v>24.34</v>
      </c>
      <c r="AX29" s="280">
        <f>'06 (raw)'!BG28</f>
        <v>9.4542654748959745</v>
      </c>
      <c r="AY29" s="280">
        <f>'10 (raw)'!BH28*10</f>
        <v>7.120000000000001</v>
      </c>
      <c r="AZ29" s="265">
        <f>+'06 (raw)'!BI28/'06 (raw)'!G28</f>
        <v>2.0931052372661848E-2</v>
      </c>
      <c r="BA29" s="268">
        <f>1/('06 (raw)'!BJ28/'06 (raw)'!G28)</f>
        <v>1.5820472351473416</v>
      </c>
      <c r="BB29" s="268">
        <f>+'06 (raw)'!BJ28/'06 (raw)'!E28</f>
        <v>122.7318721665734</v>
      </c>
      <c r="BC29" s="281">
        <f>+'06 (raw)'!BK28/'06 (raw)'!BF28</f>
        <v>3.1881225693628794</v>
      </c>
      <c r="BD29" s="265">
        <f>+'06 (raw)'!BL28/'06 (raw)'!BO28</f>
        <v>0.18413924269494553</v>
      </c>
      <c r="BE29" s="268">
        <f>+'06 (raw)'!BM28</f>
        <v>34.4</v>
      </c>
      <c r="BF29" s="265">
        <f>+'06 (raw)'!BN28/'06 (raw)'!BO28</f>
        <v>5.4484170290454582E-2</v>
      </c>
      <c r="BG29" s="279">
        <f>+'06 (raw)'!BP28/('06 (raw)'!G28/1000)</f>
        <v>9.7873504363743855E-2</v>
      </c>
      <c r="BH29" s="267">
        <f>+'06 (raw)'!BQ28</f>
        <v>6.7100020968756553</v>
      </c>
      <c r="BI29" s="267">
        <f>+'06 (raw)'!BR28</f>
        <v>4.2538919020623194</v>
      </c>
      <c r="BJ29" s="267">
        <f>+'06 (raw)'!BS28</f>
        <v>17.757555</v>
      </c>
      <c r="BK29" s="264">
        <f>+'06 (raw)'!BT28/('06 (raw)'!E28/1000)</f>
        <v>24.667354290109238</v>
      </c>
      <c r="BL29" s="268">
        <f>+'06 (raw)'!BU28</f>
        <v>5</v>
      </c>
      <c r="BM29" s="281">
        <f>+'06 (raw)'!BV28/('06 (raw)'!D28/1000)</f>
        <v>4.0702415804968171</v>
      </c>
      <c r="BN29" s="264">
        <f>'06 (raw)'!BW28/('06 (raw)'!E28/1000)</f>
        <v>43.47871707513108</v>
      </c>
      <c r="BO29" s="264">
        <f>'06 (raw)'!BX28/('06 (raw)'!D28/10000)</f>
        <v>0.91931490218650935</v>
      </c>
      <c r="BP29" s="264">
        <f>+'06 (raw)'!BY28/('06 (raw)'!D28/100000)</f>
        <v>5.7580421676537688</v>
      </c>
      <c r="BQ29" s="267">
        <f>+'06 (raw)'!BZ28/('06 (raw)'!G28/1000)</f>
        <v>2.6542382679484802</v>
      </c>
      <c r="BR29" s="267">
        <f>+'06 (raw)'!CA28</f>
        <v>0.32698438649554484</v>
      </c>
      <c r="BS29" s="282">
        <f>+'06 (raw)'!CB28</f>
        <v>81.875</v>
      </c>
      <c r="BT29" s="283">
        <f>+'06 (raw)'!CC28</f>
        <v>0.16350000000000001</v>
      </c>
      <c r="BU29" s="283">
        <f>+'06 (raw)'!CD28</f>
        <v>0.436</v>
      </c>
      <c r="BV29" s="284">
        <f>+'06 (raw)'!CE28</f>
        <v>44.44</v>
      </c>
      <c r="BW29" s="284">
        <f>+'06 (raw)'!CF28</f>
        <v>50</v>
      </c>
      <c r="BX29" s="265">
        <f>+'06 (raw)'!CG28</f>
        <v>0.88731007190078448</v>
      </c>
      <c r="BY29" s="278">
        <f>+'06 (raw)'!CH28/('06 (raw)'!G28/1000)</f>
        <v>5.3118756227037416</v>
      </c>
      <c r="BZ29" s="268">
        <f>+'06 (raw)'!CI28</f>
        <v>0.32299272388762068</v>
      </c>
      <c r="CA29" s="280">
        <f>+'06 (raw)'!CJ28</f>
        <v>0</v>
      </c>
      <c r="CB29" s="268">
        <f>+'06 (raw)'!CK28</f>
        <v>6.6999999999999993</v>
      </c>
      <c r="CC29" s="265">
        <f>+'06 (raw)'!CL28/'06 (raw)'!E28</f>
        <v>0.24630314960216823</v>
      </c>
      <c r="CD29" s="265">
        <f>+'06 (raw)'!CM28</f>
        <v>8.5671541139895014E-4</v>
      </c>
      <c r="CE29" s="265">
        <f>+'06 (raw)'!CN28/'06 (raw)'!G28</f>
        <v>2.1412435966159101E-2</v>
      </c>
      <c r="CF29" s="265">
        <f>('06 (raw)'!CO28+'06 (raw)'!CP28)/'06 (raw)'!CX28</f>
        <v>0.40079882791650356</v>
      </c>
      <c r="CG29" s="268">
        <f>+'06 (raw)'!CQ28/('06 (raw)'!CX28/1000000)</f>
        <v>5.6700966781675648</v>
      </c>
      <c r="CH29" s="281">
        <f>+'06 (raw)'!CR28/('06 (raw)'!D28/1000)</f>
        <v>0.22281351383285861</v>
      </c>
      <c r="CI29" s="273">
        <f>('06 (raw)'!CS28-'05 (raw)'!CS28)/'05 (raw)'!CS28</f>
        <v>0.19490962060588785</v>
      </c>
      <c r="CJ29" s="273">
        <f>('06 (raw)'!CT28-'05 (raw)'!CT28)/'05 (raw)'!CT28</f>
        <v>0.11293839804117108</v>
      </c>
      <c r="CK29" s="285">
        <f>+'06 (raw)'!CU28/('06 (raw)'!D28/1000000)</f>
        <v>3.6753460644598528</v>
      </c>
      <c r="CL29" s="268">
        <f>+'06 (raw)'!CV28/('06 (raw)'!I28/1000)</f>
        <v>1.6249016754166306</v>
      </c>
      <c r="CM29" s="268">
        <f>+'06 (raw)'!CW28/('06 (raw)'!E28/10000)</f>
        <v>2.3084001632668478</v>
      </c>
    </row>
    <row r="30" spans="1:91">
      <c r="A30" s="263" t="s">
        <v>229</v>
      </c>
      <c r="B30" s="264">
        <f>'06 (raw)'!B29</f>
        <v>3467.9558500020353</v>
      </c>
      <c r="C30" s="265">
        <f>'06 (raw)'!C29</f>
        <v>0.27752209999999999</v>
      </c>
      <c r="D30" s="266">
        <f>+'06 (raw)'!J29/('06 (raw)'!D29/100000)</f>
        <v>799.64306996222967</v>
      </c>
      <c r="E30" s="266">
        <f>+'06 (raw)'!K29</f>
        <v>72.81</v>
      </c>
      <c r="F30" s="267">
        <f>+'06 (raw)'!L29</f>
        <v>3.05</v>
      </c>
      <c r="G30" s="267">
        <f>+'06 (raw)'!M29</f>
        <v>2.98</v>
      </c>
      <c r="H30" s="267">
        <f>+'06 (raw)'!N29</f>
        <v>2.87</v>
      </c>
      <c r="I30" s="267">
        <f>+'06 (raw)'!O29</f>
        <v>3.53</v>
      </c>
      <c r="J30" s="267">
        <f>+'06 (raw)'!P29</f>
        <v>0.15</v>
      </c>
      <c r="K30" s="268">
        <f>+'06 (raw)'!Q29/('06 (raw)'!E29)*100000</f>
        <v>6.9930368115163386</v>
      </c>
      <c r="L30" s="268">
        <f>+'06 (raw)'!R29/('06 (raw)'!D29/100000)</f>
        <v>17.323388621604124</v>
      </c>
      <c r="M30" s="265">
        <f>+'06 (raw)'!S29/'06 (raw)'!U29</f>
        <v>1.0315570589482855E-3</v>
      </c>
      <c r="N30" s="265">
        <f>+'06 (raw)'!T29</f>
        <v>0.11040769052426998</v>
      </c>
      <c r="O30" s="268">
        <f>'06 (raw)'!V29</f>
        <v>2</v>
      </c>
      <c r="P30" s="270">
        <f>+'06 (raw)'!X29/('06 (raw)'!F29/'06 (raw)'!W29)</f>
        <v>10.728648026373167</v>
      </c>
      <c r="Q30" s="268">
        <f>+'06 (raw)'!Y29/('06 (raw)'!I29/10000)</f>
        <v>1.824179298508835</v>
      </c>
      <c r="R30" s="271">
        <f>+'06 (raw)'!Z29</f>
        <v>27544.524563650968</v>
      </c>
      <c r="S30" s="271">
        <f>+'06 (raw)'!AA29</f>
        <v>0.2226651820517703</v>
      </c>
      <c r="T30" s="271">
        <f>+'06 (raw)'!AB29</f>
        <v>3818.7</v>
      </c>
      <c r="U30" s="271">
        <f>+'06 (raw)'!AD29</f>
        <v>0</v>
      </c>
      <c r="V30" s="271">
        <f>'06 (raw)'!AE29</f>
        <v>15</v>
      </c>
      <c r="W30" s="272">
        <f>+'06 (raw)'!AF29/'06 (raw)'!AC29</f>
        <v>0.78402699662542186</v>
      </c>
      <c r="X30" s="267">
        <f>+'06 (raw)'!AG29</f>
        <v>87.132987763859219</v>
      </c>
      <c r="Y30" s="267">
        <f>+'06 (raw)'!AH29</f>
        <v>15.9636</v>
      </c>
      <c r="Z30" s="265">
        <f>+'06 (raw)'!AI29</f>
        <v>0.24664714043471558</v>
      </c>
      <c r="AA30" s="273">
        <f>'06 (raw)'!AJ29/'06 (raw)'!AK29</f>
        <v>1.4461804363253439</v>
      </c>
      <c r="AB30" s="267">
        <f>'06 (raw)'!AL29</f>
        <v>1.9294540062136758</v>
      </c>
      <c r="AC30" s="274">
        <f>+'06 (raw)'!AM29/('06 (raw)'!D29/100000)</f>
        <v>7.3918179019973831</v>
      </c>
      <c r="AD30" s="265">
        <f>+'06 (raw)'!AN29/'06 (raw)'!E29</f>
        <v>0.35442075055752414</v>
      </c>
      <c r="AE30" s="275">
        <f>+'06 (raw)'!AO29</f>
        <v>0.53328686239134004</v>
      </c>
      <c r="AF30" s="276">
        <f>+'06 (raw)'!AP29</f>
        <v>4.9276974416017798E-2</v>
      </c>
      <c r="AG30" s="266">
        <f>+'06 (raw)'!AQ29</f>
        <v>78.5</v>
      </c>
      <c r="AH30" s="266">
        <f>+'06 (raw)'!AR29</f>
        <v>62.3</v>
      </c>
      <c r="AI30" s="265">
        <f>+'06 (raw)'!AS29</f>
        <v>8.1260698821870904E-3</v>
      </c>
      <c r="AJ30" s="266">
        <f>+'06 (raw)'!AT29</f>
        <v>515.66999999999996</v>
      </c>
      <c r="AK30" s="265">
        <f>+'06 (raw)'!AU29/'06 (raw)'!E29</f>
        <v>3.3542698032995193E-2</v>
      </c>
      <c r="AL30" s="278">
        <f>+'06 (raw)'!AV29</f>
        <v>26.445310979671966</v>
      </c>
      <c r="AM30" s="279">
        <f>+'06 (raw)'!AW29/'06 (raw)'!G29</f>
        <v>2.194732083707155E-2</v>
      </c>
      <c r="AN30" s="273">
        <f>'06 (raw)'!AX29</f>
        <v>54.931547799081592</v>
      </c>
      <c r="AO30" s="279">
        <f>+'06 (raw)'!AY29</f>
        <v>3.4950358276048941E-2</v>
      </c>
      <c r="AP30" s="268">
        <f>+'06 (raw)'!AZ29</f>
        <v>52.7</v>
      </c>
      <c r="AQ30" s="268">
        <f>('06 (raw)'!H29*1000)/'06 (raw)'!D29</f>
        <v>61447.718175969989</v>
      </c>
      <c r="AR30" s="268">
        <f>'06 (raw)'!E29/'06 (raw)'!D29</f>
        <v>0.44449275450218573</v>
      </c>
      <c r="AS30" s="275">
        <f>+'06 (raw)'!BA29</f>
        <v>18</v>
      </c>
      <c r="AT30" s="268">
        <v>0</v>
      </c>
      <c r="AU30" s="275">
        <f>+'06 (raw)'!BC29</f>
        <v>55.4</v>
      </c>
      <c r="AV30" s="275">
        <f>+'06 (raw)'!BD29</f>
        <v>2.9</v>
      </c>
      <c r="AW30" s="268">
        <f>+'06 (raw)'!BE29</f>
        <v>31.66</v>
      </c>
      <c r="AX30" s="280">
        <f>'06 (raw)'!BG29</f>
        <v>16.624943127595472</v>
      </c>
      <c r="AY30" s="280">
        <f>'10 (raw)'!BH29*10</f>
        <v>7.3583333333333334</v>
      </c>
      <c r="AZ30" s="265">
        <f>+'06 (raw)'!BI29/'06 (raw)'!G29</f>
        <v>2.6550790727615504E-2</v>
      </c>
      <c r="BA30" s="268">
        <f>1/('06 (raw)'!BJ29/'06 (raw)'!G29)</f>
        <v>1.6849605234828928</v>
      </c>
      <c r="BB30" s="268">
        <f>+'06 (raw)'!BJ29/'06 (raw)'!E29</f>
        <v>97.458671838205447</v>
      </c>
      <c r="BC30" s="281">
        <f>+'06 (raw)'!BK29/'06 (raw)'!BF29</f>
        <v>4.8080574988326186</v>
      </c>
      <c r="BD30" s="265">
        <f>+'06 (raw)'!BL29/'06 (raw)'!BO29</f>
        <v>0.18971285196543072</v>
      </c>
      <c r="BE30" s="268">
        <f>+'06 (raw)'!BM29</f>
        <v>57.1</v>
      </c>
      <c r="BF30" s="265">
        <f>+'06 (raw)'!BN29/'06 (raw)'!BO29</f>
        <v>8.846869509404115E-2</v>
      </c>
      <c r="BG30" s="279">
        <f>+'06 (raw)'!BP29/('06 (raw)'!G29/1000)</f>
        <v>0.1523860046891477</v>
      </c>
      <c r="BH30" s="267">
        <f>+'06 (raw)'!BQ29</f>
        <v>16.27382146439318</v>
      </c>
      <c r="BI30" s="267">
        <f>+'06 (raw)'!BR29</f>
        <v>2.3612472107767322</v>
      </c>
      <c r="BJ30" s="267">
        <f>+'06 (raw)'!BS29</f>
        <v>7741.8541210001204</v>
      </c>
      <c r="BK30" s="264">
        <f>+'06 (raw)'!BT29/('06 (raw)'!E29/1000)</f>
        <v>85.413974987101255</v>
      </c>
      <c r="BL30" s="268">
        <f>+'06 (raw)'!BU29</f>
        <v>47</v>
      </c>
      <c r="BM30" s="281">
        <f>+'06 (raw)'!BV29/('06 (raw)'!D29/1000)</f>
        <v>5.8982916182091936</v>
      </c>
      <c r="BN30" s="264">
        <f>'06 (raw)'!BW29/('06 (raw)'!E29/1000)</f>
        <v>20.129712304759956</v>
      </c>
      <c r="BO30" s="264">
        <f>'06 (raw)'!BX29/('06 (raw)'!D29/10000)</f>
        <v>1.1922394384002488</v>
      </c>
      <c r="BP30" s="264">
        <f>+'06 (raw)'!BY29/('06 (raw)'!D29/100000)</f>
        <v>8.9080882408686399</v>
      </c>
      <c r="BQ30" s="267">
        <f>+'06 (raw)'!BZ29/('06 (raw)'!G29/1000)</f>
        <v>5.0090536375611725</v>
      </c>
      <c r="BR30" s="267">
        <f>+'06 (raw)'!CA29</f>
        <v>0.69770281348659546</v>
      </c>
      <c r="BS30" s="282">
        <f>+'06 (raw)'!CB29</f>
        <v>76.579315480000005</v>
      </c>
      <c r="BT30" s="283">
        <f>+'06 (raw)'!CC29</f>
        <v>0.30149999999999999</v>
      </c>
      <c r="BU30" s="283">
        <f>+'06 (raw)'!CD29</f>
        <v>0.44766666666666666</v>
      </c>
      <c r="BV30" s="284">
        <f>+'06 (raw)'!CE29</f>
        <v>64.38</v>
      </c>
      <c r="BW30" s="284">
        <f>+'06 (raw)'!CF29</f>
        <v>71.430000000000007</v>
      </c>
      <c r="BX30" s="265">
        <f>+'06 (raw)'!CG29</f>
        <v>0.85520277360707697</v>
      </c>
      <c r="BY30" s="278">
        <f>BY16</f>
        <v>49.216881789708154</v>
      </c>
      <c r="BZ30" s="268">
        <f>+'06 (raw)'!CI29</f>
        <v>0.12662056387835349</v>
      </c>
      <c r="CA30" s="280">
        <f>+'06 (raw)'!CJ29</f>
        <v>0</v>
      </c>
      <c r="CB30" s="268">
        <f>+'06 (raw)'!CK29</f>
        <v>7.35</v>
      </c>
      <c r="CC30" s="265">
        <f>+'06 (raw)'!CL29/'06 (raw)'!E29</f>
        <v>0.21549554620307951</v>
      </c>
      <c r="CD30" s="265">
        <f>+'06 (raw)'!CM29</f>
        <v>3.7429119173970911E-2</v>
      </c>
      <c r="CE30" s="265">
        <f>+'06 (raw)'!CN29/'06 (raw)'!G29</f>
        <v>4.5127707234262272E-2</v>
      </c>
      <c r="CF30" s="265">
        <f>('06 (raw)'!CO29+'06 (raw)'!CP29)/'06 (raw)'!CX29</f>
        <v>0.11695935235762055</v>
      </c>
      <c r="CG30" s="268">
        <f>+'06 (raw)'!CQ29/('06 (raw)'!CX29/1000000)</f>
        <v>2.6690094419963781</v>
      </c>
      <c r="CH30" s="281">
        <f>+'06 (raw)'!CR29/('06 (raw)'!D29/1000)</f>
        <v>0.27703465471267869</v>
      </c>
      <c r="CI30" s="273">
        <f>('06 (raw)'!CS29-'05 (raw)'!CS29)/'05 (raw)'!CS29</f>
        <v>6.8845574672728352E-2</v>
      </c>
      <c r="CJ30" s="273">
        <f>('06 (raw)'!CT29-'05 (raw)'!CT29)/'05 (raw)'!CT29</f>
        <v>8.8708799386925441E-2</v>
      </c>
      <c r="CK30" s="285">
        <f>+'06 (raw)'!CU29/('06 (raw)'!D29/1000000)</f>
        <v>0.75813516943562897</v>
      </c>
      <c r="CL30" s="268">
        <f>+'06 (raw)'!CV29/('06 (raw)'!I29/1000)</f>
        <v>1.0489030966425801</v>
      </c>
      <c r="CM30" s="268">
        <f>+'06 (raw)'!CW29/('06 (raw)'!E29/10000)</f>
        <v>1.0489555217274507</v>
      </c>
    </row>
    <row r="31" spans="1:91">
      <c r="A31" s="263" t="s">
        <v>230</v>
      </c>
      <c r="B31" s="264">
        <f>'06 (raw)'!B30</f>
        <v>5419.6167214800062</v>
      </c>
      <c r="C31" s="265">
        <f>'06 (raw)'!C30</f>
        <v>0.26939340000000001</v>
      </c>
      <c r="D31" s="266">
        <f>+'06 (raw)'!J30/('06 (raw)'!D30/100000)</f>
        <v>1530.2973954068527</v>
      </c>
      <c r="E31" s="266">
        <f>+'06 (raw)'!K30</f>
        <v>42.16</v>
      </c>
      <c r="F31" s="267">
        <f>+'06 (raw)'!L30</f>
        <v>3.25</v>
      </c>
      <c r="G31" s="267">
        <f>+'06 (raw)'!M30</f>
        <v>3.23</v>
      </c>
      <c r="H31" s="267">
        <f>+'06 (raw)'!N30</f>
        <v>2.85</v>
      </c>
      <c r="I31" s="267">
        <f>+'06 (raw)'!O30</f>
        <v>2.7</v>
      </c>
      <c r="J31" s="267">
        <f>+'06 (raw)'!P30</f>
        <v>0.39733333333333332</v>
      </c>
      <c r="K31" s="268">
        <f>+'06 (raw)'!Q30/('06 (raw)'!E30)*100000</f>
        <v>8.7079718057398239</v>
      </c>
      <c r="L31" s="268">
        <f>+'06 (raw)'!R30/('06 (raw)'!D30/100000)</f>
        <v>10.209910009279128</v>
      </c>
      <c r="M31" s="265">
        <f>+'06 (raw)'!S30/'06 (raw)'!U30</f>
        <v>2.1606154756934736E-3</v>
      </c>
      <c r="N31" s="265">
        <f>+'06 (raw)'!T30</f>
        <v>0.11040769052426998</v>
      </c>
      <c r="O31" s="268">
        <f>'06 (raw)'!V30</f>
        <v>10</v>
      </c>
      <c r="P31" s="270">
        <f>+'06 (raw)'!X30/('06 (raw)'!F30/'06 (raw)'!W30)</f>
        <v>78.459621983555778</v>
      </c>
      <c r="Q31" s="268">
        <f>+'06 (raw)'!Y30/('06 (raw)'!I30/10000)</f>
        <v>2.4718790798968646</v>
      </c>
      <c r="R31" s="271">
        <f>+'06 (raw)'!Z30</f>
        <v>5406.929382369849</v>
      </c>
      <c r="S31" s="271">
        <f>+'06 (raw)'!AA30</f>
        <v>0.7165554596729885</v>
      </c>
      <c r="T31" s="271">
        <f>+'06 (raw)'!AB30</f>
        <v>2581.1</v>
      </c>
      <c r="U31" s="271">
        <f>+'06 (raw)'!AD30</f>
        <v>0</v>
      </c>
      <c r="V31" s="271">
        <f>'06 (raw)'!AE30</f>
        <v>10</v>
      </c>
      <c r="W31" s="272">
        <f>+'06 (raw)'!AF30/'06 (raw)'!AC30</f>
        <v>0.44956413449564137</v>
      </c>
      <c r="X31" s="267">
        <f>+'06 (raw)'!AG30</f>
        <v>87.915752420076601</v>
      </c>
      <c r="Y31" s="267">
        <f>+'06 (raw)'!AH30</f>
        <v>14.1433</v>
      </c>
      <c r="Z31" s="265">
        <f>+'06 (raw)'!AI30</f>
        <v>0.19523148526169673</v>
      </c>
      <c r="AA31" s="273">
        <f>'06 (raw)'!AJ30/'06 (raw)'!AK30</f>
        <v>1.2594156964484262</v>
      </c>
      <c r="AB31" s="267">
        <f>'06 (raw)'!AL30</f>
        <v>1.8037507683059792</v>
      </c>
      <c r="AC31" s="274">
        <f>+'06 (raw)'!AM30/('06 (raw)'!D30/100000)</f>
        <v>8.6517711323610271</v>
      </c>
      <c r="AD31" s="265">
        <f>+'06 (raw)'!AN30/'06 (raw)'!E30</f>
        <v>0.3578086046502526</v>
      </c>
      <c r="AE31" s="275">
        <f>+'06 (raw)'!AO30</f>
        <v>0.59024466972688439</v>
      </c>
      <c r="AF31" s="276">
        <f>+'06 (raw)'!AP30</f>
        <v>2.9652473016249556E-2</v>
      </c>
      <c r="AG31" s="266">
        <f>+'06 (raw)'!AQ30</f>
        <v>79.599999999999994</v>
      </c>
      <c r="AH31" s="266">
        <f>+'06 (raw)'!AR30</f>
        <v>55.8</v>
      </c>
      <c r="AI31" s="265">
        <f>+'06 (raw)'!AS30</f>
        <v>9.2874165072332412E-3</v>
      </c>
      <c r="AJ31" s="266">
        <f>+'06 (raw)'!AT30</f>
        <v>504.71</v>
      </c>
      <c r="AK31" s="265">
        <f>+'06 (raw)'!AU30/'06 (raw)'!E30</f>
        <v>5.1746877849659312E-2</v>
      </c>
      <c r="AL31" s="278">
        <f>+'06 (raw)'!AV30</f>
        <v>18.087851950325597</v>
      </c>
      <c r="AM31" s="279">
        <f>+'06 (raw)'!AW30/'06 (raw)'!G30</f>
        <v>2.4565703494178505E-2</v>
      </c>
      <c r="AN31" s="273">
        <f>'06 (raw)'!AX30</f>
        <v>54.438935116582442</v>
      </c>
      <c r="AO31" s="279">
        <f>+'06 (raw)'!AY30</f>
        <v>6.1307123315011459E-2</v>
      </c>
      <c r="AP31" s="268">
        <f>+'06 (raw)'!AZ30</f>
        <v>61.8</v>
      </c>
      <c r="AQ31" s="268">
        <f>('06 (raw)'!H30*1000)/'06 (raw)'!D30</f>
        <v>83183.730781306193</v>
      </c>
      <c r="AR31" s="268">
        <f>'06 (raw)'!E30/'06 (raw)'!D30</f>
        <v>0.41907867248207831</v>
      </c>
      <c r="AS31" s="275">
        <f>+'06 (raw)'!BA30</f>
        <v>12.7</v>
      </c>
      <c r="AT31" s="268">
        <v>0</v>
      </c>
      <c r="AU31" s="275">
        <f>+'06 (raw)'!BC30</f>
        <v>53.1</v>
      </c>
      <c r="AV31" s="275">
        <f>+'06 (raw)'!BD30</f>
        <v>10.5</v>
      </c>
      <c r="AW31" s="268">
        <f>+'06 (raw)'!BE30</f>
        <v>31.15</v>
      </c>
      <c r="AX31" s="280">
        <f>'06 (raw)'!BG30</f>
        <v>26.130398325878019</v>
      </c>
      <c r="AY31" s="280">
        <f>'10 (raw)'!BH30*10</f>
        <v>7.9583333333333339</v>
      </c>
      <c r="AZ31" s="265">
        <f>+'06 (raw)'!BI30/'06 (raw)'!G30</f>
        <v>2.2074225063089467E-2</v>
      </c>
      <c r="BA31" s="268">
        <f>1/('06 (raw)'!BJ30/'06 (raw)'!G30)</f>
        <v>1.5048385847787067</v>
      </c>
      <c r="BB31" s="268">
        <f>+'06 (raw)'!BJ30/'06 (raw)'!E30</f>
        <v>165.38819541024711</v>
      </c>
      <c r="BC31" s="281">
        <f>+'06 (raw)'!BK30/'06 (raw)'!BF30</f>
        <v>5.2308681013223346</v>
      </c>
      <c r="BD31" s="265">
        <f>+'06 (raw)'!BL30/'06 (raw)'!BO30</f>
        <v>0.28845308981614626</v>
      </c>
      <c r="BE31" s="268">
        <f>+'06 (raw)'!BM30</f>
        <v>60.7</v>
      </c>
      <c r="BF31" s="265">
        <f>+'06 (raw)'!BN30/'06 (raw)'!BO30</f>
        <v>0.10751415662504113</v>
      </c>
      <c r="BG31" s="279">
        <f>+'06 (raw)'!BP30/('06 (raw)'!G30/1000)</f>
        <v>0.11131543289980965</v>
      </c>
      <c r="BH31" s="267">
        <f>+'06 (raw)'!BQ30</f>
        <v>13.639432815665092</v>
      </c>
      <c r="BI31" s="267">
        <f>+'06 (raw)'!BR30</f>
        <v>32.971074222960546</v>
      </c>
      <c r="BJ31" s="267">
        <f>+'06 (raw)'!BS30</f>
        <v>4107.820788</v>
      </c>
      <c r="BK31" s="264">
        <f>+'06 (raw)'!BT30/('06 (raw)'!E30/1000)</f>
        <v>70.693076281833015</v>
      </c>
      <c r="BL31" s="268">
        <f>+'06 (raw)'!BU30</f>
        <v>30</v>
      </c>
      <c r="BM31" s="281">
        <f>+'06 (raw)'!BV30/('06 (raw)'!D30/1000)</f>
        <v>4.1745820805008353</v>
      </c>
      <c r="BN31" s="264">
        <f>'06 (raw)'!BW30/('06 (raw)'!E30/1000)</f>
        <v>29.241173638914653</v>
      </c>
      <c r="BO31" s="264">
        <f>'06 (raw)'!BX30/('06 (raw)'!D30/10000)</f>
        <v>0.71374359803474752</v>
      </c>
      <c r="BP31" s="264">
        <f>+'06 (raw)'!BY30/('06 (raw)'!D30/100000)</f>
        <v>9.8818807720332114</v>
      </c>
      <c r="BQ31" s="267">
        <f>+'06 (raw)'!BZ30/('06 (raw)'!G30/1000)</f>
        <v>4.3476514763583269</v>
      </c>
      <c r="BR31" s="267">
        <f>+'06 (raw)'!CA30</f>
        <v>0.27852670514048888</v>
      </c>
      <c r="BS31" s="282">
        <f>+'06 (raw)'!CB30</f>
        <v>75.458779759999999</v>
      </c>
      <c r="BT31" s="283">
        <f>+'06 (raw)'!CC30</f>
        <v>0.25824999999999998</v>
      </c>
      <c r="BU31" s="283">
        <f>+'06 (raw)'!CD30</f>
        <v>0.29799999999999999</v>
      </c>
      <c r="BV31" s="284">
        <f>+'06 (raw)'!CE30</f>
        <v>69.459999999999994</v>
      </c>
      <c r="BW31" s="284">
        <f>+'06 (raw)'!CF30</f>
        <v>52.38</v>
      </c>
      <c r="BX31" s="265">
        <f>+'06 (raw)'!CG30</f>
        <v>0.74881740380043704</v>
      </c>
      <c r="BY31" s="278">
        <f>+'06 (raw)'!CH30/('06 (raw)'!G30/1000)</f>
        <v>52.52591089889885</v>
      </c>
      <c r="BZ31" s="268">
        <f>+'06 (raw)'!CI30</f>
        <v>0.13235716171679496</v>
      </c>
      <c r="CA31" s="280">
        <f>+'06 (raw)'!CJ30</f>
        <v>0</v>
      </c>
      <c r="CB31" s="268">
        <f>+'06 (raw)'!CK30</f>
        <v>5.6</v>
      </c>
      <c r="CC31" s="265">
        <f>+'06 (raw)'!CL30/'06 (raw)'!E30</f>
        <v>0.20676834446779616</v>
      </c>
      <c r="CD31" s="265">
        <f>+'06 (raw)'!CM30</f>
        <v>6.7271588546048014E-3</v>
      </c>
      <c r="CE31" s="265">
        <f>+'06 (raw)'!CN30/'06 (raw)'!G30</f>
        <v>3.1579752629370253E-2</v>
      </c>
      <c r="CF31" s="265">
        <f>('06 (raw)'!CO30+'06 (raw)'!CP30)/'06 (raw)'!CX30</f>
        <v>0.60228257423652953</v>
      </c>
      <c r="CG31" s="268">
        <f>+'06 (raw)'!CQ30/('06 (raw)'!CX30/1000000)</f>
        <v>14.385327250762279</v>
      </c>
      <c r="CH31" s="281">
        <f>+'06 (raw)'!CR30/('06 (raw)'!D30/1000)</f>
        <v>0.12181002336839919</v>
      </c>
      <c r="CI31" s="273">
        <f>('06 (raw)'!CS30-'05 (raw)'!CS30)/'05 (raw)'!CS30</f>
        <v>0.32815549391225657</v>
      </c>
      <c r="CJ31" s="273">
        <f>('06 (raw)'!CT30-'05 (raw)'!CT30)/'05 (raw)'!CT30</f>
        <v>0.10217177270455891</v>
      </c>
      <c r="CK31" s="285">
        <f>+'06 (raw)'!CU30/('06 (raw)'!D30/1000000)</f>
        <v>4.1003654655739465</v>
      </c>
      <c r="CL31" s="268">
        <f>+'06 (raw)'!CV30/('06 (raw)'!I30/1000)</f>
        <v>1.2908701861683627</v>
      </c>
      <c r="CM31" s="268">
        <f>+'06 (raw)'!CW30/('06 (raw)'!E30/10000)</f>
        <v>2.0742584526031944</v>
      </c>
    </row>
    <row r="32" spans="1:91">
      <c r="A32" s="263" t="s">
        <v>231</v>
      </c>
      <c r="B32" s="264">
        <f>'06 (raw)'!B31</f>
        <v>2713.7390787701988</v>
      </c>
      <c r="C32" s="265">
        <f>'06 (raw)'!C31</f>
        <v>0.2003421</v>
      </c>
      <c r="D32" s="266">
        <f>+'06 (raw)'!J31/('06 (raw)'!D31/100000)</f>
        <v>1318.1775379018788</v>
      </c>
      <c r="E32" s="266">
        <f>+'06 (raw)'!K31</f>
        <v>55.88</v>
      </c>
      <c r="F32" s="267">
        <f>+'06 (raw)'!L31</f>
        <v>3.33</v>
      </c>
      <c r="G32" s="267">
        <f>+'06 (raw)'!M31</f>
        <v>3.15</v>
      </c>
      <c r="H32" s="267">
        <f>+'06 (raw)'!N31</f>
        <v>3.14</v>
      </c>
      <c r="I32" s="267">
        <f>+'06 (raw)'!O31</f>
        <v>3.22</v>
      </c>
      <c r="J32" s="267">
        <f>+'06 (raw)'!P31</f>
        <v>0.3113333333333333</v>
      </c>
      <c r="K32" s="268">
        <f>+'06 (raw)'!Q31/('06 (raw)'!E31)*100000</f>
        <v>9.5749142640599523</v>
      </c>
      <c r="L32" s="268">
        <f>+'06 (raw)'!R31/('06 (raw)'!D31/100000)</f>
        <v>7.1863647402253052</v>
      </c>
      <c r="M32" s="265">
        <f>+'06 (raw)'!S31/'06 (raw)'!U31</f>
        <v>3.9151465197492571E-3</v>
      </c>
      <c r="N32" s="265">
        <f>+'06 (raw)'!T31</f>
        <v>0.3279523315260533</v>
      </c>
      <c r="O32" s="268">
        <f>'06 (raw)'!V31</f>
        <v>46</v>
      </c>
      <c r="P32" s="270">
        <f>+'06 (raw)'!X31/('06 (raw)'!F31/'06 (raw)'!W31)</f>
        <v>109.59933406069423</v>
      </c>
      <c r="Q32" s="268">
        <f>+'06 (raw)'!Y31/('06 (raw)'!I31/10000)</f>
        <v>10.763468189266357</v>
      </c>
      <c r="R32" s="271">
        <f>+'06 (raw)'!Z31</f>
        <v>98087.343857329135</v>
      </c>
      <c r="S32" s="271">
        <f>+'06 (raw)'!AA31</f>
        <v>3.0684486524890971E-2</v>
      </c>
      <c r="T32" s="271">
        <f>+'06 (raw)'!AB31</f>
        <v>1207.3</v>
      </c>
      <c r="U32" s="271">
        <f>+'06 (raw)'!AD31</f>
        <v>1</v>
      </c>
      <c r="V32" s="271">
        <f>'06 (raw)'!AE31</f>
        <v>25</v>
      </c>
      <c r="W32" s="272">
        <f>+'06 (raw)'!AF31/'06 (raw)'!AC31</f>
        <v>0.34197730956239869</v>
      </c>
      <c r="X32" s="267">
        <f>+'06 (raw)'!AG31</f>
        <v>91.789738939519438</v>
      </c>
      <c r="Y32" s="267">
        <f>+'06 (raw)'!AH31</f>
        <v>18.22</v>
      </c>
      <c r="Z32" s="265">
        <f>+'06 (raw)'!AI31</f>
        <v>0.23114413550655161</v>
      </c>
      <c r="AA32" s="273">
        <f>'06 (raw)'!AJ31/'06 (raw)'!AK31</f>
        <v>2.1242871764877904</v>
      </c>
      <c r="AB32" s="267">
        <f>'06 (raw)'!AL31</f>
        <v>2.1350937448890077</v>
      </c>
      <c r="AC32" s="274">
        <f>+'06 (raw)'!AM31/('06 (raw)'!D31/100000)</f>
        <v>7.0376813318068505</v>
      </c>
      <c r="AD32" s="265">
        <f>+'06 (raw)'!AN31/'06 (raw)'!E31</f>
        <v>0.28192863047708694</v>
      </c>
      <c r="AE32" s="275">
        <f>+'06 (raw)'!AO31</f>
        <v>0.37411914588669332</v>
      </c>
      <c r="AF32" s="276">
        <f>+'06 (raw)'!AP31</f>
        <v>4.9207217058501916E-2</v>
      </c>
      <c r="AG32" s="266">
        <f>+'06 (raw)'!AQ31</f>
        <v>79.400000000000006</v>
      </c>
      <c r="AH32" s="266">
        <f>+'06 (raw)'!AR31</f>
        <v>63.1</v>
      </c>
      <c r="AI32" s="265">
        <f>+'06 (raw)'!AS31</f>
        <v>1.7242305239485785E-2</v>
      </c>
      <c r="AJ32" s="266">
        <f>+'06 (raw)'!AT31</f>
        <v>478.56</v>
      </c>
      <c r="AK32" s="265">
        <f>+'06 (raw)'!AU31/'06 (raw)'!E31</f>
        <v>3.5823665142322332E-2</v>
      </c>
      <c r="AL32" s="278">
        <f>+'06 (raw)'!AV31</f>
        <v>1.2249619568971339</v>
      </c>
      <c r="AM32" s="279">
        <f>+'06 (raw)'!AW31/'06 (raw)'!G31</f>
        <v>2.0926819015751655E-3</v>
      </c>
      <c r="AN32" s="273">
        <f>'06 (raw)'!AX31</f>
        <v>55.995760140215346</v>
      </c>
      <c r="AO32" s="279">
        <f>+'06 (raw)'!AY31</f>
        <v>6.0770794152066619E-2</v>
      </c>
      <c r="AP32" s="268">
        <f>+'06 (raw)'!AZ31</f>
        <v>4.4000000000000004</v>
      </c>
      <c r="AQ32" s="268">
        <f>('06 (raw)'!H31*1000)/'06 (raw)'!D31</f>
        <v>101039.18439333551</v>
      </c>
      <c r="AR32" s="268">
        <f>'06 (raw)'!E31/'06 (raw)'!D31</f>
        <v>0.36750623231286955</v>
      </c>
      <c r="AS32" s="275">
        <f>+'06 (raw)'!BA31</f>
        <v>8</v>
      </c>
      <c r="AT32" s="268">
        <v>0</v>
      </c>
      <c r="AU32" s="275">
        <f>+'06 (raw)'!BC31</f>
        <v>62.6</v>
      </c>
      <c r="AV32" s="275">
        <f>+'06 (raw)'!BD31</f>
        <v>0.5</v>
      </c>
      <c r="AW32" s="268">
        <f>+'06 (raw)'!BE31</f>
        <v>24.38</v>
      </c>
      <c r="AX32" s="280">
        <f>'06 (raw)'!BG31</f>
        <v>13.977842536559416</v>
      </c>
      <c r="AY32" s="280">
        <f>'10 (raw)'!BH31*10</f>
        <v>6.9850000000000003</v>
      </c>
      <c r="AZ32" s="265">
        <f>+'06 (raw)'!BI31/'06 (raw)'!G31</f>
        <v>6.2765179225677615E-3</v>
      </c>
      <c r="BA32" s="268">
        <f>1/('06 (raw)'!BJ31/'06 (raw)'!G31)</f>
        <v>3.3734543508229979</v>
      </c>
      <c r="BB32" s="268">
        <f>+'06 (raw)'!BJ31/'06 (raw)'!E31</f>
        <v>122.14371390650786</v>
      </c>
      <c r="BC32" s="281">
        <f>+'06 (raw)'!BK31/'06 (raw)'!BF31</f>
        <v>1.6381679920938654</v>
      </c>
      <c r="BD32" s="265">
        <f>+'06 (raw)'!BL31/'06 (raw)'!BO31</f>
        <v>8.5063306624258359E-2</v>
      </c>
      <c r="BE32" s="268">
        <f>+'06 (raw)'!BM31</f>
        <v>55.4</v>
      </c>
      <c r="BF32" s="265">
        <f>+'06 (raw)'!BN31/'06 (raw)'!BO31</f>
        <v>3.6544538911656169E-2</v>
      </c>
      <c r="BG32" s="279">
        <f>+'06 (raw)'!BP31/('06 (raw)'!G31/1000)</f>
        <v>4.7316521630030473E-2</v>
      </c>
      <c r="BH32" s="267">
        <f>+'06 (raw)'!BQ31</f>
        <v>4.0825584032660469</v>
      </c>
      <c r="BI32" s="267">
        <f>+'06 (raw)'!BR31</f>
        <v>0.91837062683387127</v>
      </c>
      <c r="BJ32" s="267">
        <f>+'06 (raw)'!BS31</f>
        <v>21095</v>
      </c>
      <c r="BK32" s="264">
        <f>+'06 (raw)'!BT31/('06 (raw)'!E31/1000)</f>
        <v>28.452329738469984</v>
      </c>
      <c r="BL32" s="268">
        <f>+'06 (raw)'!BU31</f>
        <v>11</v>
      </c>
      <c r="BM32" s="281">
        <f>+'06 (raw)'!BV31/('06 (raw)'!D31/1000)</f>
        <v>5.3045284010090645</v>
      </c>
      <c r="BN32" s="264">
        <f>'06 (raw)'!BW31/('06 (raw)'!E31/1000)</f>
        <v>19.466744704465551</v>
      </c>
      <c r="BO32" s="264">
        <f>'06 (raw)'!BX31/('06 (raw)'!D31/10000)</f>
        <v>0.85317915156894386</v>
      </c>
      <c r="BP32" s="264">
        <f>+'06 (raw)'!BY31/('06 (raw)'!D31/100000)</f>
        <v>5.8482140644592135</v>
      </c>
      <c r="BQ32" s="267">
        <f>+'06 (raw)'!BZ31/('06 (raw)'!G31/1000)</f>
        <v>2.0316851661987871</v>
      </c>
      <c r="BR32" s="267">
        <f>+'06 (raw)'!CA31</f>
        <v>0.40408938457186727</v>
      </c>
      <c r="BS32" s="282">
        <f>+'06 (raw)'!CB31</f>
        <v>84.502232140000004</v>
      </c>
      <c r="BT32" s="283">
        <f>+'06 (raw)'!CC31</f>
        <v>0.39624999999999999</v>
      </c>
      <c r="BU32" s="283">
        <f>+'06 (raw)'!CD31</f>
        <v>0.48200000000000004</v>
      </c>
      <c r="BV32" s="284">
        <f>+'06 (raw)'!CE31</f>
        <v>32.89</v>
      </c>
      <c r="BW32" s="284">
        <f>+'06 (raw)'!CF31</f>
        <v>50</v>
      </c>
      <c r="BX32" s="265">
        <f>+'06 (raw)'!CG31</f>
        <v>0.95901052689716493</v>
      </c>
      <c r="BY32" s="278">
        <f>BY16</f>
        <v>49.216881789708154</v>
      </c>
      <c r="BZ32" s="268">
        <f>+'06 (raw)'!CI31</f>
        <v>0.89251712918752846</v>
      </c>
      <c r="CA32" s="280">
        <f>+'06 (raw)'!CJ31</f>
        <v>0</v>
      </c>
      <c r="CB32" s="268">
        <f>+'06 (raw)'!CK31</f>
        <v>11.649999999999999</v>
      </c>
      <c r="CC32" s="265">
        <f>+'06 (raw)'!CL31/'06 (raw)'!E31</f>
        <v>0.23955491483046334</v>
      </c>
      <c r="CD32" s="265">
        <f>+'06 (raw)'!CM31</f>
        <v>6.9013699906376547E-4</v>
      </c>
      <c r="CE32" s="265">
        <f>+'06 (raw)'!CN31/'06 (raw)'!G31</f>
        <v>1.3596104596198432E-2</v>
      </c>
      <c r="CF32" s="265">
        <f>('06 (raw)'!CO31+'06 (raw)'!CP31)/'06 (raw)'!CX31</f>
        <v>2.4021422654262777E-2</v>
      </c>
      <c r="CG32" s="268">
        <f>+'06 (raw)'!CQ31/('06 (raw)'!CX31/1000000)</f>
        <v>6.3277064026110201</v>
      </c>
      <c r="CH32" s="281">
        <f>+'06 (raw)'!CR31/('06 (raw)'!D31/1000)</f>
        <v>0.1434983791908363</v>
      </c>
      <c r="CI32" s="273">
        <f>('06 (raw)'!CS31-'05 (raw)'!CS31)/'05 (raw)'!CS31</f>
        <v>0.34594058665863286</v>
      </c>
      <c r="CJ32" s="273">
        <f>('06 (raw)'!CT31-'05 (raw)'!CT31)/'05 (raw)'!CT31</f>
        <v>0.10731257257714125</v>
      </c>
      <c r="CK32" s="285">
        <f>+'06 (raw)'!CU31/('06 (raw)'!D31/1000000)</f>
        <v>0.49561136139484857</v>
      </c>
      <c r="CL32" s="268">
        <f>+'06 (raw)'!CV31/('06 (raw)'!I31/1000)</f>
        <v>1.7728065252909291</v>
      </c>
      <c r="CM32" s="268">
        <f>+'06 (raw)'!CW31/('06 (raw)'!E31/10000)</f>
        <v>0.90354824745354478</v>
      </c>
    </row>
    <row r="33" spans="1:91">
      <c r="A33" s="263" t="s">
        <v>232</v>
      </c>
      <c r="B33" s="264">
        <f>'06 (raw)'!B32</f>
        <v>6163.8581576538172</v>
      </c>
      <c r="C33" s="265">
        <f>'06 (raw)'!C32</f>
        <v>0.27227790000000002</v>
      </c>
      <c r="D33" s="266">
        <f>+'06 (raw)'!J32/('06 (raw)'!D32/100000)</f>
        <v>1730.8291798438984</v>
      </c>
      <c r="E33" s="266">
        <f>+'06 (raw)'!K32</f>
        <v>56.12</v>
      </c>
      <c r="F33" s="267">
        <f>+'06 (raw)'!L32</f>
        <v>2.8</v>
      </c>
      <c r="G33" s="267">
        <f>+'06 (raw)'!M32</f>
        <v>2.94</v>
      </c>
      <c r="H33" s="267">
        <f>+'06 (raw)'!N32</f>
        <v>3.71</v>
      </c>
      <c r="I33" s="267">
        <f>+'06 (raw)'!O32</f>
        <v>3.86</v>
      </c>
      <c r="J33" s="267">
        <f>+'06 (raw)'!P32</f>
        <v>0.38633333333333336</v>
      </c>
      <c r="K33" s="268">
        <f>+'06 (raw)'!Q32/('06 (raw)'!E32)*100000</f>
        <v>17.900717676471867</v>
      </c>
      <c r="L33" s="268">
        <f>+'06 (raw)'!R32/('06 (raw)'!D32/100000)</f>
        <v>11.637246861437772</v>
      </c>
      <c r="M33" s="265">
        <f>+'06 (raw)'!S32/'06 (raw)'!U32</f>
        <v>1.7666707062138334E-3</v>
      </c>
      <c r="N33" s="265">
        <f>+'06 (raw)'!T32</f>
        <v>4.7709341880790854E-3</v>
      </c>
      <c r="O33" s="268">
        <f>'06 (raw)'!V32</f>
        <v>44</v>
      </c>
      <c r="P33" s="270">
        <f>+'06 (raw)'!X32/('06 (raw)'!F32/'06 (raw)'!W32)</f>
        <v>107.56596359235414</v>
      </c>
      <c r="Q33" s="268">
        <f>+'06 (raw)'!Y32/('06 (raw)'!I32/10000)</f>
        <v>3.2953591514108864</v>
      </c>
      <c r="R33" s="271">
        <f>+'06 (raw)'!Z32</f>
        <v>28511.900275398817</v>
      </c>
      <c r="S33" s="271">
        <f>+'06 (raw)'!AA32</f>
        <v>0.36254808374648601</v>
      </c>
      <c r="T33" s="271">
        <f>+'06 (raw)'!AB32</f>
        <v>3444.1</v>
      </c>
      <c r="U33" s="271">
        <f>+'06 (raw)'!AD32</f>
        <v>0</v>
      </c>
      <c r="V33" s="271">
        <f>'06 (raw)'!AE32</f>
        <v>37</v>
      </c>
      <c r="W33" s="272">
        <f>+'06 (raw)'!AF32/'06 (raw)'!AC32</f>
        <v>0.49812734082397003</v>
      </c>
      <c r="X33" s="267">
        <f>+'06 (raw)'!AG32</f>
        <v>84.833484163347606</v>
      </c>
      <c r="Y33" s="267">
        <f>+'06 (raw)'!AH32</f>
        <v>13.940899999999999</v>
      </c>
      <c r="Z33" s="265">
        <f>+'06 (raw)'!AI32</f>
        <v>0.22263145521510852</v>
      </c>
      <c r="AA33" s="273">
        <f>'06 (raw)'!AJ32/'06 (raw)'!AK32</f>
        <v>1.2860866636402244</v>
      </c>
      <c r="AB33" s="267">
        <f>'06 (raw)'!AL32</f>
        <v>1.6084105438657568</v>
      </c>
      <c r="AC33" s="274">
        <f>+'06 (raw)'!AM32/('06 (raw)'!D32/100000)</f>
        <v>4.3883472801511152</v>
      </c>
      <c r="AD33" s="265">
        <f>+'06 (raw)'!AN32/'06 (raw)'!E32</f>
        <v>0.35755897125549191</v>
      </c>
      <c r="AE33" s="275">
        <f>+'06 (raw)'!AO32</f>
        <v>0.61264411705250499</v>
      </c>
      <c r="AF33" s="276">
        <f>+'06 (raw)'!AP32</f>
        <v>3.8629349792486965E-2</v>
      </c>
      <c r="AG33" s="266">
        <f>+'06 (raw)'!AQ32</f>
        <v>83.5</v>
      </c>
      <c r="AH33" s="266">
        <f>+'06 (raw)'!AR32</f>
        <v>61.2</v>
      </c>
      <c r="AI33" s="265">
        <f>+'06 (raw)'!AS32</f>
        <v>2.6788171718188834E-2</v>
      </c>
      <c r="AJ33" s="266">
        <f>+'06 (raw)'!AT32</f>
        <v>496.8</v>
      </c>
      <c r="AK33" s="265">
        <f>+'06 (raw)'!AU32/'06 (raw)'!E32</f>
        <v>5.4740993841853526E-2</v>
      </c>
      <c r="AL33" s="278">
        <f>+'06 (raw)'!AV32</f>
        <v>8.0477152301263075</v>
      </c>
      <c r="AM33" s="279">
        <f>+'06 (raw)'!AW32/'06 (raw)'!G32</f>
        <v>2.3982269573357001E-3</v>
      </c>
      <c r="AN33" s="273">
        <f>'06 (raw)'!AX32</f>
        <v>52.727351258177933</v>
      </c>
      <c r="AO33" s="279">
        <f>+'06 (raw)'!AY32</f>
        <v>3.0105457221292948E-2</v>
      </c>
      <c r="AP33" s="268">
        <f>+'06 (raw)'!AZ32</f>
        <v>7.7</v>
      </c>
      <c r="AQ33" s="268">
        <f>('06 (raw)'!H32*1000)/'06 (raw)'!D32</f>
        <v>87060.924934457595</v>
      </c>
      <c r="AR33" s="268">
        <f>'06 (raw)'!E32/'06 (raw)'!D32</f>
        <v>0.43400494550485336</v>
      </c>
      <c r="AS33" s="275">
        <f>+'06 (raw)'!BA32</f>
        <v>5.7</v>
      </c>
      <c r="AT33" s="268">
        <v>0</v>
      </c>
      <c r="AU33" s="275">
        <f>+'06 (raw)'!BC32</f>
        <v>51.8</v>
      </c>
      <c r="AV33" s="275">
        <f>+'06 (raw)'!BD32</f>
        <v>16.2</v>
      </c>
      <c r="AW33" s="268">
        <f>+'06 (raw)'!BE32</f>
        <v>31.92</v>
      </c>
      <c r="AX33" s="280">
        <f>'06 (raw)'!BG32</f>
        <v>6.7009088875563325</v>
      </c>
      <c r="AY33" s="280">
        <f>'10 (raw)'!BH32*10</f>
        <v>7.4150000000000009</v>
      </c>
      <c r="AZ33" s="265">
        <f>+'06 (raw)'!BI32/'06 (raw)'!G32</f>
        <v>2.6974997664239955E-2</v>
      </c>
      <c r="BA33" s="268">
        <f>1/('06 (raw)'!BJ32/'06 (raw)'!G32)</f>
        <v>1.3340806504381566</v>
      </c>
      <c r="BB33" s="268">
        <f>+'06 (raw)'!BJ32/'06 (raw)'!E32</f>
        <v>183.27636792350097</v>
      </c>
      <c r="BC33" s="281">
        <f>+'06 (raw)'!BK32/'06 (raw)'!BF32</f>
        <v>13.027249232137084</v>
      </c>
      <c r="BD33" s="265">
        <f>+'06 (raw)'!BL32/'06 (raw)'!BO32</f>
        <v>0.19780986640566409</v>
      </c>
      <c r="BE33" s="268">
        <f>+'06 (raw)'!BM32</f>
        <v>65.8</v>
      </c>
      <c r="BF33" s="265">
        <f>+'06 (raw)'!BN32/'06 (raw)'!BO32</f>
        <v>7.4182354361835998E-2</v>
      </c>
      <c r="BG33" s="279">
        <f>+'06 (raw)'!BP32/('06 (raw)'!G32/1000)</f>
        <v>0.1073867359204779</v>
      </c>
      <c r="BH33" s="267">
        <f>+'06 (raw)'!BQ32</f>
        <v>6.5222101841820148</v>
      </c>
      <c r="BI33" s="267">
        <f>+'06 (raw)'!BR32</f>
        <v>3.1281933640591437</v>
      </c>
      <c r="BJ33" s="267">
        <f>+'06 (raw)'!BS32</f>
        <v>22338.487136</v>
      </c>
      <c r="BK33" s="264">
        <f>+'06 (raw)'!BT32/('06 (raw)'!E32/1000)</f>
        <v>34.854719572899363</v>
      </c>
      <c r="BL33" s="268">
        <f>+'06 (raw)'!BU32</f>
        <v>21</v>
      </c>
      <c r="BM33" s="281">
        <f>+'06 (raw)'!BV32/('06 (raw)'!D32/1000)</f>
        <v>6.0585197487004798</v>
      </c>
      <c r="BN33" s="264">
        <f>'06 (raw)'!BW32/('06 (raw)'!E32/1000)</f>
        <v>33.291589958221671</v>
      </c>
      <c r="BO33" s="264">
        <f>'06 (raw)'!BX32/('06 (raw)'!D32/10000)</f>
        <v>0.15557340760266111</v>
      </c>
      <c r="BP33" s="264">
        <f>+'06 (raw)'!BY32/('06 (raw)'!D32/100000)</f>
        <v>9.5243389117353825</v>
      </c>
      <c r="BQ33" s="267">
        <f>+'06 (raw)'!BZ32/('06 (raw)'!G32/1000)</f>
        <v>3.5665393476704161</v>
      </c>
      <c r="BR33" s="267">
        <f>+'06 (raw)'!CA32</f>
        <v>0.6238458851125418</v>
      </c>
      <c r="BS33" s="282">
        <f>+'06 (raw)'!CB32</f>
        <v>73.78125</v>
      </c>
      <c r="BT33" s="283">
        <f>+'06 (raw)'!CC32</f>
        <v>0.31</v>
      </c>
      <c r="BU33" s="283">
        <f>+'06 (raw)'!CD32</f>
        <v>0.82733333333333337</v>
      </c>
      <c r="BV33" s="284">
        <f>+'06 (raw)'!CE32</f>
        <v>40.32</v>
      </c>
      <c r="BW33" s="284">
        <f>+'06 (raw)'!CF32</f>
        <v>42.86</v>
      </c>
      <c r="BX33" s="265">
        <f>+'06 (raw)'!CG32</f>
        <v>0.85040759347893258</v>
      </c>
      <c r="BY33" s="278">
        <f>BY16</f>
        <v>49.216881789708154</v>
      </c>
      <c r="BZ33" s="268">
        <f>+'06 (raw)'!CI32</f>
        <v>9.9786281143434338E-2</v>
      </c>
      <c r="CA33" s="280">
        <f>+'06 (raw)'!CJ32</f>
        <v>0</v>
      </c>
      <c r="CB33" s="268">
        <f>+'06 (raw)'!CK32</f>
        <v>8</v>
      </c>
      <c r="CC33" s="265">
        <f>+'06 (raw)'!CL32/'06 (raw)'!E32</f>
        <v>0.20648215695409178</v>
      </c>
      <c r="CD33" s="265">
        <f>+'06 (raw)'!CM32</f>
        <v>2.4880181272099337E-2</v>
      </c>
      <c r="CE33" s="265">
        <f>+'06 (raw)'!CN32/'06 (raw)'!G32</f>
        <v>2.5582603453350311E-2</v>
      </c>
      <c r="CF33" s="265">
        <f>('06 (raw)'!CO32+'06 (raw)'!CP32)/'06 (raw)'!CX32</f>
        <v>1.3663665762454316</v>
      </c>
      <c r="CG33" s="268">
        <f>+'06 (raw)'!CQ32/('06 (raw)'!CX32/1000000)</f>
        <v>19.287149329413367</v>
      </c>
      <c r="CH33" s="281">
        <f>+'06 (raw)'!CR32/('06 (raw)'!D32/1000)</f>
        <v>0.12086812746970035</v>
      </c>
      <c r="CI33" s="273">
        <f>('06 (raw)'!CS32-'05 (raw)'!CS32)/'05 (raw)'!CS32</f>
        <v>2.9637383399974574E-2</v>
      </c>
      <c r="CJ33" s="273">
        <f>('06 (raw)'!CT32-'05 (raw)'!CT32)/'05 (raw)'!CT32</f>
        <v>0.10407757326320309</v>
      </c>
      <c r="CK33" s="285">
        <f>+'06 (raw)'!CU32/('06 (raw)'!D32/1000000)</f>
        <v>1.9503765689560513</v>
      </c>
      <c r="CL33" s="268">
        <f>+'06 (raw)'!CV32/('06 (raw)'!I32/1000)</f>
        <v>1.812447533275988</v>
      </c>
      <c r="CM33" s="268">
        <f>+'06 (raw)'!CW32/('06 (raw)'!E32/10000)</f>
        <v>0.63663640271971078</v>
      </c>
    </row>
    <row r="34" spans="1:91">
      <c r="A34" s="263" t="s">
        <v>436</v>
      </c>
      <c r="B34" s="264">
        <f>'06 (raw)'!B33</f>
        <v>1019.8506591732704</v>
      </c>
      <c r="C34" s="265">
        <f>'06 (raw)'!C33</f>
        <v>0.19373489999999999</v>
      </c>
      <c r="D34" s="266">
        <f>+'06 (raw)'!J33/('06 (raw)'!D33/100000)</f>
        <v>602.78742125429369</v>
      </c>
      <c r="E34" s="266">
        <f>+'06 (raw)'!K33</f>
        <v>29.83</v>
      </c>
      <c r="F34" s="267">
        <f>+'06 (raw)'!L33</f>
        <v>2.2400000000000002</v>
      </c>
      <c r="G34" s="267">
        <f>+'06 (raw)'!M33</f>
        <v>2.36</v>
      </c>
      <c r="H34" s="267">
        <f>+'06 (raw)'!N33</f>
        <v>2.34</v>
      </c>
      <c r="I34" s="267">
        <f>+'06 (raw)'!O33</f>
        <v>3.03</v>
      </c>
      <c r="J34" s="267">
        <f>+'06 (raw)'!P33</f>
        <v>0.61233333333333329</v>
      </c>
      <c r="K34" s="268">
        <f>+'06 (raw)'!Q33/('06 (raw)'!E33)*100000</f>
        <v>3.4039849316933686</v>
      </c>
      <c r="L34" s="268">
        <f>+'06 (raw)'!R33/('06 (raw)'!D33/100000)</f>
        <v>4.1318254312937119</v>
      </c>
      <c r="M34" s="265">
        <f>+'06 (raw)'!S33/'06 (raw)'!U33</f>
        <v>3.5119611673016304E-2</v>
      </c>
      <c r="N34" s="265">
        <f>+'06 (raw)'!T33</f>
        <v>0.15673706602681595</v>
      </c>
      <c r="O34" s="268">
        <f>'06 (raw)'!V33</f>
        <v>4</v>
      </c>
      <c r="P34" s="270">
        <f>+'06 (raw)'!X33/('06 (raw)'!F33/'06 (raw)'!W33)</f>
        <v>39.113752814610962</v>
      </c>
      <c r="Q34" s="268">
        <f>+'06 (raw)'!Y33/('06 (raw)'!I33/10000)</f>
        <v>2.2219262116457985</v>
      </c>
      <c r="R34" s="271">
        <f>+'06 (raw)'!Z33</f>
        <v>14892.233673499171</v>
      </c>
      <c r="S34" s="271">
        <f>+'06 (raw)'!AA33</f>
        <v>0.34158570751641265</v>
      </c>
      <c r="T34" s="271">
        <f>+'06 (raw)'!AB33</f>
        <v>744.5</v>
      </c>
      <c r="U34" s="271">
        <f>+'06 (raw)'!AD33</f>
        <v>0.5</v>
      </c>
      <c r="V34" s="271">
        <f>'06 (raw)'!AE33</f>
        <v>39</v>
      </c>
      <c r="W34" s="272">
        <f>+'06 (raw)'!AF33/'06 (raw)'!AC33</f>
        <v>0.86738351254480284</v>
      </c>
      <c r="X34" s="267">
        <f>+'06 (raw)'!AG33</f>
        <v>89.829481878472023</v>
      </c>
      <c r="Y34" s="267">
        <f>+'06 (raw)'!AH33</f>
        <v>17.931799999999999</v>
      </c>
      <c r="Z34" s="265">
        <f>+'06 (raw)'!AI33</f>
        <v>0.28822468031693732</v>
      </c>
      <c r="AA34" s="273">
        <f>'06 (raw)'!AJ33/'06 (raw)'!AK33</f>
        <v>5.3596143180169804</v>
      </c>
      <c r="AB34" s="267">
        <f>'06 (raw)'!AL33</f>
        <v>1.6215119359254877</v>
      </c>
      <c r="AC34" s="274">
        <f>+'06 (raw)'!AM33/('06 (raw)'!D33/100000)</f>
        <v>10.008199378022546</v>
      </c>
      <c r="AD34" s="265">
        <f>+'06 (raw)'!AN33/'06 (raw)'!E33</f>
        <v>0.35362183996732177</v>
      </c>
      <c r="AE34" s="275">
        <f>+'06 (raw)'!AO33</f>
        <v>0.53896349313207903</v>
      </c>
      <c r="AF34" s="276">
        <f>+'06 (raw)'!AP33</f>
        <v>6.5552995391705074E-2</v>
      </c>
      <c r="AG34" s="266">
        <f>+'06 (raw)'!AQ33</f>
        <v>85.8</v>
      </c>
      <c r="AH34" s="266">
        <f>+'06 (raw)'!AR33</f>
        <v>65.400000000000006</v>
      </c>
      <c r="AI34" s="265">
        <f>+'06 (raw)'!AS33</f>
        <v>6.8975933944215081E-3</v>
      </c>
      <c r="AJ34" s="266">
        <f>+'06 (raw)'!AT33</f>
        <v>505.8</v>
      </c>
      <c r="AK34" s="265">
        <f>+'06 (raw)'!AU33/'06 (raw)'!E33</f>
        <v>2.9580629056415376E-2</v>
      </c>
      <c r="AL34" s="278">
        <f>+'06 (raw)'!AV33</f>
        <v>13.112553823118942</v>
      </c>
      <c r="AM34" s="279">
        <f>+'06 (raw)'!AW33/'06 (raw)'!G33</f>
        <v>3.3843129512317375E-3</v>
      </c>
      <c r="AN34" s="273">
        <f>'06 (raw)'!AX33</f>
        <v>59.873610968395411</v>
      </c>
      <c r="AO34" s="279">
        <f>+'06 (raw)'!AY33</f>
        <v>2.3914263403188363E-2</v>
      </c>
      <c r="AP34" s="268">
        <f>AVERAGE(AP6:AP33,AP35:AP37)</f>
        <v>35.780645161290323</v>
      </c>
      <c r="AQ34" s="268">
        <f>('06 (raw)'!H33*1000)/'06 (raw)'!D33</f>
        <v>41287.884274690732</v>
      </c>
      <c r="AR34" s="268">
        <f>'06 (raw)'!E33/'06 (raw)'!D33</f>
        <v>0.40460670990086373</v>
      </c>
      <c r="AS34" s="275">
        <f>+'06 (raw)'!BA33</f>
        <v>0</v>
      </c>
      <c r="AT34" s="268">
        <v>0</v>
      </c>
      <c r="AU34" s="275">
        <f>+'06 (raw)'!BC33</f>
        <v>63.7</v>
      </c>
      <c r="AV34" s="275">
        <f>+'06 (raw)'!BD33</f>
        <v>6.3</v>
      </c>
      <c r="AW34" s="268">
        <f>+'06 (raw)'!BE33</f>
        <v>19.66</v>
      </c>
      <c r="AX34" s="280">
        <f>'06 (raw)'!BG33</f>
        <v>7.0789415646673302</v>
      </c>
      <c r="AY34" s="280">
        <f>'10 (raw)'!BH33*10</f>
        <v>6.8750000000000009</v>
      </c>
      <c r="AZ34" s="265">
        <f>+'06 (raw)'!BI33/'06 (raw)'!G33</f>
        <v>1.574798655406006E-2</v>
      </c>
      <c r="BA34" s="268">
        <f>1/('06 (raw)'!BJ33/'06 (raw)'!G33)</f>
        <v>2.0740229438015394</v>
      </c>
      <c r="BB34" s="268">
        <f>+'06 (raw)'!BJ33/'06 (raw)'!E33</f>
        <v>58.194883433477145</v>
      </c>
      <c r="BC34" s="281">
        <f>+'06 (raw)'!BK33/'06 (raw)'!BF33</f>
        <v>3.4433783476269717</v>
      </c>
      <c r="BD34" s="265">
        <f>+'06 (raw)'!BL33/'06 (raw)'!BO33</f>
        <v>0.12831153624286465</v>
      </c>
      <c r="BE34" s="268">
        <f>+'06 (raw)'!BM33</f>
        <v>31.5</v>
      </c>
      <c r="BF34" s="265">
        <f>+'06 (raw)'!BN33/'06 (raw)'!BO33</f>
        <v>2.1390995893135423E-2</v>
      </c>
      <c r="BG34" s="279">
        <f>+'06 (raw)'!BP33/('06 (raw)'!G33/1000)</f>
        <v>0.10343924310535592</v>
      </c>
      <c r="BH34" s="267">
        <f>+'06 (raw)'!BQ33</f>
        <v>5.6886227544910177</v>
      </c>
      <c r="BI34" s="267">
        <f>+'06 (raw)'!BR33</f>
        <v>3.2925604596414404</v>
      </c>
      <c r="BJ34" s="267">
        <f>+'06 (raw)'!BS33</f>
        <v>0</v>
      </c>
      <c r="BK34" s="264">
        <f>+'06 (raw)'!BT33/('06 (raw)'!E33/1000)</f>
        <v>0</v>
      </c>
      <c r="BL34" s="268">
        <f>+'06 (raw)'!BU33</f>
        <v>0</v>
      </c>
      <c r="BM34" s="281">
        <f>+'06 (raw)'!BV33/('06 (raw)'!D33/1000)</f>
        <v>10.819873529414465</v>
      </c>
      <c r="BN34" s="264">
        <f>'06 (raw)'!BW33/('06 (raw)'!E33/1000)</f>
        <v>15.342894748785911</v>
      </c>
      <c r="BO34" s="264">
        <f>'06 (raw)'!BX33/('06 (raw)'!D33/10000)</f>
        <v>0.41300000580088553</v>
      </c>
      <c r="BP34" s="264">
        <f>+'06 (raw)'!BY33/('06 (raw)'!D33/100000)</f>
        <v>4.3154621171289875</v>
      </c>
      <c r="BQ34" s="267">
        <f>+'06 (raw)'!BZ33/('06 (raw)'!G33/1000)</f>
        <v>2.6917885127166343</v>
      </c>
      <c r="BR34" s="267">
        <f>+'06 (raw)'!CA33</f>
        <v>0</v>
      </c>
      <c r="BS34" s="282">
        <f>+'06 (raw)'!CB33</f>
        <v>67.464583329999996</v>
      </c>
      <c r="BT34" s="283">
        <f>+'06 (raw)'!CC33</f>
        <v>0.34450000000000003</v>
      </c>
      <c r="BU34" s="283">
        <f>+'06 (raw)'!CD33</f>
        <v>0.36733333333333329</v>
      </c>
      <c r="BV34" s="284">
        <f>+'06 (raw)'!CE33</f>
        <v>11.75</v>
      </c>
      <c r="BW34" s="284">
        <f>+'06 (raw)'!CF33</f>
        <v>47.62</v>
      </c>
      <c r="BX34" s="265">
        <f>+'06 (raw)'!CG33</f>
        <v>0.8513622147470572</v>
      </c>
      <c r="BY34" s="278">
        <f>+'06 (raw)'!CH33/('06 (raw)'!G33/1000)</f>
        <v>0</v>
      </c>
      <c r="BZ34" s="268">
        <f>+'06 (raw)'!CI33</f>
        <v>1.6930994150251528</v>
      </c>
      <c r="CA34" s="280">
        <f>+'06 (raw)'!CJ33</f>
        <v>18.548843119105712</v>
      </c>
      <c r="CB34" s="268">
        <f>+'06 (raw)'!CK33</f>
        <v>10.85</v>
      </c>
      <c r="CC34" s="265">
        <f>+'06 (raw)'!CL33/'06 (raw)'!E33</f>
        <v>0.38082194889483956</v>
      </c>
      <c r="CD34" s="265">
        <f>+'06 (raw)'!CM33</f>
        <v>0</v>
      </c>
      <c r="CE34" s="265">
        <f>+'06 (raw)'!CN33/'06 (raw)'!G33</f>
        <v>2.2218885330400694E-2</v>
      </c>
      <c r="CF34" s="265">
        <f>('06 (raw)'!CO33+'06 (raw)'!CP33)/'06 (raw)'!CX33</f>
        <v>0.19204646692268271</v>
      </c>
      <c r="CG34" s="268">
        <f>+'06 (raw)'!CQ33/('06 (raw)'!CX33/1000000)</f>
        <v>1.9773962751871179</v>
      </c>
      <c r="CH34" s="281">
        <f>+'06 (raw)'!CR33/('06 (raw)'!D33/1000)</f>
        <v>0.32263496188568624</v>
      </c>
      <c r="CI34" s="273">
        <f>('06 (raw)'!CS33-'05 (raw)'!CS33)/'05 (raw)'!CS33</f>
        <v>0.11861708649604301</v>
      </c>
      <c r="CJ34" s="273">
        <f>('06 (raw)'!CT33-'05 (raw)'!CT33)/'05 (raw)'!CT33</f>
        <v>0.12308561206712831</v>
      </c>
      <c r="CK34" s="285">
        <f>+'06 (raw)'!CU33/('06 (raw)'!D33/1000000)</f>
        <v>1.8363668583527606</v>
      </c>
      <c r="CL34" s="268">
        <f>+'06 (raw)'!CV33/('06 (raw)'!I33/1000)</f>
        <v>1.7775409693166391</v>
      </c>
      <c r="CM34" s="268">
        <f>+'06 (raw)'!CW33/('06 (raw)'!E33/10000)</f>
        <v>1.0892751781418781</v>
      </c>
    </row>
    <row r="35" spans="1:91">
      <c r="A35" s="263" t="s">
        <v>437</v>
      </c>
      <c r="B35" s="264">
        <f>'06 (raw)'!B34</f>
        <v>8662.4354326755893</v>
      </c>
      <c r="C35" s="265">
        <f>'06 (raw)'!C34</f>
        <v>0.18617139999999999</v>
      </c>
      <c r="D35" s="266">
        <f>+'06 (raw)'!J34/('06 (raw)'!D34/100000)</f>
        <v>980.80513258940039</v>
      </c>
      <c r="E35" s="266">
        <f>+'06 (raw)'!K34</f>
        <v>44.88</v>
      </c>
      <c r="F35" s="267">
        <f>+'06 (raw)'!L34</f>
        <v>2.21</v>
      </c>
      <c r="G35" s="267">
        <f>+'06 (raw)'!M34</f>
        <v>2.0499999999999998</v>
      </c>
      <c r="H35" s="267">
        <f>+'06 (raw)'!N34</f>
        <v>2.74</v>
      </c>
      <c r="I35" s="267">
        <f>+'06 (raw)'!O34</f>
        <v>2.13</v>
      </c>
      <c r="J35" s="267">
        <f>+'06 (raw)'!P34</f>
        <v>0.47266666666666673</v>
      </c>
      <c r="K35" s="268">
        <f>+'06 (raw)'!Q34/('06 (raw)'!E34)*100000</f>
        <v>8.0494634112182073</v>
      </c>
      <c r="L35" s="268">
        <f>+'06 (raw)'!R34/('06 (raw)'!D34/100000)</f>
        <v>4.971185127764997</v>
      </c>
      <c r="M35" s="265">
        <f>+'06 (raw)'!S34/'06 (raw)'!U34</f>
        <v>1.2939265860890489E-2</v>
      </c>
      <c r="N35" s="265">
        <f>+'06 (raw)'!T34</f>
        <v>0.3279523315260533</v>
      </c>
      <c r="O35" s="268">
        <f>'06 (raw)'!V34</f>
        <v>63</v>
      </c>
      <c r="P35" s="270">
        <f>+'06 (raw)'!X34/('06 (raw)'!F34/'06 (raw)'!W34)</f>
        <v>121.356248747495</v>
      </c>
      <c r="Q35" s="268">
        <f>+'06 (raw)'!Y34/('06 (raw)'!I34/10000)</f>
        <v>4.0162288346379276</v>
      </c>
      <c r="R35" s="271">
        <f>+'06 (raw)'!Z34</f>
        <v>74377.482189964008</v>
      </c>
      <c r="S35" s="271">
        <f>+'06 (raw)'!AA34</f>
        <v>0.17082754510802445</v>
      </c>
      <c r="T35" s="271">
        <f>+'06 (raw)'!AB34</f>
        <v>2533.8000000000002</v>
      </c>
      <c r="U35" s="271">
        <f>+'06 (raw)'!AD34</f>
        <v>0</v>
      </c>
      <c r="V35" s="271">
        <f>'06 (raw)'!AE34</f>
        <v>181</v>
      </c>
      <c r="W35" s="272">
        <f>+'06 (raw)'!AF34/'06 (raw)'!AC34</f>
        <v>0.34528688524590162</v>
      </c>
      <c r="X35" s="267">
        <f>+'06 (raw)'!AG34</f>
        <v>76.597473762049432</v>
      </c>
      <c r="Y35" s="267">
        <f>+'06 (raw)'!AH34</f>
        <v>20.389099999999999</v>
      </c>
      <c r="Z35" s="265">
        <f>+'06 (raw)'!AI34</f>
        <v>0.25914060867748451</v>
      </c>
      <c r="AA35" s="273">
        <f>'06 (raw)'!AJ34/'06 (raw)'!AK34</f>
        <v>3.4156220230819163</v>
      </c>
      <c r="AB35" s="267">
        <f>'06 (raw)'!AL34</f>
        <v>1.5896714558981102</v>
      </c>
      <c r="AC35" s="274">
        <f>+'06 (raw)'!AM34/('06 (raw)'!D34/100000)</f>
        <v>9.4577143238537413</v>
      </c>
      <c r="AD35" s="265">
        <f>+'06 (raw)'!AN34/'06 (raw)'!E34</f>
        <v>0.32783009928995072</v>
      </c>
      <c r="AE35" s="275">
        <f>+'06 (raw)'!AO34</f>
        <v>0.49234667076488142</v>
      </c>
      <c r="AF35" s="276">
        <f>+'06 (raw)'!AP34</f>
        <v>7.7192658858249566E-2</v>
      </c>
      <c r="AG35" s="266">
        <f>+'06 (raw)'!AQ34</f>
        <v>79</v>
      </c>
      <c r="AH35" s="266">
        <f>+'06 (raw)'!AR34</f>
        <v>65.5</v>
      </c>
      <c r="AI35" s="265">
        <f>+'06 (raw)'!AS34</f>
        <v>6.4343973416574357E-2</v>
      </c>
      <c r="AJ35" s="266">
        <f>+'06 (raw)'!AT34</f>
        <v>491.12</v>
      </c>
      <c r="AK35" s="265">
        <f>+'06 (raw)'!AU34/'06 (raw)'!E34</f>
        <v>1.5690317289633771E-2</v>
      </c>
      <c r="AL35" s="278">
        <f>+'06 (raw)'!AV34</f>
        <v>8.9550909563965977</v>
      </c>
      <c r="AM35" s="279">
        <f>+'06 (raw)'!AW34/'06 (raw)'!G34</f>
        <v>1.1982426261928239E-2</v>
      </c>
      <c r="AN35" s="273">
        <f>'06 (raw)'!AX34</f>
        <v>57.92589599039011</v>
      </c>
      <c r="AO35" s="279">
        <f>+'06 (raw)'!AY34</f>
        <v>6.0780133815979763E-2</v>
      </c>
      <c r="AP35" s="268">
        <f>+'06 (raw)'!AZ34</f>
        <v>30.1</v>
      </c>
      <c r="AQ35" s="268">
        <f>('06 (raw)'!H34*1000)/'06 (raw)'!D34</f>
        <v>51377.619900078214</v>
      </c>
      <c r="AR35" s="268">
        <f>'06 (raw)'!E34/'06 (raw)'!D34</f>
        <v>0.38362192516967802</v>
      </c>
      <c r="AS35" s="275">
        <f>+'06 (raw)'!BA34</f>
        <v>5.4</v>
      </c>
      <c r="AT35" s="268">
        <v>0</v>
      </c>
      <c r="AU35" s="275">
        <f>+'06 (raw)'!BC34</f>
        <v>60.5</v>
      </c>
      <c r="AV35" s="275">
        <f>+'06 (raw)'!BD34</f>
        <v>2.1</v>
      </c>
      <c r="AW35" s="268">
        <f>+'06 (raw)'!BE34</f>
        <v>20.11</v>
      </c>
      <c r="AX35" s="280">
        <f>'06 (raw)'!BG34</f>
        <v>13.04145472765715</v>
      </c>
      <c r="AY35" s="280">
        <f>'10 (raw)'!BH34*10</f>
        <v>6.4750000000000005</v>
      </c>
      <c r="AZ35" s="265">
        <f>+'06 (raw)'!BI34/'06 (raw)'!G34</f>
        <v>1.3827940028453015E-2</v>
      </c>
      <c r="BA35" s="268">
        <f>1/('06 (raw)'!BJ34/'06 (raw)'!G34)</f>
        <v>0.93347481986225322</v>
      </c>
      <c r="BB35" s="268">
        <f>+'06 (raw)'!BJ34/'06 (raw)'!E34</f>
        <v>177.95290610918926</v>
      </c>
      <c r="BC35" s="281">
        <f>+'06 (raw)'!BK34/'06 (raw)'!BF34</f>
        <v>1.9828243836235808</v>
      </c>
      <c r="BD35" s="265">
        <f>+'06 (raw)'!BL34/'06 (raw)'!BO34</f>
        <v>0.14937927209070936</v>
      </c>
      <c r="BE35" s="268">
        <f>+'06 (raw)'!BM34</f>
        <v>38.4</v>
      </c>
      <c r="BF35" s="265">
        <f>+'06 (raw)'!BN34/'06 (raw)'!BO34</f>
        <v>4.3845761935347422E-2</v>
      </c>
      <c r="BG35" s="279">
        <f>+'06 (raw)'!BP34/('06 (raw)'!G34/1000)</f>
        <v>9.6663364713182764E-2</v>
      </c>
      <c r="BH35" s="267">
        <f>+'06 (raw)'!BQ34</f>
        <v>9.7752043596730243</v>
      </c>
      <c r="BI35" s="267">
        <f>+'06 (raw)'!BR34</f>
        <v>1.8437597949739106</v>
      </c>
      <c r="BJ35" s="267">
        <f>+'06 (raw)'!BS34</f>
        <v>64299.080996999997</v>
      </c>
      <c r="BK35" s="264">
        <f>+'06 (raw)'!BT34/('06 (raw)'!E34/1000)</f>
        <v>15.527523208985366</v>
      </c>
      <c r="BL35" s="268">
        <f>+'06 (raw)'!BU34</f>
        <v>15</v>
      </c>
      <c r="BM35" s="281">
        <f>+'06 (raw)'!BV34/('06 (raw)'!D34/1000)</f>
        <v>5.1995273081461795</v>
      </c>
      <c r="BN35" s="264">
        <f>'06 (raw)'!BW34/('06 (raw)'!E34/1000)</f>
        <v>13.714408647794826</v>
      </c>
      <c r="BO35" s="264">
        <f>'06 (raw)'!BX34/('06 (raw)'!D34/10000)</f>
        <v>0.66802295812698376</v>
      </c>
      <c r="BP35" s="264">
        <f>+'06 (raw)'!BY34/('06 (raw)'!D34/100000)</f>
        <v>5.4558410594412505</v>
      </c>
      <c r="BQ35" s="267">
        <f>+'06 (raw)'!BZ34/('06 (raw)'!G34/1000)</f>
        <v>3.4023980183163771</v>
      </c>
      <c r="BR35" s="267">
        <f>+'06 (raw)'!CA34</f>
        <v>0.69583611667779999</v>
      </c>
      <c r="BS35" s="282">
        <f>+'06 (raw)'!CB34</f>
        <v>84.786444639999999</v>
      </c>
      <c r="BT35" s="283">
        <f>+'06 (raw)'!CC34</f>
        <v>0</v>
      </c>
      <c r="BU35" s="283">
        <f>+'06 (raw)'!CD34</f>
        <v>0.15</v>
      </c>
      <c r="BV35" s="284">
        <f>+'06 (raw)'!CE34</f>
        <v>34.6</v>
      </c>
      <c r="BW35" s="284">
        <f>+'06 (raw)'!CF34</f>
        <v>45.24</v>
      </c>
      <c r="BX35" s="265">
        <f>+'06 (raw)'!CG34</f>
        <v>0.84313355544267288</v>
      </c>
      <c r="BY35" s="278">
        <f>BY16</f>
        <v>49.216881789708154</v>
      </c>
      <c r="BZ35" s="268">
        <f>+'06 (raw)'!CI34</f>
        <v>0.33844526676953024</v>
      </c>
      <c r="CA35" s="280">
        <f>+'06 (raw)'!CJ34</f>
        <v>0</v>
      </c>
      <c r="CB35" s="268">
        <f>+'06 (raw)'!CK34</f>
        <v>10.25</v>
      </c>
      <c r="CC35" s="265">
        <f>+'06 (raw)'!CL34/'06 (raw)'!E34</f>
        <v>0.2564371342322021</v>
      </c>
      <c r="CD35" s="265">
        <f>+'06 (raw)'!CM34</f>
        <v>4.8640341294695901E-3</v>
      </c>
      <c r="CE35" s="265">
        <f>+'06 (raw)'!CN34/'06 (raw)'!G34</f>
        <v>2.1027635800178374E-2</v>
      </c>
      <c r="CF35" s="265">
        <f>('06 (raw)'!CO34+'06 (raw)'!CP34)/'06 (raw)'!CX34</f>
        <v>0.13390334689073974</v>
      </c>
      <c r="CG35" s="268">
        <f>+'06 (raw)'!CQ34/('06 (raw)'!CX34/1000000)</f>
        <v>1.0589792014058133</v>
      </c>
      <c r="CH35" s="281">
        <f>+'06 (raw)'!CR34/('06 (raw)'!D34/1000)</f>
        <v>0.40784178582572433</v>
      </c>
      <c r="CI35" s="273">
        <f>('06 (raw)'!CS34-'05 (raw)'!CS34)/'05 (raw)'!CS34</f>
        <v>0.26357711201168493</v>
      </c>
      <c r="CJ35" s="273">
        <f>('06 (raw)'!CT34-'05 (raw)'!CT34)/'05 (raw)'!CT34</f>
        <v>0.10992705481855852</v>
      </c>
      <c r="CK35" s="285">
        <f>+'06 (raw)'!CU34/('06 (raw)'!D34/1000000)</f>
        <v>0.83083874001643399</v>
      </c>
      <c r="CL35" s="268">
        <f>+'06 (raw)'!CV34/('06 (raw)'!I34/1000)</f>
        <v>1.2048686503913781</v>
      </c>
      <c r="CM35" s="268">
        <f>+'06 (raw)'!CW34/('06 (raw)'!E34/10000)</f>
        <v>0.9637698344373371</v>
      </c>
    </row>
    <row r="36" spans="1:91">
      <c r="A36" s="263" t="s">
        <v>438</v>
      </c>
      <c r="B36" s="264">
        <f>'06 (raw)'!B35</f>
        <v>2783.4286920029158</v>
      </c>
      <c r="C36" s="265">
        <f>'06 (raw)'!C35</f>
        <v>0.2261881</v>
      </c>
      <c r="D36" s="266">
        <f>+'06 (raw)'!J35/('06 (raw)'!D35/100000)</f>
        <v>2765.2972221651785</v>
      </c>
      <c r="E36" s="266">
        <f>+'06 (raw)'!K35</f>
        <v>33.42</v>
      </c>
      <c r="F36" s="267">
        <f>+'06 (raw)'!L35</f>
        <v>3.06</v>
      </c>
      <c r="G36" s="267">
        <f>+'06 (raw)'!M35</f>
        <v>2.77</v>
      </c>
      <c r="H36" s="267">
        <f>+'06 (raw)'!N35</f>
        <v>2.79</v>
      </c>
      <c r="I36" s="267">
        <f>+'06 (raw)'!O35</f>
        <v>3.15</v>
      </c>
      <c r="J36" s="267">
        <f>+'06 (raw)'!P35</f>
        <v>0.66633333333333333</v>
      </c>
      <c r="K36" s="268">
        <f>+'06 (raw)'!Q35/('06 (raw)'!E35)*100000</f>
        <v>10.234379327035377</v>
      </c>
      <c r="L36" s="268">
        <f>+'06 (raw)'!R35/('06 (raw)'!D35/100000)</f>
        <v>2.2697378020507624</v>
      </c>
      <c r="M36" s="265">
        <f>+'06 (raw)'!S35/'06 (raw)'!U35</f>
        <v>2.9605645067660833E-3</v>
      </c>
      <c r="N36" s="265">
        <f>+'06 (raw)'!T35</f>
        <v>0.3279523315260533</v>
      </c>
      <c r="O36" s="268">
        <f>'06 (raw)'!V35</f>
        <v>4</v>
      </c>
      <c r="P36" s="270">
        <f>+'06 (raw)'!X35/('06 (raw)'!F35/'06 (raw)'!W35)</f>
        <v>101.34775402687102</v>
      </c>
      <c r="Q36" s="268">
        <f>+'06 (raw)'!Y35/('06 (raw)'!I35/10000)</f>
        <v>1.324748727472973</v>
      </c>
      <c r="R36" s="271">
        <f>+'06 (raw)'!Z35</f>
        <v>2536.212656869292</v>
      </c>
      <c r="S36" s="271">
        <f>+'06 (raw)'!AA35</f>
        <v>6.0206111839511488E-2</v>
      </c>
      <c r="T36" s="271">
        <f>+'06 (raw)'!AB35</f>
        <v>66.5</v>
      </c>
      <c r="U36" s="271">
        <f>+'06 (raw)'!AD35</f>
        <v>0</v>
      </c>
      <c r="V36" s="271">
        <f>'06 (raw)'!AE35</f>
        <v>2</v>
      </c>
      <c r="W36" s="272">
        <f>+'06 (raw)'!AF35/'06 (raw)'!AC35</f>
        <v>0.58429118773946365</v>
      </c>
      <c r="X36" s="267">
        <f>+'06 (raw)'!AG35</f>
        <v>73.28232084724965</v>
      </c>
      <c r="Y36" s="267">
        <f>+'06 (raw)'!AH35</f>
        <v>17.138100000000001</v>
      </c>
      <c r="Z36" s="265">
        <f>+'06 (raw)'!AI35</f>
        <v>0.28673680579510175</v>
      </c>
      <c r="AA36" s="273">
        <f>'06 (raw)'!AJ35/'06 (raw)'!AK35</f>
        <v>3.357284065470826</v>
      </c>
      <c r="AB36" s="267">
        <f>'06 (raw)'!AL35</f>
        <v>1.8417301022354755</v>
      </c>
      <c r="AC36" s="274">
        <f>+'06 (raw)'!AM35/('06 (raw)'!D35/100000)</f>
        <v>8.1062064358955794</v>
      </c>
      <c r="AD36" s="265">
        <f>+'06 (raw)'!AN35/'06 (raw)'!E35</f>
        <v>0.36722999901268338</v>
      </c>
      <c r="AE36" s="275">
        <f>+'06 (raw)'!AO35</f>
        <v>0.5290583068968695</v>
      </c>
      <c r="AF36" s="276">
        <f>+'06 (raw)'!AP35</f>
        <v>8.5717677787011753E-2</v>
      </c>
      <c r="AG36" s="266">
        <f>+'06 (raw)'!AQ35</f>
        <v>74.900000000000006</v>
      </c>
      <c r="AH36" s="266">
        <f>+'06 (raw)'!AR35</f>
        <v>53.4</v>
      </c>
      <c r="AI36" s="265">
        <f>+'06 (raw)'!AS35</f>
        <v>1.4090558184808512E-2</v>
      </c>
      <c r="AJ36" s="266">
        <f>+'06 (raw)'!AT35</f>
        <v>487.91</v>
      </c>
      <c r="AK36" s="265">
        <f>+'06 (raw)'!AU35/'06 (raw)'!E35</f>
        <v>1.5512910970532211E-2</v>
      </c>
      <c r="AL36" s="278">
        <f>+'06 (raw)'!AV35</f>
        <v>7.7535931427420763</v>
      </c>
      <c r="AM36" s="279">
        <f>+'06 (raw)'!AW35/'06 (raw)'!G35</f>
        <v>5.5601277187868094E-3</v>
      </c>
      <c r="AN36" s="273">
        <f>'06 (raw)'!AX35</f>
        <v>54.167760167895139</v>
      </c>
      <c r="AO36" s="279">
        <f>+'06 (raw)'!AY35</f>
        <v>5.7049376663689845E-2</v>
      </c>
      <c r="AP36" s="268">
        <f>+'06 (raw)'!AZ35</f>
        <v>13.8</v>
      </c>
      <c r="AQ36" s="268">
        <f>('06 (raw)'!H35*1000)/'06 (raw)'!D35</f>
        <v>61445.80435577708</v>
      </c>
      <c r="AR36" s="268">
        <f>'06 (raw)'!E35/'06 (raw)'!D35</f>
        <v>0.44883200373533993</v>
      </c>
      <c r="AS36" s="275">
        <f>+'06 (raw)'!BA35</f>
        <v>5.5</v>
      </c>
      <c r="AT36" s="268">
        <v>0</v>
      </c>
      <c r="AU36" s="275">
        <f>+'06 (raw)'!BC35</f>
        <v>68.5</v>
      </c>
      <c r="AV36" s="275">
        <f>+'06 (raw)'!BD35</f>
        <v>15.5</v>
      </c>
      <c r="AW36" s="268">
        <f>+'06 (raw)'!BE35</f>
        <v>22.57</v>
      </c>
      <c r="AX36" s="280">
        <f>'06 (raw)'!BG35</f>
        <v>2.6980740802512577</v>
      </c>
      <c r="AY36" s="280">
        <f>'10 (raw)'!BH35*10</f>
        <v>6.5150000000000006</v>
      </c>
      <c r="AZ36" s="265">
        <f>+'06 (raw)'!BI35/'06 (raw)'!G35</f>
        <v>2.4932178356032033E-2</v>
      </c>
      <c r="BA36" s="268">
        <f>1/('06 (raw)'!BJ35/'06 (raw)'!G35)</f>
        <v>1.8588503223845103</v>
      </c>
      <c r="BB36" s="268">
        <f>+'06 (raw)'!BJ35/'06 (raw)'!E35</f>
        <v>86.568652300155037</v>
      </c>
      <c r="BC36" s="281">
        <f>+'06 (raw)'!BK35/'06 (raw)'!BF35</f>
        <v>7.4990752995191121</v>
      </c>
      <c r="BD36" s="265">
        <f>+'06 (raw)'!BL35/'06 (raw)'!BO35</f>
        <v>0.19178383606359184</v>
      </c>
      <c r="BE36" s="268">
        <f>+'06 (raw)'!BM35</f>
        <v>53.9</v>
      </c>
      <c r="BF36" s="265">
        <f>+'06 (raw)'!BN35/'06 (raw)'!BO35</f>
        <v>0.1047959862177356</v>
      </c>
      <c r="BG36" s="279">
        <f>+'06 (raw)'!BP35/('06 (raw)'!G35/1000)</f>
        <v>0.12815603316025972</v>
      </c>
      <c r="BH36" s="267">
        <f>+'06 (raw)'!BQ35</f>
        <v>8.4751005258274041</v>
      </c>
      <c r="BI36" s="267">
        <f>+'06 (raw)'!BR35</f>
        <v>9.0524957146653353</v>
      </c>
      <c r="BJ36" s="267">
        <f>+'06 (raw)'!BS35</f>
        <v>4030</v>
      </c>
      <c r="BK36" s="264">
        <f>+'06 (raw)'!BT35/('06 (raw)'!E35/1000)</f>
        <v>33.243672143464323</v>
      </c>
      <c r="BL36" s="268">
        <f>+'06 (raw)'!BU35</f>
        <v>15</v>
      </c>
      <c r="BM36" s="281">
        <f>+'06 (raw)'!BV35/('06 (raw)'!D35/1000)</f>
        <v>3.6580607576384785</v>
      </c>
      <c r="BN36" s="264">
        <f>'06 (raw)'!BW35/('06 (raw)'!E35/1000)</f>
        <v>36.39104479768438</v>
      </c>
      <c r="BO36" s="264">
        <f>'06 (raw)'!BX35/('06 (raw)'!D35/10000)</f>
        <v>1.2013883027867875</v>
      </c>
      <c r="BP36" s="264">
        <f>+'06 (raw)'!BY35/('06 (raw)'!D35/100000)</f>
        <v>6.971337534870198</v>
      </c>
      <c r="BQ36" s="267">
        <f>+'06 (raw)'!BZ35/('06 (raw)'!G35/1000)</f>
        <v>5.896099801721765</v>
      </c>
      <c r="BR36" s="267">
        <f>+'06 (raw)'!CA35</f>
        <v>0.50414660583297621</v>
      </c>
      <c r="BS36" s="282">
        <f>+'06 (raw)'!CB35</f>
        <v>77.289732139999998</v>
      </c>
      <c r="BT36" s="283">
        <f>+'06 (raw)'!CC35</f>
        <v>0.27549999999999997</v>
      </c>
      <c r="BU36" s="283">
        <f>+'06 (raw)'!CD35</f>
        <v>0.49366666666666664</v>
      </c>
      <c r="BV36" s="284">
        <f>+'06 (raw)'!CE35</f>
        <v>42.6</v>
      </c>
      <c r="BW36" s="284">
        <f>+'06 (raw)'!CF35</f>
        <v>54.76</v>
      </c>
      <c r="BX36" s="265">
        <f>+'06 (raw)'!CG35</f>
        <v>0.892650513956465</v>
      </c>
      <c r="BY36" s="278">
        <f>+'06 (raw)'!CH35/('06 (raw)'!G35/1000)</f>
        <v>229.38815328937059</v>
      </c>
      <c r="BZ36" s="268">
        <f>+'06 (raw)'!CI35</f>
        <v>0.13298312791887906</v>
      </c>
      <c r="CA36" s="280">
        <f>+'06 (raw)'!CJ35</f>
        <v>0</v>
      </c>
      <c r="CB36" s="268">
        <f>+'06 (raw)'!CK35</f>
        <v>7.8000000000000007</v>
      </c>
      <c r="CC36" s="265">
        <f>+'06 (raw)'!CL35/'06 (raw)'!E35</f>
        <v>0.32109943722954148</v>
      </c>
      <c r="CD36" s="265">
        <f>+'06 (raw)'!CM35</f>
        <v>1.7187459740273678E-2</v>
      </c>
      <c r="CE36" s="265">
        <f>+'06 (raw)'!CN35/'06 (raw)'!G35</f>
        <v>2.7252453023312494E-2</v>
      </c>
      <c r="CF36" s="265">
        <f>('06 (raw)'!CO35+'06 (raw)'!CP35)/'06 (raw)'!CX35</f>
        <v>0.18727736804012973</v>
      </c>
      <c r="CG36" s="268">
        <f>+'06 (raw)'!CQ35/('06 (raw)'!CX35/1000000)</f>
        <v>2.3233516362453526</v>
      </c>
      <c r="CH36" s="281">
        <f>+'06 (raw)'!CR35/('06 (raw)'!D35/1000)</f>
        <v>0.48547442527427959</v>
      </c>
      <c r="CI36" s="273">
        <f>('06 (raw)'!CS35-'05 (raw)'!CS35)/'05 (raw)'!CS35</f>
        <v>3.5030395758824148E-2</v>
      </c>
      <c r="CJ36" s="273">
        <f>('06 (raw)'!CT35-'05 (raw)'!CT35)/'05 (raw)'!CT35</f>
        <v>0.12907402902551107</v>
      </c>
      <c r="CK36" s="285">
        <f>+'06 (raw)'!CU35/('06 (raw)'!D35/1000000)</f>
        <v>1.621241287179116</v>
      </c>
      <c r="CL36" s="268">
        <f>+'06 (raw)'!CV35/('06 (raw)'!I35/1000)</f>
        <v>0.64765493343123115</v>
      </c>
      <c r="CM36" s="268">
        <f>+'06 (raw)'!CW35/('06 (raw)'!E35/10000)</f>
        <v>2.5886959474265954</v>
      </c>
    </row>
    <row r="37" spans="1:91">
      <c r="A37" s="263" t="s">
        <v>439</v>
      </c>
      <c r="B37" s="264">
        <f>'06 (raw)'!B36</f>
        <v>1361.3895693901443</v>
      </c>
      <c r="C37" s="265">
        <f>'06 (raw)'!C36</f>
        <v>0.22438659999999999</v>
      </c>
      <c r="D37" s="266">
        <f>+'06 (raw)'!J36/('06 (raw)'!D36/100000)</f>
        <v>905.14714333942266</v>
      </c>
      <c r="E37" s="266">
        <f>+'06 (raw)'!K36</f>
        <v>34.31</v>
      </c>
      <c r="F37" s="267">
        <f>+'06 (raw)'!L36</f>
        <v>3.51</v>
      </c>
      <c r="G37" s="267">
        <f>+'06 (raw)'!M36</f>
        <v>2.65</v>
      </c>
      <c r="H37" s="267">
        <f>+'06 (raw)'!N36</f>
        <v>3.02</v>
      </c>
      <c r="I37" s="267">
        <f>+'06 (raw)'!O36</f>
        <v>2.4300000000000002</v>
      </c>
      <c r="J37" s="267">
        <f>+'06 (raw)'!P36</f>
        <v>0.64466666666666661</v>
      </c>
      <c r="K37" s="268">
        <f>+'06 (raw)'!Q36/('06 (raw)'!E36)*100000</f>
        <v>6.4504256332325935</v>
      </c>
      <c r="L37" s="268">
        <f>+'06 (raw)'!R36/('06 (raw)'!D36/100000)</f>
        <v>5.5663549266939976</v>
      </c>
      <c r="M37" s="265">
        <f>+'06 (raw)'!S36/'06 (raw)'!U36</f>
        <v>3.0092025930459221E-3</v>
      </c>
      <c r="N37" s="265">
        <f>+'06 (raw)'!T36</f>
        <v>0.20437977694497764</v>
      </c>
      <c r="O37" s="268">
        <f>'06 (raw)'!V36</f>
        <v>4</v>
      </c>
      <c r="P37" s="270">
        <f>+'06 (raw)'!X36/('06 (raw)'!F36/'06 (raw)'!W36)</f>
        <v>0.11411703086878115</v>
      </c>
      <c r="Q37" s="268">
        <f>+'06 (raw)'!Y36/('06 (raw)'!I36/10000)</f>
        <v>0.91678620170457636</v>
      </c>
      <c r="R37" s="271">
        <f>+'06 (raw)'!Z36</f>
        <v>7476.1019291147795</v>
      </c>
      <c r="S37" s="271">
        <f>+'06 (raw)'!AA36</f>
        <v>0.8117390255943242</v>
      </c>
      <c r="T37" s="271">
        <f>+'06 (raw)'!AB36</f>
        <v>342.6</v>
      </c>
      <c r="U37" s="271">
        <f>+'06 (raw)'!AD36</f>
        <v>0.5</v>
      </c>
      <c r="V37" s="271">
        <f>'06 (raw)'!AE36</f>
        <v>5</v>
      </c>
      <c r="W37" s="272">
        <f>+'06 (raw)'!AF36/'06 (raw)'!AC36</f>
        <v>0.32857142857142857</v>
      </c>
      <c r="X37" s="267">
        <f>+'06 (raw)'!AG36</f>
        <v>85.326179947646636</v>
      </c>
      <c r="Y37" s="267">
        <f>+'06 (raw)'!AH36</f>
        <v>19.102900000000002</v>
      </c>
      <c r="Z37" s="265">
        <f>+'06 (raw)'!AI36</f>
        <v>0.24535060975609757</v>
      </c>
      <c r="AA37" s="273">
        <f>'06 (raw)'!AJ36/'06 (raw)'!AK36</f>
        <v>2.4300730276547347</v>
      </c>
      <c r="AB37" s="267">
        <f>'06 (raw)'!AL36</f>
        <v>1.7588235761878566</v>
      </c>
      <c r="AC37" s="274">
        <f>+'06 (raw)'!AM36/('06 (raw)'!D36/100000)</f>
        <v>9.4700324077521252</v>
      </c>
      <c r="AD37" s="265">
        <f>+'06 (raw)'!AN36/'06 (raw)'!E36</f>
        <v>0.3334851080541153</v>
      </c>
      <c r="AE37" s="275">
        <f>+'06 (raw)'!AO36</f>
        <v>0.5480827738006423</v>
      </c>
      <c r="AF37" s="276">
        <f>+'06 (raw)'!AP36</f>
        <v>0.04</v>
      </c>
      <c r="AG37" s="266">
        <f>+'06 (raw)'!AQ36</f>
        <v>74.099999999999994</v>
      </c>
      <c r="AH37" s="266">
        <f>+'06 (raw)'!AR36</f>
        <v>56.7</v>
      </c>
      <c r="AI37" s="265">
        <f>+'06 (raw)'!AS36</f>
        <v>6.031618165340852E-3</v>
      </c>
      <c r="AJ37" s="266">
        <f>+'06 (raw)'!AT36</f>
        <v>502.09</v>
      </c>
      <c r="AK37" s="265">
        <f>+'06 (raw)'!AU36/'06 (raw)'!E36</f>
        <v>0.23146972948053204</v>
      </c>
      <c r="AL37" s="278">
        <f>+'06 (raw)'!AV36</f>
        <v>7.2252798626133234</v>
      </c>
      <c r="AM37" s="279">
        <f>+'06 (raw)'!AW36/'06 (raw)'!G36</f>
        <v>2.9240903720944888E-3</v>
      </c>
      <c r="AN37" s="273">
        <f>'06 (raw)'!AX36</f>
        <v>64.267647380146002</v>
      </c>
      <c r="AO37" s="279">
        <f>+'06 (raw)'!AY36</f>
        <v>4.0036046148680983E-2</v>
      </c>
      <c r="AP37" s="268">
        <f>+'06 (raw)'!AZ36</f>
        <v>5</v>
      </c>
      <c r="AQ37" s="268">
        <f>('06 (raw)'!H36*1000)/'06 (raw)'!D36</f>
        <v>43580.562287305096</v>
      </c>
      <c r="AR37" s="268">
        <f>'06 (raw)'!E36/'06 (raw)'!D36</f>
        <v>0.38104012763579559</v>
      </c>
      <c r="AS37" s="275">
        <f>+'06 (raw)'!BA36</f>
        <v>2.4</v>
      </c>
      <c r="AT37" s="268">
        <v>0</v>
      </c>
      <c r="AU37" s="275">
        <f>+'06 (raw)'!BC36</f>
        <v>53.4</v>
      </c>
      <c r="AV37" s="275">
        <f>+'06 (raw)'!BD36</f>
        <v>6</v>
      </c>
      <c r="AW37" s="268">
        <f>+'06 (raw)'!BE36</f>
        <v>25</v>
      </c>
      <c r="AX37" s="280">
        <f>'06 (raw)'!BG36</f>
        <v>6.5811559924801966</v>
      </c>
      <c r="AY37" s="280">
        <f>'10 (raw)'!BH36*10</f>
        <v>6.7766666666666673</v>
      </c>
      <c r="AZ37" s="265">
        <f>+'06 (raw)'!BI36/'06 (raw)'!G36</f>
        <v>1.4740060823194005E-2</v>
      </c>
      <c r="BA37" s="268">
        <f>1/('06 (raw)'!BJ36/'06 (raw)'!G36)</f>
        <v>1.5831359826255513</v>
      </c>
      <c r="BB37" s="268">
        <f>+'06 (raw)'!BJ36/'06 (raw)'!E36</f>
        <v>88.563589789712211</v>
      </c>
      <c r="BC37" s="281">
        <f>+'06 (raw)'!BK36/'06 (raw)'!BF36</f>
        <v>7.4242089284749975</v>
      </c>
      <c r="BD37" s="265">
        <f>+'06 (raw)'!BL36/'06 (raw)'!BO36</f>
        <v>0.14163379167812271</v>
      </c>
      <c r="BE37" s="268">
        <f>+'06 (raw)'!BM36</f>
        <v>30.6</v>
      </c>
      <c r="BF37" s="265">
        <f>+'06 (raw)'!BN36/'06 (raw)'!BO36</f>
        <v>4.5878758483909536E-2</v>
      </c>
      <c r="BG37" s="279">
        <f>+'06 (raw)'!BP36/('06 (raw)'!G36/1000)</f>
        <v>0.13073337171368993</v>
      </c>
      <c r="BH37" s="267">
        <f>+'06 (raw)'!BQ36</f>
        <v>4.3448116477929277</v>
      </c>
      <c r="BI37" s="267">
        <f>+'06 (raw)'!BR36</f>
        <v>0.99036621266628877</v>
      </c>
      <c r="BJ37" s="267">
        <f>+'06 (raw)'!BS36</f>
        <v>1.4984270000000002</v>
      </c>
      <c r="BK37" s="264">
        <f>+'06 (raw)'!BT36/('06 (raw)'!E36/1000)</f>
        <v>19.694667205466928</v>
      </c>
      <c r="BL37" s="268">
        <f>+'06 (raw)'!BU36</f>
        <v>15</v>
      </c>
      <c r="BM37" s="281">
        <f>+'06 (raw)'!BV36/('06 (raw)'!D36/1000)</f>
        <v>4.0533184511653566</v>
      </c>
      <c r="BN37" s="264">
        <f>'06 (raw)'!BW36/('06 (raw)'!E36/1000)</f>
        <v>36.452493563803252</v>
      </c>
      <c r="BO37" s="264">
        <f>'06 (raw)'!BX36/('06 (raw)'!D36/10000)</f>
        <v>1.1321842262889168</v>
      </c>
      <c r="BP37" s="264">
        <f>+'06 (raw)'!BY36/('06 (raw)'!D36/100000)</f>
        <v>6.1446775164803871</v>
      </c>
      <c r="BQ37" s="267">
        <f>+'06 (raw)'!BZ36/('06 (raw)'!G36/1000)</f>
        <v>2.4238151789566942</v>
      </c>
      <c r="BR37" s="267">
        <f>+'06 (raw)'!CA36</f>
        <v>0.13259785721862735</v>
      </c>
      <c r="BS37" s="282">
        <f>+'06 (raw)'!CB36</f>
        <v>75.495982139999995</v>
      </c>
      <c r="BT37" s="283">
        <f>+'06 (raw)'!CC36</f>
        <v>0.16349999999999998</v>
      </c>
      <c r="BU37" s="283">
        <f>+'06 (raw)'!CD36</f>
        <v>0.24066666666666667</v>
      </c>
      <c r="BV37" s="284">
        <f>+'06 (raw)'!CE36</f>
        <v>40.89</v>
      </c>
      <c r="BW37" s="284">
        <f>+'06 (raw)'!CF36</f>
        <v>57.14</v>
      </c>
      <c r="BX37" s="265">
        <f>+'06 (raw)'!CG36</f>
        <v>0.94656200968210646</v>
      </c>
      <c r="BY37" s="278">
        <f>+'06 (raw)'!CH36/('06 (raw)'!G36/1000)</f>
        <v>41.916476907413369</v>
      </c>
      <c r="BZ37" s="268">
        <f>+'06 (raw)'!CI36</f>
        <v>1.6930994150251528</v>
      </c>
      <c r="CA37" s="280">
        <f>+'06 (raw)'!CJ36</f>
        <v>36.063533107798925</v>
      </c>
      <c r="CB37" s="268">
        <f>+'06 (raw)'!CK36</f>
        <v>5.6</v>
      </c>
      <c r="CC37" s="265">
        <f>+'06 (raw)'!CL36/'06 (raw)'!E36</f>
        <v>0.2068025429854467</v>
      </c>
      <c r="CD37" s="265">
        <f>+'06 (raw)'!CM36</f>
        <v>1.0103413229138483E-3</v>
      </c>
      <c r="CE37" s="265">
        <f>+'06 (raw)'!CN36/'06 (raw)'!G36</f>
        <v>2.6033640445452103E-2</v>
      </c>
      <c r="CF37" s="265">
        <f>('06 (raw)'!CO36+'06 (raw)'!CP36)/'06 (raw)'!CX36</f>
        <v>0.13218149216768071</v>
      </c>
      <c r="CG37" s="268">
        <f>+'06 (raw)'!CQ36/('06 (raw)'!CX36/1000000)</f>
        <v>2.2780972146197613</v>
      </c>
      <c r="CH37" s="281">
        <f>+'06 (raw)'!CR36/('06 (raw)'!D36/1000)</f>
        <v>0.4824288500425914</v>
      </c>
      <c r="CI37" s="273">
        <f>('06 (raw)'!CS36-'05 (raw)'!CS36)/'05 (raw)'!CS36</f>
        <v>0.2471218362898952</v>
      </c>
      <c r="CJ37" s="273">
        <f>('06 (raw)'!CT36-'05 (raw)'!CT36)/'05 (raw)'!CT36</f>
        <v>8.7412365900064071E-2</v>
      </c>
      <c r="CK37" s="285">
        <f>+'06 (raw)'!CU36/('06 (raw)'!D36/1000000)</f>
        <v>0</v>
      </c>
      <c r="CL37" s="268">
        <f>+'06 (raw)'!CV36/('06 (raw)'!I36/1000)</f>
        <v>0.61883068615058912</v>
      </c>
      <c r="CM37" s="268">
        <f>+'06 (raw)'!CW36/('06 (raw)'!E36/10000)</f>
        <v>1.5936345682104054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8554687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'07 (raw)'!B5</f>
        <v>2600.1332531212124</v>
      </c>
      <c r="C6" s="265">
        <f>'07 (raw)'!C5</f>
        <v>0.28429189999999999</v>
      </c>
      <c r="D6" s="266">
        <f>+'07 (raw)'!J5/('07 (raw)'!D5/100000)</f>
        <v>1656.9362001375732</v>
      </c>
      <c r="E6" s="266">
        <f>+'07 (raw)'!K5</f>
        <v>63.393980272642771</v>
      </c>
      <c r="F6" s="267">
        <f>+'07 (raw)'!L5</f>
        <v>3.12</v>
      </c>
      <c r="G6" s="267">
        <f>+'07 (raw)'!M5</f>
        <v>2.7300000000000004</v>
      </c>
      <c r="H6" s="267">
        <f>+'07 (raw)'!N5</f>
        <v>3.9000000000000004</v>
      </c>
      <c r="I6" s="267">
        <f>+'07 (raw)'!O5</f>
        <v>3.3499999999999996</v>
      </c>
      <c r="J6" s="267">
        <f>+'07 (raw)'!P5</f>
        <v>0.19299999999999998</v>
      </c>
      <c r="K6" s="268">
        <f>+'07 (raw)'!Q5/('07 (raw)'!E5)*100000</f>
        <v>12.227042595393575</v>
      </c>
      <c r="L6" s="268">
        <f>+'07 (raw)'!R5/('07 (raw)'!D5/100000)</f>
        <v>3.977153063447342</v>
      </c>
      <c r="M6" s="265">
        <f>+'07 (raw)'!S5/'07 (raw)'!U5</f>
        <v>4.5960853820648767E-2</v>
      </c>
      <c r="N6" s="265">
        <f>+'07 (raw)'!T5</f>
        <v>0.20437977694497764</v>
      </c>
      <c r="O6" s="264">
        <f>'07 (raw)'!V5</f>
        <v>0</v>
      </c>
      <c r="P6" s="270">
        <f>+'07 (raw)'!X5/('07 (raw)'!F5/'07 (raw)'!W5)</f>
        <v>65.827415111111108</v>
      </c>
      <c r="Q6" s="268">
        <f>+'07 (raw)'!Y5/('07 (raw)'!I5/10000)</f>
        <v>4.4923807972939791</v>
      </c>
      <c r="R6" s="271">
        <f>+'07 (raw)'!Z5</f>
        <v>4437.9118225041311</v>
      </c>
      <c r="S6" s="271">
        <f>+'07 (raw)'!AA5</f>
        <v>1.51224316109422</v>
      </c>
      <c r="T6" s="271">
        <f>+'07 (raw)'!AB5</f>
        <v>3032.7</v>
      </c>
      <c r="U6" s="271">
        <f>+'07 (raw)'!AD5</f>
        <v>0</v>
      </c>
      <c r="V6" s="271">
        <f>'07 (raw)'!AE5</f>
        <v>6</v>
      </c>
      <c r="W6" s="272">
        <f>+'07 (raw)'!AF5/'07 (raw)'!AC5</f>
        <v>1</v>
      </c>
      <c r="X6" s="267">
        <f>+'07 (raw)'!AG5</f>
        <v>97.31926444879312</v>
      </c>
      <c r="Y6" s="267">
        <f>+'07 (raw)'!AH5</f>
        <v>14.0815</v>
      </c>
      <c r="Z6" s="265">
        <f>+'07 (raw)'!AI5</f>
        <v>0.20201792033732399</v>
      </c>
      <c r="AA6" s="273">
        <f>'07 (raw)'!AJ5/'07 (raw)'!AK5</f>
        <v>1.6393696948205936</v>
      </c>
      <c r="AB6" s="267">
        <f>'07 (raw)'!AL5</f>
        <v>2.206416051789764</v>
      </c>
      <c r="AC6" s="274">
        <f>+'07 (raw)'!AM5/('07 (raw)'!D5/100000)</f>
        <v>8.04469596924576</v>
      </c>
      <c r="AD6" s="265">
        <f>+'07 (raw)'!AN5/'07 (raw)'!E5</f>
        <v>0.36344431261377941</v>
      </c>
      <c r="AE6" s="275">
        <f>+'07 (raw)'!AO5</f>
        <v>0.61493352982714689</v>
      </c>
      <c r="AF6" s="276">
        <f>+'07 (raw)'!AP5</f>
        <v>3.1024930747922438E-2</v>
      </c>
      <c r="AG6" s="266">
        <f>+'07 (raw)'!AQ5</f>
        <v>77.099999999999994</v>
      </c>
      <c r="AH6" s="266">
        <f>+'07 (raw)'!AR5</f>
        <v>58.6</v>
      </c>
      <c r="AI6" s="266">
        <f>+'07 (raw)'!AS5</f>
        <v>1.6933850004153109E-2</v>
      </c>
      <c r="AJ6" s="266">
        <f>+'07 (raw)'!AT5</f>
        <v>516.4621012533845</v>
      </c>
      <c r="AK6" s="265">
        <f>+'07 (raw)'!AU5/'07 (raw)'!E5</f>
        <v>8.8772857776851941E-2</v>
      </c>
      <c r="AL6" s="278">
        <f>+'07 (raw)'!AV5</f>
        <v>11.418602337739719</v>
      </c>
      <c r="AM6" s="279">
        <f>+'07 (raw)'!AW5/'07 (raw)'!G5</f>
        <v>2.0256780751729823E-2</v>
      </c>
      <c r="AN6" s="273">
        <f>'07 (raw)'!AX5</f>
        <v>59.727502024893553</v>
      </c>
      <c r="AO6" s="279">
        <f>+'07 (raw)'!AY5</f>
        <v>6.149156471014372E-2</v>
      </c>
      <c r="AP6" s="268">
        <f>+'07 (raw)'!AZ5</f>
        <v>57.8</v>
      </c>
      <c r="AQ6" s="268">
        <f>('07 (raw)'!H5*1000)/'07 (raw)'!D5</f>
        <v>85812.952455226303</v>
      </c>
      <c r="AR6" s="268">
        <f>'07 (raw)'!E5/'07 (raw)'!D5</f>
        <v>0.39920131535298592</v>
      </c>
      <c r="AS6" s="275">
        <f>+'07 (raw)'!BA5</f>
        <v>4.3</v>
      </c>
      <c r="AT6" s="268">
        <f>+'07 (raw)'!BB5</f>
        <v>0</v>
      </c>
      <c r="AU6" s="275">
        <f>+'07 (raw)'!BC5</f>
        <v>52.31</v>
      </c>
      <c r="AV6" s="275">
        <f>+'07 (raw)'!BD5</f>
        <v>0</v>
      </c>
      <c r="AW6" s="268">
        <f>+'07 (raw)'!BE5</f>
        <v>28.21</v>
      </c>
      <c r="AX6" s="280">
        <f>'07 (raw)'!BG5</f>
        <v>11.544851907931507</v>
      </c>
      <c r="AY6" s="280">
        <f>'10 (raw)'!BH5*10</f>
        <v>7.6049999999999995</v>
      </c>
      <c r="AZ6" s="265">
        <f>+'07 (raw)'!BI5/'07 (raw)'!G5</f>
        <v>2.2585963634120555E-2</v>
      </c>
      <c r="BA6" s="268">
        <f>1/('07 (raw)'!BJ5/'07 (raw)'!G5)</f>
        <v>1.16350316240981</v>
      </c>
      <c r="BB6" s="268">
        <f>+'07 (raw)'!BJ5/'07 (raw)'!E5</f>
        <v>225.51569372574821</v>
      </c>
      <c r="BC6" s="281">
        <f>+'07 (raw)'!BK5/'07 (raw)'!BF5</f>
        <v>4.5623771373465374</v>
      </c>
      <c r="BD6" s="265">
        <f>+'07 (raw)'!BL5/'07 (raw)'!BO5</f>
        <v>0.20605245899874358</v>
      </c>
      <c r="BE6" s="268">
        <f>+'07 (raw)'!BM5</f>
        <v>54.9</v>
      </c>
      <c r="BF6" s="265">
        <f>+'07 (raw)'!BN5/'07 (raw)'!BO5</f>
        <v>0.12683203241085461</v>
      </c>
      <c r="BG6" s="279">
        <f>+'07 (raw)'!BP5/('07 (raw)'!G5/1000)</f>
        <v>0.11595973946679056</v>
      </c>
      <c r="BH6" s="267">
        <f>+'07 (raw)'!BQ5</f>
        <v>8.1649831649831661</v>
      </c>
      <c r="BI6" s="267">
        <f>+'07 (raw)'!BR5</f>
        <v>5.3271112673730423</v>
      </c>
      <c r="BJ6" s="267">
        <f>+'07 (raw)'!BS5</f>
        <v>0.62905699999999998</v>
      </c>
      <c r="BK6" s="264">
        <f>+'07 (raw)'!BT5/('07 (raw)'!E5/1000)</f>
        <v>27.565188251170625</v>
      </c>
      <c r="BL6" s="268">
        <f>+'07 (raw)'!BU5</f>
        <v>13</v>
      </c>
      <c r="BM6" s="281">
        <f>+'07 (raw)'!BV5/('07 (raw)'!D5/1000)</f>
        <v>6.7195808803789872</v>
      </c>
      <c r="BN6" s="264">
        <f>'07 (raw)'!BW5/('07 (raw)'!E5/1000)</f>
        <v>71.80217550787512</v>
      </c>
      <c r="BO6" s="264">
        <f>'07 (raw)'!BX5/('07 (raw)'!D5/10000)</f>
        <v>1.2296436872615042</v>
      </c>
      <c r="BP6" s="264">
        <f>+'07 (raw)'!BY5/('07 (raw)'!D5/100000)</f>
        <v>7.4119670727882276</v>
      </c>
      <c r="BQ6" s="267">
        <f>+'07 (raw)'!BZ5/('07 (raw)'!G5/1000)</f>
        <v>10.850589396531294</v>
      </c>
      <c r="BR6" s="267">
        <f>+'07 (raw)'!CA5</f>
        <v>1.7777777777777779</v>
      </c>
      <c r="BS6" s="282">
        <f>+'07 (raw)'!CB5</f>
        <v>80.172179760000006</v>
      </c>
      <c r="BT6" s="283">
        <f>+'07 (raw)'!CC5</f>
        <v>0.185</v>
      </c>
      <c r="BU6" s="283">
        <f>+'07 (raw)'!CD5</f>
        <v>8.483333333333333E-2</v>
      </c>
      <c r="BV6" s="284">
        <f>+'07 (raw)'!CE5</f>
        <v>43.37</v>
      </c>
      <c r="BW6" s="284">
        <f>+'07 (raw)'!CF5</f>
        <v>69.05</v>
      </c>
      <c r="BX6" s="265">
        <f>+'07 (raw)'!CG5</f>
        <v>0.78927800451530639</v>
      </c>
      <c r="BY6" s="278">
        <f>+'07 (raw)'!CH5/('07 (raw)'!G5/1000)</f>
        <v>44.931773010079588</v>
      </c>
      <c r="BZ6" s="268">
        <f>+'07 (raw)'!CI5</f>
        <v>6.6020443017254848E-2</v>
      </c>
      <c r="CA6" s="280">
        <f>+'07 (raw)'!CJ5</f>
        <v>23.181452919173118</v>
      </c>
      <c r="CB6" s="268">
        <f>+'07 (raw)'!CK5</f>
        <v>4.7</v>
      </c>
      <c r="CC6" s="265">
        <f>+'07 (raw)'!CL5/'07 (raw)'!E5</f>
        <v>0.24249169013956942</v>
      </c>
      <c r="CD6" s="265">
        <f>+'07 (raw)'!CM5</f>
        <v>1.1449548135818259E-3</v>
      </c>
      <c r="CE6" s="265">
        <f>+'07 (raw)'!CN5/'07 (raw)'!G5</f>
        <v>1.6127625562233426E-2</v>
      </c>
      <c r="CF6" s="265">
        <f>('07 (raw)'!CO5+'07 (raw)'!CP5)/'07 (raw)'!CX5</f>
        <v>1.1498928121212626</v>
      </c>
      <c r="CG6" s="268">
        <f>+'07 (raw)'!CQ5/('07 (raw)'!CX5/1000000)</f>
        <v>19.458566694789909</v>
      </c>
      <c r="CH6" s="281">
        <f>+'07 (raw)'!CR5/('07 (raw)'!D5/1000)</f>
        <v>0.24428397234432381</v>
      </c>
      <c r="CI6" s="273">
        <f>('07 (raw)'!CS5-'06 (raw)'!CS5)/'06 (raw)'!CS5</f>
        <v>0.10467901329241212</v>
      </c>
      <c r="CJ6" s="273">
        <f>('07 (raw)'!CT5-'06 (raw)'!CT5)/'06 (raw)'!CT5</f>
        <v>0.11138851703576143</v>
      </c>
      <c r="CK6" s="285">
        <f>+'07 (raw)'!CU5/('07 (raw)'!D5/1000000)</f>
        <v>2.7116952705322785</v>
      </c>
      <c r="CL6" s="268">
        <f>+'07 (raw)'!CV5/('07 (raw)'!I5/1000)</f>
        <v>1.6383977025425098</v>
      </c>
      <c r="CM6" s="268">
        <f>+'07 (raw)'!CW5/('07 (raw)'!E5/10000)</f>
        <v>1.5397016601606723</v>
      </c>
    </row>
    <row r="7" spans="1:91">
      <c r="A7" s="263" t="s">
        <v>331</v>
      </c>
      <c r="B7" s="264">
        <f>'07 (raw)'!B6</f>
        <v>6414.1402202169229</v>
      </c>
      <c r="C7" s="265">
        <f>'07 (raw)'!C6</f>
        <v>0.25280219999999998</v>
      </c>
      <c r="D7" s="266">
        <f>+'07 (raw)'!J6/('07 (raw)'!D6/100000)</f>
        <v>4316.5313811417163</v>
      </c>
      <c r="E7" s="266">
        <f>+'07 (raw)'!K6</f>
        <v>74.144351270498703</v>
      </c>
      <c r="F7" s="267">
        <f>+'07 (raw)'!L6</f>
        <v>3.26</v>
      </c>
      <c r="G7" s="267">
        <f>+'07 (raw)'!M6</f>
        <v>2.77</v>
      </c>
      <c r="H7" s="267">
        <f>+'07 (raw)'!N6</f>
        <v>3.86</v>
      </c>
      <c r="I7" s="267">
        <f>+'07 (raw)'!O6</f>
        <v>4.125</v>
      </c>
      <c r="J7" s="267">
        <f>+'07 (raw)'!P6</f>
        <v>0.47266666666666662</v>
      </c>
      <c r="K7" s="268">
        <f>+'07 (raw)'!Q6/('07 (raw)'!E6)*100000</f>
        <v>3.7307516531893259</v>
      </c>
      <c r="L7" s="268">
        <f>+'07 (raw)'!R6/('07 (raw)'!D6/100000)</f>
        <v>12.327029065731461</v>
      </c>
      <c r="M7" s="265">
        <f>+'07 (raw)'!S6/'07 (raw)'!U6</f>
        <v>3.7077330627338677E-4</v>
      </c>
      <c r="N7" s="265">
        <f>+'07 (raw)'!T6</f>
        <v>0.11040769052426998</v>
      </c>
      <c r="O7" s="264">
        <f>'07 (raw)'!V6</f>
        <v>11</v>
      </c>
      <c r="P7" s="270">
        <f>+'07 (raw)'!X6/('07 (raw)'!F6/'07 (raw)'!W6)</f>
        <v>658.85832695049328</v>
      </c>
      <c r="Q7" s="268">
        <f>+'07 (raw)'!Y6/('07 (raw)'!I6/10000)</f>
        <v>2.6321432589664289</v>
      </c>
      <c r="R7" s="271">
        <f>+'07 (raw)'!Z6</f>
        <v>5836.3055903764125</v>
      </c>
      <c r="S7" s="271">
        <f>+'07 (raw)'!AA6</f>
        <v>0.61616609458964922</v>
      </c>
      <c r="T7" s="271">
        <f>+'07 (raw)'!AB6</f>
        <v>4930.8</v>
      </c>
      <c r="U7" s="271">
        <f>+'07 (raw)'!AD6</f>
        <v>1</v>
      </c>
      <c r="V7" s="271">
        <f>'07 (raw)'!AE6</f>
        <v>3</v>
      </c>
      <c r="W7" s="272">
        <f>+'07 (raw)'!AF6/'07 (raw)'!AC6</f>
        <v>0.95648670427074944</v>
      </c>
      <c r="X7" s="267">
        <f>+'07 (raw)'!AG6</f>
        <v>91.936651391682673</v>
      </c>
      <c r="Y7" s="267">
        <f>+'07 (raw)'!AH6</f>
        <v>12.6189</v>
      </c>
      <c r="Z7" s="265">
        <f>+'07 (raw)'!AI6</f>
        <v>0.19270214030915578</v>
      </c>
      <c r="AA7" s="273">
        <f>'07 (raw)'!AJ6/'07 (raw)'!AK6</f>
        <v>0.42673956703264676</v>
      </c>
      <c r="AB7" s="267">
        <f>'07 (raw)'!AL6</f>
        <v>1.4134325197048729</v>
      </c>
      <c r="AC7" s="274">
        <f>+'07 (raw)'!AM6/('07 (raw)'!D6/100000)</f>
        <v>2.6725266267168477</v>
      </c>
      <c r="AD7" s="265">
        <f>+'07 (raw)'!AN6/'07 (raw)'!E6</f>
        <v>0.37448196958815611</v>
      </c>
      <c r="AE7" s="275">
        <f>+'07 (raw)'!AO6</f>
        <v>0.65567121621367663</v>
      </c>
      <c r="AF7" s="276">
        <f>+'07 (raw)'!AP6</f>
        <v>3.7044723461658192E-2</v>
      </c>
      <c r="AG7" s="266">
        <f>+'07 (raw)'!AQ6</f>
        <v>78.099999999999994</v>
      </c>
      <c r="AH7" s="266">
        <f>+'07 (raw)'!AR6</f>
        <v>53.1</v>
      </c>
      <c r="AI7" s="266">
        <f>+'07 (raw)'!AS6</f>
        <v>3.4095218146557797E-2</v>
      </c>
      <c r="AJ7" s="266">
        <f>+'07 (raw)'!AT6</f>
        <v>507.85719715555717</v>
      </c>
      <c r="AK7" s="265">
        <f>+'07 (raw)'!AU6/'07 (raw)'!E6</f>
        <v>7.0229845391433579E-2</v>
      </c>
      <c r="AL7" s="278">
        <f>+'07 (raw)'!AV6</f>
        <v>7.618834663125214</v>
      </c>
      <c r="AM7" s="279">
        <f>+'07 (raw)'!AW6/'07 (raw)'!G6</f>
        <v>1.8433577277487782E-2</v>
      </c>
      <c r="AN7" s="273">
        <f>'07 (raw)'!AX6</f>
        <v>48.47218708925427</v>
      </c>
      <c r="AO7" s="279">
        <f>+'07 (raw)'!AY6</f>
        <v>3.8006309292996532E-2</v>
      </c>
      <c r="AP7" s="268">
        <f>+'07 (raw)'!AZ6</f>
        <v>60.8</v>
      </c>
      <c r="AQ7" s="268">
        <f>('07 (raw)'!H6*1000)/'07 (raw)'!D6</f>
        <v>85555.01617300701</v>
      </c>
      <c r="AR7" s="268">
        <f>'07 (raw)'!E6/'07 (raw)'!D6</f>
        <v>0.4298104310050504</v>
      </c>
      <c r="AS7" s="275">
        <f>+'07 (raw)'!BA6</f>
        <v>12</v>
      </c>
      <c r="AT7" s="268">
        <v>0</v>
      </c>
      <c r="AU7" s="275">
        <f>+'07 (raw)'!BC6</f>
        <v>40.6</v>
      </c>
      <c r="AV7" s="275">
        <f>+'07 (raw)'!BD6</f>
        <v>42.9</v>
      </c>
      <c r="AW7" s="268">
        <f>+'07 (raw)'!BE6</f>
        <v>35.64</v>
      </c>
      <c r="AX7" s="280">
        <f>'07 (raw)'!BG6</f>
        <v>30.591983115182856</v>
      </c>
      <c r="AY7" s="280">
        <f>'10 (raw)'!BH6*10</f>
        <v>7.7633333333333336</v>
      </c>
      <c r="AZ7" s="265">
        <f>+'07 (raw)'!BI6/'07 (raw)'!G6</f>
        <v>2.7333246549433254E-2</v>
      </c>
      <c r="BA7" s="268">
        <f>1/('07 (raw)'!BJ6/'07 (raw)'!G6)</f>
        <v>1.5069676348593835</v>
      </c>
      <c r="BB7" s="268">
        <f>+'07 (raw)'!BJ6/'07 (raw)'!E6</f>
        <v>162.55869759637491</v>
      </c>
      <c r="BC7" s="281">
        <f>+'07 (raw)'!BK6/'07 (raw)'!BF6</f>
        <v>3.1766670046801875</v>
      </c>
      <c r="BD7" s="265">
        <f>+'07 (raw)'!BL6/'07 (raw)'!BO6</f>
        <v>0.25256235480375</v>
      </c>
      <c r="BE7" s="268">
        <f>+'07 (raw)'!BM6</f>
        <v>78.5</v>
      </c>
      <c r="BF7" s="265">
        <f>+'07 (raw)'!BN6/'07 (raw)'!BO6</f>
        <v>0.14072240263592051</v>
      </c>
      <c r="BG7" s="279">
        <f>+'07 (raw)'!BP6/('07 (raw)'!G6/1000)</f>
        <v>0.14787912010175441</v>
      </c>
      <c r="BH7" s="267">
        <f>+'07 (raw)'!BQ6</f>
        <v>12.450903377847604</v>
      </c>
      <c r="BI7" s="267">
        <f>+'07 (raw)'!BR6</f>
        <v>4.184914484576387</v>
      </c>
      <c r="BJ7" s="267">
        <f>+'07 (raw)'!BS6</f>
        <v>16496.160094999999</v>
      </c>
      <c r="BK7" s="264">
        <f>+'07 (raw)'!BT6/('07 (raw)'!E6/1000)</f>
        <v>61.663884147725327</v>
      </c>
      <c r="BL7" s="268">
        <f>+'07 (raw)'!BU6</f>
        <v>41</v>
      </c>
      <c r="BM7" s="281">
        <f>+'07 (raw)'!BV6/('07 (raw)'!D6/1000)</f>
        <v>6.5132814551372977</v>
      </c>
      <c r="BN7" s="264">
        <f>'07 (raw)'!BW6/('07 (raw)'!E6/1000)</f>
        <v>27.535278920320472</v>
      </c>
      <c r="BO7" s="264">
        <f>'07 (raw)'!BX6/('07 (raw)'!D6/10000)</f>
        <v>0.42364650897518435</v>
      </c>
      <c r="BP7" s="264">
        <f>+'07 (raw)'!BY6/('07 (raw)'!D6/100000)</f>
        <v>10.155601181524021</v>
      </c>
      <c r="BQ7" s="267">
        <f>+'07 (raw)'!BZ6/('07 (raw)'!G6/1000)</f>
        <v>7.2748873084096131</v>
      </c>
      <c r="BR7" s="267">
        <f>+'07 (raw)'!CA6</f>
        <v>0.69885108880999636</v>
      </c>
      <c r="BS7" s="282">
        <f>+'07 (raw)'!CB6</f>
        <v>56.054464289999999</v>
      </c>
      <c r="BT7" s="283">
        <f>+'07 (raw)'!CC6</f>
        <v>0.52337500000000003</v>
      </c>
      <c r="BU7" s="283">
        <f>+'07 (raw)'!CD6</f>
        <v>0.53783333333333327</v>
      </c>
      <c r="BV7" s="284">
        <f>+'07 (raw)'!CE6</f>
        <v>45.21</v>
      </c>
      <c r="BW7" s="284">
        <f>+'07 (raw)'!CF6</f>
        <v>59.52</v>
      </c>
      <c r="BX7" s="265">
        <f>+'07 (raw)'!CG6</f>
        <v>0.83856831758437056</v>
      </c>
      <c r="BY7" s="278">
        <f>+'07 (raw)'!CH6/('07 (raw)'!G6/1000)</f>
        <v>33.721215322533411</v>
      </c>
      <c r="BZ7" s="268">
        <f>+'07 (raw)'!CI6</f>
        <v>4.2921900606958829E-2</v>
      </c>
      <c r="CA7" s="280">
        <f>+'07 (raw)'!CJ6</f>
        <v>0</v>
      </c>
      <c r="CB7" s="268">
        <f>+'07 (raw)'!CK6</f>
        <v>8.8000000000000007</v>
      </c>
      <c r="CC7" s="265">
        <f>+'07 (raw)'!CL6/'07 (raw)'!E6</f>
        <v>0.16551868329338321</v>
      </c>
      <c r="CD7" s="265">
        <f>+'07 (raw)'!CM6</f>
        <v>5.0969154683251909E-2</v>
      </c>
      <c r="CE7" s="265">
        <f>+'07 (raw)'!CN6/'07 (raw)'!G6</f>
        <v>3.4428762680746218E-2</v>
      </c>
      <c r="CF7" s="265">
        <f>('07 (raw)'!CO6+'07 (raw)'!CP6)/'07 (raw)'!CX6</f>
        <v>2.1913436589580404</v>
      </c>
      <c r="CG7" s="268">
        <f>+'07 (raw)'!CQ6/('07 (raw)'!CX6/1000000)</f>
        <v>30.257292246886994</v>
      </c>
      <c r="CH7" s="281">
        <f>+'07 (raw)'!CR6/('07 (raw)'!D6/1000)</f>
        <v>0.27841847891810778</v>
      </c>
      <c r="CI7" s="273">
        <f>('07 (raw)'!CS6-'06 (raw)'!CS6)/'06 (raw)'!CS6</f>
        <v>6.6801815514592897E-2</v>
      </c>
      <c r="CJ7" s="273">
        <f>('07 (raw)'!CT6-'06 (raw)'!CT6)/'06 (raw)'!CT6</f>
        <v>6.2616078784279494E-2</v>
      </c>
      <c r="CK7" s="285">
        <f>+'07 (raw)'!CU6/('07 (raw)'!D6/1000000)</f>
        <v>0.66813165667921204</v>
      </c>
      <c r="CL7" s="268">
        <f>+'07 (raw)'!CV6/('07 (raw)'!I6/1000)</f>
        <v>2.7560088240942613</v>
      </c>
      <c r="CM7" s="268">
        <f>+'07 (raw)'!CW6/('07 (raw)'!E6/10000)</f>
        <v>3.241090498708227</v>
      </c>
    </row>
    <row r="8" spans="1:91">
      <c r="A8" s="263" t="s">
        <v>218</v>
      </c>
      <c r="B8" s="264">
        <f>'07 (raw)'!B7</f>
        <v>1292.0928820248673</v>
      </c>
      <c r="C8" s="265">
        <f>'07 (raw)'!C7</f>
        <v>0.27889320000000001</v>
      </c>
      <c r="D8" s="266">
        <f>+'07 (raw)'!J7/('07 (raw)'!D7/100000)</f>
        <v>3679.5973109418769</v>
      </c>
      <c r="E8" s="266">
        <f>+'07 (raw)'!K7</f>
        <v>38.221349116993949</v>
      </c>
      <c r="F8" s="267">
        <f>+'07 (raw)'!L7</f>
        <v>3.0049999999999999</v>
      </c>
      <c r="G8" s="267">
        <f>+'07 (raw)'!M7</f>
        <v>2.3250000000000002</v>
      </c>
      <c r="H8" s="267">
        <f>+'07 (raw)'!N7</f>
        <v>3.395</v>
      </c>
      <c r="I8" s="267">
        <f>+'07 (raw)'!O7</f>
        <v>3.3849999999999998</v>
      </c>
      <c r="J8" s="267">
        <f>+'07 (raw)'!P7</f>
        <v>0.67666666666666664</v>
      </c>
      <c r="K8" s="268">
        <f>+'07 (raw)'!Q7/('07 (raw)'!E7)*100000</f>
        <v>14.184811404588368</v>
      </c>
      <c r="L8" s="268">
        <f>+'07 (raw)'!R7/('07 (raw)'!D7/100000)</f>
        <v>6.5105862131826342</v>
      </c>
      <c r="M8" s="265">
        <f>+'07 (raw)'!S7/'07 (raw)'!U7</f>
        <v>9.7505790024346776E-4</v>
      </c>
      <c r="N8" s="265">
        <f>+'07 (raw)'!T7</f>
        <v>0.11040769052426998</v>
      </c>
      <c r="O8" s="264">
        <f>'07 (raw)'!V7</f>
        <v>1</v>
      </c>
      <c r="P8" s="270">
        <f>+'07 (raw)'!X7/('07 (raw)'!F7/'07 (raw)'!W7)</f>
        <v>300.84432231583787</v>
      </c>
      <c r="Q8" s="268">
        <f>+'07 (raw)'!Y7/('07 (raw)'!I7/10000)</f>
        <v>1.4471431544675508</v>
      </c>
      <c r="R8" s="271">
        <f>+'07 (raw)'!Z7</f>
        <v>7211.934294935334</v>
      </c>
      <c r="S8" s="271">
        <f>+'07 (raw)'!AA7</f>
        <v>0.67296196548010467</v>
      </c>
      <c r="T8" s="271">
        <f>+'07 (raw)'!AB7</f>
        <v>837.5</v>
      </c>
      <c r="U8" s="271">
        <f>+'07 (raw)'!AD7</f>
        <v>0.5</v>
      </c>
      <c r="V8" s="271">
        <f>'07 (raw)'!AE7</f>
        <v>9</v>
      </c>
      <c r="W8" s="272">
        <f>+'07 (raw)'!AF7/'07 (raw)'!AC7</f>
        <v>0.80319148936170215</v>
      </c>
      <c r="X8" s="267">
        <f>+'07 (raw)'!AG7</f>
        <v>92.150900404607086</v>
      </c>
      <c r="Y8" s="267">
        <f>+'07 (raw)'!AH7</f>
        <v>12.977499999999999</v>
      </c>
      <c r="Z8" s="265">
        <f>+'07 (raw)'!AI7</f>
        <v>0.2173404255319149</v>
      </c>
      <c r="AA8" s="273">
        <f>'07 (raw)'!AJ7/'07 (raw)'!AK7</f>
        <v>0.57588921187575526</v>
      </c>
      <c r="AB8" s="267">
        <f>'07 (raw)'!AL7</f>
        <v>2.3586923766615944</v>
      </c>
      <c r="AC8" s="274">
        <f>+'07 (raw)'!AM7/('07 (raw)'!D7/100000)</f>
        <v>5.9525359663384085</v>
      </c>
      <c r="AD8" s="265">
        <f>+'07 (raw)'!AN7/'07 (raw)'!E7</f>
        <v>0.33290500765562614</v>
      </c>
      <c r="AE8" s="275">
        <f>+'07 (raw)'!AO7</f>
        <v>0.54341952572041063</v>
      </c>
      <c r="AF8" s="276">
        <f>+'07 (raw)'!AP7</f>
        <v>3.2739388671592061E-2</v>
      </c>
      <c r="AG8" s="266">
        <f>+'07 (raw)'!AQ7</f>
        <v>83.7</v>
      </c>
      <c r="AH8" s="266">
        <f>+'07 (raw)'!AR7</f>
        <v>50.6</v>
      </c>
      <c r="AI8" s="266">
        <f>+'07 (raw)'!AS7</f>
        <v>3.2033109306214133E-3</v>
      </c>
      <c r="AJ8" s="266">
        <f>+'07 (raw)'!AT7</f>
        <v>510.41954960943127</v>
      </c>
      <c r="AK8" s="265">
        <f>+'07 (raw)'!AU7/'07 (raw)'!E7</f>
        <v>7.6047277142010816E-2</v>
      </c>
      <c r="AL8" s="278">
        <f>+'07 (raw)'!AV7</f>
        <v>29.10609736616923</v>
      </c>
      <c r="AM8" s="279">
        <f>+'07 (raw)'!AW7/'07 (raw)'!G7</f>
        <v>1.0808183909869894E-2</v>
      </c>
      <c r="AN8" s="273">
        <f>'07 (raw)'!AX7</f>
        <v>47.464024534088232</v>
      </c>
      <c r="AO8" s="279">
        <f>+'07 (raw)'!AY7</f>
        <v>6.4633773446613738E-2</v>
      </c>
      <c r="AP8" s="268">
        <f>+'07 (raw)'!AZ7</f>
        <v>26.4</v>
      </c>
      <c r="AQ8" s="268">
        <f>('07 (raw)'!H7*1000)/'07 (raw)'!D7</f>
        <v>92902.89724042888</v>
      </c>
      <c r="AR8" s="268">
        <f>'07 (raw)'!E7/'07 (raw)'!D7</f>
        <v>0.44586912605611007</v>
      </c>
      <c r="AS8" s="275">
        <f>+'07 (raw)'!BA7</f>
        <v>6.8</v>
      </c>
      <c r="AT8" s="268">
        <v>0</v>
      </c>
      <c r="AU8" s="275">
        <f>+'07 (raw)'!BC7</f>
        <v>52.9</v>
      </c>
      <c r="AV8" s="275">
        <f>+'07 (raw)'!BD7</f>
        <v>57.7</v>
      </c>
      <c r="AW8" s="268">
        <f>+'07 (raw)'!BE7</f>
        <v>40.47</v>
      </c>
      <c r="AX8" s="280">
        <f>'07 (raw)'!BG7</f>
        <v>61.56133640077794</v>
      </c>
      <c r="AY8" s="280">
        <f>'10 (raw)'!BH7*10</f>
        <v>7.9649999999999999</v>
      </c>
      <c r="AZ8" s="265">
        <f>+'07 (raw)'!BI7/'07 (raw)'!G7</f>
        <v>2.5108377317278927E-2</v>
      </c>
      <c r="BA8" s="268">
        <f>1/('07 (raw)'!BJ7/'07 (raw)'!G7)</f>
        <v>1.6208179587212723</v>
      </c>
      <c r="BB8" s="268">
        <f>+'07 (raw)'!BJ7/'07 (raw)'!E7</f>
        <v>157.72932253856496</v>
      </c>
      <c r="BC8" s="281">
        <f>+'07 (raw)'!BK7/'07 (raw)'!BF7</f>
        <v>1.4952545450638244</v>
      </c>
      <c r="BD8" s="265">
        <f>+'07 (raw)'!BL7/'07 (raw)'!BO7</f>
        <v>0.31244987423518672</v>
      </c>
      <c r="BE8" s="268">
        <f>+'07 (raw)'!BM7</f>
        <v>106</v>
      </c>
      <c r="BF8" s="265">
        <f>+'07 (raw)'!BN7/'07 (raw)'!BO7</f>
        <v>0.21122557673462647</v>
      </c>
      <c r="BG8" s="279">
        <f>+'07 (raw)'!BP7/('07 (raw)'!G7/1000)</f>
        <v>0.21814304185257974</v>
      </c>
      <c r="BH8" s="267">
        <f>+'07 (raw)'!BQ7</f>
        <v>2.55741127348643</v>
      </c>
      <c r="BI8" s="267">
        <f>+'07 (raw)'!BR7</f>
        <v>1.7421776224750867</v>
      </c>
      <c r="BJ8" s="267">
        <f>+'07 (raw)'!BS7</f>
        <v>11188.345707</v>
      </c>
      <c r="BK8" s="264">
        <f>+'07 (raw)'!BT7/('07 (raw)'!E7/1000)</f>
        <v>324.04367253111269</v>
      </c>
      <c r="BL8" s="268">
        <f>+'07 (raw)'!BU7</f>
        <v>51</v>
      </c>
      <c r="BM8" s="281">
        <f>+'07 (raw)'!BV7/('07 (raw)'!D7/1000)</f>
        <v>15.64214841904365</v>
      </c>
      <c r="BN8" s="264">
        <f>'07 (raw)'!BW7/('07 (raw)'!E7/1000)</f>
        <v>26.755057511066237</v>
      </c>
      <c r="BO8" s="264">
        <f>'07 (raw)'!BX7/('07 (raw)'!D7/10000)</f>
        <v>2.838785850481278</v>
      </c>
      <c r="BP8" s="264">
        <f>+'07 (raw)'!BY7/('07 (raw)'!D7/100000)</f>
        <v>14.137272920053721</v>
      </c>
      <c r="BQ8" s="267">
        <f>+'07 (raw)'!BZ7/('07 (raw)'!G7/1000)</f>
        <v>6.9283184163055616</v>
      </c>
      <c r="BR8" s="267">
        <f>+'07 (raw)'!CA7</f>
        <v>0.67619652975940925</v>
      </c>
      <c r="BS8" s="282">
        <f>+'07 (raw)'!CB7</f>
        <v>51.394196430000001</v>
      </c>
      <c r="BT8" s="283">
        <f>+'07 (raw)'!CC7</f>
        <v>0.29674999999999996</v>
      </c>
      <c r="BU8" s="283">
        <f>+'07 (raw)'!CD7</f>
        <v>0.65500000000000003</v>
      </c>
      <c r="BV8" s="284">
        <f>+'07 (raw)'!CE7</f>
        <v>15.56</v>
      </c>
      <c r="BW8" s="284">
        <f>+'07 (raw)'!CF7</f>
        <v>0</v>
      </c>
      <c r="BX8" s="265">
        <f>+'07 (raw)'!CG7</f>
        <v>0.7980124108782044</v>
      </c>
      <c r="BY8" s="278">
        <f>+'07 (raw)'!CH7/('07 (raw)'!G7/1000)</f>
        <v>0</v>
      </c>
      <c r="BZ8" s="268">
        <f>+'07 (raw)'!CI7</f>
        <v>6.1967650685844262E-2</v>
      </c>
      <c r="CA8" s="280">
        <f>+'07 (raw)'!CJ7</f>
        <v>0</v>
      </c>
      <c r="CB8" s="268">
        <f>+'07 (raw)'!CK7</f>
        <v>7.3</v>
      </c>
      <c r="CC8" s="265">
        <f>+'07 (raw)'!CL7/'07 (raw)'!E7</f>
        <v>0.17584159737664429</v>
      </c>
      <c r="CD8" s="265">
        <f>+'07 (raw)'!CM7</f>
        <v>9.6986151972524789E-2</v>
      </c>
      <c r="CE8" s="265">
        <f>+'07 (raw)'!CN7/'07 (raw)'!G7</f>
        <v>0.14839293465352368</v>
      </c>
      <c r="CF8" s="265">
        <f>('07 (raw)'!CO7+'07 (raw)'!CP7)/'07 (raw)'!CX7</f>
        <v>6.9806285920219299E-2</v>
      </c>
      <c r="CG8" s="268">
        <f>+'07 (raw)'!CQ7/('07 (raw)'!CX7/1000000)</f>
        <v>74.374578738161645</v>
      </c>
      <c r="CH8" s="281">
        <f>+'07 (raw)'!CR7/('07 (raw)'!D7/1000)</f>
        <v>0.39010130472147708</v>
      </c>
      <c r="CI8" s="273">
        <f>('07 (raw)'!CS7-'06 (raw)'!CS7)/'06 (raw)'!CS7</f>
        <v>0.16877719649075337</v>
      </c>
      <c r="CJ8" s="273">
        <f>('07 (raw)'!CT7-'06 (raw)'!CT7)/'06 (raw)'!CT7</f>
        <v>0.13213905464083106</v>
      </c>
      <c r="CK8" s="285">
        <f>+'07 (raw)'!CU7/('07 (raw)'!D7/1000000)</f>
        <v>3.7203349789615054</v>
      </c>
      <c r="CL8" s="268">
        <f>+'07 (raw)'!CV7/('07 (raw)'!I7/1000)</f>
        <v>1.5436193647653875</v>
      </c>
      <c r="CM8" s="268">
        <f>+'07 (raw)'!CW7/('07 (raw)'!E7/10000)</f>
        <v>7.5513260712661614</v>
      </c>
    </row>
    <row r="9" spans="1:91">
      <c r="A9" s="263" t="s">
        <v>219</v>
      </c>
      <c r="B9" s="264">
        <f>'07 (raw)'!B8</f>
        <v>2125.3002976328703</v>
      </c>
      <c r="C9" s="265">
        <f>'07 (raw)'!C8</f>
        <v>0.25629800000000003</v>
      </c>
      <c r="D9" s="266">
        <f>+'07 (raw)'!J8/('07 (raw)'!D8/100000)</f>
        <v>212.73147731335837</v>
      </c>
      <c r="E9" s="266">
        <f>+'07 (raw)'!K8</f>
        <v>47.490727321145208</v>
      </c>
      <c r="F9" s="267">
        <f>+'07 (raw)'!L8</f>
        <v>2.8600000000000003</v>
      </c>
      <c r="G9" s="267">
        <f>+'07 (raw)'!M8</f>
        <v>2.625</v>
      </c>
      <c r="H9" s="267">
        <f>+'07 (raw)'!N8</f>
        <v>3.9950000000000001</v>
      </c>
      <c r="I9" s="267">
        <f>+'07 (raw)'!O8</f>
        <v>2.56</v>
      </c>
      <c r="J9" s="267">
        <f>+'07 (raw)'!P8</f>
        <v>0.31133333333333341</v>
      </c>
      <c r="K9" s="268">
        <f>+'07 (raw)'!Q8/('07 (raw)'!E8)*100000</f>
        <v>16.04208474458277</v>
      </c>
      <c r="L9" s="268">
        <f>+'07 (raw)'!R8/('07 (raw)'!D8/100000)</f>
        <v>6.4308185403070848</v>
      </c>
      <c r="M9" s="265">
        <f>+'07 (raw)'!S8/'07 (raw)'!U8</f>
        <v>8.580958913029851E-4</v>
      </c>
      <c r="N9" s="265">
        <f>+'07 (raw)'!T8</f>
        <v>0.32795233152605302</v>
      </c>
      <c r="O9" s="264">
        <f>'07 (raw)'!V8</f>
        <v>10</v>
      </c>
      <c r="P9" s="270">
        <f>+'07 (raw)'!X8/('07 (raw)'!F8/'07 (raw)'!W8)</f>
        <v>198.72294939976095</v>
      </c>
      <c r="Q9" s="268">
        <f>+'07 (raw)'!Y8/('07 (raw)'!I8/10000)</f>
        <v>2.7955049991465639</v>
      </c>
      <c r="R9" s="271">
        <f>+'07 (raw)'!Z8</f>
        <v>2805.0794378489004</v>
      </c>
      <c r="S9" s="271">
        <f>+'07 (raw)'!AA8</f>
        <v>2.3816328474802318E-4</v>
      </c>
      <c r="T9" s="271">
        <f>+'07 (raw)'!AB8</f>
        <v>47.3</v>
      </c>
      <c r="U9" s="271">
        <f>+'07 (raw)'!AD8</f>
        <v>0.5</v>
      </c>
      <c r="V9" s="271">
        <f>'07 (raw)'!AE8</f>
        <v>6</v>
      </c>
      <c r="W9" s="272">
        <f>+'07 (raw)'!AF8/'07 (raw)'!AC8</f>
        <v>0.32911392405063289</v>
      </c>
      <c r="X9" s="267">
        <f>+'07 (raw)'!AG8</f>
        <v>82.566588797586562</v>
      </c>
      <c r="Y9" s="267">
        <f>+'07 (raw)'!AH8</f>
        <v>16.595199999999998</v>
      </c>
      <c r="Z9" s="265">
        <f>+'07 (raw)'!AI8</f>
        <v>0.28038303203866116</v>
      </c>
      <c r="AA9" s="273">
        <f>'07 (raw)'!AJ8/'07 (raw)'!AK8</f>
        <v>1.7738010839984448</v>
      </c>
      <c r="AB9" s="267">
        <f>'07 (raw)'!AL8</f>
        <v>2.4810097928504731</v>
      </c>
      <c r="AC9" s="274">
        <f>+'07 (raw)'!AM8/('07 (raw)'!D8/100000)</f>
        <v>4.3729566074088178</v>
      </c>
      <c r="AD9" s="265">
        <f>+'07 (raw)'!AN8/'07 (raw)'!E8</f>
        <v>0.34166311016674689</v>
      </c>
      <c r="AE9" s="275">
        <f>+'07 (raw)'!AO8</f>
        <v>0.52179262803121207</v>
      </c>
      <c r="AF9" s="276">
        <f>+'07 (raw)'!AP8</f>
        <v>7.6079179585022652E-2</v>
      </c>
      <c r="AG9" s="266">
        <f>+'07 (raw)'!AQ8</f>
        <v>74.7</v>
      </c>
      <c r="AH9" s="266">
        <f>+'07 (raw)'!AR8</f>
        <v>55.1</v>
      </c>
      <c r="AI9" s="266">
        <f>+'07 (raw)'!AS8</f>
        <v>5.1643005984088174E-3</v>
      </c>
      <c r="AJ9" s="266">
        <f>+'07 (raw)'!AT8</f>
        <v>511.84585798858842</v>
      </c>
      <c r="AK9" s="265">
        <f>+'07 (raw)'!AU8/'07 (raw)'!E8</f>
        <v>5.7100741265387535E-2</v>
      </c>
      <c r="AL9" s="278">
        <f>+'07 (raw)'!AV8</f>
        <v>1.6618263440733341</v>
      </c>
      <c r="AM9" s="279">
        <f>+'07 (raw)'!AW8/'07 (raw)'!G8</f>
        <v>8.3066913841692348E-5</v>
      </c>
      <c r="AN9" s="273">
        <f>'07 (raw)'!AX8</f>
        <v>53.660652701936208</v>
      </c>
      <c r="AO9" s="279">
        <f>+'07 (raw)'!AY8</f>
        <v>-2.5437969722041858E-2</v>
      </c>
      <c r="AP9" s="268">
        <f>+'07 (raw)'!AZ8</f>
        <v>1.7</v>
      </c>
      <c r="AQ9" s="268">
        <f>('07 (raw)'!H8*1000)/'07 (raw)'!D8</f>
        <v>412295.78845833993</v>
      </c>
      <c r="AR9" s="268">
        <f>'07 (raw)'!E8/'07 (raw)'!D8</f>
        <v>0.42492405203303896</v>
      </c>
      <c r="AS9" s="275">
        <f>+'07 (raw)'!BA8</f>
        <v>1.4</v>
      </c>
      <c r="AT9" s="268">
        <v>0</v>
      </c>
      <c r="AU9" s="275">
        <f>+'07 (raw)'!BC8</f>
        <v>60.2</v>
      </c>
      <c r="AV9" s="275">
        <f>+'07 (raw)'!BD8</f>
        <v>0.2</v>
      </c>
      <c r="AW9" s="268">
        <f>+'07 (raw)'!BE8</f>
        <v>24.86</v>
      </c>
      <c r="AX9" s="280">
        <f>'07 (raw)'!BG8</f>
        <v>6.2613631641988441</v>
      </c>
      <c r="AY9" s="280">
        <f>'10 (raw)'!BH8*10</f>
        <v>6.9733333333333336</v>
      </c>
      <c r="AZ9" s="265">
        <f>+'07 (raw)'!BI8/'07 (raw)'!G8</f>
        <v>1.0471935063504059E-3</v>
      </c>
      <c r="BA9" s="268">
        <f>1/('07 (raw)'!BJ8/'07 (raw)'!G8)</f>
        <v>4.3595985137122142</v>
      </c>
      <c r="BB9" s="268">
        <f>+'07 (raw)'!BJ8/'07 (raw)'!E8</f>
        <v>471.39988170368758</v>
      </c>
      <c r="BC9" s="281">
        <f>+'07 (raw)'!BK8/'07 (raw)'!BF8</f>
        <v>3.1574494269801772</v>
      </c>
      <c r="BD9" s="265">
        <f>+'07 (raw)'!BL8/'07 (raw)'!BO8</f>
        <v>0.2702427996595998</v>
      </c>
      <c r="BE9" s="268">
        <f>+'07 (raw)'!BM8</f>
        <v>63.2</v>
      </c>
      <c r="BF9" s="265">
        <f>+'07 (raw)'!BN8/'07 (raw)'!BO8</f>
        <v>8.6496324092323204E-2</v>
      </c>
      <c r="BG9" s="279">
        <f>+'07 (raw)'!BP8/('07 (raw)'!G8/1000)</f>
        <v>1.2338346454059766E-2</v>
      </c>
      <c r="BH9" s="267">
        <f>+'07 (raw)'!BQ8</f>
        <v>1.4820592823712948</v>
      </c>
      <c r="BI9" s="267">
        <f>+'07 (raw)'!BR8</f>
        <v>3.9978297495645223</v>
      </c>
      <c r="BJ9" s="267">
        <f>+'07 (raw)'!BS8</f>
        <v>50211.648132000002</v>
      </c>
      <c r="BK9" s="264">
        <f>+'07 (raw)'!BT8/('07 (raw)'!E8/1000)</f>
        <v>190.60115442473995</v>
      </c>
      <c r="BL9" s="268">
        <f>+'07 (raw)'!BU8</f>
        <v>12</v>
      </c>
      <c r="BM9" s="281">
        <f>+'07 (raw)'!BV8/('07 (raw)'!D8/1000)</f>
        <v>14.632684506614741</v>
      </c>
      <c r="BN9" s="264">
        <f>'07 (raw)'!BW8/('07 (raw)'!E8/1000)</f>
        <v>31.197314615549928</v>
      </c>
      <c r="BO9" s="264">
        <f>'07 (raw)'!BX8/('07 (raw)'!D8/10000)</f>
        <v>1.5435301985251908</v>
      </c>
      <c r="BP9" s="264">
        <f>+'07 (raw)'!BY8/('07 (raw)'!D8/100000)</f>
        <v>7.3311331359500764</v>
      </c>
      <c r="BQ9" s="267">
        <f>+'07 (raw)'!BZ8/('07 (raw)'!G8/1000)</f>
        <v>0.34739938360807338</v>
      </c>
      <c r="BR9" s="267">
        <f>+'07 (raw)'!CA8</f>
        <v>0.34645832972439239</v>
      </c>
      <c r="BS9" s="282">
        <f>+'07 (raw)'!CB8</f>
        <v>71.668898810000002</v>
      </c>
      <c r="BT9" s="283">
        <f>+'07 (raw)'!CC8</f>
        <v>0.20737500000000003</v>
      </c>
      <c r="BU9" s="283">
        <f>+'07 (raw)'!CD8</f>
        <v>0.14316666666666666</v>
      </c>
      <c r="BV9" s="284">
        <f>+'07 (raw)'!CE8</f>
        <v>32.08</v>
      </c>
      <c r="BW9" s="284">
        <f>+'07 (raw)'!CF8</f>
        <v>57.14</v>
      </c>
      <c r="BX9" s="265">
        <f>+'07 (raw)'!CG8</f>
        <v>0.85159689801297189</v>
      </c>
      <c r="BY9" s="278">
        <f>AVERAGE(BY6:BY8,BY12,BY13,BY15,BY17:BY24,BY31,BY34,BY36,BY37)</f>
        <v>43.560418774765949</v>
      </c>
      <c r="BZ9" s="268">
        <f>+'07 (raw)'!CI8</f>
        <v>0.17374519113817988</v>
      </c>
      <c r="CA9" s="280">
        <f>+'07 (raw)'!CJ8</f>
        <v>0</v>
      </c>
      <c r="CB9" s="268">
        <f>+'07 (raw)'!CK8</f>
        <v>7.2</v>
      </c>
      <c r="CC9" s="265">
        <f>+'07 (raw)'!CL8/'07 (raw)'!E8</f>
        <v>0.23861541674612038</v>
      </c>
      <c r="CD9" s="265">
        <f>+'07 (raw)'!CM8</f>
        <v>1.6120775038791584E-3</v>
      </c>
      <c r="CE9" s="265">
        <f>+'07 (raw)'!CN8/'07 (raw)'!G8</f>
        <v>3.7987925327566943E-3</v>
      </c>
      <c r="CF9" s="265">
        <f>('07 (raw)'!CO8+'07 (raw)'!CP8)/'07 (raw)'!CX8</f>
        <v>4.6316997414995155E-2</v>
      </c>
      <c r="CG9" s="268">
        <f>+'07 (raw)'!CQ8/('07 (raw)'!CX8/1000000)</f>
        <v>1.6124343664568848</v>
      </c>
      <c r="CH9" s="281">
        <f>+'07 (raw)'!CR8/('07 (raw)'!D8/1000)</f>
        <v>8.9612170195471158E-2</v>
      </c>
      <c r="CI9" s="273">
        <f>('07 (raw)'!CS8-'06 (raw)'!CS8)/'06 (raw)'!CS8</f>
        <v>9.5302452589076991E-2</v>
      </c>
      <c r="CJ9" s="273">
        <f>('07 (raw)'!CT8-'06 (raw)'!CT8)/'06 (raw)'!CT8</f>
        <v>8.9303894793274829E-2</v>
      </c>
      <c r="CK9" s="285">
        <f>+'07 (raw)'!CU8/('07 (raw)'!D8/1000000)</f>
        <v>2.5723274161228336</v>
      </c>
      <c r="CL9" s="268">
        <f>+'07 (raw)'!CV8/('07 (raw)'!I8/1000)</f>
        <v>4.0734501416135647</v>
      </c>
      <c r="CM9" s="268">
        <f>+'07 (raw)'!CW8/('07 (raw)'!E8/10000)</f>
        <v>1.7252808121532412</v>
      </c>
    </row>
    <row r="10" spans="1:91">
      <c r="A10" s="263" t="s">
        <v>220</v>
      </c>
      <c r="B10" s="264">
        <f>'07 (raw)'!B9</f>
        <v>2149.8118057020879</v>
      </c>
      <c r="C10" s="265">
        <f>'07 (raw)'!C9</f>
        <v>0.15229999999999999</v>
      </c>
      <c r="D10" s="266">
        <f>+'07 (raw)'!J9/('07 (raw)'!D9/100000)</f>
        <v>706.51306675177159</v>
      </c>
      <c r="E10" s="266">
        <f>+'07 (raw)'!K9</f>
        <v>43.532882829986953</v>
      </c>
      <c r="F10" s="267">
        <f>+'07 (raw)'!L9</f>
        <v>3.02</v>
      </c>
      <c r="G10" s="267">
        <f>+'07 (raw)'!M9</f>
        <v>2.5649999999999999</v>
      </c>
      <c r="H10" s="267">
        <f>+'07 (raw)'!N9</f>
        <v>3.7</v>
      </c>
      <c r="I10" s="267">
        <f>+'07 (raw)'!O9</f>
        <v>0.59</v>
      </c>
      <c r="J10" s="267">
        <f>+'07 (raw)'!P9</f>
        <v>0.37566666666666665</v>
      </c>
      <c r="K10" s="268">
        <f>+'07 (raw)'!Q9/('07 (raw)'!E9)*100000</f>
        <v>7.4235807860262017</v>
      </c>
      <c r="L10" s="268">
        <f>+'07 (raw)'!R9/('07 (raw)'!D9/100000)</f>
        <v>2.2893108675626865</v>
      </c>
      <c r="M10" s="265">
        <f>+'07 (raw)'!S9/'07 (raw)'!U9</f>
        <v>1.516156341742186E-3</v>
      </c>
      <c r="N10" s="265">
        <f>+'07 (raw)'!T9</f>
        <v>0.3279523315260533</v>
      </c>
      <c r="O10" s="264">
        <f>'07 (raw)'!V9</f>
        <v>18</v>
      </c>
      <c r="P10" s="270">
        <f>+'07 (raw)'!X9/('07 (raw)'!F9/'07 (raw)'!W9)</f>
        <v>442.7996566278959</v>
      </c>
      <c r="Q10" s="268">
        <f>+'07 (raw)'!Y9/('07 (raw)'!I9/10000)</f>
        <v>1.3280259183556027</v>
      </c>
      <c r="R10" s="271">
        <f>+'07 (raw)'!Z9</f>
        <v>43083.635583152049</v>
      </c>
      <c r="S10" s="271">
        <f>+'07 (raw)'!AA9</f>
        <v>2.6267898613425204E-2</v>
      </c>
      <c r="T10" s="271">
        <f>+'07 (raw)'!AB9</f>
        <v>1181.9000000000001</v>
      </c>
      <c r="U10" s="271">
        <f>+'07 (raw)'!AD9</f>
        <v>0</v>
      </c>
      <c r="V10" s="271">
        <f>'07 (raw)'!AE9</f>
        <v>6</v>
      </c>
      <c r="W10" s="272">
        <f>+'07 (raw)'!AF9/'07 (raw)'!AC9</f>
        <v>0.29099099099099102</v>
      </c>
      <c r="X10" s="267">
        <f>+'07 (raw)'!AG9</f>
        <v>76.793253099692137</v>
      </c>
      <c r="Y10" s="267">
        <f>+'07 (raw)'!AH9</f>
        <v>22.4832</v>
      </c>
      <c r="Z10" s="265">
        <f>+'07 (raw)'!AI9</f>
        <v>0.28430789560621078</v>
      </c>
      <c r="AA10" s="273">
        <f>'07 (raw)'!AJ9/'07 (raw)'!AK9</f>
        <v>4.0516579367897725</v>
      </c>
      <c r="AB10" s="267">
        <f>'07 (raw)'!AL9</f>
        <v>1.0048034728619197</v>
      </c>
      <c r="AC10" s="274">
        <f>+'07 (raw)'!AM9/('07 (raw)'!D9/100000)</f>
        <v>10.585229456948262</v>
      </c>
      <c r="AD10" s="265">
        <f>+'07 (raw)'!AN9/'07 (raw)'!E9</f>
        <v>0.28262632563942608</v>
      </c>
      <c r="AE10" s="275">
        <f>+'07 (raw)'!AO9</f>
        <v>0.41409331507633196</v>
      </c>
      <c r="AF10" s="276">
        <f>+'07 (raw)'!AP9</f>
        <v>0.11763041222526177</v>
      </c>
      <c r="AG10" s="266">
        <f>+'07 (raw)'!AQ9</f>
        <v>75.599999999999994</v>
      </c>
      <c r="AH10" s="266">
        <f>+'07 (raw)'!AR9</f>
        <v>55</v>
      </c>
      <c r="AI10" s="266">
        <f>+'07 (raw)'!AS9</f>
        <v>5.5976684807927746E-3</v>
      </c>
      <c r="AJ10" s="266">
        <f>+'07 (raw)'!AT9</f>
        <v>477.6051273548693</v>
      </c>
      <c r="AK10" s="265">
        <f>+'07 (raw)'!AU9/'07 (raw)'!E9</f>
        <v>1.1040548970679975E-2</v>
      </c>
      <c r="AL10" s="278">
        <f>+'07 (raw)'!AV9</f>
        <v>3.3955789991136491</v>
      </c>
      <c r="AM10" s="279">
        <f>+'07 (raw)'!AW9/'07 (raw)'!G9</f>
        <v>3.1445584298174428E-2</v>
      </c>
      <c r="AN10" s="273">
        <f>'07 (raw)'!AX9</f>
        <v>64.876552091411057</v>
      </c>
      <c r="AO10" s="279">
        <f>+'07 (raw)'!AY9</f>
        <v>1.2804258446361091E-2</v>
      </c>
      <c r="AP10" s="268">
        <f>+'07 (raw)'!AZ9</f>
        <v>45.6</v>
      </c>
      <c r="AQ10" s="268">
        <f>('07 (raw)'!H9*1000)/'07 (raw)'!D9</f>
        <v>33332.915957788515</v>
      </c>
      <c r="AR10" s="268">
        <f>'07 (raw)'!E9/'07 (raw)'!D9</f>
        <v>0.36334310105970158</v>
      </c>
      <c r="AS10" s="275">
        <f>+'07 (raw)'!BA9</f>
        <v>26.5</v>
      </c>
      <c r="AT10" s="268">
        <v>0</v>
      </c>
      <c r="AU10" s="275">
        <f>+'07 (raw)'!BC9</f>
        <v>44.7</v>
      </c>
      <c r="AV10" s="275">
        <f>+'07 (raw)'!BD9</f>
        <v>6.5</v>
      </c>
      <c r="AW10" s="268">
        <f>+'07 (raw)'!BE9</f>
        <v>31.3</v>
      </c>
      <c r="AX10" s="280">
        <f>'07 (raw)'!BG9</f>
        <v>9.8649005949383799</v>
      </c>
      <c r="AY10" s="280">
        <f>'10 (raw)'!BH9*10</f>
        <v>5.5233333333333334</v>
      </c>
      <c r="AZ10" s="265">
        <f>+'07 (raw)'!BI9/'07 (raw)'!G9</f>
        <v>1.0467653478477855E-2</v>
      </c>
      <c r="BA10" s="268">
        <f>1/('07 (raw)'!BJ9/'07 (raw)'!G9)</f>
        <v>1.0468076592775293</v>
      </c>
      <c r="BB10" s="268">
        <f>+'07 (raw)'!BJ9/'07 (raw)'!E9</f>
        <v>113.810375644234</v>
      </c>
      <c r="BC10" s="281">
        <f>+'07 (raw)'!BK9/'07 (raw)'!BF9</f>
        <v>2.550811960600778</v>
      </c>
      <c r="BD10" s="265">
        <f>+'07 (raw)'!BL9/'07 (raw)'!BO9</f>
        <v>8.4779764791077752E-2</v>
      </c>
      <c r="BE10" s="268">
        <f>+'07 (raw)'!BM9</f>
        <v>36.200000000000003</v>
      </c>
      <c r="BF10" s="265">
        <f>+'07 (raw)'!BN9/'07 (raw)'!BO9</f>
        <v>5.0062814299134596E-2</v>
      </c>
      <c r="BG10" s="279">
        <f>+'07 (raw)'!BP9/('07 (raw)'!G9/1000)</f>
        <v>0.11867164422152841</v>
      </c>
      <c r="BH10" s="267">
        <f>+'07 (raw)'!BQ9</f>
        <v>4.7847741017431522</v>
      </c>
      <c r="BI10" s="267">
        <f>+'07 (raw)'!BR9</f>
        <v>2.9758045831641731</v>
      </c>
      <c r="BJ10" s="267">
        <f>+'07 (raw)'!BS9</f>
        <v>23.276879999999998</v>
      </c>
      <c r="BK10" s="264">
        <f>+'07 (raw)'!BT9/('07 (raw)'!E9/1000)</f>
        <v>14.025577043044292</v>
      </c>
      <c r="BL10" s="268">
        <f>+'07 (raw)'!BU9</f>
        <v>11</v>
      </c>
      <c r="BM10" s="281">
        <f>+'07 (raw)'!BV9/('07 (raw)'!D9/1000)</f>
        <v>6.3033114768367069</v>
      </c>
      <c r="BN10" s="264">
        <f>'07 (raw)'!BW9/('07 (raw)'!E9/1000)</f>
        <v>38.517155333749223</v>
      </c>
      <c r="BO10" s="264">
        <f>'07 (raw)'!BX9/('07 (raw)'!D9/10000)</f>
        <v>0.29865792203002145</v>
      </c>
      <c r="BP10" s="264">
        <f>+'07 (raw)'!BY9/('07 (raw)'!D9/100000)</f>
        <v>3.6946304100269098</v>
      </c>
      <c r="BQ10" s="267">
        <f>+'07 (raw)'!BZ9/('07 (raw)'!G9/1000)</f>
        <v>3.5130363351437879</v>
      </c>
      <c r="BR10" s="267">
        <f>+'07 (raw)'!CA9</f>
        <v>0.81432119542351489</v>
      </c>
      <c r="BS10" s="282">
        <f>+'07 (raw)'!CB9</f>
        <v>83.202380950000006</v>
      </c>
      <c r="BT10" s="283">
        <f>+'07 (raw)'!CC9</f>
        <v>0.24324999999999999</v>
      </c>
      <c r="BU10" s="283">
        <f>+'07 (raw)'!CD9</f>
        <v>0.16900000000000001</v>
      </c>
      <c r="BV10" s="284">
        <f>+'07 (raw)'!CE9</f>
        <v>37.08</v>
      </c>
      <c r="BW10" s="284">
        <f>+'07 (raw)'!CF9</f>
        <v>54.76</v>
      </c>
      <c r="BX10" s="265">
        <f>+'07 (raw)'!CG9</f>
        <v>0.85195922690349468</v>
      </c>
      <c r="BY10" s="278">
        <f>BY9</f>
        <v>43.560418774765949</v>
      </c>
      <c r="BZ10" s="268">
        <f>+'07 (raw)'!CI9</f>
        <v>0.75151684373423899</v>
      </c>
      <c r="CA10" s="280">
        <f>+'07 (raw)'!CJ9</f>
        <v>12.655904585098419</v>
      </c>
      <c r="CB10" s="268">
        <f>+'07 (raw)'!CK9</f>
        <v>7.1</v>
      </c>
      <c r="CC10" s="265">
        <f>+'07 (raw)'!CL9/'07 (raw)'!E9</f>
        <v>0.25767373674360572</v>
      </c>
      <c r="CD10" s="265">
        <f>+'07 (raw)'!CM9</f>
        <v>2.4014399110126186E-3</v>
      </c>
      <c r="CE10" s="265">
        <f>+'07 (raw)'!CN9/'07 (raw)'!G9</f>
        <v>2.0151674637020771E-2</v>
      </c>
      <c r="CF10" s="265">
        <f>('07 (raw)'!CO9+'07 (raw)'!CP9)/'07 (raw)'!CX9</f>
        <v>1.9053651480698885E-2</v>
      </c>
      <c r="CG10" s="268">
        <f>+'07 (raw)'!CQ9/('07 (raw)'!CX9/1000000)</f>
        <v>0.87420854232147649</v>
      </c>
      <c r="CH10" s="281">
        <f>+'07 (raw)'!CR9/('07 (raw)'!D9/1000)</f>
        <v>0.10352807737780066</v>
      </c>
      <c r="CI10" s="273">
        <f>('07 (raw)'!CS9-'06 (raw)'!CS9)/'06 (raw)'!CS9</f>
        <v>-8.7879938314303657E-2</v>
      </c>
      <c r="CJ10" s="273">
        <f>('07 (raw)'!CT9-'06 (raw)'!CT9)/'06 (raw)'!CT9</f>
        <v>0.10316644765290461</v>
      </c>
      <c r="CK10" s="285">
        <f>+'07 (raw)'!CU9/('07 (raw)'!D9/1000000)</f>
        <v>1.813315538663514</v>
      </c>
      <c r="CL10" s="268">
        <f>+'07 (raw)'!CV9/('07 (raw)'!I9/1000)</f>
        <v>0.69352464625237042</v>
      </c>
      <c r="CM10" s="268">
        <f>+'07 (raw)'!CW9/('07 (raw)'!E9/10000)</f>
        <v>0.74859638178415466</v>
      </c>
    </row>
    <row r="11" spans="1:91">
      <c r="A11" s="263" t="s">
        <v>211</v>
      </c>
      <c r="B11" s="264">
        <f>'07 (raw)'!B10</f>
        <v>7969.7255668039707</v>
      </c>
      <c r="C11" s="265">
        <f>'07 (raw)'!C10</f>
        <v>0.25221549999999998</v>
      </c>
      <c r="D11" s="266">
        <f>+'07 (raw)'!J10/('07 (raw)'!D10/100000)</f>
        <v>1557.7648981839452</v>
      </c>
      <c r="E11" s="266">
        <f>+'07 (raw)'!K10</f>
        <v>63.504285200404873</v>
      </c>
      <c r="F11" s="267">
        <f>+'07 (raw)'!L10</f>
        <v>3.23</v>
      </c>
      <c r="G11" s="267">
        <f>+'07 (raw)'!M10</f>
        <v>2.58</v>
      </c>
      <c r="H11" s="267">
        <f>+'07 (raw)'!N10</f>
        <v>3.84</v>
      </c>
      <c r="I11" s="267">
        <f>+'07 (raw)'!O10</f>
        <v>2.15</v>
      </c>
      <c r="J11" s="267">
        <f>+'07 (raw)'!P10</f>
        <v>0.17166666666666666</v>
      </c>
      <c r="K11" s="268">
        <f>+'07 (raw)'!Q10/('07 (raw)'!E10)*100000</f>
        <v>4.9854509094585939</v>
      </c>
      <c r="L11" s="268">
        <f>+'07 (raw)'!R10/('07 (raw)'!D10/100000)</f>
        <v>15.570134438191676</v>
      </c>
      <c r="M11" s="265">
        <f>+'07 (raw)'!S10/'07 (raw)'!U10</f>
        <v>3.7500780443007112E-4</v>
      </c>
      <c r="N11" s="265">
        <f>+'07 (raw)'!T10</f>
        <v>0.11040769052426998</v>
      </c>
      <c r="O11" s="264">
        <f>'07 (raw)'!V10</f>
        <v>13</v>
      </c>
      <c r="P11" s="270">
        <f>+'07 (raw)'!X10/('07 (raw)'!F10/'07 (raw)'!W10)</f>
        <v>64.331772779984405</v>
      </c>
      <c r="Q11" s="268">
        <f>+'07 (raw)'!Y10/('07 (raw)'!I10/10000)</f>
        <v>27.002603555431506</v>
      </c>
      <c r="R11" s="271">
        <f>+'07 (raw)'!Z10</f>
        <v>4918.591986965369</v>
      </c>
      <c r="S11" s="271">
        <f>+'07 (raw)'!AA10</f>
        <v>0.47976255149136465</v>
      </c>
      <c r="T11" s="271">
        <f>+'07 (raw)'!AB10</f>
        <v>6309.3</v>
      </c>
      <c r="U11" s="271">
        <f>+'07 (raw)'!AD10</f>
        <v>1</v>
      </c>
      <c r="V11" s="271">
        <f>'07 (raw)'!AE10</f>
        <v>12</v>
      </c>
      <c r="W11" s="272">
        <f>+'07 (raw)'!AF10/'07 (raw)'!AC10</f>
        <v>0.76897689768976896</v>
      </c>
      <c r="X11" s="267">
        <f>+'07 (raw)'!AG10</f>
        <v>92.042790930802653</v>
      </c>
      <c r="Y11" s="267">
        <f>+'07 (raw)'!AH10</f>
        <v>14.2423</v>
      </c>
      <c r="Z11" s="265">
        <f>+'07 (raw)'!AI10</f>
        <v>0.17821253890618052</v>
      </c>
      <c r="AA11" s="273">
        <f>'07 (raw)'!AJ10/'07 (raw)'!AK10</f>
        <v>1.1272260763015578</v>
      </c>
      <c r="AB11" s="267">
        <f>'07 (raw)'!AL10</f>
        <v>1.7349578373985011</v>
      </c>
      <c r="AC11" s="274">
        <f>+'07 (raw)'!AM10/('07 (raw)'!D10/100000)</f>
        <v>6.3122166641317614</v>
      </c>
      <c r="AD11" s="265">
        <f>+'07 (raw)'!AN10/'07 (raw)'!E10</f>
        <v>0.32878065701221226</v>
      </c>
      <c r="AE11" s="275">
        <f>+'07 (raw)'!AO10</f>
        <v>0.61125239787287433</v>
      </c>
      <c r="AF11" s="276">
        <f>+'07 (raw)'!AP10</f>
        <v>3.1973026392279967E-2</v>
      </c>
      <c r="AG11" s="266">
        <f>+'07 (raw)'!AQ10</f>
        <v>77</v>
      </c>
      <c r="AH11" s="266">
        <f>+'07 (raw)'!AR10</f>
        <v>52.5</v>
      </c>
      <c r="AI11" s="266">
        <f>+'07 (raw)'!AS10</f>
        <v>1.8320627227781772E-2</v>
      </c>
      <c r="AJ11" s="266">
        <f>+'07 (raw)'!AT10</f>
        <v>515.04518170762572</v>
      </c>
      <c r="AK11" s="265">
        <f>+'07 (raw)'!AU10/'07 (raw)'!E10</f>
        <v>0.17575399678684178</v>
      </c>
      <c r="AL11" s="278">
        <f>+'07 (raw)'!AV10</f>
        <v>3.6298983185528724</v>
      </c>
      <c r="AM11" s="279">
        <f>+'07 (raw)'!AW10/'07 (raw)'!G10</f>
        <v>1.8927761232825611E-2</v>
      </c>
      <c r="AN11" s="273">
        <f>'07 (raw)'!AX10</f>
        <v>53.60814175113029</v>
      </c>
      <c r="AO11" s="279">
        <f>+'07 (raw)'!AY10</f>
        <v>4.2434454957450608E-2</v>
      </c>
      <c r="AP11" s="268">
        <f>+'07 (raw)'!AZ10</f>
        <v>70.099999999999994</v>
      </c>
      <c r="AQ11" s="268">
        <f>('07 (raw)'!H10*1000)/'07 (raw)'!D10</f>
        <v>85574.407398289448</v>
      </c>
      <c r="AR11" s="268">
        <f>'07 (raw)'!E10/'07 (raw)'!D10</f>
        <v>0.42807168994872674</v>
      </c>
      <c r="AS11" s="275">
        <f>+'07 (raw)'!BA10</f>
        <v>6.1</v>
      </c>
      <c r="AT11" s="268">
        <v>0</v>
      </c>
      <c r="AU11" s="275">
        <f>+'07 (raw)'!BC10</f>
        <v>44.2</v>
      </c>
      <c r="AV11" s="275">
        <f>+'07 (raw)'!BD10</f>
        <v>2.7</v>
      </c>
      <c r="AW11" s="268">
        <f>+'07 (raw)'!BE10</f>
        <v>30.02</v>
      </c>
      <c r="AX11" s="280">
        <f>'07 (raw)'!BG10</f>
        <v>15.599804889194161</v>
      </c>
      <c r="AY11" s="280">
        <f>'10 (raw)'!BH10*10</f>
        <v>7.2916666666666679</v>
      </c>
      <c r="AZ11" s="265">
        <f>+'07 (raw)'!BI10/'07 (raw)'!G10</f>
        <v>2.5351541559282466E-2</v>
      </c>
      <c r="BA11" s="268">
        <f>1/('07 (raw)'!BJ10/'07 (raw)'!G10)</f>
        <v>1.52862631336727</v>
      </c>
      <c r="BB11" s="268">
        <f>+'07 (raw)'!BJ10/'07 (raw)'!E10</f>
        <v>160.73851147819099</v>
      </c>
      <c r="BC11" s="281">
        <f>+'07 (raw)'!BK10/'07 (raw)'!BF10</f>
        <v>6.2881143174661984</v>
      </c>
      <c r="BD11" s="265">
        <f>+'07 (raw)'!BL10/'07 (raw)'!BO10</f>
        <v>0.22141112649203823</v>
      </c>
      <c r="BE11" s="268">
        <f>+'07 (raw)'!BM10</f>
        <v>71</v>
      </c>
      <c r="BF11" s="265">
        <f>+'07 (raw)'!BN10/'07 (raw)'!BO10</f>
        <v>0.12372040521011482</v>
      </c>
      <c r="BG11" s="279">
        <f>+'07 (raw)'!BP10/('07 (raw)'!G10/1000)</f>
        <v>0.10976605105377021</v>
      </c>
      <c r="BH11" s="267">
        <f>+'07 (raw)'!BQ10</f>
        <v>15.373765867418902</v>
      </c>
      <c r="BI11" s="267">
        <f>+'07 (raw)'!BR10</f>
        <v>17.829592757546649</v>
      </c>
      <c r="BJ11" s="267">
        <f>+'07 (raw)'!BS10</f>
        <v>9.8874171799999999</v>
      </c>
      <c r="BK11" s="264">
        <f>+'07 (raw)'!BT10/('07 (raw)'!E10/1000)</f>
        <v>43.225263737374874</v>
      </c>
      <c r="BL11" s="268">
        <f>+'07 (raw)'!BU10</f>
        <v>29</v>
      </c>
      <c r="BM11" s="281">
        <f>+'07 (raw)'!BV10/('07 (raw)'!D10/1000)</f>
        <v>2.3286067855727977</v>
      </c>
      <c r="BN11" s="264">
        <f>'07 (raw)'!BW10/('07 (raw)'!E10/1000)</f>
        <v>73.343004639980222</v>
      </c>
      <c r="BO11" s="264">
        <f>'07 (raw)'!BX10/('07 (raw)'!D10/10000)</f>
        <v>0.48388616606357721</v>
      </c>
      <c r="BP11" s="264">
        <f>+'07 (raw)'!BY10/('07 (raw)'!D10/100000)</f>
        <v>9.2579177740599157</v>
      </c>
      <c r="BQ11" s="267">
        <f>+'07 (raw)'!BZ10/('07 (raw)'!G10/1000)</f>
        <v>5.2784885943385618</v>
      </c>
      <c r="BR11" s="267">
        <f>+'07 (raw)'!CA10</f>
        <v>8.0812325495884629E-2</v>
      </c>
      <c r="BS11" s="282">
        <f>+'07 (raw)'!CB10</f>
        <v>75.416794640000006</v>
      </c>
      <c r="BT11" s="283">
        <f>+'07 (raw)'!CC10</f>
        <v>0.35075000000000001</v>
      </c>
      <c r="BU11" s="283">
        <f>+'07 (raw)'!CD10</f>
        <v>0.34766666666666668</v>
      </c>
      <c r="BV11" s="284">
        <f>+'07 (raw)'!CE10</f>
        <v>39.6</v>
      </c>
      <c r="BW11" s="284">
        <f>+'07 (raw)'!CF10</f>
        <v>64.290000000000006</v>
      </c>
      <c r="BX11" s="265">
        <f>+'07 (raw)'!CG10</f>
        <v>0.78135271560668007</v>
      </c>
      <c r="BY11" s="278">
        <f>BY10</f>
        <v>43.560418774765949</v>
      </c>
      <c r="BZ11" s="268">
        <f>+'07 (raw)'!CI10</f>
        <v>9.8931274371775707E-2</v>
      </c>
      <c r="CA11" s="280">
        <f>+'07 (raw)'!CJ10</f>
        <v>0</v>
      </c>
      <c r="CB11" s="268">
        <f>+'07 (raw)'!CK10</f>
        <v>8.6999999999999993</v>
      </c>
      <c r="CC11" s="265">
        <f>+'07 (raw)'!CL10/'07 (raw)'!E10</f>
        <v>0.16507389702164948</v>
      </c>
      <c r="CD11" s="265">
        <f>+'07 (raw)'!CM10</f>
        <v>9.9711126850455557E-3</v>
      </c>
      <c r="CE11" s="265">
        <f>+'07 (raw)'!CN10/'07 (raw)'!G10</f>
        <v>2.5014642470883221E-2</v>
      </c>
      <c r="CF11" s="265">
        <f>('07 (raw)'!CO10+'07 (raw)'!CP10)/'07 (raw)'!CX10</f>
        <v>2.0714255425524701</v>
      </c>
      <c r="CG11" s="268">
        <f>+'07 (raw)'!CQ10/('07 (raw)'!CX10/1000000)</f>
        <v>53.471657499544875</v>
      </c>
      <c r="CH11" s="281">
        <f>+'07 (raw)'!CR10/('07 (raw)'!D10/1000)</f>
        <v>0.19177265679997066</v>
      </c>
      <c r="CI11" s="273">
        <f>('07 (raw)'!CS10-'06 (raw)'!CS10)/'06 (raw)'!CS10</f>
        <v>7.6453008015907251E-2</v>
      </c>
      <c r="CJ11" s="273">
        <f>('07 (raw)'!CT10-'06 (raw)'!CT10)/'06 (raw)'!CT10</f>
        <v>8.5084507532025178E-2</v>
      </c>
      <c r="CK11" s="285">
        <f>+'07 (raw)'!CU10/('07 (raw)'!D10/1000000)</f>
        <v>6.6127984100427968</v>
      </c>
      <c r="CL11" s="268">
        <f>+'07 (raw)'!CV10/('07 (raw)'!I10/1000)</f>
        <v>9.3112426053212083</v>
      </c>
      <c r="CM11" s="268">
        <f>+'07 (raw)'!CW10/('07 (raw)'!E10/10000)</f>
        <v>1.0181554674246425</v>
      </c>
    </row>
    <row r="12" spans="1:91">
      <c r="A12" s="263" t="s">
        <v>212</v>
      </c>
      <c r="B12" s="264">
        <f>'07 (raw)'!B11</f>
        <v>8510.9318272217242</v>
      </c>
      <c r="C12" s="265">
        <f>'07 (raw)'!C11</f>
        <v>0.30597439999999998</v>
      </c>
      <c r="D12" s="266">
        <f>+'07 (raw)'!J11/('07 (raw)'!D11/100000)</f>
        <v>1277.8414499116145</v>
      </c>
      <c r="E12" s="266">
        <f>+'07 (raw)'!K11</f>
        <v>48.211310147703756</v>
      </c>
      <c r="F12" s="267">
        <f>+'07 (raw)'!L11</f>
        <v>3.06</v>
      </c>
      <c r="G12" s="267">
        <f>+'07 (raw)'!M11</f>
        <v>2.84</v>
      </c>
      <c r="H12" s="267">
        <f>+'07 (raw)'!N11</f>
        <v>3.57</v>
      </c>
      <c r="I12" s="267">
        <f>+'07 (raw)'!O11</f>
        <v>3.645</v>
      </c>
      <c r="J12" s="267">
        <f>+'07 (raw)'!P11</f>
        <v>0.20399999999999999</v>
      </c>
      <c r="K12" s="268">
        <f>+'07 (raw)'!Q11/('07 (raw)'!E11)*100000</f>
        <v>15.911264807593259</v>
      </c>
      <c r="L12" s="268">
        <f>+'07 (raw)'!R11/('07 (raw)'!D11/100000)</f>
        <v>4.1570349074379846</v>
      </c>
      <c r="M12" s="265">
        <f>+'07 (raw)'!S11/'07 (raw)'!U11</f>
        <v>7.4135201893177766E-2</v>
      </c>
      <c r="N12" s="265">
        <f>+'07 (raw)'!T11</f>
        <v>4.7709341880790854E-3</v>
      </c>
      <c r="O12" s="264">
        <f>'07 (raw)'!V11</f>
        <v>5</v>
      </c>
      <c r="P12" s="270">
        <f>+'07 (raw)'!X11/('07 (raw)'!F11/'07 (raw)'!W11)</f>
        <v>146.98295222688105</v>
      </c>
      <c r="Q12" s="268">
        <f>+'07 (raw)'!Y11/('07 (raw)'!I11/10000)</f>
        <v>4.2096202229091562</v>
      </c>
      <c r="R12" s="271">
        <f>+'07 (raw)'!Z11</f>
        <v>5038.0389210909043</v>
      </c>
      <c r="S12" s="271">
        <f>+'07 (raw)'!AA11</f>
        <v>0.90330867720218322</v>
      </c>
      <c r="T12" s="271">
        <f>+'07 (raw)'!AB11</f>
        <v>2966</v>
      </c>
      <c r="U12" s="271">
        <f>+'07 (raw)'!AD11</f>
        <v>0.75</v>
      </c>
      <c r="V12" s="271">
        <f>'07 (raw)'!AE11</f>
        <v>10</v>
      </c>
      <c r="W12" s="272">
        <f>+'07 (raw)'!AF11/'07 (raw)'!AC11</f>
        <v>0.71731448763250882</v>
      </c>
      <c r="X12" s="267">
        <f>+'07 (raw)'!AG11</f>
        <v>93.520211320626643</v>
      </c>
      <c r="Y12" s="267">
        <f>+'07 (raw)'!AH11</f>
        <v>12.8009</v>
      </c>
      <c r="Z12" s="265">
        <f>+'07 (raw)'!AI11</f>
        <v>0.19589269475598667</v>
      </c>
      <c r="AA12" s="273">
        <f>'07 (raw)'!AJ11/'07 (raw)'!AK11</f>
        <v>1.2241581695779902</v>
      </c>
      <c r="AB12" s="267">
        <f>'07 (raw)'!AL11</f>
        <v>2.2028399930068572</v>
      </c>
      <c r="AC12" s="274">
        <f>+'07 (raw)'!AM11/('07 (raw)'!D11/100000)</f>
        <v>5.6722158550088384</v>
      </c>
      <c r="AD12" s="265">
        <f>+'07 (raw)'!AN11/'07 (raw)'!E11</f>
        <v>0.32795600029431243</v>
      </c>
      <c r="AE12" s="275">
        <f>+'07 (raw)'!AO11</f>
        <v>0.48454222337936936</v>
      </c>
      <c r="AF12" s="276">
        <f>+'07 (raw)'!AP11</f>
        <v>3.2663316582914576E-2</v>
      </c>
      <c r="AG12" s="266">
        <f>+'07 (raw)'!AQ11</f>
        <v>66.2</v>
      </c>
      <c r="AH12" s="266">
        <f>+'07 (raw)'!AR11</f>
        <v>59.9</v>
      </c>
      <c r="AI12" s="266">
        <f>+'07 (raw)'!AS11</f>
        <v>2.9905995283512881E-2</v>
      </c>
      <c r="AJ12" s="266">
        <f>+'07 (raw)'!AT11</f>
        <v>521.19842496536432</v>
      </c>
      <c r="AK12" s="265">
        <f>+'07 (raw)'!AU11/'07 (raw)'!E11</f>
        <v>9.8024427930247959E-2</v>
      </c>
      <c r="AL12" s="278">
        <f>+'07 (raw)'!AV11</f>
        <v>0.62597846352377973</v>
      </c>
      <c r="AM12" s="279">
        <f>+'07 (raw)'!AW11/'07 (raw)'!G11</f>
        <v>1.4432163512803364E-3</v>
      </c>
      <c r="AN12" s="273">
        <f>'07 (raw)'!AX11</f>
        <v>54.166222446894274</v>
      </c>
      <c r="AO12" s="279">
        <f>+'07 (raw)'!AY11</f>
        <v>3.4067759542614061E-2</v>
      </c>
      <c r="AP12" s="268">
        <f>+'07 (raw)'!AZ11</f>
        <v>6</v>
      </c>
      <c r="AQ12" s="268">
        <f>('07 (raw)'!H11*1000)/'07 (raw)'!D11</f>
        <v>105211.66797438954</v>
      </c>
      <c r="AR12" s="268">
        <f>'07 (raw)'!E11/'07 (raw)'!D11</f>
        <v>0.42241690786534314</v>
      </c>
      <c r="AS12" s="275">
        <f>+'07 (raw)'!BA11</f>
        <v>7.1</v>
      </c>
      <c r="AT12" s="268">
        <v>0.3</v>
      </c>
      <c r="AU12" s="275">
        <f>+'07 (raw)'!BC11</f>
        <v>52.6</v>
      </c>
      <c r="AV12" s="275">
        <f>+'07 (raw)'!BD11</f>
        <v>28.4</v>
      </c>
      <c r="AW12" s="268">
        <f>+'07 (raw)'!BE11</f>
        <v>17.02</v>
      </c>
      <c r="AX12" s="280">
        <f>'07 (raw)'!BG11</f>
        <v>14.749609997259103</v>
      </c>
      <c r="AY12" s="280">
        <f>'10 (raw)'!BH11*10</f>
        <v>8.08</v>
      </c>
      <c r="AZ12" s="265">
        <f>+'07 (raw)'!BI11/'07 (raw)'!G11</f>
        <v>1.9603876398575845E-2</v>
      </c>
      <c r="BA12" s="268">
        <f>1/('07 (raw)'!BJ11/'07 (raw)'!G11)</f>
        <v>1.0049934504524967</v>
      </c>
      <c r="BB12" s="268">
        <f>+'07 (raw)'!BJ11/'07 (raw)'!E11</f>
        <v>308.74768003468785</v>
      </c>
      <c r="BC12" s="281">
        <f>+'07 (raw)'!BK11/'07 (raw)'!BF11</f>
        <v>5.1550931874746775</v>
      </c>
      <c r="BD12" s="265">
        <f>+'07 (raw)'!BL11/'07 (raw)'!BO11</f>
        <v>0.20688131762809675</v>
      </c>
      <c r="BE12" s="268">
        <f>+'07 (raw)'!BM11</f>
        <v>74.2</v>
      </c>
      <c r="BF12" s="265">
        <f>+'07 (raw)'!BN11/'07 (raw)'!BO11</f>
        <v>8.3791766085072911E-2</v>
      </c>
      <c r="BG12" s="279">
        <f>+'07 (raw)'!BP11/('07 (raw)'!G11/1000)</f>
        <v>8.7021198259842822E-2</v>
      </c>
      <c r="BH12" s="267">
        <f>+'07 (raw)'!BQ11</f>
        <v>18.071091225453642</v>
      </c>
      <c r="BI12" s="267">
        <f>+'07 (raw)'!BR11</f>
        <v>12.840008848777183</v>
      </c>
      <c r="BJ12" s="267">
        <f>+'07 (raw)'!BS11</f>
        <v>0.72182100000000005</v>
      </c>
      <c r="BK12" s="264">
        <f>+'07 (raw)'!BT11/('07 (raw)'!E11/1000)</f>
        <v>23.08604959164153</v>
      </c>
      <c r="BL12" s="268">
        <f>+'07 (raw)'!BU11</f>
        <v>17</v>
      </c>
      <c r="BM12" s="281">
        <f>+'07 (raw)'!BV11/('07 (raw)'!D11/1000)</f>
        <v>6.5350919792536768</v>
      </c>
      <c r="BN12" s="264">
        <f>'07 (raw)'!BW11/('07 (raw)'!E11/1000)</f>
        <v>28.411264807593263</v>
      </c>
      <c r="BO12" s="264">
        <f>'07 (raw)'!BX11/('07 (raw)'!D11/10000)</f>
        <v>1.4178356448122185</v>
      </c>
      <c r="BP12" s="264">
        <f>+'07 (raw)'!BY11/('07 (raw)'!D11/100000)</f>
        <v>10.178907904193943</v>
      </c>
      <c r="BQ12" s="267">
        <f>+'07 (raw)'!BZ11/('07 (raw)'!G11/1000)</f>
        <v>3.0899976427062463</v>
      </c>
      <c r="BR12" s="267">
        <f>+'07 (raw)'!CA11</f>
        <v>0.33015286077453865</v>
      </c>
      <c r="BS12" s="282">
        <f>+'07 (raw)'!CB11</f>
        <v>76.473065480000002</v>
      </c>
      <c r="BT12" s="283">
        <f>+'07 (raw)'!CC11</f>
        <v>0.28499999999999998</v>
      </c>
      <c r="BU12" s="283">
        <f>+'07 (raw)'!CD11</f>
        <v>0.46183333333333332</v>
      </c>
      <c r="BV12" s="284">
        <f>+'07 (raw)'!CE11</f>
        <v>35.11</v>
      </c>
      <c r="BW12" s="284">
        <f>+'07 (raw)'!CF11</f>
        <v>50</v>
      </c>
      <c r="BX12" s="265">
        <f>+'07 (raw)'!CG11</f>
        <v>0.81034993908075315</v>
      </c>
      <c r="BY12" s="278">
        <f>+'07 (raw)'!CH11/('07 (raw)'!G11/1000)</f>
        <v>33.40780270578788</v>
      </c>
      <c r="BZ12" s="268">
        <f>+'07 (raw)'!CI11</f>
        <v>0.78761109876518642</v>
      </c>
      <c r="CA12" s="280">
        <f>+'07 (raw)'!CJ11</f>
        <v>22.338027186423993</v>
      </c>
      <c r="CB12" s="268">
        <f>+'07 (raw)'!CK11</f>
        <v>8.4</v>
      </c>
      <c r="CC12" s="265">
        <f>+'07 (raw)'!CL11/'07 (raw)'!E11</f>
        <v>0.22743359576190125</v>
      </c>
      <c r="CD12" s="265">
        <f>+'07 (raw)'!CM11</f>
        <v>2.8630485366750291E-2</v>
      </c>
      <c r="CE12" s="265">
        <f>+'07 (raw)'!CN11/'07 (raw)'!G11</f>
        <v>1.7271600619797291E-2</v>
      </c>
      <c r="CF12" s="265">
        <f>('07 (raw)'!CO11+'07 (raw)'!CP11)/'07 (raw)'!CX11</f>
        <v>0.66876476894782211</v>
      </c>
      <c r="CG12" s="268">
        <f>+'07 (raw)'!CQ11/('07 (raw)'!CX11/1000000)</f>
        <v>3.82095864884863</v>
      </c>
      <c r="CH12" s="281">
        <f>+'07 (raw)'!CR11/('07 (raw)'!D11/1000)</f>
        <v>0.46349501738573012</v>
      </c>
      <c r="CI12" s="273">
        <f>('07 (raw)'!CS11-'06 (raw)'!CS11)/'06 (raw)'!CS11</f>
        <v>4.6619074233400261E-2</v>
      </c>
      <c r="CJ12" s="273">
        <f>('07 (raw)'!CT11-'06 (raw)'!CT11)/'06 (raw)'!CT11</f>
        <v>9.3633968432992917E-2</v>
      </c>
      <c r="CK12" s="285">
        <f>+'07 (raw)'!CU11/('07 (raw)'!D11/1000000)</f>
        <v>6.6046348996678255</v>
      </c>
      <c r="CL12" s="268">
        <f>+'07 (raw)'!CV11/('07 (raw)'!I11/1000)</f>
        <v>1.9030991424401811</v>
      </c>
      <c r="CM12" s="268">
        <f>+'07 (raw)'!CW11/('07 (raw)'!E11/10000)</f>
        <v>1.7014936354940771</v>
      </c>
    </row>
    <row r="13" spans="1:91">
      <c r="A13" s="263" t="s">
        <v>213</v>
      </c>
      <c r="B13" s="264">
        <f>'07 (raw)'!B12</f>
        <v>1143.1991356870044</v>
      </c>
      <c r="C13" s="265">
        <f>'07 (raw)'!C12</f>
        <v>0.2860415</v>
      </c>
      <c r="D13" s="266">
        <f>+'07 (raw)'!J12/('07 (raw)'!D12/100000)</f>
        <v>1819.8620157183877</v>
      </c>
      <c r="E13" s="266">
        <f>+'07 (raw)'!K12</f>
        <v>9.8049352547209008</v>
      </c>
      <c r="F13" s="267">
        <f>+'07 (raw)'!L12</f>
        <v>3.49</v>
      </c>
      <c r="G13" s="267">
        <f>+'07 (raw)'!M12</f>
        <v>2.9050000000000002</v>
      </c>
      <c r="H13" s="267">
        <f>+'07 (raw)'!N12</f>
        <v>3.7</v>
      </c>
      <c r="I13" s="267">
        <f>+'07 (raw)'!O12</f>
        <v>3.58</v>
      </c>
      <c r="J13" s="267">
        <f>+'07 (raw)'!P12</f>
        <v>0.19333333333333336</v>
      </c>
      <c r="K13" s="268">
        <f>+'07 (raw)'!Q12/('07 (raw)'!E12)*100000</f>
        <v>9.8412157686557276</v>
      </c>
      <c r="L13" s="268">
        <f>+'07 (raw)'!R12/('07 (raw)'!D12/100000)</f>
        <v>7.3450409870368567</v>
      </c>
      <c r="M13" s="265">
        <f>+'07 (raw)'!S12/'07 (raw)'!U12</f>
        <v>1.5474134911379155E-2</v>
      </c>
      <c r="N13" s="265">
        <f>+'07 (raw)'!T12</f>
        <v>0.20437977694497764</v>
      </c>
      <c r="O13" s="264">
        <f>'07 (raw)'!V12</f>
        <v>2</v>
      </c>
      <c r="P13" s="270">
        <f>+'07 (raw)'!X12/('07 (raw)'!F12/'07 (raw)'!W12)</f>
        <v>757.61255375866358</v>
      </c>
      <c r="Q13" s="268">
        <f>+'07 (raw)'!Y12/('07 (raw)'!I12/10000)</f>
        <v>2.2296705287093417</v>
      </c>
      <c r="R13" s="271">
        <f>+'07 (raw)'!Z12</f>
        <v>16288.219180890015</v>
      </c>
      <c r="S13" s="271">
        <f>+'07 (raw)'!AA12</f>
        <v>0.52698596966589051</v>
      </c>
      <c r="T13" s="271">
        <f>+'07 (raw)'!AB12</f>
        <v>945.5</v>
      </c>
      <c r="U13" s="271">
        <f>+'07 (raw)'!AD12</f>
        <v>0.5</v>
      </c>
      <c r="V13" s="271">
        <f>'07 (raw)'!AE12</f>
        <v>16</v>
      </c>
      <c r="W13" s="272">
        <f>+'07 (raw)'!AF12/'07 (raw)'!AC12</f>
        <v>0.510752688172043</v>
      </c>
      <c r="X13" s="267">
        <f>+'07 (raw)'!AG12</f>
        <v>98.52618924998356</v>
      </c>
      <c r="Y13" s="267">
        <f>+'07 (raw)'!AH12</f>
        <v>13.266500000000001</v>
      </c>
      <c r="Z13" s="265">
        <f>+'07 (raw)'!AI12</f>
        <v>0.28510795349695517</v>
      </c>
      <c r="AA13" s="273">
        <f>'07 (raw)'!AJ12/'07 (raw)'!AK12</f>
        <v>1.3731550802139036</v>
      </c>
      <c r="AB13" s="267">
        <f>'07 (raw)'!AL12</f>
        <v>2.6664206932010543</v>
      </c>
      <c r="AC13" s="274">
        <f>+'07 (raw)'!AM12/('07 (raw)'!D12/100000)</f>
        <v>8.5407453337637875</v>
      </c>
      <c r="AD13" s="265">
        <f>+'07 (raw)'!AN12/'07 (raw)'!E12</f>
        <v>0.3779594617611991</v>
      </c>
      <c r="AE13" s="275">
        <f>+'07 (raw)'!AO12</f>
        <v>0.58631929929332138</v>
      </c>
      <c r="AF13" s="276">
        <f>+'07 (raw)'!AP12</f>
        <v>4.3695228821811101E-2</v>
      </c>
      <c r="AG13" s="266">
        <f>+'07 (raw)'!AQ12</f>
        <v>87.6</v>
      </c>
      <c r="AH13" s="266">
        <f>+'07 (raw)'!AR12</f>
        <v>65.8</v>
      </c>
      <c r="AI13" s="266">
        <f>+'07 (raw)'!AS12</f>
        <v>7.233632236792212E-3</v>
      </c>
      <c r="AJ13" s="266">
        <f>+'07 (raw)'!AT12</f>
        <v>511.34791169066989</v>
      </c>
      <c r="AK13" s="265">
        <f>+'07 (raw)'!AU12/'07 (raw)'!E12</f>
        <v>5.393364749522133E-2</v>
      </c>
      <c r="AL13" s="278">
        <f>+'07 (raw)'!AV12</f>
        <v>6.788173185566543</v>
      </c>
      <c r="AM13" s="279">
        <f>+'07 (raw)'!AW12/'07 (raw)'!G12</f>
        <v>1.5853964682957387E-2</v>
      </c>
      <c r="AN13" s="273">
        <f>'07 (raw)'!AX12</f>
        <v>50.629478586406975</v>
      </c>
      <c r="AO13" s="279">
        <f>+'07 (raw)'!AY12</f>
        <v>3.5734448159581454E-2</v>
      </c>
      <c r="AP13" s="268">
        <f>+'07 (raw)'!AZ12</f>
        <v>34.700000000000003</v>
      </c>
      <c r="AQ13" s="268">
        <f>('07 (raw)'!H12*1000)/'07 (raw)'!D12</f>
        <v>76779.797014369629</v>
      </c>
      <c r="AR13" s="268">
        <f>'07 (raw)'!E12/'07 (raw)'!D12</f>
        <v>0.45128444269074475</v>
      </c>
      <c r="AS13" s="275">
        <f>+'07 (raw)'!BA12</f>
        <v>8.4</v>
      </c>
      <c r="AT13" s="268">
        <v>0</v>
      </c>
      <c r="AU13" s="275">
        <f>+'07 (raw)'!BC12</f>
        <v>55.1</v>
      </c>
      <c r="AV13" s="275">
        <f>+'07 (raw)'!BD12</f>
        <v>20.7</v>
      </c>
      <c r="AW13" s="268">
        <f>+'07 (raw)'!BE12</f>
        <v>31.39</v>
      </c>
      <c r="AX13" s="280">
        <f>'07 (raw)'!BG12</f>
        <v>22.991558908782615</v>
      </c>
      <c r="AY13" s="280">
        <f>'10 (raw)'!BH12*10</f>
        <v>7.4933333333333341</v>
      </c>
      <c r="AZ13" s="265">
        <f>+'07 (raw)'!BI12/'07 (raw)'!G12</f>
        <v>3.0120848325950189E-2</v>
      </c>
      <c r="BA13" s="268">
        <f>1/('07 (raw)'!BJ12/'07 (raw)'!G12)</f>
        <v>1.0587906852143922</v>
      </c>
      <c r="BB13" s="268">
        <f>+'07 (raw)'!BJ12/'07 (raw)'!E12</f>
        <v>203.30184060762292</v>
      </c>
      <c r="BC13" s="281">
        <f>+'07 (raw)'!BK12/'07 (raw)'!BF12</f>
        <v>4.8958135326634702</v>
      </c>
      <c r="BD13" s="265">
        <f>+'07 (raw)'!BL12/'07 (raw)'!BO12</f>
        <v>0.27233938176377459</v>
      </c>
      <c r="BE13" s="268">
        <f>+'07 (raw)'!BM12</f>
        <v>77.5</v>
      </c>
      <c r="BF13" s="265">
        <f>+'07 (raw)'!BN12/'07 (raw)'!BO12</f>
        <v>7.3177001265200353E-2</v>
      </c>
      <c r="BG13" s="279">
        <f>+'07 (raw)'!BP12/('07 (raw)'!G12/1000)</f>
        <v>0.13020928126822717</v>
      </c>
      <c r="BH13" s="267">
        <f>+'07 (raw)'!BQ12</f>
        <v>18.190854870775347</v>
      </c>
      <c r="BI13" s="267">
        <f>+'07 (raw)'!BR12</f>
        <v>81.692165307715769</v>
      </c>
      <c r="BJ13" s="267">
        <f>+'07 (raw)'!BS12</f>
        <v>13304.346745999999</v>
      </c>
      <c r="BK13" s="264">
        <f>+'07 (raw)'!BT12/('07 (raw)'!E12/1000)</f>
        <v>61.473532807206801</v>
      </c>
      <c r="BL13" s="268">
        <f>+'07 (raw)'!BU12</f>
        <v>11</v>
      </c>
      <c r="BM13" s="281">
        <f>+'07 (raw)'!BV12/('07 (raw)'!D12/1000)</f>
        <v>4.2327933874133326</v>
      </c>
      <c r="BN13" s="264">
        <f>'07 (raw)'!BW12/('07 (raw)'!E12/1000)</f>
        <v>34.595658509812829</v>
      </c>
      <c r="BO13" s="264">
        <f>'07 (raw)'!BX12/('07 (raw)'!D12/10000)</f>
        <v>4.3460585135579839</v>
      </c>
      <c r="BP13" s="264">
        <f>+'07 (raw)'!BY12/('07 (raw)'!D12/100000)</f>
        <v>10.932154027217647</v>
      </c>
      <c r="BQ13" s="267">
        <f>+'07 (raw)'!BZ12/('07 (raw)'!G12/1000)</f>
        <v>6.1195494800466381</v>
      </c>
      <c r="BR13" s="267">
        <f>+'07 (raw)'!CA12</f>
        <v>3.5542918073573841</v>
      </c>
      <c r="BS13" s="282">
        <f>+'07 (raw)'!CB12</f>
        <v>57.699107140000002</v>
      </c>
      <c r="BT13" s="283">
        <f>+'07 (raw)'!CC12</f>
        <v>0.43612499999999998</v>
      </c>
      <c r="BU13" s="283">
        <f>+'07 (raw)'!CD12</f>
        <v>0.33133333333333331</v>
      </c>
      <c r="BV13" s="284">
        <f>+'07 (raw)'!CE12</f>
        <v>44.99</v>
      </c>
      <c r="BW13" s="284">
        <f>+'07 (raw)'!CF12</f>
        <v>54.76</v>
      </c>
      <c r="BX13" s="265">
        <f>+'07 (raw)'!CG12</f>
        <v>0.88215812942464733</v>
      </c>
      <c r="BY13" s="278">
        <f>+'07 (raw)'!CH12/('07 (raw)'!G12/1000)</f>
        <v>15.899121050865366</v>
      </c>
      <c r="BZ13" s="268">
        <f>+'07 (raw)'!CI12</f>
        <v>0.40786869934167591</v>
      </c>
      <c r="CA13" s="280">
        <f>+'07 (raw)'!CJ12</f>
        <v>0</v>
      </c>
      <c r="CB13" s="268">
        <f>+'07 (raw)'!CK12</f>
        <v>3.1</v>
      </c>
      <c r="CC13" s="265">
        <f>+'07 (raw)'!CL12/'07 (raw)'!E12</f>
        <v>0.18014723972823105</v>
      </c>
      <c r="CD13" s="265">
        <f>+'07 (raw)'!CM12</f>
        <v>8.0825455475847813E-3</v>
      </c>
      <c r="CE13" s="265">
        <f>+'07 (raw)'!CN12/'07 (raw)'!G12</f>
        <v>3.9986568905618282E-2</v>
      </c>
      <c r="CF13" s="265">
        <f>('07 (raw)'!CO12+'07 (raw)'!CP12)/'07 (raw)'!CX12</f>
        <v>2.5215908977669316E-2</v>
      </c>
      <c r="CG13" s="268">
        <f>+'07 (raw)'!CQ12/('07 (raw)'!CX12/1000000)</f>
        <v>5.5013945201743084</v>
      </c>
      <c r="CH13" s="281">
        <f>+'07 (raw)'!CR12/('07 (raw)'!D12/1000)</f>
        <v>0.65084579001040266</v>
      </c>
      <c r="CI13" s="273">
        <f>('07 (raw)'!CS12-'06 (raw)'!CS12)/'06 (raw)'!CS12</f>
        <v>0.11081563962351332</v>
      </c>
      <c r="CJ13" s="273">
        <f>('07 (raw)'!CT12-'06 (raw)'!CT12)/'06 (raw)'!CT12</f>
        <v>0.10345174094515337</v>
      </c>
      <c r="CK13" s="285">
        <f>+'07 (raw)'!CU12/('07 (raw)'!D12/1000000)</f>
        <v>5.1244472002582722</v>
      </c>
      <c r="CL13" s="268">
        <f>+'07 (raw)'!CV12/('07 (raw)'!I12/1000)</f>
        <v>0.48528123271909201</v>
      </c>
      <c r="CM13" s="268">
        <f>+'07 (raw)'!CW12/('07 (raw)'!E12/10000)</f>
        <v>3.9743371373417364</v>
      </c>
    </row>
    <row r="14" spans="1:91">
      <c r="A14" s="263" t="s">
        <v>214</v>
      </c>
      <c r="B14" s="264">
        <f>'07 (raw)'!B13</f>
        <v>49762.747981727451</v>
      </c>
      <c r="C14" s="265">
        <f>'07 (raw)'!C13</f>
        <v>0.39166699999999999</v>
      </c>
      <c r="D14" s="266">
        <f>+'07 (raw)'!J13/('07 (raw)'!D13/100000)</f>
        <v>1840.9810018163134</v>
      </c>
      <c r="E14" s="266">
        <f>+'07 (raw)'!K13</f>
        <v>84.663395796775603</v>
      </c>
      <c r="F14" s="267">
        <f>+'07 (raw)'!L13</f>
        <v>3.105</v>
      </c>
      <c r="G14" s="267">
        <f>+'07 (raw)'!M13</f>
        <v>2.6349999999999998</v>
      </c>
      <c r="H14" s="267">
        <f>+'07 (raw)'!N13</f>
        <v>3.7199999999999998</v>
      </c>
      <c r="I14" s="267">
        <f>+'07 (raw)'!O13</f>
        <v>2.9350000000000001</v>
      </c>
      <c r="J14" s="267">
        <f>+'07 (raw)'!P13</f>
        <v>0.60166666666666668</v>
      </c>
      <c r="K14" s="268">
        <f>+'07 (raw)'!Q13/('07 (raw)'!E13)*100000</f>
        <v>5.6411706557344781</v>
      </c>
      <c r="L14" s="268">
        <f>+'07 (raw)'!R13/('07 (raw)'!D13/100000)</f>
        <v>9.6042516028510576</v>
      </c>
      <c r="M14" s="265">
        <f>+'07 (raw)'!S13/'07 (raw)'!U13</f>
        <v>2.5038411198998463E-3</v>
      </c>
      <c r="N14" s="265">
        <f>+'07 (raw)'!T13</f>
        <v>0.15673706602681595</v>
      </c>
      <c r="O14" s="264">
        <f>'07 (raw)'!V13</f>
        <v>8</v>
      </c>
      <c r="P14" s="270">
        <f>+'07 (raw)'!X13/('07 (raw)'!F13/'07 (raw)'!W13)</f>
        <v>7.8612252306761476</v>
      </c>
      <c r="Q14" s="268">
        <f>+'07 (raw)'!Y13/('07 (raw)'!I13/10000)</f>
        <v>5.8516781233592114</v>
      </c>
      <c r="R14" s="271">
        <f>+'07 (raw)'!Z13</f>
        <v>1692725.5843923395</v>
      </c>
      <c r="S14" s="271">
        <f>+'07 (raw)'!AA13</f>
        <v>1.5174851893882209</v>
      </c>
      <c r="T14" s="271">
        <f>+'07 (raw)'!AB13</f>
        <v>2805.8</v>
      </c>
      <c r="U14" s="271">
        <f>+'07 (raw)'!AD13</f>
        <v>0.6</v>
      </c>
      <c r="V14" s="271">
        <f>'07 (raw)'!AE13</f>
        <v>5</v>
      </c>
      <c r="W14" s="272">
        <f>+'07 (raw)'!AF13/'07 (raw)'!AC13</f>
        <v>1</v>
      </c>
      <c r="X14" s="267">
        <f>+'07 (raw)'!AG13</f>
        <v>99.017154480171413</v>
      </c>
      <c r="Y14" s="267">
        <f>+'07 (raw)'!AH13</f>
        <v>12.1395</v>
      </c>
      <c r="Z14" s="265">
        <f>+'07 (raw)'!AI13</f>
        <v>0.25301321928460341</v>
      </c>
      <c r="AA14" s="273">
        <f>'07 (raw)'!AJ13/'07 (raw)'!AK13</f>
        <v>1.1668204803239017</v>
      </c>
      <c r="AB14" s="267">
        <f>'07 (raw)'!AL13</f>
        <v>2.659743450959366</v>
      </c>
      <c r="AC14" s="274">
        <f>+'07 (raw)'!AM13/('07 (raw)'!D13/100000)</f>
        <v>4.8814061802226485</v>
      </c>
      <c r="AD14" s="265">
        <f>+'07 (raw)'!AN13/'07 (raw)'!E13</f>
        <v>0.39848485357681424</v>
      </c>
      <c r="AE14" s="275">
        <f>+'07 (raw)'!AO13</f>
        <v>0.76777050310553674</v>
      </c>
      <c r="AF14" s="276">
        <f>+'07 (raw)'!AP13</f>
        <v>2.0773728075631298E-2</v>
      </c>
      <c r="AG14" s="266">
        <f>+'07 (raw)'!AQ13</f>
        <v>75.900000000000006</v>
      </c>
      <c r="AH14" s="266">
        <f>+'07 (raw)'!AR13</f>
        <v>53.8</v>
      </c>
      <c r="AI14" s="266">
        <f>+'07 (raw)'!AS13</f>
        <v>5.9862550153303891E-2</v>
      </c>
      <c r="AJ14" s="266">
        <f>+'07 (raw)'!AT13</f>
        <v>545.69214704320541</v>
      </c>
      <c r="AK14" s="265">
        <f>AVERAGE(AK6:AK13,AK15:AK37)</f>
        <v>7.6050328491510055E-2</v>
      </c>
      <c r="AL14" s="278">
        <f>+'07 (raw)'!AV13</f>
        <v>8.315429329703889</v>
      </c>
      <c r="AM14" s="279">
        <f>+'07 (raw)'!AW13/'07 (raw)'!G13</f>
        <v>2.3388695702626208E-2</v>
      </c>
      <c r="AN14" s="273">
        <f>'07 (raw)'!AX13</f>
        <v>42.786775172301375</v>
      </c>
      <c r="AO14" s="279">
        <f>+'07 (raw)'!AY13</f>
        <v>3.4499799060785818E-2</v>
      </c>
      <c r="AP14" s="268">
        <f>+'07 (raw)'!AZ13</f>
        <v>101.8</v>
      </c>
      <c r="AQ14" s="268">
        <f>('07 (raw)'!H13*1000)/'07 (raw)'!D13</f>
        <v>171818.59775038753</v>
      </c>
      <c r="AR14" s="268">
        <f>'07 (raw)'!E13/'07 (raw)'!D13</f>
        <v>0.47180908650542625</v>
      </c>
      <c r="AS14" s="275">
        <f>+'07 (raw)'!BA13</f>
        <v>29</v>
      </c>
      <c r="AT14" s="268">
        <v>0</v>
      </c>
      <c r="AU14" s="275">
        <f>+'07 (raw)'!BC13</f>
        <v>67.099999999999994</v>
      </c>
      <c r="AV14" s="275">
        <f>+'07 (raw)'!BD13</f>
        <v>3</v>
      </c>
      <c r="AW14" s="268">
        <f>+'07 (raw)'!BE13</f>
        <v>37.51</v>
      </c>
      <c r="AX14" s="280">
        <f>'07 (raw)'!BG13</f>
        <v>49.49933517668012</v>
      </c>
      <c r="AY14" s="280">
        <f>'10 (raw)'!BH13*10</f>
        <v>9.0266666666666655</v>
      </c>
      <c r="AZ14" s="265">
        <f>+'07 (raw)'!BI13/'07 (raw)'!G13</f>
        <v>1.0139608639241101E-2</v>
      </c>
      <c r="BA14" s="268">
        <f>1/('07 (raw)'!BJ13/'07 (raw)'!G13)</f>
        <v>1.3488393880396725</v>
      </c>
      <c r="BB14" s="268">
        <f>+'07 (raw)'!BJ13/'07 (raw)'!E13</f>
        <v>335.40674533965898</v>
      </c>
      <c r="BC14" s="281">
        <f>+'07 (raw)'!BK13/'07 (raw)'!BF13</f>
        <v>1.4090674966074694</v>
      </c>
      <c r="BD14" s="265">
        <f>+'07 (raw)'!BL13/'07 (raw)'!BO13</f>
        <v>0.27237538317854759</v>
      </c>
      <c r="BE14" s="268">
        <f>+'07 (raw)'!BM13</f>
        <v>75.900000000000006</v>
      </c>
      <c r="BF14" s="265">
        <f>+'07 (raw)'!BN13/'07 (raw)'!BO13</f>
        <v>0.19131582361444641</v>
      </c>
      <c r="BG14" s="279">
        <f>+'07 (raw)'!BP13/('07 (raw)'!G13/1000)</f>
        <v>0.41396873280335011</v>
      </c>
      <c r="BH14" s="267">
        <f>+'07 (raw)'!BQ13</f>
        <v>46.979865771812079</v>
      </c>
      <c r="BI14" s="267">
        <f>+'07 (raw)'!BR13</f>
        <v>2.1321843293798355</v>
      </c>
      <c r="BJ14" s="267">
        <f>+'07 (raw)'!BS13</f>
        <v>405.53851999999995</v>
      </c>
      <c r="BK14" s="264">
        <f>+'07 (raw)'!BT13/('07 (raw)'!E13/1000)</f>
        <v>90.777478142264087</v>
      </c>
      <c r="BL14" s="268">
        <f>+'07 (raw)'!BU13</f>
        <v>120</v>
      </c>
      <c r="BM14" s="281">
        <f>+'07 (raw)'!BV13/('07 (raw)'!D13/1000)</f>
        <v>12.733221638605375</v>
      </c>
      <c r="BN14" s="264">
        <f>'07 (raw)'!BW13/('07 (raw)'!E13/1000)</f>
        <v>16.01876421394968</v>
      </c>
      <c r="BO14" s="264">
        <f>'07 (raw)'!BX13/('07 (raw)'!D13/10000)</f>
        <v>0.96839100636018061</v>
      </c>
      <c r="BP14" s="264">
        <f>+'07 (raw)'!BY13/('07 (raw)'!D13/100000)</f>
        <v>21.881384548005006</v>
      </c>
      <c r="BQ14" s="267">
        <f>+'07 (raw)'!BZ13/('07 (raw)'!G13/1000)</f>
        <v>13.705613317354493</v>
      </c>
      <c r="BR14" s="267">
        <f>+'07 (raw)'!CA13</f>
        <v>1.5126304643775526</v>
      </c>
      <c r="BS14" s="282">
        <f>+'07 (raw)'!CB13</f>
        <v>91.818736310000006</v>
      </c>
      <c r="BT14" s="283">
        <f>+'07 (raw)'!CC13</f>
        <v>0.316</v>
      </c>
      <c r="BU14" s="283">
        <f>+'07 (raw)'!CD13</f>
        <v>0.73616666666666664</v>
      </c>
      <c r="BV14" s="284">
        <f>+'07 (raw)'!CE13</f>
        <v>42.96</v>
      </c>
      <c r="BW14" s="284">
        <f>+'07 (raw)'!CF13</f>
        <v>61.9</v>
      </c>
      <c r="BX14" s="265">
        <f>+'07 (raw)'!CG13</f>
        <v>0.55524138906145393</v>
      </c>
      <c r="BY14" s="278">
        <f>BY11</f>
        <v>43.560418774765949</v>
      </c>
      <c r="BZ14" s="268">
        <f>+'07 (raw)'!CI13</f>
        <v>0.35001367404650124</v>
      </c>
      <c r="CA14" s="280">
        <f>+'07 (raw)'!CJ13</f>
        <v>46.985337387483312</v>
      </c>
      <c r="CB14" s="268">
        <f>+'07 (raw)'!CK13</f>
        <v>12.7</v>
      </c>
      <c r="CC14" s="265">
        <f>+'07 (raw)'!CL13/'07 (raw)'!E13</f>
        <v>0.23487578142216073</v>
      </c>
      <c r="CD14" s="265">
        <f>+'07 (raw)'!CM13</f>
        <v>9.7228363737864143E-2</v>
      </c>
      <c r="CE14" s="265">
        <f>+'07 (raw)'!CN13/'07 (raw)'!G13</f>
        <v>2.0598154480340872E-2</v>
      </c>
      <c r="CF14" s="265">
        <f>('07 (raw)'!CO13+'07 (raw)'!CP13)/'07 (raw)'!CX13</f>
        <v>0.71620951327679228</v>
      </c>
      <c r="CG14" s="268">
        <f>+'07 (raw)'!CQ13/('07 (raw)'!CX13/1000000)</f>
        <v>99.536524129168029</v>
      </c>
      <c r="CH14" s="281">
        <f>+'07 (raw)'!CR13/('07 (raw)'!D13/1000)</f>
        <v>2.1695523025683556</v>
      </c>
      <c r="CI14" s="273">
        <f>('07 (raw)'!CS13-'06 (raw)'!CS13)/'06 (raw)'!CS13</f>
        <v>6.9599507412439462E-2</v>
      </c>
      <c r="CJ14" s="273">
        <f>('07 (raw)'!CT13-'06 (raw)'!CT13)/'06 (raw)'!CT13</f>
        <v>8.3477049893406235E-2</v>
      </c>
      <c r="CK14" s="285">
        <f>+'07 (raw)'!CU13/('07 (raw)'!D13/1000000)</f>
        <v>24.803432795098843</v>
      </c>
      <c r="CL14" s="268">
        <f>+'07 (raw)'!CV13/('07 (raw)'!I13/1000)</f>
        <v>3.7352300544433095</v>
      </c>
      <c r="CM14" s="268">
        <f>+'07 (raw)'!CW13/('07 (raw)'!E13/10000)</f>
        <v>14.150936602363723</v>
      </c>
    </row>
    <row r="15" spans="1:91">
      <c r="A15" s="263" t="s">
        <v>215</v>
      </c>
      <c r="B15" s="264">
        <f>'07 (raw)'!B14</f>
        <v>2884.214900293362</v>
      </c>
      <c r="C15" s="265">
        <f>'07 (raw)'!C14</f>
        <v>0.22963430000000001</v>
      </c>
      <c r="D15" s="266">
        <f>+'07 (raw)'!J14/('07 (raw)'!D14/100000)</f>
        <v>566.35750602469943</v>
      </c>
      <c r="E15" s="266">
        <f>+'07 (raw)'!K14</f>
        <v>43.115102390114167</v>
      </c>
      <c r="F15" s="267">
        <f>+'07 (raw)'!L14</f>
        <v>3.085</v>
      </c>
      <c r="G15" s="267">
        <f>+'07 (raw)'!M14</f>
        <v>2.87</v>
      </c>
      <c r="H15" s="267">
        <f>+'07 (raw)'!N14</f>
        <v>3.9250000000000003</v>
      </c>
      <c r="I15" s="267">
        <f>+'07 (raw)'!O14</f>
        <v>3.4450000000000003</v>
      </c>
      <c r="J15" s="267">
        <f>+'07 (raw)'!P14</f>
        <v>0.2253333333333333</v>
      </c>
      <c r="K15" s="268">
        <f>+'07 (raw)'!Q14/('07 (raw)'!E14)*100000</f>
        <v>7.3925713254192704</v>
      </c>
      <c r="L15" s="268">
        <f>+'07 (raw)'!R14/('07 (raw)'!D14/100000)</f>
        <v>11.57158357121172</v>
      </c>
      <c r="M15" s="265">
        <f>+'07 (raw)'!S14/'07 (raw)'!U14</f>
        <v>7.4137269914180545E-4</v>
      </c>
      <c r="N15" s="265">
        <f>+'07 (raw)'!T14</f>
        <v>4.7709341880790854E-3</v>
      </c>
      <c r="O15" s="264">
        <f>'07 (raw)'!V14</f>
        <v>9</v>
      </c>
      <c r="P15" s="270">
        <f>+'07 (raw)'!X14/('07 (raw)'!F14/'07 (raw)'!W14)</f>
        <v>41.481304968103302</v>
      </c>
      <c r="Q15" s="268">
        <f>+'07 (raw)'!Y14/('07 (raw)'!I14/10000)</f>
        <v>8.6023471533317668</v>
      </c>
      <c r="R15" s="271">
        <f>+'07 (raw)'!Z14</f>
        <v>6561.5580156903152</v>
      </c>
      <c r="S15" s="271">
        <f>+'07 (raw)'!AA14</f>
        <v>0.78017621807430404</v>
      </c>
      <c r="T15" s="271">
        <f>+'07 (raw)'!AB14</f>
        <v>2576.5</v>
      </c>
      <c r="U15" s="271">
        <f>+'07 (raw)'!AD14</f>
        <v>1</v>
      </c>
      <c r="V15" s="271">
        <f>'07 (raw)'!AE14</f>
        <v>4</v>
      </c>
      <c r="W15" s="272">
        <f>+'07 (raw)'!AF14/'07 (raw)'!AC14</f>
        <v>0.78242677824267781</v>
      </c>
      <c r="X15" s="267">
        <f>+'07 (raw)'!AG14</f>
        <v>85.799106762081394</v>
      </c>
      <c r="Y15" s="267">
        <f>+'07 (raw)'!AH14</f>
        <v>16.821899999999999</v>
      </c>
      <c r="Z15" s="265">
        <f>+'07 (raw)'!AI14</f>
        <v>0.2023359105115973</v>
      </c>
      <c r="AA15" s="273">
        <f>'07 (raw)'!AJ14/'07 (raw)'!AK14</f>
        <v>2.4317678063423913</v>
      </c>
      <c r="AB15" s="267">
        <f>'07 (raw)'!AL14</f>
        <v>2.0594818400898163</v>
      </c>
      <c r="AC15" s="274">
        <f>+'07 (raw)'!AM14/('07 (raw)'!D14/100000)</f>
        <v>5.5907650962034152</v>
      </c>
      <c r="AD15" s="265">
        <f>+'07 (raw)'!AN14/'07 (raw)'!E14</f>
        <v>0.31827598359880688</v>
      </c>
      <c r="AE15" s="275">
        <f>+'07 (raw)'!AO14</f>
        <v>0.53412461675238676</v>
      </c>
      <c r="AF15" s="276">
        <f>+'07 (raw)'!AP14</f>
        <v>3.0160226201696512E-2</v>
      </c>
      <c r="AG15" s="266">
        <f>+'07 (raw)'!AQ14</f>
        <v>78.599999999999994</v>
      </c>
      <c r="AH15" s="266">
        <f>+'07 (raw)'!AR14</f>
        <v>56</v>
      </c>
      <c r="AI15" s="266">
        <f>+'07 (raw)'!AS14</f>
        <v>1.6337969165875169E-2</v>
      </c>
      <c r="AJ15" s="266">
        <f>+'07 (raw)'!AT14</f>
        <v>506.95899115192202</v>
      </c>
      <c r="AK15" s="265">
        <f>+'07 (raw)'!AU14/'07 (raw)'!E14</f>
        <v>6.8391599975931167E-2</v>
      </c>
      <c r="AL15" s="278">
        <f>+'07 (raw)'!AV14</f>
        <v>15.298179383492339</v>
      </c>
      <c r="AM15" s="279">
        <f>+'07 (raw)'!AW14/'07 (raw)'!G14</f>
        <v>2.0933209815144484E-2</v>
      </c>
      <c r="AN15" s="273">
        <f>'07 (raw)'!AX14</f>
        <v>60.500642732531453</v>
      </c>
      <c r="AO15" s="279">
        <f>+'07 (raw)'!AY14</f>
        <v>5.9469199247228861E-3</v>
      </c>
      <c r="AP15" s="268">
        <f>+'07 (raw)'!AZ14</f>
        <v>62.4</v>
      </c>
      <c r="AQ15" s="268">
        <f>('07 (raw)'!H14*1000)/'07 (raw)'!D14</f>
        <v>66785.824481891439</v>
      </c>
      <c r="AR15" s="268">
        <f>'07 (raw)'!E14/'07 (raw)'!D14</f>
        <v>0.37813399763757671</v>
      </c>
      <c r="AS15" s="275">
        <f>+'07 (raw)'!BA14</f>
        <v>17.899999999999999</v>
      </c>
      <c r="AT15" s="268">
        <v>0</v>
      </c>
      <c r="AU15" s="275">
        <f>+'07 (raw)'!BC14</f>
        <v>50.4</v>
      </c>
      <c r="AV15" s="275">
        <f>+'07 (raw)'!BD14</f>
        <v>14.6</v>
      </c>
      <c r="AW15" s="268">
        <f>+'07 (raw)'!BE14</f>
        <v>24.62</v>
      </c>
      <c r="AX15" s="280">
        <f>'07 (raw)'!BG14</f>
        <v>6.6886836460145176</v>
      </c>
      <c r="AY15" s="280">
        <f>'10 (raw)'!BH14*10</f>
        <v>7.196666666666669</v>
      </c>
      <c r="AZ15" s="265">
        <f>+'07 (raw)'!BI14/'07 (raw)'!G14</f>
        <v>1.5504680550010778E-2</v>
      </c>
      <c r="BA15" s="268">
        <f>1/('07 (raw)'!BJ14/'07 (raw)'!G14)</f>
        <v>1.5571037561725165</v>
      </c>
      <c r="BB15" s="268">
        <f>+'07 (raw)'!BJ14/'07 (raw)'!E14</f>
        <v>141.99232717134024</v>
      </c>
      <c r="BC15" s="281">
        <f>+'07 (raw)'!BK14/'07 (raw)'!BF14</f>
        <v>5.7556602467554727</v>
      </c>
      <c r="BD15" s="265">
        <f>+'07 (raw)'!BL14/'07 (raw)'!BO14</f>
        <v>0.13841770155322808</v>
      </c>
      <c r="BE15" s="268">
        <f>+'07 (raw)'!BM14</f>
        <v>36.6</v>
      </c>
      <c r="BF15" s="265">
        <f>+'07 (raw)'!BN14/'07 (raw)'!BO14</f>
        <v>3.8040991437222109E-2</v>
      </c>
      <c r="BG15" s="279">
        <f>+'07 (raw)'!BP14/('07 (raw)'!G14/1000)</f>
        <v>0.10076201442623779</v>
      </c>
      <c r="BH15" s="267">
        <f>+'07 (raw)'!BQ14</f>
        <v>8.6889232810081811</v>
      </c>
      <c r="BI15" s="267">
        <f>+'07 (raw)'!BR14</f>
        <v>4.522082392341189</v>
      </c>
      <c r="BJ15" s="267">
        <f>+'07 (raw)'!BS14</f>
        <v>0.37481399999999998</v>
      </c>
      <c r="BK15" s="264">
        <f>+'07 (raw)'!BT14/('07 (raw)'!E14/1000)</f>
        <v>29.418995469901063</v>
      </c>
      <c r="BL15" s="268">
        <f>+'07 (raw)'!BU14</f>
        <v>11</v>
      </c>
      <c r="BM15" s="281">
        <f>+'07 (raw)'!BV14/('07 (raw)'!D14/1000)</f>
        <v>9.3632313582113706</v>
      </c>
      <c r="BN15" s="264">
        <f>'07 (raw)'!BW14/('07 (raw)'!E14/1000)</f>
        <v>23.100925790618312</v>
      </c>
      <c r="BO15" s="264">
        <f>'07 (raw)'!BX14/('07 (raw)'!D14/10000)</f>
        <v>2.3268980833137709</v>
      </c>
      <c r="BP15" s="264">
        <f>+'07 (raw)'!BY14/('07 (raw)'!D14/100000)</f>
        <v>5.78579178560586</v>
      </c>
      <c r="BQ15" s="267">
        <f>+'07 (raw)'!BZ14/('07 (raw)'!G14/1000)</f>
        <v>3.0169917691974404</v>
      </c>
      <c r="BR15" s="267">
        <f>+'07 (raw)'!CA14</f>
        <v>8.1058954177373202E-2</v>
      </c>
      <c r="BS15" s="282">
        <f>+'07 (raw)'!CB14</f>
        <v>69.077232140000007</v>
      </c>
      <c r="BT15" s="283">
        <f>+'07 (raw)'!CC14</f>
        <v>0.46925</v>
      </c>
      <c r="BU15" s="283">
        <f>+'07 (raw)'!CD14</f>
        <v>0.77683333333333338</v>
      </c>
      <c r="BV15" s="284">
        <f>+'07 (raw)'!CE14</f>
        <v>27.52</v>
      </c>
      <c r="BW15" s="284">
        <f>+'07 (raw)'!CF14</f>
        <v>76.19</v>
      </c>
      <c r="BX15" s="265">
        <f>+'07 (raw)'!CG14</f>
        <v>0.9072844440447343</v>
      </c>
      <c r="BY15" s="278">
        <f>+'07 (raw)'!CH14/('07 (raw)'!G14/1000)</f>
        <v>214.29475638665591</v>
      </c>
      <c r="BZ15" s="268">
        <f>+'07 (raw)'!CI14</f>
        <v>0.18095659357970251</v>
      </c>
      <c r="CA15" s="280">
        <f>+'07 (raw)'!CJ14</f>
        <v>0</v>
      </c>
      <c r="CB15" s="268">
        <f>+'07 (raw)'!CK14</f>
        <v>6.5</v>
      </c>
      <c r="CC15" s="265">
        <f>+'07 (raw)'!CL14/'07 (raw)'!E14</f>
        <v>0.2144275485030043</v>
      </c>
      <c r="CD15" s="265">
        <f>+'07 (raw)'!CM14</f>
        <v>2.5391527500911646E-4</v>
      </c>
      <c r="CE15" s="265">
        <f>+'07 (raw)'!CN14/'07 (raw)'!G14</f>
        <v>1.4568913026645262E-2</v>
      </c>
      <c r="CF15" s="265">
        <f>('07 (raw)'!CO14+'07 (raw)'!CP14)/'07 (raw)'!CX14</f>
        <v>0.17498951759173087</v>
      </c>
      <c r="CG15" s="268">
        <f>+'07 (raw)'!CQ14/('07 (raw)'!CX14/1000000)</f>
        <v>19.11340148646687</v>
      </c>
      <c r="CH15" s="281">
        <f>+'07 (raw)'!CR14/('07 (raw)'!D14/1000)</f>
        <v>0.24297205072514177</v>
      </c>
      <c r="CI15" s="273">
        <f>('07 (raw)'!CS14-'06 (raw)'!CS14)/'06 (raw)'!CS14</f>
        <v>2.9343037046734344E-2</v>
      </c>
      <c r="CJ15" s="273">
        <f>('07 (raw)'!CT14-'06 (raw)'!CT14)/'06 (raw)'!CT14</f>
        <v>0.10785753008889466</v>
      </c>
      <c r="CK15" s="285">
        <f>+'07 (raw)'!CU14/('07 (raw)'!D14/1000000)</f>
        <v>0</v>
      </c>
      <c r="CL15" s="268">
        <f>+'07 (raw)'!CV14/('07 (raw)'!I14/1000)</f>
        <v>1.0427087458583959</v>
      </c>
      <c r="CM15" s="268">
        <f>+'07 (raw)'!CW14/('07 (raw)'!E14/10000)</f>
        <v>1.0315215802910611</v>
      </c>
    </row>
    <row r="16" spans="1:91">
      <c r="A16" s="263" t="s">
        <v>216</v>
      </c>
      <c r="B16" s="264">
        <f>'07 (raw)'!B15</f>
        <v>8547.2551929993097</v>
      </c>
      <c r="C16" s="265">
        <f>'07 (raw)'!C15</f>
        <v>0.1752031</v>
      </c>
      <c r="D16" s="266">
        <f>+'07 (raw)'!J15/('07 (raw)'!D15/100000)</f>
        <v>1679.5503796049306</v>
      </c>
      <c r="E16" s="266">
        <f>+'07 (raw)'!K15</f>
        <v>34.047089770522611</v>
      </c>
      <c r="F16" s="267">
        <f>+'07 (raw)'!L15</f>
        <v>3.6950000000000003</v>
      </c>
      <c r="G16" s="267">
        <f>+'07 (raw)'!M15</f>
        <v>3.2699999999999996</v>
      </c>
      <c r="H16" s="267">
        <f>+'07 (raw)'!N15</f>
        <v>3.8849999999999998</v>
      </c>
      <c r="I16" s="267">
        <f>+'07 (raw)'!O15</f>
        <v>3.5999999999999996</v>
      </c>
      <c r="J16" s="267">
        <f>+'07 (raw)'!P15</f>
        <v>0.39733333333333337</v>
      </c>
      <c r="K16" s="268">
        <f>+'07 (raw)'!Q15/('07 (raw)'!E15)*100000</f>
        <v>11.902265684907016</v>
      </c>
      <c r="L16" s="268">
        <f>+'07 (raw)'!R15/('07 (raw)'!D15/100000)</f>
        <v>4.3840991326890641</v>
      </c>
      <c r="M16" s="265">
        <f>+'07 (raw)'!S15/'07 (raw)'!U15</f>
        <v>1.4396453574283569E-2</v>
      </c>
      <c r="N16" s="265">
        <f>+'07 (raw)'!T15</f>
        <v>0.20437977694497764</v>
      </c>
      <c r="O16" s="264">
        <f>'07 (raw)'!V15</f>
        <v>16</v>
      </c>
      <c r="P16" s="270">
        <f>+'07 (raw)'!X15/('07 (raw)'!F15/'07 (raw)'!W15)</f>
        <v>26.843687012181185</v>
      </c>
      <c r="Q16" s="268">
        <f>+'07 (raw)'!Y15/('07 (raw)'!I15/10000)</f>
        <v>1.1629326622413412</v>
      </c>
      <c r="R16" s="271">
        <f>+'07 (raw)'!Z15</f>
        <v>6049.9626620422478</v>
      </c>
      <c r="S16" s="271">
        <f>+'07 (raw)'!AA15</f>
        <v>1.5367586356329428</v>
      </c>
      <c r="T16" s="271">
        <f>+'07 (raw)'!AB15</f>
        <v>4259.5</v>
      </c>
      <c r="U16" s="271">
        <f>+'07 (raw)'!AD15</f>
        <v>1</v>
      </c>
      <c r="V16" s="271">
        <f>'07 (raw)'!AE15</f>
        <v>1</v>
      </c>
      <c r="W16" s="272">
        <f>+'07 (raw)'!AF15/'07 (raw)'!AC15</f>
        <v>0.68965517241379315</v>
      </c>
      <c r="X16" s="267">
        <f>+'07 (raw)'!AG15</f>
        <v>86.972855655346578</v>
      </c>
      <c r="Y16" s="267">
        <f>+'07 (raw)'!AH15</f>
        <v>17.070799999999998</v>
      </c>
      <c r="Z16" s="265">
        <f>+'07 (raw)'!AI15</f>
        <v>0.2449579831932773</v>
      </c>
      <c r="AA16" s="273">
        <f>'07 (raw)'!AJ15/'07 (raw)'!AK15</f>
        <v>2.2257144397713793</v>
      </c>
      <c r="AB16" s="267">
        <f>'07 (raw)'!AL15</f>
        <v>1.3156301141567366</v>
      </c>
      <c r="AC16" s="274">
        <f>+'07 (raw)'!AM15/('07 (raw)'!D15/100000)</f>
        <v>9.3487410729031648</v>
      </c>
      <c r="AD16" s="265">
        <f>+'07 (raw)'!AN15/'07 (raw)'!E15</f>
        <v>0.36824597070320614</v>
      </c>
      <c r="AE16" s="275">
        <f>+'07 (raw)'!AO15</f>
        <v>0.58173589952825411</v>
      </c>
      <c r="AF16" s="276">
        <f>+'07 (raw)'!AP15</f>
        <v>7.0974170307350343E-2</v>
      </c>
      <c r="AG16" s="266">
        <f>+'07 (raw)'!AQ15</f>
        <v>77.8</v>
      </c>
      <c r="AH16" s="266">
        <f>+'07 (raw)'!AR15</f>
        <v>56.1</v>
      </c>
      <c r="AI16" s="266">
        <f>+'07 (raw)'!AS15</f>
        <v>1.249544060873742E-2</v>
      </c>
      <c r="AJ16" s="266">
        <f>+'07 (raw)'!AT15</f>
        <v>502.37113461874549</v>
      </c>
      <c r="AK16" s="265">
        <f>+'07 (raw)'!AU15/'07 (raw)'!E15</f>
        <v>0.604897959597126</v>
      </c>
      <c r="AL16" s="278">
        <f>+'07 (raw)'!AV15</f>
        <v>2.7534899738456846</v>
      </c>
      <c r="AM16" s="279">
        <f>+'07 (raw)'!AW15/'07 (raw)'!G15</f>
        <v>7.8596982206624779E-3</v>
      </c>
      <c r="AN16" s="273">
        <f>'07 (raw)'!AX15</f>
        <v>61.52671128760587</v>
      </c>
      <c r="AO16" s="279">
        <f>+'07 (raw)'!AY15</f>
        <v>2.9259374425772606E-2</v>
      </c>
      <c r="AP16" s="268">
        <f>+'07 (raw)'!AZ15</f>
        <v>25.6</v>
      </c>
      <c r="AQ16" s="268">
        <f>('07 (raw)'!H15*1000)/'07 (raw)'!D15</f>
        <v>65246.277723233623</v>
      </c>
      <c r="AR16" s="268">
        <f>'07 (raw)'!E15/'07 (raw)'!D15</f>
        <v>0.39525236095749527</v>
      </c>
      <c r="AS16" s="275">
        <f>+'07 (raw)'!BA15</f>
        <v>10.199999999999999</v>
      </c>
      <c r="AT16" s="268">
        <v>0</v>
      </c>
      <c r="AU16" s="275">
        <f>+'07 (raw)'!BC15</f>
        <v>55.1</v>
      </c>
      <c r="AV16" s="275">
        <f>+'07 (raw)'!BD15</f>
        <v>12</v>
      </c>
      <c r="AW16" s="268">
        <f>+'07 (raw)'!BE15</f>
        <v>25.85</v>
      </c>
      <c r="AX16" s="280">
        <f>'07 (raw)'!BG15</f>
        <v>13.579078429444751</v>
      </c>
      <c r="AY16" s="280">
        <f>'10 (raw)'!BH15*10</f>
        <v>6.3033333333333319</v>
      </c>
      <c r="AZ16" s="265">
        <f>+'07 (raw)'!BI15/'07 (raw)'!G15</f>
        <v>1.6919374734589737E-2</v>
      </c>
      <c r="BA16" s="268">
        <f>1/('07 (raw)'!BJ15/'07 (raw)'!G15)</f>
        <v>1.5252880819337871</v>
      </c>
      <c r="BB16" s="268">
        <f>+'07 (raw)'!BJ15/'07 (raw)'!E15</f>
        <v>134.13251906513369</v>
      </c>
      <c r="BC16" s="281">
        <f>+'07 (raw)'!BK15/'07 (raw)'!BF15</f>
        <v>4.1408131510619626</v>
      </c>
      <c r="BD16" s="265">
        <f>+'07 (raw)'!BL15/'07 (raw)'!BO15</f>
        <v>0.15214166571486659</v>
      </c>
      <c r="BE16" s="268">
        <f>+'07 (raw)'!BM15</f>
        <v>44.8</v>
      </c>
      <c r="BF16" s="265">
        <f>+'07 (raw)'!BN15/'07 (raw)'!BO15</f>
        <v>6.7005930825016616E-2</v>
      </c>
      <c r="BG16" s="279">
        <f>+'07 (raw)'!BP15/('07 (raw)'!G15/1000)</f>
        <v>0.17282741093641513</v>
      </c>
      <c r="BH16" s="267">
        <f>+'07 (raw)'!BQ15</f>
        <v>9.2367149758454108</v>
      </c>
      <c r="BI16" s="267">
        <f>+'07 (raw)'!BR15</f>
        <v>5.3593878307378153</v>
      </c>
      <c r="BJ16" s="267">
        <f>+'07 (raw)'!BS15</f>
        <v>1.3321149999999999</v>
      </c>
      <c r="BK16" s="264">
        <f>+'07 (raw)'!BT15/('07 (raw)'!E15/1000)</f>
        <v>16.340544586900215</v>
      </c>
      <c r="BL16" s="268">
        <f>+'07 (raw)'!BU15</f>
        <v>23</v>
      </c>
      <c r="BM16" s="281">
        <f>+'07 (raw)'!BV15/('07 (raw)'!D15/1000)</f>
        <v>3.4137918954222197</v>
      </c>
      <c r="BN16" s="264">
        <f>'07 (raw)'!BW15/('07 (raw)'!E15/1000)</f>
        <v>17.333244192960546</v>
      </c>
      <c r="BO16" s="264">
        <f>'07 (raw)'!BX15/('07 (raw)'!D15/10000)</f>
        <v>1.0405864725689471</v>
      </c>
      <c r="BP16" s="264">
        <f>+'07 (raw)'!BY15/('07 (raw)'!D15/100000)</f>
        <v>7.5470564978254675</v>
      </c>
      <c r="BQ16" s="267">
        <f>+'07 (raw)'!BZ15/('07 (raw)'!G15/1000)</f>
        <v>3.6702109644422096</v>
      </c>
      <c r="BR16" s="267">
        <f>+'07 (raw)'!CA15</f>
        <v>0.32657326671238696</v>
      </c>
      <c r="BS16" s="282">
        <f>+'07 (raw)'!CB15</f>
        <v>79.663853570000001</v>
      </c>
      <c r="BT16" s="283">
        <f>+'07 (raw)'!CC15</f>
        <v>3.2875000000000001E-2</v>
      </c>
      <c r="BU16" s="283">
        <f>+'07 (raw)'!CD15</f>
        <v>0.23199999999999998</v>
      </c>
      <c r="BV16" s="284">
        <f>+'07 (raw)'!CE15</f>
        <v>46.77</v>
      </c>
      <c r="BW16" s="284">
        <f>+'07 (raw)'!CF15</f>
        <v>40.479999999999997</v>
      </c>
      <c r="BX16" s="265">
        <f>+'07 (raw)'!CG15</f>
        <v>0.83758222471583421</v>
      </c>
      <c r="BY16" s="278">
        <f>BY11</f>
        <v>43.560418774765949</v>
      </c>
      <c r="BZ16" s="268">
        <f>+'07 (raw)'!CI15</f>
        <v>7.3179891130977337E-2</v>
      </c>
      <c r="CA16" s="280">
        <f>+'07 (raw)'!CJ15</f>
        <v>0</v>
      </c>
      <c r="CB16" s="268">
        <f>+'07 (raw)'!CK15</f>
        <v>5.0999999999999996</v>
      </c>
      <c r="CC16" s="265">
        <f>+'07 (raw)'!CL15/'07 (raw)'!E15</f>
        <v>0.27310027177684115</v>
      </c>
      <c r="CD16" s="265">
        <f>+'07 (raw)'!CM15</f>
        <v>4.9654337073198329E-3</v>
      </c>
      <c r="CE16" s="265">
        <f>+'07 (raw)'!CN15/'07 (raw)'!G15</f>
        <v>1.9747588425869496E-2</v>
      </c>
      <c r="CF16" s="265">
        <f>('07 (raw)'!CO15+'07 (raw)'!CP15)/'07 (raw)'!CX15</f>
        <v>0.19015823697254897</v>
      </c>
      <c r="CG16" s="268">
        <f>+'07 (raw)'!CQ15/('07 (raw)'!CX15/1000000)</f>
        <v>7.0343226841366748</v>
      </c>
      <c r="CH16" s="281">
        <f>+'07 (raw)'!CR15/('07 (raw)'!D15/1000)</f>
        <v>0.20876679695515307</v>
      </c>
      <c r="CI16" s="273">
        <f>('07 (raw)'!CS15-'06 (raw)'!CS15)/'06 (raw)'!CS15</f>
        <v>2.499840362627322E-2</v>
      </c>
      <c r="CJ16" s="273">
        <f>('07 (raw)'!CT15-'06 (raw)'!CT15)/'06 (raw)'!CT15</f>
        <v>8.5046664209034659E-2</v>
      </c>
      <c r="CK16" s="285">
        <f>+'07 (raw)'!CU15/('07 (raw)'!D15/1000000)</f>
        <v>5.4050537252330928</v>
      </c>
      <c r="CL16" s="268">
        <f>+'07 (raw)'!CV15/('07 (raw)'!I15/1000)</f>
        <v>1.0272571849798513</v>
      </c>
      <c r="CM16" s="268">
        <f>+'07 (raw)'!CW15/('07 (raw)'!E15/10000)</f>
        <v>2.0563063268392545</v>
      </c>
    </row>
    <row r="17" spans="1:91">
      <c r="A17" s="263" t="s">
        <v>217</v>
      </c>
      <c r="B17" s="264">
        <f>'07 (raw)'!B16</f>
        <v>3065.6915301158137</v>
      </c>
      <c r="C17" s="265">
        <f>'07 (raw)'!C16</f>
        <v>0.1875214</v>
      </c>
      <c r="D17" s="266">
        <f>+'07 (raw)'!J16/('07 (raw)'!D16/100000)</f>
        <v>779.34332221164982</v>
      </c>
      <c r="E17" s="266">
        <f>+'07 (raw)'!K16</f>
        <v>69.223266846871994</v>
      </c>
      <c r="F17" s="267">
        <f>+'07 (raw)'!L16</f>
        <v>2.77</v>
      </c>
      <c r="G17" s="267">
        <f>+'07 (raw)'!M16</f>
        <v>2.5350000000000001</v>
      </c>
      <c r="H17" s="267">
        <f>+'07 (raw)'!N16</f>
        <v>3.9249999999999998</v>
      </c>
      <c r="I17" s="267">
        <f>+'07 (raw)'!O16</f>
        <v>2.915</v>
      </c>
      <c r="J17" s="267">
        <f>+'07 (raw)'!P16</f>
        <v>0.40799999999999997</v>
      </c>
      <c r="K17" s="268">
        <f>+'07 (raw)'!Q16/('07 (raw)'!E16)*100000</f>
        <v>3.0023418266247672</v>
      </c>
      <c r="L17" s="268">
        <f>+'07 (raw)'!R16/('07 (raw)'!D16/100000)</f>
        <v>24.256255272322502</v>
      </c>
      <c r="M17" s="265">
        <f>+'07 (raw)'!S16/'07 (raw)'!U16</f>
        <v>1.2489958900827305E-3</v>
      </c>
      <c r="N17" s="265">
        <f>+'07 (raw)'!T16</f>
        <v>0.3279523315260533</v>
      </c>
      <c r="O17" s="264">
        <f>'07 (raw)'!V16</f>
        <v>1</v>
      </c>
      <c r="P17" s="270">
        <f>+'07 (raw)'!X16/('07 (raw)'!F16/'07 (raw)'!W16)</f>
        <v>1.5973474488352353</v>
      </c>
      <c r="Q17" s="268">
        <f>+'07 (raw)'!Y16/('07 (raw)'!I16/10000)</f>
        <v>1.4069307990425857</v>
      </c>
      <c r="R17" s="271">
        <f>+'07 (raw)'!Z16</f>
        <v>132007.05022652293</v>
      </c>
      <c r="S17" s="271">
        <f>+'07 (raw)'!AA16</f>
        <v>0.25898249541518104</v>
      </c>
      <c r="T17" s="271">
        <f>+'07 (raw)'!AB16</f>
        <v>1074.5</v>
      </c>
      <c r="U17" s="271">
        <f>+'07 (raw)'!AD16</f>
        <v>0</v>
      </c>
      <c r="V17" s="271">
        <f>'07 (raw)'!AE16</f>
        <v>7</v>
      </c>
      <c r="W17" s="272">
        <f>+'07 (raw)'!AF16/'07 (raw)'!AC16</f>
        <v>0.43815028901734104</v>
      </c>
      <c r="X17" s="267">
        <f>+'07 (raw)'!AG16</f>
        <v>66.04237252613899</v>
      </c>
      <c r="Y17" s="267">
        <f>+'07 (raw)'!AH16</f>
        <v>23.012899999999998</v>
      </c>
      <c r="Z17" s="265">
        <f>+'07 (raw)'!AI16</f>
        <v>0.29434466379694224</v>
      </c>
      <c r="AA17" s="273">
        <f>'07 (raw)'!AJ16/'07 (raw)'!AK16</f>
        <v>3.4466144866406263</v>
      </c>
      <c r="AB17" s="267">
        <f>'07 (raw)'!AL16</f>
        <v>1.4268011936363525</v>
      </c>
      <c r="AC17" s="274">
        <f>+'07 (raw)'!AM16/('07 (raw)'!D16/100000)</f>
        <v>8.9849741388315021</v>
      </c>
      <c r="AD17" s="265">
        <f>+'07 (raw)'!AN16/'07 (raw)'!E16</f>
        <v>0.39314081650353944</v>
      </c>
      <c r="AE17" s="275">
        <f>+'07 (raw)'!AO16</f>
        <v>0.65588215613156753</v>
      </c>
      <c r="AF17" s="276">
        <f>+'07 (raw)'!AP16</f>
        <v>0.11599745060548119</v>
      </c>
      <c r="AG17" s="266">
        <f>+'07 (raw)'!AQ16</f>
        <v>73.900000000000006</v>
      </c>
      <c r="AH17" s="266">
        <f>+'07 (raw)'!AR16</f>
        <v>63.5</v>
      </c>
      <c r="AI17" s="266">
        <f>+'07 (raw)'!AS16</f>
        <v>9.8699535212946141E-3</v>
      </c>
      <c r="AJ17" s="266">
        <f>+'07 (raw)'!AT16</f>
        <v>486.31633876022249</v>
      </c>
      <c r="AK17" s="265">
        <f>+'07 (raw)'!AU16/'07 (raw)'!E16</f>
        <v>1.2819999599687756E-2</v>
      </c>
      <c r="AL17" s="278">
        <f>+'07 (raw)'!AV16</f>
        <v>5.8041490745585227</v>
      </c>
      <c r="AM17" s="279">
        <f>+'07 (raw)'!AW16/'07 (raw)'!G16</f>
        <v>1.354597857065268E-2</v>
      </c>
      <c r="AN17" s="273">
        <f>'07 (raw)'!AX16</f>
        <v>68.219847220612564</v>
      </c>
      <c r="AO17" s="279">
        <f>+'07 (raw)'!AY16</f>
        <v>2.9337324381899659E-2</v>
      </c>
      <c r="AP17" s="268">
        <f>+'07 (raw)'!AZ16</f>
        <v>33.4</v>
      </c>
      <c r="AQ17" s="268">
        <f>('07 (raw)'!H16*1000)/'07 (raw)'!D16</f>
        <v>42070.339701215962</v>
      </c>
      <c r="AR17" s="268">
        <f>'07 (raw)'!E16/'07 (raw)'!D16</f>
        <v>0.380691131830525</v>
      </c>
      <c r="AS17" s="275">
        <f>+'07 (raw)'!BA16</f>
        <v>6.3</v>
      </c>
      <c r="AT17" s="268">
        <v>0</v>
      </c>
      <c r="AU17" s="275">
        <f>AVERAGE(AU6:AU16,AU18:AU37)</f>
        <v>53.869354838709675</v>
      </c>
      <c r="AV17" s="275">
        <f>+'07 (raw)'!BD16</f>
        <v>25</v>
      </c>
      <c r="AW17" s="268">
        <f>+'07 (raw)'!BE16</f>
        <v>21.93</v>
      </c>
      <c r="AX17" s="280">
        <f>'07 (raw)'!BG16</f>
        <v>10.466355141056308</v>
      </c>
      <c r="AY17" s="280">
        <f>'10 (raw)'!BH16*10</f>
        <v>5.7866666666666671</v>
      </c>
      <c r="AZ17" s="265">
        <f>+'07 (raw)'!BI16/'07 (raw)'!G16</f>
        <v>1.39137582793156E-2</v>
      </c>
      <c r="BA17" s="268">
        <f>1/('07 (raw)'!BJ16/'07 (raw)'!G16)</f>
        <v>0.75870969227948326</v>
      </c>
      <c r="BB17" s="268">
        <f>+'07 (raw)'!BJ16/'07 (raw)'!E16</f>
        <v>181.46868130874236</v>
      </c>
      <c r="BC17" s="281">
        <f>+'07 (raw)'!BK16/'07 (raw)'!BF16</f>
        <v>2.6035653680763029</v>
      </c>
      <c r="BD17" s="265">
        <f>+'07 (raw)'!BL16/'07 (raw)'!BO16</f>
        <v>0.18786929538702629</v>
      </c>
      <c r="BE17" s="268">
        <f>+'07 (raw)'!BM16</f>
        <v>40.299999999999997</v>
      </c>
      <c r="BF17" s="265">
        <f>+'07 (raw)'!BN16/'07 (raw)'!BO16</f>
        <v>1.4601344878504219E-2</v>
      </c>
      <c r="BG17" s="279">
        <f>+'07 (raw)'!BP16/('07 (raw)'!G16/1000)</f>
        <v>0.12546165698316442</v>
      </c>
      <c r="BH17" s="267">
        <f>+'07 (raw)'!BQ16</f>
        <v>5.9615809229410468</v>
      </c>
      <c r="BI17" s="267">
        <f>+'07 (raw)'!BR16</f>
        <v>6.2310287428454441</v>
      </c>
      <c r="BJ17" s="267">
        <f>+'07 (raw)'!BS16</f>
        <v>465.55219449999998</v>
      </c>
      <c r="BK17" s="264">
        <f>+'07 (raw)'!BT16/('07 (raw)'!E16/1000)</f>
        <v>38.535057344728884</v>
      </c>
      <c r="BL17" s="268">
        <f>+'07 (raw)'!BU16</f>
        <v>45</v>
      </c>
      <c r="BM17" s="281">
        <f>+'07 (raw)'!BV16/('07 (raw)'!D16/1000)</f>
        <v>13.735898273583256</v>
      </c>
      <c r="BN17" s="264">
        <f>'07 (raw)'!BW16/('07 (raw)'!E16/1000)</f>
        <v>19.204979884309761</v>
      </c>
      <c r="BO17" s="264">
        <f>'07 (raw)'!BX16/('07 (raw)'!D16/10000)</f>
        <v>1.6153444773024936</v>
      </c>
      <c r="BP17" s="264">
        <f>+'07 (raw)'!BY16/('07 (raw)'!D16/100000)</f>
        <v>5.5560794144717773</v>
      </c>
      <c r="BQ17" s="267">
        <f>+'07 (raw)'!BZ16/('07 (raw)'!G16/1000)</f>
        <v>3.4346018562785718</v>
      </c>
      <c r="BR17" s="267">
        <f>+'07 (raw)'!CA16</f>
        <v>0.31437643434248169</v>
      </c>
      <c r="BS17" s="282">
        <f>+'07 (raw)'!CB16</f>
        <v>66.490773809999993</v>
      </c>
      <c r="BT17" s="283">
        <f>+'07 (raw)'!CC16</f>
        <v>0.45450000000000002</v>
      </c>
      <c r="BU17" s="283">
        <f>+'07 (raw)'!CD16</f>
        <v>0.61016666666666663</v>
      </c>
      <c r="BV17" s="284">
        <f>+'07 (raw)'!CE16</f>
        <v>50.77</v>
      </c>
      <c r="BW17" s="284">
        <f>+'07 (raw)'!CF16</f>
        <v>71.430000000000007</v>
      </c>
      <c r="BX17" s="265">
        <f>+'07 (raw)'!CG16</f>
        <v>0.94936309540682207</v>
      </c>
      <c r="BY17" s="278">
        <f>+'07 (raw)'!CH16/('07 (raw)'!G16/1000)</f>
        <v>7.3552065049542943</v>
      </c>
      <c r="BZ17" s="268">
        <f>+'07 (raw)'!CI16</f>
        <v>0.16807762797036871</v>
      </c>
      <c r="CA17" s="280">
        <f>+'07 (raw)'!CJ16</f>
        <v>9.3781044739310833</v>
      </c>
      <c r="CB17" s="268">
        <f>+'07 (raw)'!CK16</f>
        <v>8</v>
      </c>
      <c r="CC17" s="265">
        <f>+'07 (raw)'!CL16/'07 (raw)'!E16</f>
        <v>0.35504777059439696</v>
      </c>
      <c r="CD17" s="265">
        <f>+'07 (raw)'!CM16</f>
        <v>0</v>
      </c>
      <c r="CE17" s="265">
        <f>+'07 (raw)'!CN16/'07 (raw)'!G16</f>
        <v>7.091618237101828E-2</v>
      </c>
      <c r="CF17" s="265">
        <f>('07 (raw)'!CO16+'07 (raw)'!CP16)/'07 (raw)'!CX16</f>
        <v>5.1958310717198286E-3</v>
      </c>
      <c r="CG17" s="268">
        <f>+'07 (raw)'!CQ16/('07 (raw)'!CX16/1000000)</f>
        <v>-3.3566713742953058</v>
      </c>
      <c r="CH17" s="281">
        <f>+'07 (raw)'!CR16/('07 (raw)'!D16/1000)</f>
        <v>0.28791730521893655</v>
      </c>
      <c r="CI17" s="273">
        <f>('07 (raw)'!CS16-'06 (raw)'!CS16)/'06 (raw)'!CS16</f>
        <v>0.25344297910067493</v>
      </c>
      <c r="CJ17" s="273">
        <f>('07 (raw)'!CT16-'06 (raw)'!CT16)/'06 (raw)'!CT16</f>
        <v>6.8524555197111717E-2</v>
      </c>
      <c r="CK17" s="285">
        <f>+'07 (raw)'!CU16/('07 (raw)'!D16/1000000)</f>
        <v>0</v>
      </c>
      <c r="CL17" s="268">
        <f>+'07 (raw)'!CV16/('07 (raw)'!I16/1000)</f>
        <v>0.39569928723072723</v>
      </c>
      <c r="CM17" s="268">
        <f>+'07 (raw)'!CW16/('07 (raw)'!E16/10000)</f>
        <v>0.32525369788434977</v>
      </c>
    </row>
    <row r="18" spans="1:91">
      <c r="A18" s="263" t="s">
        <v>148</v>
      </c>
      <c r="B18" s="264">
        <f>'07 (raw)'!B17</f>
        <v>3443.0144205798283</v>
      </c>
      <c r="C18" s="265">
        <f>'07 (raw)'!C17</f>
        <v>0.1986349</v>
      </c>
      <c r="D18" s="266">
        <f>+'07 (raw)'!J17/('07 (raw)'!D17/100000)</f>
        <v>1318.1281536899451</v>
      </c>
      <c r="E18" s="266">
        <f>+'07 (raw)'!K17</f>
        <v>43.356699987549149</v>
      </c>
      <c r="F18" s="267">
        <f>+'07 (raw)'!L17</f>
        <v>3.0300000000000002</v>
      </c>
      <c r="G18" s="267">
        <f>+'07 (raw)'!M17</f>
        <v>2.7350000000000003</v>
      </c>
      <c r="H18" s="267">
        <f>+'07 (raw)'!N17</f>
        <v>3.35</v>
      </c>
      <c r="I18" s="267">
        <f>+'07 (raw)'!O17</f>
        <v>3.02</v>
      </c>
      <c r="J18" s="267">
        <f>+'07 (raw)'!P17</f>
        <v>0.27933333333333338</v>
      </c>
      <c r="K18" s="268">
        <f>+'07 (raw)'!Q17/('07 (raw)'!E17)*100000</f>
        <v>11.212222817834483</v>
      </c>
      <c r="L18" s="268">
        <f>+'07 (raw)'!R17/('07 (raw)'!D17/100000)</f>
        <v>3.0882217309816666</v>
      </c>
      <c r="M18" s="265">
        <f>+'07 (raw)'!S17/'07 (raw)'!U17</f>
        <v>4.8329762066958151E-3</v>
      </c>
      <c r="N18" s="265">
        <f>+'07 (raw)'!T17</f>
        <v>0.15673706602681595</v>
      </c>
      <c r="O18" s="264">
        <f>'07 (raw)'!V17</f>
        <v>7</v>
      </c>
      <c r="P18" s="270">
        <f>+'07 (raw)'!X17/('07 (raw)'!F17/'07 (raw)'!W17)</f>
        <v>72.905577291906397</v>
      </c>
      <c r="Q18" s="268">
        <f>+'07 (raw)'!Y17/('07 (raw)'!I17/10000)</f>
        <v>1.9089712685356761</v>
      </c>
      <c r="R18" s="271">
        <f>+'07 (raw)'!Z17</f>
        <v>30556.925984926904</v>
      </c>
      <c r="S18" s="271">
        <f>+'07 (raw)'!AA17</f>
        <v>0.52613902742272778</v>
      </c>
      <c r="T18" s="271">
        <f>+'07 (raw)'!AB17</f>
        <v>211.7</v>
      </c>
      <c r="U18" s="271">
        <f>+'07 (raw)'!AD17</f>
        <v>0.2</v>
      </c>
      <c r="V18" s="271">
        <f>'07 (raw)'!AE17</f>
        <v>23</v>
      </c>
      <c r="W18" s="272">
        <f>+'07 (raw)'!AF17/'07 (raw)'!AC17</f>
        <v>0.25320512820512819</v>
      </c>
      <c r="X18" s="267">
        <f>+'07 (raw)'!AG17</f>
        <v>80.573110019492049</v>
      </c>
      <c r="Y18" s="267">
        <f>+'07 (raw)'!AH17</f>
        <v>17.660599999999999</v>
      </c>
      <c r="Z18" s="265">
        <f>+'07 (raw)'!AI17</f>
        <v>0.27547511312217193</v>
      </c>
      <c r="AA18" s="273">
        <f>'07 (raw)'!AJ17/'07 (raw)'!AK17</f>
        <v>2.4508855169821957</v>
      </c>
      <c r="AB18" s="267">
        <f>'07 (raw)'!AL17</f>
        <v>1.673064989122365</v>
      </c>
      <c r="AC18" s="274">
        <f>+'07 (raw)'!AM17/('07 (raw)'!D17/100000)</f>
        <v>11.309568771567994</v>
      </c>
      <c r="AD18" s="265">
        <f>+'07 (raw)'!AN17/'07 (raw)'!E17</f>
        <v>0.34340582480314541</v>
      </c>
      <c r="AE18" s="275">
        <f>+'07 (raw)'!AO17</f>
        <v>0.55775952489562053</v>
      </c>
      <c r="AF18" s="276">
        <f>+'07 (raw)'!AP17</f>
        <v>6.2749848576620235E-2</v>
      </c>
      <c r="AG18" s="266">
        <f>+'07 (raw)'!AQ17</f>
        <v>85.7</v>
      </c>
      <c r="AH18" s="266">
        <f>+'07 (raw)'!AR17</f>
        <v>56.3</v>
      </c>
      <c r="AI18" s="266">
        <f>+'07 (raw)'!AS17</f>
        <v>2.2105373400601661E-2</v>
      </c>
      <c r="AJ18" s="266">
        <f>+'07 (raw)'!AT17</f>
        <v>496.68927566673841</v>
      </c>
      <c r="AK18" s="265">
        <f>+'07 (raw)'!AU17/'07 (raw)'!E17</f>
        <v>1.9769818404703581E-2</v>
      </c>
      <c r="AL18" s="278">
        <f>+'07 (raw)'!AV17</f>
        <v>44.319934625677128</v>
      </c>
      <c r="AM18" s="279">
        <f>+'07 (raw)'!AW17/'07 (raw)'!G17</f>
        <v>1.4828626423927958E-2</v>
      </c>
      <c r="AN18" s="273">
        <f>'07 (raw)'!AX17</f>
        <v>57.940421380808161</v>
      </c>
      <c r="AO18" s="279">
        <f>+'07 (raw)'!AY17</f>
        <v>3.3048283505639965E-2</v>
      </c>
      <c r="AP18" s="268">
        <f>+'07 (raw)'!AZ17</f>
        <v>40.1</v>
      </c>
      <c r="AQ18" s="268">
        <f>('07 (raw)'!H17*1000)/'07 (raw)'!D17</f>
        <v>49704.879303516689</v>
      </c>
      <c r="AR18" s="268">
        <f>'07 (raw)'!E17/'07 (raw)'!D17</f>
        <v>0.39081779867381744</v>
      </c>
      <c r="AS18" s="275">
        <f>+'07 (raw)'!BA17</f>
        <v>11.2</v>
      </c>
      <c r="AT18" s="268">
        <v>0</v>
      </c>
      <c r="AU18" s="275">
        <f>+'07 (raw)'!BC17</f>
        <v>45.6</v>
      </c>
      <c r="AV18" s="275">
        <f>+'07 (raw)'!BD17</f>
        <v>0.8</v>
      </c>
      <c r="AW18" s="268">
        <f>+'07 (raw)'!BE17</f>
        <v>25.15</v>
      </c>
      <c r="AX18" s="280">
        <f>'07 (raw)'!BG17</f>
        <v>8.4903017490643062</v>
      </c>
      <c r="AY18" s="280">
        <f>'10 (raw)'!BH17*10</f>
        <v>6.4550000000000001</v>
      </c>
      <c r="AZ18" s="265">
        <f>+'07 (raw)'!BI17/'07 (raw)'!G17</f>
        <v>2.3729383044365664E-2</v>
      </c>
      <c r="BA18" s="268">
        <f>1/('07 (raw)'!BJ17/'07 (raw)'!G17)</f>
        <v>1.1683700611804417</v>
      </c>
      <c r="BB18" s="268">
        <f>+'07 (raw)'!BJ17/'07 (raw)'!E17</f>
        <v>152.93886207731347</v>
      </c>
      <c r="BC18" s="281">
        <f>+'07 (raw)'!BK17/'07 (raw)'!BF17</f>
        <v>2.6182874460999459</v>
      </c>
      <c r="BD18" s="265">
        <f>+'07 (raw)'!BL17/'07 (raw)'!BO17</f>
        <v>0.16249724615082389</v>
      </c>
      <c r="BE18" s="268">
        <f>+'07 (raw)'!BM17</f>
        <v>72.7</v>
      </c>
      <c r="BF18" s="265">
        <f>+'07 (raw)'!BN17/'07 (raw)'!BO17</f>
        <v>3.4484453497574855E-2</v>
      </c>
      <c r="BG18" s="279">
        <f>+'07 (raw)'!BP17/('07 (raw)'!G17/1000)</f>
        <v>0.11897473712936023</v>
      </c>
      <c r="BH18" s="267">
        <f>+'07 (raw)'!BQ17</f>
        <v>10.970350404312669</v>
      </c>
      <c r="BI18" s="267">
        <f>+'07 (raw)'!BR17</f>
        <v>0.66333055618940473</v>
      </c>
      <c r="BJ18" s="267">
        <f>+'07 (raw)'!BS17</f>
        <v>0</v>
      </c>
      <c r="BK18" s="264">
        <f>+'07 (raw)'!BT17/('07 (raw)'!E17/1000)</f>
        <v>0</v>
      </c>
      <c r="BL18" s="268">
        <f>+'07 (raw)'!BU17</f>
        <v>0</v>
      </c>
      <c r="BM18" s="281">
        <f>+'07 (raw)'!BV17/('07 (raw)'!D17/1000)</f>
        <v>6.0771195738587869</v>
      </c>
      <c r="BN18" s="264">
        <f>'07 (raw)'!BW17/('07 (raw)'!E17/1000)</f>
        <v>25.039563129085789</v>
      </c>
      <c r="BO18" s="264">
        <f>'07 (raw)'!BX17/('07 (raw)'!D17/10000)</f>
        <v>1.2469243336610614</v>
      </c>
      <c r="BP18" s="264">
        <f>+'07 (raw)'!BY17/('07 (raw)'!D17/100000)</f>
        <v>5.0913925835103147</v>
      </c>
      <c r="BQ18" s="267">
        <f>+'07 (raw)'!BZ17/('07 (raw)'!G17/1000)</f>
        <v>2.7193623634698607</v>
      </c>
      <c r="BR18" s="267">
        <f>+'07 (raw)'!CA17</f>
        <v>0.47947832757959336</v>
      </c>
      <c r="BS18" s="282">
        <f>+'07 (raw)'!CB17</f>
        <v>65.840773810000002</v>
      </c>
      <c r="BT18" s="283">
        <f>+'07 (raw)'!CC17</f>
        <v>0.437</v>
      </c>
      <c r="BU18" s="283">
        <f>+'07 (raw)'!CD17</f>
        <v>0.3808333333333333</v>
      </c>
      <c r="BV18" s="284">
        <f>+'07 (raw)'!CE17</f>
        <v>34.29</v>
      </c>
      <c r="BW18" s="284">
        <f>+'07 (raw)'!CF17</f>
        <v>50</v>
      </c>
      <c r="BX18" s="265">
        <f>+'07 (raw)'!CG17</f>
        <v>0.83259807041173584</v>
      </c>
      <c r="BY18" s="278">
        <f>+'07 (raw)'!CH17/('07 (raw)'!G17/1000)</f>
        <v>10.771562280668523</v>
      </c>
      <c r="BZ18" s="268">
        <f>+'07 (raw)'!CI17</f>
        <v>0.10421099077176524</v>
      </c>
      <c r="CA18" s="280">
        <f>+'07 (raw)'!CJ17</f>
        <v>14.298444655070455</v>
      </c>
      <c r="CB18" s="268">
        <f>+'07 (raw)'!CK17</f>
        <v>7.1</v>
      </c>
      <c r="CC18" s="265">
        <f>+'07 (raw)'!CL17/'07 (raw)'!E17</f>
        <v>0.28652141320992058</v>
      </c>
      <c r="CD18" s="265">
        <f>+'07 (raw)'!CM17</f>
        <v>3.8219545536528898E-2</v>
      </c>
      <c r="CE18" s="265">
        <f>+'07 (raw)'!CN17/'07 (raw)'!G17</f>
        <v>1.1106148082304318E-2</v>
      </c>
      <c r="CF18" s="265">
        <f>('07 (raw)'!CO17+'07 (raw)'!CP17)/'07 (raw)'!CX17</f>
        <v>0.1088490867224791</v>
      </c>
      <c r="CG18" s="268">
        <f>+'07 (raw)'!CQ17/('07 (raw)'!CX17/1000000)</f>
        <v>0.152381268314253</v>
      </c>
      <c r="CH18" s="281">
        <f>+'07 (raw)'!CR17/('07 (raw)'!D17/1000)</f>
        <v>0.25332015135625097</v>
      </c>
      <c r="CI18" s="273">
        <f>('07 (raw)'!CS17-'06 (raw)'!CS17)/'06 (raw)'!CS17</f>
        <v>0.17427284445946592</v>
      </c>
      <c r="CJ18" s="273">
        <f>('07 (raw)'!CT17-'06 (raw)'!CT17)/'06 (raw)'!CT17</f>
        <v>0.10924679921885952</v>
      </c>
      <c r="CK18" s="285">
        <f>+'07 (raw)'!CU17/('07 (raw)'!D17/1000000)</f>
        <v>2.086636304717342</v>
      </c>
      <c r="CL18" s="268">
        <f>+'07 (raw)'!CV17/('07 (raw)'!I17/1000)</f>
        <v>1.3090088698530351</v>
      </c>
      <c r="CM18" s="268">
        <f>+'07 (raw)'!CW17/('07 (raw)'!E17/10000)</f>
        <v>1.8793821104179702</v>
      </c>
    </row>
    <row r="19" spans="1:91">
      <c r="A19" s="263" t="s">
        <v>149</v>
      </c>
      <c r="B19" s="264">
        <f>'07 (raw)'!B18</f>
        <v>14257.710355428866</v>
      </c>
      <c r="C19" s="265">
        <f>'07 (raw)'!C18</f>
        <v>0.25843949999999999</v>
      </c>
      <c r="D19" s="266">
        <f>+'07 (raw)'!J18/('07 (raw)'!D18/100000)</f>
        <v>1066.3303546776137</v>
      </c>
      <c r="E19" s="266">
        <f>+'07 (raw)'!K18</f>
        <v>49.668301304958661</v>
      </c>
      <c r="F19" s="267">
        <f>+'07 (raw)'!L18</f>
        <v>2.5249999999999999</v>
      </c>
      <c r="G19" s="267">
        <f>+'07 (raw)'!M18</f>
        <v>2.5750000000000002</v>
      </c>
      <c r="H19" s="267">
        <f>+'07 (raw)'!N18</f>
        <v>3.2850000000000001</v>
      </c>
      <c r="I19" s="267">
        <f>+'07 (raw)'!O18</f>
        <v>3.41</v>
      </c>
      <c r="J19" s="267">
        <f>+'07 (raw)'!P18</f>
        <v>0.28999999999999998</v>
      </c>
      <c r="K19" s="268">
        <f>+'07 (raw)'!Q18/('07 (raw)'!E18)*100000</f>
        <v>7.2908487040516423</v>
      </c>
      <c r="L19" s="268">
        <f>+'07 (raw)'!R18/('07 (raw)'!D18/100000)</f>
        <v>6.518797168929849</v>
      </c>
      <c r="M19" s="265">
        <f>+'07 (raw)'!S18/'07 (raw)'!U18</f>
        <v>3.4937054232458955E-3</v>
      </c>
      <c r="N19" s="265">
        <f>+'07 (raw)'!T18</f>
        <v>0.20437977694497764</v>
      </c>
      <c r="O19" s="264">
        <f>'07 (raw)'!V18</f>
        <v>11</v>
      </c>
      <c r="P19" s="270">
        <f>+'07 (raw)'!X18/('07 (raw)'!F18/'07 (raw)'!W18)</f>
        <v>55.842563398194088</v>
      </c>
      <c r="Q19" s="268">
        <f>+'07 (raw)'!Y18/('07 (raw)'!I18/10000)</f>
        <v>3.1468735334131841</v>
      </c>
      <c r="R19" s="271">
        <f>+'07 (raw)'!Z18</f>
        <v>18623.24350050895</v>
      </c>
      <c r="S19" s="271">
        <f>+'07 (raw)'!AA18</f>
        <v>0.37581812505804091</v>
      </c>
      <c r="T19" s="271">
        <f>+'07 (raw)'!AB18</f>
        <v>3388.5</v>
      </c>
      <c r="U19" s="271">
        <f>+'07 (raw)'!AD18</f>
        <v>0.8</v>
      </c>
      <c r="V19" s="271">
        <f>'07 (raw)'!AE18</f>
        <v>0</v>
      </c>
      <c r="W19" s="272">
        <f>+'07 (raw)'!AF18/'07 (raw)'!AC18</f>
        <v>0.80670685757347405</v>
      </c>
      <c r="X19" s="267">
        <f>+'07 (raw)'!AG18</f>
        <v>96.199927529551772</v>
      </c>
      <c r="Y19" s="267">
        <f>+'07 (raw)'!AH18</f>
        <v>14.3682</v>
      </c>
      <c r="Z19" s="265">
        <f>+'07 (raw)'!AI18</f>
        <v>0.25806245200921424</v>
      </c>
      <c r="AA19" s="273">
        <f>'07 (raw)'!AJ18/'07 (raw)'!AK18</f>
        <v>1.125905881530503</v>
      </c>
      <c r="AB19" s="267">
        <f>'07 (raw)'!AL18</f>
        <v>1.8404737340278605</v>
      </c>
      <c r="AC19" s="274">
        <f>+'07 (raw)'!AM18/('07 (raw)'!D18/100000)</f>
        <v>8.7641606382279083</v>
      </c>
      <c r="AD19" s="265">
        <f>+'07 (raw)'!AN18/'07 (raw)'!E18</f>
        <v>0.37788600199742983</v>
      </c>
      <c r="AE19" s="275">
        <f>+'07 (raw)'!AO18</f>
        <v>0.63390456367751014</v>
      </c>
      <c r="AF19" s="276">
        <f>+'07 (raw)'!AP18</f>
        <v>4.0238973818309612E-2</v>
      </c>
      <c r="AG19" s="266">
        <f>+'07 (raw)'!AQ18</f>
        <v>74.7</v>
      </c>
      <c r="AH19" s="266">
        <f>+'07 (raw)'!AR18</f>
        <v>56.4</v>
      </c>
      <c r="AI19" s="266">
        <f>+'07 (raw)'!AS18</f>
        <v>4.9952871242790742E-2</v>
      </c>
      <c r="AJ19" s="266">
        <f>+'07 (raw)'!AT18</f>
        <v>523.70940486809172</v>
      </c>
      <c r="AK19" s="265">
        <f>+'07 (raw)'!AU18/'07 (raw)'!E18</f>
        <v>4.3347379711669923E-2</v>
      </c>
      <c r="AL19" s="278">
        <f>+'07 (raw)'!AV18</f>
        <v>12.357866514302357</v>
      </c>
      <c r="AM19" s="279">
        <f>+'07 (raw)'!AW18/'07 (raw)'!G18</f>
        <v>1.2392964089349362E-2</v>
      </c>
      <c r="AN19" s="273">
        <f>'07 (raw)'!AX18</f>
        <v>55.506606837897579</v>
      </c>
      <c r="AO19" s="279">
        <f>+'07 (raw)'!AY18</f>
        <v>4.1322079879202667E-2</v>
      </c>
      <c r="AP19" s="268">
        <f>+'07 (raw)'!AZ18</f>
        <v>39.1</v>
      </c>
      <c r="AQ19" s="268">
        <f>('07 (raw)'!H18*1000)/'07 (raw)'!D18</f>
        <v>81569.897789071285</v>
      </c>
      <c r="AR19" s="268">
        <f>'07 (raw)'!E18/'07 (raw)'!D18</f>
        <v>0.44109267208972647</v>
      </c>
      <c r="AS19" s="275">
        <f>+'07 (raw)'!BA18</f>
        <v>13.4</v>
      </c>
      <c r="AT19" s="268">
        <v>0</v>
      </c>
      <c r="AU19" s="275">
        <f>+'07 (raw)'!BC18</f>
        <v>60.9</v>
      </c>
      <c r="AV19" s="275">
        <f>+'07 (raw)'!BD18</f>
        <v>21.5</v>
      </c>
      <c r="AW19" s="268">
        <f>+'07 (raw)'!BE18</f>
        <v>31.79</v>
      </c>
      <c r="AX19" s="280">
        <f>'07 (raw)'!BG18</f>
        <v>15.317275009598553</v>
      </c>
      <c r="AY19" s="280">
        <f>'10 (raw)'!BH18*10</f>
        <v>7.31</v>
      </c>
      <c r="AZ19" s="265">
        <f>+'07 (raw)'!BI18/'07 (raw)'!G18</f>
        <v>1.9936376204753237E-2</v>
      </c>
      <c r="BA19" s="268">
        <f>1/('07 (raw)'!BJ18/'07 (raw)'!G18)</f>
        <v>1.9631490385344657</v>
      </c>
      <c r="BB19" s="268">
        <f>+'07 (raw)'!BJ18/'07 (raw)'!E18</f>
        <v>114.47561518150079</v>
      </c>
      <c r="BC19" s="281">
        <f>+'07 (raw)'!BK18/'07 (raw)'!BF18</f>
        <v>5.5035350641278251</v>
      </c>
      <c r="BD19" s="265">
        <f>+'07 (raw)'!BL18/'07 (raw)'!BO18</f>
        <v>0.18771884493117635</v>
      </c>
      <c r="BE19" s="268">
        <f>+'07 (raw)'!BM18</f>
        <v>71.8</v>
      </c>
      <c r="BF19" s="265">
        <f>+'07 (raw)'!BN18/'07 (raw)'!BO18</f>
        <v>6.6700961644092074E-2</v>
      </c>
      <c r="BG19" s="279">
        <f>+'07 (raw)'!BP18/('07 (raw)'!G18/1000)</f>
        <v>0.18053639114937778</v>
      </c>
      <c r="BH19" s="267">
        <f>+'07 (raw)'!BQ18</f>
        <v>11.218169304886441</v>
      </c>
      <c r="BI19" s="267">
        <f>+'07 (raw)'!BR18</f>
        <v>6.2567606608482986</v>
      </c>
      <c r="BJ19" s="267">
        <f>+'07 (raw)'!BS18</f>
        <v>126.34042499999998</v>
      </c>
      <c r="BK19" s="264">
        <f>+'07 (raw)'!BT18/('07 (raw)'!E18/1000)</f>
        <v>70.525824547368018</v>
      </c>
      <c r="BL19" s="268">
        <f>+'07 (raw)'!BU18</f>
        <v>96</v>
      </c>
      <c r="BM19" s="281">
        <f>+'07 (raw)'!BV18/('07 (raw)'!D18/1000)</f>
        <v>3.2914131216723352</v>
      </c>
      <c r="BN19" s="264">
        <f>'07 (raw)'!BW18/('07 (raw)'!E18/1000)</f>
        <v>18.032370711412774</v>
      </c>
      <c r="BO19" s="264">
        <f>'07 (raw)'!BX18/('07 (raw)'!D18/10000)</f>
        <v>0.76128539248719285</v>
      </c>
      <c r="BP19" s="264">
        <f>+'07 (raw)'!BY18/('07 (raw)'!D18/100000)</f>
        <v>11.067468971249788</v>
      </c>
      <c r="BQ19" s="267">
        <f>+'07 (raw)'!BZ18/('07 (raw)'!G18/1000)</f>
        <v>5.3230341076132817</v>
      </c>
      <c r="BR19" s="267">
        <f>+'07 (raw)'!CA18</f>
        <v>0.3815337657382678</v>
      </c>
      <c r="BS19" s="282">
        <f>+'07 (raw)'!CB18</f>
        <v>77.605357139999995</v>
      </c>
      <c r="BT19" s="283">
        <f>+'07 (raw)'!CC18</f>
        <v>0.31862500000000005</v>
      </c>
      <c r="BU19" s="283">
        <f>+'07 (raw)'!CD18</f>
        <v>0.78649999999999998</v>
      </c>
      <c r="BV19" s="284">
        <f>+'07 (raw)'!CE18</f>
        <v>40.340000000000003</v>
      </c>
      <c r="BW19" s="284">
        <f>+'07 (raw)'!CF18</f>
        <v>69.05</v>
      </c>
      <c r="BX19" s="265">
        <f>+'07 (raw)'!CG18</f>
        <v>0.82996889202135549</v>
      </c>
      <c r="BY19" s="278">
        <f>+'07 (raw)'!CH18/('07 (raw)'!G18/1000)</f>
        <v>55.557125783233658</v>
      </c>
      <c r="BZ19" s="268">
        <f>+'07 (raw)'!CI18</f>
        <v>0.15559705859978465</v>
      </c>
      <c r="CA19" s="280">
        <f>+'07 (raw)'!CJ18</f>
        <v>25.036210354963725</v>
      </c>
      <c r="CB19" s="268">
        <f>+'07 (raw)'!CK18</f>
        <v>8.8000000000000007</v>
      </c>
      <c r="CC19" s="265">
        <f>+'07 (raw)'!CL18/'07 (raw)'!E18</f>
        <v>0.26313494014443106</v>
      </c>
      <c r="CD19" s="265">
        <f>+'07 (raw)'!CM18</f>
        <v>0.10637551233501347</v>
      </c>
      <c r="CE19" s="265">
        <f>+'07 (raw)'!CN18/'07 (raw)'!G18</f>
        <v>3.2801891189025857E-2</v>
      </c>
      <c r="CF19" s="265">
        <f>('07 (raw)'!CO18+'07 (raw)'!CP18)/'07 (raw)'!CX18</f>
        <v>0.80051290614905768</v>
      </c>
      <c r="CG19" s="268">
        <f>+'07 (raw)'!CQ18/('07 (raw)'!CX18/1000000)</f>
        <v>7.7382384927987937</v>
      </c>
      <c r="CH19" s="281">
        <f>+'07 (raw)'!CR18/('07 (raw)'!D18/1000)</f>
        <v>0.54874713064277958</v>
      </c>
      <c r="CI19" s="273">
        <f>('07 (raw)'!CS18-'06 (raw)'!CS18)/'06 (raw)'!CS18</f>
        <v>7.3794049188489461E-2</v>
      </c>
      <c r="CJ19" s="273">
        <f>('07 (raw)'!CT18-'06 (raw)'!CT18)/'06 (raw)'!CT18</f>
        <v>9.3447677328449358E-2</v>
      </c>
      <c r="CK19" s="285">
        <f>+'07 (raw)'!CU18/('07 (raw)'!D18/1000000)</f>
        <v>12.313283541311934</v>
      </c>
      <c r="CL19" s="268">
        <f>+'07 (raw)'!CV18/('07 (raw)'!I18/1000)</f>
        <v>1.4340752245125794</v>
      </c>
      <c r="CM19" s="268">
        <f>+'07 (raw)'!CW18/('07 (raw)'!E18/10000)</f>
        <v>2.2430854346248972</v>
      </c>
    </row>
    <row r="20" spans="1:91">
      <c r="A20" s="263" t="s">
        <v>150</v>
      </c>
      <c r="B20" s="264">
        <f>'07 (raw)'!B19</f>
        <v>17832.327362120079</v>
      </c>
      <c r="C20" s="265">
        <f>'07 (raw)'!C19</f>
        <v>0.25139119999999998</v>
      </c>
      <c r="D20" s="266">
        <f>+'07 (raw)'!J19/('07 (raw)'!D19/100000)</f>
        <v>1709.7550695919804</v>
      </c>
      <c r="E20" s="266">
        <f>+'07 (raw)'!K19</f>
        <v>73.218502964531879</v>
      </c>
      <c r="F20" s="267">
        <f>+'07 (raw)'!L19</f>
        <v>3.4249999999999998</v>
      </c>
      <c r="G20" s="267">
        <f>+'07 (raw)'!M19</f>
        <v>3.1349999999999998</v>
      </c>
      <c r="H20" s="267">
        <f>+'07 (raw)'!N19</f>
        <v>4.1850000000000005</v>
      </c>
      <c r="I20" s="267">
        <f>+'07 (raw)'!O19</f>
        <v>3.19</v>
      </c>
      <c r="J20" s="267">
        <f>+'07 (raw)'!P19</f>
        <v>0.48333333333333334</v>
      </c>
      <c r="K20" s="268">
        <f>+'07 (raw)'!Q19/('07 (raw)'!E19)*100000</f>
        <v>3.1198608842353095</v>
      </c>
      <c r="L20" s="268">
        <f>+'07 (raw)'!R19/('07 (raw)'!D19/100000)</f>
        <v>8.6177729513323058</v>
      </c>
      <c r="M20" s="265">
        <f>+'07 (raw)'!S19/'07 (raw)'!U19</f>
        <v>1.55096011816839E-2</v>
      </c>
      <c r="N20" s="265">
        <f>+'07 (raw)'!T19</f>
        <v>0.15673706602681595</v>
      </c>
      <c r="O20" s="264">
        <f>'07 (raw)'!V19</f>
        <v>11</v>
      </c>
      <c r="P20" s="270">
        <f>+'07 (raw)'!X19/('07 (raw)'!F19/'07 (raw)'!W19)</f>
        <v>220.27656024716785</v>
      </c>
      <c r="Q20" s="268">
        <f>+'07 (raw)'!Y19/('07 (raw)'!I19/10000)</f>
        <v>1.3607731393881259</v>
      </c>
      <c r="R20" s="271">
        <f>+'07 (raw)'!Z19</f>
        <v>39172.347539797622</v>
      </c>
      <c r="S20" s="271">
        <f>+'07 (raw)'!AA19</f>
        <v>1.6673893832521292</v>
      </c>
      <c r="T20" s="271">
        <f>+'07 (raw)'!AB19</f>
        <v>4898.3</v>
      </c>
      <c r="U20" s="271">
        <f>+'07 (raw)'!AD19</f>
        <v>0.2</v>
      </c>
      <c r="V20" s="271">
        <f>'07 (raw)'!AE19</f>
        <v>0</v>
      </c>
      <c r="W20" s="272">
        <f>+'07 (raw)'!AF19/'07 (raw)'!AC19</f>
        <v>0.57616993030202457</v>
      </c>
      <c r="X20" s="267">
        <f>+'07 (raw)'!AG19</f>
        <v>90.965492303349379</v>
      </c>
      <c r="Y20" s="267">
        <f>+'07 (raw)'!AH19</f>
        <v>15.0945</v>
      </c>
      <c r="Z20" s="265">
        <f>+'07 (raw)'!AI19</f>
        <v>0.23427491336763626</v>
      </c>
      <c r="AA20" s="273">
        <f>'07 (raw)'!AJ19/'07 (raw)'!AK19</f>
        <v>2.807045042532422</v>
      </c>
      <c r="AB20" s="267">
        <f>'07 (raw)'!AL19</f>
        <v>0.99485399802317709</v>
      </c>
      <c r="AC20" s="274">
        <f>+'07 (raw)'!AM19/('07 (raw)'!D19/100000)</f>
        <v>6.3386352495731995</v>
      </c>
      <c r="AD20" s="265">
        <f>+'07 (raw)'!AN19/'07 (raw)'!E19</f>
        <v>0.34561702089322449</v>
      </c>
      <c r="AE20" s="275">
        <f>+'07 (raw)'!AO19</f>
        <v>0.55619847145651446</v>
      </c>
      <c r="AF20" s="276">
        <f>+'07 (raw)'!AP19</f>
        <v>4.3997668997669E-2</v>
      </c>
      <c r="AG20" s="266">
        <f>+'07 (raw)'!AQ19</f>
        <v>80.8</v>
      </c>
      <c r="AH20" s="266">
        <f>+'07 (raw)'!AR19</f>
        <v>56.3</v>
      </c>
      <c r="AI20" s="266">
        <f>+'07 (raw)'!AS19</f>
        <v>0.39680607870683021</v>
      </c>
      <c r="AJ20" s="266">
        <f>+'07 (raw)'!AT19</f>
        <v>513.65960468353637</v>
      </c>
      <c r="AK20" s="265">
        <f>+'07 (raw)'!AU19/'07 (raw)'!E19</f>
        <v>2.5960912981407465E-2</v>
      </c>
      <c r="AL20" s="278">
        <f>+'07 (raw)'!AV19</f>
        <v>25.983361473858675</v>
      </c>
      <c r="AM20" s="279">
        <f>+'07 (raw)'!AW19/'07 (raw)'!G19</f>
        <v>3.3546342403842862E-2</v>
      </c>
      <c r="AN20" s="273">
        <f>'07 (raw)'!AX19</f>
        <v>50.543002672594127</v>
      </c>
      <c r="AO20" s="279">
        <f>+'07 (raw)'!AY19</f>
        <v>4.8999322469366335E-2</v>
      </c>
      <c r="AP20" s="268">
        <f>+'07 (raw)'!AZ19</f>
        <v>82.5</v>
      </c>
      <c r="AQ20" s="268">
        <f>('07 (raw)'!H19*1000)/'07 (raw)'!D19</f>
        <v>53871.401516588448</v>
      </c>
      <c r="AR20" s="268">
        <f>'07 (raw)'!E19/'07 (raw)'!D19</f>
        <v>0.41522265859126845</v>
      </c>
      <c r="AS20" s="275">
        <f>+'07 (raw)'!BA19</f>
        <v>14.3</v>
      </c>
      <c r="AT20" s="268">
        <v>0</v>
      </c>
      <c r="AU20" s="275">
        <f>+'07 (raw)'!BC19</f>
        <v>42.7</v>
      </c>
      <c r="AV20" s="275">
        <f>+'07 (raw)'!BD19</f>
        <v>9.1999999999999993</v>
      </c>
      <c r="AW20" s="268">
        <f>+'07 (raw)'!BE19</f>
        <v>26.72</v>
      </c>
      <c r="AX20" s="280">
        <f>'07 (raw)'!BG19</f>
        <v>17.721505298519116</v>
      </c>
      <c r="AY20" s="280">
        <f>'10 (raw)'!BH19*10</f>
        <v>7.5366666666666671</v>
      </c>
      <c r="AZ20" s="265">
        <f>+'07 (raw)'!BI19/'07 (raw)'!G19</f>
        <v>1.7512094056880589E-2</v>
      </c>
      <c r="BA20" s="268">
        <f>1/('07 (raw)'!BJ19/'07 (raw)'!G19)</f>
        <v>2.3474273730544821</v>
      </c>
      <c r="BB20" s="268">
        <f>+'07 (raw)'!BJ19/'07 (raw)'!E19</f>
        <v>68.466466319600059</v>
      </c>
      <c r="BC20" s="281">
        <f>+'07 (raw)'!BK19/'07 (raw)'!BF19</f>
        <v>2.9419156092032117</v>
      </c>
      <c r="BD20" s="265">
        <f>+'07 (raw)'!BL19/'07 (raw)'!BO19</f>
        <v>0.13189573594887716</v>
      </c>
      <c r="BE20" s="268">
        <f>+'07 (raw)'!BM19</f>
        <v>57.9</v>
      </c>
      <c r="BF20" s="265">
        <f>+'07 (raw)'!BN19/'07 (raw)'!BO19</f>
        <v>8.4904456875487311E-2</v>
      </c>
      <c r="BG20" s="279">
        <f>+'07 (raw)'!BP19/('07 (raw)'!G19/1000)</f>
        <v>0.10509450545212277</v>
      </c>
      <c r="BH20" s="267">
        <f>+'07 (raw)'!BQ19</f>
        <v>15.958384764591782</v>
      </c>
      <c r="BI20" s="267">
        <f>+'07 (raw)'!BR19</f>
        <v>5.4679305871066193</v>
      </c>
      <c r="BJ20" s="267">
        <f>+'07 (raw)'!BS19</f>
        <v>29.142579000000001</v>
      </c>
      <c r="BK20" s="264">
        <f>+'07 (raw)'!BT19/('07 (raw)'!E19/1000)</f>
        <v>14.650332832431605</v>
      </c>
      <c r="BL20" s="268">
        <f>+'07 (raw)'!BU19</f>
        <v>24</v>
      </c>
      <c r="BM20" s="281">
        <f>+'07 (raw)'!BV19/('07 (raw)'!D19/1000)</f>
        <v>9.5370482492758715</v>
      </c>
      <c r="BN20" s="264">
        <f>'07 (raw)'!BW19/('07 (raw)'!E19/1000)</f>
        <v>11.426365360401491</v>
      </c>
      <c r="BO20" s="264">
        <f>'07 (raw)'!BX19/('07 (raw)'!D19/10000)</f>
        <v>0.73978058801818602</v>
      </c>
      <c r="BP20" s="264">
        <f>+'07 (raw)'!BY19/('07 (raw)'!D19/100000)</f>
        <v>5.7705826916879506</v>
      </c>
      <c r="BQ20" s="267">
        <f>+'07 (raw)'!BZ19/('07 (raw)'!G19/1000)</f>
        <v>4.9140502865814586</v>
      </c>
      <c r="BR20" s="267">
        <f>+'07 (raw)'!CA19</f>
        <v>0.89553575426498899</v>
      </c>
      <c r="BS20" s="282">
        <f>+'07 (raw)'!CB19</f>
        <v>81.2</v>
      </c>
      <c r="BT20" s="283">
        <f>+'07 (raw)'!CC19</f>
        <v>0.48412500000000003</v>
      </c>
      <c r="BU20" s="283">
        <f>+'07 (raw)'!CD19</f>
        <v>0.5601666666666667</v>
      </c>
      <c r="BV20" s="284">
        <f>+'07 (raw)'!CE19</f>
        <v>47.96</v>
      </c>
      <c r="BW20" s="284">
        <f>+'07 (raw)'!CF19</f>
        <v>50</v>
      </c>
      <c r="BX20" s="265">
        <f>+'07 (raw)'!CG19</f>
        <v>0.71284074999817604</v>
      </c>
      <c r="BY20" s="278">
        <f>+'07 (raw)'!CH19/('07 (raw)'!G19/1000)</f>
        <v>49.622527234174342</v>
      </c>
      <c r="BZ20" s="268">
        <f>+'07 (raw)'!CI19</f>
        <v>9.3022504572818465E-2</v>
      </c>
      <c r="CA20" s="280">
        <f>+'07 (raw)'!CJ19</f>
        <v>29.339166682915671</v>
      </c>
      <c r="CB20" s="268">
        <f>+'07 (raw)'!CK19</f>
        <v>18.8</v>
      </c>
      <c r="CC20" s="265">
        <f>+'07 (raw)'!CL19/'07 (raw)'!E19</f>
        <v>0.32203187363328822</v>
      </c>
      <c r="CD20" s="265">
        <f>+'07 (raw)'!CM19</f>
        <v>8.7938228783445154E-4</v>
      </c>
      <c r="CE20" s="265">
        <f>+'07 (raw)'!CN19/'07 (raw)'!G19</f>
        <v>1.8464350890082928E-2</v>
      </c>
      <c r="CF20" s="265">
        <f>('07 (raw)'!CO19+'07 (raw)'!CP19)/'07 (raw)'!CX19</f>
        <v>0.26635317390005753</v>
      </c>
      <c r="CG20" s="268">
        <f>+'07 (raw)'!CQ19/('07 (raw)'!CX19/1000000)</f>
        <v>8.574507219446053</v>
      </c>
      <c r="CH20" s="281">
        <f>+'07 (raw)'!CR19/('07 (raw)'!D19/1000)</f>
        <v>0.27669978643994814</v>
      </c>
      <c r="CI20" s="273">
        <f>('07 (raw)'!CS19-'06 (raw)'!CS19)/'06 (raw)'!CS19</f>
        <v>8.9980499834172972E-2</v>
      </c>
      <c r="CJ20" s="273">
        <f>('07 (raw)'!CT19-'06 (raw)'!CT19)/'06 (raw)'!CT19</f>
        <v>9.4428830975411895E-2</v>
      </c>
      <c r="CK20" s="285">
        <f>+'07 (raw)'!CU19/('07 (raw)'!D19/1000000)</f>
        <v>3.7408339177809045</v>
      </c>
      <c r="CL20" s="268">
        <f>+'07 (raw)'!CV19/('07 (raw)'!I19/1000)</f>
        <v>1.9521860807375808</v>
      </c>
      <c r="CM20" s="268">
        <f>+'07 (raw)'!CW19/('07 (raw)'!E19/10000)</f>
        <v>1.334699843523127</v>
      </c>
    </row>
    <row r="21" spans="1:91">
      <c r="A21" s="263" t="s">
        <v>151</v>
      </c>
      <c r="B21" s="264">
        <f>'07 (raw)'!B20</f>
        <v>5681.1477219441622</v>
      </c>
      <c r="C21" s="265">
        <f>'07 (raw)'!C20</f>
        <v>0.21494559999999999</v>
      </c>
      <c r="D21" s="266">
        <f>+'07 (raw)'!J20/('07 (raw)'!D20/100000)</f>
        <v>907.89987645285657</v>
      </c>
      <c r="E21" s="266">
        <f>+'07 (raw)'!K20</f>
        <v>62.686586687565949</v>
      </c>
      <c r="F21" s="267">
        <f>+'07 (raw)'!L20</f>
        <v>3.2349999999999999</v>
      </c>
      <c r="G21" s="267">
        <f>+'07 (raw)'!M20</f>
        <v>2.85</v>
      </c>
      <c r="H21" s="267">
        <f>+'07 (raw)'!N20</f>
        <v>3.585</v>
      </c>
      <c r="I21" s="267">
        <f>+'07 (raw)'!O20</f>
        <v>2.79</v>
      </c>
      <c r="J21" s="267">
        <f>+'07 (raw)'!P20</f>
        <v>0.3113333333333333</v>
      </c>
      <c r="K21" s="268">
        <f>+'07 (raw)'!Q20/('07 (raw)'!E20)*100000</f>
        <v>7.900531674179545</v>
      </c>
      <c r="L21" s="268">
        <f>+'07 (raw)'!R20/('07 (raw)'!D20/100000)</f>
        <v>13.93068581818601</v>
      </c>
      <c r="M21" s="265">
        <f>+'07 (raw)'!S20/'07 (raw)'!U20</f>
        <v>3.9888931877987968E-3</v>
      </c>
      <c r="N21" s="265">
        <f>+'07 (raw)'!T20</f>
        <v>0.20437977694497764</v>
      </c>
      <c r="O21" s="264">
        <f>'07 (raw)'!V20</f>
        <v>6</v>
      </c>
      <c r="P21" s="270">
        <f>+'07 (raw)'!X20/('07 (raw)'!F20/'07 (raw)'!W20)</f>
        <v>65.501184652359925</v>
      </c>
      <c r="Q21" s="268">
        <f>+'07 (raw)'!Y20/('07 (raw)'!I20/10000)</f>
        <v>1.9211760019147761</v>
      </c>
      <c r="R21" s="271">
        <f>+'07 (raw)'!Z20</f>
        <v>26441.46618363454</v>
      </c>
      <c r="S21" s="271">
        <f>+'07 (raw)'!AA20</f>
        <v>0.51256321227317192</v>
      </c>
      <c r="T21" s="271">
        <f>+'07 (raw)'!AB20</f>
        <v>2470.6</v>
      </c>
      <c r="U21" s="271">
        <f>+'07 (raw)'!AD20</f>
        <v>1</v>
      </c>
      <c r="V21" s="271">
        <f>'07 (raw)'!AE20</f>
        <v>0</v>
      </c>
      <c r="W21" s="272">
        <f>+'07 (raw)'!AF20/'07 (raw)'!AC20</f>
        <v>0.35563703024747939</v>
      </c>
      <c r="X21" s="267">
        <f>+'07 (raw)'!AG20</f>
        <v>83.416814521207797</v>
      </c>
      <c r="Y21" s="267">
        <f>+'07 (raw)'!AH20</f>
        <v>18.308</v>
      </c>
      <c r="Z21" s="265">
        <f>+'07 (raw)'!AI20</f>
        <v>0.28640659074388175</v>
      </c>
      <c r="AA21" s="273">
        <f>'07 (raw)'!AJ20/'07 (raw)'!AK20</f>
        <v>2.2173623847286441</v>
      </c>
      <c r="AB21" s="267">
        <f>'07 (raw)'!AL20</f>
        <v>1.508071905389597</v>
      </c>
      <c r="AC21" s="274">
        <f>+'07 (raw)'!AM20/('07 (raw)'!D20/100000)</f>
        <v>9.7715242249865888</v>
      </c>
      <c r="AD21" s="265">
        <f>+'07 (raw)'!AN20/'07 (raw)'!E20</f>
        <v>0.37203730062218265</v>
      </c>
      <c r="AE21" s="275">
        <f>+'07 (raw)'!AO20</f>
        <v>0.55346525018790937</v>
      </c>
      <c r="AF21" s="276">
        <f>+'07 (raw)'!AP20</f>
        <v>8.0354140983974004E-2</v>
      </c>
      <c r="AG21" s="266">
        <f>+'07 (raw)'!AQ20</f>
        <v>70.7</v>
      </c>
      <c r="AH21" s="266">
        <f>+'07 (raw)'!AR20</f>
        <v>59.7</v>
      </c>
      <c r="AI21" s="265">
        <f>+'07 (raw)'!AS20</f>
        <v>2.4492508152733284E-2</v>
      </c>
      <c r="AJ21" s="266">
        <f>+'07 (raw)'!AT20</f>
        <v>518.17682818975106</v>
      </c>
      <c r="AK21" s="265">
        <f>+'07 (raw)'!AU20/'07 (raw)'!E20</f>
        <v>1.2272369881403539E-2</v>
      </c>
      <c r="AL21" s="278">
        <f>+'07 (raw)'!AV20</f>
        <v>13.194247726611536</v>
      </c>
      <c r="AM21" s="279">
        <f>+'07 (raw)'!AW20/'07 (raw)'!G20</f>
        <v>2.5315460637538801E-2</v>
      </c>
      <c r="AN21" s="273">
        <f>'07 (raw)'!AX20</f>
        <v>61.171924057738089</v>
      </c>
      <c r="AO21" s="279">
        <f>+'07 (raw)'!AY20</f>
        <v>3.0333520055685497E-2</v>
      </c>
      <c r="AP21" s="268">
        <f>+'07 (raw)'!AZ20</f>
        <v>67.8</v>
      </c>
      <c r="AQ21" s="268">
        <f>('07 (raw)'!H20*1000)/'07 (raw)'!D20</f>
        <v>50827.204175894447</v>
      </c>
      <c r="AR21" s="268">
        <f>'07 (raw)'!E20/'07 (raw)'!D20</f>
        <v>0.39641620579732006</v>
      </c>
      <c r="AS21" s="275">
        <f>+'07 (raw)'!BA20</f>
        <v>26.6</v>
      </c>
      <c r="AT21" s="268">
        <v>0</v>
      </c>
      <c r="AU21" s="275">
        <f>+'07 (raw)'!BC20</f>
        <v>47.34</v>
      </c>
      <c r="AV21" s="275">
        <f>+'07 (raw)'!BD20</f>
        <v>11.9</v>
      </c>
      <c r="AW21" s="268">
        <f>+'07 (raw)'!BE20</f>
        <v>26.77</v>
      </c>
      <c r="AX21" s="280">
        <f>'07 (raw)'!BG20</f>
        <v>25.08050067352519</v>
      </c>
      <c r="AY21" s="280">
        <f>'10 (raw)'!BH20*10</f>
        <v>6.4050000000000011</v>
      </c>
      <c r="AZ21" s="265">
        <f>+'07 (raw)'!BI20/'07 (raw)'!G20</f>
        <v>1.5878551932062782E-2</v>
      </c>
      <c r="BA21" s="268">
        <f>1/('07 (raw)'!BJ20/'07 (raw)'!G20)</f>
        <v>1.9699106899152239</v>
      </c>
      <c r="BB21" s="268">
        <f>+'07 (raw)'!BJ20/'07 (raw)'!E20</f>
        <v>83.408905887863256</v>
      </c>
      <c r="BC21" s="281">
        <f>+'07 (raw)'!BK20/'07 (raw)'!BF20</f>
        <v>3.2739603812284548</v>
      </c>
      <c r="BD21" s="265">
        <f>+'07 (raw)'!BL20/'07 (raw)'!BO20</f>
        <v>0.21702874266034561</v>
      </c>
      <c r="BE21" s="268">
        <f>+'07 (raw)'!BM20</f>
        <v>55.2</v>
      </c>
      <c r="BF21" s="265">
        <f>+'07 (raw)'!BN20/'07 (raw)'!BO20</f>
        <v>6.6976557553678054E-2</v>
      </c>
      <c r="BG21" s="279">
        <f>+'07 (raw)'!BP20/('07 (raw)'!G20/1000)</f>
        <v>0.16100206703601519</v>
      </c>
      <c r="BH21" s="267">
        <f>+'07 (raw)'!BQ20</f>
        <v>7.0846499251621484</v>
      </c>
      <c r="BI21" s="267">
        <f>+'07 (raw)'!BR20</f>
        <v>1.3465847837503653</v>
      </c>
      <c r="BJ21" s="267">
        <f>+'07 (raw)'!BS20</f>
        <v>17091.431572000001</v>
      </c>
      <c r="BK21" s="264">
        <f>+'07 (raw)'!BT20/('07 (raw)'!E20/1000)</f>
        <v>16.599965111252125</v>
      </c>
      <c r="BL21" s="268">
        <f>+'07 (raw)'!BU20</f>
        <v>16</v>
      </c>
      <c r="BM21" s="281">
        <f>+'07 (raw)'!BV20/('07 (raw)'!D20/1000)</f>
        <v>7.3915316964443427</v>
      </c>
      <c r="BN21" s="264">
        <f>'07 (raw)'!BW20/('07 (raw)'!E20/1000)</f>
        <v>15.966658492249895</v>
      </c>
      <c r="BO21" s="264">
        <f>'07 (raw)'!BX20/('07 (raw)'!D20/10000)</f>
        <v>1.3150968295412724</v>
      </c>
      <c r="BP21" s="264">
        <f>+'07 (raw)'!BY20/('07 (raw)'!D20/100000)</f>
        <v>7.3662259542206598</v>
      </c>
      <c r="BQ21" s="267">
        <f>+'07 (raw)'!BZ20/('07 (raw)'!G20/1000)</f>
        <v>3.6560801282502129</v>
      </c>
      <c r="BR21" s="267">
        <f>+'07 (raw)'!CA20</f>
        <v>0.6818143078732507</v>
      </c>
      <c r="BS21" s="282">
        <f>+'07 (raw)'!CB20</f>
        <v>62.300148810000003</v>
      </c>
      <c r="BT21" s="283">
        <f>+'07 (raw)'!CC20</f>
        <v>7.7875E-2</v>
      </c>
      <c r="BU21" s="283">
        <f>+'07 (raw)'!CD20</f>
        <v>0.33433333333333337</v>
      </c>
      <c r="BV21" s="284">
        <f>+'07 (raw)'!CE20</f>
        <v>40.99</v>
      </c>
      <c r="BW21" s="284">
        <f>+'07 (raw)'!CF20</f>
        <v>47.62</v>
      </c>
      <c r="BX21" s="265">
        <f>+'07 (raw)'!CG20</f>
        <v>0.8240846908169035</v>
      </c>
      <c r="BY21" s="278">
        <f>+'07 (raw)'!CH20/('07 (raw)'!G20/1000)</f>
        <v>110.07508179690713</v>
      </c>
      <c r="BZ21" s="268">
        <f>+'07 (raw)'!CI20</f>
        <v>0.18441687649314276</v>
      </c>
      <c r="CA21" s="280">
        <f>+'07 (raw)'!CJ20</f>
        <v>0</v>
      </c>
      <c r="CB21" s="268">
        <f>+'07 (raw)'!CK20</f>
        <v>5.7</v>
      </c>
      <c r="CC21" s="265">
        <f>+'07 (raw)'!CL20/'07 (raw)'!E20</f>
        <v>0.31563824919161759</v>
      </c>
      <c r="CD21" s="265">
        <f>+'07 (raw)'!CM20</f>
        <v>2.7394076645590945E-3</v>
      </c>
      <c r="CE21" s="265">
        <f>+'07 (raw)'!CN20/'07 (raw)'!G20</f>
        <v>2.1656810400545116E-2</v>
      </c>
      <c r="CF21" s="265">
        <f>('07 (raw)'!CO20+'07 (raw)'!CP20)/'07 (raw)'!CX20</f>
        <v>6.9515213027398909E-2</v>
      </c>
      <c r="CG21" s="268">
        <f>+'07 (raw)'!CQ20/('07 (raw)'!CX20/1000000)</f>
        <v>66.846235302625232</v>
      </c>
      <c r="CH21" s="281">
        <f>+'07 (raw)'!CR20/('07 (raw)'!D20/1000)</f>
        <v>0.2594199372668145</v>
      </c>
      <c r="CI21" s="273">
        <f>('07 (raw)'!CS20-'06 (raw)'!CS20)/'06 (raw)'!CS20</f>
        <v>0.14990217341855835</v>
      </c>
      <c r="CJ21" s="273">
        <f>('07 (raw)'!CT20-'06 (raw)'!CT20)/'06 (raw)'!CT20</f>
        <v>8.4587197640200437E-2</v>
      </c>
      <c r="CK21" s="285">
        <f>+'07 (raw)'!CU20/('07 (raw)'!D20/1000000)</f>
        <v>1.7538633224334905</v>
      </c>
      <c r="CL21" s="268">
        <f>+'07 (raw)'!CV20/('07 (raw)'!I20/1000)</f>
        <v>0.36564317455797352</v>
      </c>
      <c r="CM21" s="268">
        <f>+'07 (raw)'!CW20/('07 (raw)'!E20/10000)</f>
        <v>2.4396841809866436</v>
      </c>
    </row>
    <row r="22" spans="1:91">
      <c r="A22" s="263" t="s">
        <v>221</v>
      </c>
      <c r="B22" s="264">
        <f>'07 (raw)'!B21</f>
        <v>2474.7624564805783</v>
      </c>
      <c r="C22" s="265">
        <f>'07 (raw)'!C21</f>
        <v>0.24572649999999999</v>
      </c>
      <c r="D22" s="266">
        <f>+'07 (raw)'!J21/('07 (raw)'!D21/100000)</f>
        <v>2634.0900584362525</v>
      </c>
      <c r="E22" s="266">
        <f>+'07 (raw)'!K21</f>
        <v>52.105313275579256</v>
      </c>
      <c r="F22" s="267">
        <f>+'07 (raw)'!L21</f>
        <v>2.7949999999999999</v>
      </c>
      <c r="G22" s="267">
        <f>+'07 (raw)'!M21</f>
        <v>2.4550000000000001</v>
      </c>
      <c r="H22" s="267">
        <f>+'07 (raw)'!N21</f>
        <v>3.33</v>
      </c>
      <c r="I22" s="267">
        <f>+'07 (raw)'!O21</f>
        <v>3.1150000000000002</v>
      </c>
      <c r="J22" s="267">
        <f>+'07 (raw)'!P21</f>
        <v>0.64466666666666672</v>
      </c>
      <c r="K22" s="268">
        <f>+'07 (raw)'!Q21/('07 (raw)'!E21)*100000</f>
        <v>3.2055883160487082</v>
      </c>
      <c r="L22" s="268">
        <f>+'07 (raw)'!R21/('07 (raw)'!D21/100000)</f>
        <v>7.6434836572006777</v>
      </c>
      <c r="M22" s="265">
        <f>+'07 (raw)'!S21/'07 (raw)'!U21</f>
        <v>3.6016182985263538E-2</v>
      </c>
      <c r="N22" s="265">
        <f>+'07 (raw)'!T21</f>
        <v>0.15673706602681595</v>
      </c>
      <c r="O22" s="264">
        <f>'07 (raw)'!V21</f>
        <v>4</v>
      </c>
      <c r="P22" s="270">
        <f>+'07 (raw)'!X21/('07 (raw)'!F21/'07 (raw)'!W21)</f>
        <v>252.7303924775143</v>
      </c>
      <c r="Q22" s="268">
        <f>+'07 (raw)'!Y21/('07 (raw)'!I21/10000)</f>
        <v>2.4766001875936627</v>
      </c>
      <c r="R22" s="271">
        <f>+'07 (raw)'!Z21</f>
        <v>53877.047265171983</v>
      </c>
      <c r="S22" s="271">
        <f>+'07 (raw)'!AA21</f>
        <v>0.93226723583440996</v>
      </c>
      <c r="T22" s="271">
        <f>+'07 (raw)'!AB21</f>
        <v>1059.0999999999999</v>
      </c>
      <c r="U22" s="271">
        <f>+'07 (raw)'!AD21</f>
        <v>0.8</v>
      </c>
      <c r="V22" s="271">
        <f>'07 (raw)'!AE21</f>
        <v>0</v>
      </c>
      <c r="W22" s="272">
        <f>+'07 (raw)'!AF21/'07 (raw)'!AC21</f>
        <v>0.3996282527881041</v>
      </c>
      <c r="X22" s="267">
        <f>+'07 (raw)'!AG21</f>
        <v>91.197522770463635</v>
      </c>
      <c r="Y22" s="267">
        <f>+'07 (raw)'!AH21</f>
        <v>14.1675</v>
      </c>
      <c r="Z22" s="265">
        <f>+'07 (raw)'!AI21</f>
        <v>0.29889006342494717</v>
      </c>
      <c r="AA22" s="273">
        <f>'07 (raw)'!AJ21/'07 (raw)'!AK21</f>
        <v>2.7268086249748102</v>
      </c>
      <c r="AB22" s="267">
        <f>'07 (raw)'!AL21</f>
        <v>1.5420424965558828</v>
      </c>
      <c r="AC22" s="274">
        <f>+'07 (raw)'!AM21/('07 (raw)'!D21/100000)</f>
        <v>11.465225485801016</v>
      </c>
      <c r="AD22" s="265">
        <f>+'07 (raw)'!AN21/'07 (raw)'!E21</f>
        <v>0.3966302298128076</v>
      </c>
      <c r="AE22" s="275">
        <f>+'07 (raw)'!AO21</f>
        <v>0.66581875290318304</v>
      </c>
      <c r="AF22" s="276">
        <f>+'07 (raw)'!AP21</f>
        <v>6.2628460887438037E-2</v>
      </c>
      <c r="AG22" s="266">
        <f>+'07 (raw)'!AQ21</f>
        <v>83.1</v>
      </c>
      <c r="AH22" s="266">
        <f>+'07 (raw)'!AR21</f>
        <v>57.9</v>
      </c>
      <c r="AI22" s="265">
        <f>+'07 (raw)'!AS21</f>
        <v>1.5399005420709929E-2</v>
      </c>
      <c r="AJ22" s="266">
        <f>+'07 (raw)'!AT21</f>
        <v>516.71712752652627</v>
      </c>
      <c r="AK22" s="265">
        <f>+'07 (raw)'!AU21/'07 (raw)'!E21</f>
        <v>2.7931824105187898E-2</v>
      </c>
      <c r="AL22" s="278">
        <f>+'07 (raw)'!AV21</f>
        <v>9.1193937858709848</v>
      </c>
      <c r="AM22" s="279">
        <f>+'07 (raw)'!AW21/'07 (raw)'!G21</f>
        <v>5.4823866557411061E-3</v>
      </c>
      <c r="AN22" s="273">
        <f>'07 (raw)'!AX21</f>
        <v>54.033747089318219</v>
      </c>
      <c r="AO22" s="279">
        <f>+'07 (raw)'!AY21</f>
        <v>2.7598142997600883E-2</v>
      </c>
      <c r="AP22" s="268">
        <f>+'07 (raw)'!AZ21</f>
        <v>13.7</v>
      </c>
      <c r="AQ22" s="268">
        <f>('07 (raw)'!H21*1000)/'07 (raw)'!D21</f>
        <v>60632.533696923863</v>
      </c>
      <c r="AR22" s="268">
        <f>'07 (raw)'!E21/'07 (raw)'!D21</f>
        <v>0.43525211060242175</v>
      </c>
      <c r="AS22" s="275">
        <f>+'07 (raw)'!BA21</f>
        <v>5.2</v>
      </c>
      <c r="AT22" s="268">
        <v>0</v>
      </c>
      <c r="AU22" s="275">
        <f>+'07 (raw)'!BC21</f>
        <v>59.5</v>
      </c>
      <c r="AV22" s="275">
        <f>+'07 (raw)'!BD21</f>
        <v>0.3</v>
      </c>
      <c r="AW22" s="268">
        <f>+'07 (raw)'!BE21</f>
        <v>24.23</v>
      </c>
      <c r="AX22" s="280">
        <f>'07 (raw)'!BG21</f>
        <v>35.902647892796715</v>
      </c>
      <c r="AY22" s="280">
        <f>'10 (raw)'!BH21*10</f>
        <v>7.4683333333333346</v>
      </c>
      <c r="AZ22" s="265">
        <f>+'07 (raw)'!BI21/'07 (raw)'!G21</f>
        <v>2.4493211493061308E-2</v>
      </c>
      <c r="BA22" s="268">
        <f>1/('07 (raw)'!BJ21/'07 (raw)'!G21)</f>
        <v>2.9719694987507017</v>
      </c>
      <c r="BB22" s="268">
        <f>+'07 (raw)'!BJ21/'07 (raw)'!E21</f>
        <v>55.882851561986541</v>
      </c>
      <c r="BC22" s="281">
        <f>+'07 (raw)'!BK21/'07 (raw)'!BF21</f>
        <v>1.8685299371051833</v>
      </c>
      <c r="BD22" s="265">
        <f>+'07 (raw)'!BL21/'07 (raw)'!BO21</f>
        <v>0.12344877913503821</v>
      </c>
      <c r="BE22" s="268">
        <f>+'07 (raw)'!BM21</f>
        <v>80.3</v>
      </c>
      <c r="BF22" s="265">
        <f>+'07 (raw)'!BN21/'07 (raw)'!BO21</f>
        <v>0.12261077139136685</v>
      </c>
      <c r="BG22" s="279">
        <f>+'07 (raw)'!BP21/('07 (raw)'!G21/1000)</f>
        <v>0.1628193004010289</v>
      </c>
      <c r="BH22" s="267">
        <f>+'07 (raw)'!BQ21</f>
        <v>15.276073619631902</v>
      </c>
      <c r="BI22" s="267">
        <f>+'07 (raw)'!BR21</f>
        <v>12.710870075352645</v>
      </c>
      <c r="BJ22" s="267">
        <f>+'07 (raw)'!BS21</f>
        <v>0</v>
      </c>
      <c r="BK22" s="264">
        <f>+'07 (raw)'!BT21/('07 (raw)'!E21/1000)</f>
        <v>20.557577244225413</v>
      </c>
      <c r="BL22" s="268">
        <f>+'07 (raw)'!BU21</f>
        <v>4</v>
      </c>
      <c r="BM22" s="281">
        <f>+'07 (raw)'!BV21/('07 (raw)'!D21/1000)</f>
        <v>11.229248093527122</v>
      </c>
      <c r="BN22" s="264">
        <f>'07 (raw)'!BW21/('07 (raw)'!E21/1000)</f>
        <v>21.16524529022421</v>
      </c>
      <c r="BO22" s="264">
        <f>'07 (raw)'!BX21/('07 (raw)'!D21/10000)</f>
        <v>1.3193076789910076</v>
      </c>
      <c r="BP22" s="264">
        <f>+'07 (raw)'!BY21/('07 (raw)'!D21/100000)</f>
        <v>8.310771912988038</v>
      </c>
      <c r="BQ22" s="267">
        <f>+'07 (raw)'!BZ21/('07 (raw)'!G21/1000)</f>
        <v>4.0666251288313937</v>
      </c>
      <c r="BR22" s="267">
        <f>+'07 (raw)'!CA21</f>
        <v>2.0441537203597711</v>
      </c>
      <c r="BS22" s="282">
        <f>+'07 (raw)'!CB21</f>
        <v>72.249086309999996</v>
      </c>
      <c r="BT22" s="283">
        <f>+'07 (raw)'!CC21</f>
        <v>0.22287499999999999</v>
      </c>
      <c r="BU22" s="283">
        <f>+'07 (raw)'!CD21</f>
        <v>0.58266666666666667</v>
      </c>
      <c r="BV22" s="284">
        <f>+'07 (raw)'!CE21</f>
        <v>37.61</v>
      </c>
      <c r="BW22" s="284">
        <f>+'07 (raw)'!CF21</f>
        <v>57.14</v>
      </c>
      <c r="BX22" s="265">
        <f>+'07 (raw)'!CG21</f>
        <v>0.87524923618485151</v>
      </c>
      <c r="BY22" s="278">
        <f>+'07 (raw)'!CH21/('07 (raw)'!G21/1000)</f>
        <v>27.223612080264559</v>
      </c>
      <c r="BZ22" s="268">
        <f>+'07 (raw)'!CI21</f>
        <v>0.18969849906514677</v>
      </c>
      <c r="CA22" s="280">
        <f>+'07 (raw)'!CJ21</f>
        <v>19.496072933880463</v>
      </c>
      <c r="CB22" s="268">
        <f>+'07 (raw)'!CK21</f>
        <v>9.8000000000000007</v>
      </c>
      <c r="CC22" s="265">
        <f>+'07 (raw)'!CL21/'07 (raw)'!E21</f>
        <v>0.32964179641169233</v>
      </c>
      <c r="CD22" s="265">
        <f>+'07 (raw)'!CM21</f>
        <v>2.7755358900613934E-7</v>
      </c>
      <c r="CE22" s="265">
        <f>+'07 (raw)'!CN21/'07 (raw)'!G21</f>
        <v>3.2918025671102726E-2</v>
      </c>
      <c r="CF22" s="265">
        <f>('07 (raw)'!CO21+'07 (raw)'!CP21)/'07 (raw)'!CX21</f>
        <v>0.11035580733985279</v>
      </c>
      <c r="CG22" s="268">
        <f>+'07 (raw)'!CQ21/('07 (raw)'!CX21/1000000)</f>
        <v>41.563502284183009</v>
      </c>
      <c r="CH22" s="281">
        <f>+'07 (raw)'!CR21/('07 (raw)'!D21/1000)</f>
        <v>0.37360802153278538</v>
      </c>
      <c r="CI22" s="273">
        <f>('07 (raw)'!CS21-'06 (raw)'!CS21)/'06 (raw)'!CS21</f>
        <v>9.7347415166564782E-2</v>
      </c>
      <c r="CJ22" s="273">
        <f>('07 (raw)'!CT21-'06 (raw)'!CT21)/'06 (raw)'!CT21</f>
        <v>6.4968088281600944E-2</v>
      </c>
      <c r="CK22" s="285">
        <f>+'07 (raw)'!CU21/('07 (raw)'!D21/1000000)</f>
        <v>9.7060109932707004</v>
      </c>
      <c r="CL22" s="268">
        <f>+'07 (raw)'!CV21/('07 (raw)'!I21/1000)</f>
        <v>1.2520589837279072</v>
      </c>
      <c r="CM22" s="268">
        <f>+'07 (raw)'!CW21/('07 (raw)'!E21/10000)</f>
        <v>10.508754740437938</v>
      </c>
    </row>
    <row r="23" spans="1:91">
      <c r="A23" s="263" t="s">
        <v>222</v>
      </c>
      <c r="B23" s="264">
        <f>'07 (raw)'!B22</f>
        <v>1166.1342314963126</v>
      </c>
      <c r="C23" s="265">
        <f>'07 (raw)'!C22</f>
        <v>0.2496844</v>
      </c>
      <c r="D23" s="266">
        <f>+'07 (raw)'!J22/('07 (raw)'!D22/100000)</f>
        <v>1414.7269738718326</v>
      </c>
      <c r="E23" s="266">
        <f>+'07 (raw)'!K22</f>
        <v>35.377779033743387</v>
      </c>
      <c r="F23" s="267">
        <f>+'07 (raw)'!L22</f>
        <v>3.55</v>
      </c>
      <c r="G23" s="267">
        <f>+'07 (raw)'!M22</f>
        <v>3.19</v>
      </c>
      <c r="H23" s="267">
        <f>+'07 (raw)'!N22</f>
        <v>4.0150000000000006</v>
      </c>
      <c r="I23" s="267">
        <f>+'07 (raw)'!O22</f>
        <v>2.7450000000000001</v>
      </c>
      <c r="J23" s="267">
        <f>+'07 (raw)'!P22</f>
        <v>0.3116666666666667</v>
      </c>
      <c r="K23" s="268">
        <f>+'07 (raw)'!Q22/('07 (raw)'!E22)*100000</f>
        <v>11.959061739852139</v>
      </c>
      <c r="L23" s="268">
        <f>+'07 (raw)'!R22/('07 (raw)'!D22/100000)</f>
        <v>11.200008296302443</v>
      </c>
      <c r="M23" s="265">
        <f>+'07 (raw)'!S22/'07 (raw)'!U22</f>
        <v>3.2929265767008935E-3</v>
      </c>
      <c r="N23" s="265">
        <f>+'07 (raw)'!T22</f>
        <v>0.20437977694497764</v>
      </c>
      <c r="O23" s="264">
        <f>'07 (raw)'!V22</f>
        <v>3</v>
      </c>
      <c r="P23" s="270">
        <f>+'07 (raw)'!X22/('07 (raw)'!F22/'07 (raw)'!W22)</f>
        <v>1294.7513945517192</v>
      </c>
      <c r="Q23" s="268">
        <f>+'07 (raw)'!Y22/('07 (raw)'!I22/10000)</f>
        <v>1.2441968512133053</v>
      </c>
      <c r="R23" s="271">
        <f>+'07 (raw)'!Z22</f>
        <v>75176.787618370523</v>
      </c>
      <c r="S23" s="271">
        <f>+'07 (raw)'!AA22</f>
        <v>0.47699220234768835</v>
      </c>
      <c r="T23" s="271">
        <f>+'07 (raw)'!AB22</f>
        <v>1198.4000000000001</v>
      </c>
      <c r="U23" s="271">
        <f>+'07 (raw)'!AD22</f>
        <v>0.5</v>
      </c>
      <c r="V23" s="271">
        <f>'07 (raw)'!AE22</f>
        <v>0</v>
      </c>
      <c r="W23" s="272">
        <f>+'07 (raw)'!AF22/'07 (raw)'!AC22</f>
        <v>0.51449275362318836</v>
      </c>
      <c r="X23" s="267">
        <f>+'07 (raw)'!AG22</f>
        <v>92.198182873427911</v>
      </c>
      <c r="Y23" s="267">
        <f>+'07 (raw)'!AH22</f>
        <v>16.011900000000001</v>
      </c>
      <c r="Z23" s="265">
        <f>+'07 (raw)'!AI22</f>
        <v>0.28438109781963178</v>
      </c>
      <c r="AA23" s="273">
        <f>'07 (raw)'!AJ22/'07 (raw)'!AK22</f>
        <v>1.7962848433979768</v>
      </c>
      <c r="AB23" s="267">
        <f>'07 (raw)'!AL22</f>
        <v>2.3302239483140359</v>
      </c>
      <c r="AC23" s="274">
        <f>+'07 (raw)'!AM22/('07 (raw)'!D22/100000)</f>
        <v>8.6074137832694699</v>
      </c>
      <c r="AD23" s="265">
        <f>+'07 (raw)'!AN22/'07 (raw)'!E22</f>
        <v>0.3713121243359731</v>
      </c>
      <c r="AE23" s="275">
        <f>+'07 (raw)'!AO22</f>
        <v>0.60540340239178037</v>
      </c>
      <c r="AF23" s="276">
        <f>+'07 (raw)'!AP22</f>
        <v>4.934327298544551E-2</v>
      </c>
      <c r="AG23" s="266">
        <f>+'07 (raw)'!AQ22</f>
        <v>83.8</v>
      </c>
      <c r="AH23" s="266">
        <f>+'07 (raw)'!AR22</f>
        <v>61.3</v>
      </c>
      <c r="AI23" s="265">
        <f>+'07 (raw)'!AS22</f>
        <v>3.3369326943564672E-3</v>
      </c>
      <c r="AJ23" s="266">
        <f>+'07 (raw)'!AT22</f>
        <v>507.3156318113916</v>
      </c>
      <c r="AK23" s="265">
        <f>+'07 (raw)'!AU22/'07 (raw)'!E22</f>
        <v>2.8342976323449568E-2</v>
      </c>
      <c r="AL23" s="278">
        <f>+'07 (raw)'!AV22</f>
        <v>6.1501606794209858</v>
      </c>
      <c r="AM23" s="279">
        <f>+'07 (raw)'!AW22/'07 (raw)'!G22</f>
        <v>1.0295431503186648E-2</v>
      </c>
      <c r="AN23" s="273">
        <f>'07 (raw)'!AX22</f>
        <v>57.015662731037089</v>
      </c>
      <c r="AO23" s="279">
        <f>+'07 (raw)'!AY22</f>
        <v>4.5237397883476839E-2</v>
      </c>
      <c r="AP23" s="268">
        <f>+'07 (raw)'!AZ22</f>
        <v>19.5</v>
      </c>
      <c r="AQ23" s="268">
        <f>('07 (raw)'!H22*1000)/'07 (raw)'!D22</f>
        <v>53080.176434671077</v>
      </c>
      <c r="AR23" s="268">
        <f>'07 (raw)'!E22/'07 (raw)'!D22</f>
        <v>0.43357824709499787</v>
      </c>
      <c r="AS23" s="275">
        <f>+'07 (raw)'!BA22</f>
        <v>8.5</v>
      </c>
      <c r="AT23" s="268">
        <v>0</v>
      </c>
      <c r="AU23" s="275">
        <f>+'07 (raw)'!BC22</f>
        <v>58.3</v>
      </c>
      <c r="AV23" s="275">
        <f>+'07 (raw)'!BD22</f>
        <v>4.2</v>
      </c>
      <c r="AW23" s="268">
        <f>+'07 (raw)'!BE22</f>
        <v>27.78</v>
      </c>
      <c r="AX23" s="280">
        <f>'07 (raw)'!BG22</f>
        <v>15.857700191762762</v>
      </c>
      <c r="AY23" s="280">
        <f>'10 (raw)'!BH22*10</f>
        <v>7.1850000000000005</v>
      </c>
      <c r="AZ23" s="265">
        <f>+'07 (raw)'!BI22/'07 (raw)'!G22</f>
        <v>2.8752966708416299E-2</v>
      </c>
      <c r="BA23" s="268">
        <f>1/('07 (raw)'!BJ22/'07 (raw)'!G22)</f>
        <v>0.85191415659545433</v>
      </c>
      <c r="BB23" s="268">
        <f>+'07 (raw)'!BJ22/'07 (raw)'!E22</f>
        <v>176.71024167505809</v>
      </c>
      <c r="BC23" s="281">
        <f>+'07 (raw)'!BK22/'07 (raw)'!BF22</f>
        <v>4.4964352980771674</v>
      </c>
      <c r="BD23" s="265">
        <f>+'07 (raw)'!BL22/'07 (raw)'!BO22</f>
        <v>0.16473041953505185</v>
      </c>
      <c r="BE23" s="268">
        <f>+'07 (raw)'!BM22</f>
        <v>51.5</v>
      </c>
      <c r="BF23" s="265">
        <f>+'07 (raw)'!BN22/'07 (raw)'!BO22</f>
        <v>5.7939629780525928E-2</v>
      </c>
      <c r="BG23" s="279">
        <f>+'07 (raw)'!BP22/('07 (raw)'!G22/1000)</f>
        <v>0.15363395033999913</v>
      </c>
      <c r="BH23" s="267">
        <f>+'07 (raw)'!BQ22</f>
        <v>8.217821782178218</v>
      </c>
      <c r="BI23" s="267">
        <f>+'07 (raw)'!BR22</f>
        <v>12.158816247126097</v>
      </c>
      <c r="BJ23" s="267">
        <f>+'07 (raw)'!BS22</f>
        <v>0.11019499999999999</v>
      </c>
      <c r="BK23" s="264">
        <f>+'07 (raw)'!BT22/('07 (raw)'!E22/1000)</f>
        <v>22.60741031301648</v>
      </c>
      <c r="BL23" s="268">
        <f>+'07 (raw)'!BU22</f>
        <v>3</v>
      </c>
      <c r="BM23" s="281">
        <f>+'07 (raw)'!BV22/('07 (raw)'!D22/1000)</f>
        <v>7.4345240255733529</v>
      </c>
      <c r="BN23" s="264">
        <f>'07 (raw)'!BW22/('07 (raw)'!E22/1000)</f>
        <v>33.370565878883404</v>
      </c>
      <c r="BO23" s="264">
        <f>'07 (raw)'!BX22/('07 (raw)'!D22/10000)</f>
        <v>2.2495869354686464</v>
      </c>
      <c r="BP23" s="264">
        <f>+'07 (raw)'!BY22/('07 (raw)'!D22/100000)</f>
        <v>6.5333381728430915</v>
      </c>
      <c r="BQ23" s="267">
        <f>+'07 (raw)'!BZ22/('07 (raw)'!G22/1000)</f>
        <v>4.6249207305866005</v>
      </c>
      <c r="BR23" s="267">
        <f>+'07 (raw)'!CA22</f>
        <v>0.35891177948460268</v>
      </c>
      <c r="BS23" s="282">
        <f>+'07 (raw)'!CB22</f>
        <v>72.248065479999994</v>
      </c>
      <c r="BT23" s="283">
        <f>+'07 (raw)'!CC22</f>
        <v>0.50350000000000006</v>
      </c>
      <c r="BU23" s="283">
        <f>+'07 (raw)'!CD22</f>
        <v>0.64966666666666661</v>
      </c>
      <c r="BV23" s="284">
        <f>+'07 (raw)'!CE22</f>
        <v>25.38</v>
      </c>
      <c r="BW23" s="284">
        <f>+'07 (raw)'!CF22</f>
        <v>71.430000000000007</v>
      </c>
      <c r="BX23" s="265">
        <f>+'07 (raw)'!CG22</f>
        <v>0.90126541223119128</v>
      </c>
      <c r="BY23" s="278">
        <f>+'07 (raw)'!CH22/('07 (raw)'!G22/1000)</f>
        <v>43.36613694871901</v>
      </c>
      <c r="BZ23" s="268">
        <f>+'07 (raw)'!CI22</f>
        <v>0.23732103212587302</v>
      </c>
      <c r="CA23" s="280">
        <f>+'07 (raw)'!CJ22</f>
        <v>10.712917381943365</v>
      </c>
      <c r="CB23" s="268">
        <f>+'07 (raw)'!CK22</f>
        <v>5.2</v>
      </c>
      <c r="CC23" s="265">
        <f>+'07 (raw)'!CL22/'07 (raw)'!E22</f>
        <v>0.25329053583772032</v>
      </c>
      <c r="CD23" s="265">
        <f>+'07 (raw)'!CM22</f>
        <v>0</v>
      </c>
      <c r="CE23" s="265">
        <f>+'07 (raw)'!CN22/'07 (raw)'!G22</f>
        <v>5.2008119564938789E-2</v>
      </c>
      <c r="CF23" s="265">
        <f>('07 (raw)'!CO22+'07 (raw)'!CP22)/'07 (raw)'!CX22</f>
        <v>1.1712682323372565E-2</v>
      </c>
      <c r="CG23" s="268">
        <f>+'07 (raw)'!CQ22/('07 (raw)'!CX22/1000000)</f>
        <v>14.182140311586862</v>
      </c>
      <c r="CH23" s="281">
        <f>+'07 (raw)'!CR22/('07 (raw)'!D22/1000)</f>
        <v>0.9261452786261325</v>
      </c>
      <c r="CI23" s="273">
        <f>('07 (raw)'!CS22-'06 (raw)'!CS22)/'06 (raw)'!CS22</f>
        <v>-0.13851801205835187</v>
      </c>
      <c r="CJ23" s="273">
        <f>('07 (raw)'!CT22-'06 (raw)'!CT22)/'06 (raw)'!CT22</f>
        <v>4.9963339530394418E-2</v>
      </c>
      <c r="CK23" s="285">
        <f>+'07 (raw)'!CU22/('07 (raw)'!D22/1000000)</f>
        <v>1.037037805213189</v>
      </c>
      <c r="CL23" s="268">
        <f>+'07 (raw)'!CV22/('07 (raw)'!I22/1000)</f>
        <v>0.43546889792465682</v>
      </c>
      <c r="CM23" s="268">
        <f>+'07 (raw)'!CW22/('07 (raw)'!E22/10000)</f>
        <v>0.4066080991549727</v>
      </c>
    </row>
    <row r="24" spans="1:91">
      <c r="A24" s="263" t="s">
        <v>223</v>
      </c>
      <c r="B24" s="264">
        <f>'07 (raw)'!B23</f>
        <v>20050.396177828356</v>
      </c>
      <c r="C24" s="265">
        <f>'07 (raw)'!C23</f>
        <v>0.35003849999999997</v>
      </c>
      <c r="D24" s="266">
        <f>+'07 (raw)'!J23/('07 (raw)'!D23/100000)</f>
        <v>1234.7924931146151</v>
      </c>
      <c r="E24" s="266">
        <f>+'07 (raw)'!K23</f>
        <v>63.956326347660166</v>
      </c>
      <c r="F24" s="267">
        <f>+'07 (raw)'!L23</f>
        <v>3.105</v>
      </c>
      <c r="G24" s="267">
        <f>+'07 (raw)'!M23</f>
        <v>2.91</v>
      </c>
      <c r="H24" s="267">
        <f>+'07 (raw)'!N23</f>
        <v>3.83</v>
      </c>
      <c r="I24" s="267">
        <f>+'07 (raw)'!O23</f>
        <v>3.68</v>
      </c>
      <c r="J24" s="267">
        <f>+'07 (raw)'!P23</f>
        <v>0.38666666666666671</v>
      </c>
      <c r="K24" s="268">
        <f>+'07 (raw)'!Q23/('07 (raw)'!E23)*100000</f>
        <v>7.94212538268307</v>
      </c>
      <c r="L24" s="268">
        <f>+'07 (raw)'!R23/('07 (raw)'!D23/100000)</f>
        <v>6.4328921383832691</v>
      </c>
      <c r="M24" s="265">
        <f>+'07 (raw)'!S23/'07 (raw)'!U23</f>
        <v>2.0628906283613042E-2</v>
      </c>
      <c r="N24" s="265">
        <f>+'07 (raw)'!T23</f>
        <v>4.7709341880790854E-3</v>
      </c>
      <c r="O24" s="264">
        <f>'07 (raw)'!V23</f>
        <v>9</v>
      </c>
      <c r="P24" s="270">
        <f>+'07 (raw)'!X23/('07 (raw)'!F23/'07 (raw)'!W23)</f>
        <v>37.201187794962856</v>
      </c>
      <c r="Q24" s="268">
        <f>+'07 (raw)'!Y23/('07 (raw)'!I23/10000)</f>
        <v>4.9247673996521444</v>
      </c>
      <c r="R24" s="271">
        <f>+'07 (raw)'!Z23</f>
        <v>4522.4771708836506</v>
      </c>
      <c r="S24" s="271">
        <f>+'07 (raw)'!AA23</f>
        <v>0.70587772677472116</v>
      </c>
      <c r="T24" s="271">
        <f>+'07 (raw)'!AB23</f>
        <v>11869.7</v>
      </c>
      <c r="U24" s="271">
        <f>+'07 (raw)'!AD23</f>
        <v>0.8</v>
      </c>
      <c r="V24" s="271">
        <f>'07 (raw)'!AE23</f>
        <v>7</v>
      </c>
      <c r="W24" s="272">
        <f>+'07 (raw)'!AF23/'07 (raw)'!AC23</f>
        <v>0.9716729021913415</v>
      </c>
      <c r="X24" s="267">
        <f>+'07 (raw)'!AG23</f>
        <v>96.544655657258176</v>
      </c>
      <c r="Y24" s="267">
        <f>+'07 (raw)'!AH23</f>
        <v>11.3271</v>
      </c>
      <c r="Z24" s="265">
        <f>+'07 (raw)'!AI23</f>
        <v>0.20277605991891706</v>
      </c>
      <c r="AA24" s="273">
        <f>'07 (raw)'!AJ23/'07 (raw)'!AK23</f>
        <v>0.53785083582896254</v>
      </c>
      <c r="AB24" s="267">
        <f>'07 (raw)'!AL23</f>
        <v>1.5743293018236904</v>
      </c>
      <c r="AC24" s="274">
        <f>+'07 (raw)'!AM23/('07 (raw)'!D23/100000)</f>
        <v>4.5883352528253427</v>
      </c>
      <c r="AD24" s="265">
        <f>+'07 (raw)'!AN23/'07 (raw)'!E23</f>
        <v>0.34704290695775136</v>
      </c>
      <c r="AE24" s="275">
        <f>+'07 (raw)'!AO23</f>
        <v>0.56392272982751401</v>
      </c>
      <c r="AF24" s="276">
        <f>+'07 (raw)'!AP23</f>
        <v>2.9290310189186593E-2</v>
      </c>
      <c r="AG24" s="266">
        <f>+'07 (raw)'!AQ23</f>
        <v>86.1</v>
      </c>
      <c r="AH24" s="266">
        <f>+'07 (raw)'!AR23</f>
        <v>51.1</v>
      </c>
      <c r="AI24" s="265">
        <f>+'07 (raw)'!AS23</f>
        <v>4.1704435881416105E-2</v>
      </c>
      <c r="AJ24" s="266">
        <f>+'07 (raw)'!AT23</f>
        <v>534.61254090805471</v>
      </c>
      <c r="AK24" s="265">
        <f>+'07 (raw)'!AU23/'07 (raw)'!E23</f>
        <v>7.6563587203287944E-2</v>
      </c>
      <c r="AL24" s="278">
        <f>+'07 (raw)'!AV23</f>
        <v>13.276580078227553</v>
      </c>
      <c r="AM24" s="279">
        <f>+'07 (raw)'!AW23/'07 (raw)'!G23</f>
        <v>2.0870942101373018E-2</v>
      </c>
      <c r="AN24" s="273">
        <f>'07 (raw)'!AX23</f>
        <v>49.607946554755536</v>
      </c>
      <c r="AO24" s="279">
        <f>+'07 (raw)'!AY23</f>
        <v>5.9499815927307388E-2</v>
      </c>
      <c r="AP24" s="268">
        <f>+'07 (raw)'!AZ23</f>
        <v>107.4</v>
      </c>
      <c r="AQ24" s="268">
        <f>('07 (raw)'!H23*1000)/'07 (raw)'!D23</f>
        <v>151715.18283243006</v>
      </c>
      <c r="AR24" s="268">
        <f>'07 (raw)'!E23/'07 (raw)'!D23</f>
        <v>0.4615964409274893</v>
      </c>
      <c r="AS24" s="275">
        <f>+'07 (raw)'!BA23</f>
        <v>17.2</v>
      </c>
      <c r="AT24" s="268">
        <v>0</v>
      </c>
      <c r="AU24" s="275">
        <f>+'07 (raw)'!BC23</f>
        <v>54.4</v>
      </c>
      <c r="AV24" s="275">
        <f>+'07 (raw)'!BD23</f>
        <v>10.7</v>
      </c>
      <c r="AW24" s="268">
        <f>+'07 (raw)'!BE23</f>
        <v>37.46</v>
      </c>
      <c r="AX24" s="280">
        <f>'07 (raw)'!BG23</f>
        <v>7.8498605647348114</v>
      </c>
      <c r="AY24" s="280">
        <f>'10 (raw)'!BH23*10</f>
        <v>8.2050000000000001</v>
      </c>
      <c r="AZ24" s="265">
        <f>+'07 (raw)'!BI23/'07 (raw)'!G23</f>
        <v>1.8178535945030917E-2</v>
      </c>
      <c r="BA24" s="268">
        <f>1/('07 (raw)'!BJ23/'07 (raw)'!G23)</f>
        <v>1.2187473061536924</v>
      </c>
      <c r="BB24" s="268">
        <f>+'07 (raw)'!BJ23/'07 (raw)'!E23</f>
        <v>340.63419426330728</v>
      </c>
      <c r="BC24" s="281">
        <f>+'07 (raw)'!BK23/'07 (raw)'!BF23</f>
        <v>10.53220378599873</v>
      </c>
      <c r="BD24" s="265">
        <f>+'07 (raw)'!BL23/'07 (raw)'!BO23</f>
        <v>0.27129050999078819</v>
      </c>
      <c r="BE24" s="268">
        <f>+'07 (raw)'!BM23</f>
        <v>84.7</v>
      </c>
      <c r="BF24" s="265">
        <f>+'07 (raw)'!BN23/'07 (raw)'!BO23</f>
        <v>0.17355305759304149</v>
      </c>
      <c r="BG24" s="279">
        <f>+'07 (raw)'!BP23/('07 (raw)'!G23/1000)</f>
        <v>0.15552459386243622</v>
      </c>
      <c r="BH24" s="267">
        <f>+'07 (raw)'!BQ23</f>
        <v>16.388767003071521</v>
      </c>
      <c r="BI24" s="267">
        <f>+'07 (raw)'!BR23</f>
        <v>101.22467519209748</v>
      </c>
      <c r="BJ24" s="267">
        <f>+'07 (raw)'!BS23</f>
        <v>41.354065999999996</v>
      </c>
      <c r="BK24" s="264">
        <f>+'07 (raw)'!BT23/('07 (raw)'!E23/1000)</f>
        <v>58.355140877819643</v>
      </c>
      <c r="BL24" s="268">
        <f>+'07 (raw)'!BU23</f>
        <v>50</v>
      </c>
      <c r="BM24" s="281">
        <f>+'07 (raw)'!BV23/('07 (raw)'!D23/1000)</f>
        <v>16.658193233473636</v>
      </c>
      <c r="BN24" s="264">
        <f>'07 (raw)'!BW23/('07 (raw)'!E23/1000)</f>
        <v>32.076695955959664</v>
      </c>
      <c r="BO24" s="264">
        <f>'07 (raw)'!BX23/('07 (raw)'!D23/10000)</f>
        <v>0.20338279387400351</v>
      </c>
      <c r="BP24" s="264">
        <f>+'07 (raw)'!BY23/('07 (raw)'!D23/100000)</f>
        <v>15.978474021145541</v>
      </c>
      <c r="BQ24" s="267">
        <f>+'07 (raw)'!BZ23/('07 (raw)'!G23/1000)</f>
        <v>7.155581238917585</v>
      </c>
      <c r="BR24" s="267">
        <f>+'07 (raw)'!CA23</f>
        <v>0.46726788467828606</v>
      </c>
      <c r="BS24" s="282">
        <f>+'07 (raw)'!CB23</f>
        <v>79.505208330000002</v>
      </c>
      <c r="BT24" s="283">
        <f>+'07 (raw)'!CC23</f>
        <v>0.236875</v>
      </c>
      <c r="BU24" s="283">
        <f>+'07 (raw)'!CD23</f>
        <v>0.42183333333333339</v>
      </c>
      <c r="BV24" s="284">
        <f>+'07 (raw)'!CE23</f>
        <v>55.15</v>
      </c>
      <c r="BW24" s="284">
        <f>+'07 (raw)'!CF23</f>
        <v>54.76</v>
      </c>
      <c r="BX24" s="265">
        <f>+'07 (raw)'!CG23</f>
        <v>0.79830459241839702</v>
      </c>
      <c r="BY24" s="278">
        <f>+'07 (raw)'!CH23/('07 (raw)'!G23/1000)</f>
        <v>16.411832389839727</v>
      </c>
      <c r="BZ24" s="268">
        <f>+'07 (raw)'!CI23</f>
        <v>3.229441959181123E-2</v>
      </c>
      <c r="CA24" s="280">
        <f>+'07 (raw)'!CJ23</f>
        <v>0</v>
      </c>
      <c r="CB24" s="268">
        <f>+'07 (raw)'!CK23</f>
        <v>6</v>
      </c>
      <c r="CC24" s="265">
        <f>+'07 (raw)'!CL23/'07 (raw)'!E23</f>
        <v>0.20454769096440878</v>
      </c>
      <c r="CD24" s="265">
        <f>+'07 (raw)'!CM23</f>
        <v>9.5160635758699905E-3</v>
      </c>
      <c r="CE24" s="265">
        <f>+'07 (raw)'!CN23/'07 (raw)'!G23</f>
        <v>1.5716811053417407E-2</v>
      </c>
      <c r="CF24" s="265">
        <f>('07 (raw)'!CO23+'07 (raw)'!CP23)/'07 (raw)'!CX23</f>
        <v>0.56113943463163041</v>
      </c>
      <c r="CG24" s="268">
        <f>+'07 (raw)'!CQ23/('07 (raw)'!CX23/1000000)</f>
        <v>48.402828915562743</v>
      </c>
      <c r="CH24" s="281">
        <f>+'07 (raw)'!CR23/('07 (raw)'!D23/1000)</f>
        <v>0.50055325178086219</v>
      </c>
      <c r="CI24" s="273">
        <f>('07 (raw)'!CS23-'06 (raw)'!CS23)/'06 (raw)'!CS23</f>
        <v>0.14569007733349384</v>
      </c>
      <c r="CJ24" s="273">
        <f>('07 (raw)'!CT23-'06 (raw)'!CT23)/'06 (raw)'!CT23</f>
        <v>0.10441202897310853</v>
      </c>
      <c r="CK24" s="285">
        <f>+'07 (raw)'!CU23/('07 (raw)'!D23/1000000)</f>
        <v>16.83158158071608</v>
      </c>
      <c r="CL24" s="268">
        <f>+'07 (raw)'!CV23/('07 (raw)'!I23/1000)</f>
        <v>6.8490746613680749</v>
      </c>
      <c r="CM24" s="268">
        <f>+'07 (raw)'!CW23/('07 (raw)'!E23/10000)</f>
        <v>2.202815908027191</v>
      </c>
    </row>
    <row r="25" spans="1:91">
      <c r="A25" s="263" t="s">
        <v>224</v>
      </c>
      <c r="B25" s="264">
        <f>'07 (raw)'!B24</f>
        <v>3066.9118412866446</v>
      </c>
      <c r="C25" s="265">
        <f>'07 (raw)'!C24</f>
        <v>0.1754926</v>
      </c>
      <c r="D25" s="266">
        <f>+'07 (raw)'!J24/('07 (raw)'!D24/100000)</f>
        <v>922.07583864094988</v>
      </c>
      <c r="E25" s="266">
        <f>+'07 (raw)'!K24</f>
        <v>59.82807338942775</v>
      </c>
      <c r="F25" s="267">
        <f>+'07 (raw)'!L24</f>
        <v>3.26</v>
      </c>
      <c r="G25" s="267">
        <f>+'07 (raw)'!M24</f>
        <v>2.76</v>
      </c>
      <c r="H25" s="267">
        <f>+'07 (raw)'!N24</f>
        <v>3.76</v>
      </c>
      <c r="I25" s="267">
        <f>+'07 (raw)'!O24</f>
        <v>3.32</v>
      </c>
      <c r="J25" s="267">
        <f>+'07 (raw)'!P24</f>
        <v>0.53700000000000003</v>
      </c>
      <c r="K25" s="268">
        <f>+'07 (raw)'!Q24/('07 (raw)'!E24)*100000</f>
        <v>4.7218615244668811</v>
      </c>
      <c r="L25" s="268">
        <f>+'07 (raw)'!R24/('07 (raw)'!D24/100000)</f>
        <v>15.845451961261668</v>
      </c>
      <c r="M25" s="265">
        <f>+'07 (raw)'!S24/'07 (raw)'!U24</f>
        <v>6.3969247739279768E-4</v>
      </c>
      <c r="N25" s="265">
        <f>+'07 (raw)'!T24</f>
        <v>0.3279523315260533</v>
      </c>
      <c r="O25" s="264">
        <f>'07 (raw)'!V24</f>
        <v>22</v>
      </c>
      <c r="P25" s="270">
        <f>+'07 (raw)'!X24/('07 (raw)'!F24/'07 (raw)'!W24)</f>
        <v>190.12241357145155</v>
      </c>
      <c r="Q25" s="268">
        <f>+'07 (raw)'!Y24/('07 (raw)'!I24/10000)</f>
        <v>0.23418347050763008</v>
      </c>
      <c r="R25" s="271">
        <f>+'07 (raw)'!Z24</f>
        <v>50665.723118867667</v>
      </c>
      <c r="S25" s="271">
        <f>+'07 (raw)'!AA24</f>
        <v>0.38288186392180801</v>
      </c>
      <c r="T25" s="271">
        <f>+'07 (raw)'!AB24</f>
        <v>686.1</v>
      </c>
      <c r="U25" s="271">
        <f>+'07 (raw)'!AD24</f>
        <v>0</v>
      </c>
      <c r="V25" s="271">
        <f>'07 (raw)'!AE24</f>
        <v>15</v>
      </c>
      <c r="W25" s="272">
        <f>+'07 (raw)'!AF24/'07 (raw)'!AC24</f>
        <v>1.5056461731493099E-2</v>
      </c>
      <c r="X25" s="267">
        <f>+'07 (raw)'!AG24</f>
        <v>64.328460908280476</v>
      </c>
      <c r="Y25" s="267">
        <f>+'07 (raw)'!AH24</f>
        <v>20.6203</v>
      </c>
      <c r="Z25" s="265">
        <f>+'07 (raw)'!AI24</f>
        <v>0.30982315556783641</v>
      </c>
      <c r="AA25" s="273">
        <f>'07 (raw)'!AJ24/'07 (raw)'!AK24</f>
        <v>3.110050264276091</v>
      </c>
      <c r="AB25" s="267">
        <f>'07 (raw)'!AL24</f>
        <v>1.3520701815612977</v>
      </c>
      <c r="AC25" s="274">
        <f>+'07 (raw)'!AM24/('07 (raw)'!D24/100000)</f>
        <v>21.221084864638183</v>
      </c>
      <c r="AD25" s="265">
        <f>+'07 (raw)'!AN24/'07 (raw)'!E24</f>
        <v>0.39393032476685808</v>
      </c>
      <c r="AE25" s="275">
        <f>+'07 (raw)'!AO24</f>
        <v>0.57997080752263508</v>
      </c>
      <c r="AF25" s="276">
        <f>+'07 (raw)'!AP24</f>
        <v>0.10684425432626872</v>
      </c>
      <c r="AG25" s="266">
        <f>+'07 (raw)'!AQ24</f>
        <v>75.8</v>
      </c>
      <c r="AH25" s="266">
        <f>+'07 (raw)'!AR24</f>
        <v>58.3</v>
      </c>
      <c r="AI25" s="265">
        <f>+'07 (raw)'!AS24</f>
        <v>1.1639539041029105E-2</v>
      </c>
      <c r="AJ25" s="266">
        <f>+'07 (raw)'!AT24</f>
        <v>478.12527331091081</v>
      </c>
      <c r="AK25" s="265">
        <f>+'07 (raw)'!AU24/'07 (raw)'!E24</f>
        <v>1.0158946191610363E-2</v>
      </c>
      <c r="AL25" s="278">
        <f>+'07 (raw)'!AV24</f>
        <v>7.1697045074737602</v>
      </c>
      <c r="AM25" s="279">
        <f>+'07 (raw)'!AW24/'07 (raw)'!G24</f>
        <v>2.5301388295842882E-2</v>
      </c>
      <c r="AN25" s="273">
        <f>'07 (raw)'!AX24</f>
        <v>64.610428117668434</v>
      </c>
      <c r="AO25" s="279">
        <f>+'07 (raw)'!AY24</f>
        <v>1.645955802421099E-2</v>
      </c>
      <c r="AP25" s="268">
        <f>+'07 (raw)'!AZ24</f>
        <v>53.4</v>
      </c>
      <c r="AQ25" s="268">
        <f>('07 (raw)'!H24*1000)/'07 (raw)'!D24</f>
        <v>35199.967551950002</v>
      </c>
      <c r="AR25" s="268">
        <f>'07 (raw)'!E24/'07 (raw)'!D24</f>
        <v>0.40531427751212334</v>
      </c>
      <c r="AS25" s="275">
        <f>+'07 (raw)'!BA24</f>
        <v>22.2</v>
      </c>
      <c r="AT25" s="268">
        <v>0</v>
      </c>
      <c r="AU25" s="275">
        <f>+'07 (raw)'!BC24</f>
        <v>46.2</v>
      </c>
      <c r="AV25" s="275">
        <f>+'07 (raw)'!BD24</f>
        <v>25.1</v>
      </c>
      <c r="AW25" s="268">
        <f>+'07 (raw)'!BE24</f>
        <v>21.29</v>
      </c>
      <c r="AX25" s="280">
        <f>'07 (raw)'!BG24</f>
        <v>8.9127545320158195</v>
      </c>
      <c r="AY25" s="280">
        <f>'10 (raw)'!BH24*10</f>
        <v>5.7183333333333337</v>
      </c>
      <c r="AZ25" s="265">
        <f>+'07 (raw)'!BI24/'07 (raw)'!G24</f>
        <v>5.8395929595092414E-3</v>
      </c>
      <c r="BA25" s="268">
        <f>1/('07 (raw)'!BJ24/'07 (raw)'!G24)</f>
        <v>1.4633096400861858</v>
      </c>
      <c r="BB25" s="268">
        <f>+'07 (raw)'!BJ24/'07 (raw)'!E24</f>
        <v>79.621826178149561</v>
      </c>
      <c r="BC25" s="281">
        <f>+'07 (raw)'!BK24/'07 (raw)'!BF24</f>
        <v>2.4076709813721315</v>
      </c>
      <c r="BD25" s="265">
        <f>+'07 (raw)'!BL24/'07 (raw)'!BO24</f>
        <v>5.155301128266962E-2</v>
      </c>
      <c r="BE25" s="268">
        <f>+'07 (raw)'!BM24</f>
        <v>34.799999999999997</v>
      </c>
      <c r="BF25" s="265">
        <f>+'07 (raw)'!BN24/'07 (raw)'!BO24</f>
        <v>8.1090198084016619E-3</v>
      </c>
      <c r="BG25" s="279">
        <f>+'07 (raw)'!BP24/('07 (raw)'!G24/1000)</f>
        <v>0.11780916504765311</v>
      </c>
      <c r="BH25" s="267">
        <f>+'07 (raw)'!BQ24</f>
        <v>2.3303282871236606</v>
      </c>
      <c r="BI25" s="267">
        <f>+'07 (raw)'!BR24</f>
        <v>2.0380711694452369</v>
      </c>
      <c r="BJ25" s="267">
        <f>+'07 (raw)'!BS24</f>
        <v>13428.174193999999</v>
      </c>
      <c r="BK25" s="264">
        <f>+'07 (raw)'!BT24/('07 (raw)'!E24/1000)</f>
        <v>19.540174014485007</v>
      </c>
      <c r="BL25" s="268">
        <f>+'07 (raw)'!BU24</f>
        <v>11</v>
      </c>
      <c r="BM25" s="281">
        <f>+'07 (raw)'!BV24/('07 (raw)'!D24/1000)</f>
        <v>4.3112012991581929</v>
      </c>
      <c r="BN25" s="264">
        <f>'07 (raw)'!BW24/('07 (raw)'!E24/1000)</f>
        <v>13.856580400108326</v>
      </c>
      <c r="BO25" s="264">
        <f>'07 (raw)'!BX24/('07 (raw)'!D24/10000)</f>
        <v>1.861517362029913</v>
      </c>
      <c r="BP25" s="264">
        <f>+'07 (raw)'!BY24/('07 (raw)'!D24/100000)</f>
        <v>4.2498459079049944</v>
      </c>
      <c r="BQ25" s="267">
        <f>+'07 (raw)'!BZ24/('07 (raw)'!G24/1000)</f>
        <v>2.0263519705525121</v>
      </c>
      <c r="BR25" s="267">
        <f>+'07 (raw)'!CA24</f>
        <v>0.53565880676644206</v>
      </c>
      <c r="BS25" s="282">
        <f>+'07 (raw)'!CB24</f>
        <v>71.388486310000005</v>
      </c>
      <c r="BT25" s="283">
        <f>+'07 (raw)'!CC24</f>
        <v>0.35450000000000004</v>
      </c>
      <c r="BU25" s="283">
        <f>+'07 (raw)'!CD24</f>
        <v>0.39733333333333332</v>
      </c>
      <c r="BV25" s="284">
        <f>+'07 (raw)'!CE24</f>
        <v>36.93</v>
      </c>
      <c r="BW25" s="284">
        <f>+'07 (raw)'!CF24</f>
        <v>33.33</v>
      </c>
      <c r="BX25" s="265">
        <f>+'07 (raw)'!CG24</f>
        <v>0.82902501397492956</v>
      </c>
      <c r="BY25" s="278">
        <f>BY16</f>
        <v>43.560418774765949</v>
      </c>
      <c r="BZ25" s="268">
        <f>+'07 (raw)'!CI24</f>
        <v>1.8125965629768108</v>
      </c>
      <c r="CA25" s="280">
        <f>+'07 (raw)'!CJ24</f>
        <v>3.8310549442136317</v>
      </c>
      <c r="CB25" s="268">
        <f>+'07 (raw)'!CK24</f>
        <v>6.4</v>
      </c>
      <c r="CC25" s="265">
        <f>+'07 (raw)'!CL24/'07 (raw)'!E24</f>
        <v>0.32100186791286778</v>
      </c>
      <c r="CD25" s="265">
        <f>+'07 (raw)'!CM24</f>
        <v>8.6679523257302306E-3</v>
      </c>
      <c r="CE25" s="265">
        <f>+'07 (raw)'!CN24/'07 (raw)'!G24</f>
        <v>2.8470616603371364E-2</v>
      </c>
      <c r="CF25" s="265">
        <f>('07 (raw)'!CO24+'07 (raw)'!CP24)/'07 (raw)'!CX24</f>
        <v>1.8398010630016774E-2</v>
      </c>
      <c r="CG25" s="268">
        <f>+'07 (raw)'!CQ24/('07 (raw)'!CX24/1000000)</f>
        <v>0.98949221272854748</v>
      </c>
      <c r="CH25" s="281">
        <f>+'07 (raw)'!CR24/('07 (raw)'!D24/1000)</f>
        <v>0.20922582442788912</v>
      </c>
      <c r="CI25" s="273">
        <f>('07 (raw)'!CS24-'06 (raw)'!CS24)/'06 (raw)'!CS24</f>
        <v>0.11017332132213262</v>
      </c>
      <c r="CJ25" s="273">
        <f>('07 (raw)'!CT24-'06 (raw)'!CT24)/'06 (raw)'!CT24</f>
        <v>6.4204846372205693E-2</v>
      </c>
      <c r="CK25" s="285">
        <f>+'07 (raw)'!CU24/('07 (raw)'!D24/1000000)</f>
        <v>0</v>
      </c>
      <c r="CL25" s="268">
        <f>+'07 (raw)'!CV24/('07 (raw)'!I24/1000)</f>
        <v>0.41372413123014651</v>
      </c>
      <c r="CM25" s="268">
        <f>+'07 (raw)'!CW24/('07 (raw)'!E24/10000)</f>
        <v>0.83326968078827313</v>
      </c>
    </row>
    <row r="26" spans="1:91">
      <c r="A26" s="263" t="s">
        <v>225</v>
      </c>
      <c r="B26" s="264">
        <f>'07 (raw)'!B25</f>
        <v>7386.0077787229284</v>
      </c>
      <c r="C26" s="265">
        <f>'07 (raw)'!C25</f>
        <v>0.21197269999999999</v>
      </c>
      <c r="D26" s="266">
        <f>+'07 (raw)'!J25/('07 (raw)'!D25/100000)</f>
        <v>965.6013653940214</v>
      </c>
      <c r="E26" s="266">
        <f>+'07 (raw)'!K25</f>
        <v>49.308852288058823</v>
      </c>
      <c r="F26" s="267">
        <f>+'07 (raw)'!L25</f>
        <v>2.2549999999999999</v>
      </c>
      <c r="G26" s="267">
        <f>+'07 (raw)'!M25</f>
        <v>2.02</v>
      </c>
      <c r="H26" s="267">
        <f>+'07 (raw)'!N25</f>
        <v>3.1850000000000001</v>
      </c>
      <c r="I26" s="267">
        <f>+'07 (raw)'!O25</f>
        <v>2.98</v>
      </c>
      <c r="J26" s="267">
        <f>+'07 (raw)'!P25</f>
        <v>0.55866666666666676</v>
      </c>
      <c r="K26" s="268">
        <f>+'07 (raw)'!Q25/('07 (raw)'!E25)*100000</f>
        <v>4.3876856832372084</v>
      </c>
      <c r="L26" s="268">
        <f>+'07 (raw)'!R25/('07 (raw)'!D25/100000)</f>
        <v>4.9470797875500061</v>
      </c>
      <c r="M26" s="265">
        <f>+'07 (raw)'!S25/'07 (raw)'!U25</f>
        <v>1.1957418780410973E-2</v>
      </c>
      <c r="N26" s="265">
        <f>+'07 (raw)'!T25</f>
        <v>0.15673706602681595</v>
      </c>
      <c r="O26" s="264">
        <f>'07 (raw)'!V25</f>
        <v>7</v>
      </c>
      <c r="P26" s="270">
        <f>+'07 (raw)'!X25/('07 (raw)'!F25/'07 (raw)'!W25)</f>
        <v>20.083975066421416</v>
      </c>
      <c r="Q26" s="268">
        <f>+'07 (raw)'!Y25/('07 (raw)'!I25/10000)</f>
        <v>1.8375699267609331</v>
      </c>
      <c r="R26" s="271">
        <f>+'07 (raw)'!Z25</f>
        <v>10957.686689293598</v>
      </c>
      <c r="S26" s="271">
        <f>+'07 (raw)'!AA25</f>
        <v>0.91127240768380902</v>
      </c>
      <c r="T26" s="271">
        <f>+'07 (raw)'!AB25</f>
        <v>2423.3000000000002</v>
      </c>
      <c r="U26" s="271">
        <f>+'07 (raw)'!AD25</f>
        <v>0.8</v>
      </c>
      <c r="V26" s="271">
        <f>'07 (raw)'!AE25</f>
        <v>42</v>
      </c>
      <c r="W26" s="272">
        <f>+'07 (raw)'!AF25/'07 (raw)'!AC25</f>
        <v>0.80889423076923073</v>
      </c>
      <c r="X26" s="267">
        <f>+'07 (raw)'!AG25</f>
        <v>80.813675212226002</v>
      </c>
      <c r="Y26" s="267">
        <f>+'07 (raw)'!AH25</f>
        <v>18.9405</v>
      </c>
      <c r="Z26" s="265">
        <f>+'07 (raw)'!AI25</f>
        <v>0.29352094240837695</v>
      </c>
      <c r="AA26" s="273">
        <f>'07 (raw)'!AJ25/'07 (raw)'!AK25</f>
        <v>3.5091526557495145</v>
      </c>
      <c r="AB26" s="267">
        <f>'07 (raw)'!AL25</f>
        <v>1.3859045419428411</v>
      </c>
      <c r="AC26" s="274">
        <f>+'07 (raw)'!AM25/('07 (raw)'!D25/100000)</f>
        <v>11.483002718546729</v>
      </c>
      <c r="AD26" s="265">
        <f>+'07 (raw)'!AN25/'07 (raw)'!E25</f>
        <v>0.39452919493635513</v>
      </c>
      <c r="AE26" s="275">
        <f>+'07 (raw)'!AO25</f>
        <v>0.60224985388553276</v>
      </c>
      <c r="AF26" s="276">
        <f>+'07 (raw)'!AP25</f>
        <v>7.1025526197939989E-2</v>
      </c>
      <c r="AG26" s="266">
        <f>+'07 (raw)'!AQ25</f>
        <v>83.7</v>
      </c>
      <c r="AH26" s="266">
        <f>+'07 (raw)'!AR25</f>
        <v>67.2</v>
      </c>
      <c r="AI26" s="265">
        <f>+'07 (raw)'!AS25</f>
        <v>5.8934420605198247E-2</v>
      </c>
      <c r="AJ26" s="266">
        <f>+'07 (raw)'!AT25</f>
        <v>501.80235736864222</v>
      </c>
      <c r="AK26" s="265">
        <f>+'07 (raw)'!AU25/'07 (raw)'!E25</f>
        <v>3.5035031197297187E-2</v>
      </c>
      <c r="AL26" s="278">
        <f>+'07 (raw)'!AV25</f>
        <v>16.843061632733949</v>
      </c>
      <c r="AM26" s="279">
        <f>+'07 (raw)'!AW25/'07 (raw)'!G25</f>
        <v>1.7303246593100136E-2</v>
      </c>
      <c r="AN26" s="273">
        <f>'07 (raw)'!AX25</f>
        <v>61.28125893601247</v>
      </c>
      <c r="AO26" s="279">
        <f>+'07 (raw)'!AY25</f>
        <v>5.6501632447986193E-2</v>
      </c>
      <c r="AP26" s="268">
        <f>+'07 (raw)'!AZ25</f>
        <v>48</v>
      </c>
      <c r="AQ26" s="268">
        <f>('07 (raw)'!H25*1000)/'07 (raw)'!D25</f>
        <v>52957.873764889853</v>
      </c>
      <c r="AR26" s="268">
        <f>'07 (raw)'!E25/'07 (raw)'!D25</f>
        <v>0.42383817199263135</v>
      </c>
      <c r="AS26" s="275">
        <f>+'07 (raw)'!BA25</f>
        <v>7</v>
      </c>
      <c r="AT26" s="268">
        <v>0</v>
      </c>
      <c r="AU26" s="275">
        <f>+'07 (raw)'!BC25</f>
        <v>55.2</v>
      </c>
      <c r="AV26" s="275">
        <f>+'07 (raw)'!BD25</f>
        <v>5.5</v>
      </c>
      <c r="AW26" s="268">
        <f>+'07 (raw)'!BE25</f>
        <v>22.52</v>
      </c>
      <c r="AX26" s="280">
        <f>'07 (raw)'!BG25</f>
        <v>10.414006978539049</v>
      </c>
      <c r="AY26" s="280">
        <f>'10 (raw)'!BH25*10</f>
        <v>6.3600000000000012</v>
      </c>
      <c r="AZ26" s="265">
        <f>+'07 (raw)'!BI25/'07 (raw)'!G25</f>
        <v>1.3084589382919069E-2</v>
      </c>
      <c r="BA26" s="268">
        <f>1/('07 (raw)'!BJ25/'07 (raw)'!G25)</f>
        <v>1.1258027181696268</v>
      </c>
      <c r="BB26" s="268">
        <f>+'07 (raw)'!BJ25/'07 (raw)'!E25</f>
        <v>136.67478881805283</v>
      </c>
      <c r="BC26" s="281">
        <f>+'07 (raw)'!BK25/'07 (raw)'!BF25</f>
        <v>1.486451246351213</v>
      </c>
      <c r="BD26" s="265">
        <f>+'07 (raw)'!BL25/'07 (raw)'!BO25</f>
        <v>0.16121611328819765</v>
      </c>
      <c r="BE26" s="268">
        <f>+'07 (raw)'!BM25</f>
        <v>45.4</v>
      </c>
      <c r="BF26" s="265">
        <f>+'07 (raw)'!BN25/'07 (raw)'!BO25</f>
        <v>6.8461246860498592E-2</v>
      </c>
      <c r="BG26" s="279">
        <f>+'07 (raw)'!BP25/('07 (raw)'!G25/1000)</f>
        <v>0.12267536498989498</v>
      </c>
      <c r="BH26" s="267">
        <f>+'07 (raw)'!BQ25</f>
        <v>4.5563549160671464</v>
      </c>
      <c r="BI26" s="267">
        <f>+'07 (raw)'!BR25</f>
        <v>2.2676812134980633</v>
      </c>
      <c r="BJ26" s="267">
        <f>+'07 (raw)'!BS25</f>
        <v>0.59265199999999996</v>
      </c>
      <c r="BK26" s="264">
        <f>+'07 (raw)'!BT25/('07 (raw)'!E25/1000)</f>
        <v>11.136201857396808</v>
      </c>
      <c r="BL26" s="268">
        <f>+'07 (raw)'!BU25</f>
        <v>14</v>
      </c>
      <c r="BM26" s="281">
        <f>+'07 (raw)'!BV25/('07 (raw)'!D25/1000)</f>
        <v>5.6391293067353772</v>
      </c>
      <c r="BN26" s="264">
        <f>'07 (raw)'!BW25/('07 (raw)'!E25/1000)</f>
        <v>11.998829382499268</v>
      </c>
      <c r="BO26" s="264">
        <f>'07 (raw)'!BX25/('07 (raw)'!D25/10000)</f>
        <v>0.82394673995136591</v>
      </c>
      <c r="BP26" s="264">
        <f>+'07 (raw)'!BY25/('07 (raw)'!D25/100000)</f>
        <v>5.5428959663425248</v>
      </c>
      <c r="BQ26" s="267">
        <f>+'07 (raw)'!BZ25/('07 (raw)'!G25/1000)</f>
        <v>4.5858531436345071</v>
      </c>
      <c r="BR26" s="267">
        <f>+'07 (raw)'!CA25</f>
        <v>0.58392455694724243</v>
      </c>
      <c r="BS26" s="282">
        <f>+'07 (raw)'!CB25</f>
        <v>66.876190480000005</v>
      </c>
      <c r="BT26" s="283">
        <f>+'07 (raw)'!CC25</f>
        <v>0.19175000000000003</v>
      </c>
      <c r="BU26" s="283">
        <f>+'07 (raw)'!CD25</f>
        <v>0.53333333333333344</v>
      </c>
      <c r="BV26" s="284">
        <f>+'07 (raw)'!CE25</f>
        <v>36.4</v>
      </c>
      <c r="BW26" s="284">
        <f>+'07 (raw)'!CF25</f>
        <v>47.62</v>
      </c>
      <c r="BX26" s="265">
        <f>+'07 (raw)'!CG25</f>
        <v>0.79652487896453739</v>
      </c>
      <c r="BY26" s="278">
        <f>BY16</f>
        <v>43.560418774765949</v>
      </c>
      <c r="BZ26" s="268">
        <f>+'07 (raw)'!CI25</f>
        <v>0.10806294391616039</v>
      </c>
      <c r="CA26" s="280">
        <f>+'07 (raw)'!CJ25</f>
        <v>24.024074932463119</v>
      </c>
      <c r="CB26" s="268">
        <f>+'07 (raw)'!CK25</f>
        <v>11</v>
      </c>
      <c r="CC26" s="265">
        <f>+'07 (raw)'!CL25/'07 (raw)'!E25</f>
        <v>0.31755257448522434</v>
      </c>
      <c r="CD26" s="265">
        <f>+'07 (raw)'!CM25</f>
        <v>6.7584298922994932E-4</v>
      </c>
      <c r="CE26" s="265">
        <f>+'07 (raw)'!CN25/'07 (raw)'!G25</f>
        <v>1.2590553416368727E-2</v>
      </c>
      <c r="CF26" s="265">
        <f>('07 (raw)'!CO25+'07 (raw)'!CP25)/'07 (raw)'!CX25</f>
        <v>0.39375257771282168</v>
      </c>
      <c r="CG26" s="268">
        <f>+'07 (raw)'!CQ25/('07 (raw)'!CX25/1000000)</f>
        <v>10.506450968869846</v>
      </c>
      <c r="CH26" s="281">
        <f>+'07 (raw)'!CR25/('07 (raw)'!D25/1000)</f>
        <v>0.26964816693541588</v>
      </c>
      <c r="CI26" s="273">
        <f>('07 (raw)'!CS25-'06 (raw)'!CS25)/'06 (raw)'!CS25</f>
        <v>8.7421822507787988E-2</v>
      </c>
      <c r="CJ26" s="273">
        <f>('07 (raw)'!CT25-'06 (raw)'!CT25)/'06 (raw)'!CT25</f>
        <v>8.9631366278045452E-2</v>
      </c>
      <c r="CK26" s="285">
        <f>+'07 (raw)'!CU25/('07 (raw)'!D25/1000000)</f>
        <v>2.1666042865182509</v>
      </c>
      <c r="CL26" s="268">
        <f>+'07 (raw)'!CV25/('07 (raw)'!I25/1000)</f>
        <v>1.1192471372089321</v>
      </c>
      <c r="CM26" s="268">
        <f>+'07 (raw)'!CW25/('07 (raw)'!E25/10000)</f>
        <v>2.249221398785676</v>
      </c>
    </row>
    <row r="27" spans="1:91">
      <c r="A27" s="263" t="s">
        <v>226</v>
      </c>
      <c r="B27" s="264">
        <f>'07 (raw)'!B26</f>
        <v>4387.6284065755226</v>
      </c>
      <c r="C27" s="265">
        <f>'07 (raw)'!C26</f>
        <v>0.26470700000000003</v>
      </c>
      <c r="D27" s="266">
        <f>+'07 (raw)'!J26/('07 (raw)'!D26/100000)</f>
        <v>1052.3486665007463</v>
      </c>
      <c r="E27" s="266">
        <f>+'07 (raw)'!K26</f>
        <v>36.629262422421057</v>
      </c>
      <c r="F27" s="267">
        <f>+'07 (raw)'!L26</f>
        <v>3.0949999999999998</v>
      </c>
      <c r="G27" s="267">
        <f>+'07 (raw)'!M26</f>
        <v>3.0150000000000001</v>
      </c>
      <c r="H27" s="267">
        <f>+'07 (raw)'!N26</f>
        <v>3.9450000000000003</v>
      </c>
      <c r="I27" s="267">
        <f>+'07 (raw)'!O26</f>
        <v>3.4950000000000001</v>
      </c>
      <c r="J27" s="267">
        <f>+'07 (raw)'!P26</f>
        <v>0.35433333333333339</v>
      </c>
      <c r="K27" s="268">
        <f>+'07 (raw)'!Q26/('07 (raw)'!E26)*100000</f>
        <v>11.832812839350842</v>
      </c>
      <c r="L27" s="268">
        <f>+'07 (raw)'!R26/('07 (raw)'!D26/100000)</f>
        <v>3.3746507085862563</v>
      </c>
      <c r="M27" s="265">
        <f>+'07 (raw)'!S26/'07 (raw)'!U26</f>
        <v>6.7226686933040116E-3</v>
      </c>
      <c r="N27" s="265">
        <f>+'07 (raw)'!T26</f>
        <v>0.20437977694497764</v>
      </c>
      <c r="O27" s="264">
        <f>'07 (raw)'!V26</f>
        <v>9</v>
      </c>
      <c r="P27" s="270">
        <f>+'07 (raw)'!X26/('07 (raw)'!F26/'07 (raw)'!W26)</f>
        <v>215.92005146680393</v>
      </c>
      <c r="Q27" s="268">
        <f>+'07 (raw)'!Y26/('07 (raw)'!I26/10000)</f>
        <v>4.37109927400705</v>
      </c>
      <c r="R27" s="271">
        <f>+'07 (raw)'!Z26</f>
        <v>3524.9963666765871</v>
      </c>
      <c r="S27" s="271">
        <f>+'07 (raw)'!AA26</f>
        <v>0.97943724584034753</v>
      </c>
      <c r="T27" s="271">
        <f>+'07 (raw)'!AB26</f>
        <v>711.1</v>
      </c>
      <c r="U27" s="271">
        <f>+'07 (raw)'!AD26</f>
        <v>0</v>
      </c>
      <c r="V27" s="271">
        <f>'07 (raw)'!AE26</f>
        <v>1</v>
      </c>
      <c r="W27" s="272">
        <f>+'07 (raw)'!AF26/'07 (raw)'!AC26</f>
        <v>0.73905109489051091</v>
      </c>
      <c r="X27" s="267">
        <f>+'07 (raw)'!AG26</f>
        <v>88.647180124773584</v>
      </c>
      <c r="Y27" s="267">
        <f>+'07 (raw)'!AH26</f>
        <v>15.8421</v>
      </c>
      <c r="Z27" s="265">
        <f>+'07 (raw)'!AI26</f>
        <v>0.21609375</v>
      </c>
      <c r="AA27" s="273">
        <f>'07 (raw)'!AJ26/'07 (raw)'!AK26</f>
        <v>1.461537448819727</v>
      </c>
      <c r="AB27" s="267">
        <f>'07 (raw)'!AL26</f>
        <v>1.609587864756052</v>
      </c>
      <c r="AC27" s="274">
        <f>+'07 (raw)'!AM26/('07 (raw)'!D26/100000)</f>
        <v>6.387731698395414</v>
      </c>
      <c r="AD27" s="265">
        <f>+'07 (raw)'!AN26/'07 (raw)'!E26</f>
        <v>0.38086229751286255</v>
      </c>
      <c r="AE27" s="275">
        <f>+'07 (raw)'!AO26</f>
        <v>0.69015192189898589</v>
      </c>
      <c r="AF27" s="276">
        <f>+'07 (raw)'!AP26</f>
        <v>6.511123168746609E-2</v>
      </c>
      <c r="AG27" s="266">
        <f>+'07 (raw)'!AQ26</f>
        <v>76.599999999999994</v>
      </c>
      <c r="AH27" s="266">
        <f>+'07 (raw)'!AR26</f>
        <v>62.3</v>
      </c>
      <c r="AI27" s="265">
        <f>+'07 (raw)'!AS26</f>
        <v>2.9071762109923762E-2</v>
      </c>
      <c r="AJ27" s="266">
        <f>+'07 (raw)'!AT26</f>
        <v>508.8098745067885</v>
      </c>
      <c r="AK27" s="265">
        <f>+'07 (raw)'!AU26/'07 (raw)'!E26</f>
        <v>6.8709699161967244E-2</v>
      </c>
      <c r="AL27" s="278">
        <f>+'07 (raw)'!AV26</f>
        <v>9.2165196147143131</v>
      </c>
      <c r="AM27" s="279">
        <f>+'07 (raw)'!AW26/'07 (raw)'!G26</f>
        <v>9.7975800102471731E-3</v>
      </c>
      <c r="AN27" s="273">
        <f>'07 (raw)'!AX26</f>
        <v>54.679061391358495</v>
      </c>
      <c r="AO27" s="279">
        <f>+'07 (raw)'!AY26</f>
        <v>6.7228526490603471E-2</v>
      </c>
      <c r="AP27" s="268">
        <f>+'07 (raw)'!AZ26</f>
        <v>32.1</v>
      </c>
      <c r="AQ27" s="268">
        <f>('07 (raw)'!H26*1000)/'07 (raw)'!D26</f>
        <v>92698.184374270466</v>
      </c>
      <c r="AR27" s="268">
        <f>'07 (raw)'!E26/'07 (raw)'!D26</f>
        <v>0.40232766532624736</v>
      </c>
      <c r="AS27" s="275">
        <f>+'07 (raw)'!BA26</f>
        <v>16.899999999999999</v>
      </c>
      <c r="AT27" s="268">
        <v>0</v>
      </c>
      <c r="AU27" s="275">
        <f>+'07 (raw)'!BC26</f>
        <v>57.3</v>
      </c>
      <c r="AV27" s="275">
        <f>+'07 (raw)'!BD26</f>
        <v>8.5</v>
      </c>
      <c r="AW27" s="268">
        <f>+'07 (raw)'!BE26</f>
        <v>28.96</v>
      </c>
      <c r="AX27" s="280">
        <f>'07 (raw)'!BG26</f>
        <v>13.374381620193171</v>
      </c>
      <c r="AY27" s="280">
        <f>'10 (raw)'!BH26*10</f>
        <v>7.1483333333333343</v>
      </c>
      <c r="AZ27" s="265">
        <f>+'07 (raw)'!BI26/'07 (raw)'!G26</f>
        <v>1.9151577072225839E-2</v>
      </c>
      <c r="BA27" s="268">
        <f>1/('07 (raw)'!BJ26/'07 (raw)'!G26)</f>
        <v>1.2433706480756148</v>
      </c>
      <c r="BB27" s="268">
        <f>+'07 (raw)'!BJ26/'07 (raw)'!E26</f>
        <v>232.52996892686505</v>
      </c>
      <c r="BC27" s="281">
        <f>+'07 (raw)'!BK26/'07 (raw)'!BF26</f>
        <v>2.6446344122343692</v>
      </c>
      <c r="BD27" s="265">
        <f>+'07 (raw)'!BL26/'07 (raw)'!BO26</f>
        <v>0.28306161211638947</v>
      </c>
      <c r="BE27" s="268">
        <f>+'07 (raw)'!BM26</f>
        <v>98.7</v>
      </c>
      <c r="BF27" s="265">
        <f>+'07 (raw)'!BN26/'07 (raw)'!BO26</f>
        <v>0.11469301274262159</v>
      </c>
      <c r="BG27" s="279">
        <f>+'07 (raw)'!BP26/('07 (raw)'!G26/1000)</f>
        <v>0.11422035657499779</v>
      </c>
      <c r="BH27" s="267">
        <f>+'07 (raw)'!BQ26</f>
        <v>8.7986463620981397</v>
      </c>
      <c r="BI27" s="267">
        <f>+'07 (raw)'!BR26</f>
        <v>15.169120524730216</v>
      </c>
      <c r="BJ27" s="267">
        <f>+'07 (raw)'!BS26</f>
        <v>0.51699600000000001</v>
      </c>
      <c r="BK27" s="264">
        <f>+'07 (raw)'!BT26/('07 (raw)'!E26/1000)</f>
        <v>26.270342327768915</v>
      </c>
      <c r="BL27" s="268">
        <f>+'07 (raw)'!BU26</f>
        <v>8</v>
      </c>
      <c r="BM27" s="281">
        <f>+'07 (raw)'!BV26/('07 (raw)'!D26/1000)</f>
        <v>7.0590461429248936</v>
      </c>
      <c r="BN27" s="264">
        <f>'07 (raw)'!BW26/('07 (raw)'!E26/1000)</f>
        <v>35.986729275727008</v>
      </c>
      <c r="BO27" s="264">
        <f>'07 (raw)'!BX26/('07 (raw)'!D26/10000)</f>
        <v>1.3939064219334854</v>
      </c>
      <c r="BP27" s="264">
        <f>+'07 (raw)'!BY26/('07 (raw)'!D26/100000)</f>
        <v>7.4724408547267105</v>
      </c>
      <c r="BQ27" s="267">
        <f>+'07 (raw)'!BZ26/('07 (raw)'!G26/1000)</f>
        <v>4.2075663836836386</v>
      </c>
      <c r="BR27" s="267">
        <f>+'07 (raw)'!CA26</f>
        <v>0.85778006519128491</v>
      </c>
      <c r="BS27" s="282">
        <f>+'07 (raw)'!CB26</f>
        <v>58.334970239999997</v>
      </c>
      <c r="BT27" s="283">
        <f>+'07 (raw)'!CC26</f>
        <v>0.19312499999999999</v>
      </c>
      <c r="BU27" s="283">
        <f>+'07 (raw)'!CD26</f>
        <v>0.56183333333333341</v>
      </c>
      <c r="BV27" s="284">
        <f>+'07 (raw)'!CE26</f>
        <v>34.96</v>
      </c>
      <c r="BW27" s="284">
        <f>+'07 (raw)'!CF26</f>
        <v>42.86</v>
      </c>
      <c r="BX27" s="265">
        <f>+'07 (raw)'!CG26</f>
        <v>0.88599358275129203</v>
      </c>
      <c r="BY27" s="278">
        <f>BY16</f>
        <v>43.560418774765949</v>
      </c>
      <c r="BZ27" s="268">
        <f>+'07 (raw)'!CI26</f>
        <v>0.15830115705073625</v>
      </c>
      <c r="CA27" s="280">
        <f>+'07 (raw)'!CJ26</f>
        <v>25.33857526542845</v>
      </c>
      <c r="CB27" s="268">
        <f>+'07 (raw)'!CK26</f>
        <v>7</v>
      </c>
      <c r="CC27" s="265">
        <f>+'07 (raw)'!CL26/'07 (raw)'!E26</f>
        <v>0.24416485055456949</v>
      </c>
      <c r="CD27" s="265">
        <f>+'07 (raw)'!CM26</f>
        <v>5.1550953264740279E-4</v>
      </c>
      <c r="CE27" s="265">
        <f>+'07 (raw)'!CN26/'07 (raw)'!G26</f>
        <v>2.1931416474911775E-2</v>
      </c>
      <c r="CF27" s="265">
        <f>('07 (raw)'!CO26+'07 (raw)'!CP26)/'07 (raw)'!CX26</f>
        <v>0.48919284368768728</v>
      </c>
      <c r="CG27" s="268">
        <f>+'07 (raw)'!CQ26/('07 (raw)'!CX26/1000000)</f>
        <v>8.9001574621970914</v>
      </c>
      <c r="CH27" s="281">
        <f>+'07 (raw)'!CR26/('07 (raw)'!D26/1000)</f>
        <v>0.24614762530047946</v>
      </c>
      <c r="CI27" s="273">
        <f>('07 (raw)'!CS26-'06 (raw)'!CS26)/'06 (raw)'!CS26</f>
        <v>0.11610095733357091</v>
      </c>
      <c r="CJ27" s="273">
        <f>('07 (raw)'!CT26-'06 (raw)'!CT26)/'06 (raw)'!CT26</f>
        <v>0.14081230489415153</v>
      </c>
      <c r="CK27" s="285">
        <f>+'07 (raw)'!CU26/('07 (raw)'!D26/1000000)</f>
        <v>15.065404949045787</v>
      </c>
      <c r="CL27" s="268">
        <f>+'07 (raw)'!CV26/('07 (raw)'!I26/1000)</f>
        <v>3.5564853183966449</v>
      </c>
      <c r="CM27" s="268">
        <f>+'07 (raw)'!CW26/('07 (raw)'!E26/10000)</f>
        <v>4.1789301040239053</v>
      </c>
    </row>
    <row r="28" spans="1:91">
      <c r="A28" s="263" t="s">
        <v>227</v>
      </c>
      <c r="B28" s="264">
        <f>'07 (raw)'!B27</f>
        <v>3466.2334519772112</v>
      </c>
      <c r="C28" s="265">
        <f>'07 (raw)'!C27</f>
        <v>0.24127489999999999</v>
      </c>
      <c r="D28" s="266">
        <f>+'07 (raw)'!J27/('07 (raw)'!D27/100000)</f>
        <v>2165.0581419635332</v>
      </c>
      <c r="E28" s="266">
        <f>+'07 (raw)'!K27</f>
        <v>56.876550217639391</v>
      </c>
      <c r="F28" s="267">
        <f>+'07 (raw)'!L27</f>
        <v>2.75</v>
      </c>
      <c r="G28" s="267">
        <f>+'07 (raw)'!M27</f>
        <v>2.4900000000000002</v>
      </c>
      <c r="H28" s="267">
        <f>+'07 (raw)'!N27</f>
        <v>3.1749999999999998</v>
      </c>
      <c r="I28" s="267">
        <f>+'07 (raw)'!O27</f>
        <v>3.5150000000000001</v>
      </c>
      <c r="J28" s="267">
        <f>+'07 (raw)'!P27</f>
        <v>0.56966666666666665</v>
      </c>
      <c r="K28" s="268">
        <f>+'07 (raw)'!Q27/('07 (raw)'!E27)*100000</f>
        <v>15.289036774243398</v>
      </c>
      <c r="L28" s="268">
        <f>+'07 (raw)'!R27/('07 (raw)'!D27/100000)</f>
        <v>9.910794657344514</v>
      </c>
      <c r="M28" s="265">
        <f>+'07 (raw)'!S27/'07 (raw)'!U27</f>
        <v>8.2295485276187607E-4</v>
      </c>
      <c r="N28" s="265">
        <f>+'07 (raw)'!T27</f>
        <v>0.3279523315260533</v>
      </c>
      <c r="O28" s="264">
        <f>'07 (raw)'!V27</f>
        <v>3</v>
      </c>
      <c r="P28" s="270">
        <f>+'07 (raw)'!X27/('07 (raw)'!F27/'07 (raw)'!W27)</f>
        <v>211.26029763723992</v>
      </c>
      <c r="Q28" s="268">
        <f>+'07 (raw)'!Y27/('07 (raw)'!I27/10000)</f>
        <v>1.1575617461922099</v>
      </c>
      <c r="R28" s="271">
        <f>+'07 (raw)'!Z27</f>
        <v>8588.3038892830064</v>
      </c>
      <c r="S28" s="271">
        <f>+'07 (raw)'!AA27</f>
        <v>7.223293033402059E-2</v>
      </c>
      <c r="T28" s="271">
        <f>+'07 (raw)'!AB27</f>
        <v>1600.9</v>
      </c>
      <c r="U28" s="271">
        <f>+'07 (raw)'!AD27</f>
        <v>0</v>
      </c>
      <c r="V28" s="271">
        <f>'07 (raw)'!AE27</f>
        <v>9</v>
      </c>
      <c r="W28" s="272">
        <f>+'07 (raw)'!AF27/'07 (raw)'!AC27</f>
        <v>0.73218673218673214</v>
      </c>
      <c r="X28" s="267">
        <f>+'07 (raw)'!AG27</f>
        <v>92.174914497927546</v>
      </c>
      <c r="Y28" s="267">
        <f>+'07 (raw)'!AH27</f>
        <v>13.835599999999999</v>
      </c>
      <c r="Z28" s="265">
        <f>+'07 (raw)'!AI27</f>
        <v>0.27411626435222858</v>
      </c>
      <c r="AA28" s="273">
        <f>'07 (raw)'!AJ27/'07 (raw)'!AK27</f>
        <v>0.72057952372086731</v>
      </c>
      <c r="AB28" s="267">
        <f>'07 (raw)'!AL27</f>
        <v>1.3457384811584325</v>
      </c>
      <c r="AC28" s="274">
        <f>+'07 (raw)'!AM27/('07 (raw)'!D27/100000)</f>
        <v>3.6039253299434595</v>
      </c>
      <c r="AD28" s="265">
        <f>+'07 (raw)'!AN27/'07 (raw)'!E27</f>
        <v>0.36580746663948616</v>
      </c>
      <c r="AE28" s="275">
        <f>+'07 (raw)'!AO27</f>
        <v>0.54260448968085584</v>
      </c>
      <c r="AF28" s="276">
        <f>+'07 (raw)'!AP27</f>
        <v>4.9452623631559077E-2</v>
      </c>
      <c r="AG28" s="266">
        <f>+'07 (raw)'!AQ27</f>
        <v>81.7</v>
      </c>
      <c r="AH28" s="266">
        <f>+'07 (raw)'!AR27</f>
        <v>56.4</v>
      </c>
      <c r="AI28" s="265">
        <f>+'07 (raw)'!AS27</f>
        <v>1.2109020913611726E-2</v>
      </c>
      <c r="AJ28" s="266">
        <f>+'07 (raw)'!AT27</f>
        <v>498.01642947918629</v>
      </c>
      <c r="AK28" s="265">
        <f>+'07 (raw)'!AU27/'07 (raw)'!E27</f>
        <v>3.4175107146556104E-2</v>
      </c>
      <c r="AL28" s="278">
        <f>+'07 (raw)'!AV27</f>
        <v>12.62204698000445</v>
      </c>
      <c r="AM28" s="279">
        <f>+'07 (raw)'!AW27/'07 (raw)'!G27</f>
        <v>1.5427905408036258E-2</v>
      </c>
      <c r="AN28" s="273">
        <f>'07 (raw)'!AX27</f>
        <v>50.439591447959401</v>
      </c>
      <c r="AO28" s="279">
        <f>+'07 (raw)'!AY27</f>
        <v>7.2157846754329055E-2</v>
      </c>
      <c r="AP28" s="268">
        <f>+'07 (raw)'!AZ27</f>
        <v>53</v>
      </c>
      <c r="AQ28" s="268">
        <f>('07 (raw)'!H27*1000)/'07 (raw)'!D27</f>
        <v>106357.80907225706</v>
      </c>
      <c r="AR28" s="268">
        <f>'07 (raw)'!E27/'07 (raw)'!D27</f>
        <v>0.49822547631197217</v>
      </c>
      <c r="AS28" s="275">
        <f>+'07 (raw)'!BA27</f>
        <v>8.6</v>
      </c>
      <c r="AT28" s="268">
        <v>0</v>
      </c>
      <c r="AU28" s="275">
        <f>+'07 (raw)'!BC27</f>
        <v>52.3</v>
      </c>
      <c r="AV28" s="275">
        <f>+'07 (raw)'!BD27</f>
        <v>14.5</v>
      </c>
      <c r="AW28" s="268">
        <f>+'07 (raw)'!BE27</f>
        <v>34.590000000000003</v>
      </c>
      <c r="AX28" s="280">
        <f>'07 (raw)'!BG27</f>
        <v>8.9064843881688329</v>
      </c>
      <c r="AY28" s="280">
        <f>'10 (raw)'!BH27*10</f>
        <v>7.4233333333333356</v>
      </c>
      <c r="AZ28" s="265">
        <f>+'07 (raw)'!BI27/'07 (raw)'!G27</f>
        <v>2.7038227159353185E-2</v>
      </c>
      <c r="BA28" s="268">
        <f>1/('07 (raw)'!BJ27/'07 (raw)'!G27)</f>
        <v>1.729036234485559</v>
      </c>
      <c r="BB28" s="268">
        <f>+'07 (raw)'!BJ27/'07 (raw)'!E27</f>
        <v>149.62322856305406</v>
      </c>
      <c r="BC28" s="281">
        <f>+'07 (raw)'!BK27/'07 (raw)'!BF27</f>
        <v>2.2156055700285324</v>
      </c>
      <c r="BD28" s="265">
        <f>+'07 (raw)'!BL27/'07 (raw)'!BO27</f>
        <v>0.24010558535853316</v>
      </c>
      <c r="BE28" s="268">
        <f>+'07 (raw)'!BM27</f>
        <v>90</v>
      </c>
      <c r="BF28" s="265">
        <f>+'07 (raw)'!BN27/'07 (raw)'!BO27</f>
        <v>0.22670326255643938</v>
      </c>
      <c r="BG28" s="279">
        <f>+'07 (raw)'!BP27/('07 (raw)'!G27/1000)</f>
        <v>9.774971053550649E-2</v>
      </c>
      <c r="BH28" s="267">
        <f>+'07 (raw)'!BQ27</f>
        <v>10.427807486631016</v>
      </c>
      <c r="BI28" s="267">
        <f>+'07 (raw)'!BR27</f>
        <v>12.547331322042595</v>
      </c>
      <c r="BJ28" s="267">
        <f>+'07 (raw)'!BS27</f>
        <v>10776.321102</v>
      </c>
      <c r="BK28" s="264">
        <f>+'07 (raw)'!BT27/('07 (raw)'!E27/1000)</f>
        <v>220.7671150902793</v>
      </c>
      <c r="BL28" s="268">
        <f>+'07 (raw)'!BU27</f>
        <v>94</v>
      </c>
      <c r="BM28" s="281">
        <f>+'07 (raw)'!BV27/('07 (raw)'!D27/1000)</f>
        <v>25.221743792033848</v>
      </c>
      <c r="BN28" s="264">
        <f>'07 (raw)'!BW27/('07 (raw)'!E27/1000)</f>
        <v>40.364701066451417</v>
      </c>
      <c r="BO28" s="264">
        <f>'07 (raw)'!BX27/('07 (raw)'!D27/10000)</f>
        <v>1.5689822631425367</v>
      </c>
      <c r="BP28" s="264">
        <f>+'07 (raw)'!BY27/('07 (raw)'!D27/100000)</f>
        <v>9.0098133248586478</v>
      </c>
      <c r="BQ28" s="267">
        <f>+'07 (raw)'!BZ27/('07 (raw)'!G27/1000)</f>
        <v>8.1309153917800128</v>
      </c>
      <c r="BR28" s="267">
        <f>+'07 (raw)'!CA27</f>
        <v>0.94040202186434696</v>
      </c>
      <c r="BS28" s="282">
        <f>+'07 (raw)'!CB27</f>
        <v>66.837648810000005</v>
      </c>
      <c r="BT28" s="283">
        <f>+'07 (raw)'!CC27</f>
        <v>0.392625</v>
      </c>
      <c r="BU28" s="283">
        <f>+'07 (raw)'!CD27</f>
        <v>0.83350000000000013</v>
      </c>
      <c r="BV28" s="284">
        <f>+'07 (raw)'!CE27</f>
        <v>41.52</v>
      </c>
      <c r="BW28" s="284">
        <f>+'07 (raw)'!CF27</f>
        <v>50</v>
      </c>
      <c r="BX28" s="265">
        <f>+'07 (raw)'!CG27</f>
        <v>0.75637062306906222</v>
      </c>
      <c r="BY28" s="278">
        <f>BY16</f>
        <v>43.560418774765949</v>
      </c>
      <c r="BZ28" s="268">
        <f>+'07 (raw)'!CI27</f>
        <v>0.10414992230084401</v>
      </c>
      <c r="CA28" s="280">
        <f>+'07 (raw)'!CJ27</f>
        <v>0</v>
      </c>
      <c r="CB28" s="268">
        <f>+'07 (raw)'!CK27</f>
        <v>5.8</v>
      </c>
      <c r="CC28" s="265">
        <f>+'07 (raw)'!CL27/'07 (raw)'!E27</f>
        <v>0.23130011064001882</v>
      </c>
      <c r="CD28" s="265">
        <f>+'07 (raw)'!CM27</f>
        <v>0.43651972409137862</v>
      </c>
      <c r="CE28" s="265">
        <f>+'07 (raw)'!CN27/'07 (raw)'!G27</f>
        <v>0.17794886412005276</v>
      </c>
      <c r="CF28" s="265">
        <f>('07 (raw)'!CO27+'07 (raw)'!CP27)/'07 (raw)'!CX27</f>
        <v>3.257662422576707E-2</v>
      </c>
      <c r="CG28" s="268">
        <f>+'07 (raw)'!CQ27/('07 (raw)'!CX27/1000000)</f>
        <v>60.063316379710109</v>
      </c>
      <c r="CH28" s="281">
        <f>+'07 (raw)'!CR27/('07 (raw)'!D27/1000)</f>
        <v>0.91982822381359186</v>
      </c>
      <c r="CI28" s="273">
        <f>('07 (raw)'!CS27-'06 (raw)'!CS27)/'06 (raw)'!CS27</f>
        <v>9.9454899116421473E-3</v>
      </c>
      <c r="CJ28" s="273">
        <f>('07 (raw)'!CT27-'06 (raw)'!CT27)/'06 (raw)'!CT27</f>
        <v>0.14968701509287755</v>
      </c>
      <c r="CK28" s="285">
        <f>+'07 (raw)'!CU27/('07 (raw)'!D27/1000000)</f>
        <v>0.81907393862351352</v>
      </c>
      <c r="CL28" s="268">
        <f>+'07 (raw)'!CV27/('07 (raw)'!I27/1000)</f>
        <v>1.6495254883238992</v>
      </c>
      <c r="CM28" s="268">
        <f>+'07 (raw)'!CW27/('07 (raw)'!E27/10000)</f>
        <v>0.78911157544482058</v>
      </c>
    </row>
    <row r="29" spans="1:91">
      <c r="A29" s="263" t="s">
        <v>228</v>
      </c>
      <c r="B29" s="264">
        <f>'07 (raw)'!B28</f>
        <v>4277.7514760645081</v>
      </c>
      <c r="C29" s="265">
        <f>'07 (raw)'!C28</f>
        <v>0.2416751</v>
      </c>
      <c r="D29" s="266">
        <f>+'07 (raw)'!J28/('07 (raw)'!D28/100000)</f>
        <v>2017.3267728946419</v>
      </c>
      <c r="E29" s="266">
        <f>+'07 (raw)'!K28</f>
        <v>46.560518522229941</v>
      </c>
      <c r="F29" s="267">
        <f>+'07 (raw)'!L28</f>
        <v>3.4249999999999998</v>
      </c>
      <c r="G29" s="267">
        <f>+'07 (raw)'!M28</f>
        <v>2.79</v>
      </c>
      <c r="H29" s="267">
        <f>+'07 (raw)'!N28</f>
        <v>3.59</v>
      </c>
      <c r="I29" s="267">
        <f>+'07 (raw)'!O28</f>
        <v>3.375</v>
      </c>
      <c r="J29" s="267">
        <f>+'07 (raw)'!P28</f>
        <v>0.2253333333333333</v>
      </c>
      <c r="K29" s="268">
        <f>+'07 (raw)'!Q28/('07 (raw)'!E28)*100000</f>
        <v>7.3812313739239546</v>
      </c>
      <c r="L29" s="268">
        <f>+'07 (raw)'!R28/('07 (raw)'!D28/100000)</f>
        <v>5.7685495429033837</v>
      </c>
      <c r="M29" s="265">
        <f>+'07 (raw)'!S28/'07 (raw)'!U28</f>
        <v>3.5495666898608835E-2</v>
      </c>
      <c r="N29" s="265">
        <f>+'07 (raw)'!T28</f>
        <v>4.7709341880790854E-3</v>
      </c>
      <c r="O29" s="264">
        <f>'07 (raw)'!V28</f>
        <v>8</v>
      </c>
      <c r="P29" s="270">
        <f>+'07 (raw)'!X28/('07 (raw)'!F28/'07 (raw)'!W28)</f>
        <v>19.938335976457125</v>
      </c>
      <c r="Q29" s="268">
        <f>+'07 (raw)'!Y28/('07 (raw)'!I28/10000)</f>
        <v>1.1015238806985823</v>
      </c>
      <c r="R29" s="271">
        <f>+'07 (raw)'!Z28</f>
        <v>10891.235771060767</v>
      </c>
      <c r="S29" s="271">
        <f>+'07 (raw)'!AA28</f>
        <v>1.1729683274113527</v>
      </c>
      <c r="T29" s="271">
        <f>+'07 (raw)'!AB28</f>
        <v>1725.2</v>
      </c>
      <c r="U29" s="271">
        <f>+'07 (raw)'!AD28</f>
        <v>1</v>
      </c>
      <c r="V29" s="271">
        <f>'07 (raw)'!AE28</f>
        <v>9</v>
      </c>
      <c r="W29" s="272">
        <f>+'07 (raw)'!AF28/'07 (raw)'!AC28</f>
        <v>0.54054054054054057</v>
      </c>
      <c r="X29" s="267">
        <f>+'07 (raw)'!AG28</f>
        <v>77.670520158827514</v>
      </c>
      <c r="Y29" s="267">
        <f>+'07 (raw)'!AH28</f>
        <v>16.907800000000002</v>
      </c>
      <c r="Z29" s="265">
        <f>+'07 (raw)'!AI28</f>
        <v>0.25445768122712764</v>
      </c>
      <c r="AA29" s="273">
        <f>'07 (raw)'!AJ28/'07 (raw)'!AK28</f>
        <v>2.0199931681636425</v>
      </c>
      <c r="AB29" s="267">
        <f>'07 (raw)'!AL28</f>
        <v>1.7232526169715603</v>
      </c>
      <c r="AC29" s="274">
        <f>+'07 (raw)'!AM28/('07 (raw)'!D28/100000)</f>
        <v>8.6934479026853815</v>
      </c>
      <c r="AD29" s="265">
        <f>+'07 (raw)'!AN28/'07 (raw)'!E28</f>
        <v>0.3578431221788575</v>
      </c>
      <c r="AE29" s="275">
        <f>+'07 (raw)'!AO28</f>
        <v>0.62363256021307489</v>
      </c>
      <c r="AF29" s="276">
        <f>+'07 (raw)'!AP28</f>
        <v>6.5222222222222223E-2</v>
      </c>
      <c r="AG29" s="266">
        <f>+'07 (raw)'!AQ28</f>
        <v>79.900000000000006</v>
      </c>
      <c r="AH29" s="266">
        <f>+'07 (raw)'!AR28</f>
        <v>61.7</v>
      </c>
      <c r="AI29" s="265">
        <f>+'07 (raw)'!AS28</f>
        <v>1.1065326596870361E-2</v>
      </c>
      <c r="AJ29" s="266">
        <f>+'07 (raw)'!AT28</f>
        <v>496.70990829027079</v>
      </c>
      <c r="AK29" s="265">
        <f>+'07 (raw)'!AU28/'07 (raw)'!E28</f>
        <v>5.7428030431176683E-2</v>
      </c>
      <c r="AL29" s="278">
        <f>+'07 (raw)'!AV28</f>
        <v>13.415059621535788</v>
      </c>
      <c r="AM29" s="279">
        <f>+'07 (raw)'!AW28/'07 (raw)'!G28</f>
        <v>1.400054754383637E-2</v>
      </c>
      <c r="AN29" s="273">
        <f>'07 (raw)'!AX28</f>
        <v>62.678861734889438</v>
      </c>
      <c r="AO29" s="279">
        <f>+'07 (raw)'!AY28</f>
        <v>3.6045705683030706E-2</v>
      </c>
      <c r="AP29" s="268">
        <f>+'07 (raw)'!AZ28</f>
        <v>44.1</v>
      </c>
      <c r="AQ29" s="268">
        <f>('07 (raw)'!H28*1000)/'07 (raw)'!D28</f>
        <v>61337.044189499291</v>
      </c>
      <c r="AR29" s="268">
        <f>'07 (raw)'!E28/'07 (raw)'!D28</f>
        <v>0.39626157366031528</v>
      </c>
      <c r="AS29" s="275">
        <f>+'07 (raw)'!BA28</f>
        <v>8.3000000000000007</v>
      </c>
      <c r="AT29" s="268">
        <v>0</v>
      </c>
      <c r="AU29" s="275">
        <f>+'07 (raw)'!BC28</f>
        <v>45</v>
      </c>
      <c r="AV29" s="275">
        <f>+'07 (raw)'!BD28</f>
        <v>0</v>
      </c>
      <c r="AW29" s="268">
        <f>+'07 (raw)'!BE28</f>
        <v>25.89</v>
      </c>
      <c r="AX29" s="280">
        <f>'07 (raw)'!BG28</f>
        <v>9.9149522137780952</v>
      </c>
      <c r="AY29" s="280">
        <f>'10 (raw)'!BH28*10</f>
        <v>7.120000000000001</v>
      </c>
      <c r="AZ29" s="265">
        <f>+'07 (raw)'!BI28/'07 (raw)'!G28</f>
        <v>1.4246028188836897E-2</v>
      </c>
      <c r="BA29" s="268">
        <f>1/('07 (raw)'!BJ28/'07 (raw)'!G28)</f>
        <v>1.456532956926287</v>
      </c>
      <c r="BB29" s="268">
        <f>+'07 (raw)'!BJ28/'07 (raw)'!E28</f>
        <v>139.33039520656251</v>
      </c>
      <c r="BC29" s="281">
        <f>+'07 (raw)'!BK28/'07 (raw)'!BF28</f>
        <v>3.1443398748358184</v>
      </c>
      <c r="BD29" s="265">
        <f>+'07 (raw)'!BL28/'07 (raw)'!BO28</f>
        <v>0.20002028631679736</v>
      </c>
      <c r="BE29" s="268">
        <f>+'07 (raw)'!BM28</f>
        <v>38.299999999999997</v>
      </c>
      <c r="BF29" s="265">
        <f>+'07 (raw)'!BN28/'07 (raw)'!BO28</f>
        <v>6.0366383892157829E-2</v>
      </c>
      <c r="BG29" s="279">
        <f>+'07 (raw)'!BP28/('07 (raw)'!G28/1000)</f>
        <v>9.8390161546572361E-2</v>
      </c>
      <c r="BH29" s="267">
        <f>+'07 (raw)'!BQ28</f>
        <v>7.3362264930770822</v>
      </c>
      <c r="BI29" s="267">
        <f>+'07 (raw)'!BR28</f>
        <v>4.630936100317653</v>
      </c>
      <c r="BJ29" s="267">
        <f>+'07 (raw)'!BS28</f>
        <v>18.799293000000002</v>
      </c>
      <c r="BK29" s="264">
        <f>+'07 (raw)'!BT28/('07 (raw)'!E28/1000)</f>
        <v>25.909147293497238</v>
      </c>
      <c r="BL29" s="268">
        <f>+'07 (raw)'!BU28</f>
        <v>9</v>
      </c>
      <c r="BM29" s="281">
        <f>+'07 (raw)'!BV28/('07 (raw)'!D28/1000)</f>
        <v>4.0704835506966139</v>
      </c>
      <c r="BN29" s="264">
        <f>'07 (raw)'!BW28/('07 (raw)'!E28/1000)</f>
        <v>19.027174208337307</v>
      </c>
      <c r="BO29" s="264">
        <f>'07 (raw)'!BX28/('07 (raw)'!D28/10000)</f>
        <v>1.0485088769858841</v>
      </c>
      <c r="BP29" s="264">
        <f>+'07 (raw)'!BY28/('07 (raw)'!D28/100000)</f>
        <v>5.8497967195639946</v>
      </c>
      <c r="BQ29" s="267">
        <f>+'07 (raw)'!BZ28/('07 (raw)'!G28/1000)</f>
        <v>2.9760572161285661</v>
      </c>
      <c r="BR29" s="267">
        <f>+'07 (raw)'!CA28</f>
        <v>0.32698438649554484</v>
      </c>
      <c r="BS29" s="282">
        <f>+'07 (raw)'!CB28</f>
        <v>81.875</v>
      </c>
      <c r="BT29" s="283">
        <f>+'07 (raw)'!CC28</f>
        <v>0.20650000000000002</v>
      </c>
      <c r="BU29" s="283">
        <f>+'07 (raw)'!CD28</f>
        <v>0.38983333333333331</v>
      </c>
      <c r="BV29" s="284">
        <f>+'07 (raw)'!CE28</f>
        <v>37.97</v>
      </c>
      <c r="BW29" s="284">
        <f>+'07 (raw)'!CF28</f>
        <v>50</v>
      </c>
      <c r="BX29" s="265">
        <f>+'07 (raw)'!CG28</f>
        <v>0.88990244066685942</v>
      </c>
      <c r="BY29" s="278">
        <f>+'07 (raw)'!CH28/('07 (raw)'!G28/1000)</f>
        <v>15.221371041912841</v>
      </c>
      <c r="BZ29" s="268">
        <f>+'07 (raw)'!CI28</f>
        <v>0.23678250374820317</v>
      </c>
      <c r="CA29" s="280">
        <f>+'07 (raw)'!CJ28</f>
        <v>10.925930365835226</v>
      </c>
      <c r="CB29" s="268">
        <f>+'07 (raw)'!CK28</f>
        <v>6.8</v>
      </c>
      <c r="CC29" s="265">
        <f>+'07 (raw)'!CL28/'07 (raw)'!E28</f>
        <v>0.22768945929404674</v>
      </c>
      <c r="CD29" s="265">
        <f>+'07 (raw)'!CM28</f>
        <v>8.5671541139895014E-4</v>
      </c>
      <c r="CE29" s="265">
        <f>+'07 (raw)'!CN28/'07 (raw)'!G28</f>
        <v>2.1832523511070009E-2</v>
      </c>
      <c r="CF29" s="265">
        <f>('07 (raw)'!CO28+'07 (raw)'!CP28)/'07 (raw)'!CX28</f>
        <v>0.40426855896991665</v>
      </c>
      <c r="CG29" s="268">
        <f>+'07 (raw)'!CQ28/('07 (raw)'!CX28/1000000)</f>
        <v>10.550921858345644</v>
      </c>
      <c r="CH29" s="281">
        <f>+'07 (raw)'!CR28/('07 (raw)'!D28/1000)</f>
        <v>0.20769459511281982</v>
      </c>
      <c r="CI29" s="273">
        <f>('07 (raw)'!CS28-'06 (raw)'!CS28)/'06 (raw)'!CS28</f>
        <v>5.5932181495878829E-2</v>
      </c>
      <c r="CJ29" s="273">
        <f>('07 (raw)'!CT28-'06 (raw)'!CT28)/'06 (raw)'!CT28</f>
        <v>8.4041876121128192E-2</v>
      </c>
      <c r="CK29" s="285">
        <f>+'07 (raw)'!CU28/('07 (raw)'!D28/1000000)</f>
        <v>1.6249435332122208</v>
      </c>
      <c r="CL29" s="268">
        <f>+'07 (raw)'!CV28/('07 (raw)'!I28/1000)</f>
        <v>1.8725905971875898</v>
      </c>
      <c r="CM29" s="268">
        <f>+'07 (raw)'!CW28/('07 (raw)'!E28/10000)</f>
        <v>2.5731792706318228</v>
      </c>
    </row>
    <row r="30" spans="1:91">
      <c r="A30" s="263" t="s">
        <v>229</v>
      </c>
      <c r="B30" s="264">
        <f>'07 (raw)'!B29</f>
        <v>4125.8590484158094</v>
      </c>
      <c r="C30" s="265">
        <f>'07 (raw)'!C29</f>
        <v>0.27536110000000003</v>
      </c>
      <c r="D30" s="266">
        <f>+'07 (raw)'!J29/('07 (raw)'!D29/100000)</f>
        <v>971.57746291331011</v>
      </c>
      <c r="E30" s="266">
        <f>+'07 (raw)'!K29</f>
        <v>73.785529791130173</v>
      </c>
      <c r="F30" s="267">
        <f>+'07 (raw)'!L29</f>
        <v>3.2249999999999996</v>
      </c>
      <c r="G30" s="267">
        <f>+'07 (raw)'!M29</f>
        <v>2.96</v>
      </c>
      <c r="H30" s="267">
        <f>+'07 (raw)'!N29</f>
        <v>3.64</v>
      </c>
      <c r="I30" s="267">
        <f>+'07 (raw)'!O29</f>
        <v>3.5149999999999997</v>
      </c>
      <c r="J30" s="267">
        <f>+'07 (raw)'!P29</f>
        <v>0.15</v>
      </c>
      <c r="K30" s="268">
        <f>+'07 (raw)'!Q29/('07 (raw)'!E29)*100000</f>
        <v>7.1808380213113256</v>
      </c>
      <c r="L30" s="268">
        <f>+'07 (raw)'!R29/('07 (raw)'!D29/100000)</f>
        <v>15.017764085679181</v>
      </c>
      <c r="M30" s="265">
        <f>+'07 (raw)'!S29/'07 (raw)'!U29</f>
        <v>1.4002082360966503E-3</v>
      </c>
      <c r="N30" s="265">
        <f>+'07 (raw)'!T29</f>
        <v>0.11040769052426998</v>
      </c>
      <c r="O30" s="264">
        <f>'07 (raw)'!V29</f>
        <v>5</v>
      </c>
      <c r="P30" s="270">
        <f>+'07 (raw)'!X29/('07 (raw)'!F29/'07 (raw)'!W29)</f>
        <v>10.728648026373167</v>
      </c>
      <c r="Q30" s="268">
        <f>+'07 (raw)'!Y29/('07 (raw)'!I29/10000)</f>
        <v>2.8624390472481416</v>
      </c>
      <c r="R30" s="271">
        <f>+'07 (raw)'!Z29</f>
        <v>41707.796220783945</v>
      </c>
      <c r="S30" s="271">
        <f>+'07 (raw)'!AA29</f>
        <v>0.2226651820517703</v>
      </c>
      <c r="T30" s="271">
        <f>+'07 (raw)'!AB29</f>
        <v>4178.6000000000004</v>
      </c>
      <c r="U30" s="271">
        <f>+'07 (raw)'!AD29</f>
        <v>0</v>
      </c>
      <c r="V30" s="271">
        <f>'07 (raw)'!AE29</f>
        <v>15</v>
      </c>
      <c r="W30" s="272">
        <f>+'07 (raw)'!AF29/'07 (raw)'!AC29</f>
        <v>0.79954441913439633</v>
      </c>
      <c r="X30" s="267">
        <f>+'07 (raw)'!AG29</f>
        <v>88.057086625045443</v>
      </c>
      <c r="Y30" s="267">
        <f>+'07 (raw)'!AH29</f>
        <v>15.0585</v>
      </c>
      <c r="Z30" s="265">
        <f>+'07 (raw)'!AI29</f>
        <v>0.24071121033328019</v>
      </c>
      <c r="AA30" s="273">
        <f>'07 (raw)'!AJ29/'07 (raw)'!AK29</f>
        <v>1.3308391082337923</v>
      </c>
      <c r="AB30" s="267">
        <f>'07 (raw)'!AL29</f>
        <v>1.9814369844027091</v>
      </c>
      <c r="AC30" s="274">
        <f>+'07 (raw)'!AM29/('07 (raw)'!D29/100000)</f>
        <v>5.5607338050247854</v>
      </c>
      <c r="AD30" s="265">
        <f>+'07 (raw)'!AN29/'07 (raw)'!E29</f>
        <v>0.34984604983851869</v>
      </c>
      <c r="AE30" s="275">
        <f>+'07 (raw)'!AO29</f>
        <v>0.54296255148777395</v>
      </c>
      <c r="AF30" s="276">
        <f>+'07 (raw)'!AP29</f>
        <v>4.3398861317005051E-2</v>
      </c>
      <c r="AG30" s="266">
        <f>+'07 (raw)'!AQ29</f>
        <v>79.5</v>
      </c>
      <c r="AH30" s="266">
        <f>+'07 (raw)'!AR29</f>
        <v>62.3</v>
      </c>
      <c r="AI30" s="265">
        <f>+'07 (raw)'!AS29</f>
        <v>3.8750311483165462E-3</v>
      </c>
      <c r="AJ30" s="266">
        <f>+'07 (raw)'!AT29</f>
        <v>520.5586352014252</v>
      </c>
      <c r="AK30" s="265">
        <f>+'07 (raw)'!AU29/'07 (raw)'!E29</f>
        <v>7.0145403212812013E-2</v>
      </c>
      <c r="AL30" s="278">
        <f>+'07 (raw)'!AV29</f>
        <v>23.706267441642332</v>
      </c>
      <c r="AM30" s="279">
        <f>+'07 (raw)'!AW29/'07 (raw)'!G29</f>
        <v>2.096283042505025E-2</v>
      </c>
      <c r="AN30" s="273">
        <f>'07 (raw)'!AX29</f>
        <v>53.683499436375548</v>
      </c>
      <c r="AO30" s="279">
        <f>+'07 (raw)'!AY29</f>
        <v>3.4839615323018602E-2</v>
      </c>
      <c r="AP30" s="268">
        <f>+'07 (raw)'!AZ29</f>
        <v>56.5</v>
      </c>
      <c r="AQ30" s="268">
        <f>('07 (raw)'!H29*1000)/'07 (raw)'!D29</f>
        <v>64939.863203853478</v>
      </c>
      <c r="AR30" s="268">
        <f>'07 (raw)'!E29/'07 (raw)'!D29</f>
        <v>0.43196990697308452</v>
      </c>
      <c r="AS30" s="275">
        <f>+'07 (raw)'!BA29</f>
        <v>23.2</v>
      </c>
      <c r="AT30" s="268">
        <v>0</v>
      </c>
      <c r="AU30" s="275">
        <f>+'07 (raw)'!BC29</f>
        <v>55.4</v>
      </c>
      <c r="AV30" s="275">
        <f>+'07 (raw)'!BD29</f>
        <v>2.9</v>
      </c>
      <c r="AW30" s="268">
        <f>+'07 (raw)'!BE29</f>
        <v>33.700000000000003</v>
      </c>
      <c r="AX30" s="280">
        <f>'07 (raw)'!BG29</f>
        <v>24.595265291614218</v>
      </c>
      <c r="AY30" s="280">
        <f>'10 (raw)'!BH29*10</f>
        <v>7.3583333333333334</v>
      </c>
      <c r="AZ30" s="265">
        <f>+'07 (raw)'!BI29/'07 (raw)'!G29</f>
        <v>1.9952132404604778E-2</v>
      </c>
      <c r="BA30" s="268">
        <f>1/('07 (raw)'!BJ29/'07 (raw)'!G29)</f>
        <v>1.5347352121958742</v>
      </c>
      <c r="BB30" s="268">
        <f>+'07 (raw)'!BJ29/'07 (raw)'!E29</f>
        <v>124.64289038760167</v>
      </c>
      <c r="BC30" s="281">
        <f>+'07 (raw)'!BK29/'07 (raw)'!BF29</f>
        <v>5.1238255377450779</v>
      </c>
      <c r="BD30" s="265">
        <f>+'07 (raw)'!BL29/'07 (raw)'!BO29</f>
        <v>0.21479274405211668</v>
      </c>
      <c r="BE30" s="268">
        <f>+'07 (raw)'!BM29</f>
        <v>70.7</v>
      </c>
      <c r="BF30" s="265">
        <f>+'07 (raw)'!BN29/'07 (raw)'!BO29</f>
        <v>8.5702267464027149E-2</v>
      </c>
      <c r="BG30" s="279">
        <f>+'07 (raw)'!BP29/('07 (raw)'!G29/1000)</f>
        <v>0.15031565251601142</v>
      </c>
      <c r="BH30" s="267">
        <f>+'07 (raw)'!BQ29</f>
        <v>15.638554216867471</v>
      </c>
      <c r="BI30" s="267">
        <f>+'07 (raw)'!BR29</f>
        <v>1.7259554491068843</v>
      </c>
      <c r="BJ30" s="267">
        <f>+'07 (raw)'!BS29</f>
        <v>8316.9557939999995</v>
      </c>
      <c r="BK30" s="264">
        <f>+'07 (raw)'!BT29/('07 (raw)'!E29/1000)</f>
        <v>97.564820198821636</v>
      </c>
      <c r="BL30" s="268">
        <f>+'07 (raw)'!BU29</f>
        <v>52</v>
      </c>
      <c r="BM30" s="281">
        <f>+'07 (raw)'!BV29/('07 (raw)'!D29/1000)</f>
        <v>5.9299362671815325</v>
      </c>
      <c r="BN30" s="264">
        <f>'07 (raw)'!BW29/('07 (raw)'!E29/1000)</f>
        <v>19.338347076172926</v>
      </c>
      <c r="BO30" s="264">
        <f>'07 (raw)'!BX29/('07 (raw)'!D29/10000)</f>
        <v>1.4148570368753102</v>
      </c>
      <c r="BP30" s="264">
        <f>+'07 (raw)'!BY29/('07 (raw)'!D29/100000)</f>
        <v>9.2300615539186914</v>
      </c>
      <c r="BQ30" s="267">
        <f>+'07 (raw)'!BZ29/('07 (raw)'!G29/1000)</f>
        <v>5.2486135304729187</v>
      </c>
      <c r="BR30" s="267">
        <f>+'07 (raw)'!CA29</f>
        <v>0.69770281348659546</v>
      </c>
      <c r="BS30" s="282">
        <f>+'07 (raw)'!CB29</f>
        <v>76.579315480000005</v>
      </c>
      <c r="BT30" s="283">
        <f>+'07 (raw)'!CC29</f>
        <v>0.27962500000000001</v>
      </c>
      <c r="BU30" s="283">
        <f>+'07 (raw)'!CD29</f>
        <v>0.37416666666666665</v>
      </c>
      <c r="BV30" s="284">
        <f>+'07 (raw)'!CE29</f>
        <v>42.48</v>
      </c>
      <c r="BW30" s="284">
        <f>+'07 (raw)'!CF29</f>
        <v>71.430000000000007</v>
      </c>
      <c r="BX30" s="265">
        <f>+'07 (raw)'!CG29</f>
        <v>0.88011565676125469</v>
      </c>
      <c r="BY30" s="278">
        <f>BY16</f>
        <v>43.560418774765949</v>
      </c>
      <c r="BZ30" s="268">
        <f>+'07 (raw)'!CI29</f>
        <v>0.11753492530436913</v>
      </c>
      <c r="CA30" s="280">
        <f>+'07 (raw)'!CJ29</f>
        <v>0</v>
      </c>
      <c r="CB30" s="268">
        <f>+'07 (raw)'!CK29</f>
        <v>8.1</v>
      </c>
      <c r="CC30" s="265">
        <f>+'07 (raw)'!CL29/'07 (raw)'!E29</f>
        <v>0.21060084348575392</v>
      </c>
      <c r="CD30" s="265">
        <f>+'07 (raw)'!CM29</f>
        <v>3.7429119173970911E-2</v>
      </c>
      <c r="CE30" s="265">
        <f>+'07 (raw)'!CN29/'07 (raw)'!G29</f>
        <v>4.0602956260196769E-2</v>
      </c>
      <c r="CF30" s="265">
        <f>('07 (raw)'!CO29+'07 (raw)'!CP29)/'07 (raw)'!CX29</f>
        <v>9.7202353788603965E-2</v>
      </c>
      <c r="CG30" s="268">
        <f>+'07 (raw)'!CQ29/('07 (raw)'!CX29/1000000)</f>
        <v>2.0619364030815315</v>
      </c>
      <c r="CH30" s="281">
        <f>+'07 (raw)'!CR29/('07 (raw)'!D29/1000)</f>
        <v>0.49463483758117915</v>
      </c>
      <c r="CI30" s="273">
        <f>('07 (raw)'!CS29-'06 (raw)'!CS29)/'06 (raw)'!CS29</f>
        <v>0.19816126715138208</v>
      </c>
      <c r="CJ30" s="273">
        <f>('07 (raw)'!CT29-'06 (raw)'!CT29)/'06 (raw)'!CT29</f>
        <v>8.9340096047417397E-2</v>
      </c>
      <c r="CK30" s="285">
        <f>+'07 (raw)'!CU29/('07 (raw)'!D29/1000000)</f>
        <v>1.5131248449047032</v>
      </c>
      <c r="CL30" s="268">
        <f>+'07 (raw)'!CV29/('07 (raw)'!I29/1000)</f>
        <v>1.2203029622478918</v>
      </c>
      <c r="CM30" s="268">
        <f>+'07 (raw)'!CW29/('07 (raw)'!E29/10000)</f>
        <v>1.2785394525749434</v>
      </c>
    </row>
    <row r="31" spans="1:91">
      <c r="A31" s="263" t="s">
        <v>230</v>
      </c>
      <c r="B31" s="264">
        <f>'07 (raw)'!B30</f>
        <v>6065.5939630648827</v>
      </c>
      <c r="C31" s="265">
        <f>'07 (raw)'!C30</f>
        <v>0.29649740000000002</v>
      </c>
      <c r="D31" s="266">
        <f>+'07 (raw)'!J30/('07 (raw)'!D30/100000)</f>
        <v>1643.4178252527593</v>
      </c>
      <c r="E31" s="266">
        <f>+'07 (raw)'!K30</f>
        <v>40.137297015860327</v>
      </c>
      <c r="F31" s="267">
        <f>+'07 (raw)'!L30</f>
        <v>3.125</v>
      </c>
      <c r="G31" s="267">
        <f>+'07 (raw)'!M30</f>
        <v>3.0249999999999999</v>
      </c>
      <c r="H31" s="267">
        <f>+'07 (raw)'!N30</f>
        <v>3.5</v>
      </c>
      <c r="I31" s="267">
        <f>+'07 (raw)'!O30</f>
        <v>2.7</v>
      </c>
      <c r="J31" s="267">
        <f>+'07 (raw)'!P30</f>
        <v>0.39733333333333332</v>
      </c>
      <c r="K31" s="268">
        <f>+'07 (raw)'!Q30/('07 (raw)'!E30)*100000</f>
        <v>9.0732352812244184</v>
      </c>
      <c r="L31" s="268">
        <f>+'07 (raw)'!R30/('07 (raw)'!D30/100000)</f>
        <v>13.02914672889268</v>
      </c>
      <c r="M31" s="265">
        <f>+'07 (raw)'!S30/'07 (raw)'!U30</f>
        <v>4.1981612753837841E-3</v>
      </c>
      <c r="N31" s="265">
        <f>+'07 (raw)'!T30</f>
        <v>0.11040769052426998</v>
      </c>
      <c r="O31" s="264">
        <f>'07 (raw)'!V30</f>
        <v>18</v>
      </c>
      <c r="P31" s="270">
        <f>+'07 (raw)'!X30/('07 (raw)'!F30/'07 (raw)'!W30)</f>
        <v>78.459621983555792</v>
      </c>
      <c r="Q31" s="268">
        <f>+'07 (raw)'!Y30/('07 (raw)'!I30/10000)</f>
        <v>1.5766887761035526</v>
      </c>
      <c r="R31" s="271">
        <f>+'07 (raw)'!Z30</f>
        <v>6465.718306633169</v>
      </c>
      <c r="S31" s="271">
        <f>+'07 (raw)'!AA30</f>
        <v>0.7719670202886878</v>
      </c>
      <c r="T31" s="271">
        <f>+'07 (raw)'!AB30</f>
        <v>3004.1</v>
      </c>
      <c r="U31" s="271">
        <f>+'07 (raw)'!AD30</f>
        <v>0</v>
      </c>
      <c r="V31" s="271">
        <f>'07 (raw)'!AE30</f>
        <v>10</v>
      </c>
      <c r="W31" s="272">
        <f>+'07 (raw)'!AF30/'07 (raw)'!AC30</f>
        <v>0.47426470588235292</v>
      </c>
      <c r="X31" s="267">
        <f>+'07 (raw)'!AG30</f>
        <v>88.435292247926924</v>
      </c>
      <c r="Y31" s="267">
        <f>+'07 (raw)'!AH30</f>
        <v>13.333</v>
      </c>
      <c r="Z31" s="265">
        <f>+'07 (raw)'!AI30</f>
        <v>0.22113632598972999</v>
      </c>
      <c r="AA31" s="273">
        <f>'07 (raw)'!AJ30/'07 (raw)'!AK30</f>
        <v>1.0263592103275583</v>
      </c>
      <c r="AB31" s="267">
        <f>'07 (raw)'!AL30</f>
        <v>2.1341823520410506</v>
      </c>
      <c r="AC31" s="274">
        <f>+'07 (raw)'!AM30/('07 (raw)'!D30/100000)</f>
        <v>7.9149022184862075</v>
      </c>
      <c r="AD31" s="265">
        <f>+'07 (raw)'!AN30/'07 (raw)'!E30</f>
        <v>0.36657501679567994</v>
      </c>
      <c r="AE31" s="275">
        <f>+'07 (raw)'!AO30</f>
        <v>0.66147238181094048</v>
      </c>
      <c r="AF31" s="276">
        <f>+'07 (raw)'!AP30</f>
        <v>3.0508085789654776E-2</v>
      </c>
      <c r="AG31" s="266">
        <f>+'07 (raw)'!AQ30</f>
        <v>81.3</v>
      </c>
      <c r="AH31" s="266">
        <f>+'07 (raw)'!AR30</f>
        <v>54.5</v>
      </c>
      <c r="AI31" s="265">
        <f>+'07 (raw)'!AS30</f>
        <v>7.9270208486065408E-3</v>
      </c>
      <c r="AJ31" s="266">
        <f>+'07 (raw)'!AT30</f>
        <v>531.24977286351884</v>
      </c>
      <c r="AK31" s="265">
        <f>+'07 (raw)'!AU30/'07 (raw)'!E30</f>
        <v>4.3536237380302108E-2</v>
      </c>
      <c r="AL31" s="278">
        <f>+'07 (raw)'!AV30</f>
        <v>8.0700380912023384</v>
      </c>
      <c r="AM31" s="279">
        <f>+'07 (raw)'!AW30/'07 (raw)'!G30</f>
        <v>2.5123612906033103E-2</v>
      </c>
      <c r="AN31" s="273">
        <f>'07 (raw)'!AX30</f>
        <v>53.50868885247332</v>
      </c>
      <c r="AO31" s="279">
        <f>+'07 (raw)'!AY30</f>
        <v>5.1026578815487257E-2</v>
      </c>
      <c r="AP31" s="268">
        <f>+'07 (raw)'!AZ30</f>
        <v>67.400000000000006</v>
      </c>
      <c r="AQ31" s="268">
        <f>('07 (raw)'!H30*1000)/'07 (raw)'!D30</f>
        <v>84790.610325591479</v>
      </c>
      <c r="AR31" s="268">
        <f>'07 (raw)'!E30/'07 (raw)'!D30</f>
        <v>0.39814271745787955</v>
      </c>
      <c r="AS31" s="275">
        <f>+'07 (raw)'!BA30</f>
        <v>12.8</v>
      </c>
      <c r="AT31" s="268">
        <v>0</v>
      </c>
      <c r="AU31" s="275">
        <f>+'07 (raw)'!BC30</f>
        <v>53.1</v>
      </c>
      <c r="AV31" s="275">
        <f>+'07 (raw)'!BD30</f>
        <v>10.5</v>
      </c>
      <c r="AW31" s="268">
        <f>+'07 (raw)'!BE30</f>
        <v>32.409999999999997</v>
      </c>
      <c r="AX31" s="280">
        <f>'07 (raw)'!BG30</f>
        <v>31.205500183506878</v>
      </c>
      <c r="AY31" s="280">
        <f>'10 (raw)'!BH30*10</f>
        <v>7.9583333333333339</v>
      </c>
      <c r="AZ31" s="265">
        <f>+'07 (raw)'!BI30/'07 (raw)'!G30</f>
        <v>1.9560641098317753E-2</v>
      </c>
      <c r="BA31" s="268">
        <f>1/('07 (raw)'!BJ30/'07 (raw)'!G30)</f>
        <v>1.4125073546132982</v>
      </c>
      <c r="BB31" s="268">
        <f>+'07 (raw)'!BJ30/'07 (raw)'!E30</f>
        <v>198.86681557819645</v>
      </c>
      <c r="BC31" s="281">
        <f>+'07 (raw)'!BK30/'07 (raw)'!BF30</f>
        <v>4.82114318465013</v>
      </c>
      <c r="BD31" s="265">
        <f>+'07 (raw)'!BL30/'07 (raw)'!BO30</f>
        <v>0.33515056363921791</v>
      </c>
      <c r="BE31" s="268">
        <f>+'07 (raw)'!BM30</f>
        <v>74.2</v>
      </c>
      <c r="BF31" s="265">
        <f>+'07 (raw)'!BN30/'07 (raw)'!BO30</f>
        <v>0.13523790090923329</v>
      </c>
      <c r="BG31" s="279">
        <f>+'07 (raw)'!BP30/('07 (raw)'!G30/1000)</f>
        <v>0.10986433307149</v>
      </c>
      <c r="BH31" s="267">
        <f>+'07 (raw)'!BQ30</f>
        <v>13.284072249589491</v>
      </c>
      <c r="BI31" s="267">
        <f>+'07 (raw)'!BR30</f>
        <v>31.18717943900652</v>
      </c>
      <c r="BJ31" s="267">
        <f>+'07 (raw)'!BS30</f>
        <v>4367.08734</v>
      </c>
      <c r="BK31" s="264">
        <f>+'07 (raw)'!BT30/('07 (raw)'!E30/1000)</f>
        <v>77.370229797524118</v>
      </c>
      <c r="BL31" s="268">
        <f>+'07 (raw)'!BU30</f>
        <v>36</v>
      </c>
      <c r="BM31" s="281">
        <f>+'07 (raw)'!BV30/('07 (raw)'!D30/1000)</f>
        <v>7.5646170587655108</v>
      </c>
      <c r="BN31" s="264">
        <f>'07 (raw)'!BW30/('07 (raw)'!E30/1000)</f>
        <v>29.202564565244206</v>
      </c>
      <c r="BO31" s="264">
        <f>'07 (raw)'!BX30/('07 (raw)'!D30/10000)</f>
        <v>0.93723366075295522</v>
      </c>
      <c r="BP31" s="264">
        <f>+'07 (raw)'!BY30/('07 (raw)'!D30/100000)</f>
        <v>9.9443643257903638</v>
      </c>
      <c r="BQ31" s="267">
        <f>+'07 (raw)'!BZ30/('07 (raw)'!G30/1000)</f>
        <v>4.4019328055618256</v>
      </c>
      <c r="BR31" s="267">
        <f>+'07 (raw)'!CA30</f>
        <v>0.27852670514048888</v>
      </c>
      <c r="BS31" s="282">
        <f>+'07 (raw)'!CB30</f>
        <v>75.458779759999999</v>
      </c>
      <c r="BT31" s="283">
        <f>+'07 (raw)'!CC30</f>
        <v>0.29025000000000001</v>
      </c>
      <c r="BU31" s="283">
        <f>+'07 (raw)'!CD30</f>
        <v>0.3208333333333333</v>
      </c>
      <c r="BV31" s="284">
        <f>+'07 (raw)'!CE30</f>
        <v>55.87</v>
      </c>
      <c r="BW31" s="284">
        <f>+'07 (raw)'!CF30</f>
        <v>52.38</v>
      </c>
      <c r="BX31" s="265">
        <f>+'07 (raw)'!CG30</f>
        <v>0.79618975315160334</v>
      </c>
      <c r="BY31" s="278">
        <f>+'07 (raw)'!CH30/('07 (raw)'!G30/1000)</f>
        <v>37.932267702194004</v>
      </c>
      <c r="BZ31" s="268">
        <f>+'07 (raw)'!CI30</f>
        <v>0.13576757126863934</v>
      </c>
      <c r="CA31" s="280">
        <f>+'07 (raw)'!CJ30</f>
        <v>0</v>
      </c>
      <c r="CB31" s="268">
        <f>+'07 (raw)'!CK30</f>
        <v>6</v>
      </c>
      <c r="CC31" s="265">
        <f>+'07 (raw)'!CL30/'07 (raw)'!E30</f>
        <v>0.19714814962070817</v>
      </c>
      <c r="CD31" s="265">
        <f>+'07 (raw)'!CM30</f>
        <v>6.7271588546048014E-3</v>
      </c>
      <c r="CE31" s="265">
        <f>+'07 (raw)'!CN30/'07 (raw)'!G30</f>
        <v>2.7810557568266763E-2</v>
      </c>
      <c r="CF31" s="265">
        <f>('07 (raw)'!CO30+'07 (raw)'!CP30)/'07 (raw)'!CX30</f>
        <v>0.61579146920749528</v>
      </c>
      <c r="CG31" s="268">
        <f>+'07 (raw)'!CQ30/('07 (raw)'!CX30/1000000)</f>
        <v>18.325955014609804</v>
      </c>
      <c r="CH31" s="281">
        <f>+'07 (raw)'!CR30/('07 (raw)'!D30/1000)</f>
        <v>0.52456805943239193</v>
      </c>
      <c r="CI31" s="273">
        <f>('07 (raw)'!CS30-'06 (raw)'!CS30)/'06 (raw)'!CS30</f>
        <v>6.2030797729337755E-2</v>
      </c>
      <c r="CJ31" s="273">
        <f>('07 (raw)'!CT30-'06 (raw)'!CT30)/'06 (raw)'!CT30</f>
        <v>9.6521785324515275E-2</v>
      </c>
      <c r="CK31" s="285">
        <f>+'07 (raw)'!CU30/('07 (raw)'!D30/1000000)</f>
        <v>6.9001711648341306</v>
      </c>
      <c r="CL31" s="268">
        <f>+'07 (raw)'!CV30/('07 (raw)'!I30/1000)</f>
        <v>1.5109934104325713</v>
      </c>
      <c r="CM31" s="268">
        <f>+'07 (raw)'!CW30/('07 (raw)'!E30/10000)</f>
        <v>2.5486615958495555</v>
      </c>
    </row>
    <row r="32" spans="1:91">
      <c r="A32" s="263" t="s">
        <v>231</v>
      </c>
      <c r="B32" s="264">
        <f>'07 (raw)'!B31</f>
        <v>2726.5159340719888</v>
      </c>
      <c r="C32" s="265">
        <f>'07 (raw)'!C31</f>
        <v>0.2246126</v>
      </c>
      <c r="D32" s="266">
        <f>+'07 (raw)'!J31/('07 (raw)'!D31/100000)</f>
        <v>2925.0850773890052</v>
      </c>
      <c r="E32" s="266">
        <f>+'07 (raw)'!K31</f>
        <v>77.629610350233463</v>
      </c>
      <c r="F32" s="267">
        <f>+'07 (raw)'!L31</f>
        <v>3.3650000000000002</v>
      </c>
      <c r="G32" s="267">
        <f>+'07 (raw)'!M31</f>
        <v>3.0999999999999996</v>
      </c>
      <c r="H32" s="267">
        <f>+'07 (raw)'!N31</f>
        <v>3.8100000000000005</v>
      </c>
      <c r="I32" s="267">
        <f>+'07 (raw)'!O31</f>
        <v>3.1050000000000004</v>
      </c>
      <c r="J32" s="267">
        <f>+'07 (raw)'!P31</f>
        <v>0.3113333333333333</v>
      </c>
      <c r="K32" s="268">
        <f>+'07 (raw)'!Q31/('07 (raw)'!E31)*100000</f>
        <v>9.0068147336266247</v>
      </c>
      <c r="L32" s="268">
        <f>+'07 (raw)'!R31/('07 (raw)'!D31/100000)</f>
        <v>7.195538765965102</v>
      </c>
      <c r="M32" s="265">
        <f>+'07 (raw)'!S31/'07 (raw)'!U31</f>
        <v>2.5377958050452247E-3</v>
      </c>
      <c r="N32" s="265">
        <f>+'07 (raw)'!T31</f>
        <v>0.3279523315260533</v>
      </c>
      <c r="O32" s="264">
        <f>'07 (raw)'!V31</f>
        <v>59</v>
      </c>
      <c r="P32" s="270">
        <f>+'07 (raw)'!X31/('07 (raw)'!F31/'07 (raw)'!W31)</f>
        <v>117.94998019962016</v>
      </c>
      <c r="Q32" s="268">
        <f>+'07 (raw)'!Y31/('07 (raw)'!I31/10000)</f>
        <v>5.910353069404394</v>
      </c>
      <c r="R32" s="271">
        <f>+'07 (raw)'!Z31</f>
        <v>98301.546077169594</v>
      </c>
      <c r="S32" s="271">
        <f>+'07 (raw)'!AA31</f>
        <v>3.0581991444637954E-2</v>
      </c>
      <c r="T32" s="271">
        <f>+'07 (raw)'!AB31</f>
        <v>1316.3</v>
      </c>
      <c r="U32" s="271">
        <f>+'07 (raw)'!AD31</f>
        <v>1</v>
      </c>
      <c r="V32" s="271">
        <f>'07 (raw)'!AE31</f>
        <v>25</v>
      </c>
      <c r="W32" s="272">
        <f>+'07 (raw)'!AF31/'07 (raw)'!AC31</f>
        <v>0.34248788368336025</v>
      </c>
      <c r="X32" s="267">
        <f>+'07 (raw)'!AG31</f>
        <v>91.774195320972794</v>
      </c>
      <c r="Y32" s="267">
        <f>+'07 (raw)'!AH31</f>
        <v>17.159600000000001</v>
      </c>
      <c r="Z32" s="265">
        <f>+'07 (raw)'!AI31</f>
        <v>0.23496739917894227</v>
      </c>
      <c r="AA32" s="273">
        <f>'07 (raw)'!AJ31/'07 (raw)'!AK31</f>
        <v>1.7129808345793123</v>
      </c>
      <c r="AB32" s="267">
        <f>'07 (raw)'!AL31</f>
        <v>2.3144006880117889</v>
      </c>
      <c r="AC32" s="274">
        <f>+'07 (raw)'!AM31/('07 (raw)'!D31/100000)</f>
        <v>8.8712121772172488</v>
      </c>
      <c r="AD32" s="265">
        <f>+'07 (raw)'!AN31/'07 (raw)'!E31</f>
        <v>0.32024808066046589</v>
      </c>
      <c r="AE32" s="275">
        <f>+'07 (raw)'!AO31</f>
        <v>0.46121592730444744</v>
      </c>
      <c r="AF32" s="276">
        <f>+'07 (raw)'!AP31</f>
        <v>4.5752359800111046E-2</v>
      </c>
      <c r="AG32" s="266">
        <f>+'07 (raw)'!AQ31</f>
        <v>80.2</v>
      </c>
      <c r="AH32" s="266">
        <f>+'07 (raw)'!AR31</f>
        <v>60.5</v>
      </c>
      <c r="AI32" s="265">
        <f>+'07 (raw)'!AS31</f>
        <v>1.3705259280392632E-2</v>
      </c>
      <c r="AJ32" s="266">
        <f>+'07 (raw)'!AT31</f>
        <v>482.78327272091502</v>
      </c>
      <c r="AK32" s="265">
        <f>+'07 (raw)'!AU31/'07 (raw)'!E31</f>
        <v>3.6623484698563476E-2</v>
      </c>
      <c r="AL32" s="278">
        <f>+'07 (raw)'!AV31</f>
        <v>1.0207233272862919</v>
      </c>
      <c r="AM32" s="279">
        <f>+'07 (raw)'!AW31/'07 (raw)'!G31</f>
        <v>1.2904971656041216E-2</v>
      </c>
      <c r="AN32" s="273">
        <f>'07 (raw)'!AX31</f>
        <v>54.555343036103167</v>
      </c>
      <c r="AO32" s="279">
        <f>+'07 (raw)'!AY31</f>
        <v>5.481440163161988E-2</v>
      </c>
      <c r="AP32" s="268">
        <f>+'07 (raw)'!AZ31</f>
        <v>35</v>
      </c>
      <c r="AQ32" s="268">
        <f>('07 (raw)'!H31*1000)/'07 (raw)'!D31</f>
        <v>103357.34278660201</v>
      </c>
      <c r="AR32" s="268">
        <f>'07 (raw)'!E31/'07 (raw)'!D31</f>
        <v>0.38850586608905219</v>
      </c>
      <c r="AS32" s="275">
        <f>+'07 (raw)'!BA31</f>
        <v>27.2</v>
      </c>
      <c r="AT32" s="268">
        <v>0</v>
      </c>
      <c r="AU32" s="275">
        <f>+'07 (raw)'!BC31</f>
        <v>62.6</v>
      </c>
      <c r="AV32" s="275">
        <f>+'07 (raw)'!BD31</f>
        <v>0.5</v>
      </c>
      <c r="AW32" s="268">
        <f>+'07 (raw)'!BE31</f>
        <v>27.6</v>
      </c>
      <c r="AX32" s="280">
        <f>'07 (raw)'!BG31</f>
        <v>16.860804212581048</v>
      </c>
      <c r="AY32" s="280">
        <f>'10 (raw)'!BH31*10</f>
        <v>6.9850000000000003</v>
      </c>
      <c r="AZ32" s="265">
        <f>+'07 (raw)'!BI31/'07 (raw)'!G31</f>
        <v>6.4614138154045434E-3</v>
      </c>
      <c r="BA32" s="268">
        <f>1/('07 (raw)'!BJ31/'07 (raw)'!G31)</f>
        <v>3.734308432050597</v>
      </c>
      <c r="BB32" s="268">
        <f>+'07 (raw)'!BJ31/'07 (raw)'!E31</f>
        <v>120.0804650244666</v>
      </c>
      <c r="BC32" s="281">
        <f>+'07 (raw)'!BK31/'07 (raw)'!BF31</f>
        <v>1.6847421516444525</v>
      </c>
      <c r="BD32" s="265">
        <f>+'07 (raw)'!BL31/'07 (raw)'!BO31</f>
        <v>9.5484038973199306E-2</v>
      </c>
      <c r="BE32" s="268">
        <f>+'07 (raw)'!BM31</f>
        <v>65.599999999999994</v>
      </c>
      <c r="BF32" s="265">
        <f>+'07 (raw)'!BN31/'07 (raw)'!BO31</f>
        <v>3.7553345696940098E-2</v>
      </c>
      <c r="BG32" s="279">
        <f>+'07 (raw)'!BP31/('07 (raw)'!G31/1000)</f>
        <v>5.0852188743808355E-2</v>
      </c>
      <c r="BH32" s="267">
        <f>+'07 (raw)'!BQ31</f>
        <v>4.5614860098753818</v>
      </c>
      <c r="BI32" s="267">
        <f>+'07 (raw)'!BR31</f>
        <v>0.62085000574286253</v>
      </c>
      <c r="BJ32" s="267">
        <f>+'07 (raw)'!BS31</f>
        <v>13641</v>
      </c>
      <c r="BK32" s="264">
        <f>+'07 (raw)'!BT31/('07 (raw)'!E31/1000)</f>
        <v>34.69653377174955</v>
      </c>
      <c r="BL32" s="268">
        <f>+'07 (raw)'!BU31</f>
        <v>15</v>
      </c>
      <c r="BM32" s="281">
        <f>+'07 (raw)'!BV31/('07 (raw)'!D31/1000)</f>
        <v>5.7465741103529506</v>
      </c>
      <c r="BN32" s="264">
        <f>'07 (raw)'!BW31/('07 (raw)'!E31/1000)</f>
        <v>20.06997407052209</v>
      </c>
      <c r="BO32" s="264">
        <f>'07 (raw)'!BX31/('07 (raw)'!D31/10000)</f>
        <v>1.0087285382684765</v>
      </c>
      <c r="BP32" s="264">
        <f>+'07 (raw)'!BY31/('07 (raw)'!D31/100000)</f>
        <v>6.1605640119564224</v>
      </c>
      <c r="BQ32" s="267">
        <f>+'07 (raw)'!BZ31/('07 (raw)'!G31/1000)</f>
        <v>1.9810377659025584</v>
      </c>
      <c r="BR32" s="267">
        <f>+'07 (raw)'!CA31</f>
        <v>0.40408938457186727</v>
      </c>
      <c r="BS32" s="282">
        <f>+'07 (raw)'!CB31</f>
        <v>84.502232140000004</v>
      </c>
      <c r="BT32" s="283">
        <f>+'07 (raw)'!CC31</f>
        <v>0.35925000000000001</v>
      </c>
      <c r="BU32" s="283">
        <f>+'07 (raw)'!CD31</f>
        <v>0.49333333333333329</v>
      </c>
      <c r="BV32" s="284">
        <f>+'07 (raw)'!CE31</f>
        <v>21.38</v>
      </c>
      <c r="BW32" s="284">
        <f>+'07 (raw)'!CF31</f>
        <v>50</v>
      </c>
      <c r="BX32" s="265">
        <f>+'07 (raw)'!CG31</f>
        <v>0.84465276236902898</v>
      </c>
      <c r="BY32" s="278">
        <f>BY16</f>
        <v>43.560418774765949</v>
      </c>
      <c r="BZ32" s="268">
        <f>+'07 (raw)'!CI31</f>
        <v>1.8125965629768108</v>
      </c>
      <c r="CA32" s="280">
        <f>+'07 (raw)'!CJ31</f>
        <v>0</v>
      </c>
      <c r="CB32" s="268">
        <f>+'07 (raw)'!CK31</f>
        <v>9.6999999999999993</v>
      </c>
      <c r="CC32" s="265">
        <f>+'07 (raw)'!CL31/'07 (raw)'!E31</f>
        <v>0.23131022514499702</v>
      </c>
      <c r="CD32" s="265">
        <f>+'07 (raw)'!CM31</f>
        <v>6.9013699906376547E-4</v>
      </c>
      <c r="CE32" s="265">
        <f>+'07 (raw)'!CN31/'07 (raw)'!G31</f>
        <v>1.0731036196268201E-2</v>
      </c>
      <c r="CF32" s="265">
        <f>('07 (raw)'!CO31+'07 (raw)'!CP31)/'07 (raw)'!CX31</f>
        <v>2.464303181416112E-2</v>
      </c>
      <c r="CG32" s="268">
        <f>+'07 (raw)'!CQ31/('07 (raw)'!CX31/1000000)</f>
        <v>6.8938386271197347E-2</v>
      </c>
      <c r="CH32" s="281">
        <f>+'07 (raw)'!CR31/('07 (raw)'!D31/1000)</f>
        <v>7.561426983763217E-2</v>
      </c>
      <c r="CI32" s="273">
        <f>('07 (raw)'!CS31-'06 (raw)'!CS31)/'06 (raw)'!CS31</f>
        <v>0.19035124929858205</v>
      </c>
      <c r="CJ32" s="273">
        <f>('07 (raw)'!CT31-'06 (raw)'!CT31)/'06 (raw)'!CT31</f>
        <v>8.2678801541305649E-2</v>
      </c>
      <c r="CK32" s="285">
        <f>+'07 (raw)'!CU31/('07 (raw)'!D31/1000000)</f>
        <v>1.4785353628695415</v>
      </c>
      <c r="CL32" s="268">
        <f>+'07 (raw)'!CV31/('07 (raw)'!I31/1000)</f>
        <v>2.1603359495064334</v>
      </c>
      <c r="CM32" s="268">
        <f>+'07 (raw)'!CW31/('07 (raw)'!E31/10000)</f>
        <v>0.97679540068908477</v>
      </c>
    </row>
    <row r="33" spans="1:91">
      <c r="A33" s="263" t="s">
        <v>232</v>
      </c>
      <c r="B33" s="264">
        <f>'07 (raw)'!B32</f>
        <v>7059.9309604007649</v>
      </c>
      <c r="C33" s="265">
        <f>'07 (raw)'!C32</f>
        <v>0.27071060000000002</v>
      </c>
      <c r="D33" s="266">
        <f>+'07 (raw)'!J32/('07 (raw)'!D32/100000)</f>
        <v>1662.1663167583104</v>
      </c>
      <c r="E33" s="266">
        <f>+'07 (raw)'!K32</f>
        <v>62.691898237018805</v>
      </c>
      <c r="F33" s="267">
        <f>+'07 (raw)'!L32</f>
        <v>2.57</v>
      </c>
      <c r="G33" s="267">
        <f>+'07 (raw)'!M32</f>
        <v>2.5549999999999997</v>
      </c>
      <c r="H33" s="267">
        <f>+'07 (raw)'!N32</f>
        <v>3.9350000000000001</v>
      </c>
      <c r="I33" s="267">
        <f>+'07 (raw)'!O32</f>
        <v>3.4649999999999999</v>
      </c>
      <c r="J33" s="267">
        <f>+'07 (raw)'!P32</f>
        <v>0.38633333333333336</v>
      </c>
      <c r="K33" s="268">
        <f>+'07 (raw)'!Q32/('07 (raw)'!E32)*100000</f>
        <v>17.222556504757822</v>
      </c>
      <c r="L33" s="268">
        <f>+'07 (raw)'!R32/('07 (raw)'!D32/100000)</f>
        <v>6.1937309173717781</v>
      </c>
      <c r="M33" s="265">
        <f>+'07 (raw)'!S32/'07 (raw)'!U32</f>
        <v>2.0481766493976026E-3</v>
      </c>
      <c r="N33" s="265">
        <f>+'07 (raw)'!T32</f>
        <v>4.7709341880790854E-3</v>
      </c>
      <c r="O33" s="264">
        <f>'07 (raw)'!V32</f>
        <v>44</v>
      </c>
      <c r="P33" s="270">
        <f>+'07 (raw)'!X32/('07 (raw)'!F32/'07 (raw)'!W32)</f>
        <v>107.56596359235414</v>
      </c>
      <c r="Q33" s="268">
        <f>+'07 (raw)'!Y32/('07 (raw)'!I32/10000)</f>
        <v>5.8951574092224304</v>
      </c>
      <c r="R33" s="271">
        <f>+'07 (raw)'!Z32</f>
        <v>37871.820628729285</v>
      </c>
      <c r="S33" s="271">
        <f>+'07 (raw)'!AA32</f>
        <v>0.33064264710387847</v>
      </c>
      <c r="T33" s="271">
        <f>+'07 (raw)'!AB32</f>
        <v>3574.1</v>
      </c>
      <c r="U33" s="271">
        <f>+'07 (raw)'!AD32</f>
        <v>0</v>
      </c>
      <c r="V33" s="271">
        <f>'07 (raw)'!AE32</f>
        <v>37</v>
      </c>
      <c r="W33" s="272">
        <f>+'07 (raw)'!AF32/'07 (raw)'!AC32</f>
        <v>0.69094304388422034</v>
      </c>
      <c r="X33" s="267">
        <f>+'07 (raw)'!AG32</f>
        <v>85.638139988917615</v>
      </c>
      <c r="Y33" s="267">
        <f>+'07 (raw)'!AH32</f>
        <v>13.1494</v>
      </c>
      <c r="Z33" s="265">
        <f>+'07 (raw)'!AI32</f>
        <v>0.23331459320536502</v>
      </c>
      <c r="AA33" s="273">
        <f>'07 (raw)'!AJ32/'07 (raw)'!AK32</f>
        <v>1.3912769406255627</v>
      </c>
      <c r="AB33" s="267">
        <f>'07 (raw)'!AL32</f>
        <v>1.6485593638621152</v>
      </c>
      <c r="AC33" s="274">
        <f>+'07 (raw)'!AM32/('07 (raw)'!D32/100000)</f>
        <v>5.1988829461877106</v>
      </c>
      <c r="AD33" s="265">
        <f>+'07 (raw)'!AN32/'07 (raw)'!E32</f>
        <v>0.37313281185257779</v>
      </c>
      <c r="AE33" s="275">
        <f>+'07 (raw)'!AO32</f>
        <v>0.63748164337472335</v>
      </c>
      <c r="AF33" s="276">
        <f>+'07 (raw)'!AP32</f>
        <v>3.9806866952789698E-2</v>
      </c>
      <c r="AG33" s="266">
        <f>+'07 (raw)'!AQ32</f>
        <v>76.2</v>
      </c>
      <c r="AH33" s="266">
        <f>+'07 (raw)'!AR32</f>
        <v>61.8</v>
      </c>
      <c r="AI33" s="265">
        <f>+'07 (raw)'!AS32</f>
        <v>1.6449922535491025E-2</v>
      </c>
      <c r="AJ33" s="266">
        <f>+'07 (raw)'!AT32</f>
        <v>503.17201281148789</v>
      </c>
      <c r="AK33" s="265">
        <f>+'07 (raw)'!AU32/'07 (raw)'!E32</f>
        <v>6.8374990542006103E-2</v>
      </c>
      <c r="AL33" s="278">
        <f>+'07 (raw)'!AV32</f>
        <v>5.9015726927253498</v>
      </c>
      <c r="AM33" s="279">
        <f>+'07 (raw)'!AW32/'07 (raw)'!G32</f>
        <v>3.6790155830119932E-3</v>
      </c>
      <c r="AN33" s="273">
        <f>'07 (raw)'!AX32</f>
        <v>51.792863813081723</v>
      </c>
      <c r="AO33" s="279">
        <f>+'07 (raw)'!AY32</f>
        <v>3.0142680148958972E-2</v>
      </c>
      <c r="AP33" s="268">
        <f>+'07 (raw)'!AZ32</f>
        <v>12.4</v>
      </c>
      <c r="AQ33" s="268">
        <f>('07 (raw)'!H32*1000)/'07 (raw)'!D32</f>
        <v>91628.026205348491</v>
      </c>
      <c r="AR33" s="268">
        <f>'07 (raw)'!E32/'07 (raw)'!D32</f>
        <v>0.44534369430054804</v>
      </c>
      <c r="AS33" s="275">
        <f>+'07 (raw)'!BA32</f>
        <v>10.5</v>
      </c>
      <c r="AT33" s="268">
        <v>0</v>
      </c>
      <c r="AU33" s="275">
        <f>+'07 (raw)'!BC32</f>
        <v>51.8</v>
      </c>
      <c r="AV33" s="275">
        <f>+'07 (raw)'!BD32</f>
        <v>16.2</v>
      </c>
      <c r="AW33" s="268">
        <f>+'07 (raw)'!BE32</f>
        <v>32.340000000000003</v>
      </c>
      <c r="AX33" s="280">
        <f>'07 (raw)'!BG32</f>
        <v>9.1990243515610821</v>
      </c>
      <c r="AY33" s="280">
        <f>'10 (raw)'!BH32*10</f>
        <v>7.4150000000000009</v>
      </c>
      <c r="AZ33" s="265">
        <f>+'07 (raw)'!BI32/'07 (raw)'!G32</f>
        <v>2.3088097805610851E-2</v>
      </c>
      <c r="BA33" s="268">
        <f>1/('07 (raw)'!BJ32/'07 (raw)'!G32)</f>
        <v>1.2217354245500278</v>
      </c>
      <c r="BB33" s="268">
        <f>+'07 (raw)'!BJ32/'07 (raw)'!E32</f>
        <v>215.47167719905144</v>
      </c>
      <c r="BC33" s="281">
        <f>+'07 (raw)'!BK32/'07 (raw)'!BF32</f>
        <v>13.75027622158292</v>
      </c>
      <c r="BD33" s="265">
        <f>+'07 (raw)'!BL32/'07 (raw)'!BO32</f>
        <v>0.22462180500361889</v>
      </c>
      <c r="BE33" s="268">
        <f>+'07 (raw)'!BM32</f>
        <v>79.2</v>
      </c>
      <c r="BF33" s="265">
        <f>+'07 (raw)'!BN32/'07 (raw)'!BO32</f>
        <v>0.11332227932307586</v>
      </c>
      <c r="BG33" s="279">
        <f>+'07 (raw)'!BP32/('07 (raw)'!G32/1000)</f>
        <v>0.10879191914493742</v>
      </c>
      <c r="BH33" s="267">
        <f>+'07 (raw)'!BQ32</f>
        <v>6.1090431355375525</v>
      </c>
      <c r="BI33" s="267">
        <f>+'07 (raw)'!BR32</f>
        <v>4.9086477816907443</v>
      </c>
      <c r="BJ33" s="267">
        <f>+'07 (raw)'!BS32</f>
        <v>21705.463596000001</v>
      </c>
      <c r="BK33" s="264">
        <f>+'07 (raw)'!BT32/('07 (raw)'!E32/1000)</f>
        <v>39.198970970264071</v>
      </c>
      <c r="BL33" s="268">
        <f>+'07 (raw)'!BU32</f>
        <v>21</v>
      </c>
      <c r="BM33" s="281">
        <f>+'07 (raw)'!BV32/('07 (raw)'!D32/1000)</f>
        <v>5.9190245098448226</v>
      </c>
      <c r="BN33" s="264">
        <f>'07 (raw)'!BW32/('07 (raw)'!E32/1000)</f>
        <v>30.105605257563695</v>
      </c>
      <c r="BO33" s="264">
        <f>'07 (raw)'!BX32/('07 (raw)'!D32/10000)</f>
        <v>0.2797845872984791</v>
      </c>
      <c r="BP33" s="264">
        <f>+'07 (raw)'!BY32/('07 (raw)'!D32/100000)</f>
        <v>9.7880203616497017</v>
      </c>
      <c r="BQ33" s="267">
        <f>+'07 (raw)'!BZ32/('07 (raw)'!G32/1000)</f>
        <v>3.6284318561083628</v>
      </c>
      <c r="BR33" s="267">
        <f>+'07 (raw)'!CA32</f>
        <v>0.6238458851125418</v>
      </c>
      <c r="BS33" s="282">
        <f>+'07 (raw)'!CB32</f>
        <v>73.78125</v>
      </c>
      <c r="BT33" s="283">
        <f>+'07 (raw)'!CC32</f>
        <v>0.38462499999999999</v>
      </c>
      <c r="BU33" s="283">
        <f>+'07 (raw)'!CD32</f>
        <v>0.79516666666666669</v>
      </c>
      <c r="BV33" s="284">
        <f>+'07 (raw)'!CE32</f>
        <v>49.14</v>
      </c>
      <c r="BW33" s="284">
        <f>+'07 (raw)'!CF32</f>
        <v>42.86</v>
      </c>
      <c r="BX33" s="265">
        <f>+'07 (raw)'!CG32</f>
        <v>0.72644640815817696</v>
      </c>
      <c r="BY33" s="278">
        <f>BY16</f>
        <v>43.560418774765949</v>
      </c>
      <c r="BZ33" s="268">
        <f>+'07 (raw)'!CI32</f>
        <v>9.8565548255602223E-2</v>
      </c>
      <c r="CA33" s="280">
        <f>+'07 (raw)'!CJ32</f>
        <v>0</v>
      </c>
      <c r="CB33" s="268">
        <f>+'07 (raw)'!CK32</f>
        <v>9.1999999999999993</v>
      </c>
      <c r="CC33" s="265">
        <f>+'07 (raw)'!CL32/'07 (raw)'!E32</f>
        <v>0.2112220448723261</v>
      </c>
      <c r="CD33" s="265">
        <f>+'07 (raw)'!CM32</f>
        <v>2.4880181272099337E-2</v>
      </c>
      <c r="CE33" s="265">
        <f>+'07 (raw)'!CN32/'07 (raw)'!G32</f>
        <v>2.4365748885730801E-2</v>
      </c>
      <c r="CF33" s="265">
        <f>('07 (raw)'!CO32+'07 (raw)'!CP32)/'07 (raw)'!CX32</f>
        <v>1.3106526931071305</v>
      </c>
      <c r="CG33" s="268">
        <f>+'07 (raw)'!CQ32/('07 (raw)'!CX32/1000000)</f>
        <v>15.323448083142308</v>
      </c>
      <c r="CH33" s="281">
        <f>+'07 (raw)'!CR32/('07 (raw)'!D32/1000)</f>
        <v>0.46835292328053374</v>
      </c>
      <c r="CI33" s="273">
        <f>('07 (raw)'!CS32-'06 (raw)'!CS32)/'06 (raw)'!CS32</f>
        <v>0.16302099109528317</v>
      </c>
      <c r="CJ33" s="273">
        <f>('07 (raw)'!CT32-'06 (raw)'!CT32)/'06 (raw)'!CT32</f>
        <v>8.5237618810664981E-2</v>
      </c>
      <c r="CK33" s="285">
        <f>+'07 (raw)'!CU32/('07 (raw)'!D32/1000000)</f>
        <v>3.2091870038195744</v>
      </c>
      <c r="CL33" s="268">
        <f>+'07 (raw)'!CV32/('07 (raw)'!I32/1000)</f>
        <v>2.1929985562307444</v>
      </c>
      <c r="CM33" s="268">
        <f>+'07 (raw)'!CW32/('07 (raw)'!E32/10000)</f>
        <v>0.79266996465412565</v>
      </c>
    </row>
    <row r="34" spans="1:91">
      <c r="A34" s="263" t="s">
        <v>436</v>
      </c>
      <c r="B34" s="264">
        <f>'07 (raw)'!B33</f>
        <v>1086.4054929130286</v>
      </c>
      <c r="C34" s="265">
        <f>'07 (raw)'!C33</f>
        <v>0.21591340000000001</v>
      </c>
      <c r="D34" s="266">
        <f>+'07 (raw)'!J33/('07 (raw)'!D33/100000)</f>
        <v>596.24472650238101</v>
      </c>
      <c r="E34" s="266">
        <f>+'07 (raw)'!K33</f>
        <v>55.158034901388874</v>
      </c>
      <c r="F34" s="267">
        <f>+'07 (raw)'!L33</f>
        <v>2.4950000000000001</v>
      </c>
      <c r="G34" s="267">
        <f>+'07 (raw)'!M33</f>
        <v>2.2999999999999998</v>
      </c>
      <c r="H34" s="267">
        <f>+'07 (raw)'!N33</f>
        <v>3.19</v>
      </c>
      <c r="I34" s="267">
        <f>+'07 (raw)'!O33</f>
        <v>3.1349999999999998</v>
      </c>
      <c r="J34" s="267">
        <f>+'07 (raw)'!P33</f>
        <v>0.61233333333333329</v>
      </c>
      <c r="K34" s="268">
        <f>+'07 (raw)'!Q33/('07 (raw)'!E33)*100000</f>
        <v>3.3819660044777233</v>
      </c>
      <c r="L34" s="268">
        <f>+'07 (raw)'!R33/('07 (raw)'!D33/100000)</f>
        <v>3.2591573267667351</v>
      </c>
      <c r="M34" s="265">
        <f>+'07 (raw)'!S33/'07 (raw)'!U33</f>
        <v>2.5469454060221625E-2</v>
      </c>
      <c r="N34" s="265">
        <f>+'07 (raw)'!T33</f>
        <v>0.15673706602681595</v>
      </c>
      <c r="O34" s="264">
        <f>'07 (raw)'!V33</f>
        <v>4</v>
      </c>
      <c r="P34" s="270">
        <f>+'07 (raw)'!X33/('07 (raw)'!F33/'07 (raw)'!W33)</f>
        <v>39.113752814610962</v>
      </c>
      <c r="Q34" s="268">
        <f>+'07 (raw)'!Y33/('07 (raw)'!I33/10000)</f>
        <v>5.602762202210732</v>
      </c>
      <c r="R34" s="271">
        <f>+'07 (raw)'!Z33</f>
        <v>14743.152483883136</v>
      </c>
      <c r="S34" s="271">
        <f>+'07 (raw)'!AA33</f>
        <v>0.34152687539577042</v>
      </c>
      <c r="T34" s="271">
        <f>+'07 (raw)'!AB33</f>
        <v>872.1</v>
      </c>
      <c r="U34" s="271">
        <f>+'07 (raw)'!AD33</f>
        <v>0.5</v>
      </c>
      <c r="V34" s="271">
        <f>'07 (raw)'!AE33</f>
        <v>39</v>
      </c>
      <c r="W34" s="272">
        <f>+'07 (raw)'!AF33/'07 (raw)'!AC33</f>
        <v>0.87062937062937062</v>
      </c>
      <c r="X34" s="267">
        <f>+'07 (raw)'!AG33</f>
        <v>90.561684620425737</v>
      </c>
      <c r="Y34" s="267">
        <f>+'07 (raw)'!AH33</f>
        <v>16.902799999999999</v>
      </c>
      <c r="Z34" s="265">
        <f>+'07 (raw)'!AI33</f>
        <v>0.29595911196294522</v>
      </c>
      <c r="AA34" s="273">
        <f>'07 (raw)'!AJ33/'07 (raw)'!AK33</f>
        <v>4.6823936981894665</v>
      </c>
      <c r="AB34" s="267">
        <f>'07 (raw)'!AL33</f>
        <v>1.6848032736424705</v>
      </c>
      <c r="AC34" s="274">
        <f>+'07 (raw)'!AM33/('07 (raw)'!D33/100000)</f>
        <v>9.9585362762316905</v>
      </c>
      <c r="AD34" s="265">
        <f>+'07 (raw)'!AN33/'07 (raw)'!E33</f>
        <v>0.35233547299049217</v>
      </c>
      <c r="AE34" s="275">
        <f>+'07 (raw)'!AO33</f>
        <v>0.556867008936618</v>
      </c>
      <c r="AF34" s="276">
        <f>+'07 (raw)'!AP33</f>
        <v>5.8576931792431453E-2</v>
      </c>
      <c r="AG34" s="266">
        <f>+'07 (raw)'!AQ33</f>
        <v>83.8</v>
      </c>
      <c r="AH34" s="266">
        <f>+'07 (raw)'!AR33</f>
        <v>64.7</v>
      </c>
      <c r="AI34" s="265">
        <f>+'07 (raw)'!AS33</f>
        <v>8.5481814800235471E-3</v>
      </c>
      <c r="AJ34" s="266">
        <f>+'07 (raw)'!AT33</f>
        <v>516.58655422448896</v>
      </c>
      <c r="AK34" s="265">
        <f>+'07 (raw)'!AU33/'07 (raw)'!E33</f>
        <v>4.947816264550909E-2</v>
      </c>
      <c r="AL34" s="278">
        <f>+'07 (raw)'!AV33</f>
        <v>2.440690414092761</v>
      </c>
      <c r="AM34" s="279">
        <f>+'07 (raw)'!AW33/'07 (raw)'!G33</f>
        <v>3.6916872358414179E-3</v>
      </c>
      <c r="AN34" s="273">
        <f>'07 (raw)'!AX33</f>
        <v>58.509529973279918</v>
      </c>
      <c r="AO34" s="279">
        <f>+'07 (raw)'!AY33</f>
        <v>1.3596162588432806E-2</v>
      </c>
      <c r="AP34" s="268">
        <f>AVERAGE(AP6:AP33,AP35:AP37)</f>
        <v>43.458064516129028</v>
      </c>
      <c r="AQ34" s="268">
        <f>('07 (raw)'!H33*1000)/'07 (raw)'!D33</f>
        <v>41497.144502342249</v>
      </c>
      <c r="AR34" s="268">
        <f>'07 (raw)'!E33/'07 (raw)'!D33</f>
        <v>0.40153633055097865</v>
      </c>
      <c r="AS34" s="275">
        <f>+'07 (raw)'!BA33</f>
        <v>0</v>
      </c>
      <c r="AT34" s="268">
        <v>0</v>
      </c>
      <c r="AU34" s="275">
        <f>+'07 (raw)'!BC33</f>
        <v>63.7</v>
      </c>
      <c r="AV34" s="275">
        <f>+'07 (raw)'!BD33</f>
        <v>6.3</v>
      </c>
      <c r="AW34" s="268">
        <f>+'07 (raw)'!BE33</f>
        <v>21.15</v>
      </c>
      <c r="AX34" s="280">
        <f>'07 (raw)'!BG33</f>
        <v>7.0746485869220912</v>
      </c>
      <c r="AY34" s="280">
        <f>'10 (raw)'!BH33*10</f>
        <v>6.8750000000000009</v>
      </c>
      <c r="AZ34" s="265">
        <f>+'07 (raw)'!BI33/'07 (raw)'!G33</f>
        <v>1.1961840140499419E-2</v>
      </c>
      <c r="BA34" s="268">
        <f>1/('07 (raw)'!BJ33/'07 (raw)'!G33)</f>
        <v>2.0421110101171238</v>
      </c>
      <c r="BB34" s="268">
        <f>+'07 (raw)'!BJ33/'07 (raw)'!E33</f>
        <v>62.804827429211763</v>
      </c>
      <c r="BC34" s="281">
        <f>+'07 (raw)'!BK33/'07 (raw)'!BF33</f>
        <v>3.8381855306898252</v>
      </c>
      <c r="BD34" s="265">
        <f>+'07 (raw)'!BL33/'07 (raw)'!BO33</f>
        <v>0.11285444355075103</v>
      </c>
      <c r="BE34" s="268">
        <f>+'07 (raw)'!BM33</f>
        <v>38.700000000000003</v>
      </c>
      <c r="BF34" s="265">
        <f>+'07 (raw)'!BN33/'07 (raw)'!BO33</f>
        <v>1.5603108162172349E-2</v>
      </c>
      <c r="BG34" s="279">
        <f>+'07 (raw)'!BP33/('07 (raw)'!G33/1000)</f>
        <v>0.10935848225809333</v>
      </c>
      <c r="BH34" s="267">
        <f>+'07 (raw)'!BQ33</f>
        <v>7.4551971326164885</v>
      </c>
      <c r="BI34" s="267">
        <f>+'07 (raw)'!BR33</f>
        <v>2.1693385686704123</v>
      </c>
      <c r="BJ34" s="267">
        <f>+'07 (raw)'!BS33</f>
        <v>0</v>
      </c>
      <c r="BK34" s="264">
        <f>+'07 (raw)'!BT33/('07 (raw)'!E33/1000)</f>
        <v>0</v>
      </c>
      <c r="BL34" s="268">
        <f>+'07 (raw)'!BU33</f>
        <v>0</v>
      </c>
      <c r="BM34" s="281">
        <f>+'07 (raw)'!BV33/('07 (raw)'!D33/1000)</f>
        <v>10.250955114161039</v>
      </c>
      <c r="BN34" s="264">
        <f>'07 (raw)'!BW33/('07 (raw)'!E33/1000)</f>
        <v>12.759030412892956</v>
      </c>
      <c r="BO34" s="264">
        <f>'07 (raw)'!BX33/('07 (raw)'!D33/10000)</f>
        <v>0.51603929973785023</v>
      </c>
      <c r="BP34" s="264">
        <f>+'07 (raw)'!BY33/('07 (raw)'!D33/100000)</f>
        <v>4.3455431023556468</v>
      </c>
      <c r="BQ34" s="267">
        <f>+'07 (raw)'!BZ33/('07 (raw)'!G33/1000)</f>
        <v>2.845956849036205</v>
      </c>
      <c r="BR34" s="267">
        <f>+'07 (raw)'!CA33</f>
        <v>0</v>
      </c>
      <c r="BS34" s="282">
        <f>+'07 (raw)'!CB33</f>
        <v>67.464583329999996</v>
      </c>
      <c r="BT34" s="283">
        <f>+'07 (raw)'!CC33</f>
        <v>0.32125000000000004</v>
      </c>
      <c r="BU34" s="283">
        <f>+'07 (raw)'!CD33</f>
        <v>0.45216666666666661</v>
      </c>
      <c r="BV34" s="284">
        <f>+'07 (raw)'!CE33</f>
        <v>22.62</v>
      </c>
      <c r="BW34" s="284">
        <f>+'07 (raw)'!CF33</f>
        <v>47.62</v>
      </c>
      <c r="BX34" s="265">
        <f>+'07 (raw)'!CG33</f>
        <v>0.85460202500591664</v>
      </c>
      <c r="BY34" s="278">
        <f>+'07 (raw)'!CH33/('07 (raw)'!G33/1000)</f>
        <v>0</v>
      </c>
      <c r="BZ34" s="268">
        <f>+'07 (raw)'!CI33</f>
        <v>1.8125965629768108</v>
      </c>
      <c r="CA34" s="280">
        <f>+'07 (raw)'!CJ33</f>
        <v>12.803085466363044</v>
      </c>
      <c r="CB34" s="268">
        <f>+'07 (raw)'!CK33</f>
        <v>11.7</v>
      </c>
      <c r="CC34" s="265">
        <f>+'07 (raw)'!CL33/'07 (raw)'!E33</f>
        <v>0.37398005541914958</v>
      </c>
      <c r="CD34" s="265">
        <f>+'07 (raw)'!CM33</f>
        <v>0</v>
      </c>
      <c r="CE34" s="265">
        <f>+'07 (raw)'!CN33/'07 (raw)'!G33</f>
        <v>1.7127598260433977E-2</v>
      </c>
      <c r="CF34" s="265">
        <f>('07 (raw)'!CO33+'07 (raw)'!CP33)/'07 (raw)'!CX33</f>
        <v>0.18136170164503695</v>
      </c>
      <c r="CG34" s="268">
        <f>+'07 (raw)'!CQ33/('07 (raw)'!CX33/1000000)</f>
        <v>2.976776891971781</v>
      </c>
      <c r="CH34" s="281">
        <f>+'07 (raw)'!CR33/('07 (raw)'!D33/1000)</f>
        <v>9.7502218037625155E-2</v>
      </c>
      <c r="CI34" s="273">
        <f>('07 (raw)'!CS33-'06 (raw)'!CS33)/'06 (raw)'!CS33</f>
        <v>6.3712908538168356E-2</v>
      </c>
      <c r="CJ34" s="273">
        <f>('07 (raw)'!CT33-'06 (raw)'!CT33)/'06 (raw)'!CT33</f>
        <v>7.6608333496707648E-2</v>
      </c>
      <c r="CK34" s="285">
        <f>+'07 (raw)'!CU33/('07 (raw)'!D33/1000000)</f>
        <v>0.90532147965742649</v>
      </c>
      <c r="CL34" s="268">
        <f>+'07 (raw)'!CV33/('07 (raw)'!I33/1000)</f>
        <v>2.241104880884293</v>
      </c>
      <c r="CM34" s="268">
        <f>+'07 (raw)'!CW33/('07 (raw)'!E33/10000)</f>
        <v>1.5557043620597526</v>
      </c>
    </row>
    <row r="35" spans="1:91">
      <c r="A35" s="263" t="s">
        <v>437</v>
      </c>
      <c r="B35" s="264">
        <f>'07 (raw)'!B34</f>
        <v>9251.0992791359131</v>
      </c>
      <c r="C35" s="265">
        <f>'07 (raw)'!C34</f>
        <v>0.1871969</v>
      </c>
      <c r="D35" s="266">
        <f>+'07 (raw)'!J34/('07 (raw)'!D34/100000)</f>
        <v>1057.1471139787132</v>
      </c>
      <c r="E35" s="266">
        <f>+'07 (raw)'!K34</f>
        <v>44.710883944879285</v>
      </c>
      <c r="F35" s="267">
        <f>+'07 (raw)'!L34</f>
        <v>2.46</v>
      </c>
      <c r="G35" s="267">
        <f>+'07 (raw)'!M34</f>
        <v>2.08</v>
      </c>
      <c r="H35" s="267">
        <f>+'07 (raw)'!N34</f>
        <v>3.4850000000000003</v>
      </c>
      <c r="I35" s="267">
        <f>+'07 (raw)'!O34</f>
        <v>2.19</v>
      </c>
      <c r="J35" s="267">
        <f>+'07 (raw)'!P34</f>
        <v>0.47266666666666673</v>
      </c>
      <c r="K35" s="268">
        <f>+'07 (raw)'!Q34/('07 (raw)'!E34)*100000</f>
        <v>7.5936246243198937</v>
      </c>
      <c r="L35" s="268">
        <f>+'07 (raw)'!R34/('07 (raw)'!D34/100000)</f>
        <v>5.2470729272715655</v>
      </c>
      <c r="M35" s="265">
        <f>+'07 (raw)'!S34/'07 (raw)'!U34</f>
        <v>1.2155332247747008E-2</v>
      </c>
      <c r="N35" s="265">
        <f>+'07 (raw)'!T34</f>
        <v>0.3279523315260533</v>
      </c>
      <c r="O35" s="264">
        <f>'07 (raw)'!V34</f>
        <v>65</v>
      </c>
      <c r="P35" s="270">
        <f>+'07 (raw)'!X34/('07 (raw)'!F34/'07 (raw)'!W34)</f>
        <v>121.356248747495</v>
      </c>
      <c r="Q35" s="268">
        <f>+'07 (raw)'!Y34/('07 (raw)'!I34/10000)</f>
        <v>1.4617097389366505</v>
      </c>
      <c r="R35" s="271">
        <f>+'07 (raw)'!Z34</f>
        <v>68141.509754031373</v>
      </c>
      <c r="S35" s="271">
        <f>+'07 (raw)'!AA34</f>
        <v>0.17897386420345912</v>
      </c>
      <c r="T35" s="271">
        <f>+'07 (raw)'!AB34</f>
        <v>2653.8</v>
      </c>
      <c r="U35" s="271">
        <f>+'07 (raw)'!AD34</f>
        <v>0</v>
      </c>
      <c r="V35" s="271">
        <f>'07 (raw)'!AE34</f>
        <v>181</v>
      </c>
      <c r="W35" s="272">
        <f>+'07 (raw)'!AF34/'07 (raw)'!AC34</f>
        <v>0.3664843361511686</v>
      </c>
      <c r="X35" s="267">
        <f>+'07 (raw)'!AG34</f>
        <v>77.477323260410131</v>
      </c>
      <c r="Y35" s="267">
        <f>+'07 (raw)'!AH34</f>
        <v>19.197800000000001</v>
      </c>
      <c r="Z35" s="265">
        <f>+'07 (raw)'!AI34</f>
        <v>0.25836842480907857</v>
      </c>
      <c r="AA35" s="273">
        <f>'07 (raw)'!AJ34/'07 (raw)'!AK34</f>
        <v>3.0222270022227002</v>
      </c>
      <c r="AB35" s="267">
        <f>'07 (raw)'!AL34</f>
        <v>1.6533802955565715</v>
      </c>
      <c r="AC35" s="274">
        <f>+'07 (raw)'!AM34/('07 (raw)'!D34/100000)</f>
        <v>12.026843472772455</v>
      </c>
      <c r="AD35" s="265">
        <f>+'07 (raw)'!AN34/'07 (raw)'!E34</f>
        <v>0.34661899822724618</v>
      </c>
      <c r="AE35" s="275">
        <f>+'07 (raw)'!AO34</f>
        <v>0.53414455912902947</v>
      </c>
      <c r="AF35" s="276">
        <f>+'07 (raw)'!AP34</f>
        <v>7.0347957639939479E-2</v>
      </c>
      <c r="AG35" s="266">
        <f>+'07 (raw)'!AQ34</f>
        <v>78.8</v>
      </c>
      <c r="AH35" s="266">
        <f>+'07 (raw)'!AR34</f>
        <v>65.3</v>
      </c>
      <c r="AI35" s="265">
        <f>+'07 (raw)'!AS34</f>
        <v>2.9208995272678683E-2</v>
      </c>
      <c r="AJ35" s="266">
        <f>+'07 (raw)'!AT34</f>
        <v>494.15382019881002</v>
      </c>
      <c r="AK35" s="265">
        <f>+'07 (raw)'!AU34/'07 (raw)'!E34</f>
        <v>2.4790971010061041E-2</v>
      </c>
      <c r="AL35" s="278">
        <f>+'07 (raw)'!AV34</f>
        <v>1.8082107788013766</v>
      </c>
      <c r="AM35" s="279">
        <f>+'07 (raw)'!AW34/'07 (raw)'!G34</f>
        <v>1.4096121694292609E-2</v>
      </c>
      <c r="AN35" s="273">
        <f>'07 (raw)'!AX34</f>
        <v>56.612225347056658</v>
      </c>
      <c r="AO35" s="279">
        <f>+'07 (raw)'!AY34</f>
        <v>5.6525704289781542E-2</v>
      </c>
      <c r="AP35" s="268">
        <f>+'07 (raw)'!AZ34</f>
        <v>37.1</v>
      </c>
      <c r="AQ35" s="268">
        <f>('07 (raw)'!H34*1000)/'07 (raw)'!D34</f>
        <v>52896.872218137534</v>
      </c>
      <c r="AR35" s="268">
        <f>'07 (raw)'!E34/'07 (raw)'!D34</f>
        <v>0.40549849056900777</v>
      </c>
      <c r="AS35" s="275">
        <f>+'07 (raw)'!BA34</f>
        <v>26.7</v>
      </c>
      <c r="AT35" s="268">
        <v>0</v>
      </c>
      <c r="AU35" s="275">
        <f>+'07 (raw)'!BC34</f>
        <v>60.5</v>
      </c>
      <c r="AV35" s="275">
        <f>+'07 (raw)'!BD34</f>
        <v>2.1</v>
      </c>
      <c r="AW35" s="268">
        <f>+'07 (raw)'!BE34</f>
        <v>21.34</v>
      </c>
      <c r="AX35" s="280">
        <f>'07 (raw)'!BG34</f>
        <v>14.312742175813273</v>
      </c>
      <c r="AY35" s="280">
        <f>'10 (raw)'!BH34*10</f>
        <v>6.4750000000000005</v>
      </c>
      <c r="AZ35" s="265">
        <f>+'07 (raw)'!BI34/'07 (raw)'!G34</f>
        <v>1.683660469566799E-2</v>
      </c>
      <c r="BA35" s="268">
        <f>1/('07 (raw)'!BJ34/'07 (raw)'!G34)</f>
        <v>0.85667031573999508</v>
      </c>
      <c r="BB35" s="268">
        <f>+'07 (raw)'!BJ34/'07 (raw)'!E34</f>
        <v>199.48971728433114</v>
      </c>
      <c r="BC35" s="281">
        <f>+'07 (raw)'!BK34/'07 (raw)'!BF34</f>
        <v>1.8791770212704719</v>
      </c>
      <c r="BD35" s="265">
        <f>+'07 (raw)'!BL34/'07 (raw)'!BO34</f>
        <v>0.23974343593935415</v>
      </c>
      <c r="BE35" s="268">
        <f>+'07 (raw)'!BM34</f>
        <v>47.6</v>
      </c>
      <c r="BF35" s="265">
        <f>+'07 (raw)'!BN34/'07 (raw)'!BO34</f>
        <v>6.1901665942193485E-2</v>
      </c>
      <c r="BG35" s="279">
        <f>+'07 (raw)'!BP34/('07 (raw)'!G34/1000)</f>
        <v>9.9219381135538243E-2</v>
      </c>
      <c r="BH35" s="267">
        <f>+'07 (raw)'!BQ34</f>
        <v>8.9946277820414426</v>
      </c>
      <c r="BI35" s="267">
        <f>+'07 (raw)'!BR34</f>
        <v>0.88407239106218882</v>
      </c>
      <c r="BJ35" s="267">
        <f>+'07 (raw)'!BS34</f>
        <v>56516.093409000001</v>
      </c>
      <c r="BK35" s="264">
        <f>+'07 (raw)'!BT34/('07 (raw)'!E34/1000)</f>
        <v>18.368399080047702</v>
      </c>
      <c r="BL35" s="268">
        <f>+'07 (raw)'!BU34</f>
        <v>22</v>
      </c>
      <c r="BM35" s="281">
        <f>+'07 (raw)'!BV34/('07 (raw)'!D34/1000)</f>
        <v>5.6760901795092691</v>
      </c>
      <c r="BN35" s="264">
        <f>'07 (raw)'!BW34/('07 (raw)'!E34/1000)</f>
        <v>13.842190178412721</v>
      </c>
      <c r="BO35" s="264">
        <f>'07 (raw)'!BX34/('07 (raw)'!D34/10000)</f>
        <v>0.80404048715706911</v>
      </c>
      <c r="BP35" s="264">
        <f>+'07 (raw)'!BY34/('07 (raw)'!D34/100000)</f>
        <v>5.6336993534915747</v>
      </c>
      <c r="BQ35" s="267">
        <f>+'07 (raw)'!BZ34/('07 (raw)'!G34/1000)</f>
        <v>3.5875908931431852</v>
      </c>
      <c r="BR35" s="267">
        <f>+'07 (raw)'!CA34</f>
        <v>0.69583611667779999</v>
      </c>
      <c r="BS35" s="282">
        <f>+'07 (raw)'!CB34</f>
        <v>84.786444639999999</v>
      </c>
      <c r="BT35" s="283">
        <f>+'07 (raw)'!CC34</f>
        <v>0.40300000000000002</v>
      </c>
      <c r="BU35" s="283">
        <f>+'07 (raw)'!CD34</f>
        <v>0.15</v>
      </c>
      <c r="BV35" s="284">
        <f>+'07 (raw)'!CE34</f>
        <v>40.630000000000003</v>
      </c>
      <c r="BW35" s="284">
        <f>+'07 (raw)'!CF34</f>
        <v>45.24</v>
      </c>
      <c r="BX35" s="265">
        <f>+'07 (raw)'!CG34</f>
        <v>0.8576656821878712</v>
      </c>
      <c r="BY35" s="278">
        <f>BY16</f>
        <v>43.560418774765949</v>
      </c>
      <c r="BZ35" s="268">
        <f>+'07 (raw)'!CI34</f>
        <v>0.33844526676953024</v>
      </c>
      <c r="CA35" s="280">
        <f>+'07 (raw)'!CJ34</f>
        <v>0</v>
      </c>
      <c r="CB35" s="268">
        <f>+'07 (raw)'!CK34</f>
        <v>9.6999999999999993</v>
      </c>
      <c r="CC35" s="265">
        <f>+'07 (raw)'!CL34/'07 (raw)'!E34</f>
        <v>0.24626158708797777</v>
      </c>
      <c r="CD35" s="265">
        <f>+'07 (raw)'!CM34</f>
        <v>4.8640341294695901E-3</v>
      </c>
      <c r="CE35" s="265">
        <f>+'07 (raw)'!CN34/'07 (raw)'!G34</f>
        <v>1.8577107374474593E-2</v>
      </c>
      <c r="CF35" s="265">
        <f>('07 (raw)'!CO34+'07 (raw)'!CP34)/'07 (raw)'!CX34</f>
        <v>0.12318669194910793</v>
      </c>
      <c r="CG35" s="268">
        <f>+'07 (raw)'!CQ34/('07 (raw)'!CX34/1000000)</f>
        <v>1.7870508331348411</v>
      </c>
      <c r="CH35" s="281">
        <f>+'07 (raw)'!CR34/('07 (raw)'!D34/1000)</f>
        <v>0.2146110821218003</v>
      </c>
      <c r="CI35" s="273">
        <f>('07 (raw)'!CS34-'06 (raw)'!CS34)/'06 (raw)'!CS34</f>
        <v>0.11322046900368801</v>
      </c>
      <c r="CJ35" s="273">
        <f>('07 (raw)'!CT34-'06 (raw)'!CT34)/'06 (raw)'!CT34</f>
        <v>8.8372717606269677E-2</v>
      </c>
      <c r="CK35" s="285">
        <f>+'07 (raw)'!CU34/('07 (raw)'!D34/1000000)</f>
        <v>1.5188895315786108</v>
      </c>
      <c r="CL35" s="268">
        <f>+'07 (raw)'!CV34/('07 (raw)'!I34/1000)</f>
        <v>1.4408281712375555</v>
      </c>
      <c r="CM35" s="268">
        <f>+'07 (raw)'!CW34/('07 (raw)'!E34/10000)</f>
        <v>1.0488055534935101</v>
      </c>
    </row>
    <row r="36" spans="1:91">
      <c r="A36" s="263" t="s">
        <v>438</v>
      </c>
      <c r="B36" s="264">
        <f>'07 (raw)'!B35</f>
        <v>2967.7525662905932</v>
      </c>
      <c r="C36" s="265">
        <f>'07 (raw)'!C35</f>
        <v>0.2235627</v>
      </c>
      <c r="D36" s="266">
        <f>+'07 (raw)'!J35/('07 (raw)'!D35/100000)</f>
        <v>3157.2348184726038</v>
      </c>
      <c r="E36" s="266">
        <f>+'07 (raw)'!K35</f>
        <v>34.927750565846097</v>
      </c>
      <c r="F36" s="267">
        <f>+'07 (raw)'!L35</f>
        <v>3.2949999999999999</v>
      </c>
      <c r="G36" s="267">
        <f>+'07 (raw)'!M35</f>
        <v>2.74</v>
      </c>
      <c r="H36" s="267">
        <f>+'07 (raw)'!N35</f>
        <v>3.42</v>
      </c>
      <c r="I36" s="267">
        <f>+'07 (raw)'!O35</f>
        <v>2.835</v>
      </c>
      <c r="J36" s="267">
        <f>+'07 (raw)'!P35</f>
        <v>0.66633333333333333</v>
      </c>
      <c r="K36" s="268">
        <f>+'07 (raw)'!Q35/('07 (raw)'!E35)*100000</f>
        <v>9.9385911988513325</v>
      </c>
      <c r="L36" s="268">
        <f>+'07 (raw)'!R35/('07 (raw)'!D35/100000)</f>
        <v>2.6144000085368164</v>
      </c>
      <c r="M36" s="265">
        <f>+'07 (raw)'!S35/'07 (raw)'!U35</f>
        <v>1.4985573429309805E-3</v>
      </c>
      <c r="N36" s="265">
        <f>+'07 (raw)'!T35</f>
        <v>0.3279523315260533</v>
      </c>
      <c r="O36" s="264">
        <f>'07 (raw)'!V35</f>
        <v>5</v>
      </c>
      <c r="P36" s="270">
        <f>+'07 (raw)'!X35/('07 (raw)'!F35/'07 (raw)'!W35)</f>
        <v>101.34775402687102</v>
      </c>
      <c r="Q36" s="268">
        <f>+'07 (raw)'!Y35/('07 (raw)'!I35/10000)</f>
        <v>1.8397390162520548</v>
      </c>
      <c r="R36" s="271">
        <f>+'07 (raw)'!Z35</f>
        <v>3444.6954452509026</v>
      </c>
      <c r="S36" s="271">
        <f>+'07 (raw)'!AA35</f>
        <v>6.0207218521642653E-2</v>
      </c>
      <c r="T36" s="271">
        <f>+'07 (raw)'!AB35</f>
        <v>67.5</v>
      </c>
      <c r="U36" s="271">
        <f>+'07 (raw)'!AD35</f>
        <v>0</v>
      </c>
      <c r="V36" s="271">
        <f>'07 (raw)'!AE35</f>
        <v>2</v>
      </c>
      <c r="W36" s="272">
        <f>+'07 (raw)'!AF35/'07 (raw)'!AC35</f>
        <v>0.57894736842105265</v>
      </c>
      <c r="X36" s="267">
        <f>+'07 (raw)'!AG35</f>
        <v>74.935606154577968</v>
      </c>
      <c r="Y36" s="267">
        <f>+'07 (raw)'!AH35</f>
        <v>16.151599999999998</v>
      </c>
      <c r="Z36" s="265">
        <f>+'07 (raw)'!AI35</f>
        <v>0.28791284800276673</v>
      </c>
      <c r="AA36" s="273">
        <f>'07 (raw)'!AJ35/'07 (raw)'!AK35</f>
        <v>2.7277642889953411</v>
      </c>
      <c r="AB36" s="267">
        <f>'07 (raw)'!AL35</f>
        <v>1.811939271222659</v>
      </c>
      <c r="AC36" s="274">
        <f>+'07 (raw)'!AM35/('07 (raw)'!D35/100000)</f>
        <v>7.9499102300405236</v>
      </c>
      <c r="AD36" s="265">
        <f>+'07 (raw)'!AN35/'07 (raw)'!E35</f>
        <v>0.38419319685893749</v>
      </c>
      <c r="AE36" s="275">
        <f>+'07 (raw)'!AO35</f>
        <v>0.56778777311959039</v>
      </c>
      <c r="AF36" s="276">
        <f>+'07 (raw)'!AP35</f>
        <v>8.7706685837526957E-2</v>
      </c>
      <c r="AG36" s="266">
        <f>+'07 (raw)'!AQ35</f>
        <v>73.5</v>
      </c>
      <c r="AH36" s="266">
        <f>+'07 (raw)'!AR35</f>
        <v>53.1</v>
      </c>
      <c r="AI36" s="265">
        <f>+'07 (raw)'!AS35</f>
        <v>1.8190616863066583E-2</v>
      </c>
      <c r="AJ36" s="266">
        <f>+'07 (raw)'!AT35</f>
        <v>501.60554153909379</v>
      </c>
      <c r="AK36" s="265">
        <f>+'07 (raw)'!AU35/'07 (raw)'!E35</f>
        <v>2.7030629568828835E-2</v>
      </c>
      <c r="AL36" s="278">
        <f>+'07 (raw)'!AV35</f>
        <v>4.3690533933724645</v>
      </c>
      <c r="AM36" s="279">
        <f>+'07 (raw)'!AW35/'07 (raw)'!G35</f>
        <v>3.2208712670716661E-3</v>
      </c>
      <c r="AN36" s="273">
        <f>'07 (raw)'!AX35</f>
        <v>52.826611653810396</v>
      </c>
      <c r="AO36" s="279">
        <f>+'07 (raw)'!AY35</f>
        <v>5.3605463667115348E-2</v>
      </c>
      <c r="AP36" s="268">
        <f>+'07 (raw)'!AZ35</f>
        <v>8.6999999999999993</v>
      </c>
      <c r="AQ36" s="268">
        <f>('07 (raw)'!H35*1000)/'07 (raw)'!D35</f>
        <v>64379.216761840435</v>
      </c>
      <c r="AR36" s="268">
        <f>'07 (raw)'!E35/'07 (raw)'!D35</f>
        <v>0.45632057879614885</v>
      </c>
      <c r="AS36" s="275">
        <f>+'07 (raw)'!BA35</f>
        <v>5.0999999999999996</v>
      </c>
      <c r="AT36" s="268">
        <v>0</v>
      </c>
      <c r="AU36" s="275">
        <f>+'07 (raw)'!BC35</f>
        <v>69.5</v>
      </c>
      <c r="AV36" s="275">
        <f>+'07 (raw)'!BD35</f>
        <v>15.5</v>
      </c>
      <c r="AW36" s="268">
        <f>+'07 (raw)'!BE35</f>
        <v>27.19</v>
      </c>
      <c r="AX36" s="280">
        <f>'07 (raw)'!BG35</f>
        <v>3.8429240038184949</v>
      </c>
      <c r="AY36" s="280">
        <f>'10 (raw)'!BH35*10</f>
        <v>6.5150000000000006</v>
      </c>
      <c r="AZ36" s="265">
        <f>+'07 (raw)'!BI35/'07 (raw)'!G35</f>
        <v>1.9581090638610209E-2</v>
      </c>
      <c r="BA36" s="268">
        <f>1/('07 (raw)'!BJ35/'07 (raw)'!G35)</f>
        <v>1.6651550510468855</v>
      </c>
      <c r="BB36" s="268">
        <f>+'07 (raw)'!BJ35/'07 (raw)'!E35</f>
        <v>103.77310418103406</v>
      </c>
      <c r="BC36" s="281">
        <f>+'07 (raw)'!BK35/'07 (raw)'!BF35</f>
        <v>6.9383420922585675</v>
      </c>
      <c r="BD36" s="265">
        <f>+'07 (raw)'!BL35/'07 (raw)'!BO35</f>
        <v>0.22783270621053889</v>
      </c>
      <c r="BE36" s="268">
        <f>+'07 (raw)'!BM35</f>
        <v>61.5</v>
      </c>
      <c r="BF36" s="265">
        <f>+'07 (raw)'!BN35/'07 (raw)'!BO35</f>
        <v>0.12965106931913317</v>
      </c>
      <c r="BG36" s="279">
        <f>+'07 (raw)'!BP35/('07 (raw)'!G35/1000)</f>
        <v>0.13202286617370321</v>
      </c>
      <c r="BH36" s="267">
        <f>+'07 (raw)'!BQ35</f>
        <v>4.4480519480519485</v>
      </c>
      <c r="BI36" s="267">
        <f>+'07 (raw)'!BR35</f>
        <v>5.2323832197470139</v>
      </c>
      <c r="BJ36" s="267">
        <f>+'07 (raw)'!BS35</f>
        <v>4149</v>
      </c>
      <c r="BK36" s="264">
        <f>+'07 (raw)'!BT35/('07 (raw)'!E35/1000)</f>
        <v>40.556467567453808</v>
      </c>
      <c r="BL36" s="268">
        <f>+'07 (raw)'!BU35</f>
        <v>17</v>
      </c>
      <c r="BM36" s="281">
        <f>+'07 (raw)'!BV35/('07 (raw)'!D35/1000)</f>
        <v>3.8026181348656922</v>
      </c>
      <c r="BN36" s="264">
        <f>'07 (raw)'!BW35/('07 (raw)'!E35/1000)</f>
        <v>19.966045095480631</v>
      </c>
      <c r="BO36" s="264">
        <f>'07 (raw)'!BX35/('07 (raw)'!D35/10000)</f>
        <v>1.3444981883572351</v>
      </c>
      <c r="BP36" s="264">
        <f>+'07 (raw)'!BY35/('07 (raw)'!D35/100000)</f>
        <v>6.9895183901698568</v>
      </c>
      <c r="BQ36" s="267">
        <f>+'07 (raw)'!BZ35/('07 (raw)'!G35/1000)</f>
        <v>6.418560380863946</v>
      </c>
      <c r="BR36" s="267">
        <f>+'07 (raw)'!CA35</f>
        <v>0.50414660583297621</v>
      </c>
      <c r="BS36" s="282">
        <f>+'07 (raw)'!CB35</f>
        <v>77.289732139999998</v>
      </c>
      <c r="BT36" s="283">
        <f>+'07 (raw)'!CC35</f>
        <v>0.28275</v>
      </c>
      <c r="BU36" s="283">
        <f>+'07 (raw)'!CD35</f>
        <v>0.51</v>
      </c>
      <c r="BV36" s="284">
        <f>+'07 (raw)'!CE35</f>
        <v>49.38</v>
      </c>
      <c r="BW36" s="284">
        <f>+'07 (raw)'!CF35</f>
        <v>54.76</v>
      </c>
      <c r="BX36" s="265">
        <f>+'07 (raw)'!CG35</f>
        <v>0.94452224033855336</v>
      </c>
      <c r="BY36" s="278">
        <f>+'07 (raw)'!CH35/('07 (raw)'!G35/1000)</f>
        <v>83.517516748909514</v>
      </c>
      <c r="BZ36" s="268">
        <f>+'07 (raw)'!CI35</f>
        <v>0.13660869186771557</v>
      </c>
      <c r="CA36" s="280">
        <f>+'07 (raw)'!CJ35</f>
        <v>0</v>
      </c>
      <c r="CB36" s="268">
        <f>+'07 (raw)'!CK35</f>
        <v>8.9</v>
      </c>
      <c r="CC36" s="265">
        <f>+'07 (raw)'!CL35/'07 (raw)'!E35</f>
        <v>0.32977531768414453</v>
      </c>
      <c r="CD36" s="265">
        <f>+'07 (raw)'!CM35</f>
        <v>1.7187459740273678E-2</v>
      </c>
      <c r="CE36" s="265">
        <f>+'07 (raw)'!CN35/'07 (raw)'!G35</f>
        <v>2.6258584797330377E-2</v>
      </c>
      <c r="CF36" s="265">
        <f>('07 (raw)'!CO35+'07 (raw)'!CP35)/'07 (raw)'!CX35</f>
        <v>0.17508975685065092</v>
      </c>
      <c r="CG36" s="268">
        <f>+'07 (raw)'!CQ35/('07 (raw)'!CX35/1000000)</f>
        <v>4.2632718873799114</v>
      </c>
      <c r="CH36" s="281">
        <f>+'07 (raw)'!CR35/('07 (raw)'!D35/1000)</f>
        <v>0.36087630419877981</v>
      </c>
      <c r="CI36" s="273">
        <f>('07 (raw)'!CS35-'06 (raw)'!CS35)/'06 (raw)'!CS35</f>
        <v>0.13723428600605359</v>
      </c>
      <c r="CJ36" s="273">
        <f>('07 (raw)'!CT35-'06 (raw)'!CT35)/'06 (raw)'!CT35</f>
        <v>0.10539438601566983</v>
      </c>
      <c r="CK36" s="285">
        <f>+'07 (raw)'!CU35/('07 (raw)'!D35/1000000)</f>
        <v>3.7348571550525946</v>
      </c>
      <c r="CL36" s="268">
        <f>+'07 (raw)'!CV35/('07 (raw)'!I35/1000)</f>
        <v>0.84911031519325608</v>
      </c>
      <c r="CM36" s="268">
        <f>+'07 (raw)'!CW35/('07 (raw)'!E35/10000)</f>
        <v>3.1803491836324267</v>
      </c>
    </row>
    <row r="37" spans="1:91">
      <c r="A37" s="263" t="s">
        <v>439</v>
      </c>
      <c r="B37" s="264">
        <f>'07 (raw)'!B36</f>
        <v>1725.4846263148825</v>
      </c>
      <c r="C37" s="265">
        <f>'07 (raw)'!C36</f>
        <v>0.23199729999999999</v>
      </c>
      <c r="D37" s="266">
        <f>+'07 (raw)'!J36/('07 (raw)'!D36/100000)</f>
        <v>977.37351030643367</v>
      </c>
      <c r="E37" s="266">
        <f>+'07 (raw)'!K36</f>
        <v>51.470712549194467</v>
      </c>
      <c r="F37" s="267">
        <f>+'07 (raw)'!L36</f>
        <v>3.48</v>
      </c>
      <c r="G37" s="267">
        <f>+'07 (raw)'!M36</f>
        <v>2.56</v>
      </c>
      <c r="H37" s="267">
        <f>+'07 (raw)'!N36</f>
        <v>3.75</v>
      </c>
      <c r="I37" s="267">
        <f>+'07 (raw)'!O36</f>
        <v>2.4850000000000003</v>
      </c>
      <c r="J37" s="267">
        <f>+'07 (raw)'!P36</f>
        <v>0.64466666666666661</v>
      </c>
      <c r="K37" s="268">
        <f>+'07 (raw)'!Q36/('07 (raw)'!E36)*100000</f>
        <v>6.2302327541660096</v>
      </c>
      <c r="L37" s="268">
        <f>+'07 (raw)'!R36/('07 (raw)'!D36/100000)</f>
        <v>5.2799723416243367</v>
      </c>
      <c r="M37" s="265">
        <f>+'07 (raw)'!S36/'07 (raw)'!U36</f>
        <v>3.7064236819438776E-3</v>
      </c>
      <c r="N37" s="265">
        <f>+'07 (raw)'!T36</f>
        <v>0.20437977694497764</v>
      </c>
      <c r="O37" s="264">
        <f>'07 (raw)'!V36</f>
        <v>10</v>
      </c>
      <c r="P37" s="270">
        <f>+'07 (raw)'!X36/('07 (raw)'!F36/'07 (raw)'!W36)</f>
        <v>0.11411703086878115</v>
      </c>
      <c r="Q37" s="268">
        <f>+'07 (raw)'!Y36/('07 (raw)'!I36/10000)</f>
        <v>2.4400673073398877</v>
      </c>
      <c r="R37" s="271">
        <f>+'07 (raw)'!Z36</f>
        <v>7434.1967141839614</v>
      </c>
      <c r="S37" s="271">
        <f>+'07 (raw)'!AA36</f>
        <v>0.82680710192055229</v>
      </c>
      <c r="T37" s="271">
        <f>+'07 (raw)'!AB36</f>
        <v>417.7</v>
      </c>
      <c r="U37" s="271">
        <f>+'07 (raw)'!AD36</f>
        <v>0.5</v>
      </c>
      <c r="V37" s="271">
        <f>'07 (raw)'!AE36</f>
        <v>5</v>
      </c>
      <c r="W37" s="272">
        <f>+'07 (raw)'!AF36/'07 (raw)'!AC36</f>
        <v>0.49025069637883006</v>
      </c>
      <c r="X37" s="267">
        <f>+'07 (raw)'!AG36</f>
        <v>86.221130940148626</v>
      </c>
      <c r="Y37" s="267">
        <f>+'07 (raw)'!AH36</f>
        <v>17.986699999999999</v>
      </c>
      <c r="Z37" s="265">
        <f>+'07 (raw)'!AI36</f>
        <v>0.24650202614878813</v>
      </c>
      <c r="AA37" s="273">
        <f>'07 (raw)'!AJ36/'07 (raw)'!AK36</f>
        <v>2.1731550090615035</v>
      </c>
      <c r="AB37" s="267">
        <f>'07 (raw)'!AL36</f>
        <v>1.8602861455695607</v>
      </c>
      <c r="AC37" s="274">
        <f>+'07 (raw)'!AM36/('07 (raw)'!D36/100000)</f>
        <v>10.198302742041527</v>
      </c>
      <c r="AD37" s="265">
        <f>+'07 (raw)'!AN36/'07 (raw)'!E36</f>
        <v>0.35055687286293852</v>
      </c>
      <c r="AE37" s="275">
        <f>+'07 (raw)'!AO36</f>
        <v>0.54965100438151249</v>
      </c>
      <c r="AF37" s="276">
        <f>+'07 (raw)'!AP36</f>
        <v>0.04</v>
      </c>
      <c r="AG37" s="266">
        <f>+'07 (raw)'!AQ36</f>
        <v>70.3</v>
      </c>
      <c r="AH37" s="266">
        <f>+'07 (raw)'!AR36</f>
        <v>60.1</v>
      </c>
      <c r="AI37" s="265">
        <f>+'07 (raw)'!AS36</f>
        <v>6.4571814475209554E-3</v>
      </c>
      <c r="AJ37" s="266">
        <f>+'07 (raw)'!AT36</f>
        <v>508.8184046458997</v>
      </c>
      <c r="AK37" s="265">
        <f>+'07 (raw)'!AU36/'07 (raw)'!E36</f>
        <v>0.28087171950759171</v>
      </c>
      <c r="AL37" s="278">
        <f>+'07 (raw)'!AV36</f>
        <v>9.8010332328619665</v>
      </c>
      <c r="AM37" s="279">
        <f>+'07 (raw)'!AW36/'07 (raw)'!G36</f>
        <v>1.6540789262549517E-3</v>
      </c>
      <c r="AN37" s="273">
        <f>'07 (raw)'!AX36</f>
        <v>62.654144519972611</v>
      </c>
      <c r="AO37" s="279">
        <f>+'07 (raw)'!AY36</f>
        <v>3.1452749023554404E-2</v>
      </c>
      <c r="AP37" s="268">
        <f>+'07 (raw)'!AZ36</f>
        <v>3.1</v>
      </c>
      <c r="AQ37" s="268">
        <f>('07 (raw)'!H36*1000)/'07 (raw)'!D36</f>
        <v>44666.273608885691</v>
      </c>
      <c r="AR37" s="268">
        <f>'07 (raw)'!E36/'07 (raw)'!D36</f>
        <v>0.39471482001442226</v>
      </c>
      <c r="AS37" s="275">
        <f>+'07 (raw)'!BA36</f>
        <v>2.6</v>
      </c>
      <c r="AT37" s="268">
        <v>0</v>
      </c>
      <c r="AU37" s="275">
        <f>+'07 (raw)'!BC36</f>
        <v>53.4</v>
      </c>
      <c r="AV37" s="275">
        <f>+'07 (raw)'!BD36</f>
        <v>6</v>
      </c>
      <c r="AW37" s="268">
        <f>+'07 (raw)'!BE36</f>
        <v>27.38</v>
      </c>
      <c r="AX37" s="280">
        <f>'07 (raw)'!BG36</f>
        <v>6.8334114304206235</v>
      </c>
      <c r="AY37" s="280">
        <f>'10 (raw)'!BH36*10</f>
        <v>6.7766666666666673</v>
      </c>
      <c r="AZ37" s="265">
        <f>+'07 (raw)'!BI36/'07 (raw)'!G36</f>
        <v>1.3750473169559614E-2</v>
      </c>
      <c r="BA37" s="268">
        <f>1/('07 (raw)'!BJ36/'07 (raw)'!G36)</f>
        <v>1.4576038959992712</v>
      </c>
      <c r="BB37" s="268">
        <f>+'07 (raw)'!BJ36/'07 (raw)'!E36</f>
        <v>101.61574671873363</v>
      </c>
      <c r="BC37" s="281">
        <f>+'07 (raw)'!BK36/'07 (raw)'!BF36</f>
        <v>8.2309543638610592</v>
      </c>
      <c r="BD37" s="265">
        <f>+'07 (raw)'!BL36/'07 (raw)'!BO36</f>
        <v>0.17874708990704996</v>
      </c>
      <c r="BE37" s="268">
        <f>+'07 (raw)'!BM36</f>
        <v>34.700000000000003</v>
      </c>
      <c r="BF37" s="265">
        <f>+'07 (raw)'!BN36/'07 (raw)'!BO36</f>
        <v>5.2028329658245769E-2</v>
      </c>
      <c r="BG37" s="279">
        <f>+'07 (raw)'!BP36/('07 (raw)'!G36/1000)</f>
        <v>0.14497177151720445</v>
      </c>
      <c r="BH37" s="267">
        <f>+'07 (raw)'!BQ36</f>
        <v>5.5079842629021059</v>
      </c>
      <c r="BI37" s="267">
        <f>+'07 (raw)'!BR36</f>
        <v>4.2437116445089904</v>
      </c>
      <c r="BJ37" s="267">
        <f>+'07 (raw)'!BS36</f>
        <v>0.71617800000000009</v>
      </c>
      <c r="BK37" s="264">
        <f>+'07 (raw)'!BT36/('07 (raw)'!E36/1000)</f>
        <v>16.801471800867102</v>
      </c>
      <c r="BL37" s="268">
        <f>+'07 (raw)'!BU36</f>
        <v>9</v>
      </c>
      <c r="BM37" s="281">
        <f>+'07 (raw)'!BV36/('07 (raw)'!D36/1000)</f>
        <v>3.8818645969175085</v>
      </c>
      <c r="BN37" s="264">
        <f>'07 (raw)'!BW36/('07 (raw)'!E36/1000)</f>
        <v>38.323261123714097</v>
      </c>
      <c r="BO37" s="264">
        <f>'07 (raw)'!BX36/('07 (raw)'!D36/10000)</f>
        <v>1.3051600014854556</v>
      </c>
      <c r="BP37" s="264">
        <f>+'07 (raw)'!BY36/('07 (raw)'!D36/100000)</f>
        <v>6.726540106452922</v>
      </c>
      <c r="BQ37" s="267">
        <f>+'07 (raw)'!BZ36/('07 (raw)'!G36/1000)</f>
        <v>2.513197870727073</v>
      </c>
      <c r="BR37" s="267">
        <f>+'07 (raw)'!CA36</f>
        <v>0.13259785721862735</v>
      </c>
      <c r="BS37" s="282">
        <f>+'07 (raw)'!CB36</f>
        <v>75.495982139999995</v>
      </c>
      <c r="BT37" s="283">
        <f>+'07 (raw)'!CC36</f>
        <v>0.21475</v>
      </c>
      <c r="BU37" s="283">
        <f>+'07 (raw)'!CD36</f>
        <v>0.28133333333333332</v>
      </c>
      <c r="BV37" s="284">
        <f>+'07 (raw)'!CE36</f>
        <v>43.24</v>
      </c>
      <c r="BW37" s="284">
        <f>+'07 (raw)'!CF36</f>
        <v>57.14</v>
      </c>
      <c r="BX37" s="265">
        <f>+'07 (raw)'!CG36</f>
        <v>0.93063307395678652</v>
      </c>
      <c r="BY37" s="278">
        <f>+'07 (raw)'!CH36/('07 (raw)'!G36/1000)</f>
        <v>0</v>
      </c>
      <c r="BZ37" s="268">
        <f>+'07 (raw)'!CI36</f>
        <v>0</v>
      </c>
      <c r="CA37" s="280">
        <f>+'07 (raw)'!CJ36</f>
        <v>41.806551818298537</v>
      </c>
      <c r="CB37" s="268">
        <f>+'07 (raw)'!CK36</f>
        <v>5.9</v>
      </c>
      <c r="CC37" s="265">
        <f>+'07 (raw)'!CL36/'07 (raw)'!E36</f>
        <v>0.22803751333086567</v>
      </c>
      <c r="CD37" s="265">
        <f>+'07 (raw)'!CM36</f>
        <v>1.0103413229138483E-3</v>
      </c>
      <c r="CE37" s="265">
        <f>+'07 (raw)'!CN36/'07 (raw)'!G36</f>
        <v>2.4403294816854597E-2</v>
      </c>
      <c r="CF37" s="265">
        <f>('07 (raw)'!CO36+'07 (raw)'!CP36)/'07 (raw)'!CX36</f>
        <v>0.12945328370013856</v>
      </c>
      <c r="CG37" s="268">
        <f>+'07 (raw)'!CQ36/('07 (raw)'!CX36/1000000)</f>
        <v>108.28618775963425</v>
      </c>
      <c r="CH37" s="281">
        <f>+'07 (raw)'!CR36/('07 (raw)'!D36/1000)</f>
        <v>0.22605152819035096</v>
      </c>
      <c r="CI37" s="273">
        <f>('07 (raw)'!CS36-'06 (raw)'!CS36)/'06 (raw)'!CS36</f>
        <v>0.15309112602928454</v>
      </c>
      <c r="CJ37" s="273">
        <f>('07 (raw)'!CT36-'06 (raw)'!CT36)/'06 (raw)'!CT36</f>
        <v>8.4486249113871523E-2</v>
      </c>
      <c r="CK37" s="285">
        <f>+'07 (raw)'!CU36/('07 (raw)'!D36/1000000)</f>
        <v>0.72328388241429276</v>
      </c>
      <c r="CL37" s="268">
        <f>+'07 (raw)'!CV36/('07 (raw)'!I36/1000)</f>
        <v>0.79856748240214492</v>
      </c>
      <c r="CM37" s="268">
        <f>+'07 (raw)'!CW36/('07 (raw)'!E36/10000)</f>
        <v>1.6858276864213908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CM39"/>
  <sheetViews>
    <sheetView zoomScale="70" zoomScaleNormal="70" zoomScalePageLayoutView="125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42578125" bestFit="1" customWidth="1"/>
    <col min="19" max="77" width="11.5703125" bestFit="1" customWidth="1"/>
    <col min="78" max="78" width="11.7109375" bestFit="1" customWidth="1"/>
    <col min="79" max="84" width="11.5703125" bestFit="1" customWidth="1"/>
    <col min="85" max="85" width="14.5703125" bestFit="1" customWidth="1"/>
    <col min="86" max="86" width="11.5703125" bestFit="1" customWidth="1"/>
    <col min="87" max="87" width="12.42578125" bestFit="1" customWidth="1"/>
    <col min="88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'08 (raw)'!B5</f>
        <v>2757.8270364687974</v>
      </c>
      <c r="C6" s="265">
        <f>'08 (raw)'!C5</f>
        <v>0.29709289999999999</v>
      </c>
      <c r="D6" s="266">
        <f>+'08 (raw)'!J5/('08 (raw)'!D5/100000)</f>
        <v>1715.6636022086868</v>
      </c>
      <c r="E6" s="266">
        <f>+'08 (raw)'!K5</f>
        <v>63.393980272642771</v>
      </c>
      <c r="F6" s="267">
        <f>+'08 (raw)'!L5</f>
        <v>2.92</v>
      </c>
      <c r="G6" s="267">
        <f>+'08 (raw)'!M5</f>
        <v>2.7</v>
      </c>
      <c r="H6" s="267">
        <f>+'08 (raw)'!N5</f>
        <v>3.46</v>
      </c>
      <c r="I6" s="267">
        <f>+'08 (raw)'!O5</f>
        <v>1.79</v>
      </c>
      <c r="J6" s="267">
        <f>+'08 (raw)'!P5</f>
        <v>0.29033333333333333</v>
      </c>
      <c r="K6" s="268">
        <f>+'08 (raw)'!Q5/('08 (raw)'!E5)*100000</f>
        <v>12.060247637084814</v>
      </c>
      <c r="L6" s="268">
        <f>+'08 (raw)'!R5/('08 (raw)'!D5/100000)</f>
        <v>5.2477656970455975</v>
      </c>
      <c r="M6" s="265">
        <f>+'08 (raw)'!S5/'08 (raw)'!U5</f>
        <v>6.2508594740782616E-2</v>
      </c>
      <c r="N6" s="265">
        <f>+'08 (raw)'!T5</f>
        <v>0.20437977694497764</v>
      </c>
      <c r="O6" s="264">
        <f>'08 (raw)'!V5</f>
        <v>3</v>
      </c>
      <c r="P6" s="270">
        <f>+'08 (raw)'!X5/('08 (raw)'!F5/'08 (raw)'!W5)</f>
        <v>65.827415111111108</v>
      </c>
      <c r="Q6" s="268">
        <f>+'08 (raw)'!Y5/('08 (raw)'!I5/10000)</f>
        <v>3.8100011387029622</v>
      </c>
      <c r="R6" s="271">
        <f>+'08 (raw)'!Z5</f>
        <v>6186.9161613154438</v>
      </c>
      <c r="S6" s="271">
        <f>+'08 (raw)'!AA5</f>
        <v>1.5122431610942246</v>
      </c>
      <c r="T6" s="271">
        <f>+'08 (raw)'!AB5</f>
        <v>3470.1</v>
      </c>
      <c r="U6" s="271">
        <f>+'08 (raw)'!AD5</f>
        <v>0</v>
      </c>
      <c r="V6" s="271">
        <f>'08 (raw)'!AE5</f>
        <v>6</v>
      </c>
      <c r="W6" s="272">
        <f>+'08 (raw)'!AF5/'08 (raw)'!AC5</f>
        <v>1</v>
      </c>
      <c r="X6" s="267">
        <f>+'08 (raw)'!AG5</f>
        <v>97.490633546102615</v>
      </c>
      <c r="Y6" s="267">
        <f>+'08 (raw)'!AH5</f>
        <v>13.6332</v>
      </c>
      <c r="Z6" s="265">
        <f>+'08 (raw)'!AI5</f>
        <v>0.19531128706722559</v>
      </c>
      <c r="AA6" s="273">
        <f>'08 (raw)'!AJ5/'08 (raw)'!AK5</f>
        <v>1.4409735951847458</v>
      </c>
      <c r="AB6" s="267">
        <f>'08 (raw)'!AL5</f>
        <v>2.2654337678601926</v>
      </c>
      <c r="AC6" s="274">
        <f>+'08 (raw)'!AM5/('08 (raw)'!D5/100000)</f>
        <v>6.3151078727158882</v>
      </c>
      <c r="AD6" s="265">
        <f>+'08 (raw)'!AN5/'08 (raw)'!E5</f>
        <v>0.33681591595347427</v>
      </c>
      <c r="AE6" s="275">
        <f>+'08 (raw)'!AO5</f>
        <v>0.59734214922609341</v>
      </c>
      <c r="AF6" s="276">
        <f>+'08 (raw)'!AP5</f>
        <v>3.134279115803365E-2</v>
      </c>
      <c r="AG6" s="266">
        <f>+'08 (raw)'!AQ5</f>
        <v>79</v>
      </c>
      <c r="AH6" s="266">
        <f>+'08 (raw)'!AR5</f>
        <v>64.3</v>
      </c>
      <c r="AI6" s="265">
        <f>+'08 (raw)'!AS5</f>
        <v>1.4982857575163601E-2</v>
      </c>
      <c r="AJ6" s="266">
        <f>+'08 (raw)'!AT5</f>
        <v>530.68923747575684</v>
      </c>
      <c r="AK6" s="265">
        <f>+'08 (raw)'!AU5/'08 (raw)'!E5</f>
        <v>7.3898050706641183E-2</v>
      </c>
      <c r="AL6" s="278">
        <f>+'08 (raw)'!AV5</f>
        <v>7.2449307029882783</v>
      </c>
      <c r="AM6" s="279">
        <f>+'08 (raw)'!AW5/'08 (raw)'!G5</f>
        <v>2.0048634828595615E-2</v>
      </c>
      <c r="AN6" s="273">
        <f>'08 (raw)'!AX5</f>
        <v>58.258810744766052</v>
      </c>
      <c r="AO6" s="279">
        <f>+'08 (raw)'!AY5</f>
        <v>4.9612066147526779E-2</v>
      </c>
      <c r="AP6" s="268">
        <f>+'08 (raw)'!AZ5</f>
        <v>51.7</v>
      </c>
      <c r="AQ6" s="268">
        <f>('08 (raw)'!H5*1000)/'08 (raw)'!D5</f>
        <v>84885.347491373119</v>
      </c>
      <c r="AR6" s="268">
        <f>'08 (raw)'!E5/'08 (raw)'!D5</f>
        <v>0.3982538282006034</v>
      </c>
      <c r="AS6" s="275">
        <f>+'08 (raw)'!BA5</f>
        <v>3.2</v>
      </c>
      <c r="AT6" s="268">
        <f>+'08 (raw)'!BB5</f>
        <v>0</v>
      </c>
      <c r="AU6" s="275">
        <f>+'08 (raw)'!BC5</f>
        <v>52.31</v>
      </c>
      <c r="AV6" s="275">
        <f>+'08 (raw)'!BD5</f>
        <v>0</v>
      </c>
      <c r="AW6" s="268">
        <f>+'08 (raw)'!BE5</f>
        <v>28.26</v>
      </c>
      <c r="AX6" s="280">
        <f>'08 (raw)'!BG5</f>
        <v>15.515343911536478</v>
      </c>
      <c r="AY6" s="280">
        <f>'08 (raw)'!BH5*10</f>
        <v>7.6716666666666677</v>
      </c>
      <c r="AZ6" s="265">
        <f>+'08 (raw)'!BI5/'08 (raw)'!G5</f>
        <v>2.4671956663492464E-2</v>
      </c>
      <c r="BA6" s="268">
        <f>1/('08 (raw)'!BJ5/'08 (raw)'!G5)</f>
        <v>1.0263046206939244</v>
      </c>
      <c r="BB6" s="268">
        <f>+'08 (raw)'!BJ5/'08 (raw)'!E5</f>
        <v>264.86635721608326</v>
      </c>
      <c r="BC6" s="281">
        <f>+'08 (raw)'!BK5/'08 (raw)'!BF5</f>
        <v>5.4958254602979304</v>
      </c>
      <c r="BD6" s="265">
        <f>+'08 (raw)'!BL5/'08 (raw)'!BO5</f>
        <v>0.2070827950768353</v>
      </c>
      <c r="BE6" s="268">
        <f>+'08 (raw)'!BM5</f>
        <v>57.5</v>
      </c>
      <c r="BF6" s="265">
        <f>+'08 (raw)'!BN5/'08 (raw)'!BO5</f>
        <v>0.20226028102933136</v>
      </c>
      <c r="BG6" s="279">
        <f>+'08 (raw)'!BP5/('08 (raw)'!G5/1000)</f>
        <v>0.14180639955982122</v>
      </c>
      <c r="BH6" s="267">
        <f>+'08 (raw)'!BQ5</f>
        <v>7.9967023907666936</v>
      </c>
      <c r="BI6" s="267">
        <f>+'08 (raw)'!BR5</f>
        <v>18.126660037008598</v>
      </c>
      <c r="BJ6" s="267">
        <f>+'08 (raw)'!BS5</f>
        <v>0.37498400000000004</v>
      </c>
      <c r="BK6" s="264">
        <f>+'08 (raw)'!BT5/('08 (raw)'!E5/1000)</f>
        <v>28.547052832818167</v>
      </c>
      <c r="BL6" s="268">
        <f>+'08 (raw)'!BU5</f>
        <v>13</v>
      </c>
      <c r="BM6" s="281">
        <f>+'08 (raw)'!BV5/('08 (raw)'!D5/1000)</f>
        <v>6.8265426652245687</v>
      </c>
      <c r="BN6" s="264">
        <f>'08 (raw)'!BW5/('08 (raw)'!E5/1000)</f>
        <v>42.260001072022014</v>
      </c>
      <c r="BO6" s="264">
        <f>'08 (raw)'!BX5/('08 (raw)'!D5/10000)</f>
        <v>1.441467341025586</v>
      </c>
      <c r="BP6" s="264">
        <f>+'08 (raw)'!BY5/('08 (raw)'!D5/100000)</f>
        <v>9.0724084931974733</v>
      </c>
      <c r="BQ6" s="267">
        <f>+'08 (raw)'!BZ5/('08 (raw)'!G5/1000)</f>
        <v>14.207220810193611</v>
      </c>
      <c r="BR6" s="267">
        <f>+'08 (raw)'!CA5</f>
        <v>1.7777777777777779</v>
      </c>
      <c r="BS6" s="282">
        <f>+'08 (raw)'!CB5</f>
        <v>80.172179760000006</v>
      </c>
      <c r="BT6" s="283">
        <f>+'08 (raw)'!CC5</f>
        <v>0.2495</v>
      </c>
      <c r="BU6" s="283">
        <f>+'08 (raw)'!CD5</f>
        <v>3.2000000000000001E-2</v>
      </c>
      <c r="BV6" s="284">
        <f>+'08 (raw)'!CE5</f>
        <v>13.055999999999999</v>
      </c>
      <c r="BW6" s="284">
        <f>+'08 (raw)'!CF5</f>
        <v>69.05</v>
      </c>
      <c r="BX6" s="265">
        <f>+'08 (raw)'!CG5</f>
        <v>0.93979932233320929</v>
      </c>
      <c r="BY6" s="273">
        <f>+'08 (raw)'!CH5/('08 (raw)'!G5/1000)</f>
        <v>12.307538305563574</v>
      </c>
      <c r="BZ6" s="268">
        <f>+'08 (raw)'!CI5</f>
        <v>7.4270700567403758E-2</v>
      </c>
      <c r="CA6" s="281">
        <f>+'08 (raw)'!CJ5</f>
        <v>20.091985041073649</v>
      </c>
      <c r="CB6" s="275">
        <f>+'08 (raw)'!CK5</f>
        <v>4.7</v>
      </c>
      <c r="CC6" s="265">
        <f>+'08 (raw)'!CL5/'08 (raw)'!E5</f>
        <v>0.25139139523664888</v>
      </c>
      <c r="CD6" s="279">
        <v>8.7342200240269642E-4</v>
      </c>
      <c r="CE6" s="279">
        <f>+'08 (raw)'!CN5/'08 (raw)'!G5</f>
        <v>1.7107184029387289E-2</v>
      </c>
      <c r="CF6" s="265">
        <f>('08 (raw)'!CO5+'08 (raw)'!CP5)/'08 (raw)'!CX5</f>
        <v>1.0316784967891266</v>
      </c>
      <c r="CG6" s="286">
        <f>+'08 (raw)'!CQ5/('08 (raw)'!CX5/1000000)</f>
        <v>3.5819300705442267</v>
      </c>
      <c r="CH6" s="281">
        <f>+'08 (raw)'!CR5/('08 (raw)'!D5/1000)</f>
        <v>0.5299318324130472</v>
      </c>
      <c r="CI6" s="287">
        <f>('08 (raw)'!CS5-'07 (raw)'!CS5)/'07 (raw)'!CS5</f>
        <v>1.6605899815608883E-2</v>
      </c>
      <c r="CJ6" s="288">
        <f>('08 (raw)'!CT5-'07 (raw)'!CT5)/'07 (raw)'!CT5</f>
        <v>6.3909249645987626E-2</v>
      </c>
      <c r="CK6" s="285">
        <f>+'08 (raw)'!CU5/('08 (raw)'!D5/1000000)</f>
        <v>8.894518130585757</v>
      </c>
      <c r="CL6" s="268">
        <f>+'08 (raw)'!CV5/('08 (raw)'!I5/1000)</f>
        <v>1.955800584534187</v>
      </c>
      <c r="CM6" s="268">
        <f>+'08 (raw)'!CW5/('08 (raw)'!E5/10000)</f>
        <v>1.6750343940395578</v>
      </c>
    </row>
    <row r="7" spans="1:91">
      <c r="A7" s="263" t="s">
        <v>331</v>
      </c>
      <c r="B7" s="264">
        <f>'08 (raw)'!B6</f>
        <v>6967.5346860653581</v>
      </c>
      <c r="C7" s="265">
        <f>'08 (raw)'!C6</f>
        <v>0.25754349999999998</v>
      </c>
      <c r="D7" s="266">
        <f>+'08 (raw)'!J6/('08 (raw)'!D6/100000)</f>
        <v>4327.81065434637</v>
      </c>
      <c r="E7" s="266">
        <f>+'08 (raw)'!K6</f>
        <v>74.144351270498703</v>
      </c>
      <c r="F7" s="267">
        <f>+'08 (raw)'!L6</f>
        <v>3.13</v>
      </c>
      <c r="G7" s="267">
        <f>+'08 (raw)'!M6</f>
        <v>2.68</v>
      </c>
      <c r="H7" s="267">
        <f>+'08 (raw)'!N6</f>
        <v>4.08</v>
      </c>
      <c r="I7" s="267">
        <f>+'08 (raw)'!O6</f>
        <v>1.84</v>
      </c>
      <c r="J7" s="267">
        <f>+'08 (raw)'!P6</f>
        <v>0.24733333333333332</v>
      </c>
      <c r="K7" s="268">
        <f>+'08 (raw)'!Q6/('08 (raw)'!E6)*100000</f>
        <v>3.4708086911941964</v>
      </c>
      <c r="L7" s="268">
        <f>+'08 (raw)'!R6/('08 (raw)'!D6/100000)</f>
        <v>33.480950443322207</v>
      </c>
      <c r="M7" s="265">
        <f>+'08 (raw)'!S6/'08 (raw)'!U6</f>
        <v>3.0832727574313214E-3</v>
      </c>
      <c r="N7" s="265">
        <f>+'08 (raw)'!T6</f>
        <v>0.11040769052426998</v>
      </c>
      <c r="O7" s="264">
        <f>'08 (raw)'!V6</f>
        <v>2</v>
      </c>
      <c r="P7" s="270">
        <f>+'08 (raw)'!X6/('08 (raw)'!F6/'08 (raw)'!W6)</f>
        <v>686.72989181785135</v>
      </c>
      <c r="Q7" s="268">
        <f>+'08 (raw)'!Y6/('08 (raw)'!I6/10000)</f>
        <v>6.4082972306779409</v>
      </c>
      <c r="R7" s="271">
        <f>+'08 (raw)'!Z6</f>
        <v>7498.6511230800088</v>
      </c>
      <c r="S7" s="271">
        <f>+'08 (raw)'!AA6</f>
        <v>0.60340625491039446</v>
      </c>
      <c r="T7" s="271">
        <f>+'08 (raw)'!AB6</f>
        <v>5262.1</v>
      </c>
      <c r="U7" s="271">
        <f>+'08 (raw)'!AD6</f>
        <v>1</v>
      </c>
      <c r="V7" s="271">
        <f>'08 (raw)'!AE6</f>
        <v>3</v>
      </c>
      <c r="W7" s="272">
        <f>+'08 (raw)'!AF6/'08 (raw)'!AC6</f>
        <v>0.95652173913043481</v>
      </c>
      <c r="X7" s="267">
        <f>+'08 (raw)'!AG6</f>
        <v>92.529886801140407</v>
      </c>
      <c r="Y7" s="267">
        <f>+'08 (raw)'!AH6</f>
        <v>12.222</v>
      </c>
      <c r="Z7" s="265">
        <f>+'08 (raw)'!AI6</f>
        <v>0.1942800788954635</v>
      </c>
      <c r="AA7" s="273">
        <f>'08 (raw)'!AJ6/'08 (raw)'!AK6</f>
        <v>0.56363088367760028</v>
      </c>
      <c r="AB7" s="267">
        <f>'08 (raw)'!AL6</f>
        <v>1.418799927127786</v>
      </c>
      <c r="AC7" s="274">
        <f>+'08 (raw)'!AM6/('08 (raw)'!D6/100000)</f>
        <v>3.0850536295980695</v>
      </c>
      <c r="AD7" s="265">
        <f>+'08 (raw)'!AN6/'08 (raw)'!E6</f>
        <v>0.33891506858824133</v>
      </c>
      <c r="AE7" s="275">
        <f>+'08 (raw)'!AO6</f>
        <v>0.65552056481617482</v>
      </c>
      <c r="AF7" s="276">
        <f>+'08 (raw)'!AP6</f>
        <v>3.1644919346552967E-2</v>
      </c>
      <c r="AG7" s="266">
        <f>+'08 (raw)'!AQ6</f>
        <v>78.3</v>
      </c>
      <c r="AH7" s="266">
        <f>+'08 (raw)'!AR6</f>
        <v>53</v>
      </c>
      <c r="AI7" s="265">
        <f>+'08 (raw)'!AS6</f>
        <v>4.7706491425348781E-2</v>
      </c>
      <c r="AJ7" s="266">
        <f>+'08 (raw)'!AT6</f>
        <v>507.06480060013217</v>
      </c>
      <c r="AK7" s="265">
        <f>+'08 (raw)'!AU6/'08 (raw)'!E6</f>
        <v>6.0410871440522991E-2</v>
      </c>
      <c r="AL7" s="278">
        <f>+'08 (raw)'!AV6</f>
        <v>4.4314743340243679</v>
      </c>
      <c r="AM7" s="279">
        <f>+'08 (raw)'!AW6/'08 (raw)'!G6</f>
        <v>1.9498553064636798E-2</v>
      </c>
      <c r="AN7" s="273">
        <f>'08 (raw)'!AX6</f>
        <v>47.509095481599459</v>
      </c>
      <c r="AO7" s="279">
        <f>+'08 (raw)'!AY6</f>
        <v>2.5449297208649229E-2</v>
      </c>
      <c r="AP7" s="268">
        <f>+'08 (raw)'!AZ6</f>
        <v>54.8</v>
      </c>
      <c r="AQ7" s="268">
        <f>('08 (raw)'!H6*1000)/'08 (raw)'!D6</f>
        <v>82900.175939779423</v>
      </c>
      <c r="AR7" s="268">
        <f>'08 (raw)'!E6/'08 (raw)'!D6</f>
        <v>0.44910684449998262</v>
      </c>
      <c r="AS7" s="275">
        <f>+'08 (raw)'!BA6</f>
        <v>13</v>
      </c>
      <c r="AT7" s="268">
        <v>0</v>
      </c>
      <c r="AU7" s="275">
        <f>+'08 (raw)'!BC6</f>
        <v>40.6</v>
      </c>
      <c r="AV7" s="275">
        <f>+'08 (raw)'!BD6</f>
        <v>42.9</v>
      </c>
      <c r="AW7" s="268">
        <f>+'08 (raw)'!BE6</f>
        <v>37.19</v>
      </c>
      <c r="AX7" s="280">
        <f>'08 (raw)'!BG6</f>
        <v>39.129249352093545</v>
      </c>
      <c r="AY7" s="280">
        <f>'08 (raw)'!BH6*10</f>
        <v>7.5600000000000005</v>
      </c>
      <c r="AZ7" s="265">
        <f>+'08 (raw)'!BI6/'08 (raw)'!G6</f>
        <v>3.3157915795130631E-2</v>
      </c>
      <c r="BA7" s="268">
        <f>1/('08 (raw)'!BJ6/'08 (raw)'!G6)</f>
        <v>1.3076915155410722</v>
      </c>
      <c r="BB7" s="268">
        <f>+'08 (raw)'!BJ6/'08 (raw)'!E6</f>
        <v>182.57706104480962</v>
      </c>
      <c r="BC7" s="281">
        <f>+'08 (raw)'!BK6/'08 (raw)'!BF6</f>
        <v>2.9248337406740417</v>
      </c>
      <c r="BD7" s="265">
        <f>+'08 (raw)'!BL6/'08 (raw)'!BO6</f>
        <v>0.24782462030460628</v>
      </c>
      <c r="BE7" s="268">
        <f>+'08 (raw)'!BM6</f>
        <v>79.2</v>
      </c>
      <c r="BF7" s="265">
        <f>+'08 (raw)'!BN6/'08 (raw)'!BO6</f>
        <v>0.20725870284685222</v>
      </c>
      <c r="BG7" s="279">
        <f>+'08 (raw)'!BP6/('08 (raw)'!G6/1000)</f>
        <v>0.15901593852103452</v>
      </c>
      <c r="BH7" s="267">
        <f>+'08 (raw)'!BQ6</f>
        <v>12.339431685480731</v>
      </c>
      <c r="BI7" s="267">
        <f>+'08 (raw)'!BR6</f>
        <v>23.708197837285507</v>
      </c>
      <c r="BJ7" s="267">
        <f>+'08 (raw)'!BS6</f>
        <v>17370.660251999998</v>
      </c>
      <c r="BK7" s="264">
        <f>+'08 (raw)'!BT6/('08 (raw)'!E6/1000)</f>
        <v>48.693999767166588</v>
      </c>
      <c r="BL7" s="268">
        <f>+'08 (raw)'!BU6</f>
        <v>42</v>
      </c>
      <c r="BM7" s="281">
        <f>+'08 (raw)'!BV6/('08 (raw)'!D6/1000)</f>
        <v>6.7065818482588773</v>
      </c>
      <c r="BN7" s="264">
        <f>'08 (raw)'!BW6/('08 (raw)'!E6/1000)</f>
        <v>29.616844413046483</v>
      </c>
      <c r="BO7" s="264">
        <f>'08 (raw)'!BX6/('08 (raw)'!D6/10000)</f>
        <v>0.61725240378194701</v>
      </c>
      <c r="BP7" s="264">
        <f>+'08 (raw)'!BY6/('08 (raw)'!D6/100000)</f>
        <v>11.625781046274831</v>
      </c>
      <c r="BQ7" s="267">
        <f>+'08 (raw)'!BZ6/('08 (raw)'!G6/1000)</f>
        <v>5.1428486136793508</v>
      </c>
      <c r="BR7" s="267">
        <f>+'08 (raw)'!CA6</f>
        <v>0.69885108880999636</v>
      </c>
      <c r="BS7" s="282">
        <f>+'08 (raw)'!CB6</f>
        <v>56.054464289999999</v>
      </c>
      <c r="BT7" s="283">
        <f>+'08 (raw)'!CC6</f>
        <v>0.56425000000000003</v>
      </c>
      <c r="BU7" s="283">
        <f>+'08 (raw)'!CD6</f>
        <v>0.54766666666666663</v>
      </c>
      <c r="BV7" s="284">
        <f>+'08 (raw)'!CE6</f>
        <v>14.648999999999999</v>
      </c>
      <c r="BW7" s="284">
        <f>+'08 (raw)'!CF6</f>
        <v>59.52</v>
      </c>
      <c r="BX7" s="265">
        <f>+'08 (raw)'!CG6</f>
        <v>0.88707355747322725</v>
      </c>
      <c r="BY7" s="273">
        <f>+'08 (raw)'!CH6/('08 (raw)'!G6/1000)</f>
        <v>33.039577670718174</v>
      </c>
      <c r="BZ7" s="268">
        <f>+'08 (raw)'!CI6</f>
        <v>4.2033690184961739E-2</v>
      </c>
      <c r="CA7" s="281">
        <f>+'08 (raw)'!CJ6</f>
        <v>0</v>
      </c>
      <c r="CB7" s="275">
        <f>+'08 (raw)'!CK6</f>
        <v>8.8000000000000007</v>
      </c>
      <c r="CC7" s="265">
        <f>+'08 (raw)'!CL6/'08 (raw)'!E6</f>
        <v>0.16355245946565455</v>
      </c>
      <c r="CD7" s="279">
        <v>4.8785510219319449E-2</v>
      </c>
      <c r="CE7" s="279">
        <f>+'08 (raw)'!CN6/'08 (raw)'!G6</f>
        <v>2.8705934286750882E-2</v>
      </c>
      <c r="CF7" s="265">
        <f>('08 (raw)'!CO6+'08 (raw)'!CP6)/'08 (raw)'!CX6</f>
        <v>2.1519245856705096</v>
      </c>
      <c r="CG7" s="286">
        <f>+'08 (raw)'!CQ6/('08 (raw)'!CX6/1000000)</f>
        <v>49.641040304875069</v>
      </c>
      <c r="CH7" s="281">
        <f>+'08 (raw)'!CR6/('08 (raw)'!D6/1000)</f>
        <v>0.54866769523437153</v>
      </c>
      <c r="CI7" s="287">
        <f>('08 (raw)'!CS6-'07 (raw)'!CS6)/'07 (raw)'!CS6</f>
        <v>4.4589123007326745E-2</v>
      </c>
      <c r="CJ7" s="288">
        <f>('08 (raw)'!CT6-'07 (raw)'!CT6)/'07 (raw)'!CT6</f>
        <v>4.3674313054557823E-2</v>
      </c>
      <c r="CK7" s="285">
        <f>+'08 (raw)'!CU6/('08 (raw)'!D6/1000000)</f>
        <v>0.97422746197833776</v>
      </c>
      <c r="CL7" s="268">
        <f>+'08 (raw)'!CV6/('08 (raw)'!I6/1000)</f>
        <v>3.3262114197328363</v>
      </c>
      <c r="CM7" s="268">
        <f>+'08 (raw)'!CW6/('08 (raw)'!E6/10000)</f>
        <v>3.2900374051944992</v>
      </c>
    </row>
    <row r="8" spans="1:91">
      <c r="A8" s="263" t="s">
        <v>218</v>
      </c>
      <c r="B8" s="264">
        <f>'08 (raw)'!B7</f>
        <v>1322.9271636146966</v>
      </c>
      <c r="C8" s="265">
        <f>'08 (raw)'!C7</f>
        <v>0.30593949999999998</v>
      </c>
      <c r="D8" s="266">
        <f>+'08 (raw)'!J7/('08 (raw)'!D7/100000)</f>
        <v>3566.2934590453742</v>
      </c>
      <c r="E8" s="266">
        <f>+'08 (raw)'!K7</f>
        <v>38.221349116993949</v>
      </c>
      <c r="F8" s="267">
        <f>+'08 (raw)'!L7</f>
        <v>2.71</v>
      </c>
      <c r="G8" s="267">
        <f>+'08 (raw)'!M7</f>
        <v>2.68</v>
      </c>
      <c r="H8" s="267">
        <f>+'08 (raw)'!N7</f>
        <v>2.77</v>
      </c>
      <c r="I8" s="267">
        <f>+'08 (raw)'!O7</f>
        <v>2.0099999999999998</v>
      </c>
      <c r="J8" s="267">
        <f>+'08 (raw)'!P7</f>
        <v>0.36533333333333334</v>
      </c>
      <c r="K8" s="268">
        <f>+'08 (raw)'!Q7/('08 (raw)'!E7)*100000</f>
        <v>12.743484893348276</v>
      </c>
      <c r="L8" s="268">
        <f>+'08 (raw)'!R7/('08 (raw)'!D7/100000)</f>
        <v>6.8899868546303429</v>
      </c>
      <c r="M8" s="265">
        <f>+'08 (raw)'!S7/'08 (raw)'!U7</f>
        <v>3.7973857372565075E-3</v>
      </c>
      <c r="N8" s="265">
        <f>+'08 (raw)'!T7</f>
        <v>0.11040769052426998</v>
      </c>
      <c r="O8" s="264">
        <f>'08 (raw)'!V7</f>
        <v>6</v>
      </c>
      <c r="P8" s="270">
        <f>+'08 (raw)'!X7/('08 (raw)'!F7/'08 (raw)'!W7)</f>
        <v>303.36119849072935</v>
      </c>
      <c r="Q8" s="268">
        <f>+'08 (raw)'!Y7/('08 (raw)'!I7/10000)</f>
        <v>1.8405182379029166</v>
      </c>
      <c r="R8" s="271">
        <f>+'08 (raw)'!Z7</f>
        <v>7487.7252973343893</v>
      </c>
      <c r="S8" s="271">
        <f>+'08 (raw)'!AA7</f>
        <v>0.66644684302134871</v>
      </c>
      <c r="T8" s="271">
        <f>+'08 (raw)'!AB7</f>
        <v>844.8</v>
      </c>
      <c r="U8" s="271">
        <f>+'08 (raw)'!AD7</f>
        <v>0.5</v>
      </c>
      <c r="V8" s="271">
        <f>'08 (raw)'!AE7</f>
        <v>9</v>
      </c>
      <c r="W8" s="272">
        <f>+'08 (raw)'!AF7/'08 (raw)'!AC7</f>
        <v>0.80512820512820515</v>
      </c>
      <c r="X8" s="267">
        <f>+'08 (raw)'!AG7</f>
        <v>92.827335404582072</v>
      </c>
      <c r="Y8" s="267">
        <f>+'08 (raw)'!AH7</f>
        <v>12.502599999999999</v>
      </c>
      <c r="Z8" s="265">
        <f>+'08 (raw)'!AI7</f>
        <v>0.21269977475061674</v>
      </c>
      <c r="AA8" s="273">
        <f>'08 (raw)'!AJ7/'08 (raw)'!AK7</f>
        <v>0.49960662995212884</v>
      </c>
      <c r="AB8" s="267">
        <f>'08 (raw)'!AL7</f>
        <v>2.4006164725080459</v>
      </c>
      <c r="AC8" s="274">
        <f>+'08 (raw)'!AM7/('08 (raw)'!D7/100000)</f>
        <v>6.1647250804587284</v>
      </c>
      <c r="AD8" s="265">
        <f>+'08 (raw)'!AN7/'08 (raw)'!E7</f>
        <v>0.28226069422007999</v>
      </c>
      <c r="AE8" s="275">
        <f>+'08 (raw)'!AO7</f>
        <v>0.59965441561844868</v>
      </c>
      <c r="AF8" s="276">
        <f>+'08 (raw)'!AP7</f>
        <v>2.8898426323319026E-2</v>
      </c>
      <c r="AG8" s="266">
        <f>+'08 (raw)'!AQ7</f>
        <v>85.9</v>
      </c>
      <c r="AH8" s="266">
        <f>+'08 (raw)'!AR7</f>
        <v>52.7</v>
      </c>
      <c r="AI8" s="265">
        <f>+'08 (raw)'!AS7</f>
        <v>2.9573691793988287E-3</v>
      </c>
      <c r="AJ8" s="266">
        <f>+'08 (raw)'!AT7</f>
        <v>505.34806049996712</v>
      </c>
      <c r="AK8" s="265">
        <f>+'08 (raw)'!AU7/'08 (raw)'!E7</f>
        <v>6.2679205256312709E-2</v>
      </c>
      <c r="AL8" s="278">
        <f>+'08 (raw)'!AV7</f>
        <v>11.382007637413523</v>
      </c>
      <c r="AM8" s="279">
        <f>+'08 (raw)'!AW7/'08 (raw)'!G7</f>
        <v>1.0922481232710821E-2</v>
      </c>
      <c r="AN8" s="273">
        <f>'08 (raw)'!AX7</f>
        <v>46.581600922771074</v>
      </c>
      <c r="AO8" s="279">
        <f>+'08 (raw)'!AY7</f>
        <v>6.4081647955313903E-2</v>
      </c>
      <c r="AP8" s="268">
        <f>+'08 (raw)'!AZ7</f>
        <v>25.6</v>
      </c>
      <c r="AQ8" s="268">
        <f>('08 (raw)'!H7*1000)/'08 (raw)'!D7</f>
        <v>93481.050952940481</v>
      </c>
      <c r="AR8" s="268">
        <f>'08 (raw)'!E7/'08 (raw)'!D7</f>
        <v>0.48375504283577353</v>
      </c>
      <c r="AS8" s="275">
        <f>+'08 (raw)'!BA7</f>
        <v>5.4</v>
      </c>
      <c r="AT8" s="268">
        <v>0</v>
      </c>
      <c r="AU8" s="275">
        <f>+'08 (raw)'!BC7</f>
        <v>52.9</v>
      </c>
      <c r="AV8" s="275">
        <f>+'08 (raw)'!BD7</f>
        <v>57.7</v>
      </c>
      <c r="AW8" s="268">
        <f>+'08 (raw)'!BE7</f>
        <v>46.82</v>
      </c>
      <c r="AX8" s="280">
        <f>'08 (raw)'!BG7</f>
        <v>64.969734024864806</v>
      </c>
      <c r="AY8" s="280">
        <f>'08 (raw)'!BH7*10</f>
        <v>7.713333333333332</v>
      </c>
      <c r="AZ8" s="265">
        <f>+'08 (raw)'!BI7/'08 (raw)'!G7</f>
        <v>5.2964453274179063E-2</v>
      </c>
      <c r="BA8" s="268">
        <f>1/('08 (raw)'!BJ7/'08 (raw)'!G7)</f>
        <v>1.4888180472094259</v>
      </c>
      <c r="BB8" s="268">
        <f>+'08 (raw)'!BJ7/'08 (raw)'!E7</f>
        <v>168.48596768664132</v>
      </c>
      <c r="BC8" s="281">
        <f>+'08 (raw)'!BK7/'08 (raw)'!BF7</f>
        <v>1.6170471698113205</v>
      </c>
      <c r="BD8" s="265">
        <f>+'08 (raw)'!BL7/'08 (raw)'!BO7</f>
        <v>0.21716159591911094</v>
      </c>
      <c r="BE8" s="268">
        <f>+'08 (raw)'!BM7</f>
        <v>142.30000000000001</v>
      </c>
      <c r="BF8" s="265">
        <f>+'08 (raw)'!BN7/'08 (raw)'!BO7</f>
        <v>0.21772271816359992</v>
      </c>
      <c r="BG8" s="279">
        <f>+'08 (raw)'!BP7/('08 (raw)'!G7/1000)</f>
        <v>0.19177690504350661</v>
      </c>
      <c r="BH8" s="267">
        <f>+'08 (raw)'!BQ7</f>
        <v>2.55741127348643</v>
      </c>
      <c r="BI8" s="267">
        <f>+'08 (raw)'!BR7</f>
        <v>2.9876128972950613</v>
      </c>
      <c r="BJ8" s="267">
        <f>+'08 (raw)'!BS7</f>
        <v>10974.210743000001</v>
      </c>
      <c r="BK8" s="264">
        <f>+'08 (raw)'!BT7/('08 (raw)'!E7/1000)</f>
        <v>265.46553074740541</v>
      </c>
      <c r="BL8" s="268">
        <f>+'08 (raw)'!BU7</f>
        <v>53</v>
      </c>
      <c r="BM8" s="281">
        <f>+'08 (raw)'!BV7/('08 (raw)'!D7/1000)</f>
        <v>16.630252481755136</v>
      </c>
      <c r="BN8" s="264">
        <f>'08 (raw)'!BW7/('08 (raw)'!E7/1000)</f>
        <v>38.320408691056699</v>
      </c>
      <c r="BO8" s="264">
        <f>'08 (raw)'!BX7/('08 (raw)'!D7/10000)</f>
        <v>3.2088358698310877</v>
      </c>
      <c r="BP8" s="264">
        <f>+'08 (raw)'!BY7/('08 (raw)'!D7/100000)</f>
        <v>14.86786637051811</v>
      </c>
      <c r="BQ8" s="267">
        <f>+'08 (raw)'!BZ7/('08 (raw)'!G7/1000)</f>
        <v>6.2008166130387048</v>
      </c>
      <c r="BR8" s="267">
        <f>+'08 (raw)'!CA7</f>
        <v>0.67619652975940925</v>
      </c>
      <c r="BS8" s="282">
        <f>+'08 (raw)'!CB7</f>
        <v>51.394196430000001</v>
      </c>
      <c r="BT8" s="283">
        <f>+'08 (raw)'!CC7</f>
        <v>0.25750000000000001</v>
      </c>
      <c r="BU8" s="283">
        <f>+'08 (raw)'!CD7</f>
        <v>0.65533333333333343</v>
      </c>
      <c r="BV8" s="284">
        <f>+'08 (raw)'!CE7</f>
        <v>4.7060000000000004</v>
      </c>
      <c r="BW8" s="284">
        <f>+'08 (raw)'!CF7</f>
        <v>0</v>
      </c>
      <c r="BX8" s="265">
        <f>+'08 (raw)'!CG7</f>
        <v>0.85625015044373254</v>
      </c>
      <c r="BY8" s="273">
        <f>+'08 (raw)'!CH7/('08 (raw)'!G7/1000)</f>
        <v>0</v>
      </c>
      <c r="BZ8" s="268">
        <f>+'08 (raw)'!CI7</f>
        <v>6.1967650685844262E-2</v>
      </c>
      <c r="CA8" s="281">
        <f>+'08 (raw)'!CJ7</f>
        <v>0</v>
      </c>
      <c r="CB8" s="275">
        <f>+'08 (raw)'!CK7</f>
        <v>7.3</v>
      </c>
      <c r="CC8" s="265">
        <f>+'08 (raw)'!CL7/'08 (raw)'!E7</f>
        <v>0.17297406700824203</v>
      </c>
      <c r="CD8" s="279">
        <v>0.10276180641904145</v>
      </c>
      <c r="CE8" s="279">
        <f>+'08 (raw)'!CN7/'08 (raw)'!G7</f>
        <v>0.12184442495446324</v>
      </c>
      <c r="CF8" s="265">
        <f>('08 (raw)'!CO7+'08 (raw)'!CP7)/'08 (raw)'!CX7</f>
        <v>6.7527946223317536E-2</v>
      </c>
      <c r="CG8" s="286">
        <f>+'08 (raw)'!CQ7/('08 (raw)'!CX7/1000000)</f>
        <v>60.173806758250272</v>
      </c>
      <c r="CH8" s="281">
        <f>+'08 (raw)'!CR7/('08 (raw)'!D7/1000)</f>
        <v>0.48581478627442098</v>
      </c>
      <c r="CI8" s="287">
        <f>('08 (raw)'!CS7-'07 (raw)'!CS7)/'07 (raw)'!CS7</f>
        <v>0.26580907589451636</v>
      </c>
      <c r="CJ8" s="288">
        <f>('08 (raw)'!CT7-'07 (raw)'!CT7)/'07 (raw)'!CT7</f>
        <v>4.7886294260377285E-2</v>
      </c>
      <c r="CK8" s="285">
        <f>+'08 (raw)'!CU7/('08 (raw)'!D7/1000000)</f>
        <v>10.878926612574226</v>
      </c>
      <c r="CL8" s="268">
        <f>+'08 (raw)'!CV7/('08 (raw)'!I7/1000)</f>
        <v>1.7945052819553433</v>
      </c>
      <c r="CM8" s="268">
        <f>+'08 (raw)'!CW7/('08 (raw)'!E7/10000)</f>
        <v>7.1588400430280021</v>
      </c>
    </row>
    <row r="9" spans="1:91">
      <c r="A9" s="263" t="s">
        <v>219</v>
      </c>
      <c r="B9" s="264">
        <f>'08 (raw)'!B8</f>
        <v>2381.1087981658166</v>
      </c>
      <c r="C9" s="265">
        <f>'08 (raw)'!C8</f>
        <v>0.25400329999999999</v>
      </c>
      <c r="D9" s="266">
        <f>+'08 (raw)'!J8/('08 (raw)'!D8/100000)</f>
        <v>198.28332399113825</v>
      </c>
      <c r="E9" s="266">
        <f>+'08 (raw)'!K8</f>
        <v>47.490727321145208</v>
      </c>
      <c r="F9" s="267">
        <f>+'08 (raw)'!L8</f>
        <v>2.08</v>
      </c>
      <c r="G9" s="267">
        <f>+'08 (raw)'!M8</f>
        <v>2.4300000000000002</v>
      </c>
      <c r="H9" s="267">
        <f>+'08 (raw)'!N8</f>
        <v>4.5</v>
      </c>
      <c r="I9" s="267">
        <f>+'08 (raw)'!O8</f>
        <v>0.91</v>
      </c>
      <c r="J9" s="267">
        <f>+'08 (raw)'!P8</f>
        <v>0.27933333333333338</v>
      </c>
      <c r="K9" s="268">
        <f>+'08 (raw)'!Q8/('08 (raw)'!E8)*100000</f>
        <v>15.253115376867067</v>
      </c>
      <c r="L9" s="268">
        <f>+'08 (raw)'!R8/('08 (raw)'!D8/100000)</f>
        <v>6.8636535227701705</v>
      </c>
      <c r="M9" s="265">
        <f>+'08 (raw)'!S8/'08 (raw)'!U8</f>
        <v>5.8180118587635018E-4</v>
      </c>
      <c r="N9" s="265">
        <f>+'08 (raw)'!T8</f>
        <v>0.32795233152605302</v>
      </c>
      <c r="O9" s="264">
        <f>'08 (raw)'!V8</f>
        <v>2</v>
      </c>
      <c r="P9" s="270">
        <f>+'08 (raw)'!X8/('08 (raw)'!F8/'08 (raw)'!W8)</f>
        <v>198.72294939976095</v>
      </c>
      <c r="Q9" s="268">
        <f>+'08 (raw)'!Y8/('08 (raw)'!I8/10000)</f>
        <v>9.303350435400894</v>
      </c>
      <c r="R9" s="271">
        <f>+'08 (raw)'!Z8</f>
        <v>3702.9555913073009</v>
      </c>
      <c r="S9" s="271">
        <f>+'08 (raw)'!AA8</f>
        <v>2.3816328474802318E-4</v>
      </c>
      <c r="T9" s="271">
        <f>+'08 (raw)'!AB8</f>
        <v>61.3</v>
      </c>
      <c r="U9" s="271">
        <f>+'08 (raw)'!AD8</f>
        <v>0.5</v>
      </c>
      <c r="V9" s="271">
        <f>'08 (raw)'!AE8</f>
        <v>6</v>
      </c>
      <c r="W9" s="272">
        <f>+'08 (raw)'!AF8/'08 (raw)'!AC8</f>
        <v>0.44855967078189302</v>
      </c>
      <c r="X9" s="267">
        <f>+'08 (raw)'!AG8</f>
        <v>83.59049310710995</v>
      </c>
      <c r="Y9" s="267">
        <f>+'08 (raw)'!AH8</f>
        <v>16.030799999999999</v>
      </c>
      <c r="Z9" s="265">
        <f>+'08 (raw)'!AI8</f>
        <v>0.27441659464131374</v>
      </c>
      <c r="AA9" s="273">
        <f>'08 (raw)'!AJ8/'08 (raw)'!AK8</f>
        <v>1.6379674179117076</v>
      </c>
      <c r="AB9" s="267">
        <f>'08 (raw)'!AL8</f>
        <v>2.5865805405254254</v>
      </c>
      <c r="AC9" s="274">
        <f>+'08 (raw)'!AM8/('08 (raw)'!D8/100000)</f>
        <v>5.7197112689751419</v>
      </c>
      <c r="AD9" s="265">
        <f>+'08 (raw)'!AN8/'08 (raw)'!E8</f>
        <v>0.32971479552191557</v>
      </c>
      <c r="AE9" s="275">
        <f>+'08 (raw)'!AO8</f>
        <v>0.54183090192427963</v>
      </c>
      <c r="AF9" s="276">
        <f>+'08 (raw)'!AP8</f>
        <v>7.7187384955209229E-2</v>
      </c>
      <c r="AG9" s="266">
        <f>+'08 (raw)'!AQ8</f>
        <v>75.8</v>
      </c>
      <c r="AH9" s="266">
        <f>+'08 (raw)'!AR8</f>
        <v>58.8</v>
      </c>
      <c r="AI9" s="265">
        <f>+'08 (raw)'!AS8</f>
        <v>8.1190100378612032E-3</v>
      </c>
      <c r="AJ9" s="266">
        <f>+'08 (raw)'!AT8</f>
        <v>519.61128358509131</v>
      </c>
      <c r="AK9" s="265">
        <f>+'08 (raw)'!AU8/'08 (raw)'!E8</f>
        <v>8.8499726595101733E-2</v>
      </c>
      <c r="AL9" s="278">
        <f>+'08 (raw)'!AV8</f>
        <v>3.2831512151271967</v>
      </c>
      <c r="AM9" s="279">
        <f>+'08 (raw)'!AW8/'08 (raw)'!G8</f>
        <v>4.3556952953683366E-5</v>
      </c>
      <c r="AN9" s="273">
        <f>'08 (raw)'!AX8</f>
        <v>52.186898532782692</v>
      </c>
      <c r="AO9" s="279">
        <f>+'08 (raw)'!AY8</f>
        <v>-2.8532670731044225E-2</v>
      </c>
      <c r="AP9" s="268">
        <f>+'08 (raw)'!AZ8</f>
        <v>0.7</v>
      </c>
      <c r="AQ9" s="268">
        <f>('08 (raw)'!H8*1000)/'08 (raw)'!D8</f>
        <v>395379.12672339228</v>
      </c>
      <c r="AR9" s="268">
        <f>'08 (raw)'!E8/'08 (raw)'!D8</f>
        <v>0.44165068325128726</v>
      </c>
      <c r="AS9" s="275">
        <f>+'08 (raw)'!BA8</f>
        <v>0.6</v>
      </c>
      <c r="AT9" s="268">
        <v>0</v>
      </c>
      <c r="AU9" s="275">
        <f>+'08 (raw)'!BC8</f>
        <v>60.2</v>
      </c>
      <c r="AV9" s="275">
        <f>+'08 (raw)'!BD8</f>
        <v>0.2</v>
      </c>
      <c r="AW9" s="268">
        <f>+'08 (raw)'!BE8</f>
        <v>26.03</v>
      </c>
      <c r="AX9" s="280">
        <f>'08 (raw)'!BG8</f>
        <v>8.9828863310584453</v>
      </c>
      <c r="AY9" s="280">
        <f>'08 (raw)'!BH8*10</f>
        <v>6.7949999999999999</v>
      </c>
      <c r="AZ9" s="265">
        <f>+'08 (raw)'!BI8/'08 (raw)'!G8</f>
        <v>1.2111468739019857E-3</v>
      </c>
      <c r="BA9" s="268">
        <f>1/('08 (raw)'!BJ8/'08 (raw)'!G8)</f>
        <v>4.6005326103147857</v>
      </c>
      <c r="BB9" s="268">
        <f>+'08 (raw)'!BJ8/'08 (raw)'!E8</f>
        <v>502.67249889432986</v>
      </c>
      <c r="BC9" s="281">
        <f>+'08 (raw)'!BK8/'08 (raw)'!BF8</f>
        <v>2.859015716112133</v>
      </c>
      <c r="BD9" s="265">
        <f>+'08 (raw)'!BL8/'08 (raw)'!BO8</f>
        <v>0.21221510260361748</v>
      </c>
      <c r="BE9" s="268">
        <f>+'08 (raw)'!BM8</f>
        <v>71</v>
      </c>
      <c r="BF9" s="265">
        <f>+'08 (raw)'!BN8/'08 (raw)'!BO8</f>
        <v>0.14628923675886121</v>
      </c>
      <c r="BG9" s="279">
        <f>+'08 (raw)'!BP8/('08 (raw)'!G8/1000)</f>
        <v>1.3314728088406899E-2</v>
      </c>
      <c r="BH9" s="267">
        <f>+'08 (raw)'!BQ8</f>
        <v>1.4801350298623734</v>
      </c>
      <c r="BI9" s="267">
        <f>+'08 (raw)'!BR8</f>
        <v>6.0988315655192391</v>
      </c>
      <c r="BJ9" s="267">
        <f>+'08 (raw)'!BS8</f>
        <v>56760.392955999996</v>
      </c>
      <c r="BK9" s="264">
        <f>+'08 (raw)'!BT8/('08 (raw)'!E8/1000)</f>
        <v>177.08579157912911</v>
      </c>
      <c r="BL9" s="268">
        <f>+'08 (raw)'!BU8</f>
        <v>10</v>
      </c>
      <c r="BM9" s="281">
        <f>+'08 (raw)'!BV8/('08 (raw)'!D8/1000)</f>
        <v>19.316100478803385</v>
      </c>
      <c r="BN9" s="264">
        <f>'08 (raw)'!BW8/('08 (raw)'!E8/1000)</f>
        <v>54.669467867729587</v>
      </c>
      <c r="BO9" s="264">
        <f>'08 (raw)'!BX8/('08 (raw)'!D8/10000)</f>
        <v>1.7809509890032913</v>
      </c>
      <c r="BP9" s="264">
        <f>+'08 (raw)'!BY8/('08 (raw)'!D8/100000)</f>
        <v>8.1347004714313123</v>
      </c>
      <c r="BQ9" s="267">
        <f>+'08 (raw)'!BZ8/('08 (raw)'!G8/1000)</f>
        <v>0.39019562940279667</v>
      </c>
      <c r="BR9" s="267">
        <f>+'08 (raw)'!CA8</f>
        <v>0.34645832972439239</v>
      </c>
      <c r="BS9" s="282">
        <f>+'08 (raw)'!CB8</f>
        <v>71.668898810000002</v>
      </c>
      <c r="BT9" s="283">
        <f>+'08 (raw)'!CC8</f>
        <v>0.22550000000000003</v>
      </c>
      <c r="BU9" s="283">
        <f>+'08 (raw)'!CD8</f>
        <v>0.17166666666666666</v>
      </c>
      <c r="BV9" s="284">
        <f>+'08 (raw)'!CE8</f>
        <v>8.7070000000000007</v>
      </c>
      <c r="BW9" s="284">
        <f>+'08 (raw)'!CF8</f>
        <v>57.14</v>
      </c>
      <c r="BX9" s="265">
        <f>+'08 (raw)'!CG8</f>
        <v>0.81385735701584883</v>
      </c>
      <c r="BY9" s="273">
        <f>AVERAGE(BY6:BY8,BY12,BY13,BY15,BY17:BY24,BY31,BY34,BY36,BY37)</f>
        <v>49.079370863385357</v>
      </c>
      <c r="BZ9" s="268">
        <f>+'08 (raw)'!CI8</f>
        <v>0.17079262708370985</v>
      </c>
      <c r="CA9" s="281">
        <f>+'08 (raw)'!CJ8</f>
        <v>0</v>
      </c>
      <c r="CB9" s="275">
        <f>+'08 (raw)'!CK8</f>
        <v>7.2</v>
      </c>
      <c r="CC9" s="265">
        <f>+'08 (raw)'!CL8/'08 (raw)'!E8</f>
        <v>0.22726854116902179</v>
      </c>
      <c r="CD9" s="279">
        <v>1.5219235071508767E-3</v>
      </c>
      <c r="CE9" s="279">
        <f>+'08 (raw)'!CN8/'08 (raw)'!G8</f>
        <v>3.3040917459225328E-3</v>
      </c>
      <c r="CF9" s="265">
        <f>('08 (raw)'!CO8+'08 (raw)'!CP8)/'08 (raw)'!CX8</f>
        <v>3.6997332370393793E-2</v>
      </c>
      <c r="CG9" s="286">
        <f>+'08 (raw)'!CQ8/('08 (raw)'!CX8/1000000)</f>
        <v>-1.8801639710172342</v>
      </c>
      <c r="CH9" s="281">
        <f>+'08 (raw)'!CR8/('08 (raw)'!D8/1000)</f>
        <v>0.39370679234778899</v>
      </c>
      <c r="CI9" s="287">
        <f>('08 (raw)'!CS8-'07 (raw)'!CS8)/'07 (raw)'!CS8</f>
        <v>0.1903923239187352</v>
      </c>
      <c r="CJ9" s="288">
        <f>('08 (raw)'!CT8-'07 (raw)'!CT8)/'07 (raw)'!CT8</f>
        <v>0.1082227752169215</v>
      </c>
      <c r="CK9" s="285">
        <f>+'08 (raw)'!CU8/('08 (raw)'!D8/1000000)</f>
        <v>8.8973286406279986</v>
      </c>
      <c r="CL9" s="268">
        <f>+'08 (raw)'!CV8/('08 (raw)'!I8/1000)</f>
        <v>5.078078779322988</v>
      </c>
      <c r="CM9" s="268">
        <f>+'08 (raw)'!CW8/('08 (raw)'!E8/10000)</f>
        <v>1.7555472414884739</v>
      </c>
    </row>
    <row r="10" spans="1:91">
      <c r="A10" s="263" t="s">
        <v>220</v>
      </c>
      <c r="B10" s="264">
        <f>'08 (raw)'!B9</f>
        <v>2607.5445593613285</v>
      </c>
      <c r="C10" s="265">
        <f>'08 (raw)'!C9</f>
        <v>0.16428419999999999</v>
      </c>
      <c r="D10" s="266">
        <f>+'08 (raw)'!J9/('08 (raw)'!D9/100000)</f>
        <v>565.06561752174264</v>
      </c>
      <c r="E10" s="266">
        <f>+'08 (raw)'!K9</f>
        <v>43.532882829986953</v>
      </c>
      <c r="F10" s="267">
        <f>+'08 (raw)'!L9</f>
        <v>2.08</v>
      </c>
      <c r="G10" s="267">
        <f>+'08 (raw)'!M9</f>
        <v>2.0499999999999998</v>
      </c>
      <c r="H10" s="267">
        <f>+'08 (raw)'!N9</f>
        <v>3.59</v>
      </c>
      <c r="I10" s="267">
        <f>+'08 (raw)'!O9</f>
        <v>0.59</v>
      </c>
      <c r="J10" s="267">
        <f>+'08 (raw)'!P9</f>
        <v>0.23633333333333337</v>
      </c>
      <c r="K10" s="268">
        <f>+'08 (raw)'!Q9/('08 (raw)'!E9)*100000</f>
        <v>7.3286828016753747</v>
      </c>
      <c r="L10" s="268">
        <f>+'08 (raw)'!R9/('08 (raw)'!D9/100000)</f>
        <v>5.8744223391277108</v>
      </c>
      <c r="M10" s="265">
        <f>+'08 (raw)'!S9/'08 (raw)'!U9</f>
        <v>2.9114574413426956E-3</v>
      </c>
      <c r="N10" s="265">
        <f>+'08 (raw)'!T9</f>
        <v>0.3279523315260533</v>
      </c>
      <c r="O10" s="264">
        <f>'08 (raw)'!V9</f>
        <v>14</v>
      </c>
      <c r="P10" s="270">
        <f>+'08 (raw)'!X9/('08 (raw)'!F9/'08 (raw)'!W9)</f>
        <v>467.4353510402953</v>
      </c>
      <c r="Q10" s="268">
        <f>+'08 (raw)'!Y9/('08 (raw)'!I9/10000)</f>
        <v>1.9057831093365845</v>
      </c>
      <c r="R10" s="271">
        <f>+'08 (raw)'!Z9</f>
        <v>45889.634846561537</v>
      </c>
      <c r="S10" s="271">
        <f>+'08 (raw)'!AA9</f>
        <v>2.6273175466201872E-2</v>
      </c>
      <c r="T10" s="271">
        <f>+'08 (raw)'!AB9</f>
        <v>1356.1</v>
      </c>
      <c r="U10" s="271">
        <f>+'08 (raw)'!AD9</f>
        <v>0</v>
      </c>
      <c r="V10" s="271">
        <f>'08 (raw)'!AE9</f>
        <v>6</v>
      </c>
      <c r="W10" s="272">
        <f>+'08 (raw)'!AF9/'08 (raw)'!AC9</f>
        <v>0.28975265017667845</v>
      </c>
      <c r="X10" s="267">
        <f>+'08 (raw)'!AG9</f>
        <v>77.973411415875788</v>
      </c>
      <c r="Y10" s="267">
        <f>+'08 (raw)'!AH9</f>
        <v>21.711400000000001</v>
      </c>
      <c r="Z10" s="265">
        <f>+'08 (raw)'!AI9</f>
        <v>0.28585906357678537</v>
      </c>
      <c r="AA10" s="273">
        <f>'08 (raw)'!AJ9/'08 (raw)'!AK9</f>
        <v>3.9180562834925285</v>
      </c>
      <c r="AB10" s="267">
        <f>'08 (raw)'!AL9</f>
        <v>1.0051540208515088</v>
      </c>
      <c r="AC10" s="274">
        <f>+'08 (raw)'!AM9/('08 (raw)'!D9/100000)</f>
        <v>9.3945914507424089</v>
      </c>
      <c r="AD10" s="265">
        <f>+'08 (raw)'!AN9/'08 (raw)'!E9</f>
        <v>0.26282688850610036</v>
      </c>
      <c r="AE10" s="275">
        <f>+'08 (raw)'!AO9</f>
        <v>0.44502549252168022</v>
      </c>
      <c r="AF10" s="276">
        <f>+'08 (raw)'!AP9</f>
        <v>0.11513818494788181</v>
      </c>
      <c r="AG10" s="266">
        <f>+'08 (raw)'!AQ9</f>
        <v>78.8</v>
      </c>
      <c r="AH10" s="266">
        <f>+'08 (raw)'!AR9</f>
        <v>58.6</v>
      </c>
      <c r="AI10" s="265">
        <f>+'08 (raw)'!AS9</f>
        <v>9.2985189082493407E-3</v>
      </c>
      <c r="AJ10" s="266">
        <f>+'08 (raw)'!AT9</f>
        <v>484.7930636514933</v>
      </c>
      <c r="AK10" s="265">
        <f>+'08 (raw)'!AU9/'08 (raw)'!E9</f>
        <v>9.6615441842590986E-3</v>
      </c>
      <c r="AL10" s="278">
        <f>+'08 (raw)'!AV9</f>
        <v>2.7536884949254872</v>
      </c>
      <c r="AM10" s="279">
        <f>+'08 (raw)'!AW9/'08 (raw)'!G9</f>
        <v>3.3008862563472553E-2</v>
      </c>
      <c r="AN10" s="273">
        <f>'08 (raw)'!AX9</f>
        <v>62.937074688895208</v>
      </c>
      <c r="AO10" s="279">
        <f>+'08 (raw)'!AY9</f>
        <v>1.7700245870426363E-2</v>
      </c>
      <c r="AP10" s="268">
        <f>+'08 (raw)'!AZ9</f>
        <v>44</v>
      </c>
      <c r="AQ10" s="268">
        <f>('08 (raw)'!H9*1000)/'08 (raw)'!D9</f>
        <v>34316.384458351582</v>
      </c>
      <c r="AR10" s="268">
        <f>'08 (raw)'!E9/'08 (raw)'!D9</f>
        <v>0.36407001504255704</v>
      </c>
      <c r="AS10" s="275">
        <f>+'08 (raw)'!BA9</f>
        <v>22.9</v>
      </c>
      <c r="AT10" s="268">
        <v>0</v>
      </c>
      <c r="AU10" s="275">
        <f>+'08 (raw)'!BC9</f>
        <v>44.7</v>
      </c>
      <c r="AV10" s="275">
        <f>+'08 (raw)'!BD9</f>
        <v>6.5</v>
      </c>
      <c r="AW10" s="268">
        <f>+'08 (raw)'!BE9</f>
        <v>32.340000000000003</v>
      </c>
      <c r="AX10" s="280">
        <f>'08 (raw)'!BG9</f>
        <v>11.16166606449705</v>
      </c>
      <c r="AY10" s="280">
        <f>'08 (raw)'!BH9*10</f>
        <v>5.1083333333333334</v>
      </c>
      <c r="AZ10" s="265">
        <f>+'08 (raw)'!BI9/'08 (raw)'!G9</f>
        <v>1.168248819704021E-2</v>
      </c>
      <c r="BA10" s="268">
        <f>1/('08 (raw)'!BJ9/'08 (raw)'!G9)</f>
        <v>0.92831870833175134</v>
      </c>
      <c r="BB10" s="268">
        <f>+'08 (raw)'!BJ9/'08 (raw)'!E9</f>
        <v>142.09034618591943</v>
      </c>
      <c r="BC10" s="281">
        <f>+'08 (raw)'!BK9/'08 (raw)'!BF9</f>
        <v>2.3015100533868962</v>
      </c>
      <c r="BD10" s="265">
        <f>+'08 (raw)'!BL9/'08 (raw)'!BO9</f>
        <v>8.2098038398728507E-2</v>
      </c>
      <c r="BE10" s="268">
        <f>+'08 (raw)'!BM9</f>
        <v>41.1</v>
      </c>
      <c r="BF10" s="265">
        <f>+'08 (raw)'!BN9/'08 (raw)'!BO9</f>
        <v>4.0557170774041376E-2</v>
      </c>
      <c r="BG10" s="279">
        <f>+'08 (raw)'!BP9/('08 (raw)'!G9/1000)</f>
        <v>0.15359407083878032</v>
      </c>
      <c r="BH10" s="267">
        <f>+'08 (raw)'!BQ9</f>
        <v>3.9292730844793713</v>
      </c>
      <c r="BI10" s="267">
        <f>+'08 (raw)'!BR9</f>
        <v>1.3291534621599503</v>
      </c>
      <c r="BJ10" s="267">
        <f>+'08 (raw)'!BS9</f>
        <v>16.532823999999998</v>
      </c>
      <c r="BK10" s="264">
        <f>+'08 (raw)'!BT9/('08 (raw)'!E9/1000)</f>
        <v>16.626872124338803</v>
      </c>
      <c r="BL10" s="268">
        <f>+'08 (raw)'!BU9</f>
        <v>14</v>
      </c>
      <c r="BM10" s="281">
        <f>+'08 (raw)'!BV9/('08 (raw)'!D9/1000)</f>
        <v>6.4954967620049535</v>
      </c>
      <c r="BN10" s="264">
        <f>'08 (raw)'!BW9/('08 (raw)'!E9/1000)</f>
        <v>73.385364928372894</v>
      </c>
      <c r="BO10" s="264">
        <f>'08 (raw)'!BX9/('08 (raw)'!D9/10000)</f>
        <v>0.49157207200632336</v>
      </c>
      <c r="BP10" s="264">
        <f>+'08 (raw)'!BY9/('08 (raw)'!D9/100000)</f>
        <v>4.4394489433102553</v>
      </c>
      <c r="BQ10" s="267">
        <f>+'08 (raw)'!BZ9/('08 (raw)'!G9/1000)</f>
        <v>2.4542366416889965</v>
      </c>
      <c r="BR10" s="267">
        <f>+'08 (raw)'!CA9</f>
        <v>0.81432119542351489</v>
      </c>
      <c r="BS10" s="282">
        <f>+'08 (raw)'!CB9</f>
        <v>83.202380950000006</v>
      </c>
      <c r="BT10" s="283">
        <f>+'08 (raw)'!CC9</f>
        <v>0.185</v>
      </c>
      <c r="BU10" s="283">
        <f>+'08 (raw)'!CD9</f>
        <v>8.5666666666666669E-2</v>
      </c>
      <c r="BV10" s="284">
        <f>+'08 (raw)'!CE9</f>
        <v>11.087999999999999</v>
      </c>
      <c r="BW10" s="284">
        <f>+'08 (raw)'!CF9</f>
        <v>54.76</v>
      </c>
      <c r="BX10" s="265">
        <f>+'08 (raw)'!CG9</f>
        <v>0.93915321503735416</v>
      </c>
      <c r="BY10" s="273">
        <f>BY9</f>
        <v>49.079370863385357</v>
      </c>
      <c r="BZ10" s="268">
        <f>+'08 (raw)'!CI9</f>
        <v>0.76473283986542495</v>
      </c>
      <c r="CA10" s="281">
        <f>+'08 (raw)'!CJ9</f>
        <v>13.50289983677826</v>
      </c>
      <c r="CB10" s="275">
        <f>+'08 (raw)'!CK9</f>
        <v>7.1</v>
      </c>
      <c r="CC10" s="265">
        <f>+'08 (raw)'!CL9/'08 (raw)'!E9</f>
        <v>0.21917134152462467</v>
      </c>
      <c r="CD10" s="279">
        <v>2.2435183945900728E-3</v>
      </c>
      <c r="CE10" s="279">
        <f>+'08 (raw)'!CN9/'08 (raw)'!G9</f>
        <v>1.9014295598047092E-2</v>
      </c>
      <c r="CF10" s="265">
        <f>('08 (raw)'!CO9+'08 (raw)'!CP9)/'08 (raw)'!CX9</f>
        <v>1.6387112107904372E-2</v>
      </c>
      <c r="CG10" s="286">
        <f>+'08 (raw)'!CQ9/('08 (raw)'!CX9/1000000)</f>
        <v>-1.4346318432550806</v>
      </c>
      <c r="CH10" s="281">
        <f>+'08 (raw)'!CR9/('08 (raw)'!D9/1000)</f>
        <v>0.15064597345344058</v>
      </c>
      <c r="CI10" s="287">
        <f>('08 (raw)'!CS9-'07 (raw)'!CS9)/'07 (raw)'!CS9</f>
        <v>0.26109941697294947</v>
      </c>
      <c r="CJ10" s="288">
        <f>('08 (raw)'!CT9-'07 (raw)'!CT9)/'07 (raw)'!CT9</f>
        <v>7.0206867555528699E-2</v>
      </c>
      <c r="CK10" s="285">
        <f>+'08 (raw)'!CU9/('08 (raw)'!D9/1000000)</f>
        <v>1.1210729654823877</v>
      </c>
      <c r="CL10" s="268">
        <f>+'08 (raw)'!CV9/('08 (raw)'!I9/1000)</f>
        <v>0.86493233423737292</v>
      </c>
      <c r="CM10" s="268">
        <f>+'08 (raw)'!CW9/('08 (raw)'!E9/10000)</f>
        <v>0.81292952085810877</v>
      </c>
    </row>
    <row r="11" spans="1:91">
      <c r="A11" s="263" t="s">
        <v>211</v>
      </c>
      <c r="B11" s="264">
        <f>'08 (raw)'!B10</f>
        <v>8514.2946918537327</v>
      </c>
      <c r="C11" s="265">
        <f>'08 (raw)'!C10</f>
        <v>0.2448649</v>
      </c>
      <c r="D11" s="266">
        <f>+'08 (raw)'!J10/('08 (raw)'!D10/100000)</f>
        <v>2061.796451954116</v>
      </c>
      <c r="E11" s="266">
        <f>+'08 (raw)'!K10</f>
        <v>63.504285200404873</v>
      </c>
      <c r="F11" s="267">
        <f>+'08 (raw)'!L10</f>
        <v>2.08</v>
      </c>
      <c r="G11" s="267">
        <f>+'08 (raw)'!M10</f>
        <v>2.31</v>
      </c>
      <c r="H11" s="267">
        <f>+'08 (raw)'!N10</f>
        <v>3.36</v>
      </c>
      <c r="I11" s="267">
        <f>+'08 (raw)'!O10</f>
        <v>0.65</v>
      </c>
      <c r="J11" s="267">
        <f>+'08 (raw)'!P10</f>
        <v>0.39766666666666667</v>
      </c>
      <c r="K11" s="268">
        <f>+'08 (raw)'!Q10/('08 (raw)'!E10)*100000</f>
        <v>4.8784442847307439</v>
      </c>
      <c r="L11" s="268">
        <f>+'08 (raw)'!R10/('08 (raw)'!D10/100000)</f>
        <v>77.5015223513319</v>
      </c>
      <c r="M11" s="265">
        <f>+'08 (raw)'!S10/'08 (raw)'!U10</f>
        <v>1.0320288541305258E-3</v>
      </c>
      <c r="N11" s="265">
        <f>+'08 (raw)'!T10</f>
        <v>0.11040769052426998</v>
      </c>
      <c r="O11" s="264">
        <f>'08 (raw)'!V10</f>
        <v>12</v>
      </c>
      <c r="P11" s="270">
        <f>+'08 (raw)'!X10/('08 (raw)'!F10/'08 (raw)'!W10)</f>
        <v>64.331772779984405</v>
      </c>
      <c r="Q11" s="268">
        <f>+'08 (raw)'!Y10/('08 (raw)'!I10/10000)</f>
        <v>5.4949562620715495</v>
      </c>
      <c r="R11" s="271">
        <f>+'08 (raw)'!Z10</f>
        <v>5744.2406401721164</v>
      </c>
      <c r="S11" s="271">
        <f>+'08 (raw)'!AA10</f>
        <v>0.50329165222322547</v>
      </c>
      <c r="T11" s="271">
        <f>+'08 (raw)'!AB10</f>
        <v>5928.4</v>
      </c>
      <c r="U11" s="271">
        <f>+'08 (raw)'!AD10</f>
        <v>1</v>
      </c>
      <c r="V11" s="271">
        <f>'08 (raw)'!AE10</f>
        <v>12</v>
      </c>
      <c r="W11" s="272">
        <f>+'08 (raw)'!AF10/'08 (raw)'!AC10</f>
        <v>0.82780921584478573</v>
      </c>
      <c r="X11" s="267">
        <f>+'08 (raw)'!AG10</f>
        <v>92.432839701619827</v>
      </c>
      <c r="Y11" s="267">
        <f>+'08 (raw)'!AH10</f>
        <v>13.7898</v>
      </c>
      <c r="Z11" s="265">
        <f>+'08 (raw)'!AI10</f>
        <v>0.18412408759124088</v>
      </c>
      <c r="AA11" s="273">
        <f>'08 (raw)'!AJ10/'08 (raw)'!AK10</f>
        <v>1.1934026953289687</v>
      </c>
      <c r="AB11" s="267">
        <f>'08 (raw)'!AL10</f>
        <v>1.7705704933489763</v>
      </c>
      <c r="AC11" s="274">
        <f>+'08 (raw)'!AM10/('08 (raw)'!D10/100000)</f>
        <v>5.8334479189174555</v>
      </c>
      <c r="AD11" s="265">
        <f>+'08 (raw)'!AN10/'08 (raw)'!E10</f>
        <v>0.32731612731227955</v>
      </c>
      <c r="AE11" s="275">
        <f>+'08 (raw)'!AO10</f>
        <v>0.60210401423769033</v>
      </c>
      <c r="AF11" s="276">
        <f>+'08 (raw)'!AP10</f>
        <v>3.3611413372022732E-2</v>
      </c>
      <c r="AG11" s="266">
        <f>+'08 (raw)'!AQ10</f>
        <v>77.900000000000006</v>
      </c>
      <c r="AH11" s="266">
        <f>+'08 (raw)'!AR10</f>
        <v>54.6</v>
      </c>
      <c r="AI11" s="265">
        <f>+'08 (raw)'!AS10</f>
        <v>1.6650676240289684E-2</v>
      </c>
      <c r="AJ11" s="266">
        <f>+'08 (raw)'!AT10</f>
        <v>515.6889510328316</v>
      </c>
      <c r="AK11" s="265">
        <f>+'08 (raw)'!AU10/'08 (raw)'!E10</f>
        <v>0.28657699490580479</v>
      </c>
      <c r="AL11" s="278">
        <f>+'08 (raw)'!AV10</f>
        <v>8.7534778661698613</v>
      </c>
      <c r="AM11" s="279">
        <f>+'08 (raw)'!AW10/'08 (raw)'!G10</f>
        <v>1.693631951919514E-2</v>
      </c>
      <c r="AN11" s="273">
        <f>'08 (raw)'!AX10</f>
        <v>52.684158434738514</v>
      </c>
      <c r="AO11" s="279">
        <f>+'08 (raw)'!AY10</f>
        <v>3.1673375403449354E-2</v>
      </c>
      <c r="AP11" s="268">
        <f>+'08 (raw)'!AZ10</f>
        <v>53.9</v>
      </c>
      <c r="AQ11" s="268">
        <f>('08 (raw)'!H10*1000)/'08 (raw)'!D10</f>
        <v>85481.035405625822</v>
      </c>
      <c r="AR11" s="268">
        <f>'08 (raw)'!E10/'08 (raw)'!D10</f>
        <v>0.43315791322091446</v>
      </c>
      <c r="AS11" s="275">
        <f>+'08 (raw)'!BA10</f>
        <v>5.2</v>
      </c>
      <c r="AT11" s="268">
        <v>0</v>
      </c>
      <c r="AU11" s="275">
        <f>+'08 (raw)'!BC10</f>
        <v>44.2</v>
      </c>
      <c r="AV11" s="275">
        <f>+'08 (raw)'!BD10</f>
        <v>2.7</v>
      </c>
      <c r="AW11" s="268">
        <f>+'08 (raw)'!BE10</f>
        <v>31.81</v>
      </c>
      <c r="AX11" s="280">
        <f>'08 (raw)'!BG10</f>
        <v>17.012690726009954</v>
      </c>
      <c r="AY11" s="280">
        <f>'08 (raw)'!BH10*10</f>
        <v>7.1483333333333343</v>
      </c>
      <c r="AZ11" s="265">
        <f>+'08 (raw)'!BI10/'08 (raw)'!G10</f>
        <v>2.5081739251524154E-2</v>
      </c>
      <c r="BA11" s="268">
        <f>1/('08 (raw)'!BJ10/'08 (raw)'!G10)</f>
        <v>1.3666565335178702</v>
      </c>
      <c r="BB11" s="268">
        <f>+'08 (raw)'!BJ10/'08 (raw)'!E10</f>
        <v>187.03655263261734</v>
      </c>
      <c r="BC11" s="281">
        <f>+'08 (raw)'!BK10/'08 (raw)'!BF10</f>
        <v>7.2895030716284452</v>
      </c>
      <c r="BD11" s="265">
        <f>+'08 (raw)'!BL10/'08 (raw)'!BO10</f>
        <v>0.17019616098211496</v>
      </c>
      <c r="BE11" s="268">
        <f>+'08 (raw)'!BM10</f>
        <v>75.8</v>
      </c>
      <c r="BF11" s="265">
        <f>+'08 (raw)'!BN10/'08 (raw)'!BO10</f>
        <v>0.176579594734255</v>
      </c>
      <c r="BG11" s="279">
        <f>+'08 (raw)'!BP10/('08 (raw)'!G10/1000)</f>
        <v>0.12006623474992646</v>
      </c>
      <c r="BH11" s="267">
        <f>+'08 (raw)'!BQ10</f>
        <v>15.2</v>
      </c>
      <c r="BI11" s="267">
        <f>+'08 (raw)'!BR10</f>
        <v>23.951378701236489</v>
      </c>
      <c r="BJ11" s="267">
        <f>+'08 (raw)'!BS10</f>
        <v>7.6980165000000005</v>
      </c>
      <c r="BK11" s="264">
        <f>+'08 (raw)'!BT10/('08 (raw)'!E10/1000)</f>
        <v>39.197956275397111</v>
      </c>
      <c r="BL11" s="268">
        <f>+'08 (raw)'!BU10</f>
        <v>33</v>
      </c>
      <c r="BM11" s="281">
        <f>+'08 (raw)'!BV10/('08 (raw)'!D10/1000)</f>
        <v>2.3521295358777881</v>
      </c>
      <c r="BN11" s="264">
        <f>'08 (raw)'!BW10/('08 (raw)'!E10/1000)</f>
        <v>38.167299032144136</v>
      </c>
      <c r="BO11" s="264">
        <f>'08 (raw)'!BX10/('08 (raw)'!D10/10000)</f>
        <v>0.52268305138004356</v>
      </c>
      <c r="BP11" s="264">
        <f>+'08 (raw)'!BY10/('08 (raw)'!D10/100000)</f>
        <v>11.101408539572503</v>
      </c>
      <c r="BQ11" s="267">
        <f>+'08 (raw)'!BZ10/('08 (raw)'!G10/1000)</f>
        <v>4.3193501600558886</v>
      </c>
      <c r="BR11" s="267">
        <f>+'08 (raw)'!CA10</f>
        <v>8.0812325495884629E-2</v>
      </c>
      <c r="BS11" s="282">
        <f>+'08 (raw)'!CB10</f>
        <v>75.416794640000006</v>
      </c>
      <c r="BT11" s="283">
        <f>+'08 (raw)'!CC10</f>
        <v>0.314</v>
      </c>
      <c r="BU11" s="283">
        <f>+'08 (raw)'!CD10</f>
        <v>0.23599999999999999</v>
      </c>
      <c r="BV11" s="284">
        <f>+'08 (raw)'!CE10</f>
        <v>9.4749999999999996</v>
      </c>
      <c r="BW11" s="284">
        <f>+'08 (raw)'!CF10</f>
        <v>64.290000000000006</v>
      </c>
      <c r="BX11" s="265">
        <f>+'08 (raw)'!CG10</f>
        <v>0.79445763836491357</v>
      </c>
      <c r="BY11" s="273">
        <f>BY10</f>
        <v>49.079370863385357</v>
      </c>
      <c r="BZ11" s="268">
        <f>+'08 (raw)'!CI10</f>
        <v>0.10119541695818163</v>
      </c>
      <c r="CA11" s="281">
        <f>+'08 (raw)'!CJ10</f>
        <v>0</v>
      </c>
      <c r="CB11" s="275">
        <f>+'08 (raw)'!CK10</f>
        <v>8.6999999999999993</v>
      </c>
      <c r="CC11" s="265">
        <f>+'08 (raw)'!CL10/'08 (raw)'!E10</f>
        <v>0.16680019403840365</v>
      </c>
      <c r="CD11" s="279">
        <v>8.1659316875070647E-3</v>
      </c>
      <c r="CE11" s="279">
        <f>+'08 (raw)'!CN10/'08 (raw)'!G10</f>
        <v>2.6287479371744898E-2</v>
      </c>
      <c r="CF11" s="265">
        <f>('08 (raw)'!CO10+'08 (raw)'!CP10)/'08 (raw)'!CX10</f>
        <v>1.9322533232138914</v>
      </c>
      <c r="CG11" s="286">
        <f>+'08 (raw)'!CQ10/('08 (raw)'!CX10/1000000)</f>
        <v>44.380951517268699</v>
      </c>
      <c r="CH11" s="281">
        <f>+'08 (raw)'!CR10/('08 (raw)'!D10/1000)</f>
        <v>0.64690377846707703</v>
      </c>
      <c r="CI11" s="287">
        <f>('08 (raw)'!CS10-'07 (raw)'!CS10)/'07 (raw)'!CS10</f>
        <v>4.5723771087735711E-2</v>
      </c>
      <c r="CJ11" s="288">
        <f>('08 (raw)'!CT10-'07 (raw)'!CT10)/'07 (raw)'!CT10</f>
        <v>6.9386555348956255E-2</v>
      </c>
      <c r="CK11" s="285">
        <f>+'08 (raw)'!CU10/('08 (raw)'!D10/1000000)</f>
        <v>6.2501227702687014</v>
      </c>
      <c r="CL11" s="268">
        <f>+'08 (raw)'!CV10/('08 (raw)'!I10/1000)</f>
        <v>11.676782056902042</v>
      </c>
      <c r="CM11" s="268">
        <f>+'08 (raw)'!CW10/('08 (raw)'!E10/10000)</f>
        <v>1.2161755470385096</v>
      </c>
    </row>
    <row r="12" spans="1:91">
      <c r="A12" s="263" t="s">
        <v>212</v>
      </c>
      <c r="B12" s="264">
        <f>'08 (raw)'!B11</f>
        <v>9975.3483051407093</v>
      </c>
      <c r="C12" s="265">
        <f>'08 (raw)'!C11</f>
        <v>0.30496669999999998</v>
      </c>
      <c r="D12" s="266">
        <f>+'08 (raw)'!J11/('08 (raw)'!D11/100000)</f>
        <v>1695.5021822648512</v>
      </c>
      <c r="E12" s="266">
        <f>+'08 (raw)'!K11</f>
        <v>48.211310147703756</v>
      </c>
      <c r="F12" s="267">
        <f>+'08 (raw)'!L11</f>
        <v>1.88</v>
      </c>
      <c r="G12" s="267">
        <f>+'08 (raw)'!M11</f>
        <v>2.79</v>
      </c>
      <c r="H12" s="267">
        <f>+'08 (raw)'!N11</f>
        <v>3.56</v>
      </c>
      <c r="I12" s="267">
        <f>+'08 (raw)'!O11</f>
        <v>1.83</v>
      </c>
      <c r="J12" s="267">
        <f>+'08 (raw)'!P11</f>
        <v>0.45133333333333336</v>
      </c>
      <c r="K12" s="268">
        <f>+'08 (raw)'!Q11/('08 (raw)'!E11)*100000</f>
        <v>15.335900545355262</v>
      </c>
      <c r="L12" s="268">
        <f>+'08 (raw)'!R11/('08 (raw)'!D11/100000)</f>
        <v>6.7643292322025115</v>
      </c>
      <c r="M12" s="265">
        <f>+'08 (raw)'!S11/'08 (raw)'!U11</f>
        <v>0.13791962100418578</v>
      </c>
      <c r="N12" s="265">
        <f>+'08 (raw)'!T11</f>
        <v>4.7709341880790854E-3</v>
      </c>
      <c r="O12" s="264">
        <f>'08 (raw)'!V11</f>
        <v>6</v>
      </c>
      <c r="P12" s="270">
        <f>+'08 (raw)'!X11/('08 (raw)'!F11/'08 (raw)'!W11)</f>
        <v>146.98295222688105</v>
      </c>
      <c r="Q12" s="268">
        <f>+'08 (raw)'!Y11/('08 (raw)'!I11/10000)</f>
        <v>3.0406039000586853</v>
      </c>
      <c r="R12" s="271">
        <f>+'08 (raw)'!Z11</f>
        <v>5156.7960254324107</v>
      </c>
      <c r="S12" s="271">
        <f>+'08 (raw)'!AA11</f>
        <v>0.96960246297702901</v>
      </c>
      <c r="T12" s="271">
        <f>+'08 (raw)'!AB11</f>
        <v>3866</v>
      </c>
      <c r="U12" s="271">
        <f>+'08 (raw)'!AD11</f>
        <v>0.75</v>
      </c>
      <c r="V12" s="271">
        <f>'08 (raw)'!AE11</f>
        <v>10</v>
      </c>
      <c r="W12" s="272">
        <f>+'08 (raw)'!AF11/'08 (raw)'!AC11</f>
        <v>0.7202312138728324</v>
      </c>
      <c r="X12" s="267">
        <f>+'08 (raw)'!AG11</f>
        <v>94.200420190180793</v>
      </c>
      <c r="Y12" s="267">
        <f>+'08 (raw)'!AH11</f>
        <v>12.411300000000001</v>
      </c>
      <c r="Z12" s="265">
        <f>+'08 (raw)'!AI11</f>
        <v>0.17686180496481324</v>
      </c>
      <c r="AA12" s="273">
        <f>'08 (raw)'!AJ11/'08 (raw)'!AK11</f>
        <v>1.1710917001560994</v>
      </c>
      <c r="AB12" s="267">
        <f>'08 (raw)'!AL11</f>
        <v>1.925527809848556</v>
      </c>
      <c r="AC12" s="274">
        <f>+'08 (raw)'!AM11/('08 (raw)'!D11/100000)</f>
        <v>4.7273437247778913</v>
      </c>
      <c r="AD12" s="265">
        <f>+'08 (raw)'!AN11/'08 (raw)'!E11</f>
        <v>0.31456946010538334</v>
      </c>
      <c r="AE12" s="275">
        <f>+'08 (raw)'!AO11</f>
        <v>0.52293560149586771</v>
      </c>
      <c r="AF12" s="276">
        <f>+'08 (raw)'!AP11</f>
        <v>3.1404784487301086E-2</v>
      </c>
      <c r="AG12" s="266">
        <f>+'08 (raw)'!AQ11</f>
        <v>82.5</v>
      </c>
      <c r="AH12" s="266">
        <f>+'08 (raw)'!AR11</f>
        <v>57.5</v>
      </c>
      <c r="AI12" s="265">
        <f>+'08 (raw)'!AS11</f>
        <v>1.505163360259148E-2</v>
      </c>
      <c r="AJ12" s="266">
        <f>+'08 (raw)'!AT11</f>
        <v>522.72048334108752</v>
      </c>
      <c r="AK12" s="265">
        <f>+'08 (raw)'!AU11/'08 (raw)'!E11</f>
        <v>0.10387989419115091</v>
      </c>
      <c r="AL12" s="278">
        <f>+'08 (raw)'!AV11</f>
        <v>1.9574955530561517</v>
      </c>
      <c r="AM12" s="279">
        <f>+'08 (raw)'!AW11/'08 (raw)'!G11</f>
        <v>4.9326920813215925E-3</v>
      </c>
      <c r="AN12" s="273">
        <f>'08 (raw)'!AX11</f>
        <v>53.165522681516883</v>
      </c>
      <c r="AO12" s="279">
        <f>+'08 (raw)'!AY11</f>
        <v>3.3867106413145644E-2</v>
      </c>
      <c r="AP12" s="268">
        <f>+'08 (raw)'!AZ11</f>
        <v>18.8</v>
      </c>
      <c r="AQ12" s="268">
        <f>('08 (raw)'!H11*1000)/'08 (raw)'!D11</f>
        <v>105924.21814740011</v>
      </c>
      <c r="AR12" s="268">
        <f>'08 (raw)'!E11/'08 (raw)'!D11</f>
        <v>0.43355968213801999</v>
      </c>
      <c r="AS12" s="275">
        <f>+'08 (raw)'!BA11</f>
        <v>11.9</v>
      </c>
      <c r="AT12" s="268">
        <v>0.3</v>
      </c>
      <c r="AU12" s="275">
        <f>+'08 (raw)'!BC11</f>
        <v>52.6</v>
      </c>
      <c r="AV12" s="275">
        <f>+'08 (raw)'!BD11</f>
        <v>28.4</v>
      </c>
      <c r="AW12" s="268">
        <f>+'08 (raw)'!BE11</f>
        <v>17.739999999999998</v>
      </c>
      <c r="AX12" s="280">
        <f>'08 (raw)'!BG11</f>
        <v>15.965517003541757</v>
      </c>
      <c r="AY12" s="280">
        <f>'08 (raw)'!BH11*10</f>
        <v>7.7</v>
      </c>
      <c r="AZ12" s="265">
        <f>+'08 (raw)'!BI11/'08 (raw)'!G11</f>
        <v>2.0518861138283866E-2</v>
      </c>
      <c r="BA12" s="268">
        <f>1/('08 (raw)'!BJ11/'08 (raw)'!G11)</f>
        <v>0.91621867486362396</v>
      </c>
      <c r="BB12" s="268">
        <f>+'08 (raw)'!BJ11/'08 (raw)'!E11</f>
        <v>359.32033634121672</v>
      </c>
      <c r="BC12" s="281">
        <f>+'08 (raw)'!BK11/'08 (raw)'!BF11</f>
        <v>4.9516372033454292</v>
      </c>
      <c r="BD12" s="265">
        <f>+'08 (raw)'!BL11/'08 (raw)'!BO11</f>
        <v>0.21900325094495171</v>
      </c>
      <c r="BE12" s="268">
        <f>+'08 (raw)'!BM11</f>
        <v>86.9</v>
      </c>
      <c r="BF12" s="265">
        <f>+'08 (raw)'!BN11/'08 (raw)'!BO11</f>
        <v>0.18737108992207066</v>
      </c>
      <c r="BG12" s="279">
        <f>+'08 (raw)'!BP11/('08 (raw)'!G11/1000)</f>
        <v>0.10232912857840458</v>
      </c>
      <c r="BH12" s="267">
        <f>+'08 (raw)'!BQ11</f>
        <v>15.850713501646544</v>
      </c>
      <c r="BI12" s="267">
        <f>+'08 (raw)'!BR11</f>
        <v>16.774540228332768</v>
      </c>
      <c r="BJ12" s="267">
        <f>+'08 (raw)'!BS11</f>
        <v>0.62305169999999999</v>
      </c>
      <c r="BK12" s="264">
        <f>+'08 (raw)'!BT11/('08 (raw)'!E11/1000)</f>
        <v>20.320511456715529</v>
      </c>
      <c r="BL12" s="268">
        <f>+'08 (raw)'!BU11</f>
        <v>25</v>
      </c>
      <c r="BM12" s="281">
        <f>+'08 (raw)'!BV11/('08 (raw)'!D11/1000)</f>
        <v>6.5402608263858033</v>
      </c>
      <c r="BN12" s="264">
        <f>'08 (raw)'!BW11/('08 (raw)'!E11/1000)</f>
        <v>36.182974136402642</v>
      </c>
      <c r="BO12" s="264">
        <f>'08 (raw)'!BX11/('08 (raw)'!D11/10000)</f>
        <v>1.7045503493350456</v>
      </c>
      <c r="BP12" s="264">
        <f>+'08 (raw)'!BY11/('08 (raw)'!D11/100000)</f>
        <v>11.952877222812392</v>
      </c>
      <c r="BQ12" s="267">
        <f>+'08 (raw)'!BZ11/('08 (raw)'!G11/1000)</f>
        <v>3.0693467121359421</v>
      </c>
      <c r="BR12" s="267">
        <f>+'08 (raw)'!CA11</f>
        <v>0.33015286077453865</v>
      </c>
      <c r="BS12" s="282">
        <f>+'08 (raw)'!CB11</f>
        <v>76.473065480000002</v>
      </c>
      <c r="BT12" s="283">
        <f>+'08 (raw)'!CC11</f>
        <v>0.22549999999999998</v>
      </c>
      <c r="BU12" s="283">
        <f>+'08 (raw)'!CD11</f>
        <v>0.59099999999999997</v>
      </c>
      <c r="BV12" s="284">
        <f>+'08 (raw)'!CE11</f>
        <v>7.1790000000000003</v>
      </c>
      <c r="BW12" s="284">
        <f>+'08 (raw)'!CF11</f>
        <v>50</v>
      </c>
      <c r="BX12" s="265">
        <f>+'08 (raw)'!CG11</f>
        <v>0.8097566457932408</v>
      </c>
      <c r="BY12" s="273">
        <f>+'08 (raw)'!CH11/('08 (raw)'!G11/1000)</f>
        <v>20.573639627625848</v>
      </c>
      <c r="BZ12" s="268">
        <f>+'08 (raw)'!CI11</f>
        <v>0.18300166230093945</v>
      </c>
      <c r="CA12" s="281">
        <f>+'08 (raw)'!CJ11</f>
        <v>18.620367214590779</v>
      </c>
      <c r="CB12" s="275">
        <f>+'08 (raw)'!CK11</f>
        <v>8.4</v>
      </c>
      <c r="CC12" s="265">
        <f>+'08 (raw)'!CL11/'08 (raw)'!E11</f>
        <v>0.23717812338219546</v>
      </c>
      <c r="CD12" s="279">
        <v>3.3069600758026001E-2</v>
      </c>
      <c r="CE12" s="279">
        <f>+'08 (raw)'!CN11/'08 (raw)'!G11</f>
        <v>1.7670806824351227E-2</v>
      </c>
      <c r="CF12" s="265">
        <f>('08 (raw)'!CO11+'08 (raw)'!CP11)/'08 (raw)'!CX11</f>
        <v>0.66576011444902794</v>
      </c>
      <c r="CG12" s="286">
        <f>+'08 (raw)'!CQ11/('08 (raw)'!CX11/1000000)</f>
        <v>34.307675063497747</v>
      </c>
      <c r="CH12" s="281">
        <f>+'08 (raw)'!CR11/('08 (raw)'!D11/1000)</f>
        <v>0.52643084780105487</v>
      </c>
      <c r="CI12" s="287">
        <f>('08 (raw)'!CS11-'07 (raw)'!CS11)/'07 (raw)'!CS11</f>
        <v>0.12316411806106814</v>
      </c>
      <c r="CJ12" s="288">
        <f>('08 (raw)'!CT11-'07 (raw)'!CT11)/'07 (raw)'!CT11</f>
        <v>7.9750885587457396E-2</v>
      </c>
      <c r="CK12" s="285">
        <f>+'08 (raw)'!CU11/('08 (raw)'!D11/1000000)</f>
        <v>5.7650533228998677</v>
      </c>
      <c r="CL12" s="268">
        <f>+'08 (raw)'!CV11/('08 (raw)'!I11/1000)</f>
        <v>2.1202048816625427</v>
      </c>
      <c r="CM12" s="268">
        <f>+'08 (raw)'!CW11/('08 (raw)'!E11/10000)</f>
        <v>1.8172598912126177</v>
      </c>
    </row>
    <row r="13" spans="1:91">
      <c r="A13" s="263" t="s">
        <v>213</v>
      </c>
      <c r="B13" s="264">
        <f>'08 (raw)'!B12</f>
        <v>1234.9093005450443</v>
      </c>
      <c r="C13" s="265">
        <f>'08 (raw)'!C12</f>
        <v>0.27544639999999998</v>
      </c>
      <c r="D13" s="266">
        <f>+'08 (raw)'!J12/('08 (raw)'!D12/100000)</f>
        <v>1502.8050112605019</v>
      </c>
      <c r="E13" s="266">
        <f>+'08 (raw)'!K12</f>
        <v>9.8049352547209008</v>
      </c>
      <c r="F13" s="267">
        <f>+'08 (raw)'!L12</f>
        <v>2.08</v>
      </c>
      <c r="G13" s="267">
        <f>+'08 (raw)'!M12</f>
        <v>2.78</v>
      </c>
      <c r="H13" s="267">
        <f>+'08 (raw)'!N12</f>
        <v>3.04</v>
      </c>
      <c r="I13" s="267">
        <f>+'08 (raw)'!O12</f>
        <v>2.09</v>
      </c>
      <c r="J13" s="267">
        <f>+'08 (raw)'!P12</f>
        <v>0.22599999999999998</v>
      </c>
      <c r="K13" s="268">
        <f>+'08 (raw)'!Q12/('08 (raw)'!E12)*100000</f>
        <v>9.0223267886762848</v>
      </c>
      <c r="L13" s="268">
        <f>+'08 (raw)'!R12/('08 (raw)'!D12/100000)</f>
        <v>9.4399417420738203</v>
      </c>
      <c r="M13" s="265">
        <f>+'08 (raw)'!S12/'08 (raw)'!U12</f>
        <v>1.2758434536785584E-2</v>
      </c>
      <c r="N13" s="265">
        <f>+'08 (raw)'!T12</f>
        <v>0.20437977694497764</v>
      </c>
      <c r="O13" s="264">
        <f>'08 (raw)'!V12</f>
        <v>4</v>
      </c>
      <c r="P13" s="270">
        <f>+'08 (raw)'!X12/('08 (raw)'!F12/'08 (raw)'!W12)</f>
        <v>757.61255375866358</v>
      </c>
      <c r="Q13" s="268">
        <f>+'08 (raw)'!Y12/('08 (raw)'!I12/10000)</f>
        <v>1.9923299436084976</v>
      </c>
      <c r="R13" s="271">
        <f>+'08 (raw)'!Z12</f>
        <v>19571.554301149765</v>
      </c>
      <c r="S13" s="271">
        <f>+'08 (raw)'!AA12</f>
        <v>0.51392083112935627</v>
      </c>
      <c r="T13" s="271">
        <f>+'08 (raw)'!AB12</f>
        <v>1001.8</v>
      </c>
      <c r="U13" s="271">
        <f>+'08 (raw)'!AD12</f>
        <v>0.5</v>
      </c>
      <c r="V13" s="271">
        <f>'08 (raw)'!AE12</f>
        <v>16</v>
      </c>
      <c r="W13" s="272">
        <f>+'08 (raw)'!AF12/'08 (raw)'!AC12</f>
        <v>0.51052631578947372</v>
      </c>
      <c r="X13" s="267">
        <f>+'08 (raw)'!AG12</f>
        <v>98.575413696507908</v>
      </c>
      <c r="Y13" s="267">
        <f>+'08 (raw)'!AH12</f>
        <v>12.870900000000001</v>
      </c>
      <c r="Z13" s="265">
        <f>+'08 (raw)'!AI12</f>
        <v>0.29213692752541742</v>
      </c>
      <c r="AA13" s="273">
        <f>'08 (raw)'!AJ12/'08 (raw)'!AK12</f>
        <v>1.0680848196235231</v>
      </c>
      <c r="AB13" s="267">
        <f>'08 (raw)'!AL12</f>
        <v>2.8454681536822513</v>
      </c>
      <c r="AC13" s="274">
        <f>+'08 (raw)'!AM12/('08 (raw)'!D12/100000)</f>
        <v>7.5856674713093195</v>
      </c>
      <c r="AD13" s="265">
        <f>+'08 (raw)'!AN12/'08 (raw)'!E12</f>
        <v>0.35766932478294367</v>
      </c>
      <c r="AE13" s="275">
        <f>+'08 (raw)'!AO12</f>
        <v>0.65519331694678806</v>
      </c>
      <c r="AF13" s="276">
        <f>+'08 (raw)'!AP12</f>
        <v>5.0870646766169154E-2</v>
      </c>
      <c r="AG13" s="266">
        <f>+'08 (raw)'!AQ12</f>
        <v>88.9</v>
      </c>
      <c r="AH13" s="266">
        <f>+'08 (raw)'!AR12</f>
        <v>65</v>
      </c>
      <c r="AI13" s="265">
        <f>+'08 (raw)'!AS12</f>
        <v>4.2090928785862396E-3</v>
      </c>
      <c r="AJ13" s="266">
        <f>+'08 (raw)'!AT12</f>
        <v>505.39473280909999</v>
      </c>
      <c r="AK13" s="265">
        <f>+'08 (raw)'!AU12/'08 (raw)'!E12</f>
        <v>0.18839659372462469</v>
      </c>
      <c r="AL13" s="278">
        <f>+'08 (raw)'!AV12</f>
        <v>28.517741835568415</v>
      </c>
      <c r="AM13" s="279">
        <f>+'08 (raw)'!AW12/'08 (raw)'!G12</f>
        <v>1.7472926706506152E-2</v>
      </c>
      <c r="AN13" s="273">
        <f>'08 (raw)'!AX12</f>
        <v>49.578539424150961</v>
      </c>
      <c r="AO13" s="279">
        <f>+'08 (raw)'!AY12</f>
        <v>3.7375280480846186E-2</v>
      </c>
      <c r="AP13" s="268">
        <f>+'08 (raw)'!AZ12</f>
        <v>35.700000000000003</v>
      </c>
      <c r="AQ13" s="268">
        <f>('08 (raw)'!H12*1000)/'08 (raw)'!D12</f>
        <v>76438.614561015565</v>
      </c>
      <c r="AR13" s="268">
        <f>'08 (raw)'!E12/'08 (raw)'!D12</f>
        <v>0.48577603063935376</v>
      </c>
      <c r="AS13" s="275">
        <f>+'08 (raw)'!BA12</f>
        <v>9.6999999999999993</v>
      </c>
      <c r="AT13" s="268">
        <v>0</v>
      </c>
      <c r="AU13" s="275">
        <f>+'08 (raw)'!BC12</f>
        <v>55.1</v>
      </c>
      <c r="AV13" s="275">
        <f>+'08 (raw)'!BD12</f>
        <v>20.7</v>
      </c>
      <c r="AW13" s="268">
        <f>+'08 (raw)'!BE12</f>
        <v>32.200000000000003</v>
      </c>
      <c r="AX13" s="280">
        <f>'08 (raw)'!BG12</f>
        <v>27.965449184469811</v>
      </c>
      <c r="AY13" s="280">
        <f>'08 (raw)'!BH12*10</f>
        <v>7.1816666666666666</v>
      </c>
      <c r="AZ13" s="265">
        <f>+'08 (raw)'!BI12/'08 (raw)'!G12</f>
        <v>2.8836572201344893E-2</v>
      </c>
      <c r="BA13" s="268">
        <f>1/('08 (raw)'!BJ12/'08 (raw)'!G12)</f>
        <v>0.95604877511025754</v>
      </c>
      <c r="BB13" s="268">
        <f>+'08 (raw)'!BJ12/'08 (raw)'!E12</f>
        <v>221.85578278988493</v>
      </c>
      <c r="BC13" s="281">
        <f>+'08 (raw)'!BK12/'08 (raw)'!BF12</f>
        <v>4.4378758953168038</v>
      </c>
      <c r="BD13" s="265">
        <f>+'08 (raw)'!BL12/'08 (raw)'!BO12</f>
        <v>0.22666861121327025</v>
      </c>
      <c r="BE13" s="268">
        <f>+'08 (raw)'!BM12</f>
        <v>85.9</v>
      </c>
      <c r="BF13" s="265">
        <f>+'08 (raw)'!BN12/'08 (raw)'!BO12</f>
        <v>0.16436280166892825</v>
      </c>
      <c r="BG13" s="279">
        <f>+'08 (raw)'!BP12/('08 (raw)'!G12/1000)</f>
        <v>0.13310588123919773</v>
      </c>
      <c r="BH13" s="267">
        <f>+'08 (raw)'!BQ12</f>
        <v>16.456834532374103</v>
      </c>
      <c r="BI13" s="267">
        <f>+'08 (raw)'!BR12</f>
        <v>35.62710934152436</v>
      </c>
      <c r="BJ13" s="267">
        <f>+'08 (raw)'!BS12</f>
        <v>13820.881509999997</v>
      </c>
      <c r="BK13" s="264">
        <f>+'08 (raw)'!BT12/('08 (raw)'!E12/1000)</f>
        <v>52.485651030280323</v>
      </c>
      <c r="BL13" s="268">
        <f>+'08 (raw)'!BU12</f>
        <v>11</v>
      </c>
      <c r="BM13" s="281">
        <f>+'08 (raw)'!BV12/('08 (raw)'!D12/1000)</f>
        <v>4.1333459199223226</v>
      </c>
      <c r="BN13" s="264">
        <f>'08 (raw)'!BW12/('08 (raw)'!E12/1000)</f>
        <v>33.084178308938355</v>
      </c>
      <c r="BO13" s="264">
        <f>'08 (raw)'!BX12/('08 (raw)'!D12/10000)</f>
        <v>5.39714154069679</v>
      </c>
      <c r="BP13" s="264">
        <f>+'08 (raw)'!BY12/('08 (raw)'!D12/100000)</f>
        <v>13.317060671854138</v>
      </c>
      <c r="BQ13" s="267">
        <f>+'08 (raw)'!BZ12/('08 (raw)'!G12/1000)</f>
        <v>4.6030854808137063</v>
      </c>
      <c r="BR13" s="267">
        <f>+'08 (raw)'!CA12</f>
        <v>3.5542918073573841</v>
      </c>
      <c r="BS13" s="282">
        <f>+'08 (raw)'!CB12</f>
        <v>57.699107140000002</v>
      </c>
      <c r="BT13" s="283">
        <f>+'08 (raw)'!CC12</f>
        <v>0.46750000000000003</v>
      </c>
      <c r="BU13" s="283">
        <f>+'08 (raw)'!CD12</f>
        <v>0.37566666666666665</v>
      </c>
      <c r="BV13" s="284">
        <f>+'08 (raw)'!CE12</f>
        <v>12.066000000000001</v>
      </c>
      <c r="BW13" s="284">
        <f>+'08 (raw)'!CF12</f>
        <v>54.76</v>
      </c>
      <c r="BX13" s="265">
        <f>+'08 (raw)'!CG12</f>
        <v>0.88548663372660841</v>
      </c>
      <c r="BY13" s="273">
        <f>+'08 (raw)'!CH12/('08 (raw)'!G12/1000)</f>
        <v>20.783375540240222</v>
      </c>
      <c r="BZ13" s="268">
        <f>+'08 (raw)'!CI12</f>
        <v>0.55732790663977394</v>
      </c>
      <c r="CA13" s="281">
        <f>+'08 (raw)'!CJ12</f>
        <v>0</v>
      </c>
      <c r="CB13" s="275">
        <f>+'08 (raw)'!CK12</f>
        <v>3.1</v>
      </c>
      <c r="CC13" s="265">
        <f>+'08 (raw)'!CL12/'08 (raw)'!E12</f>
        <v>0.17612969941771292</v>
      </c>
      <c r="CD13" s="279">
        <v>7.3568189168078486E-3</v>
      </c>
      <c r="CE13" s="279">
        <f>+'08 (raw)'!CN12/'08 (raw)'!G12</f>
        <v>3.4348604387042653E-2</v>
      </c>
      <c r="CF13" s="265">
        <f>('08 (raw)'!CO12+'08 (raw)'!CP12)/'08 (raw)'!CX12</f>
        <v>2.8704818615737832E-2</v>
      </c>
      <c r="CG13" s="286">
        <f>+'08 (raw)'!CQ12/('08 (raw)'!CX12/1000000)</f>
        <v>-0.24126002370189281</v>
      </c>
      <c r="CH13" s="281">
        <f>+'08 (raw)'!CR12/('08 (raw)'!D12/1000)</f>
        <v>0.67057637587150887</v>
      </c>
      <c r="CI13" s="287">
        <f>('08 (raw)'!CS12-'07 (raw)'!CS12)/'07 (raw)'!CS12</f>
        <v>4.5555760984667064E-2</v>
      </c>
      <c r="CJ13" s="288">
        <f>('08 (raw)'!CT12-'07 (raw)'!CT12)/'07 (raw)'!CT12</f>
        <v>6.6178335229629459E-2</v>
      </c>
      <c r="CK13" s="285">
        <f>+'08 (raw)'!CU12/('08 (raw)'!D12/1000000)</f>
        <v>6.742815530052729</v>
      </c>
      <c r="CL13" s="268">
        <f>+'08 (raw)'!CV12/('08 (raw)'!I12/1000)</f>
        <v>0.62426338233066259</v>
      </c>
      <c r="CM13" s="268">
        <f>+'08 (raw)'!CW12/('08 (raw)'!E12/10000)</f>
        <v>3.8518395136271835</v>
      </c>
    </row>
    <row r="14" spans="1:91">
      <c r="A14" s="263" t="s">
        <v>214</v>
      </c>
      <c r="B14" s="264">
        <f>'08 (raw)'!B13</f>
        <v>53658.615847362664</v>
      </c>
      <c r="C14" s="265">
        <f>'08 (raw)'!C13</f>
        <v>0.37497580000000003</v>
      </c>
      <c r="D14" s="266">
        <f>+'08 (raw)'!J13/('08 (raw)'!D13/100000)</f>
        <v>1954.7320096264789</v>
      </c>
      <c r="E14" s="266">
        <f>+'08 (raw)'!K13</f>
        <v>84.663395796775603</v>
      </c>
      <c r="F14" s="267">
        <f>+'08 (raw)'!L13</f>
        <v>2.5</v>
      </c>
      <c r="G14" s="267">
        <f>+'08 (raw)'!M13</f>
        <v>2.5499999999999998</v>
      </c>
      <c r="H14" s="267">
        <f>+'08 (raw)'!N13</f>
        <v>3.57</v>
      </c>
      <c r="I14" s="267">
        <f>+'08 (raw)'!O13</f>
        <v>1.34</v>
      </c>
      <c r="J14" s="267">
        <f>+'08 (raw)'!P13</f>
        <v>0.39766666666666667</v>
      </c>
      <c r="K14" s="268">
        <f>+'08 (raw)'!Q13/('08 (raw)'!E13)*100000</f>
        <v>5.5258388223332302</v>
      </c>
      <c r="L14" s="268">
        <f>+'08 (raw)'!R13/('08 (raw)'!D13/100000)</f>
        <v>10.536388169141285</v>
      </c>
      <c r="M14" s="265">
        <f>+'08 (raw)'!S13/'08 (raw)'!U13</f>
        <v>8.1564521330070756E-3</v>
      </c>
      <c r="N14" s="265">
        <f>+'08 (raw)'!T13</f>
        <v>0.15673706602681595</v>
      </c>
      <c r="O14" s="264">
        <f>'08 (raw)'!V13</f>
        <v>6</v>
      </c>
      <c r="P14" s="270">
        <f>+'08 (raw)'!X13/('08 (raw)'!F13/'08 (raw)'!W13)</f>
        <v>7.8612252306761476</v>
      </c>
      <c r="Q14" s="268">
        <f>+'08 (raw)'!Y13/('08 (raw)'!I13/10000)</f>
        <v>4.1199366352110989</v>
      </c>
      <c r="R14" s="271">
        <f>+'08 (raw)'!Z13</f>
        <v>1796820.1324503312</v>
      </c>
      <c r="S14" s="271">
        <f>+'08 (raw)'!AA13</f>
        <v>1.2164586583463339</v>
      </c>
      <c r="T14" s="271">
        <f>+'08 (raw)'!AB13</f>
        <v>3122.8</v>
      </c>
      <c r="U14" s="271">
        <f>+'08 (raw)'!AD13</f>
        <v>0.6</v>
      </c>
      <c r="V14" s="271">
        <f>'08 (raw)'!AE13</f>
        <v>5</v>
      </c>
      <c r="W14" s="272">
        <f>+'08 (raw)'!AF13/'08 (raw)'!AC13</f>
        <v>1</v>
      </c>
      <c r="X14" s="267">
        <f>+'08 (raw)'!AG13</f>
        <v>99.066872524554597</v>
      </c>
      <c r="Y14" s="267">
        <f>+'08 (raw)'!AH13</f>
        <v>11.761900000000001</v>
      </c>
      <c r="Z14" s="265">
        <f>+'08 (raw)'!AI13</f>
        <v>0.24380624936798462</v>
      </c>
      <c r="AA14" s="273">
        <f>'08 (raw)'!AJ13/'08 (raw)'!AK13</f>
        <v>1.4558255942640705</v>
      </c>
      <c r="AB14" s="267">
        <f>'08 (raw)'!AL13</f>
        <v>2.7046036999585223</v>
      </c>
      <c r="AC14" s="274">
        <f>+'08 (raw)'!AM13/('08 (raw)'!D13/100000)</f>
        <v>4.3118838801748973</v>
      </c>
      <c r="AD14" s="265">
        <f>+'08 (raw)'!AN13/'08 (raw)'!E13</f>
        <v>0.38926783341030319</v>
      </c>
      <c r="AE14" s="275">
        <f>+'08 (raw)'!AO13</f>
        <v>0.76748655818846112</v>
      </c>
      <c r="AF14" s="276">
        <f>+'08 (raw)'!AP13</f>
        <v>1.9679576132206382E-2</v>
      </c>
      <c r="AG14" s="266">
        <f>+'08 (raw)'!AQ13</f>
        <v>71.8</v>
      </c>
      <c r="AH14" s="266">
        <f>+'08 (raw)'!AR13</f>
        <v>53.8</v>
      </c>
      <c r="AI14" s="265">
        <f>+'08 (raw)'!AS13</f>
        <v>9.2263040794500664E-2</v>
      </c>
      <c r="AJ14" s="266">
        <f>+'08 (raw)'!AT13</f>
        <v>539.54041822542649</v>
      </c>
      <c r="AK14" s="265">
        <f>AVERAGE(AK6:AK13,AK15:AK37)</f>
        <v>8.7708368076565763E-2</v>
      </c>
      <c r="AL14" s="278">
        <f>+'08 (raw)'!AV13</f>
        <v>7.4195556232711732</v>
      </c>
      <c r="AM14" s="279">
        <f>+'08 (raw)'!AW13/'08 (raw)'!G13</f>
        <v>2.2712976101838641E-2</v>
      </c>
      <c r="AN14" s="273">
        <f>'08 (raw)'!AX13</f>
        <v>42.269352059465582</v>
      </c>
      <c r="AO14" s="279">
        <f>+'08 (raw)'!AY13</f>
        <v>2.796145351159729E-2</v>
      </c>
      <c r="AP14" s="268">
        <f>+'08 (raw)'!AZ13</f>
        <v>91</v>
      </c>
      <c r="AQ14" s="268">
        <f>('08 (raw)'!H13*1000)/'08 (raw)'!D13</f>
        <v>172482.94385687259</v>
      </c>
      <c r="AR14" s="268">
        <f>'08 (raw)'!E13/'08 (raw)'!D13</f>
        <v>0.48129542119805863</v>
      </c>
      <c r="AS14" s="275">
        <f>+'08 (raw)'!BA13</f>
        <v>27.5</v>
      </c>
      <c r="AT14" s="268">
        <v>0</v>
      </c>
      <c r="AU14" s="275">
        <f>+'08 (raw)'!BC13</f>
        <v>67.099999999999994</v>
      </c>
      <c r="AV14" s="275">
        <f>+'08 (raw)'!BD13</f>
        <v>3</v>
      </c>
      <c r="AW14" s="268">
        <f>+'08 (raw)'!BE13</f>
        <v>35.659999999999997</v>
      </c>
      <c r="AX14" s="280">
        <f>'08 (raw)'!BG13</f>
        <v>52.599806783291818</v>
      </c>
      <c r="AY14" s="280">
        <f>'08 (raw)'!BH13*10</f>
        <v>8.7200000000000006</v>
      </c>
      <c r="AZ14" s="265">
        <f>+'08 (raw)'!BI13/'08 (raw)'!G13</f>
        <v>8.3528872677630459E-3</v>
      </c>
      <c r="BA14" s="268">
        <f>1/('08 (raw)'!BJ13/'08 (raw)'!G13)</f>
        <v>1.185382101829251</v>
      </c>
      <c r="BB14" s="268">
        <f>+'08 (raw)'!BJ13/'08 (raw)'!E13</f>
        <v>398.07825148778988</v>
      </c>
      <c r="BC14" s="281">
        <f>+'08 (raw)'!BK13/'08 (raw)'!BF13</f>
        <v>0.89491456598394481</v>
      </c>
      <c r="BD14" s="265">
        <f>+'08 (raw)'!BL13/'08 (raw)'!BO13</f>
        <v>0.2438672050642286</v>
      </c>
      <c r="BE14" s="268">
        <f>+'08 (raw)'!BM13</f>
        <v>83.9</v>
      </c>
      <c r="BF14" s="265">
        <f>+'08 (raw)'!BN13/'08 (raw)'!BO13</f>
        <v>0.24773061901025364</v>
      </c>
      <c r="BG14" s="279">
        <f>+'08 (raw)'!BP13/('08 (raw)'!G13/1000)</f>
        <v>0.44062654101186016</v>
      </c>
      <c r="BH14" s="267">
        <f>+'08 (raw)'!BQ13</f>
        <v>46.979865771812079</v>
      </c>
      <c r="BI14" s="267">
        <f>+'08 (raw)'!BR13</f>
        <v>2.0649637598860138</v>
      </c>
      <c r="BJ14" s="267">
        <f>+'08 (raw)'!BS13</f>
        <v>376.09564999999998</v>
      </c>
      <c r="BK14" s="264">
        <f>+'08 (raw)'!BT13/('08 (raw)'!E13/1000)</f>
        <v>86.193915087374108</v>
      </c>
      <c r="BL14" s="268">
        <f>+'08 (raw)'!BU13</f>
        <v>118</v>
      </c>
      <c r="BM14" s="281">
        <f>+'08 (raw)'!BV13/('08 (raw)'!D13/1000)</f>
        <v>12.934972603693168</v>
      </c>
      <c r="BN14" s="264">
        <f>'08 (raw)'!BW13/('08 (raw)'!E13/1000)</f>
        <v>17.478110624001236</v>
      </c>
      <c r="BO14" s="264">
        <f>'08 (raw)'!BX13/('08 (raw)'!D13/10000)</f>
        <v>1.2605248052344027</v>
      </c>
      <c r="BP14" s="264">
        <f>+'08 (raw)'!BY13/('08 (raw)'!D13/100000)</f>
        <v>18.696147427949949</v>
      </c>
      <c r="BQ14" s="267">
        <f>+'08 (raw)'!BZ13/('08 (raw)'!G13/1000)</f>
        <v>16.449757681610158</v>
      </c>
      <c r="BR14" s="267">
        <f>+'08 (raw)'!CA13</f>
        <v>1.5126304643775526</v>
      </c>
      <c r="BS14" s="282">
        <f>+'08 (raw)'!CB13</f>
        <v>91.818736310000006</v>
      </c>
      <c r="BT14" s="283">
        <f>+'08 (raw)'!CC13</f>
        <v>0.45125000000000004</v>
      </c>
      <c r="BU14" s="283">
        <f>+'08 (raw)'!CD13</f>
        <v>0.80600000000000005</v>
      </c>
      <c r="BV14" s="284">
        <f>+'08 (raw)'!CE13</f>
        <v>8.5449999999999999</v>
      </c>
      <c r="BW14" s="284">
        <f>+'08 (raw)'!CF13</f>
        <v>61.9</v>
      </c>
      <c r="BX14" s="265">
        <f>+'08 (raw)'!CG13</f>
        <v>0.62823894426578597</v>
      </c>
      <c r="BY14" s="273">
        <f>BY11</f>
        <v>49.079370863385357</v>
      </c>
      <c r="BZ14" s="268">
        <f>+'08 (raw)'!CI13</f>
        <v>0.35663126748360219</v>
      </c>
      <c r="CA14" s="281">
        <f>+'08 (raw)'!CJ13</f>
        <v>42.20160093090157</v>
      </c>
      <c r="CB14" s="275">
        <f>+'08 (raw)'!CK13</f>
        <v>12.7</v>
      </c>
      <c r="CC14" s="265">
        <f>+'08 (raw)'!CL13/'08 (raw)'!E13</f>
        <v>0.25900194415469713</v>
      </c>
      <c r="CD14" s="279">
        <v>9.9257346266377527E-2</v>
      </c>
      <c r="CE14" s="279">
        <f>+'08 (raw)'!CN13/'08 (raw)'!G13</f>
        <v>2.0235094996985403E-2</v>
      </c>
      <c r="CF14" s="265">
        <f>('08 (raw)'!CO13+'08 (raw)'!CP13)/'08 (raw)'!CX13</f>
        <v>0.80506399192378753</v>
      </c>
      <c r="CG14" s="286">
        <f>+'08 (raw)'!CQ13/('08 (raw)'!CX13/1000000)</f>
        <v>73.712345143593339</v>
      </c>
      <c r="CH14" s="281">
        <f>+'08 (raw)'!CR13/('08 (raw)'!D13/1000)</f>
        <v>1.8871826705273682</v>
      </c>
      <c r="CI14" s="287">
        <f>('08 (raw)'!CS13-'07 (raw)'!CS13)/'07 (raw)'!CS13</f>
        <v>1.4468623314657704E-2</v>
      </c>
      <c r="CJ14" s="288">
        <f>('08 (raw)'!CT13-'07 (raw)'!CT13)/'07 (raw)'!CT13</f>
        <v>7.0199749848986512E-2</v>
      </c>
      <c r="CK14" s="285">
        <f>+'08 (raw)'!CU13/('08 (raw)'!D13/1000000)</f>
        <v>24.784844350611614</v>
      </c>
      <c r="CL14" s="268">
        <f>+'08 (raw)'!CV13/('08 (raw)'!I13/1000)</f>
        <v>4.154715321092751</v>
      </c>
      <c r="CM14" s="268">
        <f>+'08 (raw)'!CW13/('08 (raw)'!E13/10000)</f>
        <v>13.967439406238036</v>
      </c>
    </row>
    <row r="15" spans="1:91">
      <c r="A15" s="263" t="s">
        <v>215</v>
      </c>
      <c r="B15" s="264">
        <f>'08 (raw)'!B14</f>
        <v>3354.4511318853292</v>
      </c>
      <c r="C15" s="265">
        <f>'08 (raw)'!C14</f>
        <v>0.2350679</v>
      </c>
      <c r="D15" s="266">
        <f>+'08 (raw)'!J14/('08 (raw)'!D14/100000)</f>
        <v>1007.6303853260426</v>
      </c>
      <c r="E15" s="266">
        <f>+'08 (raw)'!K14</f>
        <v>43.115102390114167</v>
      </c>
      <c r="F15" s="267">
        <f>+'08 (raw)'!L14</f>
        <v>2.71</v>
      </c>
      <c r="G15" s="267">
        <f>+'08 (raw)'!M14</f>
        <v>2.52</v>
      </c>
      <c r="H15" s="267">
        <f>+'08 (raw)'!N14</f>
        <v>3.58</v>
      </c>
      <c r="I15" s="267">
        <f>+'08 (raw)'!O14</f>
        <v>1.84</v>
      </c>
      <c r="J15" s="267">
        <f>+'08 (raw)'!P14</f>
        <v>0.49466666666666664</v>
      </c>
      <c r="K15" s="268">
        <f>+'08 (raw)'!Q14/('08 (raw)'!E14)*100000</f>
        <v>7.2853449356687099</v>
      </c>
      <c r="L15" s="268">
        <f>+'08 (raw)'!R14/('08 (raw)'!D14/100000)</f>
        <v>27.579705997744419</v>
      </c>
      <c r="M15" s="265">
        <f>+'08 (raw)'!S14/'08 (raw)'!U14</f>
        <v>1.210519761338526E-3</v>
      </c>
      <c r="N15" s="265">
        <f>+'08 (raw)'!T14</f>
        <v>4.7709341880790854E-3</v>
      </c>
      <c r="O15" s="264">
        <f>'08 (raw)'!V14</f>
        <v>4</v>
      </c>
      <c r="P15" s="270">
        <f>+'08 (raw)'!X14/('08 (raw)'!F14/'08 (raw)'!W14)</f>
        <v>41.481304968103302</v>
      </c>
      <c r="Q15" s="268">
        <f>+'08 (raw)'!Y14/('08 (raw)'!I14/10000)</f>
        <v>7.2672632946696423</v>
      </c>
      <c r="R15" s="271">
        <f>+'08 (raw)'!Z14</f>
        <v>8569.9738390336188</v>
      </c>
      <c r="S15" s="271">
        <f>+'08 (raw)'!AA14</f>
        <v>0.8030096751217819</v>
      </c>
      <c r="T15" s="271">
        <f>+'08 (raw)'!AB14</f>
        <v>2671.4</v>
      </c>
      <c r="U15" s="271">
        <f>+'08 (raw)'!AD14</f>
        <v>1</v>
      </c>
      <c r="V15" s="271">
        <f>'08 (raw)'!AE14</f>
        <v>4</v>
      </c>
      <c r="W15" s="272">
        <f>+'08 (raw)'!AF14/'08 (raw)'!AC14</f>
        <v>0.78556701030927834</v>
      </c>
      <c r="X15" s="267">
        <f>+'08 (raw)'!AG14</f>
        <v>86.633980881127471</v>
      </c>
      <c r="Y15" s="267">
        <f>+'08 (raw)'!AH14</f>
        <v>16.286899999999999</v>
      </c>
      <c r="Z15" s="265">
        <f>+'08 (raw)'!AI14</f>
        <v>0.20332470136162392</v>
      </c>
      <c r="AA15" s="273">
        <f>'08 (raw)'!AJ14/'08 (raw)'!AK14</f>
        <v>1.8935575939803722</v>
      </c>
      <c r="AB15" s="267">
        <f>'08 (raw)'!AL14</f>
        <v>2.0587667857471188</v>
      </c>
      <c r="AC15" s="274">
        <f>+'08 (raw)'!AM14/('08 (raw)'!D14/100000)</f>
        <v>4.6613587601821553</v>
      </c>
      <c r="AD15" s="265">
        <f>+'08 (raw)'!AN14/'08 (raw)'!E14</f>
        <v>0.30271794194088364</v>
      </c>
      <c r="AE15" s="275">
        <f>+'08 (raw)'!AO14</f>
        <v>0.54361016004458951</v>
      </c>
      <c r="AF15" s="276">
        <f>+'08 (raw)'!AP14</f>
        <v>2.4133083411433928E-2</v>
      </c>
      <c r="AG15" s="266">
        <f>+'08 (raw)'!AQ14</f>
        <v>78.3</v>
      </c>
      <c r="AH15" s="266">
        <f>+'08 (raw)'!AR14</f>
        <v>55.5</v>
      </c>
      <c r="AI15" s="265">
        <f>+'08 (raw)'!AS14</f>
        <v>3.4800669878507144E-3</v>
      </c>
      <c r="AJ15" s="266">
        <f>+'08 (raw)'!AT14</f>
        <v>517.07352128038929</v>
      </c>
      <c r="AK15" s="265">
        <f>+'08 (raw)'!AU14/'08 (raw)'!E14</f>
        <v>6.6101798294212727E-2</v>
      </c>
      <c r="AL15" s="278">
        <f>+'08 (raw)'!AV14</f>
        <v>17.809657449063376</v>
      </c>
      <c r="AM15" s="279">
        <f>+'08 (raw)'!AW14/'08 (raw)'!G14</f>
        <v>2.2214435981253042E-2</v>
      </c>
      <c r="AN15" s="273">
        <f>'08 (raw)'!AX14</f>
        <v>58.998583581069397</v>
      </c>
      <c r="AO15" s="279">
        <f>+'08 (raw)'!AY14</f>
        <v>2.2187200665747087E-2</v>
      </c>
      <c r="AP15" s="268">
        <f>+'08 (raw)'!AZ14</f>
        <v>60.2</v>
      </c>
      <c r="AQ15" s="268">
        <f>('08 (raw)'!H14*1000)/'08 (raw)'!D14</f>
        <v>67704.392350415059</v>
      </c>
      <c r="AR15" s="268">
        <f>'08 (raw)'!E14/'08 (raw)'!D14</f>
        <v>0.3821187688315657</v>
      </c>
      <c r="AS15" s="275">
        <f>+'08 (raw)'!BA14</f>
        <v>15.9</v>
      </c>
      <c r="AT15" s="268">
        <v>0</v>
      </c>
      <c r="AU15" s="275">
        <f>+'08 (raw)'!BC14</f>
        <v>50.4</v>
      </c>
      <c r="AV15" s="275">
        <f>+'08 (raw)'!BD14</f>
        <v>14.6</v>
      </c>
      <c r="AW15" s="268">
        <f>+'08 (raw)'!BE14</f>
        <v>26.9</v>
      </c>
      <c r="AX15" s="280">
        <f>'08 (raw)'!BG14</f>
        <v>8.7296952187934362</v>
      </c>
      <c r="AY15" s="280">
        <f>'08 (raw)'!BH14*10</f>
        <v>7.1033333333333353</v>
      </c>
      <c r="AZ15" s="265">
        <f>+'08 (raw)'!BI14/'08 (raw)'!G14</f>
        <v>1.5301846377840324E-2</v>
      </c>
      <c r="BA15" s="268">
        <f>1/('08 (raw)'!BJ14/'08 (raw)'!G14)</f>
        <v>1.407030252963585</v>
      </c>
      <c r="BB15" s="268">
        <f>+'08 (raw)'!BJ14/'08 (raw)'!E14</f>
        <v>170.92603865544342</v>
      </c>
      <c r="BC15" s="281">
        <f>+'08 (raw)'!BK14/'08 (raw)'!BF14</f>
        <v>6.732952245279809</v>
      </c>
      <c r="BD15" s="265">
        <f>+'08 (raw)'!BL14/'08 (raw)'!BO14</f>
        <v>0.14963965372642113</v>
      </c>
      <c r="BE15" s="268">
        <f>+'08 (raw)'!BM14</f>
        <v>43.3</v>
      </c>
      <c r="BF15" s="265">
        <f>+'08 (raw)'!BN14/'08 (raw)'!BO14</f>
        <v>0.11878207223983284</v>
      </c>
      <c r="BG15" s="279">
        <f>+'08 (raw)'!BP14/('08 (raw)'!G14/1000)</f>
        <v>0.10806115815483847</v>
      </c>
      <c r="BH15" s="267">
        <f>+'08 (raw)'!BQ14</f>
        <v>8.4157328059767078</v>
      </c>
      <c r="BI15" s="267">
        <f>+'08 (raw)'!BR14</f>
        <v>4.1523820399095817</v>
      </c>
      <c r="BJ15" s="267">
        <f>+'08 (raw)'!BS14</f>
        <v>0.18962100000000001</v>
      </c>
      <c r="BK15" s="264">
        <f>+'08 (raw)'!BT14/('08 (raw)'!E14/1000)</f>
        <v>27.540298123091834</v>
      </c>
      <c r="BL15" s="268">
        <f>+'08 (raw)'!BU14</f>
        <v>11</v>
      </c>
      <c r="BM15" s="281">
        <f>+'08 (raw)'!BV14/('08 (raw)'!D14/1000)</f>
        <v>9.4275980924684095</v>
      </c>
      <c r="BN15" s="264">
        <f>'08 (raw)'!BW14/('08 (raw)'!E14/1000)</f>
        <v>41.157116087735886</v>
      </c>
      <c r="BO15" s="264">
        <f>'08 (raw)'!BX14/('08 (raw)'!D14/10000)</f>
        <v>2.5065852464693741</v>
      </c>
      <c r="BP15" s="264">
        <f>+'08 (raw)'!BY14/('08 (raw)'!D14/100000)</f>
        <v>7.2510025158389091</v>
      </c>
      <c r="BQ15" s="267">
        <f>+'08 (raw)'!BZ14/('08 (raw)'!G14/1000)</f>
        <v>3.1857317352127787</v>
      </c>
      <c r="BR15" s="267">
        <f>+'08 (raw)'!CA14</f>
        <v>8.1058954177373202E-2</v>
      </c>
      <c r="BS15" s="282">
        <f>+'08 (raw)'!CB14</f>
        <v>69.077232140000007</v>
      </c>
      <c r="BT15" s="283">
        <f>+'08 (raw)'!CC14</f>
        <v>0.50775000000000003</v>
      </c>
      <c r="BU15" s="283">
        <f>+'08 (raw)'!CD14</f>
        <v>0.79533333333333334</v>
      </c>
      <c r="BV15" s="284">
        <f>+'08 (raw)'!CE14</f>
        <v>10.444000000000001</v>
      </c>
      <c r="BW15" s="284">
        <f>+'08 (raw)'!CF14</f>
        <v>76.19</v>
      </c>
      <c r="BX15" s="265">
        <f>+'08 (raw)'!CG14</f>
        <v>0.91164018655608414</v>
      </c>
      <c r="BY15" s="273">
        <f>+'08 (raw)'!CH14/('08 (raw)'!G14/1000)</f>
        <v>17.376200441098604</v>
      </c>
      <c r="BZ15" s="268">
        <f>+'08 (raw)'!CI14</f>
        <v>0.18095659357970251</v>
      </c>
      <c r="CA15" s="281">
        <f>+'08 (raw)'!CJ14</f>
        <v>0</v>
      </c>
      <c r="CB15" s="275">
        <f>+'08 (raw)'!CK14</f>
        <v>6.5</v>
      </c>
      <c r="CC15" s="265">
        <f>+'08 (raw)'!CL14/'08 (raw)'!E14</f>
        <v>0.21170195823294805</v>
      </c>
      <c r="CD15" s="279">
        <v>1.8136960170578965E-4</v>
      </c>
      <c r="CE15" s="279">
        <f>+'08 (raw)'!CN14/'08 (raw)'!G14</f>
        <v>1.4829866891357632E-2</v>
      </c>
      <c r="CF15" s="265">
        <f>('08 (raw)'!CO14+'08 (raw)'!CP14)/'08 (raw)'!CX14</f>
        <v>0.1862105558900676</v>
      </c>
      <c r="CG15" s="286">
        <f>+'08 (raw)'!CQ14/('08 (raw)'!CX14/1000000)</f>
        <v>45.08600748733452</v>
      </c>
      <c r="CH15" s="281">
        <f>+'08 (raw)'!CR14/('08 (raw)'!D14/1000)</f>
        <v>0.39831828534507657</v>
      </c>
      <c r="CI15" s="287">
        <f>('08 (raw)'!CS14-'07 (raw)'!CS14)/'07 (raw)'!CS14</f>
        <v>0.15783043576419264</v>
      </c>
      <c r="CJ15" s="288">
        <f>('08 (raw)'!CT14-'07 (raw)'!CT14)/'07 (raw)'!CT14</f>
        <v>9.5895518847182629E-2</v>
      </c>
      <c r="CK15" s="285">
        <f>+'08 (raw)'!CU14/('08 (raw)'!D14/1000000)</f>
        <v>3.2370546945709413</v>
      </c>
      <c r="CL15" s="268">
        <f>+'08 (raw)'!CV14/('08 (raw)'!I14/1000)</f>
        <v>1.2977255883338645</v>
      </c>
      <c r="CM15" s="268">
        <f>+'08 (raw)'!CW14/('08 (raw)'!E14/10000)</f>
        <v>1.0673877463886716</v>
      </c>
    </row>
    <row r="16" spans="1:91">
      <c r="A16" s="263" t="s">
        <v>216</v>
      </c>
      <c r="B16" s="264">
        <f>'08 (raw)'!B15</f>
        <v>9849.8305171087977</v>
      </c>
      <c r="C16" s="265">
        <f>'08 (raw)'!C15</f>
        <v>0.1642296</v>
      </c>
      <c r="D16" s="266">
        <f>+'08 (raw)'!J15/('08 (raw)'!D15/100000)</f>
        <v>1624.6614085404717</v>
      </c>
      <c r="E16" s="266">
        <f>+'08 (raw)'!K15</f>
        <v>34.047089770522611</v>
      </c>
      <c r="F16" s="267">
        <f>+'08 (raw)'!L15</f>
        <v>2.08</v>
      </c>
      <c r="G16" s="267">
        <f>+'08 (raw)'!M15</f>
        <v>2.69</v>
      </c>
      <c r="H16" s="267">
        <f>+'08 (raw)'!N15</f>
        <v>3.78</v>
      </c>
      <c r="I16" s="267">
        <f>+'08 (raw)'!O15</f>
        <v>1.76</v>
      </c>
      <c r="J16" s="267">
        <f>+'08 (raw)'!P15</f>
        <v>0.27933333333333338</v>
      </c>
      <c r="K16" s="268">
        <f>+'08 (raw)'!Q15/('08 (raw)'!E15)*100000</f>
        <v>11.801217283008256</v>
      </c>
      <c r="L16" s="268">
        <f>+'08 (raw)'!R15/('08 (raw)'!D15/100000)</f>
        <v>5.8954748247291269</v>
      </c>
      <c r="M16" s="265">
        <f>+'08 (raw)'!S15/'08 (raw)'!U15</f>
        <v>1.5556793682323588E-2</v>
      </c>
      <c r="N16" s="265">
        <f>+'08 (raw)'!T15</f>
        <v>0.20437977694497764</v>
      </c>
      <c r="O16" s="264">
        <f>'08 (raw)'!V15</f>
        <v>24</v>
      </c>
      <c r="P16" s="270">
        <f>+'08 (raw)'!X15/('08 (raw)'!F15/'08 (raw)'!W15)</f>
        <v>53.68737402436237</v>
      </c>
      <c r="Q16" s="268">
        <f>+'08 (raw)'!Y15/('08 (raw)'!I15/10000)</f>
        <v>0.96061480503498853</v>
      </c>
      <c r="R16" s="271">
        <f>+'08 (raw)'!Z15</f>
        <v>8016.8438839791361</v>
      </c>
      <c r="S16" s="271">
        <f>+'08 (raw)'!AA15</f>
        <v>1.5744732686332963</v>
      </c>
      <c r="T16" s="271">
        <f>+'08 (raw)'!AB15</f>
        <v>4305.6000000000004</v>
      </c>
      <c r="U16" s="271">
        <f>+'08 (raw)'!AD15</f>
        <v>1</v>
      </c>
      <c r="V16" s="271">
        <f>'08 (raw)'!AE15</f>
        <v>1</v>
      </c>
      <c r="W16" s="272">
        <f>+'08 (raw)'!AF15/'08 (raw)'!AC15</f>
        <v>0.70766488413547235</v>
      </c>
      <c r="X16" s="267">
        <f>+'08 (raw)'!AG15</f>
        <v>87.749219694049216</v>
      </c>
      <c r="Y16" s="267">
        <f>+'08 (raw)'!AH15</f>
        <v>16.515699999999999</v>
      </c>
      <c r="Z16" s="265">
        <f>+'08 (raw)'!AI15</f>
        <v>0.24487011569526304</v>
      </c>
      <c r="AA16" s="273">
        <f>'08 (raw)'!AJ15/'08 (raw)'!AK15</f>
        <v>2.5588807327937761</v>
      </c>
      <c r="AB16" s="267">
        <f>'08 (raw)'!AL15</f>
        <v>1.3681086679413639</v>
      </c>
      <c r="AC16" s="274">
        <f>+'08 (raw)'!AM15/('08 (raw)'!D15/100000)</f>
        <v>9.0423836838750802</v>
      </c>
      <c r="AD16" s="265">
        <f>+'08 (raw)'!AN15/'08 (raw)'!E15</f>
        <v>0.36049052889540606</v>
      </c>
      <c r="AE16" s="275">
        <f>+'08 (raw)'!AO15</f>
        <v>0.53692120188933357</v>
      </c>
      <c r="AF16" s="276">
        <f>+'08 (raw)'!AP15</f>
        <v>6.7265245043022823E-2</v>
      </c>
      <c r="AG16" s="266">
        <f>+'08 (raw)'!AQ15</f>
        <v>78.8</v>
      </c>
      <c r="AH16" s="266">
        <f>+'08 (raw)'!AR15</f>
        <v>57.5</v>
      </c>
      <c r="AI16" s="265">
        <f>+'08 (raw)'!AS15</f>
        <v>2.7173408436755284E-2</v>
      </c>
      <c r="AJ16" s="266">
        <f>+'08 (raw)'!AT15</f>
        <v>508.70761140264472</v>
      </c>
      <c r="AK16" s="265">
        <f>+'08 (raw)'!AU15/'08 (raw)'!E15</f>
        <v>0.638840065885945</v>
      </c>
      <c r="AL16" s="278">
        <f>+'08 (raw)'!AV15</f>
        <v>1.9977865984882091</v>
      </c>
      <c r="AM16" s="279">
        <f>+'08 (raw)'!AW15/'08 (raw)'!G15</f>
        <v>8.6724362239499943E-3</v>
      </c>
      <c r="AN16" s="273">
        <f>'08 (raw)'!AX15</f>
        <v>59.954837480558389</v>
      </c>
      <c r="AO16" s="279">
        <f>+'08 (raw)'!AY15</f>
        <v>2.6076936522038869E-2</v>
      </c>
      <c r="AP16" s="268">
        <f>+'08 (raw)'!AZ15</f>
        <v>24.5</v>
      </c>
      <c r="AQ16" s="268">
        <f>('08 (raw)'!H15*1000)/'08 (raw)'!D15</f>
        <v>65496.074462734621</v>
      </c>
      <c r="AR16" s="268">
        <f>'08 (raw)'!E15/'08 (raw)'!D15</f>
        <v>0.39661408540471638</v>
      </c>
      <c r="AS16" s="275">
        <f>+'08 (raw)'!BA15</f>
        <v>10.3</v>
      </c>
      <c r="AT16" s="268">
        <v>0</v>
      </c>
      <c r="AU16" s="275">
        <f>+'08 (raw)'!BC15</f>
        <v>55.1</v>
      </c>
      <c r="AV16" s="275">
        <f>+'08 (raw)'!BD15</f>
        <v>12</v>
      </c>
      <c r="AW16" s="268">
        <f>+'08 (raw)'!BE15</f>
        <v>25.1</v>
      </c>
      <c r="AX16" s="280">
        <f>'08 (raw)'!BG15</f>
        <v>18.553949736870607</v>
      </c>
      <c r="AY16" s="280">
        <f>'08 (raw)'!BH15*10</f>
        <v>5.9983333333333322</v>
      </c>
      <c r="AZ16" s="265">
        <f>+'08 (raw)'!BI15/'08 (raw)'!G15</f>
        <v>1.9197077901417149E-2</v>
      </c>
      <c r="BA16" s="268">
        <f>1/('08 (raw)'!BJ15/'08 (raw)'!G15)</f>
        <v>1.3793604376341377</v>
      </c>
      <c r="BB16" s="268">
        <f>+'08 (raw)'!BJ15/'08 (raw)'!E15</f>
        <v>159.56930713302989</v>
      </c>
      <c r="BC16" s="281">
        <f>+'08 (raw)'!BK15/'08 (raw)'!BF15</f>
        <v>3.983526428574546</v>
      </c>
      <c r="BD16" s="265">
        <f>+'08 (raw)'!BL15/'08 (raw)'!BO15</f>
        <v>0.14690907806389419</v>
      </c>
      <c r="BE16" s="268">
        <f>+'08 (raw)'!BM15</f>
        <v>48.1</v>
      </c>
      <c r="BF16" s="265">
        <f>+'08 (raw)'!BN15/'08 (raw)'!BO15</f>
        <v>0.1072538431434157</v>
      </c>
      <c r="BG16" s="279">
        <f>+'08 (raw)'!BP15/('08 (raw)'!G15/1000)</f>
        <v>0.17630040747023201</v>
      </c>
      <c r="BH16" s="267">
        <f>+'08 (raw)'!BQ15</f>
        <v>8.2824168363883235</v>
      </c>
      <c r="BI16" s="267">
        <f>+'08 (raw)'!BR15</f>
        <v>8.2295016828915308</v>
      </c>
      <c r="BJ16" s="267">
        <f>+'08 (raw)'!BS15</f>
        <v>1.2347679999999999</v>
      </c>
      <c r="BK16" s="264">
        <f>+'08 (raw)'!BT15/('08 (raw)'!E15/1000)</f>
        <v>14.433139826848523</v>
      </c>
      <c r="BL16" s="268">
        <f>+'08 (raw)'!BU15</f>
        <v>24</v>
      </c>
      <c r="BM16" s="281">
        <f>+'08 (raw)'!BV15/('08 (raw)'!D15/1000)</f>
        <v>3.3837237093690247</v>
      </c>
      <c r="BN16" s="264">
        <f>'08 (raw)'!BW15/('08 (raw)'!E15/1000)</f>
        <v>27.847357531687525</v>
      </c>
      <c r="BO16" s="264">
        <f>'08 (raw)'!BX15/('08 (raw)'!D15/10000)</f>
        <v>1.209108127000772</v>
      </c>
      <c r="BP16" s="264">
        <f>+'08 (raw)'!BY15/('08 (raw)'!D15/100000)</f>
        <v>9.3013065646908863</v>
      </c>
      <c r="BQ16" s="267">
        <f>+'08 (raw)'!BZ15/('08 (raw)'!G15/1000)</f>
        <v>3.5421372615127029</v>
      </c>
      <c r="BR16" s="267">
        <f>+'08 (raw)'!CA15</f>
        <v>0.32657326671238696</v>
      </c>
      <c r="BS16" s="282">
        <f>+'08 (raw)'!CB15</f>
        <v>79.663853570000001</v>
      </c>
      <c r="BT16" s="283">
        <f>+'08 (raw)'!CC15</f>
        <v>0.04</v>
      </c>
      <c r="BU16" s="283">
        <f>+'08 (raw)'!CD15</f>
        <v>0.25766666666666665</v>
      </c>
      <c r="BV16" s="284">
        <f>+'08 (raw)'!CE15</f>
        <v>12.202999999999999</v>
      </c>
      <c r="BW16" s="284">
        <f>+'08 (raw)'!CF15</f>
        <v>40.479999999999997</v>
      </c>
      <c r="BX16" s="265">
        <f>+'08 (raw)'!CG15</f>
        <v>0.7883543911861447</v>
      </c>
      <c r="BY16" s="273">
        <f>BY11</f>
        <v>49.079370863385357</v>
      </c>
      <c r="BZ16" s="289">
        <f>+'08 (raw)'!CI15</f>
        <v>7.8997384352715222E-2</v>
      </c>
      <c r="CA16" s="281">
        <f>+'08 (raw)'!CJ15</f>
        <v>0</v>
      </c>
      <c r="CB16" s="275">
        <f>+'08 (raw)'!CK15</f>
        <v>5.0999999999999996</v>
      </c>
      <c r="CC16" s="265">
        <f>+'08 (raw)'!CL15/'08 (raw)'!E15</f>
        <v>0.28727326597432856</v>
      </c>
      <c r="CD16" s="279">
        <v>5.0138084541905374E-3</v>
      </c>
      <c r="CE16" s="279">
        <f>+'08 (raw)'!CN15/'08 (raw)'!G15</f>
        <v>1.8240512630419019E-2</v>
      </c>
      <c r="CF16" s="265">
        <f>('08 (raw)'!CO15+'08 (raw)'!CP15)/'08 (raw)'!CX15</f>
        <v>0.18650154795533172</v>
      </c>
      <c r="CG16" s="286">
        <f>+'08 (raw)'!CQ15/('08 (raw)'!CX15/1000000)</f>
        <v>6.8830358769623956</v>
      </c>
      <c r="CH16" s="281">
        <f>+'08 (raw)'!CR15/('08 (raw)'!D15/1000)</f>
        <v>0.33871096239643084</v>
      </c>
      <c r="CI16" s="287">
        <f>('08 (raw)'!CS15-'07 (raw)'!CS15)/'07 (raw)'!CS15</f>
        <v>7.7901448301237269E-2</v>
      </c>
      <c r="CJ16" s="288">
        <f>('08 (raw)'!CT15-'07 (raw)'!CT15)/'07 (raw)'!CT15</f>
        <v>7.5544540737731439E-2</v>
      </c>
      <c r="CK16" s="285">
        <f>+'08 (raw)'!CU15/('08 (raw)'!D15/1000000)</f>
        <v>6.3734862970044608</v>
      </c>
      <c r="CL16" s="268">
        <f>+'08 (raw)'!CV15/('08 (raw)'!I15/1000)</f>
        <v>1.2167787530443188</v>
      </c>
      <c r="CM16" s="268">
        <f>+'08 (raw)'!CW15/('08 (raw)'!E15/10000)</f>
        <v>2.2648293594198821</v>
      </c>
    </row>
    <row r="17" spans="1:91">
      <c r="A17" s="263" t="s">
        <v>217</v>
      </c>
      <c r="B17" s="264">
        <f>'08 (raw)'!B16</f>
        <v>3011.0078315593228</v>
      </c>
      <c r="C17" s="265">
        <f>'08 (raw)'!C16</f>
        <v>0.1832269</v>
      </c>
      <c r="D17" s="266">
        <f>+'08 (raw)'!J16/('08 (raw)'!D16/100000)</f>
        <v>841.89116673914759</v>
      </c>
      <c r="E17" s="266">
        <f>+'08 (raw)'!K16</f>
        <v>69.223266846871994</v>
      </c>
      <c r="F17" s="267">
        <f>+'08 (raw)'!L16</f>
        <v>3.13</v>
      </c>
      <c r="G17" s="267">
        <f>+'08 (raw)'!M16</f>
        <v>2.57</v>
      </c>
      <c r="H17" s="267">
        <f>+'08 (raw)'!N16</f>
        <v>3.96</v>
      </c>
      <c r="I17" s="267">
        <f>+'08 (raw)'!O16</f>
        <v>1.18</v>
      </c>
      <c r="J17" s="267">
        <f>+'08 (raw)'!P16</f>
        <v>0.33333333333333331</v>
      </c>
      <c r="K17" s="268">
        <f>+'08 (raw)'!Q16/('08 (raw)'!E16)*100000</f>
        <v>2.9360910840700747</v>
      </c>
      <c r="L17" s="268">
        <f>+'08 (raw)'!R16/('08 (raw)'!D16/100000)</f>
        <v>31.821661364116103</v>
      </c>
      <c r="M17" s="265">
        <f>+'08 (raw)'!S16/'08 (raw)'!U16</f>
        <v>1.2653263142542359E-3</v>
      </c>
      <c r="N17" s="265">
        <f>+'08 (raw)'!T16</f>
        <v>0.3279523315260533</v>
      </c>
      <c r="O17" s="264">
        <f>'08 (raw)'!V16</f>
        <v>6</v>
      </c>
      <c r="P17" s="270">
        <f>+'08 (raw)'!X16/('08 (raw)'!F16/'08 (raw)'!W16)</f>
        <v>1.5594690182023954</v>
      </c>
      <c r="Q17" s="268">
        <f>+'08 (raw)'!Y16/('08 (raw)'!I16/10000)</f>
        <v>1.9893901320180727</v>
      </c>
      <c r="R17" s="271">
        <f>+'08 (raw)'!Z16</f>
        <v>116351.08088061746</v>
      </c>
      <c r="S17" s="271">
        <f>+'08 (raw)'!AA16</f>
        <v>0.2553916184703437</v>
      </c>
      <c r="T17" s="271">
        <f>+'08 (raw)'!AB16</f>
        <v>1216.7</v>
      </c>
      <c r="U17" s="271">
        <f>+'08 (raw)'!AD16</f>
        <v>0</v>
      </c>
      <c r="V17" s="271">
        <f>'08 (raw)'!AE16</f>
        <v>7</v>
      </c>
      <c r="W17" s="272">
        <f>+'08 (raw)'!AF16/'08 (raw)'!AC16</f>
        <v>0.4351320321469575</v>
      </c>
      <c r="X17" s="267">
        <f>+'08 (raw)'!AG16</f>
        <v>67.889187725922824</v>
      </c>
      <c r="Y17" s="267">
        <f>+'08 (raw)'!AH16</f>
        <v>22.212399999999999</v>
      </c>
      <c r="Z17" s="265">
        <f>+'08 (raw)'!AI16</f>
        <v>0.30810193990110307</v>
      </c>
      <c r="AA17" s="273">
        <f>'08 (raw)'!AJ16/'08 (raw)'!AK16</f>
        <v>3.105085604565577</v>
      </c>
      <c r="AB17" s="267">
        <f>'08 (raw)'!AL16</f>
        <v>1.4426243683352535</v>
      </c>
      <c r="AC17" s="274">
        <f>+'08 (raw)'!AM16/('08 (raw)'!D16/100000)</f>
        <v>8.5832653030083392</v>
      </c>
      <c r="AD17" s="265">
        <f>+'08 (raw)'!AN16/'08 (raw)'!E16</f>
        <v>0.3805630770234561</v>
      </c>
      <c r="AE17" s="275">
        <f>+'08 (raw)'!AO16</f>
        <v>0.63369031539087639</v>
      </c>
      <c r="AF17" s="276">
        <f>+'08 (raw)'!AP16</f>
        <v>0.11455511000325133</v>
      </c>
      <c r="AG17" s="266">
        <f>+'08 (raw)'!AQ16</f>
        <v>73.599999999999994</v>
      </c>
      <c r="AH17" s="266">
        <f>+'08 (raw)'!AR16</f>
        <v>61</v>
      </c>
      <c r="AI17" s="265">
        <f>+'08 (raw)'!AS16</f>
        <v>3.6932726728771421E-3</v>
      </c>
      <c r="AJ17" s="266">
        <f>+'08 (raw)'!AT16</f>
        <v>488.52997402745677</v>
      </c>
      <c r="AK17" s="265">
        <f>+'08 (raw)'!AU16/'08 (raw)'!E16</f>
        <v>3.2535967115779857E-2</v>
      </c>
      <c r="AL17" s="278">
        <f>+'08 (raw)'!AV16</f>
        <v>7.1682641730943315</v>
      </c>
      <c r="AM17" s="279">
        <f>+'08 (raw)'!AW16/'08 (raw)'!G16</f>
        <v>1.0562487016548078E-2</v>
      </c>
      <c r="AN17" s="273">
        <f>'08 (raw)'!AX16</f>
        <v>66.098038128579006</v>
      </c>
      <c r="AO17" s="279">
        <f>+'08 (raw)'!AY16</f>
        <v>1.6018740472673338E-2</v>
      </c>
      <c r="AP17" s="268">
        <f>+'08 (raw)'!AZ16</f>
        <v>20.9</v>
      </c>
      <c r="AQ17" s="268">
        <f>('08 (raw)'!H16*1000)/'08 (raw)'!D16</f>
        <v>41091.267554381346</v>
      </c>
      <c r="AR17" s="268">
        <f>'08 (raw)'!E16/'08 (raw)'!D16</f>
        <v>0.389781972345355</v>
      </c>
      <c r="AS17" s="275">
        <f>+'08 (raw)'!BA16</f>
        <v>6.3</v>
      </c>
      <c r="AT17" s="268">
        <v>0</v>
      </c>
      <c r="AU17" s="275">
        <f>AVERAGE(AU6:AU16,AU18:AU37)</f>
        <v>53.869354838709675</v>
      </c>
      <c r="AV17" s="275">
        <f>+'08 (raw)'!BD16</f>
        <v>25</v>
      </c>
      <c r="AW17" s="268">
        <f>+'08 (raw)'!BE16</f>
        <v>24.66</v>
      </c>
      <c r="AX17" s="280">
        <f>'08 (raw)'!BG16</f>
        <v>10.476712874157158</v>
      </c>
      <c r="AY17" s="280">
        <f>'08 (raw)'!BH16*10</f>
        <v>5.8333333333333339</v>
      </c>
      <c r="AZ17" s="265">
        <f>+'08 (raw)'!BI16/'08 (raw)'!G16</f>
        <v>2.0621860078767831E-2</v>
      </c>
      <c r="BA17" s="268">
        <f>1/('08 (raw)'!BJ16/'08 (raw)'!G16)</f>
        <v>0.58357442231240342</v>
      </c>
      <c r="BB17" s="268">
        <f>+'08 (raw)'!BJ16/'08 (raw)'!E16</f>
        <v>234.59206715658672</v>
      </c>
      <c r="BC17" s="281">
        <f>+'08 (raw)'!BK16/'08 (raw)'!BF16</f>
        <v>2.5737545784154898</v>
      </c>
      <c r="BD17" s="265">
        <f>+'08 (raw)'!BL16/'08 (raw)'!BO16</f>
        <v>0.11308159735056256</v>
      </c>
      <c r="BE17" s="268">
        <f>+'08 (raw)'!BM16</f>
        <v>44.8</v>
      </c>
      <c r="BF17" s="265">
        <f>+'08 (raw)'!BN16/'08 (raw)'!BO16</f>
        <v>6.1812321658263968E-2</v>
      </c>
      <c r="BG17" s="279">
        <f>+'08 (raw)'!BP16/('08 (raw)'!G16/1000)</f>
        <v>0.13987407086261452</v>
      </c>
      <c r="BH17" s="267">
        <f>+'08 (raw)'!BQ16</f>
        <v>5.9550066166740185</v>
      </c>
      <c r="BI17" s="267">
        <f>+'08 (raw)'!BR16</f>
        <v>5.6067214696206396</v>
      </c>
      <c r="BJ17" s="267">
        <f>+'08 (raw)'!BS16</f>
        <v>438.94387999999998</v>
      </c>
      <c r="BK17" s="264">
        <f>+'08 (raw)'!BT16/('08 (raw)'!E16/1000)</f>
        <v>36.785958959971296</v>
      </c>
      <c r="BL17" s="268">
        <f>+'08 (raw)'!BU16</f>
        <v>43</v>
      </c>
      <c r="BM17" s="281">
        <f>+'08 (raw)'!BV16/('08 (raw)'!D16/1000)</f>
        <v>14.421475202628642</v>
      </c>
      <c r="BN17" s="264">
        <f>'08 (raw)'!BW16/('08 (raw)'!E16/1000)</f>
        <v>100.09542296023228</v>
      </c>
      <c r="BO17" s="264">
        <f>'08 (raw)'!BX16/('08 (raw)'!D16/10000)</f>
        <v>1.7701927341653851</v>
      </c>
      <c r="BP17" s="264">
        <f>+'08 (raw)'!BY16/('08 (raw)'!D16/100000)</f>
        <v>6.2308148125542022</v>
      </c>
      <c r="BQ17" s="267">
        <f>+'08 (raw)'!BZ16/('08 (raw)'!G16/1000)</f>
        <v>2.8071670936940514</v>
      </c>
      <c r="BR17" s="267">
        <f>+'08 (raw)'!CA16</f>
        <v>0.31437643434248169</v>
      </c>
      <c r="BS17" s="282">
        <f>+'08 (raw)'!CB16</f>
        <v>66.490773809999993</v>
      </c>
      <c r="BT17" s="283">
        <f>+'08 (raw)'!CC16</f>
        <v>0.43499999999999994</v>
      </c>
      <c r="BU17" s="283">
        <f>+'08 (raw)'!CD16</f>
        <v>0.623</v>
      </c>
      <c r="BV17" s="284">
        <f>+'08 (raw)'!CE16</f>
        <v>12.492000000000001</v>
      </c>
      <c r="BW17" s="284">
        <f>+'08 (raw)'!CF16</f>
        <v>71.430000000000007</v>
      </c>
      <c r="BX17" s="265">
        <f>+'08 (raw)'!CG16</f>
        <v>0.93817622018118685</v>
      </c>
      <c r="BY17" s="273">
        <f>+'08 (raw)'!CH16/('08 (raw)'!G16/1000)</f>
        <v>54.494825393475985</v>
      </c>
      <c r="BZ17" s="268">
        <f>+'08 (raw)'!CI16</f>
        <v>0.12572203431765339</v>
      </c>
      <c r="CA17" s="281">
        <f>+'08 (raw)'!CJ16</f>
        <v>10.980558116161276</v>
      </c>
      <c r="CB17" s="275">
        <f>+'08 (raw)'!CK16</f>
        <v>8</v>
      </c>
      <c r="CC17" s="265">
        <f>+'08 (raw)'!CL16/'08 (raw)'!E16</f>
        <v>0.33795631748931587</v>
      </c>
      <c r="CD17" s="279">
        <v>0</v>
      </c>
      <c r="CE17" s="279">
        <f>+'08 (raw)'!CN16/'08 (raw)'!G16</f>
        <v>7.1702771444312516E-2</v>
      </c>
      <c r="CF17" s="265">
        <f>('08 (raw)'!CO16+'08 (raw)'!CP16)/'08 (raw)'!CX16</f>
        <v>4.9062931019834815E-3</v>
      </c>
      <c r="CG17" s="286">
        <f>+'08 (raw)'!CQ16/('08 (raw)'!CX16/1000000)</f>
        <v>0.10020993811851378</v>
      </c>
      <c r="CH17" s="281">
        <f>+'08 (raw)'!CR16/('08 (raw)'!D16/1000)</f>
        <v>0.28804643610108671</v>
      </c>
      <c r="CI17" s="287">
        <f>('08 (raw)'!CS16-'07 (raw)'!CS16)/'07 (raw)'!CS16</f>
        <v>-0.10189368122441775</v>
      </c>
      <c r="CJ17" s="288">
        <f>('08 (raw)'!CT16-'07 (raw)'!CT16)/'07 (raw)'!CT16</f>
        <v>4.7580241940301492E-2</v>
      </c>
      <c r="CK17" s="285">
        <f>+'08 (raw)'!CU16/('08 (raw)'!D16/1000000)</f>
        <v>0</v>
      </c>
      <c r="CL17" s="268">
        <f>+'08 (raw)'!CV16/('08 (raw)'!I16/1000)</f>
        <v>0.44761277970406632</v>
      </c>
      <c r="CM17" s="268">
        <f>+'08 (raw)'!CW16/('08 (raw)'!E16/10000)</f>
        <v>0.32623234267445278</v>
      </c>
    </row>
    <row r="18" spans="1:91">
      <c r="A18" s="263" t="s">
        <v>148</v>
      </c>
      <c r="B18" s="264">
        <f>'08 (raw)'!B17</f>
        <v>4262.2168636446322</v>
      </c>
      <c r="C18" s="265">
        <f>'08 (raw)'!C17</f>
        <v>0.19682479999999999</v>
      </c>
      <c r="D18" s="266">
        <f>+'08 (raw)'!J17/('08 (raw)'!D17/100000)</f>
        <v>1567.1424337591245</v>
      </c>
      <c r="E18" s="266">
        <f>+'08 (raw)'!K17</f>
        <v>43.356699987549149</v>
      </c>
      <c r="F18" s="267">
        <f>+'08 (raw)'!L17</f>
        <v>2.5</v>
      </c>
      <c r="G18" s="267">
        <f>+'08 (raw)'!M17</f>
        <v>2.74</v>
      </c>
      <c r="H18" s="267">
        <f>+'08 (raw)'!N17</f>
        <v>3.62</v>
      </c>
      <c r="I18" s="267">
        <f>+'08 (raw)'!O17</f>
        <v>0.75</v>
      </c>
      <c r="J18" s="267">
        <f>+'08 (raw)'!P17</f>
        <v>0.35466666666666669</v>
      </c>
      <c r="K18" s="268">
        <f>+'08 (raw)'!Q17/('08 (raw)'!E17)*100000</f>
        <v>10.86745022707796</v>
      </c>
      <c r="L18" s="268">
        <f>+'08 (raw)'!R17/('08 (raw)'!D17/100000)</f>
        <v>3.1131156808882094</v>
      </c>
      <c r="M18" s="265">
        <f>+'08 (raw)'!S17/'08 (raw)'!U17</f>
        <v>8.1375329774452856E-3</v>
      </c>
      <c r="N18" s="265">
        <f>+'08 (raw)'!T17</f>
        <v>0.15673706602681595</v>
      </c>
      <c r="O18" s="264">
        <f>'08 (raw)'!V17</f>
        <v>9</v>
      </c>
      <c r="P18" s="270">
        <f>+'08 (raw)'!X17/('08 (raw)'!F17/'08 (raw)'!W17)</f>
        <v>72.905577291906397</v>
      </c>
      <c r="Q18" s="268">
        <f>+'08 (raw)'!Y17/('08 (raw)'!I17/10000)</f>
        <v>2.3272495344670987</v>
      </c>
      <c r="R18" s="271">
        <f>+'08 (raw)'!Z17</f>
        <v>36018.87578174466</v>
      </c>
      <c r="S18" s="271">
        <f>+'08 (raw)'!AA17</f>
        <v>0.52613914389287975</v>
      </c>
      <c r="T18" s="271">
        <f>+'08 (raw)'!AB17</f>
        <v>281.7</v>
      </c>
      <c r="U18" s="271">
        <f>+'08 (raw)'!AD17</f>
        <v>0.2</v>
      </c>
      <c r="V18" s="271">
        <f>'08 (raw)'!AE17</f>
        <v>23</v>
      </c>
      <c r="W18" s="272">
        <f>+'08 (raw)'!AF17/'08 (raw)'!AC17</f>
        <v>0.27874015748031494</v>
      </c>
      <c r="X18" s="267">
        <f>+'08 (raw)'!AG17</f>
        <v>81.504791823092972</v>
      </c>
      <c r="Y18" s="267">
        <f>+'08 (raw)'!AH17</f>
        <v>17.0792</v>
      </c>
      <c r="Z18" s="265">
        <f>+'08 (raw)'!AI17</f>
        <v>0.26715273882968782</v>
      </c>
      <c r="AA18" s="273">
        <f>'08 (raw)'!AJ17/'08 (raw)'!AK17</f>
        <v>2.3968559222499</v>
      </c>
      <c r="AB18" s="267">
        <f>'08 (raw)'!AL17</f>
        <v>1.724666087212068</v>
      </c>
      <c r="AC18" s="274">
        <f>+'08 (raw)'!AM17/('08 (raw)'!D17/100000)</f>
        <v>10.626101524098422</v>
      </c>
      <c r="AD18" s="265">
        <f>+'08 (raw)'!AN17/'08 (raw)'!E17</f>
        <v>0.35836296869760337</v>
      </c>
      <c r="AE18" s="275">
        <f>+'08 (raw)'!AO17</f>
        <v>0.5581923778032134</v>
      </c>
      <c r="AF18" s="276">
        <f>+'08 (raw)'!AP17</f>
        <v>6.6244882768887237E-2</v>
      </c>
      <c r="AG18" s="266">
        <f>+'08 (raw)'!AQ17</f>
        <v>86.5</v>
      </c>
      <c r="AH18" s="266">
        <f>+'08 (raw)'!AR17</f>
        <v>57.5</v>
      </c>
      <c r="AI18" s="265">
        <f>+'08 (raw)'!AS17</f>
        <v>1.2183673258848896E-2</v>
      </c>
      <c r="AJ18" s="266">
        <f>+'08 (raw)'!AT17</f>
        <v>503.93336088581287</v>
      </c>
      <c r="AK18" s="265">
        <f>+'08 (raw)'!AU17/'08 (raw)'!E17</f>
        <v>2.4617362252480884E-2</v>
      </c>
      <c r="AL18" s="278">
        <f>+'08 (raw)'!AV17</f>
        <v>2.8860846430883029</v>
      </c>
      <c r="AM18" s="279">
        <f>+'08 (raw)'!AW17/'08 (raw)'!G17</f>
        <v>1.2797604656202367E-2</v>
      </c>
      <c r="AN18" s="273">
        <f>'08 (raw)'!AX17</f>
        <v>56.594872301536334</v>
      </c>
      <c r="AO18" s="279">
        <f>+'08 (raw)'!AY17</f>
        <v>4.4850849385751491E-2</v>
      </c>
      <c r="AP18" s="268">
        <f>+'08 (raw)'!AZ17</f>
        <v>32.200000000000003</v>
      </c>
      <c r="AQ18" s="268">
        <f>('08 (raw)'!H17*1000)/'08 (raw)'!D17</f>
        <v>52957.720166455387</v>
      </c>
      <c r="AR18" s="268">
        <f>'08 (raw)'!E17/'08 (raw)'!D17</f>
        <v>0.40104733513146895</v>
      </c>
      <c r="AS18" s="275">
        <f>+'08 (raw)'!BA17</f>
        <v>10.4</v>
      </c>
      <c r="AT18" s="268">
        <v>0</v>
      </c>
      <c r="AU18" s="275">
        <f>+'08 (raw)'!BC17</f>
        <v>45.6</v>
      </c>
      <c r="AV18" s="275">
        <f>+'08 (raw)'!BD17</f>
        <v>0.8</v>
      </c>
      <c r="AW18" s="268">
        <f>+'08 (raw)'!BE17</f>
        <v>24.27</v>
      </c>
      <c r="AX18" s="280">
        <f>'08 (raw)'!BG17</f>
        <v>10.077615018406133</v>
      </c>
      <c r="AY18" s="280">
        <f>'08 (raw)'!BH17*10</f>
        <v>6.1433333333333353</v>
      </c>
      <c r="AZ18" s="265">
        <f>+'08 (raw)'!BI17/'08 (raw)'!G17</f>
        <v>2.1306647103686013E-2</v>
      </c>
      <c r="BA18" s="268">
        <f>1/('08 (raw)'!BJ17/'08 (raw)'!G17)</f>
        <v>1.1769827929496761</v>
      </c>
      <c r="BB18" s="268">
        <f>+'08 (raw)'!BJ17/'08 (raw)'!E17</f>
        <v>169.47399570196973</v>
      </c>
      <c r="BC18" s="281">
        <f>+'08 (raw)'!BK17/'08 (raw)'!BF17</f>
        <v>2.506652241430233</v>
      </c>
      <c r="BD18" s="265">
        <f>+'08 (raw)'!BL17/'08 (raw)'!BO17</f>
        <v>0.10218854916605324</v>
      </c>
      <c r="BE18" s="268">
        <f>+'08 (raw)'!BM17</f>
        <v>82</v>
      </c>
      <c r="BF18" s="265">
        <f>+'08 (raw)'!BN17/'08 (raw)'!BO17</f>
        <v>4.0869674500439865E-2</v>
      </c>
      <c r="BG18" s="279">
        <f>+'08 (raw)'!BP17/('08 (raw)'!G17/1000)</f>
        <v>0.11868562126413131</v>
      </c>
      <c r="BH18" s="267">
        <f>+'08 (raw)'!BQ17</f>
        <v>11.630405586892291</v>
      </c>
      <c r="BI18" s="267">
        <f>+'08 (raw)'!BR17</f>
        <v>1.3639908885408645</v>
      </c>
      <c r="BJ18" s="267">
        <f>+'08 (raw)'!BS17</f>
        <v>0</v>
      </c>
      <c r="BK18" s="264">
        <f>+'08 (raw)'!BT17/('08 (raw)'!E17/1000)</f>
        <v>0</v>
      </c>
      <c r="BL18" s="268">
        <f>+'08 (raw)'!BU17</f>
        <v>0</v>
      </c>
      <c r="BM18" s="281">
        <f>+'08 (raw)'!BV17/('08 (raw)'!D17/1000)</f>
        <v>6.2345330035921211</v>
      </c>
      <c r="BN18" s="264">
        <f>'08 (raw)'!BW17/('08 (raw)'!E17/1000)</f>
        <v>40.718783507971537</v>
      </c>
      <c r="BO18" s="264">
        <f>'08 (raw)'!BX17/('08 (raw)'!D17/10000)</f>
        <v>1.4034777263480407</v>
      </c>
      <c r="BP18" s="264">
        <f>+'08 (raw)'!BY17/('08 (raw)'!D17/100000)</f>
        <v>7.0979037524251174</v>
      </c>
      <c r="BQ18" s="267">
        <f>+'08 (raw)'!BZ17/('08 (raw)'!G17/1000)</f>
        <v>2.5218711504322493</v>
      </c>
      <c r="BR18" s="267">
        <f>+'08 (raw)'!CA17</f>
        <v>0.47947832757959336</v>
      </c>
      <c r="BS18" s="282">
        <f>+'08 (raw)'!CB17</f>
        <v>65.840773810000002</v>
      </c>
      <c r="BT18" s="283">
        <f>+'08 (raw)'!CC17</f>
        <v>0.44325000000000003</v>
      </c>
      <c r="BU18" s="283">
        <f>+'08 (raw)'!CD17</f>
        <v>0.4403333333333333</v>
      </c>
      <c r="BV18" s="284">
        <f>+'08 (raw)'!CE17</f>
        <v>11.988</v>
      </c>
      <c r="BW18" s="284">
        <f>+'08 (raw)'!CF17</f>
        <v>50</v>
      </c>
      <c r="BX18" s="265">
        <f>+'08 (raw)'!CG17</f>
        <v>0.9292465597460543</v>
      </c>
      <c r="BY18" s="273">
        <f>+'08 (raw)'!CH17/('08 (raw)'!G17/1000)</f>
        <v>19.447543890466459</v>
      </c>
      <c r="BZ18" s="268">
        <f>+'08 (raw)'!CI17</f>
        <v>7.1217504313029423E-2</v>
      </c>
      <c r="CA18" s="281">
        <f>+'08 (raw)'!CJ17</f>
        <v>12.734720845239938</v>
      </c>
      <c r="CB18" s="275">
        <f>+'08 (raw)'!CK17</f>
        <v>7.1</v>
      </c>
      <c r="CC18" s="265">
        <f>+'08 (raw)'!CL17/'08 (raw)'!E17</f>
        <v>0.29156540963042388</v>
      </c>
      <c r="CD18" s="279">
        <v>3.0198108032574406E-2</v>
      </c>
      <c r="CE18" s="279">
        <f>+'08 (raw)'!CN17/'08 (raw)'!G17</f>
        <v>8.9329537529281855E-3</v>
      </c>
      <c r="CF18" s="265">
        <f>('08 (raw)'!CO17+'08 (raw)'!CP17)/'08 (raw)'!CX17</f>
        <v>0.10035605762323299</v>
      </c>
      <c r="CG18" s="286">
        <f>+'08 (raw)'!CQ17/('08 (raw)'!CX17/1000000)</f>
        <v>2.328102679456507</v>
      </c>
      <c r="CH18" s="281">
        <f>+'08 (raw)'!CR17/('08 (raw)'!D17/1000)</f>
        <v>0.51516875992565059</v>
      </c>
      <c r="CI18" s="287">
        <f>('08 (raw)'!CS17-'07 (raw)'!CS17)/'07 (raw)'!CS17</f>
        <v>0.20031153767368751</v>
      </c>
      <c r="CJ18" s="288">
        <f>('08 (raw)'!CT17-'07 (raw)'!CT17)/'07 (raw)'!CT17</f>
        <v>0.10407214508871225</v>
      </c>
      <c r="CK18" s="285">
        <f>+'08 (raw)'!CU17/('08 (raw)'!D17/1000000)</f>
        <v>0.41508209078509462</v>
      </c>
      <c r="CL18" s="268">
        <f>+'08 (raw)'!CV17/('08 (raw)'!I17/1000)</f>
        <v>1.525641361483987</v>
      </c>
      <c r="CM18" s="268">
        <f>+'08 (raw)'!CW17/('08 (raw)'!E17/10000)</f>
        <v>1.9354411356795986</v>
      </c>
    </row>
    <row r="19" spans="1:91">
      <c r="A19" s="263" t="s">
        <v>149</v>
      </c>
      <c r="B19" s="264">
        <f>'08 (raw)'!B18</f>
        <v>15482.349539223436</v>
      </c>
      <c r="C19" s="265">
        <f>'08 (raw)'!C18</f>
        <v>0.25943539999999998</v>
      </c>
      <c r="D19" s="266">
        <f>+'08 (raw)'!J18/('08 (raw)'!D18/100000)</f>
        <v>1004.7840772302145</v>
      </c>
      <c r="E19" s="266">
        <f>+'08 (raw)'!K18</f>
        <v>49.668301304958661</v>
      </c>
      <c r="F19" s="267">
        <f>+'08 (raw)'!L18</f>
        <v>1.67</v>
      </c>
      <c r="G19" s="267">
        <f>+'08 (raw)'!M18</f>
        <v>2.23</v>
      </c>
      <c r="H19" s="267">
        <f>+'08 (raw)'!N18</f>
        <v>3.32</v>
      </c>
      <c r="I19" s="267">
        <f>+'08 (raw)'!O18</f>
        <v>1.18</v>
      </c>
      <c r="J19" s="267">
        <f>+'08 (raw)'!P18</f>
        <v>0.27933333333333332</v>
      </c>
      <c r="K19" s="268">
        <f>+'08 (raw)'!Q18/('08 (raw)'!E18)*100000</f>
        <v>7.005908316013171</v>
      </c>
      <c r="L19" s="268">
        <f>+'08 (raw)'!R18/('08 (raw)'!D18/100000)</f>
        <v>7.8582932792629121</v>
      </c>
      <c r="M19" s="265">
        <f>+'08 (raw)'!S18/'08 (raw)'!U18</f>
        <v>4.7453937835341435E-3</v>
      </c>
      <c r="N19" s="265">
        <f>+'08 (raw)'!T18</f>
        <v>0.20437977694497764</v>
      </c>
      <c r="O19" s="264">
        <f>'08 (raw)'!V18</f>
        <v>7</v>
      </c>
      <c r="P19" s="270">
        <f>+'08 (raw)'!X18/('08 (raw)'!F18/'08 (raw)'!W18)</f>
        <v>55.842563398194088</v>
      </c>
      <c r="Q19" s="268">
        <f>+'08 (raw)'!Y18/('08 (raw)'!I18/10000)</f>
        <v>2.7541786643265103</v>
      </c>
      <c r="R19" s="271">
        <f>+'08 (raw)'!Z18</f>
        <v>17139.48622972376</v>
      </c>
      <c r="S19" s="271">
        <f>+'08 (raw)'!AA18</f>
        <v>0.37525600866188807</v>
      </c>
      <c r="T19" s="271">
        <f>+'08 (raw)'!AB18</f>
        <v>3493.5</v>
      </c>
      <c r="U19" s="271">
        <f>+'08 (raw)'!AD18</f>
        <v>0.8</v>
      </c>
      <c r="V19" s="271">
        <f>'08 (raw)'!AE18</f>
        <v>0</v>
      </c>
      <c r="W19" s="272">
        <f>+'08 (raw)'!AF18/'08 (raw)'!AC18</f>
        <v>0.81033210332103323</v>
      </c>
      <c r="X19" s="267">
        <f>+'08 (raw)'!AG18</f>
        <v>96.435687677841571</v>
      </c>
      <c r="Y19" s="267">
        <f>+'08 (raw)'!AH18</f>
        <v>13.9132</v>
      </c>
      <c r="Z19" s="265">
        <f>+'08 (raw)'!AI18</f>
        <v>0.24470603709062214</v>
      </c>
      <c r="AA19" s="273">
        <f>'08 (raw)'!AJ18/'08 (raw)'!AK18</f>
        <v>1.2776196776196775</v>
      </c>
      <c r="AB19" s="267">
        <f>'08 (raw)'!AL18</f>
        <v>1.8917368537721029</v>
      </c>
      <c r="AC19" s="274">
        <f>+'08 (raw)'!AM18/('08 (raw)'!D18/100000)</f>
        <v>8.7489956253585248</v>
      </c>
      <c r="AD19" s="265">
        <f>+'08 (raw)'!AN18/'08 (raw)'!E18</f>
        <v>0.3423449721878063</v>
      </c>
      <c r="AE19" s="275">
        <f>+'08 (raw)'!AO18</f>
        <v>0.6163743847200428</v>
      </c>
      <c r="AF19" s="276">
        <f>+'08 (raw)'!AP18</f>
        <v>4.215624719705803E-2</v>
      </c>
      <c r="AG19" s="266">
        <f>+'08 (raw)'!AQ18</f>
        <v>73.5</v>
      </c>
      <c r="AH19" s="266">
        <f>+'08 (raw)'!AR18</f>
        <v>59.9</v>
      </c>
      <c r="AI19" s="265">
        <f>+'08 (raw)'!AS18</f>
        <v>4.8191362418715335E-2</v>
      </c>
      <c r="AJ19" s="266">
        <f>+'08 (raw)'!AT18</f>
        <v>528.31425303456626</v>
      </c>
      <c r="AK19" s="265">
        <f>+'08 (raw)'!AU18/'08 (raw)'!E18</f>
        <v>6.6454827354853044E-2</v>
      </c>
      <c r="AL19" s="278">
        <f>+'08 (raw)'!AV18</f>
        <v>10.77411659701721</v>
      </c>
      <c r="AM19" s="279">
        <f>+'08 (raw)'!AW18/'08 (raw)'!G18</f>
        <v>1.6890173932767306E-2</v>
      </c>
      <c r="AN19" s="273">
        <f>'08 (raw)'!AX18</f>
        <v>54.360744891378879</v>
      </c>
      <c r="AO19" s="279">
        <f>+'08 (raw)'!AY18</f>
        <v>3.1978187222957866E-2</v>
      </c>
      <c r="AP19" s="268">
        <f>+'08 (raw)'!AZ18</f>
        <v>47.8</v>
      </c>
      <c r="AQ19" s="268">
        <f>('08 (raw)'!H18*1000)/'08 (raw)'!D18</f>
        <v>81207.537317283408</v>
      </c>
      <c r="AR19" s="268">
        <f>'08 (raw)'!E18/'08 (raw)'!D18</f>
        <v>0.4552284874193322</v>
      </c>
      <c r="AS19" s="275">
        <f>+'08 (raw)'!BA18</f>
        <v>15.4</v>
      </c>
      <c r="AT19" s="268">
        <v>0</v>
      </c>
      <c r="AU19" s="275">
        <f>+'08 (raw)'!BC18</f>
        <v>60.9</v>
      </c>
      <c r="AV19" s="275">
        <f>+'08 (raw)'!BD18</f>
        <v>21.5</v>
      </c>
      <c r="AW19" s="268">
        <f>+'08 (raw)'!BE18</f>
        <v>31.8</v>
      </c>
      <c r="AX19" s="280">
        <f>'08 (raw)'!BG18</f>
        <v>16.002799051611927</v>
      </c>
      <c r="AY19" s="280">
        <f>'08 (raw)'!BH18*10</f>
        <v>7.0299999999999985</v>
      </c>
      <c r="AZ19" s="265">
        <f>+'08 (raw)'!BI18/'08 (raw)'!G18</f>
        <v>2.2043913885125097E-2</v>
      </c>
      <c r="BA19" s="268">
        <f>1/('08 (raw)'!BJ18/'08 (raw)'!G18)</f>
        <v>1.8500914644032393</v>
      </c>
      <c r="BB19" s="268">
        <f>+'08 (raw)'!BJ18/'08 (raw)'!E18</f>
        <v>124.3193350811547</v>
      </c>
      <c r="BC19" s="281">
        <f>+'08 (raw)'!BK18/'08 (raw)'!BF18</f>
        <v>5.325978144633071</v>
      </c>
      <c r="BD19" s="265">
        <f>+'08 (raw)'!BL18/'08 (raw)'!BO18</f>
        <v>0.25376744800572015</v>
      </c>
      <c r="BE19" s="268">
        <f>+'08 (raw)'!BM18</f>
        <v>78.599999999999994</v>
      </c>
      <c r="BF19" s="265">
        <f>+'08 (raw)'!BN18/'08 (raw)'!BO18</f>
        <v>0.1836198588615662</v>
      </c>
      <c r="BG19" s="279">
        <f>+'08 (raw)'!BP18/('08 (raw)'!G18/1000)</f>
        <v>0.19327627029398406</v>
      </c>
      <c r="BH19" s="267">
        <f>+'08 (raw)'!BQ18</f>
        <v>11.061136098617357</v>
      </c>
      <c r="BI19" s="267">
        <f>+'08 (raw)'!BR18</f>
        <v>3.5879255887380803</v>
      </c>
      <c r="BJ19" s="267">
        <f>+'08 (raw)'!BS18</f>
        <v>115.44323400000002</v>
      </c>
      <c r="BK19" s="264">
        <f>+'08 (raw)'!BT18/('08 (raw)'!E18/1000)</f>
        <v>63.826980573436757</v>
      </c>
      <c r="BL19" s="268">
        <f>+'08 (raw)'!BU18</f>
        <v>111</v>
      </c>
      <c r="BM19" s="281">
        <f>+'08 (raw)'!BV18/('08 (raw)'!D18/1000)</f>
        <v>3.3039310573398257</v>
      </c>
      <c r="BN19" s="264">
        <f>'08 (raw)'!BW18/('08 (raw)'!E18/1000)</f>
        <v>18.884709889123613</v>
      </c>
      <c r="BO19" s="264">
        <f>'08 (raw)'!BX18/('08 (raw)'!D18/10000)</f>
        <v>1.0547543657413854</v>
      </c>
      <c r="BP19" s="264">
        <f>+'08 (raw)'!BY18/('08 (raw)'!D18/100000)</f>
        <v>12.972648685876434</v>
      </c>
      <c r="BQ19" s="267">
        <f>+'08 (raw)'!BZ18/('08 (raw)'!G18/1000)</f>
        <v>5.9121892893444707</v>
      </c>
      <c r="BR19" s="267">
        <f>+'08 (raw)'!CA18</f>
        <v>0.3815337657382678</v>
      </c>
      <c r="BS19" s="282">
        <f>+'08 (raw)'!CB18</f>
        <v>77.605357139999995</v>
      </c>
      <c r="BT19" s="283">
        <f>+'08 (raw)'!CC18</f>
        <v>0.37050000000000005</v>
      </c>
      <c r="BU19" s="283">
        <f>+'08 (raw)'!CD18</f>
        <v>0.83799999999999997</v>
      </c>
      <c r="BV19" s="284">
        <f>+'08 (raw)'!CE18</f>
        <v>8.4640000000000004</v>
      </c>
      <c r="BW19" s="284">
        <f>+'08 (raw)'!CF18</f>
        <v>69.05</v>
      </c>
      <c r="BX19" s="265">
        <f>+'08 (raw)'!CG18</f>
        <v>0.84841174923492302</v>
      </c>
      <c r="BY19" s="273">
        <f>+'08 (raw)'!CH18/('08 (raw)'!G18/1000)</f>
        <v>78.750157772203139</v>
      </c>
      <c r="BZ19" s="268">
        <f>+'08 (raw)'!CI18</f>
        <v>0.15659126031439147</v>
      </c>
      <c r="CA19" s="281">
        <f>+'08 (raw)'!CJ18</f>
        <v>0</v>
      </c>
      <c r="CB19" s="275">
        <f>+'08 (raw)'!CK18</f>
        <v>8.8000000000000007</v>
      </c>
      <c r="CC19" s="265">
        <f>+'08 (raw)'!CL18/'08 (raw)'!E18</f>
        <v>0.25824851029773849</v>
      </c>
      <c r="CD19" s="279">
        <v>0.11322890827104098</v>
      </c>
      <c r="CE19" s="279">
        <f>+'08 (raw)'!CN18/'08 (raw)'!G18</f>
        <v>3.1766715863209539E-2</v>
      </c>
      <c r="CF19" s="265">
        <f>('08 (raw)'!CO18+'08 (raw)'!CP18)/'08 (raw)'!CX18</f>
        <v>0.84321098528605043</v>
      </c>
      <c r="CG19" s="286">
        <f>+'08 (raw)'!CQ18/('08 (raw)'!CX18/1000000)</f>
        <v>3.2104430078421933</v>
      </c>
      <c r="CH19" s="281">
        <f>+'08 (raw)'!CR18/('08 (raw)'!D18/1000)</f>
        <v>0.6182780166472267</v>
      </c>
      <c r="CI19" s="287">
        <f>('08 (raw)'!CS18-'07 (raw)'!CS18)/'07 (raw)'!CS18</f>
        <v>2.5395031978740202E-2</v>
      </c>
      <c r="CJ19" s="288">
        <f>('08 (raw)'!CT18-'07 (raw)'!CT18)/'07 (raw)'!CT18</f>
        <v>7.962856702366905E-2</v>
      </c>
      <c r="CK19" s="285">
        <f>+'08 (raw)'!CU18/('08 (raw)'!D18/1000000)</f>
        <v>9.0506851296812343</v>
      </c>
      <c r="CL19" s="268">
        <f>+'08 (raw)'!CV18/('08 (raw)'!I18/1000)</f>
        <v>1.6525071985959061</v>
      </c>
      <c r="CM19" s="268">
        <f>+'08 (raw)'!CW18/('08 (raw)'!E18/10000)</f>
        <v>2.3416144011179156</v>
      </c>
    </row>
    <row r="20" spans="1:91">
      <c r="A20" s="263" t="s">
        <v>150</v>
      </c>
      <c r="B20" s="264">
        <f>'08 (raw)'!B19</f>
        <v>19972.005878438889</v>
      </c>
      <c r="C20" s="265">
        <f>'08 (raw)'!C19</f>
        <v>0.24454619999999999</v>
      </c>
      <c r="D20" s="266">
        <f>+'08 (raw)'!J19/('08 (raw)'!D19/100000)</f>
        <v>1747.8984776788998</v>
      </c>
      <c r="E20" s="266">
        <f>+'08 (raw)'!K19</f>
        <v>73.218502964531879</v>
      </c>
      <c r="F20" s="267">
        <f>+'08 (raw)'!L19</f>
        <v>2.5</v>
      </c>
      <c r="G20" s="267">
        <f>+'08 (raw)'!M19</f>
        <v>2.79</v>
      </c>
      <c r="H20" s="267">
        <f>+'08 (raw)'!N19</f>
        <v>4.1399999999999997</v>
      </c>
      <c r="I20" s="267">
        <f>+'08 (raw)'!O19</f>
        <v>0.91</v>
      </c>
      <c r="J20" s="267">
        <f>+'08 (raw)'!P19</f>
        <v>0.40866666666666668</v>
      </c>
      <c r="K20" s="268">
        <f>+'08 (raw)'!Q19/('08 (raw)'!E19)*100000</f>
        <v>3.0570216272019342</v>
      </c>
      <c r="L20" s="268">
        <f>+'08 (raw)'!R19/('08 (raw)'!D19/100000)</f>
        <v>10.786671472280236</v>
      </c>
      <c r="M20" s="265">
        <f>+'08 (raw)'!S19/'08 (raw)'!U19</f>
        <v>6.9566375271344471E-3</v>
      </c>
      <c r="N20" s="265">
        <f>+'08 (raw)'!T19</f>
        <v>0.15673706602681595</v>
      </c>
      <c r="O20" s="264">
        <f>'08 (raw)'!V19</f>
        <v>14</v>
      </c>
      <c r="P20" s="270">
        <f>+'08 (raw)'!X19/('08 (raw)'!F19/'08 (raw)'!W19)</f>
        <v>220.27656024716785</v>
      </c>
      <c r="Q20" s="268">
        <f>+'08 (raw)'!Y19/('08 (raw)'!I19/10000)</f>
        <v>1.34002471456246</v>
      </c>
      <c r="R20" s="271">
        <f>+'08 (raw)'!Z19</f>
        <v>38566.091348622256</v>
      </c>
      <c r="S20" s="271">
        <f>+'08 (raw)'!AA19</f>
        <v>1.0284519607163185</v>
      </c>
      <c r="T20" s="271">
        <f>+'08 (raw)'!AB19</f>
        <v>5190.3</v>
      </c>
      <c r="U20" s="271">
        <f>+'08 (raw)'!AD19</f>
        <v>0.2</v>
      </c>
      <c r="V20" s="271">
        <f>'08 (raw)'!AE19</f>
        <v>0</v>
      </c>
      <c r="W20" s="272">
        <f>+'08 (raw)'!AF19/'08 (raw)'!AC19</f>
        <v>0.5751337331820392</v>
      </c>
      <c r="X20" s="267">
        <f>+'08 (raw)'!AG19</f>
        <v>91.307674991199264</v>
      </c>
      <c r="Y20" s="267">
        <f>+'08 (raw)'!AH19</f>
        <v>14.616899999999999</v>
      </c>
      <c r="Z20" s="265">
        <f>+'08 (raw)'!AI19</f>
        <v>0.23404827178412085</v>
      </c>
      <c r="AA20" s="273">
        <f>'08 (raw)'!AJ19/'08 (raw)'!AK19</f>
        <v>2.8730294676034229</v>
      </c>
      <c r="AB20" s="267">
        <f>'08 (raw)'!AL19</f>
        <v>1.0199177015905252</v>
      </c>
      <c r="AC20" s="274">
        <f>+'08 (raw)'!AM19/('08 (raw)'!D19/100000)</f>
        <v>5.6973299606597321</v>
      </c>
      <c r="AD20" s="265">
        <f>+'08 (raw)'!AN19/'08 (raw)'!E19</f>
        <v>0.3340875076527714</v>
      </c>
      <c r="AE20" s="275">
        <f>+'08 (raw)'!AO19</f>
        <v>0.561383163717038</v>
      </c>
      <c r="AF20" s="276">
        <f>+'08 (raw)'!AP19</f>
        <v>4.172204991877123E-2</v>
      </c>
      <c r="AG20" s="266">
        <f>+'08 (raw)'!AQ19</f>
        <v>82</v>
      </c>
      <c r="AH20" s="266">
        <f>+'08 (raw)'!AR19</f>
        <v>57.6</v>
      </c>
      <c r="AI20" s="265">
        <f>+'08 (raw)'!AS19</f>
        <v>0.37889745150430365</v>
      </c>
      <c r="AJ20" s="266">
        <f>+'08 (raw)'!AT19</f>
        <v>514.36792780109101</v>
      </c>
      <c r="AK20" s="265">
        <f>+'08 (raw)'!AU19/'08 (raw)'!E19</f>
        <v>3.315952993796862E-2</v>
      </c>
      <c r="AL20" s="278">
        <f>+'08 (raw)'!AV19</f>
        <v>23.731902740045371</v>
      </c>
      <c r="AM20" s="279">
        <f>+'08 (raw)'!AW19/'08 (raw)'!G19</f>
        <v>3.1651757443746049E-2</v>
      </c>
      <c r="AN20" s="273">
        <f>'08 (raw)'!AX19</f>
        <v>49.694295475548493</v>
      </c>
      <c r="AO20" s="279">
        <f>+'08 (raw)'!AY19</f>
        <v>4.04552806538215E-2</v>
      </c>
      <c r="AP20" s="268">
        <f>+'08 (raw)'!AZ19</f>
        <v>69.400000000000006</v>
      </c>
      <c r="AQ20" s="268">
        <f>('08 (raw)'!H19*1000)/'08 (raw)'!D19</f>
        <v>54043.188284066273</v>
      </c>
      <c r="AR20" s="268">
        <f>'08 (raw)'!E19/'08 (raw)'!D19</f>
        <v>0.41787695078900505</v>
      </c>
      <c r="AS20" s="275">
        <f>+'08 (raw)'!BA19</f>
        <v>21.3</v>
      </c>
      <c r="AT20" s="268">
        <v>0</v>
      </c>
      <c r="AU20" s="275">
        <f>+'08 (raw)'!BC19</f>
        <v>42.7</v>
      </c>
      <c r="AV20" s="275">
        <f>+'08 (raw)'!BD19</f>
        <v>9.1999999999999993</v>
      </c>
      <c r="AW20" s="268">
        <f>+'08 (raw)'!BE19</f>
        <v>27.61</v>
      </c>
      <c r="AX20" s="280">
        <f>'08 (raw)'!BG19</f>
        <v>17.826347671058659</v>
      </c>
      <c r="AY20" s="280">
        <f>'08 (raw)'!BH19*10</f>
        <v>7.1766666666666667</v>
      </c>
      <c r="AZ20" s="265">
        <f>+'08 (raw)'!BI19/'08 (raw)'!G19</f>
        <v>2.3240527433863459E-2</v>
      </c>
      <c r="BA20" s="268">
        <f>1/('08 (raw)'!BJ19/'08 (raw)'!G19)</f>
        <v>2.3287055125376104</v>
      </c>
      <c r="BB20" s="268">
        <f>+'08 (raw)'!BJ19/'08 (raw)'!E19</f>
        <v>72.833157503407264</v>
      </c>
      <c r="BC20" s="281">
        <f>+'08 (raw)'!BK19/'08 (raw)'!BF19</f>
        <v>2.9503000609983396</v>
      </c>
      <c r="BD20" s="265">
        <f>+'08 (raw)'!BL19/'08 (raw)'!BO19</f>
        <v>0.12229252848468621</v>
      </c>
      <c r="BE20" s="268">
        <f>+'08 (raw)'!BM19</f>
        <v>67.099999999999994</v>
      </c>
      <c r="BF20" s="265">
        <f>+'08 (raw)'!BN19/'08 (raw)'!BO19</f>
        <v>0.10448223976582385</v>
      </c>
      <c r="BG20" s="279">
        <f>+'08 (raw)'!BP19/('08 (raw)'!G19/1000)</f>
        <v>0.13385190250574525</v>
      </c>
      <c r="BH20" s="267">
        <f>+'08 (raw)'!BQ19</f>
        <v>16.102889358703312</v>
      </c>
      <c r="BI20" s="267">
        <f>+'08 (raw)'!BR19</f>
        <v>5.0138923386182332</v>
      </c>
      <c r="BJ20" s="267">
        <f>+'08 (raw)'!BS19</f>
        <v>25.803520999999996</v>
      </c>
      <c r="BK20" s="264">
        <f>+'08 (raw)'!BT19/('08 (raw)'!E19/1000)</f>
        <v>15.824746017902378</v>
      </c>
      <c r="BL20" s="268">
        <f>+'08 (raw)'!BU19</f>
        <v>39</v>
      </c>
      <c r="BM20" s="281">
        <f>+'08 (raw)'!BV19/('08 (raw)'!D19/1000)</f>
        <v>7.6021782654922969</v>
      </c>
      <c r="BN20" s="264">
        <f>'08 (raw)'!BW19/('08 (raw)'!E19/1000)</f>
        <v>20.286362822693565</v>
      </c>
      <c r="BO20" s="264">
        <f>'08 (raw)'!BX19/('08 (raw)'!D19/10000)</f>
        <v>0.91483678677570113</v>
      </c>
      <c r="BP20" s="264">
        <f>+'08 (raw)'!BY19/('08 (raw)'!D19/100000)</f>
        <v>7.9926571390550203</v>
      </c>
      <c r="BQ20" s="267">
        <f>+'08 (raw)'!BZ19/('08 (raw)'!G19/1000)</f>
        <v>4.700200100621017</v>
      </c>
      <c r="BR20" s="267">
        <f>+'08 (raw)'!CA19</f>
        <v>0.89553575426498899</v>
      </c>
      <c r="BS20" s="282">
        <f>+'08 (raw)'!CB19</f>
        <v>81.2</v>
      </c>
      <c r="BT20" s="283">
        <f>+'08 (raw)'!CC19</f>
        <v>0.45124999999999998</v>
      </c>
      <c r="BU20" s="283">
        <f>+'08 (raw)'!CD19</f>
        <v>0.56933333333333336</v>
      </c>
      <c r="BV20" s="284">
        <f>+'08 (raw)'!CE19</f>
        <v>10.025</v>
      </c>
      <c r="BW20" s="284">
        <f>+'08 (raw)'!CF19</f>
        <v>50</v>
      </c>
      <c r="BX20" s="265">
        <f>+'08 (raw)'!CG19</f>
        <v>0.69757102701785612</v>
      </c>
      <c r="BY20" s="273">
        <f>+'08 (raw)'!CH19/('08 (raw)'!G19/1000)</f>
        <v>55.654238966797763</v>
      </c>
      <c r="BZ20" s="268">
        <f>+'08 (raw)'!CI19</f>
        <v>0.11692351487002772</v>
      </c>
      <c r="CA20" s="281">
        <f>+'08 (raw)'!CJ19</f>
        <v>25.109437221306013</v>
      </c>
      <c r="CB20" s="275">
        <f>+'08 (raw)'!CK19</f>
        <v>18.8</v>
      </c>
      <c r="CC20" s="265">
        <f>+'08 (raw)'!CL19/'08 (raw)'!E19</f>
        <v>0.31729628506481455</v>
      </c>
      <c r="CD20" s="279">
        <v>8.4961232998911462E-4</v>
      </c>
      <c r="CE20" s="279">
        <f>+'08 (raw)'!CN19/'08 (raw)'!G19</f>
        <v>1.8157204008657966E-2</v>
      </c>
      <c r="CF20" s="265">
        <f>('08 (raw)'!CO19+'08 (raw)'!CP19)/'08 (raw)'!CX19</f>
        <v>0.2701589986787758</v>
      </c>
      <c r="CG20" s="286">
        <f>+'08 (raw)'!CQ19/('08 (raw)'!CX19/1000000)</f>
        <v>17.149357521476233</v>
      </c>
      <c r="CH20" s="281">
        <f>+'08 (raw)'!CR19/('08 (raw)'!D19/1000)</f>
        <v>0.33243448958618255</v>
      </c>
      <c r="CI20" s="287">
        <f>('08 (raw)'!CS19-'07 (raw)'!CS19)/'07 (raw)'!CS19</f>
        <v>6.774770525444497E-2</v>
      </c>
      <c r="CJ20" s="288">
        <f>('08 (raw)'!CT19-'07 (raw)'!CT19)/'07 (raw)'!CT19</f>
        <v>8.4179243692939401E-2</v>
      </c>
      <c r="CK20" s="285">
        <f>+'08 (raw)'!CU19/('08 (raw)'!D19/1000000)</f>
        <v>3.4839787529214186</v>
      </c>
      <c r="CL20" s="268">
        <f>+'08 (raw)'!CV19/('08 (raw)'!I19/1000)</f>
        <v>2.2419644262871925</v>
      </c>
      <c r="CM20" s="268">
        <f>+'08 (raw)'!CW19/('08 (raw)'!E19/10000)</f>
        <v>1.3699380340081395</v>
      </c>
    </row>
    <row r="21" spans="1:91">
      <c r="A21" s="263" t="s">
        <v>151</v>
      </c>
      <c r="B21" s="264">
        <f>'08 (raw)'!B20</f>
        <v>5946.3411840733943</v>
      </c>
      <c r="C21" s="265">
        <f>'08 (raw)'!C20</f>
        <v>0.19829910000000001</v>
      </c>
      <c r="D21" s="266">
        <f>+'08 (raw)'!J20/('08 (raw)'!D20/100000)</f>
        <v>1019.2902700979697</v>
      </c>
      <c r="E21" s="266">
        <f>+'08 (raw)'!K20</f>
        <v>62.686586687565949</v>
      </c>
      <c r="F21" s="267">
        <f>+'08 (raw)'!L20</f>
        <v>2.08</v>
      </c>
      <c r="G21" s="267">
        <f>+'08 (raw)'!M20</f>
        <v>2.63</v>
      </c>
      <c r="H21" s="267">
        <f>+'08 (raw)'!N20</f>
        <v>3.61</v>
      </c>
      <c r="I21" s="267">
        <f>+'08 (raw)'!O20</f>
        <v>0.91</v>
      </c>
      <c r="J21" s="267">
        <f>+'08 (raw)'!P20</f>
        <v>0.15066666666666667</v>
      </c>
      <c r="K21" s="268">
        <f>+'08 (raw)'!Q20/('08 (raw)'!E20)*100000</f>
        <v>7.7173832514261722</v>
      </c>
      <c r="L21" s="268">
        <f>+'08 (raw)'!R20/('08 (raw)'!D20/100000)</f>
        <v>16.541125057944214</v>
      </c>
      <c r="M21" s="265">
        <f>+'08 (raw)'!S20/'08 (raw)'!U20</f>
        <v>4.1126095821805361E-3</v>
      </c>
      <c r="N21" s="265">
        <f>+'08 (raw)'!T20</f>
        <v>0.20437977694497764</v>
      </c>
      <c r="O21" s="264">
        <f>'08 (raw)'!V20</f>
        <v>6</v>
      </c>
      <c r="P21" s="270">
        <f>+'08 (raw)'!X20/('08 (raw)'!F20/'08 (raw)'!W20)</f>
        <v>105.38163447934954</v>
      </c>
      <c r="Q21" s="268">
        <f>+'08 (raw)'!Y20/('08 (raw)'!I20/10000)</f>
        <v>1.4827128124483293</v>
      </c>
      <c r="R21" s="271">
        <f>+'08 (raw)'!Z20</f>
        <v>30094.924414630641</v>
      </c>
      <c r="S21" s="271">
        <f>+'08 (raw)'!AA20</f>
        <v>0.47370985415052774</v>
      </c>
      <c r="T21" s="271">
        <f>+'08 (raw)'!AB20</f>
        <v>2473.6</v>
      </c>
      <c r="U21" s="271">
        <f>+'08 (raw)'!AD20</f>
        <v>1</v>
      </c>
      <c r="V21" s="271">
        <f>'08 (raw)'!AE20</f>
        <v>0</v>
      </c>
      <c r="W21" s="272">
        <f>+'08 (raw)'!AF20/'08 (raw)'!AC20</f>
        <v>0.40090909090909088</v>
      </c>
      <c r="X21" s="267">
        <f>+'08 (raw)'!AG20</f>
        <v>84.083988516232097</v>
      </c>
      <c r="Y21" s="267">
        <f>+'08 (raw)'!AH20</f>
        <v>17.699200000000001</v>
      </c>
      <c r="Z21" s="265">
        <f>+'08 (raw)'!AI20</f>
        <v>0.27344716654293494</v>
      </c>
      <c r="AA21" s="273">
        <f>'08 (raw)'!AJ20/'08 (raw)'!AK20</f>
        <v>1.8382893685051958</v>
      </c>
      <c r="AB21" s="267">
        <f>'08 (raw)'!AL20</f>
        <v>1.5553182482294963</v>
      </c>
      <c r="AC21" s="274">
        <f>+'08 (raw)'!AM20/('08 (raw)'!D20/100000)</f>
        <v>8.9995786789422922</v>
      </c>
      <c r="AD21" s="265">
        <f>+'08 (raw)'!AN20/'08 (raw)'!E20</f>
        <v>0.39401131059689332</v>
      </c>
      <c r="AE21" s="275">
        <f>+'08 (raw)'!AO20</f>
        <v>0.54707800066437529</v>
      </c>
      <c r="AF21" s="276">
        <f>+'08 (raw)'!AP20</f>
        <v>7.6531189856220996E-2</v>
      </c>
      <c r="AG21" s="266">
        <f>+'08 (raw)'!AQ20</f>
        <v>70.099999999999994</v>
      </c>
      <c r="AH21" s="266">
        <f>+'08 (raw)'!AR20</f>
        <v>54.9</v>
      </c>
      <c r="AI21" s="265">
        <f>+'08 (raw)'!AS20</f>
        <v>2.7028978779156738E-2</v>
      </c>
      <c r="AJ21" s="266">
        <f>+'08 (raw)'!AT20</f>
        <v>407.74621668009092</v>
      </c>
      <c r="AK21" s="265">
        <f>+'08 (raw)'!AU20/'08 (raw)'!E20</f>
        <v>2.3175610599362854E-2</v>
      </c>
      <c r="AL21" s="278">
        <f>+'08 (raw)'!AV20</f>
        <v>8.5868026698311066</v>
      </c>
      <c r="AM21" s="279">
        <f>+'08 (raw)'!AW20/'08 (raw)'!G20</f>
        <v>2.338605905149807E-2</v>
      </c>
      <c r="AN21" s="273">
        <f>'08 (raw)'!AX20</f>
        <v>59.526757065980426</v>
      </c>
      <c r="AO21" s="279">
        <f>+'08 (raw)'!AY20</f>
        <v>3.9490422708441018E-2</v>
      </c>
      <c r="AP21" s="268">
        <f>+'08 (raw)'!AZ20</f>
        <v>56</v>
      </c>
      <c r="AQ21" s="268">
        <f>('08 (raw)'!H20*1000)/'08 (raw)'!D20</f>
        <v>52813.404269088911</v>
      </c>
      <c r="AR21" s="268">
        <f>'08 (raw)'!E20/'08 (raw)'!D20</f>
        <v>0.40717311669989975</v>
      </c>
      <c r="AS21" s="275">
        <f>+'08 (raw)'!BA20</f>
        <v>25.8</v>
      </c>
      <c r="AT21" s="268">
        <v>0</v>
      </c>
      <c r="AU21" s="275">
        <f>+'08 (raw)'!BC20</f>
        <v>47.34</v>
      </c>
      <c r="AV21" s="275">
        <f>+'08 (raw)'!BD20</f>
        <v>11.9</v>
      </c>
      <c r="AW21" s="268">
        <f>+'08 (raw)'!BE20</f>
        <v>27.21</v>
      </c>
      <c r="AX21" s="280">
        <f>'08 (raw)'!BG20</f>
        <v>28.611742967553873</v>
      </c>
      <c r="AY21" s="280">
        <f>'08 (raw)'!BH20*10</f>
        <v>5.7816666666666672</v>
      </c>
      <c r="AZ21" s="265">
        <f>+'08 (raw)'!BI20/'08 (raw)'!G20</f>
        <v>1.5557874953088524E-2</v>
      </c>
      <c r="BA21" s="268">
        <f>1/('08 (raw)'!BJ20/'08 (raw)'!G20)</f>
        <v>1.8938374258037096</v>
      </c>
      <c r="BB21" s="268">
        <f>+'08 (raw)'!BJ20/'08 (raw)'!E20</f>
        <v>94.203199411784709</v>
      </c>
      <c r="BC21" s="281">
        <f>+'08 (raw)'!BK20/'08 (raw)'!BF20</f>
        <v>3.1675697430535852</v>
      </c>
      <c r="BD21" s="265">
        <f>+'08 (raw)'!BL20/'08 (raw)'!BO20</f>
        <v>0.2662360089129801</v>
      </c>
      <c r="BE21" s="268">
        <f>+'08 (raw)'!BM20</f>
        <v>63.8</v>
      </c>
      <c r="BF21" s="265">
        <f>+'08 (raw)'!BN20/'08 (raw)'!BO20</f>
        <v>9.4443804865557535E-2</v>
      </c>
      <c r="BG21" s="279">
        <f>+'08 (raw)'!BP20/('08 (raw)'!G20/1000)</f>
        <v>0.18031755806938066</v>
      </c>
      <c r="BH21" s="267">
        <f>+'08 (raw)'!BQ20</f>
        <v>7.0846499251621484</v>
      </c>
      <c r="BI21" s="267">
        <f>+'08 (raw)'!BR20</f>
        <v>2.9351376509674072</v>
      </c>
      <c r="BJ21" s="267">
        <f>+'08 (raw)'!BS20</f>
        <v>19795.199421000001</v>
      </c>
      <c r="BK21" s="264">
        <f>+'08 (raw)'!BT20/('08 (raw)'!E20/1000)</f>
        <v>15.51687946064752</v>
      </c>
      <c r="BL21" s="268">
        <f>+'08 (raw)'!BU20</f>
        <v>19</v>
      </c>
      <c r="BM21" s="281">
        <f>+'08 (raw)'!BV20/('08 (raw)'!D20/1000)</f>
        <v>7.7713121586821803</v>
      </c>
      <c r="BN21" s="264">
        <f>'08 (raw)'!BW20/('08 (raw)'!E20/1000)</f>
        <v>29.45323883140296</v>
      </c>
      <c r="BO21" s="264">
        <f>'08 (raw)'!BX20/('08 (raw)'!D20/10000)</f>
        <v>1.4660766160779737</v>
      </c>
      <c r="BP21" s="264">
        <f>+'08 (raw)'!BY20/('08 (raw)'!D20/100000)</f>
        <v>8.6225013599921976</v>
      </c>
      <c r="BQ21" s="267">
        <f>+'08 (raw)'!BZ20/('08 (raw)'!G20/1000)</f>
        <v>3.0187492446866946</v>
      </c>
      <c r="BR21" s="267">
        <f>+'08 (raw)'!CA20</f>
        <v>0.6818143078732507</v>
      </c>
      <c r="BS21" s="282">
        <f>+'08 (raw)'!CB20</f>
        <v>62.300148810000003</v>
      </c>
      <c r="BT21" s="283">
        <f>+'08 (raw)'!CC20</f>
        <v>0.10450000000000001</v>
      </c>
      <c r="BU21" s="283">
        <f>+'08 (raw)'!CD20</f>
        <v>0.28999999999999998</v>
      </c>
      <c r="BV21" s="284">
        <f>+'08 (raw)'!CE20</f>
        <v>7.835</v>
      </c>
      <c r="BW21" s="284">
        <f>+'08 (raw)'!CF20</f>
        <v>47.62</v>
      </c>
      <c r="BX21" s="265">
        <f>+'08 (raw)'!CG20</f>
        <v>0.91440391768558649</v>
      </c>
      <c r="BY21" s="273">
        <f>+'08 (raw)'!CH20/('08 (raw)'!G20/1000)</f>
        <v>39.008834488480424</v>
      </c>
      <c r="BZ21" s="268">
        <f>+'08 (raw)'!CI20</f>
        <v>0.22147774384745508</v>
      </c>
      <c r="CA21" s="281">
        <f>+'08 (raw)'!CJ20</f>
        <v>0</v>
      </c>
      <c r="CB21" s="275">
        <f>+'08 (raw)'!CK20</f>
        <v>5.7</v>
      </c>
      <c r="CC21" s="265">
        <f>+'08 (raw)'!CL20/'08 (raw)'!E20</f>
        <v>0.30907317314103672</v>
      </c>
      <c r="CD21" s="279">
        <v>3.2679815616047533E-3</v>
      </c>
      <c r="CE21" s="279">
        <f>+'08 (raw)'!CN20/'08 (raw)'!G20</f>
        <v>2.1733489070253072E-2</v>
      </c>
      <c r="CF21" s="265">
        <f>('08 (raw)'!CO20+'08 (raw)'!CP20)/'08 (raw)'!CX20</f>
        <v>0.18253289894160948</v>
      </c>
      <c r="CG21" s="286">
        <f>+'08 (raw)'!CQ20/('08 (raw)'!CX20/1000000)</f>
        <v>1.2282239194074389</v>
      </c>
      <c r="CH21" s="281">
        <f>+'08 (raw)'!CR20/('08 (raw)'!D20/1000)</f>
        <v>0.36917528665417787</v>
      </c>
      <c r="CI21" s="287">
        <f>('08 (raw)'!CS20-'07 (raw)'!CS20)/'07 (raw)'!CS20</f>
        <v>0.19094622040390147</v>
      </c>
      <c r="CJ21" s="288">
        <f>('08 (raw)'!CT20-'07 (raw)'!CT20)/'07 (raw)'!CT20</f>
        <v>7.5942597056702546E-2</v>
      </c>
      <c r="CK21" s="285">
        <f>+'08 (raw)'!CU20/('08 (raw)'!D20/1000000)</f>
        <v>1.5083092758003842</v>
      </c>
      <c r="CL21" s="268">
        <f>+'08 (raw)'!CV20/('08 (raw)'!I20/1000)</f>
        <v>0.4329521412349121</v>
      </c>
      <c r="CM21" s="268">
        <f>+'08 (raw)'!CW20/('08 (raw)'!E20/10000)</f>
        <v>2.5745190526757709</v>
      </c>
    </row>
    <row r="22" spans="1:91">
      <c r="A22" s="263" t="s">
        <v>221</v>
      </c>
      <c r="B22" s="264">
        <f>'08 (raw)'!B21</f>
        <v>2516.4003446414008</v>
      </c>
      <c r="C22" s="265">
        <f>'08 (raw)'!C21</f>
        <v>0.24617259999999999</v>
      </c>
      <c r="D22" s="266">
        <f>+'08 (raw)'!J21/('08 (raw)'!D21/100000)</f>
        <v>2652.1034556836416</v>
      </c>
      <c r="E22" s="266">
        <f>+'08 (raw)'!K21</f>
        <v>52.105313275579256</v>
      </c>
      <c r="F22" s="267">
        <f>+'08 (raw)'!L21</f>
        <v>2.5</v>
      </c>
      <c r="G22" s="267">
        <f>+'08 (raw)'!M21</f>
        <v>2.54</v>
      </c>
      <c r="H22" s="267">
        <f>+'08 (raw)'!N21</f>
        <v>3.2</v>
      </c>
      <c r="I22" s="267">
        <f>+'08 (raw)'!O21</f>
        <v>1.34</v>
      </c>
      <c r="J22" s="267">
        <f>+'08 (raw)'!P21</f>
        <v>0.37599999999999995</v>
      </c>
      <c r="K22" s="268">
        <f>+'08 (raw)'!Q21/('08 (raw)'!E21)*100000</f>
        <v>3.178670293114862</v>
      </c>
      <c r="L22" s="268">
        <f>+'08 (raw)'!R21/('08 (raw)'!D21/100000)</f>
        <v>12.937677103260114</v>
      </c>
      <c r="M22" s="265">
        <f>+'08 (raw)'!S21/'08 (raw)'!U21</f>
        <v>3.6615134255492267E-2</v>
      </c>
      <c r="N22" s="265">
        <f>+'08 (raw)'!T21</f>
        <v>0.15673706602681595</v>
      </c>
      <c r="O22" s="264">
        <f>'08 (raw)'!V21</f>
        <v>5</v>
      </c>
      <c r="P22" s="270">
        <f>+'08 (raw)'!X21/('08 (raw)'!F21/'08 (raw)'!W21)</f>
        <v>252.7303924775143</v>
      </c>
      <c r="Q22" s="268">
        <f>+'08 (raw)'!Y21/('08 (raw)'!I21/10000)</f>
        <v>1.3163473632445417</v>
      </c>
      <c r="R22" s="271">
        <f>+'08 (raw)'!Z21</f>
        <v>50372.278021773622</v>
      </c>
      <c r="S22" s="271">
        <f>+'08 (raw)'!AA21</f>
        <v>0.95132338982876874</v>
      </c>
      <c r="T22" s="271">
        <f>+'08 (raw)'!AB21</f>
        <v>1214.0999999999999</v>
      </c>
      <c r="U22" s="271">
        <f>+'08 (raw)'!AD21</f>
        <v>0.8</v>
      </c>
      <c r="V22" s="271">
        <f>'08 (raw)'!AE21</f>
        <v>0</v>
      </c>
      <c r="W22" s="272">
        <f>+'08 (raw)'!AF21/'08 (raw)'!AC21</f>
        <v>0.29197080291970801</v>
      </c>
      <c r="X22" s="267">
        <f>+'08 (raw)'!AG21</f>
        <v>91.5817763134676</v>
      </c>
      <c r="Y22" s="267">
        <f>+'08 (raw)'!AH21</f>
        <v>13.739000000000001</v>
      </c>
      <c r="Z22" s="265">
        <f>+'08 (raw)'!AI21</f>
        <v>0.29658840792369773</v>
      </c>
      <c r="AA22" s="273">
        <f>'08 (raw)'!AJ21/'08 (raw)'!AK21</f>
        <v>3.1542206888876523</v>
      </c>
      <c r="AB22" s="267">
        <f>'08 (raw)'!AL21</f>
        <v>1.5880246453722531</v>
      </c>
      <c r="AC22" s="274">
        <f>+'08 (raw)'!AM21/('08 (raw)'!D21/100000)</f>
        <v>12.576625649215645</v>
      </c>
      <c r="AD22" s="265">
        <f>+'08 (raw)'!AN21/'08 (raw)'!E21</f>
        <v>0.36140652014378644</v>
      </c>
      <c r="AE22" s="275">
        <f>+'08 (raw)'!AO21</f>
        <v>0.66177738142768128</v>
      </c>
      <c r="AF22" s="276">
        <f>+'08 (raw)'!AP21</f>
        <v>5.7434899002190315E-2</v>
      </c>
      <c r="AG22" s="266">
        <f>+'08 (raw)'!AQ21</f>
        <v>76.099999999999994</v>
      </c>
      <c r="AH22" s="266">
        <f>+'08 (raw)'!AR21</f>
        <v>51.1</v>
      </c>
      <c r="AI22" s="265">
        <f>+'08 (raw)'!AS21</f>
        <v>1.4271025691285046E-2</v>
      </c>
      <c r="AJ22" s="266">
        <f>+'08 (raw)'!AT21</f>
        <v>518.89403147278995</v>
      </c>
      <c r="AK22" s="265">
        <f>+'08 (raw)'!AU21/'08 (raw)'!E21</f>
        <v>2.7697274497528238E-2</v>
      </c>
      <c r="AL22" s="278">
        <f>+'08 (raw)'!AV21</f>
        <v>6.9343877344721303</v>
      </c>
      <c r="AM22" s="279">
        <f>+'08 (raw)'!AW21/'08 (raw)'!G21</f>
        <v>4.0309470999145844E-3</v>
      </c>
      <c r="AN22" s="273">
        <f>'08 (raw)'!AX21</f>
        <v>52.877867932512743</v>
      </c>
      <c r="AO22" s="279">
        <f>+'08 (raw)'!AY21</f>
        <v>7.0228739404747014E-3</v>
      </c>
      <c r="AP22" s="268">
        <f>+'08 (raw)'!AZ21</f>
        <v>8.6</v>
      </c>
      <c r="AQ22" s="268">
        <f>('08 (raw)'!H21*1000)/'08 (raw)'!D21</f>
        <v>58143.484428811309</v>
      </c>
      <c r="AR22" s="268">
        <f>'08 (raw)'!E21/'08 (raw)'!D21</f>
        <v>0.43541180626219678</v>
      </c>
      <c r="AS22" s="275">
        <f>+'08 (raw)'!BA21</f>
        <v>5.7</v>
      </c>
      <c r="AT22" s="268">
        <v>0</v>
      </c>
      <c r="AU22" s="275">
        <f>+'08 (raw)'!BC21</f>
        <v>59.5</v>
      </c>
      <c r="AV22" s="275">
        <f>+'08 (raw)'!BD21</f>
        <v>0.3</v>
      </c>
      <c r="AW22" s="268">
        <f>+'08 (raw)'!BE21</f>
        <v>23.55</v>
      </c>
      <c r="AX22" s="280">
        <f>'08 (raw)'!BG21</f>
        <v>35.077343385158457</v>
      </c>
      <c r="AY22" s="280">
        <f>'08 (raw)'!BH21*10</f>
        <v>7.0616666666666674</v>
      </c>
      <c r="AZ22" s="265">
        <f>+'08 (raw)'!BI21/'08 (raw)'!G21</f>
        <v>3.4475949202901819E-2</v>
      </c>
      <c r="BA22" s="268">
        <f>1/('08 (raw)'!BJ21/'08 (raw)'!G21)</f>
        <v>2.8878035919951346</v>
      </c>
      <c r="BB22" s="268">
        <f>+'08 (raw)'!BJ21/'08 (raw)'!E21</f>
        <v>57.712317898250618</v>
      </c>
      <c r="BC22" s="281">
        <f>+'08 (raw)'!BK21/'08 (raw)'!BF21</f>
        <v>1.482969714944619</v>
      </c>
      <c r="BD22" s="265">
        <f>+'08 (raw)'!BL21/'08 (raw)'!BO21</f>
        <v>0.14946896570553472</v>
      </c>
      <c r="BE22" s="268">
        <f>+'08 (raw)'!BM21</f>
        <v>90.6</v>
      </c>
      <c r="BF22" s="265">
        <f>+'08 (raw)'!BN21/'08 (raw)'!BO21</f>
        <v>0.13177444135291505</v>
      </c>
      <c r="BG22" s="279">
        <f>+'08 (raw)'!BP21/('08 (raw)'!G21/1000)</f>
        <v>0.19327157156983221</v>
      </c>
      <c r="BH22" s="267">
        <f>+'08 (raw)'!BQ21</f>
        <v>15.276073619631902</v>
      </c>
      <c r="BI22" s="267">
        <f>+'08 (raw)'!BR21</f>
        <v>26.609672899180477</v>
      </c>
      <c r="BJ22" s="267">
        <f>+'08 (raw)'!BS21</f>
        <v>0</v>
      </c>
      <c r="BK22" s="264">
        <f>+'08 (raw)'!BT21/('08 (raw)'!E21/1000)</f>
        <v>23.027393227773839</v>
      </c>
      <c r="BL22" s="268">
        <f>+'08 (raw)'!BU21</f>
        <v>4</v>
      </c>
      <c r="BM22" s="281">
        <f>+'08 (raw)'!BV21/('08 (raw)'!D21/1000)</f>
        <v>12.059720317508647</v>
      </c>
      <c r="BN22" s="264">
        <f>'08 (raw)'!BW21/('08 (raw)'!E21/1000)</f>
        <v>33.1645874016858</v>
      </c>
      <c r="BO22" s="264">
        <f>'08 (raw)'!BX21/('08 (raw)'!D21/10000)</f>
        <v>1.4916032966672883</v>
      </c>
      <c r="BP22" s="264">
        <f>+'08 (raw)'!BY21/('08 (raw)'!D21/100000)</f>
        <v>10.771368378993303</v>
      </c>
      <c r="BQ22" s="267">
        <f>+'08 (raw)'!BZ21/('08 (raw)'!G21/1000)</f>
        <v>8.8618311324363699</v>
      </c>
      <c r="BR22" s="267">
        <f>+'08 (raw)'!CA21</f>
        <v>2.0441537203597711</v>
      </c>
      <c r="BS22" s="282">
        <f>+'08 (raw)'!CB21</f>
        <v>72.249086309999996</v>
      </c>
      <c r="BT22" s="283">
        <f>+'08 (raw)'!CC21</f>
        <v>0.153</v>
      </c>
      <c r="BU22" s="283">
        <f>+'08 (raw)'!CD21</f>
        <v>0.59099999999999997</v>
      </c>
      <c r="BV22" s="284">
        <f>+'08 (raw)'!CE21</f>
        <v>9.3160000000000007</v>
      </c>
      <c r="BW22" s="284">
        <f>+'08 (raw)'!CF21</f>
        <v>57.14</v>
      </c>
      <c r="BX22" s="265">
        <f>+'08 (raw)'!CG21</f>
        <v>0.8975142112389719</v>
      </c>
      <c r="BY22" s="273">
        <f>+'08 (raw)'!CH21/('08 (raw)'!G21/1000)</f>
        <v>42.883679757177909</v>
      </c>
      <c r="BZ22" s="268">
        <f>+'08 (raw)'!CI21</f>
        <v>0.15529909736737335</v>
      </c>
      <c r="CA22" s="281">
        <f>+'08 (raw)'!CJ21</f>
        <v>18.492521969599345</v>
      </c>
      <c r="CB22" s="275">
        <f>+'08 (raw)'!CK21</f>
        <v>9.8000000000000007</v>
      </c>
      <c r="CC22" s="265">
        <f>+'08 (raw)'!CL21/'08 (raw)'!E21</f>
        <v>0.35059351302494701</v>
      </c>
      <c r="CD22" s="279">
        <v>4.7619344827163735E-6</v>
      </c>
      <c r="CE22" s="279">
        <f>+'08 (raw)'!CN21/'08 (raw)'!G21</f>
        <v>3.4160248925469934E-2</v>
      </c>
      <c r="CF22" s="265">
        <f>('08 (raw)'!CO21+'08 (raw)'!CP21)/'08 (raw)'!CX21</f>
        <v>0.1167469974145728</v>
      </c>
      <c r="CG22" s="286">
        <f>+'08 (raw)'!CQ21/('08 (raw)'!CX21/1000000)</f>
        <v>12.387129416160557</v>
      </c>
      <c r="CH22" s="281">
        <f>+'08 (raw)'!CR21/('08 (raw)'!D21/1000)</f>
        <v>0.52060731261579962</v>
      </c>
      <c r="CI22" s="287">
        <f>('08 (raw)'!CS21-'07 (raw)'!CS21)/'07 (raw)'!CS21</f>
        <v>-3.6931836602212241E-2</v>
      </c>
      <c r="CJ22" s="288">
        <f>('08 (raw)'!CT21-'07 (raw)'!CT21)/'07 (raw)'!CT21</f>
        <v>3.9616622080721739E-2</v>
      </c>
      <c r="CK22" s="285">
        <f>+'08 (raw)'!CU21/('08 (raw)'!D21/1000000)</f>
        <v>9.0262863511117075</v>
      </c>
      <c r="CL22" s="268">
        <f>+'08 (raw)'!CV21/('08 (raw)'!I21/1000)</f>
        <v>1.4743090468338869</v>
      </c>
      <c r="CM22" s="268">
        <f>+'08 (raw)'!CW21/('08 (raw)'!E21/10000)</f>
        <v>10.379049522301138</v>
      </c>
    </row>
    <row r="23" spans="1:91">
      <c r="A23" s="263" t="s">
        <v>222</v>
      </c>
      <c r="B23" s="264">
        <f>'08 (raw)'!B22</f>
        <v>1319.8639231591087</v>
      </c>
      <c r="C23" s="265">
        <f>'08 (raw)'!C22</f>
        <v>0.25376799999999999</v>
      </c>
      <c r="D23" s="266">
        <f>+'08 (raw)'!J22/('08 (raw)'!D22/100000)</f>
        <v>722.54693918072053</v>
      </c>
      <c r="E23" s="266">
        <f>+'08 (raw)'!K22</f>
        <v>35.377779033743387</v>
      </c>
      <c r="F23" s="267">
        <f>+'08 (raw)'!L22</f>
        <v>3.13</v>
      </c>
      <c r="G23" s="267">
        <f>+'08 (raw)'!M22</f>
        <v>3.12</v>
      </c>
      <c r="H23" s="267">
        <f>+'08 (raw)'!N22</f>
        <v>4.1399999999999997</v>
      </c>
      <c r="I23" s="267">
        <f>+'08 (raw)'!O22</f>
        <v>1.98</v>
      </c>
      <c r="J23" s="267">
        <f>+'08 (raw)'!P22</f>
        <v>0.47300000000000003</v>
      </c>
      <c r="K23" s="268">
        <f>+'08 (raw)'!Q22/('08 (raw)'!E22)*100000</f>
        <v>11.562270922507349</v>
      </c>
      <c r="L23" s="268">
        <f>+'08 (raw)'!R22/('08 (raw)'!D22/100000)</f>
        <v>16.029021836698394</v>
      </c>
      <c r="M23" s="265">
        <f>+'08 (raw)'!S22/'08 (raw)'!U22</f>
        <v>6.4970038928556543E-3</v>
      </c>
      <c r="N23" s="265">
        <f>+'08 (raw)'!T22</f>
        <v>0.20437977694497764</v>
      </c>
      <c r="O23" s="264">
        <f>'08 (raw)'!V22</f>
        <v>2</v>
      </c>
      <c r="P23" s="270">
        <f>+'08 (raw)'!X22/('08 (raw)'!F22/'08 (raw)'!W22)</f>
        <v>1475.6650437872372</v>
      </c>
      <c r="Q23" s="268">
        <f>+'08 (raw)'!Y22/('08 (raw)'!I22/10000)</f>
        <v>2.4288451310736594</v>
      </c>
      <c r="R23" s="271">
        <f>+'08 (raw)'!Z22</f>
        <v>77741.710057592849</v>
      </c>
      <c r="S23" s="271">
        <f>+'08 (raw)'!AA22</f>
        <v>0.49163774886762063</v>
      </c>
      <c r="T23" s="271">
        <f>+'08 (raw)'!AB22</f>
        <v>1228.4000000000001</v>
      </c>
      <c r="U23" s="271">
        <f>+'08 (raw)'!AD22</f>
        <v>0.5</v>
      </c>
      <c r="V23" s="271">
        <f>'08 (raw)'!AE22</f>
        <v>0</v>
      </c>
      <c r="W23" s="272">
        <f>+'08 (raw)'!AF22/'08 (raw)'!AC22</f>
        <v>0.56272401433691754</v>
      </c>
      <c r="X23" s="267">
        <f>+'08 (raw)'!AG22</f>
        <v>92.637739161283179</v>
      </c>
      <c r="Y23" s="267">
        <f>+'08 (raw)'!AH22</f>
        <v>15.5299</v>
      </c>
      <c r="Z23" s="265">
        <f>+'08 (raw)'!AI22</f>
        <v>0.27937381730603816</v>
      </c>
      <c r="AA23" s="273">
        <f>'08 (raw)'!AJ22/'08 (raw)'!AK22</f>
        <v>1.3797891003753937</v>
      </c>
      <c r="AB23" s="267">
        <f>'08 (raw)'!AL22</f>
        <v>2.3505784925687387</v>
      </c>
      <c r="AC23" s="274">
        <f>+'08 (raw)'!AM22/('08 (raw)'!D22/100000)</f>
        <v>8.5832826609417214</v>
      </c>
      <c r="AD23" s="265">
        <f>+'08 (raw)'!AN22/'08 (raw)'!E22</f>
        <v>0.3554843319666729</v>
      </c>
      <c r="AE23" s="275">
        <f>+'08 (raw)'!AO22</f>
        <v>0.59077829934003667</v>
      </c>
      <c r="AF23" s="276">
        <f>+'08 (raw)'!AP22</f>
        <v>4.5860771401693319E-2</v>
      </c>
      <c r="AG23" s="266">
        <f>+'08 (raw)'!AQ22</f>
        <v>84.6</v>
      </c>
      <c r="AH23" s="266">
        <f>+'08 (raw)'!AR22</f>
        <v>57.8</v>
      </c>
      <c r="AI23" s="265">
        <f>+'08 (raw)'!AS22</f>
        <v>5.1238140433770406E-3</v>
      </c>
      <c r="AJ23" s="266">
        <f>+'08 (raw)'!AT22</f>
        <v>512.78241794965572</v>
      </c>
      <c r="AK23" s="265">
        <f>+'08 (raw)'!AU22/'08 (raw)'!E22</f>
        <v>2.4976817646800372E-2</v>
      </c>
      <c r="AL23" s="278">
        <f>+'08 (raw)'!AV22</f>
        <v>5.994605553633285</v>
      </c>
      <c r="AM23" s="279">
        <f>+'08 (raw)'!AW22/'08 (raw)'!G22</f>
        <v>2.197528509627775E-2</v>
      </c>
      <c r="AN23" s="273">
        <f>'08 (raw)'!AX22</f>
        <v>55.780411539074947</v>
      </c>
      <c r="AO23" s="279">
        <f>+'08 (raw)'!AY22</f>
        <v>5.166491707752293E-2</v>
      </c>
      <c r="AP23" s="268">
        <f>+'08 (raw)'!AZ22</f>
        <v>38.5</v>
      </c>
      <c r="AQ23" s="268">
        <f>('08 (raw)'!H22*1000)/'08 (raw)'!D22</f>
        <v>55178.944025821409</v>
      </c>
      <c r="AR23" s="268">
        <f>'08 (raw)'!E22/'08 (raw)'!D22</f>
        <v>0.44720040206991551</v>
      </c>
      <c r="AS23" s="275">
        <f>+'08 (raw)'!BA22</f>
        <v>14.5</v>
      </c>
      <c r="AT23" s="268">
        <v>0</v>
      </c>
      <c r="AU23" s="275">
        <f>+'08 (raw)'!BC22</f>
        <v>58.3</v>
      </c>
      <c r="AV23" s="275">
        <f>+'08 (raw)'!BD22</f>
        <v>4.2</v>
      </c>
      <c r="AW23" s="268">
        <f>+'08 (raw)'!BE22</f>
        <v>30.06</v>
      </c>
      <c r="AX23" s="280">
        <f>'08 (raw)'!BG22</f>
        <v>17.989078013306763</v>
      </c>
      <c r="AY23" s="280">
        <f>'08 (raw)'!BH22*10</f>
        <v>7.0716666666666672</v>
      </c>
      <c r="AZ23" s="265">
        <f>+'08 (raw)'!BI22/'08 (raw)'!G22</f>
        <v>2.9008334008212799E-2</v>
      </c>
      <c r="BA23" s="268">
        <f>1/('08 (raw)'!BJ22/'08 (raw)'!G22)</f>
        <v>0.72000079365757985</v>
      </c>
      <c r="BB23" s="268">
        <f>+'08 (raw)'!BJ22/'08 (raw)'!E22</f>
        <v>225.0306908894664</v>
      </c>
      <c r="BC23" s="281">
        <f>+'08 (raw)'!BK22/'08 (raw)'!BF22</f>
        <v>4.4725494296339896</v>
      </c>
      <c r="BD23" s="265">
        <f>+'08 (raw)'!BL22/'08 (raw)'!BO22</f>
        <v>0.16982254816577935</v>
      </c>
      <c r="BE23" s="268">
        <f>+'08 (raw)'!BM22</f>
        <v>60</v>
      </c>
      <c r="BF23" s="265">
        <f>+'08 (raw)'!BN22/'08 (raw)'!BO22</f>
        <v>8.5325052510452831E-2</v>
      </c>
      <c r="BG23" s="279">
        <f>+'08 (raw)'!BP22/('08 (raw)'!G22/1000)</f>
        <v>0.14971749331911219</v>
      </c>
      <c r="BH23" s="267">
        <f>+'08 (raw)'!BQ22</f>
        <v>7.7002053388090355</v>
      </c>
      <c r="BI23" s="267">
        <f>+'08 (raw)'!BR22</f>
        <v>25.635230902596241</v>
      </c>
      <c r="BJ23" s="267">
        <f>+'08 (raw)'!BS22</f>
        <v>0.11553599999999999</v>
      </c>
      <c r="BK23" s="264">
        <f>+'08 (raw)'!BT22/('08 (raw)'!E22/1000)</f>
        <v>23.799778466889126</v>
      </c>
      <c r="BL23" s="268">
        <f>+'08 (raw)'!BU22</f>
        <v>2</v>
      </c>
      <c r="BM23" s="281">
        <f>+'08 (raw)'!BV22/('08 (raw)'!D22/1000)</f>
        <v>7.4529780888442145</v>
      </c>
      <c r="BN23" s="264">
        <f>'08 (raw)'!BW22/('08 (raw)'!E22/1000)</f>
        <v>44.012940493616476</v>
      </c>
      <c r="BO23" s="264">
        <f>'08 (raw)'!BX22/('08 (raw)'!D22/10000)</f>
        <v>2.5773857115493519</v>
      </c>
      <c r="BP23" s="264">
        <f>+'08 (raw)'!BY22/('08 (raw)'!D22/100000)</f>
        <v>8.1696304845107939</v>
      </c>
      <c r="BQ23" s="267">
        <f>+'08 (raw)'!BZ22/('08 (raw)'!G22/1000)</f>
        <v>4.1465451896157575</v>
      </c>
      <c r="BR23" s="267">
        <f>+'08 (raw)'!CA22</f>
        <v>0.35891177948460268</v>
      </c>
      <c r="BS23" s="282">
        <f>+'08 (raw)'!CB22</f>
        <v>72.248065479999994</v>
      </c>
      <c r="BT23" s="283">
        <f>+'08 (raw)'!CC22</f>
        <v>0.51575000000000004</v>
      </c>
      <c r="BU23" s="283">
        <f>+'08 (raw)'!CD22</f>
        <v>0.64466666666666672</v>
      </c>
      <c r="BV23" s="284">
        <f>+'08 (raw)'!CE22</f>
        <v>10.791</v>
      </c>
      <c r="BW23" s="284">
        <f>+'08 (raw)'!CF22</f>
        <v>71.430000000000007</v>
      </c>
      <c r="BX23" s="265">
        <f>+'08 (raw)'!CG22</f>
        <v>0.8865332031821892</v>
      </c>
      <c r="BY23" s="273">
        <f>+'08 (raw)'!CH22/('08 (raw)'!G22/1000)</f>
        <v>43.147673743188022</v>
      </c>
      <c r="BZ23" s="268">
        <f>+'08 (raw)'!CI22</f>
        <v>0.21624095881206112</v>
      </c>
      <c r="CA23" s="281">
        <f>+'08 (raw)'!CJ22</f>
        <v>8.3178654297106043</v>
      </c>
      <c r="CB23" s="275">
        <f>+'08 (raw)'!CK22</f>
        <v>5.2</v>
      </c>
      <c r="CC23" s="265">
        <f>+'08 (raw)'!CL22/'08 (raw)'!E22</f>
        <v>0.27384776189121751</v>
      </c>
      <c r="CD23" s="279">
        <v>0</v>
      </c>
      <c r="CE23" s="279">
        <f>+'08 (raw)'!CN22/'08 (raw)'!G22</f>
        <v>5.3763854624754741E-2</v>
      </c>
      <c r="CF23" s="265">
        <f>('08 (raw)'!CO22+'08 (raw)'!CP22)/'08 (raw)'!CX22</f>
        <v>9.8269061456103656E-3</v>
      </c>
      <c r="CG23" s="286">
        <f>+'08 (raw)'!CQ22/('08 (raw)'!CX22/1000000)</f>
        <v>3.7872787630671665</v>
      </c>
      <c r="CH23" s="281">
        <f>+'08 (raw)'!CR22/('08 (raw)'!D22/1000)</f>
        <v>0.76936305837873153</v>
      </c>
      <c r="CI23" s="287">
        <f>('08 (raw)'!CS22-'07 (raw)'!CS22)/'07 (raw)'!CS22</f>
        <v>0.15235017908152956</v>
      </c>
      <c r="CJ23" s="288">
        <f>('08 (raw)'!CT22-'07 (raw)'!CT22)/'07 (raw)'!CT22</f>
        <v>0.10004079815314205</v>
      </c>
      <c r="CK23" s="285">
        <f>+'08 (raw)'!CU22/('08 (raw)'!D22/1000000)</f>
        <v>1.0341304410773158</v>
      </c>
      <c r="CL23" s="268">
        <f>+'08 (raw)'!CV22/('08 (raw)'!I22/1000)</f>
        <v>0.48576902621473189</v>
      </c>
      <c r="CM23" s="268">
        <f>+'08 (raw)'!CW22/('08 (raw)'!E22/10000)</f>
        <v>0.48561537874530858</v>
      </c>
    </row>
    <row r="24" spans="1:91">
      <c r="A24" s="263" t="s">
        <v>223</v>
      </c>
      <c r="B24" s="264">
        <f>'08 (raw)'!B23</f>
        <v>21751.910517083743</v>
      </c>
      <c r="C24" s="265">
        <f>'08 (raw)'!C23</f>
        <v>0.35398869999999999</v>
      </c>
      <c r="D24" s="266">
        <f>+'08 (raw)'!J23/('08 (raw)'!D23/100000)</f>
        <v>1180.5572153572823</v>
      </c>
      <c r="E24" s="266">
        <f>+'08 (raw)'!K23</f>
        <v>63.956326347660166</v>
      </c>
      <c r="F24" s="267">
        <f>+'08 (raw)'!L23</f>
        <v>2.92</v>
      </c>
      <c r="G24" s="267">
        <f>+'08 (raw)'!M23</f>
        <v>2.83</v>
      </c>
      <c r="H24" s="267">
        <f>+'08 (raw)'!N23</f>
        <v>3.29</v>
      </c>
      <c r="I24" s="267">
        <f>+'08 (raw)'!O23</f>
        <v>0.91</v>
      </c>
      <c r="J24" s="267">
        <f>+'08 (raw)'!P23</f>
        <v>0.67733333333333334</v>
      </c>
      <c r="K24" s="268">
        <f>+'08 (raw)'!Q23/('08 (raw)'!E23)*100000</f>
        <v>7.7910126993506994</v>
      </c>
      <c r="L24" s="268">
        <f>+'08 (raw)'!R23/('08 (raw)'!D23/100000)</f>
        <v>5.4858818213582907</v>
      </c>
      <c r="M24" s="265">
        <f>+'08 (raw)'!S23/'08 (raw)'!U23</f>
        <v>3.817150790076785E-2</v>
      </c>
      <c r="N24" s="265">
        <f>+'08 (raw)'!T23</f>
        <v>4.7709341880790854E-3</v>
      </c>
      <c r="O24" s="264">
        <f>'08 (raw)'!V23</f>
        <v>13</v>
      </c>
      <c r="P24" s="270">
        <f>+'08 (raw)'!X23/('08 (raw)'!F23/'08 (raw)'!W23)</f>
        <v>37.201187794962856</v>
      </c>
      <c r="Q24" s="268">
        <f>+'08 (raw)'!Y23/('08 (raw)'!I23/10000)</f>
        <v>9.9557654061910537</v>
      </c>
      <c r="R24" s="271">
        <f>+'08 (raw)'!Z23</f>
        <v>4702.399701127445</v>
      </c>
      <c r="S24" s="271">
        <f>+'08 (raw)'!AA23</f>
        <v>0.70548551468297793</v>
      </c>
      <c r="T24" s="271">
        <f>+'08 (raw)'!AB23</f>
        <v>11645.9</v>
      </c>
      <c r="U24" s="271">
        <f>+'08 (raw)'!AD23</f>
        <v>0.8</v>
      </c>
      <c r="V24" s="271">
        <f>'08 (raw)'!AE23</f>
        <v>7</v>
      </c>
      <c r="W24" s="272">
        <f>+'08 (raw)'!AF23/'08 (raw)'!AC23</f>
        <v>0.97596656217345867</v>
      </c>
      <c r="X24" s="267">
        <f>+'08 (raw)'!AG23</f>
        <v>96.768082595850046</v>
      </c>
      <c r="Y24" s="267">
        <f>+'08 (raw)'!AH23</f>
        <v>10.9794</v>
      </c>
      <c r="Z24" s="265">
        <f>+'08 (raw)'!AI23</f>
        <v>0.19495131626397402</v>
      </c>
      <c r="AA24" s="273">
        <f>'08 (raw)'!AJ23/'08 (raw)'!AK23</f>
        <v>0.65248240519303036</v>
      </c>
      <c r="AB24" s="267">
        <f>'08 (raw)'!AL23</f>
        <v>1.6867379376043541</v>
      </c>
      <c r="AC24" s="274">
        <f>+'08 (raw)'!AM23/('08 (raw)'!D23/100000)</f>
        <v>3.5510272370617977</v>
      </c>
      <c r="AD24" s="265">
        <f>+'08 (raw)'!AN23/'08 (raw)'!E23</f>
        <v>0.32319423680660597</v>
      </c>
      <c r="AE24" s="275">
        <f>+'08 (raw)'!AO23</f>
        <v>0.58160945920764084</v>
      </c>
      <c r="AF24" s="276">
        <f>+'08 (raw)'!AP23</f>
        <v>2.9257314328582147E-2</v>
      </c>
      <c r="AG24" s="266">
        <f>+'08 (raw)'!AQ23</f>
        <v>85.4</v>
      </c>
      <c r="AH24" s="266">
        <f>+'08 (raw)'!AR23</f>
        <v>56.5</v>
      </c>
      <c r="AI24" s="265">
        <f>+'08 (raw)'!AS23</f>
        <v>3.772708984556343E-2</v>
      </c>
      <c r="AJ24" s="266">
        <f>+'08 (raw)'!AT23</f>
        <v>544.14460317487794</v>
      </c>
      <c r="AK24" s="265">
        <f>+'08 (raw)'!AU23/'08 (raw)'!E23</f>
        <v>8.7229942184805759E-2</v>
      </c>
      <c r="AL24" s="278">
        <f>+'08 (raw)'!AV23</f>
        <v>8.7636913228422966</v>
      </c>
      <c r="AM24" s="279">
        <f>+'08 (raw)'!AW23/'08 (raw)'!G23</f>
        <v>2.0025344232138993E-2</v>
      </c>
      <c r="AN24" s="273">
        <f>'08 (raw)'!AX23</f>
        <v>48.913123799619399</v>
      </c>
      <c r="AO24" s="279">
        <f>+'08 (raw)'!AY23</f>
        <v>4.8792520483466127E-2</v>
      </c>
      <c r="AP24" s="268">
        <f>+'08 (raw)'!AZ23</f>
        <v>95</v>
      </c>
      <c r="AQ24" s="268">
        <f>('08 (raw)'!H23*1000)/'08 (raw)'!D23</f>
        <v>151706.26562007287</v>
      </c>
      <c r="AR24" s="268">
        <f>'08 (raw)'!E23/'08 (raw)'!D23</f>
        <v>0.46455016338139737</v>
      </c>
      <c r="AS24" s="275">
        <f>+'08 (raw)'!BA23</f>
        <v>16.100000000000001</v>
      </c>
      <c r="AT24" s="268">
        <v>0</v>
      </c>
      <c r="AU24" s="275">
        <f>+'08 (raw)'!BC23</f>
        <v>54.4</v>
      </c>
      <c r="AV24" s="275">
        <f>+'08 (raw)'!BD23</f>
        <v>10.7</v>
      </c>
      <c r="AW24" s="268">
        <f>+'08 (raw)'!BE23</f>
        <v>37.75</v>
      </c>
      <c r="AX24" s="280">
        <f>'08 (raw)'!BG23</f>
        <v>8.6087124882350121</v>
      </c>
      <c r="AY24" s="280">
        <f>'08 (raw)'!BH23*10</f>
        <v>7.8883333333333328</v>
      </c>
      <c r="AZ24" s="265">
        <f>+'08 (raw)'!BI23/'08 (raw)'!G23</f>
        <v>2.1793280775948179E-2</v>
      </c>
      <c r="BA24" s="268">
        <f>1/('08 (raw)'!BJ23/'08 (raw)'!G23)</f>
        <v>1.1111698101563137</v>
      </c>
      <c r="BB24" s="268">
        <f>+'08 (raw)'!BJ23/'08 (raw)'!E23</f>
        <v>395.49434537879409</v>
      </c>
      <c r="BC24" s="281">
        <f>+'08 (raw)'!BK23/'08 (raw)'!BF23</f>
        <v>10.29435488354401</v>
      </c>
      <c r="BD24" s="265">
        <f>+'08 (raw)'!BL23/'08 (raw)'!BO23</f>
        <v>0.24133916435744929</v>
      </c>
      <c r="BE24" s="268">
        <f>+'08 (raw)'!BM23</f>
        <v>91.8</v>
      </c>
      <c r="BF24" s="265">
        <f>+'08 (raw)'!BN23/'08 (raw)'!BO23</f>
        <v>0.19728585724093262</v>
      </c>
      <c r="BG24" s="279">
        <f>+'08 (raw)'!BP23/('08 (raw)'!G23/1000)</f>
        <v>0.2054380376864296</v>
      </c>
      <c r="BH24" s="267">
        <f>+'08 (raw)'!BQ23</f>
        <v>16.377607025246981</v>
      </c>
      <c r="BI24" s="267">
        <f>+'08 (raw)'!BR23</f>
        <v>77.939528192817875</v>
      </c>
      <c r="BJ24" s="267">
        <f>+'08 (raw)'!BS23</f>
        <v>40.945119999999996</v>
      </c>
      <c r="BK24" s="264">
        <f>+'08 (raw)'!BT23/('08 (raw)'!E23/1000)</f>
        <v>53.973587976948401</v>
      </c>
      <c r="BL24" s="268">
        <f>+'08 (raw)'!BU23</f>
        <v>51</v>
      </c>
      <c r="BM24" s="281">
        <f>+'08 (raw)'!BV23/('08 (raw)'!D23/1000)</f>
        <v>16.460832283390182</v>
      </c>
      <c r="BN24" s="264">
        <f>'08 (raw)'!BW23/('08 (raw)'!E23/1000)</f>
        <v>41.233077209915848</v>
      </c>
      <c r="BO24" s="264">
        <f>'08 (raw)'!BX23/('08 (raw)'!D23/10000)</f>
        <v>0.43710384920152445</v>
      </c>
      <c r="BP24" s="264">
        <f>+'08 (raw)'!BY23/('08 (raw)'!D23/100000)</f>
        <v>18.642892994574439</v>
      </c>
      <c r="BQ24" s="267">
        <f>+'08 (raw)'!BZ23/('08 (raw)'!G23/1000)</f>
        <v>8.8329207827269212</v>
      </c>
      <c r="BR24" s="267">
        <f>+'08 (raw)'!CA23</f>
        <v>0.46726788467828606</v>
      </c>
      <c r="BS24" s="282">
        <f>+'08 (raw)'!CB23</f>
        <v>79.505208330000002</v>
      </c>
      <c r="BT24" s="283">
        <f>+'08 (raw)'!CC23</f>
        <v>0.24975</v>
      </c>
      <c r="BU24" s="283">
        <f>+'08 (raw)'!CD23</f>
        <v>0.41900000000000004</v>
      </c>
      <c r="BV24" s="284">
        <f>+'08 (raw)'!CE23</f>
        <v>14.723000000000001</v>
      </c>
      <c r="BW24" s="284">
        <f>+'08 (raw)'!CF23</f>
        <v>54.76</v>
      </c>
      <c r="BX24" s="265">
        <f>+'08 (raw)'!CG23</f>
        <v>0.82744221848669575</v>
      </c>
      <c r="BY24" s="273">
        <f>+'08 (raw)'!CH23/('08 (raw)'!G23/1000)</f>
        <v>4.9128575428765435</v>
      </c>
      <c r="BZ24" s="268">
        <f>+'08 (raw)'!CI23</f>
        <v>3.0705972636786323E-2</v>
      </c>
      <c r="CA24" s="281">
        <f>+'08 (raw)'!CJ23</f>
        <v>0</v>
      </c>
      <c r="CB24" s="275">
        <f>+'08 (raw)'!CK23</f>
        <v>6</v>
      </c>
      <c r="CC24" s="265">
        <f>+'08 (raw)'!CL23/'08 (raw)'!E23</f>
        <v>0.22503041679957939</v>
      </c>
      <c r="CD24" s="279">
        <v>9.8925259126675085E-3</v>
      </c>
      <c r="CE24" s="279">
        <f>+'08 (raw)'!CN23/'08 (raw)'!G23</f>
        <v>1.4151746727401097E-2</v>
      </c>
      <c r="CF24" s="265">
        <f>('08 (raw)'!CO23+'08 (raw)'!CP23)/'08 (raw)'!CX23</f>
        <v>0.59787313111377816</v>
      </c>
      <c r="CG24" s="286">
        <f>+'08 (raw)'!CQ23/('08 (raw)'!CX23/1000000)</f>
        <v>25.41403447910848</v>
      </c>
      <c r="CH24" s="281">
        <f>+'08 (raw)'!CR23/('08 (raw)'!D23/1000)</f>
        <v>0.66514769200301838</v>
      </c>
      <c r="CI24" s="287">
        <f>('08 (raw)'!CS23-'07 (raw)'!CS23)/'07 (raw)'!CS23</f>
        <v>8.851559768873403E-2</v>
      </c>
      <c r="CJ24" s="288">
        <f>('08 (raw)'!CT23-'07 (raw)'!CT23)/'07 (raw)'!CT23</f>
        <v>7.4223869777081938E-2</v>
      </c>
      <c r="CK24" s="285">
        <f>+'08 (raw)'!CU23/('08 (raw)'!D23/1000000)</f>
        <v>22.080105256089386</v>
      </c>
      <c r="CL24" s="268">
        <f>+'08 (raw)'!CV23/('08 (raw)'!I23/1000)</f>
        <v>8.0833508114486978</v>
      </c>
      <c r="CM24" s="268">
        <f>+'08 (raw)'!CW23/('08 (raw)'!E23/10000)</f>
        <v>2.4255039535714444</v>
      </c>
    </row>
    <row r="25" spans="1:91">
      <c r="A25" s="263" t="s">
        <v>224</v>
      </c>
      <c r="B25" s="264">
        <f>'08 (raw)'!B24</f>
        <v>3630.884114509201</v>
      </c>
      <c r="C25" s="265">
        <f>'08 (raw)'!C24</f>
        <v>0.16838449999999999</v>
      </c>
      <c r="D25" s="266">
        <f>+'08 (raw)'!J24/('08 (raw)'!D24/100000)</f>
        <v>764.29355628747567</v>
      </c>
      <c r="E25" s="266">
        <f>+'08 (raw)'!K24</f>
        <v>59.82807338942775</v>
      </c>
      <c r="F25" s="267">
        <f>+'08 (raw)'!L24</f>
        <v>2.5</v>
      </c>
      <c r="G25" s="267">
        <f>+'08 (raw)'!M24</f>
        <v>2.27</v>
      </c>
      <c r="H25" s="267">
        <f>+'08 (raw)'!N24</f>
        <v>2.74</v>
      </c>
      <c r="I25" s="267">
        <f>+'08 (raw)'!O24</f>
        <v>0.91</v>
      </c>
      <c r="J25" s="267">
        <f>+'08 (raw)'!P24</f>
        <v>0.54833333333333334</v>
      </c>
      <c r="K25" s="268">
        <f>+'08 (raw)'!Q24/('08 (raw)'!E24)*100000</f>
        <v>4.7996261938187876</v>
      </c>
      <c r="L25" s="268">
        <f>+'08 (raw)'!R24/('08 (raw)'!D24/100000)</f>
        <v>17.369028516735636</v>
      </c>
      <c r="M25" s="265">
        <f>+'08 (raw)'!S24/'08 (raw)'!U24</f>
        <v>1.0442759278724691E-3</v>
      </c>
      <c r="N25" s="265">
        <f>+'08 (raw)'!T24</f>
        <v>0.3279523315260533</v>
      </c>
      <c r="O25" s="264">
        <f>'08 (raw)'!V24</f>
        <v>24</v>
      </c>
      <c r="P25" s="270">
        <f>+'08 (raw)'!X24/('08 (raw)'!F24/'08 (raw)'!W24)</f>
        <v>187.7855757796514</v>
      </c>
      <c r="Q25" s="268">
        <f>+'08 (raw)'!Y24/('08 (raw)'!I24/10000)</f>
        <v>0.88238324131223311</v>
      </c>
      <c r="R25" s="271">
        <f>+'08 (raw)'!Z24</f>
        <v>48539.334636743457</v>
      </c>
      <c r="S25" s="271">
        <f>+'08 (raw)'!AA24</f>
        <v>0.37358494155260424</v>
      </c>
      <c r="T25" s="271">
        <f>+'08 (raw)'!AB24</f>
        <v>986.1</v>
      </c>
      <c r="U25" s="271">
        <f>+'08 (raw)'!AD24</f>
        <v>0</v>
      </c>
      <c r="V25" s="271">
        <f>'08 (raw)'!AE24</f>
        <v>15</v>
      </c>
      <c r="W25" s="272">
        <f>+'08 (raw)'!AF24/'08 (raw)'!AC24</f>
        <v>1.4943960149439602E-2</v>
      </c>
      <c r="X25" s="267">
        <f>+'08 (raw)'!AG24</f>
        <v>66.024152516420045</v>
      </c>
      <c r="Y25" s="267">
        <f>+'08 (raw)'!AH24</f>
        <v>19.910499999999999</v>
      </c>
      <c r="Z25" s="265">
        <f>+'08 (raw)'!AI24</f>
        <v>0.31331500669627121</v>
      </c>
      <c r="AA25" s="273">
        <f>'08 (raw)'!AJ24/'08 (raw)'!AK24</f>
        <v>3.014454887445416</v>
      </c>
      <c r="AB25" s="267">
        <f>'08 (raw)'!AL24</f>
        <v>1.3934633899163922</v>
      </c>
      <c r="AC25" s="274">
        <f>+'08 (raw)'!AM24/('08 (raw)'!D24/100000)</f>
        <v>20.437463052107084</v>
      </c>
      <c r="AD25" s="265">
        <f>+'08 (raw)'!AN24/'08 (raw)'!E24</f>
        <v>0.37480845609436064</v>
      </c>
      <c r="AE25" s="275">
        <f>+'08 (raw)'!AO24</f>
        <v>0.51716324630117472</v>
      </c>
      <c r="AF25" s="276">
        <f>+'08 (raw)'!AP24</f>
        <v>0.10407196053776961</v>
      </c>
      <c r="AG25" s="266">
        <f>+'08 (raw)'!AQ24</f>
        <v>74.400000000000006</v>
      </c>
      <c r="AH25" s="266">
        <f>+'08 (raw)'!AR24</f>
        <v>64.400000000000006</v>
      </c>
      <c r="AI25" s="265">
        <f>+'08 (raw)'!AS24</f>
        <v>6.9154295578733073E-3</v>
      </c>
      <c r="AJ25" s="266">
        <f>+'08 (raw)'!AT24</f>
        <v>490.60236748557242</v>
      </c>
      <c r="AK25" s="265">
        <f>+'08 (raw)'!AU24/'08 (raw)'!E24</f>
        <v>6.783001135676257E-3</v>
      </c>
      <c r="AL25" s="278">
        <f>+'08 (raw)'!AV24</f>
        <v>0.28480623177289605</v>
      </c>
      <c r="AM25" s="279">
        <f>+'08 (raw)'!AW24/'08 (raw)'!G24</f>
        <v>2.4537424251157205E-2</v>
      </c>
      <c r="AN25" s="273">
        <f>'08 (raw)'!AX24</f>
        <v>62.655120593641058</v>
      </c>
      <c r="AO25" s="279">
        <f>+'08 (raw)'!AY24</f>
        <v>1.8353145889293449E-2</v>
      </c>
      <c r="AP25" s="268">
        <f>+'08 (raw)'!AZ24</f>
        <v>45.7</v>
      </c>
      <c r="AQ25" s="268">
        <f>('08 (raw)'!H24*1000)/'08 (raw)'!D24</f>
        <v>35951.443874109173</v>
      </c>
      <c r="AR25" s="268">
        <f>'08 (raw)'!E24/'08 (raw)'!D24</f>
        <v>0.3988337133688033</v>
      </c>
      <c r="AS25" s="275">
        <f>+'08 (raw)'!BA24</f>
        <v>20.9</v>
      </c>
      <c r="AT25" s="268">
        <v>0</v>
      </c>
      <c r="AU25" s="275">
        <f>+'08 (raw)'!BC24</f>
        <v>46.2</v>
      </c>
      <c r="AV25" s="275">
        <f>+'08 (raw)'!BD24</f>
        <v>25.1</v>
      </c>
      <c r="AW25" s="268">
        <f>+'08 (raw)'!BE24</f>
        <v>20.89</v>
      </c>
      <c r="AX25" s="280">
        <f>'08 (raw)'!BG24</f>
        <v>8.4289276346975601</v>
      </c>
      <c r="AY25" s="280">
        <f>'08 (raw)'!BH24*10</f>
        <v>5.5566666666666675</v>
      </c>
      <c r="AZ25" s="265">
        <f>+'08 (raw)'!BI24/'08 (raw)'!G24</f>
        <v>8.0813730869593332E-3</v>
      </c>
      <c r="BA25" s="268">
        <f>1/('08 (raw)'!BJ24/'08 (raw)'!G24)</f>
        <v>1.3654030059436459</v>
      </c>
      <c r="BB25" s="268">
        <f>+'08 (raw)'!BJ24/'08 (raw)'!E24</f>
        <v>95.742406583479394</v>
      </c>
      <c r="BC25" s="281">
        <f>+'08 (raw)'!BK24/'08 (raw)'!BF24</f>
        <v>2.8932828941467492</v>
      </c>
      <c r="BD25" s="265">
        <f>+'08 (raw)'!BL24/'08 (raw)'!BO24</f>
        <v>6.6784370162658313E-2</v>
      </c>
      <c r="BE25" s="268">
        <f>+'08 (raw)'!BM24</f>
        <v>39.799999999999997</v>
      </c>
      <c r="BF25" s="265">
        <f>+'08 (raw)'!BN24/'08 (raw)'!BO24</f>
        <v>4.8663966409993917E-2</v>
      </c>
      <c r="BG25" s="279">
        <f>+'08 (raw)'!BP24/('08 (raw)'!G24/1000)</f>
        <v>0.13606464594595691</v>
      </c>
      <c r="BH25" s="267">
        <f>+'08 (raw)'!BQ24</f>
        <v>2.5335827240265263</v>
      </c>
      <c r="BI25" s="267">
        <f>+'08 (raw)'!BR24</f>
        <v>5.8281284908061268</v>
      </c>
      <c r="BJ25" s="267">
        <f>+'08 (raw)'!BS24</f>
        <v>12505.192711</v>
      </c>
      <c r="BK25" s="264">
        <f>+'08 (raw)'!BT24/('08 (raw)'!E24/1000)</f>
        <v>21.630785931730962</v>
      </c>
      <c r="BL25" s="268">
        <f>+'08 (raw)'!BU24</f>
        <v>17</v>
      </c>
      <c r="BM25" s="281">
        <f>+'08 (raw)'!BV24/('08 (raw)'!D24/1000)</f>
        <v>4.7276412465163409</v>
      </c>
      <c r="BN25" s="264">
        <f>'08 (raw)'!BW24/('08 (raw)'!E24/1000)</f>
        <v>66.799503379854414</v>
      </c>
      <c r="BO25" s="264">
        <f>'08 (raw)'!BX24/('08 (raw)'!D24/10000)</f>
        <v>2.0769139075538976</v>
      </c>
      <c r="BP25" s="264">
        <f>+'08 (raw)'!BY24/('08 (raw)'!D24/100000)</f>
        <v>4.6730287419418399</v>
      </c>
      <c r="BQ25" s="267">
        <f>+'08 (raw)'!BZ24/('08 (raw)'!G24/1000)</f>
        <v>1.986410480377149</v>
      </c>
      <c r="BR25" s="267">
        <f>+'08 (raw)'!CA24</f>
        <v>0.53565880676644206</v>
      </c>
      <c r="BS25" s="282">
        <f>+'08 (raw)'!CB24</f>
        <v>71.388486310000005</v>
      </c>
      <c r="BT25" s="283">
        <f>+'08 (raw)'!CC24</f>
        <v>0.35450000000000004</v>
      </c>
      <c r="BU25" s="283">
        <f>+'08 (raw)'!CD24</f>
        <v>0.39733333333333332</v>
      </c>
      <c r="BV25" s="284">
        <f>+'08 (raw)'!CE24</f>
        <v>6.1079999999999997</v>
      </c>
      <c r="BW25" s="284">
        <f>+'08 (raw)'!CF24</f>
        <v>33.33</v>
      </c>
      <c r="BX25" s="265">
        <f>+'08 (raw)'!CG24</f>
        <v>0.88906764786968995</v>
      </c>
      <c r="BY25" s="273">
        <f>BY16</f>
        <v>49.079370863385357</v>
      </c>
      <c r="BZ25" s="268">
        <f>+'08 (raw)'!CI24</f>
        <v>1.9348664765174783</v>
      </c>
      <c r="CA25" s="281">
        <f>+'08 (raw)'!CJ24</f>
        <v>3.7416991115086211</v>
      </c>
      <c r="CB25" s="275">
        <f>+'08 (raw)'!CK24</f>
        <v>6.4</v>
      </c>
      <c r="CC25" s="265">
        <f>+'08 (raw)'!CL24/'08 (raw)'!E24</f>
        <v>0.3739706389925867</v>
      </c>
      <c r="CD25" s="279">
        <v>9.5585894780203205E-3</v>
      </c>
      <c r="CE25" s="279">
        <f>+'08 (raw)'!CN24/'08 (raw)'!G24</f>
        <v>2.7706356914940201E-2</v>
      </c>
      <c r="CF25" s="265">
        <f>('08 (raw)'!CO24+'08 (raw)'!CP24)/'08 (raw)'!CX24</f>
        <v>2.381210829962328E-2</v>
      </c>
      <c r="CG25" s="286">
        <f>+'08 (raw)'!CQ24/('08 (raw)'!CX24/1000000)</f>
        <v>1.0668634435681474</v>
      </c>
      <c r="CH25" s="281">
        <f>+'08 (raw)'!CR24/('08 (raw)'!D24/1000)</f>
        <v>0.28072037834642344</v>
      </c>
      <c r="CI25" s="287">
        <f>('08 (raw)'!CS24-'07 (raw)'!CS24)/'07 (raw)'!CS24</f>
        <v>0.19410512324428922</v>
      </c>
      <c r="CJ25" s="288">
        <f>('08 (raw)'!CT24-'07 (raw)'!CT24)/'07 (raw)'!CT24</f>
        <v>7.5131723109090054E-2</v>
      </c>
      <c r="CK25" s="285">
        <f>+'08 (raw)'!CU24/('08 (raw)'!D24/1000000)</f>
        <v>0</v>
      </c>
      <c r="CL25" s="268">
        <f>+'08 (raw)'!CV24/('08 (raw)'!I24/1000)</f>
        <v>0.50737036375453404</v>
      </c>
      <c r="CM25" s="268">
        <f>+'08 (raw)'!CW24/('08 (raw)'!E24/10000)</f>
        <v>0.9387504173204394</v>
      </c>
    </row>
    <row r="26" spans="1:91">
      <c r="A26" s="263" t="s">
        <v>225</v>
      </c>
      <c r="B26" s="264">
        <f>'08 (raw)'!B25</f>
        <v>8587.8117790932356</v>
      </c>
      <c r="C26" s="265">
        <f>'08 (raw)'!C25</f>
        <v>0.19091559999999999</v>
      </c>
      <c r="D26" s="266">
        <f>+'08 (raw)'!J25/('08 (raw)'!D25/100000)</f>
        <v>1026.6165811257094</v>
      </c>
      <c r="E26" s="266">
        <f>+'08 (raw)'!K25</f>
        <v>49.308852288058823</v>
      </c>
      <c r="F26" s="267">
        <f>+'08 (raw)'!L25</f>
        <v>1.67</v>
      </c>
      <c r="G26" s="267">
        <f>+'08 (raw)'!M25</f>
        <v>2.11</v>
      </c>
      <c r="H26" s="267">
        <f>+'08 (raw)'!N25</f>
        <v>3.39</v>
      </c>
      <c r="I26" s="267">
        <f>+'08 (raw)'!O25</f>
        <v>1.34</v>
      </c>
      <c r="J26" s="267">
        <f>+'08 (raw)'!P25</f>
        <v>0.37599999999999995</v>
      </c>
      <c r="K26" s="268">
        <f>+'08 (raw)'!Q25/('08 (raw)'!E25)*100000</f>
        <v>4.3888093032530877</v>
      </c>
      <c r="L26" s="268">
        <f>+'08 (raw)'!R25/('08 (raw)'!D25/100000)</f>
        <v>6.2904770755000214</v>
      </c>
      <c r="M26" s="265">
        <f>+'08 (raw)'!S25/'08 (raw)'!U25</f>
        <v>1.1137347603439613E-2</v>
      </c>
      <c r="N26" s="265">
        <f>+'08 (raw)'!T25</f>
        <v>0.15673706602681595</v>
      </c>
      <c r="O26" s="264">
        <f>'08 (raw)'!V25</f>
        <v>7</v>
      </c>
      <c r="P26" s="270">
        <f>+'08 (raw)'!X25/('08 (raw)'!F25/'08 (raw)'!W25)</f>
        <v>20.083975066421416</v>
      </c>
      <c r="Q26" s="268">
        <f>+'08 (raw)'!Y25/('08 (raw)'!I25/10000)</f>
        <v>2.5996621890218656</v>
      </c>
      <c r="R26" s="271">
        <f>+'08 (raw)'!Z25</f>
        <v>12924.125303511053</v>
      </c>
      <c r="S26" s="271">
        <f>+'08 (raw)'!AA25</f>
        <v>0.91127240768380902</v>
      </c>
      <c r="T26" s="271">
        <f>+'08 (raw)'!AB25</f>
        <v>2426.3000000000002</v>
      </c>
      <c r="U26" s="271">
        <f>+'08 (raw)'!AD25</f>
        <v>0.8</v>
      </c>
      <c r="V26" s="271">
        <f>'08 (raw)'!AE25</f>
        <v>42</v>
      </c>
      <c r="W26" s="272">
        <f>+'08 (raw)'!AF25/'08 (raw)'!AC25</f>
        <v>0.8052995391705069</v>
      </c>
      <c r="X26" s="267">
        <f>+'08 (raw)'!AG25</f>
        <v>82.140051729619955</v>
      </c>
      <c r="Y26" s="267">
        <f>+'08 (raw)'!AH25</f>
        <v>18.312899999999999</v>
      </c>
      <c r="Z26" s="265">
        <f>+'08 (raw)'!AI25</f>
        <v>0.28107757221681273</v>
      </c>
      <c r="AA26" s="273">
        <f>'08 (raw)'!AJ25/'08 (raw)'!AK25</f>
        <v>3.1880546538466286</v>
      </c>
      <c r="AB26" s="267">
        <f>'08 (raw)'!AL25</f>
        <v>1.4827297811199909</v>
      </c>
      <c r="AC26" s="274">
        <f>+'08 (raw)'!AM25/('08 (raw)'!D25/100000)</f>
        <v>10.936852188085265</v>
      </c>
      <c r="AD26" s="265">
        <f>+'08 (raw)'!AN25/'08 (raw)'!E25</f>
        <v>0.37772649451739715</v>
      </c>
      <c r="AE26" s="275">
        <f>+'08 (raw)'!AO25</f>
        <v>0.61107419794746221</v>
      </c>
      <c r="AF26" s="276">
        <f>+'08 (raw)'!AP25</f>
        <v>7.6298551526893618E-2</v>
      </c>
      <c r="AG26" s="266">
        <f>+'08 (raw)'!AQ25</f>
        <v>82.6</v>
      </c>
      <c r="AH26" s="266">
        <f>+'08 (raw)'!AR25</f>
        <v>67.8</v>
      </c>
      <c r="AI26" s="265">
        <f>+'08 (raw)'!AS25</f>
        <v>5.2572395365871272E-2</v>
      </c>
      <c r="AJ26" s="266">
        <f>+'08 (raw)'!AT25</f>
        <v>511.50203933232729</v>
      </c>
      <c r="AK26" s="265">
        <f>+'08 (raw)'!AU25/'08 (raw)'!E25</f>
        <v>2.4859835065989797E-2</v>
      </c>
      <c r="AL26" s="278">
        <f>+'08 (raw)'!AV25</f>
        <v>4.1534920241120998</v>
      </c>
      <c r="AM26" s="279">
        <f>+'08 (raw)'!AW25/'08 (raw)'!G25</f>
        <v>1.6099217367149438E-2</v>
      </c>
      <c r="AN26" s="273">
        <f>'08 (raw)'!AX25</f>
        <v>59.812192628217943</v>
      </c>
      <c r="AO26" s="279">
        <f>+'08 (raw)'!AY25</f>
        <v>4.3464088030698678E-2</v>
      </c>
      <c r="AP26" s="268">
        <f>+'08 (raw)'!AZ25</f>
        <v>39.5</v>
      </c>
      <c r="AQ26" s="268">
        <f>('08 (raw)'!H25*1000)/'08 (raw)'!D25</f>
        <v>53658.444192459647</v>
      </c>
      <c r="AR26" s="268">
        <f>'08 (raw)'!E25/'08 (raw)'!D25</f>
        <v>0.41940290505668576</v>
      </c>
      <c r="AS26" s="275">
        <f>+'08 (raw)'!BA25</f>
        <v>19.899999999999999</v>
      </c>
      <c r="AT26" s="268">
        <v>0</v>
      </c>
      <c r="AU26" s="275">
        <f>+'08 (raw)'!BC25</f>
        <v>55.2</v>
      </c>
      <c r="AV26" s="275">
        <f>+'08 (raw)'!BD25</f>
        <v>5.5</v>
      </c>
      <c r="AW26" s="268">
        <f>+'08 (raw)'!BE25</f>
        <v>21.12</v>
      </c>
      <c r="AX26" s="280">
        <f>'08 (raw)'!BG25</f>
        <v>12.053986931064477</v>
      </c>
      <c r="AY26" s="280">
        <f>'08 (raw)'!BH25*10</f>
        <v>5.8916666666666684</v>
      </c>
      <c r="AZ26" s="265">
        <f>+'08 (raw)'!BI25/'08 (raw)'!G25</f>
        <v>1.5731059149469446E-2</v>
      </c>
      <c r="BA26" s="268">
        <f>1/('08 (raw)'!BJ25/'08 (raw)'!G25)</f>
        <v>1.0086685773145543</v>
      </c>
      <c r="BB26" s="268">
        <f>+'08 (raw)'!BJ25/'08 (raw)'!E25</f>
        <v>166.02807042370648</v>
      </c>
      <c r="BC26" s="281">
        <f>+'08 (raw)'!BK25/'08 (raw)'!BF25</f>
        <v>1.5680149723170946</v>
      </c>
      <c r="BD26" s="265">
        <f>+'08 (raw)'!BL25/'08 (raw)'!BO25</f>
        <v>0.107613102196135</v>
      </c>
      <c r="BE26" s="268">
        <f>+'08 (raw)'!BM25</f>
        <v>54.6</v>
      </c>
      <c r="BF26" s="265">
        <f>+'08 (raw)'!BN25/'08 (raw)'!BO25</f>
        <v>8.4348496530454897E-2</v>
      </c>
      <c r="BG26" s="279">
        <f>+'08 (raw)'!BP25/('08 (raw)'!G25/1000)</f>
        <v>0.13760042633443359</v>
      </c>
      <c r="BH26" s="267">
        <f>+'08 (raw)'!BQ25</f>
        <v>4.5112781954887211</v>
      </c>
      <c r="BI26" s="267">
        <f>+'08 (raw)'!BR25</f>
        <v>1.7840107566459096</v>
      </c>
      <c r="BJ26" s="267">
        <f>+'08 (raw)'!BS25</f>
        <v>0.64792799999999995</v>
      </c>
      <c r="BK26" s="264">
        <f>+'08 (raw)'!BT25/('08 (raw)'!E25/1000)</f>
        <v>11.636736123479787</v>
      </c>
      <c r="BL26" s="268">
        <f>+'08 (raw)'!BU25</f>
        <v>13</v>
      </c>
      <c r="BM26" s="281">
        <f>+'08 (raw)'!BV25/('08 (raw)'!D25/1000)</f>
        <v>5.6264028478705299</v>
      </c>
      <c r="BN26" s="264">
        <f>'08 (raw)'!BW25/('08 (raw)'!E25/1000)</f>
        <v>27.104093182517367</v>
      </c>
      <c r="BO26" s="264">
        <f>'08 (raw)'!BX25/('08 (raw)'!D25/10000)</f>
        <v>0.97466176970417195</v>
      </c>
      <c r="BP26" s="264">
        <f>+'08 (raw)'!BY25/('08 (raw)'!D25/100000)</f>
        <v>6.7372439132486024</v>
      </c>
      <c r="BQ26" s="267">
        <f>+'08 (raw)'!BZ25/('08 (raw)'!G25/1000)</f>
        <v>5.894851815257983</v>
      </c>
      <c r="BR26" s="267">
        <f>+'08 (raw)'!CA25</f>
        <v>0.58392455694724243</v>
      </c>
      <c r="BS26" s="282">
        <f>+'08 (raw)'!CB25</f>
        <v>66.876190480000005</v>
      </c>
      <c r="BT26" s="283">
        <f>+'08 (raw)'!CC25</f>
        <v>5.6250000000000001E-2</v>
      </c>
      <c r="BU26" s="283">
        <f>+'08 (raw)'!CD25</f>
        <v>0.51566666666666672</v>
      </c>
      <c r="BV26" s="284">
        <f>+'08 (raw)'!CE25</f>
        <v>11.063000000000001</v>
      </c>
      <c r="BW26" s="284">
        <f>+'08 (raw)'!CF25</f>
        <v>47.62</v>
      </c>
      <c r="BX26" s="265">
        <f>+'08 (raw)'!CG25</f>
        <v>0.91738158766246403</v>
      </c>
      <c r="BY26" s="273">
        <f>BY16</f>
        <v>49.079370863385357</v>
      </c>
      <c r="BZ26" s="268">
        <f>+'08 (raw)'!CI25</f>
        <v>0.42510168348397204</v>
      </c>
      <c r="CA26" s="281">
        <f>+'08 (raw)'!CJ25</f>
        <v>24.774191926688587</v>
      </c>
      <c r="CB26" s="275">
        <f>+'08 (raw)'!CK25</f>
        <v>11</v>
      </c>
      <c r="CC26" s="265">
        <f>+'08 (raw)'!CL25/'08 (raw)'!E25</f>
        <v>0.32025311925034022</v>
      </c>
      <c r="CD26" s="279">
        <v>4.59596026142558E-4</v>
      </c>
      <c r="CE26" s="279">
        <f>+'08 (raw)'!CN25/'08 (raw)'!G25</f>
        <v>1.2721543382390083E-2</v>
      </c>
      <c r="CF26" s="265">
        <f>('08 (raw)'!CO25+'08 (raw)'!CP25)/'08 (raw)'!CX25</f>
        <v>0.4511650767697023</v>
      </c>
      <c r="CG26" s="286">
        <f>+'08 (raw)'!CQ25/('08 (raw)'!CX25/1000000)</f>
        <v>7.7025215574925161</v>
      </c>
      <c r="CH26" s="281">
        <f>+'08 (raw)'!CR25/('08 (raw)'!D25/1000)</f>
        <v>0.36218654838663561</v>
      </c>
      <c r="CI26" s="287">
        <f>('08 (raw)'!CS25-'07 (raw)'!CS25)/'07 (raw)'!CS25</f>
        <v>9.5932153850601734E-2</v>
      </c>
      <c r="CJ26" s="288">
        <f>('08 (raw)'!CT25-'07 (raw)'!CT25)/'07 (raw)'!CT25</f>
        <v>7.9445722650356987E-2</v>
      </c>
      <c r="CK26" s="285">
        <f>+'08 (raw)'!CU25/('08 (raw)'!D25/1000000)</f>
        <v>3.9315481721875134</v>
      </c>
      <c r="CL26" s="268">
        <f>+'08 (raw)'!CV25/('08 (raw)'!I25/1000)</f>
        <v>1.3160789831923194</v>
      </c>
      <c r="CM26" s="268">
        <f>+'08 (raw)'!CW25/('08 (raw)'!E25/10000)</f>
        <v>2.2966681693722468</v>
      </c>
    </row>
    <row r="27" spans="1:91">
      <c r="A27" s="263" t="s">
        <v>226</v>
      </c>
      <c r="B27" s="264">
        <f>'08 (raw)'!B26</f>
        <v>5121.4713947239288</v>
      </c>
      <c r="C27" s="265">
        <f>'08 (raw)'!C26</f>
        <v>0.2693219</v>
      </c>
      <c r="D27" s="266">
        <f>+'08 (raw)'!J26/('08 (raw)'!D26/100000)</f>
        <v>1042.7551504637163</v>
      </c>
      <c r="E27" s="266">
        <f>+'08 (raw)'!K26</f>
        <v>36.629262422421057</v>
      </c>
      <c r="F27" s="267">
        <f>+'08 (raw)'!L26</f>
        <v>2.5</v>
      </c>
      <c r="G27" s="267">
        <f>+'08 (raw)'!M26</f>
        <v>2.2200000000000002</v>
      </c>
      <c r="H27" s="267">
        <f>+'08 (raw)'!N26</f>
        <v>3.35</v>
      </c>
      <c r="I27" s="267">
        <f>+'08 (raw)'!O26</f>
        <v>0.75</v>
      </c>
      <c r="J27" s="267">
        <f>+'08 (raw)'!P26</f>
        <v>0.47300000000000003</v>
      </c>
      <c r="K27" s="268">
        <f>+'08 (raw)'!Q26/('08 (raw)'!E26)*100000</f>
        <v>11.399629151304826</v>
      </c>
      <c r="L27" s="268">
        <f>+'08 (raw)'!R26/('08 (raw)'!D26/100000)</f>
        <v>4.3194192807042668</v>
      </c>
      <c r="M27" s="265">
        <f>+'08 (raw)'!S26/'08 (raw)'!U26</f>
        <v>1.3631292143007293E-2</v>
      </c>
      <c r="N27" s="265">
        <f>+'08 (raw)'!T26</f>
        <v>0.20437977694497764</v>
      </c>
      <c r="O27" s="264">
        <f>'08 (raw)'!V26</f>
        <v>7</v>
      </c>
      <c r="P27" s="270">
        <f>+'08 (raw)'!X26/('08 (raw)'!F26/'08 (raw)'!W26)</f>
        <v>215.92005146680393</v>
      </c>
      <c r="Q27" s="268">
        <f>+'08 (raw)'!Y26/('08 (raw)'!I26/10000)</f>
        <v>4.5067923111841681</v>
      </c>
      <c r="R27" s="271">
        <f>+'08 (raw)'!Z26</f>
        <v>4102.0567417418952</v>
      </c>
      <c r="S27" s="271">
        <f>+'08 (raw)'!AA26</f>
        <v>0.98953712162934093</v>
      </c>
      <c r="T27" s="271">
        <f>+'08 (raw)'!AB26</f>
        <v>716.2</v>
      </c>
      <c r="U27" s="271">
        <f>+'08 (raw)'!AD26</f>
        <v>0</v>
      </c>
      <c r="V27" s="271">
        <f>'08 (raw)'!AE26</f>
        <v>1</v>
      </c>
      <c r="W27" s="272">
        <f>+'08 (raw)'!AF26/'08 (raw)'!AC26</f>
        <v>0.73665480427046259</v>
      </c>
      <c r="X27" s="267">
        <f>+'08 (raw)'!AG26</f>
        <v>89.423658473278394</v>
      </c>
      <c r="Y27" s="267">
        <f>+'08 (raw)'!AH26</f>
        <v>15.3269</v>
      </c>
      <c r="Z27" s="265">
        <f>+'08 (raw)'!AI26</f>
        <v>0.20833000877682917</v>
      </c>
      <c r="AA27" s="273">
        <f>'08 (raw)'!AJ26/'08 (raw)'!AK26</f>
        <v>1.1596731059011987</v>
      </c>
      <c r="AB27" s="267">
        <f>'08 (raw)'!AL26</f>
        <v>1.6804316105753585</v>
      </c>
      <c r="AC27" s="274">
        <f>+'08 (raw)'!AM26/('08 (raw)'!D26/100000)</f>
        <v>6.8045646202875432</v>
      </c>
      <c r="AD27" s="265">
        <f>+'08 (raw)'!AN26/'08 (raw)'!E26</f>
        <v>0.36366981479210109</v>
      </c>
      <c r="AE27" s="275">
        <f>+'08 (raw)'!AO26</f>
        <v>0.64636039467338768</v>
      </c>
      <c r="AF27" s="276">
        <f>+'08 (raw)'!AP26</f>
        <v>6.4605190502484811E-2</v>
      </c>
      <c r="AG27" s="266">
        <f>+'08 (raw)'!AQ26</f>
        <v>78.099999999999994</v>
      </c>
      <c r="AH27" s="266">
        <f>+'08 (raw)'!AR26</f>
        <v>62.7</v>
      </c>
      <c r="AI27" s="265">
        <f>+'08 (raw)'!AS26</f>
        <v>2.2792375489599344E-2</v>
      </c>
      <c r="AJ27" s="266">
        <f>+'08 (raw)'!AT26</f>
        <v>510.43752133234858</v>
      </c>
      <c r="AK27" s="265">
        <f>+'08 (raw)'!AU26/'08 (raw)'!E26</f>
        <v>8.0937366974264249E-2</v>
      </c>
      <c r="AL27" s="278">
        <f>+'08 (raw)'!AV26</f>
        <v>3.1597738774860473</v>
      </c>
      <c r="AM27" s="279">
        <f>+'08 (raw)'!AW26/'08 (raw)'!G26</f>
        <v>9.2664211152320587E-3</v>
      </c>
      <c r="AN27" s="273">
        <f>'08 (raw)'!AX26</f>
        <v>53.182305979943592</v>
      </c>
      <c r="AO27" s="279">
        <f>+'08 (raw)'!AY26</f>
        <v>6.4312257438329537E-2</v>
      </c>
      <c r="AP27" s="268">
        <f>+'08 (raw)'!AZ26</f>
        <v>28.6</v>
      </c>
      <c r="AQ27" s="268">
        <f>('08 (raw)'!H26*1000)/'08 (raw)'!D26</f>
        <v>94504.424991972381</v>
      </c>
      <c r="AR27" s="268">
        <f>'08 (raw)'!E26/'08 (raw)'!D26</f>
        <v>0.41005193953759728</v>
      </c>
      <c r="AS27" s="275">
        <f>+'08 (raw)'!BA26</f>
        <v>16</v>
      </c>
      <c r="AT27" s="268">
        <v>0</v>
      </c>
      <c r="AU27" s="275">
        <f>+'08 (raw)'!BC26</f>
        <v>57.3</v>
      </c>
      <c r="AV27" s="275">
        <f>+'08 (raw)'!BD26</f>
        <v>8.5</v>
      </c>
      <c r="AW27" s="268">
        <f>+'08 (raw)'!BE26</f>
        <v>29.4</v>
      </c>
      <c r="AX27" s="280">
        <f>'08 (raw)'!BG26</f>
        <v>14.917195949989079</v>
      </c>
      <c r="AY27" s="280">
        <f>'08 (raw)'!BH26*10</f>
        <v>7.0166666666666666</v>
      </c>
      <c r="AZ27" s="265">
        <f>+'08 (raw)'!BI26/'08 (raw)'!G26</f>
        <v>2.4182059191450053E-2</v>
      </c>
      <c r="BA27" s="268">
        <f>1/('08 (raw)'!BJ26/'08 (raw)'!G26)</f>
        <v>1.1664463138519889</v>
      </c>
      <c r="BB27" s="268">
        <f>+'08 (raw)'!BJ26/'08 (raw)'!E26</f>
        <v>263.69258697360539</v>
      </c>
      <c r="BC27" s="281">
        <f>+'08 (raw)'!BK26/'08 (raw)'!BF26</f>
        <v>2.4726545228445098</v>
      </c>
      <c r="BD27" s="265">
        <f>+'08 (raw)'!BL26/'08 (raw)'!BO26</f>
        <v>0.28072993988974598</v>
      </c>
      <c r="BE27" s="268">
        <f>+'08 (raw)'!BM26</f>
        <v>127.1</v>
      </c>
      <c r="BF27" s="265">
        <f>+'08 (raw)'!BN26/'08 (raw)'!BO26</f>
        <v>0.18014389086718643</v>
      </c>
      <c r="BG27" s="279">
        <f>+'08 (raw)'!BP26/('08 (raw)'!G26/1000)</f>
        <v>0.12930900117994773</v>
      </c>
      <c r="BH27" s="267">
        <f>+'08 (raw)'!BQ26</f>
        <v>11.042944785276074</v>
      </c>
      <c r="BI27" s="267">
        <f>+'08 (raw)'!BR26</f>
        <v>63.719553052849307</v>
      </c>
      <c r="BJ27" s="267">
        <f>+'08 (raw)'!BS26</f>
        <v>2.8792740000000006</v>
      </c>
      <c r="BK27" s="264">
        <f>+'08 (raw)'!BT26/('08 (raw)'!E26/1000)</f>
        <v>25.2653299759742</v>
      </c>
      <c r="BL27" s="268">
        <f>+'08 (raw)'!BU26</f>
        <v>9</v>
      </c>
      <c r="BM27" s="281">
        <f>+'08 (raw)'!BV26/('08 (raw)'!D26/1000)</f>
        <v>7.4146086310281047</v>
      </c>
      <c r="BN27" s="264">
        <f>'08 (raw)'!BW26/('08 (raw)'!E26/1000)</f>
        <v>34.741452081875309</v>
      </c>
      <c r="BO27" s="264">
        <f>'08 (raw)'!BX26/('08 (raw)'!D26/10000)</f>
        <v>1.5360792829500722</v>
      </c>
      <c r="BP27" s="264">
        <f>+'08 (raw)'!BY26/('08 (raw)'!D26/100000)</f>
        <v>10.236431993997781</v>
      </c>
      <c r="BQ27" s="267">
        <f>+'08 (raw)'!BZ26/('08 (raw)'!G26/1000)</f>
        <v>3.7924489163922552</v>
      </c>
      <c r="BR27" s="267">
        <f>+'08 (raw)'!CA26</f>
        <v>0.85778006519128491</v>
      </c>
      <c r="BS27" s="282">
        <f>+'08 (raw)'!CB26</f>
        <v>58.334970239999997</v>
      </c>
      <c r="BT27" s="283">
        <f>+'08 (raw)'!CC26</f>
        <v>0.26574999999999999</v>
      </c>
      <c r="BU27" s="283">
        <f>+'08 (raw)'!CD26</f>
        <v>0.52633333333333332</v>
      </c>
      <c r="BV27" s="284">
        <f>+'08 (raw)'!CE26</f>
        <v>8.4610000000000003</v>
      </c>
      <c r="BW27" s="284">
        <f>+'08 (raw)'!CF26</f>
        <v>42.86</v>
      </c>
      <c r="BX27" s="265">
        <f>+'08 (raw)'!CG26</f>
        <v>0.8802470754649635</v>
      </c>
      <c r="BY27" s="273">
        <f>BY16</f>
        <v>49.079370863385357</v>
      </c>
      <c r="BZ27" s="268">
        <f>+'08 (raw)'!CI26</f>
        <v>0.15830115705073625</v>
      </c>
      <c r="CA27" s="281">
        <f>+'08 (raw)'!CJ26</f>
        <v>26.380831794094942</v>
      </c>
      <c r="CB27" s="275">
        <f>+'08 (raw)'!CK26</f>
        <v>7</v>
      </c>
      <c r="CC27" s="265">
        <f>+'08 (raw)'!CL26/'08 (raw)'!E26</f>
        <v>0.21989451735557464</v>
      </c>
      <c r="CD27" s="279">
        <v>6.9020310575216258E-4</v>
      </c>
      <c r="CE27" s="279">
        <f>+'08 (raw)'!CN26/'08 (raw)'!G26</f>
        <v>1.9298816887920289E-2</v>
      </c>
      <c r="CF27" s="265">
        <f>('08 (raw)'!CO26+'08 (raw)'!CP26)/'08 (raw)'!CX26</f>
        <v>0.4602778512792024</v>
      </c>
      <c r="CG27" s="286">
        <f>+'08 (raw)'!CQ26/('08 (raw)'!CX26/1000000)</f>
        <v>23.241170570036015</v>
      </c>
      <c r="CH27" s="281">
        <f>+'08 (raw)'!CR26/('08 (raw)'!D26/1000)</f>
        <v>0.36604593258629081</v>
      </c>
      <c r="CI27" s="287">
        <f>('08 (raw)'!CS26-'07 (raw)'!CS26)/'07 (raw)'!CS26</f>
        <v>9.2422756099569472E-2</v>
      </c>
      <c r="CJ27" s="288">
        <f>('08 (raw)'!CT26-'07 (raw)'!CT26)/'07 (raw)'!CT26</f>
        <v>0.11476727652310302</v>
      </c>
      <c r="CK27" s="285">
        <f>+'08 (raw)'!CU26/('08 (raw)'!D26/1000000)</f>
        <v>11.834025426587031</v>
      </c>
      <c r="CL27" s="268">
        <f>+'08 (raw)'!CV26/('08 (raw)'!I26/1000)</f>
        <v>4.03733477876915</v>
      </c>
      <c r="CM27" s="268">
        <f>+'08 (raw)'!CW26/('08 (raw)'!E26/10000)</f>
        <v>4.3434030057503197</v>
      </c>
    </row>
    <row r="28" spans="1:91">
      <c r="A28" s="263" t="s">
        <v>227</v>
      </c>
      <c r="B28" s="264">
        <f>'08 (raw)'!B27</f>
        <v>3471.8298746491423</v>
      </c>
      <c r="C28" s="265">
        <f>'08 (raw)'!C27</f>
        <v>0.2360363</v>
      </c>
      <c r="D28" s="266">
        <f>+'08 (raw)'!J27/('08 (raw)'!D27/100000)</f>
        <v>2739.2752036758325</v>
      </c>
      <c r="E28" s="266">
        <f>+'08 (raw)'!K27</f>
        <v>56.876550217639391</v>
      </c>
      <c r="F28" s="267">
        <f>+'08 (raw)'!L27</f>
        <v>2.29</v>
      </c>
      <c r="G28" s="267">
        <f>+'08 (raw)'!M27</f>
        <v>2.09</v>
      </c>
      <c r="H28" s="267">
        <f>+'08 (raw)'!N27</f>
        <v>2.4900000000000002</v>
      </c>
      <c r="I28" s="267">
        <f>+'08 (raw)'!O27</f>
        <v>0.91</v>
      </c>
      <c r="J28" s="267">
        <f>+'08 (raw)'!P27</f>
        <v>0.23633333333333337</v>
      </c>
      <c r="K28" s="268">
        <f>+'08 (raw)'!Q27/('08 (raw)'!E27)*100000</f>
        <v>14.296321233726406</v>
      </c>
      <c r="L28" s="268">
        <f>+'08 (raw)'!R27/('08 (raw)'!D27/100000)</f>
        <v>11.364649783321902</v>
      </c>
      <c r="M28" s="265">
        <f>+'08 (raw)'!S27/'08 (raw)'!U27</f>
        <v>7.7765707411611696E-4</v>
      </c>
      <c r="N28" s="265">
        <f>+'08 (raw)'!T27</f>
        <v>0.3279523315260533</v>
      </c>
      <c r="O28" s="264">
        <f>'08 (raw)'!V27</f>
        <v>3</v>
      </c>
      <c r="P28" s="270">
        <f>+'08 (raw)'!X27/('08 (raw)'!F27/'08 (raw)'!W27)</f>
        <v>211.6566234865405</v>
      </c>
      <c r="Q28" s="268">
        <f>+'08 (raw)'!Y27/('08 (raw)'!I27/10000)</f>
        <v>0.81964660393215394</v>
      </c>
      <c r="R28" s="271">
        <f>+'08 (raw)'!Z27</f>
        <v>5558.8078937106839</v>
      </c>
      <c r="S28" s="271">
        <f>+'08 (raw)'!AA27</f>
        <v>7.223293033402059E-2</v>
      </c>
      <c r="T28" s="271">
        <f>+'08 (raw)'!AB27</f>
        <v>1600.9</v>
      </c>
      <c r="U28" s="271">
        <f>+'08 (raw)'!AD27</f>
        <v>0</v>
      </c>
      <c r="V28" s="271">
        <f>'08 (raw)'!AE27</f>
        <v>9</v>
      </c>
      <c r="W28" s="272">
        <f>+'08 (raw)'!AF27/'08 (raw)'!AC27</f>
        <v>0.74352941176470588</v>
      </c>
      <c r="X28" s="267">
        <f>+'08 (raw)'!AG27</f>
        <v>92.780273529067443</v>
      </c>
      <c r="Y28" s="267">
        <f>+'08 (raw)'!AH27</f>
        <v>13.4351</v>
      </c>
      <c r="Z28" s="265">
        <f>+'08 (raw)'!AI27</f>
        <v>0.26591230551626593</v>
      </c>
      <c r="AA28" s="273">
        <f>'08 (raw)'!AJ27/'08 (raw)'!AK27</f>
        <v>0.66724767471563162</v>
      </c>
      <c r="AB28" s="267">
        <f>'08 (raw)'!AL27</f>
        <v>1.3621795504176115</v>
      </c>
      <c r="AC28" s="274">
        <f>+'08 (raw)'!AM27/('08 (raw)'!D27/100000)</f>
        <v>3.1568471620338618</v>
      </c>
      <c r="AD28" s="265">
        <f>+'08 (raw)'!AN27/'08 (raw)'!E27</f>
        <v>0.31276200314519065</v>
      </c>
      <c r="AE28" s="275">
        <f>+'08 (raw)'!AO27</f>
        <v>0.59923917529472981</v>
      </c>
      <c r="AF28" s="276">
        <f>+'08 (raw)'!AP27</f>
        <v>5.3329994992488736E-2</v>
      </c>
      <c r="AG28" s="266">
        <f>+'08 (raw)'!AQ27</f>
        <v>80.900000000000006</v>
      </c>
      <c r="AH28" s="266">
        <f>+'08 (raw)'!AR27</f>
        <v>54.4</v>
      </c>
      <c r="AI28" s="265">
        <f>+'08 (raw)'!AS27</f>
        <v>1.6764156685545685E-2</v>
      </c>
      <c r="AJ28" s="266">
        <f>+'08 (raw)'!AT27</f>
        <v>500.60250708814362</v>
      </c>
      <c r="AK28" s="265">
        <f>+'08 (raw)'!AU27/'08 (raw)'!E27</f>
        <v>3.8656945168227735E-2</v>
      </c>
      <c r="AL28" s="278">
        <f>+'08 (raw)'!AV27</f>
        <v>19.157077267724247</v>
      </c>
      <c r="AM28" s="279">
        <f>+'08 (raw)'!AW27/'08 (raw)'!G27</f>
        <v>1.637754843359172E-2</v>
      </c>
      <c r="AN28" s="273">
        <f>'08 (raw)'!AX27</f>
        <v>49.078880490949992</v>
      </c>
      <c r="AO28" s="279">
        <f>+'08 (raw)'!AY27</f>
        <v>5.208138151123709E-2</v>
      </c>
      <c r="AP28" s="268">
        <f>+'08 (raw)'!AZ27</f>
        <v>52</v>
      </c>
      <c r="AQ28" s="268">
        <f>('08 (raw)'!H27*1000)/'08 (raw)'!D27</f>
        <v>103760.88896562826</v>
      </c>
      <c r="AR28" s="268">
        <f>'08 (raw)'!E27/'08 (raw)'!D27</f>
        <v>0.51339568632619548</v>
      </c>
      <c r="AS28" s="275">
        <f>+'08 (raw)'!BA27</f>
        <v>8.8000000000000007</v>
      </c>
      <c r="AT28" s="268">
        <v>0</v>
      </c>
      <c r="AU28" s="275">
        <f>+'08 (raw)'!BC27</f>
        <v>52.3</v>
      </c>
      <c r="AV28" s="275">
        <f>+'08 (raw)'!BD27</f>
        <v>14.5</v>
      </c>
      <c r="AW28" s="268">
        <f>+'08 (raw)'!BE27</f>
        <v>36.99</v>
      </c>
      <c r="AX28" s="280">
        <f>'08 (raw)'!BG27</f>
        <v>7.4222130309556595</v>
      </c>
      <c r="AY28" s="280">
        <f>'08 (raw)'!BH27*10</f>
        <v>6.9716666666666676</v>
      </c>
      <c r="AZ28" s="265">
        <f>+'08 (raw)'!BI27/'08 (raw)'!G27</f>
        <v>3.5429719150255078E-2</v>
      </c>
      <c r="BA28" s="268">
        <f>1/('08 (raw)'!BJ27/'08 (raw)'!G27)</f>
        <v>1.5538301131170968</v>
      </c>
      <c r="BB28" s="268">
        <f>+'08 (raw)'!BJ27/'08 (raw)'!E27</f>
        <v>166.50648947975699</v>
      </c>
      <c r="BC28" s="281">
        <f>+'08 (raw)'!BK27/'08 (raw)'!BF27</f>
        <v>2.1554000885291513</v>
      </c>
      <c r="BD28" s="265">
        <f>+'08 (raw)'!BL27/'08 (raw)'!BO27</f>
        <v>0.27640846717240219</v>
      </c>
      <c r="BE28" s="268">
        <f>+'08 (raw)'!BM27</f>
        <v>95.8</v>
      </c>
      <c r="BF28" s="265">
        <f>+'08 (raw)'!BN27/'08 (raw)'!BO27</f>
        <v>0.20360687326367777</v>
      </c>
      <c r="BG28" s="279">
        <f>+'08 (raw)'!BP27/('08 (raw)'!G27/1000)</f>
        <v>0.12311154292166916</v>
      </c>
      <c r="BH28" s="267">
        <f>+'08 (raw)'!BQ27</f>
        <v>10.427807486631016</v>
      </c>
      <c r="BI28" s="267">
        <f>+'08 (raw)'!BR27</f>
        <v>3.4916114036028438</v>
      </c>
      <c r="BJ28" s="267">
        <f>+'08 (raw)'!BS27</f>
        <v>12030.328567</v>
      </c>
      <c r="BK28" s="264">
        <f>+'08 (raw)'!BT27/('08 (raw)'!E27/1000)</f>
        <v>221.8281766656367</v>
      </c>
      <c r="BL28" s="268">
        <f>+'08 (raw)'!BU27</f>
        <v>99</v>
      </c>
      <c r="BM28" s="281">
        <f>+'08 (raw)'!BV27/('08 (raw)'!D27/1000)</f>
        <v>25.434717584506824</v>
      </c>
      <c r="BN28" s="264">
        <f>'08 (raw)'!BW27/('08 (raw)'!E27/1000)</f>
        <v>41.282549110937914</v>
      </c>
      <c r="BO28" s="264">
        <f>'08 (raw)'!BX27/('08 (raw)'!D27/10000)</f>
        <v>1.8104595038524842</v>
      </c>
      <c r="BP28" s="264">
        <f>+'08 (raw)'!BY27/('08 (raw)'!D27/100000)</f>
        <v>11.917098036677828</v>
      </c>
      <c r="BQ28" s="267">
        <f>+'08 (raw)'!BZ27/('08 (raw)'!G27/1000)</f>
        <v>9.7524545802821585</v>
      </c>
      <c r="BR28" s="267">
        <f>+'08 (raw)'!CA27</f>
        <v>0.94040202186434696</v>
      </c>
      <c r="BS28" s="282">
        <f>+'08 (raw)'!CB27</f>
        <v>66.837648810000005</v>
      </c>
      <c r="BT28" s="283">
        <f>+'08 (raw)'!CC27</f>
        <v>0.35450000000000004</v>
      </c>
      <c r="BU28" s="283">
        <f>+'08 (raw)'!CD27</f>
        <v>0.81666666666666676</v>
      </c>
      <c r="BV28" s="284">
        <f>+'08 (raw)'!CE27</f>
        <v>8.952</v>
      </c>
      <c r="BW28" s="284">
        <f>+'08 (raw)'!CF27</f>
        <v>50</v>
      </c>
      <c r="BX28" s="265">
        <f>+'08 (raw)'!CG27</f>
        <v>0.74002817608943394</v>
      </c>
      <c r="BY28" s="273">
        <f>BY16</f>
        <v>49.079370863385357</v>
      </c>
      <c r="BZ28" s="268">
        <f>+'08 (raw)'!CI27</f>
        <v>7.9429719296799581E-2</v>
      </c>
      <c r="CA28" s="281">
        <f>+'08 (raw)'!CJ27</f>
        <v>8.6968462010983902</v>
      </c>
      <c r="CB28" s="275">
        <f>+'08 (raw)'!CK27</f>
        <v>5.8</v>
      </c>
      <c r="CC28" s="265">
        <f>+'08 (raw)'!CL27/'08 (raw)'!E27</f>
        <v>0.23974623261190714</v>
      </c>
      <c r="CD28" s="279">
        <v>0.41673468604635305</v>
      </c>
      <c r="CE28" s="279">
        <f>+'08 (raw)'!CN27/'08 (raw)'!G27</f>
        <v>0.17852919360658648</v>
      </c>
      <c r="CF28" s="265">
        <f>('08 (raw)'!CO27+'08 (raw)'!CP27)/'08 (raw)'!CX27</f>
        <v>3.1655102968680349E-2</v>
      </c>
      <c r="CG28" s="286">
        <f>+'08 (raw)'!CQ27/('08 (raw)'!CX27/1000000)</f>
        <v>10.212370249362552</v>
      </c>
      <c r="CH28" s="281">
        <f>+'08 (raw)'!CR27/('08 (raw)'!D27/1000)</f>
        <v>1.3910355011139723</v>
      </c>
      <c r="CI28" s="287">
        <f>('08 (raw)'!CS27-'07 (raw)'!CS27)/'07 (raw)'!CS27</f>
        <v>-2.1635689275369956E-2</v>
      </c>
      <c r="CJ28" s="288">
        <f>('08 (raw)'!CT27-'07 (raw)'!CT27)/'07 (raw)'!CT27</f>
        <v>8.8115781008065414E-2</v>
      </c>
      <c r="CK28" s="285">
        <f>+'08 (raw)'!CU27/('08 (raw)'!D27/1000000)</f>
        <v>0.78921179050846546</v>
      </c>
      <c r="CL28" s="268">
        <f>+'08 (raw)'!CV27/('08 (raw)'!I27/1000)</f>
        <v>1.9671518494371696</v>
      </c>
      <c r="CM28" s="268">
        <f>+'08 (raw)'!CW27/('08 (raw)'!E27/10000)</f>
        <v>0.95308808224842712</v>
      </c>
    </row>
    <row r="29" spans="1:91">
      <c r="A29" s="263" t="s">
        <v>228</v>
      </c>
      <c r="B29" s="264">
        <f>'08 (raw)'!B28</f>
        <v>4863.2150646223981</v>
      </c>
      <c r="C29" s="265">
        <f>'08 (raw)'!C28</f>
        <v>0.25284709999999999</v>
      </c>
      <c r="D29" s="266">
        <f>+'08 (raw)'!J28/('08 (raw)'!D28/100000)</f>
        <v>1552.0613434731602</v>
      </c>
      <c r="E29" s="266">
        <f>+'08 (raw)'!K28</f>
        <v>46.560518522229941</v>
      </c>
      <c r="F29" s="267">
        <f>+'08 (raw)'!L28</f>
        <v>2.08</v>
      </c>
      <c r="G29" s="267">
        <f>+'08 (raw)'!M28</f>
        <v>2.56</v>
      </c>
      <c r="H29" s="267">
        <f>+'08 (raw)'!N28</f>
        <v>2.8</v>
      </c>
      <c r="I29" s="267">
        <f>+'08 (raw)'!O28</f>
        <v>1.66</v>
      </c>
      <c r="J29" s="267">
        <f>+'08 (raw)'!P28</f>
        <v>0.27933333333333338</v>
      </c>
      <c r="K29" s="268">
        <f>+'08 (raw)'!Q28/('08 (raw)'!E28)*100000</f>
        <v>7.0372357737880558</v>
      </c>
      <c r="L29" s="268">
        <f>+'08 (raw)'!R28/('08 (raw)'!D28/100000)</f>
        <v>8.0447010483983767</v>
      </c>
      <c r="M29" s="265">
        <f>+'08 (raw)'!S28/'08 (raw)'!U28</f>
        <v>5.5400927444273058E-2</v>
      </c>
      <c r="N29" s="265">
        <f>+'08 (raw)'!T28</f>
        <v>4.7709341880790854E-3</v>
      </c>
      <c r="O29" s="264">
        <f>'08 (raw)'!V28</f>
        <v>7</v>
      </c>
      <c r="P29" s="270">
        <f>+'08 (raw)'!X28/('08 (raw)'!F28/'08 (raw)'!W28)</f>
        <v>19.938335976457125</v>
      </c>
      <c r="Q29" s="268">
        <f>+'08 (raw)'!Y28/('08 (raw)'!I28/10000)</f>
        <v>3.1642475947778115</v>
      </c>
      <c r="R29" s="271">
        <f>+'08 (raw)'!Z28</f>
        <v>13613.770693975668</v>
      </c>
      <c r="S29" s="271">
        <f>+'08 (raw)'!AA28</f>
        <v>1.1654387117957743</v>
      </c>
      <c r="T29" s="271">
        <f>+'08 (raw)'!AB28</f>
        <v>1740.2</v>
      </c>
      <c r="U29" s="271">
        <f>+'08 (raw)'!AD28</f>
        <v>1</v>
      </c>
      <c r="V29" s="271">
        <f>'08 (raw)'!AE28</f>
        <v>9</v>
      </c>
      <c r="W29" s="272">
        <f>+'08 (raw)'!AF28/'08 (raw)'!AC28</f>
        <v>0.57843137254901966</v>
      </c>
      <c r="X29" s="267">
        <f>+'08 (raw)'!AG28</f>
        <v>78.590740595631516</v>
      </c>
      <c r="Y29" s="267">
        <f>+'08 (raw)'!AH28</f>
        <v>16.3461</v>
      </c>
      <c r="Z29" s="265">
        <f>+'08 (raw)'!AI28</f>
        <v>0.24283965728274173</v>
      </c>
      <c r="AA29" s="273">
        <f>'08 (raw)'!AJ28/'08 (raw)'!AK28</f>
        <v>1.9845242171745996</v>
      </c>
      <c r="AB29" s="267">
        <f>'08 (raw)'!AL28</f>
        <v>1.7112170622045393</v>
      </c>
      <c r="AC29" s="274">
        <f>+'08 (raw)'!AM28/('08 (raw)'!D28/100000)</f>
        <v>7.1957627468085983</v>
      </c>
      <c r="AD29" s="265">
        <f>+'08 (raw)'!AN28/'08 (raw)'!E28</f>
        <v>0.32997500803906449</v>
      </c>
      <c r="AE29" s="275">
        <f>+'08 (raw)'!AO28</f>
        <v>0.5934885231815491</v>
      </c>
      <c r="AF29" s="276">
        <f>+'08 (raw)'!AP28</f>
        <v>6.2506951395840282E-2</v>
      </c>
      <c r="AG29" s="266">
        <f>+'08 (raw)'!AQ28</f>
        <v>79.8</v>
      </c>
      <c r="AH29" s="266">
        <f>+'08 (raw)'!AR28</f>
        <v>64.3</v>
      </c>
      <c r="AI29" s="265">
        <f>+'08 (raw)'!AS28</f>
        <v>1.2211183669820045E-2</v>
      </c>
      <c r="AJ29" s="266">
        <f>+'08 (raw)'!AT28</f>
        <v>501.93617222811429</v>
      </c>
      <c r="AK29" s="265">
        <f>+'08 (raw)'!AU28/'08 (raw)'!E28</f>
        <v>3.7758679501802804E-2</v>
      </c>
      <c r="AL29" s="278">
        <f>+'08 (raw)'!AV28</f>
        <v>7.8425699375007163</v>
      </c>
      <c r="AM29" s="279">
        <f>+'08 (raw)'!AW28/'08 (raw)'!G28</f>
        <v>1.3107070159179023E-2</v>
      </c>
      <c r="AN29" s="273">
        <f>'08 (raw)'!AX28</f>
        <v>61.0932059181131</v>
      </c>
      <c r="AO29" s="279">
        <f>+'08 (raw)'!AY28</f>
        <v>3.6524418950182026E-2</v>
      </c>
      <c r="AP29" s="268">
        <f>+'08 (raw)'!AZ28</f>
        <v>37.299999999999997</v>
      </c>
      <c r="AQ29" s="268">
        <f>('08 (raw)'!H28*1000)/'08 (raw)'!D28</f>
        <v>63144.137070804689</v>
      </c>
      <c r="AR29" s="268">
        <f>'08 (raw)'!E28/'08 (raw)'!D28</f>
        <v>0.41360637884154688</v>
      </c>
      <c r="AS29" s="275">
        <f>+'08 (raw)'!BA28</f>
        <v>18.100000000000001</v>
      </c>
      <c r="AT29" s="268">
        <v>0</v>
      </c>
      <c r="AU29" s="275">
        <f>+'08 (raw)'!BC28</f>
        <v>45</v>
      </c>
      <c r="AV29" s="275">
        <f>+'08 (raw)'!BD28</f>
        <v>0</v>
      </c>
      <c r="AW29" s="268">
        <f>+'08 (raw)'!BE28</f>
        <v>25.84</v>
      </c>
      <c r="AX29" s="280">
        <f>'08 (raw)'!BG28</f>
        <v>12.425205349632916</v>
      </c>
      <c r="AY29" s="280">
        <f>'08 (raw)'!BH28*10</f>
        <v>6.7399999999999993</v>
      </c>
      <c r="AZ29" s="265">
        <f>+'08 (raw)'!BI28/'08 (raw)'!G28</f>
        <v>1.689149629054388E-2</v>
      </c>
      <c r="BA29" s="268">
        <f>1/('08 (raw)'!BJ28/'08 (raw)'!G28)</f>
        <v>1.3843614058141536</v>
      </c>
      <c r="BB29" s="268">
        <f>+'08 (raw)'!BJ28/'08 (raw)'!E28</f>
        <v>154.3475550974928</v>
      </c>
      <c r="BC29" s="281">
        <f>+'08 (raw)'!BK28/'08 (raw)'!BF28</f>
        <v>3.0860790699209781</v>
      </c>
      <c r="BD29" s="265">
        <f>+'08 (raw)'!BL28/'08 (raw)'!BO28</f>
        <v>0.18339467260055481</v>
      </c>
      <c r="BE29" s="268">
        <f>+'08 (raw)'!BM28</f>
        <v>42.1</v>
      </c>
      <c r="BF29" s="265">
        <f>+'08 (raw)'!BN28/'08 (raw)'!BO28</f>
        <v>0.13812222180916317</v>
      </c>
      <c r="BG29" s="279">
        <f>+'08 (raw)'!BP28/('08 (raw)'!G28/1000)</f>
        <v>0.1062594482864698</v>
      </c>
      <c r="BH29" s="267">
        <f>+'08 (raw)'!BQ28</f>
        <v>7.458732423069085</v>
      </c>
      <c r="BI29" s="267">
        <f>+'08 (raw)'!BR28</f>
        <v>2.1476971317504807</v>
      </c>
      <c r="BJ29" s="267">
        <f>+'08 (raw)'!BS28</f>
        <v>20.358674000000004</v>
      </c>
      <c r="BK29" s="264">
        <f>+'08 (raw)'!BT28/('08 (raw)'!E28/1000)</f>
        <v>23.481887425730285</v>
      </c>
      <c r="BL29" s="268">
        <f>+'08 (raw)'!BU28</f>
        <v>20</v>
      </c>
      <c r="BM29" s="281">
        <f>+'08 (raw)'!BV28/('08 (raw)'!D28/1000)</f>
        <v>4.1610104467921856</v>
      </c>
      <c r="BN29" s="264">
        <f>'08 (raw)'!BW28/('08 (raw)'!E28/1000)</f>
        <v>59.471484045511367</v>
      </c>
      <c r="BO29" s="264">
        <f>'08 (raw)'!BX28/('08 (raw)'!D28/10000)</f>
        <v>1.1962884781674583</v>
      </c>
      <c r="BP29" s="264">
        <f>+'08 (raw)'!BY28/('08 (raw)'!D28/100000)</f>
        <v>7.3574652804447469</v>
      </c>
      <c r="BQ29" s="267">
        <f>+'08 (raw)'!BZ28/('08 (raw)'!G28/1000)</f>
        <v>2.8504012350774119</v>
      </c>
      <c r="BR29" s="267">
        <f>+'08 (raw)'!CA28</f>
        <v>0.32698438649554484</v>
      </c>
      <c r="BS29" s="282">
        <f>+'08 (raw)'!CB28</f>
        <v>81.875</v>
      </c>
      <c r="BT29" s="283">
        <f>+'08 (raw)'!CC28</f>
        <v>0.2495</v>
      </c>
      <c r="BU29" s="283">
        <f>+'08 (raw)'!CD28</f>
        <v>0.34366666666666662</v>
      </c>
      <c r="BV29" s="284">
        <f>+'08 (raw)'!CE28</f>
        <v>9.0109999999999992</v>
      </c>
      <c r="BW29" s="284">
        <f>+'08 (raw)'!CF28</f>
        <v>50</v>
      </c>
      <c r="BX29" s="265">
        <f>+'08 (raw)'!CG28</f>
        <v>0.93931711617324387</v>
      </c>
      <c r="BY29" s="273">
        <f>+'08 (raw)'!CH28/('08 (raw)'!G28/1000)</f>
        <v>6.2509572625694192</v>
      </c>
      <c r="BZ29" s="268">
        <f>+'08 (raw)'!CI28</f>
        <v>0.18463749174052219</v>
      </c>
      <c r="CA29" s="281">
        <f>+'08 (raw)'!CJ28</f>
        <v>10.762106512875048</v>
      </c>
      <c r="CB29" s="275">
        <f>+'08 (raw)'!CK28</f>
        <v>6.8</v>
      </c>
      <c r="CC29" s="265">
        <f>+'08 (raw)'!CL28/'08 (raw)'!E28</f>
        <v>0.23592528410395952</v>
      </c>
      <c r="CD29" s="279">
        <v>9.4203084485270717E-4</v>
      </c>
      <c r="CE29" s="279">
        <f>+'08 (raw)'!CN28/'08 (raw)'!G28</f>
        <v>2.2636314629747613E-2</v>
      </c>
      <c r="CF29" s="265">
        <f>('08 (raw)'!CO28+'08 (raw)'!CP28)/'08 (raw)'!CX28</f>
        <v>0.35925129407412371</v>
      </c>
      <c r="CG29" s="286">
        <f>+'08 (raw)'!CQ28/('08 (raw)'!CX28/1000000)</f>
        <v>7.2246459854869096</v>
      </c>
      <c r="CH29" s="281">
        <f>+'08 (raw)'!CR28/('08 (raw)'!D28/1000)</f>
        <v>0.27633709803782058</v>
      </c>
      <c r="CI29" s="287">
        <f>('08 (raw)'!CS28-'07 (raw)'!CS28)/'07 (raw)'!CS28</f>
        <v>0.14123155359118447</v>
      </c>
      <c r="CJ29" s="288">
        <f>('08 (raw)'!CT28-'07 (raw)'!CT28)/'07 (raw)'!CT28</f>
        <v>7.1542814515207526E-2</v>
      </c>
      <c r="CK29" s="285">
        <f>+'08 (raw)'!CU28/('08 (raw)'!D28/1000000)</f>
        <v>3.2340506727229656</v>
      </c>
      <c r="CL29" s="268">
        <f>+'08 (raw)'!CV28/('08 (raw)'!I28/1000)</f>
        <v>2.1358671264750226</v>
      </c>
      <c r="CM29" s="268">
        <f>+'08 (raw)'!CW28/('08 (raw)'!E28/10000)</f>
        <v>2.7367028009175773</v>
      </c>
    </row>
    <row r="30" spans="1:91">
      <c r="A30" s="263" t="s">
        <v>229</v>
      </c>
      <c r="B30" s="264">
        <f>'08 (raw)'!B29</f>
        <v>4888.5962230040686</v>
      </c>
      <c r="C30" s="265">
        <f>'08 (raw)'!C29</f>
        <v>0.27170810000000001</v>
      </c>
      <c r="D30" s="266">
        <f>+'08 (raw)'!J29/('08 (raw)'!D29/100000)</f>
        <v>970.12079310357854</v>
      </c>
      <c r="E30" s="266">
        <f>+'08 (raw)'!K29</f>
        <v>73.785529791130173</v>
      </c>
      <c r="F30" s="267">
        <f>+'08 (raw)'!L29</f>
        <v>2.92</v>
      </c>
      <c r="G30" s="267">
        <f>+'08 (raw)'!M29</f>
        <v>3</v>
      </c>
      <c r="H30" s="267">
        <f>+'08 (raw)'!N29</f>
        <v>3.78</v>
      </c>
      <c r="I30" s="267">
        <f>+'08 (raw)'!O29</f>
        <v>1.71</v>
      </c>
      <c r="J30" s="267">
        <f>+'08 (raw)'!P29</f>
        <v>0.37600000000000006</v>
      </c>
      <c r="K30" s="268">
        <f>+'08 (raw)'!Q29/('08 (raw)'!E29)*100000</f>
        <v>7.187213771402778</v>
      </c>
      <c r="L30" s="268">
        <f>+'08 (raw)'!R29/('08 (raw)'!D29/100000)</f>
        <v>30.962908700954941</v>
      </c>
      <c r="M30" s="265">
        <f>+'08 (raw)'!S29/'08 (raw)'!U29</f>
        <v>2.5602009963205208E-3</v>
      </c>
      <c r="N30" s="265">
        <f>+'08 (raw)'!T29</f>
        <v>0.11040769052426998</v>
      </c>
      <c r="O30" s="264">
        <f>'08 (raw)'!V29</f>
        <v>4</v>
      </c>
      <c r="P30" s="270">
        <f>+'08 (raw)'!X29/('08 (raw)'!F29/'08 (raw)'!W29)</f>
        <v>10.728648026373167</v>
      </c>
      <c r="Q30" s="268">
        <f>+'08 (raw)'!Y29/('08 (raw)'!I29/10000)</f>
        <v>4.3298915054881641</v>
      </c>
      <c r="R30" s="271">
        <f>+'08 (raw)'!Z29</f>
        <v>46759.71027462538</v>
      </c>
      <c r="S30" s="271">
        <f>+'08 (raw)'!AA29</f>
        <v>0.2226651820517703</v>
      </c>
      <c r="T30" s="271">
        <f>+'08 (raw)'!AB29</f>
        <v>4509.8999999999996</v>
      </c>
      <c r="U30" s="271">
        <f>+'08 (raw)'!AD29</f>
        <v>0</v>
      </c>
      <c r="V30" s="271">
        <f>'08 (raw)'!AE29</f>
        <v>15</v>
      </c>
      <c r="W30" s="272">
        <f>+'08 (raw)'!AF29/'08 (raw)'!AC29</f>
        <v>0.80157835400225474</v>
      </c>
      <c r="X30" s="267">
        <f>+'08 (raw)'!AG29</f>
        <v>88.990986122330128</v>
      </c>
      <c r="Y30" s="267">
        <f>+'08 (raw)'!AH29</f>
        <v>14.5783</v>
      </c>
      <c r="Z30" s="265">
        <f>+'08 (raw)'!AI29</f>
        <v>0.23521703521703521</v>
      </c>
      <c r="AA30" s="273">
        <f>'08 (raw)'!AJ29/'08 (raw)'!AK29</f>
        <v>1.2071137144695188</v>
      </c>
      <c r="AB30" s="267">
        <f>'08 (raw)'!AL29</f>
        <v>2.0167426264853701</v>
      </c>
      <c r="AC30" s="274">
        <f>+'08 (raw)'!AM29/('08 (raw)'!D29/100000)</f>
        <v>5.7394660031038427</v>
      </c>
      <c r="AD30" s="265">
        <f>+'08 (raw)'!AN29/'08 (raw)'!E29</f>
        <v>0.36426201776644185</v>
      </c>
      <c r="AE30" s="275">
        <f>+'08 (raw)'!AO29</f>
        <v>0.56957949064711566</v>
      </c>
      <c r="AF30" s="276">
        <f>+'08 (raw)'!AP29</f>
        <v>4.2747252747252745E-2</v>
      </c>
      <c r="AG30" s="266">
        <f>+'08 (raw)'!AQ29</f>
        <v>79.5</v>
      </c>
      <c r="AH30" s="266">
        <f>+'08 (raw)'!AR29</f>
        <v>61.3</v>
      </c>
      <c r="AI30" s="265">
        <f>+'08 (raw)'!AS29</f>
        <v>1.1781333498395798E-2</v>
      </c>
      <c r="AJ30" s="266">
        <f>+'08 (raw)'!AT29</f>
        <v>518.13578405831447</v>
      </c>
      <c r="AK30" s="265">
        <f>+'08 (raw)'!AU29/'08 (raw)'!E29</f>
        <v>4.1237953747649915E-2</v>
      </c>
      <c r="AL30" s="278">
        <f>+'08 (raw)'!AV29</f>
        <v>4.2230478285763127</v>
      </c>
      <c r="AM30" s="279">
        <f>+'08 (raw)'!AW29/'08 (raw)'!G29</f>
        <v>1.8760438410345772E-2</v>
      </c>
      <c r="AN30" s="273">
        <f>'08 (raw)'!AX29</f>
        <v>52.504113009432999</v>
      </c>
      <c r="AO30" s="279">
        <f>+'08 (raw)'!AY29</f>
        <v>3.8704216239978884E-2</v>
      </c>
      <c r="AP30" s="268">
        <f>+'08 (raw)'!AZ29</f>
        <v>46.1</v>
      </c>
      <c r="AQ30" s="268">
        <f>('08 (raw)'!H29*1000)/'08 (raw)'!D29</f>
        <v>66239.36533708866</v>
      </c>
      <c r="AR30" s="268">
        <f>'08 (raw)'!E29/'08 (raw)'!D29</f>
        <v>0.43080545098231715</v>
      </c>
      <c r="AS30" s="275">
        <f>+'08 (raw)'!BA29</f>
        <v>22.4</v>
      </c>
      <c r="AT30" s="268">
        <v>0</v>
      </c>
      <c r="AU30" s="275">
        <f>+'08 (raw)'!BC29</f>
        <v>55.4</v>
      </c>
      <c r="AV30" s="275">
        <f>+'08 (raw)'!BD29</f>
        <v>2.9</v>
      </c>
      <c r="AW30" s="268">
        <f>+'08 (raw)'!BE29</f>
        <v>32.01</v>
      </c>
      <c r="AX30" s="280">
        <f>'08 (raw)'!BG29</f>
        <v>27.299494444180944</v>
      </c>
      <c r="AY30" s="280">
        <f>'08 (raw)'!BH29*10</f>
        <v>6.9966666666666661</v>
      </c>
      <c r="AZ30" s="265">
        <f>+'08 (raw)'!BI29/'08 (raw)'!G29</f>
        <v>2.4296990055718077E-2</v>
      </c>
      <c r="BA30" s="268">
        <f>1/('08 (raw)'!BJ29/'08 (raw)'!G29)</f>
        <v>1.3575066742655097</v>
      </c>
      <c r="BB30" s="268">
        <f>+'08 (raw)'!BJ29/'08 (raw)'!E29</f>
        <v>155.37840188814269</v>
      </c>
      <c r="BC30" s="281">
        <f>+'08 (raw)'!BK29/'08 (raw)'!BF29</f>
        <v>5.5529850573204849</v>
      </c>
      <c r="BD30" s="265">
        <f>+'08 (raw)'!BL29/'08 (raw)'!BO29</f>
        <v>0.18982015779824593</v>
      </c>
      <c r="BE30" s="268">
        <f>+'08 (raw)'!BM29</f>
        <v>79.900000000000006</v>
      </c>
      <c r="BF30" s="265">
        <f>+'08 (raw)'!BN29/'08 (raw)'!BO29</f>
        <v>0.18984059798554093</v>
      </c>
      <c r="BG30" s="279">
        <f>+'08 (raw)'!BP29/('08 (raw)'!G29/1000)</f>
        <v>0.16983345480929615</v>
      </c>
      <c r="BH30" s="267">
        <f>+'08 (raw)'!BQ29</f>
        <v>16.054421768707485</v>
      </c>
      <c r="BI30" s="267">
        <f>+'08 (raw)'!BR29</f>
        <v>1.9546831153250821</v>
      </c>
      <c r="BJ30" s="267">
        <f>+'08 (raw)'!BS29</f>
        <v>8155.1571480000002</v>
      </c>
      <c r="BK30" s="264">
        <f>+'08 (raw)'!BT29/('08 (raw)'!E29/1000)</f>
        <v>77.732346406173988</v>
      </c>
      <c r="BL30" s="268">
        <f>+'08 (raw)'!BU29</f>
        <v>52</v>
      </c>
      <c r="BM30" s="281">
        <f>+'08 (raw)'!BV29/('08 (raw)'!D29/1000)</f>
        <v>5.9256210517571448</v>
      </c>
      <c r="BN30" s="264">
        <f>'08 (raw)'!BW29/('08 (raw)'!E29/1000)</f>
        <v>27.839935490373954</v>
      </c>
      <c r="BO30" s="264">
        <f>'08 (raw)'!BX29/('08 (raw)'!D29/10000)</f>
        <v>1.6794869762460318</v>
      </c>
      <c r="BP30" s="264">
        <f>+'08 (raw)'!BY29/('08 (raw)'!D29/100000)</f>
        <v>12.27188454611019</v>
      </c>
      <c r="BQ30" s="267">
        <f>+'08 (raw)'!BZ29/('08 (raw)'!G29/1000)</f>
        <v>5.5939449488458823</v>
      </c>
      <c r="BR30" s="267">
        <f>+'08 (raw)'!CA29</f>
        <v>0.69770281348659546</v>
      </c>
      <c r="BS30" s="282">
        <f>+'08 (raw)'!CB29</f>
        <v>76.579315480000005</v>
      </c>
      <c r="BT30" s="283">
        <f>+'08 (raw)'!CC29</f>
        <v>0.25774999999999998</v>
      </c>
      <c r="BU30" s="283">
        <f>+'08 (raw)'!CD29</f>
        <v>0.30066666666666669</v>
      </c>
      <c r="BV30" s="284">
        <f>+'08 (raw)'!CE29</f>
        <v>9.5909999999999993</v>
      </c>
      <c r="BW30" s="284">
        <f>+'08 (raw)'!CF29</f>
        <v>71.430000000000007</v>
      </c>
      <c r="BX30" s="265">
        <f>+'08 (raw)'!CG29</f>
        <v>0.91723440128647538</v>
      </c>
      <c r="BY30" s="273">
        <f>BY16</f>
        <v>49.079370863385357</v>
      </c>
      <c r="BZ30" s="268">
        <f>+'08 (raw)'!CI29</f>
        <v>8.8684770758193129E-2</v>
      </c>
      <c r="CA30" s="281">
        <f>+'08 (raw)'!CJ29</f>
        <v>0</v>
      </c>
      <c r="CB30" s="275">
        <f>+'08 (raw)'!CK29</f>
        <v>8.1</v>
      </c>
      <c r="CC30" s="265">
        <f>+'08 (raw)'!CL29/'08 (raw)'!E29</f>
        <v>0.20447710828589333</v>
      </c>
      <c r="CD30" s="279">
        <v>4.4564217113699046E-2</v>
      </c>
      <c r="CE30" s="279">
        <f>+'08 (raw)'!CN29/'08 (raw)'!G29</f>
        <v>3.8396278436006341E-2</v>
      </c>
      <c r="CF30" s="265">
        <f>('08 (raw)'!CO29+'08 (raw)'!CP29)/'08 (raw)'!CX29</f>
        <v>8.6964906704402503E-2</v>
      </c>
      <c r="CG30" s="286">
        <f>+'08 (raw)'!CQ29/('08 (raw)'!CX29/1000000)</f>
        <v>2.0641853520392757</v>
      </c>
      <c r="CH30" s="281">
        <f>+'08 (raw)'!CR29/('08 (raw)'!D29/1000)</f>
        <v>0.57110707502463809</v>
      </c>
      <c r="CI30" s="287">
        <f>('08 (raw)'!CS29-'07 (raw)'!CS29)/'07 (raw)'!CS29</f>
        <v>0.10761729450582251</v>
      </c>
      <c r="CJ30" s="288">
        <f>('08 (raw)'!CT29-'07 (raw)'!CT29)/'07 (raw)'!CT29</f>
        <v>9.6965805827659318E-2</v>
      </c>
      <c r="CK30" s="285">
        <f>+'08 (raw)'!CU29/('08 (raw)'!D29/1000000)</f>
        <v>5.6639467135893184</v>
      </c>
      <c r="CL30" s="268">
        <f>+'08 (raw)'!CV29/('08 (raw)'!I29/1000)</f>
        <v>1.5378580174664858</v>
      </c>
      <c r="CM30" s="268">
        <f>+'08 (raw)'!CW29/('08 (raw)'!E29/10000)</f>
        <v>1.5776810717713414</v>
      </c>
    </row>
    <row r="31" spans="1:91">
      <c r="A31" s="263" t="s">
        <v>230</v>
      </c>
      <c r="B31" s="264">
        <f>'08 (raw)'!B30</f>
        <v>6608.0793837199853</v>
      </c>
      <c r="C31" s="265">
        <f>'08 (raw)'!C30</f>
        <v>0.26470250000000001</v>
      </c>
      <c r="D31" s="266">
        <f>+'08 (raw)'!J30/('08 (raw)'!D30/100000)</f>
        <v>1438.1687146849504</v>
      </c>
      <c r="E31" s="266">
        <f>+'08 (raw)'!K30</f>
        <v>40.137297015860327</v>
      </c>
      <c r="F31" s="267">
        <f>+'08 (raw)'!L30</f>
        <v>2.08</v>
      </c>
      <c r="G31" s="267">
        <f>+'08 (raw)'!M30</f>
        <v>2.54</v>
      </c>
      <c r="H31" s="267">
        <f>+'08 (raw)'!N30</f>
        <v>2.75</v>
      </c>
      <c r="I31" s="267">
        <f>+'08 (raw)'!O30</f>
        <v>1.47</v>
      </c>
      <c r="J31" s="267">
        <f>+'08 (raw)'!P30</f>
        <v>0.34400000000000003</v>
      </c>
      <c r="K31" s="268">
        <f>+'08 (raw)'!Q30/('08 (raw)'!E30)*100000</f>
        <v>8.2516283058665376</v>
      </c>
      <c r="L31" s="268">
        <f>+'08 (raw)'!R30/('08 (raw)'!D30/100000)</f>
        <v>17.48667796533859</v>
      </c>
      <c r="M31" s="265">
        <f>+'08 (raw)'!S30/'08 (raw)'!U30</f>
        <v>5.3360253056716558E-3</v>
      </c>
      <c r="N31" s="265">
        <f>+'08 (raw)'!T30</f>
        <v>0.11040769052426998</v>
      </c>
      <c r="O31" s="264">
        <f>'08 (raw)'!V30</f>
        <v>12</v>
      </c>
      <c r="P31" s="270">
        <f>+'08 (raw)'!X30/('08 (raw)'!F30/'08 (raw)'!W30)</f>
        <v>78.459621983555792</v>
      </c>
      <c r="Q31" s="268">
        <f>+'08 (raw)'!Y30/('08 (raw)'!I30/10000)</f>
        <v>3.5199198493080188</v>
      </c>
      <c r="R31" s="271">
        <f>+'08 (raw)'!Z30</f>
        <v>8183.6335983216741</v>
      </c>
      <c r="S31" s="271">
        <f>+'08 (raw)'!AA30</f>
        <v>0.8273785809043871</v>
      </c>
      <c r="T31" s="271">
        <f>+'08 (raw)'!AB30</f>
        <v>3093</v>
      </c>
      <c r="U31" s="271">
        <f>+'08 (raw)'!AD30</f>
        <v>0</v>
      </c>
      <c r="V31" s="271">
        <f>'08 (raw)'!AE30</f>
        <v>10</v>
      </c>
      <c r="W31" s="272">
        <f>+'08 (raw)'!AF30/'08 (raw)'!AC30</f>
        <v>0.47956730769230771</v>
      </c>
      <c r="X31" s="267">
        <f>+'08 (raw)'!AG30</f>
        <v>88.957902306370656</v>
      </c>
      <c r="Y31" s="267">
        <f>+'08 (raw)'!AH30</f>
        <v>12.913</v>
      </c>
      <c r="Z31" s="265">
        <f>+'08 (raw)'!AI30</f>
        <v>0.20766663814494737</v>
      </c>
      <c r="AA31" s="273">
        <f>'08 (raw)'!AJ30/'08 (raw)'!AK30</f>
        <v>1.2156770050707142</v>
      </c>
      <c r="AB31" s="267">
        <f>'08 (raw)'!AL30</f>
        <v>2.4718524783647582</v>
      </c>
      <c r="AC31" s="274">
        <f>+'08 (raw)'!AM30/('08 (raw)'!D30/100000)</f>
        <v>7.3162652636589041</v>
      </c>
      <c r="AD31" s="265">
        <f>+'08 (raw)'!AN30/'08 (raw)'!E30</f>
        <v>0.33905755278956029</v>
      </c>
      <c r="AE31" s="275">
        <f>+'08 (raw)'!AO30</f>
        <v>0.6416151209540184</v>
      </c>
      <c r="AF31" s="276">
        <f>+'08 (raw)'!AP30</f>
        <v>3.0120481927710843E-2</v>
      </c>
      <c r="AG31" s="266">
        <f>+'08 (raw)'!AQ30</f>
        <v>79.3</v>
      </c>
      <c r="AH31" s="266">
        <f>+'08 (raw)'!AR30</f>
        <v>51.1</v>
      </c>
      <c r="AI31" s="265">
        <f>+'08 (raw)'!AS30</f>
        <v>1.0213240073040142E-2</v>
      </c>
      <c r="AJ31" s="266">
        <f>+'08 (raw)'!AT30</f>
        <v>540.12387252623046</v>
      </c>
      <c r="AK31" s="265">
        <f>+'08 (raw)'!AU30/'08 (raw)'!E30</f>
        <v>5.1451220360197482E-2</v>
      </c>
      <c r="AL31" s="278">
        <f>+'08 (raw)'!AV30</f>
        <v>7.269480200533553</v>
      </c>
      <c r="AM31" s="279">
        <f>+'08 (raw)'!AW30/'08 (raw)'!G30</f>
        <v>3.9548058058663099E-2</v>
      </c>
      <c r="AN31" s="273">
        <f>'08 (raw)'!AX30</f>
        <v>52.575048331223442</v>
      </c>
      <c r="AO31" s="279">
        <f>+'08 (raw)'!AY30</f>
        <v>4.0997962368019149E-2</v>
      </c>
      <c r="AP31" s="268">
        <f>+'08 (raw)'!AZ30</f>
        <v>95</v>
      </c>
      <c r="AQ31" s="268">
        <f>('08 (raw)'!H30*1000)/'08 (raw)'!D30</f>
        <v>84241.186024718932</v>
      </c>
      <c r="AR31" s="268">
        <f>'08 (raw)'!E30/'08 (raw)'!D30</f>
        <v>0.43357916520609358</v>
      </c>
      <c r="AS31" s="275">
        <f>+'08 (raw)'!BA30</f>
        <v>18.899999999999999</v>
      </c>
      <c r="AT31" s="268">
        <v>0</v>
      </c>
      <c r="AU31" s="275">
        <f>+'08 (raw)'!BC30</f>
        <v>53.1</v>
      </c>
      <c r="AV31" s="275">
        <f>+'08 (raw)'!BD30</f>
        <v>10.5</v>
      </c>
      <c r="AW31" s="268">
        <f>+'08 (raw)'!BE30</f>
        <v>33.54</v>
      </c>
      <c r="AX31" s="280">
        <f>'08 (raw)'!BG30</f>
        <v>37.081719852346424</v>
      </c>
      <c r="AY31" s="280">
        <f>'08 (raw)'!BH30*10</f>
        <v>7.7116666666666678</v>
      </c>
      <c r="AZ31" s="265">
        <f>+'08 (raw)'!BI30/'08 (raw)'!G30</f>
        <v>2.4723212594540172E-2</v>
      </c>
      <c r="BA31" s="268">
        <f>1/('08 (raw)'!BJ30/'08 (raw)'!G30)</f>
        <v>1.2794474268242806</v>
      </c>
      <c r="BB31" s="268">
        <f>+'08 (raw)'!BJ30/'08 (raw)'!E30</f>
        <v>208.71442029302781</v>
      </c>
      <c r="BC31" s="281">
        <f>+'08 (raw)'!BK30/'08 (raw)'!BF30</f>
        <v>5.0679122481823144</v>
      </c>
      <c r="BD31" s="265">
        <f>+'08 (raw)'!BL30/'08 (raw)'!BO30</f>
        <v>0.27377919765033992</v>
      </c>
      <c r="BE31" s="268">
        <f>+'08 (raw)'!BM30</f>
        <v>84.2</v>
      </c>
      <c r="BF31" s="265">
        <f>+'08 (raw)'!BN30/'08 (raw)'!BO30</f>
        <v>0.25151764982464503</v>
      </c>
      <c r="BG31" s="279">
        <f>+'08 (raw)'!BP30/('08 (raw)'!G30/1000)</f>
        <v>0.12501332020582701</v>
      </c>
      <c r="BH31" s="267">
        <f>+'08 (raw)'!BQ30</f>
        <v>12.067946824224519</v>
      </c>
      <c r="BI31" s="267">
        <f>+'08 (raw)'!BR30</f>
        <v>34.264597537158963</v>
      </c>
      <c r="BJ31" s="267">
        <f>+'08 (raw)'!BS30</f>
        <v>4587.0828570000003</v>
      </c>
      <c r="BK31" s="264">
        <f>+'08 (raw)'!BT30/('08 (raw)'!E30/1000)</f>
        <v>68.151959761722637</v>
      </c>
      <c r="BL31" s="268">
        <f>+'08 (raw)'!BU30</f>
        <v>34</v>
      </c>
      <c r="BM31" s="281">
        <f>+'08 (raw)'!BV30/('08 (raw)'!D30/1000)</f>
        <v>5.3284118719669653</v>
      </c>
      <c r="BN31" s="264">
        <f>'08 (raw)'!BW30/('08 (raw)'!E30/1000)</f>
        <v>38.425700577150408</v>
      </c>
      <c r="BO31" s="264">
        <f>'08 (raw)'!BX30/('08 (raw)'!D30/10000)</f>
        <v>1.2313237807459876</v>
      </c>
      <c r="BP31" s="264">
        <f>+'08 (raw)'!BY30/('08 (raw)'!D30/100000)</f>
        <v>12.461770504034396</v>
      </c>
      <c r="BQ31" s="267">
        <f>+'08 (raw)'!BZ30/('08 (raw)'!G30/1000)</f>
        <v>4.6288278725612848</v>
      </c>
      <c r="BR31" s="267">
        <f>+'08 (raw)'!CA30</f>
        <v>0.27852670514048888</v>
      </c>
      <c r="BS31" s="282">
        <f>+'08 (raw)'!CB30</f>
        <v>75.458779759999999</v>
      </c>
      <c r="BT31" s="283">
        <f>+'08 (raw)'!CC30</f>
        <v>0.32225000000000004</v>
      </c>
      <c r="BU31" s="283">
        <f>+'08 (raw)'!CD30</f>
        <v>0.34366666666666662</v>
      </c>
      <c r="BV31" s="284">
        <f>+'08 (raw)'!CE30</f>
        <v>11.632</v>
      </c>
      <c r="BW31" s="284">
        <f>+'08 (raw)'!CF30</f>
        <v>52.38</v>
      </c>
      <c r="BX31" s="265">
        <f>+'08 (raw)'!CG30</f>
        <v>0.80720577894273104</v>
      </c>
      <c r="BY31" s="273">
        <f>+'08 (raw)'!CH30/('08 (raw)'!G30/1000)</f>
        <v>36.10182152390172</v>
      </c>
      <c r="BZ31" s="268">
        <f>+'08 (raw)'!CI30</f>
        <v>0.13248799451964699</v>
      </c>
      <c r="CA31" s="281">
        <f>+'08 (raw)'!CJ30</f>
        <v>0</v>
      </c>
      <c r="CB31" s="275">
        <f>+'08 (raw)'!CK30</f>
        <v>6</v>
      </c>
      <c r="CC31" s="265">
        <f>+'08 (raw)'!CL30/'08 (raw)'!E30</f>
        <v>0.21545186936467098</v>
      </c>
      <c r="CD31" s="279">
        <v>6.4450240443017096E-3</v>
      </c>
      <c r="CE31" s="279">
        <f>+'08 (raw)'!CN30/'08 (raw)'!G30</f>
        <v>2.4444017787590012E-2</v>
      </c>
      <c r="CF31" s="265">
        <f>('08 (raw)'!CO30+'08 (raw)'!CP30)/'08 (raw)'!CX30</f>
        <v>0.58761393215433577</v>
      </c>
      <c r="CG31" s="286">
        <f>+'08 (raw)'!CQ30/('08 (raw)'!CX30/1000000)</f>
        <v>49.608368507919401</v>
      </c>
      <c r="CH31" s="281">
        <f>+'08 (raw)'!CR30/('08 (raw)'!D30/1000)</f>
        <v>0.53200343462474775</v>
      </c>
      <c r="CI31" s="287">
        <f>('08 (raw)'!CS30-'07 (raw)'!CS30)/'07 (raw)'!CS30</f>
        <v>-1.4563251094015645E-2</v>
      </c>
      <c r="CJ31" s="288">
        <f>('08 (raw)'!CT30-'07 (raw)'!CT30)/'07 (raw)'!CT30</f>
        <v>6.5212732355360542E-2</v>
      </c>
      <c r="CK31" s="285">
        <f>+'08 (raw)'!CU30/('08 (raw)'!D30/1000000)</f>
        <v>4.4219185659476894</v>
      </c>
      <c r="CL31" s="268">
        <f>+'08 (raw)'!CV30/('08 (raw)'!I30/1000)</f>
        <v>1.7222464976971379</v>
      </c>
      <c r="CM31" s="268">
        <f>+'08 (raw)'!CW30/('08 (raw)'!E30/10000)</f>
        <v>2.5960178939804837</v>
      </c>
    </row>
    <row r="32" spans="1:91">
      <c r="A32" s="263" t="s">
        <v>231</v>
      </c>
      <c r="B32" s="264">
        <f>'08 (raw)'!B31</f>
        <v>3146.638333962148</v>
      </c>
      <c r="C32" s="265">
        <f>'08 (raw)'!C31</f>
        <v>0.22023409999999999</v>
      </c>
      <c r="D32" s="266">
        <f>+'08 (raw)'!J31/('08 (raw)'!D31/100000)</f>
        <v>3330.1323199895687</v>
      </c>
      <c r="E32" s="266">
        <f>+'08 (raw)'!K31</f>
        <v>77.629610350233463</v>
      </c>
      <c r="F32" s="267">
        <f>+'08 (raw)'!L31</f>
        <v>2.5</v>
      </c>
      <c r="G32" s="267">
        <f>+'08 (raw)'!M31</f>
        <v>2.82</v>
      </c>
      <c r="H32" s="267">
        <f>+'08 (raw)'!N31</f>
        <v>2.87</v>
      </c>
      <c r="I32" s="267">
        <f>+'08 (raw)'!O31</f>
        <v>0.91</v>
      </c>
      <c r="J32" s="267">
        <f>+'08 (raw)'!P31</f>
        <v>0.45133333333333336</v>
      </c>
      <c r="K32" s="268">
        <f>+'08 (raw)'!Q31/('08 (raw)'!E31)*100000</f>
        <v>8.7955759491789145</v>
      </c>
      <c r="L32" s="268">
        <f>+'08 (raw)'!R31/('08 (raw)'!D31/100000)</f>
        <v>7.5490973191390696</v>
      </c>
      <c r="M32" s="265">
        <f>+'08 (raw)'!S31/'08 (raw)'!U31</f>
        <v>7.8809043518498437E-3</v>
      </c>
      <c r="N32" s="265">
        <f>+'08 (raw)'!T31</f>
        <v>0.3279523315260533</v>
      </c>
      <c r="O32" s="264">
        <f>'08 (raw)'!V31</f>
        <v>26</v>
      </c>
      <c r="P32" s="270">
        <f>+'08 (raw)'!X31/('08 (raw)'!F31/'08 (raw)'!W31)</f>
        <v>126.30062633854608</v>
      </c>
      <c r="Q32" s="268">
        <f>+'08 (raw)'!Y31/('08 (raw)'!I31/10000)</f>
        <v>19.681074226555776</v>
      </c>
      <c r="R32" s="271">
        <f>+'08 (raw)'!Z31</f>
        <v>64385.620118204191</v>
      </c>
      <c r="S32" s="271">
        <f>+'08 (raw)'!AA31</f>
        <v>3.0479496364384934E-2</v>
      </c>
      <c r="T32" s="271">
        <f>+'08 (raw)'!AB31</f>
        <v>1309.3</v>
      </c>
      <c r="U32" s="271">
        <f>+'08 (raw)'!AD31</f>
        <v>1</v>
      </c>
      <c r="V32" s="271">
        <f>'08 (raw)'!AE31</f>
        <v>25</v>
      </c>
      <c r="W32" s="272">
        <f>+'08 (raw)'!AF31/'08 (raw)'!AC31</f>
        <v>0.34394904458598724</v>
      </c>
      <c r="X32" s="267">
        <f>+'08 (raw)'!AG31</f>
        <v>91.758654334573052</v>
      </c>
      <c r="Y32" s="267">
        <f>+'08 (raw)'!AH31</f>
        <v>16.577999999999999</v>
      </c>
      <c r="Z32" s="265">
        <f>+'08 (raw)'!AI31</f>
        <v>0.23734177215189872</v>
      </c>
      <c r="AA32" s="273">
        <f>'08 (raw)'!AJ31/'08 (raw)'!AK31</f>
        <v>1.4835621697119195</v>
      </c>
      <c r="AB32" s="267">
        <f>'08 (raw)'!AL31</f>
        <v>2.5617910772610895</v>
      </c>
      <c r="AC32" s="274">
        <f>+'08 (raw)'!AM31/('08 (raw)'!D31/100000)</f>
        <v>8.5294995683779096</v>
      </c>
      <c r="AD32" s="265">
        <f>+'08 (raw)'!AN31/'08 (raw)'!E31</f>
        <v>0.25898139797627423</v>
      </c>
      <c r="AE32" s="275">
        <f>+'08 (raw)'!AO31</f>
        <v>0.4206970497942244</v>
      </c>
      <c r="AF32" s="276">
        <f>+'08 (raw)'!AP31</f>
        <v>4.6288113124171457E-2</v>
      </c>
      <c r="AG32" s="266">
        <f>+'08 (raw)'!AQ31</f>
        <v>81.099999999999994</v>
      </c>
      <c r="AH32" s="266">
        <f>+'08 (raw)'!AR31</f>
        <v>64.900000000000006</v>
      </c>
      <c r="AI32" s="265">
        <f>+'08 (raw)'!AS31</f>
        <v>1.1674730655882586E-2</v>
      </c>
      <c r="AJ32" s="266">
        <f>+'08 (raw)'!AT31</f>
        <v>500.71423066207473</v>
      </c>
      <c r="AK32" s="265">
        <f>+'08 (raw)'!AU31/'08 (raw)'!E31</f>
        <v>3.2334271528101248E-2</v>
      </c>
      <c r="AL32" s="278">
        <f>+'08 (raw)'!AV31</f>
        <v>18.561819595414111</v>
      </c>
      <c r="AM32" s="279">
        <f>+'08 (raw)'!AW31/'08 (raw)'!G31</f>
        <v>4.7268584938963947E-3</v>
      </c>
      <c r="AN32" s="273">
        <f>'08 (raw)'!AX31</f>
        <v>53.230607678284528</v>
      </c>
      <c r="AO32" s="279">
        <f>+'08 (raw)'!AY31</f>
        <v>4.0363441593184168E-2</v>
      </c>
      <c r="AP32" s="268">
        <f>+'08 (raw)'!AZ31</f>
        <v>13.5</v>
      </c>
      <c r="AQ32" s="268">
        <f>('08 (raw)'!H31*1000)/'08 (raw)'!D31</f>
        <v>107058.96062203434</v>
      </c>
      <c r="AR32" s="268">
        <f>'08 (raw)'!E31/'08 (raw)'!D31</f>
        <v>0.39570211261978677</v>
      </c>
      <c r="AS32" s="275">
        <f>+'08 (raw)'!BA31</f>
        <v>22.9</v>
      </c>
      <c r="AT32" s="268">
        <v>0</v>
      </c>
      <c r="AU32" s="275">
        <f>+'08 (raw)'!BC31</f>
        <v>62.6</v>
      </c>
      <c r="AV32" s="275">
        <f>+'08 (raw)'!BD31</f>
        <v>0.5</v>
      </c>
      <c r="AW32" s="268">
        <f>+'08 (raw)'!BE31</f>
        <v>27.62</v>
      </c>
      <c r="AX32" s="280">
        <f>'08 (raw)'!BG31</f>
        <v>15.623916673494461</v>
      </c>
      <c r="AY32" s="280">
        <f>'08 (raw)'!BH31*10</f>
        <v>6.9083333333333341</v>
      </c>
      <c r="AZ32" s="265">
        <f>+'08 (raw)'!BI31/'08 (raw)'!G31</f>
        <v>5.1843198817916932E-3</v>
      </c>
      <c r="BA32" s="268">
        <f>1/('08 (raw)'!BJ31/'08 (raw)'!G31)</f>
        <v>4.4223544547494207</v>
      </c>
      <c r="BB32" s="268">
        <f>+'08 (raw)'!BJ31/'08 (raw)'!E31</f>
        <v>122.55479812780428</v>
      </c>
      <c r="BC32" s="281">
        <f>+'08 (raw)'!BK31/'08 (raw)'!BF31</f>
        <v>1.5351664332028825</v>
      </c>
      <c r="BD32" s="265">
        <f>+'08 (raw)'!BL31/'08 (raw)'!BO31</f>
        <v>9.9474768455461729E-2</v>
      </c>
      <c r="BE32" s="268">
        <f>+'08 (raw)'!BM31</f>
        <v>74.7</v>
      </c>
      <c r="BF32" s="265">
        <f>+'08 (raw)'!BN31/'08 (raw)'!BO31</f>
        <v>6.3293806183601198E-2</v>
      </c>
      <c r="BG32" s="279">
        <f>+'08 (raw)'!BP31/('08 (raw)'!G31/1000)</f>
        <v>4.8787642756000948E-2</v>
      </c>
      <c r="BH32" s="267">
        <f>+'08 (raw)'!BQ31</f>
        <v>4.5305931807566555</v>
      </c>
      <c r="BI32" s="267">
        <f>+'08 (raw)'!BR31</f>
        <v>21.773842357381334</v>
      </c>
      <c r="BJ32" s="267">
        <f>+'08 (raw)'!BS31</f>
        <v>9623</v>
      </c>
      <c r="BK32" s="264">
        <f>+'08 (raw)'!BT31/('08 (raw)'!E31/1000)</f>
        <v>31.335787835842343</v>
      </c>
      <c r="BL32" s="268">
        <f>+'08 (raw)'!BU31</f>
        <v>16</v>
      </c>
      <c r="BM32" s="281">
        <f>+'08 (raw)'!BV31/('08 (raw)'!D31/1000)</f>
        <v>5.6917252579560866</v>
      </c>
      <c r="BN32" s="264">
        <f>'08 (raw)'!BW31/('08 (raw)'!E31/1000)</f>
        <v>19.489014201758124</v>
      </c>
      <c r="BO32" s="264">
        <f>'08 (raw)'!BX31/('08 (raw)'!D31/10000)</f>
        <v>1.1928971884039141</v>
      </c>
      <c r="BP32" s="264">
        <f>+'08 (raw)'!BY31/('08 (raw)'!D31/100000)</f>
        <v>8.1863587811443157</v>
      </c>
      <c r="BQ32" s="267">
        <f>+'08 (raw)'!BZ31/('08 (raw)'!G31/1000)</f>
        <v>1.5732233068043908</v>
      </c>
      <c r="BR32" s="267">
        <f>+'08 (raw)'!CA31</f>
        <v>0.40408938457186727</v>
      </c>
      <c r="BS32" s="282">
        <f>+'08 (raw)'!CB31</f>
        <v>84.502232140000004</v>
      </c>
      <c r="BT32" s="283">
        <f>+'08 (raw)'!CC31</f>
        <v>0.32225000000000004</v>
      </c>
      <c r="BU32" s="283">
        <f>+'08 (raw)'!CD31</f>
        <v>0.5046666666666666</v>
      </c>
      <c r="BV32" s="284">
        <f>+'08 (raw)'!CE31</f>
        <v>7.9530000000000003</v>
      </c>
      <c r="BW32" s="284">
        <f>+'08 (raw)'!CF31</f>
        <v>50</v>
      </c>
      <c r="BX32" s="265">
        <f>+'08 (raw)'!CG31</f>
        <v>0.96335640566268721</v>
      </c>
      <c r="BY32" s="273">
        <f>BY16</f>
        <v>49.079370863385357</v>
      </c>
      <c r="BZ32" s="268">
        <f>+'08 (raw)'!CI31</f>
        <v>1.9348664765174783</v>
      </c>
      <c r="CA32" s="281">
        <f>+'08 (raw)'!CJ31</f>
        <v>5.2971710225541431</v>
      </c>
      <c r="CB32" s="275">
        <f>+'08 (raw)'!CK31</f>
        <v>9.6999999999999993</v>
      </c>
      <c r="CC32" s="265">
        <f>+'08 (raw)'!CL31/'08 (raw)'!E31</f>
        <v>0.24780730008027513</v>
      </c>
      <c r="CD32" s="279">
        <v>7.5576061154334533E-4</v>
      </c>
      <c r="CE32" s="279">
        <f>+'08 (raw)'!CN31/'08 (raw)'!G31</f>
        <v>9.0902377780880811E-3</v>
      </c>
      <c r="CF32" s="265">
        <f>('08 (raw)'!CO31+'08 (raw)'!CP31)/'08 (raw)'!CX31</f>
        <v>2.870914458140672E-2</v>
      </c>
      <c r="CG32" s="286">
        <f>+'08 (raw)'!CQ31/('08 (raw)'!CX31/1000000)</f>
        <v>3.3543159483235252</v>
      </c>
      <c r="CH32" s="281">
        <f>+'08 (raw)'!CR31/('08 (raw)'!D31/1000)</f>
        <v>0.1213458569916651</v>
      </c>
      <c r="CI32" s="287">
        <f>('08 (raw)'!CS31-'07 (raw)'!CS31)/'07 (raw)'!CS31</f>
        <v>0.31241380859901163</v>
      </c>
      <c r="CJ32" s="288">
        <f>('08 (raw)'!CT31-'07 (raw)'!CT31)/'07 (raw)'!CT31</f>
        <v>7.0410621564318598E-2</v>
      </c>
      <c r="CK32" s="285">
        <f>+'08 (raw)'!CU31/('08 (raw)'!D31/1000000)</f>
        <v>2.4510056230971005</v>
      </c>
      <c r="CL32" s="268">
        <f>+'08 (raw)'!CV31/('08 (raw)'!I31/1000)</f>
        <v>2.7159882432646971</v>
      </c>
      <c r="CM32" s="268">
        <f>+'08 (raw)'!CW31/('08 (raw)'!E31/10000)</f>
        <v>0.99105081117508897</v>
      </c>
    </row>
    <row r="33" spans="1:91">
      <c r="A33" s="263" t="s">
        <v>232</v>
      </c>
      <c r="B33" s="264">
        <f>'08 (raw)'!B32</f>
        <v>7982.5806201012019</v>
      </c>
      <c r="C33" s="265">
        <f>'08 (raw)'!C32</f>
        <v>0.270787</v>
      </c>
      <c r="D33" s="266">
        <f>+'08 (raw)'!J32/('08 (raw)'!D32/100000)</f>
        <v>1750.076942655455</v>
      </c>
      <c r="E33" s="266">
        <f>+'08 (raw)'!K32</f>
        <v>62.691898237018805</v>
      </c>
      <c r="F33" s="267">
        <f>+'08 (raw)'!L32</f>
        <v>2.5</v>
      </c>
      <c r="G33" s="267">
        <f>+'08 (raw)'!M32</f>
        <v>2.61</v>
      </c>
      <c r="H33" s="267">
        <f>+'08 (raw)'!N32</f>
        <v>4.2</v>
      </c>
      <c r="I33" s="267">
        <f>+'08 (raw)'!O32</f>
        <v>1.76</v>
      </c>
      <c r="J33" s="267">
        <f>+'08 (raw)'!P32</f>
        <v>0.56966666666666665</v>
      </c>
      <c r="K33" s="268">
        <f>+'08 (raw)'!Q32/('08 (raw)'!E32)*100000</f>
        <v>16.769764465500597</v>
      </c>
      <c r="L33" s="268">
        <f>+'08 (raw)'!R32/('08 (raw)'!D32/100000)</f>
        <v>8.3995071866500446</v>
      </c>
      <c r="M33" s="265">
        <f>+'08 (raw)'!S32/'08 (raw)'!U32</f>
        <v>4.393007543854334E-3</v>
      </c>
      <c r="N33" s="265">
        <f>+'08 (raw)'!T32</f>
        <v>4.7709341880790854E-3</v>
      </c>
      <c r="O33" s="264">
        <f>'08 (raw)'!V32</f>
        <v>58</v>
      </c>
      <c r="P33" s="270">
        <f>+'08 (raw)'!X32/('08 (raw)'!F32/'08 (raw)'!W32)</f>
        <v>107.56596359235414</v>
      </c>
      <c r="Q33" s="268">
        <f>+'08 (raw)'!Y32/('08 (raw)'!I32/10000)</f>
        <v>7.5593778613682909</v>
      </c>
      <c r="R33" s="271">
        <f>+'08 (raw)'!Z32</f>
        <v>39596.086985838112</v>
      </c>
      <c r="S33" s="271">
        <f>+'08 (raw)'!AA32</f>
        <v>0.29873721046127094</v>
      </c>
      <c r="T33" s="271">
        <f>+'08 (raw)'!AB32</f>
        <v>4050.7</v>
      </c>
      <c r="U33" s="271">
        <f>+'08 (raw)'!AD32</f>
        <v>0</v>
      </c>
      <c r="V33" s="271">
        <f>'08 (raw)'!AE32</f>
        <v>37</v>
      </c>
      <c r="W33" s="272">
        <f>+'08 (raw)'!AF32/'08 (raw)'!AC32</f>
        <v>0.70958904109589038</v>
      </c>
      <c r="X33" s="267">
        <f>+'08 (raw)'!AG32</f>
        <v>86.450428072009629</v>
      </c>
      <c r="Y33" s="267">
        <f>+'08 (raw)'!AH32</f>
        <v>12.7379</v>
      </c>
      <c r="Z33" s="265">
        <f>+'08 (raw)'!AI32</f>
        <v>0.22850102669404518</v>
      </c>
      <c r="AA33" s="273">
        <f>'08 (raw)'!AJ32/'08 (raw)'!AK32</f>
        <v>1.3116140414917563</v>
      </c>
      <c r="AB33" s="267">
        <f>'08 (raw)'!AL32</f>
        <v>1.7952758001956926</v>
      </c>
      <c r="AC33" s="274">
        <f>+'08 (raw)'!AM32/('08 (raw)'!D32/100000)</f>
        <v>4.8178305372483274</v>
      </c>
      <c r="AD33" s="265">
        <f>+'08 (raw)'!AN32/'08 (raw)'!E32</f>
        <v>0.33496867772863015</v>
      </c>
      <c r="AE33" s="275">
        <f>+'08 (raw)'!AO32</f>
        <v>0.63031698411590964</v>
      </c>
      <c r="AF33" s="276">
        <f>+'08 (raw)'!AP32</f>
        <v>3.7713161346742456E-2</v>
      </c>
      <c r="AG33" s="266">
        <f>+'08 (raw)'!AQ32</f>
        <v>84.3</v>
      </c>
      <c r="AH33" s="266">
        <f>+'08 (raw)'!AR32</f>
        <v>63.1</v>
      </c>
      <c r="AI33" s="265">
        <f>+'08 (raw)'!AS32</f>
        <v>1.9779985488258212E-2</v>
      </c>
      <c r="AJ33" s="266">
        <f>+'08 (raw)'!AT32</f>
        <v>502.03892918212279</v>
      </c>
      <c r="AK33" s="265">
        <f>+'08 (raw)'!AU32/'08 (raw)'!E32</f>
        <v>7.5461133439612013E-2</v>
      </c>
      <c r="AL33" s="278">
        <f>+'08 (raw)'!AV32</f>
        <v>4.9702813597703637</v>
      </c>
      <c r="AM33" s="279">
        <f>+'08 (raw)'!AW32/'08 (raw)'!G32</f>
        <v>3.7043007068150026E-3</v>
      </c>
      <c r="AN33" s="273">
        <f>'08 (raw)'!AX32</f>
        <v>50.875138324459215</v>
      </c>
      <c r="AO33" s="279">
        <f>+'08 (raw)'!AY32</f>
        <v>3.7230849633467678E-2</v>
      </c>
      <c r="AP33" s="268">
        <f>+'08 (raw)'!AZ32</f>
        <v>11.6</v>
      </c>
      <c r="AQ33" s="268">
        <f>('08 (raw)'!H32*1000)/'08 (raw)'!D32</f>
        <v>93826.046314161533</v>
      </c>
      <c r="AR33" s="268">
        <f>'08 (raw)'!E32/'08 (raw)'!D32</f>
        <v>0.45172993397353428</v>
      </c>
      <c r="AS33" s="275">
        <f>+'08 (raw)'!BA32</f>
        <v>10.9</v>
      </c>
      <c r="AT33" s="268">
        <v>0</v>
      </c>
      <c r="AU33" s="275">
        <f>+'08 (raw)'!BC32</f>
        <v>51.8</v>
      </c>
      <c r="AV33" s="275">
        <f>+'08 (raw)'!BD32</f>
        <v>16.2</v>
      </c>
      <c r="AW33" s="268">
        <f>+'08 (raw)'!BE32</f>
        <v>33.979999999999997</v>
      </c>
      <c r="AX33" s="280">
        <f>'08 (raw)'!BG32</f>
        <v>9.9314333135154769</v>
      </c>
      <c r="AY33" s="280">
        <f>'08 (raw)'!BH32*10</f>
        <v>7.3683333333333323</v>
      </c>
      <c r="AZ33" s="265">
        <f>+'08 (raw)'!BI32/'08 (raw)'!G32</f>
        <v>2.4913840099599585E-2</v>
      </c>
      <c r="BA33" s="268">
        <f>1/('08 (raw)'!BJ32/'08 (raw)'!G32)</f>
        <v>1.1137180397286879</v>
      </c>
      <c r="BB33" s="268">
        <f>+'08 (raw)'!BJ32/'08 (raw)'!E32</f>
        <v>256.37524245156374</v>
      </c>
      <c r="BC33" s="281">
        <f>+'08 (raw)'!BK32/'08 (raw)'!BF32</f>
        <v>14.118217197985652</v>
      </c>
      <c r="BD33" s="265">
        <f>+'08 (raw)'!BL32/'08 (raw)'!BO32</f>
        <v>0.20511123200092432</v>
      </c>
      <c r="BE33" s="268">
        <f>+'08 (raw)'!BM32</f>
        <v>88.3</v>
      </c>
      <c r="BF33" s="265">
        <f>+'08 (raw)'!BN32/'08 (raw)'!BO32</f>
        <v>0.15239097049379211</v>
      </c>
      <c r="BG33" s="279">
        <f>+'08 (raw)'!BP32/('08 (raw)'!G32/1000)</f>
        <v>0.11346370717801682</v>
      </c>
      <c r="BH33" s="267">
        <f>+'08 (raw)'!BQ32</f>
        <v>6.1184210526315796</v>
      </c>
      <c r="BI33" s="267">
        <f>+'08 (raw)'!BR32</f>
        <v>4.8162003539347236</v>
      </c>
      <c r="BJ33" s="267">
        <f>+'08 (raw)'!BS32</f>
        <v>22248.078968999998</v>
      </c>
      <c r="BK33" s="264">
        <f>+'08 (raw)'!BT32/('08 (raw)'!E32/1000)</f>
        <v>36.330045804611899</v>
      </c>
      <c r="BL33" s="268">
        <f>+'08 (raw)'!BU32</f>
        <v>22</v>
      </c>
      <c r="BM33" s="281">
        <f>+'08 (raw)'!BV32/('08 (raw)'!D32/1000)</f>
        <v>6.1861578023339217</v>
      </c>
      <c r="BN33" s="264">
        <f>'08 (raw)'!BW32/('08 (raw)'!E32/1000)</f>
        <v>62.576481352583244</v>
      </c>
      <c r="BO33" s="264">
        <f>'08 (raw)'!BX32/('08 (raw)'!D32/10000)</f>
        <v>0.50338157079954282</v>
      </c>
      <c r="BP33" s="264">
        <f>+'08 (raw)'!BY32/('08 (raw)'!D32/100000)</f>
        <v>12.107968850189877</v>
      </c>
      <c r="BQ33" s="267">
        <f>+'08 (raw)'!BZ32/('08 (raw)'!G32/1000)</f>
        <v>3.443267182879743</v>
      </c>
      <c r="BR33" s="267">
        <f>+'08 (raw)'!CA32</f>
        <v>0.6238458851125418</v>
      </c>
      <c r="BS33" s="282">
        <f>+'08 (raw)'!CB32</f>
        <v>73.78125</v>
      </c>
      <c r="BT33" s="283">
        <f>+'08 (raw)'!CC32</f>
        <v>0.45925000000000005</v>
      </c>
      <c r="BU33" s="283">
        <f>+'08 (raw)'!CD32</f>
        <v>0.76300000000000001</v>
      </c>
      <c r="BV33" s="284">
        <f>+'08 (raw)'!CE32</f>
        <v>10.07</v>
      </c>
      <c r="BW33" s="284">
        <f>+'08 (raw)'!CF32</f>
        <v>42.86</v>
      </c>
      <c r="BX33" s="265">
        <f>+'08 (raw)'!CG32</f>
        <v>0.90201464841947354</v>
      </c>
      <c r="BY33" s="273">
        <f>BY16</f>
        <v>49.079370863385357</v>
      </c>
      <c r="BZ33" s="268">
        <f>+'08 (raw)'!CI32</f>
        <v>8.8385616660611191E-2</v>
      </c>
      <c r="CA33" s="281">
        <f>+'08 (raw)'!CJ32</f>
        <v>0</v>
      </c>
      <c r="CB33" s="275">
        <f>+'08 (raw)'!CK32</f>
        <v>9.1999999999999993</v>
      </c>
      <c r="CC33" s="265">
        <f>+'08 (raw)'!CL32/'08 (raw)'!E32</f>
        <v>0.21749402182455038</v>
      </c>
      <c r="CD33" s="279">
        <v>2.4853923036505313E-2</v>
      </c>
      <c r="CE33" s="279">
        <f>+'08 (raw)'!CN32/'08 (raw)'!G32</f>
        <v>2.5722124919771595E-2</v>
      </c>
      <c r="CF33" s="265">
        <f>('08 (raw)'!CO32+'08 (raw)'!CP32)/'08 (raw)'!CX32</f>
        <v>1.380032997997966</v>
      </c>
      <c r="CG33" s="286">
        <f>+'08 (raw)'!CQ32/('08 (raw)'!CX32/1000000)</f>
        <v>11.144492341576258</v>
      </c>
      <c r="CH33" s="281">
        <f>+'08 (raw)'!CR32/('08 (raw)'!D32/1000)</f>
        <v>0.57765407786565037</v>
      </c>
      <c r="CI33" s="287">
        <f>('08 (raw)'!CS32-'07 (raw)'!CS32)/'07 (raw)'!CS32</f>
        <v>0.17055270019014773</v>
      </c>
      <c r="CJ33" s="288">
        <f>('08 (raw)'!CT32-'07 (raw)'!CT32)/'07 (raw)'!CT32</f>
        <v>7.77446937444016E-2</v>
      </c>
      <c r="CK33" s="285">
        <f>+'08 (raw)'!CU32/('08 (raw)'!D32/1000000)</f>
        <v>4.754438030179271</v>
      </c>
      <c r="CL33" s="268">
        <f>+'08 (raw)'!CV32/('08 (raw)'!I32/1000)</f>
        <v>2.6575937793872892</v>
      </c>
      <c r="CM33" s="268">
        <f>+'08 (raw)'!CW32/('08 (raw)'!E32/10000)</f>
        <v>0.86304645575588823</v>
      </c>
    </row>
    <row r="34" spans="1:91">
      <c r="A34" s="263" t="s">
        <v>436</v>
      </c>
      <c r="B34" s="264">
        <f>'08 (raw)'!B33</f>
        <v>1200.0389456359549</v>
      </c>
      <c r="C34" s="265">
        <f>'08 (raw)'!C33</f>
        <v>0.2195098</v>
      </c>
      <c r="D34" s="266">
        <f>+'08 (raw)'!J33/('08 (raw)'!D33/100000)</f>
        <v>479.45248294590465</v>
      </c>
      <c r="E34" s="266">
        <f>+'08 (raw)'!K33</f>
        <v>55.158034901388874</v>
      </c>
      <c r="F34" s="267">
        <f>+'08 (raw)'!L33</f>
        <v>2.5</v>
      </c>
      <c r="G34" s="267">
        <f>+'08 (raw)'!M33</f>
        <v>1.94</v>
      </c>
      <c r="H34" s="267">
        <f>+'08 (raw)'!N33</f>
        <v>1.9</v>
      </c>
      <c r="I34" s="267">
        <f>+'08 (raw)'!O33</f>
        <v>0.91</v>
      </c>
      <c r="J34" s="267">
        <f>+'08 (raw)'!P33</f>
        <v>0.36566666666666664</v>
      </c>
      <c r="K34" s="268">
        <f>+'08 (raw)'!Q33/('08 (raw)'!E33)*100000</f>
        <v>3.270588902237737</v>
      </c>
      <c r="L34" s="268">
        <f>+'08 (raw)'!R33/('08 (raw)'!D33/100000)</f>
        <v>4.8222078746654589</v>
      </c>
      <c r="M34" s="265">
        <f>+'08 (raw)'!S33/'08 (raw)'!U33</f>
        <v>4.8888974839969832E-2</v>
      </c>
      <c r="N34" s="265">
        <f>+'08 (raw)'!T33</f>
        <v>0.15673706602681595</v>
      </c>
      <c r="O34" s="264">
        <f>'08 (raw)'!V33</f>
        <v>1</v>
      </c>
      <c r="P34" s="270">
        <f>+'08 (raw)'!X33/('08 (raw)'!F33/'08 (raw)'!W33)</f>
        <v>39.113752814610962</v>
      </c>
      <c r="Q34" s="268">
        <f>+'08 (raw)'!Y33/('08 (raw)'!I33/10000)</f>
        <v>10.658552485292965</v>
      </c>
      <c r="R34" s="271">
        <f>+'08 (raw)'!Z33</f>
        <v>28622.080613356819</v>
      </c>
      <c r="S34" s="271">
        <f>+'08 (raw)'!AA33</f>
        <v>0.34146804327512814</v>
      </c>
      <c r="T34" s="271">
        <f>+'08 (raw)'!AB33</f>
        <v>872.1</v>
      </c>
      <c r="U34" s="271">
        <f>+'08 (raw)'!AD33</f>
        <v>0.5</v>
      </c>
      <c r="V34" s="271">
        <f>'08 (raw)'!AE33</f>
        <v>39</v>
      </c>
      <c r="W34" s="272">
        <f>+'08 (raw)'!AF33/'08 (raw)'!AC33</f>
        <v>0.87074829931972786</v>
      </c>
      <c r="X34" s="267">
        <f>+'08 (raw)'!AG33</f>
        <v>91.299855568408404</v>
      </c>
      <c r="Y34" s="267">
        <f>+'08 (raw)'!AH33</f>
        <v>16.3565</v>
      </c>
      <c r="Z34" s="265">
        <f>+'08 (raw)'!AI33</f>
        <v>0.31086296083422282</v>
      </c>
      <c r="AA34" s="273">
        <f>'08 (raw)'!AJ33/'08 (raw)'!AK33</f>
        <v>4.2465000366488308</v>
      </c>
      <c r="AB34" s="267">
        <f>'08 (raw)'!AL33</f>
        <v>1.9476361804898827</v>
      </c>
      <c r="AC34" s="274">
        <f>+'08 (raw)'!AM33/('08 (raw)'!D33/100000)</f>
        <v>9.1979150201952269</v>
      </c>
      <c r="AD34" s="265">
        <f>+'08 (raw)'!AN33/'08 (raw)'!E33</f>
        <v>0.33976403791266657</v>
      </c>
      <c r="AE34" s="275">
        <f>+'08 (raw)'!AO33</f>
        <v>0.56105601230393431</v>
      </c>
      <c r="AF34" s="276">
        <f>+'08 (raw)'!AP33</f>
        <v>5.5396589218267137E-2</v>
      </c>
      <c r="AG34" s="266">
        <f>+'08 (raw)'!AQ33</f>
        <v>83.8</v>
      </c>
      <c r="AH34" s="266">
        <f>+'08 (raw)'!AR33</f>
        <v>66.2</v>
      </c>
      <c r="AI34" s="265">
        <f>+'08 (raw)'!AS33</f>
        <v>7.2421156881557367E-3</v>
      </c>
      <c r="AJ34" s="266">
        <f>+'08 (raw)'!AT33</f>
        <v>516.94766830288836</v>
      </c>
      <c r="AK34" s="265">
        <f>+'08 (raw)'!AU33/'08 (raw)'!E33</f>
        <v>4.1021906404467186E-2</v>
      </c>
      <c r="AL34" s="278">
        <f>+'08 (raw)'!AV33</f>
        <v>5.3116499416240792</v>
      </c>
      <c r="AM34" s="279">
        <f>+'08 (raw)'!AW33/'08 (raw)'!G33</f>
        <v>0</v>
      </c>
      <c r="AN34" s="273">
        <f>'08 (raw)'!AX33</f>
        <v>57.21214997093913</v>
      </c>
      <c r="AO34" s="279">
        <f>+'08 (raw)'!AY33</f>
        <v>3.0004446108126137E-2</v>
      </c>
      <c r="AP34" s="268">
        <f>AVERAGE(AP6:AP33,AP35:AP37)</f>
        <v>40.696774193548386</v>
      </c>
      <c r="AQ34" s="268">
        <f>('08 (raw)'!H33*1000)/'08 (raw)'!D33</f>
        <v>41081.16090136522</v>
      </c>
      <c r="AR34" s="268">
        <f>'08 (raw)'!E33/'08 (raw)'!D33</f>
        <v>0.40955993781137845</v>
      </c>
      <c r="AS34" s="275">
        <f>+'08 (raw)'!BA33</f>
        <v>0</v>
      </c>
      <c r="AT34" s="268">
        <v>0</v>
      </c>
      <c r="AU34" s="275">
        <f>+'08 (raw)'!BC33</f>
        <v>63.7</v>
      </c>
      <c r="AV34" s="275">
        <f>+'08 (raw)'!BD33</f>
        <v>6.3</v>
      </c>
      <c r="AW34" s="268">
        <f>+'08 (raw)'!BE33</f>
        <v>22.47</v>
      </c>
      <c r="AX34" s="280">
        <f>'08 (raw)'!BG33</f>
        <v>10.111123383850241</v>
      </c>
      <c r="AY34" s="280">
        <f>'08 (raw)'!BH33*10</f>
        <v>6.8250000000000011</v>
      </c>
      <c r="AZ34" s="265">
        <f>+'08 (raw)'!BI33/'08 (raw)'!G33</f>
        <v>1.2348805330493621E-2</v>
      </c>
      <c r="BA34" s="268">
        <f>1/('08 (raw)'!BJ33/'08 (raw)'!G33)</f>
        <v>2.0334873925004353</v>
      </c>
      <c r="BB34" s="268">
        <f>+'08 (raw)'!BJ33/'08 (raw)'!E33</f>
        <v>65.974538783435023</v>
      </c>
      <c r="BC34" s="281">
        <f>+'08 (raw)'!BK33/'08 (raw)'!BF33</f>
        <v>3.4115091528461297</v>
      </c>
      <c r="BD34" s="265">
        <f>+'08 (raw)'!BL33/'08 (raw)'!BO33</f>
        <v>0.11955971276581931</v>
      </c>
      <c r="BE34" s="268">
        <f>+'08 (raw)'!BM33</f>
        <v>44.1</v>
      </c>
      <c r="BF34" s="265">
        <f>+'08 (raw)'!BN33/'08 (raw)'!BO33</f>
        <v>6.3987083984400367E-2</v>
      </c>
      <c r="BG34" s="279">
        <f>+'08 (raw)'!BP33/('08 (raw)'!G33/1000)</f>
        <v>0.12860535593285943</v>
      </c>
      <c r="BH34" s="267">
        <f>+'08 (raw)'!BQ33</f>
        <v>10.83743842364532</v>
      </c>
      <c r="BI34" s="267">
        <f>+'08 (raw)'!BR33</f>
        <v>3.6307242257480588</v>
      </c>
      <c r="BJ34" s="267">
        <f>+'08 (raw)'!BS33</f>
        <v>0</v>
      </c>
      <c r="BK34" s="264">
        <f>+'08 (raw)'!BT33/('08 (raw)'!E33/1000)</f>
        <v>0</v>
      </c>
      <c r="BL34" s="268">
        <f>+'08 (raw)'!BU33</f>
        <v>0</v>
      </c>
      <c r="BM34" s="281">
        <f>+'08 (raw)'!BV33/('08 (raw)'!D33/1000)</f>
        <v>10.320417853242354</v>
      </c>
      <c r="BN34" s="264">
        <f>'08 (raw)'!BW33/('08 (raw)'!E33/1000)</f>
        <v>22.963894878911898</v>
      </c>
      <c r="BO34" s="264">
        <f>'08 (raw)'!BX33/('08 (raw)'!D33/10000)</f>
        <v>0.64504715822572345</v>
      </c>
      <c r="BP34" s="264">
        <f>+'08 (raw)'!BY33/('08 (raw)'!D33/100000)</f>
        <v>7.1440116661710507</v>
      </c>
      <c r="BQ34" s="267">
        <f>+'08 (raw)'!BZ33/('08 (raw)'!G33/1000)</f>
        <v>2.578114354586921</v>
      </c>
      <c r="BR34" s="267">
        <f>+'08 (raw)'!CA33</f>
        <v>0</v>
      </c>
      <c r="BS34" s="282">
        <f>+'08 (raw)'!CB33</f>
        <v>67.464583329999996</v>
      </c>
      <c r="BT34" s="283">
        <f>+'08 (raw)'!CC33</f>
        <v>0.29799999999999999</v>
      </c>
      <c r="BU34" s="283">
        <f>+'08 (raw)'!CD33</f>
        <v>0.53699999999999992</v>
      </c>
      <c r="BV34" s="284">
        <f>+'08 (raw)'!CE33</f>
        <v>11.315</v>
      </c>
      <c r="BW34" s="284">
        <f>+'08 (raw)'!CF33</f>
        <v>47.62</v>
      </c>
      <c r="BX34" s="265">
        <f>+'08 (raw)'!CG33</f>
        <v>0.84099986136759708</v>
      </c>
      <c r="BY34" s="273">
        <f>+'08 (raw)'!CH33/('08 (raw)'!G33/1000)</f>
        <v>0</v>
      </c>
      <c r="BZ34" s="268">
        <f>+'08 (raw)'!CI33</f>
        <v>1.9348664765174783</v>
      </c>
      <c r="CA34" s="281">
        <f>+'08 (raw)'!CJ33</f>
        <v>12.058174343236869</v>
      </c>
      <c r="CB34" s="275">
        <f>+'08 (raw)'!CK33</f>
        <v>11.7</v>
      </c>
      <c r="CC34" s="265">
        <f>+'08 (raw)'!CL33/'08 (raw)'!E33</f>
        <v>0.35473679390711094</v>
      </c>
      <c r="CD34" s="279">
        <v>0</v>
      </c>
      <c r="CE34" s="279">
        <f>+'08 (raw)'!CN33/'08 (raw)'!G33</f>
        <v>1.4344710866905362E-2</v>
      </c>
      <c r="CF34" s="265">
        <f>('08 (raw)'!CO33+'08 (raw)'!CP33)/'08 (raw)'!CX33</f>
        <v>0.20488727244696914</v>
      </c>
      <c r="CG34" s="286">
        <f>+'08 (raw)'!CQ33/('08 (raw)'!CX33/1000000)</f>
        <v>6.780680628418323</v>
      </c>
      <c r="CH34" s="281">
        <f>+'08 (raw)'!CR33/('08 (raw)'!D33/1000)</f>
        <v>0.30895617952544124</v>
      </c>
      <c r="CI34" s="287">
        <f>('08 (raw)'!CS33-'07 (raw)'!CS33)/'07 (raw)'!CS33</f>
        <v>3.0574831743407912E-2</v>
      </c>
      <c r="CJ34" s="288">
        <f>('08 (raw)'!CT33-'07 (raw)'!CT33)/'07 (raw)'!CT33</f>
        <v>9.5910688944115946E-2</v>
      </c>
      <c r="CK34" s="285">
        <f>+'08 (raw)'!CU33/('08 (raw)'!D33/1000000)</f>
        <v>1.7860029165427629</v>
      </c>
      <c r="CL34" s="268">
        <f>+'08 (raw)'!CV33/('08 (raw)'!I33/1000)</f>
        <v>2.7586841726640614</v>
      </c>
      <c r="CM34" s="268">
        <f>+'08 (raw)'!CW33/('08 (raw)'!E33/10000)</f>
        <v>1.5262748210442771</v>
      </c>
    </row>
    <row r="35" spans="1:91">
      <c r="A35" s="263" t="s">
        <v>437</v>
      </c>
      <c r="B35" s="264">
        <f>'08 (raw)'!B34</f>
        <v>10159.955950367104</v>
      </c>
      <c r="C35" s="265">
        <f>'08 (raw)'!C34</f>
        <v>0.19587959999999999</v>
      </c>
      <c r="D35" s="266">
        <f>+'08 (raw)'!J34/('08 (raw)'!D34/100000)</f>
        <v>942.87120208331532</v>
      </c>
      <c r="E35" s="266">
        <f>+'08 (raw)'!K34</f>
        <v>44.710883944879285</v>
      </c>
      <c r="F35" s="267">
        <f>+'08 (raw)'!L34</f>
        <v>2.71</v>
      </c>
      <c r="G35" s="267">
        <f>+'08 (raw)'!M34</f>
        <v>2.06</v>
      </c>
      <c r="H35" s="267">
        <f>+'08 (raw)'!N34</f>
        <v>3.67</v>
      </c>
      <c r="I35" s="267">
        <f>+'08 (raw)'!O34</f>
        <v>0.49</v>
      </c>
      <c r="J35" s="267">
        <f>+'08 (raw)'!P34</f>
        <v>0.18266666666666664</v>
      </c>
      <c r="K35" s="268">
        <f>+'08 (raw)'!Q34/('08 (raw)'!E34)*100000</f>
        <v>7.5992839634321099</v>
      </c>
      <c r="L35" s="268">
        <f>+'08 (raw)'!R34/('08 (raw)'!D34/100000)</f>
        <v>4.6962458541169765</v>
      </c>
      <c r="M35" s="265">
        <f>+'08 (raw)'!S34/'08 (raw)'!U34</f>
        <v>1.6191663591081037E-2</v>
      </c>
      <c r="N35" s="265">
        <f>+'08 (raw)'!T34</f>
        <v>0.3279523315260533</v>
      </c>
      <c r="O35" s="264">
        <f>'08 (raw)'!V34</f>
        <v>44</v>
      </c>
      <c r="P35" s="270">
        <f>+'08 (raw)'!X34/('08 (raw)'!F34/'08 (raw)'!W34)</f>
        <v>121.356248747495</v>
      </c>
      <c r="Q35" s="268">
        <f>+'08 (raw)'!Y34/('08 (raw)'!I34/10000)</f>
        <v>2.423813604502941</v>
      </c>
      <c r="R35" s="271">
        <f>+'08 (raw)'!Z34</f>
        <v>64989.713763579683</v>
      </c>
      <c r="S35" s="271">
        <f>+'08 (raw)'!AA34</f>
        <v>0.18712018329889379</v>
      </c>
      <c r="T35" s="271">
        <f>+'08 (raw)'!AB34</f>
        <v>3171</v>
      </c>
      <c r="U35" s="271">
        <f>+'08 (raw)'!AD34</f>
        <v>0</v>
      </c>
      <c r="V35" s="271">
        <f>'08 (raw)'!AE34</f>
        <v>181</v>
      </c>
      <c r="W35" s="272">
        <f>+'08 (raw)'!AF34/'08 (raw)'!AC34</f>
        <v>0.37100737100737102</v>
      </c>
      <c r="X35" s="267">
        <f>+'08 (raw)'!AG34</f>
        <v>78.367279294949441</v>
      </c>
      <c r="Y35" s="267">
        <f>+'08 (raw)'!AH34</f>
        <v>18.539300000000001</v>
      </c>
      <c r="Z35" s="265">
        <f>+'08 (raw)'!AI34</f>
        <v>0.25566295285176716</v>
      </c>
      <c r="AA35" s="273">
        <f>'08 (raw)'!AJ34/'08 (raw)'!AK34</f>
        <v>3.1677968518533191</v>
      </c>
      <c r="AB35" s="267">
        <f>'08 (raw)'!AL34</f>
        <v>1.6728826507319328</v>
      </c>
      <c r="AC35" s="274">
        <f>+'08 (raw)'!AM34/('08 (raw)'!D34/100000)</f>
        <v>12.491187653032544</v>
      </c>
      <c r="AD35" s="265">
        <f>+'08 (raw)'!AN34/'08 (raw)'!E34</f>
        <v>0.30949566312612731</v>
      </c>
      <c r="AE35" s="275">
        <f>+'08 (raw)'!AO34</f>
        <v>0.5125504275467464</v>
      </c>
      <c r="AF35" s="276">
        <f>+'08 (raw)'!AP34</f>
        <v>7.3163678426836326E-2</v>
      </c>
      <c r="AG35" s="266">
        <f>+'08 (raw)'!AQ34</f>
        <v>79</v>
      </c>
      <c r="AH35" s="266">
        <f>+'08 (raw)'!AR34</f>
        <v>65</v>
      </c>
      <c r="AI35" s="265">
        <f>+'08 (raw)'!AS34</f>
        <v>4.0540029367363714E-2</v>
      </c>
      <c r="AJ35" s="266">
        <f>+'08 (raw)'!AT34</f>
        <v>500.54699233887402</v>
      </c>
      <c r="AK35" s="265">
        <f>+'08 (raw)'!AU34/'08 (raw)'!E34</f>
        <v>1.7958164408293512E-2</v>
      </c>
      <c r="AL35" s="278">
        <f>+'08 (raw)'!AV34</f>
        <v>0.77798596977039347</v>
      </c>
      <c r="AM35" s="279">
        <f>+'08 (raw)'!AW34/'08 (raw)'!G34</f>
        <v>1.685840182055804E-2</v>
      </c>
      <c r="AN35" s="273">
        <f>'08 (raw)'!AX34</f>
        <v>55.387986379324516</v>
      </c>
      <c r="AO35" s="279">
        <f>+'08 (raw)'!AY34</f>
        <v>3.9941418700551089E-2</v>
      </c>
      <c r="AP35" s="268">
        <f>+'08 (raw)'!AZ34</f>
        <v>39.799999999999997</v>
      </c>
      <c r="AQ35" s="268">
        <f>('08 (raw)'!H34*1000)/'08 (raw)'!D34</f>
        <v>52551.85134071525</v>
      </c>
      <c r="AR35" s="268">
        <f>'08 (raw)'!E34/'08 (raw)'!D34</f>
        <v>0.40413702075396368</v>
      </c>
      <c r="AS35" s="275">
        <f>+'08 (raw)'!BA34</f>
        <v>25.3</v>
      </c>
      <c r="AT35" s="268">
        <v>0</v>
      </c>
      <c r="AU35" s="275">
        <f>+'08 (raw)'!BC34</f>
        <v>60.5</v>
      </c>
      <c r="AV35" s="275">
        <f>+'08 (raw)'!BD34</f>
        <v>2.1</v>
      </c>
      <c r="AW35" s="268">
        <f>+'08 (raw)'!BE34</f>
        <v>22.63</v>
      </c>
      <c r="AX35" s="280">
        <f>'08 (raw)'!BG34</f>
        <v>15.795924047062803</v>
      </c>
      <c r="AY35" s="280">
        <f>'08 (raw)'!BH34*10</f>
        <v>6.1016666666666675</v>
      </c>
      <c r="AZ35" s="265">
        <f>+'08 (raw)'!BI34/'08 (raw)'!G34</f>
        <v>1.520620030631804E-2</v>
      </c>
      <c r="BA35" s="268">
        <f>1/('08 (raw)'!BJ34/'08 (raw)'!G34)</f>
        <v>0.78132053246586319</v>
      </c>
      <c r="BB35" s="268">
        <f>+'08 (raw)'!BJ34/'08 (raw)'!E34</f>
        <v>237.23420073356115</v>
      </c>
      <c r="BC35" s="281">
        <f>+'08 (raw)'!BK34/'08 (raw)'!BF34</f>
        <v>1.9816424712067384</v>
      </c>
      <c r="BD35" s="265">
        <f>+'08 (raw)'!BL34/'08 (raw)'!BO34</f>
        <v>1</v>
      </c>
      <c r="BE35" s="268">
        <f>+'08 (raw)'!BM34</f>
        <v>55.2</v>
      </c>
      <c r="BF35" s="265">
        <f>+'08 (raw)'!BN34/'08 (raw)'!BO34</f>
        <v>0.10747505224638307</v>
      </c>
      <c r="BG35" s="279">
        <f>+'08 (raw)'!BP34/('08 (raw)'!G34/1000)</f>
        <v>0.10907645729880991</v>
      </c>
      <c r="BH35" s="267">
        <f>+'08 (raw)'!BQ34</f>
        <v>9.333733493397359</v>
      </c>
      <c r="BI35" s="267">
        <f>+'08 (raw)'!BR34</f>
        <v>0.53159940795014515</v>
      </c>
      <c r="BJ35" s="267">
        <f>+'08 (raw)'!BS34</f>
        <v>51550.057642</v>
      </c>
      <c r="BK35" s="264">
        <f>+'08 (raw)'!BT34/('08 (raw)'!E34/1000)</f>
        <v>17.285815203815861</v>
      </c>
      <c r="BL35" s="268">
        <f>+'08 (raw)'!BU34</f>
        <v>18</v>
      </c>
      <c r="BM35" s="281">
        <f>+'08 (raw)'!BV34/('08 (raw)'!D34/1000)</f>
        <v>5.7053189735631662</v>
      </c>
      <c r="BN35" s="264">
        <f>'08 (raw)'!BW34/('08 (raw)'!E34/1000)</f>
        <v>48.003961169362817</v>
      </c>
      <c r="BO35" s="264">
        <f>'08 (raw)'!BX34/('08 (raw)'!D34/10000)</f>
        <v>0.96796437563187165</v>
      </c>
      <c r="BP35" s="264">
        <f>+'08 (raw)'!BY34/('08 (raw)'!D34/100000)</f>
        <v>6.7069552227418399</v>
      </c>
      <c r="BQ35" s="267">
        <f>+'08 (raw)'!BZ34/('08 (raw)'!G34/1000)</f>
        <v>3.2996759029730591</v>
      </c>
      <c r="BR35" s="267">
        <f>+'08 (raw)'!CA34</f>
        <v>0.69583611667779999</v>
      </c>
      <c r="BS35" s="282">
        <f>+'08 (raw)'!CB34</f>
        <v>84.786444639999999</v>
      </c>
      <c r="BT35" s="283">
        <f>+'08 (raw)'!CC34</f>
        <v>0.40300000000000002</v>
      </c>
      <c r="BU35" s="283">
        <f>+'08 (raw)'!CD34</f>
        <v>0.15</v>
      </c>
      <c r="BV35" s="284">
        <f>+'08 (raw)'!CE34</f>
        <v>9.3780000000000001</v>
      </c>
      <c r="BW35" s="284">
        <f>+'08 (raw)'!CF34</f>
        <v>45.24</v>
      </c>
      <c r="BX35" s="265">
        <f>+'08 (raw)'!CG34</f>
        <v>0.87129213934711391</v>
      </c>
      <c r="BY35" s="273">
        <f>BY16</f>
        <v>49.079370863385357</v>
      </c>
      <c r="BZ35" s="268">
        <f>+'08 (raw)'!CI34</f>
        <v>0.33844526676953024</v>
      </c>
      <c r="CA35" s="281">
        <f>+'08 (raw)'!CJ34</f>
        <v>0</v>
      </c>
      <c r="CB35" s="275">
        <f>+'08 (raw)'!CK34</f>
        <v>9.6999999999999993</v>
      </c>
      <c r="CC35" s="265">
        <f>+'08 (raw)'!CL34/'08 (raw)'!E34</f>
        <v>0.25085679370874703</v>
      </c>
      <c r="CD35" s="279">
        <v>3.6093614084045369E-3</v>
      </c>
      <c r="CE35" s="279">
        <f>+'08 (raw)'!CN34/'08 (raw)'!G34</f>
        <v>1.6004696196983661E-2</v>
      </c>
      <c r="CF35" s="265">
        <f>('08 (raw)'!CO34+'08 (raw)'!CP34)/'08 (raw)'!CX34</f>
        <v>0.1355463784248086</v>
      </c>
      <c r="CG35" s="286">
        <f>+'08 (raw)'!CQ34/('08 (raw)'!CX34/1000000)</f>
        <v>3.5173259279452886</v>
      </c>
      <c r="CH35" s="281">
        <f>+'08 (raw)'!CR34/('08 (raw)'!D34/1000)</f>
        <v>0.27871737124815066</v>
      </c>
      <c r="CI35" s="287">
        <f>('08 (raw)'!CS34-'07 (raw)'!CS34)/'07 (raw)'!CS34</f>
        <v>0.10101794971069013</v>
      </c>
      <c r="CJ35" s="288">
        <f>('08 (raw)'!CT34-'07 (raw)'!CT34)/'07 (raw)'!CT34</f>
        <v>6.8490607237369508E-2</v>
      </c>
      <c r="CK35" s="285">
        <f>+'08 (raw)'!CU34/('08 (raw)'!D34/1000000)</f>
        <v>1.6526378372259152</v>
      </c>
      <c r="CL35" s="268">
        <f>+'08 (raw)'!CV34/('08 (raw)'!I34/1000)</f>
        <v>1.7585541258202189</v>
      </c>
      <c r="CM35" s="268">
        <f>+'08 (raw)'!CW34/('08 (raw)'!E34/10000)</f>
        <v>1.1961204803429015</v>
      </c>
    </row>
    <row r="36" spans="1:91">
      <c r="A36" s="263" t="s">
        <v>438</v>
      </c>
      <c r="B36" s="264">
        <f>'08 (raw)'!B35</f>
        <v>3375.1746485486678</v>
      </c>
      <c r="C36" s="265">
        <f>'08 (raw)'!C35</f>
        <v>0.21012049999999999</v>
      </c>
      <c r="D36" s="266">
        <f>+'08 (raw)'!J35/('08 (raw)'!D35/100000)</f>
        <v>2915.041784197344</v>
      </c>
      <c r="E36" s="266">
        <f>+'08 (raw)'!K35</f>
        <v>34.927750565846097</v>
      </c>
      <c r="F36" s="267">
        <f>+'08 (raw)'!L35</f>
        <v>2.5</v>
      </c>
      <c r="G36" s="267">
        <f>+'08 (raw)'!M35</f>
        <v>2.4</v>
      </c>
      <c r="H36" s="267">
        <f>+'08 (raw)'!N35</f>
        <v>2.62</v>
      </c>
      <c r="I36" s="267">
        <f>+'08 (raw)'!O35</f>
        <v>0.49</v>
      </c>
      <c r="J36" s="267">
        <f>+'08 (raw)'!P35</f>
        <v>0.97833333333333339</v>
      </c>
      <c r="K36" s="268">
        <f>+'08 (raw)'!Q35/('08 (raw)'!E35)*100000</f>
        <v>9.7064096561647126</v>
      </c>
      <c r="L36" s="268">
        <f>+'08 (raw)'!R35/('08 (raw)'!D35/100000)</f>
        <v>2.581547938291521</v>
      </c>
      <c r="M36" s="265">
        <f>+'08 (raw)'!S35/'08 (raw)'!U35</f>
        <v>4.3079044420650994E-3</v>
      </c>
      <c r="N36" s="265">
        <f>+'08 (raw)'!T35</f>
        <v>0.3279523315260533</v>
      </c>
      <c r="O36" s="264">
        <f>'08 (raw)'!V35</f>
        <v>6</v>
      </c>
      <c r="P36" s="270">
        <f>+'08 (raw)'!X35/('08 (raw)'!F35/'08 (raw)'!W35)</f>
        <v>101.34775402687102</v>
      </c>
      <c r="Q36" s="268">
        <f>+'08 (raw)'!Y35/('08 (raw)'!I35/10000)</f>
        <v>0.95242935262153317</v>
      </c>
      <c r="R36" s="271">
        <f>+'08 (raw)'!Z35</f>
        <v>3484.8484474045258</v>
      </c>
      <c r="S36" s="271">
        <f>+'08 (raw)'!AA35</f>
        <v>6.0208325203773824E-2</v>
      </c>
      <c r="T36" s="271">
        <f>+'08 (raw)'!AB35</f>
        <v>68.5</v>
      </c>
      <c r="U36" s="271">
        <f>+'08 (raw)'!AD35</f>
        <v>0</v>
      </c>
      <c r="V36" s="271">
        <f>'08 (raw)'!AE35</f>
        <v>2</v>
      </c>
      <c r="W36" s="272">
        <f>+'08 (raw)'!AF35/'08 (raw)'!AC35</f>
        <v>0.57829181494661919</v>
      </c>
      <c r="X36" s="267">
        <f>+'08 (raw)'!AG35</f>
        <v>76.626190393979215</v>
      </c>
      <c r="Y36" s="267">
        <f>+'08 (raw)'!AH35</f>
        <v>15.634399999999999</v>
      </c>
      <c r="Z36" s="265">
        <f>+'08 (raw)'!AI35</f>
        <v>0.29681415929203542</v>
      </c>
      <c r="AA36" s="273">
        <f>'08 (raw)'!AJ35/'08 (raw)'!AK35</f>
        <v>2.6707136213960738</v>
      </c>
      <c r="AB36" s="267">
        <f>'08 (raw)'!AL35</f>
        <v>1.84080173395726</v>
      </c>
      <c r="AC36" s="274">
        <f>+'08 (raw)'!AM35/('08 (raw)'!D35/100000)</f>
        <v>6.9543740378465468</v>
      </c>
      <c r="AD36" s="265">
        <f>+'08 (raw)'!AN35/'08 (raw)'!E35</f>
        <v>0.34828539128250219</v>
      </c>
      <c r="AE36" s="275">
        <f>+'08 (raw)'!AO35</f>
        <v>0.58571312176640733</v>
      </c>
      <c r="AF36" s="276">
        <f>+'08 (raw)'!AP35</f>
        <v>8.5516086592512863E-2</v>
      </c>
      <c r="AG36" s="266">
        <f>+'08 (raw)'!AQ35</f>
        <v>73.400000000000006</v>
      </c>
      <c r="AH36" s="266">
        <f>+'08 (raw)'!AR35</f>
        <v>57.3</v>
      </c>
      <c r="AI36" s="265">
        <f>+'08 (raw)'!AS35</f>
        <v>1.0828785518519665E-2</v>
      </c>
      <c r="AJ36" s="266">
        <f>+'08 (raw)'!AT35</f>
        <v>503.58335838351769</v>
      </c>
      <c r="AK36" s="265">
        <f>+'08 (raw)'!AU35/'08 (raw)'!E35</f>
        <v>4.181292893766201E-2</v>
      </c>
      <c r="AL36" s="278">
        <f>+'08 (raw)'!AV35</f>
        <v>3.4707148951716933</v>
      </c>
      <c r="AM36" s="279">
        <f>+'08 (raw)'!AW35/'08 (raw)'!G35</f>
        <v>4.6277905623489006E-3</v>
      </c>
      <c r="AN36" s="273">
        <f>'08 (raw)'!AX35</f>
        <v>51.609277939613044</v>
      </c>
      <c r="AO36" s="279">
        <f>+'08 (raw)'!AY35</f>
        <v>3.9257553085828047E-2</v>
      </c>
      <c r="AP36" s="268">
        <f>+'08 (raw)'!AZ35</f>
        <v>11.2</v>
      </c>
      <c r="AQ36" s="268">
        <f>('08 (raw)'!H35*1000)/'08 (raw)'!D35</f>
        <v>63595.781174919364</v>
      </c>
      <c r="AR36" s="268">
        <f>'08 (raw)'!E35/'08 (raw)'!D35</f>
        <v>0.46136476429413631</v>
      </c>
      <c r="AS36" s="275">
        <f>+'08 (raw)'!BA35</f>
        <v>4.0999999999999996</v>
      </c>
      <c r="AT36" s="268">
        <v>0</v>
      </c>
      <c r="AU36" s="275">
        <f>+'08 (raw)'!BC35</f>
        <v>69.5</v>
      </c>
      <c r="AV36" s="275">
        <f>+'08 (raw)'!BD35</f>
        <v>15.5</v>
      </c>
      <c r="AW36" s="268">
        <f>+'08 (raw)'!BE35</f>
        <v>25.34</v>
      </c>
      <c r="AX36" s="280">
        <f>'08 (raw)'!BG35</f>
        <v>4.2939517804882614</v>
      </c>
      <c r="AY36" s="280">
        <f>'08 (raw)'!BH35*10</f>
        <v>6.0733333333333341</v>
      </c>
      <c r="AZ36" s="265">
        <f>+'08 (raw)'!BI35/'08 (raw)'!G35</f>
        <v>2.4980325286654781E-2</v>
      </c>
      <c r="BA36" s="268">
        <f>1/('08 (raw)'!BJ35/'08 (raw)'!G35)</f>
        <v>1.4415991759439291</v>
      </c>
      <c r="BB36" s="268">
        <f>+'08 (raw)'!BJ35/'08 (raw)'!E35</f>
        <v>125.1063723817192</v>
      </c>
      <c r="BC36" s="281">
        <f>+'08 (raw)'!BK35/'08 (raw)'!BF35</f>
        <v>6.8579855005361141</v>
      </c>
      <c r="BD36" s="265">
        <f>+'08 (raw)'!BL35/'08 (raw)'!BO35</f>
        <v>0.20098496618888567</v>
      </c>
      <c r="BE36" s="268">
        <f>+'08 (raw)'!BM35</f>
        <v>67.7</v>
      </c>
      <c r="BF36" s="265">
        <f>+'08 (raw)'!BN35/'08 (raw)'!BO35</f>
        <v>0.14111125640815367</v>
      </c>
      <c r="BG36" s="279">
        <f>+'08 (raw)'!BP35/('08 (raw)'!G35/1000)</f>
        <v>0.17249364175056706</v>
      </c>
      <c r="BH36" s="267">
        <f>+'08 (raw)'!BQ35</f>
        <v>4.4072206862904535</v>
      </c>
      <c r="BI36" s="267">
        <f>+'08 (raw)'!BR35</f>
        <v>1.8948186184877454</v>
      </c>
      <c r="BJ36" s="267">
        <f>+'08 (raw)'!BS35</f>
        <v>4523</v>
      </c>
      <c r="BK36" s="264">
        <f>+'08 (raw)'!BT35/('08 (raw)'!E35/1000)</f>
        <v>37.920087700266066</v>
      </c>
      <c r="BL36" s="268">
        <f>+'08 (raw)'!BU35</f>
        <v>14</v>
      </c>
      <c r="BM36" s="281">
        <f>+'08 (raw)'!BV35/('08 (raw)'!D35/1000)</f>
        <v>3.8301741859957872</v>
      </c>
      <c r="BN36" s="264">
        <f>'08 (raw)'!BW35/('08 (raw)'!E35/1000)</f>
        <v>34.288748558312683</v>
      </c>
      <c r="BO36" s="264">
        <f>'08 (raw)'!BX35/('08 (raw)'!D35/10000)</f>
        <v>1.5048584304622943</v>
      </c>
      <c r="BP36" s="264">
        <f>+'08 (raw)'!BY35/('08 (raw)'!D35/100000)</f>
        <v>8.5349135919025798</v>
      </c>
      <c r="BQ36" s="267">
        <f>+'08 (raw)'!BZ35/('08 (raw)'!G35/1000)</f>
        <v>7.2754895354744162</v>
      </c>
      <c r="BR36" s="267">
        <f>+'08 (raw)'!CA35</f>
        <v>0.50414660583297621</v>
      </c>
      <c r="BS36" s="282">
        <f>+'08 (raw)'!CB35</f>
        <v>77.289732139999998</v>
      </c>
      <c r="BT36" s="283">
        <f>+'08 (raw)'!CC35</f>
        <v>0.29000000000000004</v>
      </c>
      <c r="BU36" s="283">
        <f>+'08 (raw)'!CD35</f>
        <v>0.52633333333333332</v>
      </c>
      <c r="BV36" s="284">
        <f>+'08 (raw)'!CE35</f>
        <v>10.226000000000001</v>
      </c>
      <c r="BW36" s="284">
        <f>+'08 (raw)'!CF35</f>
        <v>54.76</v>
      </c>
      <c r="BX36" s="265">
        <f>+'08 (raw)'!CG35</f>
        <v>0.94780735141860595</v>
      </c>
      <c r="BY36" s="273">
        <f>+'08 (raw)'!CH35/('08 (raw)'!G35/1000)</f>
        <v>292.94665191342767</v>
      </c>
      <c r="BZ36" s="268">
        <f>+'08 (raw)'!CI35</f>
        <v>0.15370812958019253</v>
      </c>
      <c r="CA36" s="281">
        <f>+'08 (raw)'!CJ35</f>
        <v>0</v>
      </c>
      <c r="CB36" s="275">
        <f>+'08 (raw)'!CK35</f>
        <v>8.9</v>
      </c>
      <c r="CC36" s="265">
        <f>+'08 (raw)'!CL35/'08 (raw)'!E35</f>
        <v>0.30610818650009708</v>
      </c>
      <c r="CD36" s="279">
        <v>2.3652020019542426E-2</v>
      </c>
      <c r="CE36" s="279">
        <f>+'08 (raw)'!CN35/'08 (raw)'!G35</f>
        <v>2.6683464050456067E-2</v>
      </c>
      <c r="CF36" s="265">
        <f>('08 (raw)'!CO35+'08 (raw)'!CP35)/'08 (raw)'!CX35</f>
        <v>0.15228139269720564</v>
      </c>
      <c r="CG36" s="286">
        <f>+'08 (raw)'!CQ35/('08 (raw)'!CX35/1000000)</f>
        <v>2.3749716106711301</v>
      </c>
      <c r="CH36" s="281">
        <f>+'08 (raw)'!CR35/('08 (raw)'!D35/1000)</f>
        <v>0.33295277453181782</v>
      </c>
      <c r="CI36" s="287">
        <f>('08 (raw)'!CS35-'07 (raw)'!CS35)/'07 (raw)'!CS35</f>
        <v>1.5722792373494297E-2</v>
      </c>
      <c r="CJ36" s="288">
        <f>('08 (raw)'!CT35-'07 (raw)'!CT35)/'07 (raw)'!CT35</f>
        <v>8.9302274602764478E-2</v>
      </c>
      <c r="CK36" s="285">
        <f>+'08 (raw)'!CU35/('08 (raw)'!D35/1000000)</f>
        <v>3.1610791081120668</v>
      </c>
      <c r="CL36" s="268">
        <f>+'08 (raw)'!CV35/('08 (raw)'!I35/1000)</f>
        <v>1.0340661542748075</v>
      </c>
      <c r="CM36" s="268">
        <f>+'08 (raw)'!CW35/('08 (raw)'!E35/10000)</f>
        <v>3.4828881707414556</v>
      </c>
    </row>
    <row r="37" spans="1:91">
      <c r="A37" s="263" t="s">
        <v>439</v>
      </c>
      <c r="B37" s="264">
        <f>'08 (raw)'!B36</f>
        <v>2352.4080213596153</v>
      </c>
      <c r="C37" s="265">
        <f>'08 (raw)'!C36</f>
        <v>0.2166807</v>
      </c>
      <c r="D37" s="266">
        <f>+'08 (raw)'!J36/('08 (raw)'!D36/100000)</f>
        <v>985.01591502527504</v>
      </c>
      <c r="E37" s="266">
        <f>+'08 (raw)'!K36</f>
        <v>51.470712549194467</v>
      </c>
      <c r="F37" s="267">
        <f>+'08 (raw)'!L36</f>
        <v>2.5</v>
      </c>
      <c r="G37" s="267">
        <f>+'08 (raw)'!M36</f>
        <v>2.5299999999999998</v>
      </c>
      <c r="H37" s="267">
        <f>+'08 (raw)'!N36</f>
        <v>2.33</v>
      </c>
      <c r="I37" s="267">
        <f>+'08 (raw)'!O36</f>
        <v>0.91</v>
      </c>
      <c r="J37" s="267">
        <f>+'08 (raw)'!P36</f>
        <v>0.97800000000000009</v>
      </c>
      <c r="K37" s="268">
        <f>+'08 (raw)'!Q36/('08 (raw)'!E36)*100000</f>
        <v>6.3006367349359182</v>
      </c>
      <c r="L37" s="268">
        <f>+'08 (raw)'!R36/('08 (raw)'!D36/100000)</f>
        <v>7.0942573434612299</v>
      </c>
      <c r="M37" s="265">
        <f>+'08 (raw)'!S36/'08 (raw)'!U36</f>
        <v>1.1757559272859151E-2</v>
      </c>
      <c r="N37" s="265">
        <f>+'08 (raw)'!T36</f>
        <v>0.20437977694497764</v>
      </c>
      <c r="O37" s="264">
        <f>'08 (raw)'!V36</f>
        <v>5</v>
      </c>
      <c r="P37" s="270">
        <f>+'08 (raw)'!X36/('08 (raw)'!F36/'08 (raw)'!W36)</f>
        <v>0.11411703086878115</v>
      </c>
      <c r="Q37" s="268">
        <f>+'08 (raw)'!Y36/('08 (raw)'!I36/10000)</f>
        <v>2.3615810230361096</v>
      </c>
      <c r="R37" s="271">
        <f>+'08 (raw)'!Z36</f>
        <v>9371.9462769577567</v>
      </c>
      <c r="S37" s="271">
        <f>+'08 (raw)'!AA36</f>
        <v>0.84187517824678049</v>
      </c>
      <c r="T37" s="271">
        <f>+'08 (raw)'!AB36</f>
        <v>461</v>
      </c>
      <c r="U37" s="271">
        <f>+'08 (raw)'!AD36</f>
        <v>0.5</v>
      </c>
      <c r="V37" s="271">
        <f>'08 (raw)'!AE36</f>
        <v>5</v>
      </c>
      <c r="W37" s="272">
        <f>+'08 (raw)'!AF36/'08 (raw)'!AC36</f>
        <v>0.53443526170798894</v>
      </c>
      <c r="X37" s="267">
        <f>+'08 (raw)'!AG36</f>
        <v>87.125468703269803</v>
      </c>
      <c r="Y37" s="267">
        <f>+'08 (raw)'!AH36</f>
        <v>17.413399999999999</v>
      </c>
      <c r="Z37" s="265">
        <f>+'08 (raw)'!AI36</f>
        <v>0.24236701290525653</v>
      </c>
      <c r="AA37" s="273">
        <f>'08 (raw)'!AJ36/'08 (raw)'!AK36</f>
        <v>2.4821856484529294</v>
      </c>
      <c r="AB37" s="267">
        <f>'08 (raw)'!AL36</f>
        <v>1.9827725371163583</v>
      </c>
      <c r="AC37" s="274">
        <f>+'08 (raw)'!AM36/('08 (raw)'!D36/100000)</f>
        <v>9.7727014425231236</v>
      </c>
      <c r="AD37" s="265">
        <f>+'08 (raw)'!AN36/'08 (raw)'!E36</f>
        <v>0.32574106606773556</v>
      </c>
      <c r="AE37" s="275">
        <f>+'08 (raw)'!AO36</f>
        <v>0.54114497246088289</v>
      </c>
      <c r="AF37" s="276">
        <f>+'08 (raw)'!AP36</f>
        <v>0.04</v>
      </c>
      <c r="AG37" s="266">
        <f>+'08 (raw)'!AQ36</f>
        <v>76.7</v>
      </c>
      <c r="AH37" s="266">
        <f>+'08 (raw)'!AR36</f>
        <v>62.6</v>
      </c>
      <c r="AI37" s="265">
        <f>+'08 (raw)'!AS36</f>
        <v>7.675404660951379E-3</v>
      </c>
      <c r="AJ37" s="266">
        <f>+'08 (raw)'!AT36</f>
        <v>516.56366926941814</v>
      </c>
      <c r="AK37" s="265">
        <f>+'08 (raw)'!AU36/'08 (raw)'!E36</f>
        <v>0.32989392692743891</v>
      </c>
      <c r="AL37" s="278">
        <f>+'08 (raw)'!AV36</f>
        <v>6.0929459588090973</v>
      </c>
      <c r="AM37" s="279">
        <f>+'08 (raw)'!AW36/'08 (raw)'!G36</f>
        <v>6.9903169977167641E-3</v>
      </c>
      <c r="AN37" s="273">
        <f>'08 (raw)'!AX36</f>
        <v>61.127661162770089</v>
      </c>
      <c r="AO37" s="279">
        <f>+'08 (raw)'!AY36</f>
        <v>5.0317614836343783E-2</v>
      </c>
      <c r="AP37" s="268">
        <f>+'08 (raw)'!AZ36</f>
        <v>12</v>
      </c>
      <c r="AQ37" s="268">
        <f>('08 (raw)'!H36*1000)/'08 (raw)'!D36</f>
        <v>48032.275868297576</v>
      </c>
      <c r="AR37" s="268">
        <f>'08 (raw)'!E36/'08 (raw)'!D36</f>
        <v>0.39063876548339765</v>
      </c>
      <c r="AS37" s="275">
        <f>+'08 (raw)'!BA36</f>
        <v>5.0999999999999996</v>
      </c>
      <c r="AT37" s="268">
        <v>0</v>
      </c>
      <c r="AU37" s="275">
        <f>+'08 (raw)'!BC36</f>
        <v>53.4</v>
      </c>
      <c r="AV37" s="275">
        <f>+'08 (raw)'!BD36</f>
        <v>6</v>
      </c>
      <c r="AW37" s="268">
        <f>+'08 (raw)'!BE36</f>
        <v>26.44</v>
      </c>
      <c r="AX37" s="280">
        <f>'08 (raw)'!BG36</f>
        <v>8.6435272587777785</v>
      </c>
      <c r="AY37" s="280">
        <f>'08 (raw)'!BH36*10</f>
        <v>6.2650000000000006</v>
      </c>
      <c r="AZ37" s="265">
        <f>+'08 (raw)'!BI36/'08 (raw)'!G36</f>
        <v>1.3931795767578622E-2</v>
      </c>
      <c r="BA37" s="268">
        <f>1/('08 (raw)'!BJ36/'08 (raw)'!G36)</f>
        <v>1.3889481192926321</v>
      </c>
      <c r="BB37" s="268">
        <f>+'08 (raw)'!BJ36/'08 (raw)'!E36</f>
        <v>122.07622312106676</v>
      </c>
      <c r="BC37" s="281">
        <f>+'08 (raw)'!BK36/'08 (raw)'!BF36</f>
        <v>7.7468084187114892</v>
      </c>
      <c r="BD37" s="265">
        <f>+'08 (raw)'!BL36/'08 (raw)'!BO36</f>
        <v>0.24590332614051283</v>
      </c>
      <c r="BE37" s="268">
        <f>+'08 (raw)'!BM36</f>
        <v>38.1</v>
      </c>
      <c r="BF37" s="265">
        <f>+'08 (raw)'!BN36/'08 (raw)'!BO36</f>
        <v>7.9234699577250309E-2</v>
      </c>
      <c r="BG37" s="279">
        <f>+'08 (raw)'!BP36/('08 (raw)'!G36/1000)</f>
        <v>0.15773757362336857</v>
      </c>
      <c r="BH37" s="267">
        <f>+'08 (raw)'!BQ36</f>
        <v>5.9821428571428577</v>
      </c>
      <c r="BI37" s="267">
        <f>+'08 (raw)'!BR36</f>
        <v>3.1992833605272417</v>
      </c>
      <c r="BJ37" s="267">
        <f>+'08 (raw)'!BS36</f>
        <v>0.59556000000000009</v>
      </c>
      <c r="BK37" s="264">
        <f>+'08 (raw)'!BT36/('08 (raw)'!E36/1000)</f>
        <v>16.680009191517119</v>
      </c>
      <c r="BL37" s="268">
        <f>+'08 (raw)'!BU36</f>
        <v>10</v>
      </c>
      <c r="BM37" s="281">
        <f>+'08 (raw)'!BV36/('08 (raw)'!D36/1000)</f>
        <v>4.1906791593160273</v>
      </c>
      <c r="BN37" s="264">
        <f>'08 (raw)'!BW36/('08 (raw)'!E36/1000)</f>
        <v>47.858895387192653</v>
      </c>
      <c r="BO37" s="264">
        <f>'08 (raw)'!BX36/('08 (raw)'!D36/10000)</f>
        <v>1.505060191621266</v>
      </c>
      <c r="BP37" s="264">
        <f>+'08 (raw)'!BY36/('08 (raw)'!D36/100000)</f>
        <v>7.3838188676841376</v>
      </c>
      <c r="BQ37" s="267">
        <f>+'08 (raw)'!BZ36/('08 (raw)'!G36/1000)</f>
        <v>2.4409605522530566</v>
      </c>
      <c r="BR37" s="267">
        <f>+'08 (raw)'!CA36</f>
        <v>0.13259785721862735</v>
      </c>
      <c r="BS37" s="282">
        <f>+'08 (raw)'!CB36</f>
        <v>75.495982139999995</v>
      </c>
      <c r="BT37" s="283">
        <f>+'08 (raw)'!CC36</f>
        <v>0.26600000000000001</v>
      </c>
      <c r="BU37" s="283">
        <f>+'08 (raw)'!CD36</f>
        <v>0.32200000000000001</v>
      </c>
      <c r="BV37" s="284">
        <f>+'08 (raw)'!CE36</f>
        <v>10.999000000000001</v>
      </c>
      <c r="BW37" s="284">
        <f>+'08 (raw)'!CF36</f>
        <v>57.14</v>
      </c>
      <c r="BX37" s="265">
        <f>+'08 (raw)'!CG36</f>
        <v>0.89968903766264929</v>
      </c>
      <c r="BY37" s="273">
        <f>+'08 (raw)'!CH36/('08 (raw)'!G36/1000)</f>
        <v>112.00005896369433</v>
      </c>
      <c r="BZ37" s="268">
        <f>+'08 (raw)'!CI36</f>
        <v>0.11665879997769137</v>
      </c>
      <c r="CA37" s="281">
        <f>+'08 (raw)'!CJ36</f>
        <v>40.129374961022208</v>
      </c>
      <c r="CB37" s="275">
        <f>+'08 (raw)'!CK36</f>
        <v>5.9</v>
      </c>
      <c r="CC37" s="265">
        <f>+'08 (raw)'!CL36/'08 (raw)'!E36</f>
        <v>0.22638558414315046</v>
      </c>
      <c r="CD37" s="279">
        <v>1.0616339954040398E-3</v>
      </c>
      <c r="CE37" s="279">
        <f>+'08 (raw)'!CN36/'08 (raw)'!G36</f>
        <v>2.2739334010621975E-2</v>
      </c>
      <c r="CF37" s="265">
        <f>('08 (raw)'!CO36+'08 (raw)'!CP36)/'08 (raw)'!CX36</f>
        <v>0.18330942139600953</v>
      </c>
      <c r="CG37" s="286">
        <f>+'08 (raw)'!CQ36/('08 (raw)'!CX36/1000000)</f>
        <v>184.74257209880352</v>
      </c>
      <c r="CH37" s="281">
        <f>+'08 (raw)'!CR36/('08 (raw)'!D36/1000)</f>
        <v>0.43553889933321227</v>
      </c>
      <c r="CI37" s="287">
        <f>('08 (raw)'!CS36-'07 (raw)'!CS36)/'07 (raw)'!CS36</f>
        <v>0.21722758434307635</v>
      </c>
      <c r="CJ37" s="288">
        <f>('08 (raw)'!CT36-'07 (raw)'!CT36)/'07 (raw)'!CT36</f>
        <v>6.850865654825436E-2</v>
      </c>
      <c r="CK37" s="285">
        <f>+'08 (raw)'!CU36/('08 (raw)'!D36/1000000)</f>
        <v>1.4478076211145368</v>
      </c>
      <c r="CL37" s="268">
        <f>+'08 (raw)'!CV36/('08 (raw)'!I36/1000)</f>
        <v>1.009039164388156</v>
      </c>
      <c r="CM37" s="268">
        <f>+'08 (raw)'!CW36/('08 (raw)'!E36/10000)</f>
        <v>1.9457848740243278</v>
      </c>
    </row>
    <row r="38" spans="1:91">
      <c r="AK38" s="46"/>
      <c r="CJ38" s="69"/>
    </row>
    <row r="39" spans="1:91">
      <c r="D39" s="44">
        <f>AVERAGE(D6:D37)</f>
        <v>1590.3856291101267</v>
      </c>
      <c r="E39" s="44">
        <f>MEDIAN(E6:E37)</f>
        <v>50.56950692707656</v>
      </c>
      <c r="F39" s="44">
        <f t="shared" ref="F39:BP39" si="0">AVERAGE(F6:F37)</f>
        <v>2.4353124999999998</v>
      </c>
      <c r="G39" s="44">
        <f t="shared" si="0"/>
        <v>2.524375</v>
      </c>
      <c r="H39" s="44">
        <f t="shared" si="0"/>
        <v>3.3581250000000002</v>
      </c>
      <c r="I39" s="44">
        <f t="shared" si="0"/>
        <v>1.2509374999999998</v>
      </c>
      <c r="J39" s="44">
        <f t="shared" si="0"/>
        <v>0.40240624999999997</v>
      </c>
      <c r="K39" s="44">
        <f t="shared" si="0"/>
        <v>8.3944982464160915</v>
      </c>
      <c r="L39" s="44">
        <f t="shared" si="0"/>
        <v>13.488384833662673</v>
      </c>
      <c r="M39" s="44">
        <f t="shared" si="0"/>
        <v>1.6853914018890782E-2</v>
      </c>
      <c r="N39" s="44">
        <f t="shared" si="0"/>
        <v>0.18046788710909031</v>
      </c>
      <c r="O39" s="44">
        <f t="shared" si="0"/>
        <v>10.90625</v>
      </c>
      <c r="P39" s="44">
        <f t="shared" si="0"/>
        <v>195.49899098998441</v>
      </c>
      <c r="Q39" s="44">
        <f t="shared" si="0"/>
        <v>4.1624231437315471</v>
      </c>
      <c r="R39" s="44">
        <f t="shared" si="0"/>
        <v>82367.625185734403</v>
      </c>
      <c r="S39" s="44">
        <f t="shared" si="0"/>
        <v>0.6099611780712878</v>
      </c>
      <c r="T39" s="44">
        <f t="shared" si="0"/>
        <v>2613.7437500000001</v>
      </c>
      <c r="U39" s="44">
        <f t="shared" si="0"/>
        <v>0.46718750000000003</v>
      </c>
      <c r="V39" s="44">
        <f t="shared" si="0"/>
        <v>15.78125</v>
      </c>
      <c r="W39" s="44">
        <f t="shared" si="0"/>
        <v>0.62345921824690176</v>
      </c>
      <c r="X39" s="44">
        <f t="shared" si="0"/>
        <v>87.619221168989</v>
      </c>
      <c r="Y39" s="44">
        <f t="shared" si="0"/>
        <v>15.424624999999999</v>
      </c>
      <c r="Z39" s="44">
        <f t="shared" si="0"/>
        <v>0.24787401530187669</v>
      </c>
      <c r="AA39" s="44">
        <f t="shared" si="0"/>
        <v>1.9336739940482475</v>
      </c>
      <c r="AB39" s="44">
        <f t="shared" si="0"/>
        <v>1.8602815985287744</v>
      </c>
      <c r="AC39" s="44">
        <f t="shared" si="0"/>
        <v>7.7361940836350716</v>
      </c>
      <c r="AD39" s="44">
        <f t="shared" si="0"/>
        <v>0.33848490892345812</v>
      </c>
      <c r="AE39" s="44">
        <f t="shared" si="0"/>
        <v>0.5827658273802454</v>
      </c>
      <c r="AF39" s="44">
        <f t="shared" si="0"/>
        <v>5.4896779148711834E-2</v>
      </c>
      <c r="AG39" s="44">
        <f t="shared" si="0"/>
        <v>79.396874999999994</v>
      </c>
      <c r="AH39" s="44">
        <f t="shared" si="0"/>
        <v>59.146875000000001</v>
      </c>
      <c r="AI39" s="44">
        <f t="shared" si="0"/>
        <v>3.124999999999999E-2</v>
      </c>
      <c r="AJ39" s="44">
        <f t="shared" si="0"/>
        <v>509.03375191000657</v>
      </c>
      <c r="AK39" s="44">
        <f t="shared" si="0"/>
        <v>8.7708368076565776E-2</v>
      </c>
      <c r="AL39" s="44">
        <f t="shared" si="0"/>
        <v>7.9895771197620524</v>
      </c>
      <c r="AM39" s="44">
        <f t="shared" si="0"/>
        <v>1.5387105630068143E-2</v>
      </c>
      <c r="AN39" s="44">
        <f t="shared" si="0"/>
        <v>54.634821049170526</v>
      </c>
      <c r="AO39" s="44">
        <f t="shared" si="0"/>
        <v>3.4977453930563916E-2</v>
      </c>
      <c r="AP39" s="44">
        <f t="shared" si="0"/>
        <v>40.696774193548386</v>
      </c>
      <c r="AQ39" s="44">
        <f t="shared" si="0"/>
        <v>84977.410709192423</v>
      </c>
      <c r="AR39" s="44">
        <f t="shared" si="0"/>
        <v>0.42813863511302636</v>
      </c>
      <c r="AS39" s="44">
        <f t="shared" si="0"/>
        <v>13.574999999999999</v>
      </c>
      <c r="AT39" s="44">
        <f t="shared" si="0"/>
        <v>9.3749999999999997E-3</v>
      </c>
      <c r="AU39" s="44">
        <f t="shared" si="0"/>
        <v>53.869354838709675</v>
      </c>
      <c r="AV39" s="44">
        <f t="shared" si="0"/>
        <v>12.059374999999999</v>
      </c>
      <c r="AW39" s="44">
        <f t="shared" si="0"/>
        <v>28.913437500000004</v>
      </c>
      <c r="AX39" s="44">
        <f t="shared" si="0"/>
        <v>19.040154983017871</v>
      </c>
      <c r="AY39" s="44">
        <f t="shared" si="0"/>
        <v>6.847291666666667</v>
      </c>
      <c r="AZ39" s="44">
        <f t="shared" si="0"/>
        <v>2.1091454017965118E-2</v>
      </c>
      <c r="BA39" s="44">
        <f t="shared" si="0"/>
        <v>1.5441131038636733</v>
      </c>
      <c r="BB39" s="44">
        <f t="shared" si="0"/>
        <v>195.96465360711059</v>
      </c>
      <c r="BC39" s="44">
        <f t="shared" si="0"/>
        <v>4.2097008867129668</v>
      </c>
      <c r="BD39" s="44">
        <f t="shared" si="0"/>
        <v>0.21220083860838224</v>
      </c>
      <c r="BE39" s="44">
        <f t="shared" si="0"/>
        <v>71.415624999999977</v>
      </c>
      <c r="BF39" s="44">
        <f t="shared" si="0"/>
        <v>0.13810993583223866</v>
      </c>
      <c r="BG39" s="44">
        <f t="shared" si="0"/>
        <v>0.14724331678282693</v>
      </c>
      <c r="BH39" s="44">
        <f t="shared" si="0"/>
        <v>10.499461074478063</v>
      </c>
      <c r="BI39" s="44">
        <f t="shared" si="0"/>
        <v>13.774349415509279</v>
      </c>
      <c r="BJ39" s="44">
        <f t="shared" si="0"/>
        <v>7655.9913880687482</v>
      </c>
      <c r="BK39" s="44">
        <f t="shared" si="0"/>
        <v>49.957031611269898</v>
      </c>
      <c r="BL39" s="44">
        <f t="shared" si="0"/>
        <v>29.59375</v>
      </c>
      <c r="BM39" s="44">
        <f t="shared" si="0"/>
        <v>8.268651631690215</v>
      </c>
      <c r="BN39" s="44">
        <f t="shared" si="0"/>
        <v>40.339498725816298</v>
      </c>
      <c r="BO39" s="44">
        <f t="shared" si="0"/>
        <v>1.5025164217705007</v>
      </c>
      <c r="BP39" s="44">
        <f t="shared" si="0"/>
        <v>9.874355495991292</v>
      </c>
      <c r="BQ39" s="44">
        <f t="shared" ref="BQ39:CM39" si="1">AVERAGE(BQ6:BQ37)</f>
        <v>4.9836335002083691</v>
      </c>
      <c r="BR39" s="44">
        <f t="shared" si="1"/>
        <v>0.70011536812553798</v>
      </c>
      <c r="BS39" s="44">
        <f t="shared" si="1"/>
        <v>72.835966833749993</v>
      </c>
      <c r="BT39" s="44">
        <f t="shared" si="1"/>
        <v>0.3159296875</v>
      </c>
      <c r="BU39" s="44">
        <f t="shared" si="1"/>
        <v>0.46926041666666679</v>
      </c>
      <c r="BV39" s="44">
        <f t="shared" si="1"/>
        <v>10.078468750000001</v>
      </c>
      <c r="BW39" s="44">
        <f t="shared" si="1"/>
        <v>53.273749999999993</v>
      </c>
      <c r="BX39" s="44">
        <f t="shared" si="1"/>
        <v>0.86590651176052336</v>
      </c>
      <c r="BY39" s="44">
        <f t="shared" si="1"/>
        <v>47.740982938359849</v>
      </c>
      <c r="BZ39" s="44">
        <f t="shared" si="1"/>
        <v>0.3511414339241053</v>
      </c>
      <c r="CA39" s="44">
        <f t="shared" si="1"/>
        <v>9.4341360149512585</v>
      </c>
      <c r="CB39" s="44">
        <f t="shared" si="1"/>
        <v>7.9749999999999988</v>
      </c>
      <c r="CC39" s="44">
        <f t="shared" si="1"/>
        <v>0.25466130709601298</v>
      </c>
      <c r="CD39" s="44">
        <f t="shared" si="1"/>
        <v>3.125E-2</v>
      </c>
      <c r="CE39" s="44">
        <f t="shared" si="1"/>
        <v>3.1696074050045826E-2</v>
      </c>
      <c r="CF39" s="44">
        <f t="shared" si="1"/>
        <v>0.4162540304159108</v>
      </c>
      <c r="CG39" s="44">
        <f t="shared" si="1"/>
        <v>21.651562510332248</v>
      </c>
      <c r="CH39" s="44">
        <f t="shared" si="1"/>
        <v>0.51530350561437277</v>
      </c>
      <c r="CI39" s="44">
        <f t="shared" si="1"/>
        <v>0.10225626122684417</v>
      </c>
      <c r="CJ39" s="44">
        <f t="shared" si="1"/>
        <v>7.6802767774270433E-2</v>
      </c>
      <c r="CK39" s="44">
        <f t="shared" si="1"/>
        <v>5.4889281422480698</v>
      </c>
      <c r="CL39" s="44">
        <f t="shared" si="1"/>
        <v>2.3628730759857293</v>
      </c>
      <c r="CM39" s="44">
        <f t="shared" si="1"/>
        <v>2.6925847169922528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CM39"/>
  <sheetViews>
    <sheetView zoomScale="70" zoomScaleNormal="70" zoomScalePageLayoutView="70" workbookViewId="0">
      <selection activeCell="E5" sqref="E5"/>
    </sheetView>
  </sheetViews>
  <sheetFormatPr baseColWidth="10" defaultRowHeight="15"/>
  <cols>
    <col min="2" max="17" width="11.5703125" bestFit="1" customWidth="1"/>
    <col min="18" max="18" width="13.42578125" bestFit="1" customWidth="1"/>
    <col min="19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49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>
      <c r="A2" s="246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175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175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158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175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243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180</v>
      </c>
      <c r="L5" s="121" t="s">
        <v>392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'09 (raw)'!B5</f>
        <v>2315.6775468509227</v>
      </c>
      <c r="C6" s="265">
        <f>'09 (raw)'!C5</f>
        <v>0.29469810000000002</v>
      </c>
      <c r="D6" s="266">
        <f>+'09 (raw)'!J5/('09 (raw)'!D5/100000)</f>
        <v>1777.7548150262796</v>
      </c>
      <c r="E6" s="266">
        <f>+'09 (raw)'!K5</f>
        <v>74.054313182903925</v>
      </c>
      <c r="F6" s="267">
        <f>+'09 (raw)'!L5</f>
        <v>2.92</v>
      </c>
      <c r="G6" s="267">
        <f>+'09 (raw)'!M5</f>
        <v>2.7</v>
      </c>
      <c r="H6" s="267">
        <f>+'09 (raw)'!N5</f>
        <v>3.46</v>
      </c>
      <c r="I6" s="267">
        <f>+'09 (raw)'!O5</f>
        <v>1.79</v>
      </c>
      <c r="J6" s="267">
        <f>+'09 (raw)'!P5</f>
        <v>0.29033333333333333</v>
      </c>
      <c r="K6" s="268">
        <f>+'09 (raw)'!Q5/('09 (raw)'!E5)*100000</f>
        <v>11.843819500190817</v>
      </c>
      <c r="L6" s="268">
        <f>+'09 (raw)'!R5/('09 (raw)'!D5/100000)</f>
        <v>5.8671776073474575</v>
      </c>
      <c r="M6" s="265">
        <f>+'09 (raw)'!S5/'09 (raw)'!U5</f>
        <v>6.7611960823261569E-2</v>
      </c>
      <c r="N6" s="265">
        <f>+'09 (raw)'!T5</f>
        <v>0.13097676797117738</v>
      </c>
      <c r="O6" s="268">
        <f>'09 (raw)'!V5</f>
        <v>8</v>
      </c>
      <c r="P6" s="270">
        <f>+'09 (raw)'!X5/('09 (raw)'!F5/'09 (raw)'!W5)</f>
        <v>65.827415111111108</v>
      </c>
      <c r="Q6" s="268">
        <f>+'09 (raw)'!Y5/('09 (raw)'!I5/10000)</f>
        <v>5.615234375</v>
      </c>
      <c r="R6" s="271">
        <f>+'09 (raw)'!Z5</f>
        <v>5409.7028901828762</v>
      </c>
      <c r="S6" s="271">
        <f>+'09 (raw)'!AA5</f>
        <v>1.51</v>
      </c>
      <c r="T6" s="271">
        <f>+'09 (raw)'!AB5</f>
        <v>3354.22</v>
      </c>
      <c r="U6" s="271">
        <f>+'09 (raw)'!AD5</f>
        <v>0</v>
      </c>
      <c r="V6" s="271">
        <f>'09 (raw)'!AE5</f>
        <v>6</v>
      </c>
      <c r="W6" s="272">
        <f>+'09 (raw)'!AF5/'09 (raw)'!AC5</f>
        <v>1</v>
      </c>
      <c r="X6" s="267">
        <f>+'09 (raw)'!AG5</f>
        <v>97.662304406559201</v>
      </c>
      <c r="Y6" s="267">
        <f>+'09 (raw)'!AH5</f>
        <v>13.152699999999999</v>
      </c>
      <c r="Z6" s="265">
        <f>+'09 (raw)'!AI5</f>
        <v>0.21320856855618281</v>
      </c>
      <c r="AA6" s="273">
        <f>'09 (raw)'!AJ5/'09 (raw)'!AK5</f>
        <v>2.0421633609717986</v>
      </c>
      <c r="AB6" s="267">
        <f>'09 (raw)'!AL5</f>
        <v>2.2785665872116545</v>
      </c>
      <c r="AC6" s="274">
        <f>+'09 (raw)'!AM5/('09 (raw)'!D5/100000)</f>
        <v>5.166619087067164</v>
      </c>
      <c r="AD6" s="265">
        <f>+'09 (raw)'!AN5/'09 (raw)'!E5</f>
        <v>0.35205314804335713</v>
      </c>
      <c r="AE6" s="275">
        <f>+'09 (raw)'!AO5</f>
        <v>1.0569253081943437</v>
      </c>
      <c r="AF6" s="276">
        <f>+'09 (raw)'!AP5</f>
        <v>3.0003371165299473E-2</v>
      </c>
      <c r="AG6" s="266">
        <f>+'09 (raw)'!AQ5</f>
        <v>82.185006648936167</v>
      </c>
      <c r="AH6" s="266">
        <f>+'09 (raw)'!AR5</f>
        <v>64.189523103533489</v>
      </c>
      <c r="AI6" s="266">
        <f>+'09 (raw)'!AS5</f>
        <v>0.12787941408861606</v>
      </c>
      <c r="AJ6" s="266">
        <f>+'09 (raw)'!AT5</f>
        <v>532.53033398202854</v>
      </c>
      <c r="AK6" s="265">
        <f>+'09 (raw)'!AU5/'09 (raw)'!E5</f>
        <v>5.3255515052617268E-2</v>
      </c>
      <c r="AL6" s="278">
        <f>+'09 (raw)'!AV5</f>
        <v>8.5044196445851394</v>
      </c>
      <c r="AM6" s="279">
        <f>+'09 (raw)'!AW5/'09 (raw)'!G5</f>
        <v>2.2612381124162906E-2</v>
      </c>
      <c r="AN6" s="273">
        <f>'09 (raw)'!AX5</f>
        <v>56.841539976568797</v>
      </c>
      <c r="AO6" s="279">
        <f>+'09 (raw)'!AY5</f>
        <v>7.9986371676565114E-3</v>
      </c>
      <c r="AP6" s="268">
        <f>+'09 (raw)'!AZ5</f>
        <v>59.5</v>
      </c>
      <c r="AQ6" s="268">
        <f>('09 (raw)'!H5*1000)/'09 (raw)'!D5</f>
        <v>79987.536349463451</v>
      </c>
      <c r="AR6" s="268">
        <f>'09 (raw)'!E5/'09 (raw)'!D5</f>
        <v>0.39926056048184416</v>
      </c>
      <c r="AS6" s="275">
        <f>+'09 (raw)'!BA5</f>
        <v>4.3</v>
      </c>
      <c r="AT6" s="268">
        <f>+'09 (raw)'!BB5</f>
        <v>0</v>
      </c>
      <c r="AU6" s="275">
        <f>+'09 (raw)'!BC5</f>
        <v>52.31</v>
      </c>
      <c r="AV6" s="275">
        <f>+'09 (raw)'!BD5</f>
        <v>0</v>
      </c>
      <c r="AW6" s="268">
        <f>+'09 (raw)'!BE5</f>
        <v>28.19</v>
      </c>
      <c r="AX6" s="280">
        <f>'09 (raw)'!BG5</f>
        <v>14.988642788503149</v>
      </c>
      <c r="AY6" s="280">
        <f>'10 (raw)'!BH5*10</f>
        <v>7.6049999999999995</v>
      </c>
      <c r="AZ6" s="265">
        <f>+'09 (raw)'!BI5/'09 (raw)'!G5</f>
        <v>2.5859705663349924E-2</v>
      </c>
      <c r="BA6" s="268">
        <f>1/('09 (raw)'!BJ5/'09 (raw)'!G5)</f>
        <v>1.5548982765372397</v>
      </c>
      <c r="BB6" s="268">
        <f>+'09 (raw)'!BJ5/'09 (raw)'!E5</f>
        <v>175.67008602122237</v>
      </c>
      <c r="BC6" s="281">
        <f>+'09 (raw)'!BK5/'09 (raw)'!BF5</f>
        <v>4.5519962015597848</v>
      </c>
      <c r="BD6" s="265">
        <f>+'09 (raw)'!BL5/'09 (raw)'!BO5</f>
        <v>0.22631811555868675</v>
      </c>
      <c r="BE6" s="268">
        <f>+'09 (raw)'!BM5</f>
        <v>72.599999999999994</v>
      </c>
      <c r="BF6" s="265">
        <f>+'09 (raw)'!BN5/'09 (raw)'!BO5</f>
        <v>0.2902400722946662</v>
      </c>
      <c r="BG6" s="279">
        <f>+'09 (raw)'!BP5/('09 (raw)'!G5/1000)</f>
        <v>0.14751337516135538</v>
      </c>
      <c r="BH6" s="267">
        <f>+'09 (raw)'!BQ5</f>
        <v>7.81627719580983</v>
      </c>
      <c r="BI6" s="267">
        <f>+'09 (raw)'!BR5</f>
        <v>5.8271662490530858</v>
      </c>
      <c r="BJ6" s="267">
        <f>+'09 (raw)'!BS5</f>
        <v>0.321494</v>
      </c>
      <c r="BK6" s="264">
        <f>+'09 (raw)'!BT5/('09 (raw)'!E5/1000)</f>
        <v>23.858716393162165</v>
      </c>
      <c r="BL6" s="268">
        <f>+'09 (raw)'!BU5</f>
        <v>10</v>
      </c>
      <c r="BM6" s="281">
        <f>+'09 (raw)'!BV5/('09 (raw)'!D5/1000)</f>
        <v>6.8698519894986285</v>
      </c>
      <c r="BN6" s="264">
        <f>'09 (raw)'!BW5/('09 (raw)'!E5/1000)</f>
        <v>43.03693078384152</v>
      </c>
      <c r="BO6" s="264">
        <f>'09 (raw)'!BX5/('09 (raw)'!D5/10000)</f>
        <v>1.6906727063333724</v>
      </c>
      <c r="BP6" s="264">
        <f>+'09 (raw)'!BY5/('09 (raw)'!D5/100000)</f>
        <v>8.4067022433635206</v>
      </c>
      <c r="BQ6" s="267">
        <f>+'09 (raw)'!BZ5/('09 (raw)'!G5/1000)</f>
        <v>5.1717802178879362</v>
      </c>
      <c r="BR6" s="267">
        <f>+'09 (raw)'!CA5</f>
        <v>1.7777777777777779</v>
      </c>
      <c r="BS6" s="282">
        <f>+'09 (raw)'!CB5</f>
        <v>80.172179760000006</v>
      </c>
      <c r="BT6" s="283">
        <f>+'09 (raw)'!CC5</f>
        <v>0.2455</v>
      </c>
      <c r="BU6" s="283">
        <f>+'09 (raw)'!CD5</f>
        <v>4.2666666666666672E-2</v>
      </c>
      <c r="BV6" s="284">
        <f>+'09 (raw)'!CE5</f>
        <v>38.92</v>
      </c>
      <c r="BW6" s="284">
        <f>+'09 (raw)'!CF5</f>
        <v>69.77</v>
      </c>
      <c r="BX6" s="265">
        <f>+'09 (raw)'!CG5</f>
        <v>0.87035748312253647</v>
      </c>
      <c r="BY6" s="278">
        <f>+'09 (raw)'!CH5/('09 (raw)'!G5/1000)</f>
        <v>93.589932244125123</v>
      </c>
      <c r="BZ6" s="268">
        <f>+'09 (raw)'!CI5</f>
        <v>5.7952906402549784E-2</v>
      </c>
      <c r="CA6" s="280">
        <f>+'09 (raw)'!CJ5</f>
        <v>145.6222818792302</v>
      </c>
      <c r="CB6" s="268">
        <f>+'09 (raw)'!CK5</f>
        <v>4.7</v>
      </c>
      <c r="CC6" s="265">
        <f>+'09 (raw)'!CL5/'09 (raw)'!E5</f>
        <v>0.23472037619480013</v>
      </c>
      <c r="CD6" s="265">
        <f>+'09 (raw)'!CM5</f>
        <v>7.9419962414746938E-4</v>
      </c>
      <c r="CE6" s="265">
        <f>+'09 (raw)'!CN5/'09 (raw)'!G5</f>
        <v>1.4668242959203907E-2</v>
      </c>
      <c r="CF6" s="265">
        <f>('09 (raw)'!CO5+'09 (raw)'!CP5)/'09 (raw)'!CX5</f>
        <v>0.91777994637631033</v>
      </c>
      <c r="CG6" s="268">
        <f>+'09 (raw)'!CQ5/('09 (raw)'!CX5/1000000)</f>
        <v>10.780590676358472</v>
      </c>
      <c r="CH6" s="281">
        <f>+'09 (raw)'!CR5/('09 (raw)'!D5/1000)</f>
        <v>1.2107059538197402</v>
      </c>
      <c r="CI6" s="273">
        <f>('09 (raw)'!CS5-'08 (raw)'!CS5)/'08 (raw)'!CS5</f>
        <v>5.9518012421272137E-2</v>
      </c>
      <c r="CJ6" s="273">
        <f>('09 (raw)'!CT5-'08 (raw)'!CT5)/'08 (raw)'!CT5</f>
        <v>-9.6584299744496508E-3</v>
      </c>
      <c r="CK6" s="285">
        <f>+'09 (raw)'!CU5/('09 (raw)'!D5/1000000)</f>
        <v>3.5027926014014676</v>
      </c>
      <c r="CL6" s="268">
        <f>+'09 (raw)'!CV5/('09 (raw)'!I5/1000)</f>
        <v>2.1484375</v>
      </c>
      <c r="CM6" s="268">
        <f>+'09 (raw)'!CW5/('09 (raw)'!E5/10000)</f>
        <v>1.7107739278053402</v>
      </c>
    </row>
    <row r="7" spans="1:91">
      <c r="A7" s="263" t="s">
        <v>331</v>
      </c>
      <c r="B7" s="264">
        <f>'09 (raw)'!B6</f>
        <v>5142.0478866038284</v>
      </c>
      <c r="C7" s="265">
        <f>'09 (raw)'!C6</f>
        <v>0.25308229999999998</v>
      </c>
      <c r="D7" s="266">
        <f>+'09 (raw)'!J6/('09 (raw)'!D6/100000)</f>
        <v>3885.7139608108723</v>
      </c>
      <c r="E7" s="266">
        <f>+'09 (raw)'!K6</f>
        <v>75.96828053833255</v>
      </c>
      <c r="F7" s="267">
        <f>+'09 (raw)'!L6</f>
        <v>3.13</v>
      </c>
      <c r="G7" s="267">
        <f>+'09 (raw)'!M6</f>
        <v>2.68</v>
      </c>
      <c r="H7" s="267">
        <f>+'09 (raw)'!N6</f>
        <v>4.08</v>
      </c>
      <c r="I7" s="267">
        <f>+'09 (raw)'!O6</f>
        <v>1.84</v>
      </c>
      <c r="J7" s="267">
        <f>+'09 (raw)'!P6</f>
        <v>0.24733333333333332</v>
      </c>
      <c r="K7" s="268">
        <f>+'09 (raw)'!Q6/('09 (raw)'!E6)*100000</f>
        <v>3.4116787449571122</v>
      </c>
      <c r="L7" s="268">
        <f>+'09 (raw)'!R6/('09 (raw)'!D6/100000)</f>
        <v>48.329382748495156</v>
      </c>
      <c r="M7" s="265">
        <f>+'09 (raw)'!S6/'09 (raw)'!U6</f>
        <v>1.8441093390965814E-2</v>
      </c>
      <c r="N7" s="265">
        <f>+'09 (raw)'!T6</f>
        <v>9.4533403553046166E-2</v>
      </c>
      <c r="O7" s="268">
        <f>'09 (raw)'!V6</f>
        <v>6</v>
      </c>
      <c r="P7" s="270">
        <f>+'09 (raw)'!X6/('09 (raw)'!F6/'09 (raw)'!W6)</f>
        <v>686.72989181785135</v>
      </c>
      <c r="Q7" s="268">
        <f>+'09 (raw)'!Y6/('09 (raw)'!I6/10000)</f>
        <v>5.1121669573585127</v>
      </c>
      <c r="R7" s="271">
        <f>+'09 (raw)'!Z6</f>
        <v>8942.7624341928858</v>
      </c>
      <c r="S7" s="271">
        <f>+'09 (raw)'!AA6</f>
        <v>0.59</v>
      </c>
      <c r="T7" s="271">
        <f>+'09 (raw)'!AB6</f>
        <v>5620.03</v>
      </c>
      <c r="U7" s="271">
        <f>+'09 (raw)'!AD6</f>
        <v>1</v>
      </c>
      <c r="V7" s="271">
        <f>'09 (raw)'!AE6</f>
        <v>3</v>
      </c>
      <c r="W7" s="272">
        <f>+'09 (raw)'!AF6/'09 (raw)'!AC6</f>
        <v>0.95883233532934131</v>
      </c>
      <c r="X7" s="267">
        <f>+'09 (raw)'!AG6</f>
        <v>93.126950153488238</v>
      </c>
      <c r="Y7" s="267">
        <f>+'09 (raw)'!AH6</f>
        <v>11.8546</v>
      </c>
      <c r="Z7" s="265">
        <f>+'09 (raw)'!AI6</f>
        <v>0.20089652596189764</v>
      </c>
      <c r="AA7" s="273">
        <f>'09 (raw)'!AJ6/'09 (raw)'!AK6</f>
        <v>0.79237088939132772</v>
      </c>
      <c r="AB7" s="267">
        <f>'09 (raw)'!AL6</f>
        <v>1.4558831705085895</v>
      </c>
      <c r="AC7" s="274">
        <f>+'09 (raw)'!AM6/('09 (raw)'!D6/100000)</f>
        <v>2.4322630533556384</v>
      </c>
      <c r="AD7" s="265">
        <f>+'09 (raw)'!AN6/'09 (raw)'!E6</f>
        <v>0.34245436168912213</v>
      </c>
      <c r="AE7" s="275">
        <f>+'09 (raw)'!AO6</f>
        <v>0.95663464035315515</v>
      </c>
      <c r="AF7" s="276">
        <f>+'09 (raw)'!AP6</f>
        <v>3.6077608809648665E-2</v>
      </c>
      <c r="AG7" s="266">
        <f>+'09 (raw)'!AQ6</f>
        <v>81.309219296033433</v>
      </c>
      <c r="AH7" s="266">
        <f>+'09 (raw)'!AR6</f>
        <v>53.354774056724693</v>
      </c>
      <c r="AI7" s="266">
        <f>+'09 (raw)'!AS6</f>
        <v>0.1727288106919303</v>
      </c>
      <c r="AJ7" s="266">
        <f>+'09 (raw)'!AT6</f>
        <v>522.87979704590759</v>
      </c>
      <c r="AK7" s="265">
        <f>+'09 (raw)'!AU6/'09 (raw)'!E6</f>
        <v>7.6625593845331547E-2</v>
      </c>
      <c r="AL7" s="278">
        <f>+'09 (raw)'!AV6</f>
        <v>4.0354047574678589</v>
      </c>
      <c r="AM7" s="279">
        <f>+'09 (raw)'!AW6/'09 (raw)'!G6</f>
        <v>2.7673996394578768E-2</v>
      </c>
      <c r="AN7" s="273">
        <f>'09 (raw)'!AX6</f>
        <v>46.562889465428896</v>
      </c>
      <c r="AO7" s="279">
        <f>+'09 (raw)'!AY6</f>
        <v>-2.0337452406994434E-2</v>
      </c>
      <c r="AP7" s="268">
        <f>+'09 (raw)'!AZ6</f>
        <v>74.2</v>
      </c>
      <c r="AQ7" s="268">
        <f>('09 (raw)'!H6*1000)/'09 (raw)'!D6</f>
        <v>73759.563797937066</v>
      </c>
      <c r="AR7" s="268">
        <f>'09 (raw)'!E6/'09 (raw)'!D6</f>
        <v>0.44441931456931888</v>
      </c>
      <c r="AS7" s="275">
        <f>+'09 (raw)'!BA6</f>
        <v>14</v>
      </c>
      <c r="AT7" s="268">
        <v>0</v>
      </c>
      <c r="AU7" s="275">
        <f>+'09 (raw)'!BC6</f>
        <v>40.6</v>
      </c>
      <c r="AV7" s="275">
        <f>+'09 (raw)'!BD6</f>
        <v>42.9</v>
      </c>
      <c r="AW7" s="268">
        <f>+'09 (raw)'!BE6</f>
        <v>37.86</v>
      </c>
      <c r="AX7" s="280">
        <f>'09 (raw)'!BG6</f>
        <v>47.112555806894463</v>
      </c>
      <c r="AY7" s="280">
        <f>'10 (raw)'!BH6*10</f>
        <v>7.7633333333333336</v>
      </c>
      <c r="AZ7" s="265">
        <f>+'09 (raw)'!BI6/'09 (raw)'!G6</f>
        <v>3.175594819616756E-2</v>
      </c>
      <c r="BA7" s="268">
        <f>1/('09 (raw)'!BJ6/'09 (raw)'!G6)</f>
        <v>1.7734222285529728</v>
      </c>
      <c r="BB7" s="268">
        <f>+'09 (raw)'!BJ6/'09 (raw)'!E6</f>
        <v>128.82453451908123</v>
      </c>
      <c r="BC7" s="281">
        <f>+'09 (raw)'!BK6/'09 (raw)'!BF6</f>
        <v>2.6080312709052036</v>
      </c>
      <c r="BD7" s="265">
        <f>+'09 (raw)'!BL6/'09 (raw)'!BO6</f>
        <v>0.25978215089599499</v>
      </c>
      <c r="BE7" s="268">
        <f>+'09 (raw)'!BM6</f>
        <v>84</v>
      </c>
      <c r="BF7" s="265">
        <f>+'09 (raw)'!BN6/'09 (raw)'!BO6</f>
        <v>0.25185649679034855</v>
      </c>
      <c r="BG7" s="279">
        <f>+'09 (raw)'!BP6/('09 (raw)'!G6/1000)</f>
        <v>0.15439179732013569</v>
      </c>
      <c r="BH7" s="267">
        <f>+'09 (raw)'!BQ6</f>
        <v>12.159570387418489</v>
      </c>
      <c r="BI7" s="267">
        <f>+'09 (raw)'!BR6</f>
        <v>62.875227228225555</v>
      </c>
      <c r="BJ7" s="267">
        <f>+'09 (raw)'!BS6</f>
        <v>18806.421398999999</v>
      </c>
      <c r="BK7" s="264">
        <f>+'09 (raw)'!BT6/('09 (raw)'!E6/1000)</f>
        <v>40.083671421220075</v>
      </c>
      <c r="BL7" s="268">
        <f>+'09 (raw)'!BU6</f>
        <v>33</v>
      </c>
      <c r="BM7" s="281">
        <f>+'09 (raw)'!BV6/('09 (raw)'!D6/1000)</f>
        <v>6.5431034918452857</v>
      </c>
      <c r="BN7" s="264">
        <f>'09 (raw)'!BW6/('09 (raw)'!E6/1000)</f>
        <v>24.367204669450974</v>
      </c>
      <c r="BO7" s="264">
        <f>'09 (raw)'!BX6/('09 (raw)'!D6/10000)</f>
        <v>0.89990278055048745</v>
      </c>
      <c r="BP7" s="264">
        <f>+'09 (raw)'!BY6/('09 (raw)'!D6/100000)</f>
        <v>11.403207302095916</v>
      </c>
      <c r="BQ7" s="267">
        <f>+'09 (raw)'!BZ6/('09 (raw)'!G6/1000)</f>
        <v>5.9418078795457978</v>
      </c>
      <c r="BR7" s="267">
        <f>+'09 (raw)'!CA6</f>
        <v>0.69885108880999636</v>
      </c>
      <c r="BS7" s="282">
        <f>+'09 (raw)'!CB6</f>
        <v>56.054464289999999</v>
      </c>
      <c r="BT7" s="283">
        <f>+'09 (raw)'!CC6</f>
        <v>0.49975000000000003</v>
      </c>
      <c r="BU7" s="283">
        <f>+'09 (raw)'!CD6</f>
        <v>0.54766666666666663</v>
      </c>
      <c r="BV7" s="284">
        <f>+'09 (raw)'!CE6</f>
        <v>41.02</v>
      </c>
      <c r="BW7" s="284">
        <f>+'09 (raw)'!CF6</f>
        <v>55.81</v>
      </c>
      <c r="BX7" s="265">
        <f>+'09 (raw)'!CG6</f>
        <v>0.90189997314495896</v>
      </c>
      <c r="BY7" s="278">
        <f>+'09 (raw)'!CH6/('09 (raw)'!G6/1000)</f>
        <v>145.23795966364983</v>
      </c>
      <c r="BZ7" s="268">
        <f>+'09 (raw)'!CI6</f>
        <v>4.8989570276224345E-2</v>
      </c>
      <c r="CA7" s="280">
        <f>+'09 (raw)'!CJ6</f>
        <v>0</v>
      </c>
      <c r="CB7" s="268">
        <f>+'09 (raw)'!CK6</f>
        <v>7.1</v>
      </c>
      <c r="CC7" s="265">
        <f>+'09 (raw)'!CL6/'09 (raw)'!E6</f>
        <v>0.17510725465054458</v>
      </c>
      <c r="CD7" s="265">
        <f>+'09 (raw)'!CM6</f>
        <v>4.3084524588779323E-2</v>
      </c>
      <c r="CE7" s="265">
        <f>+'09 (raw)'!CN6/'09 (raw)'!G6</f>
        <v>2.8229011054583732E-2</v>
      </c>
      <c r="CF7" s="265">
        <f>('09 (raw)'!CO6+'09 (raw)'!CP6)/'09 (raw)'!CX6</f>
        <v>2.15433906495063</v>
      </c>
      <c r="CG7" s="268">
        <f>+'09 (raw)'!CQ6/('09 (raw)'!CX6/1000000)</f>
        <v>24.662258919340509</v>
      </c>
      <c r="CH7" s="281">
        <f>+'09 (raw)'!CR6/('09 (raw)'!D6/1000)</f>
        <v>1.5676803167803071</v>
      </c>
      <c r="CI7" s="273">
        <f>('09 (raw)'!CS6-'08 (raw)'!CS6)/'08 (raw)'!CS6</f>
        <v>-5.4124921739376636E-2</v>
      </c>
      <c r="CJ7" s="273">
        <f>('09 (raw)'!CT6-'08 (raw)'!CT6)/'08 (raw)'!CT6</f>
        <v>-2.5840847824160525E-2</v>
      </c>
      <c r="CK7" s="285">
        <f>+'09 (raw)'!CU6/('09 (raw)'!D6/1000000)</f>
        <v>3.4746615047937692</v>
      </c>
      <c r="CL7" s="268">
        <f>+'09 (raw)'!CV6/('09 (raw)'!I6/1000)</f>
        <v>3.8040536476814824</v>
      </c>
      <c r="CM7" s="268">
        <f>+'09 (raw)'!CW6/('09 (raw)'!E6/10000)</f>
        <v>3.4827553854770525</v>
      </c>
    </row>
    <row r="8" spans="1:91">
      <c r="A8" s="263" t="s">
        <v>218</v>
      </c>
      <c r="B8" s="264">
        <f>'09 (raw)'!B7</f>
        <v>1187.5679534546514</v>
      </c>
      <c r="C8" s="265">
        <f>'09 (raw)'!C7</f>
        <v>0.28714260000000003</v>
      </c>
      <c r="D8" s="266">
        <f>+'09 (raw)'!J7/('09 (raw)'!D7/100000)</f>
        <v>2876.0169791298194</v>
      </c>
      <c r="E8" s="266">
        <f>+'09 (raw)'!K7</f>
        <v>33.79854416580072</v>
      </c>
      <c r="F8" s="267">
        <f>+'09 (raw)'!L7</f>
        <v>2.71</v>
      </c>
      <c r="G8" s="267">
        <f>+'09 (raw)'!M7</f>
        <v>2.68</v>
      </c>
      <c r="H8" s="267">
        <f>+'09 (raw)'!N7</f>
        <v>2.77</v>
      </c>
      <c r="I8" s="267">
        <f>+'09 (raw)'!O7</f>
        <v>2.0099999999999998</v>
      </c>
      <c r="J8" s="267">
        <f>+'09 (raw)'!P7</f>
        <v>0.36533333333333334</v>
      </c>
      <c r="K8" s="268">
        <f>+'09 (raw)'!Q7/('09 (raw)'!E7)*100000</f>
        <v>12.719600155628049</v>
      </c>
      <c r="L8" s="268">
        <f>+'09 (raw)'!R7/('09 (raw)'!D7/100000)</f>
        <v>6.0134418111071808</v>
      </c>
      <c r="M8" s="265">
        <f>+'09 (raw)'!S7/'09 (raw)'!U7</f>
        <v>1.0126361966017352E-3</v>
      </c>
      <c r="N8" s="265">
        <f>+'09 (raw)'!T7</f>
        <v>9.4533403553046166E-2</v>
      </c>
      <c r="O8" s="268">
        <f>'09 (raw)'!V7</f>
        <v>4</v>
      </c>
      <c r="P8" s="270">
        <f>+'09 (raw)'!X7/('09 (raw)'!F7/'09 (raw)'!W7)</f>
        <v>303.36119849072935</v>
      </c>
      <c r="Q8" s="268">
        <f>+'09 (raw)'!Y7/('09 (raw)'!I7/10000)</f>
        <v>2.6334269662921348</v>
      </c>
      <c r="R8" s="271">
        <f>+'09 (raw)'!Z7</f>
        <v>6695.4004770768934</v>
      </c>
      <c r="S8" s="271">
        <f>+'09 (raw)'!AA7</f>
        <v>0.62</v>
      </c>
      <c r="T8" s="271">
        <f>+'09 (raw)'!AB7</f>
        <v>1062.77</v>
      </c>
      <c r="U8" s="271">
        <f>+'09 (raw)'!AD7</f>
        <v>0.5</v>
      </c>
      <c r="V8" s="271">
        <f>'09 (raw)'!AE7</f>
        <v>10</v>
      </c>
      <c r="W8" s="272">
        <f>+'09 (raw)'!AF7/'09 (raw)'!AC7</f>
        <v>0.82352941176470584</v>
      </c>
      <c r="X8" s="267">
        <f>+'09 (raw)'!AG7</f>
        <v>93.508735785331226</v>
      </c>
      <c r="Y8" s="267">
        <f>+'09 (raw)'!AH7</f>
        <v>12.1332</v>
      </c>
      <c r="Z8" s="265">
        <f>+'09 (raw)'!AI7</f>
        <v>0.23070987654320987</v>
      </c>
      <c r="AA8" s="273">
        <f>'09 (raw)'!AJ7/'09 (raw)'!AK7</f>
        <v>0.71683746493387535</v>
      </c>
      <c r="AB8" s="267">
        <f>'09 (raw)'!AL7</f>
        <v>2.545100813583304</v>
      </c>
      <c r="AC8" s="274">
        <f>+'09 (raw)'!AM7/('09 (raw)'!D7/100000)</f>
        <v>4.9522461973823839</v>
      </c>
      <c r="AD8" s="265">
        <f>+'09 (raw)'!AN7/'09 (raw)'!E7</f>
        <v>0.29851779247598242</v>
      </c>
      <c r="AE8" s="275">
        <f>+'09 (raw)'!AO7</f>
        <v>0.93385046326222809</v>
      </c>
      <c r="AF8" s="276">
        <f>+'09 (raw)'!AP7</f>
        <v>2.8243727598566307E-2</v>
      </c>
      <c r="AG8" s="266">
        <f>+'09 (raw)'!AQ7</f>
        <v>87.527145689736571</v>
      </c>
      <c r="AH8" s="266">
        <f>+'09 (raw)'!AR7</f>
        <v>56.719278466741827</v>
      </c>
      <c r="AI8" s="266">
        <f>+'09 (raw)'!AS7</f>
        <v>7.6751875874348216E-2</v>
      </c>
      <c r="AJ8" s="266">
        <f>+'09 (raw)'!AT7</f>
        <v>518.57741116466298</v>
      </c>
      <c r="AK8" s="265">
        <f>+'09 (raw)'!AU7/'09 (raw)'!E7</f>
        <v>6.5666806332864452E-2</v>
      </c>
      <c r="AL8" s="278">
        <f>+'09 (raw)'!AV7</f>
        <v>39.944565704150911</v>
      </c>
      <c r="AM8" s="279">
        <f>+'09 (raw)'!AW7/'09 (raw)'!G7</f>
        <v>2.7825700380457907E-2</v>
      </c>
      <c r="AN8" s="273">
        <f>'09 (raw)'!AX7</f>
        <v>45.737425185200458</v>
      </c>
      <c r="AO8" s="279">
        <f>+'09 (raw)'!AY7</f>
        <v>4.1925102324781451E-2</v>
      </c>
      <c r="AP8" s="268">
        <f>+'09 (raw)'!AZ7</f>
        <v>67.7</v>
      </c>
      <c r="AQ8" s="268">
        <f>('09 (raw)'!H7*1000)/'09 (raw)'!D7</f>
        <v>92387.521681051294</v>
      </c>
      <c r="AR8" s="268">
        <f>'09 (raw)'!E7/'09 (raw)'!D7</f>
        <v>0.4727697205518217</v>
      </c>
      <c r="AS8" s="275">
        <f>+'09 (raw)'!BA7</f>
        <v>12.8</v>
      </c>
      <c r="AT8" s="268">
        <v>0</v>
      </c>
      <c r="AU8" s="275">
        <f>+'09 (raw)'!BC7</f>
        <v>52.9</v>
      </c>
      <c r="AV8" s="275">
        <f>+'09 (raw)'!BD7</f>
        <v>57.7</v>
      </c>
      <c r="AW8" s="268">
        <f>+'09 (raw)'!BE7</f>
        <v>45.28</v>
      </c>
      <c r="AX8" s="280">
        <f>'09 (raw)'!BG7</f>
        <v>59.648431412883149</v>
      </c>
      <c r="AY8" s="280">
        <f>'10 (raw)'!BH7*10</f>
        <v>7.9649999999999999</v>
      </c>
      <c r="AZ8" s="265">
        <f>+'09 (raw)'!BI7/'09 (raw)'!G7</f>
        <v>3.4633413854371652E-2</v>
      </c>
      <c r="BA8" s="268">
        <f>1/('09 (raw)'!BJ7/'09 (raw)'!G7)</f>
        <v>1.4553864608524238</v>
      </c>
      <c r="BB8" s="268">
        <f>+'09 (raw)'!BJ7/'09 (raw)'!E7</f>
        <v>186.17928650525243</v>
      </c>
      <c r="BC8" s="281">
        <f>+'09 (raw)'!BK7/'09 (raw)'!BF7</f>
        <v>1.621646474984529</v>
      </c>
      <c r="BD8" s="265">
        <f>+'09 (raw)'!BL7/'09 (raw)'!BO7</f>
        <v>0.24050901435740266</v>
      </c>
      <c r="BE8" s="268">
        <f>+'09 (raw)'!BM7</f>
        <v>151.4</v>
      </c>
      <c r="BF8" s="265">
        <f>+'09 (raw)'!BN7/'09 (raw)'!BO7</f>
        <v>0.23536763264429422</v>
      </c>
      <c r="BG8" s="279">
        <f>+'09 (raw)'!BP7/('09 (raw)'!G7/1000)</f>
        <v>0.1636912002241421</v>
      </c>
      <c r="BH8" s="267">
        <f>+'09 (raw)'!BQ7</f>
        <v>2.4341778440139095</v>
      </c>
      <c r="BI8" s="267">
        <f>+'09 (raw)'!BR7</f>
        <v>3.8264492676601258</v>
      </c>
      <c r="BJ8" s="267">
        <f>+'09 (raw)'!BS7</f>
        <v>12656.078054</v>
      </c>
      <c r="BK8" s="264">
        <f>+'09 (raw)'!BT7/('09 (raw)'!E7/1000)</f>
        <v>225.02843204740671</v>
      </c>
      <c r="BL8" s="268">
        <f>+'09 (raw)'!BU7</f>
        <v>48</v>
      </c>
      <c r="BM8" s="281">
        <f>+'09 (raw)'!BV7/('09 (raw)'!D7/1000)</f>
        <v>17.224973470109656</v>
      </c>
      <c r="BN8" s="264">
        <f>'09 (raw)'!BW7/('09 (raw)'!E7/1000)</f>
        <v>36.905545745667858</v>
      </c>
      <c r="BO8" s="264">
        <f>'09 (raw)'!BX7/('09 (raw)'!D7/10000)</f>
        <v>3.6298529193132478</v>
      </c>
      <c r="BP8" s="264">
        <f>+'09 (raw)'!BY7/('09 (raw)'!D7/100000)</f>
        <v>15.38733639900955</v>
      </c>
      <c r="BQ8" s="267">
        <f>+'09 (raw)'!BZ7/('09 (raw)'!G7/1000)</f>
        <v>9.8969419488556323</v>
      </c>
      <c r="BR8" s="267">
        <f>+'09 (raw)'!CA7</f>
        <v>0.67619652975940925</v>
      </c>
      <c r="BS8" s="282">
        <f>+'09 (raw)'!CB7</f>
        <v>51.394196430000001</v>
      </c>
      <c r="BT8" s="283">
        <f>+'09 (raw)'!CC7</f>
        <v>0.33025000000000004</v>
      </c>
      <c r="BU8" s="283">
        <f>+'09 (raw)'!CD7</f>
        <v>0.6875</v>
      </c>
      <c r="BV8" s="284">
        <f>+'09 (raw)'!CE7</f>
        <v>16.71</v>
      </c>
      <c r="BW8" s="284">
        <f>+'09 (raw)'!CF7</f>
        <v>20.93</v>
      </c>
      <c r="BX8" s="265">
        <f>+'09 (raw)'!CG7</f>
        <v>0.75458037129542754</v>
      </c>
      <c r="BY8" s="278">
        <f>+'09 (raw)'!CH7/('09 (raw)'!G7/1000)</f>
        <v>0</v>
      </c>
      <c r="BZ8" s="268">
        <f>+'09 (raw)'!CI7</f>
        <v>6.1967650685844262E-2</v>
      </c>
      <c r="CA8" s="280">
        <f>+'09 (raw)'!CJ7</f>
        <v>0</v>
      </c>
      <c r="CB8" s="268">
        <f>+'09 (raw)'!CK7</f>
        <v>1.8</v>
      </c>
      <c r="CC8" s="265">
        <f>+'09 (raw)'!CL7/'09 (raw)'!E7</f>
        <v>0.1860017059228444</v>
      </c>
      <c r="CD8" s="265">
        <f>+'09 (raw)'!CM7</f>
        <v>9.7477828923752619E-2</v>
      </c>
      <c r="CE8" s="265">
        <f>+'09 (raw)'!CN7/'09 (raw)'!G7</f>
        <v>0.11588577889886924</v>
      </c>
      <c r="CF8" s="265">
        <f>('09 (raw)'!CO7+'09 (raw)'!CP7)/'09 (raw)'!CX7</f>
        <v>7.1234572406454477E-2</v>
      </c>
      <c r="CG8" s="268">
        <f>+'09 (raw)'!CQ7/('09 (raw)'!CX7/1000000)</f>
        <v>31.64476609721428</v>
      </c>
      <c r="CH8" s="281">
        <f>+'09 (raw)'!CR7/('09 (raw)'!D7/1000)</f>
        <v>6.2903638561295336</v>
      </c>
      <c r="CI8" s="273">
        <f>('09 (raw)'!CS7-'08 (raw)'!CS7)/'08 (raw)'!CS7</f>
        <v>0.3195693029327466</v>
      </c>
      <c r="CJ8" s="273">
        <f>('09 (raw)'!CT7-'08 (raw)'!CT7)/'08 (raw)'!CT7</f>
        <v>1.1233243981833715E-2</v>
      </c>
      <c r="CK8" s="285">
        <f>+'09 (raw)'!CU7/('09 (raw)'!D7/1000000)</f>
        <v>1.7686593562079942</v>
      </c>
      <c r="CL8" s="268">
        <f>+'09 (raw)'!CV7/('09 (raw)'!I7/1000)</f>
        <v>2.106741573033708</v>
      </c>
      <c r="CM8" s="268">
        <f>+'09 (raw)'!CW7/('09 (raw)'!E7/10000)</f>
        <v>6.8461377308233322</v>
      </c>
    </row>
    <row r="9" spans="1:91">
      <c r="A9" s="263" t="s">
        <v>219</v>
      </c>
      <c r="B9" s="264">
        <f>'09 (raw)'!B8</f>
        <v>1851.6129379581932</v>
      </c>
      <c r="C9" s="265">
        <f>'09 (raw)'!C8</f>
        <v>0.25041679999999999</v>
      </c>
      <c r="D9" s="266">
        <f>+'09 (raw)'!J8/('09 (raw)'!D8/100000)</f>
        <v>187.56705553643172</v>
      </c>
      <c r="E9" s="266">
        <f>+'09 (raw)'!K8</f>
        <v>45.481665051438071</v>
      </c>
      <c r="F9" s="267">
        <f>+'09 (raw)'!L8</f>
        <v>2.08</v>
      </c>
      <c r="G9" s="267">
        <f>+'09 (raw)'!M8</f>
        <v>2.4300000000000002</v>
      </c>
      <c r="H9" s="267">
        <f>+'09 (raw)'!N8</f>
        <v>4.5</v>
      </c>
      <c r="I9" s="267">
        <f>+'09 (raw)'!O8</f>
        <v>0.91</v>
      </c>
      <c r="J9" s="267">
        <f>+'09 (raw)'!P8</f>
        <v>0.27933333333333338</v>
      </c>
      <c r="K9" s="268">
        <f>+'09 (raw)'!Q8/('09 (raw)'!E8)*100000</f>
        <v>15.128852148297005</v>
      </c>
      <c r="L9" s="268">
        <f>+'09 (raw)'!R8/('09 (raw)'!D8/100000)</f>
        <v>7.2865969330964777</v>
      </c>
      <c r="M9" s="265">
        <f>+'09 (raw)'!S8/'09 (raw)'!U8</f>
        <v>1.522663773078063E-3</v>
      </c>
      <c r="N9" s="265">
        <f>+'09 (raw)'!T8</f>
        <v>0.22010485103026314</v>
      </c>
      <c r="O9" s="268">
        <f>'09 (raw)'!V8</f>
        <v>4</v>
      </c>
      <c r="P9" s="270">
        <f>+'09 (raw)'!X8/('09 (raw)'!F8/'09 (raw)'!W8)</f>
        <v>198.72294939976095</v>
      </c>
      <c r="Q9" s="268">
        <f>+'09 (raw)'!Y8/('09 (raw)'!I8/10000)</f>
        <v>5.6439778756067271</v>
      </c>
      <c r="R9" s="271">
        <f>+'09 (raw)'!Z8</f>
        <v>3941.6706000993249</v>
      </c>
      <c r="S9" s="271">
        <f>+'09 (raw)'!AA8</f>
        <v>0</v>
      </c>
      <c r="T9" s="271">
        <f>+'09 (raw)'!AB8</f>
        <v>97.3</v>
      </c>
      <c r="U9" s="271">
        <f>+'09 (raw)'!AD8</f>
        <v>0.5</v>
      </c>
      <c r="V9" s="271">
        <f>'09 (raw)'!AE8</f>
        <v>6</v>
      </c>
      <c r="W9" s="272">
        <f>+'09 (raw)'!AF8/'09 (raw)'!AC8</f>
        <v>0.44758064516129031</v>
      </c>
      <c r="X9" s="267">
        <f>+'09 (raw)'!AG8</f>
        <v>84.627094804890845</v>
      </c>
      <c r="Y9" s="267">
        <f>+'09 (raw)'!AH8</f>
        <v>15.4725</v>
      </c>
      <c r="Z9" s="265">
        <f>+'09 (raw)'!AI8</f>
        <v>0.27441414757383048</v>
      </c>
      <c r="AA9" s="273">
        <f>'09 (raw)'!AJ8/'09 (raw)'!AK8</f>
        <v>1.8373650828975185</v>
      </c>
      <c r="AB9" s="267">
        <f>'09 (raw)'!AL8</f>
        <v>2.6633768100283675</v>
      </c>
      <c r="AC9" s="274">
        <f>+'09 (raw)'!AM8/('09 (raw)'!D8/100000)</f>
        <v>3.6432984665482389</v>
      </c>
      <c r="AD9" s="265">
        <f>+'09 (raw)'!AN8/'09 (raw)'!E8</f>
        <v>0.32221315125426747</v>
      </c>
      <c r="AE9" s="275">
        <f>+'09 (raw)'!AO8</f>
        <v>1.1045112781954887</v>
      </c>
      <c r="AF9" s="276">
        <f>+'09 (raw)'!AP8</f>
        <v>7.0988385873429719E-2</v>
      </c>
      <c r="AG9" s="266">
        <f>+'09 (raw)'!AQ8</f>
        <v>79.489904357066948</v>
      </c>
      <c r="AH9" s="266">
        <f>+'09 (raw)'!AR8</f>
        <v>58.315592267733976</v>
      </c>
      <c r="AI9" s="266">
        <f>+'09 (raw)'!AS8</f>
        <v>0.12367303609341826</v>
      </c>
      <c r="AJ9" s="266">
        <f>+'09 (raw)'!AT8</f>
        <v>521.83937258995456</v>
      </c>
      <c r="AK9" s="265">
        <f>+'09 (raw)'!AU8/'09 (raw)'!E8</f>
        <v>9.6724746234913964E-2</v>
      </c>
      <c r="AL9" s="278">
        <f>+'09 (raw)'!AV8</f>
        <v>1.7561827837792983</v>
      </c>
      <c r="AM9" s="279">
        <f>+'09 (raw)'!AW8/'09 (raw)'!G8</f>
        <v>0</v>
      </c>
      <c r="AN9" s="273">
        <f>'09 (raw)'!AX8</f>
        <v>50.845016506153328</v>
      </c>
      <c r="AO9" s="279">
        <f>+'09 (raw)'!AY8</f>
        <v>-6.1718259357635273E-2</v>
      </c>
      <c r="AP9" s="268">
        <f>+'09 (raw)'!AZ8</f>
        <v>0</v>
      </c>
      <c r="AQ9" s="268">
        <f>('09 (raw)'!H8*1000)/'09 (raw)'!D8</f>
        <v>353731.0363392288</v>
      </c>
      <c r="AR9" s="268">
        <f>'09 (raw)'!E8/'09 (raw)'!D8</f>
        <v>0.44011547999829143</v>
      </c>
      <c r="AS9" s="275">
        <f>+'09 (raw)'!BA8</f>
        <v>0</v>
      </c>
      <c r="AT9" s="268">
        <v>0</v>
      </c>
      <c r="AU9" s="275">
        <f>+'09 (raw)'!BC8</f>
        <v>57.872219735308896</v>
      </c>
      <c r="AV9" s="275">
        <f>+'09 (raw)'!BD8</f>
        <v>0.2</v>
      </c>
      <c r="AW9" s="268">
        <f>+'09 (raw)'!BE8</f>
        <v>27.55</v>
      </c>
      <c r="AX9" s="280">
        <f>'09 (raw)'!BG8</f>
        <v>10.004111599548896</v>
      </c>
      <c r="AY9" s="280">
        <f>'10 (raw)'!BH8*10</f>
        <v>6.9733333333333336</v>
      </c>
      <c r="AZ9" s="265">
        <f>+'09 (raw)'!BI8/'09 (raw)'!G8</f>
        <v>1.9077461465064015E-3</v>
      </c>
      <c r="BA9" s="268">
        <f>1/('09 (raw)'!BJ8/'09 (raw)'!G8)</f>
        <v>3.3518289348793204</v>
      </c>
      <c r="BB9" s="268">
        <f>+'09 (raw)'!BJ8/'09 (raw)'!E8</f>
        <v>495.91425651682442</v>
      </c>
      <c r="BC9" s="281">
        <f>+'09 (raw)'!BK8/'09 (raw)'!BF8</f>
        <v>2.8366875256462865</v>
      </c>
      <c r="BD9" s="265">
        <f>+'09 (raw)'!BL8/'09 (raw)'!BO8</f>
        <v>0.21903413951283426</v>
      </c>
      <c r="BE9" s="268">
        <f>+'09 (raw)'!BM8</f>
        <v>79.3</v>
      </c>
      <c r="BF9" s="265">
        <f>+'09 (raw)'!BN8/'09 (raw)'!BO8</f>
        <v>0.1811011381490264</v>
      </c>
      <c r="BG9" s="279">
        <f>+'09 (raw)'!BP8/('09 (raw)'!G8/1000)</f>
        <v>1.9348282844994444E-2</v>
      </c>
      <c r="BH9" s="267">
        <f>+'09 (raw)'!BQ8</f>
        <v>1.5179760319573901</v>
      </c>
      <c r="BI9" s="267">
        <f>+'09 (raw)'!BR8</f>
        <v>12.371935736630945</v>
      </c>
      <c r="BJ9" s="267">
        <f>+'09 (raw)'!BS8</f>
        <v>65445.507421000002</v>
      </c>
      <c r="BK9" s="264">
        <f>+'09 (raw)'!BT8/('09 (raw)'!E8/1000)</f>
        <v>176.42239755198045</v>
      </c>
      <c r="BL9" s="268">
        <f>+'09 (raw)'!BU8</f>
        <v>13</v>
      </c>
      <c r="BM9" s="281">
        <f>+'09 (raw)'!BV8/('09 (raw)'!D8/1000)</f>
        <v>15.791814387762537</v>
      </c>
      <c r="BN9" s="264">
        <f>'09 (raw)'!BW8/('09 (raw)'!E8/1000)</f>
        <v>60.309884564003603</v>
      </c>
      <c r="BO9" s="264">
        <f>'09 (raw)'!BX8/('09 (raw)'!D8/10000)</f>
        <v>2.0552214528861339</v>
      </c>
      <c r="BP9" s="264">
        <f>+'09 (raw)'!BY8/('09 (raw)'!D8/100000)</f>
        <v>8.166013804332259</v>
      </c>
      <c r="BQ9" s="267">
        <f>+'09 (raw)'!BZ8/('09 (raw)'!G8/1000)</f>
        <v>0.7994721443034164</v>
      </c>
      <c r="BR9" s="267">
        <f>+'09 (raw)'!CA8</f>
        <v>0.34645832972439239</v>
      </c>
      <c r="BS9" s="282">
        <f>+'09 (raw)'!CB8</f>
        <v>71.668898810000002</v>
      </c>
      <c r="BT9" s="283">
        <f>+'09 (raw)'!CC8</f>
        <v>0.26175000000000004</v>
      </c>
      <c r="BU9" s="283">
        <f>+'09 (raw)'!CD8</f>
        <v>0.17166666666666666</v>
      </c>
      <c r="BV9" s="284">
        <f>+'09 (raw)'!CE8</f>
        <v>27.81</v>
      </c>
      <c r="BW9" s="284">
        <f>+'09 (raw)'!CF8</f>
        <v>53.49</v>
      </c>
      <c r="BX9" s="265">
        <f>+'09 (raw)'!CG8</f>
        <v>0.85021206623581491</v>
      </c>
      <c r="BY9" s="278">
        <f>AVERAGE(BY6:BY8,BY12,BY13,BY15,BY17:BY24,BY31,BY34,BY36,BY37)</f>
        <v>71.401766725895925</v>
      </c>
      <c r="BZ9" s="268">
        <f>+'09 (raw)'!CI8</f>
        <v>0.18113311129817369</v>
      </c>
      <c r="CA9" s="280">
        <f>+'09 (raw)'!CJ8</f>
        <v>0</v>
      </c>
      <c r="CB9" s="268">
        <f>+'09 (raw)'!CK8</f>
        <v>8.3000000000000007</v>
      </c>
      <c r="CC9" s="265">
        <f>+'09 (raw)'!CL8/'09 (raw)'!E8</f>
        <v>0.24256973544490243</v>
      </c>
      <c r="CD9" s="265">
        <f>+'09 (raw)'!CM8</f>
        <v>1.6723326083743321E-3</v>
      </c>
      <c r="CE9" s="265">
        <f>+'09 (raw)'!CN8/'09 (raw)'!G8</f>
        <v>5.2690062572585666E-3</v>
      </c>
      <c r="CF9" s="265">
        <f>('09 (raw)'!CO8+'09 (raw)'!CP8)/'09 (raw)'!CX8</f>
        <v>4.7697709771940607E-2</v>
      </c>
      <c r="CG9" s="268">
        <f>+'09 (raw)'!CQ8/('09 (raw)'!CX8/1000000)</f>
        <v>3.2751189279122213</v>
      </c>
      <c r="CH9" s="281">
        <f>+'09 (raw)'!CR8/('09 (raw)'!D8/1000)</f>
        <v>1.7986446409269026</v>
      </c>
      <c r="CI9" s="273">
        <f>('09 (raw)'!CS8-'08 (raw)'!CS8)/'08 (raw)'!CS8</f>
        <v>-0.30103752458761118</v>
      </c>
      <c r="CJ9" s="273">
        <f>('09 (raw)'!CT8-'08 (raw)'!CT8)/'08 (raw)'!CT8</f>
        <v>6.6946617610681262E-3</v>
      </c>
      <c r="CK9" s="285">
        <f>+'09 (raw)'!CU8/('09 (raw)'!D8/1000000)</f>
        <v>5.0252392642044672</v>
      </c>
      <c r="CL9" s="268">
        <f>+'09 (raw)'!CV8/('09 (raw)'!I8/1000)</f>
        <v>5.9073635098017077</v>
      </c>
      <c r="CM9" s="268">
        <f>+'09 (raw)'!CW8/('09 (raw)'!E8/10000)</f>
        <v>1.9410602756305591</v>
      </c>
    </row>
    <row r="10" spans="1:91">
      <c r="A10" s="263" t="s">
        <v>220</v>
      </c>
      <c r="B10" s="264">
        <f>'09 (raw)'!B9</f>
        <v>1948.7563865502791</v>
      </c>
      <c r="C10" s="265">
        <f>'09 (raw)'!C9</f>
        <v>0.16884189999999999</v>
      </c>
      <c r="D10" s="266">
        <f>+'09 (raw)'!J9/('09 (raw)'!D9/100000)</f>
        <v>462.79522636896667</v>
      </c>
      <c r="E10" s="266">
        <f>+'09 (raw)'!K9</f>
        <v>52.267613335163574</v>
      </c>
      <c r="F10" s="267">
        <f>+'09 (raw)'!L9</f>
        <v>2.08</v>
      </c>
      <c r="G10" s="267">
        <f>+'09 (raw)'!M9</f>
        <v>2.0499999999999998</v>
      </c>
      <c r="H10" s="267">
        <f>+'09 (raw)'!N9</f>
        <v>3.59</v>
      </c>
      <c r="I10" s="267">
        <f>+'09 (raw)'!O9</f>
        <v>0.59</v>
      </c>
      <c r="J10" s="267">
        <f>+'09 (raw)'!P9</f>
        <v>0.23633333333333337</v>
      </c>
      <c r="K10" s="268">
        <f>+'09 (raw)'!Q9/('09 (raw)'!E9)*100000</f>
        <v>7.0644653238641792</v>
      </c>
      <c r="L10" s="268">
        <f>+'09 (raw)'!R9/('09 (raw)'!D9/100000)</f>
        <v>11.404034055019361</v>
      </c>
      <c r="M10" s="265">
        <f>+'09 (raw)'!S9/'09 (raw)'!U9</f>
        <v>1.0698725493411264E-2</v>
      </c>
      <c r="N10" s="265">
        <f>+'09 (raw)'!T9</f>
        <v>0.22010485103026314</v>
      </c>
      <c r="O10" s="268">
        <f>'09 (raw)'!V9</f>
        <v>12</v>
      </c>
      <c r="P10" s="270">
        <f>+'09 (raw)'!X9/('09 (raw)'!F9/'09 (raw)'!W9)</f>
        <v>467.4353510402953</v>
      </c>
      <c r="Q10" s="268">
        <f>+'09 (raw)'!Y9/('09 (raw)'!I9/10000)</f>
        <v>2.1846781240897175</v>
      </c>
      <c r="R10" s="271">
        <f>+'09 (raw)'!Z9</f>
        <v>44517.136851351221</v>
      </c>
      <c r="S10" s="271">
        <f>+'09 (raw)'!AA9</f>
        <v>0.03</v>
      </c>
      <c r="T10" s="271">
        <f>+'09 (raw)'!AB9</f>
        <v>969.41</v>
      </c>
      <c r="U10" s="271">
        <f>+'09 (raw)'!AD9</f>
        <v>0</v>
      </c>
      <c r="V10" s="271">
        <f>'09 (raw)'!AE9</f>
        <v>4</v>
      </c>
      <c r="W10" s="272">
        <f>+'09 (raw)'!AF9/'09 (raw)'!AC9</f>
        <v>0.29141370338248046</v>
      </c>
      <c r="X10" s="267">
        <f>+'09 (raw)'!AG9</f>
        <v>79.171706398954498</v>
      </c>
      <c r="Y10" s="267">
        <f>+'09 (raw)'!AH9</f>
        <v>20.959299999999999</v>
      </c>
      <c r="Z10" s="265">
        <f>+'09 (raw)'!AI9</f>
        <v>0.29493087557603687</v>
      </c>
      <c r="AA10" s="273">
        <f>'09 (raw)'!AJ9/'09 (raw)'!AK9</f>
        <v>4.0860154684580907</v>
      </c>
      <c r="AB10" s="267">
        <f>'09 (raw)'!AL9</f>
        <v>1.2196104124599501</v>
      </c>
      <c r="AC10" s="274">
        <f>+'09 (raw)'!AM9/('09 (raw)'!D9/100000)</f>
        <v>10.006263343995588</v>
      </c>
      <c r="AD10" s="265">
        <f>+'09 (raw)'!AN9/'09 (raw)'!E9</f>
        <v>0.26895428697282914</v>
      </c>
      <c r="AE10" s="275">
        <f>+'09 (raw)'!AO9</f>
        <v>1.175975975975976</v>
      </c>
      <c r="AF10" s="276">
        <f>+'09 (raw)'!AP9</f>
        <v>0.10943069068490512</v>
      </c>
      <c r="AG10" s="266">
        <f>+'09 (raw)'!AQ9</f>
        <v>82.097186700767267</v>
      </c>
      <c r="AH10" s="266">
        <f>+'09 (raw)'!AR9</f>
        <v>60.713571190396799</v>
      </c>
      <c r="AI10" s="266">
        <f>+'09 (raw)'!AS9</f>
        <v>3.8720743146838286E-2</v>
      </c>
      <c r="AJ10" s="266">
        <f>+'09 (raw)'!AT9</f>
        <v>493.96361788012842</v>
      </c>
      <c r="AK10" s="265">
        <f>+'09 (raw)'!AU9/'09 (raw)'!E9</f>
        <v>9.7869559100188953E-3</v>
      </c>
      <c r="AL10" s="278">
        <f>+'09 (raw)'!AV9</f>
        <v>5.637393501557769</v>
      </c>
      <c r="AM10" s="279">
        <f>+'09 (raw)'!AW9/'09 (raw)'!G9</f>
        <v>4.3841449097959506E-2</v>
      </c>
      <c r="AN10" s="273">
        <f>'09 (raw)'!AX9</f>
        <v>61.112961952811162</v>
      </c>
      <c r="AO10" s="279">
        <f>+'09 (raw)'!AY9</f>
        <v>-2.522922251737262E-3</v>
      </c>
      <c r="AP10" s="268">
        <f>+'09 (raw)'!AZ9</f>
        <v>54.3</v>
      </c>
      <c r="AQ10" s="268">
        <f>('09 (raw)'!H9*1000)/'09 (raw)'!D9</f>
        <v>32878.428293193283</v>
      </c>
      <c r="AR10" s="268">
        <f>'09 (raw)'!E9/'09 (raw)'!D9</f>
        <v>0.37373437963496886</v>
      </c>
      <c r="AS10" s="275">
        <f>+'09 (raw)'!BA9</f>
        <v>17.7</v>
      </c>
      <c r="AT10" s="268">
        <v>0</v>
      </c>
      <c r="AU10" s="275">
        <f>+'09 (raw)'!BC9</f>
        <v>44.7</v>
      </c>
      <c r="AV10" s="275">
        <f>+'09 (raw)'!BD9</f>
        <v>6.5</v>
      </c>
      <c r="AW10" s="268">
        <f>+'09 (raw)'!BE9</f>
        <v>33.64</v>
      </c>
      <c r="AX10" s="280">
        <f>'09 (raw)'!BG9</f>
        <v>11.078719340625204</v>
      </c>
      <c r="AY10" s="280">
        <f>'10 (raw)'!BH9*10</f>
        <v>5.5233333333333334</v>
      </c>
      <c r="AZ10" s="265">
        <f>+'09 (raw)'!BI9/'09 (raw)'!G9</f>
        <v>1.3811399065633201E-2</v>
      </c>
      <c r="BA10" s="268">
        <f>1/('09 (raw)'!BJ9/'09 (raw)'!G9)</f>
        <v>2.570713696171127</v>
      </c>
      <c r="BB10" s="268">
        <f>+'09 (raw)'!BJ9/'09 (raw)'!E9</f>
        <v>48.538803208335828</v>
      </c>
      <c r="BC10" s="281">
        <f>+'09 (raw)'!BK9/'09 (raw)'!BF9</f>
        <v>2.3570470130478034</v>
      </c>
      <c r="BD10" s="265">
        <f>+'09 (raw)'!BL9/'09 (raw)'!BO9</f>
        <v>9.2120949267692848E-2</v>
      </c>
      <c r="BE10" s="268">
        <f>+'09 (raw)'!BM9</f>
        <v>44.6</v>
      </c>
      <c r="BF10" s="265">
        <f>+'09 (raw)'!BN9/'09 (raw)'!BO9</f>
        <v>5.2019551370646976E-2</v>
      </c>
      <c r="BG10" s="279">
        <f>+'09 (raw)'!BP9/('09 (raw)'!G9/1000)</f>
        <v>0.1617591830947199</v>
      </c>
      <c r="BH10" s="267">
        <f>+'09 (raw)'!BQ9</f>
        <v>4.8985304408677397</v>
      </c>
      <c r="BI10" s="267">
        <f>+'09 (raw)'!BR9</f>
        <v>1.7796127562642368</v>
      </c>
      <c r="BJ10" s="267">
        <f>+'09 (raw)'!BS9</f>
        <v>15.285817</v>
      </c>
      <c r="BK10" s="264">
        <f>+'09 (raw)'!BT9/('09 (raw)'!E9/1000)</f>
        <v>13.31681396175809</v>
      </c>
      <c r="BL10" s="268">
        <f>+'09 (raw)'!BU9</f>
        <v>9</v>
      </c>
      <c r="BM10" s="281">
        <f>+'09 (raw)'!BV9/('09 (raw)'!D9/1000)</f>
        <v>6.2178609803875027</v>
      </c>
      <c r="BN10" s="264">
        <f>'09 (raw)'!BW9/('09 (raw)'!E9/1000)</f>
        <v>79.775029430325077</v>
      </c>
      <c r="BO10" s="264">
        <f>'09 (raw)'!BX9/('09 (raw)'!D9/10000)</f>
        <v>0.80937799890931705</v>
      </c>
      <c r="BP10" s="264">
        <f>+'09 (raw)'!BY9/('09 (raw)'!D9/100000)</f>
        <v>4.326433153168824</v>
      </c>
      <c r="BQ10" s="267">
        <f>+'09 (raw)'!BZ9/('09 (raw)'!G9/1000)</f>
        <v>3.941548472667999</v>
      </c>
      <c r="BR10" s="267">
        <f>+'09 (raw)'!CA9</f>
        <v>0.81432119542351489</v>
      </c>
      <c r="BS10" s="282">
        <f>+'09 (raw)'!CB9</f>
        <v>83.202380950000006</v>
      </c>
      <c r="BT10" s="283">
        <f>+'09 (raw)'!CC9</f>
        <v>0.28175</v>
      </c>
      <c r="BU10" s="283">
        <f>+'09 (raw)'!CD9</f>
        <v>0.10183333333333333</v>
      </c>
      <c r="BV10" s="284">
        <f>+'09 (raw)'!CE9</f>
        <v>33.200000000000003</v>
      </c>
      <c r="BW10" s="284">
        <f>+'09 (raw)'!CF9</f>
        <v>41.86</v>
      </c>
      <c r="BX10" s="265">
        <f>+'09 (raw)'!CG9</f>
        <v>0.89955523467346532</v>
      </c>
      <c r="BY10" s="278">
        <f>BY9</f>
        <v>71.401766725895925</v>
      </c>
      <c r="BZ10" s="268">
        <f>+'09 (raw)'!CI9</f>
        <v>0.61216323970279407</v>
      </c>
      <c r="CA10" s="280">
        <f>+'09 (raw)'!CJ9</f>
        <v>14.863826690836889</v>
      </c>
      <c r="CB10" s="268">
        <f>+'09 (raw)'!CK9</f>
        <v>7.6</v>
      </c>
      <c r="CC10" s="265">
        <f>+'09 (raw)'!CL9/'09 (raw)'!E9</f>
        <v>0.23086138391094738</v>
      </c>
      <c r="CD10" s="265">
        <f>+'09 (raw)'!CM9</f>
        <v>1.937646487468063E-3</v>
      </c>
      <c r="CE10" s="265">
        <f>+'09 (raw)'!CN9/'09 (raw)'!G9</f>
        <v>2.1318318380794472E-2</v>
      </c>
      <c r="CF10" s="265">
        <f>('09 (raw)'!CO9+'09 (raw)'!CP9)/'09 (raw)'!CX9</f>
        <v>1.1869819928512639E-2</v>
      </c>
      <c r="CG10" s="268">
        <f>+'09 (raw)'!CQ9/('09 (raw)'!CX9/1000000)</f>
        <v>7.4881013463194687E-2</v>
      </c>
      <c r="CH10" s="281">
        <f>+'09 (raw)'!CR9/('09 (raw)'!D9/1000)</f>
        <v>0.74214155835405993</v>
      </c>
      <c r="CI10" s="273">
        <f>('09 (raw)'!CS9-'08 (raw)'!CS9)/'08 (raw)'!CS9</f>
        <v>-0.11857144733429505</v>
      </c>
      <c r="CJ10" s="273">
        <f>('09 (raw)'!CT9-'08 (raw)'!CT9)/'08 (raw)'!CT9</f>
        <v>1.3161009647918977E-2</v>
      </c>
      <c r="CK10" s="285">
        <f>+'09 (raw)'!CU9/('09 (raw)'!D9/1000000)</f>
        <v>0.22186836682917044</v>
      </c>
      <c r="CL10" s="268">
        <f>+'09 (raw)'!CV9/('09 (raw)'!I9/1000)</f>
        <v>1.019516457908535</v>
      </c>
      <c r="CM10" s="268">
        <f>+'09 (raw)'!CW9/('09 (raw)'!E9/10000)</f>
        <v>0.93797102619373141</v>
      </c>
    </row>
    <row r="11" spans="1:91">
      <c r="A11" s="263" t="s">
        <v>211</v>
      </c>
      <c r="B11" s="264">
        <f>'09 (raw)'!B10</f>
        <v>6444.2975180554049</v>
      </c>
      <c r="C11" s="265">
        <f>'09 (raw)'!C10</f>
        <v>0.27990120000000002</v>
      </c>
      <c r="D11" s="266">
        <f>+'09 (raw)'!J10/('09 (raw)'!D10/100000)</f>
        <v>1999.4887394419829</v>
      </c>
      <c r="E11" s="266">
        <f>+'09 (raw)'!K10</f>
        <v>83.411715737819833</v>
      </c>
      <c r="F11" s="267">
        <f>+'09 (raw)'!L10</f>
        <v>2.08</v>
      </c>
      <c r="G11" s="267">
        <f>+'09 (raw)'!M10</f>
        <v>2.31</v>
      </c>
      <c r="H11" s="267">
        <f>+'09 (raw)'!N10</f>
        <v>3.36</v>
      </c>
      <c r="I11" s="267">
        <f>+'09 (raw)'!O10</f>
        <v>0.65</v>
      </c>
      <c r="J11" s="267">
        <f>+'09 (raw)'!P10</f>
        <v>0.39766666666666667</v>
      </c>
      <c r="K11" s="268">
        <f>+'09 (raw)'!Q10/('09 (raw)'!E10)*100000</f>
        <v>5.0215750912901136</v>
      </c>
      <c r="L11" s="268">
        <f>+'09 (raw)'!R10/('09 (raw)'!D10/100000)</f>
        <v>108.50281738769442</v>
      </c>
      <c r="M11" s="265">
        <f>+'09 (raw)'!S10/'09 (raw)'!U10</f>
        <v>1.1358244810679675E-3</v>
      </c>
      <c r="N11" s="265">
        <f>+'09 (raw)'!T10</f>
        <v>9.4533403553046166E-2</v>
      </c>
      <c r="O11" s="268">
        <f>'09 (raw)'!V10</f>
        <v>8</v>
      </c>
      <c r="P11" s="270">
        <f>+'09 (raw)'!X10/('09 (raw)'!F10/'09 (raw)'!W10)</f>
        <v>64.331772779984405</v>
      </c>
      <c r="Q11" s="268">
        <f>+'09 (raw)'!Y10/('09 (raw)'!I10/10000)</f>
        <v>13.511687609782463</v>
      </c>
      <c r="R11" s="271">
        <f>+'09 (raw)'!Z10</f>
        <v>5736.5760590236414</v>
      </c>
      <c r="S11" s="271">
        <f>+'09 (raw)'!AA10</f>
        <v>0.52</v>
      </c>
      <c r="T11" s="271">
        <f>+'09 (raw)'!AB10</f>
        <v>5937.25</v>
      </c>
      <c r="U11" s="271">
        <f>+'09 (raw)'!AD10</f>
        <v>1</v>
      </c>
      <c r="V11" s="271">
        <f>'09 (raw)'!AE10</f>
        <v>5</v>
      </c>
      <c r="W11" s="272">
        <f>+'09 (raw)'!AF10/'09 (raw)'!AC10</f>
        <v>0.83927157561361831</v>
      </c>
      <c r="X11" s="267">
        <f>+'09 (raw)'!AG10</f>
        <v>92.824541378026652</v>
      </c>
      <c r="Y11" s="267">
        <f>+'09 (raw)'!AH10</f>
        <v>13.3612</v>
      </c>
      <c r="Z11" s="265">
        <f>+'09 (raw)'!AI10</f>
        <v>0.18463757663180672</v>
      </c>
      <c r="AA11" s="273">
        <f>'09 (raw)'!AJ10/'09 (raw)'!AK10</f>
        <v>1.9641764851752708</v>
      </c>
      <c r="AB11" s="267">
        <f>'09 (raw)'!AL10</f>
        <v>1.7658243840622334</v>
      </c>
      <c r="AC11" s="274">
        <f>+'09 (raw)'!AM10/('09 (raw)'!D10/100000)</f>
        <v>6.1917368617977795</v>
      </c>
      <c r="AD11" s="265">
        <f>+'09 (raw)'!AN10/'09 (raw)'!E10</f>
        <v>0.33116297557321989</v>
      </c>
      <c r="AE11" s="275">
        <f>+'09 (raw)'!AO10</f>
        <v>0.99057177615571768</v>
      </c>
      <c r="AF11" s="276">
        <f>+'09 (raw)'!AP10</f>
        <v>2.9072620215897939E-2</v>
      </c>
      <c r="AG11" s="266">
        <f>+'09 (raw)'!AQ10</f>
        <v>81.92209576138147</v>
      </c>
      <c r="AH11" s="266">
        <f>+'09 (raw)'!AR10</f>
        <v>55.654646239440368</v>
      </c>
      <c r="AI11" s="266">
        <f>+'09 (raw)'!AS10</f>
        <v>0.11566463665918769</v>
      </c>
      <c r="AJ11" s="266">
        <f>+'09 (raw)'!AT10</f>
        <v>530.22685983821259</v>
      </c>
      <c r="AK11" s="265">
        <f>+'09 (raw)'!AU10/'09 (raw)'!E10</f>
        <v>0.13757276863481763</v>
      </c>
      <c r="AL11" s="278">
        <f>+'09 (raw)'!AV10</f>
        <v>7.6450747576610825</v>
      </c>
      <c r="AM11" s="279">
        <f>+'09 (raw)'!AW10/'09 (raw)'!G10</f>
        <v>3.7260767928326402E-2</v>
      </c>
      <c r="AN11" s="273">
        <f>'09 (raw)'!AX10</f>
        <v>51.758145728434101</v>
      </c>
      <c r="AO11" s="279">
        <f>+'09 (raw)'!AY10</f>
        <v>-1.8152846892027379E-2</v>
      </c>
      <c r="AP11" s="268">
        <f>+'09 (raw)'!AZ10</f>
        <v>108.3</v>
      </c>
      <c r="AQ11" s="268">
        <f>('09 (raw)'!H10*1000)/'09 (raw)'!D10</f>
        <v>76159.509626477287</v>
      </c>
      <c r="AR11" s="268">
        <f>'09 (raw)'!E10/'09 (raw)'!D10</f>
        <v>0.41688050272185806</v>
      </c>
      <c r="AS11" s="275">
        <f>+'09 (raw)'!BA10</f>
        <v>8</v>
      </c>
      <c r="AT11" s="268">
        <v>0</v>
      </c>
      <c r="AU11" s="275">
        <f>+'09 (raw)'!BC10</f>
        <v>44.2</v>
      </c>
      <c r="AV11" s="275">
        <f>+'09 (raw)'!BD10</f>
        <v>2.7</v>
      </c>
      <c r="AW11" s="268">
        <f>+'09 (raw)'!BE10</f>
        <v>32.97</v>
      </c>
      <c r="AX11" s="280">
        <f>'09 (raw)'!BG10</f>
        <v>15.870202254709499</v>
      </c>
      <c r="AY11" s="280">
        <f>'10 (raw)'!BH10*10</f>
        <v>7.2916666666666679</v>
      </c>
      <c r="AZ11" s="265">
        <f>+'09 (raw)'!BI10/'09 (raw)'!G10</f>
        <v>2.5382374001198513E-2</v>
      </c>
      <c r="BA11" s="268">
        <f>1/('09 (raw)'!BJ10/'09 (raw)'!G10)</f>
        <v>1.7468458512888922</v>
      </c>
      <c r="BB11" s="268">
        <f>+'09 (raw)'!BJ10/'09 (raw)'!E10</f>
        <v>143.24830132845415</v>
      </c>
      <c r="BC11" s="281">
        <f>+'09 (raw)'!BK10/'09 (raw)'!BF10</f>
        <v>7.2231711812581842</v>
      </c>
      <c r="BD11" s="265">
        <f>+'09 (raw)'!BL10/'09 (raw)'!BO10</f>
        <v>0.18536111763591251</v>
      </c>
      <c r="BE11" s="268">
        <f>+'09 (raw)'!BM10</f>
        <v>80.2</v>
      </c>
      <c r="BF11" s="265">
        <f>+'09 (raw)'!BN10/'09 (raw)'!BO10</f>
        <v>0.21590449837423892</v>
      </c>
      <c r="BG11" s="279">
        <f>+'09 (raw)'!BP10/('09 (raw)'!G10/1000)</f>
        <v>0.13724020660922212</v>
      </c>
      <c r="BH11" s="267">
        <f>+'09 (raw)'!BQ10</f>
        <v>21.864594894561598</v>
      </c>
      <c r="BI11" s="267">
        <f>+'09 (raw)'!BR10</f>
        <v>17.2711425453431</v>
      </c>
      <c r="BJ11" s="267">
        <f>+'09 (raw)'!BS10</f>
        <v>6.1773999999999996</v>
      </c>
      <c r="BK11" s="264">
        <f>+'09 (raw)'!BT10/('09 (raw)'!E10/1000)</f>
        <v>34.478417482436868</v>
      </c>
      <c r="BL11" s="268">
        <f>+'09 (raw)'!BU10</f>
        <v>25</v>
      </c>
      <c r="BM11" s="281">
        <f>+'09 (raw)'!BV10/('09 (raw)'!D10/1000)</f>
        <v>2.3947279424534078</v>
      </c>
      <c r="BN11" s="264">
        <f>'09 (raw)'!BW10/('09 (raw)'!E10/1000)</f>
        <v>39.372685036201318</v>
      </c>
      <c r="BO11" s="264">
        <f>'09 (raw)'!BX10/('09 (raw)'!D10/10000)</f>
        <v>0.56487313671718631</v>
      </c>
      <c r="BP11" s="264">
        <f>+'09 (raw)'!BY10/('09 (raw)'!D10/100000)</f>
        <v>11.263064196222627</v>
      </c>
      <c r="BQ11" s="267">
        <f>+'09 (raw)'!BZ10/('09 (raw)'!G10/1000)</f>
        <v>5.5343899378928008</v>
      </c>
      <c r="BR11" s="267">
        <f>+'09 (raw)'!CA10</f>
        <v>8.0812325495884629E-2</v>
      </c>
      <c r="BS11" s="282">
        <f>+'09 (raw)'!CB10</f>
        <v>75.416794640000006</v>
      </c>
      <c r="BT11" s="283">
        <f>+'09 (raw)'!CC10</f>
        <v>0.42700000000000005</v>
      </c>
      <c r="BU11" s="283">
        <f>+'09 (raw)'!CD10</f>
        <v>0.29516666666666669</v>
      </c>
      <c r="BV11" s="284">
        <f>+'09 (raw)'!CE10</f>
        <v>30.22</v>
      </c>
      <c r="BW11" s="284">
        <f>+'09 (raw)'!CF10</f>
        <v>62.79</v>
      </c>
      <c r="BX11" s="265">
        <f>+'09 (raw)'!CG10</f>
        <v>0.77374661068763062</v>
      </c>
      <c r="BY11" s="278">
        <f>BY10</f>
        <v>71.401766725895925</v>
      </c>
      <c r="BZ11" s="268">
        <f>+'09 (raw)'!CI10</f>
        <v>0.11808545225988026</v>
      </c>
      <c r="CA11" s="280">
        <f>+'09 (raw)'!CJ10</f>
        <v>0</v>
      </c>
      <c r="CB11" s="268">
        <f>+'09 (raw)'!CK10</f>
        <v>7.1</v>
      </c>
      <c r="CC11" s="265">
        <f>+'09 (raw)'!CL10/'09 (raw)'!E10</f>
        <v>0.18492975806617021</v>
      </c>
      <c r="CD11" s="265">
        <f>+'09 (raw)'!CM10</f>
        <v>8.4726239996621554E-3</v>
      </c>
      <c r="CE11" s="265">
        <f>+'09 (raw)'!CN10/'09 (raw)'!G10</f>
        <v>2.689731313799322E-2</v>
      </c>
      <c r="CF11" s="265">
        <f>('09 (raw)'!CO10+'09 (raw)'!CP10)/'09 (raw)'!CX10</f>
        <v>2.2387268959905917</v>
      </c>
      <c r="CG11" s="268">
        <f>+'09 (raw)'!CQ10/('09 (raw)'!CX10/1000000)</f>
        <v>42.999155899202194</v>
      </c>
      <c r="CH11" s="281">
        <f>+'09 (raw)'!CR10/('09 (raw)'!D10/1000)</f>
        <v>1.1315102115148823</v>
      </c>
      <c r="CI11" s="273">
        <f>('09 (raw)'!CS10-'08 (raw)'!CS10)/'08 (raw)'!CS10</f>
        <v>-6.3956127320014142E-2</v>
      </c>
      <c r="CJ11" s="273">
        <f>('09 (raw)'!CT10-'08 (raw)'!CT10)/'08 (raw)'!CT10</f>
        <v>-4.8581380422151141E-2</v>
      </c>
      <c r="CK11" s="285">
        <f>+'09 (raw)'!CU10/('09 (raw)'!D10/1000000)</f>
        <v>8.2556491490637054</v>
      </c>
      <c r="CL11" s="268">
        <f>+'09 (raw)'!CV10/('09 (raw)'!I10/1000)</f>
        <v>13.736882403278836</v>
      </c>
      <c r="CM11" s="268">
        <f>+'09 (raw)'!CW10/('09 (raw)'!E10/10000)</f>
        <v>1.357947066940425</v>
      </c>
    </row>
    <row r="12" spans="1:91">
      <c r="A12" s="263" t="s">
        <v>212</v>
      </c>
      <c r="B12" s="264">
        <f>'09 (raw)'!B11</f>
        <v>6945.8949092952744</v>
      </c>
      <c r="C12" s="265">
        <f>'09 (raw)'!C11</f>
        <v>0.33676260000000002</v>
      </c>
      <c r="D12" s="266">
        <f>+'09 (raw)'!J11/('09 (raw)'!D11/100000)</f>
        <v>1894.2220862993554</v>
      </c>
      <c r="E12" s="266">
        <f>+'09 (raw)'!K11</f>
        <v>58.475206706945748</v>
      </c>
      <c r="F12" s="267">
        <f>+'09 (raw)'!L11</f>
        <v>1.88</v>
      </c>
      <c r="G12" s="267">
        <f>+'09 (raw)'!M11</f>
        <v>2.79</v>
      </c>
      <c r="H12" s="267">
        <f>+'09 (raw)'!N11</f>
        <v>3.56</v>
      </c>
      <c r="I12" s="267">
        <f>+'09 (raw)'!O11</f>
        <v>1.83</v>
      </c>
      <c r="J12" s="267">
        <f>+'09 (raw)'!P11</f>
        <v>0.45133333333333336</v>
      </c>
      <c r="K12" s="268">
        <f>+'09 (raw)'!Q11/('09 (raw)'!E11)*100000</f>
        <v>15.520302439558291</v>
      </c>
      <c r="L12" s="268">
        <f>+'09 (raw)'!R11/('09 (raw)'!D11/100000)</f>
        <v>10.270291242636771</v>
      </c>
      <c r="M12" s="265">
        <f>+'09 (raw)'!S11/'09 (raw)'!U11</f>
        <v>7.4180234665778014E-2</v>
      </c>
      <c r="N12" s="265">
        <f>+'09 (raw)'!T11</f>
        <v>3.7984292757615805E-3</v>
      </c>
      <c r="O12" s="268">
        <f>'09 (raw)'!V11</f>
        <v>14</v>
      </c>
      <c r="P12" s="270">
        <f>+'09 (raw)'!X11/('09 (raw)'!F11/'09 (raw)'!W11)</f>
        <v>146.98295222688105</v>
      </c>
      <c r="Q12" s="268">
        <f>+'09 (raw)'!Y11/('09 (raw)'!I11/10000)</f>
        <v>1.9251056883022879</v>
      </c>
      <c r="R12" s="271">
        <f>+'09 (raw)'!Z11</f>
        <v>6098.4086944059691</v>
      </c>
      <c r="S12" s="271">
        <f>+'09 (raw)'!AA11</f>
        <v>0.96</v>
      </c>
      <c r="T12" s="271">
        <f>+'09 (raw)'!AB11</f>
        <v>4026</v>
      </c>
      <c r="U12" s="271">
        <f>+'09 (raw)'!AD11</f>
        <v>0.75</v>
      </c>
      <c r="V12" s="271">
        <f>'09 (raw)'!AE11</f>
        <v>10</v>
      </c>
      <c r="W12" s="272">
        <f>+'09 (raw)'!AF11/'09 (raw)'!AC11</f>
        <v>0.73046432616081536</v>
      </c>
      <c r="X12" s="267">
        <f>+'09 (raw)'!AG11</f>
        <v>94.885576483395411</v>
      </c>
      <c r="Y12" s="267">
        <f>+'09 (raw)'!AH11</f>
        <v>12.009399999999999</v>
      </c>
      <c r="Z12" s="265">
        <f>+'09 (raw)'!AI11</f>
        <v>0.19035750447854194</v>
      </c>
      <c r="AA12" s="273">
        <f>'09 (raw)'!AJ11/'09 (raw)'!AK11</f>
        <v>1.6485743192213973</v>
      </c>
      <c r="AB12" s="267">
        <f>'09 (raw)'!AL11</f>
        <v>1.9867307837145134</v>
      </c>
      <c r="AC12" s="274">
        <f>+'09 (raw)'!AM11/('09 (raw)'!D11/100000)</f>
        <v>4.6026120013298124</v>
      </c>
      <c r="AD12" s="265">
        <f>+'09 (raw)'!AN11/'09 (raw)'!E11</f>
        <v>0.31989765571662976</v>
      </c>
      <c r="AE12" s="275">
        <f>+'09 (raw)'!AO11</f>
        <v>0.88423153692614775</v>
      </c>
      <c r="AF12" s="276">
        <f>+'09 (raw)'!AP11</f>
        <v>2.5690637428786411E-2</v>
      </c>
      <c r="AG12" s="266">
        <f>+'09 (raw)'!AQ11</f>
        <v>83.938684588084271</v>
      </c>
      <c r="AH12" s="266">
        <f>+'09 (raw)'!AR11</f>
        <v>60.652605838300474</v>
      </c>
      <c r="AI12" s="266">
        <f>+'09 (raw)'!AS11</f>
        <v>4.9567505601584079E-2</v>
      </c>
      <c r="AJ12" s="266">
        <f>+'09 (raw)'!AT11</f>
        <v>524.12626941695726</v>
      </c>
      <c r="AK12" s="265">
        <f>+'09 (raw)'!AU11/'09 (raw)'!E11</f>
        <v>0.10166695225219326</v>
      </c>
      <c r="AL12" s="278">
        <f>+'09 (raw)'!AV11</f>
        <v>5.84647880403692</v>
      </c>
      <c r="AM12" s="279">
        <f>+'09 (raw)'!AW11/'09 (raw)'!G11</f>
        <v>4.674040829501673E-3</v>
      </c>
      <c r="AN12" s="273">
        <f>'09 (raw)'!AX11</f>
        <v>52.173512889305648</v>
      </c>
      <c r="AO12" s="279">
        <f>+'09 (raw)'!AY11</f>
        <v>-3.1808504025817065E-2</v>
      </c>
      <c r="AP12" s="268">
        <f>+'09 (raw)'!AZ11</f>
        <v>15.5</v>
      </c>
      <c r="AQ12" s="268">
        <f>('09 (raw)'!H11*1000)/'09 (raw)'!D11</f>
        <v>90702.017629716822</v>
      </c>
      <c r="AR12" s="268">
        <f>'09 (raw)'!E11/'09 (raw)'!D11</f>
        <v>0.42399908404217362</v>
      </c>
      <c r="AS12" s="275">
        <f>+'09 (raw)'!BA11</f>
        <v>11.9</v>
      </c>
      <c r="AT12" s="268">
        <v>0.3</v>
      </c>
      <c r="AU12" s="275">
        <f>+'09 (raw)'!BC11</f>
        <v>52.6</v>
      </c>
      <c r="AV12" s="275">
        <f>+'09 (raw)'!BD11</f>
        <v>28.4</v>
      </c>
      <c r="AW12" s="268">
        <f>+'09 (raw)'!BE11</f>
        <v>17.54</v>
      </c>
      <c r="AX12" s="280">
        <f>'09 (raw)'!BG11</f>
        <v>18.967277431136573</v>
      </c>
      <c r="AY12" s="280">
        <f>'10 (raw)'!BH11*10</f>
        <v>8.08</v>
      </c>
      <c r="AZ12" s="265">
        <f>+'09 (raw)'!BI11/'09 (raw)'!G11</f>
        <v>2.2382825294027801E-2</v>
      </c>
      <c r="BA12" s="268">
        <f>1/('09 (raw)'!BJ11/'09 (raw)'!G11)</f>
        <v>1.3794194461954707</v>
      </c>
      <c r="BB12" s="268">
        <f>+'09 (raw)'!BJ11/'09 (raw)'!E11</f>
        <v>217.28764413471623</v>
      </c>
      <c r="BC12" s="281">
        <f>+'09 (raw)'!BK11/'09 (raw)'!BF11</f>
        <v>4.7009235886537928</v>
      </c>
      <c r="BD12" s="265">
        <f>+'09 (raw)'!BL11/'09 (raw)'!BO11</f>
        <v>0.25099237983255901</v>
      </c>
      <c r="BE12" s="268">
        <f>+'09 (raw)'!BM11</f>
        <v>91.2</v>
      </c>
      <c r="BF12" s="265">
        <f>+'09 (raw)'!BN11/'09 (raw)'!BO11</f>
        <v>0.26714538502885415</v>
      </c>
      <c r="BG12" s="279">
        <f>+'09 (raw)'!BP11/('09 (raw)'!G11/1000)</f>
        <v>0.1225689007325811</v>
      </c>
      <c r="BH12" s="267">
        <f>+'09 (raw)'!BQ11</f>
        <v>14.808582246529239</v>
      </c>
      <c r="BI12" s="267">
        <f>+'09 (raw)'!BR11</f>
        <v>15.299855092718593</v>
      </c>
      <c r="BJ12" s="267">
        <f>+'09 (raw)'!BS11</f>
        <v>0.41817171999999986</v>
      </c>
      <c r="BK12" s="264">
        <f>+'09 (raw)'!BT11/('09 (raw)'!E11/1000)</f>
        <v>14.229336242418151</v>
      </c>
      <c r="BL12" s="268">
        <f>+'09 (raw)'!BU11</f>
        <v>12</v>
      </c>
      <c r="BM12" s="281">
        <f>+'09 (raw)'!BV11/('09 (raw)'!D11/1000)</f>
        <v>6.1868995207958184</v>
      </c>
      <c r="BN12" s="264">
        <f>'09 (raw)'!BW11/('09 (raw)'!E11/1000)</f>
        <v>28.635406564639364</v>
      </c>
      <c r="BO12" s="264">
        <f>'09 (raw)'!BX11/('09 (raw)'!D11/10000)</f>
        <v>2.0501636424587018</v>
      </c>
      <c r="BP12" s="264">
        <f>+'09 (raw)'!BY11/('09 (raw)'!D11/100000)</f>
        <v>11.411434714040858</v>
      </c>
      <c r="BQ12" s="267">
        <f>+'09 (raw)'!BZ11/('09 (raw)'!G11/1000)</f>
        <v>5.3887685982757079</v>
      </c>
      <c r="BR12" s="267">
        <f>+'09 (raw)'!CA11</f>
        <v>0.33015286077453865</v>
      </c>
      <c r="BS12" s="282">
        <f>+'09 (raw)'!CB11</f>
        <v>76.473065480000002</v>
      </c>
      <c r="BT12" s="283">
        <f>+'09 (raw)'!CC11</f>
        <v>0.30212499999999998</v>
      </c>
      <c r="BU12" s="283">
        <f>+'09 (raw)'!CD11</f>
        <v>0.58549999999999991</v>
      </c>
      <c r="BV12" s="284">
        <f>+'09 (raw)'!CE11</f>
        <v>22.66</v>
      </c>
      <c r="BW12" s="284">
        <f>+'09 (raw)'!CF11</f>
        <v>41.86</v>
      </c>
      <c r="BX12" s="265">
        <f>+'09 (raw)'!CG11</f>
        <v>0.82645905509008344</v>
      </c>
      <c r="BY12" s="278">
        <f>+'09 (raw)'!CH11/('09 (raw)'!G11/1000)</f>
        <v>19.960435091915841</v>
      </c>
      <c r="BZ12" s="268">
        <f>+'09 (raw)'!CI11</f>
        <v>0.21869878031499404</v>
      </c>
      <c r="CA12" s="280">
        <f>+'09 (raw)'!CJ11</f>
        <v>15.683491395850359</v>
      </c>
      <c r="CB12" s="268">
        <f>+'09 (raw)'!CK11</f>
        <v>8.3000000000000007</v>
      </c>
      <c r="CC12" s="265">
        <f>+'09 (raw)'!CL11/'09 (raw)'!E11</f>
        <v>0.22390951932815931</v>
      </c>
      <c r="CD12" s="265">
        <f>+'09 (raw)'!CM11</f>
        <v>4.1100741147405986E-2</v>
      </c>
      <c r="CE12" s="265">
        <f>+'09 (raw)'!CN11/'09 (raw)'!G11</f>
        <v>1.8155686487832001E-2</v>
      </c>
      <c r="CF12" s="265">
        <f>('09 (raw)'!CO11+'09 (raw)'!CP11)/'09 (raw)'!CX11</f>
        <v>0.60396197226207948</v>
      </c>
      <c r="CG12" s="268">
        <f>+'09 (raw)'!CQ11/('09 (raw)'!CX11/1000000)</f>
        <v>5.2129931493234718</v>
      </c>
      <c r="CH12" s="281">
        <f>+'09 (raw)'!CR11/('09 (raw)'!D11/1000)</f>
        <v>1.473790444947914</v>
      </c>
      <c r="CI12" s="273">
        <f>('09 (raw)'!CS11-'08 (raw)'!CS11)/'08 (raw)'!CS11</f>
        <v>-0.20013922287798991</v>
      </c>
      <c r="CJ12" s="273">
        <f>('09 (raw)'!CT11-'08 (raw)'!CT11)/'08 (raw)'!CT11</f>
        <v>-9.237051647951508E-3</v>
      </c>
      <c r="CK12" s="285">
        <f>+'09 (raw)'!CU11/('09 (raw)'!D11/1000000)</f>
        <v>7.6076231426939049</v>
      </c>
      <c r="CL12" s="268">
        <f>+'09 (raw)'!CV11/('09 (raw)'!I11/1000)</f>
        <v>2.3640297852352092</v>
      </c>
      <c r="CM12" s="268">
        <f>+'09 (raw)'!CW11/('09 (raw)'!E11/10000)</f>
        <v>1.8839673481544745</v>
      </c>
    </row>
    <row r="13" spans="1:91">
      <c r="A13" s="263" t="s">
        <v>213</v>
      </c>
      <c r="B13" s="264">
        <f>'09 (raw)'!B12</f>
        <v>966.87909185337514</v>
      </c>
      <c r="C13" s="265">
        <f>'09 (raw)'!C12</f>
        <v>0.26832470000000003</v>
      </c>
      <c r="D13" s="266">
        <f>+'09 (raw)'!J12/('09 (raw)'!D12/100000)</f>
        <v>1500.3561182445701</v>
      </c>
      <c r="E13" s="266">
        <f>+'09 (raw)'!K12</f>
        <v>37.45812192571362</v>
      </c>
      <c r="F13" s="267">
        <f>+'09 (raw)'!L12</f>
        <v>2.08</v>
      </c>
      <c r="G13" s="267">
        <f>+'09 (raw)'!M12</f>
        <v>2.78</v>
      </c>
      <c r="H13" s="267">
        <f>+'09 (raw)'!N12</f>
        <v>3.04</v>
      </c>
      <c r="I13" s="267">
        <f>+'09 (raw)'!O12</f>
        <v>2.09</v>
      </c>
      <c r="J13" s="267">
        <f>+'09 (raw)'!P12</f>
        <v>0.22599999999999998</v>
      </c>
      <c r="K13" s="268">
        <f>+'09 (raw)'!Q12/('09 (raw)'!E12)*100000</f>
        <v>8.9623340675553163</v>
      </c>
      <c r="L13" s="268">
        <f>+'09 (raw)'!R12/('09 (raw)'!D12/100000)</f>
        <v>10.15103407419241</v>
      </c>
      <c r="M13" s="265">
        <f>+'09 (raw)'!S12/'09 (raw)'!U12</f>
        <v>1.3566139048804309E-2</v>
      </c>
      <c r="N13" s="265">
        <f>+'09 (raw)'!T12</f>
        <v>0.13097676797117738</v>
      </c>
      <c r="O13" s="268">
        <f>'09 (raw)'!V12</f>
        <v>5</v>
      </c>
      <c r="P13" s="270">
        <f>+'09 (raw)'!X12/('09 (raw)'!F12/'09 (raw)'!W12)</f>
        <v>757.61255375866358</v>
      </c>
      <c r="Q13" s="268">
        <f>+'09 (raw)'!Y12/('09 (raw)'!I12/10000)</f>
        <v>1.7486044791176274</v>
      </c>
      <c r="R13" s="271">
        <f>+'09 (raw)'!Z12</f>
        <v>15591.266158906901</v>
      </c>
      <c r="S13" s="271">
        <f>+'09 (raw)'!AA12</f>
        <v>0.51</v>
      </c>
      <c r="T13" s="271">
        <f>+'09 (raw)'!AB12</f>
        <v>1145.9000000000001</v>
      </c>
      <c r="U13" s="271">
        <f>+'09 (raw)'!AD12</f>
        <v>0.5</v>
      </c>
      <c r="V13" s="271">
        <f>'09 (raw)'!AE12</f>
        <v>9</v>
      </c>
      <c r="W13" s="272">
        <f>+'09 (raw)'!AF12/'09 (raw)'!AC12</f>
        <v>0.50761421319796951</v>
      </c>
      <c r="X13" s="267">
        <f>+'09 (raw)'!AG12</f>
        <v>98.624662735946629</v>
      </c>
      <c r="Y13" s="267">
        <f>+'09 (raw)'!AH12</f>
        <v>12.4803</v>
      </c>
      <c r="Z13" s="265">
        <f>+'09 (raw)'!AI12</f>
        <v>0.29469859312401009</v>
      </c>
      <c r="AA13" s="273">
        <f>'09 (raw)'!AJ12/'09 (raw)'!AK12</f>
        <v>1.4404840645746062</v>
      </c>
      <c r="AB13" s="267">
        <f>'09 (raw)'!AL12</f>
        <v>2.7840459026432627</v>
      </c>
      <c r="AC13" s="274">
        <f>+'09 (raw)'!AM12/('09 (raw)'!D12/100000)</f>
        <v>10.816675652827978</v>
      </c>
      <c r="AD13" s="265">
        <f>+'09 (raw)'!AN12/'09 (raw)'!E12</f>
        <v>0.34420533396759084</v>
      </c>
      <c r="AE13" s="275">
        <f>+'09 (raw)'!AO12</f>
        <v>0.95560190703218106</v>
      </c>
      <c r="AF13" s="276">
        <f>+'09 (raw)'!AP12</f>
        <v>4.4746103569632982E-2</v>
      </c>
      <c r="AG13" s="266">
        <f>+'09 (raw)'!AQ12</f>
        <v>83.609909555642929</v>
      </c>
      <c r="AH13" s="266">
        <f>+'09 (raw)'!AR12</f>
        <v>69.641504670537742</v>
      </c>
      <c r="AI13" s="266">
        <f>+'09 (raw)'!AS12</f>
        <v>0.12955585944467565</v>
      </c>
      <c r="AJ13" s="266">
        <f>+'09 (raw)'!AT12</f>
        <v>512.49243822053484</v>
      </c>
      <c r="AK13" s="265">
        <f>+'09 (raw)'!AU12/'09 (raw)'!E12</f>
        <v>4.1054384132532241E-2</v>
      </c>
      <c r="AL13" s="278">
        <f>+'09 (raw)'!AV12</f>
        <v>8.6515099020249799</v>
      </c>
      <c r="AM13" s="279">
        <f>+'09 (raw)'!AW12/'09 (raw)'!G12</f>
        <v>2.1260497104057252E-2</v>
      </c>
      <c r="AN13" s="273">
        <f>'09 (raw)'!AX12</f>
        <v>48.629516954811905</v>
      </c>
      <c r="AO13" s="279">
        <f>+'09 (raw)'!AY12</f>
        <v>2.1518643027625592E-3</v>
      </c>
      <c r="AP13" s="268">
        <f>+'09 (raw)'!AZ12</f>
        <v>41</v>
      </c>
      <c r="AQ13" s="268">
        <f>('09 (raw)'!H12*1000)/'09 (raw)'!D12</f>
        <v>71514.296611373982</v>
      </c>
      <c r="AR13" s="268">
        <f>'09 (raw)'!E12/'09 (raw)'!D12</f>
        <v>0.48276154721728537</v>
      </c>
      <c r="AS13" s="275">
        <f>+'09 (raw)'!BA12</f>
        <v>9.1</v>
      </c>
      <c r="AT13" s="268">
        <v>0</v>
      </c>
      <c r="AU13" s="275">
        <f>+'09 (raw)'!BC12</f>
        <v>60.4</v>
      </c>
      <c r="AV13" s="275">
        <f>+'09 (raw)'!BD12</f>
        <v>20.7</v>
      </c>
      <c r="AW13" s="268">
        <f>+'09 (raw)'!BE12</f>
        <v>32.770000000000003</v>
      </c>
      <c r="AX13" s="280">
        <f>'09 (raw)'!BG12</f>
        <v>23.355654460301956</v>
      </c>
      <c r="AY13" s="280">
        <f>'10 (raw)'!BH12*10</f>
        <v>7.4933333333333341</v>
      </c>
      <c r="AZ13" s="265">
        <f>+'09 (raw)'!BI12/'09 (raw)'!G12</f>
        <v>2.7344960089687561E-2</v>
      </c>
      <c r="BA13" s="268">
        <f>1/('09 (raw)'!BJ12/'09 (raw)'!G12)</f>
        <v>1.3889243608192421</v>
      </c>
      <c r="BB13" s="268">
        <f>+'09 (raw)'!BJ12/'09 (raw)'!E12</f>
        <v>148.25163476420443</v>
      </c>
      <c r="BC13" s="281">
        <f>+'09 (raw)'!BK12/'09 (raw)'!BF12</f>
        <v>4.3963326258338382</v>
      </c>
      <c r="BD13" s="265">
        <f>+'09 (raw)'!BL12/'09 (raw)'!BO12</f>
        <v>0.24237760869776628</v>
      </c>
      <c r="BE13" s="268">
        <f>+'09 (raw)'!BM12</f>
        <v>94.5</v>
      </c>
      <c r="BF13" s="265">
        <f>+'09 (raw)'!BN12/'09 (raw)'!BO12</f>
        <v>0.22599863981119334</v>
      </c>
      <c r="BG13" s="279">
        <f>+'09 (raw)'!BP12/('09 (raw)'!G12/1000)</f>
        <v>0.14659947085464142</v>
      </c>
      <c r="BH13" s="267">
        <f>+'09 (raw)'!BQ12</f>
        <v>16.080843585237258</v>
      </c>
      <c r="BI13" s="267">
        <f>+'09 (raw)'!BR12</f>
        <v>29.89508692930746</v>
      </c>
      <c r="BJ13" s="267">
        <f>+'09 (raw)'!BS12</f>
        <v>15098.160609</v>
      </c>
      <c r="BK13" s="264">
        <f>+'09 (raw)'!BT12/('09 (raw)'!E12/1000)</f>
        <v>40.309820994612259</v>
      </c>
      <c r="BL13" s="268">
        <f>+'09 (raw)'!BU12</f>
        <v>7</v>
      </c>
      <c r="BM13" s="281">
        <f>+'09 (raw)'!BV12/('09 (raw)'!D12/1000)</f>
        <v>4.7726501188170216</v>
      </c>
      <c r="BN13" s="264">
        <f>'09 (raw)'!BW12/('09 (raw)'!E12/1000)</f>
        <v>37.017886750567904</v>
      </c>
      <c r="BO13" s="264">
        <f>'09 (raw)'!BX12/('09 (raw)'!D12/10000)</f>
        <v>6.7046435010460073</v>
      </c>
      <c r="BP13" s="264">
        <f>+'09 (raw)'!BY12/('09 (raw)'!D12/100000)</f>
        <v>12.480779599416898</v>
      </c>
      <c r="BQ13" s="267">
        <f>+'09 (raw)'!BZ12/('09 (raw)'!G12/1000)</f>
        <v>5.8669429894324532</v>
      </c>
      <c r="BR13" s="267">
        <f>+'09 (raw)'!CA12</f>
        <v>3.5542918073573841</v>
      </c>
      <c r="BS13" s="282">
        <f>+'09 (raw)'!CB12</f>
        <v>57.699107140000002</v>
      </c>
      <c r="BT13" s="283">
        <f>+'09 (raw)'!CC12</f>
        <v>0.30612499999999998</v>
      </c>
      <c r="BU13" s="283">
        <f>+'09 (raw)'!CD12</f>
        <v>0.25216666666666665</v>
      </c>
      <c r="BV13" s="284">
        <f>+'09 (raw)'!CE12</f>
        <v>30.89</v>
      </c>
      <c r="BW13" s="284">
        <f>+'09 (raw)'!CF12</f>
        <v>55.81</v>
      </c>
      <c r="BX13" s="265">
        <f>+'09 (raw)'!CG12</f>
        <v>0.91823864209290207</v>
      </c>
      <c r="BY13" s="278">
        <f>+'09 (raw)'!CH12/('09 (raw)'!G12/1000)</f>
        <v>5.2194352984971539</v>
      </c>
      <c r="BZ13" s="268">
        <f>+'09 (raw)'!CI12</f>
        <v>0.48894697435194956</v>
      </c>
      <c r="CA13" s="280">
        <f>+'09 (raw)'!CJ12</f>
        <v>0</v>
      </c>
      <c r="CB13" s="268">
        <f>+'09 (raw)'!CK12</f>
        <v>10.4</v>
      </c>
      <c r="CC13" s="265">
        <f>+'09 (raw)'!CL12/'09 (raw)'!E12</f>
        <v>0.18779192217936388</v>
      </c>
      <c r="CD13" s="265">
        <f>+'09 (raw)'!CM12</f>
        <v>6.0916087755231319E-3</v>
      </c>
      <c r="CE13" s="265">
        <f>+'09 (raw)'!CN12/'09 (raw)'!G12</f>
        <v>3.9262580014712646E-2</v>
      </c>
      <c r="CF13" s="265">
        <f>('09 (raw)'!CO12+'09 (raw)'!CP12)/'09 (raw)'!CX12</f>
        <v>2.5368909094499088E-2</v>
      </c>
      <c r="CG13" s="268">
        <f>+'09 (raw)'!CQ12/('09 (raw)'!CX12/1000000)</f>
        <v>4.7932698885401388</v>
      </c>
      <c r="CH13" s="281">
        <f>+'09 (raw)'!CR12/('09 (raw)'!D12/1000)</f>
        <v>2.5725078928586331</v>
      </c>
      <c r="CI13" s="273">
        <f>('09 (raw)'!CS12-'08 (raw)'!CS12)/'08 (raw)'!CS12</f>
        <v>-6.4113902495203989E-2</v>
      </c>
      <c r="CJ13" s="273">
        <f>('09 (raw)'!CT12-'08 (raw)'!CT12)/'08 (raw)'!CT12</f>
        <v>-1.8692693410419299E-3</v>
      </c>
      <c r="CK13" s="285">
        <f>+'09 (raw)'!CU12/('09 (raw)'!D12/1000000)</f>
        <v>1.6641039465889198</v>
      </c>
      <c r="CL13" s="268">
        <f>+'09 (raw)'!CV12/('09 (raw)'!I12/1000)</f>
        <v>0.75324500638913172</v>
      </c>
      <c r="CM13" s="268">
        <f>+'09 (raw)'!CW12/('09 (raw)'!E12/10000)</f>
        <v>3.9296387834665616</v>
      </c>
    </row>
    <row r="14" spans="1:91">
      <c r="A14" s="263" t="s">
        <v>214</v>
      </c>
      <c r="B14" s="264">
        <f>'09 (raw)'!B13</f>
        <v>42024.561149621964</v>
      </c>
      <c r="C14" s="265">
        <f>'09 (raw)'!C13</f>
        <v>0.40926449999999998</v>
      </c>
      <c r="D14" s="266">
        <f>+'09 (raw)'!J13/('09 (raw)'!D13/100000)</f>
        <v>2129.5836784696889</v>
      </c>
      <c r="E14" s="266">
        <f>+'09 (raw)'!K13</f>
        <v>85.22427801636681</v>
      </c>
      <c r="F14" s="267">
        <f>+'09 (raw)'!L13</f>
        <v>2.5</v>
      </c>
      <c r="G14" s="267">
        <f>+'09 (raw)'!M13</f>
        <v>2.5499999999999998</v>
      </c>
      <c r="H14" s="267">
        <f>+'09 (raw)'!N13</f>
        <v>3.57</v>
      </c>
      <c r="I14" s="267">
        <f>+'09 (raw)'!O13</f>
        <v>1.34</v>
      </c>
      <c r="J14" s="267">
        <f>+'09 (raw)'!P13</f>
        <v>0.39766666666666667</v>
      </c>
      <c r="K14" s="268">
        <f>+'09 (raw)'!Q13/('09 (raw)'!E13)*100000</f>
        <v>5.6392835854133088</v>
      </c>
      <c r="L14" s="268">
        <f>+'09 (raw)'!R13/('09 (raw)'!D13/100000)</f>
        <v>11.106190106307276</v>
      </c>
      <c r="M14" s="265">
        <f>+'09 (raw)'!S13/'09 (raw)'!U13</f>
        <v>7.8339877463533079E-3</v>
      </c>
      <c r="N14" s="265">
        <f>+'09 (raw)'!T13</f>
        <v>0.1205607426162676</v>
      </c>
      <c r="O14" s="268">
        <f>'09 (raw)'!V13</f>
        <v>12</v>
      </c>
      <c r="P14" s="270">
        <f>+'09 (raw)'!X13/('09 (raw)'!F13/'09 (raw)'!W13)</f>
        <v>7.8612252306761476</v>
      </c>
      <c r="Q14" s="268">
        <f>+'09 (raw)'!Y13/('09 (raw)'!I13/10000)</f>
        <v>3.1409008103524094</v>
      </c>
      <c r="R14" s="271">
        <f>+'09 (raw)'!Z13</f>
        <v>1729616.094505101</v>
      </c>
      <c r="S14" s="271">
        <f>+'09 (raw)'!AA13</f>
        <v>1.22</v>
      </c>
      <c r="T14" s="271">
        <f>+'09 (raw)'!AB13</f>
        <v>3329.8</v>
      </c>
      <c r="U14" s="271">
        <f>+'09 (raw)'!AD13</f>
        <v>0.6</v>
      </c>
      <c r="V14" s="271">
        <f>'09 (raw)'!AE13</f>
        <v>7</v>
      </c>
      <c r="W14" s="272">
        <f>+'09 (raw)'!AF13/'09 (raw)'!AC13</f>
        <v>1</v>
      </c>
      <c r="X14" s="267">
        <f>+'09 (raw)'!AG13</f>
        <v>99.116615533136667</v>
      </c>
      <c r="Y14" s="267">
        <f>+'09 (raw)'!AH13</f>
        <v>11.398899999999999</v>
      </c>
      <c r="Z14" s="265">
        <f>+'09 (raw)'!AI13</f>
        <v>0.24604943273905996</v>
      </c>
      <c r="AA14" s="273">
        <f>'09 (raw)'!AJ13/'09 (raw)'!AK13</f>
        <v>1.4446428008514578</v>
      </c>
      <c r="AB14" s="267">
        <f>'09 (raw)'!AL13</f>
        <v>2.6598307425675616</v>
      </c>
      <c r="AC14" s="274">
        <f>+'09 (raw)'!AM13/('09 (raw)'!D13/100000)</f>
        <v>4.0149668917913264</v>
      </c>
      <c r="AD14" s="265">
        <f>+'09 (raw)'!AN13/'09 (raw)'!E13</f>
        <v>0.39835155341865369</v>
      </c>
      <c r="AE14" s="275">
        <f>+'09 (raw)'!AO13</f>
        <v>0.86576383939177937</v>
      </c>
      <c r="AF14" s="276">
        <f>+'09 (raw)'!AP13</f>
        <v>2.567444285155741E-2</v>
      </c>
      <c r="AG14" s="266">
        <f>+'09 (raw)'!AQ13</f>
        <v>77.386690955977599</v>
      </c>
      <c r="AH14" s="266">
        <f>+'09 (raw)'!AR13</f>
        <v>56.934923525353788</v>
      </c>
      <c r="AI14" s="266">
        <f>+'09 (raw)'!AS13</f>
        <v>6.7333937856544346E-2</v>
      </c>
      <c r="AJ14" s="266">
        <f>+'09 (raw)'!AT13</f>
        <v>542.06283098735685</v>
      </c>
      <c r="AK14" s="265">
        <f>AVERAGE(AK6:AK13,AK15:AK37)</f>
        <v>6.0877522719490991E-2</v>
      </c>
      <c r="AL14" s="278">
        <f>+'09 (raw)'!AV13</f>
        <v>13.939035359778815</v>
      </c>
      <c r="AM14" s="279">
        <f>+'09 (raw)'!AW13/'09 (raw)'!G13</f>
        <v>2.3703598473421624E-2</v>
      </c>
      <c r="AN14" s="273">
        <f>'09 (raw)'!AX13</f>
        <v>41.849268720126261</v>
      </c>
      <c r="AO14" s="279">
        <f>+'09 (raw)'!AY13</f>
        <v>-5.1447663526522636E-3</v>
      </c>
      <c r="AP14" s="268">
        <f>+'09 (raw)'!AZ13</f>
        <v>92.6</v>
      </c>
      <c r="AQ14" s="268">
        <f>('09 (raw)'!H13*1000)/'09 (raw)'!D13</f>
        <v>162860.46325543354</v>
      </c>
      <c r="AR14" s="268">
        <f>'09 (raw)'!E13/'09 (raw)'!D13</f>
        <v>0.47130011187620419</v>
      </c>
      <c r="AS14" s="275">
        <f>+'09 (raw)'!BA13</f>
        <v>26.1</v>
      </c>
      <c r="AT14" s="268">
        <v>0</v>
      </c>
      <c r="AU14" s="275">
        <f>+'09 (raw)'!BC13</f>
        <v>67.099999999999994</v>
      </c>
      <c r="AV14" s="275">
        <f>+'09 (raw)'!BD13</f>
        <v>3</v>
      </c>
      <c r="AW14" s="268">
        <f>+'09 (raw)'!BE13</f>
        <v>39.700000000000003</v>
      </c>
      <c r="AX14" s="280">
        <f>'09 (raw)'!BG13</f>
        <v>51.472238533251634</v>
      </c>
      <c r="AY14" s="280">
        <f>'10 (raw)'!BH13*10</f>
        <v>9.0266666666666655</v>
      </c>
      <c r="AZ14" s="265">
        <f>+'09 (raw)'!BI13/'09 (raw)'!G13</f>
        <v>1.2083266438023495E-2</v>
      </c>
      <c r="BA14" s="268">
        <f>1/('09 (raw)'!BJ13/'09 (raw)'!G13)</f>
        <v>1.9395553595051394</v>
      </c>
      <c r="BB14" s="268">
        <f>+'09 (raw)'!BJ13/'09 (raw)'!E13</f>
        <v>248.08634247105249</v>
      </c>
      <c r="BC14" s="281">
        <f>+'09 (raw)'!BK13/'09 (raw)'!BF13</f>
        <v>2.4529549493049019</v>
      </c>
      <c r="BD14" s="265">
        <f>+'09 (raw)'!BL13/'09 (raw)'!BO13</f>
        <v>0.24800239051331491</v>
      </c>
      <c r="BE14" s="268">
        <f>+'09 (raw)'!BM13</f>
        <v>93.4</v>
      </c>
      <c r="BF14" s="265">
        <f>+'09 (raw)'!BN13/'09 (raw)'!BO13</f>
        <v>0.27101015955296354</v>
      </c>
      <c r="BG14" s="279">
        <f>+'09 (raw)'!BP13/('09 (raw)'!G13/1000)</f>
        <v>0.41244206869239242</v>
      </c>
      <c r="BH14" s="267">
        <f>+'09 (raw)'!BQ13</f>
        <v>46.979865771812079</v>
      </c>
      <c r="BI14" s="267">
        <f>+'09 (raw)'!BR13</f>
        <v>1.5774650621824593</v>
      </c>
      <c r="BJ14" s="267">
        <f>+'09 (raw)'!BS13</f>
        <v>321.13301999999999</v>
      </c>
      <c r="BK14" s="264">
        <f>+'09 (raw)'!BT13/('09 (raw)'!E13/1000)</f>
        <v>83.58282163833907</v>
      </c>
      <c r="BL14" s="268">
        <f>+'09 (raw)'!BU13</f>
        <v>111</v>
      </c>
      <c r="BM14" s="281">
        <f>+'09 (raw)'!BV13/('09 (raw)'!D13/1000)</f>
        <v>13.461109560416544</v>
      </c>
      <c r="BN14" s="264">
        <f>'09 (raw)'!BW13/('09 (raw)'!E13/1000)</f>
        <v>15.484992786516401</v>
      </c>
      <c r="BO14" s="264">
        <f>'09 (raw)'!BX13/('09 (raw)'!D13/10000)</f>
        <v>1.6409266752288645</v>
      </c>
      <c r="BP14" s="264">
        <f>+'09 (raw)'!BY13/('09 (raw)'!D13/100000)</f>
        <v>18.615874658840912</v>
      </c>
      <c r="BQ14" s="267">
        <f>+'09 (raw)'!BZ13/('09 (raw)'!G13/1000)</f>
        <v>15.069419785749957</v>
      </c>
      <c r="BR14" s="267">
        <f>+'09 (raw)'!CA13</f>
        <v>1.5126304643775526</v>
      </c>
      <c r="BS14" s="282">
        <f>+'09 (raw)'!CB13</f>
        <v>91.818736310000006</v>
      </c>
      <c r="BT14" s="283">
        <f>+'09 (raw)'!CC13</f>
        <v>0.34637499999999999</v>
      </c>
      <c r="BU14" s="283">
        <f>+'09 (raw)'!CD13</f>
        <v>0.83283333333333331</v>
      </c>
      <c r="BV14" s="284">
        <f>+'09 (raw)'!CE13</f>
        <v>44.12</v>
      </c>
      <c r="BW14" s="284">
        <f>+'09 (raw)'!CF13</f>
        <v>46.51</v>
      </c>
      <c r="BX14" s="265">
        <f>+'09 (raw)'!CG13</f>
        <v>0.62116943462413821</v>
      </c>
      <c r="BY14" s="278">
        <f>BY11</f>
        <v>71.401766725895925</v>
      </c>
      <c r="BZ14" s="268">
        <f>+'09 (raw)'!CI13</f>
        <v>0.29243809827286049</v>
      </c>
      <c r="CA14" s="280">
        <f>+'09 (raw)'!CJ13</f>
        <v>38.01296581872581</v>
      </c>
      <c r="CB14" s="268">
        <f>+'09 (raw)'!CK13</f>
        <v>17.899999999999999</v>
      </c>
      <c r="CC14" s="265">
        <f>+'09 (raw)'!CL13/'09 (raw)'!E13</f>
        <v>0.26087709817344806</v>
      </c>
      <c r="CD14" s="265">
        <f>+'09 (raw)'!CM13</f>
        <v>0.10137011972381174</v>
      </c>
      <c r="CE14" s="265">
        <f>+'09 (raw)'!CN13/'09 (raw)'!G13</f>
        <v>1.8257985607205526E-2</v>
      </c>
      <c r="CF14" s="265">
        <f>('09 (raw)'!CO13+'09 (raw)'!CP13)/'09 (raw)'!CX13</f>
        <v>0.65524568115821069</v>
      </c>
      <c r="CG14" s="268">
        <f>+'09 (raw)'!CQ13/('09 (raw)'!CX13/1000000)</f>
        <v>58.272526241017403</v>
      </c>
      <c r="CH14" s="281">
        <f>+'09 (raw)'!CR13/('09 (raw)'!D13/1000)</f>
        <v>1.7636308691464613</v>
      </c>
      <c r="CI14" s="273">
        <f>('09 (raw)'!CS13-'08 (raw)'!CS13)/'08 (raw)'!CS13</f>
        <v>-2.0467311231309616E-2</v>
      </c>
      <c r="CJ14" s="273">
        <f>('09 (raw)'!CT13-'08 (raw)'!CT13)/'08 (raw)'!CT13</f>
        <v>-1.228380950747774E-2</v>
      </c>
      <c r="CK14" s="285">
        <f>+'09 (raw)'!CU13/('09 (raw)'!D13/1000000)</f>
        <v>26.351754529221949</v>
      </c>
      <c r="CL14" s="268">
        <f>+'09 (raw)'!CV13/('09 (raw)'!I13/1000)</f>
        <v>4.8762485080721154</v>
      </c>
      <c r="CM14" s="268">
        <f>+'09 (raw)'!CW13/('09 (raw)'!E13/10000)</f>
        <v>14.815717811209263</v>
      </c>
    </row>
    <row r="15" spans="1:91">
      <c r="A15" s="263" t="s">
        <v>215</v>
      </c>
      <c r="B15" s="264">
        <f>'09 (raw)'!B14</f>
        <v>2648.9730192638081</v>
      </c>
      <c r="C15" s="265">
        <f>'09 (raw)'!C14</f>
        <v>0.23946700000000001</v>
      </c>
      <c r="D15" s="266">
        <f>+'09 (raw)'!J14/('09 (raw)'!D14/100000)</f>
        <v>982.38086914681662</v>
      </c>
      <c r="E15" s="266">
        <f>+'09 (raw)'!K14</f>
        <v>75.219876193577051</v>
      </c>
      <c r="F15" s="267">
        <f>+'09 (raw)'!L14</f>
        <v>2.71</v>
      </c>
      <c r="G15" s="267">
        <f>+'09 (raw)'!M14</f>
        <v>2.52</v>
      </c>
      <c r="H15" s="267">
        <f>+'09 (raw)'!N14</f>
        <v>3.58</v>
      </c>
      <c r="I15" s="267">
        <f>+'09 (raw)'!O14</f>
        <v>1.84</v>
      </c>
      <c r="J15" s="267">
        <f>+'09 (raw)'!P14</f>
        <v>0.49466666666666664</v>
      </c>
      <c r="K15" s="268">
        <f>+'09 (raw)'!Q14/('09 (raw)'!E14)*100000</f>
        <v>7.2017632596185406</v>
      </c>
      <c r="L15" s="268">
        <f>+'09 (raw)'!R14/('09 (raw)'!D14/100000)</f>
        <v>66.627236414461393</v>
      </c>
      <c r="M15" s="265">
        <f>+'09 (raw)'!S14/'09 (raw)'!U14</f>
        <v>1.1516256684160461E-3</v>
      </c>
      <c r="N15" s="265">
        <f>+'09 (raw)'!T14</f>
        <v>3.7984292757615805E-3</v>
      </c>
      <c r="O15" s="268">
        <f>'09 (raw)'!V14</f>
        <v>0</v>
      </c>
      <c r="P15" s="270">
        <f>+'09 (raw)'!X14/('09 (raw)'!F14/'09 (raw)'!W14)</f>
        <v>41.481304968103302</v>
      </c>
      <c r="Q15" s="268">
        <f>+'09 (raw)'!Y14/('09 (raw)'!I14/10000)</f>
        <v>5.9436131999896631</v>
      </c>
      <c r="R15" s="271">
        <f>+'09 (raw)'!Z14</f>
        <v>9258.191331308617</v>
      </c>
      <c r="S15" s="271">
        <f>+'09 (raw)'!AA14</f>
        <v>0.8</v>
      </c>
      <c r="T15" s="271">
        <f>+'09 (raw)'!AB14</f>
        <v>3208.06</v>
      </c>
      <c r="U15" s="271">
        <f>+'09 (raw)'!AD14</f>
        <v>1</v>
      </c>
      <c r="V15" s="271">
        <f>'09 (raw)'!AE14</f>
        <v>3</v>
      </c>
      <c r="W15" s="272">
        <f>+'09 (raw)'!AF14/'09 (raw)'!AC14</f>
        <v>0.79107505070993911</v>
      </c>
      <c r="X15" s="267">
        <f>+'09 (raw)'!AG14</f>
        <v>87.476978800303385</v>
      </c>
      <c r="Y15" s="267">
        <f>+'09 (raw)'!AH14</f>
        <v>15.7719</v>
      </c>
      <c r="Z15" s="265">
        <f>+'09 (raw)'!AI14</f>
        <v>0.21989134977016297</v>
      </c>
      <c r="AA15" s="273">
        <f>'09 (raw)'!AJ14/'09 (raw)'!AK14</f>
        <v>2.9175539884531636</v>
      </c>
      <c r="AB15" s="267">
        <f>'09 (raw)'!AL14</f>
        <v>2.3490454503530342</v>
      </c>
      <c r="AC15" s="274">
        <f>+'09 (raw)'!AM14/('09 (raw)'!D14/100000)</f>
        <v>5.7403911334821531</v>
      </c>
      <c r="AD15" s="265">
        <f>+'09 (raw)'!AN14/'09 (raw)'!E14</f>
        <v>0.31006103075655361</v>
      </c>
      <c r="AE15" s="275">
        <f>+'09 (raw)'!AO14</f>
        <v>1.0680948737566949</v>
      </c>
      <c r="AF15" s="276">
        <f>+'09 (raw)'!AP14</f>
        <v>2.269217060710467E-2</v>
      </c>
      <c r="AG15" s="266">
        <f>+'09 (raw)'!AQ14</f>
        <v>83.948535936113572</v>
      </c>
      <c r="AH15" s="266">
        <f>+'09 (raw)'!AR14</f>
        <v>55.147883239899478</v>
      </c>
      <c r="AI15" s="266">
        <f>+'09 (raw)'!AS14</f>
        <v>8.2910668738456123E-2</v>
      </c>
      <c r="AJ15" s="266">
        <f>+'09 (raw)'!AT14</f>
        <v>523.66706771756708</v>
      </c>
      <c r="AK15" s="265">
        <f>+'09 (raw)'!AU14/'09 (raw)'!E14</f>
        <v>5.9908621348036095E-2</v>
      </c>
      <c r="AL15" s="278">
        <f>+'09 (raw)'!AV14</f>
        <v>18.161992139074584</v>
      </c>
      <c r="AM15" s="279">
        <f>+'09 (raw)'!AW14/'09 (raw)'!G14</f>
        <v>2.51928561401186E-2</v>
      </c>
      <c r="AN15" s="273">
        <f>'09 (raw)'!AX14</f>
        <v>57.562543127496824</v>
      </c>
      <c r="AO15" s="279">
        <f>+'09 (raw)'!AY14</f>
        <v>-1.9784121891408546E-3</v>
      </c>
      <c r="AP15" s="268">
        <f>+'09 (raw)'!AZ14</f>
        <v>66.7</v>
      </c>
      <c r="AQ15" s="268">
        <f>('09 (raw)'!H14*1000)/'09 (raw)'!D14</f>
        <v>64452.11964449512</v>
      </c>
      <c r="AR15" s="268">
        <f>'09 (raw)'!E14/'09 (raw)'!D14</f>
        <v>0.38510671645112249</v>
      </c>
      <c r="AS15" s="275">
        <f>+'09 (raw)'!BA14</f>
        <v>14.1</v>
      </c>
      <c r="AT15" s="268">
        <v>0</v>
      </c>
      <c r="AU15" s="275">
        <f>+'09 (raw)'!BC14</f>
        <v>50.4</v>
      </c>
      <c r="AV15" s="275">
        <f>+'09 (raw)'!BD14</f>
        <v>14.6</v>
      </c>
      <c r="AW15" s="268">
        <f>+'09 (raw)'!BE14</f>
        <v>26.74</v>
      </c>
      <c r="AX15" s="280">
        <f>'09 (raw)'!BG14</f>
        <v>8.6835730228727446</v>
      </c>
      <c r="AY15" s="280">
        <f>'10 (raw)'!BH14*10</f>
        <v>7.196666666666669</v>
      </c>
      <c r="AZ15" s="265">
        <f>+'09 (raw)'!BI14/'09 (raw)'!G14</f>
        <v>1.5090343827322538E-2</v>
      </c>
      <c r="BA15" s="268">
        <f>1/('09 (raw)'!BJ14/'09 (raw)'!G14)</f>
        <v>2.3308743176150513</v>
      </c>
      <c r="BB15" s="268">
        <f>+'09 (raw)'!BJ14/'09 (raw)'!E14</f>
        <v>103.92421065325017</v>
      </c>
      <c r="BC15" s="281">
        <f>+'09 (raw)'!BK14/'09 (raw)'!BF14</f>
        <v>7.3021381391702205</v>
      </c>
      <c r="BD15" s="265">
        <f>+'09 (raw)'!BL14/'09 (raw)'!BO14</f>
        <v>0.15216382328767528</v>
      </c>
      <c r="BE15" s="268">
        <f>+'09 (raw)'!BM14</f>
        <v>44.6</v>
      </c>
      <c r="BF15" s="265">
        <f>+'09 (raw)'!BN14/'09 (raw)'!BO14</f>
        <v>0.1794396320043517</v>
      </c>
      <c r="BG15" s="279">
        <f>+'09 (raw)'!BP14/('09 (raw)'!G14/1000)</f>
        <v>0.11234530477979283</v>
      </c>
      <c r="BH15" s="267">
        <f>+'09 (raw)'!BQ14</f>
        <v>8.363101491910065</v>
      </c>
      <c r="BI15" s="267">
        <f>+'09 (raw)'!BR14</f>
        <v>2.3141612785278229</v>
      </c>
      <c r="BJ15" s="267">
        <f>+'09 (raw)'!BS14</f>
        <v>0.172625</v>
      </c>
      <c r="BK15" s="264">
        <f>+'09 (raw)'!BT14/('09 (raw)'!E14/1000)</f>
        <v>26.765436895805557</v>
      </c>
      <c r="BL15" s="268">
        <f>+'09 (raw)'!BU14</f>
        <v>9</v>
      </c>
      <c r="BM15" s="281">
        <f>+'09 (raw)'!BV14/('09 (raw)'!D14/1000)</f>
        <v>9.3097534405260003</v>
      </c>
      <c r="BN15" s="264">
        <f>'09 (raw)'!BW14/('09 (raw)'!E14/1000)</f>
        <v>29.868894412101643</v>
      </c>
      <c r="BO15" s="264">
        <f>'09 (raw)'!BX14/('09 (raw)'!D14/10000)</f>
        <v>2.7011692825286384</v>
      </c>
      <c r="BP15" s="264">
        <f>+'09 (raw)'!BY14/('09 (raw)'!D14/100000)</f>
        <v>7.0948654458768186</v>
      </c>
      <c r="BQ15" s="267">
        <f>+'09 (raw)'!BZ14/('09 (raw)'!G14/1000)</f>
        <v>3.1432818998327847</v>
      </c>
      <c r="BR15" s="267">
        <f>+'09 (raw)'!CA14</f>
        <v>8.1058954177373202E-2</v>
      </c>
      <c r="BS15" s="282">
        <f>+'09 (raw)'!CB14</f>
        <v>69.077232140000007</v>
      </c>
      <c r="BT15" s="283">
        <f>+'09 (raw)'!CC14</f>
        <v>0.5923750000000001</v>
      </c>
      <c r="BU15" s="283">
        <f>+'09 (raw)'!CD14</f>
        <v>0.79533333333333334</v>
      </c>
      <c r="BV15" s="284">
        <f>+'09 (raw)'!CE14</f>
        <v>37.51</v>
      </c>
      <c r="BW15" s="284">
        <f>+'09 (raw)'!CF14</f>
        <v>65.12</v>
      </c>
      <c r="BX15" s="265">
        <f>+'09 (raw)'!CG14</f>
        <v>0.85095756358235264</v>
      </c>
      <c r="BY15" s="278">
        <f>+'09 (raw)'!CH14/('09 (raw)'!G14/1000)</f>
        <v>195.4905207359208</v>
      </c>
      <c r="BZ15" s="268">
        <f>+'09 (raw)'!CI14</f>
        <v>0.15677641771917425</v>
      </c>
      <c r="CA15" s="280">
        <f>+'09 (raw)'!CJ14</f>
        <v>0</v>
      </c>
      <c r="CB15" s="268">
        <f>+'09 (raw)'!CK14</f>
        <v>3.9</v>
      </c>
      <c r="CC15" s="265">
        <f>+'09 (raw)'!CL14/'09 (raw)'!E14</f>
        <v>0.2515441920291554</v>
      </c>
      <c r="CD15" s="265">
        <f>+'09 (raw)'!CM14</f>
        <v>1.769463037648599E-4</v>
      </c>
      <c r="CE15" s="265">
        <f>+'09 (raw)'!CN14/'09 (raw)'!G14</f>
        <v>1.5576618996886745E-2</v>
      </c>
      <c r="CF15" s="265">
        <f>('09 (raw)'!CO14+'09 (raw)'!CP14)/'09 (raw)'!CX14</f>
        <v>0.20701914276823496</v>
      </c>
      <c r="CG15" s="268">
        <f>+'09 (raw)'!CQ14/('09 (raw)'!CX14/1000000)</f>
        <v>5.1049457798941447</v>
      </c>
      <c r="CH15" s="281">
        <f>+'09 (raw)'!CR14/('09 (raw)'!D14/1000)</f>
        <v>0.84192784377471352</v>
      </c>
      <c r="CI15" s="273">
        <f>('09 (raw)'!CS14-'08 (raw)'!CS14)/'08 (raw)'!CS14</f>
        <v>5.1950198341356967E-2</v>
      </c>
      <c r="CJ15" s="273">
        <f>('09 (raw)'!CT14-'08 (raw)'!CT14)/'08 (raw)'!CT14</f>
        <v>3.1570446613003677E-3</v>
      </c>
      <c r="CK15" s="285">
        <f>+'09 (raw)'!CU14/('09 (raw)'!D14/1000000)</f>
        <v>2.5799510712279341</v>
      </c>
      <c r="CL15" s="268">
        <f>+'09 (raw)'!CV14/('09 (raw)'!I14/1000)</f>
        <v>1.8606093495619813</v>
      </c>
      <c r="CM15" s="268">
        <f>+'09 (raw)'!CW14/('09 (raw)'!E14/10000)</f>
        <v>1.1388834922187461</v>
      </c>
    </row>
    <row r="16" spans="1:91">
      <c r="A16" s="263" t="s">
        <v>216</v>
      </c>
      <c r="B16" s="264">
        <f>'09 (raw)'!B15</f>
        <v>8004.0209235433967</v>
      </c>
      <c r="C16" s="265">
        <f>'09 (raw)'!C15</f>
        <v>0.18910979999999999</v>
      </c>
      <c r="D16" s="266">
        <f>+'09 (raw)'!J15/('09 (raw)'!D15/100000)</f>
        <v>1673.8044713944339</v>
      </c>
      <c r="E16" s="266">
        <f>+'09 (raw)'!K15</f>
        <v>61.842241948295282</v>
      </c>
      <c r="F16" s="267">
        <f>+'09 (raw)'!L15</f>
        <v>2.08</v>
      </c>
      <c r="G16" s="267">
        <f>+'09 (raw)'!M15</f>
        <v>2.69</v>
      </c>
      <c r="H16" s="267">
        <f>+'09 (raw)'!N15</f>
        <v>3.78</v>
      </c>
      <c r="I16" s="267">
        <f>+'09 (raw)'!O15</f>
        <v>1.76</v>
      </c>
      <c r="J16" s="267">
        <f>+'09 (raw)'!P15</f>
        <v>0.27933333333333338</v>
      </c>
      <c r="K16" s="268">
        <f>+'09 (raw)'!Q15/('09 (raw)'!E15)*100000</f>
        <v>11.829017839165626</v>
      </c>
      <c r="L16" s="268">
        <f>+'09 (raw)'!R15/('09 (raw)'!D15/100000)</f>
        <v>9.7527422153988272</v>
      </c>
      <c r="M16" s="265">
        <f>+'09 (raw)'!S15/'09 (raw)'!U15</f>
        <v>2.8475569874760787E-2</v>
      </c>
      <c r="N16" s="265">
        <f>+'09 (raw)'!T15</f>
        <v>0.13097676797117738</v>
      </c>
      <c r="O16" s="268">
        <f>'09 (raw)'!V15</f>
        <v>26</v>
      </c>
      <c r="P16" s="270">
        <f>+'09 (raw)'!X15/('09 (raw)'!F15/'09 (raw)'!W15)</f>
        <v>53.68737402436237</v>
      </c>
      <c r="Q16" s="268">
        <f>+'09 (raw)'!Y15/('09 (raw)'!I15/10000)</f>
        <v>0.76175482920821935</v>
      </c>
      <c r="R16" s="271">
        <f>+'09 (raw)'!Z15</f>
        <v>6175.7324691831545</v>
      </c>
      <c r="S16" s="271">
        <f>+'09 (raw)'!AA15</f>
        <v>1.47</v>
      </c>
      <c r="T16" s="271">
        <f>+'09 (raw)'!AB15</f>
        <v>4415.6099999999997</v>
      </c>
      <c r="U16" s="271">
        <f>+'09 (raw)'!AD15</f>
        <v>1</v>
      </c>
      <c r="V16" s="271">
        <f>'09 (raw)'!AE15</f>
        <v>10</v>
      </c>
      <c r="W16" s="272">
        <f>+'09 (raw)'!AF15/'09 (raw)'!AC15</f>
        <v>0.71604215456674469</v>
      </c>
      <c r="X16" s="267">
        <f>+'09 (raw)'!AG15</f>
        <v>88.53251395386566</v>
      </c>
      <c r="Y16" s="267">
        <f>+'09 (raw)'!AH15</f>
        <v>15.976100000000001</v>
      </c>
      <c r="Z16" s="265">
        <f>+'09 (raw)'!AI15</f>
        <v>0.25499163413273845</v>
      </c>
      <c r="AA16" s="273">
        <f>'09 (raw)'!AJ15/'09 (raw)'!AK15</f>
        <v>3.1845879315766763</v>
      </c>
      <c r="AB16" s="267">
        <f>'09 (raw)'!AL15</f>
        <v>1.4876896407839064</v>
      </c>
      <c r="AC16" s="274">
        <f>+'09 (raw)'!AM15/('09 (raw)'!D15/100000)</f>
        <v>10.406889559114601</v>
      </c>
      <c r="AD16" s="265">
        <f>+'09 (raw)'!AN15/'09 (raw)'!E15</f>
        <v>0.36597974469455968</v>
      </c>
      <c r="AE16" s="275">
        <f>+'09 (raw)'!AO15</f>
        <v>0.93703847648659144</v>
      </c>
      <c r="AF16" s="276">
        <f>+'09 (raw)'!AP15</f>
        <v>6.7593665507918121E-2</v>
      </c>
      <c r="AG16" s="266">
        <f>+'09 (raw)'!AQ15</f>
        <v>80.95774485168819</v>
      </c>
      <c r="AH16" s="266">
        <f>+'09 (raw)'!AR15</f>
        <v>56.925520484591786</v>
      </c>
      <c r="AI16" s="266">
        <f>+'09 (raw)'!AS15</f>
        <v>4.9317734480394539E-2</v>
      </c>
      <c r="AJ16" s="266">
        <f>+'09 (raw)'!AT15</f>
        <v>523.03037073364897</v>
      </c>
      <c r="AK16" s="265">
        <f>+'09 (raw)'!AU15/'09 (raw)'!E15</f>
        <v>4.111313574678855E-2</v>
      </c>
      <c r="AL16" s="278">
        <f>+'09 (raw)'!AV15</f>
        <v>3.7025137450666352</v>
      </c>
      <c r="AM16" s="279">
        <f>+'09 (raw)'!AW15/'09 (raw)'!G15</f>
        <v>1.4595234639195587E-2</v>
      </c>
      <c r="AN16" s="273">
        <f>'09 (raw)'!AX15</f>
        <v>58.462316498379948</v>
      </c>
      <c r="AO16" s="279">
        <f>+'09 (raw)'!AY15</f>
        <v>-7.1722352482129397E-3</v>
      </c>
      <c r="AP16" s="268">
        <f>+'09 (raw)'!AZ15</f>
        <v>39.9</v>
      </c>
      <c r="AQ16" s="268">
        <f>('09 (raw)'!H15*1000)/'09 (raw)'!D15</f>
        <v>62051.815840424526</v>
      </c>
      <c r="AR16" s="268">
        <f>'09 (raw)'!E15/'09 (raw)'!D15</f>
        <v>0.39380462997560822</v>
      </c>
      <c r="AS16" s="275">
        <f>+'09 (raw)'!BA15</f>
        <v>10.9</v>
      </c>
      <c r="AT16" s="268">
        <v>0</v>
      </c>
      <c r="AU16" s="275">
        <f>+'09 (raw)'!BC15</f>
        <v>55.1</v>
      </c>
      <c r="AV16" s="275">
        <f>+'09 (raw)'!BD15</f>
        <v>12</v>
      </c>
      <c r="AW16" s="268">
        <f>+'09 (raw)'!BE15</f>
        <v>25.1</v>
      </c>
      <c r="AX16" s="280">
        <f>'09 (raw)'!BG15</f>
        <v>14.704181965694001</v>
      </c>
      <c r="AY16" s="280">
        <f>'10 (raw)'!BH15*10</f>
        <v>6.3033333333333319</v>
      </c>
      <c r="AZ16" s="265">
        <f>+'09 (raw)'!BI15/'09 (raw)'!G15</f>
        <v>2.0077064054310725E-2</v>
      </c>
      <c r="BA16" s="268">
        <f>1/('09 (raw)'!BJ15/'09 (raw)'!G15)</f>
        <v>1.941549729290172</v>
      </c>
      <c r="BB16" s="268">
        <f>+'09 (raw)'!BJ15/'09 (raw)'!E15</f>
        <v>113.862116941167</v>
      </c>
      <c r="BC16" s="281">
        <f>+'09 (raw)'!BK15/'09 (raw)'!BF15</f>
        <v>3.982216707986145</v>
      </c>
      <c r="BD16" s="265">
        <f>+'09 (raw)'!BL15/'09 (raw)'!BO15</f>
        <v>0.15376094703038759</v>
      </c>
      <c r="BE16" s="268">
        <f>+'09 (raw)'!BM15</f>
        <v>67.7</v>
      </c>
      <c r="BF16" s="265">
        <f>+'09 (raw)'!BN15/'09 (raw)'!BO15</f>
        <v>0.16005781149255685</v>
      </c>
      <c r="BG16" s="279">
        <f>+'09 (raw)'!BP15/('09 (raw)'!G15/1000)</f>
        <v>0.17773232843274739</v>
      </c>
      <c r="BH16" s="267">
        <f>+'09 (raw)'!BQ15</f>
        <v>8.0928689883913751</v>
      </c>
      <c r="BI16" s="267">
        <f>+'09 (raw)'!BR15</f>
        <v>3.2767337517962094</v>
      </c>
      <c r="BJ16" s="267">
        <f>+'09 (raw)'!BS15</f>
        <v>0.78451899999999997</v>
      </c>
      <c r="BK16" s="264">
        <f>+'09 (raw)'!BT15/('09 (raw)'!E15/1000)</f>
        <v>13.179539322675472</v>
      </c>
      <c r="BL16" s="268">
        <f>+'09 (raw)'!BU15</f>
        <v>18</v>
      </c>
      <c r="BM16" s="281">
        <f>+'09 (raw)'!BV15/('09 (raw)'!D15/1000)</f>
        <v>3.4249569105215638</v>
      </c>
      <c r="BN16" s="264">
        <f>'09 (raw)'!BW15/('09 (raw)'!E15/1000)</f>
        <v>24.164418314339787</v>
      </c>
      <c r="BO16" s="264">
        <f>'09 (raw)'!BX15/('09 (raw)'!D15/10000)</f>
        <v>1.4053867083263949</v>
      </c>
      <c r="BP16" s="264">
        <f>+'09 (raw)'!BY15/('09 (raw)'!D15/100000)</f>
        <v>9.4752251604891047</v>
      </c>
      <c r="BQ16" s="267">
        <f>+'09 (raw)'!BZ15/('09 (raw)'!G15/1000)</f>
        <v>4.237463390033211</v>
      </c>
      <c r="BR16" s="267">
        <f>+'09 (raw)'!CA15</f>
        <v>0.65314653342477391</v>
      </c>
      <c r="BS16" s="282">
        <f>+'09 (raw)'!CB15</f>
        <v>79.663853570000001</v>
      </c>
      <c r="BT16" s="283">
        <f>+'09 (raw)'!CC15</f>
        <v>5.2125000000000005E-2</v>
      </c>
      <c r="BU16" s="283">
        <f>+'09 (raw)'!CD15</f>
        <v>0.28433333333333333</v>
      </c>
      <c r="BV16" s="284">
        <f>+'09 (raw)'!CE15</f>
        <v>31.05</v>
      </c>
      <c r="BW16" s="284">
        <f>+'09 (raw)'!CF15</f>
        <v>48.84</v>
      </c>
      <c r="BX16" s="265">
        <f>+'09 (raw)'!CG15</f>
        <v>0.84228018293289986</v>
      </c>
      <c r="BY16" s="278">
        <f>BY11</f>
        <v>71.401766725895925</v>
      </c>
      <c r="BZ16" s="268">
        <f>+'09 (raw)'!CI15</f>
        <v>1.0561790634582034E-2</v>
      </c>
      <c r="CA16" s="280">
        <f>+'09 (raw)'!CJ15</f>
        <v>0</v>
      </c>
      <c r="CB16" s="268">
        <f>+'09 (raw)'!CK15</f>
        <v>7.6</v>
      </c>
      <c r="CC16" s="265">
        <f>+'09 (raw)'!CL15/'09 (raw)'!E15</f>
        <v>0.29330729271533845</v>
      </c>
      <c r="CD16" s="265">
        <f>+'09 (raw)'!CM15</f>
        <v>5.2161679934120226E-3</v>
      </c>
      <c r="CE16" s="265">
        <f>+'09 (raw)'!CN15/'09 (raw)'!G15</f>
        <v>1.8349738985868759E-2</v>
      </c>
      <c r="CF16" s="265">
        <f>('09 (raw)'!CO15+'09 (raw)'!CP15)/'09 (raw)'!CX15</f>
        <v>0.18522250904996837</v>
      </c>
      <c r="CG16" s="268">
        <f>+'09 (raw)'!CQ15/('09 (raw)'!CX15/1000000)</f>
        <v>3.6641984920167365</v>
      </c>
      <c r="CH16" s="281">
        <f>+'09 (raw)'!CR15/('09 (raw)'!D15/1000)</f>
        <v>1.3241516573203573</v>
      </c>
      <c r="CI16" s="273">
        <f>('09 (raw)'!CS15-'08 (raw)'!CS15)/'08 (raw)'!CS15</f>
        <v>2.0985754232106243E-2</v>
      </c>
      <c r="CJ16" s="273">
        <f>('09 (raw)'!CT15-'08 (raw)'!CT15)/'08 (raw)'!CT15</f>
        <v>-6.1241357173302292E-3</v>
      </c>
      <c r="CK16" s="285">
        <f>+'09 (raw)'!CU15/('09 (raw)'!D15/1000000)</f>
        <v>7.9290587117063627</v>
      </c>
      <c r="CL16" s="268">
        <f>+'09 (raw)'!CV15/('09 (raw)'!I15/1000)</f>
        <v>1.3584627787546577</v>
      </c>
      <c r="CM16" s="268">
        <f>+'09 (raw)'!CW15/('09 (raw)'!E15/10000)</f>
        <v>2.3909716908951801</v>
      </c>
    </row>
    <row r="17" spans="1:91">
      <c r="A17" s="263" t="s">
        <v>217</v>
      </c>
      <c r="B17" s="264">
        <f>'09 (raw)'!B16</f>
        <v>2459.0556805271394</v>
      </c>
      <c r="C17" s="265">
        <f>'09 (raw)'!C16</f>
        <v>0.19074440000000001</v>
      </c>
      <c r="D17" s="266">
        <f>+'09 (raw)'!J16/('09 (raw)'!D16/100000)</f>
        <v>879.59703604074343</v>
      </c>
      <c r="E17" s="266">
        <f>+'09 (raw)'!K16</f>
        <v>70.93669064292078</v>
      </c>
      <c r="F17" s="267">
        <f>+'09 (raw)'!L16</f>
        <v>3.13</v>
      </c>
      <c r="G17" s="267">
        <f>+'09 (raw)'!M16</f>
        <v>2.57</v>
      </c>
      <c r="H17" s="267">
        <f>+'09 (raw)'!N16</f>
        <v>3.96</v>
      </c>
      <c r="I17" s="267">
        <f>+'09 (raw)'!O16</f>
        <v>1.18</v>
      </c>
      <c r="J17" s="267">
        <f>+'09 (raw)'!P16</f>
        <v>0.33333333333333331</v>
      </c>
      <c r="K17" s="268">
        <f>+'09 (raw)'!Q16/('09 (raw)'!E16)*100000</f>
        <v>2.7824732013049798</v>
      </c>
      <c r="L17" s="268">
        <f>+'09 (raw)'!R16/('09 (raw)'!D16/100000)</f>
        <v>58.939115034441649</v>
      </c>
      <c r="M17" s="265">
        <f>+'09 (raw)'!S16/'09 (raw)'!U16</f>
        <v>3.944360555493456E-3</v>
      </c>
      <c r="N17" s="265">
        <f>+'09 (raw)'!T16</f>
        <v>0.22010485103026314</v>
      </c>
      <c r="O17" s="268">
        <f>'09 (raw)'!V16</f>
        <v>7</v>
      </c>
      <c r="P17" s="270">
        <f>+'09 (raw)'!X16/('09 (raw)'!F16/'09 (raw)'!W16)</f>
        <v>1.5594690182023954</v>
      </c>
      <c r="Q17" s="268">
        <f>+'09 (raw)'!Y16/('09 (raw)'!I16/10000)</f>
        <v>1.4064917407679445</v>
      </c>
      <c r="R17" s="271">
        <f>+'09 (raw)'!Z16</f>
        <v>107595.27009083549</v>
      </c>
      <c r="S17" s="271">
        <f>+'09 (raw)'!AA16</f>
        <v>0.25</v>
      </c>
      <c r="T17" s="271">
        <f>+'09 (raw)'!AB16</f>
        <v>2694.5</v>
      </c>
      <c r="U17" s="271">
        <f>+'09 (raw)'!AD16</f>
        <v>0</v>
      </c>
      <c r="V17" s="271">
        <f>'09 (raw)'!AE16</f>
        <v>8</v>
      </c>
      <c r="W17" s="272">
        <f>+'09 (raw)'!AF16/'09 (raw)'!AC16</f>
        <v>0.43378995433789952</v>
      </c>
      <c r="X17" s="267">
        <f>+'09 (raw)'!AG16</f>
        <v>69.787647441972368</v>
      </c>
      <c r="Y17" s="267">
        <f>+'09 (raw)'!AH16</f>
        <v>21.454499999999999</v>
      </c>
      <c r="Z17" s="265">
        <f>+'09 (raw)'!AI16</f>
        <v>0.31944862910515215</v>
      </c>
      <c r="AA17" s="273">
        <f>'09 (raw)'!AJ16/'09 (raw)'!AK16</f>
        <v>4.5563187053251539</v>
      </c>
      <c r="AB17" s="267">
        <f>'09 (raw)'!AL16</f>
        <v>1.5293601810395636</v>
      </c>
      <c r="AC17" s="274">
        <f>+'09 (raw)'!AM16/('09 (raw)'!D16/100000)</f>
        <v>9.6162143384124139</v>
      </c>
      <c r="AD17" s="265">
        <f>+'09 (raw)'!AN16/'09 (raw)'!E16</f>
        <v>0.36435018043565803</v>
      </c>
      <c r="AE17" s="275">
        <f>+'09 (raw)'!AO16</f>
        <v>0.87884767166535116</v>
      </c>
      <c r="AF17" s="276">
        <f>+'09 (raw)'!AP16</f>
        <v>0.11522407732864674</v>
      </c>
      <c r="AG17" s="266">
        <f>+'09 (raw)'!AQ16</f>
        <v>74.899340118554974</v>
      </c>
      <c r="AH17" s="266">
        <f>+'09 (raw)'!AR16</f>
        <v>61.324528391204524</v>
      </c>
      <c r="AI17" s="266">
        <f>+'09 (raw)'!AS16</f>
        <v>3.3951428629203487E-2</v>
      </c>
      <c r="AJ17" s="266">
        <f>+'09 (raw)'!AT16</f>
        <v>503.50547472897239</v>
      </c>
      <c r="AK17" s="265">
        <f>+'09 (raw)'!AU16/'09 (raw)'!E16</f>
        <v>2.5055398268528761E-2</v>
      </c>
      <c r="AL17" s="278">
        <f>+'09 (raw)'!AV16</f>
        <v>4.6318631736688403</v>
      </c>
      <c r="AM17" s="279">
        <f>+'09 (raw)'!AW16/'09 (raw)'!G16</f>
        <v>1.8564263683243969E-2</v>
      </c>
      <c r="AN17" s="273">
        <f>'09 (raw)'!AX16</f>
        <v>64.080003218352132</v>
      </c>
      <c r="AO17" s="279">
        <f>+'09 (raw)'!AY16</f>
        <v>-5.5589975288136513E-3</v>
      </c>
      <c r="AP17" s="268">
        <f>+'09 (raw)'!AZ16</f>
        <v>34.9</v>
      </c>
      <c r="AQ17" s="268">
        <f>('09 (raw)'!H16*1000)/'09 (raw)'!D16</f>
        <v>39375.693925014864</v>
      </c>
      <c r="AR17" s="268">
        <f>'09 (raw)'!E16/'09 (raw)'!D16</f>
        <v>0.41197295105378745</v>
      </c>
      <c r="AS17" s="275">
        <f>+'09 (raw)'!BA16</f>
        <v>9</v>
      </c>
      <c r="AT17" s="268">
        <v>0</v>
      </c>
      <c r="AU17" s="275">
        <f>AVERAGE(AU6:AU16,AU18:AU37)</f>
        <v>53.72917036498206</v>
      </c>
      <c r="AV17" s="275">
        <f>+'09 (raw)'!BD16</f>
        <v>25</v>
      </c>
      <c r="AW17" s="268">
        <f>+'09 (raw)'!BE16</f>
        <v>23.97</v>
      </c>
      <c r="AX17" s="280">
        <f>'09 (raw)'!BG16</f>
        <v>9.9333159362886505</v>
      </c>
      <c r="AY17" s="280">
        <f>'10 (raw)'!BH16*10</f>
        <v>5.7866666666666671</v>
      </c>
      <c r="AZ17" s="265">
        <f>+'09 (raw)'!BI16/'09 (raw)'!G16</f>
        <v>1.7565530767300566E-2</v>
      </c>
      <c r="BA17" s="268">
        <f>1/('09 (raw)'!BJ16/'09 (raw)'!G16)</f>
        <v>2.9222342183708703</v>
      </c>
      <c r="BB17" s="268">
        <f>+'09 (raw)'!BJ16/'09 (raw)'!E16</f>
        <v>44.748246462201259</v>
      </c>
      <c r="BC17" s="281">
        <f>+'09 (raw)'!BK16/'09 (raw)'!BF16</f>
        <v>2.2310745522421822</v>
      </c>
      <c r="BD17" s="265">
        <f>+'09 (raw)'!BL16/'09 (raw)'!BO16</f>
        <v>0.14601343908524678</v>
      </c>
      <c r="BE17" s="268">
        <f>+'09 (raw)'!BM16</f>
        <v>50.1</v>
      </c>
      <c r="BF17" s="265">
        <f>+'09 (raw)'!BN16/'09 (raw)'!BO16</f>
        <v>0.11043027698976002</v>
      </c>
      <c r="BG17" s="279">
        <f>+'09 (raw)'!BP16/('09 (raw)'!G16/1000)</f>
        <v>0.14989801246345599</v>
      </c>
      <c r="BH17" s="267">
        <f>+'09 (raw)'!BQ16</f>
        <v>5.173404866832727</v>
      </c>
      <c r="BI17" s="267">
        <f>+'09 (raw)'!BR16</f>
        <v>4.3538902008944991</v>
      </c>
      <c r="BJ17" s="267">
        <f>+'09 (raw)'!BS16</f>
        <v>424.05542800000001</v>
      </c>
      <c r="BK17" s="264">
        <f>+'09 (raw)'!BT16/('09 (raw)'!E16/1000)</f>
        <v>31.210847317193441</v>
      </c>
      <c r="BL17" s="268">
        <f>+'09 (raw)'!BU16</f>
        <v>35</v>
      </c>
      <c r="BM17" s="281">
        <f>+'09 (raw)'!BV16/('09 (raw)'!D16/1000)</f>
        <v>17.729815582024557</v>
      </c>
      <c r="BN17" s="264">
        <f>'09 (raw)'!BW16/('09 (raw)'!E16/1000)</f>
        <v>29.887626728128406</v>
      </c>
      <c r="BO17" s="264">
        <f>'09 (raw)'!BX16/('09 (raw)'!D16/10000)</f>
        <v>1.9405551940496961</v>
      </c>
      <c r="BP17" s="264">
        <f>+'09 (raw)'!BY16/('09 (raw)'!D16/100000)</f>
        <v>6.3046703278333043</v>
      </c>
      <c r="BQ17" s="267">
        <f>+'09 (raw)'!BZ16/('09 (raw)'!G16/1000)</f>
        <v>4.9032282206730038</v>
      </c>
      <c r="BR17" s="267">
        <f>+'09 (raw)'!CA16</f>
        <v>0.31437643434248169</v>
      </c>
      <c r="BS17" s="282">
        <f>+'09 (raw)'!CB16</f>
        <v>66.490773809999993</v>
      </c>
      <c r="BT17" s="283">
        <f>+'09 (raw)'!CC16</f>
        <v>0.479375</v>
      </c>
      <c r="BU17" s="283">
        <f>+'09 (raw)'!CD16</f>
        <v>0.62850000000000006</v>
      </c>
      <c r="BV17" s="284">
        <f>+'09 (raw)'!CE16</f>
        <v>41.06</v>
      </c>
      <c r="BW17" s="284">
        <f>+'09 (raw)'!CF16</f>
        <v>48.84</v>
      </c>
      <c r="BX17" s="265">
        <f>+'09 (raw)'!CG16</f>
        <v>0.91915746951496768</v>
      </c>
      <c r="BY17" s="278">
        <f>+'09 (raw)'!CH16/('09 (raw)'!G16/1000)</f>
        <v>94.731709292767647</v>
      </c>
      <c r="BZ17" s="268">
        <f>+'09 (raw)'!CI16</f>
        <v>0.12572203431765339</v>
      </c>
      <c r="CA17" s="280">
        <f>+'09 (raw)'!CJ16</f>
        <v>60.156299262689949</v>
      </c>
      <c r="CB17" s="268">
        <f>+'09 (raw)'!CK16</f>
        <v>16</v>
      </c>
      <c r="CC17" s="265">
        <f>+'09 (raw)'!CL16/'09 (raw)'!E16</f>
        <v>0.33091026292053027</v>
      </c>
      <c r="CD17" s="265">
        <f>+'09 (raw)'!CM16</f>
        <v>2.7746679617390569E-2</v>
      </c>
      <c r="CE17" s="265">
        <f>+'09 (raw)'!CN16/'09 (raw)'!G16</f>
        <v>6.3229082547316795E-2</v>
      </c>
      <c r="CF17" s="265">
        <f>('09 (raw)'!CO16+'09 (raw)'!CP16)/'09 (raw)'!CX16</f>
        <v>4.1077954558094284E-3</v>
      </c>
      <c r="CG17" s="268">
        <f>+'09 (raw)'!CQ16/('09 (raw)'!CX16/1000000)</f>
        <v>1.0811360534369303</v>
      </c>
      <c r="CH17" s="281">
        <f>+'09 (raw)'!CR16/('09 (raw)'!D16/1000)</f>
        <v>2.5658715566021399</v>
      </c>
      <c r="CI17" s="273">
        <f>('09 (raw)'!CS16-'08 (raw)'!CS16)/'08 (raw)'!CS16</f>
        <v>-1.0454781461866266E-2</v>
      </c>
      <c r="CJ17" s="273">
        <f>('09 (raw)'!CT16-'08 (raw)'!CT16)/'08 (raw)'!CT16</f>
        <v>7.4887967425133354E-3</v>
      </c>
      <c r="CK17" s="285">
        <f>+'09 (raw)'!CU16/('09 (raw)'!D16/1000000)</f>
        <v>0.31841769332491437</v>
      </c>
      <c r="CL17" s="268">
        <f>+'09 (raw)'!CV16/('09 (raw)'!I16/1000)</f>
        <v>0.50789979527731333</v>
      </c>
      <c r="CM17" s="268">
        <f>+'09 (raw)'!CW16/('09 (raw)'!E16/10000)</f>
        <v>0.30916368903388664</v>
      </c>
    </row>
    <row r="18" spans="1:91">
      <c r="A18" s="263" t="s">
        <v>148</v>
      </c>
      <c r="B18" s="264">
        <f>'09 (raw)'!B17</f>
        <v>3174.4661055049569</v>
      </c>
      <c r="C18" s="265">
        <f>'09 (raw)'!C17</f>
        <v>0.18808259999999999</v>
      </c>
      <c r="D18" s="266">
        <f>+'09 (raw)'!J17/('09 (raw)'!D17/100000)</f>
        <v>1561.3605185979884</v>
      </c>
      <c r="E18" s="266">
        <f>+'09 (raw)'!K17</f>
        <v>45.10948914408894</v>
      </c>
      <c r="F18" s="267">
        <f>+'09 (raw)'!L17</f>
        <v>2.5</v>
      </c>
      <c r="G18" s="267">
        <f>+'09 (raw)'!M17</f>
        <v>2.74</v>
      </c>
      <c r="H18" s="267">
        <f>+'09 (raw)'!N17</f>
        <v>3.62</v>
      </c>
      <c r="I18" s="267">
        <f>+'09 (raw)'!O17</f>
        <v>0.75</v>
      </c>
      <c r="J18" s="267">
        <f>+'09 (raw)'!P17</f>
        <v>0.35466666666666669</v>
      </c>
      <c r="K18" s="268">
        <f>+'09 (raw)'!Q17/('09 (raw)'!E17)*100000</f>
        <v>10.923629266587531</v>
      </c>
      <c r="L18" s="268">
        <f>+'09 (raw)'!R17/('09 (raw)'!D17/100000)</f>
        <v>5.9877618406958026</v>
      </c>
      <c r="M18" s="265">
        <f>+'09 (raw)'!S17/'09 (raw)'!U17</f>
        <v>1.7389796499746091E-2</v>
      </c>
      <c r="N18" s="265">
        <f>+'09 (raw)'!T17</f>
        <v>0.1205607426162676</v>
      </c>
      <c r="O18" s="268">
        <f>'09 (raw)'!V17</f>
        <v>9</v>
      </c>
      <c r="P18" s="270">
        <f>+'09 (raw)'!X17/('09 (raw)'!F17/'09 (raw)'!W17)</f>
        <v>72.905577291906397</v>
      </c>
      <c r="Q18" s="268">
        <f>+'09 (raw)'!Y17/('09 (raw)'!I17/10000)</f>
        <v>1.4711290915777859</v>
      </c>
      <c r="R18" s="271">
        <f>+'09 (raw)'!Z17</f>
        <v>25075.034668807806</v>
      </c>
      <c r="S18" s="271">
        <f>+'09 (raw)'!AA17</f>
        <v>0.49</v>
      </c>
      <c r="T18" s="271">
        <f>+'09 (raw)'!AB17</f>
        <v>289.2</v>
      </c>
      <c r="U18" s="271">
        <f>+'09 (raw)'!AD17</f>
        <v>0.2</v>
      </c>
      <c r="V18" s="271">
        <f>'09 (raw)'!AE17</f>
        <v>23</v>
      </c>
      <c r="W18" s="272">
        <f>+'09 (raw)'!AF17/'09 (raw)'!AC17</f>
        <v>0.27725856697819312</v>
      </c>
      <c r="X18" s="267">
        <f>+'09 (raw)'!AG17</f>
        <v>82.447246836055569</v>
      </c>
      <c r="Y18" s="267">
        <f>+'09 (raw)'!AH17</f>
        <v>16.519400000000001</v>
      </c>
      <c r="Z18" s="265">
        <f>+'09 (raw)'!AI17</f>
        <v>0.27809680065627562</v>
      </c>
      <c r="AA18" s="273">
        <f>'09 (raw)'!AJ17/'09 (raw)'!AK17</f>
        <v>2.8400083926786222</v>
      </c>
      <c r="AB18" s="267">
        <f>'09 (raw)'!AL17</f>
        <v>1.7959156031162788</v>
      </c>
      <c r="AC18" s="274">
        <f>+'09 (raw)'!AM17/('09 (raw)'!D17/100000)</f>
        <v>10.447612039283023</v>
      </c>
      <c r="AD18" s="265">
        <f>+'09 (raw)'!AN17/'09 (raw)'!E17</f>
        <v>0.33456683648575403</v>
      </c>
      <c r="AE18" s="275">
        <f>+'09 (raw)'!AO17</f>
        <v>0.98794726930320154</v>
      </c>
      <c r="AF18" s="276">
        <f>+'09 (raw)'!AP17</f>
        <v>6.6296949836148228E-2</v>
      </c>
      <c r="AG18" s="266">
        <f>+'09 (raw)'!AQ17</f>
        <v>88.627595398428724</v>
      </c>
      <c r="AH18" s="266">
        <f>+'09 (raw)'!AR17</f>
        <v>57.536960829141904</v>
      </c>
      <c r="AI18" s="266">
        <f>+'09 (raw)'!AS17</f>
        <v>9.3566357552906015E-2</v>
      </c>
      <c r="AJ18" s="266">
        <f>+'09 (raw)'!AT17</f>
        <v>515.8898636083012</v>
      </c>
      <c r="AK18" s="265">
        <f>+'09 (raw)'!AU17/'09 (raw)'!E17</f>
        <v>2.3907142909160139E-2</v>
      </c>
      <c r="AL18" s="278">
        <f>+'09 (raw)'!AV17</f>
        <v>4.383023152126019</v>
      </c>
      <c r="AM18" s="279">
        <f>+'09 (raw)'!AW17/'09 (raw)'!G17</f>
        <v>2.1267582686751718E-2</v>
      </c>
      <c r="AN18" s="273">
        <f>'09 (raw)'!AX17</f>
        <v>55.357331884293203</v>
      </c>
      <c r="AO18" s="279">
        <f>+'09 (raw)'!AY17</f>
        <v>1.1535472495012597E-2</v>
      </c>
      <c r="AP18" s="268">
        <f>+'09 (raw)'!AZ17</f>
        <v>48.3</v>
      </c>
      <c r="AQ18" s="268">
        <f>('09 (raw)'!H17*1000)/'09 (raw)'!D17</f>
        <v>48181.271010211822</v>
      </c>
      <c r="AR18" s="268">
        <f>'09 (raw)'!E17/'09 (raw)'!D17</f>
        <v>0.39693451370701921</v>
      </c>
      <c r="AS18" s="275">
        <f>+'09 (raw)'!BA17</f>
        <v>9.4</v>
      </c>
      <c r="AT18" s="268">
        <v>0</v>
      </c>
      <c r="AU18" s="275">
        <f>+'09 (raw)'!BC17</f>
        <v>45.6</v>
      </c>
      <c r="AV18" s="275">
        <f>+'09 (raw)'!BD17</f>
        <v>0.8</v>
      </c>
      <c r="AW18" s="268">
        <f>+'09 (raw)'!BE17</f>
        <v>26.44</v>
      </c>
      <c r="AX18" s="280">
        <f>'09 (raw)'!BG17</f>
        <v>9.573324563770516</v>
      </c>
      <c r="AY18" s="280">
        <f>'10 (raw)'!BH17*10</f>
        <v>6.4550000000000001</v>
      </c>
      <c r="AZ18" s="265">
        <f>+'09 (raw)'!BI17/'09 (raw)'!G17</f>
        <v>2.6267687562547926E-2</v>
      </c>
      <c r="BA18" s="268">
        <f>1/('09 (raw)'!BJ17/'09 (raw)'!G17)</f>
        <v>2.074172633299264</v>
      </c>
      <c r="BB18" s="268">
        <f>+'09 (raw)'!BJ17/'09 (raw)'!E17</f>
        <v>92.193969324368325</v>
      </c>
      <c r="BC18" s="281">
        <f>+'09 (raw)'!BK17/'09 (raw)'!BF17</f>
        <v>2.2685880949267783</v>
      </c>
      <c r="BD18" s="265">
        <f>+'09 (raw)'!BL17/'09 (raw)'!BO17</f>
        <v>0.10056789993074707</v>
      </c>
      <c r="BE18" s="268">
        <f>+'09 (raw)'!BM17</f>
        <v>82.5</v>
      </c>
      <c r="BF18" s="265">
        <f>+'09 (raw)'!BN17/'09 (raw)'!BO17</f>
        <v>4.6917052981649499E-2</v>
      </c>
      <c r="BG18" s="279">
        <f>+'09 (raw)'!BP17/('09 (raw)'!G17/1000)</f>
        <v>0.13319976379383644</v>
      </c>
      <c r="BH18" s="267">
        <f>+'09 (raw)'!BQ17</f>
        <v>12.457737321196358</v>
      </c>
      <c r="BI18" s="267">
        <f>+'09 (raw)'!BR17</f>
        <v>0.2433270595506479</v>
      </c>
      <c r="BJ18" s="267">
        <f>+'09 (raw)'!BS17</f>
        <v>0</v>
      </c>
      <c r="BK18" s="264">
        <f>+'09 (raw)'!BT17/('09 (raw)'!E17/1000)</f>
        <v>0</v>
      </c>
      <c r="BL18" s="268">
        <f>+'09 (raw)'!BU17</f>
        <v>0</v>
      </c>
      <c r="BM18" s="281">
        <f>+'09 (raw)'!BV17/('09 (raw)'!D17/1000)</f>
        <v>6.5361582354850452</v>
      </c>
      <c r="BN18" s="264">
        <f>'09 (raw)'!BW17/('09 (raw)'!E17/1000)</f>
        <v>38.757036637852558</v>
      </c>
      <c r="BO18" s="264">
        <f>'09 (raw)'!BX17/('09 (raw)'!D17/10000)</f>
        <v>1.5800696407462569</v>
      </c>
      <c r="BP18" s="264">
        <f>+'09 (raw)'!BY17/('09 (raw)'!D17/100000)</f>
        <v>7.2266091180811411</v>
      </c>
      <c r="BQ18" s="267">
        <f>+'09 (raw)'!BZ17/('09 (raw)'!G17/1000)</f>
        <v>4.2180070949589519</v>
      </c>
      <c r="BR18" s="267">
        <f>+'09 (raw)'!CA17</f>
        <v>0.47947832757959336</v>
      </c>
      <c r="BS18" s="282">
        <f>+'09 (raw)'!CB17</f>
        <v>65.840773810000002</v>
      </c>
      <c r="BT18" s="283">
        <f>+'09 (raw)'!CC17</f>
        <v>0.33837500000000004</v>
      </c>
      <c r="BU18" s="283">
        <f>+'09 (raw)'!CD17</f>
        <v>0.41349999999999998</v>
      </c>
      <c r="BV18" s="284">
        <f>+'09 (raw)'!CE17</f>
        <v>38.51</v>
      </c>
      <c r="BW18" s="284">
        <f>+'09 (raw)'!CF17</f>
        <v>39.53</v>
      </c>
      <c r="BX18" s="265">
        <f>+'09 (raw)'!CG17</f>
        <v>0.87511230158506259</v>
      </c>
      <c r="BY18" s="278">
        <f>+'09 (raw)'!CH17/('09 (raw)'!G17/1000)</f>
        <v>4.3508288394883587</v>
      </c>
      <c r="BZ18" s="268">
        <f>+'09 (raw)'!CI17</f>
        <v>6.5257427055322018E-2</v>
      </c>
      <c r="CA18" s="280">
        <f>+'09 (raw)'!CJ17</f>
        <v>10.059365098003996</v>
      </c>
      <c r="CB18" s="268">
        <f>+'09 (raw)'!CK17</f>
        <v>11.6</v>
      </c>
      <c r="CC18" s="265">
        <f>+'09 (raw)'!CL17/'09 (raw)'!E17</f>
        <v>0.28627503201663723</v>
      </c>
      <c r="CD18" s="265">
        <f>+'09 (raw)'!CM17</f>
        <v>0.10726604235731328</v>
      </c>
      <c r="CE18" s="265">
        <f>+'09 (raw)'!CN17/'09 (raw)'!G17</f>
        <v>7.8641176834525726E-3</v>
      </c>
      <c r="CF18" s="265">
        <f>('09 (raw)'!CO17+'09 (raw)'!CP17)/'09 (raw)'!CX17</f>
        <v>7.1956504993923462E-2</v>
      </c>
      <c r="CG18" s="268">
        <f>+'09 (raw)'!CQ17/('09 (raw)'!CX17/1000000)</f>
        <v>1.8879537875349E-2</v>
      </c>
      <c r="CH18" s="281">
        <f>+'09 (raw)'!CR17/('09 (raw)'!D17/1000)</f>
        <v>1.0277936836903174</v>
      </c>
      <c r="CI18" s="273">
        <f>('09 (raw)'!CS17-'08 (raw)'!CS17)/'08 (raw)'!CS17</f>
        <v>-0.12306913708608082</v>
      </c>
      <c r="CJ18" s="273">
        <f>('09 (raw)'!CT17-'08 (raw)'!CT17)/'08 (raw)'!CT17</f>
        <v>3.2001104121588506E-2</v>
      </c>
      <c r="CK18" s="285">
        <f>+'09 (raw)'!CU17/('09 (raw)'!D17/1000000)</f>
        <v>2.8906436472324564</v>
      </c>
      <c r="CL18" s="268">
        <f>+'09 (raw)'!CV17/('09 (raw)'!I17/1000)</f>
        <v>1.7285766826038986</v>
      </c>
      <c r="CM18" s="268">
        <f>+'09 (raw)'!CW17/('09 (raw)'!E17/10000)</f>
        <v>1.9454463550970176</v>
      </c>
    </row>
    <row r="19" spans="1:91">
      <c r="A19" s="263" t="s">
        <v>149</v>
      </c>
      <c r="B19" s="264">
        <f>'09 (raw)'!B18</f>
        <v>12366.735154716884</v>
      </c>
      <c r="C19" s="265">
        <f>'09 (raw)'!C18</f>
        <v>0.2430408</v>
      </c>
      <c r="D19" s="266">
        <f>+'09 (raw)'!J18/('09 (raw)'!D18/100000)</f>
        <v>1023.9011942402262</v>
      </c>
      <c r="E19" s="266">
        <f>+'09 (raw)'!K18</f>
        <v>54.894331810184241</v>
      </c>
      <c r="F19" s="267">
        <f>+'09 (raw)'!L18</f>
        <v>1.67</v>
      </c>
      <c r="G19" s="267">
        <f>+'09 (raw)'!M18</f>
        <v>2.23</v>
      </c>
      <c r="H19" s="267">
        <f>+'09 (raw)'!N18</f>
        <v>3.32</v>
      </c>
      <c r="I19" s="267">
        <f>+'09 (raw)'!O18</f>
        <v>1.18</v>
      </c>
      <c r="J19" s="267">
        <f>+'09 (raw)'!P18</f>
        <v>0.27933333333333332</v>
      </c>
      <c r="K19" s="268">
        <f>+'09 (raw)'!Q18/('09 (raw)'!E18)*100000</f>
        <v>7.1877272471198914</v>
      </c>
      <c r="L19" s="268">
        <f>+'09 (raw)'!R18/('09 (raw)'!D18/100000)</f>
        <v>9.7055623133442932</v>
      </c>
      <c r="M19" s="265">
        <f>+'09 (raw)'!S18/'09 (raw)'!U18</f>
        <v>8.1047893827259094E-3</v>
      </c>
      <c r="N19" s="265">
        <f>+'09 (raw)'!T18</f>
        <v>0.13097676797117738</v>
      </c>
      <c r="O19" s="268">
        <f>'09 (raw)'!V18</f>
        <v>12</v>
      </c>
      <c r="P19" s="270">
        <f>+'09 (raw)'!X18/('09 (raw)'!F18/'09 (raw)'!W18)</f>
        <v>55.842563398194088</v>
      </c>
      <c r="Q19" s="268">
        <f>+'09 (raw)'!Y18/('09 (raw)'!I18/10000)</f>
        <v>2.9409957245823346</v>
      </c>
      <c r="R19" s="271">
        <f>+'09 (raw)'!Z18</f>
        <v>12758.655949281312</v>
      </c>
      <c r="S19" s="271">
        <f>+'09 (raw)'!AA18</f>
        <v>0.38</v>
      </c>
      <c r="T19" s="271">
        <f>+'09 (raw)'!AB18</f>
        <v>3530.3</v>
      </c>
      <c r="U19" s="271">
        <f>+'09 (raw)'!AD18</f>
        <v>0.8</v>
      </c>
      <c r="V19" s="271">
        <f>'09 (raw)'!AE18</f>
        <v>0</v>
      </c>
      <c r="W19" s="272">
        <f>+'09 (raw)'!AF18/'09 (raw)'!AC18</f>
        <v>0.81351644380195154</v>
      </c>
      <c r="X19" s="267">
        <f>+'09 (raw)'!AG18</f>
        <v>96.6720256108444</v>
      </c>
      <c r="Y19" s="267">
        <f>+'09 (raw)'!AH18</f>
        <v>13.4701</v>
      </c>
      <c r="Z19" s="265">
        <f>+'09 (raw)'!AI18</f>
        <v>0.25021895843158393</v>
      </c>
      <c r="AA19" s="273">
        <f>'09 (raw)'!AJ18/'09 (raw)'!AK18</f>
        <v>1.5852016313162329</v>
      </c>
      <c r="AB19" s="267">
        <f>'09 (raw)'!AL18</f>
        <v>1.9238676309520499</v>
      </c>
      <c r="AC19" s="274">
        <f>+'09 (raw)'!AM18/('09 (raw)'!D18/100000)</f>
        <v>8.6794235665589934</v>
      </c>
      <c r="AD19" s="265">
        <f>+'09 (raw)'!AN18/'09 (raw)'!E18</f>
        <v>0.37254119830421439</v>
      </c>
      <c r="AE19" s="275">
        <f>+'09 (raw)'!AO18</f>
        <v>0.90659661412726211</v>
      </c>
      <c r="AF19" s="276">
        <f>+'09 (raw)'!AP18</f>
        <v>4.0684830633284243E-2</v>
      </c>
      <c r="AG19" s="266">
        <f>+'09 (raw)'!AQ18</f>
        <v>76.953978850357416</v>
      </c>
      <c r="AH19" s="266">
        <f>+'09 (raw)'!AR18</f>
        <v>70.652186565166275</v>
      </c>
      <c r="AI19" s="266">
        <f>+'09 (raw)'!AS18</f>
        <v>7.725723828221967E-2</v>
      </c>
      <c r="AJ19" s="266">
        <f>+'09 (raw)'!AT18</f>
        <v>533.60767177512275</v>
      </c>
      <c r="AK19" s="265">
        <f>+'09 (raw)'!AU18/'09 (raw)'!E18</f>
        <v>4.6671985153134206E-2</v>
      </c>
      <c r="AL19" s="278">
        <f>+'09 (raw)'!AV18</f>
        <v>10.574380856109103</v>
      </c>
      <c r="AM19" s="279">
        <f>+'09 (raw)'!AW18/'09 (raw)'!G18</f>
        <v>2.8350179094289791E-2</v>
      </c>
      <c r="AN19" s="273">
        <f>'09 (raw)'!AX18</f>
        <v>53.284568681217856</v>
      </c>
      <c r="AO19" s="279">
        <f>+'09 (raw)'!AY18</f>
        <v>-1.0867132922337874E-2</v>
      </c>
      <c r="AP19" s="268">
        <f>+'09 (raw)'!AZ18</f>
        <v>74.7</v>
      </c>
      <c r="AQ19" s="268">
        <f>('09 (raw)'!H18*1000)/'09 (raw)'!D18</f>
        <v>74293.974296966117</v>
      </c>
      <c r="AR19" s="268">
        <f>'09 (raw)'!E18/'09 (raw)'!D18</f>
        <v>0.44018473347827541</v>
      </c>
      <c r="AS19" s="275">
        <f>+'09 (raw)'!BA18</f>
        <v>14.4</v>
      </c>
      <c r="AT19" s="268">
        <v>0</v>
      </c>
      <c r="AU19" s="275">
        <f>+'09 (raw)'!BC18</f>
        <v>60.9</v>
      </c>
      <c r="AV19" s="275">
        <f>+'09 (raw)'!BD18</f>
        <v>21.5</v>
      </c>
      <c r="AW19" s="268">
        <f>+'09 (raw)'!BE18</f>
        <v>33.06</v>
      </c>
      <c r="AX19" s="280">
        <f>'09 (raw)'!BG18</f>
        <v>13.810452561913751</v>
      </c>
      <c r="AY19" s="280">
        <f>'10 (raw)'!BH18*10</f>
        <v>7.31</v>
      </c>
      <c r="AZ19" s="265">
        <f>+'09 (raw)'!BI18/'09 (raw)'!G18</f>
        <v>2.4100611905944719E-2</v>
      </c>
      <c r="BA19" s="268">
        <f>1/('09 (raw)'!BJ18/'09 (raw)'!G18)</f>
        <v>2.0725437955464332</v>
      </c>
      <c r="BB19" s="268">
        <f>+'09 (raw)'!BJ18/'09 (raw)'!E18</f>
        <v>111.1073671614111</v>
      </c>
      <c r="BC19" s="281">
        <f>+'09 (raw)'!BK18/'09 (raw)'!BF18</f>
        <v>5.5539383697525535</v>
      </c>
      <c r="BD19" s="265">
        <f>+'09 (raw)'!BL18/'09 (raw)'!BO18</f>
        <v>0.27167478640923143</v>
      </c>
      <c r="BE19" s="268">
        <f>+'09 (raw)'!BM18</f>
        <v>84.6</v>
      </c>
      <c r="BF19" s="265">
        <f>+'09 (raw)'!BN18/'09 (raw)'!BO18</f>
        <v>0.26859900953315496</v>
      </c>
      <c r="BG19" s="279">
        <f>+'09 (raw)'!BP18/('09 (raw)'!G18/1000)</f>
        <v>0.21595476645306358</v>
      </c>
      <c r="BH19" s="267">
        <f>+'09 (raw)'!BQ18</f>
        <v>10.027182120205376</v>
      </c>
      <c r="BI19" s="267">
        <f>+'09 (raw)'!BR18</f>
        <v>2.0678930651138168</v>
      </c>
      <c r="BJ19" s="267">
        <f>+'09 (raw)'!BS18</f>
        <v>101.068645</v>
      </c>
      <c r="BK19" s="264">
        <f>+'09 (raw)'!BT18/('09 (raw)'!E18/1000)</f>
        <v>56.127084198073042</v>
      </c>
      <c r="BL19" s="268">
        <f>+'09 (raw)'!BU18</f>
        <v>101</v>
      </c>
      <c r="BM19" s="281">
        <f>+'09 (raw)'!BV18/('09 (raw)'!D18/1000)</f>
        <v>3.2494393648201156</v>
      </c>
      <c r="BN19" s="264">
        <f>'09 (raw)'!BW18/('09 (raw)'!E18/1000)</f>
        <v>16.179185507469732</v>
      </c>
      <c r="BO19" s="264">
        <f>'09 (raw)'!BX18/('09 (raw)'!D18/10000)</f>
        <v>1.4618469232138684</v>
      </c>
      <c r="BP19" s="264">
        <f>+'09 (raw)'!BY18/('09 (raw)'!D18/100000)</f>
        <v>13.154528656705995</v>
      </c>
      <c r="BQ19" s="267">
        <f>+'09 (raw)'!BZ18/('09 (raw)'!G18/1000)</f>
        <v>6.88819479080537</v>
      </c>
      <c r="BR19" s="267">
        <f>+'09 (raw)'!CA18</f>
        <v>0.3815337657382678</v>
      </c>
      <c r="BS19" s="282">
        <f>+'09 (raw)'!CB18</f>
        <v>77.605357139999995</v>
      </c>
      <c r="BT19" s="283">
        <f>+'09 (raw)'!CC18</f>
        <v>0.326125</v>
      </c>
      <c r="BU19" s="283">
        <f>+'09 (raw)'!CD18</f>
        <v>0.78966666666666674</v>
      </c>
      <c r="BV19" s="284">
        <f>+'09 (raw)'!CE18</f>
        <v>30.26</v>
      </c>
      <c r="BW19" s="284">
        <f>+'09 (raw)'!CF18</f>
        <v>72.09</v>
      </c>
      <c r="BX19" s="265">
        <f>+'09 (raw)'!CG18</f>
        <v>0.78975452843456484</v>
      </c>
      <c r="BY19" s="278">
        <f>+'09 (raw)'!CH18/('09 (raw)'!G18/1000)</f>
        <v>66.404128419958681</v>
      </c>
      <c r="BZ19" s="268">
        <f>+'09 (raw)'!CI18</f>
        <v>0.15933186945830155</v>
      </c>
      <c r="CA19" s="280">
        <f>+'09 (raw)'!CJ18</f>
        <v>0</v>
      </c>
      <c r="CB19" s="268">
        <f>+'09 (raw)'!CK18</f>
        <v>10.3</v>
      </c>
      <c r="CC19" s="265">
        <f>+'09 (raw)'!CL18/'09 (raw)'!E18</f>
        <v>0.26148368936326449</v>
      </c>
      <c r="CD19" s="265">
        <f>+'09 (raw)'!CM18</f>
        <v>4.1039190016681094E-3</v>
      </c>
      <c r="CE19" s="265">
        <f>+'09 (raw)'!CN18/'09 (raw)'!G18</f>
        <v>3.1811022326526078E-2</v>
      </c>
      <c r="CF19" s="265">
        <f>('09 (raw)'!CO18+'09 (raw)'!CP18)/'09 (raw)'!CX18</f>
        <v>0.90268830909640818</v>
      </c>
      <c r="CG19" s="268">
        <f>+'09 (raw)'!CQ18/('09 (raw)'!CX18/1000000)</f>
        <v>13.222908900183997</v>
      </c>
      <c r="CH19" s="281">
        <f>+'09 (raw)'!CR18/('09 (raw)'!D18/1000)</f>
        <v>1.392513646633678</v>
      </c>
      <c r="CI19" s="273">
        <f>('09 (raw)'!CS18-'08 (raw)'!CS18)/'08 (raw)'!CS18</f>
        <v>-5.2183982102512766E-2</v>
      </c>
      <c r="CJ19" s="273">
        <f>('09 (raw)'!CT18-'08 (raw)'!CT18)/'08 (raw)'!CT18</f>
        <v>-1.389067774236942E-2</v>
      </c>
      <c r="CK19" s="285">
        <f>+'09 (raw)'!CU18/('09 (raw)'!D18/1000000)</f>
        <v>9.2637525751450678</v>
      </c>
      <c r="CL19" s="268">
        <f>+'09 (raw)'!CV18/('09 (raw)'!I18/1000)</f>
        <v>1.9314001773376528</v>
      </c>
      <c r="CM19" s="268">
        <f>+'09 (raw)'!CW18/('09 (raw)'!E18/10000)</f>
        <v>2.71968057999131</v>
      </c>
    </row>
    <row r="20" spans="1:91">
      <c r="A20" s="263" t="s">
        <v>150</v>
      </c>
      <c r="B20" s="264">
        <f>'09 (raw)'!B19</f>
        <v>15966.724201905183</v>
      </c>
      <c r="C20" s="265">
        <f>'09 (raw)'!C19</f>
        <v>0.26492769999999999</v>
      </c>
      <c r="D20" s="266">
        <f>+'09 (raw)'!J19/('09 (raw)'!D19/100000)</f>
        <v>1819.2573697153803</v>
      </c>
      <c r="E20" s="266">
        <f>+'09 (raw)'!K19</f>
        <v>76.119675433967501</v>
      </c>
      <c r="F20" s="267">
        <f>+'09 (raw)'!L19</f>
        <v>2.5</v>
      </c>
      <c r="G20" s="267">
        <f>+'09 (raw)'!M19</f>
        <v>2.79</v>
      </c>
      <c r="H20" s="267">
        <f>+'09 (raw)'!N19</f>
        <v>4.1399999999999997</v>
      </c>
      <c r="I20" s="267">
        <f>+'09 (raw)'!O19</f>
        <v>0.91</v>
      </c>
      <c r="J20" s="267">
        <f>+'09 (raw)'!P19</f>
        <v>0.40866666666666668</v>
      </c>
      <c r="K20" s="268">
        <f>+'09 (raw)'!Q19/('09 (raw)'!E19)*100000</f>
        <v>2.9327596625413035</v>
      </c>
      <c r="L20" s="268">
        <f>+'09 (raw)'!R19/('09 (raw)'!D19/100000)</f>
        <v>12.563010507098101</v>
      </c>
      <c r="M20" s="265">
        <f>+'09 (raw)'!S19/'09 (raw)'!U19</f>
        <v>1.6850453195594077E-2</v>
      </c>
      <c r="N20" s="265">
        <f>+'09 (raw)'!T19</f>
        <v>0.1205607426162676</v>
      </c>
      <c r="O20" s="268">
        <f>'09 (raw)'!V19</f>
        <v>12</v>
      </c>
      <c r="P20" s="270">
        <f>+'09 (raw)'!X19/('09 (raw)'!F19/'09 (raw)'!W19)</f>
        <v>220.27656024716785</v>
      </c>
      <c r="Q20" s="268">
        <f>+'09 (raw)'!Y19/('09 (raw)'!I19/10000)</f>
        <v>1.0404480524588833</v>
      </c>
      <c r="R20" s="271">
        <f>+'09 (raw)'!Z19</f>
        <v>34237.801942029269</v>
      </c>
      <c r="S20" s="271">
        <f>+'09 (raw)'!AA19</f>
        <v>1.03</v>
      </c>
      <c r="T20" s="271">
        <f>+'09 (raw)'!AB19</f>
        <v>5190.3</v>
      </c>
      <c r="U20" s="271">
        <f>+'09 (raw)'!AD19</f>
        <v>0.2</v>
      </c>
      <c r="V20" s="271">
        <f>'09 (raw)'!AE19</f>
        <v>0</v>
      </c>
      <c r="W20" s="272">
        <f>+'09 (raw)'!AF19/'09 (raw)'!AC19</f>
        <v>0.56936965473550838</v>
      </c>
      <c r="X20" s="267">
        <f>+'09 (raw)'!AG19</f>
        <v>91.651144859373233</v>
      </c>
      <c r="Y20" s="267">
        <f>+'09 (raw)'!AH19</f>
        <v>14.140499999999999</v>
      </c>
      <c r="Z20" s="265">
        <f>+'09 (raw)'!AI19</f>
        <v>0.24034909246667024</v>
      </c>
      <c r="AA20" s="273">
        <f>'09 (raw)'!AJ19/'09 (raw)'!AK19</f>
        <v>2.8839857595463747</v>
      </c>
      <c r="AB20" s="267">
        <f>'09 (raw)'!AL19</f>
        <v>1.1426678118956073</v>
      </c>
      <c r="AC20" s="274">
        <f>+'09 (raw)'!AM19/('09 (raw)'!D19/100000)</f>
        <v>5.3648907530311627</v>
      </c>
      <c r="AD20" s="265">
        <f>+'09 (raw)'!AN19/'09 (raw)'!E19</f>
        <v>0.32489001759185299</v>
      </c>
      <c r="AE20" s="275">
        <f>+'09 (raw)'!AO19</f>
        <v>0.93578947368421062</v>
      </c>
      <c r="AF20" s="276">
        <f>+'09 (raw)'!AP19</f>
        <v>4.3400447427293064E-2</v>
      </c>
      <c r="AG20" s="266">
        <f>+'09 (raw)'!AQ19</f>
        <v>84.041577814177245</v>
      </c>
      <c r="AH20" s="266">
        <f>+'09 (raw)'!AR19</f>
        <v>59.134630697200372</v>
      </c>
      <c r="AI20" s="266">
        <f>+'09 (raw)'!AS19</f>
        <v>0.43640670620856825</v>
      </c>
      <c r="AJ20" s="266">
        <f>+'09 (raw)'!AT19</f>
        <v>518.41984478096435</v>
      </c>
      <c r="AK20" s="265">
        <f>+'09 (raw)'!AU19/'09 (raw)'!E19</f>
        <v>2.5493523070859708E-2</v>
      </c>
      <c r="AL20" s="278">
        <f>+'09 (raw)'!AV19</f>
        <v>27.028196232188613</v>
      </c>
      <c r="AM20" s="279">
        <f>+'09 (raw)'!AW19/'09 (raw)'!G19</f>
        <v>3.18097663777493E-2</v>
      </c>
      <c r="AN20" s="273">
        <f>'09 (raw)'!AX19</f>
        <v>48.894565921274342</v>
      </c>
      <c r="AO20" s="279">
        <f>+'09 (raw)'!AY19</f>
        <v>2.6834938531179464E-3</v>
      </c>
      <c r="AP20" s="268">
        <f>+'09 (raw)'!AZ19</f>
        <v>65.3</v>
      </c>
      <c r="AQ20" s="268">
        <f>('09 (raw)'!H19*1000)/'09 (raw)'!D19</f>
        <v>50408.500206189463</v>
      </c>
      <c r="AR20" s="268">
        <f>'09 (raw)'!E19/'09 (raw)'!D19</f>
        <v>0.42974709257968213</v>
      </c>
      <c r="AS20" s="275">
        <f>+'09 (raw)'!BA19</f>
        <v>20.3</v>
      </c>
      <c r="AT20" s="268">
        <v>0</v>
      </c>
      <c r="AU20" s="275">
        <f>+'09 (raw)'!BC19</f>
        <v>42.7</v>
      </c>
      <c r="AV20" s="275">
        <f>+'09 (raw)'!BD19</f>
        <v>9.1999999999999993</v>
      </c>
      <c r="AW20" s="268">
        <f>+'09 (raw)'!BE19</f>
        <v>27.86</v>
      </c>
      <c r="AX20" s="280">
        <f>'09 (raw)'!BG19</f>
        <v>15.677486189980392</v>
      </c>
      <c r="AY20" s="280">
        <f>'10 (raw)'!BH19*10</f>
        <v>7.5366666666666671</v>
      </c>
      <c r="AZ20" s="265">
        <f>+'09 (raw)'!BI19/'09 (raw)'!G19</f>
        <v>2.2554024197420433E-2</v>
      </c>
      <c r="BA20" s="268">
        <f>1/('09 (raw)'!BJ19/'09 (raw)'!G19)</f>
        <v>2.8271525457685027</v>
      </c>
      <c r="BB20" s="268">
        <f>+'09 (raw)'!BJ19/'09 (raw)'!E19</f>
        <v>57.57969131371479</v>
      </c>
      <c r="BC20" s="281">
        <f>+'09 (raw)'!BK19/'09 (raw)'!BF19</f>
        <v>2.8905882202469559</v>
      </c>
      <c r="BD20" s="265">
        <f>+'09 (raw)'!BL19/'09 (raw)'!BO19</f>
        <v>0.11860937494826439</v>
      </c>
      <c r="BE20" s="268">
        <f>+'09 (raw)'!BM19</f>
        <v>71.5</v>
      </c>
      <c r="BF20" s="265">
        <f>+'09 (raw)'!BN19/'09 (raw)'!BO19</f>
        <v>0.11704559248423727</v>
      </c>
      <c r="BG20" s="279">
        <f>+'09 (raw)'!BP19/('09 (raw)'!G19/1000)</f>
        <v>0.15111373667847655</v>
      </c>
      <c r="BH20" s="267">
        <f>+'09 (raw)'!BQ19</f>
        <v>7.1374679342085408</v>
      </c>
      <c r="BI20" s="267">
        <f>+'09 (raw)'!BR19</f>
        <v>9.2328433862637258</v>
      </c>
      <c r="BJ20" s="267">
        <f>+'09 (raw)'!BS19</f>
        <v>23.902949999999997</v>
      </c>
      <c r="BK20" s="264">
        <f>+'09 (raw)'!BT19/('09 (raw)'!E19/1000)</f>
        <v>12.519903949768571</v>
      </c>
      <c r="BL20" s="268">
        <f>+'09 (raw)'!BU19</f>
        <v>23</v>
      </c>
      <c r="BM20" s="281">
        <f>+'09 (raw)'!BV19/('09 (raw)'!D19/1000)</f>
        <v>7.6384317049407136</v>
      </c>
      <c r="BN20" s="264">
        <f>'09 (raw)'!BW19/('09 (raw)'!E19/1000)</f>
        <v>15.582206900077741</v>
      </c>
      <c r="BO20" s="264">
        <f>'09 (raw)'!BX19/('09 (raw)'!D19/10000)</f>
        <v>1.1318689530533643</v>
      </c>
      <c r="BP20" s="264">
        <f>+'09 (raw)'!BY19/('09 (raw)'!D19/100000)</f>
        <v>8.2225712546457519</v>
      </c>
      <c r="BQ20" s="267">
        <f>+'09 (raw)'!BZ19/('09 (raw)'!G19/1000)</f>
        <v>6.357992650136703</v>
      </c>
      <c r="BR20" s="267">
        <f>+'09 (raw)'!CA19</f>
        <v>0.89553575426498899</v>
      </c>
      <c r="BS20" s="282">
        <f>+'09 (raw)'!CB19</f>
        <v>81.2</v>
      </c>
      <c r="BT20" s="283">
        <f>+'09 (raw)'!CC19</f>
        <v>0.28587499999999999</v>
      </c>
      <c r="BU20" s="283">
        <f>+'09 (raw)'!CD19</f>
        <v>0.52649999999999997</v>
      </c>
      <c r="BV20" s="284">
        <f>+'09 (raw)'!CE19</f>
        <v>45.47</v>
      </c>
      <c r="BW20" s="284">
        <f>+'09 (raw)'!CF19</f>
        <v>53.49</v>
      </c>
      <c r="BX20" s="265">
        <f>+'09 (raw)'!CG19</f>
        <v>0.80075418950114041</v>
      </c>
      <c r="BY20" s="278">
        <f>+'09 (raw)'!CH19/('09 (raw)'!G19/1000)</f>
        <v>14.705857074074078</v>
      </c>
      <c r="BZ20" s="268">
        <f>+'09 (raw)'!CI19</f>
        <v>9.2020677923628239E-2</v>
      </c>
      <c r="CA20" s="280">
        <f>+'09 (raw)'!CJ19</f>
        <v>26.918229719265884</v>
      </c>
      <c r="CB20" s="268">
        <f>+'09 (raw)'!CK19</f>
        <v>16.399999999999999</v>
      </c>
      <c r="CC20" s="265">
        <f>+'09 (raw)'!CL19/'09 (raw)'!E19</f>
        <v>0.30439488934478226</v>
      </c>
      <c r="CD20" s="265">
        <f>+'09 (raw)'!CM19</f>
        <v>9.965370890432652E-4</v>
      </c>
      <c r="CE20" s="265">
        <f>+'09 (raw)'!CN19/'09 (raw)'!G19</f>
        <v>1.6954448923772091E-2</v>
      </c>
      <c r="CF20" s="265">
        <f>('09 (raw)'!CO19+'09 (raw)'!CP19)/'09 (raw)'!CX19</f>
        <v>0.24882538055941156</v>
      </c>
      <c r="CG20" s="268">
        <f>+'09 (raw)'!CQ19/('09 (raw)'!CX19/1000000)</f>
        <v>20.044232608850418</v>
      </c>
      <c r="CH20" s="281">
        <f>+'09 (raw)'!CR19/('09 (raw)'!D19/1000)</f>
        <v>0.5376651051869058</v>
      </c>
      <c r="CI20" s="273">
        <f>('09 (raw)'!CS19-'08 (raw)'!CS19)/'08 (raw)'!CS19</f>
        <v>-5.5307210591670295E-3</v>
      </c>
      <c r="CJ20" s="273">
        <f>('09 (raw)'!CT19-'08 (raw)'!CT19)/'08 (raw)'!CT19</f>
        <v>5.067687108996027E-3</v>
      </c>
      <c r="CK20" s="285">
        <f>+'09 (raw)'!CU19/('09 (raw)'!D19/1000000)</f>
        <v>5.1222575028940751</v>
      </c>
      <c r="CL20" s="268">
        <f>+'09 (raw)'!CV19/('09 (raw)'!I19/1000)</f>
        <v>2.1214989557454302</v>
      </c>
      <c r="CM20" s="268">
        <f>+'09 (raw)'!CW19/('09 (raw)'!E19/10000)</f>
        <v>1.4679481519458077</v>
      </c>
    </row>
    <row r="21" spans="1:91">
      <c r="A21" s="263" t="s">
        <v>151</v>
      </c>
      <c r="B21" s="264">
        <f>'09 (raw)'!B20</f>
        <v>4585.2041435787805</v>
      </c>
      <c r="C21" s="265">
        <f>'09 (raw)'!C20</f>
        <v>0.2269882</v>
      </c>
      <c r="D21" s="266">
        <f>+'09 (raw)'!J20/('09 (raw)'!D20/100000)</f>
        <v>1039.6040977707164</v>
      </c>
      <c r="E21" s="266">
        <f>+'09 (raw)'!K20</f>
        <v>71.011736922489803</v>
      </c>
      <c r="F21" s="267">
        <f>+'09 (raw)'!L20</f>
        <v>2.08</v>
      </c>
      <c r="G21" s="267">
        <f>+'09 (raw)'!M20</f>
        <v>2.63</v>
      </c>
      <c r="H21" s="267">
        <f>+'09 (raw)'!N20</f>
        <v>3.61</v>
      </c>
      <c r="I21" s="267">
        <f>+'09 (raw)'!O20</f>
        <v>0.91</v>
      </c>
      <c r="J21" s="267">
        <f>+'09 (raw)'!P20</f>
        <v>0.15066666666666667</v>
      </c>
      <c r="K21" s="268">
        <f>+'09 (raw)'!Q20/('09 (raw)'!E20)*100000</f>
        <v>7.7906181014076719</v>
      </c>
      <c r="L21" s="268">
        <f>+'09 (raw)'!R20/('09 (raw)'!D20/100000)</f>
        <v>23.562005030765569</v>
      </c>
      <c r="M21" s="265">
        <f>+'09 (raw)'!S20/'09 (raw)'!U20</f>
        <v>7.2731408249885601E-3</v>
      </c>
      <c r="N21" s="265">
        <f>+'09 (raw)'!T20</f>
        <v>0.13097676797117738</v>
      </c>
      <c r="O21" s="268">
        <f>'09 (raw)'!V20</f>
        <v>7</v>
      </c>
      <c r="P21" s="270">
        <f>+'09 (raw)'!X20/('09 (raw)'!F20/'09 (raw)'!W20)</f>
        <v>105.38163447934954</v>
      </c>
      <c r="Q21" s="268">
        <f>+'09 (raw)'!Y20/('09 (raw)'!I20/10000)</f>
        <v>0.79461478210527503</v>
      </c>
      <c r="R21" s="271">
        <f>+'09 (raw)'!Z20</f>
        <v>31137.742775854571</v>
      </c>
      <c r="S21" s="271">
        <f>+'09 (raw)'!AA20</f>
        <v>0.43</v>
      </c>
      <c r="T21" s="271">
        <f>+'09 (raw)'!AB20</f>
        <v>2793.1</v>
      </c>
      <c r="U21" s="271">
        <f>+'09 (raw)'!AD20</f>
        <v>1</v>
      </c>
      <c r="V21" s="271">
        <f>'09 (raw)'!AE20</f>
        <v>3</v>
      </c>
      <c r="W21" s="272">
        <f>+'09 (raw)'!AF20/'09 (raw)'!AC20</f>
        <v>0.4050632911392405</v>
      </c>
      <c r="X21" s="267">
        <f>+'09 (raw)'!AG20</f>
        <v>84.756498619356321</v>
      </c>
      <c r="Y21" s="267">
        <f>+'09 (raw)'!AH20</f>
        <v>17.111799999999999</v>
      </c>
      <c r="Z21" s="265">
        <f>+'09 (raw)'!AI20</f>
        <v>0.2774118235637455</v>
      </c>
      <c r="AA21" s="273">
        <f>'09 (raw)'!AJ20/'09 (raw)'!AK20</f>
        <v>2.3254999654871642</v>
      </c>
      <c r="AB21" s="267">
        <f>'09 (raw)'!AL20</f>
        <v>1.6109953332598388</v>
      </c>
      <c r="AC21" s="274">
        <f>+'09 (raw)'!AM20/('09 (raw)'!D20/100000)</f>
        <v>9.3339848622947112</v>
      </c>
      <c r="AD21" s="265">
        <f>+'09 (raw)'!AN20/'09 (raw)'!E20</f>
        <v>0.36686145289418348</v>
      </c>
      <c r="AE21" s="275">
        <f>+'09 (raw)'!AO20</f>
        <v>0.87483443708609276</v>
      </c>
      <c r="AF21" s="276">
        <f>+'09 (raw)'!AP20</f>
        <v>7.4811256005490739E-2</v>
      </c>
      <c r="AG21" s="266">
        <f>+'09 (raw)'!AQ20</f>
        <v>71.31906174932881</v>
      </c>
      <c r="AH21" s="266">
        <f>+'09 (raw)'!AR20</f>
        <v>56.104047364845187</v>
      </c>
      <c r="AI21" s="265">
        <f>+'09 (raw)'!AS20</f>
        <v>9.3551176326351515E-2</v>
      </c>
      <c r="AJ21" s="266">
        <f>+'09 (raw)'!AT20</f>
        <v>522.82933049625569</v>
      </c>
      <c r="AK21" s="265">
        <f>+'09 (raw)'!AU20/'09 (raw)'!E20</f>
        <v>1.3065178180784721E-2</v>
      </c>
      <c r="AL21" s="278">
        <f>+'09 (raw)'!AV20</f>
        <v>9.9563996441812908</v>
      </c>
      <c r="AM21" s="279">
        <f>+'09 (raw)'!AW20/'09 (raw)'!G20</f>
        <v>2.7709544161820646E-2</v>
      </c>
      <c r="AN21" s="273">
        <f>'09 (raw)'!AX20</f>
        <v>58.011302326675271</v>
      </c>
      <c r="AO21" s="279">
        <f>+'09 (raw)'!AY20</f>
        <v>5.6534969454471078E-3</v>
      </c>
      <c r="AP21" s="268">
        <f>+'09 (raw)'!AZ20</f>
        <v>61.7</v>
      </c>
      <c r="AQ21" s="268">
        <f>('09 (raw)'!H20*1000)/'09 (raw)'!D20</f>
        <v>49750.028701886149</v>
      </c>
      <c r="AR21" s="268">
        <f>'09 (raw)'!E20/'09 (raw)'!D20</f>
        <v>0.40476547858493761</v>
      </c>
      <c r="AS21" s="275">
        <f>+'09 (raw)'!BA20</f>
        <v>22.1</v>
      </c>
      <c r="AT21" s="268">
        <v>0</v>
      </c>
      <c r="AU21" s="275">
        <f>+'09 (raw)'!BC20</f>
        <v>47.34</v>
      </c>
      <c r="AV21" s="275">
        <f>+'09 (raw)'!BD20</f>
        <v>11.9</v>
      </c>
      <c r="AW21" s="268">
        <f>+'09 (raw)'!BE20</f>
        <v>28.79</v>
      </c>
      <c r="AX21" s="280">
        <f>'09 (raw)'!BG20</f>
        <v>30.652474058368274</v>
      </c>
      <c r="AY21" s="280">
        <f>'10 (raw)'!BH20*10</f>
        <v>6.4050000000000011</v>
      </c>
      <c r="AZ21" s="265">
        <f>+'09 (raw)'!BI20/'09 (raw)'!G20</f>
        <v>1.8068159300549922E-2</v>
      </c>
      <c r="BA21" s="268">
        <f>1/('09 (raw)'!BJ20/'09 (raw)'!G20)</f>
        <v>1.7894430399926384</v>
      </c>
      <c r="BB21" s="268">
        <f>+'09 (raw)'!BJ20/'09 (raw)'!E20</f>
        <v>97.675571862531115</v>
      </c>
      <c r="BC21" s="281">
        <f>+'09 (raw)'!BK20/'09 (raw)'!BF20</f>
        <v>3.2255490656535439</v>
      </c>
      <c r="BD21" s="265">
        <f>+'09 (raw)'!BL20/'09 (raw)'!BO20</f>
        <v>0.30303571909815774</v>
      </c>
      <c r="BE21" s="268">
        <f>+'09 (raw)'!BM20</f>
        <v>70.900000000000006</v>
      </c>
      <c r="BF21" s="265">
        <f>+'09 (raw)'!BN20/'09 (raw)'!BO20</f>
        <v>0.11665342584964634</v>
      </c>
      <c r="BG21" s="279">
        <f>+'09 (raw)'!BP20/('09 (raw)'!G20/1000)</f>
        <v>0.1911795419468468</v>
      </c>
      <c r="BH21" s="267">
        <f>+'09 (raw)'!BQ20</f>
        <v>6.9071997399642457</v>
      </c>
      <c r="BI21" s="267">
        <f>+'09 (raw)'!BR20</f>
        <v>2.5338164476693557</v>
      </c>
      <c r="BJ21" s="267">
        <f>+'09 (raw)'!BS20</f>
        <v>19984.095358999999</v>
      </c>
      <c r="BK21" s="264">
        <f>+'09 (raw)'!BT20/('09 (raw)'!E20/1000)</f>
        <v>13.847979487614165</v>
      </c>
      <c r="BL21" s="268">
        <f>+'09 (raw)'!BU20</f>
        <v>17</v>
      </c>
      <c r="BM21" s="281">
        <f>+'09 (raw)'!BV20/('09 (raw)'!D20/1000)</f>
        <v>8.5741480405316945</v>
      </c>
      <c r="BN21" s="264">
        <f>'09 (raw)'!BW20/('09 (raw)'!E20/1000)</f>
        <v>33.345091972921061</v>
      </c>
      <c r="BO21" s="264">
        <f>'09 (raw)'!BX20/('09 (raw)'!D20/10000)</f>
        <v>1.6347087002072902</v>
      </c>
      <c r="BP21" s="264">
        <f>+'09 (raw)'!BY20/('09 (raw)'!D20/100000)</f>
        <v>8.299678431608001</v>
      </c>
      <c r="BQ21" s="267">
        <f>+'09 (raw)'!BZ20/('09 (raw)'!G20/1000)</f>
        <v>4.0017931909300257</v>
      </c>
      <c r="BR21" s="267">
        <f>+'09 (raw)'!CA20</f>
        <v>0.6818143078732507</v>
      </c>
      <c r="BS21" s="282">
        <f>+'09 (raw)'!CB20</f>
        <v>62.300148810000003</v>
      </c>
      <c r="BT21" s="283">
        <f>+'09 (raw)'!CC20</f>
        <v>0.16500000000000001</v>
      </c>
      <c r="BU21" s="283">
        <f>+'09 (raw)'!CD20</f>
        <v>0.27916666666666667</v>
      </c>
      <c r="BV21" s="284">
        <f>+'09 (raw)'!CE20</f>
        <v>25.18</v>
      </c>
      <c r="BW21" s="284">
        <f>+'09 (raw)'!CF20</f>
        <v>41.86</v>
      </c>
      <c r="BX21" s="265">
        <f>+'09 (raw)'!CG20</f>
        <v>0.82888213666101584</v>
      </c>
      <c r="BY21" s="278">
        <f>+'09 (raw)'!CH20/('09 (raw)'!G20/1000)</f>
        <v>92.801427487341641</v>
      </c>
      <c r="BZ21" s="268">
        <f>+'09 (raw)'!CI20</f>
        <v>0.20675937885740836</v>
      </c>
      <c r="CA21" s="280">
        <f>+'09 (raw)'!CJ20</f>
        <v>0</v>
      </c>
      <c r="CB21" s="268">
        <f>+'09 (raw)'!CK20</f>
        <v>8.4</v>
      </c>
      <c r="CC21" s="265">
        <f>+'09 (raw)'!CL20/'09 (raw)'!E20</f>
        <v>0.31176744817992463</v>
      </c>
      <c r="CD21" s="265">
        <f>+'09 (raw)'!CM20</f>
        <v>3.8535442049029755E-6</v>
      </c>
      <c r="CE21" s="265">
        <f>+'09 (raw)'!CN20/'09 (raw)'!G20</f>
        <v>2.4024283044529034E-2</v>
      </c>
      <c r="CF21" s="265">
        <f>('09 (raw)'!CO20+'09 (raw)'!CP20)/'09 (raw)'!CX20</f>
        <v>0.10436239289906554</v>
      </c>
      <c r="CG21" s="268">
        <f>+'09 (raw)'!CQ20/('09 (raw)'!CX20/1000000)</f>
        <v>1.3688630092131089</v>
      </c>
      <c r="CH21" s="281">
        <f>+'09 (raw)'!CR20/('09 (raw)'!D20/1000)</f>
        <v>1.9862801139414796</v>
      </c>
      <c r="CI21" s="273">
        <f>('09 (raw)'!CS20-'08 (raw)'!CS20)/'08 (raw)'!CS20</f>
        <v>-0.21094645550418392</v>
      </c>
      <c r="CJ21" s="273">
        <f>('09 (raw)'!CT20-'08 (raw)'!CT20)/'08 (raw)'!CT20</f>
        <v>1.9675496530204107E-2</v>
      </c>
      <c r="CK21" s="285">
        <f>+'09 (raw)'!CU20/('09 (raw)'!D20/1000000)</f>
        <v>2.5226986114310033</v>
      </c>
      <c r="CL21" s="268">
        <f>+'09 (raw)'!CV20/('09 (raw)'!I20/1000)</f>
        <v>0.51082378849624821</v>
      </c>
      <c r="CM21" s="268">
        <f>+'09 (raw)'!CW20/('09 (raw)'!E20/10000)</f>
        <v>2.8233199999501402</v>
      </c>
    </row>
    <row r="22" spans="1:91">
      <c r="A22" s="263" t="s">
        <v>221</v>
      </c>
      <c r="B22" s="264">
        <f>'09 (raw)'!B21</f>
        <v>2068.0328291616256</v>
      </c>
      <c r="C22" s="265">
        <f>'09 (raw)'!C21</f>
        <v>0.2646057</v>
      </c>
      <c r="D22" s="266">
        <f>+'09 (raw)'!J21/('09 (raw)'!D21/100000)</f>
        <v>2782.609214859132</v>
      </c>
      <c r="E22" s="266">
        <f>+'09 (raw)'!K21</f>
        <v>69.946420226931437</v>
      </c>
      <c r="F22" s="267">
        <f>+'09 (raw)'!L21</f>
        <v>2.5</v>
      </c>
      <c r="G22" s="267">
        <f>+'09 (raw)'!M21</f>
        <v>2.54</v>
      </c>
      <c r="H22" s="267">
        <f>+'09 (raw)'!N21</f>
        <v>3.2</v>
      </c>
      <c r="I22" s="267">
        <f>+'09 (raw)'!O21</f>
        <v>1.34</v>
      </c>
      <c r="J22" s="267">
        <f>+'09 (raw)'!P21</f>
        <v>0.37599999999999995</v>
      </c>
      <c r="K22" s="268">
        <f>+'09 (raw)'!Q21/('09 (raw)'!E21)*100000</f>
        <v>3.1112824571015021</v>
      </c>
      <c r="L22" s="268">
        <f>+'09 (raw)'!R21/('09 (raw)'!D21/100000)</f>
        <v>15.464579247012322</v>
      </c>
      <c r="M22" s="265">
        <f>+'09 (raw)'!S21/'09 (raw)'!U21</f>
        <v>5.1001265708344637E-2</v>
      </c>
      <c r="N22" s="265">
        <f>+'09 (raw)'!T21</f>
        <v>0.1205607426162676</v>
      </c>
      <c r="O22" s="268">
        <f>'09 (raw)'!V21</f>
        <v>7</v>
      </c>
      <c r="P22" s="270">
        <f>+'09 (raw)'!X21/('09 (raw)'!F21/'09 (raw)'!W21)</f>
        <v>252.7303924775143</v>
      </c>
      <c r="Q22" s="268">
        <f>+'09 (raw)'!Y21/('09 (raw)'!I21/10000)</f>
        <v>2.0150118381945492</v>
      </c>
      <c r="R22" s="271">
        <f>+'09 (raw)'!Z21</f>
        <v>41354.959001717747</v>
      </c>
      <c r="S22" s="271">
        <f>+'09 (raw)'!AA21</f>
        <v>0.95</v>
      </c>
      <c r="T22" s="271">
        <f>+'09 (raw)'!AB21</f>
        <v>1366.1</v>
      </c>
      <c r="U22" s="271">
        <f>+'09 (raw)'!AD21</f>
        <v>0.8</v>
      </c>
      <c r="V22" s="271">
        <f>'09 (raw)'!AE21</f>
        <v>0</v>
      </c>
      <c r="W22" s="272">
        <f>+'09 (raw)'!AF21/'09 (raw)'!AC21</f>
        <v>0.40322580645161288</v>
      </c>
      <c r="X22" s="267">
        <f>+'09 (raw)'!AG21</f>
        <v>91.967648878357522</v>
      </c>
      <c r="Y22" s="267">
        <f>+'09 (raw)'!AH21</f>
        <v>13.299799999999999</v>
      </c>
      <c r="Z22" s="265">
        <f>+'09 (raw)'!AI21</f>
        <v>0.30118548890275426</v>
      </c>
      <c r="AA22" s="273">
        <f>'09 (raw)'!AJ21/'09 (raw)'!AK21</f>
        <v>3.7110897281693531</v>
      </c>
      <c r="AB22" s="267">
        <f>'09 (raw)'!AL21</f>
        <v>1.6939386611495735</v>
      </c>
      <c r="AC22" s="274">
        <f>+'09 (raw)'!AM21/('09 (raw)'!D21/100000)</f>
        <v>11.344672034487804</v>
      </c>
      <c r="AD22" s="265">
        <f>+'09 (raw)'!AN21/'09 (raw)'!E21</f>
        <v>0.38496168388017504</v>
      </c>
      <c r="AE22" s="275">
        <f>+'09 (raw)'!AO21</f>
        <v>0.90286377708978327</v>
      </c>
      <c r="AF22" s="276">
        <f>+'09 (raw)'!AP21</f>
        <v>5.624688899950224E-2</v>
      </c>
      <c r="AG22" s="266">
        <f>+'09 (raw)'!AQ21</f>
        <v>79.784184791772049</v>
      </c>
      <c r="AH22" s="266">
        <f>+'09 (raw)'!AR21</f>
        <v>53.981568147454816</v>
      </c>
      <c r="AI22" s="265">
        <f>+'09 (raw)'!AS21</f>
        <v>0.1447297889966376</v>
      </c>
      <c r="AJ22" s="266">
        <f>+'09 (raw)'!AT21</f>
        <v>527.45409807827411</v>
      </c>
      <c r="AK22" s="265">
        <f>+'09 (raw)'!AU21/'09 (raw)'!E21</f>
        <v>3.4501416986249485E-2</v>
      </c>
      <c r="AL22" s="278">
        <f>+'09 (raw)'!AV21</f>
        <v>4.1588537132816743</v>
      </c>
      <c r="AM22" s="279">
        <f>+'09 (raw)'!AW21/'09 (raw)'!G21</f>
        <v>2.7522666787664356E-3</v>
      </c>
      <c r="AN22" s="273">
        <f>'09 (raw)'!AX21</f>
        <v>51.805436840755178</v>
      </c>
      <c r="AO22" s="279">
        <f>+'09 (raw)'!AY21</f>
        <v>-1.6694066615321097E-3</v>
      </c>
      <c r="AP22" s="268">
        <f>+'09 (raw)'!AZ21</f>
        <v>5.8</v>
      </c>
      <c r="AQ22" s="268">
        <f>('09 (raw)'!H21*1000)/'09 (raw)'!D21</f>
        <v>57408.16061508836</v>
      </c>
      <c r="AR22" s="268">
        <f>'09 (raw)'!E21/'09 (raw)'!D21</f>
        <v>0.44139431990183875</v>
      </c>
      <c r="AS22" s="275">
        <f>+'09 (raw)'!BA21</f>
        <v>5.8</v>
      </c>
      <c r="AT22" s="268">
        <v>0</v>
      </c>
      <c r="AU22" s="275">
        <f>+'09 (raw)'!BC21</f>
        <v>59.5</v>
      </c>
      <c r="AV22" s="275">
        <f>+'09 (raw)'!BD21</f>
        <v>0.3</v>
      </c>
      <c r="AW22" s="268">
        <f>+'09 (raw)'!BE21</f>
        <v>24.8</v>
      </c>
      <c r="AX22" s="280">
        <f>'09 (raw)'!BG21</f>
        <v>30.466056116419129</v>
      </c>
      <c r="AY22" s="280">
        <f>'10 (raw)'!BH21*10</f>
        <v>7.4683333333333346</v>
      </c>
      <c r="AZ22" s="265">
        <f>+'09 (raw)'!BI21/'09 (raw)'!G21</f>
        <v>4.3039595730520248E-2</v>
      </c>
      <c r="BA22" s="268">
        <f>1/('09 (raw)'!BJ21/'09 (raw)'!G21)</f>
        <v>2.2025383095683511</v>
      </c>
      <c r="BB22" s="268">
        <f>+'09 (raw)'!BJ21/'09 (raw)'!E21</f>
        <v>77.254659821845266</v>
      </c>
      <c r="BC22" s="281">
        <f>+'09 (raw)'!BK21/'09 (raw)'!BF21</f>
        <v>1.5650535298494921</v>
      </c>
      <c r="BD22" s="265">
        <f>+'09 (raw)'!BL21/'09 (raw)'!BO21</f>
        <v>0.15425710150339814</v>
      </c>
      <c r="BE22" s="268">
        <f>+'09 (raw)'!BM21</f>
        <v>97.5</v>
      </c>
      <c r="BF22" s="265">
        <f>+'09 (raw)'!BN21/'09 (raw)'!BO21</f>
        <v>0.19096962516719743</v>
      </c>
      <c r="BG22" s="279">
        <f>+'09 (raw)'!BP21/('09 (raw)'!G21/1000)</f>
        <v>0.20303819737192436</v>
      </c>
      <c r="BH22" s="267">
        <f>+'09 (raw)'!BQ21</f>
        <v>14.883442916915721</v>
      </c>
      <c r="BI22" s="267">
        <f>+'09 (raw)'!BR21</f>
        <v>40.75719043378492</v>
      </c>
      <c r="BJ22" s="267">
        <f>+'09 (raw)'!BS21</f>
        <v>0</v>
      </c>
      <c r="BK22" s="264">
        <f>+'09 (raw)'!BT21/('09 (raw)'!E21/1000)</f>
        <v>18.756975021812796</v>
      </c>
      <c r="BL22" s="268">
        <f>+'09 (raw)'!BU21</f>
        <v>0</v>
      </c>
      <c r="BM22" s="281">
        <f>+'09 (raw)'!BV21/('09 (raw)'!D21/1000)</f>
        <v>12.138799076901948</v>
      </c>
      <c r="BN22" s="264">
        <f>'09 (raw)'!BW21/('09 (raw)'!E21/1000)</f>
        <v>27.997483919404257</v>
      </c>
      <c r="BO22" s="264">
        <f>'09 (raw)'!BX21/('09 (raw)'!D21/10000)</f>
        <v>1.6868793564087672</v>
      </c>
      <c r="BP22" s="264">
        <f>+'09 (raw)'!BY21/('09 (raw)'!D21/100000)</f>
        <v>10.628166432309627</v>
      </c>
      <c r="BQ22" s="267">
        <f>+'09 (raw)'!BZ21/('09 (raw)'!G21/1000)</f>
        <v>6.2456737775059494</v>
      </c>
      <c r="BR22" s="267">
        <f>+'09 (raw)'!CA21</f>
        <v>2.0441537203597711</v>
      </c>
      <c r="BS22" s="282">
        <f>+'09 (raw)'!CB21</f>
        <v>72.249086309999996</v>
      </c>
      <c r="BT22" s="283">
        <f>+'09 (raw)'!CC21</f>
        <v>0.13275000000000001</v>
      </c>
      <c r="BU22" s="283">
        <f>+'09 (raw)'!CD21</f>
        <v>0.60716666666666663</v>
      </c>
      <c r="BV22" s="284">
        <f>+'09 (raw)'!CE21</f>
        <v>33.130000000000003</v>
      </c>
      <c r="BW22" s="284">
        <f>+'09 (raw)'!CF21</f>
        <v>48.84</v>
      </c>
      <c r="BX22" s="265">
        <f>+'09 (raw)'!CG21</f>
        <v>0.85976547493511968</v>
      </c>
      <c r="BY22" s="278">
        <f>+'09 (raw)'!CH21/('09 (raw)'!G21/1000)</f>
        <v>68.399042123155496</v>
      </c>
      <c r="BZ22" s="268">
        <f>+'09 (raw)'!CI21</f>
        <v>0.19059498347455855</v>
      </c>
      <c r="CA22" s="280">
        <f>+'09 (raw)'!CJ21</f>
        <v>14.02235534559423</v>
      </c>
      <c r="CB22" s="268">
        <f>+'09 (raw)'!CK21</f>
        <v>6.7</v>
      </c>
      <c r="CC22" s="265">
        <f>+'09 (raw)'!CL21/'09 (raw)'!E21</f>
        <v>0.31058444764590898</v>
      </c>
      <c r="CD22" s="265">
        <f>+'09 (raw)'!CM21</f>
        <v>2.9561434996515973E-6</v>
      </c>
      <c r="CE22" s="265">
        <f>+'09 (raw)'!CN21/'09 (raw)'!G21</f>
        <v>3.0926676041789388E-2</v>
      </c>
      <c r="CF22" s="265">
        <f>('09 (raw)'!CO21+'09 (raw)'!CP21)/'09 (raw)'!CX21</f>
        <v>0.12709291953553781</v>
      </c>
      <c r="CG22" s="268">
        <f>+'09 (raw)'!CQ21/('09 (raw)'!CX21/1000000)</f>
        <v>-6.0281478079966897</v>
      </c>
      <c r="CH22" s="281">
        <f>+'09 (raw)'!CR21/('09 (raw)'!D21/1000)</f>
        <v>3.1267528840800187</v>
      </c>
      <c r="CI22" s="273">
        <f>('09 (raw)'!CS21-'08 (raw)'!CS21)/'08 (raw)'!CS21</f>
        <v>0.14063583963097817</v>
      </c>
      <c r="CJ22" s="273">
        <f>('09 (raw)'!CT21-'08 (raw)'!CT21)/'08 (raw)'!CT21</f>
        <v>1.9179014584560531E-3</v>
      </c>
      <c r="CK22" s="285">
        <f>+'09 (raw)'!CU21/('09 (raw)'!D21/1000000)</f>
        <v>17.315552052639276</v>
      </c>
      <c r="CL22" s="268">
        <f>+'09 (raw)'!CV21/('09 (raw)'!I21/1000)</f>
        <v>1.7127600624653672</v>
      </c>
      <c r="CM22" s="268">
        <f>+'09 (raw)'!CW21/('09 (raw)'!E21/10000)</f>
        <v>10.659524244330365</v>
      </c>
    </row>
    <row r="23" spans="1:91">
      <c r="A23" s="263" t="s">
        <v>222</v>
      </c>
      <c r="B23" s="264">
        <f>'09 (raw)'!B22</f>
        <v>1041.5545942485066</v>
      </c>
      <c r="C23" s="265">
        <f>'09 (raw)'!C22</f>
        <v>0.2621134</v>
      </c>
      <c r="D23" s="266">
        <f>+'09 (raw)'!J22/('09 (raw)'!D22/100000)</f>
        <v>709.92429399509047</v>
      </c>
      <c r="E23" s="266">
        <f>+'09 (raw)'!K22</f>
        <v>33.171947312210754</v>
      </c>
      <c r="F23" s="267">
        <f>+'09 (raw)'!L22</f>
        <v>3.13</v>
      </c>
      <c r="G23" s="267">
        <f>+'09 (raw)'!M22</f>
        <v>3.12</v>
      </c>
      <c r="H23" s="267">
        <f>+'09 (raw)'!N22</f>
        <v>4.1399999999999997</v>
      </c>
      <c r="I23" s="267">
        <f>+'09 (raw)'!O22</f>
        <v>1.98</v>
      </c>
      <c r="J23" s="267">
        <f>+'09 (raw)'!P22</f>
        <v>0.47300000000000003</v>
      </c>
      <c r="K23" s="268">
        <f>+'09 (raw)'!Q22/('09 (raw)'!E22)*100000</f>
        <v>11.382417352267604</v>
      </c>
      <c r="L23" s="268">
        <f>+'09 (raw)'!R22/('09 (raw)'!D22/100000)</f>
        <v>20.11263073209976</v>
      </c>
      <c r="M23" s="265">
        <f>+'09 (raw)'!S22/'09 (raw)'!U22</f>
        <v>7.9146606783837611E-3</v>
      </c>
      <c r="N23" s="265">
        <f>+'09 (raw)'!T22</f>
        <v>0.13097676797117738</v>
      </c>
      <c r="O23" s="268">
        <f>'09 (raw)'!V22</f>
        <v>0</v>
      </c>
      <c r="P23" s="270">
        <f>+'09 (raw)'!X22/('09 (raw)'!F22/'09 (raw)'!W22)</f>
        <v>1475.6650437872372</v>
      </c>
      <c r="Q23" s="268">
        <f>+'09 (raw)'!Y22/('09 (raw)'!I22/10000)</f>
        <v>2.6670617869313973</v>
      </c>
      <c r="R23" s="271">
        <f>+'09 (raw)'!Z22</f>
        <v>72713.763404015495</v>
      </c>
      <c r="S23" s="271">
        <f>+'09 (raw)'!AA22</f>
        <v>0.41</v>
      </c>
      <c r="T23" s="271">
        <f>+'09 (raw)'!AB22</f>
        <v>1428.3999999999999</v>
      </c>
      <c r="U23" s="271">
        <f>+'09 (raw)'!AD22</f>
        <v>0.5</v>
      </c>
      <c r="V23" s="271">
        <f>'09 (raw)'!AE22</f>
        <v>1</v>
      </c>
      <c r="W23" s="272">
        <f>+'09 (raw)'!AF22/'09 (raw)'!AC22</f>
        <v>0.70547945205479456</v>
      </c>
      <c r="X23" s="267">
        <f>+'09 (raw)'!AG22</f>
        <v>93.079391040658493</v>
      </c>
      <c r="Y23" s="267">
        <f>+'09 (raw)'!AH22</f>
        <v>15.0244</v>
      </c>
      <c r="Z23" s="265">
        <f>+'09 (raw)'!AI22</f>
        <v>0.29203391253252747</v>
      </c>
      <c r="AA23" s="273">
        <f>'09 (raw)'!AJ22/'09 (raw)'!AK22</f>
        <v>1.9337684168891527</v>
      </c>
      <c r="AB23" s="267">
        <f>'09 (raw)'!AL22</f>
        <v>2.382573179033356</v>
      </c>
      <c r="AC23" s="274">
        <f>+'09 (raw)'!AM22/('09 (raw)'!D22/100000)</f>
        <v>9.0764692534604041</v>
      </c>
      <c r="AD23" s="265">
        <f>+'09 (raw)'!AN22/'09 (raw)'!E22</f>
        <v>0.35340812340361599</v>
      </c>
      <c r="AE23" s="275">
        <f>+'09 (raw)'!AO22</f>
        <v>0.93423478795328829</v>
      </c>
      <c r="AF23" s="276">
        <f>+'09 (raw)'!AP22</f>
        <v>5.0058754406580495E-2</v>
      </c>
      <c r="AG23" s="266">
        <f>+'09 (raw)'!AQ22</f>
        <v>83.919821826280625</v>
      </c>
      <c r="AH23" s="266">
        <f>+'09 (raw)'!AR22</f>
        <v>62.350571725571726</v>
      </c>
      <c r="AI23" s="265">
        <f>+'09 (raw)'!AS22</f>
        <v>6.9483046136742638E-2</v>
      </c>
      <c r="AJ23" s="266">
        <f>+'09 (raw)'!AT22</f>
        <v>519.18557324542905</v>
      </c>
      <c r="AK23" s="265">
        <f>+'09 (raw)'!AU22/'09 (raw)'!E22</f>
        <v>4.1309069054849594E-2</v>
      </c>
      <c r="AL23" s="278">
        <f>+'09 (raw)'!AV22</f>
        <v>7.0921479361065538</v>
      </c>
      <c r="AM23" s="279">
        <f>+'09 (raw)'!AW22/'09 (raw)'!G22</f>
        <v>3.1587482730230099E-2</v>
      </c>
      <c r="AN23" s="273">
        <f>'09 (raw)'!AX22</f>
        <v>54.64193773745609</v>
      </c>
      <c r="AO23" s="279">
        <f>+'09 (raw)'!AY22</f>
        <v>-1.0911618938578468E-2</v>
      </c>
      <c r="AP23" s="268">
        <f>+'09 (raw)'!AZ22</f>
        <v>50.8</v>
      </c>
      <c r="AQ23" s="268">
        <f>('09 (raw)'!H22*1000)/'09 (raw)'!D22</f>
        <v>52856.161638992715</v>
      </c>
      <c r="AR23" s="268">
        <f>'09 (raw)'!E22/'09 (raw)'!D22</f>
        <v>0.45307465395960972</v>
      </c>
      <c r="AS23" s="275">
        <f>+'09 (raw)'!BA22</f>
        <v>14.5</v>
      </c>
      <c r="AT23" s="268">
        <v>0</v>
      </c>
      <c r="AU23" s="275">
        <f>+'09 (raw)'!BC22</f>
        <v>58.3</v>
      </c>
      <c r="AV23" s="275">
        <f>+'09 (raw)'!BD22</f>
        <v>4.2</v>
      </c>
      <c r="AW23" s="268">
        <f>+'09 (raw)'!BE22</f>
        <v>31.73</v>
      </c>
      <c r="AX23" s="280">
        <f>'09 (raw)'!BG22</f>
        <v>17.915800500680394</v>
      </c>
      <c r="AY23" s="280">
        <f>'10 (raw)'!BH22*10</f>
        <v>7.1850000000000005</v>
      </c>
      <c r="AZ23" s="265">
        <f>+'09 (raw)'!BI22/'09 (raw)'!G22</f>
        <v>2.9473587711496732E-2</v>
      </c>
      <c r="BA23" s="268">
        <f>1/('09 (raw)'!BJ22/'09 (raw)'!G22)</f>
        <v>2.1965458858244267</v>
      </c>
      <c r="BB23" s="268">
        <f>+'09 (raw)'!BJ22/'09 (raw)'!E22</f>
        <v>72.697614700619653</v>
      </c>
      <c r="BC23" s="281">
        <f>+'09 (raw)'!BK22/'09 (raw)'!BF22</f>
        <v>4.9897585358139791</v>
      </c>
      <c r="BD23" s="265">
        <f>+'09 (raw)'!BL22/'09 (raw)'!BO22</f>
        <v>0.1836834851227348</v>
      </c>
      <c r="BE23" s="268">
        <f>+'09 (raw)'!BM22</f>
        <v>69.099999999999994</v>
      </c>
      <c r="BF23" s="265">
        <f>+'09 (raw)'!BN22/'09 (raw)'!BO22</f>
        <v>8.4560291328202322E-2</v>
      </c>
      <c r="BG23" s="279">
        <f>+'09 (raw)'!BP22/('09 (raw)'!G22/1000)</f>
        <v>0.16432233955763204</v>
      </c>
      <c r="BH23" s="267">
        <f>+'09 (raw)'!BQ22</f>
        <v>7.5732076741837764</v>
      </c>
      <c r="BI23" s="267">
        <f>+'09 (raw)'!BR22</f>
        <v>15.173380080257497</v>
      </c>
      <c r="BJ23" s="267">
        <f>+'09 (raw)'!BS22</f>
        <v>0.10580800000000001</v>
      </c>
      <c r="BK23" s="264">
        <f>+'09 (raw)'!BT22/('09 (raw)'!E22/1000)</f>
        <v>18.393986441264449</v>
      </c>
      <c r="BL23" s="268">
        <f>+'09 (raw)'!BU22</f>
        <v>1</v>
      </c>
      <c r="BM23" s="281">
        <f>+'09 (raw)'!BV22/('09 (raw)'!D22/1000)</f>
        <v>7.4623017100893207</v>
      </c>
      <c r="BN23" s="264">
        <f>'09 (raw)'!BW22/('09 (raw)'!E22/1000)</f>
        <v>43.150744182446488</v>
      </c>
      <c r="BO23" s="264">
        <f>'09 (raw)'!BX22/('09 (raw)'!D22/10000)</f>
        <v>2.9534815670508889</v>
      </c>
      <c r="BP23" s="264">
        <f>+'09 (raw)'!BY22/('09 (raw)'!D22/100000)</f>
        <v>8.8701858613363047</v>
      </c>
      <c r="BQ23" s="267">
        <f>+'09 (raw)'!BZ22/('09 (raw)'!G22/1000)</f>
        <v>5.9584966859058133</v>
      </c>
      <c r="BR23" s="267">
        <f>+'09 (raw)'!CA22</f>
        <v>0.35891177948460268</v>
      </c>
      <c r="BS23" s="282">
        <f>+'09 (raw)'!CB22</f>
        <v>72.248065479999994</v>
      </c>
      <c r="BT23" s="283">
        <f>+'09 (raw)'!CC22</f>
        <v>0.49550000000000005</v>
      </c>
      <c r="BU23" s="283">
        <f>+'09 (raw)'!CD22</f>
        <v>0.6768333333333334</v>
      </c>
      <c r="BV23" s="284">
        <f>+'09 (raw)'!CE22</f>
        <v>30.78</v>
      </c>
      <c r="BW23" s="284">
        <f>+'09 (raw)'!CF22</f>
        <v>65.12</v>
      </c>
      <c r="BX23" s="265">
        <f>+'09 (raw)'!CG22</f>
        <v>0.86038966735371913</v>
      </c>
      <c r="BY23" s="278">
        <f>+'09 (raw)'!CH22/('09 (raw)'!G22/1000)</f>
        <v>52.389116751620705</v>
      </c>
      <c r="BZ23" s="268">
        <f>+'09 (raw)'!CI22</f>
        <v>0.21438630188468524</v>
      </c>
      <c r="CA23" s="280">
        <f>+'09 (raw)'!CJ22</f>
        <v>8.4530768486227768</v>
      </c>
      <c r="CB23" s="268">
        <f>+'09 (raw)'!CK22</f>
        <v>4.4000000000000004</v>
      </c>
      <c r="CC23" s="265">
        <f>+'09 (raw)'!CL22/'09 (raw)'!E22</f>
        <v>0.26366914499833816</v>
      </c>
      <c r="CD23" s="265">
        <f>+'09 (raw)'!CM22</f>
        <v>0</v>
      </c>
      <c r="CE23" s="265">
        <f>+'09 (raw)'!CN22/'09 (raw)'!G22</f>
        <v>5.2645484288786418E-2</v>
      </c>
      <c r="CF23" s="265">
        <f>('09 (raw)'!CO22+'09 (raw)'!CP22)/'09 (raw)'!CX22</f>
        <v>1.2882810650643794E-2</v>
      </c>
      <c r="CG23" s="268">
        <f>+'09 (raw)'!CQ22/('09 (raw)'!CX22/1000000)</f>
        <v>9.6468086637857446</v>
      </c>
      <c r="CH23" s="281">
        <f>+'09 (raw)'!CR22/('09 (raw)'!D22/1000)</f>
        <v>1.6219867561822705</v>
      </c>
      <c r="CI23" s="273">
        <f>('09 (raw)'!CS22-'08 (raw)'!CS22)/'08 (raw)'!CS22</f>
        <v>-0.10885273146765012</v>
      </c>
      <c r="CJ23" s="273">
        <f>('09 (raw)'!CT22-'08 (raw)'!CT22)/'08 (raw)'!CT22</f>
        <v>3.5421735372247722E-2</v>
      </c>
      <c r="CK23" s="285">
        <f>+'09 (raw)'!CU22/('09 (raw)'!D22/1000000)</f>
        <v>0</v>
      </c>
      <c r="CL23" s="268">
        <f>+'09 (raw)'!CV22/('09 (raw)'!I22/1000)</f>
        <v>0.56304637724107276</v>
      </c>
      <c r="CM23" s="268">
        <f>+'09 (raw)'!CW22/('09 (raw)'!E22/10000)</f>
        <v>0.66018020643152109</v>
      </c>
    </row>
    <row r="24" spans="1:91">
      <c r="A24" s="263" t="s">
        <v>223</v>
      </c>
      <c r="B24" s="264">
        <f>'09 (raw)'!B23</f>
        <v>16527.481354081963</v>
      </c>
      <c r="C24" s="265">
        <f>'09 (raw)'!C23</f>
        <v>0.37298140000000002</v>
      </c>
      <c r="D24" s="266">
        <f>+'09 (raw)'!J23/('09 (raw)'!D23/100000)</f>
        <v>1045.1503888879397</v>
      </c>
      <c r="E24" s="266">
        <f>+'09 (raw)'!K23</f>
        <v>69.711057000077687</v>
      </c>
      <c r="F24" s="267">
        <f>+'09 (raw)'!L23</f>
        <v>2.92</v>
      </c>
      <c r="G24" s="267">
        <f>+'09 (raw)'!M23</f>
        <v>2.83</v>
      </c>
      <c r="H24" s="267">
        <f>+'09 (raw)'!N23</f>
        <v>3.29</v>
      </c>
      <c r="I24" s="267">
        <f>+'09 (raw)'!O23</f>
        <v>0.91</v>
      </c>
      <c r="J24" s="267">
        <f>+'09 (raw)'!P23</f>
        <v>0.67733333333333334</v>
      </c>
      <c r="K24" s="268">
        <f>+'09 (raw)'!Q23/('09 (raw)'!E23)*100000</f>
        <v>7.6501670045891377</v>
      </c>
      <c r="L24" s="268">
        <f>+'09 (raw)'!R23/('09 (raw)'!D23/100000)</f>
        <v>7.6887313773080805</v>
      </c>
      <c r="M24" s="265">
        <f>+'09 (raw)'!S23/'09 (raw)'!U23</f>
        <v>4.0962376339860655E-2</v>
      </c>
      <c r="N24" s="265">
        <f>+'09 (raw)'!T23</f>
        <v>3.7984292757615805E-3</v>
      </c>
      <c r="O24" s="268">
        <f>'09 (raw)'!V23</f>
        <v>20</v>
      </c>
      <c r="P24" s="270">
        <f>+'09 (raw)'!X23/('09 (raw)'!F23/'09 (raw)'!W23)</f>
        <v>37.201187794962856</v>
      </c>
      <c r="Q24" s="268">
        <f>+'09 (raw)'!Y23/('09 (raw)'!I23/10000)</f>
        <v>7.7754095811341113</v>
      </c>
      <c r="R24" s="271">
        <f>+'09 (raw)'!Z23</f>
        <v>5061.812742891344</v>
      </c>
      <c r="S24" s="271">
        <f>+'09 (raw)'!AA23</f>
        <v>0.69</v>
      </c>
      <c r="T24" s="271">
        <f>+'09 (raw)'!AB23</f>
        <v>10877.15</v>
      </c>
      <c r="U24" s="271">
        <f>+'09 (raw)'!AD23</f>
        <v>0.8</v>
      </c>
      <c r="V24" s="271">
        <f>'09 (raw)'!AE23</f>
        <v>7</v>
      </c>
      <c r="W24" s="272">
        <f>+'09 (raw)'!AF23/'09 (raw)'!AC23</f>
        <v>0.97666159309994927</v>
      </c>
      <c r="X24" s="267">
        <f>+'09 (raw)'!AG23</f>
        <v>96.992026596692014</v>
      </c>
      <c r="Y24" s="267">
        <f>+'09 (raw)'!AH23</f>
        <v>10.644</v>
      </c>
      <c r="Z24" s="265">
        <f>+'09 (raw)'!AI23</f>
        <v>0.20857059424733537</v>
      </c>
      <c r="AA24" s="273">
        <f>'09 (raw)'!AJ23/'09 (raw)'!AK23</f>
        <v>0.76367227405843496</v>
      </c>
      <c r="AB24" s="267">
        <f>'09 (raw)'!AL23</f>
        <v>1.7068084390796183</v>
      </c>
      <c r="AC24" s="274">
        <f>+'09 (raw)'!AM23/('09 (raw)'!D23/100000)</f>
        <v>3.7544390058785071</v>
      </c>
      <c r="AD24" s="265">
        <f>+'09 (raw)'!AN23/'09 (raw)'!E23</f>
        <v>0.33428535411612664</v>
      </c>
      <c r="AE24" s="275">
        <f>+'09 (raw)'!AO23</f>
        <v>0.63195261408528847</v>
      </c>
      <c r="AF24" s="276">
        <f>+'09 (raw)'!AP23</f>
        <v>2.925506151312603E-2</v>
      </c>
      <c r="AG24" s="266">
        <f>+'09 (raw)'!AQ23</f>
        <v>85.855766392012669</v>
      </c>
      <c r="AH24" s="266">
        <f>+'09 (raw)'!AR23</f>
        <v>55.952729615745078</v>
      </c>
      <c r="AI24" s="265">
        <f>+'09 (raw)'!AS23</f>
        <v>1.310168752724329E-2</v>
      </c>
      <c r="AJ24" s="266">
        <f>+'09 (raw)'!AT23</f>
        <v>557.17684871987365</v>
      </c>
      <c r="AK24" s="265">
        <f>+'09 (raw)'!AU23/'09 (raw)'!E23</f>
        <v>9.1040355352663083E-2</v>
      </c>
      <c r="AL24" s="278">
        <f>+'09 (raw)'!AV23</f>
        <v>16.916969261137567</v>
      </c>
      <c r="AM24" s="279">
        <f>+'09 (raw)'!AW23/'09 (raw)'!G23</f>
        <v>3.1569565086106977E-2</v>
      </c>
      <c r="AN24" s="273">
        <f>'09 (raw)'!AX23</f>
        <v>48.218736587875568</v>
      </c>
      <c r="AO24" s="279">
        <f>+'09 (raw)'!AY23</f>
        <v>-4.458552294995588E-3</v>
      </c>
      <c r="AP24" s="268">
        <f>+'09 (raw)'!AZ23</f>
        <v>135.80000000000001</v>
      </c>
      <c r="AQ24" s="268">
        <f>('09 (raw)'!H23*1000)/'09 (raw)'!D23</f>
        <v>135995.71047591741</v>
      </c>
      <c r="AR24" s="268">
        <f>'09 (raw)'!E23/'09 (raw)'!D23</f>
        <v>0.46725589626777286</v>
      </c>
      <c r="AS24" s="275">
        <f>+'09 (raw)'!BA23</f>
        <v>18.5</v>
      </c>
      <c r="AT24" s="268">
        <v>0</v>
      </c>
      <c r="AU24" s="275">
        <f>+'09 (raw)'!BC23</f>
        <v>51.5</v>
      </c>
      <c r="AV24" s="275">
        <f>+'09 (raw)'!BD23</f>
        <v>10.7</v>
      </c>
      <c r="AW24" s="268">
        <f>+'09 (raw)'!BE23</f>
        <v>40.15</v>
      </c>
      <c r="AX24" s="280">
        <f>'09 (raw)'!BG23</f>
        <v>9.6342778971838285</v>
      </c>
      <c r="AY24" s="280">
        <f>'10 (raw)'!BH23*10</f>
        <v>8.2050000000000001</v>
      </c>
      <c r="AZ24" s="265">
        <f>+'09 (raw)'!BI23/'09 (raw)'!G23</f>
        <v>2.4689607144131581E-2</v>
      </c>
      <c r="BA24" s="268">
        <f>1/('09 (raw)'!BJ23/'09 (raw)'!G23)</f>
        <v>1.7646929270095433</v>
      </c>
      <c r="BB24" s="268">
        <f>+'09 (raw)'!BJ23/'09 (raw)'!E23</f>
        <v>233.79516942473632</v>
      </c>
      <c r="BC24" s="281">
        <f>+'09 (raw)'!BK23/'09 (raw)'!BF23</f>
        <v>10.421933072677094</v>
      </c>
      <c r="BD24" s="265">
        <f>+'09 (raw)'!BL23/'09 (raw)'!BO23</f>
        <v>0.25346533394647908</v>
      </c>
      <c r="BE24" s="268">
        <f>+'09 (raw)'!BM23</f>
        <v>97.8</v>
      </c>
      <c r="BF24" s="265">
        <f>+'09 (raw)'!BN23/'09 (raw)'!BO23</f>
        <v>0.22196891628010421</v>
      </c>
      <c r="BG24" s="279">
        <f>+'09 (raw)'!BP23/('09 (raw)'!G23/1000)</f>
        <v>0.21569299601202627</v>
      </c>
      <c r="BH24" s="267">
        <f>+'09 (raw)'!BQ23</f>
        <v>16.817398794142978</v>
      </c>
      <c r="BI24" s="267">
        <f>+'09 (raw)'!BR23</f>
        <v>60.993995820879725</v>
      </c>
      <c r="BJ24" s="267">
        <f>+'09 (raw)'!BS23</f>
        <v>34.129925</v>
      </c>
      <c r="BK24" s="264">
        <f>+'09 (raw)'!BT23/('09 (raw)'!E23/1000)</f>
        <v>41.022216277438361</v>
      </c>
      <c r="BL24" s="268">
        <f>+'09 (raw)'!BU23</f>
        <v>47</v>
      </c>
      <c r="BM24" s="281">
        <f>+'09 (raw)'!BV23/('09 (raw)'!D23/1000)</f>
        <v>16.403526205084994</v>
      </c>
      <c r="BN24" s="264">
        <f>'09 (raw)'!BW23/('09 (raw)'!E23/1000)</f>
        <v>37.617170246527834</v>
      </c>
      <c r="BO24" s="264">
        <f>'09 (raw)'!BX23/('09 (raw)'!D23/10000)</f>
        <v>0.93978149932381327</v>
      </c>
      <c r="BP24" s="264">
        <f>+'09 (raw)'!BY23/('09 (raw)'!D23/100000)</f>
        <v>18.120226579269922</v>
      </c>
      <c r="BQ24" s="267">
        <f>+'09 (raw)'!BZ23/('09 (raw)'!G23/1000)</f>
        <v>7.7498735896772546</v>
      </c>
      <c r="BR24" s="267">
        <f>+'09 (raw)'!CA23</f>
        <v>0.46726788467828606</v>
      </c>
      <c r="BS24" s="282">
        <f>+'09 (raw)'!CB23</f>
        <v>79.505208330000002</v>
      </c>
      <c r="BT24" s="283">
        <f>+'09 (raw)'!CC23</f>
        <v>0.2135</v>
      </c>
      <c r="BU24" s="283">
        <f>+'09 (raw)'!CD23</f>
        <v>0.39750000000000008</v>
      </c>
      <c r="BV24" s="284">
        <f>+'09 (raw)'!CE23</f>
        <v>54.53</v>
      </c>
      <c r="BW24" s="284">
        <f>+'09 (raw)'!CF23</f>
        <v>55.81</v>
      </c>
      <c r="BX24" s="265">
        <f>+'09 (raw)'!CG23</f>
        <v>0.82973441200093212</v>
      </c>
      <c r="BY24" s="278">
        <f>+'09 (raw)'!CH23/('09 (raw)'!G23/1000)</f>
        <v>7.3583721251766327</v>
      </c>
      <c r="BZ24" s="268">
        <f>+'09 (raw)'!CI23</f>
        <v>4.7538961736657816E-2</v>
      </c>
      <c r="CA24" s="280">
        <f>+'09 (raw)'!CJ23</f>
        <v>0</v>
      </c>
      <c r="CB24" s="268">
        <f>+'09 (raw)'!CK23</f>
        <v>9.1</v>
      </c>
      <c r="CC24" s="265">
        <f>+'09 (raw)'!CL23/'09 (raw)'!E23</f>
        <v>0.20709916252322716</v>
      </c>
      <c r="CD24" s="265">
        <f>+'09 (raw)'!CM23</f>
        <v>8.533277729681793E-3</v>
      </c>
      <c r="CE24" s="265">
        <f>+'09 (raw)'!CN23/'09 (raw)'!G23</f>
        <v>1.3651091006391856E-2</v>
      </c>
      <c r="CF24" s="265">
        <f>('09 (raw)'!CO23+'09 (raw)'!CP23)/'09 (raw)'!CX23</f>
        <v>0.55936679677273915</v>
      </c>
      <c r="CG24" s="268">
        <f>+'09 (raw)'!CQ23/('09 (raw)'!CX23/1000000)</f>
        <v>21.98634182314661</v>
      </c>
      <c r="CH24" s="281">
        <f>+'09 (raw)'!CR23/('09 (raw)'!D23/1000)</f>
        <v>2.0790705903978539</v>
      </c>
      <c r="CI24" s="273">
        <f>('09 (raw)'!CS23-'08 (raw)'!CS23)/'08 (raw)'!CS23</f>
        <v>-0.10875540688515731</v>
      </c>
      <c r="CJ24" s="273">
        <f>('09 (raw)'!CT23-'08 (raw)'!CT23)/'08 (raw)'!CT23</f>
        <v>-3.1908708121334544E-3</v>
      </c>
      <c r="CK24" s="285">
        <f>+'09 (raw)'!CU23/('09 (raw)'!D23/1000000)</f>
        <v>25.629104591026934</v>
      </c>
      <c r="CL24" s="268">
        <f>+'09 (raw)'!CV23/('09 (raw)'!I23/1000)</f>
        <v>9.6506554212899864</v>
      </c>
      <c r="CM24" s="268">
        <f>+'09 (raw)'!CW23/('09 (raw)'!E23/10000)</f>
        <v>2.6414727581883248</v>
      </c>
    </row>
    <row r="25" spans="1:91">
      <c r="A25" s="263" t="s">
        <v>224</v>
      </c>
      <c r="B25" s="264">
        <f>'09 (raw)'!B24</f>
        <v>2863.3248237151629</v>
      </c>
      <c r="C25" s="265">
        <f>'09 (raw)'!C24</f>
        <v>0.15259829999999999</v>
      </c>
      <c r="D25" s="266">
        <f>+'09 (raw)'!J24/('09 (raw)'!D24/100000)</f>
        <v>1594.3221617286079</v>
      </c>
      <c r="E25" s="266">
        <f>+'09 (raw)'!K24</f>
        <v>69.358312618902033</v>
      </c>
      <c r="F25" s="267">
        <f>+'09 (raw)'!L24</f>
        <v>2.5</v>
      </c>
      <c r="G25" s="267">
        <f>+'09 (raw)'!M24</f>
        <v>2.27</v>
      </c>
      <c r="H25" s="267">
        <f>+'09 (raw)'!N24</f>
        <v>2.74</v>
      </c>
      <c r="I25" s="267">
        <f>+'09 (raw)'!O24</f>
        <v>0.91</v>
      </c>
      <c r="J25" s="267">
        <f>+'09 (raw)'!P24</f>
        <v>0.54833333333333334</v>
      </c>
      <c r="K25" s="268">
        <f>+'09 (raw)'!Q24/('09 (raw)'!E24)*100000</f>
        <v>4.647624619561169</v>
      </c>
      <c r="L25" s="268">
        <f>+'09 (raw)'!R24/('09 (raw)'!D24/100000)</f>
        <v>16.841332121208026</v>
      </c>
      <c r="M25" s="265">
        <f>+'09 (raw)'!S24/'09 (raw)'!U24</f>
        <v>1.7629258534702583E-3</v>
      </c>
      <c r="N25" s="265">
        <f>+'09 (raw)'!T24</f>
        <v>0.22010485103026314</v>
      </c>
      <c r="O25" s="268">
        <f>'09 (raw)'!V24</f>
        <v>19</v>
      </c>
      <c r="P25" s="270">
        <f>+'09 (raw)'!X24/('09 (raw)'!F24/'09 (raw)'!W24)</f>
        <v>187.7855757796514</v>
      </c>
      <c r="Q25" s="268">
        <f>+'09 (raw)'!Y24/('09 (raw)'!I24/10000)</f>
        <v>2.0779652564209123</v>
      </c>
      <c r="R25" s="271">
        <f>+'09 (raw)'!Z24</f>
        <v>48565.843376950419</v>
      </c>
      <c r="S25" s="271">
        <f>+'09 (raw)'!AA24</f>
        <v>0.37</v>
      </c>
      <c r="T25" s="271">
        <f>+'09 (raw)'!AB24</f>
        <v>986.1</v>
      </c>
      <c r="U25" s="271">
        <f>+'09 (raw)'!AD24</f>
        <v>0</v>
      </c>
      <c r="V25" s="271">
        <f>'09 (raw)'!AE24</f>
        <v>17</v>
      </c>
      <c r="W25" s="272">
        <f>+'09 (raw)'!AF24/'09 (raw)'!AC24</f>
        <v>1.4814814814814815E-2</v>
      </c>
      <c r="X25" s="267">
        <f>+'09 (raw)'!AG24</f>
        <v>67.764542380810681</v>
      </c>
      <c r="Y25" s="267">
        <f>+'09 (raw)'!AH24</f>
        <v>19.232199999999999</v>
      </c>
      <c r="Z25" s="265">
        <f>+'09 (raw)'!AI24</f>
        <v>0.32069124727920323</v>
      </c>
      <c r="AA25" s="273">
        <f>'09 (raw)'!AJ24/'09 (raw)'!AK24</f>
        <v>3.925074419814456</v>
      </c>
      <c r="AB25" s="267">
        <f>'09 (raw)'!AL24</f>
        <v>1.4906550320661216</v>
      </c>
      <c r="AC25" s="274">
        <f>+'09 (raw)'!AM24/('09 (raw)'!D24/100000)</f>
        <v>18.108656444710302</v>
      </c>
      <c r="AD25" s="265">
        <f>+'09 (raw)'!AN24/'09 (raw)'!E24</f>
        <v>0.38773696905160437</v>
      </c>
      <c r="AE25" s="275">
        <f>+'09 (raw)'!AO24</f>
        <v>0.64928789586828861</v>
      </c>
      <c r="AF25" s="276">
        <f>+'09 (raw)'!AP24</f>
        <v>9.8112465591820686E-2</v>
      </c>
      <c r="AG25" s="266">
        <f>+'09 (raw)'!AQ24</f>
        <v>79.27899280406082</v>
      </c>
      <c r="AH25" s="266">
        <f>+'09 (raw)'!AR24</f>
        <v>65.816108339272986</v>
      </c>
      <c r="AI25" s="265">
        <f>+'09 (raw)'!AS24</f>
        <v>4.132573634721963E-2</v>
      </c>
      <c r="AJ25" s="266">
        <f>+'09 (raw)'!AT24</f>
        <v>495.16092967714292</v>
      </c>
      <c r="AK25" s="265">
        <f>+'09 (raw)'!AU24/'09 (raw)'!E24</f>
        <v>7.961107583624779E-3</v>
      </c>
      <c r="AL25" s="278">
        <f>+'09 (raw)'!AV24</f>
        <v>0.97886577615758819</v>
      </c>
      <c r="AM25" s="279">
        <f>+'09 (raw)'!AW24/'09 (raw)'!G24</f>
        <v>2.430032389893852E-2</v>
      </c>
      <c r="AN25" s="273">
        <f>'09 (raw)'!AX24</f>
        <v>60.836890965463972</v>
      </c>
      <c r="AO25" s="279">
        <f>+'09 (raw)'!AY24</f>
        <v>3.7095403604267365E-3</v>
      </c>
      <c r="AP25" s="268">
        <f>+'09 (raw)'!AZ24</f>
        <v>42.3</v>
      </c>
      <c r="AQ25" s="268">
        <f>('09 (raw)'!H24*1000)/'09 (raw)'!D24</f>
        <v>34906.606882817563</v>
      </c>
      <c r="AR25" s="268">
        <f>'09 (raw)'!E24/'09 (raw)'!D24</f>
        <v>0.41205304287386352</v>
      </c>
      <c r="AS25" s="275">
        <f>+'09 (raw)'!BA24</f>
        <v>20.2</v>
      </c>
      <c r="AT25" s="268">
        <v>0</v>
      </c>
      <c r="AU25" s="275">
        <f>+'09 (raw)'!BC24</f>
        <v>46.2</v>
      </c>
      <c r="AV25" s="275">
        <f>+'09 (raw)'!BD24</f>
        <v>25.1</v>
      </c>
      <c r="AW25" s="268">
        <f>+'09 (raw)'!BE24</f>
        <v>21.42</v>
      </c>
      <c r="AX25" s="280">
        <f>'09 (raw)'!BG24</f>
        <v>8.5394632710604732</v>
      </c>
      <c r="AY25" s="280">
        <f>'10 (raw)'!BH24*10</f>
        <v>5.7183333333333337</v>
      </c>
      <c r="AZ25" s="265">
        <f>+'09 (raw)'!BI24/'09 (raw)'!G24</f>
        <v>8.7522918499561824E-3</v>
      </c>
      <c r="BA25" s="268">
        <f>1/('09 (raw)'!BJ24/'09 (raw)'!G24)</f>
        <v>2.5561820213886159</v>
      </c>
      <c r="BB25" s="268">
        <f>+'09 (raw)'!BJ24/'09 (raw)'!E24</f>
        <v>49.336067002343633</v>
      </c>
      <c r="BC25" s="281">
        <f>+'09 (raw)'!BK24/'09 (raw)'!BF24</f>
        <v>2.6539989775535844</v>
      </c>
      <c r="BD25" s="265">
        <f>+'09 (raw)'!BL24/'09 (raw)'!BO24</f>
        <v>7.7627049864933892E-2</v>
      </c>
      <c r="BE25" s="268">
        <f>+'09 (raw)'!BM24</f>
        <v>44.2</v>
      </c>
      <c r="BF25" s="265">
        <f>+'09 (raw)'!BN24/'09 (raw)'!BO24</f>
        <v>0.11737226396615186</v>
      </c>
      <c r="BG25" s="279">
        <f>+'09 (raw)'!BP24/('09 (raw)'!G24/1000)</f>
        <v>0.27899241301795352</v>
      </c>
      <c r="BH25" s="267">
        <f>+'09 (raw)'!BQ24</f>
        <v>2.5335827240265263</v>
      </c>
      <c r="BI25" s="267">
        <f>+'09 (raw)'!BR24</f>
        <v>7.2943757557394111</v>
      </c>
      <c r="BJ25" s="267">
        <f>+'09 (raw)'!BS24</f>
        <v>13427.14574</v>
      </c>
      <c r="BK25" s="264">
        <f>+'09 (raw)'!BT24/('09 (raw)'!E24/1000)</f>
        <v>20.733190122704123</v>
      </c>
      <c r="BL25" s="268">
        <f>+'09 (raw)'!BU24</f>
        <v>19</v>
      </c>
      <c r="BM25" s="281">
        <f>+'09 (raw)'!BV24/('09 (raw)'!D24/1000)</f>
        <v>6.9283212627732214</v>
      </c>
      <c r="BN25" s="264">
        <f>'09 (raw)'!BW24/('09 (raw)'!E24/1000)</f>
        <v>51.798459859217978</v>
      </c>
      <c r="BO25" s="264">
        <f>'09 (raw)'!BX24/('09 (raw)'!D24/10000)</f>
        <v>2.3177183663175609</v>
      </c>
      <c r="BP25" s="264">
        <f>+'09 (raw)'!BY24/('09 (raw)'!D24/100000)</f>
        <v>4.9003207175421339</v>
      </c>
      <c r="BQ25" s="267">
        <f>+'09 (raw)'!BZ24/('09 (raw)'!G24/1000)</f>
        <v>3.766750728887025</v>
      </c>
      <c r="BR25" s="267">
        <f>+'09 (raw)'!CA24</f>
        <v>0.53565880676644206</v>
      </c>
      <c r="BS25" s="282">
        <f>+'09 (raw)'!CB24</f>
        <v>71.388486310000005</v>
      </c>
      <c r="BT25" s="283">
        <f>+'09 (raw)'!CC24</f>
        <v>0.30612499999999998</v>
      </c>
      <c r="BU25" s="283">
        <f>+'09 (raw)'!CD24</f>
        <v>0.42416666666666669</v>
      </c>
      <c r="BV25" s="284">
        <f>+'09 (raw)'!CE24</f>
        <v>21.11</v>
      </c>
      <c r="BW25" s="284">
        <f>+'09 (raw)'!CF24</f>
        <v>32.56</v>
      </c>
      <c r="BX25" s="265">
        <f>+'09 (raw)'!CG24</f>
        <v>0.86843418390551241</v>
      </c>
      <c r="BY25" s="278">
        <f>BY16</f>
        <v>71.401766725895925</v>
      </c>
      <c r="BZ25" s="268">
        <f>+'09 (raw)'!CI24</f>
        <v>1.3678086947463897</v>
      </c>
      <c r="CA25" s="280">
        <f>+'09 (raw)'!CJ24</f>
        <v>4.4482426311907464</v>
      </c>
      <c r="CB25" s="268">
        <f>+'09 (raw)'!CK24</f>
        <v>13.4</v>
      </c>
      <c r="CC25" s="265">
        <f>+'09 (raw)'!CL24/'09 (raw)'!E24</f>
        <v>0.35869409949880837</v>
      </c>
      <c r="CD25" s="265">
        <f>+'09 (raw)'!CM24</f>
        <v>1.0406575307755654E-2</v>
      </c>
      <c r="CE25" s="265">
        <f>+'09 (raw)'!CN24/'09 (raw)'!G24</f>
        <v>2.9687001990537622E-2</v>
      </c>
      <c r="CF25" s="265">
        <f>('09 (raw)'!CO24+'09 (raw)'!CP24)/'09 (raw)'!CX24</f>
        <v>3.2975195058041029E-2</v>
      </c>
      <c r="CG25" s="268">
        <f>+'09 (raw)'!CQ24/('09 (raw)'!CX24/1000000)</f>
        <v>2.1379625679191983</v>
      </c>
      <c r="CH25" s="281">
        <f>+'09 (raw)'!CR24/('09 (raw)'!D24/1000)</f>
        <v>2.285733189181637</v>
      </c>
      <c r="CI25" s="273">
        <f>('09 (raw)'!CS24-'08 (raw)'!CS24)/'08 (raw)'!CS24</f>
        <v>-3.1779866037176613E-2</v>
      </c>
      <c r="CJ25" s="273">
        <f>('09 (raw)'!CT24-'08 (raw)'!CT24)/'08 (raw)'!CT24</f>
        <v>2.0291954301607722E-3</v>
      </c>
      <c r="CK25" s="285">
        <f>+'09 (raw)'!CU24/('09 (raw)'!D24/1000000)</f>
        <v>0.56325525488990047</v>
      </c>
      <c r="CL25" s="268">
        <f>+'09 (raw)'!CV24/('09 (raw)'!I24/1000)</f>
        <v>0.61646302607153736</v>
      </c>
      <c r="CM25" s="268">
        <f>+'09 (raw)'!CW24/('09 (raw)'!E24/10000)</f>
        <v>1.0183765710509032</v>
      </c>
    </row>
    <row r="26" spans="1:91">
      <c r="A26" s="263" t="s">
        <v>225</v>
      </c>
      <c r="B26" s="264">
        <f>'09 (raw)'!B25</f>
        <v>6495.9835994277655</v>
      </c>
      <c r="C26" s="265">
        <f>'09 (raw)'!C25</f>
        <v>0.20687810000000001</v>
      </c>
      <c r="D26" s="266">
        <f>+'09 (raw)'!J25/('09 (raw)'!D25/100000)</f>
        <v>1217.3152320029953</v>
      </c>
      <c r="E26" s="266">
        <f>+'09 (raw)'!K25</f>
        <v>63.60822342144408</v>
      </c>
      <c r="F26" s="267">
        <f>+'09 (raw)'!L25</f>
        <v>1.67</v>
      </c>
      <c r="G26" s="267">
        <f>+'09 (raw)'!M25</f>
        <v>2.11</v>
      </c>
      <c r="H26" s="267">
        <f>+'09 (raw)'!N25</f>
        <v>3.39</v>
      </c>
      <c r="I26" s="267">
        <f>+'09 (raw)'!O25</f>
        <v>1.34</v>
      </c>
      <c r="J26" s="267">
        <f>+'09 (raw)'!P25</f>
        <v>0.37599999999999995</v>
      </c>
      <c r="K26" s="268">
        <f>+'09 (raw)'!Q25/('09 (raw)'!E25)*100000</f>
        <v>4.5062308485188938</v>
      </c>
      <c r="L26" s="268">
        <f>+'09 (raw)'!R25/('09 (raw)'!D25/100000)</f>
        <v>6.3701356715034274</v>
      </c>
      <c r="M26" s="265">
        <f>+'09 (raw)'!S25/'09 (raw)'!U25</f>
        <v>4.8397216444119311E-2</v>
      </c>
      <c r="N26" s="265">
        <f>+'09 (raw)'!T25</f>
        <v>0.1205607426162676</v>
      </c>
      <c r="O26" s="268">
        <f>'09 (raw)'!V25</f>
        <v>22</v>
      </c>
      <c r="P26" s="270">
        <f>+'09 (raw)'!X25/('09 (raw)'!F25/'09 (raw)'!W25)</f>
        <v>20.083975066421416</v>
      </c>
      <c r="Q26" s="268">
        <f>+'09 (raw)'!Y25/('09 (raw)'!I25/10000)</f>
        <v>2.0544048547167031</v>
      </c>
      <c r="R26" s="271">
        <f>+'09 (raw)'!Z25</f>
        <v>13218.687539881934</v>
      </c>
      <c r="S26" s="271">
        <f>+'09 (raw)'!AA25</f>
        <v>0.91</v>
      </c>
      <c r="T26" s="271">
        <f>+'09 (raw)'!AB25</f>
        <v>2545.29</v>
      </c>
      <c r="U26" s="271">
        <f>+'09 (raw)'!AD25</f>
        <v>0.8</v>
      </c>
      <c r="V26" s="271">
        <f>'09 (raw)'!AE25</f>
        <v>36</v>
      </c>
      <c r="W26" s="272">
        <f>+'09 (raw)'!AF25/'09 (raw)'!AC25</f>
        <v>0.81694915254237288</v>
      </c>
      <c r="X26" s="267">
        <f>+'09 (raw)'!AG25</f>
        <v>83.488197763884344</v>
      </c>
      <c r="Y26" s="267">
        <f>+'09 (raw)'!AH25</f>
        <v>17.6953</v>
      </c>
      <c r="Z26" s="265">
        <f>+'09 (raw)'!AI25</f>
        <v>0.2938140919616275</v>
      </c>
      <c r="AA26" s="273">
        <f>'09 (raw)'!AJ25/'09 (raw)'!AK25</f>
        <v>4.3594793603570103</v>
      </c>
      <c r="AB26" s="267">
        <f>'09 (raw)'!AL25</f>
        <v>1.503882863114101</v>
      </c>
      <c r="AC26" s="274">
        <f>+'09 (raw)'!AM25/('09 (raw)'!D25/100000)</f>
        <v>11.377770102157511</v>
      </c>
      <c r="AD26" s="265">
        <f>+'09 (raw)'!AN25/'09 (raw)'!E25</f>
        <v>0.40518846544902182</v>
      </c>
      <c r="AE26" s="275">
        <f>+'09 (raw)'!AO25</f>
        <v>0.59495464126919106</v>
      </c>
      <c r="AF26" s="276">
        <f>+'09 (raw)'!AP25</f>
        <v>6.4286366541868326E-2</v>
      </c>
      <c r="AG26" s="266">
        <f>+'09 (raw)'!AQ25</f>
        <v>85.806904417247893</v>
      </c>
      <c r="AH26" s="266">
        <f>+'09 (raw)'!AR25</f>
        <v>69.683127429606301</v>
      </c>
      <c r="AI26" s="265">
        <f>+'09 (raw)'!AS25</f>
        <v>3.7580173111650787E-3</v>
      </c>
      <c r="AJ26" s="266">
        <f>+'09 (raw)'!AT25</f>
        <v>530.86999989211245</v>
      </c>
      <c r="AK26" s="265">
        <f>+'09 (raw)'!AU25/'09 (raw)'!E25</f>
        <v>3.4785914659862693E-2</v>
      </c>
      <c r="AL26" s="278">
        <f>+'09 (raw)'!AV25</f>
        <v>1.8182541242391728</v>
      </c>
      <c r="AM26" s="279">
        <f>+'09 (raw)'!AW25/'09 (raw)'!G25</f>
        <v>1.7176597578835055E-2</v>
      </c>
      <c r="AN26" s="273">
        <f>'09 (raw)'!AX25</f>
        <v>58.422899983152377</v>
      </c>
      <c r="AO26" s="279">
        <f>+'09 (raw)'!AY25</f>
        <v>-9.3197005639896382E-3</v>
      </c>
      <c r="AP26" s="268">
        <f>+'09 (raw)'!AZ25</f>
        <v>38.200000000000003</v>
      </c>
      <c r="AQ26" s="268">
        <f>('09 (raw)'!H25*1000)/'09 (raw)'!D25</f>
        <v>48146.953689074915</v>
      </c>
      <c r="AR26" s="268">
        <f>'09 (raw)'!E25/'09 (raw)'!D25</f>
        <v>0.40445477743365282</v>
      </c>
      <c r="AS26" s="275">
        <f>+'09 (raw)'!BA25</f>
        <v>18.8</v>
      </c>
      <c r="AT26" s="268">
        <v>0</v>
      </c>
      <c r="AU26" s="275">
        <f>+'09 (raw)'!BC25</f>
        <v>55.2</v>
      </c>
      <c r="AV26" s="275">
        <f>+'09 (raw)'!BD25</f>
        <v>5.5</v>
      </c>
      <c r="AW26" s="268">
        <f>+'09 (raw)'!BE25</f>
        <v>22.32</v>
      </c>
      <c r="AX26" s="280">
        <f>'09 (raw)'!BG25</f>
        <v>12.23421276500982</v>
      </c>
      <c r="AY26" s="280">
        <f>'10 (raw)'!BH25*10</f>
        <v>6.3600000000000012</v>
      </c>
      <c r="AZ26" s="265">
        <f>+'09 (raw)'!BI25/'09 (raw)'!G25</f>
        <v>1.6920264242454852E-2</v>
      </c>
      <c r="BA26" s="268">
        <f>1/('09 (raw)'!BJ25/'09 (raw)'!G25)</f>
        <v>1.39119311110165</v>
      </c>
      <c r="BB26" s="268">
        <f>+'09 (raw)'!BJ25/'09 (raw)'!E25</f>
        <v>119.03790046392302</v>
      </c>
      <c r="BC26" s="281">
        <f>+'09 (raw)'!BK25/'09 (raw)'!BF25</f>
        <v>1.6535029435915993</v>
      </c>
      <c r="BD26" s="265">
        <f>+'09 (raw)'!BL25/'09 (raw)'!BO25</f>
        <v>0.11422357782691141</v>
      </c>
      <c r="BE26" s="268">
        <f>+'09 (raw)'!BM25</f>
        <v>60.6</v>
      </c>
      <c r="BF26" s="265">
        <f>+'09 (raw)'!BN25/'09 (raw)'!BO25</f>
        <v>9.9953169996880462E-2</v>
      </c>
      <c r="BG26" s="279">
        <f>+'09 (raw)'!BP25/('09 (raw)'!G25/1000)</f>
        <v>0.15041392210518617</v>
      </c>
      <c r="BH26" s="267">
        <f>+'09 (raw)'!BQ25</f>
        <v>4.375</v>
      </c>
      <c r="BI26" s="267">
        <f>+'09 (raw)'!BR25</f>
        <v>2.5468108220139305</v>
      </c>
      <c r="BJ26" s="267">
        <f>+'09 (raw)'!BS25</f>
        <v>1.0908449999999998</v>
      </c>
      <c r="BK26" s="264">
        <f>+'09 (raw)'!BT25/('09 (raw)'!E25/1000)</f>
        <v>9.6323965623146091</v>
      </c>
      <c r="BL26" s="268">
        <f>+'09 (raw)'!BU25</f>
        <v>8</v>
      </c>
      <c r="BM26" s="281">
        <f>+'09 (raw)'!BV25/('09 (raw)'!D25/1000)</f>
        <v>5.7196740401576891</v>
      </c>
      <c r="BN26" s="264">
        <f>'09 (raw)'!BW25/('09 (raw)'!E25/1000)</f>
        <v>29.066501467368763</v>
      </c>
      <c r="BO26" s="264">
        <f>'09 (raw)'!BX25/('09 (raw)'!D25/10000)</f>
        <v>1.1533773424724942</v>
      </c>
      <c r="BP26" s="264">
        <f>+'09 (raw)'!BY25/('09 (raw)'!D25/100000)</f>
        <v>7.0779285238926972</v>
      </c>
      <c r="BQ26" s="267">
        <f>+'09 (raw)'!BZ25/('09 (raw)'!G25/1000)</f>
        <v>5.6139217155831442</v>
      </c>
      <c r="BR26" s="267">
        <f>+'09 (raw)'!CA25</f>
        <v>0.58392455694724243</v>
      </c>
      <c r="BS26" s="282">
        <f>+'09 (raw)'!CB25</f>
        <v>66.876190480000005</v>
      </c>
      <c r="BT26" s="283">
        <f>+'09 (raw)'!CC25</f>
        <v>0.15700000000000003</v>
      </c>
      <c r="BU26" s="283">
        <f>+'09 (raw)'!CD25</f>
        <v>0.52633333333333332</v>
      </c>
      <c r="BV26" s="284">
        <f>+'09 (raw)'!CE25</f>
        <v>45.98</v>
      </c>
      <c r="BW26" s="284">
        <f>+'09 (raw)'!CF25</f>
        <v>48.84</v>
      </c>
      <c r="BX26" s="265">
        <f>+'09 (raw)'!CG25</f>
        <v>0.9462558327707451</v>
      </c>
      <c r="BY26" s="278">
        <f>BY16</f>
        <v>71.401766725895925</v>
      </c>
      <c r="BZ26" s="268">
        <f>+'09 (raw)'!CI25</f>
        <v>0.41338871176325592</v>
      </c>
      <c r="CA26" s="280">
        <f>+'09 (raw)'!CJ25</f>
        <v>22.008026085792828</v>
      </c>
      <c r="CB26" s="268">
        <f>+'09 (raw)'!CK25</f>
        <v>7.6</v>
      </c>
      <c r="CC26" s="265">
        <f>+'09 (raw)'!CL25/'09 (raw)'!E25</f>
        <v>0.33075603178686491</v>
      </c>
      <c r="CD26" s="265">
        <f>+'09 (raw)'!CM25</f>
        <v>4.8961126712979586E-4</v>
      </c>
      <c r="CE26" s="265">
        <f>+'09 (raw)'!CN25/'09 (raw)'!G25</f>
        <v>1.3717378696334109E-2</v>
      </c>
      <c r="CF26" s="265">
        <f>('09 (raw)'!CO25+'09 (raw)'!CP25)/'09 (raw)'!CX25</f>
        <v>0.44858476833711558</v>
      </c>
      <c r="CG26" s="268">
        <f>+'09 (raw)'!CQ25/('09 (raw)'!CX25/1000000)</f>
        <v>2.6412493097082304</v>
      </c>
      <c r="CH26" s="281">
        <f>+'09 (raw)'!CR25/('09 (raw)'!D25/1000)</f>
        <v>1.1121101300744407</v>
      </c>
      <c r="CI26" s="273">
        <f>('09 (raw)'!CS25-'08 (raw)'!CS25)/'08 (raw)'!CS25</f>
        <v>-0.1355389196186767</v>
      </c>
      <c r="CJ26" s="273">
        <f>('09 (raw)'!CT25-'08 (raw)'!CT25)/'08 (raw)'!CT25</f>
        <v>1.0898007644628463E-2</v>
      </c>
      <c r="CK26" s="285">
        <f>+'09 (raw)'!CU25/('09 (raw)'!D25/1000000)</f>
        <v>8.4935142286712377</v>
      </c>
      <c r="CL26" s="268">
        <f>+'09 (raw)'!CV25/('09 (raw)'!I25/1000)</f>
        <v>1.4907604458585304</v>
      </c>
      <c r="CM26" s="268">
        <f>+'09 (raw)'!CW25/('09 (raw)'!E25/10000)</f>
        <v>2.5549891412961498</v>
      </c>
    </row>
    <row r="27" spans="1:91">
      <c r="A27" s="263" t="s">
        <v>226</v>
      </c>
      <c r="B27" s="264">
        <f>'09 (raw)'!B26</f>
        <v>4046.8853794058391</v>
      </c>
      <c r="C27" s="265">
        <f>'09 (raw)'!C26</f>
        <v>0.2707792</v>
      </c>
      <c r="D27" s="266">
        <f>+'09 (raw)'!J26/('09 (raw)'!D26/100000)</f>
        <v>952.59904356498726</v>
      </c>
      <c r="E27" s="266">
        <f>+'09 (raw)'!K26</f>
        <v>34.063817280110719</v>
      </c>
      <c r="F27" s="267">
        <f>+'09 (raw)'!L26</f>
        <v>2.5</v>
      </c>
      <c r="G27" s="267">
        <f>+'09 (raw)'!M26</f>
        <v>2.2200000000000002</v>
      </c>
      <c r="H27" s="267">
        <f>+'09 (raw)'!N26</f>
        <v>3.35</v>
      </c>
      <c r="I27" s="267">
        <f>+'09 (raw)'!O26</f>
        <v>0.75</v>
      </c>
      <c r="J27" s="267">
        <f>+'09 (raw)'!P26</f>
        <v>0.47300000000000003</v>
      </c>
      <c r="K27" s="268">
        <f>+'09 (raw)'!Q26/('09 (raw)'!E26)*100000</f>
        <v>11.513349656056896</v>
      </c>
      <c r="L27" s="268">
        <f>+'09 (raw)'!R26/('09 (raw)'!D26/100000)</f>
        <v>5.172746484276014</v>
      </c>
      <c r="M27" s="265">
        <f>+'09 (raw)'!S26/'09 (raw)'!U26</f>
        <v>1.1581747327911E-2</v>
      </c>
      <c r="N27" s="265">
        <f>+'09 (raw)'!T26</f>
        <v>0.13097676797117738</v>
      </c>
      <c r="O27" s="268">
        <f>'09 (raw)'!V26</f>
        <v>11</v>
      </c>
      <c r="P27" s="270">
        <f>+'09 (raw)'!X26/('09 (raw)'!F26/'09 (raw)'!W26)</f>
        <v>215.92005146680393</v>
      </c>
      <c r="Q27" s="268">
        <f>+'09 (raw)'!Y26/('09 (raw)'!I26/10000)</f>
        <v>5.1468630756943829</v>
      </c>
      <c r="R27" s="271">
        <f>+'09 (raw)'!Z26</f>
        <v>3396.9854664437748</v>
      </c>
      <c r="S27" s="271">
        <f>+'09 (raw)'!AA26</f>
        <v>0.99</v>
      </c>
      <c r="T27" s="271">
        <f>+'09 (raw)'!AB26</f>
        <v>800.45</v>
      </c>
      <c r="U27" s="271">
        <f>+'09 (raw)'!AD26</f>
        <v>0</v>
      </c>
      <c r="V27" s="271">
        <f>'09 (raw)'!AE26</f>
        <v>5</v>
      </c>
      <c r="W27" s="272">
        <f>+'09 (raw)'!AF26/'09 (raw)'!AC26</f>
        <v>0.73830155979202772</v>
      </c>
      <c r="X27" s="267">
        <f>+'09 (raw)'!AG26</f>
        <v>90.206938150656256</v>
      </c>
      <c r="Y27" s="267">
        <f>+'09 (raw)'!AH26</f>
        <v>14.8157</v>
      </c>
      <c r="Z27" s="265">
        <f>+'09 (raw)'!AI26</f>
        <v>0.21575823832578478</v>
      </c>
      <c r="AA27" s="273">
        <f>'09 (raw)'!AJ26/'09 (raw)'!AK26</f>
        <v>1.8701029269861691</v>
      </c>
      <c r="AB27" s="267">
        <f>'09 (raw)'!AL26</f>
        <v>1.64074868821474</v>
      </c>
      <c r="AC27" s="274">
        <f>+'09 (raw)'!AM26/('09 (raw)'!D26/100000)</f>
        <v>5.5214709663620374</v>
      </c>
      <c r="AD27" s="265">
        <f>+'09 (raw)'!AN26/'09 (raw)'!E26</f>
        <v>0.3705797481636936</v>
      </c>
      <c r="AE27" s="275">
        <f>+'09 (raw)'!AO26</f>
        <v>0.54007191251634379</v>
      </c>
      <c r="AF27" s="276">
        <f>+'09 (raw)'!AP26</f>
        <v>6.0734149054505006E-2</v>
      </c>
      <c r="AG27" s="266">
        <f>+'09 (raw)'!AQ26</f>
        <v>79.873755084864641</v>
      </c>
      <c r="AH27" s="266">
        <f>+'09 (raw)'!AR26</f>
        <v>61.958593784634488</v>
      </c>
      <c r="AI27" s="265">
        <f>+'09 (raw)'!AS26</f>
        <v>8.7053988417709702E-3</v>
      </c>
      <c r="AJ27" s="266">
        <f>+'09 (raw)'!AT26</f>
        <v>518.85342222460883</v>
      </c>
      <c r="AK27" s="265">
        <f>+'09 (raw)'!AU26/'09 (raw)'!E26</f>
        <v>6.8571470211029495E-2</v>
      </c>
      <c r="AL27" s="278">
        <f>+'09 (raw)'!AV26</f>
        <v>3.7800645203801069</v>
      </c>
      <c r="AM27" s="279">
        <f>+'09 (raw)'!AW26/'09 (raw)'!G26</f>
        <v>1.1326910885701922E-2</v>
      </c>
      <c r="AN27" s="273">
        <f>'09 (raw)'!AX26</f>
        <v>51.800816989139165</v>
      </c>
      <c r="AO27" s="279">
        <f>+'09 (raw)'!AY26</f>
        <v>1.1535248314585078E-2</v>
      </c>
      <c r="AP27" s="268">
        <f>+'09 (raw)'!AZ26</f>
        <v>32.5</v>
      </c>
      <c r="AQ27" s="268">
        <f>('09 (raw)'!H26*1000)/'09 (raw)'!D26</f>
        <v>84824.809173855421</v>
      </c>
      <c r="AR27" s="268">
        <f>'09 (raw)'!E26/'09 (raw)'!D26</f>
        <v>0.3988013177135763</v>
      </c>
      <c r="AS27" s="275">
        <f>+'09 (raw)'!BA26</f>
        <v>13.8</v>
      </c>
      <c r="AT27" s="268">
        <v>0</v>
      </c>
      <c r="AU27" s="275">
        <f>+'09 (raw)'!BC26</f>
        <v>51.471533686354867</v>
      </c>
      <c r="AV27" s="275">
        <f>+'09 (raw)'!BD26</f>
        <v>8.5</v>
      </c>
      <c r="AW27" s="268">
        <f>+'09 (raw)'!BE26</f>
        <v>30.21</v>
      </c>
      <c r="AX27" s="280">
        <f>'09 (raw)'!BG26</f>
        <v>12.078279214674298</v>
      </c>
      <c r="AY27" s="280">
        <f>'10 (raw)'!BH26*10</f>
        <v>7.1483333333333343</v>
      </c>
      <c r="AZ27" s="265">
        <f>+'09 (raw)'!BI26/'09 (raw)'!G26</f>
        <v>3.0287259152119002E-2</v>
      </c>
      <c r="BA27" s="268">
        <f>1/('09 (raw)'!BJ26/'09 (raw)'!G26)</f>
        <v>1.6901012217943865</v>
      </c>
      <c r="BB27" s="268">
        <f>+'09 (raw)'!BJ26/'09 (raw)'!E26</f>
        <v>179.34481316311064</v>
      </c>
      <c r="BC27" s="281">
        <f>+'09 (raw)'!BK26/'09 (raw)'!BF26</f>
        <v>2.6361485837734038</v>
      </c>
      <c r="BD27" s="265">
        <f>+'09 (raw)'!BL26/'09 (raw)'!BO26</f>
        <v>0.3105994562622833</v>
      </c>
      <c r="BE27" s="268">
        <f>+'09 (raw)'!BM26</f>
        <v>81.5</v>
      </c>
      <c r="BF27" s="265">
        <f>+'09 (raw)'!BN26/'09 (raw)'!BO26</f>
        <v>0.2336144836121449</v>
      </c>
      <c r="BG27" s="279">
        <f>+'09 (raw)'!BP26/('09 (raw)'!G26/1000)</f>
        <v>0.13615785235167205</v>
      </c>
      <c r="BH27" s="267">
        <f>+'09 (raw)'!BQ26</f>
        <v>10.582576162479958</v>
      </c>
      <c r="BI27" s="267">
        <f>+'09 (raw)'!BR26</f>
        <v>17.10226687033202</v>
      </c>
      <c r="BJ27" s="267">
        <f>+'09 (raw)'!BS26</f>
        <v>2.7196150000000001</v>
      </c>
      <c r="BK27" s="264">
        <f>+'09 (raw)'!BT26/('09 (raw)'!E26/1000)</f>
        <v>19.4269558120555</v>
      </c>
      <c r="BL27" s="268">
        <f>+'09 (raw)'!BU26</f>
        <v>9</v>
      </c>
      <c r="BM27" s="281">
        <f>+'09 (raw)'!BV26/('09 (raw)'!D26/1000)</f>
        <v>7.5731333359681408</v>
      </c>
      <c r="BN27" s="264">
        <f>'09 (raw)'!BW26/('09 (raw)'!E26/1000)</f>
        <v>44.584353503556024</v>
      </c>
      <c r="BO27" s="264">
        <f>'09 (raw)'!BX26/('09 (raw)'!D26/10000)</f>
        <v>1.6934041846038324</v>
      </c>
      <c r="BP27" s="264">
        <f>+'09 (raw)'!BY26/('09 (raw)'!D26/100000)</f>
        <v>10.51985520959504</v>
      </c>
      <c r="BQ27" s="267">
        <f>+'09 (raw)'!BZ26/('09 (raw)'!G26/1000)</f>
        <v>5.4428504147255792</v>
      </c>
      <c r="BR27" s="267">
        <f>+'09 (raw)'!CA26</f>
        <v>0.85778006519128491</v>
      </c>
      <c r="BS27" s="282">
        <f>+'09 (raw)'!CB26</f>
        <v>58.334970239999997</v>
      </c>
      <c r="BT27" s="283">
        <f>+'09 (raw)'!CC26</f>
        <v>0.31012499999999998</v>
      </c>
      <c r="BU27" s="283">
        <f>+'09 (raw)'!CD26</f>
        <v>0.505</v>
      </c>
      <c r="BV27" s="284">
        <f>+'09 (raw)'!CE26</f>
        <v>21.93</v>
      </c>
      <c r="BW27" s="284">
        <f>+'09 (raw)'!CF26</f>
        <v>44.19</v>
      </c>
      <c r="BX27" s="265">
        <f>+'09 (raw)'!CG26</f>
        <v>0.85990732948257509</v>
      </c>
      <c r="BY27" s="278">
        <f>BY16</f>
        <v>71.401766725895925</v>
      </c>
      <c r="BZ27" s="268">
        <f>+'09 (raw)'!CI26</f>
        <v>0.15830115705073625</v>
      </c>
      <c r="CA27" s="280">
        <f>+'09 (raw)'!CJ26</f>
        <v>22.353156768167029</v>
      </c>
      <c r="CB27" s="268">
        <f>+'09 (raw)'!CK26</f>
        <v>6.9</v>
      </c>
      <c r="CC27" s="265">
        <f>+'09 (raw)'!CL26/'09 (raw)'!E26</f>
        <v>0.21121458551941238</v>
      </c>
      <c r="CD27" s="265">
        <f>+'09 (raw)'!CM26</f>
        <v>6.9532718173947929E-4</v>
      </c>
      <c r="CE27" s="265">
        <f>+'09 (raw)'!CN26/'09 (raw)'!G26</f>
        <v>1.9164620063290363E-2</v>
      </c>
      <c r="CF27" s="265">
        <f>('09 (raw)'!CO26+'09 (raw)'!CP26)/'09 (raw)'!CX26</f>
        <v>0.4550905116264673</v>
      </c>
      <c r="CG27" s="268">
        <f>+'09 (raw)'!CQ26/('09 (raw)'!CX26/1000000)</f>
        <v>30.053993509109283</v>
      </c>
      <c r="CH27" s="281">
        <f>+'09 (raw)'!CR26/('09 (raw)'!D26/1000)</f>
        <v>2.049226831159956</v>
      </c>
      <c r="CI27" s="273">
        <f>('09 (raw)'!CS26-'08 (raw)'!CS26)/'08 (raw)'!CS26</f>
        <v>-3.7646707626472778E-2</v>
      </c>
      <c r="CJ27" s="273">
        <f>('09 (raw)'!CT26-'08 (raw)'!CT26)/'08 (raw)'!CT26</f>
        <v>-2.039631454528508E-2</v>
      </c>
      <c r="CK27" s="285">
        <f>+'09 (raw)'!CU26/('09 (raw)'!D26/1000000)</f>
        <v>13.948979283440934</v>
      </c>
      <c r="CL27" s="268">
        <f>+'09 (raw)'!CV26/('09 (raw)'!I26/1000)</f>
        <v>4.5256899458691988</v>
      </c>
      <c r="CM27" s="268">
        <f>+'09 (raw)'!CW26/('09 (raw)'!E26/10000)</f>
        <v>5.144572694415297</v>
      </c>
    </row>
    <row r="28" spans="1:91">
      <c r="A28" s="263" t="s">
        <v>227</v>
      </c>
      <c r="B28" s="264">
        <f>'09 (raw)'!B27</f>
        <v>2737.1265348164811</v>
      </c>
      <c r="C28" s="265">
        <f>'09 (raw)'!C27</f>
        <v>0.24798029999999999</v>
      </c>
      <c r="D28" s="266">
        <f>+'09 (raw)'!J27/('09 (raw)'!D27/100000)</f>
        <v>2723.2352811358978</v>
      </c>
      <c r="E28" s="266">
        <f>+'09 (raw)'!K27</f>
        <v>64.253936144629449</v>
      </c>
      <c r="F28" s="267">
        <f>+'09 (raw)'!L27</f>
        <v>2.29</v>
      </c>
      <c r="G28" s="267">
        <f>+'09 (raw)'!M27</f>
        <v>2.09</v>
      </c>
      <c r="H28" s="267">
        <f>+'09 (raw)'!N27</f>
        <v>2.4900000000000002</v>
      </c>
      <c r="I28" s="267">
        <f>+'09 (raw)'!O27</f>
        <v>0.91</v>
      </c>
      <c r="J28" s="267">
        <f>+'09 (raw)'!P27</f>
        <v>0.23633333333333337</v>
      </c>
      <c r="K28" s="268">
        <f>+'09 (raw)'!Q27/('09 (raw)'!E27)*100000</f>
        <v>14.140292992952661</v>
      </c>
      <c r="L28" s="268">
        <f>+'09 (raw)'!R27/('09 (raw)'!D27/100000)</f>
        <v>10.730087317036791</v>
      </c>
      <c r="M28" s="265">
        <f>+'09 (raw)'!S27/'09 (raw)'!U27</f>
        <v>1.5563991249662641E-3</v>
      </c>
      <c r="N28" s="265">
        <f>+'09 (raw)'!T27</f>
        <v>0.22010485103026314</v>
      </c>
      <c r="O28" s="268">
        <f>'09 (raw)'!V27</f>
        <v>2</v>
      </c>
      <c r="P28" s="270">
        <f>+'09 (raw)'!X27/('09 (raw)'!F27/'09 (raw)'!W27)</f>
        <v>211.6566234865405</v>
      </c>
      <c r="Q28" s="268">
        <f>+'09 (raw)'!Y27/('09 (raw)'!I27/10000)</f>
        <v>0.77383408997111025</v>
      </c>
      <c r="R28" s="271">
        <f>+'09 (raw)'!Z27</f>
        <v>6598.1252551097359</v>
      </c>
      <c r="S28" s="271">
        <f>+'09 (raw)'!AA27</f>
        <v>7.0000000000000007E-2</v>
      </c>
      <c r="T28" s="271">
        <f>+'09 (raw)'!AB27</f>
        <v>1725.1799999999998</v>
      </c>
      <c r="U28" s="271">
        <f>+'09 (raw)'!AD27</f>
        <v>0</v>
      </c>
      <c r="V28" s="271">
        <f>'09 (raw)'!AE27</f>
        <v>9</v>
      </c>
      <c r="W28" s="272">
        <f>+'09 (raw)'!AF27/'09 (raw)'!AC27</f>
        <v>0.75113122171945701</v>
      </c>
      <c r="X28" s="267">
        <f>+'09 (raw)'!AG27</f>
        <v>93.389608257484412</v>
      </c>
      <c r="Y28" s="267">
        <f>+'09 (raw)'!AH27</f>
        <v>13.0055</v>
      </c>
      <c r="Z28" s="265">
        <f>+'09 (raw)'!AI27</f>
        <v>0.2815450643776824</v>
      </c>
      <c r="AA28" s="273">
        <f>'09 (raw)'!AJ27/'09 (raw)'!AK27</f>
        <v>1.048161681609282</v>
      </c>
      <c r="AB28" s="267">
        <f>'09 (raw)'!AL27</f>
        <v>2.2167903797537711</v>
      </c>
      <c r="AC28" s="274">
        <f>+'09 (raw)'!AM27/('09 (raw)'!D27/100000)</f>
        <v>3.9571953225951289</v>
      </c>
      <c r="AD28" s="265">
        <f>+'09 (raw)'!AN27/'09 (raw)'!E27</f>
        <v>0.33832247470331994</v>
      </c>
      <c r="AE28" s="275">
        <f>+'09 (raw)'!AO27</f>
        <v>0.47100715870340321</v>
      </c>
      <c r="AF28" s="276">
        <f>+'09 (raw)'!AP27</f>
        <v>5.3288276579152589E-2</v>
      </c>
      <c r="AG28" s="266">
        <f>+'09 (raw)'!AQ27</f>
        <v>81.853265297371465</v>
      </c>
      <c r="AH28" s="266">
        <f>+'09 (raw)'!AR27</f>
        <v>53.006943627162528</v>
      </c>
      <c r="AI28" s="265">
        <f>+'09 (raw)'!AS27</f>
        <v>7.9425867115013385E-3</v>
      </c>
      <c r="AJ28" s="266">
        <f>+'09 (raw)'!AT27</f>
        <v>510.30388633090098</v>
      </c>
      <c r="AK28" s="265">
        <f>+'09 (raw)'!AU27/'09 (raw)'!E27</f>
        <v>4.4544963851025174E-2</v>
      </c>
      <c r="AL28" s="278">
        <f>+'09 (raw)'!AV27</f>
        <v>28.017446427112574</v>
      </c>
      <c r="AM28" s="279">
        <f>+'09 (raw)'!AW27/'09 (raw)'!G27</f>
        <v>2.2900889132066175E-2</v>
      </c>
      <c r="AN28" s="273">
        <f>'09 (raw)'!AX27</f>
        <v>47.839440891765037</v>
      </c>
      <c r="AO28" s="279">
        <f>+'09 (raw)'!AY27</f>
        <v>5.4325174293899563E-3</v>
      </c>
      <c r="AP28" s="268">
        <f>+'09 (raw)'!AZ27</f>
        <v>66.7</v>
      </c>
      <c r="AQ28" s="268">
        <f>('09 (raw)'!H27*1000)/'09 (raw)'!D27</f>
        <v>90865.168244555432</v>
      </c>
      <c r="AR28" s="268">
        <f>'09 (raw)'!E27/'09 (raw)'!D27</f>
        <v>0.50050530340273136</v>
      </c>
      <c r="AS28" s="275">
        <f>+'09 (raw)'!BA27</f>
        <v>10.5</v>
      </c>
      <c r="AT28" s="268">
        <v>0</v>
      </c>
      <c r="AU28" s="275">
        <f>+'09 (raw)'!BC27</f>
        <v>52.3</v>
      </c>
      <c r="AV28" s="275">
        <f>+'09 (raw)'!BD27</f>
        <v>14.5</v>
      </c>
      <c r="AW28" s="268">
        <f>+'09 (raw)'!BE27</f>
        <v>36.14</v>
      </c>
      <c r="AX28" s="280">
        <f>'09 (raw)'!BG27</f>
        <v>10.045492690325682</v>
      </c>
      <c r="AY28" s="280">
        <f>'10 (raw)'!BH27*10</f>
        <v>7.4233333333333356</v>
      </c>
      <c r="AZ28" s="265">
        <f>+'09 (raw)'!BI27/'09 (raw)'!G27</f>
        <v>4.0871369539222033E-2</v>
      </c>
      <c r="BA28" s="268">
        <f>1/('09 (raw)'!BJ27/'09 (raw)'!G27)</f>
        <v>1.5098474274478566</v>
      </c>
      <c r="BB28" s="268">
        <f>+'09 (raw)'!BJ27/'09 (raw)'!E27</f>
        <v>164.60123309436744</v>
      </c>
      <c r="BC28" s="281">
        <f>+'09 (raw)'!BK27/'09 (raw)'!BF27</f>
        <v>2.3804740184300162</v>
      </c>
      <c r="BD28" s="265">
        <f>+'09 (raw)'!BL27/'09 (raw)'!BO27</f>
        <v>0.30017354331534041</v>
      </c>
      <c r="BE28" s="268">
        <f>+'09 (raw)'!BM27</f>
        <v>95.7</v>
      </c>
      <c r="BF28" s="265">
        <f>+'09 (raw)'!BN27/'09 (raw)'!BO27</f>
        <v>0.26734459915210446</v>
      </c>
      <c r="BG28" s="279">
        <f>+'09 (raw)'!BP27/('09 (raw)'!G27/1000)</f>
        <v>0.12113860510175478</v>
      </c>
      <c r="BH28" s="267">
        <f>+'09 (raw)'!BQ27</f>
        <v>9.9780701754385976</v>
      </c>
      <c r="BI28" s="267">
        <f>+'09 (raw)'!BR27</f>
        <v>0.93591552426477986</v>
      </c>
      <c r="BJ28" s="267">
        <f>+'09 (raw)'!BS27</f>
        <v>9739.1946590000007</v>
      </c>
      <c r="BK28" s="264">
        <f>+'09 (raw)'!BT27/('09 (raw)'!E27/1000)</f>
        <v>202.85846783083343</v>
      </c>
      <c r="BL28" s="268">
        <f>+'09 (raw)'!BU27</f>
        <v>101</v>
      </c>
      <c r="BM28" s="281">
        <f>+'09 (raw)'!BV27/('09 (raw)'!D27/1000)</f>
        <v>24.963053493670774</v>
      </c>
      <c r="BN28" s="264">
        <f>'09 (raw)'!BW27/('09 (raw)'!E27/1000)</f>
        <v>37.555401819992547</v>
      </c>
      <c r="BO28" s="264">
        <f>'09 (raw)'!BX27/('09 (raw)'!D27/10000)</f>
        <v>2.0906422242923628</v>
      </c>
      <c r="BP28" s="264">
        <f>+'09 (raw)'!BY27/('09 (raw)'!D27/100000)</f>
        <v>11.491086417535854</v>
      </c>
      <c r="BQ28" s="267">
        <f>+'09 (raw)'!BZ27/('09 (raw)'!G27/1000)</f>
        <v>13.107865215177913</v>
      </c>
      <c r="BR28" s="267">
        <f>+'09 (raw)'!CA27</f>
        <v>1.1755025273304338</v>
      </c>
      <c r="BS28" s="282">
        <f>+'09 (raw)'!CB27</f>
        <v>66.837648810000005</v>
      </c>
      <c r="BT28" s="283">
        <f>+'09 (raw)'!CC27</f>
        <v>0.42312500000000003</v>
      </c>
      <c r="BU28" s="283">
        <f>+'09 (raw)'!CD27</f>
        <v>0.83800000000000008</v>
      </c>
      <c r="BV28" s="284">
        <f>+'09 (raw)'!CE27</f>
        <v>31.88</v>
      </c>
      <c r="BW28" s="284">
        <f>+'09 (raw)'!CF27</f>
        <v>46.51</v>
      </c>
      <c r="BX28" s="265">
        <f>+'09 (raw)'!CG27</f>
        <v>0.68976143506009513</v>
      </c>
      <c r="BY28" s="278">
        <f>BY16</f>
        <v>71.401766725895925</v>
      </c>
      <c r="BZ28" s="268">
        <f>+'09 (raw)'!CI27</f>
        <v>8.1743005767918042E-2</v>
      </c>
      <c r="CA28" s="280">
        <f>+'09 (raw)'!CJ27</f>
        <v>0</v>
      </c>
      <c r="CB28" s="268">
        <f>+'09 (raw)'!CK27</f>
        <v>5.9</v>
      </c>
      <c r="CC28" s="265">
        <f>+'09 (raw)'!CL27/'09 (raw)'!E27</f>
        <v>0.22318856004683021</v>
      </c>
      <c r="CD28" s="265">
        <f>+'09 (raw)'!CM27</f>
        <v>0.43081494541692184</v>
      </c>
      <c r="CE28" s="265">
        <f>+'09 (raw)'!CN27/'09 (raw)'!G27</f>
        <v>0.16551194216494375</v>
      </c>
      <c r="CF28" s="265">
        <f>('09 (raw)'!CO27+'09 (raw)'!CP27)/'09 (raw)'!CX27</f>
        <v>2.6519433940608534E-2</v>
      </c>
      <c r="CG28" s="268">
        <f>+'09 (raw)'!CQ27/('09 (raw)'!CX27/1000000)</f>
        <v>12.99728767526746</v>
      </c>
      <c r="CH28" s="281">
        <f>+'09 (raw)'!CR27/('09 (raw)'!D27/1000)</f>
        <v>5.0798016814364138</v>
      </c>
      <c r="CI28" s="273">
        <f>('09 (raw)'!CS27-'08 (raw)'!CS27)/'08 (raw)'!CS27</f>
        <v>-0.13505791055518906</v>
      </c>
      <c r="CJ28" s="273">
        <f>('09 (raw)'!CT27-'08 (raw)'!CT27)/'08 (raw)'!CT27</f>
        <v>-1.289319702206671E-2</v>
      </c>
      <c r="CK28" s="285">
        <f>+'09 (raw)'!CU27/('09 (raw)'!D27/1000000)</f>
        <v>2.2829973014971894</v>
      </c>
      <c r="CL28" s="268">
        <f>+'09 (raw)'!CV27/('09 (raw)'!I27/1000)</f>
        <v>2.295707800247627</v>
      </c>
      <c r="CM28" s="268">
        <f>+'09 (raw)'!CW27/('09 (raw)'!E27/10000)</f>
        <v>1.0491185123803588</v>
      </c>
    </row>
    <row r="29" spans="1:91">
      <c r="A29" s="263" t="s">
        <v>228</v>
      </c>
      <c r="B29" s="264">
        <f>'09 (raw)'!B28</f>
        <v>3726.6199183324393</v>
      </c>
      <c r="C29" s="265">
        <f>'09 (raw)'!C28</f>
        <v>0.26653500000000002</v>
      </c>
      <c r="D29" s="266">
        <f>+'09 (raw)'!J28/('09 (raw)'!D28/100000)</f>
        <v>1646.5126648474477</v>
      </c>
      <c r="E29" s="266">
        <f>+'09 (raw)'!K28</f>
        <v>52.116908123090091</v>
      </c>
      <c r="F29" s="267">
        <f>+'09 (raw)'!L28</f>
        <v>2.08</v>
      </c>
      <c r="G29" s="267">
        <f>+'09 (raw)'!M28</f>
        <v>2.56</v>
      </c>
      <c r="H29" s="267">
        <f>+'09 (raw)'!N28</f>
        <v>2.8</v>
      </c>
      <c r="I29" s="267">
        <f>+'09 (raw)'!O28</f>
        <v>1.66</v>
      </c>
      <c r="J29" s="267">
        <f>+'09 (raw)'!P28</f>
        <v>0.27933333333333338</v>
      </c>
      <c r="K29" s="268">
        <f>+'09 (raw)'!Q28/('09 (raw)'!E28)*100000</f>
        <v>7.1260741072117844</v>
      </c>
      <c r="L29" s="268">
        <f>+'09 (raw)'!R28/('09 (raw)'!D28/100000)</f>
        <v>8.4911199384776115</v>
      </c>
      <c r="M29" s="265">
        <f>+'09 (raw)'!S28/'09 (raw)'!U28</f>
        <v>2.3670265825186974E-2</v>
      </c>
      <c r="N29" s="265">
        <f>+'09 (raw)'!T28</f>
        <v>3.7984292757615805E-3</v>
      </c>
      <c r="O29" s="268">
        <f>'09 (raw)'!V28</f>
        <v>7</v>
      </c>
      <c r="P29" s="270">
        <f>+'09 (raw)'!X28/('09 (raw)'!F28/'09 (raw)'!W28)</f>
        <v>19.938335976457125</v>
      </c>
      <c r="Q29" s="268">
        <f>+'09 (raw)'!Y28/('09 (raw)'!I28/10000)</f>
        <v>3.1561273055509966</v>
      </c>
      <c r="R29" s="271">
        <f>+'09 (raw)'!Z28</f>
        <v>12304.103167515226</v>
      </c>
      <c r="S29" s="271">
        <f>+'09 (raw)'!AA28</f>
        <v>1.19</v>
      </c>
      <c r="T29" s="271">
        <f>+'09 (raw)'!AB28</f>
        <v>1906.22</v>
      </c>
      <c r="U29" s="271">
        <f>+'09 (raw)'!AD28</f>
        <v>1</v>
      </c>
      <c r="V29" s="271">
        <f>'09 (raw)'!AE28</f>
        <v>7</v>
      </c>
      <c r="W29" s="272">
        <f>+'09 (raw)'!AF28/'09 (raw)'!AC28</f>
        <v>0.5826446280991735</v>
      </c>
      <c r="X29" s="267">
        <f>+'09 (raw)'!AG28</f>
        <v>79.521863568566076</v>
      </c>
      <c r="Y29" s="267">
        <f>+'09 (raw)'!AH28</f>
        <v>15.825200000000001</v>
      </c>
      <c r="Z29" s="265">
        <f>+'09 (raw)'!AI28</f>
        <v>0.24302473050095116</v>
      </c>
      <c r="AA29" s="273">
        <f>'09 (raw)'!AJ28/'09 (raw)'!AK28</f>
        <v>2.1565132793067479</v>
      </c>
      <c r="AB29" s="267">
        <f>'09 (raw)'!AL28</f>
        <v>1.8032563243752688</v>
      </c>
      <c r="AC29" s="274">
        <f>+'09 (raw)'!AM28/('09 (raw)'!D28/100000)</f>
        <v>8.249666290937963</v>
      </c>
      <c r="AD29" s="265">
        <f>+'09 (raw)'!AN28/'09 (raw)'!E28</f>
        <v>0.3454730624501422</v>
      </c>
      <c r="AE29" s="275">
        <f>+'09 (raw)'!AO28</f>
        <v>0.63163934397769506</v>
      </c>
      <c r="AF29" s="276">
        <f>+'09 (raw)'!AP28</f>
        <v>6.2113932738503776E-2</v>
      </c>
      <c r="AG29" s="266">
        <f>+'09 (raw)'!AQ28</f>
        <v>83.669204630117562</v>
      </c>
      <c r="AH29" s="266">
        <f>+'09 (raw)'!AR28</f>
        <v>63.596809282088472</v>
      </c>
      <c r="AI29" s="265">
        <f>+'09 (raw)'!AS28</f>
        <v>3.1458994956099384E-2</v>
      </c>
      <c r="AJ29" s="266">
        <f>+'09 (raw)'!AT28</f>
        <v>505.48339586699149</v>
      </c>
      <c r="AK29" s="265">
        <f>+'09 (raw)'!AU28/'09 (raw)'!E28</f>
        <v>4.1239184697943534E-2</v>
      </c>
      <c r="AL29" s="278">
        <f>+'09 (raw)'!AV28</f>
        <v>7.8386694507229224</v>
      </c>
      <c r="AM29" s="279">
        <f>+'09 (raw)'!AW28/'09 (raw)'!G28</f>
        <v>2.1617226265798227E-2</v>
      </c>
      <c r="AN29" s="273">
        <f>'09 (raw)'!AX28</f>
        <v>59.590015432703339</v>
      </c>
      <c r="AO29" s="279">
        <f>+'09 (raw)'!AY28</f>
        <v>-3.0672144056204851E-3</v>
      </c>
      <c r="AP29" s="268">
        <f>+'09 (raw)'!AZ28</f>
        <v>57.5</v>
      </c>
      <c r="AQ29" s="268">
        <f>('09 (raw)'!H28*1000)/'09 (raw)'!D28</f>
        <v>58775.624585498139</v>
      </c>
      <c r="AR29" s="268">
        <f>'09 (raw)'!E28/'09 (raw)'!D28</f>
        <v>0.40659747946537333</v>
      </c>
      <c r="AS29" s="275">
        <f>+'09 (raw)'!BA28</f>
        <v>17.399999999999999</v>
      </c>
      <c r="AT29" s="268">
        <v>0</v>
      </c>
      <c r="AU29" s="275">
        <f>+'09 (raw)'!BC28</f>
        <v>51.010527892779869</v>
      </c>
      <c r="AV29" s="275">
        <f>+'09 (raw)'!BD28</f>
        <v>0</v>
      </c>
      <c r="AW29" s="268">
        <f>+'09 (raw)'!BE28</f>
        <v>26.91</v>
      </c>
      <c r="AX29" s="280">
        <f>'09 (raw)'!BG28</f>
        <v>11.949148720858009</v>
      </c>
      <c r="AY29" s="280">
        <f>'10 (raw)'!BH28*10</f>
        <v>7.120000000000001</v>
      </c>
      <c r="AZ29" s="265">
        <f>+'09 (raw)'!BI28/'09 (raw)'!G28</f>
        <v>1.8451193011023791E-2</v>
      </c>
      <c r="BA29" s="268">
        <f>1/('09 (raw)'!BJ28/'09 (raw)'!G28)</f>
        <v>1.5438505737848662</v>
      </c>
      <c r="BB29" s="268">
        <f>+'09 (raw)'!BJ28/'09 (raw)'!E28</f>
        <v>135.82745597174909</v>
      </c>
      <c r="BC29" s="281">
        <f>+'09 (raw)'!BK28/'09 (raw)'!BF28</f>
        <v>3.2137578977438217</v>
      </c>
      <c r="BD29" s="265">
        <f>+'09 (raw)'!BL28/'09 (raw)'!BO28</f>
        <v>0.1914567220548424</v>
      </c>
      <c r="BE29" s="268">
        <f>+'09 (raw)'!BM28</f>
        <v>56.8</v>
      </c>
      <c r="BF29" s="265">
        <f>+'09 (raw)'!BN28/'09 (raw)'!BO28</f>
        <v>0.20296361060658974</v>
      </c>
      <c r="BG29" s="279">
        <f>+'09 (raw)'!BP28/('09 (raw)'!G28/1000)</f>
        <v>0.12633983405045909</v>
      </c>
      <c r="BH29" s="267">
        <f>+'09 (raw)'!BQ28</f>
        <v>7.9262311163429464</v>
      </c>
      <c r="BI29" s="267">
        <f>+'09 (raw)'!BR28</f>
        <v>1.1589559609612123</v>
      </c>
      <c r="BJ29" s="267">
        <f>+'09 (raw)'!BS28</f>
        <v>23.972612659999999</v>
      </c>
      <c r="BK29" s="264">
        <f>+'09 (raw)'!BT28/('09 (raw)'!E28/1000)</f>
        <v>21.540538454077399</v>
      </c>
      <c r="BL29" s="268">
        <f>+'09 (raw)'!BU28</f>
        <v>16</v>
      </c>
      <c r="BM29" s="281">
        <f>+'09 (raw)'!BV28/('09 (raw)'!D28/1000)</f>
        <v>4.2278533684192308</v>
      </c>
      <c r="BN29" s="264">
        <f>'09 (raw)'!BW28/('09 (raw)'!E28/1000)</f>
        <v>52.456813021712748</v>
      </c>
      <c r="BO29" s="264">
        <f>'09 (raw)'!BX28/('09 (raw)'!D28/10000)</f>
        <v>1.3653590209023552</v>
      </c>
      <c r="BP29" s="264">
        <f>+'09 (raw)'!BY28/('09 (raw)'!D28/100000)</f>
        <v>6.8411866802900185</v>
      </c>
      <c r="BQ29" s="267">
        <f>+'09 (raw)'!BZ28/('09 (raw)'!G28/1000)</f>
        <v>4.2436331756603227</v>
      </c>
      <c r="BR29" s="267">
        <f>+'09 (raw)'!CA28</f>
        <v>0.32698438649554484</v>
      </c>
      <c r="BS29" s="282">
        <f>+'09 (raw)'!CB28</f>
        <v>81.875</v>
      </c>
      <c r="BT29" s="283">
        <f>+'09 (raw)'!CC28</f>
        <v>0.21725</v>
      </c>
      <c r="BU29" s="283">
        <f>+'09 (raw)'!CD28</f>
        <v>0.34366666666666662</v>
      </c>
      <c r="BV29" s="284">
        <f>+'09 (raw)'!CE28</f>
        <v>33.79</v>
      </c>
      <c r="BW29" s="284">
        <f>+'09 (raw)'!CF28</f>
        <v>41.86</v>
      </c>
      <c r="BX29" s="265">
        <f>+'09 (raw)'!CG28</f>
        <v>0.8885519580445761</v>
      </c>
      <c r="BY29" s="278">
        <f>+'09 (raw)'!CH28/('09 (raw)'!G28/1000)</f>
        <v>5.6218522953731984</v>
      </c>
      <c r="BZ29" s="268">
        <f>+'09 (raw)'!CI28</f>
        <v>0.22044405359775271</v>
      </c>
      <c r="CA29" s="280">
        <f>+'09 (raw)'!CJ28</f>
        <v>11.124453720193431</v>
      </c>
      <c r="CB29" s="268">
        <f>+'09 (raw)'!CK28</f>
        <v>5.6</v>
      </c>
      <c r="CC29" s="265">
        <f>+'09 (raw)'!CL28/'09 (raw)'!E28</f>
        <v>0.23882344557559873</v>
      </c>
      <c r="CD29" s="265">
        <f>+'09 (raw)'!CM28</f>
        <v>8.1579002935028191E-4</v>
      </c>
      <c r="CE29" s="265">
        <f>+'09 (raw)'!CN28/'09 (raw)'!G28</f>
        <v>2.2039907041247322E-2</v>
      </c>
      <c r="CF29" s="265">
        <f>('09 (raw)'!CO28+'09 (raw)'!CP28)/'09 (raw)'!CX28</f>
        <v>0.31879454732827001</v>
      </c>
      <c r="CG29" s="268">
        <f>+'09 (raw)'!CQ28/('09 (raw)'!CX28/1000000)</f>
        <v>-0.8887439855674435</v>
      </c>
      <c r="CH29" s="281">
        <f>+'09 (raw)'!CR28/('09 (raw)'!D28/1000)</f>
        <v>0.62482094475239269</v>
      </c>
      <c r="CI29" s="273">
        <f>('09 (raw)'!CS28-'08 (raw)'!CS28)/'08 (raw)'!CS28</f>
        <v>-6.3456673193169971E-2</v>
      </c>
      <c r="CJ29" s="273">
        <f>('09 (raw)'!CT28-'08 (raw)'!CT28)/'08 (raw)'!CT28</f>
        <v>-1.0932383761940254E-2</v>
      </c>
      <c r="CK29" s="285">
        <f>+'09 (raw)'!CU28/('09 (raw)'!D28/1000000)</f>
        <v>3.2193819671953028</v>
      </c>
      <c r="CL29" s="268">
        <f>+'09 (raw)'!CV28/('09 (raw)'!I28/1000)</f>
        <v>2.3734077337743495</v>
      </c>
      <c r="CM29" s="268">
        <f>+'09 (raw)'!CW28/('09 (raw)'!E28/10000)</f>
        <v>3.0978627716073452</v>
      </c>
    </row>
    <row r="30" spans="1:91">
      <c r="A30" s="263" t="s">
        <v>229</v>
      </c>
      <c r="B30" s="264">
        <f>'09 (raw)'!B29</f>
        <v>3854.4837751340924</v>
      </c>
      <c r="C30" s="265">
        <f>'09 (raw)'!C29</f>
        <v>0.28532740000000001</v>
      </c>
      <c r="D30" s="266">
        <f>+'09 (raw)'!J29/('09 (raw)'!D29/100000)</f>
        <v>1006.691546799545</v>
      </c>
      <c r="E30" s="266">
        <f>+'09 (raw)'!K29</f>
        <v>67.118508635727139</v>
      </c>
      <c r="F30" s="267">
        <f>+'09 (raw)'!L29</f>
        <v>2.92</v>
      </c>
      <c r="G30" s="267">
        <f>+'09 (raw)'!M29</f>
        <v>3</v>
      </c>
      <c r="H30" s="267">
        <f>+'09 (raw)'!N29</f>
        <v>3.78</v>
      </c>
      <c r="I30" s="267">
        <f>+'09 (raw)'!O29</f>
        <v>1.71</v>
      </c>
      <c r="J30" s="267">
        <f>+'09 (raw)'!P29</f>
        <v>0.37600000000000006</v>
      </c>
      <c r="K30" s="268">
        <f>+'09 (raw)'!Q29/('09 (raw)'!E29)*100000</f>
        <v>7.1826306472338555</v>
      </c>
      <c r="L30" s="268">
        <f>+'09 (raw)'!R29/('09 (raw)'!D29/100000)</f>
        <v>53.271483620244069</v>
      </c>
      <c r="M30" s="265">
        <f>+'09 (raw)'!S29/'09 (raw)'!U29</f>
        <v>2.6305260200737229E-3</v>
      </c>
      <c r="N30" s="265">
        <f>+'09 (raw)'!T29</f>
        <v>9.4533403553046166E-2</v>
      </c>
      <c r="O30" s="268">
        <f>'09 (raw)'!V29</f>
        <v>3</v>
      </c>
      <c r="P30" s="270">
        <f>+'09 (raw)'!X29/('09 (raw)'!F29/'09 (raw)'!W29)</f>
        <v>10.728648026373167</v>
      </c>
      <c r="Q30" s="268">
        <f>+'09 (raw)'!Y29/('09 (raw)'!I29/10000)</f>
        <v>2.5154999186161793</v>
      </c>
      <c r="R30" s="271">
        <f>+'09 (raw)'!Z29</f>
        <v>44281.753381808732</v>
      </c>
      <c r="S30" s="271">
        <f>+'09 (raw)'!AA29</f>
        <v>0.22</v>
      </c>
      <c r="T30" s="271">
        <f>+'09 (raw)'!AB29</f>
        <v>4574.3100000000004</v>
      </c>
      <c r="U30" s="271">
        <f>+'09 (raw)'!AD29</f>
        <v>0</v>
      </c>
      <c r="V30" s="271">
        <f>'09 (raw)'!AE29</f>
        <v>10</v>
      </c>
      <c r="W30" s="272">
        <f>+'09 (raw)'!AF29/'09 (raw)'!AC29</f>
        <v>0.80376940133037689</v>
      </c>
      <c r="X30" s="267">
        <f>+'09 (raw)'!AG29</f>
        <v>89.934790197479657</v>
      </c>
      <c r="Y30" s="267">
        <f>+'09 (raw)'!AH29</f>
        <v>14.129799999999999</v>
      </c>
      <c r="Z30" s="265">
        <f>+'09 (raw)'!AI29</f>
        <v>0.24951534733441033</v>
      </c>
      <c r="AA30" s="273">
        <f>'09 (raw)'!AJ29/'09 (raw)'!AK29</f>
        <v>1.5726642898828751</v>
      </c>
      <c r="AB30" s="267">
        <f>'09 (raw)'!AL29</f>
        <v>2.0569654255629981</v>
      </c>
      <c r="AC30" s="274">
        <f>+'09 (raw)'!AM29/('09 (raw)'!D29/100000)</f>
        <v>5.3535390474696802</v>
      </c>
      <c r="AD30" s="265">
        <f>+'09 (raw)'!AN29/'09 (raw)'!E29</f>
        <v>0.34993338548039976</v>
      </c>
      <c r="AE30" s="275">
        <f>+'09 (raw)'!AO29</f>
        <v>0.55997841271159177</v>
      </c>
      <c r="AF30" s="276">
        <f>+'09 (raw)'!AP29</f>
        <v>3.7916806066688971E-2</v>
      </c>
      <c r="AG30" s="266">
        <f>+'09 (raw)'!AQ29</f>
        <v>81.969657434674019</v>
      </c>
      <c r="AH30" s="266">
        <f>+'09 (raw)'!AR29</f>
        <v>63.898123050171328</v>
      </c>
      <c r="AI30" s="265">
        <f>+'09 (raw)'!AS29</f>
        <v>1.1846939410922226E-2</v>
      </c>
      <c r="AJ30" s="266">
        <f>+'09 (raw)'!AT29</f>
        <v>526.72925191049569</v>
      </c>
      <c r="AK30" s="265">
        <f>+'09 (raw)'!AU29/'09 (raw)'!E29</f>
        <v>3.2956011642869092E-2</v>
      </c>
      <c r="AL30" s="278">
        <f>+'09 (raw)'!AV29</f>
        <v>3.9183281429845866</v>
      </c>
      <c r="AM30" s="279">
        <f>+'09 (raw)'!AW29/'09 (raw)'!G29</f>
        <v>1.8502376780423428E-2</v>
      </c>
      <c r="AN30" s="273">
        <f>'09 (raw)'!AX29</f>
        <v>51.400789981392059</v>
      </c>
      <c r="AO30" s="279">
        <f>+'09 (raw)'!AY29</f>
        <v>9.7539253040270415E-3</v>
      </c>
      <c r="AP30" s="268">
        <f>+'09 (raw)'!AZ29</f>
        <v>42.4</v>
      </c>
      <c r="AQ30" s="268">
        <f>('09 (raw)'!H29*1000)/'09 (raw)'!D29</f>
        <v>62569.158486221233</v>
      </c>
      <c r="AR30" s="268">
        <f>'09 (raw)'!E29/'09 (raw)'!D29</f>
        <v>0.43041059005425547</v>
      </c>
      <c r="AS30" s="275">
        <f>+'09 (raw)'!BA29</f>
        <v>21.6</v>
      </c>
      <c r="AT30" s="268">
        <v>0</v>
      </c>
      <c r="AU30" s="275">
        <f>+'09 (raw)'!BC29</f>
        <v>55.4</v>
      </c>
      <c r="AV30" s="275">
        <f>+'09 (raw)'!BD29</f>
        <v>2.9</v>
      </c>
      <c r="AW30" s="268">
        <f>+'09 (raw)'!BE29</f>
        <v>35.24</v>
      </c>
      <c r="AX30" s="280">
        <f>'09 (raw)'!BG29</f>
        <v>24.629189960182323</v>
      </c>
      <c r="AY30" s="280">
        <f>'10 (raw)'!BH29*10</f>
        <v>7.3583333333333334</v>
      </c>
      <c r="AZ30" s="265">
        <f>+'09 (raw)'!BI29/'09 (raw)'!G29</f>
        <v>2.3854146175301762E-2</v>
      </c>
      <c r="BA30" s="268">
        <f>1/('09 (raw)'!BJ29/'09 (raw)'!G29)</f>
        <v>2.2598670610121885</v>
      </c>
      <c r="BB30" s="268">
        <f>+'09 (raw)'!BJ29/'09 (raw)'!E29</f>
        <v>93.777328814699516</v>
      </c>
      <c r="BC30" s="281">
        <f>+'09 (raw)'!BK29/'09 (raw)'!BF29</f>
        <v>6.2995830603613188</v>
      </c>
      <c r="BD30" s="265">
        <f>+'09 (raw)'!BL29/'09 (raw)'!BO29</f>
        <v>0.20278352520189399</v>
      </c>
      <c r="BE30" s="268">
        <f>+'09 (raw)'!BM29</f>
        <v>88.9</v>
      </c>
      <c r="BF30" s="265">
        <f>+'09 (raw)'!BN29/'09 (raw)'!BO29</f>
        <v>0.26375072819729423</v>
      </c>
      <c r="BG30" s="279">
        <f>+'09 (raw)'!BP29/('09 (raw)'!G29/1000)</f>
        <v>0.18742620468693372</v>
      </c>
      <c r="BH30" s="267">
        <f>+'09 (raw)'!BQ29</f>
        <v>14.920969441517387</v>
      </c>
      <c r="BI30" s="267">
        <f>+'09 (raw)'!BR29</f>
        <v>5.9693246938087565</v>
      </c>
      <c r="BJ30" s="267">
        <f>+'09 (raw)'!BS29</f>
        <v>8115.192736</v>
      </c>
      <c r="BK30" s="264">
        <f>+'09 (raw)'!BT29/('09 (raw)'!E29/1000)</f>
        <v>70.192695965376217</v>
      </c>
      <c r="BL30" s="268">
        <f>+'09 (raw)'!BU29</f>
        <v>46</v>
      </c>
      <c r="BM30" s="281">
        <f>+'09 (raw)'!BV29/('09 (raw)'!D29/1000)</f>
        <v>6.18258358024333</v>
      </c>
      <c r="BN30" s="264">
        <f>'09 (raw)'!BW29/('09 (raw)'!E29/1000)</f>
        <v>26.682596923907035</v>
      </c>
      <c r="BO30" s="264">
        <f>'09 (raw)'!BX29/('09 (raw)'!D29/10000)</f>
        <v>1.9941247479475335</v>
      </c>
      <c r="BP30" s="264">
        <f>+'09 (raw)'!BY29/('09 (raw)'!D29/100000)</f>
        <v>11.951210408787947</v>
      </c>
      <c r="BQ30" s="267">
        <f>+'09 (raw)'!BZ29/('09 (raw)'!G29/1000)</f>
        <v>6.3625898047845135</v>
      </c>
      <c r="BR30" s="267">
        <f>+'09 (raw)'!CA29</f>
        <v>0.69770281348659546</v>
      </c>
      <c r="BS30" s="282">
        <f>+'09 (raw)'!CB29</f>
        <v>76.579315480000005</v>
      </c>
      <c r="BT30" s="283">
        <f>+'09 (raw)'!CC29</f>
        <v>0.24174999999999999</v>
      </c>
      <c r="BU30" s="283">
        <f>+'09 (raw)'!CD29</f>
        <v>0.32216666666666671</v>
      </c>
      <c r="BV30" s="284">
        <f>+'09 (raw)'!CE29</f>
        <v>48.62</v>
      </c>
      <c r="BW30" s="284">
        <f>+'09 (raw)'!CF29</f>
        <v>67.44</v>
      </c>
      <c r="BX30" s="265">
        <f>+'09 (raw)'!CG29</f>
        <v>0.92609172616851154</v>
      </c>
      <c r="BY30" s="278">
        <f>BY16</f>
        <v>71.401766725895925</v>
      </c>
      <c r="BZ30" s="268">
        <f>+'09 (raw)'!CI29</f>
        <v>9.231744380634338E-2</v>
      </c>
      <c r="CA30" s="280">
        <f>+'09 (raw)'!CJ29</f>
        <v>0</v>
      </c>
      <c r="CB30" s="268">
        <f>+'09 (raw)'!CK29</f>
        <v>9.9</v>
      </c>
      <c r="CC30" s="265">
        <f>+'09 (raw)'!CL29/'09 (raw)'!E29</f>
        <v>0.21072349237020679</v>
      </c>
      <c r="CD30" s="265">
        <f>+'09 (raw)'!CM29</f>
        <v>4.318170780633037E-2</v>
      </c>
      <c r="CE30" s="265">
        <f>+'09 (raw)'!CN29/'09 (raw)'!G29</f>
        <v>4.0447885864799804E-2</v>
      </c>
      <c r="CF30" s="265">
        <f>('09 (raw)'!CO29+'09 (raw)'!CP29)/'09 (raw)'!CX29</f>
        <v>9.1579838054630824E-2</v>
      </c>
      <c r="CG30" s="268">
        <f>+'09 (raw)'!CQ29/('09 (raw)'!CX29/1000000)</f>
        <v>0.9699820719579253</v>
      </c>
      <c r="CH30" s="281">
        <f>+'09 (raw)'!CR29/('09 (raw)'!D29/1000)</f>
        <v>1.109087470757492</v>
      </c>
      <c r="CI30" s="273">
        <f>('09 (raw)'!CS29-'08 (raw)'!CS29)/'08 (raw)'!CS29</f>
        <v>1.4691148932435552E-2</v>
      </c>
      <c r="CJ30" s="273">
        <f>('09 (raw)'!CT29-'08 (raw)'!CT29)/'08 (raw)'!CT29</f>
        <v>1.0812471206603669E-2</v>
      </c>
      <c r="CK30" s="285">
        <f>+'09 (raw)'!CU29/('09 (raw)'!D29/1000000)</f>
        <v>4.1471077128286256</v>
      </c>
      <c r="CL30" s="268">
        <f>+'09 (raw)'!CV29/('09 (raw)'!I29/1000)</f>
        <v>1.9236175848241368</v>
      </c>
      <c r="CM30" s="268">
        <f>+'09 (raw)'!CW29/('09 (raw)'!E29/10000)</f>
        <v>1.6905459938001635</v>
      </c>
    </row>
    <row r="31" spans="1:91">
      <c r="A31" s="263" t="s">
        <v>230</v>
      </c>
      <c r="B31" s="264">
        <f>'09 (raw)'!B30</f>
        <v>5091.9768466520327</v>
      </c>
      <c r="C31" s="265">
        <f>'09 (raw)'!C30</f>
        <v>0.27855340000000001</v>
      </c>
      <c r="D31" s="266">
        <f>+'09 (raw)'!J30/('09 (raw)'!D30/100000)</f>
        <v>1215.1064184035288</v>
      </c>
      <c r="E31" s="266">
        <f>+'09 (raw)'!K30</f>
        <v>46.850990599081896</v>
      </c>
      <c r="F31" s="267">
        <f>+'09 (raw)'!L30</f>
        <v>2.08</v>
      </c>
      <c r="G31" s="267">
        <f>+'09 (raw)'!M30</f>
        <v>2.54</v>
      </c>
      <c r="H31" s="267">
        <f>+'09 (raw)'!N30</f>
        <v>2.75</v>
      </c>
      <c r="I31" s="267">
        <f>+'09 (raw)'!O30</f>
        <v>1.47</v>
      </c>
      <c r="J31" s="267">
        <f>+'09 (raw)'!P30</f>
        <v>0.34400000000000003</v>
      </c>
      <c r="K31" s="268">
        <f>+'09 (raw)'!Q30/('09 (raw)'!E30)*100000</f>
        <v>8.3434970877445274</v>
      </c>
      <c r="L31" s="268">
        <f>+'09 (raw)'!R30/('09 (raw)'!D30/100000)</f>
        <v>22.823574960506853</v>
      </c>
      <c r="M31" s="265">
        <f>+'09 (raw)'!S30/'09 (raw)'!U30</f>
        <v>8.6971005951373681E-4</v>
      </c>
      <c r="N31" s="265">
        <f>+'09 (raw)'!T30</f>
        <v>9.4533403553046166E-2</v>
      </c>
      <c r="O31" s="268">
        <f>'09 (raw)'!V30</f>
        <v>4</v>
      </c>
      <c r="P31" s="270">
        <f>+'09 (raw)'!X30/('09 (raw)'!F30/'09 (raw)'!W30)</f>
        <v>78.459621983555792</v>
      </c>
      <c r="Q31" s="268">
        <f>+'09 (raw)'!Y30/('09 (raw)'!I30/10000)</f>
        <v>3.848883222477478</v>
      </c>
      <c r="R31" s="271">
        <f>+'09 (raw)'!Z30</f>
        <v>8592.7261738684319</v>
      </c>
      <c r="S31" s="271">
        <f>+'09 (raw)'!AA30</f>
        <v>0.64</v>
      </c>
      <c r="T31" s="271">
        <f>+'09 (raw)'!AB30</f>
        <v>2826.43</v>
      </c>
      <c r="U31" s="271">
        <f>+'09 (raw)'!AD30</f>
        <v>0</v>
      </c>
      <c r="V31" s="271">
        <f>'09 (raw)'!AE30</f>
        <v>16</v>
      </c>
      <c r="W31" s="272">
        <f>+'09 (raw)'!AF30/'09 (raw)'!AC30</f>
        <v>0.48406139315230223</v>
      </c>
      <c r="X31" s="267">
        <f>+'09 (raw)'!AG30</f>
        <v>89.483600738994468</v>
      </c>
      <c r="Y31" s="267">
        <f>+'09 (raw)'!AH30</f>
        <v>12.5014</v>
      </c>
      <c r="Z31" s="265">
        <f>+'09 (raw)'!AI30</f>
        <v>0.21123084694392996</v>
      </c>
      <c r="AA31" s="273">
        <f>'09 (raw)'!AJ30/'09 (raw)'!AK30</f>
        <v>1.1646163522725341</v>
      </c>
      <c r="AB31" s="267">
        <f>'09 (raw)'!AL30</f>
        <v>2.1453363828497367</v>
      </c>
      <c r="AC31" s="274">
        <f>+'09 (raw)'!AM30/('09 (raw)'!D30/100000)</f>
        <v>7.8866803528452998</v>
      </c>
      <c r="AD31" s="265">
        <f>+'09 (raw)'!AN30/'09 (raw)'!E30</f>
        <v>0.33709228189020518</v>
      </c>
      <c r="AE31" s="275">
        <f>+'09 (raw)'!AO30</f>
        <v>0.6305712518044958</v>
      </c>
      <c r="AF31" s="276">
        <f>+'09 (raw)'!AP30</f>
        <v>2.8628184155176442E-2</v>
      </c>
      <c r="AG31" s="266">
        <f>+'09 (raw)'!AQ30</f>
        <v>81.856353591160229</v>
      </c>
      <c r="AH31" s="266">
        <f>+'09 (raw)'!AR30</f>
        <v>53.72917251409762</v>
      </c>
      <c r="AI31" s="265">
        <f>+'09 (raw)'!AS30</f>
        <v>6.7843576810511239E-3</v>
      </c>
      <c r="AJ31" s="266">
        <f>+'09 (raw)'!AT30</f>
        <v>547.26211042419584</v>
      </c>
      <c r="AK31" s="265">
        <f>+'09 (raw)'!AU30/'09 (raw)'!E30</f>
        <v>4.9194758783874366E-2</v>
      </c>
      <c r="AL31" s="278">
        <f>+'09 (raw)'!AV30</f>
        <v>6.0489142986396836</v>
      </c>
      <c r="AM31" s="279">
        <f>+'09 (raw)'!AW30/'09 (raw)'!G30</f>
        <v>3.8963999992866968E-2</v>
      </c>
      <c r="AN31" s="273">
        <f>'09 (raw)'!AX30</f>
        <v>51.647483426707538</v>
      </c>
      <c r="AO31" s="279">
        <f>+'09 (raw)'!AY30</f>
        <v>-6.0100073305646333E-3</v>
      </c>
      <c r="AP31" s="268">
        <f>+'09 (raw)'!AZ30</f>
        <v>89</v>
      </c>
      <c r="AQ31" s="268">
        <f>('09 (raw)'!H30*1000)/'09 (raw)'!D30</f>
        <v>79084.515148959486</v>
      </c>
      <c r="AR31" s="268">
        <f>'09 (raw)'!E30/'09 (raw)'!D30</f>
        <v>0.42488454776261253</v>
      </c>
      <c r="AS31" s="275">
        <f>+'09 (raw)'!BA30</f>
        <v>17.2</v>
      </c>
      <c r="AT31" s="268">
        <v>0</v>
      </c>
      <c r="AU31" s="275">
        <f>+'09 (raw)'!BC30</f>
        <v>48.5</v>
      </c>
      <c r="AV31" s="275">
        <f>+'09 (raw)'!BD30</f>
        <v>10.5</v>
      </c>
      <c r="AW31" s="268">
        <f>+'09 (raw)'!BE30</f>
        <v>35.6</v>
      </c>
      <c r="AX31" s="280">
        <f>'09 (raw)'!BG30</f>
        <v>37.347804934333787</v>
      </c>
      <c r="AY31" s="280">
        <f>'10 (raw)'!BH30*10</f>
        <v>7.9583333333333339</v>
      </c>
      <c r="AZ31" s="265">
        <f>+'09 (raw)'!BI30/'09 (raw)'!G30</f>
        <v>2.4091355502615652E-2</v>
      </c>
      <c r="BA31" s="268">
        <f>1/('09 (raw)'!BJ30/'09 (raw)'!G30)</f>
        <v>1.6217805898746542</v>
      </c>
      <c r="BB31" s="268">
        <f>+'09 (raw)'!BJ30/'09 (raw)'!E30</f>
        <v>167.02113810925107</v>
      </c>
      <c r="BC31" s="281">
        <f>+'09 (raw)'!BK30/'09 (raw)'!BF30</f>
        <v>5.8938640415492349</v>
      </c>
      <c r="BD31" s="265">
        <f>+'09 (raw)'!BL30/'09 (raw)'!BO30</f>
        <v>0.29519820131673441</v>
      </c>
      <c r="BE31" s="268">
        <f>+'09 (raw)'!BM30</f>
        <v>91.6</v>
      </c>
      <c r="BF31" s="265">
        <f>+'09 (raw)'!BN30/'09 (raw)'!BO30</f>
        <v>0.31963361765860288</v>
      </c>
      <c r="BG31" s="279">
        <f>+'09 (raw)'!BP30/('09 (raw)'!G30/1000)</f>
        <v>0.13251099716495263</v>
      </c>
      <c r="BH31" s="267">
        <f>+'09 (raw)'!BQ30</f>
        <v>11.91656942823804</v>
      </c>
      <c r="BI31" s="267">
        <f>+'09 (raw)'!BR30</f>
        <v>104.81614438536353</v>
      </c>
      <c r="BJ31" s="267">
        <f>+'09 (raw)'!BS30</f>
        <v>4409.5528789999998</v>
      </c>
      <c r="BK31" s="264">
        <f>+'09 (raw)'!BT30/('09 (raw)'!E30/1000)</f>
        <v>66.467672698671322</v>
      </c>
      <c r="BL31" s="268">
        <f>+'09 (raw)'!BU30</f>
        <v>31</v>
      </c>
      <c r="BM31" s="281">
        <f>+'09 (raw)'!BV30/('09 (raw)'!D30/1000)</f>
        <v>5.4828361139856341</v>
      </c>
      <c r="BN31" s="264">
        <f>'09 (raw)'!BW30/('09 (raw)'!E30/1000)</f>
        <v>31.404360555320665</v>
      </c>
      <c r="BO31" s="264">
        <f>'09 (raw)'!BX30/('09 (raw)'!D30/10000)</f>
        <v>1.6184546604428689</v>
      </c>
      <c r="BP31" s="264">
        <f>+'09 (raw)'!BY30/('09 (raw)'!D30/100000)</f>
        <v>11.949515686129242</v>
      </c>
      <c r="BQ31" s="267">
        <f>+'09 (raw)'!BZ30/('09 (raw)'!G30/1000)</f>
        <v>5.7070517006482131</v>
      </c>
      <c r="BR31" s="267">
        <f>+'09 (raw)'!CA30</f>
        <v>0.27852670514048888</v>
      </c>
      <c r="BS31" s="282">
        <f>+'09 (raw)'!CB30</f>
        <v>75.458779759999999</v>
      </c>
      <c r="BT31" s="283">
        <f>+'09 (raw)'!CC30</f>
        <v>0.31425000000000003</v>
      </c>
      <c r="BU31" s="283">
        <f>+'09 (raw)'!CD30</f>
        <v>0.33299999999999996</v>
      </c>
      <c r="BV31" s="284">
        <f>+'09 (raw)'!CE30</f>
        <v>39.85</v>
      </c>
      <c r="BW31" s="284">
        <f>+'09 (raw)'!CF30</f>
        <v>46.51</v>
      </c>
      <c r="BX31" s="265">
        <f>+'09 (raw)'!CG30</f>
        <v>0.75511673167282212</v>
      </c>
      <c r="BY31" s="278">
        <f>+'09 (raw)'!CH30/('09 (raw)'!G30/1000)</f>
        <v>49.140400592876411</v>
      </c>
      <c r="BZ31" s="268">
        <f>+'09 (raw)'!CI30</f>
        <v>0.12362268608147586</v>
      </c>
      <c r="CA31" s="280">
        <f>+'09 (raw)'!CJ30</f>
        <v>0</v>
      </c>
      <c r="CB31" s="268">
        <f>+'09 (raw)'!CK30</f>
        <v>8.4</v>
      </c>
      <c r="CC31" s="265">
        <f>+'09 (raw)'!CL30/'09 (raw)'!E30</f>
        <v>0.2390168173027255</v>
      </c>
      <c r="CD31" s="265">
        <f>+'09 (raw)'!CM30</f>
        <v>6.3899153276040458E-3</v>
      </c>
      <c r="CE31" s="265">
        <f>+'09 (raw)'!CN30/'09 (raw)'!G30</f>
        <v>2.4795304172967211E-2</v>
      </c>
      <c r="CF31" s="265">
        <f>('09 (raw)'!CO30+'09 (raw)'!CP30)/'09 (raw)'!CX30</f>
        <v>0.52211027918494635</v>
      </c>
      <c r="CG31" s="268">
        <f>+'09 (raw)'!CQ30/('09 (raw)'!CX30/1000000)</f>
        <v>12.399416992451206</v>
      </c>
      <c r="CH31" s="281">
        <f>+'09 (raw)'!CR30/('09 (raw)'!D30/1000)</f>
        <v>1.304055887181464</v>
      </c>
      <c r="CI31" s="273">
        <f>('09 (raw)'!CS30-'08 (raw)'!CS30)/'08 (raw)'!CS30</f>
        <v>-1.4539041087448813E-2</v>
      </c>
      <c r="CJ31" s="273">
        <f>('09 (raw)'!CT30-'08 (raw)'!CT30)/'08 (raw)'!CT30</f>
        <v>-1.5464983975353788E-3</v>
      </c>
      <c r="CK31" s="285">
        <f>+'09 (raw)'!CU30/('09 (raw)'!D30/1000000)</f>
        <v>6.7713922221399026</v>
      </c>
      <c r="CL31" s="268">
        <f>+'09 (raw)'!CV30/('09 (raw)'!I30/1000)</f>
        <v>2.0086359317304336</v>
      </c>
      <c r="CM31" s="268">
        <f>+'09 (raw)'!CW30/('09 (raw)'!E30/10000)</f>
        <v>2.8217894645068573</v>
      </c>
    </row>
    <row r="32" spans="1:91">
      <c r="A32" s="263" t="s">
        <v>231</v>
      </c>
      <c r="B32" s="264">
        <f>'09 (raw)'!B31</f>
        <v>2494.9676549215883</v>
      </c>
      <c r="C32" s="265">
        <f>'09 (raw)'!C31</f>
        <v>0.2285018</v>
      </c>
      <c r="D32" s="266">
        <f>+'09 (raw)'!J31/('09 (raw)'!D31/100000)</f>
        <v>3336.5780482357104</v>
      </c>
      <c r="E32" s="266">
        <f>+'09 (raw)'!K31</f>
        <v>77.629610350233463</v>
      </c>
      <c r="F32" s="267">
        <f>+'09 (raw)'!L31</f>
        <v>2.5</v>
      </c>
      <c r="G32" s="267">
        <f>+'09 (raw)'!M31</f>
        <v>2.82</v>
      </c>
      <c r="H32" s="267">
        <f>+'09 (raw)'!N31</f>
        <v>2.87</v>
      </c>
      <c r="I32" s="267">
        <f>+'09 (raw)'!O31</f>
        <v>0.91</v>
      </c>
      <c r="J32" s="267">
        <f>+'09 (raw)'!P31</f>
        <v>0.45133333333333336</v>
      </c>
      <c r="K32" s="268">
        <f>+'09 (raw)'!Q31/('09 (raw)'!E31)*100000</f>
        <v>8.6606172458505277</v>
      </c>
      <c r="L32" s="268">
        <f>+'09 (raw)'!R31/('09 (raw)'!D31/100000)</f>
        <v>8.4369089896484493</v>
      </c>
      <c r="M32" s="265">
        <f>+'09 (raw)'!S31/'09 (raw)'!U31</f>
        <v>2.8533934884931566E-2</v>
      </c>
      <c r="N32" s="265">
        <f>+'09 (raw)'!T31</f>
        <v>0.22010485103026314</v>
      </c>
      <c r="O32" s="268">
        <f>'09 (raw)'!V31</f>
        <v>29</v>
      </c>
      <c r="P32" s="270">
        <f>+'09 (raw)'!X31/('09 (raw)'!F31/'09 (raw)'!W31)</f>
        <v>126.30062633854608</v>
      </c>
      <c r="Q32" s="268">
        <f>+'09 (raw)'!Y31/('09 (raw)'!I31/10000)</f>
        <v>4.3712939029952871</v>
      </c>
      <c r="R32" s="271">
        <f>+'09 (raw)'!Z31</f>
        <v>65389.569357966779</v>
      </c>
      <c r="S32" s="271">
        <f>+'09 (raw)'!AA31</f>
        <v>0.03</v>
      </c>
      <c r="T32" s="271">
        <f>+'09 (raw)'!AB31</f>
        <v>1396.46</v>
      </c>
      <c r="U32" s="271">
        <f>+'09 (raw)'!AD31</f>
        <v>1</v>
      </c>
      <c r="V32" s="271">
        <f>'09 (raw)'!AE31</f>
        <v>25</v>
      </c>
      <c r="W32" s="272">
        <f>+'09 (raw)'!AF31/'09 (raw)'!AC31</f>
        <v>0.34741784037558687</v>
      </c>
      <c r="X32" s="267">
        <f>+'09 (raw)'!AG31</f>
        <v>91.743115979874503</v>
      </c>
      <c r="Y32" s="267">
        <f>+'09 (raw)'!AH31</f>
        <v>16.014099999999999</v>
      </c>
      <c r="Z32" s="265">
        <f>+'09 (raw)'!AI31</f>
        <v>0.25</v>
      </c>
      <c r="AA32" s="273">
        <f>'09 (raw)'!AJ31/'09 (raw)'!AK31</f>
        <v>1.8486099845144164</v>
      </c>
      <c r="AB32" s="267">
        <f>'09 (raw)'!AL31</f>
        <v>2.6159294693915767</v>
      </c>
      <c r="AC32" s="274">
        <f>+'09 (raw)'!AM31/('09 (raw)'!D31/100000)</f>
        <v>9.0221281103177056</v>
      </c>
      <c r="AD32" s="265">
        <f>+'09 (raw)'!AN31/'09 (raw)'!E31</f>
        <v>0.30793861452080562</v>
      </c>
      <c r="AE32" s="275">
        <f>+'09 (raw)'!AO31</f>
        <v>0.78345021887256183</v>
      </c>
      <c r="AF32" s="276">
        <f>+'09 (raw)'!AP31</f>
        <v>4.981149320233063E-2</v>
      </c>
      <c r="AG32" s="266">
        <f>+'09 (raw)'!AQ31</f>
        <v>81.39185933471407</v>
      </c>
      <c r="AH32" s="266">
        <f>+'09 (raw)'!AR31</f>
        <v>65.37719135884079</v>
      </c>
      <c r="AI32" s="265">
        <f>+'09 (raw)'!AS31</f>
        <v>9.1322622828320571E-2</v>
      </c>
      <c r="AJ32" s="266">
        <f>+'09 (raw)'!AT31</f>
        <v>504.57934854144338</v>
      </c>
      <c r="AK32" s="265">
        <f>+'09 (raw)'!AU31/'09 (raw)'!E31</f>
        <v>3.6628311923718258E-2</v>
      </c>
      <c r="AL32" s="278">
        <f>+'09 (raw)'!AV31</f>
        <v>0.4075352377970638</v>
      </c>
      <c r="AM32" s="279">
        <f>+'09 (raw)'!AW31/'09 (raw)'!G31</f>
        <v>5.0315696567281012E-3</v>
      </c>
      <c r="AN32" s="273">
        <f>'09 (raw)'!AX31</f>
        <v>52.021114517342745</v>
      </c>
      <c r="AO32" s="279">
        <f>+'09 (raw)'!AY31</f>
        <v>3.1440864094387365E-2</v>
      </c>
      <c r="AP32" s="268">
        <f>+'09 (raw)'!AZ31</f>
        <v>12.1</v>
      </c>
      <c r="AQ32" s="268">
        <f>('09 (raw)'!H31*1000)/'09 (raw)'!D31</f>
        <v>108781.53685641843</v>
      </c>
      <c r="AR32" s="268">
        <f>'09 (raw)'!E31/'09 (raw)'!D31</f>
        <v>0.39980365898501546</v>
      </c>
      <c r="AS32" s="275">
        <f>+'09 (raw)'!BA31</f>
        <v>22.9</v>
      </c>
      <c r="AT32" s="268">
        <v>0</v>
      </c>
      <c r="AU32" s="275">
        <f>+'09 (raw)'!BC31</f>
        <v>62.6</v>
      </c>
      <c r="AV32" s="275">
        <f>+'09 (raw)'!BD31</f>
        <v>0.5</v>
      </c>
      <c r="AW32" s="268">
        <f>+'09 (raw)'!BE31</f>
        <v>28.72</v>
      </c>
      <c r="AX32" s="280">
        <f>'09 (raw)'!BG31</f>
        <v>16.56487939008316</v>
      </c>
      <c r="AY32" s="280">
        <f>'10 (raw)'!BH31*10</f>
        <v>6.9850000000000003</v>
      </c>
      <c r="AZ32" s="265">
        <f>+'09 (raw)'!BI31/'09 (raw)'!G31</f>
        <v>6.050613379833771E-3</v>
      </c>
      <c r="BA32" s="268">
        <f>1/('09 (raw)'!BJ31/'09 (raw)'!G31)</f>
        <v>3.4154381050288958</v>
      </c>
      <c r="BB32" s="268">
        <f>+'09 (raw)'!BJ31/'09 (raw)'!E31</f>
        <v>139.31391931964143</v>
      </c>
      <c r="BC32" s="281">
        <f>+'09 (raw)'!BK31/'09 (raw)'!BF31</f>
        <v>1.5462171245094543</v>
      </c>
      <c r="BD32" s="265">
        <f>+'09 (raw)'!BL31/'09 (raw)'!BO31</f>
        <v>0.10988884809550663</v>
      </c>
      <c r="BE32" s="268">
        <f>+'09 (raw)'!BM31</f>
        <v>81.3</v>
      </c>
      <c r="BF32" s="265">
        <f>+'09 (raw)'!BN31/'09 (raw)'!BO31</f>
        <v>6.8753376428231414E-2</v>
      </c>
      <c r="BG32" s="279">
        <f>+'09 (raw)'!BP31/('09 (raw)'!G31/1000)</f>
        <v>5.3851184109019873E-2</v>
      </c>
      <c r="BH32" s="267">
        <f>+'09 (raw)'!BQ31</f>
        <v>4.4845122515025428</v>
      </c>
      <c r="BI32" s="267">
        <f>+'09 (raw)'!BR31</f>
        <v>4.3784415838626094</v>
      </c>
      <c r="BJ32" s="267">
        <f>+'09 (raw)'!BS31</f>
        <v>7798</v>
      </c>
      <c r="BK32" s="264">
        <f>+'09 (raw)'!BT31/('09 (raw)'!E31/1000)</f>
        <v>25.056019555917704</v>
      </c>
      <c r="BL32" s="268">
        <f>+'09 (raw)'!BU31</f>
        <v>14</v>
      </c>
      <c r="BM32" s="281">
        <f>+'09 (raw)'!BV31/('09 (raw)'!D31/1000)</f>
        <v>5.6371231798466139</v>
      </c>
      <c r="BN32" s="264">
        <f>'09 (raw)'!BW31/('09 (raw)'!E31/1000)</f>
        <v>29.705917153267311</v>
      </c>
      <c r="BO32" s="264">
        <f>'09 (raw)'!BX31/('09 (raw)'!D31/10000)</f>
        <v>1.4110124259070325</v>
      </c>
      <c r="BP32" s="264">
        <f>+'09 (raw)'!BY31/('09 (raw)'!D31/100000)</f>
        <v>8.1442994293138202</v>
      </c>
      <c r="BQ32" s="267">
        <f>+'09 (raw)'!BZ31/('09 (raw)'!G31/1000)</f>
        <v>2.7092517195263781</v>
      </c>
      <c r="BR32" s="267">
        <f>+'09 (raw)'!CA31</f>
        <v>0.40408938457186727</v>
      </c>
      <c r="BS32" s="282">
        <f>+'09 (raw)'!CB31</f>
        <v>84.502232140000004</v>
      </c>
      <c r="BT32" s="283">
        <f>+'09 (raw)'!CC31</f>
        <v>0.37062500000000004</v>
      </c>
      <c r="BU32" s="283">
        <f>+'09 (raw)'!CD31</f>
        <v>0.47249999999999992</v>
      </c>
      <c r="BV32" s="284">
        <f>+'09 (raw)'!CE31</f>
        <v>29.48</v>
      </c>
      <c r="BW32" s="284">
        <f>+'09 (raw)'!CF31</f>
        <v>46.51</v>
      </c>
      <c r="BX32" s="265">
        <f>+'09 (raw)'!CG31</f>
        <v>0.92609550834822851</v>
      </c>
      <c r="BY32" s="278">
        <f>BY16</f>
        <v>71.401766725895925</v>
      </c>
      <c r="BZ32" s="268">
        <f>+'09 (raw)'!CI31</f>
        <v>1.3678086947463897</v>
      </c>
      <c r="CA32" s="280">
        <f>+'09 (raw)'!CJ31</f>
        <v>7.8164106771123194</v>
      </c>
      <c r="CB32" s="268">
        <f>+'09 (raw)'!CK31</f>
        <v>10.8</v>
      </c>
      <c r="CC32" s="265">
        <f>+'09 (raw)'!CL31/'09 (raw)'!E31</f>
        <v>0.25135550857950018</v>
      </c>
      <c r="CD32" s="265">
        <f>+'09 (raw)'!CM31</f>
        <v>1.5741992018412552E-3</v>
      </c>
      <c r="CE32" s="265">
        <f>+'09 (raw)'!CN31/'09 (raw)'!G31</f>
        <v>9.9594744021262709E-3</v>
      </c>
      <c r="CF32" s="265">
        <f>('09 (raw)'!CO31+'09 (raw)'!CP31)/'09 (raw)'!CX31</f>
        <v>4.8810889622292353E-2</v>
      </c>
      <c r="CG32" s="268">
        <f>+'09 (raw)'!CQ31/('09 (raw)'!CX31/1000000)</f>
        <v>0.32656038881278521</v>
      </c>
      <c r="CH32" s="281">
        <f>+'09 (raw)'!CR31/('09 (raw)'!D31/1000)</f>
        <v>0.71609200834267228</v>
      </c>
      <c r="CI32" s="273">
        <f>('09 (raw)'!CS31-'08 (raw)'!CS31)/'08 (raw)'!CS31</f>
        <v>-0.14721630814034864</v>
      </c>
      <c r="CJ32" s="273">
        <f>('09 (raw)'!CT31-'08 (raw)'!CT31)/'08 (raw)'!CT31</f>
        <v>-5.024339773143531E-3</v>
      </c>
      <c r="CK32" s="285">
        <f>+'09 (raw)'!CU31/('09 (raw)'!D31/1000000)</f>
        <v>0.97536520111542757</v>
      </c>
      <c r="CL32" s="268">
        <f>+'09 (raw)'!CV31/('09 (raw)'!I31/1000)</f>
        <v>3.3069788657442603</v>
      </c>
      <c r="CM32" s="268">
        <f>+'09 (raw)'!CW31/('09 (raw)'!E31/10000)</f>
        <v>1.0124383540923856</v>
      </c>
    </row>
    <row r="33" spans="1:91">
      <c r="A33" s="263" t="s">
        <v>232</v>
      </c>
      <c r="B33" s="264">
        <f>'09 (raw)'!B32</f>
        <v>5707.8970657586688</v>
      </c>
      <c r="C33" s="265">
        <f>'09 (raw)'!C32</f>
        <v>0.29167379999999998</v>
      </c>
      <c r="D33" s="266">
        <f>+'09 (raw)'!J32/('09 (raw)'!D32/100000)</f>
        <v>1669.1110632984416</v>
      </c>
      <c r="E33" s="266">
        <f>+'09 (raw)'!K32</f>
        <v>62.691898237018805</v>
      </c>
      <c r="F33" s="267">
        <f>+'09 (raw)'!L32</f>
        <v>2.5</v>
      </c>
      <c r="G33" s="267">
        <f>+'09 (raw)'!M32</f>
        <v>2.61</v>
      </c>
      <c r="H33" s="267">
        <f>+'09 (raw)'!N32</f>
        <v>4.2</v>
      </c>
      <c r="I33" s="267">
        <f>+'09 (raw)'!O32</f>
        <v>1.76</v>
      </c>
      <c r="J33" s="267">
        <f>+'09 (raw)'!P32</f>
        <v>0.56966666666666665</v>
      </c>
      <c r="K33" s="268">
        <f>+'09 (raw)'!Q32/('09 (raw)'!E32)*100000</f>
        <v>16.966888301082047</v>
      </c>
      <c r="L33" s="268">
        <f>+'09 (raw)'!R32/('09 (raw)'!D32/100000)</f>
        <v>9.8652778860870463</v>
      </c>
      <c r="M33" s="265">
        <f>+'09 (raw)'!S32/'09 (raw)'!U32</f>
        <v>3.8741782046232617E-3</v>
      </c>
      <c r="N33" s="265">
        <f>+'09 (raw)'!T32</f>
        <v>3.7984292757615805E-3</v>
      </c>
      <c r="O33" s="268">
        <f>'09 (raw)'!V32</f>
        <v>36</v>
      </c>
      <c r="P33" s="270">
        <f>+'09 (raw)'!X32/('09 (raw)'!F32/'09 (raw)'!W32)</f>
        <v>107.56596359235414</v>
      </c>
      <c r="Q33" s="268">
        <f>+'09 (raw)'!Y32/('09 (raw)'!I32/10000)</f>
        <v>8.8745843736318353</v>
      </c>
      <c r="R33" s="271">
        <f>+'09 (raw)'!Z32</f>
        <v>35848.40130759633</v>
      </c>
      <c r="S33" s="271">
        <f>+'09 (raw)'!AA32</f>
        <v>0.3</v>
      </c>
      <c r="T33" s="271">
        <f>+'09 (raw)'!AB32</f>
        <v>4320.7</v>
      </c>
      <c r="U33" s="271">
        <f>+'09 (raw)'!AD32</f>
        <v>0</v>
      </c>
      <c r="V33" s="271">
        <f>'09 (raw)'!AE32</f>
        <v>33</v>
      </c>
      <c r="W33" s="272">
        <f>+'09 (raw)'!AF32/'09 (raw)'!AC32</f>
        <v>0.75914362176628014</v>
      </c>
      <c r="X33" s="267">
        <f>+'09 (raw)'!AG32</f>
        <v>87.270420805506461</v>
      </c>
      <c r="Y33" s="267">
        <f>+'09 (raw)'!AH32</f>
        <v>12.325900000000001</v>
      </c>
      <c r="Z33" s="265">
        <f>+'09 (raw)'!AI32</f>
        <v>0.23127442015130104</v>
      </c>
      <c r="AA33" s="273">
        <f>'09 (raw)'!AJ32/'09 (raw)'!AK32</f>
        <v>1.3966818603821682</v>
      </c>
      <c r="AB33" s="267">
        <f>'09 (raw)'!AL32</f>
        <v>1.8374471542118318</v>
      </c>
      <c r="AC33" s="274">
        <f>+'09 (raw)'!AM32/('09 (raw)'!D32/100000)</f>
        <v>5.1675265117598812</v>
      </c>
      <c r="AD33" s="265">
        <f>+'09 (raw)'!AN32/'09 (raw)'!E32</f>
        <v>0.36759366929191994</v>
      </c>
      <c r="AE33" s="275">
        <f>+'09 (raw)'!AO32</f>
        <v>0.50050909680952482</v>
      </c>
      <c r="AF33" s="276">
        <f>+'09 (raw)'!AP32</f>
        <v>4.0479928235030278E-2</v>
      </c>
      <c r="AG33" s="266">
        <f>+'09 (raw)'!AQ32</f>
        <v>85.372117141587239</v>
      </c>
      <c r="AH33" s="266">
        <f>+'09 (raw)'!AR32</f>
        <v>68.022814562682555</v>
      </c>
      <c r="AI33" s="265">
        <f>+'09 (raw)'!AS32</f>
        <v>8.8050314465408803E-3</v>
      </c>
      <c r="AJ33" s="266">
        <f>+'09 (raw)'!AT32</f>
        <v>506.96310981436818</v>
      </c>
      <c r="AK33" s="265">
        <f>+'09 (raw)'!AU32/'09 (raw)'!E32</f>
        <v>7.5563705341233231E-2</v>
      </c>
      <c r="AL33" s="278">
        <f>+'09 (raw)'!AV32</f>
        <v>16.162706847448511</v>
      </c>
      <c r="AM33" s="279">
        <f>+'09 (raw)'!AW32/'09 (raw)'!G32</f>
        <v>1.805927401570934E-2</v>
      </c>
      <c r="AN33" s="273">
        <f>'09 (raw)'!AX32</f>
        <v>49.971959667010481</v>
      </c>
      <c r="AO33" s="279">
        <f>+'09 (raw)'!AY32</f>
        <v>4.326347623019644E-3</v>
      </c>
      <c r="AP33" s="268">
        <f>+'09 (raw)'!AZ32</f>
        <v>49.4</v>
      </c>
      <c r="AQ33" s="268">
        <f>('09 (raw)'!H32*1000)/'09 (raw)'!D32</f>
        <v>84015.699484981131</v>
      </c>
      <c r="AR33" s="268">
        <f>'09 (raw)'!E32/'09 (raw)'!D32</f>
        <v>0.44115831516086512</v>
      </c>
      <c r="AS33" s="275">
        <f>+'09 (raw)'!BA32</f>
        <v>25.1</v>
      </c>
      <c r="AT33" s="268">
        <v>0</v>
      </c>
      <c r="AU33" s="275">
        <f>+'09 (raw)'!BC32</f>
        <v>51.8</v>
      </c>
      <c r="AV33" s="275">
        <f>+'09 (raw)'!BD32</f>
        <v>16.2</v>
      </c>
      <c r="AW33" s="268">
        <f>+'09 (raw)'!BE32</f>
        <v>36.700000000000003</v>
      </c>
      <c r="AX33" s="280">
        <f>'09 (raw)'!BG32</f>
        <v>9.3848757484651681</v>
      </c>
      <c r="AY33" s="280">
        <f>'10 (raw)'!BH32*10</f>
        <v>7.4150000000000009</v>
      </c>
      <c r="AZ33" s="265">
        <f>+'09 (raw)'!BI32/'09 (raw)'!G32</f>
        <v>2.4249787670792215E-2</v>
      </c>
      <c r="BA33" s="268">
        <f>1/('09 (raw)'!BJ32/'09 (raw)'!G32)</f>
        <v>1.8315921559866626</v>
      </c>
      <c r="BB33" s="268">
        <f>+'09 (raw)'!BJ32/'09 (raw)'!E32</f>
        <v>142.45353415313929</v>
      </c>
      <c r="BC33" s="281">
        <f>+'09 (raw)'!BK32/'09 (raw)'!BF32</f>
        <v>16.31473005750329</v>
      </c>
      <c r="BD33" s="265">
        <f>+'09 (raw)'!BL32/'09 (raw)'!BO32</f>
        <v>0.22118793871670878</v>
      </c>
      <c r="BE33" s="268">
        <f>+'09 (raw)'!BM32</f>
        <v>98.9</v>
      </c>
      <c r="BF33" s="265">
        <f>+'09 (raw)'!BN32/'09 (raw)'!BO32</f>
        <v>0.19170963896264309</v>
      </c>
      <c r="BG33" s="279">
        <f>+'09 (raw)'!BP32/('09 (raw)'!G32/1000)</f>
        <v>0.13461609503170688</v>
      </c>
      <c r="BH33" s="267">
        <f>+'09 (raw)'!BQ32</f>
        <v>5.7496952458350261</v>
      </c>
      <c r="BI33" s="267">
        <f>+'09 (raw)'!BR32</f>
        <v>3.9662376698246495</v>
      </c>
      <c r="BJ33" s="267">
        <f>+'09 (raw)'!BS32</f>
        <v>20016.684623000001</v>
      </c>
      <c r="BK33" s="264">
        <f>+'09 (raw)'!BT32/('09 (raw)'!E32/1000)</f>
        <v>33.037868106935413</v>
      </c>
      <c r="BL33" s="268">
        <f>+'09 (raw)'!BU32</f>
        <v>23</v>
      </c>
      <c r="BM33" s="281">
        <f>+'09 (raw)'!BV32/('09 (raw)'!D32/1000)</f>
        <v>6.483836446846353</v>
      </c>
      <c r="BN33" s="264">
        <f>'09 (raw)'!BW32/('09 (raw)'!E32/1000)</f>
        <v>30.514132211105007</v>
      </c>
      <c r="BO33" s="264">
        <f>'09 (raw)'!BX32/('09 (raw)'!D32/10000)</f>
        <v>0.90604291072257581</v>
      </c>
      <c r="BP33" s="264">
        <f>+'09 (raw)'!BY32/('09 (raw)'!D32/100000)</f>
        <v>11.713060093322397</v>
      </c>
      <c r="BQ33" s="267">
        <f>+'09 (raw)'!BZ32/('09 (raw)'!G32/1000)</f>
        <v>5.0548526687979178</v>
      </c>
      <c r="BR33" s="267">
        <f>+'09 (raw)'!CA32</f>
        <v>0.6238458851125418</v>
      </c>
      <c r="BS33" s="282">
        <f>+'09 (raw)'!CB32</f>
        <v>73.78125</v>
      </c>
      <c r="BT33" s="283">
        <f>+'09 (raw)'!CC32</f>
        <v>0.56412499999999999</v>
      </c>
      <c r="BU33" s="283">
        <f>+'09 (raw)'!CD32</f>
        <v>0.71466666666666667</v>
      </c>
      <c r="BV33" s="284">
        <f>+'09 (raw)'!CE32</f>
        <v>33.83</v>
      </c>
      <c r="BW33" s="284">
        <f>+'09 (raw)'!CF32</f>
        <v>39.53</v>
      </c>
      <c r="BX33" s="265">
        <f>+'09 (raw)'!CG32</f>
        <v>0.75593586789595235</v>
      </c>
      <c r="BY33" s="278">
        <f>BY16</f>
        <v>71.401766725895925</v>
      </c>
      <c r="BZ33" s="268">
        <f>+'09 (raw)'!CI32</f>
        <v>0.10451581632480476</v>
      </c>
      <c r="CA33" s="280">
        <f>+'09 (raw)'!CJ32</f>
        <v>0</v>
      </c>
      <c r="CB33" s="268">
        <f>+'09 (raw)'!CK32</f>
        <v>6.5</v>
      </c>
      <c r="CC33" s="265">
        <f>+'09 (raw)'!CL32/'09 (raw)'!E32</f>
        <v>0.22673868010387427</v>
      </c>
      <c r="CD33" s="265">
        <f>+'09 (raw)'!CM32</f>
        <v>2.622088726535611E-2</v>
      </c>
      <c r="CE33" s="265">
        <f>+'09 (raw)'!CN32/'09 (raw)'!G32</f>
        <v>2.7519714455220959E-2</v>
      </c>
      <c r="CF33" s="265">
        <f>('09 (raw)'!CO32+'09 (raw)'!CP32)/'09 (raw)'!CX32</f>
        <v>1.4471797996326328</v>
      </c>
      <c r="CG33" s="268">
        <f>+'09 (raw)'!CQ32/('09 (raw)'!CX32/1000000)</f>
        <v>7.3915363372008631</v>
      </c>
      <c r="CH33" s="281">
        <f>+'09 (raw)'!CR32/('09 (raw)'!D32/1000)</f>
        <v>0.62521632412344008</v>
      </c>
      <c r="CI33" s="273">
        <f>('09 (raw)'!CS32-'08 (raw)'!CS32)/'08 (raw)'!CS32</f>
        <v>-0.21146303169088929</v>
      </c>
      <c r="CJ33" s="273">
        <f>('09 (raw)'!CT32-'08 (raw)'!CT32)/'08 (raw)'!CT32</f>
        <v>-1.3500754922278991E-2</v>
      </c>
      <c r="CK33" s="285">
        <f>+'09 (raw)'!CU32/('09 (raw)'!D32/1000000)</f>
        <v>4.6977513743271642</v>
      </c>
      <c r="CL33" s="268">
        <f>+'09 (raw)'!CV32/('09 (raw)'!I32/1000)</f>
        <v>3.0410242453645089</v>
      </c>
      <c r="CM33" s="268">
        <f>+'09 (raw)'!CW32/('09 (raw)'!E32/10000)</f>
        <v>1.0080745350433686</v>
      </c>
    </row>
    <row r="34" spans="1:91">
      <c r="A34" s="263" t="s">
        <v>436</v>
      </c>
      <c r="B34" s="264">
        <f>'09 (raw)'!B33</f>
        <v>926.69853963932826</v>
      </c>
      <c r="C34" s="265">
        <f>'09 (raw)'!C33</f>
        <v>0.19669420000000001</v>
      </c>
      <c r="D34" s="266">
        <f>+'09 (raw)'!J33/('09 (raw)'!D33/100000)</f>
        <v>385.77989573897383</v>
      </c>
      <c r="E34" s="266">
        <f>+'09 (raw)'!K33</f>
        <v>54.397745012535303</v>
      </c>
      <c r="F34" s="267">
        <f>+'09 (raw)'!L33</f>
        <v>2.5</v>
      </c>
      <c r="G34" s="267">
        <f>+'09 (raw)'!M33</f>
        <v>1.94</v>
      </c>
      <c r="H34" s="267">
        <f>+'09 (raw)'!N33</f>
        <v>1.9</v>
      </c>
      <c r="I34" s="267">
        <f>+'09 (raw)'!O33</f>
        <v>0.91</v>
      </c>
      <c r="J34" s="267">
        <f>+'09 (raw)'!P33</f>
        <v>0.36566666666666664</v>
      </c>
      <c r="K34" s="268">
        <f>+'09 (raw)'!Q33/('09 (raw)'!E33)*100000</f>
        <v>3.0464089946241035</v>
      </c>
      <c r="L34" s="268">
        <f>+'09 (raw)'!R33/('09 (raw)'!D33/100000)</f>
        <v>7.1375448960385741</v>
      </c>
      <c r="M34" s="265">
        <f>+'09 (raw)'!S33/'09 (raw)'!U33</f>
        <v>6.0937167611054166E-2</v>
      </c>
      <c r="N34" s="265">
        <f>+'09 (raw)'!T33</f>
        <v>0.1205607426162676</v>
      </c>
      <c r="O34" s="268">
        <f>'09 (raw)'!V33</f>
        <v>2</v>
      </c>
      <c r="P34" s="270">
        <f>+'09 (raw)'!X33/('09 (raw)'!F33/'09 (raw)'!W33)</f>
        <v>39.113752814610962</v>
      </c>
      <c r="Q34" s="268">
        <f>+'09 (raw)'!Y33/('09 (raw)'!I33/10000)</f>
        <v>1.824188742728581</v>
      </c>
      <c r="R34" s="271">
        <f>+'09 (raw)'!Z33</f>
        <v>24136.799995676844</v>
      </c>
      <c r="S34" s="271">
        <f>+'09 (raw)'!AA33</f>
        <v>0.34</v>
      </c>
      <c r="T34" s="271">
        <f>+'09 (raw)'!AB33</f>
        <v>890.63</v>
      </c>
      <c r="U34" s="271">
        <f>+'09 (raw)'!AD33</f>
        <v>0.5</v>
      </c>
      <c r="V34" s="271">
        <f>'09 (raw)'!AE33</f>
        <v>22</v>
      </c>
      <c r="W34" s="272">
        <f>+'09 (raw)'!AF33/'09 (raw)'!AC33</f>
        <v>0.87622149837133545</v>
      </c>
      <c r="X34" s="267">
        <f>+'09 (raw)'!AG33</f>
        <v>92.044043369442448</v>
      </c>
      <c r="Y34" s="267">
        <f>+'09 (raw)'!AH33</f>
        <v>15.8392</v>
      </c>
      <c r="Z34" s="265">
        <f>+'09 (raw)'!AI33</f>
        <v>0.29972908628191447</v>
      </c>
      <c r="AA34" s="273">
        <f>'09 (raw)'!AJ33/'09 (raw)'!AK33</f>
        <v>5.5213894131392109</v>
      </c>
      <c r="AB34" s="267">
        <f>'09 (raw)'!AL33</f>
        <v>2.035522062944334</v>
      </c>
      <c r="AC34" s="274">
        <f>+'09 (raw)'!AM33/('09 (raw)'!D33/100000)</f>
        <v>8.7236659840471464</v>
      </c>
      <c r="AD34" s="265">
        <f>+'09 (raw)'!AN33/'09 (raw)'!E33</f>
        <v>0.31737691999926887</v>
      </c>
      <c r="AE34" s="275">
        <f>+'09 (raw)'!AO33</f>
        <v>0.6200128942271993</v>
      </c>
      <c r="AF34" s="276">
        <f>+'09 (raw)'!AP33</f>
        <v>5.6639247943595768E-2</v>
      </c>
      <c r="AG34" s="266">
        <f>+'09 (raw)'!AQ33</f>
        <v>85.350556570858942</v>
      </c>
      <c r="AH34" s="266">
        <f>+'09 (raw)'!AR33</f>
        <v>65.804892781636966</v>
      </c>
      <c r="AI34" s="265">
        <f>+'09 (raw)'!AS33</f>
        <v>1.3886294289806339E-2</v>
      </c>
      <c r="AJ34" s="266">
        <f>+'09 (raw)'!AT33</f>
        <v>524.46537645367448</v>
      </c>
      <c r="AK34" s="265">
        <f>+'09 (raw)'!AU33/'09 (raw)'!E33</f>
        <v>3.0114768381524139E-2</v>
      </c>
      <c r="AL34" s="278">
        <f>+'09 (raw)'!AV33</f>
        <v>4.8540206529629162E-2</v>
      </c>
      <c r="AM34" s="279">
        <f>+'09 (raw)'!AW33/'09 (raw)'!G33</f>
        <v>0</v>
      </c>
      <c r="AN34" s="273">
        <f>'09 (raw)'!AX33</f>
        <v>55.98372598070209</v>
      </c>
      <c r="AO34" s="279">
        <f>+'09 (raw)'!AY33</f>
        <v>-9.0430008098152017E-3</v>
      </c>
      <c r="AP34" s="268">
        <f>AVERAGE(AP6:AP33,AP35:AP37)</f>
        <v>51.751612903225819</v>
      </c>
      <c r="AQ34" s="268">
        <f>('09 (raw)'!H33*1000)/'09 (raw)'!D33</f>
        <v>38428.013160913928</v>
      </c>
      <c r="AR34" s="268">
        <f>'09 (raw)'!E33/'09 (raw)'!D33</f>
        <v>0.4338772553760693</v>
      </c>
      <c r="AS34" s="275">
        <f>+'09 (raw)'!BA33</f>
        <v>0</v>
      </c>
      <c r="AT34" s="268">
        <v>0</v>
      </c>
      <c r="AU34" s="275">
        <f>+'09 (raw)'!BC33</f>
        <v>63.7</v>
      </c>
      <c r="AV34" s="275">
        <f>+'09 (raw)'!BD33</f>
        <v>6.3</v>
      </c>
      <c r="AW34" s="268">
        <f>+'09 (raw)'!BE33</f>
        <v>23.96</v>
      </c>
      <c r="AX34" s="280">
        <f>'09 (raw)'!BG33</f>
        <v>9.2723293149196682</v>
      </c>
      <c r="AY34" s="280">
        <f>'10 (raw)'!BH33*10</f>
        <v>6.8750000000000009</v>
      </c>
      <c r="AZ34" s="265">
        <f>+'09 (raw)'!BI33/'09 (raw)'!G33</f>
        <v>1.4444857460837363E-2</v>
      </c>
      <c r="BA34" s="268">
        <f>1/('09 (raw)'!BJ33/'09 (raw)'!G33)</f>
        <v>1.4712111657684785</v>
      </c>
      <c r="BB34" s="268">
        <f>+'09 (raw)'!BJ33/'09 (raw)'!E33</f>
        <v>84.755436316850904</v>
      </c>
      <c r="BC34" s="281">
        <f>+'09 (raw)'!BK33/'09 (raw)'!BF33</f>
        <v>2.6029192634406848</v>
      </c>
      <c r="BD34" s="265">
        <f>+'09 (raw)'!BL33/'09 (raw)'!BO33</f>
        <v>0.110513468799161</v>
      </c>
      <c r="BE34" s="268">
        <f>+'09 (raw)'!BM33</f>
        <v>48.2</v>
      </c>
      <c r="BF34" s="265">
        <f>+'09 (raw)'!BN33/'09 (raw)'!BO33</f>
        <v>0.12742067516002725</v>
      </c>
      <c r="BG34" s="279">
        <f>+'09 (raw)'!BP33/('09 (raw)'!G33/1000)</f>
        <v>0.14443627345927093</v>
      </c>
      <c r="BH34" s="267">
        <f>+'09 (raw)'!BQ33</f>
        <v>11.079943899018232</v>
      </c>
      <c r="BI34" s="267">
        <f>+'09 (raw)'!BR33</f>
        <v>2.8946492408782367</v>
      </c>
      <c r="BJ34" s="267">
        <f>+'09 (raw)'!BS33</f>
        <v>0</v>
      </c>
      <c r="BK34" s="264">
        <f>+'09 (raw)'!BT33/('09 (raw)'!E33/1000)</f>
        <v>0</v>
      </c>
      <c r="BL34" s="268">
        <f>+'09 (raw)'!BU33</f>
        <v>0</v>
      </c>
      <c r="BM34" s="281">
        <f>+'09 (raw)'!BV33/('09 (raw)'!D33/1000)</f>
        <v>10.305381180144582</v>
      </c>
      <c r="BN34" s="264">
        <f>'09 (raw)'!BW33/('09 (raw)'!E33/1000)</f>
        <v>18.178937940586902</v>
      </c>
      <c r="BO34" s="264">
        <f>'09 (raw)'!BX33/('09 (raw)'!D33/10000)</f>
        <v>0.80660791232968043</v>
      </c>
      <c r="BP34" s="264">
        <f>+'09 (raw)'!BY33/('09 (raw)'!D33/100000)</f>
        <v>5.2870702933619071</v>
      </c>
      <c r="BQ34" s="267">
        <f>+'09 (raw)'!BZ33/('09 (raw)'!G33/1000)</f>
        <v>3.8360803760704787</v>
      </c>
      <c r="BR34" s="267">
        <f>+'09 (raw)'!CA33</f>
        <v>0</v>
      </c>
      <c r="BS34" s="282">
        <f>+'09 (raw)'!CB33</f>
        <v>67.464583329999996</v>
      </c>
      <c r="BT34" s="283">
        <f>+'09 (raw)'!CC33</f>
        <v>0.32225000000000004</v>
      </c>
      <c r="BU34" s="283">
        <f>+'09 (raw)'!CD33</f>
        <v>0.53716666666666657</v>
      </c>
      <c r="BV34" s="284">
        <f>+'09 (raw)'!CE33</f>
        <v>37.57</v>
      </c>
      <c r="BW34" s="284">
        <f>+'09 (raw)'!CF33</f>
        <v>48.84</v>
      </c>
      <c r="BX34" s="265">
        <f>+'09 (raw)'!CG33</f>
        <v>0.85519778104107103</v>
      </c>
      <c r="BY34" s="278">
        <f>+'09 (raw)'!CH33/('09 (raw)'!G33/1000)</f>
        <v>0</v>
      </c>
      <c r="BZ34" s="268">
        <f>+'09 (raw)'!CI33</f>
        <v>1.3678086947463897</v>
      </c>
      <c r="CA34" s="280">
        <f>+'09 (raw)'!CJ33</f>
        <v>10.400948879477724</v>
      </c>
      <c r="CB34" s="268">
        <f>+'09 (raw)'!CK33</f>
        <v>10.199999999999999</v>
      </c>
      <c r="CC34" s="265">
        <f>+'09 (raw)'!CL33/'09 (raw)'!E33</f>
        <v>0.34410611251810075</v>
      </c>
      <c r="CD34" s="265">
        <f>+'09 (raw)'!CM33</f>
        <v>0</v>
      </c>
      <c r="CE34" s="265">
        <f>+'09 (raw)'!CN33/'09 (raw)'!G33</f>
        <v>1.4001031717955458E-2</v>
      </c>
      <c r="CF34" s="265">
        <f>('09 (raw)'!CO33+'09 (raw)'!CP33)/'09 (raw)'!CX33</f>
        <v>0.17266703401470965</v>
      </c>
      <c r="CG34" s="268">
        <f>+'09 (raw)'!CQ33/('09 (raw)'!CX33/1000000)</f>
        <v>1.0475916923261583</v>
      </c>
      <c r="CH34" s="281">
        <f>+'09 (raw)'!CR33/('09 (raw)'!D33/1000)</f>
        <v>0.84934994699182775</v>
      </c>
      <c r="CI34" s="273">
        <f>('09 (raw)'!CS33-'08 (raw)'!CS33)/'08 (raw)'!CS33</f>
        <v>-6.4233001418722818E-2</v>
      </c>
      <c r="CJ34" s="273">
        <f>('09 (raw)'!CT33-'08 (raw)'!CT33)/'08 (raw)'!CT33</f>
        <v>1.8049109697733115E-2</v>
      </c>
      <c r="CK34" s="285">
        <f>+'09 (raw)'!CU33/('09 (raw)'!D33/1000000)</f>
        <v>3.5247135289079381</v>
      </c>
      <c r="CL34" s="268">
        <f>+'09 (raw)'!CV33/('09 (raw)'!I33/1000)</f>
        <v>3.1821959178709687</v>
      </c>
      <c r="CM34" s="268">
        <f>+'09 (raw)'!CW33/('09 (raw)'!E33/10000)</f>
        <v>1.6856796436920038</v>
      </c>
    </row>
    <row r="35" spans="1:91">
      <c r="A35" s="263" t="s">
        <v>437</v>
      </c>
      <c r="B35" s="264">
        <f>'09 (raw)'!B34</f>
        <v>8172.7874423624589</v>
      </c>
      <c r="C35" s="265">
        <f>'09 (raw)'!C34</f>
        <v>0.20965929999999999</v>
      </c>
      <c r="D35" s="266">
        <f>+'09 (raw)'!J34/('09 (raw)'!D34/100000)</f>
        <v>681.64738435075537</v>
      </c>
      <c r="E35" s="266">
        <f>+'09 (raw)'!K34</f>
        <v>52.671359376124158</v>
      </c>
      <c r="F35" s="267">
        <f>+'09 (raw)'!L34</f>
        <v>2.71</v>
      </c>
      <c r="G35" s="267">
        <f>+'09 (raw)'!M34</f>
        <v>2.06</v>
      </c>
      <c r="H35" s="267">
        <f>+'09 (raw)'!N34</f>
        <v>3.67</v>
      </c>
      <c r="I35" s="267">
        <f>+'09 (raw)'!O34</f>
        <v>0.49</v>
      </c>
      <c r="J35" s="267">
        <f>+'09 (raw)'!P34</f>
        <v>0.18266666666666664</v>
      </c>
      <c r="K35" s="268">
        <f>+'09 (raw)'!Q34/('09 (raw)'!E34)*100000</f>
        <v>7.627681574736572</v>
      </c>
      <c r="L35" s="268">
        <f>+'09 (raw)'!R34/('09 (raw)'!D34/100000)</f>
        <v>9.5072052800710019</v>
      </c>
      <c r="M35" s="265">
        <f>+'09 (raw)'!S34/'09 (raw)'!U34</f>
        <v>1.6851846905070435E-2</v>
      </c>
      <c r="N35" s="265">
        <f>+'09 (raw)'!T34</f>
        <v>0.22010485103026314</v>
      </c>
      <c r="O35" s="268">
        <f>'09 (raw)'!V34</f>
        <v>46</v>
      </c>
      <c r="P35" s="270">
        <f>+'09 (raw)'!X34/('09 (raw)'!F34/'09 (raw)'!W34)</f>
        <v>121.356248747495</v>
      </c>
      <c r="Q35" s="268">
        <f>+'09 (raw)'!Y34/('09 (raw)'!I34/10000)</f>
        <v>3.8718025788242962</v>
      </c>
      <c r="R35" s="271">
        <f>+'09 (raw)'!Z34</f>
        <v>62421.884647273037</v>
      </c>
      <c r="S35" s="271">
        <f>+'09 (raw)'!AA34</f>
        <v>0.19</v>
      </c>
      <c r="T35" s="271">
        <f>+'09 (raw)'!AB34</f>
        <v>4093.29</v>
      </c>
      <c r="U35" s="271">
        <f>+'09 (raw)'!AD34</f>
        <v>0</v>
      </c>
      <c r="V35" s="271">
        <f>'09 (raw)'!AE34</f>
        <v>153</v>
      </c>
      <c r="W35" s="272">
        <f>+'09 (raw)'!AF34/'09 (raw)'!AC34</f>
        <v>0.37487922705314008</v>
      </c>
      <c r="X35" s="267">
        <f>+'09 (raw)'!AG34</f>
        <v>79.267457956059758</v>
      </c>
      <c r="Y35" s="267">
        <f>+'09 (raw)'!AH34</f>
        <v>17.900300000000001</v>
      </c>
      <c r="Z35" s="265">
        <f>+'09 (raw)'!AI34</f>
        <v>0.27021024578027836</v>
      </c>
      <c r="AA35" s="273">
        <f>'09 (raw)'!AJ34/'09 (raw)'!AK34</f>
        <v>2.7945871175581969</v>
      </c>
      <c r="AB35" s="267">
        <f>'09 (raw)'!AL34</f>
        <v>1.6050965214894439</v>
      </c>
      <c r="AC35" s="274">
        <f>+'09 (raw)'!AM34/('09 (raw)'!D34/100000)</f>
        <v>11.458105785519097</v>
      </c>
      <c r="AD35" s="265">
        <f>+'09 (raw)'!AN34/'09 (raw)'!E34</f>
        <v>0.34817356361862689</v>
      </c>
      <c r="AE35" s="275">
        <f>+'09 (raw)'!AO34</f>
        <v>0.64501510121857408</v>
      </c>
      <c r="AF35" s="276">
        <f>+'09 (raw)'!AP34</f>
        <v>6.4073226544622428E-2</v>
      </c>
      <c r="AG35" s="266">
        <f>+'09 (raw)'!AQ34</f>
        <v>82.446756579589675</v>
      </c>
      <c r="AH35" s="266">
        <f>+'09 (raw)'!AR34</f>
        <v>65.956607495069036</v>
      </c>
      <c r="AI35" s="265">
        <f>+'09 (raw)'!AS34</f>
        <v>5.2275982315212657E-3</v>
      </c>
      <c r="AJ35" s="266">
        <f>+'09 (raw)'!AT34</f>
        <v>513.56480594175787</v>
      </c>
      <c r="AK35" s="265">
        <f>+'09 (raw)'!AU34/'09 (raw)'!E34</f>
        <v>2.1109865294459292E-2</v>
      </c>
      <c r="AL35" s="278">
        <f>+'09 (raw)'!AV34</f>
        <v>3.2256937437650555</v>
      </c>
      <c r="AM35" s="279">
        <f>+'09 (raw)'!AW34/'09 (raw)'!G34</f>
        <v>1.7286222637146895E-2</v>
      </c>
      <c r="AN35" s="273">
        <f>'09 (raw)'!AX34</f>
        <v>54.265062784252216</v>
      </c>
      <c r="AO35" s="279">
        <f>+'09 (raw)'!AY34</f>
        <v>5.8820012877477774E-3</v>
      </c>
      <c r="AP35" s="268">
        <f>+'09 (raw)'!AZ34</f>
        <v>37.9</v>
      </c>
      <c r="AQ35" s="268">
        <f>('09 (raw)'!H34*1000)/'09 (raw)'!D34</f>
        <v>52242.303929005771</v>
      </c>
      <c r="AR35" s="268">
        <f>'09 (raw)'!E34/'09 (raw)'!D34</f>
        <v>0.4016604636273835</v>
      </c>
      <c r="AS35" s="275">
        <f>+'09 (raw)'!BA34</f>
        <v>24</v>
      </c>
      <c r="AT35" s="268">
        <v>0</v>
      </c>
      <c r="AU35" s="275">
        <f>+'09 (raw)'!BC34</f>
        <v>60.5</v>
      </c>
      <c r="AV35" s="275">
        <f>+'09 (raw)'!BD34</f>
        <v>2.1</v>
      </c>
      <c r="AW35" s="268">
        <f>+'09 (raw)'!BE34</f>
        <v>25.17</v>
      </c>
      <c r="AX35" s="280">
        <f>'09 (raw)'!BG34</f>
        <v>15.279835921344599</v>
      </c>
      <c r="AY35" s="280">
        <f>'10 (raw)'!BH34*10</f>
        <v>6.4750000000000005</v>
      </c>
      <c r="AZ35" s="265">
        <f>+'09 (raw)'!BI34/'09 (raw)'!G34</f>
        <v>1.6638440376561085E-2</v>
      </c>
      <c r="BA35" s="268">
        <f>1/('09 (raw)'!BJ34/'09 (raw)'!G34)</f>
        <v>1.8651497439296407</v>
      </c>
      <c r="BB35" s="268">
        <f>+'09 (raw)'!BJ34/'09 (raw)'!E34</f>
        <v>98.994572032335896</v>
      </c>
      <c r="BC35" s="281">
        <f>+'09 (raw)'!BK34/'09 (raw)'!BF34</f>
        <v>2.1948590240849257</v>
      </c>
      <c r="BD35" s="265">
        <f>+'09 (raw)'!BL34/'09 (raw)'!BO34</f>
        <v>2.2539490856338049</v>
      </c>
      <c r="BE35" s="268">
        <f>+'09 (raw)'!BM34</f>
        <v>63</v>
      </c>
      <c r="BF35" s="265">
        <f>+'09 (raw)'!BN34/'09 (raw)'!BO34</f>
        <v>0.14615942630351716</v>
      </c>
      <c r="BG35" s="279">
        <f>+'09 (raw)'!BP34/('09 (raw)'!G34/1000)</f>
        <v>0.11099920942020297</v>
      </c>
      <c r="BH35" s="267">
        <f>+'09 (raw)'!BQ34</f>
        <v>8.8277036616520004</v>
      </c>
      <c r="BI35" s="267">
        <f>+'09 (raw)'!BR34</f>
        <v>0.91507150931894743</v>
      </c>
      <c r="BJ35" s="267">
        <f>+'09 (raw)'!BS34</f>
        <v>51884.082266999998</v>
      </c>
      <c r="BK35" s="264">
        <f>+'09 (raw)'!BT34/('09 (raw)'!E34/1000)</f>
        <v>16.733354722766268</v>
      </c>
      <c r="BL35" s="268">
        <f>+'09 (raw)'!BU34</f>
        <v>15</v>
      </c>
      <c r="BM35" s="281">
        <f>+'09 (raw)'!BV34/('09 (raw)'!D34/1000)</f>
        <v>6.0204514823409161</v>
      </c>
      <c r="BN35" s="264">
        <f>'09 (raw)'!BW34/('09 (raw)'!E34/1000)</f>
        <v>32.525734018980955</v>
      </c>
      <c r="BO35" s="264">
        <f>'09 (raw)'!BX34/('09 (raw)'!D34/10000)</f>
        <v>1.1655427824882301</v>
      </c>
      <c r="BP35" s="264">
        <f>+'09 (raw)'!BY34/('09 (raw)'!D34/100000)</f>
        <v>6.539638314037278</v>
      </c>
      <c r="BQ35" s="267">
        <f>+'09 (raw)'!BZ34/('09 (raw)'!G34/1000)</f>
        <v>4.5851431372262255</v>
      </c>
      <c r="BR35" s="267">
        <f>+'09 (raw)'!CA34</f>
        <v>0.69583611667779999</v>
      </c>
      <c r="BS35" s="282">
        <f>+'09 (raw)'!CB34</f>
        <v>84.786444639999999</v>
      </c>
      <c r="BT35" s="283">
        <f>+'09 (raw)'!CC34</f>
        <v>0.26587500000000003</v>
      </c>
      <c r="BU35" s="283">
        <f>+'09 (raw)'!CD34</f>
        <v>0.16616666666666666</v>
      </c>
      <c r="BV35" s="284">
        <f>+'09 (raw)'!CE34</f>
        <v>42.03</v>
      </c>
      <c r="BW35" s="284">
        <f>+'09 (raw)'!CF34</f>
        <v>51.16</v>
      </c>
      <c r="BX35" s="265">
        <f>+'09 (raw)'!CG34</f>
        <v>0.79806457425592114</v>
      </c>
      <c r="BY35" s="278">
        <f>BY16</f>
        <v>71.401766725895925</v>
      </c>
      <c r="BZ35" s="268">
        <f>+'09 (raw)'!CI34</f>
        <v>0.33844526676953024</v>
      </c>
      <c r="CA35" s="280">
        <f>+'09 (raw)'!CJ34</f>
        <v>0</v>
      </c>
      <c r="CB35" s="268">
        <f>+'09 (raw)'!CK34</f>
        <v>6.9</v>
      </c>
      <c r="CC35" s="265">
        <f>+'09 (raw)'!CL34/'09 (raw)'!E34</f>
        <v>0.26467405172183794</v>
      </c>
      <c r="CD35" s="265">
        <f>+'09 (raw)'!CM34</f>
        <v>4.0463797799784621E-3</v>
      </c>
      <c r="CE35" s="265">
        <f>+'09 (raw)'!CN34/'09 (raw)'!G34</f>
        <v>1.7033175910299302E-2</v>
      </c>
      <c r="CF35" s="265">
        <f>('09 (raw)'!CO34+'09 (raw)'!CP34)/'09 (raw)'!CX34</f>
        <v>0.11917839613999948</v>
      </c>
      <c r="CG35" s="268">
        <f>+'09 (raw)'!CQ34/('09 (raw)'!CX34/1000000)</f>
        <v>4.2285036039984281</v>
      </c>
      <c r="CH35" s="281">
        <f>+'09 (raw)'!CR34/('09 (raw)'!D34/1000)</f>
        <v>1.1731454302523452</v>
      </c>
      <c r="CI35" s="273">
        <f>('09 (raw)'!CS34-'08 (raw)'!CS34)/'08 (raw)'!CS34</f>
        <v>-4.7634169822531686E-2</v>
      </c>
      <c r="CJ35" s="273">
        <f>('09 (raw)'!CT34-'08 (raw)'!CT34)/'08 (raw)'!CT34</f>
        <v>1.1393325588876445E-2</v>
      </c>
      <c r="CK35" s="285">
        <f>+'09 (raw)'!CU34/('09 (raw)'!D34/1000000)</f>
        <v>3.0225219098491625</v>
      </c>
      <c r="CL35" s="268">
        <f>+'09 (raw)'!CV34/('09 (raw)'!I34/1000)</f>
        <v>2.0479797851149568</v>
      </c>
      <c r="CM35" s="268">
        <f>+'09 (raw)'!CW34/('09 (raw)'!E34/10000)</f>
        <v>1.3989783695368869</v>
      </c>
    </row>
    <row r="36" spans="1:91">
      <c r="A36" s="263" t="s">
        <v>438</v>
      </c>
      <c r="B36" s="264">
        <f>'09 (raw)'!B35</f>
        <v>2671.4084824262623</v>
      </c>
      <c r="C36" s="265">
        <f>'09 (raw)'!C35</f>
        <v>0.23583870000000001</v>
      </c>
      <c r="D36" s="266">
        <f>+'09 (raw)'!J35/('09 (raw)'!D35/100000)</f>
        <v>2962.5501896762626</v>
      </c>
      <c r="E36" s="266">
        <f>+'09 (raw)'!K35</f>
        <v>37.781463451689888</v>
      </c>
      <c r="F36" s="267">
        <f>+'09 (raw)'!L35</f>
        <v>2.5</v>
      </c>
      <c r="G36" s="267">
        <f>+'09 (raw)'!M35</f>
        <v>2.4</v>
      </c>
      <c r="H36" s="267">
        <f>+'09 (raw)'!N35</f>
        <v>2.62</v>
      </c>
      <c r="I36" s="267">
        <f>+'09 (raw)'!O35</f>
        <v>0.49</v>
      </c>
      <c r="J36" s="267">
        <f>+'09 (raw)'!P35</f>
        <v>0.97833333333333339</v>
      </c>
      <c r="K36" s="268">
        <f>+'09 (raw)'!Q35/('09 (raw)'!E35)*100000</f>
        <v>9.4408254613509275</v>
      </c>
      <c r="L36" s="268">
        <f>+'09 (raw)'!R35/('09 (raw)'!D35/100000)</f>
        <v>1.9251191102411653</v>
      </c>
      <c r="M36" s="265">
        <f>+'09 (raw)'!S35/'09 (raw)'!U35</f>
        <v>3.1569321356341314E-3</v>
      </c>
      <c r="N36" s="265">
        <f>+'09 (raw)'!T35</f>
        <v>0.22010485103026314</v>
      </c>
      <c r="O36" s="268">
        <f>'09 (raw)'!V35</f>
        <v>7</v>
      </c>
      <c r="P36" s="270">
        <f>+'09 (raw)'!X35/('09 (raw)'!F35/'09 (raw)'!W35)</f>
        <v>101.34775402687102</v>
      </c>
      <c r="Q36" s="268">
        <f>+'09 (raw)'!Y35/('09 (raw)'!I35/10000)</f>
        <v>1.1773324263513161</v>
      </c>
      <c r="R36" s="271">
        <f>+'09 (raw)'!Z35</f>
        <v>2115.1148734007811</v>
      </c>
      <c r="S36" s="271">
        <f>+'09 (raw)'!AA35</f>
        <v>0.06</v>
      </c>
      <c r="T36" s="271">
        <f>+'09 (raw)'!AB35</f>
        <v>81.990000000000009</v>
      </c>
      <c r="U36" s="271">
        <f>+'09 (raw)'!AD35</f>
        <v>0</v>
      </c>
      <c r="V36" s="271">
        <f>'09 (raw)'!AE35</f>
        <v>5</v>
      </c>
      <c r="W36" s="272">
        <f>+'09 (raw)'!AF35/'09 (raw)'!AC35</f>
        <v>0.5759162303664922</v>
      </c>
      <c r="X36" s="267">
        <f>+'09 (raw)'!AG35</f>
        <v>78.354915047759917</v>
      </c>
      <c r="Y36" s="267">
        <f>+'09 (raw)'!AH35</f>
        <v>15.1265</v>
      </c>
      <c r="Z36" s="265">
        <f>+'09 (raw)'!AI35</f>
        <v>0.29501471506287347</v>
      </c>
      <c r="AA36" s="273">
        <f>'09 (raw)'!AJ35/'09 (raw)'!AK35</f>
        <v>3.3625293248172707</v>
      </c>
      <c r="AB36" s="267">
        <f>'09 (raw)'!AL35</f>
        <v>2.1020219473984616</v>
      </c>
      <c r="AC36" s="274">
        <f>+'09 (raw)'!AM35/('09 (raw)'!D35/100000)</f>
        <v>7.6484461947419273</v>
      </c>
      <c r="AD36" s="265">
        <f>+'09 (raw)'!AN35/'09 (raw)'!E35</f>
        <v>0.36495121314607176</v>
      </c>
      <c r="AE36" s="275">
        <f>+'09 (raw)'!AO35</f>
        <v>0.52440075254009988</v>
      </c>
      <c r="AF36" s="276">
        <f>+'09 (raw)'!AP35</f>
        <v>7.9325197415649681E-2</v>
      </c>
      <c r="AG36" s="266">
        <f>+'09 (raw)'!AQ35</f>
        <v>78.212656706634249</v>
      </c>
      <c r="AH36" s="266">
        <f>+'09 (raw)'!AR35</f>
        <v>57.082640044370493</v>
      </c>
      <c r="AI36" s="265">
        <f>+'09 (raw)'!AS35</f>
        <v>1.7152375614919984E-2</v>
      </c>
      <c r="AJ36" s="266">
        <f>+'09 (raw)'!AT35</f>
        <v>515.32315958043318</v>
      </c>
      <c r="AK36" s="265">
        <f>+'09 (raw)'!AU35/'09 (raw)'!E35</f>
        <v>0.10800859670459657</v>
      </c>
      <c r="AL36" s="278">
        <f>+'09 (raw)'!AV35</f>
        <v>6.1486633799632324</v>
      </c>
      <c r="AM36" s="279">
        <f>+'09 (raw)'!AW35/'09 (raw)'!G35</f>
        <v>1.2843307121956624E-2</v>
      </c>
      <c r="AN36" s="273">
        <f>'09 (raw)'!AX35</f>
        <v>50.515342006814848</v>
      </c>
      <c r="AO36" s="279">
        <f>+'09 (raw)'!AY35</f>
        <v>1.279177085782642E-2</v>
      </c>
      <c r="AP36" s="268">
        <f>+'09 (raw)'!AZ35</f>
        <v>29.4</v>
      </c>
      <c r="AQ36" s="268">
        <f>('09 (raw)'!H35*1000)/'09 (raw)'!D35</f>
        <v>61131.391638098939</v>
      </c>
      <c r="AR36" s="268">
        <f>'09 (raw)'!E35/'09 (raw)'!D35</f>
        <v>0.46845172035407623</v>
      </c>
      <c r="AS36" s="275">
        <f>+'09 (raw)'!BA35</f>
        <v>7.7</v>
      </c>
      <c r="AT36" s="268">
        <v>0</v>
      </c>
      <c r="AU36" s="275">
        <f>+'09 (raw)'!BC35</f>
        <v>69.5</v>
      </c>
      <c r="AV36" s="275">
        <f>+'09 (raw)'!BD35</f>
        <v>15.5</v>
      </c>
      <c r="AW36" s="268">
        <f>+'09 (raw)'!BE35</f>
        <v>27.83</v>
      </c>
      <c r="AX36" s="280">
        <f>'09 (raw)'!BG35</f>
        <v>2.8554398623130988</v>
      </c>
      <c r="AY36" s="280">
        <f>'10 (raw)'!BH35*10</f>
        <v>6.5150000000000006</v>
      </c>
      <c r="AZ36" s="265">
        <f>+'09 (raw)'!BI35/'09 (raw)'!G35</f>
        <v>2.6914814488963611E-2</v>
      </c>
      <c r="BA36" s="268">
        <f>1/('09 (raw)'!BJ35/'09 (raw)'!G35)</f>
        <v>2.2037263499933473</v>
      </c>
      <c r="BB36" s="268">
        <f>+'09 (raw)'!BJ35/'09 (raw)'!E35</f>
        <v>81.471324881017836</v>
      </c>
      <c r="BC36" s="281">
        <f>+'09 (raw)'!BK35/'09 (raw)'!BF35</f>
        <v>6.8493509283153085</v>
      </c>
      <c r="BD36" s="265">
        <f>+'09 (raw)'!BL35/'09 (raw)'!BO35</f>
        <v>0.22217635170144515</v>
      </c>
      <c r="BE36" s="268">
        <f>+'09 (raw)'!BM35</f>
        <v>71.2</v>
      </c>
      <c r="BF36" s="265">
        <f>+'09 (raw)'!BN35/'09 (raw)'!BO35</f>
        <v>0.16505225999805745</v>
      </c>
      <c r="BG36" s="279">
        <f>+'09 (raw)'!BP35/('09 (raw)'!G35/1000)</f>
        <v>0.18444151901641637</v>
      </c>
      <c r="BH36" s="267">
        <f>+'09 (raw)'!BQ35</f>
        <v>4.4244897959183671</v>
      </c>
      <c r="BI36" s="267">
        <f>+'09 (raw)'!BR35</f>
        <v>1.0148183779548974</v>
      </c>
      <c r="BJ36" s="267">
        <f>+'09 (raw)'!BS35</f>
        <v>3572</v>
      </c>
      <c r="BK36" s="264">
        <f>+'09 (raw)'!BT35/('09 (raw)'!E35/1000)</f>
        <v>31.711177382003566</v>
      </c>
      <c r="BL36" s="268">
        <f>+'09 (raw)'!BU35</f>
        <v>25</v>
      </c>
      <c r="BM36" s="281">
        <f>+'09 (raw)'!BV35/('09 (raw)'!D35/1000)</f>
        <v>5.330498725519119</v>
      </c>
      <c r="BN36" s="264">
        <f>'09 (raw)'!BW35/('09 (raw)'!E35/1000)</f>
        <v>26.956333405527879</v>
      </c>
      <c r="BO36" s="264">
        <f>'09 (raw)'!BX35/('09 (raw)'!D35/10000)</f>
        <v>1.6845917868975593</v>
      </c>
      <c r="BP36" s="264">
        <f>+'09 (raw)'!BY35/('09 (raw)'!D35/100000)</f>
        <v>8.0126579183010662</v>
      </c>
      <c r="BQ36" s="267">
        <f>+'09 (raw)'!BZ35/('09 (raw)'!G35/1000)</f>
        <v>7.5611328516332907</v>
      </c>
      <c r="BR36" s="267">
        <f>+'09 (raw)'!CA35</f>
        <v>0.50414660583297621</v>
      </c>
      <c r="BS36" s="282">
        <f>+'09 (raw)'!CB35</f>
        <v>77.289732139999998</v>
      </c>
      <c r="BT36" s="283">
        <f>+'09 (raw)'!CC35</f>
        <v>0.18112500000000004</v>
      </c>
      <c r="BU36" s="283">
        <f>+'09 (raw)'!CD35</f>
        <v>0.5585</v>
      </c>
      <c r="BV36" s="284">
        <f>+'09 (raw)'!CE35</f>
        <v>43.79</v>
      </c>
      <c r="BW36" s="284">
        <f>+'09 (raw)'!CF35</f>
        <v>60.47</v>
      </c>
      <c r="BX36" s="265">
        <f>+'09 (raw)'!CG35</f>
        <v>0.88233904078180203</v>
      </c>
      <c r="BY36" s="278">
        <f>+'09 (raw)'!CH35/('09 (raw)'!G35/1000)</f>
        <v>225.87119220541285</v>
      </c>
      <c r="BZ36" s="268">
        <f>+'09 (raw)'!CI35</f>
        <v>9.8640249153762891E-2</v>
      </c>
      <c r="CA36" s="280">
        <f>+'09 (raw)'!CJ35</f>
        <v>0</v>
      </c>
      <c r="CB36" s="268">
        <f>+'09 (raw)'!CK35</f>
        <v>5</v>
      </c>
      <c r="CC36" s="265">
        <f>+'09 (raw)'!CL35/'09 (raw)'!E35</f>
        <v>0.31952196102605113</v>
      </c>
      <c r="CD36" s="265">
        <f>+'09 (raw)'!CM35</f>
        <v>1.8134779028273401E-2</v>
      </c>
      <c r="CE36" s="265">
        <f>+'09 (raw)'!CN35/'09 (raw)'!G35</f>
        <v>2.3663800080568689E-2</v>
      </c>
      <c r="CF36" s="265">
        <f>('09 (raw)'!CO35+'09 (raw)'!CP35)/'09 (raw)'!CX35</f>
        <v>0.17291699209016329</v>
      </c>
      <c r="CG36" s="268">
        <f>+'09 (raw)'!CQ35/('09 (raw)'!CX35/1000000)</f>
        <v>1.1017795086624047</v>
      </c>
      <c r="CH36" s="281">
        <f>+'09 (raw)'!CR35/('09 (raw)'!D35/1000)</f>
        <v>0.99908123810780236</v>
      </c>
      <c r="CI36" s="273">
        <f>('09 (raw)'!CS35-'08 (raw)'!CS35)/'08 (raw)'!CS35</f>
        <v>1.2701618433868574E-2</v>
      </c>
      <c r="CJ36" s="273">
        <f>('09 (raw)'!CT35-'08 (raw)'!CT35)/'08 (raw)'!CT35</f>
        <v>1.40189664779693E-2</v>
      </c>
      <c r="CK36" s="285">
        <f>+'09 (raw)'!CU35/('09 (raw)'!D35/1000000)</f>
        <v>6.243629546728104</v>
      </c>
      <c r="CL36" s="268">
        <f>+'09 (raw)'!CV35/('09 (raw)'!I35/1000)</f>
        <v>1.1511694835435089</v>
      </c>
      <c r="CM36" s="268">
        <f>+'09 (raw)'!CW35/('09 (raw)'!E35/10000)</f>
        <v>3.7874370380243132</v>
      </c>
    </row>
    <row r="37" spans="1:91">
      <c r="A37" s="263" t="s">
        <v>439</v>
      </c>
      <c r="B37" s="264">
        <f>'09 (raw)'!B36</f>
        <v>1747.7154417755353</v>
      </c>
      <c r="C37" s="265">
        <f>'09 (raw)'!C36</f>
        <v>0.2048797</v>
      </c>
      <c r="D37" s="266">
        <f>+'09 (raw)'!J36/('09 (raw)'!D36/100000)</f>
        <v>908.27916901008291</v>
      </c>
      <c r="E37" s="266">
        <f>+'09 (raw)'!K36</f>
        <v>61.433270145603636</v>
      </c>
      <c r="F37" s="267">
        <f>+'09 (raw)'!L36</f>
        <v>2.5</v>
      </c>
      <c r="G37" s="267">
        <f>+'09 (raw)'!M36</f>
        <v>2.5299999999999998</v>
      </c>
      <c r="H37" s="267">
        <f>+'09 (raw)'!N36</f>
        <v>2.33</v>
      </c>
      <c r="I37" s="267">
        <f>+'09 (raw)'!O36</f>
        <v>0.91</v>
      </c>
      <c r="J37" s="267">
        <f>+'09 (raw)'!P36</f>
        <v>0.97800000000000009</v>
      </c>
      <c r="K37" s="268">
        <f>+'09 (raw)'!Q36/('09 (raw)'!E36)*100000</f>
        <v>6.3268997446909863</v>
      </c>
      <c r="L37" s="268">
        <f>+'09 (raw)'!R36/('09 (raw)'!D36/100000)</f>
        <v>9.3495062880865536</v>
      </c>
      <c r="M37" s="265">
        <f>+'09 (raw)'!S36/'09 (raw)'!U36</f>
        <v>1.7513939888480892E-2</v>
      </c>
      <c r="N37" s="265">
        <f>+'09 (raw)'!T36</f>
        <v>0.13097676797117738</v>
      </c>
      <c r="O37" s="268">
        <f>'09 (raw)'!V36</f>
        <v>9</v>
      </c>
      <c r="P37" s="270">
        <f>+'09 (raw)'!X36/('09 (raw)'!F36/'09 (raw)'!W36)</f>
        <v>0.11411703086878115</v>
      </c>
      <c r="Q37" s="268">
        <f>+'09 (raw)'!Y36/('09 (raw)'!I36/10000)</f>
        <v>2.2856192989382258</v>
      </c>
      <c r="R37" s="271">
        <f>+'09 (raw)'!Z36</f>
        <v>10276.506135340567</v>
      </c>
      <c r="S37" s="271">
        <f>+'09 (raw)'!AA36</f>
        <v>0.84</v>
      </c>
      <c r="T37" s="271">
        <f>+'09 (raw)'!AB36</f>
        <v>644.63</v>
      </c>
      <c r="U37" s="271">
        <f>+'09 (raw)'!AD36</f>
        <v>0.5</v>
      </c>
      <c r="V37" s="271">
        <f>'09 (raw)'!AE36</f>
        <v>3</v>
      </c>
      <c r="W37" s="272">
        <f>+'09 (raw)'!AF36/'09 (raw)'!AC36</f>
        <v>0.5376344086021505</v>
      </c>
      <c r="X37" s="267">
        <f>+'09 (raw)'!AG36</f>
        <v>88.039291690962841</v>
      </c>
      <c r="Y37" s="267">
        <f>+'09 (raw)'!AH36</f>
        <v>16.84</v>
      </c>
      <c r="Z37" s="265">
        <f>+'09 (raw)'!AI36</f>
        <v>0.24069554606467358</v>
      </c>
      <c r="AA37" s="273">
        <f>'09 (raw)'!AJ36/'09 (raw)'!AK36</f>
        <v>3.4617705258377396</v>
      </c>
      <c r="AB37" s="267">
        <f>'09 (raw)'!AL36</f>
        <v>2.0793591891876222</v>
      </c>
      <c r="AC37" s="274">
        <f>+'09 (raw)'!AM36/('09 (raw)'!D36/100000)</f>
        <v>10.654088560842817</v>
      </c>
      <c r="AD37" s="265">
        <f>+'09 (raw)'!AN36/'09 (raw)'!E36</f>
        <v>0.355996040105101</v>
      </c>
      <c r="AE37" s="275">
        <f>+'09 (raw)'!AO36</f>
        <v>0.59435970703446972</v>
      </c>
      <c r="AF37" s="276">
        <f>+'09 (raw)'!AP36</f>
        <v>0.04</v>
      </c>
      <c r="AG37" s="266">
        <f>+'09 (raw)'!AQ36</f>
        <v>78.602649679802113</v>
      </c>
      <c r="AH37" s="266">
        <f>+'09 (raw)'!AR36</f>
        <v>63.994707536247866</v>
      </c>
      <c r="AI37" s="265">
        <f>+'09 (raw)'!AS36</f>
        <v>4.2636527803723775E-2</v>
      </c>
      <c r="AJ37" s="266">
        <f>+'09 (raw)'!AT36</f>
        <v>530.95550680910469</v>
      </c>
      <c r="AK37" s="265">
        <f>+'09 (raw)'!AU36/'09 (raw)'!E36</f>
        <v>0.35210499676211604</v>
      </c>
      <c r="AL37" s="278">
        <f>+'09 (raw)'!AV36</f>
        <v>15.12027827637003</v>
      </c>
      <c r="AM37" s="279">
        <f>+'09 (raw)'!AW36/'09 (raw)'!G36</f>
        <v>5.7635071120191216E-3</v>
      </c>
      <c r="AN37" s="273">
        <f>'09 (raw)'!AX36</f>
        <v>59.689082710665446</v>
      </c>
      <c r="AO37" s="279">
        <f>+'09 (raw)'!AY36</f>
        <v>3.4171948796420493E-2</v>
      </c>
      <c r="AP37" s="268">
        <f>+'09 (raw)'!AZ36</f>
        <v>9.9</v>
      </c>
      <c r="AQ37" s="268">
        <f>('09 (raw)'!H36*1000)/'09 (raw)'!D36</f>
        <v>48095.830498228162</v>
      </c>
      <c r="AR37" s="268">
        <f>'09 (raw)'!E36/'09 (raw)'!D36</f>
        <v>0.38948158799552385</v>
      </c>
      <c r="AS37" s="275">
        <f>+'09 (raw)'!BA36</f>
        <v>4.2</v>
      </c>
      <c r="AT37" s="268">
        <v>0</v>
      </c>
      <c r="AU37" s="275">
        <f>+'09 (raw)'!BC36</f>
        <v>53.4</v>
      </c>
      <c r="AV37" s="275">
        <f>+'09 (raw)'!BD36</f>
        <v>6</v>
      </c>
      <c r="AW37" s="268">
        <f>+'09 (raw)'!BE36</f>
        <v>25.12</v>
      </c>
      <c r="AX37" s="280">
        <f>'09 (raw)'!BG36</f>
        <v>9.2955103668196326</v>
      </c>
      <c r="AY37" s="280">
        <f>'10 (raw)'!BH36*10</f>
        <v>6.7766666666666673</v>
      </c>
      <c r="AZ37" s="265">
        <f>+'09 (raw)'!BI36/'09 (raw)'!G36</f>
        <v>1.0858546006533023E-2</v>
      </c>
      <c r="BA37" s="268">
        <f>1/('09 (raw)'!BJ36/'09 (raw)'!G36)</f>
        <v>0.50396513128492459</v>
      </c>
      <c r="BB37" s="268">
        <f>+'09 (raw)'!BJ36/'09 (raw)'!E36</f>
        <v>366.96760069074861</v>
      </c>
      <c r="BC37" s="281">
        <f>+'09 (raw)'!BK36/'09 (raw)'!BF36</f>
        <v>8.7517221279864295</v>
      </c>
      <c r="BD37" s="265">
        <f>+'09 (raw)'!BL36/'09 (raw)'!BO36</f>
        <v>0.31737987700330283</v>
      </c>
      <c r="BE37" s="268">
        <f>+'09 (raw)'!BM36</f>
        <v>53.9</v>
      </c>
      <c r="BF37" s="265">
        <f>+'09 (raw)'!BN36/'09 (raw)'!BO36</f>
        <v>0.11303925634149686</v>
      </c>
      <c r="BG37" s="279">
        <f>+'09 (raw)'!BP36/('09 (raw)'!G36/1000)</f>
        <v>0.14606377066248799</v>
      </c>
      <c r="BH37" s="267">
        <f>+'09 (raw)'!BQ36</f>
        <v>5.977796754910333</v>
      </c>
      <c r="BI37" s="267">
        <f>+'09 (raw)'!BR36</f>
        <v>3.2594856124267886</v>
      </c>
      <c r="BJ37" s="267">
        <f>+'09 (raw)'!BS36</f>
        <v>0.10055999999999998</v>
      </c>
      <c r="BK37" s="264">
        <f>+'09 (raw)'!BT36/('09 (raw)'!E36/1000)</f>
        <v>16.267575755320177</v>
      </c>
      <c r="BL37" s="268">
        <f>+'09 (raw)'!BU36</f>
        <v>7</v>
      </c>
      <c r="BM37" s="281">
        <f>+'09 (raw)'!BV36/('09 (raw)'!D36/1000)</f>
        <v>4.2340942430233843</v>
      </c>
      <c r="BN37" s="264">
        <f>'09 (raw)'!BW36/('09 (raw)'!E36/1000)</f>
        <v>31.228832798648273</v>
      </c>
      <c r="BO37" s="264">
        <f>'09 (raw)'!BX36/('09 (raw)'!D36/10000)</f>
        <v>1.736161062359908</v>
      </c>
      <c r="BP37" s="264">
        <f>+'09 (raw)'!BY36/('09 (raw)'!D36/100000)</f>
        <v>7.0302489142976414</v>
      </c>
      <c r="BQ37" s="267">
        <f>+'09 (raw)'!BZ36/('09 (raw)'!G36/1000)</f>
        <v>7.4182816452391656</v>
      </c>
      <c r="BR37" s="267">
        <f>+'09 (raw)'!CA36</f>
        <v>0.13259785721862735</v>
      </c>
      <c r="BS37" s="282">
        <f>+'09 (raw)'!CB36</f>
        <v>75.495982139999995</v>
      </c>
      <c r="BT37" s="283">
        <f>+'09 (raw)'!CC36</f>
        <v>0.38675000000000004</v>
      </c>
      <c r="BU37" s="283">
        <f>+'09 (raw)'!CD36</f>
        <v>0.33816666666666667</v>
      </c>
      <c r="BV37" s="284">
        <f>+'09 (raw)'!CE36</f>
        <v>25.44</v>
      </c>
      <c r="BW37" s="284">
        <f>+'09 (raw)'!CF36</f>
        <v>44.19</v>
      </c>
      <c r="BX37" s="265">
        <f>+'09 (raw)'!CG36</f>
        <v>0.88039322486138505</v>
      </c>
      <c r="BY37" s="278">
        <f>+'09 (raw)'!CH36/('09 (raw)'!G36/1000)</f>
        <v>149.58144312014556</v>
      </c>
      <c r="BZ37" s="268">
        <f>+'09 (raw)'!CI36</f>
        <v>0.13818736299585707</v>
      </c>
      <c r="CA37" s="280">
        <f>+'09 (raw)'!CJ36</f>
        <v>31.166750150912332</v>
      </c>
      <c r="CB37" s="268">
        <f>+'09 (raw)'!CK36</f>
        <v>6.1</v>
      </c>
      <c r="CC37" s="265">
        <f>+'09 (raw)'!CL36/'09 (raw)'!E36</f>
        <v>0.24805726960780666</v>
      </c>
      <c r="CD37" s="265">
        <f>+'09 (raw)'!CM36</f>
        <v>1.1818767288160645E-3</v>
      </c>
      <c r="CE37" s="265">
        <f>+'09 (raw)'!CN36/'09 (raw)'!G36</f>
        <v>2.1954676401810449E-2</v>
      </c>
      <c r="CF37" s="265">
        <f>('09 (raw)'!CO36+'09 (raw)'!CP36)/'09 (raw)'!CX36</f>
        <v>0.14696603454788634</v>
      </c>
      <c r="CG37" s="268">
        <f>+'09 (raw)'!CQ36/('09 (raw)'!CX36/1000000)</f>
        <v>10.523260439589471</v>
      </c>
      <c r="CH37" s="281">
        <f>+'09 (raw)'!CR36/('09 (raw)'!D36/1000)</f>
        <v>3.874188449852999</v>
      </c>
      <c r="CI37" s="273">
        <f>('09 (raw)'!CS36-'08 (raw)'!CS36)/'08 (raw)'!CS36</f>
        <v>0.18697082238672141</v>
      </c>
      <c r="CJ37" s="273">
        <f>('09 (raw)'!CT36-'08 (raw)'!CT36)/'08 (raw)'!CT36</f>
        <v>1.4011480324341574E-2</v>
      </c>
      <c r="CK37" s="285">
        <f>+'09 (raw)'!CU36/('09 (raw)'!D36/1000000)</f>
        <v>0.72476792930903522</v>
      </c>
      <c r="CL37" s="268">
        <f>+'09 (raw)'!CV36/('09 (raw)'!I36/1000)</f>
        <v>1.1843663639952624</v>
      </c>
      <c r="CM37" s="268">
        <f>+'09 (raw)'!CW36/('09 (raw)'!E36/10000)</f>
        <v>2.4005001972504041</v>
      </c>
    </row>
    <row r="38" spans="1:91">
      <c r="AK38" s="46"/>
      <c r="CJ38" s="69"/>
    </row>
    <row r="39" spans="1:91">
      <c r="AK39" s="71" t="s">
        <v>123</v>
      </c>
      <c r="AP39" s="71" t="s">
        <v>124</v>
      </c>
      <c r="AQ39" s="71"/>
      <c r="AR39" s="71"/>
      <c r="AU39" s="24" t="s">
        <v>125</v>
      </c>
      <c r="BY39" s="24" t="s">
        <v>91</v>
      </c>
    </row>
  </sheetData>
  <mergeCells count="11">
    <mergeCell ref="AT2:AV2"/>
    <mergeCell ref="B2:C2"/>
    <mergeCell ref="D2:L2"/>
    <mergeCell ref="M2:W2"/>
    <mergeCell ref="X2:AK2"/>
    <mergeCell ref="AL2:AS2"/>
    <mergeCell ref="AW2:BC2"/>
    <mergeCell ref="BD2:BR2"/>
    <mergeCell ref="BS2:CC2"/>
    <mergeCell ref="CD2:CH2"/>
    <mergeCell ref="CI2:CM2"/>
  </mergeCells>
  <phoneticPr fontId="27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X41"/>
  <sheetViews>
    <sheetView zoomScale="85" zoomScaleNormal="85" workbookViewId="0">
      <selection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7" width="16.42578125" bestFit="1" customWidth="1"/>
    <col min="8" max="8" width="15" bestFit="1" customWidth="1"/>
    <col min="9" max="25" width="11.5703125" bestFit="1" customWidth="1"/>
    <col min="26" max="26" width="13" bestFit="1" customWidth="1"/>
    <col min="27" max="46" width="11.5703125" bestFit="1" customWidth="1"/>
    <col min="47" max="47" width="11" style="22" bestFit="1" customWidth="1"/>
    <col min="48" max="62" width="11.5703125" bestFit="1" customWidth="1"/>
    <col min="63" max="63" width="13" bestFit="1" customWidth="1"/>
    <col min="64" max="69" width="11.5703125" bestFit="1" customWidth="1"/>
    <col min="70" max="70" width="13" bestFit="1" customWidth="1"/>
    <col min="71" max="77" width="11.5703125" bestFit="1" customWidth="1"/>
    <col min="78" max="78" width="13" bestFit="1" customWidth="1"/>
    <col min="79" max="96" width="11.5703125" bestFit="1" customWidth="1"/>
    <col min="97" max="97" width="14.28515625" customWidth="1"/>
    <col min="98" max="98" width="16.140625" customWidth="1"/>
    <col min="99" max="102" width="11.570312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153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132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159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169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235</v>
      </c>
      <c r="BM3" s="121" t="s">
        <v>281</v>
      </c>
      <c r="BN3" s="121" t="s">
        <v>239</v>
      </c>
      <c r="BO3" s="121" t="s">
        <v>239</v>
      </c>
      <c r="BP3" s="121" t="s">
        <v>112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177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163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194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257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161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1392.2270129954061</v>
      </c>
      <c r="C5" s="251">
        <v>0.25950749619180657</v>
      </c>
      <c r="D5" s="250">
        <v>988197</v>
      </c>
      <c r="E5" s="250">
        <v>383323</v>
      </c>
      <c r="F5" s="56">
        <v>5625</v>
      </c>
      <c r="G5" s="250">
        <v>70886338.621109352</v>
      </c>
      <c r="H5" s="250">
        <v>75126750.199031815</v>
      </c>
      <c r="I5" s="250">
        <v>32141.404236096354</v>
      </c>
      <c r="J5" s="254">
        <v>11991</v>
      </c>
      <c r="K5" s="306">
        <v>23</v>
      </c>
      <c r="L5" s="293">
        <v>3.625</v>
      </c>
      <c r="M5" s="253">
        <v>3.17</v>
      </c>
      <c r="N5" s="293">
        <v>3.91</v>
      </c>
      <c r="O5" s="293">
        <v>2.9950000000000001</v>
      </c>
      <c r="P5" s="303">
        <v>0.19299999999999998</v>
      </c>
      <c r="Q5" s="254">
        <v>54</v>
      </c>
      <c r="R5" s="255">
        <v>29</v>
      </c>
      <c r="S5" s="254">
        <v>2635</v>
      </c>
      <c r="T5" s="259">
        <v>0.20437977694497764</v>
      </c>
      <c r="U5" s="254">
        <v>65447</v>
      </c>
      <c r="V5" s="290">
        <v>3</v>
      </c>
      <c r="W5" s="56">
        <v>379</v>
      </c>
      <c r="X5" s="295">
        <v>976.99</v>
      </c>
      <c r="Y5" s="254">
        <v>6</v>
      </c>
      <c r="Z5" s="257">
        <v>4079.4695919237311</v>
      </c>
      <c r="AA5" s="296">
        <v>1.5122431610942251</v>
      </c>
      <c r="AB5" s="292">
        <v>2230.1999999999998</v>
      </c>
      <c r="AC5" s="254">
        <v>293.39999999999998</v>
      </c>
      <c r="AD5" s="250">
        <v>0</v>
      </c>
      <c r="AE5" s="254">
        <v>6</v>
      </c>
      <c r="AF5" s="254">
        <v>274</v>
      </c>
      <c r="AG5" s="258">
        <f>[1]OK!$C5</f>
        <v>95.307305789169661</v>
      </c>
      <c r="AH5" s="253">
        <v>16.177600000000002</v>
      </c>
      <c r="AI5" s="259">
        <v>0.19714181018688165</v>
      </c>
      <c r="AJ5" s="250">
        <v>96139</v>
      </c>
      <c r="AK5" s="250">
        <v>41262</v>
      </c>
      <c r="AL5" s="253">
        <v>1.938884655589928</v>
      </c>
      <c r="AM5" s="298">
        <v>97</v>
      </c>
      <c r="AN5" s="302">
        <v>146854</v>
      </c>
      <c r="AO5" s="260">
        <v>0.61108360291366826</v>
      </c>
      <c r="AP5" s="254">
        <v>4.3</v>
      </c>
      <c r="AQ5" s="253">
        <v>77.3</v>
      </c>
      <c r="AR5" s="254">
        <v>57.3</v>
      </c>
      <c r="AS5" s="305">
        <v>1.4117410129896285E-2</v>
      </c>
      <c r="AT5" s="254">
        <v>504.73</v>
      </c>
      <c r="AU5" s="255">
        <v>28411</v>
      </c>
      <c r="AV5" s="254">
        <v>1.7271581987317899</v>
      </c>
      <c r="AW5" s="254">
        <v>343300</v>
      </c>
      <c r="AX5" s="254">
        <v>64.446004658615962</v>
      </c>
      <c r="AY5" s="251">
        <v>2.7931962338859972E-2</v>
      </c>
      <c r="AZ5" s="254">
        <v>13.7</v>
      </c>
      <c r="BA5" s="253">
        <v>3.6739735604626444</v>
      </c>
      <c r="BB5" s="254">
        <v>0</v>
      </c>
      <c r="BC5" s="254">
        <v>66.599999999999994</v>
      </c>
      <c r="BD5" s="254">
        <v>0</v>
      </c>
      <c r="BE5" s="254">
        <v>24.08</v>
      </c>
      <c r="BF5" s="261">
        <v>32063</v>
      </c>
      <c r="BG5" s="254">
        <v>12.704452653944069</v>
      </c>
      <c r="BH5" s="300">
        <f>[2]Promedios!$F37</f>
        <v>0.70916666666666661</v>
      </c>
      <c r="BI5" s="250">
        <v>1227410.4000000001</v>
      </c>
      <c r="BJ5" s="254">
        <v>36628604.314188525</v>
      </c>
      <c r="BK5" s="261">
        <v>104486</v>
      </c>
      <c r="BL5" s="254">
        <v>33365</v>
      </c>
      <c r="BM5" s="254">
        <v>29.4</v>
      </c>
      <c r="BN5" s="250">
        <v>14401</v>
      </c>
      <c r="BO5" s="254">
        <v>222015</v>
      </c>
      <c r="BP5" s="254">
        <v>8052.5207259999988</v>
      </c>
      <c r="BQ5" s="253">
        <v>8.5201793721973083</v>
      </c>
      <c r="BR5" s="253">
        <f>+[3]Hoja1!$R7</f>
        <v>7.3760818253343832</v>
      </c>
      <c r="BS5" s="254">
        <v>0.97330100000000019</v>
      </c>
      <c r="BT5" s="250">
        <v>11146</v>
      </c>
      <c r="BU5" s="254">
        <v>11</v>
      </c>
      <c r="BV5" s="250">
        <v>4552</v>
      </c>
      <c r="BW5" s="250">
        <v>20246</v>
      </c>
      <c r="BX5" s="250">
        <v>56.695164743458761</v>
      </c>
      <c r="BY5" s="254">
        <v>71</v>
      </c>
      <c r="BZ5" s="253">
        <v>260771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0.91539025661977624</v>
      </c>
      <c r="CH5" s="254">
        <v>0</v>
      </c>
      <c r="CI5" s="300">
        <f>+[4]Hoja3!$B6</f>
        <v>2.6795558626338054</v>
      </c>
      <c r="CJ5" s="250">
        <v>22.055073981085044</v>
      </c>
      <c r="CK5" s="254">
        <v>4.2</v>
      </c>
      <c r="CL5" s="297">
        <v>88503</v>
      </c>
      <c r="CM5" s="253">
        <v>1.1449548135818259E-3</v>
      </c>
      <c r="CN5" s="254">
        <v>1767022.8443932903</v>
      </c>
      <c r="CO5" s="254">
        <v>4666123.962597779</v>
      </c>
      <c r="CP5" s="254">
        <v>3843798.4251950998</v>
      </c>
      <c r="CQ5" s="254">
        <v>10.592522650000017</v>
      </c>
      <c r="CR5" s="261">
        <v>274</v>
      </c>
      <c r="CS5" s="254">
        <v>28197147.864589565</v>
      </c>
      <c r="CT5" s="261">
        <v>39333038.123656496</v>
      </c>
      <c r="CU5" s="254">
        <v>2</v>
      </c>
      <c r="CV5" s="254">
        <v>22</v>
      </c>
      <c r="CW5" s="254">
        <v>41</v>
      </c>
      <c r="CX5" s="254">
        <v>7384052.4677653322</v>
      </c>
    </row>
    <row r="6" spans="1:102">
      <c r="A6" s="248" t="s">
        <v>331</v>
      </c>
      <c r="B6" s="250">
        <v>3374.829629476008</v>
      </c>
      <c r="C6" s="251">
        <v>0.26256499391141525</v>
      </c>
      <c r="D6" s="250">
        <v>2798556</v>
      </c>
      <c r="E6" s="250">
        <v>1184055</v>
      </c>
      <c r="F6" s="56">
        <v>71546</v>
      </c>
      <c r="G6" s="250">
        <v>203340609.94487751</v>
      </c>
      <c r="H6" s="250">
        <v>211127154.42713088</v>
      </c>
      <c r="I6" s="250">
        <v>60457.377824419527</v>
      </c>
      <c r="J6" s="254">
        <v>99883</v>
      </c>
      <c r="K6" s="306">
        <v>62</v>
      </c>
      <c r="L6" s="293">
        <v>3.45</v>
      </c>
      <c r="M6" s="253">
        <v>2.7800000000000002</v>
      </c>
      <c r="N6" s="293">
        <v>2.77</v>
      </c>
      <c r="O6" s="293">
        <v>3.5350000000000001</v>
      </c>
      <c r="P6" s="303">
        <v>0.47266666666666662</v>
      </c>
      <c r="Q6" s="254">
        <v>48</v>
      </c>
      <c r="R6" s="255">
        <v>427</v>
      </c>
      <c r="S6" s="254">
        <v>2300</v>
      </c>
      <c r="T6" s="259">
        <v>0.11040769052426998</v>
      </c>
      <c r="U6" s="254">
        <v>204977</v>
      </c>
      <c r="V6" s="290">
        <v>10</v>
      </c>
      <c r="W6" s="56">
        <v>1028</v>
      </c>
      <c r="X6" s="295">
        <v>38560.83</v>
      </c>
      <c r="Y6" s="254">
        <v>17</v>
      </c>
      <c r="Z6" s="257">
        <v>4935.8738027663421</v>
      </c>
      <c r="AA6" s="296">
        <v>0.62892593426890409</v>
      </c>
      <c r="AB6" s="292">
        <v>3897</v>
      </c>
      <c r="AC6" s="254">
        <v>1027.44</v>
      </c>
      <c r="AD6" s="250">
        <v>1</v>
      </c>
      <c r="AE6" s="254">
        <v>3</v>
      </c>
      <c r="AF6" s="254">
        <v>847</v>
      </c>
      <c r="AG6" s="258">
        <f>[1]OK!$C6</f>
        <v>85.022696074545863</v>
      </c>
      <c r="AH6" s="253">
        <v>14.6373</v>
      </c>
      <c r="AI6" s="259">
        <v>0.17308948399738733</v>
      </c>
      <c r="AJ6" s="250">
        <v>129989</v>
      </c>
      <c r="AK6" s="250">
        <v>235657</v>
      </c>
      <c r="AL6" s="253">
        <v>1.0751973517771307</v>
      </c>
      <c r="AM6" s="298">
        <v>127</v>
      </c>
      <c r="AN6" s="302">
        <v>397292</v>
      </c>
      <c r="AO6" s="260">
        <v>0.59206125193079151</v>
      </c>
      <c r="AP6" s="254">
        <v>2.9</v>
      </c>
      <c r="AQ6" s="253">
        <v>76.400000000000006</v>
      </c>
      <c r="AR6" s="254">
        <v>52.9</v>
      </c>
      <c r="AS6" s="305">
        <v>3.1712147148659081E-2</v>
      </c>
      <c r="AT6" s="254">
        <v>495.94</v>
      </c>
      <c r="AU6" s="255">
        <v>89612</v>
      </c>
      <c r="AV6" s="254">
        <v>3.1389847135436346</v>
      </c>
      <c r="AW6" s="254">
        <v>1987500</v>
      </c>
      <c r="AX6" s="254">
        <v>54.824507191840397</v>
      </c>
      <c r="AY6" s="251">
        <v>2.4858488260963152E-3</v>
      </c>
      <c r="AZ6" s="254">
        <v>33.1</v>
      </c>
      <c r="BA6" s="253">
        <v>9.7509644672493554</v>
      </c>
      <c r="BB6" s="254">
        <v>0</v>
      </c>
      <c r="BC6" s="254">
        <v>36.6</v>
      </c>
      <c r="BD6" s="254">
        <v>42.9</v>
      </c>
      <c r="BE6" s="254">
        <v>32.06</v>
      </c>
      <c r="BF6" s="261">
        <v>52576</v>
      </c>
      <c r="BG6" s="254">
        <v>23.554001629258</v>
      </c>
      <c r="BH6" s="300">
        <f>[2]Promedios!$F38</f>
        <v>0.71316666666666673</v>
      </c>
      <c r="BI6" s="250">
        <v>4632994.5</v>
      </c>
      <c r="BJ6" s="254">
        <v>83846887.605012685</v>
      </c>
      <c r="BK6" s="261">
        <v>221671.46000000002</v>
      </c>
      <c r="BL6" s="254">
        <v>135586</v>
      </c>
      <c r="BM6" s="254">
        <v>48.9</v>
      </c>
      <c r="BN6" s="250">
        <v>72032</v>
      </c>
      <c r="BO6" s="254">
        <v>653649</v>
      </c>
      <c r="BP6" s="254">
        <v>31803.286721999997</v>
      </c>
      <c r="BQ6" s="253">
        <v>14.064697609001406</v>
      </c>
      <c r="BR6" s="253">
        <f>+[3]Hoja1!$R8</f>
        <v>3.5595874946606192</v>
      </c>
      <c r="BS6" s="254">
        <v>18639.400946000002</v>
      </c>
      <c r="BT6" s="250">
        <v>52085</v>
      </c>
      <c r="BU6" s="254">
        <v>40</v>
      </c>
      <c r="BV6" s="250">
        <v>12953</v>
      </c>
      <c r="BW6" s="250">
        <v>26306</v>
      </c>
      <c r="BX6" s="250">
        <v>16.765290511628969</v>
      </c>
      <c r="BY6" s="254">
        <v>250</v>
      </c>
      <c r="BZ6" s="253">
        <v>1012888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0.87243059993563399</v>
      </c>
      <c r="CH6" s="254">
        <v>0</v>
      </c>
      <c r="CI6" s="300">
        <f>+[4]Hoja3!$B7</f>
        <v>4.8491793918112508E-2</v>
      </c>
      <c r="CJ6" s="250">
        <v>0</v>
      </c>
      <c r="CK6" s="254">
        <v>5.85</v>
      </c>
      <c r="CL6" s="297">
        <v>211642</v>
      </c>
      <c r="CM6" s="253">
        <v>5.0969154683251909E-2</v>
      </c>
      <c r="CN6" s="254">
        <v>8675293.0240266044</v>
      </c>
      <c r="CO6" s="254">
        <v>21031286.941767596</v>
      </c>
      <c r="CP6" s="254">
        <v>18376864.124887601</v>
      </c>
      <c r="CQ6" s="254">
        <v>978.29064499999845</v>
      </c>
      <c r="CR6" s="261">
        <v>723</v>
      </c>
      <c r="CS6" s="254">
        <v>66976305.695158176</v>
      </c>
      <c r="CT6" s="261">
        <v>127973916.27802745</v>
      </c>
      <c r="CU6" s="254">
        <v>6</v>
      </c>
      <c r="CV6" s="254">
        <v>64</v>
      </c>
      <c r="CW6" s="254">
        <v>296</v>
      </c>
      <c r="CX6" s="254">
        <v>21181434.686063293</v>
      </c>
    </row>
    <row r="7" spans="1:102">
      <c r="A7" s="248" t="s">
        <v>218</v>
      </c>
      <c r="B7" s="250">
        <v>723.36571915814341</v>
      </c>
      <c r="C7" s="251">
        <v>0.26368239100512736</v>
      </c>
      <c r="D7" s="250">
        <v>451603</v>
      </c>
      <c r="E7" s="250">
        <v>192583</v>
      </c>
      <c r="F7" s="56">
        <v>73943</v>
      </c>
      <c r="G7" s="250">
        <v>34807125.270444617</v>
      </c>
      <c r="H7" s="250">
        <v>36088093.809305996</v>
      </c>
      <c r="I7" s="250">
        <v>16295.539040988053</v>
      </c>
      <c r="J7" s="254">
        <v>13663</v>
      </c>
      <c r="K7" s="306">
        <v>22</v>
      </c>
      <c r="L7" s="293">
        <v>2.6399999999999997</v>
      </c>
      <c r="M7" s="253">
        <v>2.58</v>
      </c>
      <c r="N7" s="293">
        <v>2.5750000000000002</v>
      </c>
      <c r="O7" s="293">
        <v>2.7650000000000001</v>
      </c>
      <c r="P7" s="303">
        <v>0.67666666666666664</v>
      </c>
      <c r="Q7" s="254">
        <v>34</v>
      </c>
      <c r="R7" s="255">
        <v>32</v>
      </c>
      <c r="S7" s="254">
        <v>500</v>
      </c>
      <c r="T7" s="259">
        <v>0.11040769052426998</v>
      </c>
      <c r="U7" s="254">
        <v>505611</v>
      </c>
      <c r="V7" s="290">
        <v>0</v>
      </c>
      <c r="W7" s="56">
        <v>765</v>
      </c>
      <c r="X7" s="295">
        <v>28835.59</v>
      </c>
      <c r="Y7" s="254">
        <v>3</v>
      </c>
      <c r="Z7" s="257">
        <v>4546.5269086688695</v>
      </c>
      <c r="AA7" s="296">
        <v>0.67947708793886064</v>
      </c>
      <c r="AB7" s="292">
        <v>758.5</v>
      </c>
      <c r="AC7" s="254">
        <v>145.74</v>
      </c>
      <c r="AD7" s="250">
        <v>0.5</v>
      </c>
      <c r="AE7" s="254">
        <v>9</v>
      </c>
      <c r="AF7" s="254">
        <v>43</v>
      </c>
      <c r="AG7" s="258">
        <f>[1]OK!$C7</f>
        <v>84.57219302502574</v>
      </c>
      <c r="AH7" s="253">
        <v>14.930300000000001</v>
      </c>
      <c r="AI7" s="259">
        <v>0.19567966280295046</v>
      </c>
      <c r="AJ7" s="250">
        <v>41620</v>
      </c>
      <c r="AK7" s="250">
        <v>43263</v>
      </c>
      <c r="AL7" s="253">
        <v>2.3626946676616409</v>
      </c>
      <c r="AM7" s="298">
        <v>23</v>
      </c>
      <c r="AN7" s="302">
        <v>73929</v>
      </c>
      <c r="AO7" s="260">
        <v>0.56443937546702327</v>
      </c>
      <c r="AP7" s="254">
        <v>3.8</v>
      </c>
      <c r="AQ7" s="253">
        <v>88.9</v>
      </c>
      <c r="AR7" s="254">
        <v>54.7</v>
      </c>
      <c r="AS7" s="305">
        <v>5.927566878125734E-3</v>
      </c>
      <c r="AT7" s="254">
        <v>509.25</v>
      </c>
      <c r="AU7" s="255">
        <v>12708</v>
      </c>
      <c r="AV7" s="254">
        <v>13.391207697404484</v>
      </c>
      <c r="AW7" s="254">
        <v>689800</v>
      </c>
      <c r="AX7" s="254">
        <v>52.090844375043055</v>
      </c>
      <c r="AY7" s="251">
        <v>3.3441676410113752E-2</v>
      </c>
      <c r="AZ7" s="254">
        <v>48.5</v>
      </c>
      <c r="BA7" s="253">
        <v>8.1844994642496012</v>
      </c>
      <c r="BB7" s="254">
        <v>0</v>
      </c>
      <c r="BC7" s="254">
        <v>66.900000000000006</v>
      </c>
      <c r="BD7" s="254">
        <v>57.7</v>
      </c>
      <c r="BE7" s="254">
        <v>32.450000000000003</v>
      </c>
      <c r="BF7" s="261">
        <v>35993</v>
      </c>
      <c r="BG7" s="254">
        <v>37.056790917120402</v>
      </c>
      <c r="BH7" s="300">
        <f>[2]Promedios!$F39</f>
        <v>0.73233333333333339</v>
      </c>
      <c r="BI7" s="250">
        <v>764839.9</v>
      </c>
      <c r="BJ7" s="254">
        <v>16879895.807356209</v>
      </c>
      <c r="BK7" s="261">
        <v>35777.199999999997</v>
      </c>
      <c r="BL7" s="254">
        <v>22928</v>
      </c>
      <c r="BM7" s="254">
        <v>43.5</v>
      </c>
      <c r="BN7" s="250">
        <v>16411</v>
      </c>
      <c r="BO7" s="254">
        <v>125747</v>
      </c>
      <c r="BP7" s="254">
        <v>4919.920948</v>
      </c>
      <c r="BQ7" s="253">
        <v>3.0116779348494163</v>
      </c>
      <c r="BR7" s="253">
        <f>+[3]Hoja1!$R9</f>
        <v>8.6667504452543049</v>
      </c>
      <c r="BS7" s="254">
        <v>12780.778824999999</v>
      </c>
      <c r="BT7" s="250">
        <v>55565</v>
      </c>
      <c r="BU7" s="254">
        <v>47</v>
      </c>
      <c r="BV7" s="250">
        <v>6071</v>
      </c>
      <c r="BW7" s="250">
        <v>4480</v>
      </c>
      <c r="BX7" s="250">
        <v>72.76456828222679</v>
      </c>
      <c r="BY7" s="254">
        <v>55</v>
      </c>
      <c r="BZ7" s="253">
        <v>196476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0.88390265146110714</v>
      </c>
      <c r="CH7" s="254">
        <v>0</v>
      </c>
      <c r="CI7" s="300">
        <f>+[4]Hoja3!$B8</f>
        <v>0.43493079352916658</v>
      </c>
      <c r="CJ7" s="250">
        <v>0</v>
      </c>
      <c r="CK7" s="254">
        <v>3.0999999999999996</v>
      </c>
      <c r="CL7" s="297">
        <v>36573</v>
      </c>
      <c r="CM7" s="253">
        <v>9.6986151972524789E-2</v>
      </c>
      <c r="CN7" s="254">
        <v>3686557.3756698202</v>
      </c>
      <c r="CO7" s="254">
        <v>179082.5612424227</v>
      </c>
      <c r="CP7" s="254">
        <v>64690.153752183411</v>
      </c>
      <c r="CQ7" s="254">
        <v>259.80161799999991</v>
      </c>
      <c r="CR7" s="261">
        <v>342</v>
      </c>
      <c r="CS7" s="254">
        <v>6558140.5307561504</v>
      </c>
      <c r="CT7" s="261">
        <v>26522640.55384938</v>
      </c>
      <c r="CU7" s="254">
        <v>0</v>
      </c>
      <c r="CV7" s="254">
        <v>1</v>
      </c>
      <c r="CW7" s="254">
        <v>129</v>
      </c>
      <c r="CX7" s="254">
        <v>3625723.3262387067</v>
      </c>
    </row>
    <row r="8" spans="1:102">
      <c r="A8" s="248" t="s">
        <v>219</v>
      </c>
      <c r="B8" s="250">
        <v>1314.2732387633603</v>
      </c>
      <c r="C8" s="251">
        <v>0.23934634706460367</v>
      </c>
      <c r="D8" s="250">
        <v>715782</v>
      </c>
      <c r="E8" s="250">
        <v>307662</v>
      </c>
      <c r="F8" s="56">
        <v>57727</v>
      </c>
      <c r="G8" s="250">
        <v>360301925.64834267</v>
      </c>
      <c r="H8" s="250">
        <v>325646994.43424815</v>
      </c>
      <c r="I8" s="250">
        <v>21214.061700729446</v>
      </c>
      <c r="J8" s="254">
        <v>2910</v>
      </c>
      <c r="K8" s="306">
        <v>37</v>
      </c>
      <c r="L8" s="293">
        <v>3.5449999999999999</v>
      </c>
      <c r="M8" s="253">
        <v>2.88</v>
      </c>
      <c r="N8" s="293">
        <v>3.9550000000000001</v>
      </c>
      <c r="O8" s="293">
        <v>2.4500000000000002</v>
      </c>
      <c r="P8" s="303">
        <v>0.31133333333333341</v>
      </c>
      <c r="Q8" s="254">
        <v>53</v>
      </c>
      <c r="R8" s="255">
        <v>54</v>
      </c>
      <c r="S8" s="254">
        <v>6810</v>
      </c>
      <c r="T8" s="259">
        <v>0.32795233152605302</v>
      </c>
      <c r="U8" s="254">
        <v>3286346</v>
      </c>
      <c r="V8" s="290">
        <v>41</v>
      </c>
      <c r="W8" s="56">
        <v>670</v>
      </c>
      <c r="X8" s="295">
        <v>17121.91</v>
      </c>
      <c r="Y8" s="254">
        <v>3</v>
      </c>
      <c r="Z8" s="257">
        <v>1261.8246234113162</v>
      </c>
      <c r="AA8" s="296">
        <v>2.3816328474802318E-4</v>
      </c>
      <c r="AB8" s="292">
        <v>45.5</v>
      </c>
      <c r="AC8" s="254">
        <v>193.33</v>
      </c>
      <c r="AD8" s="250">
        <v>0.5</v>
      </c>
      <c r="AE8" s="254">
        <v>6</v>
      </c>
      <c r="AF8" s="254">
        <v>58</v>
      </c>
      <c r="AG8" s="258">
        <f>[1]OK!$C8</f>
        <v>69.756964634440266</v>
      </c>
      <c r="AH8" s="253">
        <v>19.269100000000002</v>
      </c>
      <c r="AI8" s="259">
        <v>0.27754292123199031</v>
      </c>
      <c r="AJ8" s="250">
        <v>84875</v>
      </c>
      <c r="AK8" s="250">
        <v>39985</v>
      </c>
      <c r="AL8" s="253">
        <v>1.9433291141716331</v>
      </c>
      <c r="AM8" s="298">
        <v>60</v>
      </c>
      <c r="AN8" s="302">
        <v>113640</v>
      </c>
      <c r="AO8" s="260">
        <v>0.53541570897644664</v>
      </c>
      <c r="AP8" s="254">
        <v>10.4</v>
      </c>
      <c r="AQ8" s="253">
        <v>72.3</v>
      </c>
      <c r="AR8" s="254">
        <v>56.7</v>
      </c>
      <c r="AS8" s="305">
        <v>5.4308058940019466E-3</v>
      </c>
      <c r="AT8" s="254">
        <v>496.65</v>
      </c>
      <c r="AU8" s="255">
        <v>20082</v>
      </c>
      <c r="AV8" s="254">
        <v>2.7693066193411413</v>
      </c>
      <c r="AW8" s="254">
        <v>21700</v>
      </c>
      <c r="AX8" s="254">
        <v>60.574402290809957</v>
      </c>
      <c r="AY8" s="251">
        <v>4.425824256542743E-2</v>
      </c>
      <c r="AZ8" s="254">
        <v>0.91781922767784019</v>
      </c>
      <c r="BA8" s="253">
        <v>7.9915966859399781</v>
      </c>
      <c r="BB8" s="254">
        <v>0</v>
      </c>
      <c r="BC8" s="254">
        <v>66.900000000000006</v>
      </c>
      <c r="BD8" s="254">
        <v>0.2</v>
      </c>
      <c r="BE8" s="254">
        <v>20.96</v>
      </c>
      <c r="BF8" s="261">
        <v>82665</v>
      </c>
      <c r="BG8" s="254">
        <v>2.4684637236493807</v>
      </c>
      <c r="BH8" s="300">
        <f>[2]Promedios!$F40</f>
        <v>0.6100000000000001</v>
      </c>
      <c r="BI8" s="250">
        <v>406529.7</v>
      </c>
      <c r="BJ8" s="254">
        <v>75492797.653734952</v>
      </c>
      <c r="BK8" s="261">
        <v>169829.61749999999</v>
      </c>
      <c r="BL8" s="254">
        <v>34212</v>
      </c>
      <c r="BM8" s="254">
        <v>11.3</v>
      </c>
      <c r="BN8" s="250">
        <v>8607</v>
      </c>
      <c r="BO8" s="254">
        <v>172673</v>
      </c>
      <c r="BP8" s="254">
        <v>4430.6179529999999</v>
      </c>
      <c r="BQ8" s="253">
        <v>1.6954193932183226</v>
      </c>
      <c r="BR8" s="253">
        <f>+[3]Hoja1!$R10</f>
        <v>4.4012631625276457</v>
      </c>
      <c r="BS8" s="254">
        <v>48069.702471999997</v>
      </c>
      <c r="BT8" s="250">
        <v>35240</v>
      </c>
      <c r="BU8" s="254">
        <v>10</v>
      </c>
      <c r="BV8" s="250">
        <v>2239</v>
      </c>
      <c r="BW8" s="250">
        <v>17104</v>
      </c>
      <c r="BX8" s="250">
        <v>55.317354325747019</v>
      </c>
      <c r="BY8" s="254">
        <v>52</v>
      </c>
      <c r="BZ8" s="253">
        <v>146740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0.84467919148526238</v>
      </c>
      <c r="CH8" s="254">
        <v>0</v>
      </c>
      <c r="CI8" s="300">
        <f>+[4]Hoja3!$B9</f>
        <v>0.250977358773253</v>
      </c>
      <c r="CJ8" s="250">
        <v>0</v>
      </c>
      <c r="CK8" s="254">
        <v>6.5</v>
      </c>
      <c r="CL8" s="297">
        <v>73090</v>
      </c>
      <c r="CM8" s="253">
        <v>1.6120775038791584E-3</v>
      </c>
      <c r="CN8" s="254">
        <v>2383037.2091616862</v>
      </c>
      <c r="CO8" s="254">
        <v>142216.48735405039</v>
      </c>
      <c r="CP8" s="254">
        <v>91772.973948057916</v>
      </c>
      <c r="CQ8" s="254">
        <v>72.364926000000082</v>
      </c>
      <c r="CR8" s="261">
        <v>208</v>
      </c>
      <c r="CS8" s="254">
        <v>262105406.10019323</v>
      </c>
      <c r="CT8" s="261">
        <v>33946309.789464377</v>
      </c>
      <c r="CU8" s="254">
        <v>0</v>
      </c>
      <c r="CV8" s="254">
        <v>4</v>
      </c>
      <c r="CW8" s="254">
        <v>20</v>
      </c>
      <c r="CX8" s="254">
        <v>6264877.4631198309</v>
      </c>
    </row>
    <row r="9" spans="1:102">
      <c r="A9" s="248" t="s">
        <v>220</v>
      </c>
      <c r="B9" s="250">
        <v>2049.1336589694506</v>
      </c>
      <c r="C9" s="251">
        <v>0.14259054131275187</v>
      </c>
      <c r="D9" s="250">
        <v>4116470</v>
      </c>
      <c r="E9" s="250">
        <v>1736570</v>
      </c>
      <c r="F9" s="56">
        <v>73681</v>
      </c>
      <c r="G9" s="250">
        <v>233344114.87298688</v>
      </c>
      <c r="H9" s="250">
        <v>139459946.07227901</v>
      </c>
      <c r="I9" s="250">
        <v>65571.184103307402</v>
      </c>
      <c r="J9" s="254">
        <v>35605</v>
      </c>
      <c r="K9" s="306">
        <v>54</v>
      </c>
      <c r="L9" s="293">
        <v>3.17</v>
      </c>
      <c r="M9" s="253">
        <v>2.3250000000000002</v>
      </c>
      <c r="N9" s="293">
        <v>2.915</v>
      </c>
      <c r="O9" s="293">
        <v>0.59</v>
      </c>
      <c r="P9" s="303">
        <v>0.37566666666666665</v>
      </c>
      <c r="Q9" s="254">
        <v>119</v>
      </c>
      <c r="R9" s="255">
        <v>475</v>
      </c>
      <c r="S9" s="254">
        <v>8590</v>
      </c>
      <c r="T9" s="259">
        <v>0.3279523315260533</v>
      </c>
      <c r="U9" s="254">
        <v>3293196</v>
      </c>
      <c r="V9" s="290">
        <v>32</v>
      </c>
      <c r="W9" s="56">
        <v>3110</v>
      </c>
      <c r="X9" s="295">
        <v>9843.2099999999991</v>
      </c>
      <c r="Y9" s="254">
        <v>4</v>
      </c>
      <c r="Z9" s="257">
        <v>26570.32069615991</v>
      </c>
      <c r="AA9" s="296">
        <v>2.6262621760648537E-2</v>
      </c>
      <c r="AB9" s="292">
        <v>113</v>
      </c>
      <c r="AC9" s="254">
        <v>933.43</v>
      </c>
      <c r="AD9" s="250">
        <v>0</v>
      </c>
      <c r="AE9" s="254">
        <v>6</v>
      </c>
      <c r="AF9" s="254">
        <v>116</v>
      </c>
      <c r="AG9" s="258">
        <f>[1]OK!$C9</f>
        <v>63.759879237950948</v>
      </c>
      <c r="AH9" s="253">
        <v>25.968800000000002</v>
      </c>
      <c r="AI9" s="259">
        <v>0.28029960612126298</v>
      </c>
      <c r="AJ9" s="250">
        <v>321768</v>
      </c>
      <c r="AK9" s="250">
        <v>78195</v>
      </c>
      <c r="AL9" s="253">
        <v>1.0217492171690792</v>
      </c>
      <c r="AM9" s="298">
        <v>348</v>
      </c>
      <c r="AN9" s="302">
        <v>470305</v>
      </c>
      <c r="AO9" s="260">
        <v>0.44012759640792953</v>
      </c>
      <c r="AP9" s="254">
        <v>21.1</v>
      </c>
      <c r="AQ9" s="253">
        <v>81.099999999999994</v>
      </c>
      <c r="AR9" s="254">
        <v>60</v>
      </c>
      <c r="AS9" s="305">
        <v>1.0274225489208874E-2</v>
      </c>
      <c r="AT9" s="254">
        <v>484.92</v>
      </c>
      <c r="AU9" s="255">
        <v>13611</v>
      </c>
      <c r="AV9" s="254">
        <v>5.9614714676292575</v>
      </c>
      <c r="AW9" s="254">
        <v>926900</v>
      </c>
      <c r="AX9" s="254">
        <v>67.775581435915981</v>
      </c>
      <c r="AY9" s="251">
        <v>2.3627837249142858E-2</v>
      </c>
      <c r="AZ9" s="254">
        <v>10.8</v>
      </c>
      <c r="BA9" s="253">
        <v>12.401776269214908</v>
      </c>
      <c r="BB9" s="254">
        <v>0</v>
      </c>
      <c r="BC9" s="254">
        <v>47.6</v>
      </c>
      <c r="BD9" s="254">
        <v>6.5</v>
      </c>
      <c r="BE9" s="254">
        <v>27.76</v>
      </c>
      <c r="BF9" s="261">
        <v>654349</v>
      </c>
      <c r="BG9" s="254">
        <v>5.5505961552843077</v>
      </c>
      <c r="BH9" s="300">
        <f>[2]Promedios!$F41</f>
        <v>0.46300000000000002</v>
      </c>
      <c r="BI9" s="250">
        <v>681245.4</v>
      </c>
      <c r="BJ9" s="254">
        <v>64325928.723041475</v>
      </c>
      <c r="BK9" s="261">
        <v>1466891.3</v>
      </c>
      <c r="BL9" s="254">
        <v>50202</v>
      </c>
      <c r="BM9" s="254">
        <v>5.3</v>
      </c>
      <c r="BN9" s="250">
        <v>25691</v>
      </c>
      <c r="BO9" s="254">
        <v>944646</v>
      </c>
      <c r="BP9" s="254">
        <v>17529.813811</v>
      </c>
      <c r="BQ9" s="253">
        <v>1.5283379324984079</v>
      </c>
      <c r="BR9" s="253">
        <f>+[3]Hoja1!$R11</f>
        <v>7.7698870258426442</v>
      </c>
      <c r="BS9" s="254">
        <v>1.2174540000000003</v>
      </c>
      <c r="BT9" s="250">
        <v>27656</v>
      </c>
      <c r="BU9" s="254">
        <v>16</v>
      </c>
      <c r="BV9" s="250">
        <v>16415</v>
      </c>
      <c r="BW9" s="250">
        <v>28632</v>
      </c>
      <c r="BX9" s="250">
        <v>10.330640043090652</v>
      </c>
      <c r="BY9" s="254">
        <v>158</v>
      </c>
      <c r="BZ9" s="253">
        <v>270028</v>
      </c>
      <c r="CA9" s="253">
        <v>0.81432119542351489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0.94633233799013894</v>
      </c>
      <c r="CH9" s="254">
        <v>0</v>
      </c>
      <c r="CI9" s="300">
        <f>+[4]Hoja3!$B10</f>
        <v>2.3416023093099114</v>
      </c>
      <c r="CJ9" s="250">
        <v>8.6994131984305731</v>
      </c>
      <c r="CK9" s="254">
        <v>5.4</v>
      </c>
      <c r="CL9" s="297">
        <v>521648</v>
      </c>
      <c r="CM9" s="253">
        <v>2.4014399110126186E-3</v>
      </c>
      <c r="CN9" s="254">
        <v>3275623.7451138888</v>
      </c>
      <c r="CO9" s="254">
        <v>58342.249125218586</v>
      </c>
      <c r="CP9" s="254">
        <v>136782.69175638215</v>
      </c>
      <c r="CQ9" s="254">
        <v>2.2466499999999989</v>
      </c>
      <c r="CR9" s="261">
        <v>909</v>
      </c>
      <c r="CS9" s="254">
        <v>38170353.456559531</v>
      </c>
      <c r="CT9" s="261">
        <v>79561107.456983238</v>
      </c>
      <c r="CU9" s="254">
        <v>0</v>
      </c>
      <c r="CV9" s="254">
        <v>5</v>
      </c>
      <c r="CW9" s="254">
        <v>73</v>
      </c>
      <c r="CX9" s="254">
        <v>12369009.184591498</v>
      </c>
    </row>
    <row r="10" spans="1:102">
      <c r="A10" s="248" t="s">
        <v>211</v>
      </c>
      <c r="B10" s="250">
        <v>4346.059549647217</v>
      </c>
      <c r="C10" s="251">
        <v>0.31663594969113534</v>
      </c>
      <c r="D10" s="250">
        <v>3226927</v>
      </c>
      <c r="E10" s="250">
        <v>1263327</v>
      </c>
      <c r="F10" s="56">
        <v>247487</v>
      </c>
      <c r="G10" s="250">
        <v>22332117.085362114</v>
      </c>
      <c r="H10" s="250">
        <v>228765266.6654692</v>
      </c>
      <c r="I10" s="250">
        <v>19466.00682382947</v>
      </c>
      <c r="J10" s="254">
        <v>63043</v>
      </c>
      <c r="K10" s="306">
        <v>45</v>
      </c>
      <c r="L10" s="293">
        <v>2.92</v>
      </c>
      <c r="M10" s="253">
        <v>2.62</v>
      </c>
      <c r="N10" s="293">
        <v>2.6349999999999998</v>
      </c>
      <c r="O10" s="293">
        <v>2.2050000000000001</v>
      </c>
      <c r="P10" s="303">
        <v>0.17166666666666666</v>
      </c>
      <c r="Q10" s="254">
        <v>71</v>
      </c>
      <c r="R10" s="255">
        <v>635</v>
      </c>
      <c r="S10" s="254">
        <v>3174</v>
      </c>
      <c r="T10" s="259">
        <v>0.11040769052426998</v>
      </c>
      <c r="U10" s="254">
        <v>7591842</v>
      </c>
      <c r="V10" s="290">
        <v>3</v>
      </c>
      <c r="W10" s="56">
        <v>1585</v>
      </c>
      <c r="X10" s="295">
        <v>10044.969999999999</v>
      </c>
      <c r="Y10" s="254">
        <v>7</v>
      </c>
      <c r="Z10" s="257">
        <v>2895.7384119093863</v>
      </c>
      <c r="AA10" s="296">
        <v>0.45623345075950383</v>
      </c>
      <c r="AB10" s="292">
        <v>3773.7</v>
      </c>
      <c r="AC10" s="254">
        <v>1062.54</v>
      </c>
      <c r="AD10" s="250">
        <v>1</v>
      </c>
      <c r="AE10" s="254">
        <v>12</v>
      </c>
      <c r="AF10" s="254">
        <v>814</v>
      </c>
      <c r="AG10" s="258">
        <f>[1]OK!$C10</f>
        <v>87.365048224373439</v>
      </c>
      <c r="AH10" s="253">
        <v>16.472799999999999</v>
      </c>
      <c r="AI10" s="259">
        <v>0.16834299352199114</v>
      </c>
      <c r="AJ10" s="250">
        <v>281546</v>
      </c>
      <c r="AK10" s="250">
        <v>184303</v>
      </c>
      <c r="AL10" s="253">
        <v>1.5491518711145309</v>
      </c>
      <c r="AM10" s="298">
        <v>213</v>
      </c>
      <c r="AN10" s="302">
        <v>437655</v>
      </c>
      <c r="AO10" s="260">
        <v>0.60574763938769294</v>
      </c>
      <c r="AP10" s="254">
        <v>4.4000000000000004</v>
      </c>
      <c r="AQ10" s="253">
        <v>72.099999999999994</v>
      </c>
      <c r="AR10" s="254">
        <v>50.9</v>
      </c>
      <c r="AS10" s="305">
        <v>2.7419192427751482E-2</v>
      </c>
      <c r="AT10" s="254">
        <v>501.73</v>
      </c>
      <c r="AU10" s="255">
        <v>222221</v>
      </c>
      <c r="AV10" s="254">
        <v>6.3821170963856577</v>
      </c>
      <c r="AW10" s="254">
        <v>4064000</v>
      </c>
      <c r="AX10" s="254">
        <v>57.047920829185905</v>
      </c>
      <c r="AY10" s="251">
        <v>2.113597235795539E-2</v>
      </c>
      <c r="AZ10" s="254">
        <v>24.3</v>
      </c>
      <c r="BA10" s="253">
        <v>11.53901530755542</v>
      </c>
      <c r="BB10" s="254">
        <v>0</v>
      </c>
      <c r="BC10" s="254">
        <v>56.9</v>
      </c>
      <c r="BD10" s="254">
        <v>2.7</v>
      </c>
      <c r="BE10" s="254">
        <v>26.89</v>
      </c>
      <c r="BF10" s="261">
        <v>143633</v>
      </c>
      <c r="BG10" s="254">
        <v>9.469828368560318</v>
      </c>
      <c r="BH10" s="300">
        <f>[2]Promedios!$F42</f>
        <v>0.68366666666666676</v>
      </c>
      <c r="BI10" s="250">
        <v>4240106.4000000004</v>
      </c>
      <c r="BJ10" s="254">
        <v>89474949.497449443</v>
      </c>
      <c r="BK10" s="261">
        <v>781916.32750000001</v>
      </c>
      <c r="BL10" s="254">
        <v>108749</v>
      </c>
      <c r="BM10" s="254">
        <v>36.6</v>
      </c>
      <c r="BN10" s="250">
        <v>81665</v>
      </c>
      <c r="BO10" s="254">
        <v>834782</v>
      </c>
      <c r="BP10" s="254">
        <v>4325.3681139999999</v>
      </c>
      <c r="BQ10" s="253">
        <v>15.139442231075698</v>
      </c>
      <c r="BR10" s="253">
        <f>+[3]Hoja1!$R12</f>
        <v>6.6465926142257228</v>
      </c>
      <c r="BS10" s="254">
        <v>9.7800129999999985</v>
      </c>
      <c r="BT10" s="250">
        <v>56368</v>
      </c>
      <c r="BU10" s="254">
        <v>28</v>
      </c>
      <c r="BV10" s="250">
        <v>9252</v>
      </c>
      <c r="BW10" s="250">
        <v>34379</v>
      </c>
      <c r="BX10" s="250">
        <v>104.19282156838598</v>
      </c>
      <c r="BY10" s="254">
        <v>287</v>
      </c>
      <c r="BZ10" s="253">
        <v>810595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0.75889849607776816</v>
      </c>
      <c r="CH10" s="254">
        <v>0</v>
      </c>
      <c r="CI10" s="300">
        <f>+[4]Hoja3!$B11</f>
        <v>8.6507813433100697E-2</v>
      </c>
      <c r="CJ10" s="250">
        <v>0</v>
      </c>
      <c r="CK10" s="254">
        <v>5.6</v>
      </c>
      <c r="CL10" s="297">
        <v>221413</v>
      </c>
      <c r="CM10" s="253">
        <v>9.9711126850455557E-3</v>
      </c>
      <c r="CN10" s="254">
        <v>6312003.5409687953</v>
      </c>
      <c r="CO10" s="254">
        <v>22995908.33582766</v>
      </c>
      <c r="CP10" s="254">
        <v>19996698.456252601</v>
      </c>
      <c r="CQ10" s="254">
        <v>584.57375765000188</v>
      </c>
      <c r="CR10" s="261">
        <v>772</v>
      </c>
      <c r="CS10" s="254">
        <v>81923943.208099142</v>
      </c>
      <c r="CT10" s="261">
        <v>130171426.94196492</v>
      </c>
      <c r="CU10" s="254">
        <v>17</v>
      </c>
      <c r="CV10" s="254">
        <v>126</v>
      </c>
      <c r="CW10" s="254">
        <v>62</v>
      </c>
      <c r="CX10" s="254">
        <v>23220139.44100555</v>
      </c>
    </row>
    <row r="11" spans="1:102">
      <c r="A11" s="248" t="s">
        <v>212</v>
      </c>
      <c r="B11" s="250">
        <v>4568.4785156395164</v>
      </c>
      <c r="C11" s="251">
        <v>0.29932524794440124</v>
      </c>
      <c r="D11" s="250">
        <v>2365369</v>
      </c>
      <c r="E11" s="250">
        <v>929669</v>
      </c>
      <c r="F11" s="56">
        <v>151445</v>
      </c>
      <c r="G11" s="250">
        <v>120427167.37804919</v>
      </c>
      <c r="H11" s="250">
        <v>225857896.41932118</v>
      </c>
      <c r="I11" s="250">
        <v>90638.227654901173</v>
      </c>
      <c r="J11" s="254">
        <v>27119</v>
      </c>
      <c r="K11" s="306">
        <v>40</v>
      </c>
      <c r="L11" s="293">
        <v>3.23</v>
      </c>
      <c r="M11" s="253">
        <v>2.5950000000000002</v>
      </c>
      <c r="N11" s="293">
        <v>3.63</v>
      </c>
      <c r="O11" s="293">
        <v>2.7149999999999999</v>
      </c>
      <c r="P11" s="303">
        <v>0.20399999999999999</v>
      </c>
      <c r="Q11" s="254">
        <v>173</v>
      </c>
      <c r="R11" s="255">
        <v>140</v>
      </c>
      <c r="S11" s="254">
        <v>12551</v>
      </c>
      <c r="T11" s="259">
        <v>4.7709341880790854E-3</v>
      </c>
      <c r="U11" s="254">
        <v>444121</v>
      </c>
      <c r="V11" s="290">
        <v>12</v>
      </c>
      <c r="W11" s="56">
        <v>1228</v>
      </c>
      <c r="X11" s="295">
        <v>18126.900000000001</v>
      </c>
      <c r="Y11" s="254">
        <v>18</v>
      </c>
      <c r="Z11" s="257">
        <v>3477.4752507907046</v>
      </c>
      <c r="AA11" s="296">
        <v>0.83701489142733754</v>
      </c>
      <c r="AB11" s="292">
        <v>1157</v>
      </c>
      <c r="AC11" s="254">
        <v>715.82</v>
      </c>
      <c r="AD11" s="250">
        <v>0.75</v>
      </c>
      <c r="AE11" s="254">
        <v>10</v>
      </c>
      <c r="AF11" s="254">
        <v>462</v>
      </c>
      <c r="AG11" s="258">
        <f>[1]OK!$C11</f>
        <v>86.859057164577649</v>
      </c>
      <c r="AH11" s="253">
        <v>14.769299999999999</v>
      </c>
      <c r="AI11" s="259">
        <v>0.17488088147706968</v>
      </c>
      <c r="AJ11" s="250">
        <v>226632</v>
      </c>
      <c r="AK11" s="250">
        <v>138192</v>
      </c>
      <c r="AL11" s="253">
        <v>1.933736343039923</v>
      </c>
      <c r="AM11" s="298">
        <v>144</v>
      </c>
      <c r="AN11" s="302">
        <v>336640</v>
      </c>
      <c r="AO11" s="260">
        <v>0.54199443419774895</v>
      </c>
      <c r="AP11" s="254">
        <v>3.6</v>
      </c>
      <c r="AQ11" s="253">
        <v>81.099999999999994</v>
      </c>
      <c r="AR11" s="254">
        <v>56</v>
      </c>
      <c r="AS11" s="305">
        <v>1.8430503809619705E-2</v>
      </c>
      <c r="AT11" s="254">
        <v>514.12</v>
      </c>
      <c r="AU11" s="255">
        <v>103144</v>
      </c>
      <c r="AV11" s="254">
        <v>4.3403970048199669</v>
      </c>
      <c r="AW11" s="254">
        <v>607300</v>
      </c>
      <c r="AX11" s="254">
        <v>55.908304879005591</v>
      </c>
      <c r="AY11" s="251">
        <v>4.726633164514682E-2</v>
      </c>
      <c r="AZ11" s="254">
        <v>11.8</v>
      </c>
      <c r="BA11" s="253">
        <v>10.992689203009112</v>
      </c>
      <c r="BB11" s="254">
        <v>0.3</v>
      </c>
      <c r="BC11" s="254">
        <v>49.3</v>
      </c>
      <c r="BD11" s="254">
        <v>28.4</v>
      </c>
      <c r="BE11" s="254">
        <v>13.56</v>
      </c>
      <c r="BF11" s="261">
        <v>59913</v>
      </c>
      <c r="BG11" s="254">
        <v>9.7119121240940629</v>
      </c>
      <c r="BH11" s="300">
        <f>[2]Promedios!$F43</f>
        <v>0.73633333333333351</v>
      </c>
      <c r="BI11" s="250">
        <v>2821244.5</v>
      </c>
      <c r="BJ11" s="254">
        <v>125974685.76056345</v>
      </c>
      <c r="BK11" s="261">
        <v>248141.2825</v>
      </c>
      <c r="BL11" s="254">
        <v>76085</v>
      </c>
      <c r="BM11" s="254">
        <v>31.6</v>
      </c>
      <c r="BN11" s="250">
        <v>50257</v>
      </c>
      <c r="BO11" s="254">
        <v>591538</v>
      </c>
      <c r="BP11" s="254">
        <v>11506.171086</v>
      </c>
      <c r="BQ11" s="253">
        <v>16.554404145077719</v>
      </c>
      <c r="BR11" s="253">
        <f>+[3]Hoja1!$R13</f>
        <v>5.7746352355409547</v>
      </c>
      <c r="BS11" s="254">
        <v>0.79724899999999999</v>
      </c>
      <c r="BT11" s="250">
        <v>24943</v>
      </c>
      <c r="BU11" s="254">
        <v>22</v>
      </c>
      <c r="BV11" s="250">
        <v>15219</v>
      </c>
      <c r="BW11" s="250">
        <v>16734</v>
      </c>
      <c r="BX11" s="250">
        <v>137.67882725486697</v>
      </c>
      <c r="BY11" s="254">
        <v>277</v>
      </c>
      <c r="BZ11" s="253">
        <v>696595</v>
      </c>
      <c r="CA11" s="253">
        <v>0.39618343292944636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0.84019032053780607</v>
      </c>
      <c r="CH11" s="254">
        <v>0</v>
      </c>
      <c r="CI11" s="300">
        <f>+[4]Hoja3!$B12</f>
        <v>0.62</v>
      </c>
      <c r="CJ11" s="250">
        <v>19.985498911458407</v>
      </c>
      <c r="CK11" s="254">
        <v>4.7</v>
      </c>
      <c r="CL11" s="297">
        <v>201131</v>
      </c>
      <c r="CM11" s="253">
        <v>2.8630485366750291E-2</v>
      </c>
      <c r="CN11" s="254">
        <v>4528349.9497195939</v>
      </c>
      <c r="CO11" s="254">
        <v>7466372.161395561</v>
      </c>
      <c r="CP11" s="254">
        <v>5431961.3594345162</v>
      </c>
      <c r="CQ11" s="254">
        <v>204.35729900000007</v>
      </c>
      <c r="CR11" s="261">
        <v>579</v>
      </c>
      <c r="CS11" s="254">
        <v>102746032.8016545</v>
      </c>
      <c r="CT11" s="261">
        <v>108601287.42480274</v>
      </c>
      <c r="CU11" s="254">
        <v>11</v>
      </c>
      <c r="CV11" s="254">
        <v>62</v>
      </c>
      <c r="CW11" s="254">
        <v>122</v>
      </c>
      <c r="CX11" s="254">
        <v>22668688.129271936</v>
      </c>
    </row>
    <row r="12" spans="1:102">
      <c r="A12" s="248" t="s">
        <v>213</v>
      </c>
      <c r="B12" s="250">
        <v>669.73932207635619</v>
      </c>
      <c r="C12" s="251">
        <v>0.28564603976261638</v>
      </c>
      <c r="D12" s="250">
        <v>585949</v>
      </c>
      <c r="E12" s="250">
        <v>259297</v>
      </c>
      <c r="F12" s="56">
        <v>5627</v>
      </c>
      <c r="G12" s="250">
        <v>251537992.92807171</v>
      </c>
      <c r="H12" s="250">
        <v>40446762.188642822</v>
      </c>
      <c r="I12" s="250">
        <v>78479.087255268794</v>
      </c>
      <c r="J12" s="254">
        <v>4867</v>
      </c>
      <c r="K12" s="306">
        <v>10</v>
      </c>
      <c r="L12" s="293">
        <v>3.28</v>
      </c>
      <c r="M12" s="253">
        <v>2.7149999999999999</v>
      </c>
      <c r="N12" s="293">
        <v>3.3250000000000002</v>
      </c>
      <c r="O12" s="293">
        <v>3.38</v>
      </c>
      <c r="P12" s="303">
        <v>0.19333333333333336</v>
      </c>
      <c r="Q12" s="254">
        <v>26</v>
      </c>
      <c r="R12" s="255">
        <v>46</v>
      </c>
      <c r="S12" s="254">
        <v>1987</v>
      </c>
      <c r="T12" s="259">
        <v>0.20437977694497764</v>
      </c>
      <c r="U12" s="254">
        <v>242663</v>
      </c>
      <c r="V12" s="290">
        <v>2</v>
      </c>
      <c r="W12" s="56">
        <v>664</v>
      </c>
      <c r="X12" s="295">
        <v>6420.31</v>
      </c>
      <c r="Y12" s="254">
        <v>2</v>
      </c>
      <c r="Z12" s="257">
        <v>10322.152627539916</v>
      </c>
      <c r="AA12" s="296">
        <v>0.54005110820242475</v>
      </c>
      <c r="AB12" s="292">
        <v>451</v>
      </c>
      <c r="AC12" s="254">
        <v>163.26</v>
      </c>
      <c r="AD12" s="250">
        <v>0.5</v>
      </c>
      <c r="AE12" s="254">
        <v>16</v>
      </c>
      <c r="AF12" s="254">
        <v>82</v>
      </c>
      <c r="AG12" s="258">
        <f>[1]OK!$C12</f>
        <v>94.901525157526123</v>
      </c>
      <c r="AH12" s="253">
        <v>15.4582</v>
      </c>
      <c r="AI12" s="259">
        <v>0.2717629525729815</v>
      </c>
      <c r="AJ12" s="250">
        <v>61901</v>
      </c>
      <c r="AK12" s="250">
        <v>33282</v>
      </c>
      <c r="AL12" s="253">
        <v>1.8516969906937295</v>
      </c>
      <c r="AM12" s="298">
        <v>61</v>
      </c>
      <c r="AN12" s="302">
        <v>98660</v>
      </c>
      <c r="AO12" s="260">
        <v>0.62791904514789831</v>
      </c>
      <c r="AP12" s="254">
        <v>6.4</v>
      </c>
      <c r="AQ12" s="253">
        <v>76</v>
      </c>
      <c r="AR12" s="254">
        <v>60</v>
      </c>
      <c r="AS12" s="305">
        <v>8.3140334978014964E-3</v>
      </c>
      <c r="AT12" s="254">
        <v>497.02</v>
      </c>
      <c r="AU12" s="255">
        <v>8744</v>
      </c>
      <c r="AV12" s="254">
        <v>5.7175012878106006</v>
      </c>
      <c r="AW12" s="254">
        <v>342900</v>
      </c>
      <c r="AX12" s="254">
        <v>55.012322145823397</v>
      </c>
      <c r="AY12" s="251">
        <v>1.156523627174888E-2</v>
      </c>
      <c r="AZ12" s="254">
        <v>21</v>
      </c>
      <c r="BA12" s="253">
        <v>6.405942924597114</v>
      </c>
      <c r="BB12" s="254">
        <v>0</v>
      </c>
      <c r="BC12" s="254">
        <v>66.209999999999994</v>
      </c>
      <c r="BD12" s="254">
        <v>20.7</v>
      </c>
      <c r="BE12" s="254">
        <v>27.66</v>
      </c>
      <c r="BF12" s="261">
        <v>36350</v>
      </c>
      <c r="BG12" s="254">
        <v>14.273897626615092</v>
      </c>
      <c r="BH12" s="300">
        <f>[2]Promedios!$F44</f>
        <v>0.68966666666666676</v>
      </c>
      <c r="BI12" s="250">
        <v>820831.89999999991</v>
      </c>
      <c r="BJ12" s="254">
        <v>23178953.861465726</v>
      </c>
      <c r="BK12" s="261">
        <v>158622.185</v>
      </c>
      <c r="BL12" s="254">
        <v>25296</v>
      </c>
      <c r="BM12" s="254">
        <v>32.299999999999997</v>
      </c>
      <c r="BN12" s="250">
        <v>9603</v>
      </c>
      <c r="BO12" s="254">
        <v>140865</v>
      </c>
      <c r="BP12" s="254">
        <v>25294.860381999999</v>
      </c>
      <c r="BQ12" s="253">
        <v>16.575192096597146</v>
      </c>
      <c r="BR12" s="253">
        <f>+[3]Hoja1!$R14</f>
        <v>23.269062577730708</v>
      </c>
      <c r="BS12" s="254">
        <v>11968.186035999999</v>
      </c>
      <c r="BT12" s="250">
        <v>11201</v>
      </c>
      <c r="BU12" s="254">
        <v>10</v>
      </c>
      <c r="BV12" s="250">
        <v>2481</v>
      </c>
      <c r="BW12" s="250">
        <v>10543</v>
      </c>
      <c r="BX12" s="250">
        <v>80.631772014128686</v>
      </c>
      <c r="BY12" s="254">
        <v>58</v>
      </c>
      <c r="BZ12" s="253">
        <v>145450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0.92993650247881121</v>
      </c>
      <c r="CH12" s="254">
        <v>958546</v>
      </c>
      <c r="CI12" s="300">
        <f>+[4]Hoja3!$B13</f>
        <v>2.1950041107077882</v>
      </c>
      <c r="CJ12" s="250">
        <v>0</v>
      </c>
      <c r="CK12" s="254">
        <v>3.4</v>
      </c>
      <c r="CL12" s="297">
        <v>58051</v>
      </c>
      <c r="CM12" s="253">
        <v>8.0825455475847813E-3</v>
      </c>
      <c r="CN12" s="254">
        <v>2016551.0956129888</v>
      </c>
      <c r="CO12" s="254">
        <v>51507.898431346672</v>
      </c>
      <c r="CP12" s="254">
        <v>33352.298178272926</v>
      </c>
      <c r="CQ12" s="254">
        <v>-4.696777</v>
      </c>
      <c r="CR12" s="261">
        <v>241</v>
      </c>
      <c r="CS12" s="254">
        <v>10947857.234820178</v>
      </c>
      <c r="CT12" s="261">
        <v>23658873.11860016</v>
      </c>
      <c r="CU12" s="254">
        <v>5</v>
      </c>
      <c r="CV12" s="254">
        <v>5</v>
      </c>
      <c r="CW12" s="254">
        <v>52</v>
      </c>
      <c r="CX12" s="254">
        <v>3867957.7994170971</v>
      </c>
    </row>
    <row r="13" spans="1:102">
      <c r="A13" s="248" t="s">
        <v>214</v>
      </c>
      <c r="B13" s="250">
        <v>30728.410356886812</v>
      </c>
      <c r="C13" s="251">
        <v>0.37826417305892923</v>
      </c>
      <c r="D13" s="250">
        <v>8680196</v>
      </c>
      <c r="E13" s="250">
        <v>3812196</v>
      </c>
      <c r="F13" s="56">
        <v>6611</v>
      </c>
      <c r="G13" s="250">
        <v>1236129889.2261043</v>
      </c>
      <c r="H13" s="250">
        <v>1349828335.3675563</v>
      </c>
      <c r="I13" s="250">
        <v>342991.04129966372</v>
      </c>
      <c r="J13" s="254">
        <v>178090</v>
      </c>
      <c r="K13" s="306">
        <v>83</v>
      </c>
      <c r="L13" s="293">
        <v>2.9349999999999996</v>
      </c>
      <c r="M13" s="253">
        <v>2.4900000000000002</v>
      </c>
      <c r="N13" s="293">
        <v>3.145</v>
      </c>
      <c r="O13" s="293">
        <v>3.0700000000000003</v>
      </c>
      <c r="P13" s="303">
        <v>0.60166666666666668</v>
      </c>
      <c r="Q13" s="254">
        <v>235</v>
      </c>
      <c r="R13" s="255">
        <v>943</v>
      </c>
      <c r="S13" s="254">
        <v>6278</v>
      </c>
      <c r="T13" s="259">
        <v>0.15673706602681595</v>
      </c>
      <c r="U13" s="254">
        <v>52719</v>
      </c>
      <c r="V13" s="290">
        <v>4</v>
      </c>
      <c r="W13" s="56">
        <v>808</v>
      </c>
      <c r="X13" s="295">
        <v>64.319999999999993</v>
      </c>
      <c r="Y13" s="254">
        <v>29</v>
      </c>
      <c r="Z13" s="257">
        <v>1527903.4616073028</v>
      </c>
      <c r="AA13" s="296">
        <v>1.8185117204301076</v>
      </c>
      <c r="AB13" s="292">
        <v>3652</v>
      </c>
      <c r="AC13" s="254">
        <v>4350.6899999999996</v>
      </c>
      <c r="AD13" s="250">
        <v>0.6</v>
      </c>
      <c r="AE13" s="254">
        <v>5</v>
      </c>
      <c r="AF13" s="254">
        <v>4351</v>
      </c>
      <c r="AG13" s="258">
        <f>[1]OK!$C13</f>
        <v>98.174736474093734</v>
      </c>
      <c r="AH13" s="253">
        <v>13.967499999999999</v>
      </c>
      <c r="AI13" s="259">
        <v>0.25156204940882437</v>
      </c>
      <c r="AJ13" s="250">
        <v>853521</v>
      </c>
      <c r="AK13" s="250">
        <v>553126</v>
      </c>
      <c r="AL13" s="253">
        <v>3.3985407702775374</v>
      </c>
      <c r="AM13" s="298">
        <v>538</v>
      </c>
      <c r="AN13" s="302">
        <v>1599000</v>
      </c>
      <c r="AO13" s="260">
        <v>0.75325513901316254</v>
      </c>
      <c r="AP13" s="254">
        <v>2.8</v>
      </c>
      <c r="AQ13" s="253">
        <v>82.9</v>
      </c>
      <c r="AR13" s="254">
        <v>43.7</v>
      </c>
      <c r="AS13" s="305">
        <v>7.3993891182492527E-2</v>
      </c>
      <c r="AT13" s="254">
        <v>520.88</v>
      </c>
      <c r="AU13" s="255">
        <v>247422</v>
      </c>
      <c r="AV13" s="254">
        <v>8.0653102285826623</v>
      </c>
      <c r="AW13" s="254">
        <v>38284900</v>
      </c>
      <c r="AX13" s="254">
        <v>46.158898275217247</v>
      </c>
      <c r="AY13" s="251">
        <v>-3.5227217211031836E-3</v>
      </c>
      <c r="AZ13" s="254">
        <v>137.1</v>
      </c>
      <c r="BA13" s="253">
        <v>8.9</v>
      </c>
      <c r="BB13" s="254">
        <v>0</v>
      </c>
      <c r="BC13" s="254">
        <v>69</v>
      </c>
      <c r="BD13" s="254">
        <v>3</v>
      </c>
      <c r="BE13" s="254">
        <v>31.31</v>
      </c>
      <c r="BF13" s="261">
        <v>9066</v>
      </c>
      <c r="BG13" s="254">
        <v>40.34110963141773</v>
      </c>
      <c r="BH13" s="300">
        <f>[2]Promedios!$F45</f>
        <v>0.8706666666666667</v>
      </c>
      <c r="BI13" s="250">
        <v>11183628.199999999</v>
      </c>
      <c r="BJ13" s="254">
        <v>582622797.11867273</v>
      </c>
      <c r="BK13" s="261">
        <v>26450.674999999999</v>
      </c>
      <c r="BL13" s="254">
        <v>505907</v>
      </c>
      <c r="BM13" s="254">
        <v>40.4</v>
      </c>
      <c r="BN13" s="250">
        <v>383253</v>
      </c>
      <c r="BO13" s="254">
        <v>2182785</v>
      </c>
      <c r="BP13" s="254">
        <v>436937.31208200002</v>
      </c>
      <c r="BQ13" s="253">
        <v>47.333333333333336</v>
      </c>
      <c r="BR13" s="253">
        <f>+[3]Hoja1!$R15</f>
        <v>3.0581013411712612</v>
      </c>
      <c r="BS13" s="254">
        <v>409.20514999999989</v>
      </c>
      <c r="BT13" s="250">
        <v>311615</v>
      </c>
      <c r="BU13" s="254">
        <v>121</v>
      </c>
      <c r="BV13" s="250">
        <v>105165</v>
      </c>
      <c r="BW13" s="250">
        <v>93535</v>
      </c>
      <c r="BX13" s="250">
        <v>227.95643098615116</v>
      </c>
      <c r="BY13" s="254">
        <v>1544</v>
      </c>
      <c r="BZ13" s="253">
        <v>29833752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0.49019738984410399</v>
      </c>
      <c r="CH13" s="254">
        <v>0</v>
      </c>
      <c r="CI13" s="300">
        <f>+[4]Hoja3!$B14</f>
        <v>0.74171718479701154</v>
      </c>
      <c r="CJ13" s="250">
        <v>28.513231770584547</v>
      </c>
      <c r="CK13" s="254">
        <v>17.899999999999999</v>
      </c>
      <c r="CL13" s="297">
        <v>996880</v>
      </c>
      <c r="CM13" s="253">
        <v>9.7228363737864143E-2</v>
      </c>
      <c r="CN13" s="254">
        <v>33699976.169846348</v>
      </c>
      <c r="CO13" s="254">
        <v>40025473.027825579</v>
      </c>
      <c r="CP13" s="254">
        <v>36752858.03000959</v>
      </c>
      <c r="CQ13" s="254">
        <v>16561.748943117582</v>
      </c>
      <c r="CR13" s="261">
        <v>13216</v>
      </c>
      <c r="CS13" s="254">
        <v>185414471.52084354</v>
      </c>
      <c r="CT13" s="261">
        <v>1100876597.4805772</v>
      </c>
      <c r="CU13" s="254">
        <v>206</v>
      </c>
      <c r="CV13" s="254">
        <v>340</v>
      </c>
      <c r="CW13" s="254">
        <v>4290</v>
      </c>
      <c r="CX13" s="254">
        <v>128766814.48443115</v>
      </c>
    </row>
    <row r="14" spans="1:102">
      <c r="A14" s="248" t="s">
        <v>215</v>
      </c>
      <c r="B14" s="250">
        <v>1797.0139693904819</v>
      </c>
      <c r="C14" s="251">
        <v>0.25785593734842371</v>
      </c>
      <c r="D14" s="250">
        <v>1456602</v>
      </c>
      <c r="E14" s="250">
        <v>541252</v>
      </c>
      <c r="F14" s="56">
        <v>123367</v>
      </c>
      <c r="G14" s="250">
        <v>87956569.778893456</v>
      </c>
      <c r="H14" s="250">
        <v>89150929.241680056</v>
      </c>
      <c r="I14" s="250">
        <v>37134.286708677697</v>
      </c>
      <c r="J14" s="254">
        <v>16535</v>
      </c>
      <c r="K14" s="306">
        <v>31</v>
      </c>
      <c r="L14" s="293">
        <v>3.01</v>
      </c>
      <c r="M14" s="253">
        <v>2.585</v>
      </c>
      <c r="N14" s="293">
        <v>3.54</v>
      </c>
      <c r="O14" s="293">
        <v>2.7850000000000001</v>
      </c>
      <c r="P14" s="303">
        <v>0.2253333333333333</v>
      </c>
      <c r="Q14" s="254">
        <v>43</v>
      </c>
      <c r="R14" s="255">
        <v>180</v>
      </c>
      <c r="S14" s="254">
        <v>4500</v>
      </c>
      <c r="T14" s="259">
        <v>4.7709341880790854E-3</v>
      </c>
      <c r="U14" s="254">
        <v>5484421</v>
      </c>
      <c r="V14" s="290">
        <v>4</v>
      </c>
      <c r="W14" s="56">
        <v>1455</v>
      </c>
      <c r="X14" s="295">
        <v>3517.13</v>
      </c>
      <c r="Y14" s="254">
        <v>7</v>
      </c>
      <c r="Z14" s="257">
        <v>4642.8967716876268</v>
      </c>
      <c r="AA14" s="296">
        <v>0.75734276102682618</v>
      </c>
      <c r="AB14" s="292">
        <v>2337</v>
      </c>
      <c r="AC14" s="254">
        <v>412.57</v>
      </c>
      <c r="AD14" s="250">
        <v>1</v>
      </c>
      <c r="AE14" s="254">
        <v>4</v>
      </c>
      <c r="AF14" s="254">
        <v>271</v>
      </c>
      <c r="AG14" s="258">
        <f>[1]OK!$C14</f>
        <v>76.912325043335457</v>
      </c>
      <c r="AH14" s="253">
        <v>19.4193</v>
      </c>
      <c r="AI14" s="259">
        <v>0.20232955933860064</v>
      </c>
      <c r="AJ14" s="250">
        <v>150985</v>
      </c>
      <c r="AK14" s="250">
        <v>44195</v>
      </c>
      <c r="AL14" s="253">
        <v>1.7726187386808474</v>
      </c>
      <c r="AM14" s="298">
        <v>71</v>
      </c>
      <c r="AN14" s="302">
        <v>180316</v>
      </c>
      <c r="AO14" s="260">
        <v>0.56700354900596817</v>
      </c>
      <c r="AP14" s="254">
        <v>5</v>
      </c>
      <c r="AQ14" s="253">
        <v>72.7</v>
      </c>
      <c r="AR14" s="254">
        <v>49.8</v>
      </c>
      <c r="AS14" s="305">
        <v>1.0361494310744134E-2</v>
      </c>
      <c r="AT14" s="254">
        <v>500.5</v>
      </c>
      <c r="AU14" s="255">
        <v>34289</v>
      </c>
      <c r="AV14" s="254">
        <v>9.9326411470976144</v>
      </c>
      <c r="AW14" s="254">
        <v>1314600</v>
      </c>
      <c r="AX14" s="254">
        <v>63.126080089391834</v>
      </c>
      <c r="AY14" s="251">
        <v>3.8311267397700299E-2</v>
      </c>
      <c r="AZ14" s="254">
        <v>44.6</v>
      </c>
      <c r="BA14" s="253">
        <v>13.138406951436558</v>
      </c>
      <c r="BB14" s="254">
        <v>0</v>
      </c>
      <c r="BC14" s="254">
        <v>55.3</v>
      </c>
      <c r="BD14" s="254">
        <v>14.6</v>
      </c>
      <c r="BE14" s="254">
        <v>20.67</v>
      </c>
      <c r="BF14" s="261">
        <v>127656</v>
      </c>
      <c r="BG14" s="254">
        <v>5.1500907829986167</v>
      </c>
      <c r="BH14" s="300">
        <f>[2]Promedios!$F46</f>
        <v>0.64283333333333337</v>
      </c>
      <c r="BI14" s="250">
        <v>837223.1</v>
      </c>
      <c r="BJ14" s="254">
        <v>30512515.466949161</v>
      </c>
      <c r="BK14" s="261">
        <v>591877.0675</v>
      </c>
      <c r="BL14" s="254">
        <v>47210</v>
      </c>
      <c r="BM14" s="254">
        <v>12</v>
      </c>
      <c r="BN14" s="250">
        <v>24361</v>
      </c>
      <c r="BO14" s="254">
        <v>336231</v>
      </c>
      <c r="BP14" s="254">
        <v>7113.9833760000001</v>
      </c>
      <c r="BQ14" s="253">
        <v>9.8419173890872003</v>
      </c>
      <c r="BR14" s="253">
        <f>+[3]Hoja1!$R16</f>
        <v>4.9868886386209592</v>
      </c>
      <c r="BS14" s="254">
        <v>0.24185900000000002</v>
      </c>
      <c r="BT14" s="250">
        <v>14793</v>
      </c>
      <c r="BU14" s="254">
        <v>9</v>
      </c>
      <c r="BV14" s="250">
        <v>10416</v>
      </c>
      <c r="BW14" s="250">
        <v>9468</v>
      </c>
      <c r="BX14" s="250">
        <v>241.72144283499168</v>
      </c>
      <c r="BY14" s="254">
        <v>102</v>
      </c>
      <c r="BZ14" s="253">
        <v>299170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0.9331540865825948</v>
      </c>
      <c r="CH14" s="254">
        <v>0</v>
      </c>
      <c r="CI14" s="300">
        <f>+[4]Hoja3!$B15</f>
        <v>0.18095659357970251</v>
      </c>
      <c r="CJ14" s="250">
        <v>0</v>
      </c>
      <c r="CK14" s="254">
        <v>10.75</v>
      </c>
      <c r="CL14" s="297">
        <v>130793</v>
      </c>
      <c r="CM14" s="253">
        <v>2.5391527500911646E-4</v>
      </c>
      <c r="CN14" s="254">
        <v>1306309.6838820281</v>
      </c>
      <c r="CO14" s="254">
        <v>583210.24748590321</v>
      </c>
      <c r="CP14" s="254">
        <v>781731.61693406128</v>
      </c>
      <c r="CQ14" s="254">
        <v>84.573032100000006</v>
      </c>
      <c r="CR14" s="261">
        <v>594</v>
      </c>
      <c r="CS14" s="254">
        <v>31761597.87734871</v>
      </c>
      <c r="CT14" s="261">
        <v>42949980.984669402</v>
      </c>
      <c r="CU14" s="254">
        <v>2</v>
      </c>
      <c r="CV14" s="254">
        <v>5</v>
      </c>
      <c r="CW14" s="254">
        <v>32</v>
      </c>
      <c r="CX14" s="254">
        <v>9162199.6471201424</v>
      </c>
    </row>
    <row r="15" spans="1:102">
      <c r="A15" s="248" t="s">
        <v>216</v>
      </c>
      <c r="B15" s="250">
        <v>5174.4776966780219</v>
      </c>
      <c r="C15" s="251">
        <v>0.14793960556677491</v>
      </c>
      <c r="D15" s="250">
        <v>4796033</v>
      </c>
      <c r="E15" s="250">
        <v>1913178</v>
      </c>
      <c r="F15" s="56">
        <v>30621</v>
      </c>
      <c r="G15" s="250">
        <v>268864534.62278569</v>
      </c>
      <c r="H15" s="250">
        <v>282017786.95303637</v>
      </c>
      <c r="I15" s="250">
        <v>146038.31295738363</v>
      </c>
      <c r="J15" s="254">
        <v>62973</v>
      </c>
      <c r="K15" s="306">
        <v>30</v>
      </c>
      <c r="L15" s="293">
        <v>2.9649999999999999</v>
      </c>
      <c r="M15" s="253">
        <v>2.6799999999999997</v>
      </c>
      <c r="N15" s="293">
        <v>3.2649999999999997</v>
      </c>
      <c r="O15" s="293">
        <v>2.855</v>
      </c>
      <c r="P15" s="303">
        <v>0.39733333333333337</v>
      </c>
      <c r="Q15" s="254">
        <v>235</v>
      </c>
      <c r="R15" s="255">
        <v>210</v>
      </c>
      <c r="S15" s="254">
        <v>4814</v>
      </c>
      <c r="T15" s="259">
        <v>0.20437977694497764</v>
      </c>
      <c r="U15" s="254">
        <v>412810</v>
      </c>
      <c r="V15" s="290">
        <v>6</v>
      </c>
      <c r="W15" s="56">
        <v>694</v>
      </c>
      <c r="X15" s="295">
        <v>0</v>
      </c>
      <c r="Y15" s="254">
        <v>3</v>
      </c>
      <c r="Z15" s="257">
        <v>5083.7923082383058</v>
      </c>
      <c r="AA15" s="296">
        <v>1.4990440026325893</v>
      </c>
      <c r="AB15" s="292">
        <v>2866</v>
      </c>
      <c r="AC15" s="254">
        <v>1436.97</v>
      </c>
      <c r="AD15" s="250">
        <v>1</v>
      </c>
      <c r="AE15" s="254">
        <v>1</v>
      </c>
      <c r="AF15" s="254">
        <v>931</v>
      </c>
      <c r="AG15" s="258">
        <f>[1]OK!$C15</f>
        <v>78.567942900652767</v>
      </c>
      <c r="AH15" s="253">
        <v>19.746500000000001</v>
      </c>
      <c r="AI15" s="259">
        <v>0.23436910980666703</v>
      </c>
      <c r="AJ15" s="250">
        <v>426955</v>
      </c>
      <c r="AK15" s="250">
        <v>149816</v>
      </c>
      <c r="AL15" s="253">
        <v>1.0744296379945675</v>
      </c>
      <c r="AM15" s="298">
        <v>642</v>
      </c>
      <c r="AN15" s="302">
        <v>665527</v>
      </c>
      <c r="AO15" s="260">
        <v>0.55242018950193972</v>
      </c>
      <c r="AP15" s="254">
        <v>10.9</v>
      </c>
      <c r="AQ15" s="253">
        <v>71.400000000000006</v>
      </c>
      <c r="AR15" s="254">
        <v>53.9</v>
      </c>
      <c r="AS15" s="305">
        <v>1.4147618568120027E-2</v>
      </c>
      <c r="AT15" s="254">
        <v>507.89</v>
      </c>
      <c r="AU15" s="255">
        <v>737486</v>
      </c>
      <c r="AV15" s="254">
        <v>5.0264621145360886</v>
      </c>
      <c r="AW15" s="254">
        <v>636600</v>
      </c>
      <c r="AX15" s="254">
        <v>65.403592403950839</v>
      </c>
      <c r="AY15" s="251">
        <v>3.8684404692229446E-2</v>
      </c>
      <c r="AZ15" s="254">
        <v>7.9</v>
      </c>
      <c r="BA15" s="253">
        <v>9.4523831953908566</v>
      </c>
      <c r="BB15" s="254">
        <v>0</v>
      </c>
      <c r="BC15" s="254">
        <v>63.9</v>
      </c>
      <c r="BD15" s="254">
        <v>12</v>
      </c>
      <c r="BE15" s="254">
        <v>22.05</v>
      </c>
      <c r="BF15" s="261">
        <v>468836</v>
      </c>
      <c r="BG15" s="254">
        <v>11.439534210775999</v>
      </c>
      <c r="BH15" s="300">
        <f>[2]Promedios!$F47</f>
        <v>0.56400000000000006</v>
      </c>
      <c r="BI15" s="250">
        <v>3187085.1</v>
      </c>
      <c r="BJ15" s="254">
        <v>95971534.98007001</v>
      </c>
      <c r="BK15" s="261">
        <v>825510.72500000009</v>
      </c>
      <c r="BL15" s="254">
        <v>133520</v>
      </c>
      <c r="BM15" s="254">
        <v>20.8</v>
      </c>
      <c r="BN15" s="250">
        <v>43018</v>
      </c>
      <c r="BO15" s="254">
        <v>1049712</v>
      </c>
      <c r="BP15" s="254">
        <v>32449.221577000004</v>
      </c>
      <c r="BQ15" s="253">
        <v>11.055844449468687</v>
      </c>
      <c r="BR15" s="253">
        <f>+[3]Hoja1!$R17</f>
        <v>39.303418486401924</v>
      </c>
      <c r="BS15" s="254">
        <v>1.5680079999999998</v>
      </c>
      <c r="BT15" s="250">
        <v>25117</v>
      </c>
      <c r="BU15" s="254">
        <v>23</v>
      </c>
      <c r="BV15" s="250">
        <v>16171</v>
      </c>
      <c r="BW15" s="250">
        <v>22112</v>
      </c>
      <c r="BX15" s="250">
        <v>239.2551189300307</v>
      </c>
      <c r="BY15" s="254">
        <v>341</v>
      </c>
      <c r="BZ15" s="253">
        <v>879350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0.91481354272147908</v>
      </c>
      <c r="CH15" s="254">
        <v>0</v>
      </c>
      <c r="CI15" s="300">
        <f>+[4]Hoja3!$B16</f>
        <v>1.8933289991557962</v>
      </c>
      <c r="CJ15" s="250">
        <v>0</v>
      </c>
      <c r="CK15" s="254">
        <v>7.45</v>
      </c>
      <c r="CL15" s="297">
        <v>505728</v>
      </c>
      <c r="CM15" s="253">
        <v>4.9654337073198329E-3</v>
      </c>
      <c r="CN15" s="254">
        <v>6297054.8971545426</v>
      </c>
      <c r="CO15" s="254">
        <v>1854764.9838150304</v>
      </c>
      <c r="CP15" s="254">
        <v>2768823.7387032043</v>
      </c>
      <c r="CQ15" s="254">
        <v>162.00964900000011</v>
      </c>
      <c r="CR15" s="261">
        <v>2002</v>
      </c>
      <c r="CS15" s="254">
        <v>104726623.87898271</v>
      </c>
      <c r="CT15" s="261">
        <v>157553687.48938143</v>
      </c>
      <c r="CU15" s="254">
        <v>13</v>
      </c>
      <c r="CV15" s="254">
        <v>33</v>
      </c>
      <c r="CW15" s="254">
        <v>280</v>
      </c>
      <c r="CX15" s="254">
        <v>28007090.354726546</v>
      </c>
    </row>
    <row r="16" spans="1:102">
      <c r="A16" s="248" t="s">
        <v>217</v>
      </c>
      <c r="B16" s="250">
        <v>1836.5919010823834</v>
      </c>
      <c r="C16" s="251">
        <v>0.19490014477139475</v>
      </c>
      <c r="D16" s="250">
        <v>3167244</v>
      </c>
      <c r="E16" s="250">
        <v>1164920</v>
      </c>
      <c r="F16" s="56">
        <v>63618</v>
      </c>
      <c r="G16" s="250">
        <v>108808979.90846382</v>
      </c>
      <c r="H16" s="250">
        <v>115312543.02308445</v>
      </c>
      <c r="I16" s="250">
        <v>89879.121131906519</v>
      </c>
      <c r="J16" s="254">
        <v>29791</v>
      </c>
      <c r="K16" s="306">
        <v>57</v>
      </c>
      <c r="L16" s="293">
        <v>2.7350000000000003</v>
      </c>
      <c r="M16" s="253">
        <v>2.3449999999999998</v>
      </c>
      <c r="N16" s="293">
        <v>2.8449999999999998</v>
      </c>
      <c r="O16" s="293">
        <v>2.42</v>
      </c>
      <c r="P16" s="303">
        <v>0.40799999999999997</v>
      </c>
      <c r="Q16" s="254">
        <v>36</v>
      </c>
      <c r="R16" s="255">
        <v>616</v>
      </c>
      <c r="S16" s="254">
        <v>7510</v>
      </c>
      <c r="T16" s="259">
        <v>0.3279523315260533</v>
      </c>
      <c r="U16" s="254">
        <v>3551653</v>
      </c>
      <c r="V16" s="290">
        <v>0</v>
      </c>
      <c r="W16" s="56">
        <v>1785</v>
      </c>
      <c r="X16" s="295">
        <v>58.28</v>
      </c>
      <c r="Y16" s="254">
        <v>2</v>
      </c>
      <c r="Z16" s="257">
        <v>113467.99008504447</v>
      </c>
      <c r="AA16" s="296">
        <v>0.26257337236001838</v>
      </c>
      <c r="AB16" s="292">
        <v>1656.7</v>
      </c>
      <c r="AC16" s="254">
        <v>799.24</v>
      </c>
      <c r="AD16" s="250">
        <v>0</v>
      </c>
      <c r="AE16" s="254">
        <v>7</v>
      </c>
      <c r="AF16" s="254">
        <v>289</v>
      </c>
      <c r="AG16" s="258">
        <f>[1]OK!$C16</f>
        <v>52.564027333125779</v>
      </c>
      <c r="AH16" s="253">
        <v>26.471499999999999</v>
      </c>
      <c r="AI16" s="259">
        <v>0.27774177288111185</v>
      </c>
      <c r="AJ16" s="250">
        <v>230725</v>
      </c>
      <c r="AK16" s="250">
        <v>61262</v>
      </c>
      <c r="AL16" s="253">
        <v>1.1786272229105177</v>
      </c>
      <c r="AM16" s="298">
        <v>276</v>
      </c>
      <c r="AN16" s="302">
        <v>395553</v>
      </c>
      <c r="AO16" s="260">
        <v>0.57473067670745737</v>
      </c>
      <c r="AP16" s="254">
        <v>19.8</v>
      </c>
      <c r="AQ16" s="253">
        <v>65.900000000000006</v>
      </c>
      <c r="AR16" s="254">
        <v>60.5</v>
      </c>
      <c r="AS16" s="305">
        <v>6.8573154767898499E-3</v>
      </c>
      <c r="AT16" s="254">
        <v>467.73</v>
      </c>
      <c r="AU16" s="255">
        <v>12006</v>
      </c>
      <c r="AV16" s="254">
        <v>7.7547592919498696</v>
      </c>
      <c r="AW16" s="254">
        <v>1540700</v>
      </c>
      <c r="AX16" s="254">
        <v>73.080428539492019</v>
      </c>
      <c r="AY16" s="251">
        <v>-1.4155556074424425E-4</v>
      </c>
      <c r="AZ16" s="254">
        <v>32.9</v>
      </c>
      <c r="BA16" s="253">
        <v>11.97962899874476</v>
      </c>
      <c r="BB16" s="254">
        <v>0</v>
      </c>
      <c r="BC16" s="254">
        <v>55</v>
      </c>
      <c r="BD16" s="254">
        <v>25</v>
      </c>
      <c r="BE16" s="254">
        <v>21.01</v>
      </c>
      <c r="BF16" s="261">
        <v>395357</v>
      </c>
      <c r="BG16" s="254">
        <v>7.0052290262171129</v>
      </c>
      <c r="BH16" s="300">
        <f>[2]Promedios!$F48</f>
        <v>0.54899999999999993</v>
      </c>
      <c r="BI16" s="250">
        <v>409624.30000000005</v>
      </c>
      <c r="BJ16" s="254">
        <v>73059715.716348961</v>
      </c>
      <c r="BK16" s="261">
        <v>782273.76</v>
      </c>
      <c r="BL16" s="254">
        <v>41785</v>
      </c>
      <c r="BM16" s="254">
        <v>13.5</v>
      </c>
      <c r="BN16" s="250">
        <v>22523</v>
      </c>
      <c r="BO16" s="254">
        <v>677901</v>
      </c>
      <c r="BP16" s="254">
        <v>11108.059239</v>
      </c>
      <c r="BQ16" s="253">
        <v>6.3473877176901921</v>
      </c>
      <c r="BR16" s="253">
        <f>+[3]Hoja1!$R18</f>
        <v>6.2893246575593746</v>
      </c>
      <c r="BS16" s="254">
        <v>493.74055648000001</v>
      </c>
      <c r="BT16" s="250">
        <v>39074</v>
      </c>
      <c r="BU16" s="254">
        <v>32</v>
      </c>
      <c r="BV16" s="250">
        <v>37246</v>
      </c>
      <c r="BW16" s="250">
        <v>11741</v>
      </c>
      <c r="BX16" s="250">
        <v>324.00344229433364</v>
      </c>
      <c r="BY16" s="254">
        <v>154</v>
      </c>
      <c r="BZ16" s="253">
        <v>263273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0.97118431073268963</v>
      </c>
      <c r="CH16" s="254">
        <v>0</v>
      </c>
      <c r="CI16" s="300">
        <f>+[4]Hoja3!$B17</f>
        <v>0.12572203431765339</v>
      </c>
      <c r="CJ16" s="250">
        <v>11.006359541160176</v>
      </c>
      <c r="CK16" s="254">
        <v>12.7</v>
      </c>
      <c r="CL16" s="297">
        <v>334357</v>
      </c>
      <c r="CM16" s="253">
        <v>0</v>
      </c>
      <c r="CN16" s="254">
        <v>8343516.3258668054</v>
      </c>
      <c r="CO16" s="254">
        <v>20482.620340696354</v>
      </c>
      <c r="CP16" s="254">
        <v>26727.564730468297</v>
      </c>
      <c r="CQ16" s="254">
        <v>15.754683000000002</v>
      </c>
      <c r="CR16" s="261">
        <v>1378</v>
      </c>
      <c r="CS16" s="254">
        <v>17532219.794698324</v>
      </c>
      <c r="CT16" s="261">
        <v>82378521.128275901</v>
      </c>
      <c r="CU16" s="254">
        <v>0</v>
      </c>
      <c r="CV16" s="254">
        <v>15</v>
      </c>
      <c r="CW16" s="254">
        <v>14</v>
      </c>
      <c r="CX16" s="254">
        <v>11334326.399597522</v>
      </c>
    </row>
    <row r="17" spans="1:102">
      <c r="A17" s="248" t="s">
        <v>148</v>
      </c>
      <c r="B17" s="250">
        <v>1832.0970231140693</v>
      </c>
      <c r="C17" s="251">
        <v>0.19231707942757401</v>
      </c>
      <c r="D17" s="250">
        <v>2298209</v>
      </c>
      <c r="E17" s="250">
        <v>899032</v>
      </c>
      <c r="F17" s="56">
        <v>20856</v>
      </c>
      <c r="G17" s="250">
        <v>92591829.281402498</v>
      </c>
      <c r="H17" s="250">
        <v>101414576.26114063</v>
      </c>
      <c r="I17" s="250">
        <v>59501.299604151136</v>
      </c>
      <c r="J17" s="254">
        <v>21962</v>
      </c>
      <c r="K17" s="306">
        <v>25</v>
      </c>
      <c r="L17" s="293">
        <v>2.71</v>
      </c>
      <c r="M17" s="253">
        <v>2.4950000000000001</v>
      </c>
      <c r="N17" s="293">
        <v>2.75</v>
      </c>
      <c r="O17" s="293">
        <v>2.7</v>
      </c>
      <c r="P17" s="303">
        <v>0.27933333333333338</v>
      </c>
      <c r="Q17" s="254">
        <v>105</v>
      </c>
      <c r="R17" s="255">
        <v>58</v>
      </c>
      <c r="S17" s="254">
        <v>3060</v>
      </c>
      <c r="T17" s="259">
        <v>0.15673706602681595</v>
      </c>
      <c r="U17" s="254">
        <v>403685</v>
      </c>
      <c r="V17" s="290">
        <v>13</v>
      </c>
      <c r="W17" s="56">
        <v>1246</v>
      </c>
      <c r="X17" s="295">
        <v>1220.32</v>
      </c>
      <c r="Y17" s="254">
        <v>11</v>
      </c>
      <c r="Z17" s="257">
        <v>21678.236076451198</v>
      </c>
      <c r="AA17" s="296">
        <v>0.5261389109525757</v>
      </c>
      <c r="AB17" s="292">
        <v>67.900000000000006</v>
      </c>
      <c r="AC17" s="254">
        <v>535.51</v>
      </c>
      <c r="AD17" s="250">
        <v>0.2</v>
      </c>
      <c r="AE17" s="254">
        <v>23</v>
      </c>
      <c r="AF17" s="254">
        <v>88</v>
      </c>
      <c r="AG17" s="258">
        <f>[1]OK!$C17</f>
        <v>68.237626486863832</v>
      </c>
      <c r="AH17" s="253">
        <v>20.457999999999998</v>
      </c>
      <c r="AI17" s="259">
        <v>0.27664711969644706</v>
      </c>
      <c r="AJ17" s="250">
        <v>226070</v>
      </c>
      <c r="AK17" s="250">
        <v>69149</v>
      </c>
      <c r="AL17" s="253">
        <v>1.2875243287272828</v>
      </c>
      <c r="AM17" s="298">
        <v>162</v>
      </c>
      <c r="AN17" s="302">
        <v>336402</v>
      </c>
      <c r="AO17" s="260">
        <v>0.57881057990372742</v>
      </c>
      <c r="AP17" s="254">
        <v>13.6</v>
      </c>
      <c r="AQ17" s="253">
        <v>81.900000000000006</v>
      </c>
      <c r="AR17" s="254">
        <v>56.4</v>
      </c>
      <c r="AS17" s="305">
        <v>1.2999697915617765E-2</v>
      </c>
      <c r="AT17" s="254">
        <v>485.47</v>
      </c>
      <c r="AU17" s="255">
        <v>21474</v>
      </c>
      <c r="AV17" s="254">
        <v>6.2354211244953337</v>
      </c>
      <c r="AW17" s="254">
        <v>719200</v>
      </c>
      <c r="AX17" s="254">
        <v>63.273678581965655</v>
      </c>
      <c r="AY17" s="251">
        <v>-5.2775566604940094E-4</v>
      </c>
      <c r="AZ17" s="254">
        <v>17.7</v>
      </c>
      <c r="BA17" s="253">
        <v>2.0663299243891693</v>
      </c>
      <c r="BB17" s="254">
        <v>0</v>
      </c>
      <c r="BC17" s="254">
        <v>69.3</v>
      </c>
      <c r="BD17" s="254">
        <v>0.8</v>
      </c>
      <c r="BE17" s="254">
        <v>21.15</v>
      </c>
      <c r="BF17" s="261">
        <v>309194</v>
      </c>
      <c r="BG17" s="254">
        <v>6.2028242599002414</v>
      </c>
      <c r="BH17" s="300">
        <f>[2]Promedios!$F49</f>
        <v>0.57650000000000001</v>
      </c>
      <c r="BI17" s="250">
        <v>1403305.5</v>
      </c>
      <c r="BJ17" s="254">
        <v>70564661.732210293</v>
      </c>
      <c r="BK17" s="261">
        <v>510957.04749999999</v>
      </c>
      <c r="BL17" s="254">
        <v>63896</v>
      </c>
      <c r="BM17" s="254">
        <v>15.8</v>
      </c>
      <c r="BN17" s="250">
        <v>25191</v>
      </c>
      <c r="BO17" s="254">
        <v>549741</v>
      </c>
      <c r="BP17" s="254">
        <v>10367.537456</v>
      </c>
      <c r="BQ17" s="253">
        <v>7.0745697896749515</v>
      </c>
      <c r="BR17" s="253">
        <f>+[3]Hoja1!$R19</f>
        <v>3.1994334869772394</v>
      </c>
      <c r="BS17" s="254">
        <v>0</v>
      </c>
      <c r="BT17" s="250">
        <v>0</v>
      </c>
      <c r="BU17" s="254">
        <v>0</v>
      </c>
      <c r="BV17" s="250">
        <v>10995</v>
      </c>
      <c r="BW17" s="250">
        <v>25256</v>
      </c>
      <c r="BX17" s="250">
        <v>160.99872137536858</v>
      </c>
      <c r="BY17" s="254">
        <v>101</v>
      </c>
      <c r="BZ17" s="253">
        <v>316968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0.94129186659767727</v>
      </c>
      <c r="CH17" s="254">
        <v>0</v>
      </c>
      <c r="CI17" s="300">
        <f>+[4]Hoja3!$B18</f>
        <v>0.19</v>
      </c>
      <c r="CJ17" s="250">
        <v>0</v>
      </c>
      <c r="CK17" s="254">
        <v>5.3</v>
      </c>
      <c r="CL17" s="297">
        <v>273626</v>
      </c>
      <c r="CM17" s="253">
        <v>3.8219545536528898E-2</v>
      </c>
      <c r="CN17" s="254">
        <v>1873869.8265834372</v>
      </c>
      <c r="CO17" s="254">
        <v>521160.25777589181</v>
      </c>
      <c r="CP17" s="254">
        <v>568771.02976093197</v>
      </c>
      <c r="CQ17" s="254">
        <v>4.8673070000000003</v>
      </c>
      <c r="CR17" s="261">
        <v>715</v>
      </c>
      <c r="CS17" s="254">
        <v>36265013.71452409</v>
      </c>
      <c r="CT17" s="261">
        <v>50281524.867724381</v>
      </c>
      <c r="CU17" s="254">
        <v>3</v>
      </c>
      <c r="CV17" s="254">
        <v>11</v>
      </c>
      <c r="CW17" s="254">
        <v>75</v>
      </c>
      <c r="CX17" s="254">
        <v>9645116.9341013022</v>
      </c>
    </row>
    <row r="18" spans="1:102">
      <c r="A18" s="248" t="s">
        <v>149</v>
      </c>
      <c r="B18" s="250">
        <v>8391.6939869825073</v>
      </c>
      <c r="C18" s="251">
        <v>0.24931396229052336</v>
      </c>
      <c r="D18" s="250">
        <v>6500719</v>
      </c>
      <c r="E18" s="250">
        <v>2889330</v>
      </c>
      <c r="F18" s="56">
        <v>78630</v>
      </c>
      <c r="G18" s="250">
        <v>447896166.33878756</v>
      </c>
      <c r="H18" s="250">
        <v>481907822.17557627</v>
      </c>
      <c r="I18" s="250">
        <v>209874.91003495653</v>
      </c>
      <c r="J18" s="254">
        <v>96196</v>
      </c>
      <c r="K18" s="306">
        <v>45</v>
      </c>
      <c r="L18" s="293">
        <v>2.87</v>
      </c>
      <c r="M18" s="253">
        <v>2.42</v>
      </c>
      <c r="N18" s="293">
        <v>2.0700000000000003</v>
      </c>
      <c r="O18" s="293">
        <v>3.3849999999999998</v>
      </c>
      <c r="P18" s="303">
        <v>0.28999999999999998</v>
      </c>
      <c r="Q18" s="254">
        <v>222</v>
      </c>
      <c r="R18" s="255">
        <v>480</v>
      </c>
      <c r="S18" s="254">
        <v>17510</v>
      </c>
      <c r="T18" s="259">
        <v>0.20437977694497764</v>
      </c>
      <c r="U18" s="254">
        <v>3030307</v>
      </c>
      <c r="V18" s="290">
        <v>5</v>
      </c>
      <c r="W18" s="56">
        <v>2108</v>
      </c>
      <c r="X18" s="295">
        <v>2082.9699999999998</v>
      </c>
      <c r="Y18" s="254">
        <v>14</v>
      </c>
      <c r="Z18" s="257">
        <v>20367.012151710915</v>
      </c>
      <c r="AA18" s="296">
        <v>0.37638024145419369</v>
      </c>
      <c r="AB18" s="292">
        <v>2224.4</v>
      </c>
      <c r="AC18" s="254">
        <v>2267.1</v>
      </c>
      <c r="AD18" s="250">
        <v>0.8</v>
      </c>
      <c r="AE18" s="254">
        <v>0</v>
      </c>
      <c r="AF18" s="254">
        <v>1781</v>
      </c>
      <c r="AG18" s="258">
        <f>[1]OK!$C18</f>
        <v>92.0320991691773</v>
      </c>
      <c r="AH18" s="253">
        <v>16.620799999999999</v>
      </c>
      <c r="AI18" s="259">
        <v>0.24405598679787299</v>
      </c>
      <c r="AJ18" s="250">
        <v>460330</v>
      </c>
      <c r="AK18" s="250">
        <v>280595</v>
      </c>
      <c r="AL18" s="253">
        <v>1.454300670433532</v>
      </c>
      <c r="AM18" s="298">
        <v>700</v>
      </c>
      <c r="AN18" s="302">
        <v>1078989</v>
      </c>
      <c r="AO18" s="260">
        <v>0.62878690491494194</v>
      </c>
      <c r="AP18" s="254">
        <v>5.9</v>
      </c>
      <c r="AQ18" s="253">
        <v>70.7</v>
      </c>
      <c r="AR18" s="254">
        <v>67.2</v>
      </c>
      <c r="AS18" s="305">
        <v>4.5802705333467593E-2</v>
      </c>
      <c r="AT18" s="254">
        <v>520.89</v>
      </c>
      <c r="AU18" s="255">
        <v>123711</v>
      </c>
      <c r="AV18" s="254">
        <v>7.8663210209525545</v>
      </c>
      <c r="AW18" s="254">
        <v>5864200</v>
      </c>
      <c r="AX18" s="254">
        <v>59.594880191864185</v>
      </c>
      <c r="AY18" s="251">
        <v>3.8933550027242525E-4</v>
      </c>
      <c r="AZ18" s="254">
        <v>44.6</v>
      </c>
      <c r="BA18" s="253">
        <v>11.617227832867277</v>
      </c>
      <c r="BB18" s="254">
        <v>0</v>
      </c>
      <c r="BC18" s="254">
        <v>66</v>
      </c>
      <c r="BD18" s="254">
        <v>21.5</v>
      </c>
      <c r="BE18" s="254">
        <v>26.9</v>
      </c>
      <c r="BF18" s="261">
        <v>300411</v>
      </c>
      <c r="BG18" s="254">
        <v>11.20915556775371</v>
      </c>
      <c r="BH18" s="300">
        <f>[2]Promedios!$F50</f>
        <v>0.66383333333333328</v>
      </c>
      <c r="BI18" s="250">
        <v>3915627.6</v>
      </c>
      <c r="BJ18" s="254">
        <v>172024101.27397183</v>
      </c>
      <c r="BK18" s="261">
        <v>1317230.1625000001</v>
      </c>
      <c r="BL18" s="254">
        <v>323095</v>
      </c>
      <c r="BM18" s="254">
        <v>32.9</v>
      </c>
      <c r="BN18" s="250">
        <v>125357</v>
      </c>
      <c r="BO18" s="254">
        <v>1554015</v>
      </c>
      <c r="BP18" s="254">
        <v>73178.657929999987</v>
      </c>
      <c r="BQ18" s="253">
        <v>11.606180380883938</v>
      </c>
      <c r="BR18" s="253">
        <f>+[3]Hoja1!$R20</f>
        <v>6.1864402746779472</v>
      </c>
      <c r="BS18" s="254">
        <v>125.968135</v>
      </c>
      <c r="BT18" s="250">
        <v>151394</v>
      </c>
      <c r="BU18" s="254">
        <v>82</v>
      </c>
      <c r="BV18" s="250">
        <v>22066</v>
      </c>
      <c r="BW18" s="250">
        <v>18604</v>
      </c>
      <c r="BX18" s="250">
        <v>98.742274859691889</v>
      </c>
      <c r="BY18" s="254">
        <v>632</v>
      </c>
      <c r="BZ18" s="253">
        <v>2627968</v>
      </c>
      <c r="CA18" s="253">
        <v>0.25435584382551191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0.9089261342322823</v>
      </c>
      <c r="CH18" s="254">
        <v>0</v>
      </c>
      <c r="CI18" s="300">
        <f>+[4]Hoja3!$B19</f>
        <v>0.17114682238938678</v>
      </c>
      <c r="CJ18" s="250">
        <v>0</v>
      </c>
      <c r="CK18" s="254">
        <v>9.0500000000000007</v>
      </c>
      <c r="CL18" s="297">
        <v>853272</v>
      </c>
      <c r="CM18" s="253">
        <v>0.10637551233501347</v>
      </c>
      <c r="CN18" s="254">
        <v>18714299.858080059</v>
      </c>
      <c r="CO18" s="254">
        <v>10098616.70871589</v>
      </c>
      <c r="CP18" s="254">
        <v>10046967.930628991</v>
      </c>
      <c r="CQ18" s="254">
        <v>327.42887709722083</v>
      </c>
      <c r="CR18" s="261">
        <v>2821</v>
      </c>
      <c r="CS18" s="254">
        <v>139039636.97216985</v>
      </c>
      <c r="CT18" s="261">
        <v>291162883.75632131</v>
      </c>
      <c r="CU18" s="254">
        <v>51</v>
      </c>
      <c r="CV18" s="254">
        <v>60</v>
      </c>
      <c r="CW18" s="254">
        <v>373</v>
      </c>
      <c r="CX18" s="254">
        <v>46656675.619294345</v>
      </c>
    </row>
    <row r="19" spans="1:102">
      <c r="A19" s="248" t="s">
        <v>150</v>
      </c>
      <c r="B19" s="250">
        <v>9743.3263186968361</v>
      </c>
      <c r="C19" s="251">
        <v>0.22771573302891551</v>
      </c>
      <c r="D19" s="250">
        <v>14123428</v>
      </c>
      <c r="E19" s="250">
        <v>5658379</v>
      </c>
      <c r="F19" s="56">
        <v>22333</v>
      </c>
      <c r="G19" s="250">
        <v>592440692.43716896</v>
      </c>
      <c r="H19" s="250">
        <v>645055422.97813773</v>
      </c>
      <c r="I19" s="250">
        <v>348288.80290732434</v>
      </c>
      <c r="J19" s="254">
        <v>218666</v>
      </c>
      <c r="K19" s="306">
        <v>54</v>
      </c>
      <c r="L19" s="293">
        <v>3.3899999999999997</v>
      </c>
      <c r="M19" s="253">
        <v>2.76</v>
      </c>
      <c r="N19" s="293">
        <v>3.6749999999999998</v>
      </c>
      <c r="O19" s="293">
        <v>3.06</v>
      </c>
      <c r="P19" s="303">
        <v>0.48333333333333334</v>
      </c>
      <c r="Q19" s="254">
        <v>187</v>
      </c>
      <c r="R19" s="302">
        <v>1948</v>
      </c>
      <c r="S19" s="254">
        <v>18954</v>
      </c>
      <c r="T19" s="259">
        <v>0.15673706602681595</v>
      </c>
      <c r="U19" s="254">
        <v>645858</v>
      </c>
      <c r="V19" s="290">
        <v>21</v>
      </c>
      <c r="W19" s="56">
        <v>1679</v>
      </c>
      <c r="X19" s="295">
        <v>1531.27</v>
      </c>
      <c r="Y19" s="254">
        <v>17</v>
      </c>
      <c r="Z19" s="257">
        <v>23895.834535139355</v>
      </c>
      <c r="AA19" s="296">
        <v>2.3063268057879398</v>
      </c>
      <c r="AB19" s="292">
        <v>4550.6000000000004</v>
      </c>
      <c r="AC19" s="254">
        <v>5310.88</v>
      </c>
      <c r="AD19" s="250">
        <v>0.2</v>
      </c>
      <c r="AE19" s="254">
        <v>0</v>
      </c>
      <c r="AF19" s="254">
        <v>3019</v>
      </c>
      <c r="AG19" s="258">
        <f>[1]OK!$C19</f>
        <v>85.660968060112324</v>
      </c>
      <c r="AH19" s="253">
        <v>17.379100000000001</v>
      </c>
      <c r="AI19" s="259">
        <v>0.23565046191125247</v>
      </c>
      <c r="AJ19" s="250">
        <v>1373691</v>
      </c>
      <c r="AK19" s="250">
        <v>463270</v>
      </c>
      <c r="AL19" s="253">
        <v>0.86296329757902968</v>
      </c>
      <c r="AM19" s="298">
        <v>929</v>
      </c>
      <c r="AN19" s="302">
        <v>1903408</v>
      </c>
      <c r="AO19" s="260">
        <v>0.52424504468665978</v>
      </c>
      <c r="AP19" s="254">
        <v>6</v>
      </c>
      <c r="AQ19" s="253">
        <v>78.8</v>
      </c>
      <c r="AR19" s="254">
        <v>55.5</v>
      </c>
      <c r="AS19" s="305">
        <v>0.3641258013627362</v>
      </c>
      <c r="AT19" s="254">
        <v>494.91</v>
      </c>
      <c r="AU19" s="255">
        <v>188324</v>
      </c>
      <c r="AV19" s="254">
        <v>34.855946257161378</v>
      </c>
      <c r="AW19" s="254">
        <v>31200400</v>
      </c>
      <c r="AX19" s="254">
        <v>53.915921708202283</v>
      </c>
      <c r="AY19" s="251">
        <v>-4.1800545605443218E-3</v>
      </c>
      <c r="AZ19" s="254">
        <v>126.7</v>
      </c>
      <c r="BA19" s="253">
        <v>11.392321624537983</v>
      </c>
      <c r="BB19" s="254">
        <v>0</v>
      </c>
      <c r="BC19" s="254">
        <v>51.1</v>
      </c>
      <c r="BD19" s="254">
        <v>9.1999999999999993</v>
      </c>
      <c r="BE19" s="254">
        <v>22.97</v>
      </c>
      <c r="BF19" s="261">
        <v>415342</v>
      </c>
      <c r="BG19" s="254">
        <v>9.9614527448078078</v>
      </c>
      <c r="BH19" s="300">
        <f>[2]Promedios!$F51</f>
        <v>0.69533333333333336</v>
      </c>
      <c r="BI19" s="250">
        <v>6759530.9000000004</v>
      </c>
      <c r="BJ19" s="254">
        <v>239693300.92043686</v>
      </c>
      <c r="BK19" s="261">
        <v>886718.77749999997</v>
      </c>
      <c r="BL19" s="254">
        <v>437634</v>
      </c>
      <c r="BM19" s="254">
        <v>8.4</v>
      </c>
      <c r="BN19" s="250">
        <v>273305</v>
      </c>
      <c r="BO19" s="254">
        <v>3112118</v>
      </c>
      <c r="BP19" s="254">
        <v>63750.825858000004</v>
      </c>
      <c r="BQ19" s="253">
        <v>8.5131690739167372</v>
      </c>
      <c r="BR19" s="253">
        <f>+[3]Hoja1!$R21</f>
        <v>5.9073275334629001</v>
      </c>
      <c r="BS19" s="254">
        <v>31.371541000000004</v>
      </c>
      <c r="BT19" s="250">
        <v>50667</v>
      </c>
      <c r="BU19" s="254">
        <v>4</v>
      </c>
      <c r="BV19" s="250">
        <v>75668</v>
      </c>
      <c r="BW19" s="250">
        <v>51282</v>
      </c>
      <c r="BX19" s="250">
        <v>344.3325604493516</v>
      </c>
      <c r="BY19" s="254">
        <v>599</v>
      </c>
      <c r="BZ19" s="253">
        <v>2697375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0.80796634896157205</v>
      </c>
      <c r="CH19" s="254">
        <v>0</v>
      </c>
      <c r="CI19" s="300">
        <f>+[4]Hoja3!$B20</f>
        <v>0.21005603075667942</v>
      </c>
      <c r="CJ19" s="250">
        <v>37.931725889741401</v>
      </c>
      <c r="CK19" s="254">
        <v>14.85</v>
      </c>
      <c r="CL19" s="297">
        <v>1695900</v>
      </c>
      <c r="CM19" s="253">
        <v>8.7938228783445154E-4</v>
      </c>
      <c r="CN19" s="254">
        <v>11192818.444293676</v>
      </c>
      <c r="CO19" s="254">
        <v>4575660.3952271277</v>
      </c>
      <c r="CP19" s="254">
        <v>9669366.6363506373</v>
      </c>
      <c r="CQ19" s="254">
        <v>759.59310763999997</v>
      </c>
      <c r="CR19" s="261">
        <v>801</v>
      </c>
      <c r="CS19" s="254">
        <v>206996539.95501643</v>
      </c>
      <c r="CT19" s="261">
        <v>386187271.53797638</v>
      </c>
      <c r="CU19" s="254">
        <v>59</v>
      </c>
      <c r="CV19" s="254">
        <v>256</v>
      </c>
      <c r="CW19" s="254">
        <v>535</v>
      </c>
      <c r="CX19" s="254">
        <v>61713955.803642079</v>
      </c>
    </row>
    <row r="20" spans="1:102">
      <c r="A20" s="248" t="s">
        <v>151</v>
      </c>
      <c r="B20" s="250">
        <v>2933.6878858031969</v>
      </c>
      <c r="C20" s="251">
        <v>0.17702186754091381</v>
      </c>
      <c r="D20" s="250">
        <v>4045687</v>
      </c>
      <c r="E20" s="250">
        <v>1556195</v>
      </c>
      <c r="F20" s="56">
        <v>58667</v>
      </c>
      <c r="G20" s="250">
        <v>165956144.08268437</v>
      </c>
      <c r="H20" s="250">
        <v>173671323.09195033</v>
      </c>
      <c r="I20" s="250">
        <v>134288.09470088084</v>
      </c>
      <c r="J20" s="254">
        <v>27444</v>
      </c>
      <c r="K20" s="306">
        <v>35</v>
      </c>
      <c r="L20" s="293">
        <v>2.6749999999999998</v>
      </c>
      <c r="M20" s="253">
        <v>2.645</v>
      </c>
      <c r="N20" s="293">
        <v>3.3149999999999999</v>
      </c>
      <c r="O20" s="293">
        <v>2.355</v>
      </c>
      <c r="P20" s="303">
        <v>0.3113333333333333</v>
      </c>
      <c r="Q20" s="254">
        <v>125</v>
      </c>
      <c r="R20" s="255">
        <v>535</v>
      </c>
      <c r="S20" s="254">
        <v>15229</v>
      </c>
      <c r="T20" s="259">
        <v>0.20437977694497764</v>
      </c>
      <c r="U20" s="254">
        <v>2602727</v>
      </c>
      <c r="V20" s="290">
        <v>13</v>
      </c>
      <c r="W20" s="56">
        <v>1765</v>
      </c>
      <c r="X20" s="295">
        <v>851.61</v>
      </c>
      <c r="Y20" s="254">
        <v>6</v>
      </c>
      <c r="Z20" s="257">
        <v>13772.641505904536</v>
      </c>
      <c r="AA20" s="296">
        <v>0.55141657039581604</v>
      </c>
      <c r="AB20" s="292">
        <v>659</v>
      </c>
      <c r="AC20" s="254">
        <v>997.53</v>
      </c>
      <c r="AD20" s="250">
        <v>1</v>
      </c>
      <c r="AE20" s="254">
        <v>0</v>
      </c>
      <c r="AF20" s="254">
        <v>118</v>
      </c>
      <c r="AG20" s="258">
        <f>[1]OK!$C20</f>
        <v>72.273517523255194</v>
      </c>
      <c r="AH20" s="253">
        <v>21.08</v>
      </c>
      <c r="AI20" s="259">
        <v>0.28573667711598744</v>
      </c>
      <c r="AJ20" s="250">
        <v>404909</v>
      </c>
      <c r="AK20" s="250">
        <v>110842</v>
      </c>
      <c r="AL20" s="253">
        <v>1.1864486797915905</v>
      </c>
      <c r="AM20" s="298">
        <v>412</v>
      </c>
      <c r="AN20" s="302">
        <v>603082</v>
      </c>
      <c r="AO20" s="260">
        <v>0.56075354755076789</v>
      </c>
      <c r="AP20" s="254">
        <v>12.9</v>
      </c>
      <c r="AQ20" s="253">
        <v>71.5</v>
      </c>
      <c r="AR20" s="254">
        <v>63.9</v>
      </c>
      <c r="AS20" s="305">
        <v>2.3915013593797198E-2</v>
      </c>
      <c r="AT20" s="254">
        <v>499.16</v>
      </c>
      <c r="AU20" s="255">
        <v>77230</v>
      </c>
      <c r="AV20" s="254">
        <v>2.8404768882654414</v>
      </c>
      <c r="AW20" s="254">
        <v>152800</v>
      </c>
      <c r="AX20" s="254">
        <v>65.666761889404015</v>
      </c>
      <c r="AY20" s="251">
        <v>1.1513798035109768E-2</v>
      </c>
      <c r="AZ20" s="254">
        <v>2.2999999999999998</v>
      </c>
      <c r="BA20" s="253">
        <v>7.9044005137852666</v>
      </c>
      <c r="BB20" s="254">
        <v>0</v>
      </c>
      <c r="BC20" s="254">
        <v>53.3</v>
      </c>
      <c r="BD20" s="254">
        <v>11.9</v>
      </c>
      <c r="BE20" s="254">
        <v>23.12</v>
      </c>
      <c r="BF20" s="261">
        <v>447993</v>
      </c>
      <c r="BG20" s="254">
        <v>12.024999143956634</v>
      </c>
      <c r="BH20" s="300">
        <f>[2]Promedios!$F52</f>
        <v>0.57216666666666671</v>
      </c>
      <c r="BI20" s="250">
        <v>1349886.6</v>
      </c>
      <c r="BJ20" s="254">
        <v>60250093.587010883</v>
      </c>
      <c r="BK20" s="261">
        <v>1025137.9025000001</v>
      </c>
      <c r="BL20" s="254">
        <v>148703</v>
      </c>
      <c r="BM20" s="254">
        <v>17.5</v>
      </c>
      <c r="BN20" s="250">
        <v>41439</v>
      </c>
      <c r="BO20" s="254">
        <v>923308</v>
      </c>
      <c r="BP20" s="254">
        <v>25390.033090999998</v>
      </c>
      <c r="BQ20" s="253">
        <v>7.5492748233544074</v>
      </c>
      <c r="BR20" s="253">
        <f>+[3]Hoja1!$R22</f>
        <v>0.97372405633967385</v>
      </c>
      <c r="BS20" s="254">
        <v>18681.463141</v>
      </c>
      <c r="BT20" s="250">
        <v>23084</v>
      </c>
      <c r="BU20" s="254">
        <v>26</v>
      </c>
      <c r="BV20" s="250">
        <v>24935</v>
      </c>
      <c r="BW20" s="250">
        <v>11520</v>
      </c>
      <c r="BX20" s="250">
        <v>309.9363912000004</v>
      </c>
      <c r="BY20" s="254">
        <v>270</v>
      </c>
      <c r="BZ20" s="253">
        <v>605055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0.91122650215015621</v>
      </c>
      <c r="CH20" s="254">
        <v>19969627</v>
      </c>
      <c r="CI20" s="300">
        <f>+[4]Hoja3!$B21</f>
        <v>5.2050218827507058E-2</v>
      </c>
      <c r="CJ20" s="250">
        <v>0</v>
      </c>
      <c r="CK20" s="254">
        <v>7.5500000000000007</v>
      </c>
      <c r="CL20" s="297">
        <v>474798</v>
      </c>
      <c r="CM20" s="253">
        <v>2.7394076645590945E-3</v>
      </c>
      <c r="CN20" s="254">
        <v>4445337.5801634407</v>
      </c>
      <c r="CO20" s="254">
        <v>531069.61031805712</v>
      </c>
      <c r="CP20" s="254">
        <v>469347.77099590393</v>
      </c>
      <c r="CQ20" s="254">
        <v>11.758896999999997</v>
      </c>
      <c r="CR20" s="261">
        <v>1391</v>
      </c>
      <c r="CS20" s="254">
        <v>33226649.45747342</v>
      </c>
      <c r="CT20" s="261">
        <v>115752142.59409115</v>
      </c>
      <c r="CU20" s="254">
        <v>7</v>
      </c>
      <c r="CV20" s="254">
        <v>7</v>
      </c>
      <c r="CW20" s="254">
        <v>236</v>
      </c>
      <c r="CX20" s="254">
        <v>17287229.75387051</v>
      </c>
    </row>
    <row r="21" spans="1:102">
      <c r="A21" s="248" t="s">
        <v>221</v>
      </c>
      <c r="B21" s="250">
        <v>1645.9687703546588</v>
      </c>
      <c r="C21" s="251">
        <v>0.26731469110242695</v>
      </c>
      <c r="D21" s="250">
        <v>1636429</v>
      </c>
      <c r="E21" s="250">
        <v>648686</v>
      </c>
      <c r="F21" s="56">
        <v>4892</v>
      </c>
      <c r="G21" s="250">
        <v>85006532.441485286</v>
      </c>
      <c r="H21" s="250">
        <v>86713969.601347521</v>
      </c>
      <c r="I21" s="250">
        <v>59854.400966423098</v>
      </c>
      <c r="J21" s="254">
        <v>31869</v>
      </c>
      <c r="K21" s="306">
        <v>57</v>
      </c>
      <c r="L21" s="293">
        <v>3.335</v>
      </c>
      <c r="M21" s="253">
        <v>2.63</v>
      </c>
      <c r="N21" s="293">
        <v>2.36</v>
      </c>
      <c r="O21" s="293">
        <v>3.105</v>
      </c>
      <c r="P21" s="303">
        <v>0.64466666666666672</v>
      </c>
      <c r="Q21" s="254">
        <v>23</v>
      </c>
      <c r="R21" s="255">
        <v>175</v>
      </c>
      <c r="S21" s="254">
        <v>4939</v>
      </c>
      <c r="T21" s="259">
        <v>0.15673706602681595</v>
      </c>
      <c r="U21" s="254">
        <v>88488</v>
      </c>
      <c r="V21" s="290">
        <v>2</v>
      </c>
      <c r="W21" s="56">
        <v>994</v>
      </c>
      <c r="X21" s="295">
        <v>1243.82</v>
      </c>
      <c r="Y21" s="254">
        <v>10</v>
      </c>
      <c r="Z21" s="257">
        <v>31955.847232140994</v>
      </c>
      <c r="AA21" s="296">
        <v>0.91321108184005118</v>
      </c>
      <c r="AB21" s="292">
        <v>1057.5</v>
      </c>
      <c r="AC21" s="254">
        <v>483.21</v>
      </c>
      <c r="AD21" s="250">
        <v>0.8</v>
      </c>
      <c r="AE21" s="254">
        <v>0</v>
      </c>
      <c r="AF21" s="254">
        <v>85</v>
      </c>
      <c r="AG21" s="258">
        <f>[1]OK!$C21</f>
        <v>83.513315600764955</v>
      </c>
      <c r="AH21" s="253">
        <v>16.472300000000001</v>
      </c>
      <c r="AI21" s="259">
        <v>0.28665651953323185</v>
      </c>
      <c r="AJ21" s="250">
        <v>137514</v>
      </c>
      <c r="AK21" s="250">
        <v>35590</v>
      </c>
      <c r="AL21" s="253">
        <v>1.2716714260135942</v>
      </c>
      <c r="AM21" s="298">
        <v>196</v>
      </c>
      <c r="AN21" s="302">
        <v>260606</v>
      </c>
      <c r="AO21" s="260">
        <v>0.66880940479926843</v>
      </c>
      <c r="AP21" s="254">
        <v>8.5</v>
      </c>
      <c r="AQ21" s="253">
        <v>86.4</v>
      </c>
      <c r="AR21" s="254">
        <v>64.3</v>
      </c>
      <c r="AS21" s="305">
        <v>2.856711308025375E-2</v>
      </c>
      <c r="AT21" s="254">
        <v>505.29</v>
      </c>
      <c r="AU21" s="255">
        <v>16218</v>
      </c>
      <c r="AV21" s="254">
        <v>2.6653463930683885</v>
      </c>
      <c r="AW21" s="254">
        <v>486200</v>
      </c>
      <c r="AX21" s="254">
        <v>58.169811230790501</v>
      </c>
      <c r="AY21" s="251">
        <v>1.656323928523723E-2</v>
      </c>
      <c r="AZ21" s="254">
        <v>15</v>
      </c>
      <c r="BA21" s="253">
        <v>4.881542677368591</v>
      </c>
      <c r="BB21" s="254">
        <v>0</v>
      </c>
      <c r="BC21" s="254">
        <v>62.7</v>
      </c>
      <c r="BD21" s="254">
        <v>0.3</v>
      </c>
      <c r="BE21" s="254">
        <v>21.13</v>
      </c>
      <c r="BF21" s="261">
        <v>80930</v>
      </c>
      <c r="BG21" s="254">
        <v>19.798815051579645</v>
      </c>
      <c r="BH21" s="300">
        <f>[2]Promedios!$F53</f>
        <v>0.69016666666666671</v>
      </c>
      <c r="BI21" s="250">
        <v>883989.4</v>
      </c>
      <c r="BJ21" s="254">
        <v>28386769.872740898</v>
      </c>
      <c r="BK21" s="261">
        <v>130324.66</v>
      </c>
      <c r="BL21" s="254">
        <v>51430</v>
      </c>
      <c r="BM21" s="254">
        <v>26.6</v>
      </c>
      <c r="BN21" s="250">
        <v>18027</v>
      </c>
      <c r="BO21" s="254">
        <v>379856</v>
      </c>
      <c r="BP21" s="254">
        <v>10736.009572999998</v>
      </c>
      <c r="BQ21" s="253">
        <v>12.903225806451612</v>
      </c>
      <c r="BR21" s="253">
        <f>+[3]Hoja1!$R23</f>
        <v>16.6255226963575</v>
      </c>
      <c r="BS21" s="254">
        <v>0</v>
      </c>
      <c r="BT21" s="250">
        <v>13379</v>
      </c>
      <c r="BU21" s="254">
        <v>10</v>
      </c>
      <c r="BV21" s="250">
        <v>15926</v>
      </c>
      <c r="BW21" s="250">
        <v>4978</v>
      </c>
      <c r="BX21" s="250">
        <v>113.07701389490151</v>
      </c>
      <c r="BY21" s="254">
        <v>118</v>
      </c>
      <c r="BZ21" s="253">
        <v>472061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0.96527693747947763</v>
      </c>
      <c r="CH21" s="254">
        <v>0</v>
      </c>
      <c r="CI21" s="300">
        <f>+[4]Hoja3!$B22</f>
        <v>0.58579204491707737</v>
      </c>
      <c r="CJ21" s="250">
        <v>11.814826490063037</v>
      </c>
      <c r="CK21" s="254">
        <v>8</v>
      </c>
      <c r="CL21" s="297">
        <v>218364</v>
      </c>
      <c r="CM21" s="253">
        <v>2.7755358900613934E-7</v>
      </c>
      <c r="CN21" s="254">
        <v>3392652.9767590035</v>
      </c>
      <c r="CO21" s="254">
        <v>310906.26218581648</v>
      </c>
      <c r="CP21" s="254">
        <v>440486.97736317536</v>
      </c>
      <c r="CQ21" s="254">
        <v>94.553692000000012</v>
      </c>
      <c r="CR21" s="261">
        <v>791</v>
      </c>
      <c r="CS21" s="254">
        <v>29638763.884728827</v>
      </c>
      <c r="CT21" s="261">
        <v>51264686.968801074</v>
      </c>
      <c r="CU21" s="254">
        <v>10</v>
      </c>
      <c r="CV21" s="254">
        <v>11</v>
      </c>
      <c r="CW21" s="254">
        <v>538</v>
      </c>
      <c r="CX21" s="254">
        <v>8854951.8767347317</v>
      </c>
    </row>
    <row r="22" spans="1:102">
      <c r="A22" s="248" t="s">
        <v>222</v>
      </c>
      <c r="B22" s="250">
        <v>622.45741789745819</v>
      </c>
      <c r="C22" s="251">
        <v>0.22481923503760085</v>
      </c>
      <c r="D22" s="250">
        <v>929695</v>
      </c>
      <c r="E22" s="250">
        <v>395670</v>
      </c>
      <c r="F22" s="56">
        <v>27862</v>
      </c>
      <c r="G22" s="250">
        <v>38182723.197985932</v>
      </c>
      <c r="H22" s="250">
        <v>43403532.48116482</v>
      </c>
      <c r="I22" s="250">
        <v>28592.057246096992</v>
      </c>
      <c r="J22" s="254">
        <v>6411</v>
      </c>
      <c r="K22" s="306">
        <v>27</v>
      </c>
      <c r="L22" s="293">
        <v>3</v>
      </c>
      <c r="M22" s="253">
        <v>2.5149999999999997</v>
      </c>
      <c r="N22" s="293">
        <v>3.4749999999999996</v>
      </c>
      <c r="O22" s="293">
        <v>2.1550000000000002</v>
      </c>
      <c r="P22" s="303">
        <v>0.3116666666666667</v>
      </c>
      <c r="Q22" s="254">
        <v>50</v>
      </c>
      <c r="R22" s="255">
        <v>152</v>
      </c>
      <c r="S22" s="254">
        <v>4722</v>
      </c>
      <c r="T22" s="259">
        <v>0.20437977694497764</v>
      </c>
      <c r="U22" s="254">
        <v>1271817</v>
      </c>
      <c r="V22" s="290">
        <v>1</v>
      </c>
      <c r="W22" s="56">
        <v>1413</v>
      </c>
      <c r="X22" s="295">
        <v>21949.19</v>
      </c>
      <c r="Y22" s="254">
        <v>1</v>
      </c>
      <c r="Z22" s="257">
        <v>91069.766703454297</v>
      </c>
      <c r="AA22" s="296">
        <v>0.46234665582775603</v>
      </c>
      <c r="AB22" s="292">
        <v>1092.5999999999999</v>
      </c>
      <c r="AC22" s="254">
        <v>238.09</v>
      </c>
      <c r="AD22" s="250">
        <v>0.5</v>
      </c>
      <c r="AE22" s="254">
        <v>0</v>
      </c>
      <c r="AF22" s="254">
        <v>107</v>
      </c>
      <c r="AG22" s="258">
        <f>[1]OK!$C22</f>
        <v>82.904822271598007</v>
      </c>
      <c r="AH22" s="253">
        <v>18.463200000000001</v>
      </c>
      <c r="AI22" s="259">
        <v>0.274533756820588</v>
      </c>
      <c r="AJ22" s="250">
        <v>96290</v>
      </c>
      <c r="AK22" s="250">
        <v>33862</v>
      </c>
      <c r="AL22" s="253">
        <v>1.8253298124653783</v>
      </c>
      <c r="AM22" s="298">
        <v>92</v>
      </c>
      <c r="AN22" s="302">
        <v>151520</v>
      </c>
      <c r="AO22" s="260">
        <v>0.60077069438052522</v>
      </c>
      <c r="AP22" s="254">
        <v>8.3000000000000007</v>
      </c>
      <c r="AQ22" s="253">
        <v>83.7</v>
      </c>
      <c r="AR22" s="254">
        <v>57.9</v>
      </c>
      <c r="AS22" s="305">
        <v>4.4305709394824285E-3</v>
      </c>
      <c r="AT22" s="254">
        <v>498</v>
      </c>
      <c r="AU22" s="255">
        <v>8495</v>
      </c>
      <c r="AV22" s="254">
        <v>0.88922227781042773</v>
      </c>
      <c r="AW22" s="254">
        <v>100900</v>
      </c>
      <c r="AX22" s="254">
        <v>59.753515888727414</v>
      </c>
      <c r="AY22" s="251">
        <v>-3.1450691381312901E-2</v>
      </c>
      <c r="AZ22" s="254">
        <v>4.5</v>
      </c>
      <c r="BA22" s="253">
        <v>5.1857154686870031</v>
      </c>
      <c r="BB22" s="254">
        <v>0</v>
      </c>
      <c r="BC22" s="254">
        <v>62.7</v>
      </c>
      <c r="BD22" s="254">
        <v>4.2</v>
      </c>
      <c r="BE22" s="254">
        <v>21.94</v>
      </c>
      <c r="BF22" s="261">
        <v>100439</v>
      </c>
      <c r="BG22" s="254">
        <v>11.315191015431147</v>
      </c>
      <c r="BH22" s="300">
        <f>[2]Promedios!$F54</f>
        <v>0.64100000000000001</v>
      </c>
      <c r="BI22" s="250">
        <v>581686.5</v>
      </c>
      <c r="BJ22" s="254">
        <v>24665348.490964804</v>
      </c>
      <c r="BK22" s="261">
        <v>332349.39250000002</v>
      </c>
      <c r="BL22" s="254">
        <v>28331</v>
      </c>
      <c r="BM22" s="254">
        <v>14</v>
      </c>
      <c r="BN22" s="250">
        <v>17497</v>
      </c>
      <c r="BO22" s="254">
        <v>225112</v>
      </c>
      <c r="BP22" s="254">
        <v>5308.4142049999991</v>
      </c>
      <c r="BQ22" s="253">
        <v>10.263335584064821</v>
      </c>
      <c r="BR22" s="253">
        <f>+[3]Hoja1!$R24</f>
        <v>3.1193461850396158</v>
      </c>
      <c r="BS22" s="254">
        <v>0.10033399999999999</v>
      </c>
      <c r="BT22" s="250">
        <v>10907</v>
      </c>
      <c r="BU22" s="254">
        <v>3</v>
      </c>
      <c r="BV22" s="250">
        <v>5872</v>
      </c>
      <c r="BW22" s="250">
        <v>17928</v>
      </c>
      <c r="BX22" s="250">
        <v>108.34994191891975</v>
      </c>
      <c r="BY22" s="254">
        <v>56</v>
      </c>
      <c r="BZ22" s="253">
        <v>124816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0.98731279405938732</v>
      </c>
      <c r="CH22" s="254">
        <v>0</v>
      </c>
      <c r="CI22" s="300">
        <f>+[4]Hoja3!$B23</f>
        <v>0.22201779266546956</v>
      </c>
      <c r="CJ22" s="250">
        <v>9.5525721282886593</v>
      </c>
      <c r="CK22" s="254">
        <v>6.1</v>
      </c>
      <c r="CL22" s="297">
        <v>108779</v>
      </c>
      <c r="CM22" s="253">
        <v>0</v>
      </c>
      <c r="CN22" s="254">
        <v>2846564.718772531</v>
      </c>
      <c r="CO22" s="254">
        <v>32912.109741863031</v>
      </c>
      <c r="CP22" s="254">
        <v>23025.29429486578</v>
      </c>
      <c r="CQ22" s="254">
        <v>19.886668999999998</v>
      </c>
      <c r="CR22" s="261">
        <v>487</v>
      </c>
      <c r="CS22" s="254">
        <v>6919662.799069101</v>
      </c>
      <c r="CT22" s="261">
        <v>26154295.364769403</v>
      </c>
      <c r="CU22" s="254">
        <v>1</v>
      </c>
      <c r="CV22" s="254">
        <v>1</v>
      </c>
      <c r="CW22" s="254">
        <v>15</v>
      </c>
      <c r="CX22" s="254">
        <v>3977382.54298825</v>
      </c>
    </row>
    <row r="23" spans="1:102">
      <c r="A23" s="248" t="s">
        <v>223</v>
      </c>
      <c r="B23" s="250">
        <v>10097.090198997166</v>
      </c>
      <c r="C23" s="251">
        <v>0.37387872946349276</v>
      </c>
      <c r="D23" s="250">
        <v>3993023</v>
      </c>
      <c r="E23" s="250">
        <v>1675016</v>
      </c>
      <c r="F23" s="56">
        <v>64203</v>
      </c>
      <c r="G23" s="250">
        <v>478120861.99091423</v>
      </c>
      <c r="H23" s="250">
        <v>506647150.41832489</v>
      </c>
      <c r="I23" s="250">
        <v>108542.08248132067</v>
      </c>
      <c r="J23" s="254">
        <v>57299</v>
      </c>
      <c r="K23" s="306">
        <v>35</v>
      </c>
      <c r="L23" s="293">
        <v>3.1549999999999998</v>
      </c>
      <c r="M23" s="253">
        <v>2.6550000000000002</v>
      </c>
      <c r="N23" s="293">
        <v>3.4749999999999996</v>
      </c>
      <c r="O23" s="293">
        <v>3.7149999999999999</v>
      </c>
      <c r="P23" s="303">
        <v>0.38666666666666671</v>
      </c>
      <c r="Q23" s="254">
        <v>159</v>
      </c>
      <c r="R23" s="255">
        <v>105</v>
      </c>
      <c r="S23" s="254">
        <v>1069</v>
      </c>
      <c r="T23" s="259">
        <v>4.7709341880790854E-3</v>
      </c>
      <c r="U23" s="254">
        <v>348637</v>
      </c>
      <c r="V23" s="290">
        <v>25</v>
      </c>
      <c r="W23" s="56">
        <v>1302</v>
      </c>
      <c r="X23" s="295">
        <v>1834.43</v>
      </c>
      <c r="Y23" s="254">
        <v>38</v>
      </c>
      <c r="Z23" s="257">
        <v>5548.6460024477256</v>
      </c>
      <c r="AA23" s="296">
        <v>0.70626993886646428</v>
      </c>
      <c r="AB23" s="292">
        <v>8639.9</v>
      </c>
      <c r="AC23" s="254">
        <v>1579.03</v>
      </c>
      <c r="AD23" s="250">
        <v>0.8</v>
      </c>
      <c r="AE23" s="254">
        <v>7</v>
      </c>
      <c r="AF23" s="254">
        <v>1482</v>
      </c>
      <c r="AG23" s="258">
        <f>[1]OK!$C23</f>
        <v>92.88338994322865</v>
      </c>
      <c r="AH23" s="253">
        <v>13.0489</v>
      </c>
      <c r="AI23" s="259">
        <v>0.19345690966938719</v>
      </c>
      <c r="AJ23" s="250">
        <v>233570</v>
      </c>
      <c r="AK23" s="250">
        <v>339676</v>
      </c>
      <c r="AL23" s="253">
        <v>1.5431917121439069</v>
      </c>
      <c r="AM23" s="298">
        <v>138</v>
      </c>
      <c r="AN23" s="302">
        <v>635307</v>
      </c>
      <c r="AO23" s="260">
        <v>0.54903096746490732</v>
      </c>
      <c r="AP23" s="254">
        <v>3.1</v>
      </c>
      <c r="AQ23" s="253">
        <v>92.2</v>
      </c>
      <c r="AR23" s="254">
        <v>51.8</v>
      </c>
      <c r="AS23" s="305">
        <v>4.1113684422515347E-2</v>
      </c>
      <c r="AT23" s="254">
        <v>519.6</v>
      </c>
      <c r="AU23" s="255">
        <v>152443</v>
      </c>
      <c r="AV23" s="254">
        <v>11.701106231404925</v>
      </c>
      <c r="AW23" s="254">
        <v>8704000</v>
      </c>
      <c r="AX23" s="254">
        <v>51.260915144889715</v>
      </c>
      <c r="AY23" s="251">
        <v>3.0406253444275166E-2</v>
      </c>
      <c r="AZ23" s="254">
        <v>87.2</v>
      </c>
      <c r="BA23" s="253">
        <v>10.199997839445118</v>
      </c>
      <c r="BB23" s="254">
        <v>0</v>
      </c>
      <c r="BC23" s="254">
        <v>62.5</v>
      </c>
      <c r="BD23" s="254">
        <v>10.7</v>
      </c>
      <c r="BE23" s="254">
        <v>32.85</v>
      </c>
      <c r="BF23" s="261">
        <v>55109</v>
      </c>
      <c r="BG23" s="254">
        <v>9.9191440492803675</v>
      </c>
      <c r="BH23" s="300">
        <f>[2]Promedios!$F55</f>
        <v>0.75850000000000006</v>
      </c>
      <c r="BI23" s="250">
        <v>5269000.2</v>
      </c>
      <c r="BJ23" s="254">
        <v>270563541.34497619</v>
      </c>
      <c r="BK23" s="261">
        <v>322837.27750000003</v>
      </c>
      <c r="BL23" s="254">
        <v>199296</v>
      </c>
      <c r="BM23" s="254">
        <v>47.9</v>
      </c>
      <c r="BN23" s="250">
        <v>119789</v>
      </c>
      <c r="BO23" s="254">
        <v>978889</v>
      </c>
      <c r="BP23" s="254">
        <v>107232.53718300001</v>
      </c>
      <c r="BQ23" s="253">
        <v>17.311703360370799</v>
      </c>
      <c r="BR23" s="253">
        <f>+[3]Hoja1!$R25</f>
        <v>362.60266533383952</v>
      </c>
      <c r="BS23" s="254">
        <v>41.896396000000003</v>
      </c>
      <c r="BT23" s="250">
        <v>82874</v>
      </c>
      <c r="BU23" s="254">
        <v>48</v>
      </c>
      <c r="BV23" s="250">
        <v>46646</v>
      </c>
      <c r="BW23" s="250">
        <v>25711</v>
      </c>
      <c r="BX23" s="250">
        <v>1.8042500523943541</v>
      </c>
      <c r="BY23" s="254">
        <v>545</v>
      </c>
      <c r="BZ23" s="253">
        <v>3684324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0.73950982979958502</v>
      </c>
      <c r="CH23" s="254">
        <v>0</v>
      </c>
      <c r="CI23" s="300">
        <f>+[4]Hoja3!$B24</f>
        <v>0.11080548162708045</v>
      </c>
      <c r="CJ23" s="250">
        <v>0</v>
      </c>
      <c r="CK23" s="254">
        <v>8.5</v>
      </c>
      <c r="CL23" s="297">
        <v>359639</v>
      </c>
      <c r="CM23" s="253">
        <v>9.5160635758699905E-3</v>
      </c>
      <c r="CN23" s="254">
        <v>9060827.3774470463</v>
      </c>
      <c r="CO23" s="254">
        <v>12615066.18132437</v>
      </c>
      <c r="CP23" s="254">
        <v>12916231.045005012</v>
      </c>
      <c r="CQ23" s="254">
        <v>2195.869770000003</v>
      </c>
      <c r="CR23" s="261">
        <v>1040</v>
      </c>
      <c r="CS23" s="254">
        <v>159672355.69307962</v>
      </c>
      <c r="CT23" s="261">
        <v>335249827.46958274</v>
      </c>
      <c r="CU23" s="254">
        <v>44</v>
      </c>
      <c r="CV23" s="254">
        <v>170</v>
      </c>
      <c r="CW23" s="254">
        <v>230</v>
      </c>
      <c r="CX23" s="254">
        <v>49111502.219158642</v>
      </c>
    </row>
    <row r="24" spans="1:102">
      <c r="A24" s="248" t="s">
        <v>224</v>
      </c>
      <c r="B24" s="250">
        <v>1875.5815258700347</v>
      </c>
      <c r="C24" s="251">
        <v>0.13757472602994378</v>
      </c>
      <c r="D24" s="250">
        <v>3543560</v>
      </c>
      <c r="E24" s="250">
        <v>1382463</v>
      </c>
      <c r="F24" s="56">
        <v>93343</v>
      </c>
      <c r="G24" s="250">
        <v>105058161.59880127</v>
      </c>
      <c r="H24" s="250">
        <v>112984872.84138224</v>
      </c>
      <c r="I24" s="250">
        <v>104712.44784253884</v>
      </c>
      <c r="J24" s="254">
        <v>35109</v>
      </c>
      <c r="K24" s="306">
        <v>34</v>
      </c>
      <c r="L24" s="293">
        <v>3.3849999999999998</v>
      </c>
      <c r="M24" s="253">
        <v>2.64</v>
      </c>
      <c r="N24" s="293">
        <v>2.625</v>
      </c>
      <c r="O24" s="293">
        <v>3.125</v>
      </c>
      <c r="P24" s="303">
        <v>0.53700000000000003</v>
      </c>
      <c r="Q24" s="254">
        <v>68</v>
      </c>
      <c r="R24" s="255">
        <v>609</v>
      </c>
      <c r="S24" s="254">
        <v>6703</v>
      </c>
      <c r="T24" s="259">
        <v>0.3279523315260533</v>
      </c>
      <c r="U24" s="254">
        <v>5105015</v>
      </c>
      <c r="V24" s="290">
        <v>17</v>
      </c>
      <c r="W24" s="56">
        <v>3345</v>
      </c>
      <c r="X24" s="295">
        <v>5370.62</v>
      </c>
      <c r="Y24" s="254">
        <v>4</v>
      </c>
      <c r="Z24" s="257">
        <v>46306.239964914392</v>
      </c>
      <c r="AA24" s="296">
        <v>0.39217878629101183</v>
      </c>
      <c r="AB24" s="292">
        <v>595.9</v>
      </c>
      <c r="AC24" s="254">
        <v>720.46</v>
      </c>
      <c r="AD24" s="250">
        <v>0</v>
      </c>
      <c r="AE24" s="254">
        <v>15</v>
      </c>
      <c r="AF24" s="254">
        <v>0</v>
      </c>
      <c r="AG24" s="258">
        <f>[1]OK!$C24</f>
        <v>49.011373373789219</v>
      </c>
      <c r="AH24" s="253">
        <v>23.786000000000001</v>
      </c>
      <c r="AI24" s="259">
        <v>0.30231910300160181</v>
      </c>
      <c r="AJ24" s="250">
        <v>258735</v>
      </c>
      <c r="AK24" s="250">
        <v>70722</v>
      </c>
      <c r="AL24" s="253">
        <v>1.0229825373353352</v>
      </c>
      <c r="AM24" s="298">
        <v>649</v>
      </c>
      <c r="AN24" s="302">
        <v>573768</v>
      </c>
      <c r="AO24" s="260">
        <v>0.57706526914690026</v>
      </c>
      <c r="AP24" s="254">
        <v>19.8</v>
      </c>
      <c r="AQ24" s="253">
        <v>77</v>
      </c>
      <c r="AR24" s="254">
        <v>57.3</v>
      </c>
      <c r="AS24" s="305">
        <v>1.4067062732856711E-2</v>
      </c>
      <c r="AT24" s="254">
        <v>433.99</v>
      </c>
      <c r="AU24" s="255">
        <v>118535</v>
      </c>
      <c r="AV24" s="254">
        <v>2.6485101844571202</v>
      </c>
      <c r="AW24" s="254">
        <v>312200</v>
      </c>
      <c r="AX24" s="254">
        <v>69.740581889299165</v>
      </c>
      <c r="AY24" s="251">
        <v>-2.7701351603100499E-3</v>
      </c>
      <c r="AZ24" s="254">
        <v>6</v>
      </c>
      <c r="BA24" s="253">
        <v>4.4719390703889728</v>
      </c>
      <c r="BB24" s="254">
        <v>0</v>
      </c>
      <c r="BC24" s="254">
        <v>50.7</v>
      </c>
      <c r="BD24" s="254">
        <v>25.1</v>
      </c>
      <c r="BE24" s="254">
        <v>16.96</v>
      </c>
      <c r="BF24" s="261">
        <v>564487</v>
      </c>
      <c r="BG24" s="254">
        <v>7.8721799621699047</v>
      </c>
      <c r="BH24" s="300">
        <f>[2]Promedios!$F56</f>
        <v>0.50116666666666665</v>
      </c>
      <c r="BI24" s="250">
        <v>382384.5</v>
      </c>
      <c r="BJ24" s="254">
        <v>47165398.816524073</v>
      </c>
      <c r="BK24" s="261">
        <v>1072558.75</v>
      </c>
      <c r="BL24" s="254">
        <v>31397</v>
      </c>
      <c r="BM24" s="254">
        <v>8.6</v>
      </c>
      <c r="BN24" s="250">
        <v>27019</v>
      </c>
      <c r="BO24" s="254">
        <v>802132</v>
      </c>
      <c r="BP24" s="254">
        <v>12999.421874</v>
      </c>
      <c r="BQ24" s="253">
        <v>1.0465116279069768</v>
      </c>
      <c r="BR24" s="253">
        <f>+[3]Hoja1!$R26</f>
        <v>2.5838267211977146</v>
      </c>
      <c r="BS24" s="254">
        <v>15347.188198</v>
      </c>
      <c r="BT24" s="250">
        <v>27004</v>
      </c>
      <c r="BU24" s="254">
        <v>23</v>
      </c>
      <c r="BV24" s="250">
        <v>10450</v>
      </c>
      <c r="BW24" s="250">
        <v>27092</v>
      </c>
      <c r="BX24" s="250">
        <v>382.98739246342979</v>
      </c>
      <c r="BY24" s="254">
        <v>135</v>
      </c>
      <c r="BZ24" s="253">
        <v>157156</v>
      </c>
      <c r="CA24" s="253">
        <v>0.53565880676644206</v>
      </c>
      <c r="CB24" s="262">
        <v>71.388486310000005</v>
      </c>
      <c r="CC24" s="254">
        <v>0</v>
      </c>
      <c r="CD24" s="254">
        <v>0</v>
      </c>
      <c r="CE24" s="254">
        <v>36.380000000000003</v>
      </c>
      <c r="CF24" s="254">
        <v>33.33</v>
      </c>
      <c r="CG24" s="259">
        <v>0.97876393574009568</v>
      </c>
      <c r="CH24" s="254">
        <v>0</v>
      </c>
      <c r="CI24" s="300">
        <f>+[4]Hoja3!$B25</f>
        <v>2.6795558626338054</v>
      </c>
      <c r="CJ24" s="250">
        <v>5.8877796850591562</v>
      </c>
      <c r="CK24" s="254">
        <v>7.1</v>
      </c>
      <c r="CL24" s="297">
        <v>409591</v>
      </c>
      <c r="CM24" s="253">
        <v>8.6679523257302306E-3</v>
      </c>
      <c r="CN24" s="254">
        <v>3982717.0150456293</v>
      </c>
      <c r="CO24" s="254">
        <v>119001.06532117567</v>
      </c>
      <c r="CP24" s="254">
        <v>59198.561015127816</v>
      </c>
      <c r="CQ24" s="254">
        <v>4.5289869999999999</v>
      </c>
      <c r="CR24" s="261">
        <v>1388</v>
      </c>
      <c r="CS24" s="254">
        <v>23520795.453001406</v>
      </c>
      <c r="CT24" s="261">
        <v>69633985.627366439</v>
      </c>
      <c r="CU24" s="254">
        <v>2</v>
      </c>
      <c r="CV24" s="254">
        <v>0</v>
      </c>
      <c r="CW24" s="254">
        <v>43</v>
      </c>
      <c r="CX24" s="254">
        <v>10943597.263148479</v>
      </c>
    </row>
    <row r="25" spans="1:102">
      <c r="A25" s="248" t="s">
        <v>225</v>
      </c>
      <c r="B25" s="250">
        <v>4138.2458125373705</v>
      </c>
      <c r="C25" s="251">
        <v>0.20146375079416473</v>
      </c>
      <c r="D25" s="250">
        <v>5379705</v>
      </c>
      <c r="E25" s="250">
        <v>2186640</v>
      </c>
      <c r="F25" s="56">
        <v>34251</v>
      </c>
      <c r="G25" s="250">
        <v>226509312.35169488</v>
      </c>
      <c r="H25" s="250">
        <v>237695804.6884906</v>
      </c>
      <c r="I25" s="250">
        <v>161895.28471609417</v>
      </c>
      <c r="J25" s="254">
        <v>60627</v>
      </c>
      <c r="K25" s="306">
        <v>32</v>
      </c>
      <c r="L25" s="293">
        <v>2.6150000000000002</v>
      </c>
      <c r="M25" s="253">
        <v>2.1749999999999998</v>
      </c>
      <c r="N25" s="293">
        <v>1.56</v>
      </c>
      <c r="O25" s="293">
        <v>2.7749999999999999</v>
      </c>
      <c r="P25" s="303">
        <v>0.55866666666666676</v>
      </c>
      <c r="Q25" s="254">
        <v>103</v>
      </c>
      <c r="R25" s="255">
        <v>396</v>
      </c>
      <c r="S25" s="254">
        <v>24971</v>
      </c>
      <c r="T25" s="259">
        <v>0.15673706602681595</v>
      </c>
      <c r="U25" s="254">
        <v>768226</v>
      </c>
      <c r="V25" s="290">
        <v>20</v>
      </c>
      <c r="W25" s="56">
        <v>1739</v>
      </c>
      <c r="X25" s="295">
        <v>395.57</v>
      </c>
      <c r="Y25" s="254">
        <v>21</v>
      </c>
      <c r="Z25" s="257">
        <v>7571.8764016736923</v>
      </c>
      <c r="AA25" s="296">
        <v>0.91127240768380902</v>
      </c>
      <c r="AB25" s="292">
        <v>2320.4</v>
      </c>
      <c r="AC25" s="254">
        <v>1422.69</v>
      </c>
      <c r="AD25" s="250">
        <v>0.8</v>
      </c>
      <c r="AE25" s="254">
        <v>42</v>
      </c>
      <c r="AF25" s="254">
        <v>813</v>
      </c>
      <c r="AG25" s="258">
        <f>[1]OK!$C25</f>
        <v>67.169557445847872</v>
      </c>
      <c r="AH25" s="253">
        <v>21.937000000000001</v>
      </c>
      <c r="AI25" s="259">
        <v>0.28938345489682687</v>
      </c>
      <c r="AJ25" s="250">
        <v>548639</v>
      </c>
      <c r="AK25" s="250">
        <v>131086</v>
      </c>
      <c r="AL25" s="253">
        <v>1.068088305957297</v>
      </c>
      <c r="AM25" s="298">
        <v>721</v>
      </c>
      <c r="AN25" s="302">
        <v>819075</v>
      </c>
      <c r="AO25" s="260">
        <v>0.63255237255286256</v>
      </c>
      <c r="AP25" s="254">
        <v>13.5</v>
      </c>
      <c r="AQ25" s="253">
        <v>79.900000000000006</v>
      </c>
      <c r="AR25" s="254">
        <v>74.7</v>
      </c>
      <c r="AS25" s="305">
        <v>4.2691236196421976E-2</v>
      </c>
      <c r="AT25" s="254">
        <v>496.3</v>
      </c>
      <c r="AU25" s="255">
        <v>79076</v>
      </c>
      <c r="AV25" s="254">
        <v>2.5531369096904228</v>
      </c>
      <c r="AW25" s="254">
        <v>1001800</v>
      </c>
      <c r="AX25" s="254">
        <v>65.303578199709605</v>
      </c>
      <c r="AY25" s="251">
        <v>9.0353884694617248E-3</v>
      </c>
      <c r="AZ25" s="254">
        <v>11.9</v>
      </c>
      <c r="BA25" s="253">
        <v>10.719172551045887</v>
      </c>
      <c r="BB25" s="254">
        <v>0</v>
      </c>
      <c r="BC25" s="254">
        <v>54</v>
      </c>
      <c r="BD25" s="254">
        <v>5.5</v>
      </c>
      <c r="BE25" s="254">
        <v>18.43</v>
      </c>
      <c r="BF25" s="261">
        <v>611219</v>
      </c>
      <c r="BG25" s="254">
        <v>6.8273689560095541</v>
      </c>
      <c r="BH25" s="300">
        <f>[2]Promedios!$F57</f>
        <v>0.57183333333333342</v>
      </c>
      <c r="BI25" s="250">
        <v>1906619.7999999998</v>
      </c>
      <c r="BJ25" s="254">
        <v>109729463.8867432</v>
      </c>
      <c r="BK25" s="261">
        <v>841887.75750000007</v>
      </c>
      <c r="BL25" s="254">
        <v>117491</v>
      </c>
      <c r="BM25" s="254">
        <v>18</v>
      </c>
      <c r="BN25" s="250">
        <v>50097</v>
      </c>
      <c r="BO25" s="254">
        <v>1215190</v>
      </c>
      <c r="BP25" s="254">
        <v>25276.789824000003</v>
      </c>
      <c r="BQ25" s="253">
        <v>5.2902277736958121</v>
      </c>
      <c r="BR25" s="253">
        <f>+[3]Hoja1!$R27</f>
        <v>0.49660898829161543</v>
      </c>
      <c r="BS25" s="254">
        <v>0.60270599999999996</v>
      </c>
      <c r="BT25" s="250">
        <v>14204</v>
      </c>
      <c r="BU25" s="254">
        <v>6</v>
      </c>
      <c r="BV25" s="250">
        <v>28718</v>
      </c>
      <c r="BW25" s="250">
        <v>23753</v>
      </c>
      <c r="BX25" s="250">
        <v>187.17147861690822</v>
      </c>
      <c r="BY25" s="254">
        <v>264</v>
      </c>
      <c r="BZ25" s="253">
        <v>907674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0.86559994970893728</v>
      </c>
      <c r="CH25" s="254">
        <v>0</v>
      </c>
      <c r="CI25" s="300">
        <f>+[4]Hoja3!$B26</f>
        <v>0.47755955388743038</v>
      </c>
      <c r="CJ25" s="250">
        <v>31.062346257351212</v>
      </c>
      <c r="CK25" s="254">
        <v>15.05</v>
      </c>
      <c r="CL25" s="297">
        <v>610985</v>
      </c>
      <c r="CM25" s="253">
        <v>6.7584298922994932E-4</v>
      </c>
      <c r="CN25" s="254">
        <v>4920935.7336956309</v>
      </c>
      <c r="CO25" s="254">
        <v>4613691.3412875216</v>
      </c>
      <c r="CP25" s="254">
        <v>3218633.1438851748</v>
      </c>
      <c r="CQ25" s="254">
        <v>480.97284071999985</v>
      </c>
      <c r="CR25" s="261">
        <v>1092</v>
      </c>
      <c r="CS25" s="254">
        <v>76509481.049035877</v>
      </c>
      <c r="CT25" s="261">
        <v>142140904.14507285</v>
      </c>
      <c r="CU25" s="254">
        <v>15</v>
      </c>
      <c r="CV25" s="254">
        <v>33</v>
      </c>
      <c r="CW25" s="254">
        <v>402</v>
      </c>
      <c r="CX25" s="254">
        <v>23554807.576333929</v>
      </c>
    </row>
    <row r="26" spans="1:102">
      <c r="A26" s="248" t="s">
        <v>226</v>
      </c>
      <c r="B26" s="250">
        <v>2177.2687749544548</v>
      </c>
      <c r="C26" s="251">
        <v>0.29317431992964144</v>
      </c>
      <c r="D26" s="250">
        <v>1492015</v>
      </c>
      <c r="E26" s="250">
        <v>589534</v>
      </c>
      <c r="F26" s="56">
        <v>11658</v>
      </c>
      <c r="G26" s="250">
        <v>107185908.85170299</v>
      </c>
      <c r="H26" s="250">
        <v>117645067.68692788</v>
      </c>
      <c r="I26" s="250">
        <v>39899.691020822618</v>
      </c>
      <c r="J26" s="254">
        <v>19667</v>
      </c>
      <c r="K26" s="306">
        <v>25</v>
      </c>
      <c r="L26" s="293">
        <v>2.7850000000000001</v>
      </c>
      <c r="M26" s="253">
        <v>2.84</v>
      </c>
      <c r="N26" s="293">
        <v>3.6949999999999998</v>
      </c>
      <c r="O26" s="293">
        <v>3.1550000000000002</v>
      </c>
      <c r="P26" s="303">
        <v>0.35433333333333339</v>
      </c>
      <c r="Q26" s="254">
        <v>79</v>
      </c>
      <c r="R26" s="255">
        <v>70</v>
      </c>
      <c r="S26" s="254">
        <v>3858</v>
      </c>
      <c r="T26" s="259">
        <v>0.20437977694497764</v>
      </c>
      <c r="U26" s="254">
        <v>247372</v>
      </c>
      <c r="V26" s="290">
        <v>5</v>
      </c>
      <c r="W26" s="56">
        <v>652</v>
      </c>
      <c r="X26" s="295">
        <v>3860.73</v>
      </c>
      <c r="Y26" s="254">
        <v>13</v>
      </c>
      <c r="Z26" s="257">
        <v>2924.291644189077</v>
      </c>
      <c r="AA26" s="296">
        <v>0.96933737005135412</v>
      </c>
      <c r="AB26" s="292">
        <v>622.9</v>
      </c>
      <c r="AC26" s="254">
        <v>446.58</v>
      </c>
      <c r="AD26" s="250">
        <v>0</v>
      </c>
      <c r="AE26" s="254">
        <v>1</v>
      </c>
      <c r="AF26" s="254">
        <v>332</v>
      </c>
      <c r="AG26" s="258">
        <f>[1]OK!$C26</f>
        <v>79.535377559624635</v>
      </c>
      <c r="AH26" s="253">
        <v>18.370699999999999</v>
      </c>
      <c r="AI26" s="259">
        <v>0.21366928648482048</v>
      </c>
      <c r="AJ26" s="250">
        <v>129732</v>
      </c>
      <c r="AK26" s="250">
        <v>68446</v>
      </c>
      <c r="AL26" s="253">
        <v>1.4745160068766063</v>
      </c>
      <c r="AM26" s="298">
        <v>195</v>
      </c>
      <c r="AN26" s="302">
        <v>239788</v>
      </c>
      <c r="AO26" s="260">
        <v>0.66213376618870079</v>
      </c>
      <c r="AP26" s="254">
        <v>8.8000000000000007</v>
      </c>
      <c r="AQ26" s="253">
        <v>73.8</v>
      </c>
      <c r="AR26" s="254">
        <v>54.6</v>
      </c>
      <c r="AS26" s="305">
        <v>2.3267210418554694E-2</v>
      </c>
      <c r="AT26" s="254">
        <v>499.47</v>
      </c>
      <c r="AU26" s="255">
        <v>126396</v>
      </c>
      <c r="AV26" s="254">
        <v>5.57556305658197</v>
      </c>
      <c r="AW26" s="254">
        <v>1400800</v>
      </c>
      <c r="AX26" s="254">
        <v>60.94482985051156</v>
      </c>
      <c r="AY26" s="251">
        <v>1.5980051100632275E-2</v>
      </c>
      <c r="AZ26" s="254">
        <v>41</v>
      </c>
      <c r="BA26" s="253">
        <v>14.364282194104286</v>
      </c>
      <c r="BB26" s="254">
        <v>0</v>
      </c>
      <c r="BC26" s="254">
        <v>67.5</v>
      </c>
      <c r="BD26" s="254">
        <v>8.5</v>
      </c>
      <c r="BE26" s="254">
        <v>26.04</v>
      </c>
      <c r="BF26" s="261">
        <v>66215</v>
      </c>
      <c r="BG26" s="254">
        <v>10.661356080357617</v>
      </c>
      <c r="BH26" s="300">
        <f>[2]Promedios!$F58</f>
        <v>0.65300000000000002</v>
      </c>
      <c r="BI26" s="250">
        <v>1592406</v>
      </c>
      <c r="BJ26" s="254">
        <v>60195818.277903259</v>
      </c>
      <c r="BK26" s="261">
        <v>128931.15</v>
      </c>
      <c r="BL26" s="254">
        <v>60654</v>
      </c>
      <c r="BM26" s="254">
        <v>31.5</v>
      </c>
      <c r="BN26" s="250">
        <v>23027</v>
      </c>
      <c r="BO26" s="254">
        <v>324381</v>
      </c>
      <c r="BP26" s="254">
        <v>11038.701488000001</v>
      </c>
      <c r="BQ26" s="253">
        <v>14.491708723864456</v>
      </c>
      <c r="BR26" s="253">
        <f>+[3]Hoja1!$R28</f>
        <v>6.7000777209015618</v>
      </c>
      <c r="BS26" s="254">
        <v>0.66456300000000001</v>
      </c>
      <c r="BT26" s="250">
        <v>12625</v>
      </c>
      <c r="BU26" s="254">
        <v>4</v>
      </c>
      <c r="BV26" s="250">
        <v>13751</v>
      </c>
      <c r="BW26" s="250">
        <v>8580</v>
      </c>
      <c r="BX26" s="250">
        <v>129.89763973352825</v>
      </c>
      <c r="BY26" s="254">
        <v>91</v>
      </c>
      <c r="BZ26" s="253">
        <v>407587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0.96058070539270834</v>
      </c>
      <c r="CH26" s="254">
        <v>0</v>
      </c>
      <c r="CI26" s="300">
        <f>+[4]Hoja3!$B27</f>
        <v>0.73639673979952625</v>
      </c>
      <c r="CJ26" s="250">
        <v>20.857070970718379</v>
      </c>
      <c r="CK26" s="254">
        <v>7.1999999999999993</v>
      </c>
      <c r="CL26" s="297">
        <v>155577</v>
      </c>
      <c r="CM26" s="253">
        <v>5.1550953264740279E-4</v>
      </c>
      <c r="CN26" s="254">
        <v>2802268.2715455634</v>
      </c>
      <c r="CO26" s="254">
        <v>2135878.1211192426</v>
      </c>
      <c r="CP26" s="254">
        <v>2782274.9750865139</v>
      </c>
      <c r="CQ26" s="254">
        <v>254.96944913158018</v>
      </c>
      <c r="CR26" s="261">
        <v>465</v>
      </c>
      <c r="CS26" s="254">
        <v>40027846.537741214</v>
      </c>
      <c r="CT26" s="261">
        <v>65470442.739747971</v>
      </c>
      <c r="CU26" s="254">
        <v>17</v>
      </c>
      <c r="CV26" s="254">
        <v>51</v>
      </c>
      <c r="CW26" s="254">
        <v>209</v>
      </c>
      <c r="CX26" s="254">
        <v>11165369.216045408</v>
      </c>
    </row>
    <row r="27" spans="1:102">
      <c r="A27" s="248" t="s">
        <v>227</v>
      </c>
      <c r="B27" s="250">
        <v>1921.6582870747261</v>
      </c>
      <c r="C27" s="251">
        <v>0.22816893585005649</v>
      </c>
      <c r="D27" s="250">
        <v>982764</v>
      </c>
      <c r="E27" s="250">
        <v>387521</v>
      </c>
      <c r="F27" s="56">
        <v>42535</v>
      </c>
      <c r="G27" s="250">
        <v>90443692.952342167</v>
      </c>
      <c r="H27" s="250">
        <v>93269684.265919328</v>
      </c>
      <c r="I27" s="250">
        <v>27654.708335519288</v>
      </c>
      <c r="J27" s="254">
        <v>24634</v>
      </c>
      <c r="K27" s="306">
        <v>45</v>
      </c>
      <c r="L27" s="293">
        <v>3.59</v>
      </c>
      <c r="M27" s="253">
        <v>2.8600000000000003</v>
      </c>
      <c r="N27" s="293">
        <v>2.5199999999999996</v>
      </c>
      <c r="O27" s="293">
        <v>3.4649999999999999</v>
      </c>
      <c r="P27" s="303">
        <v>0.56966666666666665</v>
      </c>
      <c r="Q27" s="254">
        <v>93</v>
      </c>
      <c r="R27" s="255">
        <v>71</v>
      </c>
      <c r="S27" s="254">
        <v>4205</v>
      </c>
      <c r="T27" s="259">
        <v>0.3279523315260533</v>
      </c>
      <c r="U27" s="254">
        <v>3686715</v>
      </c>
      <c r="V27" s="290">
        <v>3</v>
      </c>
      <c r="W27" s="56">
        <v>792</v>
      </c>
      <c r="X27" s="295">
        <v>10040.719999999999</v>
      </c>
      <c r="Y27" s="254">
        <v>2</v>
      </c>
      <c r="Z27" s="257">
        <v>7873.5366626683799</v>
      </c>
      <c r="AA27" s="296">
        <v>7.223293033402059E-2</v>
      </c>
      <c r="AB27" s="292">
        <v>1021.8</v>
      </c>
      <c r="AC27" s="254">
        <v>301.19</v>
      </c>
      <c r="AD27" s="250">
        <v>0</v>
      </c>
      <c r="AE27" s="254">
        <v>9</v>
      </c>
      <c r="AF27" s="254">
        <v>181</v>
      </c>
      <c r="AG27" s="258">
        <f>[1]OK!$C27</f>
        <v>86.273588726528189</v>
      </c>
      <c r="AH27" s="253">
        <v>16.16</v>
      </c>
      <c r="AI27" s="259">
        <v>0.26586265862658626</v>
      </c>
      <c r="AJ27" s="250">
        <v>87065</v>
      </c>
      <c r="AK27" s="250">
        <v>84408</v>
      </c>
      <c r="AL27" s="253">
        <v>1.4204834527923285</v>
      </c>
      <c r="AM27" s="298">
        <v>24</v>
      </c>
      <c r="AN27" s="302">
        <v>191718</v>
      </c>
      <c r="AO27" s="260">
        <v>0.56303069888961466</v>
      </c>
      <c r="AP27" s="254">
        <v>6.4</v>
      </c>
      <c r="AQ27" s="253">
        <v>76.900000000000006</v>
      </c>
      <c r="AR27" s="254">
        <v>52.5</v>
      </c>
      <c r="AS27" s="305">
        <v>7.4044238579532105E-3</v>
      </c>
      <c r="AT27" s="254">
        <v>497.8</v>
      </c>
      <c r="AU27" s="255">
        <v>19017.5</v>
      </c>
      <c r="AV27" s="254">
        <v>7.6877926854223899</v>
      </c>
      <c r="AW27" s="254">
        <v>1320600</v>
      </c>
      <c r="AX27" s="254">
        <v>55.276309971082171</v>
      </c>
      <c r="AY27" s="251">
        <v>3.3315572578058728E-2</v>
      </c>
      <c r="AZ27" s="254">
        <v>58.2</v>
      </c>
      <c r="BA27" s="253">
        <v>12.531193267390034</v>
      </c>
      <c r="BB27" s="254">
        <v>0</v>
      </c>
      <c r="BC27" s="254">
        <v>55.4</v>
      </c>
      <c r="BD27" s="254">
        <v>14.5</v>
      </c>
      <c r="BE27" s="254">
        <v>29.19</v>
      </c>
      <c r="BF27" s="261">
        <v>39168</v>
      </c>
      <c r="BG27" s="254">
        <v>5.2299925771486437</v>
      </c>
      <c r="BH27" s="300">
        <f>[2]Promedios!$F59</f>
        <v>0.65666666666666673</v>
      </c>
      <c r="BI27" s="250">
        <v>1421935.7</v>
      </c>
      <c r="BJ27" s="254">
        <v>34680879.252119802</v>
      </c>
      <c r="BK27" s="261">
        <v>94417.89499999999</v>
      </c>
      <c r="BL27" s="254">
        <v>52025</v>
      </c>
      <c r="BM27" s="254">
        <v>108.9</v>
      </c>
      <c r="BN27" s="250">
        <v>19324</v>
      </c>
      <c r="BO27" s="254">
        <v>260195</v>
      </c>
      <c r="BP27" s="254">
        <v>5833.5047740000009</v>
      </c>
      <c r="BQ27" s="253">
        <v>11.546085232903865</v>
      </c>
      <c r="BR27" s="253">
        <f>+[3]Hoja1!$R29</f>
        <v>50.449981284684362</v>
      </c>
      <c r="BS27" s="254">
        <v>9777.3012770000005</v>
      </c>
      <c r="BT27" s="250">
        <v>102688</v>
      </c>
      <c r="BU27" s="254">
        <v>77</v>
      </c>
      <c r="BV27" s="250">
        <v>18468</v>
      </c>
      <c r="BW27" s="250">
        <v>9908</v>
      </c>
      <c r="BX27" s="250">
        <v>77.76663494919616</v>
      </c>
      <c r="BY27" s="254">
        <v>87</v>
      </c>
      <c r="BZ27" s="253">
        <v>344654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0.80941835979140409</v>
      </c>
      <c r="CH27" s="254">
        <v>0</v>
      </c>
      <c r="CI27" s="300">
        <f>+[4]Hoja3!$B28</f>
        <v>7.2336488750403771E-2</v>
      </c>
      <c r="CJ27" s="250">
        <v>0</v>
      </c>
      <c r="CK27" s="254">
        <v>4.9000000000000004</v>
      </c>
      <c r="CL27" s="297">
        <v>101006</v>
      </c>
      <c r="CM27" s="253">
        <v>0.43651972409137862</v>
      </c>
      <c r="CN27" s="254">
        <v>20090968.499674384</v>
      </c>
      <c r="CO27" s="254">
        <v>61742.720536414738</v>
      </c>
      <c r="CP27" s="254">
        <v>219651.70872774275</v>
      </c>
      <c r="CQ27" s="254">
        <v>14.308545999999868</v>
      </c>
      <c r="CR27" s="261">
        <v>1700</v>
      </c>
      <c r="CS27" s="254">
        <v>12794603.753903694</v>
      </c>
      <c r="CT27" s="261">
        <v>80377675.880870134</v>
      </c>
      <c r="CU27" s="254">
        <v>3</v>
      </c>
      <c r="CV27" s="254">
        <v>1</v>
      </c>
      <c r="CW27" s="254">
        <v>34</v>
      </c>
      <c r="CX27" s="254">
        <v>9421335.6844000835</v>
      </c>
    </row>
    <row r="28" spans="1:102">
      <c r="A28" s="248" t="s">
        <v>228</v>
      </c>
      <c r="B28" s="250">
        <v>2160.2741025226646</v>
      </c>
      <c r="C28" s="251">
        <v>0.2134444740408783</v>
      </c>
      <c r="D28" s="250">
        <v>2347824</v>
      </c>
      <c r="E28" s="250">
        <v>941024</v>
      </c>
      <c r="F28" s="56">
        <v>61165</v>
      </c>
      <c r="G28" s="250">
        <v>117771149.96341577</v>
      </c>
      <c r="H28" s="250">
        <v>122672501.93800546</v>
      </c>
      <c r="I28" s="250">
        <v>61434.678715508147</v>
      </c>
      <c r="J28" s="254">
        <v>42811</v>
      </c>
      <c r="K28" s="306">
        <v>23</v>
      </c>
      <c r="L28" s="293">
        <v>3.55</v>
      </c>
      <c r="M28" s="253">
        <v>2.3200000000000003</v>
      </c>
      <c r="N28" s="293">
        <v>3.0249999999999999</v>
      </c>
      <c r="O28" s="293">
        <v>3.17</v>
      </c>
      <c r="P28" s="303">
        <v>0.2253333333333333</v>
      </c>
      <c r="Q28" s="254">
        <v>72</v>
      </c>
      <c r="R28" s="255">
        <v>158</v>
      </c>
      <c r="S28" s="254">
        <v>14655</v>
      </c>
      <c r="T28" s="259">
        <v>4.7709341880790854E-3</v>
      </c>
      <c r="U28" s="254">
        <v>822044</v>
      </c>
      <c r="V28" s="290">
        <v>17</v>
      </c>
      <c r="W28" s="56">
        <v>1632</v>
      </c>
      <c r="X28" s="295">
        <v>747.26</v>
      </c>
      <c r="Y28" s="254">
        <v>7</v>
      </c>
      <c r="Z28" s="257">
        <v>7988.2152247066124</v>
      </c>
      <c r="AA28" s="296">
        <v>1.1804979430269313</v>
      </c>
      <c r="AB28" s="292">
        <v>545</v>
      </c>
      <c r="AC28" s="254">
        <v>604.42999999999995</v>
      </c>
      <c r="AD28" s="250">
        <v>1</v>
      </c>
      <c r="AE28" s="254">
        <v>9</v>
      </c>
      <c r="AF28" s="254">
        <v>312</v>
      </c>
      <c r="AG28" s="258">
        <f>[1]OK!$C28</f>
        <v>66.666636809740822</v>
      </c>
      <c r="AH28" s="253">
        <v>19.5398</v>
      </c>
      <c r="AI28" s="259">
        <v>0.2373300370828183</v>
      </c>
      <c r="AJ28" s="250">
        <v>230795</v>
      </c>
      <c r="AK28" s="250">
        <v>89322</v>
      </c>
      <c r="AL28" s="253">
        <v>1.0835565187169054</v>
      </c>
      <c r="AM28" s="298">
        <v>263</v>
      </c>
      <c r="AN28" s="302">
        <v>338562</v>
      </c>
      <c r="AO28" s="260">
        <v>0.60949618661233784</v>
      </c>
      <c r="AP28" s="254">
        <v>10.199999999999999</v>
      </c>
      <c r="AQ28" s="253">
        <v>78.2</v>
      </c>
      <c r="AR28" s="254">
        <v>65.5</v>
      </c>
      <c r="AS28" s="305">
        <v>1.1821568824891755E-2</v>
      </c>
      <c r="AT28" s="254">
        <v>490.13</v>
      </c>
      <c r="AU28" s="255">
        <v>34499</v>
      </c>
      <c r="AV28" s="254">
        <v>6.1798812772701757</v>
      </c>
      <c r="AW28" s="254">
        <v>1438000</v>
      </c>
      <c r="AX28" s="254">
        <v>67.105845039279586</v>
      </c>
      <c r="AY28" s="251">
        <v>2.7627406332396576E-2</v>
      </c>
      <c r="AZ28" s="254">
        <v>35.200000000000003</v>
      </c>
      <c r="BA28" s="253">
        <v>6.9124860063696705</v>
      </c>
      <c r="BB28" s="254">
        <v>0</v>
      </c>
      <c r="BC28" s="254">
        <v>58</v>
      </c>
      <c r="BD28" s="254">
        <v>0</v>
      </c>
      <c r="BE28" s="254">
        <v>22.69</v>
      </c>
      <c r="BF28" s="261">
        <v>298428</v>
      </c>
      <c r="BG28" s="254">
        <v>8.2828760884293136</v>
      </c>
      <c r="BH28" s="300">
        <f>[2]Promedios!$F60</f>
        <v>0.61750000000000005</v>
      </c>
      <c r="BI28" s="250">
        <v>1715308.6</v>
      </c>
      <c r="BJ28" s="254">
        <v>56465437.166456968</v>
      </c>
      <c r="BK28" s="261">
        <v>489697.91249999998</v>
      </c>
      <c r="BL28" s="254">
        <v>79795</v>
      </c>
      <c r="BM28" s="254">
        <v>15.2</v>
      </c>
      <c r="BN28" s="250">
        <v>22854</v>
      </c>
      <c r="BO28" s="254">
        <v>511256</v>
      </c>
      <c r="BP28" s="254">
        <v>11718.632958999999</v>
      </c>
      <c r="BQ28" s="253">
        <v>7.9895561357702345</v>
      </c>
      <c r="BR28" s="253">
        <f>+[3]Hoja1!$R30</f>
        <v>12.029433527166093</v>
      </c>
      <c r="BS28" s="254">
        <v>17.757555</v>
      </c>
      <c r="BT28" s="250">
        <v>22220</v>
      </c>
      <c r="BU28" s="254">
        <v>11</v>
      </c>
      <c r="BV28" s="250">
        <v>8103</v>
      </c>
      <c r="BW28" s="250">
        <v>29544</v>
      </c>
      <c r="BX28" s="250">
        <v>130.27693793453599</v>
      </c>
      <c r="BY28" s="254">
        <v>131</v>
      </c>
      <c r="BZ28" s="253">
        <v>293899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0.95380935714970316</v>
      </c>
      <c r="CH28" s="254">
        <v>2654674</v>
      </c>
      <c r="CI28" s="300">
        <f>+[4]Hoja3!$B29</f>
        <v>0.6335322836022419</v>
      </c>
      <c r="CJ28" s="250">
        <v>0</v>
      </c>
      <c r="CK28" s="254">
        <v>7.9499999999999993</v>
      </c>
      <c r="CL28" s="297">
        <v>214363</v>
      </c>
      <c r="CM28" s="253">
        <v>8.5671541139895014E-4</v>
      </c>
      <c r="CN28" s="254">
        <v>2861825.1624493515</v>
      </c>
      <c r="CO28" s="254">
        <v>2108896.5550087243</v>
      </c>
      <c r="CP28" s="254">
        <v>2185526.7752713514</v>
      </c>
      <c r="CQ28" s="254">
        <v>10.09482600000001</v>
      </c>
      <c r="CR28" s="261">
        <v>642</v>
      </c>
      <c r="CS28" s="254">
        <v>40316987.971703291</v>
      </c>
      <c r="CT28" s="261">
        <v>70494527.501438439</v>
      </c>
      <c r="CU28" s="254">
        <v>7</v>
      </c>
      <c r="CV28" s="254">
        <v>25</v>
      </c>
      <c r="CW28" s="254">
        <v>130</v>
      </c>
      <c r="CX28" s="254">
        <v>12262997.404839449</v>
      </c>
    </row>
    <row r="29" spans="1:102">
      <c r="A29" s="248" t="s">
        <v>229</v>
      </c>
      <c r="B29" s="250">
        <v>2241.0394488321149</v>
      </c>
      <c r="C29" s="251">
        <v>0.28265152957807604</v>
      </c>
      <c r="D29" s="250">
        <v>2589703</v>
      </c>
      <c r="E29" s="250">
        <v>1123646</v>
      </c>
      <c r="F29" s="56">
        <v>57331</v>
      </c>
      <c r="G29" s="250">
        <v>133818280.67798227</v>
      </c>
      <c r="H29" s="250">
        <v>145256376.01963699</v>
      </c>
      <c r="I29" s="250">
        <v>62133.402443029408</v>
      </c>
      <c r="J29" s="254">
        <v>19911</v>
      </c>
      <c r="K29" s="306">
        <v>50</v>
      </c>
      <c r="L29" s="293">
        <v>3.0750000000000002</v>
      </c>
      <c r="M29" s="253">
        <v>2.7</v>
      </c>
      <c r="N29" s="293">
        <v>1.885</v>
      </c>
      <c r="O29" s="293">
        <v>2.855</v>
      </c>
      <c r="P29" s="303">
        <v>0.15</v>
      </c>
      <c r="Q29" s="254">
        <v>82</v>
      </c>
      <c r="R29" s="255">
        <v>472</v>
      </c>
      <c r="S29" s="254">
        <v>2832</v>
      </c>
      <c r="T29" s="259">
        <v>0.11040769052426998</v>
      </c>
      <c r="U29" s="254">
        <v>2701741</v>
      </c>
      <c r="V29" s="290">
        <v>9</v>
      </c>
      <c r="W29" s="56">
        <v>1206</v>
      </c>
      <c r="X29" s="295">
        <v>510.02</v>
      </c>
      <c r="Y29" s="254">
        <v>7</v>
      </c>
      <c r="Z29" s="257">
        <v>21359.251706087427</v>
      </c>
      <c r="AA29" s="296">
        <v>0.2226651820517703</v>
      </c>
      <c r="AB29" s="292">
        <v>2381.9</v>
      </c>
      <c r="AC29" s="254">
        <v>790.66</v>
      </c>
      <c r="AD29" s="250">
        <v>0</v>
      </c>
      <c r="AE29" s="254">
        <v>15</v>
      </c>
      <c r="AF29" s="254">
        <v>625</v>
      </c>
      <c r="AG29" s="258">
        <f>[1]OK!$C29</f>
        <v>77.342754388665099</v>
      </c>
      <c r="AH29" s="253">
        <v>17.330400000000001</v>
      </c>
      <c r="AI29" s="259">
        <v>0.25029750099166997</v>
      </c>
      <c r="AJ29" s="250">
        <v>292436</v>
      </c>
      <c r="AK29" s="250">
        <v>141183</v>
      </c>
      <c r="AL29" s="253">
        <v>1.5241129967413252</v>
      </c>
      <c r="AM29" s="298">
        <v>185</v>
      </c>
      <c r="AN29" s="302">
        <v>416770</v>
      </c>
      <c r="AO29" s="260">
        <v>0.53343657459924965</v>
      </c>
      <c r="AP29" s="254">
        <v>7.6</v>
      </c>
      <c r="AQ29" s="253">
        <v>78.5</v>
      </c>
      <c r="AR29" s="254">
        <v>56.3</v>
      </c>
      <c r="AS29" s="305">
        <v>8.1260698821870904E-3</v>
      </c>
      <c r="AT29" s="254">
        <v>515.66999999999996</v>
      </c>
      <c r="AU29" s="255">
        <v>45687</v>
      </c>
      <c r="AV29" s="254">
        <v>6.5295341154607556</v>
      </c>
      <c r="AW29" s="254">
        <v>3175000</v>
      </c>
      <c r="AX29" s="254">
        <v>57.360926182438156</v>
      </c>
      <c r="AY29" s="251">
        <v>-3.5728980670129418E-3</v>
      </c>
      <c r="AZ29" s="254">
        <v>63.8</v>
      </c>
      <c r="BA29" s="253">
        <v>12.266999937465783</v>
      </c>
      <c r="BB29" s="254">
        <v>0</v>
      </c>
      <c r="BC29" s="254">
        <v>46.3</v>
      </c>
      <c r="BD29" s="254">
        <v>2.9</v>
      </c>
      <c r="BE29" s="254">
        <v>27.64</v>
      </c>
      <c r="BF29" s="261">
        <v>270479</v>
      </c>
      <c r="BG29" s="254">
        <v>12.374088133079267</v>
      </c>
      <c r="BH29" s="300">
        <f>[2]Promedios!$F61</f>
        <v>0.64850000000000008</v>
      </c>
      <c r="BI29" s="250">
        <v>2113016</v>
      </c>
      <c r="BJ29" s="254">
        <v>53865368.447691463</v>
      </c>
      <c r="BK29" s="261">
        <v>1142450.835</v>
      </c>
      <c r="BL29" s="254">
        <v>93159</v>
      </c>
      <c r="BM29" s="254">
        <v>34.6</v>
      </c>
      <c r="BN29" s="250">
        <v>58668</v>
      </c>
      <c r="BO29" s="254">
        <v>622427</v>
      </c>
      <c r="BP29" s="254">
        <v>17930.810452999998</v>
      </c>
      <c r="BQ29" s="253">
        <v>18.425760286225405</v>
      </c>
      <c r="BR29" s="253">
        <f>+[3]Hoja1!$R31</f>
        <v>2.59646741952682</v>
      </c>
      <c r="BS29" s="254">
        <v>7741.8541210001204</v>
      </c>
      <c r="BT29" s="250">
        <v>88538</v>
      </c>
      <c r="BU29" s="254">
        <v>57</v>
      </c>
      <c r="BV29" s="250">
        <v>14986</v>
      </c>
      <c r="BW29" s="250">
        <v>19947</v>
      </c>
      <c r="BX29" s="250">
        <v>157.26896406678893</v>
      </c>
      <c r="BY29" s="254">
        <v>221</v>
      </c>
      <c r="BZ29" s="253">
        <v>571596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0.89185776142374407</v>
      </c>
      <c r="CH29" s="254">
        <v>0</v>
      </c>
      <c r="CI29" s="300">
        <f>+[4]Hoja3!$B30</f>
        <v>0.24351122862566035</v>
      </c>
      <c r="CJ29" s="250">
        <v>0</v>
      </c>
      <c r="CK29" s="254">
        <v>6.65</v>
      </c>
      <c r="CL29" s="297">
        <v>292185</v>
      </c>
      <c r="CM29" s="253">
        <v>3.7429119173970911E-2</v>
      </c>
      <c r="CN29" s="254">
        <v>5045989.7045209482</v>
      </c>
      <c r="CO29" s="254">
        <v>788283.20033381227</v>
      </c>
      <c r="CP29" s="254">
        <v>503350.08950839395</v>
      </c>
      <c r="CQ29" s="254">
        <v>22.860347999999991</v>
      </c>
      <c r="CR29" s="261">
        <v>683</v>
      </c>
      <c r="CS29" s="254">
        <v>23247981.113392606</v>
      </c>
      <c r="CT29" s="261">
        <v>97106949.846026242</v>
      </c>
      <c r="CU29" s="254">
        <v>8</v>
      </c>
      <c r="CV29" s="254">
        <v>4</v>
      </c>
      <c r="CW29" s="254">
        <v>78</v>
      </c>
      <c r="CX29" s="254">
        <v>13939548.711994424</v>
      </c>
    </row>
    <row r="30" spans="1:102">
      <c r="A30" s="248" t="s">
        <v>230</v>
      </c>
      <c r="B30" s="250">
        <v>2933.6996375855083</v>
      </c>
      <c r="C30" s="251">
        <v>0.25313534071577304</v>
      </c>
      <c r="D30" s="250">
        <v>2284211</v>
      </c>
      <c r="E30" s="250">
        <v>933394</v>
      </c>
      <c r="F30" s="56">
        <v>179516</v>
      </c>
      <c r="G30" s="250">
        <v>154663966.92883542</v>
      </c>
      <c r="H30" s="250">
        <v>164912805.85110965</v>
      </c>
      <c r="I30" s="250">
        <v>65110.284083140235</v>
      </c>
      <c r="J30" s="254">
        <v>16831</v>
      </c>
      <c r="K30" s="306">
        <v>29</v>
      </c>
      <c r="L30" s="293">
        <v>2.665</v>
      </c>
      <c r="M30" s="253">
        <v>2.6150000000000002</v>
      </c>
      <c r="N30" s="293">
        <v>1.94</v>
      </c>
      <c r="O30" s="293">
        <v>2.1950000000000003</v>
      </c>
      <c r="P30" s="303">
        <v>0.39733333333333332</v>
      </c>
      <c r="Q30" s="254">
        <v>89</v>
      </c>
      <c r="R30" s="255">
        <v>223</v>
      </c>
      <c r="S30" s="254">
        <v>2430</v>
      </c>
      <c r="T30" s="259">
        <v>0.11040769052426998</v>
      </c>
      <c r="U30" s="254">
        <v>3770222</v>
      </c>
      <c r="V30" s="290">
        <v>4</v>
      </c>
      <c r="W30" s="56">
        <v>1375</v>
      </c>
      <c r="X30" s="295">
        <v>10243.459999999999</v>
      </c>
      <c r="Y30" s="254">
        <v>6</v>
      </c>
      <c r="Z30" s="257">
        <v>4634.9025535627525</v>
      </c>
      <c r="AA30" s="296">
        <v>0.7165554596729885</v>
      </c>
      <c r="AB30" s="292">
        <v>2358.1999999999998</v>
      </c>
      <c r="AC30" s="254">
        <v>689.22</v>
      </c>
      <c r="AD30" s="250">
        <v>0</v>
      </c>
      <c r="AE30" s="254">
        <v>10</v>
      </c>
      <c r="AF30" s="254">
        <v>306</v>
      </c>
      <c r="AG30" s="258">
        <f>[1]OK!$C30</f>
        <v>82.17922402888523</v>
      </c>
      <c r="AH30" s="253">
        <v>15.321099999999999</v>
      </c>
      <c r="AI30" s="259">
        <v>0.2027232746955345</v>
      </c>
      <c r="AJ30" s="250">
        <v>222630</v>
      </c>
      <c r="AK30" s="250">
        <v>138395</v>
      </c>
      <c r="AL30" s="253">
        <v>1.7064973419705975</v>
      </c>
      <c r="AM30" s="298">
        <v>195</v>
      </c>
      <c r="AN30" s="302">
        <v>344547</v>
      </c>
      <c r="AO30" s="260">
        <v>0.54803288937640637</v>
      </c>
      <c r="AP30" s="254">
        <v>4.0999999999999996</v>
      </c>
      <c r="AQ30" s="253">
        <v>77</v>
      </c>
      <c r="AR30" s="254">
        <v>51.9</v>
      </c>
      <c r="AS30" s="305">
        <v>9.2874165072332412E-3</v>
      </c>
      <c r="AT30" s="254">
        <v>504.71</v>
      </c>
      <c r="AU30" s="255">
        <v>52337</v>
      </c>
      <c r="AV30" s="254">
        <v>13.758986050643781</v>
      </c>
      <c r="AW30" s="254">
        <v>5030400</v>
      </c>
      <c r="AX30" s="254">
        <v>55.434177398654114</v>
      </c>
      <c r="AY30" s="251">
        <v>-8.6096553823492572E-3</v>
      </c>
      <c r="AZ30" s="254">
        <v>76.5</v>
      </c>
      <c r="BA30" s="253">
        <v>12.139094460284925</v>
      </c>
      <c r="BB30" s="254">
        <v>0</v>
      </c>
      <c r="BC30" s="254">
        <v>60.3</v>
      </c>
      <c r="BD30" s="254">
        <v>10.5</v>
      </c>
      <c r="BE30" s="254">
        <v>26.61</v>
      </c>
      <c r="BF30" s="261">
        <v>131232</v>
      </c>
      <c r="BG30" s="254">
        <v>18.219185938820605</v>
      </c>
      <c r="BH30" s="300">
        <f>[2]Promedios!$F62</f>
        <v>0.71666666666666679</v>
      </c>
      <c r="BI30" s="250">
        <v>2513938.1</v>
      </c>
      <c r="BJ30" s="254">
        <v>87374354.587408081</v>
      </c>
      <c r="BK30" s="261">
        <v>539549.62</v>
      </c>
      <c r="BL30" s="254">
        <v>125836</v>
      </c>
      <c r="BM30" s="254">
        <v>24</v>
      </c>
      <c r="BN30" s="250">
        <v>48493</v>
      </c>
      <c r="BO30" s="254">
        <v>588392</v>
      </c>
      <c r="BP30" s="254">
        <v>16666.295900000001</v>
      </c>
      <c r="BQ30" s="253">
        <v>12.678902172082843</v>
      </c>
      <c r="BR30" s="253">
        <f>+[3]Hoja1!$R32</f>
        <v>18.275185017368976</v>
      </c>
      <c r="BS30" s="254">
        <v>4107.820788</v>
      </c>
      <c r="BT30" s="250">
        <v>69567</v>
      </c>
      <c r="BU30" s="254">
        <v>38</v>
      </c>
      <c r="BV30" s="250">
        <v>12624</v>
      </c>
      <c r="BW30" s="250">
        <v>16219</v>
      </c>
      <c r="BX30" s="250">
        <v>56.214784777191461</v>
      </c>
      <c r="BY30" s="254">
        <v>232</v>
      </c>
      <c r="BZ30" s="253">
        <v>761390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0.90105506143626624</v>
      </c>
      <c r="CH30" s="254">
        <v>0</v>
      </c>
      <c r="CI30" s="300">
        <f>+[4]Hoja3!$B31</f>
        <v>0.25</v>
      </c>
      <c r="CJ30" s="250">
        <v>24.245373145777624</v>
      </c>
      <c r="CK30" s="254">
        <v>5</v>
      </c>
      <c r="CL30" s="297">
        <v>211397</v>
      </c>
      <c r="CM30" s="253">
        <v>6.7271588546048014E-3</v>
      </c>
      <c r="CN30" s="254">
        <v>5165198.2612830251</v>
      </c>
      <c r="CO30" s="254">
        <v>5115356.6871504812</v>
      </c>
      <c r="CP30" s="254">
        <v>3692758.6702547283</v>
      </c>
      <c r="CQ30" s="254">
        <v>195.29075156164834</v>
      </c>
      <c r="CR30" s="261">
        <v>672</v>
      </c>
      <c r="CS30" s="254">
        <v>43663303.458464921</v>
      </c>
      <c r="CT30" s="261">
        <v>98047199.738299727</v>
      </c>
      <c r="CU30" s="254">
        <v>7</v>
      </c>
      <c r="CV30" s="254">
        <v>41</v>
      </c>
      <c r="CW30" s="254">
        <v>153</v>
      </c>
      <c r="CX30" s="254">
        <v>16110963.496848568</v>
      </c>
    </row>
    <row r="31" spans="1:102">
      <c r="A31" s="248" t="s">
        <v>231</v>
      </c>
      <c r="B31" s="250">
        <v>1588.5393541735762</v>
      </c>
      <c r="C31" s="251">
        <v>0.18157035729264864</v>
      </c>
      <c r="D31" s="250">
        <v>1966552</v>
      </c>
      <c r="E31" s="250">
        <v>750768</v>
      </c>
      <c r="F31" s="56">
        <v>24747</v>
      </c>
      <c r="G31" s="250">
        <v>162012950.64729431</v>
      </c>
      <c r="H31" s="250">
        <v>168272523.9539775</v>
      </c>
      <c r="I31" s="250">
        <v>41229.281823959136</v>
      </c>
      <c r="J31" s="254">
        <v>38493</v>
      </c>
      <c r="K31" s="306">
        <v>60</v>
      </c>
      <c r="L31" s="293">
        <v>3.4550000000000001</v>
      </c>
      <c r="M31" s="253">
        <v>3.1100000000000003</v>
      </c>
      <c r="N31" s="293">
        <v>2.9249999999999998</v>
      </c>
      <c r="O31" s="293">
        <v>2.79</v>
      </c>
      <c r="P31" s="303">
        <v>0.3113333333333333</v>
      </c>
      <c r="Q31" s="254">
        <v>71</v>
      </c>
      <c r="R31" s="255">
        <v>97</v>
      </c>
      <c r="S31" s="254">
        <v>2325</v>
      </c>
      <c r="T31" s="259">
        <v>0.3279523315260533</v>
      </c>
      <c r="U31" s="254">
        <v>276618</v>
      </c>
      <c r="V31" s="290">
        <v>92</v>
      </c>
      <c r="W31" s="56">
        <v>896</v>
      </c>
      <c r="X31" s="295">
        <v>3027.07</v>
      </c>
      <c r="Y31" s="254">
        <v>6</v>
      </c>
      <c r="Z31" s="257">
        <v>143799.22721789838</v>
      </c>
      <c r="AA31" s="296">
        <v>3.0684486524890971E-2</v>
      </c>
      <c r="AB31" s="292">
        <v>787</v>
      </c>
      <c r="AC31" s="254">
        <v>549.46</v>
      </c>
      <c r="AD31" s="250">
        <v>1</v>
      </c>
      <c r="AE31" s="254">
        <v>25</v>
      </c>
      <c r="AF31" s="254">
        <v>0</v>
      </c>
      <c r="AG31" s="258">
        <f>[1]OK!$C31</f>
        <v>85.764068115221988</v>
      </c>
      <c r="AH31" s="253">
        <v>19.848400000000002</v>
      </c>
      <c r="AI31" s="259">
        <v>0.2331031271824319</v>
      </c>
      <c r="AJ31" s="250">
        <v>180757</v>
      </c>
      <c r="AK31" s="250">
        <v>87719</v>
      </c>
      <c r="AL31" s="253">
        <v>1.8809571269918111</v>
      </c>
      <c r="AM31" s="298">
        <v>150</v>
      </c>
      <c r="AN31" s="302">
        <v>207898</v>
      </c>
      <c r="AO31" s="260">
        <v>0.39078555604159904</v>
      </c>
      <c r="AP31" s="254">
        <v>8.9</v>
      </c>
      <c r="AQ31" s="253">
        <v>79.8</v>
      </c>
      <c r="AR31" s="254">
        <v>75.3</v>
      </c>
      <c r="AS31" s="305">
        <v>1.7242305239485785E-2</v>
      </c>
      <c r="AT31" s="254">
        <v>478.56</v>
      </c>
      <c r="AU31" s="255">
        <v>15507</v>
      </c>
      <c r="AV31" s="254">
        <v>0.6845904639683712</v>
      </c>
      <c r="AW31" s="254">
        <v>576200</v>
      </c>
      <c r="AX31" s="254">
        <v>58.759511611981111</v>
      </c>
      <c r="AY31" s="251">
        <v>-2.8999931012538283E-3</v>
      </c>
      <c r="AZ31" s="254">
        <v>5.5</v>
      </c>
      <c r="BA31" s="253">
        <v>9.2995397825513386</v>
      </c>
      <c r="BB31" s="254">
        <v>0</v>
      </c>
      <c r="BC31" s="254">
        <v>63.2</v>
      </c>
      <c r="BD31" s="254">
        <v>0.5</v>
      </c>
      <c r="BE31" s="254">
        <v>21.23</v>
      </c>
      <c r="BF31" s="261">
        <v>174032</v>
      </c>
      <c r="BG31" s="254">
        <v>9.2472229173465248</v>
      </c>
      <c r="BH31" s="300">
        <f>[2]Promedios!$F63</f>
        <v>0.63883333333333336</v>
      </c>
      <c r="BI31" s="250">
        <v>611575.80000000005</v>
      </c>
      <c r="BJ31" s="254">
        <v>65183547.971799128</v>
      </c>
      <c r="BK31" s="261">
        <v>284871.11249999999</v>
      </c>
      <c r="BL31" s="254">
        <v>31323</v>
      </c>
      <c r="BM31" s="254">
        <v>8.9</v>
      </c>
      <c r="BN31" s="250">
        <v>17044</v>
      </c>
      <c r="BO31" s="254">
        <v>435096</v>
      </c>
      <c r="BP31" s="254">
        <v>9027.8162379999994</v>
      </c>
      <c r="BQ31" s="253">
        <v>2.9700478228039264</v>
      </c>
      <c r="BR31" s="253">
        <f>+[3]Hoja1!$R33</f>
        <v>1.3759889920880632</v>
      </c>
      <c r="BS31" s="254">
        <v>21095</v>
      </c>
      <c r="BT31" s="250">
        <v>18244</v>
      </c>
      <c r="BU31" s="254">
        <v>11</v>
      </c>
      <c r="BV31" s="250">
        <v>11283</v>
      </c>
      <c r="BW31" s="250">
        <v>11598</v>
      </c>
      <c r="BX31" s="250">
        <v>86.146873246303642</v>
      </c>
      <c r="BY31" s="254">
        <v>108</v>
      </c>
      <c r="BZ31" s="253">
        <v>323385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0.96867902816485207</v>
      </c>
      <c r="CH31" s="254">
        <v>0</v>
      </c>
      <c r="CI31" s="300">
        <f>+[4]Hoja3!$B32</f>
        <v>0.75366852673142282</v>
      </c>
      <c r="CJ31" s="250">
        <v>0</v>
      </c>
      <c r="CK31" s="254">
        <v>7.7</v>
      </c>
      <c r="CL31" s="297">
        <v>186067</v>
      </c>
      <c r="CM31" s="253">
        <v>6.9013699906376547E-4</v>
      </c>
      <c r="CN31" s="254">
        <v>3050244.203968002</v>
      </c>
      <c r="CO31" s="254">
        <v>26625.039986374861</v>
      </c>
      <c r="CP31" s="254">
        <v>163991.70288193156</v>
      </c>
      <c r="CQ31" s="254">
        <v>75.782687999999979</v>
      </c>
      <c r="CR31" s="261">
        <v>308</v>
      </c>
      <c r="CS31" s="254">
        <v>76842555.326770365</v>
      </c>
      <c r="CT31" s="261">
        <v>63353694.954347268</v>
      </c>
      <c r="CU31" s="254">
        <v>3</v>
      </c>
      <c r="CV31" s="254">
        <v>3</v>
      </c>
      <c r="CW31" s="254">
        <v>26</v>
      </c>
      <c r="CX31" s="254">
        <v>9242897.1809580438</v>
      </c>
    </row>
    <row r="32" spans="1:102">
      <c r="A32" s="248" t="s">
        <v>232</v>
      </c>
      <c r="B32" s="250">
        <v>4143.4164761775937</v>
      </c>
      <c r="C32" s="251">
        <v>0.27882592368710074</v>
      </c>
      <c r="D32" s="250">
        <v>2876925</v>
      </c>
      <c r="E32" s="250">
        <v>1195828</v>
      </c>
      <c r="F32" s="56">
        <v>80148</v>
      </c>
      <c r="G32" s="250">
        <v>230442906.7558344</v>
      </c>
      <c r="H32" s="250">
        <v>231081851.65718704</v>
      </c>
      <c r="I32" s="250">
        <v>84050.873589467752</v>
      </c>
      <c r="J32" s="254">
        <v>45799</v>
      </c>
      <c r="K32" s="306">
        <v>35</v>
      </c>
      <c r="L32" s="293">
        <v>3.2850000000000001</v>
      </c>
      <c r="M32" s="253">
        <v>2.7149999999999999</v>
      </c>
      <c r="N32" s="293">
        <v>2.5499999999999998</v>
      </c>
      <c r="O32" s="293">
        <v>3.0549999999999997</v>
      </c>
      <c r="P32" s="303">
        <v>0.38633333333333336</v>
      </c>
      <c r="Q32" s="254">
        <v>239</v>
      </c>
      <c r="R32" s="255">
        <v>186</v>
      </c>
      <c r="S32" s="254">
        <v>4282</v>
      </c>
      <c r="T32" s="259">
        <v>4.7709341880790854E-3</v>
      </c>
      <c r="U32" s="254">
        <v>1584336</v>
      </c>
      <c r="V32" s="290">
        <v>30</v>
      </c>
      <c r="W32" s="56">
        <v>1505</v>
      </c>
      <c r="X32" s="295">
        <v>0.3</v>
      </c>
      <c r="Y32" s="254">
        <v>26</v>
      </c>
      <c r="Z32" s="257">
        <v>15549.611719657743</v>
      </c>
      <c r="AA32" s="296">
        <v>0.36254808374648601</v>
      </c>
      <c r="AB32" s="292">
        <v>2365.1999999999998</v>
      </c>
      <c r="AC32" s="254">
        <v>902.69</v>
      </c>
      <c r="AD32" s="250">
        <v>0</v>
      </c>
      <c r="AE32" s="254">
        <v>37</v>
      </c>
      <c r="AF32" s="254">
        <v>442</v>
      </c>
      <c r="AG32" s="258">
        <f>[1]OK!$C32</f>
        <v>77.968101115918614</v>
      </c>
      <c r="AH32" s="253">
        <v>15.238300000000001</v>
      </c>
      <c r="AI32" s="259">
        <v>0.21519183168316833</v>
      </c>
      <c r="AJ32" s="250">
        <v>282315</v>
      </c>
      <c r="AK32" s="250">
        <v>162986</v>
      </c>
      <c r="AL32" s="253">
        <v>1.5415020346481783</v>
      </c>
      <c r="AM32" s="298">
        <v>169</v>
      </c>
      <c r="AN32" s="302">
        <v>451846</v>
      </c>
      <c r="AO32" s="260">
        <v>0.62462932192372322</v>
      </c>
      <c r="AP32" s="254">
        <v>4.7</v>
      </c>
      <c r="AQ32" s="253">
        <v>78.599999999999994</v>
      </c>
      <c r="AR32" s="254">
        <v>69</v>
      </c>
      <c r="AS32" s="305">
        <v>2.6788171718188834E-2</v>
      </c>
      <c r="AT32" s="254">
        <v>496.8</v>
      </c>
      <c r="AU32" s="255">
        <v>51291</v>
      </c>
      <c r="AV32" s="254">
        <v>9.6865066847043693</v>
      </c>
      <c r="AW32" s="254">
        <v>435300</v>
      </c>
      <c r="AX32" s="254">
        <v>53.645991264957139</v>
      </c>
      <c r="AY32" s="251">
        <v>4.6660188783352652E-2</v>
      </c>
      <c r="AZ32" s="254">
        <v>6.5</v>
      </c>
      <c r="BA32" s="253">
        <v>7.5202217394183792</v>
      </c>
      <c r="BB32" s="254">
        <v>0</v>
      </c>
      <c r="BC32" s="254">
        <v>56.3</v>
      </c>
      <c r="BD32" s="254">
        <v>16.2</v>
      </c>
      <c r="BE32" s="254">
        <v>27.92</v>
      </c>
      <c r="BF32" s="261">
        <v>87385</v>
      </c>
      <c r="BG32" s="254">
        <v>3.2499891929985596</v>
      </c>
      <c r="BH32" s="300">
        <f>[2]Promedios!$F64</f>
        <v>0.68733333333333324</v>
      </c>
      <c r="BI32" s="250">
        <v>3419323.3</v>
      </c>
      <c r="BJ32" s="254">
        <v>101728398.56981103</v>
      </c>
      <c r="BK32" s="261">
        <v>1323621.0874999999</v>
      </c>
      <c r="BL32" s="254">
        <v>119478</v>
      </c>
      <c r="BM32" s="254">
        <v>35.799999999999997</v>
      </c>
      <c r="BN32" s="250">
        <v>29829</v>
      </c>
      <c r="BO32" s="254">
        <v>773256</v>
      </c>
      <c r="BP32" s="254">
        <v>25807.225444000003</v>
      </c>
      <c r="BQ32" s="253">
        <v>7.476178841925238</v>
      </c>
      <c r="BR32" s="253">
        <f>+[3]Hoja1!$R34</f>
        <v>12.318182271056166</v>
      </c>
      <c r="BS32" s="254">
        <v>22338.487136</v>
      </c>
      <c r="BT32" s="250">
        <v>43053</v>
      </c>
      <c r="BU32" s="254">
        <v>21</v>
      </c>
      <c r="BV32" s="250">
        <v>18291</v>
      </c>
      <c r="BW32" s="250">
        <v>28806</v>
      </c>
      <c r="BX32" s="250">
        <v>4.346359773915256</v>
      </c>
      <c r="BY32" s="254">
        <v>282</v>
      </c>
      <c r="BZ32" s="253">
        <v>801647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0.91894761194401275</v>
      </c>
      <c r="CH32" s="254">
        <v>0</v>
      </c>
      <c r="CI32" s="300">
        <f>+[4]Hoja3!$B33</f>
        <v>0.35785245845769481</v>
      </c>
      <c r="CJ32" s="250">
        <v>0</v>
      </c>
      <c r="CK32" s="254">
        <v>5.6999999999999993</v>
      </c>
      <c r="CL32" s="297">
        <v>273879</v>
      </c>
      <c r="CM32" s="253">
        <v>2.4880181272099337E-2</v>
      </c>
      <c r="CN32" s="254">
        <v>6486145.6906293426</v>
      </c>
      <c r="CO32" s="254">
        <v>12043161.044374093</v>
      </c>
      <c r="CP32" s="254">
        <v>11487568.077053109</v>
      </c>
      <c r="CQ32" s="254">
        <v>311.03894070999991</v>
      </c>
      <c r="CR32" s="261">
        <v>1028</v>
      </c>
      <c r="CS32" s="254">
        <v>83634556.626143321</v>
      </c>
      <c r="CT32" s="261">
        <v>132787875.49985529</v>
      </c>
      <c r="CU32" s="254">
        <v>7</v>
      </c>
      <c r="CV32" s="254">
        <v>75</v>
      </c>
      <c r="CW32" s="254">
        <v>60</v>
      </c>
      <c r="CX32" s="254">
        <v>22344730.642539281</v>
      </c>
    </row>
    <row r="33" spans="1:102">
      <c r="A33" s="248" t="s">
        <v>436</v>
      </c>
      <c r="B33" s="250">
        <v>683.4268362134103</v>
      </c>
      <c r="C33" s="251">
        <v>0.18263299665840876</v>
      </c>
      <c r="D33" s="250">
        <v>1004738</v>
      </c>
      <c r="E33" s="250">
        <v>412220</v>
      </c>
      <c r="F33" s="56">
        <v>3997</v>
      </c>
      <c r="G33" s="250">
        <v>39170656.796562493</v>
      </c>
      <c r="H33" s="250">
        <v>40979027.939975917</v>
      </c>
      <c r="I33" s="250">
        <v>38774.101095778999</v>
      </c>
      <c r="J33" s="254">
        <v>5378</v>
      </c>
      <c r="K33" s="306">
        <v>22</v>
      </c>
      <c r="L33" s="293">
        <v>2.37</v>
      </c>
      <c r="M33" s="253">
        <v>1.9649999999999999</v>
      </c>
      <c r="N33" s="293">
        <v>1.57</v>
      </c>
      <c r="O33" s="293">
        <v>2.7949999999999999</v>
      </c>
      <c r="P33" s="303">
        <v>0.61233333333333329</v>
      </c>
      <c r="Q33" s="254">
        <v>15</v>
      </c>
      <c r="R33" s="255">
        <v>52</v>
      </c>
      <c r="S33" s="254">
        <v>1365</v>
      </c>
      <c r="T33" s="259">
        <v>0.15673706602681595</v>
      </c>
      <c r="U33" s="254">
        <v>51709</v>
      </c>
      <c r="V33" s="290">
        <v>1</v>
      </c>
      <c r="W33" s="56">
        <v>337</v>
      </c>
      <c r="X33" s="295">
        <v>463.91</v>
      </c>
      <c r="Y33" s="254">
        <v>10</v>
      </c>
      <c r="Z33" s="257">
        <v>6180.2162553395083</v>
      </c>
      <c r="AA33" s="296">
        <v>0.34158570751641265</v>
      </c>
      <c r="AB33" s="292">
        <v>602.70000000000005</v>
      </c>
      <c r="AC33" s="254">
        <v>243.36</v>
      </c>
      <c r="AD33" s="250">
        <v>0.5</v>
      </c>
      <c r="AE33" s="254">
        <v>39</v>
      </c>
      <c r="AF33" s="254">
        <v>212</v>
      </c>
      <c r="AG33" s="258">
        <f>[1]OK!$C33</f>
        <v>83.079429624989572</v>
      </c>
      <c r="AH33" s="253">
        <v>19.4101</v>
      </c>
      <c r="AI33" s="259">
        <v>0.30005555114673438</v>
      </c>
      <c r="AJ33" s="250">
        <v>130231</v>
      </c>
      <c r="AK33" s="250">
        <v>21409</v>
      </c>
      <c r="AL33" s="253">
        <v>1.5257708974877031</v>
      </c>
      <c r="AM33" s="298">
        <v>121</v>
      </c>
      <c r="AN33" s="302">
        <v>141831</v>
      </c>
      <c r="AO33" s="260">
        <v>0.5290328686260477</v>
      </c>
      <c r="AP33" s="254">
        <v>7.2</v>
      </c>
      <c r="AQ33" s="253">
        <v>84.1</v>
      </c>
      <c r="AR33" s="254">
        <v>65.7</v>
      </c>
      <c r="AS33" s="305">
        <v>6.8975933944215081E-3</v>
      </c>
      <c r="AT33" s="254">
        <v>505.8</v>
      </c>
      <c r="AU33" s="255">
        <v>15121</v>
      </c>
      <c r="AV33" s="254">
        <v>0.27049405678450766</v>
      </c>
      <c r="AW33" s="254">
        <v>0</v>
      </c>
      <c r="AX33" s="254">
        <v>61.063976694474398</v>
      </c>
      <c r="AY33" s="251">
        <v>4.6445307675757608E-4</v>
      </c>
      <c r="AZ33" s="254">
        <v>0</v>
      </c>
      <c r="BA33" s="253">
        <v>0</v>
      </c>
      <c r="BB33" s="254">
        <v>0</v>
      </c>
      <c r="BC33" s="254">
        <v>61.4</v>
      </c>
      <c r="BD33" s="254">
        <v>6.3</v>
      </c>
      <c r="BE33" s="254">
        <v>18.739999999999998</v>
      </c>
      <c r="BF33" s="261">
        <v>79716</v>
      </c>
      <c r="BG33" s="254">
        <v>4.4845243585843049</v>
      </c>
      <c r="BH33" s="300">
        <f>[2]Promedios!$F65</f>
        <v>0.63366666666666671</v>
      </c>
      <c r="BI33" s="250">
        <v>474875.2</v>
      </c>
      <c r="BJ33" s="254">
        <v>16370136.225643527</v>
      </c>
      <c r="BK33" s="261">
        <v>217113.29499999998</v>
      </c>
      <c r="BL33" s="254">
        <v>44711</v>
      </c>
      <c r="BM33" s="254">
        <v>11.1</v>
      </c>
      <c r="BN33" s="250">
        <v>14223</v>
      </c>
      <c r="BO33" s="254">
        <v>232501</v>
      </c>
      <c r="BP33" s="254">
        <v>3576.2982910000001</v>
      </c>
      <c r="BQ33" s="253">
        <v>5.9760956175298805</v>
      </c>
      <c r="BR33" s="253">
        <f>+[3]Hoja1!$R35</f>
        <v>1.7696296165212622</v>
      </c>
      <c r="BS33" s="254">
        <v>0</v>
      </c>
      <c r="BT33" s="250">
        <v>0</v>
      </c>
      <c r="BU33" s="254">
        <v>0</v>
      </c>
      <c r="BV33" s="250">
        <v>5748</v>
      </c>
      <c r="BW33" s="250">
        <v>10684</v>
      </c>
      <c r="BX33" s="250">
        <v>17.441475612802844</v>
      </c>
      <c r="BY33" s="254">
        <v>45</v>
      </c>
      <c r="BZ33" s="253">
        <v>76827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0.87545073058079403</v>
      </c>
      <c r="CH33" s="254">
        <v>12755646</v>
      </c>
      <c r="CI33" s="300">
        <f>+[4]Hoja3!$B34</f>
        <v>2.6795558626338054</v>
      </c>
      <c r="CJ33" s="250">
        <v>14.551839505057451</v>
      </c>
      <c r="CK33" s="254">
        <v>7.1999999999999993</v>
      </c>
      <c r="CL33" s="297">
        <v>149153</v>
      </c>
      <c r="CM33" s="253">
        <v>0</v>
      </c>
      <c r="CN33" s="254">
        <v>1028205.4818021861</v>
      </c>
      <c r="CO33" s="254">
        <v>327186.64582801925</v>
      </c>
      <c r="CP33" s="254">
        <v>261279.62038225384</v>
      </c>
      <c r="CQ33" s="254">
        <v>-17.152203</v>
      </c>
      <c r="CR33" s="261">
        <v>211</v>
      </c>
      <c r="CS33" s="254">
        <v>14494008.797541091</v>
      </c>
      <c r="CT33" s="261">
        <v>22105124.646952748</v>
      </c>
      <c r="CU33" s="254">
        <v>2</v>
      </c>
      <c r="CV33" s="254">
        <v>8</v>
      </c>
      <c r="CW33" s="254">
        <v>20</v>
      </c>
      <c r="CX33" s="254">
        <v>4080324.7824433562</v>
      </c>
    </row>
    <row r="34" spans="1:102">
      <c r="A34" s="248" t="s">
        <v>437</v>
      </c>
      <c r="B34" s="250">
        <v>5259.4303552451493</v>
      </c>
      <c r="C34" s="251">
        <v>0.17257671124243595</v>
      </c>
      <c r="D34" s="250">
        <v>6985319</v>
      </c>
      <c r="E34" s="250">
        <v>2524471</v>
      </c>
      <c r="F34" s="56">
        <v>71856</v>
      </c>
      <c r="G34" s="250">
        <v>289422314.11836398</v>
      </c>
      <c r="H34" s="250">
        <v>307056539.46980613</v>
      </c>
      <c r="I34" s="250">
        <v>179649.79032431933</v>
      </c>
      <c r="J34" s="254">
        <v>62522</v>
      </c>
      <c r="K34" s="306">
        <v>30</v>
      </c>
      <c r="L34" s="293">
        <v>2.2149999999999999</v>
      </c>
      <c r="M34" s="253">
        <v>2.145</v>
      </c>
      <c r="N34" s="293">
        <v>2.73</v>
      </c>
      <c r="O34" s="293">
        <v>1.79</v>
      </c>
      <c r="P34" s="303">
        <v>0.47266666666666673</v>
      </c>
      <c r="Q34" s="254">
        <v>223</v>
      </c>
      <c r="R34" s="255">
        <v>354</v>
      </c>
      <c r="S34" s="254">
        <v>22547</v>
      </c>
      <c r="T34" s="259">
        <v>0.3279523315260533</v>
      </c>
      <c r="U34" s="254">
        <v>1834339</v>
      </c>
      <c r="V34" s="290">
        <v>73</v>
      </c>
      <c r="W34" s="56">
        <v>2961</v>
      </c>
      <c r="X34" s="295">
        <v>2945.01</v>
      </c>
      <c r="Y34" s="254">
        <v>23</v>
      </c>
      <c r="Z34" s="257">
        <v>106916.97402692329</v>
      </c>
      <c r="AA34" s="296">
        <v>0.17082754510802445</v>
      </c>
      <c r="AB34" s="292">
        <v>1017.8</v>
      </c>
      <c r="AC34" s="254">
        <v>1779.58</v>
      </c>
      <c r="AD34" s="250">
        <v>0</v>
      </c>
      <c r="AE34" s="254">
        <v>181</v>
      </c>
      <c r="AF34" s="254">
        <v>437</v>
      </c>
      <c r="AG34" s="258">
        <f>[1]OK!$C34</f>
        <v>66.98098064183651</v>
      </c>
      <c r="AH34" s="253">
        <v>21.959900000000001</v>
      </c>
      <c r="AI34" s="259">
        <v>0.24604783137413863</v>
      </c>
      <c r="AJ34" s="250">
        <v>707937</v>
      </c>
      <c r="AK34" s="250">
        <v>208034</v>
      </c>
      <c r="AL34" s="253">
        <v>1.3531236010839305</v>
      </c>
      <c r="AM34" s="298">
        <v>696</v>
      </c>
      <c r="AN34" s="302">
        <v>869434</v>
      </c>
      <c r="AO34" s="260">
        <v>0.52770908597151012</v>
      </c>
      <c r="AP34" s="254">
        <v>13.9</v>
      </c>
      <c r="AQ34" s="253">
        <v>77.2</v>
      </c>
      <c r="AR34" s="254">
        <v>63.4</v>
      </c>
      <c r="AS34" s="305">
        <v>6.4343973416574357E-2</v>
      </c>
      <c r="AT34" s="254">
        <v>491.12</v>
      </c>
      <c r="AU34" s="255">
        <v>51291</v>
      </c>
      <c r="AV34" s="254">
        <v>4.5643301850626683</v>
      </c>
      <c r="AW34" s="254">
        <v>2754600</v>
      </c>
      <c r="AX34" s="254">
        <v>58.796399876397402</v>
      </c>
      <c r="AY34" s="251">
        <v>1.1263776218555233E-2</v>
      </c>
      <c r="AZ34" s="254">
        <v>21.4</v>
      </c>
      <c r="BA34" s="253">
        <v>1.6162578342411893</v>
      </c>
      <c r="BB34" s="254">
        <v>0</v>
      </c>
      <c r="BC34" s="254">
        <v>49.2</v>
      </c>
      <c r="BD34" s="254">
        <v>2.1</v>
      </c>
      <c r="BE34" s="254">
        <v>18.989999999999998</v>
      </c>
      <c r="BF34" s="261">
        <v>797381</v>
      </c>
      <c r="BG34" s="254">
        <v>9.4616958938330828</v>
      </c>
      <c r="BH34" s="300">
        <f>[2]Promedios!$F66</f>
        <v>0.58283333333333331</v>
      </c>
      <c r="BI34" s="250">
        <v>2146475</v>
      </c>
      <c r="BJ34" s="254">
        <v>253036722.08067849</v>
      </c>
      <c r="BK34" s="261">
        <v>1518999.7450000001</v>
      </c>
      <c r="BL34" s="254">
        <v>113061</v>
      </c>
      <c r="BM34" s="254">
        <v>14.5</v>
      </c>
      <c r="BN34" s="250">
        <v>46015</v>
      </c>
      <c r="BO34" s="254">
        <v>1841845</v>
      </c>
      <c r="BP34" s="254">
        <v>29331.139646</v>
      </c>
      <c r="BQ34" s="253">
        <v>8.7390332014450376</v>
      </c>
      <c r="BR34" s="253">
        <f>+[3]Hoja1!$R36</f>
        <v>2.3118934679489969</v>
      </c>
      <c r="BS34" s="254">
        <v>64299.080996999997</v>
      </c>
      <c r="BT34" s="250">
        <v>31205</v>
      </c>
      <c r="BU34" s="254">
        <v>21</v>
      </c>
      <c r="BV34" s="250">
        <v>26830</v>
      </c>
      <c r="BW34" s="250">
        <v>19745</v>
      </c>
      <c r="BX34" s="250">
        <v>227.27509278414385</v>
      </c>
      <c r="BY34" s="254">
        <v>373</v>
      </c>
      <c r="BZ34" s="253">
        <v>968736</v>
      </c>
      <c r="CA34" s="253">
        <v>0.69583611667779999</v>
      </c>
      <c r="CB34" s="262">
        <v>84.786444639999999</v>
      </c>
      <c r="CC34" s="254">
        <v>0</v>
      </c>
      <c r="CD34" s="254">
        <v>0</v>
      </c>
      <c r="CE34" s="254">
        <v>34.6</v>
      </c>
      <c r="CF34" s="254">
        <v>45.24</v>
      </c>
      <c r="CG34" s="259">
        <v>0.88047924884634643</v>
      </c>
      <c r="CH34" s="254">
        <v>0</v>
      </c>
      <c r="CI34" s="300">
        <f>+[4]Hoja3!$B35</f>
        <v>0.33844526676953024</v>
      </c>
      <c r="CJ34" s="250">
        <v>0</v>
      </c>
      <c r="CK34" s="254">
        <v>7.15</v>
      </c>
      <c r="CL34" s="297">
        <v>691823</v>
      </c>
      <c r="CM34" s="253">
        <v>4.8640341294695901E-3</v>
      </c>
      <c r="CN34" s="254">
        <v>8803403.2423019111</v>
      </c>
      <c r="CO34" s="254">
        <v>1699609.9032570687</v>
      </c>
      <c r="CP34" s="254">
        <v>1613583.9292355336</v>
      </c>
      <c r="CQ34" s="254">
        <v>165.79968600000004</v>
      </c>
      <c r="CR34" s="261">
        <v>2361</v>
      </c>
      <c r="CS34" s="254">
        <v>80514970.26666294</v>
      </c>
      <c r="CT34" s="261">
        <v>182578800.24479169</v>
      </c>
      <c r="CU34" s="254">
        <v>8</v>
      </c>
      <c r="CV34" s="254">
        <v>17</v>
      </c>
      <c r="CW34" s="254">
        <v>181</v>
      </c>
      <c r="CX34" s="254">
        <v>29010282.938515153</v>
      </c>
    </row>
    <row r="35" spans="1:102">
      <c r="A35" s="248" t="s">
        <v>438</v>
      </c>
      <c r="B35" s="250">
        <v>1708.2257530116437</v>
      </c>
      <c r="C35" s="251">
        <v>0.21962204205379582</v>
      </c>
      <c r="D35" s="250">
        <v>1710280</v>
      </c>
      <c r="E35" s="250">
        <v>766232</v>
      </c>
      <c r="F35" s="56">
        <v>39671</v>
      </c>
      <c r="G35" s="250">
        <v>87955818.132520586</v>
      </c>
      <c r="H35" s="250">
        <v>93736559.367283702</v>
      </c>
      <c r="I35" s="250">
        <v>59186.225609290421</v>
      </c>
      <c r="J35" s="254">
        <v>46780</v>
      </c>
      <c r="K35" s="306">
        <v>26</v>
      </c>
      <c r="L35" s="293">
        <v>3.2850000000000001</v>
      </c>
      <c r="M35" s="253">
        <v>2.9</v>
      </c>
      <c r="N35" s="293">
        <v>3.2800000000000002</v>
      </c>
      <c r="O35" s="293">
        <v>2.63</v>
      </c>
      <c r="P35" s="303">
        <v>0.66633333333333333</v>
      </c>
      <c r="Q35" s="254">
        <v>85</v>
      </c>
      <c r="R35" s="255">
        <v>51</v>
      </c>
      <c r="S35" s="254">
        <v>3644</v>
      </c>
      <c r="T35" s="259">
        <v>0.3279523315260533</v>
      </c>
      <c r="U35" s="254">
        <v>1395342</v>
      </c>
      <c r="V35" s="290">
        <v>2</v>
      </c>
      <c r="W35" s="56">
        <v>835</v>
      </c>
      <c r="X35" s="295">
        <v>4815.05</v>
      </c>
      <c r="Y35" s="254">
        <v>5</v>
      </c>
      <c r="Z35" s="257">
        <v>1974.7703551100715</v>
      </c>
      <c r="AA35" s="296">
        <v>6.0206111839511488E-2</v>
      </c>
      <c r="AB35" s="292">
        <v>139.5</v>
      </c>
      <c r="AC35" s="254">
        <v>459.52</v>
      </c>
      <c r="AD35" s="250">
        <v>0</v>
      </c>
      <c r="AE35" s="254">
        <v>2</v>
      </c>
      <c r="AF35" s="254">
        <v>269</v>
      </c>
      <c r="AG35" s="258">
        <f>[1]OK!$C35</f>
        <v>63.266861071026682</v>
      </c>
      <c r="AH35" s="253">
        <v>18.817299999999999</v>
      </c>
      <c r="AI35" s="259">
        <v>0.27830750893921335</v>
      </c>
      <c r="AJ35" s="250">
        <v>238430</v>
      </c>
      <c r="AK35" s="250">
        <v>69072</v>
      </c>
      <c r="AL35" s="253">
        <v>1.6944593867670792</v>
      </c>
      <c r="AM35" s="298">
        <v>187</v>
      </c>
      <c r="AN35" s="302">
        <v>298286</v>
      </c>
      <c r="AO35" s="260">
        <v>0.59883142554455959</v>
      </c>
      <c r="AP35" s="254">
        <v>11</v>
      </c>
      <c r="AQ35" s="253">
        <v>76.5</v>
      </c>
      <c r="AR35" s="254">
        <v>53.3</v>
      </c>
      <c r="AS35" s="305">
        <v>1.4090558184808512E-2</v>
      </c>
      <c r="AT35" s="254">
        <v>487.91</v>
      </c>
      <c r="AU35" s="255">
        <v>26779</v>
      </c>
      <c r="AV35" s="254">
        <v>5.2364769088058072</v>
      </c>
      <c r="AW35" s="254">
        <v>578700</v>
      </c>
      <c r="AX35" s="254">
        <v>57.677542924834448</v>
      </c>
      <c r="AY35" s="251">
        <v>1.1240442760335756E-2</v>
      </c>
      <c r="AZ35" s="254">
        <v>17.100000000000001</v>
      </c>
      <c r="BA35" s="253">
        <v>3.9357666126006454</v>
      </c>
      <c r="BB35" s="254">
        <v>0</v>
      </c>
      <c r="BC35" s="254">
        <v>68.5</v>
      </c>
      <c r="BD35" s="254">
        <v>15.5</v>
      </c>
      <c r="BE35" s="254">
        <v>21.51</v>
      </c>
      <c r="BF35" s="261">
        <v>145367</v>
      </c>
      <c r="BG35" s="254">
        <v>1.7434762095932281</v>
      </c>
      <c r="BH35" s="300">
        <f>[2]Promedios!$F67</f>
        <v>0.59599999999999997</v>
      </c>
      <c r="BI35" s="250">
        <v>1395357.8</v>
      </c>
      <c r="BJ35" s="254">
        <v>31082071.788874283</v>
      </c>
      <c r="BK35" s="261">
        <v>691255.73</v>
      </c>
      <c r="BL35" s="254">
        <v>57606</v>
      </c>
      <c r="BM35" s="254">
        <v>9.6</v>
      </c>
      <c r="BN35" s="250">
        <v>28893</v>
      </c>
      <c r="BO35" s="254">
        <v>420395</v>
      </c>
      <c r="BP35" s="254">
        <v>10773.850848000002</v>
      </c>
      <c r="BQ35" s="253">
        <v>4.6352074966532797</v>
      </c>
      <c r="BR35" s="253">
        <f>+[3]Hoja1!$R37</f>
        <v>5.641069998157251</v>
      </c>
      <c r="BS35" s="254">
        <v>4030</v>
      </c>
      <c r="BT35" s="250">
        <v>22827</v>
      </c>
      <c r="BU35" s="254">
        <v>17</v>
      </c>
      <c r="BV35" s="250">
        <v>13170</v>
      </c>
      <c r="BW35" s="250">
        <v>12796</v>
      </c>
      <c r="BX35" s="250">
        <v>134.66289081547737</v>
      </c>
      <c r="BY35" s="254">
        <v>127</v>
      </c>
      <c r="BZ35" s="253">
        <v>422378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0.95239686877226193</v>
      </c>
      <c r="CH35" s="254">
        <v>0</v>
      </c>
      <c r="CI35" s="300">
        <f>+[4]Hoja3!$B36</f>
        <v>0.12771525332967981</v>
      </c>
      <c r="CJ35" s="250">
        <v>0</v>
      </c>
      <c r="CK35" s="254">
        <v>5.8</v>
      </c>
      <c r="CL35" s="297">
        <v>202396</v>
      </c>
      <c r="CM35" s="253">
        <v>1.7187459740273678E-2</v>
      </c>
      <c r="CN35" s="254">
        <v>2975642.5424201912</v>
      </c>
      <c r="CO35" s="254">
        <v>796743.03766594059</v>
      </c>
      <c r="CP35" s="254">
        <v>645681.39104206173</v>
      </c>
      <c r="CQ35" s="254">
        <v>13.804024000000004</v>
      </c>
      <c r="CR35" s="261">
        <v>1495</v>
      </c>
      <c r="CS35" s="254">
        <v>24469664.780517455</v>
      </c>
      <c r="CT35" s="261">
        <v>61555342.244332343</v>
      </c>
      <c r="CU35" s="254">
        <v>5</v>
      </c>
      <c r="CV35" s="254">
        <v>12</v>
      </c>
      <c r="CW35" s="254">
        <v>180</v>
      </c>
      <c r="CX35" s="254">
        <v>9162126.8407730125</v>
      </c>
    </row>
    <row r="36" spans="1:102">
      <c r="A36" s="248" t="s">
        <v>439</v>
      </c>
      <c r="B36" s="250">
        <v>818.65931519309265</v>
      </c>
      <c r="C36" s="251">
        <v>0.21718635199953315</v>
      </c>
      <c r="D36" s="250">
        <v>1356637</v>
      </c>
      <c r="E36" s="250">
        <v>479653</v>
      </c>
      <c r="F36" s="56">
        <v>75416</v>
      </c>
      <c r="G36" s="250">
        <v>47860176.33398442</v>
      </c>
      <c r="H36" s="250">
        <v>51720969.81842903</v>
      </c>
      <c r="I36" s="250">
        <v>39753.050680401393</v>
      </c>
      <c r="J36" s="254">
        <v>14602</v>
      </c>
      <c r="K36" s="306">
        <v>38</v>
      </c>
      <c r="L36" s="293">
        <v>3.5350000000000001</v>
      </c>
      <c r="M36" s="253">
        <v>3.0700000000000003</v>
      </c>
      <c r="N36" s="293">
        <v>3.4350000000000001</v>
      </c>
      <c r="O36" s="293">
        <v>2.5150000000000001</v>
      </c>
      <c r="P36" s="303">
        <v>0.64466666666666661</v>
      </c>
      <c r="Q36" s="254">
        <v>34</v>
      </c>
      <c r="R36" s="255">
        <v>99</v>
      </c>
      <c r="S36" s="254">
        <v>3823</v>
      </c>
      <c r="T36" s="259">
        <v>0.20437977694497764</v>
      </c>
      <c r="U36" s="254">
        <v>1102950</v>
      </c>
      <c r="V36" s="290">
        <v>3</v>
      </c>
      <c r="W36" s="56">
        <v>765</v>
      </c>
      <c r="X36" s="295">
        <v>11.25</v>
      </c>
      <c r="Y36" s="254">
        <v>4</v>
      </c>
      <c r="Z36" s="257">
        <v>6178.544024175465</v>
      </c>
      <c r="AA36" s="296">
        <v>0.8117390255943242</v>
      </c>
      <c r="AB36" s="292">
        <v>160.6</v>
      </c>
      <c r="AC36" s="254">
        <v>317.98</v>
      </c>
      <c r="AD36" s="250">
        <v>0.5</v>
      </c>
      <c r="AE36" s="254">
        <v>5</v>
      </c>
      <c r="AF36" s="254">
        <v>64</v>
      </c>
      <c r="AG36" s="258">
        <f>[1]OK!$C36</f>
        <v>74.281522206355334</v>
      </c>
      <c r="AH36" s="253">
        <v>20.941500000000001</v>
      </c>
      <c r="AI36" s="259">
        <v>0.23671423062090244</v>
      </c>
      <c r="AJ36" s="250">
        <v>119851</v>
      </c>
      <c r="AK36" s="250">
        <v>32794</v>
      </c>
      <c r="AL36" s="253">
        <v>1.3887281564633724</v>
      </c>
      <c r="AM36" s="298">
        <v>107</v>
      </c>
      <c r="AN36" s="302">
        <v>160527</v>
      </c>
      <c r="AO36" s="260">
        <v>0.52055010207184116</v>
      </c>
      <c r="AP36" s="254">
        <v>7.3</v>
      </c>
      <c r="AQ36" s="253">
        <v>71.2</v>
      </c>
      <c r="AR36" s="254">
        <v>57.1</v>
      </c>
      <c r="AS36" s="305">
        <v>6.031618165340852E-3</v>
      </c>
      <c r="AT36" s="254">
        <v>502.09</v>
      </c>
      <c r="AU36" s="255">
        <v>152443</v>
      </c>
      <c r="AV36" s="254">
        <v>1.5218256437341644</v>
      </c>
      <c r="AW36" s="254">
        <v>206900</v>
      </c>
      <c r="AX36" s="254">
        <v>65.826405954214636</v>
      </c>
      <c r="AY36" s="251">
        <v>6.2566454354005652E-2</v>
      </c>
      <c r="AZ36" s="254">
        <v>7.5</v>
      </c>
      <c r="BA36" s="253">
        <v>3.541282451159772</v>
      </c>
      <c r="BB36" s="254">
        <v>0</v>
      </c>
      <c r="BC36" s="254">
        <v>61.9</v>
      </c>
      <c r="BD36" s="254">
        <v>6</v>
      </c>
      <c r="BE36" s="254">
        <v>21.5</v>
      </c>
      <c r="BF36" s="261">
        <v>133681</v>
      </c>
      <c r="BG36" s="254">
        <v>5.7575240504455589</v>
      </c>
      <c r="BH36" s="300">
        <f>[2]Promedios!$F68</f>
        <v>0.56366666666666665</v>
      </c>
      <c r="BI36" s="250">
        <v>440283.7</v>
      </c>
      <c r="BJ36" s="254">
        <v>21247400.495736845</v>
      </c>
      <c r="BK36" s="261">
        <v>1011498.1525000001</v>
      </c>
      <c r="BL36" s="254">
        <v>33615</v>
      </c>
      <c r="BM36" s="254">
        <v>12.3</v>
      </c>
      <c r="BN36" s="250">
        <v>13577</v>
      </c>
      <c r="BO36" s="254">
        <v>311244</v>
      </c>
      <c r="BP36" s="254">
        <v>6113.8300570000001</v>
      </c>
      <c r="BQ36" s="253">
        <v>3.8997214484679668</v>
      </c>
      <c r="BR36" s="253">
        <f>+[3]Hoja1!$R38</f>
        <v>0.57468291869960753</v>
      </c>
      <c r="BS36" s="254">
        <v>1.4984270000000002</v>
      </c>
      <c r="BT36" s="250">
        <v>7732</v>
      </c>
      <c r="BU36" s="254">
        <v>12</v>
      </c>
      <c r="BV36" s="250">
        <v>4707</v>
      </c>
      <c r="BW36" s="250">
        <v>28649</v>
      </c>
      <c r="BX36" s="250">
        <v>88.871964178682489</v>
      </c>
      <c r="BY36" s="254">
        <v>83</v>
      </c>
      <c r="BZ36" s="253">
        <v>98580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0.90810137106710198</v>
      </c>
      <c r="CH36" s="254">
        <v>0</v>
      </c>
      <c r="CI36" s="300">
        <f>+[4]Hoja3!$B37</f>
        <v>0.68339655172735592</v>
      </c>
      <c r="CJ36" s="250">
        <v>23.306856886786669</v>
      </c>
      <c r="CK36" s="254">
        <v>5.9</v>
      </c>
      <c r="CL36" s="297">
        <v>118565</v>
      </c>
      <c r="CM36" s="253">
        <v>1.0103413229138483E-3</v>
      </c>
      <c r="CN36" s="254">
        <v>1428176.4057950247</v>
      </c>
      <c r="CO36" s="254">
        <v>285040.42035007087</v>
      </c>
      <c r="CP36" s="254">
        <v>280195.44870213192</v>
      </c>
      <c r="CQ36" s="254">
        <v>4.7901850000000001</v>
      </c>
      <c r="CR36" s="261">
        <v>704</v>
      </c>
      <c r="CS36" s="254">
        <v>9894702.8521194775</v>
      </c>
      <c r="CT36" s="261">
        <v>30919779.601378981</v>
      </c>
      <c r="CU36" s="254">
        <v>1</v>
      </c>
      <c r="CV36" s="254">
        <v>6</v>
      </c>
      <c r="CW36" s="254">
        <v>48</v>
      </c>
      <c r="CX36" s="254">
        <v>4985448.683991177</v>
      </c>
    </row>
    <row r="37" spans="1:102" s="46" customFormat="1">
      <c r="Q37" s="48"/>
      <c r="AU37" s="63"/>
    </row>
    <row r="38" spans="1:102" ht="30">
      <c r="A38" s="17" t="s">
        <v>440</v>
      </c>
      <c r="D38" s="20" t="s">
        <v>441</v>
      </c>
      <c r="E38" s="26" t="s">
        <v>350</v>
      </c>
      <c r="F38" s="27" t="s">
        <v>350</v>
      </c>
      <c r="G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E38" t="s">
        <v>140</v>
      </c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0"/>
  <dimension ref="A1:CM82"/>
  <sheetViews>
    <sheetView zoomScale="85" zoomScaleNormal="85" workbookViewId="0">
      <pane xSplit="1" ySplit="5" topLeftCell="BV6" activePane="bottomRight" state="frozen"/>
      <selection activeCell="E5" sqref="E5"/>
      <selection pane="topRight" activeCell="E5" sqref="E5"/>
      <selection pane="bottomLeft" activeCell="E5" sqref="E5"/>
      <selection pane="bottomRight" activeCell="E5" sqref="E5"/>
    </sheetView>
  </sheetViews>
  <sheetFormatPr baseColWidth="10" defaultRowHeight="15"/>
  <cols>
    <col min="2" max="10" width="11.5703125" bestFit="1" customWidth="1"/>
    <col min="11" max="11" width="10.85546875" customWidth="1"/>
    <col min="12" max="17" width="11.5703125" bestFit="1" customWidth="1"/>
    <col min="18" max="18" width="13.28515625" bestFit="1" customWidth="1"/>
    <col min="19" max="41" width="11.5703125" bestFit="1" customWidth="1"/>
    <col min="42" max="42" width="12.140625" bestFit="1" customWidth="1"/>
    <col min="43" max="44" width="12" customWidth="1"/>
    <col min="45" max="47" width="11.5703125" bestFit="1" customWidth="1"/>
    <col min="48" max="48" width="11.140625" bestFit="1" customWidth="1"/>
    <col min="49" max="60" width="11.5703125" bestFit="1" customWidth="1"/>
    <col min="61" max="61" width="14" bestFit="1" customWidth="1"/>
    <col min="62" max="62" width="11.140625" bestFit="1" customWidth="1"/>
    <col min="63" max="76" width="11.5703125" bestFit="1" customWidth="1"/>
    <col min="77" max="77" width="12" bestFit="1" customWidth="1"/>
    <col min="78" max="88" width="11.5703125" bestFit="1" customWidth="1"/>
    <col min="89" max="89" width="12.28515625" bestFit="1" customWidth="1"/>
    <col min="90" max="91" width="11.5703125" bestFit="1" customWidth="1"/>
  </cols>
  <sheetData>
    <row r="1" spans="1:91" ht="15.75" thickTop="1">
      <c r="A1" s="243" t="s">
        <v>74</v>
      </c>
      <c r="B1" s="242" t="s">
        <v>49</v>
      </c>
      <c r="C1" s="247" t="s">
        <v>50</v>
      </c>
      <c r="D1" s="242" t="s">
        <v>83</v>
      </c>
      <c r="E1" s="247" t="s">
        <v>83</v>
      </c>
      <c r="F1" s="242" t="s">
        <v>44</v>
      </c>
      <c r="G1" s="247" t="s">
        <v>44</v>
      </c>
      <c r="H1" s="242" t="s">
        <v>44</v>
      </c>
      <c r="I1" s="247" t="s">
        <v>44</v>
      </c>
      <c r="J1" s="242" t="s">
        <v>44</v>
      </c>
      <c r="K1" s="247" t="s">
        <v>44</v>
      </c>
      <c r="L1" s="242" t="s">
        <v>83</v>
      </c>
      <c r="M1" s="247" t="s">
        <v>44</v>
      </c>
      <c r="N1" s="242" t="s">
        <v>44</v>
      </c>
      <c r="O1" s="247" t="s">
        <v>83</v>
      </c>
      <c r="P1" s="242" t="s">
        <v>44</v>
      </c>
      <c r="Q1" s="247" t="s">
        <v>44</v>
      </c>
      <c r="R1" s="242" t="s">
        <v>44</v>
      </c>
      <c r="S1" s="247">
        <v>1</v>
      </c>
      <c r="T1" s="242" t="s">
        <v>44</v>
      </c>
      <c r="U1" s="247" t="s">
        <v>498</v>
      </c>
      <c r="V1" s="242" t="s">
        <v>477</v>
      </c>
      <c r="W1" s="247" t="s">
        <v>44</v>
      </c>
      <c r="X1" s="242" t="s">
        <v>44</v>
      </c>
      <c r="Y1" s="247" t="s">
        <v>477</v>
      </c>
      <c r="Z1" s="242" t="s">
        <v>83</v>
      </c>
      <c r="AA1" s="247" t="s">
        <v>83</v>
      </c>
      <c r="AB1" s="242" t="s">
        <v>44</v>
      </c>
      <c r="AC1" s="247" t="s">
        <v>83</v>
      </c>
      <c r="AD1" s="242" t="s">
        <v>44</v>
      </c>
      <c r="AE1" s="247" t="s">
        <v>44</v>
      </c>
      <c r="AF1" s="242" t="s">
        <v>83</v>
      </c>
      <c r="AG1" s="247" t="s">
        <v>44</v>
      </c>
      <c r="AH1" s="242" t="s">
        <v>44</v>
      </c>
      <c r="AI1" s="247" t="s">
        <v>44</v>
      </c>
      <c r="AJ1" s="242" t="s">
        <v>44</v>
      </c>
      <c r="AK1" s="247" t="s">
        <v>44</v>
      </c>
      <c r="AL1" s="242" t="s">
        <v>83</v>
      </c>
      <c r="AM1" s="247" t="s">
        <v>83</v>
      </c>
      <c r="AN1" s="242" t="s">
        <v>477</v>
      </c>
      <c r="AO1" s="247" t="s">
        <v>44</v>
      </c>
      <c r="AP1" s="242" t="s">
        <v>83</v>
      </c>
      <c r="AQ1" s="247" t="s">
        <v>498</v>
      </c>
      <c r="AR1" s="242" t="s">
        <v>498</v>
      </c>
      <c r="AS1" s="247" t="s">
        <v>83</v>
      </c>
      <c r="AT1" s="242" t="s">
        <v>44</v>
      </c>
      <c r="AU1" s="247" t="s">
        <v>44</v>
      </c>
      <c r="AV1" s="242" t="s">
        <v>477</v>
      </c>
      <c r="AW1" s="247" t="s">
        <v>44</v>
      </c>
      <c r="AX1" s="242" t="s">
        <v>44</v>
      </c>
      <c r="AY1" s="247" t="s">
        <v>44</v>
      </c>
      <c r="AZ1" s="242" t="s">
        <v>44</v>
      </c>
      <c r="BA1" s="247" t="s">
        <v>44</v>
      </c>
      <c r="BB1" s="242" t="s">
        <v>44</v>
      </c>
      <c r="BC1" s="247" t="s">
        <v>44</v>
      </c>
      <c r="BD1" s="242" t="s">
        <v>44</v>
      </c>
      <c r="BE1" s="247" t="s">
        <v>44</v>
      </c>
      <c r="BF1" s="242" t="s">
        <v>44</v>
      </c>
      <c r="BG1" s="247" t="s">
        <v>44</v>
      </c>
      <c r="BH1" s="242" t="s">
        <v>44</v>
      </c>
      <c r="BI1" s="247" t="s">
        <v>83</v>
      </c>
      <c r="BJ1" s="242" t="s">
        <v>44</v>
      </c>
      <c r="BK1" s="247" t="s">
        <v>44</v>
      </c>
      <c r="BL1" s="242" t="s">
        <v>44</v>
      </c>
      <c r="BM1" s="247" t="s">
        <v>44</v>
      </c>
      <c r="BN1" s="242" t="s">
        <v>44</v>
      </c>
      <c r="BO1" s="247" t="s">
        <v>44</v>
      </c>
      <c r="BP1" s="242" t="s">
        <v>44</v>
      </c>
      <c r="BQ1" s="247" t="s">
        <v>44</v>
      </c>
      <c r="BR1" s="242" t="s">
        <v>44</v>
      </c>
      <c r="BS1" s="247" t="s">
        <v>44</v>
      </c>
      <c r="BT1" s="242" t="s">
        <v>83</v>
      </c>
      <c r="BU1" s="247" t="s">
        <v>83</v>
      </c>
      <c r="BV1" s="242" t="s">
        <v>44</v>
      </c>
      <c r="BW1" s="247" t="s">
        <v>44</v>
      </c>
      <c r="BX1" s="242" t="s">
        <v>477</v>
      </c>
      <c r="BY1" s="247" t="s">
        <v>44</v>
      </c>
      <c r="BZ1" s="242" t="s">
        <v>57</v>
      </c>
      <c r="CA1" s="247" t="s">
        <v>44</v>
      </c>
      <c r="CB1" s="242" t="s">
        <v>83</v>
      </c>
      <c r="CC1" s="247" t="s">
        <v>83</v>
      </c>
      <c r="CD1" s="242" t="s">
        <v>44</v>
      </c>
      <c r="CE1" s="247" t="s">
        <v>44</v>
      </c>
      <c r="CF1" s="242" t="s">
        <v>44</v>
      </c>
      <c r="CG1" s="247" t="s">
        <v>44</v>
      </c>
      <c r="CH1" s="242" t="s">
        <v>44</v>
      </c>
      <c r="CI1" s="247" t="s">
        <v>44</v>
      </c>
      <c r="CJ1" s="242" t="s">
        <v>44</v>
      </c>
      <c r="CK1" s="247" t="s">
        <v>44</v>
      </c>
      <c r="CL1" s="242" t="s">
        <v>44</v>
      </c>
      <c r="CM1" s="247" t="s">
        <v>44</v>
      </c>
    </row>
    <row r="2" spans="1:91" ht="28.5" customHeight="1">
      <c r="A2" s="245" t="s">
        <v>340</v>
      </c>
      <c r="B2" s="308" t="s">
        <v>325</v>
      </c>
      <c r="C2" s="310"/>
      <c r="D2" s="308" t="s">
        <v>245</v>
      </c>
      <c r="E2" s="309"/>
      <c r="F2" s="309"/>
      <c r="G2" s="309"/>
      <c r="H2" s="309"/>
      <c r="I2" s="309"/>
      <c r="J2" s="309"/>
      <c r="K2" s="309"/>
      <c r="L2" s="310"/>
      <c r="M2" s="308" t="s">
        <v>342</v>
      </c>
      <c r="N2" s="309"/>
      <c r="O2" s="309"/>
      <c r="P2" s="309"/>
      <c r="Q2" s="309"/>
      <c r="R2" s="309"/>
      <c r="S2" s="309"/>
      <c r="T2" s="309"/>
      <c r="U2" s="309"/>
      <c r="V2" s="309"/>
      <c r="W2" s="310"/>
      <c r="X2" s="308" t="s">
        <v>343</v>
      </c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10"/>
      <c r="AL2" s="308" t="s">
        <v>344</v>
      </c>
      <c r="AM2" s="309"/>
      <c r="AN2" s="309"/>
      <c r="AO2" s="309"/>
      <c r="AP2" s="309"/>
      <c r="AQ2" s="309"/>
      <c r="AR2" s="309"/>
      <c r="AS2" s="310"/>
      <c r="AT2" s="308" t="s">
        <v>432</v>
      </c>
      <c r="AU2" s="309"/>
      <c r="AV2" s="310"/>
      <c r="AW2" s="308" t="s">
        <v>433</v>
      </c>
      <c r="AX2" s="309"/>
      <c r="AY2" s="309"/>
      <c r="AZ2" s="309"/>
      <c r="BA2" s="309"/>
      <c r="BB2" s="309"/>
      <c r="BC2" s="310"/>
      <c r="BD2" s="308" t="s">
        <v>434</v>
      </c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10"/>
      <c r="BS2" s="308" t="s">
        <v>435</v>
      </c>
      <c r="BT2" s="309"/>
      <c r="BU2" s="309"/>
      <c r="BV2" s="309"/>
      <c r="BW2" s="309"/>
      <c r="BX2" s="309"/>
      <c r="BY2" s="309"/>
      <c r="BZ2" s="309"/>
      <c r="CA2" s="309"/>
      <c r="CB2" s="309"/>
      <c r="CC2" s="310"/>
      <c r="CD2" s="308" t="s">
        <v>333</v>
      </c>
      <c r="CE2" s="309"/>
      <c r="CF2" s="309"/>
      <c r="CG2" s="309"/>
      <c r="CH2" s="310"/>
      <c r="CI2" s="308" t="s">
        <v>115</v>
      </c>
      <c r="CJ2" s="309"/>
      <c r="CK2" s="309"/>
      <c r="CL2" s="309"/>
      <c r="CM2" s="310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 ht="67.5">
      <c r="A4" s="121" t="s">
        <v>367</v>
      </c>
      <c r="B4" s="121" t="s">
        <v>323</v>
      </c>
      <c r="C4" s="121" t="s">
        <v>165</v>
      </c>
      <c r="D4" s="121" t="s">
        <v>478</v>
      </c>
      <c r="E4" s="121" t="s">
        <v>371</v>
      </c>
      <c r="F4" s="121" t="s">
        <v>372</v>
      </c>
      <c r="G4" s="121" t="s">
        <v>372</v>
      </c>
      <c r="H4" s="121" t="s">
        <v>372</v>
      </c>
      <c r="I4" s="121" t="s">
        <v>372</v>
      </c>
      <c r="J4" s="121" t="s">
        <v>252</v>
      </c>
      <c r="K4" s="121" t="s">
        <v>117</v>
      </c>
      <c r="L4" s="121" t="s">
        <v>369</v>
      </c>
      <c r="M4" s="121" t="s">
        <v>369</v>
      </c>
      <c r="N4" s="121" t="s">
        <v>272</v>
      </c>
      <c r="O4" s="121" t="s">
        <v>374</v>
      </c>
      <c r="P4" s="121" t="s">
        <v>369</v>
      </c>
      <c r="Q4" s="121" t="s">
        <v>369</v>
      </c>
      <c r="R4" s="121" t="s">
        <v>242</v>
      </c>
      <c r="S4" s="121" t="s">
        <v>271</v>
      </c>
      <c r="T4" s="121" t="s">
        <v>271</v>
      </c>
      <c r="U4" s="121" t="s">
        <v>496</v>
      </c>
      <c r="V4" s="121" t="s">
        <v>500</v>
      </c>
      <c r="W4" s="121" t="s">
        <v>369</v>
      </c>
      <c r="X4" s="121" t="s">
        <v>271</v>
      </c>
      <c r="Y4" s="121" t="s">
        <v>368</v>
      </c>
      <c r="Z4" s="121" t="s">
        <v>273</v>
      </c>
      <c r="AA4" s="121" t="s">
        <v>308</v>
      </c>
      <c r="AB4" s="121" t="s">
        <v>262</v>
      </c>
      <c r="AC4" s="121" t="s">
        <v>369</v>
      </c>
      <c r="AD4" s="121" t="s">
        <v>369</v>
      </c>
      <c r="AE4" s="121" t="s">
        <v>369</v>
      </c>
      <c r="AF4" s="121" t="s">
        <v>274</v>
      </c>
      <c r="AG4" s="121" t="s">
        <v>274</v>
      </c>
      <c r="AH4" s="121" t="s">
        <v>274</v>
      </c>
      <c r="AI4" s="121" t="s">
        <v>145</v>
      </c>
      <c r="AJ4" s="121" t="s">
        <v>275</v>
      </c>
      <c r="AK4" s="121" t="s">
        <v>369</v>
      </c>
      <c r="AL4" s="121" t="s">
        <v>369</v>
      </c>
      <c r="AM4" s="121" t="s">
        <v>267</v>
      </c>
      <c r="AN4" s="121"/>
      <c r="AO4" s="121" t="s">
        <v>369</v>
      </c>
      <c r="AP4" s="121" t="s">
        <v>267</v>
      </c>
      <c r="AQ4" s="121" t="s">
        <v>369</v>
      </c>
      <c r="AR4" s="121" t="s">
        <v>369</v>
      </c>
      <c r="AS4" s="121" t="s">
        <v>267</v>
      </c>
      <c r="AT4" s="121" t="s">
        <v>278</v>
      </c>
      <c r="AU4" s="121" t="s">
        <v>279</v>
      </c>
      <c r="AV4" s="121" t="s">
        <v>488</v>
      </c>
      <c r="AW4" s="121" t="s">
        <v>308</v>
      </c>
      <c r="AX4" s="121" t="s">
        <v>369</v>
      </c>
      <c r="AY4" s="121" t="s">
        <v>369</v>
      </c>
      <c r="AZ4" s="121" t="s">
        <v>277</v>
      </c>
      <c r="BA4" s="121" t="s">
        <v>369</v>
      </c>
      <c r="BB4" s="121" t="s">
        <v>369</v>
      </c>
      <c r="BC4" s="121" t="s">
        <v>369</v>
      </c>
      <c r="BD4" s="121" t="s">
        <v>235</v>
      </c>
      <c r="BE4" s="121" t="s">
        <v>281</v>
      </c>
      <c r="BF4" s="121" t="s">
        <v>239</v>
      </c>
      <c r="BG4" s="121" t="s">
        <v>112</v>
      </c>
      <c r="BH4" s="121" t="s">
        <v>282</v>
      </c>
      <c r="BI4" s="121" t="s">
        <v>369</v>
      </c>
      <c r="BJ4" s="121" t="s">
        <v>282</v>
      </c>
      <c r="BK4" s="121" t="s">
        <v>282</v>
      </c>
      <c r="BL4" s="121" t="s">
        <v>283</v>
      </c>
      <c r="BM4" s="121" t="s">
        <v>369</v>
      </c>
      <c r="BN4" s="121" t="s">
        <v>177</v>
      </c>
      <c r="BO4" s="121" t="s">
        <v>276</v>
      </c>
      <c r="BP4" s="121" t="s">
        <v>369</v>
      </c>
      <c r="BQ4" s="121" t="s">
        <v>264</v>
      </c>
      <c r="BR4" s="121" t="s">
        <v>265</v>
      </c>
      <c r="BS4" s="121" t="s">
        <v>351</v>
      </c>
      <c r="BT4" s="121" t="s">
        <v>266</v>
      </c>
      <c r="BU4" s="121" t="s">
        <v>266</v>
      </c>
      <c r="BV4" s="121" t="s">
        <v>390</v>
      </c>
      <c r="BW4" s="121" t="s">
        <v>268</v>
      </c>
      <c r="BX4" s="121" t="s">
        <v>369</v>
      </c>
      <c r="BY4" s="121" t="s">
        <v>369</v>
      </c>
      <c r="BZ4" s="121" t="s">
        <v>267</v>
      </c>
      <c r="CA4" s="121" t="s">
        <v>308</v>
      </c>
      <c r="CB4" s="121" t="s">
        <v>370</v>
      </c>
      <c r="CC4" s="121" t="s">
        <v>369</v>
      </c>
      <c r="CD4" s="121" t="s">
        <v>96</v>
      </c>
      <c r="CE4" s="121" t="s">
        <v>369</v>
      </c>
      <c r="CF4" s="121" t="s">
        <v>269</v>
      </c>
      <c r="CG4" s="121" t="s">
        <v>269</v>
      </c>
      <c r="CH4" s="121" t="s">
        <v>282</v>
      </c>
      <c r="CI4" s="121" t="s">
        <v>369</v>
      </c>
      <c r="CJ4" s="121" t="s">
        <v>369</v>
      </c>
      <c r="CK4" s="121" t="s">
        <v>270</v>
      </c>
      <c r="CL4" s="121" t="s">
        <v>185</v>
      </c>
      <c r="CM4" s="121" t="s">
        <v>186</v>
      </c>
    </row>
    <row r="5" spans="1:91" ht="90">
      <c r="A5" s="121" t="s">
        <v>187</v>
      </c>
      <c r="B5" s="121" t="s">
        <v>431</v>
      </c>
      <c r="C5" s="121" t="s">
        <v>324</v>
      </c>
      <c r="D5" s="121" t="s">
        <v>479</v>
      </c>
      <c r="E5" s="121" t="s">
        <v>289</v>
      </c>
      <c r="F5" s="121" t="s">
        <v>347</v>
      </c>
      <c r="G5" s="121" t="s">
        <v>347</v>
      </c>
      <c r="H5" s="121" t="s">
        <v>347</v>
      </c>
      <c r="I5" s="121" t="s">
        <v>348</v>
      </c>
      <c r="J5" s="121" t="s">
        <v>250</v>
      </c>
      <c r="K5" s="121" t="s">
        <v>527</v>
      </c>
      <c r="L5" s="121" t="s">
        <v>526</v>
      </c>
      <c r="M5" s="121" t="s">
        <v>72</v>
      </c>
      <c r="N5" s="121" t="s">
        <v>357</v>
      </c>
      <c r="O5" s="121" t="s">
        <v>356</v>
      </c>
      <c r="P5" s="121" t="s">
        <v>73</v>
      </c>
      <c r="Q5" s="121" t="s">
        <v>360</v>
      </c>
      <c r="R5" s="121" t="s">
        <v>206</v>
      </c>
      <c r="S5" s="121" t="s">
        <v>399</v>
      </c>
      <c r="T5" s="121" t="s">
        <v>400</v>
      </c>
      <c r="U5" s="121" t="s">
        <v>497</v>
      </c>
      <c r="V5" s="121" t="s">
        <v>502</v>
      </c>
      <c r="W5" s="121" t="s">
        <v>401</v>
      </c>
      <c r="X5" s="121" t="s">
        <v>483</v>
      </c>
      <c r="Y5" s="121" t="s">
        <v>481</v>
      </c>
      <c r="Z5" s="121" t="s">
        <v>192</v>
      </c>
      <c r="AA5" s="121" t="s">
        <v>155</v>
      </c>
      <c r="AB5" s="121" t="s">
        <v>263</v>
      </c>
      <c r="AC5" s="121" t="s">
        <v>156</v>
      </c>
      <c r="AD5" s="121" t="s">
        <v>157</v>
      </c>
      <c r="AE5" s="121" t="s">
        <v>405</v>
      </c>
      <c r="AF5" s="121" t="s">
        <v>402</v>
      </c>
      <c r="AG5" s="121" t="s">
        <v>402</v>
      </c>
      <c r="AH5" s="121" t="s">
        <v>406</v>
      </c>
      <c r="AI5" s="121" t="s">
        <v>190</v>
      </c>
      <c r="AJ5" s="121" t="s">
        <v>261</v>
      </c>
      <c r="AK5" s="121" t="s">
        <v>111</v>
      </c>
      <c r="AL5" s="121" t="s">
        <v>402</v>
      </c>
      <c r="AM5" s="121" t="s">
        <v>402</v>
      </c>
      <c r="AN5" s="121" t="s">
        <v>493</v>
      </c>
      <c r="AO5" s="121" t="s">
        <v>307</v>
      </c>
      <c r="AP5" s="121" t="s">
        <v>402</v>
      </c>
      <c r="AQ5" s="121" t="s">
        <v>507</v>
      </c>
      <c r="AR5" s="121" t="s">
        <v>506</v>
      </c>
      <c r="AS5" s="121" t="s">
        <v>404</v>
      </c>
      <c r="AT5" s="121" t="s">
        <v>138</v>
      </c>
      <c r="AU5" s="121" t="s">
        <v>409</v>
      </c>
      <c r="AV5" s="121" t="s">
        <v>489</v>
      </c>
      <c r="AW5" s="121" t="s">
        <v>311</v>
      </c>
      <c r="AX5" s="121" t="s">
        <v>137</v>
      </c>
      <c r="AY5" s="121" t="s">
        <v>300</v>
      </c>
      <c r="AZ5" s="121" t="s">
        <v>200</v>
      </c>
      <c r="BA5" s="121" t="s">
        <v>402</v>
      </c>
      <c r="BB5" s="121" t="s">
        <v>134</v>
      </c>
      <c r="BC5" s="121" t="s">
        <v>135</v>
      </c>
      <c r="BD5" s="121" t="s">
        <v>238</v>
      </c>
      <c r="BE5" s="121" t="s">
        <v>410</v>
      </c>
      <c r="BF5" s="121" t="s">
        <v>411</v>
      </c>
      <c r="BG5" s="121" t="s">
        <v>129</v>
      </c>
      <c r="BH5" s="121" t="s">
        <v>412</v>
      </c>
      <c r="BI5" s="121" t="s">
        <v>118</v>
      </c>
      <c r="BJ5" s="121" t="s">
        <v>413</v>
      </c>
      <c r="BK5" s="121" t="s">
        <v>317</v>
      </c>
      <c r="BL5" s="121" t="s">
        <v>320</v>
      </c>
      <c r="BM5" s="121" t="s">
        <v>82</v>
      </c>
      <c r="BN5" s="121" t="s">
        <v>121</v>
      </c>
      <c r="BO5" s="121" t="s">
        <v>85</v>
      </c>
      <c r="BP5" s="121" t="s">
        <v>87</v>
      </c>
      <c r="BQ5" s="121" t="s">
        <v>88</v>
      </c>
      <c r="BR5" s="121" t="s">
        <v>172</v>
      </c>
      <c r="BS5" s="121" t="s">
        <v>391</v>
      </c>
      <c r="BT5" s="121" t="s">
        <v>414</v>
      </c>
      <c r="BU5" s="121" t="s">
        <v>414</v>
      </c>
      <c r="BV5" s="121" t="s">
        <v>391</v>
      </c>
      <c r="BW5" s="121" t="s">
        <v>391</v>
      </c>
      <c r="BX5" s="121" t="s">
        <v>402</v>
      </c>
      <c r="BY5" s="121" t="s">
        <v>90</v>
      </c>
      <c r="BZ5" s="121" t="s">
        <v>56</v>
      </c>
      <c r="CA5" s="121" t="s">
        <v>93</v>
      </c>
      <c r="CB5" s="121" t="s">
        <v>287</v>
      </c>
      <c r="CC5" s="121" t="s">
        <v>188</v>
      </c>
      <c r="CD5" s="121" t="s">
        <v>163</v>
      </c>
      <c r="CE5" s="121" t="s">
        <v>326</v>
      </c>
      <c r="CF5" s="121" t="s">
        <v>104</v>
      </c>
      <c r="CG5" s="121" t="s">
        <v>106</v>
      </c>
      <c r="CH5" s="121" t="s">
        <v>76</v>
      </c>
      <c r="CI5" s="121" t="s">
        <v>285</v>
      </c>
      <c r="CJ5" s="121" t="s">
        <v>285</v>
      </c>
      <c r="CK5" s="121" t="s">
        <v>77</v>
      </c>
      <c r="CL5" s="121" t="s">
        <v>78</v>
      </c>
      <c r="CM5" s="121" t="s">
        <v>80</v>
      </c>
    </row>
    <row r="6" spans="1:91">
      <c r="A6" s="263" t="s">
        <v>330</v>
      </c>
      <c r="B6" s="264">
        <f>+('10 (raw)'!B5*1000000)/'10 (raw)'!E5</f>
        <v>5101.3315864853939</v>
      </c>
      <c r="C6" s="265">
        <f>'10 (raw)'!C5</f>
        <v>0.2854217</v>
      </c>
      <c r="D6" s="266">
        <f>+'10 (raw)'!J5/('10 (raw)'!D5/100000)</f>
        <v>1735.6965903680139</v>
      </c>
      <c r="E6" s="266">
        <f>+'10 (raw)'!K5</f>
        <v>74.054313182903925</v>
      </c>
      <c r="F6" s="267">
        <f>+'10 (raw)'!L5</f>
        <v>2.92</v>
      </c>
      <c r="G6" s="267">
        <f>+'10 (raw)'!M5</f>
        <v>2.7</v>
      </c>
      <c r="H6" s="267">
        <f>+'10 (raw)'!N5</f>
        <v>3.46</v>
      </c>
      <c r="I6" s="267">
        <f>+'10 (raw)'!O5</f>
        <v>1.79</v>
      </c>
      <c r="J6" s="267">
        <f>+'10 (raw)'!P5</f>
        <v>0.36599999999999999</v>
      </c>
      <c r="K6" s="268">
        <f>+'10 (raw)'!Q5/('10 (raw)'!E5)*100000</f>
        <v>10.998859377546033</v>
      </c>
      <c r="L6" s="268">
        <f>+'10 (raw)'!R5/('10 (raw)'!D5/100000)</f>
        <v>6.4693988807077352</v>
      </c>
      <c r="M6" s="265">
        <f>+'10 (raw)'!S5/'10 (raw)'!U5</f>
        <v>6.7611960823261569E-2</v>
      </c>
      <c r="N6" s="265">
        <f>+'10 (raw)'!T5</f>
        <v>0.25394162889634481</v>
      </c>
      <c r="O6" s="269">
        <v>7.9498277537320021</v>
      </c>
      <c r="P6" s="270">
        <f>+'10 (raw)'!X5/('10 (raw)'!F5/'10 (raw)'!W5)</f>
        <v>65.827415111111108</v>
      </c>
      <c r="Q6" s="268">
        <f>+'10 (raw)'!Y5/('10 (raw)'!I5/10000)</f>
        <v>3.215581488931555</v>
      </c>
      <c r="R6" s="271">
        <f>+'10 (raw)'!Z5</f>
        <v>5409.7028901828762</v>
      </c>
      <c r="S6" s="271">
        <f>+'10 (raw)'!AA5</f>
        <v>1.51</v>
      </c>
      <c r="T6" s="271">
        <f>+'10 (raw)'!AB5</f>
        <v>2931.2</v>
      </c>
      <c r="U6" s="271">
        <f>+'10 (raw)'!AD5</f>
        <v>0</v>
      </c>
      <c r="V6" s="271">
        <f>'10 (raw)'!AE5</f>
        <v>6</v>
      </c>
      <c r="W6" s="272">
        <f>+'10 (raw)'!AF5/'10 (raw)'!AC5</f>
        <v>1.0011522212264754</v>
      </c>
      <c r="X6" s="267">
        <f>+'10 (raw)'!AG5</f>
        <v>97.834277561536382</v>
      </c>
      <c r="Y6" s="267">
        <f>+'10 (raw)'!AH5</f>
        <v>12.735200000000001</v>
      </c>
      <c r="Z6" s="265">
        <f>+'10 (raw)'!AI5</f>
        <v>0.19820300007614405</v>
      </c>
      <c r="AA6" s="273">
        <f>'10 (raw)'!AJ5/'10 (raw)'!AK5</f>
        <v>3.1585438512869399</v>
      </c>
      <c r="AB6" s="267">
        <f>'10 (raw)'!AL5</f>
        <v>2.3503615037236969</v>
      </c>
      <c r="AC6" s="274">
        <f>+'10 (raw)'!AM5/('10 (raw)'!D5/100000)</f>
        <v>7.3319853981354326</v>
      </c>
      <c r="AD6" s="265">
        <f>+'10 (raw)'!AN5/'10 (raw)'!E5</f>
        <v>0.33012058008799089</v>
      </c>
      <c r="AE6" s="275">
        <f>+'10 (raw)'!AO5</f>
        <v>0.62917284203603718</v>
      </c>
      <c r="AF6" s="276">
        <f>+'10 (raw)'!AP5</f>
        <v>3.4535686876438987E-2</v>
      </c>
      <c r="AG6" s="266">
        <f>+'10 (raw)'!AQ5</f>
        <v>81.427392739273927</v>
      </c>
      <c r="AH6" s="266">
        <f>+'10 (raw)'!AR5</f>
        <v>65.192615896005222</v>
      </c>
      <c r="AI6" s="277">
        <f>+'10 (raw)'!AS5</f>
        <v>1.1169286642019069E-2</v>
      </c>
      <c r="AJ6" s="266">
        <f>+'10 (raw)'!AT5</f>
        <v>547.65672993218402</v>
      </c>
      <c r="AK6" s="265">
        <f>+'10 (raw)'!AU5/'10 (raw)'!E5</f>
        <v>9.4459833795013853E-2</v>
      </c>
      <c r="AL6" s="278">
        <f>+'10 (raw)'!AV5</f>
        <v>8.3185620869431744</v>
      </c>
      <c r="AM6" s="279">
        <f>+'10 (raw)'!AW5/'10 (raw)'!G5</f>
        <v>1.8926461649177068E-2</v>
      </c>
      <c r="AN6" s="273">
        <f>'10 (raw)'!AX5</f>
        <v>55.472914708118815</v>
      </c>
      <c r="AO6" s="279">
        <f>+'10 (raw)'!AY5</f>
        <v>1.5323486834203223E-2</v>
      </c>
      <c r="AP6" s="267">
        <f>+'10 (raw)'!AZ5</f>
        <v>54.002064604767099</v>
      </c>
      <c r="AQ6" s="267">
        <f>('10 (raw)'!H5*1000)/'10 (raw)'!D5</f>
        <v>85135.753383361749</v>
      </c>
      <c r="AR6" s="267">
        <f>'10 (raw)'!E5/'10 (raw)'!D5</f>
        <v>0.4234954765963026</v>
      </c>
      <c r="AS6" s="275">
        <f>+'10 (raw)'!BA5</f>
        <v>9.5415957996656307</v>
      </c>
      <c r="AT6" s="268">
        <f>+'10 (raw)'!BB5</f>
        <v>0</v>
      </c>
      <c r="AU6" s="275">
        <f>+'10 (raw)'!BC5</f>
        <v>54.3</v>
      </c>
      <c r="AV6" s="275">
        <f>+'10 (raw)'!BD5</f>
        <v>0</v>
      </c>
      <c r="AW6" s="268">
        <f>+'10 (raw)'!BE5</f>
        <v>27.13</v>
      </c>
      <c r="AX6" s="280">
        <f>'10 (raw)'!BG5</f>
        <v>17.166188239802239</v>
      </c>
      <c r="AY6" s="280">
        <f>'10 (raw)'!BH5*10</f>
        <v>7.6049999999999995</v>
      </c>
      <c r="AZ6" s="265">
        <f>+'10 (raw)'!BI5/'10 (raw)'!G5</f>
        <v>2.5112217989628552E-2</v>
      </c>
      <c r="BA6" s="268">
        <f>1/('10 (raw)'!BJ5/'10 (raw)'!G5)</f>
        <v>1.7172029640080995</v>
      </c>
      <c r="BB6" s="268">
        <f>+'10 (raw)'!BJ5/'10 (raw)'!E5</f>
        <v>163.13745518983217</v>
      </c>
      <c r="BC6" s="281">
        <f>+'10 (raw)'!BK5/'10 (raw)'!BF5</f>
        <v>4.2892964521948285</v>
      </c>
      <c r="BD6" s="265">
        <f>+'10 (raw)'!BL5/'10 (raw)'!BO5</f>
        <v>0.24422950017424574</v>
      </c>
      <c r="BE6" s="268">
        <f>+'10 (raw)'!BM5</f>
        <v>76.2</v>
      </c>
      <c r="BF6" s="265">
        <f>+'10 (raw)'!BN5/'10 (raw)'!BO5</f>
        <v>0.23619195207129987</v>
      </c>
      <c r="BG6" s="279">
        <f>+'10 (raw)'!BP5/('10 (raw)'!G5/1000)</f>
        <v>0.13301077434200675</v>
      </c>
      <c r="BH6" s="267">
        <f>+'10 (raw)'!BQ5</f>
        <v>7.7106518282988867</v>
      </c>
      <c r="BI6" s="267">
        <f>+'10 (raw)'!BR5</f>
        <v>5.3388176143841672</v>
      </c>
      <c r="BJ6" s="267">
        <f>+'10 (raw)'!BS5</f>
        <v>0.36281399999999997</v>
      </c>
      <c r="BK6" s="264">
        <f>+'10 (raw)'!BT5/('10 (raw)'!E5/1000)</f>
        <v>24.47449894085058</v>
      </c>
      <c r="BL6" s="268">
        <f>+'10 (raw)'!BU5</f>
        <v>10</v>
      </c>
      <c r="BM6" s="281">
        <f>+'10 (raw)'!BV5/('10 (raw)'!D5/1000)</f>
        <v>7.1232394609179295</v>
      </c>
      <c r="BN6" s="264">
        <f>'10 (raw)'!BW5/('10 (raw)'!E5/1000)</f>
        <v>36.396040410624082</v>
      </c>
      <c r="BO6" s="264">
        <f>'10 (raw)'!BX5/('10 (raw)'!D5/10000)</f>
        <v>1.9839489900837053</v>
      </c>
      <c r="BP6" s="264">
        <f>+'10 (raw)'!BY5/('10 (raw)'!D5/100000)</f>
        <v>8.8846411295052885</v>
      </c>
      <c r="BQ6" s="267">
        <f>+'10 (raw)'!BZ5/('10 (raw)'!G5/1000)</f>
        <v>5.714408523423657</v>
      </c>
      <c r="BR6" s="267">
        <f>+'10 (raw)'!CA5</f>
        <v>1.7777777777777779</v>
      </c>
      <c r="BS6" s="282">
        <f>+'10 (raw)'!CB5</f>
        <v>80.172179760000006</v>
      </c>
      <c r="BT6" s="283">
        <f>+'10 (raw)'!CC5</f>
        <v>0.2455</v>
      </c>
      <c r="BU6" s="283">
        <f>+'10 (raw)'!CD5</f>
        <v>4.2666666666666672E-2</v>
      </c>
      <c r="BV6" s="284">
        <f>+'10 (raw)'!CE5</f>
        <v>36.68</v>
      </c>
      <c r="BW6" s="284">
        <f>+'10 (raw)'!CF5</f>
        <v>74.42</v>
      </c>
      <c r="BX6" s="265">
        <f>+'10 (raw)'!CG5</f>
        <v>0.91633295606518739</v>
      </c>
      <c r="BY6" s="278">
        <f>+'10 (raw)'!CH5/('10 (raw)'!G5/1000)</f>
        <v>54.168615125962752</v>
      </c>
      <c r="BZ6" s="268">
        <f>+'10 (raw)'!CI5</f>
        <v>7.6890491453294851E-2</v>
      </c>
      <c r="CA6" s="280">
        <f>+'10 (raw)'!CJ5</f>
        <v>154.98557756738231</v>
      </c>
      <c r="CB6" s="268">
        <f>+'10 (raw)'!CK5</f>
        <v>4.7</v>
      </c>
      <c r="CC6" s="265">
        <f>+'10 (raw)'!CL5/'10 (raw)'!E5</f>
        <v>0.24135774808538374</v>
      </c>
      <c r="CD6" s="265">
        <f>+'10 (raw)'!CM5</f>
        <v>7.9419962414746938E-4</v>
      </c>
      <c r="CE6" s="265">
        <f>+'10 (raw)'!CN5/'10 (raw)'!G5</f>
        <v>1.5290169797420565E-2</v>
      </c>
      <c r="CF6" s="265">
        <f>('10 (raw)'!CO5+'10 (raw)'!CP5)/'10 (raw)'!CX5</f>
        <v>1.1211127387201958</v>
      </c>
      <c r="CG6" s="268">
        <f>+'10 (raw)'!CQ5/('10 (raw)'!CX5/1000000)</f>
        <v>3.6647897244529575</v>
      </c>
      <c r="CH6" s="281">
        <f>+'10 (raw)'!CR5/('10 (raw)'!D5/1000)</f>
        <v>1.1925783238396805</v>
      </c>
      <c r="CI6" s="273">
        <f>('10 (raw)'!CS5-'09 (raw)'!CS5)/'09 (raw)'!CS5</f>
        <v>0.14669997236479451</v>
      </c>
      <c r="CJ6" s="273">
        <f>('10 (raw)'!CT5-'09 (raw)'!CT5)/'09 (raw)'!CT5</f>
        <v>7.8824523242519873E-2</v>
      </c>
      <c r="CK6" s="285">
        <f>+'10 (raw)'!CU5/('10 (raw)'!D5/1000000)</f>
        <v>6.0381056219938865</v>
      </c>
      <c r="CL6" s="268">
        <f>+'10 (raw)'!CV5/('10 (raw)'!I5/1000)</f>
        <v>2.8251180224184376</v>
      </c>
      <c r="CM6" s="268">
        <f>+'10 (raw)'!CW5/('10 (raw)'!E5/10000)</f>
        <v>1.6905654228450384</v>
      </c>
    </row>
    <row r="7" spans="1:91">
      <c r="A7" s="263" t="s">
        <v>331</v>
      </c>
      <c r="B7" s="264">
        <f>+('10 (raw)'!B6*1000000)/'10 (raw)'!E6</f>
        <v>4007.8004276628703</v>
      </c>
      <c r="C7" s="265">
        <f>'10 (raw)'!C6</f>
        <v>0.26493420000000001</v>
      </c>
      <c r="D7" s="266">
        <f>+'10 (raw)'!J6/('10 (raw)'!D6/100000)</f>
        <v>3424.5808853595026</v>
      </c>
      <c r="E7" s="266">
        <f>+'10 (raw)'!K6</f>
        <v>75.96828053833255</v>
      </c>
      <c r="F7" s="267">
        <f>+'10 (raw)'!L6</f>
        <v>3.13</v>
      </c>
      <c r="G7" s="267">
        <f>+'10 (raw)'!M6</f>
        <v>2.68</v>
      </c>
      <c r="H7" s="267">
        <f>+'10 (raw)'!N6</f>
        <v>4.08</v>
      </c>
      <c r="I7" s="267">
        <f>+'10 (raw)'!O6</f>
        <v>1.84</v>
      </c>
      <c r="J7" s="267">
        <f>+'10 (raw)'!P6</f>
        <v>0.28000000000000003</v>
      </c>
      <c r="K7" s="268">
        <f>+'10 (raw)'!Q6/('10 (raw)'!E6)*100000</f>
        <v>3.3764012065006979</v>
      </c>
      <c r="L7" s="268">
        <f>+'10 (raw)'!R6/('10 (raw)'!D6/100000)</f>
        <v>46.884271172475707</v>
      </c>
      <c r="M7" s="265">
        <f>+'10 (raw)'!S6/'10 (raw)'!U6</f>
        <v>1.8441093390965814E-2</v>
      </c>
      <c r="N7" s="265">
        <f>+'10 (raw)'!T6</f>
        <v>8.8863243884475765E-2</v>
      </c>
      <c r="O7" s="269">
        <v>11.354099677777548</v>
      </c>
      <c r="P7" s="270">
        <f>+'10 (raw)'!X6/('10 (raw)'!F6/'10 (raw)'!W6)</f>
        <v>686.72989181785135</v>
      </c>
      <c r="Q7" s="268">
        <f>+'10 (raw)'!Y6/('10 (raw)'!I6/10000)</f>
        <v>6.4879235907697073</v>
      </c>
      <c r="R7" s="271">
        <f>+'10 (raw)'!Z6</f>
        <v>8942.7624341928858</v>
      </c>
      <c r="S7" s="271">
        <f>+'10 (raw)'!AA6</f>
        <v>0.59</v>
      </c>
      <c r="T7" s="271">
        <f>+'10 (raw)'!AB6</f>
        <v>6697.6</v>
      </c>
      <c r="U7" s="271">
        <f>+'10 (raw)'!AD6</f>
        <v>1</v>
      </c>
      <c r="V7" s="271">
        <f>'10 (raw)'!AE6</f>
        <v>9</v>
      </c>
      <c r="W7" s="272">
        <f>+'10 (raw)'!AF6/'10 (raw)'!AC6</f>
        <v>0.95592614651578323</v>
      </c>
      <c r="X7" s="267">
        <f>+'10 (raw)'!AG6</f>
        <v>93.727866149117503</v>
      </c>
      <c r="Y7" s="267">
        <f>+'10 (raw)'!AH6</f>
        <v>11.4809</v>
      </c>
      <c r="Z7" s="265">
        <f>+'10 (raw)'!AI6</f>
        <v>0.19645977360784017</v>
      </c>
      <c r="AA7" s="273">
        <f>'10 (raw)'!AJ6/'10 (raw)'!AK6</f>
        <v>1.5548751429660694</v>
      </c>
      <c r="AB7" s="267">
        <f>'10 (raw)'!AL6</f>
        <v>1.4948669582904193</v>
      </c>
      <c r="AC7" s="274">
        <f>+'10 (raw)'!AM6/('10 (raw)'!D6/100000)</f>
        <v>2.5517341031576941</v>
      </c>
      <c r="AD7" s="265">
        <f>+'10 (raw)'!AN6/'10 (raw)'!E6</f>
        <v>0.3678652422005132</v>
      </c>
      <c r="AE7" s="275">
        <f>+'10 (raw)'!AO6</f>
        <v>0.63359801267219185</v>
      </c>
      <c r="AF7" s="276">
        <f>+'10 (raw)'!AP6</f>
        <v>3.2574287756560807E-2</v>
      </c>
      <c r="AG7" s="266">
        <f>+'10 (raw)'!AQ6</f>
        <v>81.35668366215917</v>
      </c>
      <c r="AH7" s="266">
        <f>+'10 (raw)'!AR6</f>
        <v>53.817228805834091</v>
      </c>
      <c r="AI7" s="277">
        <f>+'10 (raw)'!AS6</f>
        <v>4.2954721717815107E-2</v>
      </c>
      <c r="AJ7" s="266">
        <f>+'10 (raw)'!AT6</f>
        <v>533.88827173852621</v>
      </c>
      <c r="AK7" s="265">
        <f>+'10 (raw)'!AU6/'10 (raw)'!E6</f>
        <v>7.5833267681087654E-2</v>
      </c>
      <c r="AL7" s="278">
        <f>+'10 (raw)'!AV6</f>
        <v>4.2583273547829901</v>
      </c>
      <c r="AM7" s="279">
        <f>+'10 (raw)'!AW6/'10 (raw)'!G6</f>
        <v>2.7959201385036627E-2</v>
      </c>
      <c r="AN7" s="273">
        <f>'10 (raw)'!AX6</f>
        <v>45.638944869980342</v>
      </c>
      <c r="AO7" s="279">
        <f>+'10 (raw)'!AY6</f>
        <v>-1.6845318247029322E-2</v>
      </c>
      <c r="AP7" s="267">
        <f>+'10 (raw)'!AZ6</f>
        <v>76.593210213700047</v>
      </c>
      <c r="AQ7" s="267">
        <f>('10 (raw)'!H6*1000)/'10 (raw)'!D6</f>
        <v>74349.308992466555</v>
      </c>
      <c r="AR7" s="267">
        <f>'10 (raw)'!E6/'10 (raw)'!D6</f>
        <v>0.43706347669159989</v>
      </c>
      <c r="AS7" s="275">
        <f>+'10 (raw)'!BA6</f>
        <v>13.284390762073885</v>
      </c>
      <c r="AT7" s="268">
        <v>0</v>
      </c>
      <c r="AU7" s="275">
        <f>+'10 (raw)'!BC6</f>
        <v>40.6</v>
      </c>
      <c r="AV7" s="275">
        <f>+'10 (raw)'!BD6</f>
        <v>42.9</v>
      </c>
      <c r="AW7" s="268">
        <f>+'10 (raw)'!BE6</f>
        <v>35.619999999999997</v>
      </c>
      <c r="AX7" s="280">
        <f>'10 (raw)'!BG6</f>
        <v>50.706295950423716</v>
      </c>
      <c r="AY7" s="280">
        <f>'10 (raw)'!BH6*10</f>
        <v>7.7633333333333336</v>
      </c>
      <c r="AZ7" s="265">
        <f>+'10 (raw)'!BI6/'10 (raw)'!G6</f>
        <v>2.8034349371935562E-2</v>
      </c>
      <c r="BA7" s="268">
        <f>1/('10 (raw)'!BJ6/'10 (raw)'!G6)</f>
        <v>1.8728645524393897</v>
      </c>
      <c r="BB7" s="268">
        <f>+'10 (raw)'!BJ6/'10 (raw)'!E6</f>
        <v>127.49245937063881</v>
      </c>
      <c r="BC7" s="281">
        <f>+'10 (raw)'!BK6/'10 (raw)'!BF6</f>
        <v>2.4607245682524188</v>
      </c>
      <c r="BD7" s="265">
        <f>+'10 (raw)'!BL6/'10 (raw)'!BO6</f>
        <v>0.34112049200759137</v>
      </c>
      <c r="BE7" s="268">
        <f>+'10 (raw)'!BM6</f>
        <v>87.8</v>
      </c>
      <c r="BF7" s="265">
        <f>+'10 (raw)'!BN6/'10 (raw)'!BO6</f>
        <v>0.42493404442777216</v>
      </c>
      <c r="BG7" s="279">
        <f>+'10 (raw)'!BP6/('10 (raw)'!G6/1000)</f>
        <v>0.14335438306694132</v>
      </c>
      <c r="BH7" s="267">
        <f>+'10 (raw)'!BQ6</f>
        <v>12.284561789512285</v>
      </c>
      <c r="BI7" s="267">
        <f>+'10 (raw)'!BR6</f>
        <v>82.033532611138583</v>
      </c>
      <c r="BJ7" s="267">
        <f>+'10 (raw)'!BS6</f>
        <v>20315.858844999999</v>
      </c>
      <c r="BK7" s="264">
        <f>+'10 (raw)'!BT6/('10 (raw)'!E6/1000)</f>
        <v>41.685893395759237</v>
      </c>
      <c r="BL7" s="268">
        <f>+'10 (raw)'!BU6</f>
        <v>33</v>
      </c>
      <c r="BM7" s="281">
        <f>+'10 (raw)'!BV6/('10 (raw)'!D6/1000)</f>
        <v>5.8631471182313719</v>
      </c>
      <c r="BN7" s="264">
        <f>'10 (raw)'!BW6/('10 (raw)'!E6/1000)</f>
        <v>25.273066447575744</v>
      </c>
      <c r="BO7" s="264">
        <f>'10 (raw)'!BX6/('10 (raw)'!D6/10000)</f>
        <v>1.3127595928293196</v>
      </c>
      <c r="BP7" s="264">
        <f>+'10 (raw)'!BY6/('10 (raw)'!D6/100000)</f>
        <v>11.252225081394171</v>
      </c>
      <c r="BQ7" s="267">
        <f>+'10 (raw)'!BZ6/('10 (raw)'!G6/1000)</f>
        <v>6.0596946843031496</v>
      </c>
      <c r="BR7" s="267">
        <f>+'10 (raw)'!CA6</f>
        <v>0.69885108880999636</v>
      </c>
      <c r="BS7" s="282">
        <f>+'10 (raw)'!CB6</f>
        <v>56.054464289999999</v>
      </c>
      <c r="BT7" s="283">
        <f>+'10 (raw)'!CC6</f>
        <v>0.49975000000000003</v>
      </c>
      <c r="BU7" s="283">
        <f>+'10 (raw)'!CD6</f>
        <v>0.54766666666666663</v>
      </c>
      <c r="BV7" s="284">
        <f>+'10 (raw)'!CE6</f>
        <v>44.16</v>
      </c>
      <c r="BW7" s="284">
        <f>+'10 (raw)'!CF6</f>
        <v>46.51</v>
      </c>
      <c r="BX7" s="265">
        <f>+'10 (raw)'!CG6</f>
        <v>0.86161128676390331</v>
      </c>
      <c r="BY7" s="278">
        <f>+'10 (raw)'!CH6/('10 (raw)'!G6/1000)</f>
        <v>89.1755941329059</v>
      </c>
      <c r="BZ7" s="268">
        <f>+'10 (raw)'!CI6</f>
        <v>5.2163304184695579E-2</v>
      </c>
      <c r="CA7" s="280">
        <f>+'10 (raw)'!CJ6</f>
        <v>0.35121171296828962</v>
      </c>
      <c r="CB7" s="268">
        <f>+'10 (raw)'!CK6</f>
        <v>7.1</v>
      </c>
      <c r="CC7" s="265">
        <f>+'10 (raw)'!CL6/'10 (raw)'!E6</f>
        <v>0.19167055890694637</v>
      </c>
      <c r="CD7" s="265">
        <f>+'10 (raw)'!CM6</f>
        <v>4.3084524588779323E-2</v>
      </c>
      <c r="CE7" s="265">
        <f>+'10 (raw)'!CN6/'10 (raw)'!G6</f>
        <v>2.7571021753812805E-2</v>
      </c>
      <c r="CF7" s="265">
        <f>('10 (raw)'!CO6+'10 (raw)'!CP6)/'10 (raw)'!CX6</f>
        <v>2.1492622238967956</v>
      </c>
      <c r="CG7" s="268">
        <f>+'10 (raw)'!CQ6/('10 (raw)'!CX6/1000000)</f>
        <v>33.018088324337029</v>
      </c>
      <c r="CH7" s="281">
        <f>+'10 (raw)'!CR6/('10 (raw)'!D6/1000)</f>
        <v>1.5257908754094283</v>
      </c>
      <c r="CI7" s="273">
        <f>('10 (raw)'!CS6-'09 (raw)'!CS6)/'09 (raw)'!CS6</f>
        <v>9.2020490794669559E-3</v>
      </c>
      <c r="CJ7" s="273">
        <f>('10 (raw)'!CT6-'09 (raw)'!CT6)/'09 (raw)'!CT6</f>
        <v>7.792031874801586E-2</v>
      </c>
      <c r="CK7" s="285">
        <f>+'10 (raw)'!CU6/('10 (raw)'!D6/1000000)</f>
        <v>5.8413190313248418</v>
      </c>
      <c r="CL7" s="268">
        <f>+'10 (raw)'!CV6/('10 (raw)'!I6/1000)</f>
        <v>4.6209904758747511</v>
      </c>
      <c r="CM7" s="268">
        <f>+'10 (raw)'!CW6/('10 (raw)'!E6/10000)</f>
        <v>3.5592896051861524</v>
      </c>
    </row>
    <row r="8" spans="1:91">
      <c r="A8" s="263" t="s">
        <v>218</v>
      </c>
      <c r="B8" s="264">
        <f>+('10 (raw)'!B7*1000000)/'10 (raw)'!E7</f>
        <v>4399.0559257001833</v>
      </c>
      <c r="C8" s="265">
        <f>'10 (raw)'!C7</f>
        <v>0.28634660000000001</v>
      </c>
      <c r="D8" s="266">
        <f>+'10 (raw)'!J7/('10 (raw)'!D7/100000)</f>
        <v>2724.1539462938695</v>
      </c>
      <c r="E8" s="266">
        <f>+'10 (raw)'!K7</f>
        <v>33.79854416580072</v>
      </c>
      <c r="F8" s="267">
        <f>+'10 (raw)'!L7</f>
        <v>2.71</v>
      </c>
      <c r="G8" s="267">
        <f>+'10 (raw)'!M7</f>
        <v>2.68</v>
      </c>
      <c r="H8" s="267">
        <f>+'10 (raw)'!N7</f>
        <v>2.77</v>
      </c>
      <c r="I8" s="267">
        <f>+'10 (raw)'!O7</f>
        <v>2.0099999999999998</v>
      </c>
      <c r="J8" s="267">
        <f>+'10 (raw)'!P7</f>
        <v>0.40899999999999997</v>
      </c>
      <c r="K8" s="268">
        <f>+'10 (raw)'!Q7/('10 (raw)'!E7)*100000</f>
        <v>12.37817509292733</v>
      </c>
      <c r="L8" s="268">
        <f>+'10 (raw)'!R7/('10 (raw)'!D7/100000)</f>
        <v>9.4960366995920147</v>
      </c>
      <c r="M8" s="265">
        <f>+'10 (raw)'!S7/'10 (raw)'!U7</f>
        <v>1.0126361966017352E-3</v>
      </c>
      <c r="N8" s="265">
        <f>+'10 (raw)'!T7</f>
        <v>8.8863243884475765E-2</v>
      </c>
      <c r="O8" s="269">
        <v>6.0838195841973963</v>
      </c>
      <c r="P8" s="270">
        <f>+'10 (raw)'!X7/('10 (raw)'!F7/'10 (raw)'!W7)</f>
        <v>303.36119849072935</v>
      </c>
      <c r="Q8" s="268">
        <f>+'10 (raw)'!Y7/('10 (raw)'!I7/10000)</f>
        <v>5.3312992328584912</v>
      </c>
      <c r="R8" s="271">
        <f>+'10 (raw)'!Z7</f>
        <v>6695.4004770768934</v>
      </c>
      <c r="S8" s="271">
        <f>+'10 (raw)'!AA7</f>
        <v>0.62</v>
      </c>
      <c r="T8" s="271">
        <f>+'10 (raw)'!AB7</f>
        <v>1062.8</v>
      </c>
      <c r="U8" s="271">
        <f>+'10 (raw)'!AD7</f>
        <v>0.5</v>
      </c>
      <c r="V8" s="271">
        <f>'10 (raw)'!AE7</f>
        <v>8</v>
      </c>
      <c r="W8" s="272">
        <f>+'10 (raw)'!AF7/'10 (raw)'!AC7</f>
        <v>0.80887149380300072</v>
      </c>
      <c r="X8" s="267">
        <f>+'10 (raw)'!AG7</f>
        <v>94.195137995303</v>
      </c>
      <c r="Y8" s="267">
        <f>+'10 (raw)'!AH7</f>
        <v>11.7599</v>
      </c>
      <c r="Z8" s="265">
        <f>+'10 (raw)'!AI7</f>
        <v>0.22400175515577009</v>
      </c>
      <c r="AA8" s="273">
        <f>'10 (raw)'!AJ7/'10 (raw)'!AK7</f>
        <v>0.95080597501579345</v>
      </c>
      <c r="AB8" s="267">
        <f>'10 (raw)'!AL7</f>
        <v>2.5757024931775274</v>
      </c>
      <c r="AC8" s="274">
        <f>+'10 (raw)'!AM7/('10 (raw)'!D7/100000)</f>
        <v>4.4890355307162251</v>
      </c>
      <c r="AD8" s="265">
        <f>+'10 (raw)'!AN7/'10 (raw)'!E7</f>
        <v>0.34798326761978615</v>
      </c>
      <c r="AE8" s="275">
        <f>+'10 (raw)'!AO7</f>
        <v>0.5599013710418097</v>
      </c>
      <c r="AF8" s="276">
        <f>+'10 (raw)'!AP7</f>
        <v>2.6979728744348841E-2</v>
      </c>
      <c r="AG8" s="266">
        <f>+'10 (raw)'!AQ7</f>
        <v>85.402607007488214</v>
      </c>
      <c r="AH8" s="266">
        <f>+'10 (raw)'!AR7</f>
        <v>57.296161079765461</v>
      </c>
      <c r="AI8" s="277">
        <f>+'10 (raw)'!AS7</f>
        <v>5.522349474707141E-3</v>
      </c>
      <c r="AJ8" s="266">
        <f>+'10 (raw)'!AT7</f>
        <v>526.19929762799495</v>
      </c>
      <c r="AK8" s="265">
        <f>+'10 (raw)'!AU7/'10 (raw)'!E7</f>
        <v>5.4012531081961725E-2</v>
      </c>
      <c r="AL8" s="278">
        <f>+'10 (raw)'!AV7</f>
        <v>26.893737110533934</v>
      </c>
      <c r="AM8" s="279">
        <f>+'10 (raw)'!AW7/'10 (raw)'!G7</f>
        <v>2.6947968889740995E-2</v>
      </c>
      <c r="AN8" s="273">
        <f>'10 (raw)'!AX7</f>
        <v>44.922245436689145</v>
      </c>
      <c r="AO8" s="279">
        <f>+'10 (raw)'!AY7</f>
        <v>2.1847283118798133E-2</v>
      </c>
      <c r="AP8" s="267">
        <f>+'10 (raw)'!AZ7</f>
        <v>67.940713491415366</v>
      </c>
      <c r="AQ8" s="267">
        <f>('10 (raw)'!H7*1000)/'10 (raw)'!D7</f>
        <v>91677.32450152644</v>
      </c>
      <c r="AR8" s="267">
        <f>'10 (raw)'!E7/'10 (raw)'!D7</f>
        <v>0.47424415864251568</v>
      </c>
      <c r="AS8" s="275">
        <f>+'10 (raw)'!BA7</f>
        <v>10.792498822454936</v>
      </c>
      <c r="AT8" s="268">
        <v>0</v>
      </c>
      <c r="AU8" s="275">
        <f>+'10 (raw)'!BC7</f>
        <v>51.6</v>
      </c>
      <c r="AV8" s="275">
        <f>+'10 (raw)'!BD7</f>
        <v>57.7</v>
      </c>
      <c r="AW8" s="268">
        <f>+'10 (raw)'!BE7</f>
        <v>48.2</v>
      </c>
      <c r="AX8" s="280">
        <f>'10 (raw)'!BG7</f>
        <v>74.516507699914413</v>
      </c>
      <c r="AY8" s="280">
        <f>'10 (raw)'!BH7*10</f>
        <v>7.9649999999999999</v>
      </c>
      <c r="AZ8" s="265">
        <f>+'10 (raw)'!BI7/'10 (raw)'!G7</f>
        <v>2.3555874063711874E-2</v>
      </c>
      <c r="BA8" s="268">
        <f>1/('10 (raw)'!BJ7/'10 (raw)'!G7)</f>
        <v>1.5142734160058033</v>
      </c>
      <c r="BB8" s="268">
        <f>+'10 (raw)'!BJ7/'10 (raw)'!E7</f>
        <v>181.1817807825191</v>
      </c>
      <c r="BC8" s="281">
        <f>+'10 (raw)'!BK7/'10 (raw)'!BF7</f>
        <v>1.7058678580417821</v>
      </c>
      <c r="BD8" s="265">
        <f>+'10 (raw)'!BL7/'10 (raw)'!BO7</f>
        <v>0.27526522841875062</v>
      </c>
      <c r="BE8" s="268">
        <f>+'10 (raw)'!BM7</f>
        <v>153.4</v>
      </c>
      <c r="BF8" s="265">
        <f>+'10 (raw)'!BN7/'10 (raw)'!BO7</f>
        <v>0.31918982583183225</v>
      </c>
      <c r="BG8" s="279">
        <f>+'10 (raw)'!BP7/('10 (raw)'!G7/1000)</f>
        <v>0.1355175817931672</v>
      </c>
      <c r="BH8" s="267">
        <f>+'10 (raw)'!BQ7</f>
        <v>2.3456199138343705</v>
      </c>
      <c r="BI8" s="267">
        <f>+'10 (raw)'!BR7</f>
        <v>2.0312157232346704</v>
      </c>
      <c r="BJ8" s="267">
        <f>+'10 (raw)'!BS7</f>
        <v>13418.919268</v>
      </c>
      <c r="BK8" s="264">
        <f>+'10 (raw)'!BT7/('10 (raw)'!E7/1000)</f>
        <v>212.43860971249867</v>
      </c>
      <c r="BL8" s="268">
        <f>+'10 (raw)'!BU7</f>
        <v>48</v>
      </c>
      <c r="BM8" s="281">
        <f>+'10 (raw)'!BV7/('10 (raw)'!D7/1000)</f>
        <v>19.480687651181221</v>
      </c>
      <c r="BN8" s="264">
        <f>'10 (raw)'!BW7/('10 (raw)'!E7/1000)</f>
        <v>38.084732249150818</v>
      </c>
      <c r="BO8" s="264">
        <f>'10 (raw)'!BX7/('10 (raw)'!D7/10000)</f>
        <v>4.1091940627325449</v>
      </c>
      <c r="BP8" s="264">
        <f>+'10 (raw)'!BY7/('10 (raw)'!D7/100000)</f>
        <v>15.538969144786934</v>
      </c>
      <c r="BQ8" s="267">
        <f>+'10 (raw)'!BZ7/('10 (raw)'!G7/1000)</f>
        <v>7.2787913015016885</v>
      </c>
      <c r="BR8" s="267">
        <f>+'10 (raw)'!CA7</f>
        <v>0.67619652975940925</v>
      </c>
      <c r="BS8" s="282">
        <f>+'10 (raw)'!CB7</f>
        <v>51.394196430000001</v>
      </c>
      <c r="BT8" s="283">
        <f>+'10 (raw)'!CC7</f>
        <v>0.33025000000000004</v>
      </c>
      <c r="BU8" s="283">
        <f>+'10 (raw)'!CD7</f>
        <v>0.6875</v>
      </c>
      <c r="BV8" s="284">
        <f>+'10 (raw)'!CE7</f>
        <v>21.58</v>
      </c>
      <c r="BW8" s="284">
        <f>+'10 (raw)'!CF7</f>
        <v>0</v>
      </c>
      <c r="BX8" s="265">
        <f>+'10 (raw)'!CG7</f>
        <v>0.78052263385071841</v>
      </c>
      <c r="BY8" s="278">
        <f>+'10 (raw)'!CH7/('10 (raw)'!G7/1000)</f>
        <v>247.62225785603002</v>
      </c>
      <c r="BZ8" s="268">
        <f>+'10 (raw)'!CI7</f>
        <v>6.2957843029792543E-2</v>
      </c>
      <c r="CA8" s="280">
        <f>+'10 (raw)'!CJ7</f>
        <v>0</v>
      </c>
      <c r="CB8" s="268">
        <f>+'10 (raw)'!CK7</f>
        <v>1.8</v>
      </c>
      <c r="CC8" s="265">
        <f>+'10 (raw)'!CL7/'10 (raw)'!E7</f>
        <v>0.1927755145134103</v>
      </c>
      <c r="CD8" s="265">
        <f>+'10 (raw)'!CM7</f>
        <v>9.7477828923752619E-2</v>
      </c>
      <c r="CE8" s="265">
        <f>+'10 (raw)'!CN7/'10 (raw)'!G7</f>
        <v>0.12226572132187473</v>
      </c>
      <c r="CF8" s="265">
        <f>('10 (raw)'!CO7+'10 (raw)'!CP7)/'10 (raw)'!CX7</f>
        <v>7.4566086839775642E-2</v>
      </c>
      <c r="CG8" s="268">
        <f>+'10 (raw)'!CQ7/('10 (raw)'!CX7/1000000)</f>
        <v>38.038642946919595</v>
      </c>
      <c r="CH8" s="281">
        <f>+'10 (raw)'!CR7/('10 (raw)'!D7/1000)</f>
        <v>6.1406064760477808</v>
      </c>
      <c r="CI8" s="273">
        <f>('10 (raw)'!CS7-'09 (raw)'!CS7)/'09 (raw)'!CS7</f>
        <v>-0.12440931927696669</v>
      </c>
      <c r="CJ8" s="273">
        <f>('10 (raw)'!CT7-'09 (raw)'!CT7)/'09 (raw)'!CT7</f>
        <v>9.5012967405852744E-2</v>
      </c>
      <c r="CK8" s="285">
        <f>+'10 (raw)'!CU7/('10 (raw)'!D7/1000000)</f>
        <v>6.9062085087941938</v>
      </c>
      <c r="CL8" s="268">
        <f>+'10 (raw)'!CV7/('10 (raw)'!I7/1000)</f>
        <v>2.9527195751216264</v>
      </c>
      <c r="CM8" s="268">
        <f>+'10 (raw)'!CW7/('10 (raw)'!E7/10000)</f>
        <v>6.7351835064457521</v>
      </c>
    </row>
    <row r="9" spans="1:91">
      <c r="A9" s="263" t="s">
        <v>219</v>
      </c>
      <c r="B9" s="264">
        <f>+('10 (raw)'!B8*1000000)/'10 (raw)'!E8</f>
        <v>5339.1145935323557</v>
      </c>
      <c r="C9" s="265">
        <f>'10 (raw)'!C8</f>
        <v>0.25292759999999997</v>
      </c>
      <c r="D9" s="266">
        <f>+'10 (raw)'!J8/('10 (raw)'!D8/100000)</f>
        <v>255.09760526191596</v>
      </c>
      <c r="E9" s="266">
        <f>+'10 (raw)'!K8</f>
        <v>45.481665051438071</v>
      </c>
      <c r="F9" s="267">
        <f>+'10 (raw)'!L8</f>
        <v>2.08</v>
      </c>
      <c r="G9" s="267">
        <f>+'10 (raw)'!M8</f>
        <v>2.4300000000000002</v>
      </c>
      <c r="H9" s="267">
        <f>+'10 (raw)'!N8</f>
        <v>4.5</v>
      </c>
      <c r="I9" s="267">
        <f>+'10 (raw)'!O8</f>
        <v>0.91</v>
      </c>
      <c r="J9" s="267">
        <f>+'10 (raw)'!P8</f>
        <v>0.215</v>
      </c>
      <c r="K9" s="268">
        <f>+'10 (raw)'!Q8/('10 (raw)'!E8)*100000</f>
        <v>14.826253098127417</v>
      </c>
      <c r="L9" s="268">
        <f>+'10 (raw)'!R8/('10 (raw)'!D8/100000)</f>
        <v>5.9613851278344532</v>
      </c>
      <c r="M9" s="265">
        <f>+'10 (raw)'!S8/'10 (raw)'!U8</f>
        <v>1.522663773078063E-3</v>
      </c>
      <c r="N9" s="265">
        <f>+'10 (raw)'!T8</f>
        <v>0.2780825890652377</v>
      </c>
      <c r="O9" s="269">
        <v>30.302605132132861</v>
      </c>
      <c r="P9" s="270">
        <f>+'10 (raw)'!X8/('10 (raw)'!F8/'10 (raw)'!W8)</f>
        <v>198.72294939976095</v>
      </c>
      <c r="Q9" s="268">
        <f>+'10 (raw)'!Y8/('10 (raw)'!I8/10000)</f>
        <v>7.1085398579501833</v>
      </c>
      <c r="R9" s="271">
        <f>+'10 (raw)'!Z8</f>
        <v>3941.6706000993249</v>
      </c>
      <c r="S9" s="271">
        <f>+'10 (raw)'!AA8</f>
        <v>0</v>
      </c>
      <c r="T9" s="271">
        <f>+'10 (raw)'!AB8</f>
        <v>99.8</v>
      </c>
      <c r="U9" s="271">
        <f>+'10 (raw)'!AD8</f>
        <v>0.5</v>
      </c>
      <c r="V9" s="271">
        <f>'10 (raw)'!AE8</f>
        <v>2</v>
      </c>
      <c r="W9" s="272">
        <f>+'10 (raw)'!AF8/'10 (raw)'!AC8</f>
        <v>0.82577657727185039</v>
      </c>
      <c r="X9" s="267">
        <f>+'10 (raw)'!AG8</f>
        <v>85.676551350632323</v>
      </c>
      <c r="Y9" s="267">
        <f>+'10 (raw)'!AH8</f>
        <v>14.989599999999999</v>
      </c>
      <c r="Z9" s="265">
        <f>+'10 (raw)'!AI8</f>
        <v>0.28351417570878545</v>
      </c>
      <c r="AA9" s="273">
        <f>'10 (raw)'!AJ8/'10 (raw)'!AK8</f>
        <v>1.9363494311245666</v>
      </c>
      <c r="AB9" s="267">
        <f>'10 (raw)'!AL8</f>
        <v>2.7774329144958898</v>
      </c>
      <c r="AC9" s="274">
        <f>+'10 (raw)'!AM8/('10 (raw)'!D8/100000)</f>
        <v>6.2097761748275548</v>
      </c>
      <c r="AD9" s="265">
        <f>+'10 (raw)'!AN8/'10 (raw)'!E8</f>
        <v>0.33305359270884038</v>
      </c>
      <c r="AE9" s="275">
        <f>+'10 (raw)'!AO8</f>
        <v>0.55591939918985245</v>
      </c>
      <c r="AF9" s="276">
        <f>+'10 (raw)'!AP8</f>
        <v>6.4149603503373176E-2</v>
      </c>
      <c r="AG9" s="266">
        <f>+'10 (raw)'!AQ8</f>
        <v>78.424888648940481</v>
      </c>
      <c r="AH9" s="266">
        <f>+'10 (raw)'!AR8</f>
        <v>58.927038626609438</v>
      </c>
      <c r="AI9" s="277">
        <f>+'10 (raw)'!AS8</f>
        <v>9.4001414070311057E-3</v>
      </c>
      <c r="AJ9" s="266">
        <f>+'10 (raw)'!AT8</f>
        <v>529.8678938111201</v>
      </c>
      <c r="AK9" s="265">
        <f>+'10 (raw)'!AU8/'10 (raw)'!E8</f>
        <v>0.10257249478283735</v>
      </c>
      <c r="AL9" s="278">
        <f>+'10 (raw)'!AV8</f>
        <v>8.2060641112493329</v>
      </c>
      <c r="AM9" s="279">
        <f>+'10 (raw)'!AW8/'10 (raw)'!G8</f>
        <v>5.0922588435850925E-4</v>
      </c>
      <c r="AN9" s="273">
        <f>'10 (raw)'!AX8</f>
        <v>49.626204869092724</v>
      </c>
      <c r="AO9" s="279">
        <f>+'10 (raw)'!AY8</f>
        <v>-6.0109699118623662E-2</v>
      </c>
      <c r="AP9" s="267">
        <f>+'10 (raw)'!AZ8</f>
        <v>5.8382804159263744</v>
      </c>
      <c r="AQ9" s="267">
        <f>('10 (raw)'!H8*1000)/'10 (raw)'!D8</f>
        <v>333747.62648847589</v>
      </c>
      <c r="AR9" s="267">
        <f>'10 (raw)'!E8/'10 (raw)'!D8</f>
        <v>0.44396670566406105</v>
      </c>
      <c r="AS9" s="275">
        <f>+'10 (raw)'!BA8</f>
        <v>3.4876801151800962</v>
      </c>
      <c r="AT9" s="268">
        <v>0</v>
      </c>
      <c r="AU9" s="275">
        <f>+'10 (raw)'!BC8</f>
        <v>57.872219735308896</v>
      </c>
      <c r="AV9" s="275">
        <f>+'10 (raw)'!BD8</f>
        <v>0.2</v>
      </c>
      <c r="AW9" s="268">
        <f>+'10 (raw)'!BE8</f>
        <v>27.09</v>
      </c>
      <c r="AX9" s="280">
        <f>'10 (raw)'!BG8</f>
        <v>12.185506034731713</v>
      </c>
      <c r="AY9" s="280">
        <f>'10 (raw)'!BH8*10</f>
        <v>6.9733333333333336</v>
      </c>
      <c r="AZ9" s="265">
        <f>+'10 (raw)'!BI8/'10 (raw)'!G8</f>
        <v>1.9651394602727755E-3</v>
      </c>
      <c r="BA9" s="268">
        <f>1/('10 (raw)'!BJ8/'10 (raw)'!G8)</f>
        <v>3.7143310043771889</v>
      </c>
      <c r="BB9" s="268">
        <f>+'10 (raw)'!BJ8/'10 (raw)'!E8</f>
        <v>485.99525000419612</v>
      </c>
      <c r="BC9" s="281">
        <f>+'10 (raw)'!BK8/'10 (raw)'!BF8</f>
        <v>2.7843286438474237</v>
      </c>
      <c r="BD9" s="265">
        <f>+'10 (raw)'!BL8/'10 (raw)'!BO8</f>
        <v>0.23274628319062818</v>
      </c>
      <c r="BE9" s="268">
        <f>+'10 (raw)'!BM8</f>
        <v>84.7</v>
      </c>
      <c r="BF9" s="265">
        <f>+'10 (raw)'!BN8/'10 (raw)'!BO8</f>
        <v>0.21015280352918611</v>
      </c>
      <c r="BG9" s="279">
        <f>+'10 (raw)'!BP8/('10 (raw)'!G8/1000)</f>
        <v>1.7918824694730415E-2</v>
      </c>
      <c r="BH9" s="267">
        <f>+'10 (raw)'!BQ8</f>
        <v>1.5339074273412272</v>
      </c>
      <c r="BI9" s="267">
        <f>+'10 (raw)'!BR8</f>
        <v>9.8052370287035409</v>
      </c>
      <c r="BJ9" s="267">
        <f>+'10 (raw)'!BS8</f>
        <v>65315.485359999999</v>
      </c>
      <c r="BK9" s="264">
        <f>+'10 (raw)'!BT8/('10 (raw)'!E8/1000)</f>
        <v>136.90226422061465</v>
      </c>
      <c r="BL9" s="268">
        <f>+'10 (raw)'!BU8</f>
        <v>13</v>
      </c>
      <c r="BM9" s="281">
        <f>+'10 (raw)'!BV8/('10 (raw)'!D8/1000)</f>
        <v>16.003835157765572</v>
      </c>
      <c r="BN9" s="264">
        <f>'10 (raw)'!BW8/('10 (raw)'!E8/1000)</f>
        <v>48.750398630389903</v>
      </c>
      <c r="BO9" s="264">
        <f>'10 (raw)'!BX8/('10 (raw)'!D8/10000)</f>
        <v>2.372134498784126</v>
      </c>
      <c r="BP9" s="264">
        <f>+'10 (raw)'!BY8/('10 (raw)'!D8/100000)</f>
        <v>8.321100074268923</v>
      </c>
      <c r="BQ9" s="267">
        <f>+'10 (raw)'!BZ8/('10 (raw)'!G8/1000)</f>
        <v>1.1354110053883202</v>
      </c>
      <c r="BR9" s="267">
        <f>+'10 (raw)'!CA8</f>
        <v>0.34645832972439239</v>
      </c>
      <c r="BS9" s="282">
        <f>+'10 (raw)'!CB8</f>
        <v>71.668898810000002</v>
      </c>
      <c r="BT9" s="283">
        <f>+'10 (raw)'!CC8</f>
        <v>0.26175000000000004</v>
      </c>
      <c r="BU9" s="283">
        <f>+'10 (raw)'!CD8</f>
        <v>0.17166666666666666</v>
      </c>
      <c r="BV9" s="284">
        <f>+'10 (raw)'!CE8</f>
        <v>27.02</v>
      </c>
      <c r="BW9" s="284">
        <f>+'10 (raw)'!CF8</f>
        <v>46.51</v>
      </c>
      <c r="BX9" s="265">
        <f>+'10 (raw)'!CG8</f>
        <v>0.87338277708200951</v>
      </c>
      <c r="BY9" s="278">
        <f>AVERAGE(BY6:BY8,BY12,BY13,BY15,BY17:BY24,BY31,BY34,BY36,BY37)</f>
        <v>77.961320760981764</v>
      </c>
      <c r="BZ9" s="268">
        <f>+'10 (raw)'!CI8</f>
        <v>9.5587779373163401E-2</v>
      </c>
      <c r="CA9" s="280">
        <f>+'10 (raw)'!CJ8</f>
        <v>104.4176713581422</v>
      </c>
      <c r="CB9" s="268">
        <f>+'10 (raw)'!CK8</f>
        <v>8.3000000000000007</v>
      </c>
      <c r="CC9" s="265">
        <f>+'10 (raw)'!CL8/'10 (raw)'!E8</f>
        <v>0.24796488695681365</v>
      </c>
      <c r="CD9" s="265">
        <f>+'10 (raw)'!CM8</f>
        <v>1.6723326083743321E-3</v>
      </c>
      <c r="CE9" s="265">
        <f>+'10 (raw)'!CN8/'10 (raw)'!G8</f>
        <v>5.2614546104215341E-3</v>
      </c>
      <c r="CF9" s="265">
        <f>('10 (raw)'!CO8+'10 (raw)'!CP8)/'10 (raw)'!CX8</f>
        <v>4.6245727547390231E-2</v>
      </c>
      <c r="CG9" s="268">
        <f>+'10 (raw)'!CQ8/('10 (raw)'!CX8/1000000)</f>
        <v>1.2320989888337308</v>
      </c>
      <c r="CH9" s="281">
        <f>+'10 (raw)'!CR8/('10 (raw)'!D8/1000)</f>
        <v>1.7780933485525976</v>
      </c>
      <c r="CI9" s="273">
        <f>('10 (raw)'!CS8-'09 (raw)'!CS8)/'09 (raw)'!CS8</f>
        <v>0.111553925390266</v>
      </c>
      <c r="CJ9" s="273">
        <f>('10 (raw)'!CT8-'09 (raw)'!CT8)/'09 (raw)'!CT8</f>
        <v>7.2950926333606447E-2</v>
      </c>
      <c r="CK9" s="285">
        <f>+'10 (raw)'!CU8/('10 (raw)'!D8/1000000)</f>
        <v>6.2097761748275548</v>
      </c>
      <c r="CL9" s="268">
        <f>+'10 (raw)'!CV8/('10 (raw)'!I8/1000)</f>
        <v>7.4131915661480496</v>
      </c>
      <c r="CM9" s="268">
        <f>+'10 (raw)'!CW8/('10 (raw)'!E8/10000)</f>
        <v>2.1260287461465728</v>
      </c>
    </row>
    <row r="10" spans="1:91">
      <c r="A10" s="263" t="s">
        <v>220</v>
      </c>
      <c r="B10" s="264">
        <f>+('10 (raw)'!B9*1000000)/'10 (raw)'!E9</f>
        <v>1312.9063089568374</v>
      </c>
      <c r="C10" s="265">
        <f>'10 (raw)'!C9</f>
        <v>0.166463</v>
      </c>
      <c r="D10" s="266">
        <f>+'10 (raw)'!J9/('10 (raw)'!D9/100000)</f>
        <v>508.45991024645986</v>
      </c>
      <c r="E10" s="266">
        <f>+'10 (raw)'!K9</f>
        <v>52.267613335163574</v>
      </c>
      <c r="F10" s="267">
        <f>+'10 (raw)'!L9</f>
        <v>2.08</v>
      </c>
      <c r="G10" s="267">
        <f>+'10 (raw)'!M9</f>
        <v>2.0499999999999998</v>
      </c>
      <c r="H10" s="267">
        <f>+'10 (raw)'!N9</f>
        <v>3.59</v>
      </c>
      <c r="I10" s="267">
        <f>+'10 (raw)'!O9</f>
        <v>0.59</v>
      </c>
      <c r="J10" s="267">
        <f>+'10 (raw)'!P9</f>
        <v>0.35499999999999998</v>
      </c>
      <c r="K10" s="268">
        <f>+'10 (raw)'!Q9/('10 (raw)'!E9)*100000</f>
        <v>6.6241090851604376</v>
      </c>
      <c r="L10" s="268">
        <f>+'10 (raw)'!R9/('10 (raw)'!D9/100000)</f>
        <v>4.3704009216933963</v>
      </c>
      <c r="M10" s="265">
        <f>+'10 (raw)'!S9/'10 (raw)'!U9</f>
        <v>1.0698725493411264E-2</v>
      </c>
      <c r="N10" s="265">
        <f>+'10 (raw)'!T9</f>
        <v>0.2780825890652377</v>
      </c>
      <c r="O10" s="269">
        <v>24.836602545794712</v>
      </c>
      <c r="P10" s="270">
        <f>+'10 (raw)'!X9/('10 (raw)'!F9/'10 (raw)'!W9)</f>
        <v>467.4353510402953</v>
      </c>
      <c r="Q10" s="268">
        <f>+'10 (raw)'!Y9/('10 (raw)'!I9/10000)</f>
        <v>2.8425147036921592</v>
      </c>
      <c r="R10" s="271">
        <f>+'10 (raw)'!Z9</f>
        <v>44517.136851351221</v>
      </c>
      <c r="S10" s="271">
        <f>+'10 (raw)'!AA9</f>
        <v>0.03</v>
      </c>
      <c r="T10" s="271">
        <f>+'10 (raw)'!AB9</f>
        <v>918.2</v>
      </c>
      <c r="U10" s="271">
        <f>+'10 (raw)'!AD9</f>
        <v>0</v>
      </c>
      <c r="V10" s="271">
        <f>'10 (raw)'!AE9</f>
        <v>18</v>
      </c>
      <c r="W10" s="272">
        <f>+'10 (raw)'!AF9/'10 (raw)'!AC9</f>
        <v>0.32554391619661566</v>
      </c>
      <c r="X10" s="267">
        <f>+'10 (raw)'!AG9</f>
        <v>80.388416773131254</v>
      </c>
      <c r="Y10" s="267">
        <f>+'10 (raw)'!AH9</f>
        <v>20.227399999999999</v>
      </c>
      <c r="Z10" s="265">
        <f>+'10 (raw)'!AI9</f>
        <v>0.29617876504032792</v>
      </c>
      <c r="AA10" s="273">
        <f>'10 (raw)'!AJ9/'10 (raw)'!AK9</f>
        <v>5.6234335839598995</v>
      </c>
      <c r="AB10" s="267">
        <f>'10 (raw)'!AL9</f>
        <v>1.2523940877263744</v>
      </c>
      <c r="AC10" s="274">
        <f>+'10 (raw)'!AM9/('10 (raw)'!D9/100000)</f>
        <v>9.5094653220765863</v>
      </c>
      <c r="AD10" s="265">
        <f>+'10 (raw)'!AN9/'10 (raw)'!E9</f>
        <v>0.25328533544711068</v>
      </c>
      <c r="AE10" s="275">
        <f>+'10 (raw)'!AO9</f>
        <v>0.53819279362134942</v>
      </c>
      <c r="AF10" s="276">
        <f>+'10 (raw)'!AP9</f>
        <v>0.10234156043757346</v>
      </c>
      <c r="AG10" s="266">
        <f>+'10 (raw)'!AQ9</f>
        <v>81.738300705680047</v>
      </c>
      <c r="AH10" s="266">
        <f>+'10 (raw)'!AR9</f>
        <v>58.167763368044469</v>
      </c>
      <c r="AI10" s="277">
        <f>+'10 (raw)'!AS9</f>
        <v>4.8558053192715358E-3</v>
      </c>
      <c r="AJ10" s="266">
        <f>+'10 (raw)'!AT9</f>
        <v>505.77931407800901</v>
      </c>
      <c r="AK10" s="265">
        <f>+'10 (raw)'!AU9/'10 (raw)'!E9</f>
        <v>9.0661230815132811E-3</v>
      </c>
      <c r="AL10" s="278">
        <f>+'10 (raw)'!AV9</f>
        <v>16.465288770272139</v>
      </c>
      <c r="AM10" s="279">
        <f>+'10 (raw)'!AW9/'10 (raw)'!G9</f>
        <v>3.5899777439358342E-2</v>
      </c>
      <c r="AN10" s="273">
        <f>'10 (raw)'!AX9</f>
        <v>59.404902479386287</v>
      </c>
      <c r="AO10" s="279">
        <f>+'10 (raw)'!AY9</f>
        <v>2.7576799923980433E-2</v>
      </c>
      <c r="AP10" s="267">
        <f>+'10 (raw)'!AZ9</f>
        <v>47.105880864590347</v>
      </c>
      <c r="AQ10" s="267">
        <f>('10 (raw)'!H9*1000)/'10 (raw)'!D9</f>
        <v>34751.032519359782</v>
      </c>
      <c r="AR10" s="267">
        <f>'10 (raw)'!E9/'10 (raw)'!D9</f>
        <v>0.39453695492425589</v>
      </c>
      <c r="AS10" s="275">
        <f>+'10 (raw)'!BA9</f>
        <v>19.761266163912033</v>
      </c>
      <c r="AT10" s="268">
        <v>0</v>
      </c>
      <c r="AU10" s="275">
        <f>+'10 (raw)'!BC9</f>
        <v>63.6</v>
      </c>
      <c r="AV10" s="275">
        <f>+'10 (raw)'!BD9</f>
        <v>6.5</v>
      </c>
      <c r="AW10" s="268">
        <f>+'10 (raw)'!BE9</f>
        <v>31.96</v>
      </c>
      <c r="AX10" s="280">
        <f>'10 (raw)'!BG9</f>
        <v>12.446704586880987</v>
      </c>
      <c r="AY10" s="280">
        <f>'10 (raw)'!BH9*10</f>
        <v>5.5233333333333334</v>
      </c>
      <c r="AZ10" s="265">
        <f>+'10 (raw)'!BI9/'10 (raw)'!G9</f>
        <v>1.4680573968550879E-2</v>
      </c>
      <c r="BA10" s="268">
        <f>1/('10 (raw)'!BJ9/'10 (raw)'!G9)</f>
        <v>2.8059401294871664</v>
      </c>
      <c r="BB10" s="268">
        <f>+'10 (raw)'!BJ9/'10 (raw)'!E9</f>
        <v>45.513186430262046</v>
      </c>
      <c r="BC10" s="281">
        <f>+'10 (raw)'!BK9/'10 (raw)'!BF9</f>
        <v>2.0061318005820357</v>
      </c>
      <c r="BD10" s="265">
        <f>+'10 (raw)'!BL9/'10 (raw)'!BO9</f>
        <v>6.0149890477993934E-2</v>
      </c>
      <c r="BE10" s="268">
        <f>+'10 (raw)'!BM9</f>
        <v>49.2</v>
      </c>
      <c r="BF10" s="265">
        <f>+'10 (raw)'!BN9/'10 (raw)'!BO9</f>
        <v>6.1033583215041855E-2</v>
      </c>
      <c r="BG10" s="279">
        <f>+'10 (raw)'!BP9/('10 (raw)'!G9/1000)</f>
        <v>0.13875053464787726</v>
      </c>
      <c r="BH10" s="267">
        <f>+'10 (raw)'!BQ9</f>
        <v>4.7067088162978576</v>
      </c>
      <c r="BI10" s="267">
        <f>+'10 (raw)'!BR9</f>
        <v>2.0210900749319145</v>
      </c>
      <c r="BJ10" s="267">
        <f>+'10 (raw)'!BS9</f>
        <v>10.138194</v>
      </c>
      <c r="BK10" s="264">
        <f>+'10 (raw)'!BT9/('10 (raw)'!E9/1000)</f>
        <v>11.766978315227435</v>
      </c>
      <c r="BL10" s="268">
        <f>+'10 (raw)'!BU9</f>
        <v>9</v>
      </c>
      <c r="BM10" s="281">
        <f>+'10 (raw)'!BV9/('10 (raw)'!D9/1000)</f>
        <v>5.5427225357637155</v>
      </c>
      <c r="BN10" s="264">
        <f>'10 (raw)'!BW9/('10 (raw)'!E9/1000)</f>
        <v>55.44713292972655</v>
      </c>
      <c r="BO10" s="264">
        <f>'10 (raw)'!BX9/('10 (raw)'!D9/10000)</f>
        <v>1.3330820901848701</v>
      </c>
      <c r="BP10" s="264">
        <f>+'10 (raw)'!BY9/('10 (raw)'!D9/100000)</f>
        <v>4.6119808721387603</v>
      </c>
      <c r="BQ10" s="267">
        <f>+'10 (raw)'!BZ9/('10 (raw)'!G9/1000)</f>
        <v>4.3489240235263775</v>
      </c>
      <c r="BR10" s="267">
        <f>+'10 (raw)'!CA9</f>
        <v>0.81432119542351489</v>
      </c>
      <c r="BS10" s="282">
        <f>+'10 (raw)'!CB9</f>
        <v>83.202380950000006</v>
      </c>
      <c r="BT10" s="283">
        <f>+'10 (raw)'!CC9</f>
        <v>0.28175</v>
      </c>
      <c r="BU10" s="283">
        <f>+'10 (raw)'!CD9</f>
        <v>0.10183333333333333</v>
      </c>
      <c r="BV10" s="284">
        <f>+'10 (raw)'!CE9</f>
        <v>37.130000000000003</v>
      </c>
      <c r="BW10" s="284">
        <f>+'10 (raw)'!CF9</f>
        <v>48.84</v>
      </c>
      <c r="BX10" s="265">
        <f>+'10 (raw)'!CG9</f>
        <v>0.87825109168581794</v>
      </c>
      <c r="BY10" s="278">
        <f>BY9</f>
        <v>77.961320760981764</v>
      </c>
      <c r="BZ10" s="268">
        <f>+'10 (raw)'!CI9</f>
        <v>0.39711536921239288</v>
      </c>
      <c r="CA10" s="280">
        <f>+'10 (raw)'!CJ9</f>
        <v>62.009440678692975</v>
      </c>
      <c r="CB10" s="268">
        <f>+'10 (raw)'!CK9</f>
        <v>7.6</v>
      </c>
      <c r="CC10" s="265">
        <f>+'10 (raw)'!CL9/'10 (raw)'!E9</f>
        <v>0.22395333509976242</v>
      </c>
      <c r="CD10" s="265">
        <f>+'10 (raw)'!CM9</f>
        <v>1.937646487468063E-3</v>
      </c>
      <c r="CE10" s="265">
        <f>+'10 (raw)'!CN9/'10 (raw)'!G9</f>
        <v>2.0294710002763592E-2</v>
      </c>
      <c r="CF10" s="265">
        <f>('10 (raw)'!CO9+'10 (raw)'!CP9)/'10 (raw)'!CX9</f>
        <v>8.30900905873002E-3</v>
      </c>
      <c r="CG10" s="268">
        <f>+'10 (raw)'!CQ9/('10 (raw)'!CX9/1000000)</f>
        <v>0.12272712506154698</v>
      </c>
      <c r="CH10" s="281">
        <f>+'10 (raw)'!CR9/('10 (raw)'!D9/1000)</f>
        <v>0.73461462124383292</v>
      </c>
      <c r="CI10" s="273">
        <f>('10 (raw)'!CS9-'09 (raw)'!CS9)/'09 (raw)'!CS9</f>
        <v>0.12506990172275528</v>
      </c>
      <c r="CJ10" s="273">
        <f>('10 (raw)'!CT9-'09 (raw)'!CT9)/'09 (raw)'!CT9</f>
        <v>8.0027446309083136E-2</v>
      </c>
      <c r="CK10" s="285">
        <f>+'10 (raw)'!CU9/('10 (raw)'!D9/1000000)</f>
        <v>1.3177088206110743</v>
      </c>
      <c r="CL10" s="268">
        <f>+'10 (raw)'!CV9/('10 (raw)'!I9/1000)</f>
        <v>1.2920521380418906</v>
      </c>
      <c r="CM10" s="268">
        <f>+'10 (raw)'!CW9/('10 (raw)'!E9/10000)</f>
        <v>0.98526664543982967</v>
      </c>
    </row>
    <row r="11" spans="1:91">
      <c r="A11" s="263" t="s">
        <v>211</v>
      </c>
      <c r="B11" s="264">
        <f>+('10 (raw)'!B10*1000000)/'10 (raw)'!E10</f>
        <v>4890.2327262448207</v>
      </c>
      <c r="C11" s="265">
        <f>'10 (raw)'!C10</f>
        <v>0.2404463</v>
      </c>
      <c r="D11" s="266">
        <f>+'10 (raw)'!J10/('10 (raw)'!D10/100000)</f>
        <v>2072.9697751082904</v>
      </c>
      <c r="E11" s="266">
        <f>+'10 (raw)'!K10</f>
        <v>83.411715737819833</v>
      </c>
      <c r="F11" s="267">
        <f>+'10 (raw)'!L10</f>
        <v>2.08</v>
      </c>
      <c r="G11" s="267">
        <f>+'10 (raw)'!M10</f>
        <v>2.31</v>
      </c>
      <c r="H11" s="267">
        <f>+'10 (raw)'!N10</f>
        <v>3.36</v>
      </c>
      <c r="I11" s="267">
        <f>+'10 (raw)'!O10</f>
        <v>0.65</v>
      </c>
      <c r="J11" s="267">
        <f>+'10 (raw)'!P10</f>
        <v>0.39800000000000002</v>
      </c>
      <c r="K11" s="268">
        <f>+'10 (raw)'!Q10/('10 (raw)'!E10)*100000</f>
        <v>5.0475321122571142</v>
      </c>
      <c r="L11" s="268">
        <f>+'10 (raw)'!R10/('10 (raw)'!D10/100000)</f>
        <v>187.63623059531329</v>
      </c>
      <c r="M11" s="265">
        <f>+'10 (raw)'!S10/'10 (raw)'!U10</f>
        <v>1.1358244810679675E-3</v>
      </c>
      <c r="N11" s="265">
        <f>+'10 (raw)'!T10</f>
        <v>8.8863243884475765E-2</v>
      </c>
      <c r="O11" s="269">
        <v>45.25539923797399</v>
      </c>
      <c r="P11" s="270">
        <f>+'10 (raw)'!X10/('10 (raw)'!F10/'10 (raw)'!W10)</f>
        <v>64.331772779984405</v>
      </c>
      <c r="Q11" s="268">
        <f>+'10 (raw)'!Y10/('10 (raw)'!I10/10000)</f>
        <v>17.203154833494249</v>
      </c>
      <c r="R11" s="271">
        <f>+'10 (raw)'!Z10</f>
        <v>5736.5760590236414</v>
      </c>
      <c r="S11" s="271">
        <f>+'10 (raw)'!AA10</f>
        <v>0.52</v>
      </c>
      <c r="T11" s="271">
        <f>+'10 (raw)'!AB10</f>
        <v>6433.8</v>
      </c>
      <c r="U11" s="271">
        <f>+'10 (raw)'!AD10</f>
        <v>1</v>
      </c>
      <c r="V11" s="271">
        <f>'10 (raw)'!AE10</f>
        <v>3</v>
      </c>
      <c r="W11" s="272">
        <f>+'10 (raw)'!AF10/'10 (raw)'!AC10</f>
        <v>0.82191780821917804</v>
      </c>
      <c r="X11" s="267">
        <f>+'10 (raw)'!AG10</f>
        <v>93.217902964523816</v>
      </c>
      <c r="Y11" s="267">
        <f>+'10 (raw)'!AH10</f>
        <v>12.925000000000001</v>
      </c>
      <c r="Z11" s="265">
        <f>+'10 (raw)'!AI10</f>
        <v>0.1765900489245823</v>
      </c>
      <c r="AA11" s="273">
        <f>'10 (raw)'!AJ10/'10 (raw)'!AK10</f>
        <v>2.2162607875336291</v>
      </c>
      <c r="AB11" s="267">
        <f>'10 (raw)'!AL10</f>
        <v>1.8093233072570081</v>
      </c>
      <c r="AC11" s="274">
        <f>+'10 (raw)'!AM10/('10 (raw)'!D10/100000)</f>
        <v>6.8672347282196888</v>
      </c>
      <c r="AD11" s="265">
        <f>+'10 (raw)'!AN10/'10 (raw)'!E10</f>
        <v>0.33773961559132903</v>
      </c>
      <c r="AE11" s="275">
        <f>+'10 (raw)'!AO10</f>
        <v>0.59908825614561523</v>
      </c>
      <c r="AF11" s="276">
        <f>+'10 (raw)'!AP10</f>
        <v>2.2922983626440265E-2</v>
      </c>
      <c r="AG11" s="266">
        <f>+'10 (raw)'!AQ10</f>
        <v>80.264941048922623</v>
      </c>
      <c r="AH11" s="266">
        <f>+'10 (raw)'!AR10</f>
        <v>56.804103373446438</v>
      </c>
      <c r="AI11" s="277">
        <f>+'10 (raw)'!AS10</f>
        <v>2.3631170594812793E-2</v>
      </c>
      <c r="AJ11" s="266">
        <f>+'10 (raw)'!AT10</f>
        <v>534.96801074335417</v>
      </c>
      <c r="AK11" s="265">
        <f>+'10 (raw)'!AU10/'10 (raw)'!E10</f>
        <v>0.1363693883528552</v>
      </c>
      <c r="AL11" s="278">
        <f>+'10 (raw)'!AV10</f>
        <v>10.18632109092006</v>
      </c>
      <c r="AM11" s="279">
        <f>+'10 (raw)'!AW10/'10 (raw)'!G10</f>
        <v>3.381804372347235E-2</v>
      </c>
      <c r="AN11" s="273">
        <f>'10 (raw)'!AX10</f>
        <v>50.833562166419767</v>
      </c>
      <c r="AO11" s="279">
        <f>+'10 (raw)'!AY10</f>
        <v>-2.4575153616542944E-2</v>
      </c>
      <c r="AP11" s="267">
        <f>+'10 (raw)'!AZ10</f>
        <v>100.1343194578664</v>
      </c>
      <c r="AQ11" s="267">
        <f>('10 (raw)'!H10*1000)/'10 (raw)'!D10</f>
        <v>76592.115942166492</v>
      </c>
      <c r="AR11" s="267">
        <f>'10 (raw)'!E10/'10 (raw)'!D10</f>
        <v>0.4110487085653704</v>
      </c>
      <c r="AS11" s="275">
        <f>+'10 (raw)'!BA10</f>
        <v>9.8181096570184163</v>
      </c>
      <c r="AT11" s="268">
        <v>0</v>
      </c>
      <c r="AU11" s="275">
        <f>+'10 (raw)'!BC10</f>
        <v>41.4</v>
      </c>
      <c r="AV11" s="275">
        <f>+'10 (raw)'!BD10</f>
        <v>2.7</v>
      </c>
      <c r="AW11" s="268">
        <f>+'10 (raw)'!BE10</f>
        <v>34.11</v>
      </c>
      <c r="AX11" s="280">
        <f>'10 (raw)'!BG10</f>
        <v>19.101953067919407</v>
      </c>
      <c r="AY11" s="280">
        <f>'10 (raw)'!BH10*10</f>
        <v>7.2916666666666679</v>
      </c>
      <c r="AZ11" s="265">
        <f>+'10 (raw)'!BI10/'10 (raw)'!G10</f>
        <v>2.3295790064188433E-2</v>
      </c>
      <c r="BA11" s="268">
        <f>1/('10 (raw)'!BJ10/'10 (raw)'!G10)</f>
        <v>1.8318231730887338</v>
      </c>
      <c r="BB11" s="268">
        <f>+'10 (raw)'!BJ10/'10 (raw)'!E10</f>
        <v>143.98876604191017</v>
      </c>
      <c r="BC11" s="281">
        <f>+'10 (raw)'!BK10/'10 (raw)'!BF10</f>
        <v>8.3682175527447225</v>
      </c>
      <c r="BD11" s="265">
        <f>+'10 (raw)'!BL10/'10 (raw)'!BO10</f>
        <v>0.19558288532494894</v>
      </c>
      <c r="BE11" s="268">
        <f>+'10 (raw)'!BM10</f>
        <v>84.1</v>
      </c>
      <c r="BF11" s="265">
        <f>+'10 (raw)'!BN10/'10 (raw)'!BO10</f>
        <v>0.19115671344068283</v>
      </c>
      <c r="BG11" s="279">
        <f>+'10 (raw)'!BP10/('10 (raw)'!G10/1000)</f>
        <v>0.13646100254358415</v>
      </c>
      <c r="BH11" s="267">
        <f>+'10 (raw)'!BQ10</f>
        <v>29.654157468727004</v>
      </c>
      <c r="BI11" s="267">
        <f>+'10 (raw)'!BR10</f>
        <v>13.750600553337419</v>
      </c>
      <c r="BJ11" s="267">
        <f>+'10 (raw)'!BS10</f>
        <v>7.816179</v>
      </c>
      <c r="BK11" s="264">
        <f>+'10 (raw)'!BT10/('10 (raw)'!E10/1000)</f>
        <v>36.672809015603278</v>
      </c>
      <c r="BL11" s="268">
        <f>+'10 (raw)'!BU10</f>
        <v>25</v>
      </c>
      <c r="BM11" s="281">
        <f>+'10 (raw)'!BV10/('10 (raw)'!D10/1000)</f>
        <v>2.4792178482645038</v>
      </c>
      <c r="BN11" s="264">
        <f>'10 (raw)'!BW10/('10 (raw)'!E10/1000)</f>
        <v>31.291855415930865</v>
      </c>
      <c r="BO11" s="264">
        <f>'10 (raw)'!BX10/('10 (raw)'!D10/10000)</f>
        <v>0.61074555667996377</v>
      </c>
      <c r="BP11" s="264">
        <f>+'10 (raw)'!BY10/('10 (raw)'!D10/100000)</f>
        <v>10.987575565151502</v>
      </c>
      <c r="BQ11" s="267">
        <f>+'10 (raw)'!BZ10/('10 (raw)'!G10/1000)</f>
        <v>5.6634105086632136</v>
      </c>
      <c r="BR11" s="267">
        <f>+'10 (raw)'!CA10</f>
        <v>8.0812325495884629E-2</v>
      </c>
      <c r="BS11" s="282">
        <f>+'10 (raw)'!CB10</f>
        <v>75.416794640000006</v>
      </c>
      <c r="BT11" s="283">
        <f>+'10 (raw)'!CC10</f>
        <v>0.42700000000000005</v>
      </c>
      <c r="BU11" s="283">
        <f>+'10 (raw)'!CD10</f>
        <v>0.29516666666666669</v>
      </c>
      <c r="BV11" s="284">
        <f>+'10 (raw)'!CE10</f>
        <v>19.54</v>
      </c>
      <c r="BW11" s="284">
        <f>+'10 (raw)'!CF10</f>
        <v>65.12</v>
      </c>
      <c r="BX11" s="265">
        <f>+'10 (raw)'!CG10</f>
        <v>0.78357363622729115</v>
      </c>
      <c r="BY11" s="278">
        <f>BY10</f>
        <v>77.961320760981764</v>
      </c>
      <c r="BZ11" s="268">
        <f>+'10 (raw)'!CI10</f>
        <v>0.11493461843410259</v>
      </c>
      <c r="CA11" s="280">
        <f>+'10 (raw)'!CJ10</f>
        <v>0</v>
      </c>
      <c r="CB11" s="268">
        <f>+'10 (raw)'!CK10</f>
        <v>7.1</v>
      </c>
      <c r="CC11" s="265">
        <f>+'10 (raw)'!CL10/'10 (raw)'!E10</f>
        <v>0.18063553405733429</v>
      </c>
      <c r="CD11" s="265">
        <f>+'10 (raw)'!CM10</f>
        <v>8.4726239996621554E-3</v>
      </c>
      <c r="CE11" s="265">
        <f>+'10 (raw)'!CN10/'10 (raw)'!G10</f>
        <v>2.753078594716022E-2</v>
      </c>
      <c r="CF11" s="265">
        <f>('10 (raw)'!CO10+'10 (raw)'!CP10)/'10 (raw)'!CX10</f>
        <v>2.8569522815648805</v>
      </c>
      <c r="CG11" s="268">
        <f>+'10 (raw)'!CQ10/('10 (raw)'!CX10/1000000)</f>
        <v>52.350233645991793</v>
      </c>
      <c r="CH11" s="281">
        <f>+'10 (raw)'!CR10/('10 (raw)'!D10/1000)</f>
        <v>1.1214484397927529</v>
      </c>
      <c r="CI11" s="273">
        <f>('10 (raw)'!CS10-'09 (raw)'!CS10)/'09 (raw)'!CS10</f>
        <v>-8.6745542980535204E-3</v>
      </c>
      <c r="CJ11" s="273">
        <f>('10 (raw)'!CT10-'09 (raw)'!CT10)/'09 (raw)'!CT10</f>
        <v>7.2759235199326741E-2</v>
      </c>
      <c r="CK11" s="285">
        <f>+'10 (raw)'!CU10/('10 (raw)'!D10/1000000)</f>
        <v>4.3833413158849073</v>
      </c>
      <c r="CL11" s="268">
        <f>+'10 (raw)'!CV10/('10 (raw)'!I10/1000)</f>
        <v>17.28316950713841</v>
      </c>
      <c r="CM11" s="268">
        <f>+'10 (raw)'!CW10/('10 (raw)'!E10/10000)</f>
        <v>1.5853516352582204</v>
      </c>
    </row>
    <row r="12" spans="1:91">
      <c r="A12" s="263" t="s">
        <v>212</v>
      </c>
      <c r="B12" s="264">
        <f>+('10 (raw)'!B11*1000000)/'10 (raw)'!E11</f>
        <v>6997.5229523416274</v>
      </c>
      <c r="C12" s="265">
        <f>'10 (raw)'!C11</f>
        <v>0.32495469999999999</v>
      </c>
      <c r="D12" s="266">
        <f>+'10 (raw)'!J11/('10 (raw)'!D11/100000)</f>
        <v>1874.7078830982525</v>
      </c>
      <c r="E12" s="266">
        <f>+'10 (raw)'!K11</f>
        <v>58.475206706945748</v>
      </c>
      <c r="F12" s="267">
        <f>+'10 (raw)'!L11</f>
        <v>1.88</v>
      </c>
      <c r="G12" s="267">
        <f>+'10 (raw)'!M11</f>
        <v>2.79</v>
      </c>
      <c r="H12" s="267">
        <f>+'10 (raw)'!N11</f>
        <v>3.56</v>
      </c>
      <c r="I12" s="267">
        <f>+'10 (raw)'!O11</f>
        <v>1.83</v>
      </c>
      <c r="J12" s="267">
        <f>+'10 (raw)'!P11</f>
        <v>0.45100000000000001</v>
      </c>
      <c r="K12" s="268">
        <f>+'10 (raw)'!Q11/('10 (raw)'!E11)*100000</f>
        <v>15.105595094960057</v>
      </c>
      <c r="L12" s="268">
        <f>+'10 (raw)'!R11/('10 (raw)'!D11/100000)</f>
        <v>16.910296713564808</v>
      </c>
      <c r="M12" s="265">
        <f>+'10 (raw)'!S11/'10 (raw)'!U11</f>
        <v>7.4180234665778014E-2</v>
      </c>
      <c r="N12" s="265">
        <f>+'10 (raw)'!T11</f>
        <v>3.2464502333232554E-3</v>
      </c>
      <c r="O12" s="269">
        <v>4.5577464113622117</v>
      </c>
      <c r="P12" s="270">
        <f>+'10 (raw)'!X11/('10 (raw)'!F11/'10 (raw)'!W11)</f>
        <v>146.98295222688105</v>
      </c>
      <c r="Q12" s="268">
        <f>+'10 (raw)'!Y11/('10 (raw)'!I11/10000)</f>
        <v>2.9787152154373193</v>
      </c>
      <c r="R12" s="271">
        <f>+'10 (raw)'!Z11</f>
        <v>6098.4086944059691</v>
      </c>
      <c r="S12" s="271">
        <f>+'10 (raw)'!AA11</f>
        <v>0.96</v>
      </c>
      <c r="T12" s="271">
        <f>+'10 (raw)'!AB11</f>
        <v>4026</v>
      </c>
      <c r="U12" s="271">
        <f>+'10 (raw)'!AD11</f>
        <v>0.75</v>
      </c>
      <c r="V12" s="271">
        <f>'10 (raw)'!AE11</f>
        <v>4</v>
      </c>
      <c r="W12" s="272">
        <f>+'10 (raw)'!AF11/'10 (raw)'!AC11</f>
        <v>0.72379849449913136</v>
      </c>
      <c r="X12" s="267">
        <f>+'10 (raw)'!AG11</f>
        <v>95.575716184806979</v>
      </c>
      <c r="Y12" s="267">
        <f>+'10 (raw)'!AH11</f>
        <v>11.6393</v>
      </c>
      <c r="Z12" s="265">
        <f>+'10 (raw)'!AI11</f>
        <v>0.18920655316415033</v>
      </c>
      <c r="AA12" s="273">
        <f>'10 (raw)'!AJ11/'10 (raw)'!AK11</f>
        <v>2.2074159810811711</v>
      </c>
      <c r="AB12" s="267">
        <f>'10 (raw)'!AL11</f>
        <v>2.0207440158981318</v>
      </c>
      <c r="AC12" s="274">
        <f>+'10 (raw)'!AM11/('10 (raw)'!D11/100000)</f>
        <v>5.1597119148293507</v>
      </c>
      <c r="AD12" s="265">
        <f>+'10 (raw)'!AN11/'10 (raw)'!E11</f>
        <v>0.33037770099827901</v>
      </c>
      <c r="AE12" s="275">
        <f>+'10 (raw)'!AO11</f>
        <v>0.51601405712755899</v>
      </c>
      <c r="AF12" s="276">
        <f>+'10 (raw)'!AP11</f>
        <v>2.5919999999999999E-2</v>
      </c>
      <c r="AG12" s="266">
        <f>+'10 (raw)'!AQ11</f>
        <v>83.63260054819041</v>
      </c>
      <c r="AH12" s="266">
        <f>+'10 (raw)'!AR11</f>
        <v>60.692524164933317</v>
      </c>
      <c r="AI12" s="277">
        <f>+'10 (raw)'!AS11</f>
        <v>1.5835095730068308E-2</v>
      </c>
      <c r="AJ12" s="266">
        <f>+'10 (raw)'!AT11</f>
        <v>530.49041477721198</v>
      </c>
      <c r="AK12" s="265">
        <f>+'10 (raw)'!AU11/'10 (raw)'!E11</f>
        <v>0.1051838385849288</v>
      </c>
      <c r="AL12" s="278">
        <f>+'10 (raw)'!AV11</f>
        <v>24.667811457253798</v>
      </c>
      <c r="AM12" s="279">
        <f>+'10 (raw)'!AW11/'10 (raw)'!G11</f>
        <v>2.1279375493968869E-2</v>
      </c>
      <c r="AN12" s="273">
        <f>'10 (raw)'!AX11</f>
        <v>51.192514590046599</v>
      </c>
      <c r="AO12" s="279">
        <f>+'10 (raw)'!AY11</f>
        <v>4.2227259673116952E-3</v>
      </c>
      <c r="AP12" s="267">
        <f>+'10 (raw)'!AZ11</f>
        <v>78.204814405407191</v>
      </c>
      <c r="AQ12" s="267">
        <f>('10 (raw)'!H11*1000)/'10 (raw)'!D11</f>
        <v>101283.75565922513</v>
      </c>
      <c r="AR12" s="267">
        <f>'10 (raw)'!E11/'10 (raw)'!D11</f>
        <v>0.43133346163565883</v>
      </c>
      <c r="AS12" s="275">
        <f>+'10 (raw)'!BA11</f>
        <v>12.535668885506919</v>
      </c>
      <c r="AT12" s="268">
        <v>0.3</v>
      </c>
      <c r="AU12" s="275">
        <f>+'10 (raw)'!BC11</f>
        <v>61.19</v>
      </c>
      <c r="AV12" s="275">
        <f>+'10 (raw)'!BD11</f>
        <v>28.4</v>
      </c>
      <c r="AW12" s="268">
        <f>+'10 (raw)'!BE11</f>
        <v>18.559999999999999</v>
      </c>
      <c r="AX12" s="280">
        <f>'10 (raw)'!BG11</f>
        <v>18.490879747538539</v>
      </c>
      <c r="AY12" s="280">
        <f>'10 (raw)'!BH11*10</f>
        <v>8.08</v>
      </c>
      <c r="AZ12" s="265">
        <f>+'10 (raw)'!BI11/'10 (raw)'!G11</f>
        <v>1.8889440085257253E-2</v>
      </c>
      <c r="BA12" s="268">
        <f>1/('10 (raw)'!BJ11/'10 (raw)'!G11)</f>
        <v>1.6040332198725735</v>
      </c>
      <c r="BB12" s="268">
        <f>+'10 (raw)'!BJ11/'10 (raw)'!E11</f>
        <v>211.48165019458276</v>
      </c>
      <c r="BC12" s="281">
        <f>+'10 (raw)'!BK11/'10 (raw)'!BF11</f>
        <v>5.0007414559812924</v>
      </c>
      <c r="BD12" s="265">
        <f>+'10 (raw)'!BL11/'10 (raw)'!BO11</f>
        <v>0.2039508561253375</v>
      </c>
      <c r="BE12" s="268">
        <f>+'10 (raw)'!BM11</f>
        <v>96.9</v>
      </c>
      <c r="BF12" s="265">
        <f>+'10 (raw)'!BN11/'10 (raw)'!BO11</f>
        <v>0.220332631817449</v>
      </c>
      <c r="BG12" s="279">
        <f>+'10 (raw)'!BP11/('10 (raw)'!G11/1000)</f>
        <v>0.11648227472302408</v>
      </c>
      <c r="BH12" s="267">
        <f>+'10 (raw)'!BQ11</f>
        <v>14.577319587628864</v>
      </c>
      <c r="BI12" s="267">
        <f>+'10 (raw)'!BR11</f>
        <v>7.7780181892490825</v>
      </c>
      <c r="BJ12" s="267">
        <f>+'10 (raw)'!BS11</f>
        <v>0.64212000000000014</v>
      </c>
      <c r="BK12" s="264">
        <f>+'10 (raw)'!BT11/('10 (raw)'!E11/1000)</f>
        <v>27.500914630685664</v>
      </c>
      <c r="BL12" s="268">
        <f>+'10 (raw)'!BU11</f>
        <v>12</v>
      </c>
      <c r="BM12" s="281">
        <f>+'10 (raw)'!BV11/('10 (raw)'!D11/1000)</f>
        <v>6.1799790372580166</v>
      </c>
      <c r="BN12" s="264">
        <f>'10 (raw)'!BW11/('10 (raw)'!E11/1000)</f>
        <v>24.359300113248306</v>
      </c>
      <c r="BO12" s="264">
        <f>'10 (raw)'!BX11/('10 (raw)'!D11/10000)</f>
        <v>2.4668695651191421</v>
      </c>
      <c r="BP12" s="264">
        <f>+'10 (raw)'!BY11/('10 (raw)'!D11/100000)</f>
        <v>11.373963491083678</v>
      </c>
      <c r="BQ12" s="267">
        <f>+'10 (raw)'!BZ11/('10 (raw)'!G11/1000)</f>
        <v>3.9305828395007567</v>
      </c>
      <c r="BR12" s="267">
        <f>+'10 (raw)'!CA11</f>
        <v>0.33015286077453865</v>
      </c>
      <c r="BS12" s="282">
        <f>+'10 (raw)'!CB11</f>
        <v>76.473065480000002</v>
      </c>
      <c r="BT12" s="283">
        <f>+'10 (raw)'!CC11</f>
        <v>0.30212499999999998</v>
      </c>
      <c r="BU12" s="283">
        <f>+'10 (raw)'!CD11</f>
        <v>0.58549999999999991</v>
      </c>
      <c r="BV12" s="284">
        <f>+'10 (raw)'!CE11</f>
        <v>39.39</v>
      </c>
      <c r="BW12" s="284">
        <f>+'10 (raw)'!CF11</f>
        <v>48.84</v>
      </c>
      <c r="BX12" s="265">
        <f>+'10 (raw)'!CG11</f>
        <v>0.5019304049841522</v>
      </c>
      <c r="BY12" s="278">
        <f>+'10 (raw)'!CH11/('10 (raw)'!G11/1000)</f>
        <v>20.142529536417825</v>
      </c>
      <c r="BZ12" s="268">
        <f>+'10 (raw)'!CI11</f>
        <v>0.15379902313317326</v>
      </c>
      <c r="CA12" s="280">
        <f>+'10 (raw)'!CJ11</f>
        <v>14.670418522719714</v>
      </c>
      <c r="CB12" s="268">
        <f>+'10 (raw)'!CK11</f>
        <v>8.3000000000000007</v>
      </c>
      <c r="CC12" s="265">
        <f>+'10 (raw)'!CL11/'10 (raw)'!E11</f>
        <v>0.24812293334939939</v>
      </c>
      <c r="CD12" s="265">
        <f>+'10 (raw)'!CM11</f>
        <v>4.1100741147405986E-2</v>
      </c>
      <c r="CE12" s="265">
        <f>+'10 (raw)'!CN11/'10 (raw)'!G11</f>
        <v>1.5802454985474296E-2</v>
      </c>
      <c r="CF12" s="265">
        <f>('10 (raw)'!CO11+'10 (raw)'!CP11)/'10 (raw)'!CX11</f>
        <v>0.67572582866548525</v>
      </c>
      <c r="CG12" s="268">
        <f>+'10 (raw)'!CQ11/('10 (raw)'!CX11/1000000)</f>
        <v>4.5075907766512442</v>
      </c>
      <c r="CH12" s="281">
        <f>+'10 (raw)'!CR11/('10 (raw)'!D11/1000)</f>
        <v>1.4592228720320863</v>
      </c>
      <c r="CI12" s="273">
        <f>('10 (raw)'!CS11-'09 (raw)'!CS11)/'09 (raw)'!CS11</f>
        <v>0.2541283669739508</v>
      </c>
      <c r="CJ12" s="273">
        <f>('10 (raw)'!CT11-'09 (raw)'!CT11)/'09 (raw)'!CT11</f>
        <v>0.1005353564548402</v>
      </c>
      <c r="CK12" s="285">
        <f>+'10 (raw)'!CU11/('10 (raw)'!D11/1000000)</f>
        <v>11.6752605372051</v>
      </c>
      <c r="CL12" s="268">
        <f>+'10 (raw)'!CV11/('10 (raw)'!I11/1000)</f>
        <v>3.1312835557402061</v>
      </c>
      <c r="CM12" s="268">
        <f>+'10 (raw)'!CW11/('10 (raw)'!E11/10000)</f>
        <v>1.8860164974054174</v>
      </c>
    </row>
    <row r="13" spans="1:91">
      <c r="A13" s="263" t="s">
        <v>213</v>
      </c>
      <c r="B13" s="264">
        <f>+('10 (raw)'!B12*1000000)/'10 (raw)'!E12</f>
        <v>3993.5555637850225</v>
      </c>
      <c r="C13" s="265">
        <f>'10 (raw)'!C12</f>
        <v>0.27378330000000001</v>
      </c>
      <c r="D13" s="266">
        <f>+'10 (raw)'!J12/('10 (raw)'!D12/100000)</f>
        <v>1258.432136195946</v>
      </c>
      <c r="E13" s="266">
        <f>+'10 (raw)'!K12</f>
        <v>37.45812192571362</v>
      </c>
      <c r="F13" s="267">
        <f>+'10 (raw)'!L12</f>
        <v>2.08</v>
      </c>
      <c r="G13" s="267">
        <f>+'10 (raw)'!M12</f>
        <v>2.78</v>
      </c>
      <c r="H13" s="267">
        <f>+'10 (raw)'!N12</f>
        <v>3.04</v>
      </c>
      <c r="I13" s="267">
        <f>+'10 (raw)'!O12</f>
        <v>2.09</v>
      </c>
      <c r="J13" s="267">
        <f>+'10 (raw)'!P12</f>
        <v>0.28999999999999998</v>
      </c>
      <c r="K13" s="268">
        <f>+'10 (raw)'!Q12/('10 (raw)'!E12)*100000</f>
        <v>8.6761815457618514</v>
      </c>
      <c r="L13" s="268">
        <f>+'10 (raw)'!R12/('10 (raw)'!D12/100000)</f>
        <v>21.527110190868232</v>
      </c>
      <c r="M13" s="265">
        <f>+'10 (raw)'!S12/'10 (raw)'!U12</f>
        <v>1.3566139048804309E-2</v>
      </c>
      <c r="N13" s="265">
        <f>+'10 (raw)'!T12</f>
        <v>0.25394162889634481</v>
      </c>
      <c r="O13" s="269">
        <v>24.406116572498114</v>
      </c>
      <c r="P13" s="270">
        <f>+'10 (raw)'!X12/('10 (raw)'!F12/'10 (raw)'!W12)</f>
        <v>757.61255375866358</v>
      </c>
      <c r="Q13" s="268">
        <f>+'10 (raw)'!Y12/('10 (raw)'!I12/10000)</f>
        <v>2.2500041683597551</v>
      </c>
      <c r="R13" s="271">
        <f>+'10 (raw)'!Z12</f>
        <v>15591.266158906901</v>
      </c>
      <c r="S13" s="271">
        <f>+'10 (raw)'!AA12</f>
        <v>0.51</v>
      </c>
      <c r="T13" s="271">
        <f>+'10 (raw)'!AB12</f>
        <v>1368.4</v>
      </c>
      <c r="U13" s="271">
        <f>+'10 (raw)'!AD12</f>
        <v>0.5</v>
      </c>
      <c r="V13" s="271">
        <f>'10 (raw)'!AE12</f>
        <v>6</v>
      </c>
      <c r="W13" s="272">
        <f>+'10 (raw)'!AF12/'10 (raw)'!AC12</f>
        <v>0.51015588096362785</v>
      </c>
      <c r="X13" s="267">
        <f>+'10 (raw)'!AG12</f>
        <v>98.673936380586539</v>
      </c>
      <c r="Y13" s="267">
        <f>+'10 (raw)'!AH12</f>
        <v>11.9937</v>
      </c>
      <c r="Z13" s="265">
        <f>+'10 (raw)'!AI12</f>
        <v>0.30111038536903983</v>
      </c>
      <c r="AA13" s="273">
        <f>'10 (raw)'!AJ12/'10 (raw)'!AK12</f>
        <v>1.4628931429544405</v>
      </c>
      <c r="AB13" s="267">
        <f>'10 (raw)'!AL12</f>
        <v>2.9075343156098619</v>
      </c>
      <c r="AC13" s="274">
        <f>+'10 (raw)'!AM12/('10 (raw)'!D12/100000)</f>
        <v>10.024074211014979</v>
      </c>
      <c r="AD13" s="265">
        <f>+'10 (raw)'!AN12/'10 (raw)'!E12</f>
        <v>0.38858614947726006</v>
      </c>
      <c r="AE13" s="275">
        <f>+'10 (raw)'!AO12</f>
        <v>0.61784525257698952</v>
      </c>
      <c r="AF13" s="276">
        <f>+'10 (raw)'!AP12</f>
        <v>4.3983197430195208E-2</v>
      </c>
      <c r="AG13" s="266">
        <f>+'10 (raw)'!AQ12</f>
        <v>83.737801191812764</v>
      </c>
      <c r="AH13" s="266">
        <f>+'10 (raw)'!AR12</f>
        <v>70.262019842279315</v>
      </c>
      <c r="AI13" s="277">
        <f>+'10 (raw)'!AS12</f>
        <v>7.0610074783762468E-3</v>
      </c>
      <c r="AJ13" s="266">
        <f>+'10 (raw)'!AT12</f>
        <v>528.22957028075257</v>
      </c>
      <c r="AK13" s="265">
        <f>+'10 (raw)'!AU12/'10 (raw)'!E12</f>
        <v>5.0218406185450044E-2</v>
      </c>
      <c r="AL13" s="278">
        <f>+'10 (raw)'!AV12</f>
        <v>5.3121666694172722</v>
      </c>
      <c r="AM13" s="279">
        <f>+'10 (raw)'!AW12/'10 (raw)'!G12</f>
        <v>1.8747310748953964E-2</v>
      </c>
      <c r="AN13" s="273">
        <f>'10 (raw)'!AX12</f>
        <v>47.772969665180518</v>
      </c>
      <c r="AO13" s="279">
        <f>+'10 (raw)'!AY12</f>
        <v>2.5367016501753881E-2</v>
      </c>
      <c r="AP13" s="267">
        <f>+'10 (raw)'!AZ12</f>
        <v>42.251859280969505</v>
      </c>
      <c r="AQ13" s="267">
        <f>('10 (raw)'!H12*1000)/'10 (raw)'!D12</f>
        <v>78742.201661252519</v>
      </c>
      <c r="AR13" s="267">
        <f>'10 (raw)'!E12/'10 (raw)'!D12</f>
        <v>0.49244661358837205</v>
      </c>
      <c r="AS13" s="275">
        <f>+'10 (raw)'!BA12</f>
        <v>19</v>
      </c>
      <c r="AT13" s="268">
        <v>0</v>
      </c>
      <c r="AU13" s="275">
        <f>+'10 (raw)'!BC12</f>
        <v>60.4</v>
      </c>
      <c r="AV13" s="275">
        <f>+'10 (raw)'!BD12</f>
        <v>20.7</v>
      </c>
      <c r="AW13" s="268">
        <f>+'10 (raw)'!BE12</f>
        <v>30.9</v>
      </c>
      <c r="AX13" s="280">
        <f>'10 (raw)'!BG12</f>
        <v>26.179615817516716</v>
      </c>
      <c r="AY13" s="280">
        <f>'10 (raw)'!BH12*10</f>
        <v>7.4933333333333341</v>
      </c>
      <c r="AZ13" s="265">
        <f>+'10 (raw)'!BI12/'10 (raw)'!G12</f>
        <v>2.1765099693244066E-2</v>
      </c>
      <c r="BA13" s="268">
        <f>1/('10 (raw)'!BJ12/'10 (raw)'!G12)</f>
        <v>1.6171622549761413</v>
      </c>
      <c r="BB13" s="268">
        <f>+'10 (raw)'!BJ12/'10 (raw)'!E12</f>
        <v>143.51820496477805</v>
      </c>
      <c r="BC13" s="281">
        <f>+'10 (raw)'!BK12/'10 (raw)'!BF12</f>
        <v>4.6971053297226524</v>
      </c>
      <c r="BD13" s="265">
        <f>+'10 (raw)'!BL12/'10 (raw)'!BO12</f>
        <v>0.20973860865435295</v>
      </c>
      <c r="BE13" s="268">
        <f>+'10 (raw)'!BM12</f>
        <v>99.8</v>
      </c>
      <c r="BF13" s="265">
        <f>+'10 (raw)'!BN12/'10 (raw)'!BO12</f>
        <v>0.20463009620452585</v>
      </c>
      <c r="BG13" s="279">
        <f>+'10 (raw)'!BP12/('10 (raw)'!G12/1000)</f>
        <v>0.14480078604670751</v>
      </c>
      <c r="BH13" s="267">
        <f>+'10 (raw)'!BQ12</f>
        <v>15.713442940934824</v>
      </c>
      <c r="BI13" s="267">
        <f>+'10 (raw)'!BR12</f>
        <v>35.712372551470452</v>
      </c>
      <c r="BJ13" s="267">
        <f>+'10 (raw)'!BS12</f>
        <v>16605.322138</v>
      </c>
      <c r="BK13" s="264">
        <f>+'10 (raw)'!BT12/('10 (raw)'!E12/1000)</f>
        <v>38.902663254035261</v>
      </c>
      <c r="BL13" s="268">
        <f>+'10 (raw)'!BU12</f>
        <v>7</v>
      </c>
      <c r="BM13" s="281">
        <f>+'10 (raw)'!BV12/('10 (raw)'!D12/1000)</f>
        <v>4.7474672779708644</v>
      </c>
      <c r="BN13" s="264">
        <f>'10 (raw)'!BW12/('10 (raw)'!E12/1000)</f>
        <v>34.391048850239095</v>
      </c>
      <c r="BO13" s="264">
        <f>'10 (raw)'!BX12/('10 (raw)'!D12/10000)</f>
        <v>8.3314846311222865</v>
      </c>
      <c r="BP13" s="264">
        <f>+'10 (raw)'!BY12/('10 (raw)'!D12/100000)</f>
        <v>12.324681406985629</v>
      </c>
      <c r="BQ13" s="267">
        <f>+'10 (raw)'!BZ12/('10 (raw)'!G12/1000)</f>
        <v>6.1972809301410221</v>
      </c>
      <c r="BR13" s="267">
        <f>+'10 (raw)'!CA12</f>
        <v>3.5542918073573841</v>
      </c>
      <c r="BS13" s="282">
        <f>+'10 (raw)'!CB12</f>
        <v>57.699107140000002</v>
      </c>
      <c r="BT13" s="283">
        <f>+'10 (raw)'!CC12</f>
        <v>0.30612499999999998</v>
      </c>
      <c r="BU13" s="283">
        <f>+'10 (raw)'!CD12</f>
        <v>0.25216666666666665</v>
      </c>
      <c r="BV13" s="284">
        <f>+'10 (raw)'!CE12</f>
        <v>36.74</v>
      </c>
      <c r="BW13" s="284">
        <f>+'10 (raw)'!CF12</f>
        <v>65.12</v>
      </c>
      <c r="BX13" s="265">
        <f>+'10 (raw)'!CG12</f>
        <v>0.92472781410271987</v>
      </c>
      <c r="BY13" s="278">
        <f>+'10 (raw)'!CH12/('10 (raw)'!G12/1000)</f>
        <v>21.430797272602074</v>
      </c>
      <c r="BZ13" s="268">
        <f>+'10 (raw)'!CI12</f>
        <v>0.16846731681739052</v>
      </c>
      <c r="CA13" s="280">
        <f>+'10 (raw)'!CJ12</f>
        <v>123.09558267797502</v>
      </c>
      <c r="CB13" s="268">
        <f>+'10 (raw)'!CK12</f>
        <v>10.4</v>
      </c>
      <c r="CC13" s="265">
        <f>+'10 (raw)'!CL12/'10 (raw)'!E12</f>
        <v>0.2063129231724124</v>
      </c>
      <c r="CD13" s="265">
        <f>+'10 (raw)'!CM12</f>
        <v>6.0916087755231319E-3</v>
      </c>
      <c r="CE13" s="265">
        <f>+'10 (raw)'!CN12/'10 (raw)'!G12</f>
        <v>3.622604454621909E-2</v>
      </c>
      <c r="CF13" s="265">
        <f>('10 (raw)'!CO12+'10 (raw)'!CP12)/'10 (raw)'!CX12</f>
        <v>3.4040317177584399E-2</v>
      </c>
      <c r="CG13" s="268">
        <f>+'10 (raw)'!CQ12/('10 (raw)'!CX12/1000000)</f>
        <v>0.61497398992162322</v>
      </c>
      <c r="CH13" s="281">
        <f>+'10 (raw)'!CR12/('10 (raw)'!D12/1000)</f>
        <v>2.5403333136272872</v>
      </c>
      <c r="CI13" s="273">
        <f>('10 (raw)'!CS12-'09 (raw)'!CS12)/'09 (raw)'!CS12</f>
        <v>0.26811082367329775</v>
      </c>
      <c r="CJ13" s="273">
        <f>('10 (raw)'!CT12-'09 (raw)'!CT12)/'09 (raw)'!CT12</f>
        <v>0.14422430851984339</v>
      </c>
      <c r="CK13" s="285">
        <f>+'10 (raw)'!CU12/('10 (raw)'!D12/1000000)</f>
        <v>3.2865817085295008</v>
      </c>
      <c r="CL13" s="268">
        <f>+'10 (raw)'!CV12/('10 (raw)'!I12/1000)</f>
        <v>0.9355280489495823</v>
      </c>
      <c r="CM13" s="268">
        <f>+'10 (raw)'!CW12/('10 (raw)'!E12/10000)</f>
        <v>4.3380907728809266</v>
      </c>
    </row>
    <row r="14" spans="1:91">
      <c r="A14" s="263" t="s">
        <v>214</v>
      </c>
      <c r="B14" s="264">
        <f>+('10 (raw)'!B13*1000000)/'10 (raw)'!E13</f>
        <v>10459.867645895973</v>
      </c>
      <c r="C14" s="265">
        <f>'10 (raw)'!C13</f>
        <v>0.403476</v>
      </c>
      <c r="D14" s="266">
        <f>+'10 (raw)'!J13/('10 (raw)'!D13/100000)</f>
        <v>2210.2348975081477</v>
      </c>
      <c r="E14" s="266">
        <f>+'10 (raw)'!K13</f>
        <v>85.22427801636681</v>
      </c>
      <c r="F14" s="267">
        <f>+'10 (raw)'!L13</f>
        <v>2.5</v>
      </c>
      <c r="G14" s="267">
        <f>+'10 (raw)'!M13</f>
        <v>2.5499999999999998</v>
      </c>
      <c r="H14" s="267">
        <f>+'10 (raw)'!N13</f>
        <v>3.57</v>
      </c>
      <c r="I14" s="267">
        <f>+'10 (raw)'!O13</f>
        <v>1.34</v>
      </c>
      <c r="J14" s="267">
        <f>+'10 (raw)'!P13</f>
        <v>0.43</v>
      </c>
      <c r="K14" s="268">
        <f>+'10 (raw)'!Q13/('10 (raw)'!E13)*100000</f>
        <v>5.5368715591877429</v>
      </c>
      <c r="L14" s="268">
        <f>+'10 (raw)'!R13/('10 (raw)'!D13/100000)</f>
        <v>12.185263020823914</v>
      </c>
      <c r="M14" s="265">
        <f>+'10 (raw)'!S13/'10 (raw)'!U13</f>
        <v>7.8339877463533079E-3</v>
      </c>
      <c r="N14" s="265">
        <f>+'10 (raw)'!T13</f>
        <v>0.17500606472474808</v>
      </c>
      <c r="O14" s="269">
        <v>3.4025414901742934</v>
      </c>
      <c r="P14" s="270">
        <f>+'10 (raw)'!X13/('10 (raw)'!F13/'10 (raw)'!W13)</f>
        <v>7.8612252306761476</v>
      </c>
      <c r="Q14" s="268">
        <f>+'10 (raw)'!Y13/('10 (raw)'!I13/10000)</f>
        <v>4.4065993280248694</v>
      </c>
      <c r="R14" s="271">
        <f>+'10 (raw)'!Z13</f>
        <v>1729616.094505101</v>
      </c>
      <c r="S14" s="271">
        <f>+'10 (raw)'!AA13</f>
        <v>1.22</v>
      </c>
      <c r="T14" s="271">
        <f>+'10 (raw)'!AB13</f>
        <v>3329.8</v>
      </c>
      <c r="U14" s="271">
        <f>+'10 (raw)'!AD13</f>
        <v>0.6</v>
      </c>
      <c r="V14" s="271">
        <f>'10 (raw)'!AE13</f>
        <v>18</v>
      </c>
      <c r="W14" s="272">
        <f>+'10 (raw)'!AF13/'10 (raw)'!AC13</f>
        <v>0.99994830705608684</v>
      </c>
      <c r="X14" s="267">
        <f>+'10 (raw)'!AG13</f>
        <v>99.16638351845252</v>
      </c>
      <c r="Y14" s="267">
        <f>+'10 (raw)'!AH13</f>
        <v>11.045999999999999</v>
      </c>
      <c r="Z14" s="265">
        <f>+'10 (raw)'!AI13</f>
        <v>0.2460868663833316</v>
      </c>
      <c r="AA14" s="273">
        <f>'10 (raw)'!AJ13/'10 (raw)'!AK13</f>
        <v>1.7799140863288674</v>
      </c>
      <c r="AB14" s="267">
        <f>'10 (raw)'!AL13</f>
        <v>2.5863738838916079</v>
      </c>
      <c r="AC14" s="274">
        <f>+'10 (raw)'!AM13/('10 (raw)'!D13/100000)</f>
        <v>4.1936294811926462</v>
      </c>
      <c r="AD14" s="265">
        <f>+'10 (raw)'!AN13/'10 (raw)'!E13</f>
        <v>0.40534423555123916</v>
      </c>
      <c r="AE14" s="275">
        <f>+'10 (raw)'!AO13</f>
        <v>0.80176361172694843</v>
      </c>
      <c r="AF14" s="276">
        <f>+'10 (raw)'!AP13</f>
        <v>2.2877084141139977E-2</v>
      </c>
      <c r="AG14" s="266">
        <f>+'10 (raw)'!AQ13</f>
        <v>79.813441608367157</v>
      </c>
      <c r="AH14" s="266">
        <f>+'10 (raw)'!AR13</f>
        <v>56.656621709357736</v>
      </c>
      <c r="AI14" s="277">
        <f>+'10 (raw)'!AS13</f>
        <v>9.3160447145228753E-2</v>
      </c>
      <c r="AJ14" s="266">
        <f>+'10 (raw)'!AT13</f>
        <v>539.17055566296676</v>
      </c>
      <c r="AK14" s="265">
        <f>AVERAGE(AK6:AK13,AK15:AK37)</f>
        <v>6.3479339849484062E-2</v>
      </c>
      <c r="AL14" s="278">
        <f>+'10 (raw)'!AV13</f>
        <v>12.834983938340683</v>
      </c>
      <c r="AM14" s="279">
        <f>+'10 (raw)'!AW13/'10 (raw)'!G13</f>
        <v>2.4341351299702895E-2</v>
      </c>
      <c r="AN14" s="273">
        <f>'10 (raw)'!AX13</f>
        <v>41.514702457277266</v>
      </c>
      <c r="AO14" s="279">
        <f>+'10 (raw)'!AY13</f>
        <v>-1.9284391487464081E-3</v>
      </c>
      <c r="AP14" s="267">
        <f>+'10 (raw)'!AZ13</f>
        <v>100.05031890133749</v>
      </c>
      <c r="AQ14" s="267">
        <f>('10 (raw)'!H13*1000)/'10 (raw)'!D13</f>
        <v>169798.20692247845</v>
      </c>
      <c r="AR14" s="267">
        <f>'10 (raw)'!E13/'10 (raw)'!D13</f>
        <v>0.47975505586683115</v>
      </c>
      <c r="AS14" s="275">
        <f>+'10 (raw)'!BA13</f>
        <v>23.9</v>
      </c>
      <c r="AT14" s="268">
        <v>0</v>
      </c>
      <c r="AU14" s="275">
        <f>+'10 (raw)'!BC13</f>
        <v>66</v>
      </c>
      <c r="AV14" s="275">
        <f>+'10 (raw)'!BD13</f>
        <v>3</v>
      </c>
      <c r="AW14" s="268">
        <f>+'10 (raw)'!BE13</f>
        <v>38.159999999999997</v>
      </c>
      <c r="AX14" s="280">
        <f>'10 (raw)'!BG13</f>
        <v>59.799410524799541</v>
      </c>
      <c r="AY14" s="280">
        <f>'10 (raw)'!BH13*10</f>
        <v>9.0266666666666655</v>
      </c>
      <c r="AZ14" s="265">
        <f>+'10 (raw)'!BI13/'10 (raw)'!G13</f>
        <v>1.6213248448974059E-2</v>
      </c>
      <c r="BA14" s="268">
        <f>1/('10 (raw)'!BJ13/'10 (raw)'!G13)</f>
        <v>2.0893765874769912</v>
      </c>
      <c r="BB14" s="268">
        <f>+'10 (raw)'!BJ13/'10 (raw)'!E13</f>
        <v>243.58097851363979</v>
      </c>
      <c r="BC14" s="281">
        <f>+'10 (raw)'!BK13/'10 (raw)'!BF13</f>
        <v>1.4385512108351017</v>
      </c>
      <c r="BD14" s="265">
        <f>+'10 (raw)'!BL13/'10 (raw)'!BO13</f>
        <v>0.29685332082219545</v>
      </c>
      <c r="BE14" s="268">
        <f>+'10 (raw)'!BM13</f>
        <v>102.6</v>
      </c>
      <c r="BF14" s="265">
        <f>+'10 (raw)'!BN13/'10 (raw)'!BO13</f>
        <v>0.37185711924372178</v>
      </c>
      <c r="BG14" s="279">
        <f>+'10 (raw)'!BP13/('10 (raw)'!G13/1000)</f>
        <v>0.45200966217111599</v>
      </c>
      <c r="BH14" s="267">
        <f>+'10 (raw)'!BQ13</f>
        <v>46.979865771812079</v>
      </c>
      <c r="BI14" s="267">
        <f>+'10 (raw)'!BR13</f>
        <v>0.9839789034923091</v>
      </c>
      <c r="BJ14" s="267">
        <f>+'10 (raw)'!BS13</f>
        <v>393.076348</v>
      </c>
      <c r="BK14" s="264">
        <f>+'10 (raw)'!BT13/('10 (raw)'!E13/1000)</f>
        <v>77.165140610620327</v>
      </c>
      <c r="BL14" s="268">
        <f>+'10 (raw)'!BU13</f>
        <v>111</v>
      </c>
      <c r="BM14" s="281">
        <f>+'10 (raw)'!BV13/('10 (raw)'!D13/1000)</f>
        <v>15.290922589442994</v>
      </c>
      <c r="BN14" s="264">
        <f>'10 (raw)'!BW13/('10 (raw)'!E13/1000)</f>
        <v>12.255335070261721</v>
      </c>
      <c r="BO14" s="264">
        <f>'10 (raw)'!BX13/('10 (raw)'!D13/10000)</f>
        <v>2.1363772828717251</v>
      </c>
      <c r="BP14" s="264">
        <f>+'10 (raw)'!BY13/('10 (raw)'!D13/100000)</f>
        <v>20.730772152310816</v>
      </c>
      <c r="BQ14" s="267">
        <f>+'10 (raw)'!BZ13/('10 (raw)'!G13/1000)</f>
        <v>19.428923235507355</v>
      </c>
      <c r="BR14" s="267">
        <f>+'10 (raw)'!CA13</f>
        <v>1.5126304643775526</v>
      </c>
      <c r="BS14" s="282">
        <f>+'10 (raw)'!CB13</f>
        <v>91.818736310000006</v>
      </c>
      <c r="BT14" s="283">
        <f>+'10 (raw)'!CC13</f>
        <v>0.34637499999999999</v>
      </c>
      <c r="BU14" s="283">
        <f>+'10 (raw)'!CD13</f>
        <v>0.83283333333333331</v>
      </c>
      <c r="BV14" s="284">
        <f>+'10 (raw)'!CE13</f>
        <v>40.880000000000003</v>
      </c>
      <c r="BW14" s="284">
        <f>+'10 (raw)'!CF13</f>
        <v>51.16</v>
      </c>
      <c r="BX14" s="265">
        <f>+'10 (raw)'!CG13</f>
        <v>0.56531470589556942</v>
      </c>
      <c r="BY14" s="278">
        <f>BY11</f>
        <v>77.961320760981764</v>
      </c>
      <c r="BZ14" s="268">
        <f>+'10 (raw)'!CI13</f>
        <v>0.19245879160847906</v>
      </c>
      <c r="CA14" s="280">
        <f>+'10 (raw)'!CJ13</f>
        <v>38.137794944160404</v>
      </c>
      <c r="CB14" s="268">
        <f>+'10 (raw)'!CK13</f>
        <v>17.899999999999999</v>
      </c>
      <c r="CC14" s="265">
        <f>+'10 (raw)'!CL13/'10 (raw)'!E13</f>
        <v>0.2532845428923769</v>
      </c>
      <c r="CD14" s="265">
        <f>+'10 (raw)'!CM13</f>
        <v>0.10137011972381174</v>
      </c>
      <c r="CE14" s="265">
        <f>+'10 (raw)'!CN13/'10 (raw)'!G13</f>
        <v>1.9249686689732055E-2</v>
      </c>
      <c r="CF14" s="265">
        <f>('10 (raw)'!CO13+'10 (raw)'!CP13)/'10 (raw)'!CX13</f>
        <v>0.78498120624851631</v>
      </c>
      <c r="CG14" s="268">
        <f>+'10 (raw)'!CQ13/('10 (raw)'!CX13/1000000)</f>
        <v>44.343421508551394</v>
      </c>
      <c r="CH14" s="281">
        <f>+'10 (raw)'!CR13/('10 (raw)'!D13/1000)</f>
        <v>1.7626667956782331</v>
      </c>
      <c r="CI14" s="273">
        <f>('10 (raw)'!CS13-'09 (raw)'!CS13)/'09 (raw)'!CS13</f>
        <v>3.5657328899085496E-2</v>
      </c>
      <c r="CJ14" s="273">
        <f>('10 (raw)'!CT13-'09 (raw)'!CT13)/'09 (raw)'!CT13</f>
        <v>8.9509205143042128E-2</v>
      </c>
      <c r="CK14" s="285">
        <f>+'10 (raw)'!CU13/('10 (raw)'!D13/1000000)</f>
        <v>36.284503058297553</v>
      </c>
      <c r="CL14" s="268">
        <f>+'10 (raw)'!CV13/('10 (raw)'!I13/1000)</f>
        <v>6.6955129218389295</v>
      </c>
      <c r="CM14" s="268">
        <f>+'10 (raw)'!CW13/('10 (raw)'!E13/10000)</f>
        <v>14.916567592007491</v>
      </c>
    </row>
    <row r="15" spans="1:91">
      <c r="A15" s="263" t="s">
        <v>215</v>
      </c>
      <c r="B15" s="264">
        <f>+('10 (raw)'!B14*1000000)/'10 (raw)'!E14</f>
        <v>5040.4253048562259</v>
      </c>
      <c r="C15" s="265">
        <f>'10 (raw)'!C14</f>
        <v>0.2324832</v>
      </c>
      <c r="D15" s="266">
        <f>+'10 (raw)'!J14/('10 (raw)'!D14/100000)</f>
        <v>1932.7782948766078</v>
      </c>
      <c r="E15" s="266">
        <f>+'10 (raw)'!K14</f>
        <v>75.219876193577051</v>
      </c>
      <c r="F15" s="267">
        <f>+'10 (raw)'!L14</f>
        <v>2.71</v>
      </c>
      <c r="G15" s="267">
        <f>+'10 (raw)'!M14</f>
        <v>2.52</v>
      </c>
      <c r="H15" s="267">
        <f>+'10 (raw)'!N14</f>
        <v>3.58</v>
      </c>
      <c r="I15" s="267">
        <f>+'10 (raw)'!O14</f>
        <v>1.84</v>
      </c>
      <c r="J15" s="267">
        <f>+'10 (raw)'!P14</f>
        <v>0.505</v>
      </c>
      <c r="K15" s="268">
        <f>+'10 (raw)'!Q14/('10 (raw)'!E14)*100000</f>
        <v>7.1389200640178503</v>
      </c>
      <c r="L15" s="268">
        <f>+'10 (raw)'!R14/('10 (raw)'!D14/100000)</f>
        <v>71.479628305932806</v>
      </c>
      <c r="M15" s="265">
        <f>+'10 (raw)'!S14/'10 (raw)'!U14</f>
        <v>1.1516256684160461E-3</v>
      </c>
      <c r="N15" s="265">
        <f>+'10 (raw)'!T14</f>
        <v>3.2464502333232554E-3</v>
      </c>
      <c r="O15" s="269">
        <v>14.605809128630705</v>
      </c>
      <c r="P15" s="270">
        <f>+'10 (raw)'!X14/('10 (raw)'!F14/'10 (raw)'!W14)</f>
        <v>41.481304968103302</v>
      </c>
      <c r="Q15" s="268">
        <f>+'10 (raw)'!Y14/('10 (raw)'!I14/10000)</f>
        <v>8.0175102339141251</v>
      </c>
      <c r="R15" s="271">
        <f>+'10 (raw)'!Z14</f>
        <v>9258.191331308617</v>
      </c>
      <c r="S15" s="271">
        <f>+'10 (raw)'!AA14</f>
        <v>0.8</v>
      </c>
      <c r="T15" s="271">
        <f>+'10 (raw)'!AB14</f>
        <v>3359.6</v>
      </c>
      <c r="U15" s="271">
        <f>+'10 (raw)'!AD14</f>
        <v>1</v>
      </c>
      <c r="V15" s="271">
        <f>'10 (raw)'!AE14</f>
        <v>3</v>
      </c>
      <c r="W15" s="272">
        <f>+'10 (raw)'!AF14/'10 (raw)'!AC14</f>
        <v>0.77976817702845092</v>
      </c>
      <c r="X15" s="267">
        <f>+'10 (raw)'!AG14</f>
        <v>88.328179568805936</v>
      </c>
      <c r="Y15" s="267">
        <f>+'10 (raw)'!AH14</f>
        <v>15.254200000000001</v>
      </c>
      <c r="Z15" s="265">
        <f>+'10 (raw)'!AI14</f>
        <v>0.2185063247270837</v>
      </c>
      <c r="AA15" s="273">
        <f>'10 (raw)'!AJ14/'10 (raw)'!AK14</f>
        <v>3.497001532063909</v>
      </c>
      <c r="AB15" s="267">
        <f>'10 (raw)'!AL14</f>
        <v>2.4345733061561439</v>
      </c>
      <c r="AC15" s="274">
        <f>+'10 (raw)'!AM14/('10 (raw)'!D14/100000)</f>
        <v>4.6281773723265847</v>
      </c>
      <c r="AD15" s="265">
        <f>+'10 (raw)'!AN14/'10 (raw)'!E14</f>
        <v>0.31341187252213065</v>
      </c>
      <c r="AE15" s="275">
        <f>+'10 (raw)'!AO14</f>
        <v>0.52510998522942043</v>
      </c>
      <c r="AF15" s="276">
        <f>+'10 (raw)'!AP14</f>
        <v>2.2437411431270666E-2</v>
      </c>
      <c r="AG15" s="266">
        <f>+'10 (raw)'!AQ14</f>
        <v>83.868663114339299</v>
      </c>
      <c r="AH15" s="266">
        <f>+'10 (raw)'!AR14</f>
        <v>55.619326281041339</v>
      </c>
      <c r="AI15" s="277">
        <f>+'10 (raw)'!AS14</f>
        <v>9.6243992537197211E-3</v>
      </c>
      <c r="AJ15" s="266">
        <f>+'10 (raw)'!AT14</f>
        <v>538.77996421321336</v>
      </c>
      <c r="AK15" s="265">
        <f>+'10 (raw)'!AU14/'10 (raw)'!E14</f>
        <v>6.3096431868139166E-2</v>
      </c>
      <c r="AL15" s="278">
        <f>+'10 (raw)'!AV14</f>
        <v>15.086299207038831</v>
      </c>
      <c r="AM15" s="279">
        <f>+'10 (raw)'!AW14/'10 (raw)'!G14</f>
        <v>2.3568712538048726E-2</v>
      </c>
      <c r="AN15" s="273">
        <f>'10 (raw)'!AX14</f>
        <v>56.192162922222586</v>
      </c>
      <c r="AO15" s="279">
        <f>+'10 (raw)'!AY14</f>
        <v>1.0371804288460703E-2</v>
      </c>
      <c r="AP15" s="267">
        <f>+'10 (raw)'!AZ14</f>
        <v>65.567183934036706</v>
      </c>
      <c r="AQ15" s="267">
        <f>('10 (raw)'!H14*1000)/'10 (raw)'!D14</f>
        <v>67073.131070088595</v>
      </c>
      <c r="AR15" s="267">
        <f>'10 (raw)'!E14/'10 (raw)'!D14</f>
        <v>0.38718046292058561</v>
      </c>
      <c r="AS15" s="275">
        <f>+'10 (raw)'!BA14</f>
        <v>14.374777977168996</v>
      </c>
      <c r="AT15" s="268">
        <v>0</v>
      </c>
      <c r="AU15" s="275">
        <f>+'10 (raw)'!BC14</f>
        <v>53.67</v>
      </c>
      <c r="AV15" s="275">
        <f>+'10 (raw)'!BD14</f>
        <v>14.6</v>
      </c>
      <c r="AW15" s="268">
        <f>+'10 (raw)'!BE14</f>
        <v>26.45</v>
      </c>
      <c r="AX15" s="280">
        <f>'10 (raw)'!BG14</f>
        <v>7.543098561322199</v>
      </c>
      <c r="AY15" s="280">
        <f>'10 (raw)'!BH14*10</f>
        <v>7.196666666666669</v>
      </c>
      <c r="AZ15" s="265">
        <f>+'10 (raw)'!BI14/'10 (raw)'!G14</f>
        <v>1.3978450437172879E-2</v>
      </c>
      <c r="BA15" s="268">
        <f>1/('10 (raw)'!BJ14/'10 (raw)'!G14)</f>
        <v>2.5284214417056892</v>
      </c>
      <c r="BB15" s="268">
        <f>+'10 (raw)'!BJ14/'10 (raw)'!E14</f>
        <v>103.01735919725334</v>
      </c>
      <c r="BC15" s="281">
        <f>+'10 (raw)'!BK14/'10 (raw)'!BF14</f>
        <v>7.3253237398213171</v>
      </c>
      <c r="BD15" s="265">
        <f>+'10 (raw)'!BL14/'10 (raw)'!BO14</f>
        <v>0.18343168730033529</v>
      </c>
      <c r="BE15" s="268">
        <f>+'10 (raw)'!BM14</f>
        <v>45.2</v>
      </c>
      <c r="BF15" s="265">
        <f>+'10 (raw)'!BN14/'10 (raw)'!BO14</f>
        <v>0.20530082596228166</v>
      </c>
      <c r="BG15" s="279">
        <f>+'10 (raw)'!BP14/('10 (raw)'!G14/1000)</f>
        <v>0.1238766584610551</v>
      </c>
      <c r="BH15" s="267">
        <f>+'10 (raw)'!BQ14</f>
        <v>7.9524864103080333</v>
      </c>
      <c r="BI15" s="267">
        <f>+'10 (raw)'!BR14</f>
        <v>1.6127843108342241</v>
      </c>
      <c r="BJ15" s="267">
        <f>+'10 (raw)'!BS14</f>
        <v>0.20358099999999998</v>
      </c>
      <c r="BK15" s="264">
        <f>+'10 (raw)'!BT14/('10 (raw)'!E14/1000)</f>
        <v>32.302783182696587</v>
      </c>
      <c r="BL15" s="268">
        <f>+'10 (raw)'!BU14</f>
        <v>9</v>
      </c>
      <c r="BM15" s="281">
        <f>+'10 (raw)'!BV14/('10 (raw)'!D14/1000)</f>
        <v>9.2782100266891554</v>
      </c>
      <c r="BN15" s="264">
        <f>'10 (raw)'!BW14/('10 (raw)'!E14/1000)</f>
        <v>39.498150521639232</v>
      </c>
      <c r="BO15" s="264">
        <f>'10 (raw)'!BX14/('10 (raw)'!D14/10000)</f>
        <v>2.9118949300888093</v>
      </c>
      <c r="BP15" s="264">
        <f>+'10 (raw)'!BY14/('10 (raw)'!D14/100000)</f>
        <v>7.3922277474660731</v>
      </c>
      <c r="BQ15" s="267">
        <f>+'10 (raw)'!BZ14/('10 (raw)'!G14/1000)</f>
        <v>4.6081718594317689</v>
      </c>
      <c r="BR15" s="267">
        <f>+'10 (raw)'!CA14</f>
        <v>8.1058954177373202E-2</v>
      </c>
      <c r="BS15" s="282">
        <f>+'10 (raw)'!CB14</f>
        <v>69.077232140000007</v>
      </c>
      <c r="BT15" s="283">
        <f>+'10 (raw)'!CC14</f>
        <v>0.5923750000000001</v>
      </c>
      <c r="BU15" s="283">
        <f>+'10 (raw)'!CD14</f>
        <v>0.79533333333333334</v>
      </c>
      <c r="BV15" s="284">
        <f>+'10 (raw)'!CE14</f>
        <v>37.83</v>
      </c>
      <c r="BW15" s="284">
        <f>+'10 (raw)'!CF14</f>
        <v>74.42</v>
      </c>
      <c r="BX15" s="265">
        <f>+'10 (raw)'!CG14</f>
        <v>0.94370876010775362</v>
      </c>
      <c r="BY15" s="278">
        <f>+'10 (raw)'!CH14/('10 (raw)'!G14/1000)</f>
        <v>296.59613729839083</v>
      </c>
      <c r="BZ15" s="268">
        <f>+'10 (raw)'!CI14</f>
        <v>0.15979299252064993</v>
      </c>
      <c r="CA15" s="280">
        <f>+'10 (raw)'!CJ14</f>
        <v>0</v>
      </c>
      <c r="CB15" s="268">
        <f>+'10 (raw)'!CK14</f>
        <v>3.9</v>
      </c>
      <c r="CC15" s="265">
        <f>+'10 (raw)'!CL14/'10 (raw)'!E14</f>
        <v>0.25314610547007299</v>
      </c>
      <c r="CD15" s="265">
        <f>+'10 (raw)'!CM14</f>
        <v>1.769463037648599E-4</v>
      </c>
      <c r="CE15" s="265">
        <f>+'10 (raw)'!CN14/'10 (raw)'!G14</f>
        <v>1.5518545730963682E-2</v>
      </c>
      <c r="CF15" s="265">
        <f>('10 (raw)'!CO14+'10 (raw)'!CP14)/'10 (raw)'!CX14</f>
        <v>0.20263868629419055</v>
      </c>
      <c r="CG15" s="268">
        <f>+'10 (raw)'!CQ14/('10 (raw)'!CX14/1000000)</f>
        <v>39.370253454178176</v>
      </c>
      <c r="CH15" s="281">
        <f>+'10 (raw)'!CR14/('10 (raw)'!D14/1000)</f>
        <v>0.83907521415711872</v>
      </c>
      <c r="CI15" s="273">
        <f>('10 (raw)'!CS14-'09 (raw)'!CS14)/'09 (raw)'!CS14</f>
        <v>0.10311274974156212</v>
      </c>
      <c r="CJ15" s="273">
        <f>('10 (raw)'!CT14-'09 (raw)'!CT14)/'09 (raw)'!CT14</f>
        <v>9.4832967435173263E-2</v>
      </c>
      <c r="CK15" s="285">
        <f>+'10 (raw)'!CU14/('10 (raw)'!D14/1000000)</f>
        <v>1.9284072384694104</v>
      </c>
      <c r="CL15" s="268">
        <f>+'10 (raw)'!CV14/('10 (raw)'!I14/1000)</f>
        <v>2.5885104469494173</v>
      </c>
      <c r="CM15" s="268">
        <f>+'10 (raw)'!CW14/('10 (raw)'!E14/10000)</f>
        <v>1.2119561969146584</v>
      </c>
    </row>
    <row r="16" spans="1:91">
      <c r="A16" s="263" t="s">
        <v>216</v>
      </c>
      <c r="B16" s="264">
        <f>+('10 (raw)'!B15*1000000)/'10 (raw)'!E15</f>
        <v>4323.6148694718104</v>
      </c>
      <c r="C16" s="265">
        <f>'10 (raw)'!C15</f>
        <v>0.1774848</v>
      </c>
      <c r="D16" s="266">
        <f>+'10 (raw)'!J15/('10 (raw)'!D15/100000)</f>
        <v>1566.2048812987484</v>
      </c>
      <c r="E16" s="266">
        <f>+'10 (raw)'!K15</f>
        <v>61.842241948295282</v>
      </c>
      <c r="F16" s="267">
        <f>+'10 (raw)'!L15</f>
        <v>2.08</v>
      </c>
      <c r="G16" s="267">
        <f>+'10 (raw)'!M15</f>
        <v>2.69</v>
      </c>
      <c r="H16" s="267">
        <f>+'10 (raw)'!N15</f>
        <v>3.78</v>
      </c>
      <c r="I16" s="267">
        <f>+'10 (raw)'!O15</f>
        <v>1.76</v>
      </c>
      <c r="J16" s="267">
        <f>+'10 (raw)'!P15</f>
        <v>0.28999999999999998</v>
      </c>
      <c r="K16" s="268">
        <f>+'10 (raw)'!Q15/('10 (raw)'!E15)*100000</f>
        <v>11.266854735243296</v>
      </c>
      <c r="L16" s="268">
        <f>+'10 (raw)'!R15/('10 (raw)'!D15/100000)</f>
        <v>8.8016755548459837</v>
      </c>
      <c r="M16" s="265">
        <f>+'10 (raw)'!S15/'10 (raw)'!U15</f>
        <v>2.8475569874760787E-2</v>
      </c>
      <c r="N16" s="265">
        <f>+'10 (raw)'!T15</f>
        <v>0.25394162889634481</v>
      </c>
      <c r="O16" s="269">
        <v>10.990860815649716</v>
      </c>
      <c r="P16" s="270">
        <f>+'10 (raw)'!X15/('10 (raw)'!F15/'10 (raw)'!W15)</f>
        <v>53.68737402436237</v>
      </c>
      <c r="Q16" s="268">
        <f>+'10 (raw)'!Y15/('10 (raw)'!I15/10000)</f>
        <v>0.97927749030790168</v>
      </c>
      <c r="R16" s="271">
        <f>+'10 (raw)'!Z15</f>
        <v>6175.7324691831545</v>
      </c>
      <c r="S16" s="271">
        <f>+'10 (raw)'!AA15</f>
        <v>1.47</v>
      </c>
      <c r="T16" s="271">
        <f>+'10 (raw)'!AB15</f>
        <v>4443.6000000000004</v>
      </c>
      <c r="U16" s="271">
        <f>+'10 (raw)'!AD15</f>
        <v>1</v>
      </c>
      <c r="V16" s="271">
        <f>'10 (raw)'!AE15</f>
        <v>9</v>
      </c>
      <c r="W16" s="272">
        <f>+'10 (raw)'!AF15/'10 (raw)'!AC15</f>
        <v>0.81411855803148925</v>
      </c>
      <c r="X16" s="267">
        <f>+'10 (raw)'!AG15</f>
        <v>89.322800297481834</v>
      </c>
      <c r="Y16" s="267">
        <f>+'10 (raw)'!AH15</f>
        <v>15.457700000000001</v>
      </c>
      <c r="Z16" s="265">
        <f>+'10 (raw)'!AI15</f>
        <v>0.25416389073950701</v>
      </c>
      <c r="AA16" s="273">
        <f>'10 (raw)'!AJ15/'10 (raw)'!AK15</f>
        <v>3.6068544985659541</v>
      </c>
      <c r="AB16" s="267">
        <f>'10 (raw)'!AL15</f>
        <v>1.5631753475089223</v>
      </c>
      <c r="AC16" s="274">
        <f>+'10 (raw)'!AM15/('10 (raw)'!D15/100000)</f>
        <v>10.696206615978751</v>
      </c>
      <c r="AD16" s="265">
        <f>+'10 (raw)'!AN15/'10 (raw)'!E15</f>
        <v>0.34407056598924901</v>
      </c>
      <c r="AE16" s="275">
        <f>+'10 (raw)'!AO15</f>
        <v>0.64254760292202839</v>
      </c>
      <c r="AF16" s="276">
        <f>+'10 (raw)'!AP15</f>
        <v>6.2421875000000002E-2</v>
      </c>
      <c r="AG16" s="266">
        <f>+'10 (raw)'!AQ15</f>
        <v>81.749417050560197</v>
      </c>
      <c r="AH16" s="266">
        <f>+'10 (raw)'!AR15</f>
        <v>56.996107761581314</v>
      </c>
      <c r="AI16" s="277">
        <f>+'10 (raw)'!AS15</f>
        <v>7.7773867108537681E-3</v>
      </c>
      <c r="AJ16" s="266">
        <f>+'10 (raw)'!AT15</f>
        <v>530.77834626399226</v>
      </c>
      <c r="AK16" s="265">
        <f>+'10 (raw)'!AU15/'10 (raw)'!E15</f>
        <v>3.7648075237658722E-2</v>
      </c>
      <c r="AL16" s="278">
        <f>+'10 (raw)'!AV15</f>
        <v>2.8922216407582422</v>
      </c>
      <c r="AM16" s="279">
        <f>+'10 (raw)'!AW15/'10 (raw)'!G15</f>
        <v>1.553208013368656E-2</v>
      </c>
      <c r="AN16" s="273">
        <f>'10 (raw)'!AX15</f>
        <v>57.045970007890702</v>
      </c>
      <c r="AO16" s="279">
        <f>+'10 (raw)'!AY15</f>
        <v>2.1116647954367258E-2</v>
      </c>
      <c r="AP16" s="267">
        <f>+'10 (raw)'!AZ15</f>
        <v>45.261378799110453</v>
      </c>
      <c r="AQ16" s="267">
        <f>('10 (raw)'!H15*1000)/'10 (raw)'!D15</f>
        <v>67951.143787919878</v>
      </c>
      <c r="AR16" s="267">
        <f>'10 (raw)'!E15/'10 (raw)'!D15</f>
        <v>0.4116192379367215</v>
      </c>
      <c r="AS16" s="275">
        <f>+'10 (raw)'!BA15</f>
        <v>14.1</v>
      </c>
      <c r="AT16" s="268">
        <v>0</v>
      </c>
      <c r="AU16" s="275">
        <f>+'10 (raw)'!BC15</f>
        <v>51.654129452682085</v>
      </c>
      <c r="AV16" s="275">
        <f>+'10 (raw)'!BD15</f>
        <v>12</v>
      </c>
      <c r="AW16" s="268">
        <f>+'10 (raw)'!BE15</f>
        <v>25.82</v>
      </c>
      <c r="AX16" s="280">
        <f>'10 (raw)'!BG15</f>
        <v>17.822044466543371</v>
      </c>
      <c r="AY16" s="280">
        <f>'10 (raw)'!BH15*10</f>
        <v>6.3033333333333319</v>
      </c>
      <c r="AZ16" s="265">
        <f>+'10 (raw)'!BI15/'10 (raw)'!G15</f>
        <v>1.8804893491636197E-2</v>
      </c>
      <c r="BA16" s="268">
        <f>1/('10 (raw)'!BJ15/'10 (raw)'!G15)</f>
        <v>2.172309444512186</v>
      </c>
      <c r="BB16" s="268">
        <f>+'10 (raw)'!BJ15/'10 (raw)'!E15</f>
        <v>108.45092541629829</v>
      </c>
      <c r="BC16" s="281">
        <f>+'10 (raw)'!BK15/'10 (raw)'!BF15</f>
        <v>4.1976692795076893</v>
      </c>
      <c r="BD16" s="265">
        <f>+'10 (raw)'!BL15/'10 (raw)'!BO15</f>
        <v>0.14651261823817735</v>
      </c>
      <c r="BE16" s="268">
        <f>+'10 (raw)'!BM15</f>
        <v>68.599999999999994</v>
      </c>
      <c r="BF16" s="265">
        <f>+'10 (raw)'!BN15/'10 (raw)'!BO15</f>
        <v>0.13223154807493251</v>
      </c>
      <c r="BG16" s="279">
        <f>+'10 (raw)'!BP15/('10 (raw)'!G15/1000)</f>
        <v>0.16666982045370962</v>
      </c>
      <c r="BH16" s="267">
        <f>+'10 (raw)'!BQ15</f>
        <v>7.892608765971211</v>
      </c>
      <c r="BI16" s="267">
        <f>+'10 (raw)'!BR15</f>
        <v>3.1733033856051218</v>
      </c>
      <c r="BJ16" s="267">
        <f>+'10 (raw)'!BS15</f>
        <v>0.90190700000000001</v>
      </c>
      <c r="BK16" s="264">
        <f>+'10 (raw)'!BT15/('10 (raw)'!E15/1000)</f>
        <v>12.553193937569159</v>
      </c>
      <c r="BL16" s="268">
        <f>+'10 (raw)'!BU15</f>
        <v>18</v>
      </c>
      <c r="BM16" s="281">
        <f>+'10 (raw)'!BV15/('10 (raw)'!D15/1000)</f>
        <v>3.3945654981817439</v>
      </c>
      <c r="BN16" s="264">
        <f>'10 (raw)'!BW15/('10 (raw)'!E15/1000)</f>
        <v>22.790210205948515</v>
      </c>
      <c r="BO16" s="264">
        <f>'10 (raw)'!BX15/('10 (raw)'!D15/10000)</f>
        <v>1.6340330402270122</v>
      </c>
      <c r="BP16" s="264">
        <f>+'10 (raw)'!BY15/('10 (raw)'!D15/100000)</f>
        <v>10.360716740569824</v>
      </c>
      <c r="BQ16" s="267">
        <f>+'10 (raw)'!BZ15/('10 (raw)'!G15/1000)</f>
        <v>3.906545471217481</v>
      </c>
      <c r="BR16" s="267">
        <f>+'10 (raw)'!CA15</f>
        <v>0.65314653342477391</v>
      </c>
      <c r="BS16" s="282">
        <f>+'10 (raw)'!CB15</f>
        <v>79.663853570000001</v>
      </c>
      <c r="BT16" s="283">
        <f>+'10 (raw)'!CC15</f>
        <v>5.2125000000000005E-2</v>
      </c>
      <c r="BU16" s="283">
        <f>+'10 (raw)'!CD15</f>
        <v>0.28433333333333333</v>
      </c>
      <c r="BV16" s="284">
        <f>+'10 (raw)'!CE15</f>
        <v>35.81</v>
      </c>
      <c r="BW16" s="284">
        <f>+'10 (raw)'!CF15</f>
        <v>39.53</v>
      </c>
      <c r="BX16" s="265">
        <f>+'10 (raw)'!CG15</f>
        <v>0.86722370333874166</v>
      </c>
      <c r="BY16" s="278">
        <f>BY11</f>
        <v>77.961320760981764</v>
      </c>
      <c r="BZ16" s="268">
        <f>+'10 (raw)'!CI15</f>
        <v>7.4069146264079025E-2</v>
      </c>
      <c r="CA16" s="280">
        <f>+'10 (raw)'!CJ15</f>
        <v>0</v>
      </c>
      <c r="CB16" s="268">
        <f>+'10 (raw)'!CK15</f>
        <v>7.6</v>
      </c>
      <c r="CC16" s="265">
        <f>+'10 (raw)'!CL15/'10 (raw)'!E15</f>
        <v>0.28744527185242436</v>
      </c>
      <c r="CD16" s="265">
        <f>+'10 (raw)'!CM15</f>
        <v>5.2161679934120226E-3</v>
      </c>
      <c r="CE16" s="265">
        <f>+'10 (raw)'!CN15/'10 (raw)'!G15</f>
        <v>1.8526931437802159E-2</v>
      </c>
      <c r="CF16" s="265">
        <f>('10 (raw)'!CO15+'10 (raw)'!CP15)/'10 (raw)'!CX15</f>
        <v>0.20921031973456766</v>
      </c>
      <c r="CG16" s="268">
        <f>+'10 (raw)'!CQ15/('10 (raw)'!CX15/1000000)</f>
        <v>2.8849944014310953</v>
      </c>
      <c r="CH16" s="281">
        <f>+'10 (raw)'!CR15/('10 (raw)'!D15/1000)</f>
        <v>1.3182767209282753</v>
      </c>
      <c r="CI16" s="273">
        <f>('10 (raw)'!CS15-'09 (raw)'!CS15)/'09 (raw)'!CS15</f>
        <v>0.12262030802679358</v>
      </c>
      <c r="CJ16" s="273">
        <f>('10 (raw)'!CT15-'09 (raw)'!CT15)/'09 (raw)'!CT15</f>
        <v>0.11732704840923734</v>
      </c>
      <c r="CK16" s="285">
        <f>+'10 (raw)'!CU15/('10 (raw)'!D15/1000000)</f>
        <v>7.104491479247879</v>
      </c>
      <c r="CL16" s="268">
        <f>+'10 (raw)'!CV15/('10 (raw)'!I15/1000)</f>
        <v>1.6590112776980923</v>
      </c>
      <c r="CM16" s="268">
        <f>+'10 (raw)'!CW15/('10 (raw)'!E15/10000)</f>
        <v>0.22054268843454963</v>
      </c>
    </row>
    <row r="17" spans="1:91">
      <c r="A17" s="263" t="s">
        <v>217</v>
      </c>
      <c r="B17" s="264">
        <f>+('10 (raw)'!B16*1000000)/'10 (raw)'!E16</f>
        <v>2079.2507258940127</v>
      </c>
      <c r="C17" s="265">
        <f>'10 (raw)'!C16</f>
        <v>0.180372</v>
      </c>
      <c r="D17" s="266">
        <f>+'10 (raw)'!J16/('10 (raw)'!D16/100000)</f>
        <v>796.38007894888801</v>
      </c>
      <c r="E17" s="266">
        <f>+'10 (raw)'!K16</f>
        <v>70.93669064292078</v>
      </c>
      <c r="F17" s="267">
        <f>+'10 (raw)'!L16</f>
        <v>3.13</v>
      </c>
      <c r="G17" s="267">
        <f>+'10 (raw)'!M16</f>
        <v>2.57</v>
      </c>
      <c r="H17" s="267">
        <f>+'10 (raw)'!N16</f>
        <v>3.96</v>
      </c>
      <c r="I17" s="267">
        <f>+'10 (raw)'!O16</f>
        <v>1.18</v>
      </c>
      <c r="J17" s="267">
        <f>+'10 (raw)'!P16</f>
        <v>0.43</v>
      </c>
      <c r="K17" s="268">
        <f>+'10 (raw)'!Q16/('10 (raw)'!E16)*100000</f>
        <v>2.7018264346698366</v>
      </c>
      <c r="L17" s="268">
        <f>+'10 (raw)'!R16/('10 (raw)'!D16/100000)</f>
        <v>49.993092849647766</v>
      </c>
      <c r="M17" s="265">
        <f>+'10 (raw)'!S16/'10 (raw)'!U16</f>
        <v>3.944360555493456E-3</v>
      </c>
      <c r="N17" s="265">
        <f>+'10 (raw)'!T16</f>
        <v>0.2780825890652377</v>
      </c>
      <c r="O17" s="269">
        <v>6.045572480550252</v>
      </c>
      <c r="P17" s="270">
        <f>+'10 (raw)'!X16/('10 (raw)'!F16/'10 (raw)'!W16)</f>
        <v>1.5594690182023954</v>
      </c>
      <c r="Q17" s="268">
        <f>+'10 (raw)'!Y16/('10 (raw)'!I16/10000)</f>
        <v>1.3366276983440106</v>
      </c>
      <c r="R17" s="271">
        <f>+'10 (raw)'!Z16</f>
        <v>107595.27009083549</v>
      </c>
      <c r="S17" s="271">
        <f>+'10 (raw)'!AA16</f>
        <v>0.25</v>
      </c>
      <c r="T17" s="271">
        <f>+'10 (raw)'!AB16</f>
        <v>3355</v>
      </c>
      <c r="U17" s="271">
        <f>+'10 (raw)'!AD16</f>
        <v>0</v>
      </c>
      <c r="V17" s="271">
        <f>'10 (raw)'!AE16</f>
        <v>8</v>
      </c>
      <c r="W17" s="272">
        <f>+'10 (raw)'!AF16/'10 (raw)'!AC16</f>
        <v>0.47398301994895564</v>
      </c>
      <c r="X17" s="267">
        <f>+'10 (raw)'!AG16</f>
        <v>71.739195866462694</v>
      </c>
      <c r="Y17" s="267">
        <f>+'10 (raw)'!AH16</f>
        <v>20.707799999999999</v>
      </c>
      <c r="Z17" s="265">
        <f>+'10 (raw)'!AI16</f>
        <v>0.31209453197405007</v>
      </c>
      <c r="AA17" s="273">
        <f>'10 (raw)'!AJ16/'10 (raw)'!AK16</f>
        <v>5.295374333558609</v>
      </c>
      <c r="AB17" s="267">
        <f>'10 (raw)'!AL16</f>
        <v>1.9936866040949612</v>
      </c>
      <c r="AC17" s="274">
        <f>+'10 (raw)'!AM16/('10 (raw)'!D16/100000)</f>
        <v>10.847256904199261</v>
      </c>
      <c r="AD17" s="265">
        <f>+'10 (raw)'!AN16/'10 (raw)'!E16</f>
        <v>0.35326755886979599</v>
      </c>
      <c r="AE17" s="275">
        <f>+'10 (raw)'!AO16</f>
        <v>0.63902273064318682</v>
      </c>
      <c r="AF17" s="276">
        <f>+'10 (raw)'!AP16</f>
        <v>0.11183637946040034</v>
      </c>
      <c r="AG17" s="266">
        <f>+'10 (raw)'!AQ16</f>
        <v>74.934900271305665</v>
      </c>
      <c r="AH17" s="266">
        <f>+'10 (raw)'!AR16</f>
        <v>64.622161978990178</v>
      </c>
      <c r="AI17" s="277">
        <f>+'10 (raw)'!AS16</f>
        <v>5.1174394737415856E-3</v>
      </c>
      <c r="AJ17" s="266">
        <f>+'10 (raw)'!AT16</f>
        <v>512.33100845380989</v>
      </c>
      <c r="AK17" s="265">
        <f>+'10 (raw)'!AU16/'10 (raw)'!E16</f>
        <v>3.0246946936128824E-2</v>
      </c>
      <c r="AL17" s="278">
        <f>+'10 (raw)'!AV16</f>
        <v>6.6481462098238007</v>
      </c>
      <c r="AM17" s="279">
        <f>+'10 (raw)'!AW16/'10 (raw)'!G16</f>
        <v>2.0399805281660483E-2</v>
      </c>
      <c r="AN17" s="273">
        <f>'10 (raw)'!AX16</f>
        <v>62.171084968185951</v>
      </c>
      <c r="AO17" s="279">
        <f>+'10 (raw)'!AY16</f>
        <v>-1.7402265868096862E-3</v>
      </c>
      <c r="AP17" s="267">
        <f>+'10 (raw)'!AZ16</f>
        <v>39.830165941496567</v>
      </c>
      <c r="AQ17" s="267">
        <f>('10 (raw)'!H16*1000)/'10 (raw)'!D16</f>
        <v>41859.868661217202</v>
      </c>
      <c r="AR17" s="267">
        <f>'10 (raw)'!E16/'10 (raw)'!D16</f>
        <v>0.42509506504047145</v>
      </c>
      <c r="AS17" s="275">
        <f>+'10 (raw)'!BA16</f>
        <v>8.2447303572573674</v>
      </c>
      <c r="AT17" s="268">
        <v>0</v>
      </c>
      <c r="AU17" s="275">
        <f>AVERAGE(AU6:AU16,AU18:AU37)</f>
        <v>54.666817403317282</v>
      </c>
      <c r="AV17" s="275">
        <f>+'10 (raw)'!BD16</f>
        <v>25</v>
      </c>
      <c r="AW17" s="268">
        <f>+'10 (raw)'!BE16</f>
        <v>24.54</v>
      </c>
      <c r="AX17" s="280">
        <f>'10 (raw)'!BG16</f>
        <v>11.349925079607626</v>
      </c>
      <c r="AY17" s="280">
        <f>'10 (raw)'!BH16*10</f>
        <v>5.7866666666666671</v>
      </c>
      <c r="AZ17" s="265">
        <f>+'10 (raw)'!BI16/'10 (raw)'!G16</f>
        <v>1.3715225879622817E-2</v>
      </c>
      <c r="BA17" s="268">
        <f>1/('10 (raw)'!BJ16/'10 (raw)'!G16)</f>
        <v>3.2131187927522902</v>
      </c>
      <c r="BB17" s="268">
        <f>+'10 (raw)'!BJ16/'10 (raw)'!E16</f>
        <v>43.451270308728702</v>
      </c>
      <c r="BC17" s="281">
        <f>+'10 (raw)'!BK16/'10 (raw)'!BF16</f>
        <v>2.0288352979824378</v>
      </c>
      <c r="BD17" s="265">
        <f>+'10 (raw)'!BL16/'10 (raw)'!BO16</f>
        <v>0.10112986505389615</v>
      </c>
      <c r="BE17" s="268">
        <f>+'10 (raw)'!BM16</f>
        <v>52</v>
      </c>
      <c r="BF17" s="265">
        <f>+'10 (raw)'!BN16/'10 (raw)'!BO16</f>
        <v>9.8192061630873032E-2</v>
      </c>
      <c r="BG17" s="279">
        <f>+'10 (raw)'!BP16/('10 (raw)'!G16/1000)</f>
        <v>0.13956433552537345</v>
      </c>
      <c r="BH17" s="267">
        <f>+'10 (raw)'!BQ16</f>
        <v>5.1743963204292829</v>
      </c>
      <c r="BI17" s="267">
        <f>+'10 (raw)'!BR16</f>
        <v>3.9179963366734252</v>
      </c>
      <c r="BJ17" s="267">
        <f>+'10 (raw)'!BS16</f>
        <v>461.82614999999998</v>
      </c>
      <c r="BK17" s="264">
        <f>+'10 (raw)'!BT16/('10 (raw)'!E16/1000)</f>
        <v>28.958325828259902</v>
      </c>
      <c r="BL17" s="268">
        <f>+'10 (raw)'!BU16</f>
        <v>35</v>
      </c>
      <c r="BM17" s="281">
        <f>+'10 (raw)'!BV16/('10 (raw)'!D16/1000)</f>
        <v>20.309574331306493</v>
      </c>
      <c r="BN17" s="264">
        <f>'10 (raw)'!BW16/('10 (raw)'!E16/1000)</f>
        <v>52.891254488033908</v>
      </c>
      <c r="BO17" s="264">
        <f>'10 (raw)'!BX16/('10 (raw)'!D16/10000)</f>
        <v>2.1279765750296784</v>
      </c>
      <c r="BP17" s="264">
        <f>+'10 (raw)'!BY16/('10 (raw)'!D16/100000)</f>
        <v>6.5721615360736694</v>
      </c>
      <c r="BQ17" s="267">
        <f>+'10 (raw)'!BZ16/('10 (raw)'!G16/1000)</f>
        <v>8.5840127180242192</v>
      </c>
      <c r="BR17" s="267">
        <f>+'10 (raw)'!CA16</f>
        <v>0.31437643434248169</v>
      </c>
      <c r="BS17" s="282">
        <f>+'10 (raw)'!CB16</f>
        <v>66.490773809999993</v>
      </c>
      <c r="BT17" s="283">
        <f>+'10 (raw)'!CC16</f>
        <v>0.479375</v>
      </c>
      <c r="BU17" s="283">
        <f>+'10 (raw)'!CD16</f>
        <v>0.62850000000000006</v>
      </c>
      <c r="BV17" s="284">
        <f>+'10 (raw)'!CE16</f>
        <v>43.37</v>
      </c>
      <c r="BW17" s="284">
        <f>+'10 (raw)'!CF16</f>
        <v>58.14</v>
      </c>
      <c r="BX17" s="265">
        <f>+'10 (raw)'!CG16</f>
        <v>0.91264513239264244</v>
      </c>
      <c r="BY17" s="278">
        <f>+'10 (raw)'!CH16/('10 (raw)'!G16/1000)</f>
        <v>60.042697591402259</v>
      </c>
      <c r="BZ17" s="268">
        <f>+'10 (raw)'!CI16</f>
        <v>0.13960193592411721</v>
      </c>
      <c r="CA17" s="280">
        <f>+'10 (raw)'!CJ16</f>
        <v>48.995358348358003</v>
      </c>
      <c r="CB17" s="268">
        <f>+'10 (raw)'!CK16</f>
        <v>16</v>
      </c>
      <c r="CC17" s="265">
        <f>+'10 (raw)'!CL16/'10 (raw)'!E16</f>
        <v>0.33060674015634567</v>
      </c>
      <c r="CD17" s="265">
        <f>+'10 (raw)'!CM16</f>
        <v>2.7746679617390569E-2</v>
      </c>
      <c r="CE17" s="265">
        <f>+'10 (raw)'!CN16/'10 (raw)'!G16</f>
        <v>6.5534062127971804E-2</v>
      </c>
      <c r="CF17" s="265">
        <f>('10 (raw)'!CO16+'10 (raw)'!CP16)/'10 (raw)'!CX16</f>
        <v>4.3220086913385632E-3</v>
      </c>
      <c r="CG17" s="268">
        <f>+'10 (raw)'!CQ16/('10 (raw)'!CX16/1000000)</f>
        <v>-3.6191160522918664</v>
      </c>
      <c r="CH17" s="281">
        <f>+'10 (raw)'!CR16/('10 (raw)'!D16/1000)</f>
        <v>2.570861790245369</v>
      </c>
      <c r="CI17" s="273">
        <f>('10 (raw)'!CS16-'09 (raw)'!CS16)/'09 (raw)'!CS16</f>
        <v>0.14903984942738258</v>
      </c>
      <c r="CJ17" s="273">
        <f>('10 (raw)'!CT16-'09 (raw)'!CT16)/'09 (raw)'!CT16</f>
        <v>8.2230559706424872E-2</v>
      </c>
      <c r="CK17" s="285">
        <f>+'10 (raw)'!CU16/('10 (raw)'!D16/1000000)</f>
        <v>0.95711090331169946</v>
      </c>
      <c r="CL17" s="268">
        <f>+'10 (raw)'!CV16/('10 (raw)'!I16/1000)</f>
        <v>0.70544239634822781</v>
      </c>
      <c r="CM17" s="268">
        <f>+'10 (raw)'!CW16/('10 (raw)'!E16/10000)</f>
        <v>1.4109538047720258</v>
      </c>
    </row>
    <row r="18" spans="1:91">
      <c r="A18" s="263" t="s">
        <v>148</v>
      </c>
      <c r="B18" s="264">
        <f>+('10 (raw)'!B17*1000000)/'10 (raw)'!E17</f>
        <v>3402.5015707546563</v>
      </c>
      <c r="C18" s="265">
        <f>'10 (raw)'!C17</f>
        <v>0.19660440000000001</v>
      </c>
      <c r="D18" s="266">
        <f>+'10 (raw)'!J17/('10 (raw)'!D17/100000)</f>
        <v>1689.2926133410149</v>
      </c>
      <c r="E18" s="266">
        <f>+'10 (raw)'!K17</f>
        <v>45.10948914408894</v>
      </c>
      <c r="F18" s="267">
        <f>+'10 (raw)'!L17</f>
        <v>2.5</v>
      </c>
      <c r="G18" s="267">
        <f>+'10 (raw)'!M17</f>
        <v>2.74</v>
      </c>
      <c r="H18" s="267">
        <f>+'10 (raw)'!N17</f>
        <v>3.62</v>
      </c>
      <c r="I18" s="267">
        <f>+'10 (raw)'!O17</f>
        <v>0.75</v>
      </c>
      <c r="J18" s="267">
        <f>+'10 (raw)'!P17</f>
        <v>0.376</v>
      </c>
      <c r="K18" s="268">
        <f>+'10 (raw)'!Q17/('10 (raw)'!E17)*100000</f>
        <v>10.388068561252505</v>
      </c>
      <c r="L18" s="268">
        <f>+'10 (raw)'!R17/('10 (raw)'!D17/100000)</f>
        <v>4.6433973560577639</v>
      </c>
      <c r="M18" s="265">
        <f>+'10 (raw)'!S17/'10 (raw)'!U17</f>
        <v>1.7389796499746091E-2</v>
      </c>
      <c r="N18" s="265">
        <f>+'10 (raw)'!T17</f>
        <v>0.17500606472474808</v>
      </c>
      <c r="O18" s="269">
        <v>18.729811613822243</v>
      </c>
      <c r="P18" s="270">
        <f>+'10 (raw)'!X17/('10 (raw)'!F17/'10 (raw)'!W17)</f>
        <v>72.905577291906397</v>
      </c>
      <c r="Q18" s="268">
        <f>+'10 (raw)'!Y17/('10 (raw)'!I17/10000)</f>
        <v>2.0836338105137746</v>
      </c>
      <c r="R18" s="271">
        <f>+'10 (raw)'!Z17</f>
        <v>25075.034668807806</v>
      </c>
      <c r="S18" s="271">
        <f>+'10 (raw)'!AA17</f>
        <v>0.49</v>
      </c>
      <c r="T18" s="271">
        <f>+'10 (raw)'!AB17</f>
        <v>367.2</v>
      </c>
      <c r="U18" s="271">
        <f>+'10 (raw)'!AD17</f>
        <v>0.5</v>
      </c>
      <c r="V18" s="271">
        <f>'10 (raw)'!AE17</f>
        <v>5</v>
      </c>
      <c r="W18" s="272">
        <f>+'10 (raw)'!AF17/'10 (raw)'!AC17</f>
        <v>0.40989956756299922</v>
      </c>
      <c r="X18" s="267">
        <f>+'10 (raw)'!AG17</f>
        <v>83.400599630996268</v>
      </c>
      <c r="Y18" s="267">
        <f>+'10 (raw)'!AH17</f>
        <v>15.9627</v>
      </c>
      <c r="Z18" s="265">
        <f>+'10 (raw)'!AI17</f>
        <v>0.28045195664155798</v>
      </c>
      <c r="AA18" s="273">
        <f>'10 (raw)'!AJ17/'10 (raw)'!AK17</f>
        <v>3.243882030354913</v>
      </c>
      <c r="AB18" s="267">
        <f>'10 (raw)'!AL17</f>
        <v>1.8675449356044116</v>
      </c>
      <c r="AC18" s="274">
        <f>+'10 (raw)'!AM17/('10 (raw)'!D17/100000)</f>
        <v>10.519555072130863</v>
      </c>
      <c r="AD18" s="265">
        <f>+'10 (raw)'!AN17/'10 (raw)'!E17</f>
        <v>0.35042912616556604</v>
      </c>
      <c r="AE18" s="275">
        <f>+'10 (raw)'!AO17</f>
        <v>0.55712099738873899</v>
      </c>
      <c r="AF18" s="276">
        <f>+'10 (raw)'!AP17</f>
        <v>6.0004959087527898E-2</v>
      </c>
      <c r="AG18" s="266">
        <f>+'10 (raw)'!AQ17</f>
        <v>88.442736193276417</v>
      </c>
      <c r="AH18" s="266">
        <f>+'10 (raw)'!AR17</f>
        <v>58.975749211356465</v>
      </c>
      <c r="AI18" s="277">
        <f>+'10 (raw)'!AS17</f>
        <v>1.9096178583998581E-2</v>
      </c>
      <c r="AJ18" s="266">
        <f>+'10 (raw)'!AT17</f>
        <v>524.85218991519275</v>
      </c>
      <c r="AK18" s="265">
        <f>+'10 (raw)'!AU17/'10 (raw)'!E17</f>
        <v>2.2865622913111228E-2</v>
      </c>
      <c r="AL18" s="278">
        <f>+'10 (raw)'!AV17</f>
        <v>4.8568290795106144</v>
      </c>
      <c r="AM18" s="279">
        <f>+'10 (raw)'!AW17/'10 (raw)'!G17</f>
        <v>2.0693962893421184E-2</v>
      </c>
      <c r="AN18" s="273">
        <f>'10 (raw)'!AX17</f>
        <v>54.221705945129294</v>
      </c>
      <c r="AO18" s="279">
        <f>+'10 (raw)'!AY17</f>
        <v>9.4765569312612232E-3</v>
      </c>
      <c r="AP18" s="267">
        <f>+'10 (raw)'!AZ17</f>
        <v>48.37658692392138</v>
      </c>
      <c r="AQ18" s="267">
        <f>('10 (raw)'!H17*1000)/'10 (raw)'!D17</f>
        <v>50004.401866198656</v>
      </c>
      <c r="AR18" s="267">
        <f>'10 (raw)'!E17/'10 (raw)'!D17</f>
        <v>0.41534778429816693</v>
      </c>
      <c r="AS18" s="275">
        <f>+'10 (raw)'!BA17</f>
        <v>8.7737189173460877</v>
      </c>
      <c r="AT18" s="268">
        <v>0</v>
      </c>
      <c r="AU18" s="275">
        <f>+'10 (raw)'!BC17</f>
        <v>47.4</v>
      </c>
      <c r="AV18" s="275">
        <f>+'10 (raw)'!BD17</f>
        <v>0.8</v>
      </c>
      <c r="AW18" s="268">
        <f>+'10 (raw)'!BE17</f>
        <v>25.56</v>
      </c>
      <c r="AX18" s="280">
        <f>'10 (raw)'!BG17</f>
        <v>11.63085992991749</v>
      </c>
      <c r="AY18" s="280">
        <f>'10 (raw)'!BH17*10</f>
        <v>6.4550000000000001</v>
      </c>
      <c r="AZ18" s="265">
        <f>+'10 (raw)'!BI17/'10 (raw)'!G17</f>
        <v>2.9203687889467811E-2</v>
      </c>
      <c r="BA18" s="268">
        <f>1/('10 (raw)'!BJ17/'10 (raw)'!G17)</f>
        <v>2.1936670445332269</v>
      </c>
      <c r="BB18" s="268">
        <f>+'10 (raw)'!BJ17/'10 (raw)'!E17</f>
        <v>87.673908634463658</v>
      </c>
      <c r="BC18" s="281">
        <f>+'10 (raw)'!BK17/'10 (raw)'!BF17</f>
        <v>2.324371276735933</v>
      </c>
      <c r="BD18" s="265">
        <f>+'10 (raw)'!BL17/'10 (raw)'!BO17</f>
        <v>0.12265464407248104</v>
      </c>
      <c r="BE18" s="268">
        <f>+'10 (raw)'!BM17</f>
        <v>85.1</v>
      </c>
      <c r="BF18" s="265">
        <f>+'10 (raw)'!BN17/'10 (raw)'!BO17</f>
        <v>7.7452453749287456E-2</v>
      </c>
      <c r="BG18" s="279">
        <f>+'10 (raw)'!BP17/('10 (raw)'!G17/1000)</f>
        <v>0.1266768158253575</v>
      </c>
      <c r="BH18" s="267">
        <f>+'10 (raw)'!BQ17</f>
        <v>12.710765239948119</v>
      </c>
      <c r="BI18" s="267">
        <f>+'10 (raw)'!BR17</f>
        <v>0.47054727000237623</v>
      </c>
      <c r="BJ18" s="267">
        <f>+'10 (raw)'!BS17</f>
        <v>0</v>
      </c>
      <c r="BK18" s="264">
        <f>+'10 (raw)'!BT17/('10 (raw)'!E17/1000)</f>
        <v>0</v>
      </c>
      <c r="BL18" s="268">
        <f>+'10 (raw)'!BU17</f>
        <v>0</v>
      </c>
      <c r="BM18" s="281">
        <f>+'10 (raw)'!BV17/('10 (raw)'!D17/1000)</f>
        <v>6.9305787440062163</v>
      </c>
      <c r="BN18" s="264">
        <f>'10 (raw)'!BW17/('10 (raw)'!E17/1000)</f>
        <v>37.697806138853849</v>
      </c>
      <c r="BO18" s="264">
        <f>'10 (raw)'!BX17/('10 (raw)'!D17/10000)</f>
        <v>1.7792841196221343</v>
      </c>
      <c r="BP18" s="264">
        <f>+'10 (raw)'!BY17/('10 (raw)'!D17/100000)</f>
        <v>7.2321941120899691</v>
      </c>
      <c r="BQ18" s="267">
        <f>+'10 (raw)'!BZ17/('10 (raw)'!G17/1000)</f>
        <v>3.9139002463524664</v>
      </c>
      <c r="BR18" s="267">
        <f>+'10 (raw)'!CA17</f>
        <v>0.47947832757959336</v>
      </c>
      <c r="BS18" s="282">
        <f>+'10 (raw)'!CB17</f>
        <v>65.840773810000002</v>
      </c>
      <c r="BT18" s="283">
        <f>+'10 (raw)'!CC17</f>
        <v>0.33837500000000004</v>
      </c>
      <c r="BU18" s="283">
        <f>+'10 (raw)'!CD17</f>
        <v>0.41349999999999998</v>
      </c>
      <c r="BV18" s="284">
        <f>+'10 (raw)'!CE17</f>
        <v>39.46</v>
      </c>
      <c r="BW18" s="284">
        <f>+'10 (raw)'!CF17</f>
        <v>51.16</v>
      </c>
      <c r="BX18" s="265">
        <f>+'10 (raw)'!CG17</f>
        <v>0.89353110254692192</v>
      </c>
      <c r="BY18" s="278">
        <f>+'10 (raw)'!CH17/('10 (raw)'!G17/1000)</f>
        <v>0.83452807380882099</v>
      </c>
      <c r="BZ18" s="268">
        <f>+'10 (raw)'!CI17</f>
        <v>5.820126878677865E-2</v>
      </c>
      <c r="CA18" s="280">
        <f>+'10 (raw)'!CJ17</f>
        <v>11.323184116812504</v>
      </c>
      <c r="CB18" s="268">
        <f>+'10 (raw)'!CK17</f>
        <v>11.6</v>
      </c>
      <c r="CC18" s="265">
        <f>+'10 (raw)'!CL17/'10 (raw)'!E17</f>
        <v>0.34535777002794887</v>
      </c>
      <c r="CD18" s="265">
        <f>+'10 (raw)'!CM17</f>
        <v>0.10726604235731328</v>
      </c>
      <c r="CE18" s="265">
        <f>+'10 (raw)'!CN17/'10 (raw)'!G17</f>
        <v>9.7134926131455905E-3</v>
      </c>
      <c r="CF18" s="265">
        <f>('10 (raw)'!CO17+'10 (raw)'!CP17)/'10 (raw)'!CX17</f>
        <v>6.214380381966763E-2</v>
      </c>
      <c r="CG18" s="268">
        <f>+'10 (raw)'!CQ17/('10 (raw)'!CX17/1000000)</f>
        <v>1.1410111131661917</v>
      </c>
      <c r="CH18" s="281">
        <f>+'10 (raw)'!CR17/('10 (raw)'!D17/1000)</f>
        <v>1.0227437511116724</v>
      </c>
      <c r="CI18" s="273">
        <f>('10 (raw)'!CS17-'09 (raw)'!CS17)/'09 (raw)'!CS17</f>
        <v>-2.1870368615663494E-2</v>
      </c>
      <c r="CJ18" s="273">
        <f>('10 (raw)'!CT17-'09 (raw)'!CT17)/'09 (raw)'!CT17</f>
        <v>0.12341744258871704</v>
      </c>
      <c r="CK18" s="285">
        <f>+'10 (raw)'!CU17/('10 (raw)'!D17/1000000)</f>
        <v>4.9310414400613425</v>
      </c>
      <c r="CL18" s="268">
        <f>+'10 (raw)'!CV17/('10 (raw)'!I17/1000)</f>
        <v>2.361451651915611</v>
      </c>
      <c r="CM18" s="268">
        <f>+'10 (raw)'!CW17/('10 (raw)'!E17/10000)</f>
        <v>8.7358709900818674</v>
      </c>
    </row>
    <row r="19" spans="1:91">
      <c r="A19" s="263" t="s">
        <v>149</v>
      </c>
      <c r="B19" s="264">
        <f>+('10 (raw)'!B18*1000000)/'10 (raw)'!E18</f>
        <v>4333.2568049293668</v>
      </c>
      <c r="C19" s="265">
        <f>'10 (raw)'!C18</f>
        <v>0.25998070000000001</v>
      </c>
      <c r="D19" s="266">
        <f>+'10 (raw)'!J18/('10 (raw)'!D18/100000)</f>
        <v>1199.9623791908839</v>
      </c>
      <c r="E19" s="266">
        <f>+'10 (raw)'!K18</f>
        <v>54.894331810184241</v>
      </c>
      <c r="F19" s="267">
        <f>+'10 (raw)'!L18</f>
        <v>1.67</v>
      </c>
      <c r="G19" s="267">
        <f>+'10 (raw)'!M18</f>
        <v>2.23</v>
      </c>
      <c r="H19" s="267">
        <f>+'10 (raw)'!N18</f>
        <v>3.32</v>
      </c>
      <c r="I19" s="267">
        <f>+'10 (raw)'!O18</f>
        <v>1.18</v>
      </c>
      <c r="J19" s="267">
        <f>+'10 (raw)'!P18</f>
        <v>0.26900000000000002</v>
      </c>
      <c r="K19" s="268">
        <f>+'10 (raw)'!Q18/('10 (raw)'!E18)*100000</f>
        <v>6.9147052420006672</v>
      </c>
      <c r="L19" s="268">
        <f>+'10 (raw)'!R18/('10 (raw)'!D18/100000)</f>
        <v>15.288757388917842</v>
      </c>
      <c r="M19" s="265">
        <f>+'10 (raw)'!S18/'10 (raw)'!U18</f>
        <v>8.1047893827259094E-3</v>
      </c>
      <c r="N19" s="265">
        <f>+'10 (raw)'!T18</f>
        <v>0.25394162889634481</v>
      </c>
      <c r="O19" s="269">
        <v>28.304793286030161</v>
      </c>
      <c r="P19" s="270">
        <f>+'10 (raw)'!X18/('10 (raw)'!F18/'10 (raw)'!W18)</f>
        <v>55.842563398194088</v>
      </c>
      <c r="Q19" s="268">
        <f>+'10 (raw)'!Y18/('10 (raw)'!I18/10000)</f>
        <v>2.9007213750941609</v>
      </c>
      <c r="R19" s="271">
        <f>+'10 (raw)'!Z18</f>
        <v>12758.655949281312</v>
      </c>
      <c r="S19" s="271">
        <f>+'10 (raw)'!AA18</f>
        <v>0.38</v>
      </c>
      <c r="T19" s="271">
        <f>+'10 (raw)'!AB18</f>
        <v>3811.3</v>
      </c>
      <c r="U19" s="271">
        <f>+'10 (raw)'!AD18</f>
        <v>0.8</v>
      </c>
      <c r="V19" s="271">
        <f>'10 (raw)'!AE18</f>
        <v>1</v>
      </c>
      <c r="W19" s="272">
        <f>+'10 (raw)'!AF18/'10 (raw)'!AC18</f>
        <v>0.79908675799086748</v>
      </c>
      <c r="X19" s="267">
        <f>+'10 (raw)'!AG18</f>
        <v>96.908942744555191</v>
      </c>
      <c r="Y19" s="267">
        <f>+'10 (raw)'!AH18</f>
        <v>13.032999999999999</v>
      </c>
      <c r="Z19" s="265">
        <f>+'10 (raw)'!AI18</f>
        <v>0.25159986527450318</v>
      </c>
      <c r="AA19" s="273">
        <f>'10 (raw)'!AJ18/'10 (raw)'!AK18</f>
        <v>2.2851633279401553</v>
      </c>
      <c r="AB19" s="267">
        <f>'10 (raw)'!AL18</f>
        <v>2.0069121701598194</v>
      </c>
      <c r="AC19" s="274">
        <f>+'10 (raw)'!AM18/('10 (raw)'!D18/100000)</f>
        <v>7.7787387270164787</v>
      </c>
      <c r="AD19" s="265">
        <f>+'10 (raw)'!AN18/'10 (raw)'!E18</f>
        <v>0.3725474988857046</v>
      </c>
      <c r="AE19" s="275">
        <f>+'10 (raw)'!AO18</f>
        <v>0.62644629359855386</v>
      </c>
      <c r="AF19" s="276">
        <f>+'10 (raw)'!AP18</f>
        <v>3.8839451242120876E-2</v>
      </c>
      <c r="AG19" s="266">
        <f>+'10 (raw)'!AQ18</f>
        <v>76.520212465221476</v>
      </c>
      <c r="AH19" s="266">
        <f>+'10 (raw)'!AR18</f>
        <v>72.936910631372371</v>
      </c>
      <c r="AI19" s="277">
        <f>+'10 (raw)'!AS18</f>
        <v>3.9696753556199948E-2</v>
      </c>
      <c r="AJ19" s="266">
        <f>+'10 (raw)'!AT18</f>
        <v>537.29452086945923</v>
      </c>
      <c r="AK19" s="265">
        <f>+'10 (raw)'!AU18/'10 (raw)'!E18</f>
        <v>4.8660525037929649E-2</v>
      </c>
      <c r="AL19" s="278">
        <f>+'10 (raw)'!AV18</f>
        <v>16.804270934389791</v>
      </c>
      <c r="AM19" s="279">
        <f>+'10 (raw)'!AW18/'10 (raw)'!G18</f>
        <v>2.8105167977547568E-2</v>
      </c>
      <c r="AN19" s="273">
        <f>'10 (raw)'!AX18</f>
        <v>52.269334910894969</v>
      </c>
      <c r="AO19" s="279">
        <f>+'10 (raw)'!AY18</f>
        <v>-3.2509261259255164E-3</v>
      </c>
      <c r="AP19" s="267">
        <f>+'10 (raw)'!AZ18</f>
        <v>78.772281815702044</v>
      </c>
      <c r="AQ19" s="267">
        <f>('10 (raw)'!H18*1000)/'10 (raw)'!D18</f>
        <v>78324.061617399901</v>
      </c>
      <c r="AR19" s="267">
        <f>'10 (raw)'!E18/'10 (raw)'!D18</f>
        <v>0.45407312438698233</v>
      </c>
      <c r="AS19" s="275">
        <f>+'10 (raw)'!BA18</f>
        <v>14.5</v>
      </c>
      <c r="AT19" s="268">
        <v>0</v>
      </c>
      <c r="AU19" s="275">
        <f>+'10 (raw)'!BC18</f>
        <v>60.093045309937956</v>
      </c>
      <c r="AV19" s="275">
        <f>+'10 (raw)'!BD18</f>
        <v>21.5</v>
      </c>
      <c r="AW19" s="268">
        <f>+'10 (raw)'!BE18</f>
        <v>32.94</v>
      </c>
      <c r="AX19" s="280">
        <f>'10 (raw)'!BG18</f>
        <v>18.595137091156943</v>
      </c>
      <c r="AY19" s="280">
        <f>'10 (raw)'!BH18*10</f>
        <v>7.31</v>
      </c>
      <c r="AZ19" s="265">
        <f>+'10 (raw)'!BI18/'10 (raw)'!G18</f>
        <v>2.3233095452649309E-2</v>
      </c>
      <c r="BA19" s="268">
        <f>1/('10 (raw)'!BJ18/'10 (raw)'!G18)</f>
        <v>2.293779296604717</v>
      </c>
      <c r="BB19" s="268">
        <f>+'10 (raw)'!BJ18/'10 (raw)'!E18</f>
        <v>106.88701278192609</v>
      </c>
      <c r="BC19" s="281">
        <f>+'10 (raw)'!BK18/'10 (raw)'!BF18</f>
        <v>5.1675435807632573</v>
      </c>
      <c r="BD19" s="265">
        <f>+'10 (raw)'!BL18/'10 (raw)'!BO18</f>
        <v>0.2680765382327005</v>
      </c>
      <c r="BE19" s="268">
        <f>+'10 (raw)'!BM18</f>
        <v>87.5</v>
      </c>
      <c r="BF19" s="265">
        <f>+'10 (raw)'!BN18/'10 (raw)'!BO18</f>
        <v>0.2069158704672095</v>
      </c>
      <c r="BG19" s="279">
        <f>+'10 (raw)'!BP18/('10 (raw)'!G18/1000)</f>
        <v>0.20219914747729481</v>
      </c>
      <c r="BH19" s="267">
        <f>+'10 (raw)'!BQ18</f>
        <v>10.035077016928472</v>
      </c>
      <c r="BI19" s="267">
        <f>+'10 (raw)'!BR18</f>
        <v>4.1476097943258514</v>
      </c>
      <c r="BJ19" s="267">
        <f>+'10 (raw)'!BS18</f>
        <v>132.77426600000001</v>
      </c>
      <c r="BK19" s="264">
        <f>+'10 (raw)'!BT18/('10 (raw)'!E18/1000)</f>
        <v>54.829251944137901</v>
      </c>
      <c r="BL19" s="268">
        <f>+'10 (raw)'!BU18</f>
        <v>101</v>
      </c>
      <c r="BM19" s="281">
        <f>+'10 (raw)'!BV18/('10 (raw)'!D18/1000)</f>
        <v>3.3119040867371794</v>
      </c>
      <c r="BN19" s="264">
        <f>'10 (raw)'!BW18/('10 (raw)'!E18/1000)</f>
        <v>21.971320169852572</v>
      </c>
      <c r="BO19" s="264">
        <f>'10 (raw)'!BX18/('10 (raw)'!D18/10000)</f>
        <v>2.0267150174208388</v>
      </c>
      <c r="BP19" s="264">
        <f>+'10 (raw)'!BY18/('10 (raw)'!D18/100000)</f>
        <v>14.01587286995151</v>
      </c>
      <c r="BQ19" s="267">
        <f>+'10 (raw)'!BZ18/('10 (raw)'!G18/1000)</f>
        <v>6.5569705365262356</v>
      </c>
      <c r="BR19" s="267">
        <f>+'10 (raw)'!CA18</f>
        <v>0.3815337657382678</v>
      </c>
      <c r="BS19" s="282">
        <f>+'10 (raw)'!CB18</f>
        <v>77.605357139999995</v>
      </c>
      <c r="BT19" s="283">
        <f>+'10 (raw)'!CC18</f>
        <v>0.326125</v>
      </c>
      <c r="BU19" s="283">
        <f>+'10 (raw)'!CD18</f>
        <v>0.78966666666666674</v>
      </c>
      <c r="BV19" s="284">
        <f>+'10 (raw)'!CE18</f>
        <v>45.92</v>
      </c>
      <c r="BW19" s="284">
        <f>+'10 (raw)'!CF18</f>
        <v>76.77</v>
      </c>
      <c r="BX19" s="265">
        <f>+'10 (raw)'!CG18</f>
        <v>0.85144583297847942</v>
      </c>
      <c r="BY19" s="278">
        <f>+'10 (raw)'!CH18/('10 (raw)'!G18/1000)</f>
        <v>49.233957125106663</v>
      </c>
      <c r="BZ19" s="268">
        <f>+'10 (raw)'!CI18</f>
        <v>0.15054463265192167</v>
      </c>
      <c r="CA19" s="280">
        <f>+'10 (raw)'!CJ18</f>
        <v>0</v>
      </c>
      <c r="CB19" s="268">
        <f>+'10 (raw)'!CK18</f>
        <v>10.3</v>
      </c>
      <c r="CC19" s="265">
        <f>+'10 (raw)'!CL18/'10 (raw)'!E18</f>
        <v>0.26154498810016602</v>
      </c>
      <c r="CD19" s="265">
        <f>+'10 (raw)'!CM18</f>
        <v>4.1039190016681094E-3</v>
      </c>
      <c r="CE19" s="265">
        <f>+'10 (raw)'!CN18/'10 (raw)'!G18</f>
        <v>3.0621089495984053E-2</v>
      </c>
      <c r="CF19" s="265">
        <f>('10 (raw)'!CO18+'10 (raw)'!CP18)/'10 (raw)'!CX18</f>
        <v>0.94736584323649109</v>
      </c>
      <c r="CG19" s="268">
        <f>+'10 (raw)'!CQ18/('10 (raw)'!CX18/1000000)</f>
        <v>26.318693381545977</v>
      </c>
      <c r="CH19" s="281">
        <f>+'10 (raw)'!CR18/('10 (raw)'!D18/1000)</f>
        <v>1.3818864700722406</v>
      </c>
      <c r="CI19" s="273">
        <f>('10 (raw)'!CS18-'09 (raw)'!CS18)/'09 (raw)'!CS18</f>
        <v>8.3566057693193432E-2</v>
      </c>
      <c r="CJ19" s="273">
        <f>('10 (raw)'!CT18-'09 (raw)'!CT18)/'09 (raw)'!CT18</f>
        <v>0.11120657895306046</v>
      </c>
      <c r="CK19" s="285">
        <f>+'10 (raw)'!CU18/('10 (raw)'!D18/1000000)</f>
        <v>9.900212925293701</v>
      </c>
      <c r="CL19" s="268">
        <f>+'10 (raw)'!CV18/('10 (raw)'!I18/1000)</f>
        <v>2.384154554871913</v>
      </c>
      <c r="CM19" s="268">
        <f>+'10 (raw)'!CW18/('10 (raw)'!E18/10000)</f>
        <v>3.0991584305363351</v>
      </c>
    </row>
    <row r="20" spans="1:91">
      <c r="A20" s="263" t="s">
        <v>150</v>
      </c>
      <c r="B20" s="264">
        <f>+('10 (raw)'!B19*1000000)/'10 (raw)'!E19</f>
        <v>2807.0621791832191</v>
      </c>
      <c r="C20" s="265">
        <f>'10 (raw)'!C19</f>
        <v>0.26424429999999999</v>
      </c>
      <c r="D20" s="266">
        <f>+'10 (raw)'!J19/('10 (raw)'!D19/100000)</f>
        <v>1785.6829234802544</v>
      </c>
      <c r="E20" s="266">
        <f>+'10 (raw)'!K19</f>
        <v>76.119675433967501</v>
      </c>
      <c r="F20" s="267">
        <f>+'10 (raw)'!L19</f>
        <v>2.5</v>
      </c>
      <c r="G20" s="267">
        <f>+'10 (raw)'!M19</f>
        <v>2.79</v>
      </c>
      <c r="H20" s="267">
        <f>+'10 (raw)'!N19</f>
        <v>4.1399999999999997</v>
      </c>
      <c r="I20" s="267">
        <f>+'10 (raw)'!O19</f>
        <v>0.91</v>
      </c>
      <c r="J20" s="267">
        <f>+'10 (raw)'!P19</f>
        <v>0.40799999999999997</v>
      </c>
      <c r="K20" s="268">
        <f>+'10 (raw)'!Q19/('10 (raw)'!E19)*100000</f>
        <v>2.825236462471568</v>
      </c>
      <c r="L20" s="268">
        <f>+'10 (raw)'!R19/('10 (raw)'!D19/100000)</f>
        <v>14.063586036149669</v>
      </c>
      <c r="M20" s="265">
        <f>+'10 (raw)'!S19/'10 (raw)'!U19</f>
        <v>1.6850453195594077E-2</v>
      </c>
      <c r="N20" s="265">
        <f>+'10 (raw)'!T19</f>
        <v>0.17500606472474808</v>
      </c>
      <c r="O20" s="269">
        <v>33.498890415301702</v>
      </c>
      <c r="P20" s="270">
        <f>+'10 (raw)'!X19/('10 (raw)'!F19/'10 (raw)'!W19)</f>
        <v>220.27656024716785</v>
      </c>
      <c r="Q20" s="268">
        <f>+'10 (raw)'!Y19/('10 (raw)'!I19/10000)</f>
        <v>1.2602243812040093</v>
      </c>
      <c r="R20" s="271">
        <f>+'10 (raw)'!Z19</f>
        <v>34237.801942029269</v>
      </c>
      <c r="S20" s="271">
        <f>+'10 (raw)'!AA19</f>
        <v>1.03</v>
      </c>
      <c r="T20" s="271">
        <f>+'10 (raw)'!AB19</f>
        <v>5999.6</v>
      </c>
      <c r="U20" s="271">
        <f>+'10 (raw)'!AD19</f>
        <v>0.2</v>
      </c>
      <c r="V20" s="271">
        <f>'10 (raw)'!AE19</f>
        <v>1</v>
      </c>
      <c r="W20" s="272">
        <f>+'10 (raw)'!AF19/'10 (raw)'!AC19</f>
        <v>0.56305837393183156</v>
      </c>
      <c r="X20" s="267">
        <f>+'10 (raw)'!AG19</f>
        <v>91.995906749826332</v>
      </c>
      <c r="Y20" s="267">
        <f>+'10 (raw)'!AH19</f>
        <v>13.685600000000001</v>
      </c>
      <c r="Z20" s="265">
        <f>+'10 (raw)'!AI19</f>
        <v>0.22963870177587262</v>
      </c>
      <c r="AA20" s="273">
        <f>'10 (raw)'!AJ19/'10 (raw)'!AK19</f>
        <v>4.0973697237546505</v>
      </c>
      <c r="AB20" s="267">
        <f>'10 (raw)'!AL19</f>
        <v>1.1756952183959779</v>
      </c>
      <c r="AC20" s="274">
        <f>+'10 (raw)'!AM19/('10 (raw)'!D19/100000)</f>
        <v>4.9628359427472342</v>
      </c>
      <c r="AD20" s="265">
        <f>+'10 (raw)'!AN19/'10 (raw)'!E19</f>
        <v>0.32422383426890961</v>
      </c>
      <c r="AE20" s="275">
        <f>+'10 (raw)'!AO19</f>
        <v>0.53770291698908701</v>
      </c>
      <c r="AF20" s="276">
        <f>+'10 (raw)'!AP19</f>
        <v>3.7297256895134162E-2</v>
      </c>
      <c r="AG20" s="266">
        <f>+'10 (raw)'!AQ19</f>
        <v>83.580574043550527</v>
      </c>
      <c r="AH20" s="266">
        <f>+'10 (raw)'!AR19</f>
        <v>61.01821196396434</v>
      </c>
      <c r="AI20" s="277">
        <f>+'10 (raw)'!AS19</f>
        <v>0.38584496930470724</v>
      </c>
      <c r="AJ20" s="266">
        <f>+'10 (raw)'!AT19</f>
        <v>522.33181893287122</v>
      </c>
      <c r="AK20" s="265">
        <f>+'10 (raw)'!AU19/'10 (raw)'!E19</f>
        <v>3.0382774216015766E-2</v>
      </c>
      <c r="AL20" s="278">
        <f>+'10 (raw)'!AV19</f>
        <v>21.333284365291327</v>
      </c>
      <c r="AM20" s="279">
        <f>+'10 (raw)'!AW19/'10 (raw)'!G19</f>
        <v>3.26229097152907E-2</v>
      </c>
      <c r="AN20" s="273">
        <f>'10 (raw)'!AX19</f>
        <v>48.140985228306512</v>
      </c>
      <c r="AO20" s="279">
        <f>+'10 (raw)'!AY19</f>
        <v>1.6763845987113557E-2</v>
      </c>
      <c r="AP20" s="267">
        <f>+'10 (raw)'!AZ19</f>
        <v>71.587355860964081</v>
      </c>
      <c r="AQ20" s="267">
        <f>('10 (raw)'!H19*1000)/'10 (raw)'!D19</f>
        <v>53981.303093901442</v>
      </c>
      <c r="AR20" s="267">
        <f>'10 (raw)'!E19/'10 (raw)'!D19</f>
        <v>0.44032961479877764</v>
      </c>
      <c r="AS20" s="275">
        <f>+'10 (raw)'!BA19</f>
        <v>19.446661077373001</v>
      </c>
      <c r="AT20" s="268">
        <v>0</v>
      </c>
      <c r="AU20" s="275">
        <f>+'10 (raw)'!BC19</f>
        <v>46.15</v>
      </c>
      <c r="AV20" s="275">
        <f>+'10 (raw)'!BD19</f>
        <v>9.1999999999999993</v>
      </c>
      <c r="AW20" s="268">
        <f>+'10 (raw)'!BE19</f>
        <v>27.89</v>
      </c>
      <c r="AX20" s="280">
        <f>'10 (raw)'!BG19</f>
        <v>16.819279701135308</v>
      </c>
      <c r="AY20" s="280">
        <f>'10 (raw)'!BH19*10</f>
        <v>7.5366666666666671</v>
      </c>
      <c r="AZ20" s="265">
        <f>+'10 (raw)'!BI19/'10 (raw)'!G19</f>
        <v>1.9385516396852875E-2</v>
      </c>
      <c r="BA20" s="268">
        <f>1/('10 (raw)'!BJ19/'10 (raw)'!G19)</f>
        <v>3.1935290755960333</v>
      </c>
      <c r="BB20" s="268">
        <f>+'10 (raw)'!BJ19/'10 (raw)'!E19</f>
        <v>55.468658231749465</v>
      </c>
      <c r="BC20" s="281">
        <f>+'10 (raw)'!BK19/'10 (raw)'!BF19</f>
        <v>2.6075144378666071</v>
      </c>
      <c r="BD20" s="265">
        <f>+'10 (raw)'!BL19/'10 (raw)'!BO19</f>
        <v>0.17284963192980687</v>
      </c>
      <c r="BE20" s="268">
        <f>+'10 (raw)'!BM19</f>
        <v>77.8</v>
      </c>
      <c r="BF20" s="265">
        <f>+'10 (raw)'!BN19/'10 (raw)'!BO19</f>
        <v>0.18019481741876478</v>
      </c>
      <c r="BG20" s="279">
        <f>+'10 (raw)'!BP19/('10 (raw)'!G19/1000)</f>
        <v>0.14147489374027658</v>
      </c>
      <c r="BH20" s="267">
        <f>+'10 (raw)'!BQ19</f>
        <v>7.131011608623548</v>
      </c>
      <c r="BI20" s="267">
        <f>+'10 (raw)'!BR19</f>
        <v>7.3216594230842604</v>
      </c>
      <c r="BJ20" s="267">
        <f>+'10 (raw)'!BS19</f>
        <v>25.714375999999998</v>
      </c>
      <c r="BK20" s="264">
        <f>+'10 (raw)'!BT19/('10 (raw)'!E19/1000)</f>
        <v>12.096393442127599</v>
      </c>
      <c r="BL20" s="268">
        <f>+'10 (raw)'!BU19</f>
        <v>23</v>
      </c>
      <c r="BM20" s="281">
        <f>+'10 (raw)'!BV19/('10 (raw)'!D19/1000)</f>
        <v>8.610586886617428</v>
      </c>
      <c r="BN20" s="264">
        <f>'10 (raw)'!BW19/('10 (raw)'!E19/1000)</f>
        <v>18.498802296146724</v>
      </c>
      <c r="BO20" s="264">
        <f>'10 (raw)'!BX19/('10 (raw)'!D19/10000)</f>
        <v>1.4010365275369538</v>
      </c>
      <c r="BP20" s="264">
        <f>+'10 (raw)'!BY19/('10 (raw)'!D19/100000)</f>
        <v>8.6483736267713187</v>
      </c>
      <c r="BQ20" s="267">
        <f>+'10 (raw)'!BZ19/('10 (raw)'!G19/1000)</f>
        <v>5.327693862314244</v>
      </c>
      <c r="BR20" s="267">
        <f>+'10 (raw)'!CA19</f>
        <v>0.89553575426498899</v>
      </c>
      <c r="BS20" s="282">
        <f>+'10 (raw)'!CB19</f>
        <v>81.2</v>
      </c>
      <c r="BT20" s="283">
        <f>+'10 (raw)'!CC19</f>
        <v>0.28587499999999999</v>
      </c>
      <c r="BU20" s="283">
        <f>+'10 (raw)'!CD19</f>
        <v>0.52649999999999997</v>
      </c>
      <c r="BV20" s="284">
        <f>+'10 (raw)'!CE19</f>
        <v>52.8</v>
      </c>
      <c r="BW20" s="284">
        <f>+'10 (raw)'!CF19</f>
        <v>53.49</v>
      </c>
      <c r="BX20" s="265">
        <f>+'10 (raw)'!CG19</f>
        <v>0.78096502825218217</v>
      </c>
      <c r="BY20" s="278">
        <f>+'10 (raw)'!CH19/('10 (raw)'!G19/1000)</f>
        <v>42.256082743086829</v>
      </c>
      <c r="BZ20" s="268">
        <f>+'10 (raw)'!CI19</f>
        <v>9.0111320407376738E-2</v>
      </c>
      <c r="CA20" s="280">
        <f>+'10 (raw)'!CJ19</f>
        <v>28.093499814951368</v>
      </c>
      <c r="CB20" s="268">
        <f>+'10 (raw)'!CK19</f>
        <v>16.399999999999999</v>
      </c>
      <c r="CC20" s="265">
        <f>+'10 (raw)'!CL19/'10 (raw)'!E19</f>
        <v>0.32308225743947461</v>
      </c>
      <c r="CD20" s="265">
        <f>+'10 (raw)'!CM19</f>
        <v>9.965370890432652E-4</v>
      </c>
      <c r="CE20" s="265">
        <f>+'10 (raw)'!CN19/'10 (raw)'!G19</f>
        <v>1.5134915068015261E-2</v>
      </c>
      <c r="CF20" s="265">
        <f>('10 (raw)'!CO19+'10 (raw)'!CP19)/'10 (raw)'!CX19</f>
        <v>0.25740272866221037</v>
      </c>
      <c r="CG20" s="268">
        <f>+'10 (raw)'!CQ19/('10 (raw)'!CX19/1000000)</f>
        <v>11.280663633206709</v>
      </c>
      <c r="CH20" s="281">
        <f>+'10 (raw)'!CR19/('10 (raw)'!D19/1000)</f>
        <v>0.53070738108087112</v>
      </c>
      <c r="CI20" s="273">
        <f>('10 (raw)'!CS19-'09 (raw)'!CS19)/'09 (raw)'!CS19</f>
        <v>0.19504334237369542</v>
      </c>
      <c r="CJ20" s="273">
        <f>('10 (raw)'!CT19-'09 (raw)'!CT19)/'09 (raw)'!CT19</f>
        <v>9.4264926007499084E-2</v>
      </c>
      <c r="CK20" s="285">
        <f>+'10 (raw)'!CU19/('10 (raw)'!D19/1000000)</f>
        <v>5.3220760780131204</v>
      </c>
      <c r="CL20" s="268">
        <f>+'10 (raw)'!CV19/('10 (raw)'!I19/1000)</f>
        <v>3.1207738312724738</v>
      </c>
      <c r="CM20" s="268">
        <f>+'10 (raw)'!CW19/('10 (raw)'!E19/10000)</f>
        <v>0.77505150013257462</v>
      </c>
    </row>
    <row r="21" spans="1:91">
      <c r="A21" s="263" t="s">
        <v>151</v>
      </c>
      <c r="B21" s="264">
        <f>+('10 (raw)'!B20*1000000)/'10 (raw)'!E20</f>
        <v>3102.6550246016386</v>
      </c>
      <c r="C21" s="265">
        <f>'10 (raw)'!C20</f>
        <v>0.23302709999999999</v>
      </c>
      <c r="D21" s="266">
        <f>+'10 (raw)'!J20/('10 (raw)'!D20/100000)</f>
        <v>838.00558923597316</v>
      </c>
      <c r="E21" s="266">
        <f>+'10 (raw)'!K20</f>
        <v>71.011736922489803</v>
      </c>
      <c r="F21" s="267">
        <f>+'10 (raw)'!L20</f>
        <v>2.08</v>
      </c>
      <c r="G21" s="267">
        <f>+'10 (raw)'!M20</f>
        <v>2.63</v>
      </c>
      <c r="H21" s="267">
        <f>+'10 (raw)'!N20</f>
        <v>3.61</v>
      </c>
      <c r="I21" s="267">
        <f>+'10 (raw)'!O20</f>
        <v>0.91</v>
      </c>
      <c r="J21" s="267">
        <f>+'10 (raw)'!P20</f>
        <v>0.28000000000000003</v>
      </c>
      <c r="K21" s="268">
        <f>+'10 (raw)'!Q20/('10 (raw)'!E20)*100000</f>
        <v>7.8158363851569135</v>
      </c>
      <c r="L21" s="268">
        <f>+'10 (raw)'!R20/('10 (raw)'!D20/100000)</f>
        <v>17.901557638078106</v>
      </c>
      <c r="M21" s="265">
        <f>+'10 (raw)'!S20/'10 (raw)'!U20</f>
        <v>7.2731408249885601E-3</v>
      </c>
      <c r="N21" s="265">
        <f>+'10 (raw)'!T20</f>
        <v>0.25394162889634481</v>
      </c>
      <c r="O21" s="269">
        <v>11.680585411854786</v>
      </c>
      <c r="P21" s="270">
        <f>+'10 (raw)'!X20/('10 (raw)'!F20/'10 (raw)'!W20)</f>
        <v>105.38163447934954</v>
      </c>
      <c r="Q21" s="268">
        <f>+'10 (raw)'!Y20/('10 (raw)'!I20/10000)</f>
        <v>1.1888140894685257</v>
      </c>
      <c r="R21" s="271">
        <f>+'10 (raw)'!Z20</f>
        <v>31137.742775854571</v>
      </c>
      <c r="S21" s="271">
        <f>+'10 (raw)'!AA20</f>
        <v>0.43</v>
      </c>
      <c r="T21" s="271">
        <f>+'10 (raw)'!AB20</f>
        <v>2793.1</v>
      </c>
      <c r="U21" s="271">
        <f>+'10 (raw)'!AD20</f>
        <v>1</v>
      </c>
      <c r="V21" s="271">
        <f>'10 (raw)'!AE20</f>
        <v>7</v>
      </c>
      <c r="W21" s="272">
        <f>+'10 (raw)'!AF20/'10 (raw)'!AC20</f>
        <v>0.40704333281148286</v>
      </c>
      <c r="X21" s="267">
        <f>+'10 (raw)'!AG20</f>
        <v>85.434387509176858</v>
      </c>
      <c r="Y21" s="267">
        <f>+'10 (raw)'!AH20</f>
        <v>16.551600000000001</v>
      </c>
      <c r="Z21" s="265">
        <f>+'10 (raw)'!AI20</f>
        <v>0.28633623576691225</v>
      </c>
      <c r="AA21" s="273">
        <f>'10 (raw)'!AJ20/'10 (raw)'!AK20</f>
        <v>2.7496886071744906</v>
      </c>
      <c r="AB21" s="267">
        <f>'10 (raw)'!AL20</f>
        <v>1.690268738826292</v>
      </c>
      <c r="AC21" s="274">
        <f>+'10 (raw)'!AM20/('10 (raw)'!D20/100000)</f>
        <v>9.621770724851034</v>
      </c>
      <c r="AD21" s="265">
        <f>+'10 (raw)'!AN20/'10 (raw)'!E20</f>
        <v>0.37773937249463363</v>
      </c>
      <c r="AE21" s="275">
        <f>+'10 (raw)'!AO20</f>
        <v>0.55961908250160242</v>
      </c>
      <c r="AF21" s="276">
        <f>+'10 (raw)'!AP20</f>
        <v>7.3248771568963547E-2</v>
      </c>
      <c r="AG21" s="266">
        <f>+'10 (raw)'!AQ20</f>
        <v>71.075708681726027</v>
      </c>
      <c r="AH21" s="266">
        <f>+'10 (raw)'!AR20</f>
        <v>58.139089830443602</v>
      </c>
      <c r="AI21" s="277">
        <f>+'10 (raw)'!AS20</f>
        <v>3.48066866214621E-2</v>
      </c>
      <c r="AJ21" s="266">
        <f>+'10 (raw)'!AT20</f>
        <v>532.92445636935645</v>
      </c>
      <c r="AK21" s="265">
        <f>+'10 (raw)'!AU20/'10 (raw)'!E20</f>
        <v>1.8796773872846971E-2</v>
      </c>
      <c r="AL21" s="278">
        <f>+'10 (raw)'!AV20</f>
        <v>19.576489838634988</v>
      </c>
      <c r="AM21" s="279">
        <f>+'10 (raw)'!AW20/'10 (raw)'!G20</f>
        <v>3.3472437968452631E-2</v>
      </c>
      <c r="AN21" s="273">
        <f>'10 (raw)'!AX20</f>
        <v>56.616463502409296</v>
      </c>
      <c r="AO21" s="279">
        <f>+'10 (raw)'!AY20</f>
        <v>4.4317374289706652E-3</v>
      </c>
      <c r="AP21" s="267">
        <f>+'10 (raw)'!AZ20</f>
        <v>75.397946745237803</v>
      </c>
      <c r="AQ21" s="267">
        <f>('10 (raw)'!H20*1000)/'10 (raw)'!D20</f>
        <v>51871.335020954946</v>
      </c>
      <c r="AR21" s="267">
        <f>'10 (raw)'!E20/'10 (raw)'!D20</f>
        <v>0.40495424974622579</v>
      </c>
      <c r="AS21" s="275">
        <f>+'10 (raw)'!BA20</f>
        <v>16.600000000000001</v>
      </c>
      <c r="AT21" s="268">
        <v>0</v>
      </c>
      <c r="AU21" s="275">
        <f>+'10 (raw)'!BC20</f>
        <v>54.1</v>
      </c>
      <c r="AV21" s="275">
        <f>+'10 (raw)'!BD20</f>
        <v>11.9</v>
      </c>
      <c r="AW21" s="268">
        <f>+'10 (raw)'!BE20</f>
        <v>29.32</v>
      </c>
      <c r="AX21" s="280">
        <f>'10 (raw)'!BG20</f>
        <v>30.256709276000436</v>
      </c>
      <c r="AY21" s="280">
        <f>'10 (raw)'!BH20*10</f>
        <v>6.4050000000000011</v>
      </c>
      <c r="AZ21" s="265">
        <f>+'10 (raw)'!BI20/'10 (raw)'!G20</f>
        <v>1.8984211761333688E-2</v>
      </c>
      <c r="BA21" s="268">
        <f>1/('10 (raw)'!BJ20/'10 (raw)'!G20)</f>
        <v>1.919537057955051</v>
      </c>
      <c r="BB21" s="268">
        <f>+'10 (raw)'!BJ20/'10 (raw)'!E20</f>
        <v>97.991748352578</v>
      </c>
      <c r="BC21" s="281">
        <f>+'10 (raw)'!BK20/'10 (raw)'!BF20</f>
        <v>3.272790055521527</v>
      </c>
      <c r="BD21" s="265">
        <f>+'10 (raw)'!BL20/'10 (raw)'!BO20</f>
        <v>0.1430632756703312</v>
      </c>
      <c r="BE21" s="268">
        <f>+'10 (raw)'!BM20</f>
        <v>70.2</v>
      </c>
      <c r="BF21" s="265">
        <f>+'10 (raw)'!BN20/'10 (raw)'!BO20</f>
        <v>0.13736136065688204</v>
      </c>
      <c r="BG21" s="279">
        <f>+'10 (raw)'!BP20/('10 (raw)'!G20/1000)</f>
        <v>0.19840608698203877</v>
      </c>
      <c r="BH21" s="267">
        <f>+'10 (raw)'!BQ20</f>
        <v>6.1737361998837885</v>
      </c>
      <c r="BI21" s="267">
        <f>+'10 (raw)'!BR20</f>
        <v>2.6973758823944118</v>
      </c>
      <c r="BJ21" s="267">
        <f>+'10 (raw)'!BS20</f>
        <v>19984.087630000002</v>
      </c>
      <c r="BK21" s="264">
        <f>+'10 (raw)'!BT20/('10 (raw)'!E20/1000)</f>
        <v>15.917419748555165</v>
      </c>
      <c r="BL21" s="268">
        <f>+'10 (raw)'!BU20</f>
        <v>17</v>
      </c>
      <c r="BM21" s="281">
        <f>+'10 (raw)'!BV20/('10 (raw)'!D20/1000)</f>
        <v>8.7897407616441789</v>
      </c>
      <c r="BN21" s="264">
        <f>'10 (raw)'!BW20/('10 (raw)'!E20/1000)</f>
        <v>42.750749226075882</v>
      </c>
      <c r="BO21" s="264">
        <f>'10 (raw)'!BX20/('10 (raw)'!D20/10000)</f>
        <v>1.8230723478665116</v>
      </c>
      <c r="BP21" s="264">
        <f>+'10 (raw)'!BY20/('10 (raw)'!D20/100000)</f>
        <v>8.684914101641855</v>
      </c>
      <c r="BQ21" s="267">
        <f>+'10 (raw)'!BZ20/('10 (raw)'!G20/1000)</f>
        <v>3.7892382071412363</v>
      </c>
      <c r="BR21" s="267">
        <f>+'10 (raw)'!CA20</f>
        <v>0.6818143078732507</v>
      </c>
      <c r="BS21" s="282">
        <f>+'10 (raw)'!CB20</f>
        <v>62.300148810000003</v>
      </c>
      <c r="BT21" s="283">
        <f>+'10 (raw)'!CC20</f>
        <v>0.16500000000000001</v>
      </c>
      <c r="BU21" s="283">
        <f>+'10 (raw)'!CD20</f>
        <v>0.27916666666666667</v>
      </c>
      <c r="BV21" s="284">
        <f>+'10 (raw)'!CE20</f>
        <v>35</v>
      </c>
      <c r="BW21" s="284">
        <f>+'10 (raw)'!CF20</f>
        <v>37.21</v>
      </c>
      <c r="BX21" s="265">
        <f>+'10 (raw)'!CG20</f>
        <v>0.83656707700619415</v>
      </c>
      <c r="BY21" s="278">
        <f>+'10 (raw)'!CH20/('10 (raw)'!G20/1000)</f>
        <v>146.62825249874629</v>
      </c>
      <c r="BZ21" s="268">
        <f>+'10 (raw)'!CI20</f>
        <v>0.21932545350176155</v>
      </c>
      <c r="CA21" s="280">
        <f>+'10 (raw)'!CJ20</f>
        <v>0</v>
      </c>
      <c r="CB21" s="268">
        <f>+'10 (raw)'!CK20</f>
        <v>8.4</v>
      </c>
      <c r="CC21" s="265">
        <f>+'10 (raw)'!CL20/'10 (raw)'!E20</f>
        <v>0.3050889848604123</v>
      </c>
      <c r="CD21" s="265">
        <f>+'10 (raw)'!CM20</f>
        <v>3.8535442049029755E-6</v>
      </c>
      <c r="CE21" s="265">
        <f>+'10 (raw)'!CN20/'10 (raw)'!G20</f>
        <v>2.3411741029058193E-2</v>
      </c>
      <c r="CF21" s="265">
        <f>('10 (raw)'!CO20+'10 (raw)'!CP20)/'10 (raw)'!CX20</f>
        <v>0.11829519498269453</v>
      </c>
      <c r="CG21" s="268">
        <f>+'10 (raw)'!CQ20/('10 (raw)'!CX20/1000000)</f>
        <v>0.13979812213121423</v>
      </c>
      <c r="CH21" s="281">
        <f>+'10 (raw)'!CR20/('10 (raw)'!D20/1000)</f>
        <v>1.9936390595744724</v>
      </c>
      <c r="CI21" s="273">
        <f>('10 (raw)'!CS20-'09 (raw)'!CS20)/'09 (raw)'!CS20</f>
        <v>6.3193749963038101E-2</v>
      </c>
      <c r="CJ21" s="273">
        <f>('10 (raw)'!CT20-'09 (raw)'!CT20)/'09 (raw)'!CT20</f>
        <v>8.5512573637307035E-2</v>
      </c>
      <c r="CK21" s="285">
        <f>+'10 (raw)'!CU20/('10 (raw)'!D20/1000000)</f>
        <v>1.5192269565554264</v>
      </c>
      <c r="CL21" s="268">
        <f>+'10 (raw)'!CV20/('10 (raw)'!I20/1000)</f>
        <v>0.68626995164773985</v>
      </c>
      <c r="CM21" s="268">
        <f>+'10 (raw)'!CW20/('10 (raw)'!E20/10000)</f>
        <v>3.0575551938733847</v>
      </c>
    </row>
    <row r="22" spans="1:91">
      <c r="A22" s="263" t="s">
        <v>221</v>
      </c>
      <c r="B22" s="264">
        <f>+('10 (raw)'!B21*1000000)/'10 (raw)'!E21</f>
        <v>3050.4569783083844</v>
      </c>
      <c r="C22" s="265">
        <f>'10 (raw)'!C21</f>
        <v>0.26074540000000002</v>
      </c>
      <c r="D22" s="266">
        <f>+'10 (raw)'!J21/('10 (raw)'!D21/100000)</f>
        <v>2621.4948950927937</v>
      </c>
      <c r="E22" s="266">
        <f>+'10 (raw)'!K21</f>
        <v>69.946420226931437</v>
      </c>
      <c r="F22" s="267">
        <f>+'10 (raw)'!L21</f>
        <v>2.5</v>
      </c>
      <c r="G22" s="267">
        <f>+'10 (raw)'!M21</f>
        <v>2.54</v>
      </c>
      <c r="H22" s="267">
        <f>+'10 (raw)'!N21</f>
        <v>3.2</v>
      </c>
      <c r="I22" s="267">
        <f>+'10 (raw)'!O21</f>
        <v>1.34</v>
      </c>
      <c r="J22" s="267">
        <f>+'10 (raw)'!P21</f>
        <v>0.41899999999999998</v>
      </c>
      <c r="K22" s="268">
        <f>+'10 (raw)'!Q21/('10 (raw)'!E21)*100000</f>
        <v>3.034020604957326</v>
      </c>
      <c r="L22" s="268">
        <f>+'10 (raw)'!R21/('10 (raw)'!D21/100000)</f>
        <v>29.27587833561298</v>
      </c>
      <c r="M22" s="265">
        <f>+'10 (raw)'!S21/'10 (raw)'!U21</f>
        <v>5.1001265708344637E-2</v>
      </c>
      <c r="N22" s="265">
        <f>+'10 (raw)'!T21</f>
        <v>0.17500606472474808</v>
      </c>
      <c r="O22" s="269">
        <v>10.403270501565338</v>
      </c>
      <c r="P22" s="270">
        <f>+'10 (raw)'!X21/('10 (raw)'!F21/'10 (raw)'!W21)</f>
        <v>252.7303924775143</v>
      </c>
      <c r="Q22" s="268">
        <f>+'10 (raw)'!Y21/('10 (raw)'!I21/10000)</f>
        <v>1.7829461005792002</v>
      </c>
      <c r="R22" s="271">
        <f>+'10 (raw)'!Z21</f>
        <v>41354.959001717747</v>
      </c>
      <c r="S22" s="271">
        <f>+'10 (raw)'!AA21</f>
        <v>0.95</v>
      </c>
      <c r="T22" s="271">
        <f>+'10 (raw)'!AB21</f>
        <v>1336.6</v>
      </c>
      <c r="U22" s="271">
        <f>+'10 (raw)'!AD21</f>
        <v>0.8</v>
      </c>
      <c r="V22" s="271">
        <f>'10 (raw)'!AE21</f>
        <v>2</v>
      </c>
      <c r="W22" s="272">
        <f>+'10 (raw)'!AF21/'10 (raw)'!AC21</f>
        <v>0.82274875163376793</v>
      </c>
      <c r="X22" s="267">
        <f>+'10 (raw)'!AG21</f>
        <v>92.355147286753976</v>
      </c>
      <c r="Y22" s="267">
        <f>+'10 (raw)'!AH21</f>
        <v>12.885300000000001</v>
      </c>
      <c r="Z22" s="265">
        <f>+'10 (raw)'!AI21</f>
        <v>0.28552350427350426</v>
      </c>
      <c r="AA22" s="273">
        <f>'10 (raw)'!AJ21/'10 (raw)'!AK21</f>
        <v>4.4948865603071209</v>
      </c>
      <c r="AB22" s="267">
        <f>'10 (raw)'!AL21</f>
        <v>1.7498195383871238</v>
      </c>
      <c r="AC22" s="274">
        <f>+'10 (raw)'!AM21/('10 (raw)'!D21/100000)</f>
        <v>13.393418023984886</v>
      </c>
      <c r="AD22" s="265">
        <f>+'10 (raw)'!AN21/'10 (raw)'!E21</f>
        <v>0.37984091178914875</v>
      </c>
      <c r="AE22" s="275">
        <f>+'10 (raw)'!AO21</f>
        <v>0.59495582243262879</v>
      </c>
      <c r="AF22" s="276">
        <f>+'10 (raw)'!AP21</f>
        <v>5.0425200622829083E-2</v>
      </c>
      <c r="AG22" s="266">
        <f>+'10 (raw)'!AQ21</f>
        <v>81.452662554467764</v>
      </c>
      <c r="AH22" s="266">
        <f>+'10 (raw)'!AR21</f>
        <v>53.937577146887669</v>
      </c>
      <c r="AI22" s="277">
        <f>+'10 (raw)'!AS21</f>
        <v>1.6635571655054054E-2</v>
      </c>
      <c r="AJ22" s="266">
        <f>+'10 (raw)'!AT21</f>
        <v>528.56341131732597</v>
      </c>
      <c r="AK22" s="265">
        <f>+'10 (raw)'!AU21/'10 (raw)'!E21</f>
        <v>2.3553233870223067E-2</v>
      </c>
      <c r="AL22" s="278">
        <f>+'10 (raw)'!AV21</f>
        <v>2.7342966816217471</v>
      </c>
      <c r="AM22" s="279">
        <f>+'10 (raw)'!AW21/'10 (raw)'!G21</f>
        <v>9.143493076924426E-3</v>
      </c>
      <c r="AN22" s="273">
        <f>'10 (raw)'!AX21</f>
        <v>50.815077253360819</v>
      </c>
      <c r="AO22" s="279">
        <f>+'10 (raw)'!AY21</f>
        <v>7.9020948478668585E-3</v>
      </c>
      <c r="AP22" s="267">
        <f>+'10 (raw)'!AZ21</f>
        <v>20.384006587034005</v>
      </c>
      <c r="AQ22" s="267">
        <f>('10 (raw)'!H21*1000)/'10 (raw)'!D21</f>
        <v>60430.083480135065</v>
      </c>
      <c r="AR22" s="267">
        <f>'10 (raw)'!E21/'10 (raw)'!D21</f>
        <v>0.44925435404611602</v>
      </c>
      <c r="AS22" s="275">
        <f>+'10 (raw)'!BA21</f>
        <v>10.619132706495716</v>
      </c>
      <c r="AT22" s="268">
        <v>0</v>
      </c>
      <c r="AU22" s="275">
        <f>+'10 (raw)'!BC21</f>
        <v>64.28</v>
      </c>
      <c r="AV22" s="275">
        <f>+'10 (raw)'!BD21</f>
        <v>0.3</v>
      </c>
      <c r="AW22" s="268">
        <f>+'10 (raw)'!BE21</f>
        <v>24.87</v>
      </c>
      <c r="AX22" s="280">
        <f>'10 (raw)'!BG21</f>
        <v>44.938484261557832</v>
      </c>
      <c r="AY22" s="280">
        <f>'10 (raw)'!BH21*10</f>
        <v>7.4683333333333346</v>
      </c>
      <c r="AZ22" s="265">
        <f>+'10 (raw)'!BI21/'10 (raw)'!G21</f>
        <v>5.0771493810223084E-2</v>
      </c>
      <c r="BA22" s="268">
        <f>1/('10 (raw)'!BJ21/'10 (raw)'!G21)</f>
        <v>2.4313175951859214</v>
      </c>
      <c r="BB22" s="268">
        <f>+'10 (raw)'!BJ21/'10 (raw)'!E21</f>
        <v>75.336210376350465</v>
      </c>
      <c r="BC22" s="281">
        <f>+'10 (raw)'!BK21/'10 (raw)'!BF21</f>
        <v>1.7553159968961856</v>
      </c>
      <c r="BD22" s="265">
        <f>+'10 (raw)'!BL21/'10 (raw)'!BO21</f>
        <v>0.20369137200062151</v>
      </c>
      <c r="BE22" s="268">
        <f>+'10 (raw)'!BM21</f>
        <v>105</v>
      </c>
      <c r="BF22" s="265">
        <f>+'10 (raw)'!BN21/'10 (raw)'!BO21</f>
        <v>0.21058134114670041</v>
      </c>
      <c r="BG22" s="279">
        <f>+'10 (raw)'!BP21/('10 (raw)'!G21/1000)</f>
        <v>0.19597738132074916</v>
      </c>
      <c r="BH22" s="267">
        <f>+'10 (raw)'!BQ21</f>
        <v>14.883442916915721</v>
      </c>
      <c r="BI22" s="267">
        <f>+'10 (raw)'!BR21</f>
        <v>50.070658086030036</v>
      </c>
      <c r="BJ22" s="267">
        <f>+'10 (raw)'!BS21</f>
        <v>8.0857910000000004</v>
      </c>
      <c r="BK22" s="264">
        <f>+'10 (raw)'!BT21/('10 (raw)'!E21/1000)</f>
        <v>18.184336538842057</v>
      </c>
      <c r="BL22" s="268">
        <f>+'10 (raw)'!BU21</f>
        <v>0</v>
      </c>
      <c r="BM22" s="281">
        <f>+'10 (raw)'!BV21/('10 (raw)'!D21/1000)</f>
        <v>13.135624358478982</v>
      </c>
      <c r="BN22" s="264">
        <f>'10 (raw)'!BW21/('10 (raw)'!E21/1000)</f>
        <v>36.435949186750562</v>
      </c>
      <c r="BO22" s="264">
        <f>'10 (raw)'!BX21/('10 (raw)'!D21/10000)</f>
        <v>1.9082657538597936</v>
      </c>
      <c r="BP22" s="264">
        <f>+'10 (raw)'!BY21/('10 (raw)'!D21/100000)</f>
        <v>11.43774194083665</v>
      </c>
      <c r="BQ22" s="267">
        <f>+'10 (raw)'!BZ21/('10 (raw)'!G21/1000)</f>
        <v>5.7108013656041825</v>
      </c>
      <c r="BR22" s="267">
        <f>+'10 (raw)'!CA21</f>
        <v>2.0441537203597711</v>
      </c>
      <c r="BS22" s="282">
        <f>+'10 (raw)'!CB21</f>
        <v>72.249086309999996</v>
      </c>
      <c r="BT22" s="283">
        <f>+'10 (raw)'!CC21</f>
        <v>0.13275000000000001</v>
      </c>
      <c r="BU22" s="283">
        <f>+'10 (raw)'!CD21</f>
        <v>0.60716666666666663</v>
      </c>
      <c r="BV22" s="284">
        <f>+'10 (raw)'!CE21</f>
        <v>29.77</v>
      </c>
      <c r="BW22" s="284">
        <f>+'10 (raw)'!CF21</f>
        <v>58.14</v>
      </c>
      <c r="BX22" s="265">
        <f>+'10 (raw)'!CG21</f>
        <v>0.87475455191833251</v>
      </c>
      <c r="BY22" s="278">
        <f>+'10 (raw)'!CH21/('10 (raw)'!G21/1000)</f>
        <v>43.918337643980358</v>
      </c>
      <c r="BZ22" s="268">
        <f>+'10 (raw)'!CI21</f>
        <v>0.13689777184208016</v>
      </c>
      <c r="CA22" s="280">
        <f>+'10 (raw)'!CJ21</f>
        <v>14.18400306838244</v>
      </c>
      <c r="CB22" s="268">
        <f>+'10 (raw)'!CK21</f>
        <v>6.7</v>
      </c>
      <c r="CC22" s="265">
        <f>+'10 (raw)'!CL21/'10 (raw)'!E21</f>
        <v>0.32586040866938409</v>
      </c>
      <c r="CD22" s="265">
        <f>+'10 (raw)'!CM21</f>
        <v>2.9561434996515973E-6</v>
      </c>
      <c r="CE22" s="265">
        <f>+'10 (raw)'!CN21/'10 (raw)'!G21</f>
        <v>2.7371916625585673E-2</v>
      </c>
      <c r="CF22" s="265">
        <f>('10 (raw)'!CO21+'10 (raw)'!CP21)/'10 (raw)'!CX21</f>
        <v>0.12089293061781012</v>
      </c>
      <c r="CG22" s="268">
        <f>+'10 (raw)'!CQ21/('10 (raw)'!CX21/1000000)</f>
        <v>1.5522012914312762</v>
      </c>
      <c r="CH22" s="281">
        <f>+'10 (raw)'!CR21/('10 (raw)'!D21/1000)</f>
        <v>3.1034031706207643</v>
      </c>
      <c r="CI22" s="273">
        <f>('10 (raw)'!CS21-'09 (raw)'!CS21)/'09 (raw)'!CS21</f>
        <v>0.12437198451388579</v>
      </c>
      <c r="CJ22" s="273">
        <f>('10 (raw)'!CT21-'09 (raw)'!CT21)/'09 (raw)'!CT21</f>
        <v>7.5039810956507622E-2</v>
      </c>
      <c r="CK22" s="285">
        <f>+'10 (raw)'!CU21/('10 (raw)'!D21/1000000)</f>
        <v>13.037840554321571</v>
      </c>
      <c r="CL22" s="268">
        <f>+'10 (raw)'!CV21/('10 (raw)'!I21/1000)</f>
        <v>2.2702847014041816</v>
      </c>
      <c r="CM22" s="268">
        <f>+'10 (raw)'!CW21/('10 (raw)'!E21/10000)</f>
        <v>10.816943026369596</v>
      </c>
    </row>
    <row r="23" spans="1:91">
      <c r="A23" s="263" t="s">
        <v>222</v>
      </c>
      <c r="B23" s="264">
        <f>+('10 (raw)'!B22*1000000)/'10 (raw)'!E22</f>
        <v>2521.472149620432</v>
      </c>
      <c r="C23" s="265">
        <f>'10 (raw)'!C22</f>
        <v>0.25902439999999999</v>
      </c>
      <c r="D23" s="266">
        <f>+'10 (raw)'!J22/('10 (raw)'!D22/100000)</f>
        <v>788.1363866930476</v>
      </c>
      <c r="E23" s="266">
        <f>+'10 (raw)'!K22</f>
        <v>33.171947312210754</v>
      </c>
      <c r="F23" s="267">
        <f>+'10 (raw)'!L22</f>
        <v>3.13</v>
      </c>
      <c r="G23" s="267">
        <f>+'10 (raw)'!M22</f>
        <v>3.12</v>
      </c>
      <c r="H23" s="267">
        <f>+'10 (raw)'!N22</f>
        <v>4.1399999999999997</v>
      </c>
      <c r="I23" s="267">
        <f>+'10 (raw)'!O22</f>
        <v>1.98</v>
      </c>
      <c r="J23" s="267">
        <f>+'10 (raw)'!P22</f>
        <v>0.47299999999999998</v>
      </c>
      <c r="K23" s="268">
        <f>+'10 (raw)'!Q22/('10 (raw)'!E22)*100000</f>
        <v>11.069244767567998</v>
      </c>
      <c r="L23" s="268">
        <f>+'10 (raw)'!R22/('10 (raw)'!D22/100000)</f>
        <v>55.663418433542923</v>
      </c>
      <c r="M23" s="265">
        <f>+'10 (raw)'!S22/'10 (raw)'!U22</f>
        <v>7.9146606783837611E-3</v>
      </c>
      <c r="N23" s="265">
        <f>+'10 (raw)'!T22</f>
        <v>0.25394162889634481</v>
      </c>
      <c r="O23" s="269">
        <v>2.3543260741612713</v>
      </c>
      <c r="P23" s="270">
        <f>+'10 (raw)'!X22/('10 (raw)'!F22/'10 (raw)'!W22)</f>
        <v>1475.6650437872372</v>
      </c>
      <c r="Q23" s="268">
        <f>+'10 (raw)'!Y22/('10 (raw)'!I22/10000)</f>
        <v>2.3867090114379224</v>
      </c>
      <c r="R23" s="271">
        <f>+'10 (raw)'!Z22</f>
        <v>72713.763404015495</v>
      </c>
      <c r="S23" s="271">
        <f>+'10 (raw)'!AA22</f>
        <v>0.41</v>
      </c>
      <c r="T23" s="271">
        <f>+'10 (raw)'!AB22</f>
        <v>1628.4</v>
      </c>
      <c r="U23" s="271">
        <f>+'10 (raw)'!AD22</f>
        <v>0.5</v>
      </c>
      <c r="V23" s="271">
        <f>'10 (raw)'!AE22</f>
        <v>1</v>
      </c>
      <c r="W23" s="272">
        <f>+'10 (raw)'!AF22/'10 (raw)'!AC22</f>
        <v>0.73266954724779265</v>
      </c>
      <c r="X23" s="267">
        <f>+'10 (raw)'!AG22</f>
        <v>93.523148502319401</v>
      </c>
      <c r="Y23" s="267">
        <f>+'10 (raw)'!AH22</f>
        <v>14.4979</v>
      </c>
      <c r="Z23" s="265">
        <f>+'10 (raw)'!AI22</f>
        <v>0.28604531410916578</v>
      </c>
      <c r="AA23" s="273">
        <f>'10 (raw)'!AJ22/'10 (raw)'!AK22</f>
        <v>2.2489866953674231</v>
      </c>
      <c r="AB23" s="267">
        <f>'10 (raw)'!AL22</f>
        <v>2.4710507949258087</v>
      </c>
      <c r="AC23" s="274">
        <f>+'10 (raw)'!AM22/('10 (raw)'!D22/100000)</f>
        <v>8.2311894171597668</v>
      </c>
      <c r="AD23" s="265">
        <f>+'10 (raw)'!AN22/'10 (raw)'!E22</f>
        <v>0.35862803352652856</v>
      </c>
      <c r="AE23" s="275">
        <f>+'10 (raw)'!AO22</f>
        <v>0.6362793494875586</v>
      </c>
      <c r="AF23" s="276">
        <f>+'10 (raw)'!AP22</f>
        <v>4.5748666136905439E-2</v>
      </c>
      <c r="AG23" s="266">
        <f>+'10 (raw)'!AQ22</f>
        <v>84.036285420368458</v>
      </c>
      <c r="AH23" s="266">
        <f>+'10 (raw)'!AR22</f>
        <v>63.658079927690615</v>
      </c>
      <c r="AI23" s="277">
        <f>+'10 (raw)'!AS22</f>
        <v>3.5196023160852055E-3</v>
      </c>
      <c r="AJ23" s="266">
        <f>+'10 (raw)'!AT22</f>
        <v>523.82640002125652</v>
      </c>
      <c r="AK23" s="265">
        <f>+'10 (raw)'!AU22/'10 (raw)'!E22</f>
        <v>2.819779412090272E-2</v>
      </c>
      <c r="AL23" s="278">
        <f>+'10 (raw)'!AV22</f>
        <v>8.6624306672921474</v>
      </c>
      <c r="AM23" s="279">
        <f>+'10 (raw)'!AW22/'10 (raw)'!G22</f>
        <v>4.2396655079381243E-2</v>
      </c>
      <c r="AN23" s="273">
        <f>'10 (raw)'!AX22</f>
        <v>53.585645093747779</v>
      </c>
      <c r="AO23" s="279">
        <f>+'10 (raw)'!AY22</f>
        <v>1.0595413400264967E-2</v>
      </c>
      <c r="AP23" s="267">
        <f>+'10 (raw)'!AZ22</f>
        <v>70.931235581018399</v>
      </c>
      <c r="AQ23" s="267">
        <f>('10 (raw)'!H22*1000)/'10 (raw)'!D22</f>
        <v>54102.768949711244</v>
      </c>
      <c r="AR23" s="267">
        <f>'10 (raw)'!E22/'10 (raw)'!D22</f>
        <v>0.46475559026373758</v>
      </c>
      <c r="AS23" s="275">
        <f>+'10 (raw)'!BA22</f>
        <v>12.2</v>
      </c>
      <c r="AT23" s="268">
        <v>0</v>
      </c>
      <c r="AU23" s="275">
        <f>+'10 (raw)'!BC22</f>
        <v>59.667974189523562</v>
      </c>
      <c r="AV23" s="275">
        <f>+'10 (raw)'!BD22</f>
        <v>4.2</v>
      </c>
      <c r="AW23" s="268">
        <f>+'10 (raw)'!BE22</f>
        <v>30.48</v>
      </c>
      <c r="AX23" s="280">
        <f>'10 (raw)'!BG22</f>
        <v>18.041449875343073</v>
      </c>
      <c r="AY23" s="280">
        <f>'10 (raw)'!BH22*10</f>
        <v>7.1850000000000005</v>
      </c>
      <c r="AZ23" s="265">
        <f>+'10 (raw)'!BI22/'10 (raw)'!G22</f>
        <v>2.8296354216821092E-2</v>
      </c>
      <c r="BA23" s="268">
        <f>1/('10 (raw)'!BJ22/'10 (raw)'!G22)</f>
        <v>2.3272731883267084</v>
      </c>
      <c r="BB23" s="268">
        <f>+'10 (raw)'!BJ22/'10 (raw)'!E22</f>
        <v>70.697433263523294</v>
      </c>
      <c r="BC23" s="281">
        <f>+'10 (raw)'!BK22/'10 (raw)'!BF22</f>
        <v>4.2456894597987027</v>
      </c>
      <c r="BD23" s="265">
        <f>+'10 (raw)'!BL22/'10 (raw)'!BO22</f>
        <v>0.31329734753972216</v>
      </c>
      <c r="BE23" s="268">
        <f>+'10 (raw)'!BM22</f>
        <v>70</v>
      </c>
      <c r="BF23" s="265">
        <f>+'10 (raw)'!BN22/'10 (raw)'!BO22</f>
        <v>0.21986507232077893</v>
      </c>
      <c r="BG23" s="279">
        <f>+'10 (raw)'!BP22/('10 (raw)'!G22/1000)</f>
        <v>0.15400162628557981</v>
      </c>
      <c r="BH23" s="267">
        <f>+'10 (raw)'!BQ22</f>
        <v>7.3529411764705888</v>
      </c>
      <c r="BI23" s="267">
        <f>+'10 (raw)'!BR22</f>
        <v>8.8615369571926657</v>
      </c>
      <c r="BJ23" s="267">
        <f>+'10 (raw)'!BS22</f>
        <v>0.12742999999999999</v>
      </c>
      <c r="BK23" s="264">
        <f>+'10 (raw)'!BT22/('10 (raw)'!E22/1000)</f>
        <v>15.211356159591944</v>
      </c>
      <c r="BL23" s="268">
        <f>+'10 (raw)'!BU22</f>
        <v>1</v>
      </c>
      <c r="BM23" s="281">
        <f>+'10 (raw)'!BV22/('10 (raw)'!D22/1000)</f>
        <v>7.5171337352211562</v>
      </c>
      <c r="BN23" s="264">
        <f>'10 (raw)'!BW22/('10 (raw)'!E22/1000)</f>
        <v>26.143342292042099</v>
      </c>
      <c r="BO23" s="264">
        <f>'10 (raw)'!BX22/('10 (raw)'!D22/10000)</f>
        <v>3.3850766478069541</v>
      </c>
      <c r="BP23" s="264">
        <f>+'10 (raw)'!BY22/('10 (raw)'!D22/100000)</f>
        <v>8.6427488880177545</v>
      </c>
      <c r="BQ23" s="267">
        <f>+'10 (raw)'!BZ22/('10 (raw)'!G22/1000)</f>
        <v>6.3134269340352125</v>
      </c>
      <c r="BR23" s="267">
        <f>+'10 (raw)'!CA22</f>
        <v>0.35891177948460268</v>
      </c>
      <c r="BS23" s="282">
        <f>+'10 (raw)'!CB22</f>
        <v>72.248065479999994</v>
      </c>
      <c r="BT23" s="283">
        <f>+'10 (raw)'!CC22</f>
        <v>0.49550000000000005</v>
      </c>
      <c r="BU23" s="283">
        <f>+'10 (raw)'!CD22</f>
        <v>0.6768333333333334</v>
      </c>
      <c r="BV23" s="284">
        <f>+'10 (raw)'!CE22</f>
        <v>30.8</v>
      </c>
      <c r="BW23" s="284">
        <f>+'10 (raw)'!CF22</f>
        <v>67.44</v>
      </c>
      <c r="BX23" s="265">
        <f>+'10 (raw)'!CG22</f>
        <v>0.83351620419484673</v>
      </c>
      <c r="BY23" s="278">
        <f>+'10 (raw)'!CH22/('10 (raw)'!G22/1000)</f>
        <v>52.94363876467996</v>
      </c>
      <c r="BZ23" s="268">
        <f>+'10 (raw)'!CI22</f>
        <v>0.1759224267804945</v>
      </c>
      <c r="CA23" s="280">
        <f>+'10 (raw)'!CJ22</f>
        <v>67.10343134705397</v>
      </c>
      <c r="CB23" s="268">
        <f>+'10 (raw)'!CK22</f>
        <v>4.4000000000000004</v>
      </c>
      <c r="CC23" s="265">
        <f>+'10 (raw)'!CL22/'10 (raw)'!E22</f>
        <v>0.28130271727820555</v>
      </c>
      <c r="CD23" s="265">
        <f>+'10 (raw)'!CM22</f>
        <v>0</v>
      </c>
      <c r="CE23" s="265">
        <f>+'10 (raw)'!CN22/'10 (raw)'!G22</f>
        <v>6.201233905275845E-2</v>
      </c>
      <c r="CF23" s="265">
        <f>('10 (raw)'!CO22+'10 (raw)'!CP22)/'10 (raw)'!CX22</f>
        <v>3.0690871703624407E-2</v>
      </c>
      <c r="CG23" s="268">
        <f>+'10 (raw)'!CQ22/('10 (raw)'!CX22/1000000)</f>
        <v>8.817240017176724</v>
      </c>
      <c r="CH23" s="281">
        <f>+'10 (raw)'!CR22/('10 (raw)'!D22/1000)</f>
        <v>1.6180265513363423</v>
      </c>
      <c r="CI23" s="273">
        <f>('10 (raw)'!CS22-'09 (raw)'!CS22)/'09 (raw)'!CS22</f>
        <v>-2.6576330567172259E-2</v>
      </c>
      <c r="CJ23" s="273">
        <f>('10 (raw)'!CT22-'09 (raw)'!CT22)/'09 (raw)'!CT22</f>
        <v>9.8365475276051176E-2</v>
      </c>
      <c r="CK23" s="285">
        <f>+'10 (raw)'!CU22/('10 (raw)'!D22/1000000)</f>
        <v>1.0288986771449709</v>
      </c>
      <c r="CL23" s="268">
        <f>+'10 (raw)'!CV22/('10 (raw)'!I22/1000)</f>
        <v>0.92816461555919194</v>
      </c>
      <c r="CM23" s="268">
        <f>+'10 (raw)'!CW22/('10 (raw)'!E22/10000)</f>
        <v>0.86340109187030389</v>
      </c>
    </row>
    <row r="24" spans="1:91">
      <c r="A24" s="263" t="s">
        <v>223</v>
      </c>
      <c r="B24" s="264">
        <f>+('10 (raw)'!B23*1000000)/'10 (raw)'!E23</f>
        <v>9110.139279347155</v>
      </c>
      <c r="C24" s="265">
        <f>'10 (raw)'!C23</f>
        <v>0.3668862</v>
      </c>
      <c r="D24" s="266">
        <f>+'10 (raw)'!J23/('10 (raw)'!D23/100000)</f>
        <v>1161.963423207505</v>
      </c>
      <c r="E24" s="266">
        <f>+'10 (raw)'!K23</f>
        <v>69.711057000077687</v>
      </c>
      <c r="F24" s="267">
        <f>+'10 (raw)'!L23</f>
        <v>2.92</v>
      </c>
      <c r="G24" s="267">
        <f>+'10 (raw)'!M23</f>
        <v>2.83</v>
      </c>
      <c r="H24" s="267">
        <f>+'10 (raw)'!N23</f>
        <v>3.29</v>
      </c>
      <c r="I24" s="267">
        <f>+'10 (raw)'!O23</f>
        <v>0.91</v>
      </c>
      <c r="J24" s="267">
        <f>+'10 (raw)'!P23</f>
        <v>0.65600000000000003</v>
      </c>
      <c r="K24" s="268">
        <f>+'10 (raw)'!Q23/('10 (raw)'!E23)*100000</f>
        <v>7.4334600138290403</v>
      </c>
      <c r="L24" s="268">
        <f>+'10 (raw)'!R23/('10 (raw)'!D23/100000)</f>
        <v>20.612900610501693</v>
      </c>
      <c r="M24" s="265">
        <f>+'10 (raw)'!S23/'10 (raw)'!U23</f>
        <v>4.0962376339860655E-2</v>
      </c>
      <c r="N24" s="265">
        <f>+'10 (raw)'!T23</f>
        <v>3.2464502333232554E-3</v>
      </c>
      <c r="O24" s="269">
        <v>4.4048308379518577</v>
      </c>
      <c r="P24" s="270">
        <f>+'10 (raw)'!X23/('10 (raw)'!F23/'10 (raw)'!W23)</f>
        <v>37.201187794962856</v>
      </c>
      <c r="Q24" s="268">
        <f>+'10 (raw)'!Y23/('10 (raw)'!I23/10000)</f>
        <v>4.543282852494583</v>
      </c>
      <c r="R24" s="271">
        <f>+'10 (raw)'!Z23</f>
        <v>5061.812742891344</v>
      </c>
      <c r="S24" s="271">
        <f>+'10 (raw)'!AA23</f>
        <v>0.69</v>
      </c>
      <c r="T24" s="271">
        <f>+'10 (raw)'!AB23</f>
        <v>10138.9</v>
      </c>
      <c r="U24" s="271">
        <f>+'10 (raw)'!AD23</f>
        <v>0.8</v>
      </c>
      <c r="V24" s="271">
        <f>'10 (raw)'!AE23</f>
        <v>23</v>
      </c>
      <c r="W24" s="272">
        <f>+'10 (raw)'!AF23/'10 (raw)'!AC23</f>
        <v>0.97417674000283505</v>
      </c>
      <c r="X24" s="267">
        <f>+'10 (raw)'!AG23</f>
        <v>97.216488856387187</v>
      </c>
      <c r="Y24" s="267">
        <f>+'10 (raw)'!AH23</f>
        <v>10.3202</v>
      </c>
      <c r="Z24" s="265">
        <f>+'10 (raw)'!AI23</f>
        <v>0.20094474019644598</v>
      </c>
      <c r="AA24" s="273">
        <f>'10 (raw)'!AJ23/'10 (raw)'!AK23</f>
        <v>0.81892714429303382</v>
      </c>
      <c r="AB24" s="267">
        <f>'10 (raw)'!AL23</f>
        <v>1.78138887517307</v>
      </c>
      <c r="AC24" s="274">
        <f>+'10 (raw)'!AM23/('10 (raw)'!D23/100000)</f>
        <v>4.0648284609071235</v>
      </c>
      <c r="AD24" s="265">
        <f>+'10 (raw)'!AN23/'10 (raw)'!E23</f>
        <v>0.3322555595501962</v>
      </c>
      <c r="AE24" s="275">
        <f>+'10 (raw)'!AO23</f>
        <v>0.57282215455089669</v>
      </c>
      <c r="AF24" s="276">
        <f>+'10 (raw)'!AP23</f>
        <v>3.059832391346716E-2</v>
      </c>
      <c r="AG24" s="266">
        <f>+'10 (raw)'!AQ23</f>
        <v>84.51784059608282</v>
      </c>
      <c r="AH24" s="266">
        <f>+'10 (raw)'!AR23</f>
        <v>53.748726367032717</v>
      </c>
      <c r="AI24" s="277">
        <f>+'10 (raw)'!AS23</f>
        <v>6.3623819920949107E-2</v>
      </c>
      <c r="AJ24" s="266">
        <f>+'10 (raw)'!AT23</f>
        <v>564.00922208494114</v>
      </c>
      <c r="AK24" s="265">
        <f>+'10 (raw)'!AU23/'10 (raw)'!E23</f>
        <v>0.10862435640962946</v>
      </c>
      <c r="AL24" s="278">
        <f>+'10 (raw)'!AV23</f>
        <v>28.870955539596228</v>
      </c>
      <c r="AM24" s="279">
        <f>+'10 (raw)'!AW23/'10 (raw)'!G23</f>
        <v>3.6216836607828012E-2</v>
      </c>
      <c r="AN24" s="273">
        <f>'10 (raw)'!AX23</f>
        <v>47.517549930141058</v>
      </c>
      <c r="AO24" s="279">
        <f>+'10 (raw)'!AY23</f>
        <v>-1.5320390150842893E-3</v>
      </c>
      <c r="AP24" s="267">
        <f>+'10 (raw)'!AZ23</f>
        <v>166.27965851962995</v>
      </c>
      <c r="AQ24" s="267">
        <f>('10 (raw)'!H23*1000)/'10 (raw)'!D23</f>
        <v>144049.07226802123</v>
      </c>
      <c r="AR24" s="267">
        <f>'10 (raw)'!E23/'10 (raw)'!D23</f>
        <v>0.4751133654003134</v>
      </c>
      <c r="AS24" s="275">
        <f>+'10 (raw)'!BA23</f>
        <v>13.9</v>
      </c>
      <c r="AT24" s="268">
        <v>0</v>
      </c>
      <c r="AU24" s="275">
        <f>+'10 (raw)'!BC23</f>
        <v>51.5</v>
      </c>
      <c r="AV24" s="275">
        <f>+'10 (raw)'!BD23</f>
        <v>10.7</v>
      </c>
      <c r="AW24" s="268">
        <f>+'10 (raw)'!BE23</f>
        <v>39.01</v>
      </c>
      <c r="AX24" s="280">
        <f>'10 (raw)'!BG23</f>
        <v>10.998646729792929</v>
      </c>
      <c r="AY24" s="280">
        <f>'10 (raw)'!BH23*10</f>
        <v>8.2050000000000001</v>
      </c>
      <c r="AZ24" s="265">
        <f>+'10 (raw)'!BI23/'10 (raw)'!G23</f>
        <v>2.4447777566223738E-2</v>
      </c>
      <c r="BA24" s="268">
        <f>1/('10 (raw)'!BJ23/'10 (raw)'!G23)</f>
        <v>1.9303784808846161</v>
      </c>
      <c r="BB24" s="268">
        <f>+'10 (raw)'!BJ23/'10 (raw)'!E23</f>
        <v>227.172431961634</v>
      </c>
      <c r="BC24" s="281">
        <f>+'10 (raw)'!BK23/'10 (raw)'!BF23</f>
        <v>7.5854582370383294</v>
      </c>
      <c r="BD24" s="265">
        <f>+'10 (raw)'!BL23/'10 (raw)'!BO23</f>
        <v>0.27914487583555569</v>
      </c>
      <c r="BE24" s="268">
        <f>+'10 (raw)'!BM23</f>
        <v>99.5</v>
      </c>
      <c r="BF24" s="265">
        <f>+'10 (raw)'!BN23/'10 (raw)'!BO23</f>
        <v>0.33121341737955878</v>
      </c>
      <c r="BG24" s="279">
        <f>+'10 (raw)'!BP23/('10 (raw)'!G23/1000)</f>
        <v>0.2057053372476472</v>
      </c>
      <c r="BH24" s="267">
        <f>+'10 (raw)'!BQ23</f>
        <v>16.784263416720119</v>
      </c>
      <c r="BI24" s="267">
        <f>+'10 (raw)'!BR23</f>
        <v>87.46771843898469</v>
      </c>
      <c r="BJ24" s="267">
        <f>+'10 (raw)'!BS23</f>
        <v>48.636919999999996</v>
      </c>
      <c r="BK24" s="264">
        <f>+'10 (raw)'!BT23/('10 (raw)'!E23/1000)</f>
        <v>55.051082830717675</v>
      </c>
      <c r="BL24" s="268">
        <f>+'10 (raw)'!BU23</f>
        <v>47</v>
      </c>
      <c r="BM24" s="281">
        <f>+'10 (raw)'!BV23/('10 (raw)'!D23/1000)</f>
        <v>16.505869012568763</v>
      </c>
      <c r="BN24" s="264">
        <f>'10 (raw)'!BW23/('10 (raw)'!E23/1000)</f>
        <v>34.307054260050485</v>
      </c>
      <c r="BO24" s="264">
        <f>'10 (raw)'!BX23/('10 (raw)'!D23/10000)</f>
        <v>2.0213081417625585</v>
      </c>
      <c r="BP24" s="264">
        <f>+'10 (raw)'!BY23/('10 (raw)'!D23/100000)</f>
        <v>19.03583601637926</v>
      </c>
      <c r="BQ24" s="267">
        <f>+'10 (raw)'!BZ23/('10 (raw)'!G23/1000)</f>
        <v>7.2649887884788491</v>
      </c>
      <c r="BR24" s="267">
        <f>+'10 (raw)'!CA23</f>
        <v>0.46726788467828606</v>
      </c>
      <c r="BS24" s="282">
        <f>+'10 (raw)'!CB23</f>
        <v>79.505208330000002</v>
      </c>
      <c r="BT24" s="283">
        <f>+'10 (raw)'!CC23</f>
        <v>0.2135</v>
      </c>
      <c r="BU24" s="283">
        <f>+'10 (raw)'!CD23</f>
        <v>0.39750000000000008</v>
      </c>
      <c r="BV24" s="284">
        <f>+'10 (raw)'!CE23</f>
        <v>45.77</v>
      </c>
      <c r="BW24" s="284">
        <f>+'10 (raw)'!CF23</f>
        <v>60.47</v>
      </c>
      <c r="BX24" s="265">
        <f>+'10 (raw)'!CG23</f>
        <v>0.71613255555161603</v>
      </c>
      <c r="BY24" s="278">
        <f>+'10 (raw)'!CH23/('10 (raw)'!G23/1000)</f>
        <v>25.893928903046156</v>
      </c>
      <c r="BZ24" s="268">
        <f>+'10 (raw)'!CI23</f>
        <v>7.9834006568758206E-2</v>
      </c>
      <c r="CA24" s="280">
        <f>+'10 (raw)'!CJ23</f>
        <v>0</v>
      </c>
      <c r="CB24" s="268">
        <f>+'10 (raw)'!CK23</f>
        <v>9.1</v>
      </c>
      <c r="CC24" s="265">
        <f>+'10 (raw)'!CL23/'10 (raw)'!E23</f>
        <v>0.23129421213972848</v>
      </c>
      <c r="CD24" s="265">
        <f>+'10 (raw)'!CM23</f>
        <v>8.533277729681793E-3</v>
      </c>
      <c r="CE24" s="265">
        <f>+'10 (raw)'!CN23/'10 (raw)'!G23</f>
        <v>1.2127458401209058E-2</v>
      </c>
      <c r="CF24" s="265">
        <f>('10 (raw)'!CO23+'10 (raw)'!CP23)/'10 (raw)'!CX23</f>
        <v>0.60438906978420603</v>
      </c>
      <c r="CG24" s="268">
        <f>+'10 (raw)'!CQ23/('10 (raw)'!CX23/1000000)</f>
        <v>69.882716896818579</v>
      </c>
      <c r="CH24" s="281">
        <f>+'10 (raw)'!CR23/('10 (raw)'!D23/1000)</f>
        <v>2.0541482602622594</v>
      </c>
      <c r="CI24" s="273">
        <f>('10 (raw)'!CS23-'09 (raw)'!CS23)/'09 (raw)'!CS23</f>
        <v>0.10807704793437709</v>
      </c>
      <c r="CJ24" s="273">
        <f>('10 (raw)'!CT23-'09 (raw)'!CT23)/'09 (raw)'!CT23</f>
        <v>8.5758109537580909E-2</v>
      </c>
      <c r="CK24" s="285">
        <f>+'10 (raw)'!CU23/('10 (raw)'!D23/1000000)</f>
        <v>24.43339512020675</v>
      </c>
      <c r="CL24" s="268">
        <f>+'10 (raw)'!CV23/('10 (raw)'!I23/1000)</f>
        <v>15.041511443794567</v>
      </c>
      <c r="CM24" s="268">
        <f>+'10 (raw)'!CW23/('10 (raw)'!E23/10000)</f>
        <v>2.8845564959324017</v>
      </c>
    </row>
    <row r="25" spans="1:91">
      <c r="A25" s="263" t="s">
        <v>224</v>
      </c>
      <c r="B25" s="264">
        <f>+('10 (raw)'!B24*1000000)/'10 (raw)'!E24</f>
        <v>1968.6190148509384</v>
      </c>
      <c r="C25" s="265">
        <f>'10 (raw)'!C24</f>
        <v>0.161886</v>
      </c>
      <c r="D25" s="266">
        <f>+'10 (raw)'!J24/('10 (raw)'!D24/100000)</f>
        <v>1601.9171379997256</v>
      </c>
      <c r="E25" s="266">
        <f>+'10 (raw)'!K24</f>
        <v>69.358312618902033</v>
      </c>
      <c r="F25" s="267">
        <f>+'10 (raw)'!L24</f>
        <v>2.5</v>
      </c>
      <c r="G25" s="267">
        <f>+'10 (raw)'!M24</f>
        <v>2.27</v>
      </c>
      <c r="H25" s="267">
        <f>+'10 (raw)'!N24</f>
        <v>2.74</v>
      </c>
      <c r="I25" s="267">
        <f>+'10 (raw)'!O24</f>
        <v>0.91</v>
      </c>
      <c r="J25" s="267">
        <f>+'10 (raw)'!P24</f>
        <v>0.55900000000000005</v>
      </c>
      <c r="K25" s="268">
        <f>+'10 (raw)'!Q24/('10 (raw)'!E24)*100000</f>
        <v>4.511138531757088</v>
      </c>
      <c r="L25" s="268">
        <f>+'10 (raw)'!R24/('10 (raw)'!D24/100000)</f>
        <v>20.599539596063035</v>
      </c>
      <c r="M25" s="265">
        <f>+'10 (raw)'!S24/'10 (raw)'!U24</f>
        <v>1.7629258534702583E-3</v>
      </c>
      <c r="N25" s="265">
        <f>+'10 (raw)'!T24</f>
        <v>0.2780825890652377</v>
      </c>
      <c r="O25" s="269">
        <v>29.329113111914282</v>
      </c>
      <c r="P25" s="270">
        <f>+'10 (raw)'!X24/('10 (raw)'!F24/'10 (raw)'!W24)</f>
        <v>187.7855757796514</v>
      </c>
      <c r="Q25" s="268">
        <f>+'10 (raw)'!Y24/('10 (raw)'!I24/10000)</f>
        <v>1.6330140435955549</v>
      </c>
      <c r="R25" s="271">
        <f>+'10 (raw)'!Z24</f>
        <v>48565.843376950419</v>
      </c>
      <c r="S25" s="271">
        <f>+'10 (raw)'!AA24</f>
        <v>0.37</v>
      </c>
      <c r="T25" s="271">
        <f>+'10 (raw)'!AB24</f>
        <v>995.1</v>
      </c>
      <c r="U25" s="271">
        <f>+'10 (raw)'!AD24</f>
        <v>0</v>
      </c>
      <c r="V25" s="271">
        <f>'10 (raw)'!AE24</f>
        <v>33</v>
      </c>
      <c r="W25" s="272">
        <f>+'10 (raw)'!AF24/'10 (raw)'!AC24</f>
        <v>5.4680291172550494E-2</v>
      </c>
      <c r="X25" s="267">
        <f>+'10 (raw)'!AG24</f>
        <v>69.550808742886318</v>
      </c>
      <c r="Y25" s="267">
        <f>+'10 (raw)'!AH24</f>
        <v>18.565899999999999</v>
      </c>
      <c r="Z25" s="265">
        <f>+'10 (raw)'!AI24</f>
        <v>0.31122658279775745</v>
      </c>
      <c r="AA25" s="273">
        <f>'10 (raw)'!AJ24/'10 (raw)'!AK24</f>
        <v>4.5937785454485063</v>
      </c>
      <c r="AB25" s="267">
        <f>'10 (raw)'!AL24</f>
        <v>1.5631446267056865</v>
      </c>
      <c r="AC25" s="274">
        <f>+'10 (raw)'!AM24/('10 (raw)'!D24/100000)</f>
        <v>19.669601420043776</v>
      </c>
      <c r="AD25" s="265">
        <f>+'10 (raw)'!AN24/'10 (raw)'!E24</f>
        <v>0.35931815467897943</v>
      </c>
      <c r="AE25" s="275">
        <f>+'10 (raw)'!AO24</f>
        <v>0.60356619069928508</v>
      </c>
      <c r="AF25" s="276">
        <f>+'10 (raw)'!AP24</f>
        <v>9.5486587933717837E-2</v>
      </c>
      <c r="AG25" s="266">
        <f>+'10 (raw)'!AQ24</f>
        <v>82.998723041997735</v>
      </c>
      <c r="AH25" s="266">
        <f>+'10 (raw)'!AR24</f>
        <v>61.193321049332297</v>
      </c>
      <c r="AI25" s="277">
        <f>+'10 (raw)'!AS24</f>
        <v>4.5972858571166047E-3</v>
      </c>
      <c r="AJ25" s="266">
        <f>+'10 (raw)'!AT24</f>
        <v>437.91881473281938</v>
      </c>
      <c r="AK25" s="265">
        <f>+'10 (raw)'!AU24/'10 (raw)'!E24</f>
        <v>8.102800886306041E-3</v>
      </c>
      <c r="AL25" s="278">
        <f>+'10 (raw)'!AV24</f>
        <v>1.4164865200890697</v>
      </c>
      <c r="AM25" s="279">
        <f>+'10 (raw)'!AW24/'10 (raw)'!G24</f>
        <v>2.3765168991522347E-2</v>
      </c>
      <c r="AN25" s="273">
        <f>'10 (raw)'!AX24</f>
        <v>59.162266327526972</v>
      </c>
      <c r="AO25" s="279">
        <f>+'10 (raw)'!AY24</f>
        <v>5.6983518731776872E-3</v>
      </c>
      <c r="AP25" s="267">
        <f>+'10 (raw)'!AZ24</f>
        <v>41.337741699534284</v>
      </c>
      <c r="AQ25" s="267">
        <f>('10 (raw)'!H24*1000)/'10 (raw)'!D24</f>
        <v>35812.647486622278</v>
      </c>
      <c r="AR25" s="267">
        <f>'10 (raw)'!E24/'10 (raw)'!D24</f>
        <v>0.42477885083876199</v>
      </c>
      <c r="AS25" s="275">
        <f>+'10 (raw)'!BA24</f>
        <v>19.985051019653653</v>
      </c>
      <c r="AT25" s="268">
        <v>0</v>
      </c>
      <c r="AU25" s="275">
        <f>+'10 (raw)'!BC24</f>
        <v>46.2</v>
      </c>
      <c r="AV25" s="275">
        <f>+'10 (raw)'!BD24</f>
        <v>25.1</v>
      </c>
      <c r="AW25" s="268">
        <f>+'10 (raw)'!BE24</f>
        <v>23.52</v>
      </c>
      <c r="AX25" s="280">
        <f>'10 (raw)'!BG24</f>
        <v>9.7409995426731371</v>
      </c>
      <c r="AY25" s="280">
        <f>'10 (raw)'!BH24*10</f>
        <v>5.7183333333333337</v>
      </c>
      <c r="AZ25" s="265">
        <f>+'10 (raw)'!BI24/'10 (raw)'!G24</f>
        <v>8.9720489538595363E-3</v>
      </c>
      <c r="BA25" s="268">
        <f>1/('10 (raw)'!BJ24/'10 (raw)'!G24)</f>
        <v>2.690456932877344</v>
      </c>
      <c r="BB25" s="268">
        <f>+'10 (raw)'!BJ24/'10 (raw)'!E24</f>
        <v>47.887222200108795</v>
      </c>
      <c r="BC25" s="281">
        <f>+'10 (raw)'!BK24/'10 (raw)'!BF24</f>
        <v>2.7871672451905578</v>
      </c>
      <c r="BD25" s="265">
        <f>+'10 (raw)'!BL24/'10 (raw)'!BO24</f>
        <v>9.457893086918058E-2</v>
      </c>
      <c r="BE25" s="268">
        <f>+'10 (raw)'!BM24</f>
        <v>47</v>
      </c>
      <c r="BF25" s="265">
        <f>+'10 (raw)'!BN24/'10 (raw)'!BO24</f>
        <v>7.6602039552730844E-2</v>
      </c>
      <c r="BG25" s="279">
        <f>+'10 (raw)'!BP24/('10 (raw)'!G24/1000)</f>
        <v>0.14340648042082949</v>
      </c>
      <c r="BH25" s="267">
        <f>+'10 (raw)'!BQ24</f>
        <v>2.5348758080979925</v>
      </c>
      <c r="BI25" s="267">
        <f>+'10 (raw)'!BR24</f>
        <v>4.4341849576796175</v>
      </c>
      <c r="BJ25" s="267">
        <f>+'10 (raw)'!BS24</f>
        <v>13427.138188000001</v>
      </c>
      <c r="BK25" s="264">
        <f>+'10 (raw)'!BT24/('10 (raw)'!E24/1000)</f>
        <v>19.137178415528929</v>
      </c>
      <c r="BL25" s="268">
        <f>+'10 (raw)'!BU24</f>
        <v>19</v>
      </c>
      <c r="BM25" s="281">
        <f>+'10 (raw)'!BV24/('10 (raw)'!D24/1000)</f>
        <v>9.2681020215446956</v>
      </c>
      <c r="BN25" s="264">
        <f>'10 (raw)'!BW24/('10 (raw)'!E24/1000)</f>
        <v>41.929705847231617</v>
      </c>
      <c r="BO25" s="264">
        <f>'10 (raw)'!BX24/('10 (raw)'!D24/10000)</f>
        <v>2.5869189260172183</v>
      </c>
      <c r="BP25" s="264">
        <f>+'10 (raw)'!BY24/('10 (raw)'!D24/100000)</f>
        <v>5.2132897746534361</v>
      </c>
      <c r="BQ25" s="267">
        <f>+'10 (raw)'!BZ24/('10 (raw)'!G24/1000)</f>
        <v>3.0545147100940215</v>
      </c>
      <c r="BR25" s="267">
        <f>+'10 (raw)'!CA24</f>
        <v>0.53565880676644206</v>
      </c>
      <c r="BS25" s="282">
        <f>+'10 (raw)'!CB24</f>
        <v>71.388486310000005</v>
      </c>
      <c r="BT25" s="283">
        <f>+'10 (raw)'!CC24</f>
        <v>0.30612499999999998</v>
      </c>
      <c r="BU25" s="283">
        <f>+'10 (raw)'!CD24</f>
        <v>0.42416666666666669</v>
      </c>
      <c r="BV25" s="284">
        <f>+'10 (raw)'!CE24</f>
        <v>26.38</v>
      </c>
      <c r="BW25" s="284">
        <f>+'10 (raw)'!CF24</f>
        <v>32.56</v>
      </c>
      <c r="BX25" s="265">
        <f>+'10 (raw)'!CG24</f>
        <v>0.88386816035416194</v>
      </c>
      <c r="BY25" s="278">
        <f>BY16</f>
        <v>77.961320760981764</v>
      </c>
      <c r="BZ25" s="268">
        <f>+'10 (raw)'!CI24</f>
        <v>0.57999999999999996</v>
      </c>
      <c r="CA25" s="280">
        <f>+'10 (raw)'!CJ24</f>
        <v>3.5647786257776466</v>
      </c>
      <c r="CB25" s="268">
        <f>+'10 (raw)'!CK24</f>
        <v>13.4</v>
      </c>
      <c r="CC25" s="265">
        <f>+'10 (raw)'!CL24/'10 (raw)'!E24</f>
        <v>0.36401106555745733</v>
      </c>
      <c r="CD25" s="265">
        <f>+'10 (raw)'!CM24</f>
        <v>1.0406575307755654E-2</v>
      </c>
      <c r="CE25" s="265">
        <f>+'10 (raw)'!CN24/'10 (raw)'!G24</f>
        <v>3.0014532125709037E-2</v>
      </c>
      <c r="CF25" s="265">
        <f>('10 (raw)'!CO24+'10 (raw)'!CP24)/'10 (raw)'!CX24</f>
        <v>1.4133790710326491E-2</v>
      </c>
      <c r="CG25" s="268">
        <f>+'10 (raw)'!CQ24/('10 (raw)'!CX24/1000000)</f>
        <v>0.34107603863749958</v>
      </c>
      <c r="CH25" s="281">
        <f>+'10 (raw)'!CR24/('10 (raw)'!D24/1000)</f>
        <v>2.2871277054079533</v>
      </c>
      <c r="CI25" s="273">
        <f>('10 (raw)'!CS24-'09 (raw)'!CS24)/'09 (raw)'!CS24</f>
        <v>-3.2003478138963017E-2</v>
      </c>
      <c r="CJ25" s="273">
        <f>('10 (raw)'!CT24-'09 (raw)'!CT24)/'09 (raw)'!CT24</f>
        <v>8.2612002730405393E-2</v>
      </c>
      <c r="CK25" s="285">
        <f>+'10 (raw)'!CU24/('10 (raw)'!D24/1000000)</f>
        <v>1.9725961309499487</v>
      </c>
      <c r="CL25" s="268">
        <f>+'10 (raw)'!CV24/('10 (raw)'!I24/1000)</f>
        <v>0.87529552736721739</v>
      </c>
      <c r="CM25" s="268">
        <f>+'10 (raw)'!CW24/('10 (raw)'!E24/10000)</f>
        <v>1.2073929599702795</v>
      </c>
    </row>
    <row r="26" spans="1:91">
      <c r="A26" s="263" t="s">
        <v>225</v>
      </c>
      <c r="B26" s="264">
        <f>+('10 (raw)'!B25*1000000)/'10 (raw)'!E25</f>
        <v>2858.699061490639</v>
      </c>
      <c r="C26" s="265">
        <f>'10 (raw)'!C25</f>
        <v>0.2158602</v>
      </c>
      <c r="D26" s="266">
        <f>+'10 (raw)'!J25/('10 (raw)'!D25/100000)</f>
        <v>1215.4722471347479</v>
      </c>
      <c r="E26" s="266">
        <f>+'10 (raw)'!K25</f>
        <v>63.60822342144408</v>
      </c>
      <c r="F26" s="267">
        <f>+'10 (raw)'!L25</f>
        <v>1.67</v>
      </c>
      <c r="G26" s="267">
        <f>+'10 (raw)'!M25</f>
        <v>2.11</v>
      </c>
      <c r="H26" s="267">
        <f>+'10 (raw)'!N25</f>
        <v>3.39</v>
      </c>
      <c r="I26" s="267">
        <f>+'10 (raw)'!O25</f>
        <v>1.34</v>
      </c>
      <c r="J26" s="267">
        <f>+'10 (raw)'!P25</f>
        <v>0.40799999999999997</v>
      </c>
      <c r="K26" s="268">
        <f>+'10 (raw)'!Q25/('10 (raw)'!E25)*100000</f>
        <v>4.2808966441926524</v>
      </c>
      <c r="L26" s="268">
        <f>+'10 (raw)'!R25/('10 (raw)'!D25/100000)</f>
        <v>6.5901103825962188</v>
      </c>
      <c r="M26" s="265">
        <f>+'10 (raw)'!S25/'10 (raw)'!U25</f>
        <v>4.8397216444119311E-2</v>
      </c>
      <c r="N26" s="265">
        <f>+'10 (raw)'!T25</f>
        <v>0.17500606472474808</v>
      </c>
      <c r="O26" s="269">
        <v>9.5238325612247614</v>
      </c>
      <c r="P26" s="270">
        <f>+'10 (raw)'!X25/('10 (raw)'!F25/'10 (raw)'!W25)</f>
        <v>20.083975066421416</v>
      </c>
      <c r="Q26" s="268">
        <f>+'10 (raw)'!Y25/('10 (raw)'!I25/10000)</f>
        <v>1.8147097106828636</v>
      </c>
      <c r="R26" s="271">
        <f>+'10 (raw)'!Z25</f>
        <v>13218.687539881934</v>
      </c>
      <c r="S26" s="271">
        <f>+'10 (raw)'!AA25</f>
        <v>0.91</v>
      </c>
      <c r="T26" s="271">
        <f>+'10 (raw)'!AB25</f>
        <v>2571.1</v>
      </c>
      <c r="U26" s="271">
        <f>+'10 (raw)'!AD25</f>
        <v>0.8</v>
      </c>
      <c r="V26" s="271">
        <f>'10 (raw)'!AE25</f>
        <v>22</v>
      </c>
      <c r="W26" s="272">
        <f>+'10 (raw)'!AF25/'10 (raw)'!AC25</f>
        <v>0.82108949930612152</v>
      </c>
      <c r="X26" s="267">
        <f>+'10 (raw)'!AG25</f>
        <v>84.85847061316079</v>
      </c>
      <c r="Y26" s="267">
        <f>+'10 (raw)'!AH25</f>
        <v>17.094100000000001</v>
      </c>
      <c r="Z26" s="265">
        <f>+'10 (raw)'!AI25</f>
        <v>0.2900447352607331</v>
      </c>
      <c r="AA26" s="273">
        <f>'10 (raw)'!AJ25/'10 (raw)'!AK25</f>
        <v>4.6529319020209865</v>
      </c>
      <c r="AB26" s="267">
        <f>'10 (raw)'!AL25</f>
        <v>1.5657298563594264</v>
      </c>
      <c r="AC26" s="274">
        <f>+'10 (raw)'!AM25/('10 (raw)'!D25/100000)</f>
        <v>11.23473605118132</v>
      </c>
      <c r="AD26" s="265">
        <f>+'10 (raw)'!AN25/'10 (raw)'!E25</f>
        <v>0.37698822711860741</v>
      </c>
      <c r="AE26" s="275">
        <f>+'10 (raw)'!AO25</f>
        <v>0.58796550901186018</v>
      </c>
      <c r="AF26" s="276">
        <f>+'10 (raw)'!AP25</f>
        <v>6.7139127191346515E-2</v>
      </c>
      <c r="AG26" s="266">
        <f>+'10 (raw)'!AQ25</f>
        <v>85.1042155707718</v>
      </c>
      <c r="AH26" s="266">
        <f>+'10 (raw)'!AR25</f>
        <v>70.548597952708235</v>
      </c>
      <c r="AI26" s="277">
        <f>+'10 (raw)'!AS25</f>
        <v>3.8024163782980701E-2</v>
      </c>
      <c r="AJ26" s="266">
        <f>+'10 (raw)'!AT25</f>
        <v>535.43847799934417</v>
      </c>
      <c r="AK26" s="265">
        <f>+'10 (raw)'!AU25/'10 (raw)'!E25</f>
        <v>2.4225303174762826E-2</v>
      </c>
      <c r="AL26" s="278">
        <f>+'10 (raw)'!AV25</f>
        <v>4.3835130412664363</v>
      </c>
      <c r="AM26" s="279">
        <f>+'10 (raw)'!AW25/'10 (raw)'!G25</f>
        <v>2.1479530079211089E-2</v>
      </c>
      <c r="AN26" s="273">
        <f>'10 (raw)'!AX25</f>
        <v>57.112688428580952</v>
      </c>
      <c r="AO26" s="279">
        <f>+'10 (raw)'!AY25</f>
        <v>1.0351826394500016E-2</v>
      </c>
      <c r="AP26" s="267">
        <f>+'10 (raw)'!AZ25</f>
        <v>49.893027637942843</v>
      </c>
      <c r="AQ26" s="267">
        <f>('10 (raw)'!H25*1000)/'10 (raw)'!D25</f>
        <v>52422.939182198679</v>
      </c>
      <c r="AR26" s="267">
        <f>'10 (raw)'!E25/'10 (raw)'!D25</f>
        <v>0.42170361714683624</v>
      </c>
      <c r="AS26" s="275">
        <f>+'10 (raw)'!BA25</f>
        <v>18.790432288304078</v>
      </c>
      <c r="AT26" s="268">
        <v>0</v>
      </c>
      <c r="AU26" s="275">
        <f>+'10 (raw)'!BC25</f>
        <v>56.94</v>
      </c>
      <c r="AV26" s="275">
        <f>+'10 (raw)'!BD25</f>
        <v>5.5</v>
      </c>
      <c r="AW26" s="268">
        <f>+'10 (raw)'!BE25</f>
        <v>27.19</v>
      </c>
      <c r="AX26" s="280">
        <f>'10 (raw)'!BG25</f>
        <v>13.76651247059697</v>
      </c>
      <c r="AY26" s="280">
        <f>'10 (raw)'!BH25*10</f>
        <v>6.3600000000000012</v>
      </c>
      <c r="AZ26" s="265">
        <f>+'10 (raw)'!BI25/'10 (raw)'!G25</f>
        <v>1.5652649413339909E-2</v>
      </c>
      <c r="BA26" s="268">
        <f>1/('10 (raw)'!BJ25/'10 (raw)'!G25)</f>
        <v>1.5578721652664482</v>
      </c>
      <c r="BB26" s="268">
        <f>+'10 (raw)'!BJ25/'10 (raw)'!E25</f>
        <v>113.08540679739887</v>
      </c>
      <c r="BC26" s="281">
        <f>+'10 (raw)'!BK25/'10 (raw)'!BF25</f>
        <v>1.6029753769462263</v>
      </c>
      <c r="BD26" s="265">
        <f>+'10 (raw)'!BL25/'10 (raw)'!BO25</f>
        <v>0.14663508994951494</v>
      </c>
      <c r="BE26" s="268">
        <f>+'10 (raw)'!BM25</f>
        <v>66.7</v>
      </c>
      <c r="BF26" s="265">
        <f>+'10 (raw)'!BN25/'10 (raw)'!BO25</f>
        <v>0.16171635302852355</v>
      </c>
      <c r="BG26" s="279">
        <f>+'10 (raw)'!BP25/('10 (raw)'!G25/1000)</f>
        <v>0.13732299519709887</v>
      </c>
      <c r="BH26" s="267">
        <f>+'10 (raw)'!BQ25</f>
        <v>4.300249568055289</v>
      </c>
      <c r="BI26" s="267">
        <f>+'10 (raw)'!BR25</f>
        <v>2.1675372941464821</v>
      </c>
      <c r="BJ26" s="267">
        <f>+'10 (raw)'!BS25</f>
        <v>1.6185729999999998</v>
      </c>
      <c r="BK26" s="264">
        <f>+'10 (raw)'!BT25/('10 (raw)'!E25/1000)</f>
        <v>9.389294765918077</v>
      </c>
      <c r="BL26" s="268">
        <f>+'10 (raw)'!BU25</f>
        <v>8</v>
      </c>
      <c r="BM26" s="281">
        <f>+'10 (raw)'!BV25/('10 (raw)'!D25/1000)</f>
        <v>7.2675246546370271</v>
      </c>
      <c r="BN26" s="264">
        <f>'10 (raw)'!BW25/('10 (raw)'!E25/1000)</f>
        <v>36.729677586139537</v>
      </c>
      <c r="BO26" s="264">
        <f>'10 (raw)'!BX25/('10 (raw)'!D25/10000)</f>
        <v>1.3653446776708655</v>
      </c>
      <c r="BP26" s="264">
        <f>+'10 (raw)'!BY25/('10 (raw)'!D25/100000)</f>
        <v>7.5540892949440703</v>
      </c>
      <c r="BQ26" s="267">
        <f>+'10 (raw)'!BZ25/('10 (raw)'!G25/1000)</f>
        <v>5.7767047770379802</v>
      </c>
      <c r="BR26" s="267">
        <f>+'10 (raw)'!CA25</f>
        <v>0.58392455694724243</v>
      </c>
      <c r="BS26" s="282">
        <f>+'10 (raw)'!CB25</f>
        <v>66.876190480000005</v>
      </c>
      <c r="BT26" s="283">
        <f>+'10 (raw)'!CC25</f>
        <v>0.15700000000000003</v>
      </c>
      <c r="BU26" s="283">
        <f>+'10 (raw)'!CD25</f>
        <v>0.52633333333333332</v>
      </c>
      <c r="BV26" s="284">
        <f>+'10 (raw)'!CE25</f>
        <v>52.07</v>
      </c>
      <c r="BW26" s="284">
        <f>+'10 (raw)'!CF25</f>
        <v>48.84</v>
      </c>
      <c r="BX26" s="265">
        <f>+'10 (raw)'!CG25</f>
        <v>0.89748513353325066</v>
      </c>
      <c r="BY26" s="278">
        <f>BY16</f>
        <v>77.961320760981764</v>
      </c>
      <c r="BZ26" s="268">
        <f>+'10 (raw)'!CI25</f>
        <v>0.436811322475257</v>
      </c>
      <c r="CA26" s="280">
        <f>+'10 (raw)'!CJ25</f>
        <v>18.660708079295208</v>
      </c>
      <c r="CB26" s="268">
        <f>+'10 (raw)'!CK25</f>
        <v>7.6</v>
      </c>
      <c r="CC26" s="265">
        <f>+'10 (raw)'!CL25/'10 (raw)'!E25</f>
        <v>0.34258893666683571</v>
      </c>
      <c r="CD26" s="265">
        <f>+'10 (raw)'!CM25</f>
        <v>4.8961126712979586E-4</v>
      </c>
      <c r="CE26" s="265">
        <f>+'10 (raw)'!CN25/'10 (raw)'!G25</f>
        <v>1.3295309295637119E-2</v>
      </c>
      <c r="CF26" s="265">
        <f>('10 (raw)'!CO25+'10 (raw)'!CP25)/'10 (raw)'!CX25</f>
        <v>0.45410454392765792</v>
      </c>
      <c r="CG26" s="268">
        <f>+'10 (raw)'!CQ25/('10 (raw)'!CX25/1000000)</f>
        <v>14.610020510410012</v>
      </c>
      <c r="CH26" s="281">
        <f>+'10 (raw)'!CR25/('10 (raw)'!D25/1000)</f>
        <v>1.1015556933398911</v>
      </c>
      <c r="CI26" s="273">
        <f>('10 (raw)'!CS25-'09 (raw)'!CS25)/'09 (raw)'!CS25</f>
        <v>0.18379761151082352</v>
      </c>
      <c r="CJ26" s="273">
        <f>('10 (raw)'!CT25-'09 (raw)'!CT25)/'09 (raw)'!CT25</f>
        <v>9.2549525267025479E-2</v>
      </c>
      <c r="CK26" s="285">
        <f>+'10 (raw)'!CU25/('10 (raw)'!D25/1000000)</f>
        <v>7.536562405628656</v>
      </c>
      <c r="CL26" s="268">
        <f>+'10 (raw)'!CV25/('10 (raw)'!I25/1000)</f>
        <v>1.771729743850901</v>
      </c>
      <c r="CM26" s="268">
        <f>+'10 (raw)'!CW25/('10 (raw)'!E25/10000)</f>
        <v>2.4771013591639033</v>
      </c>
    </row>
    <row r="27" spans="1:91">
      <c r="A27" s="263" t="s">
        <v>226</v>
      </c>
      <c r="B27" s="264">
        <f>+('10 (raw)'!B26*1000000)/'10 (raw)'!E26</f>
        <v>6107.5685320332932</v>
      </c>
      <c r="C27" s="265">
        <f>'10 (raw)'!C26</f>
        <v>0.24320030000000001</v>
      </c>
      <c r="D27" s="266">
        <f>+'10 (raw)'!J26/('10 (raw)'!D26/100000)</f>
        <v>1107.1609084133606</v>
      </c>
      <c r="E27" s="266">
        <f>+'10 (raw)'!K26</f>
        <v>34.063817280110719</v>
      </c>
      <c r="F27" s="267">
        <f>+'10 (raw)'!L26</f>
        <v>2.5</v>
      </c>
      <c r="G27" s="267">
        <f>+'10 (raw)'!M26</f>
        <v>2.2200000000000002</v>
      </c>
      <c r="H27" s="267">
        <f>+'10 (raw)'!N26</f>
        <v>3.35</v>
      </c>
      <c r="I27" s="267">
        <f>+'10 (raw)'!O26</f>
        <v>0.75</v>
      </c>
      <c r="J27" s="267">
        <f>+'10 (raw)'!P26</f>
        <v>0.46200000000000002</v>
      </c>
      <c r="K27" s="268">
        <f>+'10 (raw)'!Q26/('10 (raw)'!E26)*100000</f>
        <v>10.826233471150829</v>
      </c>
      <c r="L27" s="268">
        <f>+'10 (raw)'!R26/('10 (raw)'!D26/100000)</f>
        <v>4.1691295942523121</v>
      </c>
      <c r="M27" s="265">
        <f>+'10 (raw)'!S26/'10 (raw)'!U26</f>
        <v>1.1581747327911E-2</v>
      </c>
      <c r="N27" s="265">
        <f>+'10 (raw)'!T26</f>
        <v>0.25394162889634481</v>
      </c>
      <c r="O27" s="269">
        <v>17.537548187395824</v>
      </c>
      <c r="P27" s="270">
        <f>+'10 (raw)'!X26/('10 (raw)'!F26/'10 (raw)'!W26)</f>
        <v>215.92005146680393</v>
      </c>
      <c r="Q27" s="268">
        <f>+'10 (raw)'!Y26/('10 (raw)'!I26/10000)</f>
        <v>4.3672892548616735</v>
      </c>
      <c r="R27" s="271">
        <f>+'10 (raw)'!Z26</f>
        <v>3396.9854664437748</v>
      </c>
      <c r="S27" s="271">
        <f>+'10 (raw)'!AA26</f>
        <v>0.99</v>
      </c>
      <c r="T27" s="271">
        <f>+'10 (raw)'!AB26</f>
        <v>1499.3</v>
      </c>
      <c r="U27" s="271">
        <f>+'10 (raw)'!AD26</f>
        <v>0</v>
      </c>
      <c r="V27" s="271">
        <f>'10 (raw)'!AE26</f>
        <v>6</v>
      </c>
      <c r="W27" s="272">
        <f>+'10 (raw)'!AF26/'10 (raw)'!AC26</f>
        <v>0.82595202689597214</v>
      </c>
      <c r="X27" s="267">
        <f>+'10 (raw)'!AG26</f>
        <v>90.997078731104594</v>
      </c>
      <c r="Y27" s="267">
        <f>+'10 (raw)'!AH26</f>
        <v>14.340999999999999</v>
      </c>
      <c r="Z27" s="265">
        <f>+'10 (raw)'!AI26</f>
        <v>0.20646125737065027</v>
      </c>
      <c r="AA27" s="273">
        <f>'10 (raw)'!AJ26/'10 (raw)'!AK26</f>
        <v>2.1589128045104782</v>
      </c>
      <c r="AB27" s="267">
        <f>'10 (raw)'!AL26</f>
        <v>1.6844429305258186</v>
      </c>
      <c r="AC27" s="274">
        <f>+'10 (raw)'!AM26/('10 (raw)'!D26/100000)</f>
        <v>7.253143266712927</v>
      </c>
      <c r="AD27" s="265">
        <f>+'10 (raw)'!AN26/'10 (raw)'!E26</f>
        <v>0.36266511719055128</v>
      </c>
      <c r="AE27" s="275">
        <f>+'10 (raw)'!AO26</f>
        <v>0.63582528912716785</v>
      </c>
      <c r="AF27" s="276">
        <f>+'10 (raw)'!AP26</f>
        <v>5.5752879130341187E-2</v>
      </c>
      <c r="AG27" s="266">
        <f>+'10 (raw)'!AQ26</f>
        <v>79.290367290367286</v>
      </c>
      <c r="AH27" s="266">
        <f>+'10 (raw)'!AR26</f>
        <v>61.998779637377964</v>
      </c>
      <c r="AI27" s="277">
        <f>+'10 (raw)'!AS26</f>
        <v>2.1379248050981285E-2</v>
      </c>
      <c r="AJ27" s="266">
        <f>+'10 (raw)'!AT26</f>
        <v>520.20816996284702</v>
      </c>
      <c r="AK27" s="265">
        <f>+'10 (raw)'!AU26/'10 (raw)'!E26</f>
        <v>6.4479127981154127E-2</v>
      </c>
      <c r="AL27" s="278">
        <f>+'10 (raw)'!AV26</f>
        <v>2.9128177869330556</v>
      </c>
      <c r="AM27" s="279">
        <f>+'10 (raw)'!AW26/'10 (raw)'!G26</f>
        <v>9.5606159879102603E-3</v>
      </c>
      <c r="AN27" s="273">
        <f>'10 (raw)'!AX26</f>
        <v>50.529097572487103</v>
      </c>
      <c r="AO27" s="279">
        <f>+'10 (raw)'!AY26</f>
        <v>8.4385680362532023E-3</v>
      </c>
      <c r="AP27" s="267">
        <f>+'10 (raw)'!AZ26</f>
        <v>31.034813296423675</v>
      </c>
      <c r="AQ27" s="267">
        <f>('10 (raw)'!H26*1000)/'10 (raw)'!D26</f>
        <v>89227.092051403641</v>
      </c>
      <c r="AR27" s="267">
        <f>'10 (raw)'!E26/'10 (raw)'!D26</f>
        <v>0.41674676535510419</v>
      </c>
      <c r="AS27" s="275">
        <f>+'10 (raw)'!BA26</f>
        <v>12.8</v>
      </c>
      <c r="AT27" s="268">
        <v>0</v>
      </c>
      <c r="AU27" s="275">
        <f>+'10 (raw)'!BC26</f>
        <v>51.471533686354867</v>
      </c>
      <c r="AV27" s="275">
        <f>+'10 (raw)'!BD26</f>
        <v>8.5</v>
      </c>
      <c r="AW27" s="268">
        <f>+'10 (raw)'!BE26</f>
        <v>29.91</v>
      </c>
      <c r="AX27" s="280">
        <f>'10 (raw)'!BG26</f>
        <v>15.276898827963352</v>
      </c>
      <c r="AY27" s="280">
        <f>'10 (raw)'!BH26*10</f>
        <v>7.1483333333333343</v>
      </c>
      <c r="AZ27" s="265">
        <f>+'10 (raw)'!BI26/'10 (raw)'!G26</f>
        <v>3.3155342484769507E-2</v>
      </c>
      <c r="BA27" s="268">
        <f>1/('10 (raw)'!BJ26/'10 (raw)'!G26)</f>
        <v>1.8867473747780348</v>
      </c>
      <c r="BB27" s="268">
        <f>+'10 (raw)'!BJ26/'10 (raw)'!E26</f>
        <v>168.6415228536307</v>
      </c>
      <c r="BC27" s="281">
        <f>+'10 (raw)'!BK26/'10 (raw)'!BF26</f>
        <v>2.9188166891371341</v>
      </c>
      <c r="BD27" s="265">
        <f>+'10 (raw)'!BL26/'10 (raw)'!BO26</f>
        <v>0.228587190977702</v>
      </c>
      <c r="BE27" s="268">
        <f>+'10 (raw)'!BM26</f>
        <v>83.2</v>
      </c>
      <c r="BF27" s="265">
        <f>+'10 (raw)'!BN26/'10 (raw)'!BO26</f>
        <v>0.20038346575261937</v>
      </c>
      <c r="BG27" s="279">
        <f>+'10 (raw)'!BP26/('10 (raw)'!G26/1000)</f>
        <v>0.13255558969028725</v>
      </c>
      <c r="BH27" s="267">
        <f>+'10 (raw)'!BQ26</f>
        <v>11.250682687056253</v>
      </c>
      <c r="BI27" s="267">
        <f>+'10 (raw)'!BR26</f>
        <v>8.9356545693886265</v>
      </c>
      <c r="BJ27" s="267">
        <f>+'10 (raw)'!BS26</f>
        <v>8.3836659999999998</v>
      </c>
      <c r="BK27" s="264">
        <f>+'10 (raw)'!BT26/('10 (raw)'!E26/1000)</f>
        <v>14.797679622972995</v>
      </c>
      <c r="BL27" s="268">
        <f>+'10 (raw)'!BU26</f>
        <v>9</v>
      </c>
      <c r="BM27" s="281">
        <f>+'10 (raw)'!BV26/('10 (raw)'!D26/1000)</f>
        <v>7.5940981116127393</v>
      </c>
      <c r="BN27" s="264">
        <f>'10 (raw)'!BW26/('10 (raw)'!E26/1000)</f>
        <v>31.693455884469017</v>
      </c>
      <c r="BO27" s="264">
        <f>'10 (raw)'!BX26/('10 (raw)'!D26/10000)</f>
        <v>1.8675416127678166</v>
      </c>
      <c r="BP27" s="264">
        <f>+'10 (raw)'!BY26/('10 (raw)'!D26/100000)</f>
        <v>11.079604675136281</v>
      </c>
      <c r="BQ27" s="267">
        <f>+'10 (raw)'!BZ26/('10 (raw)'!G26/1000)</f>
        <v>6.9754853778266952</v>
      </c>
      <c r="BR27" s="267">
        <f>+'10 (raw)'!CA26</f>
        <v>0.85778006519128491</v>
      </c>
      <c r="BS27" s="282">
        <f>+'10 (raw)'!CB26</f>
        <v>58.334970239999997</v>
      </c>
      <c r="BT27" s="283">
        <f>+'10 (raw)'!CC26</f>
        <v>0.31012499999999998</v>
      </c>
      <c r="BU27" s="283">
        <f>+'10 (raw)'!CD26</f>
        <v>0.505</v>
      </c>
      <c r="BV27" s="284">
        <f>+'10 (raw)'!CE26</f>
        <v>34.950000000000003</v>
      </c>
      <c r="BW27" s="284">
        <f>+'10 (raw)'!CF26</f>
        <v>44.19</v>
      </c>
      <c r="BX27" s="265">
        <f>+'10 (raw)'!CG26</f>
        <v>0.86158149914909421</v>
      </c>
      <c r="BY27" s="278">
        <f>BY16</f>
        <v>77.961320760981764</v>
      </c>
      <c r="BZ27" s="268">
        <f>+'10 (raw)'!CI26</f>
        <v>0.15830115705073625</v>
      </c>
      <c r="CA27" s="280">
        <f>+'10 (raw)'!CJ26</f>
        <v>228.17553289432408</v>
      </c>
      <c r="CB27" s="268">
        <f>+'10 (raw)'!CK26</f>
        <v>6.9</v>
      </c>
      <c r="CC27" s="265">
        <f>+'10 (raw)'!CL26/'10 (raw)'!E26</f>
        <v>0.21109236695723912</v>
      </c>
      <c r="CD27" s="265">
        <f>+'10 (raw)'!CM26</f>
        <v>6.9532718173947929E-4</v>
      </c>
      <c r="CE27" s="265">
        <f>+'10 (raw)'!CN26/'10 (raw)'!G26</f>
        <v>2.0683534578692524E-2</v>
      </c>
      <c r="CF27" s="265">
        <f>('10 (raw)'!CO26+'10 (raw)'!CP26)/'10 (raw)'!CX26</f>
        <v>0.50741652024681727</v>
      </c>
      <c r="CG27" s="268">
        <f>+'10 (raw)'!CQ26/('10 (raw)'!CX26/1000000)</f>
        <v>21.357854221717052</v>
      </c>
      <c r="CH27" s="281">
        <f>+'10 (raw)'!CR26/('10 (raw)'!D26/1000)</f>
        <v>2.0136379194976768</v>
      </c>
      <c r="CI27" s="273">
        <f>('10 (raw)'!CS26-'09 (raw)'!CS26)/'09 (raw)'!CS26</f>
        <v>0.11978549441638464</v>
      </c>
      <c r="CJ27" s="273">
        <f>('10 (raw)'!CT26-'09 (raw)'!CT26)/'09 (raw)'!CT26</f>
        <v>0.11372392246234267</v>
      </c>
      <c r="CK27" s="285">
        <f>+'10 (raw)'!CU26/('10 (raw)'!D26/1000000)</f>
        <v>26.84234122326831</v>
      </c>
      <c r="CL27" s="268">
        <f>+'10 (raw)'!CV26/('10 (raw)'!I26/1000)</f>
        <v>5.6774760313201753</v>
      </c>
      <c r="CM27" s="268">
        <f>+'10 (raw)'!CW26/('10 (raw)'!E26/10000)</f>
        <v>5.2897798985623039</v>
      </c>
    </row>
    <row r="28" spans="1:91">
      <c r="A28" s="263" t="s">
        <v>227</v>
      </c>
      <c r="B28" s="264">
        <f>+('10 (raw)'!B27*1000000)/'10 (raw)'!E27</f>
        <v>4148.0800426627438</v>
      </c>
      <c r="C28" s="265">
        <f>'10 (raw)'!C27</f>
        <v>0.25889529999999999</v>
      </c>
      <c r="D28" s="266">
        <f>+'10 (raw)'!J27/('10 (raw)'!D27/100000)</f>
        <v>2567.5180511976246</v>
      </c>
      <c r="E28" s="266">
        <f>+'10 (raw)'!K27</f>
        <v>64.253936144629449</v>
      </c>
      <c r="F28" s="267">
        <f>+'10 (raw)'!L27</f>
        <v>2.29</v>
      </c>
      <c r="G28" s="267">
        <f>+'10 (raw)'!M27</f>
        <v>2.09</v>
      </c>
      <c r="H28" s="267">
        <f>+'10 (raw)'!N27</f>
        <v>2.4900000000000002</v>
      </c>
      <c r="I28" s="267">
        <f>+'10 (raw)'!O27</f>
        <v>0.91</v>
      </c>
      <c r="J28" s="267">
        <f>+'10 (raw)'!P27</f>
        <v>0.25800000000000001</v>
      </c>
      <c r="K28" s="268">
        <f>+'10 (raw)'!Q27/('10 (raw)'!E27)*100000</f>
        <v>13.259384935627827</v>
      </c>
      <c r="L28" s="268">
        <f>+'10 (raw)'!R27/('10 (raw)'!D27/100000)</f>
        <v>10.647508005824555</v>
      </c>
      <c r="M28" s="265">
        <f>+'10 (raw)'!S27/'10 (raw)'!U27</f>
        <v>1.5563991249662641E-3</v>
      </c>
      <c r="N28" s="265">
        <f>+'10 (raw)'!T27</f>
        <v>0.2780825890652377</v>
      </c>
      <c r="O28" s="269">
        <v>3.5211132962914853</v>
      </c>
      <c r="P28" s="270">
        <f>+'10 (raw)'!X27/('10 (raw)'!F27/'10 (raw)'!W27)</f>
        <v>211.6566234865405</v>
      </c>
      <c r="Q28" s="268">
        <f>+'10 (raw)'!Y27/('10 (raw)'!I27/10000)</f>
        <v>2.1616090465744624</v>
      </c>
      <c r="R28" s="271">
        <f>+'10 (raw)'!Z27</f>
        <v>6598.1252551097359</v>
      </c>
      <c r="S28" s="271">
        <f>+'10 (raw)'!AA27</f>
        <v>7.0000000000000007E-2</v>
      </c>
      <c r="T28" s="271">
        <f>+'10 (raw)'!AB27</f>
        <v>1725.2</v>
      </c>
      <c r="U28" s="271">
        <f>+'10 (raw)'!AD27</f>
        <v>0</v>
      </c>
      <c r="V28" s="271">
        <f>'10 (raw)'!AE27</f>
        <v>1</v>
      </c>
      <c r="W28" s="272">
        <f>+'10 (raw)'!AF27/'10 (raw)'!AC27</f>
        <v>1.000883782589483</v>
      </c>
      <c r="X28" s="267">
        <f>+'10 (raw)'!AG27</f>
        <v>94.002944793582387</v>
      </c>
      <c r="Y28" s="267">
        <f>+'10 (raw)'!AH27</f>
        <v>12.588100000000001</v>
      </c>
      <c r="Z28" s="265">
        <f>+'10 (raw)'!AI27</f>
        <v>0.27667251804173981</v>
      </c>
      <c r="AA28" s="273">
        <f>'10 (raw)'!AJ27/'10 (raw)'!AK27</f>
        <v>1.3437124497152708</v>
      </c>
      <c r="AB28" s="267">
        <f>'10 (raw)'!AL27</f>
        <v>2.3876638198898292</v>
      </c>
      <c r="AC28" s="274">
        <f>+'10 (raw)'!AM27/('10 (raw)'!D27/100000)</f>
        <v>3.4512612156810625</v>
      </c>
      <c r="AD28" s="265">
        <f>+'10 (raw)'!AN27/'10 (raw)'!E27</f>
        <v>0.3578978884785925</v>
      </c>
      <c r="AE28" s="275">
        <f>+'10 (raw)'!AO27</f>
        <v>0.58685668179388628</v>
      </c>
      <c r="AF28" s="276">
        <f>+'10 (raw)'!AP27</f>
        <v>5.3354053354053355E-2</v>
      </c>
      <c r="AG28" s="266">
        <f>+'10 (raw)'!AQ27</f>
        <v>81.70787073341863</v>
      </c>
      <c r="AH28" s="266">
        <f>+'10 (raw)'!AR27</f>
        <v>49.656971140216591</v>
      </c>
      <c r="AI28" s="277">
        <f>+'10 (raw)'!AS27</f>
        <v>1.5342974344279401E-2</v>
      </c>
      <c r="AJ28" s="266">
        <f>+'10 (raw)'!AT27</f>
        <v>528.42321661925746</v>
      </c>
      <c r="AK28" s="265">
        <f>+'10 (raw)'!AU27/'10 (raw)'!E27</f>
        <v>5.0080554327834731E-2</v>
      </c>
      <c r="AL28" s="278">
        <f>+'10 (raw)'!AV27</f>
        <v>88.960740796816808</v>
      </c>
      <c r="AM28" s="279">
        <f>+'10 (raw)'!AW27/'10 (raw)'!G27</f>
        <v>5.6767437935765094E-2</v>
      </c>
      <c r="AN28" s="273">
        <f>'10 (raw)'!AX27</f>
        <v>46.71332950521375</v>
      </c>
      <c r="AO28" s="279">
        <f>+'10 (raw)'!AY27</f>
        <v>-8.4345184643877715E-3</v>
      </c>
      <c r="AP28" s="267">
        <f>+'10 (raw)'!AZ27</f>
        <v>176.34172757831305</v>
      </c>
      <c r="AQ28" s="267">
        <f>('10 (raw)'!H27*1000)/'10 (raw)'!D27</f>
        <v>92445.470986682529</v>
      </c>
      <c r="AR28" s="267">
        <f>'10 (raw)'!E27/'10 (raw)'!D27</f>
        <v>0.5150383200141575</v>
      </c>
      <c r="AS28" s="275">
        <f>+'10 (raw)'!BA27</f>
        <v>12.6</v>
      </c>
      <c r="AT28" s="268">
        <v>0</v>
      </c>
      <c r="AU28" s="275">
        <f>+'10 (raw)'!BC27</f>
        <v>39.601534570534263</v>
      </c>
      <c r="AV28" s="275">
        <f>+'10 (raw)'!BD27</f>
        <v>14.5</v>
      </c>
      <c r="AW28" s="268">
        <f>+'10 (raw)'!BE27</f>
        <v>37.26</v>
      </c>
      <c r="AX28" s="280">
        <f>'10 (raw)'!BG27</f>
        <v>18.652583797494039</v>
      </c>
      <c r="AY28" s="280">
        <f>'10 (raw)'!BH27*10</f>
        <v>7.4233333333333356</v>
      </c>
      <c r="AZ28" s="265">
        <f>+'10 (raw)'!BI27/'10 (raw)'!G27</f>
        <v>4.2329721808369906E-2</v>
      </c>
      <c r="BA28" s="268">
        <f>1/('10 (raw)'!BJ27/'10 (raw)'!G27)</f>
        <v>1.6332612545443359</v>
      </c>
      <c r="BB28" s="268">
        <f>+'10 (raw)'!BJ27/'10 (raw)'!E27</f>
        <v>154.34695105433497</v>
      </c>
      <c r="BC28" s="281">
        <f>+'10 (raw)'!BK27/'10 (raw)'!BF27</f>
        <v>2.0090569888022811</v>
      </c>
      <c r="BD28" s="265">
        <f>+'10 (raw)'!BL27/'10 (raw)'!BO27</f>
        <v>0.23961674674293154</v>
      </c>
      <c r="BE28" s="268">
        <f>+'10 (raw)'!BM27</f>
        <v>100.7</v>
      </c>
      <c r="BF28" s="265">
        <f>+'10 (raw)'!BN27/'10 (raw)'!BO27</f>
        <v>0.24978508773150015</v>
      </c>
      <c r="BG28" s="279">
        <f>+'10 (raw)'!BP27/('10 (raw)'!G27/1000)</f>
        <v>0.10641509108594693</v>
      </c>
      <c r="BH28" s="267">
        <f>+'10 (raw)'!BQ27</f>
        <v>10.653409090909092</v>
      </c>
      <c r="BI28" s="267">
        <f>+'10 (raw)'!BR27</f>
        <v>2.2114206608609503</v>
      </c>
      <c r="BJ28" s="267">
        <f>+'10 (raw)'!BS27</f>
        <v>9739.1399110000002</v>
      </c>
      <c r="BK28" s="264">
        <f>+'10 (raw)'!BT27/('10 (raw)'!E27/1000)</f>
        <v>184.28976746175451</v>
      </c>
      <c r="BL28" s="268">
        <f>+'10 (raw)'!BU27</f>
        <v>101</v>
      </c>
      <c r="BM28" s="281">
        <f>+'10 (raw)'!BV27/('10 (raw)'!D27/1000)</f>
        <v>25.526115399894703</v>
      </c>
      <c r="BN28" s="264">
        <f>'10 (raw)'!BW27/('10 (raw)'!E27/1000)</f>
        <v>32.767789674788638</v>
      </c>
      <c r="BO28" s="264">
        <f>'10 (raw)'!BX27/('10 (raw)'!D27/10000)</f>
        <v>2.4158828509767436</v>
      </c>
      <c r="BP28" s="264">
        <f>+'10 (raw)'!BY27/('10 (raw)'!D27/100000)</f>
        <v>11.455249992473314</v>
      </c>
      <c r="BQ28" s="267">
        <f>+'10 (raw)'!BZ27/('10 (raw)'!G27/1000)</f>
        <v>11.208780729959331</v>
      </c>
      <c r="BR28" s="267">
        <f>+'10 (raw)'!CA27</f>
        <v>1.1755025273304338</v>
      </c>
      <c r="BS28" s="282">
        <f>+'10 (raw)'!CB27</f>
        <v>66.837648810000005</v>
      </c>
      <c r="BT28" s="283">
        <f>+'10 (raw)'!CC27</f>
        <v>0.42312500000000003</v>
      </c>
      <c r="BU28" s="283">
        <f>+'10 (raw)'!CD27</f>
        <v>0.83800000000000008</v>
      </c>
      <c r="BV28" s="284">
        <f>+'10 (raw)'!CE27</f>
        <v>31.59</v>
      </c>
      <c r="BW28" s="284">
        <f>+'10 (raw)'!CF27</f>
        <v>46.51</v>
      </c>
      <c r="BX28" s="265">
        <f>+'10 (raw)'!CG27</f>
        <v>0.61061163322896672</v>
      </c>
      <c r="BY28" s="278">
        <f>BY16</f>
        <v>77.961320760981764</v>
      </c>
      <c r="BZ28" s="268">
        <f>+'10 (raw)'!CI27</f>
        <v>7.4646955548695784E-2</v>
      </c>
      <c r="CA28" s="280">
        <f>+'10 (raw)'!CJ27</f>
        <v>0</v>
      </c>
      <c r="CB28" s="268">
        <f>+'10 (raw)'!CK27</f>
        <v>5.9</v>
      </c>
      <c r="CC28" s="265">
        <f>+'10 (raw)'!CL27/'10 (raw)'!E27</f>
        <v>0.2526411839347581</v>
      </c>
      <c r="CD28" s="265">
        <f>+'10 (raw)'!CM27</f>
        <v>0.43081494541692184</v>
      </c>
      <c r="CE28" s="265">
        <f>+'10 (raw)'!CN27/'10 (raw)'!G27</f>
        <v>0.18514911607271381</v>
      </c>
      <c r="CF28" s="265">
        <f>('10 (raw)'!CO27+'10 (raw)'!CP27)/'10 (raw)'!CX27</f>
        <v>2.8517674304680298E-2</v>
      </c>
      <c r="CG28" s="268">
        <f>+'10 (raw)'!CQ27/('10 (raw)'!CX27/1000000)</f>
        <v>4.3654462488112618</v>
      </c>
      <c r="CH28" s="281">
        <f>+'10 (raw)'!CR27/('10 (raw)'!D27/1000)</f>
        <v>4.9016532694911419</v>
      </c>
      <c r="CI28" s="273">
        <f>('10 (raw)'!CS27-'09 (raw)'!CS27)/'09 (raw)'!CS27</f>
        <v>-0.13586092224901014</v>
      </c>
      <c r="CJ28" s="273">
        <f>('10 (raw)'!CT27-'09 (raw)'!CT27)/'09 (raw)'!CT27</f>
        <v>0.11220937952541653</v>
      </c>
      <c r="CK28" s="285">
        <f>+'10 (raw)'!CU27/('10 (raw)'!D27/1000000)</f>
        <v>2.2029326908602527</v>
      </c>
      <c r="CL28" s="268">
        <f>+'10 (raw)'!CV27/('10 (raw)'!I27/1000)</f>
        <v>2.810091760546801</v>
      </c>
      <c r="CM28" s="268">
        <f>+'10 (raw)'!CW27/('10 (raw)'!E27/10000)</f>
        <v>1.0693052367441795</v>
      </c>
    </row>
    <row r="29" spans="1:91">
      <c r="A29" s="263" t="s">
        <v>228</v>
      </c>
      <c r="B29" s="264">
        <f>+('10 (raw)'!B28*1000000)/'10 (raw)'!E28</f>
        <v>4092.2892717230702</v>
      </c>
      <c r="C29" s="265">
        <f>'10 (raw)'!C28</f>
        <v>0.25905349999999999</v>
      </c>
      <c r="D29" s="266">
        <f>+'10 (raw)'!J28/('10 (raw)'!D28/100000)</f>
        <v>1784.0820705001336</v>
      </c>
      <c r="E29" s="266">
        <f>+'10 (raw)'!K28</f>
        <v>52.116908123090091</v>
      </c>
      <c r="F29" s="267">
        <f>+'10 (raw)'!L28</f>
        <v>2.08</v>
      </c>
      <c r="G29" s="267">
        <f>+'10 (raw)'!M28</f>
        <v>2.56</v>
      </c>
      <c r="H29" s="267">
        <f>+'10 (raw)'!N28</f>
        <v>2.8</v>
      </c>
      <c r="I29" s="267">
        <f>+'10 (raw)'!O28</f>
        <v>1.66</v>
      </c>
      <c r="J29" s="267">
        <f>+'10 (raw)'!P28</f>
        <v>0.32200000000000001</v>
      </c>
      <c r="K29" s="268">
        <f>+'10 (raw)'!Q28/('10 (raw)'!E28)*100000</f>
        <v>6.9790773078209289</v>
      </c>
      <c r="L29" s="268">
        <f>+'10 (raw)'!R28/('10 (raw)'!D28/100000)</f>
        <v>14.546107353478021</v>
      </c>
      <c r="M29" s="265">
        <f>+'10 (raw)'!S28/'10 (raw)'!U28</f>
        <v>2.3670265825186974E-2</v>
      </c>
      <c r="N29" s="265">
        <f>+'10 (raw)'!T28</f>
        <v>3.2464502333232554E-3</v>
      </c>
      <c r="O29" s="269">
        <v>6.0163306209984224</v>
      </c>
      <c r="P29" s="270">
        <f>+'10 (raw)'!X28/('10 (raw)'!F28/'10 (raw)'!W28)</f>
        <v>19.938335976457125</v>
      </c>
      <c r="Q29" s="268">
        <f>+'10 (raw)'!Y28/('10 (raw)'!I28/10000)</f>
        <v>2.2735091722797893</v>
      </c>
      <c r="R29" s="271">
        <f>+'10 (raw)'!Z28</f>
        <v>12304.103167515226</v>
      </c>
      <c r="S29" s="271">
        <f>+'10 (raw)'!AA28</f>
        <v>1.19</v>
      </c>
      <c r="T29" s="271">
        <f>+'10 (raw)'!AB28</f>
        <v>1906.2</v>
      </c>
      <c r="U29" s="271">
        <f>+'10 (raw)'!AD28</f>
        <v>1</v>
      </c>
      <c r="V29" s="271">
        <f>'10 (raw)'!AE28</f>
        <v>1</v>
      </c>
      <c r="W29" s="272">
        <f>+'10 (raw)'!AF28/'10 (raw)'!AC28</f>
        <v>0.68129604689851853</v>
      </c>
      <c r="X29" s="267">
        <f>+'10 (raw)'!AG28</f>
        <v>80.464018248087896</v>
      </c>
      <c r="Y29" s="267">
        <f>+'10 (raw)'!AH28</f>
        <v>15.2948</v>
      </c>
      <c r="Z29" s="265">
        <f>+'10 (raw)'!AI28</f>
        <v>0.22924773022049286</v>
      </c>
      <c r="AA29" s="273">
        <f>'10 (raw)'!AJ28/'10 (raw)'!AK28</f>
        <v>3.270798163985658</v>
      </c>
      <c r="AB29" s="267">
        <f>'10 (raw)'!AL28</f>
        <v>1.9376675603236941</v>
      </c>
      <c r="AC29" s="274">
        <f>+'10 (raw)'!AM28/('10 (raw)'!D28/100000)</f>
        <v>10.378627560746027</v>
      </c>
      <c r="AD29" s="265">
        <f>+'10 (raw)'!AN28/'10 (raw)'!E28</f>
        <v>0.35232127019207005</v>
      </c>
      <c r="AE29" s="275">
        <f>+'10 (raw)'!AO28</f>
        <v>0.55749066595454155</v>
      </c>
      <c r="AF29" s="276">
        <f>+'10 (raw)'!AP28</f>
        <v>5.5818562149069689E-2</v>
      </c>
      <c r="AG29" s="266">
        <f>+'10 (raw)'!AQ28</f>
        <v>83.355923510879919</v>
      </c>
      <c r="AH29" s="266">
        <f>+'10 (raw)'!AR28</f>
        <v>64.002223457476376</v>
      </c>
      <c r="AI29" s="277">
        <f>+'10 (raw)'!AS28</f>
        <v>1.945436820023734E-2</v>
      </c>
      <c r="AJ29" s="266">
        <f>+'10 (raw)'!AT28</f>
        <v>507.40007745237932</v>
      </c>
      <c r="AK29" s="265">
        <f>+'10 (raw)'!AU28/'10 (raw)'!E28</f>
        <v>4.668518060785825E-2</v>
      </c>
      <c r="AL29" s="278">
        <f>+'10 (raw)'!AV28</f>
        <v>6.8568074370974941</v>
      </c>
      <c r="AM29" s="279">
        <f>+'10 (raw)'!AW28/'10 (raw)'!G28</f>
        <v>2.0204796891841053E-2</v>
      </c>
      <c r="AN29" s="273">
        <f>'10 (raw)'!AX28</f>
        <v>58.169703069699516</v>
      </c>
      <c r="AO29" s="279">
        <f>+'10 (raw)'!AY28</f>
        <v>1.4357883497499743E-2</v>
      </c>
      <c r="AP29" s="267">
        <f>+'10 (raw)'!AZ28</f>
        <v>57.738992126765623</v>
      </c>
      <c r="AQ29" s="267">
        <f>('10 (raw)'!H28*1000)/'10 (raw)'!D28</f>
        <v>62750.12100769901</v>
      </c>
      <c r="AR29" s="267">
        <f>'10 (raw)'!E28/'10 (raw)'!D28</f>
        <v>0.41340397745874297</v>
      </c>
      <c r="AS29" s="275">
        <f>+'10 (raw)'!BA28</f>
        <v>16.100000000000001</v>
      </c>
      <c r="AT29" s="268">
        <v>0</v>
      </c>
      <c r="AU29" s="275">
        <f>+'10 (raw)'!BC28</f>
        <v>51.010527892779869</v>
      </c>
      <c r="AV29" s="275">
        <f>+'10 (raw)'!BD28</f>
        <v>0</v>
      </c>
      <c r="AW29" s="268">
        <f>+'10 (raw)'!BE28</f>
        <v>27.55</v>
      </c>
      <c r="AX29" s="280">
        <f>'10 (raw)'!BG28</f>
        <v>14.087198062319047</v>
      </c>
      <c r="AY29" s="280">
        <f>'10 (raw)'!BH28*10</f>
        <v>7.120000000000001</v>
      </c>
      <c r="AZ29" s="265">
        <f>+'10 (raw)'!BI28/'10 (raw)'!G28</f>
        <v>1.7335778101505807E-2</v>
      </c>
      <c r="BA29" s="268">
        <f>1/('10 (raw)'!BJ28/'10 (raw)'!G28)</f>
        <v>1.7395546027097302</v>
      </c>
      <c r="BB29" s="268">
        <f>+'10 (raw)'!BJ28/'10 (raw)'!E28</f>
        <v>133.02560448987307</v>
      </c>
      <c r="BC29" s="281">
        <f>+'10 (raw)'!BK28/'10 (raw)'!BF28</f>
        <v>2.9074709627205242</v>
      </c>
      <c r="BD29" s="265">
        <f>+'10 (raw)'!BL28/'10 (raw)'!BO28</f>
        <v>0.24935663280348191</v>
      </c>
      <c r="BE29" s="268">
        <f>+'10 (raw)'!BM28</f>
        <v>61.1</v>
      </c>
      <c r="BF29" s="265">
        <f>+'10 (raw)'!BN28/'10 (raw)'!BO28</f>
        <v>0.21498541701021226</v>
      </c>
      <c r="BG29" s="279">
        <f>+'10 (raw)'!BP28/('10 (raw)'!G28/1000)</f>
        <v>0.11799545187141472</v>
      </c>
      <c r="BH29" s="267">
        <f>+'10 (raw)'!BQ28</f>
        <v>7.8082721298801703</v>
      </c>
      <c r="BI29" s="267">
        <f>+'10 (raw)'!BR28</f>
        <v>1.4914632372955297</v>
      </c>
      <c r="BJ29" s="267">
        <f>+'10 (raw)'!BS28</f>
        <v>26.753533000000001</v>
      </c>
      <c r="BK29" s="264">
        <f>+'10 (raw)'!BT28/('10 (raw)'!E28/1000)</f>
        <v>21.544993239018858</v>
      </c>
      <c r="BL29" s="268">
        <f>+'10 (raw)'!BU28</f>
        <v>16</v>
      </c>
      <c r="BM29" s="281">
        <f>+'10 (raw)'!BV28/('10 (raw)'!D28/1000)</f>
        <v>4.1181913297987229</v>
      </c>
      <c r="BN29" s="264">
        <f>'10 (raw)'!BW28/('10 (raw)'!E28/1000)</f>
        <v>36.913503060616193</v>
      </c>
      <c r="BO29" s="264">
        <f>'10 (raw)'!BX28/('10 (raw)'!D28/10000)</f>
        <v>1.5587977301661022</v>
      </c>
      <c r="BP29" s="264">
        <f>+'10 (raw)'!BY28/('10 (raw)'!D28/100000)</f>
        <v>6.9725142686092996</v>
      </c>
      <c r="BQ29" s="267">
        <f>+'10 (raw)'!BZ28/('10 (raw)'!G28/1000)</f>
        <v>3.9947398844520552</v>
      </c>
      <c r="BR29" s="267">
        <f>+'10 (raw)'!CA28</f>
        <v>0.32698438649554484</v>
      </c>
      <c r="BS29" s="282">
        <f>+'10 (raw)'!CB28</f>
        <v>81.875</v>
      </c>
      <c r="BT29" s="283">
        <f>+'10 (raw)'!CC28</f>
        <v>0.21725</v>
      </c>
      <c r="BU29" s="283">
        <f>+'10 (raw)'!CD28</f>
        <v>0.34366666666666662</v>
      </c>
      <c r="BV29" s="284">
        <f>+'10 (raw)'!CE28</f>
        <v>21.89</v>
      </c>
      <c r="BW29" s="284">
        <f>+'10 (raw)'!CF28</f>
        <v>51.16</v>
      </c>
      <c r="BX29" s="265">
        <f>+'10 (raw)'!CG28</f>
        <v>0.89505430929480012</v>
      </c>
      <c r="BY29" s="278">
        <f>+'10 (raw)'!CH28/('10 (raw)'!G28/1000)</f>
        <v>3.4764942793405247</v>
      </c>
      <c r="BZ29" s="268">
        <f>+'10 (raw)'!CI28</f>
        <v>0.2255730255868991</v>
      </c>
      <c r="CA29" s="280">
        <f>+'10 (raw)'!CJ28</f>
        <v>14.106389865732643</v>
      </c>
      <c r="CB29" s="268">
        <f>+'10 (raw)'!CK28</f>
        <v>5.6</v>
      </c>
      <c r="CC29" s="265">
        <f>+'10 (raw)'!CL28/'10 (raw)'!E28</f>
        <v>0.22636637247917182</v>
      </c>
      <c r="CD29" s="265">
        <f>+'10 (raw)'!CM28</f>
        <v>8.1579002935028191E-4</v>
      </c>
      <c r="CE29" s="265">
        <f>+'10 (raw)'!CN28/'10 (raw)'!G28</f>
        <v>1.8698605523396472E-2</v>
      </c>
      <c r="CF29" s="265">
        <f>('10 (raw)'!CO28+'10 (raw)'!CP28)/'10 (raw)'!CX28</f>
        <v>0.37933357086282909</v>
      </c>
      <c r="CG29" s="268">
        <f>+'10 (raw)'!CQ28/('10 (raw)'!CX28/1000000)</f>
        <v>14.306990840031679</v>
      </c>
      <c r="CH29" s="281">
        <f>+'10 (raw)'!CR28/('10 (raw)'!D28/1000)</f>
        <v>0.62217595413909432</v>
      </c>
      <c r="CI29" s="273">
        <f>('10 (raw)'!CS28-'09 (raw)'!CS28)/'09 (raw)'!CS28</f>
        <v>0.17122138266948911</v>
      </c>
      <c r="CJ29" s="273">
        <f>('10 (raw)'!CT28-'09 (raw)'!CT28)/'09 (raw)'!CT28</f>
        <v>9.3056293826597955E-2</v>
      </c>
      <c r="CK29" s="285">
        <f>+'10 (raw)'!CU28/('10 (raw)'!D28/1000000)</f>
        <v>2.4043152650376896</v>
      </c>
      <c r="CL29" s="268">
        <f>+'10 (raw)'!CV28/('10 (raw)'!I28/1000)</f>
        <v>2.8000060332287933</v>
      </c>
      <c r="CM29" s="268">
        <f>+'10 (raw)'!CW28/('10 (raw)'!E28/10000)</f>
        <v>3.3247548841424703</v>
      </c>
    </row>
    <row r="30" spans="1:91">
      <c r="A30" s="263" t="s">
        <v>229</v>
      </c>
      <c r="B30" s="264">
        <f>+('10 (raw)'!B29*1000000)/'10 (raw)'!E29</f>
        <v>3640.7597868777061</v>
      </c>
      <c r="C30" s="265">
        <f>'10 (raw)'!C29</f>
        <v>0.2730939</v>
      </c>
      <c r="D30" s="266">
        <f>+'10 (raw)'!J29/('10 (raw)'!D29/100000)</f>
        <v>1146.4819945849904</v>
      </c>
      <c r="E30" s="266">
        <f>+'10 (raw)'!K29</f>
        <v>67.118508635727139</v>
      </c>
      <c r="F30" s="267">
        <f>+'10 (raw)'!L29</f>
        <v>2.92</v>
      </c>
      <c r="G30" s="267">
        <f>+'10 (raw)'!M29</f>
        <v>3</v>
      </c>
      <c r="H30" s="267">
        <f>+'10 (raw)'!N29</f>
        <v>3.78</v>
      </c>
      <c r="I30" s="267">
        <f>+'10 (raw)'!O29</f>
        <v>1.71</v>
      </c>
      <c r="J30" s="267">
        <f>+'10 (raw)'!P29</f>
        <v>0.376</v>
      </c>
      <c r="K30" s="268">
        <f>+'10 (raw)'!Q29/('10 (raw)'!E29)*100000</f>
        <v>6.8969403658574535</v>
      </c>
      <c r="L30" s="268">
        <f>+'10 (raw)'!R29/('10 (raw)'!D29/100000)</f>
        <v>90.250158982601718</v>
      </c>
      <c r="M30" s="265">
        <f>+'10 (raw)'!S29/'10 (raw)'!U29</f>
        <v>2.6305260200737229E-3</v>
      </c>
      <c r="N30" s="265">
        <f>+'10 (raw)'!T29</f>
        <v>8.8863243884475765E-2</v>
      </c>
      <c r="O30" s="269">
        <v>14.340261530500072</v>
      </c>
      <c r="P30" s="270">
        <f>+'10 (raw)'!X29/('10 (raw)'!F29/'10 (raw)'!W29)</f>
        <v>10.728648026373167</v>
      </c>
      <c r="Q30" s="268">
        <f>+'10 (raw)'!Y29/('10 (raw)'!I29/10000)</f>
        <v>4.1988233821352692</v>
      </c>
      <c r="R30" s="271">
        <f>+'10 (raw)'!Z29</f>
        <v>44281.753381808732</v>
      </c>
      <c r="S30" s="271">
        <f>+'10 (raw)'!AA29</f>
        <v>0.22</v>
      </c>
      <c r="T30" s="271">
        <f>+'10 (raw)'!AB29</f>
        <v>4809.6000000000004</v>
      </c>
      <c r="U30" s="271">
        <f>+'10 (raw)'!AD29</f>
        <v>0</v>
      </c>
      <c r="V30" s="271">
        <f>'10 (raw)'!AE29</f>
        <v>7</v>
      </c>
      <c r="W30" s="272">
        <f>+'10 (raw)'!AF29/'10 (raw)'!AC29</f>
        <v>0.80449333811947044</v>
      </c>
      <c r="X30" s="267">
        <f>+'10 (raw)'!AG29</f>
        <v>90.888603894626684</v>
      </c>
      <c r="Y30" s="267">
        <f>+'10 (raw)'!AH29</f>
        <v>13.673999999999999</v>
      </c>
      <c r="Z30" s="265">
        <f>+'10 (raw)'!AI29</f>
        <v>0.23511201629327902</v>
      </c>
      <c r="AA30" s="273">
        <f>'10 (raw)'!AJ29/'10 (raw)'!AK29</f>
        <v>1.5779526559624295</v>
      </c>
      <c r="AB30" s="267">
        <f>'10 (raw)'!AL29</f>
        <v>2.1531330856955986</v>
      </c>
      <c r="AC30" s="274">
        <f>+'10 (raw)'!AM29/('10 (raw)'!D29/100000)</f>
        <v>5.0829250991452781</v>
      </c>
      <c r="AD30" s="265">
        <f>+'10 (raw)'!AN29/'10 (raw)'!E29</f>
        <v>0.3325923327891479</v>
      </c>
      <c r="AE30" s="275">
        <f>+'10 (raw)'!AO29</f>
        <v>0.60980552791407883</v>
      </c>
      <c r="AF30" s="276">
        <f>+'10 (raw)'!AP29</f>
        <v>3.6297440423654015E-2</v>
      </c>
      <c r="AG30" s="266">
        <f>+'10 (raw)'!AQ29</f>
        <v>82.058640887501468</v>
      </c>
      <c r="AH30" s="266">
        <f>+'10 (raw)'!AR29</f>
        <v>62.922264766522417</v>
      </c>
      <c r="AI30" s="277">
        <f>+'10 (raw)'!AS29</f>
        <v>7.1762510940356758E-3</v>
      </c>
      <c r="AJ30" s="266">
        <f>+'10 (raw)'!AT29</f>
        <v>532.59484243450174</v>
      </c>
      <c r="AK30" s="265">
        <f>+'10 (raw)'!AU29/'10 (raw)'!E29</f>
        <v>3.1645181015246444E-2</v>
      </c>
      <c r="AL30" s="278">
        <f>+'10 (raw)'!AV29</f>
        <v>3.794889802901682</v>
      </c>
      <c r="AM30" s="279">
        <f>+'10 (raw)'!AW29/'10 (raw)'!G29</f>
        <v>1.8454123589272807E-2</v>
      </c>
      <c r="AN30" s="273">
        <f>'10 (raw)'!AX29</f>
        <v>50.371888543839937</v>
      </c>
      <c r="AO30" s="279">
        <f>+'10 (raw)'!AY29</f>
        <v>7.8879532545873543E-3</v>
      </c>
      <c r="AP30" s="267">
        <f>+'10 (raw)'!AZ29</f>
        <v>44.308526159951334</v>
      </c>
      <c r="AQ30" s="267">
        <f>('10 (raw)'!H29*1000)/'10 (raw)'!D29</f>
        <v>65957.59900147593</v>
      </c>
      <c r="AR30" s="267">
        <f>'10 (raw)'!E29/'10 (raw)'!D29</f>
        <v>0.44764869532608093</v>
      </c>
      <c r="AS30" s="275">
        <f>+'10 (raw)'!BA29</f>
        <v>20.100000000000001</v>
      </c>
      <c r="AT30" s="268">
        <v>0</v>
      </c>
      <c r="AU30" s="275">
        <f>+'10 (raw)'!BC29</f>
        <v>58.3</v>
      </c>
      <c r="AV30" s="275">
        <f>+'10 (raw)'!BD29</f>
        <v>2.9</v>
      </c>
      <c r="AW30" s="268">
        <f>+'10 (raw)'!BE29</f>
        <v>35.31</v>
      </c>
      <c r="AX30" s="280">
        <f>'10 (raw)'!BG29</f>
        <v>24.012740687615047</v>
      </c>
      <c r="AY30" s="280">
        <f>'10 (raw)'!BH29*10</f>
        <v>7.3583333333333334</v>
      </c>
      <c r="AZ30" s="265">
        <f>+'10 (raw)'!BI29/'10 (raw)'!G29</f>
        <v>2.1545044862154555E-2</v>
      </c>
      <c r="BA30" s="268">
        <f>1/('10 (raw)'!BJ29/'10 (raw)'!G29)</f>
        <v>2.4696529063394976</v>
      </c>
      <c r="BB30" s="268">
        <f>+'10 (raw)'!BJ29/'10 (raw)'!E29</f>
        <v>90.047320580722385</v>
      </c>
      <c r="BC30" s="281">
        <f>+'10 (raw)'!BK29/'10 (raw)'!BF29</f>
        <v>5.9557623015426193</v>
      </c>
      <c r="BD30" s="265">
        <f>+'10 (raw)'!BL29/'10 (raw)'!BO29</f>
        <v>0.26472294936104912</v>
      </c>
      <c r="BE30" s="268">
        <f>+'10 (raw)'!BM29</f>
        <v>90.9</v>
      </c>
      <c r="BF30" s="265">
        <f>+'10 (raw)'!BN29/'10 (raw)'!BO29</f>
        <v>0.26207086272335339</v>
      </c>
      <c r="BG30" s="279">
        <f>+'10 (raw)'!BP29/('10 (raw)'!G29/1000)</f>
        <v>0.17105291954952057</v>
      </c>
      <c r="BH30" s="267">
        <f>+'10 (raw)'!BQ29</f>
        <v>15.135356849876949</v>
      </c>
      <c r="BI30" s="267">
        <f>+'10 (raw)'!BR29</f>
        <v>11.782497386115871</v>
      </c>
      <c r="BJ30" s="267">
        <f>+'10 (raw)'!BS29</f>
        <v>8114.8916360000003</v>
      </c>
      <c r="BK30" s="264">
        <f>+'10 (raw)'!BT29/('10 (raw)'!E29/1000)</f>
        <v>65.630583612925761</v>
      </c>
      <c r="BL30" s="268">
        <f>+'10 (raw)'!BU29</f>
        <v>46</v>
      </c>
      <c r="BM30" s="281">
        <f>+'10 (raw)'!BV29/('10 (raw)'!D29/1000)</f>
        <v>6.5445484498772757</v>
      </c>
      <c r="BN30" s="264">
        <f>'10 (raw)'!BW29/('10 (raw)'!E29/1000)</f>
        <v>38.034943937126819</v>
      </c>
      <c r="BO30" s="264">
        <f>'10 (raw)'!BX29/('10 (raw)'!D29/10000)</f>
        <v>2.3682665832313923</v>
      </c>
      <c r="BP30" s="264">
        <f>+'10 (raw)'!BY29/('10 (raw)'!D29/100000)</f>
        <v>12.123717643887256</v>
      </c>
      <c r="BQ30" s="267">
        <f>+'10 (raw)'!BZ29/('10 (raw)'!G29/1000)</f>
        <v>5.7466745240605785</v>
      </c>
      <c r="BR30" s="267">
        <f>+'10 (raw)'!CA29</f>
        <v>0.69770281348659546</v>
      </c>
      <c r="BS30" s="282">
        <f>+'10 (raw)'!CB29</f>
        <v>76.579315480000005</v>
      </c>
      <c r="BT30" s="283">
        <f>+'10 (raw)'!CC29</f>
        <v>0.24174999999999999</v>
      </c>
      <c r="BU30" s="283">
        <f>+'10 (raw)'!CD29</f>
        <v>0.32216666666666671</v>
      </c>
      <c r="BV30" s="284">
        <f>+'10 (raw)'!CE29</f>
        <v>46.89</v>
      </c>
      <c r="BW30" s="284">
        <f>+'10 (raw)'!CF29</f>
        <v>72.09</v>
      </c>
      <c r="BX30" s="265">
        <f>+'10 (raw)'!CG29</f>
        <v>0.90000950683548719</v>
      </c>
      <c r="BY30" s="278">
        <f>BY16</f>
        <v>77.961320760981764</v>
      </c>
      <c r="BZ30" s="268">
        <f>+'10 (raw)'!CI29</f>
        <v>0.12150177265742944</v>
      </c>
      <c r="CA30" s="280">
        <f>+'10 (raw)'!CJ29</f>
        <v>0</v>
      </c>
      <c r="CB30" s="268">
        <f>+'10 (raw)'!CK29</f>
        <v>9.9</v>
      </c>
      <c r="CC30" s="265">
        <f>+'10 (raw)'!CL29/'10 (raw)'!E29</f>
        <v>0.21067040783627</v>
      </c>
      <c r="CD30" s="265">
        <f>+'10 (raw)'!CM29</f>
        <v>4.318170780633037E-2</v>
      </c>
      <c r="CE30" s="265">
        <f>+'10 (raw)'!CN29/'10 (raw)'!G29</f>
        <v>3.7904792852985307E-2</v>
      </c>
      <c r="CF30" s="265">
        <f>('10 (raw)'!CO29+'10 (raw)'!CP29)/'10 (raw)'!CX29</f>
        <v>9.4430570475856582E-2</v>
      </c>
      <c r="CG30" s="268">
        <f>+'10 (raw)'!CQ29/('10 (raw)'!CX29/1000000)</f>
        <v>1.0070095079540635</v>
      </c>
      <c r="CH30" s="281">
        <f>+'10 (raw)'!CR29/('10 (raw)'!D29/1000)</f>
        <v>1.1076259203946837</v>
      </c>
      <c r="CI30" s="273">
        <f>('10 (raw)'!CS29-'09 (raw)'!CS29)/'09 (raw)'!CS29</f>
        <v>0.12230238588229396</v>
      </c>
      <c r="CJ30" s="273">
        <f>('10 (raw)'!CT29-'09 (raw)'!CT29)/'09 (raw)'!CT29</f>
        <v>0.10530538008346142</v>
      </c>
      <c r="CK30" s="285">
        <f>+'10 (raw)'!CU29/('10 (raw)'!D29/1000000)</f>
        <v>5.271181584298807</v>
      </c>
      <c r="CL30" s="268">
        <f>+'10 (raw)'!CV29/('10 (raw)'!I29/1000)</f>
        <v>2.3487168293819161</v>
      </c>
      <c r="CM30" s="268">
        <f>+'10 (raw)'!CW29/('10 (raw)'!E29/10000)</f>
        <v>1.8335768289718597</v>
      </c>
    </row>
    <row r="31" spans="1:91">
      <c r="A31" s="263" t="s">
        <v>230</v>
      </c>
      <c r="B31" s="264">
        <f>+('10 (raw)'!B30*1000000)/'10 (raw)'!E30</f>
        <v>5401.0758964933621</v>
      </c>
      <c r="C31" s="265">
        <f>'10 (raw)'!C30</f>
        <v>0.2903848</v>
      </c>
      <c r="D31" s="266">
        <f>+'10 (raw)'!J30/('10 (raw)'!D30/100000)</f>
        <v>1161.2393238831116</v>
      </c>
      <c r="E31" s="266">
        <f>+'10 (raw)'!K30</f>
        <v>46.850990599081896</v>
      </c>
      <c r="F31" s="267">
        <f>+'10 (raw)'!L30</f>
        <v>2.08</v>
      </c>
      <c r="G31" s="267">
        <f>+'10 (raw)'!M30</f>
        <v>2.54</v>
      </c>
      <c r="H31" s="267">
        <f>+'10 (raw)'!N30</f>
        <v>2.75</v>
      </c>
      <c r="I31" s="267">
        <f>+'10 (raw)'!O30</f>
        <v>1.47</v>
      </c>
      <c r="J31" s="267">
        <f>+'10 (raw)'!P30</f>
        <v>0.33300000000000002</v>
      </c>
      <c r="K31" s="268">
        <f>+'10 (raw)'!Q30/('10 (raw)'!E30)*100000</f>
        <v>8.243076279019796</v>
      </c>
      <c r="L31" s="268">
        <f>+'10 (raw)'!R30/('10 (raw)'!D30/100000)</f>
        <v>29.218534500969149</v>
      </c>
      <c r="M31" s="265">
        <f>+'10 (raw)'!S30/'10 (raw)'!U30</f>
        <v>8.6971005951373681E-4</v>
      </c>
      <c r="N31" s="265">
        <f>+'10 (raw)'!T30</f>
        <v>8.8863243884475765E-2</v>
      </c>
      <c r="O31" s="269">
        <v>9.9152088160025897</v>
      </c>
      <c r="P31" s="270">
        <f>+'10 (raw)'!X30/('10 (raw)'!F30/'10 (raw)'!W30)</f>
        <v>78.459621983555792</v>
      </c>
      <c r="Q31" s="268">
        <f>+'10 (raw)'!Y30/('10 (raw)'!I30/10000)</f>
        <v>3.2625135561656986</v>
      </c>
      <c r="R31" s="271">
        <f>+'10 (raw)'!Z30</f>
        <v>8592.7261738684319</v>
      </c>
      <c r="S31" s="271">
        <f>+'10 (raw)'!AA30</f>
        <v>0.64</v>
      </c>
      <c r="T31" s="271">
        <f>+'10 (raw)'!AB30</f>
        <v>2960.4</v>
      </c>
      <c r="U31" s="271">
        <f>+'10 (raw)'!AD30</f>
        <v>0</v>
      </c>
      <c r="V31" s="271">
        <f>'10 (raw)'!AE30</f>
        <v>14</v>
      </c>
      <c r="W31" s="272">
        <f>+'10 (raw)'!AF30/'10 (raw)'!AC30</f>
        <v>0.47061422889969068</v>
      </c>
      <c r="X31" s="267">
        <f>+'10 (raw)'!AG30</f>
        <v>90.012405796604909</v>
      </c>
      <c r="Y31" s="267">
        <f>+'10 (raw)'!AH30</f>
        <v>12.101599999999999</v>
      </c>
      <c r="Z31" s="265">
        <f>+'10 (raw)'!AI30</f>
        <v>0.20613433858807403</v>
      </c>
      <c r="AA31" s="273">
        <f>'10 (raw)'!AJ30/'10 (raw)'!AK30</f>
        <v>1.75713428115437</v>
      </c>
      <c r="AB31" s="267">
        <f>'10 (raw)'!AL30</f>
        <v>2.2234923591127318</v>
      </c>
      <c r="AC31" s="274">
        <f>+'10 (raw)'!AM30/('10 (raw)'!D30/100000)</f>
        <v>7.3836026374070682</v>
      </c>
      <c r="AD31" s="265">
        <f>+'10 (raw)'!AN30/'10 (raw)'!E30</f>
        <v>0.36986868501631015</v>
      </c>
      <c r="AE31" s="275">
        <f>+'10 (raw)'!AO30</f>
        <v>0.66051517855100317</v>
      </c>
      <c r="AF31" s="276">
        <f>+'10 (raw)'!AP30</f>
        <v>2.7079747561675273E-2</v>
      </c>
      <c r="AG31" s="266">
        <f>+'10 (raw)'!AQ30</f>
        <v>83.246360332189482</v>
      </c>
      <c r="AH31" s="266">
        <f>+'10 (raw)'!AR30</f>
        <v>55.746213061832627</v>
      </c>
      <c r="AI31" s="277">
        <f>+'10 (raw)'!AS30</f>
        <v>8.4345867893440146E-3</v>
      </c>
      <c r="AJ31" s="266">
        <f>+'10 (raw)'!AT30</f>
        <v>560.22025530831081</v>
      </c>
      <c r="AK31" s="265">
        <f>+'10 (raw)'!AU30/'10 (raw)'!E30</f>
        <v>6.0475468049280633E-2</v>
      </c>
      <c r="AL31" s="278">
        <f>+'10 (raw)'!AV30</f>
        <v>16.428457318450189</v>
      </c>
      <c r="AM31" s="279">
        <f>+'10 (raw)'!AW30/'10 (raw)'!G30</f>
        <v>5.3871623825068701E-2</v>
      </c>
      <c r="AN31" s="273">
        <f>'10 (raw)'!AX30</f>
        <v>50.728456089690567</v>
      </c>
      <c r="AO31" s="279">
        <f>+'10 (raw)'!AY30</f>
        <v>4.7389837689341867E-3</v>
      </c>
      <c r="AP31" s="267">
        <f>+'10 (raw)'!AZ30</f>
        <v>132.76884321767045</v>
      </c>
      <c r="AQ31" s="267">
        <f>('10 (raw)'!H30*1000)/'10 (raw)'!D30</f>
        <v>83058.226688503171</v>
      </c>
      <c r="AR31" s="267">
        <f>'10 (raw)'!E30/'10 (raw)'!D30</f>
        <v>0.42631184310120784</v>
      </c>
      <c r="AS31" s="275">
        <f>+'10 (raw)'!BA30</f>
        <v>19.3</v>
      </c>
      <c r="AT31" s="268">
        <v>0</v>
      </c>
      <c r="AU31" s="275">
        <f>+'10 (raw)'!BC30</f>
        <v>48.5</v>
      </c>
      <c r="AV31" s="275">
        <f>+'10 (raw)'!BD30</f>
        <v>10.5</v>
      </c>
      <c r="AW31" s="268">
        <f>+'10 (raw)'!BE30</f>
        <v>32.25</v>
      </c>
      <c r="AX31" s="280">
        <f>'10 (raw)'!BG30</f>
        <v>37.359861433597594</v>
      </c>
      <c r="AY31" s="280">
        <f>'10 (raw)'!BH30*10</f>
        <v>7.9583333333333339</v>
      </c>
      <c r="AZ31" s="265">
        <f>+'10 (raw)'!BI30/'10 (raw)'!G30</f>
        <v>2.1204769399582258E-2</v>
      </c>
      <c r="BA31" s="268">
        <f>1/('10 (raw)'!BJ30/'10 (raw)'!G30)</f>
        <v>1.8011765651985796</v>
      </c>
      <c r="BB31" s="268">
        <f>+'10 (raw)'!BJ30/'10 (raw)'!E30</f>
        <v>165.01090216302026</v>
      </c>
      <c r="BC31" s="281">
        <f>+'10 (raw)'!BK30/'10 (raw)'!BF30</f>
        <v>5.9695845452731717</v>
      </c>
      <c r="BD31" s="265">
        <f>+'10 (raw)'!BL30/'10 (raw)'!BO30</f>
        <v>0.26827100142957527</v>
      </c>
      <c r="BE31" s="268">
        <f>+'10 (raw)'!BM30</f>
        <v>93.3</v>
      </c>
      <c r="BF31" s="265">
        <f>+'10 (raw)'!BN30/'10 (raw)'!BO30</f>
        <v>0.25487630539604078</v>
      </c>
      <c r="BG31" s="279">
        <f>+'10 (raw)'!BP30/('10 (raw)'!G30/1000)</f>
        <v>0.12935211163503085</v>
      </c>
      <c r="BH31" s="267">
        <f>+'10 (raw)'!BQ30</f>
        <v>12.069729649874429</v>
      </c>
      <c r="BI31" s="267">
        <f>+'10 (raw)'!BR30</f>
        <v>38.132745040588752</v>
      </c>
      <c r="BJ31" s="267">
        <f>+'10 (raw)'!BS30</f>
        <v>4410.808145</v>
      </c>
      <c r="BK31" s="264">
        <f>+'10 (raw)'!BT30/('10 (raw)'!E30/1000)</f>
        <v>70.386609539369488</v>
      </c>
      <c r="BL31" s="268">
        <f>+'10 (raw)'!BU30</f>
        <v>31</v>
      </c>
      <c r="BM31" s="281">
        <f>+'10 (raw)'!BV30/('10 (raw)'!D30/1000)</f>
        <v>5.651417355572586</v>
      </c>
      <c r="BN31" s="264">
        <f>'10 (raw)'!BW30/('10 (raw)'!E30/1000)</f>
        <v>44.891422940203427</v>
      </c>
      <c r="BO31" s="264">
        <f>'10 (raw)'!BX30/('10 (raw)'!D30/10000)</f>
        <v>2.1282148778408607</v>
      </c>
      <c r="BP31" s="264">
        <f>+'10 (raw)'!BY30/('10 (raw)'!D30/100000)</f>
        <v>12.279681391623519</v>
      </c>
      <c r="BQ31" s="267">
        <f>+'10 (raw)'!BZ30/('10 (raw)'!G30/1000)</f>
        <v>5.0404125342785049</v>
      </c>
      <c r="BR31" s="267">
        <f>+'10 (raw)'!CA30</f>
        <v>0.27852670514048888</v>
      </c>
      <c r="BS31" s="282">
        <f>+'10 (raw)'!CB30</f>
        <v>75.458779759999999</v>
      </c>
      <c r="BT31" s="283">
        <f>+'10 (raw)'!CC30</f>
        <v>0.31425000000000003</v>
      </c>
      <c r="BU31" s="283">
        <f>+'10 (raw)'!CD30</f>
        <v>0.33299999999999996</v>
      </c>
      <c r="BV31" s="284">
        <f>+'10 (raw)'!CE30</f>
        <v>38.21</v>
      </c>
      <c r="BW31" s="284">
        <f>+'10 (raw)'!CF30</f>
        <v>48.84</v>
      </c>
      <c r="BX31" s="265">
        <f>+'10 (raw)'!CG30</f>
        <v>0.79475699797925392</v>
      </c>
      <c r="BY31" s="278">
        <f>+'10 (raw)'!CH30/('10 (raw)'!G30/1000)</f>
        <v>50.438628311362805</v>
      </c>
      <c r="BZ31" s="268">
        <f>+'10 (raw)'!CI30</f>
        <v>0.1251648569698961</v>
      </c>
      <c r="CA31" s="280">
        <f>+'10 (raw)'!CJ30</f>
        <v>0</v>
      </c>
      <c r="CB31" s="268">
        <f>+'10 (raw)'!CK30</f>
        <v>8.4</v>
      </c>
      <c r="CC31" s="265">
        <f>+'10 (raw)'!CL30/'10 (raw)'!E30</f>
        <v>0.22991421643539744</v>
      </c>
      <c r="CD31" s="265">
        <f>+'10 (raw)'!CM30</f>
        <v>6.3899153276040458E-3</v>
      </c>
      <c r="CE31" s="265">
        <f>+'10 (raw)'!CN30/'10 (raw)'!G30</f>
        <v>2.2946284605391484E-2</v>
      </c>
      <c r="CF31" s="265">
        <f>('10 (raw)'!CO30+'10 (raw)'!CP30)/'10 (raw)'!CX30</f>
        <v>0.55074284829874565</v>
      </c>
      <c r="CG31" s="268">
        <f>+'10 (raw)'!CQ30/('10 (raw)'!CX30/1000000)</f>
        <v>4.8968899038419318</v>
      </c>
      <c r="CH31" s="281">
        <f>+'10 (raw)'!CR30/('10 (raw)'!D30/1000)</f>
        <v>1.2926884393054323</v>
      </c>
      <c r="CI31" s="273">
        <f>('10 (raw)'!CS30-'09 (raw)'!CS30)/'09 (raw)'!CS30</f>
        <v>0.16797130047526876</v>
      </c>
      <c r="CJ31" s="273">
        <f>('10 (raw)'!CT30-'09 (raw)'!CT30)/'09 (raw)'!CT30</f>
        <v>9.3797406998284844E-2</v>
      </c>
      <c r="CK31" s="285">
        <f>+'10 (raw)'!CU30/('10 (raw)'!D30/1000000)</f>
        <v>4.7381407298868883</v>
      </c>
      <c r="CL31" s="268">
        <f>+'10 (raw)'!CV30/('10 (raw)'!I30/1000)</f>
        <v>2.3737598632791808</v>
      </c>
      <c r="CM31" s="268">
        <f>+'10 (raw)'!CW30/('10 (raw)'!E30/10000)</f>
        <v>3.1583022597143269</v>
      </c>
    </row>
    <row r="32" spans="1:91">
      <c r="A32" s="263" t="s">
        <v>231</v>
      </c>
      <c r="B32" s="264">
        <f>+('10 (raw)'!B31*1000000)/'10 (raw)'!E31</f>
        <v>3133.9166140919674</v>
      </c>
      <c r="C32" s="265">
        <f>'10 (raw)'!C31</f>
        <v>0.22245699999999999</v>
      </c>
      <c r="D32" s="266">
        <f>+'10 (raw)'!J31/('10 (raw)'!D31/100000)</f>
        <v>3239.1581595513599</v>
      </c>
      <c r="E32" s="266">
        <f>+'10 (raw)'!K31</f>
        <v>77.629610350233463</v>
      </c>
      <c r="F32" s="267">
        <f>+'10 (raw)'!L31</f>
        <v>2.5</v>
      </c>
      <c r="G32" s="267">
        <f>+'10 (raw)'!M31</f>
        <v>2.82</v>
      </c>
      <c r="H32" s="267">
        <f>+'10 (raw)'!N31</f>
        <v>2.87</v>
      </c>
      <c r="I32" s="267">
        <f>+'10 (raw)'!O31</f>
        <v>0.91</v>
      </c>
      <c r="J32" s="267">
        <f>+'10 (raw)'!P31</f>
        <v>0.45200000000000001</v>
      </c>
      <c r="K32" s="268">
        <f>+'10 (raw)'!Q31/('10 (raw)'!E31)*100000</f>
        <v>8.2364296121685712</v>
      </c>
      <c r="L32" s="268">
        <f>+'10 (raw)'!R31/('10 (raw)'!D31/100000)</f>
        <v>9.414605644492843</v>
      </c>
      <c r="M32" s="265">
        <f>+'10 (raw)'!S31/'10 (raw)'!U31</f>
        <v>2.8533934884931566E-2</v>
      </c>
      <c r="N32" s="265">
        <f>+'10 (raw)'!T31</f>
        <v>0.2780825890652377</v>
      </c>
      <c r="O32" s="269">
        <v>40.874364998516612</v>
      </c>
      <c r="P32" s="270">
        <f>+'10 (raw)'!X31/('10 (raw)'!F31/'10 (raw)'!W31)</f>
        <v>126.30062633854608</v>
      </c>
      <c r="Q32" s="268">
        <f>+'10 (raw)'!Y31/('10 (raw)'!I31/10000)</f>
        <v>10.864382799030013</v>
      </c>
      <c r="R32" s="271">
        <f>+'10 (raw)'!Z31</f>
        <v>65389.569357966779</v>
      </c>
      <c r="S32" s="271">
        <f>+'10 (raw)'!AA31</f>
        <v>0.03</v>
      </c>
      <c r="T32" s="271">
        <f>+'10 (raw)'!AB31</f>
        <v>1561</v>
      </c>
      <c r="U32" s="271">
        <f>+'10 (raw)'!AD31</f>
        <v>1</v>
      </c>
      <c r="V32" s="271">
        <f>'10 (raw)'!AE31</f>
        <v>11</v>
      </c>
      <c r="W32" s="272">
        <f>+'10 (raw)'!AF31/'10 (raw)'!AC31</f>
        <v>0.36007571552595252</v>
      </c>
      <c r="X32" s="267">
        <f>+'10 (raw)'!AG31</f>
        <v>91.72758025643148</v>
      </c>
      <c r="Y32" s="267">
        <f>+'10 (raw)'!AH31</f>
        <v>15.468999999999999</v>
      </c>
      <c r="Z32" s="265">
        <f>+'10 (raw)'!AI31</f>
        <v>0.24721949623814196</v>
      </c>
      <c r="AA32" s="273">
        <f>'10 (raw)'!AJ31/'10 (raw)'!AK31</f>
        <v>2.3033100104794064</v>
      </c>
      <c r="AB32" s="267">
        <f>'10 (raw)'!AL31</f>
        <v>2.7488012900586027</v>
      </c>
      <c r="AC32" s="274">
        <f>+'10 (raw)'!AM31/('10 (raw)'!D31/100000)</f>
        <v>8.4925566380734416</v>
      </c>
      <c r="AD32" s="265">
        <f>+'10 (raw)'!AN31/'10 (raw)'!E31</f>
        <v>0.28615908605792878</v>
      </c>
      <c r="AE32" s="275">
        <f>+'10 (raw)'!AO31</f>
        <v>0.42234663188027682</v>
      </c>
      <c r="AF32" s="276">
        <f>+'10 (raw)'!AP31</f>
        <v>4.8777727478497054E-2</v>
      </c>
      <c r="AG32" s="266">
        <f>+'10 (raw)'!AQ31</f>
        <v>82.991595899150795</v>
      </c>
      <c r="AH32" s="266">
        <f>+'10 (raw)'!AR31</f>
        <v>66.294416243654823</v>
      </c>
      <c r="AI32" s="277">
        <f>+'10 (raw)'!AS31</f>
        <v>8.7086797130745443E-3</v>
      </c>
      <c r="AJ32" s="266">
        <f>+'10 (raw)'!AT31</f>
        <v>517.92945806254693</v>
      </c>
      <c r="AK32" s="265">
        <f>+'10 (raw)'!AU31/'10 (raw)'!E31</f>
        <v>3.1159225265189831E-2</v>
      </c>
      <c r="AL32" s="278">
        <f>+'10 (raw)'!AV31</f>
        <v>1.6840461107140947</v>
      </c>
      <c r="AM32" s="279">
        <f>+'10 (raw)'!AW31/'10 (raw)'!G31</f>
        <v>4.8288848867625604E-3</v>
      </c>
      <c r="AN32" s="273">
        <f>'10 (raw)'!AX31</f>
        <v>50.914991178557855</v>
      </c>
      <c r="AO32" s="279">
        <f>+'10 (raw)'!AY31</f>
        <v>4.2535914690133327E-2</v>
      </c>
      <c r="AP32" s="267">
        <f>+'10 (raw)'!AZ31</f>
        <v>13.512464494866073</v>
      </c>
      <c r="AQ32" s="267">
        <f>('10 (raw)'!H31*1000)/'10 (raw)'!D31</f>
        <v>114284.02537183762</v>
      </c>
      <c r="AR32" s="267">
        <f>'10 (raw)'!E31/'10 (raw)'!D31</f>
        <v>0.41833072247877834</v>
      </c>
      <c r="AS32" s="275">
        <f>+'10 (raw)'!BA31</f>
        <v>17.3</v>
      </c>
      <c r="AT32" s="268">
        <v>0</v>
      </c>
      <c r="AU32" s="275">
        <f>+'10 (raw)'!BC31</f>
        <v>63.635324886372288</v>
      </c>
      <c r="AV32" s="275">
        <f>+'10 (raw)'!BD31</f>
        <v>0.5</v>
      </c>
      <c r="AW32" s="268">
        <f>+'10 (raw)'!BE31</f>
        <v>30.06</v>
      </c>
      <c r="AX32" s="280">
        <f>'10 (raw)'!BG31</f>
        <v>19.944764313359435</v>
      </c>
      <c r="AY32" s="280">
        <f>'10 (raw)'!BH31*10</f>
        <v>6.9850000000000003</v>
      </c>
      <c r="AZ32" s="265">
        <f>+'10 (raw)'!BI31/'10 (raw)'!G31</f>
        <v>5.3106683747876594E-3</v>
      </c>
      <c r="BA32" s="268">
        <f>1/('10 (raw)'!BJ31/'10 (raw)'!G31)</f>
        <v>4.0492701584950259</v>
      </c>
      <c r="BB32" s="268">
        <f>+'10 (raw)'!BJ31/'10 (raw)'!E31</f>
        <v>132.49047474316259</v>
      </c>
      <c r="BC32" s="281">
        <f>+'10 (raw)'!BK31/'10 (raw)'!BF31</f>
        <v>1.4506946999114378</v>
      </c>
      <c r="BD32" s="265">
        <f>+'10 (raw)'!BL31/'10 (raw)'!BO31</f>
        <v>0.12572228449652917</v>
      </c>
      <c r="BE32" s="268">
        <f>+'10 (raw)'!BM31</f>
        <v>79.099999999999994</v>
      </c>
      <c r="BF32" s="265">
        <f>+'10 (raw)'!BN31/'10 (raw)'!BO31</f>
        <v>7.3101008105098508E-2</v>
      </c>
      <c r="BG32" s="279">
        <f>+'10 (raw)'!BP31/('10 (raw)'!G31/1000)</f>
        <v>4.9690566367431695E-2</v>
      </c>
      <c r="BH32" s="267">
        <f>+'10 (raw)'!BQ31</f>
        <v>2.717077118742051</v>
      </c>
      <c r="BI32" s="267">
        <f>+'10 (raw)'!BR31</f>
        <v>6.5532549046258692</v>
      </c>
      <c r="BJ32" s="267">
        <f>+'10 (raw)'!BS31</f>
        <v>7798</v>
      </c>
      <c r="BK32" s="264">
        <f>+'10 (raw)'!BT31/('10 (raw)'!E31/1000)</f>
        <v>22.879873414197284</v>
      </c>
      <c r="BL32" s="268">
        <f>+'10 (raw)'!BU31</f>
        <v>14</v>
      </c>
      <c r="BM32" s="281">
        <f>+'10 (raw)'!BV31/('10 (raw)'!D31/1000)</f>
        <v>6.0292299240813962</v>
      </c>
      <c r="BN32" s="264">
        <f>'10 (raw)'!BW31/('10 (raw)'!E31/1000)</f>
        <v>28.74513934646831</v>
      </c>
      <c r="BO32" s="264">
        <f>'10 (raw)'!BX31/('10 (raw)'!D31/10000)</f>
        <v>1.6693939905698649</v>
      </c>
      <c r="BP32" s="264">
        <f>+'10 (raw)'!BY31/('10 (raw)'!D31/100000)</f>
        <v>8.3954988479240296</v>
      </c>
      <c r="BQ32" s="267">
        <f>+'10 (raw)'!BZ31/('10 (raw)'!G31/1000)</f>
        <v>2.3234500087942056</v>
      </c>
      <c r="BR32" s="267">
        <f>+'10 (raw)'!CA31</f>
        <v>0.40408938457186727</v>
      </c>
      <c r="BS32" s="282">
        <f>+'10 (raw)'!CB31</f>
        <v>84.502232140000004</v>
      </c>
      <c r="BT32" s="283">
        <f>+'10 (raw)'!CC31</f>
        <v>0.37062500000000004</v>
      </c>
      <c r="BU32" s="283">
        <f>+'10 (raw)'!CD31</f>
        <v>0.47249999999999992</v>
      </c>
      <c r="BV32" s="284">
        <f>+'10 (raw)'!CE31</f>
        <v>29.27</v>
      </c>
      <c r="BW32" s="284">
        <f>+'10 (raw)'!CF31</f>
        <v>48.84</v>
      </c>
      <c r="BX32" s="265">
        <f>+'10 (raw)'!CG31</f>
        <v>0.95277020579607608</v>
      </c>
      <c r="BY32" s="278">
        <f>BY16</f>
        <v>77.961320760981764</v>
      </c>
      <c r="BZ32" s="268">
        <f>+'10 (raw)'!CI31</f>
        <v>0.57886602386546193</v>
      </c>
      <c r="CA32" s="280">
        <f>+'10 (raw)'!CJ31</f>
        <v>6.1945833547790983</v>
      </c>
      <c r="CB32" s="268">
        <f>+'10 (raw)'!CK31</f>
        <v>10.8</v>
      </c>
      <c r="CC32" s="265">
        <f>+'10 (raw)'!CL31/'10 (raw)'!E31</f>
        <v>0.26050666802780431</v>
      </c>
      <c r="CD32" s="265">
        <f>+'10 (raw)'!CM31</f>
        <v>1.5741992018412552E-3</v>
      </c>
      <c r="CE32" s="265">
        <f>+'10 (raw)'!CN31/'10 (raw)'!G31</f>
        <v>8.8718065943216174E-3</v>
      </c>
      <c r="CF32" s="265">
        <f>('10 (raw)'!CO31+'10 (raw)'!CP31)/'10 (raw)'!CX31</f>
        <v>2.6333975433113457E-2</v>
      </c>
      <c r="CG32" s="268">
        <f>+'10 (raw)'!CQ31/('10 (raw)'!CX31/1000000)</f>
        <v>5.6686775655260077E-2</v>
      </c>
      <c r="CH32" s="281">
        <f>+'10 (raw)'!CR31/('10 (raw)'!D31/1000)</f>
        <v>0.71257727663351478</v>
      </c>
      <c r="CI32" s="273">
        <f>('10 (raw)'!CS31-'09 (raw)'!CS31)/'09 (raw)'!CS31</f>
        <v>0.22282167442591758</v>
      </c>
      <c r="CJ32" s="273">
        <f>('10 (raw)'!CT31-'09 (raw)'!CT31)/'09 (raw)'!CT31</f>
        <v>0.10274433933100394</v>
      </c>
      <c r="CK32" s="285">
        <f>+'10 (raw)'!CU31/('10 (raw)'!D31/1000000)</f>
        <v>3.3970226552293767</v>
      </c>
      <c r="CL32" s="268">
        <f>+'10 (raw)'!CV31/('10 (raw)'!I31/1000)</f>
        <v>4.3635635832169726</v>
      </c>
      <c r="CM32" s="268">
        <f>+'10 (raw)'!CW31/('10 (raw)'!E31/10000)</f>
        <v>0.99765203753027765</v>
      </c>
    </row>
    <row r="33" spans="1:91">
      <c r="A33" s="263" t="s">
        <v>232</v>
      </c>
      <c r="B33" s="264">
        <f>+('10 (raw)'!B32*1000000)/'10 (raw)'!E32</f>
        <v>4492.317468552541</v>
      </c>
      <c r="C33" s="265">
        <f>'10 (raw)'!C32</f>
        <v>0.26760590000000001</v>
      </c>
      <c r="D33" s="266">
        <f>+'10 (raw)'!J32/('10 (raw)'!D32/100000)</f>
        <v>1474.5657301302942</v>
      </c>
      <c r="E33" s="266">
        <f>+'10 (raw)'!K32</f>
        <v>62.691898237018805</v>
      </c>
      <c r="F33" s="267">
        <f>+'10 (raw)'!L32</f>
        <v>2.5</v>
      </c>
      <c r="G33" s="267">
        <f>+'10 (raw)'!M32</f>
        <v>2.61</v>
      </c>
      <c r="H33" s="267">
        <f>+'10 (raw)'!N32</f>
        <v>4.2</v>
      </c>
      <c r="I33" s="267">
        <f>+'10 (raw)'!O32</f>
        <v>1.76</v>
      </c>
      <c r="J33" s="267">
        <f>+'10 (raw)'!P32</f>
        <v>0.64500000000000002</v>
      </c>
      <c r="K33" s="268">
        <f>+'10 (raw)'!Q32/('10 (raw)'!E32)*100000</f>
        <v>16.880259631106295</v>
      </c>
      <c r="L33" s="268">
        <f>+'10 (raw)'!R32/('10 (raw)'!D32/100000)</f>
        <v>29.811408017875703</v>
      </c>
      <c r="M33" s="265">
        <f>+'10 (raw)'!S32/'10 (raw)'!U32</f>
        <v>3.8741782046232617E-3</v>
      </c>
      <c r="N33" s="265">
        <f>+'10 (raw)'!T32</f>
        <v>3.2464502333232554E-3</v>
      </c>
      <c r="O33" s="269">
        <v>34.801827180946162</v>
      </c>
      <c r="P33" s="270">
        <f>+'10 (raw)'!X32/('10 (raw)'!F32/'10 (raw)'!W32)</f>
        <v>107.56596359235414</v>
      </c>
      <c r="Q33" s="268">
        <f>+'10 (raw)'!Y32/('10 (raw)'!I32/10000)</f>
        <v>3.1238153439878169</v>
      </c>
      <c r="R33" s="271">
        <f>+'10 (raw)'!Z32</f>
        <v>35848.40130759633</v>
      </c>
      <c r="S33" s="271">
        <f>+'10 (raw)'!AA32</f>
        <v>0.3</v>
      </c>
      <c r="T33" s="271">
        <f>+'10 (raw)'!AB32</f>
        <v>4962.5</v>
      </c>
      <c r="U33" s="271">
        <f>+'10 (raw)'!AD32</f>
        <v>0</v>
      </c>
      <c r="V33" s="271">
        <f>'10 (raw)'!AE32</f>
        <v>40</v>
      </c>
      <c r="W33" s="272">
        <f>+'10 (raw)'!AF32/'10 (raw)'!AC32</f>
        <v>0.93107137926273631</v>
      </c>
      <c r="X33" s="267">
        <f>+'10 (raw)'!AG32</f>
        <v>88.098191268946138</v>
      </c>
      <c r="Y33" s="267">
        <f>+'10 (raw)'!AH32</f>
        <v>11.9316</v>
      </c>
      <c r="Z33" s="265">
        <f>+'10 (raw)'!AI32</f>
        <v>0.23162982189206122</v>
      </c>
      <c r="AA33" s="273">
        <f>'10 (raw)'!AJ32/'10 (raw)'!AK32</f>
        <v>2.5162575349878988</v>
      </c>
      <c r="AB33" s="267">
        <f>'10 (raw)'!AL32</f>
        <v>1.8912701833998968</v>
      </c>
      <c r="AC33" s="274">
        <f>+'10 (raw)'!AM32/('10 (raw)'!D32/100000)</f>
        <v>5.4483985577841363</v>
      </c>
      <c r="AD33" s="265">
        <f>+'10 (raw)'!AN32/'10 (raw)'!E32</f>
        <v>0.36817400086873303</v>
      </c>
      <c r="AE33" s="275">
        <f>+'10 (raw)'!AO32</f>
        <v>0.55280980490449838</v>
      </c>
      <c r="AF33" s="276">
        <f>+'10 (raw)'!AP32</f>
        <v>3.9872770646370556E-2</v>
      </c>
      <c r="AG33" s="266">
        <f>+'10 (raw)'!AQ32</f>
        <v>84.664006438199991</v>
      </c>
      <c r="AH33" s="266">
        <f>+'10 (raw)'!AR32</f>
        <v>64.217373756558487</v>
      </c>
      <c r="AI33" s="277">
        <f>+'10 (raw)'!AS32</f>
        <v>1.4729379958200828E-2</v>
      </c>
      <c r="AJ33" s="266">
        <f>+'10 (raw)'!AT32</f>
        <v>523.86905382472412</v>
      </c>
      <c r="AK33" s="265">
        <f>+'10 (raw)'!AU32/'10 (raw)'!E32</f>
        <v>8.5294751228056548E-2</v>
      </c>
      <c r="AL33" s="278">
        <f>+'10 (raw)'!AV32</f>
        <v>14.527712001381698</v>
      </c>
      <c r="AM33" s="279">
        <f>+'10 (raw)'!AW32/'10 (raw)'!G32</f>
        <v>2.5983890000540369E-2</v>
      </c>
      <c r="AN33" s="273">
        <f>'10 (raw)'!AX32</f>
        <v>49.079441175981934</v>
      </c>
      <c r="AO33" s="279">
        <f>+'10 (raw)'!AY32</f>
        <v>-1.1416545080375781E-2</v>
      </c>
      <c r="AP33" s="267">
        <f>+'10 (raw)'!AZ32</f>
        <v>71.060353642021909</v>
      </c>
      <c r="AQ33" s="267">
        <f>('10 (raw)'!H32*1000)/'10 (raw)'!D32</f>
        <v>84811.19145552018</v>
      </c>
      <c r="AR33" s="267">
        <f>'10 (raw)'!E32/'10 (raw)'!D32</f>
        <v>0.43830354204724192</v>
      </c>
      <c r="AS33" s="275">
        <f>+'10 (raw)'!BA32</f>
        <v>16.5</v>
      </c>
      <c r="AT33" s="268">
        <v>0</v>
      </c>
      <c r="AU33" s="275">
        <f>+'10 (raw)'!BC32</f>
        <v>42.069324201303822</v>
      </c>
      <c r="AV33" s="275">
        <f>+'10 (raw)'!BD32</f>
        <v>16.2</v>
      </c>
      <c r="AW33" s="268">
        <f>+'10 (raw)'!BE32</f>
        <v>32.479999999999997</v>
      </c>
      <c r="AX33" s="280">
        <f>'10 (raw)'!BG32</f>
        <v>10.635236862437591</v>
      </c>
      <c r="AY33" s="280">
        <f>'10 (raw)'!BH32*10</f>
        <v>7.4150000000000009</v>
      </c>
      <c r="AZ33" s="265">
        <f>+'10 (raw)'!BI32/'10 (raw)'!G32</f>
        <v>2.0217696005198682E-2</v>
      </c>
      <c r="BA33" s="268">
        <f>1/('10 (raw)'!BJ32/'10 (raw)'!G32)</f>
        <v>1.9312911373054416</v>
      </c>
      <c r="BB33" s="268">
        <f>+'10 (raw)'!BJ32/'10 (raw)'!E32</f>
        <v>141.72620218878345</v>
      </c>
      <c r="BC33" s="281">
        <f>+'10 (raw)'!BK32/'10 (raw)'!BF32</f>
        <v>13.952106001270112</v>
      </c>
      <c r="BD33" s="265">
        <f>+'10 (raw)'!BL32/'10 (raw)'!BO32</f>
        <v>0.24621629964546252</v>
      </c>
      <c r="BE33" s="268">
        <f>+'10 (raw)'!BM32</f>
        <v>105.6</v>
      </c>
      <c r="BF33" s="265">
        <f>+'10 (raw)'!BN32/'10 (raw)'!BO32</f>
        <v>0.23934685206117473</v>
      </c>
      <c r="BG33" s="279">
        <f>+'10 (raw)'!BP32/('10 (raw)'!G32/1000)</f>
        <v>0.13574492541701172</v>
      </c>
      <c r="BH33" s="267">
        <f>+'10 (raw)'!BQ32</f>
        <v>5.7120346661414221</v>
      </c>
      <c r="BI33" s="267">
        <f>+'10 (raw)'!BR32</f>
        <v>2.9904522079333602</v>
      </c>
      <c r="BJ33" s="267">
        <f>+'10 (raw)'!BS32</f>
        <v>20016.847966000001</v>
      </c>
      <c r="BK33" s="264">
        <f>+'10 (raw)'!BT32/('10 (raw)'!E32/1000)</f>
        <v>39.675673003238323</v>
      </c>
      <c r="BL33" s="268">
        <f>+'10 (raw)'!BU32</f>
        <v>23</v>
      </c>
      <c r="BM33" s="281">
        <f>+'10 (raw)'!BV32/('10 (raw)'!D32/1000)</f>
        <v>6.704625907073229</v>
      </c>
      <c r="BN33" s="264">
        <f>'10 (raw)'!BW32/('10 (raw)'!E32/1000)</f>
        <v>33.355816803274344</v>
      </c>
      <c r="BO33" s="264">
        <f>'10 (raw)'!BX32/('10 (raw)'!D32/10000)</f>
        <v>1.6314238863364998</v>
      </c>
      <c r="BP33" s="264">
        <f>+'10 (raw)'!BY32/('10 (raw)'!D32/100000)</f>
        <v>11.980285465127618</v>
      </c>
      <c r="BQ33" s="267">
        <f>+'10 (raw)'!BZ32/('10 (raw)'!G32/1000)</f>
        <v>5.4195910567384598</v>
      </c>
      <c r="BR33" s="267">
        <f>+'10 (raw)'!CA32</f>
        <v>0.6238458851125418</v>
      </c>
      <c r="BS33" s="282">
        <f>+'10 (raw)'!CB32</f>
        <v>73.78125</v>
      </c>
      <c r="BT33" s="283">
        <f>+'10 (raw)'!CC32</f>
        <v>0.56412499999999999</v>
      </c>
      <c r="BU33" s="283">
        <f>+'10 (raw)'!CD32</f>
        <v>0.71466666666666667</v>
      </c>
      <c r="BV33" s="284">
        <f>+'10 (raw)'!CE32</f>
        <v>29.68</v>
      </c>
      <c r="BW33" s="284">
        <f>+'10 (raw)'!CF32</f>
        <v>37.21</v>
      </c>
      <c r="BX33" s="265">
        <f>+'10 (raw)'!CG32</f>
        <v>0.81407136632466959</v>
      </c>
      <c r="BY33" s="278">
        <f>BY16</f>
        <v>77.961320760981764</v>
      </c>
      <c r="BZ33" s="268">
        <f>+'10 (raw)'!CI32</f>
        <v>0.1</v>
      </c>
      <c r="CA33" s="280">
        <f>+'10 (raw)'!CJ32</f>
        <v>0</v>
      </c>
      <c r="CB33" s="268">
        <f>+'10 (raw)'!CK32</f>
        <v>6.5</v>
      </c>
      <c r="CC33" s="265">
        <f>+'10 (raw)'!CL32/'10 (raw)'!E32</f>
        <v>0.22973609585727353</v>
      </c>
      <c r="CD33" s="265">
        <f>+'10 (raw)'!CM32</f>
        <v>2.622088726535611E-2</v>
      </c>
      <c r="CE33" s="265">
        <f>+'10 (raw)'!CN32/'10 (raw)'!G32</f>
        <v>2.0547815007167378E-2</v>
      </c>
      <c r="CF33" s="265">
        <f>('10 (raw)'!CO32+'10 (raw)'!CP32)/'10 (raw)'!CX32</f>
        <v>1.4888225304236704</v>
      </c>
      <c r="CG33" s="268">
        <f>+'10 (raw)'!CQ32/('10 (raw)'!CX32/1000000)</f>
        <v>7.2512039251872089</v>
      </c>
      <c r="CH33" s="281">
        <f>+'10 (raw)'!CR32/('10 (raw)'!D32/1000)</f>
        <v>0.61799895539453498</v>
      </c>
      <c r="CI33" s="273">
        <f>('10 (raw)'!CS32-'09 (raw)'!CS32)/'09 (raw)'!CS32</f>
        <v>2.0705762469700465E-2</v>
      </c>
      <c r="CJ33" s="273">
        <f>('10 (raw)'!CT32-'09 (raw)'!CT32)/'09 (raw)'!CT32</f>
        <v>7.445454235127795E-2</v>
      </c>
      <c r="CK33" s="285">
        <f>+'10 (raw)'!CU32/('10 (raw)'!D32/1000000)</f>
        <v>3.4052490986150854</v>
      </c>
      <c r="CL33" s="268">
        <f>+'10 (raw)'!CV32/('10 (raw)'!I32/1000)</f>
        <v>3.6028003633992824</v>
      </c>
      <c r="CM33" s="268">
        <f>+'10 (raw)'!CW32/('10 (raw)'!E32/10000)</f>
        <v>1.0876820013348825</v>
      </c>
    </row>
    <row r="34" spans="1:91">
      <c r="A34" s="263" t="s">
        <v>436</v>
      </c>
      <c r="B34" s="264">
        <f>+('10 (raw)'!B33*1000000)/'10 (raw)'!E33</f>
        <v>2238.5656270775607</v>
      </c>
      <c r="C34" s="265">
        <f>'10 (raw)'!C33</f>
        <v>0.20824580000000001</v>
      </c>
      <c r="D34" s="266">
        <f>+'10 (raw)'!J33/('10 (raw)'!D33/100000)</f>
        <v>464.57496305406937</v>
      </c>
      <c r="E34" s="266">
        <f>+'10 (raw)'!K33</f>
        <v>54.397745012535303</v>
      </c>
      <c r="F34" s="267">
        <f>+'10 (raw)'!L33</f>
        <v>2.5</v>
      </c>
      <c r="G34" s="267">
        <f>+'10 (raw)'!M33</f>
        <v>1.94</v>
      </c>
      <c r="H34" s="267">
        <f>+'10 (raw)'!N33</f>
        <v>1.9</v>
      </c>
      <c r="I34" s="267">
        <f>+'10 (raw)'!O33</f>
        <v>0.91</v>
      </c>
      <c r="J34" s="267">
        <f>+'10 (raw)'!P33</f>
        <v>0.40899999999999997</v>
      </c>
      <c r="K34" s="268">
        <f>+'10 (raw)'!Q33/('10 (raw)'!E33)*100000</f>
        <v>3.1480859637340495</v>
      </c>
      <c r="L34" s="268">
        <f>+'10 (raw)'!R33/('10 (raw)'!D33/100000)</f>
        <v>4.8710349992562971</v>
      </c>
      <c r="M34" s="265">
        <f>+'10 (raw)'!S33/'10 (raw)'!U33</f>
        <v>6.0937167611054166E-2</v>
      </c>
      <c r="N34" s="265">
        <f>+'10 (raw)'!T33</f>
        <v>0.17500606472474808</v>
      </c>
      <c r="O34" s="269">
        <v>25.998492840994722</v>
      </c>
      <c r="P34" s="270">
        <f>+'10 (raw)'!X33/('10 (raw)'!F33/'10 (raw)'!W33)</f>
        <v>39.113752814610962</v>
      </c>
      <c r="Q34" s="268">
        <f>+'10 (raw)'!Y33/('10 (raw)'!I33/10000)</f>
        <v>10.865577898998882</v>
      </c>
      <c r="R34" s="271">
        <f>+'10 (raw)'!Z33</f>
        <v>24136.799995676844</v>
      </c>
      <c r="S34" s="271">
        <f>+'10 (raw)'!AA33</f>
        <v>0.34</v>
      </c>
      <c r="T34" s="271">
        <f>+'10 (raw)'!AB33</f>
        <v>900.1</v>
      </c>
      <c r="U34" s="271">
        <f>+'10 (raw)'!AD33</f>
        <v>0.5</v>
      </c>
      <c r="V34" s="271">
        <f>'10 (raw)'!AE33</f>
        <v>4</v>
      </c>
      <c r="W34" s="272">
        <f>+'10 (raw)'!AF33/'10 (raw)'!AC33</f>
        <v>0.8655043586550436</v>
      </c>
      <c r="X34" s="267">
        <f>+'10 (raw)'!AG33</f>
        <v>92.794297067073586</v>
      </c>
      <c r="Y34" s="267">
        <f>+'10 (raw)'!AH33</f>
        <v>15.309100000000001</v>
      </c>
      <c r="Z34" s="265">
        <f>+'10 (raw)'!AI33</f>
        <v>0.28800731869594143</v>
      </c>
      <c r="AA34" s="273">
        <f>'10 (raw)'!AJ33/'10 (raw)'!AK33</f>
        <v>6.0929309355270709</v>
      </c>
      <c r="AB34" s="267">
        <f>'10 (raw)'!AL33</f>
        <v>2.129354184802712</v>
      </c>
      <c r="AC34" s="274">
        <f>+'10 (raw)'!AM33/('10 (raw)'!D33/100000)</f>
        <v>9.5681044628248699</v>
      </c>
      <c r="AD34" s="265">
        <f>+'10 (raw)'!AN33/'10 (raw)'!E33</f>
        <v>0.34830213230355944</v>
      </c>
      <c r="AE34" s="275">
        <f>+'10 (raw)'!AO33</f>
        <v>0.61616267430220917</v>
      </c>
      <c r="AF34" s="276">
        <f>+'10 (raw)'!AP33</f>
        <v>5.3529411764705881E-2</v>
      </c>
      <c r="AG34" s="266">
        <f>+'10 (raw)'!AQ33</f>
        <v>84.242350458566676</v>
      </c>
      <c r="AH34" s="266">
        <f>+'10 (raw)'!AR33</f>
        <v>63.73594189315839</v>
      </c>
      <c r="AI34" s="277">
        <f>+'10 (raw)'!AS33</f>
        <v>6.8492084009481122E-3</v>
      </c>
      <c r="AJ34" s="266">
        <f>+'10 (raw)'!AT33</f>
        <v>543.03176725899107</v>
      </c>
      <c r="AK34" s="265">
        <f>+'10 (raw)'!AU33/'10 (raw)'!E33</f>
        <v>3.4053895231699126E-2</v>
      </c>
      <c r="AL34" s="278">
        <f>+'10 (raw)'!AV33</f>
        <v>1.2038861500960528E-2</v>
      </c>
      <c r="AM34" s="279">
        <f>+'10 (raw)'!AW33/'10 (raw)'!G33</f>
        <v>0</v>
      </c>
      <c r="AN34" s="273">
        <f>'10 (raw)'!AX33</f>
        <v>54.81894855631522</v>
      </c>
      <c r="AO34" s="279">
        <f>+'10 (raw)'!AY33</f>
        <v>7.6326267993609793E-3</v>
      </c>
      <c r="AP34" s="267">
        <f>AVERAGE(AP6:AP33,AP35:AP37)</f>
        <v>64.284222093635876</v>
      </c>
      <c r="AQ34" s="267">
        <f>('10 (raw)'!H33*1000)/'10 (raw)'!D33</f>
        <v>40468.097907232965</v>
      </c>
      <c r="AR34" s="267">
        <f>'10 (raw)'!E33/'10 (raw)'!D33</f>
        <v>0.41445549222243583</v>
      </c>
      <c r="AS34" s="275">
        <f>+'10 (raw)'!BA33</f>
        <v>0</v>
      </c>
      <c r="AT34" s="268">
        <v>0</v>
      </c>
      <c r="AU34" s="275">
        <f>+'10 (raw)'!BC33</f>
        <v>58.942280856941487</v>
      </c>
      <c r="AV34" s="275">
        <f>+'10 (raw)'!BD33</f>
        <v>6.3</v>
      </c>
      <c r="AW34" s="268">
        <f>+'10 (raw)'!BE33</f>
        <v>24.12</v>
      </c>
      <c r="AX34" s="280">
        <f>'10 (raw)'!BG33</f>
        <v>9.9234802034506835</v>
      </c>
      <c r="AY34" s="280">
        <f>'10 (raw)'!BH33*10</f>
        <v>6.8750000000000009</v>
      </c>
      <c r="AZ34" s="265">
        <f>+'10 (raw)'!BI33/'10 (raw)'!G33</f>
        <v>1.5256078145357873E-2</v>
      </c>
      <c r="BA34" s="268">
        <f>1/('10 (raw)'!BJ33/'10 (raw)'!G33)</f>
        <v>1.6259087331731665</v>
      </c>
      <c r="BB34" s="268">
        <f>+'10 (raw)'!BJ33/'10 (raw)'!E33</f>
        <v>87.584234385493616</v>
      </c>
      <c r="BC34" s="281">
        <f>+'10 (raw)'!BK33/'10 (raw)'!BF33</f>
        <v>2.9433585059573839</v>
      </c>
      <c r="BD34" s="265">
        <f>+'10 (raw)'!BL33/'10 (raw)'!BO33</f>
        <v>0.13732415200958567</v>
      </c>
      <c r="BE34" s="268">
        <f>+'10 (raw)'!BM33</f>
        <v>54.1</v>
      </c>
      <c r="BF34" s="265">
        <f>+'10 (raw)'!BN33/'10 (raw)'!BO33</f>
        <v>0.13618141743465334</v>
      </c>
      <c r="BG34" s="279">
        <f>+'10 (raw)'!BP33/('10 (raw)'!G33/1000)</f>
        <v>0.1153544158512677</v>
      </c>
      <c r="BH34" s="267">
        <f>+'10 (raw)'!BQ33</f>
        <v>10.821917808219178</v>
      </c>
      <c r="BI34" s="267">
        <f>+'10 (raw)'!BR33</f>
        <v>1.8835672880869079</v>
      </c>
      <c r="BJ34" s="267">
        <f>+'10 (raw)'!BS33</f>
        <v>0</v>
      </c>
      <c r="BK34" s="264">
        <f>+'10 (raw)'!BT33/('10 (raw)'!E33/1000)</f>
        <v>0</v>
      </c>
      <c r="BL34" s="268">
        <f>+'10 (raw)'!BU33</f>
        <v>0</v>
      </c>
      <c r="BM34" s="281">
        <f>+'10 (raw)'!BV33/('10 (raw)'!D33/1000)</f>
        <v>10.261357122540453</v>
      </c>
      <c r="BN34" s="264">
        <f>'10 (raw)'!BW33/('10 (raw)'!E33/1000)</f>
        <v>17.692243116185359</v>
      </c>
      <c r="BO34" s="264">
        <f>'10 (raw)'!BX33/('10 (raw)'!D33/10000)</f>
        <v>1.0090001069888044</v>
      </c>
      <c r="BP34" s="264">
        <f>+'10 (raw)'!BY33/('10 (raw)'!D33/100000)</f>
        <v>5.3929316063194719</v>
      </c>
      <c r="BQ34" s="267">
        <f>+'10 (raw)'!BZ33/('10 (raw)'!G33/1000)</f>
        <v>3.3630818975047729</v>
      </c>
      <c r="BR34" s="267">
        <f>+'10 (raw)'!CA33</f>
        <v>0</v>
      </c>
      <c r="BS34" s="282">
        <f>+'10 (raw)'!CB33</f>
        <v>67.464583329999996</v>
      </c>
      <c r="BT34" s="283">
        <f>+'10 (raw)'!CC33</f>
        <v>0.32225000000000004</v>
      </c>
      <c r="BU34" s="283">
        <f>+'10 (raw)'!CD33</f>
        <v>0.53716666666666657</v>
      </c>
      <c r="BV34" s="284">
        <f>+'10 (raw)'!CE33</f>
        <v>27.17</v>
      </c>
      <c r="BW34" s="284">
        <f>+'10 (raw)'!CF33</f>
        <v>44.19</v>
      </c>
      <c r="BX34" s="265">
        <f>+'10 (raw)'!CG33</f>
        <v>0.74047222199492702</v>
      </c>
      <c r="BY34" s="278">
        <f>+'10 (raw)'!CH33/('10 (raw)'!G33/1000)</f>
        <v>24.794184743459741</v>
      </c>
      <c r="BZ34" s="268">
        <f>+'10 (raw)'!CI33</f>
        <v>0.57999999999999996</v>
      </c>
      <c r="CA34" s="280">
        <f>+'10 (raw)'!CJ33</f>
        <v>8.5797246326189125</v>
      </c>
      <c r="CB34" s="268">
        <f>+'10 (raw)'!CK33</f>
        <v>10.199999999999999</v>
      </c>
      <c r="CC34" s="265">
        <f>+'10 (raw)'!CL33/'10 (raw)'!E33</f>
        <v>0.35872229684351914</v>
      </c>
      <c r="CD34" s="265">
        <f>+'10 (raw)'!CM33</f>
        <v>0</v>
      </c>
      <c r="CE34" s="265">
        <f>+'10 (raw)'!CN33/'10 (raw)'!G33</f>
        <v>1.3044397230878864E-2</v>
      </c>
      <c r="CF34" s="265">
        <f>('10 (raw)'!CO33+'10 (raw)'!CP33)/'10 (raw)'!CX33</f>
        <v>0.21452040842066222</v>
      </c>
      <c r="CG34" s="268">
        <f>+'10 (raw)'!CQ33/('10 (raw)'!CX33/1000000)</f>
        <v>7.7883911016403893</v>
      </c>
      <c r="CH34" s="281">
        <f>+'10 (raw)'!CR33/('10 (raw)'!D33/1000)</f>
        <v>0.83840923412890134</v>
      </c>
      <c r="CI34" s="273">
        <f>('10 (raw)'!CS33-'09 (raw)'!CS33)/'09 (raw)'!CS33</f>
        <v>0.14597802415662986</v>
      </c>
      <c r="CJ34" s="273">
        <f>('10 (raw)'!CT33-'09 (raw)'!CT33)/'09 (raw)'!CT33</f>
        <v>9.031742029266164E-2</v>
      </c>
      <c r="CK34" s="285">
        <f>+'10 (raw)'!CU33/('10 (raw)'!D33/1000000)</f>
        <v>4.3491383921931224</v>
      </c>
      <c r="CL34" s="268">
        <f>+'10 (raw)'!CV33/('10 (raw)'!I33/1000)</f>
        <v>4.0602948990995831</v>
      </c>
      <c r="CM34" s="268">
        <f>+'10 (raw)'!CW33/('10 (raw)'!E33/10000)</f>
        <v>1.8678643384822027</v>
      </c>
    </row>
    <row r="35" spans="1:91">
      <c r="A35" s="263" t="s">
        <v>437</v>
      </c>
      <c r="B35" s="264">
        <f>+('10 (raw)'!B34*1000000)/'10 (raw)'!E34</f>
        <v>2941.4771152154699</v>
      </c>
      <c r="C35" s="265">
        <f>'10 (raw)'!C34</f>
        <v>0.20151459999999999</v>
      </c>
      <c r="D35" s="266">
        <f>+'10 (raw)'!J34/('10 (raw)'!D34/100000)</f>
        <v>955.72314611793593</v>
      </c>
      <c r="E35" s="266">
        <f>+'10 (raw)'!K34</f>
        <v>52.671359376124158</v>
      </c>
      <c r="F35" s="267">
        <f>+'10 (raw)'!L34</f>
        <v>2.71</v>
      </c>
      <c r="G35" s="267">
        <f>+'10 (raw)'!M34</f>
        <v>2.06</v>
      </c>
      <c r="H35" s="267">
        <f>+'10 (raw)'!N34</f>
        <v>3.67</v>
      </c>
      <c r="I35" s="267">
        <f>+'10 (raw)'!O34</f>
        <v>0.49</v>
      </c>
      <c r="J35" s="267">
        <f>+'10 (raw)'!P34</f>
        <v>0.215</v>
      </c>
      <c r="K35" s="268">
        <f>+'10 (raw)'!Q34/('10 (raw)'!E34)*100000</f>
        <v>7.3656430734879788</v>
      </c>
      <c r="L35" s="268">
        <f>+'10 (raw)'!R34/('10 (raw)'!D34/100000)</f>
        <v>6.319487806198719</v>
      </c>
      <c r="M35" s="265">
        <f>+'10 (raw)'!S34/'10 (raw)'!U34</f>
        <v>1.6851846905070435E-2</v>
      </c>
      <c r="N35" s="265">
        <f>+'10 (raw)'!T34</f>
        <v>0.2780825890652377</v>
      </c>
      <c r="O35" s="269">
        <v>41.97848839037681</v>
      </c>
      <c r="P35" s="270">
        <f>+'10 (raw)'!X34/('10 (raw)'!F34/'10 (raw)'!W34)</f>
        <v>121.356248747495</v>
      </c>
      <c r="Q35" s="268">
        <f>+'10 (raw)'!Y34/('10 (raw)'!I34/10000)</f>
        <v>2.7497030438507863</v>
      </c>
      <c r="R35" s="271">
        <f>+'10 (raw)'!Z34</f>
        <v>62421.884647273037</v>
      </c>
      <c r="S35" s="271">
        <f>+'10 (raw)'!AA34</f>
        <v>0.19</v>
      </c>
      <c r="T35" s="271">
        <f>+'10 (raw)'!AB34</f>
        <v>4603.3</v>
      </c>
      <c r="U35" s="271">
        <f>+'10 (raw)'!AD34</f>
        <v>0</v>
      </c>
      <c r="V35" s="271">
        <f>'10 (raw)'!AE34</f>
        <v>149</v>
      </c>
      <c r="W35" s="272">
        <f>+'10 (raw)'!AF34/'10 (raw)'!AC34</f>
        <v>0.38774860055522686</v>
      </c>
      <c r="X35" s="267">
        <f>+'10 (raw)'!AG34</f>
        <v>80.177976667624918</v>
      </c>
      <c r="Y35" s="267">
        <f>+'10 (raw)'!AH34</f>
        <v>17.281099999999999</v>
      </c>
      <c r="Z35" s="265">
        <f>+'10 (raw)'!AI34</f>
        <v>0.25445120576966418</v>
      </c>
      <c r="AA35" s="273">
        <f>'10 (raw)'!AJ34/'10 (raw)'!AK34</f>
        <v>3.4397212513595661</v>
      </c>
      <c r="AB35" s="267">
        <f>'10 (raw)'!AL34</f>
        <v>1.6613496096123515</v>
      </c>
      <c r="AC35" s="274">
        <f>+'10 (raw)'!AM34/('10 (raw)'!D34/100000)</f>
        <v>12.611559179398744</v>
      </c>
      <c r="AD35" s="265">
        <f>+'10 (raw)'!AN34/'10 (raw)'!E34</f>
        <v>0.3326066779628547</v>
      </c>
      <c r="AE35" s="275">
        <f>+'10 (raw)'!AO34</f>
        <v>0.52399685148474706</v>
      </c>
      <c r="AF35" s="276">
        <f>+'10 (raw)'!AP34</f>
        <v>5.8359621451104099E-2</v>
      </c>
      <c r="AG35" s="266">
        <f>+'10 (raw)'!AQ34</f>
        <v>82.893646980866393</v>
      </c>
      <c r="AH35" s="266">
        <f>+'10 (raw)'!AR34</f>
        <v>65.183401836306871</v>
      </c>
      <c r="AI35" s="277">
        <f>+'10 (raw)'!AS34</f>
        <v>4.2434568101190125E-2</v>
      </c>
      <c r="AJ35" s="266">
        <f>+'10 (raw)'!AT34</f>
        <v>523.10234588224705</v>
      </c>
      <c r="AK35" s="265">
        <f>+'10 (raw)'!AU34/'10 (raw)'!E34</f>
        <v>2.2213194079740518E-2</v>
      </c>
      <c r="AL35" s="278">
        <f>+'10 (raw)'!AV34</f>
        <v>6.6353362164323899</v>
      </c>
      <c r="AM35" s="279">
        <f>+'10 (raw)'!AW34/'10 (raw)'!G34</f>
        <v>3.6422735208741432E-2</v>
      </c>
      <c r="AN35" s="273">
        <f>'10 (raw)'!AX34</f>
        <v>53.24092950836787</v>
      </c>
      <c r="AO35" s="279">
        <f>+'10 (raw)'!AY34</f>
        <v>7.9158340386362713E-3</v>
      </c>
      <c r="AP35" s="267">
        <f>+'10 (raw)'!AZ34</f>
        <v>82.718695490504629</v>
      </c>
      <c r="AQ35" s="267">
        <f>('10 (raw)'!H34*1000)/'10 (raw)'!D34</f>
        <v>54162.400252141255</v>
      </c>
      <c r="AR35" s="267">
        <f>'10 (raw)'!E34/'10 (raw)'!D34</f>
        <v>0.41502585026926364</v>
      </c>
      <c r="AS35" s="275">
        <f>+'10 (raw)'!BA34</f>
        <v>16.399999999999999</v>
      </c>
      <c r="AT35" s="268">
        <v>0</v>
      </c>
      <c r="AU35" s="275">
        <f>+'10 (raw)'!BC34</f>
        <v>58.427628304730739</v>
      </c>
      <c r="AV35" s="275">
        <f>+'10 (raw)'!BD34</f>
        <v>2.1</v>
      </c>
      <c r="AW35" s="268">
        <f>+'10 (raw)'!BE34</f>
        <v>24.43</v>
      </c>
      <c r="AX35" s="280">
        <f>'10 (raw)'!BG34</f>
        <v>19.805391632321776</v>
      </c>
      <c r="AY35" s="280">
        <f>'10 (raw)'!BH34*10</f>
        <v>6.4750000000000005</v>
      </c>
      <c r="AZ35" s="265">
        <f>+'10 (raw)'!BI34/'10 (raw)'!G34</f>
        <v>1.6522535909762957E-2</v>
      </c>
      <c r="BA35" s="268">
        <f>1/('10 (raw)'!BJ34/'10 (raw)'!G34)</f>
        <v>2.039577407252525</v>
      </c>
      <c r="BB35" s="268">
        <f>+'10 (raw)'!BJ34/'10 (raw)'!E34</f>
        <v>95.593749772920191</v>
      </c>
      <c r="BC35" s="281">
        <f>+'10 (raw)'!BK34/'10 (raw)'!BF34</f>
        <v>2.0626996405676352</v>
      </c>
      <c r="BD35" s="265">
        <f>+'10 (raw)'!BL34/'10 (raw)'!BO34</f>
        <v>0.13837235975429921</v>
      </c>
      <c r="BE35" s="268">
        <f>+'10 (raw)'!BM34</f>
        <v>68.7</v>
      </c>
      <c r="BF35" s="265">
        <f>+'10 (raw)'!BN34/'10 (raw)'!BO34</f>
        <v>0.13242697923174032</v>
      </c>
      <c r="BG35" s="279">
        <f>+'10 (raw)'!BP34/('10 (raw)'!G34/1000)</f>
        <v>0.11503920365747072</v>
      </c>
      <c r="BH35" s="267">
        <f>+'10 (raw)'!BQ34</f>
        <v>8.6376892098319686</v>
      </c>
      <c r="BI35" s="267">
        <f>+'10 (raw)'!BR34</f>
        <v>0.73025312564934441</v>
      </c>
      <c r="BJ35" s="267">
        <f>+'10 (raw)'!BS34</f>
        <v>51884.201623000001</v>
      </c>
      <c r="BK35" s="264">
        <f>+'10 (raw)'!BT34/('10 (raw)'!E34/1000)</f>
        <v>25.773265908522895</v>
      </c>
      <c r="BL35" s="268">
        <f>+'10 (raw)'!BU34</f>
        <v>15</v>
      </c>
      <c r="BM35" s="281">
        <f>+'10 (raw)'!BV34/('10 (raw)'!D34/1000)</f>
        <v>7.8513810000006847</v>
      </c>
      <c r="BN35" s="264">
        <f>'10 (raw)'!BW34/('10 (raw)'!E34/1000)</f>
        <v>38.662029284211428</v>
      </c>
      <c r="BO35" s="264">
        <f>'10 (raw)'!BX34/('10 (raw)'!D34/10000)</f>
        <v>1.4037213695330775</v>
      </c>
      <c r="BP35" s="264">
        <f>+'10 (raw)'!BY34/('10 (raw)'!D34/100000)</f>
        <v>7.0460232806640812</v>
      </c>
      <c r="BQ35" s="267">
        <f>+'10 (raw)'!BZ34/('10 (raw)'!G34/1000)</f>
        <v>4.3057971976916054</v>
      </c>
      <c r="BR35" s="267">
        <f>+'10 (raw)'!CA34</f>
        <v>0.69583611667779999</v>
      </c>
      <c r="BS35" s="282">
        <f>+'10 (raw)'!CB34</f>
        <v>84.786444639999999</v>
      </c>
      <c r="BT35" s="283">
        <f>+'10 (raw)'!CC34</f>
        <v>0.26587500000000003</v>
      </c>
      <c r="BU35" s="283">
        <f>+'10 (raw)'!CD34</f>
        <v>0.16616666666666666</v>
      </c>
      <c r="BV35" s="284">
        <f>+'10 (raw)'!CE34</f>
        <v>37.04</v>
      </c>
      <c r="BW35" s="284">
        <f>+'10 (raw)'!CF34</f>
        <v>53.49</v>
      </c>
      <c r="BX35" s="265">
        <f>+'10 (raw)'!CG34</f>
        <v>0.68878760141565154</v>
      </c>
      <c r="BY35" s="278">
        <f>BY16</f>
        <v>77.961320760981764</v>
      </c>
      <c r="BZ35" s="268">
        <f>+'10 (raw)'!CI34</f>
        <v>0.33844526676953024</v>
      </c>
      <c r="CA35" s="280">
        <f>+'10 (raw)'!CJ34</f>
        <v>0</v>
      </c>
      <c r="CB35" s="268">
        <f>+'10 (raw)'!CK34</f>
        <v>6.9</v>
      </c>
      <c r="CC35" s="265">
        <f>+'10 (raw)'!CL34/'10 (raw)'!E34</f>
        <v>0.25829064233031773</v>
      </c>
      <c r="CD35" s="265">
        <f>+'10 (raw)'!CM34</f>
        <v>4.0463797799784621E-3</v>
      </c>
      <c r="CE35" s="265">
        <f>+'10 (raw)'!CN34/'10 (raw)'!G34</f>
        <v>1.5984762549614805E-2</v>
      </c>
      <c r="CF35" s="265">
        <f>('10 (raw)'!CO34+'10 (raw)'!CP34)/'10 (raw)'!CX34</f>
        <v>0.13092703625968286</v>
      </c>
      <c r="CG35" s="268">
        <f>+'10 (raw)'!CQ34/('10 (raw)'!CX34/1000000)</f>
        <v>1.2791556364803094</v>
      </c>
      <c r="CH35" s="281">
        <f>+'10 (raw)'!CR34/('10 (raw)'!D34/1000)</f>
        <v>1.1705393856557826</v>
      </c>
      <c r="CI35" s="273">
        <f>('10 (raw)'!CS34-'09 (raw)'!CS34)/'09 (raw)'!CS34</f>
        <v>5.7001935963256804E-2</v>
      </c>
      <c r="CJ35" s="273">
        <f>('10 (raw)'!CT34-'09 (raw)'!CT34)/'09 (raw)'!CT34</f>
        <v>0.10496916315154244</v>
      </c>
      <c r="CK35" s="285">
        <f>+'10 (raw)'!CU34/('10 (raw)'!D34/1000000)</f>
        <v>2.0562324749019689</v>
      </c>
      <c r="CL35" s="268">
        <f>+'10 (raw)'!CV34/('10 (raw)'!I34/1000)</f>
        <v>2.5113954467170516</v>
      </c>
      <c r="CM35" s="268">
        <f>+'10 (raw)'!CW34/('10 (raw)'!E34/10000)</f>
        <v>1.5292792569618539</v>
      </c>
    </row>
    <row r="36" spans="1:91">
      <c r="A36" s="263" t="s">
        <v>438</v>
      </c>
      <c r="B36" s="264">
        <f>+('10 (raw)'!B35*1000000)/'10 (raw)'!E35</f>
        <v>3294.4738096813276</v>
      </c>
      <c r="C36" s="265">
        <f>'10 (raw)'!C35</f>
        <v>0.23490330000000001</v>
      </c>
      <c r="D36" s="266">
        <f>+'10 (raw)'!J35/('10 (raw)'!D35/100000)</f>
        <v>2816.7783579328207</v>
      </c>
      <c r="E36" s="266">
        <f>+'10 (raw)'!K35</f>
        <v>37.781463451689888</v>
      </c>
      <c r="F36" s="267">
        <f>+'10 (raw)'!L35</f>
        <v>2.5</v>
      </c>
      <c r="G36" s="267">
        <f>+'10 (raw)'!M35</f>
        <v>2.4</v>
      </c>
      <c r="H36" s="267">
        <f>+'10 (raw)'!N35</f>
        <v>2.62</v>
      </c>
      <c r="I36" s="267">
        <f>+'10 (raw)'!O35</f>
        <v>0.49</v>
      </c>
      <c r="J36" s="267">
        <f>+'10 (raw)'!P35</f>
        <v>0.66700000000000004</v>
      </c>
      <c r="K36" s="268">
        <f>+'10 (raw)'!Q35/('10 (raw)'!E35)*100000</f>
        <v>9.2769744402983036</v>
      </c>
      <c r="L36" s="268">
        <f>+'10 (raw)'!R35/('10 (raw)'!D35/100000)</f>
        <v>1.7473173539448259</v>
      </c>
      <c r="M36" s="265">
        <f>+'10 (raw)'!S35/'10 (raw)'!U35</f>
        <v>3.1569321356341314E-3</v>
      </c>
      <c r="N36" s="265">
        <f>+'10 (raw)'!T35</f>
        <v>0.2780825890652377</v>
      </c>
      <c r="O36" s="269">
        <v>2.9594137542277337</v>
      </c>
      <c r="P36" s="270">
        <f>+'10 (raw)'!X35/('10 (raw)'!F35/'10 (raw)'!W35)</f>
        <v>101.34775402687102</v>
      </c>
      <c r="Q36" s="268">
        <f>+'10 (raw)'!Y35/('10 (raw)'!I35/10000)</f>
        <v>2.1296921880693085</v>
      </c>
      <c r="R36" s="271">
        <f>+'10 (raw)'!Z35</f>
        <v>2115.1148734007811</v>
      </c>
      <c r="S36" s="271">
        <f>+'10 (raw)'!AA35</f>
        <v>0.06</v>
      </c>
      <c r="T36" s="271">
        <f>+'10 (raw)'!AB35</f>
        <v>130.69999999999999</v>
      </c>
      <c r="U36" s="271">
        <f>+'10 (raw)'!AD35</f>
        <v>0</v>
      </c>
      <c r="V36" s="271">
        <f>'10 (raw)'!AE35</f>
        <v>3</v>
      </c>
      <c r="W36" s="272">
        <f>+'10 (raw)'!AF35/'10 (raw)'!AC35</f>
        <v>0.61221038389988169</v>
      </c>
      <c r="X36" s="267">
        <f>+'10 (raw)'!AG35</f>
        <v>80.12264058248256</v>
      </c>
      <c r="Y36" s="267">
        <f>+'10 (raw)'!AH35</f>
        <v>14.6289</v>
      </c>
      <c r="Z36" s="265">
        <f>+'10 (raw)'!AI35</f>
        <v>0.30248125669403786</v>
      </c>
      <c r="AA36" s="273">
        <f>'10 (raw)'!AJ35/'10 (raw)'!AK35</f>
        <v>3.6820868296242248</v>
      </c>
      <c r="AB36" s="267">
        <f>'10 (raw)'!AL35</f>
        <v>2.1825288037641508</v>
      </c>
      <c r="AC36" s="274">
        <f>+'10 (raw)'!AM35/('10 (raw)'!D35/100000)</f>
        <v>8.8393701434855885</v>
      </c>
      <c r="AD36" s="265">
        <f>+'10 (raw)'!AN35/'10 (raw)'!E35</f>
        <v>0.36237390136065928</v>
      </c>
      <c r="AE36" s="275">
        <f>+'10 (raw)'!AO35</f>
        <v>0.60280018219007181</v>
      </c>
      <c r="AF36" s="276">
        <f>+'10 (raw)'!AP35</f>
        <v>7.9631181894383909E-2</v>
      </c>
      <c r="AG36" s="266">
        <f>+'10 (raw)'!AQ35</f>
        <v>78.226204175571269</v>
      </c>
      <c r="AH36" s="266">
        <f>+'10 (raw)'!AR35</f>
        <v>58.639585007671513</v>
      </c>
      <c r="AI36" s="277">
        <f>+'10 (raw)'!AS35</f>
        <v>8.5778626358395185E-3</v>
      </c>
      <c r="AJ36" s="266">
        <f>+'10 (raw)'!AT35</f>
        <v>521.67137511538431</v>
      </c>
      <c r="AK36" s="265">
        <f>+'10 (raw)'!AU35/'10 (raw)'!E35</f>
        <v>4.6359769800064829E-2</v>
      </c>
      <c r="AL36" s="278">
        <f>+'10 (raw)'!AV35</f>
        <v>6.1049099891869023</v>
      </c>
      <c r="AM36" s="279">
        <f>+'10 (raw)'!AW35/'10 (raw)'!G35</f>
        <v>1.0537902897099431E-2</v>
      </c>
      <c r="AN36" s="273">
        <f>'10 (raw)'!AX35</f>
        <v>49.534261608109638</v>
      </c>
      <c r="AO36" s="279">
        <f>+'10 (raw)'!AY35</f>
        <v>5.8699374237769124E-3</v>
      </c>
      <c r="AP36" s="267">
        <f>+'10 (raw)'!AZ35</f>
        <v>26.303948464221556</v>
      </c>
      <c r="AQ36" s="267">
        <f>('10 (raw)'!H35*1000)/'10 (raw)'!D35</f>
        <v>62864.784608665155</v>
      </c>
      <c r="AR36" s="267">
        <f>'10 (raw)'!E35/'10 (raw)'!D35</f>
        <v>0.47087478929408377</v>
      </c>
      <c r="AS36" s="275">
        <f>+'10 (raw)'!BA35</f>
        <v>7.3</v>
      </c>
      <c r="AT36" s="268">
        <v>0</v>
      </c>
      <c r="AU36" s="275">
        <f>+'10 (raw)'!BC35</f>
        <v>74.695816416365872</v>
      </c>
      <c r="AV36" s="275">
        <f>+'10 (raw)'!BD35</f>
        <v>15.5</v>
      </c>
      <c r="AW36" s="268">
        <f>+'10 (raw)'!BE35</f>
        <v>26.6</v>
      </c>
      <c r="AX36" s="280">
        <f>'10 (raw)'!BG35</f>
        <v>3.8329553832139411</v>
      </c>
      <c r="AY36" s="280">
        <f>'10 (raw)'!BH35*10</f>
        <v>6.5150000000000006</v>
      </c>
      <c r="AZ36" s="265">
        <f>+'10 (raw)'!BI35/'10 (raw)'!G35</f>
        <v>2.7413586236037409E-2</v>
      </c>
      <c r="BA36" s="268">
        <f>1/('10 (raw)'!BJ35/'10 (raw)'!G35)</f>
        <v>2.3859626336441533</v>
      </c>
      <c r="BB36" s="268">
        <f>+'10 (raw)'!BJ35/'10 (raw)'!E35</f>
        <v>80.057342616128622</v>
      </c>
      <c r="BC36" s="281">
        <f>+'10 (raw)'!BK35/'10 (raw)'!BF35</f>
        <v>6.9712853390492633</v>
      </c>
      <c r="BD36" s="265">
        <f>+'10 (raw)'!BL35/'10 (raw)'!BO35</f>
        <v>0.20906879064644865</v>
      </c>
      <c r="BE36" s="268">
        <f>+'10 (raw)'!BM35</f>
        <v>76.400000000000006</v>
      </c>
      <c r="BF36" s="265">
        <f>+'10 (raw)'!BN35/'10 (raw)'!BO35</f>
        <v>0.19926129725247804</v>
      </c>
      <c r="BG36" s="279">
        <f>+'10 (raw)'!BP35/('10 (raw)'!G35/1000)</f>
        <v>0.15851826815512765</v>
      </c>
      <c r="BH36" s="267">
        <f>+'10 (raw)'!BQ35</f>
        <v>6.1550888529886914</v>
      </c>
      <c r="BI36" s="267">
        <f>+'10 (raw)'!BR35</f>
        <v>1.7516816143497758</v>
      </c>
      <c r="BJ36" s="267">
        <f>+'10 (raw)'!BS35</f>
        <v>3572</v>
      </c>
      <c r="BK36" s="264">
        <f>+'10 (raw)'!BT35/('10 (raw)'!E35/1000)</f>
        <v>31.160811440583164</v>
      </c>
      <c r="BL36" s="268">
        <f>+'10 (raw)'!BU35</f>
        <v>25</v>
      </c>
      <c r="BM36" s="281">
        <f>+'10 (raw)'!BV35/('10 (raw)'!D35/1000)</f>
        <v>5.2152283846564984</v>
      </c>
      <c r="BN36" s="264">
        <f>'10 (raw)'!BW35/('10 (raw)'!E35/1000)</f>
        <v>28.415918415012548</v>
      </c>
      <c r="BO36" s="264">
        <f>'10 (raw)'!BX35/('10 (raw)'!D35/10000)</f>
        <v>1.8860749085227972</v>
      </c>
      <c r="BP36" s="264">
        <f>+'10 (raw)'!BY35/('10 (raw)'!D35/100000)</f>
        <v>8.2226699009168271</v>
      </c>
      <c r="BQ36" s="267">
        <f>+'10 (raw)'!BZ35/('10 (raw)'!G35/1000)</f>
        <v>7.3450263094993922</v>
      </c>
      <c r="BR36" s="267">
        <f>+'10 (raw)'!CA35</f>
        <v>0.50414660583297621</v>
      </c>
      <c r="BS36" s="282">
        <f>+'10 (raw)'!CB35</f>
        <v>77.289732139999998</v>
      </c>
      <c r="BT36" s="283">
        <f>+'10 (raw)'!CC35</f>
        <v>0.18112500000000004</v>
      </c>
      <c r="BU36" s="283">
        <f>+'10 (raw)'!CD35</f>
        <v>0.5585</v>
      </c>
      <c r="BV36" s="284">
        <f>+'10 (raw)'!CE35</f>
        <v>47.38</v>
      </c>
      <c r="BW36" s="284">
        <f>+'10 (raw)'!CF35</f>
        <v>65.12</v>
      </c>
      <c r="BX36" s="265">
        <f>+'10 (raw)'!CG35</f>
        <v>0.86921573353039627</v>
      </c>
      <c r="BY36" s="278">
        <f>+'10 (raw)'!CH35/('10 (raw)'!G35/1000)</f>
        <v>101.27437780506935</v>
      </c>
      <c r="BZ36" s="268">
        <f>+'10 (raw)'!CI35</f>
        <v>6.4341599989515968E-2</v>
      </c>
      <c r="CA36" s="280">
        <f>+'10 (raw)'!CJ35</f>
        <v>110.44506231226013</v>
      </c>
      <c r="CB36" s="268">
        <f>+'10 (raw)'!CK35</f>
        <v>5</v>
      </c>
      <c r="CC36" s="265">
        <f>+'10 (raw)'!CL35/'10 (raw)'!E35</f>
        <v>0.32203325085921153</v>
      </c>
      <c r="CD36" s="265">
        <f>+'10 (raw)'!CM35</f>
        <v>1.8134779028273401E-2</v>
      </c>
      <c r="CE36" s="265">
        <f>+'10 (raw)'!CN35/'10 (raw)'!G35</f>
        <v>2.4663079796486565E-2</v>
      </c>
      <c r="CF36" s="265">
        <f>('10 (raw)'!CO35+'10 (raw)'!CP35)/'10 (raw)'!CX35</f>
        <v>0.17783230532951724</v>
      </c>
      <c r="CG36" s="268">
        <f>+'10 (raw)'!CQ35/('10 (raw)'!CX35/1000000)</f>
        <v>0.16345610807868627</v>
      </c>
      <c r="CH36" s="281">
        <f>+'10 (raw)'!CR35/('10 (raw)'!D35/1000)</f>
        <v>0.98681966518955</v>
      </c>
      <c r="CI36" s="273">
        <f>('10 (raw)'!CS35-'09 (raw)'!CS35)/'09 (raw)'!CS35</f>
        <v>3.7437792318768107E-2</v>
      </c>
      <c r="CJ36" s="273">
        <f>('10 (raw)'!CT35-'09 (raw)'!CT35)/'09 (raw)'!CT35</f>
        <v>9.991607410850406E-2</v>
      </c>
      <c r="CK36" s="285">
        <f>+'10 (raw)'!CU35/('10 (raw)'!D35/1000000)</f>
        <v>7.7087530321095263</v>
      </c>
      <c r="CL36" s="268">
        <f>+'10 (raw)'!CV35/('10 (raw)'!I35/1000)</f>
        <v>1.3488050524438955</v>
      </c>
      <c r="CM36" s="268">
        <f>+'10 (raw)'!CW35/('10 (raw)'!E35/10000)</f>
        <v>4.1146110164617182</v>
      </c>
    </row>
    <row r="37" spans="1:91">
      <c r="A37" s="263" t="s">
        <v>439</v>
      </c>
      <c r="B37" s="264">
        <f>+('10 (raw)'!B36*1000000)/'10 (raw)'!E36</f>
        <v>3741.6254965019634</v>
      </c>
      <c r="C37" s="265">
        <f>'10 (raw)'!C36</f>
        <v>0.23494409999999999</v>
      </c>
      <c r="D37" s="266">
        <f>+'10 (raw)'!J36/('10 (raw)'!D36/100000)</f>
        <v>1039.1897267055137</v>
      </c>
      <c r="E37" s="266">
        <f>+'10 (raw)'!K36</f>
        <v>61.433270145603636</v>
      </c>
      <c r="F37" s="267">
        <f>+'10 (raw)'!L36</f>
        <v>2.5</v>
      </c>
      <c r="G37" s="267">
        <f>+'10 (raw)'!M36</f>
        <v>2.5299999999999998</v>
      </c>
      <c r="H37" s="267">
        <f>+'10 (raw)'!N36</f>
        <v>2.33</v>
      </c>
      <c r="I37" s="267">
        <f>+'10 (raw)'!O36</f>
        <v>0.91</v>
      </c>
      <c r="J37" s="267">
        <f>+'10 (raw)'!P36</f>
        <v>0.65600000000000003</v>
      </c>
      <c r="K37" s="268">
        <f>+'10 (raw)'!Q36/('10 (raw)'!E36)*100000</f>
        <v>6.1942743043283404</v>
      </c>
      <c r="L37" s="268">
        <f>+'10 (raw)'!R36/('10 (raw)'!D36/100000)</f>
        <v>10.161804968832293</v>
      </c>
      <c r="M37" s="265">
        <f>+'10 (raw)'!S36/'10 (raw)'!U36</f>
        <v>1.7513939888480892E-2</v>
      </c>
      <c r="N37" s="265">
        <f>+'10 (raw)'!T36</f>
        <v>0.25394162889634481</v>
      </c>
      <c r="O37" s="269">
        <v>4.0389641244951298</v>
      </c>
      <c r="P37" s="270">
        <f>+'10 (raw)'!X36/('10 (raw)'!F36/'10 (raw)'!W36)</f>
        <v>0.11411703086878115</v>
      </c>
      <c r="Q37" s="268">
        <f>+'10 (raw)'!Y36/('10 (raw)'!I36/10000)</f>
        <v>3.3415171271031991</v>
      </c>
      <c r="R37" s="271">
        <f>+'10 (raw)'!Z36</f>
        <v>10276.506135340567</v>
      </c>
      <c r="S37" s="271">
        <f>+'10 (raw)'!AA36</f>
        <v>0.84</v>
      </c>
      <c r="T37" s="271">
        <f>+'10 (raw)'!AB36</f>
        <v>875</v>
      </c>
      <c r="U37" s="271">
        <f>+'10 (raw)'!AD36</f>
        <v>0.5</v>
      </c>
      <c r="V37" s="271">
        <f>'10 (raw)'!AE36</f>
        <v>6</v>
      </c>
      <c r="W37" s="272">
        <f>+'10 (raw)'!AF36/'10 (raw)'!AC36</f>
        <v>0.58017008405028148</v>
      </c>
      <c r="X37" s="267">
        <f>+'10 (raw)'!AG36</f>
        <v>88.962699389823186</v>
      </c>
      <c r="Y37" s="267">
        <f>+'10 (raw)'!AH36</f>
        <v>16.304300000000001</v>
      </c>
      <c r="Z37" s="265">
        <f>+'10 (raw)'!AI36</f>
        <v>0.23152173913043478</v>
      </c>
      <c r="AA37" s="273">
        <f>'10 (raw)'!AJ36/'10 (raw)'!AK36</f>
        <v>3.7738742041931936</v>
      </c>
      <c r="AB37" s="267">
        <f>'10 (raw)'!AL36</f>
        <v>2.2259163804434232</v>
      </c>
      <c r="AC37" s="274">
        <f>+'10 (raw)'!AM36/('10 (raw)'!D36/100000)</f>
        <v>12.266750283804695</v>
      </c>
      <c r="AD37" s="265">
        <f>+'10 (raw)'!AN36/'10 (raw)'!E36</f>
        <v>0.33945169741334391</v>
      </c>
      <c r="AE37" s="275">
        <f>+'10 (raw)'!AO36</f>
        <v>0.5366937884500893</v>
      </c>
      <c r="AF37" s="276">
        <f>+'10 (raw)'!AP36</f>
        <v>0.03</v>
      </c>
      <c r="AG37" s="266">
        <f>+'10 (raw)'!AQ36</f>
        <v>79.896607629011044</v>
      </c>
      <c r="AH37" s="266">
        <f>+'10 (raw)'!AR36</f>
        <v>60.363907214300916</v>
      </c>
      <c r="AI37" s="277">
        <f>+'10 (raw)'!AS36</f>
        <v>4.958590165670484E-3</v>
      </c>
      <c r="AJ37" s="266">
        <f>+'10 (raw)'!AT36</f>
        <v>536.05328252281299</v>
      </c>
      <c r="AK37" s="265">
        <f>+'10 (raw)'!AU36/'10 (raw)'!E36</f>
        <v>0.42329666565857887</v>
      </c>
      <c r="AL37" s="278">
        <f>+'10 (raw)'!AV36</f>
        <v>49.941750853943233</v>
      </c>
      <c r="AM37" s="279">
        <f>+'10 (raw)'!AW36/'10 (raw)'!G36</f>
        <v>5.9848421668349527E-3</v>
      </c>
      <c r="AN37" s="273">
        <f>'10 (raw)'!AX36</f>
        <v>58.331398783187119</v>
      </c>
      <c r="AO37" s="279">
        <f>+'10 (raw)'!AY36</f>
        <v>4.0502268599655444E-2</v>
      </c>
      <c r="AP37" s="267">
        <f>+'10 (raw)'!AZ36</f>
        <v>11.282488750365523</v>
      </c>
      <c r="AQ37" s="267">
        <f>('10 (raw)'!H36*1000)/'10 (raw)'!D36</f>
        <v>50300.030750648897</v>
      </c>
      <c r="AR37" s="267">
        <f>'10 (raw)'!E36/'10 (raw)'!D36</f>
        <v>0.39841098404015945</v>
      </c>
      <c r="AS37" s="275">
        <f>+'10 (raw)'!BA36</f>
        <v>3.7</v>
      </c>
      <c r="AT37" s="268">
        <v>0</v>
      </c>
      <c r="AU37" s="275">
        <f>+'10 (raw)'!BC36</f>
        <v>59.4</v>
      </c>
      <c r="AV37" s="275">
        <f>+'10 (raw)'!BD36</f>
        <v>6</v>
      </c>
      <c r="AW37" s="268">
        <f>+'10 (raw)'!BE36</f>
        <v>26.83</v>
      </c>
      <c r="AX37" s="280">
        <f>'10 (raw)'!BG36</f>
        <v>9.0766816327382962</v>
      </c>
      <c r="AY37" s="280">
        <f>'10 (raw)'!BH36*10</f>
        <v>6.7766666666666673</v>
      </c>
      <c r="AZ37" s="265">
        <f>+'10 (raw)'!BI36/'10 (raw)'!G36</f>
        <v>8.0172485263878112E-3</v>
      </c>
      <c r="BA37" s="268">
        <f>1/('10 (raw)'!BJ36/'10 (raw)'!G36)</f>
        <v>0.57785115588779301</v>
      </c>
      <c r="BB37" s="268">
        <f>+'10 (raw)'!BJ36/'10 (raw)'!E36</f>
        <v>359.27516970489751</v>
      </c>
      <c r="BC37" s="281">
        <f>+'10 (raw)'!BK36/'10 (raw)'!BF36</f>
        <v>8.7540503763873527</v>
      </c>
      <c r="BD37" s="265">
        <f>+'10 (raw)'!BL36/'10 (raw)'!BO36</f>
        <v>0.16652367026424689</v>
      </c>
      <c r="BE37" s="268">
        <f>+'10 (raw)'!BM36</f>
        <v>56.4</v>
      </c>
      <c r="BF37" s="265">
        <f>+'10 (raw)'!BN36/'10 (raw)'!BO36</f>
        <v>0.13608636285162728</v>
      </c>
      <c r="BG37" s="279">
        <f>+'10 (raw)'!BP36/('10 (raw)'!G36/1000)</f>
        <v>0.13697701895307651</v>
      </c>
      <c r="BH37" s="267">
        <f>+'10 (raw)'!BQ36</f>
        <v>5.7983019258645685</v>
      </c>
      <c r="BI37" s="267">
        <f>+'10 (raw)'!BR36</f>
        <v>5.9425592225547854</v>
      </c>
      <c r="BJ37" s="267">
        <f>+'10 (raw)'!BS36</f>
        <v>0.12356200000000001</v>
      </c>
      <c r="BK37" s="264">
        <f>+'10 (raw)'!BT36/('10 (raw)'!E36/1000)</f>
        <v>18.101855731707762</v>
      </c>
      <c r="BL37" s="268">
        <f>+'10 (raw)'!BU36</f>
        <v>7</v>
      </c>
      <c r="BM37" s="281">
        <f>+'10 (raw)'!BV36/('10 (raw)'!D36/1000)</f>
        <v>4.3739311958702425</v>
      </c>
      <c r="BN37" s="264">
        <f>'10 (raw)'!BW36/('10 (raw)'!E36/1000)</f>
        <v>22.665578417690845</v>
      </c>
      <c r="BO37" s="264">
        <f>'10 (raw)'!BX36/('10 (raw)'!D36/10000)</f>
        <v>2.0033272652840806</v>
      </c>
      <c r="BP37" s="264">
        <f>+'10 (raw)'!BY36/('10 (raw)'!D36/100000)</f>
        <v>7.1858477993885499</v>
      </c>
      <c r="BQ37" s="267">
        <f>+'10 (raw)'!BZ36/('10 (raw)'!G36/1000)</f>
        <v>3.372256726158362</v>
      </c>
      <c r="BR37" s="267">
        <f>+'10 (raw)'!CA36</f>
        <v>0.13259785721862735</v>
      </c>
      <c r="BS37" s="282">
        <f>+'10 (raw)'!CB36</f>
        <v>75.495982139999995</v>
      </c>
      <c r="BT37" s="283">
        <f>+'10 (raw)'!CC36</f>
        <v>0.38675000000000004</v>
      </c>
      <c r="BU37" s="283">
        <f>+'10 (raw)'!CD36</f>
        <v>0.33816666666666667</v>
      </c>
      <c r="BV37" s="284">
        <f>+'10 (raw)'!CE36</f>
        <v>27.21</v>
      </c>
      <c r="BW37" s="284">
        <f>+'10 (raw)'!CF36</f>
        <v>51.16</v>
      </c>
      <c r="BX37" s="265">
        <f>+'10 (raw)'!CG36</f>
        <v>0.81336727998258607</v>
      </c>
      <c r="BY37" s="278">
        <f>+'10 (raw)'!CH36/('10 (raw)'!G36/1000)</f>
        <v>75.90922827161296</v>
      </c>
      <c r="BZ37" s="268">
        <f>+'10 (raw)'!CI36</f>
        <v>0.14368805897557713</v>
      </c>
      <c r="CA37" s="280">
        <f>+'10 (raw)'!CJ36</f>
        <v>28.644148838091581</v>
      </c>
      <c r="CB37" s="268">
        <f>+'10 (raw)'!CK36</f>
        <v>6.1</v>
      </c>
      <c r="CC37" s="265">
        <f>+'10 (raw)'!CL36/'10 (raw)'!E36</f>
        <v>0.23361158985159247</v>
      </c>
      <c r="CD37" s="265">
        <f>+'10 (raw)'!CM36</f>
        <v>1.1818767288160645E-3</v>
      </c>
      <c r="CE37" s="265">
        <f>+'10 (raw)'!CN36/'10 (raw)'!G36</f>
        <v>2.100428189829584E-2</v>
      </c>
      <c r="CF37" s="265">
        <f>('10 (raw)'!CO36+'10 (raw)'!CP36)/'10 (raw)'!CX36</f>
        <v>0.16890765319457623</v>
      </c>
      <c r="CG37" s="268">
        <f>+'10 (raw)'!CQ36/('10 (raw)'!CX36/1000000)</f>
        <v>14.009527807737966</v>
      </c>
      <c r="CH37" s="281">
        <f>+'10 (raw)'!CR36/('10 (raw)'!D36/1000)</f>
        <v>3.8799362869792255</v>
      </c>
      <c r="CI37" s="273">
        <f>('10 (raw)'!CS36-'09 (raw)'!CS36)/'09 (raw)'!CS36</f>
        <v>0.32161362348293321</v>
      </c>
      <c r="CJ37" s="273">
        <f>('10 (raw)'!CT36-'09 (raw)'!CT36)/'09 (raw)'!CT36</f>
        <v>6.8530880115385329E-2</v>
      </c>
      <c r="CK37" s="285">
        <f>+'10 (raw)'!CU36/('10 (raw)'!D36/1000000)</f>
        <v>1.4516864241188989</v>
      </c>
      <c r="CL37" s="268">
        <f>+'10 (raw)'!CV36/('10 (raw)'!I36/1000)</f>
        <v>1.5724786480485644</v>
      </c>
      <c r="CM37" s="268">
        <f>+'10 (raw)'!CW36/('10 (raw)'!E36/10000)</f>
        <v>2.5870204447488949</v>
      </c>
    </row>
    <row r="38" spans="1:91" ht="15.75">
      <c r="A38" s="18"/>
      <c r="B38" s="60"/>
      <c r="C38" s="73"/>
      <c r="D38" s="34"/>
      <c r="E38" s="34"/>
      <c r="F38" s="74"/>
      <c r="G38" s="74"/>
      <c r="H38" s="74"/>
      <c r="I38" s="74"/>
      <c r="J38" s="74"/>
      <c r="K38" s="61"/>
      <c r="L38" s="176"/>
      <c r="M38" s="69"/>
      <c r="N38" s="39"/>
      <c r="O38" s="114"/>
      <c r="P38" s="36"/>
      <c r="R38" s="62"/>
      <c r="S38" s="75"/>
      <c r="T38" s="75"/>
      <c r="U38" s="75"/>
      <c r="V38" s="75"/>
      <c r="W38" s="76"/>
      <c r="X38" s="45"/>
      <c r="Y38" s="45"/>
      <c r="Z38" s="69"/>
      <c r="AA38" s="70"/>
      <c r="AB38" s="45"/>
      <c r="AC38" s="179"/>
      <c r="AD38" s="69"/>
      <c r="AE38" s="54"/>
      <c r="AF38" s="41"/>
      <c r="AG38" s="44"/>
      <c r="AH38" s="44"/>
      <c r="AI38" s="69"/>
      <c r="AJ38" s="44"/>
      <c r="AK38" s="69"/>
      <c r="AL38" s="77"/>
      <c r="AM38" s="72"/>
      <c r="AN38" s="70"/>
      <c r="AO38" s="53"/>
      <c r="AP38" s="45"/>
      <c r="AQ38" s="45"/>
      <c r="AR38" s="45"/>
      <c r="AS38" s="54"/>
      <c r="AU38" s="54"/>
      <c r="AV38" s="54"/>
      <c r="AX38" s="78"/>
      <c r="AY38" s="78"/>
      <c r="AZ38" s="69"/>
      <c r="BA38" s="51"/>
      <c r="BB38" s="51"/>
      <c r="BC38" s="52"/>
      <c r="BD38" s="69"/>
      <c r="BF38" s="69"/>
      <c r="BG38" s="72"/>
      <c r="BH38" s="45"/>
      <c r="BI38" s="45"/>
      <c r="BJ38" s="45"/>
      <c r="BK38" s="57"/>
      <c r="BM38" s="52"/>
      <c r="BN38" s="40"/>
      <c r="BO38" s="40"/>
      <c r="BP38" s="40"/>
      <c r="BQ38" s="45"/>
      <c r="BR38" s="45"/>
      <c r="BS38" s="30"/>
      <c r="BT38" s="80"/>
      <c r="BU38" s="80"/>
      <c r="BV38" s="79"/>
      <c r="BW38" s="79"/>
      <c r="BX38" s="81"/>
      <c r="BY38" s="82"/>
      <c r="CA38" s="78"/>
      <c r="CC38" s="83"/>
      <c r="CD38" s="69"/>
      <c r="CE38" s="69"/>
      <c r="CF38" s="69"/>
      <c r="CH38" s="65"/>
      <c r="CI38" s="70"/>
      <c r="CJ38" s="70"/>
      <c r="CK38" s="84"/>
    </row>
    <row r="39" spans="1:91">
      <c r="A39" s="18"/>
      <c r="B39" s="190"/>
      <c r="C39" s="73"/>
      <c r="D39" s="312" t="s">
        <v>245</v>
      </c>
      <c r="E39" s="313"/>
      <c r="F39" s="313"/>
      <c r="G39" s="313"/>
      <c r="H39" s="313"/>
      <c r="I39" s="313"/>
      <c r="J39" s="313"/>
      <c r="K39" s="313"/>
      <c r="L39" s="314"/>
      <c r="M39" s="315" t="s">
        <v>342</v>
      </c>
      <c r="N39" s="316"/>
      <c r="O39" s="316"/>
      <c r="P39" s="316"/>
      <c r="Q39" s="316"/>
      <c r="R39" s="316"/>
      <c r="S39" s="316"/>
      <c r="T39" s="316"/>
      <c r="U39" s="316"/>
      <c r="V39" s="316"/>
      <c r="W39" s="317"/>
      <c r="X39" s="312" t="s">
        <v>343</v>
      </c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4"/>
      <c r="AL39" s="312" t="s">
        <v>344</v>
      </c>
      <c r="AM39" s="313"/>
      <c r="AN39" s="313"/>
      <c r="AO39" s="313"/>
      <c r="AP39" s="313"/>
      <c r="AQ39" s="313"/>
      <c r="AR39" s="313"/>
      <c r="AS39" s="314"/>
      <c r="AT39" s="315" t="s">
        <v>432</v>
      </c>
      <c r="AU39" s="316"/>
      <c r="AV39" s="317"/>
      <c r="AW39" s="312" t="s">
        <v>433</v>
      </c>
      <c r="AX39" s="313"/>
      <c r="AY39" s="313"/>
      <c r="AZ39" s="313"/>
      <c r="BA39" s="313"/>
      <c r="BB39" s="313"/>
      <c r="BC39" s="314"/>
      <c r="BD39" s="312" t="s">
        <v>434</v>
      </c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4"/>
      <c r="BS39" s="312" t="s">
        <v>435</v>
      </c>
      <c r="BT39" s="313"/>
      <c r="BU39" s="313"/>
      <c r="BV39" s="313"/>
      <c r="BW39" s="313"/>
      <c r="BX39" s="313"/>
      <c r="BY39" s="313"/>
      <c r="BZ39" s="313"/>
      <c r="CA39" s="313"/>
      <c r="CB39" s="313"/>
      <c r="CC39" s="314"/>
      <c r="CD39" s="312" t="s">
        <v>333</v>
      </c>
      <c r="CE39" s="313"/>
      <c r="CF39" s="313"/>
      <c r="CG39" s="313"/>
      <c r="CH39" s="314"/>
      <c r="CI39" s="312" t="s">
        <v>115</v>
      </c>
      <c r="CJ39" s="313"/>
      <c r="CK39" s="313"/>
      <c r="CL39" s="313"/>
      <c r="CM39" s="314"/>
    </row>
    <row r="40" spans="1:91" ht="90">
      <c r="A40" s="18"/>
      <c r="B40" s="60"/>
      <c r="C40" s="73"/>
      <c r="D40" s="187" t="s">
        <v>452</v>
      </c>
      <c r="E40" s="188" t="s">
        <v>453</v>
      </c>
      <c r="F40" s="188" t="s">
        <v>454</v>
      </c>
      <c r="G40" s="188" t="s">
        <v>455</v>
      </c>
      <c r="H40" s="188" t="s">
        <v>456</v>
      </c>
      <c r="I40" s="188" t="s">
        <v>457</v>
      </c>
      <c r="J40" s="188" t="s">
        <v>246</v>
      </c>
      <c r="K40" s="188" t="s">
        <v>116</v>
      </c>
      <c r="L40" s="188" t="s">
        <v>197</v>
      </c>
      <c r="M40" s="188" t="s">
        <v>198</v>
      </c>
      <c r="N40" s="188" t="s">
        <v>467</v>
      </c>
      <c r="O40" s="188" t="s">
        <v>476</v>
      </c>
      <c r="P40" s="188" t="s">
        <v>462</v>
      </c>
      <c r="Q40" s="188" t="s">
        <v>358</v>
      </c>
      <c r="R40" s="188" t="s">
        <v>241</v>
      </c>
      <c r="S40" s="188" t="s">
        <v>464</v>
      </c>
      <c r="T40" s="188" t="s">
        <v>465</v>
      </c>
      <c r="U40" s="188" t="s">
        <v>495</v>
      </c>
      <c r="V40" s="188" t="s">
        <v>499</v>
      </c>
      <c r="W40" s="188" t="s">
        <v>359</v>
      </c>
      <c r="X40" s="188" t="s">
        <v>482</v>
      </c>
      <c r="Y40" s="188" t="s">
        <v>480</v>
      </c>
      <c r="Z40" s="188" t="s">
        <v>191</v>
      </c>
      <c r="AA40" s="188" t="s">
        <v>75</v>
      </c>
      <c r="AB40" s="188" t="s">
        <v>110</v>
      </c>
      <c r="AC40" s="188" t="s">
        <v>471</v>
      </c>
      <c r="AD40" s="188" t="s">
        <v>122</v>
      </c>
      <c r="AE40" s="188" t="s">
        <v>259</v>
      </c>
      <c r="AF40" s="188" t="s">
        <v>208</v>
      </c>
      <c r="AG40" s="188" t="s">
        <v>473</v>
      </c>
      <c r="AH40" s="188" t="s">
        <v>183</v>
      </c>
      <c r="AI40" s="188" t="s">
        <v>189</v>
      </c>
      <c r="AJ40" s="188" t="s">
        <v>260</v>
      </c>
      <c r="AK40" s="188" t="s">
        <v>184</v>
      </c>
      <c r="AL40" s="188" t="s">
        <v>302</v>
      </c>
      <c r="AM40" s="188" t="s">
        <v>199</v>
      </c>
      <c r="AN40" s="188" t="s">
        <v>362</v>
      </c>
      <c r="AO40" s="188" t="s">
        <v>304</v>
      </c>
      <c r="AP40" s="188" t="s">
        <v>305</v>
      </c>
      <c r="AQ40" s="188" t="s">
        <v>504</v>
      </c>
      <c r="AR40" s="188" t="s">
        <v>505</v>
      </c>
      <c r="AS40" s="188" t="s">
        <v>306</v>
      </c>
      <c r="AT40" s="188" t="s">
        <v>316</v>
      </c>
      <c r="AU40" s="188" t="s">
        <v>385</v>
      </c>
      <c r="AV40" s="188" t="s">
        <v>486</v>
      </c>
      <c r="AW40" s="188" t="s">
        <v>298</v>
      </c>
      <c r="AX40" s="188" t="s">
        <v>297</v>
      </c>
      <c r="AY40" s="188" t="s">
        <v>299</v>
      </c>
      <c r="AZ40" s="188" t="s">
        <v>193</v>
      </c>
      <c r="BA40" s="188" t="s">
        <v>201</v>
      </c>
      <c r="BB40" s="188" t="s">
        <v>202</v>
      </c>
      <c r="BC40" s="188" t="s">
        <v>136</v>
      </c>
      <c r="BD40" s="188" t="s">
        <v>126</v>
      </c>
      <c r="BE40" s="188" t="s">
        <v>292</v>
      </c>
      <c r="BF40" s="188" t="s">
        <v>127</v>
      </c>
      <c r="BG40" s="188" t="s">
        <v>128</v>
      </c>
      <c r="BH40" s="188" t="s">
        <v>43</v>
      </c>
      <c r="BI40" s="188" t="s">
        <v>382</v>
      </c>
      <c r="BJ40" s="188" t="s">
        <v>294</v>
      </c>
      <c r="BK40" s="188" t="s">
        <v>119</v>
      </c>
      <c r="BL40" s="188" t="s">
        <v>416</v>
      </c>
      <c r="BM40" s="188" t="s">
        <v>81</v>
      </c>
      <c r="BN40" s="188" t="s">
        <v>120</v>
      </c>
      <c r="BO40" s="188" t="s">
        <v>84</v>
      </c>
      <c r="BP40" s="188" t="s">
        <v>86</v>
      </c>
      <c r="BQ40" s="188" t="s">
        <v>89</v>
      </c>
      <c r="BR40" s="188" t="s">
        <v>205</v>
      </c>
      <c r="BS40" s="188" t="s">
        <v>352</v>
      </c>
      <c r="BT40" s="188" t="s">
        <v>334</v>
      </c>
      <c r="BU40" s="188" t="s">
        <v>420</v>
      </c>
      <c r="BV40" s="188" t="s">
        <v>335</v>
      </c>
      <c r="BW40" s="188" t="s">
        <v>421</v>
      </c>
      <c r="BX40" s="188" t="s">
        <v>336</v>
      </c>
      <c r="BY40" s="188" t="s">
        <v>387</v>
      </c>
      <c r="BZ40" s="188" t="s">
        <v>388</v>
      </c>
      <c r="CA40" s="188" t="s">
        <v>389</v>
      </c>
      <c r="CB40" s="188" t="s">
        <v>451</v>
      </c>
      <c r="CC40" s="188" t="s">
        <v>95</v>
      </c>
      <c r="CD40" s="188" t="s">
        <v>159</v>
      </c>
      <c r="CE40" s="188" t="s">
        <v>97</v>
      </c>
      <c r="CF40" s="188" t="s">
        <v>98</v>
      </c>
      <c r="CG40" s="188" t="s">
        <v>425</v>
      </c>
      <c r="CH40" s="188" t="s">
        <v>426</v>
      </c>
      <c r="CI40" s="188" t="s">
        <v>514</v>
      </c>
      <c r="CJ40" s="188" t="s">
        <v>513</v>
      </c>
      <c r="CK40" s="188" t="s">
        <v>139</v>
      </c>
      <c r="CL40" s="188" t="s">
        <v>339</v>
      </c>
      <c r="CM40" s="189" t="s">
        <v>79</v>
      </c>
    </row>
    <row r="41" spans="1:91">
      <c r="A41" s="18"/>
      <c r="B41" s="60"/>
      <c r="C41" s="73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  <c r="BY41" s="192"/>
      <c r="BZ41" s="192"/>
      <c r="CA41" s="192"/>
      <c r="CB41" s="192"/>
      <c r="CC41" s="192"/>
      <c r="CD41" s="192"/>
      <c r="CE41" s="192"/>
      <c r="CF41" s="192"/>
      <c r="CG41" s="192"/>
      <c r="CH41" s="192"/>
      <c r="CI41" s="192"/>
      <c r="CJ41" s="192"/>
      <c r="CK41" s="192"/>
      <c r="CL41" s="192"/>
      <c r="CM41" s="192"/>
    </row>
    <row r="42" spans="1:91">
      <c r="C42">
        <v>2010</v>
      </c>
      <c r="D42" s="180">
        <f>AVERAGE(D4:D37)</f>
        <v>1594.3155285003681</v>
      </c>
      <c r="E42" s="180">
        <f t="shared" ref="E42:BP42" si="0">AVERAGE(E4:E37)</f>
        <v>59.939976521606852</v>
      </c>
      <c r="F42" s="180">
        <f t="shared" si="0"/>
        <v>2.4353124999999998</v>
      </c>
      <c r="G42" s="180">
        <f t="shared" si="0"/>
        <v>2.524375</v>
      </c>
      <c r="H42" s="180">
        <f t="shared" si="0"/>
        <v>3.3581250000000002</v>
      </c>
      <c r="I42" s="180">
        <f t="shared" si="0"/>
        <v>1.2509374999999998</v>
      </c>
      <c r="J42" s="180">
        <f t="shared" si="0"/>
        <v>0.40818750000000004</v>
      </c>
      <c r="K42" s="180">
        <f t="shared" si="0"/>
        <v>8.1017676876295557</v>
      </c>
      <c r="L42" s="180">
        <f t="shared" si="0"/>
        <v>26.172219782454587</v>
      </c>
      <c r="M42" s="181">
        <f t="shared" si="0"/>
        <v>1.8762752957270996E-2</v>
      </c>
      <c r="N42" s="182">
        <f t="shared" si="0"/>
        <v>0.18021183133219204</v>
      </c>
      <c r="O42" s="180">
        <f t="shared" si="0"/>
        <v>16.87507713703268</v>
      </c>
      <c r="P42" s="180">
        <f t="shared" si="0"/>
        <v>195.49899098998441</v>
      </c>
      <c r="Q42" s="180">
        <f t="shared" si="0"/>
        <v>4.0965698759441187</v>
      </c>
      <c r="R42" s="180">
        <f t="shared" si="0"/>
        <v>78408.26511640934</v>
      </c>
      <c r="S42" s="180">
        <f t="shared" si="0"/>
        <v>0.59406250000000005</v>
      </c>
      <c r="T42" s="180">
        <f t="shared" si="0"/>
        <v>2925.0124999999998</v>
      </c>
      <c r="U42" s="180">
        <f t="shared" si="0"/>
        <v>0.47656250000000006</v>
      </c>
      <c r="V42" s="180">
        <f t="shared" si="0"/>
        <v>13.46875</v>
      </c>
      <c r="W42" s="180">
        <f t="shared" si="0"/>
        <v>0.69204479399291108</v>
      </c>
      <c r="X42" s="180">
        <f t="shared" si="0"/>
        <v>89.104334435727878</v>
      </c>
      <c r="Y42" s="180">
        <f t="shared" si="0"/>
        <v>14.429265624999999</v>
      </c>
      <c r="Z42" s="181">
        <f t="shared" si="0"/>
        <v>0.2508395751844244</v>
      </c>
      <c r="AA42" s="180">
        <f t="shared" si="0"/>
        <v>2.9497508751437715</v>
      </c>
      <c r="AB42" s="180">
        <f t="shared" si="0"/>
        <v>2.0269794906249055</v>
      </c>
      <c r="AC42" s="180">
        <f t="shared" si="0"/>
        <v>8.211289395055033</v>
      </c>
      <c r="AD42" s="180">
        <f t="shared" si="0"/>
        <v>0.34842153828673578</v>
      </c>
      <c r="AE42" s="180">
        <f t="shared" si="0"/>
        <v>0.58874867212955528</v>
      </c>
      <c r="AF42" s="180">
        <f t="shared" si="0"/>
        <v>5.0320048089175298E-2</v>
      </c>
      <c r="AG42" s="180">
        <f t="shared" si="0"/>
        <v>81.770442828132062</v>
      </c>
      <c r="AH42" s="180">
        <f t="shared" si="0"/>
        <v>60.686594218242305</v>
      </c>
      <c r="AI42" s="180">
        <f t="shared" si="0"/>
        <v>3.1249999999999997E-2</v>
      </c>
      <c r="AJ42" s="180">
        <f t="shared" si="0"/>
        <v>527.49382919592836</v>
      </c>
      <c r="AK42" s="180">
        <f t="shared" si="0"/>
        <v>6.3479339849484076E-2</v>
      </c>
      <c r="AL42" s="180">
        <f t="shared" si="0"/>
        <v>14.008374796574536</v>
      </c>
      <c r="AM42" s="180">
        <f t="shared" si="0"/>
        <v>2.3701322820205664E-2</v>
      </c>
      <c r="AN42" s="180">
        <f t="shared" si="0"/>
        <v>52.301948167251211</v>
      </c>
      <c r="AO42" s="180">
        <f t="shared" si="0"/>
        <v>6.2841467549169467E-3</v>
      </c>
      <c r="AP42" s="180">
        <f t="shared" si="0"/>
        <v>64.28422209363589</v>
      </c>
      <c r="AQ42" s="180">
        <f t="shared" si="0"/>
        <v>81384.035082390386</v>
      </c>
      <c r="AR42" s="180">
        <f t="shared" si="0"/>
        <v>0.43552021595643498</v>
      </c>
      <c r="AS42" s="180">
        <f t="shared" si="0"/>
        <v>13.61736607966909</v>
      </c>
      <c r="AT42" s="180">
        <f t="shared" si="0"/>
        <v>9.3749999999999997E-3</v>
      </c>
      <c r="AU42" s="180">
        <f t="shared" si="0"/>
        <v>54.666817403317282</v>
      </c>
      <c r="AV42" s="180">
        <f t="shared" si="0"/>
        <v>12.059374999999999</v>
      </c>
      <c r="AW42" s="180">
        <f t="shared" si="0"/>
        <v>29.878749999999997</v>
      </c>
      <c r="AX42" s="180">
        <f t="shared" si="0"/>
        <v>21.397000046615176</v>
      </c>
      <c r="AY42" s="180">
        <f t="shared" si="0"/>
        <v>7.1156770833333338</v>
      </c>
      <c r="AZ42" s="180">
        <f t="shared" si="0"/>
        <v>2.0852050258402526E-2</v>
      </c>
      <c r="BA42" s="180">
        <f t="shared" si="0"/>
        <v>2.167466304601894</v>
      </c>
      <c r="BB42" s="180">
        <f t="shared" si="0"/>
        <v>140.33777479897935</v>
      </c>
      <c r="BC42" s="180">
        <f t="shared" si="0"/>
        <v>4.1733282783403096</v>
      </c>
      <c r="BD42" s="180">
        <f t="shared" si="0"/>
        <v>0.20339015687561504</v>
      </c>
      <c r="BE42" s="180">
        <f t="shared" si="0"/>
        <v>80.587499999999991</v>
      </c>
      <c r="BF42" s="180">
        <f t="shared" si="0"/>
        <v>0.19923784333501671</v>
      </c>
      <c r="BG42" s="180">
        <f t="shared" si="0"/>
        <v>0.14757134266249222</v>
      </c>
      <c r="BH42" s="180">
        <f t="shared" si="0"/>
        <v>10.474739061941383</v>
      </c>
      <c r="BI42" s="180">
        <f t="shared" si="0"/>
        <v>13.068853895135787</v>
      </c>
      <c r="BJ42" s="180">
        <f t="shared" si="0"/>
        <v>7991.5589412500003</v>
      </c>
      <c r="BK42" s="180">
        <f t="shared" si="0"/>
        <v>42.980671933254094</v>
      </c>
      <c r="BL42" s="180">
        <f t="shared" si="0"/>
        <v>26.03125</v>
      </c>
      <c r="BM42" s="180">
        <f t="shared" si="0"/>
        <v>8.9656486554814911</v>
      </c>
      <c r="BN42" s="180">
        <f t="shared" si="0"/>
        <v>33.491586662998721</v>
      </c>
      <c r="BO42" s="180">
        <f t="shared" si="0"/>
        <v>2.1740365049229711</v>
      </c>
      <c r="BP42" s="180">
        <f t="shared" si="0"/>
        <v>10.029690638721606</v>
      </c>
      <c r="BQ42" s="180">
        <f t="shared" ref="BQ42:CM42" si="1">AVERAGE(BQ4:BQ37)</f>
        <v>5.7393653992242939</v>
      </c>
      <c r="BR42" s="180">
        <f t="shared" si="1"/>
        <v>0.71766767350611527</v>
      </c>
      <c r="BS42" s="180">
        <f t="shared" si="1"/>
        <v>72.835966833749993</v>
      </c>
      <c r="BT42" s="180">
        <f t="shared" si="1"/>
        <v>0.31693749999999998</v>
      </c>
      <c r="BU42" s="182">
        <f t="shared" si="1"/>
        <v>0.46859374999999998</v>
      </c>
      <c r="BV42" s="180">
        <f t="shared" si="1"/>
        <v>35.918125000000003</v>
      </c>
      <c r="BW42" s="180">
        <f t="shared" si="1"/>
        <v>52.1090625</v>
      </c>
      <c r="BX42" s="180">
        <f t="shared" si="1"/>
        <v>0.82244340326138732</v>
      </c>
      <c r="BY42" s="180">
        <f t="shared" si="1"/>
        <v>75.633669933430483</v>
      </c>
      <c r="BZ42" s="180">
        <f t="shared" si="1"/>
        <v>0.19143798538698439</v>
      </c>
      <c r="CA42" s="180">
        <f t="shared" si="1"/>
        <v>33.929315711264948</v>
      </c>
      <c r="CB42" s="180">
        <f t="shared" si="1"/>
        <v>8.4625000000000004</v>
      </c>
      <c r="CC42" s="180">
        <f t="shared" si="1"/>
        <v>0.26346851645827651</v>
      </c>
      <c r="CD42" s="180">
        <f t="shared" si="1"/>
        <v>3.125E-2</v>
      </c>
      <c r="CE42" s="180">
        <f t="shared" si="1"/>
        <v>3.1321026855270745E-2</v>
      </c>
      <c r="CF42" s="180">
        <f t="shared" si="1"/>
        <v>0.45451782203544666</v>
      </c>
      <c r="CG42" s="180">
        <f t="shared" si="1"/>
        <v>13.346710372365575</v>
      </c>
      <c r="CH42" s="180">
        <f t="shared" si="1"/>
        <v>1.7569021606615767</v>
      </c>
      <c r="CI42" s="180">
        <f t="shared" si="1"/>
        <v>9.7521546012599436E-2</v>
      </c>
      <c r="CJ42" s="180">
        <f t="shared" si="1"/>
        <v>9.4184565940862483E-2</v>
      </c>
      <c r="CK42" s="180">
        <f t="shared" si="1"/>
        <v>7.0450518205372799</v>
      </c>
      <c r="CL42" s="180">
        <f t="shared" si="1"/>
        <v>3.5941110770198001</v>
      </c>
      <c r="CM42" s="180">
        <f t="shared" si="1"/>
        <v>3.1700835114163208</v>
      </c>
    </row>
    <row r="43" spans="1:91">
      <c r="C43">
        <v>2008</v>
      </c>
      <c r="D43" s="180">
        <f>AVERAGE('08 (ind)'!D6:D37)</f>
        <v>1590.3856291101267</v>
      </c>
      <c r="E43" s="180">
        <f>AVERAGE('08 (ind)'!E6:E37)</f>
        <v>52.794911250478073</v>
      </c>
      <c r="F43" s="180">
        <f>AVERAGE('08 (ind)'!F6:F37)</f>
        <v>2.4353124999999998</v>
      </c>
      <c r="G43" s="180">
        <f>AVERAGE('08 (ind)'!G6:G37)</f>
        <v>2.524375</v>
      </c>
      <c r="H43" s="180">
        <f>AVERAGE('08 (ind)'!H6:H37)</f>
        <v>3.3581250000000002</v>
      </c>
      <c r="I43" s="180">
        <f>AVERAGE('08 (ind)'!I6:I37)</f>
        <v>1.2509374999999998</v>
      </c>
      <c r="J43" s="180">
        <f>AVERAGE('08 (ind)'!J6:J37)</f>
        <v>0.40240624999999997</v>
      </c>
      <c r="K43" s="180">
        <f>AVERAGE('08 (ind)'!K6:K37)</f>
        <v>8.3944982464160915</v>
      </c>
      <c r="L43" s="180">
        <f>AVERAGE('08 (ind)'!L6:L37)</f>
        <v>13.488384833662673</v>
      </c>
      <c r="M43" s="181">
        <f>AVERAGE('08 (ind)'!M6:M37)</f>
        <v>1.6853914018890782E-2</v>
      </c>
      <c r="N43" s="182">
        <f>AVERAGE('08 (ind)'!N6:N37)</f>
        <v>0.18046788710909031</v>
      </c>
      <c r="O43" s="180">
        <f>AVERAGE('08 (ind)'!O6:O37)</f>
        <v>10.90625</v>
      </c>
      <c r="P43" s="180">
        <f>AVERAGE('08 (ind)'!P6:P37)</f>
        <v>195.49899098998441</v>
      </c>
      <c r="Q43" s="180">
        <f>AVERAGE('08 (ind)'!Q6:Q37)</f>
        <v>4.1624231437315471</v>
      </c>
      <c r="R43" s="180">
        <f>AVERAGE('08 (ind)'!R6:R37)</f>
        <v>82367.625185734403</v>
      </c>
      <c r="S43" s="180">
        <f>AVERAGE('08 (ind)'!S6:S37)</f>
        <v>0.6099611780712878</v>
      </c>
      <c r="T43" s="180">
        <f>AVERAGE('08 (ind)'!T6:T37)</f>
        <v>2613.7437500000001</v>
      </c>
      <c r="U43" s="180">
        <f>AVERAGE('08 (ind)'!U6:U37)</f>
        <v>0.46718750000000003</v>
      </c>
      <c r="V43" s="180">
        <f>AVERAGE('08 (ind)'!V6:V37)</f>
        <v>15.78125</v>
      </c>
      <c r="W43" s="180">
        <f>AVERAGE('08 (ind)'!W6:W37)</f>
        <v>0.62345921824690176</v>
      </c>
      <c r="X43" s="180">
        <f>AVERAGE('08 (ind)'!X6:X37)</f>
        <v>87.619221168989</v>
      </c>
      <c r="Y43" s="180">
        <f>AVERAGE('08 (ind)'!Y6:Y37)</f>
        <v>15.424624999999999</v>
      </c>
      <c r="Z43" s="181">
        <f>AVERAGE('08 (ind)'!Z6:Z37)</f>
        <v>0.24787401530187669</v>
      </c>
      <c r="AA43" s="180">
        <f>AVERAGE('08 (ind)'!AA6:AA37)</f>
        <v>1.9336739940482475</v>
      </c>
      <c r="AB43" s="180">
        <f>AVERAGE('08 (ind)'!AB6:AB37)</f>
        <v>1.8602815985287744</v>
      </c>
      <c r="AC43" s="180">
        <f>AVERAGE('08 (ind)'!AC6:AC37)</f>
        <v>7.7361940836350716</v>
      </c>
      <c r="AD43" s="180">
        <f>AVERAGE('08 (ind)'!AD6:AD37)</f>
        <v>0.33848490892345812</v>
      </c>
      <c r="AE43" s="180">
        <f>AVERAGE('08 (ind)'!AE6:AE37)</f>
        <v>0.5827658273802454</v>
      </c>
      <c r="AF43" s="180">
        <f>AVERAGE('08 (ind)'!AF6:AF37)</f>
        <v>5.4896779148711834E-2</v>
      </c>
      <c r="AG43" s="180">
        <f>AVERAGE('08 (ind)'!AG6:AG37)</f>
        <v>79.396874999999994</v>
      </c>
      <c r="AH43" s="180">
        <f>AVERAGE('08 (ind)'!AH6:AH37)</f>
        <v>59.146875000000001</v>
      </c>
      <c r="AI43" s="180">
        <f>AVERAGE('08 (ind)'!AI6:AI37)</f>
        <v>3.124999999999999E-2</v>
      </c>
      <c r="AJ43" s="180">
        <f>AVERAGE('08 (ind)'!AJ6:AJ37)</f>
        <v>509.03375191000657</v>
      </c>
      <c r="AK43" s="180">
        <f>AVERAGE('08 (ind)'!AK6:AK37)</f>
        <v>8.7708368076565776E-2</v>
      </c>
      <c r="AL43" s="180">
        <f>AVERAGE('08 (ind)'!AL6:AL37)</f>
        <v>7.9895771197620524</v>
      </c>
      <c r="AM43" s="180">
        <f>AVERAGE('08 (ind)'!AM6:AM37)</f>
        <v>1.5387105630068143E-2</v>
      </c>
      <c r="AN43" s="180">
        <f>AVERAGE('08 (ind)'!AN6:AN37)</f>
        <v>54.634821049170526</v>
      </c>
      <c r="AO43" s="180">
        <f>AVERAGE('08 (ind)'!AO6:AO37)</f>
        <v>3.4977453930563916E-2</v>
      </c>
      <c r="AP43" s="180">
        <f>AVERAGE('08 (ind)'!AP6:AP37)</f>
        <v>40.696774193548386</v>
      </c>
      <c r="AQ43" s="180">
        <f>AVERAGE('08 (ind)'!AQ6:AQ37)</f>
        <v>84977.410709192423</v>
      </c>
      <c r="AR43" s="180">
        <f>AVERAGE('08 (ind)'!AR6:AR37)</f>
        <v>0.42813863511302636</v>
      </c>
      <c r="AS43" s="180">
        <f>AVERAGE('08 (ind)'!AS6:AS37)</f>
        <v>13.574999999999999</v>
      </c>
      <c r="AT43" s="180">
        <f>AVERAGE('08 (ind)'!AT6:AT37)</f>
        <v>9.3749999999999997E-3</v>
      </c>
      <c r="AU43" s="180">
        <f>AVERAGE('08 (ind)'!AU6:AU37)</f>
        <v>53.869354838709675</v>
      </c>
      <c r="AV43" s="180">
        <f>AVERAGE('08 (ind)'!AV6:AV37)</f>
        <v>12.059374999999999</v>
      </c>
      <c r="AW43" s="180">
        <f>AVERAGE('08 (ind)'!AW6:AW37)</f>
        <v>28.913437500000004</v>
      </c>
      <c r="AX43" s="180">
        <f>AVERAGE('08 (ind)'!AX6:AX37)</f>
        <v>19.040154983017871</v>
      </c>
      <c r="AY43" s="180">
        <f>AVERAGE('08 (ind)'!AY6:AY37)</f>
        <v>6.847291666666667</v>
      </c>
      <c r="AZ43" s="180">
        <f>AVERAGE('08 (ind)'!AZ6:AZ37)</f>
        <v>2.1091454017965118E-2</v>
      </c>
      <c r="BA43" s="180">
        <f>AVERAGE('08 (ind)'!BA6:BA37)</f>
        <v>1.5441131038636733</v>
      </c>
      <c r="BB43" s="180">
        <f>AVERAGE('08 (ind)'!BB6:BB37)</f>
        <v>195.96465360711059</v>
      </c>
      <c r="BC43" s="180">
        <f>AVERAGE('08 (ind)'!BC6:BC37)</f>
        <v>4.2097008867129668</v>
      </c>
      <c r="BD43" s="180">
        <f>AVERAGE('08 (ind)'!BD6:BD37)</f>
        <v>0.21220083860838224</v>
      </c>
      <c r="BE43" s="180">
        <f>AVERAGE('08 (ind)'!BE6:BE37)</f>
        <v>71.415624999999977</v>
      </c>
      <c r="BF43" s="180">
        <f>AVERAGE('08 (ind)'!BF6:BF37)</f>
        <v>0.13810993583223866</v>
      </c>
      <c r="BG43" s="180">
        <f>AVERAGE('08 (ind)'!BG6:BG37)</f>
        <v>0.14724331678282693</v>
      </c>
      <c r="BH43" s="180">
        <f>AVERAGE('08 (ind)'!BH6:BH37)</f>
        <v>10.499461074478063</v>
      </c>
      <c r="BI43" s="180">
        <f>AVERAGE('08 (ind)'!BI6:BI37)</f>
        <v>13.774349415509279</v>
      </c>
      <c r="BJ43" s="180">
        <f>AVERAGE('08 (ind)'!BJ6:BJ37)</f>
        <v>7655.9913880687482</v>
      </c>
      <c r="BK43" s="180">
        <f>AVERAGE('08 (ind)'!BK6:BK37)</f>
        <v>49.957031611269898</v>
      </c>
      <c r="BL43" s="180">
        <f>AVERAGE('08 (ind)'!BL6:BL37)</f>
        <v>29.59375</v>
      </c>
      <c r="BM43" s="180">
        <f>AVERAGE('08 (ind)'!BM6:BM37)</f>
        <v>8.268651631690215</v>
      </c>
      <c r="BN43" s="180">
        <f>AVERAGE('08 (ind)'!BN6:BN37)</f>
        <v>40.339498725816298</v>
      </c>
      <c r="BO43" s="180">
        <f>AVERAGE('08 (ind)'!BO6:BO37)</f>
        <v>1.5025164217705007</v>
      </c>
      <c r="BP43" s="180">
        <f>AVERAGE('08 (ind)'!BP6:BP37)</f>
        <v>9.874355495991292</v>
      </c>
      <c r="BQ43" s="180">
        <f>AVERAGE('08 (ind)'!BQ6:BQ37)</f>
        <v>4.9836335002083691</v>
      </c>
      <c r="BR43" s="180">
        <f>AVERAGE('08 (ind)'!BR6:BR37)</f>
        <v>0.70011536812553798</v>
      </c>
      <c r="BS43" s="180">
        <f>AVERAGE('08 (ind)'!BS6:BS37)</f>
        <v>72.835966833749993</v>
      </c>
      <c r="BT43" s="180">
        <f>AVERAGE('08 (ind)'!BT6:BT37)</f>
        <v>0.3159296875</v>
      </c>
      <c r="BU43" s="182">
        <f>AVERAGE('08 (ind)'!BU6:BU37)</f>
        <v>0.46926041666666679</v>
      </c>
      <c r="BV43" s="180">
        <f>AVERAGE('08 (ind)'!BV6:BV37)</f>
        <v>10.078468750000001</v>
      </c>
      <c r="BW43" s="180">
        <f>AVERAGE('08 (ind)'!BW6:BW37)</f>
        <v>53.273749999999993</v>
      </c>
      <c r="BX43" s="180">
        <f>AVERAGE('08 (ind)'!BX6:BX37)</f>
        <v>0.86590651176052336</v>
      </c>
      <c r="BY43" s="180">
        <f>AVERAGE('08 (ind)'!BY6:BY37)</f>
        <v>47.740982938359849</v>
      </c>
      <c r="BZ43" s="180">
        <f>AVERAGE('08 (ind)'!BZ6:BZ37)</f>
        <v>0.3511414339241053</v>
      </c>
      <c r="CA43" s="180">
        <f>AVERAGE('08 (ind)'!CA6:CA37)</f>
        <v>9.4341360149512585</v>
      </c>
      <c r="CB43" s="180">
        <f>AVERAGE('08 (ind)'!CB6:CB37)</f>
        <v>7.9749999999999988</v>
      </c>
      <c r="CC43" s="180">
        <f>AVERAGE('08 (ind)'!CC6:CC37)</f>
        <v>0.25466130709601298</v>
      </c>
      <c r="CD43" s="180">
        <f>AVERAGE('08 (ind)'!CD6:CD37)</f>
        <v>3.125E-2</v>
      </c>
      <c r="CE43" s="180">
        <f>AVERAGE('08 (ind)'!CE6:CE37)</f>
        <v>3.1696074050045826E-2</v>
      </c>
      <c r="CF43" s="180">
        <f>AVERAGE('08 (ind)'!CF6:CF37)</f>
        <v>0.4162540304159108</v>
      </c>
      <c r="CG43" s="180">
        <f>AVERAGE('08 (ind)'!CG6:CG37)</f>
        <v>21.651562510332248</v>
      </c>
      <c r="CH43" s="180">
        <f>AVERAGE('08 (ind)'!CH6:CH37)</f>
        <v>0.51530350561437277</v>
      </c>
      <c r="CI43" s="180">
        <f>AVERAGE('08 (ind)'!CI6:CI37)</f>
        <v>0.10225626122684417</v>
      </c>
      <c r="CJ43" s="180">
        <f>AVERAGE('08 (ind)'!CJ6:CJ37)</f>
        <v>7.6802767774270433E-2</v>
      </c>
      <c r="CK43" s="180">
        <f>AVERAGE('08 (ind)'!CK6:CK37)</f>
        <v>5.4889281422480698</v>
      </c>
      <c r="CL43" s="180">
        <f>AVERAGE('08 (ind)'!CL6:CL37)</f>
        <v>2.3628730759857293</v>
      </c>
      <c r="CM43" s="180">
        <f>AVERAGE('08 (ind)'!CM6:CM37)</f>
        <v>2.6925847169922528</v>
      </c>
    </row>
    <row r="44" spans="1:91">
      <c r="C44" t="s">
        <v>530</v>
      </c>
      <c r="D44" s="180">
        <f>D42-D43</f>
        <v>3.9298993902414168</v>
      </c>
      <c r="E44" s="180">
        <f t="shared" ref="E44:BP44" si="2">E42-E43</f>
        <v>7.1450652711287788</v>
      </c>
      <c r="F44" s="180">
        <f t="shared" si="2"/>
        <v>0</v>
      </c>
      <c r="G44" s="180">
        <f t="shared" si="2"/>
        <v>0</v>
      </c>
      <c r="H44" s="180">
        <f t="shared" si="2"/>
        <v>0</v>
      </c>
      <c r="I44" s="180">
        <f t="shared" si="2"/>
        <v>0</v>
      </c>
      <c r="J44" s="180">
        <f t="shared" si="2"/>
        <v>5.7812500000000711E-3</v>
      </c>
      <c r="K44" s="180">
        <f t="shared" si="2"/>
        <v>-0.29273055878653587</v>
      </c>
      <c r="L44" s="180">
        <f t="shared" si="2"/>
        <v>12.683834948791914</v>
      </c>
      <c r="M44" s="180">
        <f t="shared" si="2"/>
        <v>1.9088389383802133E-3</v>
      </c>
      <c r="N44" s="180">
        <f t="shared" si="2"/>
        <v>-2.5605577689827297E-4</v>
      </c>
      <c r="O44" s="180">
        <f t="shared" si="2"/>
        <v>5.9688271370326795</v>
      </c>
      <c r="P44" s="180">
        <f t="shared" si="2"/>
        <v>0</v>
      </c>
      <c r="Q44" s="180">
        <f t="shared" si="2"/>
        <v>-6.5853267787428393E-2</v>
      </c>
      <c r="R44" s="180">
        <f t="shared" si="2"/>
        <v>-3959.3600693250628</v>
      </c>
      <c r="S44" s="180">
        <f t="shared" si="2"/>
        <v>-1.5898678071287753E-2</v>
      </c>
      <c r="T44" s="180">
        <f t="shared" si="2"/>
        <v>311.26874999999973</v>
      </c>
      <c r="U44" s="180">
        <f t="shared" si="2"/>
        <v>9.3750000000000222E-3</v>
      </c>
      <c r="V44" s="180">
        <f t="shared" si="2"/>
        <v>-2.3125</v>
      </c>
      <c r="W44" s="180">
        <f t="shared" si="2"/>
        <v>6.858557574600932E-2</v>
      </c>
      <c r="X44" s="180">
        <f t="shared" si="2"/>
        <v>1.4851132667388782</v>
      </c>
      <c r="Y44" s="180">
        <f t="shared" si="2"/>
        <v>-0.9953593749999996</v>
      </c>
      <c r="Z44" s="180">
        <f t="shared" si="2"/>
        <v>2.9655598825477081E-3</v>
      </c>
      <c r="AA44" s="180">
        <f t="shared" si="2"/>
        <v>1.0160768810955241</v>
      </c>
      <c r="AB44" s="180">
        <f t="shared" si="2"/>
        <v>0.16669789209613106</v>
      </c>
      <c r="AC44" s="180">
        <f t="shared" si="2"/>
        <v>0.47509531141996142</v>
      </c>
      <c r="AD44" s="180">
        <f t="shared" si="2"/>
        <v>9.9366293632776603E-3</v>
      </c>
      <c r="AE44" s="180">
        <f t="shared" si="2"/>
        <v>5.9828447493098791E-3</v>
      </c>
      <c r="AF44" s="180">
        <f t="shared" si="2"/>
        <v>-4.576731059536536E-3</v>
      </c>
      <c r="AG44" s="180">
        <f t="shared" si="2"/>
        <v>2.3735678281320673</v>
      </c>
      <c r="AH44" s="180">
        <f t="shared" si="2"/>
        <v>1.5397192182423041</v>
      </c>
      <c r="AI44" s="180">
        <f t="shared" si="2"/>
        <v>0</v>
      </c>
      <c r="AJ44" s="180">
        <f t="shared" si="2"/>
        <v>18.460077285921784</v>
      </c>
      <c r="AK44" s="180">
        <f t="shared" si="2"/>
        <v>-2.42290282270817E-2</v>
      </c>
      <c r="AL44" s="180">
        <f t="shared" si="2"/>
        <v>6.0187976768124836</v>
      </c>
      <c r="AM44" s="180">
        <f t="shared" si="2"/>
        <v>8.3142171901375208E-3</v>
      </c>
      <c r="AN44" s="180">
        <f t="shared" si="2"/>
        <v>-2.3328728819193145</v>
      </c>
      <c r="AO44" s="180">
        <f t="shared" si="2"/>
        <v>-2.869330717564697E-2</v>
      </c>
      <c r="AP44" s="180">
        <f t="shared" si="2"/>
        <v>23.587447900087504</v>
      </c>
      <c r="AQ44" s="180">
        <f t="shared" si="2"/>
        <v>-3593.375626802037</v>
      </c>
      <c r="AR44" s="180">
        <f t="shared" si="2"/>
        <v>7.3815808434086194E-3</v>
      </c>
      <c r="AS44" s="180">
        <f t="shared" si="2"/>
        <v>4.236607966909034E-2</v>
      </c>
      <c r="AT44" s="180">
        <f t="shared" si="2"/>
        <v>0</v>
      </c>
      <c r="AU44" s="180">
        <f t="shared" si="2"/>
        <v>0.79746256460760634</v>
      </c>
      <c r="AV44" s="180">
        <f t="shared" si="2"/>
        <v>0</v>
      </c>
      <c r="AW44" s="180">
        <f t="shared" si="2"/>
        <v>0.96531249999999247</v>
      </c>
      <c r="AX44" s="180">
        <f t="shared" si="2"/>
        <v>2.3568450635973051</v>
      </c>
      <c r="AY44" s="180">
        <f t="shared" si="2"/>
        <v>0.26838541666666682</v>
      </c>
      <c r="AZ44" s="180">
        <f t="shared" si="2"/>
        <v>-2.3940375956259252E-4</v>
      </c>
      <c r="BA44" s="180">
        <f t="shared" si="2"/>
        <v>0.62335320073822076</v>
      </c>
      <c r="BB44" s="180">
        <f t="shared" si="2"/>
        <v>-55.626878808131238</v>
      </c>
      <c r="BC44" s="180">
        <f t="shared" si="2"/>
        <v>-3.6372608372657211E-2</v>
      </c>
      <c r="BD44" s="180">
        <f t="shared" si="2"/>
        <v>-8.8106817327671949E-3</v>
      </c>
      <c r="BE44" s="180">
        <f t="shared" si="2"/>
        <v>9.1718750000000142</v>
      </c>
      <c r="BF44" s="180">
        <f t="shared" si="2"/>
        <v>6.1127907502778051E-2</v>
      </c>
      <c r="BG44" s="180">
        <f t="shared" si="2"/>
        <v>3.2802587966529462E-4</v>
      </c>
      <c r="BH44" s="180">
        <f t="shared" si="2"/>
        <v>-2.4722012536679827E-2</v>
      </c>
      <c r="BI44" s="180">
        <f t="shared" si="2"/>
        <v>-0.70549552037349272</v>
      </c>
      <c r="BJ44" s="180">
        <f t="shared" si="2"/>
        <v>335.56755318125215</v>
      </c>
      <c r="BK44" s="180">
        <f t="shared" si="2"/>
        <v>-6.9763596780158039</v>
      </c>
      <c r="BL44" s="180">
        <f t="shared" si="2"/>
        <v>-3.5625</v>
      </c>
      <c r="BM44" s="180">
        <f t="shared" si="2"/>
        <v>0.69699702379127615</v>
      </c>
      <c r="BN44" s="180">
        <f t="shared" si="2"/>
        <v>-6.8479120628175778</v>
      </c>
      <c r="BO44" s="180">
        <f t="shared" si="2"/>
        <v>0.67152008315247036</v>
      </c>
      <c r="BP44" s="180">
        <f t="shared" si="2"/>
        <v>0.15533514273031379</v>
      </c>
      <c r="BQ44" s="180">
        <f t="shared" ref="BQ44:CM44" si="3">BQ42-BQ43</f>
        <v>0.75573189901592475</v>
      </c>
      <c r="BR44" s="180">
        <f t="shared" si="3"/>
        <v>1.7552305380577282E-2</v>
      </c>
      <c r="BS44" s="180">
        <f t="shared" si="3"/>
        <v>0</v>
      </c>
      <c r="BT44" s="180">
        <f t="shared" si="3"/>
        <v>1.0078124999999827E-3</v>
      </c>
      <c r="BU44" s="180">
        <f t="shared" si="3"/>
        <v>-6.6666666666681529E-4</v>
      </c>
      <c r="BV44" s="180">
        <f t="shared" si="3"/>
        <v>25.839656250000004</v>
      </c>
      <c r="BW44" s="180">
        <f t="shared" si="3"/>
        <v>-1.1646874999999923</v>
      </c>
      <c r="BX44" s="180">
        <f t="shared" si="3"/>
        <v>-4.3463108499136038E-2</v>
      </c>
      <c r="BY44" s="180">
        <f t="shared" si="3"/>
        <v>27.892686995070633</v>
      </c>
      <c r="BZ44" s="180">
        <f t="shared" si="3"/>
        <v>-0.1597034485371209</v>
      </c>
      <c r="CA44" s="180">
        <f t="shared" si="3"/>
        <v>24.495179696313691</v>
      </c>
      <c r="CB44" s="180">
        <f t="shared" si="3"/>
        <v>0.4875000000000016</v>
      </c>
      <c r="CC44" s="180">
        <f t="shared" si="3"/>
        <v>8.807209362263535E-3</v>
      </c>
      <c r="CD44" s="180">
        <f t="shared" si="3"/>
        <v>0</v>
      </c>
      <c r="CE44" s="180">
        <f t="shared" si="3"/>
        <v>-3.7504719477508136E-4</v>
      </c>
      <c r="CF44" s="180">
        <f t="shared" si="3"/>
        <v>3.8263791619535859E-2</v>
      </c>
      <c r="CG44" s="180">
        <f t="shared" si="3"/>
        <v>-8.3048521379666731</v>
      </c>
      <c r="CH44" s="180">
        <f t="shared" si="3"/>
        <v>1.2415986550472038</v>
      </c>
      <c r="CI44" s="180">
        <f t="shared" si="3"/>
        <v>-4.7347152142447335E-3</v>
      </c>
      <c r="CJ44" s="180">
        <f t="shared" si="3"/>
        <v>1.738179816659205E-2</v>
      </c>
      <c r="CK44" s="180">
        <f t="shared" si="3"/>
        <v>1.5561236782892101</v>
      </c>
      <c r="CL44" s="180">
        <f t="shared" si="3"/>
        <v>1.2312380010340709</v>
      </c>
      <c r="CM44" s="180">
        <f t="shared" si="3"/>
        <v>0.47749879442406806</v>
      </c>
    </row>
    <row r="45" spans="1:91">
      <c r="C45" t="s">
        <v>531</v>
      </c>
      <c r="D45" s="191">
        <f>D44/D43</f>
        <v>2.4710355264215542E-3</v>
      </c>
      <c r="E45" s="191">
        <f t="shared" ref="E45:BP45" si="4">E44/E43</f>
        <v>0.13533624930687005</v>
      </c>
      <c r="F45" s="191">
        <f t="shared" si="4"/>
        <v>0</v>
      </c>
      <c r="G45" s="191">
        <f t="shared" si="4"/>
        <v>0</v>
      </c>
      <c r="H45" s="191">
        <f t="shared" si="4"/>
        <v>0</v>
      </c>
      <c r="I45" s="191">
        <f t="shared" si="4"/>
        <v>0</v>
      </c>
      <c r="J45" s="191">
        <f t="shared" si="4"/>
        <v>1.436670031839732E-2</v>
      </c>
      <c r="K45" s="191">
        <f t="shared" si="4"/>
        <v>-3.4871715997023753E-2</v>
      </c>
      <c r="L45" s="191">
        <f t="shared" si="4"/>
        <v>0.94035239246267188</v>
      </c>
      <c r="M45" s="191">
        <f t="shared" si="4"/>
        <v>0.11325790176932687</v>
      </c>
      <c r="N45" s="191">
        <f t="shared" si="4"/>
        <v>-1.4188439893657691E-3</v>
      </c>
      <c r="O45" s="191">
        <f t="shared" si="4"/>
        <v>0.54728500969927152</v>
      </c>
      <c r="P45" s="191">
        <f t="shared" si="4"/>
        <v>0</v>
      </c>
      <c r="Q45" s="191">
        <f t="shared" si="4"/>
        <v>-1.5820896990398715E-2</v>
      </c>
      <c r="R45" s="191">
        <f t="shared" si="4"/>
        <v>-4.806937264971433E-2</v>
      </c>
      <c r="S45" s="191">
        <f t="shared" si="4"/>
        <v>-2.6065065520333216E-2</v>
      </c>
      <c r="T45" s="191">
        <f t="shared" si="4"/>
        <v>0.1190892374204624</v>
      </c>
      <c r="U45" s="191">
        <f t="shared" si="4"/>
        <v>2.0066889632107069E-2</v>
      </c>
      <c r="V45" s="191">
        <f t="shared" si="4"/>
        <v>-0.14653465346534653</v>
      </c>
      <c r="W45" s="191">
        <f t="shared" si="4"/>
        <v>0.11000811879703112</v>
      </c>
      <c r="X45" s="191">
        <f t="shared" si="4"/>
        <v>1.6949628710743472E-2</v>
      </c>
      <c r="Y45" s="191">
        <f t="shared" si="4"/>
        <v>-6.45305396403478E-2</v>
      </c>
      <c r="Z45" s="191">
        <f t="shared" si="4"/>
        <v>1.1963980487975156E-2</v>
      </c>
      <c r="AA45" s="191">
        <f t="shared" si="4"/>
        <v>0.52546441862638593</v>
      </c>
      <c r="AB45" s="191">
        <f t="shared" si="4"/>
        <v>8.9608956099961459E-2</v>
      </c>
      <c r="AC45" s="191">
        <f t="shared" si="4"/>
        <v>6.1412020727991394E-2</v>
      </c>
      <c r="AD45" s="191">
        <f t="shared" si="4"/>
        <v>2.9356196100088584E-2</v>
      </c>
      <c r="AE45" s="191">
        <f t="shared" si="4"/>
        <v>1.0266293025802573E-2</v>
      </c>
      <c r="AF45" s="191">
        <f t="shared" si="4"/>
        <v>-8.3369755575977728E-2</v>
      </c>
      <c r="AG45" s="191">
        <f t="shared" si="4"/>
        <v>2.989497795891926E-2</v>
      </c>
      <c r="AH45" s="191">
        <f t="shared" si="4"/>
        <v>2.6032131338169666E-2</v>
      </c>
      <c r="AI45" s="191">
        <f t="shared" si="4"/>
        <v>0</v>
      </c>
      <c r="AJ45" s="191">
        <f t="shared" si="4"/>
        <v>3.6264937671923549E-2</v>
      </c>
      <c r="AK45" s="191">
        <f t="shared" si="4"/>
        <v>-0.27624534304333154</v>
      </c>
      <c r="AL45" s="191">
        <f t="shared" si="4"/>
        <v>0.75333119470429954</v>
      </c>
      <c r="AM45" s="191">
        <f t="shared" si="4"/>
        <v>0.54033665525052355</v>
      </c>
      <c r="AN45" s="191">
        <f t="shared" si="4"/>
        <v>-4.2699378109425187E-2</v>
      </c>
      <c r="AO45" s="191">
        <f t="shared" si="4"/>
        <v>-0.82033721587077135</v>
      </c>
      <c r="AP45" s="191">
        <f t="shared" si="4"/>
        <v>0.57959011168572661</v>
      </c>
      <c r="AQ45" s="191">
        <f t="shared" si="4"/>
        <v>-4.2286245212850709E-2</v>
      </c>
      <c r="AR45" s="191">
        <f t="shared" si="4"/>
        <v>1.7241099583222431E-2</v>
      </c>
      <c r="AS45" s="191">
        <f t="shared" si="4"/>
        <v>3.1208898467101542E-3</v>
      </c>
      <c r="AT45" s="191">
        <f t="shared" si="4"/>
        <v>0</v>
      </c>
      <c r="AU45" s="191">
        <f t="shared" si="4"/>
        <v>1.4803640529857659E-2</v>
      </c>
      <c r="AV45" s="191">
        <f t="shared" si="4"/>
        <v>0</v>
      </c>
      <c r="AW45" s="191">
        <f t="shared" si="4"/>
        <v>3.3386293137922199E-2</v>
      </c>
      <c r="AX45" s="191">
        <f t="shared" si="4"/>
        <v>0.12378287181482513</v>
      </c>
      <c r="AY45" s="191">
        <f t="shared" si="4"/>
        <v>3.9195849940669991E-2</v>
      </c>
      <c r="AZ45" s="191">
        <f t="shared" si="4"/>
        <v>-1.1350747054170614E-2</v>
      </c>
      <c r="BA45" s="191">
        <f t="shared" si="4"/>
        <v>0.40369659397259761</v>
      </c>
      <c r="BB45" s="191">
        <f t="shared" si="4"/>
        <v>-0.2838617974426017</v>
      </c>
      <c r="BC45" s="191">
        <f t="shared" si="4"/>
        <v>-8.6401883058864534E-3</v>
      </c>
      <c r="BD45" s="191">
        <f t="shared" si="4"/>
        <v>-4.1520484982754256E-2</v>
      </c>
      <c r="BE45" s="191">
        <f t="shared" si="4"/>
        <v>0.12842952785192341</v>
      </c>
      <c r="BF45" s="191">
        <f t="shared" si="4"/>
        <v>0.44260325757467417</v>
      </c>
      <c r="BG45" s="191">
        <f t="shared" si="4"/>
        <v>2.2277811097471314E-3</v>
      </c>
      <c r="BH45" s="191">
        <f t="shared" si="4"/>
        <v>-2.354598237120354E-3</v>
      </c>
      <c r="BI45" s="191">
        <f t="shared" si="4"/>
        <v>-5.1218064758770929E-2</v>
      </c>
      <c r="BJ45" s="191">
        <f t="shared" si="4"/>
        <v>4.3830711944661718E-2</v>
      </c>
      <c r="BK45" s="191">
        <f t="shared" si="4"/>
        <v>-0.13964720186541257</v>
      </c>
      <c r="BL45" s="191">
        <f t="shared" si="4"/>
        <v>-0.12038014783526928</v>
      </c>
      <c r="BM45" s="191">
        <f t="shared" si="4"/>
        <v>8.4293915723814491E-2</v>
      </c>
      <c r="BN45" s="191">
        <f t="shared" si="4"/>
        <v>-0.16975699448726864</v>
      </c>
      <c r="BO45" s="191">
        <f t="shared" si="4"/>
        <v>0.44693027871281432</v>
      </c>
      <c r="BP45" s="191">
        <f t="shared" si="4"/>
        <v>1.5731167749973702E-2</v>
      </c>
      <c r="BQ45" s="191">
        <f t="shared" ref="BQ45:CM45" si="5">BQ44/BQ43</f>
        <v>0.1516427520170428</v>
      </c>
      <c r="BR45" s="191">
        <f t="shared" si="5"/>
        <v>2.5070590047996163E-2</v>
      </c>
      <c r="BS45" s="191">
        <f t="shared" si="5"/>
        <v>0</v>
      </c>
      <c r="BT45" s="191">
        <f t="shared" si="5"/>
        <v>3.189989861272479E-3</v>
      </c>
      <c r="BU45" s="191">
        <f t="shared" si="5"/>
        <v>-1.4206752647120747E-3</v>
      </c>
      <c r="BV45" s="191">
        <f t="shared" si="5"/>
        <v>2.5638474346611435</v>
      </c>
      <c r="BW45" s="191">
        <f t="shared" si="5"/>
        <v>-2.1862314929960675E-2</v>
      </c>
      <c r="BX45" s="191">
        <f t="shared" si="5"/>
        <v>-5.019376561884116E-2</v>
      </c>
      <c r="BY45" s="191">
        <f t="shared" si="5"/>
        <v>0.58425037102993704</v>
      </c>
      <c r="BZ45" s="191">
        <f t="shared" si="5"/>
        <v>-0.45481231523261006</v>
      </c>
      <c r="CA45" s="191">
        <f t="shared" si="5"/>
        <v>2.5964412276326763</v>
      </c>
      <c r="CB45" s="191">
        <f t="shared" si="5"/>
        <v>6.1128526645768233E-2</v>
      </c>
      <c r="CC45" s="191">
        <f t="shared" si="5"/>
        <v>3.4584010671644835E-2</v>
      </c>
      <c r="CD45" s="191">
        <f t="shared" si="5"/>
        <v>0</v>
      </c>
      <c r="CE45" s="191">
        <f t="shared" si="5"/>
        <v>-1.1832607223939114E-2</v>
      </c>
      <c r="CF45" s="191">
        <f t="shared" si="5"/>
        <v>9.1924134839736243E-2</v>
      </c>
      <c r="CG45" s="191">
        <f t="shared" si="5"/>
        <v>-0.38356825905768005</v>
      </c>
      <c r="CH45" s="191">
        <f t="shared" si="5"/>
        <v>2.4094512098591347</v>
      </c>
      <c r="CI45" s="191">
        <f t="shared" si="5"/>
        <v>-4.630244796200101E-2</v>
      </c>
      <c r="CJ45" s="191">
        <f t="shared" si="5"/>
        <v>0.22631734077186599</v>
      </c>
      <c r="CK45" s="191">
        <f t="shared" si="5"/>
        <v>0.28350228641395131</v>
      </c>
      <c r="CL45" s="191">
        <f t="shared" si="5"/>
        <v>0.52107665601988817</v>
      </c>
      <c r="CM45" s="191">
        <f t="shared" si="5"/>
        <v>0.17733844785298242</v>
      </c>
    </row>
    <row r="46" spans="1:91">
      <c r="C46" t="s">
        <v>549</v>
      </c>
      <c r="D46" s="183">
        <f t="shared" ref="D46:AI46" si="6">IF(D1="si",AVERAGE(LARGE(D6:D37,1),LARGE(D6:D37,2),LARGE(D6:D37,3),LARGE(D6:D37,4),LARGE(D6:D37,5)),AVERAGE(SMALL(D6:D37,1),SMALL(D6:D37,2),SMALL(D6:D37,3),SMALL(D6:D37,4),SMALL(D6:D37,5)))</f>
        <v>562.52978884087611</v>
      </c>
      <c r="E46" s="183">
        <f t="shared" si="6"/>
        <v>35.254778827105142</v>
      </c>
      <c r="F46" s="183">
        <f t="shared" si="6"/>
        <v>3.0460000000000003</v>
      </c>
      <c r="G46" s="183">
        <f t="shared" si="6"/>
        <v>2.9119999999999999</v>
      </c>
      <c r="H46" s="183">
        <f t="shared" si="6"/>
        <v>4.2120000000000006</v>
      </c>
      <c r="I46" s="183">
        <f t="shared" si="6"/>
        <v>1.952</v>
      </c>
      <c r="J46" s="183">
        <f t="shared" si="6"/>
        <v>0.63660000000000005</v>
      </c>
      <c r="K46" s="183">
        <f t="shared" si="6"/>
        <v>14.489933570549786</v>
      </c>
      <c r="L46" s="183">
        <f t="shared" si="6"/>
        <v>3.9602560450409188</v>
      </c>
      <c r="M46" s="183">
        <f t="shared" si="6"/>
        <v>6.0425569050511538E-2</v>
      </c>
      <c r="N46" s="183">
        <f t="shared" si="6"/>
        <v>0.2780825890652377</v>
      </c>
      <c r="O46" s="183">
        <f t="shared" si="6"/>
        <v>3.2552717478699824</v>
      </c>
      <c r="P46" s="183">
        <f t="shared" si="6"/>
        <v>738.16080777895536</v>
      </c>
      <c r="Q46" s="183">
        <f t="shared" si="6"/>
        <v>10.81183312467749</v>
      </c>
      <c r="R46" s="183">
        <f t="shared" si="6"/>
        <v>407547.31640103832</v>
      </c>
      <c r="S46" s="183">
        <f t="shared" si="6"/>
        <v>3.7999999999999999E-2</v>
      </c>
      <c r="T46" s="183">
        <f t="shared" si="6"/>
        <v>6846.4800000000005</v>
      </c>
      <c r="U46" s="183">
        <f t="shared" si="6"/>
        <v>1</v>
      </c>
      <c r="V46" s="183">
        <f t="shared" si="6"/>
        <v>1</v>
      </c>
      <c r="W46" s="183">
        <f t="shared" si="6"/>
        <v>0.98641743947813276</v>
      </c>
      <c r="X46" s="183">
        <f t="shared" si="6"/>
        <v>97.960005812303564</v>
      </c>
      <c r="Y46" s="183">
        <f t="shared" si="6"/>
        <v>11.24926</v>
      </c>
      <c r="Z46" s="183">
        <f t="shared" si="6"/>
        <v>0.19228082319383258</v>
      </c>
      <c r="AA46" s="183">
        <f t="shared" si="6"/>
        <v>1.2262427709889214</v>
      </c>
      <c r="AB46" s="183">
        <f t="shared" si="6"/>
        <v>2.7191689794466982</v>
      </c>
      <c r="AC46" s="183">
        <f t="shared" si="6"/>
        <v>3.7500977583309498</v>
      </c>
      <c r="AD46" s="183">
        <f t="shared" si="6"/>
        <v>0.38569977928617777</v>
      </c>
      <c r="AE46" s="183">
        <f t="shared" si="6"/>
        <v>0.67602569466614504</v>
      </c>
      <c r="AF46" s="183">
        <f t="shared" si="6"/>
        <v>2.4227441588639952E-2</v>
      </c>
      <c r="AG46" s="183">
        <f t="shared" si="6"/>
        <v>85.626281161163845</v>
      </c>
      <c r="AH46" s="183">
        <f t="shared" si="6"/>
        <v>69.046912113204002</v>
      </c>
      <c r="AI46" s="183">
        <f t="shared" si="6"/>
        <v>0.12560370523797809</v>
      </c>
      <c r="AJ46" s="183">
        <f t="shared" ref="AJ46:BO46" si="7">IF(AJ1="si",AVERAGE(LARGE(AJ6:AJ37,1),LARGE(AJ6:AJ37,2),LARGE(AJ6:AJ37,3),LARGE(AJ6:AJ37,4),LARGE(AJ6:AJ37,5)),AVERAGE(SMALL(AJ6:AJ37,1),SMALL(AJ6:AJ37,2),SMALL(AJ6:AJ37,3),SMALL(AJ6:AJ37,4),SMALL(AJ6:AJ37,5)))</f>
        <v>550.81770604947872</v>
      </c>
      <c r="AK46" s="183">
        <f t="shared" si="7"/>
        <v>0.17520934875776592</v>
      </c>
      <c r="AL46" s="183">
        <f t="shared" si="7"/>
        <v>1.7478179629368227</v>
      </c>
      <c r="AM46" s="183">
        <f t="shared" si="7"/>
        <v>4.0932892029760899E-3</v>
      </c>
      <c r="AN46" s="183">
        <f t="shared" si="7"/>
        <v>45.261354439860312</v>
      </c>
      <c r="AO46" s="183">
        <f t="shared" si="7"/>
        <v>3.1565856566864239E-2</v>
      </c>
      <c r="AP46" s="183">
        <f t="shared" si="7"/>
        <v>15.464237742482705</v>
      </c>
      <c r="AQ46" s="183">
        <f t="shared" si="7"/>
        <v>172632.53734200768</v>
      </c>
      <c r="AR46" s="183">
        <f t="shared" si="7"/>
        <v>0.48731950270243801</v>
      </c>
      <c r="AS46" s="183">
        <f t="shared" si="7"/>
        <v>4.5464820944874926</v>
      </c>
      <c r="AT46" s="183">
        <f t="shared" si="7"/>
        <v>0.06</v>
      </c>
      <c r="AU46" s="183">
        <f t="shared" si="7"/>
        <v>66.442228260547637</v>
      </c>
      <c r="AV46" s="183">
        <f t="shared" si="7"/>
        <v>0.2</v>
      </c>
      <c r="AW46" s="183">
        <f t="shared" si="7"/>
        <v>39.65</v>
      </c>
      <c r="AX46" s="183">
        <f t="shared" si="7"/>
        <v>53.464111974058618</v>
      </c>
      <c r="AY46" s="183">
        <f t="shared" si="7"/>
        <v>8.2470000000000017</v>
      </c>
      <c r="AZ46" s="183">
        <f t="shared" si="7"/>
        <v>3.6751320041930283E-2</v>
      </c>
      <c r="BA46" s="183">
        <f t="shared" si="7"/>
        <v>3.3952378321415408</v>
      </c>
      <c r="BB46" s="183">
        <f t="shared" si="7"/>
        <v>305.50109607579003</v>
      </c>
      <c r="BC46" s="183">
        <f t="shared" si="7"/>
        <v>9.1970311814523669</v>
      </c>
      <c r="BD46" s="183">
        <f t="shared" si="7"/>
        <v>0.30113625292476309</v>
      </c>
      <c r="BE46" s="183">
        <f t="shared" si="7"/>
        <v>113.46000000000001</v>
      </c>
      <c r="BF46" s="183">
        <f t="shared" si="7"/>
        <v>0.34185305392124771</v>
      </c>
      <c r="BG46" s="183">
        <f t="shared" si="7"/>
        <v>0.25085952303976916</v>
      </c>
      <c r="BH46" s="183">
        <f t="shared" si="7"/>
        <v>24.853417289614196</v>
      </c>
      <c r="BI46" s="183">
        <f t="shared" si="7"/>
        <v>1.0578053694547567</v>
      </c>
      <c r="BJ46" s="183">
        <f t="shared" si="7"/>
        <v>35503.296284800002</v>
      </c>
      <c r="BK46" s="183">
        <f t="shared" si="7"/>
        <v>136.23647830897153</v>
      </c>
      <c r="BL46" s="183">
        <f t="shared" si="7"/>
        <v>81.599999999999994</v>
      </c>
      <c r="BM46" s="183">
        <f t="shared" si="7"/>
        <v>19.565216310543356</v>
      </c>
      <c r="BN46" s="183">
        <f t="shared" si="7"/>
        <v>48.946191642885935</v>
      </c>
      <c r="BO46" s="183">
        <f t="shared" si="7"/>
        <v>4.2649138395535626</v>
      </c>
      <c r="BP46" s="183">
        <f t="shared" ref="BP46:CM46" si="8">IF(BP1="si",AVERAGE(LARGE(BP6:BP37,1),LARGE(BP6:BP37,2),LARGE(BP6:BP37,3),LARGE(BP6:BP37,4),LARGE(BP6:BP37,5)),AVERAGE(SMALL(BP6:BP37,1),SMALL(BP6:BP37,2),SMALL(BP6:BP37,3),SMALL(BP6:BP37,4),SMALL(BP6:BP37,5)))</f>
        <v>16.329226318082831</v>
      </c>
      <c r="BQ46" s="183">
        <f t="shared" si="8"/>
        <v>10.769106858898398</v>
      </c>
      <c r="BR46" s="183">
        <f t="shared" si="8"/>
        <v>2.0128712594405838</v>
      </c>
      <c r="BS46" s="183">
        <f t="shared" si="8"/>
        <v>85.236958808000011</v>
      </c>
      <c r="BT46" s="183">
        <f t="shared" si="8"/>
        <v>0.13760000000000003</v>
      </c>
      <c r="BU46" s="183">
        <f t="shared" si="8"/>
        <v>0.14689999999999998</v>
      </c>
      <c r="BV46" s="183">
        <f t="shared" si="8"/>
        <v>49.012</v>
      </c>
      <c r="BW46" s="183">
        <f t="shared" si="8"/>
        <v>73.028000000000006</v>
      </c>
      <c r="BX46" s="183">
        <f t="shared" si="8"/>
        <v>0.61655538021519118</v>
      </c>
      <c r="BY46" s="183">
        <f t="shared" si="8"/>
        <v>176.25932391822846</v>
      </c>
      <c r="BZ46" s="183">
        <f t="shared" si="8"/>
        <v>6.2346632450972349E-2</v>
      </c>
      <c r="CA46" s="183">
        <f t="shared" si="8"/>
        <v>144.22388536201674</v>
      </c>
      <c r="CB46" s="183">
        <f t="shared" si="8"/>
        <v>3.96</v>
      </c>
      <c r="CC46" s="183">
        <f t="shared" si="8"/>
        <v>0.19641298769727467</v>
      </c>
      <c r="CD46" s="183">
        <f t="shared" si="8"/>
        <v>0.15602212884562597</v>
      </c>
      <c r="CE46" s="183">
        <f t="shared" si="8"/>
        <v>9.4573206285660821E-2</v>
      </c>
      <c r="CF46" s="183">
        <f t="shared" si="8"/>
        <v>1.7127031235684069</v>
      </c>
      <c r="CG46" s="183">
        <f t="shared" si="8"/>
        <v>48.797053690491907</v>
      </c>
      <c r="CH46" s="183">
        <f t="shared" si="8"/>
        <v>4.1192921986768569</v>
      </c>
      <c r="CI46" s="183">
        <f t="shared" si="8"/>
        <v>0.25234356618595893</v>
      </c>
      <c r="CJ46" s="183">
        <f t="shared" si="8"/>
        <v>0.1221804203011114</v>
      </c>
      <c r="CK46" s="183">
        <f t="shared" si="8"/>
        <v>22.454668098659859</v>
      </c>
      <c r="CL46" s="183">
        <f t="shared" si="8"/>
        <v>10.422172294048027</v>
      </c>
      <c r="CM46" s="183">
        <f t="shared" si="8"/>
        <v>9.2988690026934027</v>
      </c>
    </row>
    <row r="47" spans="1:91">
      <c r="C47" t="s">
        <v>550</v>
      </c>
      <c r="D47" s="183">
        <f t="shared" ref="D47:AI47" si="9">IF(D1="no",AVERAGE(LARGE(D6:D37,1),LARGE(D6:D37,2),LARGE(D6:D37,3),LARGE(D6:D37,4),LARGE(D6:D37,5)),AVERAGE(SMALL(D6:D37,1),SMALL(D6:D37,2),SMALL(D6:D37,3),SMALL(D6:D37,4),SMALL(D6:D37,5)))</f>
        <v>2965.2332488460693</v>
      </c>
      <c r="E47" s="183">
        <f t="shared" si="9"/>
        <v>79.670712015344037</v>
      </c>
      <c r="F47" s="183">
        <f t="shared" si="9"/>
        <v>1.8759999999999999</v>
      </c>
      <c r="G47" s="183">
        <f t="shared" si="9"/>
        <v>2.0499999999999998</v>
      </c>
      <c r="H47" s="183">
        <f t="shared" si="9"/>
        <v>2.4159999999999999</v>
      </c>
      <c r="I47" s="183">
        <f t="shared" si="9"/>
        <v>0.59399999999999997</v>
      </c>
      <c r="J47" s="183">
        <f t="shared" si="9"/>
        <v>0.24740000000000001</v>
      </c>
      <c r="K47" s="183">
        <f t="shared" si="9"/>
        <v>3.0171141344666959</v>
      </c>
      <c r="L47" s="183">
        <f t="shared" si="9"/>
        <v>91.004505833407705</v>
      </c>
      <c r="M47" s="183">
        <f t="shared" si="9"/>
        <v>1.1384920357355099E-3</v>
      </c>
      <c r="N47" s="183">
        <f t="shared" si="9"/>
        <v>3.2464502333232554E-3</v>
      </c>
      <c r="O47" s="183">
        <f t="shared" si="9"/>
        <v>39.281794044623055</v>
      </c>
      <c r="P47" s="183">
        <f t="shared" si="9"/>
        <v>8.0403590565155234</v>
      </c>
      <c r="Q47" s="183">
        <f t="shared" si="9"/>
        <v>1.2795915405840004</v>
      </c>
      <c r="R47" s="183">
        <f t="shared" si="9"/>
        <v>3985.0573146036199</v>
      </c>
      <c r="S47" s="183">
        <f t="shared" si="9"/>
        <v>3.7999999999999999E-2</v>
      </c>
      <c r="T47" s="183">
        <f t="shared" si="9"/>
        <v>474.56000000000006</v>
      </c>
      <c r="U47" s="183">
        <f t="shared" si="9"/>
        <v>0</v>
      </c>
      <c r="V47" s="183">
        <f t="shared" si="9"/>
        <v>53.4</v>
      </c>
      <c r="W47" s="183">
        <f t="shared" si="9"/>
        <v>0.30701837125236564</v>
      </c>
      <c r="X47" s="183">
        <f t="shared" si="9"/>
        <v>76.39580772651756</v>
      </c>
      <c r="Y47" s="183">
        <f t="shared" si="9"/>
        <v>18.775259999999996</v>
      </c>
      <c r="Z47" s="183">
        <f t="shared" si="9"/>
        <v>0.30461830437504267</v>
      </c>
      <c r="AA47" s="183">
        <f t="shared" si="9"/>
        <v>5.2516898601030153</v>
      </c>
      <c r="AB47" s="183">
        <f t="shared" si="9"/>
        <v>1.4098552477254762</v>
      </c>
      <c r="AC47" s="183">
        <f t="shared" si="9"/>
        <v>13.835212991682685</v>
      </c>
      <c r="AD47" s="183">
        <f t="shared" si="9"/>
        <v>0.3014401416768141</v>
      </c>
      <c r="AE47" s="183">
        <f t="shared" si="9"/>
        <v>0.50483226283441851</v>
      </c>
      <c r="AF47" s="183">
        <f t="shared" si="9"/>
        <v>9.2508896259007808E-2</v>
      </c>
      <c r="AG47" s="183">
        <f t="shared" si="9"/>
        <v>75.836382848552987</v>
      </c>
      <c r="AH47" s="183">
        <f t="shared" si="9"/>
        <v>53.355965948202481</v>
      </c>
      <c r="AI47" s="183">
        <f t="shared" si="9"/>
        <v>4.6097446263770828E-3</v>
      </c>
      <c r="AJ47" s="183">
        <f t="shared" ref="AJ47:BO47" si="10">IF(AJ1="no",AVERAGE(LARGE(AJ6:AJ37,1),LARGE(AJ6:AJ37,2),LARGE(AJ6:AJ37,3),LARGE(AJ6:AJ37,4),LARGE(AJ6:AJ37,5)),AVERAGE(SMALL(AJ6:AJ37,1),SMALL(AJ6:AJ37,2),SMALL(AJ6:AJ37,3),SMALL(AJ6:AJ37,4),SMALL(AJ6:AJ37,5)))</f>
        <v>496.27173455591293</v>
      </c>
      <c r="AK47" s="183">
        <f t="shared" si="10"/>
        <v>1.620890296670361E-2</v>
      </c>
      <c r="AL47" s="183">
        <f t="shared" si="10"/>
        <v>43.866999151628804</v>
      </c>
      <c r="AM47" s="183">
        <f t="shared" si="10"/>
        <v>4.5135057731356898E-2</v>
      </c>
      <c r="AN47" s="183">
        <f t="shared" si="10"/>
        <v>59.447871125597167</v>
      </c>
      <c r="AO47" s="183">
        <f t="shared" si="10"/>
        <v>-2.4276246905391895E-2</v>
      </c>
      <c r="AP47" s="183">
        <f t="shared" si="10"/>
        <v>135.11497353496347</v>
      </c>
      <c r="AQ47" s="183">
        <f t="shared" si="10"/>
        <v>40579.209688126175</v>
      </c>
      <c r="AR47" s="183">
        <f t="shared" si="10"/>
        <v>0.39922627203931943</v>
      </c>
      <c r="AS47" s="183">
        <f t="shared" si="10"/>
        <v>20.638595652187735</v>
      </c>
      <c r="AT47" s="183">
        <f t="shared" si="10"/>
        <v>0</v>
      </c>
      <c r="AU47" s="183">
        <f t="shared" si="10"/>
        <v>41.964171754367619</v>
      </c>
      <c r="AV47" s="183">
        <f t="shared" si="10"/>
        <v>35.82</v>
      </c>
      <c r="AW47" s="183">
        <f t="shared" si="10"/>
        <v>23.033999999999999</v>
      </c>
      <c r="AX47" s="183">
        <f t="shared" si="10"/>
        <v>8.0234430646796504</v>
      </c>
      <c r="AY47" s="183">
        <f t="shared" si="10"/>
        <v>5.9383333333333344</v>
      </c>
      <c r="AZ47" s="183">
        <f t="shared" si="10"/>
        <v>7.5960662389861194E-3</v>
      </c>
      <c r="BA47" s="183">
        <f t="shared" si="10"/>
        <v>1.374238442401752</v>
      </c>
      <c r="BB47" s="183">
        <f t="shared" si="10"/>
        <v>52.603554086874468</v>
      </c>
      <c r="BC47" s="183">
        <f t="shared" si="10"/>
        <v>1.5906810285261466</v>
      </c>
      <c r="BD47" s="183">
        <f t="shared" si="10"/>
        <v>0.10084712299401617</v>
      </c>
      <c r="BE47" s="183">
        <f t="shared" si="10"/>
        <v>49.5</v>
      </c>
      <c r="BF47" s="183">
        <f t="shared" si="10"/>
        <v>7.7276229250606329E-2</v>
      </c>
      <c r="BG47" s="183">
        <f t="shared" si="10"/>
        <v>8.0883620331369505E-2</v>
      </c>
      <c r="BH47" s="183">
        <f t="shared" si="10"/>
        <v>2.6863459672141863</v>
      </c>
      <c r="BI47" s="183">
        <f t="shared" si="10"/>
        <v>58.683405345642498</v>
      </c>
      <c r="BJ47" s="183">
        <f t="shared" si="10"/>
        <v>9.0914599999999998E-2</v>
      </c>
      <c r="BK47" s="183">
        <f t="shared" si="10"/>
        <v>6.6505333046546227</v>
      </c>
      <c r="BL47" s="183">
        <f t="shared" si="10"/>
        <v>1.6</v>
      </c>
      <c r="BM47" s="183">
        <f t="shared" si="10"/>
        <v>3.5355619917704786</v>
      </c>
      <c r="BN47" s="183">
        <f t="shared" si="10"/>
        <v>18.616655814027446</v>
      </c>
      <c r="BO47" s="183">
        <f t="shared" si="10"/>
        <v>1.1261864048707646</v>
      </c>
      <c r="BP47" s="183">
        <f t="shared" ref="BP47:CM47" si="11">IF(BP1="no",AVERAGE(LARGE(BP6:BP37,1),LARGE(BP6:BP37,2),LARGE(BP6:BP37,3),LARGE(BP6:BP37,4),LARGE(BP6:BP37,5)),AVERAGE(SMALL(BP6:BP37,1),SMALL(BP6:BP37,2),SMALL(BP6:BP37,3),SMALL(BP6:BP37,4),SMALL(BP6:BP37,5)))</f>
        <v>5.7525756115589273</v>
      </c>
      <c r="BQ47" s="183">
        <f t="shared" si="11"/>
        <v>2.6497428695879366</v>
      </c>
      <c r="BR47" s="183">
        <f t="shared" si="11"/>
        <v>0.1145991684064748</v>
      </c>
      <c r="BS47" s="183">
        <f t="shared" si="11"/>
        <v>57.156577382000002</v>
      </c>
      <c r="BT47" s="183">
        <f t="shared" si="11"/>
        <v>0.52622499999999994</v>
      </c>
      <c r="BU47" s="183">
        <f t="shared" si="11"/>
        <v>0.79410000000000003</v>
      </c>
      <c r="BV47" s="183">
        <f t="shared" si="11"/>
        <v>23.282</v>
      </c>
      <c r="BW47" s="183">
        <f t="shared" si="11"/>
        <v>29.302000000000003</v>
      </c>
      <c r="BX47" s="183">
        <f t="shared" si="11"/>
        <v>0.93003697369287575</v>
      </c>
      <c r="BY47" s="183">
        <f t="shared" si="11"/>
        <v>14.135706781125796</v>
      </c>
      <c r="BZ47" s="183">
        <f t="shared" si="11"/>
        <v>0.51455854311062244</v>
      </c>
      <c r="CA47" s="183">
        <f t="shared" si="11"/>
        <v>0</v>
      </c>
      <c r="CB47" s="183">
        <f t="shared" si="11"/>
        <v>15.059999999999999</v>
      </c>
      <c r="CC47" s="183">
        <f t="shared" si="11"/>
        <v>0.34825736185042133</v>
      </c>
      <c r="CD47" s="183">
        <f t="shared" si="11"/>
        <v>3.6751198293882895E-5</v>
      </c>
      <c r="CE47" s="183">
        <f t="shared" si="11"/>
        <v>9.8037218899953323E-3</v>
      </c>
      <c r="CF47" s="183">
        <f t="shared" si="11"/>
        <v>1.6323291639637767E-2</v>
      </c>
      <c r="CG47" s="183">
        <f t="shared" si="11"/>
        <v>-0.62728958427303172</v>
      </c>
      <c r="CH47" s="183">
        <f t="shared" si="11"/>
        <v>0.64361483769836958</v>
      </c>
      <c r="CI47" s="183">
        <f t="shared" si="11"/>
        <v>-6.8144083769555122E-2</v>
      </c>
      <c r="CJ47" s="183">
        <f t="shared" si="11"/>
        <v>7.274707899122082E-2</v>
      </c>
      <c r="CK47" s="183">
        <f t="shared" si="11"/>
        <v>1.2549263563484141</v>
      </c>
      <c r="CL47" s="183">
        <f t="shared" si="11"/>
        <v>0.82614010797439197</v>
      </c>
      <c r="CM47" s="183">
        <f t="shared" si="11"/>
        <v>0.76838279268150711</v>
      </c>
    </row>
    <row r="48" spans="1:91">
      <c r="C48" t="s">
        <v>407</v>
      </c>
      <c r="D48" s="85">
        <v>0.66600000000000004</v>
      </c>
      <c r="E48" s="85">
        <v>0.66600000000000004</v>
      </c>
      <c r="F48" s="85">
        <v>0.66600000000000004</v>
      </c>
      <c r="G48" s="85">
        <v>0.33300000000000002</v>
      </c>
      <c r="H48" s="85">
        <v>0.33300000000000002</v>
      </c>
      <c r="I48" s="85">
        <v>0.33300000000000002</v>
      </c>
      <c r="J48" s="85">
        <v>0.33300000000000002</v>
      </c>
      <c r="K48" s="85">
        <v>0.66600000000000004</v>
      </c>
      <c r="L48" s="85">
        <v>0.33300000000000002</v>
      </c>
      <c r="M48" s="85">
        <v>0.33300000000000002</v>
      </c>
      <c r="N48" s="85">
        <v>1</v>
      </c>
      <c r="O48" s="85">
        <v>0.66600000000000004</v>
      </c>
      <c r="P48" s="85">
        <v>0.66600000000000004</v>
      </c>
      <c r="Q48" s="85">
        <v>0.66600000000000004</v>
      </c>
      <c r="R48" s="85">
        <v>1</v>
      </c>
      <c r="S48" s="85">
        <v>0.33300000000000002</v>
      </c>
      <c r="T48" s="85">
        <v>1</v>
      </c>
      <c r="U48" s="85">
        <v>0.66600000000000004</v>
      </c>
      <c r="V48" s="85">
        <v>0.33300000000000002</v>
      </c>
      <c r="W48" s="85">
        <v>1</v>
      </c>
      <c r="X48" s="85">
        <v>1</v>
      </c>
      <c r="Y48" s="85">
        <v>1</v>
      </c>
      <c r="Z48" s="85">
        <v>1</v>
      </c>
      <c r="AA48" s="85">
        <v>1</v>
      </c>
      <c r="AB48" s="85">
        <v>0.66600000000000004</v>
      </c>
      <c r="AC48" s="85">
        <v>1</v>
      </c>
      <c r="AD48" s="85">
        <v>0.66600000000000004</v>
      </c>
      <c r="AE48" s="85">
        <v>0.66600000000000004</v>
      </c>
      <c r="AF48" s="85">
        <v>1</v>
      </c>
      <c r="AG48" s="85">
        <v>0.33300000000000002</v>
      </c>
      <c r="AH48" s="85">
        <v>0.66600000000000004</v>
      </c>
      <c r="AI48" s="85">
        <v>0.33300000000000002</v>
      </c>
      <c r="AJ48" s="85">
        <v>1</v>
      </c>
      <c r="AK48" s="85">
        <v>0.66600000000000004</v>
      </c>
      <c r="AL48" s="85">
        <v>0.66600000000000004</v>
      </c>
      <c r="AM48" s="85">
        <v>0.33300000000000002</v>
      </c>
      <c r="AN48" s="85">
        <v>1</v>
      </c>
      <c r="AO48" s="85">
        <v>0.66600000000000004</v>
      </c>
      <c r="AP48" s="85">
        <v>1</v>
      </c>
      <c r="AQ48" s="85">
        <v>1</v>
      </c>
      <c r="AR48" s="85">
        <v>0.66600000000000004</v>
      </c>
      <c r="AS48" s="85">
        <v>0.66600000000000004</v>
      </c>
      <c r="AT48" s="85">
        <v>0.66600000000000004</v>
      </c>
      <c r="AU48" s="85">
        <v>0.33300000000000002</v>
      </c>
      <c r="AV48" s="85">
        <v>0.33300000000000002</v>
      </c>
      <c r="AW48" s="85">
        <v>0.66600000000000004</v>
      </c>
      <c r="AX48" s="85">
        <v>0.66600000000000004</v>
      </c>
      <c r="AY48" s="85">
        <v>1</v>
      </c>
      <c r="AZ48" s="85">
        <v>0.33300000000000002</v>
      </c>
      <c r="BA48" s="85">
        <v>0.33300000000000002</v>
      </c>
      <c r="BB48" s="85">
        <v>1</v>
      </c>
      <c r="BC48" s="85">
        <v>0.66600000000000004</v>
      </c>
      <c r="BD48" s="85">
        <v>1</v>
      </c>
      <c r="BE48" s="85">
        <v>1</v>
      </c>
      <c r="BF48" s="85">
        <v>1</v>
      </c>
      <c r="BG48" s="85">
        <v>1</v>
      </c>
      <c r="BH48" s="85">
        <v>1</v>
      </c>
      <c r="BI48" s="85">
        <v>0.66600000000000004</v>
      </c>
      <c r="BJ48" s="85">
        <v>0.66600000000000004</v>
      </c>
      <c r="BK48" s="85">
        <v>0.66600000000000004</v>
      </c>
      <c r="BL48" s="85">
        <v>1</v>
      </c>
      <c r="BM48" s="85">
        <v>0.66600000000000004</v>
      </c>
      <c r="BN48" s="85">
        <v>0.66600000000000004</v>
      </c>
      <c r="BO48" s="85">
        <v>0.33300000000000002</v>
      </c>
      <c r="BP48" s="85">
        <v>0.33300000000000002</v>
      </c>
      <c r="BQ48" s="85">
        <v>1</v>
      </c>
      <c r="BR48" s="85">
        <v>0.33300000000000002</v>
      </c>
      <c r="BS48" s="85">
        <v>0.66600000000000004</v>
      </c>
      <c r="BT48" s="85">
        <v>0.33300000000000002</v>
      </c>
      <c r="BU48" s="85">
        <v>0.66600000000000004</v>
      </c>
      <c r="BV48" s="85">
        <v>0.33300000000000002</v>
      </c>
      <c r="BW48" s="85">
        <v>0.33300000000000002</v>
      </c>
      <c r="BX48" s="85">
        <v>1</v>
      </c>
      <c r="BY48" s="85">
        <v>0.33300000000000002</v>
      </c>
      <c r="BZ48" s="85">
        <v>1</v>
      </c>
      <c r="CA48" s="85">
        <v>0.33300000000000002</v>
      </c>
      <c r="CB48" s="85">
        <v>0.33300000000000002</v>
      </c>
      <c r="CC48" s="85">
        <v>0.66600000000000004</v>
      </c>
      <c r="CD48" s="85">
        <v>0.33300000000000002</v>
      </c>
      <c r="CE48" s="85">
        <v>0.33300000000000002</v>
      </c>
      <c r="CF48" s="85">
        <v>0.66600000000000004</v>
      </c>
      <c r="CG48" s="85">
        <v>1</v>
      </c>
      <c r="CH48" s="85">
        <v>0.33300000000000002</v>
      </c>
      <c r="CI48" s="85">
        <v>0.33300000000000002</v>
      </c>
      <c r="CJ48" s="85">
        <v>0.33300000000000002</v>
      </c>
      <c r="CK48" s="85">
        <v>1</v>
      </c>
      <c r="CL48" s="85">
        <v>1</v>
      </c>
      <c r="CM48" s="85">
        <v>1</v>
      </c>
    </row>
    <row r="49" spans="3:91">
      <c r="D49" t="str">
        <f t="shared" ref="D49:AI49" si="12">IF(D1="si",IF(D42-D43&gt;0,"mejoró",(IF(D42=D43,"igual","empeoró"))),IF(D42-D43&lt;0,"mejoró",(IF(D42=D43,"igual","empeoró"))))</f>
        <v>empeoró</v>
      </c>
      <c r="E49" t="str">
        <f t="shared" si="12"/>
        <v>empeoró</v>
      </c>
      <c r="F49" t="str">
        <f t="shared" si="12"/>
        <v>igual</v>
      </c>
      <c r="G49" t="str">
        <f t="shared" si="12"/>
        <v>igual</v>
      </c>
      <c r="H49" t="str">
        <f t="shared" si="12"/>
        <v>igual</v>
      </c>
      <c r="I49" t="str">
        <f t="shared" si="12"/>
        <v>igual</v>
      </c>
      <c r="J49" t="str">
        <f t="shared" si="12"/>
        <v>mejoró</v>
      </c>
      <c r="K49" t="str">
        <f t="shared" si="12"/>
        <v>empeoró</v>
      </c>
      <c r="L49" t="str">
        <f t="shared" si="12"/>
        <v>empeoró</v>
      </c>
      <c r="M49" t="str">
        <f t="shared" si="12"/>
        <v>mejoró</v>
      </c>
      <c r="N49" t="str">
        <f t="shared" si="12"/>
        <v>empeoró</v>
      </c>
      <c r="O49" t="str">
        <f t="shared" si="12"/>
        <v>empeoró</v>
      </c>
      <c r="P49" t="str">
        <f t="shared" si="12"/>
        <v>igual</v>
      </c>
      <c r="Q49" t="str">
        <f t="shared" si="12"/>
        <v>empeoró</v>
      </c>
      <c r="R49" t="str">
        <f t="shared" si="12"/>
        <v>empeoró</v>
      </c>
      <c r="S49" t="str">
        <f t="shared" si="12"/>
        <v>mejoró</v>
      </c>
      <c r="T49" t="str">
        <f t="shared" si="12"/>
        <v>mejoró</v>
      </c>
      <c r="U49" t="str">
        <f t="shared" si="12"/>
        <v>mejoró</v>
      </c>
      <c r="V49" t="str">
        <f t="shared" si="12"/>
        <v>mejoró</v>
      </c>
      <c r="W49" t="str">
        <f t="shared" si="12"/>
        <v>mejoró</v>
      </c>
      <c r="X49" t="str">
        <f t="shared" si="12"/>
        <v>mejoró</v>
      </c>
      <c r="Y49" t="str">
        <f t="shared" si="12"/>
        <v>mejoró</v>
      </c>
      <c r="Z49" t="str">
        <f t="shared" si="12"/>
        <v>empeoró</v>
      </c>
      <c r="AA49" t="str">
        <f t="shared" si="12"/>
        <v>empeoró</v>
      </c>
      <c r="AB49" t="str">
        <f t="shared" si="12"/>
        <v>mejoró</v>
      </c>
      <c r="AC49" t="str">
        <f t="shared" si="12"/>
        <v>empeoró</v>
      </c>
      <c r="AD49" t="str">
        <f t="shared" si="12"/>
        <v>mejoró</v>
      </c>
      <c r="AE49" t="str">
        <f t="shared" si="12"/>
        <v>mejoró</v>
      </c>
      <c r="AF49" t="str">
        <f t="shared" si="12"/>
        <v>mejoró</v>
      </c>
      <c r="AG49" t="str">
        <f t="shared" si="12"/>
        <v>mejoró</v>
      </c>
      <c r="AH49" t="str">
        <f t="shared" si="12"/>
        <v>mejoró</v>
      </c>
      <c r="AI49" t="str">
        <f t="shared" si="12"/>
        <v>mejoró</v>
      </c>
      <c r="AJ49" t="str">
        <f t="shared" ref="AJ49:BO49" si="13">IF(AJ1="si",IF(AJ42-AJ43&gt;0,"mejoró",(IF(AJ42=AJ43,"igual","empeoró"))),IF(AJ42-AJ43&lt;0,"mejoró",(IF(AJ42=AJ43,"igual","empeoró"))))</f>
        <v>mejoró</v>
      </c>
      <c r="AK49" t="str">
        <f t="shared" si="13"/>
        <v>empeoró</v>
      </c>
      <c r="AL49" t="str">
        <f t="shared" si="13"/>
        <v>empeoró</v>
      </c>
      <c r="AM49" t="str">
        <f t="shared" si="13"/>
        <v>empeoró</v>
      </c>
      <c r="AN49" t="str">
        <f t="shared" si="13"/>
        <v>mejoró</v>
      </c>
      <c r="AO49" t="str">
        <f t="shared" si="13"/>
        <v>empeoró</v>
      </c>
      <c r="AP49" t="str">
        <f t="shared" si="13"/>
        <v>empeoró</v>
      </c>
      <c r="AQ49" t="str">
        <f t="shared" si="13"/>
        <v>empeoró</v>
      </c>
      <c r="AR49" t="str">
        <f t="shared" si="13"/>
        <v>mejoró</v>
      </c>
      <c r="AS49" t="str">
        <f t="shared" si="13"/>
        <v>empeoró</v>
      </c>
      <c r="AT49" t="str">
        <f t="shared" si="13"/>
        <v>igual</v>
      </c>
      <c r="AU49" t="str">
        <f t="shared" si="13"/>
        <v>mejoró</v>
      </c>
      <c r="AV49" t="str">
        <f t="shared" si="13"/>
        <v>igual</v>
      </c>
      <c r="AW49" t="str">
        <f t="shared" si="13"/>
        <v>mejoró</v>
      </c>
      <c r="AX49" t="str">
        <f t="shared" si="13"/>
        <v>mejoró</v>
      </c>
      <c r="AY49" t="str">
        <f t="shared" si="13"/>
        <v>mejoró</v>
      </c>
      <c r="AZ49" t="str">
        <f t="shared" si="13"/>
        <v>empeoró</v>
      </c>
      <c r="BA49" t="str">
        <f t="shared" si="13"/>
        <v>mejoró</v>
      </c>
      <c r="BB49" t="str">
        <f t="shared" si="13"/>
        <v>empeoró</v>
      </c>
      <c r="BC49" t="str">
        <f t="shared" si="13"/>
        <v>empeoró</v>
      </c>
      <c r="BD49" t="str">
        <f t="shared" si="13"/>
        <v>empeoró</v>
      </c>
      <c r="BE49" t="str">
        <f t="shared" si="13"/>
        <v>mejoró</v>
      </c>
      <c r="BF49" t="str">
        <f t="shared" si="13"/>
        <v>mejoró</v>
      </c>
      <c r="BG49" t="str">
        <f t="shared" si="13"/>
        <v>mejoró</v>
      </c>
      <c r="BH49" t="str">
        <f t="shared" si="13"/>
        <v>empeoró</v>
      </c>
      <c r="BI49" t="str">
        <f t="shared" si="13"/>
        <v>mejoró</v>
      </c>
      <c r="BJ49" t="str">
        <f t="shared" si="13"/>
        <v>mejoró</v>
      </c>
      <c r="BK49" t="str">
        <f t="shared" si="13"/>
        <v>empeoró</v>
      </c>
      <c r="BL49" t="str">
        <f t="shared" si="13"/>
        <v>empeoró</v>
      </c>
      <c r="BM49" t="str">
        <f t="shared" si="13"/>
        <v>mejoró</v>
      </c>
      <c r="BN49" t="str">
        <f t="shared" si="13"/>
        <v>empeoró</v>
      </c>
      <c r="BO49" t="str">
        <f t="shared" si="13"/>
        <v>mejoró</v>
      </c>
      <c r="BP49" t="str">
        <f t="shared" ref="BP49:BV49" si="14">IF(BP1="si",IF(BP42-BP43&gt;0,"mejoró",(IF(BP42=BP43,"igual","empeoró"))),IF(BP42-BP43&lt;0,"mejoró",(IF(BP42=BP43,"igual","empeoró"))))</f>
        <v>mejoró</v>
      </c>
      <c r="BQ49" t="str">
        <f t="shared" si="14"/>
        <v>mejoró</v>
      </c>
      <c r="BR49" t="str">
        <f t="shared" si="14"/>
        <v>mejoró</v>
      </c>
      <c r="BS49" t="str">
        <f t="shared" si="14"/>
        <v>igual</v>
      </c>
      <c r="BT49" t="str">
        <f t="shared" si="14"/>
        <v>empeoró</v>
      </c>
      <c r="BU49" t="str">
        <f t="shared" si="14"/>
        <v>mejoró</v>
      </c>
      <c r="BV49" t="str">
        <f t="shared" si="14"/>
        <v>mejoró</v>
      </c>
      <c r="BW49" t="str">
        <f t="shared" ref="BW49:CM49" si="15">IF(BW1="si",IF(BW42-BW43&gt;0,"mejoró","empeoró"),IF(BW42-BW43&lt;0,"mejoró","empeoró"))</f>
        <v>empeoró</v>
      </c>
      <c r="BX49" t="str">
        <f t="shared" si="15"/>
        <v>mejoró</v>
      </c>
      <c r="BY49" t="str">
        <f t="shared" si="15"/>
        <v>mejoró</v>
      </c>
      <c r="BZ49" t="str">
        <f t="shared" si="15"/>
        <v>mejoró</v>
      </c>
      <c r="CA49" t="str">
        <f t="shared" si="15"/>
        <v>mejoró</v>
      </c>
      <c r="CB49" t="str">
        <f t="shared" si="15"/>
        <v>empeoró</v>
      </c>
      <c r="CC49" t="str">
        <f t="shared" si="15"/>
        <v>empeoró</v>
      </c>
      <c r="CD49" t="str">
        <f t="shared" si="15"/>
        <v>empeoró</v>
      </c>
      <c r="CE49" t="str">
        <f t="shared" si="15"/>
        <v>empeoró</v>
      </c>
      <c r="CF49" t="str">
        <f t="shared" si="15"/>
        <v>mejoró</v>
      </c>
      <c r="CG49" t="str">
        <f t="shared" si="15"/>
        <v>empeoró</v>
      </c>
      <c r="CH49" t="str">
        <f t="shared" si="15"/>
        <v>mejoró</v>
      </c>
      <c r="CI49" t="str">
        <f t="shared" si="15"/>
        <v>empeoró</v>
      </c>
      <c r="CJ49" t="str">
        <f t="shared" si="15"/>
        <v>mejoró</v>
      </c>
      <c r="CK49" t="str">
        <f t="shared" si="15"/>
        <v>mejoró</v>
      </c>
      <c r="CL49" t="str">
        <f t="shared" si="15"/>
        <v>mejoró</v>
      </c>
      <c r="CM49" t="str">
        <f t="shared" si="15"/>
        <v>mejoró</v>
      </c>
    </row>
    <row r="50" spans="3:91">
      <c r="C50" t="s">
        <v>529</v>
      </c>
      <c r="D50" s="185">
        <f>IF(D1="si",COUNTIF('10 (ind)'!D6:D37,"&gt;"&amp;D42),COUNTIF('10 (ind)'!D6:D37,"&lt;"&amp;D42))</f>
        <v>17</v>
      </c>
      <c r="E50" s="185">
        <f>IF(E1="si",COUNTIF('10 (ind)'!E6:E37,"&gt;"&amp;E42),COUNTIF('10 (ind)'!E6:E37,"&lt;"&amp;E42))</f>
        <v>14</v>
      </c>
      <c r="F50" s="185">
        <f>IF(F1="si",COUNTIF('10 (ind)'!F6:F37,"&gt;"&amp;F42),COUNTIF('10 (ind)'!F6:F37,"&lt;"&amp;F42))</f>
        <v>20</v>
      </c>
      <c r="G50" s="185">
        <f>IF(G1="si",COUNTIF('10 (ind)'!G6:G37,"&gt;"&amp;G42),COUNTIF('10 (ind)'!G6:G37,"&lt;"&amp;G42))</f>
        <v>20</v>
      </c>
      <c r="H50" s="185">
        <f>IF(H1="si",COUNTIF('10 (ind)'!H6:H37,"&gt;"&amp;H42),COUNTIF('10 (ind)'!H6:H37,"&lt;"&amp;H42))</f>
        <v>18</v>
      </c>
      <c r="I50" s="185">
        <f>IF(I1="si",COUNTIF('10 (ind)'!I6:I37,"&gt;"&amp;I42),COUNTIF('10 (ind)'!I6:I37,"&lt;"&amp;I42))</f>
        <v>15</v>
      </c>
      <c r="J50" s="185">
        <f>IF(J1="si",COUNTIF('10 (ind)'!J6:J37,"&gt;"&amp;J42),COUNTIF('10 (ind)'!J6:J37,"&lt;"&amp;J42))</f>
        <v>15</v>
      </c>
      <c r="K50" s="185">
        <f>IF(K1="si",COUNTIF('10 (ind)'!K6:K37,"&gt;"&amp;K42),COUNTIF('10 (ind)'!K6:K37,"&lt;"&amp;K42))</f>
        <v>14</v>
      </c>
      <c r="L50" s="185">
        <f>IF(L1="si",COUNTIF('10 (ind)'!L6:L37,"&gt;"&amp;L42),COUNTIF('10 (ind)'!L6:L37,"&lt;"&amp;L42))</f>
        <v>23</v>
      </c>
      <c r="M50" s="185">
        <f>IF(M1="si",COUNTIF('10 (ind)'!M6:M37,"&gt;"&amp;M42),COUNTIF('10 (ind)'!M6:M37,"&lt;"&amp;M42))</f>
        <v>9</v>
      </c>
      <c r="N50" s="185">
        <f>IF(N1="si",COUNTIF('10 (ind)'!N6:N37,"&gt;"&amp;N42),COUNTIF('10 (ind)'!N6:N37,"&lt;"&amp;N42))</f>
        <v>16</v>
      </c>
      <c r="O50" s="185">
        <f>IF(O1="si",COUNTIF('10 (ind)'!O6:O37,"&gt;"&amp;O42),COUNTIF('10 (ind)'!O6:O37,"&lt;"&amp;O42))</f>
        <v>19</v>
      </c>
      <c r="P50" s="185">
        <f>IF(P1="si",COUNTIF('10 (ind)'!P6:P37,"&gt;"&amp;P42),COUNTIF('10 (ind)'!P6:P37,"&lt;"&amp;P42))</f>
        <v>10</v>
      </c>
      <c r="Q50" s="185">
        <f>IF(Q1="si",COUNTIF('10 (ind)'!Q6:Q37,"&gt;"&amp;Q42),COUNTIF('10 (ind)'!Q6:Q37,"&lt;"&amp;Q42))</f>
        <v>11</v>
      </c>
      <c r="R50" s="185">
        <f>IF(R1="si",COUNTIF('10 (ind)'!R6:R37,"&gt;"&amp;R42),COUNTIF('10 (ind)'!R6:R37,"&lt;"&amp;R42))</f>
        <v>2</v>
      </c>
      <c r="S50" s="185">
        <f>IF(S1="si",COUNTIF('10 (ind)'!S6:S37,"&gt;"&amp;S42),COUNTIF('10 (ind)'!S6:S37,"&lt;"&amp;S42))</f>
        <v>18</v>
      </c>
      <c r="T50" s="185">
        <f>IF(T1="si",COUNTIF('10 (ind)'!T6:T37,"&gt;"&amp;T42),COUNTIF('10 (ind)'!T6:T37,"&lt;"&amp;T42))</f>
        <v>15</v>
      </c>
      <c r="U50" s="185">
        <f>IF(U1="si",COUNTIF('10 (ind)'!U6:U37,"&gt;"&amp;U42),COUNTIF('10 (ind)'!U6:U37,"&lt;"&amp;U42))</f>
        <v>20</v>
      </c>
      <c r="V50" s="185">
        <f>IF(V1="si",COUNTIF('10 (ind)'!V6:V37,"&gt;"&amp;V42),COUNTIF('10 (ind)'!V6:V37,"&lt;"&amp;V42))</f>
        <v>24</v>
      </c>
      <c r="W50" s="185">
        <f>IF(W1="si",COUNTIF('10 (ind)'!W6:W37,"&gt;"&amp;W42),COUNTIF('10 (ind)'!W6:W37,"&lt;"&amp;W42))</f>
        <v>19</v>
      </c>
      <c r="X50" s="185">
        <f>IF(X1="si",COUNTIF('10 (ind)'!X6:X37,"&gt;"&amp;X42),COUNTIF('10 (ind)'!X6:X37,"&lt;"&amp;X42))</f>
        <v>19</v>
      </c>
      <c r="Y50" s="185">
        <f>IF(Y1="si",COUNTIF('10 (ind)'!Y6:Y37,"&gt;"&amp;Y42),COUNTIF('10 (ind)'!Y6:Y37,"&lt;"&amp;Y42))</f>
        <v>16</v>
      </c>
      <c r="Z50" s="185">
        <f>IF(Z1="si",COUNTIF('10 (ind)'!Z6:Z37,"&gt;"&amp;Z42),COUNTIF('10 (ind)'!Z6:Z37,"&lt;"&amp;Z42))</f>
        <v>16</v>
      </c>
      <c r="AA50" s="185">
        <f>IF(AA1="si",COUNTIF('10 (ind)'!AA6:AA37,"&gt;"&amp;AA42),COUNTIF('10 (ind)'!AA6:AA37,"&lt;"&amp;AA42))</f>
        <v>17</v>
      </c>
      <c r="AB50" s="185">
        <f>IF(AB1="si",COUNTIF('10 (ind)'!AB6:AB37,"&gt;"&amp;AB42),COUNTIF('10 (ind)'!AB6:AB37,"&lt;"&amp;AB42))</f>
        <v>14</v>
      </c>
      <c r="AC50" s="185">
        <f>IF(AC1="si",COUNTIF('10 (ind)'!AC6:AC37,"&gt;"&amp;AC42),COUNTIF('10 (ind)'!AC6:AC37,"&lt;"&amp;AC42))</f>
        <v>16</v>
      </c>
      <c r="AD50" s="185">
        <f>IF(AD1="si",COUNTIF('10 (ind)'!AD6:AD37,"&gt;"&amp;AD42),COUNTIF('10 (ind)'!AD6:AD37,"&lt;"&amp;AD42))</f>
        <v>17</v>
      </c>
      <c r="AE50" s="185">
        <f>IF(AE1="si",COUNTIF('10 (ind)'!AE6:AE37,"&gt;"&amp;AE42),COUNTIF('10 (ind)'!AE6:AE37,"&lt;"&amp;AE42))</f>
        <v>16</v>
      </c>
      <c r="AF50" s="185">
        <f>IF(AF1="si",COUNTIF('10 (ind)'!AF6:AF37,"&gt;"&amp;AF42),COUNTIF('10 (ind)'!AF6:AF37,"&lt;"&amp;AF42))</f>
        <v>17</v>
      </c>
      <c r="AG50" s="185">
        <f>IF(AG1="si",COUNTIF('10 (ind)'!AG6:AG37,"&gt;"&amp;AG42),COUNTIF('10 (ind)'!AG6:AG37,"&lt;"&amp;AG42))</f>
        <v>17</v>
      </c>
      <c r="AH50" s="185">
        <f>IF(AH1="si",COUNTIF('10 (ind)'!AH6:AH37,"&gt;"&amp;AH42),COUNTIF('10 (ind)'!AH6:AH37,"&lt;"&amp;AH42))</f>
        <v>16</v>
      </c>
      <c r="AI50" s="185">
        <f>IF(AI1="si",COUNTIF('10 (ind)'!AI6:AI37,"&gt;"&amp;AI42),COUNTIF('10 (ind)'!AI6:AI37,"&lt;"&amp;AI42))</f>
        <v>8</v>
      </c>
      <c r="AJ50" s="185">
        <f>IF(AJ1="si",COUNTIF('10 (ind)'!AJ6:AJ37,"&gt;"&amp;AJ42),COUNTIF('10 (ind)'!AJ6:AJ37,"&lt;"&amp;AJ42))</f>
        <v>19</v>
      </c>
      <c r="AK50" s="185">
        <f>IF(AK1="si",COUNTIF('10 (ind)'!AK6:AK37,"&gt;"&amp;AK42),COUNTIF('10 (ind)'!AK6:AK37,"&lt;"&amp;AK42))</f>
        <v>9</v>
      </c>
      <c r="AL50" s="185">
        <f>IF(AL1="si",COUNTIF('10 (ind)'!AL6:AL37,"&gt;"&amp;AL42),COUNTIF('10 (ind)'!AL6:AL37,"&lt;"&amp;AL42))</f>
        <v>20</v>
      </c>
      <c r="AM50" s="185">
        <f>IF(AM1="si",COUNTIF('10 (ind)'!AM6:AM37,"&gt;"&amp;AM42),COUNTIF('10 (ind)'!AM6:AM37,"&lt;"&amp;AM42))</f>
        <v>17</v>
      </c>
      <c r="AN50" s="185">
        <f>IF(AN1="si",COUNTIF('10 (ind)'!AN6:AN37,"&gt;"&amp;AN42),COUNTIF('10 (ind)'!AN6:AN37,"&lt;"&amp;AN42))</f>
        <v>18</v>
      </c>
      <c r="AO50" s="185">
        <f>IF(AO1="si",COUNTIF('10 (ind)'!AO6:AO37,"&gt;"&amp;AO42),COUNTIF('10 (ind)'!AO6:AO37,"&lt;"&amp;AO42))</f>
        <v>18</v>
      </c>
      <c r="AP50" s="185">
        <f>IF(AP1="si",COUNTIF('10 (ind)'!AP6:AP37,"&gt;"&amp;AP42),COUNTIF('10 (ind)'!AP6:AP37,"&lt;"&amp;AP42))</f>
        <v>16</v>
      </c>
      <c r="AQ50" s="185">
        <f>IF(AQ1="si",COUNTIF('10 (ind)'!AQ6:AQ37,"&gt;"&amp;AQ42),COUNTIF('10 (ind)'!AQ6:AQ37,"&lt;"&amp;AQ42))</f>
        <v>11</v>
      </c>
      <c r="AR50" s="185">
        <f>IF(AR1="si",COUNTIF('10 (ind)'!AR6:AR37,"&gt;"&amp;AR42),COUNTIF('10 (ind)'!AR6:AR37,"&lt;"&amp;AR42))</f>
        <v>14</v>
      </c>
      <c r="AS50" s="185">
        <f>IF(AS1="si",COUNTIF('10 (ind)'!AS6:AS37,"&gt;"&amp;AS42),COUNTIF('10 (ind)'!AS6:AS37,"&lt;"&amp;AS42))</f>
        <v>15</v>
      </c>
      <c r="AT50" s="185">
        <f>IF(AT1="si",COUNTIF('10 (ind)'!AT6:AT37,"&gt;"&amp;AT42),COUNTIF('10 (ind)'!AT6:AT37,"&lt;"&amp;AT42))</f>
        <v>1</v>
      </c>
      <c r="AU50" s="185">
        <f>IF(AU1="si",COUNTIF('10 (ind)'!AU6:AU37,"&gt;"&amp;AU42),COUNTIF('10 (ind)'!AU6:AU37,"&lt;"&amp;AU42))</f>
        <v>15</v>
      </c>
      <c r="AV50" s="185">
        <f>IF(AV1="si",COUNTIF('10 (ind)'!AV6:AV37,"&gt;"&amp;AV42),COUNTIF('10 (ind)'!AV6:AV37,"&lt;"&amp;AV42))</f>
        <v>21</v>
      </c>
      <c r="AW50" s="185">
        <f>IF(AW1="si",COUNTIF('10 (ind)'!AW6:AW37,"&gt;"&amp;AW42),COUNTIF('10 (ind)'!AW6:AW37,"&lt;"&amp;AW42))</f>
        <v>15</v>
      </c>
      <c r="AX50" s="185">
        <f>IF(AX1="si",COUNTIF('10 (ind)'!AX6:AX37,"&gt;"&amp;AX42),COUNTIF('10 (ind)'!AX6:AX37,"&lt;"&amp;AX42))</f>
        <v>8</v>
      </c>
      <c r="AY50" s="185">
        <f>IF(AY1="si",COUNTIF('10 (ind)'!AY6:AY37,"&gt;"&amp;AY42),COUNTIF('10 (ind)'!AY6:AY37,"&lt;"&amp;AY42))</f>
        <v>19</v>
      </c>
      <c r="AZ50" s="185">
        <f>IF(AZ1="si",COUNTIF('10 (ind)'!AZ6:AZ37,"&gt;"&amp;AZ42),COUNTIF('10 (ind)'!AZ6:AZ37,"&lt;"&amp;AZ42))</f>
        <v>15</v>
      </c>
      <c r="BA50" s="185">
        <f>IF(BA1="si",COUNTIF('10 (ind)'!BA6:BA37,"&gt;"&amp;BA42),COUNTIF('10 (ind)'!BA6:BA37,"&lt;"&amp;BA42))</f>
        <v>14</v>
      </c>
      <c r="BB50" s="185">
        <f>IF(BB1="si",COUNTIF('10 (ind)'!BB6:BB37,"&gt;"&amp;BB42),COUNTIF('10 (ind)'!BB6:BB37,"&lt;"&amp;BB42))</f>
        <v>13</v>
      </c>
      <c r="BC50" s="185">
        <f>IF(BC1="si",COUNTIF('10 (ind)'!BC6:BC37,"&gt;"&amp;BC42),COUNTIF('10 (ind)'!BC6:BC37,"&lt;"&amp;BC42))</f>
        <v>14</v>
      </c>
      <c r="BD50" s="185">
        <f>IF(BD1="si",COUNTIF('10 (ind)'!BD6:BD37,"&gt;"&amp;BD42),COUNTIF('10 (ind)'!BD6:BD37,"&lt;"&amp;BD42))</f>
        <v>18</v>
      </c>
      <c r="BE50" s="185">
        <f>IF(BE1="si",COUNTIF('10 (ind)'!BE6:BE37,"&gt;"&amp;BE42),COUNTIF('10 (ind)'!BE6:BE37,"&lt;"&amp;BE42))</f>
        <v>16</v>
      </c>
      <c r="BF50" s="185">
        <f>IF(BF1="si",COUNTIF('10 (ind)'!BF6:BF37,"&gt;"&amp;BF42),COUNTIF('10 (ind)'!BF6:BF37,"&lt;"&amp;BF42))</f>
        <v>19</v>
      </c>
      <c r="BG50" s="185">
        <f>IF(BG1="si",COUNTIF('10 (ind)'!BG6:BG37,"&gt;"&amp;BG42),COUNTIF('10 (ind)'!BG6:BG37,"&lt;"&amp;BG42))</f>
        <v>9</v>
      </c>
      <c r="BH50" s="185">
        <f>IF(BH1="si",COUNTIF('10 (ind)'!BH6:BH37,"&gt;"&amp;BH42),COUNTIF('10 (ind)'!BH6:BH37,"&lt;"&amp;BH42))</f>
        <v>13</v>
      </c>
      <c r="BI50" s="185">
        <f>IF(BI1="si",COUNTIF('10 (ind)'!BI6:BI37,"&gt;"&amp;BI42),COUNTIF('10 (ind)'!BI6:BI37,"&lt;"&amp;BI42))</f>
        <v>26</v>
      </c>
      <c r="BJ50" s="185">
        <f>IF(BJ1="si",COUNTIF('10 (ind)'!BJ6:BJ37,"&gt;"&amp;BJ42),COUNTIF('10 (ind)'!BJ6:BJ37,"&lt;"&amp;BJ42))</f>
        <v>10</v>
      </c>
      <c r="BK50" s="185">
        <f>IF(BK1="si",COUNTIF('10 (ind)'!BK6:BK37,"&gt;"&amp;BK42),COUNTIF('10 (ind)'!BK6:BK37,"&lt;"&amp;BK42))</f>
        <v>8</v>
      </c>
      <c r="BL50" s="185">
        <f>IF(BL1="si",COUNTIF('10 (ind)'!BL6:BL37,"&gt;"&amp;BL42),COUNTIF('10 (ind)'!BL6:BL37,"&lt;"&amp;BL42))</f>
        <v>9</v>
      </c>
      <c r="BM50" s="185">
        <f>IF(BM1="si",COUNTIF('10 (ind)'!BM6:BM37,"&gt;"&amp;BM42),COUNTIF('10 (ind)'!BM6:BM37,"&lt;"&amp;BM42))</f>
        <v>10</v>
      </c>
      <c r="BN50" s="185">
        <f>IF(BN1="si",COUNTIF('10 (ind)'!BN6:BN37,"&gt;"&amp;BN42),COUNTIF('10 (ind)'!BN6:BN37,"&lt;"&amp;BN42))</f>
        <v>17</v>
      </c>
      <c r="BO50" s="185">
        <f>IF(BO1="si",COUNTIF('10 (ind)'!BO6:BO37,"&gt;"&amp;BO42),COUNTIF('10 (ind)'!BO6:BO37,"&lt;"&amp;BO42))</f>
        <v>9</v>
      </c>
      <c r="BP50" s="185">
        <f>IF(BP1="si",COUNTIF('10 (ind)'!BP6:BP37,"&gt;"&amp;BP42),COUNTIF('10 (ind)'!BP6:BP37,"&lt;"&amp;BP42))</f>
        <v>15</v>
      </c>
      <c r="BQ50" s="185">
        <f>IF(BQ1="si",COUNTIF('10 (ind)'!BQ6:BQ37,"&gt;"&amp;BQ42),COUNTIF('10 (ind)'!BQ6:BQ37,"&lt;"&amp;BQ42))</f>
        <v>13</v>
      </c>
      <c r="BR50" s="185">
        <f>IF(BR1="si",COUNTIF('10 (ind)'!BR6:BR37,"&gt;"&amp;BR42),COUNTIF('10 (ind)'!BR6:BR37,"&lt;"&amp;BR42))</f>
        <v>8</v>
      </c>
      <c r="BS50" s="185">
        <f>IF(BS1="si",COUNTIF('10 (ind)'!BS6:BS37,"&gt;"&amp;BS42),COUNTIF('10 (ind)'!BS6:BS37,"&lt;"&amp;BS42))</f>
        <v>17</v>
      </c>
      <c r="BT50" s="185">
        <f>IF(BT1="si",COUNTIF('10 (ind)'!BT6:BT37,"&gt;"&amp;BT42),COUNTIF('10 (ind)'!BT6:BT37,"&lt;"&amp;BT42))</f>
        <v>18</v>
      </c>
      <c r="BU50" s="185">
        <f>IF(BU1="si",COUNTIF('10 (ind)'!BU6:BU37,"&gt;"&amp;BU42),COUNTIF('10 (ind)'!BU6:BU37,"&lt;"&amp;BU42))</f>
        <v>15</v>
      </c>
      <c r="BV50" s="185">
        <f>IF(BV1="si",COUNTIF('10 (ind)'!BV6:BV37,"&gt;"&amp;BV42),COUNTIF('10 (ind)'!BV6:BV37,"&lt;"&amp;BV42))</f>
        <v>17</v>
      </c>
      <c r="BW50" s="185">
        <f>IF(BW1="si",COUNTIF('10 (ind)'!BW6:BW37,"&gt;"&amp;BW42),COUNTIF('10 (ind)'!BW6:BW37,"&lt;"&amp;BW42))</f>
        <v>13</v>
      </c>
      <c r="BX50" s="185">
        <f>IF(BX1="si",COUNTIF('10 (ind)'!BX6:BX37,"&gt;"&amp;BX42),COUNTIF('10 (ind)'!BX6:BX37,"&lt;"&amp;BX42))</f>
        <v>12</v>
      </c>
      <c r="BY50" s="185">
        <f>IF(BY1="si",COUNTIF('10 (ind)'!BY6:BY37,"&gt;"&amp;BY42),COUNTIF('10 (ind)'!BY6:BY37,"&lt;"&amp;BY42))</f>
        <v>19</v>
      </c>
      <c r="BZ50" s="185">
        <f>IF(BZ1="si",COUNTIF('10 (ind)'!BZ6:BZ37,"&gt;"&amp;BZ42),COUNTIF('10 (ind)'!BZ6:BZ37,"&lt;"&amp;BZ42))</f>
        <v>23</v>
      </c>
      <c r="CA50" s="185">
        <f>IF(CA1="si",COUNTIF('10 (ind)'!CA6:CA37,"&gt;"&amp;CA42),COUNTIF('10 (ind)'!CA6:CA37,"&lt;"&amp;CA42))</f>
        <v>9</v>
      </c>
      <c r="CB50" s="185">
        <f>IF(CB1="si",COUNTIF('10 (ind)'!CB6:CB37,"&gt;"&amp;CB42),COUNTIF('10 (ind)'!CB6:CB37,"&lt;"&amp;CB42))</f>
        <v>21</v>
      </c>
      <c r="CC50" s="185">
        <f>IF(CC1="si",COUNTIF('10 (ind)'!CC6:CC37,"&gt;"&amp;CC42),COUNTIF('10 (ind)'!CC6:CC37,"&lt;"&amp;CC42))</f>
        <v>21</v>
      </c>
      <c r="CD50" s="185">
        <f>IF(CD1="si",COUNTIF('10 (ind)'!CD6:CD37,"&gt;"&amp;CD42),COUNTIF('10 (ind)'!CD6:CD37,"&lt;"&amp;CD42))</f>
        <v>7</v>
      </c>
      <c r="CE50" s="185">
        <f>IF(CE1="si",COUNTIF('10 (ind)'!CE6:CE37,"&gt;"&amp;CE42),COUNTIF('10 (ind)'!CE6:CE37,"&lt;"&amp;CE42))</f>
        <v>6</v>
      </c>
      <c r="CF50" s="185">
        <f>IF(CF1="si",COUNTIF('10 (ind)'!CF6:CF37,"&gt;"&amp;CF42),COUNTIF('10 (ind)'!CF6:CF37,"&lt;"&amp;CF42))</f>
        <v>10</v>
      </c>
      <c r="CG50" s="185">
        <f>IF(CG1="si",COUNTIF('10 (ind)'!CG6:CG37,"&gt;"&amp;CG42),COUNTIF('10 (ind)'!CG6:CG37,"&lt;"&amp;CG42))</f>
        <v>11</v>
      </c>
      <c r="CH50" s="185">
        <f>IF(CH1="si",COUNTIF('10 (ind)'!CH6:CH37,"&gt;"&amp;CH42),COUNTIF('10 (ind)'!CH6:CH37,"&lt;"&amp;CH42))</f>
        <v>12</v>
      </c>
      <c r="CI50" s="185">
        <f>IF(CI1="si",COUNTIF('10 (ind)'!CI6:CI37,"&gt;"&amp;CI42),COUNTIF('10 (ind)'!CI6:CI37,"&lt;"&amp;CI42))</f>
        <v>19</v>
      </c>
      <c r="CJ50" s="185">
        <f>IF(CJ1="si",COUNTIF('10 (ind)'!CJ6:CJ37,"&gt;"&amp;CJ42),COUNTIF('10 (ind)'!CJ6:CJ37,"&lt;"&amp;CJ42))</f>
        <v>15</v>
      </c>
      <c r="CK50" s="185">
        <f>IF(CK1="si",COUNTIF('10 (ind)'!CK6:CK37,"&gt;"&amp;CK42),COUNTIF('10 (ind)'!CK6:CK37,"&lt;"&amp;CK42))</f>
        <v>9</v>
      </c>
      <c r="CL50" s="185">
        <f>IF(CL1="si",COUNTIF('10 (ind)'!CL6:CL37,"&gt;"&amp;CL42),COUNTIF('10 (ind)'!CL6:CL37,"&lt;"&amp;CL42))</f>
        <v>9</v>
      </c>
      <c r="CM50" s="185">
        <f>IF(CM1="si",COUNTIF('10 (ind)'!CM6:CM37,"&gt;"&amp;CM42),COUNTIF('10 (ind)'!CM6:CM37,"&lt;"&amp;CM42))</f>
        <v>9</v>
      </c>
    </row>
    <row r="51" spans="3:91">
      <c r="C51" t="s">
        <v>528</v>
      </c>
      <c r="D51" s="185">
        <f>IF(D1="si",COUNTIF('08 (ind)'!D6:D37,"&gt;"&amp;D42),COUNTIF('08 (ind)'!D6:D37,"&lt;"&amp;D42))</f>
        <v>19</v>
      </c>
      <c r="E51" s="185">
        <f>IF(E1="si",COUNTIF('08 (ind)'!E6:E37,"&gt;"&amp;E42),COUNTIF('08 (ind)'!E6:E37,"&lt;"&amp;E42))</f>
        <v>21</v>
      </c>
      <c r="F51" s="185">
        <f>IF(F1="si",COUNTIF('08 (ind)'!F6:F37,"&gt;"&amp;F42),COUNTIF('08 (ind)'!F6:F37,"&lt;"&amp;F42))</f>
        <v>20</v>
      </c>
      <c r="G51" s="185">
        <f>IF(G1="si",COUNTIF('08 (ind)'!G6:G37,"&gt;"&amp;G42),COUNTIF('08 (ind)'!G6:G37,"&lt;"&amp;G42))</f>
        <v>20</v>
      </c>
      <c r="H51" s="185">
        <f>IF(H1="si",COUNTIF('08 (ind)'!H6:H37,"&gt;"&amp;H42),COUNTIF('08 (ind)'!H6:H37,"&lt;"&amp;H42))</f>
        <v>18</v>
      </c>
      <c r="I51" s="185">
        <f>IF(I1="si",COUNTIF('08 (ind)'!I6:I37,"&gt;"&amp;I42),COUNTIF('08 (ind)'!I6:I37,"&lt;"&amp;I42))</f>
        <v>15</v>
      </c>
      <c r="J51" s="185">
        <f>IF(J1="si",COUNTIF('08 (ind)'!J6:J37,"&gt;"&amp;J42),COUNTIF('08 (ind)'!J6:J37,"&lt;"&amp;J42))</f>
        <v>11</v>
      </c>
      <c r="K51" s="185">
        <f>IF(K1="si",COUNTIF('08 (ind)'!K6:K37,"&gt;"&amp;K42),COUNTIF('08 (ind)'!K6:K37,"&lt;"&amp;K42))</f>
        <v>14</v>
      </c>
      <c r="L51" s="185">
        <f>IF(L1="si",COUNTIF('08 (ind)'!L6:L37,"&gt;"&amp;L42),COUNTIF('08 (ind)'!L6:L37,"&lt;"&amp;L42))</f>
        <v>27</v>
      </c>
      <c r="M51" s="185">
        <f>IF(M1="si",COUNTIF('08 (ind)'!M6:M37,"&gt;"&amp;M42),COUNTIF('08 (ind)'!M6:M37,"&lt;"&amp;M42))</f>
        <v>6</v>
      </c>
      <c r="N51" s="185">
        <f>IF(N1="si",COUNTIF('08 (ind)'!N6:N37,"&gt;"&amp;N42),COUNTIF('08 (ind)'!N6:N37,"&lt;"&amp;N42))</f>
        <v>16</v>
      </c>
      <c r="O51" s="185">
        <f>IF(O1="si",COUNTIF('08 (ind)'!O6:O37,"&gt;"&amp;O42),COUNTIF('08 (ind)'!O6:O37,"&lt;"&amp;O42))</f>
        <v>27</v>
      </c>
      <c r="P51" s="185">
        <f>IF(P1="si",COUNTIF('08 (ind)'!P6:P37,"&gt;"&amp;P42),COUNTIF('08 (ind)'!P6:P37,"&lt;"&amp;P42))</f>
        <v>10</v>
      </c>
      <c r="Q51" s="185">
        <f>IF(Q1="si",COUNTIF('08 (ind)'!Q6:Q37,"&gt;"&amp;Q42),COUNTIF('08 (ind)'!Q6:Q37,"&lt;"&amp;Q42))</f>
        <v>11</v>
      </c>
      <c r="R51" s="185">
        <f>IF(R1="si",COUNTIF('08 (ind)'!R6:R37,"&gt;"&amp;R42),COUNTIF('08 (ind)'!R6:R37,"&lt;"&amp;R42))</f>
        <v>2</v>
      </c>
      <c r="S51" s="185">
        <f>IF(S1="si",COUNTIF('08 (ind)'!S6:S37,"&gt;"&amp;S42),COUNTIF('08 (ind)'!S6:S37,"&lt;"&amp;S42))</f>
        <v>17</v>
      </c>
      <c r="T51" s="185">
        <f>IF(T1="si",COUNTIF('08 (ind)'!T6:T37,"&gt;"&amp;T42),COUNTIF('08 (ind)'!T6:T37,"&lt;"&amp;T42))</f>
        <v>13</v>
      </c>
      <c r="U51" s="185">
        <f>IF(U1="si",COUNTIF('08 (ind)'!U6:U37,"&gt;"&amp;U42),COUNTIF('08 (ind)'!U6:U37,"&lt;"&amp;U42))</f>
        <v>19</v>
      </c>
      <c r="V51" s="185">
        <f>IF(V1="si",COUNTIF('08 (ind)'!V6:V37,"&gt;"&amp;V42),COUNTIF('08 (ind)'!V6:V37,"&lt;"&amp;V42))</f>
        <v>23</v>
      </c>
      <c r="W51" s="185">
        <f>IF(W1="si",COUNTIF('08 (ind)'!W6:W37,"&gt;"&amp;W42),COUNTIF('08 (ind)'!W6:W37,"&lt;"&amp;W42))</f>
        <v>16</v>
      </c>
      <c r="X51" s="185">
        <f>IF(X1="si",COUNTIF('08 (ind)'!X6:X37,"&gt;"&amp;X42),COUNTIF('08 (ind)'!X6:X37,"&lt;"&amp;X42))</f>
        <v>16</v>
      </c>
      <c r="Y51" s="185">
        <f>IF(Y1="si",COUNTIF('08 (ind)'!Y6:Y37,"&gt;"&amp;Y42),COUNTIF('08 (ind)'!Y6:Y37,"&lt;"&amp;Y42))</f>
        <v>13</v>
      </c>
      <c r="Z51" s="185">
        <f>IF(Z1="si",COUNTIF('08 (ind)'!Z6:Z37,"&gt;"&amp;Z42),COUNTIF('08 (ind)'!Z6:Z37,"&lt;"&amp;Z42))</f>
        <v>18</v>
      </c>
      <c r="AA51" s="185">
        <f>IF(AA1="si",COUNTIF('08 (ind)'!AA6:AA37,"&gt;"&amp;AA42),COUNTIF('08 (ind)'!AA6:AA37,"&lt;"&amp;AA42))</f>
        <v>25</v>
      </c>
      <c r="AB51" s="185">
        <f>IF(AB1="si",COUNTIF('08 (ind)'!AB6:AB37,"&gt;"&amp;AB42),COUNTIF('08 (ind)'!AB6:AB37,"&lt;"&amp;AB42))</f>
        <v>9</v>
      </c>
      <c r="AC51" s="185">
        <f>IF(AC1="si",COUNTIF('08 (ind)'!AC6:AC37,"&gt;"&amp;AC42),COUNTIF('08 (ind)'!AC6:AC37,"&lt;"&amp;AC42))</f>
        <v>18</v>
      </c>
      <c r="AD51" s="185">
        <f>IF(AD1="si",COUNTIF('08 (ind)'!AD6:AD37,"&gt;"&amp;AD42),COUNTIF('08 (ind)'!AD6:AD37,"&lt;"&amp;AD42))</f>
        <v>12</v>
      </c>
      <c r="AE51" s="185">
        <f>IF(AE1="si",COUNTIF('08 (ind)'!AE6:AE37,"&gt;"&amp;AE42),COUNTIF('08 (ind)'!AE6:AE37,"&lt;"&amp;AE42))</f>
        <v>16</v>
      </c>
      <c r="AF51" s="185">
        <f>IF(AF1="si",COUNTIF('08 (ind)'!AF6:AF37,"&gt;"&amp;AF42),COUNTIF('08 (ind)'!AF6:AF37,"&lt;"&amp;AF42))</f>
        <v>16</v>
      </c>
      <c r="AG51" s="185">
        <f>IF(AG1="si",COUNTIF('08 (ind)'!AG6:AG37,"&gt;"&amp;AG42),COUNTIF('08 (ind)'!AG6:AG37,"&lt;"&amp;AG42))</f>
        <v>10</v>
      </c>
      <c r="AH51" s="185">
        <f>IF(AH1="si",COUNTIF('08 (ind)'!AH6:AH37,"&gt;"&amp;AH42),COUNTIF('08 (ind)'!AH6:AH37,"&lt;"&amp;AH42))</f>
        <v>13</v>
      </c>
      <c r="AI51" s="185">
        <f>IF(AI1="si",COUNTIF('08 (ind)'!AI6:AI37,"&gt;"&amp;AI42),COUNTIF('08 (ind)'!AI6:AI37,"&lt;"&amp;AI42))</f>
        <v>7</v>
      </c>
      <c r="AJ51" s="185">
        <f>IF(AJ1="si",COUNTIF('08 (ind)'!AJ6:AJ37,"&gt;"&amp;AJ42),COUNTIF('08 (ind)'!AJ6:AJ37,"&lt;"&amp;AJ42))</f>
        <v>5</v>
      </c>
      <c r="AK51" s="185">
        <f>IF(AK1="si",COUNTIF('08 (ind)'!AK6:AK37,"&gt;"&amp;AK42),COUNTIF('08 (ind)'!AK6:AK37,"&lt;"&amp;AK42))</f>
        <v>13</v>
      </c>
      <c r="AL51" s="185">
        <f>IF(AL1="si",COUNTIF('08 (ind)'!AL6:AL37,"&gt;"&amp;AL42),COUNTIF('08 (ind)'!AL6:AL37,"&lt;"&amp;AL42))</f>
        <v>27</v>
      </c>
      <c r="AM51" s="185">
        <f>IF(AM1="si",COUNTIF('08 (ind)'!AM6:AM37,"&gt;"&amp;AM42),COUNTIF('08 (ind)'!AM6:AM37,"&lt;"&amp;AM42))</f>
        <v>28</v>
      </c>
      <c r="AN51" s="185">
        <f>IF(AN1="si",COUNTIF('08 (ind)'!AN6:AN37,"&gt;"&amp;AN42),COUNTIF('08 (ind)'!AN6:AN37,"&lt;"&amp;AN42))</f>
        <v>10</v>
      </c>
      <c r="AO51" s="185">
        <f>IF(AO1="si",COUNTIF('08 (ind)'!AO6:AO37,"&gt;"&amp;AO42),COUNTIF('08 (ind)'!AO6:AO37,"&lt;"&amp;AO42))</f>
        <v>31</v>
      </c>
      <c r="AP51" s="185">
        <f>IF(AP1="si",COUNTIF('08 (ind)'!AP6:AP37,"&gt;"&amp;AP42),COUNTIF('08 (ind)'!AP6:AP37,"&lt;"&amp;AP42))</f>
        <v>28</v>
      </c>
      <c r="AQ51" s="185">
        <f>IF(AQ1="si",COUNTIF('08 (ind)'!AQ6:AQ37,"&gt;"&amp;AQ42),COUNTIF('08 (ind)'!AQ6:AQ37,"&lt;"&amp;AQ42))</f>
        <v>13</v>
      </c>
      <c r="AR51" s="185">
        <f>IF(AR1="si",COUNTIF('08 (ind)'!AR6:AR37,"&gt;"&amp;AR42),COUNTIF('08 (ind)'!AR6:AR37,"&lt;"&amp;AR42))</f>
        <v>11</v>
      </c>
      <c r="AS51" s="185">
        <f>IF(AS1="si",COUNTIF('08 (ind)'!AS6:AS37,"&gt;"&amp;AS42),COUNTIF('08 (ind)'!AS6:AS37,"&lt;"&amp;AS42))</f>
        <v>16</v>
      </c>
      <c r="AT51" s="185">
        <f>IF(AT1="si",COUNTIF('08 (ind)'!AT6:AT37,"&gt;"&amp;AT42),COUNTIF('08 (ind)'!AT6:AT37,"&lt;"&amp;AT42))</f>
        <v>1</v>
      </c>
      <c r="AU51" s="185">
        <f>IF(AU1="si",COUNTIF('08 (ind)'!AU6:AU37,"&gt;"&amp;AU42),COUNTIF('08 (ind)'!AU6:AU37,"&lt;"&amp;AU42))</f>
        <v>14</v>
      </c>
      <c r="AV51" s="185">
        <f>IF(AV1="si",COUNTIF('08 (ind)'!AV6:AV37,"&gt;"&amp;AV42),COUNTIF('08 (ind)'!AV6:AV37,"&lt;"&amp;AV42))</f>
        <v>21</v>
      </c>
      <c r="AW51" s="185">
        <f>IF(AW1="si",COUNTIF('08 (ind)'!AW6:AW37,"&gt;"&amp;AW42),COUNTIF('08 (ind)'!AW6:AW37,"&lt;"&amp;AW42))</f>
        <v>13</v>
      </c>
      <c r="AX51" s="185">
        <f>IF(AX1="si",COUNTIF('08 (ind)'!AX6:AX37,"&gt;"&amp;AX42),COUNTIF('08 (ind)'!AX6:AX37,"&lt;"&amp;AX42))</f>
        <v>8</v>
      </c>
      <c r="AY51" s="185">
        <f>IF(AY1="si",COUNTIF('08 (ind)'!AY6:AY37,"&gt;"&amp;AY42),COUNTIF('08 (ind)'!AY6:AY37,"&lt;"&amp;AY42))</f>
        <v>11</v>
      </c>
      <c r="AZ51" s="185">
        <f>IF(AZ1="si",COUNTIF('08 (ind)'!AZ6:AZ37,"&gt;"&amp;AZ42),COUNTIF('08 (ind)'!AZ6:AZ37,"&lt;"&amp;AZ42))</f>
        <v>17</v>
      </c>
      <c r="BA51" s="185">
        <f>IF(BA1="si",COUNTIF('08 (ind)'!BA6:BA37,"&gt;"&amp;BA42),COUNTIF('08 (ind)'!BA6:BA37,"&lt;"&amp;BA42))</f>
        <v>4</v>
      </c>
      <c r="BB51" s="185">
        <f>IF(BB1="si",COUNTIF('08 (ind)'!BB6:BB37,"&gt;"&amp;BB42),COUNTIF('08 (ind)'!BB6:BB37,"&lt;"&amp;BB42))</f>
        <v>23</v>
      </c>
      <c r="BC51" s="185">
        <f>IF(BC1="si",COUNTIF('08 (ind)'!BC6:BC37,"&gt;"&amp;BC42),COUNTIF('08 (ind)'!BC6:BC37,"&lt;"&amp;BC42))</f>
        <v>13</v>
      </c>
      <c r="BD51" s="185">
        <f>IF(BD1="si",COUNTIF('08 (ind)'!BD6:BD37,"&gt;"&amp;BD42),COUNTIF('08 (ind)'!BD6:BD37,"&lt;"&amp;BD42))</f>
        <v>16</v>
      </c>
      <c r="BE51" s="185">
        <f>IF(BE1="si",COUNTIF('08 (ind)'!BE6:BE37,"&gt;"&amp;BE42),COUNTIF('08 (ind)'!BE6:BE37,"&lt;"&amp;BE42))</f>
        <v>11</v>
      </c>
      <c r="BF51" s="185">
        <f>IF(BF1="si",COUNTIF('08 (ind)'!BF6:BF37,"&gt;"&amp;BF42),COUNTIF('08 (ind)'!BF6:BF37,"&lt;"&amp;BF42))</f>
        <v>6</v>
      </c>
      <c r="BG51" s="185">
        <f>IF(BG1="si",COUNTIF('08 (ind)'!BG6:BG37,"&gt;"&amp;BG42),COUNTIF('08 (ind)'!BG6:BG37,"&lt;"&amp;BG42))</f>
        <v>13</v>
      </c>
      <c r="BH51" s="185">
        <f>IF(BH1="si",COUNTIF('08 (ind)'!BH6:BH37,"&gt;"&amp;BH42),COUNTIF('08 (ind)'!BH6:BH37,"&lt;"&amp;BH42))</f>
        <v>14</v>
      </c>
      <c r="BI51" s="185">
        <f>IF(BI1="si",COUNTIF('08 (ind)'!BI6:BI37,"&gt;"&amp;BI42),COUNTIF('08 (ind)'!BI6:BI37,"&lt;"&amp;BI42))</f>
        <v>21</v>
      </c>
      <c r="BJ51" s="185">
        <f>IF(BJ1="si",COUNTIF('08 (ind)'!BJ6:BJ37,"&gt;"&amp;BJ42),COUNTIF('08 (ind)'!BJ6:BJ37,"&lt;"&amp;BJ42))</f>
        <v>11</v>
      </c>
      <c r="BK51" s="185">
        <f>IF(BK1="si",COUNTIF('08 (ind)'!BK6:BK37,"&gt;"&amp;BK42),COUNTIF('08 (ind)'!BK6:BK37,"&lt;"&amp;BK42))</f>
        <v>10</v>
      </c>
      <c r="BL51" s="185">
        <f>IF(BL1="si",COUNTIF('08 (ind)'!BL6:BL37,"&gt;"&amp;BL42),COUNTIF('08 (ind)'!BL6:BL37,"&lt;"&amp;BL42))</f>
        <v>11</v>
      </c>
      <c r="BM51" s="185">
        <f>IF(BM1="si",COUNTIF('08 (ind)'!BM6:BM37,"&gt;"&amp;BM42),COUNTIF('08 (ind)'!BM6:BM37,"&lt;"&amp;BM42))</f>
        <v>9</v>
      </c>
      <c r="BN51" s="185">
        <f>IF(BN1="si",COUNTIF('08 (ind)'!BN6:BN37,"&gt;"&amp;BN42),COUNTIF('08 (ind)'!BN6:BN37,"&lt;"&amp;BN42))</f>
        <v>20</v>
      </c>
      <c r="BO51" s="185">
        <f>IF(BO1="si",COUNTIF('08 (ind)'!BO6:BO37,"&gt;"&amp;BO42),COUNTIF('08 (ind)'!BO6:BO37,"&lt;"&amp;BO42))</f>
        <v>4</v>
      </c>
      <c r="BP51" s="185">
        <f>IF(BP1="si",COUNTIF('08 (ind)'!BP6:BP37,"&gt;"&amp;BP42),COUNTIF('08 (ind)'!BP6:BP37,"&lt;"&amp;BP42))</f>
        <v>14</v>
      </c>
      <c r="BQ51" s="185">
        <f>IF(BQ1="si",COUNTIF('08 (ind)'!BQ6:BQ37,"&gt;"&amp;BQ42),COUNTIF('08 (ind)'!BQ6:BQ37,"&lt;"&amp;BQ42))</f>
        <v>9</v>
      </c>
      <c r="BR51" s="185">
        <f>IF(BR1="si",COUNTIF('08 (ind)'!BR6:BR37,"&gt;"&amp;BR42),COUNTIF('08 (ind)'!BR6:BR37,"&lt;"&amp;BR42))</f>
        <v>8</v>
      </c>
      <c r="BS51" s="185">
        <f>IF(BS1="si",COUNTIF('08 (ind)'!BS6:BS37,"&gt;"&amp;BS42),COUNTIF('08 (ind)'!BS6:BS37,"&lt;"&amp;BS42))</f>
        <v>17</v>
      </c>
      <c r="BT51" s="185">
        <f>IF(BT1="si",COUNTIF('08 (ind)'!BT6:BT37,"&gt;"&amp;BT42),COUNTIF('08 (ind)'!BT6:BT37,"&lt;"&amp;BT42))</f>
        <v>17</v>
      </c>
      <c r="BU51" s="185">
        <f>IF(BU1="si",COUNTIF('08 (ind)'!BU6:BU37,"&gt;"&amp;BU42),COUNTIF('08 (ind)'!BU6:BU37,"&lt;"&amp;BU42))</f>
        <v>15</v>
      </c>
      <c r="BV51" s="185">
        <f>IF(BV1="si",COUNTIF('08 (ind)'!BV6:BV37,"&gt;"&amp;BV42),COUNTIF('08 (ind)'!BV6:BV37,"&lt;"&amp;BV42))</f>
        <v>0</v>
      </c>
      <c r="BW51" s="185">
        <f>IF(BW1="si",COUNTIF('08 (ind)'!BW6:BW37,"&gt;"&amp;BW42),COUNTIF('08 (ind)'!BW6:BW37,"&lt;"&amp;BW42))</f>
        <v>17</v>
      </c>
      <c r="BX51" s="185">
        <f>IF(BX1="si",COUNTIF('08 (ind)'!BX6:BX37,"&gt;"&amp;BX42),COUNTIF('08 (ind)'!BX6:BX37,"&lt;"&amp;BX42))</f>
        <v>8</v>
      </c>
      <c r="BY51" s="185">
        <f>IF(BY1="si",COUNTIF('08 (ind)'!BY6:BY37,"&gt;"&amp;BY42),COUNTIF('08 (ind)'!BY6:BY37,"&lt;"&amp;BY42))</f>
        <v>3</v>
      </c>
      <c r="BZ51" s="185">
        <f>IF(BZ1="si",COUNTIF('08 (ind)'!BZ6:BZ37,"&gt;"&amp;BZ42),COUNTIF('08 (ind)'!BZ6:BZ37,"&lt;"&amp;BZ42))</f>
        <v>22</v>
      </c>
      <c r="CA51" s="185">
        <f>IF(CA1="si",COUNTIF('08 (ind)'!CA6:CA37,"&gt;"&amp;CA42),COUNTIF('08 (ind)'!CA6:CA37,"&lt;"&amp;CA42))</f>
        <v>2</v>
      </c>
      <c r="CB51" s="185">
        <f>IF(CB1="si",COUNTIF('08 (ind)'!CB6:CB37,"&gt;"&amp;CB42),COUNTIF('08 (ind)'!CB6:CB37,"&lt;"&amp;CB42))</f>
        <v>20</v>
      </c>
      <c r="CC51" s="185">
        <f>IF(CC1="si",COUNTIF('08 (ind)'!CC6:CC37,"&gt;"&amp;CC42),COUNTIF('08 (ind)'!CC6:CC37,"&lt;"&amp;CC42))</f>
        <v>21</v>
      </c>
      <c r="CD51" s="185">
        <f>IF(CD1="si",COUNTIF('08 (ind)'!CD6:CD37,"&gt;"&amp;CD42),COUNTIF('08 (ind)'!CD6:CD37,"&lt;"&amp;CD42))</f>
        <v>7</v>
      </c>
      <c r="CE51" s="185">
        <f>IF(CE1="si",COUNTIF('08 (ind)'!CE6:CE37,"&gt;"&amp;CE42),COUNTIF('08 (ind)'!CE6:CE37,"&lt;"&amp;CE42))</f>
        <v>8</v>
      </c>
      <c r="CF51" s="185">
        <f>IF(CF1="si",COUNTIF('08 (ind)'!CF6:CF37,"&gt;"&amp;CF42),COUNTIF('08 (ind)'!CF6:CF37,"&lt;"&amp;CF42))</f>
        <v>10</v>
      </c>
      <c r="CG51" s="185">
        <f>IF(CG1="si",COUNTIF('08 (ind)'!CG6:CG37,"&gt;"&amp;CG42),COUNTIF('08 (ind)'!CG6:CG37,"&lt;"&amp;CG42))</f>
        <v>11</v>
      </c>
      <c r="CH51" s="185">
        <f>IF(CH1="si",COUNTIF('08 (ind)'!CH6:CH37,"&gt;"&amp;CH42),COUNTIF('08 (ind)'!CH6:CH37,"&lt;"&amp;CH42))</f>
        <v>1</v>
      </c>
      <c r="CI51" s="185">
        <f>IF(CI1="si",COUNTIF('08 (ind)'!CI6:CI37,"&gt;"&amp;CI42),COUNTIF('08 (ind)'!CI6:CI37,"&lt;"&amp;CI42))</f>
        <v>15</v>
      </c>
      <c r="CJ51" s="185">
        <f>IF(CJ1="si",COUNTIF('08 (ind)'!CJ6:CJ37,"&gt;"&amp;CJ42),COUNTIF('08 (ind)'!CJ6:CJ37,"&lt;"&amp;CJ42))</f>
        <v>7</v>
      </c>
      <c r="CK51" s="185">
        <f>IF(CK1="si",COUNTIF('08 (ind)'!CK6:CK37,"&gt;"&amp;CK42),COUNTIF('08 (ind)'!CK6:CK37,"&lt;"&amp;CK42))</f>
        <v>8</v>
      </c>
      <c r="CL51" s="185">
        <f>IF(CL1="si",COUNTIF('08 (ind)'!CL6:CL37,"&gt;"&amp;CL42),COUNTIF('08 (ind)'!CL6:CL37,"&lt;"&amp;CL42))</f>
        <v>5</v>
      </c>
      <c r="CM51" s="185">
        <f>IF(CM1="si",COUNTIF('08 (ind)'!CM6:CM37,"&gt;"&amp;CM42),COUNTIF('08 (ind)'!CM6:CM37,"&lt;"&amp;CM42))</f>
        <v>7</v>
      </c>
    </row>
    <row r="52" spans="3:91">
      <c r="C52" t="s">
        <v>530</v>
      </c>
      <c r="D52" s="184">
        <f>D50-D51</f>
        <v>-2</v>
      </c>
      <c r="E52" s="184">
        <f t="shared" ref="E52:BP52" si="16">E50-E51</f>
        <v>-7</v>
      </c>
      <c r="F52" s="184">
        <f t="shared" si="16"/>
        <v>0</v>
      </c>
      <c r="G52" s="184">
        <f t="shared" si="16"/>
        <v>0</v>
      </c>
      <c r="H52" s="184">
        <f t="shared" si="16"/>
        <v>0</v>
      </c>
      <c r="I52" s="184">
        <f t="shared" si="16"/>
        <v>0</v>
      </c>
      <c r="J52" s="184">
        <f t="shared" si="16"/>
        <v>4</v>
      </c>
      <c r="K52" s="184">
        <f t="shared" si="16"/>
        <v>0</v>
      </c>
      <c r="L52" s="184">
        <f t="shared" si="16"/>
        <v>-4</v>
      </c>
      <c r="M52" s="184">
        <f t="shared" si="16"/>
        <v>3</v>
      </c>
      <c r="N52" s="184">
        <f t="shared" si="16"/>
        <v>0</v>
      </c>
      <c r="O52" s="184">
        <f t="shared" si="16"/>
        <v>-8</v>
      </c>
      <c r="P52" s="184">
        <f t="shared" si="16"/>
        <v>0</v>
      </c>
      <c r="Q52" s="184">
        <f t="shared" si="16"/>
        <v>0</v>
      </c>
      <c r="R52" s="184">
        <f t="shared" si="16"/>
        <v>0</v>
      </c>
      <c r="S52" s="184">
        <f t="shared" si="16"/>
        <v>1</v>
      </c>
      <c r="T52" s="184">
        <f t="shared" si="16"/>
        <v>2</v>
      </c>
      <c r="U52" s="184">
        <f t="shared" si="16"/>
        <v>1</v>
      </c>
      <c r="V52" s="184">
        <f t="shared" si="16"/>
        <v>1</v>
      </c>
      <c r="W52" s="184">
        <f t="shared" si="16"/>
        <v>3</v>
      </c>
      <c r="X52" s="184">
        <f t="shared" si="16"/>
        <v>3</v>
      </c>
      <c r="Y52" s="184">
        <f t="shared" si="16"/>
        <v>3</v>
      </c>
      <c r="Z52" s="184">
        <f t="shared" si="16"/>
        <v>-2</v>
      </c>
      <c r="AA52" s="184">
        <f t="shared" si="16"/>
        <v>-8</v>
      </c>
      <c r="AB52" s="184">
        <f t="shared" si="16"/>
        <v>5</v>
      </c>
      <c r="AC52" s="184">
        <f t="shared" si="16"/>
        <v>-2</v>
      </c>
      <c r="AD52" s="184">
        <f t="shared" si="16"/>
        <v>5</v>
      </c>
      <c r="AE52" s="184">
        <f t="shared" si="16"/>
        <v>0</v>
      </c>
      <c r="AF52" s="184">
        <f t="shared" si="16"/>
        <v>1</v>
      </c>
      <c r="AG52" s="184">
        <f t="shared" si="16"/>
        <v>7</v>
      </c>
      <c r="AH52" s="184">
        <f t="shared" si="16"/>
        <v>3</v>
      </c>
      <c r="AI52" s="184">
        <f t="shared" si="16"/>
        <v>1</v>
      </c>
      <c r="AJ52" s="184">
        <f t="shared" si="16"/>
        <v>14</v>
      </c>
      <c r="AK52" s="184">
        <f t="shared" si="16"/>
        <v>-4</v>
      </c>
      <c r="AL52" s="184">
        <f t="shared" si="16"/>
        <v>-7</v>
      </c>
      <c r="AM52" s="184">
        <f t="shared" si="16"/>
        <v>-11</v>
      </c>
      <c r="AN52" s="184">
        <f t="shared" si="16"/>
        <v>8</v>
      </c>
      <c r="AO52" s="184">
        <f t="shared" si="16"/>
        <v>-13</v>
      </c>
      <c r="AP52" s="184">
        <f t="shared" si="16"/>
        <v>-12</v>
      </c>
      <c r="AQ52" s="184">
        <f t="shared" si="16"/>
        <v>-2</v>
      </c>
      <c r="AR52" s="184">
        <f t="shared" si="16"/>
        <v>3</v>
      </c>
      <c r="AS52" s="184">
        <f t="shared" si="16"/>
        <v>-1</v>
      </c>
      <c r="AT52" s="184">
        <f t="shared" si="16"/>
        <v>0</v>
      </c>
      <c r="AU52" s="184">
        <f t="shared" si="16"/>
        <v>1</v>
      </c>
      <c r="AV52" s="184">
        <f t="shared" si="16"/>
        <v>0</v>
      </c>
      <c r="AW52" s="184">
        <f t="shared" si="16"/>
        <v>2</v>
      </c>
      <c r="AX52" s="184">
        <f t="shared" si="16"/>
        <v>0</v>
      </c>
      <c r="AY52" s="184">
        <f t="shared" si="16"/>
        <v>8</v>
      </c>
      <c r="AZ52" s="184">
        <f t="shared" si="16"/>
        <v>-2</v>
      </c>
      <c r="BA52" s="184">
        <f t="shared" si="16"/>
        <v>10</v>
      </c>
      <c r="BB52" s="184">
        <f t="shared" si="16"/>
        <v>-10</v>
      </c>
      <c r="BC52" s="184">
        <f t="shared" si="16"/>
        <v>1</v>
      </c>
      <c r="BD52" s="184">
        <f t="shared" si="16"/>
        <v>2</v>
      </c>
      <c r="BE52" s="184">
        <f t="shared" si="16"/>
        <v>5</v>
      </c>
      <c r="BF52" s="184">
        <f t="shared" si="16"/>
        <v>13</v>
      </c>
      <c r="BG52" s="184">
        <f t="shared" si="16"/>
        <v>-4</v>
      </c>
      <c r="BH52" s="184">
        <f t="shared" si="16"/>
        <v>-1</v>
      </c>
      <c r="BI52" s="184">
        <f t="shared" si="16"/>
        <v>5</v>
      </c>
      <c r="BJ52" s="184">
        <f t="shared" si="16"/>
        <v>-1</v>
      </c>
      <c r="BK52" s="184">
        <f t="shared" si="16"/>
        <v>-2</v>
      </c>
      <c r="BL52" s="184">
        <f t="shared" si="16"/>
        <v>-2</v>
      </c>
      <c r="BM52" s="184">
        <f t="shared" si="16"/>
        <v>1</v>
      </c>
      <c r="BN52" s="184">
        <f t="shared" si="16"/>
        <v>-3</v>
      </c>
      <c r="BO52" s="184">
        <f t="shared" si="16"/>
        <v>5</v>
      </c>
      <c r="BP52" s="184">
        <f t="shared" si="16"/>
        <v>1</v>
      </c>
      <c r="BQ52" s="184">
        <f t="shared" ref="BQ52:CM52" si="17">BQ50-BQ51</f>
        <v>4</v>
      </c>
      <c r="BR52" s="184">
        <f t="shared" si="17"/>
        <v>0</v>
      </c>
      <c r="BS52" s="184">
        <f t="shared" si="17"/>
        <v>0</v>
      </c>
      <c r="BT52" s="184">
        <f t="shared" si="17"/>
        <v>1</v>
      </c>
      <c r="BU52" s="184">
        <f t="shared" si="17"/>
        <v>0</v>
      </c>
      <c r="BV52" s="184">
        <f t="shared" si="17"/>
        <v>17</v>
      </c>
      <c r="BW52" s="184">
        <f t="shared" si="17"/>
        <v>-4</v>
      </c>
      <c r="BX52" s="184">
        <f t="shared" si="17"/>
        <v>4</v>
      </c>
      <c r="BY52" s="184">
        <f t="shared" si="17"/>
        <v>16</v>
      </c>
      <c r="BZ52" s="184">
        <f t="shared" si="17"/>
        <v>1</v>
      </c>
      <c r="CA52" s="184">
        <f t="shared" si="17"/>
        <v>7</v>
      </c>
      <c r="CB52" s="184">
        <f t="shared" si="17"/>
        <v>1</v>
      </c>
      <c r="CC52" s="184">
        <f t="shared" si="17"/>
        <v>0</v>
      </c>
      <c r="CD52" s="184">
        <f t="shared" si="17"/>
        <v>0</v>
      </c>
      <c r="CE52" s="184">
        <f t="shared" si="17"/>
        <v>-2</v>
      </c>
      <c r="CF52" s="184">
        <f t="shared" si="17"/>
        <v>0</v>
      </c>
      <c r="CG52" s="184">
        <f t="shared" si="17"/>
        <v>0</v>
      </c>
      <c r="CH52" s="184">
        <f t="shared" si="17"/>
        <v>11</v>
      </c>
      <c r="CI52" s="184">
        <f t="shared" si="17"/>
        <v>4</v>
      </c>
      <c r="CJ52" s="184">
        <f t="shared" si="17"/>
        <v>8</v>
      </c>
      <c r="CK52" s="184">
        <f t="shared" si="17"/>
        <v>1</v>
      </c>
      <c r="CL52" s="184">
        <f t="shared" si="17"/>
        <v>4</v>
      </c>
      <c r="CM52" s="184">
        <f t="shared" si="17"/>
        <v>2</v>
      </c>
    </row>
    <row r="53" spans="3:91">
      <c r="D53" s="186" t="str">
        <f t="shared" ref="D53:J53" si="18">IF(AND(D52&gt;0,D49="mejoró"),"MEJOR",IF(AND(D52&lt;0,D49="mejoró"),"el promedio mejoró pero los estados están peor",IF(AND(D52&lt;0,D49="empeoró"),"PEOR",IF(AND(D52&gt;0,D49="empeoró"),"el promedio empeoró pero los estados están mejor",IF(AND(D52=0,D49="igual"),"IGUAL",IF(AND(D52&gt;0,D49="igual"),"el promedio quedó igual y los estados avanzaron",IF(AND(D52=0,D49="mejoró"),"el promedio mejoró y los estados se quedaron igual",IF(AND(D52=0,D49="empeoró"),"el promedio empeoró y los estados se quedaron igual","el promedio quedó igual y los estados retrocedieron"))))))))</f>
        <v>PEOR</v>
      </c>
      <c r="E53" s="186" t="str">
        <f t="shared" si="18"/>
        <v>PEOR</v>
      </c>
      <c r="F53" s="186" t="str">
        <f t="shared" si="18"/>
        <v>IGUAL</v>
      </c>
      <c r="G53" s="186" t="str">
        <f t="shared" si="18"/>
        <v>IGUAL</v>
      </c>
      <c r="H53" s="186" t="str">
        <f t="shared" si="18"/>
        <v>IGUAL</v>
      </c>
      <c r="I53" s="186" t="str">
        <f t="shared" si="18"/>
        <v>IGUAL</v>
      </c>
      <c r="J53" s="186" t="str">
        <f t="shared" si="18"/>
        <v>MEJOR</v>
      </c>
      <c r="K53" s="186" t="str">
        <f>IF(AND(K52&gt;0,K49="mejoró"),"MEJOR",IF(AND(K52&lt;0,K49="mejoró"),"el promedio mejoró pero los estados están peor",IF(AND(K52&lt;0,K49="empeoró"),"PEOR",IF(AND(K52&gt;0,K49="empeoró"),"el promedio empeoró pero los estados están mejor",IF(AND(K52=0,K49="igual"),"IGUAL",IF(AND(K52&gt;0,K49="igual"),"el promedio quedó igual y los estados avanzaron",IF(AND(K52=0,K49="mejoró"),"el promedio mejoró y los estados se quedaron igual",IF(AND(K52=0,K49="empeoró"),"el promedio empeoró y los estados se quedaron igual","el promedio quedó igual y los estados retrocedieron"))))))))</f>
        <v>el promedio empeoró y los estados se quedaron igual</v>
      </c>
      <c r="L53" s="186" t="str">
        <f t="shared" ref="L53:O53" si="19">IF(AND(L52&gt;0,L49="mejoró"),"MEJOR",IF(AND(L52&lt;0,L49="mejoró"),"el promedio mejoró pero los estados están peor",IF(AND(L52&lt;0,L49="empeoró"),"PEOR",IF(AND(L52&gt;0,L49="empeoró"),"el promedio empeoró pero los estados están mejor",IF(AND(L52=0,L49="igual"),"IGUAL",IF(AND(L52&gt;0,L49="igual"),"el promedio quedó igual y los estados avanzaron",IF(AND(L52=0,L49="mejoró"),"el promedio mejoró y los estados se quedaron igual",IF(AND(L52=0,L49="empeoró"),"el promedio empeoró y los estados se quedaron igual","el promedio quedó igual y los estados retrocedieron"))))))))</f>
        <v>PEOR</v>
      </c>
      <c r="M53" s="186" t="str">
        <f t="shared" si="19"/>
        <v>MEJOR</v>
      </c>
      <c r="N53" s="186" t="str">
        <f t="shared" si="19"/>
        <v>el promedio empeoró y los estados se quedaron igual</v>
      </c>
      <c r="O53" s="186" t="str">
        <f t="shared" si="19"/>
        <v>PEOR</v>
      </c>
      <c r="P53" s="186" t="str">
        <f t="shared" ref="P53" si="20">IF(AND(P52&gt;0,P49="mejoró"),"MEJOR",IF(AND(P52&lt;0,P49="mejoró"),"el promedio mejoró pero los estados están peor",IF(AND(P52&lt;0,P49="empeoró"),"PEOR",IF(AND(P52&gt;0,P49="empeoró"),"el promedio empeoró pero los estados están mejor",IF(AND(P52=0,P49="igual"),"IGUAL",IF(AND(P52&gt;0,P49="igual"),"el promedio quedó igual y los estados avanzaron",IF(AND(P52=0,P49="mejoró"),"el promedio mejoró y los estados se quedaron igual",IF(AND(P52=0,P49="empeoró"),"el promedio empeoró y los estados se quedaron igual","el promedio quedó igual y los estados retrocedieron"))))))))</f>
        <v>IGUAL</v>
      </c>
      <c r="Q53" s="186" t="str">
        <f t="shared" ref="Q53" si="21">IF(AND(Q52&gt;0,Q49="mejoró"),"MEJOR",IF(AND(Q52&lt;0,Q49="mejoró"),"el promedio mejoró pero los estados están peor",IF(AND(Q52&lt;0,Q49="empeoró"),"PEOR",IF(AND(Q52&gt;0,Q49="empeoró"),"el promedio empeoró pero los estados están mejor",IF(AND(Q52=0,Q49="igual"),"IGUAL",IF(AND(Q52&gt;0,Q49="igual"),"el promedio quedó igual y los estados avanzaron",IF(AND(Q52=0,Q49="mejoró"),"el promedio mejoró y los estados se quedaron igual",IF(AND(Q52=0,Q49="empeoró"),"el promedio empeoró y los estados se quedaron igual","el promedio quedó igual y los estados retrocedieron"))))))))</f>
        <v>el promedio empeoró y los estados se quedaron igual</v>
      </c>
      <c r="R53" s="186" t="str">
        <f t="shared" ref="R53:S53" si="22">IF(AND(R52&gt;0,R49="mejoró"),"MEJOR",IF(AND(R52&lt;0,R49="mejoró"),"el promedio mejoró pero los estados están peor",IF(AND(R52&lt;0,R49="empeoró"),"PEOR",IF(AND(R52&gt;0,R49="empeoró"),"el promedio empeoró pero los estados están mejor",IF(AND(R52=0,R49="igual"),"IGUAL",IF(AND(R52&gt;0,R49="igual"),"el promedio quedó igual y los estados avanzaron",IF(AND(R52=0,R49="mejoró"),"el promedio mejoró y los estados se quedaron igual",IF(AND(R52=0,R49="empeoró"),"el promedio empeoró y los estados se quedaron igual","el promedio quedó igual y los estados retrocedieron"))))))))</f>
        <v>el promedio empeoró y los estados se quedaron igual</v>
      </c>
      <c r="S53" s="186" t="str">
        <f t="shared" si="22"/>
        <v>MEJOR</v>
      </c>
      <c r="T53" s="186" t="str">
        <f t="shared" ref="T53" si="23">IF(AND(T52&gt;0,T49="mejoró"),"MEJOR",IF(AND(T52&lt;0,T49="mejoró"),"el promedio mejoró pero los estados están peor",IF(AND(T52&lt;0,T49="empeoró"),"PEOR",IF(AND(T52&gt;0,T49="empeoró"),"el promedio empeoró pero los estados están mejor",IF(AND(T52=0,T49="igual"),"IGUAL",IF(AND(T52&gt;0,T49="igual"),"el promedio quedó igual y los estados avanzaron",IF(AND(T52=0,T49="mejoró"),"el promedio mejoró y los estados se quedaron igual",IF(AND(T52=0,T49="empeoró"),"el promedio empeoró y los estados se quedaron igual","el promedio quedó igual y los estados retrocedieron"))))))))</f>
        <v>MEJOR</v>
      </c>
      <c r="U53" s="186" t="str">
        <f t="shared" ref="U53" si="24">IF(AND(U52&gt;0,U49="mejoró"),"MEJOR",IF(AND(U52&lt;0,U49="mejoró"),"el promedio mejoró pero los estados están peor",IF(AND(U52&lt;0,U49="empeoró"),"PEOR",IF(AND(U52&gt;0,U49="empeoró"),"el promedio empeoró pero los estados están mejor",IF(AND(U52=0,U49="igual"),"IGUAL",IF(AND(U52&gt;0,U49="igual"),"el promedio quedó igual y los estados avanzaron",IF(AND(U52=0,U49="mejoró"),"el promedio mejoró y los estados se quedaron igual",IF(AND(U52=0,U49="empeoró"),"el promedio empeoró y los estados se quedaron igual","el promedio quedó igual y los estados retrocedieron"))))))))</f>
        <v>MEJOR</v>
      </c>
      <c r="V53" s="186" t="str">
        <f t="shared" ref="V53" si="25">IF(AND(V52&gt;0,V49="mejoró"),"MEJOR",IF(AND(V52&lt;0,V49="mejoró"),"el promedio mejoró pero los estados están peor",IF(AND(V52&lt;0,V49="empeoró"),"PEOR",IF(AND(V52&gt;0,V49="empeoró"),"el promedio empeoró pero los estados están mejor",IF(AND(V52=0,V49="igual"),"IGUAL",IF(AND(V52&gt;0,V49="igual"),"el promedio quedó igual y los estados avanzaron",IF(AND(V52=0,V49="mejoró"),"el promedio mejoró y los estados se quedaron igual",IF(AND(V52=0,V49="empeoró"),"el promedio empeoró y los estados se quedaron igual","el promedio quedó igual y los estados retrocedieron"))))))))</f>
        <v>MEJOR</v>
      </c>
      <c r="W53" s="186" t="str">
        <f t="shared" ref="W53" si="26">IF(AND(W52&gt;0,W49="mejoró"),"MEJOR",IF(AND(W52&lt;0,W49="mejoró"),"el promedio mejoró pero los estados están peor",IF(AND(W52&lt;0,W49="empeoró"),"PEOR",IF(AND(W52&gt;0,W49="empeoró"),"el promedio empeoró pero los estados están mejor",IF(AND(W52=0,W49="igual"),"IGUAL",IF(AND(W52&gt;0,W49="igual"),"el promedio quedó igual y los estados avanzaron",IF(AND(W52=0,W49="mejoró"),"el promedio mejoró y los estados se quedaron igual",IF(AND(W52=0,W49="empeoró"),"el promedio empeoró y los estados se quedaron igual","el promedio quedó igual y los estados retrocedieron"))))))))</f>
        <v>MEJOR</v>
      </c>
      <c r="X53" s="186" t="str">
        <f t="shared" ref="X53" si="27">IF(AND(X52&gt;0,X49="mejoró"),"MEJOR",IF(AND(X52&lt;0,X49="mejoró"),"el promedio mejoró pero los estados están peor",IF(AND(X52&lt;0,X49="empeoró"),"PEOR",IF(AND(X52&gt;0,X49="empeoró"),"el promedio empeoró pero los estados están mejor",IF(AND(X52=0,X49="igual"),"IGUAL",IF(AND(X52&gt;0,X49="igual"),"el promedio quedó igual y los estados avanzaron",IF(AND(X52=0,X49="mejoró"),"el promedio mejoró y los estados se quedaron igual",IF(AND(X52=0,X49="empeoró"),"el promedio empeoró y los estados se quedaron igual","el promedio quedó igual y los estados retrocedieron"))))))))</f>
        <v>MEJOR</v>
      </c>
      <c r="Y53" s="186" t="str">
        <f t="shared" ref="Y53" si="28">IF(AND(Y52&gt;0,Y49="mejoró"),"MEJOR",IF(AND(Y52&lt;0,Y49="mejoró"),"el promedio mejoró pero los estados están peor",IF(AND(Y52&lt;0,Y49="empeoró"),"PEOR",IF(AND(Y52&gt;0,Y49="empeoró"),"el promedio empeoró pero los estados están mejor",IF(AND(Y52=0,Y49="igual"),"IGUAL",IF(AND(Y52&gt;0,Y49="igual"),"el promedio quedó igual y los estados avanzaron",IF(AND(Y52=0,Y49="mejoró"),"el promedio mejoró y los estados se quedaron igual",IF(AND(Y52=0,Y49="empeoró"),"el promedio empeoró y los estados se quedaron igual","el promedio quedó igual y los estados retrocedieron"))))))))</f>
        <v>MEJOR</v>
      </c>
      <c r="Z53" s="186" t="str">
        <f t="shared" ref="Z53" si="29">IF(AND(Z52&gt;0,Z49="mejoró"),"MEJOR",IF(AND(Z52&lt;0,Z49="mejoró"),"el promedio mejoró pero los estados están peor",IF(AND(Z52&lt;0,Z49="empeoró"),"PEOR",IF(AND(Z52&gt;0,Z49="empeoró"),"el promedio empeoró pero los estados están mejor",IF(AND(Z52=0,Z49="igual"),"IGUAL",IF(AND(Z52&gt;0,Z49="igual"),"el promedio quedó igual y los estados avanzaron",IF(AND(Z52=0,Z49="mejoró"),"el promedio mejoró y los estados se quedaron igual",IF(AND(Z52=0,Z49="empeoró"),"el promedio empeoró y los estados se quedaron igual","el promedio quedó igual y los estados retrocedieron"))))))))</f>
        <v>PEOR</v>
      </c>
      <c r="AA53" s="186" t="str">
        <f t="shared" ref="AA53" si="30">IF(AND(AA52&gt;0,AA49="mejoró"),"MEJOR",IF(AND(AA52&lt;0,AA49="mejoró"),"el promedio mejoró pero los estados están peor",IF(AND(AA52&lt;0,AA49="empeoró"),"PEOR",IF(AND(AA52&gt;0,AA49="empeoró"),"el promedio empeoró pero los estados están mejor",IF(AND(AA52=0,AA49="igual"),"IGUAL",IF(AND(AA52&gt;0,AA49="igual"),"el promedio quedó igual y los estados avanzaron",IF(AND(AA52=0,AA49="mejoró"),"el promedio mejoró y los estados se quedaron igual",IF(AND(AA52=0,AA49="empeoró"),"el promedio empeoró y los estados se quedaron igual","el promedio quedó igual y los estados retrocedieron"))))))))</f>
        <v>PEOR</v>
      </c>
      <c r="AB53" s="186" t="str">
        <f t="shared" ref="AB53" si="31">IF(AND(AB52&gt;0,AB49="mejoró"),"MEJOR",IF(AND(AB52&lt;0,AB49="mejoró"),"el promedio mejoró pero los estados están peor",IF(AND(AB52&lt;0,AB49="empeoró"),"PEOR",IF(AND(AB52&gt;0,AB49="empeoró"),"el promedio empeoró pero los estados están mejor",IF(AND(AB52=0,AB49="igual"),"IGUAL",IF(AND(AB52&gt;0,AB49="igual"),"el promedio quedó igual y los estados avanzaron",IF(AND(AB52=0,AB49="mejoró"),"el promedio mejoró y los estados se quedaron igual",IF(AND(AB52=0,AB49="empeoró"),"el promedio empeoró y los estados se quedaron igual","el promedio quedó igual y los estados retrocedieron"))))))))</f>
        <v>MEJOR</v>
      </c>
      <c r="AC53" s="186" t="str">
        <f t="shared" ref="AC53" si="32">IF(AND(AC52&gt;0,AC49="mejoró"),"MEJOR",IF(AND(AC52&lt;0,AC49="mejoró"),"el promedio mejoró pero los estados están peor",IF(AND(AC52&lt;0,AC49="empeoró"),"PEOR",IF(AND(AC52&gt;0,AC49="empeoró"),"el promedio empeoró pero los estados están mejor",IF(AND(AC52=0,AC49="igual"),"IGUAL",IF(AND(AC52&gt;0,AC49="igual"),"el promedio quedó igual y los estados avanzaron",IF(AND(AC52=0,AC49="mejoró"),"el promedio mejoró y los estados se quedaron igual",IF(AND(AC52=0,AC49="empeoró"),"el promedio empeoró y los estados se quedaron igual","el promedio quedó igual y los estados retrocedieron"))))))))</f>
        <v>PEOR</v>
      </c>
      <c r="AD53" s="186" t="str">
        <f t="shared" ref="AD53" si="33">IF(AND(AD52&gt;0,AD49="mejoró"),"MEJOR",IF(AND(AD52&lt;0,AD49="mejoró"),"el promedio mejoró pero los estados están peor",IF(AND(AD52&lt;0,AD49="empeoró"),"PEOR",IF(AND(AD52&gt;0,AD49="empeoró"),"el promedio empeoró pero los estados están mejor",IF(AND(AD52=0,AD49="igual"),"IGUAL",IF(AND(AD52&gt;0,AD49="igual"),"el promedio quedó igual y los estados avanzaron",IF(AND(AD52=0,AD49="mejoró"),"el promedio mejoró y los estados se quedaron igual",IF(AND(AD52=0,AD49="empeoró"),"el promedio empeoró y los estados se quedaron igual","el promedio quedó igual y los estados retrocedieron"))))))))</f>
        <v>MEJOR</v>
      </c>
      <c r="AE53" s="186" t="str">
        <f t="shared" ref="AE53" si="34">IF(AND(AE52&gt;0,AE49="mejoró"),"MEJOR",IF(AND(AE52&lt;0,AE49="mejoró"),"el promedio mejoró pero los estados están peor",IF(AND(AE52&lt;0,AE49="empeoró"),"PEOR",IF(AND(AE52&gt;0,AE49="empeoró"),"el promedio empeoró pero los estados están mejor",IF(AND(AE52=0,AE49="igual"),"IGUAL",IF(AND(AE52&gt;0,AE49="igual"),"el promedio quedó igual y los estados avanzaron",IF(AND(AE52=0,AE49="mejoró"),"el promedio mejoró y los estados se quedaron igual",IF(AND(AE52=0,AE49="empeoró"),"el promedio empeoró y los estados se quedaron igual","el promedio quedó igual y los estados retrocedieron"))))))))</f>
        <v>el promedio mejoró y los estados se quedaron igual</v>
      </c>
      <c r="AF53" s="186" t="str">
        <f t="shared" ref="AF53" si="35">IF(AND(AF52&gt;0,AF49="mejoró"),"MEJOR",IF(AND(AF52&lt;0,AF49="mejoró"),"el promedio mejoró pero los estados están peor",IF(AND(AF52&lt;0,AF49="empeoró"),"PEOR",IF(AND(AF52&gt;0,AF49="empeoró"),"el promedio empeoró pero los estados están mejor",IF(AND(AF52=0,AF49="igual"),"IGUAL",IF(AND(AF52&gt;0,AF49="igual"),"el promedio quedó igual y los estados avanzaron",IF(AND(AF52=0,AF49="mejoró"),"el promedio mejoró y los estados se quedaron igual",IF(AND(AF52=0,AF49="empeoró"),"el promedio empeoró y los estados se quedaron igual","el promedio quedó igual y los estados retrocedieron"))))))))</f>
        <v>MEJOR</v>
      </c>
      <c r="AG53" s="186" t="str">
        <f t="shared" ref="AG53" si="36">IF(AND(AG52&gt;0,AG49="mejoró"),"MEJOR",IF(AND(AG52&lt;0,AG49="mejoró"),"el promedio mejoró pero los estados están peor",IF(AND(AG52&lt;0,AG49="empeoró"),"PEOR",IF(AND(AG52&gt;0,AG49="empeoró"),"el promedio empeoró pero los estados están mejor",IF(AND(AG52=0,AG49="igual"),"IGUAL",IF(AND(AG52&gt;0,AG49="igual"),"el promedio quedó igual y los estados avanzaron",IF(AND(AG52=0,AG49="mejoró"),"el promedio mejoró y los estados se quedaron igual",IF(AND(AG52=0,AG49="empeoró"),"el promedio empeoró y los estados se quedaron igual","el promedio quedó igual y los estados retrocedieron"))))))))</f>
        <v>MEJOR</v>
      </c>
      <c r="AH53" s="186" t="str">
        <f t="shared" ref="AH53" si="37">IF(AND(AH52&gt;0,AH49="mejoró"),"MEJOR",IF(AND(AH52&lt;0,AH49="mejoró"),"el promedio mejoró pero los estados están peor",IF(AND(AH52&lt;0,AH49="empeoró"),"PEOR",IF(AND(AH52&gt;0,AH49="empeoró"),"el promedio empeoró pero los estados están mejor",IF(AND(AH52=0,AH49="igual"),"IGUAL",IF(AND(AH52&gt;0,AH49="igual"),"el promedio quedó igual y los estados avanzaron",IF(AND(AH52=0,AH49="mejoró"),"el promedio mejoró y los estados se quedaron igual",IF(AND(AH52=0,AH49="empeoró"),"el promedio empeoró y los estados se quedaron igual","el promedio quedó igual y los estados retrocedieron"))))))))</f>
        <v>MEJOR</v>
      </c>
      <c r="AI53" s="186" t="str">
        <f t="shared" ref="AI53" si="38">IF(AND(AI52&gt;0,AI49="mejoró"),"MEJOR",IF(AND(AI52&lt;0,AI49="mejoró"),"el promedio mejoró pero los estados están peor",IF(AND(AI52&lt;0,AI49="empeoró"),"PEOR",IF(AND(AI52&gt;0,AI49="empeoró"),"el promedio empeoró pero los estados están mejor",IF(AND(AI52=0,AI49="igual"),"IGUAL",IF(AND(AI52&gt;0,AI49="igual"),"el promedio quedó igual y los estados avanzaron",IF(AND(AI52=0,AI49="mejoró"),"el promedio mejoró y los estados se quedaron igual",IF(AND(AI52=0,AI49="empeoró"),"el promedio empeoró y los estados se quedaron igual","el promedio quedó igual y los estados retrocedieron"))))))))</f>
        <v>MEJOR</v>
      </c>
      <c r="AJ53" s="186" t="str">
        <f t="shared" ref="AJ53" si="39">IF(AND(AJ52&gt;0,AJ49="mejoró"),"MEJOR",IF(AND(AJ52&lt;0,AJ49="mejoró"),"el promedio mejoró pero los estados están peor",IF(AND(AJ52&lt;0,AJ49="empeoró"),"PEOR",IF(AND(AJ52&gt;0,AJ49="empeoró"),"el promedio empeoró pero los estados están mejor",IF(AND(AJ52=0,AJ49="igual"),"IGUAL",IF(AND(AJ52&gt;0,AJ49="igual"),"el promedio quedó igual y los estados avanzaron",IF(AND(AJ52=0,AJ49="mejoró"),"el promedio mejoró y los estados se quedaron igual",IF(AND(AJ52=0,AJ49="empeoró"),"el promedio empeoró y los estados se quedaron igual","el promedio quedó igual y los estados retrocedieron"))))))))</f>
        <v>MEJOR</v>
      </c>
      <c r="AK53" s="186" t="str">
        <f t="shared" ref="AK53" si="40">IF(AND(AK52&gt;0,AK49="mejoró"),"MEJOR",IF(AND(AK52&lt;0,AK49="mejoró"),"el promedio mejoró pero los estados están peor",IF(AND(AK52&lt;0,AK49="empeoró"),"PEOR",IF(AND(AK52&gt;0,AK49="empeoró"),"el promedio empeoró pero los estados están mejor",IF(AND(AK52=0,AK49="igual"),"IGUAL",IF(AND(AK52&gt;0,AK49="igual"),"el promedio quedó igual y los estados avanzaron",IF(AND(AK52=0,AK49="mejoró"),"el promedio mejoró y los estados se quedaron igual",IF(AND(AK52=0,AK49="empeoró"),"el promedio empeoró y los estados se quedaron igual","el promedio quedó igual y los estados retrocedieron"))))))))</f>
        <v>PEOR</v>
      </c>
      <c r="AL53" s="186" t="str">
        <f t="shared" ref="AL53" si="41">IF(AND(AL52&gt;0,AL49="mejoró"),"MEJOR",IF(AND(AL52&lt;0,AL49="mejoró"),"el promedio mejoró pero los estados están peor",IF(AND(AL52&lt;0,AL49="empeoró"),"PEOR",IF(AND(AL52&gt;0,AL49="empeoró"),"el promedio empeoró pero los estados están mejor",IF(AND(AL52=0,AL49="igual"),"IGUAL",IF(AND(AL52&gt;0,AL49="igual"),"el promedio quedó igual y los estados avanzaron",IF(AND(AL52=0,AL49="mejoró"),"el promedio mejoró y los estados se quedaron igual",IF(AND(AL52=0,AL49="empeoró"),"el promedio empeoró y los estados se quedaron igual","el promedio quedó igual y los estados retrocedieron"))))))))</f>
        <v>PEOR</v>
      </c>
      <c r="AM53" s="186" t="str">
        <f t="shared" ref="AM53" si="42">IF(AND(AM52&gt;0,AM49="mejoró"),"MEJOR",IF(AND(AM52&lt;0,AM49="mejoró"),"el promedio mejoró pero los estados están peor",IF(AND(AM52&lt;0,AM49="empeoró"),"PEOR",IF(AND(AM52&gt;0,AM49="empeoró"),"el promedio empeoró pero los estados están mejor",IF(AND(AM52=0,AM49="igual"),"IGUAL",IF(AND(AM52&gt;0,AM49="igual"),"el promedio quedó igual y los estados avanzaron",IF(AND(AM52=0,AM49="mejoró"),"el promedio mejoró y los estados se quedaron igual",IF(AND(AM52=0,AM49="empeoró"),"el promedio empeoró y los estados se quedaron igual","el promedio quedó igual y los estados retrocedieron"))))))))</f>
        <v>PEOR</v>
      </c>
      <c r="AN53" s="186" t="str">
        <f t="shared" ref="AN53" si="43">IF(AND(AN52&gt;0,AN49="mejoró"),"MEJOR",IF(AND(AN52&lt;0,AN49="mejoró"),"el promedio mejoró pero los estados están peor",IF(AND(AN52&lt;0,AN49="empeoró"),"PEOR",IF(AND(AN52&gt;0,AN49="empeoró"),"el promedio empeoró pero los estados están mejor",IF(AND(AN52=0,AN49="igual"),"IGUAL",IF(AND(AN52&gt;0,AN49="igual"),"el promedio quedó igual y los estados avanzaron",IF(AND(AN52=0,AN49="mejoró"),"el promedio mejoró y los estados se quedaron igual",IF(AND(AN52=0,AN49="empeoró"),"el promedio empeoró y los estados se quedaron igual","el promedio quedó igual y los estados retrocedieron"))))))))</f>
        <v>MEJOR</v>
      </c>
      <c r="AO53" s="186" t="str">
        <f t="shared" ref="AO53" si="44">IF(AND(AO52&gt;0,AO49="mejoró"),"MEJOR",IF(AND(AO52&lt;0,AO49="mejoró"),"el promedio mejoró pero los estados están peor",IF(AND(AO52&lt;0,AO49="empeoró"),"PEOR",IF(AND(AO52&gt;0,AO49="empeoró"),"el promedio empeoró pero los estados están mejor",IF(AND(AO52=0,AO49="igual"),"IGUAL",IF(AND(AO52&gt;0,AO49="igual"),"el promedio quedó igual y los estados avanzaron",IF(AND(AO52=0,AO49="mejoró"),"el promedio mejoró y los estados se quedaron igual",IF(AND(AO52=0,AO49="empeoró"),"el promedio empeoró y los estados se quedaron igual","el promedio quedó igual y los estados retrocedieron"))))))))</f>
        <v>PEOR</v>
      </c>
      <c r="AP53" s="186" t="str">
        <f t="shared" ref="AP53" si="45">IF(AND(AP52&gt;0,AP49="mejoró"),"MEJOR",IF(AND(AP52&lt;0,AP49="mejoró"),"el promedio mejoró pero los estados están peor",IF(AND(AP52&lt;0,AP49="empeoró"),"PEOR",IF(AND(AP52&gt;0,AP49="empeoró"),"el promedio empeoró pero los estados están mejor",IF(AND(AP52=0,AP49="igual"),"IGUAL",IF(AND(AP52&gt;0,AP49="igual"),"el promedio quedó igual y los estados avanzaron",IF(AND(AP52=0,AP49="mejoró"),"el promedio mejoró y los estados se quedaron igual",IF(AND(AP52=0,AP49="empeoró"),"el promedio empeoró y los estados se quedaron igual","el promedio quedó igual y los estados retrocedieron"))))))))</f>
        <v>PEOR</v>
      </c>
      <c r="AQ53" s="186" t="str">
        <f t="shared" ref="AQ53" si="46">IF(AND(AQ52&gt;0,AQ49="mejoró"),"MEJOR",IF(AND(AQ52&lt;0,AQ49="mejoró"),"el promedio mejoró pero los estados están peor",IF(AND(AQ52&lt;0,AQ49="empeoró"),"PEOR",IF(AND(AQ52&gt;0,AQ49="empeoró"),"el promedio empeoró pero los estados están mejor",IF(AND(AQ52=0,AQ49="igual"),"IGUAL",IF(AND(AQ52&gt;0,AQ49="igual"),"el promedio quedó igual y los estados avanzaron",IF(AND(AQ52=0,AQ49="mejoró"),"el promedio mejoró y los estados se quedaron igual",IF(AND(AQ52=0,AQ49="empeoró"),"el promedio empeoró y los estados se quedaron igual","el promedio quedó igual y los estados retrocedieron"))))))))</f>
        <v>PEOR</v>
      </c>
      <c r="AR53" s="186" t="str">
        <f t="shared" ref="AR53" si="47">IF(AND(AR52&gt;0,AR49="mejoró"),"MEJOR",IF(AND(AR52&lt;0,AR49="mejoró"),"el promedio mejoró pero los estados están peor",IF(AND(AR52&lt;0,AR49="empeoró"),"PEOR",IF(AND(AR52&gt;0,AR49="empeoró"),"el promedio empeoró pero los estados están mejor",IF(AND(AR52=0,AR49="igual"),"IGUAL",IF(AND(AR52&gt;0,AR49="igual"),"el promedio quedó igual y los estados avanzaron",IF(AND(AR52=0,AR49="mejoró"),"el promedio mejoró y los estados se quedaron igual",IF(AND(AR52=0,AR49="empeoró"),"el promedio empeoró y los estados se quedaron igual","el promedio quedó igual y los estados retrocedieron"))))))))</f>
        <v>MEJOR</v>
      </c>
      <c r="AS53" s="186" t="str">
        <f t="shared" ref="AS53" si="48">IF(AND(AS52&gt;0,AS49="mejoró"),"MEJOR",IF(AND(AS52&lt;0,AS49="mejoró"),"el promedio mejoró pero los estados están peor",IF(AND(AS52&lt;0,AS49="empeoró"),"PEOR",IF(AND(AS52&gt;0,AS49="empeoró"),"el promedio empeoró pero los estados están mejor",IF(AND(AS52=0,AS49="igual"),"IGUAL",IF(AND(AS52&gt;0,AS49="igual"),"el promedio quedó igual y los estados avanzaron",IF(AND(AS52=0,AS49="mejoró"),"el promedio mejoró y los estados se quedaron igual",IF(AND(AS52=0,AS49="empeoró"),"el promedio empeoró y los estados se quedaron igual","el promedio quedó igual y los estados retrocedieron"))))))))</f>
        <v>PEOR</v>
      </c>
      <c r="AT53" s="186" t="str">
        <f t="shared" ref="AT53" si="49">IF(AND(AT52&gt;0,AT49="mejoró"),"MEJOR",IF(AND(AT52&lt;0,AT49="mejoró"),"el promedio mejoró pero los estados están peor",IF(AND(AT52&lt;0,AT49="empeoró"),"PEOR",IF(AND(AT52&gt;0,AT49="empeoró"),"el promedio empeoró pero los estados están mejor",IF(AND(AT52=0,AT49="igual"),"IGUAL",IF(AND(AT52&gt;0,AT49="igual"),"el promedio quedó igual y los estados avanzaron",IF(AND(AT52=0,AT49="mejoró"),"el promedio mejoró y los estados se quedaron igual",IF(AND(AT52=0,AT49="empeoró"),"el promedio empeoró y los estados se quedaron igual","el promedio quedó igual y los estados retrocedieron"))))))))</f>
        <v>IGUAL</v>
      </c>
      <c r="AU53" s="186" t="str">
        <f t="shared" ref="AU53" si="50">IF(AND(AU52&gt;0,AU49="mejoró"),"MEJOR",IF(AND(AU52&lt;0,AU49="mejoró"),"el promedio mejoró pero los estados están peor",IF(AND(AU52&lt;0,AU49="empeoró"),"PEOR",IF(AND(AU52&gt;0,AU49="empeoró"),"el promedio empeoró pero los estados están mejor",IF(AND(AU52=0,AU49="igual"),"IGUAL",IF(AND(AU52&gt;0,AU49="igual"),"el promedio quedó igual y los estados avanzaron",IF(AND(AU52=0,AU49="mejoró"),"el promedio mejoró y los estados se quedaron igual",IF(AND(AU52=0,AU49="empeoró"),"el promedio empeoró y los estados se quedaron igual","el promedio quedó igual y los estados retrocedieron"))))))))</f>
        <v>MEJOR</v>
      </c>
      <c r="AV53" s="186" t="str">
        <f t="shared" ref="AV53" si="51">IF(AND(AV52&gt;0,AV49="mejoró"),"MEJOR",IF(AND(AV52&lt;0,AV49="mejoró"),"el promedio mejoró pero los estados están peor",IF(AND(AV52&lt;0,AV49="empeoró"),"PEOR",IF(AND(AV52&gt;0,AV49="empeoró"),"el promedio empeoró pero los estados están mejor",IF(AND(AV52=0,AV49="igual"),"IGUAL",IF(AND(AV52&gt;0,AV49="igual"),"el promedio quedó igual y los estados avanzaron",IF(AND(AV52=0,AV49="mejoró"),"el promedio mejoró y los estados se quedaron igual",IF(AND(AV52=0,AV49="empeoró"),"el promedio empeoró y los estados se quedaron igual","el promedio quedó igual y los estados retrocedieron"))))))))</f>
        <v>IGUAL</v>
      </c>
      <c r="AW53" s="186" t="str">
        <f t="shared" ref="AW53" si="52">IF(AND(AW52&gt;0,AW49="mejoró"),"MEJOR",IF(AND(AW52&lt;0,AW49="mejoró"),"el promedio mejoró pero los estados están peor",IF(AND(AW52&lt;0,AW49="empeoró"),"PEOR",IF(AND(AW52&gt;0,AW49="empeoró"),"el promedio empeoró pero los estados están mejor",IF(AND(AW52=0,AW49="igual"),"IGUAL",IF(AND(AW52&gt;0,AW49="igual"),"el promedio quedó igual y los estados avanzaron",IF(AND(AW52=0,AW49="mejoró"),"el promedio mejoró y los estados se quedaron igual",IF(AND(AW52=0,AW49="empeoró"),"el promedio empeoró y los estados se quedaron igual","el promedio quedó igual y los estados retrocedieron"))))))))</f>
        <v>MEJOR</v>
      </c>
      <c r="AX53" s="186" t="str">
        <f t="shared" ref="AX53" si="53">IF(AND(AX52&gt;0,AX49="mejoró"),"MEJOR",IF(AND(AX52&lt;0,AX49="mejoró"),"el promedio mejoró pero los estados están peor",IF(AND(AX52&lt;0,AX49="empeoró"),"PEOR",IF(AND(AX52&gt;0,AX49="empeoró"),"el promedio empeoró pero los estados están mejor",IF(AND(AX52=0,AX49="igual"),"IGUAL",IF(AND(AX52&gt;0,AX49="igual"),"el promedio quedó igual y los estados avanzaron",IF(AND(AX52=0,AX49="mejoró"),"el promedio mejoró y los estados se quedaron igual",IF(AND(AX52=0,AX49="empeoró"),"el promedio empeoró y los estados se quedaron igual","el promedio quedó igual y los estados retrocedieron"))))))))</f>
        <v>el promedio mejoró y los estados se quedaron igual</v>
      </c>
      <c r="AY53" s="186" t="str">
        <f t="shared" ref="AY53" si="54">IF(AND(AY52&gt;0,AY49="mejoró"),"MEJOR",IF(AND(AY52&lt;0,AY49="mejoró"),"el promedio mejoró pero los estados están peor",IF(AND(AY52&lt;0,AY49="empeoró"),"PEOR",IF(AND(AY52&gt;0,AY49="empeoró"),"el promedio empeoró pero los estados están mejor",IF(AND(AY52=0,AY49="igual"),"IGUAL",IF(AND(AY52&gt;0,AY49="igual"),"el promedio quedó igual y los estados avanzaron",IF(AND(AY52=0,AY49="mejoró"),"el promedio mejoró y los estados se quedaron igual",IF(AND(AY52=0,AY49="empeoró"),"el promedio empeoró y los estados se quedaron igual","el promedio quedó igual y los estados retrocedieron"))))))))</f>
        <v>MEJOR</v>
      </c>
      <c r="AZ53" s="186" t="str">
        <f t="shared" ref="AZ53" si="55">IF(AND(AZ52&gt;0,AZ49="mejoró"),"MEJOR",IF(AND(AZ52&lt;0,AZ49="mejoró"),"el promedio mejoró pero los estados están peor",IF(AND(AZ52&lt;0,AZ49="empeoró"),"PEOR",IF(AND(AZ52&gt;0,AZ49="empeoró"),"el promedio empeoró pero los estados están mejor",IF(AND(AZ52=0,AZ49="igual"),"IGUAL",IF(AND(AZ52&gt;0,AZ49="igual"),"el promedio quedó igual y los estados avanzaron",IF(AND(AZ52=0,AZ49="mejoró"),"el promedio mejoró y los estados se quedaron igual",IF(AND(AZ52=0,AZ49="empeoró"),"el promedio empeoró y los estados se quedaron igual","el promedio quedó igual y los estados retrocedieron"))))))))</f>
        <v>PEOR</v>
      </c>
      <c r="BA53" s="186" t="str">
        <f t="shared" ref="BA53" si="56">IF(AND(BA52&gt;0,BA49="mejoró"),"MEJOR",IF(AND(BA52&lt;0,BA49="mejoró"),"el promedio mejoró pero los estados están peor",IF(AND(BA52&lt;0,BA49="empeoró"),"PEOR",IF(AND(BA52&gt;0,BA49="empeoró"),"el promedio empeoró pero los estados están mejor",IF(AND(BA52=0,BA49="igual"),"IGUAL",IF(AND(BA52&gt;0,BA49="igual"),"el promedio quedó igual y los estados avanzaron",IF(AND(BA52=0,BA49="mejoró"),"el promedio mejoró y los estados se quedaron igual",IF(AND(BA52=0,BA49="empeoró"),"el promedio empeoró y los estados se quedaron igual","el promedio quedó igual y los estados retrocedieron"))))))))</f>
        <v>MEJOR</v>
      </c>
      <c r="BB53" s="186" t="str">
        <f t="shared" ref="BB53" si="57">IF(AND(BB52&gt;0,BB49="mejoró"),"MEJOR",IF(AND(BB52&lt;0,BB49="mejoró"),"el promedio mejoró pero los estados están peor",IF(AND(BB52&lt;0,BB49="empeoró"),"PEOR",IF(AND(BB52&gt;0,BB49="empeoró"),"el promedio empeoró pero los estados están mejor",IF(AND(BB52=0,BB49="igual"),"IGUAL",IF(AND(BB52&gt;0,BB49="igual"),"el promedio quedó igual y los estados avanzaron",IF(AND(BB52=0,BB49="mejoró"),"el promedio mejoró y los estados se quedaron igual",IF(AND(BB52=0,BB49="empeoró"),"el promedio empeoró y los estados se quedaron igual","el promedio quedó igual y los estados retrocedieron"))))))))</f>
        <v>PEOR</v>
      </c>
      <c r="BC53" s="186" t="str">
        <f t="shared" ref="BC53" si="58">IF(AND(BC52&gt;0,BC49="mejoró"),"MEJOR",IF(AND(BC52&lt;0,BC49="mejoró"),"el promedio mejoró pero los estados están peor",IF(AND(BC52&lt;0,BC49="empeoró"),"PEOR",IF(AND(BC52&gt;0,BC49="empeoró"),"el promedio empeoró pero los estados están mejor",IF(AND(BC52=0,BC49="igual"),"IGUAL",IF(AND(BC52&gt;0,BC49="igual"),"el promedio quedó igual y los estados avanzaron",IF(AND(BC52=0,BC49="mejoró"),"el promedio mejoró y los estados se quedaron igual",IF(AND(BC52=0,BC49="empeoró"),"el promedio empeoró y los estados se quedaron igual","el promedio quedó igual y los estados retrocedieron"))))))))</f>
        <v>el promedio empeoró pero los estados están mejor</v>
      </c>
      <c r="BD53" s="186" t="str">
        <f t="shared" ref="BD53" si="59">IF(AND(BD52&gt;0,BD49="mejoró"),"MEJOR",IF(AND(BD52&lt;0,BD49="mejoró"),"el promedio mejoró pero los estados están peor",IF(AND(BD52&lt;0,BD49="empeoró"),"PEOR",IF(AND(BD52&gt;0,BD49="empeoró"),"el promedio empeoró pero los estados están mejor",IF(AND(BD52=0,BD49="igual"),"IGUAL",IF(AND(BD52&gt;0,BD49="igual"),"el promedio quedó igual y los estados avanzaron",IF(AND(BD52=0,BD49="mejoró"),"el promedio mejoró y los estados se quedaron igual",IF(AND(BD52=0,BD49="empeoró"),"el promedio empeoró y los estados se quedaron igual","el promedio quedó igual y los estados retrocedieron"))))))))</f>
        <v>el promedio empeoró pero los estados están mejor</v>
      </c>
      <c r="BE53" s="186" t="str">
        <f t="shared" ref="BE53" si="60">IF(AND(BE52&gt;0,BE49="mejoró"),"MEJOR",IF(AND(BE52&lt;0,BE49="mejoró"),"el promedio mejoró pero los estados están peor",IF(AND(BE52&lt;0,BE49="empeoró"),"PEOR",IF(AND(BE52&gt;0,BE49="empeoró"),"el promedio empeoró pero los estados están mejor",IF(AND(BE52=0,BE49="igual"),"IGUAL",IF(AND(BE52&gt;0,BE49="igual"),"el promedio quedó igual y los estados avanzaron",IF(AND(BE52=0,BE49="mejoró"),"el promedio mejoró y los estados se quedaron igual",IF(AND(BE52=0,BE49="empeoró"),"el promedio empeoró y los estados se quedaron igual","el promedio quedó igual y los estados retrocedieron"))))))))</f>
        <v>MEJOR</v>
      </c>
      <c r="BF53" s="186" t="str">
        <f t="shared" ref="BF53" si="61">IF(AND(BF52&gt;0,BF49="mejoró"),"MEJOR",IF(AND(BF52&lt;0,BF49="mejoró"),"el promedio mejoró pero los estados están peor",IF(AND(BF52&lt;0,BF49="empeoró"),"PEOR",IF(AND(BF52&gt;0,BF49="empeoró"),"el promedio empeoró pero los estados están mejor",IF(AND(BF52=0,BF49="igual"),"IGUAL",IF(AND(BF52&gt;0,BF49="igual"),"el promedio quedó igual y los estados avanzaron",IF(AND(BF52=0,BF49="mejoró"),"el promedio mejoró y los estados se quedaron igual",IF(AND(BF52=0,BF49="empeoró"),"el promedio empeoró y los estados se quedaron igual","el promedio quedó igual y los estados retrocedieron"))))))))</f>
        <v>MEJOR</v>
      </c>
      <c r="BG53" s="186" t="str">
        <f t="shared" ref="BG53" si="62">IF(AND(BG52&gt;0,BG49="mejoró"),"MEJOR",IF(AND(BG52&lt;0,BG49="mejoró"),"el promedio mejoró pero los estados están peor",IF(AND(BG52&lt;0,BG49="empeoró"),"PEOR",IF(AND(BG52&gt;0,BG49="empeoró"),"el promedio empeoró pero los estados están mejor",IF(AND(BG52=0,BG49="igual"),"IGUAL",IF(AND(BG52&gt;0,BG49="igual"),"el promedio quedó igual y los estados avanzaron",IF(AND(BG52=0,BG49="mejoró"),"el promedio mejoró y los estados se quedaron igual",IF(AND(BG52=0,BG49="empeoró"),"el promedio empeoró y los estados se quedaron igual","el promedio quedó igual y los estados retrocedieron"))))))))</f>
        <v>el promedio mejoró pero los estados están peor</v>
      </c>
      <c r="BH53" s="186" t="str">
        <f t="shared" ref="BH53" si="63">IF(AND(BH52&gt;0,BH49="mejoró"),"MEJOR",IF(AND(BH52&lt;0,BH49="mejoró"),"el promedio mejoró pero los estados están peor",IF(AND(BH52&lt;0,BH49="empeoró"),"PEOR",IF(AND(BH52&gt;0,BH49="empeoró"),"el promedio empeoró pero los estados están mejor",IF(AND(BH52=0,BH49="igual"),"IGUAL",IF(AND(BH52&gt;0,BH49="igual"),"el promedio quedó igual y los estados avanzaron",IF(AND(BH52=0,BH49="mejoró"),"el promedio mejoró y los estados se quedaron igual",IF(AND(BH52=0,BH49="empeoró"),"el promedio empeoró y los estados se quedaron igual","el promedio quedó igual y los estados retrocedieron"))))))))</f>
        <v>PEOR</v>
      </c>
      <c r="BI53" s="186" t="str">
        <f t="shared" ref="BI53" si="64">IF(AND(BI52&gt;0,BI49="mejoró"),"MEJOR",IF(AND(BI52&lt;0,BI49="mejoró"),"el promedio mejoró pero los estados están peor",IF(AND(BI52&lt;0,BI49="empeoró"),"PEOR",IF(AND(BI52&gt;0,BI49="empeoró"),"el promedio empeoró pero los estados están mejor",IF(AND(BI52=0,BI49="igual"),"IGUAL",IF(AND(BI52&gt;0,BI49="igual"),"el promedio quedó igual y los estados avanzaron",IF(AND(BI52=0,BI49="mejoró"),"el promedio mejoró y los estados se quedaron igual",IF(AND(BI52=0,BI49="empeoró"),"el promedio empeoró y los estados se quedaron igual","el promedio quedó igual y los estados retrocedieron"))))))))</f>
        <v>MEJOR</v>
      </c>
      <c r="BJ53" s="186" t="str">
        <f t="shared" ref="BJ53" si="65">IF(AND(BJ52&gt;0,BJ49="mejoró"),"MEJOR",IF(AND(BJ52&lt;0,BJ49="mejoró"),"el promedio mejoró pero los estados están peor",IF(AND(BJ52&lt;0,BJ49="empeoró"),"PEOR",IF(AND(BJ52&gt;0,BJ49="empeoró"),"el promedio empeoró pero los estados están mejor",IF(AND(BJ52=0,BJ49="igual"),"IGUAL",IF(AND(BJ52&gt;0,BJ49="igual"),"el promedio quedó igual y los estados avanzaron",IF(AND(BJ52=0,BJ49="mejoró"),"el promedio mejoró y los estados se quedaron igual",IF(AND(BJ52=0,BJ49="empeoró"),"el promedio empeoró y los estados se quedaron igual","el promedio quedó igual y los estados retrocedieron"))))))))</f>
        <v>el promedio mejoró pero los estados están peor</v>
      </c>
      <c r="BK53" s="186" t="str">
        <f t="shared" ref="BK53" si="66">IF(AND(BK52&gt;0,BK49="mejoró"),"MEJOR",IF(AND(BK52&lt;0,BK49="mejoró"),"el promedio mejoró pero los estados están peor",IF(AND(BK52&lt;0,BK49="empeoró"),"PEOR",IF(AND(BK52&gt;0,BK49="empeoró"),"el promedio empeoró pero los estados están mejor",IF(AND(BK52=0,BK49="igual"),"IGUAL",IF(AND(BK52&gt;0,BK49="igual"),"el promedio quedó igual y los estados avanzaron",IF(AND(BK52=0,BK49="mejoró"),"el promedio mejoró y los estados se quedaron igual",IF(AND(BK52=0,BK49="empeoró"),"el promedio empeoró y los estados se quedaron igual","el promedio quedó igual y los estados retrocedieron"))))))))</f>
        <v>PEOR</v>
      </c>
      <c r="BL53" s="186" t="str">
        <f t="shared" ref="BL53" si="67">IF(AND(BL52&gt;0,BL49="mejoró"),"MEJOR",IF(AND(BL52&lt;0,BL49="mejoró"),"el promedio mejoró pero los estados están peor",IF(AND(BL52&lt;0,BL49="empeoró"),"PEOR",IF(AND(BL52&gt;0,BL49="empeoró"),"el promedio empeoró pero los estados están mejor",IF(AND(BL52=0,BL49="igual"),"IGUAL",IF(AND(BL52&gt;0,BL49="igual"),"el promedio quedó igual y los estados avanzaron",IF(AND(BL52=0,BL49="mejoró"),"el promedio mejoró y los estados se quedaron igual",IF(AND(BL52=0,BL49="empeoró"),"el promedio empeoró y los estados se quedaron igual","el promedio quedó igual y los estados retrocedieron"))))))))</f>
        <v>PEOR</v>
      </c>
      <c r="BM53" s="186" t="str">
        <f t="shared" ref="BM53" si="68">IF(AND(BM52&gt;0,BM49="mejoró"),"MEJOR",IF(AND(BM52&lt;0,BM49="mejoró"),"el promedio mejoró pero los estados están peor",IF(AND(BM52&lt;0,BM49="empeoró"),"PEOR",IF(AND(BM52&gt;0,BM49="empeoró"),"el promedio empeoró pero los estados están mejor",IF(AND(BM52=0,BM49="igual"),"IGUAL",IF(AND(BM52&gt;0,BM49="igual"),"el promedio quedó igual y los estados avanzaron",IF(AND(BM52=0,BM49="mejoró"),"el promedio mejoró y los estados se quedaron igual",IF(AND(BM52=0,BM49="empeoró"),"el promedio empeoró y los estados se quedaron igual","el promedio quedó igual y los estados retrocedieron"))))))))</f>
        <v>MEJOR</v>
      </c>
      <c r="BN53" s="186" t="str">
        <f t="shared" ref="BN53" si="69">IF(AND(BN52&gt;0,BN49="mejoró"),"MEJOR",IF(AND(BN52&lt;0,BN49="mejoró"),"el promedio mejoró pero los estados están peor",IF(AND(BN52&lt;0,BN49="empeoró"),"PEOR",IF(AND(BN52&gt;0,BN49="empeoró"),"el promedio empeoró pero los estados están mejor",IF(AND(BN52=0,BN49="igual"),"IGUAL",IF(AND(BN52&gt;0,BN49="igual"),"el promedio quedó igual y los estados avanzaron",IF(AND(BN52=0,BN49="mejoró"),"el promedio mejoró y los estados se quedaron igual",IF(AND(BN52=0,BN49="empeoró"),"el promedio empeoró y los estados se quedaron igual","el promedio quedó igual y los estados retrocedieron"))))))))</f>
        <v>PEOR</v>
      </c>
      <c r="BO53" s="186" t="str">
        <f t="shared" ref="BO53" si="70">IF(AND(BO52&gt;0,BO49="mejoró"),"MEJOR",IF(AND(BO52&lt;0,BO49="mejoró"),"el promedio mejoró pero los estados están peor",IF(AND(BO52&lt;0,BO49="empeoró"),"PEOR",IF(AND(BO52&gt;0,BO49="empeoró"),"el promedio empeoró pero los estados están mejor",IF(AND(BO52=0,BO49="igual"),"IGUAL",IF(AND(BO52&gt;0,BO49="igual"),"el promedio quedó igual y los estados avanzaron",IF(AND(BO52=0,BO49="mejoró"),"el promedio mejoró y los estados se quedaron igual",IF(AND(BO52=0,BO49="empeoró"),"el promedio empeoró y los estados se quedaron igual","el promedio quedó igual y los estados retrocedieron"))))))))</f>
        <v>MEJOR</v>
      </c>
      <c r="BP53" s="186" t="str">
        <f t="shared" ref="BP53" si="71">IF(AND(BP52&gt;0,BP49="mejoró"),"MEJOR",IF(AND(BP52&lt;0,BP49="mejoró"),"el promedio mejoró pero los estados están peor",IF(AND(BP52&lt;0,BP49="empeoró"),"PEOR",IF(AND(BP52&gt;0,BP49="empeoró"),"el promedio empeoró pero los estados están mejor",IF(AND(BP52=0,BP49="igual"),"IGUAL",IF(AND(BP52&gt;0,BP49="igual"),"el promedio quedó igual y los estados avanzaron",IF(AND(BP52=0,BP49="mejoró"),"el promedio mejoró y los estados se quedaron igual",IF(AND(BP52=0,BP49="empeoró"),"el promedio empeoró y los estados se quedaron igual","el promedio quedó igual y los estados retrocedieron"))))))))</f>
        <v>MEJOR</v>
      </c>
      <c r="BQ53" s="186" t="str">
        <f t="shared" ref="BQ53" si="72">IF(AND(BQ52&gt;0,BQ49="mejoró"),"MEJOR",IF(AND(BQ52&lt;0,BQ49="mejoró"),"el promedio mejoró pero los estados están peor",IF(AND(BQ52&lt;0,BQ49="empeoró"),"PEOR",IF(AND(BQ52&gt;0,BQ49="empeoró"),"el promedio empeoró pero los estados están mejor",IF(AND(BQ52=0,BQ49="igual"),"IGUAL",IF(AND(BQ52&gt;0,BQ49="igual"),"el promedio quedó igual y los estados avanzaron",IF(AND(BQ52=0,BQ49="mejoró"),"el promedio mejoró y los estados se quedaron igual",IF(AND(BQ52=0,BQ49="empeoró"),"el promedio empeoró y los estados se quedaron igual","el promedio quedó igual y los estados retrocedieron"))))))))</f>
        <v>MEJOR</v>
      </c>
      <c r="BR53" s="186" t="str">
        <f t="shared" ref="BR53" si="73">IF(AND(BR52&gt;0,BR49="mejoró"),"MEJOR",IF(AND(BR52&lt;0,BR49="mejoró"),"el promedio mejoró pero los estados están peor",IF(AND(BR52&lt;0,BR49="empeoró"),"PEOR",IF(AND(BR52&gt;0,BR49="empeoró"),"el promedio empeoró pero los estados están mejor",IF(AND(BR52=0,BR49="igual"),"IGUAL",IF(AND(BR52&gt;0,BR49="igual"),"el promedio quedó igual y los estados avanzaron",IF(AND(BR52=0,BR49="mejoró"),"el promedio mejoró y los estados se quedaron igual",IF(AND(BR52=0,BR49="empeoró"),"el promedio empeoró y los estados se quedaron igual","el promedio quedó igual y los estados retrocedieron"))))))))</f>
        <v>el promedio mejoró y los estados se quedaron igual</v>
      </c>
      <c r="BS53" s="186" t="str">
        <f t="shared" ref="BS53" si="74">IF(AND(BS52&gt;0,BS49="mejoró"),"MEJOR",IF(AND(BS52&lt;0,BS49="mejoró"),"el promedio mejoró pero los estados están peor",IF(AND(BS52&lt;0,BS49="empeoró"),"PEOR",IF(AND(BS52&gt;0,BS49="empeoró"),"el promedio empeoró pero los estados están mejor",IF(AND(BS52=0,BS49="igual"),"IGUAL",IF(AND(BS52&gt;0,BS49="igual"),"el promedio quedó igual y los estados avanzaron",IF(AND(BS52=0,BS49="mejoró"),"el promedio mejoró y los estados se quedaron igual",IF(AND(BS52=0,BS49="empeoró"),"el promedio empeoró y los estados se quedaron igual","el promedio quedó igual y los estados retrocedieron"))))))))</f>
        <v>IGUAL</v>
      </c>
      <c r="BT53" s="186" t="str">
        <f t="shared" ref="BT53" si="75">IF(AND(BT52&gt;0,BT49="mejoró"),"MEJOR",IF(AND(BT52&lt;0,BT49="mejoró"),"el promedio mejoró pero los estados están peor",IF(AND(BT52&lt;0,BT49="empeoró"),"PEOR",IF(AND(BT52&gt;0,BT49="empeoró"),"el promedio empeoró pero los estados están mejor",IF(AND(BT52=0,BT49="igual"),"IGUAL",IF(AND(BT52&gt;0,BT49="igual"),"el promedio quedó igual y los estados avanzaron",IF(AND(BT52=0,BT49="mejoró"),"el promedio mejoró y los estados se quedaron igual",IF(AND(BT52=0,BT49="empeoró"),"el promedio empeoró y los estados se quedaron igual","el promedio quedó igual y los estados retrocedieron"))))))))</f>
        <v>el promedio empeoró pero los estados están mejor</v>
      </c>
      <c r="BU53" s="186" t="str">
        <f t="shared" ref="BU53" si="76">IF(AND(BU52&gt;0,BU49="mejoró"),"MEJOR",IF(AND(BU52&lt;0,BU49="mejoró"),"el promedio mejoró pero los estados están peor",IF(AND(BU52&lt;0,BU49="empeoró"),"PEOR",IF(AND(BU52&gt;0,BU49="empeoró"),"el promedio empeoró pero los estados están mejor",IF(AND(BU52=0,BU49="igual"),"IGUAL",IF(AND(BU52&gt;0,BU49="igual"),"el promedio quedó igual y los estados avanzaron",IF(AND(BU52=0,BU49="mejoró"),"el promedio mejoró y los estados se quedaron igual",IF(AND(BU52=0,BU49="empeoró"),"el promedio empeoró y los estados se quedaron igual","el promedio quedó igual y los estados retrocedieron"))))))))</f>
        <v>el promedio mejoró y los estados se quedaron igual</v>
      </c>
      <c r="BV53" s="186" t="str">
        <f t="shared" ref="BV53" si="77">IF(AND(BV52&gt;0,BV49="mejoró"),"MEJOR",IF(AND(BV52&lt;0,BV49="mejoró"),"el promedio mejoró pero los estados están peor",IF(AND(BV52&lt;0,BV49="empeoró"),"PEOR",IF(AND(BV52&gt;0,BV49="empeoró"),"el promedio empeoró pero los estados están mejor",IF(AND(BV52=0,BV49="igual"),"IGUAL",IF(AND(BV52&gt;0,BV49="igual"),"el promedio quedó igual y los estados avanzaron",IF(AND(BV52=0,BV49="mejoró"),"el promedio mejoró y los estados se quedaron igual",IF(AND(BV52=0,BV49="empeoró"),"el promedio empeoró y los estados se quedaron igual","el promedio quedó igual y los estados retrocedieron"))))))))</f>
        <v>MEJOR</v>
      </c>
      <c r="BW53" s="186" t="str">
        <f t="shared" ref="BW53" si="78">IF(AND(BW52&gt;0,BW49="mejoró"),"MEJOR",IF(AND(BW52&lt;0,BW49="mejoró"),"el promedio mejoró pero los estados están peor",IF(AND(BW52&lt;0,BW49="empeoró"),"PEOR",IF(AND(BW52&gt;0,BW49="empeoró"),"el promedio empeoró pero los estados están mejor",IF(AND(BW52=0,BW49="igual"),"IGUAL",IF(AND(BW52&gt;0,BW49="igual"),"el promedio quedó igual y los estados avanzaron",IF(AND(BW52=0,BW49="mejoró"),"el promedio mejoró y los estados se quedaron igual",IF(AND(BW52=0,BW49="empeoró"),"el promedio empeoró y los estados se quedaron igual","el promedio quedó igual y los estados retrocedieron"))))))))</f>
        <v>PEOR</v>
      </c>
      <c r="BX53" s="186" t="str">
        <f t="shared" ref="BX53" si="79">IF(AND(BX52&gt;0,BX49="mejoró"),"MEJOR",IF(AND(BX52&lt;0,BX49="mejoró"),"el promedio mejoró pero los estados están peor",IF(AND(BX52&lt;0,BX49="empeoró"),"PEOR",IF(AND(BX52&gt;0,BX49="empeoró"),"el promedio empeoró pero los estados están mejor",IF(AND(BX52=0,BX49="igual"),"IGUAL",IF(AND(BX52&gt;0,BX49="igual"),"el promedio quedó igual y los estados avanzaron",IF(AND(BX52=0,BX49="mejoró"),"el promedio mejoró y los estados se quedaron igual",IF(AND(BX52=0,BX49="empeoró"),"el promedio empeoró y los estados se quedaron igual","el promedio quedó igual y los estados retrocedieron"))))))))</f>
        <v>MEJOR</v>
      </c>
      <c r="BY53" s="186" t="str">
        <f t="shared" ref="BY53" si="80">IF(AND(BY52&gt;0,BY49="mejoró"),"MEJOR",IF(AND(BY52&lt;0,BY49="mejoró"),"el promedio mejoró pero los estados están peor",IF(AND(BY52&lt;0,BY49="empeoró"),"PEOR",IF(AND(BY52&gt;0,BY49="empeoró"),"el promedio empeoró pero los estados están mejor",IF(AND(BY52=0,BY49="igual"),"IGUAL",IF(AND(BY52&gt;0,BY49="igual"),"el promedio quedó igual y los estados avanzaron",IF(AND(BY52=0,BY49="mejoró"),"el promedio mejoró y los estados se quedaron igual",IF(AND(BY52=0,BY49="empeoró"),"el promedio empeoró y los estados se quedaron igual","el promedio quedó igual y los estados retrocedieron"))))))))</f>
        <v>MEJOR</v>
      </c>
      <c r="BZ53" s="186" t="str">
        <f t="shared" ref="BZ53" si="81">IF(AND(BZ52&gt;0,BZ49="mejoró"),"MEJOR",IF(AND(BZ52&lt;0,BZ49="mejoró"),"el promedio mejoró pero los estados están peor",IF(AND(BZ52&lt;0,BZ49="empeoró"),"PEOR",IF(AND(BZ52&gt;0,BZ49="empeoró"),"el promedio empeoró pero los estados están mejor",IF(AND(BZ52=0,BZ49="igual"),"IGUAL",IF(AND(BZ52&gt;0,BZ49="igual"),"el promedio quedó igual y los estados avanzaron",IF(AND(BZ52=0,BZ49="mejoró"),"el promedio mejoró y los estados se quedaron igual",IF(AND(BZ52=0,BZ49="empeoró"),"el promedio empeoró y los estados se quedaron igual","el promedio quedó igual y los estados retrocedieron"))))))))</f>
        <v>MEJOR</v>
      </c>
      <c r="CA53" s="186" t="str">
        <f t="shared" ref="CA53" si="82">IF(AND(CA52&gt;0,CA49="mejoró"),"MEJOR",IF(AND(CA52&lt;0,CA49="mejoró"),"el promedio mejoró pero los estados están peor",IF(AND(CA52&lt;0,CA49="empeoró"),"PEOR",IF(AND(CA52&gt;0,CA49="empeoró"),"el promedio empeoró pero los estados están mejor",IF(AND(CA52=0,CA49="igual"),"IGUAL",IF(AND(CA52&gt;0,CA49="igual"),"el promedio quedó igual y los estados avanzaron",IF(AND(CA52=0,CA49="mejoró"),"el promedio mejoró y los estados se quedaron igual",IF(AND(CA52=0,CA49="empeoró"),"el promedio empeoró y los estados se quedaron igual","el promedio quedó igual y los estados retrocedieron"))))))))</f>
        <v>MEJOR</v>
      </c>
      <c r="CB53" s="186" t="str">
        <f t="shared" ref="CB53" si="83">IF(AND(CB52&gt;0,CB49="mejoró"),"MEJOR",IF(AND(CB52&lt;0,CB49="mejoró"),"el promedio mejoró pero los estados están peor",IF(AND(CB52&lt;0,CB49="empeoró"),"PEOR",IF(AND(CB52&gt;0,CB49="empeoró"),"el promedio empeoró pero los estados están mejor",IF(AND(CB52=0,CB49="igual"),"IGUAL",IF(AND(CB52&gt;0,CB49="igual"),"el promedio quedó igual y los estados avanzaron",IF(AND(CB52=0,CB49="mejoró"),"el promedio mejoró y los estados se quedaron igual",IF(AND(CB52=0,CB49="empeoró"),"el promedio empeoró y los estados se quedaron igual","el promedio quedó igual y los estados retrocedieron"))))))))</f>
        <v>el promedio empeoró pero los estados están mejor</v>
      </c>
      <c r="CC53" s="186" t="str">
        <f t="shared" ref="CC53" si="84">IF(AND(CC52&gt;0,CC49="mejoró"),"MEJOR",IF(AND(CC52&lt;0,CC49="mejoró"),"el promedio mejoró pero los estados están peor",IF(AND(CC52&lt;0,CC49="empeoró"),"PEOR",IF(AND(CC52&gt;0,CC49="empeoró"),"el promedio empeoró pero los estados están mejor",IF(AND(CC52=0,CC49="igual"),"IGUAL",IF(AND(CC52&gt;0,CC49="igual"),"el promedio quedó igual y los estados avanzaron",IF(AND(CC52=0,CC49="mejoró"),"el promedio mejoró y los estados se quedaron igual",IF(AND(CC52=0,CC49="empeoró"),"el promedio empeoró y los estados se quedaron igual","el promedio quedó igual y los estados retrocedieron"))))))))</f>
        <v>el promedio empeoró y los estados se quedaron igual</v>
      </c>
      <c r="CD53" s="186" t="str">
        <f t="shared" ref="CD53" si="85">IF(AND(CD52&gt;0,CD49="mejoró"),"MEJOR",IF(AND(CD52&lt;0,CD49="mejoró"),"el promedio mejoró pero los estados están peor",IF(AND(CD52&lt;0,CD49="empeoró"),"PEOR",IF(AND(CD52&gt;0,CD49="empeoró"),"el promedio empeoró pero los estados están mejor",IF(AND(CD52=0,CD49="igual"),"IGUAL",IF(AND(CD52&gt;0,CD49="igual"),"el promedio quedó igual y los estados avanzaron",IF(AND(CD52=0,CD49="mejoró"),"el promedio mejoró y los estados se quedaron igual",IF(AND(CD52=0,CD49="empeoró"),"el promedio empeoró y los estados se quedaron igual","el promedio quedó igual y los estados retrocedieron"))))))))</f>
        <v>el promedio empeoró y los estados se quedaron igual</v>
      </c>
      <c r="CE53" s="186" t="str">
        <f t="shared" ref="CE53" si="86">IF(AND(CE52&gt;0,CE49="mejoró"),"MEJOR",IF(AND(CE52&lt;0,CE49="mejoró"),"el promedio mejoró pero los estados están peor",IF(AND(CE52&lt;0,CE49="empeoró"),"PEOR",IF(AND(CE52&gt;0,CE49="empeoró"),"el promedio empeoró pero los estados están mejor",IF(AND(CE52=0,CE49="igual"),"IGUAL",IF(AND(CE52&gt;0,CE49="igual"),"el promedio quedó igual y los estados avanzaron",IF(AND(CE52=0,CE49="mejoró"),"el promedio mejoró y los estados se quedaron igual",IF(AND(CE52=0,CE49="empeoró"),"el promedio empeoró y los estados se quedaron igual","el promedio quedó igual y los estados retrocedieron"))))))))</f>
        <v>PEOR</v>
      </c>
      <c r="CF53" s="186" t="str">
        <f t="shared" ref="CF53" si="87">IF(AND(CF52&gt;0,CF49="mejoró"),"MEJOR",IF(AND(CF52&lt;0,CF49="mejoró"),"el promedio mejoró pero los estados están peor",IF(AND(CF52&lt;0,CF49="empeoró"),"PEOR",IF(AND(CF52&gt;0,CF49="empeoró"),"el promedio empeoró pero los estados están mejor",IF(AND(CF52=0,CF49="igual"),"IGUAL",IF(AND(CF52&gt;0,CF49="igual"),"el promedio quedó igual y los estados avanzaron",IF(AND(CF52=0,CF49="mejoró"),"el promedio mejoró y los estados se quedaron igual",IF(AND(CF52=0,CF49="empeoró"),"el promedio empeoró y los estados se quedaron igual","el promedio quedó igual y los estados retrocedieron"))))))))</f>
        <v>el promedio mejoró y los estados se quedaron igual</v>
      </c>
      <c r="CG53" s="186" t="str">
        <f t="shared" ref="CG53" si="88">IF(AND(CG52&gt;0,CG49="mejoró"),"MEJOR",IF(AND(CG52&lt;0,CG49="mejoró"),"el promedio mejoró pero los estados están peor",IF(AND(CG52&lt;0,CG49="empeoró"),"PEOR",IF(AND(CG52&gt;0,CG49="empeoró"),"el promedio empeoró pero los estados están mejor",IF(AND(CG52=0,CG49="igual"),"IGUAL",IF(AND(CG52&gt;0,CG49="igual"),"el promedio quedó igual y los estados avanzaron",IF(AND(CG52=0,CG49="mejoró"),"el promedio mejoró y los estados se quedaron igual",IF(AND(CG52=0,CG49="empeoró"),"el promedio empeoró y los estados se quedaron igual","el promedio quedó igual y los estados retrocedieron"))))))))</f>
        <v>el promedio empeoró y los estados se quedaron igual</v>
      </c>
      <c r="CH53" s="186" t="str">
        <f t="shared" ref="CH53" si="89">IF(AND(CH52&gt;0,CH49="mejoró"),"MEJOR",IF(AND(CH52&lt;0,CH49="mejoró"),"el promedio mejoró pero los estados están peor",IF(AND(CH52&lt;0,CH49="empeoró"),"PEOR",IF(AND(CH52&gt;0,CH49="empeoró"),"el promedio empeoró pero los estados están mejor",IF(AND(CH52=0,CH49="igual"),"IGUAL",IF(AND(CH52&gt;0,CH49="igual"),"el promedio quedó igual y los estados avanzaron",IF(AND(CH52=0,CH49="mejoró"),"el promedio mejoró y los estados se quedaron igual",IF(AND(CH52=0,CH49="empeoró"),"el promedio empeoró y los estados se quedaron igual","el promedio quedó igual y los estados retrocedieron"))))))))</f>
        <v>MEJOR</v>
      </c>
      <c r="CI53" s="186" t="str">
        <f t="shared" ref="CI53" si="90">IF(AND(CI52&gt;0,CI49="mejoró"),"MEJOR",IF(AND(CI52&lt;0,CI49="mejoró"),"el promedio mejoró pero los estados están peor",IF(AND(CI52&lt;0,CI49="empeoró"),"PEOR",IF(AND(CI52&gt;0,CI49="empeoró"),"el promedio empeoró pero los estados están mejor",IF(AND(CI52=0,CI49="igual"),"IGUAL",IF(AND(CI52&gt;0,CI49="igual"),"el promedio quedó igual y los estados avanzaron",IF(AND(CI52=0,CI49="mejoró"),"el promedio mejoró y los estados se quedaron igual",IF(AND(CI52=0,CI49="empeoró"),"el promedio empeoró y los estados se quedaron igual","el promedio quedó igual y los estados retrocedieron"))))))))</f>
        <v>el promedio empeoró pero los estados están mejor</v>
      </c>
      <c r="CJ53" s="186" t="str">
        <f t="shared" ref="CJ53" si="91">IF(AND(CJ52&gt;0,CJ49="mejoró"),"MEJOR",IF(AND(CJ52&lt;0,CJ49="mejoró"),"el promedio mejoró pero los estados están peor",IF(AND(CJ52&lt;0,CJ49="empeoró"),"PEOR",IF(AND(CJ52&gt;0,CJ49="empeoró"),"el promedio empeoró pero los estados están mejor",IF(AND(CJ52=0,CJ49="igual"),"IGUAL",IF(AND(CJ52&gt;0,CJ49="igual"),"el promedio quedó igual y los estados avanzaron",IF(AND(CJ52=0,CJ49="mejoró"),"el promedio mejoró y los estados se quedaron igual",IF(AND(CJ52=0,CJ49="empeoró"),"el promedio empeoró y los estados se quedaron igual","el promedio quedó igual y los estados retrocedieron"))))))))</f>
        <v>MEJOR</v>
      </c>
      <c r="CK53" s="186" t="str">
        <f t="shared" ref="CK53" si="92">IF(AND(CK52&gt;0,CK49="mejoró"),"MEJOR",IF(AND(CK52&lt;0,CK49="mejoró"),"el promedio mejoró pero los estados están peor",IF(AND(CK52&lt;0,CK49="empeoró"),"PEOR",IF(AND(CK52&gt;0,CK49="empeoró"),"el promedio empeoró pero los estados están mejor",IF(AND(CK52=0,CK49="igual"),"IGUAL",IF(AND(CK52&gt;0,CK49="igual"),"el promedio quedó igual y los estados avanzaron",IF(AND(CK52=0,CK49="mejoró"),"el promedio mejoró y los estados se quedaron igual",IF(AND(CK52=0,CK49="empeoró"),"el promedio empeoró y los estados se quedaron igual","el promedio quedó igual y los estados retrocedieron"))))))))</f>
        <v>MEJOR</v>
      </c>
      <c r="CL53" s="186" t="str">
        <f t="shared" ref="CL53" si="93">IF(AND(CL52&gt;0,CL49="mejoró"),"MEJOR",IF(AND(CL52&lt;0,CL49="mejoró"),"el promedio mejoró pero los estados están peor",IF(AND(CL52&lt;0,CL49="empeoró"),"PEOR",IF(AND(CL52&gt;0,CL49="empeoró"),"el promedio empeoró pero los estados están mejor",IF(AND(CL52=0,CL49="igual"),"IGUAL",IF(AND(CL52&gt;0,CL49="igual"),"el promedio quedó igual y los estados avanzaron",IF(AND(CL52=0,CL49="mejoró"),"el promedio mejoró y los estados se quedaron igual",IF(AND(CL52=0,CL49="empeoró"),"el promedio empeoró y los estados se quedaron igual","el promedio quedó igual y los estados retrocedieron"))))))))</f>
        <v>MEJOR</v>
      </c>
      <c r="CM53" s="186" t="str">
        <f t="shared" ref="CM53" si="94">IF(AND(CM52&gt;0,CM49="mejoró"),"MEJOR",IF(AND(CM52&lt;0,CM49="mejoró"),"el promedio mejoró pero los estados están peor",IF(AND(CM52&lt;0,CM49="empeoró"),"PEOR",IF(AND(CM52&gt;0,CM49="empeoró"),"el promedio empeoró pero los estados están mejor",IF(AND(CM52=0,CM49="igual"),"IGUAL",IF(AND(CM52&gt;0,CM49="igual"),"el promedio quedó igual y los estados avanzaron",IF(AND(CM52=0,CM49="mejoró"),"el promedio mejoró y los estados se quedaron igual",IF(AND(CM52=0,CM49="empeoró"),"el promedio empeoró y los estados se quedaron igual","el promedio quedó igual y los estados retrocedieron"))))))))</f>
        <v>MEJOR</v>
      </c>
    </row>
    <row r="54" spans="3:91">
      <c r="AP54">
        <f t="shared" ref="AP54:AP82" si="95">ABS(-100+100*(((AP7-MIN(AP$6:AP$37))/(MAX(AP$6:AP$37)-MIN(AP$6:AP$37)))))</f>
        <v>58.502346447936034</v>
      </c>
    </row>
    <row r="55" spans="3:91">
      <c r="AP55">
        <f t="shared" si="95"/>
        <v>63.57702198458022</v>
      </c>
    </row>
    <row r="56" spans="3:91">
      <c r="AP56">
        <f t="shared" si="95"/>
        <v>100</v>
      </c>
    </row>
    <row r="57" spans="3:91">
      <c r="AP57">
        <f t="shared" si="95"/>
        <v>75.796618112148252</v>
      </c>
    </row>
    <row r="58" spans="3:91">
      <c r="AP58">
        <f t="shared" si="95"/>
        <v>44.695523397756929</v>
      </c>
    </row>
    <row r="59" spans="3:91">
      <c r="AP59">
        <f t="shared" si="95"/>
        <v>57.557143158191252</v>
      </c>
    </row>
    <row r="60" spans="3:91">
      <c r="AP60">
        <f t="shared" si="95"/>
        <v>78.643494034250807</v>
      </c>
    </row>
    <row r="61" spans="3:91">
      <c r="AP61">
        <f t="shared" si="95"/>
        <v>44.744789590274969</v>
      </c>
    </row>
    <row r="62" spans="3:91">
      <c r="AP62">
        <f t="shared" si="95"/>
        <v>64.969093286879541</v>
      </c>
    </row>
    <row r="63" spans="3:91">
      <c r="AP63">
        <f t="shared" si="95"/>
        <v>76.878415633651258</v>
      </c>
    </row>
    <row r="64" spans="3:91">
      <c r="AP64">
        <f t="shared" si="95"/>
        <v>80.063813317981499</v>
      </c>
    </row>
    <row r="65" spans="42:42">
      <c r="AP65">
        <f t="shared" si="95"/>
        <v>75.051351033693933</v>
      </c>
    </row>
    <row r="66" spans="42:42">
      <c r="AP66">
        <f t="shared" si="95"/>
        <v>57.224324426523957</v>
      </c>
    </row>
    <row r="67" spans="42:42">
      <c r="AP67">
        <f t="shared" si="95"/>
        <v>61.438272047122553</v>
      </c>
    </row>
    <row r="68" spans="42:42">
      <c r="AP68">
        <f t="shared" si="95"/>
        <v>59.203366567091678</v>
      </c>
    </row>
    <row r="69" spans="42:42">
      <c r="AP69">
        <f t="shared" si="95"/>
        <v>91.468954784676967</v>
      </c>
    </row>
    <row r="70" spans="42:42">
      <c r="AP70">
        <f t="shared" si="95"/>
        <v>61.823085545538682</v>
      </c>
    </row>
    <row r="71" spans="42:42">
      <c r="AP71">
        <f t="shared" si="95"/>
        <v>5.9013874652634115</v>
      </c>
    </row>
    <row r="72" spans="42:42">
      <c r="AP72">
        <f t="shared" si="95"/>
        <v>79.179622538775774</v>
      </c>
    </row>
    <row r="73" spans="42:42">
      <c r="AP73">
        <f t="shared" si="95"/>
        <v>74.161960971933354</v>
      </c>
    </row>
    <row r="74" spans="42:42">
      <c r="AP74">
        <f t="shared" si="95"/>
        <v>85.222273625646849</v>
      </c>
    </row>
    <row r="75" spans="42:42">
      <c r="AP75">
        <f t="shared" si="95"/>
        <v>0</v>
      </c>
    </row>
    <row r="76" spans="42:42">
      <c r="AP76">
        <f t="shared" si="95"/>
        <v>69.560315304705099</v>
      </c>
    </row>
    <row r="77" spans="42:42">
      <c r="AP77">
        <f t="shared" si="95"/>
        <v>77.437262187792555</v>
      </c>
    </row>
    <row r="78" spans="42:42">
      <c r="AP78">
        <f t="shared" si="95"/>
        <v>25.555427227898804</v>
      </c>
    </row>
    <row r="79" spans="42:42">
      <c r="AP79">
        <f t="shared" si="95"/>
        <v>95.499103269372114</v>
      </c>
    </row>
    <row r="80" spans="42:42">
      <c r="AP80">
        <f t="shared" si="95"/>
        <v>61.747358008557839</v>
      </c>
    </row>
    <row r="81" spans="42:42">
      <c r="AP81">
        <f t="shared" si="95"/>
        <v>65.72154836139714</v>
      </c>
    </row>
    <row r="82" spans="42:42">
      <c r="AP82">
        <f t="shared" si="95"/>
        <v>54.90975909633211</v>
      </c>
    </row>
  </sheetData>
  <mergeCells count="21">
    <mergeCell ref="CI2:CM2"/>
    <mergeCell ref="AT2:AV2"/>
    <mergeCell ref="AW2:BC2"/>
    <mergeCell ref="BD2:BR2"/>
    <mergeCell ref="BS2:CC2"/>
    <mergeCell ref="CD2:CH2"/>
    <mergeCell ref="B2:C2"/>
    <mergeCell ref="D2:L2"/>
    <mergeCell ref="M2:W2"/>
    <mergeCell ref="X2:AK2"/>
    <mergeCell ref="AL2:AS2"/>
    <mergeCell ref="BD39:BR39"/>
    <mergeCell ref="BS39:CC39"/>
    <mergeCell ref="CD39:CH39"/>
    <mergeCell ref="CI39:CM39"/>
    <mergeCell ref="D39:L39"/>
    <mergeCell ref="M39:W39"/>
    <mergeCell ref="X39:AK39"/>
    <mergeCell ref="AL39:AS39"/>
    <mergeCell ref="AT39:AV39"/>
    <mergeCell ref="AW39:BC39"/>
  </mergeCells>
  <phoneticPr fontId="27" type="noConversion"/>
  <pageMargins left="0.75" right="0.75" top="1" bottom="1" header="0.5" footer="0.5"/>
  <pageSetup orientation="portrait" horizontalDpi="4294967292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1"/>
  <dimension ref="A1:CM41"/>
  <sheetViews>
    <sheetView zoomScale="85" zoomScaleNormal="85" zoomScalePageLayoutView="125" workbookViewId="0">
      <selection sqref="A1:B6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IF('01 (ind)'!B$1="si",100*(('01 (ind)'!B6-MIN('01 (ind)'!B$6:B$37))/(MAX('01 (ind)'!B$6:B$37)-MIN('01 (ind)'!B$6:B$37))),ABS(-100+(100*(('01 (ind)'!B6-MIN('01 (ind)'!B$6:B$37))/(MAX('01 (ind)'!B$6:B$37)-MIN('01 (ind)'!B$6:B$37))))))</f>
        <v>2.5764732165614594</v>
      </c>
      <c r="C7" s="87">
        <f>IF('01 (ind)'!C$1="si",100*(('01 (ind)'!C6-MIN('01 (ind)'!C$6:C$37))/(MAX('01 (ind)'!C$6:C$37)-MIN('01 (ind)'!C$6:C$37))),ABS(-100+(100*(('01 (ind)'!C6-MIN('01 (ind)'!C$6:C$37))/(MAX('01 (ind)'!C$6:C$37)-MIN('01 (ind)'!C$6:C$37))))))</f>
        <v>49.997586372827215</v>
      </c>
      <c r="D7" s="87">
        <f>IF('01 (ind)'!D$1="si",100*(('01 (ind)'!D6-MIN('01 (ind)'!D$6:D$37))/(MAX('01 (ind)'!D$6:D$37)-MIN('01 (ind)'!D$6:D$37))),ABS(-100+(100*(('01 (ind)'!D6-MIN('01 (ind)'!D$6:D$37))/(MAX('01 (ind)'!D$6:D$37)-MIN('01 (ind)'!D$6:D$37))))))</f>
        <v>74.920419160293108</v>
      </c>
      <c r="E7" s="87">
        <f>IF('01 (ind)'!E$1="si",100*(('01 (ind)'!E6-MIN('01 (ind)'!E$6:E$37))/(MAX('01 (ind)'!E$6:E$37)-MIN('01 (ind)'!E$6:E$37))),ABS(-100+(100*(('01 (ind)'!E6-MIN('01 (ind)'!E$6:E$37))/(MAX('01 (ind)'!E$6:E$37)-MIN('01 (ind)'!E$6:E$37))))))</f>
        <v>59.722222222222221</v>
      </c>
      <c r="F7" s="87">
        <f>IF('01 (ind)'!F$1="si",100*(('01 (ind)'!F6-MIN('01 (ind)'!F$6:F$37))/(MAX('01 (ind)'!F$6:F$37)-MIN('01 (ind)'!F$6:F$37))),ABS(-100+(100*(('01 (ind)'!F6-MIN('01 (ind)'!F$6:F$37))/(MAX('01 (ind)'!F$6:F$37)-MIN('01 (ind)'!F$6:F$37))))))</f>
        <v>100</v>
      </c>
      <c r="G7" s="87">
        <f>IF('01 (ind)'!G$1="si",100*(('01 (ind)'!G6-MIN('01 (ind)'!G$6:G$37))/(MAX('01 (ind)'!G$6:G$37)-MIN('01 (ind)'!G$6:G$37))),ABS(-100+(100*(('01 (ind)'!G6-MIN('01 (ind)'!G$6:G$37))/(MAX('01 (ind)'!G$6:G$37)-MIN('01 (ind)'!G$6:G$37))))))</f>
        <v>100</v>
      </c>
      <c r="H7" s="87">
        <f>IF('01 (ind)'!H$1="si",100*(('01 (ind)'!H6-MIN('01 (ind)'!H$6:H$37))/(MAX('01 (ind)'!H$6:H$37)-MIN('01 (ind)'!H$6:H$37))),ABS(-100+(100*(('01 (ind)'!H6-MIN('01 (ind)'!H$6:H$37))/(MAX('01 (ind)'!H$6:H$37)-MIN('01 (ind)'!H$6:H$37))))))</f>
        <v>83.467741935483858</v>
      </c>
      <c r="I7" s="87">
        <f>IF('01 (ind)'!I$1="si",100*(('01 (ind)'!I6-MIN('01 (ind)'!I$6:I$37))/(MAX('01 (ind)'!I$6:I$37)-MIN('01 (ind)'!I$6:I$37))),ABS(-100+(100*(('01 (ind)'!I6-MIN('01 (ind)'!I$6:I$37))/(MAX('01 (ind)'!I$6:I$37)-MIN('01 (ind)'!I$6:I$37))))))</f>
        <v>62.985074626865675</v>
      </c>
      <c r="J7" s="87">
        <f>IF('01 (ind)'!J$1="si",100*(('01 (ind)'!J6-MIN('01 (ind)'!J$6:J$37))/(MAX('01 (ind)'!J$6:J$37)-MIN('01 (ind)'!J$6:J$37))),ABS(-100+(100*(('01 (ind)'!J6-MIN('01 (ind)'!J$6:J$37))/(MAX('01 (ind)'!J$6:J$37)-MIN('01 (ind)'!J$6:J$37))))))</f>
        <v>8.1645569620253138</v>
      </c>
      <c r="K7" s="87">
        <f>IF('01 (ind)'!K$1="si",100*(('01 (ind)'!K6-MIN('01 (ind)'!K$6:K$37))/(MAX('01 (ind)'!K$6:K$37)-MIN('01 (ind)'!K$6:K$37))),ABS(-100+(100*(('01 (ind)'!K6-MIN('01 (ind)'!K$6:K$37))/(MAX('01 (ind)'!K$6:K$37)-MIN('01 (ind)'!K$6:K$37))))))</f>
        <v>51.272007369984806</v>
      </c>
      <c r="L7" s="87">
        <f>IF('01 (ind)'!L$1="si",100*(('01 (ind)'!L6-MIN('01 (ind)'!L$6:L$37))/(MAX('01 (ind)'!L$6:L$37)-MIN('01 (ind)'!L$6:L$37))),ABS(-100+(100*(('01 (ind)'!L6-MIN('01 (ind)'!L$6:L$37))/(MAX('01 (ind)'!L$6:L$37)-MIN('01 (ind)'!L$6:L$37))))))</f>
        <v>99.005204697594522</v>
      </c>
      <c r="M7" s="87">
        <f>IF('01 (ind)'!M$1="si",100*(('01 (ind)'!M6-MIN('01 (ind)'!M$6:M$37))/(MAX('01 (ind)'!M$6:M$37)-MIN('01 (ind)'!M$6:M$37))),ABS(-100+(100*(('01 (ind)'!M6-MIN('01 (ind)'!M$6:M$37))/(MAX('01 (ind)'!M$6:M$37)-MIN('01 (ind)'!M$6:M$37))))))</f>
        <v>28.453040459765905</v>
      </c>
      <c r="N7" s="87">
        <f>IF('01 (ind)'!N$1="si",100*(('01 (ind)'!N6-MIN('01 (ind)'!N$6:N$37))/(MAX('01 (ind)'!N$6:N$37)-MIN('01 (ind)'!N$6:N$37))),ABS(-100+(100*(('01 (ind)'!N6-MIN('01 (ind)'!N$6:N$37))/(MAX('01 (ind)'!N$6:N$37)-MIN('01 (ind)'!N$6:N$37))))))</f>
        <v>61.763716724126027</v>
      </c>
      <c r="O7" s="87">
        <f>IF('01 (ind)'!O$1="si",100*(('01 (ind)'!O6-MIN('01 (ind)'!O$6:O$37))/(MAX('01 (ind)'!O$6:O$37)-MIN('01 (ind)'!O$6:O$37))),ABS(-100+(100*(('01 (ind)'!O6-MIN('01 (ind)'!O$6:O$37))/(MAX('01 (ind)'!O$6:O$37)-MIN('01 (ind)'!O$6:O$37))))))</f>
        <v>94.845360824742272</v>
      </c>
      <c r="P7" s="87">
        <f>IF('01 (ind)'!P$1="si",100*(('01 (ind)'!P6-MIN('01 (ind)'!P$6:P$37))/(MAX('01 (ind)'!P$6:P$37)-MIN('01 (ind)'!P$6:P$37))),ABS(-100+(100*(('01 (ind)'!P6-MIN('01 (ind)'!P$6:P$37))/(MAX('01 (ind)'!P$6:P$37)-MIN('01 (ind)'!P$6:P$37))))))</f>
        <v>0</v>
      </c>
      <c r="Q7" s="87">
        <f>IF('01 (ind)'!Q$1="si",100*(('01 (ind)'!Q6-MIN('01 (ind)'!Q$6:Q$37))/(MAX('01 (ind)'!Q$6:Q$37)-MIN('01 (ind)'!Q$6:Q$37))),ABS(-100+(100*(('01 (ind)'!Q6-MIN('01 (ind)'!Q$6:Q$37))/(MAX('01 (ind)'!Q$6:Q$37)-MIN('01 (ind)'!Q$6:Q$37))))))</f>
        <v>16.997531842093608</v>
      </c>
      <c r="R7" s="87">
        <f>IF('01 (ind)'!R$1="si",100*(('01 (ind)'!R6-MIN('01 (ind)'!R$6:R$37))/(MAX('01 (ind)'!R$6:R$37)-MIN('01 (ind)'!R$6:R$37))),ABS(-100+(100*(('01 (ind)'!R6-MIN('01 (ind)'!R$6:R$37))/(MAX('01 (ind)'!R$6:R$37)-MIN('01 (ind)'!R$6:R$37))))))</f>
        <v>9.2567418655513836E-2</v>
      </c>
      <c r="S7" s="75">
        <f>ABS(ABS(('01 (ind)'!S6-((MAX('01 (ind)'!S$6:S$37)+MIN('01 (ind)'!S$6:S$37))/2))/(((MAX('01 (ind)'!S$6:S$37)+MIN('01 (ind)'!S$6:S$37))/2)-MAX('01 (ind)'!S$6:S$37))*100)-100)</f>
        <v>68.868440705883714</v>
      </c>
      <c r="T7" s="75">
        <f>IF('01 (ind)'!T$1="si",100*(('01 (ind)'!T6-MIN('01 (ind)'!T$6:T$37))/(MAX('01 (ind)'!T$6:T$37)-MIN('01 (ind)'!T$6:T$37))),ABS(-100+(100*(('01 (ind)'!T6-MIN('01 (ind)'!T$6:T$37))/(MAX('01 (ind)'!T$6:T$37)-MIN('01 (ind)'!T$6:T$37))))))</f>
        <v>25.833234491756613</v>
      </c>
      <c r="U7" s="75">
        <f>IF('01 (ind)'!U$1="si",100*(('01 (ind)'!U6-MIN('01 (ind)'!U$6:U$37))/(MAX('01 (ind)'!U$6:U$37)-MIN('01 (ind)'!U$6:U$37))),ABS(-100+(100*(('01 (ind)'!U6-MIN('01 (ind)'!U$6:U$37))/(MAX('01 (ind)'!U$6:U$37)-MIN('01 (ind)'!U$6:U$37))))))</f>
        <v>0</v>
      </c>
      <c r="V7" s="75">
        <f>IF('01 (ind)'!V$1="si",100*(('01 (ind)'!V6-MIN('01 (ind)'!V$6:V$37))/(MAX('01 (ind)'!V$6:V$37)-MIN('01 (ind)'!V$6:V$37))),ABS(-100+(100*(('01 (ind)'!V6-MIN('01 (ind)'!V$6:V$37))/(MAX('01 (ind)'!V$6:V$37)-MIN('01 (ind)'!V$6:V$37))))))</f>
        <v>96.685082872928177</v>
      </c>
      <c r="W7" s="75">
        <f>IF('01 (ind)'!W$1="si",100*(('01 (ind)'!W6-MIN('01 (ind)'!W$6:W$37))/(MAX('01 (ind)'!W$6:W$37)-MIN('01 (ind)'!W$6:W$37))),ABS(-100+(100*(('01 (ind)'!W6-MIN('01 (ind)'!W$6:W$37))/(MAX('01 (ind)'!W$6:W$37)-MIN('01 (ind)'!W$6:W$37))))))</f>
        <v>85.164448052532592</v>
      </c>
      <c r="X7" s="75">
        <f>IF('01 (ind)'!X$1="si",100*(('01 (ind)'!X6-MIN('01 (ind)'!X$6:X$37))/(MAX('01 (ind)'!X$6:X$37)-MIN('01 (ind)'!X$6:X$37))),ABS(-100+(100*(('01 (ind)'!X6-MIN('01 (ind)'!X$6:X$37))/(MAX('01 (ind)'!X$6:X$37)-MIN('01 (ind)'!X$6:X$37))))))</f>
        <v>93.945761680071556</v>
      </c>
      <c r="Y7" s="75">
        <f>IF('01 (ind)'!Y$1="si",100*(('01 (ind)'!Y6-MIN('01 (ind)'!Y$6:Y$37))/(MAX('01 (ind)'!Y$6:Y$37)-MIN('01 (ind)'!Y$6:Y$37))),ABS(-100+(100*(('01 (ind)'!Y6-MIN('01 (ind)'!Y$6:Y$37))/(MAX('01 (ind)'!Y$6:Y$37)-MIN('01 (ind)'!Y$6:Y$37))))))</f>
        <v>76.957347972972968</v>
      </c>
      <c r="Z7" s="75">
        <f>IF('01 (ind)'!Z$1="si",100*(('01 (ind)'!Z6-MIN('01 (ind)'!Z$6:Z$37))/(MAX('01 (ind)'!Z$6:Z$37)-MIN('01 (ind)'!Z$6:Z$37))),ABS(-100+(100*(('01 (ind)'!Z6-MIN('01 (ind)'!Z$6:Z$37))/(MAX('01 (ind)'!Z$6:Z$37)-MIN('01 (ind)'!Z$6:Z$37))))))</f>
        <v>78.504513396641585</v>
      </c>
      <c r="AA7" s="75">
        <f>IF('01 (ind)'!AA$1="si",100*(('01 (ind)'!AA6-MIN('01 (ind)'!AA$6:AA$37))/(MAX('01 (ind)'!AA$6:AA$37)-MIN('01 (ind)'!AA$6:AA$37))),ABS(-100+(100*(('01 (ind)'!AA6-MIN('01 (ind)'!AA$6:AA$37))/(MAX('01 (ind)'!AA$6:AA$37)-MIN('01 (ind)'!AA$6:AA$37))))))</f>
        <v>67.849692728876704</v>
      </c>
      <c r="AB7" s="75">
        <f>IF('01 (ind)'!AB$1="si",100*(('01 (ind)'!AB6-MIN('01 (ind)'!AB$6:AB$37))/(MAX('01 (ind)'!AB$6:AB$37)-MIN('01 (ind)'!AB$6:AB$37))),ABS(-100+(100*(('01 (ind)'!AB6-MIN('01 (ind)'!AB$6:AB$37))/(MAX('01 (ind)'!AB$6:AB$37)-MIN('01 (ind)'!AB$6:AB$37))))))</f>
        <v>38.445250121201127</v>
      </c>
      <c r="AC7" s="75">
        <f>IF('01 (ind)'!AC$1="si",100*(('01 (ind)'!AC6-MIN('01 (ind)'!AC$6:AC$37))/(MAX('01 (ind)'!AC$6:AC$37)-MIN('01 (ind)'!AC$6:AC$37))),ABS(-100+(100*(('01 (ind)'!AC6-MIN('01 (ind)'!AC$6:AC$37))/(MAX('01 (ind)'!AC$6:AC$37)-MIN('01 (ind)'!AC$6:AC$37))))))</f>
        <v>60.921613749578924</v>
      </c>
      <c r="AD7" s="75">
        <f>IF('01 (ind)'!AD$1="si",100*(('01 (ind)'!AD6-MIN('01 (ind)'!AD$6:AD$37))/(MAX('01 (ind)'!AD$6:AD$37)-MIN('01 (ind)'!AD$6:AD$37))),ABS(-100+(100*(('01 (ind)'!AD6-MIN('01 (ind)'!AD$6:AD$37))/(MAX('01 (ind)'!AD$6:AD$37)-MIN('01 (ind)'!AD$6:AD$37))))))</f>
        <v>49.852690898421429</v>
      </c>
      <c r="AE7" s="75">
        <f>IF('01 (ind)'!AE$1="si",100*(('01 (ind)'!AE6-MIN('01 (ind)'!AE$6:AE$37))/(MAX('01 (ind)'!AE$6:AE$37)-MIN('01 (ind)'!AE$6:AE$37))),ABS(-100+(100*(('01 (ind)'!AE6-MIN('01 (ind)'!AE$6:AE$37))/(MAX('01 (ind)'!AE$6:AE$37)-MIN('01 (ind)'!AE$6:AE$37))))))</f>
        <v>60.776974737036639</v>
      </c>
      <c r="AF7" s="75">
        <f>IF('01 (ind)'!AF$1="si",100*(('01 (ind)'!AF6-MIN('01 (ind)'!AF$6:AF$37))/(MAX('01 (ind)'!AF$6:AF$37)-MIN('01 (ind)'!AF$6:AF$37))),ABS(-100+(100*(('01 (ind)'!AF6-MIN('01 (ind)'!AF$6:AF$37))/(MAX('01 (ind)'!AF$6:AF$37)-MIN('01 (ind)'!AF$6:AF$37))))))</f>
        <v>90.957446808510639</v>
      </c>
      <c r="AG7" s="75">
        <f>IF('01 (ind)'!AG$1="si",100*(('01 (ind)'!AG6-MIN('01 (ind)'!AG$6:AG$37))/(MAX('01 (ind)'!AG$6:AG$37)-MIN('01 (ind)'!AG$6:AG$37))),ABS(-100+(100*(('01 (ind)'!AG6-MIN('01 (ind)'!AG$6:AG$37))/(MAX('01 (ind)'!AG$6:AG$37)-MIN('01 (ind)'!AG$6:AG$37))))))</f>
        <v>56.790123456790134</v>
      </c>
      <c r="AH7" s="75">
        <f>IF('01 (ind)'!AH$1="si",100*(('01 (ind)'!AH6-MIN('01 (ind)'!AH$6:AH$37))/(MAX('01 (ind)'!AH$6:AH$37)-MIN('01 (ind)'!AH$6:AH$37))),ABS(-100+(100*(('01 (ind)'!AH6-MIN('01 (ind)'!AH$6:AH$37))/(MAX('01 (ind)'!AH$6:AH$37)-MIN('01 (ind)'!AH$6:AH$37))))))</f>
        <v>41.447368421052637</v>
      </c>
      <c r="AI7" s="75">
        <f>IF('01 (ind)'!AI$1="si",100*(('01 (ind)'!AI6-MIN('01 (ind)'!AI$6:AI$37))/(MAX('01 (ind)'!AI$6:AI$37)-MIN('01 (ind)'!AI$6:AI$37))),ABS(-100+(100*(('01 (ind)'!AI6-MIN('01 (ind)'!AI$6:AI$37))/(MAX('01 (ind)'!AI$6:AI$37)-MIN('01 (ind)'!AI$6:AI$37))))))</f>
        <v>2.6930685678026207</v>
      </c>
      <c r="AJ7" s="75">
        <f>IF('01 (ind)'!AJ$1="si",100*(('01 (ind)'!AJ6-MIN('01 (ind)'!AJ$6:AJ$37))/(MAX('01 (ind)'!AJ$6:AJ$37)-MIN('01 (ind)'!AJ$6:AJ$37))),ABS(-100+(100*(('01 (ind)'!AJ6-MIN('01 (ind)'!AJ$6:AJ$37))/(MAX('01 (ind)'!AJ$6:AJ$37)-MIN('01 (ind)'!AJ$6:AJ$37))))))</f>
        <v>81.403912543153083</v>
      </c>
      <c r="AK7" s="75">
        <f>IF('01 (ind)'!AK$1="si",100*(('01 (ind)'!AK6-MIN('01 (ind)'!AK$6:AK$37))/(MAX('01 (ind)'!AK$6:AK$37)-MIN('01 (ind)'!AK$6:AK$37))),ABS(-100+(100*(('01 (ind)'!AK6-MIN('01 (ind)'!AK$6:AK$37))/(MAX('01 (ind)'!AK$6:AK$37)-MIN('01 (ind)'!AK$6:AK$37))))))</f>
        <v>18.477656474940108</v>
      </c>
      <c r="AL7" s="75">
        <f>IF('01 (ind)'!AL$1="si",100*(('01 (ind)'!AL6-MIN('01 (ind)'!AL$6:AL$37))/(MAX('01 (ind)'!AL$6:AL$37)-MIN('01 (ind)'!AL$6:AL$37))),ABS(-100+(100*(('01 (ind)'!AL6-MIN('01 (ind)'!AL$6:AL$37))/(MAX('01 (ind)'!AL$6:AL$37)-MIN('01 (ind)'!AL$6:AL$37))))))</f>
        <v>87.438838640965542</v>
      </c>
      <c r="AM7" s="75">
        <f>IF('01 (ind)'!AM$1="si",100*(('01 (ind)'!AM6-MIN('01 (ind)'!AM$6:AM$37))/(MAX('01 (ind)'!AM$6:AM$37)-MIN('01 (ind)'!AM$6:AM$37))),ABS(-100+(100*(('01 (ind)'!AM6-MIN('01 (ind)'!AM$6:AM$37))/(MAX('01 (ind)'!AM$6:AM$37)-MIN('01 (ind)'!AM$6:AM$37))))))</f>
        <v>98.544490982276145</v>
      </c>
      <c r="AN7" s="75">
        <f>IF('01 (ind)'!AN$1="si",100*(('01 (ind)'!AN6-MIN('01 (ind)'!AN$6:AN$37))/(MAX('01 (ind)'!AN$6:AN$37)-MIN('01 (ind)'!AN$6:AN$37))),ABS(-100+(100*(('01 (ind)'!AN6-MIN('01 (ind)'!AN$6:AN$37))/(MAX('01 (ind)'!AN$6:AN$37)-MIN('01 (ind)'!AN$6:AN$37))))))</f>
        <v>31.018031195966785</v>
      </c>
      <c r="AO7" s="75">
        <f>IF('01 (ind)'!AO$1="si",100*(('01 (ind)'!AO6-MIN('01 (ind)'!AO$6:AO$37))/(MAX('01 (ind)'!AO$6:AO$37)-MIN('01 (ind)'!AO$6:AO$37))),ABS(-100+(100*(('01 (ind)'!AO6-MIN('01 (ind)'!AO$6:AO$37))/(MAX('01 (ind)'!AO$6:AO$37)-MIN('01 (ind)'!AO$6:AO$37))))))</f>
        <v>63.161515121241486</v>
      </c>
      <c r="AP7" s="75">
        <f>IF('01 (ind)'!AP$1="si",100*(('01 (ind)'!AP6-MIN('01 (ind)'!AP$6:AP$37))/(MAX('01 (ind)'!AP$6:AP$37)-MIN('01 (ind)'!AP$6:AP$37))),ABS(-100+(100*(('01 (ind)'!AP6-MIN('01 (ind)'!AP$6:AP$37))/(MAX('01 (ind)'!AP$6:AP$37)-MIN('01 (ind)'!AP$6:AP$37))))))</f>
        <v>93.127749613028442</v>
      </c>
      <c r="AQ7" s="75">
        <f>IF('01 (ind)'!AQ$1="si",100*(('01 (ind)'!AQ6-MIN('01 (ind)'!AQ$6:AQ$37))/(MAX('01 (ind)'!AQ$6:AQ$37)-MIN('01 (ind)'!AQ$6:AQ$37))),ABS(-100+(100*(('01 (ind)'!AQ6-MIN('01 (ind)'!AQ$6:AQ$37))/(MAX('01 (ind)'!AQ$6:AQ$37)-MIN('01 (ind)'!AQ$6:AQ$37))))))</f>
        <v>10.000379947891481</v>
      </c>
      <c r="AR7" s="75">
        <f>IF('01 (ind)'!AR$1="si",100*(('01 (ind)'!AR6-MIN('01 (ind)'!AR$6:AR$37))/(MAX('01 (ind)'!AR$6:AR$37)-MIN('01 (ind)'!AR$6:AR$37))),ABS(-100+(100*(('01 (ind)'!AR6-MIN('01 (ind)'!AR$6:AR$37))/(MAX('01 (ind)'!AR$6:AR$37)-MIN('01 (ind)'!AR$6:AR$37))))))</f>
        <v>32.958936095645925</v>
      </c>
      <c r="AS7" s="75">
        <f>IF('01 (ind)'!AS$1="si",100*(('01 (ind)'!AS6-MIN('01 (ind)'!AS$6:AS$37))/(MAX('01 (ind)'!AS$6:AS$37)-MIN('01 (ind)'!AS$6:AS$37))),ABS(-100+(100*(('01 (ind)'!AS6-MIN('01 (ind)'!AS$6:AS$37))/(MAX('01 (ind)'!AS$6:AS$37)-MIN('01 (ind)'!AS$6:AS$37))))))</f>
        <v>71.123756109368614</v>
      </c>
      <c r="AT7" s="75">
        <f>IF('01 (ind)'!AT$1="si",100*(('01 (ind)'!AT6-MIN('01 (ind)'!AT$6:AT$37))/(MAX('01 (ind)'!AT$6:AT$37)-MIN('01 (ind)'!AT$6:AT$37))),ABS(-100+(100*(('01 (ind)'!AT6-MIN('01 (ind)'!AT$6:AT$37))/(MAX('01 (ind)'!AT$6:AT$37)-MIN('01 (ind)'!AT$6:AT$37))))))</f>
        <v>0</v>
      </c>
      <c r="AU7" s="75">
        <f>IF('01 (ind)'!AU$1="si",100*(('01 (ind)'!AU6-MIN('01 (ind)'!AU$6:AU$37))/(MAX('01 (ind)'!AU$6:AU$37)-MIN('01 (ind)'!AU$6:AU$37))),ABS(-100+(100*(('01 (ind)'!AU6-MIN('01 (ind)'!AU$6:AU$37))/(MAX('01 (ind)'!AU$6:AU$37)-MIN('01 (ind)'!AU$6:AU$37))))))</f>
        <v>88.260869565217376</v>
      </c>
      <c r="AV7" s="75">
        <f>IF('01 (ind)'!AV$1="si",100*(('01 (ind)'!AV6-MIN('01 (ind)'!AV$6:AV$37))/(MAX('01 (ind)'!AV$6:AV$37)-MIN('01 (ind)'!AV$6:AV$37))),ABS(-100+(100*(('01 (ind)'!AV6-MIN('01 (ind)'!AV$6:AV$37))/(MAX('01 (ind)'!AV$6:AV$37)-MIN('01 (ind)'!AV$6:AV$37))))))</f>
        <v>100</v>
      </c>
      <c r="AW7" s="75">
        <f>IF('01 (ind)'!AW$1="si",100*(('01 (ind)'!AW6-MIN('01 (ind)'!AW$6:AW$37))/(MAX('01 (ind)'!AW$6:AW$37)-MIN('01 (ind)'!AW$6:AW$37))),ABS(-100+(100*(('01 (ind)'!AW6-MIN('01 (ind)'!AW$6:AW$37))/(MAX('01 (ind)'!AW$6:AW$37)-MIN('01 (ind)'!AW$6:AW$37))))))</f>
        <v>54.536029030585787</v>
      </c>
      <c r="AX7" s="75">
        <f>IF('01 (ind)'!AX$1="si",100*(('01 (ind)'!AX6-MIN('01 (ind)'!AX$6:AX$37))/(MAX('01 (ind)'!AX$6:AX$37)-MIN('01 (ind)'!AX$6:AX$37))),ABS(-100+(100*(('01 (ind)'!AX6-MIN('01 (ind)'!AX$6:AX$37))/(MAX('01 (ind)'!AX$6:AX$37)-MIN('01 (ind)'!AX$6:AX$37))))))</f>
        <v>24.883695594335336</v>
      </c>
      <c r="AY7" s="75">
        <f>IF('01 (ind)'!AY$1="si",100*(('01 (ind)'!AY6-MIN('01 (ind)'!AY$6:AY$37))/(MAX('01 (ind)'!AY$6:AY$37)-MIN('01 (ind)'!AY$6:AY$37))),ABS(-100+(100*(('01 (ind)'!AY6-MIN('01 (ind)'!AY$6:AY$37))/(MAX('01 (ind)'!AY$6:AY$37)-MIN('01 (ind)'!AY$6:AY$37))))))</f>
        <v>59.41960038058992</v>
      </c>
      <c r="AZ7" s="75">
        <f>IF('01 (ind)'!AZ$1="si",100*(('01 (ind)'!AZ6-MIN('01 (ind)'!AZ$6:AZ$37))/(MAX('01 (ind)'!AZ$6:AZ$37)-MIN('01 (ind)'!AZ$6:AZ$37))),ABS(-100+(100*(('01 (ind)'!AZ6-MIN('01 (ind)'!AZ$6:AZ$37))/(MAX('01 (ind)'!AZ$6:AZ$37)-MIN('01 (ind)'!AZ$6:AZ$37))))))</f>
        <v>3.8000855907036843</v>
      </c>
      <c r="BA7" s="75">
        <f>IF('01 (ind)'!BA$1="si",100*(('01 (ind)'!BA6-MIN('01 (ind)'!BA$6:BA$37))/(MAX('01 (ind)'!BA$6:BA$37)-MIN('01 (ind)'!BA$6:BA$37))),ABS(-100+(100*(('01 (ind)'!BA6-MIN('01 (ind)'!BA$6:BA$37))/(MAX('01 (ind)'!BA$6:BA$37)-MIN('01 (ind)'!BA$6:BA$37))))))</f>
        <v>15.769680278562268</v>
      </c>
      <c r="BB7" s="75">
        <f>IF('01 (ind)'!BB$1="si",100*(('01 (ind)'!BB6-MIN('01 (ind)'!BB$6:BB$37))/(MAX('01 (ind)'!BB$6:BB$37)-MIN('01 (ind)'!BB$6:BB$37))),ABS(-100+(100*(('01 (ind)'!BB6-MIN('01 (ind)'!BB$6:BB$37))/(MAX('01 (ind)'!BB$6:BB$37)-MIN('01 (ind)'!BB$6:BB$37))))))</f>
        <v>27.269219658927117</v>
      </c>
      <c r="BC7" s="75">
        <f>IF('01 (ind)'!BC$1="si",100*(('01 (ind)'!BC6-MIN('01 (ind)'!BC$6:BC$37))/(MAX('01 (ind)'!BC$6:BC$37)-MIN('01 (ind)'!BC$6:BC$37))),ABS(-100+(100*(('01 (ind)'!BC6-MIN('01 (ind)'!BC$6:BC$37))/(MAX('01 (ind)'!BC$6:BC$37)-MIN('01 (ind)'!BC$6:BC$37))))))</f>
        <v>14.272049667197665</v>
      </c>
      <c r="BD7" s="75">
        <f>IF('01 (ind)'!BD$1="si",100*(('01 (ind)'!BD6-MIN('01 (ind)'!BD$6:BD$37))/(MAX('01 (ind)'!BD$6:BD$37)-MIN('01 (ind)'!BD$6:BD$37))),ABS(-100+(100*(('01 (ind)'!BD6-MIN('01 (ind)'!BD$6:BD$37))/(MAX('01 (ind)'!BD$6:BD$37)-MIN('01 (ind)'!BD$6:BD$37))))))</f>
        <v>57.696645007663484</v>
      </c>
      <c r="BE7" s="75">
        <f>IF('01 (ind)'!BE$1="si",100*(('01 (ind)'!BE6-MIN('01 (ind)'!BE$6:BE$37))/(MAX('01 (ind)'!BE$6:BE$37)-MIN('01 (ind)'!BE$6:BE$37))),ABS(-100+(100*(('01 (ind)'!BE6-MIN('01 (ind)'!BE$6:BE$37))/(MAX('01 (ind)'!BE$6:BE$37)-MIN('01 (ind)'!BE$6:BE$37))))))</f>
        <v>23.262548262548258</v>
      </c>
      <c r="BF7" s="75">
        <f>IF('01 (ind)'!BF$1="si",100*(('01 (ind)'!BF6-MIN('01 (ind)'!BF$6:BF$37))/(MAX('01 (ind)'!BF$6:BF$37)-MIN('01 (ind)'!BF$6:BF$37))),ABS(-100+(100*(('01 (ind)'!BF6-MIN('01 (ind)'!BF$6:BF$37))/(MAX('01 (ind)'!BF$6:BF$37)-MIN('01 (ind)'!BF$6:BF$37))))))</f>
        <v>26.482572405331151</v>
      </c>
      <c r="BG7" s="75">
        <f>IF('01 (ind)'!BG$1="si",100*(('01 (ind)'!BG6-MIN('01 (ind)'!BG$6:BG$37))/(MAX('01 (ind)'!BG$6:BG$37)-MIN('01 (ind)'!BG$6:BG$37))),ABS(-100+(100*(('01 (ind)'!BG6-MIN('01 (ind)'!BG$6:BG$37))/(MAX('01 (ind)'!BG$6:BG$37)-MIN('01 (ind)'!BG$6:BG$37))))))</f>
        <v>26.386994517076435</v>
      </c>
      <c r="BH7" s="75">
        <f>IF('01 (ind)'!BH$1="si",100*(('01 (ind)'!BH6-MIN('01 (ind)'!BH$6:BH$37))/(MAX('01 (ind)'!BH$6:BH$37)-MIN('01 (ind)'!BH$6:BH$37))),ABS(-100+(100*(('01 (ind)'!BH6-MIN('01 (ind)'!BH$6:BH$37))/(MAX('01 (ind)'!BH$6:BH$37)-MIN('01 (ind)'!BH$6:BH$37))))))</f>
        <v>16.088309259167129</v>
      </c>
      <c r="BI7" s="75">
        <f>IF('01 (ind)'!BI$1="si",100*(('01 (ind)'!BI6-MIN('01 (ind)'!BI$6:BI$37))/(MAX('01 (ind)'!BI$6:BI$37)-MIN('01 (ind)'!BI$6:BI$37))),ABS(-100+(100*(('01 (ind)'!BI6-MIN('01 (ind)'!BI$6:BI$37))/(MAX('01 (ind)'!BI$6:BI$37)-MIN('01 (ind)'!BI$6:BI$37))))))</f>
        <v>89.904731012629398</v>
      </c>
      <c r="BJ7" s="75">
        <f>IF('01 (ind)'!BJ$1="si",100*(('01 (ind)'!BJ6-MIN('01 (ind)'!BJ$6:BJ$37))/(MAX('01 (ind)'!BJ$6:BJ$37)-MIN('01 (ind)'!BJ$6:BJ$37))),ABS(-100+(100*(('01 (ind)'!BJ6-MIN('01 (ind)'!BJ$6:BJ$37))/(MAX('01 (ind)'!BJ$6:BJ$37)-MIN('01 (ind)'!BJ$6:BJ$37))))))</f>
        <v>1.5137090373739735E-3</v>
      </c>
      <c r="BK7" s="75">
        <f>IF('01 (ind)'!BK$1="si",100*(('01 (ind)'!BK6-MIN('01 (ind)'!BK$6:BK$37))/(MAX('01 (ind)'!BK$6:BK$37)-MIN('01 (ind)'!BK$6:BK$37))),ABS(-100+(100*(('01 (ind)'!BK6-MIN('01 (ind)'!BK$6:BK$37))/(MAX('01 (ind)'!BK$6:BK$37)-MIN('01 (ind)'!BK$6:BK$37))))))</f>
        <v>10.812595614158951</v>
      </c>
      <c r="BL7" s="75">
        <f>IF('01 (ind)'!BL$1="si",100*(('01 (ind)'!BL6-MIN('01 (ind)'!BL$6:BL$37))/(MAX('01 (ind)'!BL$6:BL$37)-MIN('01 (ind)'!BL$6:BL$37))),ABS(-100+(100*(('01 (ind)'!BL6-MIN('01 (ind)'!BL$6:BL$37))/(MAX('01 (ind)'!BL$6:BL$37)-MIN('01 (ind)'!BL$6:BL$37))))))</f>
        <v>9.9099099099099099</v>
      </c>
      <c r="BM7" s="75">
        <f>IF('01 (ind)'!BM$1="si",100*(('01 (ind)'!BM6-MIN('01 (ind)'!BM$6:BM$37))/(MAX('01 (ind)'!BM$6:BM$37)-MIN('01 (ind)'!BM$6:BM$37))),ABS(-100+(100*(('01 (ind)'!BM6-MIN('01 (ind)'!BM$6:BM$37))/(MAX('01 (ind)'!BM$6:BM$37)-MIN('01 (ind)'!BM$6:BM$37))))))</f>
        <v>6.8360703485061958</v>
      </c>
      <c r="BN7" s="75">
        <f>IF('01 (ind)'!BN$1="si",100*(('01 (ind)'!BN6-MIN('01 (ind)'!BN$6:BN$37))/(MAX('01 (ind)'!BN$6:BN$37)-MIN('01 (ind)'!BN$6:BN$37))),ABS(-100+(100*(('01 (ind)'!BN6-MIN('01 (ind)'!BN$6:BN$37))/(MAX('01 (ind)'!BN$6:BN$37)-MIN('01 (ind)'!BN$6:BN$37))))))</f>
        <v>88.626031511450435</v>
      </c>
      <c r="BO7" s="75">
        <f>IF('01 (ind)'!BO$1="si",100*(('01 (ind)'!BO6-MIN('01 (ind)'!BO$6:BO$37))/(MAX('01 (ind)'!BO$6:BO$37)-MIN('01 (ind)'!BO$6:BO$37))),ABS(-100+(100*(('01 (ind)'!BO6-MIN('01 (ind)'!BO$6:BO$37))/(MAX('01 (ind)'!BO$6:BO$37)-MIN('01 (ind)'!BO$6:BO$37))))))</f>
        <v>31.883969780620063</v>
      </c>
      <c r="BP7" s="75">
        <f>IF('01 (ind)'!BP$1="si",100*(('01 (ind)'!BP6-MIN('01 (ind)'!BP$6:BP$37))/(MAX('01 (ind)'!BP$6:BP$37)-MIN('01 (ind)'!BP$6:BP$37))),ABS(-100+(100*(('01 (ind)'!BP6-MIN('01 (ind)'!BP$6:BP$37))/(MAX('01 (ind)'!BP$6:BP$37)-MIN('01 (ind)'!BP$6:BP$37))))))</f>
        <v>28.807385670232279</v>
      </c>
      <c r="BQ7" s="75">
        <f>IF('01 (ind)'!BQ$1="si",100*(('01 (ind)'!BQ6-MIN('01 (ind)'!BQ$6:BQ$37))/(MAX('01 (ind)'!BQ$6:BQ$37)-MIN('01 (ind)'!BQ$6:BQ$37))),ABS(-100+(100*(('01 (ind)'!BQ6-MIN('01 (ind)'!BQ$6:BQ$37))/(MAX('01 (ind)'!BQ$6:BQ$37)-MIN('01 (ind)'!BQ$6:BQ$37))))))</f>
        <v>5.3246186866688197</v>
      </c>
      <c r="BR7" s="75">
        <f>IF('01 (ind)'!BR$1="si",100*(('01 (ind)'!BR6-MIN('01 (ind)'!BR$6:BR$37))/(MAX('01 (ind)'!BR$6:BR$37)-MIN('01 (ind)'!BR$6:BR$37))),ABS(-100+(100*(('01 (ind)'!BR6-MIN('01 (ind)'!BR$6:BR$37))/(MAX('01 (ind)'!BP$6:BP$37)-MIN('01 (ind)'!BR$6:BR$37))))))</f>
        <v>50.017777777777781</v>
      </c>
      <c r="BS7" s="75">
        <f>IF('01 (ind)'!BS$1="si",100*(('01 (ind)'!BS6-MIN('01 (ind)'!BS$6:BS$37))/(MAX('01 (ind)'!BS$6:BS$37)-MIN('01 (ind)'!BS$6:BS$37))),ABS(-100+(100*(('01 (ind)'!BS6-MIN('01 (ind)'!BS$6:BS$37))/(MAX('01 (ind)'!BQ$6:BQ$37)-MIN('01 (ind)'!BS$6:BS$37))))))</f>
        <v>71.189389948351348</v>
      </c>
      <c r="BT7" s="75">
        <f>IF('01 (ind)'!BT$1="si",100*(('01 (ind)'!BT6-MIN('01 (ind)'!BT$6:BT$37))/(MAX('01 (ind)'!BT$6:BT$37)-MIN('01 (ind)'!BT$6:BT$37))),ABS(-100+(100*(('01 (ind)'!BT6-MIN('01 (ind)'!BT$6:BT$37))/(MAX('01 (ind)'!BR$6:BR$37)-MIN('01 (ind)'!BT$6:BT$37))))))</f>
        <v>96.609732500000007</v>
      </c>
      <c r="BU7" s="75">
        <f>IF('01 (ind)'!BU$1="si",100*(('01 (ind)'!BU6-MIN('01 (ind)'!BU$6:BU$37))/(MAX('01 (ind)'!BU$6:BU$37)-MIN('01 (ind)'!BU$6:BU$37))),ABS(-100+(100*(('01 (ind)'!BU6-MIN('01 (ind)'!BU$6:BU$37))/(MAX('01 (ind)'!BU$6:BU$37)-MIN('01 (ind)'!BU$6:BU$37))))))</f>
        <v>96.873584050747624</v>
      </c>
      <c r="BV7" s="75">
        <f>IF('01 (ind)'!BV$1="si",100*(('01 (ind)'!BV6-MIN('01 (ind)'!BV$6:BV$37))/(MAX('01 (ind)'!BV$6:BV$37)-MIN('01 (ind)'!BV$6:BV$37))),ABS(-100+(100*(('01 (ind)'!BV6-MIN('01 (ind)'!BV$6:BV$37))/(MAX('01 (ind)'!BV$6:BV$37)-MIN('01 (ind)'!BV$6:BV$37))))))</f>
        <v>54.208804283164788</v>
      </c>
      <c r="BW7" s="75">
        <f>IF('01 (ind)'!BW$1="si",100*(('01 (ind)'!BW6-MIN('01 (ind)'!BW$6:BW$37))/(MAX('01 (ind)'!BW$6:BW$37)-MIN('01 (ind)'!BW$6:BW$37))),ABS(-100+(100*(('01 (ind)'!BW6-MIN('01 (ind)'!BW$6:BW$37))/(MAX('01 (ind)'!BW$6:BW$37)-MIN('01 (ind)'!BW$6:BW$37))))))</f>
        <v>90.628691429321435</v>
      </c>
      <c r="BX7" s="75">
        <f>IF('01 (ind)'!BX$1="si",100*(('01 (ind)'!BX6-MIN('01 (ind)'!BX$6:BX$37))/(MAX('01 (ind)'!BX$6:BX$37)-MIN('01 (ind)'!BX$6:BX$37))),ABS(-100+(100*(('01 (ind)'!BX6-MIN('01 (ind)'!BX$6:BX$37))/(MAX('01 (ind)'!BX$6:BX$37)-MIN('01 (ind)'!BX$6:BX$37))))))</f>
        <v>12.922439988476555</v>
      </c>
      <c r="BY7" s="75">
        <f>IF('01 (ind)'!BY$1="si",100*(('01 (ind)'!BY6-MIN('01 (ind)'!BY$6:BY$37))/(MAX('01 (ind)'!BY$6:BY$37)-MIN('01 (ind)'!BY$6:BY$37))),ABS(-100+(100*(('01 (ind)'!BY6-MIN('01 (ind)'!BY$6:BY$37))/(MAX('01 (ind)'!BY$6:BY$37)-MIN('01 (ind)'!BY$6:BY$37))))))</f>
        <v>0</v>
      </c>
      <c r="BZ7" s="75">
        <f>IF('01 (ind)'!BZ$1="si",100*(('01 (ind)'!BZ6-MIN('01 (ind)'!BZ$6:BZ$37))/(MAX('01 (ind)'!BZ$6:BZ$37)-MIN('01 (ind)'!BZ$6:BZ$37))),ABS(-100+(100*(('01 (ind)'!BZ6-MIN('01 (ind)'!BZ$6:BZ$37))/(MAX('01 (ind)'!BZ$6:BZ$37)-MIN('01 (ind)'!BZ$6:BZ$37))))))</f>
        <v>0</v>
      </c>
      <c r="CA7" s="75">
        <f>IF('01 (ind)'!CA$1="si",100*(('01 (ind)'!CA6-MIN('01 (ind)'!CA$6:CA$37))/(MAX('01 (ind)'!CA$6:CA$37)-MIN('01 (ind)'!CA$6:CA$37))),ABS(-100+(100*(('01 (ind)'!CA6-MIN('01 (ind)'!CA$6:CA$37))/(MAX('01 (ind)'!CA$6:CA$37)-MIN('01 (ind)'!CA$6:CA$37))))))</f>
        <v>49.631115060311124</v>
      </c>
      <c r="CB7" s="75">
        <f>IF('01 (ind)'!CB$1="si",100*(('01 (ind)'!CB6-MIN('01 (ind)'!CB$6:CB$37))/(MAX('01 (ind)'!CB$6:CB$37)-MIN('01 (ind)'!CB$6:CB$37))),ABS(-100+(100*(('01 (ind)'!CB6-MIN('01 (ind)'!CB$6:CB$37))/(MAX('01 (ind)'!CB$6:CB$37)-MIN('01 (ind)'!CB$6:CB$37))))))</f>
        <v>92.34693877551021</v>
      </c>
      <c r="CC7" s="75">
        <f>IF('01 (ind)'!CC$1="si",100*(('01 (ind)'!CC6-MIN('01 (ind)'!CC$6:CC$37))/(MAX('01 (ind)'!CC$6:CC$37)-MIN('01 (ind)'!CC$6:CC$37))),ABS(-100+(100*(('01 (ind)'!CC6-MIN('01 (ind)'!CC$6:CC$37))/(MAX('01 (ind)'!CC$6:CC$37)-MIN('01 (ind)'!CC$6:CC$37))))))</f>
        <v>74.078466108964491</v>
      </c>
      <c r="CD7" s="75">
        <f>IF('01 (ind)'!CD$1="si",100*(('01 (ind)'!CD6-MIN('01 (ind)'!CD$6:CD$37))/(MAX('01 (ind)'!CD$6:CD$37)-MIN('01 (ind)'!CD$6:CD$37))),ABS(-100+(100*(('01 (ind)'!CD6-MIN('01 (ind)'!CD$6:CD$37))/(MAX('01 (ind)'!CD$6:CD$37)-MIN('01 (ind)'!CD$6:CD$37))))))</f>
        <v>0.26229165611360722</v>
      </c>
      <c r="CE7" s="75">
        <f>IF('01 (ind)'!CE$1="si",100*(('01 (ind)'!CE6-MIN('01 (ind)'!CE$6:CE$37))/(MAX('01 (ind)'!CE$6:CE$37)-MIN('01 (ind)'!CE$6:CE$37))),ABS(-100+(100*(('01 (ind)'!CE6-MIN('01 (ind)'!CE$6:CE$37))/(MAX('01 (ind)'!CE$6:CE$37)-MIN('01 (ind)'!CE$6:CE$37))))))</f>
        <v>4.2703203248399513</v>
      </c>
      <c r="CF7" s="75">
        <f>IF('01 (ind)'!CF$1="si",100*(('01 (ind)'!CF6-MIN('01 (ind)'!CF$6:CF$37))/(MAX('01 (ind)'!CF$6:CF$37)-MIN('01 (ind)'!CF$6:CF$37))),ABS(-100+(100*(('01 (ind)'!CF6-MIN('01 (ind)'!CF$6:CF$37))/(MAX('01 (ind)'!CF$6:CF$37)-MIN('01 (ind)'!CF$6:CF$37))))))</f>
        <v>62.87224020478984</v>
      </c>
      <c r="CG7" s="75">
        <f>IF('01 (ind)'!CG$1="si",100*(('01 (ind)'!CG6-MIN('01 (ind)'!CG$6:CG$37))/(MAX('01 (ind)'!CG$6:CG$37)-MIN('01 (ind)'!CG$6:CG$37))),ABS(-100+(100*(('01 (ind)'!CG6-MIN('01 (ind)'!CG$6:CG$37))/(MAX('01 (ind)'!CG$6:CG$37)-MIN('01 (ind)'!CG$6:CG$37))))))</f>
        <v>10.048856750638421</v>
      </c>
      <c r="CH7" s="75">
        <f>IF('01 (ind)'!CH$1="si",100*(('01 (ind)'!CH6-MIN('01 (ind)'!CH$6:CH$37))/(MAX('01 (ind)'!CH$6:CH$37)-MIN('01 (ind)'!CH$6:CH$37))),ABS(-100+(100*(('01 (ind)'!CH6-MIN('01 (ind)'!CH$6:CH$37))/(MAX('01 (ind)'!CH$6:CH$37)-MIN('01 (ind)'!CH$6:CH$37))))))</f>
        <v>14.242580514623663</v>
      </c>
      <c r="CI7" s="75">
        <f>IF('01 (ind)'!CI$1="si",100*(('01 (ind)'!CI6-MIN('01 (ind)'!CI$6:CI$37))/(MAX('01 (ind)'!CI$6:CI$37)-MIN('01 (ind)'!CI$6:CI$37))),ABS(-100+(100*(('01 (ind)'!CI6-MIN('01 (ind)'!CI$6:CI$37))/(MAX('01 (ind)'!CI$6:CI$37)-MIN('01 (ind)'!CI$6:CI$37))))))</f>
        <v>20.245317606768978</v>
      </c>
      <c r="CJ7" s="75">
        <f>IF('01 (ind)'!CJ$1="si",100*(('01 (ind)'!CJ6-MIN('01 (ind)'!CJ$6:CJ$37))/(MAX('01 (ind)'!CJ$6:CJ$37)-MIN('01 (ind)'!CJ$6:CJ$37))),ABS(-100+(100*(('01 (ind)'!CJ6-MIN('01 (ind)'!CJ$6:CJ$37))/(MAX('01 (ind)'!CJ$6:CJ$37)-MIN('01 (ind)'!CJ$6:CJ$37))))))</f>
        <v>33.029100765153679</v>
      </c>
      <c r="CK7" s="75">
        <f>IF('01 (ind)'!CK$1="si",100*(('01 (ind)'!CK6-MIN('01 (ind)'!CK$6:CK$37))/(MAX('01 (ind)'!CK$6:CK$37)-MIN('01 (ind)'!CK$6:CK$37))),ABS(-100+(100*(('01 (ind)'!CK6-MIN('01 (ind)'!CK$6:CK$37))/(MAX('01 (ind)'!CK$6:CK$37)-MIN('01 (ind)'!CK$6:CK$37))))))</f>
        <v>8.320893351031927</v>
      </c>
      <c r="CL7" s="75">
        <f>IF('01 (ind)'!CL$1="si",100*(('01 (ind)'!CL6-MIN('01 (ind)'!CL$6:CL$37))/(MAX('01 (ind)'!CL$6:CL$37)-MIN('01 (ind)'!CL$6:CL$37))),ABS(-100+(100*(('01 (ind)'!CL6-MIN('01 (ind)'!CL$6:CL$37))/(MAX('01 (ind)'!CL$6:CL$37)-MIN('01 (ind)'!CL$6:CL$37))))))</f>
        <v>10.072634537169618</v>
      </c>
      <c r="CM7" s="75">
        <f>IF('01 (ind)'!CM$1="si",100*(('01 (ind)'!CM6-MIN('01 (ind)'!CM$6:CM$37))/(MAX('01 (ind)'!CM$6:CM$37)-MIN('01 (ind)'!CM$6:CM$37))),ABS(-100+(100*(('01 (ind)'!CM6-MIN('01 (ind)'!CM$6:CM$37))/(MAX('01 (ind)'!CM$6:CM$37)-MIN('01 (ind)'!CM$6:CM$37))))))</f>
        <v>8.5079046498721453</v>
      </c>
    </row>
    <row r="8" spans="1:91">
      <c r="A8" s="17" t="s">
        <v>331</v>
      </c>
      <c r="B8" s="87">
        <f>IF('01 (ind)'!B$1="si",100*(('01 (ind)'!B7-MIN('01 (ind)'!B$6:B$37))/(MAX('01 (ind)'!B$6:B$37)-MIN('01 (ind)'!B$6:B$37))),ABS(-100+(100*(('01 (ind)'!B7-MIN('01 (ind)'!B$6:B$37))/(MAX('01 (ind)'!B$6:B$37)-MIN('01 (ind)'!B$6:B$37))))))</f>
        <v>8.9401093870751591</v>
      </c>
      <c r="C8" s="87">
        <f>IF('01 (ind)'!C$1="si",100*(('01 (ind)'!C7-MIN('01 (ind)'!C$6:C$37))/(MAX('01 (ind)'!C$6:C$37)-MIN('01 (ind)'!C$6:C$37))),ABS(-100+(100*(('01 (ind)'!C7-MIN('01 (ind)'!C$6:C$37))/(MAX('01 (ind)'!C$6:C$37)-MIN('01 (ind)'!C$6:C$37))))))</f>
        <v>52.930126495926366</v>
      </c>
      <c r="D8" s="87">
        <f>IF('01 (ind)'!D$1="si",100*(('01 (ind)'!D7-MIN('01 (ind)'!D$6:D$37))/(MAX('01 (ind)'!D$6:D$37)-MIN('01 (ind)'!D$6:D$37))),ABS(-100+(100*(('01 (ind)'!D7-MIN('01 (ind)'!D$6:D$37))/(MAX('01 (ind)'!D$6:D$37)-MIN('01 (ind)'!D$6:D$37))))))</f>
        <v>0</v>
      </c>
      <c r="E8" s="87">
        <f>IF('01 (ind)'!E$1="si",100*(('01 (ind)'!E7-MIN('01 (ind)'!E$6:E$37))/(MAX('01 (ind)'!E$6:E$37)-MIN('01 (ind)'!E$6:E$37))),ABS(-100+(100*(('01 (ind)'!E7-MIN('01 (ind)'!E$6:E$37))/(MAX('01 (ind)'!E$6:E$37)-MIN('01 (ind)'!E$6:E$37))))))</f>
        <v>36.111111111111114</v>
      </c>
      <c r="F8" s="87">
        <f>IF('01 (ind)'!F$1="si",100*(('01 (ind)'!F7-MIN('01 (ind)'!F$6:F$37))/(MAX('01 (ind)'!F$6:F$37)-MIN('01 (ind)'!F$6:F$37))),ABS(-100+(100*(('01 (ind)'!F7-MIN('01 (ind)'!F$6:F$37))/(MAX('01 (ind)'!F$6:F$37)-MIN('01 (ind)'!F$6:F$37))))))</f>
        <v>81.420765027322403</v>
      </c>
      <c r="G8" s="87">
        <f>IF('01 (ind)'!G$1="si",100*(('01 (ind)'!G7-MIN('01 (ind)'!G$6:G$37))/(MAX('01 (ind)'!G$6:G$37)-MIN('01 (ind)'!G$6:G$37))),ABS(-100+(100*(('01 (ind)'!G7-MIN('01 (ind)'!G$6:G$37))/(MAX('01 (ind)'!G$6:G$37)-MIN('01 (ind)'!G$6:G$37))))))</f>
        <v>51.92307692307692</v>
      </c>
      <c r="H8" s="87">
        <f>IF('01 (ind)'!H$1="si",100*(('01 (ind)'!H7-MIN('01 (ind)'!H$6:H$37))/(MAX('01 (ind)'!H$6:H$37)-MIN('01 (ind)'!H$6:H$37))),ABS(-100+(100*(('01 (ind)'!H7-MIN('01 (ind)'!H$6:H$37))/(MAX('01 (ind)'!H$6:H$37)-MIN('01 (ind)'!H$6:H$37))))))</f>
        <v>35.080645161290313</v>
      </c>
      <c r="I8" s="87">
        <f>IF('01 (ind)'!I$1="si",100*(('01 (ind)'!I7-MIN('01 (ind)'!I$6:I$37))/(MAX('01 (ind)'!I$6:I$37)-MIN('01 (ind)'!I$6:I$37))),ABS(-100+(100*(('01 (ind)'!I7-MIN('01 (ind)'!I$6:I$37))/(MAX('01 (ind)'!I$6:I$37)-MIN('01 (ind)'!I$6:I$37))))))</f>
        <v>85.074626865671647</v>
      </c>
      <c r="J8" s="87">
        <f>IF('01 (ind)'!J$1="si",100*(('01 (ind)'!J7-MIN('01 (ind)'!J$6:J$37))/(MAX('01 (ind)'!J$6:J$37)-MIN('01 (ind)'!J$6:J$37))),ABS(-100+(100*(('01 (ind)'!J7-MIN('01 (ind)'!J$6:J$37))/(MAX('01 (ind)'!J$6:J$37)-MIN('01 (ind)'!J$6:J$37))))))</f>
        <v>61.265822784810133</v>
      </c>
      <c r="K8" s="87">
        <f>IF('01 (ind)'!K$1="si",100*(('01 (ind)'!K7-MIN('01 (ind)'!K$6:K$37))/(MAX('01 (ind)'!K$6:K$37)-MIN('01 (ind)'!K$6:K$37))),ABS(-100+(100*(('01 (ind)'!K7-MIN('01 (ind)'!K$6:K$37))/(MAX('01 (ind)'!K$6:K$37)-MIN('01 (ind)'!K$6:K$37))))))</f>
        <v>3.8161005433840591</v>
      </c>
      <c r="L8" s="87">
        <f>IF('01 (ind)'!L$1="si",100*(('01 (ind)'!L7-MIN('01 (ind)'!L$6:L$37))/(MAX('01 (ind)'!L$6:L$37)-MIN('01 (ind)'!L$6:L$37))),ABS(-100+(100*(('01 (ind)'!L7-MIN('01 (ind)'!L$6:L$37))/(MAX('01 (ind)'!L$6:L$37)-MIN('01 (ind)'!L$6:L$37))))))</f>
        <v>30.055467813682597</v>
      </c>
      <c r="M8" s="87">
        <f>IF('01 (ind)'!M$1="si",100*(('01 (ind)'!M7-MIN('01 (ind)'!M$6:M$37))/(MAX('01 (ind)'!M$6:M$37)-MIN('01 (ind)'!M$6:M$37))),ABS(-100+(100*(('01 (ind)'!M7-MIN('01 (ind)'!M$6:M$37))/(MAX('01 (ind)'!M$6:M$37)-MIN('01 (ind)'!M$6:M$37))))))</f>
        <v>0.89600762321741589</v>
      </c>
      <c r="N8" s="87">
        <f>IF('01 (ind)'!N$1="si",100*(('01 (ind)'!N7-MIN('01 (ind)'!N$6:N$37))/(MAX('01 (ind)'!N$6:N$37)-MIN('01 (ind)'!N$6:N$37))),ABS(-100+(100*(('01 (ind)'!N7-MIN('01 (ind)'!N$6:N$37))/(MAX('01 (ind)'!N$6:N$37)-MIN('01 (ind)'!N$6:N$37))))))</f>
        <v>32.68652131784642</v>
      </c>
      <c r="O8" s="87">
        <f>IF('01 (ind)'!O$1="si",100*(('01 (ind)'!O7-MIN('01 (ind)'!O$6:O$37))/(MAX('01 (ind)'!O$6:O$37)-MIN('01 (ind)'!O$6:O$37))),ABS(-100+(100*(('01 (ind)'!O7-MIN('01 (ind)'!O$6:O$37))/(MAX('01 (ind)'!O$6:O$37)-MIN('01 (ind)'!O$6:O$37))))))</f>
        <v>87.628865979381445</v>
      </c>
      <c r="P8" s="87">
        <f>IF('01 (ind)'!P$1="si",100*(('01 (ind)'!P7-MIN('01 (ind)'!P$6:P$37))/(MAX('01 (ind)'!P$6:P$37)-MIN('01 (ind)'!P$6:P$37))),ABS(-100+(100*(('01 (ind)'!P7-MIN('01 (ind)'!P$6:P$37))/(MAX('01 (ind)'!P$6:P$37)-MIN('01 (ind)'!P$6:P$37))))))</f>
        <v>73.131918626067417</v>
      </c>
      <c r="Q8" s="87">
        <f>IF('01 (ind)'!Q$1="si",100*(('01 (ind)'!Q7-MIN('01 (ind)'!Q$6:Q$37))/(MAX('01 (ind)'!Q$6:Q$37)-MIN('01 (ind)'!Q$6:Q$37))),ABS(-100+(100*(('01 (ind)'!Q7-MIN('01 (ind)'!Q$6:Q$37))/(MAX('01 (ind)'!Q$6:Q$37)-MIN('01 (ind)'!Q$6:Q$37))))))</f>
        <v>7.164144853664026</v>
      </c>
      <c r="R8" s="87">
        <f>IF('01 (ind)'!R$1="si",100*(('01 (ind)'!R7-MIN('01 (ind)'!R$6:R$37))/(MAX('01 (ind)'!R$6:R$37)-MIN('01 (ind)'!R$6:R$37))),ABS(-100+(100*(('01 (ind)'!R7-MIN('01 (ind)'!R$6:R$37))/(MAX('01 (ind)'!R$6:R$37)-MIN('01 (ind)'!R$6:R$37))))))</f>
        <v>0.151002197588818</v>
      </c>
      <c r="S8" s="75">
        <f>ABS(ABS(('01 (ind)'!S7-((MAX('01 (ind)'!S$6:S$37)+MIN('01 (ind)'!S$6:S$37))/2))/(((MAX('01 (ind)'!S$6:S$37)+MIN('01 (ind)'!S$6:S$37))/2)-MAX('01 (ind)'!S$6:S$37))*100)-100)</f>
        <v>54.524163503249724</v>
      </c>
      <c r="T8" s="75">
        <f>IF('01 (ind)'!T$1="si",100*(('01 (ind)'!T7-MIN('01 (ind)'!T$6:T$37))/(MAX('01 (ind)'!T$6:T$37)-MIN('01 (ind)'!T$6:T$37))),ABS(-100+(100*(('01 (ind)'!T7-MIN('01 (ind)'!T$6:T$37))/(MAX('01 (ind)'!T$6:T$37)-MIN('01 (ind)'!T$6:T$37))))))</f>
        <v>45.688530423437314</v>
      </c>
      <c r="U8" s="75">
        <f>IF('01 (ind)'!U$1="si",100*(('01 (ind)'!U7-MIN('01 (ind)'!U$6:U$37))/(MAX('01 (ind)'!U$6:U$37)-MIN('01 (ind)'!U$6:U$37))),ABS(-100+(100*(('01 (ind)'!U7-MIN('01 (ind)'!U$6:U$37))/(MAX('01 (ind)'!U$6:U$37)-MIN('01 (ind)'!U$6:U$37))))))</f>
        <v>100</v>
      </c>
      <c r="V8" s="75">
        <f>IF('01 (ind)'!V$1="si",100*(('01 (ind)'!V7-MIN('01 (ind)'!V$6:V$37))/(MAX('01 (ind)'!V$6:V$37)-MIN('01 (ind)'!V$6:V$37))),ABS(-100+(100*(('01 (ind)'!V7-MIN('01 (ind)'!V$6:V$37))/(MAX('01 (ind)'!V$6:V$37)-MIN('01 (ind)'!V$6:V$37))))))</f>
        <v>98.342541436464089</v>
      </c>
      <c r="W8" s="75">
        <f>IF('01 (ind)'!W$1="si",100*(('01 (ind)'!W7-MIN('01 (ind)'!W$6:W$37))/(MAX('01 (ind)'!W$6:W$37)-MIN('01 (ind)'!W$6:W$37))),ABS(-100+(100*(('01 (ind)'!W7-MIN('01 (ind)'!W$6:W$37))/(MAX('01 (ind)'!W$6:W$37)-MIN('01 (ind)'!W$6:W$37))))))</f>
        <v>82.51962395421701</v>
      </c>
      <c r="X8" s="75">
        <f>IF('01 (ind)'!X$1="si",100*(('01 (ind)'!X7-MIN('01 (ind)'!X$6:X$37))/(MAX('01 (ind)'!X$6:X$37)-MIN('01 (ind)'!X$6:X$37))),ABS(-100+(100*(('01 (ind)'!X7-MIN('01 (ind)'!X$6:X$37))/(MAX('01 (ind)'!X$6:X$37)-MIN('01 (ind)'!X$6:X$37))))))</f>
        <v>71.866301563995066</v>
      </c>
      <c r="Y8" s="75">
        <f>IF('01 (ind)'!Y$1="si",100*(('01 (ind)'!Y7-MIN('01 (ind)'!Y$6:Y$37))/(MAX('01 (ind)'!Y$6:Y$37)-MIN('01 (ind)'!Y$6:Y$37))),ABS(-100+(100*(('01 (ind)'!Y7-MIN('01 (ind)'!Y$6:Y$37))/(MAX('01 (ind)'!Y$6:Y$37)-MIN('01 (ind)'!Y$6:Y$37))))))</f>
        <v>87.521818693693689</v>
      </c>
      <c r="Z8" s="75">
        <f>IF('01 (ind)'!Z$1="si",100*(('01 (ind)'!Z7-MIN('01 (ind)'!Z$6:Z$37))/(MAX('01 (ind)'!Z$6:Z$37)-MIN('01 (ind)'!Z$6:Z$37))),ABS(-100+(100*(('01 (ind)'!Z7-MIN('01 (ind)'!Z$6:Z$37))/(MAX('01 (ind)'!Z$6:Z$37)-MIN('01 (ind)'!Z$6:Z$37))))))</f>
        <v>96.457211293989289</v>
      </c>
      <c r="AA8" s="75">
        <f>IF('01 (ind)'!AA$1="si",100*(('01 (ind)'!AA7-MIN('01 (ind)'!AA$6:AA$37))/(MAX('01 (ind)'!AA$6:AA$37)-MIN('01 (ind)'!AA$6:AA$37))),ABS(-100+(100*(('01 (ind)'!AA7-MIN('01 (ind)'!AA$6:AA$37))/(MAX('01 (ind)'!AA$6:AA$37)-MIN('01 (ind)'!AA$6:AA$37))))))</f>
        <v>100</v>
      </c>
      <c r="AB8" s="75">
        <f>IF('01 (ind)'!AB$1="si",100*(('01 (ind)'!AB7-MIN('01 (ind)'!AB$6:AB$37))/(MAX('01 (ind)'!AB$6:AB$37)-MIN('01 (ind)'!AB$6:AB$37))),ABS(-100+(100*(('01 (ind)'!AB7-MIN('01 (ind)'!AB$6:AB$37))/(MAX('01 (ind)'!AB$6:AB$37)-MIN('01 (ind)'!AB$6:AB$37))))))</f>
        <v>9.2568164084126874</v>
      </c>
      <c r="AC8" s="75">
        <f>IF('01 (ind)'!AC$1="si",100*(('01 (ind)'!AC7-MIN('01 (ind)'!AC$6:AC$37))/(MAX('01 (ind)'!AC$6:AC$37)-MIN('01 (ind)'!AC$6:AC$37))),ABS(-100+(100*(('01 (ind)'!AC7-MIN('01 (ind)'!AC$6:AC$37))/(MAX('01 (ind)'!AC$6:AC$37)-MIN('01 (ind)'!AC$6:AC$37))))))</f>
        <v>100</v>
      </c>
      <c r="AD8" s="75">
        <f>IF('01 (ind)'!AD$1="si",100*(('01 (ind)'!AD7-MIN('01 (ind)'!AD$6:AD$37))/(MAX('01 (ind)'!AD$6:AD$37)-MIN('01 (ind)'!AD$6:AD$37))),ABS(-100+(100*(('01 (ind)'!AD7-MIN('01 (ind)'!AD$6:AD$37))/(MAX('01 (ind)'!AD$6:AD$37)-MIN('01 (ind)'!AD$6:AD$37))))))</f>
        <v>29.499239865449585</v>
      </c>
      <c r="AE8" s="75">
        <f>IF('01 (ind)'!AE$1="si",100*(('01 (ind)'!AE7-MIN('01 (ind)'!AE$6:AE$37))/(MAX('01 (ind)'!AE$6:AE$37)-MIN('01 (ind)'!AE$6:AE$37))),ABS(-100+(100*(('01 (ind)'!AE7-MIN('01 (ind)'!AE$6:AE$37))/(MAX('01 (ind)'!AE$6:AE$37)-MIN('01 (ind)'!AE$6:AE$37))))))</f>
        <v>55.528989284870001</v>
      </c>
      <c r="AF8" s="75">
        <f>IF('01 (ind)'!AF$1="si",100*(('01 (ind)'!AF7-MIN('01 (ind)'!AF$6:AF$37))/(MAX('01 (ind)'!AF$6:AF$37)-MIN('01 (ind)'!AF$6:AF$37))),ABS(-100+(100*(('01 (ind)'!AF7-MIN('01 (ind)'!AF$6:AF$37))/(MAX('01 (ind)'!AF$6:AF$37)-MIN('01 (ind)'!AF$6:AF$37))))))</f>
        <v>97.872340425531917</v>
      </c>
      <c r="AG8" s="75">
        <f>IF('01 (ind)'!AG$1="si",100*(('01 (ind)'!AG7-MIN('01 (ind)'!AG$6:AG$37))/(MAX('01 (ind)'!AG$6:AG$37)-MIN('01 (ind)'!AG$6:AG$37))),ABS(-100+(100*(('01 (ind)'!AG7-MIN('01 (ind)'!AG$6:AG$37))/(MAX('01 (ind)'!AG$6:AG$37)-MIN('01 (ind)'!AG$6:AG$37))))))</f>
        <v>24.691358024691354</v>
      </c>
      <c r="AH8" s="75">
        <f>IF('01 (ind)'!AH$1="si",100*(('01 (ind)'!AH7-MIN('01 (ind)'!AH$6:AH$37))/(MAX('01 (ind)'!AH$6:AH$37)-MIN('01 (ind)'!AH$6:AH$37))),ABS(-100+(100*(('01 (ind)'!AH7-MIN('01 (ind)'!AH$6:AH$37))/(MAX('01 (ind)'!AH$6:AH$37)-MIN('01 (ind)'!AH$6:AH$37))))))</f>
        <v>26.644736842105271</v>
      </c>
      <c r="AI8" s="75">
        <f>IF('01 (ind)'!AI$1="si",100*(('01 (ind)'!AI7-MIN('01 (ind)'!AI$6:AI$37))/(MAX('01 (ind)'!AI$6:AI$37)-MIN('01 (ind)'!AI$6:AI$37))),ABS(-100+(100*(('01 (ind)'!AI7-MIN('01 (ind)'!AI$6:AI$37))/(MAX('01 (ind)'!AI$6:AI$37)-MIN('01 (ind)'!AI$6:AI$37))))))</f>
        <v>7.5846366317046776</v>
      </c>
      <c r="AJ8" s="75">
        <f>IF('01 (ind)'!AJ$1="si",100*(('01 (ind)'!AJ7-MIN('01 (ind)'!AJ$6:AJ$37))/(MAX('01 (ind)'!AJ$6:AJ$37)-MIN('01 (ind)'!AJ$6:AJ$37))),ABS(-100+(100*(('01 (ind)'!AJ7-MIN('01 (ind)'!AJ$6:AJ$37))/(MAX('01 (ind)'!AJ$6:AJ$37)-MIN('01 (ind)'!AJ$6:AJ$37))))))</f>
        <v>71.28883774453395</v>
      </c>
      <c r="AK8" s="75">
        <f>IF('01 (ind)'!AK$1="si",100*(('01 (ind)'!AK7-MIN('01 (ind)'!AK$6:AK$37))/(MAX('01 (ind)'!AK$6:AK$37)-MIN('01 (ind)'!AK$6:AK$37))),ABS(-100+(100*(('01 (ind)'!AK7-MIN('01 (ind)'!AK$6:AK$37))/(MAX('01 (ind)'!AK$6:AK$37)-MIN('01 (ind)'!AK$6:AK$37))))))</f>
        <v>21.888502395405208</v>
      </c>
      <c r="AL8" s="75">
        <f>IF('01 (ind)'!AL$1="si",100*(('01 (ind)'!AL7-MIN('01 (ind)'!AL$6:AL$37))/(MAX('01 (ind)'!AL$6:AL$37)-MIN('01 (ind)'!AL$6:AL$37))),ABS(-100+(100*(('01 (ind)'!AL7-MIN('01 (ind)'!AL$6:AL$37))/(MAX('01 (ind)'!AL$6:AL$37)-MIN('01 (ind)'!AL$6:AL$37))))))</f>
        <v>74.409237436277365</v>
      </c>
      <c r="AM8" s="75">
        <f>IF('01 (ind)'!AM$1="si",100*(('01 (ind)'!AM7-MIN('01 (ind)'!AM$6:AM$37))/(MAX('01 (ind)'!AM$6:AM$37)-MIN('01 (ind)'!AM$6:AM$37))),ABS(-100+(100*(('01 (ind)'!AM7-MIN('01 (ind)'!AM$6:AM$37))/(MAX('01 (ind)'!AM$6:AM$37)-MIN('01 (ind)'!AM$6:AM$37))))))</f>
        <v>95.898666283992682</v>
      </c>
      <c r="AN8" s="75">
        <f>IF('01 (ind)'!AN$1="si",100*(('01 (ind)'!AN7-MIN('01 (ind)'!AN$6:AN$37))/(MAX('01 (ind)'!AN$6:AN$37)-MIN('01 (ind)'!AN$6:AN$37))),ABS(-100+(100*(('01 (ind)'!AN7-MIN('01 (ind)'!AN$6:AN$37))/(MAX('01 (ind)'!AN$6:AN$37)-MIN('01 (ind)'!AN$6:AN$37))))))</f>
        <v>66.815274817857073</v>
      </c>
      <c r="AO8" s="75">
        <f>IF('01 (ind)'!AO$1="si",100*(('01 (ind)'!AO7-MIN('01 (ind)'!AO$6:AO$37))/(MAX('01 (ind)'!AO$6:AO$37)-MIN('01 (ind)'!AO$6:AO$37))),ABS(-100+(100*(('01 (ind)'!AO7-MIN('01 (ind)'!AO$6:AO$37))/(MAX('01 (ind)'!AO$6:AO$37)-MIN('01 (ind)'!AO$6:AO$37))))))</f>
        <v>36.096118364355526</v>
      </c>
      <c r="AP8" s="75">
        <f>IF('01 (ind)'!AP$1="si",100*(('01 (ind)'!AP7-MIN('01 (ind)'!AP$6:AP$37))/(MAX('01 (ind)'!AP$6:AP$37)-MIN('01 (ind)'!AP$6:AP$37))),ABS(-100+(100*(('01 (ind)'!AP7-MIN('01 (ind)'!AP$6:AP$37))/(MAX('01 (ind)'!AP$6:AP$37)-MIN('01 (ind)'!AP$6:AP$37))))))</f>
        <v>75.440215540300741</v>
      </c>
      <c r="AQ8" s="75">
        <f>IF('01 (ind)'!AQ$1="si",100*(('01 (ind)'!AQ7-MIN('01 (ind)'!AQ$6:AQ$37))/(MAX('01 (ind)'!AQ$6:AQ$37)-MIN('01 (ind)'!AQ$6:AQ$37))),ABS(-100+(100*(('01 (ind)'!AQ7-MIN('01 (ind)'!AQ$6:AQ$37))/(MAX('01 (ind)'!AQ$6:AQ$37)-MIN('01 (ind)'!AQ$6:AQ$37))))))</f>
        <v>11.16977804458725</v>
      </c>
      <c r="AR8" s="75">
        <f>IF('01 (ind)'!AR$1="si",100*(('01 (ind)'!AR7-MIN('01 (ind)'!AR$6:AR$37))/(MAX('01 (ind)'!AR$6:AR$37)-MIN('01 (ind)'!AR$6:AR$37))),ABS(-100+(100*(('01 (ind)'!AR7-MIN('01 (ind)'!AR$6:AR$37))/(MAX('01 (ind)'!AR$6:AR$37)-MIN('01 (ind)'!AR$6:AR$37))))))</f>
        <v>65.68728869750278</v>
      </c>
      <c r="AS8" s="75">
        <f>IF('01 (ind)'!AS$1="si",100*(('01 (ind)'!AS7-MIN('01 (ind)'!AS$6:AS$37))/(MAX('01 (ind)'!AS$6:AS$37)-MIN('01 (ind)'!AS$6:AS$37))),ABS(-100+(100*(('01 (ind)'!AS7-MIN('01 (ind)'!AS$6:AS$37))/(MAX('01 (ind)'!AS$6:AS$37)-MIN('01 (ind)'!AS$6:AS$37))))))</f>
        <v>49.929318399378751</v>
      </c>
      <c r="AT8" s="75">
        <f>IF('01 (ind)'!AT$1="si",100*(('01 (ind)'!AT7-MIN('01 (ind)'!AT$6:AT$37))/(MAX('01 (ind)'!AT$6:AT$37)-MIN('01 (ind)'!AT$6:AT$37))),ABS(-100+(100*(('01 (ind)'!AT7-MIN('01 (ind)'!AT$6:AT$37))/(MAX('01 (ind)'!AT$6:AT$37)-MIN('01 (ind)'!AT$6:AT$37))))))</f>
        <v>0</v>
      </c>
      <c r="AU8" s="75">
        <f>IF('01 (ind)'!AU$1="si",100*(('01 (ind)'!AU7-MIN('01 (ind)'!AU$6:AU$37))/(MAX('01 (ind)'!AU$6:AU$37)-MIN('01 (ind)'!AU$6:AU$37))),ABS(-100+(100*(('01 (ind)'!AU7-MIN('01 (ind)'!AU$6:AU$37))/(MAX('01 (ind)'!AU$6:AU$37)-MIN('01 (ind)'!AU$6:AU$37))))))</f>
        <v>65.217391304347828</v>
      </c>
      <c r="AV8" s="75">
        <f>IF('01 (ind)'!AV$1="si",100*(('01 (ind)'!AV7-MIN('01 (ind)'!AV$6:AV$37))/(MAX('01 (ind)'!AV$6:AV$37)-MIN('01 (ind)'!AV$6:AV$37))),ABS(-100+(100*(('01 (ind)'!AV7-MIN('01 (ind)'!AV$6:AV$37))/(MAX('01 (ind)'!AV$6:AV$37)-MIN('01 (ind)'!AV$6:AV$37))))))</f>
        <v>25.649913344887352</v>
      </c>
      <c r="AW8" s="75">
        <f>IF('01 (ind)'!AW$1="si",100*(('01 (ind)'!AW7-MIN('01 (ind)'!AW$6:AW$37))/(MAX('01 (ind)'!AW$6:AW$37)-MIN('01 (ind)'!AW$6:AW$37))),ABS(-100+(100*(('01 (ind)'!AW7-MIN('01 (ind)'!AW$6:AW$37))/(MAX('01 (ind)'!AW$6:AW$37)-MIN('01 (ind)'!AW$6:AW$37))))))</f>
        <v>95.904613789528256</v>
      </c>
      <c r="AX8" s="75">
        <f>IF('01 (ind)'!AX$1="si",100*(('01 (ind)'!AX7-MIN('01 (ind)'!AX$6:AX$37))/(MAX('01 (ind)'!AX$6:AX$37)-MIN('01 (ind)'!AX$6:AX$37))),ABS(-100+(100*(('01 (ind)'!AX7-MIN('01 (ind)'!AX$6:AX$37))/(MAX('01 (ind)'!AX$6:AX$37)-MIN('01 (ind)'!AX$6:AX$37))))))</f>
        <v>46.738026903729349</v>
      </c>
      <c r="AY8" s="75">
        <f>IF('01 (ind)'!AY$1="si",100*(('01 (ind)'!AY7-MIN('01 (ind)'!AY$6:AY$37))/(MAX('01 (ind)'!AY$6:AY$37)-MIN('01 (ind)'!AY$6:AY$37))),ABS(-100+(100*(('01 (ind)'!AY7-MIN('01 (ind)'!AY$6:AY$37))/(MAX('01 (ind)'!AY$6:AY$37)-MIN('01 (ind)'!AY$6:AY$37))))))</f>
        <v>63.939105613701265</v>
      </c>
      <c r="AZ8" s="75">
        <f>IF('01 (ind)'!AZ$1="si",100*(('01 (ind)'!AZ7-MIN('01 (ind)'!AZ$6:AZ$37))/(MAX('01 (ind)'!AZ$6:AZ$37)-MIN('01 (ind)'!AZ$6:AZ$37))),ABS(-100+(100*(('01 (ind)'!AZ7-MIN('01 (ind)'!AZ$6:AZ$37))/(MAX('01 (ind)'!AZ$6:AZ$37)-MIN('01 (ind)'!AZ$6:AZ$37))))))</f>
        <v>6.9869399275504316</v>
      </c>
      <c r="BA8" s="75">
        <f>IF('01 (ind)'!BA$1="si",100*(('01 (ind)'!BA7-MIN('01 (ind)'!BA$6:BA$37))/(MAX('01 (ind)'!BA$6:BA$37)-MIN('01 (ind)'!BA$6:BA$37))),ABS(-100+(100*(('01 (ind)'!BA7-MIN('01 (ind)'!BA$6:BA$37))/(MAX('01 (ind)'!BA$6:BA$37)-MIN('01 (ind)'!BA$6:BA$37))))))</f>
        <v>19.169741388534639</v>
      </c>
      <c r="BB8" s="75">
        <f>IF('01 (ind)'!BB$1="si",100*(('01 (ind)'!BB7-MIN('01 (ind)'!BB$6:BB$37))/(MAX('01 (ind)'!BB$6:BB$37)-MIN('01 (ind)'!BB$6:BB$37))),ABS(-100+(100*(('01 (ind)'!BB7-MIN('01 (ind)'!BB$6:BB$37))/(MAX('01 (ind)'!BB$6:BB$37)-MIN('01 (ind)'!BB$6:BB$37))))))</f>
        <v>17.938862282835906</v>
      </c>
      <c r="BC8" s="75">
        <f>IF('01 (ind)'!BC$1="si",100*(('01 (ind)'!BC7-MIN('01 (ind)'!BC$6:BC$37))/(MAX('01 (ind)'!BC$6:BC$37)-MIN('01 (ind)'!BC$6:BC$37))),ABS(-100+(100*(('01 (ind)'!BC7-MIN('01 (ind)'!BC$6:BC$37))/(MAX('01 (ind)'!BC$6:BC$37)-MIN('01 (ind)'!BC$6:BC$37))))))</f>
        <v>21.999999728047019</v>
      </c>
      <c r="BD8" s="75">
        <f>IF('01 (ind)'!BD$1="si",100*(('01 (ind)'!BD7-MIN('01 (ind)'!BD$6:BD$37))/(MAX('01 (ind)'!BD$6:BD$37)-MIN('01 (ind)'!BD$6:BD$37))),ABS(-100+(100*(('01 (ind)'!BD7-MIN('01 (ind)'!BD$6:BD$37))/(MAX('01 (ind)'!BD$6:BD$37)-MIN('01 (ind)'!BD$6:BD$37))))))</f>
        <v>87.36331616624544</v>
      </c>
      <c r="BE8" s="75">
        <f>IF('01 (ind)'!BE$1="si",100*(('01 (ind)'!BE7-MIN('01 (ind)'!BE$6:BE$37))/(MAX('01 (ind)'!BE$6:BE$37)-MIN('01 (ind)'!BE$6:BE$37))),ABS(-100+(100*(('01 (ind)'!BE7-MIN('01 (ind)'!BE$6:BE$37))/(MAX('01 (ind)'!BE$6:BE$37)-MIN('01 (ind)'!BE$6:BE$37))))))</f>
        <v>42.084942084942085</v>
      </c>
      <c r="BF8" s="75">
        <f>IF('01 (ind)'!BF$1="si",100*(('01 (ind)'!BF7-MIN('01 (ind)'!BF$6:BF$37))/(MAX('01 (ind)'!BF$6:BF$37)-MIN('01 (ind)'!BF$6:BF$37))),ABS(-100+(100*(('01 (ind)'!BF7-MIN('01 (ind)'!BF$6:BF$37))/(MAX('01 (ind)'!BF$6:BF$37)-MIN('01 (ind)'!BF$6:BF$37))))))</f>
        <v>56.586036889042255</v>
      </c>
      <c r="BG8" s="75">
        <f>IF('01 (ind)'!BG$1="si",100*(('01 (ind)'!BG7-MIN('01 (ind)'!BG$6:BG$37))/(MAX('01 (ind)'!BG$6:BG$37)-MIN('01 (ind)'!BG$6:BG$37))),ABS(-100+(100*(('01 (ind)'!BG7-MIN('01 (ind)'!BG$6:BG$37))/(MAX('01 (ind)'!BG$6:BG$37)-MIN('01 (ind)'!BG$6:BG$37))))))</f>
        <v>28.027383572390441</v>
      </c>
      <c r="BH8" s="75">
        <f>IF('01 (ind)'!BH$1="si",100*(('01 (ind)'!BH7-MIN('01 (ind)'!BH$6:BH$37))/(MAX('01 (ind)'!BH$6:BH$37)-MIN('01 (ind)'!BH$6:BH$37))),ABS(-100+(100*(('01 (ind)'!BH7-MIN('01 (ind)'!BH$6:BH$37))/(MAX('01 (ind)'!BH$6:BH$37)-MIN('01 (ind)'!BH$6:BH$37))))))</f>
        <v>23.742472079682965</v>
      </c>
      <c r="BI8" s="75">
        <f>IF('01 (ind)'!BI$1="si",100*(('01 (ind)'!BI7-MIN('01 (ind)'!BI$6:BI$37))/(MAX('01 (ind)'!BI$6:BI$37)-MIN('01 (ind)'!BI$6:BI$37))),ABS(-100+(100*(('01 (ind)'!BI7-MIN('01 (ind)'!BI$6:BI$37))/(MAX('01 (ind)'!BI$6:BI$37)-MIN('01 (ind)'!BI$6:BI$37))))))</f>
        <v>93.374196757772864</v>
      </c>
      <c r="BJ8" s="75">
        <f>IF('01 (ind)'!BJ$1="si",100*(('01 (ind)'!BJ7-MIN('01 (ind)'!BJ$6:BJ$37))/(MAX('01 (ind)'!BJ$6:BJ$37)-MIN('01 (ind)'!BJ$6:BJ$37))),ABS(-100+(100*(('01 (ind)'!BJ7-MIN('01 (ind)'!BJ$6:BJ$37))/(MAX('01 (ind)'!BJ$6:BJ$37)-MIN('01 (ind)'!BJ$6:BJ$37))))))</f>
        <v>28.988596192952837</v>
      </c>
      <c r="BK8" s="75">
        <f>IF('01 (ind)'!BK$1="si",100*(('01 (ind)'!BK7-MIN('01 (ind)'!BK$6:BK$37))/(MAX('01 (ind)'!BK$6:BK$37)-MIN('01 (ind)'!BK$6:BK$37))),ABS(-100+(100*(('01 (ind)'!BK7-MIN('01 (ind)'!BK$6:BK$37))/(MAX('01 (ind)'!BK$6:BK$37)-MIN('01 (ind)'!BK$6:BK$37))))))</f>
        <v>16.808739016654741</v>
      </c>
      <c r="BL8" s="75">
        <f>IF('01 (ind)'!BL$1="si",100*(('01 (ind)'!BL7-MIN('01 (ind)'!BL$6:BL$37))/(MAX('01 (ind)'!BL$6:BL$37)-MIN('01 (ind)'!BL$6:BL$37))),ABS(-100+(100*(('01 (ind)'!BL7-MIN('01 (ind)'!BL$6:BL$37))/(MAX('01 (ind)'!BL$6:BL$37)-MIN('01 (ind)'!BL$6:BL$37))))))</f>
        <v>36.036036036036037</v>
      </c>
      <c r="BM8" s="75">
        <f>IF('01 (ind)'!BM$1="si",100*(('01 (ind)'!BM7-MIN('01 (ind)'!BM$6:BM$37))/(MAX('01 (ind)'!BM$6:BM$37)-MIN('01 (ind)'!BM$6:BM$37))),ABS(-100+(100*(('01 (ind)'!BM7-MIN('01 (ind)'!BM$6:BM$37))/(MAX('01 (ind)'!BM$6:BM$37)-MIN('01 (ind)'!BM$6:BM$37))))))</f>
        <v>9.6180880974453284</v>
      </c>
      <c r="BN8" s="75">
        <f>IF('01 (ind)'!BN$1="si",100*(('01 (ind)'!BN7-MIN('01 (ind)'!BN$6:BN$37))/(MAX('01 (ind)'!BN$6:BN$37)-MIN('01 (ind)'!BN$6:BN$37))),ABS(-100+(100*(('01 (ind)'!BN7-MIN('01 (ind)'!BN$6:BN$37))/(MAX('01 (ind)'!BN$6:BN$37)-MIN('01 (ind)'!BN$6:BN$37))))))</f>
        <v>22.077338154117392</v>
      </c>
      <c r="BO8" s="75">
        <f>IF('01 (ind)'!BO$1="si",100*(('01 (ind)'!BO7-MIN('01 (ind)'!BO$6:BO$37))/(MAX('01 (ind)'!BO$6:BO$37)-MIN('01 (ind)'!BO$6:BO$37))),ABS(-100+(100*(('01 (ind)'!BO7-MIN('01 (ind)'!BO$6:BO$37))/(MAX('01 (ind)'!BO$6:BO$37)-MIN('01 (ind)'!BO$6:BO$37))))))</f>
        <v>2.5652622786062658</v>
      </c>
      <c r="BP8" s="75">
        <f>IF('01 (ind)'!BP$1="si",100*(('01 (ind)'!BP7-MIN('01 (ind)'!BP$6:BP$37))/(MAX('01 (ind)'!BP$6:BP$37)-MIN('01 (ind)'!BP$6:BP$37))),ABS(-100+(100*(('01 (ind)'!BP7-MIN('01 (ind)'!BP$6:BP$37))/(MAX('01 (ind)'!BP$6:BP$37)-MIN('01 (ind)'!BP$6:BP$37))))))</f>
        <v>44.365920649027998</v>
      </c>
      <c r="BQ8" s="75">
        <f>IF('01 (ind)'!BQ$1="si",100*(('01 (ind)'!BQ7-MIN('01 (ind)'!BQ$6:BQ$37))/(MAX('01 (ind)'!BQ$6:BQ$37)-MIN('01 (ind)'!BQ$6:BQ$37))),ABS(-100+(100*(('01 (ind)'!BQ7-MIN('01 (ind)'!BQ$6:BQ$37))/(MAX('01 (ind)'!BQ$6:BQ$37)-MIN('01 (ind)'!BQ$6:BQ$37))))))</f>
        <v>7.0210829261029559</v>
      </c>
      <c r="BR8" s="75">
        <f>IF('01 (ind)'!BR$1="si",100*(('01 (ind)'!BR7-MIN('01 (ind)'!BR$6:BR$37))/(MAX('01 (ind)'!BR$6:BR$37)-MIN('01 (ind)'!BR$6:BR$37))),ABS(-100+(100*(('01 (ind)'!BR7-MIN('01 (ind)'!BR$6:BR$37))/(MAX('01 (ind)'!BP$6:BP$37)-MIN('01 (ind)'!BR$6:BR$37))))))</f>
        <v>19.662175383669247</v>
      </c>
      <c r="BS8" s="75">
        <f>IF('01 (ind)'!BS$1="si",100*(('01 (ind)'!BS7-MIN('01 (ind)'!BS$6:BS$37))/(MAX('01 (ind)'!BS$6:BS$37)-MIN('01 (ind)'!BS$6:BS$37))),ABS(-100+(100*(('01 (ind)'!BS7-MIN('01 (ind)'!BS$6:BS$37))/(MAX('01 (ind)'!BQ$6:BQ$37)-MIN('01 (ind)'!BS$6:BS$37))))))</f>
        <v>11.528313924744657</v>
      </c>
      <c r="BT8" s="75">
        <f>IF('01 (ind)'!BT$1="si",100*(('01 (ind)'!BT7-MIN('01 (ind)'!BT$6:BT$37))/(MAX('01 (ind)'!BT$6:BT$37)-MIN('01 (ind)'!BT$6:BT$37))),ABS(-100+(100*(('01 (ind)'!BT7-MIN('01 (ind)'!BT$6:BT$37))/(MAX('01 (ind)'!BR$6:BR$37)-MIN('01 (ind)'!BT$6:BT$37))))))</f>
        <v>86.424862500000003</v>
      </c>
      <c r="BU8" s="75">
        <f>IF('01 (ind)'!BU$1="si",100*(('01 (ind)'!BU7-MIN('01 (ind)'!BU$6:BU$37))/(MAX('01 (ind)'!BU$6:BU$37)-MIN('01 (ind)'!BU$6:BU$37))),ABS(-100+(100*(('01 (ind)'!BU7-MIN('01 (ind)'!BU$6:BU$37))/(MAX('01 (ind)'!BU$6:BU$37)-MIN('01 (ind)'!BU$6:BU$37))))))</f>
        <v>43.81513366560943</v>
      </c>
      <c r="BV8" s="75">
        <f>IF('01 (ind)'!BV$1="si",100*(('01 (ind)'!BV7-MIN('01 (ind)'!BV$6:BV$37))/(MAX('01 (ind)'!BV$6:BV$37)-MIN('01 (ind)'!BV$6:BV$37))),ABS(-100+(100*(('01 (ind)'!BV7-MIN('01 (ind)'!BV$6:BV$37))/(MAX('01 (ind)'!BV$6:BV$37)-MIN('01 (ind)'!BV$6:BV$37))))))</f>
        <v>50.892325996430699</v>
      </c>
      <c r="BW8" s="75">
        <f>IF('01 (ind)'!BW$1="si",100*(('01 (ind)'!BW7-MIN('01 (ind)'!BW$6:BW$37))/(MAX('01 (ind)'!BW$6:BW$37)-MIN('01 (ind)'!BW$6:BW$37))),ABS(-100+(100*(('01 (ind)'!BW7-MIN('01 (ind)'!BW$6:BW$37))/(MAX('01 (ind)'!BW$6:BW$37)-MIN('01 (ind)'!BW$6:BW$37))))))</f>
        <v>78.12048825305159</v>
      </c>
      <c r="BX8" s="75">
        <f>IF('01 (ind)'!BX$1="si",100*(('01 (ind)'!BX7-MIN('01 (ind)'!BX$6:BX$37))/(MAX('01 (ind)'!BX$6:BX$37)-MIN('01 (ind)'!BX$6:BX$37))),ABS(-100+(100*(('01 (ind)'!BX7-MIN('01 (ind)'!BX$6:BX$37))/(MAX('01 (ind)'!BX$6:BX$37)-MIN('01 (ind)'!BX$6:BX$37))))))</f>
        <v>26.335560316085648</v>
      </c>
      <c r="BY8" s="75">
        <f>IF('01 (ind)'!BY$1="si",100*(('01 (ind)'!BY7-MIN('01 (ind)'!BY$6:BY$37))/(MAX('01 (ind)'!BY$6:BY$37)-MIN('01 (ind)'!BY$6:BY$37))),ABS(-100+(100*(('01 (ind)'!BY7-MIN('01 (ind)'!BY$6:BY$37))/(MAX('01 (ind)'!BY$6:BY$37)-MIN('01 (ind)'!BY$6:BY$37))))))</f>
        <v>0</v>
      </c>
      <c r="BZ8" s="75">
        <f>IF('01 (ind)'!BZ$1="si",100*(('01 (ind)'!BZ7-MIN('01 (ind)'!BZ$6:BZ$37))/(MAX('01 (ind)'!BZ$6:BZ$37)-MIN('01 (ind)'!BZ$6:BZ$37))),ABS(-100+(100*(('01 (ind)'!BZ7-MIN('01 (ind)'!BZ$6:BZ$37))/(MAX('01 (ind)'!BZ$6:BZ$37)-MIN('01 (ind)'!BZ$6:BZ$37))))))</f>
        <v>100</v>
      </c>
      <c r="CA8" s="75">
        <f>IF('01 (ind)'!CA$1="si",100*(('01 (ind)'!CA7-MIN('01 (ind)'!CA$6:CA$37))/(MAX('01 (ind)'!CA$6:CA$37)-MIN('01 (ind)'!CA$6:CA$37))),ABS(-100+(100*(('01 (ind)'!CA7-MIN('01 (ind)'!CA$6:CA$37))/(MAX('01 (ind)'!CA$6:CA$37)-MIN('01 (ind)'!CA$6:CA$37))))))</f>
        <v>0</v>
      </c>
      <c r="CB8" s="75">
        <f>IF('01 (ind)'!CB$1="si",100*(('01 (ind)'!CB7-MIN('01 (ind)'!CB$6:CB$37))/(MAX('01 (ind)'!CB$6:CB$37)-MIN('01 (ind)'!CB$6:CB$37))),ABS(-100+(100*(('01 (ind)'!CB7-MIN('01 (ind)'!CB$6:CB$37))/(MAX('01 (ind)'!CB$6:CB$37)-MIN('01 (ind)'!CB$6:CB$37))))))</f>
        <v>86.224489795918373</v>
      </c>
      <c r="CC8" s="75">
        <f>IF('01 (ind)'!CC$1="si",100*(('01 (ind)'!CC7-MIN('01 (ind)'!CC$6:CC$37))/(MAX('01 (ind)'!CC$6:CC$37)-MIN('01 (ind)'!CC$6:CC$37))),ABS(-100+(100*(('01 (ind)'!CC7-MIN('01 (ind)'!CC$6:CC$37))/(MAX('01 (ind)'!CC$6:CC$37)-MIN('01 (ind)'!CC$6:CC$37))))))</f>
        <v>99.751288582224632</v>
      </c>
      <c r="CD8" s="75">
        <f>IF('01 (ind)'!CD$1="si",100*(('01 (ind)'!CD7-MIN('01 (ind)'!CD$6:CD$37))/(MAX('01 (ind)'!CD$6:CD$37)-MIN('01 (ind)'!CD$6:CD$37))),ABS(-100+(100*(('01 (ind)'!CD7-MIN('01 (ind)'!CD$6:CD$37))/(MAX('01 (ind)'!CD$6:CD$37)-MIN('01 (ind)'!CD$6:CD$37))))))</f>
        <v>11.676254673106664</v>
      </c>
      <c r="CE8" s="75">
        <f>IF('01 (ind)'!CE$1="si",100*(('01 (ind)'!CE7-MIN('01 (ind)'!CE$6:CE$37))/(MAX('01 (ind)'!CE$6:CE$37)-MIN('01 (ind)'!CE$6:CE$37))),ABS(-100+(100*(('01 (ind)'!CE7-MIN('01 (ind)'!CE$6:CE$37))/(MAX('01 (ind)'!CE$6:CE$37)-MIN('01 (ind)'!CE$6:CE$37))))))</f>
        <v>8.2329614860154923</v>
      </c>
      <c r="CF8" s="75">
        <f>IF('01 (ind)'!CF$1="si",100*(('01 (ind)'!CF7-MIN('01 (ind)'!CF$6:CF$37))/(MAX('01 (ind)'!CF$6:CF$37)-MIN('01 (ind)'!CF$6:CF$37))),ABS(-100+(100*(('01 (ind)'!CF7-MIN('01 (ind)'!CF$6:CF$37))/(MAX('01 (ind)'!CF$6:CF$37)-MIN('01 (ind)'!CF$6:CF$37))))))</f>
        <v>100</v>
      </c>
      <c r="CG8" s="75">
        <f>IF('01 (ind)'!CG$1="si",100*(('01 (ind)'!CG7-MIN('01 (ind)'!CG$6:CG$37))/(MAX('01 (ind)'!CG$6:CG$37)-MIN('01 (ind)'!CG$6:CG$37))),ABS(-100+(100*(('01 (ind)'!CG7-MIN('01 (ind)'!CG$6:CG$37))/(MAX('01 (ind)'!CG$6:CG$37)-MIN('01 (ind)'!CG$6:CG$37))))))</f>
        <v>25.49814436863354</v>
      </c>
      <c r="CH8" s="75">
        <f>IF('01 (ind)'!CH$1="si",100*(('01 (ind)'!CH7-MIN('01 (ind)'!CH$6:CH$37))/(MAX('01 (ind)'!CH$6:CH$37)-MIN('01 (ind)'!CH$6:CH$37))),ABS(-100+(100*(('01 (ind)'!CH7-MIN('01 (ind)'!CH$6:CH$37))/(MAX('01 (ind)'!CH$6:CH$37)-MIN('01 (ind)'!CH$6:CH$37))))))</f>
        <v>12.295320753174877</v>
      </c>
      <c r="CI8" s="75">
        <f>IF('01 (ind)'!CI$1="si",100*(('01 (ind)'!CI7-MIN('01 (ind)'!CI$6:CI$37))/(MAX('01 (ind)'!CI$6:CI$37)-MIN('01 (ind)'!CI$6:CI$37))),ABS(-100+(100*(('01 (ind)'!CI7-MIN('01 (ind)'!CI$6:CI$37))/(MAX('01 (ind)'!CI$6:CI$37)-MIN('01 (ind)'!CI$6:CI$37))))))</f>
        <v>21.905728474931802</v>
      </c>
      <c r="CJ8" s="75">
        <f>IF('01 (ind)'!CJ$1="si",100*(('01 (ind)'!CJ7-MIN('01 (ind)'!CJ$6:CJ$37))/(MAX('01 (ind)'!CJ$6:CJ$37)-MIN('01 (ind)'!CJ$6:CJ$37))),ABS(-100+(100*(('01 (ind)'!CJ7-MIN('01 (ind)'!CJ$6:CJ$37))/(MAX('01 (ind)'!CJ$6:CJ$37)-MIN('01 (ind)'!CJ$6:CJ$37))))))</f>
        <v>50.325812192267904</v>
      </c>
      <c r="CK8" s="75">
        <f>IF('01 (ind)'!CK$1="si",100*(('01 (ind)'!CK7-MIN('01 (ind)'!CK$6:CK$37))/(MAX('01 (ind)'!CK$6:CK$37)-MIN('01 (ind)'!CK$6:CK$37))),ABS(-100+(100*(('01 (ind)'!CK7-MIN('01 (ind)'!CK$6:CK$37))/(MAX('01 (ind)'!CK$6:CK$37)-MIN('01 (ind)'!CK$6:CK$37))))))</f>
        <v>5.9763706752355272</v>
      </c>
      <c r="CL8" s="75">
        <f>IF('01 (ind)'!CL$1="si",100*(('01 (ind)'!CL7-MIN('01 (ind)'!CL$6:CL$37))/(MAX('01 (ind)'!CL$6:CL$37)-MIN('01 (ind)'!CL$6:CL$37))),ABS(-100+(100*(('01 (ind)'!CL7-MIN('01 (ind)'!CL$6:CL$37))/(MAX('01 (ind)'!CL$6:CL$37)-MIN('01 (ind)'!CL$6:CL$37))))))</f>
        <v>17.297946591895087</v>
      </c>
      <c r="CM8" s="75">
        <f>IF('01 (ind)'!CM$1="si",100*(('01 (ind)'!CM7-MIN('01 (ind)'!CM$6:CM$37))/(MAX('01 (ind)'!CM$6:CM$37)-MIN('01 (ind)'!CM$6:CM$37))),ABS(-100+(100*(('01 (ind)'!CM7-MIN('01 (ind)'!CM$6:CM$37))/(MAX('01 (ind)'!CM$6:CM$37)-MIN('01 (ind)'!CM$6:CM$37))))))</f>
        <v>22.057598978885355</v>
      </c>
    </row>
    <row r="9" spans="1:91">
      <c r="A9" s="18" t="s">
        <v>218</v>
      </c>
      <c r="B9" s="87">
        <f>IF('01 (ind)'!B$1="si",100*(('01 (ind)'!B8-MIN('01 (ind)'!B$6:B$37))/(MAX('01 (ind)'!B$6:B$37)-MIN('01 (ind)'!B$6:B$37))),ABS(-100+(100*(('01 (ind)'!B8-MIN('01 (ind)'!B$6:B$37))/(MAX('01 (ind)'!B$6:B$37)-MIN('01 (ind)'!B$6:B$37))))))</f>
        <v>8.686709459778727E-2</v>
      </c>
      <c r="C9" s="87">
        <f>IF('01 (ind)'!C$1="si",100*(('01 (ind)'!C8-MIN('01 (ind)'!C$6:C$37))/(MAX('01 (ind)'!C$6:C$37)-MIN('01 (ind)'!C$6:C$37))),ABS(-100+(100*(('01 (ind)'!C8-MIN('01 (ind)'!C$6:C$37))/(MAX('01 (ind)'!C$6:C$37)-MIN('01 (ind)'!C$6:C$37))))))</f>
        <v>52.446313282622285</v>
      </c>
      <c r="D9" s="87">
        <f>IF('01 (ind)'!D$1="si",100*(('01 (ind)'!D8-MIN('01 (ind)'!D$6:D$37))/(MAX('01 (ind)'!D$6:D$37)-MIN('01 (ind)'!D$6:D$37))),ABS(-100+(100*(('01 (ind)'!D8-MIN('01 (ind)'!D$6:D$37))/(MAX('01 (ind)'!D$6:D$37)-MIN('01 (ind)'!D$6:D$37))))))</f>
        <v>18.019673584181703</v>
      </c>
      <c r="E9" s="87">
        <f>IF('01 (ind)'!E$1="si",100*(('01 (ind)'!E8-MIN('01 (ind)'!E$6:E$37))/(MAX('01 (ind)'!E$6:E$37)-MIN('01 (ind)'!E$6:E$37))),ABS(-100+(100*(('01 (ind)'!E8-MIN('01 (ind)'!E$6:E$37))/(MAX('01 (ind)'!E$6:E$37)-MIN('01 (ind)'!E$6:E$37))))))</f>
        <v>86.111111111111114</v>
      </c>
      <c r="F9" s="87">
        <f>IF('01 (ind)'!F$1="si",100*(('01 (ind)'!F8-MIN('01 (ind)'!F$6:F$37))/(MAX('01 (ind)'!F$6:F$37)-MIN('01 (ind)'!F$6:F$37))),ABS(-100+(100*(('01 (ind)'!F8-MIN('01 (ind)'!F$6:F$37))/(MAX('01 (ind)'!F$6:F$37)-MIN('01 (ind)'!F$6:F$37))))))</f>
        <v>36.065573770491795</v>
      </c>
      <c r="G9" s="87">
        <f>IF('01 (ind)'!G$1="si",100*(('01 (ind)'!G8-MIN('01 (ind)'!G$6:G$37))/(MAX('01 (ind)'!G$6:G$37)-MIN('01 (ind)'!G$6:G$37))),ABS(-100+(100*(('01 (ind)'!G8-MIN('01 (ind)'!G$6:G$37))/(MAX('01 (ind)'!G$6:G$37)-MIN('01 (ind)'!G$6:G$37))))))</f>
        <v>55.128205128205146</v>
      </c>
      <c r="H9" s="87">
        <f>IF('01 (ind)'!H$1="si",100*(('01 (ind)'!H8-MIN('01 (ind)'!H$6:H$37))/(MAX('01 (ind)'!H$6:H$37)-MIN('01 (ind)'!H$6:H$37))),ABS(-100+(100*(('01 (ind)'!H8-MIN('01 (ind)'!H$6:H$37))/(MAX('01 (ind)'!H$6:H$37)-MIN('01 (ind)'!H$6:H$37))))))</f>
        <v>22.58064516129031</v>
      </c>
      <c r="I9" s="87">
        <f>IF('01 (ind)'!I$1="si",100*(('01 (ind)'!I8-MIN('01 (ind)'!I$6:I$37))/(MAX('01 (ind)'!I$6:I$37)-MIN('01 (ind)'!I$6:I$37))),ABS(-100+(100*(('01 (ind)'!I8-MIN('01 (ind)'!I$6:I$37))/(MAX('01 (ind)'!I$6:I$37)-MIN('01 (ind)'!I$6:I$37))))))</f>
        <v>66.268656716417922</v>
      </c>
      <c r="J9" s="87">
        <f>IF('01 (ind)'!J$1="si",100*(('01 (ind)'!J8-MIN('01 (ind)'!J$6:J$37))/(MAX('01 (ind)'!J$6:J$37)-MIN('01 (ind)'!J$6:J$37))),ABS(-100+(100*(('01 (ind)'!J8-MIN('01 (ind)'!J$6:J$37))/(MAX('01 (ind)'!J$6:J$37)-MIN('01 (ind)'!J$6:J$37))))))</f>
        <v>100</v>
      </c>
      <c r="K9" s="87">
        <f>IF('01 (ind)'!K$1="si",100*(('01 (ind)'!K8-MIN('01 (ind)'!K$6:K$37))/(MAX('01 (ind)'!K$6:K$37)-MIN('01 (ind)'!K$6:K$37))),ABS(-100+(100*(('01 (ind)'!K8-MIN('01 (ind)'!K$6:K$37))/(MAX('01 (ind)'!K$6:K$37)-MIN('01 (ind)'!K$6:K$37))))))</f>
        <v>64.305025311659918</v>
      </c>
      <c r="L9" s="87">
        <f>IF('01 (ind)'!L$1="si",100*(('01 (ind)'!L8-MIN('01 (ind)'!L$6:L$37))/(MAX('01 (ind)'!L$6:L$37)-MIN('01 (ind)'!L$6:L$37))),ABS(-100+(100*(('01 (ind)'!L8-MIN('01 (ind)'!L$6:L$37))/(MAX('01 (ind)'!L$6:L$37)-MIN('01 (ind)'!L$6:L$37))))))</f>
        <v>83.352852476117093</v>
      </c>
      <c r="M9" s="87">
        <f>IF('01 (ind)'!M$1="si",100*(('01 (ind)'!M8-MIN('01 (ind)'!M$6:M$37))/(MAX('01 (ind)'!M$6:M$37)-MIN('01 (ind)'!M$6:M$37))),ABS(-100+(100*(('01 (ind)'!M8-MIN('01 (ind)'!M$6:M$37))/(MAX('01 (ind)'!M$6:M$37)-MIN('01 (ind)'!M$6:M$37))))))</f>
        <v>0.24041814198755893</v>
      </c>
      <c r="N9" s="87">
        <f>IF('01 (ind)'!N$1="si",100*(('01 (ind)'!N8-MIN('01 (ind)'!N$6:N$37))/(MAX('01 (ind)'!N$6:N$37)-MIN('01 (ind)'!N$6:N$37))),ABS(-100+(100*(('01 (ind)'!N8-MIN('01 (ind)'!N$6:N$37))/(MAX('01 (ind)'!N$6:N$37)-MIN('01 (ind)'!N$6:N$37))))))</f>
        <v>32.68652131784642</v>
      </c>
      <c r="O9" s="87">
        <f>IF('01 (ind)'!O$1="si",100*(('01 (ind)'!O8-MIN('01 (ind)'!O$6:O$37))/(MAX('01 (ind)'!O$6:O$37)-MIN('01 (ind)'!O$6:O$37))),ABS(-100+(100*(('01 (ind)'!O8-MIN('01 (ind)'!O$6:O$37))/(MAX('01 (ind)'!O$6:O$37)-MIN('01 (ind)'!O$6:O$37))))))</f>
        <v>95.876288659793815</v>
      </c>
      <c r="P9" s="87">
        <f>IF('01 (ind)'!P$1="si",100*(('01 (ind)'!P8-MIN('01 (ind)'!P$6:P$37))/(MAX('01 (ind)'!P$6:P$37)-MIN('01 (ind)'!P$6:P$37))),ABS(-100+(100*(('01 (ind)'!P8-MIN('01 (ind)'!P$6:P$37))/(MAX('01 (ind)'!P$6:P$37)-MIN('01 (ind)'!P$6:P$37))))))</f>
        <v>39.377310296785055</v>
      </c>
      <c r="Q9" s="87">
        <f>IF('01 (ind)'!Q$1="si",100*(('01 (ind)'!Q8-MIN('01 (ind)'!Q$6:Q$37))/(MAX('01 (ind)'!Q$6:Q$37)-MIN('01 (ind)'!Q$6:Q$37))),ABS(-100+(100*(('01 (ind)'!Q8-MIN('01 (ind)'!Q$6:Q$37))/(MAX('01 (ind)'!Q$6:Q$37)-MIN('01 (ind)'!Q$6:Q$37))))))</f>
        <v>17.276683434570401</v>
      </c>
      <c r="R9" s="87">
        <f>IF('01 (ind)'!R$1="si",100*(('01 (ind)'!R8-MIN('01 (ind)'!R$6:R$37))/(MAX('01 (ind)'!R$6:R$37)-MIN('01 (ind)'!R$6:R$37))),ABS(-100+(100*(('01 (ind)'!R8-MIN('01 (ind)'!R$6:R$37))/(MAX('01 (ind)'!R$6:R$37)-MIN('01 (ind)'!R$6:R$37))))))</f>
        <v>7.4379527773105164E-2</v>
      </c>
      <c r="S9" s="75">
        <f>ABS(ABS(('01 (ind)'!S8-((MAX('01 (ind)'!S$6:S$37)+MIN('01 (ind)'!S$6:S$37))/2))/(((MAX('01 (ind)'!S$6:S$37)+MIN('01 (ind)'!S$6:S$37))/2)-MAX('01 (ind)'!S$6:S$37))*100)-100)</f>
        <v>58.908310126085937</v>
      </c>
      <c r="T9" s="75">
        <f>IF('01 (ind)'!T$1="si",100*(('01 (ind)'!T8-MIN('01 (ind)'!T$6:T$37))/(MAX('01 (ind)'!T$6:T$37)-MIN('01 (ind)'!T$6:T$37))),ABS(-100+(100*(('01 (ind)'!T8-MIN('01 (ind)'!T$6:T$37))/(MAX('01 (ind)'!T$6:T$37)-MIN('01 (ind)'!T$6:T$37))))))</f>
        <v>8.516190250266872</v>
      </c>
      <c r="U9" s="75">
        <f>IF('01 (ind)'!U$1="si",100*(('01 (ind)'!U8-MIN('01 (ind)'!U$6:U$37))/(MAX('01 (ind)'!U$6:U$37)-MIN('01 (ind)'!U$6:U$37))),ABS(-100+(100*(('01 (ind)'!U8-MIN('01 (ind)'!U$6:U$37))/(MAX('01 (ind)'!U$6:U$37)-MIN('01 (ind)'!U$6:U$37))))))</f>
        <v>50</v>
      </c>
      <c r="V9" s="75">
        <f>IF('01 (ind)'!V$1="si",100*(('01 (ind)'!V8-MIN('01 (ind)'!V$6:V$37))/(MAX('01 (ind)'!V$6:V$37)-MIN('01 (ind)'!V$6:V$37))),ABS(-100+(100*(('01 (ind)'!V8-MIN('01 (ind)'!V$6:V$37))/(MAX('01 (ind)'!V$6:V$37)-MIN('01 (ind)'!V$6:V$37))))))</f>
        <v>95.027624309392266</v>
      </c>
      <c r="W9" s="75">
        <f>IF('01 (ind)'!W$1="si",100*(('01 (ind)'!W8-MIN('01 (ind)'!W$6:W$37))/(MAX('01 (ind)'!W$6:W$37)-MIN('01 (ind)'!W$6:W$37))),ABS(-100+(100*(('01 (ind)'!W8-MIN('01 (ind)'!W$6:W$37))/(MAX('01 (ind)'!W$6:W$37)-MIN('01 (ind)'!W$6:W$37))))))</f>
        <v>27.769864935149357</v>
      </c>
      <c r="X9" s="75">
        <f>IF('01 (ind)'!X$1="si",100*(('01 (ind)'!X8-MIN('01 (ind)'!X$6:X$37))/(MAX('01 (ind)'!X$6:X$37)-MIN('01 (ind)'!X$6:X$37))),ABS(-100+(100*(('01 (ind)'!X8-MIN('01 (ind)'!X$6:X$37))/(MAX('01 (ind)'!X$6:X$37)-MIN('01 (ind)'!X$6:X$37))))))</f>
        <v>70.71560880145978</v>
      </c>
      <c r="Y9" s="75">
        <f>IF('01 (ind)'!Y$1="si",100*(('01 (ind)'!Y8-MIN('01 (ind)'!Y$6:Y$37))/(MAX('01 (ind)'!Y$6:Y$37)-MIN('01 (ind)'!Y$6:Y$37))),ABS(-100+(100*(('01 (ind)'!Y8-MIN('01 (ind)'!Y$6:Y$37))/(MAX('01 (ind)'!Y$6:Y$37)-MIN('01 (ind)'!Y$6:Y$37))))))</f>
        <v>85.700309684684683</v>
      </c>
      <c r="Z9" s="75">
        <f>IF('01 (ind)'!Z$1="si",100*(('01 (ind)'!Z8-MIN('01 (ind)'!Z$6:Z$37))/(MAX('01 (ind)'!Z$6:Z$37)-MIN('01 (ind)'!Z$6:Z$37))),ABS(-100+(100*(('01 (ind)'!Z8-MIN('01 (ind)'!Z$6:Z$37))/(MAX('01 (ind)'!Z$6:Z$37)-MIN('01 (ind)'!Z$6:Z$37))))))</f>
        <v>79.595862734676899</v>
      </c>
      <c r="AA9" s="75">
        <f>IF('01 (ind)'!AA$1="si",100*(('01 (ind)'!AA8-MIN('01 (ind)'!AA$6:AA$37))/(MAX('01 (ind)'!AA$6:AA$37)-MIN('01 (ind)'!AA$6:AA$37))),ABS(-100+(100*(('01 (ind)'!AA8-MIN('01 (ind)'!AA$6:AA$37))/(MAX('01 (ind)'!AA$6:AA$37)-MIN('01 (ind)'!AA$6:AA$37))))))</f>
        <v>92.580170668847487</v>
      </c>
      <c r="AB9" s="75">
        <f>IF('01 (ind)'!AB$1="si",100*(('01 (ind)'!AB8-MIN('01 (ind)'!AB$6:AB$37))/(MAX('01 (ind)'!AB$6:AB$37)-MIN('01 (ind)'!AB$6:AB$37))),ABS(-100+(100*(('01 (ind)'!AB8-MIN('01 (ind)'!AB$6:AB$37))/(MAX('01 (ind)'!AB$6:AB$37)-MIN('01 (ind)'!AB$6:AB$37))))))</f>
        <v>61.961764931616912</v>
      </c>
      <c r="AC9" s="75">
        <f>IF('01 (ind)'!AC$1="si",100*(('01 (ind)'!AC8-MIN('01 (ind)'!AC$6:AC$37))/(MAX('01 (ind)'!AC$6:AC$37)-MIN('01 (ind)'!AC$6:AC$37))),ABS(-100+(100*(('01 (ind)'!AC8-MIN('01 (ind)'!AC$6:AC$37))/(MAX('01 (ind)'!AC$6:AC$37)-MIN('01 (ind)'!AC$6:AC$37))))))</f>
        <v>75.998467624446363</v>
      </c>
      <c r="AD9" s="75">
        <f>IF('01 (ind)'!AD$1="si",100*(('01 (ind)'!AD8-MIN('01 (ind)'!AD$6:AD$37))/(MAX('01 (ind)'!AD$6:AD$37)-MIN('01 (ind)'!AD$6:AD$37))),ABS(-100+(100*(('01 (ind)'!AD8-MIN('01 (ind)'!AD$6:AD$37))/(MAX('01 (ind)'!AD$6:AD$37)-MIN('01 (ind)'!AD$6:AD$37))))))</f>
        <v>42.830914479049461</v>
      </c>
      <c r="AE9" s="75">
        <f>IF('01 (ind)'!AE$1="si",100*(('01 (ind)'!AE8-MIN('01 (ind)'!AE$6:AE$37))/(MAX('01 (ind)'!AE$6:AE$37)-MIN('01 (ind)'!AE$6:AE$37))),ABS(-100+(100*(('01 (ind)'!AE8-MIN('01 (ind)'!AE$6:AE$37))/(MAX('01 (ind)'!AE$6:AE$37)-MIN('01 (ind)'!AE$6:AE$37))))))</f>
        <v>47.90852186872953</v>
      </c>
      <c r="AF9" s="75">
        <f>IF('01 (ind)'!AF$1="si",100*(('01 (ind)'!AF8-MIN('01 (ind)'!AF$6:AF$37))/(MAX('01 (ind)'!AF$6:AF$37)-MIN('01 (ind)'!AF$6:AF$37))),ABS(-100+(100*(('01 (ind)'!AF8-MIN('01 (ind)'!AF$6:AF$37))/(MAX('01 (ind)'!AF$6:AF$37)-MIN('01 (ind)'!AF$6:AF$37))))))</f>
        <v>94.148936170212764</v>
      </c>
      <c r="AG9" s="75">
        <f>IF('01 (ind)'!AG$1="si",100*(('01 (ind)'!AG8-MIN('01 (ind)'!AG$6:AG$37))/(MAX('01 (ind)'!AG$6:AG$37)-MIN('01 (ind)'!AG$6:AG$37))),ABS(-100+(100*(('01 (ind)'!AG8-MIN('01 (ind)'!AG$6:AG$37))/(MAX('01 (ind)'!AG$6:AG$37)-MIN('01 (ind)'!AG$6:AG$37))))))</f>
        <v>72.222222222222229</v>
      </c>
      <c r="AH9" s="75">
        <f>IF('01 (ind)'!AH$1="si",100*(('01 (ind)'!AH8-MIN('01 (ind)'!AH$6:AH$37))/(MAX('01 (ind)'!AH$6:AH$37)-MIN('01 (ind)'!AH$6:AH$37))),ABS(-100+(100*(('01 (ind)'!AH8-MIN('01 (ind)'!AH$6:AH$37))/(MAX('01 (ind)'!AH$6:AH$37)-MIN('01 (ind)'!AH$6:AH$37))))))</f>
        <v>22.697368421052627</v>
      </c>
      <c r="AI9" s="75">
        <f>IF('01 (ind)'!AI$1="si",100*(('01 (ind)'!AI8-MIN('01 (ind)'!AI$6:AI$37))/(MAX('01 (ind)'!AI$6:AI$37)-MIN('01 (ind)'!AI$6:AI$37))),ABS(-100+(100*(('01 (ind)'!AI8-MIN('01 (ind)'!AI$6:AI$37))/(MAX('01 (ind)'!AI$6:AI$37)-MIN('01 (ind)'!AI$6:AI$37))))))</f>
        <v>0.41618453958418872</v>
      </c>
      <c r="AJ9" s="75">
        <f>IF('01 (ind)'!AJ$1="si",100*(('01 (ind)'!AJ8-MIN('01 (ind)'!AJ$6:AJ$37))/(MAX('01 (ind)'!AJ$6:AJ$37)-MIN('01 (ind)'!AJ$6:AJ$37))),ABS(-100+(100*(('01 (ind)'!AJ8-MIN('01 (ind)'!AJ$6:AJ$37))/(MAX('01 (ind)'!AJ$6:AJ$37)-MIN('01 (ind)'!AJ$6:AJ$37))))))</f>
        <v>86.605293440736489</v>
      </c>
      <c r="AK9" s="75">
        <f>IF('01 (ind)'!AK$1="si",100*(('01 (ind)'!AK8-MIN('01 (ind)'!AK$6:AK$37))/(MAX('01 (ind)'!AK$6:AK$37)-MIN('01 (ind)'!AK$6:AK$37))),ABS(-100+(100*(('01 (ind)'!AK8-MIN('01 (ind)'!AK$6:AK$37))/(MAX('01 (ind)'!AK$6:AK$37)-MIN('01 (ind)'!AK$6:AK$37))))))</f>
        <v>17.161509959440668</v>
      </c>
      <c r="AL9" s="75">
        <f>IF('01 (ind)'!AL$1="si",100*(('01 (ind)'!AL8-MIN('01 (ind)'!AL$6:AL$37))/(MAX('01 (ind)'!AL$6:AL$37)-MIN('01 (ind)'!AL$6:AL$37))),ABS(-100+(100*(('01 (ind)'!AL8-MIN('01 (ind)'!AL$6:AL$37))/(MAX('01 (ind)'!AL$6:AL$37)-MIN('01 (ind)'!AL$6:AL$37))))))</f>
        <v>28.047164247963025</v>
      </c>
      <c r="AM9" s="75">
        <f>IF('01 (ind)'!AM$1="si",100*(('01 (ind)'!AM8-MIN('01 (ind)'!AM$6:AM$37))/(MAX('01 (ind)'!AM$6:AM$37)-MIN('01 (ind)'!AM$6:AM$37))),ABS(-100+(100*(('01 (ind)'!AM8-MIN('01 (ind)'!AM$6:AM$37))/(MAX('01 (ind)'!AM$6:AM$37)-MIN('01 (ind)'!AM$6:AM$37))))))</f>
        <v>89.842606643397346</v>
      </c>
      <c r="AN9" s="75">
        <f>IF('01 (ind)'!AN$1="si",100*(('01 (ind)'!AN8-MIN('01 (ind)'!AN$6:AN$37))/(MAX('01 (ind)'!AN$6:AN$37)-MIN('01 (ind)'!AN$6:AN$37))),ABS(-100+(100*(('01 (ind)'!AN8-MIN('01 (ind)'!AN$6:AN$37))/(MAX('01 (ind)'!AN$6:AN$37)-MIN('01 (ind)'!AN$6:AN$37))))))</f>
        <v>76.799417291231492</v>
      </c>
      <c r="AO9" s="75">
        <f>IF('01 (ind)'!AO$1="si",100*(('01 (ind)'!AO8-MIN('01 (ind)'!AO$6:AO$37))/(MAX('01 (ind)'!AO$6:AO$37)-MIN('01 (ind)'!AO$6:AO$37))),ABS(-100+(100*(('01 (ind)'!AO8-MIN('01 (ind)'!AO$6:AO$37))/(MAX('01 (ind)'!AO$6:AO$37)-MIN('01 (ind)'!AO$6:AO$37))))))</f>
        <v>69.021844136935044</v>
      </c>
      <c r="AP9" s="75">
        <f>IF('01 (ind)'!AP$1="si",100*(('01 (ind)'!AP8-MIN('01 (ind)'!AP$6:AP$37))/(MAX('01 (ind)'!AP$6:AP$37)-MIN('01 (ind)'!AP$6:AP$37))),ABS(-100+(100*(('01 (ind)'!AP8-MIN('01 (ind)'!AP$6:AP$37))/(MAX('01 (ind)'!AP$6:AP$37)-MIN('01 (ind)'!AP$6:AP$37))))))</f>
        <v>57.281974128757291</v>
      </c>
      <c r="AQ9" s="75">
        <f>IF('01 (ind)'!AQ$1="si",100*(('01 (ind)'!AQ8-MIN('01 (ind)'!AQ$6:AQ$37))/(MAX('01 (ind)'!AQ$6:AQ$37)-MIN('01 (ind)'!AQ$6:AQ$37))),ABS(-100+(100*(('01 (ind)'!AQ8-MIN('01 (ind)'!AQ$6:AQ$37))/(MAX('01 (ind)'!AQ$6:AQ$37)-MIN('01 (ind)'!AQ$6:AQ$37))))))</f>
        <v>11.553035368419934</v>
      </c>
      <c r="AR9" s="75">
        <f>IF('01 (ind)'!AR$1="si",100*(('01 (ind)'!AR8-MIN('01 (ind)'!AR$6:AR$37))/(MAX('01 (ind)'!AR$6:AR$37)-MIN('01 (ind)'!AR$6:AR$37))),ABS(-100+(100*(('01 (ind)'!AR8-MIN('01 (ind)'!AR$6:AR$37))/(MAX('01 (ind)'!AR$6:AR$37)-MIN('01 (ind)'!AR$6:AR$37))))))</f>
        <v>79.567434778777226</v>
      </c>
      <c r="AS9" s="75">
        <f>IF('01 (ind)'!AS$1="si",100*(('01 (ind)'!AS8-MIN('01 (ind)'!AS$6:AS$37))/(MAX('01 (ind)'!AS$6:AS$37)-MIN('01 (ind)'!AS$6:AS$37))),ABS(-100+(100*(('01 (ind)'!AS8-MIN('01 (ind)'!AS$6:AS$37))/(MAX('01 (ind)'!AS$6:AS$37)-MIN('01 (ind)'!AS$6:AS$37))))))</f>
        <v>58.080844320924413</v>
      </c>
      <c r="AT9" s="75">
        <f>IF('01 (ind)'!AT$1="si",100*(('01 (ind)'!AT8-MIN('01 (ind)'!AT$6:AT$37))/(MAX('01 (ind)'!AT$6:AT$37)-MIN('01 (ind)'!AT$6:AT$37))),ABS(-100+(100*(('01 (ind)'!AT8-MIN('01 (ind)'!AT$6:AT$37))/(MAX('01 (ind)'!AT$6:AT$37)-MIN('01 (ind)'!AT$6:AT$37))))))</f>
        <v>0</v>
      </c>
      <c r="AU9" s="75">
        <f>IF('01 (ind)'!AU$1="si",100*(('01 (ind)'!AU8-MIN('01 (ind)'!AU$6:AU$37))/(MAX('01 (ind)'!AU$6:AU$37)-MIN('01 (ind)'!AU$6:AU$37))),ABS(-100+(100*(('01 (ind)'!AU8-MIN('01 (ind)'!AU$6:AU$37))/(MAX('01 (ind)'!AU$6:AU$37)-MIN('01 (ind)'!AU$6:AU$37))))))</f>
        <v>89.565217391304387</v>
      </c>
      <c r="AV9" s="75">
        <f>IF('01 (ind)'!AV$1="si",100*(('01 (ind)'!AV8-MIN('01 (ind)'!AV$6:AV$37))/(MAX('01 (ind)'!AV$6:AV$37)-MIN('01 (ind)'!AV$6:AV$37))),ABS(-100+(100*(('01 (ind)'!AV8-MIN('01 (ind)'!AV$6:AV$37))/(MAX('01 (ind)'!AV$6:AV$37)-MIN('01 (ind)'!AV$6:AV$37))))))</f>
        <v>0</v>
      </c>
      <c r="AW9" s="75">
        <f>IF('01 (ind)'!AW$1="si",100*(('01 (ind)'!AW8-MIN('01 (ind)'!AW$6:AW$37))/(MAX('01 (ind)'!AW$6:AW$37)-MIN('01 (ind)'!AW$6:AW$37))),ABS(-100+(100*(('01 (ind)'!AW8-MIN('01 (ind)'!AW$6:AW$37))/(MAX('01 (ind)'!AW$6:AW$37)-MIN('01 (ind)'!AW$6:AW$37))))))</f>
        <v>97.926386728875073</v>
      </c>
      <c r="AX9" s="75">
        <f>IF('01 (ind)'!AX$1="si",100*(('01 (ind)'!AX8-MIN('01 (ind)'!AX$6:AX$37))/(MAX('01 (ind)'!AX$6:AX$37)-MIN('01 (ind)'!AX$6:AX$37))),ABS(-100+(100*(('01 (ind)'!AX8-MIN('01 (ind)'!AX$6:AX$37))/(MAX('01 (ind)'!AX$6:AX$37)-MIN('01 (ind)'!AX$6:AX$37))))))</f>
        <v>63.207154865619387</v>
      </c>
      <c r="AY9" s="75">
        <f>IF('01 (ind)'!AY$1="si",100*(('01 (ind)'!AY8-MIN('01 (ind)'!AY$6:AY$37))/(MAX('01 (ind)'!AY$6:AY$37)-MIN('01 (ind)'!AY$6:AY$37))),ABS(-100+(100*(('01 (ind)'!AY8-MIN('01 (ind)'!AY$6:AY$37))/(MAX('01 (ind)'!AY$6:AY$37)-MIN('01 (ind)'!AY$6:AY$37))))))</f>
        <v>69.695528068506206</v>
      </c>
      <c r="AZ9" s="75">
        <f>IF('01 (ind)'!AZ$1="si",100*(('01 (ind)'!AZ8-MIN('01 (ind)'!AZ$6:AZ$37))/(MAX('01 (ind)'!AZ$6:AZ$37)-MIN('01 (ind)'!AZ$6:AZ$37))),ABS(-100+(100*(('01 (ind)'!AZ8-MIN('01 (ind)'!AZ$6:AZ$37))/(MAX('01 (ind)'!AZ$6:AZ$37)-MIN('01 (ind)'!AZ$6:AZ$37))))))</f>
        <v>5.0550871442628731</v>
      </c>
      <c r="BA9" s="75">
        <f>IF('01 (ind)'!BA$1="si",100*(('01 (ind)'!BA8-MIN('01 (ind)'!BA$6:BA$37))/(MAX('01 (ind)'!BA$6:BA$37)-MIN('01 (ind)'!BA$6:BA$37))),ABS(-100+(100*(('01 (ind)'!BA8-MIN('01 (ind)'!BA$6:BA$37))/(MAX('01 (ind)'!BA$6:BA$37)-MIN('01 (ind)'!BA$6:BA$37))))))</f>
        <v>15.223633217332544</v>
      </c>
      <c r="BB9" s="75">
        <f>IF('01 (ind)'!BB$1="si",100*(('01 (ind)'!BB8-MIN('01 (ind)'!BB$6:BB$37))/(MAX('01 (ind)'!BB$6:BB$37)-MIN('01 (ind)'!BB$6:BB$37))),ABS(-100+(100*(('01 (ind)'!BB8-MIN('01 (ind)'!BB$6:BB$37))/(MAX('01 (ind)'!BB$6:BB$37)-MIN('01 (ind)'!BB$6:BB$37))))))</f>
        <v>25.085044886606678</v>
      </c>
      <c r="BC9" s="75">
        <f>IF('01 (ind)'!BC$1="si",100*(('01 (ind)'!BC8-MIN('01 (ind)'!BC$6:BC$37))/(MAX('01 (ind)'!BC$6:BC$37)-MIN('01 (ind)'!BC$6:BC$37))),ABS(-100+(100*(('01 (ind)'!BC8-MIN('01 (ind)'!BC$6:BC$37))/(MAX('01 (ind)'!BC$6:BC$37)-MIN('01 (ind)'!BC$6:BC$37))))))</f>
        <v>0</v>
      </c>
      <c r="BD9" s="75">
        <f>IF('01 (ind)'!BD$1="si",100*(('01 (ind)'!BD8-MIN('01 (ind)'!BD$6:BD$37))/(MAX('01 (ind)'!BD$6:BD$37)-MIN('01 (ind)'!BD$6:BD$37))),ABS(-100+(100*(('01 (ind)'!BD8-MIN('01 (ind)'!BD$6:BD$37))/(MAX('01 (ind)'!BD$6:BD$37)-MIN('01 (ind)'!BD$6:BD$37))))))</f>
        <v>74.335709987848105</v>
      </c>
      <c r="BE9" s="75">
        <f>IF('01 (ind)'!BE$1="si",100*(('01 (ind)'!BE8-MIN('01 (ind)'!BE$6:BE$37))/(MAX('01 (ind)'!BE$6:BE$37)-MIN('01 (ind)'!BE$6:BE$37))),ABS(-100+(100*(('01 (ind)'!BE8-MIN('01 (ind)'!BE$6:BE$37))/(MAX('01 (ind)'!BE$6:BE$37)-MIN('01 (ind)'!BE$6:BE$37))))))</f>
        <v>36.872586872586872</v>
      </c>
      <c r="BF9" s="75">
        <f>IF('01 (ind)'!BF$1="si",100*(('01 (ind)'!BF8-MIN('01 (ind)'!BF$6:BF$37))/(MAX('01 (ind)'!BF$6:BF$37)-MIN('01 (ind)'!BF$6:BF$37))),ABS(-100+(100*(('01 (ind)'!BF8-MIN('01 (ind)'!BF$6:BF$37))/(MAX('01 (ind)'!BF$6:BF$37)-MIN('01 (ind)'!BF$6:BF$37))))))</f>
        <v>70.071235616869743</v>
      </c>
      <c r="BG9" s="75">
        <f>IF('01 (ind)'!BG$1="si",100*(('01 (ind)'!BG8-MIN('01 (ind)'!BG$6:BG$37))/(MAX('01 (ind)'!BG$6:BG$37)-MIN('01 (ind)'!BG$6:BG$37))),ABS(-100+(100*(('01 (ind)'!BG8-MIN('01 (ind)'!BG$6:BG$37))/(MAX('01 (ind)'!BG$6:BG$37)-MIN('01 (ind)'!BG$6:BG$37))))))</f>
        <v>26.529332534927796</v>
      </c>
      <c r="BH9" s="75">
        <f>IF('01 (ind)'!BH$1="si",100*(('01 (ind)'!BH8-MIN('01 (ind)'!BH$6:BH$37))/(MAX('01 (ind)'!BH$6:BH$37)-MIN('01 (ind)'!BH$6:BH$37))),ABS(-100+(100*(('01 (ind)'!BH8-MIN('01 (ind)'!BH$6:BH$37))/(MAX('01 (ind)'!BH$6:BH$37)-MIN('01 (ind)'!BH$6:BH$37))))))</f>
        <v>3.859344412361454</v>
      </c>
      <c r="BI9" s="75">
        <f>IF('01 (ind)'!BI$1="si",100*(('01 (ind)'!BI8-MIN('01 (ind)'!BI$6:BI$37))/(MAX('01 (ind)'!BI$6:BI$37)-MIN('01 (ind)'!BI$6:BI$37))),ABS(-100+(100*(('01 (ind)'!BI8-MIN('01 (ind)'!BI$6:BI$37))/(MAX('01 (ind)'!BI$6:BI$37)-MIN('01 (ind)'!BI$6:BI$37))))))</f>
        <v>92.215215290445215</v>
      </c>
      <c r="BJ9" s="75">
        <f>IF('01 (ind)'!BJ$1="si",100*(('01 (ind)'!BJ8-MIN('01 (ind)'!BJ$6:BJ$37))/(MAX('01 (ind)'!BJ$6:BJ$37)-MIN('01 (ind)'!BJ$6:BJ$37))),ABS(-100+(100*(('01 (ind)'!BJ8-MIN('01 (ind)'!BJ$6:BJ$37))/(MAX('01 (ind)'!BJ$6:BJ$37)-MIN('01 (ind)'!BJ$6:BJ$37))))))</f>
        <v>19.877078531800962</v>
      </c>
      <c r="BK9" s="75">
        <f>IF('01 (ind)'!BK$1="si",100*(('01 (ind)'!BK8-MIN('01 (ind)'!BK$6:BK$37))/(MAX('01 (ind)'!BK$6:BK$37)-MIN('01 (ind)'!BK$6:BK$37))),ABS(-100+(100*(('01 (ind)'!BK8-MIN('01 (ind)'!BK$6:BK$37))/(MAX('01 (ind)'!BK$6:BK$37)-MIN('01 (ind)'!BK$6:BK$37))))))</f>
        <v>90.399642743366854</v>
      </c>
      <c r="BL9" s="75">
        <f>IF('01 (ind)'!BL$1="si",100*(('01 (ind)'!BL8-MIN('01 (ind)'!BL$6:BL$37))/(MAX('01 (ind)'!BL$6:BL$37)-MIN('01 (ind)'!BL$6:BL$37))),ABS(-100+(100*(('01 (ind)'!BL8-MIN('01 (ind)'!BL$6:BL$37))/(MAX('01 (ind)'!BL$6:BL$37)-MIN('01 (ind)'!BL$6:BL$37))))))</f>
        <v>34.234234234234236</v>
      </c>
      <c r="BM9" s="75">
        <f>IF('01 (ind)'!BM$1="si",100*(('01 (ind)'!BM8-MIN('01 (ind)'!BM$6:BM$37))/(MAX('01 (ind)'!BM$6:BM$37)-MIN('01 (ind)'!BM$6:BM$37))),ABS(-100+(100*(('01 (ind)'!BM8-MIN('01 (ind)'!BM$6:BM$37))/(MAX('01 (ind)'!BM$6:BM$37)-MIN('01 (ind)'!BM$6:BM$37))))))</f>
        <v>39.048716940249214</v>
      </c>
      <c r="BN9" s="75">
        <f>IF('01 (ind)'!BN$1="si",100*(('01 (ind)'!BN8-MIN('01 (ind)'!BN$6:BN$37))/(MAX('01 (ind)'!BN$6:BN$37)-MIN('01 (ind)'!BN$6:BN$37))),ABS(-100+(100*(('01 (ind)'!BN8-MIN('01 (ind)'!BN$6:BN$37))/(MAX('01 (ind)'!BN$6:BN$37)-MIN('01 (ind)'!BN$6:BN$37))))))</f>
        <v>40.503455509602446</v>
      </c>
      <c r="BO9" s="75">
        <f>IF('01 (ind)'!BO$1="si",100*(('01 (ind)'!BO8-MIN('01 (ind)'!BO$6:BO$37))/(MAX('01 (ind)'!BO$6:BO$37)-MIN('01 (ind)'!BO$6:BO$37))),ABS(-100+(100*(('01 (ind)'!BO8-MIN('01 (ind)'!BO$6:BO$37))/(MAX('01 (ind)'!BO$6:BO$37)-MIN('01 (ind)'!BO$6:BO$37))))))</f>
        <v>92.953871395437503</v>
      </c>
      <c r="BP9" s="75">
        <f>IF('01 (ind)'!BP$1="si",100*(('01 (ind)'!BP8-MIN('01 (ind)'!BP$6:BP$37))/(MAX('01 (ind)'!BP$6:BP$37)-MIN('01 (ind)'!BP$6:BP$37))),ABS(-100+(100*(('01 (ind)'!BP8-MIN('01 (ind)'!BP$6:BP$37))/(MAX('01 (ind)'!BP$6:BP$37)-MIN('01 (ind)'!BP$6:BP$37))))))</f>
        <v>62.721547308946391</v>
      </c>
      <c r="BQ9" s="75">
        <f>IF('01 (ind)'!BQ$1="si",100*(('01 (ind)'!BQ8-MIN('01 (ind)'!BQ$6:BQ$37))/(MAX('01 (ind)'!BQ$6:BQ$37)-MIN('01 (ind)'!BQ$6:BQ$37))),ABS(-100+(100*(('01 (ind)'!BQ8-MIN('01 (ind)'!BQ$6:BQ$37))/(MAX('01 (ind)'!BQ$6:BQ$37)-MIN('01 (ind)'!BQ$6:BQ$37))))))</f>
        <v>8.3926976443441461</v>
      </c>
      <c r="BR9" s="75">
        <f>IF('01 (ind)'!BR$1="si",100*(('01 (ind)'!BR8-MIN('01 (ind)'!BR$6:BR$37))/(MAX('01 (ind)'!BR$6:BR$37)-MIN('01 (ind)'!BR$6:BR$37))),ABS(-100+(100*(('01 (ind)'!BR8-MIN('01 (ind)'!BR$6:BR$37))/(MAX('01 (ind)'!BP$6:BP$37)-MIN('01 (ind)'!BR$6:BR$37))))))</f>
        <v>19.024789364780979</v>
      </c>
      <c r="BS9" s="75">
        <f>IF('01 (ind)'!BS$1="si",100*(('01 (ind)'!BS8-MIN('01 (ind)'!BS$6:BS$37))/(MAX('01 (ind)'!BS$6:BS$37)-MIN('01 (ind)'!BS$6:BS$37))),ABS(-100+(100*(('01 (ind)'!BS8-MIN('01 (ind)'!BS$6:BS$37))/(MAX('01 (ind)'!BQ$6:BQ$37)-MIN('01 (ind)'!BS$6:BS$37))))))</f>
        <v>0</v>
      </c>
      <c r="BT9" s="75">
        <f>IF('01 (ind)'!BT$1="si",100*(('01 (ind)'!BT8-MIN('01 (ind)'!BT$6:BT$37))/(MAX('01 (ind)'!BT$6:BT$37)-MIN('01 (ind)'!BT$6:BT$37))),ABS(-100+(100*(('01 (ind)'!BT8-MIN('01 (ind)'!BT$6:BT$37))/(MAX('01 (ind)'!BR$6:BR$37)-MIN('01 (ind)'!BT$6:BT$37))))))</f>
        <v>90.546639999999996</v>
      </c>
      <c r="BU9" s="75">
        <f>IF('01 (ind)'!BU$1="si",100*(('01 (ind)'!BU8-MIN('01 (ind)'!BU$6:BU$37))/(MAX('01 (ind)'!BU$6:BU$37)-MIN('01 (ind)'!BU$6:BU$37))),ABS(-100+(100*(('01 (ind)'!BU8-MIN('01 (ind)'!BU$6:BU$37))/(MAX('01 (ind)'!BU$6:BU$37)-MIN('01 (ind)'!BU$6:BU$37))))))</f>
        <v>26.597190756683304</v>
      </c>
      <c r="BV9" s="75">
        <f>IF('01 (ind)'!BV$1="si",100*(('01 (ind)'!BV8-MIN('01 (ind)'!BV$6:BV$37))/(MAX('01 (ind)'!BV$6:BV$37)-MIN('01 (ind)'!BV$6:BV$37))),ABS(-100+(100*(('01 (ind)'!BV8-MIN('01 (ind)'!BV$6:BV$37))/(MAX('01 (ind)'!BV$6:BV$37)-MIN('01 (ind)'!BV$6:BV$37))))))</f>
        <v>28.807257584770973</v>
      </c>
      <c r="BW9" s="75">
        <f>IF('01 (ind)'!BW$1="si",100*(('01 (ind)'!BW8-MIN('01 (ind)'!BW$6:BW$37))/(MAX('01 (ind)'!BW$6:BW$37)-MIN('01 (ind)'!BW$6:BW$37))),ABS(-100+(100*(('01 (ind)'!BW8-MIN('01 (ind)'!BW$6:BW$37))/(MAX('01 (ind)'!BW$6:BW$37)-MIN('01 (ind)'!BW$6:BW$37))))))</f>
        <v>0</v>
      </c>
      <c r="BX9" s="75">
        <f>IF('01 (ind)'!BX$1="si",100*(('01 (ind)'!BX8-MIN('01 (ind)'!BX$6:BX$37))/(MAX('01 (ind)'!BX$6:BX$37)-MIN('01 (ind)'!BX$6:BX$37))),ABS(-100+(100*(('01 (ind)'!BX8-MIN('01 (ind)'!BX$6:BX$37))/(MAX('01 (ind)'!BX$6:BX$37)-MIN('01 (ind)'!BX$6:BX$37))))))</f>
        <v>16.733325359739922</v>
      </c>
      <c r="BY9" s="75">
        <f>IF('01 (ind)'!BY$1="si",100*(('01 (ind)'!BY8-MIN('01 (ind)'!BY$6:BY$37))/(MAX('01 (ind)'!BY$6:BY$37)-MIN('01 (ind)'!BY$6:BY$37))),ABS(-100+(100*(('01 (ind)'!BY8-MIN('01 (ind)'!BY$6:BY$37))/(MAX('01 (ind)'!BY$6:BY$37)-MIN('01 (ind)'!BY$6:BY$37))))))</f>
        <v>0</v>
      </c>
      <c r="BZ9" s="75">
        <f>IF('01 (ind)'!BZ$1="si",100*(('01 (ind)'!BZ8-MIN('01 (ind)'!BZ$6:BZ$37))/(MAX('01 (ind)'!BZ$6:BZ$37)-MIN('01 (ind)'!BZ$6:BZ$37))),ABS(-100+(100*(('01 (ind)'!BZ8-MIN('01 (ind)'!BZ$6:BZ$37))/(MAX('01 (ind)'!BZ$6:BZ$37)-MIN('01 (ind)'!BZ$6:BZ$37))))))</f>
        <v>85.312444337408806</v>
      </c>
      <c r="CA9" s="75">
        <f>IF('01 (ind)'!CA$1="si",100*(('01 (ind)'!CA8-MIN('01 (ind)'!CA$6:CA$37))/(MAX('01 (ind)'!CA$6:CA$37)-MIN('01 (ind)'!CA$6:CA$37))),ABS(-100+(100*(('01 (ind)'!CA8-MIN('01 (ind)'!CA$6:CA$37))/(MAX('01 (ind)'!CA$6:CA$37)-MIN('01 (ind)'!CA$6:CA$37))))))</f>
        <v>0</v>
      </c>
      <c r="CB9" s="75">
        <f>IF('01 (ind)'!CB$1="si",100*(('01 (ind)'!CB8-MIN('01 (ind)'!CB$6:CB$37))/(MAX('01 (ind)'!CB$6:CB$37)-MIN('01 (ind)'!CB$6:CB$37))),ABS(-100+(100*(('01 (ind)'!CB8-MIN('01 (ind)'!CB$6:CB$37))/(MAX('01 (ind)'!CB$6:CB$37)-MIN('01 (ind)'!CB$6:CB$37))))))</f>
        <v>95.408163265306129</v>
      </c>
      <c r="CC9" s="75">
        <f>IF('01 (ind)'!CC$1="si",100*(('01 (ind)'!CC8-MIN('01 (ind)'!CC$6:CC$37))/(MAX('01 (ind)'!CC$6:CC$37)-MIN('01 (ind)'!CC$6:CC$37))),ABS(-100+(100*(('01 (ind)'!CC8-MIN('01 (ind)'!CC$6:CC$37))/(MAX('01 (ind)'!CC$6:CC$37)-MIN('01 (ind)'!CC$6:CC$37))))))</f>
        <v>88.044074991434854</v>
      </c>
      <c r="CD9" s="75">
        <f>IF('01 (ind)'!CD$1="si",100*(('01 (ind)'!CD8-MIN('01 (ind)'!CD$6:CD$37))/(MAX('01 (ind)'!CD$6:CD$37)-MIN('01 (ind)'!CD$6:CD$37))),ABS(-100+(100*(('01 (ind)'!CD8-MIN('01 (ind)'!CD$6:CD$37))/(MAX('01 (ind)'!CD$6:CD$37)-MIN('01 (ind)'!CD$6:CD$37))))))</f>
        <v>22.218045742240562</v>
      </c>
      <c r="CE9" s="75">
        <f>IF('01 (ind)'!CE$1="si",100*(('01 (ind)'!CE8-MIN('01 (ind)'!CE$6:CE$37))/(MAX('01 (ind)'!CE$6:CE$37)-MIN('01 (ind)'!CE$6:CE$37))),ABS(-100+(100*(('01 (ind)'!CE8-MIN('01 (ind)'!CE$6:CE$37))/(MAX('01 (ind)'!CE$6:CE$37)-MIN('01 (ind)'!CE$6:CE$37))))))</f>
        <v>20.470607265544274</v>
      </c>
      <c r="CF9" s="75">
        <f>IF('01 (ind)'!CF$1="si",100*(('01 (ind)'!CF8-MIN('01 (ind)'!CF$6:CF$37))/(MAX('01 (ind)'!CF$6:CF$37)-MIN('01 (ind)'!CF$6:CF$37))),ABS(-100+(100*(('01 (ind)'!CF8-MIN('01 (ind)'!CF$6:CF$37))/(MAX('01 (ind)'!CF$6:CF$37)-MIN('01 (ind)'!CF$6:CF$37))))))</f>
        <v>3.4947661737201505</v>
      </c>
      <c r="CG9" s="75">
        <f>IF('01 (ind)'!CG$1="si",100*(('01 (ind)'!CG8-MIN('01 (ind)'!CG$6:CG$37))/(MAX('01 (ind)'!CG$6:CG$37)-MIN('01 (ind)'!CG$6:CG$37))),ABS(-100+(100*(('01 (ind)'!CG8-MIN('01 (ind)'!CG$6:CG$37))/(MAX('01 (ind)'!CG$6:CG$37)-MIN('01 (ind)'!CG$6:CG$37))))))</f>
        <v>27.069932188103902</v>
      </c>
      <c r="CH9" s="75">
        <f>IF('01 (ind)'!CH$1="si",100*(('01 (ind)'!CH8-MIN('01 (ind)'!CH$6:CH$37))/(MAX('01 (ind)'!CH$6:CH$37)-MIN('01 (ind)'!CH$6:CH$37))),ABS(-100+(100*(('01 (ind)'!CH8-MIN('01 (ind)'!CH$6:CH$37))/(MAX('01 (ind)'!CH$6:CH$37)-MIN('01 (ind)'!CH$6:CH$37))))))</f>
        <v>32.933802789705013</v>
      </c>
      <c r="CI9" s="75">
        <f>IF('01 (ind)'!CI$1="si",100*(('01 (ind)'!CI8-MIN('01 (ind)'!CI$6:CI$37))/(MAX('01 (ind)'!CI$6:CI$37)-MIN('01 (ind)'!CI$6:CI$37))),ABS(-100+(100*(('01 (ind)'!CI8-MIN('01 (ind)'!CI$6:CI$37))/(MAX('01 (ind)'!CI$6:CI$37)-MIN('01 (ind)'!CI$6:CI$37))))))</f>
        <v>46.134625840210219</v>
      </c>
      <c r="CJ9" s="75">
        <f>IF('01 (ind)'!CJ$1="si",100*(('01 (ind)'!CJ8-MIN('01 (ind)'!CJ$6:CJ$37))/(MAX('01 (ind)'!CJ$6:CJ$37)-MIN('01 (ind)'!CJ$6:CJ$37))),ABS(-100+(100*(('01 (ind)'!CJ8-MIN('01 (ind)'!CJ$6:CJ$37))/(MAX('01 (ind)'!CJ$6:CJ$37)-MIN('01 (ind)'!CJ$6:CJ$37))))))</f>
        <v>100</v>
      </c>
      <c r="CK9" s="75">
        <f>IF('01 (ind)'!CK$1="si",100*(('01 (ind)'!CK8-MIN('01 (ind)'!CK$6:CK$37))/(MAX('01 (ind)'!CK$6:CK$37)-MIN('01 (ind)'!CK$6:CK$37))),ABS(-100+(100*(('01 (ind)'!CK8-MIN('01 (ind)'!CK$6:CK$37))/(MAX('01 (ind)'!CK$6:CK$37)-MIN('01 (ind)'!CK$6:CK$37))))))</f>
        <v>0</v>
      </c>
      <c r="CL9" s="75">
        <f>IF('01 (ind)'!CL$1="si",100*(('01 (ind)'!CL8-MIN('01 (ind)'!CL$6:CL$37))/(MAX('01 (ind)'!CL$6:CL$37)-MIN('01 (ind)'!CL$6:CL$37))),ABS(-100+(100*(('01 (ind)'!CL8-MIN('01 (ind)'!CL$6:CL$37))/(MAX('01 (ind)'!CL$6:CL$37)-MIN('01 (ind)'!CL$6:CL$37))))))</f>
        <v>0</v>
      </c>
      <c r="CM9" s="75">
        <f>IF('01 (ind)'!CM$1="si",100*(('01 (ind)'!CM8-MIN('01 (ind)'!CM$6:CM$37))/(MAX('01 (ind)'!CM$6:CM$37)-MIN('01 (ind)'!CM$6:CM$37))),ABS(-100+(100*(('01 (ind)'!CM8-MIN('01 (ind)'!CM$6:CM$37))/(MAX('01 (ind)'!CM$6:CM$37)-MIN('01 (ind)'!CM$6:CM$37))))))</f>
        <v>60.085689514226694</v>
      </c>
    </row>
    <row r="10" spans="1:91">
      <c r="A10" s="18" t="s">
        <v>219</v>
      </c>
      <c r="B10" s="87">
        <f>IF('01 (ind)'!B$1="si",100*(('01 (ind)'!B9-MIN('01 (ind)'!B$6:B$37))/(MAX('01 (ind)'!B$6:B$37)-MIN('01 (ind)'!B$6:B$37))),ABS(-100+(100*(('01 (ind)'!B9-MIN('01 (ind)'!B$6:B$37))/(MAX('01 (ind)'!B$6:B$37)-MIN('01 (ind)'!B$6:B$37))))))</f>
        <v>2.1350598861161458</v>
      </c>
      <c r="C10" s="87">
        <f>IF('01 (ind)'!C$1="si",100*(('01 (ind)'!C9-MIN('01 (ind)'!C$6:C$37))/(MAX('01 (ind)'!C$6:C$37)-MIN('01 (ind)'!C$6:C$37))),ABS(-100+(100*(('01 (ind)'!C9-MIN('01 (ind)'!C$6:C$37))/(MAX('01 (ind)'!C$6:C$37)-MIN('01 (ind)'!C$6:C$37))))))</f>
        <v>42.686353882993096</v>
      </c>
      <c r="D10" s="87">
        <f>IF('01 (ind)'!D$1="si",100*(('01 (ind)'!D9-MIN('01 (ind)'!D$6:D$37))/(MAX('01 (ind)'!D$6:D$37)-MIN('01 (ind)'!D$6:D$37))),ABS(-100+(100*(('01 (ind)'!D9-MIN('01 (ind)'!D$6:D$37))/(MAX('01 (ind)'!D$6:D$37)-MIN('01 (ind)'!D$6:D$37))))))</f>
        <v>100</v>
      </c>
      <c r="E10" s="87">
        <f>IF('01 (ind)'!E$1="si",100*(('01 (ind)'!E9-MIN('01 (ind)'!E$6:E$37))/(MAX('01 (ind)'!E$6:E$37)-MIN('01 (ind)'!E$6:E$37))),ABS(-100+(100*(('01 (ind)'!E9-MIN('01 (ind)'!E$6:E$37))/(MAX('01 (ind)'!E$6:E$37)-MIN('01 (ind)'!E$6:E$37))))))</f>
        <v>63.888888888888893</v>
      </c>
      <c r="F10" s="87">
        <f>IF('01 (ind)'!F$1="si",100*(('01 (ind)'!F9-MIN('01 (ind)'!F$6:F$37))/(MAX('01 (ind)'!F$6:F$37)-MIN('01 (ind)'!F$6:F$37))),ABS(-100+(100*(('01 (ind)'!F9-MIN('01 (ind)'!F$6:F$37))/(MAX('01 (ind)'!F$6:F$37)-MIN('01 (ind)'!F$6:F$37))))))</f>
        <v>78.688524590163951</v>
      </c>
      <c r="G10" s="87">
        <f>IF('01 (ind)'!G$1="si",100*(('01 (ind)'!G9-MIN('01 (ind)'!G$6:G$37))/(MAX('01 (ind)'!G$6:G$37)-MIN('01 (ind)'!G$6:G$37))),ABS(-100+(100*(('01 (ind)'!G9-MIN('01 (ind)'!G$6:G$37))/(MAX('01 (ind)'!G$6:G$37)-MIN('01 (ind)'!G$6:G$37))))))</f>
        <v>74.358974358974365</v>
      </c>
      <c r="H10" s="87">
        <f>IF('01 (ind)'!H$1="si",100*(('01 (ind)'!H9-MIN('01 (ind)'!H$6:H$37))/(MAX('01 (ind)'!H$6:H$37)-MIN('01 (ind)'!H$6:H$37))),ABS(-100+(100*(('01 (ind)'!H9-MIN('01 (ind)'!H$6:H$37))/(MAX('01 (ind)'!H$6:H$37)-MIN('01 (ind)'!H$6:H$37))))))</f>
        <v>100</v>
      </c>
      <c r="I10" s="87">
        <f>IF('01 (ind)'!I$1="si",100*(('01 (ind)'!I9-MIN('01 (ind)'!I$6:I$37))/(MAX('01 (ind)'!I$6:I$37)-MIN('01 (ind)'!I$6:I$37))),ABS(-100+(100*(('01 (ind)'!I9-MIN('01 (ind)'!I$6:I$37))/(MAX('01 (ind)'!I$6:I$37)-MIN('01 (ind)'!I$6:I$37))))))</f>
        <v>34.328358208955223</v>
      </c>
      <c r="J10" s="87">
        <f>IF('01 (ind)'!J$1="si",100*(('01 (ind)'!J9-MIN('01 (ind)'!J$6:J$37))/(MAX('01 (ind)'!J$6:J$37)-MIN('01 (ind)'!J$6:J$37))),ABS(-100+(100*(('01 (ind)'!J9-MIN('01 (ind)'!J$6:J$37))/(MAX('01 (ind)'!J$6:J$37)-MIN('01 (ind)'!J$6:J$37))))))</f>
        <v>30.632911392405081</v>
      </c>
      <c r="K10" s="87">
        <f>IF('01 (ind)'!K$1="si",100*(('01 (ind)'!K9-MIN('01 (ind)'!K$6:K$37))/(MAX('01 (ind)'!K$6:K$37)-MIN('01 (ind)'!K$6:K$37))),ABS(-100+(100*(('01 (ind)'!K9-MIN('01 (ind)'!K$6:K$37))/(MAX('01 (ind)'!K$6:K$37)-MIN('01 (ind)'!K$6:K$37))))))</f>
        <v>64.94384566591026</v>
      </c>
      <c r="L10" s="87">
        <f>IF('01 (ind)'!L$1="si",100*(('01 (ind)'!L9-MIN('01 (ind)'!L$6:L$37))/(MAX('01 (ind)'!L$6:L$37)-MIN('01 (ind)'!L$6:L$37))),ABS(-100+(100*(('01 (ind)'!L9-MIN('01 (ind)'!L$6:L$37))/(MAX('01 (ind)'!L$6:L$37)-MIN('01 (ind)'!L$6:L$37))))))</f>
        <v>70.87490615047335</v>
      </c>
      <c r="M10" s="87">
        <f>IF('01 (ind)'!M$1="si",100*(('01 (ind)'!M9-MIN('01 (ind)'!M$6:M$37))/(MAX('01 (ind)'!M$6:M$37)-MIN('01 (ind)'!M$6:M$37))),ABS(-100+(100*(('01 (ind)'!M9-MIN('01 (ind)'!M$6:M$37))/(MAX('01 (ind)'!M$6:M$37)-MIN('01 (ind)'!M$6:M$37))))))</f>
        <v>2.8271322808935064</v>
      </c>
      <c r="N10" s="87">
        <f>IF('01 (ind)'!N$1="si",100*(('01 (ind)'!N9-MIN('01 (ind)'!N$6:N$37))/(MAX('01 (ind)'!N$6:N$37)-MIN('01 (ind)'!N$6:N$37))),ABS(-100+(100*(('01 (ind)'!N9-MIN('01 (ind)'!N$6:N$37))/(MAX('01 (ind)'!N$6:N$37)-MIN('01 (ind)'!N$6:N$37))))))</f>
        <v>99.999999999999915</v>
      </c>
      <c r="O10" s="87">
        <f>IF('01 (ind)'!O$1="si",100*(('01 (ind)'!O9-MIN('01 (ind)'!O$6:O$37))/(MAX('01 (ind)'!O$6:O$37)-MIN('01 (ind)'!O$6:O$37))),ABS(-100+(100*(('01 (ind)'!O9-MIN('01 (ind)'!O$6:O$37))/(MAX('01 (ind)'!O$6:O$37)-MIN('01 (ind)'!O$6:O$37))))))</f>
        <v>56.701030927835049</v>
      </c>
      <c r="P10" s="87">
        <f>IF('01 (ind)'!P$1="si",100*(('01 (ind)'!P9-MIN('01 (ind)'!P$6:P$37))/(MAX('01 (ind)'!P$6:P$37)-MIN('01 (ind)'!P$6:P$37))),ABS(-100+(100*(('01 (ind)'!P9-MIN('01 (ind)'!P$6:P$37))/(MAX('01 (ind)'!P$6:P$37)-MIN('01 (ind)'!P$6:P$37))))))</f>
        <v>26.230155296907061</v>
      </c>
      <c r="Q10" s="87">
        <f>IF('01 (ind)'!Q$1="si",100*(('01 (ind)'!Q9-MIN('01 (ind)'!Q$6:Q$37))/(MAX('01 (ind)'!Q$6:Q$37)-MIN('01 (ind)'!Q$6:Q$37))),ABS(-100+(100*(('01 (ind)'!Q9-MIN('01 (ind)'!Q$6:Q$37))/(MAX('01 (ind)'!Q$6:Q$37)-MIN('01 (ind)'!Q$6:Q$37))))))</f>
        <v>100</v>
      </c>
      <c r="R10" s="87">
        <f>IF('01 (ind)'!R$1="si",100*(('01 (ind)'!R9-MIN('01 (ind)'!R$6:R$37))/(MAX('01 (ind)'!R$6:R$37)-MIN('01 (ind)'!R$6:R$37))),ABS(-100+(100*(('01 (ind)'!R9-MIN('01 (ind)'!R$6:R$37))/(MAX('01 (ind)'!R$6:R$37)-MIN('01 (ind)'!R$6:R$37))))))</f>
        <v>0</v>
      </c>
      <c r="S10" s="75">
        <f>ABS(ABS(('01 (ind)'!S9-((MAX('01 (ind)'!S$6:S$37)+MIN('01 (ind)'!S$6:S$37))/2))/(((MAX('01 (ind)'!S$6:S$37)+MIN('01 (ind)'!S$6:S$37))/2)-MAX('01 (ind)'!S$6:S$37))*100)-100)</f>
        <v>2.8421709430404007E-14</v>
      </c>
      <c r="T10" s="75">
        <f>IF('01 (ind)'!T$1="si",100*(('01 (ind)'!T9-MIN('01 (ind)'!T$6:T$37))/(MAX('01 (ind)'!T$6:T$37)-MIN('01 (ind)'!T$6:T$37))),ABS(-100+(100*(('01 (ind)'!T9-MIN('01 (ind)'!T$6:T$37))/(MAX('01 (ind)'!T$6:T$37)-MIN('01 (ind)'!T$6:T$37))))))</f>
        <v>0</v>
      </c>
      <c r="U10" s="75">
        <f>IF('01 (ind)'!U$1="si",100*(('01 (ind)'!U9-MIN('01 (ind)'!U$6:U$37))/(MAX('01 (ind)'!U$6:U$37)-MIN('01 (ind)'!U$6:U$37))),ABS(-100+(100*(('01 (ind)'!U9-MIN('01 (ind)'!U$6:U$37))/(MAX('01 (ind)'!U$6:U$37)-MIN('01 (ind)'!U$6:U$37))))))</f>
        <v>50</v>
      </c>
      <c r="V10" s="75">
        <f>IF('01 (ind)'!V$1="si",100*(('01 (ind)'!V9-MIN('01 (ind)'!V$6:V$37))/(MAX('01 (ind)'!V$6:V$37)-MIN('01 (ind)'!V$6:V$37))),ABS(-100+(100*(('01 (ind)'!V9-MIN('01 (ind)'!V$6:V$37))/(MAX('01 (ind)'!V$6:V$37)-MIN('01 (ind)'!V$6:V$37))))))</f>
        <v>96.685082872928177</v>
      </c>
      <c r="W10" s="75">
        <f>IF('01 (ind)'!W$1="si",100*(('01 (ind)'!W9-MIN('01 (ind)'!W$6:W$37))/(MAX('01 (ind)'!W$6:W$37)-MIN('01 (ind)'!W$6:W$37))),ABS(-100+(100*(('01 (ind)'!W9-MIN('01 (ind)'!W$6:W$37))/(MAX('01 (ind)'!W$6:W$37)-MIN('01 (ind)'!W$6:W$37))))))</f>
        <v>30.236102193128538</v>
      </c>
      <c r="X10" s="75">
        <f>IF('01 (ind)'!X$1="si",100*(('01 (ind)'!X9-MIN('01 (ind)'!X$6:X$37))/(MAX('01 (ind)'!X$6:X$37)-MIN('01 (ind)'!X$6:X$37))),ABS(-100+(100*(('01 (ind)'!X9-MIN('01 (ind)'!X$6:X$37))/(MAX('01 (ind)'!X$6:X$37)-MIN('01 (ind)'!X$6:X$37))))))</f>
        <v>39.979907513505125</v>
      </c>
      <c r="Y10" s="75">
        <f>IF('01 (ind)'!Y$1="si",100*(('01 (ind)'!Y9-MIN('01 (ind)'!Y$6:Y$37))/(MAX('01 (ind)'!Y$6:Y$37)-MIN('01 (ind)'!Y$6:Y$37))),ABS(-100+(100*(('01 (ind)'!Y9-MIN('01 (ind)'!Y$6:Y$37))/(MAX('01 (ind)'!Y$6:Y$37)-MIN('01 (ind)'!Y$6:Y$37))))))</f>
        <v>52.325450450450447</v>
      </c>
      <c r="Z10" s="75">
        <f>IF('01 (ind)'!Z$1="si",100*(('01 (ind)'!Z9-MIN('01 (ind)'!Z$6:Z$37))/(MAX('01 (ind)'!Z$6:Z$37)-MIN('01 (ind)'!Z$6:Z$37))),ABS(-100+(100*(('01 (ind)'!Z9-MIN('01 (ind)'!Z$6:Z$37))/(MAX('01 (ind)'!Z$6:Z$37)-MIN('01 (ind)'!Z$6:Z$37))))))</f>
        <v>18.49298495518866</v>
      </c>
      <c r="AA10" s="75">
        <f>IF('01 (ind)'!AA$1="si",100*(('01 (ind)'!AA9-MIN('01 (ind)'!AA$6:AA$37))/(MAX('01 (ind)'!AA$6:AA$37)-MIN('01 (ind)'!AA$6:AA$37))),ABS(-100+(100*(('01 (ind)'!AA9-MIN('01 (ind)'!AA$6:AA$37))/(MAX('01 (ind)'!AA$6:AA$37)-MIN('01 (ind)'!AA$6:AA$37))))))</f>
        <v>71.597272314132567</v>
      </c>
      <c r="AB10" s="75">
        <f>IF('01 (ind)'!AB$1="si",100*(('01 (ind)'!AB9-MIN('01 (ind)'!AB$6:AB$37))/(MAX('01 (ind)'!AB$6:AB$37)-MIN('01 (ind)'!AB$6:AB$37))),ABS(-100+(100*(('01 (ind)'!AB9-MIN('01 (ind)'!AB$6:AB$37))/(MAX('01 (ind)'!AB$6:AB$37)-MIN('01 (ind)'!AB$6:AB$37))))))</f>
        <v>42.504835484409639</v>
      </c>
      <c r="AC10" s="75">
        <f>IF('01 (ind)'!AC$1="si",100*(('01 (ind)'!AC9-MIN('01 (ind)'!AC$6:AC$37))/(MAX('01 (ind)'!AC$6:AC$37)-MIN('01 (ind)'!AC$6:AC$37))),ABS(-100+(100*(('01 (ind)'!AC9-MIN('01 (ind)'!AC$6:AC$37))/(MAX('01 (ind)'!AC$6:AC$37)-MIN('01 (ind)'!AC$6:AC$37))))))</f>
        <v>83.716940681811749</v>
      </c>
      <c r="AD10" s="75">
        <f>IF('01 (ind)'!AD$1="si",100*(('01 (ind)'!AD9-MIN('01 (ind)'!AD$6:AD$37))/(MAX('01 (ind)'!AD$6:AD$37)-MIN('01 (ind)'!AD$6:AD$37))),ABS(-100+(100*(('01 (ind)'!AD9-MIN('01 (ind)'!AD$6:AD$37))/(MAX('01 (ind)'!AD$6:AD$37)-MIN('01 (ind)'!AD$6:AD$37))))))</f>
        <v>41.914207408173198</v>
      </c>
      <c r="AE10" s="75">
        <f>IF('01 (ind)'!AE$1="si",100*(('01 (ind)'!AE9-MIN('01 (ind)'!AE$6:AE$37))/(MAX('01 (ind)'!AE$6:AE$37)-MIN('01 (ind)'!AE$6:AE$37))),ABS(-100+(100*(('01 (ind)'!AE9-MIN('01 (ind)'!AE$6:AE$37))/(MAX('01 (ind)'!AE$6:AE$37)-MIN('01 (ind)'!AE$6:AE$37))))))</f>
        <v>39.901321305129798</v>
      </c>
      <c r="AF10" s="75">
        <f>IF('01 (ind)'!AF$1="si",100*(('01 (ind)'!AF9-MIN('01 (ind)'!AF$6:AF$37))/(MAX('01 (ind)'!AF$6:AF$37)-MIN('01 (ind)'!AF$6:AF$37))),ABS(-100+(100*(('01 (ind)'!AF9-MIN('01 (ind)'!AF$6:AF$37))/(MAX('01 (ind)'!AF$6:AF$37)-MIN('01 (ind)'!AF$6:AF$37))))))</f>
        <v>57.978723404255319</v>
      </c>
      <c r="AG10" s="75">
        <f>IF('01 (ind)'!AG$1="si",100*(('01 (ind)'!AG9-MIN('01 (ind)'!AG$6:AG$37))/(MAX('01 (ind)'!AG$6:AG$37)-MIN('01 (ind)'!AG$6:AG$37))),ABS(-100+(100*(('01 (ind)'!AG9-MIN('01 (ind)'!AG$6:AG$37))/(MAX('01 (ind)'!AG$6:AG$37)-MIN('01 (ind)'!AG$6:AG$37))))))</f>
        <v>8.6419753086420101</v>
      </c>
      <c r="AH10" s="75">
        <f>IF('01 (ind)'!AH$1="si",100*(('01 (ind)'!AH9-MIN('01 (ind)'!AH$6:AH$37))/(MAX('01 (ind)'!AH$6:AH$37)-MIN('01 (ind)'!AH$6:AH$37))),ABS(-100+(100*(('01 (ind)'!AH9-MIN('01 (ind)'!AH$6:AH$37))/(MAX('01 (ind)'!AH$6:AH$37)-MIN('01 (ind)'!AH$6:AH$37))))))</f>
        <v>37.828947368421055</v>
      </c>
      <c r="AI10" s="75">
        <f>IF('01 (ind)'!AI$1="si",100*(('01 (ind)'!AI9-MIN('01 (ind)'!AI$6:AI$37))/(MAX('01 (ind)'!AI$6:AI$37)-MIN('01 (ind)'!AI$6:AI$37))),ABS(-100+(100*(('01 (ind)'!AI9-MIN('01 (ind)'!AI$6:AI$37))/(MAX('01 (ind)'!AI$6:AI$37)-MIN('01 (ind)'!AI$6:AI$37))))))</f>
        <v>0.27807845918405438</v>
      </c>
      <c r="AJ10" s="75">
        <f>IF('01 (ind)'!AJ$1="si",100*(('01 (ind)'!AJ9-MIN('01 (ind)'!AJ$6:AJ$37))/(MAX('01 (ind)'!AJ$6:AJ$37)-MIN('01 (ind)'!AJ$6:AJ$37))),ABS(-100+(100*(('01 (ind)'!AJ9-MIN('01 (ind)'!AJ$6:AJ$37))/(MAX('01 (ind)'!AJ$6:AJ$37)-MIN('01 (ind)'!AJ$6:AJ$37))))))</f>
        <v>72.105868814729561</v>
      </c>
      <c r="AK10" s="75">
        <f>IF('01 (ind)'!AK$1="si",100*(('01 (ind)'!AK9-MIN('01 (ind)'!AK$6:AK$37))/(MAX('01 (ind)'!AK$6:AK$37)-MIN('01 (ind)'!AK$6:AK$37))),ABS(-100+(100*(('01 (ind)'!AK9-MIN('01 (ind)'!AK$6:AK$37))/(MAX('01 (ind)'!AK$6:AK$37)-MIN('01 (ind)'!AK$6:AK$37))))))</f>
        <v>18.52291100685818</v>
      </c>
      <c r="AL10" s="75">
        <f>IF('01 (ind)'!AL$1="si",100*(('01 (ind)'!AL9-MIN('01 (ind)'!AL$6:AL$37))/(MAX('01 (ind)'!AL$6:AL$37)-MIN('01 (ind)'!AL$6:AL$37))),ABS(-100+(100*(('01 (ind)'!AL9-MIN('01 (ind)'!AL$6:AL$37))/(MAX('01 (ind)'!AL$6:AL$37)-MIN('01 (ind)'!AL$6:AL$37))))))</f>
        <v>92.499178040105207</v>
      </c>
      <c r="AM10" s="75">
        <f>IF('01 (ind)'!AM$1="si",100*(('01 (ind)'!AM9-MIN('01 (ind)'!AM$6:AM$37))/(MAX('01 (ind)'!AM$6:AM$37)-MIN('01 (ind)'!AM$6:AM$37))),ABS(-100+(100*(('01 (ind)'!AM9-MIN('01 (ind)'!AM$6:AM$37))/(MAX('01 (ind)'!AM$6:AM$37)-MIN('01 (ind)'!AM$6:AM$37))))))</f>
        <v>99.898056859233165</v>
      </c>
      <c r="AN10" s="75">
        <f>IF('01 (ind)'!AN$1="si",100*(('01 (ind)'!AN9-MIN('01 (ind)'!AN$6:AN$37))/(MAX('01 (ind)'!AN$6:AN$37)-MIN('01 (ind)'!AN$6:AN$37))),ABS(-100+(100*(('01 (ind)'!AN9-MIN('01 (ind)'!AN$6:AN$37))/(MAX('01 (ind)'!AN$6:AN$37)-MIN('01 (ind)'!AN$6:AN$37))))))</f>
        <v>44.55186105669172</v>
      </c>
      <c r="AO10" s="75">
        <f>IF('01 (ind)'!AO$1="si",100*(('01 (ind)'!AO9-MIN('01 (ind)'!AO$6:AO$37))/(MAX('01 (ind)'!AO$6:AO$37)-MIN('01 (ind)'!AO$6:AO$37))),ABS(-100+(100*(('01 (ind)'!AO9-MIN('01 (ind)'!AO$6:AO$37))/(MAX('01 (ind)'!AO$6:AO$37)-MIN('01 (ind)'!AO$6:AO$37))))))</f>
        <v>80.526730900637688</v>
      </c>
      <c r="AP10" s="75">
        <f>IF('01 (ind)'!AP$1="si",100*(('01 (ind)'!AP9-MIN('01 (ind)'!AP$6:AP$37))/(MAX('01 (ind)'!AP$6:AP$37)-MIN('01 (ind)'!AP$6:AP$37))),ABS(-100+(100*(('01 (ind)'!AP9-MIN('01 (ind)'!AP$6:AP$37))/(MAX('01 (ind)'!AP$6:AP$37)-MIN('01 (ind)'!AP$6:AP$37))))))</f>
        <v>97.49629915276924</v>
      </c>
      <c r="AQ10" s="75">
        <f>IF('01 (ind)'!AQ$1="si",100*(('01 (ind)'!AQ9-MIN('01 (ind)'!AQ$6:AQ$37))/(MAX('01 (ind)'!AQ$6:AQ$37)-MIN('01 (ind)'!AQ$6:AQ$37))),ABS(-100+(100*(('01 (ind)'!AQ9-MIN('01 (ind)'!AQ$6:AQ$37))/(MAX('01 (ind)'!AQ$6:AQ$37)-MIN('01 (ind)'!AQ$6:AQ$37))))))</f>
        <v>100</v>
      </c>
      <c r="AR10" s="75">
        <f>IF('01 (ind)'!AR$1="si",100*(('01 (ind)'!AR9-MIN('01 (ind)'!AR$6:AR$37))/(MAX('01 (ind)'!AR$6:AR$37)-MIN('01 (ind)'!AR$6:AR$37))),ABS(-100+(100*(('01 (ind)'!AR9-MIN('01 (ind)'!AR$6:AR$37))/(MAX('01 (ind)'!AR$6:AR$37)-MIN('01 (ind)'!AR$6:AR$37))))))</f>
        <v>67.274894927774497</v>
      </c>
      <c r="AS10" s="75">
        <f>IF('01 (ind)'!AS$1="si",100*(('01 (ind)'!AS9-MIN('01 (ind)'!AS$6:AS$37))/(MAX('01 (ind)'!AS$6:AS$37)-MIN('01 (ind)'!AS$6:AS$37))),ABS(-100+(100*(('01 (ind)'!AS9-MIN('01 (ind)'!AS$6:AS$37))/(MAX('01 (ind)'!AS$6:AS$37)-MIN('01 (ind)'!AS$6:AS$37))))))</f>
        <v>73.173265895887667</v>
      </c>
      <c r="AT10" s="75">
        <f>IF('01 (ind)'!AT$1="si",100*(('01 (ind)'!AT9-MIN('01 (ind)'!AT$6:AT$37))/(MAX('01 (ind)'!AT$6:AT$37)-MIN('01 (ind)'!AT$6:AT$37))),ABS(-100+(100*(('01 (ind)'!AT9-MIN('01 (ind)'!AT$6:AT$37))/(MAX('01 (ind)'!AT$6:AT$37)-MIN('01 (ind)'!AT$6:AT$37))))))</f>
        <v>0</v>
      </c>
      <c r="AU10" s="75">
        <f>IF('01 (ind)'!AU$1="si",100*(('01 (ind)'!AU9-MIN('01 (ind)'!AU$6:AU$37))/(MAX('01 (ind)'!AU$6:AU$37)-MIN('01 (ind)'!AU$6:AU$37))),ABS(-100+(100*(('01 (ind)'!AU9-MIN('01 (ind)'!AU$6:AU$37))/(MAX('01 (ind)'!AU$6:AU$37)-MIN('01 (ind)'!AU$6:AU$37))))))</f>
        <v>89.565217391304387</v>
      </c>
      <c r="AV10" s="75">
        <f>IF('01 (ind)'!AV$1="si",100*(('01 (ind)'!AV9-MIN('01 (ind)'!AV$6:AV$37))/(MAX('01 (ind)'!AV$6:AV$37)-MIN('01 (ind)'!AV$6:AV$37))),ABS(-100+(100*(('01 (ind)'!AV9-MIN('01 (ind)'!AV$6:AV$37))/(MAX('01 (ind)'!AV$6:AV$37)-MIN('01 (ind)'!AV$6:AV$37))))))</f>
        <v>99.653379549393421</v>
      </c>
      <c r="AW10" s="75">
        <f>IF('01 (ind)'!AW$1="si",100*(('01 (ind)'!AW9-MIN('01 (ind)'!AW$6:AW$37))/(MAX('01 (ind)'!AW$6:AW$37)-MIN('01 (ind)'!AW$6:AW$37))),ABS(-100+(100*(('01 (ind)'!AW9-MIN('01 (ind)'!AW$6:AW$37))/(MAX('01 (ind)'!AW$6:AW$37)-MIN('01 (ind)'!AW$6:AW$37))))))</f>
        <v>38.361845515811304</v>
      </c>
      <c r="AX10" s="75">
        <f>IF('01 (ind)'!AX$1="si",100*(('01 (ind)'!AX9-MIN('01 (ind)'!AX$6:AX$37))/(MAX('01 (ind)'!AX$6:AX$37)-MIN('01 (ind)'!AX$6:AX$37))),ABS(-100+(100*(('01 (ind)'!AX9-MIN('01 (ind)'!AX$6:AX$37))/(MAX('01 (ind)'!AX$6:AX$37)-MIN('01 (ind)'!AX$6:AX$37))))))</f>
        <v>3.7633666241028987</v>
      </c>
      <c r="AY10" s="75">
        <f>IF('01 (ind)'!AY$1="si",100*(('01 (ind)'!AY9-MIN('01 (ind)'!AY$6:AY$37))/(MAX('01 (ind)'!AY$6:AY$37)-MIN('01 (ind)'!AY$6:AY$37))),ABS(-100+(100*(('01 (ind)'!AY9-MIN('01 (ind)'!AY$6:AY$37))/(MAX('01 (ind)'!AY$6:AY$37)-MIN('01 (ind)'!AY$6:AY$37))))))</f>
        <v>41.389153187440556</v>
      </c>
      <c r="AZ10" s="75">
        <f>IF('01 (ind)'!AZ$1="si",100*(('01 (ind)'!AZ9-MIN('01 (ind)'!AZ$6:AZ$37))/(MAX('01 (ind)'!AZ$6:AZ$37)-MIN('01 (ind)'!AZ$6:AZ$37))),ABS(-100+(100*(('01 (ind)'!AZ9-MIN('01 (ind)'!AZ$6:AZ$37))/(MAX('01 (ind)'!AZ$6:AZ$37)-MIN('01 (ind)'!AZ$6:AZ$37))))))</f>
        <v>0</v>
      </c>
      <c r="BA10" s="75">
        <f>IF('01 (ind)'!BA$1="si",100*(('01 (ind)'!BA9-MIN('01 (ind)'!BA$6:BA$37))/(MAX('01 (ind)'!BA$6:BA$37)-MIN('01 (ind)'!BA$6:BA$37))),ABS(-100+(100*(('01 (ind)'!BA9-MIN('01 (ind)'!BA$6:BA$37))/(MAX('01 (ind)'!BA$6:BA$37)-MIN('01 (ind)'!BA$6:BA$37))))))</f>
        <v>42.972609648607929</v>
      </c>
      <c r="BB10" s="75">
        <f>IF('01 (ind)'!BB$1="si",100*(('01 (ind)'!BB9-MIN('01 (ind)'!BB$6:BB$37))/(MAX('01 (ind)'!BB$6:BB$37)-MIN('01 (ind)'!BB$6:BB$37))),ABS(-100+(100*(('01 (ind)'!BB9-MIN('01 (ind)'!BB$6:BB$37))/(MAX('01 (ind)'!BB$6:BB$37)-MIN('01 (ind)'!BB$6:BB$37))))))</f>
        <v>100</v>
      </c>
      <c r="BC10" s="75">
        <f>IF('01 (ind)'!BC$1="si",100*(('01 (ind)'!BC9-MIN('01 (ind)'!BC$6:BC$37))/(MAX('01 (ind)'!BC$6:BC$37)-MIN('01 (ind)'!BC$6:BC$37))),ABS(-100+(100*(('01 (ind)'!BC9-MIN('01 (ind)'!BC$6:BC$37))/(MAX('01 (ind)'!BC$6:BC$37)-MIN('01 (ind)'!BC$6:BC$37))))))</f>
        <v>9.4212370916174333</v>
      </c>
      <c r="BD10" s="75">
        <f>IF('01 (ind)'!BD$1="si",100*(('01 (ind)'!BD9-MIN('01 (ind)'!BD$6:BD$37))/(MAX('01 (ind)'!BD$6:BD$37)-MIN('01 (ind)'!BD$6:BD$37))),ABS(-100+(100*(('01 (ind)'!BD9-MIN('01 (ind)'!BD$6:BD$37))/(MAX('01 (ind)'!BD$6:BD$37)-MIN('01 (ind)'!BD$6:BD$37))))))</f>
        <v>82.536617455820917</v>
      </c>
      <c r="BE10" s="75">
        <f>IF('01 (ind)'!BE$1="si",100*(('01 (ind)'!BE9-MIN('01 (ind)'!BE$6:BE$37))/(MAX('01 (ind)'!BE$6:BE$37)-MIN('01 (ind)'!BE$6:BE$37))),ABS(-100+(100*(('01 (ind)'!BE9-MIN('01 (ind)'!BE$6:BE$37))/(MAX('01 (ind)'!BE$6:BE$37)-MIN('01 (ind)'!BE$6:BE$37))))))</f>
        <v>5.7915057915057915</v>
      </c>
      <c r="BF10" s="75">
        <f>IF('01 (ind)'!BF$1="si",100*(('01 (ind)'!BF9-MIN('01 (ind)'!BF$6:BF$37))/(MAX('01 (ind)'!BF$6:BF$37)-MIN('01 (ind)'!BF$6:BF$37))),ABS(-100+(100*(('01 (ind)'!BF9-MIN('01 (ind)'!BF$6:BF$37))/(MAX('01 (ind)'!BF$6:BF$37)-MIN('01 (ind)'!BF$6:BF$37))))))</f>
        <v>16.509364112668234</v>
      </c>
      <c r="BG10" s="75">
        <f>IF('01 (ind)'!BG$1="si",100*(('01 (ind)'!BG9-MIN('01 (ind)'!BG$6:BG$37))/(MAX('01 (ind)'!BG$6:BG$37)-MIN('01 (ind)'!BG$6:BG$37))),ABS(-100+(100*(('01 (ind)'!BG9-MIN('01 (ind)'!BG$6:BG$37))/(MAX('01 (ind)'!BG$6:BG$37)-MIN('01 (ind)'!BG$6:BG$37))))))</f>
        <v>0</v>
      </c>
      <c r="BH10" s="75">
        <f>IF('01 (ind)'!BH$1="si",100*(('01 (ind)'!BH9-MIN('01 (ind)'!BH$6:BH$37))/(MAX('01 (ind)'!BH$6:BH$37)-MIN('01 (ind)'!BH$6:BH$37))),ABS(-100+(100*(('01 (ind)'!BH9-MIN('01 (ind)'!BH$6:BH$37))/(MAX('01 (ind)'!BH$6:BH$37)-MIN('01 (ind)'!BH$6:BH$37))))))</f>
        <v>1.204380834035069</v>
      </c>
      <c r="BI10" s="75">
        <f>IF('01 (ind)'!BI$1="si",100*(('01 (ind)'!BI9-MIN('01 (ind)'!BI$6:BI$37))/(MAX('01 (ind)'!BI$6:BI$37)-MIN('01 (ind)'!BI$6:BI$37))),ABS(-100+(100*(('01 (ind)'!BI9-MIN('01 (ind)'!BI$6:BI$37))/(MAX('01 (ind)'!BI$6:BI$37)-MIN('01 (ind)'!BI$6:BI$37))))))</f>
        <v>90.056255229906284</v>
      </c>
      <c r="BJ10" s="75">
        <f>IF('01 (ind)'!BJ$1="si",100*(('01 (ind)'!BJ9-MIN('01 (ind)'!BJ$6:BJ$37))/(MAX('01 (ind)'!BJ$6:BJ$37)-MIN('01 (ind)'!BJ$6:BJ$37))),ABS(-100+(100*(('01 (ind)'!BJ9-MIN('01 (ind)'!BJ$6:BJ$37))/(MAX('01 (ind)'!BJ$6:BJ$37)-MIN('01 (ind)'!BJ$6:BJ$37))))))</f>
        <v>74.759548234045198</v>
      </c>
      <c r="BK10" s="75">
        <f>IF('01 (ind)'!BK$1="si",100*(('01 (ind)'!BK9-MIN('01 (ind)'!BK$6:BK$37))/(MAX('01 (ind)'!BK$6:BK$37)-MIN('01 (ind)'!BK$6:BK$37))),ABS(-100+(100*(('01 (ind)'!BK9-MIN('01 (ind)'!BK$6:BK$37))/(MAX('01 (ind)'!BK$6:BK$37)-MIN('01 (ind)'!BK$6:BK$37))))))</f>
        <v>43.031081630831437</v>
      </c>
      <c r="BL10" s="75">
        <f>IF('01 (ind)'!BL$1="si",100*(('01 (ind)'!BL9-MIN('01 (ind)'!BL$6:BL$37))/(MAX('01 (ind)'!BL$6:BL$37)-MIN('01 (ind)'!BL$6:BL$37))),ABS(-100+(100*(('01 (ind)'!BL9-MIN('01 (ind)'!BL$6:BL$37))/(MAX('01 (ind)'!BL$6:BL$37)-MIN('01 (ind)'!BL$6:BL$37))))))</f>
        <v>9.9099099099099099</v>
      </c>
      <c r="BM10" s="75">
        <f>IF('01 (ind)'!BM$1="si",100*(('01 (ind)'!BM9-MIN('01 (ind)'!BM$6:BM$37))/(MAX('01 (ind)'!BM$6:BM$37)-MIN('01 (ind)'!BM$6:BM$37))),ABS(-100+(100*(('01 (ind)'!BM9-MIN('01 (ind)'!BM$6:BM$37))/(MAX('01 (ind)'!BM$6:BM$37)-MIN('01 (ind)'!BM$6:BM$37))))))</f>
        <v>0</v>
      </c>
      <c r="BN10" s="75">
        <f>IF('01 (ind)'!BN$1="si",100*(('01 (ind)'!BN9-MIN('01 (ind)'!BN$6:BN$37))/(MAX('01 (ind)'!BN$6:BN$37)-MIN('01 (ind)'!BN$6:BN$37))),ABS(-100+(100*(('01 (ind)'!BN9-MIN('01 (ind)'!BN$6:BN$37))/(MAX('01 (ind)'!BN$6:BN$37)-MIN('01 (ind)'!BN$6:BN$37))))))</f>
        <v>100</v>
      </c>
      <c r="BO10" s="75">
        <f>IF('01 (ind)'!BO$1="si",100*(('01 (ind)'!BO9-MIN('01 (ind)'!BO$6:BO$37))/(MAX('01 (ind)'!BO$6:BO$37)-MIN('01 (ind)'!BO$6:BO$37))),ABS(-100+(100*(('01 (ind)'!BO9-MIN('01 (ind)'!BO$6:BO$37))/(MAX('01 (ind)'!BO$6:BO$37)-MIN('01 (ind)'!BO$6:BO$37))))))</f>
        <v>43.656209985230909</v>
      </c>
      <c r="BP10" s="75">
        <f>IF('01 (ind)'!BP$1="si",100*(('01 (ind)'!BP9-MIN('01 (ind)'!BP$6:BP$37))/(MAX('01 (ind)'!BP$6:BP$37)-MIN('01 (ind)'!BP$6:BP$37))),ABS(-100+(100*(('01 (ind)'!BP9-MIN('01 (ind)'!BP$6:BP$37))/(MAX('01 (ind)'!BP$6:BP$37)-MIN('01 (ind)'!BP$6:BP$37))))))</f>
        <v>26.795898967560781</v>
      </c>
      <c r="BQ10" s="75">
        <f>IF('01 (ind)'!BQ$1="si",100*(('01 (ind)'!BQ9-MIN('01 (ind)'!BQ$6:BQ$37))/(MAX('01 (ind)'!BQ$6:BQ$37)-MIN('01 (ind)'!BQ$6:BQ$37))),ABS(-100+(100*(('01 (ind)'!BQ9-MIN('01 (ind)'!BQ$6:BQ$37))/(MAX('01 (ind)'!BQ$6:BQ$37)-MIN('01 (ind)'!BQ$6:BQ$37))))))</f>
        <v>0</v>
      </c>
      <c r="BR10" s="75">
        <f>IF('01 (ind)'!BR$1="si",100*(('01 (ind)'!BR9-MIN('01 (ind)'!BR$6:BR$37))/(MAX('01 (ind)'!BR$6:BR$37)-MIN('01 (ind)'!BR$6:BR$37))),ABS(-100+(100*(('01 (ind)'!BR9-MIN('01 (ind)'!BR$6:BR$37))/(MAX('01 (ind)'!BP$6:BP$37)-MIN('01 (ind)'!BR$6:BR$37))))))</f>
        <v>9.7476051067957794</v>
      </c>
      <c r="BS10" s="75">
        <f>IF('01 (ind)'!BS$1="si",100*(('01 (ind)'!BS9-MIN('01 (ind)'!BS$6:BS$37))/(MAX('01 (ind)'!BS$6:BS$37)-MIN('01 (ind)'!BS$6:BS$37))),ABS(-100+(100*(('01 (ind)'!BS9-MIN('01 (ind)'!BS$6:BS$37))/(MAX('01 (ind)'!BQ$6:BQ$37)-MIN('01 (ind)'!BS$6:BS$37))))))</f>
        <v>50.154441931028352</v>
      </c>
      <c r="BT10" s="75">
        <f>IF('01 (ind)'!BT$1="si",100*(('01 (ind)'!BT9-MIN('01 (ind)'!BT$6:BT$37))/(MAX('01 (ind)'!BT$6:BT$37)-MIN('01 (ind)'!BT$6:BT$37))),ABS(-100+(100*(('01 (ind)'!BT9-MIN('01 (ind)'!BT$6:BT$37))/(MAX('01 (ind)'!BR$6:BR$37)-MIN('01 (ind)'!BT$6:BT$37))))))</f>
        <v>94.675451249999995</v>
      </c>
      <c r="BU10" s="75">
        <f>IF('01 (ind)'!BU$1="si",100*(('01 (ind)'!BU9-MIN('01 (ind)'!BU$6:BU$37))/(MAX('01 (ind)'!BU$6:BU$37)-MIN('01 (ind)'!BU$6:BU$37))),ABS(-100+(100*(('01 (ind)'!BU9-MIN('01 (ind)'!BU$6:BU$37))/(MAX('01 (ind)'!BU$6:BU$37)-MIN('01 (ind)'!BU$6:BU$37))))))</f>
        <v>100</v>
      </c>
      <c r="BV10" s="75">
        <f>IF('01 (ind)'!BV$1="si",100*(('01 (ind)'!BV9-MIN('01 (ind)'!BV$6:BV$37))/(MAX('01 (ind)'!BV$6:BV$37)-MIN('01 (ind)'!BV$6:BV$37))),ABS(-100+(100*(('01 (ind)'!BV9-MIN('01 (ind)'!BV$6:BV$37))/(MAX('01 (ind)'!BV$6:BV$37)-MIN('01 (ind)'!BV$6:BV$37))))))</f>
        <v>44.199881023200483</v>
      </c>
      <c r="BW10" s="75">
        <f>IF('01 (ind)'!BW$1="si",100*(('01 (ind)'!BW9-MIN('01 (ind)'!BW$6:BW$37))/(MAX('01 (ind)'!BW$6:BW$37)-MIN('01 (ind)'!BW$6:BW$37))),ABS(-100+(100*(('01 (ind)'!BW9-MIN('01 (ind)'!BW$6:BW$37))/(MAX('01 (ind)'!BW$6:BW$37)-MIN('01 (ind)'!BW$6:BW$37))))))</f>
        <v>74.996718729492059</v>
      </c>
      <c r="BX10" s="75">
        <f>IF('01 (ind)'!BX$1="si",100*(('01 (ind)'!BX9-MIN('01 (ind)'!BX$6:BX$37))/(MAX('01 (ind)'!BX$6:BX$37)-MIN('01 (ind)'!BX$6:BX$37))),ABS(-100+(100*(('01 (ind)'!BX9-MIN('01 (ind)'!BX$6:BX$37))/(MAX('01 (ind)'!BX$6:BX$37)-MIN('01 (ind)'!BX$6:BX$37))))))</f>
        <v>30.547637961578928</v>
      </c>
      <c r="BY10" s="75">
        <f>IF('01 (ind)'!BY$1="si",100*(('01 (ind)'!BY9-MIN('01 (ind)'!BY$6:BY$37))/(MAX('01 (ind)'!BY$6:BY$37)-MIN('01 (ind)'!BY$6:BY$37))),ABS(-100+(100*(('01 (ind)'!BY9-MIN('01 (ind)'!BY$6:BY$37))/(MAX('01 (ind)'!BY$6:BY$37)-MIN('01 (ind)'!BY$6:BY$37))))))</f>
        <v>8.7095887593980592</v>
      </c>
      <c r="BZ10" s="75">
        <f>IF('01 (ind)'!BZ$1="si",100*(('01 (ind)'!BZ9-MIN('01 (ind)'!BZ$6:BZ$37))/(MAX('01 (ind)'!BZ$6:BZ$37)-MIN('01 (ind)'!BZ$6:BZ$37))),ABS(-100+(100*(('01 (ind)'!BZ9-MIN('01 (ind)'!BZ$6:BZ$37))/(MAX('01 (ind)'!BZ$6:BZ$37)-MIN('01 (ind)'!BZ$6:BZ$37))))))</f>
        <v>92.304042791554664</v>
      </c>
      <c r="CA10" s="75">
        <f>IF('01 (ind)'!CA$1="si",100*(('01 (ind)'!CA9-MIN('01 (ind)'!CA$6:CA$37))/(MAX('01 (ind)'!CA$6:CA$37)-MIN('01 (ind)'!CA$6:CA$37))),ABS(-100+(100*(('01 (ind)'!CA9-MIN('01 (ind)'!CA$6:CA$37))/(MAX('01 (ind)'!CA$6:CA$37)-MIN('01 (ind)'!CA$6:CA$37))))))</f>
        <v>0</v>
      </c>
      <c r="CB10" s="75">
        <f>IF('01 (ind)'!CB$1="si",100*(('01 (ind)'!CB9-MIN('01 (ind)'!CB$6:CB$37))/(MAX('01 (ind)'!CB$6:CB$37)-MIN('01 (ind)'!CB$6:CB$37))),ABS(-100+(100*(('01 (ind)'!CB9-MIN('01 (ind)'!CB$6:CB$37))/(MAX('01 (ind)'!CB$6:CB$37)-MIN('01 (ind)'!CB$6:CB$37))))))</f>
        <v>78.061224489795919</v>
      </c>
      <c r="CC10" s="75">
        <f>IF('01 (ind)'!CC$1="si",100*(('01 (ind)'!CC9-MIN('01 (ind)'!CC$6:CC$37))/(MAX('01 (ind)'!CC$6:CC$37)-MIN('01 (ind)'!CC$6:CC$37))),ABS(-100+(100*(('01 (ind)'!CC9-MIN('01 (ind)'!CC$6:CC$37))/(MAX('01 (ind)'!CC$6:CC$37)-MIN('01 (ind)'!CC$6:CC$37))))))</f>
        <v>78.684842606559954</v>
      </c>
      <c r="CD10" s="75">
        <f>IF('01 (ind)'!CD$1="si",100*(('01 (ind)'!CD9-MIN('01 (ind)'!CD$6:CD$37))/(MAX('01 (ind)'!CD$6:CD$37)-MIN('01 (ind)'!CD$6:CD$37))),ABS(-100+(100*(('01 (ind)'!CD9-MIN('01 (ind)'!CD$6:CD$37))/(MAX('01 (ind)'!CD$6:CD$37)-MIN('01 (ind)'!CD$6:CD$37))))))</f>
        <v>0.36930232814444258</v>
      </c>
      <c r="CE10" s="75">
        <f>IF('01 (ind)'!CE$1="si",100*(('01 (ind)'!CE9-MIN('01 (ind)'!CE$6:CE$37))/(MAX('01 (ind)'!CE$6:CE$37)-MIN('01 (ind)'!CE$6:CE$37))),ABS(-100+(100*(('01 (ind)'!CE9-MIN('01 (ind)'!CE$6:CE$37))/(MAX('01 (ind)'!CE$6:CE$37)-MIN('01 (ind)'!CE$6:CE$37))))))</f>
        <v>0</v>
      </c>
      <c r="CF10" s="75">
        <f>IF('01 (ind)'!CF$1="si",100*(('01 (ind)'!CF9-MIN('01 (ind)'!CF$6:CF$37))/(MAX('01 (ind)'!CF$6:CF$37)-MIN('01 (ind)'!CF$6:CF$37))),ABS(-100+(100*(('01 (ind)'!CF9-MIN('01 (ind)'!CF$6:CF$37))/(MAX('01 (ind)'!CF$6:CF$37)-MIN('01 (ind)'!CF$6:CF$37))))))</f>
        <v>1.7895287688585393</v>
      </c>
      <c r="CG10" s="75">
        <f>IF('01 (ind)'!CG$1="si",100*(('01 (ind)'!CG9-MIN('01 (ind)'!CG$6:CG$37))/(MAX('01 (ind)'!CG$6:CG$37)-MIN('01 (ind)'!CG$6:CG$37))),ABS(-100+(100*(('01 (ind)'!CG9-MIN('01 (ind)'!CG$6:CG$37))/(MAX('01 (ind)'!CG$6:CG$37)-MIN('01 (ind)'!CG$6:CG$37))))))</f>
        <v>0</v>
      </c>
      <c r="CH10" s="75">
        <f>IF('01 (ind)'!CH$1="si",100*(('01 (ind)'!CH9-MIN('01 (ind)'!CH$6:CH$37))/(MAX('01 (ind)'!CH$6:CH$37)-MIN('01 (ind)'!CH$6:CH$37))),ABS(-100+(100*(('01 (ind)'!CH9-MIN('01 (ind)'!CH$6:CH$37))/(MAX('01 (ind)'!CH$6:CH$37)-MIN('01 (ind)'!CH$6:CH$37))))))</f>
        <v>12.086281246554957</v>
      </c>
      <c r="CI10" s="75">
        <f>IF('01 (ind)'!CI$1="si",100*(('01 (ind)'!CI9-MIN('01 (ind)'!CI$6:CI$37))/(MAX('01 (ind)'!CI$6:CI$37)-MIN('01 (ind)'!CI$6:CI$37))),ABS(-100+(100*(('01 (ind)'!CI9-MIN('01 (ind)'!CI$6:CI$37))/(MAX('01 (ind)'!CI$6:CI$37)-MIN('01 (ind)'!CI$6:CI$37))))))</f>
        <v>65.824314640485127</v>
      </c>
      <c r="CJ10" s="75">
        <f>IF('01 (ind)'!CJ$1="si",100*(('01 (ind)'!CJ9-MIN('01 (ind)'!CJ$6:CJ$37))/(MAX('01 (ind)'!CJ$6:CJ$37)-MIN('01 (ind)'!CJ$6:CJ$37))),ABS(-100+(100*(('01 (ind)'!CJ9-MIN('01 (ind)'!CJ$6:CJ$37))/(MAX('01 (ind)'!CJ$6:CJ$37)-MIN('01 (ind)'!CJ$6:CJ$37))))))</f>
        <v>37.513756384441493</v>
      </c>
      <c r="CK10" s="75">
        <f>IF('01 (ind)'!CK$1="si",100*(('01 (ind)'!CK9-MIN('01 (ind)'!CK$6:CK$37))/(MAX('01 (ind)'!CK$6:CK$37)-MIN('01 (ind)'!CK$6:CK$37))),ABS(-100+(100*(('01 (ind)'!CK9-MIN('01 (ind)'!CK$6:CK$37))/(MAX('01 (ind)'!CK$6:CK$37)-MIN('01 (ind)'!CK$6:CK$37))))))</f>
        <v>0</v>
      </c>
      <c r="CL10" s="75">
        <f>IF('01 (ind)'!CL$1="si",100*(('01 (ind)'!CL9-MIN('01 (ind)'!CL$6:CL$37))/(MAX('01 (ind)'!CL$6:CL$37)-MIN('01 (ind)'!CL$6:CL$37))),ABS(-100+(100*(('01 (ind)'!CL9-MIN('01 (ind)'!CL$6:CL$37))/(MAX('01 (ind)'!CL$6:CL$37)-MIN('01 (ind)'!CL$6:CL$37))))))</f>
        <v>1.0337977908142375</v>
      </c>
      <c r="CM10" s="75">
        <f>IF('01 (ind)'!CM$1="si",100*(('01 (ind)'!CM9-MIN('01 (ind)'!CM$6:CM$37))/(MAX('01 (ind)'!CM$6:CM$37)-MIN('01 (ind)'!CM$6:CM$37))),ABS(-100+(100*(('01 (ind)'!CM9-MIN('01 (ind)'!CM$6:CM$37))/(MAX('01 (ind)'!CM$6:CM$37)-MIN('01 (ind)'!CM$6:CM$37))))))</f>
        <v>3.7002997080260807</v>
      </c>
    </row>
    <row r="11" spans="1:91">
      <c r="A11" s="18" t="s">
        <v>220</v>
      </c>
      <c r="B11" s="87">
        <f>IF('01 (ind)'!B$1="si",100*(('01 (ind)'!B10-MIN('01 (ind)'!B$6:B$37))/(MAX('01 (ind)'!B$6:B$37)-MIN('01 (ind)'!B$6:B$37))),ABS(-100+(100*(('01 (ind)'!B10-MIN('01 (ind)'!B$6:B$37))/(MAX('01 (ind)'!B$6:B$37)-MIN('01 (ind)'!B$6:B$37))))))</f>
        <v>4.6888646338681141</v>
      </c>
      <c r="C11" s="87">
        <f>IF('01 (ind)'!C$1="si",100*(('01 (ind)'!C10-MIN('01 (ind)'!C$6:C$37))/(MAX('01 (ind)'!C$6:C$37)-MIN('01 (ind)'!C$6:C$37))),ABS(-100+(100*(('01 (ind)'!C10-MIN('01 (ind)'!C$6:C$37))/(MAX('01 (ind)'!C$6:C$37)-MIN('01 (ind)'!C$6:C$37))))))</f>
        <v>1.9743064456069541</v>
      </c>
      <c r="D11" s="87">
        <f>IF('01 (ind)'!D$1="si",100*(('01 (ind)'!D10-MIN('01 (ind)'!D$6:D$37))/(MAX('01 (ind)'!D$6:D$37)-MIN('01 (ind)'!D$6:D$37))),ABS(-100+(100*(('01 (ind)'!D10-MIN('01 (ind)'!D$6:D$37))/(MAX('01 (ind)'!D$6:D$37)-MIN('01 (ind)'!D$6:D$37))))))</f>
        <v>85.73611124838024</v>
      </c>
      <c r="E11" s="87">
        <f>IF('01 (ind)'!E$1="si",100*(('01 (ind)'!E10-MIN('01 (ind)'!E$6:E$37))/(MAX('01 (ind)'!E$6:E$37)-MIN('01 (ind)'!E$6:E$37))),ABS(-100+(100*(('01 (ind)'!E10-MIN('01 (ind)'!E$6:E$37))/(MAX('01 (ind)'!E$6:E$37)-MIN('01 (ind)'!E$6:E$37))))))</f>
        <v>55.555555555555557</v>
      </c>
      <c r="F11" s="87">
        <f>IF('01 (ind)'!F$1="si",100*(('01 (ind)'!F10-MIN('01 (ind)'!F$6:F$37))/(MAX('01 (ind)'!F$6:F$37)-MIN('01 (ind)'!F$6:F$37))),ABS(-100+(100*(('01 (ind)'!F10-MIN('01 (ind)'!F$6:F$37))/(MAX('01 (ind)'!F$6:F$37)-MIN('01 (ind)'!F$6:F$37))))))</f>
        <v>62.295081967213108</v>
      </c>
      <c r="G11" s="87">
        <f>IF('01 (ind)'!G$1="si",100*(('01 (ind)'!G10-MIN('01 (ind)'!G$6:G$37))/(MAX('01 (ind)'!G$6:G$37)-MIN('01 (ind)'!G$6:G$37))),ABS(-100+(100*(('01 (ind)'!G10-MIN('01 (ind)'!G$6:G$37))/(MAX('01 (ind)'!G$6:G$37)-MIN('01 (ind)'!G$6:G$37))))))</f>
        <v>32.692307692307701</v>
      </c>
      <c r="H11" s="87">
        <f>IF('01 (ind)'!H$1="si",100*(('01 (ind)'!H10-MIN('01 (ind)'!H$6:H$37))/(MAX('01 (ind)'!H$6:H$37)-MIN('01 (ind)'!H$6:H$37))),ABS(-100+(100*(('01 (ind)'!H10-MIN('01 (ind)'!H$6:H$37))/(MAX('01 (ind)'!H$6:H$37)-MIN('01 (ind)'!H$6:H$37))))))</f>
        <v>49.596774193548384</v>
      </c>
      <c r="I11" s="87">
        <f>IF('01 (ind)'!I$1="si",100*(('01 (ind)'!I10-MIN('01 (ind)'!I$6:I$37))/(MAX('01 (ind)'!I$6:I$37)-MIN('01 (ind)'!I$6:I$37))),ABS(-100+(100*(('01 (ind)'!I10-MIN('01 (ind)'!I$6:I$37))/(MAX('01 (ind)'!I$6:I$37)-MIN('01 (ind)'!I$6:I$37))))))</f>
        <v>0</v>
      </c>
      <c r="J11" s="87">
        <f>IF('01 (ind)'!J$1="si",100*(('01 (ind)'!J10-MIN('01 (ind)'!J$6:J$37))/(MAX('01 (ind)'!J$6:J$37)-MIN('01 (ind)'!J$6:J$37))),ABS(-100+(100*(('01 (ind)'!J10-MIN('01 (ind)'!J$6:J$37))/(MAX('01 (ind)'!J$6:J$37)-MIN('01 (ind)'!J$6:J$37))))))</f>
        <v>42.848101265822784</v>
      </c>
      <c r="K11" s="87">
        <f>IF('01 (ind)'!K$1="si",100*(('01 (ind)'!K10-MIN('01 (ind)'!K$6:K$37))/(MAX('01 (ind)'!K$6:K$37)-MIN('01 (ind)'!K$6:K$37))),ABS(-100+(100*(('01 (ind)'!K10-MIN('01 (ind)'!K$6:K$37))/(MAX('01 (ind)'!K$6:K$37)-MIN('01 (ind)'!K$6:K$37))))))</f>
        <v>16.265113228599912</v>
      </c>
      <c r="L11" s="87">
        <f>IF('01 (ind)'!L$1="si",100*(('01 (ind)'!L10-MIN('01 (ind)'!L$6:L$37))/(MAX('01 (ind)'!L$6:L$37)-MIN('01 (ind)'!L$6:L$37))),ABS(-100+(100*(('01 (ind)'!L10-MIN('01 (ind)'!L$6:L$37))/(MAX('01 (ind)'!L$6:L$37)-MIN('01 (ind)'!L$6:L$37))))))</f>
        <v>88.549444831843772</v>
      </c>
      <c r="M11" s="87">
        <f>IF('01 (ind)'!M$1="si",100*(('01 (ind)'!M10-MIN('01 (ind)'!M$6:M$37))/(MAX('01 (ind)'!M$6:M$37)-MIN('01 (ind)'!M$6:M$37))),ABS(-100+(100*(('01 (ind)'!M10-MIN('01 (ind)'!M$6:M$37))/(MAX('01 (ind)'!M$6:M$37)-MIN('01 (ind)'!M$6:M$37))))))</f>
        <v>1.3866748698042615</v>
      </c>
      <c r="N11" s="87">
        <f>IF('01 (ind)'!N$1="si",100*(('01 (ind)'!N10-MIN('01 (ind)'!N$6:N$37))/(MAX('01 (ind)'!N$6:N$37)-MIN('01 (ind)'!N$6:N$37))),ABS(-100+(100*(('01 (ind)'!N10-MIN('01 (ind)'!N$6:N$37))/(MAX('01 (ind)'!N$6:N$37)-MIN('01 (ind)'!N$6:N$37))))))</f>
        <v>100</v>
      </c>
      <c r="O11" s="87">
        <f>IF('01 (ind)'!O$1="si",100*(('01 (ind)'!O10-MIN('01 (ind)'!O$6:O$37))/(MAX('01 (ind)'!O$6:O$37)-MIN('01 (ind)'!O$6:O$37))),ABS(-100+(100*(('01 (ind)'!O10-MIN('01 (ind)'!O$6:O$37))/(MAX('01 (ind)'!O$6:O$37)-MIN('01 (ind)'!O$6:O$37))))))</f>
        <v>78.350515463917532</v>
      </c>
      <c r="P11" s="87">
        <f>IF('01 (ind)'!P$1="si",100*(('01 (ind)'!P10-MIN('01 (ind)'!P$6:P$37))/(MAX('01 (ind)'!P$6:P$37)-MIN('01 (ind)'!P$6:P$37))),ABS(-100+(100*(('01 (ind)'!P10-MIN('01 (ind)'!P$6:P$37))/(MAX('01 (ind)'!P$6:P$37)-MIN('01 (ind)'!P$6:P$37))))))</f>
        <v>54.839623668413765</v>
      </c>
      <c r="Q11" s="87">
        <f>IF('01 (ind)'!Q$1="si",100*(('01 (ind)'!Q10-MIN('01 (ind)'!Q$6:Q$37))/(MAX('01 (ind)'!Q$6:Q$37)-MIN('01 (ind)'!Q$6:Q$37))),ABS(-100+(100*(('01 (ind)'!Q10-MIN('01 (ind)'!Q$6:Q$37))/(MAX('01 (ind)'!Q$6:Q$37)-MIN('01 (ind)'!Q$6:Q$37))))))</f>
        <v>18.778072848526577</v>
      </c>
      <c r="R11" s="87">
        <f>IF('01 (ind)'!R$1="si",100*(('01 (ind)'!R10-MIN('01 (ind)'!R$6:R$37))/(MAX('01 (ind)'!R$6:R$37)-MIN('01 (ind)'!R$6:R$37))),ABS(-100+(100*(('01 (ind)'!R10-MIN('01 (ind)'!R$6:R$37))/(MAX('01 (ind)'!R$6:R$37)-MIN('01 (ind)'!R$6:R$37))))))</f>
        <v>1.4839821917267209</v>
      </c>
      <c r="S11" s="75">
        <f>ABS(ABS(('01 (ind)'!S10-((MAX('01 (ind)'!S$6:S$37)+MIN('01 (ind)'!S$6:S$37))/2))/(((MAX('01 (ind)'!S$6:S$37)+MIN('01 (ind)'!S$6:S$37))/2)-MAX('01 (ind)'!S$6:S$37))*100)-100)</f>
        <v>2.2570215208771742</v>
      </c>
      <c r="T11" s="75">
        <f>IF('01 (ind)'!T$1="si",100*(('01 (ind)'!T10-MIN('01 (ind)'!T$6:T$37))/(MAX('01 (ind)'!T$6:T$37)-MIN('01 (ind)'!T$6:T$37))),ABS(-100+(100*(('01 (ind)'!T10-MIN('01 (ind)'!T$6:T$37))/(MAX('01 (ind)'!T$6:T$37)-MIN('01 (ind)'!T$6:T$37))))))</f>
        <v>0.83026924445498751</v>
      </c>
      <c r="U11" s="75">
        <f>IF('01 (ind)'!U$1="si",100*(('01 (ind)'!U10-MIN('01 (ind)'!U$6:U$37))/(MAX('01 (ind)'!U$6:U$37)-MIN('01 (ind)'!U$6:U$37))),ABS(-100+(100*(('01 (ind)'!U10-MIN('01 (ind)'!U$6:U$37))/(MAX('01 (ind)'!U$6:U$37)-MIN('01 (ind)'!U$6:U$37))))))</f>
        <v>0</v>
      </c>
      <c r="V11" s="75">
        <f>IF('01 (ind)'!V$1="si",100*(('01 (ind)'!V10-MIN('01 (ind)'!V$6:V$37))/(MAX('01 (ind)'!V$6:V$37)-MIN('01 (ind)'!V$6:V$37))),ABS(-100+(100*(('01 (ind)'!V10-MIN('01 (ind)'!V$6:V$37))/(MAX('01 (ind)'!V$6:V$37)-MIN('01 (ind)'!V$6:V$37))))))</f>
        <v>96.685082872928177</v>
      </c>
      <c r="W11" s="75">
        <f>IF('01 (ind)'!W$1="si",100*(('01 (ind)'!W10-MIN('01 (ind)'!W$6:W$37))/(MAX('01 (ind)'!W$6:W$37)-MIN('01 (ind)'!W$6:W$37))),ABS(-100+(100*(('01 (ind)'!W10-MIN('01 (ind)'!W$6:W$37))/(MAX('01 (ind)'!W$6:W$37)-MIN('01 (ind)'!W$6:W$37))))))</f>
        <v>12.314799730070657</v>
      </c>
      <c r="X11" s="75">
        <f>IF('01 (ind)'!X$1="si",100*(('01 (ind)'!X10-MIN('01 (ind)'!X$6:X$37))/(MAX('01 (ind)'!X$6:X$37)-MIN('01 (ind)'!X$6:X$37))),ABS(-100+(100*(('01 (ind)'!X10-MIN('01 (ind)'!X$6:X$37))/(MAX('01 (ind)'!X$6:X$37)-MIN('01 (ind)'!X$6:X$37))))))</f>
        <v>28.621415116045906</v>
      </c>
      <c r="Y11" s="75">
        <f>IF('01 (ind)'!Y$1="si",100*(('01 (ind)'!Y10-MIN('01 (ind)'!Y$6:Y$37))/(MAX('01 (ind)'!Y$6:Y$37)-MIN('01 (ind)'!Y$6:Y$37))),ABS(-100+(100*(('01 (ind)'!Y10-MIN('01 (ind)'!Y$6:Y$37))/(MAX('01 (ind)'!Y$6:Y$37)-MIN('01 (ind)'!Y$6:Y$37))))))</f>
        <v>3.2946227477477663</v>
      </c>
      <c r="Z11" s="75">
        <f>IF('01 (ind)'!Z$1="si",100*(('01 (ind)'!Z10-MIN('01 (ind)'!Z$6:Z$37))/(MAX('01 (ind)'!Z$6:Z$37)-MIN('01 (ind)'!Z$6:Z$37))),ABS(-100+(100*(('01 (ind)'!Z10-MIN('01 (ind)'!Z$6:Z$37))/(MAX('01 (ind)'!Z$6:Z$37)-MIN('01 (ind)'!Z$6:Z$37))))))</f>
        <v>16.435390582594806</v>
      </c>
      <c r="AA11" s="75">
        <f>IF('01 (ind)'!AA$1="si",100*(('01 (ind)'!AA10-MIN('01 (ind)'!AA$6:AA$37))/(MAX('01 (ind)'!AA$6:AA$37)-MIN('01 (ind)'!AA$6:AA$37))),ABS(-100+(100*(('01 (ind)'!AA10-MIN('01 (ind)'!AA$6:AA$37))/(MAX('01 (ind)'!AA$6:AA$37)-MIN('01 (ind)'!AA$6:AA$37))))))</f>
        <v>35.579764402408699</v>
      </c>
      <c r="AB11" s="75">
        <f>IF('01 (ind)'!AB$1="si",100*(('01 (ind)'!AB10-MIN('01 (ind)'!AB$6:AB$37))/(MAX('01 (ind)'!AB$6:AB$37)-MIN('01 (ind)'!AB$6:AB$37))),ABS(-100+(100*(('01 (ind)'!AB10-MIN('01 (ind)'!AB$6:AB$37))/(MAX('01 (ind)'!AB$6:AB$37)-MIN('01 (ind)'!AB$6:AB$37))))))</f>
        <v>5.8843980831157952</v>
      </c>
      <c r="AC11" s="75">
        <f>IF('01 (ind)'!AC$1="si",100*(('01 (ind)'!AC10-MIN('01 (ind)'!AC$6:AC$37))/(MAX('01 (ind)'!AC$6:AC$37)-MIN('01 (ind)'!AC$6:AC$37))),ABS(-100+(100*(('01 (ind)'!AC10-MIN('01 (ind)'!AC$6:AC$37))/(MAX('01 (ind)'!AC$6:AC$37)-MIN('01 (ind)'!AC$6:AC$37))))))</f>
        <v>67.622381936254612</v>
      </c>
      <c r="AD11" s="75">
        <f>IF('01 (ind)'!AD$1="si",100*(('01 (ind)'!AD10-MIN('01 (ind)'!AD$6:AD$37))/(MAX('01 (ind)'!AD$6:AD$37)-MIN('01 (ind)'!AD$6:AD$37))),ABS(-100+(100*(('01 (ind)'!AD10-MIN('01 (ind)'!AD$6:AD$37))/(MAX('01 (ind)'!AD$6:AD$37)-MIN('01 (ind)'!AD$6:AD$37))))))</f>
        <v>0</v>
      </c>
      <c r="AE11" s="75">
        <f>IF('01 (ind)'!AE$1="si",100*(('01 (ind)'!AE10-MIN('01 (ind)'!AE$6:AE$37))/(MAX('01 (ind)'!AE$6:AE$37)-MIN('01 (ind)'!AE$6:AE$37))),ABS(-100+(100*(('01 (ind)'!AE10-MIN('01 (ind)'!AE$6:AE$37))/(MAX('01 (ind)'!AE$6:AE$37)-MIN('01 (ind)'!AE$6:AE$37))))))</f>
        <v>13.612739574399402</v>
      </c>
      <c r="AF11" s="75">
        <f>IF('01 (ind)'!AF$1="si",100*(('01 (ind)'!AF10-MIN('01 (ind)'!AF$6:AF$37))/(MAX('01 (ind)'!AF$6:AF$37)-MIN('01 (ind)'!AF$6:AF$37))),ABS(-100+(100*(('01 (ind)'!AF10-MIN('01 (ind)'!AF$6:AF$37))/(MAX('01 (ind)'!AF$6:AF$37)-MIN('01 (ind)'!AF$6:AF$37))))))</f>
        <v>0</v>
      </c>
      <c r="AG11" s="75">
        <f>IF('01 (ind)'!AG$1="si",100*(('01 (ind)'!AG10-MIN('01 (ind)'!AG$6:AG$37))/(MAX('01 (ind)'!AG$6:AG$37)-MIN('01 (ind)'!AG$6:AG$37))),ABS(-100+(100*(('01 (ind)'!AG10-MIN('01 (ind)'!AG$6:AG$37))/(MAX('01 (ind)'!AG$6:AG$37)-MIN('01 (ind)'!AG$6:AG$37))))))</f>
        <v>62.962962962962962</v>
      </c>
      <c r="AH11" s="75">
        <f>IF('01 (ind)'!AH$1="si",100*(('01 (ind)'!AH10-MIN('01 (ind)'!AH$6:AH$37))/(MAX('01 (ind)'!AH$6:AH$37)-MIN('01 (ind)'!AH$6:AH$37))),ABS(-100+(100*(('01 (ind)'!AH10-MIN('01 (ind)'!AH$6:AH$37))/(MAX('01 (ind)'!AH$6:AH$37)-MIN('01 (ind)'!AH$6:AH$37))))))</f>
        <v>43.421052631578959</v>
      </c>
      <c r="AI11" s="75">
        <f>IF('01 (ind)'!AI$1="si",100*(('01 (ind)'!AI10-MIN('01 (ind)'!AI$6:AI$37))/(MAX('01 (ind)'!AI$6:AI$37)-MIN('01 (ind)'!AI$6:AI$37))),ABS(-100+(100*(('01 (ind)'!AI10-MIN('01 (ind)'!AI$6:AI$37))/(MAX('01 (ind)'!AI$6:AI$37)-MIN('01 (ind)'!AI$6:AI$37))))))</f>
        <v>1.6246127430853643</v>
      </c>
      <c r="AJ11" s="75">
        <f>IF('01 (ind)'!AJ$1="si",100*(('01 (ind)'!AJ10-MIN('01 (ind)'!AJ$6:AJ$37))/(MAX('01 (ind)'!AJ$6:AJ$37)-MIN('01 (ind)'!AJ$6:AJ$37))),ABS(-100+(100*(('01 (ind)'!AJ10-MIN('01 (ind)'!AJ$6:AJ$37))/(MAX('01 (ind)'!AJ$6:AJ$37)-MIN('01 (ind)'!AJ$6:AJ$37))))))</f>
        <v>58.607594936708885</v>
      </c>
      <c r="AK11" s="75">
        <f>IF('01 (ind)'!AK$1="si",100*(('01 (ind)'!AK10-MIN('01 (ind)'!AK$6:AK$37))/(MAX('01 (ind)'!AK$6:AK$37)-MIN('01 (ind)'!AK$6:AK$37))),ABS(-100+(100*(('01 (ind)'!AK10-MIN('01 (ind)'!AK$6:AK$37))/(MAX('01 (ind)'!AK$6:AK$37)-MIN('01 (ind)'!AK$6:AK$37))))))</f>
        <v>0</v>
      </c>
      <c r="AL11" s="75">
        <f>IF('01 (ind)'!AL$1="si",100*(('01 (ind)'!AL10-MIN('01 (ind)'!AL$6:AL$37))/(MAX('01 (ind)'!AL$6:AL$37)-MIN('01 (ind)'!AL$6:AL$37))),ABS(-100+(100*(('01 (ind)'!AL10-MIN('01 (ind)'!AL$6:AL$37))/(MAX('01 (ind)'!AL$6:AL$37)-MIN('01 (ind)'!AL$6:AL$37))))))</f>
        <v>63.170328769894432</v>
      </c>
      <c r="AM11" s="75">
        <f>IF('01 (ind)'!AM$1="si",100*(('01 (ind)'!AM10-MIN('01 (ind)'!AM$6:AM$37))/(MAX('01 (ind)'!AM$6:AM$37)-MIN('01 (ind)'!AM$6:AM$37))),ABS(-100+(100*(('01 (ind)'!AM10-MIN('01 (ind)'!AM$6:AM$37))/(MAX('01 (ind)'!AM$6:AM$37)-MIN('01 (ind)'!AM$6:AM$37))))))</f>
        <v>98.129853648723923</v>
      </c>
      <c r="AN11" s="75">
        <f>IF('01 (ind)'!AN$1="si",100*(('01 (ind)'!AN10-MIN('01 (ind)'!AN$6:AN$37))/(MAX('01 (ind)'!AN$6:AN$37)-MIN('01 (ind)'!AN$6:AN$37))),ABS(-100+(100*(('01 (ind)'!AN10-MIN('01 (ind)'!AN$6:AN$37))/(MAX('01 (ind)'!AN$6:AN$37)-MIN('01 (ind)'!AN$6:AN$37))))))</f>
        <v>17.577371931529171</v>
      </c>
      <c r="AO11" s="75">
        <f>IF('01 (ind)'!AO$1="si",100*(('01 (ind)'!AO10-MIN('01 (ind)'!AO$6:AO$37))/(MAX('01 (ind)'!AO$6:AO$37)-MIN('01 (ind)'!AO$6:AO$37))),ABS(-100+(100*(('01 (ind)'!AO10-MIN('01 (ind)'!AO$6:AO$37))/(MAX('01 (ind)'!AO$6:AO$37)-MIN('01 (ind)'!AO$6:AO$37))))))</f>
        <v>58.583493680520149</v>
      </c>
      <c r="AP11" s="75">
        <f>IF('01 (ind)'!AP$1="si",100*(('01 (ind)'!AP10-MIN('01 (ind)'!AP$6:AP$37))/(MAX('01 (ind)'!AP$6:AP$37)-MIN('01 (ind)'!AP$6:AP$37))),ABS(-100+(100*(('01 (ind)'!AP10-MIN('01 (ind)'!AP$6:AP$37))/(MAX('01 (ind)'!AP$6:AP$37)-MIN('01 (ind)'!AP$6:AP$37))))))</f>
        <v>90.514133853969398</v>
      </c>
      <c r="AQ11" s="75">
        <f>IF('01 (ind)'!AQ$1="si",100*(('01 (ind)'!AQ10-MIN('01 (ind)'!AQ$6:AQ$37))/(MAX('01 (ind)'!AQ$6:AQ$37)-MIN('01 (ind)'!AQ$6:AQ$37))),ABS(-100+(100*(('01 (ind)'!AQ10-MIN('01 (ind)'!AQ$6:AQ$37))/(MAX('01 (ind)'!AQ$6:AQ$37)-MIN('01 (ind)'!AQ$6:AQ$37))))))</f>
        <v>0.19214528264123518</v>
      </c>
      <c r="AR11" s="75">
        <f>IF('01 (ind)'!AR$1="si",100*(('01 (ind)'!AR10-MIN('01 (ind)'!AR$6:AR$37))/(MAX('01 (ind)'!AR$6:AR$37)-MIN('01 (ind)'!AR$6:AR$37))),ABS(-100+(100*(('01 (ind)'!AR10-MIN('01 (ind)'!AR$6:AR$37))/(MAX('01 (ind)'!AR$6:AR$37)-MIN('01 (ind)'!AR$6:AR$37))))))</f>
        <v>66.514292208877492</v>
      </c>
      <c r="AS11" s="75">
        <f>IF('01 (ind)'!AS$1="si",100*(('01 (ind)'!AS10-MIN('01 (ind)'!AS$6:AS$37))/(MAX('01 (ind)'!AS$6:AS$37)-MIN('01 (ind)'!AS$6:AS$37))),ABS(-100+(100*(('01 (ind)'!AS10-MIN('01 (ind)'!AS$6:AS$37))/(MAX('01 (ind)'!AS$6:AS$37)-MIN('01 (ind)'!AS$6:AS$37))))))</f>
        <v>35.880018189472295</v>
      </c>
      <c r="AT11" s="75">
        <f>IF('01 (ind)'!AT$1="si",100*(('01 (ind)'!AT10-MIN('01 (ind)'!AT$6:AT$37))/(MAX('01 (ind)'!AT$6:AT$37)-MIN('01 (ind)'!AT$6:AT$37))),ABS(-100+(100*(('01 (ind)'!AT10-MIN('01 (ind)'!AT$6:AT$37))/(MAX('01 (ind)'!AT$6:AT$37)-MIN('01 (ind)'!AT$6:AT$37))))))</f>
        <v>0</v>
      </c>
      <c r="AU11" s="75">
        <f>IF('01 (ind)'!AU$1="si",100*(('01 (ind)'!AU10-MIN('01 (ind)'!AU$6:AU$37))/(MAX('01 (ind)'!AU$6:AU$37)-MIN('01 (ind)'!AU$6:AU$37))),ABS(-100+(100*(('01 (ind)'!AU10-MIN('01 (ind)'!AU$6:AU$37))/(MAX('01 (ind)'!AU$6:AU$37)-MIN('01 (ind)'!AU$6:AU$37))))))</f>
        <v>6.0434782608695681</v>
      </c>
      <c r="AV11" s="75">
        <f>IF('01 (ind)'!AV$1="si",100*(('01 (ind)'!AV10-MIN('01 (ind)'!AV$6:AV$37))/(MAX('01 (ind)'!AV$6:AV$37)-MIN('01 (ind)'!AV$6:AV$37))),ABS(-100+(100*(('01 (ind)'!AV10-MIN('01 (ind)'!AV$6:AV$37))/(MAX('01 (ind)'!AV$6:AV$37)-MIN('01 (ind)'!AV$6:AV$37))))))</f>
        <v>88.734835355285966</v>
      </c>
      <c r="AW11" s="75">
        <f>IF('01 (ind)'!AW$1="si",100*(('01 (ind)'!AW10-MIN('01 (ind)'!AW$6:AW$37))/(MAX('01 (ind)'!AW$6:AW$37)-MIN('01 (ind)'!AW$6:AW$37))),ABS(-100+(100*(('01 (ind)'!AW10-MIN('01 (ind)'!AW$6:AW$37))/(MAX('01 (ind)'!AW$6:AW$37)-MIN('01 (ind)'!AW$6:AW$37))))))</f>
        <v>73.61327112493521</v>
      </c>
      <c r="AX11" s="75">
        <f>IF('01 (ind)'!AX$1="si",100*(('01 (ind)'!AX10-MIN('01 (ind)'!AX$6:AX$37))/(MAX('01 (ind)'!AX$6:AX$37)-MIN('01 (ind)'!AX$6:AX$37))),ABS(-100+(100*(('01 (ind)'!AX10-MIN('01 (ind)'!AX$6:AX$37))/(MAX('01 (ind)'!AX$6:AX$37)-MIN('01 (ind)'!AX$6:AX$37))))))</f>
        <v>7.7059776705310554</v>
      </c>
      <c r="AY11" s="75">
        <f>IF('01 (ind)'!AY$1="si",100*(('01 (ind)'!AY10-MIN('01 (ind)'!AY$6:AY$37))/(MAX('01 (ind)'!AY$6:AY$37)-MIN('01 (ind)'!AY$6:AY$37))),ABS(-100+(100*(('01 (ind)'!AY10-MIN('01 (ind)'!AY$6:AY$37))/(MAX('01 (ind)'!AY$6:AY$37)-MIN('01 (ind)'!AY$6:AY$37))))))</f>
        <v>0</v>
      </c>
      <c r="AZ11" s="75">
        <f>IF('01 (ind)'!AZ$1="si",100*(('01 (ind)'!AZ10-MIN('01 (ind)'!AZ$6:AZ$37))/(MAX('01 (ind)'!AZ$6:AZ$37)-MIN('01 (ind)'!AZ$6:AZ$37))),ABS(-100+(100*(('01 (ind)'!AZ10-MIN('01 (ind)'!AZ$6:AZ$37))/(MAX('01 (ind)'!AZ$6:AZ$37)-MIN('01 (ind)'!AZ$6:AZ$37))))))</f>
        <v>0.49502674015864356</v>
      </c>
      <c r="BA11" s="75">
        <f>IF('01 (ind)'!BA$1="si",100*(('01 (ind)'!BA10-MIN('01 (ind)'!BA$6:BA$37))/(MAX('01 (ind)'!BA$6:BA$37)-MIN('01 (ind)'!BA$6:BA$37))),ABS(-100+(100*(('01 (ind)'!BA10-MIN('01 (ind)'!BA$6:BA$37))/(MAX('01 (ind)'!BA$6:BA$37)-MIN('01 (ind)'!BA$6:BA$37))))))</f>
        <v>31.525643991391672</v>
      </c>
      <c r="BB11" s="75">
        <f>IF('01 (ind)'!BB$1="si",100*(('01 (ind)'!BB10-MIN('01 (ind)'!BB$6:BB$37))/(MAX('01 (ind)'!BB$6:BB$37)-MIN('01 (ind)'!BB$6:BB$37))),ABS(-100+(100*(('01 (ind)'!BB10-MIN('01 (ind)'!BB$6:BB$37))/(MAX('01 (ind)'!BB$6:BB$37)-MIN('01 (ind)'!BB$6:BB$37))))))</f>
        <v>1.1697696453438358</v>
      </c>
      <c r="BC11" s="75">
        <f>IF('01 (ind)'!BC$1="si",100*(('01 (ind)'!BC10-MIN('01 (ind)'!BC$6:BC$37))/(MAX('01 (ind)'!BC$6:BC$37)-MIN('01 (ind)'!BC$6:BC$37))),ABS(-100+(100*(('01 (ind)'!BC10-MIN('01 (ind)'!BC$6:BC$37))/(MAX('01 (ind)'!BC$6:BC$37)-MIN('01 (ind)'!BC$6:BC$37))))))</f>
        <v>8.3565923686071812</v>
      </c>
      <c r="BD11" s="75">
        <f>IF('01 (ind)'!BD$1="si",100*(('01 (ind)'!BD10-MIN('01 (ind)'!BD$6:BD$37))/(MAX('01 (ind)'!BD$6:BD$37)-MIN('01 (ind)'!BD$6:BD$37))),ABS(-100+(100*(('01 (ind)'!BD10-MIN('01 (ind)'!BD$6:BD$37))/(MAX('01 (ind)'!BD$6:BD$37)-MIN('01 (ind)'!BD$6:BD$37))))))</f>
        <v>7.2687660862228247</v>
      </c>
      <c r="BE11" s="75">
        <f>IF('01 (ind)'!BE$1="si",100*(('01 (ind)'!BE10-MIN('01 (ind)'!BE$6:BE$37))/(MAX('01 (ind)'!BE$6:BE$37)-MIN('01 (ind)'!BE$6:BE$37))),ABS(-100+(100*(('01 (ind)'!BE10-MIN('01 (ind)'!BE$6:BE$37))/(MAX('01 (ind)'!BE$6:BE$37)-MIN('01 (ind)'!BE$6:BE$37))))))</f>
        <v>0</v>
      </c>
      <c r="BF11" s="75">
        <f>IF('01 (ind)'!BF$1="si",100*(('01 (ind)'!BF10-MIN('01 (ind)'!BF$6:BF$37))/(MAX('01 (ind)'!BF$6:BF$37)-MIN('01 (ind)'!BF$6:BF$37))),ABS(-100+(100*(('01 (ind)'!BF10-MIN('01 (ind)'!BF$6:BF$37))/(MAX('01 (ind)'!BF$6:BF$37)-MIN('01 (ind)'!BF$6:BF$37))))))</f>
        <v>1.4697066919829154</v>
      </c>
      <c r="BG11" s="75">
        <f>IF('01 (ind)'!BG$1="si",100*(('01 (ind)'!BG10-MIN('01 (ind)'!BG$6:BG$37))/(MAX('01 (ind)'!BG$6:BG$37)-MIN('01 (ind)'!BG$6:BG$37))),ABS(-100+(100*(('01 (ind)'!BG10-MIN('01 (ind)'!BG$6:BG$37))/(MAX('01 (ind)'!BG$6:BG$37)-MIN('01 (ind)'!BG$6:BG$37))))))</f>
        <v>13.266302059527519</v>
      </c>
      <c r="BH11" s="75">
        <f>IF('01 (ind)'!BH$1="si",100*(('01 (ind)'!BH10-MIN('01 (ind)'!BH$6:BH$37))/(MAX('01 (ind)'!BH$6:BH$37)-MIN('01 (ind)'!BH$6:BH$37))),ABS(-100+(100*(('01 (ind)'!BH10-MIN('01 (ind)'!BH$6:BH$37))/(MAX('01 (ind)'!BH$6:BH$37)-MIN('01 (ind)'!BH$6:BH$37))))))</f>
        <v>0.89564086083600736</v>
      </c>
      <c r="BI11" s="75">
        <f>IF('01 (ind)'!BI$1="si",100*(('01 (ind)'!BI10-MIN('01 (ind)'!BI$6:BI$37))/(MAX('01 (ind)'!BI$6:BI$37)-MIN('01 (ind)'!BI$6:BI$37))),ABS(-100+(100*(('01 (ind)'!BI10-MIN('01 (ind)'!BI$6:BI$37))/(MAX('01 (ind)'!BI$6:BI$37)-MIN('01 (ind)'!BI$6:BI$37))))))</f>
        <v>94.805135724153473</v>
      </c>
      <c r="BJ11" s="75">
        <f>IF('01 (ind)'!BJ$1="si",100*(('01 (ind)'!BJ10-MIN('01 (ind)'!BJ$6:BJ$37))/(MAX('01 (ind)'!BJ$6:BJ$37)-MIN('01 (ind)'!BJ$6:BJ$37))),ABS(-100+(100*(('01 (ind)'!BJ10-MIN('01 (ind)'!BJ$6:BJ$37))/(MAX('01 (ind)'!BJ$6:BJ$37)-MIN('01 (ind)'!BJ$6:BJ$37))))))</f>
        <v>1.8934236401556082E-3</v>
      </c>
      <c r="BK11" s="75">
        <f>IF('01 (ind)'!BK$1="si",100*(('01 (ind)'!BK10-MIN('01 (ind)'!BK$6:BK$37))/(MAX('01 (ind)'!BK$6:BK$37)-MIN('01 (ind)'!BK$6:BK$37))),ABS(-100+(100*(('01 (ind)'!BK10-MIN('01 (ind)'!BK$6:BK$37))/(MAX('01 (ind)'!BK$6:BK$37)-MIN('01 (ind)'!BK$6:BK$37))))))</f>
        <v>6.2331286513407758</v>
      </c>
      <c r="BL11" s="75">
        <f>IF('01 (ind)'!BL$1="si",100*(('01 (ind)'!BL10-MIN('01 (ind)'!BL$6:BL$37))/(MAX('01 (ind)'!BL$6:BL$37)-MIN('01 (ind)'!BL$6:BL$37))),ABS(-100+(100*(('01 (ind)'!BL10-MIN('01 (ind)'!BL$6:BL$37))/(MAX('01 (ind)'!BL$6:BL$37)-MIN('01 (ind)'!BL$6:BL$37))))))</f>
        <v>24.324324324324326</v>
      </c>
      <c r="BM11" s="75">
        <f>IF('01 (ind)'!BM$1="si",100*(('01 (ind)'!BM10-MIN('01 (ind)'!BM$6:BM$37))/(MAX('01 (ind)'!BM$6:BM$37)-MIN('01 (ind)'!BM$6:BM$37))),ABS(-100+(100*(('01 (ind)'!BM10-MIN('01 (ind)'!BM$6:BM$37))/(MAX('01 (ind)'!BM$6:BM$37)-MIN('01 (ind)'!BM$6:BM$37))))))</f>
        <v>4.3750696958701401</v>
      </c>
      <c r="BN11" s="75">
        <f>IF('01 (ind)'!BN$1="si",100*(('01 (ind)'!BN10-MIN('01 (ind)'!BN$6:BN$37))/(MAX('01 (ind)'!BN$6:BN$37)-MIN('01 (ind)'!BN$6:BN$37))),ABS(-100+(100*(('01 (ind)'!BN10-MIN('01 (ind)'!BN$6:BN$37))/(MAX('01 (ind)'!BN$6:BN$37)-MIN('01 (ind)'!BN$6:BN$37))))))</f>
        <v>4.4296604336919208</v>
      </c>
      <c r="BO11" s="75">
        <f>IF('01 (ind)'!BO$1="si",100*(('01 (ind)'!BO10-MIN('01 (ind)'!BO$6:BO$37))/(MAX('01 (ind)'!BO$6:BO$37)-MIN('01 (ind)'!BO$6:BO$37))),ABS(-100+(100*(('01 (ind)'!BO10-MIN('01 (ind)'!BO$6:BO$37))/(MAX('01 (ind)'!BO$6:BO$37)-MIN('01 (ind)'!BO$6:BO$37))))))</f>
        <v>0.86488226780967181</v>
      </c>
      <c r="BP11" s="75">
        <f>IF('01 (ind)'!BP$1="si",100*(('01 (ind)'!BP10-MIN('01 (ind)'!BP$6:BP$37))/(MAX('01 (ind)'!BP$6:BP$37)-MIN('01 (ind)'!BP$6:BP$37))),ABS(-100+(100*(('01 (ind)'!BP10-MIN('01 (ind)'!BP$6:BP$37))/(MAX('01 (ind)'!BP$6:BP$37)-MIN('01 (ind)'!BP$6:BP$37))))))</f>
        <v>4.1787558670863154</v>
      </c>
      <c r="BQ11" s="75">
        <f>IF('01 (ind)'!BQ$1="si",100*(('01 (ind)'!BQ10-MIN('01 (ind)'!BQ$6:BQ$37))/(MAX('01 (ind)'!BQ$6:BQ$37)-MIN('01 (ind)'!BQ$6:BQ$37))),ABS(-100+(100*(('01 (ind)'!BQ10-MIN('01 (ind)'!BQ$6:BQ$37))/(MAX('01 (ind)'!BQ$6:BQ$37)-MIN('01 (ind)'!BQ$6:BQ$37))))))</f>
        <v>1.4573552264251439</v>
      </c>
      <c r="BR11" s="75">
        <f>IF('01 (ind)'!BR$1="si",100*(('01 (ind)'!BR10-MIN('01 (ind)'!BR$6:BR$37))/(MAX('01 (ind)'!BR$6:BR$37)-MIN('01 (ind)'!BR$6:BR$37))),ABS(-100+(100*(('01 (ind)'!BR10-MIN('01 (ind)'!BR$6:BR$37))/(MAX('01 (ind)'!BP$6:BP$37)-MIN('01 (ind)'!BR$6:BR$37))))))</f>
        <v>22.910926833240591</v>
      </c>
      <c r="BS11" s="75">
        <f>IF('01 (ind)'!BS$1="si",100*(('01 (ind)'!BS10-MIN('01 (ind)'!BS$6:BS$37))/(MAX('01 (ind)'!BS$6:BS$37)-MIN('01 (ind)'!BS$6:BS$37))),ABS(-100+(100*(('01 (ind)'!BS10-MIN('01 (ind)'!BS$6:BS$37))/(MAX('01 (ind)'!BQ$6:BQ$37)-MIN('01 (ind)'!BS$6:BS$37))))))</f>
        <v>78.685334735837202</v>
      </c>
      <c r="BT11" s="75">
        <f>IF('01 (ind)'!BT$1="si",100*(('01 (ind)'!BT10-MIN('01 (ind)'!BT$6:BT$37))/(MAX('01 (ind)'!BT$6:BT$37)-MIN('01 (ind)'!BT$6:BT$37))),ABS(-100+(100*(('01 (ind)'!BT10-MIN('01 (ind)'!BT$6:BT$37))/(MAX('01 (ind)'!BR$6:BR$37)-MIN('01 (ind)'!BT$6:BT$37))))))</f>
        <v>91.517297499999998</v>
      </c>
      <c r="BU11" s="75">
        <f>IF('01 (ind)'!BU$1="si",100*(('01 (ind)'!BU10-MIN('01 (ind)'!BU$6:BU$37))/(MAX('01 (ind)'!BU$6:BU$37)-MIN('01 (ind)'!BU$6:BU$37))),ABS(-100+(100*(('01 (ind)'!BU10-MIN('01 (ind)'!BU$6:BU$37))/(MAX('01 (ind)'!BU$6:BU$37)-MIN('01 (ind)'!BU$6:BU$37))))))</f>
        <v>81.286814680561847</v>
      </c>
      <c r="BV11" s="75">
        <f>IF('01 (ind)'!BV$1="si",100*(('01 (ind)'!BV10-MIN('01 (ind)'!BV$6:BV$37))/(MAX('01 (ind)'!BV$6:BV$37)-MIN('01 (ind)'!BV$6:BV$37))),ABS(-100+(100*(('01 (ind)'!BV10-MIN('01 (ind)'!BV$6:BV$37))/(MAX('01 (ind)'!BV$6:BV$37)-MIN('01 (ind)'!BV$6:BV$37))))))</f>
        <v>63.652587745389653</v>
      </c>
      <c r="BW11" s="75">
        <f>IF('01 (ind)'!BW$1="si",100*(('01 (ind)'!BW10-MIN('01 (ind)'!BW$6:BW$37))/(MAX('01 (ind)'!BW$6:BW$37)-MIN('01 (ind)'!BW$6:BW$37))),ABS(-100+(100*(('01 (ind)'!BW10-MIN('01 (ind)'!BW$6:BW$37))/(MAX('01 (ind)'!BW$6:BW$37)-MIN('01 (ind)'!BW$6:BW$37))))))</f>
        <v>71.872949205932528</v>
      </c>
      <c r="BX11" s="75">
        <f>IF('01 (ind)'!BX$1="si",100*(('01 (ind)'!BX10-MIN('01 (ind)'!BX$6:BX$37))/(MAX('01 (ind)'!BX$6:BX$37)-MIN('01 (ind)'!BX$6:BX$37))),ABS(-100+(100*(('01 (ind)'!BX10-MIN('01 (ind)'!BX$6:BX$37))/(MAX('01 (ind)'!BX$6:BX$37)-MIN('01 (ind)'!BX$6:BX$37))))))</f>
        <v>6.9701174687785823</v>
      </c>
      <c r="BY11" s="75">
        <f>IF('01 (ind)'!BY$1="si",100*(('01 (ind)'!BY10-MIN('01 (ind)'!BY$6:BY$37))/(MAX('01 (ind)'!BY$6:BY$37)-MIN('01 (ind)'!BY$6:BY$37))),ABS(-100+(100*(('01 (ind)'!BY10-MIN('01 (ind)'!BY$6:BY$37))/(MAX('01 (ind)'!BY$6:BY$37)-MIN('01 (ind)'!BY$6:BY$37))))))</f>
        <v>8.7095887593980592</v>
      </c>
      <c r="BZ11" s="75">
        <f>IF('01 (ind)'!BZ$1="si",100*(('01 (ind)'!BZ10-MIN('01 (ind)'!BZ$6:BZ$37))/(MAX('01 (ind)'!BZ$6:BZ$37)-MIN('01 (ind)'!BZ$6:BZ$37))),ABS(-100+(100*(('01 (ind)'!BZ10-MIN('01 (ind)'!BZ$6:BZ$37))/(MAX('01 (ind)'!BZ$6:BZ$37)-MIN('01 (ind)'!BZ$6:BZ$37))))))</f>
        <v>12.844748151224607</v>
      </c>
      <c r="CA11" s="75">
        <f>IF('01 (ind)'!CA$1="si",100*(('01 (ind)'!CA10-MIN('01 (ind)'!CA$6:CA$37))/(MAX('01 (ind)'!CA$6:CA$37)-MIN('01 (ind)'!CA$6:CA$37))),ABS(-100+(100*(('01 (ind)'!CA10-MIN('01 (ind)'!CA$6:CA$37))/(MAX('01 (ind)'!CA$6:CA$37)-MIN('01 (ind)'!CA$6:CA$37))))))</f>
        <v>17.470776090670885</v>
      </c>
      <c r="CB11" s="75">
        <f>IF('01 (ind)'!CB$1="si",100*(('01 (ind)'!CB10-MIN('01 (ind)'!CB$6:CB$37))/(MAX('01 (ind)'!CB$6:CB$37)-MIN('01 (ind)'!CB$6:CB$37))),ABS(-100+(100*(('01 (ind)'!CB10-MIN('01 (ind)'!CB$6:CB$37))/(MAX('01 (ind)'!CB$6:CB$37)-MIN('01 (ind)'!CB$6:CB$37))))))</f>
        <v>80.612244897959187</v>
      </c>
      <c r="CC11" s="75">
        <f>IF('01 (ind)'!CC$1="si",100*(('01 (ind)'!CC10-MIN('01 (ind)'!CC$6:CC$37))/(MAX('01 (ind)'!CC$6:CC$37)-MIN('01 (ind)'!CC$6:CC$37))),ABS(-100+(100*(('01 (ind)'!CC10-MIN('01 (ind)'!CC$6:CC$37))/(MAX('01 (ind)'!CC$6:CC$37)-MIN('01 (ind)'!CC$6:CC$37))))))</f>
        <v>21.803886998674713</v>
      </c>
      <c r="CD11" s="75">
        <f>IF('01 (ind)'!CD$1="si",100*(('01 (ind)'!CD10-MIN('01 (ind)'!CD$6:CD$37))/(MAX('01 (ind)'!CD$6:CD$37)-MIN('01 (ind)'!CD$6:CD$37))),ABS(-100+(100*(('01 (ind)'!CD10-MIN('01 (ind)'!CD$6:CD$37))/(MAX('01 (ind)'!CD$6:CD$37)-MIN('01 (ind)'!CD$6:CD$37))))))</f>
        <v>0.55013319638906266</v>
      </c>
      <c r="CE11" s="75">
        <f>IF('01 (ind)'!CE$1="si",100*(('01 (ind)'!CE10-MIN('01 (ind)'!CE$6:CE$37))/(MAX('01 (ind)'!CE$6:CE$37)-MIN('01 (ind)'!CE$6:CE$37))),ABS(-100+(100*(('01 (ind)'!CE10-MIN('01 (ind)'!CE$6:CE$37))/(MAX('01 (ind)'!CE$6:CE$37)-MIN('01 (ind)'!CE$6:CE$37))))))</f>
        <v>1.5540313986771974</v>
      </c>
      <c r="CF11" s="75">
        <f>IF('01 (ind)'!CF$1="si",100*(('01 (ind)'!CF10-MIN('01 (ind)'!CF$6:CF$37))/(MAX('01 (ind)'!CF$6:CF$37)-MIN('01 (ind)'!CF$6:CF$37))),ABS(-100+(100*(('01 (ind)'!CF10-MIN('01 (ind)'!CF$6:CF$37))/(MAX('01 (ind)'!CF$6:CF$37)-MIN('01 (ind)'!CF$6:CF$37))))))</f>
        <v>0.63775092190173377</v>
      </c>
      <c r="CG11" s="75">
        <f>IF('01 (ind)'!CG$1="si",100*(('01 (ind)'!CG10-MIN('01 (ind)'!CG$6:CG$37))/(MAX('01 (ind)'!CG$6:CG$37)-MIN('01 (ind)'!CG$6:CG$37))),ABS(-100+(100*(('01 (ind)'!CG10-MIN('01 (ind)'!CG$6:CG$37))/(MAX('01 (ind)'!CG$6:CG$37)-MIN('01 (ind)'!CG$6:CG$37))))))</f>
        <v>1.8858700041353944</v>
      </c>
      <c r="CH11" s="75">
        <f>IF('01 (ind)'!CH$1="si",100*(('01 (ind)'!CH10-MIN('01 (ind)'!CH$6:CH$37))/(MAX('01 (ind)'!CH$6:CH$37)-MIN('01 (ind)'!CH$6:CH$37))),ABS(-100+(100*(('01 (ind)'!CH10-MIN('01 (ind)'!CH$6:CH$37))/(MAX('01 (ind)'!CH$6:CH$37)-MIN('01 (ind)'!CH$6:CH$37))))))</f>
        <v>6.4454789260616154</v>
      </c>
      <c r="CI11" s="75">
        <f>IF('01 (ind)'!CI$1="si",100*(('01 (ind)'!CI10-MIN('01 (ind)'!CI$6:CI$37))/(MAX('01 (ind)'!CI$6:CI$37)-MIN('01 (ind)'!CI$6:CI$37))),ABS(-100+(100*(('01 (ind)'!CI10-MIN('01 (ind)'!CI$6:CI$37))/(MAX('01 (ind)'!CI$6:CI$37)-MIN('01 (ind)'!CI$6:CI$37))))))</f>
        <v>15.184044453354408</v>
      </c>
      <c r="CJ11" s="75">
        <f>IF('01 (ind)'!CJ$1="si",100*(('01 (ind)'!CJ10-MIN('01 (ind)'!CJ$6:CJ$37))/(MAX('01 (ind)'!CJ$6:CJ$37)-MIN('01 (ind)'!CJ$6:CJ$37))),ABS(-100+(100*(('01 (ind)'!CJ10-MIN('01 (ind)'!CJ$6:CJ$37))/(MAX('01 (ind)'!CJ$6:CJ$37)-MIN('01 (ind)'!CJ$6:CJ$37))))))</f>
        <v>0</v>
      </c>
      <c r="CK11" s="75">
        <f>IF('01 (ind)'!CK$1="si",100*(('01 (ind)'!CK10-MIN('01 (ind)'!CK$6:CK$37))/(MAX('01 (ind)'!CK$6:CK$37)-MIN('01 (ind)'!CK$6:CK$37))),ABS(-100+(100*(('01 (ind)'!CK10-MIN('01 (ind)'!CK$6:CK$37))/(MAX('01 (ind)'!CK$6:CK$37)-MIN('01 (ind)'!CK$6:CK$37))))))</f>
        <v>0.9983432131301978</v>
      </c>
      <c r="CL11" s="75">
        <f>IF('01 (ind)'!CL$1="si",100*(('01 (ind)'!CL10-MIN('01 (ind)'!CL$6:CL$37))/(MAX('01 (ind)'!CL$6:CL$37)-MIN('01 (ind)'!CL$6:CL$37))),ABS(-100+(100*(('01 (ind)'!CL10-MIN('01 (ind)'!CL$6:CL$37))/(MAX('01 (ind)'!CL$6:CL$37)-MIN('01 (ind)'!CL$6:CL$37))))))</f>
        <v>0</v>
      </c>
      <c r="CM11" s="75">
        <f>IF('01 (ind)'!CM$1="si",100*(('01 (ind)'!CM10-MIN('01 (ind)'!CM$6:CM$37))/(MAX('01 (ind)'!CM$6:CM$37)-MIN('01 (ind)'!CM$6:CM$37))),ABS(-100+(100*(('01 (ind)'!CM10-MIN('01 (ind)'!CM$6:CM$37))/(MAX('01 (ind)'!CM$6:CM$37)-MIN('01 (ind)'!CM$6:CM$37))))))</f>
        <v>2.8897276604905895</v>
      </c>
    </row>
    <row r="12" spans="1:91">
      <c r="A12" s="18" t="s">
        <v>211</v>
      </c>
      <c r="B12" s="87">
        <f>IF('01 (ind)'!B$1="si",100*(('01 (ind)'!B11-MIN('01 (ind)'!B$6:B$37))/(MAX('01 (ind)'!B$6:B$37)-MIN('01 (ind)'!B$6:B$37))),ABS(-100+(100*(('01 (ind)'!B11-MIN('01 (ind)'!B$6:B$37))/(MAX('01 (ind)'!B$6:B$37)-MIN('01 (ind)'!B$6:B$37))))))</f>
        <v>12.311529869827497</v>
      </c>
      <c r="C12" s="87">
        <f>IF('01 (ind)'!C$1="si",100*(('01 (ind)'!C11-MIN('01 (ind)'!C$6:C$37))/(MAX('01 (ind)'!C$6:C$37)-MIN('01 (ind)'!C$6:C$37))),ABS(-100+(100*(('01 (ind)'!C11-MIN('01 (ind)'!C$6:C$37))/(MAX('01 (ind)'!C$6:C$37)-MIN('01 (ind)'!C$6:C$37))))))</f>
        <v>80.506352402227378</v>
      </c>
      <c r="D12" s="87">
        <f>IF('01 (ind)'!D$1="si",100*(('01 (ind)'!D11-MIN('01 (ind)'!D$6:D$37))/(MAX('01 (ind)'!D$6:D$37)-MIN('01 (ind)'!D$6:D$37))),ABS(-100+(100*(('01 (ind)'!D11-MIN('01 (ind)'!D$6:D$37))/(MAX('01 (ind)'!D$6:D$37)-MIN('01 (ind)'!D$6:D$37))))))</f>
        <v>52.007921787719233</v>
      </c>
      <c r="E12" s="87">
        <f>IF('01 (ind)'!E$1="si",100*(('01 (ind)'!E11-MIN('01 (ind)'!E$6:E$37))/(MAX('01 (ind)'!E$6:E$37)-MIN('01 (ind)'!E$6:E$37))),ABS(-100+(100*(('01 (ind)'!E11-MIN('01 (ind)'!E$6:E$37))/(MAX('01 (ind)'!E$6:E$37)-MIN('01 (ind)'!E$6:E$37))))))</f>
        <v>31.944444444444443</v>
      </c>
      <c r="F12" s="87">
        <f>IF('01 (ind)'!F$1="si",100*(('01 (ind)'!F11-MIN('01 (ind)'!F$6:F$37))/(MAX('01 (ind)'!F$6:F$37)-MIN('01 (ind)'!F$6:F$37))),ABS(-100+(100*(('01 (ind)'!F11-MIN('01 (ind)'!F$6:F$37))/(MAX('01 (ind)'!F$6:F$37)-MIN('01 (ind)'!F$6:F$37))))))</f>
        <v>36.612021857923501</v>
      </c>
      <c r="G12" s="87">
        <f>IF('01 (ind)'!G$1="si",100*(('01 (ind)'!G11-MIN('01 (ind)'!G$6:G$37))/(MAX('01 (ind)'!G$6:G$37)-MIN('01 (ind)'!G$6:G$37))),ABS(-100+(100*(('01 (ind)'!G11-MIN('01 (ind)'!G$6:G$37))/(MAX('01 (ind)'!G$6:G$37)-MIN('01 (ind)'!G$6:G$37))))))</f>
        <v>53.205128205128204</v>
      </c>
      <c r="H12" s="87">
        <f>IF('01 (ind)'!H$1="si",100*(('01 (ind)'!H11-MIN('01 (ind)'!H$6:H$37))/(MAX('01 (ind)'!H$6:H$37)-MIN('01 (ind)'!H$6:H$37))),ABS(-100+(100*(('01 (ind)'!H11-MIN('01 (ind)'!H$6:H$37))/(MAX('01 (ind)'!H$6:H$37)-MIN('01 (ind)'!H$6:H$37))))))</f>
        <v>6.4516129032258025</v>
      </c>
      <c r="I12" s="87">
        <f>IF('01 (ind)'!I$1="si",100*(('01 (ind)'!I11-MIN('01 (ind)'!I$6:I$37))/(MAX('01 (ind)'!I$6:I$37)-MIN('01 (ind)'!I$6:I$37))),ABS(-100+(100*(('01 (ind)'!I11-MIN('01 (ind)'!I$6:I$37))/(MAX('01 (ind)'!I$6:I$37)-MIN('01 (ind)'!I$6:I$37))))))</f>
        <v>28.35820895522388</v>
      </c>
      <c r="J12" s="87">
        <f>IF('01 (ind)'!J$1="si",100*(('01 (ind)'!J11-MIN('01 (ind)'!J$6:J$37))/(MAX('01 (ind)'!J$6:J$37)-MIN('01 (ind)'!J$6:J$37))),ABS(-100+(100*(('01 (ind)'!J11-MIN('01 (ind)'!J$6:J$37))/(MAX('01 (ind)'!J$6:J$37)-MIN('01 (ind)'!J$6:J$37))))))</f>
        <v>4.113924050632912</v>
      </c>
      <c r="K12" s="87">
        <f>IF('01 (ind)'!K$1="si",100*(('01 (ind)'!K11-MIN('01 (ind)'!K$6:K$37))/(MAX('01 (ind)'!K$6:K$37)-MIN('01 (ind)'!K$6:K$37))),ABS(-100+(100*(('01 (ind)'!K11-MIN('01 (ind)'!K$6:K$37))/(MAX('01 (ind)'!K$6:K$37)-MIN('01 (ind)'!K$6:K$37))))))</f>
        <v>10.61313660048757</v>
      </c>
      <c r="L12" s="87">
        <f>IF('01 (ind)'!L$1="si",100*(('01 (ind)'!L11-MIN('01 (ind)'!L$6:L$37))/(MAX('01 (ind)'!L$6:L$37)-MIN('01 (ind)'!L$6:L$37))),ABS(-100+(100*(('01 (ind)'!L11-MIN('01 (ind)'!L$6:L$37))/(MAX('01 (ind)'!L$6:L$37)-MIN('01 (ind)'!L$6:L$37))))))</f>
        <v>4.3133176604158336</v>
      </c>
      <c r="M12" s="87">
        <f>IF('01 (ind)'!M$1="si",100*(('01 (ind)'!M11-MIN('01 (ind)'!M$6:M$37))/(MAX('01 (ind)'!M$6:M$37)-MIN('01 (ind)'!M$6:M$37))),ABS(-100+(100*(('01 (ind)'!M11-MIN('01 (ind)'!M$6:M$37))/(MAX('01 (ind)'!M$6:M$37)-MIN('01 (ind)'!M$6:M$37))))))</f>
        <v>0.13802268029720868</v>
      </c>
      <c r="N12" s="87">
        <f>IF('01 (ind)'!N$1="si",100*(('01 (ind)'!N11-MIN('01 (ind)'!N$6:N$37))/(MAX('01 (ind)'!N$6:N$37)-MIN('01 (ind)'!N$6:N$37))),ABS(-100+(100*(('01 (ind)'!N11-MIN('01 (ind)'!N$6:N$37))/(MAX('01 (ind)'!N$6:N$37)-MIN('01 (ind)'!N$6:N$37))))))</f>
        <v>32.68652131784642</v>
      </c>
      <c r="O12" s="87">
        <f>IF('01 (ind)'!O$1="si",100*(('01 (ind)'!O11-MIN('01 (ind)'!O$6:O$37))/(MAX('01 (ind)'!O$6:O$37)-MIN('01 (ind)'!O$6:O$37))),ABS(-100+(100*(('01 (ind)'!O11-MIN('01 (ind)'!O$6:O$37))/(MAX('01 (ind)'!O$6:O$37)-MIN('01 (ind)'!O$6:O$37))))))</f>
        <v>91.75257731958763</v>
      </c>
      <c r="P12" s="87">
        <f>IF('01 (ind)'!P$1="si",100*(('01 (ind)'!P11-MIN('01 (ind)'!P$6:P$37))/(MAX('01 (ind)'!P$6:P$37)-MIN('01 (ind)'!P$6:P$37))),ABS(-100+(100*(('01 (ind)'!P11-MIN('01 (ind)'!P$6:P$37))/(MAX('01 (ind)'!P$6:P$37)-MIN('01 (ind)'!P$6:P$37))))))</f>
        <v>8.4913815723910506</v>
      </c>
      <c r="Q12" s="87">
        <f>IF('01 (ind)'!Q$1="si",100*(('01 (ind)'!Q11-MIN('01 (ind)'!Q$6:Q$37))/(MAX('01 (ind)'!Q$6:Q$37)-MIN('01 (ind)'!Q$6:Q$37))),ABS(-100+(100*(('01 (ind)'!Q11-MIN('01 (ind)'!Q$6:Q$37))/(MAX('01 (ind)'!Q$6:Q$37)-MIN('01 (ind)'!Q$6:Q$37))))))</f>
        <v>39.146679695701181</v>
      </c>
      <c r="R12" s="87">
        <f>IF('01 (ind)'!R$1="si",100*(('01 (ind)'!R11-MIN('01 (ind)'!R$6:R$37))/(MAX('01 (ind)'!R$6:R$37)-MIN('01 (ind)'!R$6:R$37))),ABS(-100+(100*(('01 (ind)'!R11-MIN('01 (ind)'!R$6:R$37))/(MAX('01 (ind)'!R$6:R$37)-MIN('01 (ind)'!R$6:R$37))))))</f>
        <v>3.5061763147501077E-2</v>
      </c>
      <c r="S12" s="75">
        <f>ABS(ABS(('01 (ind)'!S11-((MAX('01 (ind)'!S$6:S$37)+MIN('01 (ind)'!S$6:S$37))/2))/(((MAX('01 (ind)'!S$6:S$37)+MIN('01 (ind)'!S$6:S$37))/2)-MAX('01 (ind)'!S$6:S$37))*100)-100)</f>
        <v>39.547073696159948</v>
      </c>
      <c r="T12" s="75">
        <f>IF('01 (ind)'!T$1="si",100*(('01 (ind)'!T11-MIN('01 (ind)'!T$6:T$37))/(MAX('01 (ind)'!T$6:T$37)-MIN('01 (ind)'!T$6:T$37))),ABS(-100+(100*(('01 (ind)'!T11-MIN('01 (ind)'!T$6:T$37))/(MAX('01 (ind)'!T$6:T$37)-MIN('01 (ind)'!T$6:T$37))))))</f>
        <v>44.122879848179338</v>
      </c>
      <c r="U12" s="75">
        <f>IF('01 (ind)'!U$1="si",100*(('01 (ind)'!U11-MIN('01 (ind)'!U$6:U$37))/(MAX('01 (ind)'!U$6:U$37)-MIN('01 (ind)'!U$6:U$37))),ABS(-100+(100*(('01 (ind)'!U11-MIN('01 (ind)'!U$6:U$37))/(MAX('01 (ind)'!U$6:U$37)-MIN('01 (ind)'!U$6:U$37))))))</f>
        <v>100</v>
      </c>
      <c r="V12" s="75">
        <f>IF('01 (ind)'!V$1="si",100*(('01 (ind)'!V11-MIN('01 (ind)'!V$6:V$37))/(MAX('01 (ind)'!V$6:V$37)-MIN('01 (ind)'!V$6:V$37))),ABS(-100+(100*(('01 (ind)'!V11-MIN('01 (ind)'!V$6:V$37))/(MAX('01 (ind)'!V$6:V$37)-MIN('01 (ind)'!V$6:V$37))))))</f>
        <v>93.370165745856355</v>
      </c>
      <c r="W12" s="75">
        <f>IF('01 (ind)'!W$1="si",100*(('01 (ind)'!W11-MIN('01 (ind)'!W$6:W$37))/(MAX('01 (ind)'!W$6:W$37)-MIN('01 (ind)'!W$6:W$37))),ABS(-100+(100*(('01 (ind)'!W11-MIN('01 (ind)'!W$6:W$37))/(MAX('01 (ind)'!W$6:W$37)-MIN('01 (ind)'!W$6:W$37))))))</f>
        <v>76.162842861813758</v>
      </c>
      <c r="X12" s="75">
        <f>IF('01 (ind)'!X$1="si",100*(('01 (ind)'!X11-MIN('01 (ind)'!X$6:X$37))/(MAX('01 (ind)'!X$6:X$37)-MIN('01 (ind)'!X$6:X$37))),ABS(-100+(100*(('01 (ind)'!X11-MIN('01 (ind)'!X$6:X$37))/(MAX('01 (ind)'!X$6:X$37)-MIN('01 (ind)'!X$6:X$37))))))</f>
        <v>77.421908334259086</v>
      </c>
      <c r="Y12" s="75">
        <f>IF('01 (ind)'!Y$1="si",100*(('01 (ind)'!Y11-MIN('01 (ind)'!Y$6:Y$37))/(MAX('01 (ind)'!Y$6:Y$37)-MIN('01 (ind)'!Y$6:Y$37))),ABS(-100+(100*(('01 (ind)'!Y11-MIN('01 (ind)'!Y$6:Y$37))/(MAX('01 (ind)'!Y$6:Y$37)-MIN('01 (ind)'!Y$6:Y$37))))))</f>
        <v>74.215934684684697</v>
      </c>
      <c r="Z12" s="75">
        <f>IF('01 (ind)'!Z$1="si",100*(('01 (ind)'!Z11-MIN('01 (ind)'!Z$6:Z$37))/(MAX('01 (ind)'!Z$6:Z$37)-MIN('01 (ind)'!Z$6:Z$37))),ABS(-100+(100*(('01 (ind)'!Z11-MIN('01 (ind)'!Z$6:Z$37))/(MAX('01 (ind)'!Z$6:Z$37)-MIN('01 (ind)'!Z$6:Z$37))))))</f>
        <v>100</v>
      </c>
      <c r="AA12" s="75">
        <f>IF('01 (ind)'!AA$1="si",100*(('01 (ind)'!AA11-MIN('01 (ind)'!AA$6:AA$37))/(MAX('01 (ind)'!AA$6:AA$37)-MIN('01 (ind)'!AA$6:AA$37))),ABS(-100+(100*(('01 (ind)'!AA11-MIN('01 (ind)'!AA$6:AA$37))/(MAX('01 (ind)'!AA$6:AA$37)-MIN('01 (ind)'!AA$6:AA$37))))))</f>
        <v>82.354861809272137</v>
      </c>
      <c r="AB12" s="75">
        <f>IF('01 (ind)'!AB$1="si",100*(('01 (ind)'!AB11-MIN('01 (ind)'!AB$6:AB$37))/(MAX('01 (ind)'!AB$6:AB$37)-MIN('01 (ind)'!AB$6:AB$37))),ABS(-100+(100*(('01 (ind)'!AB11-MIN('01 (ind)'!AB$6:AB$37))/(MAX('01 (ind)'!AB$6:AB$37)-MIN('01 (ind)'!AB$6:AB$37))))))</f>
        <v>22.602615251463252</v>
      </c>
      <c r="AC12" s="75">
        <f>IF('01 (ind)'!AC$1="si",100*(('01 (ind)'!AC11-MIN('01 (ind)'!AC$6:AC$37))/(MAX('01 (ind)'!AC$6:AC$37)-MIN('01 (ind)'!AC$6:AC$37))),ABS(-100+(100*(('01 (ind)'!AC11-MIN('01 (ind)'!AC$6:AC$37))/(MAX('01 (ind)'!AC$6:AC$37)-MIN('01 (ind)'!AC$6:AC$37))))))</f>
        <v>84.748258377431455</v>
      </c>
      <c r="AD12" s="75">
        <f>IF('01 (ind)'!AD$1="si",100*(('01 (ind)'!AD11-MIN('01 (ind)'!AD$6:AD$37))/(MAX('01 (ind)'!AD$6:AD$37)-MIN('01 (ind)'!AD$6:AD$37))),ABS(-100+(100*(('01 (ind)'!AD11-MIN('01 (ind)'!AD$6:AD$37))/(MAX('01 (ind)'!AD$6:AD$37)-MIN('01 (ind)'!AD$6:AD$37))))))</f>
        <v>30.895576604339592</v>
      </c>
      <c r="AE12" s="75">
        <f>IF('01 (ind)'!AE$1="si",100*(('01 (ind)'!AE11-MIN('01 (ind)'!AE$6:AE$37))/(MAX('01 (ind)'!AE$6:AE$37)-MIN('01 (ind)'!AE$6:AE$37))),ABS(-100+(100*(('01 (ind)'!AE11-MIN('01 (ind)'!AE$6:AE$37))/(MAX('01 (ind)'!AE$6:AE$37)-MIN('01 (ind)'!AE$6:AE$37))))))</f>
        <v>59.304861275203372</v>
      </c>
      <c r="AF12" s="75">
        <f>IF('01 (ind)'!AF$1="si",100*(('01 (ind)'!AF11-MIN('01 (ind)'!AF$6:AF$37))/(MAX('01 (ind)'!AF$6:AF$37)-MIN('01 (ind)'!AF$6:AF$37))),ABS(-100+(100*(('01 (ind)'!AF11-MIN('01 (ind)'!AF$6:AF$37))/(MAX('01 (ind)'!AF$6:AF$37)-MIN('01 (ind)'!AF$6:AF$37))))))</f>
        <v>90.425531914893611</v>
      </c>
      <c r="AG12" s="75">
        <f>IF('01 (ind)'!AG$1="si",100*(('01 (ind)'!AG11-MIN('01 (ind)'!AG$6:AG$37))/(MAX('01 (ind)'!AG$6:AG$37)-MIN('01 (ind)'!AG$6:AG$37))),ABS(-100+(100*(('01 (ind)'!AG11-MIN('01 (ind)'!AG$6:AG$37))/(MAX('01 (ind)'!AG$6:AG$37)-MIN('01 (ind)'!AG$6:AG$37))))))</f>
        <v>20.370370370370349</v>
      </c>
      <c r="AH12" s="75">
        <f>IF('01 (ind)'!AH$1="si",100*(('01 (ind)'!AH11-MIN('01 (ind)'!AH$6:AH$37))/(MAX('01 (ind)'!AH$6:AH$37)-MIN('01 (ind)'!AH$6:AH$37))),ABS(-100+(100*(('01 (ind)'!AH11-MIN('01 (ind)'!AH$6:AH$37))/(MAX('01 (ind)'!AH$6:AH$37)-MIN('01 (ind)'!AH$6:AH$37))))))</f>
        <v>31.25</v>
      </c>
      <c r="AI12" s="75">
        <f>IF('01 (ind)'!AI$1="si",100*(('01 (ind)'!AI11-MIN('01 (ind)'!AI$6:AI$37))/(MAX('01 (ind)'!AI$6:AI$37)-MIN('01 (ind)'!AI$6:AI$37))),ABS(-100+(100*(('01 (ind)'!AI11-MIN('01 (ind)'!AI$6:AI$37))/(MAX('01 (ind)'!AI$6:AI$37)-MIN('01 (ind)'!AI$6:AI$37))))))</f>
        <v>6.3911388152737851</v>
      </c>
      <c r="AJ12" s="75">
        <f>IF('01 (ind)'!AJ$1="si",100*(('01 (ind)'!AJ11-MIN('01 (ind)'!AJ$6:AJ$37))/(MAX('01 (ind)'!AJ$6:AJ$37)-MIN('01 (ind)'!AJ$6:AJ$37))),ABS(-100+(100*(('01 (ind)'!AJ11-MIN('01 (ind)'!AJ$6:AJ$37))/(MAX('01 (ind)'!AJ$6:AJ$37)-MIN('01 (ind)'!AJ$6:AJ$37))))))</f>
        <v>77.951668584580005</v>
      </c>
      <c r="AK12" s="75">
        <f>IF('01 (ind)'!AK$1="si",100*(('01 (ind)'!AK11-MIN('01 (ind)'!AK$6:AK$37))/(MAX('01 (ind)'!AK$6:AK$37)-MIN('01 (ind)'!AK$6:AK$37))),ABS(-100+(100*(('01 (ind)'!AK11-MIN('01 (ind)'!AK$6:AK$37))/(MAX('01 (ind)'!AK$6:AK$37)-MIN('01 (ind)'!AK$6:AK$37))))))</f>
        <v>47.496354673472098</v>
      </c>
      <c r="AL12" s="75">
        <f>IF('01 (ind)'!AL$1="si",100*(('01 (ind)'!AL11-MIN('01 (ind)'!AL$6:AL$37))/(MAX('01 (ind)'!AL$6:AL$37)-MIN('01 (ind)'!AL$6:AL$37))),ABS(-100+(100*(('01 (ind)'!AL11-MIN('01 (ind)'!AL$6:AL$37))/(MAX('01 (ind)'!AL$6:AL$37)-MIN('01 (ind)'!AL$6:AL$37))))))</f>
        <v>80.383325899699003</v>
      </c>
      <c r="AM12" s="75">
        <f>IF('01 (ind)'!AM$1="si",100*(('01 (ind)'!AM11-MIN('01 (ind)'!AM$6:AM$37))/(MAX('01 (ind)'!AM$6:AM$37)-MIN('01 (ind)'!AM$6:AM$37))),ABS(-100+(100*(('01 (ind)'!AM11-MIN('01 (ind)'!AM$6:AM$37))/(MAX('01 (ind)'!AM$6:AM$37)-MIN('01 (ind)'!AM$6:AM$37))))))</f>
        <v>0</v>
      </c>
      <c r="AN12" s="75">
        <f>IF('01 (ind)'!AN$1="si",100*(('01 (ind)'!AN11-MIN('01 (ind)'!AN$6:AN$37))/(MAX('01 (ind)'!AN$6:AN$37)-MIN('01 (ind)'!AN$6:AN$37))),ABS(-100+(100*(('01 (ind)'!AN11-MIN('01 (ind)'!AN$6:AN$37))/(MAX('01 (ind)'!AN$6:AN$37)-MIN('01 (ind)'!AN$6:AN$37))))))</f>
        <v>59.421276782897039</v>
      </c>
      <c r="AO12" s="75">
        <f>IF('01 (ind)'!AO$1="si",100*(('01 (ind)'!AO11-MIN('01 (ind)'!AO$6:AO$37))/(MAX('01 (ind)'!AO$6:AO$37)-MIN('01 (ind)'!AO$6:AO$37))),ABS(-100+(100*(('01 (ind)'!AO11-MIN('01 (ind)'!AO$6:AO$37))/(MAX('01 (ind)'!AO$6:AO$37)-MIN('01 (ind)'!AO$6:AO$37))))))</f>
        <v>55.933057026973266</v>
      </c>
      <c r="AP12" s="75">
        <f>IF('01 (ind)'!AP$1="si",100*(('01 (ind)'!AP11-MIN('01 (ind)'!AP$6:AP$37))/(MAX('01 (ind)'!AP$6:AP$37)-MIN('01 (ind)'!AP$6:AP$37))),ABS(-100+(100*(('01 (ind)'!AP11-MIN('01 (ind)'!AP$6:AP$37))/(MAX('01 (ind)'!AP$6:AP$37)-MIN('01 (ind)'!AP$6:AP$37))))))</f>
        <v>81.998614878779591</v>
      </c>
      <c r="AQ12" s="75">
        <f>IF('01 (ind)'!AQ$1="si",100*(('01 (ind)'!AQ11-MIN('01 (ind)'!AQ$6:AQ$37))/(MAX('01 (ind)'!AQ$6:AQ$37)-MIN('01 (ind)'!AQ$6:AQ$37))),ABS(-100+(100*(('01 (ind)'!AQ11-MIN('01 (ind)'!AQ$6:AQ$37))/(MAX('01 (ind)'!AQ$6:AQ$37)-MIN('01 (ind)'!AQ$6:AQ$37))))))</f>
        <v>9.2904722702830682</v>
      </c>
      <c r="AR12" s="75">
        <f>IF('01 (ind)'!AR$1="si",100*(('01 (ind)'!AR11-MIN('01 (ind)'!AR$6:AR$37))/(MAX('01 (ind)'!AR$6:AR$37)-MIN('01 (ind)'!AR$6:AR$37))),ABS(-100+(100*(('01 (ind)'!AR11-MIN('01 (ind)'!AR$6:AR$37))/(MAX('01 (ind)'!AR$6:AR$37)-MIN('01 (ind)'!AR$6:AR$37))))))</f>
        <v>42.959891823666538</v>
      </c>
      <c r="AS12" s="75">
        <f>IF('01 (ind)'!AS$1="si",100*(('01 (ind)'!AS11-MIN('01 (ind)'!AS$6:AS$37))/(MAX('01 (ind)'!AS$6:AS$37)-MIN('01 (ind)'!AS$6:AS$37))),ABS(-100+(100*(('01 (ind)'!AS11-MIN('01 (ind)'!AS$6:AS$37))/(MAX('01 (ind)'!AS$6:AS$37)-MIN('01 (ind)'!AS$6:AS$37))))))</f>
        <v>43.918291037724735</v>
      </c>
      <c r="AT12" s="75">
        <f>IF('01 (ind)'!AT$1="si",100*(('01 (ind)'!AT11-MIN('01 (ind)'!AT$6:AT$37))/(MAX('01 (ind)'!AT$6:AT$37)-MIN('01 (ind)'!AT$6:AT$37))),ABS(-100+(100*(('01 (ind)'!AT11-MIN('01 (ind)'!AT$6:AT$37))/(MAX('01 (ind)'!AT$6:AT$37)-MIN('01 (ind)'!AT$6:AT$37))))))</f>
        <v>0</v>
      </c>
      <c r="AU12" s="75">
        <f>IF('01 (ind)'!AU$1="si",100*(('01 (ind)'!AU11-MIN('01 (ind)'!AU$6:AU$37))/(MAX('01 (ind)'!AU$6:AU$37)-MIN('01 (ind)'!AU$6:AU$37))),ABS(-100+(100*(('01 (ind)'!AU11-MIN('01 (ind)'!AU$6:AU$37))/(MAX('01 (ind)'!AU$6:AU$37)-MIN('01 (ind)'!AU$6:AU$37))))))</f>
        <v>46.08695652173914</v>
      </c>
      <c r="AV12" s="75">
        <f>IF('01 (ind)'!AV$1="si",100*(('01 (ind)'!AV11-MIN('01 (ind)'!AV$6:AV$37))/(MAX('01 (ind)'!AV$6:AV$37)-MIN('01 (ind)'!AV$6:AV$37))),ABS(-100+(100*(('01 (ind)'!AV11-MIN('01 (ind)'!AV$6:AV$37))/(MAX('01 (ind)'!AV$6:AV$37)-MIN('01 (ind)'!AV$6:AV$37))))))</f>
        <v>95.320623916811087</v>
      </c>
      <c r="AW12" s="75">
        <f>IF('01 (ind)'!AW$1="si",100*(('01 (ind)'!AW11-MIN('01 (ind)'!AW$6:AW$37))/(MAX('01 (ind)'!AW$6:AW$37)-MIN('01 (ind)'!AW$6:AW$37))),ABS(-100+(100*(('01 (ind)'!AW11-MIN('01 (ind)'!AW$6:AW$37))/(MAX('01 (ind)'!AW$6:AW$37)-MIN('01 (ind)'!AW$6:AW$37))))))</f>
        <v>69.103162260238477</v>
      </c>
      <c r="AX12" s="75">
        <f>IF('01 (ind)'!AX$1="si",100*(('01 (ind)'!AX11-MIN('01 (ind)'!AX$6:AX$37))/(MAX('01 (ind)'!AX$6:AX$37)-MIN('01 (ind)'!AX$6:AX$37))),ABS(-100+(100*(('01 (ind)'!AX11-MIN('01 (ind)'!AX$6:AX$37))/(MAX('01 (ind)'!AX$6:AX$37)-MIN('01 (ind)'!AX$6:AX$37))))))</f>
        <v>16.509583325494891</v>
      </c>
      <c r="AY12" s="75">
        <f>IF('01 (ind)'!AY$1="si",100*(('01 (ind)'!AY11-MIN('01 (ind)'!AY$6:AY$37))/(MAX('01 (ind)'!AY$6:AY$37)-MIN('01 (ind)'!AY$6:AY$37))),ABS(-100+(100*(('01 (ind)'!AY11-MIN('01 (ind)'!AY$6:AY$37))/(MAX('01 (ind)'!AY$6:AY$37)-MIN('01 (ind)'!AY$6:AY$37))))))</f>
        <v>50.47573739295914</v>
      </c>
      <c r="AZ12" s="75">
        <f>IF('01 (ind)'!AZ$1="si",100*(('01 (ind)'!AZ11-MIN('01 (ind)'!AZ$6:AZ$37))/(MAX('01 (ind)'!AZ$6:AZ$37)-MIN('01 (ind)'!AZ$6:AZ$37))),ABS(-100+(100*(('01 (ind)'!AZ11-MIN('01 (ind)'!AZ$6:AZ$37))/(MAX('01 (ind)'!AZ$6:AZ$37)-MIN('01 (ind)'!AZ$6:AZ$37))))))</f>
        <v>100</v>
      </c>
      <c r="BA12" s="75">
        <f>IF('01 (ind)'!BA$1="si",100*(('01 (ind)'!BA11-MIN('01 (ind)'!BA$6:BA$37))/(MAX('01 (ind)'!BA$6:BA$37)-MIN('01 (ind)'!BA$6:BA$37))),ABS(-100+(100*(('01 (ind)'!BA11-MIN('01 (ind)'!BA$6:BA$37))/(MAX('01 (ind)'!BA$6:BA$37)-MIN('01 (ind)'!BA$6:BA$37))))))</f>
        <v>0</v>
      </c>
      <c r="BB12" s="75">
        <f>IF('01 (ind)'!BB$1="si",100*(('01 (ind)'!BB11-MIN('01 (ind)'!BB$6:BB$37))/(MAX('01 (ind)'!BB$6:BB$37)-MIN('01 (ind)'!BB$6:BB$37))),ABS(-100+(100*(('01 (ind)'!BB11-MIN('01 (ind)'!BB$6:BB$37))/(MAX('01 (ind)'!BB$6:BB$37)-MIN('01 (ind)'!BB$6:BB$37))))))</f>
        <v>16.170114664404952</v>
      </c>
      <c r="BC12" s="75">
        <f>IF('01 (ind)'!BC$1="si",100*(('01 (ind)'!BC11-MIN('01 (ind)'!BC$6:BC$37))/(MAX('01 (ind)'!BC$6:BC$37)-MIN('01 (ind)'!BC$6:BC$37))),ABS(-100+(100*(('01 (ind)'!BC11-MIN('01 (ind)'!BC$6:BC$37))/(MAX('01 (ind)'!BC$6:BC$37)-MIN('01 (ind)'!BC$6:BC$37))))))</f>
        <v>30.167658316590686</v>
      </c>
      <c r="BD12" s="75">
        <f>IF('01 (ind)'!BD$1="si",100*(('01 (ind)'!BD11-MIN('01 (ind)'!BD$6:BD$37))/(MAX('01 (ind)'!BD$6:BD$37)-MIN('01 (ind)'!BD$6:BD$37))),ABS(-100+(100*(('01 (ind)'!BD11-MIN('01 (ind)'!BD$6:BD$37))/(MAX('01 (ind)'!BD$6:BD$37)-MIN('01 (ind)'!BD$6:BD$37))))))</f>
        <v>47.308664846471764</v>
      </c>
      <c r="BE12" s="75">
        <f>IF('01 (ind)'!BE$1="si",100*(('01 (ind)'!BE11-MIN('01 (ind)'!BE$6:BE$37))/(MAX('01 (ind)'!BE$6:BE$37)-MIN('01 (ind)'!BE$6:BE$37))),ABS(-100+(100*(('01 (ind)'!BE11-MIN('01 (ind)'!BE$6:BE$37))/(MAX('01 (ind)'!BE$6:BE$37)-MIN('01 (ind)'!BE$6:BE$37))))))</f>
        <v>30.212355212355213</v>
      </c>
      <c r="BF12" s="75">
        <f>IF('01 (ind)'!BF$1="si",100*(('01 (ind)'!BF11-MIN('01 (ind)'!BF$6:BF$37))/(MAX('01 (ind)'!BF$6:BF$37)-MIN('01 (ind)'!BF$6:BF$37))),ABS(-100+(100*(('01 (ind)'!BF11-MIN('01 (ind)'!BF$6:BF$37))/(MAX('01 (ind)'!BF$6:BF$37)-MIN('01 (ind)'!BF$6:BF$37))))))</f>
        <v>48.370797669783649</v>
      </c>
      <c r="BG12" s="75">
        <f>IF('01 (ind)'!BG$1="si",100*(('01 (ind)'!BG11-MIN('01 (ind)'!BG$6:BG$37))/(MAX('01 (ind)'!BG$6:BG$37)-MIN('01 (ind)'!BG$6:BG$37))),ABS(-100+(100*(('01 (ind)'!BG11-MIN('01 (ind)'!BG$6:BG$37))/(MAX('01 (ind)'!BG$6:BG$37)-MIN('01 (ind)'!BG$6:BG$37))))))</f>
        <v>75.489196221556725</v>
      </c>
      <c r="BH12" s="75">
        <f>IF('01 (ind)'!BH$1="si",100*(('01 (ind)'!BH11-MIN('01 (ind)'!BH$6:BH$37))/(MAX('01 (ind)'!BH$6:BH$37)-MIN('01 (ind)'!BH$6:BH$37))),ABS(-100+(100*(('01 (ind)'!BH11-MIN('01 (ind)'!BH$6:BH$37))/(MAX('01 (ind)'!BH$6:BH$37)-MIN('01 (ind)'!BH$6:BH$37))))))</f>
        <v>28.48911565720632</v>
      </c>
      <c r="BI12" s="75">
        <f>IF('01 (ind)'!BI$1="si",100*(('01 (ind)'!BI11-MIN('01 (ind)'!BI$6:BI$37))/(MAX('01 (ind)'!BI$6:BI$37)-MIN('01 (ind)'!BI$6:BI$37))),ABS(-100+(100*(('01 (ind)'!BI11-MIN('01 (ind)'!BI$6:BI$37))/(MAX('01 (ind)'!BI$6:BI$37)-MIN('01 (ind)'!BI$6:BI$37))))))</f>
        <v>96.319564234783201</v>
      </c>
      <c r="BJ12" s="75">
        <f>IF('01 (ind)'!BJ$1="si",100*(('01 (ind)'!BJ11-MIN('01 (ind)'!BJ$6:BJ$37))/(MAX('01 (ind)'!BJ$6:BJ$37)-MIN('01 (ind)'!BJ$6:BJ$37))),ABS(-100+(100*(('01 (ind)'!BJ11-MIN('01 (ind)'!BJ$6:BJ$37))/(MAX('01 (ind)'!BJ$6:BJ$37)-MIN('01 (ind)'!BJ$6:BJ$37))))))</f>
        <v>1.5210190951961357E-2</v>
      </c>
      <c r="BK12" s="75">
        <f>IF('01 (ind)'!BK$1="si",100*(('01 (ind)'!BK11-MIN('01 (ind)'!BK$6:BK$37))/(MAX('01 (ind)'!BK$6:BK$37)-MIN('01 (ind)'!BK$6:BK$37))),ABS(-100+(100*(('01 (ind)'!BK11-MIN('01 (ind)'!BK$6:BK$37))/(MAX('01 (ind)'!BK$6:BK$37)-MIN('01 (ind)'!BK$6:BK$37))))))</f>
        <v>15.238241456117905</v>
      </c>
      <c r="BL12" s="75">
        <f>IF('01 (ind)'!BL$1="si",100*(('01 (ind)'!BL11-MIN('01 (ind)'!BL$6:BL$37))/(MAX('01 (ind)'!BL$6:BL$37)-MIN('01 (ind)'!BL$6:BL$37))),ABS(-100+(100*(('01 (ind)'!BL11-MIN('01 (ind)'!BL$6:BL$37))/(MAX('01 (ind)'!BL$6:BL$37)-MIN('01 (ind)'!BL$6:BL$37))))))</f>
        <v>27.027027027027028</v>
      </c>
      <c r="BM12" s="75">
        <f>IF('01 (ind)'!BM$1="si",100*(('01 (ind)'!BM11-MIN('01 (ind)'!BM$6:BM$37))/(MAX('01 (ind)'!BM$6:BM$37)-MIN('01 (ind)'!BM$6:BM$37))),ABS(-100+(100*(('01 (ind)'!BM11-MIN('01 (ind)'!BM$6:BM$37))/(MAX('01 (ind)'!BM$6:BM$37)-MIN('01 (ind)'!BM$6:BM$37))))))</f>
        <v>0.51867136644388867</v>
      </c>
      <c r="BN12" s="75">
        <f>IF('01 (ind)'!BN$1="si",100*(('01 (ind)'!BN11-MIN('01 (ind)'!BN$6:BN$37))/(MAX('01 (ind)'!BN$6:BN$37)-MIN('01 (ind)'!BN$6:BN$37))),ABS(-100+(100*(('01 (ind)'!BN11-MIN('01 (ind)'!BN$6:BN$37))/(MAX('01 (ind)'!BN$6:BN$37)-MIN('01 (ind)'!BN$6:BN$37))))))</f>
        <v>24.153786241857418</v>
      </c>
      <c r="BO12" s="75">
        <f>IF('01 (ind)'!BO$1="si",100*(('01 (ind)'!BO11-MIN('01 (ind)'!BO$6:BO$37))/(MAX('01 (ind)'!BO$6:BO$37)-MIN('01 (ind)'!BO$6:BO$37))),ABS(-100+(100*(('01 (ind)'!BO11-MIN('01 (ind)'!BO$6:BO$37))/(MAX('01 (ind)'!BO$6:BO$37)-MIN('01 (ind)'!BO$6:BO$37))))))</f>
        <v>19.529859699048533</v>
      </c>
      <c r="BP12" s="75">
        <f>IF('01 (ind)'!BP$1="si",100*(('01 (ind)'!BP11-MIN('01 (ind)'!BP$6:BP$37))/(MAX('01 (ind)'!BP$6:BP$37)-MIN('01 (ind)'!BP$6:BP$37))),ABS(-100+(100*(('01 (ind)'!BP11-MIN('01 (ind)'!BP$6:BP$37))/(MAX('01 (ind)'!BP$6:BP$37)-MIN('01 (ind)'!BP$6:BP$37))))))</f>
        <v>42.734716810210784</v>
      </c>
      <c r="BQ12" s="75">
        <f>IF('01 (ind)'!BQ$1="si",100*(('01 (ind)'!BQ11-MIN('01 (ind)'!BQ$6:BQ$37))/(MAX('01 (ind)'!BQ$6:BQ$37)-MIN('01 (ind)'!BQ$6:BQ$37))),ABS(-100+(100*(('01 (ind)'!BQ11-MIN('01 (ind)'!BQ$6:BQ$37))/(MAX('01 (ind)'!BQ$6:BQ$37)-MIN('01 (ind)'!BQ$6:BQ$37))))))</f>
        <v>100</v>
      </c>
      <c r="BR12" s="75">
        <f>IF('01 (ind)'!BR$1="si",100*(('01 (ind)'!BR11-MIN('01 (ind)'!BR$6:BR$37))/(MAX('01 (ind)'!BR$6:BR$37)-MIN('01 (ind)'!BR$6:BR$37))),ABS(-100+(100*(('01 (ind)'!BR11-MIN('01 (ind)'!BR$6:BR$37))/(MAX('01 (ind)'!BP$6:BP$37)-MIN('01 (ind)'!BR$6:BR$37))))))</f>
        <v>2.2736547778267142</v>
      </c>
      <c r="BS12" s="75">
        <f>IF('01 (ind)'!BS$1="si",100*(('01 (ind)'!BS11-MIN('01 (ind)'!BS$6:BS$37))/(MAX('01 (ind)'!BS$6:BS$37)-MIN('01 (ind)'!BS$6:BS$37))),ABS(-100+(100*(('01 (ind)'!BS11-MIN('01 (ind)'!BS$6:BS$37))/(MAX('01 (ind)'!BQ$6:BQ$37)-MIN('01 (ind)'!BS$6:BS$37))))))</f>
        <v>59.425780185280864</v>
      </c>
      <c r="BT12" s="75">
        <f>IF('01 (ind)'!BT$1="si",100*(('01 (ind)'!BT11-MIN('01 (ind)'!BT$6:BT$37))/(MAX('01 (ind)'!BT$6:BT$37)-MIN('01 (ind)'!BT$6:BT$37))),ABS(-100+(100*(('01 (ind)'!BT11-MIN('01 (ind)'!BT$6:BT$37))/(MAX('01 (ind)'!BR$6:BR$37)-MIN('01 (ind)'!BT$6:BT$37))))))</f>
        <v>89.097687500000006</v>
      </c>
      <c r="BU12" s="75">
        <f>IF('01 (ind)'!BU$1="si",100*(('01 (ind)'!BU11-MIN('01 (ind)'!BU$6:BU$37))/(MAX('01 (ind)'!BU$6:BU$37)-MIN('01 (ind)'!BU$6:BU$37))),ABS(-100+(100*(('01 (ind)'!BU11-MIN('01 (ind)'!BU$6:BU$37))/(MAX('01 (ind)'!BU$6:BU$37)-MIN('01 (ind)'!BU$6:BU$37))))))</f>
        <v>53.149071137290434</v>
      </c>
      <c r="BV12" s="75">
        <f>IF('01 (ind)'!BV$1="si",100*(('01 (ind)'!BV11-MIN('01 (ind)'!BV$6:BV$37))/(MAX('01 (ind)'!BV$6:BV$37)-MIN('01 (ind)'!BV$6:BV$37))),ABS(-100+(100*(('01 (ind)'!BV11-MIN('01 (ind)'!BV$6:BV$37))/(MAX('01 (ind)'!BV$6:BV$37)-MIN('01 (ind)'!BV$6:BV$37))))))</f>
        <v>12.74538964901844</v>
      </c>
      <c r="BW12" s="75">
        <f>IF('01 (ind)'!BW$1="si",100*(('01 (ind)'!BW11-MIN('01 (ind)'!BW$6:BW$37))/(MAX('01 (ind)'!BW$6:BW$37)-MIN('01 (ind)'!BW$6:BW$37))),ABS(-100+(100*(('01 (ind)'!BW11-MIN('01 (ind)'!BW$6:BW$37))/(MAX('01 (ind)'!BW$6:BW$37)-MIN('01 (ind)'!BW$6:BW$37))))))</f>
        <v>84.381152382202401</v>
      </c>
      <c r="BX12" s="75">
        <f>IF('01 (ind)'!BX$1="si",100*(('01 (ind)'!BX11-MIN('01 (ind)'!BX$6:BX$37))/(MAX('01 (ind)'!BX$6:BX$37)-MIN('01 (ind)'!BX$6:BX$37))),ABS(-100+(100*(('01 (ind)'!BX11-MIN('01 (ind)'!BX$6:BX$37))/(MAX('01 (ind)'!BX$6:BX$37)-MIN('01 (ind)'!BX$6:BX$37))))))</f>
        <v>36.506757918804112</v>
      </c>
      <c r="BY12" s="75">
        <f>IF('01 (ind)'!BY$1="si",100*(('01 (ind)'!BY11-MIN('01 (ind)'!BY$6:BY$37))/(MAX('01 (ind)'!BY$6:BY$37)-MIN('01 (ind)'!BY$6:BY$37))),ABS(-100+(100*(('01 (ind)'!BY11-MIN('01 (ind)'!BY$6:BY$37))/(MAX('01 (ind)'!BY$6:BY$37)-MIN('01 (ind)'!BY$6:BY$37))))))</f>
        <v>8.7095887593980592</v>
      </c>
      <c r="BZ12" s="75">
        <f>IF('01 (ind)'!BZ$1="si",100*(('01 (ind)'!BZ11-MIN('01 (ind)'!BZ$6:BZ$37))/(MAX('01 (ind)'!BZ$6:BZ$37)-MIN('01 (ind)'!BZ$6:BZ$37))),ABS(-100+(100*(('01 (ind)'!BZ11-MIN('01 (ind)'!BZ$6:BZ$37))/(MAX('01 (ind)'!BZ$6:BZ$37)-MIN('01 (ind)'!BZ$6:BZ$37))))))</f>
        <v>98.555108559802377</v>
      </c>
      <c r="CA12" s="75">
        <f>IF('01 (ind)'!CA$1="si",100*(('01 (ind)'!CA11-MIN('01 (ind)'!CA$6:CA$37))/(MAX('01 (ind)'!CA$6:CA$37)-MIN('01 (ind)'!CA$6:CA$37))),ABS(-100+(100*(('01 (ind)'!CA11-MIN('01 (ind)'!CA$6:CA$37))/(MAX('01 (ind)'!CA$6:CA$37)-MIN('01 (ind)'!CA$6:CA$37))))))</f>
        <v>0</v>
      </c>
      <c r="CB12" s="75">
        <f>IF('01 (ind)'!CB$1="si",100*(('01 (ind)'!CB11-MIN('01 (ind)'!CB$6:CB$37))/(MAX('01 (ind)'!CB$6:CB$37)-MIN('01 (ind)'!CB$6:CB$37))),ABS(-100+(100*(('01 (ind)'!CB11-MIN('01 (ind)'!CB$6:CB$37))/(MAX('01 (ind)'!CB$6:CB$37)-MIN('01 (ind)'!CB$6:CB$37))))))</f>
        <v>87.244897959183675</v>
      </c>
      <c r="CC12" s="75">
        <f>IF('01 (ind)'!CC$1="si",100*(('01 (ind)'!CC11-MIN('01 (ind)'!CC$6:CC$37))/(MAX('01 (ind)'!CC$6:CC$37)-MIN('01 (ind)'!CC$6:CC$37))),ABS(-100+(100*(('01 (ind)'!CC11-MIN('01 (ind)'!CC$6:CC$37))/(MAX('01 (ind)'!CC$6:CC$37)-MIN('01 (ind)'!CC$6:CC$37))))))</f>
        <v>100</v>
      </c>
      <c r="CD12" s="75">
        <f>IF('01 (ind)'!CD$1="si",100*(('01 (ind)'!CD11-MIN('01 (ind)'!CD$6:CD$37))/(MAX('01 (ind)'!CD$6:CD$37)-MIN('01 (ind)'!CD$6:CD$37))),ABS(-100+(100*(('01 (ind)'!CD11-MIN('01 (ind)'!CD$6:CD$37))/(MAX('01 (ind)'!CD$6:CD$37)-MIN('01 (ind)'!CD$6:CD$37))))))</f>
        <v>2.2842295856849435</v>
      </c>
      <c r="CE12" s="75">
        <f>IF('01 (ind)'!CE$1="si",100*(('01 (ind)'!CE11-MIN('01 (ind)'!CE$6:CE$37))/(MAX('01 (ind)'!CE$6:CE$37)-MIN('01 (ind)'!CE$6:CE$37))),ABS(-100+(100*(('01 (ind)'!CE11-MIN('01 (ind)'!CE$6:CE$37))/(MAX('01 (ind)'!CE$6:CE$37)-MIN('01 (ind)'!CE$6:CE$37))))))</f>
        <v>100</v>
      </c>
      <c r="CF12" s="75">
        <f>IF('01 (ind)'!CF$1="si",100*(('01 (ind)'!CF11-MIN('01 (ind)'!CF$6:CF$37))/(MAX('01 (ind)'!CF$6:CF$37)-MIN('01 (ind)'!CF$6:CF$37))),ABS(-100+(100*(('01 (ind)'!CF11-MIN('01 (ind)'!CF$6:CF$37))/(MAX('01 (ind)'!CF$6:CF$37)-MIN('01 (ind)'!CF$6:CF$37))))))</f>
        <v>99.550305494789953</v>
      </c>
      <c r="CG12" s="75">
        <f>IF('01 (ind)'!CG$1="si",100*(('01 (ind)'!CG11-MIN('01 (ind)'!CG$6:CG$37))/(MAX('01 (ind)'!CG$6:CG$37)-MIN('01 (ind)'!CG$6:CG$37))),ABS(-100+(100*(('01 (ind)'!CG11-MIN('01 (ind)'!CG$6:CG$37))/(MAX('01 (ind)'!CG$6:CG$37)-MIN('01 (ind)'!CG$6:CG$37))))))</f>
        <v>20.716782898668772</v>
      </c>
      <c r="CH12" s="75">
        <f>IF('01 (ind)'!CH$1="si",100*(('01 (ind)'!CH11-MIN('01 (ind)'!CH$6:CH$37))/(MAX('01 (ind)'!CH$6:CH$37)-MIN('01 (ind)'!CH$6:CH$37))),ABS(-100+(100*(('01 (ind)'!CH11-MIN('01 (ind)'!CH$6:CH$37))/(MAX('01 (ind)'!CH$6:CH$37)-MIN('01 (ind)'!CH$6:CH$37))))))</f>
        <v>7.5583048618434567</v>
      </c>
      <c r="CI12" s="75">
        <f>IF('01 (ind)'!CI$1="si",100*(('01 (ind)'!CI11-MIN('01 (ind)'!CI$6:CI$37))/(MAX('01 (ind)'!CI$6:CI$37)-MIN('01 (ind)'!CI$6:CI$37))),ABS(-100+(100*(('01 (ind)'!CI11-MIN('01 (ind)'!CI$6:CI$37))/(MAX('01 (ind)'!CI$6:CI$37)-MIN('01 (ind)'!CI$6:CI$37))))))</f>
        <v>15.917645670151872</v>
      </c>
      <c r="CJ12" s="75">
        <f>IF('01 (ind)'!CJ$1="si",100*(('01 (ind)'!CJ11-MIN('01 (ind)'!CJ$6:CJ$37))/(MAX('01 (ind)'!CJ$6:CJ$37)-MIN('01 (ind)'!CJ$6:CJ$37))),ABS(-100+(100*(('01 (ind)'!CJ11-MIN('01 (ind)'!CJ$6:CJ$37))/(MAX('01 (ind)'!CJ$6:CJ$37)-MIN('01 (ind)'!CJ$6:CJ$37))))))</f>
        <v>53.298905076922743</v>
      </c>
      <c r="CK12" s="75">
        <f>IF('01 (ind)'!CK$1="si",100*(('01 (ind)'!CK11-MIN('01 (ind)'!CK$6:CK$37))/(MAX('01 (ind)'!CK$6:CK$37)-MIN('01 (ind)'!CK$6:CK$37))),ABS(-100+(100*(('01 (ind)'!CK11-MIN('01 (ind)'!CK$6:CK$37))/(MAX('01 (ind)'!CK$6:CK$37)-MIN('01 (ind)'!CK$6:CK$37))))))</f>
        <v>14.005927926677696</v>
      </c>
      <c r="CL12" s="75">
        <f>IF('01 (ind)'!CL$1="si",100*(('01 (ind)'!CL11-MIN('01 (ind)'!CL$6:CL$37))/(MAX('01 (ind)'!CL$6:CL$37)-MIN('01 (ind)'!CL$6:CL$37))),ABS(-100+(100*(('01 (ind)'!CL11-MIN('01 (ind)'!CL$6:CL$37))/(MAX('01 (ind)'!CL$6:CL$37)-MIN('01 (ind)'!CL$6:CL$37))))))</f>
        <v>100</v>
      </c>
      <c r="CM12" s="75">
        <f>IF('01 (ind)'!CM$1="si",100*(('01 (ind)'!CM11-MIN('01 (ind)'!CM$6:CM$37))/(MAX('01 (ind)'!CM$6:CM$37)-MIN('01 (ind)'!CM$6:CM$37))),ABS(-100+(100*(('01 (ind)'!CM11-MIN('01 (ind)'!CM$6:CM$37))/(MAX('01 (ind)'!CM$6:CM$37)-MIN('01 (ind)'!CM$6:CM$37))))))</f>
        <v>3.2110219715112249</v>
      </c>
    </row>
    <row r="13" spans="1:91">
      <c r="A13" s="18" t="s">
        <v>212</v>
      </c>
      <c r="B13" s="87">
        <f>IF('01 (ind)'!B$1="si",100*(('01 (ind)'!B12-MIN('01 (ind)'!B$6:B$37))/(MAX('01 (ind)'!B$6:B$37)-MIN('01 (ind)'!B$6:B$37))),ABS(-100+(100*(('01 (ind)'!B12-MIN('01 (ind)'!B$6:B$37))/(MAX('01 (ind)'!B$6:B$37)-MIN('01 (ind)'!B$6:B$37))))))</f>
        <v>12.452951369303442</v>
      </c>
      <c r="C13" s="87">
        <f>IF('01 (ind)'!C$1="si",100*(('01 (ind)'!C12-MIN('01 (ind)'!C$6:C$37))/(MAX('01 (ind)'!C$6:C$37)-MIN('01 (ind)'!C$6:C$37))),ABS(-100+(100*(('01 (ind)'!C12-MIN('01 (ind)'!C$6:C$37))/(MAX('01 (ind)'!C$6:C$37)-MIN('01 (ind)'!C$6:C$37))))))</f>
        <v>67.130978046434137</v>
      </c>
      <c r="D13" s="87">
        <f>IF('01 (ind)'!D$1="si",100*(('01 (ind)'!D12-MIN('01 (ind)'!D$6:D$37))/(MAX('01 (ind)'!D$6:D$37)-MIN('01 (ind)'!D$6:D$37))),ABS(-100+(100*(('01 (ind)'!D12-MIN('01 (ind)'!D$6:D$37))/(MAX('01 (ind)'!D$6:D$37)-MIN('01 (ind)'!D$6:D$37))))))</f>
        <v>77.294876812211186</v>
      </c>
      <c r="E13" s="87">
        <f>IF('01 (ind)'!E$1="si",100*(('01 (ind)'!E12-MIN('01 (ind)'!E$6:E$37))/(MAX('01 (ind)'!E$6:E$37)-MIN('01 (ind)'!E$6:E$37))),ABS(-100+(100*(('01 (ind)'!E12-MIN('01 (ind)'!E$6:E$37))/(MAX('01 (ind)'!E$6:E$37)-MIN('01 (ind)'!E$6:E$37))))))</f>
        <v>55.555555555555557</v>
      </c>
      <c r="F13" s="87">
        <f>IF('01 (ind)'!F$1="si",100*(('01 (ind)'!F12-MIN('01 (ind)'!F$6:F$37))/(MAX('01 (ind)'!F$6:F$37)-MIN('01 (ind)'!F$6:F$37))),ABS(-100+(100*(('01 (ind)'!F12-MIN('01 (ind)'!F$6:F$37))/(MAX('01 (ind)'!F$6:F$37)-MIN('01 (ind)'!F$6:F$37))))))</f>
        <v>63.387978142076499</v>
      </c>
      <c r="G13" s="87">
        <f>IF('01 (ind)'!G$1="si",100*(('01 (ind)'!G12-MIN('01 (ind)'!G$6:G$37))/(MAX('01 (ind)'!G$6:G$37)-MIN('01 (ind)'!G$6:G$37))),ABS(-100+(100*(('01 (ind)'!G12-MIN('01 (ind)'!G$6:G$37))/(MAX('01 (ind)'!G$6:G$37)-MIN('01 (ind)'!G$6:G$37))))))</f>
        <v>56.410256410256423</v>
      </c>
      <c r="H13" s="87">
        <f>IF('01 (ind)'!H$1="si",100*(('01 (ind)'!H12-MIN('01 (ind)'!H$6:H$37))/(MAX('01 (ind)'!H$6:H$37)-MIN('01 (ind)'!H$6:H$37))),ABS(-100+(100*(('01 (ind)'!H12-MIN('01 (ind)'!H$6:H$37))/(MAX('01 (ind)'!H$6:H$37)-MIN('01 (ind)'!H$6:H$37))))))</f>
        <v>97.983870967741908</v>
      </c>
      <c r="I13" s="87">
        <f>IF('01 (ind)'!I$1="si",100*(('01 (ind)'!I12-MIN('01 (ind)'!I$6:I$37))/(MAX('01 (ind)'!I$6:I$37)-MIN('01 (ind)'!I$6:I$37))),ABS(-100+(100*(('01 (ind)'!I12-MIN('01 (ind)'!I$6:I$37))/(MAX('01 (ind)'!I$6:I$37)-MIN('01 (ind)'!I$6:I$37))))))</f>
        <v>59.402985074626869</v>
      </c>
      <c r="J13" s="87">
        <f>IF('01 (ind)'!J$1="si",100*(('01 (ind)'!J12-MIN('01 (ind)'!J$6:J$37))/(MAX('01 (ind)'!J$6:J$37)-MIN('01 (ind)'!J$6:J$37))),ABS(-100+(100*(('01 (ind)'!J12-MIN('01 (ind)'!J$6:J$37))/(MAX('01 (ind)'!J$6:J$37)-MIN('01 (ind)'!J$6:J$37))))))</f>
        <v>10.253164556962025</v>
      </c>
      <c r="K13" s="87">
        <f>IF('01 (ind)'!K$1="si",100*(('01 (ind)'!K12-MIN('01 (ind)'!K$6:K$37))/(MAX('01 (ind)'!K$6:K$37)-MIN('01 (ind)'!K$6:K$37))),ABS(-100+(100*(('01 (ind)'!K12-MIN('01 (ind)'!K$6:K$37))/(MAX('01 (ind)'!K$6:K$37)-MIN('01 (ind)'!K$6:K$37))))))</f>
        <v>70.898560950252104</v>
      </c>
      <c r="L13" s="87">
        <f>IF('01 (ind)'!L$1="si",100*(('01 (ind)'!L12-MIN('01 (ind)'!L$6:L$37))/(MAX('01 (ind)'!L$6:L$37)-MIN('01 (ind)'!L$6:L$37))),ABS(-100+(100*(('01 (ind)'!L12-MIN('01 (ind)'!L$6:L$37))/(MAX('01 (ind)'!L$6:L$37)-MIN('01 (ind)'!L$6:L$37))))))</f>
        <v>75.731060762300501</v>
      </c>
      <c r="M13" s="87">
        <f>IF('01 (ind)'!M$1="si",100*(('01 (ind)'!M12-MIN('01 (ind)'!M$6:M$37))/(MAX('01 (ind)'!M$6:M$37)-MIN('01 (ind)'!M$6:M$37))),ABS(-100+(100*(('01 (ind)'!M12-MIN('01 (ind)'!M$6:M$37))/(MAX('01 (ind)'!M$6:M$37)-MIN('01 (ind)'!M$6:M$37))))))</f>
        <v>5.7254420054146413</v>
      </c>
      <c r="N13" s="87">
        <f>IF('01 (ind)'!N$1="si",100*(('01 (ind)'!N12-MIN('01 (ind)'!N$6:N$37))/(MAX('01 (ind)'!N$6:N$37)-MIN('01 (ind)'!N$6:N$37))),ABS(-100+(100*(('01 (ind)'!N12-MIN('01 (ind)'!N$6:N$37))/(MAX('01 (ind)'!N$6:N$37)-MIN('01 (ind)'!N$6:N$37))))))</f>
        <v>0</v>
      </c>
      <c r="O13" s="87">
        <f>IF('01 (ind)'!O$1="si",100*(('01 (ind)'!O12-MIN('01 (ind)'!O$6:O$37))/(MAX('01 (ind)'!O$6:O$37)-MIN('01 (ind)'!O$6:O$37))),ABS(-100+(100*(('01 (ind)'!O12-MIN('01 (ind)'!O$6:O$37))/(MAX('01 (ind)'!O$6:O$37)-MIN('01 (ind)'!O$6:O$37))))))</f>
        <v>80.412371134020617</v>
      </c>
      <c r="P13" s="87">
        <f>IF('01 (ind)'!P$1="si",100*(('01 (ind)'!P12-MIN('01 (ind)'!P$6:P$37))/(MAX('01 (ind)'!P$6:P$37)-MIN('01 (ind)'!P$6:P$37))),ABS(-100+(100*(('01 (ind)'!P12-MIN('01 (ind)'!P$6:P$37))/(MAX('01 (ind)'!P$6:P$37)-MIN('01 (ind)'!P$6:P$37))))))</f>
        <v>3.1334504940617895</v>
      </c>
      <c r="Q13" s="87">
        <f>IF('01 (ind)'!Q$1="si",100*(('01 (ind)'!Q12-MIN('01 (ind)'!Q$6:Q$37))/(MAX('01 (ind)'!Q$6:Q$37)-MIN('01 (ind)'!Q$6:Q$37))),ABS(-100+(100*(('01 (ind)'!Q12-MIN('01 (ind)'!Q$6:Q$37))/(MAX('01 (ind)'!Q$6:Q$37)-MIN('01 (ind)'!Q$6:Q$37))))))</f>
        <v>9.0663089673776351</v>
      </c>
      <c r="R13" s="87">
        <f>IF('01 (ind)'!R$1="si",100*(('01 (ind)'!R12-MIN('01 (ind)'!R$6:R$37))/(MAX('01 (ind)'!R$6:R$37)-MIN('01 (ind)'!R$6:R$37))),ABS(-100+(100*(('01 (ind)'!R12-MIN('01 (ind)'!R$6:R$37))/(MAX('01 (ind)'!R$6:R$37)-MIN('01 (ind)'!R$6:R$37))))))</f>
        <v>4.7685546288653617E-2</v>
      </c>
      <c r="S13" s="75">
        <f>ABS(ABS(('01 (ind)'!S12-((MAX('01 (ind)'!S$6:S$37)+MIN('01 (ind)'!S$6:S$37))/2))/(((MAX('01 (ind)'!S$6:S$37)+MIN('01 (ind)'!S$6:S$37))/2)-MAX('01 (ind)'!S$6:S$37))*100)-100)</f>
        <v>72.571080982758133</v>
      </c>
      <c r="T13" s="75">
        <f>IF('01 (ind)'!T$1="si",100*(('01 (ind)'!T12-MIN('01 (ind)'!T$6:T$37))/(MAX('01 (ind)'!T$6:T$37)-MIN('01 (ind)'!T$6:T$37))),ABS(-100+(100*(('01 (ind)'!T12-MIN('01 (ind)'!T$6:T$37))/(MAX('01 (ind)'!T$6:T$37)-MIN('01 (ind)'!T$6:T$37))))))</f>
        <v>11.635630411576326</v>
      </c>
      <c r="U13" s="75">
        <f>IF('01 (ind)'!U$1="si",100*(('01 (ind)'!U12-MIN('01 (ind)'!U$6:U$37))/(MAX('01 (ind)'!U$6:U$37)-MIN('01 (ind)'!U$6:U$37))),ABS(-100+(100*(('01 (ind)'!U12-MIN('01 (ind)'!U$6:U$37))/(MAX('01 (ind)'!U$6:U$37)-MIN('01 (ind)'!U$6:U$37))))))</f>
        <v>75</v>
      </c>
      <c r="V13" s="75">
        <f>IF('01 (ind)'!V$1="si",100*(('01 (ind)'!V12-MIN('01 (ind)'!V$6:V$37))/(MAX('01 (ind)'!V$6:V$37)-MIN('01 (ind)'!V$6:V$37))),ABS(-100+(100*(('01 (ind)'!V12-MIN('01 (ind)'!V$6:V$37))/(MAX('01 (ind)'!V$6:V$37)-MIN('01 (ind)'!V$6:V$37))))))</f>
        <v>94.475138121546962</v>
      </c>
      <c r="W13" s="75">
        <f>IF('01 (ind)'!W$1="si",100*(('01 (ind)'!W12-MIN('01 (ind)'!W$6:W$37))/(MAX('01 (ind)'!W$6:W$37)-MIN('01 (ind)'!W$6:W$37))),ABS(-100+(100*(('01 (ind)'!W12-MIN('01 (ind)'!W$6:W$37))/(MAX('01 (ind)'!W$6:W$37)-MIN('01 (ind)'!W$6:W$37))))))</f>
        <v>64.511532387808515</v>
      </c>
      <c r="X13" s="75">
        <f>IF('01 (ind)'!X$1="si",100*(('01 (ind)'!X12-MIN('01 (ind)'!X$6:X$37))/(MAX('01 (ind)'!X$6:X$37)-MIN('01 (ind)'!X$6:X$37))),ABS(-100+(100*(('01 (ind)'!X12-MIN('01 (ind)'!X$6:X$37))/(MAX('01 (ind)'!X$6:X$37)-MIN('01 (ind)'!X$6:X$37))))))</f>
        <v>75.617108638920712</v>
      </c>
      <c r="Y13" s="75">
        <f>IF('01 (ind)'!Y$1="si",100*(('01 (ind)'!Y12-MIN('01 (ind)'!Y$6:Y$37))/(MAX('01 (ind)'!Y$6:Y$37)-MIN('01 (ind)'!Y$6:Y$37))),ABS(-100+(100*(('01 (ind)'!Y12-MIN('01 (ind)'!Y$6:Y$37))/(MAX('01 (ind)'!Y$6:Y$37)-MIN('01 (ind)'!Y$6:Y$37))))))</f>
        <v>86.965090090090087</v>
      </c>
      <c r="Z13" s="75">
        <f>IF('01 (ind)'!Z$1="si",100*(('01 (ind)'!Z12-MIN('01 (ind)'!Z$6:Z$37))/(MAX('01 (ind)'!Z$6:Z$37)-MIN('01 (ind)'!Z$6:Z$37))),ABS(-100+(100*(('01 (ind)'!Z12-MIN('01 (ind)'!Z$6:Z$37))/(MAX('01 (ind)'!Z$6:Z$37)-MIN('01 (ind)'!Z$6:Z$37))))))</f>
        <v>95.120109114622778</v>
      </c>
      <c r="AA13" s="75">
        <f>IF('01 (ind)'!AA$1="si",100*(('01 (ind)'!AA12-MIN('01 (ind)'!AA$6:AA$37))/(MAX('01 (ind)'!AA$6:AA$37)-MIN('01 (ind)'!AA$6:AA$37))),ABS(-100+(100*(('01 (ind)'!AA12-MIN('01 (ind)'!AA$6:AA$37))/(MAX('01 (ind)'!AA$6:AA$37)-MIN('01 (ind)'!AA$6:AA$37))))))</f>
        <v>80.323667944554558</v>
      </c>
      <c r="AB13" s="75">
        <f>IF('01 (ind)'!AB$1="si",100*(('01 (ind)'!AB12-MIN('01 (ind)'!AB$6:AB$37))/(MAX('01 (ind)'!AB$6:AB$37)-MIN('01 (ind)'!AB$6:AB$37))),ABS(-100+(100*(('01 (ind)'!AB12-MIN('01 (ind)'!AB$6:AB$37))/(MAX('01 (ind)'!AB$6:AB$37)-MIN('01 (ind)'!AB$6:AB$37))))))</f>
        <v>36.993148428547727</v>
      </c>
      <c r="AC13" s="75">
        <f>IF('01 (ind)'!AC$1="si",100*(('01 (ind)'!AC12-MIN('01 (ind)'!AC$6:AC$37))/(MAX('01 (ind)'!AC$6:AC$37)-MIN('01 (ind)'!AC$6:AC$37))),ABS(-100+(100*(('01 (ind)'!AC12-MIN('01 (ind)'!AC$6:AC$37))/(MAX('01 (ind)'!AC$6:AC$37)-MIN('01 (ind)'!AC$6:AC$37))))))</f>
        <v>73.863044911655095</v>
      </c>
      <c r="AD13" s="75">
        <f>IF('01 (ind)'!AD$1="si",100*(('01 (ind)'!AD12-MIN('01 (ind)'!AD$6:AD$37))/(MAX('01 (ind)'!AD$6:AD$37)-MIN('01 (ind)'!AD$6:AD$37))),ABS(-100+(100*(('01 (ind)'!AD12-MIN('01 (ind)'!AD$6:AD$37))/(MAX('01 (ind)'!AD$6:AD$37)-MIN('01 (ind)'!AD$6:AD$37))))))</f>
        <v>38.095492734464976</v>
      </c>
      <c r="AE13" s="75">
        <f>IF('01 (ind)'!AE$1="si",100*(('01 (ind)'!AE12-MIN('01 (ind)'!AE$6:AE$37))/(MAX('01 (ind)'!AE$6:AE$37)-MIN('01 (ind)'!AE$6:AE$37))),ABS(-100+(100*(('01 (ind)'!AE12-MIN('01 (ind)'!AE$6:AE$37))/(MAX('01 (ind)'!AE$6:AE$37)-MIN('01 (ind)'!AE$6:AE$37))))))</f>
        <v>41.71629434848677</v>
      </c>
      <c r="AF13" s="75">
        <f>IF('01 (ind)'!AF$1="si",100*(('01 (ind)'!AF12-MIN('01 (ind)'!AF$6:AF$37))/(MAX('01 (ind)'!AF$6:AF$37)-MIN('01 (ind)'!AF$6:AF$37))),ABS(-100+(100*(('01 (ind)'!AF12-MIN('01 (ind)'!AF$6:AF$37))/(MAX('01 (ind)'!AF$6:AF$37)-MIN('01 (ind)'!AF$6:AF$37))))))</f>
        <v>95.212765957446805</v>
      </c>
      <c r="AG13" s="75">
        <f>IF('01 (ind)'!AG$1="si",100*(('01 (ind)'!AG12-MIN('01 (ind)'!AG$6:AG$37))/(MAX('01 (ind)'!AG$6:AG$37)-MIN('01 (ind)'!AG$6:AG$37))),ABS(-100+(100*(('01 (ind)'!AG12-MIN('01 (ind)'!AG$6:AG$37))/(MAX('01 (ind)'!AG$6:AG$37)-MIN('01 (ind)'!AG$6:AG$37))))))</f>
        <v>100</v>
      </c>
      <c r="AH13" s="75">
        <f>IF('01 (ind)'!AH$1="si",100*(('01 (ind)'!AH12-MIN('01 (ind)'!AH$6:AH$37))/(MAX('01 (ind)'!AH$6:AH$37)-MIN('01 (ind)'!AH$6:AH$37))),ABS(-100+(100*(('01 (ind)'!AH12-MIN('01 (ind)'!AH$6:AH$37))/(MAX('01 (ind)'!AH$6:AH$37)-MIN('01 (ind)'!AH$6:AH$37))))))</f>
        <v>49.013157894736842</v>
      </c>
      <c r="AI13" s="75">
        <f>IF('01 (ind)'!AI$1="si",100*(('01 (ind)'!AI12-MIN('01 (ind)'!AI$6:AI$37))/(MAX('01 (ind)'!AI$6:AI$37)-MIN('01 (ind)'!AI$6:AI$37))),ABS(-100+(100*(('01 (ind)'!AI12-MIN('01 (ind)'!AI$6:AI$37))/(MAX('01 (ind)'!AI$6:AI$37)-MIN('01 (ind)'!AI$6:AI$37))))))</f>
        <v>3.8921652793848667</v>
      </c>
      <c r="AJ13" s="75">
        <f>IF('01 (ind)'!AJ$1="si",100*(('01 (ind)'!AJ12-MIN('01 (ind)'!AJ$6:AJ$37))/(MAX('01 (ind)'!AJ$6:AJ$37)-MIN('01 (ind)'!AJ$6:AJ$37))),ABS(-100+(100*(('01 (ind)'!AJ12-MIN('01 (ind)'!AJ$6:AJ$37))/(MAX('01 (ind)'!AJ$6:AJ$37)-MIN('01 (ind)'!AJ$6:AJ$37))))))</f>
        <v>92.20943613348679</v>
      </c>
      <c r="AK13" s="75">
        <f>IF('01 (ind)'!AK$1="si",100*(('01 (ind)'!AK12-MIN('01 (ind)'!AK$6:AK$37))/(MAX('01 (ind)'!AK$6:AK$37)-MIN('01 (ind)'!AK$6:AK$37))),ABS(-100+(100*(('01 (ind)'!AK12-MIN('01 (ind)'!AK$6:AK$37))/(MAX('01 (ind)'!AK$6:AK$37)-MIN('01 (ind)'!AK$6:AK$37))))))</f>
        <v>32.428359755478219</v>
      </c>
      <c r="AL13" s="75">
        <f>IF('01 (ind)'!AL$1="si",100*(('01 (ind)'!AL12-MIN('01 (ind)'!AL$6:AL$37))/(MAX('01 (ind)'!AL$6:AL$37)-MIN('01 (ind)'!AL$6:AL$37))),ABS(-100+(100*(('01 (ind)'!AL12-MIN('01 (ind)'!AL$6:AL$37))/(MAX('01 (ind)'!AL$6:AL$37)-MIN('01 (ind)'!AL$6:AL$37))))))</f>
        <v>75.905826466933661</v>
      </c>
      <c r="AM13" s="75">
        <f>IF('01 (ind)'!AM$1="si",100*(('01 (ind)'!AM12-MIN('01 (ind)'!AM$6:AM$37))/(MAX('01 (ind)'!AM$6:AM$37)-MIN('01 (ind)'!AM$6:AM$37))),ABS(-100+(100*(('01 (ind)'!AM12-MIN('01 (ind)'!AM$6:AM$37))/(MAX('01 (ind)'!AM$6:AM$37)-MIN('01 (ind)'!AM$6:AM$37))))))</f>
        <v>96.801556721500361</v>
      </c>
      <c r="AN13" s="75">
        <f>IF('01 (ind)'!AN$1="si",100*(('01 (ind)'!AN12-MIN('01 (ind)'!AN$6:AN$37))/(MAX('01 (ind)'!AN$6:AN$37)-MIN('01 (ind)'!AN$6:AN$37))),ABS(-100+(100*(('01 (ind)'!AN12-MIN('01 (ind)'!AN$6:AN$37))/(MAX('01 (ind)'!AN$6:AN$37)-MIN('01 (ind)'!AN$6:AN$37))))))</f>
        <v>64.074826841759233</v>
      </c>
      <c r="AO13" s="75">
        <f>IF('01 (ind)'!AO$1="si",100*(('01 (ind)'!AO12-MIN('01 (ind)'!AO$6:AO$37))/(MAX('01 (ind)'!AO$6:AO$37)-MIN('01 (ind)'!AO$6:AO$37))),ABS(-100+(100*(('01 (ind)'!AO12-MIN('01 (ind)'!AO$6:AO$37))/(MAX('01 (ind)'!AO$6:AO$37)-MIN('01 (ind)'!AO$6:AO$37))))))</f>
        <v>83.726242070853274</v>
      </c>
      <c r="AP13" s="75">
        <f>IF('01 (ind)'!AP$1="si",100*(('01 (ind)'!AP12-MIN('01 (ind)'!AP$6:AP$37))/(MAX('01 (ind)'!AP$6:AP$37)-MIN('01 (ind)'!AP$6:AP$37))),ABS(-100+(100*(('01 (ind)'!AP12-MIN('01 (ind)'!AP$6:AP$37))/(MAX('01 (ind)'!AP$6:AP$37)-MIN('01 (ind)'!AP$6:AP$37))))))</f>
        <v>89.038212544722199</v>
      </c>
      <c r="AQ13" s="75">
        <f>IF('01 (ind)'!AQ$1="si",100*(('01 (ind)'!AQ12-MIN('01 (ind)'!AQ$6:AQ$37))/(MAX('01 (ind)'!AQ$6:AQ$37)-MIN('01 (ind)'!AQ$6:AQ$37))),ABS(-100+(100*(('01 (ind)'!AQ12-MIN('01 (ind)'!AQ$6:AQ$37))/(MAX('01 (ind)'!AQ$6:AQ$37)-MIN('01 (ind)'!AQ$6:AQ$37))))))</f>
        <v>13.839240429335083</v>
      </c>
      <c r="AR13" s="75">
        <f>IF('01 (ind)'!AR$1="si",100*(('01 (ind)'!AR12-MIN('01 (ind)'!AR$6:AR$37))/(MAX('01 (ind)'!AR$6:AR$37)-MIN('01 (ind)'!AR$6:AR$37))),ABS(-100+(100*(('01 (ind)'!AR12-MIN('01 (ind)'!AR$6:AR$37))/(MAX('01 (ind)'!AR$6:AR$37)-MIN('01 (ind)'!AR$6:AR$37))))))</f>
        <v>40.159387868739294</v>
      </c>
      <c r="AS13" s="75">
        <f>IF('01 (ind)'!AS$1="si",100*(('01 (ind)'!AS12-MIN('01 (ind)'!AS$6:AS$37))/(MAX('01 (ind)'!AS$6:AS$37)-MIN('01 (ind)'!AS$6:AS$37))),ABS(-100+(100*(('01 (ind)'!AS12-MIN('01 (ind)'!AS$6:AS$37))/(MAX('01 (ind)'!AS$6:AS$37)-MIN('01 (ind)'!AS$6:AS$37))))))</f>
        <v>47.49254881350187</v>
      </c>
      <c r="AT13" s="75">
        <f>IF('01 (ind)'!AT$1="si",100*(('01 (ind)'!AT12-MIN('01 (ind)'!AT$6:AT$37))/(MAX('01 (ind)'!AT$6:AT$37)-MIN('01 (ind)'!AT$6:AT$37))),ABS(-100+(100*(('01 (ind)'!AT12-MIN('01 (ind)'!AT$6:AT$37))/(MAX('01 (ind)'!AT$6:AT$37)-MIN('01 (ind)'!AT$6:AT$37))))))</f>
        <v>100</v>
      </c>
      <c r="AU13" s="75">
        <f>IF('01 (ind)'!AU$1="si",100*(('01 (ind)'!AU12-MIN('01 (ind)'!AU$6:AU$37))/(MAX('01 (ind)'!AU$6:AU$37)-MIN('01 (ind)'!AU$6:AU$37))),ABS(-100+(100*(('01 (ind)'!AU12-MIN('01 (ind)'!AU$6:AU$37))/(MAX('01 (ind)'!AU$6:AU$37)-MIN('01 (ind)'!AU$6:AU$37))))))</f>
        <v>13.043478260869565</v>
      </c>
      <c r="AV13" s="75">
        <f>IF('01 (ind)'!AV$1="si",100*(('01 (ind)'!AV12-MIN('01 (ind)'!AV$6:AV$37))/(MAX('01 (ind)'!AV$6:AV$37)-MIN('01 (ind)'!AV$6:AV$37))),ABS(-100+(100*(('01 (ind)'!AV12-MIN('01 (ind)'!AV$6:AV$37))/(MAX('01 (ind)'!AV$6:AV$37)-MIN('01 (ind)'!AV$6:AV$37))))))</f>
        <v>50.779896013864821</v>
      </c>
      <c r="AW13" s="75">
        <f>IF('01 (ind)'!AW$1="si",100*(('01 (ind)'!AW12-MIN('01 (ind)'!AW$6:AW$37))/(MAX('01 (ind)'!AW$6:AW$37)-MIN('01 (ind)'!AW$6:AW$37))),ABS(-100+(100*(('01 (ind)'!AW12-MIN('01 (ind)'!AW$6:AW$37))/(MAX('01 (ind)'!AW$6:AW$37)-MIN('01 (ind)'!AW$6:AW$37))))))</f>
        <v>0</v>
      </c>
      <c r="AX13" s="75">
        <f>IF('01 (ind)'!AX$1="si",100*(('01 (ind)'!AX12-MIN('01 (ind)'!AX$6:AX$37))/(MAX('01 (ind)'!AX$6:AX$37)-MIN('01 (ind)'!AX$6:AX$37))),ABS(-100+(100*(('01 (ind)'!AX12-MIN('01 (ind)'!AX$6:AX$37))/(MAX('01 (ind)'!AX$6:AX$37)-MIN('01 (ind)'!AX$6:AX$37))))))</f>
        <v>14.57801396907999</v>
      </c>
      <c r="AY13" s="75">
        <f>IF('01 (ind)'!AY$1="si",100*(('01 (ind)'!AY12-MIN('01 (ind)'!AY$6:AY$37))/(MAX('01 (ind)'!AY$6:AY$37)-MIN('01 (ind)'!AY$6:AY$37))),ABS(-100+(100*(('01 (ind)'!AY12-MIN('01 (ind)'!AY$6:AY$37))/(MAX('01 (ind)'!AY$6:AY$37)-MIN('01 (ind)'!AY$6:AY$37))))))</f>
        <v>72.978116079923907</v>
      </c>
      <c r="AZ13" s="75">
        <f>IF('01 (ind)'!AZ$1="si",100*(('01 (ind)'!AZ12-MIN('01 (ind)'!AZ$6:AZ$37))/(MAX('01 (ind)'!AZ$6:AZ$37)-MIN('01 (ind)'!AZ$6:AZ$37))),ABS(-100+(100*(('01 (ind)'!AZ12-MIN('01 (ind)'!AZ$6:AZ$37))/(MAX('01 (ind)'!AZ$6:AZ$37)-MIN('01 (ind)'!AZ$6:AZ$37))))))</f>
        <v>6.9040003018921121</v>
      </c>
      <c r="BA13" s="75">
        <f>IF('01 (ind)'!BA$1="si",100*(('01 (ind)'!BA12-MIN('01 (ind)'!BA$6:BA$37))/(MAX('01 (ind)'!BA$6:BA$37)-MIN('01 (ind)'!BA$6:BA$37))),ABS(-100+(100*(('01 (ind)'!BA12-MIN('01 (ind)'!BA$6:BA$37))/(MAX('01 (ind)'!BA$6:BA$37)-MIN('01 (ind)'!BA$6:BA$37))))))</f>
        <v>6.2641146216184609</v>
      </c>
      <c r="BB13" s="75">
        <f>IF('01 (ind)'!BB$1="si",100*(('01 (ind)'!BB12-MIN('01 (ind)'!BB$6:BB$37))/(MAX('01 (ind)'!BB$6:BB$37)-MIN('01 (ind)'!BB$6:BB$37))),ABS(-100+(100*(('01 (ind)'!BB12-MIN('01 (ind)'!BB$6:BB$37))/(MAX('01 (ind)'!BB$6:BB$37)-MIN('01 (ind)'!BB$6:BB$37))))))</f>
        <v>45.845903117358475</v>
      </c>
      <c r="BC13" s="75">
        <f>IF('01 (ind)'!BC$1="si",100*(('01 (ind)'!BC12-MIN('01 (ind)'!BC$6:BC$37))/(MAX('01 (ind)'!BC$6:BC$37)-MIN('01 (ind)'!BC$6:BC$37))),ABS(-100+(100*(('01 (ind)'!BC12-MIN('01 (ind)'!BC$6:BC$37))/(MAX('01 (ind)'!BC$6:BC$37)-MIN('01 (ind)'!BC$6:BC$37))))))</f>
        <v>24.856813170364727</v>
      </c>
      <c r="BD13" s="75">
        <f>IF('01 (ind)'!BD$1="si",100*(('01 (ind)'!BD12-MIN('01 (ind)'!BD$6:BD$37))/(MAX('01 (ind)'!BD$6:BD$37)-MIN('01 (ind)'!BD$6:BD$37))),ABS(-100+(100*(('01 (ind)'!BD12-MIN('01 (ind)'!BD$6:BD$37))/(MAX('01 (ind)'!BD$6:BD$37)-MIN('01 (ind)'!BD$6:BD$37))))))</f>
        <v>46.452099059366709</v>
      </c>
      <c r="BE13" s="75">
        <f>IF('01 (ind)'!BE$1="si",100*(('01 (ind)'!BE12-MIN('01 (ind)'!BE$6:BE$37))/(MAX('01 (ind)'!BE$6:BE$37)-MIN('01 (ind)'!BE$6:BE$37))),ABS(-100+(100*(('01 (ind)'!BE12-MIN('01 (ind)'!BE$6:BE$37))/(MAX('01 (ind)'!BE$6:BE$37)-MIN('01 (ind)'!BE$6:BE$37))))))</f>
        <v>25.386100386100384</v>
      </c>
      <c r="BF13" s="75">
        <f>IF('01 (ind)'!BF$1="si",100*(('01 (ind)'!BF12-MIN('01 (ind)'!BF$6:BF$37))/(MAX('01 (ind)'!BF$6:BF$37)-MIN('01 (ind)'!BF$6:BF$37))),ABS(-100+(100*(('01 (ind)'!BF12-MIN('01 (ind)'!BF$6:BF$37))/(MAX('01 (ind)'!BF$6:BF$37)-MIN('01 (ind)'!BF$6:BF$37))))))</f>
        <v>39.826088540958565</v>
      </c>
      <c r="BG13" s="75">
        <f>IF('01 (ind)'!BG$1="si",100*(('01 (ind)'!BG12-MIN('01 (ind)'!BG$6:BG$37))/(MAX('01 (ind)'!BG$6:BG$37)-MIN('01 (ind)'!BG$6:BG$37))),ABS(-100+(100*(('01 (ind)'!BG12-MIN('01 (ind)'!BG$6:BG$37))/(MAX('01 (ind)'!BG$6:BG$37)-MIN('01 (ind)'!BG$6:BG$37))))))</f>
        <v>18.968414216988922</v>
      </c>
      <c r="BH13" s="75">
        <f>IF('01 (ind)'!BH$1="si",100*(('01 (ind)'!BH12-MIN('01 (ind)'!BH$6:BH$37))/(MAX('01 (ind)'!BH$6:BH$37)-MIN('01 (ind)'!BH$6:BH$37))),ABS(-100+(100*(('01 (ind)'!BH12-MIN('01 (ind)'!BH$6:BH$37))/(MAX('01 (ind)'!BH$6:BH$37)-MIN('01 (ind)'!BH$6:BH$37))))))</f>
        <v>29.800948324493227</v>
      </c>
      <c r="BI13" s="75">
        <f>IF('01 (ind)'!BI$1="si",100*(('01 (ind)'!BI12-MIN('01 (ind)'!BI$6:BI$37))/(MAX('01 (ind)'!BI$6:BI$37)-MIN('01 (ind)'!BI$6:BI$37))),ABS(-100+(100*(('01 (ind)'!BI12-MIN('01 (ind)'!BI$6:BI$37))/(MAX('01 (ind)'!BI$6:BI$37)-MIN('01 (ind)'!BI$6:BI$37))))))</f>
        <v>90.005470073795095</v>
      </c>
      <c r="BJ13" s="75">
        <f>IF('01 (ind)'!BJ$1="si",100*(('01 (ind)'!BJ12-MIN('01 (ind)'!BJ$6:BJ$37))/(MAX('01 (ind)'!BJ$6:BJ$37)-MIN('01 (ind)'!BJ$6:BJ$37))),ABS(-100+(100*(('01 (ind)'!BJ12-MIN('01 (ind)'!BJ$6:BJ$37))/(MAX('01 (ind)'!BJ$6:BJ$37)-MIN('01 (ind)'!BJ$6:BJ$37))))))</f>
        <v>1.2399073013768225E-3</v>
      </c>
      <c r="BK13" s="75">
        <f>IF('01 (ind)'!BK$1="si",100*(('01 (ind)'!BK12-MIN('01 (ind)'!BK$6:BK$37))/(MAX('01 (ind)'!BK$6:BK$37)-MIN('01 (ind)'!BK$6:BK$37))),ABS(-100+(100*(('01 (ind)'!BK12-MIN('01 (ind)'!BK$6:BK$37))/(MAX('01 (ind)'!BK$6:BK$37)-MIN('01 (ind)'!BK$6:BK$37))))))</f>
        <v>10.10953748419176</v>
      </c>
      <c r="BL13" s="75">
        <f>IF('01 (ind)'!BL$1="si",100*(('01 (ind)'!BL12-MIN('01 (ind)'!BL$6:BL$37))/(MAX('01 (ind)'!BL$6:BL$37)-MIN('01 (ind)'!BL$6:BL$37))),ABS(-100+(100*(('01 (ind)'!BL12-MIN('01 (ind)'!BL$6:BL$37))/(MAX('01 (ind)'!BL$6:BL$37)-MIN('01 (ind)'!BL$6:BL$37))))))</f>
        <v>23.423423423423422</v>
      </c>
      <c r="BM13" s="75">
        <f>IF('01 (ind)'!BM$1="si",100*(('01 (ind)'!BM12-MIN('01 (ind)'!BM$6:BM$37))/(MAX('01 (ind)'!BM$6:BM$37)-MIN('01 (ind)'!BM$6:BM$37))),ABS(-100+(100*(('01 (ind)'!BM12-MIN('01 (ind)'!BM$6:BM$37))/(MAX('01 (ind)'!BM$6:BM$37)-MIN('01 (ind)'!BM$6:BM$37))))))</f>
        <v>6.8668681714921185</v>
      </c>
      <c r="BN13" s="75">
        <f>IF('01 (ind)'!BN$1="si",100*(('01 (ind)'!BN12-MIN('01 (ind)'!BN$6:BN$37))/(MAX('01 (ind)'!BN$6:BN$37)-MIN('01 (ind)'!BN$6:BN$37))),ABS(-100+(100*(('01 (ind)'!BN12-MIN('01 (ind)'!BN$6:BN$37))/(MAX('01 (ind)'!BN$6:BN$37)-MIN('01 (ind)'!BN$6:BN$37))))))</f>
        <v>26.020365544561741</v>
      </c>
      <c r="BO13" s="75">
        <f>IF('01 (ind)'!BO$1="si",100*(('01 (ind)'!BO12-MIN('01 (ind)'!BO$6:BO$37))/(MAX('01 (ind)'!BO$6:BO$37)-MIN('01 (ind)'!BO$6:BO$37))),ABS(-100+(100*(('01 (ind)'!BO12-MIN('01 (ind)'!BO$6:BO$37))/(MAX('01 (ind)'!BO$6:BO$37)-MIN('01 (ind)'!BO$6:BO$37))))))</f>
        <v>31.440317118025714</v>
      </c>
      <c r="BP13" s="75">
        <f>IF('01 (ind)'!BP$1="si",100*(('01 (ind)'!BP12-MIN('01 (ind)'!BP$6:BP$37))/(MAX('01 (ind)'!BP$6:BP$37)-MIN('01 (ind)'!BP$6:BP$37))),ABS(-100+(100*(('01 (ind)'!BP12-MIN('01 (ind)'!BP$6:BP$37))/(MAX('01 (ind)'!BP$6:BP$37)-MIN('01 (ind)'!BP$6:BP$37))))))</f>
        <v>48.066494708659391</v>
      </c>
      <c r="BQ13" s="75">
        <f>IF('01 (ind)'!BQ$1="si",100*(('01 (ind)'!BQ12-MIN('01 (ind)'!BQ$6:BQ$37))/(MAX('01 (ind)'!BQ$6:BQ$37)-MIN('01 (ind)'!BQ$6:BQ$37))),ABS(-100+(100*(('01 (ind)'!BQ12-MIN('01 (ind)'!BQ$6:BQ$37))/(MAX('01 (ind)'!BQ$6:BQ$37)-MIN('01 (ind)'!BQ$6:BQ$37))))))</f>
        <v>9.1147049737588883</v>
      </c>
      <c r="BR13" s="75">
        <f>IF('01 (ind)'!BR$1="si",100*(('01 (ind)'!BR12-MIN('01 (ind)'!BR$6:BR$37))/(MAX('01 (ind)'!BR$6:BR$37)-MIN('01 (ind)'!BR$6:BR$37))),ABS(-100+(100*(('01 (ind)'!BR12-MIN('01 (ind)'!BR$6:BR$37))/(MAX('01 (ind)'!BP$6:BP$37)-MIN('01 (ind)'!BR$6:BR$37))))))</f>
        <v>11.146620885469973</v>
      </c>
      <c r="BS13" s="75">
        <f>IF('01 (ind)'!BS$1="si",100*(('01 (ind)'!BS12-MIN('01 (ind)'!BS$6:BS$37))/(MAX('01 (ind)'!BS$6:BS$37)-MIN('01 (ind)'!BS$6:BS$37))),ABS(-100+(100*(('01 (ind)'!BS12-MIN('01 (ind)'!BS$6:BS$37))/(MAX('01 (ind)'!BQ$6:BQ$37)-MIN('01 (ind)'!BS$6:BS$37))))))</f>
        <v>62.038724805394118</v>
      </c>
      <c r="BT13" s="75">
        <f>IF('01 (ind)'!BT$1="si",100*(('01 (ind)'!BT12-MIN('01 (ind)'!BT$6:BT$37))/(MAX('01 (ind)'!BT$6:BT$37)-MIN('01 (ind)'!BT$6:BT$37))),ABS(-100+(100*(('01 (ind)'!BT12-MIN('01 (ind)'!BT$6:BT$37))/(MAX('01 (ind)'!BR$6:BR$37)-MIN('01 (ind)'!BT$6:BT$37))))))</f>
        <v>90.307492499999995</v>
      </c>
      <c r="BU13" s="75">
        <f>IF('01 (ind)'!BU$1="si",100*(('01 (ind)'!BU12-MIN('01 (ind)'!BU$6:BU$37))/(MAX('01 (ind)'!BU$6:BU$37)-MIN('01 (ind)'!BU$6:BU$37))),ABS(-100+(100*(('01 (ind)'!BU12-MIN('01 (ind)'!BU$6:BU$37))/(MAX('01 (ind)'!BU$6:BU$37)-MIN('01 (ind)'!BU$6:BU$37))))))</f>
        <v>70.367014046216582</v>
      </c>
      <c r="BV13" s="75">
        <f>IF('01 (ind)'!BV$1="si",100*(('01 (ind)'!BV12-MIN('01 (ind)'!BV$6:BV$37))/(MAX('01 (ind)'!BV$6:BV$37)-MIN('01 (ind)'!BV$6:BV$37))),ABS(-100+(100*(('01 (ind)'!BV12-MIN('01 (ind)'!BV$6:BV$37))/(MAX('01 (ind)'!BV$6:BV$37)-MIN('01 (ind)'!BV$6:BV$37))))))</f>
        <v>0</v>
      </c>
      <c r="BW13" s="75">
        <f>IF('01 (ind)'!BW$1="si",100*(('01 (ind)'!BW12-MIN('01 (ind)'!BW$6:BW$37))/(MAX('01 (ind)'!BW$6:BW$37)-MIN('01 (ind)'!BW$6:BW$37))),ABS(-100+(100*(('01 (ind)'!BW12-MIN('01 (ind)'!BW$6:BW$37))/(MAX('01 (ind)'!BW$6:BW$37)-MIN('01 (ind)'!BW$6:BW$37))))))</f>
        <v>65.625410158813494</v>
      </c>
      <c r="BX13" s="75">
        <f>IF('01 (ind)'!BX$1="si",100*(('01 (ind)'!BX12-MIN('01 (ind)'!BX$6:BX$37))/(MAX('01 (ind)'!BX$6:BX$37)-MIN('01 (ind)'!BX$6:BX$37))),ABS(-100+(100*(('01 (ind)'!BX12-MIN('01 (ind)'!BX$6:BX$37))/(MAX('01 (ind)'!BX$6:BX$37)-MIN('01 (ind)'!BX$6:BX$37))))))</f>
        <v>17.400342544181598</v>
      </c>
      <c r="BY13" s="75">
        <f>IF('01 (ind)'!BY$1="si",100*(('01 (ind)'!BY12-MIN('01 (ind)'!BY$6:BY$37))/(MAX('01 (ind)'!BY$6:BY$37)-MIN('01 (ind)'!BY$6:BY$37))),ABS(-100+(100*(('01 (ind)'!BY12-MIN('01 (ind)'!BY$6:BY$37))/(MAX('01 (ind)'!BY$6:BY$37)-MIN('01 (ind)'!BY$6:BY$37))))))</f>
        <v>0</v>
      </c>
      <c r="BZ13" s="75">
        <f>IF('01 (ind)'!BZ$1="si",100*(('01 (ind)'!BZ12-MIN('01 (ind)'!BZ$6:BZ$37))/(MAX('01 (ind)'!BZ$6:BZ$37)-MIN('01 (ind)'!BZ$6:BZ$37))),ABS(-100+(100*(('01 (ind)'!BZ12-MIN('01 (ind)'!BZ$6:BZ$37))/(MAX('01 (ind)'!BZ$6:BZ$37)-MIN('01 (ind)'!BZ$6:BZ$37))))))</f>
        <v>78.278438260879796</v>
      </c>
      <c r="CA13" s="75">
        <f>IF('01 (ind)'!CA$1="si",100*(('01 (ind)'!CA12-MIN('01 (ind)'!CA$6:CA$37))/(MAX('01 (ind)'!CA$6:CA$37)-MIN('01 (ind)'!CA$6:CA$37))),ABS(-100+(100*(('01 (ind)'!CA12-MIN('01 (ind)'!CA$6:CA$37))/(MAX('01 (ind)'!CA$6:CA$37)-MIN('01 (ind)'!CA$6:CA$37))))))</f>
        <v>55.4683956934417</v>
      </c>
      <c r="CB13" s="75">
        <f>IF('01 (ind)'!CB$1="si",100*(('01 (ind)'!CB12-MIN('01 (ind)'!CB$6:CB$37))/(MAX('01 (ind)'!CB$6:CB$37)-MIN('01 (ind)'!CB$6:CB$37))),ABS(-100+(100*(('01 (ind)'!CB12-MIN('01 (ind)'!CB$6:CB$37))/(MAX('01 (ind)'!CB$6:CB$37)-MIN('01 (ind)'!CB$6:CB$37))))))</f>
        <v>89.795918367346943</v>
      </c>
      <c r="CC13" s="75">
        <f>IF('01 (ind)'!CC$1="si",100*(('01 (ind)'!CC12-MIN('01 (ind)'!CC$6:CC$37))/(MAX('01 (ind)'!CC$6:CC$37)-MIN('01 (ind)'!CC$6:CC$37))),ABS(-100+(100*(('01 (ind)'!CC12-MIN('01 (ind)'!CC$6:CC$37))/(MAX('01 (ind)'!CC$6:CC$37)-MIN('01 (ind)'!CC$6:CC$37))))))</f>
        <v>82.377939087406958</v>
      </c>
      <c r="CD13" s="75">
        <f>IF('01 (ind)'!CD$1="si",100*(('01 (ind)'!CD12-MIN('01 (ind)'!CD$6:CD$37))/(MAX('01 (ind)'!CD$6:CD$37)-MIN('01 (ind)'!CD$6:CD$37))),ABS(-100+(100*(('01 (ind)'!CD12-MIN('01 (ind)'!CD$6:CD$37))/(MAX('01 (ind)'!CD$6:CD$37)-MIN('01 (ind)'!CD$6:CD$37))))))</f>
        <v>6.5588068045138197</v>
      </c>
      <c r="CE13" s="75">
        <f>IF('01 (ind)'!CE$1="si",100*(('01 (ind)'!CE12-MIN('01 (ind)'!CE$6:CE$37))/(MAX('01 (ind)'!CE$6:CE$37)-MIN('01 (ind)'!CE$6:CE$37))),ABS(-100+(100*(('01 (ind)'!CE12-MIN('01 (ind)'!CE$6:CE$37))/(MAX('01 (ind)'!CE$6:CE$37)-MIN('01 (ind)'!CE$6:CE$37))))))</f>
        <v>7.5438490907926035</v>
      </c>
      <c r="CF13" s="75">
        <f>IF('01 (ind)'!CF$1="si",100*(('01 (ind)'!CF12-MIN('01 (ind)'!CF$6:CF$37))/(MAX('01 (ind)'!CF$6:CF$37)-MIN('01 (ind)'!CF$6:CF$37))),ABS(-100+(100*(('01 (ind)'!CF12-MIN('01 (ind)'!CF$6:CF$37))/(MAX('01 (ind)'!CF$6:CF$37)-MIN('01 (ind)'!CF$6:CF$37))))))</f>
        <v>30.676457899297517</v>
      </c>
      <c r="CG13" s="75">
        <f>IF('01 (ind)'!CG$1="si",100*(('01 (ind)'!CG12-MIN('01 (ind)'!CG$6:CG$37))/(MAX('01 (ind)'!CG$6:CG$37)-MIN('01 (ind)'!CG$6:CG$37))),ABS(-100+(100*(('01 (ind)'!CG12-MIN('01 (ind)'!CG$6:CG$37))/(MAX('01 (ind)'!CG$6:CG$37)-MIN('01 (ind)'!CG$6:CG$37))))))</f>
        <v>6.709425191940106</v>
      </c>
      <c r="CH13" s="75">
        <f>IF('01 (ind)'!CH$1="si",100*(('01 (ind)'!CH12-MIN('01 (ind)'!CH$6:CH$37))/(MAX('01 (ind)'!CH$6:CH$37)-MIN('01 (ind)'!CH$6:CH$37))),ABS(-100+(100*(('01 (ind)'!CH12-MIN('01 (ind)'!CH$6:CH$37))/(MAX('01 (ind)'!CH$6:CH$37)-MIN('01 (ind)'!CH$6:CH$37))))))</f>
        <v>8.923102429246903</v>
      </c>
      <c r="CI13" s="75">
        <f>IF('01 (ind)'!CI$1="si",100*(('01 (ind)'!CI12-MIN('01 (ind)'!CI$6:CI$37))/(MAX('01 (ind)'!CI$6:CI$37)-MIN('01 (ind)'!CI$6:CI$37))),ABS(-100+(100*(('01 (ind)'!CI12-MIN('01 (ind)'!CI$6:CI$37))/(MAX('01 (ind)'!CI$6:CI$37)-MIN('01 (ind)'!CI$6:CI$37))))))</f>
        <v>26.519642786505671</v>
      </c>
      <c r="CJ13" s="75">
        <f>IF('01 (ind)'!CJ$1="si",100*(('01 (ind)'!CJ12-MIN('01 (ind)'!CJ$6:CJ$37))/(MAX('01 (ind)'!CJ$6:CJ$37)-MIN('01 (ind)'!CJ$6:CJ$37))),ABS(-100+(100*(('01 (ind)'!CJ12-MIN('01 (ind)'!CJ$6:CJ$37))/(MAX('01 (ind)'!CJ$6:CJ$37)-MIN('01 (ind)'!CJ$6:CJ$37))))))</f>
        <v>17.545554578731416</v>
      </c>
      <c r="CK13" s="75">
        <f>IF('01 (ind)'!CK$1="si",100*(('01 (ind)'!CK12-MIN('01 (ind)'!CK$6:CK$37))/(MAX('01 (ind)'!CK$6:CK$37)-MIN('01 (ind)'!CK$6:CK$37))),ABS(-100+(100*(('01 (ind)'!CK12-MIN('01 (ind)'!CK$6:CK$37))/(MAX('01 (ind)'!CK$6:CK$37)-MIN('01 (ind)'!CK$6:CK$37))))))</f>
        <v>17.234897952421367</v>
      </c>
      <c r="CL13" s="75">
        <f>IF('01 (ind)'!CL$1="si",100*(('01 (ind)'!CL12-MIN('01 (ind)'!CL$6:CL$37))/(MAX('01 (ind)'!CL$6:CL$37)-MIN('01 (ind)'!CL$6:CL$37))),ABS(-100+(100*(('01 (ind)'!CL12-MIN('01 (ind)'!CL$6:CL$37))/(MAX('01 (ind)'!CL$6:CL$37)-MIN('01 (ind)'!CL$6:CL$37))))))</f>
        <v>11.37264694916788</v>
      </c>
      <c r="CM13" s="75">
        <f>IF('01 (ind)'!CM$1="si",100*(('01 (ind)'!CM12-MIN('01 (ind)'!CM$6:CM$37))/(MAX('01 (ind)'!CM$6:CM$37)-MIN('01 (ind)'!CM$6:CM$37))),ABS(-100+(100*(('01 (ind)'!CM12-MIN('01 (ind)'!CM$6:CM$37))/(MAX('01 (ind)'!CM$6:CM$37)-MIN('01 (ind)'!CM$6:CM$37))))))</f>
        <v>10.298987906061537</v>
      </c>
    </row>
    <row r="14" spans="1:91">
      <c r="A14" s="18" t="s">
        <v>213</v>
      </c>
      <c r="B14" s="87">
        <f>IF('01 (ind)'!B$1="si",100*(('01 (ind)'!B13-MIN('01 (ind)'!B$6:B$37))/(MAX('01 (ind)'!B$6:B$37)-MIN('01 (ind)'!B$6:B$37))),ABS(-100+(100*(('01 (ind)'!B13-MIN('01 (ind)'!B$6:B$37))/(MAX('01 (ind)'!B$6:B$37)-MIN('01 (ind)'!B$6:B$37))))))</f>
        <v>6.8408600725525265E-2</v>
      </c>
      <c r="C14" s="87">
        <f>IF('01 (ind)'!C$1="si",100*(('01 (ind)'!C13-MIN('01 (ind)'!C$6:C$37))/(MAX('01 (ind)'!C$6:C$37)-MIN('01 (ind)'!C$6:C$37))),ABS(-100+(100*(('01 (ind)'!C13-MIN('01 (ind)'!C$6:C$37))/(MAX('01 (ind)'!C$6:C$37)-MIN('01 (ind)'!C$6:C$37))))))</f>
        <v>63.282205835457439</v>
      </c>
      <c r="D14" s="87">
        <f>IF('01 (ind)'!D$1="si",100*(('01 (ind)'!D13-MIN('01 (ind)'!D$6:D$37))/(MAX('01 (ind)'!D$6:D$37)-MIN('01 (ind)'!D$6:D$37))),ABS(-100+(100*(('01 (ind)'!D13-MIN('01 (ind)'!D$6:D$37))/(MAX('01 (ind)'!D$6:D$37)-MIN('01 (ind)'!D$6:D$37))))))</f>
        <v>86.702368926524997</v>
      </c>
      <c r="E14" s="87">
        <f>IF('01 (ind)'!E$1="si",100*(('01 (ind)'!E13-MIN('01 (ind)'!E$6:E$37))/(MAX('01 (ind)'!E$6:E$37)-MIN('01 (ind)'!E$6:E$37))),ABS(-100+(100*(('01 (ind)'!E13-MIN('01 (ind)'!E$6:E$37))/(MAX('01 (ind)'!E$6:E$37)-MIN('01 (ind)'!E$6:E$37))))))</f>
        <v>87.5</v>
      </c>
      <c r="F14" s="87">
        <f>IF('01 (ind)'!F$1="si",100*(('01 (ind)'!F13-MIN('01 (ind)'!F$6:F$37))/(MAX('01 (ind)'!F$6:F$37)-MIN('01 (ind)'!F$6:F$37))),ABS(-100+(100*(('01 (ind)'!F13-MIN('01 (ind)'!F$6:F$37))/(MAX('01 (ind)'!F$6:F$37)-MIN('01 (ind)'!F$6:F$37))))))</f>
        <v>70.491803278688508</v>
      </c>
      <c r="G14" s="87">
        <f>IF('01 (ind)'!G$1="si",100*(('01 (ind)'!G13-MIN('01 (ind)'!G$6:G$37))/(MAX('01 (ind)'!G$6:G$37)-MIN('01 (ind)'!G$6:G$37))),ABS(-100+(100*(('01 (ind)'!G13-MIN('01 (ind)'!G$6:G$37))/(MAX('01 (ind)'!G$6:G$37)-MIN('01 (ind)'!G$6:G$37))))))</f>
        <v>48.076923076923066</v>
      </c>
      <c r="H14" s="87">
        <f>IF('01 (ind)'!H$1="si",100*(('01 (ind)'!H13-MIN('01 (ind)'!H$6:H$37))/(MAX('01 (ind)'!H$6:H$37)-MIN('01 (ind)'!H$6:H$37))),ABS(-100+(100*(('01 (ind)'!H13-MIN('01 (ind)'!H$6:H$37))/(MAX('01 (ind)'!H$6:H$37)-MIN('01 (ind)'!H$6:H$37))))))</f>
        <v>63.709677419354826</v>
      </c>
      <c r="I14" s="87">
        <f>IF('01 (ind)'!I$1="si",100*(('01 (ind)'!I13-MIN('01 (ind)'!I$6:I$37))/(MAX('01 (ind)'!I$6:I$37)-MIN('01 (ind)'!I$6:I$37))),ABS(-100+(100*(('01 (ind)'!I13-MIN('01 (ind)'!I$6:I$37))/(MAX('01 (ind)'!I$6:I$37)-MIN('01 (ind)'!I$6:I$37))))))</f>
        <v>82.089552238805965</v>
      </c>
      <c r="J14" s="87">
        <f>IF('01 (ind)'!J$1="si",100*(('01 (ind)'!J13-MIN('01 (ind)'!J$6:J$37))/(MAX('01 (ind)'!J$6:J$37)-MIN('01 (ind)'!J$6:J$37))),ABS(-100+(100*(('01 (ind)'!J13-MIN('01 (ind)'!J$6:J$37))/(MAX('01 (ind)'!J$6:J$37)-MIN('01 (ind)'!J$6:J$37))))))</f>
        <v>8.2278481012658293</v>
      </c>
      <c r="K14" s="87">
        <f>IF('01 (ind)'!K$1="si",100*(('01 (ind)'!K13-MIN('01 (ind)'!K$6:K$37))/(MAX('01 (ind)'!K$6:K$37)-MIN('01 (ind)'!K$6:K$37))),ABS(-100+(100*(('01 (ind)'!K13-MIN('01 (ind)'!K$6:K$37))/(MAX('01 (ind)'!K$6:K$37)-MIN('01 (ind)'!K$6:K$37))))))</f>
        <v>28.755254067062197</v>
      </c>
      <c r="L14" s="87">
        <f>IF('01 (ind)'!L$1="si",100*(('01 (ind)'!L13-MIN('01 (ind)'!L$6:L$37))/(MAX('01 (ind)'!L$6:L$37)-MIN('01 (ind)'!L$6:L$37))),ABS(-100+(100*(('01 (ind)'!L13-MIN('01 (ind)'!L$6:L$37))/(MAX('01 (ind)'!L$6:L$37)-MIN('01 (ind)'!L$6:L$37))))))</f>
        <v>55.60884248433495</v>
      </c>
      <c r="M14" s="87">
        <f>IF('01 (ind)'!M$1="si",100*(('01 (ind)'!M13-MIN('01 (ind)'!M$6:M$37))/(MAX('01 (ind)'!M$6:M$37)-MIN('01 (ind)'!M$6:M$37))),ABS(-100+(100*(('01 (ind)'!M13-MIN('01 (ind)'!M$6:M$37))/(MAX('01 (ind)'!M$6:M$37)-MIN('01 (ind)'!M$6:M$37))))))</f>
        <v>4.722221329291088</v>
      </c>
      <c r="N14" s="87">
        <f>IF('01 (ind)'!N$1="si",100*(('01 (ind)'!N13-MIN('01 (ind)'!N$6:N$37))/(MAX('01 (ind)'!N$6:N$37)-MIN('01 (ind)'!N$6:N$37))),ABS(-100+(100*(('01 (ind)'!N13-MIN('01 (ind)'!N$6:N$37))/(MAX('01 (ind)'!N$6:N$37)-MIN('01 (ind)'!N$6:N$37))))))</f>
        <v>61.763716724126027</v>
      </c>
      <c r="O14" s="87">
        <f>IF('01 (ind)'!O$1="si",100*(('01 (ind)'!O13-MIN('01 (ind)'!O$6:O$37))/(MAX('01 (ind)'!O$6:O$37)-MIN('01 (ind)'!O$6:O$37))),ABS(-100+(100*(('01 (ind)'!O13-MIN('01 (ind)'!O$6:O$37))/(MAX('01 (ind)'!O$6:O$37)-MIN('01 (ind)'!O$6:O$37))))))</f>
        <v>100</v>
      </c>
      <c r="P14" s="87">
        <f>IF('01 (ind)'!P$1="si",100*(('01 (ind)'!P13-MIN('01 (ind)'!P$6:P$37))/(MAX('01 (ind)'!P$6:P$37)-MIN('01 (ind)'!P$6:P$37))),ABS(-100+(100*(('01 (ind)'!P13-MIN('01 (ind)'!P$6:P$37))/(MAX('01 (ind)'!P$6:P$37)-MIN('01 (ind)'!P$6:P$37))))))</f>
        <v>100</v>
      </c>
      <c r="Q14" s="87">
        <f>IF('01 (ind)'!Q$1="si",100*(('01 (ind)'!Q13-MIN('01 (ind)'!Q$6:Q$37))/(MAX('01 (ind)'!Q$6:Q$37)-MIN('01 (ind)'!Q$6:Q$37))),ABS(-100+(100*(('01 (ind)'!Q13-MIN('01 (ind)'!Q$6:Q$37))/(MAX('01 (ind)'!Q$6:Q$37)-MIN('01 (ind)'!Q$6:Q$37))))))</f>
        <v>2.5208896531211726</v>
      </c>
      <c r="R14" s="87">
        <f>IF('01 (ind)'!R$1="si",100*(('01 (ind)'!R13-MIN('01 (ind)'!R$6:R$37))/(MAX('01 (ind)'!R$6:R$37)-MIN('01 (ind)'!R$6:R$37))),ABS(-100+(100*(('01 (ind)'!R13-MIN('01 (ind)'!R$6:R$37))/(MAX('01 (ind)'!R$6:R$37)-MIN('01 (ind)'!R$6:R$37))))))</f>
        <v>0.41197618983033352</v>
      </c>
      <c r="S14" s="75">
        <f>ABS(ABS(('01 (ind)'!S13-((MAX('01 (ind)'!S$6:S$37)+MIN('01 (ind)'!S$6:S$37))/2))/(((MAX('01 (ind)'!S$6:S$37)+MIN('01 (ind)'!S$6:S$37))/2)-MAX('01 (ind)'!S$6:S$37))*100)-100)</f>
        <v>46.816322232238704</v>
      </c>
      <c r="T14" s="75">
        <f>IF('01 (ind)'!T$1="si",100*(('01 (ind)'!T13-MIN('01 (ind)'!T$6:T$37))/(MAX('01 (ind)'!T$6:T$37)-MIN('01 (ind)'!T$6:T$37))),ABS(-100+(100*(('01 (ind)'!T13-MIN('01 (ind)'!T$6:T$37))/(MAX('01 (ind)'!T$6:T$37)-MIN('01 (ind)'!T$6:T$37))))))</f>
        <v>4.6969517257739302</v>
      </c>
      <c r="U14" s="75">
        <f>IF('01 (ind)'!U$1="si",100*(('01 (ind)'!U13-MIN('01 (ind)'!U$6:U$37))/(MAX('01 (ind)'!U$6:U$37)-MIN('01 (ind)'!U$6:U$37))),ABS(-100+(100*(('01 (ind)'!U13-MIN('01 (ind)'!U$6:U$37))/(MAX('01 (ind)'!U$6:U$37)-MIN('01 (ind)'!U$6:U$37))))))</f>
        <v>50</v>
      </c>
      <c r="V14" s="75">
        <f>IF('01 (ind)'!V$1="si",100*(('01 (ind)'!V13-MIN('01 (ind)'!V$6:V$37))/(MAX('01 (ind)'!V$6:V$37)-MIN('01 (ind)'!V$6:V$37))),ABS(-100+(100*(('01 (ind)'!V13-MIN('01 (ind)'!V$6:V$37))/(MAX('01 (ind)'!V$6:V$37)-MIN('01 (ind)'!V$6:V$37))))))</f>
        <v>91.160220994475139</v>
      </c>
      <c r="W14" s="75">
        <f>IF('01 (ind)'!W$1="si",100*(('01 (ind)'!W13-MIN('01 (ind)'!W$6:W$37))/(MAX('01 (ind)'!W$6:W$37)-MIN('01 (ind)'!W$6:W$37))),ABS(-100+(100*(('01 (ind)'!W13-MIN('01 (ind)'!W$6:W$37))/(MAX('01 (ind)'!W$6:W$37)-MIN('01 (ind)'!W$6:W$37))))))</f>
        <v>50.517398270213164</v>
      </c>
      <c r="X14" s="75">
        <f>IF('01 (ind)'!X$1="si",100*(('01 (ind)'!X13-MIN('01 (ind)'!X$6:X$37))/(MAX('01 (ind)'!X$6:X$37)-MIN('01 (ind)'!X$6:X$37))),ABS(-100+(100*(('01 (ind)'!X13-MIN('01 (ind)'!X$6:X$37))/(MAX('01 (ind)'!X$6:X$37)-MIN('01 (ind)'!X$6:X$37))))))</f>
        <v>92.031680216734202</v>
      </c>
      <c r="Y14" s="75">
        <f>IF('01 (ind)'!Y$1="si",100*(('01 (ind)'!Y13-MIN('01 (ind)'!Y$6:Y$37))/(MAX('01 (ind)'!Y$6:Y$37)-MIN('01 (ind)'!Y$6:Y$37))),ABS(-100+(100*(('01 (ind)'!Y13-MIN('01 (ind)'!Y$6:Y$37))/(MAX('01 (ind)'!Y$6:Y$37)-MIN('01 (ind)'!Y$6:Y$37))))))</f>
        <v>80.191441441441441</v>
      </c>
      <c r="Z14" s="75">
        <f>IF('01 (ind)'!Z$1="si",100*(('01 (ind)'!Z13-MIN('01 (ind)'!Z$6:Z$37))/(MAX('01 (ind)'!Z$6:Z$37)-MIN('01 (ind)'!Z$6:Z$37))),ABS(-100+(100*(('01 (ind)'!Z13-MIN('01 (ind)'!Z$6:Z$37))/(MAX('01 (ind)'!Z$6:Z$37)-MIN('01 (ind)'!Z$6:Z$37))))))</f>
        <v>22.807163566180833</v>
      </c>
      <c r="AA14" s="75">
        <f>IF('01 (ind)'!AA$1="si",100*(('01 (ind)'!AA13-MIN('01 (ind)'!AA$6:AA$37))/(MAX('01 (ind)'!AA$6:AA$37)-MIN('01 (ind)'!AA$6:AA$37))),ABS(-100+(100*(('01 (ind)'!AA13-MIN('01 (ind)'!AA$6:AA$37))/(MAX('01 (ind)'!AA$6:AA$37)-MIN('01 (ind)'!AA$6:AA$37))))))</f>
        <v>76.34790990329131</v>
      </c>
      <c r="AB14" s="75">
        <f>IF('01 (ind)'!AB$1="si",100*(('01 (ind)'!AB13-MIN('01 (ind)'!AB$6:AB$37))/(MAX('01 (ind)'!AB$6:AB$37)-MIN('01 (ind)'!AB$6:AB$37))),ABS(-100+(100*(('01 (ind)'!AB13-MIN('01 (ind)'!AB$6:AB$37))/(MAX('01 (ind)'!AB$6:AB$37)-MIN('01 (ind)'!AB$6:AB$37))))))</f>
        <v>38.963565031216618</v>
      </c>
      <c r="AC14" s="75">
        <f>IF('01 (ind)'!AC$1="si",100*(('01 (ind)'!AC13-MIN('01 (ind)'!AC$6:AC$37))/(MAX('01 (ind)'!AC$6:AC$37)-MIN('01 (ind)'!AC$6:AC$37))),ABS(-100+(100*(('01 (ind)'!AC13-MIN('01 (ind)'!AC$6:AC$37))/(MAX('01 (ind)'!AC$6:AC$37)-MIN('01 (ind)'!AC$6:AC$37))))))</f>
        <v>57.464080262940278</v>
      </c>
      <c r="AD14" s="75">
        <f>IF('01 (ind)'!AD$1="si",100*(('01 (ind)'!AD13-MIN('01 (ind)'!AD$6:AD$37))/(MAX('01 (ind)'!AD$6:AD$37)-MIN('01 (ind)'!AD$6:AD$37))),ABS(-100+(100*(('01 (ind)'!AD13-MIN('01 (ind)'!AD$6:AD$37))/(MAX('01 (ind)'!AD$6:AD$37)-MIN('01 (ind)'!AD$6:AD$37))))))</f>
        <v>37.546931705198681</v>
      </c>
      <c r="AE14" s="75">
        <f>IF('01 (ind)'!AE$1="si",100*(('01 (ind)'!AE13-MIN('01 (ind)'!AE$6:AE$37))/(MAX('01 (ind)'!AE$6:AE$37)-MIN('01 (ind)'!AE$6:AE$37))),ABS(-100+(100*(('01 (ind)'!AE13-MIN('01 (ind)'!AE$6:AE$37))/(MAX('01 (ind)'!AE$6:AE$37)-MIN('01 (ind)'!AE$6:AE$37))))))</f>
        <v>65.421624391832864</v>
      </c>
      <c r="AF14" s="75">
        <f>IF('01 (ind)'!AF$1="si",100*(('01 (ind)'!AF13-MIN('01 (ind)'!AF$6:AF$37))/(MAX('01 (ind)'!AF$6:AF$37)-MIN('01 (ind)'!AF$6:AF$37))),ABS(-100+(100*(('01 (ind)'!AF13-MIN('01 (ind)'!AF$6:AF$37))/(MAX('01 (ind)'!AF$6:AF$37)-MIN('01 (ind)'!AF$6:AF$37))))))</f>
        <v>79.255319148936167</v>
      </c>
      <c r="AG14" s="75">
        <f>IF('01 (ind)'!AG$1="si",100*(('01 (ind)'!AG13-MIN('01 (ind)'!AG$6:AG$37))/(MAX('01 (ind)'!AG$6:AG$37)-MIN('01 (ind)'!AG$6:AG$37))),ABS(-100+(100*(('01 (ind)'!AG13-MIN('01 (ind)'!AG$6:AG$37))/(MAX('01 (ind)'!AG$6:AG$37)-MIN('01 (ind)'!AG$6:AG$37))))))</f>
        <v>32.716049382716029</v>
      </c>
      <c r="AH14" s="75">
        <f>IF('01 (ind)'!AH$1="si",100*(('01 (ind)'!AH13-MIN('01 (ind)'!AH$6:AH$37))/(MAX('01 (ind)'!AH$6:AH$37)-MIN('01 (ind)'!AH$6:AH$37))),ABS(-100+(100*(('01 (ind)'!AH13-MIN('01 (ind)'!AH$6:AH$37))/(MAX('01 (ind)'!AH$6:AH$37)-MIN('01 (ind)'!AH$6:AH$37))))))</f>
        <v>57.894736842105267</v>
      </c>
      <c r="AI14" s="75">
        <f>IF('01 (ind)'!AI$1="si",100*(('01 (ind)'!AI13-MIN('01 (ind)'!AI$6:AI$37))/(MAX('01 (ind)'!AI$6:AI$37)-MIN('01 (ind)'!AI$6:AI$37))),ABS(-100+(100*(('01 (ind)'!AI13-MIN('01 (ind)'!AI$6:AI$37))/(MAX('01 (ind)'!AI$6:AI$37)-MIN('01 (ind)'!AI$6:AI$37))))))</f>
        <v>1.0796536150199691</v>
      </c>
      <c r="AJ14" s="75">
        <f>IF('01 (ind)'!AJ$1="si",100*(('01 (ind)'!AJ13-MIN('01 (ind)'!AJ$6:AJ$37))/(MAX('01 (ind)'!AJ$6:AJ$37)-MIN('01 (ind)'!AJ$6:AJ$37))),ABS(-100+(100*(('01 (ind)'!AJ13-MIN('01 (ind)'!AJ$6:AJ$37))/(MAX('01 (ind)'!AJ$6:AJ$37)-MIN('01 (ind)'!AJ$6:AJ$37))))))</f>
        <v>72.531645569620238</v>
      </c>
      <c r="AK14" s="75">
        <f>IF('01 (ind)'!AK$1="si",100*(('01 (ind)'!AK13-MIN('01 (ind)'!AK$6:AK$37))/(MAX('01 (ind)'!AK$6:AK$37)-MIN('01 (ind)'!AK$6:AK$37))),ABS(-100+(100*(('01 (ind)'!AK13-MIN('01 (ind)'!AK$6:AK$37))/(MAX('01 (ind)'!AK$6:AK$37)-MIN('01 (ind)'!AK$6:AK$37))))))</f>
        <v>5.2844202419085926</v>
      </c>
      <c r="AL14" s="75">
        <f>IF('01 (ind)'!AL$1="si",100*(('01 (ind)'!AL13-MIN('01 (ind)'!AL$6:AL$37))/(MAX('01 (ind)'!AL$6:AL$37)-MIN('01 (ind)'!AL$6:AL$37))),ABS(-100+(100*(('01 (ind)'!AL13-MIN('01 (ind)'!AL$6:AL$37))/(MAX('01 (ind)'!AL$6:AL$37)-MIN('01 (ind)'!AL$6:AL$37))))))</f>
        <v>75.036863030118141</v>
      </c>
      <c r="AM14" s="75">
        <f>IF('01 (ind)'!AM$1="si",100*(('01 (ind)'!AM13-MIN('01 (ind)'!AM$6:AM$37))/(MAX('01 (ind)'!AM$6:AM$37)-MIN('01 (ind)'!AM$6:AM$37))),ABS(-100+(100*(('01 (ind)'!AM13-MIN('01 (ind)'!AM$6:AM$37))/(MAX('01 (ind)'!AM$6:AM$37)-MIN('01 (ind)'!AM$6:AM$37))))))</f>
        <v>99.61454254672411</v>
      </c>
      <c r="AN14" s="75">
        <f>IF('01 (ind)'!AN$1="si",100*(('01 (ind)'!AN13-MIN('01 (ind)'!AN$6:AN$37))/(MAX('01 (ind)'!AN$6:AN$37)-MIN('01 (ind)'!AN$6:AN$37))),ABS(-100+(100*(('01 (ind)'!AN13-MIN('01 (ind)'!AN$6:AN$37))/(MAX('01 (ind)'!AN$6:AN$37)-MIN('01 (ind)'!AN$6:AN$37))))))</f>
        <v>64.863272201221221</v>
      </c>
      <c r="AO14" s="75">
        <f>IF('01 (ind)'!AO$1="si",100*(('01 (ind)'!AO13-MIN('01 (ind)'!AO$6:AO$37))/(MAX('01 (ind)'!AO$6:AO$37)-MIN('01 (ind)'!AO$6:AO$37))),ABS(-100+(100*(('01 (ind)'!AO13-MIN('01 (ind)'!AO$6:AO$37))/(MAX('01 (ind)'!AO$6:AO$37)-MIN('01 (ind)'!AO$6:AO$37))))))</f>
        <v>45.753279698750084</v>
      </c>
      <c r="AP14" s="75">
        <f>IF('01 (ind)'!AP$1="si",100*(('01 (ind)'!AP13-MIN('01 (ind)'!AP$6:AP$37))/(MAX('01 (ind)'!AP$6:AP$37)-MIN('01 (ind)'!AP$6:AP$37))),ABS(-100+(100*(('01 (ind)'!AP13-MIN('01 (ind)'!AP$6:AP$37))/(MAX('01 (ind)'!AP$6:AP$37)-MIN('01 (ind)'!AP$6:AP$37))))))</f>
        <v>88.352678500039531</v>
      </c>
      <c r="AQ14" s="75">
        <f>IF('01 (ind)'!AQ$1="si",100*(('01 (ind)'!AQ13-MIN('01 (ind)'!AQ$6:AQ$37))/(MAX('01 (ind)'!AQ$6:AQ$37)-MIN('01 (ind)'!AQ$6:AQ$37))),ABS(-100+(100*(('01 (ind)'!AQ13-MIN('01 (ind)'!AQ$6:AQ$37))/(MAX('01 (ind)'!AQ$6:AQ$37)-MIN('01 (ind)'!AQ$6:AQ$37))))))</f>
        <v>8.5171263707605984</v>
      </c>
      <c r="AR14" s="75">
        <f>IF('01 (ind)'!AR$1="si",100*(('01 (ind)'!AR13-MIN('01 (ind)'!AR$6:AR$37))/(MAX('01 (ind)'!AR$6:AR$37)-MIN('01 (ind)'!AR$6:AR$37))),ABS(-100+(100*(('01 (ind)'!AR13-MIN('01 (ind)'!AR$6:AR$37))/(MAX('01 (ind)'!AR$6:AR$37)-MIN('01 (ind)'!AR$6:AR$37))))))</f>
        <v>100</v>
      </c>
      <c r="AS14" s="75">
        <f>IF('01 (ind)'!AS$1="si",100*(('01 (ind)'!AS13-MIN('01 (ind)'!AS$6:AS$37))/(MAX('01 (ind)'!AS$6:AS$37)-MIN('01 (ind)'!AS$6:AS$37))),ABS(-100+(100*(('01 (ind)'!AS13-MIN('01 (ind)'!AS$6:AS$37))/(MAX('01 (ind)'!AS$6:AS$37)-MIN('01 (ind)'!AS$6:AS$37))))))</f>
        <v>69.482754385462925</v>
      </c>
      <c r="AT14" s="75">
        <f>IF('01 (ind)'!AT$1="si",100*(('01 (ind)'!AT13-MIN('01 (ind)'!AT$6:AT$37))/(MAX('01 (ind)'!AT$6:AT$37)-MIN('01 (ind)'!AT$6:AT$37))),ABS(-100+(100*(('01 (ind)'!AT13-MIN('01 (ind)'!AT$6:AT$37))/(MAX('01 (ind)'!AT$6:AT$37)-MIN('01 (ind)'!AT$6:AT$37))))))</f>
        <v>0</v>
      </c>
      <c r="AU14" s="75">
        <f>IF('01 (ind)'!AU$1="si",100*(('01 (ind)'!AU13-MIN('01 (ind)'!AU$6:AU$37))/(MAX('01 (ind)'!AU$6:AU$37)-MIN('01 (ind)'!AU$6:AU$37))),ABS(-100+(100*(('01 (ind)'!AU13-MIN('01 (ind)'!AU$6:AU$37))/(MAX('01 (ind)'!AU$6:AU$37)-MIN('01 (ind)'!AU$6:AU$37))))))</f>
        <v>86.56521739130433</v>
      </c>
      <c r="AV14" s="75">
        <f>IF('01 (ind)'!AV$1="si",100*(('01 (ind)'!AV13-MIN('01 (ind)'!AV$6:AV$37))/(MAX('01 (ind)'!AV$6:AV$37)-MIN('01 (ind)'!AV$6:AV$37))),ABS(-100+(100*(('01 (ind)'!AV13-MIN('01 (ind)'!AV$6:AV$37))/(MAX('01 (ind)'!AV$6:AV$37)-MIN('01 (ind)'!AV$6:AV$37))))))</f>
        <v>64.12478336221838</v>
      </c>
      <c r="AW14" s="75">
        <f>IF('01 (ind)'!AW$1="si",100*(('01 (ind)'!AW13-MIN('01 (ind)'!AW$6:AW$37))/(MAX('01 (ind)'!AW$6:AW$37)-MIN('01 (ind)'!AW$6:AW$37))),ABS(-100+(100*(('01 (ind)'!AW13-MIN('01 (ind)'!AW$6:AW$37))/(MAX('01 (ind)'!AW$6:AW$37)-MIN('01 (ind)'!AW$6:AW$37))))))</f>
        <v>73.09486780715396</v>
      </c>
      <c r="AX14" s="75">
        <f>IF('01 (ind)'!AX$1="si",100*(('01 (ind)'!AX13-MIN('01 (ind)'!AX$6:AX$37))/(MAX('01 (ind)'!AX$6:AX$37)-MIN('01 (ind)'!AX$6:AX$37))),ABS(-100+(100*(('01 (ind)'!AX13-MIN('01 (ind)'!AX$6:AX$37))/(MAX('01 (ind)'!AX$6:AX$37)-MIN('01 (ind)'!AX$6:AX$37))))))</f>
        <v>24.8474483462584</v>
      </c>
      <c r="AY14" s="75">
        <f>IF('01 (ind)'!AY$1="si",100*(('01 (ind)'!AY13-MIN('01 (ind)'!AY$6:AY$37))/(MAX('01 (ind)'!AY$6:AY$37)-MIN('01 (ind)'!AY$6:AY$37))),ABS(-100+(100*(('01 (ind)'!AY13-MIN('01 (ind)'!AY$6:AY$37))/(MAX('01 (ind)'!AY$6:AY$37)-MIN('01 (ind)'!AY$6:AY$37))))))</f>
        <v>56.232159847764073</v>
      </c>
      <c r="AZ14" s="75">
        <f>IF('01 (ind)'!AZ$1="si",100*(('01 (ind)'!AZ13-MIN('01 (ind)'!AZ$6:AZ$37))/(MAX('01 (ind)'!AZ$6:AZ$37)-MIN('01 (ind)'!AZ$6:AZ$37))),ABS(-100+(100*(('01 (ind)'!AZ13-MIN('01 (ind)'!AZ$6:AZ$37))/(MAX('01 (ind)'!AZ$6:AZ$37)-MIN('01 (ind)'!AZ$6:AZ$37))))))</f>
        <v>0.49147336965710181</v>
      </c>
      <c r="BA14" s="75">
        <f>IF('01 (ind)'!BA$1="si",100*(('01 (ind)'!BA13-MIN('01 (ind)'!BA$6:BA$37))/(MAX('01 (ind)'!BA$6:BA$37)-MIN('01 (ind)'!BA$6:BA$37))),ABS(-100+(100*(('01 (ind)'!BA13-MIN('01 (ind)'!BA$6:BA$37))/(MAX('01 (ind)'!BA$6:BA$37)-MIN('01 (ind)'!BA$6:BA$37))))))</f>
        <v>100</v>
      </c>
      <c r="BB14" s="75">
        <f>IF('01 (ind)'!BB$1="si",100*(('01 (ind)'!BB13-MIN('01 (ind)'!BB$6:BB$37))/(MAX('01 (ind)'!BB$6:BB$37)-MIN('01 (ind)'!BB$6:BB$37))),ABS(-100+(100*(('01 (ind)'!BB13-MIN('01 (ind)'!BB$6:BB$37))/(MAX('01 (ind)'!BB$6:BB$37)-MIN('01 (ind)'!BB$6:BB$37))))))</f>
        <v>24.736160962730672</v>
      </c>
      <c r="BC14" s="75">
        <f>IF('01 (ind)'!BC$1="si",100*(('01 (ind)'!BC13-MIN('01 (ind)'!BC$6:BC$37))/(MAX('01 (ind)'!BC$6:BC$37)-MIN('01 (ind)'!BC$6:BC$37))),ABS(-100+(100*(('01 (ind)'!BC13-MIN('01 (ind)'!BC$6:BC$37))/(MAX('01 (ind)'!BC$6:BC$37)-MIN('01 (ind)'!BC$6:BC$37))))))</f>
        <v>20.537619973244293</v>
      </c>
      <c r="BD14" s="75">
        <f>IF('01 (ind)'!BD$1="si",100*(('01 (ind)'!BD13-MIN('01 (ind)'!BD$6:BD$37))/(MAX('01 (ind)'!BD$6:BD$37)-MIN('01 (ind)'!BD$6:BD$37))),ABS(-100+(100*(('01 (ind)'!BD13-MIN('01 (ind)'!BD$6:BD$37))/(MAX('01 (ind)'!BD$6:BD$37)-MIN('01 (ind)'!BD$6:BD$37))))))</f>
        <v>72.903851808896562</v>
      </c>
      <c r="BE14" s="75">
        <f>IF('01 (ind)'!BE$1="si",100*(('01 (ind)'!BE13-MIN('01 (ind)'!BE$6:BE$37))/(MAX('01 (ind)'!BE$6:BE$37)-MIN('01 (ind)'!BE$6:BE$37))),ABS(-100+(100*(('01 (ind)'!BE13-MIN('01 (ind)'!BE$6:BE$37))/(MAX('01 (ind)'!BE$6:BE$37)-MIN('01 (ind)'!BE$6:BE$37))))))</f>
        <v>26.061776061776055</v>
      </c>
      <c r="BF14" s="75">
        <f>IF('01 (ind)'!BF$1="si",100*(('01 (ind)'!BF13-MIN('01 (ind)'!BF$6:BF$37))/(MAX('01 (ind)'!BF$6:BF$37)-MIN('01 (ind)'!BF$6:BF$37))),ABS(-100+(100*(('01 (ind)'!BF13-MIN('01 (ind)'!BF$6:BF$37))/(MAX('01 (ind)'!BF$6:BF$37)-MIN('01 (ind)'!BF$6:BF$37))))))</f>
        <v>28.678282319081365</v>
      </c>
      <c r="BG14" s="75">
        <f>IF('01 (ind)'!BG$1="si",100*(('01 (ind)'!BG13-MIN('01 (ind)'!BG$6:BG$37))/(MAX('01 (ind)'!BG$6:BG$37)-MIN('01 (ind)'!BG$6:BG$37))),ABS(-100+(100*(('01 (ind)'!BG13-MIN('01 (ind)'!BG$6:BG$37))/(MAX('01 (ind)'!BG$6:BG$37)-MIN('01 (ind)'!BG$6:BG$37))))))</f>
        <v>16.668964167433714</v>
      </c>
      <c r="BH14" s="75">
        <f>IF('01 (ind)'!BH$1="si",100*(('01 (ind)'!BH13-MIN('01 (ind)'!BH$6:BH$37))/(MAX('01 (ind)'!BH$6:BH$37)-MIN('01 (ind)'!BH$6:BH$37))),ABS(-100+(100*(('01 (ind)'!BH13-MIN('01 (ind)'!BH$6:BH$37))/(MAX('01 (ind)'!BH$6:BH$37)-MIN('01 (ind)'!BH$6:BH$37))))))</f>
        <v>20.602935084306999</v>
      </c>
      <c r="BI14" s="75">
        <f>IF('01 (ind)'!BI$1="si",100*(('01 (ind)'!BI13-MIN('01 (ind)'!BI$6:BI$37))/(MAX('01 (ind)'!BI$6:BI$37)-MIN('01 (ind)'!BI$6:BI$37))),ABS(-100+(100*(('01 (ind)'!BI13-MIN('01 (ind)'!BI$6:BI$37))/(MAX('01 (ind)'!BI$6:BI$37)-MIN('01 (ind)'!BI$6:BI$37))))))</f>
        <v>0</v>
      </c>
      <c r="BJ14" s="75">
        <f>IF('01 (ind)'!BJ$1="si",100*(('01 (ind)'!BJ13-MIN('01 (ind)'!BJ$6:BJ$37))/(MAX('01 (ind)'!BJ$6:BJ$37)-MIN('01 (ind)'!BJ$6:BJ$37))),ABS(-100+(100*(('01 (ind)'!BJ13-MIN('01 (ind)'!BJ$6:BJ$37))/(MAX('01 (ind)'!BJ$6:BJ$37)-MIN('01 (ind)'!BJ$6:BJ$37))))))</f>
        <v>18.613308075986961</v>
      </c>
      <c r="BK14" s="75">
        <f>IF('01 (ind)'!BK$1="si",100*(('01 (ind)'!BK13-MIN('01 (ind)'!BK$6:BK$37))/(MAX('01 (ind)'!BK$6:BK$37)-MIN('01 (ind)'!BK$6:BK$37))),ABS(-100+(100*(('01 (ind)'!BK13-MIN('01 (ind)'!BK$6:BK$37))/(MAX('01 (ind)'!BK$6:BK$37)-MIN('01 (ind)'!BK$6:BK$37))))))</f>
        <v>15.386260117418725</v>
      </c>
      <c r="BL14" s="75">
        <f>IF('01 (ind)'!BL$1="si",100*(('01 (ind)'!BL13-MIN('01 (ind)'!BL$6:BL$37))/(MAX('01 (ind)'!BL$6:BL$37)-MIN('01 (ind)'!BL$6:BL$37))),ABS(-100+(100*(('01 (ind)'!BL13-MIN('01 (ind)'!BL$6:BL$37))/(MAX('01 (ind)'!BL$6:BL$37)-MIN('01 (ind)'!BL$6:BL$37))))))</f>
        <v>7.2072072072072073</v>
      </c>
      <c r="BM14" s="75">
        <f>IF('01 (ind)'!BM$1="si",100*(('01 (ind)'!BM13-MIN('01 (ind)'!BM$6:BM$37))/(MAX('01 (ind)'!BM$6:BM$37)-MIN('01 (ind)'!BM$6:BM$37))),ABS(-100+(100*(('01 (ind)'!BM13-MIN('01 (ind)'!BM$6:BM$37))/(MAX('01 (ind)'!BM$6:BM$37)-MIN('01 (ind)'!BM$6:BM$37))))))</f>
        <v>6.0008702483856879</v>
      </c>
      <c r="BN14" s="75">
        <f>IF('01 (ind)'!BN$1="si",100*(('01 (ind)'!BN13-MIN('01 (ind)'!BN$6:BN$37))/(MAX('01 (ind)'!BN$6:BN$37)-MIN('01 (ind)'!BN$6:BN$37))),ABS(-100+(100*(('01 (ind)'!BN13-MIN('01 (ind)'!BN$6:BN$37))/(MAX('01 (ind)'!BN$6:BN$37)-MIN('01 (ind)'!BN$6:BN$37))))))</f>
        <v>32.998865305726468</v>
      </c>
      <c r="BO14" s="75">
        <f>IF('01 (ind)'!BO$1="si",100*(('01 (ind)'!BO13-MIN('01 (ind)'!BO$6:BO$37))/(MAX('01 (ind)'!BO$6:BO$37)-MIN('01 (ind)'!BO$6:BO$37))),ABS(-100+(100*(('01 (ind)'!BO13-MIN('01 (ind)'!BO$6:BO$37))/(MAX('01 (ind)'!BO$6:BO$37)-MIN('01 (ind)'!BO$6:BO$37))))))</f>
        <v>72.81795186686189</v>
      </c>
      <c r="BP14" s="75">
        <f>IF('01 (ind)'!BP$1="si",100*(('01 (ind)'!BP13-MIN('01 (ind)'!BP$6:BP$37))/(MAX('01 (ind)'!BP$6:BP$37)-MIN('01 (ind)'!BP$6:BP$37))),ABS(-100+(100*(('01 (ind)'!BP13-MIN('01 (ind)'!BP$6:BP$37))/(MAX('01 (ind)'!BP$6:BP$37)-MIN('01 (ind)'!BP$6:BP$37))))))</f>
        <v>47.552223751332114</v>
      </c>
      <c r="BQ14" s="75">
        <f>IF('01 (ind)'!BQ$1="si",100*(('01 (ind)'!BQ13-MIN('01 (ind)'!BQ$6:BQ$37))/(MAX('01 (ind)'!BQ$6:BQ$37)-MIN('01 (ind)'!BQ$6:BQ$37))),ABS(-100+(100*(('01 (ind)'!BQ13-MIN('01 (ind)'!BQ$6:BQ$37))/(MAX('01 (ind)'!BQ$6:BQ$37)-MIN('01 (ind)'!BQ$6:BQ$37))))))</f>
        <v>0.29113392308327057</v>
      </c>
      <c r="BR14" s="75">
        <f>IF('01 (ind)'!BR$1="si",100*(('01 (ind)'!BR13-MIN('01 (ind)'!BR$6:BR$37))/(MAX('01 (ind)'!BR$6:BR$37)-MIN('01 (ind)'!BR$6:BR$37))),ABS(-100+(100*(('01 (ind)'!BR13-MIN('01 (ind)'!BR$6:BR$37))/(MAX('01 (ind)'!BP$6:BP$37)-MIN('01 (ind)'!BR$6:BR$37))))))</f>
        <v>100</v>
      </c>
      <c r="BS14" s="75">
        <f>IF('01 (ind)'!BS$1="si",100*(('01 (ind)'!BS13-MIN('01 (ind)'!BS$6:BS$37))/(MAX('01 (ind)'!BS$6:BS$37)-MIN('01 (ind)'!BS$6:BS$37))),ABS(-100+(100*(('01 (ind)'!BS13-MIN('01 (ind)'!BS$6:BS$37))/(MAX('01 (ind)'!BQ$6:BQ$37)-MIN('01 (ind)'!BS$6:BS$37))))))</f>
        <v>15.596740813169649</v>
      </c>
      <c r="BT14" s="75">
        <f>IF('01 (ind)'!BT$1="si",100*(('01 (ind)'!BT13-MIN('01 (ind)'!BT$6:BT$37))/(MAX('01 (ind)'!BT$6:BT$37)-MIN('01 (ind)'!BT$6:BT$37))),ABS(-100+(100*(('01 (ind)'!BT13-MIN('01 (ind)'!BT$6:BT$37))/(MAX('01 (ind)'!BR$6:BR$37)-MIN('01 (ind)'!BT$6:BT$37))))))</f>
        <v>88.612358749999999</v>
      </c>
      <c r="BU14" s="75">
        <f>IF('01 (ind)'!BU$1="si",100*(('01 (ind)'!BU13-MIN('01 (ind)'!BU$6:BU$37))/(MAX('01 (ind)'!BU$6:BU$37)-MIN('01 (ind)'!BU$6:BU$37))),ABS(-100+(100*(('01 (ind)'!BU13-MIN('01 (ind)'!BU$6:BU$37))/(MAX('01 (ind)'!BU$6:BU$37)-MIN('01 (ind)'!BU$6:BU$37))))))</f>
        <v>76.574535568645217</v>
      </c>
      <c r="BV14" s="75">
        <f>IF('01 (ind)'!BV$1="si",100*(('01 (ind)'!BV13-MIN('01 (ind)'!BV$6:BV$37))/(MAX('01 (ind)'!BV$6:BV$37)-MIN('01 (ind)'!BV$6:BV$37))),ABS(-100+(100*(('01 (ind)'!BV13-MIN('01 (ind)'!BV$6:BV$37))/(MAX('01 (ind)'!BV$6:BV$37)-MIN('01 (ind)'!BV$6:BV$37))))))</f>
        <v>36.362284354550873</v>
      </c>
      <c r="BW14" s="75">
        <f>IF('01 (ind)'!BW$1="si",100*(('01 (ind)'!BW13-MIN('01 (ind)'!BW$6:BW$37))/(MAX('01 (ind)'!BW$6:BW$37)-MIN('01 (ind)'!BW$6:BW$37))),ABS(-100+(100*(('01 (ind)'!BW13-MIN('01 (ind)'!BW$6:BW$37))/(MAX('01 (ind)'!BW$6:BW$37)-MIN('01 (ind)'!BW$6:BW$37))))))</f>
        <v>71.872949205932528</v>
      </c>
      <c r="BX14" s="75">
        <f>IF('01 (ind)'!BX$1="si",100*(('01 (ind)'!BX13-MIN('01 (ind)'!BX$6:BX$37))/(MAX('01 (ind)'!BX$6:BX$37)-MIN('01 (ind)'!BX$6:BX$37))),ABS(-100+(100*(('01 (ind)'!BX13-MIN('01 (ind)'!BX$6:BX$37))/(MAX('01 (ind)'!BX$6:BX$37)-MIN('01 (ind)'!BX$6:BX$37))))))</f>
        <v>9.6660990488880429</v>
      </c>
      <c r="BY14" s="75">
        <f>IF('01 (ind)'!BY$1="si",100*(('01 (ind)'!BY13-MIN('01 (ind)'!BY$6:BY$37))/(MAX('01 (ind)'!BY$6:BY$37)-MIN('01 (ind)'!BY$6:BY$37))),ABS(-100+(100*(('01 (ind)'!BY13-MIN('01 (ind)'!BY$6:BY$37))/(MAX('01 (ind)'!BY$6:BY$37)-MIN('01 (ind)'!BY$6:BY$37))))))</f>
        <v>0.52957567114007842</v>
      </c>
      <c r="BZ14" s="75">
        <f>IF('01 (ind)'!BZ$1="si",100*(('01 (ind)'!BZ13-MIN('01 (ind)'!BZ$6:BZ$37))/(MAX('01 (ind)'!BZ$6:BZ$37)-MIN('01 (ind)'!BZ$6:BZ$37))),ABS(-100+(100*(('01 (ind)'!BZ13-MIN('01 (ind)'!BZ$6:BZ$37))/(MAX('01 (ind)'!BZ$6:BZ$37)-MIN('01 (ind)'!BZ$6:BZ$37))))))</f>
        <v>18.416569846683444</v>
      </c>
      <c r="CA14" s="75">
        <f>IF('01 (ind)'!CA$1="si",100*(('01 (ind)'!CA13-MIN('01 (ind)'!CA$6:CA$37))/(MAX('01 (ind)'!CA$6:CA$37)-MIN('01 (ind)'!CA$6:CA$37))),ABS(-100+(100*(('01 (ind)'!CA13-MIN('01 (ind)'!CA$6:CA$37))/(MAX('01 (ind)'!CA$6:CA$37)-MIN('01 (ind)'!CA$6:CA$37))))))</f>
        <v>0</v>
      </c>
      <c r="CB14" s="75">
        <f>IF('01 (ind)'!CB$1="si",100*(('01 (ind)'!CB13-MIN('01 (ind)'!CB$6:CB$37))/(MAX('01 (ind)'!CB$6:CB$37)-MIN('01 (ind)'!CB$6:CB$37))),ABS(-100+(100*(('01 (ind)'!CB13-MIN('01 (ind)'!CB$6:CB$37))/(MAX('01 (ind)'!CB$6:CB$37)-MIN('01 (ind)'!CB$6:CB$37))))))</f>
        <v>100</v>
      </c>
      <c r="CC14" s="75">
        <f>IF('01 (ind)'!CC$1="si",100*(('01 (ind)'!CC13-MIN('01 (ind)'!CC$6:CC$37))/(MAX('01 (ind)'!CC$6:CC$37)-MIN('01 (ind)'!CC$6:CC$37))),ABS(-100+(100*(('01 (ind)'!CC13-MIN('01 (ind)'!CC$6:CC$37))/(MAX('01 (ind)'!CC$6:CC$37)-MIN('01 (ind)'!CC$6:CC$37))))))</f>
        <v>66.83515589581927</v>
      </c>
      <c r="CD14" s="75">
        <f>IF('01 (ind)'!CD$1="si",100*(('01 (ind)'!CD13-MIN('01 (ind)'!CD$6:CD$37))/(MAX('01 (ind)'!CD$6:CD$37)-MIN('01 (ind)'!CD$6:CD$37))),ABS(-100+(100*(('01 (ind)'!CD13-MIN('01 (ind)'!CD$6:CD$37))/(MAX('01 (ind)'!CD$6:CD$37)-MIN('01 (ind)'!CD$6:CD$37))))))</f>
        <v>1.8515877064681792</v>
      </c>
      <c r="CE14" s="75">
        <f>IF('01 (ind)'!CE$1="si",100*(('01 (ind)'!CE13-MIN('01 (ind)'!CE$6:CE$37))/(MAX('01 (ind)'!CE$6:CE$37)-MIN('01 (ind)'!CE$6:CE$37))),ABS(-100+(100*(('01 (ind)'!CE13-MIN('01 (ind)'!CE$6:CE$37))/(MAX('01 (ind)'!CE$6:CE$37)-MIN('01 (ind)'!CE$6:CE$37))))))</f>
        <v>0.25774555547437739</v>
      </c>
      <c r="CF14" s="75">
        <f>IF('01 (ind)'!CF$1="si",100*(('01 (ind)'!CF13-MIN('01 (ind)'!CF$6:CF$37))/(MAX('01 (ind)'!CF$6:CF$37)-MIN('01 (ind)'!CF$6:CF$37))),ABS(-100+(100*(('01 (ind)'!CF13-MIN('01 (ind)'!CF$6:CF$37))/(MAX('01 (ind)'!CF$6:CF$37)-MIN('01 (ind)'!CF$6:CF$37))))))</f>
        <v>0.97518685824174378</v>
      </c>
      <c r="CG14" s="75">
        <f>IF('01 (ind)'!CG$1="si",100*(('01 (ind)'!CG13-MIN('01 (ind)'!CG$6:CG$37))/(MAX('01 (ind)'!CG$6:CG$37)-MIN('01 (ind)'!CG$6:CG$37))),ABS(-100+(100*(('01 (ind)'!CG13-MIN('01 (ind)'!CG$6:CG$37))/(MAX('01 (ind)'!CG$6:CG$37)-MIN('01 (ind)'!CG$6:CG$37))))))</f>
        <v>2.3417492941225957</v>
      </c>
      <c r="CH14" s="75">
        <f>IF('01 (ind)'!CH$1="si",100*(('01 (ind)'!CH13-MIN('01 (ind)'!CH$6:CH$37))/(MAX('01 (ind)'!CH$6:CH$37)-MIN('01 (ind)'!CH$6:CH$37))),ABS(-100+(100*(('01 (ind)'!CH13-MIN('01 (ind)'!CH$6:CH$37))/(MAX('01 (ind)'!CH$6:CH$37)-MIN('01 (ind)'!CH$6:CH$37))))))</f>
        <v>18.177516070233207</v>
      </c>
      <c r="CI14" s="75">
        <f>IF('01 (ind)'!CI$1="si",100*(('01 (ind)'!CI13-MIN('01 (ind)'!CI$6:CI$37))/(MAX('01 (ind)'!CI$6:CI$37)-MIN('01 (ind)'!CI$6:CI$37))),ABS(-100+(100*(('01 (ind)'!CI13-MIN('01 (ind)'!CI$6:CI$37))/(MAX('01 (ind)'!CI$6:CI$37)-MIN('01 (ind)'!CI$6:CI$37))))))</f>
        <v>2.8302394247764706</v>
      </c>
      <c r="CJ14" s="75">
        <f>IF('01 (ind)'!CJ$1="si",100*(('01 (ind)'!CJ13-MIN('01 (ind)'!CJ$6:CJ$37))/(MAX('01 (ind)'!CJ$6:CJ$37)-MIN('01 (ind)'!CJ$6:CJ$37))),ABS(-100+(100*(('01 (ind)'!CJ13-MIN('01 (ind)'!CJ$6:CJ$37))/(MAX('01 (ind)'!CJ$6:CJ$37)-MIN('01 (ind)'!CJ$6:CJ$37))))))</f>
        <v>56.64445445269827</v>
      </c>
      <c r="CK14" s="75">
        <f>IF('01 (ind)'!CK$1="si",100*(('01 (ind)'!CK13-MIN('01 (ind)'!CK$6:CK$37))/(MAX('01 (ind)'!CK$6:CK$37)-MIN('01 (ind)'!CK$6:CK$37))),ABS(-100+(100*(('01 (ind)'!CK13-MIN('01 (ind)'!CK$6:CK$37))/(MAX('01 (ind)'!CK$6:CK$37)-MIN('01 (ind)'!CK$6:CK$37))))))</f>
        <v>56.321718964367328</v>
      </c>
      <c r="CL14" s="75">
        <f>IF('01 (ind)'!CL$1="si",100*(('01 (ind)'!CL13-MIN('01 (ind)'!CL$6:CL$37))/(MAX('01 (ind)'!CL$6:CL$37)-MIN('01 (ind)'!CL$6:CL$37))),ABS(-100+(100*(('01 (ind)'!CL13-MIN('01 (ind)'!CL$6:CL$37))/(MAX('01 (ind)'!CL$6:CL$37)-MIN('01 (ind)'!CL$6:CL$37))))))</f>
        <v>1.0806974752752001</v>
      </c>
      <c r="CM14" s="75">
        <f>IF('01 (ind)'!CM$1="si",100*(('01 (ind)'!CM13-MIN('01 (ind)'!CM$6:CM$37))/(MAX('01 (ind)'!CM$6:CM$37)-MIN('01 (ind)'!CM$6:CM$37))),ABS(-100+(100*(('01 (ind)'!CM13-MIN('01 (ind)'!CM$6:CM$37))/(MAX('01 (ind)'!CM$6:CM$37)-MIN('01 (ind)'!CM$6:CM$37))))))</f>
        <v>16.12467268490856</v>
      </c>
    </row>
    <row r="15" spans="1:91">
      <c r="A15" s="18" t="s">
        <v>214</v>
      </c>
      <c r="B15" s="87">
        <f>IF('01 (ind)'!B$1="si",100*(('01 (ind)'!B14-MIN('01 (ind)'!B$6:B$37))/(MAX('01 (ind)'!B$6:B$37)-MIN('01 (ind)'!B$6:B$37))),ABS(-100+(100*(('01 (ind)'!B14-MIN('01 (ind)'!B$6:B$37))/(MAX('01 (ind)'!B$6:B$37)-MIN('01 (ind)'!B$6:B$37))))))</f>
        <v>100</v>
      </c>
      <c r="C15" s="87">
        <f>IF('01 (ind)'!C$1="si",100*(('01 (ind)'!C14-MIN('01 (ind)'!C$6:C$37))/(MAX('01 (ind)'!C$6:C$37)-MIN('01 (ind)'!C$6:C$37))),ABS(-100+(100*(('01 (ind)'!C14-MIN('01 (ind)'!C$6:C$37))/(MAX('01 (ind)'!C$6:C$37)-MIN('01 (ind)'!C$6:C$37))))))</f>
        <v>100</v>
      </c>
      <c r="D15" s="87">
        <f>IF('01 (ind)'!D$1="si",100*(('01 (ind)'!D14-MIN('01 (ind)'!D$6:D$37))/(MAX('01 (ind)'!D$6:D$37)-MIN('01 (ind)'!D$6:D$37))),ABS(-100+(100*(('01 (ind)'!D14-MIN('01 (ind)'!D$6:D$37))/(MAX('01 (ind)'!D$6:D$37)-MIN('01 (ind)'!D$6:D$37))))))</f>
        <v>50.075806119733016</v>
      </c>
      <c r="E15" s="87">
        <f>IF('01 (ind)'!E$1="si",100*(('01 (ind)'!E14-MIN('01 (ind)'!E$6:E$37))/(MAX('01 (ind)'!E$6:E$37)-MIN('01 (ind)'!E$6:E$37))),ABS(-100+(100*(('01 (ind)'!E14-MIN('01 (ind)'!E$6:E$37))/(MAX('01 (ind)'!E$6:E$37)-MIN('01 (ind)'!E$6:E$37))))))</f>
        <v>0</v>
      </c>
      <c r="F15" s="87">
        <f>IF('01 (ind)'!F$1="si",100*(('01 (ind)'!F14-MIN('01 (ind)'!F$6:F$37))/(MAX('01 (ind)'!F$6:F$37)-MIN('01 (ind)'!F$6:F$37))),ABS(-100+(100*(('01 (ind)'!F14-MIN('01 (ind)'!F$6:F$37))/(MAX('01 (ind)'!F$6:F$37)-MIN('01 (ind)'!F$6:F$37))))))</f>
        <v>43.169398907103812</v>
      </c>
      <c r="G15" s="87">
        <f>IF('01 (ind)'!G$1="si",100*(('01 (ind)'!G14-MIN('01 (ind)'!G$6:G$37))/(MAX('01 (ind)'!G$6:G$37)-MIN('01 (ind)'!G$6:G$37))),ABS(-100+(100*(('01 (ind)'!G14-MIN('01 (ind)'!G$6:G$37))/(MAX('01 (ind)'!G$6:G$37)-MIN('01 (ind)'!G$6:G$37))))))</f>
        <v>43.589743589743591</v>
      </c>
      <c r="H15" s="87">
        <f>IF('01 (ind)'!H$1="si",100*(('01 (ind)'!H14-MIN('01 (ind)'!H$6:H$37))/(MAX('01 (ind)'!H$6:H$37)-MIN('01 (ind)'!H$6:H$37))),ABS(-100+(100*(('01 (ind)'!H14-MIN('01 (ind)'!H$6:H$37))/(MAX('01 (ind)'!H$6:H$37)-MIN('01 (ind)'!H$6:H$37))))))</f>
        <v>46.774193548387082</v>
      </c>
      <c r="I15" s="87">
        <f>IF('01 (ind)'!I$1="si",100*(('01 (ind)'!I14-MIN('01 (ind)'!I$6:I$37))/(MAX('01 (ind)'!I$6:I$37)-MIN('01 (ind)'!I$6:I$37))),ABS(-100+(100*(('01 (ind)'!I14-MIN('01 (ind)'!I$6:I$37))/(MAX('01 (ind)'!I$6:I$37)-MIN('01 (ind)'!I$6:I$37))))))</f>
        <v>61.791044776119406</v>
      </c>
      <c r="J15" s="87">
        <f>IF('01 (ind)'!J$1="si",100*(('01 (ind)'!J14-MIN('01 (ind)'!J$6:J$37))/(MAX('01 (ind)'!J$6:J$37)-MIN('01 (ind)'!J$6:J$37))),ABS(-100+(100*(('01 (ind)'!J14-MIN('01 (ind)'!J$6:J$37))/(MAX('01 (ind)'!J$6:J$37)-MIN('01 (ind)'!J$6:J$37))))))</f>
        <v>85.759493670886073</v>
      </c>
      <c r="K15" s="87">
        <f>IF('01 (ind)'!K$1="si",100*(('01 (ind)'!K14-MIN('01 (ind)'!K$6:K$37))/(MAX('01 (ind)'!K$6:K$37)-MIN('01 (ind)'!K$6:K$37))),ABS(-100+(100*(('01 (ind)'!K14-MIN('01 (ind)'!K$6:K$37))/(MAX('01 (ind)'!K$6:K$37)-MIN('01 (ind)'!K$6:K$37))))))</f>
        <v>12.525151784047075</v>
      </c>
      <c r="L15" s="87">
        <f>IF('01 (ind)'!L$1="si",100*(('01 (ind)'!L14-MIN('01 (ind)'!L$6:L$37))/(MAX('01 (ind)'!L$6:L$37)-MIN('01 (ind)'!L$6:L$37))),ABS(-100+(100*(('01 (ind)'!L14-MIN('01 (ind)'!L$6:L$37))/(MAX('01 (ind)'!L$6:L$37)-MIN('01 (ind)'!L$6:L$37))))))</f>
        <v>49.803311690277319</v>
      </c>
      <c r="M15" s="87">
        <f>IF('01 (ind)'!M$1="si",100*(('01 (ind)'!M14-MIN('01 (ind)'!M$6:M$37))/(MAX('01 (ind)'!M$6:M$37)-MIN('01 (ind)'!M$6:M$37))),ABS(-100+(100*(('01 (ind)'!M14-MIN('01 (ind)'!M$6:M$37))/(MAX('01 (ind)'!M$6:M$37)-MIN('01 (ind)'!M$6:M$37))))))</f>
        <v>100</v>
      </c>
      <c r="N15" s="87">
        <f>IF('01 (ind)'!N$1="si",100*(('01 (ind)'!N14-MIN('01 (ind)'!N$6:N$37))/(MAX('01 (ind)'!N$6:N$37)-MIN('01 (ind)'!N$6:N$37))),ABS(-100+(100*(('01 (ind)'!N14-MIN('01 (ind)'!N$6:N$37))/(MAX('01 (ind)'!N$6:N$37)-MIN('01 (ind)'!N$6:N$37))))))</f>
        <v>47.021930436118161</v>
      </c>
      <c r="O15" s="87">
        <f>IF('01 (ind)'!O$1="si",100*(('01 (ind)'!O14-MIN('01 (ind)'!O$6:O$37))/(MAX('01 (ind)'!O$6:O$37)-MIN('01 (ind)'!O$6:O$37))),ABS(-100+(100*(('01 (ind)'!O14-MIN('01 (ind)'!O$6:O$37))/(MAX('01 (ind)'!O$6:O$37)-MIN('01 (ind)'!O$6:O$37))))))</f>
        <v>96.907216494845358</v>
      </c>
      <c r="P15" s="87">
        <f>IF('01 (ind)'!P$1="si",100*(('01 (ind)'!P14-MIN('01 (ind)'!P$6:P$37))/(MAX('01 (ind)'!P$6:P$37)-MIN('01 (ind)'!P$6:P$37))),ABS(-100+(100*(('01 (ind)'!P14-MIN('01 (ind)'!P$6:P$37))/(MAX('01 (ind)'!P$6:P$37)-MIN('01 (ind)'!P$6:P$37))))))</f>
        <v>1.0376313316978545</v>
      </c>
      <c r="Q15" s="87">
        <f>IF('01 (ind)'!Q$1="si",100*(('01 (ind)'!Q14-MIN('01 (ind)'!Q$6:Q$37))/(MAX('01 (ind)'!Q$6:Q$37)-MIN('01 (ind)'!Q$6:Q$37))),ABS(-100+(100*(('01 (ind)'!Q14-MIN('01 (ind)'!Q$6:Q$37))/(MAX('01 (ind)'!Q$6:Q$37)-MIN('01 (ind)'!Q$6:Q$37))))))</f>
        <v>7.182235205153316</v>
      </c>
      <c r="R15" s="87">
        <f>IF('01 (ind)'!R$1="si",100*(('01 (ind)'!R14-MIN('01 (ind)'!R$6:R$37))/(MAX('01 (ind)'!R$6:R$37)-MIN('01 (ind)'!R$6:R$37))),ABS(-100+(100*(('01 (ind)'!R14-MIN('01 (ind)'!R$6:R$37))/(MAX('01 (ind)'!R$6:R$37)-MIN('01 (ind)'!R$6:R$37))))))</f>
        <v>100</v>
      </c>
      <c r="S15" s="75">
        <f>ABS(ABS(('01 (ind)'!S14-((MAX('01 (ind)'!S$6:S$37)+MIN('01 (ind)'!S$6:S$37))/2))/(((MAX('01 (ind)'!S$6:S$37)+MIN('01 (ind)'!S$6:S$37))/2)-MAX('01 (ind)'!S$6:S$37))*100)-100)</f>
        <v>42.30670724160224</v>
      </c>
      <c r="T15" s="75">
        <f>IF('01 (ind)'!T$1="si",100*(('01 (ind)'!T14-MIN('01 (ind)'!T$6:T$37))/(MAX('01 (ind)'!T$6:T$37)-MIN('01 (ind)'!T$6:T$37))),ABS(-100+(100*(('01 (ind)'!T14-MIN('01 (ind)'!T$6:T$37))/(MAX('01 (ind)'!T$6:T$37)-MIN('01 (ind)'!T$6:T$37))))))</f>
        <v>37.563752816984938</v>
      </c>
      <c r="U15" s="75">
        <f>IF('01 (ind)'!U$1="si",100*(('01 (ind)'!U14-MIN('01 (ind)'!U$6:U$37))/(MAX('01 (ind)'!U$6:U$37)-MIN('01 (ind)'!U$6:U$37))),ABS(-100+(100*(('01 (ind)'!U14-MIN('01 (ind)'!U$6:U$37))/(MAX('01 (ind)'!U$6:U$37)-MIN('01 (ind)'!U$6:U$37))))))</f>
        <v>60</v>
      </c>
      <c r="V15" s="75">
        <f>IF('01 (ind)'!V$1="si",100*(('01 (ind)'!V14-MIN('01 (ind)'!V$6:V$37))/(MAX('01 (ind)'!V$6:V$37)-MIN('01 (ind)'!V$6:V$37))),ABS(-100+(100*(('01 (ind)'!V14-MIN('01 (ind)'!V$6:V$37))/(MAX('01 (ind)'!V$6:V$37)-MIN('01 (ind)'!V$6:V$37))))))</f>
        <v>97.237569060773481</v>
      </c>
      <c r="W15" s="75">
        <f>IF('01 (ind)'!W$1="si",100*(('01 (ind)'!W14-MIN('01 (ind)'!W$6:W$37))/(MAX('01 (ind)'!W$6:W$37)-MIN('01 (ind)'!W$6:W$37))),ABS(-100+(100*(('01 (ind)'!W14-MIN('01 (ind)'!W$6:W$37))/(MAX('01 (ind)'!W$6:W$37)-MIN('01 (ind)'!W$6:W$37))))))</f>
        <v>100</v>
      </c>
      <c r="X15" s="75">
        <f>IF('01 (ind)'!X$1="si",100*(('01 (ind)'!X14-MIN('01 (ind)'!X$6:X$37))/(MAX('01 (ind)'!X$6:X$37)-MIN('01 (ind)'!X$6:X$37))),ABS(-100+(100*(('01 (ind)'!X14-MIN('01 (ind)'!X$6:X$37))/(MAX('01 (ind)'!X$6:X$37)-MIN('01 (ind)'!X$6:X$37))))))</f>
        <v>100</v>
      </c>
      <c r="Y15" s="75">
        <f>IF('01 (ind)'!Y$1="si",100*(('01 (ind)'!Y14-MIN('01 (ind)'!Y$6:Y$37))/(MAX('01 (ind)'!Y$6:Y$37)-MIN('01 (ind)'!Y$6:Y$37))),ABS(-100+(100*(('01 (ind)'!Y14-MIN('01 (ind)'!Y$6:Y$37))/(MAX('01 (ind)'!Y$6:Y$37)-MIN('01 (ind)'!Y$6:Y$37))))))</f>
        <v>93.447353603603602</v>
      </c>
      <c r="Z15" s="75">
        <f>IF('01 (ind)'!Z$1="si",100*(('01 (ind)'!Z14-MIN('01 (ind)'!Z$6:Z$37))/(MAX('01 (ind)'!Z$6:Z$37)-MIN('01 (ind)'!Z$6:Z$37))),ABS(-100+(100*(('01 (ind)'!Z14-MIN('01 (ind)'!Z$6:Z$37))/(MAX('01 (ind)'!Z$6:Z$37)-MIN('01 (ind)'!Z$6:Z$37))))))</f>
        <v>37.885152651415034</v>
      </c>
      <c r="AA15" s="75">
        <f>IF('01 (ind)'!AA$1="si",100*(('01 (ind)'!AA14-MIN('01 (ind)'!AA$6:AA$37))/(MAX('01 (ind)'!AA$6:AA$37)-MIN('01 (ind)'!AA$6:AA$37))),ABS(-100+(100*(('01 (ind)'!AA14-MIN('01 (ind)'!AA$6:AA$37))/(MAX('01 (ind)'!AA$6:AA$37)-MIN('01 (ind)'!AA$6:AA$37))))))</f>
        <v>82.075360766922401</v>
      </c>
      <c r="AB15" s="75">
        <f>IF('01 (ind)'!AB$1="si",100*(('01 (ind)'!AB14-MIN('01 (ind)'!AB$6:AB$37))/(MAX('01 (ind)'!AB$6:AB$37)-MIN('01 (ind)'!AB$6:AB$37))),ABS(-100+(100*(('01 (ind)'!AB14-MIN('01 (ind)'!AB$6:AB$37))/(MAX('01 (ind)'!AB$6:AB$37)-MIN('01 (ind)'!AB$6:AB$37))))))</f>
        <v>100</v>
      </c>
      <c r="AC15" s="75">
        <f>IF('01 (ind)'!AC$1="si",100*(('01 (ind)'!AC14-MIN('01 (ind)'!AC$6:AC$37))/(MAX('01 (ind)'!AC$6:AC$37)-MIN('01 (ind)'!AC$6:AC$37))),ABS(-100+(100*(('01 (ind)'!AC14-MIN('01 (ind)'!AC$6:AC$37))/(MAX('01 (ind)'!AC$6:AC$37)-MIN('01 (ind)'!AC$6:AC$37))))))</f>
        <v>81.642811546049913</v>
      </c>
      <c r="AD15" s="75">
        <f>IF('01 (ind)'!AD$1="si",100*(('01 (ind)'!AD14-MIN('01 (ind)'!AD$6:AD$37))/(MAX('01 (ind)'!AD$6:AD$37)-MIN('01 (ind)'!AD$6:AD$37))),ABS(-100+(100*(('01 (ind)'!AD14-MIN('01 (ind)'!AD$6:AD$37))/(MAX('01 (ind)'!AD$6:AD$37)-MIN('01 (ind)'!AD$6:AD$37))))))</f>
        <v>57.06939285380875</v>
      </c>
      <c r="AE15" s="75">
        <f>IF('01 (ind)'!AE$1="si",100*(('01 (ind)'!AE14-MIN('01 (ind)'!AE$6:AE$37))/(MAX('01 (ind)'!AE$6:AE$37)-MIN('01 (ind)'!AE$6:AE$37))),ABS(-100+(100*(('01 (ind)'!AE14-MIN('01 (ind)'!AE$6:AE$37))/(MAX('01 (ind)'!AE$6:AE$37)-MIN('01 (ind)'!AE$6:AE$37))))))</f>
        <v>100</v>
      </c>
      <c r="AF15" s="75">
        <f>IF('01 (ind)'!AF$1="si",100*(('01 (ind)'!AF14-MIN('01 (ind)'!AF$6:AF$37))/(MAX('01 (ind)'!AF$6:AF$37)-MIN('01 (ind)'!AF$6:AF$37))),ABS(-100+(100*(('01 (ind)'!AF14-MIN('01 (ind)'!AF$6:AF$37))/(MAX('01 (ind)'!AF$6:AF$37)-MIN('01 (ind)'!AF$6:AF$37))))))</f>
        <v>100</v>
      </c>
      <c r="AG15" s="75">
        <f>IF('01 (ind)'!AG$1="si",100*(('01 (ind)'!AG14-MIN('01 (ind)'!AG$6:AG$37))/(MAX('01 (ind)'!AG$6:AG$37)-MIN('01 (ind)'!AG$6:AG$37))),ABS(-100+(100*(('01 (ind)'!AG14-MIN('01 (ind)'!AG$6:AG$37))/(MAX('01 (ind)'!AG$6:AG$37)-MIN('01 (ind)'!AG$6:AG$37))))))</f>
        <v>48.148148148148124</v>
      </c>
      <c r="AH15" s="75">
        <f>IF('01 (ind)'!AH$1="si",100*(('01 (ind)'!AH14-MIN('01 (ind)'!AH$6:AH$37))/(MAX('01 (ind)'!AH$6:AH$37)-MIN('01 (ind)'!AH$6:AH$37))),ABS(-100+(100*(('01 (ind)'!AH14-MIN('01 (ind)'!AH$6:AH$37))/(MAX('01 (ind)'!AH$6:AH$37)-MIN('01 (ind)'!AH$6:AH$37))))))</f>
        <v>0</v>
      </c>
      <c r="AI15" s="75">
        <f>IF('01 (ind)'!AI$1="si",100*(('01 (ind)'!AI14-MIN('01 (ind)'!AI$6:AI$37))/(MAX('01 (ind)'!AI$6:AI$37)-MIN('01 (ind)'!AI$6:AI$37))),ABS(-100+(100*(('01 (ind)'!AI14-MIN('01 (ind)'!AI$6:AI$37))/(MAX('01 (ind)'!AI$6:AI$37)-MIN('01 (ind)'!AI$6:AI$37))))))</f>
        <v>19.339517001978273</v>
      </c>
      <c r="AJ15" s="75">
        <f>IF('01 (ind)'!AJ$1="si",100*(('01 (ind)'!AJ14-MIN('01 (ind)'!AJ$6:AJ$37))/(MAX('01 (ind)'!AJ$6:AJ$37)-MIN('01 (ind)'!AJ$6:AJ$37))),ABS(-100+(100*(('01 (ind)'!AJ14-MIN('01 (ind)'!AJ$6:AJ$37))/(MAX('01 (ind)'!AJ$6:AJ$37)-MIN('01 (ind)'!AJ$6:AJ$37))))))</f>
        <v>99.988492520138095</v>
      </c>
      <c r="AK15" s="75">
        <f>IF('01 (ind)'!AK$1="si",100*(('01 (ind)'!AK14-MIN('01 (ind)'!AK$6:AK$37))/(MAX('01 (ind)'!AK$6:AK$37)-MIN('01 (ind)'!AK$6:AK$37))),ABS(-100+(100*(('01 (ind)'!AK14-MIN('01 (ind)'!AK$6:AK$37))/(MAX('01 (ind)'!AK$6:AK$37)-MIN('01 (ind)'!AK$6:AK$37))))))</f>
        <v>17.385863312370816</v>
      </c>
      <c r="AL15" s="75">
        <f>IF('01 (ind)'!AL$1="si",100*(('01 (ind)'!AL14-MIN('01 (ind)'!AL$6:AL$37))/(MAX('01 (ind)'!AL$6:AL$37)-MIN('01 (ind)'!AL$6:AL$37))),ABS(-100+(100*(('01 (ind)'!AL14-MIN('01 (ind)'!AL$6:AL$37))/(MAX('01 (ind)'!AL$6:AL$37)-MIN('01 (ind)'!AL$6:AL$37))))))</f>
        <v>33.436223119154192</v>
      </c>
      <c r="AM15" s="75">
        <f>IF('01 (ind)'!AM$1="si",100*(('01 (ind)'!AM14-MIN('01 (ind)'!AM$6:AM$37))/(MAX('01 (ind)'!AM$6:AM$37)-MIN('01 (ind)'!AM$6:AM$37))),ABS(-100+(100*(('01 (ind)'!AM14-MIN('01 (ind)'!AM$6:AM$37))/(MAX('01 (ind)'!AM$6:AM$37)-MIN('01 (ind)'!AM$6:AM$37))))))</f>
        <v>86.950805228937824</v>
      </c>
      <c r="AN15" s="75">
        <f>IF('01 (ind)'!AN$1="si",100*(('01 (ind)'!AN14-MIN('01 (ind)'!AN$6:AN$37))/(MAX('01 (ind)'!AN$6:AN$37)-MIN('01 (ind)'!AN$6:AN$37))),ABS(-100+(100*(('01 (ind)'!AN14-MIN('01 (ind)'!AN$6:AN$37))/(MAX('01 (ind)'!AN$6:AN$37)-MIN('01 (ind)'!AN$6:AN$37))))))</f>
        <v>100</v>
      </c>
      <c r="AO15" s="75">
        <f>IF('01 (ind)'!AO$1="si",100*(('01 (ind)'!AO14-MIN('01 (ind)'!AO$6:AO$37))/(MAX('01 (ind)'!AO$6:AO$37)-MIN('01 (ind)'!AO$6:AO$37))),ABS(-100+(100*(('01 (ind)'!AO14-MIN('01 (ind)'!AO$6:AO$37))/(MAX('01 (ind)'!AO$6:AO$37)-MIN('01 (ind)'!AO$6:AO$37))))))</f>
        <v>29.705187752491273</v>
      </c>
      <c r="AP15" s="75">
        <f>IF('01 (ind)'!AP$1="si",100*(('01 (ind)'!AP14-MIN('01 (ind)'!AP$6:AP$37))/(MAX('01 (ind)'!AP$6:AP$37)-MIN('01 (ind)'!AP$6:AP$37))),ABS(-100+(100*(('01 (ind)'!AP14-MIN('01 (ind)'!AP$6:AP$37))/(MAX('01 (ind)'!AP$6:AP$37)-MIN('01 (ind)'!AP$6:AP$37))))))</f>
        <v>0</v>
      </c>
      <c r="AQ15" s="75">
        <f>IF('01 (ind)'!AQ$1="si",100*(('01 (ind)'!AQ14-MIN('01 (ind)'!AQ$6:AQ$37))/(MAX('01 (ind)'!AQ$6:AQ$37)-MIN('01 (ind)'!AQ$6:AQ$37))),ABS(-100+(100*(('01 (ind)'!AQ14-MIN('01 (ind)'!AQ$6:AQ$37))/(MAX('01 (ind)'!AQ$6:AQ$37)-MIN('01 (ind)'!AQ$6:AQ$37))))))</f>
        <v>28.618259575242259</v>
      </c>
      <c r="AR15" s="75">
        <f>IF('01 (ind)'!AR$1="si",100*(('01 (ind)'!AR14-MIN('01 (ind)'!AR$6:AR$37))/(MAX('01 (ind)'!AR$6:AR$37)-MIN('01 (ind)'!AR$6:AR$37))),ABS(-100+(100*(('01 (ind)'!AR14-MIN('01 (ind)'!AR$6:AR$37))/(MAX('01 (ind)'!AR$6:AR$37)-MIN('01 (ind)'!AR$6:AR$37))))))</f>
        <v>80.680657878048351</v>
      </c>
      <c r="AS15" s="75">
        <f>IF('01 (ind)'!AS$1="si",100*(('01 (ind)'!AS14-MIN('01 (ind)'!AS$6:AS$37))/(MAX('01 (ind)'!AS$6:AS$37)-MIN('01 (ind)'!AS$6:AS$37))),ABS(-100+(100*(('01 (ind)'!AS14-MIN('01 (ind)'!AS$6:AS$37))/(MAX('01 (ind)'!AS$6:AS$37)-MIN('01 (ind)'!AS$6:AS$37))))))</f>
        <v>49.468865981524381</v>
      </c>
      <c r="AT15" s="75">
        <f>IF('01 (ind)'!AT$1="si",100*(('01 (ind)'!AT14-MIN('01 (ind)'!AT$6:AT$37))/(MAX('01 (ind)'!AT$6:AT$37)-MIN('01 (ind)'!AT$6:AT$37))),ABS(-100+(100*(('01 (ind)'!AT14-MIN('01 (ind)'!AT$6:AT$37))/(MAX('01 (ind)'!AT$6:AT$37)-MIN('01 (ind)'!AT$6:AT$37))))))</f>
        <v>0</v>
      </c>
      <c r="AU15" s="75">
        <f>IF('01 (ind)'!AU$1="si",100*(('01 (ind)'!AU14-MIN('01 (ind)'!AU$6:AU$37))/(MAX('01 (ind)'!AU$6:AU$37)-MIN('01 (ind)'!AU$6:AU$37))),ABS(-100+(100*(('01 (ind)'!AU14-MIN('01 (ind)'!AU$6:AU$37))/(MAX('01 (ind)'!AU$6:AU$37)-MIN('01 (ind)'!AU$6:AU$37))))))</f>
        <v>98.695652173913047</v>
      </c>
      <c r="AV15" s="75">
        <f>IF('01 (ind)'!AV$1="si",100*(('01 (ind)'!AV14-MIN('01 (ind)'!AV$6:AV$37))/(MAX('01 (ind)'!AV$6:AV$37)-MIN('01 (ind)'!AV$6:AV$37))),ABS(-100+(100*(('01 (ind)'!AV14-MIN('01 (ind)'!AV$6:AV$37))/(MAX('01 (ind)'!AV$6:AV$37)-MIN('01 (ind)'!AV$6:AV$37))))))</f>
        <v>94.800693240901211</v>
      </c>
      <c r="AW15" s="75">
        <f>IF('01 (ind)'!AW$1="si",100*(('01 (ind)'!AW14-MIN('01 (ind)'!AW$6:AW$37))/(MAX('01 (ind)'!AW$6:AW$37)-MIN('01 (ind)'!AW$6:AW$37))),ABS(-100+(100*(('01 (ind)'!AW14-MIN('01 (ind)'!AW$6:AW$37))/(MAX('01 (ind)'!AW$6:AW$37)-MIN('01 (ind)'!AW$6:AW$37))))))</f>
        <v>92.016588906169005</v>
      </c>
      <c r="AX15" s="75">
        <f>IF('01 (ind)'!AX$1="si",100*(('01 (ind)'!AX14-MIN('01 (ind)'!AX$6:AX$37))/(MAX('01 (ind)'!AX$6:AX$37)-MIN('01 (ind)'!AX$6:AX$37))),ABS(-100+(100*(('01 (ind)'!AX14-MIN('01 (ind)'!AX$6:AX$37))/(MAX('01 (ind)'!AX$6:AX$37)-MIN('01 (ind)'!AX$6:AX$37))))))</f>
        <v>100</v>
      </c>
      <c r="AY15" s="75">
        <f>IF('01 (ind)'!AY$1="si",100*(('01 (ind)'!AY14-MIN('01 (ind)'!AY$6:AY$37))/(MAX('01 (ind)'!AY$6:AY$37)-MIN('01 (ind)'!AY$6:AY$37))),ABS(-100+(100*(('01 (ind)'!AY14-MIN('01 (ind)'!AY$6:AY$37))/(MAX('01 (ind)'!AY$6:AY$37)-MIN('01 (ind)'!AY$6:AY$37))))))</f>
        <v>100</v>
      </c>
      <c r="AZ15" s="75">
        <f>IF('01 (ind)'!AZ$1="si",100*(('01 (ind)'!AZ14-MIN('01 (ind)'!AZ$6:AZ$37))/(MAX('01 (ind)'!AZ$6:AZ$37)-MIN('01 (ind)'!AZ$6:AZ$37))),ABS(-100+(100*(('01 (ind)'!AZ14-MIN('01 (ind)'!AZ$6:AZ$37))/(MAX('01 (ind)'!AZ$6:AZ$37)-MIN('01 (ind)'!AZ$6:AZ$37))))))</f>
        <v>1.8334376254375444</v>
      </c>
      <c r="BA15" s="75">
        <f>IF('01 (ind)'!BA$1="si",100*(('01 (ind)'!BA14-MIN('01 (ind)'!BA$6:BA$37))/(MAX('01 (ind)'!BA$6:BA$37)-MIN('01 (ind)'!BA$6:BA$37))),ABS(-100+(100*(('01 (ind)'!BA14-MIN('01 (ind)'!BA$6:BA$37))/(MAX('01 (ind)'!BA$6:BA$37)-MIN('01 (ind)'!BA$6:BA$37))))))</f>
        <v>16.415405891069884</v>
      </c>
      <c r="BB15" s="75">
        <f>IF('01 (ind)'!BB$1="si",100*(('01 (ind)'!BB14-MIN('01 (ind)'!BB$6:BB$37))/(MAX('01 (ind)'!BB$6:BB$37)-MIN('01 (ind)'!BB$6:BB$37))),ABS(-100+(100*(('01 (ind)'!BB14-MIN('01 (ind)'!BB$6:BB$37))/(MAX('01 (ind)'!BB$6:BB$37)-MIN('01 (ind)'!BB$6:BB$37))))))</f>
        <v>54.618158761511737</v>
      </c>
      <c r="BC15" s="75">
        <f>IF('01 (ind)'!BC$1="si",100*(('01 (ind)'!BC14-MIN('01 (ind)'!BC$6:BC$37))/(MAX('01 (ind)'!BC$6:BC$37)-MIN('01 (ind)'!BC$6:BC$37))),ABS(-100+(100*(('01 (ind)'!BC14-MIN('01 (ind)'!BC$6:BC$37))/(MAX('01 (ind)'!BC$6:BC$37)-MIN('01 (ind)'!BC$6:BC$37))))))</f>
        <v>7.9038704225674774</v>
      </c>
      <c r="BD15" s="75">
        <f>IF('01 (ind)'!BD$1="si",100*(('01 (ind)'!BD14-MIN('01 (ind)'!BD$6:BD$37))/(MAX('01 (ind)'!BD$6:BD$37)-MIN('01 (ind)'!BD$6:BD$37))),ABS(-100+(100*(('01 (ind)'!BD14-MIN('01 (ind)'!BD$6:BD$37))/(MAX('01 (ind)'!BD$6:BD$37)-MIN('01 (ind)'!BD$6:BD$37))))))</f>
        <v>100</v>
      </c>
      <c r="BE15" s="75">
        <f>IF('01 (ind)'!BE$1="si",100*(('01 (ind)'!BE14-MIN('01 (ind)'!BE$6:BE$37))/(MAX('01 (ind)'!BE$6:BE$37)-MIN('01 (ind)'!BE$6:BE$37))),ABS(-100+(100*(('01 (ind)'!BE14-MIN('01 (ind)'!BE$6:BE$37))/(MAX('01 (ind)'!BE$6:BE$37)-MIN('01 (ind)'!BE$6:BE$37))))))</f>
        <v>33.880308880308881</v>
      </c>
      <c r="BF15" s="75">
        <f>IF('01 (ind)'!BF$1="si",100*(('01 (ind)'!BF14-MIN('01 (ind)'!BF$6:BF$37))/(MAX('01 (ind)'!BF$6:BF$37)-MIN('01 (ind)'!BF$6:BF$37))),ABS(-100+(100*(('01 (ind)'!BF14-MIN('01 (ind)'!BF$6:BF$37))/(MAX('01 (ind)'!BF$6:BF$37)-MIN('01 (ind)'!BF$6:BF$37))))))</f>
        <v>100</v>
      </c>
      <c r="BG15" s="75">
        <f>IF('01 (ind)'!BG$1="si",100*(('01 (ind)'!BG14-MIN('01 (ind)'!BG$6:BG$37))/(MAX('01 (ind)'!BG$6:BG$37)-MIN('01 (ind)'!BG$6:BG$37))),ABS(-100+(100*(('01 (ind)'!BG14-MIN('01 (ind)'!BG$6:BG$37))/(MAX('01 (ind)'!BG$6:BG$37)-MIN('01 (ind)'!BG$6:BG$37))))))</f>
        <v>100</v>
      </c>
      <c r="BH15" s="75">
        <f>IF('01 (ind)'!BH$1="si",100*(('01 (ind)'!BH14-MIN('01 (ind)'!BH$6:BH$37))/(MAX('01 (ind)'!BH$6:BH$37)-MIN('01 (ind)'!BH$6:BH$37))),ABS(-100+(100*(('01 (ind)'!BH14-MIN('01 (ind)'!BH$6:BH$37))/(MAX('01 (ind)'!BH$6:BH$37)-MIN('01 (ind)'!BH$6:BH$37))))))</f>
        <v>100</v>
      </c>
      <c r="BI15" s="75">
        <f>IF('01 (ind)'!BI$1="si",100*(('01 (ind)'!BI14-MIN('01 (ind)'!BI$6:BI$37))/(MAX('01 (ind)'!BI$6:BI$37)-MIN('01 (ind)'!BI$6:BI$37))),ABS(-100+(100*(('01 (ind)'!BI14-MIN('01 (ind)'!BI$6:BI$37))/(MAX('01 (ind)'!BI$6:BI$37)-MIN('01 (ind)'!BI$6:BI$37))))))</f>
        <v>98.798180763329498</v>
      </c>
      <c r="BJ15" s="75">
        <f>IF('01 (ind)'!BJ$1="si",100*(('01 (ind)'!BJ14-MIN('01 (ind)'!BJ$6:BJ$37))/(MAX('01 (ind)'!BJ$6:BJ$37)-MIN('01 (ind)'!BJ$6:BJ$37))),ABS(-100+(100*(('01 (ind)'!BJ14-MIN('01 (ind)'!BJ$6:BJ$37))/(MAX('01 (ind)'!BJ$6:BJ$37)-MIN('01 (ind)'!BJ$6:BJ$37))))))</f>
        <v>0.63640901806837979</v>
      </c>
      <c r="BK15" s="75">
        <f>IF('01 (ind)'!BK$1="si",100*(('01 (ind)'!BK14-MIN('01 (ind)'!BK$6:BK$37))/(MAX('01 (ind)'!BK$6:BK$37)-MIN('01 (ind)'!BK$6:BK$37))),ABS(-100+(100*(('01 (ind)'!BK14-MIN('01 (ind)'!BK$6:BK$37))/(MAX('01 (ind)'!BK$6:BK$37)-MIN('01 (ind)'!BK$6:BK$37))))))</f>
        <v>27.395959799631349</v>
      </c>
      <c r="BL15" s="75">
        <f>IF('01 (ind)'!BL$1="si",100*(('01 (ind)'!BL14-MIN('01 (ind)'!BL$6:BL$37))/(MAX('01 (ind)'!BL$6:BL$37)-MIN('01 (ind)'!BL$6:BL$37))),ABS(-100+(100*(('01 (ind)'!BL14-MIN('01 (ind)'!BL$6:BL$37))/(MAX('01 (ind)'!BL$6:BL$37)-MIN('01 (ind)'!BL$6:BL$37))))))</f>
        <v>100</v>
      </c>
      <c r="BM15" s="75">
        <f>IF('01 (ind)'!BM$1="si",100*(('01 (ind)'!BM14-MIN('01 (ind)'!BM$6:BM$37))/(MAX('01 (ind)'!BM$6:BM$37)-MIN('01 (ind)'!BM$6:BM$37))),ABS(-100+(100*(('01 (ind)'!BM14-MIN('01 (ind)'!BM$6:BM$37))/(MAX('01 (ind)'!BM$6:BM$37)-MIN('01 (ind)'!BM$6:BM$37))))))</f>
        <v>31.848806075919011</v>
      </c>
      <c r="BN15" s="75">
        <f>IF('01 (ind)'!BN$1="si",100*(('01 (ind)'!BN14-MIN('01 (ind)'!BN$6:BN$37))/(MAX('01 (ind)'!BN$6:BN$37)-MIN('01 (ind)'!BN$6:BN$37))),ABS(-100+(100*(('01 (ind)'!BN14-MIN('01 (ind)'!BN$6:BN$37))/(MAX('01 (ind)'!BN$6:BN$37)-MIN('01 (ind)'!BN$6:BN$37))))))</f>
        <v>21.215758947668011</v>
      </c>
      <c r="BO15" s="75">
        <f>IF('01 (ind)'!BO$1="si",100*(('01 (ind)'!BO14-MIN('01 (ind)'!BO$6:BO$37))/(MAX('01 (ind)'!BO$6:BO$37)-MIN('01 (ind)'!BO$6:BO$37))),ABS(-100+(100*(('01 (ind)'!BO14-MIN('01 (ind)'!BO$6:BO$37))/(MAX('01 (ind)'!BO$6:BO$37)-MIN('01 (ind)'!BO$6:BO$37))))))</f>
        <v>13.025784560132273</v>
      </c>
      <c r="BP15" s="75">
        <f>IF('01 (ind)'!BP$1="si",100*(('01 (ind)'!BP14-MIN('01 (ind)'!BP$6:BP$37))/(MAX('01 (ind)'!BP$6:BP$37)-MIN('01 (ind)'!BP$6:BP$37))),ABS(-100+(100*(('01 (ind)'!BP14-MIN('01 (ind)'!BP$6:BP$37))/(MAX('01 (ind)'!BP$6:BP$37)-MIN('01 (ind)'!BP$6:BP$37))))))</f>
        <v>100</v>
      </c>
      <c r="BQ15" s="75">
        <f>IF('01 (ind)'!BQ$1="si",100*(('01 (ind)'!BQ14-MIN('01 (ind)'!BQ$6:BQ$37))/(MAX('01 (ind)'!BQ$6:BQ$37)-MIN('01 (ind)'!BQ$6:BQ$37))),ABS(-100+(100*(('01 (ind)'!BQ14-MIN('01 (ind)'!BQ$6:BQ$37))/(MAX('01 (ind)'!BQ$6:BQ$37)-MIN('01 (ind)'!BQ$6:BQ$37))))))</f>
        <v>33.495176308010251</v>
      </c>
      <c r="BR15" s="75">
        <f>IF('01 (ind)'!BR$1="si",100*(('01 (ind)'!BR14-MIN('01 (ind)'!BR$6:BR$37))/(MAX('01 (ind)'!BR$6:BR$37)-MIN('01 (ind)'!BR$6:BR$37))),ABS(-100+(100*(('01 (ind)'!BR14-MIN('01 (ind)'!BR$6:BR$37))/(MAX('01 (ind)'!BP$6:BP$37)-MIN('01 (ind)'!BR$6:BR$37))))))</f>
        <v>42.557858115262441</v>
      </c>
      <c r="BS15" s="75">
        <f>IF('01 (ind)'!BS$1="si",100*(('01 (ind)'!BS14-MIN('01 (ind)'!BS$6:BS$37))/(MAX('01 (ind)'!BS$6:BS$37)-MIN('01 (ind)'!BS$6:BS$37))),ABS(-100+(100*(('01 (ind)'!BS14-MIN('01 (ind)'!BS$6:BS$37))/(MAX('01 (ind)'!BQ$6:BQ$37)-MIN('01 (ind)'!BS$6:BS$37))))))</f>
        <v>100</v>
      </c>
      <c r="BT15" s="75">
        <f>IF('01 (ind)'!BT$1="si",100*(('01 (ind)'!BT14-MIN('01 (ind)'!BT$6:BT$37))/(MAX('01 (ind)'!BT$6:BT$37)-MIN('01 (ind)'!BT$6:BT$37))),ABS(-100+(100*(('01 (ind)'!BT14-MIN('01 (ind)'!BT$6:BT$37))/(MAX('01 (ind)'!BR$6:BR$37)-MIN('01 (ind)'!BT$6:BT$37))))))</f>
        <v>94.914598749999996</v>
      </c>
      <c r="BU15" s="75">
        <f>IF('01 (ind)'!BU$1="si",100*(('01 (ind)'!BU14-MIN('01 (ind)'!BU$6:BU$37))/(MAX('01 (ind)'!BU$6:BU$37)-MIN('01 (ind)'!BU$6:BU$37))),ABS(-100+(100*(('01 (ind)'!BU14-MIN('01 (ind)'!BU$6:BU$37))/(MAX('01 (ind)'!BU$6:BU$37)-MIN('01 (ind)'!BU$6:BU$37))))))</f>
        <v>25.011327594019036</v>
      </c>
      <c r="BV15" s="75">
        <f>IF('01 (ind)'!BV$1="si",100*(('01 (ind)'!BV14-MIN('01 (ind)'!BV$6:BV$37))/(MAX('01 (ind)'!BV$6:BV$37)-MIN('01 (ind)'!BV$6:BV$37))),ABS(-100+(100*(('01 (ind)'!BV14-MIN('01 (ind)'!BV$6:BV$37))/(MAX('01 (ind)'!BV$6:BV$37)-MIN('01 (ind)'!BV$6:BV$37))))))</f>
        <v>46.549672813801315</v>
      </c>
      <c r="BW15" s="75">
        <f>IF('01 (ind)'!BW$1="si",100*(('01 (ind)'!BW14-MIN('01 (ind)'!BW$6:BW$37))/(MAX('01 (ind)'!BW$6:BW$37)-MIN('01 (ind)'!BW$6:BW$37))),ABS(-100+(100*(('01 (ind)'!BW14-MIN('01 (ind)'!BW$6:BW$37))/(MAX('01 (ind)'!BW$6:BW$37)-MIN('01 (ind)'!BW$6:BW$37))))))</f>
        <v>81.244257776611107</v>
      </c>
      <c r="BX15" s="75">
        <f>IF('01 (ind)'!BX$1="si",100*(('01 (ind)'!BX14-MIN('01 (ind)'!BX$6:BX$37))/(MAX('01 (ind)'!BX$6:BX$37)-MIN('01 (ind)'!BX$6:BX$37))),ABS(-100+(100*(('01 (ind)'!BX14-MIN('01 (ind)'!BX$6:BX$37))/(MAX('01 (ind)'!BX$6:BX$37)-MIN('01 (ind)'!BX$6:BX$37))))))</f>
        <v>100</v>
      </c>
      <c r="BY15" s="75">
        <f>IF('01 (ind)'!BY$1="si",100*(('01 (ind)'!BY14-MIN('01 (ind)'!BY$6:BY$37))/(MAX('01 (ind)'!BY$6:BY$37)-MIN('01 (ind)'!BY$6:BY$37))),ABS(-100+(100*(('01 (ind)'!BY14-MIN('01 (ind)'!BY$6:BY$37))/(MAX('01 (ind)'!BY$6:BY$37)-MIN('01 (ind)'!BY$6:BY$37))))))</f>
        <v>8.7095887593980592</v>
      </c>
      <c r="BZ15" s="75">
        <f>IF('01 (ind)'!BZ$1="si",100*(('01 (ind)'!BZ14-MIN('01 (ind)'!BZ$6:BZ$37))/(MAX('01 (ind)'!BZ$6:BZ$37)-MIN('01 (ind)'!BZ$6:BZ$37))),ABS(-100+(100*(('01 (ind)'!BZ14-MIN('01 (ind)'!BZ$6:BZ$37))/(MAX('01 (ind)'!BZ$6:BZ$37)-MIN('01 (ind)'!BZ$6:BZ$37))))))</f>
        <v>73.652280112764998</v>
      </c>
      <c r="CA15" s="75">
        <f>IF('01 (ind)'!CA$1="si",100*(('01 (ind)'!CA14-MIN('01 (ind)'!CA$6:CA$37))/(MAX('01 (ind)'!CA$6:CA$37)-MIN('01 (ind)'!CA$6:CA$37))),ABS(-100+(100*(('01 (ind)'!CA14-MIN('01 (ind)'!CA$6:CA$37))/(MAX('01 (ind)'!CA$6:CA$37)-MIN('01 (ind)'!CA$6:CA$37))))))</f>
        <v>100</v>
      </c>
      <c r="CB15" s="75">
        <f>IF('01 (ind)'!CB$1="si",100*(('01 (ind)'!CB14-MIN('01 (ind)'!CB$6:CB$37))/(MAX('01 (ind)'!CB$6:CB$37)-MIN('01 (ind)'!CB$6:CB$37))),ABS(-100+(100*(('01 (ind)'!CB14-MIN('01 (ind)'!CB$6:CB$37))/(MAX('01 (ind)'!CB$6:CB$37)-MIN('01 (ind)'!CB$6:CB$37))))))</f>
        <v>0</v>
      </c>
      <c r="CC15" s="75">
        <f>IF('01 (ind)'!CC$1="si",100*(('01 (ind)'!CC14-MIN('01 (ind)'!CC$6:CC$37))/(MAX('01 (ind)'!CC$6:CC$37)-MIN('01 (ind)'!CC$6:CC$37))),ABS(-100+(100*(('01 (ind)'!CC14-MIN('01 (ind)'!CC$6:CC$37))/(MAX('01 (ind)'!CC$6:CC$37)-MIN('01 (ind)'!CC$6:CC$37))))))</f>
        <v>59.847091087469209</v>
      </c>
      <c r="CD15" s="75">
        <f>IF('01 (ind)'!CD$1="si",100*(('01 (ind)'!CD14-MIN('01 (ind)'!CD$6:CD$37))/(MAX('01 (ind)'!CD$6:CD$37)-MIN('01 (ind)'!CD$6:CD$37))),ABS(-100+(100*(('01 (ind)'!CD14-MIN('01 (ind)'!CD$6:CD$37))/(MAX('01 (ind)'!CD$6:CD$37)-MIN('01 (ind)'!CD$6:CD$37))))))</f>
        <v>22.273532757367658</v>
      </c>
      <c r="CE15" s="75">
        <f>IF('01 (ind)'!CE$1="si",100*(('01 (ind)'!CE14-MIN('01 (ind)'!CE$6:CE$37))/(MAX('01 (ind)'!CE$6:CE$37)-MIN('01 (ind)'!CE$6:CE$37))),ABS(-100+(100*(('01 (ind)'!CE14-MIN('01 (ind)'!CE$6:CE$37))/(MAX('01 (ind)'!CE$6:CE$37)-MIN('01 (ind)'!CE$6:CE$37))))))</f>
        <v>4.7032589599170072</v>
      </c>
      <c r="CF15" s="75">
        <f>IF('01 (ind)'!CF$1="si",100*(('01 (ind)'!CF14-MIN('01 (ind)'!CF$6:CF$37))/(MAX('01 (ind)'!CF$6:CF$37)-MIN('01 (ind)'!CF$6:CF$37))),ABS(-100+(100*(('01 (ind)'!CF14-MIN('01 (ind)'!CF$6:CF$37))/(MAX('01 (ind)'!CF$6:CF$37)-MIN('01 (ind)'!CF$6:CF$37))))))</f>
        <v>32.059930619906261</v>
      </c>
      <c r="CG15" s="75">
        <f>IF('01 (ind)'!CG$1="si",100*(('01 (ind)'!CG14-MIN('01 (ind)'!CG$6:CG$37))/(MAX('01 (ind)'!CG$6:CG$37)-MIN('01 (ind)'!CG$6:CG$37))),ABS(-100+(100*(('01 (ind)'!CG14-MIN('01 (ind)'!CG$6:CG$37))/(MAX('01 (ind)'!CG$6:CG$37)-MIN('01 (ind)'!CG$6:CG$37))))))</f>
        <v>100</v>
      </c>
      <c r="CH15" s="75">
        <f>IF('01 (ind)'!CH$1="si",100*(('01 (ind)'!CH14-MIN('01 (ind)'!CH$6:CH$37))/(MAX('01 (ind)'!CH$6:CH$37)-MIN('01 (ind)'!CH$6:CH$37))),ABS(-100+(100*(('01 (ind)'!CH14-MIN('01 (ind)'!CH$6:CH$37))/(MAX('01 (ind)'!CH$6:CH$37)-MIN('01 (ind)'!CH$6:CH$37))))))</f>
        <v>58.068747290632963</v>
      </c>
      <c r="CI15" s="75">
        <f>IF('01 (ind)'!CI$1="si",100*(('01 (ind)'!CI14-MIN('01 (ind)'!CI$6:CI$37))/(MAX('01 (ind)'!CI$6:CI$37)-MIN('01 (ind)'!CI$6:CI$37))),ABS(-100+(100*(('01 (ind)'!CI14-MIN('01 (ind)'!CI$6:CI$37))/(MAX('01 (ind)'!CI$6:CI$37)-MIN('01 (ind)'!CI$6:CI$37))))))</f>
        <v>22.102133054210636</v>
      </c>
      <c r="CJ15" s="75">
        <f>IF('01 (ind)'!CJ$1="si",100*(('01 (ind)'!CJ14-MIN('01 (ind)'!CJ$6:CJ$37))/(MAX('01 (ind)'!CJ$6:CJ$37)-MIN('01 (ind)'!CJ$6:CJ$37))),ABS(-100+(100*(('01 (ind)'!CJ14-MIN('01 (ind)'!CJ$6:CJ$37))/(MAX('01 (ind)'!CJ$6:CJ$37)-MIN('01 (ind)'!CJ$6:CJ$37))))))</f>
        <v>28.415869356088635</v>
      </c>
      <c r="CK15" s="75">
        <f>IF('01 (ind)'!CK$1="si",100*(('01 (ind)'!CK14-MIN('01 (ind)'!CK$6:CK$37))/(MAX('01 (ind)'!CK$6:CK$37)-MIN('01 (ind)'!CK$6:CK$37))),ABS(-100+(100*(('01 (ind)'!CK14-MIN('01 (ind)'!CK$6:CK$37))/(MAX('01 (ind)'!CK$6:CK$37)-MIN('01 (ind)'!CK$6:CK$37))))))</f>
        <v>100</v>
      </c>
      <c r="CL15" s="75">
        <f>IF('01 (ind)'!CL$1="si",100*(('01 (ind)'!CL14-MIN('01 (ind)'!CL$6:CL$37))/(MAX('01 (ind)'!CL$6:CL$37)-MIN('01 (ind)'!CL$6:CL$37))),ABS(-100+(100*(('01 (ind)'!CL14-MIN('01 (ind)'!CL$6:CL$37))/(MAX('01 (ind)'!CL$6:CL$37)-MIN('01 (ind)'!CL$6:CL$37))))))</f>
        <v>11.315367660298891</v>
      </c>
      <c r="CM15" s="75">
        <f>IF('01 (ind)'!CM$1="si",100*(('01 (ind)'!CM14-MIN('01 (ind)'!CM$6:CM$37))/(MAX('01 (ind)'!CM$6:CM$37)-MIN('01 (ind)'!CM$6:CM$37))),ABS(-100+(100*(('01 (ind)'!CM14-MIN('01 (ind)'!CM$6:CM$37))/(MAX('01 (ind)'!CM$6:CM$37)-MIN('01 (ind)'!CM$6:CM$37))))))</f>
        <v>100</v>
      </c>
    </row>
    <row r="16" spans="1:91">
      <c r="A16" s="18" t="s">
        <v>215</v>
      </c>
      <c r="B16" s="87">
        <f>IF('01 (ind)'!B$1="si",100*(('01 (ind)'!B15-MIN('01 (ind)'!B$6:B$37))/(MAX('01 (ind)'!B$6:B$37)-MIN('01 (ind)'!B$6:B$37))),ABS(-100+(100*(('01 (ind)'!B15-MIN('01 (ind)'!B$6:B$37))/(MAX('01 (ind)'!B$6:B$37)-MIN('01 (ind)'!B$6:B$37))))))</f>
        <v>3.3900352505060982</v>
      </c>
      <c r="C16" s="87">
        <f>IF('01 (ind)'!C$1="si",100*(('01 (ind)'!C15-MIN('01 (ind)'!C$6:C$37))/(MAX('01 (ind)'!C$6:C$37)-MIN('01 (ind)'!C$6:C$37))),ABS(-100+(100*(('01 (ind)'!C15-MIN('01 (ind)'!C$6:C$37))/(MAX('01 (ind)'!C$6:C$37)-MIN('01 (ind)'!C$6:C$37))))))</f>
        <v>52.495833294865349</v>
      </c>
      <c r="D16" s="87">
        <f>IF('01 (ind)'!D$1="si",100*(('01 (ind)'!D15-MIN('01 (ind)'!D$6:D$37))/(MAX('01 (ind)'!D$6:D$37)-MIN('01 (ind)'!D$6:D$37))),ABS(-100+(100*(('01 (ind)'!D15-MIN('01 (ind)'!D$6:D$37))/(MAX('01 (ind)'!D$6:D$37)-MIN('01 (ind)'!D$6:D$37))))))</f>
        <v>77.992132760950753</v>
      </c>
      <c r="E16" s="87">
        <f>IF('01 (ind)'!E$1="si",100*(('01 (ind)'!E15-MIN('01 (ind)'!E$6:E$37))/(MAX('01 (ind)'!E$6:E$37)-MIN('01 (ind)'!E$6:E$37))),ABS(-100+(100*(('01 (ind)'!E15-MIN('01 (ind)'!E$6:E$37))/(MAX('01 (ind)'!E$6:E$37)-MIN('01 (ind)'!E$6:E$37))))))</f>
        <v>63.888888888888893</v>
      </c>
      <c r="F16" s="87">
        <f>IF('01 (ind)'!F$1="si",100*(('01 (ind)'!F15-MIN('01 (ind)'!F$6:F$37))/(MAX('01 (ind)'!F$6:F$37)-MIN('01 (ind)'!F$6:F$37))),ABS(-100+(100*(('01 (ind)'!F15-MIN('01 (ind)'!F$6:F$37))/(MAX('01 (ind)'!F$6:F$37)-MIN('01 (ind)'!F$6:F$37))))))</f>
        <v>42.622950819672127</v>
      </c>
      <c r="G16" s="87">
        <f>IF('01 (ind)'!G$1="si",100*(('01 (ind)'!G15-MIN('01 (ind)'!G$6:G$37))/(MAX('01 (ind)'!G$6:G$37)-MIN('01 (ind)'!G$6:G$37))),ABS(-100+(100*(('01 (ind)'!G15-MIN('01 (ind)'!G$6:G$37))/(MAX('01 (ind)'!G$6:G$37)-MIN('01 (ind)'!G$6:G$37))))))</f>
        <v>51.282051282051292</v>
      </c>
      <c r="H16" s="87">
        <f>IF('01 (ind)'!H$1="si",100*(('01 (ind)'!H15-MIN('01 (ind)'!H$6:H$37))/(MAX('01 (ind)'!H$6:H$37)-MIN('01 (ind)'!H$6:H$37))),ABS(-100+(100*(('01 (ind)'!H15-MIN('01 (ind)'!H$6:H$37))/(MAX('01 (ind)'!H$6:H$37)-MIN('01 (ind)'!H$6:H$37))))))</f>
        <v>62.096774193548363</v>
      </c>
      <c r="I16" s="87">
        <f>IF('01 (ind)'!I$1="si",100*(('01 (ind)'!I15-MIN('01 (ind)'!I$6:I$37))/(MAX('01 (ind)'!I$6:I$37)-MIN('01 (ind)'!I$6:I$37))),ABS(-100+(100*(('01 (ind)'!I15-MIN('01 (ind)'!I$6:I$37))/(MAX('01 (ind)'!I$6:I$37)-MIN('01 (ind)'!I$6:I$37))))))</f>
        <v>45.074626865671647</v>
      </c>
      <c r="J16" s="87">
        <f>IF('01 (ind)'!J$1="si",100*(('01 (ind)'!J15-MIN('01 (ind)'!J$6:J$37))/(MAX('01 (ind)'!J$6:J$37)-MIN('01 (ind)'!J$6:J$37))),ABS(-100+(100*(('01 (ind)'!J15-MIN('01 (ind)'!J$6:J$37))/(MAX('01 (ind)'!J$6:J$37)-MIN('01 (ind)'!J$6:J$37))))))</f>
        <v>14.303797468354427</v>
      </c>
      <c r="K16" s="87">
        <f>IF('01 (ind)'!K$1="si",100*(('01 (ind)'!K15-MIN('01 (ind)'!K$6:K$37))/(MAX('01 (ind)'!K$6:K$37)-MIN('01 (ind)'!K$6:K$37))),ABS(-100+(100*(('01 (ind)'!K15-MIN('01 (ind)'!K$6:K$37))/(MAX('01 (ind)'!K$6:K$37)-MIN('01 (ind)'!K$6:K$37))))))</f>
        <v>19.418827133619708</v>
      </c>
      <c r="L16" s="87">
        <f>IF('01 (ind)'!L$1="si",100*(('01 (ind)'!L15-MIN('01 (ind)'!L$6:L$37))/(MAX('01 (ind)'!L$6:L$37)-MIN('01 (ind)'!L$6:L$37))),ABS(-100+(100*(('01 (ind)'!L15-MIN('01 (ind)'!L$6:L$37))/(MAX('01 (ind)'!L$6:L$37)-MIN('01 (ind)'!L$6:L$37))))))</f>
        <v>48.805506101349536</v>
      </c>
      <c r="M16" s="87">
        <f>IF('01 (ind)'!M$1="si",100*(('01 (ind)'!M15-MIN('01 (ind)'!M$6:M$37))/(MAX('01 (ind)'!M$6:M$37)-MIN('01 (ind)'!M$6:M$37))),ABS(-100+(100*(('01 (ind)'!M15-MIN('01 (ind)'!M$6:M$37))/(MAX('01 (ind)'!M$6:M$37)-MIN('01 (ind)'!M$6:M$37))))))</f>
        <v>0.67041451362541415</v>
      </c>
      <c r="N16" s="87">
        <f>IF('01 (ind)'!N$1="si",100*(('01 (ind)'!N15-MIN('01 (ind)'!N$6:N$37))/(MAX('01 (ind)'!N$6:N$37)-MIN('01 (ind)'!N$6:N$37))),ABS(-100+(100*(('01 (ind)'!N15-MIN('01 (ind)'!N$6:N$37))/(MAX('01 (ind)'!N$6:N$37)-MIN('01 (ind)'!N$6:N$37))))))</f>
        <v>0</v>
      </c>
      <c r="O16" s="87">
        <f>IF('01 (ind)'!O$1="si",100*(('01 (ind)'!O15-MIN('01 (ind)'!O$6:O$37))/(MAX('01 (ind)'!O$6:O$37)-MIN('01 (ind)'!O$6:O$37))),ABS(-100+(100*(('01 (ind)'!O15-MIN('01 (ind)'!O$6:O$37))/(MAX('01 (ind)'!O$6:O$37)-MIN('01 (ind)'!O$6:O$37))))))</f>
        <v>89.690721649484544</v>
      </c>
      <c r="P16" s="87">
        <f>IF('01 (ind)'!P$1="si",100*(('01 (ind)'!P15-MIN('01 (ind)'!P$6:P$37))/(MAX('01 (ind)'!P$6:P$37)-MIN('01 (ind)'!P$6:P$37))),ABS(-100+(100*(('01 (ind)'!P15-MIN('01 (ind)'!P$6:P$37))/(MAX('01 (ind)'!P$6:P$37)-MIN('01 (ind)'!P$6:P$37))))))</f>
        <v>5.4752663168405098</v>
      </c>
      <c r="Q16" s="87">
        <f>IF('01 (ind)'!Q$1="si",100*(('01 (ind)'!Q15-MIN('01 (ind)'!Q$6:Q$37))/(MAX('01 (ind)'!Q$6:Q$37)-MIN('01 (ind)'!Q$6:Q$37))),ABS(-100+(100*(('01 (ind)'!Q15-MIN('01 (ind)'!Q$6:Q$37))/(MAX('01 (ind)'!Q$6:Q$37)-MIN('01 (ind)'!Q$6:Q$37))))))</f>
        <v>22.847608890005993</v>
      </c>
      <c r="R16" s="87">
        <f>IF('01 (ind)'!R$1="si",100*(('01 (ind)'!R15-MIN('01 (ind)'!R$6:R$37))/(MAX('01 (ind)'!R$6:R$37)-MIN('01 (ind)'!R$6:R$37))),ABS(-100+(100*(('01 (ind)'!R15-MIN('01 (ind)'!R$6:R$37))/(MAX('01 (ind)'!R$6:R$37)-MIN('01 (ind)'!R$6:R$37))))))</f>
        <v>0.10548371333291856</v>
      </c>
      <c r="S16" s="75">
        <f>ABS(ABS(('01 (ind)'!S15-((MAX('01 (ind)'!S$6:S$37)+MIN('01 (ind)'!S$6:S$37))/2))/(((MAX('01 (ind)'!S$6:S$37)+MIN('01 (ind)'!S$6:S$37))/2)-MAX('01 (ind)'!S$6:S$37))*100)-100)</f>
        <v>65.661361301382016</v>
      </c>
      <c r="T16" s="75">
        <f>IF('01 (ind)'!T$1="si",100*(('01 (ind)'!T15-MIN('01 (ind)'!T$6:T$37))/(MAX('01 (ind)'!T$6:T$37)-MIN('01 (ind)'!T$6:T$37))),ABS(-100+(100*(('01 (ind)'!T15-MIN('01 (ind)'!T$6:T$37))/(MAX('01 (ind)'!T$6:T$37)-MIN('01 (ind)'!T$6:T$37))))))</f>
        <v>22.263076740600166</v>
      </c>
      <c r="U16" s="75">
        <f>IF('01 (ind)'!U$1="si",100*(('01 (ind)'!U15-MIN('01 (ind)'!U$6:U$37))/(MAX('01 (ind)'!U$6:U$37)-MIN('01 (ind)'!U$6:U$37))),ABS(-100+(100*(('01 (ind)'!U15-MIN('01 (ind)'!U$6:U$37))/(MAX('01 (ind)'!U$6:U$37)-MIN('01 (ind)'!U$6:U$37))))))</f>
        <v>100</v>
      </c>
      <c r="V16" s="75">
        <f>IF('01 (ind)'!V$1="si",100*(('01 (ind)'!V15-MIN('01 (ind)'!V$6:V$37))/(MAX('01 (ind)'!V$6:V$37)-MIN('01 (ind)'!V$6:V$37))),ABS(-100+(100*(('01 (ind)'!V15-MIN('01 (ind)'!V$6:V$37))/(MAX('01 (ind)'!V$6:V$37)-MIN('01 (ind)'!V$6:V$37))))))</f>
        <v>97.790055248618785</v>
      </c>
      <c r="W16" s="75">
        <f>IF('01 (ind)'!W$1="si",100*(('01 (ind)'!W15-MIN('01 (ind)'!W$6:W$37))/(MAX('01 (ind)'!W$6:W$37)-MIN('01 (ind)'!W$6:W$37))),ABS(-100+(100*(('01 (ind)'!W15-MIN('01 (ind)'!W$6:W$37))/(MAX('01 (ind)'!W$6:W$37)-MIN('01 (ind)'!W$6:W$37))))))</f>
        <v>65.396599143129038</v>
      </c>
      <c r="X16" s="75">
        <f>IF('01 (ind)'!X$1="si",100*(('01 (ind)'!X15-MIN('01 (ind)'!X$6:X$37))/(MAX('01 (ind)'!X$6:X$37)-MIN('01 (ind)'!X$6:X$37))),ABS(-100+(100*(('01 (ind)'!X15-MIN('01 (ind)'!X$6:X$37))/(MAX('01 (ind)'!X$6:X$37)-MIN('01 (ind)'!X$6:X$37))))))</f>
        <v>55.54037533420275</v>
      </c>
      <c r="Y16" s="75">
        <f>IF('01 (ind)'!Y$1="si",100*(('01 (ind)'!Y15-MIN('01 (ind)'!Y$6:Y$37))/(MAX('01 (ind)'!Y$6:Y$37)-MIN('01 (ind)'!Y$6:Y$37))),ABS(-100+(100*(('01 (ind)'!Y15-MIN('01 (ind)'!Y$6:Y$37))/(MAX('01 (ind)'!Y$6:Y$37)-MIN('01 (ind)'!Y$6:Y$37))))))</f>
        <v>52.061514639639647</v>
      </c>
      <c r="Z16" s="75">
        <f>IF('01 (ind)'!Z$1="si",100*(('01 (ind)'!Z15-MIN('01 (ind)'!Z$6:Z$37))/(MAX('01 (ind)'!Z$6:Z$37)-MIN('01 (ind)'!Z$6:Z$37))),ABS(-100+(100*(('01 (ind)'!Z15-MIN('01 (ind)'!Z$6:Z$37))/(MAX('01 (ind)'!Z$6:Z$37)-MIN('01 (ind)'!Z$6:Z$37))))))</f>
        <v>74.632368450897744</v>
      </c>
      <c r="AA16" s="75">
        <f>IF('01 (ind)'!AA$1="si",100*(('01 (ind)'!AA15-MIN('01 (ind)'!AA$6:AA$37))/(MAX('01 (ind)'!AA$6:AA$37)-MIN('01 (ind)'!AA$6:AA$37))),ABS(-100+(100*(('01 (ind)'!AA15-MIN('01 (ind)'!AA$6:AA$37))/(MAX('01 (ind)'!AA$6:AA$37)-MIN('01 (ind)'!AA$6:AA$37))))))</f>
        <v>48.209600055073068</v>
      </c>
      <c r="AB16" s="75">
        <f>IF('01 (ind)'!AB$1="si",100*(('01 (ind)'!AB15-MIN('01 (ind)'!AB$6:AB$37))/(MAX('01 (ind)'!AB$6:AB$37)-MIN('01 (ind)'!AB$6:AB$37))),ABS(-100+(100*(('01 (ind)'!AB15-MIN('01 (ind)'!AB$6:AB$37))/(MAX('01 (ind)'!AB$6:AB$37)-MIN('01 (ind)'!AB$6:AB$37))))))</f>
        <v>38.72076369705308</v>
      </c>
      <c r="AC16" s="75">
        <f>IF('01 (ind)'!AC$1="si",100*(('01 (ind)'!AC15-MIN('01 (ind)'!AC$6:AC$37))/(MAX('01 (ind)'!AC$6:AC$37)-MIN('01 (ind)'!AC$6:AC$37))),ABS(-100+(100*(('01 (ind)'!AC15-MIN('01 (ind)'!AC$6:AC$37))/(MAX('01 (ind)'!AC$6:AC$37)-MIN('01 (ind)'!AC$6:AC$37))))))</f>
        <v>92.530308385102941</v>
      </c>
      <c r="AD16" s="75">
        <f>IF('01 (ind)'!AD$1="si",100*(('01 (ind)'!AD15-MIN('01 (ind)'!AD$6:AD$37))/(MAX('01 (ind)'!AD$6:AD$37)-MIN('01 (ind)'!AD$6:AD$37))),ABS(-100+(100*(('01 (ind)'!AD15-MIN('01 (ind)'!AD$6:AD$37))/(MAX('01 (ind)'!AD$6:AD$37)-MIN('01 (ind)'!AD$6:AD$37))))))</f>
        <v>18.435617502451784</v>
      </c>
      <c r="AE16" s="75">
        <f>IF('01 (ind)'!AE$1="si",100*(('01 (ind)'!AE15-MIN('01 (ind)'!AE$6:AE$37))/(MAX('01 (ind)'!AE$6:AE$37)-MIN('01 (ind)'!AE$6:AE$37))),ABS(-100+(100*(('01 (ind)'!AE15-MIN('01 (ind)'!AE$6:AE$37))/(MAX('01 (ind)'!AE$6:AE$37)-MIN('01 (ind)'!AE$6:AE$37))))))</f>
        <v>48.615939445102022</v>
      </c>
      <c r="AF16" s="75">
        <f>IF('01 (ind)'!AF$1="si",100*(('01 (ind)'!AF15-MIN('01 (ind)'!AF$6:AF$37))/(MAX('01 (ind)'!AF$6:AF$37)-MIN('01 (ind)'!AF$6:AF$37))),ABS(-100+(100*(('01 (ind)'!AF15-MIN('01 (ind)'!AF$6:AF$37))/(MAX('01 (ind)'!AF$6:AF$37)-MIN('01 (ind)'!AF$6:AF$37))))))</f>
        <v>87.765957446808514</v>
      </c>
      <c r="AG16" s="75">
        <f>IF('01 (ind)'!AG$1="si",100*(('01 (ind)'!AG15-MIN('01 (ind)'!AG$6:AG$37))/(MAX('01 (ind)'!AG$6:AG$37)-MIN('01 (ind)'!AG$6:AG$37))),ABS(-100+(100*(('01 (ind)'!AG15-MIN('01 (ind)'!AG$6:AG$37))/(MAX('01 (ind)'!AG$6:AG$37)-MIN('01 (ind)'!AG$6:AG$37))))))</f>
        <v>20.987654320987687</v>
      </c>
      <c r="AH16" s="75">
        <f>IF('01 (ind)'!AH$1="si",100*(('01 (ind)'!AH15-MIN('01 (ind)'!AH$6:AH$37))/(MAX('01 (ind)'!AH$6:AH$37)-MIN('01 (ind)'!AH$6:AH$37))),ABS(-100+(100*(('01 (ind)'!AH15-MIN('01 (ind)'!AH$6:AH$37))/(MAX('01 (ind)'!AH$6:AH$37)-MIN('01 (ind)'!AH$6:AH$37))))))</f>
        <v>17.763157894736839</v>
      </c>
      <c r="AI16" s="75">
        <f>IF('01 (ind)'!AI$1="si",100*(('01 (ind)'!AI15-MIN('01 (ind)'!AI$6:AI$37))/(MAX('01 (ind)'!AI$6:AI$37)-MIN('01 (ind)'!AI$6:AI$37))),ABS(-100+(100*(('01 (ind)'!AI15-MIN('01 (ind)'!AI$6:AI$37))/(MAX('01 (ind)'!AI$6:AI$37)-MIN('01 (ind)'!AI$6:AI$37))))))</f>
        <v>1.6488746220745771</v>
      </c>
      <c r="AJ16" s="75">
        <f>IF('01 (ind)'!AJ$1="si",100*(('01 (ind)'!AJ15-MIN('01 (ind)'!AJ$6:AJ$37))/(MAX('01 (ind)'!AJ$6:AJ$37)-MIN('01 (ind)'!AJ$6:AJ$37))),ABS(-100+(100*(('01 (ind)'!AJ15-MIN('01 (ind)'!AJ$6:AJ$37))/(MAX('01 (ind)'!AJ$6:AJ$37)-MIN('01 (ind)'!AJ$6:AJ$37))))))</f>
        <v>76.536248561565017</v>
      </c>
      <c r="AK16" s="75">
        <f>IF('01 (ind)'!AK$1="si",100*(('01 (ind)'!AK15-MIN('01 (ind)'!AK$6:AK$37))/(MAX('01 (ind)'!AK$6:AK$37)-MIN('01 (ind)'!AK$6:AK$37))),ABS(-100+(100*(('01 (ind)'!AK15-MIN('01 (ind)'!AK$6:AK$37))/(MAX('01 (ind)'!AK$6:AK$37)-MIN('01 (ind)'!AK$6:AK$37))))))</f>
        <v>14.425496227019446</v>
      </c>
      <c r="AL16" s="75">
        <f>IF('01 (ind)'!AL$1="si",100*(('01 (ind)'!AL15-MIN('01 (ind)'!AL$6:AL$37))/(MAX('01 (ind)'!AL$6:AL$37)-MIN('01 (ind)'!AL$6:AL$37))),ABS(-100+(100*(('01 (ind)'!AL15-MIN('01 (ind)'!AL$6:AL$37))/(MAX('01 (ind)'!AL$6:AL$37)-MIN('01 (ind)'!AL$6:AL$37))))))</f>
        <v>50.839399509256872</v>
      </c>
      <c r="AM16" s="75">
        <f>IF('01 (ind)'!AM$1="si",100*(('01 (ind)'!AM15-MIN('01 (ind)'!AM$6:AM$37))/(MAX('01 (ind)'!AM$6:AM$37)-MIN('01 (ind)'!AM$6:AM$37))),ABS(-100+(100*(('01 (ind)'!AM15-MIN('01 (ind)'!AM$6:AM$37))/(MAX('01 (ind)'!AM$6:AM$37)-MIN('01 (ind)'!AM$6:AM$37))))))</f>
        <v>92.446614075689695</v>
      </c>
      <c r="AN16" s="75">
        <f>IF('01 (ind)'!AN$1="si",100*(('01 (ind)'!AN15-MIN('01 (ind)'!AN$6:AN$37))/(MAX('01 (ind)'!AN$6:AN$37)-MIN('01 (ind)'!AN$6:AN$37))),ABS(-100+(100*(('01 (ind)'!AN15-MIN('01 (ind)'!AN$6:AN$37))/(MAX('01 (ind)'!AN$6:AN$37)-MIN('01 (ind)'!AN$6:AN$37))))))</f>
        <v>36.440316913259082</v>
      </c>
      <c r="AO16" s="75">
        <f>IF('01 (ind)'!AO$1="si",100*(('01 (ind)'!AO15-MIN('01 (ind)'!AO$6:AO$37))/(MAX('01 (ind)'!AO$6:AO$37)-MIN('01 (ind)'!AO$6:AO$37))),ABS(-100+(100*(('01 (ind)'!AO15-MIN('01 (ind)'!AO$6:AO$37))/(MAX('01 (ind)'!AO$6:AO$37)-MIN('01 (ind)'!AO$6:AO$37))))))</f>
        <v>74.201315338172805</v>
      </c>
      <c r="AP16" s="75">
        <f>IF('01 (ind)'!AP$1="si",100*(('01 (ind)'!AP15-MIN('01 (ind)'!AP$6:AP$37))/(MAX('01 (ind)'!AP$6:AP$37)-MIN('01 (ind)'!AP$6:AP$37))),ABS(-100+(100*(('01 (ind)'!AP15-MIN('01 (ind)'!AP$6:AP$37))/(MAX('01 (ind)'!AP$6:AP$37)-MIN('01 (ind)'!AP$6:AP$37))))))</f>
        <v>63.359746144456672</v>
      </c>
      <c r="AQ16" s="75">
        <f>IF('01 (ind)'!AQ$1="si",100*(('01 (ind)'!AQ15-MIN('01 (ind)'!AQ$6:AQ$37))/(MAX('01 (ind)'!AQ$6:AQ$37)-MIN('01 (ind)'!AQ$6:AQ$37))),ABS(-100+(100*(('01 (ind)'!AQ15-MIN('01 (ind)'!AQ$6:AQ$37))/(MAX('01 (ind)'!AQ$6:AQ$37)-MIN('01 (ind)'!AQ$6:AQ$37))))))</f>
        <v>6.5217922379383326</v>
      </c>
      <c r="AR16" s="75">
        <f>IF('01 (ind)'!AR$1="si",100*(('01 (ind)'!AR15-MIN('01 (ind)'!AR$6:AR$37))/(MAX('01 (ind)'!AR$6:AR$37)-MIN('01 (ind)'!AR$6:AR$37))),ABS(-100+(100*(('01 (ind)'!AR15-MIN('01 (ind)'!AR$6:AR$37))/(MAX('01 (ind)'!AR$6:AR$37)-MIN('01 (ind)'!AR$6:AR$37))))))</f>
        <v>37.972853120225508</v>
      </c>
      <c r="AS16" s="75">
        <f>IF('01 (ind)'!AS$1="si",100*(('01 (ind)'!AS15-MIN('01 (ind)'!AS$6:AS$37))/(MAX('01 (ind)'!AS$6:AS$37)-MIN('01 (ind)'!AS$6:AS$37))),ABS(-100+(100*(('01 (ind)'!AS15-MIN('01 (ind)'!AS$6:AS$37))/(MAX('01 (ind)'!AS$6:AS$37)-MIN('01 (ind)'!AS$6:AS$37))))))</f>
        <v>34.429371659723401</v>
      </c>
      <c r="AT16" s="75">
        <f>IF('01 (ind)'!AT$1="si",100*(('01 (ind)'!AT15-MIN('01 (ind)'!AT$6:AT$37))/(MAX('01 (ind)'!AT$6:AT$37)-MIN('01 (ind)'!AT$6:AT$37))),ABS(-100+(100*(('01 (ind)'!AT15-MIN('01 (ind)'!AT$6:AT$37))/(MAX('01 (ind)'!AT$6:AT$37)-MIN('01 (ind)'!AT$6:AT$37))))))</f>
        <v>0</v>
      </c>
      <c r="AU16" s="75">
        <f>IF('01 (ind)'!AU$1="si",100*(('01 (ind)'!AU15-MIN('01 (ind)'!AU$6:AU$37))/(MAX('01 (ind)'!AU$6:AU$37)-MIN('01 (ind)'!AU$6:AU$37))),ABS(-100+(100*(('01 (ind)'!AU15-MIN('01 (ind)'!AU$6:AU$37))/(MAX('01 (ind)'!AU$6:AU$37)-MIN('01 (ind)'!AU$6:AU$37))))))</f>
        <v>39.130434782608695</v>
      </c>
      <c r="AV16" s="75">
        <f>IF('01 (ind)'!AV$1="si",100*(('01 (ind)'!AV15-MIN('01 (ind)'!AV$6:AV$37))/(MAX('01 (ind)'!AV$6:AV$37)-MIN('01 (ind)'!AV$6:AV$37))),ABS(-100+(100*(('01 (ind)'!AV15-MIN('01 (ind)'!AV$6:AV$37))/(MAX('01 (ind)'!AV$6:AV$37)-MIN('01 (ind)'!AV$6:AV$37))))))</f>
        <v>74.696707105719241</v>
      </c>
      <c r="AW16" s="75">
        <f>IF('01 (ind)'!AW$1="si",100*(('01 (ind)'!AW15-MIN('01 (ind)'!AW$6:AW$37))/(MAX('01 (ind)'!AW$6:AW$37)-MIN('01 (ind)'!AW$6:AW$37))),ABS(-100+(100*(('01 (ind)'!AW15-MIN('01 (ind)'!AW$6:AW$37))/(MAX('01 (ind)'!AW$6:AW$37)-MIN('01 (ind)'!AW$6:AW$37))))))</f>
        <v>36.858475894245728</v>
      </c>
      <c r="AX16" s="75">
        <f>IF('01 (ind)'!AX$1="si",100*(('01 (ind)'!AX15-MIN('01 (ind)'!AX$6:AX$37))/(MAX('01 (ind)'!AX$6:AX$37)-MIN('01 (ind)'!AX$6:AX$37))),ABS(-100+(100*(('01 (ind)'!AX15-MIN('01 (ind)'!AX$6:AX$37))/(MAX('01 (ind)'!AX$6:AX$37)-MIN('01 (ind)'!AX$6:AX$37))))))</f>
        <v>5.7017495088147907</v>
      </c>
      <c r="AY16" s="75">
        <f>IF('01 (ind)'!AY$1="si",100*(('01 (ind)'!AY15-MIN('01 (ind)'!AY$6:AY$37))/(MAX('01 (ind)'!AY$6:AY$37)-MIN('01 (ind)'!AY$6:AY$37))),ABS(-100+(100*(('01 (ind)'!AY15-MIN('01 (ind)'!AY$6:AY$37))/(MAX('01 (ind)'!AY$6:AY$37)-MIN('01 (ind)'!AY$6:AY$37))))))</f>
        <v>47.764034253092376</v>
      </c>
      <c r="AZ16" s="75">
        <f>IF('01 (ind)'!AZ$1="si",100*(('01 (ind)'!AZ15-MIN('01 (ind)'!AZ$6:AZ$37))/(MAX('01 (ind)'!AZ$6:AZ$37)-MIN('01 (ind)'!AZ$6:AZ$37))),ABS(-100+(100*(('01 (ind)'!AZ15-MIN('01 (ind)'!AZ$6:AZ$37))/(MAX('01 (ind)'!AZ$6:AZ$37)-MIN('01 (ind)'!AZ$6:AZ$37))))))</f>
        <v>2.5126443310953297</v>
      </c>
      <c r="BA16" s="75">
        <f>IF('01 (ind)'!BA$1="si",100*(('01 (ind)'!BA15-MIN('01 (ind)'!BA$6:BA$37))/(MAX('01 (ind)'!BA$6:BA$37)-MIN('01 (ind)'!BA$6:BA$37))),ABS(-100+(100*(('01 (ind)'!BA15-MIN('01 (ind)'!BA$6:BA$37))/(MAX('01 (ind)'!BA$6:BA$37)-MIN('01 (ind)'!BA$6:BA$37))))))</f>
        <v>23.478270229152397</v>
      </c>
      <c r="BB16" s="75">
        <f>IF('01 (ind)'!BB$1="si",100*(('01 (ind)'!BB15-MIN('01 (ind)'!BB$6:BB$37))/(MAX('01 (ind)'!BB$6:BB$37)-MIN('01 (ind)'!BB$6:BB$37))),ABS(-100+(100*(('01 (ind)'!BB15-MIN('01 (ind)'!BB$6:BB$37))/(MAX('01 (ind)'!BB$6:BB$37)-MIN('01 (ind)'!BB$6:BB$37))))))</f>
        <v>8.3902049727629073</v>
      </c>
      <c r="BC16" s="75">
        <f>IF('01 (ind)'!BC$1="si",100*(('01 (ind)'!BC15-MIN('01 (ind)'!BC$6:BC$37))/(MAX('01 (ind)'!BC$6:BC$37)-MIN('01 (ind)'!BC$6:BC$37))),ABS(-100+(100*(('01 (ind)'!BC15-MIN('01 (ind)'!BC$6:BC$37))/(MAX('01 (ind)'!BC$6:BC$37)-MIN('01 (ind)'!BC$6:BC$37))))))</f>
        <v>23.655165115995022</v>
      </c>
      <c r="BD16" s="75">
        <f>IF('01 (ind)'!BD$1="si",100*(('01 (ind)'!BD15-MIN('01 (ind)'!BD$6:BD$37))/(MAX('01 (ind)'!BD$6:BD$37)-MIN('01 (ind)'!BD$6:BD$37))),ABS(-100+(100*(('01 (ind)'!BD15-MIN('01 (ind)'!BD$6:BD$37))/(MAX('01 (ind)'!BD$6:BD$37)-MIN('01 (ind)'!BD$6:BD$37))))))</f>
        <v>52.571146204206279</v>
      </c>
      <c r="BE16" s="75">
        <f>IF('01 (ind)'!BE$1="si",100*(('01 (ind)'!BE15-MIN('01 (ind)'!BE$6:BE$37))/(MAX('01 (ind)'!BE$6:BE$37)-MIN('01 (ind)'!BE$6:BE$37))),ABS(-100+(100*(('01 (ind)'!BE15-MIN('01 (ind)'!BE$6:BE$37))/(MAX('01 (ind)'!BE$6:BE$37)-MIN('01 (ind)'!BE$6:BE$37))))))</f>
        <v>6.4671814671814669</v>
      </c>
      <c r="BF16" s="75">
        <f>IF('01 (ind)'!BF$1="si",100*(('01 (ind)'!BF15-MIN('01 (ind)'!BF$6:BF$37))/(MAX('01 (ind)'!BF$6:BF$37)-MIN('01 (ind)'!BF$6:BF$37))),ABS(-100+(100*(('01 (ind)'!BF15-MIN('01 (ind)'!BF$6:BF$37))/(MAX('01 (ind)'!BF$6:BF$37)-MIN('01 (ind)'!BF$6:BF$37))))))</f>
        <v>31.521312983071109</v>
      </c>
      <c r="BG16" s="75">
        <f>IF('01 (ind)'!BG$1="si",100*(('01 (ind)'!BG15-MIN('01 (ind)'!BG$6:BG$37))/(MAX('01 (ind)'!BG$6:BG$37)-MIN('01 (ind)'!BG$6:BG$37))),ABS(-100+(100*(('01 (ind)'!BG15-MIN('01 (ind)'!BG$6:BG$37))/(MAX('01 (ind)'!BG$6:BG$37)-MIN('01 (ind)'!BG$6:BG$37))))))</f>
        <v>15.33692884793334</v>
      </c>
      <c r="BH16" s="75">
        <f>IF('01 (ind)'!BH$1="si",100*(('01 (ind)'!BH15-MIN('01 (ind)'!BH$6:BH$37))/(MAX('01 (ind)'!BH$6:BH$37)-MIN('01 (ind)'!BH$6:BH$37))),ABS(-100+(100*(('01 (ind)'!BH15-MIN('01 (ind)'!BH$6:BH$37))/(MAX('01 (ind)'!BH$6:BH$37)-MIN('01 (ind)'!BH$6:BH$37))))))</f>
        <v>20.242483351991556</v>
      </c>
      <c r="BI16" s="75">
        <f>IF('01 (ind)'!BI$1="si",100*(('01 (ind)'!BI15-MIN('01 (ind)'!BI$6:BI$37))/(MAX('01 (ind)'!BI$6:BI$37)-MIN('01 (ind)'!BI$6:BI$37))),ABS(-100+(100*(('01 (ind)'!BI15-MIN('01 (ind)'!BI$6:BI$37))/(MAX('01 (ind)'!BI$6:BI$37)-MIN('01 (ind)'!BI$6:BI$37))))))</f>
        <v>94.366492701756599</v>
      </c>
      <c r="BJ16" s="75">
        <f>IF('01 (ind)'!BJ$1="si",100*(('01 (ind)'!BJ15-MIN('01 (ind)'!BJ$6:BJ$37))/(MAX('01 (ind)'!BJ$6:BJ$37)-MIN('01 (ind)'!BJ$6:BJ$37))),ABS(-100+(100*(('01 (ind)'!BJ15-MIN('01 (ind)'!BJ$6:BJ$37))/(MAX('01 (ind)'!BJ$6:BJ$37)-MIN('01 (ind)'!BJ$6:BJ$37))))))</f>
        <v>3.7614690015753792E-4</v>
      </c>
      <c r="BK16" s="75">
        <f>IF('01 (ind)'!BK$1="si",100*(('01 (ind)'!BK15-MIN('01 (ind)'!BK$6:BK$37))/(MAX('01 (ind)'!BK$6:BK$37)-MIN('01 (ind)'!BK$6:BK$37))),ABS(-100+(100*(('01 (ind)'!BK15-MIN('01 (ind)'!BK$6:BK$37))/(MAX('01 (ind)'!BK$6:BK$37)-MIN('01 (ind)'!BK$6:BK$37))))))</f>
        <v>10.756923220810853</v>
      </c>
      <c r="BL16" s="75">
        <f>IF('01 (ind)'!BL$1="si",100*(('01 (ind)'!BL15-MIN('01 (ind)'!BL$6:BL$37))/(MAX('01 (ind)'!BL$6:BL$37)-MIN('01 (ind)'!BL$6:BL$37))),ABS(-100+(100*(('01 (ind)'!BL15-MIN('01 (ind)'!BL$6:BL$37))/(MAX('01 (ind)'!BL$6:BL$37)-MIN('01 (ind)'!BL$6:BL$37))))))</f>
        <v>10.810810810810811</v>
      </c>
      <c r="BM16" s="75">
        <f>IF('01 (ind)'!BM$1="si",100*(('01 (ind)'!BM15-MIN('01 (ind)'!BM$6:BM$37))/(MAX('01 (ind)'!BM$6:BM$37)-MIN('01 (ind)'!BM$6:BM$37))),ABS(-100+(100*(('01 (ind)'!BM15-MIN('01 (ind)'!BM$6:BM$37))/(MAX('01 (ind)'!BM$6:BM$37)-MIN('01 (ind)'!BM$6:BM$37))))))</f>
        <v>15.650430444652653</v>
      </c>
      <c r="BN16" s="75">
        <f>IF('01 (ind)'!BN$1="si",100*(('01 (ind)'!BN15-MIN('01 (ind)'!BN$6:BN$37))/(MAX('01 (ind)'!BN$6:BN$37)-MIN('01 (ind)'!BN$6:BN$37))),ABS(-100+(100*(('01 (ind)'!BN15-MIN('01 (ind)'!BN$6:BN$37))/(MAX('01 (ind)'!BN$6:BN$37)-MIN('01 (ind)'!BN$6:BN$37))))))</f>
        <v>38.013198771190901</v>
      </c>
      <c r="BO16" s="75">
        <f>IF('01 (ind)'!BO$1="si",100*(('01 (ind)'!BO15-MIN('01 (ind)'!BO$6:BO$37))/(MAX('01 (ind)'!BO$6:BO$37)-MIN('01 (ind)'!BO$6:BO$37))),ABS(-100+(100*(('01 (ind)'!BO15-MIN('01 (ind)'!BO$6:BO$37))/(MAX('01 (ind)'!BO$6:BO$37)-MIN('01 (ind)'!BO$6:BO$37))))))</f>
        <v>100</v>
      </c>
      <c r="BP16" s="75">
        <f>IF('01 (ind)'!BP$1="si",100*(('01 (ind)'!BP15-MIN('01 (ind)'!BP$6:BP$37))/(MAX('01 (ind)'!BP$6:BP$37)-MIN('01 (ind)'!BP$6:BP$37))),ABS(-100+(100*(('01 (ind)'!BP15-MIN('01 (ind)'!BP$6:BP$37))/(MAX('01 (ind)'!BP$6:BP$37)-MIN('01 (ind)'!BP$6:BP$37))))))</f>
        <v>19.120174261688589</v>
      </c>
      <c r="BQ16" s="75">
        <f>IF('01 (ind)'!BQ$1="si",100*(('01 (ind)'!BQ15-MIN('01 (ind)'!BQ$6:BQ$37))/(MAX('01 (ind)'!BQ$6:BQ$37)-MIN('01 (ind)'!BQ$6:BQ$37))),ABS(-100+(100*(('01 (ind)'!BQ15-MIN('01 (ind)'!BQ$6:BQ$37))/(MAX('01 (ind)'!BQ$6:BQ$37)-MIN('01 (ind)'!BQ$6:BQ$37))))))</f>
        <v>6.683184828245663</v>
      </c>
      <c r="BR16" s="75">
        <f>IF('01 (ind)'!BR$1="si",100*(('01 (ind)'!BR15-MIN('01 (ind)'!BR$6:BR$37))/(MAX('01 (ind)'!BR$6:BR$37)-MIN('01 (ind)'!BR$6:BR$37))),ABS(-100+(100*(('01 (ind)'!BR15-MIN('01 (ind)'!BR$6:BR$37))/(MAX('01 (ind)'!BP$6:BP$37)-MIN('01 (ind)'!BR$6:BR$37))))))</f>
        <v>2.2805936757803948</v>
      </c>
      <c r="BS16" s="75">
        <f>IF('01 (ind)'!BS$1="si",100*(('01 (ind)'!BS15-MIN('01 (ind)'!BS$6:BS$37))/(MAX('01 (ind)'!BS$6:BS$37)-MIN('01 (ind)'!BS$6:BS$37))),ABS(-100+(100*(('01 (ind)'!BS15-MIN('01 (ind)'!BS$6:BS$37))/(MAX('01 (ind)'!BQ$6:BQ$37)-MIN('01 (ind)'!BS$6:BS$37))))))</f>
        <v>43.743319682776814</v>
      </c>
      <c r="BT16" s="75">
        <f>IF('01 (ind)'!BT$1="si",100*(('01 (ind)'!BT15-MIN('01 (ind)'!BT$6:BT$37))/(MAX('01 (ind)'!BT$6:BT$37)-MIN('01 (ind)'!BT$6:BT$37))),ABS(-100+(100*(('01 (ind)'!BT15-MIN('01 (ind)'!BT$6:BT$37))/(MAX('01 (ind)'!BR$6:BR$37)-MIN('01 (ind)'!BT$6:BT$37))))))</f>
        <v>87.880848749999998</v>
      </c>
      <c r="BU16" s="75">
        <f>IF('01 (ind)'!BU$1="si",100*(('01 (ind)'!BU15-MIN('01 (ind)'!BU$6:BU$37))/(MAX('01 (ind)'!BU$6:BU$37)-MIN('01 (ind)'!BU$6:BU$37))),ABS(-100+(100*(('01 (ind)'!BU15-MIN('01 (ind)'!BU$6:BU$37))/(MAX('01 (ind)'!BU$6:BU$37)-MIN('01 (ind)'!BU$6:BU$37))))))</f>
        <v>12.505663797009518</v>
      </c>
      <c r="BV16" s="75">
        <f>IF('01 (ind)'!BV$1="si",100*(('01 (ind)'!BV15-MIN('01 (ind)'!BV$6:BV$37))/(MAX('01 (ind)'!BV$6:BV$37)-MIN('01 (ind)'!BV$6:BV$37))),ABS(-100+(100*(('01 (ind)'!BV15-MIN('01 (ind)'!BV$6:BV$37))/(MAX('01 (ind)'!BV$6:BV$37)-MIN('01 (ind)'!BV$6:BV$37))))))</f>
        <v>0</v>
      </c>
      <c r="BW16" s="75">
        <f>IF('01 (ind)'!BW$1="si",100*(('01 (ind)'!BW15-MIN('01 (ind)'!BW$6:BW$37))/(MAX('01 (ind)'!BW$6:BW$37)-MIN('01 (ind)'!BW$6:BW$37))),ABS(-100+(100*(('01 (ind)'!BW15-MIN('01 (ind)'!BW$6:BW$37))/(MAX('01 (ind)'!BW$6:BW$37)-MIN('01 (ind)'!BW$6:BW$37))))))</f>
        <v>100</v>
      </c>
      <c r="BX16" s="75">
        <f>IF('01 (ind)'!BX$1="si",100*(('01 (ind)'!BX15-MIN('01 (ind)'!BX$6:BX$37))/(MAX('01 (ind)'!BX$6:BX$37)-MIN('01 (ind)'!BX$6:BX$37))),ABS(-100+(100*(('01 (ind)'!BX15-MIN('01 (ind)'!BX$6:BX$37))/(MAX('01 (ind)'!BX$6:BX$37)-MIN('01 (ind)'!BX$6:BX$37))))))</f>
        <v>15.113877786828283</v>
      </c>
      <c r="BY16" s="75">
        <f>IF('01 (ind)'!BY$1="si",100*(('01 (ind)'!BY15-MIN('01 (ind)'!BY$6:BY$37))/(MAX('01 (ind)'!BY$6:BY$37)-MIN('01 (ind)'!BY$6:BY$37))),ABS(-100+(100*(('01 (ind)'!BY15-MIN('01 (ind)'!BY$6:BY$37))/(MAX('01 (ind)'!BY$6:BY$37)-MIN('01 (ind)'!BY$6:BY$37))))))</f>
        <v>0</v>
      </c>
      <c r="BZ16" s="75">
        <f>IF('01 (ind)'!BZ$1="si",100*(('01 (ind)'!BZ15-MIN('01 (ind)'!BZ$6:BZ$37))/(MAX('01 (ind)'!BZ$6:BZ$37)-MIN('01 (ind)'!BZ$6:BZ$37))),ABS(-100+(100*(('01 (ind)'!BZ15-MIN('01 (ind)'!BZ$6:BZ$37))/(MAX('01 (ind)'!BZ$6:BZ$37)-MIN('01 (ind)'!BZ$6:BZ$37))))))</f>
        <v>94.965352564513935</v>
      </c>
      <c r="CA16" s="75">
        <f>IF('01 (ind)'!CA$1="si",100*(('01 (ind)'!CA15-MIN('01 (ind)'!CA$6:CA$37))/(MAX('01 (ind)'!CA$6:CA$37)-MIN('01 (ind)'!CA$6:CA$37))),ABS(-100+(100*(('01 (ind)'!CA15-MIN('01 (ind)'!CA$6:CA$37))/(MAX('01 (ind)'!CA$6:CA$37)-MIN('01 (ind)'!CA$6:CA$37))))))</f>
        <v>0</v>
      </c>
      <c r="CB16" s="75">
        <f>IF('01 (ind)'!CB$1="si",100*(('01 (ind)'!CB15-MIN('01 (ind)'!CB$6:CB$37))/(MAX('01 (ind)'!CB$6:CB$37)-MIN('01 (ind)'!CB$6:CB$37))),ABS(-100+(100*(('01 (ind)'!CB15-MIN('01 (ind)'!CB$6:CB$37))/(MAX('01 (ind)'!CB$6:CB$37)-MIN('01 (ind)'!CB$6:CB$37))))))</f>
        <v>69.897959183673464</v>
      </c>
      <c r="CC16" s="75">
        <f>IF('01 (ind)'!CC$1="si",100*(('01 (ind)'!CC15-MIN('01 (ind)'!CC$6:CC$37))/(MAX('01 (ind)'!CC$6:CC$37)-MIN('01 (ind)'!CC$6:CC$37))),ABS(-100+(100*(('01 (ind)'!CC15-MIN('01 (ind)'!CC$6:CC$37))/(MAX('01 (ind)'!CC$6:CC$37)-MIN('01 (ind)'!CC$6:CC$37))))))</f>
        <v>74.447019655143436</v>
      </c>
      <c r="CD16" s="75">
        <f>IF('01 (ind)'!CD$1="si",100*(('01 (ind)'!CD15-MIN('01 (ind)'!CD$6:CD$37))/(MAX('01 (ind)'!CD$6:CD$37)-MIN('01 (ind)'!CD$6:CD$37))),ABS(-100+(100*(('01 (ind)'!CD15-MIN('01 (ind)'!CD$6:CD$37))/(MAX('01 (ind)'!CD$6:CD$37)-MIN('01 (ind)'!CD$6:CD$37))))))</f>
        <v>5.8168110395846219E-2</v>
      </c>
      <c r="CE16" s="75">
        <f>IF('01 (ind)'!CE$1="si",100*(('01 (ind)'!CE15-MIN('01 (ind)'!CE$6:CE$37))/(MAX('01 (ind)'!CE$6:CE$37)-MIN('01 (ind)'!CE$6:CE$37))),ABS(-100+(100*(('01 (ind)'!CE15-MIN('01 (ind)'!CE$6:CE$37))/(MAX('01 (ind)'!CE$6:CE$37)-MIN('01 (ind)'!CE$6:CE$37))))))</f>
        <v>1.8014538785004413</v>
      </c>
      <c r="CF16" s="75">
        <f>IF('01 (ind)'!CF$1="si",100*(('01 (ind)'!CF15-MIN('01 (ind)'!CF$6:CF$37))/(MAX('01 (ind)'!CF$6:CF$37)-MIN('01 (ind)'!CF$6:CF$37))),ABS(-100+(100*(('01 (ind)'!CF15-MIN('01 (ind)'!CF$6:CF$37))/(MAX('01 (ind)'!CF$6:CF$37)-MIN('01 (ind)'!CF$6:CF$37))))))</f>
        <v>7.8846589488282497</v>
      </c>
      <c r="CG16" s="75">
        <f>IF('01 (ind)'!CG$1="si",100*(('01 (ind)'!CG15-MIN('01 (ind)'!CG$6:CG$37))/(MAX('01 (ind)'!CG$6:CG$37)-MIN('01 (ind)'!CG$6:CG$37))),ABS(-100+(100*(('01 (ind)'!CG15-MIN('01 (ind)'!CG$6:CG$37))/(MAX('01 (ind)'!CG$6:CG$37)-MIN('01 (ind)'!CG$6:CG$37))))))</f>
        <v>4.4070400243178662</v>
      </c>
      <c r="CH16" s="75">
        <f>IF('01 (ind)'!CH$1="si",100*(('01 (ind)'!CH15-MIN('01 (ind)'!CH$6:CH$37))/(MAX('01 (ind)'!CH$6:CH$37)-MIN('01 (ind)'!CH$6:CH$37))),ABS(-100+(100*(('01 (ind)'!CH15-MIN('01 (ind)'!CH$6:CH$37))/(MAX('01 (ind)'!CH$6:CH$37)-MIN('01 (ind)'!CH$6:CH$37))))))</f>
        <v>11.794616140789811</v>
      </c>
      <c r="CI16" s="75">
        <f>IF('01 (ind)'!CI$1="si",100*(('01 (ind)'!CI15-MIN('01 (ind)'!CI$6:CI$37))/(MAX('01 (ind)'!CI$6:CI$37)-MIN('01 (ind)'!CI$6:CI$37))),ABS(-100+(100*(('01 (ind)'!CI15-MIN('01 (ind)'!CI$6:CI$37))/(MAX('01 (ind)'!CI$6:CI$37)-MIN('01 (ind)'!CI$6:CI$37))))))</f>
        <v>12.415256183110033</v>
      </c>
      <c r="CJ16" s="75">
        <f>IF('01 (ind)'!CJ$1="si",100*(('01 (ind)'!CJ15-MIN('01 (ind)'!CJ$6:CJ$37))/(MAX('01 (ind)'!CJ$6:CJ$37)-MIN('01 (ind)'!CJ$6:CJ$37))),ABS(-100+(100*(('01 (ind)'!CJ15-MIN('01 (ind)'!CJ$6:CJ$37))/(MAX('01 (ind)'!CJ$6:CJ$37)-MIN('01 (ind)'!CJ$6:CJ$37))))))</f>
        <v>63.882457523635608</v>
      </c>
      <c r="CK16" s="75">
        <f>IF('01 (ind)'!CK$1="si",100*(('01 (ind)'!CK15-MIN('01 (ind)'!CK$6:CK$37))/(MAX('01 (ind)'!CK$6:CK$37)-MIN('01 (ind)'!CK$6:CK$37))),ABS(-100+(100*(('01 (ind)'!CK15-MIN('01 (ind)'!CK$6:CK$37))/(MAX('01 (ind)'!CK$6:CK$37)-MIN('01 (ind)'!CK$6:CK$37))))))</f>
        <v>8.3123203762271363</v>
      </c>
      <c r="CL16" s="75">
        <f>IF('01 (ind)'!CL$1="si",100*(('01 (ind)'!CL15-MIN('01 (ind)'!CL$6:CL$37))/(MAX('01 (ind)'!CL$6:CL$37)-MIN('01 (ind)'!CL$6:CL$37))),ABS(-100+(100*(('01 (ind)'!CL15-MIN('01 (ind)'!CL$6:CL$37))/(MAX('01 (ind)'!CL$6:CL$37)-MIN('01 (ind)'!CL$6:CL$37))))))</f>
        <v>2.2959594198120206</v>
      </c>
      <c r="CM16" s="75">
        <f>IF('01 (ind)'!CM$1="si",100*(('01 (ind)'!CM15-MIN('01 (ind)'!CM$6:CM$37))/(MAX('01 (ind)'!CM$6:CM$37)-MIN('01 (ind)'!CM$6:CM$37))),ABS(-100+(100*(('01 (ind)'!CM15-MIN('01 (ind)'!CM$6:CM$37))/(MAX('01 (ind)'!CM$6:CM$37)-MIN('01 (ind)'!CM$6:CM$37))))))</f>
        <v>3.2997453543545205</v>
      </c>
    </row>
    <row r="17" spans="1:91">
      <c r="A17" s="18" t="s">
        <v>216</v>
      </c>
      <c r="B17" s="87">
        <f>IF('01 (ind)'!B$1="si",100*(('01 (ind)'!B16-MIN('01 (ind)'!B$6:B$37))/(MAX('01 (ind)'!B$6:B$37)-MIN('01 (ind)'!B$6:B$37))),ABS(-100+(100*(('01 (ind)'!B16-MIN('01 (ind)'!B$6:B$37))/(MAX('01 (ind)'!B$6:B$37)-MIN('01 (ind)'!B$6:B$37))))))</f>
        <v>15.15821995436176</v>
      </c>
      <c r="C17" s="87">
        <f>IF('01 (ind)'!C$1="si",100*(('01 (ind)'!C16-MIN('01 (ind)'!C$6:C$37))/(MAX('01 (ind)'!C$6:C$37)-MIN('01 (ind)'!C$6:C$37))),ABS(-100+(100*(('01 (ind)'!C16-MIN('01 (ind)'!C$6:C$37))/(MAX('01 (ind)'!C$6:C$37)-MIN('01 (ind)'!C$6:C$37))))))</f>
        <v>4.0571830849702701</v>
      </c>
      <c r="D17" s="87">
        <f>IF('01 (ind)'!D$1="si",100*(('01 (ind)'!D16-MIN('01 (ind)'!D$6:D$37))/(MAX('01 (ind)'!D$6:D$37)-MIN('01 (ind)'!D$6:D$37))),ABS(-100+(100*(('01 (ind)'!D16-MIN('01 (ind)'!D$6:D$37))/(MAX('01 (ind)'!D$6:D$37)-MIN('01 (ind)'!D$6:D$37))))))</f>
        <v>72.160308684701249</v>
      </c>
      <c r="E17" s="87">
        <f>IF('01 (ind)'!E$1="si",100*(('01 (ind)'!E16-MIN('01 (ind)'!E$6:E$37))/(MAX('01 (ind)'!E$6:E$37)-MIN('01 (ind)'!E$6:E$37))),ABS(-100+(100*(('01 (ind)'!E16-MIN('01 (ind)'!E$6:E$37))/(MAX('01 (ind)'!E$6:E$37)-MIN('01 (ind)'!E$6:E$37))))))</f>
        <v>63.888888888888893</v>
      </c>
      <c r="F17" s="87">
        <f>IF('01 (ind)'!F$1="si",100*(('01 (ind)'!F16-MIN('01 (ind)'!F$6:F$37))/(MAX('01 (ind)'!F$6:F$37)-MIN('01 (ind)'!F$6:F$37))),ABS(-100+(100*(('01 (ind)'!F16-MIN('01 (ind)'!F$6:F$37))/(MAX('01 (ind)'!F$6:F$37)-MIN('01 (ind)'!F$6:F$37))))))</f>
        <v>42.622950819672127</v>
      </c>
      <c r="G17" s="87">
        <f>IF('01 (ind)'!G$1="si",100*(('01 (ind)'!G16-MIN('01 (ind)'!G$6:G$37))/(MAX('01 (ind)'!G$6:G$37)-MIN('01 (ind)'!G$6:G$37))),ABS(-100+(100*(('01 (ind)'!G16-MIN('01 (ind)'!G$6:G$37))/(MAX('01 (ind)'!G$6:G$37)-MIN('01 (ind)'!G$6:G$37))))))</f>
        <v>61.538461538461533</v>
      </c>
      <c r="H17" s="87">
        <f>IF('01 (ind)'!H$1="si",100*(('01 (ind)'!H16-MIN('01 (ind)'!H$6:H$37))/(MAX('01 (ind)'!H$6:H$37)-MIN('01 (ind)'!H$6:H$37))),ABS(-100+(100*(('01 (ind)'!H16-MIN('01 (ind)'!H$6:H$37))/(MAX('01 (ind)'!H$6:H$37)-MIN('01 (ind)'!H$6:H$37))))))</f>
        <v>74.59677419354837</v>
      </c>
      <c r="I17" s="87">
        <f>IF('01 (ind)'!I$1="si",100*(('01 (ind)'!I16-MIN('01 (ind)'!I$6:I$37))/(MAX('01 (ind)'!I$6:I$37)-MIN('01 (ind)'!I$6:I$37))),ABS(-100+(100*(('01 (ind)'!I16-MIN('01 (ind)'!I$6:I$37))/(MAX('01 (ind)'!I$6:I$37)-MIN('01 (ind)'!I$6:I$37))))))</f>
        <v>52.53731343283583</v>
      </c>
      <c r="J17" s="87">
        <f>IF('01 (ind)'!J$1="si",100*(('01 (ind)'!J16-MIN('01 (ind)'!J$6:J$37))/(MAX('01 (ind)'!J$6:J$37)-MIN('01 (ind)'!J$6:J$37))),ABS(-100+(100*(('01 (ind)'!J16-MIN('01 (ind)'!J$6:J$37))/(MAX('01 (ind)'!J$6:J$37)-MIN('01 (ind)'!J$6:J$37))))))</f>
        <v>46.962025316455708</v>
      </c>
      <c r="K17" s="87">
        <f>IF('01 (ind)'!K$1="si",100*(('01 (ind)'!K16-MIN('01 (ind)'!K$6:K$37))/(MAX('01 (ind)'!K$6:K$37)-MIN('01 (ind)'!K$6:K$37))),ABS(-100+(100*(('01 (ind)'!K16-MIN('01 (ind)'!K$6:K$37))/(MAX('01 (ind)'!K$6:K$37)-MIN('01 (ind)'!K$6:K$37))))))</f>
        <v>46.472266029490825</v>
      </c>
      <c r="L17" s="87">
        <f>IF('01 (ind)'!L$1="si",100*(('01 (ind)'!L16-MIN('01 (ind)'!L$6:L$37))/(MAX('01 (ind)'!L$6:L$37)-MIN('01 (ind)'!L$6:L$37))),ABS(-100+(100*(('01 (ind)'!L16-MIN('01 (ind)'!L$6:L$37))/(MAX('01 (ind)'!L$6:L$37)-MIN('01 (ind)'!L$6:L$37))))))</f>
        <v>86.138447439932449</v>
      </c>
      <c r="M17" s="87">
        <f>IF('01 (ind)'!M$1="si",100*(('01 (ind)'!M16-MIN('01 (ind)'!M$6:M$37))/(MAX('01 (ind)'!M$6:M$37)-MIN('01 (ind)'!M$6:M$37))),ABS(-100+(100*(('01 (ind)'!M16-MIN('01 (ind)'!M$6:M$37))/(MAX('01 (ind)'!M$6:M$37)-MIN('01 (ind)'!M$6:M$37))))))</f>
        <v>3.6991451600809868</v>
      </c>
      <c r="N17" s="87">
        <f>IF('01 (ind)'!N$1="si",100*(('01 (ind)'!N16-MIN('01 (ind)'!N$6:N$37))/(MAX('01 (ind)'!N$6:N$37)-MIN('01 (ind)'!N$6:N$37))),ABS(-100+(100*(('01 (ind)'!N16-MIN('01 (ind)'!N$6:N$37))/(MAX('01 (ind)'!N$6:N$37)-MIN('01 (ind)'!N$6:N$37))))))</f>
        <v>61.763716724126027</v>
      </c>
      <c r="O17" s="87">
        <f>IF('01 (ind)'!O$1="si",100*(('01 (ind)'!O16-MIN('01 (ind)'!O$6:O$37))/(MAX('01 (ind)'!O$6:O$37)-MIN('01 (ind)'!O$6:O$37))),ABS(-100+(100*(('01 (ind)'!O16-MIN('01 (ind)'!O$6:O$37))/(MAX('01 (ind)'!O$6:O$37)-MIN('01 (ind)'!O$6:O$37))))))</f>
        <v>61.855670103092784</v>
      </c>
      <c r="P17" s="87">
        <f>IF('01 (ind)'!P$1="si",100*(('01 (ind)'!P16-MIN('01 (ind)'!P$6:P$37))/(MAX('01 (ind)'!P$6:P$37)-MIN('01 (ind)'!P$6:P$37))),ABS(-100+(100*(('01 (ind)'!P16-MIN('01 (ind)'!P$6:P$37))/(MAX('01 (ind)'!P$6:P$37)-MIN('01 (ind)'!P$6:P$37))))))</f>
        <v>0</v>
      </c>
      <c r="Q17" s="87">
        <f>IF('01 (ind)'!Q$1="si",100*(('01 (ind)'!Q16-MIN('01 (ind)'!Q$6:Q$37))/(MAX('01 (ind)'!Q$6:Q$37)-MIN('01 (ind)'!Q$6:Q$37))),ABS(-100+(100*(('01 (ind)'!Q16-MIN('01 (ind)'!Q$6:Q$37))/(MAX('01 (ind)'!Q$6:Q$37)-MIN('01 (ind)'!Q$6:Q$37))))))</f>
        <v>0.79867924075297492</v>
      </c>
      <c r="R17" s="87">
        <f>IF('01 (ind)'!R$1="si",100*(('01 (ind)'!R16-MIN('01 (ind)'!R$6:R$37))/(MAX('01 (ind)'!R$6:R$37)-MIN('01 (ind)'!R$6:R$37))),ABS(-100+(100*(('01 (ind)'!R16-MIN('01 (ind)'!R$6:R$37))/(MAX('01 (ind)'!R$6:R$37)-MIN('01 (ind)'!R$6:R$37))))))</f>
        <v>0.15114705244213147</v>
      </c>
      <c r="S17" s="75">
        <f>ABS(ABS(('01 (ind)'!S16-((MAX('01 (ind)'!S$6:S$37)+MIN('01 (ind)'!S$6:S$37))/2))/(((MAX('01 (ind)'!S$6:S$37)+MIN('01 (ind)'!S$6:S$37))/2)-MAX('01 (ind)'!S$6:S$37))*100)-100)</f>
        <v>70.013163264970473</v>
      </c>
      <c r="T17" s="75">
        <f>IF('01 (ind)'!T$1="si",100*(('01 (ind)'!T16-MIN('01 (ind)'!T$6:T$37))/(MAX('01 (ind)'!T$6:T$37)-MIN('01 (ind)'!T$6:T$37))),ABS(-100+(100*(('01 (ind)'!T16-MIN('01 (ind)'!T$6:T$37))/(MAX('01 (ind)'!T$6:T$37)-MIN('01 (ind)'!T$6:T$37))))))</f>
        <v>19.274107460562213</v>
      </c>
      <c r="U17" s="75">
        <f>IF('01 (ind)'!U$1="si",100*(('01 (ind)'!U16-MIN('01 (ind)'!U$6:U$37))/(MAX('01 (ind)'!U$6:U$37)-MIN('01 (ind)'!U$6:U$37))),ABS(-100+(100*(('01 (ind)'!U16-MIN('01 (ind)'!U$6:U$37))/(MAX('01 (ind)'!U$6:U$37)-MIN('01 (ind)'!U$6:U$37))))))</f>
        <v>100</v>
      </c>
      <c r="V17" s="75">
        <f>IF('01 (ind)'!V$1="si",100*(('01 (ind)'!V16-MIN('01 (ind)'!V$6:V$37))/(MAX('01 (ind)'!V$6:V$37)-MIN('01 (ind)'!V$6:V$37))),ABS(-100+(100*(('01 (ind)'!V16-MIN('01 (ind)'!V$6:V$37))/(MAX('01 (ind)'!V$6:V$37)-MIN('01 (ind)'!V$6:V$37))))))</f>
        <v>99.447513812154696</v>
      </c>
      <c r="W17" s="75">
        <f>IF('01 (ind)'!W$1="si",100*(('01 (ind)'!W16-MIN('01 (ind)'!W$6:W$37))/(MAX('01 (ind)'!W$6:W$37)-MIN('01 (ind)'!W$6:W$37))),ABS(-100+(100*(('01 (ind)'!W16-MIN('01 (ind)'!W$6:W$37))/(MAX('01 (ind)'!W$6:W$37)-MIN('01 (ind)'!W$6:W$37))))))</f>
        <v>51.757471343943749</v>
      </c>
      <c r="X17" s="75">
        <f>IF('01 (ind)'!X$1="si",100*(('01 (ind)'!X16-MIN('01 (ind)'!X$6:X$37))/(MAX('01 (ind)'!X$6:X$37)-MIN('01 (ind)'!X$6:X$37))),ABS(-100+(100*(('01 (ind)'!X16-MIN('01 (ind)'!X$6:X$37))/(MAX('01 (ind)'!X$6:X$37)-MIN('01 (ind)'!X$6:X$37))))))</f>
        <v>58.904797861116819</v>
      </c>
      <c r="Y17" s="75">
        <f>IF('01 (ind)'!Y$1="si",100*(('01 (ind)'!Y16-MIN('01 (ind)'!Y$6:Y$37))/(MAX('01 (ind)'!Y$6:Y$37)-MIN('01 (ind)'!Y$6:Y$37))),ABS(-100+(100*(('01 (ind)'!Y16-MIN('01 (ind)'!Y$6:Y$37))/(MAX('01 (ind)'!Y$6:Y$37)-MIN('01 (ind)'!Y$6:Y$37))))))</f>
        <v>49.473536036036045</v>
      </c>
      <c r="Z17" s="75">
        <f>IF('01 (ind)'!Z$1="si",100*(('01 (ind)'!Z16-MIN('01 (ind)'!Z$6:Z$37))/(MAX('01 (ind)'!Z$6:Z$37)-MIN('01 (ind)'!Z$6:Z$37))),ABS(-100+(100*(('01 (ind)'!Z16-MIN('01 (ind)'!Z$6:Z$37))/(MAX('01 (ind)'!Z$6:Z$37)-MIN('01 (ind)'!Z$6:Z$37))))))</f>
        <v>50.717992527821416</v>
      </c>
      <c r="AA17" s="75">
        <f>IF('01 (ind)'!AA$1="si",100*(('01 (ind)'!AA16-MIN('01 (ind)'!AA$6:AA$37))/(MAX('01 (ind)'!AA$6:AA$37)-MIN('01 (ind)'!AA$6:AA$37))),ABS(-100+(100*(('01 (ind)'!AA16-MIN('01 (ind)'!AA$6:AA$37))/(MAX('01 (ind)'!AA$6:AA$37)-MIN('01 (ind)'!AA$6:AA$37))))))</f>
        <v>58.450663770760542</v>
      </c>
      <c r="AB17" s="75">
        <f>IF('01 (ind)'!AB$1="si",100*(('01 (ind)'!AB16-MIN('01 (ind)'!AB$6:AB$37))/(MAX('01 (ind)'!AB$6:AB$37)-MIN('01 (ind)'!AB$6:AB$37))),ABS(-100+(100*(('01 (ind)'!AB16-MIN('01 (ind)'!AB$6:AB$37))/(MAX('01 (ind)'!AB$6:AB$37)-MIN('01 (ind)'!AB$6:AB$37))))))</f>
        <v>5.8099748742541601</v>
      </c>
      <c r="AC17" s="75">
        <f>IF('01 (ind)'!AC$1="si",100*(('01 (ind)'!AC16-MIN('01 (ind)'!AC$6:AC$37))/(MAX('01 (ind)'!AC$6:AC$37)-MIN('01 (ind)'!AC$6:AC$37))),ABS(-100+(100*(('01 (ind)'!AC16-MIN('01 (ind)'!AC$6:AC$37))/(MAX('01 (ind)'!AC$6:AC$37)-MIN('01 (ind)'!AC$6:AC$37))))))</f>
        <v>43.348624604215537</v>
      </c>
      <c r="AD17" s="75">
        <f>IF('01 (ind)'!AD$1="si",100*(('01 (ind)'!AD16-MIN('01 (ind)'!AD$6:AD$37))/(MAX('01 (ind)'!AD$6:AD$37)-MIN('01 (ind)'!AD$6:AD$37))),ABS(-100+(100*(('01 (ind)'!AD16-MIN('01 (ind)'!AD$6:AD$37))/(MAX('01 (ind)'!AD$6:AD$37)-MIN('01 (ind)'!AD$6:AD$37))))))</f>
        <v>44.448688055782682</v>
      </c>
      <c r="AE17" s="75">
        <f>IF('01 (ind)'!AE$1="si",100*(('01 (ind)'!AE16-MIN('01 (ind)'!AE$6:AE$37))/(MAX('01 (ind)'!AE$6:AE$37)-MIN('01 (ind)'!AE$6:AE$37))),ABS(-100+(100*(('01 (ind)'!AE16-MIN('01 (ind)'!AE$6:AE$37))/(MAX('01 (ind)'!AE$6:AE$37)-MIN('01 (ind)'!AE$6:AE$37))))))</f>
        <v>44.59260612580043</v>
      </c>
      <c r="AF17" s="75">
        <f>IF('01 (ind)'!AF$1="si",100*(('01 (ind)'!AF16-MIN('01 (ind)'!AF$6:AF$37))/(MAX('01 (ind)'!AF$6:AF$37)-MIN('01 (ind)'!AF$6:AF$37))),ABS(-100+(100*(('01 (ind)'!AF16-MIN('01 (ind)'!AF$6:AF$37))/(MAX('01 (ind)'!AF$6:AF$37)-MIN('01 (ind)'!AF$6:AF$37))))))</f>
        <v>54.787234042553195</v>
      </c>
      <c r="AG17" s="75">
        <f>IF('01 (ind)'!AG$1="si",100*(('01 (ind)'!AG16-MIN('01 (ind)'!AG$6:AG$37))/(MAX('01 (ind)'!AG$6:AG$37)-MIN('01 (ind)'!AG$6:AG$37))),ABS(-100+(100*(('01 (ind)'!AG16-MIN('01 (ind)'!AG$6:AG$37))/(MAX('01 (ind)'!AG$6:AG$37)-MIN('01 (ind)'!AG$6:AG$37))))))</f>
        <v>38.271604938271615</v>
      </c>
      <c r="AH17" s="75">
        <f>IF('01 (ind)'!AH$1="si",100*(('01 (ind)'!AH16-MIN('01 (ind)'!AH$6:AH$37))/(MAX('01 (ind)'!AH$6:AH$37)-MIN('01 (ind)'!AH$6:AH$37))),ABS(-100+(100*(('01 (ind)'!AH16-MIN('01 (ind)'!AH$6:AH$37))/(MAX('01 (ind)'!AH$6:AH$37)-MIN('01 (ind)'!AH$6:AH$37))))))</f>
        <v>34.539473684210527</v>
      </c>
      <c r="AI17" s="75">
        <f>IF('01 (ind)'!AI$1="si",100*(('01 (ind)'!AI16-MIN('01 (ind)'!AI$6:AI$37))/(MAX('01 (ind)'!AI$6:AI$37)-MIN('01 (ind)'!AI$6:AI$37))),ABS(-100+(100*(('01 (ind)'!AI16-MIN('01 (ind)'!AI$6:AI$37))/(MAX('01 (ind)'!AI$6:AI$37)-MIN('01 (ind)'!AI$6:AI$37))))))</f>
        <v>2.7014669105296556</v>
      </c>
      <c r="AJ17" s="75">
        <f>IF('01 (ind)'!AJ$1="si",100*(('01 (ind)'!AJ16-MIN('01 (ind)'!AJ$6:AJ$37))/(MAX('01 (ind)'!AJ$6:AJ$37)-MIN('01 (ind)'!AJ$6:AJ$37))),ABS(-100+(100*(('01 (ind)'!AJ16-MIN('01 (ind)'!AJ$6:AJ$37))/(MAX('01 (ind)'!AJ$6:AJ$37)-MIN('01 (ind)'!AJ$6:AJ$37))))))</f>
        <v>85.040276179516681</v>
      </c>
      <c r="AK17" s="75">
        <f>IF('01 (ind)'!AK$1="si",100*(('01 (ind)'!AK16-MIN('01 (ind)'!AK$6:AK$37))/(MAX('01 (ind)'!AK$6:AK$37)-MIN('01 (ind)'!AK$6:AK$37))),ABS(-100+(100*(('01 (ind)'!AK16-MIN('01 (ind)'!AK$6:AK$37))/(MAX('01 (ind)'!AK$6:AK$37)-MIN('01 (ind)'!AK$6:AK$37))))))</f>
        <v>100</v>
      </c>
      <c r="AL17" s="75">
        <f>IF('01 (ind)'!AL$1="si",100*(('01 (ind)'!AL16-MIN('01 (ind)'!AL$6:AL$37))/(MAX('01 (ind)'!AL$6:AL$37)-MIN('01 (ind)'!AL$6:AL$37))),ABS(-100+(100*(('01 (ind)'!AL16-MIN('01 (ind)'!AL$6:AL$37))/(MAX('01 (ind)'!AL$6:AL$37)-MIN('01 (ind)'!AL$6:AL$37))))))</f>
        <v>90.188017408947871</v>
      </c>
      <c r="AM17" s="75">
        <f>IF('01 (ind)'!AM$1="si",100*(('01 (ind)'!AM16-MIN('01 (ind)'!AM$6:AM$37))/(MAX('01 (ind)'!AM$6:AM$37)-MIN('01 (ind)'!AM$6:AM$37))),ABS(-100+(100*(('01 (ind)'!AM16-MIN('01 (ind)'!AM$6:AM$37))/(MAX('01 (ind)'!AM$6:AM$37)-MIN('01 (ind)'!AM$6:AM$37))))))</f>
        <v>98.897243300326366</v>
      </c>
      <c r="AN17" s="75">
        <f>IF('01 (ind)'!AN$1="si",100*(('01 (ind)'!AN16-MIN('01 (ind)'!AN$6:AN$37))/(MAX('01 (ind)'!AN$6:AN$37)-MIN('01 (ind)'!AN$6:AN$37))),ABS(-100+(100*(('01 (ind)'!AN16-MIN('01 (ind)'!AN$6:AN$37))/(MAX('01 (ind)'!AN$6:AN$37)-MIN('01 (ind)'!AN$6:AN$37))))))</f>
        <v>27.994682660322766</v>
      </c>
      <c r="AO17" s="75">
        <f>IF('01 (ind)'!AO$1="si",100*(('01 (ind)'!AO16-MIN('01 (ind)'!AO$6:AO$37))/(MAX('01 (ind)'!AO$6:AO$37)-MIN('01 (ind)'!AO$6:AO$37))),ABS(-100+(100*(('01 (ind)'!AO16-MIN('01 (ind)'!AO$6:AO$37))/(MAX('01 (ind)'!AO$6:AO$37)-MIN('01 (ind)'!AO$6:AO$37))))))</f>
        <v>74.598197514940452</v>
      </c>
      <c r="AP17" s="75">
        <f>IF('01 (ind)'!AP$1="si",100*(('01 (ind)'!AP16-MIN('01 (ind)'!AP$6:AP$37))/(MAX('01 (ind)'!AP$6:AP$37)-MIN('01 (ind)'!AP$6:AP$37))),ABS(-100+(100*(('01 (ind)'!AP16-MIN('01 (ind)'!AP$6:AP$37))/(MAX('01 (ind)'!AP$6:AP$37)-MIN('01 (ind)'!AP$6:AP$37))))))</f>
        <v>94.024445631668897</v>
      </c>
      <c r="AQ17" s="75">
        <f>IF('01 (ind)'!AQ$1="si",100*(('01 (ind)'!AQ16-MIN('01 (ind)'!AQ$6:AQ$37))/(MAX('01 (ind)'!AQ$6:AQ$37)-MIN('01 (ind)'!AQ$6:AQ$37))),ABS(-100+(100*(('01 (ind)'!AQ16-MIN('01 (ind)'!AQ$6:AQ$37))/(MAX('01 (ind)'!AQ$6:AQ$37)-MIN('01 (ind)'!AQ$6:AQ$37))))))</f>
        <v>5.6646230128643538</v>
      </c>
      <c r="AR17" s="75">
        <f>IF('01 (ind)'!AR$1="si",100*(('01 (ind)'!AR16-MIN('01 (ind)'!AR$6:AR$37))/(MAX('01 (ind)'!AR$6:AR$37)-MIN('01 (ind)'!AR$6:AR$37))),ABS(-100+(100*(('01 (ind)'!AR16-MIN('01 (ind)'!AR$6:AR$37))/(MAX('01 (ind)'!AR$6:AR$37)-MIN('01 (ind)'!AR$6:AR$37))))))</f>
        <v>20.967981924767351</v>
      </c>
      <c r="AS17" s="75">
        <f>IF('01 (ind)'!AS$1="si",100*(('01 (ind)'!AS16-MIN('01 (ind)'!AS$6:AS$37))/(MAX('01 (ind)'!AS$6:AS$37)-MIN('01 (ind)'!AS$6:AS$37))),ABS(-100+(100*(('01 (ind)'!AS16-MIN('01 (ind)'!AS$6:AS$37))/(MAX('01 (ind)'!AS$6:AS$37)-MIN('01 (ind)'!AS$6:AS$37))))))</f>
        <v>49.512292921201905</v>
      </c>
      <c r="AT17" s="75">
        <f>IF('01 (ind)'!AT$1="si",100*(('01 (ind)'!AT16-MIN('01 (ind)'!AT$6:AT$37))/(MAX('01 (ind)'!AT$6:AT$37)-MIN('01 (ind)'!AT$6:AT$37))),ABS(-100+(100*(('01 (ind)'!AT16-MIN('01 (ind)'!AT$6:AT$37))/(MAX('01 (ind)'!AT$6:AT$37)-MIN('01 (ind)'!AT$6:AT$37))))))</f>
        <v>0</v>
      </c>
      <c r="AU17" s="75">
        <f>IF('01 (ind)'!AU$1="si",100*(('01 (ind)'!AU16-MIN('01 (ind)'!AU$6:AU$37))/(MAX('01 (ind)'!AU$6:AU$37)-MIN('01 (ind)'!AU$6:AU$37))),ABS(-100+(100*(('01 (ind)'!AU16-MIN('01 (ind)'!AU$6:AU$37))/(MAX('01 (ind)'!AU$6:AU$37)-MIN('01 (ind)'!AU$6:AU$37))))))</f>
        <v>76.521739130434781</v>
      </c>
      <c r="AV17" s="75">
        <f>IF('01 (ind)'!AV$1="si",100*(('01 (ind)'!AV16-MIN('01 (ind)'!AV$6:AV$37))/(MAX('01 (ind)'!AV$6:AV$37)-MIN('01 (ind)'!AV$6:AV$37))),ABS(-100+(100*(('01 (ind)'!AV16-MIN('01 (ind)'!AV$6:AV$37))/(MAX('01 (ind)'!AV$6:AV$37)-MIN('01 (ind)'!AV$6:AV$37))))))</f>
        <v>79.202772963604858</v>
      </c>
      <c r="AW17" s="75">
        <f>IF('01 (ind)'!AW$1="si",100*(('01 (ind)'!AW16-MIN('01 (ind)'!AW$6:AW$37))/(MAX('01 (ind)'!AW$6:AW$37)-MIN('01 (ind)'!AW$6:AW$37))),ABS(-100+(100*(('01 (ind)'!AW16-MIN('01 (ind)'!AW$6:AW$37))/(MAX('01 (ind)'!AW$6:AW$37)-MIN('01 (ind)'!AW$6:AW$37))))))</f>
        <v>44.012441679626754</v>
      </c>
      <c r="AX17" s="75">
        <f>IF('01 (ind)'!AX$1="si",100*(('01 (ind)'!AX16-MIN('01 (ind)'!AX$6:AX$37))/(MAX('01 (ind)'!AX$6:AX$37)-MIN('01 (ind)'!AX$6:AX$37))),ABS(-100+(100*(('01 (ind)'!AX16-MIN('01 (ind)'!AX$6:AX$37))/(MAX('01 (ind)'!AX$6:AX$37)-MIN('01 (ind)'!AX$6:AX$37))))))</f>
        <v>20.599020497957792</v>
      </c>
      <c r="AY17" s="75">
        <f>IF('01 (ind)'!AY$1="si",100*(('01 (ind)'!AY16-MIN('01 (ind)'!AY$6:AY$37))/(MAX('01 (ind)'!AY$6:AY$37)-MIN('01 (ind)'!AY$6:AY$37))),ABS(-100+(100*(('01 (ind)'!AY16-MIN('01 (ind)'!AY$6:AY$37))/(MAX('01 (ind)'!AY$6:AY$37)-MIN('01 (ind)'!AY$6:AY$37))))))</f>
        <v>22.26450999048522</v>
      </c>
      <c r="AZ17" s="75">
        <f>IF('01 (ind)'!AZ$1="si",100*(('01 (ind)'!AZ16-MIN('01 (ind)'!AZ$6:AZ$37))/(MAX('01 (ind)'!AZ$6:AZ$37)-MIN('01 (ind)'!AZ$6:AZ$37))),ABS(-100+(100*(('01 (ind)'!AZ16-MIN('01 (ind)'!AZ$6:AZ$37))/(MAX('01 (ind)'!AZ$6:AZ$37)-MIN('01 (ind)'!AZ$6:AZ$37))))))</f>
        <v>2.5709546512951502</v>
      </c>
      <c r="BA17" s="75">
        <f>IF('01 (ind)'!BA$1="si",100*(('01 (ind)'!BA16-MIN('01 (ind)'!BA$6:BA$37))/(MAX('01 (ind)'!BA$6:BA$37)-MIN('01 (ind)'!BA$6:BA$37))),ABS(-100+(100*(('01 (ind)'!BA16-MIN('01 (ind)'!BA$6:BA$37))/(MAX('01 (ind)'!BA$6:BA$37)-MIN('01 (ind)'!BA$6:BA$37))))))</f>
        <v>23.480741230591288</v>
      </c>
      <c r="BB17" s="75">
        <f>IF('01 (ind)'!BB$1="si",100*(('01 (ind)'!BB16-MIN('01 (ind)'!BB$6:BB$37))/(MAX('01 (ind)'!BB$6:BB$37)-MIN('01 (ind)'!BB$6:BB$37))),ABS(-100+(100*(('01 (ind)'!BB16-MIN('01 (ind)'!BB$6:BB$37))/(MAX('01 (ind)'!BB$6:BB$37)-MIN('01 (ind)'!BB$6:BB$37))))))</f>
        <v>8.2089124860160041</v>
      </c>
      <c r="BC17" s="75">
        <f>IF('01 (ind)'!BC$1="si",100*(('01 (ind)'!BC16-MIN('01 (ind)'!BC$6:BC$37))/(MAX('01 (ind)'!BC$6:BC$37)-MIN('01 (ind)'!BC$6:BC$37))),ABS(-100+(100*(('01 (ind)'!BC16-MIN('01 (ind)'!BC$6:BC$37))/(MAX('01 (ind)'!BC$6:BC$37)-MIN('01 (ind)'!BC$6:BC$37))))))</f>
        <v>8.8468494569042555</v>
      </c>
      <c r="BD17" s="75">
        <f>IF('01 (ind)'!BD$1="si",100*(('01 (ind)'!BD16-MIN('01 (ind)'!BD$6:BD$37))/(MAX('01 (ind)'!BD$6:BD$37)-MIN('01 (ind)'!BD$6:BD$37))),ABS(-100+(100*(('01 (ind)'!BD16-MIN('01 (ind)'!BD$6:BD$37))/(MAX('01 (ind)'!BD$6:BD$37)-MIN('01 (ind)'!BD$6:BD$37))))))</f>
        <v>45.712054189727546</v>
      </c>
      <c r="BE17" s="75">
        <f>IF('01 (ind)'!BE$1="si",100*(('01 (ind)'!BE16-MIN('01 (ind)'!BE$6:BE$37))/(MAX('01 (ind)'!BE$6:BE$37)-MIN('01 (ind)'!BE$6:BE$37))),ABS(-100+(100*(('01 (ind)'!BE16-MIN('01 (ind)'!BE$6:BE$37))/(MAX('01 (ind)'!BE$6:BE$37)-MIN('01 (ind)'!BE$6:BE$37))))))</f>
        <v>14.961389961389958</v>
      </c>
      <c r="BF17" s="75">
        <f>IF('01 (ind)'!BF$1="si",100*(('01 (ind)'!BF16-MIN('01 (ind)'!BF$6:BF$37))/(MAX('01 (ind)'!BF$6:BF$37)-MIN('01 (ind)'!BF$6:BF$37))),ABS(-100+(100*(('01 (ind)'!BF16-MIN('01 (ind)'!BF$6:BF$37))/(MAX('01 (ind)'!BF$6:BF$37)-MIN('01 (ind)'!BF$6:BF$37))))))</f>
        <v>10.622849596601101</v>
      </c>
      <c r="BG17" s="75">
        <f>IF('01 (ind)'!BG$1="si",100*(('01 (ind)'!BG16-MIN('01 (ind)'!BG$6:BG$37))/(MAX('01 (ind)'!BG$6:BG$37)-MIN('01 (ind)'!BG$6:BG$37))),ABS(-100+(100*(('01 (ind)'!BG16-MIN('01 (ind)'!BG$6:BG$37))/(MAX('01 (ind)'!BG$6:BG$37)-MIN('01 (ind)'!BG$6:BG$37))))))</f>
        <v>25.063399314143041</v>
      </c>
      <c r="BH17" s="75">
        <f>IF('01 (ind)'!BH$1="si",100*(('01 (ind)'!BH16-MIN('01 (ind)'!BH$6:BH$37))/(MAX('01 (ind)'!BH$6:BH$37)-MIN('01 (ind)'!BH$6:BH$37))),ABS(-100+(100*(('01 (ind)'!BH16-MIN('01 (ind)'!BH$6:BH$37))/(MAX('01 (ind)'!BH$6:BH$37)-MIN('01 (ind)'!BH$6:BH$37))))))</f>
        <v>15.789671887468376</v>
      </c>
      <c r="BI17" s="75">
        <f>IF('01 (ind)'!BI$1="si",100*(('01 (ind)'!BI16-MIN('01 (ind)'!BI$6:BI$37))/(MAX('01 (ind)'!BI$6:BI$37)-MIN('01 (ind)'!BI$6:BI$37))),ABS(-100+(100*(('01 (ind)'!BI16-MIN('01 (ind)'!BI$6:BI$37))/(MAX('01 (ind)'!BI$6:BI$37)-MIN('01 (ind)'!BI$6:BI$37))))))</f>
        <v>41.256227390534562</v>
      </c>
      <c r="BJ17" s="75">
        <f>IF('01 (ind)'!BJ$1="si",100*(('01 (ind)'!BJ16-MIN('01 (ind)'!BJ$6:BJ$37))/(MAX('01 (ind)'!BJ$6:BJ$37)-MIN('01 (ind)'!BJ$6:BJ$37))),ABS(-100+(100*(('01 (ind)'!BJ16-MIN('01 (ind)'!BJ$6:BJ$37))/(MAX('01 (ind)'!BJ$6:BJ$37)-MIN('01 (ind)'!BJ$6:BJ$37))))))</f>
        <v>2.4386165022687624E-3</v>
      </c>
      <c r="BK17" s="75">
        <f>IF('01 (ind)'!BK$1="si",100*(('01 (ind)'!BK16-MIN('01 (ind)'!BK$6:BK$37))/(MAX('01 (ind)'!BK$6:BK$37)-MIN('01 (ind)'!BK$6:BK$37))),ABS(-100+(100*(('01 (ind)'!BK16-MIN('01 (ind)'!BK$6:BK$37))/(MAX('01 (ind)'!BK$6:BK$37)-MIN('01 (ind)'!BK$6:BK$37))))))</f>
        <v>5.3562157783302906</v>
      </c>
      <c r="BL17" s="75">
        <f>IF('01 (ind)'!BL$1="si",100*(('01 (ind)'!BL16-MIN('01 (ind)'!BL$6:BL$37))/(MAX('01 (ind)'!BL$6:BL$37)-MIN('01 (ind)'!BL$6:BL$37))),ABS(-100+(100*(('01 (ind)'!BL16-MIN('01 (ind)'!BL$6:BL$37))/(MAX('01 (ind)'!BL$6:BL$37)-MIN('01 (ind)'!BL$6:BL$37))))))</f>
        <v>25.225225225225223</v>
      </c>
      <c r="BM17" s="75">
        <f>IF('01 (ind)'!BM$1="si",100*(('01 (ind)'!BM16-MIN('01 (ind)'!BM$6:BM$37))/(MAX('01 (ind)'!BM$6:BM$37)-MIN('01 (ind)'!BM$6:BM$37))),ABS(-100+(100*(('01 (ind)'!BM16-MIN('01 (ind)'!BM$6:BM$37))/(MAX('01 (ind)'!BM$6:BM$37)-MIN('01 (ind)'!BM$6:BM$37))))))</f>
        <v>2.7019979387185882</v>
      </c>
      <c r="BN17" s="75">
        <f>IF('01 (ind)'!BN$1="si",100*(('01 (ind)'!BN16-MIN('01 (ind)'!BN$6:BN$37))/(MAX('01 (ind)'!BN$6:BN$37)-MIN('01 (ind)'!BN$6:BN$37))),ABS(-100+(100*(('01 (ind)'!BN16-MIN('01 (ind)'!BN$6:BN$37))/(MAX('01 (ind)'!BN$6:BN$37)-MIN('01 (ind)'!BN$6:BN$37))))))</f>
        <v>12.292743842855671</v>
      </c>
      <c r="BO17" s="75">
        <f>IF('01 (ind)'!BO$1="si",100*(('01 (ind)'!BO16-MIN('01 (ind)'!BO$6:BO$37))/(MAX('01 (ind)'!BO$6:BO$37)-MIN('01 (ind)'!BO$6:BO$37))),ABS(-100+(100*(('01 (ind)'!BO16-MIN('01 (ind)'!BO$6:BO$37))/(MAX('01 (ind)'!BO$6:BO$37)-MIN('01 (ind)'!BO$6:BO$37))))))</f>
        <v>28.035368880911932</v>
      </c>
      <c r="BP17" s="75">
        <f>IF('01 (ind)'!BP$1="si",100*(('01 (ind)'!BP16-MIN('01 (ind)'!BP$6:BP$37))/(MAX('01 (ind)'!BP$6:BP$37)-MIN('01 (ind)'!BP$6:BP$37))),ABS(-100+(100*(('01 (ind)'!BP16-MIN('01 (ind)'!BP$6:BP$37))/(MAX('01 (ind)'!BP$6:BP$37)-MIN('01 (ind)'!BP$6:BP$37))))))</f>
        <v>25.630141988145951</v>
      </c>
      <c r="BQ17" s="75">
        <f>IF('01 (ind)'!BQ$1="si",100*(('01 (ind)'!BQ16-MIN('01 (ind)'!BQ$6:BQ$37))/(MAX('01 (ind)'!BQ$6:BQ$37)-MIN('01 (ind)'!BQ$6:BQ$37))),ABS(-100+(100*(('01 (ind)'!BQ16-MIN('01 (ind)'!BQ$6:BQ$37))/(MAX('01 (ind)'!BQ$6:BQ$37)-MIN('01 (ind)'!BQ$6:BQ$37))))))</f>
        <v>5.1540713395043642</v>
      </c>
      <c r="BR17" s="75">
        <f>IF('01 (ind)'!BR$1="si",100*(('01 (ind)'!BR16-MIN('01 (ind)'!BR$6:BR$37))/(MAX('01 (ind)'!BR$6:BR$37)-MIN('01 (ind)'!BR$6:BR$37))),ABS(-100+(100*(('01 (ind)'!BR16-MIN('01 (ind)'!BR$6:BR$37))/(MAX('01 (ind)'!BP$6:BP$37)-MIN('01 (ind)'!BR$6:BR$37))))))</f>
        <v>9.1881388589530069</v>
      </c>
      <c r="BS17" s="75">
        <f>IF('01 (ind)'!BS$1="si",100*(('01 (ind)'!BS16-MIN('01 (ind)'!BS$6:BS$37))/(MAX('01 (ind)'!BS$6:BS$37)-MIN('01 (ind)'!BS$6:BS$37))),ABS(-100+(100*(('01 (ind)'!BS16-MIN('01 (ind)'!BS$6:BS$37))/(MAX('01 (ind)'!BQ$6:BQ$37)-MIN('01 (ind)'!BS$6:BS$37))))))</f>
        <v>69.931920620292274</v>
      </c>
      <c r="BT17" s="75">
        <f>IF('01 (ind)'!BT$1="si",100*(('01 (ind)'!BT16-MIN('01 (ind)'!BT$6:BT$37))/(MAX('01 (ind)'!BT$6:BT$37)-MIN('01 (ind)'!BT$6:BT$37))),ABS(-100+(100*(('01 (ind)'!BT16-MIN('01 (ind)'!BT$6:BT$37))/(MAX('01 (ind)'!BR$6:BR$37)-MIN('01 (ind)'!BT$6:BT$37))))))</f>
        <v>99.275523750000005</v>
      </c>
      <c r="BU17" s="75">
        <f>IF('01 (ind)'!BU$1="si",100*(('01 (ind)'!BU16-MIN('01 (ind)'!BU$6:BU$37))/(MAX('01 (ind)'!BU$6:BU$37)-MIN('01 (ind)'!BU$6:BU$37))),ABS(-100+(100*(('01 (ind)'!BU16-MIN('01 (ind)'!BU$6:BU$37))/(MAX('01 (ind)'!BU$6:BU$37)-MIN('01 (ind)'!BU$6:BU$37))))))</f>
        <v>87.539646579066599</v>
      </c>
      <c r="BV17" s="75">
        <f>IF('01 (ind)'!BV$1="si",100*(('01 (ind)'!BV16-MIN('01 (ind)'!BV$6:BV$37))/(MAX('01 (ind)'!BV$6:BV$37)-MIN('01 (ind)'!BV$6:BV$37))),ABS(-100+(100*(('01 (ind)'!BV16-MIN('01 (ind)'!BV$6:BV$37))/(MAX('01 (ind)'!BV$6:BV$37)-MIN('01 (ind)'!BV$6:BV$37))))))</f>
        <v>46.653777513384895</v>
      </c>
      <c r="BW17" s="75">
        <f>IF('01 (ind)'!BW$1="si",100*(('01 (ind)'!BW16-MIN('01 (ind)'!BW$6:BW$37))/(MAX('01 (ind)'!BW$6:BW$37)-MIN('01 (ind)'!BW$6:BW$37))),ABS(-100+(100*(('01 (ind)'!BW16-MIN('01 (ind)'!BW$6:BW$37))/(MAX('01 (ind)'!BW$6:BW$37)-MIN('01 (ind)'!BW$6:BW$37))))))</f>
        <v>53.130332064575406</v>
      </c>
      <c r="BX17" s="75">
        <f>IF('01 (ind)'!BX$1="si",100*(('01 (ind)'!BX16-MIN('01 (ind)'!BX$6:BX$37))/(MAX('01 (ind)'!BX$6:BX$37)-MIN('01 (ind)'!BX$6:BX$37))),ABS(-100+(100*(('01 (ind)'!BX16-MIN('01 (ind)'!BX$6:BX$37))/(MAX('01 (ind)'!BX$6:BX$37)-MIN('01 (ind)'!BX$6:BX$37))))))</f>
        <v>27.326613052823149</v>
      </c>
      <c r="BY17" s="75">
        <f>IF('01 (ind)'!BY$1="si",100*(('01 (ind)'!BY16-MIN('01 (ind)'!BY$6:BY$37))/(MAX('01 (ind)'!BY$6:BY$37)-MIN('01 (ind)'!BY$6:BY$37))),ABS(-100+(100*(('01 (ind)'!BY16-MIN('01 (ind)'!BY$6:BY$37))/(MAX('01 (ind)'!BY$6:BY$37)-MIN('01 (ind)'!BY$6:BY$37))))))</f>
        <v>8.7095887593980592</v>
      </c>
      <c r="BZ17" s="75">
        <f>IF('01 (ind)'!BZ$1="si",100*(('01 (ind)'!BZ16-MIN('01 (ind)'!BZ$6:BZ$37))/(MAX('01 (ind)'!BZ$6:BZ$37)-MIN('01 (ind)'!BZ$6:BZ$37))),ABS(-100+(100*(('01 (ind)'!BZ16-MIN('01 (ind)'!BZ$6:BZ$37))/(MAX('01 (ind)'!BZ$6:BZ$37)-MIN('01 (ind)'!BZ$6:BZ$37))))))</f>
        <v>29.882467433101766</v>
      </c>
      <c r="CA17" s="75">
        <f>IF('01 (ind)'!CA$1="si",100*(('01 (ind)'!CA16-MIN('01 (ind)'!CA$6:CA$37))/(MAX('01 (ind)'!CA$6:CA$37)-MIN('01 (ind)'!CA$6:CA$37))),ABS(-100+(100*(('01 (ind)'!CA16-MIN('01 (ind)'!CA$6:CA$37))/(MAX('01 (ind)'!CA$6:CA$37)-MIN('01 (ind)'!CA$6:CA$37))))))</f>
        <v>0</v>
      </c>
      <c r="CB17" s="75">
        <f>IF('01 (ind)'!CB$1="si",100*(('01 (ind)'!CB16-MIN('01 (ind)'!CB$6:CB$37))/(MAX('01 (ind)'!CB$6:CB$37)-MIN('01 (ind)'!CB$6:CB$37))),ABS(-100+(100*(('01 (ind)'!CB16-MIN('01 (ind)'!CB$6:CB$37))/(MAX('01 (ind)'!CB$6:CB$37)-MIN('01 (ind)'!CB$6:CB$37))))))</f>
        <v>84.693877551020407</v>
      </c>
      <c r="CC17" s="75">
        <f>IF('01 (ind)'!CC$1="si",100*(('01 (ind)'!CC16-MIN('01 (ind)'!CC$6:CC$37))/(MAX('01 (ind)'!CC$6:CC$37)-MIN('01 (ind)'!CC$6:CC$37))),ABS(-100+(100*(('01 (ind)'!CC16-MIN('01 (ind)'!CC$6:CC$37))/(MAX('01 (ind)'!CC$6:CC$37)-MIN('01 (ind)'!CC$6:CC$37))))))</f>
        <v>39.754845962477226</v>
      </c>
      <c r="CD17" s="75">
        <f>IF('01 (ind)'!CD$1="si",100*(('01 (ind)'!CD16-MIN('01 (ind)'!CD$6:CD$37))/(MAX('01 (ind)'!CD$6:CD$37)-MIN('01 (ind)'!CD$6:CD$37))),ABS(-100+(100*(('01 (ind)'!CD16-MIN('01 (ind)'!CD$6:CD$37))/(MAX('01 (ind)'!CD$6:CD$37)-MIN('01 (ind)'!CD$6:CD$37))))))</f>
        <v>1.1375050045345481</v>
      </c>
      <c r="CE17" s="75">
        <f>IF('01 (ind)'!CE$1="si",100*(('01 (ind)'!CE16-MIN('01 (ind)'!CE$6:CE$37))/(MAX('01 (ind)'!CE$6:CE$37)-MIN('01 (ind)'!CE$6:CE$37))),ABS(-100+(100*(('01 (ind)'!CE16-MIN('01 (ind)'!CE$6:CE$37))/(MAX('01 (ind)'!CE$6:CE$37)-MIN('01 (ind)'!CE$6:CE$37))))))</f>
        <v>3.8374747672397089</v>
      </c>
      <c r="CF17" s="75">
        <f>IF('01 (ind)'!CF$1="si",100*(('01 (ind)'!CF16-MIN('01 (ind)'!CF$6:CF$37))/(MAX('01 (ind)'!CF$6:CF$37)-MIN('01 (ind)'!CF$6:CF$37))),ABS(-100+(100*(('01 (ind)'!CF16-MIN('01 (ind)'!CF$6:CF$37))/(MAX('01 (ind)'!CF$6:CF$37)-MIN('01 (ind)'!CF$6:CF$37))))))</f>
        <v>8.7927978712477213</v>
      </c>
      <c r="CG17" s="75">
        <f>IF('01 (ind)'!CG$1="si",100*(('01 (ind)'!CG16-MIN('01 (ind)'!CG$6:CG$37))/(MAX('01 (ind)'!CG$6:CG$37)-MIN('01 (ind)'!CG$6:CG$37))),ABS(-100+(100*(('01 (ind)'!CG16-MIN('01 (ind)'!CG$6:CG$37))/(MAX('01 (ind)'!CG$6:CG$37)-MIN('01 (ind)'!CG$6:CG$37))))))</f>
        <v>7.5661714895493617</v>
      </c>
      <c r="CH17" s="75">
        <f>IF('01 (ind)'!CH$1="si",100*(('01 (ind)'!CH16-MIN('01 (ind)'!CH$6:CH$37))/(MAX('01 (ind)'!CH$6:CH$37)-MIN('01 (ind)'!CH$6:CH$37))),ABS(-100+(100*(('01 (ind)'!CH16-MIN('01 (ind)'!CH$6:CH$37))/(MAX('01 (ind)'!CH$6:CH$37)-MIN('01 (ind)'!CH$6:CH$37))))))</f>
        <v>15.420143505789685</v>
      </c>
      <c r="CI17" s="75">
        <f>IF('01 (ind)'!CI$1="si",100*(('01 (ind)'!CI16-MIN('01 (ind)'!CI$6:CI$37))/(MAX('01 (ind)'!CI$6:CI$37)-MIN('01 (ind)'!CI$6:CI$37))),ABS(-100+(100*(('01 (ind)'!CI16-MIN('01 (ind)'!CI$6:CI$37))/(MAX('01 (ind)'!CI$6:CI$37)-MIN('01 (ind)'!CI$6:CI$37))))))</f>
        <v>9.5397084345028169</v>
      </c>
      <c r="CJ17" s="75">
        <f>IF('01 (ind)'!CJ$1="si",100*(('01 (ind)'!CJ16-MIN('01 (ind)'!CJ$6:CJ$37))/(MAX('01 (ind)'!CJ$6:CJ$37)-MIN('01 (ind)'!CJ$6:CJ$37))),ABS(-100+(100*(('01 (ind)'!CJ16-MIN('01 (ind)'!CJ$6:CJ$37))/(MAX('01 (ind)'!CJ$6:CJ$37)-MIN('01 (ind)'!CJ$6:CJ$37))))))</f>
        <v>24.218820751425927</v>
      </c>
      <c r="CK17" s="75">
        <f>IF('01 (ind)'!CK$1="si",100*(('01 (ind)'!CK16-MIN('01 (ind)'!CK$6:CK$37))/(MAX('01 (ind)'!CK$6:CK$37)-MIN('01 (ind)'!CK$6:CK$37))),ABS(-100+(100*(('01 (ind)'!CK16-MIN('01 (ind)'!CK$6:CK$37))/(MAX('01 (ind)'!CK$6:CK$37)-MIN('01 (ind)'!CK$6:CK$37))))))</f>
        <v>19.557614691673763</v>
      </c>
      <c r="CL17" s="75">
        <f>IF('01 (ind)'!CL$1="si",100*(('01 (ind)'!CL16-MIN('01 (ind)'!CL$6:CL$37))/(MAX('01 (ind)'!CL$6:CL$37)-MIN('01 (ind)'!CL$6:CL$37))),ABS(-100+(100*(('01 (ind)'!CL16-MIN('01 (ind)'!CL$6:CL$37))/(MAX('01 (ind)'!CL$6:CL$37)-MIN('01 (ind)'!CL$6:CL$37))))))</f>
        <v>2.7901650128999029</v>
      </c>
      <c r="CM17" s="75">
        <f>IF('01 (ind)'!CM$1="si",100*(('01 (ind)'!CM16-MIN('01 (ind)'!CM$6:CM$37))/(MAX('01 (ind)'!CM$6:CM$37)-MIN('01 (ind)'!CM$6:CM$37))),ABS(-100+(100*(('01 (ind)'!CM16-MIN('01 (ind)'!CM$6:CM$37))/(MAX('01 (ind)'!CM$6:CM$37)-MIN('01 (ind)'!CM$6:CM$37))))))</f>
        <v>12.874264980471839</v>
      </c>
    </row>
    <row r="18" spans="1:91">
      <c r="A18" s="18" t="s">
        <v>217</v>
      </c>
      <c r="B18" s="87">
        <f>IF('01 (ind)'!B$1="si",100*(('01 (ind)'!B17-MIN('01 (ind)'!B$6:B$37))/(MAX('01 (ind)'!B$6:B$37)-MIN('01 (ind)'!B$6:B$37))),ABS(-100+(100*(('01 (ind)'!B17-MIN('01 (ind)'!B$6:B$37))/(MAX('01 (ind)'!B$6:B$37)-MIN('01 (ind)'!B$6:B$37))))))</f>
        <v>4.4696187588803244</v>
      </c>
      <c r="C18" s="87">
        <f>IF('01 (ind)'!C$1="si",100*(('01 (ind)'!C17-MIN('01 (ind)'!C$6:C$37))/(MAX('01 (ind)'!C$6:C$37)-MIN('01 (ind)'!C$6:C$37))),ABS(-100+(100*(('01 (ind)'!C17-MIN('01 (ind)'!C$6:C$37))/(MAX('01 (ind)'!C$6:C$37)-MIN('01 (ind)'!C$6:C$37))))))</f>
        <v>25.676760329981619</v>
      </c>
      <c r="D18" s="87">
        <f>IF('01 (ind)'!D$1="si",100*(('01 (ind)'!D17-MIN('01 (ind)'!D$6:D$37))/(MAX('01 (ind)'!D$6:D$37)-MIN('01 (ind)'!D$6:D$37))),ABS(-100+(100*(('01 (ind)'!D17-MIN('01 (ind)'!D$6:D$37))/(MAX('01 (ind)'!D$6:D$37)-MIN('01 (ind)'!D$6:D$37))))))</f>
        <v>83.62647754731573</v>
      </c>
      <c r="E18" s="87">
        <f>IF('01 (ind)'!E$1="si",100*(('01 (ind)'!E17-MIN('01 (ind)'!E$6:E$37))/(MAX('01 (ind)'!E$6:E$37)-MIN('01 (ind)'!E$6:E$37))),ABS(-100+(100*(('01 (ind)'!E17-MIN('01 (ind)'!E$6:E$37))/(MAX('01 (ind)'!E$6:E$37)-MIN('01 (ind)'!E$6:E$37))))))</f>
        <v>33.333333333333343</v>
      </c>
      <c r="F18" s="87">
        <f>IF('01 (ind)'!F$1="si",100*(('01 (ind)'!F17-MIN('01 (ind)'!F$6:F$37))/(MAX('01 (ind)'!F$6:F$37)-MIN('01 (ind)'!F$6:F$37))),ABS(-100+(100*(('01 (ind)'!F17-MIN('01 (ind)'!F$6:F$37))/(MAX('01 (ind)'!F$6:F$37)-MIN('01 (ind)'!F$6:F$37))))))</f>
        <v>1.0928961748633892</v>
      </c>
      <c r="G18" s="87">
        <f>IF('01 (ind)'!G$1="si",100*(('01 (ind)'!G17-MIN('01 (ind)'!G$6:G$37))/(MAX('01 (ind)'!G$6:G$37)-MIN('01 (ind)'!G$6:G$37))),ABS(-100+(100*(('01 (ind)'!G17-MIN('01 (ind)'!G$6:G$37))/(MAX('01 (ind)'!G$6:G$37)-MIN('01 (ind)'!G$6:G$37))))))</f>
        <v>14.74358974358973</v>
      </c>
      <c r="H18" s="87">
        <f>IF('01 (ind)'!H$1="si",100*(('01 (ind)'!H17-MIN('01 (ind)'!H$6:H$37))/(MAX('01 (ind)'!H$6:H$37)-MIN('01 (ind)'!H$6:H$37))),ABS(-100+(100*(('01 (ind)'!H17-MIN('01 (ind)'!H$6:H$37))/(MAX('01 (ind)'!H$6:H$37)-MIN('01 (ind)'!H$6:H$37))))))</f>
        <v>26.209677419354836</v>
      </c>
      <c r="I18" s="87">
        <f>IF('01 (ind)'!I$1="si",100*(('01 (ind)'!I17-MIN('01 (ind)'!I$6:I$37))/(MAX('01 (ind)'!I$6:I$37)-MIN('01 (ind)'!I$6:I$37))),ABS(-100+(100*(('01 (ind)'!I17-MIN('01 (ind)'!I$6:I$37))/(MAX('01 (ind)'!I$6:I$37)-MIN('01 (ind)'!I$6:I$37))))))</f>
        <v>40.597014925373131</v>
      </c>
      <c r="J18" s="87">
        <f>IF('01 (ind)'!J$1="si",100*(('01 (ind)'!J17-MIN('01 (ind)'!J$6:J$37))/(MAX('01 (ind)'!J$6:J$37)-MIN('01 (ind)'!J$6:J$37))),ABS(-100+(100*(('01 (ind)'!J17-MIN('01 (ind)'!J$6:J$37))/(MAX('01 (ind)'!J$6:J$37)-MIN('01 (ind)'!J$6:J$37))))))</f>
        <v>48.987341772151908</v>
      </c>
      <c r="K18" s="87">
        <f>IF('01 (ind)'!K$1="si",100*(('01 (ind)'!K17-MIN('01 (ind)'!K$6:K$37))/(MAX('01 (ind)'!K$6:K$37)-MIN('01 (ind)'!K$6:K$37))),ABS(-100+(100*(('01 (ind)'!K17-MIN('01 (ind)'!K$6:K$37))/(MAX('01 (ind)'!K$6:K$37)-MIN('01 (ind)'!K$6:K$37))))))</f>
        <v>0.21752531213432397</v>
      </c>
      <c r="L18" s="87">
        <f>IF('01 (ind)'!L$1="si",100*(('01 (ind)'!L17-MIN('01 (ind)'!L$6:L$37))/(MAX('01 (ind)'!L$6:L$37)-MIN('01 (ind)'!L$6:L$37))),ABS(-100+(100*(('01 (ind)'!L17-MIN('01 (ind)'!L$6:L$37))/(MAX('01 (ind)'!L$6:L$37)-MIN('01 (ind)'!L$6:L$37))))))</f>
        <v>0</v>
      </c>
      <c r="M18" s="87">
        <f>IF('01 (ind)'!M$1="si",100*(('01 (ind)'!M17-MIN('01 (ind)'!M$6:M$37))/(MAX('01 (ind)'!M$6:M$37)-MIN('01 (ind)'!M$6:M$37))),ABS(-100+(100*(('01 (ind)'!M17-MIN('01 (ind)'!M$6:M$37))/(MAX('01 (ind)'!M$6:M$37)-MIN('01 (ind)'!M$6:M$37))))))</f>
        <v>1.6322245823373236</v>
      </c>
      <c r="N18" s="87">
        <f>IF('01 (ind)'!N$1="si",100*(('01 (ind)'!N17-MIN('01 (ind)'!N$6:N$37))/(MAX('01 (ind)'!N$6:N$37)-MIN('01 (ind)'!N$6:N$37))),ABS(-100+(100*(('01 (ind)'!N17-MIN('01 (ind)'!N$6:N$37))/(MAX('01 (ind)'!N$6:N$37)-MIN('01 (ind)'!N$6:N$37))))))</f>
        <v>100</v>
      </c>
      <c r="O18" s="87">
        <f>IF('01 (ind)'!O$1="si",100*(('01 (ind)'!O17-MIN('01 (ind)'!O$6:O$37))/(MAX('01 (ind)'!O$6:O$37)-MIN('01 (ind)'!O$6:O$37))),ABS(-100+(100*(('01 (ind)'!O17-MIN('01 (ind)'!O$6:O$37))/(MAX('01 (ind)'!O$6:O$37)-MIN('01 (ind)'!O$6:O$37))))))</f>
        <v>96.907216494845358</v>
      </c>
      <c r="P18" s="87">
        <f>IF('01 (ind)'!P$1="si",100*(('01 (ind)'!P17-MIN('01 (ind)'!P$6:P$37))/(MAX('01 (ind)'!P$6:P$37)-MIN('01 (ind)'!P$6:P$37))),ABS(-100+(100*(('01 (ind)'!P17-MIN('01 (ind)'!P$6:P$37))/(MAX('01 (ind)'!P$6:P$37)-MIN('01 (ind)'!P$6:P$37))))))</f>
        <v>0.21583933256588747</v>
      </c>
      <c r="Q18" s="87">
        <f>IF('01 (ind)'!Q$1="si",100*(('01 (ind)'!Q17-MIN('01 (ind)'!Q$6:Q$37))/(MAX('01 (ind)'!Q$6:Q$37)-MIN('01 (ind)'!Q$6:Q$37))),ABS(-100+(100*(('01 (ind)'!Q17-MIN('01 (ind)'!Q$6:Q$37))/(MAX('01 (ind)'!Q$6:Q$37)-MIN('01 (ind)'!Q$6:Q$37))))))</f>
        <v>1.8634144009203686</v>
      </c>
      <c r="R18" s="87">
        <f>IF('01 (ind)'!R$1="si",100*(('01 (ind)'!R17-MIN('01 (ind)'!R$6:R$37))/(MAX('01 (ind)'!R$6:R$37)-MIN('01 (ind)'!R$6:R$37))),ABS(-100+(100*(('01 (ind)'!R17-MIN('01 (ind)'!R$6:R$37))/(MAX('01 (ind)'!R$6:R$37)-MIN('01 (ind)'!R$6:R$37))))))</f>
        <v>7.928843971625243</v>
      </c>
      <c r="S18" s="75">
        <f>ABS(ABS(('01 (ind)'!S17-((MAX('01 (ind)'!S$6:S$37)+MIN('01 (ind)'!S$6:S$37))/2))/(((MAX('01 (ind)'!S$6:S$37)+MIN('01 (ind)'!S$6:S$37))/2)-MAX('01 (ind)'!S$6:S$37))*100)-100)</f>
        <v>22.751528648136727</v>
      </c>
      <c r="T18" s="75">
        <f>IF('01 (ind)'!T$1="si",100*(('01 (ind)'!T17-MIN('01 (ind)'!T$6:T$37))/(MAX('01 (ind)'!T$6:T$37)-MIN('01 (ind)'!T$6:T$37))),ABS(-100+(100*(('01 (ind)'!T17-MIN('01 (ind)'!T$6:T$37))/(MAX('01 (ind)'!T$6:T$37)-MIN('01 (ind)'!T$6:T$37))))))</f>
        <v>18.930138773573717</v>
      </c>
      <c r="U18" s="75">
        <f>IF('01 (ind)'!U$1="si",100*(('01 (ind)'!U17-MIN('01 (ind)'!U$6:U$37))/(MAX('01 (ind)'!U$6:U$37)-MIN('01 (ind)'!U$6:U$37))),ABS(-100+(100*(('01 (ind)'!U17-MIN('01 (ind)'!U$6:U$37))/(MAX('01 (ind)'!U$6:U$37)-MIN('01 (ind)'!U$6:U$37))))))</f>
        <v>0</v>
      </c>
      <c r="V18" s="75">
        <f>IF('01 (ind)'!V$1="si",100*(('01 (ind)'!V17-MIN('01 (ind)'!V$6:V$37))/(MAX('01 (ind)'!V$6:V$37)-MIN('01 (ind)'!V$6:V$37))),ABS(-100+(100*(('01 (ind)'!V17-MIN('01 (ind)'!V$6:V$37))/(MAX('01 (ind)'!V$6:V$37)-MIN('01 (ind)'!V$6:V$37))))))</f>
        <v>96.132596685082873</v>
      </c>
      <c r="W18" s="75">
        <f>IF('01 (ind)'!W$1="si",100*(('01 (ind)'!W17-MIN('01 (ind)'!W$6:W$37))/(MAX('01 (ind)'!W$6:W$37)-MIN('01 (ind)'!W$6:W$37))),ABS(-100+(100*(('01 (ind)'!W17-MIN('01 (ind)'!W$6:W$37))/(MAX('01 (ind)'!W$6:W$37)-MIN('01 (ind)'!W$6:W$37))))))</f>
        <v>36.255204469810678</v>
      </c>
      <c r="X18" s="75">
        <f>IF('01 (ind)'!X$1="si",100*(('01 (ind)'!X17-MIN('01 (ind)'!X$6:X$37))/(MAX('01 (ind)'!X$6:X$37)-MIN('01 (ind)'!X$6:X$37))),ABS(-100+(100*(('01 (ind)'!X17-MIN('01 (ind)'!X$6:X$37))/(MAX('01 (ind)'!X$6:X$37)-MIN('01 (ind)'!X$6:X$37))))))</f>
        <v>7.7694092014217553</v>
      </c>
      <c r="Y18" s="75">
        <f>IF('01 (ind)'!Y$1="si",100*(('01 (ind)'!Y17-MIN('01 (ind)'!Y$6:Y$37))/(MAX('01 (ind)'!Y$6:Y$37)-MIN('01 (ind)'!Y$6:Y$37))),ABS(-100+(100*(('01 (ind)'!Y17-MIN('01 (ind)'!Y$6:Y$37))/(MAX('01 (ind)'!Y$6:Y$37)-MIN('01 (ind)'!Y$6:Y$37))))))</f>
        <v>0</v>
      </c>
      <c r="Z18" s="75">
        <f>IF('01 (ind)'!Z$1="si",100*(('01 (ind)'!Z17-MIN('01 (ind)'!Z$6:Z$37))/(MAX('01 (ind)'!Z$6:Z$37)-MIN('01 (ind)'!Z$6:Z$37))),ABS(-100+(100*(('01 (ind)'!Z17-MIN('01 (ind)'!Z$6:Z$37))/(MAX('01 (ind)'!Z$6:Z$37)-MIN('01 (ind)'!Z$6:Z$37))))))</f>
        <v>18.344561740114045</v>
      </c>
      <c r="AA18" s="75">
        <f>IF('01 (ind)'!AA$1="si",100*(('01 (ind)'!AA17-MIN('01 (ind)'!AA$6:AA$37))/(MAX('01 (ind)'!AA$6:AA$37)-MIN('01 (ind)'!AA$6:AA$37))),ABS(-100+(100*(('01 (ind)'!AA17-MIN('01 (ind)'!AA$6:AA$37))/(MAX('01 (ind)'!AA$6:AA$37)-MIN('01 (ind)'!AA$6:AA$37))))))</f>
        <v>41.884542708971416</v>
      </c>
      <c r="AB18" s="75">
        <f>IF('01 (ind)'!AB$1="si",100*(('01 (ind)'!AB17-MIN('01 (ind)'!AB$6:AB$37))/(MAX('01 (ind)'!AB$6:AB$37)-MIN('01 (ind)'!AB$6:AB$37))),ABS(-100+(100*(('01 (ind)'!AB17-MIN('01 (ind)'!AB$6:AB$37))/(MAX('01 (ind)'!AB$6:AB$37)-MIN('01 (ind)'!AB$6:AB$37))))))</f>
        <v>11.033762751324346</v>
      </c>
      <c r="AC18" s="75">
        <f>IF('01 (ind)'!AC$1="si",100*(('01 (ind)'!AC17-MIN('01 (ind)'!AC$6:AC$37))/(MAX('01 (ind)'!AC$6:AC$37)-MIN('01 (ind)'!AC$6:AC$37))),ABS(-100+(100*(('01 (ind)'!AC17-MIN('01 (ind)'!AC$6:AC$37))/(MAX('01 (ind)'!AC$6:AC$37)-MIN('01 (ind)'!AC$6:AC$37))))))</f>
        <v>67.909180587068022</v>
      </c>
      <c r="AD18" s="75">
        <f>IF('01 (ind)'!AD$1="si",100*(('01 (ind)'!AD17-MIN('01 (ind)'!AD$6:AD$37))/(MAX('01 (ind)'!AD$6:AD$37)-MIN('01 (ind)'!AD$6:AD$37))),ABS(-100+(100*(('01 (ind)'!AD17-MIN('01 (ind)'!AD$6:AD$37))/(MAX('01 (ind)'!AD$6:AD$37)-MIN('01 (ind)'!AD$6:AD$37))))))</f>
        <v>40.287711438189739</v>
      </c>
      <c r="AE18" s="75">
        <f>IF('01 (ind)'!AE$1="si",100*(('01 (ind)'!AE17-MIN('01 (ind)'!AE$6:AE$37))/(MAX('01 (ind)'!AE$6:AE$37)-MIN('01 (ind)'!AE$6:AE$37))),ABS(-100+(100*(('01 (ind)'!AE17-MIN('01 (ind)'!AE$6:AE$37))/(MAX('01 (ind)'!AE$6:AE$37)-MIN('01 (ind)'!AE$6:AE$37))))))</f>
        <v>50.74773975732171</v>
      </c>
      <c r="AF18" s="75">
        <f>IF('01 (ind)'!AF$1="si",100*(('01 (ind)'!AF17-MIN('01 (ind)'!AF$6:AF$37))/(MAX('01 (ind)'!AF$6:AF$37)-MIN('01 (ind)'!AF$6:AF$37))),ABS(-100+(100*(('01 (ind)'!AF17-MIN('01 (ind)'!AF$6:AF$37))/(MAX('01 (ind)'!AF$6:AF$37)-MIN('01 (ind)'!AF$6:AF$37))))))</f>
        <v>6.9148936170212778</v>
      </c>
      <c r="AG18" s="75">
        <f>IF('01 (ind)'!AG$1="si",100*(('01 (ind)'!AG17-MIN('01 (ind)'!AG$6:AG$37))/(MAX('01 (ind)'!AG$6:AG$37)-MIN('01 (ind)'!AG$6:AG$37))),ABS(-100+(100*(('01 (ind)'!AG17-MIN('01 (ind)'!AG$6:AG$37))/(MAX('01 (ind)'!AG$6:AG$37)-MIN('01 (ind)'!AG$6:AG$37))))))</f>
        <v>11.728395061728428</v>
      </c>
      <c r="AH18" s="75">
        <f>IF('01 (ind)'!AH$1="si",100*(('01 (ind)'!AH17-MIN('01 (ind)'!AH$6:AH$37))/(MAX('01 (ind)'!AH$6:AH$37)-MIN('01 (ind)'!AH$6:AH$37))),ABS(-100+(100*(('01 (ind)'!AH17-MIN('01 (ind)'!AH$6:AH$37))/(MAX('01 (ind)'!AH$6:AH$37)-MIN('01 (ind)'!AH$6:AH$37))))))</f>
        <v>45.06578947368422</v>
      </c>
      <c r="AI18" s="75">
        <f>IF('01 (ind)'!AI$1="si",100*(('01 (ind)'!AI17-MIN('01 (ind)'!AI$6:AI$37))/(MAX('01 (ind)'!AI$6:AI$37)-MIN('01 (ind)'!AI$6:AI$37))),ABS(-100+(100*(('01 (ind)'!AI17-MIN('01 (ind)'!AI$6:AI$37))/(MAX('01 (ind)'!AI$6:AI$37)-MIN('01 (ind)'!AI$6:AI$37))))))</f>
        <v>0.67466686573849433</v>
      </c>
      <c r="AJ18" s="75">
        <f>IF('01 (ind)'!AJ$1="si",100*(('01 (ind)'!AJ17-MIN('01 (ind)'!AJ$6:AJ$37))/(MAX('01 (ind)'!AJ$6:AJ$37)-MIN('01 (ind)'!AJ$6:AJ$37))),ABS(-100+(100*(('01 (ind)'!AJ17-MIN('01 (ind)'!AJ$6:AJ$37))/(MAX('01 (ind)'!AJ$6:AJ$37)-MIN('01 (ind)'!AJ$6:AJ$37))))))</f>
        <v>38.826237054085176</v>
      </c>
      <c r="AK18" s="75">
        <f>IF('01 (ind)'!AK$1="si",100*(('01 (ind)'!AK17-MIN('01 (ind)'!AK$6:AK$37))/(MAX('01 (ind)'!AK$6:AK$37)-MIN('01 (ind)'!AK$6:AK$37))),ABS(-100+(100*(('01 (ind)'!AK17-MIN('01 (ind)'!AK$6:AK$37))/(MAX('01 (ind)'!AK$6:AK$37)-MIN('01 (ind)'!AK$6:AK$37))))))</f>
        <v>2.4353114296381717</v>
      </c>
      <c r="AL18" s="75">
        <f>IF('01 (ind)'!AL$1="si",100*(('01 (ind)'!AL17-MIN('01 (ind)'!AL$6:AL$37))/(MAX('01 (ind)'!AL$6:AL$37)-MIN('01 (ind)'!AL$6:AL$37))),ABS(-100+(100*(('01 (ind)'!AL17-MIN('01 (ind)'!AL$6:AL$37))/(MAX('01 (ind)'!AL$6:AL$37)-MIN('01 (ind)'!AL$6:AL$37))))))</f>
        <v>40.876379497800116</v>
      </c>
      <c r="AM18" s="75">
        <f>IF('01 (ind)'!AM$1="si",100*(('01 (ind)'!AM17-MIN('01 (ind)'!AM$6:AM$37))/(MAX('01 (ind)'!AM$6:AM$37)-MIN('01 (ind)'!AM$6:AM$37))),ABS(-100+(100*(('01 (ind)'!AM17-MIN('01 (ind)'!AM$6:AM$37))/(MAX('01 (ind)'!AM$6:AM$37)-MIN('01 (ind)'!AM$6:AM$37))))))</f>
        <v>92.874451570251694</v>
      </c>
      <c r="AN18" s="75">
        <f>IF('01 (ind)'!AN$1="si",100*(('01 (ind)'!AN17-MIN('01 (ind)'!AN$6:AN$37))/(MAX('01 (ind)'!AN$6:AN$37)-MIN('01 (ind)'!AN$6:AN$37))),ABS(-100+(100*(('01 (ind)'!AN17-MIN('01 (ind)'!AN$6:AN$37))/(MAX('01 (ind)'!AN$6:AN$37)-MIN('01 (ind)'!AN$6:AN$37))))))</f>
        <v>0</v>
      </c>
      <c r="AO18" s="75">
        <f>IF('01 (ind)'!AO$1="si",100*(('01 (ind)'!AO17-MIN('01 (ind)'!AO$6:AO$37))/(MAX('01 (ind)'!AO$6:AO$37)-MIN('01 (ind)'!AO$6:AO$37))),ABS(-100+(100*(('01 (ind)'!AO17-MIN('01 (ind)'!AO$6:AO$37))/(MAX('01 (ind)'!AO$6:AO$37)-MIN('01 (ind)'!AO$6:AO$37))))))</f>
        <v>33.301517053827176</v>
      </c>
      <c r="AP18" s="75">
        <f>IF('01 (ind)'!AP$1="si",100*(('01 (ind)'!AP17-MIN('01 (ind)'!AP$6:AP$37))/(MAX('01 (ind)'!AP$6:AP$37)-MIN('01 (ind)'!AP$6:AP$37))),ABS(-100+(100*(('01 (ind)'!AP17-MIN('01 (ind)'!AP$6:AP$37))/(MAX('01 (ind)'!AP$6:AP$37)-MIN('01 (ind)'!AP$6:AP$37))))))</f>
        <v>71.142312009927679</v>
      </c>
      <c r="AQ18" s="75">
        <f>IF('01 (ind)'!AQ$1="si",100*(('01 (ind)'!AQ17-MIN('01 (ind)'!AQ$6:AQ$37))/(MAX('01 (ind)'!AQ$6:AQ$37)-MIN('01 (ind)'!AQ$6:AQ$37))),ABS(-100+(100*(('01 (ind)'!AQ17-MIN('01 (ind)'!AQ$6:AQ$37))/(MAX('01 (ind)'!AQ$6:AQ$37)-MIN('01 (ind)'!AQ$6:AQ$37))))))</f>
        <v>1.056338661285037</v>
      </c>
      <c r="AR18" s="75">
        <f>IF('01 (ind)'!AR$1="si",100*(('01 (ind)'!AR17-MIN('01 (ind)'!AR$6:AR$37))/(MAX('01 (ind)'!AR$6:AR$37)-MIN('01 (ind)'!AR$6:AR$37))),ABS(-100+(100*(('01 (ind)'!AR17-MIN('01 (ind)'!AR$6:AR$37))/(MAX('01 (ind)'!AR$6:AR$37)-MIN('01 (ind)'!AR$6:AR$37))))))</f>
        <v>0</v>
      </c>
      <c r="AS18" s="75">
        <f>IF('01 (ind)'!AS$1="si",100*(('01 (ind)'!AS17-MIN('01 (ind)'!AS$6:AS$37))/(MAX('01 (ind)'!AS$6:AS$37)-MIN('01 (ind)'!AS$6:AS$37))),ABS(-100+(100*(('01 (ind)'!AS17-MIN('01 (ind)'!AS$6:AS$37))/(MAX('01 (ind)'!AS$6:AS$37)-MIN('01 (ind)'!AS$6:AS$37))))))</f>
        <v>35.184395930227424</v>
      </c>
      <c r="AT18" s="75">
        <f>IF('01 (ind)'!AT$1="si",100*(('01 (ind)'!AT17-MIN('01 (ind)'!AT$6:AT$37))/(MAX('01 (ind)'!AT$6:AT$37)-MIN('01 (ind)'!AT$6:AT$37))),ABS(-100+(100*(('01 (ind)'!AT17-MIN('01 (ind)'!AT$6:AT$37))/(MAX('01 (ind)'!AT$6:AT$37)-MIN('01 (ind)'!AT$6:AT$37))))))</f>
        <v>0</v>
      </c>
      <c r="AU18" s="75">
        <f>IF('01 (ind)'!AU$1="si",100*(('01 (ind)'!AU17-MIN('01 (ind)'!AU$6:AU$37))/(MAX('01 (ind)'!AU$6:AU$37)-MIN('01 (ind)'!AU$6:AU$37))),ABS(-100+(100*(('01 (ind)'!AU17-MIN('01 (ind)'!AU$6:AU$37))/(MAX('01 (ind)'!AU$6:AU$37)-MIN('01 (ind)'!AU$6:AU$37))))))</f>
        <v>58.204768583450253</v>
      </c>
      <c r="AV18" s="75">
        <f>IF('01 (ind)'!AV$1="si",100*(('01 (ind)'!AV17-MIN('01 (ind)'!AV$6:AV$37))/(MAX('01 (ind)'!AV$6:AV$37)-MIN('01 (ind)'!AV$6:AV$37))),ABS(-100+(100*(('01 (ind)'!AV17-MIN('01 (ind)'!AV$6:AV$37))/(MAX('01 (ind)'!AV$6:AV$37)-MIN('01 (ind)'!AV$6:AV$37))))))</f>
        <v>56.672443674176783</v>
      </c>
      <c r="AW18" s="75">
        <f>IF('01 (ind)'!AW$1="si",100*(('01 (ind)'!AW17-MIN('01 (ind)'!AW$6:AW$37))/(MAX('01 (ind)'!AW$6:AW$37)-MIN('01 (ind)'!AW$6:AW$37))),ABS(-100+(100*(('01 (ind)'!AW17-MIN('01 (ind)'!AW$6:AW$37))/(MAX('01 (ind)'!AW$6:AW$37)-MIN('01 (ind)'!AW$6:AW$37))))))</f>
        <v>38.621047174701928</v>
      </c>
      <c r="AX18" s="75">
        <f>IF('01 (ind)'!AX$1="si",100*(('01 (ind)'!AX17-MIN('01 (ind)'!AX$6:AX$37))/(MAX('01 (ind)'!AX$6:AX$37)-MIN('01 (ind)'!AX$6:AX$37))),ABS(-100+(100*(('01 (ind)'!AX17-MIN('01 (ind)'!AX$6:AX$37))/(MAX('01 (ind)'!AX$6:AX$37)-MIN('01 (ind)'!AX$6:AX$37))))))</f>
        <v>12.69596436160951</v>
      </c>
      <c r="AY18" s="75">
        <f>IF('01 (ind)'!AY$1="si",100*(('01 (ind)'!AY17-MIN('01 (ind)'!AY$6:AY$37))/(MAX('01 (ind)'!AY$6:AY$37)-MIN('01 (ind)'!AY$6:AY$37))),ABS(-100+(100*(('01 (ind)'!AY17-MIN('01 (ind)'!AY$6:AY$37))/(MAX('01 (ind)'!AY$6:AY$37)-MIN('01 (ind)'!AY$6:AY$37))))))</f>
        <v>7.516650808753579</v>
      </c>
      <c r="AZ18" s="75">
        <f>IF('01 (ind)'!AZ$1="si",100*(('01 (ind)'!AZ17-MIN('01 (ind)'!AZ$6:AZ$37))/(MAX('01 (ind)'!AZ$6:AZ$37)-MIN('01 (ind)'!AZ$6:AZ$37))),ABS(-100+(100*(('01 (ind)'!AZ17-MIN('01 (ind)'!AZ$6:AZ$37))/(MAX('01 (ind)'!AZ$6:AZ$37)-MIN('01 (ind)'!AZ$6:AZ$37))))))</f>
        <v>1.0201861948413464</v>
      </c>
      <c r="BA18" s="75">
        <f>IF('01 (ind)'!BA$1="si",100*(('01 (ind)'!BA17-MIN('01 (ind)'!BA$6:BA$37))/(MAX('01 (ind)'!BA$6:BA$37)-MIN('01 (ind)'!BA$6:BA$37))),ABS(-100+(100*(('01 (ind)'!BA17-MIN('01 (ind)'!BA$6:BA$37))/(MAX('01 (ind)'!BA$6:BA$37)-MIN('01 (ind)'!BA$6:BA$37))))))</f>
        <v>11.073461055688028</v>
      </c>
      <c r="BB18" s="75">
        <f>IF('01 (ind)'!BB$1="si",100*(('01 (ind)'!BB17-MIN('01 (ind)'!BB$6:BB$37))/(MAX('01 (ind)'!BB$6:BB$37)-MIN('01 (ind)'!BB$6:BB$37))),ABS(-100+(100*(('01 (ind)'!BB17-MIN('01 (ind)'!BB$6:BB$37))/(MAX('01 (ind)'!BB$6:BB$37)-MIN('01 (ind)'!BB$6:BB$37))))))</f>
        <v>16.427264586803084</v>
      </c>
      <c r="BC18" s="75">
        <f>IF('01 (ind)'!BC$1="si",100*(('01 (ind)'!BC17-MIN('01 (ind)'!BC$6:BC$37))/(MAX('01 (ind)'!BC$6:BC$37)-MIN('01 (ind)'!BC$6:BC$37))),ABS(-100+(100*(('01 (ind)'!BC17-MIN('01 (ind)'!BC$6:BC$37))/(MAX('01 (ind)'!BC$6:BC$37)-MIN('01 (ind)'!BC$6:BC$37))))))</f>
        <v>7.0572323559262431</v>
      </c>
      <c r="BD18" s="75">
        <f>IF('01 (ind)'!BD$1="si",100*(('01 (ind)'!BD17-MIN('01 (ind)'!BD$6:BD$37))/(MAX('01 (ind)'!BD$6:BD$37)-MIN('01 (ind)'!BD$6:BD$37))),ABS(-100+(100*(('01 (ind)'!BD17-MIN('01 (ind)'!BD$6:BD$37))/(MAX('01 (ind)'!BD$6:BD$37)-MIN('01 (ind)'!BD$6:BD$37))))))</f>
        <v>11.678828351303206</v>
      </c>
      <c r="BE18" s="75">
        <f>IF('01 (ind)'!BE$1="si",100*(('01 (ind)'!BE17-MIN('01 (ind)'!BE$6:BE$37))/(MAX('01 (ind)'!BE$6:BE$37)-MIN('01 (ind)'!BE$6:BE$37))),ABS(-100+(100*(('01 (ind)'!BE17-MIN('01 (ind)'!BE$6:BE$37))/(MAX('01 (ind)'!BE$6:BE$37)-MIN('01 (ind)'!BE$6:BE$37))))))</f>
        <v>7.915057915057913</v>
      </c>
      <c r="BF18" s="75">
        <f>IF('01 (ind)'!BF$1="si",100*(('01 (ind)'!BF17-MIN('01 (ind)'!BF$6:BF$37))/(MAX('01 (ind)'!BF$6:BF$37)-MIN('01 (ind)'!BF$6:BF$37))),ABS(-100+(100*(('01 (ind)'!BF17-MIN('01 (ind)'!BF$6:BF$37))/(MAX('01 (ind)'!BF$6:BF$37)-MIN('01 (ind)'!BF$6:BF$37))))))</f>
        <v>5.4725721844376052</v>
      </c>
      <c r="BG18" s="75">
        <f>IF('01 (ind)'!BG$1="si",100*(('01 (ind)'!BG17-MIN('01 (ind)'!BG$6:BG$37))/(MAX('01 (ind)'!BG$6:BG$37)-MIN('01 (ind)'!BG$6:BG$37))),ABS(-100+(100*(('01 (ind)'!BG17-MIN('01 (ind)'!BG$6:BG$37))/(MAX('01 (ind)'!BG$6:BG$37)-MIN('01 (ind)'!BG$6:BG$37))))))</f>
        <v>21.029146365367389</v>
      </c>
      <c r="BH18" s="75">
        <f>IF('01 (ind)'!BH$1="si",100*(('01 (ind)'!BH17-MIN('01 (ind)'!BH$6:BH$37))/(MAX('01 (ind)'!BH$6:BH$37)-MIN('01 (ind)'!BH$6:BH$37))),ABS(-100+(100*(('01 (ind)'!BH17-MIN('01 (ind)'!BH$6:BH$37))/(MAX('01 (ind)'!BH$6:BH$37)-MIN('01 (ind)'!BH$6:BH$37))))))</f>
        <v>12.39409685125305</v>
      </c>
      <c r="BI18" s="75">
        <f>IF('01 (ind)'!BI$1="si",100*(('01 (ind)'!BI17-MIN('01 (ind)'!BI$6:BI$37))/(MAX('01 (ind)'!BI$6:BI$37)-MIN('01 (ind)'!BI$6:BI$37))),ABS(-100+(100*(('01 (ind)'!BI17-MIN('01 (ind)'!BI$6:BI$37))/(MAX('01 (ind)'!BI$6:BI$37)-MIN('01 (ind)'!BI$6:BI$37))))))</f>
        <v>96.42042882843424</v>
      </c>
      <c r="BJ18" s="75">
        <f>IF('01 (ind)'!BJ$1="si",100*(('01 (ind)'!BJ17-MIN('01 (ind)'!BJ$6:BJ$37))/(MAX('01 (ind)'!BJ$6:BJ$37)-MIN('01 (ind)'!BJ$6:BJ$37))),ABS(-100+(100*(('01 (ind)'!BJ17-MIN('01 (ind)'!BJ$6:BJ$37))/(MAX('01 (ind)'!BJ$6:BJ$37)-MIN('01 (ind)'!BJ$6:BJ$37))))))</f>
        <v>0.76788120269251814</v>
      </c>
      <c r="BK18" s="75">
        <f>IF('01 (ind)'!BK$1="si",100*(('01 (ind)'!BK17-MIN('01 (ind)'!BK$6:BK$37))/(MAX('01 (ind)'!BK$6:BK$37)-MIN('01 (ind)'!BK$6:BK$37))),ABS(-100+(100*(('01 (ind)'!BK17-MIN('01 (ind)'!BK$6:BK$37))/(MAX('01 (ind)'!BK$6:BK$37)-MIN('01 (ind)'!BK$6:BK$37))))))</f>
        <v>16.307503629339919</v>
      </c>
      <c r="BL18" s="75">
        <f>IF('01 (ind)'!BL$1="si",100*(('01 (ind)'!BL17-MIN('01 (ind)'!BL$6:BL$37))/(MAX('01 (ind)'!BL$6:BL$37)-MIN('01 (ind)'!BL$6:BL$37))),ABS(-100+(100*(('01 (ind)'!BL17-MIN('01 (ind)'!BL$6:BL$37))/(MAX('01 (ind)'!BL$6:BL$37)-MIN('01 (ind)'!BL$6:BL$37))))))</f>
        <v>33.333333333333329</v>
      </c>
      <c r="BM18" s="75">
        <f>IF('01 (ind)'!BM$1="si",100*(('01 (ind)'!BM17-MIN('01 (ind)'!BM$6:BM$37))/(MAX('01 (ind)'!BM$6:BM$37)-MIN('01 (ind)'!BM$6:BM$37))),ABS(-100+(100*(('01 (ind)'!BM17-MIN('01 (ind)'!BM$6:BM$37))/(MAX('01 (ind)'!BM$6:BM$37)-MIN('01 (ind)'!BM$6:BM$37))))))</f>
        <v>32.989506218846955</v>
      </c>
      <c r="BN18" s="75">
        <f>IF('01 (ind)'!BN$1="si",100*(('01 (ind)'!BN17-MIN('01 (ind)'!BN$6:BN$37))/(MAX('01 (ind)'!BN$6:BN$37)-MIN('01 (ind)'!BN$6:BN$37))),ABS(-100+(100*(('01 (ind)'!BN17-MIN('01 (ind)'!BN$6:BN$37))/(MAX('01 (ind)'!BN$6:BN$37)-MIN('01 (ind)'!BN$6:BN$37))))))</f>
        <v>0</v>
      </c>
      <c r="BO18" s="75">
        <f>IF('01 (ind)'!BO$1="si",100*(('01 (ind)'!BO17-MIN('01 (ind)'!BO$6:BO$37))/(MAX('01 (ind)'!BO$6:BO$37)-MIN('01 (ind)'!BO$6:BO$37))),ABS(-100+(100*(('01 (ind)'!BO17-MIN('01 (ind)'!BO$6:BO$37))/(MAX('01 (ind)'!BO$6:BO$37)-MIN('01 (ind)'!BO$6:BO$37))))))</f>
        <v>61.484660653375236</v>
      </c>
      <c r="BP18" s="75">
        <f>IF('01 (ind)'!BP$1="si",100*(('01 (ind)'!BP17-MIN('01 (ind)'!BP$6:BP$37))/(MAX('01 (ind)'!BP$6:BP$37)-MIN('01 (ind)'!BP$6:BP$37))),ABS(-100+(100*(('01 (ind)'!BP17-MIN('01 (ind)'!BP$6:BP$37))/(MAX('01 (ind)'!BP$6:BP$37)-MIN('01 (ind)'!BP$6:BP$37))))))</f>
        <v>4.3761026569112991</v>
      </c>
      <c r="BQ18" s="75">
        <f>IF('01 (ind)'!BQ$1="si",100*(('01 (ind)'!BQ17-MIN('01 (ind)'!BQ$6:BQ$37))/(MAX('01 (ind)'!BQ$6:BQ$37)-MIN('01 (ind)'!BQ$6:BQ$37))),ABS(-100+(100*(('01 (ind)'!BQ17-MIN('01 (ind)'!BQ$6:BQ$37))/(MAX('01 (ind)'!BQ$6:BQ$37)-MIN('01 (ind)'!BQ$6:BQ$37))))))</f>
        <v>4.2500015714800234</v>
      </c>
      <c r="BR18" s="75">
        <f>IF('01 (ind)'!BR$1="si",100*(('01 (ind)'!BR17-MIN('01 (ind)'!BR$6:BR$37))/(MAX('01 (ind)'!BR$6:BR$37)-MIN('01 (ind)'!BR$6:BR$37))),ABS(-100+(100*(('01 (ind)'!BR17-MIN('01 (ind)'!BR$6:BR$37))/(MAX('01 (ind)'!BP$6:BP$37)-MIN('01 (ind)'!BR$6:BR$37))))))</f>
        <v>8.8449809802257224</v>
      </c>
      <c r="BS18" s="75">
        <f>IF('01 (ind)'!BS$1="si",100*(('01 (ind)'!BS17-MIN('01 (ind)'!BS$6:BS$37))/(MAX('01 (ind)'!BS$6:BS$37)-MIN('01 (ind)'!BS$6:BS$37))),ABS(-100+(100*(('01 (ind)'!BS17-MIN('01 (ind)'!BS$6:BS$37))/(MAX('01 (ind)'!BQ$6:BQ$37)-MIN('01 (ind)'!BS$6:BS$37))))))</f>
        <v>37.345081539119775</v>
      </c>
      <c r="BT18" s="75">
        <f>IF('01 (ind)'!BT$1="si",100*(('01 (ind)'!BT17-MIN('01 (ind)'!BT$6:BT$37))/(MAX('01 (ind)'!BT$6:BT$37)-MIN('01 (ind)'!BT$6:BT$37))),ABS(-100+(100*(('01 (ind)'!BT17-MIN('01 (ind)'!BT$6:BT$37))/(MAX('01 (ind)'!BR$6:BR$37)-MIN('01 (ind)'!BT$6:BT$37))))))</f>
        <v>86.664010000000005</v>
      </c>
      <c r="BU18" s="75">
        <f>IF('01 (ind)'!BU$1="si",100*(('01 (ind)'!BU17-MIN('01 (ind)'!BU$6:BU$37))/(MAX('01 (ind)'!BU$6:BU$37)-MIN('01 (ind)'!BU$6:BU$37))),ABS(-100+(100*(('01 (ind)'!BU17-MIN('01 (ind)'!BU$6:BU$37))/(MAX('01 (ind)'!BU$6:BU$37)-MIN('01 (ind)'!BU$6:BU$37))))))</f>
        <v>34.390575441776178</v>
      </c>
      <c r="BV18" s="75">
        <f>IF('01 (ind)'!BV$1="si",100*(('01 (ind)'!BV17-MIN('01 (ind)'!BV$6:BV$37))/(MAX('01 (ind)'!BV$6:BV$37)-MIN('01 (ind)'!BV$6:BV$37))),ABS(-100+(100*(('01 (ind)'!BV17-MIN('01 (ind)'!BV$6:BV$37))/(MAX('01 (ind)'!BV$6:BV$37)-MIN('01 (ind)'!BV$6:BV$37))))))</f>
        <v>0</v>
      </c>
      <c r="BW18" s="75">
        <f>IF('01 (ind)'!BW$1="si",100*(('01 (ind)'!BW17-MIN('01 (ind)'!BW$6:BW$37))/(MAX('01 (ind)'!BW$6:BW$37)-MIN('01 (ind)'!BW$6:BW$37))),ABS(-100+(100*(('01 (ind)'!BW17-MIN('01 (ind)'!BW$6:BW$37))/(MAX('01 (ind)'!BW$6:BW$37)-MIN('01 (ind)'!BW$6:BW$37))))))</f>
        <v>93.752460952880966</v>
      </c>
      <c r="BX18" s="75">
        <f>IF('01 (ind)'!BX$1="si",100*(('01 (ind)'!BX17-MIN('01 (ind)'!BX$6:BX$37))/(MAX('01 (ind)'!BX$6:BX$37)-MIN('01 (ind)'!BX$6:BX$37))),ABS(-100+(100*(('01 (ind)'!BX17-MIN('01 (ind)'!BX$6:BX$37))/(MAX('01 (ind)'!BX$6:BX$37)-MIN('01 (ind)'!BX$6:BX$37))))))</f>
        <v>8.6352344771036229</v>
      </c>
      <c r="BY18" s="75">
        <f>IF('01 (ind)'!BY$1="si",100*(('01 (ind)'!BY17-MIN('01 (ind)'!BY$6:BY$37))/(MAX('01 (ind)'!BY$6:BY$37)-MIN('01 (ind)'!BY$6:BY$37))),ABS(-100+(100*(('01 (ind)'!BY17-MIN('01 (ind)'!BY$6:BY$37))/(MAX('01 (ind)'!BY$6:BY$37)-MIN('01 (ind)'!BY$6:BY$37))))))</f>
        <v>0</v>
      </c>
      <c r="BZ18" s="75">
        <f>IF('01 (ind)'!BZ$1="si",100*(('01 (ind)'!BZ17-MIN('01 (ind)'!BZ$6:BZ$37))/(MAX('01 (ind)'!BZ$6:BZ$37)-MIN('01 (ind)'!BZ$6:BZ$37))),ABS(-100+(100*(('01 (ind)'!BZ17-MIN('01 (ind)'!BZ$6:BZ$37))/(MAX('01 (ind)'!BZ$6:BZ$37)-MIN('01 (ind)'!BZ$6:BZ$37))))))</f>
        <v>97.064676557373247</v>
      </c>
      <c r="CA18" s="75">
        <f>IF('01 (ind)'!CA$1="si",100*(('01 (ind)'!CA17-MIN('01 (ind)'!CA$6:CA$37))/(MAX('01 (ind)'!CA$6:CA$37)-MIN('01 (ind)'!CA$6:CA$37))),ABS(-100+(100*(('01 (ind)'!CA17-MIN('01 (ind)'!CA$6:CA$37))/(MAX('01 (ind)'!CA$6:CA$37)-MIN('01 (ind)'!CA$6:CA$37))))))</f>
        <v>24.919646965314055</v>
      </c>
      <c r="CB18" s="75">
        <f>IF('01 (ind)'!CB$1="si",100*(('01 (ind)'!CB17-MIN('01 (ind)'!CB$6:CB$37))/(MAX('01 (ind)'!CB$6:CB$37)-MIN('01 (ind)'!CB$6:CB$37))),ABS(-100+(100*(('01 (ind)'!CB17-MIN('01 (ind)'!CB$6:CB$37))/(MAX('01 (ind)'!CB$6:CB$37)-MIN('01 (ind)'!CB$6:CB$37))))))</f>
        <v>46.938775510204081</v>
      </c>
      <c r="CC18" s="75">
        <f>IF('01 (ind)'!CC$1="si",100*(('01 (ind)'!CC17-MIN('01 (ind)'!CC$6:CC$37))/(MAX('01 (ind)'!CC$6:CC$37)-MIN('01 (ind)'!CC$6:CC$37))),ABS(-100+(100*(('01 (ind)'!CC17-MIN('01 (ind)'!CC$6:CC$37))/(MAX('01 (ind)'!CC$6:CC$37)-MIN('01 (ind)'!CC$6:CC$37))))))</f>
        <v>29.995855070408624</v>
      </c>
      <c r="CD18" s="75">
        <f>IF('01 (ind)'!CD$1="si",100*(('01 (ind)'!CD17-MIN('01 (ind)'!CD$6:CD$37))/(MAX('01 (ind)'!CD$6:CD$37)-MIN('01 (ind)'!CD$6:CD$37))),ABS(-100+(100*(('01 (ind)'!CD17-MIN('01 (ind)'!CD$6:CD$37))/(MAX('01 (ind)'!CD$6:CD$37)-MIN('01 (ind)'!CD$6:CD$37))))))</f>
        <v>0</v>
      </c>
      <c r="CE18" s="75">
        <f>IF('01 (ind)'!CE$1="si",100*(('01 (ind)'!CE17-MIN('01 (ind)'!CE$6:CE$37))/(MAX('01 (ind)'!CE$6:CE$37)-MIN('01 (ind)'!CE$6:CE$37))),ABS(-100+(100*(('01 (ind)'!CE17-MIN('01 (ind)'!CE$6:CE$37))/(MAX('01 (ind)'!CE$6:CE$37)-MIN('01 (ind)'!CE$6:CE$37))))))</f>
        <v>15.142410123435985</v>
      </c>
      <c r="CF18" s="75">
        <f>IF('01 (ind)'!CF$1="si",100*(('01 (ind)'!CF17-MIN('01 (ind)'!CF$6:CF$37))/(MAX('01 (ind)'!CF$6:CF$37)-MIN('01 (ind)'!CF$6:CF$37))),ABS(-100+(100*(('01 (ind)'!CF17-MIN('01 (ind)'!CF$6:CF$37))/(MAX('01 (ind)'!CF$6:CF$37)-MIN('01 (ind)'!CF$6:CF$37))))))</f>
        <v>0</v>
      </c>
      <c r="CG18" s="75">
        <f>IF('01 (ind)'!CG$1="si",100*(('01 (ind)'!CG17-MIN('01 (ind)'!CG$6:CG$37))/(MAX('01 (ind)'!CG$6:CG$37)-MIN('01 (ind)'!CG$6:CG$37))),ABS(-100+(100*(('01 (ind)'!CG17-MIN('01 (ind)'!CG$6:CG$37))/(MAX('01 (ind)'!CG$6:CG$37)-MIN('01 (ind)'!CG$6:CG$37))))))</f>
        <v>2.882873938104288</v>
      </c>
      <c r="CH18" s="75">
        <f>IF('01 (ind)'!CH$1="si",100*(('01 (ind)'!CH17-MIN('01 (ind)'!CH$6:CH$37))/(MAX('01 (ind)'!CH$6:CH$37)-MIN('01 (ind)'!CH$6:CH$37))),ABS(-100+(100*(('01 (ind)'!CH17-MIN('01 (ind)'!CH$6:CH$37))/(MAX('01 (ind)'!CH$6:CH$37)-MIN('01 (ind)'!CH$6:CH$37))))))</f>
        <v>14.669053583476282</v>
      </c>
      <c r="CI18" s="75">
        <f>IF('01 (ind)'!CI$1="si",100*(('01 (ind)'!CI17-MIN('01 (ind)'!CI$6:CI$37))/(MAX('01 (ind)'!CI$6:CI$37)-MIN('01 (ind)'!CI$6:CI$37))),ABS(-100+(100*(('01 (ind)'!CI17-MIN('01 (ind)'!CI$6:CI$37))/(MAX('01 (ind)'!CI$6:CI$37)-MIN('01 (ind)'!CI$6:CI$37))))))</f>
        <v>23.912391922282417</v>
      </c>
      <c r="CJ18" s="75">
        <f>IF('01 (ind)'!CJ$1="si",100*(('01 (ind)'!CJ17-MIN('01 (ind)'!CJ$6:CJ$37))/(MAX('01 (ind)'!CJ$6:CJ$37)-MIN('01 (ind)'!CJ$6:CJ$37))),ABS(-100+(100*(('01 (ind)'!CJ17-MIN('01 (ind)'!CJ$6:CJ$37))/(MAX('01 (ind)'!CJ$6:CJ$37)-MIN('01 (ind)'!CJ$6:CJ$37))))))</f>
        <v>48.79021265321127</v>
      </c>
      <c r="CK18" s="75">
        <f>IF('01 (ind)'!CK$1="si",100*(('01 (ind)'!CK17-MIN('01 (ind)'!CK$6:CK$37))/(MAX('01 (ind)'!CK$6:CK$37)-MIN('01 (ind)'!CK$6:CK$37))),ABS(-100+(100*(('01 (ind)'!CK17-MIN('01 (ind)'!CK$6:CK$37))/(MAX('01 (ind)'!CK$6:CK$37)-MIN('01 (ind)'!CK$6:CK$37))))))</f>
        <v>1.2870814195672302</v>
      </c>
      <c r="CL18" s="75">
        <f>IF('01 (ind)'!CL$1="si",100*(('01 (ind)'!CL17-MIN('01 (ind)'!CL$6:CL$37))/(MAX('01 (ind)'!CL$6:CL$37)-MIN('01 (ind)'!CL$6:CL$37))),ABS(-100+(100*(('01 (ind)'!CL17-MIN('01 (ind)'!CL$6:CL$37))/(MAX('01 (ind)'!CL$6:CL$37)-MIN('01 (ind)'!CL$6:CL$37))))))</f>
        <v>1.6924700126397221</v>
      </c>
      <c r="CM18" s="75">
        <f>IF('01 (ind)'!CM$1="si",100*(('01 (ind)'!CM17-MIN('01 (ind)'!CM$6:CM$37))/(MAX('01 (ind)'!CM$6:CM$37)-MIN('01 (ind)'!CM$6:CM$37))),ABS(-100+(100*(('01 (ind)'!CM17-MIN('01 (ind)'!CM$6:CM$37))/(MAX('01 (ind)'!CM$6:CM$37)-MIN('01 (ind)'!CM$6:CM$37))))))</f>
        <v>0</v>
      </c>
    </row>
    <row r="19" spans="1:91">
      <c r="A19" s="18" t="s">
        <v>148</v>
      </c>
      <c r="B19" s="87">
        <f>IF('01 (ind)'!B$1="si",100*(('01 (ind)'!B18-MIN('01 (ind)'!B$6:B$37))/(MAX('01 (ind)'!B$6:B$37)-MIN('01 (ind)'!B$6:B$37))),ABS(-100+(100*(('01 (ind)'!B18-MIN('01 (ind)'!B$6:B$37))/(MAX('01 (ind)'!B$6:B$37)-MIN('01 (ind)'!B$6:B$37))))))</f>
        <v>3.5945503359935969</v>
      </c>
      <c r="C19" s="87">
        <f>IF('01 (ind)'!C$1="si",100*(('01 (ind)'!C18-MIN('01 (ind)'!C$6:C$37))/(MAX('01 (ind)'!C$6:C$37)-MIN('01 (ind)'!C$6:C$37))),ABS(-100+(100*(('01 (ind)'!C18-MIN('01 (ind)'!C$6:C$37))/(MAX('01 (ind)'!C$6:C$37)-MIN('01 (ind)'!C$6:C$37))))))</f>
        <v>23.589943043424093</v>
      </c>
      <c r="D19" s="87">
        <f>IF('01 (ind)'!D$1="si",100*(('01 (ind)'!D18-MIN('01 (ind)'!D$6:D$37))/(MAX('01 (ind)'!D$6:D$37)-MIN('01 (ind)'!D$6:D$37))),ABS(-100+(100*(('01 (ind)'!D18-MIN('01 (ind)'!D$6:D$37))/(MAX('01 (ind)'!D$6:D$37)-MIN('01 (ind)'!D$6:D$37))))))</f>
        <v>83.15264595316232</v>
      </c>
      <c r="E19" s="87">
        <f>IF('01 (ind)'!E$1="si",100*(('01 (ind)'!E18-MIN('01 (ind)'!E$6:E$37))/(MAX('01 (ind)'!E$6:E$37)-MIN('01 (ind)'!E$6:E$37))),ABS(-100+(100*(('01 (ind)'!E18-MIN('01 (ind)'!E$6:E$37))/(MAX('01 (ind)'!E$6:E$37)-MIN('01 (ind)'!E$6:E$37))))))</f>
        <v>73.611111111111114</v>
      </c>
      <c r="F19" s="87">
        <f>IF('01 (ind)'!F$1="si",100*(('01 (ind)'!F18-MIN('01 (ind)'!F$6:F$37))/(MAX('01 (ind)'!F$6:F$37)-MIN('01 (ind)'!F$6:F$37))),ABS(-100+(100*(('01 (ind)'!F18-MIN('01 (ind)'!F$6:F$37))/(MAX('01 (ind)'!F$6:F$37)-MIN('01 (ind)'!F$6:F$37))))))</f>
        <v>8.1967213114754056</v>
      </c>
      <c r="G19" s="87">
        <f>IF('01 (ind)'!G$1="si",100*(('01 (ind)'!G18-MIN('01 (ind)'!G$6:G$37))/(MAX('01 (ind)'!G$6:G$37)-MIN('01 (ind)'!G$6:G$37))),ABS(-100+(100*(('01 (ind)'!G18-MIN('01 (ind)'!G$6:G$37))/(MAX('01 (ind)'!G$6:G$37)-MIN('01 (ind)'!G$6:G$37))))))</f>
        <v>39.743589743589745</v>
      </c>
      <c r="H19" s="87">
        <f>IF('01 (ind)'!H$1="si",100*(('01 (ind)'!H18-MIN('01 (ind)'!H$6:H$37))/(MAX('01 (ind)'!H$6:H$37)-MIN('01 (ind)'!H$6:H$37))),ABS(-100+(100*(('01 (ind)'!H18-MIN('01 (ind)'!H$6:H$37))/(MAX('01 (ind)'!H$6:H$37)-MIN('01 (ind)'!H$6:H$37))))))</f>
        <v>39.919354838709673</v>
      </c>
      <c r="I19" s="87">
        <f>IF('01 (ind)'!I$1="si",100*(('01 (ind)'!I18-MIN('01 (ind)'!I$6:I$37))/(MAX('01 (ind)'!I$6:I$37)-MIN('01 (ind)'!I$6:I$37))),ABS(-100+(100*(('01 (ind)'!I18-MIN('01 (ind)'!I$6:I$37))/(MAX('01 (ind)'!I$6:I$37)-MIN('01 (ind)'!I$6:I$37))))))</f>
        <v>49.552238805970148</v>
      </c>
      <c r="J19" s="87">
        <f>IF('01 (ind)'!J$1="si",100*(('01 (ind)'!J18-MIN('01 (ind)'!J$6:J$37))/(MAX('01 (ind)'!J$6:J$37)-MIN('01 (ind)'!J$6:J$37))),ABS(-100+(100*(('01 (ind)'!J18-MIN('01 (ind)'!J$6:J$37))/(MAX('01 (ind)'!J$6:J$37)-MIN('01 (ind)'!J$6:J$37))))))</f>
        <v>24.556962025316466</v>
      </c>
      <c r="K19" s="87">
        <f>IF('01 (ind)'!K$1="si",100*(('01 (ind)'!K18-MIN('01 (ind)'!K$6:K$37))/(MAX('01 (ind)'!K$6:K$37)-MIN('01 (ind)'!K$6:K$37))),ABS(-100+(100*(('01 (ind)'!K18-MIN('01 (ind)'!K$6:K$37))/(MAX('01 (ind)'!K$6:K$37)-MIN('01 (ind)'!K$6:K$37))))))</f>
        <v>40.866115233014419</v>
      </c>
      <c r="L19" s="87">
        <f>IF('01 (ind)'!L$1="si",100*(('01 (ind)'!L18-MIN('01 (ind)'!L$6:L$37))/(MAX('01 (ind)'!L$6:L$37)-MIN('01 (ind)'!L$6:L$37))),ABS(-100+(100*(('01 (ind)'!L18-MIN('01 (ind)'!L$6:L$37))/(MAX('01 (ind)'!L$6:L$37)-MIN('01 (ind)'!L$6:L$37))))))</f>
        <v>81.643287865414862</v>
      </c>
      <c r="M19" s="87">
        <f>IF('01 (ind)'!M$1="si",100*(('01 (ind)'!M18-MIN('01 (ind)'!M$6:M$37))/(MAX('01 (ind)'!M$6:M$37)-MIN('01 (ind)'!M$6:M$37))),ABS(-100+(100*(('01 (ind)'!M18-MIN('01 (ind)'!M$6:M$37))/(MAX('01 (ind)'!M$6:M$37)-MIN('01 (ind)'!M$6:M$37))))))</f>
        <v>5.6209378402261629</v>
      </c>
      <c r="N19" s="87">
        <f>IF('01 (ind)'!N$1="si",100*(('01 (ind)'!N18-MIN('01 (ind)'!N$6:N$37))/(MAX('01 (ind)'!N$6:N$37)-MIN('01 (ind)'!N$6:N$37))),ABS(-100+(100*(('01 (ind)'!N18-MIN('01 (ind)'!N$6:N$37))/(MAX('01 (ind)'!N$6:N$37)-MIN('01 (ind)'!N$6:N$37))))))</f>
        <v>47.021930436118161</v>
      </c>
      <c r="O19" s="87">
        <f>IF('01 (ind)'!O$1="si",100*(('01 (ind)'!O18-MIN('01 (ind)'!O$6:O$37))/(MAX('01 (ind)'!O$6:O$37)-MIN('01 (ind)'!O$6:O$37))),ABS(-100+(100*(('01 (ind)'!O18-MIN('01 (ind)'!O$6:O$37))/(MAX('01 (ind)'!O$6:O$37)-MIN('01 (ind)'!O$6:O$37))))))</f>
        <v>79.381443298969074</v>
      </c>
      <c r="P19" s="87">
        <f>IF('01 (ind)'!P$1="si",100*(('01 (ind)'!P18-MIN('01 (ind)'!P$6:P$37))/(MAX('01 (ind)'!P$6:P$37)-MIN('01 (ind)'!P$6:P$37))),ABS(-100+(100*(('01 (ind)'!P18-MIN('01 (ind)'!P$6:P$37))/(MAX('01 (ind)'!P$6:P$37)-MIN('01 (ind)'!P$6:P$37))))))</f>
        <v>9.6230688008280243</v>
      </c>
      <c r="Q19" s="87">
        <f>IF('01 (ind)'!Q$1="si",100*(('01 (ind)'!Q18-MIN('01 (ind)'!Q$6:Q$37))/(MAX('01 (ind)'!Q$6:Q$37)-MIN('01 (ind)'!Q$6:Q$37))),ABS(-100+(100*(('01 (ind)'!Q18-MIN('01 (ind)'!Q$6:Q$37))/(MAX('01 (ind)'!Q$6:Q$37)-MIN('01 (ind)'!Q$6:Q$37))))))</f>
        <v>10.299079776316031</v>
      </c>
      <c r="R19" s="87">
        <f>IF('01 (ind)'!R$1="si",100*(('01 (ind)'!R18-MIN('01 (ind)'!R$6:R$37))/(MAX('01 (ind)'!R$6:R$37)-MIN('01 (ind)'!R$6:R$37))),ABS(-100+(100*(('01 (ind)'!R18-MIN('01 (ind)'!R$6:R$37))/(MAX('01 (ind)'!R$6:R$37)-MIN('01 (ind)'!R$6:R$37))))))</f>
        <v>1.3087336371163223</v>
      </c>
      <c r="S19" s="75">
        <f>ABS(ABS(('01 (ind)'!S18-((MAX('01 (ind)'!S$6:S$37)+MIN('01 (ind)'!S$6:S$37))/2))/(((MAX('01 (ind)'!S$6:S$37)+MIN('01 (ind)'!S$6:S$37))/2)-MAX('01 (ind)'!S$6:S$37))*100)-100)</f>
        <v>45.609760004453072</v>
      </c>
      <c r="T19" s="75">
        <f>IF('01 (ind)'!T$1="si",100*(('01 (ind)'!T18-MIN('01 (ind)'!T$6:T$37))/(MAX('01 (ind)'!T$6:T$37)-MIN('01 (ind)'!T$6:T$37))),ABS(-100+(100*(('01 (ind)'!T18-MIN('01 (ind)'!T$6:T$37))/(MAX('01 (ind)'!T$6:T$37)-MIN('01 (ind)'!T$6:T$37))))))</f>
        <v>0.20163681651049697</v>
      </c>
      <c r="U19" s="75">
        <f>IF('01 (ind)'!U$1="si",100*(('01 (ind)'!U18-MIN('01 (ind)'!U$6:U$37))/(MAX('01 (ind)'!U$6:U$37)-MIN('01 (ind)'!U$6:U$37))),ABS(-100+(100*(('01 (ind)'!U18-MIN('01 (ind)'!U$6:U$37))/(MAX('01 (ind)'!U$6:U$37)-MIN('01 (ind)'!U$6:U$37))))))</f>
        <v>20</v>
      </c>
      <c r="V19" s="75">
        <f>IF('01 (ind)'!V$1="si",100*(('01 (ind)'!V18-MIN('01 (ind)'!V$6:V$37))/(MAX('01 (ind)'!V$6:V$37)-MIN('01 (ind)'!V$6:V$37))),ABS(-100+(100*(('01 (ind)'!V18-MIN('01 (ind)'!V$6:V$37))/(MAX('01 (ind)'!V$6:V$37)-MIN('01 (ind)'!V$6:V$37))))))</f>
        <v>87.292817679558013</v>
      </c>
      <c r="W19" s="75">
        <f>IF('01 (ind)'!W$1="si",100*(('01 (ind)'!W18-MIN('01 (ind)'!W$6:W$37))/(MAX('01 (ind)'!W$6:W$37)-MIN('01 (ind)'!W$6:W$37))),ABS(-100+(100*(('01 (ind)'!W18-MIN('01 (ind)'!W$6:W$37))/(MAX('01 (ind)'!W$6:W$37)-MIN('01 (ind)'!W$6:W$37))))))</f>
        <v>16.420445421605638</v>
      </c>
      <c r="X19" s="75">
        <f>IF('01 (ind)'!X$1="si",100*(('01 (ind)'!X18-MIN('01 (ind)'!X$6:X$37))/(MAX('01 (ind)'!X$6:X$37)-MIN('01 (ind)'!X$6:X$37))),ABS(-100+(100*(('01 (ind)'!X18-MIN('01 (ind)'!X$6:X$37))/(MAX('01 (ind)'!X$6:X$37)-MIN('01 (ind)'!X$6:X$37))))))</f>
        <v>37.246840464344068</v>
      </c>
      <c r="Y19" s="75">
        <f>IF('01 (ind)'!Y$1="si",100*(('01 (ind)'!Y18-MIN('01 (ind)'!Y$6:Y$37))/(MAX('01 (ind)'!Y$6:Y$37)-MIN('01 (ind)'!Y$6:Y$37))),ABS(-100+(100*(('01 (ind)'!Y18-MIN('01 (ind)'!Y$6:Y$37))/(MAX('01 (ind)'!Y$6:Y$37)-MIN('01 (ind)'!Y$6:Y$37))))))</f>
        <v>43.678209459459453</v>
      </c>
      <c r="Z19" s="75">
        <f>IF('01 (ind)'!Z$1="si",100*(('01 (ind)'!Z18-MIN('01 (ind)'!Z$6:Z$37))/(MAX('01 (ind)'!Z$6:Z$37)-MIN('01 (ind)'!Z$6:Z$37))),ABS(-100+(100*(('01 (ind)'!Z18-MIN('01 (ind)'!Z$6:Z$37))/(MAX('01 (ind)'!Z$6:Z$37)-MIN('01 (ind)'!Z$6:Z$37))))))</f>
        <v>19.161612771761867</v>
      </c>
      <c r="AA19" s="75">
        <f>IF('01 (ind)'!AA$1="si",100*(('01 (ind)'!AA18-MIN('01 (ind)'!AA$6:AA$37))/(MAX('01 (ind)'!AA$6:AA$37)-MIN('01 (ind)'!AA$6:AA$37))),ABS(-100+(100*(('01 (ind)'!AA18-MIN('01 (ind)'!AA$6:AA$37))/(MAX('01 (ind)'!AA$6:AA$37)-MIN('01 (ind)'!AA$6:AA$37))))))</f>
        <v>50.867511420003474</v>
      </c>
      <c r="AB19" s="75">
        <f>IF('01 (ind)'!AB$1="si",100*(('01 (ind)'!AB18-MIN('01 (ind)'!AB$6:AB$37))/(MAX('01 (ind)'!AB$6:AB$37)-MIN('01 (ind)'!AB$6:AB$37))),ABS(-100+(100*(('01 (ind)'!AB18-MIN('01 (ind)'!AB$6:AB$37))/(MAX('01 (ind)'!AB$6:AB$37)-MIN('01 (ind)'!AB$6:AB$37))))))</f>
        <v>18.332923859119305</v>
      </c>
      <c r="AC19" s="75">
        <f>IF('01 (ind)'!AC$1="si",100*(('01 (ind)'!AC18-MIN('01 (ind)'!AC$6:AC$37))/(MAX('01 (ind)'!AC$6:AC$37)-MIN('01 (ind)'!AC$6:AC$37))),ABS(-100+(100*(('01 (ind)'!AC18-MIN('01 (ind)'!AC$6:AC$37))/(MAX('01 (ind)'!AC$6:AC$37)-MIN('01 (ind)'!AC$6:AC$37))))))</f>
        <v>55.489760366738814</v>
      </c>
      <c r="AD19" s="75">
        <f>IF('01 (ind)'!AD$1="si",100*(('01 (ind)'!AD18-MIN('01 (ind)'!AD$6:AD$37))/(MAX('01 (ind)'!AD$6:AD$37)-MIN('01 (ind)'!AD$6:AD$37))),ABS(-100+(100*(('01 (ind)'!AD18-MIN('01 (ind)'!AD$6:AD$37))/(MAX('01 (ind)'!AD$6:AD$37)-MIN('01 (ind)'!AD$6:AD$37))))))</f>
        <v>48.867992290728957</v>
      </c>
      <c r="AE19" s="75">
        <f>IF('01 (ind)'!AE$1="si",100*(('01 (ind)'!AE18-MIN('01 (ind)'!AE$6:AE$37))/(MAX('01 (ind)'!AE$6:AE$37)-MIN('01 (ind)'!AE$6:AE$37))),ABS(-100+(100*(('01 (ind)'!AE18-MIN('01 (ind)'!AE$6:AE$37))/(MAX('01 (ind)'!AE$6:AE$37)-MIN('01 (ind)'!AE$6:AE$37))))))</f>
        <v>51.873324740983676</v>
      </c>
      <c r="AF19" s="75">
        <f>IF('01 (ind)'!AF$1="si",100*(('01 (ind)'!AF18-MIN('01 (ind)'!AF$6:AF$37))/(MAX('01 (ind)'!AF$6:AF$37)-MIN('01 (ind)'!AF$6:AF$37))),ABS(-100+(100*(('01 (ind)'!AF18-MIN('01 (ind)'!AF$6:AF$37))/(MAX('01 (ind)'!AF$6:AF$37)-MIN('01 (ind)'!AF$6:AF$37))))))</f>
        <v>40.425531914893618</v>
      </c>
      <c r="AG19" s="75">
        <f>IF('01 (ind)'!AG$1="si",100*(('01 (ind)'!AG18-MIN('01 (ind)'!AG$6:AG$37))/(MAX('01 (ind)'!AG$6:AG$37)-MIN('01 (ind)'!AG$6:AG$37))),ABS(-100+(100*(('01 (ind)'!AG18-MIN('01 (ind)'!AG$6:AG$37))/(MAX('01 (ind)'!AG$6:AG$37)-MIN('01 (ind)'!AG$6:AG$37))))))</f>
        <v>91.975308641975332</v>
      </c>
      <c r="AH19" s="75">
        <f>IF('01 (ind)'!AH$1="si",100*(('01 (ind)'!AH18-MIN('01 (ind)'!AH$6:AH$37))/(MAX('01 (ind)'!AH$6:AH$37)-MIN('01 (ind)'!AH$6:AH$37))),ABS(-100+(100*(('01 (ind)'!AH18-MIN('01 (ind)'!AH$6:AH$37))/(MAX('01 (ind)'!AH$6:AH$37)-MIN('01 (ind)'!AH$6:AH$37))))))</f>
        <v>30.921052631578945</v>
      </c>
      <c r="AI19" s="75">
        <f>IF('01 (ind)'!AI$1="si",100*(('01 (ind)'!AI18-MIN('01 (ind)'!AI$6:AI$37))/(MAX('01 (ind)'!AI$6:AI$37)-MIN('01 (ind)'!AI$6:AI$37))),ABS(-100+(100*(('01 (ind)'!AI18-MIN('01 (ind)'!AI$6:AI$37))/(MAX('01 (ind)'!AI$6:AI$37)-MIN('01 (ind)'!AI$6:AI$37))))))</f>
        <v>2.3823298869023182</v>
      </c>
      <c r="AJ19" s="75">
        <f>IF('01 (ind)'!AJ$1="si",100*(('01 (ind)'!AJ18-MIN('01 (ind)'!AJ$6:AJ$37))/(MAX('01 (ind)'!AJ$6:AJ$37)-MIN('01 (ind)'!AJ$6:AJ$37))),ABS(-100+(100*(('01 (ind)'!AJ18-MIN('01 (ind)'!AJ$6:AJ$37))/(MAX('01 (ind)'!AJ$6:AJ$37)-MIN('01 (ind)'!AJ$6:AJ$37))))))</f>
        <v>59.240506329113963</v>
      </c>
      <c r="AK19" s="75">
        <f>IF('01 (ind)'!AK$1="si",100*(('01 (ind)'!AK18-MIN('01 (ind)'!AK$6:AK$37))/(MAX('01 (ind)'!AK$6:AK$37)-MIN('01 (ind)'!AK$6:AK$37))),ABS(-100+(100*(('01 (ind)'!AK18-MIN('01 (ind)'!AK$6:AK$37))/(MAX('01 (ind)'!AK$6:AK$37)-MIN('01 (ind)'!AK$6:AK$37))))))</f>
        <v>4.4178572747886662</v>
      </c>
      <c r="AL19" s="75">
        <f>IF('01 (ind)'!AL$1="si",100*(('01 (ind)'!AL18-MIN('01 (ind)'!AL$6:AL$37))/(MAX('01 (ind)'!AL$6:AL$37)-MIN('01 (ind)'!AL$6:AL$37))),ABS(-100+(100*(('01 (ind)'!AL18-MIN('01 (ind)'!AL$6:AL$37))/(MAX('01 (ind)'!AL$6:AL$37)-MIN('01 (ind)'!AL$6:AL$37))))))</f>
        <v>89.543688033294529</v>
      </c>
      <c r="AM19" s="75">
        <f>IF('01 (ind)'!AM$1="si",100*(('01 (ind)'!AM18-MIN('01 (ind)'!AM$6:AM$37))/(MAX('01 (ind)'!AM$6:AM$37)-MIN('01 (ind)'!AM$6:AM$37))),ABS(-100+(100*(('01 (ind)'!AM18-MIN('01 (ind)'!AM$6:AM$37))/(MAX('01 (ind)'!AM$6:AM$37)-MIN('01 (ind)'!AM$6:AM$37))))))</f>
        <v>97.51024127117978</v>
      </c>
      <c r="AN19" s="75">
        <f>IF('01 (ind)'!AN$1="si",100*(('01 (ind)'!AN18-MIN('01 (ind)'!AN$6:AN$37))/(MAX('01 (ind)'!AN$6:AN$37)-MIN('01 (ind)'!AN$6:AN$37))),ABS(-100+(100*(('01 (ind)'!AN18-MIN('01 (ind)'!AN$6:AN$37))/(MAX('01 (ind)'!AN$6:AN$37)-MIN('01 (ind)'!AN$6:AN$37))))))</f>
        <v>34.761369883917041</v>
      </c>
      <c r="AO19" s="75">
        <f>IF('01 (ind)'!AO$1="si",100*(('01 (ind)'!AO18-MIN('01 (ind)'!AO$6:AO$37))/(MAX('01 (ind)'!AO$6:AO$37)-MIN('01 (ind)'!AO$6:AO$37))),ABS(-100+(100*(('01 (ind)'!AO18-MIN('01 (ind)'!AO$6:AO$37))/(MAX('01 (ind)'!AO$6:AO$37)-MIN('01 (ind)'!AO$6:AO$37))))))</f>
        <v>32.890740804149907</v>
      </c>
      <c r="AP19" s="75">
        <f>IF('01 (ind)'!AP$1="si",100*(('01 (ind)'!AP18-MIN('01 (ind)'!AP$6:AP$37))/(MAX('01 (ind)'!AP$6:AP$37)-MIN('01 (ind)'!AP$6:AP$37))),ABS(-100+(100*(('01 (ind)'!AP18-MIN('01 (ind)'!AP$6:AP$37))/(MAX('01 (ind)'!AP$6:AP$37)-MIN('01 (ind)'!AP$6:AP$37))))))</f>
        <v>90.471235755486546</v>
      </c>
      <c r="AQ19" s="75">
        <f>IF('01 (ind)'!AQ$1="si",100*(('01 (ind)'!AQ18-MIN('01 (ind)'!AQ$6:AQ$37))/(MAX('01 (ind)'!AQ$6:AQ$37)-MIN('01 (ind)'!AQ$6:AQ$37))),ABS(-100+(100*(('01 (ind)'!AQ18-MIN('01 (ind)'!AQ$6:AQ$37))/(MAX('01 (ind)'!AQ$6:AQ$37)-MIN('01 (ind)'!AQ$6:AQ$37))))))</f>
        <v>2.8727912365889736</v>
      </c>
      <c r="AR19" s="75">
        <f>IF('01 (ind)'!AR$1="si",100*(('01 (ind)'!AR18-MIN('01 (ind)'!AR$6:AR$37))/(MAX('01 (ind)'!AR$6:AR$37)-MIN('01 (ind)'!AR$6:AR$37))),ABS(-100+(100*(('01 (ind)'!AR18-MIN('01 (ind)'!AR$6:AR$37))/(MAX('01 (ind)'!AR$6:AR$37)-MIN('01 (ind)'!AR$6:AR$37))))))</f>
        <v>28.05903262527556</v>
      </c>
      <c r="AS19" s="75">
        <f>IF('01 (ind)'!AS$1="si",100*(('01 (ind)'!AS18-MIN('01 (ind)'!AS$6:AS$37))/(MAX('01 (ind)'!AS$6:AS$37)-MIN('01 (ind)'!AS$6:AS$37))),ABS(-100+(100*(('01 (ind)'!AS18-MIN('01 (ind)'!AS$6:AS$37))/(MAX('01 (ind)'!AS$6:AS$37)-MIN('01 (ind)'!AS$6:AS$37))))))</f>
        <v>84.70723517359292</v>
      </c>
      <c r="AT19" s="75">
        <f>IF('01 (ind)'!AT$1="si",100*(('01 (ind)'!AT18-MIN('01 (ind)'!AT$6:AT$37))/(MAX('01 (ind)'!AT$6:AT$37)-MIN('01 (ind)'!AT$6:AT$37))),ABS(-100+(100*(('01 (ind)'!AT18-MIN('01 (ind)'!AT$6:AT$37))/(MAX('01 (ind)'!AT$6:AT$37)-MIN('01 (ind)'!AT$6:AT$37))))))</f>
        <v>0</v>
      </c>
      <c r="AU19" s="75">
        <f>IF('01 (ind)'!AU$1="si",100*(('01 (ind)'!AU18-MIN('01 (ind)'!AU$6:AU$37))/(MAX('01 (ind)'!AU$6:AU$37)-MIN('01 (ind)'!AU$6:AU$37))),ABS(-100+(100*(('01 (ind)'!AU18-MIN('01 (ind)'!AU$6:AU$37))/(MAX('01 (ind)'!AU$6:AU$37)-MIN('01 (ind)'!AU$6:AU$37))))))</f>
        <v>100</v>
      </c>
      <c r="AV19" s="75">
        <f>IF('01 (ind)'!AV$1="si",100*(('01 (ind)'!AV18-MIN('01 (ind)'!AV$6:AV$37))/(MAX('01 (ind)'!AV$6:AV$37)-MIN('01 (ind)'!AV$6:AV$37))),ABS(-100+(100*(('01 (ind)'!AV18-MIN('01 (ind)'!AV$6:AV$37))/(MAX('01 (ind)'!AV$6:AV$37)-MIN('01 (ind)'!AV$6:AV$37))))))</f>
        <v>98.613518197573654</v>
      </c>
      <c r="AW19" s="75">
        <f>IF('01 (ind)'!AW$1="si",100*(('01 (ind)'!AW18-MIN('01 (ind)'!AW$6:AW$37))/(MAX('01 (ind)'!AW$6:AW$37)-MIN('01 (ind)'!AW$6:AW$37))),ABS(-100+(100*(('01 (ind)'!AW18-MIN('01 (ind)'!AW$6:AW$37))/(MAX('01 (ind)'!AW$6:AW$37)-MIN('01 (ind)'!AW$6:AW$37))))))</f>
        <v>39.346811819595636</v>
      </c>
      <c r="AX19" s="75">
        <f>IF('01 (ind)'!AX$1="si",100*(('01 (ind)'!AX18-MIN('01 (ind)'!AX$6:AX$37))/(MAX('01 (ind)'!AX$6:AX$37)-MIN('01 (ind)'!AX$6:AX$37))),ABS(-100+(100*(('01 (ind)'!AX18-MIN('01 (ind)'!AX$6:AX$37))/(MAX('01 (ind)'!AX$6:AX$37)-MIN('01 (ind)'!AX$6:AX$37))))))</f>
        <v>10.932353954784462</v>
      </c>
      <c r="AY19" s="75">
        <f>IF('01 (ind)'!AY$1="si",100*(('01 (ind)'!AY18-MIN('01 (ind)'!AY$6:AY$37))/(MAX('01 (ind)'!AY$6:AY$37)-MIN('01 (ind)'!AY$6:AY$37))),ABS(-100+(100*(('01 (ind)'!AY18-MIN('01 (ind)'!AY$6:AY$37))/(MAX('01 (ind)'!AY$6:AY$37)-MIN('01 (ind)'!AY$6:AY$37))))))</f>
        <v>26.593720266412952</v>
      </c>
      <c r="AZ19" s="75">
        <f>IF('01 (ind)'!AZ$1="si",100*(('01 (ind)'!AZ18-MIN('01 (ind)'!AZ$6:AZ$37))/(MAX('01 (ind)'!AZ$6:AZ$37)-MIN('01 (ind)'!AZ$6:AZ$37))),ABS(-100+(100*(('01 (ind)'!AZ18-MIN('01 (ind)'!AZ$6:AZ$37))/(MAX('01 (ind)'!AZ$6:AZ$37)-MIN('01 (ind)'!AZ$6:AZ$37))))))</f>
        <v>5.1829150502885408</v>
      </c>
      <c r="BA19" s="75">
        <f>IF('01 (ind)'!BA$1="si",100*(('01 (ind)'!BA18-MIN('01 (ind)'!BA$6:BA$37))/(MAX('01 (ind)'!BA$6:BA$37)-MIN('01 (ind)'!BA$6:BA$37))),ABS(-100+(100*(('01 (ind)'!BA18-MIN('01 (ind)'!BA$6:BA$37))/(MAX('01 (ind)'!BA$6:BA$37)-MIN('01 (ind)'!BA$6:BA$37))))))</f>
        <v>9.1119357683120779</v>
      </c>
      <c r="BB19" s="75">
        <f>IF('01 (ind)'!BB$1="si",100*(('01 (ind)'!BB18-MIN('01 (ind)'!BB$6:BB$37))/(MAX('01 (ind)'!BB$6:BB$37)-MIN('01 (ind)'!BB$6:BB$37))),ABS(-100+(100*(('01 (ind)'!BB18-MIN('01 (ind)'!BB$6:BB$37))/(MAX('01 (ind)'!BB$6:BB$37)-MIN('01 (ind)'!BB$6:BB$37))))))</f>
        <v>23.658287934371376</v>
      </c>
      <c r="BC19" s="75">
        <f>IF('01 (ind)'!BC$1="si",100*(('01 (ind)'!BC18-MIN('01 (ind)'!BC$6:BC$37))/(MAX('01 (ind)'!BC$6:BC$37)-MIN('01 (ind)'!BC$6:BC$37))),ABS(-100+(100*(('01 (ind)'!BC18-MIN('01 (ind)'!BC$6:BC$37))/(MAX('01 (ind)'!BC$6:BC$37)-MIN('01 (ind)'!BC$6:BC$37))))))</f>
        <v>6.7902652265081977</v>
      </c>
      <c r="BD19" s="75">
        <f>IF('01 (ind)'!BD$1="si",100*(('01 (ind)'!BD18-MIN('01 (ind)'!BD$6:BD$37))/(MAX('01 (ind)'!BD$6:BD$37)-MIN('01 (ind)'!BD$6:BD$37))),ABS(-100+(100*(('01 (ind)'!BD18-MIN('01 (ind)'!BD$6:BD$37))/(MAX('01 (ind)'!BD$6:BD$37)-MIN('01 (ind)'!BD$6:BD$37))))))</f>
        <v>40.018471551178109</v>
      </c>
      <c r="BE19" s="75">
        <f>IF('01 (ind)'!BE$1="si",100*(('01 (ind)'!BE18-MIN('01 (ind)'!BE$6:BE$37))/(MAX('01 (ind)'!BE$6:BE$37)-MIN('01 (ind)'!BE$6:BE$37))),ABS(-100+(100*(('01 (ind)'!BE18-MIN('01 (ind)'!BE$6:BE$37))/(MAX('01 (ind)'!BE$6:BE$37)-MIN('01 (ind)'!BE$6:BE$37))))))</f>
        <v>10.135135135135135</v>
      </c>
      <c r="BF19" s="75">
        <f>IF('01 (ind)'!BF$1="si",100*(('01 (ind)'!BF18-MIN('01 (ind)'!BF$6:BF$37))/(MAX('01 (ind)'!BF$6:BF$37)-MIN('01 (ind)'!BF$6:BF$37))),ABS(-100+(100*(('01 (ind)'!BF18-MIN('01 (ind)'!BF$6:BF$37))/(MAX('01 (ind)'!BF$6:BF$37)-MIN('01 (ind)'!BF$6:BF$37))))))</f>
        <v>13.83847911894005</v>
      </c>
      <c r="BG19" s="75">
        <f>IF('01 (ind)'!BG$1="si",100*(('01 (ind)'!BG18-MIN('01 (ind)'!BG$6:BG$37))/(MAX('01 (ind)'!BG$6:BG$37)-MIN('01 (ind)'!BG$6:BG$37))),ABS(-100+(100*(('01 (ind)'!BG18-MIN('01 (ind)'!BG$6:BG$37))/(MAX('01 (ind)'!BG$6:BG$37)-MIN('01 (ind)'!BG$6:BG$37))))))</f>
        <v>27.551610108368013</v>
      </c>
      <c r="BH19" s="75">
        <f>IF('01 (ind)'!BH$1="si",100*(('01 (ind)'!BH18-MIN('01 (ind)'!BH$6:BH$37))/(MAX('01 (ind)'!BH$6:BH$37)-MIN('01 (ind)'!BH$6:BH$37))),ABS(-100+(100*(('01 (ind)'!BH18-MIN('01 (ind)'!BH$6:BH$37))/(MAX('01 (ind)'!BH$6:BH$37)-MIN('01 (ind)'!BH$6:BH$37))))))</f>
        <v>9.2641368617982316</v>
      </c>
      <c r="BI19" s="75">
        <f>IF('01 (ind)'!BI$1="si",100*(('01 (ind)'!BI18-MIN('01 (ind)'!BI$6:BI$37))/(MAX('01 (ind)'!BI$6:BI$37)-MIN('01 (ind)'!BI$6:BI$37))),ABS(-100+(100*(('01 (ind)'!BI18-MIN('01 (ind)'!BI$6:BI$37))/(MAX('01 (ind)'!BI$6:BI$37)-MIN('01 (ind)'!BI$6:BI$37))))))</f>
        <v>99.101875701931107</v>
      </c>
      <c r="BJ19" s="75">
        <f>IF('01 (ind)'!BJ$1="si",100*(('01 (ind)'!BJ18-MIN('01 (ind)'!BJ$6:BJ$37))/(MAX('01 (ind)'!BJ$6:BJ$37)-MIN('01 (ind)'!BJ$6:BJ$37))),ABS(-100+(100*(('01 (ind)'!BJ18-MIN('01 (ind)'!BJ$6:BJ$37))/(MAX('01 (ind)'!BJ$6:BJ$37)-MIN('01 (ind)'!BJ$6:BJ$37))))))</f>
        <v>0</v>
      </c>
      <c r="BK19" s="75">
        <f>IF('01 (ind)'!BK$1="si",100*(('01 (ind)'!BK18-MIN('01 (ind)'!BK$6:BK$37))/(MAX('01 (ind)'!BK$6:BK$37)-MIN('01 (ind)'!BK$6:BK$37))),ABS(-100+(100*(('01 (ind)'!BK18-MIN('01 (ind)'!BK$6:BK$37))/(MAX('01 (ind)'!BK$6:BK$37)-MIN('01 (ind)'!BK$6:BK$37))))))</f>
        <v>0</v>
      </c>
      <c r="BL19" s="75">
        <f>IF('01 (ind)'!BL$1="si",100*(('01 (ind)'!BL18-MIN('01 (ind)'!BL$6:BL$37))/(MAX('01 (ind)'!BL$6:BL$37)-MIN('01 (ind)'!BL$6:BL$37))),ABS(-100+(100*(('01 (ind)'!BL18-MIN('01 (ind)'!BL$6:BL$37))/(MAX('01 (ind)'!BL$6:BL$37)-MIN('01 (ind)'!BL$6:BL$37))))))</f>
        <v>0.90090090090090091</v>
      </c>
      <c r="BM19" s="75">
        <f>IF('01 (ind)'!BM$1="si",100*(('01 (ind)'!BM18-MIN('01 (ind)'!BM$6:BM$37))/(MAX('01 (ind)'!BM$6:BM$37)-MIN('01 (ind)'!BM$6:BM$37))),ABS(-100+(100*(('01 (ind)'!BM18-MIN('01 (ind)'!BM$6:BM$37))/(MAX('01 (ind)'!BM$6:BM$37)-MIN('01 (ind)'!BM$6:BM$37))))))</f>
        <v>6.9726824958395035</v>
      </c>
      <c r="BN19" s="75">
        <f>IF('01 (ind)'!BN$1="si",100*(('01 (ind)'!BN18-MIN('01 (ind)'!BN$6:BN$37))/(MAX('01 (ind)'!BN$6:BN$37)-MIN('01 (ind)'!BN$6:BN$37))),ABS(-100+(100*(('01 (ind)'!BN18-MIN('01 (ind)'!BN$6:BN$37))/(MAX('01 (ind)'!BN$6:BN$37)-MIN('01 (ind)'!BN$6:BN$37))))))</f>
        <v>17.577403309845842</v>
      </c>
      <c r="BO19" s="75">
        <f>IF('01 (ind)'!BO$1="si",100*(('01 (ind)'!BO18-MIN('01 (ind)'!BO$6:BO$37))/(MAX('01 (ind)'!BO$6:BO$37)-MIN('01 (ind)'!BO$6:BO$37))),ABS(-100+(100*(('01 (ind)'!BO18-MIN('01 (ind)'!BO$6:BO$37))/(MAX('01 (ind)'!BO$6:BO$37)-MIN('01 (ind)'!BO$6:BO$37))))))</f>
        <v>40.691662780461293</v>
      </c>
      <c r="BP19" s="75">
        <f>IF('01 (ind)'!BP$1="si",100*(('01 (ind)'!BP18-MIN('01 (ind)'!BP$6:BP$37))/(MAX('01 (ind)'!BP$6:BP$37)-MIN('01 (ind)'!BP$6:BP$37))),ABS(-100+(100*(('01 (ind)'!BP18-MIN('01 (ind)'!BP$6:BP$37))/(MAX('01 (ind)'!BP$6:BP$37)-MIN('01 (ind)'!BP$6:BP$37))))))</f>
        <v>4.4594975945172655</v>
      </c>
      <c r="BQ19" s="75">
        <f>IF('01 (ind)'!BQ$1="si",100*(('01 (ind)'!BQ18-MIN('01 (ind)'!BQ$6:BQ$37))/(MAX('01 (ind)'!BQ$6:BQ$37)-MIN('01 (ind)'!BQ$6:BQ$37))),ABS(-100+(100*(('01 (ind)'!BQ18-MIN('01 (ind)'!BQ$6:BQ$37))/(MAX('01 (ind)'!BQ$6:BQ$37)-MIN('01 (ind)'!BQ$6:BQ$37))))))</f>
        <v>4.4232312066204242</v>
      </c>
      <c r="BR19" s="75">
        <f>IF('01 (ind)'!BR$1="si",100*(('01 (ind)'!BR18-MIN('01 (ind)'!BR$6:BR$37))/(MAX('01 (ind)'!BR$6:BR$37)-MIN('01 (ind)'!BR$6:BR$37))),ABS(-100+(100*(('01 (ind)'!BR18-MIN('01 (ind)'!BR$6:BR$37))/(MAX('01 (ind)'!BP$6:BP$37)-MIN('01 (ind)'!BR$6:BR$37))))))</f>
        <v>13.490122746451858</v>
      </c>
      <c r="BS19" s="75">
        <f>IF('01 (ind)'!BS$1="si",100*(('01 (ind)'!BS18-MIN('01 (ind)'!BS$6:BS$37))/(MAX('01 (ind)'!BS$6:BS$37)-MIN('01 (ind)'!BS$6:BS$37))),ABS(-100+(100*(('01 (ind)'!BS18-MIN('01 (ind)'!BS$6:BS$37))/(MAX('01 (ind)'!BQ$6:BQ$37)-MIN('01 (ind)'!BS$6:BS$37))))))</f>
        <v>35.737147343877204</v>
      </c>
      <c r="BT19" s="75">
        <f>IF('01 (ind)'!BT$1="si",100*(('01 (ind)'!BT18-MIN('01 (ind)'!BT$6:BT$37))/(MAX('01 (ind)'!BT$6:BT$37)-MIN('01 (ind)'!BT$6:BT$37))),ABS(-100+(100*(('01 (ind)'!BT18-MIN('01 (ind)'!BT$6:BT$37))/(MAX('01 (ind)'!BR$6:BR$37)-MIN('01 (ind)'!BT$6:BT$37))))))</f>
        <v>87.880848749999998</v>
      </c>
      <c r="BU19" s="75">
        <f>IF('01 (ind)'!BU$1="si",100*(('01 (ind)'!BU18-MIN('01 (ind)'!BU$6:BU$37))/(MAX('01 (ind)'!BU$6:BU$37)-MIN('01 (ind)'!BU$6:BU$37))),ABS(-100+(100*(('01 (ind)'!BU18-MIN('01 (ind)'!BU$6:BU$37))/(MAX('01 (ind)'!BU$6:BU$37)-MIN('01 (ind)'!BU$6:BU$37))))))</f>
        <v>71.907566832804719</v>
      </c>
      <c r="BV19" s="75">
        <f>IF('01 (ind)'!BV$1="si",100*(('01 (ind)'!BV18-MIN('01 (ind)'!BV$6:BV$37))/(MAX('01 (ind)'!BV$6:BV$37)-MIN('01 (ind)'!BV$6:BV$37))),ABS(-100+(100*(('01 (ind)'!BV18-MIN('01 (ind)'!BV$6:BV$37))/(MAX('01 (ind)'!BV$6:BV$37)-MIN('01 (ind)'!BV$6:BV$37))))))</f>
        <v>61.763831052944681</v>
      </c>
      <c r="BW19" s="75">
        <f>IF('01 (ind)'!BW$1="si",100*(('01 (ind)'!BW18-MIN('01 (ind)'!BW$6:BW$37))/(MAX('01 (ind)'!BW$6:BW$37)-MIN('01 (ind)'!BW$6:BW$37))),ABS(-100+(100*(('01 (ind)'!BW18-MIN('01 (ind)'!BW$6:BW$37))/(MAX('01 (ind)'!BW$6:BW$37)-MIN('01 (ind)'!BW$6:BW$37))))))</f>
        <v>65.625410158813494</v>
      </c>
      <c r="BX19" s="75">
        <f>IF('01 (ind)'!BX$1="si",100*(('01 (ind)'!BX18-MIN('01 (ind)'!BX$6:BX$37))/(MAX('01 (ind)'!BX$6:BX$37)-MIN('01 (ind)'!BX$6:BX$37))),ABS(-100+(100*(('01 (ind)'!BX18-MIN('01 (ind)'!BX$6:BX$37))/(MAX('01 (ind)'!BX$6:BX$37)-MIN('01 (ind)'!BX$6:BX$37))))))</f>
        <v>9.9329576395711854</v>
      </c>
      <c r="BY19" s="75">
        <f>IF('01 (ind)'!BY$1="si",100*(('01 (ind)'!BY18-MIN('01 (ind)'!BY$6:BY$37))/(MAX('01 (ind)'!BY$6:BY$37)-MIN('01 (ind)'!BY$6:BY$37))),ABS(-100+(100*(('01 (ind)'!BY18-MIN('01 (ind)'!BY$6:BY$37))/(MAX('01 (ind)'!BY$6:BY$37)-MIN('01 (ind)'!BY$6:BY$37))))))</f>
        <v>0</v>
      </c>
      <c r="BZ19" s="75">
        <f>IF('01 (ind)'!BZ$1="si",100*(('01 (ind)'!BZ18-MIN('01 (ind)'!BZ$6:BZ$37))/(MAX('01 (ind)'!BZ$6:BZ$37)-MIN('01 (ind)'!BZ$6:BZ$37))),ABS(-100+(100*(('01 (ind)'!BZ18-MIN('01 (ind)'!BZ$6:BZ$37))/(MAX('01 (ind)'!BZ$6:BZ$37)-MIN('01 (ind)'!BZ$6:BZ$37))))))</f>
        <v>94.621635871035167</v>
      </c>
      <c r="CA19" s="75">
        <f>IF('01 (ind)'!CA$1="si",100*(('01 (ind)'!CA18-MIN('01 (ind)'!CA$6:CA$37))/(MAX('01 (ind)'!CA$6:CA$37)-MIN('01 (ind)'!CA$6:CA$37))),ABS(-100+(100*(('01 (ind)'!CA18-MIN('01 (ind)'!CA$6:CA$37))/(MAX('01 (ind)'!CA$6:CA$37)-MIN('01 (ind)'!CA$6:CA$37))))))</f>
        <v>0</v>
      </c>
      <c r="CB19" s="75">
        <f>IF('01 (ind)'!CB$1="si",100*(('01 (ind)'!CB18-MIN('01 (ind)'!CB$6:CB$37))/(MAX('01 (ind)'!CB$6:CB$37)-MIN('01 (ind)'!CB$6:CB$37))),ABS(-100+(100*(('01 (ind)'!CB18-MIN('01 (ind)'!CB$6:CB$37))/(MAX('01 (ind)'!CB$6:CB$37)-MIN('01 (ind)'!CB$6:CB$37))))))</f>
        <v>81.122448979591837</v>
      </c>
      <c r="CC19" s="75">
        <f>IF('01 (ind)'!CC$1="si",100*(('01 (ind)'!CC18-MIN('01 (ind)'!CC$6:CC$37))/(MAX('01 (ind)'!CC$6:CC$37)-MIN('01 (ind)'!CC$6:CC$37))),ABS(-100+(100*(('01 (ind)'!CC18-MIN('01 (ind)'!CC$6:CC$37))/(MAX('01 (ind)'!CC$6:CC$37)-MIN('01 (ind)'!CC$6:CC$37))))))</f>
        <v>13.87330723673162</v>
      </c>
      <c r="CD19" s="75">
        <f>IF('01 (ind)'!CD$1="si",100*(('01 (ind)'!CD18-MIN('01 (ind)'!CD$6:CD$37))/(MAX('01 (ind)'!CD$6:CD$37)-MIN('01 (ind)'!CD$6:CD$37))),ABS(-100+(100*(('01 (ind)'!CD18-MIN('01 (ind)'!CD$6:CD$37))/(MAX('01 (ind)'!CD$6:CD$37)-MIN('01 (ind)'!CD$6:CD$37))))))</f>
        <v>8.7555139956352193</v>
      </c>
      <c r="CE19" s="75">
        <f>IF('01 (ind)'!CE$1="si",100*(('01 (ind)'!CE18-MIN('01 (ind)'!CE$6:CE$37))/(MAX('01 (ind)'!CE$6:CE$37)-MIN('01 (ind)'!CE$6:CE$37))),ABS(-100+(100*(('01 (ind)'!CE18-MIN('01 (ind)'!CE$6:CE$37))/(MAX('01 (ind)'!CE$6:CE$37)-MIN('01 (ind)'!CE$6:CE$37))))))</f>
        <v>3.4734767290711162</v>
      </c>
      <c r="CF19" s="75">
        <f>IF('01 (ind)'!CF$1="si",100*(('01 (ind)'!CF18-MIN('01 (ind)'!CF$6:CF$37))/(MAX('01 (ind)'!CF$6:CF$37)-MIN('01 (ind)'!CF$6:CF$37))),ABS(-100+(100*(('01 (ind)'!CF18-MIN('01 (ind)'!CF$6:CF$37))/(MAX('01 (ind)'!CF$6:CF$37)-MIN('01 (ind)'!CF$6:CF$37))))))</f>
        <v>6.0585215757866351</v>
      </c>
      <c r="CG19" s="75">
        <f>IF('01 (ind)'!CG$1="si",100*(('01 (ind)'!CG18-MIN('01 (ind)'!CG$6:CG$37))/(MAX('01 (ind)'!CG$6:CG$37)-MIN('01 (ind)'!CG$6:CG$37))),ABS(-100+(100*(('01 (ind)'!CG18-MIN('01 (ind)'!CG$6:CG$37))/(MAX('01 (ind)'!CG$6:CG$37)-MIN('01 (ind)'!CG$6:CG$37))))))</f>
        <v>6.6290320119384685</v>
      </c>
      <c r="CH19" s="75">
        <f>IF('01 (ind)'!CH$1="si",100*(('01 (ind)'!CH18-MIN('01 (ind)'!CH$6:CH$37))/(MAX('01 (ind)'!CH$6:CH$37)-MIN('01 (ind)'!CH$6:CH$37))),ABS(-100+(100*(('01 (ind)'!CH18-MIN('01 (ind)'!CH$6:CH$37))/(MAX('01 (ind)'!CH$6:CH$37)-MIN('01 (ind)'!CH$6:CH$37))))))</f>
        <v>9.6656304904496597</v>
      </c>
      <c r="CI19" s="75">
        <f>IF('01 (ind)'!CI$1="si",100*(('01 (ind)'!CI18-MIN('01 (ind)'!CI$6:CI$37))/(MAX('01 (ind)'!CI$6:CI$37)-MIN('01 (ind)'!CI$6:CI$37))),ABS(-100+(100*(('01 (ind)'!CI18-MIN('01 (ind)'!CI$6:CI$37))/(MAX('01 (ind)'!CI$6:CI$37)-MIN('01 (ind)'!CI$6:CI$37))))))</f>
        <v>43.050901886470825</v>
      </c>
      <c r="CJ19" s="75">
        <f>IF('01 (ind)'!CJ$1="si",100*(('01 (ind)'!CJ18-MIN('01 (ind)'!CJ$6:CJ$37))/(MAX('01 (ind)'!CJ$6:CJ$37)-MIN('01 (ind)'!CJ$6:CJ$37))),ABS(-100+(100*(('01 (ind)'!CJ18-MIN('01 (ind)'!CJ$6:CJ$37))/(MAX('01 (ind)'!CJ$6:CJ$37)-MIN('01 (ind)'!CJ$6:CJ$37))))))</f>
        <v>26.697278300699896</v>
      </c>
      <c r="CK19" s="75">
        <f>IF('01 (ind)'!CK$1="si",100*(('01 (ind)'!CK18-MIN('01 (ind)'!CK$6:CK$37))/(MAX('01 (ind)'!CK$6:CK$37)-MIN('01 (ind)'!CK$6:CK$37))),ABS(-100+(100*(('01 (ind)'!CK18-MIN('01 (ind)'!CK$6:CK$37))/(MAX('01 (ind)'!CK$6:CK$37)-MIN('01 (ind)'!CK$6:CK$37))))))</f>
        <v>3.5490170595977961</v>
      </c>
      <c r="CL19" s="75">
        <f>IF('01 (ind)'!CL$1="si",100*(('01 (ind)'!CL18-MIN('01 (ind)'!CL$6:CL$37))/(MAX('01 (ind)'!CL$6:CL$37)-MIN('01 (ind)'!CL$6:CL$37))),ABS(-100+(100*(('01 (ind)'!CL18-MIN('01 (ind)'!CL$6:CL$37))/(MAX('01 (ind)'!CL$6:CL$37)-MIN('01 (ind)'!CL$6:CL$37))))))</f>
        <v>2.9091550439898919</v>
      </c>
      <c r="CM19" s="75">
        <f>IF('01 (ind)'!CM$1="si",100*(('01 (ind)'!CM18-MIN('01 (ind)'!CM$6:CM$37))/(MAX('01 (ind)'!CM$6:CM$37)-MIN('01 (ind)'!CM$6:CM$37))),ABS(-100+(100*(('01 (ind)'!CM18-MIN('01 (ind)'!CM$6:CM$37))/(MAX('01 (ind)'!CM$6:CM$37)-MIN('01 (ind)'!CM$6:CM$37))))))</f>
        <v>4.2119256747349061</v>
      </c>
    </row>
    <row r="20" spans="1:91">
      <c r="A20" s="18" t="s">
        <v>149</v>
      </c>
      <c r="B20" s="87">
        <f>IF('01 (ind)'!B$1="si",100*(('01 (ind)'!B19-MIN('01 (ind)'!B$6:B$37))/(MAX('01 (ind)'!B$6:B$37)-MIN('01 (ind)'!B$6:B$37))),ABS(-100+(100*(('01 (ind)'!B19-MIN('01 (ind)'!B$6:B$37))/(MAX('01 (ind)'!B$6:B$37)-MIN('01 (ind)'!B$6:B$37))))))</f>
        <v>25.568278563467533</v>
      </c>
      <c r="C20" s="87">
        <f>IF('01 (ind)'!C$1="si",100*(('01 (ind)'!C19-MIN('01 (ind)'!C$6:C$37))/(MAX('01 (ind)'!C$6:C$37)-MIN('01 (ind)'!C$6:C$37))),ABS(-100+(100*(('01 (ind)'!C19-MIN('01 (ind)'!C$6:C$37))/(MAX('01 (ind)'!C$6:C$37)-MIN('01 (ind)'!C$6:C$37))))))</f>
        <v>47.024039696464385</v>
      </c>
      <c r="D20" s="87">
        <f>IF('01 (ind)'!D$1="si",100*(('01 (ind)'!D19-MIN('01 (ind)'!D$6:D$37))/(MAX('01 (ind)'!D$6:D$37)-MIN('01 (ind)'!D$6:D$37))),ABS(-100+(100*(('01 (ind)'!D19-MIN('01 (ind)'!D$6:D$37))/(MAX('01 (ind)'!D$6:D$37)-MIN('01 (ind)'!D$6:D$37))))))</f>
        <v>67.063431546226269</v>
      </c>
      <c r="E20" s="87">
        <f>IF('01 (ind)'!E$1="si",100*(('01 (ind)'!E19-MIN('01 (ind)'!E$6:E$37))/(MAX('01 (ind)'!E$6:E$37)-MIN('01 (ind)'!E$6:E$37))),ABS(-100+(100*(('01 (ind)'!E19-MIN('01 (ind)'!E$6:E$37))/(MAX('01 (ind)'!E$6:E$37)-MIN('01 (ind)'!E$6:E$37))))))</f>
        <v>27.777777777777786</v>
      </c>
      <c r="F20" s="87">
        <f>IF('01 (ind)'!F$1="si",100*(('01 (ind)'!F19-MIN('01 (ind)'!F$6:F$37))/(MAX('01 (ind)'!F$6:F$37)-MIN('01 (ind)'!F$6:F$37))),ABS(-100+(100*(('01 (ind)'!F19-MIN('01 (ind)'!F$6:F$37))/(MAX('01 (ind)'!F$6:F$37)-MIN('01 (ind)'!F$6:F$37))))))</f>
        <v>48.63387978142076</v>
      </c>
      <c r="G20" s="87">
        <f>IF('01 (ind)'!G$1="si",100*(('01 (ind)'!G19-MIN('01 (ind)'!G$6:G$37))/(MAX('01 (ind)'!G$6:G$37)-MIN('01 (ind)'!G$6:G$37))),ABS(-100+(100*(('01 (ind)'!G19-MIN('01 (ind)'!G$6:G$37))/(MAX('01 (ind)'!G$6:G$37)-MIN('01 (ind)'!G$6:G$37))))))</f>
        <v>45.512820512820504</v>
      </c>
      <c r="H20" s="87">
        <f>IF('01 (ind)'!H$1="si",100*(('01 (ind)'!H19-MIN('01 (ind)'!H$6:H$37))/(MAX('01 (ind)'!H$6:H$37)-MIN('01 (ind)'!H$6:H$37))),ABS(-100+(100*(('01 (ind)'!H19-MIN('01 (ind)'!H$6:H$37))/(MAX('01 (ind)'!H$6:H$37)-MIN('01 (ind)'!H$6:H$37))))))</f>
        <v>24.596774193548388</v>
      </c>
      <c r="I20" s="87">
        <f>IF('01 (ind)'!I$1="si",100*(('01 (ind)'!I19-MIN('01 (ind)'!I$6:I$37))/(MAX('01 (ind)'!I$6:I$37)-MIN('01 (ind)'!I$6:I$37))),ABS(-100+(100*(('01 (ind)'!I19-MIN('01 (ind)'!I$6:I$37))/(MAX('01 (ind)'!I$6:I$37)-MIN('01 (ind)'!I$6:I$37))))))</f>
        <v>83.582089552238813</v>
      </c>
      <c r="J20" s="87">
        <f>IF('01 (ind)'!J$1="si",100*(('01 (ind)'!J19-MIN('01 (ind)'!J$6:J$37))/(MAX('01 (ind)'!J$6:J$37)-MIN('01 (ind)'!J$6:J$37))),ABS(-100+(100*(('01 (ind)'!J19-MIN('01 (ind)'!J$6:J$37))/(MAX('01 (ind)'!J$6:J$37)-MIN('01 (ind)'!J$6:J$37))))))</f>
        <v>26.582278481012654</v>
      </c>
      <c r="K20" s="87">
        <f>IF('01 (ind)'!K$1="si",100*(('01 (ind)'!K19-MIN('01 (ind)'!K$6:K$37))/(MAX('01 (ind)'!K$6:K$37)-MIN('01 (ind)'!K$6:K$37))),ABS(-100+(100*(('01 (ind)'!K19-MIN('01 (ind)'!K$6:K$37))/(MAX('01 (ind)'!K$6:K$37)-MIN('01 (ind)'!K$6:K$37))))))</f>
        <v>19.436971650887774</v>
      </c>
      <c r="L20" s="87">
        <f>IF('01 (ind)'!L$1="si",100*(('01 (ind)'!L19-MIN('01 (ind)'!L$6:L$37))/(MAX('01 (ind)'!L$6:L$37)-MIN('01 (ind)'!L$6:L$37))),ABS(-100+(100*(('01 (ind)'!L19-MIN('01 (ind)'!L$6:L$37))/(MAX('01 (ind)'!L$6:L$37)-MIN('01 (ind)'!L$6:L$37))))))</f>
        <v>69.869325722038994</v>
      </c>
      <c r="M20" s="87">
        <f>IF('01 (ind)'!M$1="si",100*(('01 (ind)'!M19-MIN('01 (ind)'!M$6:M$37))/(MAX('01 (ind)'!M$6:M$37)-MIN('01 (ind)'!M$6:M$37))),ABS(-100+(100*(('01 (ind)'!M19-MIN('01 (ind)'!M$6:M$37))/(MAX('01 (ind)'!M$6:M$37)-MIN('01 (ind)'!M$6:M$37))))))</f>
        <v>2.4728552319738988</v>
      </c>
      <c r="N20" s="87">
        <f>IF('01 (ind)'!N$1="si",100*(('01 (ind)'!N19-MIN('01 (ind)'!N$6:N$37))/(MAX('01 (ind)'!N$6:N$37)-MIN('01 (ind)'!N$6:N$37))),ABS(-100+(100*(('01 (ind)'!N19-MIN('01 (ind)'!N$6:N$37))/(MAX('01 (ind)'!N$6:N$37)-MIN('01 (ind)'!N$6:N$37))))))</f>
        <v>61.763716724126027</v>
      </c>
      <c r="O20" s="87">
        <f>IF('01 (ind)'!O$1="si",100*(('01 (ind)'!O19-MIN('01 (ind)'!O$6:O$37))/(MAX('01 (ind)'!O$6:O$37)-MIN('01 (ind)'!O$6:O$37))),ABS(-100+(100*(('01 (ind)'!O19-MIN('01 (ind)'!O$6:O$37))/(MAX('01 (ind)'!O$6:O$37)-MIN('01 (ind)'!O$6:O$37))))))</f>
        <v>91.75257731958763</v>
      </c>
      <c r="P20" s="87">
        <f>IF('01 (ind)'!P$1="si",100*(('01 (ind)'!P19-MIN('01 (ind)'!P$6:P$37))/(MAX('01 (ind)'!P$6:P$37)-MIN('01 (ind)'!P$6:P$37))),ABS(-100+(100*(('01 (ind)'!P19-MIN('01 (ind)'!P$6:P$37))/(MAX('01 (ind)'!P$6:P$37)-MIN('01 (ind)'!P$6:P$37))))))</f>
        <v>7.3678879094955629</v>
      </c>
      <c r="Q20" s="87">
        <f>IF('01 (ind)'!Q$1="si",100*(('01 (ind)'!Q19-MIN('01 (ind)'!Q$6:Q$37))/(MAX('01 (ind)'!Q$6:Q$37)-MIN('01 (ind)'!Q$6:Q$37))),ABS(-100+(100*(('01 (ind)'!Q19-MIN('01 (ind)'!Q$6:Q$37))/(MAX('01 (ind)'!Q$6:Q$37)-MIN('01 (ind)'!Q$6:Q$37))))))</f>
        <v>1.7600205861763727</v>
      </c>
      <c r="R20" s="87">
        <f>IF('01 (ind)'!R$1="si",100*(('01 (ind)'!R19-MIN('01 (ind)'!R$6:R$37))/(MAX('01 (ind)'!R$6:R$37)-MIN('01 (ind)'!R$6:R$37))),ABS(-100+(100*(('01 (ind)'!R19-MIN('01 (ind)'!R$6:R$37))/(MAX('01 (ind)'!R$6:R$37)-MIN('01 (ind)'!R$6:R$37))))))</f>
        <v>1.2999416916265307</v>
      </c>
      <c r="S20" s="75">
        <f>ABS(ABS(('01 (ind)'!S19-((MAX('01 (ind)'!S$6:S$37)+MIN('01 (ind)'!S$6:S$37))/2))/(((MAX('01 (ind)'!S$6:S$37)+MIN('01 (ind)'!S$6:S$37))/2)-MAX('01 (ind)'!S$6:S$37))*100)-100)</f>
        <v>32.621649596361962</v>
      </c>
      <c r="T20" s="75">
        <f>IF('01 (ind)'!T$1="si",100*(('01 (ind)'!T19-MIN('01 (ind)'!T$6:T$37))/(MAX('01 (ind)'!T$6:T$37)-MIN('01 (ind)'!T$6:T$37))),ABS(-100+(100*(('01 (ind)'!T19-MIN('01 (ind)'!T$6:T$37))/(MAX('01 (ind)'!T$6:T$37)-MIN('01 (ind)'!T$6:T$37))))))</f>
        <v>26.319535049223102</v>
      </c>
      <c r="U20" s="75">
        <f>IF('01 (ind)'!U$1="si",100*(('01 (ind)'!U19-MIN('01 (ind)'!U$6:U$37))/(MAX('01 (ind)'!U$6:U$37)-MIN('01 (ind)'!U$6:U$37))),ABS(-100+(100*(('01 (ind)'!U19-MIN('01 (ind)'!U$6:U$37))/(MAX('01 (ind)'!U$6:U$37)-MIN('01 (ind)'!U$6:U$37))))))</f>
        <v>80</v>
      </c>
      <c r="V20" s="75">
        <f>IF('01 (ind)'!V$1="si",100*(('01 (ind)'!V19-MIN('01 (ind)'!V$6:V$37))/(MAX('01 (ind)'!V$6:V$37)-MIN('01 (ind)'!V$6:V$37))),ABS(-100+(100*(('01 (ind)'!V19-MIN('01 (ind)'!V$6:V$37))/(MAX('01 (ind)'!V$6:V$37)-MIN('01 (ind)'!V$6:V$37))))))</f>
        <v>100</v>
      </c>
      <c r="W20" s="75">
        <f>IF('01 (ind)'!W$1="si",100*(('01 (ind)'!W19-MIN('01 (ind)'!W$6:W$37))/(MAX('01 (ind)'!W$6:W$37)-MIN('01 (ind)'!W$6:W$37))),ABS(-100+(100*(('01 (ind)'!W19-MIN('01 (ind)'!W$6:W$37))/(MAX('01 (ind)'!W$6:W$37)-MIN('01 (ind)'!W$6:W$37))))))</f>
        <v>78.473984887401329</v>
      </c>
      <c r="X20" s="75">
        <f>IF('01 (ind)'!X$1="si",100*(('01 (ind)'!X19-MIN('01 (ind)'!X$6:X$37))/(MAX('01 (ind)'!X$6:X$37)-MIN('01 (ind)'!X$6:X$37))),ABS(-100+(100*(('01 (ind)'!X19-MIN('01 (ind)'!X$6:X$37))/(MAX('01 (ind)'!X$6:X$37)-MIN('01 (ind)'!X$6:X$37))))))</f>
        <v>86.45151638399885</v>
      </c>
      <c r="Y20" s="75">
        <f>IF('01 (ind)'!Y$1="si",100*(('01 (ind)'!Y19-MIN('01 (ind)'!Y$6:Y$37))/(MAX('01 (ind)'!Y$6:Y$37)-MIN('01 (ind)'!Y$6:Y$37))),ABS(-100+(100*(('01 (ind)'!Y19-MIN('01 (ind)'!Y$6:Y$37))/(MAX('01 (ind)'!Y$6:Y$37)-MIN('01 (ind)'!Y$6:Y$37))))))</f>
        <v>72.980715090090101</v>
      </c>
      <c r="Z20" s="75">
        <f>IF('01 (ind)'!Z$1="si",100*(('01 (ind)'!Z19-MIN('01 (ind)'!Z$6:Z$37))/(MAX('01 (ind)'!Z$6:Z$37)-MIN('01 (ind)'!Z$6:Z$37))),ABS(-100+(100*(('01 (ind)'!Z19-MIN('01 (ind)'!Z$6:Z$37))/(MAX('01 (ind)'!Z$6:Z$37)-MIN('01 (ind)'!Z$6:Z$37))))))</f>
        <v>43.487690775642108</v>
      </c>
      <c r="AA20" s="75">
        <f>IF('01 (ind)'!AA$1="si",100*(('01 (ind)'!AA19-MIN('01 (ind)'!AA$6:AA$37))/(MAX('01 (ind)'!AA$6:AA$37)-MIN('01 (ind)'!AA$6:AA$37))),ABS(-100+(100*(('01 (ind)'!AA19-MIN('01 (ind)'!AA$6:AA$37))/(MAX('01 (ind)'!AA$6:AA$37)-MIN('01 (ind)'!AA$6:AA$37))))))</f>
        <v>80.313356141470564</v>
      </c>
      <c r="AB20" s="75">
        <f>IF('01 (ind)'!AB$1="si",100*(('01 (ind)'!AB19-MIN('01 (ind)'!AB$6:AB$37))/(MAX('01 (ind)'!AB$6:AB$37)-MIN('01 (ind)'!AB$6:AB$37))),ABS(-100+(100*(('01 (ind)'!AB19-MIN('01 (ind)'!AB$6:AB$37))/(MAX('01 (ind)'!AB$6:AB$37)-MIN('01 (ind)'!AB$6:AB$37))))))</f>
        <v>20.570464378372492</v>
      </c>
      <c r="AC20" s="75">
        <f>IF('01 (ind)'!AC$1="si",100*(('01 (ind)'!AC19-MIN('01 (ind)'!AC$6:AC$37))/(MAX('01 (ind)'!AC$6:AC$37)-MIN('01 (ind)'!AC$6:AC$37))),ABS(-100+(100*(('01 (ind)'!AC19-MIN('01 (ind)'!AC$6:AC$37))/(MAX('01 (ind)'!AC$6:AC$37)-MIN('01 (ind)'!AC$6:AC$37))))))</f>
        <v>62.560194706702475</v>
      </c>
      <c r="AD20" s="75">
        <f>IF('01 (ind)'!AD$1="si",100*(('01 (ind)'!AD19-MIN('01 (ind)'!AD$6:AD$37))/(MAX('01 (ind)'!AD$6:AD$37)-MIN('01 (ind)'!AD$6:AD$37))),ABS(-100+(100*(('01 (ind)'!AD19-MIN('01 (ind)'!AD$6:AD$37))/(MAX('01 (ind)'!AD$6:AD$37)-MIN('01 (ind)'!AD$6:AD$37))))))</f>
        <v>38.985532531733327</v>
      </c>
      <c r="AE20" s="75">
        <f>IF('01 (ind)'!AE$1="si",100*(('01 (ind)'!AE19-MIN('01 (ind)'!AE$6:AE$37))/(MAX('01 (ind)'!AE$6:AE$37)-MIN('01 (ind)'!AE$6:AE$37))),ABS(-100+(100*(('01 (ind)'!AE19-MIN('01 (ind)'!AE$6:AE$37))/(MAX('01 (ind)'!AE$6:AE$37)-MIN('01 (ind)'!AE$6:AE$37))))))</f>
        <v>65.661054073057102</v>
      </c>
      <c r="AF20" s="75">
        <f>IF('01 (ind)'!AF$1="si",100*(('01 (ind)'!AF19-MIN('01 (ind)'!AF$6:AF$37))/(MAX('01 (ind)'!AF$6:AF$37)-MIN('01 (ind)'!AF$6:AF$37))),ABS(-100+(100*(('01 (ind)'!AF19-MIN('01 (ind)'!AF$6:AF$37))/(MAX('01 (ind)'!AF$6:AF$37)-MIN('01 (ind)'!AF$6:AF$37))))))</f>
        <v>82.446808510638306</v>
      </c>
      <c r="AG20" s="75">
        <f>IF('01 (ind)'!AG$1="si",100*(('01 (ind)'!AG19-MIN('01 (ind)'!AG$6:AG$37))/(MAX('01 (ind)'!AG$6:AG$37)-MIN('01 (ind)'!AG$6:AG$37))),ABS(-100+(100*(('01 (ind)'!AG19-MIN('01 (ind)'!AG$6:AG$37))/(MAX('01 (ind)'!AG$6:AG$37)-MIN('01 (ind)'!AG$6:AG$37))))))</f>
        <v>20.370370370370349</v>
      </c>
      <c r="AH20" s="75">
        <f>IF('01 (ind)'!AH$1="si",100*(('01 (ind)'!AH19-MIN('01 (ind)'!AH$6:AH$37))/(MAX('01 (ind)'!AH$6:AH$37)-MIN('01 (ind)'!AH$6:AH$37))),ABS(-100+(100*(('01 (ind)'!AH19-MIN('01 (ind)'!AH$6:AH$37))/(MAX('01 (ind)'!AH$6:AH$37)-MIN('01 (ind)'!AH$6:AH$37))))))</f>
        <v>54.934210526315795</v>
      </c>
      <c r="AI20" s="75">
        <f>IF('01 (ind)'!AI$1="si",100*(('01 (ind)'!AI19-MIN('01 (ind)'!AI$6:AI$37))/(MAX('01 (ind)'!AI$6:AI$37)-MIN('01 (ind)'!AI$6:AI$37))),ABS(-100+(100*(('01 (ind)'!AI19-MIN('01 (ind)'!AI$6:AI$37))/(MAX('01 (ind)'!AI$6:AI$37)-MIN('01 (ind)'!AI$6:AI$37))))))</f>
        <v>11.501996939270649</v>
      </c>
      <c r="AJ20" s="75">
        <f>IF('01 (ind)'!AJ$1="si",100*(('01 (ind)'!AJ19-MIN('01 (ind)'!AJ$6:AJ$37))/(MAX('01 (ind)'!AJ$6:AJ$37)-MIN('01 (ind)'!AJ$6:AJ$37))),ABS(-100+(100*(('01 (ind)'!AJ19-MIN('01 (ind)'!AJ$6:AJ$37))/(MAX('01 (ind)'!AJ$6:AJ$37)-MIN('01 (ind)'!AJ$6:AJ$37))))))</f>
        <v>100</v>
      </c>
      <c r="AK20" s="75">
        <f>IF('01 (ind)'!AK$1="si",100*(('01 (ind)'!AK19-MIN('01 (ind)'!AK$6:AK$37))/(MAX('01 (ind)'!AK$6:AK$37)-MIN('01 (ind)'!AK$6:AK$37))),ABS(-100+(100*(('01 (ind)'!AK19-MIN('01 (ind)'!AK$6:AK$37))/(MAX('01 (ind)'!AK$6:AK$37)-MIN('01 (ind)'!AK$6:AK$37))))))</f>
        <v>11.002882989064654</v>
      </c>
      <c r="AL20" s="75">
        <f>IF('01 (ind)'!AL$1="si",100*(('01 (ind)'!AL19-MIN('01 (ind)'!AL$6:AL$37))/(MAX('01 (ind)'!AL$6:AL$37)-MIN('01 (ind)'!AL$6:AL$37))),ABS(-100+(100*(('01 (ind)'!AL19-MIN('01 (ind)'!AL$6:AL$37))/(MAX('01 (ind)'!AL$6:AL$37)-MIN('01 (ind)'!AL$6:AL$37))))))</f>
        <v>64.107699984611486</v>
      </c>
      <c r="AM20" s="75">
        <f>IF('01 (ind)'!AM$1="si",100*(('01 (ind)'!AM19-MIN('01 (ind)'!AM$6:AM$37))/(MAX('01 (ind)'!AM$6:AM$37)-MIN('01 (ind)'!AM$6:AM$37))),ABS(-100+(100*(('01 (ind)'!AM19-MIN('01 (ind)'!AM$6:AM$37))/(MAX('01 (ind)'!AM$6:AM$37)-MIN('01 (ind)'!AM$6:AM$37))))))</f>
        <v>94.496701686556946</v>
      </c>
      <c r="AN20" s="75">
        <f>IF('01 (ind)'!AN$1="si",100*(('01 (ind)'!AN19-MIN('01 (ind)'!AN$6:AN$37))/(MAX('01 (ind)'!AN$6:AN$37)-MIN('01 (ind)'!AN$6:AN$37))),ABS(-100+(100*(('01 (ind)'!AN19-MIN('01 (ind)'!AN$6:AN$37))/(MAX('01 (ind)'!AN$6:AN$37)-MIN('01 (ind)'!AN$6:AN$37))))))</f>
        <v>49.406034970121368</v>
      </c>
      <c r="AO20" s="75">
        <f>IF('01 (ind)'!AO$1="si",100*(('01 (ind)'!AO19-MIN('01 (ind)'!AO$6:AO$37))/(MAX('01 (ind)'!AO$6:AO$37)-MIN('01 (ind)'!AO$6:AO$37))),ABS(-100+(100*(('01 (ind)'!AO19-MIN('01 (ind)'!AO$6:AO$37))/(MAX('01 (ind)'!AO$6:AO$37)-MIN('01 (ind)'!AO$6:AO$37))))))</f>
        <v>33.866191780829908</v>
      </c>
      <c r="AP20" s="75">
        <f>IF('01 (ind)'!AP$1="si",100*(('01 (ind)'!AP19-MIN('01 (ind)'!AP$6:AP$37))/(MAX('01 (ind)'!AP$6:AP$37)-MIN('01 (ind)'!AP$6:AP$37))),ABS(-100+(100*(('01 (ind)'!AP19-MIN('01 (ind)'!AP$6:AP$37))/(MAX('01 (ind)'!AP$6:AP$37)-MIN('01 (ind)'!AP$6:AP$37))))))</f>
        <v>67.52114265509077</v>
      </c>
      <c r="AQ20" s="75">
        <f>IF('01 (ind)'!AQ$1="si",100*(('01 (ind)'!AQ19-MIN('01 (ind)'!AQ$6:AQ$37))/(MAX('01 (ind)'!AQ$6:AQ$37)-MIN('01 (ind)'!AQ$6:AQ$37))),ABS(-100+(100*(('01 (ind)'!AQ19-MIN('01 (ind)'!AQ$6:AQ$37))/(MAX('01 (ind)'!AQ$6:AQ$37)-MIN('01 (ind)'!AQ$6:AQ$37))))))</f>
        <v>9.9069344509967454</v>
      </c>
      <c r="AR20" s="75">
        <f>IF('01 (ind)'!AR$1="si",100*(('01 (ind)'!AR19-MIN('01 (ind)'!AR$6:AR$37))/(MAX('01 (ind)'!AR$6:AR$37)-MIN('01 (ind)'!AR$6:AR$37))),ABS(-100+(100*(('01 (ind)'!AR19-MIN('01 (ind)'!AR$6:AR$37))/(MAX('01 (ind)'!AR$6:AR$37)-MIN('01 (ind)'!AR$6:AR$37))))))</f>
        <v>87.329763424406607</v>
      </c>
      <c r="AS20" s="75">
        <f>IF('01 (ind)'!AS$1="si",100*(('01 (ind)'!AS19-MIN('01 (ind)'!AS$6:AS$37))/(MAX('01 (ind)'!AS$6:AS$37)-MIN('01 (ind)'!AS$6:AS$37))),ABS(-100+(100*(('01 (ind)'!AS19-MIN('01 (ind)'!AS$6:AS$37))/(MAX('01 (ind)'!AS$6:AS$37)-MIN('01 (ind)'!AS$6:AS$37))))))</f>
        <v>36.171410993390971</v>
      </c>
      <c r="AT20" s="75">
        <f>IF('01 (ind)'!AT$1="si",100*(('01 (ind)'!AT19-MIN('01 (ind)'!AT$6:AT$37))/(MAX('01 (ind)'!AT$6:AT$37)-MIN('01 (ind)'!AT$6:AT$37))),ABS(-100+(100*(('01 (ind)'!AT19-MIN('01 (ind)'!AT$6:AT$37))/(MAX('01 (ind)'!AT$6:AT$37)-MIN('01 (ind)'!AT$6:AT$37))))))</f>
        <v>0</v>
      </c>
      <c r="AU20" s="75">
        <f>IF('01 (ind)'!AU$1="si",100*(('01 (ind)'!AU19-MIN('01 (ind)'!AU$6:AU$37))/(MAX('01 (ind)'!AU$6:AU$37)-MIN('01 (ind)'!AU$6:AU$37))),ABS(-100+(100*(('01 (ind)'!AU19-MIN('01 (ind)'!AU$6:AU$37))/(MAX('01 (ind)'!AU$6:AU$37)-MIN('01 (ind)'!AU$6:AU$37))))))</f>
        <v>85.652173913043498</v>
      </c>
      <c r="AV20" s="75">
        <f>IF('01 (ind)'!AV$1="si",100*(('01 (ind)'!AV19-MIN('01 (ind)'!AV$6:AV$37))/(MAX('01 (ind)'!AV$6:AV$37)-MIN('01 (ind)'!AV$6:AV$37))),ABS(-100+(100*(('01 (ind)'!AV19-MIN('01 (ind)'!AV$6:AV$37))/(MAX('01 (ind)'!AV$6:AV$37)-MIN('01 (ind)'!AV$6:AV$37))))))</f>
        <v>62.738301559792035</v>
      </c>
      <c r="AW20" s="75">
        <f>IF('01 (ind)'!AW$1="si",100*(('01 (ind)'!AW19-MIN('01 (ind)'!AW$6:AW$37))/(MAX('01 (ind)'!AW$6:AW$37)-MIN('01 (ind)'!AW$6:AW$37))),ABS(-100+(100*(('01 (ind)'!AW19-MIN('01 (ind)'!AW$6:AW$37))/(MAX('01 (ind)'!AW$6:AW$37)-MIN('01 (ind)'!AW$6:AW$37))))))</f>
        <v>69.155002592016572</v>
      </c>
      <c r="AX20" s="75">
        <f>IF('01 (ind)'!AX$1="si",100*(('01 (ind)'!AX19-MIN('01 (ind)'!AX$6:AX$37))/(MAX('01 (ind)'!AX$6:AX$37)-MIN('01 (ind)'!AX$6:AX$37))),ABS(-100+(100*(('01 (ind)'!AX19-MIN('01 (ind)'!AX$6:AX$37))/(MAX('01 (ind)'!AX$6:AX$37)-MIN('01 (ind)'!AX$6:AX$37))))))</f>
        <v>23.704314875807974</v>
      </c>
      <c r="AY20" s="75">
        <f>IF('01 (ind)'!AY$1="si",100*(('01 (ind)'!AY19-MIN('01 (ind)'!AY$6:AY$37))/(MAX('01 (ind)'!AY$6:AY$37)-MIN('01 (ind)'!AY$6:AY$37))),ABS(-100+(100*(('01 (ind)'!AY19-MIN('01 (ind)'!AY$6:AY$37))/(MAX('01 (ind)'!AY$6:AY$37)-MIN('01 (ind)'!AY$6:AY$37))))))</f>
        <v>50.999048525214086</v>
      </c>
      <c r="AZ20" s="75">
        <f>IF('01 (ind)'!AZ$1="si",100*(('01 (ind)'!AZ19-MIN('01 (ind)'!AZ$6:AZ$37))/(MAX('01 (ind)'!AZ$6:AZ$37)-MIN('01 (ind)'!AZ$6:AZ$37))),ABS(-100+(100*(('01 (ind)'!AZ19-MIN('01 (ind)'!AZ$6:AZ$37))/(MAX('01 (ind)'!AZ$6:AZ$37)-MIN('01 (ind)'!AZ$6:AZ$37))))))</f>
        <v>2.5422676217611615</v>
      </c>
      <c r="BA20" s="75">
        <f>IF('01 (ind)'!BA$1="si",100*(('01 (ind)'!BA19-MIN('01 (ind)'!BA$6:BA$37))/(MAX('01 (ind)'!BA$6:BA$37)-MIN('01 (ind)'!BA$6:BA$37))),ABS(-100+(100*(('01 (ind)'!BA19-MIN('01 (ind)'!BA$6:BA$37))/(MAX('01 (ind)'!BA$6:BA$37)-MIN('01 (ind)'!BA$6:BA$37))))))</f>
        <v>20.186206846262376</v>
      </c>
      <c r="BB20" s="75">
        <f>IF('01 (ind)'!BB$1="si",100*(('01 (ind)'!BB19-MIN('01 (ind)'!BB$6:BB$37))/(MAX('01 (ind)'!BB$6:BB$37)-MIN('01 (ind)'!BB$6:BB$37))),ABS(-100+(100*(('01 (ind)'!BB19-MIN('01 (ind)'!BB$6:BB$37))/(MAX('01 (ind)'!BB$6:BB$37)-MIN('01 (ind)'!BB$6:BB$37))))))</f>
        <v>11.828217725173545</v>
      </c>
      <c r="BC20" s="75">
        <f>IF('01 (ind)'!BC$1="si",100*(('01 (ind)'!BC19-MIN('01 (ind)'!BC$6:BC$37))/(MAX('01 (ind)'!BC$6:BC$37)-MIN('01 (ind)'!BC$6:BC$37))),ABS(-100+(100*(('01 (ind)'!BC19-MIN('01 (ind)'!BC$6:BC$37))/(MAX('01 (ind)'!BC$6:BC$37)-MIN('01 (ind)'!BC$6:BC$37))))))</f>
        <v>22.850631425357733</v>
      </c>
      <c r="BD20" s="75">
        <f>IF('01 (ind)'!BD$1="si",100*(('01 (ind)'!BD19-MIN('01 (ind)'!BD$6:BD$37))/(MAX('01 (ind)'!BD$6:BD$37)-MIN('01 (ind)'!BD$6:BD$37))),ABS(-100+(100*(('01 (ind)'!BD19-MIN('01 (ind)'!BD$6:BD$37))/(MAX('01 (ind)'!BD$6:BD$37)-MIN('01 (ind)'!BD$6:BD$37))))))</f>
        <v>87.612740175162045</v>
      </c>
      <c r="BE20" s="75">
        <f>IF('01 (ind)'!BE$1="si",100*(('01 (ind)'!BE19-MIN('01 (ind)'!BE$6:BE$37))/(MAX('01 (ind)'!BE$6:BE$37)-MIN('01 (ind)'!BE$6:BE$37))),ABS(-100+(100*(('01 (ind)'!BE19-MIN('01 (ind)'!BE$6:BE$37))/(MAX('01 (ind)'!BE$6:BE$37)-MIN('01 (ind)'!BE$6:BE$37))))))</f>
        <v>26.640926640926637</v>
      </c>
      <c r="BF20" s="75">
        <f>IF('01 (ind)'!BF$1="si",100*(('01 (ind)'!BF19-MIN('01 (ind)'!BF$6:BF$37))/(MAX('01 (ind)'!BF$6:BF$37)-MIN('01 (ind)'!BF$6:BF$37))),ABS(-100+(100*(('01 (ind)'!BF19-MIN('01 (ind)'!BF$6:BF$37))/(MAX('01 (ind)'!BF$6:BF$37)-MIN('01 (ind)'!BF$6:BF$37))))))</f>
        <v>36.975194643057144</v>
      </c>
      <c r="BG20" s="75">
        <f>IF('01 (ind)'!BG$1="si",100*(('01 (ind)'!BG19-MIN('01 (ind)'!BG$6:BG$37))/(MAX('01 (ind)'!BG$6:BG$37)-MIN('01 (ind)'!BG$6:BG$37))),ABS(-100+(100*(('01 (ind)'!BG19-MIN('01 (ind)'!BG$6:BG$37))/(MAX('01 (ind)'!BG$6:BG$37)-MIN('01 (ind)'!BG$6:BG$37))))))</f>
        <v>34.890211533558173</v>
      </c>
      <c r="BH20" s="75">
        <f>IF('01 (ind)'!BH$1="si",100*(('01 (ind)'!BH19-MIN('01 (ind)'!BH$6:BH$37))/(MAX('01 (ind)'!BH$6:BH$37)-MIN('01 (ind)'!BH$6:BH$37))),ABS(-100+(100*(('01 (ind)'!BH19-MIN('01 (ind)'!BH$6:BH$37))/(MAX('01 (ind)'!BH$6:BH$37)-MIN('01 (ind)'!BH$6:BH$37))))))</f>
        <v>18.45713539554017</v>
      </c>
      <c r="BI20" s="75">
        <f>IF('01 (ind)'!BI$1="si",100*(('01 (ind)'!BI19-MIN('01 (ind)'!BI$6:BI$37))/(MAX('01 (ind)'!BI$6:BI$37)-MIN('01 (ind)'!BI$6:BI$37))),ABS(-100+(100*(('01 (ind)'!BI19-MIN('01 (ind)'!BI$6:BI$37))/(MAX('01 (ind)'!BI$6:BI$37)-MIN('01 (ind)'!BI$6:BI$37))))))</f>
        <v>94.451115091878464</v>
      </c>
      <c r="BJ20" s="75">
        <f>IF('01 (ind)'!BJ$1="si",100*(('01 (ind)'!BJ19-MIN('01 (ind)'!BJ$6:BJ$37))/(MAX('01 (ind)'!BJ$6:BJ$37)-MIN('01 (ind)'!BJ$6:BJ$37))),ABS(-100+(100*(('01 (ind)'!BJ19-MIN('01 (ind)'!BJ$6:BJ$37))/(MAX('01 (ind)'!BJ$6:BJ$37)-MIN('01 (ind)'!BJ$6:BJ$37))))))</f>
        <v>0.19590969738102057</v>
      </c>
      <c r="BK20" s="75">
        <f>IF('01 (ind)'!BK$1="si",100*(('01 (ind)'!BK19-MIN('01 (ind)'!BK$6:BK$37))/(MAX('01 (ind)'!BK$6:BK$37)-MIN('01 (ind)'!BK$6:BK$37))),ABS(-100+(100*(('01 (ind)'!BK19-MIN('01 (ind)'!BK$6:BK$37))/(MAX('01 (ind)'!BK$6:BK$37)-MIN('01 (ind)'!BK$6:BK$37))))))</f>
        <v>18.924801554944302</v>
      </c>
      <c r="BL20" s="75">
        <f>IF('01 (ind)'!BL$1="si",100*(('01 (ind)'!BL19-MIN('01 (ind)'!BL$6:BL$37))/(MAX('01 (ind)'!BL$6:BL$37)-MIN('01 (ind)'!BL$6:BL$37))),ABS(-100+(100*(('01 (ind)'!BL19-MIN('01 (ind)'!BL$6:BL$37))/(MAX('01 (ind)'!BL$6:BL$37)-MIN('01 (ind)'!BL$6:BL$37))))))</f>
        <v>81.081081081081081</v>
      </c>
      <c r="BM20" s="75">
        <f>IF('01 (ind)'!BM$1="si",100*(('01 (ind)'!BM19-MIN('01 (ind)'!BM$6:BM$37))/(MAX('01 (ind)'!BM$6:BM$37)-MIN('01 (ind)'!BM$6:BM$37))),ABS(-100+(100*(('01 (ind)'!BM19-MIN('01 (ind)'!BM$6:BM$37))/(MAX('01 (ind)'!BM$6:BM$37)-MIN('01 (ind)'!BM$6:BM$37))))))</f>
        <v>4.3629780271962382</v>
      </c>
      <c r="BN20" s="75">
        <f>IF('01 (ind)'!BN$1="si",100*(('01 (ind)'!BN19-MIN('01 (ind)'!BN$6:BN$37))/(MAX('01 (ind)'!BN$6:BN$37)-MIN('01 (ind)'!BN$6:BN$37))),ABS(-100+(100*(('01 (ind)'!BN19-MIN('01 (ind)'!BN$6:BN$37))/(MAX('01 (ind)'!BN$6:BN$37)-MIN('01 (ind)'!BN$6:BN$37))))))</f>
        <v>4.3968944707180286</v>
      </c>
      <c r="BO20" s="75">
        <f>IF('01 (ind)'!BO$1="si",100*(('01 (ind)'!BO19-MIN('01 (ind)'!BO$6:BO$37))/(MAX('01 (ind)'!BO$6:BO$37)-MIN('01 (ind)'!BO$6:BO$37))),ABS(-100+(100*(('01 (ind)'!BO19-MIN('01 (ind)'!BO$6:BO$37))/(MAX('01 (ind)'!BO$6:BO$37)-MIN('01 (ind)'!BO$6:BO$37))))))</f>
        <v>7.0283583041883997</v>
      </c>
      <c r="BP20" s="75">
        <f>IF('01 (ind)'!BP$1="si",100*(('01 (ind)'!BP19-MIN('01 (ind)'!BP$6:BP$37))/(MAX('01 (ind)'!BP$6:BP$37)-MIN('01 (ind)'!BP$6:BP$37))),ABS(-100+(100*(('01 (ind)'!BP19-MIN('01 (ind)'!BP$6:BP$37))/(MAX('01 (ind)'!BP$6:BP$37)-MIN('01 (ind)'!BP$6:BP$37))))))</f>
        <v>56.244384580672637</v>
      </c>
      <c r="BQ20" s="75">
        <f>IF('01 (ind)'!BQ$1="si",100*(('01 (ind)'!BQ19-MIN('01 (ind)'!BQ$6:BQ$37))/(MAX('01 (ind)'!BQ$6:BQ$37)-MIN('01 (ind)'!BQ$6:BQ$37))),ABS(-100+(100*(('01 (ind)'!BQ19-MIN('01 (ind)'!BQ$6:BQ$37))/(MAX('01 (ind)'!BQ$6:BQ$37)-MIN('01 (ind)'!BQ$6:BQ$37))))))</f>
        <v>8.8427071511689004</v>
      </c>
      <c r="BR20" s="75">
        <f>IF('01 (ind)'!BR$1="si",100*(('01 (ind)'!BR19-MIN('01 (ind)'!BR$6:BR$37))/(MAX('01 (ind)'!BR$6:BR$37)-MIN('01 (ind)'!BR$6:BR$37))),ABS(-100+(100*(('01 (ind)'!BR19-MIN('01 (ind)'!BR$6:BR$37))/(MAX('01 (ind)'!BP$6:BP$37)-MIN('01 (ind)'!BR$6:BR$37))))))</f>
        <v>7.1563016660307772</v>
      </c>
      <c r="BS20" s="75">
        <f>IF('01 (ind)'!BS$1="si",100*(('01 (ind)'!BS19-MIN('01 (ind)'!BS$6:BS$37))/(MAX('01 (ind)'!BS$6:BS$37)-MIN('01 (ind)'!BS$6:BS$37))),ABS(-100+(100*(('01 (ind)'!BS19-MIN('01 (ind)'!BS$6:BS$37))/(MAX('01 (ind)'!BQ$6:BQ$37)-MIN('01 (ind)'!BS$6:BS$37))))))</f>
        <v>64.839725542474099</v>
      </c>
      <c r="BT20" s="75">
        <f>IF('01 (ind)'!BT$1="si",100*(('01 (ind)'!BT19-MIN('01 (ind)'!BT$6:BT$37))/(MAX('01 (ind)'!BT$6:BT$37)-MIN('01 (ind)'!BT$6:BT$37))),ABS(-100+(100*(('01 (ind)'!BT19-MIN('01 (ind)'!BT$6:BT$37))/(MAX('01 (ind)'!BR$6:BR$37)-MIN('01 (ind)'!BT$6:BT$37))))))</f>
        <v>92.494988750000005</v>
      </c>
      <c r="BU20" s="75">
        <f>IF('01 (ind)'!BU$1="si",100*(('01 (ind)'!BU19-MIN('01 (ind)'!BU$6:BU$37))/(MAX('01 (ind)'!BU$6:BU$37)-MIN('01 (ind)'!BU$6:BU$37))),ABS(-100+(100*(('01 (ind)'!BU19-MIN('01 (ind)'!BU$6:BU$37))/(MAX('01 (ind)'!BU$6:BU$37)-MIN('01 (ind)'!BU$6:BU$37))))))</f>
        <v>15.677390122338025</v>
      </c>
      <c r="BV20" s="75">
        <f>IF('01 (ind)'!BV$1="si",100*(('01 (ind)'!BV19-MIN('01 (ind)'!BV$6:BV$37))/(MAX('01 (ind)'!BV$6:BV$37)-MIN('01 (ind)'!BV$6:BV$37))),ABS(-100+(100*(('01 (ind)'!BV19-MIN('01 (ind)'!BV$6:BV$37))/(MAX('01 (ind)'!BV$6:BV$37)-MIN('01 (ind)'!BV$6:BV$37))))))</f>
        <v>58.447352766210599</v>
      </c>
      <c r="BW20" s="75">
        <f>IF('01 (ind)'!BW$1="si",100*(('01 (ind)'!BW19-MIN('01 (ind)'!BW$6:BW$37))/(MAX('01 (ind)'!BW$6:BW$37)-MIN('01 (ind)'!BW$6:BW$37))),ABS(-100+(100*(('01 (ind)'!BW19-MIN('01 (ind)'!BW$6:BW$37))/(MAX('01 (ind)'!BW$6:BW$37)-MIN('01 (ind)'!BW$6:BW$37))))))</f>
        <v>90.628691429321435</v>
      </c>
      <c r="BX20" s="75">
        <f>IF('01 (ind)'!BX$1="si",100*(('01 (ind)'!BX19-MIN('01 (ind)'!BX$6:BX$37))/(MAX('01 (ind)'!BX$6:BX$37)-MIN('01 (ind)'!BX$6:BX$37))),ABS(-100+(100*(('01 (ind)'!BX19-MIN('01 (ind)'!BX$6:BX$37))/(MAX('01 (ind)'!BX$6:BX$37)-MIN('01 (ind)'!BX$6:BX$37))))))</f>
        <v>19.665957403410374</v>
      </c>
      <c r="BY20" s="75">
        <f>IF('01 (ind)'!BY$1="si",100*(('01 (ind)'!BY19-MIN('01 (ind)'!BY$6:BY$37))/(MAX('01 (ind)'!BY$6:BY$37)-MIN('01 (ind)'!BY$6:BY$37))),ABS(-100+(100*(('01 (ind)'!BY19-MIN('01 (ind)'!BY$6:BY$37))/(MAX('01 (ind)'!BY$6:BY$37)-MIN('01 (ind)'!BY$6:BY$37))))))</f>
        <v>0</v>
      </c>
      <c r="BZ20" s="75">
        <f>IF('01 (ind)'!BZ$1="si",100*(('01 (ind)'!BZ19-MIN('01 (ind)'!BZ$6:BZ$37))/(MAX('01 (ind)'!BZ$6:BZ$37)-MIN('01 (ind)'!BZ$6:BZ$37))),ABS(-100+(100*(('01 (ind)'!BZ19-MIN('01 (ind)'!BZ$6:BZ$37))/(MAX('01 (ind)'!BZ$6:BZ$37)-MIN('01 (ind)'!BZ$6:BZ$37))))))</f>
        <v>95.338196818173799</v>
      </c>
      <c r="CA20" s="75">
        <f>IF('01 (ind)'!CA$1="si",100*(('01 (ind)'!CA19-MIN('01 (ind)'!CA$6:CA$37))/(MAX('01 (ind)'!CA$6:CA$37)-MIN('01 (ind)'!CA$6:CA$37))),ABS(-100+(100*(('01 (ind)'!CA19-MIN('01 (ind)'!CA$6:CA$37))/(MAX('01 (ind)'!CA$6:CA$37)-MIN('01 (ind)'!CA$6:CA$37))))))</f>
        <v>0</v>
      </c>
      <c r="CB20" s="75">
        <f>IF('01 (ind)'!CB$1="si",100*(('01 (ind)'!CB19-MIN('01 (ind)'!CB$6:CB$37))/(MAX('01 (ind)'!CB$6:CB$37)-MIN('01 (ind)'!CB$6:CB$37))),ABS(-100+(100*(('01 (ind)'!CB19-MIN('01 (ind)'!CB$6:CB$37))/(MAX('01 (ind)'!CB$6:CB$37)-MIN('01 (ind)'!CB$6:CB$37))))))</f>
        <v>56.122448979591844</v>
      </c>
      <c r="CC20" s="75">
        <f>IF('01 (ind)'!CC$1="si",100*(('01 (ind)'!CC19-MIN('01 (ind)'!CC$6:CC$37))/(MAX('01 (ind)'!CC$6:CC$37)-MIN('01 (ind)'!CC$6:CC$37))),ABS(-100+(100*(('01 (ind)'!CC19-MIN('01 (ind)'!CC$6:CC$37))/(MAX('01 (ind)'!CC$6:CC$37)-MIN('01 (ind)'!CC$6:CC$37))))))</f>
        <v>25.12770876359707</v>
      </c>
      <c r="CD20" s="75">
        <f>IF('01 (ind)'!CD$1="si",100*(('01 (ind)'!CD19-MIN('01 (ind)'!CD$6:CD$37))/(MAX('01 (ind)'!CD$6:CD$37)-MIN('01 (ind)'!CD$6:CD$37))),ABS(-100+(100*(('01 (ind)'!CD19-MIN('01 (ind)'!CD$6:CD$37))/(MAX('01 (ind)'!CD$6:CD$37)-MIN('01 (ind)'!CD$6:CD$37))))))</f>
        <v>24.36900475836125</v>
      </c>
      <c r="CE20" s="75">
        <f>IF('01 (ind)'!CE$1="si",100*(('01 (ind)'!CE19-MIN('01 (ind)'!CE$6:CE$37))/(MAX('01 (ind)'!CE$6:CE$37)-MIN('01 (ind)'!CE$6:CE$37))),ABS(-100+(100*(('01 (ind)'!CE19-MIN('01 (ind)'!CE$6:CE$37))/(MAX('01 (ind)'!CE$6:CE$37)-MIN('01 (ind)'!CE$6:CE$37))))))</f>
        <v>7.8979319569160529</v>
      </c>
      <c r="CF20" s="75">
        <f>IF('01 (ind)'!CF$1="si",100*(('01 (ind)'!CF19-MIN('01 (ind)'!CF$6:CF$37))/(MAX('01 (ind)'!CF$6:CF$37)-MIN('01 (ind)'!CF$6:CF$37))),ABS(-100+(100*(('01 (ind)'!CF19-MIN('01 (ind)'!CF$6:CF$37))/(MAX('01 (ind)'!CF$6:CF$37)-MIN('01 (ind)'!CF$6:CF$37))))))</f>
        <v>23.190509981621556</v>
      </c>
      <c r="CG20" s="75">
        <f>IF('01 (ind)'!CG$1="si",100*(('01 (ind)'!CG19-MIN('01 (ind)'!CG$6:CG$37))/(MAX('01 (ind)'!CG$6:CG$37)-MIN('01 (ind)'!CG$6:CG$37))),ABS(-100+(100*(('01 (ind)'!CG19-MIN('01 (ind)'!CG$6:CG$37))/(MAX('01 (ind)'!CG$6:CG$37)-MIN('01 (ind)'!CG$6:CG$37))))))</f>
        <v>7.9380483828233244</v>
      </c>
      <c r="CH20" s="75">
        <f>IF('01 (ind)'!CH$1="si",100*(('01 (ind)'!CH19-MIN('01 (ind)'!CH$6:CH$37))/(MAX('01 (ind)'!CH$6:CH$37)-MIN('01 (ind)'!CH$6:CH$37))),ABS(-100+(100*(('01 (ind)'!CH19-MIN('01 (ind)'!CH$6:CH$37))/(MAX('01 (ind)'!CH$6:CH$37)-MIN('01 (ind)'!CH$6:CH$37))))))</f>
        <v>15.334915251231498</v>
      </c>
      <c r="CI20" s="75">
        <f>IF('01 (ind)'!CI$1="si",100*(('01 (ind)'!CI19-MIN('01 (ind)'!CI$6:CI$37))/(MAX('01 (ind)'!CI$6:CI$37)-MIN('01 (ind)'!CI$6:CI$37))),ABS(-100+(100*(('01 (ind)'!CI19-MIN('01 (ind)'!CI$6:CI$37))/(MAX('01 (ind)'!CI$6:CI$37)-MIN('01 (ind)'!CI$6:CI$37))))))</f>
        <v>14.239009030456604</v>
      </c>
      <c r="CJ20" s="75">
        <f>IF('01 (ind)'!CJ$1="si",100*(('01 (ind)'!CJ19-MIN('01 (ind)'!CJ$6:CJ$37))/(MAX('01 (ind)'!CJ$6:CJ$37)-MIN('01 (ind)'!CJ$6:CJ$37))),ABS(-100+(100*(('01 (ind)'!CJ19-MIN('01 (ind)'!CJ$6:CJ$37))/(MAX('01 (ind)'!CJ$6:CJ$37)-MIN('01 (ind)'!CJ$6:CJ$37))))))</f>
        <v>23.11980597228759</v>
      </c>
      <c r="CK20" s="75">
        <f>IF('01 (ind)'!CK$1="si",100*(('01 (ind)'!CK19-MIN('01 (ind)'!CK$6:CK$37))/(MAX('01 (ind)'!CK$6:CK$37)-MIN('01 (ind)'!CK$6:CK$37))),ABS(-100+(100*(('01 (ind)'!CK19-MIN('01 (ind)'!CK$6:CK$37))/(MAX('01 (ind)'!CK$6:CK$37)-MIN('01 (ind)'!CK$6:CK$37))))))</f>
        <v>25.703422512338935</v>
      </c>
      <c r="CL20" s="75">
        <f>IF('01 (ind)'!CL$1="si",100*(('01 (ind)'!CL19-MIN('01 (ind)'!CL$6:CL$37))/(MAX('01 (ind)'!CL$6:CL$37)-MIN('01 (ind)'!CL$6:CL$37))),ABS(-100+(100*(('01 (ind)'!CL19-MIN('01 (ind)'!CL$6:CL$37))/(MAX('01 (ind)'!CL$6:CL$37)-MIN('01 (ind)'!CL$6:CL$37))))))</f>
        <v>4.0682809539785501</v>
      </c>
      <c r="CM20" s="75">
        <f>IF('01 (ind)'!CM$1="si",100*(('01 (ind)'!CM19-MIN('01 (ind)'!CM$6:CM$37))/(MAX('01 (ind)'!CM$6:CM$37)-MIN('01 (ind)'!CM$6:CM$37))),ABS(-100+(100*(('01 (ind)'!CM19-MIN('01 (ind)'!CM$6:CM$37))/(MAX('01 (ind)'!CM$6:CM$37)-MIN('01 (ind)'!CM$6:CM$37))))))</f>
        <v>10.122081551540973</v>
      </c>
    </row>
    <row r="21" spans="1:91">
      <c r="A21" s="18" t="s">
        <v>150</v>
      </c>
      <c r="B21" s="87">
        <f>IF('01 (ind)'!B$1="si",100*(('01 (ind)'!B20-MIN('01 (ind)'!B$6:B$37))/(MAX('01 (ind)'!B$6:B$37)-MIN('01 (ind)'!B$6:B$37))),ABS(-100+(100*(('01 (ind)'!B20-MIN('01 (ind)'!B$6:B$37))/(MAX('01 (ind)'!B$6:B$37)-MIN('01 (ind)'!B$6:B$37))))))</f>
        <v>28.041880127797604</v>
      </c>
      <c r="C21" s="87">
        <f>IF('01 (ind)'!C$1="si",100*(('01 (ind)'!C20-MIN('01 (ind)'!C$6:C$37))/(MAX('01 (ind)'!C$6:C$37)-MIN('01 (ind)'!C$6:C$37))),ABS(-100+(100*(('01 (ind)'!C20-MIN('01 (ind)'!C$6:C$37))/(MAX('01 (ind)'!C$6:C$37)-MIN('01 (ind)'!C$6:C$37))))))</f>
        <v>36.810169761526637</v>
      </c>
      <c r="D21" s="87">
        <f>IF('01 (ind)'!D$1="si",100*(('01 (ind)'!D20-MIN('01 (ind)'!D$6:D$37))/(MAX('01 (ind)'!D$6:D$37)-MIN('01 (ind)'!D$6:D$37))),ABS(-100+(100*(('01 (ind)'!D20-MIN('01 (ind)'!D$6:D$37))/(MAX('01 (ind)'!D$6:D$37)-MIN('01 (ind)'!D$6:D$37))))))</f>
        <v>64.30446495346915</v>
      </c>
      <c r="E21" s="87">
        <f>IF('01 (ind)'!E$1="si",100*(('01 (ind)'!E20-MIN('01 (ind)'!E$6:E$37))/(MAX('01 (ind)'!E$6:E$37)-MIN('01 (ind)'!E$6:E$37))),ABS(-100+(100*(('01 (ind)'!E20-MIN('01 (ind)'!E$6:E$37))/(MAX('01 (ind)'!E$6:E$37)-MIN('01 (ind)'!E$6:E$37))))))</f>
        <v>34.722222222222214</v>
      </c>
      <c r="F21" s="87">
        <f>IF('01 (ind)'!F$1="si",100*(('01 (ind)'!F20-MIN('01 (ind)'!F$6:F$37))/(MAX('01 (ind)'!F$6:F$37)-MIN('01 (ind)'!F$6:F$37))),ABS(-100+(100*(('01 (ind)'!F20-MIN('01 (ind)'!F$6:F$37))/(MAX('01 (ind)'!F$6:F$37)-MIN('01 (ind)'!F$6:F$37))))))</f>
        <v>66.666666666666657</v>
      </c>
      <c r="G21" s="87">
        <f>IF('01 (ind)'!G$1="si",100*(('01 (ind)'!G20-MIN('01 (ind)'!G$6:G$37))/(MAX('01 (ind)'!G$6:G$37)-MIN('01 (ind)'!G$6:G$37))),ABS(-100+(100*(('01 (ind)'!G20-MIN('01 (ind)'!G$6:G$37))/(MAX('01 (ind)'!G$6:G$37)-MIN('01 (ind)'!G$6:G$37))))))</f>
        <v>47.435897435897438</v>
      </c>
      <c r="H21" s="87">
        <f>IF('01 (ind)'!H$1="si",100*(('01 (ind)'!H20-MIN('01 (ind)'!H$6:H$37))/(MAX('01 (ind)'!H$6:H$37)-MIN('01 (ind)'!H$6:H$37))),ABS(-100+(100*(('01 (ind)'!H20-MIN('01 (ind)'!H$6:H$37))/(MAX('01 (ind)'!H$6:H$37)-MIN('01 (ind)'!H$6:H$37))))))</f>
        <v>72.17741935483869</v>
      </c>
      <c r="I21" s="87">
        <f>IF('01 (ind)'!I$1="si",100*(('01 (ind)'!I20-MIN('01 (ind)'!I$6:I$37))/(MAX('01 (ind)'!I$6:I$37)-MIN('01 (ind)'!I$6:I$37))),ABS(-100+(100*(('01 (ind)'!I20-MIN('01 (ind)'!I$6:I$37))/(MAX('01 (ind)'!I$6:I$37)-MIN('01 (ind)'!I$6:I$37))))))</f>
        <v>63.880597014925378</v>
      </c>
      <c r="J21" s="87">
        <f>IF('01 (ind)'!J$1="si",100*(('01 (ind)'!J20-MIN('01 (ind)'!J$6:J$37))/(MAX('01 (ind)'!J$6:J$37)-MIN('01 (ind)'!J$6:J$37))),ABS(-100+(100*(('01 (ind)'!J20-MIN('01 (ind)'!J$6:J$37))/(MAX('01 (ind)'!J$6:J$37)-MIN('01 (ind)'!J$6:J$37))))))</f>
        <v>63.291139240506347</v>
      </c>
      <c r="K21" s="87">
        <f>IF('01 (ind)'!K$1="si",100*(('01 (ind)'!K20-MIN('01 (ind)'!K$6:K$37))/(MAX('01 (ind)'!K$6:K$37)-MIN('01 (ind)'!K$6:K$37))),ABS(-100+(100*(('01 (ind)'!K20-MIN('01 (ind)'!K$6:K$37))/(MAX('01 (ind)'!K$6:K$37)-MIN('01 (ind)'!K$6:K$37))))))</f>
        <v>0</v>
      </c>
      <c r="L21" s="87">
        <f>IF('01 (ind)'!L$1="si",100*(('01 (ind)'!L20-MIN('01 (ind)'!L$6:L$37))/(MAX('01 (ind)'!L$6:L$37)-MIN('01 (ind)'!L$6:L$37))),ABS(-100+(100*(('01 (ind)'!L20-MIN('01 (ind)'!L$6:L$37))/(MAX('01 (ind)'!L$6:L$37)-MIN('01 (ind)'!L$6:L$37))))))</f>
        <v>35.276058615218375</v>
      </c>
      <c r="M21" s="87">
        <f>IF('01 (ind)'!M$1="si",100*(('01 (ind)'!M20-MIN('01 (ind)'!M$6:M$37))/(MAX('01 (ind)'!M$6:M$37)-MIN('01 (ind)'!M$6:M$37))),ABS(-100+(100*(('01 (ind)'!M20-MIN('01 (ind)'!M$6:M$37))/(MAX('01 (ind)'!M$6:M$37)-MIN('01 (ind)'!M$6:M$37))))))</f>
        <v>19.432955630290905</v>
      </c>
      <c r="N21" s="87">
        <f>IF('01 (ind)'!N$1="si",100*(('01 (ind)'!N20-MIN('01 (ind)'!N$6:N$37))/(MAX('01 (ind)'!N$6:N$37)-MIN('01 (ind)'!N$6:N$37))),ABS(-100+(100*(('01 (ind)'!N20-MIN('01 (ind)'!N$6:N$37))/(MAX('01 (ind)'!N$6:N$37)-MIN('01 (ind)'!N$6:N$37))))))</f>
        <v>47.021930436118161</v>
      </c>
      <c r="O21" s="87">
        <f>IF('01 (ind)'!O$1="si",100*(('01 (ind)'!O20-MIN('01 (ind)'!O$6:O$37))/(MAX('01 (ind)'!O$6:O$37)-MIN('01 (ind)'!O$6:O$37))),ABS(-100+(100*(('01 (ind)'!O20-MIN('01 (ind)'!O$6:O$37))/(MAX('01 (ind)'!O$6:O$37)-MIN('01 (ind)'!O$6:O$37))))))</f>
        <v>77.319587628865975</v>
      </c>
      <c r="P21" s="87">
        <f>IF('01 (ind)'!P$1="si",100*(('01 (ind)'!P20-MIN('01 (ind)'!P$6:P$37))/(MAX('01 (ind)'!P$6:P$37)-MIN('01 (ind)'!P$6:P$37))),ABS(-100+(100*(('01 (ind)'!P20-MIN('01 (ind)'!P$6:P$37))/(MAX('01 (ind)'!P$6:P$37)-MIN('01 (ind)'!P$6:P$37))))))</f>
        <v>14.895182891218814</v>
      </c>
      <c r="Q21" s="87">
        <f>IF('01 (ind)'!Q$1="si",100*(('01 (ind)'!Q20-MIN('01 (ind)'!Q$6:Q$37))/(MAX('01 (ind)'!Q$6:Q$37)-MIN('01 (ind)'!Q$6:Q$37))),ABS(-100+(100*(('01 (ind)'!Q20-MIN('01 (ind)'!Q$6:Q$37))/(MAX('01 (ind)'!Q$6:Q$37)-MIN('01 (ind)'!Q$6:Q$37))))))</f>
        <v>2.0107475683719271</v>
      </c>
      <c r="R21" s="87">
        <f>IF('01 (ind)'!R$1="si",100*(('01 (ind)'!R20-MIN('01 (ind)'!R$6:R$37))/(MAX('01 (ind)'!R$6:R$37)-MIN('01 (ind)'!R$6:R$37))),ABS(-100+(100*(('01 (ind)'!R20-MIN('01 (ind)'!R$6:R$37))/(MAX('01 (ind)'!R$6:R$37)-MIN('01 (ind)'!R$6:R$37))))))</f>
        <v>1.9037296769340919</v>
      </c>
      <c r="S21" s="75">
        <f>ABS(ABS(('01 (ind)'!S20-((MAX('01 (ind)'!S$6:S$37)+MIN('01 (ind)'!S$6:S$37))/2))/(((MAX('01 (ind)'!S$6:S$37)+MIN('01 (ind)'!S$6:S$37))/2)-MAX('01 (ind)'!S$6:S$37))*100)-100)</f>
        <v>0</v>
      </c>
      <c r="T21" s="75">
        <f>IF('01 (ind)'!T$1="si",100*(('01 (ind)'!T20-MIN('01 (ind)'!T$6:T$37))/(MAX('01 (ind)'!T$6:T$37)-MIN('01 (ind)'!T$6:T$37))),ABS(-100+(100*(('01 (ind)'!T20-MIN('01 (ind)'!T$6:T$37))/(MAX('01 (ind)'!T$6:T$37)-MIN('01 (ind)'!T$6:T$37))))))</f>
        <v>49.875459613331749</v>
      </c>
      <c r="U21" s="75">
        <f>IF('01 (ind)'!U$1="si",100*(('01 (ind)'!U20-MIN('01 (ind)'!U$6:U$37))/(MAX('01 (ind)'!U$6:U$37)-MIN('01 (ind)'!U$6:U$37))),ABS(-100+(100*(('01 (ind)'!U20-MIN('01 (ind)'!U$6:U$37))/(MAX('01 (ind)'!U$6:U$37)-MIN('01 (ind)'!U$6:U$37))))))</f>
        <v>20</v>
      </c>
      <c r="V21" s="75">
        <f>IF('01 (ind)'!V$1="si",100*(('01 (ind)'!V20-MIN('01 (ind)'!V$6:V$37))/(MAX('01 (ind)'!V$6:V$37)-MIN('01 (ind)'!V$6:V$37))),ABS(-100+(100*(('01 (ind)'!V20-MIN('01 (ind)'!V$6:V$37))/(MAX('01 (ind)'!V$6:V$37)-MIN('01 (ind)'!V$6:V$37))))))</f>
        <v>100</v>
      </c>
      <c r="W21" s="75">
        <f>IF('01 (ind)'!W$1="si",100*(('01 (ind)'!W20-MIN('01 (ind)'!W$6:W$37))/(MAX('01 (ind)'!W$6:W$37)-MIN('01 (ind)'!W$6:W$37))),ABS(-100+(100*(('01 (ind)'!W20-MIN('01 (ind)'!W$6:W$37))/(MAX('01 (ind)'!W$6:W$37)-MIN('01 (ind)'!W$6:W$37))))))</f>
        <v>66.599376703626774</v>
      </c>
      <c r="X21" s="75">
        <f>IF('01 (ind)'!X$1="si",100*(('01 (ind)'!X20-MIN('01 (ind)'!X$6:X$37))/(MAX('01 (ind)'!X$6:X$37)-MIN('01 (ind)'!X$6:X$37))),ABS(-100+(100*(('01 (ind)'!X20-MIN('01 (ind)'!X$6:X$37))/(MAX('01 (ind)'!X$6:X$37)-MIN('01 (ind)'!X$6:X$37))))))</f>
        <v>73.739747518724414</v>
      </c>
      <c r="Y21" s="75">
        <f>IF('01 (ind)'!Y$1="si",100*(('01 (ind)'!Y20-MIN('01 (ind)'!Y$6:Y$37))/(MAX('01 (ind)'!Y$6:Y$37)-MIN('01 (ind)'!Y$6:Y$37))),ABS(-100+(100*(('01 (ind)'!Y20-MIN('01 (ind)'!Y$6:Y$37))/(MAX('01 (ind)'!Y$6:Y$37)-MIN('01 (ind)'!Y$6:Y$37))))))</f>
        <v>68.062359234234236</v>
      </c>
      <c r="Z21" s="75">
        <f>IF('01 (ind)'!Z$1="si",100*(('01 (ind)'!Z20-MIN('01 (ind)'!Z$6:Z$37))/(MAX('01 (ind)'!Z$6:Z$37)-MIN('01 (ind)'!Z$6:Z$37))),ABS(-100+(100*(('01 (ind)'!Z20-MIN('01 (ind)'!Z$6:Z$37))/(MAX('01 (ind)'!Z$6:Z$37)-MIN('01 (ind)'!Z$6:Z$37))))))</f>
        <v>49.761589099208315</v>
      </c>
      <c r="AA21" s="75">
        <f>IF('01 (ind)'!AA$1="si",100*(('01 (ind)'!AA20-MIN('01 (ind)'!AA$6:AA$37))/(MAX('01 (ind)'!AA$6:AA$37)-MIN('01 (ind)'!AA$6:AA$37))),ABS(-100+(100*(('01 (ind)'!AA20-MIN('01 (ind)'!AA$6:AA$37))/(MAX('01 (ind)'!AA$6:AA$37)-MIN('01 (ind)'!AA$6:AA$37))))))</f>
        <v>56.365413405151727</v>
      </c>
      <c r="AB21" s="75">
        <f>IF('01 (ind)'!AB$1="si",100*(('01 (ind)'!AB20-MIN('01 (ind)'!AB$6:AB$37))/(MAX('01 (ind)'!AB$6:AB$37)-MIN('01 (ind)'!AB$6:AB$37))),ABS(-100+(100*(('01 (ind)'!AB20-MIN('01 (ind)'!AB$6:AB$37))/(MAX('01 (ind)'!AB$6:AB$37)-MIN('01 (ind)'!AB$6:AB$37))))))</f>
        <v>0</v>
      </c>
      <c r="AC21" s="75">
        <f>IF('01 (ind)'!AC$1="si",100*(('01 (ind)'!AC20-MIN('01 (ind)'!AC$6:AC$37))/(MAX('01 (ind)'!AC$6:AC$37)-MIN('01 (ind)'!AC$6:AC$37))),ABS(-100+(100*(('01 (ind)'!AC20-MIN('01 (ind)'!AC$6:AC$37))/(MAX('01 (ind)'!AC$6:AC$37)-MIN('01 (ind)'!AC$6:AC$37))))))</f>
        <v>80.511326000294275</v>
      </c>
      <c r="AD21" s="75">
        <f>IF('01 (ind)'!AD$1="si",100*(('01 (ind)'!AD20-MIN('01 (ind)'!AD$6:AD$37))/(MAX('01 (ind)'!AD$6:AD$37)-MIN('01 (ind)'!AD$6:AD$37))),ABS(-100+(100*(('01 (ind)'!AD20-MIN('01 (ind)'!AD$6:AD$37))/(MAX('01 (ind)'!AD$6:AD$37)-MIN('01 (ind)'!AD$6:AD$37))))))</f>
        <v>27.24271044965673</v>
      </c>
      <c r="AE21" s="75">
        <f>IF('01 (ind)'!AE$1="si",100*(('01 (ind)'!AE20-MIN('01 (ind)'!AE$6:AE$37))/(MAX('01 (ind)'!AE$6:AE$37)-MIN('01 (ind)'!AE$6:AE$37))),ABS(-100+(100*(('01 (ind)'!AE20-MIN('01 (ind)'!AE$6:AE$37))/(MAX('01 (ind)'!AE$6:AE$37)-MIN('01 (ind)'!AE$6:AE$37))))))</f>
        <v>36.819500149763165</v>
      </c>
      <c r="AF21" s="75">
        <f>IF('01 (ind)'!AF$1="si",100*(('01 (ind)'!AF20-MIN('01 (ind)'!AF$6:AF$37))/(MAX('01 (ind)'!AF$6:AF$37)-MIN('01 (ind)'!AF$6:AF$37))),ABS(-100+(100*(('01 (ind)'!AF20-MIN('01 (ind)'!AF$6:AF$37))/(MAX('01 (ind)'!AF$6:AF$37)-MIN('01 (ind)'!AF$6:AF$37))))))</f>
        <v>82.446808510638306</v>
      </c>
      <c r="AG21" s="75">
        <f>IF('01 (ind)'!AG$1="si",100*(('01 (ind)'!AG20-MIN('01 (ind)'!AG$6:AG$37))/(MAX('01 (ind)'!AG$6:AG$37)-MIN('01 (ind)'!AG$6:AG$37))),ABS(-100+(100*(('01 (ind)'!AG20-MIN('01 (ind)'!AG$6:AG$37))/(MAX('01 (ind)'!AG$6:AG$37)-MIN('01 (ind)'!AG$6:AG$37))))))</f>
        <v>58.024691358024718</v>
      </c>
      <c r="AH21" s="75">
        <f>IF('01 (ind)'!AH$1="si",100*(('01 (ind)'!AH20-MIN('01 (ind)'!AH$6:AH$37))/(MAX('01 (ind)'!AH$6:AH$37)-MIN('01 (ind)'!AH$6:AH$37))),ABS(-100+(100*(('01 (ind)'!AH20-MIN('01 (ind)'!AH$6:AH$37))/(MAX('01 (ind)'!AH$6:AH$37)-MIN('01 (ind)'!AH$6:AH$37))))))</f>
        <v>48.026315789473692</v>
      </c>
      <c r="AI21" s="75">
        <f>IF('01 (ind)'!AI$1="si",100*(('01 (ind)'!AI20-MIN('01 (ind)'!AI$6:AI$37))/(MAX('01 (ind)'!AI$6:AI$37)-MIN('01 (ind)'!AI$6:AI$37))),ABS(-100+(100*(('01 (ind)'!AI20-MIN('01 (ind)'!AI$6:AI$37))/(MAX('01 (ind)'!AI$6:AI$37)-MIN('01 (ind)'!AI$6:AI$37))))))</f>
        <v>100</v>
      </c>
      <c r="AJ21" s="75">
        <f>IF('01 (ind)'!AJ$1="si",100*(('01 (ind)'!AJ20-MIN('01 (ind)'!AJ$6:AJ$37))/(MAX('01 (ind)'!AJ$6:AJ$37)-MIN('01 (ind)'!AJ$6:AJ$37))),ABS(-100+(100*(('01 (ind)'!AJ20-MIN('01 (ind)'!AJ$6:AJ$37))/(MAX('01 (ind)'!AJ$6:AJ$37)-MIN('01 (ind)'!AJ$6:AJ$37))))))</f>
        <v>70.103567318757229</v>
      </c>
      <c r="AK21" s="75">
        <f>IF('01 (ind)'!AK$1="si",100*(('01 (ind)'!AK20-MIN('01 (ind)'!AK$6:AK$37))/(MAX('01 (ind)'!AK$6:AK$37)-MIN('01 (ind)'!AK$6:AK$37))),ABS(-100+(100*(('01 (ind)'!AK20-MIN('01 (ind)'!AK$6:AK$37))/(MAX('01 (ind)'!AK$6:AK$37)-MIN('01 (ind)'!AK$6:AK$37))))))</f>
        <v>6.79071597731879</v>
      </c>
      <c r="AL21" s="75">
        <f>IF('01 (ind)'!AL$1="si",100*(('01 (ind)'!AL20-MIN('01 (ind)'!AL$6:AL$37))/(MAX('01 (ind)'!AL$6:AL$37)-MIN('01 (ind)'!AL$6:AL$37))),ABS(-100+(100*(('01 (ind)'!AL20-MIN('01 (ind)'!AL$6:AL$37))/(MAX('01 (ind)'!AL$6:AL$37)-MIN('01 (ind)'!AL$6:AL$37))))))</f>
        <v>16.23624788272528</v>
      </c>
      <c r="AM21" s="75">
        <f>IF('01 (ind)'!AM$1="si",100*(('01 (ind)'!AM20-MIN('01 (ind)'!AM$6:AM$37))/(MAX('01 (ind)'!AM$6:AM$37)-MIN('01 (ind)'!AM$6:AM$37))),ABS(-100+(100*(('01 (ind)'!AM20-MIN('01 (ind)'!AM$6:AM$37))/(MAX('01 (ind)'!AM$6:AM$37)-MIN('01 (ind)'!AM$6:AM$37))))))</f>
        <v>77.23243387638297</v>
      </c>
      <c r="AN21" s="75">
        <f>IF('01 (ind)'!AN$1="si",100*(('01 (ind)'!AN20-MIN('01 (ind)'!AN$6:AN$37))/(MAX('01 (ind)'!AN$6:AN$37)-MIN('01 (ind)'!AN$6:AN$37))),ABS(-100+(100*(('01 (ind)'!AN20-MIN('01 (ind)'!AN$6:AN$37))/(MAX('01 (ind)'!AN$6:AN$37)-MIN('01 (ind)'!AN$6:AN$37))))))</f>
        <v>69.194774320087674</v>
      </c>
      <c r="AO21" s="75">
        <f>IF('01 (ind)'!AO$1="si",100*(('01 (ind)'!AO20-MIN('01 (ind)'!AO$6:AO$37))/(MAX('01 (ind)'!AO$6:AO$37)-MIN('01 (ind)'!AO$6:AO$37))),ABS(-100+(100*(('01 (ind)'!AO20-MIN('01 (ind)'!AO$6:AO$37))/(MAX('01 (ind)'!AO$6:AO$37)-MIN('01 (ind)'!AO$6:AO$37))))))</f>
        <v>29.006025026054445</v>
      </c>
      <c r="AP21" s="75">
        <f>IF('01 (ind)'!AP$1="si",100*(('01 (ind)'!AP20-MIN('01 (ind)'!AP$6:AP$37))/(MAX('01 (ind)'!AP$6:AP$37)-MIN('01 (ind)'!AP$6:AP$37))),ABS(-100+(100*(('01 (ind)'!AP20-MIN('01 (ind)'!AP$6:AP$37))/(MAX('01 (ind)'!AP$6:AP$37)-MIN('01 (ind)'!AP$6:AP$37))))))</f>
        <v>2.9601966292519393</v>
      </c>
      <c r="AQ21" s="75">
        <f>IF('01 (ind)'!AQ$1="si",100*(('01 (ind)'!AQ20-MIN('01 (ind)'!AQ$6:AQ$37))/(MAX('01 (ind)'!AQ$6:AQ$37)-MIN('01 (ind)'!AQ$6:AQ$37))),ABS(-100+(100*(('01 (ind)'!AQ20-MIN('01 (ind)'!AQ$6:AQ$37))/(MAX('01 (ind)'!AQ$6:AQ$37)-MIN('01 (ind)'!AQ$6:AQ$37))))))</f>
        <v>3.4349208152588178</v>
      </c>
      <c r="AR21" s="75">
        <f>IF('01 (ind)'!AR$1="si",100*(('01 (ind)'!AR20-MIN('01 (ind)'!AR$6:AR$37))/(MAX('01 (ind)'!AR$6:AR$37)-MIN('01 (ind)'!AR$6:AR$37))),ABS(-100+(100*(('01 (ind)'!AR20-MIN('01 (ind)'!AR$6:AR$37))/(MAX('01 (ind)'!AR$6:AR$37)-MIN('01 (ind)'!AR$6:AR$37))))))</f>
        <v>50.66445194260956</v>
      </c>
      <c r="AS21" s="75">
        <f>IF('01 (ind)'!AS$1="si",100*(('01 (ind)'!AS20-MIN('01 (ind)'!AS$6:AS$37))/(MAX('01 (ind)'!AS$6:AS$37)-MIN('01 (ind)'!AS$6:AS$37))),ABS(-100+(100*(('01 (ind)'!AS20-MIN('01 (ind)'!AS$6:AS$37))/(MAX('01 (ind)'!AS$6:AS$37)-MIN('01 (ind)'!AS$6:AS$37))))))</f>
        <v>38.007824699840107</v>
      </c>
      <c r="AT21" s="75">
        <f>IF('01 (ind)'!AT$1="si",100*(('01 (ind)'!AT20-MIN('01 (ind)'!AT$6:AT$37))/(MAX('01 (ind)'!AT$6:AT$37)-MIN('01 (ind)'!AT$6:AT$37))),ABS(-100+(100*(('01 (ind)'!AT20-MIN('01 (ind)'!AT$6:AT$37))/(MAX('01 (ind)'!AT$6:AT$37)-MIN('01 (ind)'!AT$6:AT$37))))))</f>
        <v>0</v>
      </c>
      <c r="AU21" s="75">
        <f>IF('01 (ind)'!AU$1="si",100*(('01 (ind)'!AU20-MIN('01 (ind)'!AU$6:AU$37))/(MAX('01 (ind)'!AU$6:AU$37)-MIN('01 (ind)'!AU$6:AU$37))),ABS(-100+(100*(('01 (ind)'!AU20-MIN('01 (ind)'!AU$6:AU$37))/(MAX('01 (ind)'!AU$6:AU$37)-MIN('01 (ind)'!AU$6:AU$37))))))</f>
        <v>20.869565217391322</v>
      </c>
      <c r="AV21" s="75">
        <f>IF('01 (ind)'!AV$1="si",100*(('01 (ind)'!AV20-MIN('01 (ind)'!AV$6:AV$37))/(MAX('01 (ind)'!AV$6:AV$37)-MIN('01 (ind)'!AV$6:AV$37))),ABS(-100+(100*(('01 (ind)'!AV20-MIN('01 (ind)'!AV$6:AV$37))/(MAX('01 (ind)'!AV$6:AV$37)-MIN('01 (ind)'!AV$6:AV$37))))))</f>
        <v>84.055459272097053</v>
      </c>
      <c r="AW21" s="75">
        <f>IF('01 (ind)'!AW$1="si",100*(('01 (ind)'!AW20-MIN('01 (ind)'!AW$6:AW$37))/(MAX('01 (ind)'!AW$6:AW$37)-MIN('01 (ind)'!AW$6:AW$37))),ABS(-100+(100*(('01 (ind)'!AW20-MIN('01 (ind)'!AW$6:AW$37))/(MAX('01 (ind)'!AW$6:AW$37)-MIN('01 (ind)'!AW$6:AW$37))))))</f>
        <v>48.781752203214097</v>
      </c>
      <c r="AX21" s="75">
        <f>IF('01 (ind)'!AX$1="si",100*(('01 (ind)'!AX20-MIN('01 (ind)'!AX$6:AX$37))/(MAX('01 (ind)'!AX$6:AX$37)-MIN('01 (ind)'!AX$6:AX$37))),ABS(-100+(100*(('01 (ind)'!AX20-MIN('01 (ind)'!AX$6:AX$37))/(MAX('01 (ind)'!AX$6:AX$37)-MIN('01 (ind)'!AX$6:AX$37))))))</f>
        <v>27.835255166638699</v>
      </c>
      <c r="AY21" s="75">
        <f>IF('01 (ind)'!AY$1="si",100*(('01 (ind)'!AY20-MIN('01 (ind)'!AY$6:AY$37))/(MAX('01 (ind)'!AY$6:AY$37)-MIN('01 (ind)'!AY$6:AY$37))),ABS(-100+(100*(('01 (ind)'!AY20-MIN('01 (ind)'!AY$6:AY$37))/(MAX('01 (ind)'!AY$6:AY$37)-MIN('01 (ind)'!AY$6:AY$37))))))</f>
        <v>57.469077069457683</v>
      </c>
      <c r="AZ21" s="75">
        <f>IF('01 (ind)'!AZ$1="si",100*(('01 (ind)'!AZ20-MIN('01 (ind)'!AZ$6:AZ$37))/(MAX('01 (ind)'!AZ$6:AZ$37)-MIN('01 (ind)'!AZ$6:AZ$37))),ABS(-100+(100*(('01 (ind)'!AZ20-MIN('01 (ind)'!AZ$6:AZ$37))/(MAX('01 (ind)'!AZ$6:AZ$37)-MIN('01 (ind)'!AZ$6:AZ$37))))))</f>
        <v>3.2354130457072583</v>
      </c>
      <c r="BA21" s="75">
        <f>IF('01 (ind)'!BA$1="si",100*(('01 (ind)'!BA20-MIN('01 (ind)'!BA$6:BA$37))/(MAX('01 (ind)'!BA$6:BA$37)-MIN('01 (ind)'!BA$6:BA$37))),ABS(-100+(100*(('01 (ind)'!BA20-MIN('01 (ind)'!BA$6:BA$37))/(MAX('01 (ind)'!BA$6:BA$37)-MIN('01 (ind)'!BA$6:BA$37))))))</f>
        <v>18.302279731924671</v>
      </c>
      <c r="BB21" s="75">
        <f>IF('01 (ind)'!BB$1="si",100*(('01 (ind)'!BB20-MIN('01 (ind)'!BB$6:BB$37))/(MAX('01 (ind)'!BB$6:BB$37)-MIN('01 (ind)'!BB$6:BB$37))),ABS(-100+(100*(('01 (ind)'!BB20-MIN('01 (ind)'!BB$6:BB$37))/(MAX('01 (ind)'!BB$6:BB$37)-MIN('01 (ind)'!BB$6:BB$37))))))</f>
        <v>4.7361436387873264</v>
      </c>
      <c r="BC21" s="75">
        <f>IF('01 (ind)'!BC$1="si",100*(('01 (ind)'!BC20-MIN('01 (ind)'!BC$6:BC$37))/(MAX('01 (ind)'!BC$6:BC$37)-MIN('01 (ind)'!BC$6:BC$37))),ABS(-100+(100*(('01 (ind)'!BC20-MIN('01 (ind)'!BC$6:BC$37))/(MAX('01 (ind)'!BC$6:BC$37)-MIN('01 (ind)'!BC$6:BC$37))))))</f>
        <v>5.9135942550751635</v>
      </c>
      <c r="BD21" s="75">
        <f>IF('01 (ind)'!BD$1="si",100*(('01 (ind)'!BD20-MIN('01 (ind)'!BD$6:BD$37))/(MAX('01 (ind)'!BD$6:BD$37)-MIN('01 (ind)'!BD$6:BD$37))),ABS(-100+(100*(('01 (ind)'!BD20-MIN('01 (ind)'!BD$6:BD$37))/(MAX('01 (ind)'!BD$6:BD$37)-MIN('01 (ind)'!BD$6:BD$37))))))</f>
        <v>52.681793403452595</v>
      </c>
      <c r="BE21" s="75">
        <f>IF('01 (ind)'!BE$1="si",100*(('01 (ind)'!BE20-MIN('01 (ind)'!BE$6:BE$37))/(MAX('01 (ind)'!BE$6:BE$37)-MIN('01 (ind)'!BE$6:BE$37))),ABS(-100+(100*(('01 (ind)'!BE20-MIN('01 (ind)'!BE$6:BE$37))/(MAX('01 (ind)'!BE$6:BE$37)-MIN('01 (ind)'!BE$6:BE$37))))))</f>
        <v>2.9922779922779927</v>
      </c>
      <c r="BF21" s="75">
        <f>IF('01 (ind)'!BF$1="si",100*(('01 (ind)'!BF20-MIN('01 (ind)'!BF$6:BF$37))/(MAX('01 (ind)'!BF$6:BF$37)-MIN('01 (ind)'!BF$6:BF$37))),ABS(-100+(100*(('01 (ind)'!BF20-MIN('01 (ind)'!BF$6:BF$37))/(MAX('01 (ind)'!BF$6:BF$37)-MIN('01 (ind)'!BF$6:BF$37))))))</f>
        <v>41.725020529332852</v>
      </c>
      <c r="BG21" s="75">
        <f>IF('01 (ind)'!BG$1="si",100*(('01 (ind)'!BG20-MIN('01 (ind)'!BG$6:BG$37))/(MAX('01 (ind)'!BG$6:BG$37)-MIN('01 (ind)'!BG$6:BG$37))),ABS(-100+(100*(('01 (ind)'!BG20-MIN('01 (ind)'!BG$6:BG$37))/(MAX('01 (ind)'!BG$6:BG$37)-MIN('01 (ind)'!BG$6:BG$37))))))</f>
        <v>22.835560909032839</v>
      </c>
      <c r="BH21" s="75">
        <f>IF('01 (ind)'!BH$1="si",100*(('01 (ind)'!BH20-MIN('01 (ind)'!BH$6:BH$37))/(MAX('01 (ind)'!BH$6:BH$37)-MIN('01 (ind)'!BH$6:BH$37))),ABS(-100+(100*(('01 (ind)'!BH20-MIN('01 (ind)'!BH$6:BH$37))/(MAX('01 (ind)'!BH$6:BH$37)-MIN('01 (ind)'!BH$6:BH$37))))))</f>
        <v>14.447372523303157</v>
      </c>
      <c r="BI21" s="75">
        <f>IF('01 (ind)'!BI$1="si",100*(('01 (ind)'!BI20-MIN('01 (ind)'!BI$6:BI$37))/(MAX('01 (ind)'!BI$6:BI$37)-MIN('01 (ind)'!BI$6:BI$37))),ABS(-100+(100*(('01 (ind)'!BI20-MIN('01 (ind)'!BI$6:BI$37))/(MAX('01 (ind)'!BI$6:BI$37)-MIN('01 (ind)'!BI$6:BI$37))))))</f>
        <v>99.511675241234045</v>
      </c>
      <c r="BJ21" s="75">
        <f>IF('01 (ind)'!BJ$1="si",100*(('01 (ind)'!BJ20-MIN('01 (ind)'!BJ$6:BJ$37))/(MAX('01 (ind)'!BJ$6:BJ$37)-MIN('01 (ind)'!BJ$6:BJ$37))),ABS(-100+(100*(('01 (ind)'!BJ20-MIN('01 (ind)'!BJ$6:BJ$37))/(MAX('01 (ind)'!BJ$6:BJ$37)-MIN('01 (ind)'!BJ$6:BJ$37))))))</f>
        <v>4.8790030142831599E-2</v>
      </c>
      <c r="BK21" s="75">
        <f>IF('01 (ind)'!BK$1="si",100*(('01 (ind)'!BK20-MIN('01 (ind)'!BK$6:BK$37))/(MAX('01 (ind)'!BK$6:BK$37)-MIN('01 (ind)'!BK$6:BK$37))),ABS(-100+(100*(('01 (ind)'!BK20-MIN('01 (ind)'!BK$6:BK$37))/(MAX('01 (ind)'!BK$6:BK$37)-MIN('01 (ind)'!BK$6:BK$37))))))</f>
        <v>3.0026841198747163</v>
      </c>
      <c r="BL21" s="75">
        <f>IF('01 (ind)'!BL$1="si",100*(('01 (ind)'!BL20-MIN('01 (ind)'!BL$6:BL$37))/(MAX('01 (ind)'!BL$6:BL$37)-MIN('01 (ind)'!BL$6:BL$37))),ABS(-100+(100*(('01 (ind)'!BL20-MIN('01 (ind)'!BL$6:BL$37))/(MAX('01 (ind)'!BL$6:BL$37)-MIN('01 (ind)'!BL$6:BL$37))))))</f>
        <v>3.6036036036036037</v>
      </c>
      <c r="BM21" s="75">
        <f>IF('01 (ind)'!BM$1="si",100*(('01 (ind)'!BM20-MIN('01 (ind)'!BM$6:BM$37))/(MAX('01 (ind)'!BM$6:BM$37)-MIN('01 (ind)'!BM$6:BM$37))),ABS(-100+(100*(('01 (ind)'!BM20-MIN('01 (ind)'!BM$6:BM$37))/(MAX('01 (ind)'!BM$6:BM$37)-MIN('01 (ind)'!BM$6:BM$37))))))</f>
        <v>9.7622208355022817</v>
      </c>
      <c r="BN21" s="75">
        <f>IF('01 (ind)'!BN$1="si",100*(('01 (ind)'!BN20-MIN('01 (ind)'!BN$6:BN$37))/(MAX('01 (ind)'!BN$6:BN$37)-MIN('01 (ind)'!BN$6:BN$37))),ABS(-100+(100*(('01 (ind)'!BN20-MIN('01 (ind)'!BN$6:BN$37))/(MAX('01 (ind)'!BN$6:BN$37)-MIN('01 (ind)'!BN$6:BN$37))))))</f>
        <v>3.6267722412650771</v>
      </c>
      <c r="BO21" s="75">
        <f>IF('01 (ind)'!BO$1="si",100*(('01 (ind)'!BO20-MIN('01 (ind)'!BO$6:BO$37))/(MAX('01 (ind)'!BO$6:BO$37)-MIN('01 (ind)'!BO$6:BO$37))),ABS(-100+(100*(('01 (ind)'!BO20-MIN('01 (ind)'!BO$6:BO$37))/(MAX('01 (ind)'!BO$6:BO$37)-MIN('01 (ind)'!BO$6:BO$37))))))</f>
        <v>12.852407638256466</v>
      </c>
      <c r="BP21" s="75">
        <f>IF('01 (ind)'!BP$1="si",100*(('01 (ind)'!BP20-MIN('01 (ind)'!BP$6:BP$37))/(MAX('01 (ind)'!BP$6:BP$37)-MIN('01 (ind)'!BP$6:BP$37))),ABS(-100+(100*(('01 (ind)'!BP20-MIN('01 (ind)'!BP$6:BP$37))/(MAX('01 (ind)'!BP$6:BP$37)-MIN('01 (ind)'!BP$6:BP$37))))))</f>
        <v>5.1086666751608139</v>
      </c>
      <c r="BQ21" s="75">
        <f>IF('01 (ind)'!BQ$1="si",100*(('01 (ind)'!BQ20-MIN('01 (ind)'!BQ$6:BQ$37))/(MAX('01 (ind)'!BQ$6:BQ$37)-MIN('01 (ind)'!BQ$6:BQ$37))),ABS(-100+(100*(('01 (ind)'!BQ20-MIN('01 (ind)'!BQ$6:BQ$37))/(MAX('01 (ind)'!BQ$6:BQ$37)-MIN('01 (ind)'!BQ$6:BQ$37))))))</f>
        <v>6.8226168577742801</v>
      </c>
      <c r="BR21" s="75">
        <f>IF('01 (ind)'!BR$1="si",100*(('01 (ind)'!BR20-MIN('01 (ind)'!BR$6:BR$37))/(MAX('01 (ind)'!BR$6:BR$37)-MIN('01 (ind)'!BR$6:BR$37))),ABS(-100+(100*(('01 (ind)'!BR20-MIN('01 (ind)'!BR$6:BR$37))/(MAX('01 (ind)'!BP$6:BP$37)-MIN('01 (ind)'!BR$6:BR$37))))))</f>
        <v>25.195898446245462</v>
      </c>
      <c r="BS21" s="75">
        <f>IF('01 (ind)'!BS$1="si",100*(('01 (ind)'!BS20-MIN('01 (ind)'!BS$6:BS$37))/(MAX('01 (ind)'!BS$6:BS$37)-MIN('01 (ind)'!BS$6:BS$37))),ABS(-100+(100*(('01 (ind)'!BS20-MIN('01 (ind)'!BS$6:BS$37))/(MAX('01 (ind)'!BQ$6:BQ$37)-MIN('01 (ind)'!BS$6:BS$37))))))</f>
        <v>73.731955041364344</v>
      </c>
      <c r="BT21" s="75">
        <f>IF('01 (ind)'!BT$1="si",100*(('01 (ind)'!BT20-MIN('01 (ind)'!BT$6:BT$37))/(MAX('01 (ind)'!BT$6:BT$37)-MIN('01 (ind)'!BT$6:BT$37))),ABS(-100+(100*(('01 (ind)'!BT20-MIN('01 (ind)'!BT$6:BT$37))/(MAX('01 (ind)'!BR$6:BR$37)-MIN('01 (ind)'!BT$6:BT$37))))))</f>
        <v>85.454205000000002</v>
      </c>
      <c r="BU21" s="75">
        <f>IF('01 (ind)'!BU$1="si",100*(('01 (ind)'!BU20-MIN('01 (ind)'!BU$6:BU$37))/(MAX('01 (ind)'!BU$6:BU$37)-MIN('01 (ind)'!BU$6:BU$37))),ABS(-100+(100*(('01 (ind)'!BU20-MIN('01 (ind)'!BU$6:BU$37))/(MAX('01 (ind)'!BU$6:BU$37)-MIN('01 (ind)'!BU$6:BU$37))))))</f>
        <v>40.68871771635704</v>
      </c>
      <c r="BV21" s="75">
        <f>IF('01 (ind)'!BV$1="si",100*(('01 (ind)'!BV20-MIN('01 (ind)'!BV$6:BV$37))/(MAX('01 (ind)'!BV$6:BV$37)-MIN('01 (ind)'!BV$6:BV$37))),ABS(-100+(100*(('01 (ind)'!BV20-MIN('01 (ind)'!BV$6:BV$37))/(MAX('01 (ind)'!BV$6:BV$37)-MIN('01 (ind)'!BV$6:BV$37))))))</f>
        <v>61.005353955978592</v>
      </c>
      <c r="BW21" s="75">
        <f>IF('01 (ind)'!BW$1="si",100*(('01 (ind)'!BW20-MIN('01 (ind)'!BW$6:BW$37))/(MAX('01 (ind)'!BW$6:BW$37)-MIN('01 (ind)'!BW$6:BW$37))),ABS(-100+(100*(('01 (ind)'!BW20-MIN('01 (ind)'!BW$6:BW$37))/(MAX('01 (ind)'!BW$6:BW$37)-MIN('01 (ind)'!BW$6:BW$37))))))</f>
        <v>65.625410158813494</v>
      </c>
      <c r="BX21" s="75">
        <f>IF('01 (ind)'!BX$1="si",100*(('01 (ind)'!BX20-MIN('01 (ind)'!BX$6:BX$37))/(MAX('01 (ind)'!BX$6:BX$37)-MIN('01 (ind)'!BX$6:BX$37))),ABS(-100+(100*(('01 (ind)'!BX20-MIN('01 (ind)'!BX$6:BX$37))/(MAX('01 (ind)'!BX$6:BX$37)-MIN('01 (ind)'!BX$6:BX$37))))))</f>
        <v>22.172467290310209</v>
      </c>
      <c r="BY21" s="75">
        <f>IF('01 (ind)'!BY$1="si",100*(('01 (ind)'!BY20-MIN('01 (ind)'!BY$6:BY$37))/(MAX('01 (ind)'!BY$6:BY$37)-MIN('01 (ind)'!BY$6:BY$37))),ABS(-100+(100*(('01 (ind)'!BY20-MIN('01 (ind)'!BY$6:BY$37))/(MAX('01 (ind)'!BY$6:BY$37)-MIN('01 (ind)'!BY$6:BY$37))))))</f>
        <v>0</v>
      </c>
      <c r="BZ21" s="75">
        <f>IF('01 (ind)'!BZ$1="si",100*(('01 (ind)'!BZ20-MIN('01 (ind)'!BZ$6:BZ$37))/(MAX('01 (ind)'!BZ$6:BZ$37)-MIN('01 (ind)'!BZ$6:BZ$37))),ABS(-100+(100*(('01 (ind)'!BZ20-MIN('01 (ind)'!BZ$6:BZ$37))/(MAX('01 (ind)'!BZ$6:BZ$37)-MIN('01 (ind)'!BZ$6:BZ$37))))))</f>
        <v>93.85935755956595</v>
      </c>
      <c r="CA21" s="75">
        <f>IF('01 (ind)'!CA$1="si",100*(('01 (ind)'!CA20-MIN('01 (ind)'!CA$6:CA$37))/(MAX('01 (ind)'!CA$6:CA$37)-MIN('01 (ind)'!CA$6:CA$37))),ABS(-100+(100*(('01 (ind)'!CA20-MIN('01 (ind)'!CA$6:CA$37))/(MAX('01 (ind)'!CA$6:CA$37)-MIN('01 (ind)'!CA$6:CA$37))))))</f>
        <v>80.144163852612365</v>
      </c>
      <c r="CB21" s="75">
        <f>IF('01 (ind)'!CB$1="si",100*(('01 (ind)'!CB20-MIN('01 (ind)'!CB$6:CB$37))/(MAX('01 (ind)'!CB$6:CB$37)-MIN('01 (ind)'!CB$6:CB$37))),ABS(-100+(100*(('01 (ind)'!CB20-MIN('01 (ind)'!CB$6:CB$37))/(MAX('01 (ind)'!CB$6:CB$37)-MIN('01 (ind)'!CB$6:CB$37))))))</f>
        <v>28.571428571428584</v>
      </c>
      <c r="CC21" s="75">
        <f>IF('01 (ind)'!CC$1="si",100*(('01 (ind)'!CC20-MIN('01 (ind)'!CC$6:CC$37))/(MAX('01 (ind)'!CC$6:CC$37)-MIN('01 (ind)'!CC$6:CC$37))),ABS(-100+(100*(('01 (ind)'!CC20-MIN('01 (ind)'!CC$6:CC$37))/(MAX('01 (ind)'!CC$6:CC$37)-MIN('01 (ind)'!CC$6:CC$37))))))</f>
        <v>39.237699529069012</v>
      </c>
      <c r="CD21" s="75">
        <f>IF('01 (ind)'!CD$1="si",100*(('01 (ind)'!CD20-MIN('01 (ind)'!CD$6:CD$37))/(MAX('01 (ind)'!CD$6:CD$37)-MIN('01 (ind)'!CD$6:CD$37))),ABS(-100+(100*(('01 (ind)'!CD20-MIN('01 (ind)'!CD$6:CD$37))/(MAX('01 (ind)'!CD$6:CD$37)-MIN('01 (ind)'!CD$6:CD$37))))))</f>
        <v>0.20145304766351554</v>
      </c>
      <c r="CE21" s="75">
        <f>IF('01 (ind)'!CE$1="si",100*(('01 (ind)'!CE20-MIN('01 (ind)'!CE$6:CE$37))/(MAX('01 (ind)'!CE$6:CE$37)-MIN('01 (ind)'!CE$6:CE$37))),ABS(-100+(100*(('01 (ind)'!CE20-MIN('01 (ind)'!CE$6:CE$37))/(MAX('01 (ind)'!CE$6:CE$37)-MIN('01 (ind)'!CE$6:CE$37))))))</f>
        <v>2.6842847256739661</v>
      </c>
      <c r="CF21" s="75">
        <f>IF('01 (ind)'!CF$1="si",100*(('01 (ind)'!CF20-MIN('01 (ind)'!CF$6:CF$37))/(MAX('01 (ind)'!CF$6:CF$37)-MIN('01 (ind)'!CF$6:CF$37))),ABS(-100+(100*(('01 (ind)'!CF20-MIN('01 (ind)'!CF$6:CF$37))/(MAX('01 (ind)'!CF$6:CF$37)-MIN('01 (ind)'!CF$6:CF$37))))))</f>
        <v>12.538593321100677</v>
      </c>
      <c r="CG21" s="75">
        <f>IF('01 (ind)'!CG$1="si",100*(('01 (ind)'!CG20-MIN('01 (ind)'!CG$6:CG$37))/(MAX('01 (ind)'!CG$6:CG$37)-MIN('01 (ind)'!CG$6:CG$37))),ABS(-100+(100*(('01 (ind)'!CG20-MIN('01 (ind)'!CG$6:CG$37))/(MAX('01 (ind)'!CG$6:CG$37)-MIN('01 (ind)'!CG$6:CG$37))))))</f>
        <v>9.5652388394910464</v>
      </c>
      <c r="CH21" s="75">
        <f>IF('01 (ind)'!CH$1="si",100*(('01 (ind)'!CH20-MIN('01 (ind)'!CH$6:CH$37))/(MAX('01 (ind)'!CH$6:CH$37)-MIN('01 (ind)'!CH$6:CH$37))),ABS(-100+(100*(('01 (ind)'!CH20-MIN('01 (ind)'!CH$6:CH$37))/(MAX('01 (ind)'!CH$6:CH$37)-MIN('01 (ind)'!CH$6:CH$37))))))</f>
        <v>0</v>
      </c>
      <c r="CI21" s="75">
        <f>IF('01 (ind)'!CI$1="si",100*(('01 (ind)'!CI20-MIN('01 (ind)'!CI$6:CI$37))/(MAX('01 (ind)'!CI$6:CI$37)-MIN('01 (ind)'!CI$6:CI$37))),ABS(-100+(100*(('01 (ind)'!CI20-MIN('01 (ind)'!CI$6:CI$37))/(MAX('01 (ind)'!CI$6:CI$37)-MIN('01 (ind)'!CI$6:CI$37))))))</f>
        <v>24.36448935265318</v>
      </c>
      <c r="CJ21" s="75">
        <f>IF('01 (ind)'!CJ$1="si",100*(('01 (ind)'!CJ20-MIN('01 (ind)'!CJ$6:CJ$37))/(MAX('01 (ind)'!CJ$6:CJ$37)-MIN('01 (ind)'!CJ$6:CJ$37))),ABS(-100+(100*(('01 (ind)'!CJ20-MIN('01 (ind)'!CJ$6:CJ$37))/(MAX('01 (ind)'!CJ$6:CJ$37)-MIN('01 (ind)'!CJ$6:CJ$37))))))</f>
        <v>18.646485494064422</v>
      </c>
      <c r="CK21" s="75">
        <f>IF('01 (ind)'!CK$1="si",100*(('01 (ind)'!CK20-MIN('01 (ind)'!CK$6:CK$37))/(MAX('01 (ind)'!CK$6:CK$37)-MIN('01 (ind)'!CK$6:CK$37))),ABS(-100+(100*(('01 (ind)'!CK20-MIN('01 (ind)'!CK$6:CK$37))/(MAX('01 (ind)'!CK$6:CK$37)-MIN('01 (ind)'!CK$6:CK$37))))))</f>
        <v>16.088797650938861</v>
      </c>
      <c r="CL21" s="75">
        <f>IF('01 (ind)'!CL$1="si",100*(('01 (ind)'!CL20-MIN('01 (ind)'!CL$6:CL$37))/(MAX('01 (ind)'!CL$6:CL$37)-MIN('01 (ind)'!CL$6:CL$37))),ABS(-100+(100*(('01 (ind)'!CL20-MIN('01 (ind)'!CL$6:CL$37))/(MAX('01 (ind)'!CL$6:CL$37)-MIN('01 (ind)'!CL$6:CL$37))))))</f>
        <v>10.980371292404968</v>
      </c>
      <c r="CM21" s="75">
        <f>IF('01 (ind)'!CM$1="si",100*(('01 (ind)'!CM20-MIN('01 (ind)'!CM$6:CM$37))/(MAX('01 (ind)'!CM$6:CM$37)-MIN('01 (ind)'!CM$6:CM$37))),ABS(-100+(100*(('01 (ind)'!CM20-MIN('01 (ind)'!CM$6:CM$37))/(MAX('01 (ind)'!CM$6:CM$37)-MIN('01 (ind)'!CM$6:CM$37))))))</f>
        <v>7.5735856264434176</v>
      </c>
    </row>
    <row r="22" spans="1:91">
      <c r="A22" s="18" t="s">
        <v>151</v>
      </c>
      <c r="B22" s="87">
        <f>IF('01 (ind)'!B$1="si",100*(('01 (ind)'!B21-MIN('01 (ind)'!B$6:B$37))/(MAX('01 (ind)'!B$6:B$37)-MIN('01 (ind)'!B$6:B$37))),ABS(-100+(100*(('01 (ind)'!B21-MIN('01 (ind)'!B$6:B$37))/(MAX('01 (ind)'!B$6:B$37)-MIN('01 (ind)'!B$6:B$37))))))</f>
        <v>6.8662231801100617</v>
      </c>
      <c r="C22" s="87">
        <f>IF('01 (ind)'!C$1="si",100*(('01 (ind)'!C21-MIN('01 (ind)'!C$6:C$37))/(MAX('01 (ind)'!C$6:C$37)-MIN('01 (ind)'!C$6:C$37))),ABS(-100+(100*(('01 (ind)'!C21-MIN('01 (ind)'!C$6:C$37))/(MAX('01 (ind)'!C$6:C$37)-MIN('01 (ind)'!C$6:C$37))))))</f>
        <v>15.04223220139718</v>
      </c>
      <c r="D22" s="87">
        <f>IF('01 (ind)'!D$1="si",100*(('01 (ind)'!D21-MIN('01 (ind)'!D$6:D$37))/(MAX('01 (ind)'!D$6:D$37)-MIN('01 (ind)'!D$6:D$37))),ABS(-100+(100*(('01 (ind)'!D21-MIN('01 (ind)'!D$6:D$37))/(MAX('01 (ind)'!D$6:D$37)-MIN('01 (ind)'!D$6:D$37))))))</f>
        <v>91.811618933306718</v>
      </c>
      <c r="E22" s="87">
        <f>IF('01 (ind)'!E$1="si",100*(('01 (ind)'!E21-MIN('01 (ind)'!E$6:E$37))/(MAX('01 (ind)'!E$6:E$37)-MIN('01 (ind)'!E$6:E$37))),ABS(-100+(100*(('01 (ind)'!E21-MIN('01 (ind)'!E$6:E$37))/(MAX('01 (ind)'!E$6:E$37)-MIN('01 (ind)'!E$6:E$37))))))</f>
        <v>72.222222222222229</v>
      </c>
      <c r="F22" s="87">
        <f>IF('01 (ind)'!F$1="si",100*(('01 (ind)'!F21-MIN('01 (ind)'!F$6:F$37))/(MAX('01 (ind)'!F$6:F$37)-MIN('01 (ind)'!F$6:F$37))),ABS(-100+(100*(('01 (ind)'!F21-MIN('01 (ind)'!F$6:F$37))/(MAX('01 (ind)'!F$6:F$37)-MIN('01 (ind)'!F$6:F$37))))))</f>
        <v>1.6393442622950716</v>
      </c>
      <c r="G22" s="87">
        <f>IF('01 (ind)'!G$1="si",100*(('01 (ind)'!G21-MIN('01 (ind)'!G$6:G$37))/(MAX('01 (ind)'!G$6:G$37)-MIN('01 (ind)'!G$6:G$37))),ABS(-100+(100*(('01 (ind)'!G21-MIN('01 (ind)'!G$6:G$37))/(MAX('01 (ind)'!G$6:G$37)-MIN('01 (ind)'!G$6:G$37))))))</f>
        <v>64.743589743589752</v>
      </c>
      <c r="H22" s="87">
        <f>IF('01 (ind)'!H$1="si",100*(('01 (ind)'!H21-MIN('01 (ind)'!H$6:H$37))/(MAX('01 (ind)'!H$6:H$37)-MIN('01 (ind)'!H$6:H$37))),ABS(-100+(100*(('01 (ind)'!H21-MIN('01 (ind)'!H$6:H$37))/(MAX('01 (ind)'!H$6:H$37)-MIN('01 (ind)'!H$6:H$37))))))</f>
        <v>70.161290322580626</v>
      </c>
      <c r="I22" s="87">
        <f>IF('01 (ind)'!I$1="si",100*(('01 (ind)'!I21-MIN('01 (ind)'!I$6:I$37))/(MAX('01 (ind)'!I$6:I$37)-MIN('01 (ind)'!I$6:I$37))),ABS(-100+(100*(('01 (ind)'!I21-MIN('01 (ind)'!I$6:I$37))/(MAX('01 (ind)'!I$6:I$37)-MIN('01 (ind)'!I$6:I$37))))))</f>
        <v>28.35820895522388</v>
      </c>
      <c r="J22" s="87">
        <f>IF('01 (ind)'!J$1="si",100*(('01 (ind)'!J21-MIN('01 (ind)'!J$6:J$37))/(MAX('01 (ind)'!J$6:J$37)-MIN('01 (ind)'!J$6:J$37))),ABS(-100+(100*(('01 (ind)'!J21-MIN('01 (ind)'!J$6:J$37))/(MAX('01 (ind)'!J$6:J$37)-MIN('01 (ind)'!J$6:J$37))))))</f>
        <v>30.63291139240506</v>
      </c>
      <c r="K22" s="87">
        <f>IF('01 (ind)'!K$1="si",100*(('01 (ind)'!K21-MIN('01 (ind)'!K$6:K$37))/(MAX('01 (ind)'!K$6:K$37)-MIN('01 (ind)'!K$6:K$37))),ABS(-100+(100*(('01 (ind)'!K21-MIN('01 (ind)'!K$6:K$37))/(MAX('01 (ind)'!K$6:K$37)-MIN('01 (ind)'!K$6:K$37))))))</f>
        <v>19.92954176680767</v>
      </c>
      <c r="L22" s="87">
        <f>IF('01 (ind)'!L$1="si",100*(('01 (ind)'!L21-MIN('01 (ind)'!L$6:L$37))/(MAX('01 (ind)'!L$6:L$37)-MIN('01 (ind)'!L$6:L$37))),ABS(-100+(100*(('01 (ind)'!L21-MIN('01 (ind)'!L$6:L$37))/(MAX('01 (ind)'!L$6:L$37)-MIN('01 (ind)'!L$6:L$37))))))</f>
        <v>26.331063837482958</v>
      </c>
      <c r="M22" s="87">
        <f>IF('01 (ind)'!M$1="si",100*(('01 (ind)'!M21-MIN('01 (ind)'!M$6:M$37))/(MAX('01 (ind)'!M$6:M$37)-MIN('01 (ind)'!M$6:M$37))),ABS(-100+(100*(('01 (ind)'!M21-MIN('01 (ind)'!M$6:M$37))/(MAX('01 (ind)'!M$6:M$37)-MIN('01 (ind)'!M$6:M$37))))))</f>
        <v>4.9558196401079853</v>
      </c>
      <c r="N22" s="87">
        <f>IF('01 (ind)'!N$1="si",100*(('01 (ind)'!N21-MIN('01 (ind)'!N$6:N$37))/(MAX('01 (ind)'!N$6:N$37)-MIN('01 (ind)'!N$6:N$37))),ABS(-100+(100*(('01 (ind)'!N21-MIN('01 (ind)'!N$6:N$37))/(MAX('01 (ind)'!N$6:N$37)-MIN('01 (ind)'!N$6:N$37))))))</f>
        <v>61.763716724126027</v>
      </c>
      <c r="O22" s="87">
        <f>IF('01 (ind)'!O$1="si",100*(('01 (ind)'!O21-MIN('01 (ind)'!O$6:O$37))/(MAX('01 (ind)'!O$6:O$37)-MIN('01 (ind)'!O$6:O$37))),ABS(-100+(100*(('01 (ind)'!O21-MIN('01 (ind)'!O$6:O$37))/(MAX('01 (ind)'!O$6:O$37)-MIN('01 (ind)'!O$6:O$37))))))</f>
        <v>85.567010309278345</v>
      </c>
      <c r="P22" s="87">
        <f>IF('01 (ind)'!P$1="si",100*(('01 (ind)'!P21-MIN('01 (ind)'!P$6:P$37))/(MAX('01 (ind)'!P$6:P$37)-MIN('01 (ind)'!P$6:P$37))),ABS(-100+(100*(('01 (ind)'!P21-MIN('01 (ind)'!P$6:P$37))/(MAX('01 (ind)'!P$6:P$37)-MIN('01 (ind)'!P$6:P$37))))))</f>
        <v>3.3817727409954932</v>
      </c>
      <c r="Q22" s="87">
        <f>IF('01 (ind)'!Q$1="si",100*(('01 (ind)'!Q21-MIN('01 (ind)'!Q$6:Q$37))/(MAX('01 (ind)'!Q$6:Q$37)-MIN('01 (ind)'!Q$6:Q$37))),ABS(-100+(100*(('01 (ind)'!Q21-MIN('01 (ind)'!Q$6:Q$37))/(MAX('01 (ind)'!Q$6:Q$37)-MIN('01 (ind)'!Q$6:Q$37))))))</f>
        <v>0</v>
      </c>
      <c r="R22" s="87">
        <f>IF('01 (ind)'!R$1="si",100*(('01 (ind)'!R21-MIN('01 (ind)'!R$6:R$37))/(MAX('01 (ind)'!R$6:R$37)-MIN('01 (ind)'!R$6:R$37))),ABS(-100+(100*(('01 (ind)'!R21-MIN('01 (ind)'!R$6:R$37))/(MAX('01 (ind)'!R$6:R$37)-MIN('01 (ind)'!R$6:R$37))))))</f>
        <v>0.81930983484517639</v>
      </c>
      <c r="S22" s="75">
        <f>ABS(ABS(('01 (ind)'!S21-((MAX('01 (ind)'!S$6:S$37)+MIN('01 (ind)'!S$6:S$37))/2))/(((MAX('01 (ind)'!S$6:S$37)+MIN('01 (ind)'!S$6:S$37))/2)-MAX('01 (ind)'!S$6:S$37))*100)-100)</f>
        <v>47.802013934102725</v>
      </c>
      <c r="T22" s="75">
        <f>IF('01 (ind)'!T$1="si",100*(('01 (ind)'!T21-MIN('01 (ind)'!T$6:T$37))/(MAX('01 (ind)'!T$6:T$37)-MIN('01 (ind)'!T$6:T$37))),ABS(-100+(100*(('01 (ind)'!T21-MIN('01 (ind)'!T$6:T$37))/(MAX('01 (ind)'!T$6:T$37)-MIN('01 (ind)'!T$6:T$37))))))</f>
        <v>5.7288577867394146</v>
      </c>
      <c r="U22" s="75">
        <f>IF('01 (ind)'!U$1="si",100*(('01 (ind)'!U21-MIN('01 (ind)'!U$6:U$37))/(MAX('01 (ind)'!U$6:U$37)-MIN('01 (ind)'!U$6:U$37))),ABS(-100+(100*(('01 (ind)'!U21-MIN('01 (ind)'!U$6:U$37))/(MAX('01 (ind)'!U$6:U$37)-MIN('01 (ind)'!U$6:U$37))))))</f>
        <v>100</v>
      </c>
      <c r="V22" s="75">
        <f>IF('01 (ind)'!V$1="si",100*(('01 (ind)'!V21-MIN('01 (ind)'!V$6:V$37))/(MAX('01 (ind)'!V$6:V$37)-MIN('01 (ind)'!V$6:V$37))),ABS(-100+(100*(('01 (ind)'!V21-MIN('01 (ind)'!V$6:V$37))/(MAX('01 (ind)'!V$6:V$37)-MIN('01 (ind)'!V$6:V$37))))))</f>
        <v>100</v>
      </c>
      <c r="W22" s="75">
        <f>IF('01 (ind)'!W$1="si",100*(('01 (ind)'!W21-MIN('01 (ind)'!W$6:W$37))/(MAX('01 (ind)'!W$6:W$37)-MIN('01 (ind)'!W$6:W$37))),ABS(-100+(100*(('01 (ind)'!W21-MIN('01 (ind)'!W$6:W$37))/(MAX('01 (ind)'!W$6:W$37)-MIN('01 (ind)'!W$6:W$37))))))</f>
        <v>6.1096687428116576</v>
      </c>
      <c r="X22" s="75">
        <f>IF('01 (ind)'!X$1="si",100*(('01 (ind)'!X21-MIN('01 (ind)'!X$6:X$37))/(MAX('01 (ind)'!X$6:X$37)-MIN('01 (ind)'!X$6:X$37))),ABS(-100+(100*(('01 (ind)'!X21-MIN('01 (ind)'!X$6:X$37))/(MAX('01 (ind)'!X$6:X$37)-MIN('01 (ind)'!X$6:X$37))))))</f>
        <v>45.283531831394626</v>
      </c>
      <c r="Y22" s="75">
        <f>IF('01 (ind)'!Y$1="si",100*(('01 (ind)'!Y21-MIN('01 (ind)'!Y$6:Y$37))/(MAX('01 (ind)'!Y$6:Y$37)-MIN('01 (ind)'!Y$6:Y$37))),ABS(-100+(100*(('01 (ind)'!Y21-MIN('01 (ind)'!Y$6:Y$37))/(MAX('01 (ind)'!Y$6:Y$37)-MIN('01 (ind)'!Y$6:Y$37))))))</f>
        <v>40.090090090090094</v>
      </c>
      <c r="Z22" s="75">
        <f>IF('01 (ind)'!Z$1="si",100*(('01 (ind)'!Z21-MIN('01 (ind)'!Z$6:Z$37))/(MAX('01 (ind)'!Z$6:Z$37)-MIN('01 (ind)'!Z$6:Z$37))),ABS(-100+(100*(('01 (ind)'!Z21-MIN('01 (ind)'!Z$6:Z$37))/(MAX('01 (ind)'!Z$6:Z$37)-MIN('01 (ind)'!Z$6:Z$37))))))</f>
        <v>12.377151381708089</v>
      </c>
      <c r="AA22" s="75">
        <f>IF('01 (ind)'!AA$1="si",100*(('01 (ind)'!AA21-MIN('01 (ind)'!AA$6:AA$37))/(MAX('01 (ind)'!AA$6:AA$37)-MIN('01 (ind)'!AA$6:AA$37))),ABS(-100+(100*(('01 (ind)'!AA21-MIN('01 (ind)'!AA$6:AA$37))/(MAX('01 (ind)'!AA$6:AA$37)-MIN('01 (ind)'!AA$6:AA$37))))))</f>
        <v>43.930539627658796</v>
      </c>
      <c r="AB22" s="75">
        <f>IF('01 (ind)'!AB$1="si",100*(('01 (ind)'!AB21-MIN('01 (ind)'!AB$6:AB$37))/(MAX('01 (ind)'!AB$6:AB$37)-MIN('01 (ind)'!AB$6:AB$37))),ABS(-100+(100*(('01 (ind)'!AB21-MIN('01 (ind)'!AB$6:AB$37))/(MAX('01 (ind)'!AB$6:AB$37)-MIN('01 (ind)'!AB$6:AB$37))))))</f>
        <v>9.2902847820165633</v>
      </c>
      <c r="AC22" s="75">
        <f>IF('01 (ind)'!AC$1="si",100*(('01 (ind)'!AC21-MIN('01 (ind)'!AC$6:AC$37))/(MAX('01 (ind)'!AC$6:AC$37)-MIN('01 (ind)'!AC$6:AC$37))),ABS(-100+(100*(('01 (ind)'!AC21-MIN('01 (ind)'!AC$6:AC$37))/(MAX('01 (ind)'!AC$6:AC$37)-MIN('01 (ind)'!AC$6:AC$37))))))</f>
        <v>67.436730432636438</v>
      </c>
      <c r="AD22" s="75">
        <f>IF('01 (ind)'!AD$1="si",100*(('01 (ind)'!AD21-MIN('01 (ind)'!AD$6:AD$37))/(MAX('01 (ind)'!AD$6:AD$37)-MIN('01 (ind)'!AD$6:AD$37))),ABS(-100+(100*(('01 (ind)'!AD21-MIN('01 (ind)'!AD$6:AD$37))/(MAX('01 (ind)'!AD$6:AD$37)-MIN('01 (ind)'!AD$6:AD$37))))))</f>
        <v>39.993572255888807</v>
      </c>
      <c r="AE22" s="75">
        <f>IF('01 (ind)'!AE$1="si",100*(('01 (ind)'!AE21-MIN('01 (ind)'!AE$6:AE$37))/(MAX('01 (ind)'!AE$6:AE$37)-MIN('01 (ind)'!AE$6:AE$37))),ABS(-100+(100*(('01 (ind)'!AE21-MIN('01 (ind)'!AE$6:AE$37))/(MAX('01 (ind)'!AE$6:AE$37)-MIN('01 (ind)'!AE$6:AE$37))))))</f>
        <v>46.891656429693633</v>
      </c>
      <c r="AF22" s="75">
        <f>IF('01 (ind)'!AF$1="si",100*(('01 (ind)'!AF21-MIN('01 (ind)'!AF$6:AF$37))/(MAX('01 (ind)'!AF$6:AF$37)-MIN('01 (ind)'!AF$6:AF$37))),ABS(-100+(100*(('01 (ind)'!AF21-MIN('01 (ind)'!AF$6:AF$37))/(MAX('01 (ind)'!AF$6:AF$37)-MIN('01 (ind)'!AF$6:AF$37))))))</f>
        <v>44.680851063829799</v>
      </c>
      <c r="AG22" s="75">
        <f>IF('01 (ind)'!AG$1="si",100*(('01 (ind)'!AG21-MIN('01 (ind)'!AG$6:AG$37))/(MAX('01 (ind)'!AG$6:AG$37)-MIN('01 (ind)'!AG$6:AG$37))),ABS(-100+(100*(('01 (ind)'!AG21-MIN('01 (ind)'!AG$6:AG$37))/(MAX('01 (ind)'!AG$6:AG$37)-MIN('01 (ind)'!AG$6:AG$37))))))</f>
        <v>32.098765432098773</v>
      </c>
      <c r="AH22" s="75">
        <f>IF('01 (ind)'!AH$1="si",100*(('01 (ind)'!AH21-MIN('01 (ind)'!AH$6:AH$37))/(MAX('01 (ind)'!AH$6:AH$37)-MIN('01 (ind)'!AH$6:AH$37))),ABS(-100+(100*(('01 (ind)'!AH21-MIN('01 (ind)'!AH$6:AH$37))/(MAX('01 (ind)'!AH$6:AH$37)-MIN('01 (ind)'!AH$6:AH$37))))))</f>
        <v>50.328947368421076</v>
      </c>
      <c r="AI22" s="75">
        <f>IF('01 (ind)'!AI$1="si",100*(('01 (ind)'!AI21-MIN('01 (ind)'!AI$6:AI$37))/(MAX('01 (ind)'!AI$6:AI$37)-MIN('01 (ind)'!AI$6:AI$37))),ABS(-100+(100*(('01 (ind)'!AI21-MIN('01 (ind)'!AI$6:AI$37))/(MAX('01 (ind)'!AI$6:AI$37)-MIN('01 (ind)'!AI$6:AI$37))))))</f>
        <v>5.4169310589377027</v>
      </c>
      <c r="AJ22" s="75">
        <f>IF('01 (ind)'!AJ$1="si",100*(('01 (ind)'!AJ21-MIN('01 (ind)'!AJ$6:AJ$37))/(MAX('01 (ind)'!AJ$6:AJ$37)-MIN('01 (ind)'!AJ$6:AJ$37))),ABS(-100+(100*(('01 (ind)'!AJ21-MIN('01 (ind)'!AJ$6:AJ$37))/(MAX('01 (ind)'!AJ$6:AJ$37)-MIN('01 (ind)'!AJ$6:AJ$37))))))</f>
        <v>74.99424626006909</v>
      </c>
      <c r="AK22" s="75">
        <f>IF('01 (ind)'!AK$1="si",100*(('01 (ind)'!AK21-MIN('01 (ind)'!AK$6:AK$37))/(MAX('01 (ind)'!AK$6:AK$37)-MIN('01 (ind)'!AK$6:AK$37))),ABS(-100+(100*(('01 (ind)'!AK21-MIN('01 (ind)'!AK$6:AK$37))/(MAX('01 (ind)'!AK$6:AK$37)-MIN('01 (ind)'!AK$6:AK$37))))))</f>
        <v>3.6327999254601382</v>
      </c>
      <c r="AL22" s="75">
        <f>IF('01 (ind)'!AL$1="si",100*(('01 (ind)'!AL21-MIN('01 (ind)'!AL$6:AL$37))/(MAX('01 (ind)'!AL$6:AL$37)-MIN('01 (ind)'!AL$6:AL$37))),ABS(-100+(100*(('01 (ind)'!AL21-MIN('01 (ind)'!AL$6:AL$37))/(MAX('01 (ind)'!AL$6:AL$37)-MIN('01 (ind)'!AL$6:AL$37))))))</f>
        <v>86.713864934472355</v>
      </c>
      <c r="AM22" s="75">
        <f>IF('01 (ind)'!AM$1="si",100*(('01 (ind)'!AM21-MIN('01 (ind)'!AM$6:AM$37))/(MAX('01 (ind)'!AM$6:AM$37)-MIN('01 (ind)'!AM$6:AM$37))),ABS(-100+(100*(('01 (ind)'!AM21-MIN('01 (ind)'!AM$6:AM$37))/(MAX('01 (ind)'!AM$6:AM$37)-MIN('01 (ind)'!AM$6:AM$37))))))</f>
        <v>99.461906492324445</v>
      </c>
      <c r="AN22" s="75">
        <f>IF('01 (ind)'!AN$1="si",100*(('01 (ind)'!AN21-MIN('01 (ind)'!AN$6:AN$37))/(MAX('01 (ind)'!AN$6:AN$37)-MIN('01 (ind)'!AN$6:AN$37))),ABS(-100+(100*(('01 (ind)'!AN21-MIN('01 (ind)'!AN$6:AN$37))/(MAX('01 (ind)'!AN$6:AN$37)-MIN('01 (ind)'!AN$6:AN$37))))))</f>
        <v>26.254209571016034</v>
      </c>
      <c r="AO22" s="75">
        <f>IF('01 (ind)'!AO$1="si",100*(('01 (ind)'!AO21-MIN('01 (ind)'!AO$6:AO$37))/(MAX('01 (ind)'!AO$6:AO$37)-MIN('01 (ind)'!AO$6:AO$37))),ABS(-100+(100*(('01 (ind)'!AO21-MIN('01 (ind)'!AO$6:AO$37))/(MAX('01 (ind)'!AO$6:AO$37)-MIN('01 (ind)'!AO$6:AO$37))))))</f>
        <v>45.698568149875875</v>
      </c>
      <c r="AP22" s="75">
        <f>IF('01 (ind)'!AP$1="si",100*(('01 (ind)'!AP21-MIN('01 (ind)'!AP$6:AP$37))/(MAX('01 (ind)'!AP$6:AP$37)-MIN('01 (ind)'!AP$6:AP$37))),ABS(-100+(100*(('01 (ind)'!AP21-MIN('01 (ind)'!AP$6:AP$37))/(MAX('01 (ind)'!AP$6:AP$37)-MIN('01 (ind)'!AP$6:AP$37))))))</f>
        <v>97.947167551368565</v>
      </c>
      <c r="AQ22" s="75">
        <f>IF('01 (ind)'!AQ$1="si",100*(('01 (ind)'!AQ21-MIN('01 (ind)'!AQ$6:AQ$37))/(MAX('01 (ind)'!AQ$6:AQ$37)-MIN('01 (ind)'!AQ$6:AQ$37))),ABS(-100+(100*(('01 (ind)'!AQ21-MIN('01 (ind)'!AQ$6:AQ$37))/(MAX('01 (ind)'!AQ$6:AQ$37)-MIN('01 (ind)'!AQ$6:AQ$37))))))</f>
        <v>2.5387196998896955</v>
      </c>
      <c r="AR22" s="75">
        <f>IF('01 (ind)'!AR$1="si",100*(('01 (ind)'!AR21-MIN('01 (ind)'!AR$6:AR$37))/(MAX('01 (ind)'!AR$6:AR$37)-MIN('01 (ind)'!AR$6:AR$37))),ABS(-100+(100*(('01 (ind)'!AR21-MIN('01 (ind)'!AR$6:AR$37))/(MAX('01 (ind)'!AR$6:AR$37)-MIN('01 (ind)'!AR$6:AR$37))))))</f>
        <v>48.478532924630187</v>
      </c>
      <c r="AS22" s="75">
        <f>IF('01 (ind)'!AS$1="si",100*(('01 (ind)'!AS21-MIN('01 (ind)'!AS$6:AS$37))/(MAX('01 (ind)'!AS$6:AS$37)-MIN('01 (ind)'!AS$6:AS$37))),ABS(-100+(100*(('01 (ind)'!AS21-MIN('01 (ind)'!AS$6:AS$37))/(MAX('01 (ind)'!AS$6:AS$37)-MIN('01 (ind)'!AS$6:AS$37))))))</f>
        <v>59.827794821735793</v>
      </c>
      <c r="AT22" s="75">
        <f>IF('01 (ind)'!AT$1="si",100*(('01 (ind)'!AT21-MIN('01 (ind)'!AT$6:AT$37))/(MAX('01 (ind)'!AT$6:AT$37)-MIN('01 (ind)'!AT$6:AT$37))),ABS(-100+(100*(('01 (ind)'!AT21-MIN('01 (ind)'!AT$6:AT$37))/(MAX('01 (ind)'!AT$6:AT$37)-MIN('01 (ind)'!AT$6:AT$37))))))</f>
        <v>0</v>
      </c>
      <c r="AU22" s="75">
        <f>IF('01 (ind)'!AU$1="si",100*(('01 (ind)'!AU21-MIN('01 (ind)'!AU$6:AU$37))/(MAX('01 (ind)'!AU$6:AU$37)-MIN('01 (ind)'!AU$6:AU$37))),ABS(-100+(100*(('01 (ind)'!AU21-MIN('01 (ind)'!AU$6:AU$37))/(MAX('01 (ind)'!AU$6:AU$37)-MIN('01 (ind)'!AU$6:AU$37))))))</f>
        <v>30.434782608695656</v>
      </c>
      <c r="AV22" s="75">
        <f>IF('01 (ind)'!AV$1="si",100*(('01 (ind)'!AV21-MIN('01 (ind)'!AV$6:AV$37))/(MAX('01 (ind)'!AV$6:AV$37)-MIN('01 (ind)'!AV$6:AV$37))),ABS(-100+(100*(('01 (ind)'!AV21-MIN('01 (ind)'!AV$6:AV$37))/(MAX('01 (ind)'!AV$6:AV$37)-MIN('01 (ind)'!AV$6:AV$37))))))</f>
        <v>79.37608318890814</v>
      </c>
      <c r="AW22" s="75">
        <f>IF('01 (ind)'!AW$1="si",100*(('01 (ind)'!AW21-MIN('01 (ind)'!AW$6:AW$37))/(MAX('01 (ind)'!AW$6:AW$37)-MIN('01 (ind)'!AW$6:AW$37))),ABS(-100+(100*(('01 (ind)'!AW21-MIN('01 (ind)'!AW$6:AW$37))/(MAX('01 (ind)'!AW$6:AW$37)-MIN('01 (ind)'!AW$6:AW$37))))))</f>
        <v>49.559357179885957</v>
      </c>
      <c r="AX22" s="75">
        <f>IF('01 (ind)'!AX$1="si",100*(('01 (ind)'!AX21-MIN('01 (ind)'!AX$6:AX$37))/(MAX('01 (ind)'!AX$6:AX$37)-MIN('01 (ind)'!AX$6:AX$37))),ABS(-100+(100*(('01 (ind)'!AX21-MIN('01 (ind)'!AX$6:AX$37))/(MAX('01 (ind)'!AX$6:AX$37)-MIN('01 (ind)'!AX$6:AX$37))))))</f>
        <v>27.212759415912974</v>
      </c>
      <c r="AY22" s="75">
        <f>IF('01 (ind)'!AY$1="si",100*(('01 (ind)'!AY21-MIN('01 (ind)'!AY$6:AY$37))/(MAX('01 (ind)'!AY$6:AY$37)-MIN('01 (ind)'!AY$6:AY$37))),ABS(-100+(100*(('01 (ind)'!AY21-MIN('01 (ind)'!AY$6:AY$37))/(MAX('01 (ind)'!AY$6:AY$37)-MIN('01 (ind)'!AY$6:AY$37))))))</f>
        <v>25.166508087535721</v>
      </c>
      <c r="AZ22" s="75">
        <f>IF('01 (ind)'!AZ$1="si",100*(('01 (ind)'!AZ21-MIN('01 (ind)'!AZ$6:AZ$37))/(MAX('01 (ind)'!AZ$6:AZ$37)-MIN('01 (ind)'!AZ$6:AZ$37))),ABS(-100+(100*(('01 (ind)'!AZ21-MIN('01 (ind)'!AZ$6:AZ$37))/(MAX('01 (ind)'!AZ$6:AZ$37)-MIN('01 (ind)'!AZ$6:AZ$37))))))</f>
        <v>2.4700526612631739</v>
      </c>
      <c r="BA22" s="75">
        <f>IF('01 (ind)'!BA$1="si",100*(('01 (ind)'!BA21-MIN('01 (ind)'!BA$6:BA$37))/(MAX('01 (ind)'!BA$6:BA$37)-MIN('01 (ind)'!BA$6:BA$37))),ABS(-100+(100*(('01 (ind)'!BA21-MIN('01 (ind)'!BA$6:BA$37))/(MAX('01 (ind)'!BA$6:BA$37)-MIN('01 (ind)'!BA$6:BA$37))))))</f>
        <v>21.492428469488321</v>
      </c>
      <c r="BB22" s="75">
        <f>IF('01 (ind)'!BB$1="si",100*(('01 (ind)'!BB21-MIN('01 (ind)'!BB$6:BB$37))/(MAX('01 (ind)'!BB$6:BB$37)-MIN('01 (ind)'!BB$6:BB$37))),ABS(-100+(100*(('01 (ind)'!BB21-MIN('01 (ind)'!BB$6:BB$37))/(MAX('01 (ind)'!BB$6:BB$37)-MIN('01 (ind)'!BB$6:BB$37))))))</f>
        <v>1.4145153658534242</v>
      </c>
      <c r="BC22" s="75">
        <f>IF('01 (ind)'!BC$1="si",100*(('01 (ind)'!BC21-MIN('01 (ind)'!BC$6:BC$37))/(MAX('01 (ind)'!BC$6:BC$37)-MIN('01 (ind)'!BC$6:BC$37))),ABS(-100+(100*(('01 (ind)'!BC21-MIN('01 (ind)'!BC$6:BC$37))/(MAX('01 (ind)'!BC$6:BC$37)-MIN('01 (ind)'!BC$6:BC$37))))))</f>
        <v>7.9275394700364741</v>
      </c>
      <c r="BD22" s="75">
        <f>IF('01 (ind)'!BD$1="si",100*(('01 (ind)'!BD21-MIN('01 (ind)'!BD$6:BD$37))/(MAX('01 (ind)'!BD$6:BD$37)-MIN('01 (ind)'!BD$6:BD$37))),ABS(-100+(100*(('01 (ind)'!BD21-MIN('01 (ind)'!BD$6:BD$37))/(MAX('01 (ind)'!BD$6:BD$37)-MIN('01 (ind)'!BD$6:BD$37))))))</f>
        <v>63.28870971917128</v>
      </c>
      <c r="BE22" s="75">
        <f>IF('01 (ind)'!BE$1="si",100*(('01 (ind)'!BE21-MIN('01 (ind)'!BE$6:BE$37))/(MAX('01 (ind)'!BE$6:BE$37)-MIN('01 (ind)'!BE$6:BE$37))),ABS(-100+(100*(('01 (ind)'!BE21-MIN('01 (ind)'!BE$6:BE$37))/(MAX('01 (ind)'!BE$6:BE$37)-MIN('01 (ind)'!BE$6:BE$37))))))</f>
        <v>11.776061776061775</v>
      </c>
      <c r="BF22" s="75">
        <f>IF('01 (ind)'!BF$1="si",100*(('01 (ind)'!BF21-MIN('01 (ind)'!BF$6:BF$37))/(MAX('01 (ind)'!BF$6:BF$37)-MIN('01 (ind)'!BF$6:BF$37))),ABS(-100+(100*(('01 (ind)'!BF21-MIN('01 (ind)'!BF$6:BF$37))/(MAX('01 (ind)'!BF$6:BF$37)-MIN('01 (ind)'!BF$6:BF$37))))))</f>
        <v>13.212713796859935</v>
      </c>
      <c r="BG22" s="75">
        <f>IF('01 (ind)'!BG$1="si",100*(('01 (ind)'!BG21-MIN('01 (ind)'!BG$6:BG$37))/(MAX('01 (ind)'!BG$6:BG$37)-MIN('01 (ind)'!BG$6:BG$37))),ABS(-100+(100*(('01 (ind)'!BG21-MIN('01 (ind)'!BG$6:BG$37))/(MAX('01 (ind)'!BG$6:BG$37)-MIN('01 (ind)'!BG$6:BG$37))))))</f>
        <v>37.507155102250124</v>
      </c>
      <c r="BH22" s="75">
        <f>IF('01 (ind)'!BH$1="si",100*(('01 (ind)'!BH21-MIN('01 (ind)'!BH$6:BH$37))/(MAX('01 (ind)'!BH$6:BH$37)-MIN('01 (ind)'!BH$6:BH$37))),ABS(-100+(100*(('01 (ind)'!BH21-MIN('01 (ind)'!BH$6:BH$37))/(MAX('01 (ind)'!BH$6:BH$37)-MIN('01 (ind)'!BH$6:BH$37))))))</f>
        <v>12.503920406057398</v>
      </c>
      <c r="BI22" s="75">
        <f>IF('01 (ind)'!BI$1="si",100*(('01 (ind)'!BI21-MIN('01 (ind)'!BI$6:BI$37))/(MAX('01 (ind)'!BI$6:BI$37)-MIN('01 (ind)'!BI$6:BI$37))),ABS(-100+(100*(('01 (ind)'!BI21-MIN('01 (ind)'!BI$6:BI$37))/(MAX('01 (ind)'!BI$6:BI$37)-MIN('01 (ind)'!BI$6:BI$37))))))</f>
        <v>98.466848268129965</v>
      </c>
      <c r="BJ22" s="75">
        <f>IF('01 (ind)'!BJ$1="si",100*(('01 (ind)'!BJ21-MIN('01 (ind)'!BJ$6:BJ$37))/(MAX('01 (ind)'!BJ$6:BJ$37)-MIN('01 (ind)'!BJ$6:BJ$37))),ABS(-100+(100*(('01 (ind)'!BJ21-MIN('01 (ind)'!BJ$6:BJ$37))/(MAX('01 (ind)'!BJ$6:BJ$37)-MIN('01 (ind)'!BJ$6:BJ$37))))))</f>
        <v>29.054012672236517</v>
      </c>
      <c r="BK22" s="75">
        <f>IF('01 (ind)'!BK$1="si",100*(('01 (ind)'!BK21-MIN('01 (ind)'!BK$6:BK$37))/(MAX('01 (ind)'!BK$6:BK$37)-MIN('01 (ind)'!BK$6:BK$37))),ABS(-100+(100*(('01 (ind)'!BK21-MIN('01 (ind)'!BK$6:BK$37))/(MAX('01 (ind)'!BK$6:BK$37)-MIN('01 (ind)'!BK$6:BK$37))))))</f>
        <v>5.8189966088912675</v>
      </c>
      <c r="BL22" s="75">
        <f>IF('01 (ind)'!BL$1="si",100*(('01 (ind)'!BL21-MIN('01 (ind)'!BL$6:BL$37))/(MAX('01 (ind)'!BL$6:BL$37)-MIN('01 (ind)'!BL$6:BL$37))),ABS(-100+(100*(('01 (ind)'!BL21-MIN('01 (ind)'!BL$6:BL$37))/(MAX('01 (ind)'!BL$6:BL$37)-MIN('01 (ind)'!BL$6:BL$37))))))</f>
        <v>27.927927927927925</v>
      </c>
      <c r="BM22" s="75">
        <f>IF('01 (ind)'!BM$1="si",100*(('01 (ind)'!BM21-MIN('01 (ind)'!BM$6:BM$37))/(MAX('01 (ind)'!BM$6:BM$37)-MIN('01 (ind)'!BM$6:BM$37))),ABS(-100+(100*(('01 (ind)'!BM21-MIN('01 (ind)'!BM$6:BM$37))/(MAX('01 (ind)'!BM$6:BM$37)-MIN('01 (ind)'!BM$6:BM$37))))))</f>
        <v>5.5301753089315477</v>
      </c>
      <c r="BN22" s="75">
        <f>IF('01 (ind)'!BN$1="si",100*(('01 (ind)'!BN21-MIN('01 (ind)'!BN$6:BN$37))/(MAX('01 (ind)'!BN$6:BN$37)-MIN('01 (ind)'!BN$6:BN$37))),ABS(-100+(100*(('01 (ind)'!BN21-MIN('01 (ind)'!BN$6:BN$37))/(MAX('01 (ind)'!BN$6:BN$37)-MIN('01 (ind)'!BN$6:BN$37))))))</f>
        <v>5.2049555649667933</v>
      </c>
      <c r="BO22" s="75">
        <f>IF('01 (ind)'!BO$1="si",100*(('01 (ind)'!BO21-MIN('01 (ind)'!BO$6:BO$37))/(MAX('01 (ind)'!BO$6:BO$37)-MIN('01 (ind)'!BO$6:BO$37))),ABS(-100+(100*(('01 (ind)'!BO21-MIN('01 (ind)'!BO$6:BO$37))/(MAX('01 (ind)'!BO$6:BO$37)-MIN('01 (ind)'!BO$6:BO$37))))))</f>
        <v>45.049776190114351</v>
      </c>
      <c r="BP22" s="75">
        <f>IF('01 (ind)'!BP$1="si",100*(('01 (ind)'!BP21-MIN('01 (ind)'!BP$6:BP$37))/(MAX('01 (ind)'!BP$6:BP$37)-MIN('01 (ind)'!BP$6:BP$37))),ABS(-100+(100*(('01 (ind)'!BP21-MIN('01 (ind)'!BP$6:BP$37))/(MAX('01 (ind)'!BP$6:BP$37)-MIN('01 (ind)'!BP$6:BP$37))))))</f>
        <v>22.78228252656066</v>
      </c>
      <c r="BQ22" s="75">
        <f>IF('01 (ind)'!BQ$1="si",100*(('01 (ind)'!BQ21-MIN('01 (ind)'!BQ$6:BQ$37))/(MAX('01 (ind)'!BQ$6:BQ$37)-MIN('01 (ind)'!BQ$6:BQ$37))),ABS(-100+(100*(('01 (ind)'!BQ21-MIN('01 (ind)'!BQ$6:BQ$37))/(MAX('01 (ind)'!BQ$6:BQ$37)-MIN('01 (ind)'!BQ$6:BQ$37))))))</f>
        <v>4.9175113952773266</v>
      </c>
      <c r="BR22" s="75">
        <f>IF('01 (ind)'!BR$1="si",100*(('01 (ind)'!BR21-MIN('01 (ind)'!BR$6:BR$37))/(MAX('01 (ind)'!BR$6:BR$37)-MIN('01 (ind)'!BR$6:BR$37))),ABS(-100+(100*(('01 (ind)'!BR21-MIN('01 (ind)'!BR$6:BR$37))/(MAX('01 (ind)'!BP$6:BP$37)-MIN('01 (ind)'!BR$6:BR$37))))))</f>
        <v>19.182845552013909</v>
      </c>
      <c r="BS22" s="75">
        <f>IF('01 (ind)'!BS$1="si",100*(('01 (ind)'!BS21-MIN('01 (ind)'!BS$6:BS$37))/(MAX('01 (ind)'!BS$6:BS$37)-MIN('01 (ind)'!BS$6:BS$37))),ABS(-100+(100*(('01 (ind)'!BS21-MIN('01 (ind)'!BS$6:BS$37))/(MAX('01 (ind)'!BQ$6:BQ$37)-MIN('01 (ind)'!BS$6:BS$37))))))</f>
        <v>26.978544251522109</v>
      </c>
      <c r="BT22" s="75">
        <f>IF('01 (ind)'!BT$1="si",100*(('01 (ind)'!BT21-MIN('01 (ind)'!BT$6:BT$37))/(MAX('01 (ind)'!BT$6:BT$37)-MIN('01 (ind)'!BT$6:BT$37))),ABS(-100+(100*(('01 (ind)'!BT21-MIN('01 (ind)'!BT$6:BT$37))/(MAX('01 (ind)'!BR$6:BR$37)-MIN('01 (ind)'!BT$6:BT$37))))))</f>
        <v>98.558081250000001</v>
      </c>
      <c r="BU22" s="75">
        <f>IF('01 (ind)'!BU$1="si",100*(('01 (ind)'!BU21-MIN('01 (ind)'!BU$6:BU$37))/(MAX('01 (ind)'!BU$6:BU$37)-MIN('01 (ind)'!BU$6:BU$37))),ABS(-100+(100*(('01 (ind)'!BU21-MIN('01 (ind)'!BU$6:BU$37))/(MAX('01 (ind)'!BU$6:BU$37)-MIN('01 (ind)'!BU$6:BU$37))))))</f>
        <v>64.114182147711816</v>
      </c>
      <c r="BV22" s="75">
        <f>IF('01 (ind)'!BV$1="si",100*(('01 (ind)'!BV21-MIN('01 (ind)'!BV$6:BV$37))/(MAX('01 (ind)'!BV$6:BV$37)-MIN('01 (ind)'!BV$6:BV$37))),ABS(-100+(100*(('01 (ind)'!BV21-MIN('01 (ind)'!BV$6:BV$37))/(MAX('01 (ind)'!BV$6:BV$37)-MIN('01 (ind)'!BV$6:BV$37))))))</f>
        <v>65.348007138607983</v>
      </c>
      <c r="BW22" s="75">
        <f>IF('01 (ind)'!BW$1="si",100*(('01 (ind)'!BW21-MIN('01 (ind)'!BW$6:BW$37))/(MAX('01 (ind)'!BW$6:BW$37)-MIN('01 (ind)'!BW$6:BW$37))),ABS(-100+(100*(('01 (ind)'!BW21-MIN('01 (ind)'!BW$6:BW$37))/(MAX('01 (ind)'!BW$6:BW$37)-MIN('01 (ind)'!BW$6:BW$37))))))</f>
        <v>62.501640635253963</v>
      </c>
      <c r="BX22" s="75">
        <f>IF('01 (ind)'!BX$1="si",100*(('01 (ind)'!BX21-MIN('01 (ind)'!BX$6:BX$37))/(MAX('01 (ind)'!BX$6:BX$37)-MIN('01 (ind)'!BX$6:BX$37))),ABS(-100+(100*(('01 (ind)'!BX21-MIN('01 (ind)'!BX$6:BX$37))/(MAX('01 (ind)'!BX$6:BX$37)-MIN('01 (ind)'!BX$6:BX$37))))))</f>
        <v>8.8736249877254636</v>
      </c>
      <c r="BY22" s="75">
        <f>IF('01 (ind)'!BY$1="si",100*(('01 (ind)'!BY21-MIN('01 (ind)'!BY$6:BY$37))/(MAX('01 (ind)'!BY$6:BY$37)-MIN('01 (ind)'!BY$6:BY$37))),ABS(-100+(100*(('01 (ind)'!BY21-MIN('01 (ind)'!BY$6:BY$37))/(MAX('01 (ind)'!BY$6:BY$37)-MIN('01 (ind)'!BY$6:BY$37))))))</f>
        <v>56.243021998024965</v>
      </c>
      <c r="BZ22" s="75">
        <f>IF('01 (ind)'!BZ$1="si",100*(('01 (ind)'!BZ21-MIN('01 (ind)'!BZ$6:BZ$37))/(MAX('01 (ind)'!BZ$6:BZ$37)-MIN('01 (ind)'!BZ$6:BZ$37))),ABS(-100+(100*(('01 (ind)'!BZ21-MIN('01 (ind)'!BZ$6:BZ$37))/(MAX('01 (ind)'!BZ$6:BZ$37)-MIN('01 (ind)'!BZ$6:BZ$37))))))</f>
        <v>99.864753391918299</v>
      </c>
      <c r="CA22" s="75">
        <f>IF('01 (ind)'!CA$1="si",100*(('01 (ind)'!CA21-MIN('01 (ind)'!CA$6:CA$37))/(MAX('01 (ind)'!CA$6:CA$37)-MIN('01 (ind)'!CA$6:CA$37))),ABS(-100+(100*(('01 (ind)'!CA21-MIN('01 (ind)'!CA$6:CA$37))/(MAX('01 (ind)'!CA$6:CA$37)-MIN('01 (ind)'!CA$6:CA$37))))))</f>
        <v>0</v>
      </c>
      <c r="CB22" s="75">
        <f>IF('01 (ind)'!CB$1="si",100*(('01 (ind)'!CB21-MIN('01 (ind)'!CB$6:CB$37))/(MAX('01 (ind)'!CB$6:CB$37)-MIN('01 (ind)'!CB$6:CB$37))),ABS(-100+(100*(('01 (ind)'!CB21-MIN('01 (ind)'!CB$6:CB$37))/(MAX('01 (ind)'!CB$6:CB$37)-MIN('01 (ind)'!CB$6:CB$37))))))</f>
        <v>62.755102040816325</v>
      </c>
      <c r="CC22" s="75">
        <f>IF('01 (ind)'!CC$1="si",100*(('01 (ind)'!CC21-MIN('01 (ind)'!CC$6:CC$37))/(MAX('01 (ind)'!CC$6:CC$37)-MIN('01 (ind)'!CC$6:CC$37))),ABS(-100+(100*(('01 (ind)'!CC21-MIN('01 (ind)'!CC$6:CC$37))/(MAX('01 (ind)'!CC$6:CC$37)-MIN('01 (ind)'!CC$6:CC$37))))))</f>
        <v>2.5961828896585786</v>
      </c>
      <c r="CD22" s="75">
        <f>IF('01 (ind)'!CD$1="si",100*(('01 (ind)'!CD21-MIN('01 (ind)'!CD$6:CD$37))/(MAX('01 (ind)'!CD$6:CD$37)-MIN('01 (ind)'!CD$6:CD$37))),ABS(-100+(100*(('01 (ind)'!CD21-MIN('01 (ind)'!CD$6:CD$37))/(MAX('01 (ind)'!CD$6:CD$37)-MIN('01 (ind)'!CD$6:CD$37))))))</f>
        <v>0.62755644553317869</v>
      </c>
      <c r="CE22" s="75">
        <f>IF('01 (ind)'!CE$1="si",100*(('01 (ind)'!CE21-MIN('01 (ind)'!CE$6:CE$37))/(MAX('01 (ind)'!CE$6:CE$37)-MIN('01 (ind)'!CE$6:CE$37))),ABS(-100+(100*(('01 (ind)'!CE21-MIN('01 (ind)'!CE$6:CE$37))/(MAX('01 (ind)'!CE$6:CE$37)-MIN('01 (ind)'!CE$6:CE$37))))))</f>
        <v>4.4745295601062027</v>
      </c>
      <c r="CF22" s="75">
        <f>IF('01 (ind)'!CF$1="si",100*(('01 (ind)'!CF21-MIN('01 (ind)'!CF$6:CF$37))/(MAX('01 (ind)'!CF$6:CF$37)-MIN('01 (ind)'!CF$6:CF$37))),ABS(-100+(100*(('01 (ind)'!CF21-MIN('01 (ind)'!CF$6:CF$37))/(MAX('01 (ind)'!CF$6:CF$37)-MIN('01 (ind)'!CF$6:CF$37))))))</f>
        <v>2.9251167086075398</v>
      </c>
      <c r="CG22" s="75">
        <f>IF('01 (ind)'!CG$1="si",100*(('01 (ind)'!CG21-MIN('01 (ind)'!CG$6:CG$37))/(MAX('01 (ind)'!CG$6:CG$37)-MIN('01 (ind)'!CG$6:CG$37))),ABS(-100+(100*(('01 (ind)'!CG21-MIN('01 (ind)'!CG$6:CG$37))/(MAX('01 (ind)'!CG$6:CG$37)-MIN('01 (ind)'!CG$6:CG$37))))))</f>
        <v>2.164787989666427</v>
      </c>
      <c r="CH22" s="75">
        <f>IF('01 (ind)'!CH$1="si",100*(('01 (ind)'!CH21-MIN('01 (ind)'!CH$6:CH$37))/(MAX('01 (ind)'!CH$6:CH$37)-MIN('01 (ind)'!CH$6:CH$37))),ABS(-100+(100*(('01 (ind)'!CH21-MIN('01 (ind)'!CH$6:CH$37))/(MAX('01 (ind)'!CH$6:CH$37)-MIN('01 (ind)'!CH$6:CH$37))))))</f>
        <v>11.889496823482514</v>
      </c>
      <c r="CI22" s="75">
        <f>IF('01 (ind)'!CI$1="si",100*(('01 (ind)'!CI21-MIN('01 (ind)'!CI$6:CI$37))/(MAX('01 (ind)'!CI$6:CI$37)-MIN('01 (ind)'!CI$6:CI$37))),ABS(-100+(100*(('01 (ind)'!CI21-MIN('01 (ind)'!CI$6:CI$37))/(MAX('01 (ind)'!CI$6:CI$37)-MIN('01 (ind)'!CI$6:CI$37))))))</f>
        <v>40.092836659420399</v>
      </c>
      <c r="CJ22" s="75">
        <f>IF('01 (ind)'!CJ$1="si",100*(('01 (ind)'!CJ21-MIN('01 (ind)'!CJ$6:CJ$37))/(MAX('01 (ind)'!CJ$6:CJ$37)-MIN('01 (ind)'!CJ$6:CJ$37))),ABS(-100+(100*(('01 (ind)'!CJ21-MIN('01 (ind)'!CJ$6:CJ$37))/(MAX('01 (ind)'!CJ$6:CJ$37)-MIN('01 (ind)'!CJ$6:CJ$37))))))</f>
        <v>2.311764806909117</v>
      </c>
      <c r="CK22" s="75">
        <f>IF('01 (ind)'!CK$1="si",100*(('01 (ind)'!CK21-MIN('01 (ind)'!CK$6:CK$37))/(MAX('01 (ind)'!CK$6:CK$37)-MIN('01 (ind)'!CK$6:CK$37))),ABS(-100+(100*(('01 (ind)'!CK21-MIN('01 (ind)'!CK$6:CK$37))/(MAX('01 (ind)'!CK$6:CK$37)-MIN('01 (ind)'!CK$6:CK$37))))))</f>
        <v>4.0066636588973719</v>
      </c>
      <c r="CL22" s="75">
        <f>IF('01 (ind)'!CL$1="si",100*(('01 (ind)'!CL21-MIN('01 (ind)'!CL$6:CL$37))/(MAX('01 (ind)'!CL$6:CL$37)-MIN('01 (ind)'!CL$6:CL$37))),ABS(-100+(100*(('01 (ind)'!CL21-MIN('01 (ind)'!CL$6:CL$37))/(MAX('01 (ind)'!CL$6:CL$37)-MIN('01 (ind)'!CL$6:CL$37))))))</f>
        <v>0.48393074651680623</v>
      </c>
      <c r="CM22" s="75">
        <f>IF('01 (ind)'!CM$1="si",100*(('01 (ind)'!CM21-MIN('01 (ind)'!CM$6:CM$37))/(MAX('01 (ind)'!CM$6:CM$37)-MIN('01 (ind)'!CM$6:CM$37))),ABS(-100+(100*(('01 (ind)'!CM21-MIN('01 (ind)'!CM$6:CM$37))/(MAX('01 (ind)'!CM$6:CM$37)-MIN('01 (ind)'!CM$6:CM$37))))))</f>
        <v>10.410587422248829</v>
      </c>
    </row>
    <row r="23" spans="1:91">
      <c r="A23" s="18" t="s">
        <v>221</v>
      </c>
      <c r="B23" s="87">
        <f>IF('01 (ind)'!B$1="si",100*(('01 (ind)'!B22-MIN('01 (ind)'!B$6:B$37))/(MAX('01 (ind)'!B$6:B$37)-MIN('01 (ind)'!B$6:B$37))),ABS(-100+(100*(('01 (ind)'!B22-MIN('01 (ind)'!B$6:B$37))/(MAX('01 (ind)'!B$6:B$37)-MIN('01 (ind)'!B$6:B$37))))))</f>
        <v>3.3132737391878435</v>
      </c>
      <c r="C23" s="87">
        <f>IF('01 (ind)'!C$1="si",100*(('01 (ind)'!C22-MIN('01 (ind)'!C$6:C$37))/(MAX('01 (ind)'!C$6:C$37)-MIN('01 (ind)'!C$6:C$37))),ABS(-100+(100*(('01 (ind)'!C22-MIN('01 (ind)'!C$6:C$37))/(MAX('01 (ind)'!C$6:C$37)-MIN('01 (ind)'!C$6:C$37))))))</f>
        <v>55.416599918335571</v>
      </c>
      <c r="D23" s="87">
        <f>IF('01 (ind)'!D$1="si",100*(('01 (ind)'!D22-MIN('01 (ind)'!D$6:D$37))/(MAX('01 (ind)'!D$6:D$37)-MIN('01 (ind)'!D$6:D$37))),ABS(-100+(100*(('01 (ind)'!D22-MIN('01 (ind)'!D$6:D$37))/(MAX('01 (ind)'!D$6:D$37)-MIN('01 (ind)'!D$6:D$37))))))</f>
        <v>52.38561720452666</v>
      </c>
      <c r="E23" s="87">
        <f>IF('01 (ind)'!E$1="si",100*(('01 (ind)'!E22-MIN('01 (ind)'!E$6:E$37))/(MAX('01 (ind)'!E$6:E$37)-MIN('01 (ind)'!E$6:E$37))),ABS(-100+(100*(('01 (ind)'!E22-MIN('01 (ind)'!E$6:E$37))/(MAX('01 (ind)'!E$6:E$37)-MIN('01 (ind)'!E$6:E$37))))))</f>
        <v>22.222222222222214</v>
      </c>
      <c r="F23" s="87">
        <f>IF('01 (ind)'!F$1="si",100*(('01 (ind)'!F22-MIN('01 (ind)'!F$6:F$37))/(MAX('01 (ind)'!F$6:F$37)-MIN('01 (ind)'!F$6:F$37))),ABS(-100+(100*(('01 (ind)'!F22-MIN('01 (ind)'!F$6:F$37))/(MAX('01 (ind)'!F$6:F$37)-MIN('01 (ind)'!F$6:F$37))))))</f>
        <v>67.759562841530055</v>
      </c>
      <c r="G23" s="87">
        <f>IF('01 (ind)'!G$1="si",100*(('01 (ind)'!G22-MIN('01 (ind)'!G$6:G$37))/(MAX('01 (ind)'!G$6:G$37)-MIN('01 (ind)'!G$6:G$37))),ABS(-100+(100*(('01 (ind)'!G22-MIN('01 (ind)'!G$6:G$37))/(MAX('01 (ind)'!G$6:G$37)-MIN('01 (ind)'!G$6:G$37))))))</f>
        <v>50.000000000000014</v>
      </c>
      <c r="H23" s="87">
        <f>IF('01 (ind)'!H$1="si",100*(('01 (ind)'!H22-MIN('01 (ind)'!H$6:H$37))/(MAX('01 (ind)'!H$6:H$37)-MIN('01 (ind)'!H$6:H$37))),ABS(-100+(100*(('01 (ind)'!H22-MIN('01 (ind)'!H$6:H$37))/(MAX('01 (ind)'!H$6:H$37)-MIN('01 (ind)'!H$6:H$37))))))</f>
        <v>0</v>
      </c>
      <c r="I23" s="87">
        <f>IF('01 (ind)'!I$1="si",100*(('01 (ind)'!I22-MIN('01 (ind)'!I$6:I$37))/(MAX('01 (ind)'!I$6:I$37)-MIN('01 (ind)'!I$6:I$37))),ABS(-100+(100*(('01 (ind)'!I22-MIN('01 (ind)'!I$6:I$37))/(MAX('01 (ind)'!I$6:I$37)-MIN('01 (ind)'!I$6:I$37))))))</f>
        <v>62.985074626865675</v>
      </c>
      <c r="J23" s="87">
        <f>IF('01 (ind)'!J$1="si",100*(('01 (ind)'!J22-MIN('01 (ind)'!J$6:J$37))/(MAX('01 (ind)'!J$6:J$37)-MIN('01 (ind)'!J$6:J$37))),ABS(-100+(100*(('01 (ind)'!J22-MIN('01 (ind)'!J$6:J$37))/(MAX('01 (ind)'!J$6:J$37)-MIN('01 (ind)'!J$6:J$37))))))</f>
        <v>93.924050632911403</v>
      </c>
      <c r="K23" s="87">
        <f>IF('01 (ind)'!K$1="si",100*(('01 (ind)'!K22-MIN('01 (ind)'!K$6:K$37))/(MAX('01 (ind)'!K$6:K$37)-MIN('01 (ind)'!K$6:K$37))),ABS(-100+(100*(('01 (ind)'!K22-MIN('01 (ind)'!K$6:K$37))/(MAX('01 (ind)'!K$6:K$37)-MIN('01 (ind)'!K$6:K$37))))))</f>
        <v>1.2346585306449389</v>
      </c>
      <c r="L23" s="87">
        <f>IF('01 (ind)'!L$1="si",100*(('01 (ind)'!L22-MIN('01 (ind)'!L$6:L$37))/(MAX('01 (ind)'!L$6:L$37)-MIN('01 (ind)'!L$6:L$37))),ABS(-100+(100*(('01 (ind)'!L22-MIN('01 (ind)'!L$6:L$37))/(MAX('01 (ind)'!L$6:L$37)-MIN('01 (ind)'!L$6:L$37))))))</f>
        <v>40.640180213363784</v>
      </c>
      <c r="M23" s="87">
        <f>IF('01 (ind)'!M$1="si",100*(('01 (ind)'!M22-MIN('01 (ind)'!M$6:M$37))/(MAX('01 (ind)'!M$6:M$37)-MIN('01 (ind)'!M$6:M$37))),ABS(-100+(100*(('01 (ind)'!M22-MIN('01 (ind)'!M$6:M$37))/(MAX('01 (ind)'!M$6:M$37)-MIN('01 (ind)'!M$6:M$37))))))</f>
        <v>40.821466195179724</v>
      </c>
      <c r="N23" s="87">
        <f>IF('01 (ind)'!N$1="si",100*(('01 (ind)'!N22-MIN('01 (ind)'!N$6:N$37))/(MAX('01 (ind)'!N$6:N$37)-MIN('01 (ind)'!N$6:N$37))),ABS(-100+(100*(('01 (ind)'!N22-MIN('01 (ind)'!N$6:N$37))/(MAX('01 (ind)'!N$6:N$37)-MIN('01 (ind)'!N$6:N$37))))))</f>
        <v>47.021930436118161</v>
      </c>
      <c r="O23" s="87">
        <f>IF('01 (ind)'!O$1="si",100*(('01 (ind)'!O22-MIN('01 (ind)'!O$6:O$37))/(MAX('01 (ind)'!O$6:O$37)-MIN('01 (ind)'!O$6:O$37))),ABS(-100+(100*(('01 (ind)'!O22-MIN('01 (ind)'!O$6:O$37))/(MAX('01 (ind)'!O$6:O$37)-MIN('01 (ind)'!O$6:O$37))))))</f>
        <v>98.969072164948457</v>
      </c>
      <c r="P23" s="87">
        <f>IF('01 (ind)'!P$1="si",100*(('01 (ind)'!P22-MIN('01 (ind)'!P$6:P$37))/(MAX('01 (ind)'!P$6:P$37)-MIN('01 (ind)'!P$6:P$37))),ABS(-100+(100*(('01 (ind)'!P22-MIN('01 (ind)'!P$6:P$37))/(MAX('01 (ind)'!P$6:P$37)-MIN('01 (ind)'!P$6:P$37))))))</f>
        <v>33.358791538454525</v>
      </c>
      <c r="Q23" s="87">
        <f>IF('01 (ind)'!Q$1="si",100*(('01 (ind)'!Q22-MIN('01 (ind)'!Q$6:Q$37))/(MAX('01 (ind)'!Q$6:Q$37)-MIN('01 (ind)'!Q$6:Q$37))),ABS(-100+(100*(('01 (ind)'!Q22-MIN('01 (ind)'!Q$6:Q$37))/(MAX('01 (ind)'!Q$6:Q$37)-MIN('01 (ind)'!Q$6:Q$37))))))</f>
        <v>7.4927515585830999</v>
      </c>
      <c r="R23" s="87">
        <f>IF('01 (ind)'!R$1="si",100*(('01 (ind)'!R22-MIN('01 (ind)'!R$6:R$37))/(MAX('01 (ind)'!R$6:R$37)-MIN('01 (ind)'!R$6:R$37))),ABS(-100+(100*(('01 (ind)'!R22-MIN('01 (ind)'!R$6:R$37))/(MAX('01 (ind)'!R$6:R$37)-MIN('01 (ind)'!R$6:R$37))))))</f>
        <v>2.2956830131583796</v>
      </c>
      <c r="S23" s="75">
        <f>ABS(ABS(('01 (ind)'!S22-((MAX('01 (ind)'!S$6:S$37)+MIN('01 (ind)'!S$6:S$37))/2))/(((MAX('01 (ind)'!S$6:S$37)+MIN('01 (ind)'!S$6:S$37))/2)-MAX('01 (ind)'!S$6:S$37))*100)-100)</f>
        <v>79.179343042451123</v>
      </c>
      <c r="T23" s="75">
        <f>IF('01 (ind)'!T$1="si",100*(('01 (ind)'!T22-MIN('01 (ind)'!T$6:T$37))/(MAX('01 (ind)'!T$6:T$37)-MIN('01 (ind)'!T$6:T$37))),ABS(-100+(100*(('01 (ind)'!T22-MIN('01 (ind)'!T$6:T$37))/(MAX('01 (ind)'!T$6:T$37)-MIN('01 (ind)'!T$6:T$37))))))</f>
        <v>12.062626023010319</v>
      </c>
      <c r="U23" s="75">
        <f>IF('01 (ind)'!U$1="si",100*(('01 (ind)'!U22-MIN('01 (ind)'!U$6:U$37))/(MAX('01 (ind)'!U$6:U$37)-MIN('01 (ind)'!U$6:U$37))),ABS(-100+(100*(('01 (ind)'!U22-MIN('01 (ind)'!U$6:U$37))/(MAX('01 (ind)'!U$6:U$37)-MIN('01 (ind)'!U$6:U$37))))))</f>
        <v>80</v>
      </c>
      <c r="V23" s="75">
        <f>IF('01 (ind)'!V$1="si",100*(('01 (ind)'!V22-MIN('01 (ind)'!V$6:V$37))/(MAX('01 (ind)'!V$6:V$37)-MIN('01 (ind)'!V$6:V$37))),ABS(-100+(100*(('01 (ind)'!V22-MIN('01 (ind)'!V$6:V$37))/(MAX('01 (ind)'!V$6:V$37)-MIN('01 (ind)'!V$6:V$37))))))</f>
        <v>100</v>
      </c>
      <c r="W23" s="75">
        <f>IF('01 (ind)'!W$1="si",100*(('01 (ind)'!W22-MIN('01 (ind)'!W$6:W$37))/(MAX('01 (ind)'!W$6:W$37)-MIN('01 (ind)'!W$6:W$37))),ABS(-100+(100*(('01 (ind)'!W22-MIN('01 (ind)'!W$6:W$37))/(MAX('01 (ind)'!W$6:W$37)-MIN('01 (ind)'!W$6:W$37))))))</f>
        <v>17.593556995933191</v>
      </c>
      <c r="X23" s="75">
        <f>IF('01 (ind)'!X$1="si",100*(('01 (ind)'!X22-MIN('01 (ind)'!X$6:X$37))/(MAX('01 (ind)'!X$6:X$37)-MIN('01 (ind)'!X$6:X$37))),ABS(-100+(100*(('01 (ind)'!X22-MIN('01 (ind)'!X$6:X$37))/(MAX('01 (ind)'!X$6:X$37)-MIN('01 (ind)'!X$6:X$37))))))</f>
        <v>68.305264287177536</v>
      </c>
      <c r="Y23" s="75">
        <f>IF('01 (ind)'!Y$1="si",100*(('01 (ind)'!Y22-MIN('01 (ind)'!Y$6:Y$37))/(MAX('01 (ind)'!Y$6:Y$37)-MIN('01 (ind)'!Y$6:Y$37))),ABS(-100+(100*(('01 (ind)'!Y22-MIN('01 (ind)'!Y$6:Y$37))/(MAX('01 (ind)'!Y$6:Y$37)-MIN('01 (ind)'!Y$6:Y$37))))))</f>
        <v>73.343186936936931</v>
      </c>
      <c r="Z23" s="75">
        <f>IF('01 (ind)'!Z$1="si",100*(('01 (ind)'!Z22-MIN('01 (ind)'!Z$6:Z$37))/(MAX('01 (ind)'!Z$6:Z$37)-MIN('01 (ind)'!Z$6:Z$37))),ABS(-100+(100*(('01 (ind)'!Z22-MIN('01 (ind)'!Z$6:Z$37))/(MAX('01 (ind)'!Z$6:Z$37)-MIN('01 (ind)'!Z$6:Z$37))))))</f>
        <v>11.690579409423435</v>
      </c>
      <c r="AA23" s="75">
        <f>IF('01 (ind)'!AA$1="si",100*(('01 (ind)'!AA22-MIN('01 (ind)'!AA$6:AA$37))/(MAX('01 (ind)'!AA$6:AA$37)-MIN('01 (ind)'!AA$6:AA$37))),ABS(-100+(100*(('01 (ind)'!AA22-MIN('01 (ind)'!AA$6:AA$37))/(MAX('01 (ind)'!AA$6:AA$37)-MIN('01 (ind)'!AA$6:AA$37))))))</f>
        <v>40.119397350427569</v>
      </c>
      <c r="AB23" s="75">
        <f>IF('01 (ind)'!AB$1="si",100*(('01 (ind)'!AB22-MIN('01 (ind)'!AB$6:AB$37))/(MAX('01 (ind)'!AB$6:AB$37)-MIN('01 (ind)'!AB$6:AB$37))),ABS(-100+(100*(('01 (ind)'!AB22-MIN('01 (ind)'!AB$6:AB$37))/(MAX('01 (ind)'!AB$6:AB$37)-MIN('01 (ind)'!AB$6:AB$37))))))</f>
        <v>15.608214987843313</v>
      </c>
      <c r="AC23" s="75">
        <f>IF('01 (ind)'!AC$1="si",100*(('01 (ind)'!AC22-MIN('01 (ind)'!AC$6:AC$37))/(MAX('01 (ind)'!AC$6:AC$37)-MIN('01 (ind)'!AC$6:AC$37))),ABS(-100+(100*(('01 (ind)'!AC22-MIN('01 (ind)'!AC$6:AC$37))/(MAX('01 (ind)'!AC$6:AC$37)-MIN('01 (ind)'!AC$6:AC$37))))))</f>
        <v>53.880405988544098</v>
      </c>
      <c r="AD23" s="75">
        <f>IF('01 (ind)'!AD$1="si",100*(('01 (ind)'!AD22-MIN('01 (ind)'!AD$6:AD$37))/(MAX('01 (ind)'!AD$6:AD$37)-MIN('01 (ind)'!AD$6:AD$37))),ABS(-100+(100*(('01 (ind)'!AD22-MIN('01 (ind)'!AD$6:AD$37))/(MAX('01 (ind)'!AD$6:AD$37)-MIN('01 (ind)'!AD$6:AD$37))))))</f>
        <v>55.188710250589978</v>
      </c>
      <c r="AE23" s="75">
        <f>IF('01 (ind)'!AE$1="si",100*(('01 (ind)'!AE22-MIN('01 (ind)'!AE$6:AE$37))/(MAX('01 (ind)'!AE$6:AE$37)-MIN('01 (ind)'!AE$6:AE$37))),ABS(-100+(100*(('01 (ind)'!AE22-MIN('01 (ind)'!AE$6:AE$37))/(MAX('01 (ind)'!AE$6:AE$37)-MIN('01 (ind)'!AE$6:AE$37))))))</f>
        <v>76.702670187771574</v>
      </c>
      <c r="AF23" s="75">
        <f>IF('01 (ind)'!AF$1="si",100*(('01 (ind)'!AF22-MIN('01 (ind)'!AF$6:AF$37))/(MAX('01 (ind)'!AF$6:AF$37)-MIN('01 (ind)'!AF$6:AF$37))),ABS(-100+(100*(('01 (ind)'!AF22-MIN('01 (ind)'!AF$6:AF$37))/(MAX('01 (ind)'!AF$6:AF$37)-MIN('01 (ind)'!AF$6:AF$37))))))</f>
        <v>68.61702127659575</v>
      </c>
      <c r="AG23" s="75">
        <f>IF('01 (ind)'!AG$1="si",100*(('01 (ind)'!AG22-MIN('01 (ind)'!AG$6:AG$37))/(MAX('01 (ind)'!AG$6:AG$37)-MIN('01 (ind)'!AG$6:AG$37))),ABS(-100+(100*(('01 (ind)'!AG22-MIN('01 (ind)'!AG$6:AG$37))/(MAX('01 (ind)'!AG$6:AG$37)-MIN('01 (ind)'!AG$6:AG$37))))))</f>
        <v>96.913580246913583</v>
      </c>
      <c r="AH23" s="75">
        <f>IF('01 (ind)'!AH$1="si",100*(('01 (ind)'!AH22-MIN('01 (ind)'!AH$6:AH$37))/(MAX('01 (ind)'!AH$6:AH$37)-MIN('01 (ind)'!AH$6:AH$37))),ABS(-100+(100*(('01 (ind)'!AH22-MIN('01 (ind)'!AH$6:AH$37))/(MAX('01 (ind)'!AH$6:AH$37)-MIN('01 (ind)'!AH$6:AH$37))))))</f>
        <v>64.14473684210526</v>
      </c>
      <c r="AI23" s="75">
        <f>IF('01 (ind)'!AI$1="si",100*(('01 (ind)'!AI22-MIN('01 (ind)'!AI$6:AI$37))/(MAX('01 (ind)'!AI$6:AI$37)-MIN('01 (ind)'!AI$6:AI$37))),ABS(-100+(100*(('01 (ind)'!AI22-MIN('01 (ind)'!AI$6:AI$37))/(MAX('01 (ind)'!AI$6:AI$37)-MIN('01 (ind)'!AI$6:AI$37))))))</f>
        <v>6.7102758389011239</v>
      </c>
      <c r="AJ23" s="75">
        <f>IF('01 (ind)'!AJ$1="si",100*(('01 (ind)'!AJ22-MIN('01 (ind)'!AJ$6:AJ$37))/(MAX('01 (ind)'!AJ$6:AJ$37)-MIN('01 (ind)'!AJ$6:AJ$37))),ABS(-100+(100*(('01 (ind)'!AJ22-MIN('01 (ind)'!AJ$6:AJ$37))/(MAX('01 (ind)'!AJ$6:AJ$37)-MIN('01 (ind)'!AJ$6:AJ$37))))))</f>
        <v>82.048331415420066</v>
      </c>
      <c r="AK23" s="75">
        <f>IF('01 (ind)'!AK$1="si",100*(('01 (ind)'!AK22-MIN('01 (ind)'!AK$6:AK$37))/(MAX('01 (ind)'!AK$6:AK$37)-MIN('01 (ind)'!AK$6:AK$37))),ABS(-100+(100*(('01 (ind)'!AK22-MIN('01 (ind)'!AK$6:AK$37))/(MAX('01 (ind)'!AK$6:AK$37)-MIN('01 (ind)'!AK$6:AK$37))))))</f>
        <v>4.1491057209896054</v>
      </c>
      <c r="AL23" s="75">
        <f>IF('01 (ind)'!AL$1="si",100*(('01 (ind)'!AL22-MIN('01 (ind)'!AL$6:AL$37))/(MAX('01 (ind)'!AL$6:AL$37)-MIN('01 (ind)'!AL$6:AL$37))),ABS(-100+(100*(('01 (ind)'!AL22-MIN('01 (ind)'!AL$6:AL$37))/(MAX('01 (ind)'!AL$6:AL$37)-MIN('01 (ind)'!AL$6:AL$37))))))</f>
        <v>0</v>
      </c>
      <c r="AM23" s="75">
        <f>IF('01 (ind)'!AM$1="si",100*(('01 (ind)'!AM22-MIN('01 (ind)'!AM$6:AM$37))/(MAX('01 (ind)'!AM$6:AM$37)-MIN('01 (ind)'!AM$6:AM$37))),ABS(-100+(100*(('01 (ind)'!AM22-MIN('01 (ind)'!AM$6:AM$37))/(MAX('01 (ind)'!AM$6:AM$37)-MIN('01 (ind)'!AM$6:AM$37))))))</f>
        <v>97.323853526789748</v>
      </c>
      <c r="AN23" s="75">
        <f>IF('01 (ind)'!AN$1="si",100*(('01 (ind)'!AN22-MIN('01 (ind)'!AN$6:AN$37))/(MAX('01 (ind)'!AN$6:AN$37)-MIN('01 (ind)'!AN$6:AN$37))),ABS(-100+(100*(('01 (ind)'!AN22-MIN('01 (ind)'!AN$6:AN$37))/(MAX('01 (ind)'!AN$6:AN$37)-MIN('01 (ind)'!AN$6:AN$37))))))</f>
        <v>54.85248500078103</v>
      </c>
      <c r="AO23" s="75">
        <f>IF('01 (ind)'!AO$1="si",100*(('01 (ind)'!AO22-MIN('01 (ind)'!AO$6:AO$37))/(MAX('01 (ind)'!AO$6:AO$37)-MIN('01 (ind)'!AO$6:AO$37))),ABS(-100+(100*(('01 (ind)'!AO22-MIN('01 (ind)'!AO$6:AO$37))/(MAX('01 (ind)'!AO$6:AO$37)-MIN('01 (ind)'!AO$6:AO$37))))))</f>
        <v>51.069334525131396</v>
      </c>
      <c r="AP23" s="75">
        <f>IF('01 (ind)'!AP$1="si",100*(('01 (ind)'!AP22-MIN('01 (ind)'!AP$6:AP$37))/(MAX('01 (ind)'!AP$6:AP$37)-MIN('01 (ind)'!AP$6:AP$37))),ABS(-100+(100*(('01 (ind)'!AP22-MIN('01 (ind)'!AP$6:AP$37))/(MAX('01 (ind)'!AP$6:AP$37)-MIN('01 (ind)'!AP$6:AP$37))))))</f>
        <v>87.773531052735024</v>
      </c>
      <c r="AQ23" s="75">
        <f>IF('01 (ind)'!AQ$1="si",100*(('01 (ind)'!AQ22-MIN('01 (ind)'!AQ$6:AQ$37))/(MAX('01 (ind)'!AQ$6:AQ$37)-MIN('01 (ind)'!AQ$6:AQ$37))),ABS(-100+(100*(('01 (ind)'!AQ22-MIN('01 (ind)'!AQ$6:AQ$37))/(MAX('01 (ind)'!AQ$6:AQ$37)-MIN('01 (ind)'!AQ$6:AQ$37))))))</f>
        <v>5.0970252817288548</v>
      </c>
      <c r="AR23" s="75">
        <f>IF('01 (ind)'!AR$1="si",100*(('01 (ind)'!AR22-MIN('01 (ind)'!AR$6:AR$37))/(MAX('01 (ind)'!AR$6:AR$37)-MIN('01 (ind)'!AR$6:AR$37))),ABS(-100+(100*(('01 (ind)'!AR22-MIN('01 (ind)'!AR$6:AR$37))/(MAX('01 (ind)'!AR$6:AR$37)-MIN('01 (ind)'!AR$6:AR$37))))))</f>
        <v>42.580199259148557</v>
      </c>
      <c r="AS23" s="75">
        <f>IF('01 (ind)'!AS$1="si",100*(('01 (ind)'!AS22-MIN('01 (ind)'!AS$6:AS$37))/(MAX('01 (ind)'!AS$6:AS$37)-MIN('01 (ind)'!AS$6:AS$37))),ABS(-100+(100*(('01 (ind)'!AS22-MIN('01 (ind)'!AS$6:AS$37))/(MAX('01 (ind)'!AS$6:AS$37)-MIN('01 (ind)'!AS$6:AS$37))))))</f>
        <v>70.195708384363286</v>
      </c>
      <c r="AT23" s="75">
        <f>IF('01 (ind)'!AT$1="si",100*(('01 (ind)'!AT22-MIN('01 (ind)'!AT$6:AT$37))/(MAX('01 (ind)'!AT$6:AT$37)-MIN('01 (ind)'!AT$6:AT$37))),ABS(-100+(100*(('01 (ind)'!AT22-MIN('01 (ind)'!AT$6:AT$37))/(MAX('01 (ind)'!AT$6:AT$37)-MIN('01 (ind)'!AT$6:AT$37))))))</f>
        <v>0</v>
      </c>
      <c r="AU23" s="75">
        <f>IF('01 (ind)'!AU$1="si",100*(('01 (ind)'!AU22-MIN('01 (ind)'!AU$6:AU$37))/(MAX('01 (ind)'!AU$6:AU$37)-MIN('01 (ind)'!AU$6:AU$37))),ABS(-100+(100*(('01 (ind)'!AU22-MIN('01 (ind)'!AU$6:AU$37))/(MAX('01 (ind)'!AU$6:AU$37)-MIN('01 (ind)'!AU$6:AU$37))))))</f>
        <v>71.304347826086982</v>
      </c>
      <c r="AV23" s="75">
        <f>IF('01 (ind)'!AV$1="si",100*(('01 (ind)'!AV22-MIN('01 (ind)'!AV$6:AV$37))/(MAX('01 (ind)'!AV$6:AV$37)-MIN('01 (ind)'!AV$6:AV$37))),ABS(-100+(100*(('01 (ind)'!AV22-MIN('01 (ind)'!AV$6:AV$37))/(MAX('01 (ind)'!AV$6:AV$37)-MIN('01 (ind)'!AV$6:AV$37))))))</f>
        <v>99.480069324090124</v>
      </c>
      <c r="AW23" s="75">
        <f>IF('01 (ind)'!AW$1="si",100*(('01 (ind)'!AW22-MIN('01 (ind)'!AW$6:AW$37))/(MAX('01 (ind)'!AW$6:AW$37)-MIN('01 (ind)'!AW$6:AW$37))),ABS(-100+(100*(('01 (ind)'!AW22-MIN('01 (ind)'!AW$6:AW$37))/(MAX('01 (ind)'!AW$6:AW$37)-MIN('01 (ind)'!AW$6:AW$37))))))</f>
        <v>39.243131156039389</v>
      </c>
      <c r="AX23" s="75">
        <f>IF('01 (ind)'!AX$1="si",100*(('01 (ind)'!AX22-MIN('01 (ind)'!AX$6:AX$37))/(MAX('01 (ind)'!AX$6:AX$37)-MIN('01 (ind)'!AX$6:AX$37))),ABS(-100+(100*(('01 (ind)'!AX22-MIN('01 (ind)'!AX$6:AX$37))/(MAX('01 (ind)'!AX$6:AX$37)-MIN('01 (ind)'!AX$6:AX$37))))))</f>
        <v>52.239621863382325</v>
      </c>
      <c r="AY23" s="75">
        <f>IF('01 (ind)'!AY$1="si",100*(('01 (ind)'!AY22-MIN('01 (ind)'!AY$6:AY$37))/(MAX('01 (ind)'!AY$6:AY$37)-MIN('01 (ind)'!AY$6:AY$37))),ABS(-100+(100*(('01 (ind)'!AY22-MIN('01 (ind)'!AY$6:AY$37))/(MAX('01 (ind)'!AY$6:AY$37)-MIN('01 (ind)'!AY$6:AY$37))))))</f>
        <v>55.51855375832546</v>
      </c>
      <c r="AZ23" s="75">
        <f>IF('01 (ind)'!AZ$1="si",100*(('01 (ind)'!AZ22-MIN('01 (ind)'!AZ$6:AZ$37))/(MAX('01 (ind)'!AZ$6:AZ$37)-MIN('01 (ind)'!AZ$6:AZ$37))),ABS(-100+(100*(('01 (ind)'!AZ22-MIN('01 (ind)'!AZ$6:AZ$37))/(MAX('01 (ind)'!AZ$6:AZ$37)-MIN('01 (ind)'!AZ$6:AZ$37))))))</f>
        <v>2.9338185168198474</v>
      </c>
      <c r="BA23" s="75">
        <f>IF('01 (ind)'!BA$1="si",100*(('01 (ind)'!BA22-MIN('01 (ind)'!BA$6:BA$37))/(MAX('01 (ind)'!BA$6:BA$37)-MIN('01 (ind)'!BA$6:BA$37))),ABS(-100+(100*(('01 (ind)'!BA22-MIN('01 (ind)'!BA$6:BA$37))/(MAX('01 (ind)'!BA$6:BA$37)-MIN('01 (ind)'!BA$6:BA$37))))))</f>
        <v>22.406923176951508</v>
      </c>
      <c r="BB23" s="75">
        <f>IF('01 (ind)'!BB$1="si",100*(('01 (ind)'!BB22-MIN('01 (ind)'!BB$6:BB$37))/(MAX('01 (ind)'!BB$6:BB$37)-MIN('01 (ind)'!BB$6:BB$37))),ABS(-100+(100*(('01 (ind)'!BB22-MIN('01 (ind)'!BB$6:BB$37))/(MAX('01 (ind)'!BB$6:BB$37)-MIN('01 (ind)'!BB$6:BB$37))))))</f>
        <v>6.1798537477071802</v>
      </c>
      <c r="BC23" s="75">
        <f>IF('01 (ind)'!BC$1="si",100*(('01 (ind)'!BC22-MIN('01 (ind)'!BC$6:BC$37))/(MAX('01 (ind)'!BC$6:BC$37)-MIN('01 (ind)'!BC$6:BC$37))),ABS(-100+(100*(('01 (ind)'!BC22-MIN('01 (ind)'!BC$6:BC$37))/(MAX('01 (ind)'!BC$6:BC$37)-MIN('01 (ind)'!BC$6:BC$37))))))</f>
        <v>3.3840712566093374</v>
      </c>
      <c r="BD23" s="75">
        <f>IF('01 (ind)'!BD$1="si",100*(('01 (ind)'!BD22-MIN('01 (ind)'!BD$6:BD$37))/(MAX('01 (ind)'!BD$6:BD$37)-MIN('01 (ind)'!BD$6:BD$37))),ABS(-100+(100*(('01 (ind)'!BD22-MIN('01 (ind)'!BD$6:BD$37))/(MAX('01 (ind)'!BD$6:BD$37)-MIN('01 (ind)'!BD$6:BD$37))))))</f>
        <v>49.967177842678389</v>
      </c>
      <c r="BE23" s="75">
        <f>IF('01 (ind)'!BE$1="si",100*(('01 (ind)'!BE22-MIN('01 (ind)'!BE$6:BE$37))/(MAX('01 (ind)'!BE$6:BE$37)-MIN('01 (ind)'!BE$6:BE$37))),ABS(-100+(100*(('01 (ind)'!BE22-MIN('01 (ind)'!BE$6:BE$37))/(MAX('01 (ind)'!BE$6:BE$37)-MIN('01 (ind)'!BE$6:BE$37))))))</f>
        <v>20.559845559845556</v>
      </c>
      <c r="BF23" s="75">
        <f>IF('01 (ind)'!BF$1="si",100*(('01 (ind)'!BF22-MIN('01 (ind)'!BF$6:BF$37))/(MAX('01 (ind)'!BF$6:BF$37)-MIN('01 (ind)'!BF$6:BF$37))),ABS(-100+(100*(('01 (ind)'!BF22-MIN('01 (ind)'!BF$6:BF$37))/(MAX('01 (ind)'!BF$6:BF$37)-MIN('01 (ind)'!BF$6:BF$37))))))</f>
        <v>14.923536434143195</v>
      </c>
      <c r="BG23" s="75">
        <f>IF('01 (ind)'!BG$1="si",100*(('01 (ind)'!BG22-MIN('01 (ind)'!BG$6:BG$37))/(MAX('01 (ind)'!BG$6:BG$37)-MIN('01 (ind)'!BG$6:BG$37))),ABS(-100+(100*(('01 (ind)'!BG22-MIN('01 (ind)'!BG$6:BG$37))/(MAX('01 (ind)'!BG$6:BG$37)-MIN('01 (ind)'!BG$6:BG$37))))))</f>
        <v>27.438613086135632</v>
      </c>
      <c r="BH23" s="75">
        <f>IF('01 (ind)'!BH$1="si",100*(('01 (ind)'!BH22-MIN('01 (ind)'!BH$6:BH$37))/(MAX('01 (ind)'!BH$6:BH$37)-MIN('01 (ind)'!BH$6:BH$37))),ABS(-100+(100*(('01 (ind)'!BH22-MIN('01 (ind)'!BH$6:BH$37))/(MAX('01 (ind)'!BH$6:BH$37)-MIN('01 (ind)'!BH$6:BH$37))))))</f>
        <v>18.310640009628692</v>
      </c>
      <c r="BI23" s="75">
        <f>IF('01 (ind)'!BI$1="si",100*(('01 (ind)'!BI22-MIN('01 (ind)'!BI$6:BI$37))/(MAX('01 (ind)'!BI$6:BI$37)-MIN('01 (ind)'!BI$6:BI$37))),ABS(-100+(100*(('01 (ind)'!BI22-MIN('01 (ind)'!BI$6:BI$37))/(MAX('01 (ind)'!BI$6:BI$37)-MIN('01 (ind)'!BI$6:BI$37))))))</f>
        <v>92.406055099652619</v>
      </c>
      <c r="BJ23" s="75">
        <f>IF('01 (ind)'!BJ$1="si",100*(('01 (ind)'!BJ22-MIN('01 (ind)'!BJ$6:BJ$37))/(MAX('01 (ind)'!BJ$6:BJ$37)-MIN('01 (ind)'!BJ$6:BJ$37))),ABS(-100+(100*(('01 (ind)'!BJ22-MIN('01 (ind)'!BJ$6:BJ$37))/(MAX('01 (ind)'!BJ$6:BJ$37)-MIN('01 (ind)'!BJ$6:BJ$37))))))</f>
        <v>0</v>
      </c>
      <c r="BK23" s="75">
        <f>IF('01 (ind)'!BK$1="si",100*(('01 (ind)'!BK22-MIN('01 (ind)'!BK$6:BK$37))/(MAX('01 (ind)'!BK$6:BK$37)-MIN('01 (ind)'!BK$6:BK$37))),ABS(-100+(100*(('01 (ind)'!BK22-MIN('01 (ind)'!BK$6:BK$37))/(MAX('01 (ind)'!BK$6:BK$37)-MIN('01 (ind)'!BK$6:BK$37))))))</f>
        <v>7.117962406694395</v>
      </c>
      <c r="BL23" s="75">
        <f>IF('01 (ind)'!BL$1="si",100*(('01 (ind)'!BL22-MIN('01 (ind)'!BL$6:BL$37))/(MAX('01 (ind)'!BL$6:BL$37)-MIN('01 (ind)'!BL$6:BL$37))),ABS(-100+(100*(('01 (ind)'!BL22-MIN('01 (ind)'!BL$6:BL$37))/(MAX('01 (ind)'!BL$6:BL$37)-MIN('01 (ind)'!BL$6:BL$37))))))</f>
        <v>9.0090090090090094</v>
      </c>
      <c r="BM23" s="75">
        <f>IF('01 (ind)'!BM$1="si",100*(('01 (ind)'!BM22-MIN('01 (ind)'!BM$6:BM$37))/(MAX('01 (ind)'!BM$6:BM$37)-MIN('01 (ind)'!BM$6:BM$37))),ABS(-100+(100*(('01 (ind)'!BM22-MIN('01 (ind)'!BM$6:BM$37))/(MAX('01 (ind)'!BM$6:BM$37)-MIN('01 (ind)'!BM$6:BM$37))))))</f>
        <v>24.870441587577261</v>
      </c>
      <c r="BN23" s="75">
        <f>IF('01 (ind)'!BN$1="si",100*(('01 (ind)'!BN22-MIN('01 (ind)'!BN$6:BN$37))/(MAX('01 (ind)'!BN$6:BN$37)-MIN('01 (ind)'!BN$6:BN$37))),ABS(-100+(100*(('01 (ind)'!BN22-MIN('01 (ind)'!BN$6:BN$37))/(MAX('01 (ind)'!BN$6:BN$37)-MIN('01 (ind)'!BN$6:BN$37))))))</f>
        <v>11.506053560474481</v>
      </c>
      <c r="BO23" s="75">
        <f>IF('01 (ind)'!BO$1="si",100*(('01 (ind)'!BO22-MIN('01 (ind)'!BO$6:BO$37))/(MAX('01 (ind)'!BO$6:BO$37)-MIN('01 (ind)'!BO$6:BO$37))),ABS(-100+(100*(('01 (ind)'!BO22-MIN('01 (ind)'!BO$6:BO$37))/(MAX('01 (ind)'!BO$6:BO$37)-MIN('01 (ind)'!BO$6:BO$37))))))</f>
        <v>40.024165189292553</v>
      </c>
      <c r="BP23" s="75">
        <f>IF('01 (ind)'!BP$1="si",100*(('01 (ind)'!BP22-MIN('01 (ind)'!BP$6:BP$37))/(MAX('01 (ind)'!BP$6:BP$37)-MIN('01 (ind)'!BP$6:BP$37))),ABS(-100+(100*(('01 (ind)'!BP22-MIN('01 (ind)'!BP$6:BP$37))/(MAX('01 (ind)'!BP$6:BP$37)-MIN('01 (ind)'!BP$6:BP$37))))))</f>
        <v>25.146503190429126</v>
      </c>
      <c r="BQ23" s="75">
        <f>IF('01 (ind)'!BQ$1="si",100*(('01 (ind)'!BQ22-MIN('01 (ind)'!BQ$6:BQ$37))/(MAX('01 (ind)'!BQ$6:BQ$37)-MIN('01 (ind)'!BQ$6:BQ$37))),ABS(-100+(100*(('01 (ind)'!BQ22-MIN('01 (ind)'!BQ$6:BQ$37))/(MAX('01 (ind)'!BQ$6:BQ$37)-MIN('01 (ind)'!BQ$6:BQ$37))))))</f>
        <v>11.052009218761603</v>
      </c>
      <c r="BR23" s="75">
        <f>IF('01 (ind)'!BR$1="si",100*(('01 (ind)'!BR22-MIN('01 (ind)'!BR$6:BR$37))/(MAX('01 (ind)'!BR$6:BR$37)-MIN('01 (ind)'!BR$6:BR$37))),ABS(-100+(100*(('01 (ind)'!BR22-MIN('01 (ind)'!BR$6:BR$37))/(MAX('01 (ind)'!BP$6:BP$37)-MIN('01 (ind)'!BR$6:BR$37))))))</f>
        <v>57.512264922322153</v>
      </c>
      <c r="BS23" s="75">
        <f>IF('01 (ind)'!BS$1="si",100*(('01 (ind)'!BS22-MIN('01 (ind)'!BS$6:BS$37))/(MAX('01 (ind)'!BS$6:BS$37)-MIN('01 (ind)'!BS$6:BS$37))),ABS(-100+(100*(('01 (ind)'!BS22-MIN('01 (ind)'!BS$6:BS$37))/(MAX('01 (ind)'!BQ$6:BQ$37)-MIN('01 (ind)'!BS$6:BS$37))))))</f>
        <v>51.589677809339584</v>
      </c>
      <c r="BT23" s="75">
        <f>IF('01 (ind)'!BT$1="si",100*(('01 (ind)'!BT22-MIN('01 (ind)'!BT$6:BT$37))/(MAX('01 (ind)'!BT$6:BT$37)-MIN('01 (ind)'!BT$6:BT$37))),ABS(-100+(100*(('01 (ind)'!BT22-MIN('01 (ind)'!BT$6:BT$37))/(MAX('01 (ind)'!BR$6:BR$37)-MIN('01 (ind)'!BT$6:BT$37))))))</f>
        <v>91.763478750000004</v>
      </c>
      <c r="BU23" s="75">
        <f>IF('01 (ind)'!BU$1="si",100*(('01 (ind)'!BU22-MIN('01 (ind)'!BU$6:BU$37))/(MAX('01 (ind)'!BU$6:BU$37)-MIN('01 (ind)'!BU$6:BU$37))),ABS(-100+(100*(('01 (ind)'!BU22-MIN('01 (ind)'!BU$6:BU$37))/(MAX('01 (ind)'!BU$6:BU$37)-MIN('01 (ind)'!BU$6:BU$37))))))</f>
        <v>37.516991391028554</v>
      </c>
      <c r="BV23" s="75">
        <f>IF('01 (ind)'!BV$1="si",100*(('01 (ind)'!BV22-MIN('01 (ind)'!BV$6:BV$37))/(MAX('01 (ind)'!BV$6:BV$37)-MIN('01 (ind)'!BV$6:BV$37))),ABS(-100+(100*(('01 (ind)'!BV22-MIN('01 (ind)'!BV$6:BV$37))/(MAX('01 (ind)'!BV$6:BV$37)-MIN('01 (ind)'!BV$6:BV$37))))))</f>
        <v>74.598453301606199</v>
      </c>
      <c r="BW23" s="75">
        <f>IF('01 (ind)'!BW$1="si",100*(('01 (ind)'!BW22-MIN('01 (ind)'!BW$6:BW$37))/(MAX('01 (ind)'!BW$6:BW$37)-MIN('01 (ind)'!BW$6:BW$37))),ABS(-100+(100*(('01 (ind)'!BW22-MIN('01 (ind)'!BW$6:BW$37))/(MAX('01 (ind)'!BW$6:BW$37)-MIN('01 (ind)'!BW$6:BW$37))))))</f>
        <v>74.996718729492059</v>
      </c>
      <c r="BX23" s="75">
        <f>IF('01 (ind)'!BX$1="si",100*(('01 (ind)'!BX22-MIN('01 (ind)'!BX$6:BX$37))/(MAX('01 (ind)'!BX$6:BX$37)-MIN('01 (ind)'!BX$6:BX$37))),ABS(-100+(100*(('01 (ind)'!BX22-MIN('01 (ind)'!BX$6:BX$37))/(MAX('01 (ind)'!BX$6:BX$37)-MIN('01 (ind)'!BX$6:BX$37))))))</f>
        <v>17.10694820920186</v>
      </c>
      <c r="BY23" s="75">
        <f>IF('01 (ind)'!BY$1="si",100*(('01 (ind)'!BY22-MIN('01 (ind)'!BY$6:BY$37))/(MAX('01 (ind)'!BY$6:BY$37)-MIN('01 (ind)'!BY$6:BY$37))),ABS(-100+(100*(('01 (ind)'!BY22-MIN('01 (ind)'!BY$6:BY$37))/(MAX('01 (ind)'!BY$6:BY$37)-MIN('01 (ind)'!BY$6:BY$37))))))</f>
        <v>0</v>
      </c>
      <c r="BZ23" s="75">
        <f>IF('01 (ind)'!BZ$1="si",100*(('01 (ind)'!BZ22-MIN('01 (ind)'!BZ$6:BZ$37))/(MAX('01 (ind)'!BZ$6:BZ$37)-MIN('01 (ind)'!BZ$6:BZ$37))),ABS(-100+(100*(('01 (ind)'!BZ22-MIN('01 (ind)'!BZ$6:BZ$37))/(MAX('01 (ind)'!BZ$6:BZ$37)-MIN('01 (ind)'!BZ$6:BZ$37))))))</f>
        <v>79.578594934739144</v>
      </c>
      <c r="CA23" s="75">
        <f>IF('01 (ind)'!CA$1="si",100*(('01 (ind)'!CA22-MIN('01 (ind)'!CA$6:CA$37))/(MAX('01 (ind)'!CA$6:CA$37)-MIN('01 (ind)'!CA$6:CA$37))),ABS(-100+(100*(('01 (ind)'!CA22-MIN('01 (ind)'!CA$6:CA$37))/(MAX('01 (ind)'!CA$6:CA$37)-MIN('01 (ind)'!CA$6:CA$37))))))</f>
        <v>29.252570533414151</v>
      </c>
      <c r="CB23" s="75">
        <f>IF('01 (ind)'!CB$1="si",100*(('01 (ind)'!CB22-MIN('01 (ind)'!CB$6:CB$37))/(MAX('01 (ind)'!CB$6:CB$37)-MIN('01 (ind)'!CB$6:CB$37))),ABS(-100+(100*(('01 (ind)'!CB22-MIN('01 (ind)'!CB$6:CB$37))/(MAX('01 (ind)'!CB$6:CB$37)-MIN('01 (ind)'!CB$6:CB$37))))))</f>
        <v>76.020408163265301</v>
      </c>
      <c r="CC23" s="75">
        <f>IF('01 (ind)'!CC$1="si",100*(('01 (ind)'!CC22-MIN('01 (ind)'!CC$6:CC$37))/(MAX('01 (ind)'!CC$6:CC$37)-MIN('01 (ind)'!CC$6:CC$37))),ABS(-100+(100*(('01 (ind)'!CC22-MIN('01 (ind)'!CC$6:CC$37))/(MAX('01 (ind)'!CC$6:CC$37)-MIN('01 (ind)'!CC$6:CC$37))))))</f>
        <v>9.9832814467619073</v>
      </c>
      <c r="CD23" s="75">
        <f>IF('01 (ind)'!CD$1="si",100*(('01 (ind)'!CD22-MIN('01 (ind)'!CD$6:CD$37))/(MAX('01 (ind)'!CD$6:CD$37)-MIN('01 (ind)'!CD$6:CD$37))),ABS(-100+(100*(('01 (ind)'!CD22-MIN('01 (ind)'!CD$6:CD$37))/(MAX('01 (ind)'!CD$6:CD$37)-MIN('01 (ind)'!CD$6:CD$37))))))</f>
        <v>6.3583287005843941E-5</v>
      </c>
      <c r="CE23" s="75">
        <f>IF('01 (ind)'!CE$1="si",100*(('01 (ind)'!CE22-MIN('01 (ind)'!CE$6:CE$37))/(MAX('01 (ind)'!CE$6:CE$37)-MIN('01 (ind)'!CE$6:CE$37))),ABS(-100+(100*(('01 (ind)'!CE22-MIN('01 (ind)'!CE$6:CE$37))/(MAX('01 (ind)'!CE$6:CE$37)-MIN('01 (ind)'!CE$6:CE$37))))))</f>
        <v>7.4236628496281654</v>
      </c>
      <c r="CF23" s="75">
        <f>IF('01 (ind)'!CF$1="si",100*(('01 (ind)'!CF22-MIN('01 (ind)'!CF$6:CF$37))/(MAX('01 (ind)'!CF$6:CF$37)-MIN('01 (ind)'!CF$6:CF$37))),ABS(-100+(100*(('01 (ind)'!CF22-MIN('01 (ind)'!CF$6:CF$37))/(MAX('01 (ind)'!CF$6:CF$37)-MIN('01 (ind)'!CF$6:CF$37))))))</f>
        <v>4.339396632367114</v>
      </c>
      <c r="CG23" s="75">
        <f>IF('01 (ind)'!CG$1="si",100*(('01 (ind)'!CG22-MIN('01 (ind)'!CG$6:CG$37))/(MAX('01 (ind)'!CG$6:CG$37)-MIN('01 (ind)'!CG$6:CG$37))),ABS(-100+(100*(('01 (ind)'!CG22-MIN('01 (ind)'!CG$6:CG$37))/(MAX('01 (ind)'!CG$6:CG$37)-MIN('01 (ind)'!CG$6:CG$37))))))</f>
        <v>4.6726087143343236</v>
      </c>
      <c r="CH23" s="75">
        <f>IF('01 (ind)'!CH$1="si",100*(('01 (ind)'!CH22-MIN('01 (ind)'!CH$6:CH$37))/(MAX('01 (ind)'!CH$6:CH$37)-MIN('01 (ind)'!CH$6:CH$37))),ABS(-100+(100*(('01 (ind)'!CH22-MIN('01 (ind)'!CH$6:CH$37))/(MAX('01 (ind)'!CH$6:CH$37)-MIN('01 (ind)'!CH$6:CH$37))))))</f>
        <v>16.705459745188396</v>
      </c>
      <c r="CI23" s="75">
        <f>IF('01 (ind)'!CI$1="si",100*(('01 (ind)'!CI22-MIN('01 (ind)'!CI$6:CI$37))/(MAX('01 (ind)'!CI$6:CI$37)-MIN('01 (ind)'!CI$6:CI$37))),ABS(-100+(100*(('01 (ind)'!CI22-MIN('01 (ind)'!CI$6:CI$37))/(MAX('01 (ind)'!CI$6:CI$37)-MIN('01 (ind)'!CI$6:CI$37))))))</f>
        <v>0</v>
      </c>
      <c r="CJ23" s="75">
        <f>IF('01 (ind)'!CJ$1="si",100*(('01 (ind)'!CJ22-MIN('01 (ind)'!CJ$6:CJ$37))/(MAX('01 (ind)'!CJ$6:CJ$37)-MIN('01 (ind)'!CJ$6:CJ$37))),ABS(-100+(100*(('01 (ind)'!CJ22-MIN('01 (ind)'!CJ$6:CJ$37))/(MAX('01 (ind)'!CJ$6:CJ$37)-MIN('01 (ind)'!CJ$6:CJ$37))))))</f>
        <v>8.8480916662935183</v>
      </c>
      <c r="CK23" s="75">
        <f>IF('01 (ind)'!CK$1="si",100*(('01 (ind)'!CK22-MIN('01 (ind)'!CK$6:CK$37))/(MAX('01 (ind)'!CK$6:CK$37)-MIN('01 (ind)'!CK$6:CK$37))),ABS(-100+(100*(('01 (ind)'!CK22-MIN('01 (ind)'!CK$6:CK$37))/(MAX('01 (ind)'!CK$6:CK$37)-MIN('01 (ind)'!CK$6:CK$37))))))</f>
        <v>27.533544647010604</v>
      </c>
      <c r="CL23" s="75">
        <f>IF('01 (ind)'!CL$1="si",100*(('01 (ind)'!CL22-MIN('01 (ind)'!CL$6:CL$37))/(MAX('01 (ind)'!CL$6:CL$37)-MIN('01 (ind)'!CL$6:CL$37))),ABS(-100+(100*(('01 (ind)'!CL22-MIN('01 (ind)'!CL$6:CL$37))/(MAX('01 (ind)'!CL$6:CL$37)-MIN('01 (ind)'!CL$6:CL$37))))))</f>
        <v>2.909299438109028</v>
      </c>
      <c r="CM23" s="75">
        <f>IF('01 (ind)'!CM$1="si",100*(('01 (ind)'!CM22-MIN('01 (ind)'!CM$6:CM$37))/(MAX('01 (ind)'!CM$6:CM$37)-MIN('01 (ind)'!CM$6:CM$37))),ABS(-100+(100*(('01 (ind)'!CM22-MIN('01 (ind)'!CM$6:CM$37))/(MAX('01 (ind)'!CM$6:CM$37)-MIN('01 (ind)'!CM$6:CM$37))))))</f>
        <v>74.682873039595194</v>
      </c>
    </row>
    <row r="24" spans="1:91">
      <c r="A24" s="18" t="s">
        <v>222</v>
      </c>
      <c r="B24" s="87">
        <f>IF('01 (ind)'!B$1="si",100*(('01 (ind)'!B23-MIN('01 (ind)'!B$6:B$37))/(MAX('01 (ind)'!B$6:B$37)-MIN('01 (ind)'!B$6:B$37))),ABS(-100+(100*(('01 (ind)'!B23-MIN('01 (ind)'!B$6:B$37))/(MAX('01 (ind)'!B$6:B$37)-MIN('01 (ind)'!B$6:B$37))))))</f>
        <v>0</v>
      </c>
      <c r="C24" s="87">
        <f>IF('01 (ind)'!C$1="si",100*(('01 (ind)'!C23-MIN('01 (ind)'!C$6:C$37))/(MAX('01 (ind)'!C$6:C$37)-MIN('01 (ind)'!C$6:C$37))),ABS(-100+(100*(('01 (ind)'!C23-MIN('01 (ind)'!C$6:C$37))/(MAX('01 (ind)'!C$6:C$37)-MIN('01 (ind)'!C$6:C$37))))))</f>
        <v>35.679894600621168</v>
      </c>
      <c r="D24" s="87">
        <f>IF('01 (ind)'!D$1="si",100*(('01 (ind)'!D23-MIN('01 (ind)'!D$6:D$37))/(MAX('01 (ind)'!D$6:D$37)-MIN('01 (ind)'!D$6:D$37))),ABS(-100+(100*(('01 (ind)'!D23-MIN('01 (ind)'!D$6:D$37))/(MAX('01 (ind)'!D$6:D$37)-MIN('01 (ind)'!D$6:D$37))))))</f>
        <v>91.478830391533961</v>
      </c>
      <c r="E24" s="87">
        <f>IF('01 (ind)'!E$1="si",100*(('01 (ind)'!E23-MIN('01 (ind)'!E$6:E$37))/(MAX('01 (ind)'!E$6:E$37)-MIN('01 (ind)'!E$6:E$37))),ABS(-100+(100*(('01 (ind)'!E23-MIN('01 (ind)'!E$6:E$37))/(MAX('01 (ind)'!E$6:E$37)-MIN('01 (ind)'!E$6:E$37))))))</f>
        <v>100</v>
      </c>
      <c r="F24" s="87">
        <f>IF('01 (ind)'!F$1="si",100*(('01 (ind)'!F23-MIN('01 (ind)'!F$6:F$37))/(MAX('01 (ind)'!F$6:F$37)-MIN('01 (ind)'!F$6:F$37))),ABS(-100+(100*(('01 (ind)'!F23-MIN('01 (ind)'!F$6:F$37))/(MAX('01 (ind)'!F$6:F$37)-MIN('01 (ind)'!F$6:F$37))))))</f>
        <v>69.398907103825152</v>
      </c>
      <c r="G24" s="87">
        <f>IF('01 (ind)'!G$1="si",100*(('01 (ind)'!G23-MIN('01 (ind)'!G$6:G$37))/(MAX('01 (ind)'!G$6:G$37)-MIN('01 (ind)'!G$6:G$37))),ABS(-100+(100*(('01 (ind)'!G23-MIN('01 (ind)'!G$6:G$37))/(MAX('01 (ind)'!G$6:G$37)-MIN('01 (ind)'!G$6:G$37))))))</f>
        <v>67.948717948717942</v>
      </c>
      <c r="H24" s="87">
        <f>IF('01 (ind)'!H$1="si",100*(('01 (ind)'!H23-MIN('01 (ind)'!H$6:H$37))/(MAX('01 (ind)'!H$6:H$37)-MIN('01 (ind)'!H$6:H$37))),ABS(-100+(100*(('01 (ind)'!H23-MIN('01 (ind)'!H$6:H$37))/(MAX('01 (ind)'!H$6:H$37)-MIN('01 (ind)'!H$6:H$37))))))</f>
        <v>67.741935483870947</v>
      </c>
      <c r="I24" s="87">
        <f>IF('01 (ind)'!I$1="si",100*(('01 (ind)'!I23-MIN('01 (ind)'!I$6:I$37))/(MAX('01 (ind)'!I$6:I$37)-MIN('01 (ind)'!I$6:I$37))),ABS(-100+(100*(('01 (ind)'!I23-MIN('01 (ind)'!I$6:I$37))/(MAX('01 (ind)'!I$6:I$37)-MIN('01 (ind)'!I$6:I$37))))))</f>
        <v>40.895522388059703</v>
      </c>
      <c r="J24" s="87">
        <f>IF('01 (ind)'!J$1="si",100*(('01 (ind)'!J23-MIN('01 (ind)'!J$6:J$37))/(MAX('01 (ind)'!J$6:J$37)-MIN('01 (ind)'!J$6:J$37))),ABS(-100+(100*(('01 (ind)'!J23-MIN('01 (ind)'!J$6:J$37))/(MAX('01 (ind)'!J$6:J$37)-MIN('01 (ind)'!J$6:J$37))))))</f>
        <v>30.696202531645579</v>
      </c>
      <c r="K24" s="87">
        <f>IF('01 (ind)'!K$1="si",100*(('01 (ind)'!K23-MIN('01 (ind)'!K$6:K$37))/(MAX('01 (ind)'!K$6:K$37)-MIN('01 (ind)'!K$6:K$37))),ABS(-100+(100*(('01 (ind)'!K23-MIN('01 (ind)'!K$6:K$37))/(MAX('01 (ind)'!K$6:K$37)-MIN('01 (ind)'!K$6:K$37))))))</f>
        <v>40.985504903540118</v>
      </c>
      <c r="L24" s="87">
        <f>IF('01 (ind)'!L$1="si",100*(('01 (ind)'!L23-MIN('01 (ind)'!L$6:L$37))/(MAX('01 (ind)'!L$6:L$37)-MIN('01 (ind)'!L$6:L$37))),ABS(-100+(100*(('01 (ind)'!L23-MIN('01 (ind)'!L$6:L$37))/(MAX('01 (ind)'!L$6:L$37)-MIN('01 (ind)'!L$6:L$37))))))</f>
        <v>45.164636346571683</v>
      </c>
      <c r="M24" s="87">
        <f>IF('01 (ind)'!M$1="si",100*(('01 (ind)'!M23-MIN('01 (ind)'!M$6:M$37))/(MAX('01 (ind)'!M$6:M$37)-MIN('01 (ind)'!M$6:M$37))),ABS(-100+(100*(('01 (ind)'!M23-MIN('01 (ind)'!M$6:M$37))/(MAX('01 (ind)'!M$6:M$37)-MIN('01 (ind)'!M$6:M$37))))))</f>
        <v>2.2130999255438448</v>
      </c>
      <c r="N24" s="87">
        <f>IF('01 (ind)'!N$1="si",100*(('01 (ind)'!N23-MIN('01 (ind)'!N$6:N$37))/(MAX('01 (ind)'!N$6:N$37)-MIN('01 (ind)'!N$6:N$37))),ABS(-100+(100*(('01 (ind)'!N23-MIN('01 (ind)'!N$6:N$37))/(MAX('01 (ind)'!N$6:N$37)-MIN('01 (ind)'!N$6:N$37))))))</f>
        <v>61.763716724126027</v>
      </c>
      <c r="O24" s="87">
        <f>IF('01 (ind)'!O$1="si",100*(('01 (ind)'!O23-MIN('01 (ind)'!O$6:O$37))/(MAX('01 (ind)'!O$6:O$37)-MIN('01 (ind)'!O$6:O$37))),ABS(-100+(100*(('01 (ind)'!O23-MIN('01 (ind)'!O$6:O$37))/(MAX('01 (ind)'!O$6:O$37)-MIN('01 (ind)'!O$6:O$37))))))</f>
        <v>96.907216494845358</v>
      </c>
      <c r="P24" s="87">
        <f>IF('01 (ind)'!P$1="si",100*(('01 (ind)'!P23-MIN('01 (ind)'!P$6:P$37))/(MAX('01 (ind)'!P$6:P$37)-MIN('01 (ind)'!P$6:P$37))),ABS(-100+(100*(('01 (ind)'!P23-MIN('01 (ind)'!P$6:P$37))/(MAX('01 (ind)'!P$6:P$37)-MIN('01 (ind)'!P$6:P$37))))))</f>
        <v>42.940307989475514</v>
      </c>
      <c r="Q24" s="87">
        <f>IF('01 (ind)'!Q$1="si",100*(('01 (ind)'!Q23-MIN('01 (ind)'!Q$6:Q$37))/(MAX('01 (ind)'!Q$6:Q$37)-MIN('01 (ind)'!Q$6:Q$37))),ABS(-100+(100*(('01 (ind)'!Q23-MIN('01 (ind)'!Q$6:Q$37))/(MAX('01 (ind)'!Q$6:Q$37)-MIN('01 (ind)'!Q$6:Q$37))))))</f>
        <v>2.0915829893302984</v>
      </c>
      <c r="R24" s="87">
        <f>IF('01 (ind)'!R$1="si",100*(('01 (ind)'!R23-MIN('01 (ind)'!R$6:R$37))/(MAX('01 (ind)'!R$6:R$37)-MIN('01 (ind)'!R$6:R$37))),ABS(-100+(100*(('01 (ind)'!R23-MIN('01 (ind)'!R$6:R$37))/(MAX('01 (ind)'!R$6:R$37)-MIN('01 (ind)'!R$6:R$37))))))</f>
        <v>6.4696263091913648</v>
      </c>
      <c r="S24" s="75">
        <f>ABS(ABS(('01 (ind)'!S23-((MAX('01 (ind)'!S$6:S$37)+MIN('01 (ind)'!S$6:S$37))/2))/(((MAX('01 (ind)'!S$6:S$37)+MIN('01 (ind)'!S$6:S$37))/2)-MAX('01 (ind)'!S$6:S$37))*100)-100)</f>
        <v>40.077253235279187</v>
      </c>
      <c r="T24" s="75">
        <f>IF('01 (ind)'!T$1="si",100*(('01 (ind)'!T23-MIN('01 (ind)'!T$6:T$37))/(MAX('01 (ind)'!T$6:T$37)-MIN('01 (ind)'!T$6:T$37))),ABS(-100+(100*(('01 (ind)'!T23-MIN('01 (ind)'!T$6:T$37))/(MAX('01 (ind)'!T$6:T$37)-MIN('01 (ind)'!T$6:T$37))))))</f>
        <v>12.703119440161309</v>
      </c>
      <c r="U24" s="75">
        <f>IF('01 (ind)'!U$1="si",100*(('01 (ind)'!U23-MIN('01 (ind)'!U$6:U$37))/(MAX('01 (ind)'!U$6:U$37)-MIN('01 (ind)'!U$6:U$37))),ABS(-100+(100*(('01 (ind)'!U23-MIN('01 (ind)'!U$6:U$37))/(MAX('01 (ind)'!U$6:U$37)-MIN('01 (ind)'!U$6:U$37))))))</f>
        <v>50</v>
      </c>
      <c r="V24" s="75">
        <f>IF('01 (ind)'!V$1="si",100*(('01 (ind)'!V23-MIN('01 (ind)'!V$6:V$37))/(MAX('01 (ind)'!V$6:V$37)-MIN('01 (ind)'!V$6:V$37))),ABS(-100+(100*(('01 (ind)'!V23-MIN('01 (ind)'!V$6:V$37))/(MAX('01 (ind)'!V$6:V$37)-MIN('01 (ind)'!V$6:V$37))))))</f>
        <v>100</v>
      </c>
      <c r="W24" s="75">
        <f>IF('01 (ind)'!W$1="si",100*(('01 (ind)'!W23-MIN('01 (ind)'!W$6:W$37))/(MAX('01 (ind)'!W$6:W$37)-MIN('01 (ind)'!W$6:W$37))),ABS(-100+(100*(('01 (ind)'!W23-MIN('01 (ind)'!W$6:W$37))/(MAX('01 (ind)'!W$6:W$37)-MIN('01 (ind)'!W$6:W$37))))))</f>
        <v>0</v>
      </c>
      <c r="X24" s="75">
        <f>IF('01 (ind)'!X$1="si",100*(('01 (ind)'!X23-MIN('01 (ind)'!X$6:X$37))/(MAX('01 (ind)'!X$6:X$37)-MIN('01 (ind)'!X$6:X$37))),ABS(-100+(100*(('01 (ind)'!X23-MIN('01 (ind)'!X$6:X$37))/(MAX('01 (ind)'!X$6:X$37)-MIN('01 (ind)'!X$6:X$37))))))</f>
        <v>66.296855086030149</v>
      </c>
      <c r="Y24" s="75">
        <f>IF('01 (ind)'!Y$1="si",100*(('01 (ind)'!Y23-MIN('01 (ind)'!Y$6:Y$37))/(MAX('01 (ind)'!Y$6:Y$37)-MIN('01 (ind)'!Y$6:Y$37))),ABS(-100+(100*(('01 (ind)'!Y23-MIN('01 (ind)'!Y$6:Y$37))/(MAX('01 (ind)'!Y$6:Y$37)-MIN('01 (ind)'!Y$6:Y$37))))))</f>
        <v>59.407376126126117</v>
      </c>
      <c r="Z24" s="75">
        <f>IF('01 (ind)'!Z$1="si",100*(('01 (ind)'!Z23-MIN('01 (ind)'!Z$6:Z$37))/(MAX('01 (ind)'!Z$6:Z$37)-MIN('01 (ind)'!Z$6:Z$37))),ABS(-100+(100*(('01 (ind)'!Z23-MIN('01 (ind)'!Z$6:Z$37))/(MAX('01 (ind)'!Z$6:Z$37)-MIN('01 (ind)'!Z$6:Z$37))))))</f>
        <v>20.739030480088957</v>
      </c>
      <c r="AA24" s="75">
        <f>IF('01 (ind)'!AA$1="si",100*(('01 (ind)'!AA23-MIN('01 (ind)'!AA$6:AA$37))/(MAX('01 (ind)'!AA$6:AA$37)-MIN('01 (ind)'!AA$6:AA$37))),ABS(-100+(100*(('01 (ind)'!AA23-MIN('01 (ind)'!AA$6:AA$37))/(MAX('01 (ind)'!AA$6:AA$37)-MIN('01 (ind)'!AA$6:AA$37))))))</f>
        <v>58.563872035218182</v>
      </c>
      <c r="AB24" s="75">
        <f>IF('01 (ind)'!AB$1="si",100*(('01 (ind)'!AB23-MIN('01 (ind)'!AB$6:AB$37))/(MAX('01 (ind)'!AB$6:AB$37)-MIN('01 (ind)'!AB$6:AB$37))),ABS(-100+(100*(('01 (ind)'!AB23-MIN('01 (ind)'!AB$6:AB$37))/(MAX('01 (ind)'!AB$6:AB$37)-MIN('01 (ind)'!AB$6:AB$37))))))</f>
        <v>37.742808699259058</v>
      </c>
      <c r="AC24" s="75">
        <f>IF('01 (ind)'!AC$1="si",100*(('01 (ind)'!AC23-MIN('01 (ind)'!AC$6:AC$37))/(MAX('01 (ind)'!AC$6:AC$37)-MIN('01 (ind)'!AC$6:AC$37))),ABS(-100+(100*(('01 (ind)'!AC23-MIN('01 (ind)'!AC$6:AC$37))/(MAX('01 (ind)'!AC$6:AC$37)-MIN('01 (ind)'!AC$6:AC$37))))))</f>
        <v>56.566704460275716</v>
      </c>
      <c r="AD24" s="75">
        <f>IF('01 (ind)'!AD$1="si",100*(('01 (ind)'!AD23-MIN('01 (ind)'!AD$6:AD$37))/(MAX('01 (ind)'!AD$6:AD$37)-MIN('01 (ind)'!AD$6:AD$37))),ABS(-100+(100*(('01 (ind)'!AD23-MIN('01 (ind)'!AD$6:AD$37))/(MAX('01 (ind)'!AD$6:AD$37)-MIN('01 (ind)'!AD$6:AD$37))))))</f>
        <v>40.57288045622888</v>
      </c>
      <c r="AE24" s="75">
        <f>IF('01 (ind)'!AE$1="si",100*(('01 (ind)'!AE23-MIN('01 (ind)'!AE$6:AE$37))/(MAX('01 (ind)'!AE$6:AE$37)-MIN('01 (ind)'!AE$6:AE$37))),ABS(-100+(100*(('01 (ind)'!AE23-MIN('01 (ind)'!AE$6:AE$37))/(MAX('01 (ind)'!AE$6:AE$37)-MIN('01 (ind)'!AE$6:AE$37))))))</f>
        <v>57.93179571578009</v>
      </c>
      <c r="AF24" s="75">
        <f>IF('01 (ind)'!AF$1="si",100*(('01 (ind)'!AF23-MIN('01 (ind)'!AF$6:AF$37))/(MAX('01 (ind)'!AF$6:AF$37)-MIN('01 (ind)'!AF$6:AF$37))),ABS(-100+(100*(('01 (ind)'!AF23-MIN('01 (ind)'!AF$6:AF$37))/(MAX('01 (ind)'!AF$6:AF$37)-MIN('01 (ind)'!AF$6:AF$37))))))</f>
        <v>69.680851063829778</v>
      </c>
      <c r="AG24" s="75">
        <f>IF('01 (ind)'!AG$1="si",100*(('01 (ind)'!AG23-MIN('01 (ind)'!AG$6:AG$37))/(MAX('01 (ind)'!AG$6:AG$37)-MIN('01 (ind)'!AG$6:AG$37))),ABS(-100+(100*(('01 (ind)'!AG23-MIN('01 (ind)'!AG$6:AG$37))/(MAX('01 (ind)'!AG$6:AG$37)-MIN('01 (ind)'!AG$6:AG$37))))))</f>
        <v>73.456790123456813</v>
      </c>
      <c r="AH24" s="75">
        <f>IF('01 (ind)'!AH$1="si",100*(('01 (ind)'!AH23-MIN('01 (ind)'!AH$6:AH$37))/(MAX('01 (ind)'!AH$6:AH$37)-MIN('01 (ind)'!AH$6:AH$37))),ABS(-100+(100*(('01 (ind)'!AH23-MIN('01 (ind)'!AH$6:AH$37))/(MAX('01 (ind)'!AH$6:AH$37)-MIN('01 (ind)'!AH$6:AH$37))))))</f>
        <v>55.59210526315789</v>
      </c>
      <c r="AI24" s="75">
        <f>IF('01 (ind)'!AI$1="si",100*(('01 (ind)'!AI23-MIN('01 (ind)'!AI$6:AI$37))/(MAX('01 (ind)'!AI$6:AI$37)-MIN('01 (ind)'!AI$6:AI$37))),ABS(-100+(100*(('01 (ind)'!AI23-MIN('01 (ind)'!AI$6:AI$37))/(MAX('01 (ind)'!AI$6:AI$37)-MIN('01 (ind)'!AI$6:AI$37))))))</f>
        <v>0</v>
      </c>
      <c r="AJ24" s="75">
        <f>IF('01 (ind)'!AJ$1="si",100*(('01 (ind)'!AJ23-MIN('01 (ind)'!AJ$6:AJ$37))/(MAX('01 (ind)'!AJ$6:AJ$37)-MIN('01 (ind)'!AJ$6:AJ$37))),ABS(-100+(100*(('01 (ind)'!AJ23-MIN('01 (ind)'!AJ$6:AJ$37))/(MAX('01 (ind)'!AJ$6:AJ$37)-MIN('01 (ind)'!AJ$6:AJ$37))))))</f>
        <v>73.659378596087464</v>
      </c>
      <c r="AK24" s="75">
        <f>IF('01 (ind)'!AK$1="si",100*(('01 (ind)'!AK23-MIN('01 (ind)'!AK$6:AK$37))/(MAX('01 (ind)'!AK$6:AK$37)-MIN('01 (ind)'!AK$6:AK$37))),ABS(-100+(100*(('01 (ind)'!AK23-MIN('01 (ind)'!AK$6:AK$37))/(MAX('01 (ind)'!AK$6:AK$37)-MIN('01 (ind)'!AK$6:AK$37))))))</f>
        <v>3.4251874188903013</v>
      </c>
      <c r="AL24" s="75">
        <f>IF('01 (ind)'!AL$1="si",100*(('01 (ind)'!AL23-MIN('01 (ind)'!AL$6:AL$37))/(MAX('01 (ind)'!AL$6:AL$37)-MIN('01 (ind)'!AL$6:AL$37))),ABS(-100+(100*(('01 (ind)'!AL23-MIN('01 (ind)'!AL$6:AL$37))/(MAX('01 (ind)'!AL$6:AL$37)-MIN('01 (ind)'!AL$6:AL$37))))))</f>
        <v>90.73448873967574</v>
      </c>
      <c r="AM24" s="75">
        <f>IF('01 (ind)'!AM$1="si",100*(('01 (ind)'!AM23-MIN('01 (ind)'!AM$6:AM$37))/(MAX('01 (ind)'!AM$6:AM$37)-MIN('01 (ind)'!AM$6:AM$37))),ABS(-100+(100*(('01 (ind)'!AM23-MIN('01 (ind)'!AM$6:AM$37))/(MAX('01 (ind)'!AM$6:AM$37)-MIN('01 (ind)'!AM$6:AM$37))))))</f>
        <v>98.308049798455883</v>
      </c>
      <c r="AN24" s="75">
        <f>IF('01 (ind)'!AN$1="si",100*(('01 (ind)'!AN23-MIN('01 (ind)'!AN$6:AN$37))/(MAX('01 (ind)'!AN$6:AN$37)-MIN('01 (ind)'!AN$6:AN$37))),ABS(-100+(100*(('01 (ind)'!AN23-MIN('01 (ind)'!AN$6:AN$37))/(MAX('01 (ind)'!AN$6:AN$37)-MIN('01 (ind)'!AN$6:AN$37))))))</f>
        <v>48.381210624683021</v>
      </c>
      <c r="AO24" s="75">
        <f>IF('01 (ind)'!AO$1="si",100*(('01 (ind)'!AO23-MIN('01 (ind)'!AO$6:AO$37))/(MAX('01 (ind)'!AO$6:AO$37)-MIN('01 (ind)'!AO$6:AO$37))),ABS(-100+(100*(('01 (ind)'!AO23-MIN('01 (ind)'!AO$6:AO$37))/(MAX('01 (ind)'!AO$6:AO$37)-MIN('01 (ind)'!AO$6:AO$37))))))</f>
        <v>0</v>
      </c>
      <c r="AP24" s="75">
        <f>IF('01 (ind)'!AP$1="si",100*(('01 (ind)'!AP23-MIN('01 (ind)'!AP$6:AP$37))/(MAX('01 (ind)'!AP$6:AP$37)-MIN('01 (ind)'!AP$6:AP$37))),ABS(-100+(100*(('01 (ind)'!AP23-MIN('01 (ind)'!AP$6:AP$37))/(MAX('01 (ind)'!AP$6:AP$37)-MIN('01 (ind)'!AP$6:AP$37))))))</f>
        <v>95.162484756709659</v>
      </c>
      <c r="AQ24" s="75">
        <f>IF('01 (ind)'!AQ$1="si",100*(('01 (ind)'!AQ23-MIN('01 (ind)'!AQ$6:AQ$37))/(MAX('01 (ind)'!AQ$6:AQ$37)-MIN('01 (ind)'!AQ$6:AQ$37))),ABS(-100+(100*(('01 (ind)'!AQ23-MIN('01 (ind)'!AQ$6:AQ$37))/(MAX('01 (ind)'!AQ$6:AQ$37)-MIN('01 (ind)'!AQ$6:AQ$37))))))</f>
        <v>3.6022233295458617</v>
      </c>
      <c r="AR24" s="75">
        <f>IF('01 (ind)'!AR$1="si",100*(('01 (ind)'!AR23-MIN('01 (ind)'!AR$6:AR$37))/(MAX('01 (ind)'!AR$6:AR$37)-MIN('01 (ind)'!AR$6:AR$37))),ABS(-100+(100*(('01 (ind)'!AR23-MIN('01 (ind)'!AR$6:AR$37))/(MAX('01 (ind)'!AR$6:AR$37)-MIN('01 (ind)'!AR$6:AR$37))))))</f>
        <v>75.50823995161312</v>
      </c>
      <c r="AS24" s="75">
        <f>IF('01 (ind)'!AS$1="si",100*(('01 (ind)'!AS23-MIN('01 (ind)'!AS$6:AS$37))/(MAX('01 (ind)'!AS$6:AS$37)-MIN('01 (ind)'!AS$6:AS$37))),ABS(-100+(100*(('01 (ind)'!AS23-MIN('01 (ind)'!AS$6:AS$37))/(MAX('01 (ind)'!AS$6:AS$37)-MIN('01 (ind)'!AS$6:AS$37))))))</f>
        <v>69.996070005144176</v>
      </c>
      <c r="AT24" s="75">
        <f>IF('01 (ind)'!AT$1="si",100*(('01 (ind)'!AT23-MIN('01 (ind)'!AT$6:AT$37))/(MAX('01 (ind)'!AT$6:AT$37)-MIN('01 (ind)'!AT$6:AT$37))),ABS(-100+(100*(('01 (ind)'!AT23-MIN('01 (ind)'!AT$6:AT$37))/(MAX('01 (ind)'!AT$6:AT$37)-MIN('01 (ind)'!AT$6:AT$37))))))</f>
        <v>0</v>
      </c>
      <c r="AU24" s="75">
        <f>IF('01 (ind)'!AU$1="si",100*(('01 (ind)'!AU23-MIN('01 (ind)'!AU$6:AU$37))/(MAX('01 (ind)'!AU$6:AU$37)-MIN('01 (ind)'!AU$6:AU$37))),ABS(-100+(100*(('01 (ind)'!AU23-MIN('01 (ind)'!AU$6:AU$37))/(MAX('01 (ind)'!AU$6:AU$37)-MIN('01 (ind)'!AU$6:AU$37))))))</f>
        <v>71.304347826086982</v>
      </c>
      <c r="AV24" s="75">
        <f>IF('01 (ind)'!AV$1="si",100*(('01 (ind)'!AV23-MIN('01 (ind)'!AV$6:AV$37))/(MAX('01 (ind)'!AV$6:AV$37)-MIN('01 (ind)'!AV$6:AV$37))),ABS(-100+(100*(('01 (ind)'!AV23-MIN('01 (ind)'!AV$6:AV$37))/(MAX('01 (ind)'!AV$6:AV$37)-MIN('01 (ind)'!AV$6:AV$37))))))</f>
        <v>92.720970537261692</v>
      </c>
      <c r="AW24" s="75">
        <f>IF('01 (ind)'!AW$1="si",100*(('01 (ind)'!AW23-MIN('01 (ind)'!AW$6:AW$37))/(MAX('01 (ind)'!AW$6:AW$37)-MIN('01 (ind)'!AW$6:AW$37))),ABS(-100+(100*(('01 (ind)'!AW23-MIN('01 (ind)'!AW$6:AW$37))/(MAX('01 (ind)'!AW$6:AW$37)-MIN('01 (ind)'!AW$6:AW$37))))))</f>
        <v>43.442198030067395</v>
      </c>
      <c r="AX24" s="75">
        <f>IF('01 (ind)'!AX$1="si",100*(('01 (ind)'!AX23-MIN('01 (ind)'!AX$6:AX$37))/(MAX('01 (ind)'!AX$6:AX$37)-MIN('01 (ind)'!AX$6:AX$37))),ABS(-100+(100*(('01 (ind)'!AX23-MIN('01 (ind)'!AX$6:AX$37))/(MAX('01 (ind)'!AX$6:AX$37)-MIN('01 (ind)'!AX$6:AX$37))))))</f>
        <v>23.097822804185906</v>
      </c>
      <c r="AY24" s="75">
        <f>IF('01 (ind)'!AY$1="si",100*(('01 (ind)'!AY23-MIN('01 (ind)'!AY$6:AY$37))/(MAX('01 (ind)'!AY$6:AY$37)-MIN('01 (ind)'!AY$6:AY$37))),ABS(-100+(100*(('01 (ind)'!AY23-MIN('01 (ind)'!AY$6:AY$37))/(MAX('01 (ind)'!AY$6:AY$37)-MIN('01 (ind)'!AY$6:AY$37))))))</f>
        <v>47.431018078020962</v>
      </c>
      <c r="AZ24" s="75">
        <f>IF('01 (ind)'!AZ$1="si",100*(('01 (ind)'!AZ23-MIN('01 (ind)'!AZ$6:AZ$37))/(MAX('01 (ind)'!AZ$6:AZ$37)-MIN('01 (ind)'!AZ$6:AZ$37))),ABS(-100+(100*(('01 (ind)'!AZ23-MIN('01 (ind)'!AZ$6:AZ$37))/(MAX('01 (ind)'!AZ$6:AZ$37)-MIN('01 (ind)'!AZ$6:AZ$37))))))</f>
        <v>5.2074994258333085</v>
      </c>
      <c r="BA24" s="75">
        <f>IF('01 (ind)'!BA$1="si",100*(('01 (ind)'!BA23-MIN('01 (ind)'!BA$6:BA$37))/(MAX('01 (ind)'!BA$6:BA$37)-MIN('01 (ind)'!BA$6:BA$37))),ABS(-100+(100*(('01 (ind)'!BA23-MIN('01 (ind)'!BA$6:BA$37))/(MAX('01 (ind)'!BA$6:BA$37)-MIN('01 (ind)'!BA$6:BA$37))))))</f>
        <v>11.3981142386248</v>
      </c>
      <c r="BB24" s="75">
        <f>IF('01 (ind)'!BB$1="si",100*(('01 (ind)'!BB23-MIN('01 (ind)'!BB$6:BB$37))/(MAX('01 (ind)'!BB$6:BB$37)-MIN('01 (ind)'!BB$6:BB$37))),ABS(-100+(100*(('01 (ind)'!BB23-MIN('01 (ind)'!BB$6:BB$37))/(MAX('01 (ind)'!BB$6:BB$37)-MIN('01 (ind)'!BB$6:BB$37))))))</f>
        <v>12.448229651508008</v>
      </c>
      <c r="BC24" s="75">
        <f>IF('01 (ind)'!BC$1="si",100*(('01 (ind)'!BC23-MIN('01 (ind)'!BC$6:BC$37))/(MAX('01 (ind)'!BC$6:BC$37)-MIN('01 (ind)'!BC$6:BC$37))),ABS(-100+(100*(('01 (ind)'!BC23-MIN('01 (ind)'!BC$6:BC$37))/(MAX('01 (ind)'!BC$6:BC$37)-MIN('01 (ind)'!BC$6:BC$37))))))</f>
        <v>15.410688147723873</v>
      </c>
      <c r="BD24" s="75">
        <f>IF('01 (ind)'!BD$1="si",100*(('01 (ind)'!BD23-MIN('01 (ind)'!BD$6:BD$37))/(MAX('01 (ind)'!BD$6:BD$37)-MIN('01 (ind)'!BD$6:BD$37))),ABS(-100+(100*(('01 (ind)'!BD23-MIN('01 (ind)'!BD$6:BD$37))/(MAX('01 (ind)'!BD$6:BD$37)-MIN('01 (ind)'!BD$6:BD$37))))))</f>
        <v>45.014401473118646</v>
      </c>
      <c r="BE24" s="75">
        <f>IF('01 (ind)'!BE$1="si",100*(('01 (ind)'!BE23-MIN('01 (ind)'!BE$6:BE$37))/(MAX('01 (ind)'!BE$6:BE$37)-MIN('01 (ind)'!BE$6:BE$37))),ABS(-100+(100*(('01 (ind)'!BE23-MIN('01 (ind)'!BE$6:BE$37))/(MAX('01 (ind)'!BE$6:BE$37)-MIN('01 (ind)'!BE$6:BE$37))))))</f>
        <v>8.3976833976833962</v>
      </c>
      <c r="BF24" s="75">
        <f>IF('01 (ind)'!BF$1="si",100*(('01 (ind)'!BF23-MIN('01 (ind)'!BF$6:BF$37))/(MAX('01 (ind)'!BF$6:BF$37)-MIN('01 (ind)'!BF$6:BF$37))),ABS(-100+(100*(('01 (ind)'!BF23-MIN('01 (ind)'!BF$6:BF$37))/(MAX('01 (ind)'!BF$6:BF$37)-MIN('01 (ind)'!BF$6:BF$37))))))</f>
        <v>35.022444781383513</v>
      </c>
      <c r="BG24" s="75">
        <f>IF('01 (ind)'!BG$1="si",100*(('01 (ind)'!BG23-MIN('01 (ind)'!BG$6:BG$37))/(MAX('01 (ind)'!BG$6:BG$37)-MIN('01 (ind)'!BG$6:BG$37))),ABS(-100+(100*(('01 (ind)'!BG23-MIN('01 (ind)'!BG$6:BG$37))/(MAX('01 (ind)'!BG$6:BG$37)-MIN('01 (ind)'!BG$6:BG$37))))))</f>
        <v>30.703576465069016</v>
      </c>
      <c r="BH24" s="75">
        <f>IF('01 (ind)'!BH$1="si",100*(('01 (ind)'!BH23-MIN('01 (ind)'!BH$6:BH$37))/(MAX('01 (ind)'!BH$6:BH$37)-MIN('01 (ind)'!BH$6:BH$37))),ABS(-100+(100*(('01 (ind)'!BH23-MIN('01 (ind)'!BH$6:BH$37))/(MAX('01 (ind)'!BH$6:BH$37)-MIN('01 (ind)'!BH$6:BH$37))))))</f>
        <v>17.207371798859413</v>
      </c>
      <c r="BI24" s="75">
        <f>IF('01 (ind)'!BI$1="si",100*(('01 (ind)'!BI23-MIN('01 (ind)'!BI$6:BI$37))/(MAX('01 (ind)'!BI$6:BI$37)-MIN('01 (ind)'!BI$6:BI$37))),ABS(-100+(100*(('01 (ind)'!BI23-MIN('01 (ind)'!BI$6:BI$37))/(MAX('01 (ind)'!BI$6:BI$37)-MIN('01 (ind)'!BI$6:BI$37))))))</f>
        <v>81.670408855369459</v>
      </c>
      <c r="BJ24" s="75">
        <f>IF('01 (ind)'!BJ$1="si",100*(('01 (ind)'!BJ23-MIN('01 (ind)'!BJ$6:BJ$37))/(MAX('01 (ind)'!BJ$6:BJ$37)-MIN('01 (ind)'!BJ$6:BJ$37))),ABS(-100+(100*(('01 (ind)'!BJ23-MIN('01 (ind)'!BJ$6:BJ$37))/(MAX('01 (ind)'!BJ$6:BJ$37)-MIN('01 (ind)'!BJ$6:BJ$37))))))</f>
        <v>1.5604266568705901E-4</v>
      </c>
      <c r="BK24" s="75">
        <f>IF('01 (ind)'!BK$1="si",100*(('01 (ind)'!BK23-MIN('01 (ind)'!BK$6:BK$37))/(MAX('01 (ind)'!BK$6:BK$37)-MIN('01 (ind)'!BK$6:BK$37))),ABS(-100+(100*(('01 (ind)'!BK23-MIN('01 (ind)'!BK$6:BK$37))/(MAX('01 (ind)'!BK$6:BK$37)-MIN('01 (ind)'!BK$6:BK$37))))))</f>
        <v>10.352216481001443</v>
      </c>
      <c r="BL24" s="75">
        <f>IF('01 (ind)'!BL$1="si",100*(('01 (ind)'!BL23-MIN('01 (ind)'!BL$6:BL$37))/(MAX('01 (ind)'!BL$6:BL$37)-MIN('01 (ind)'!BL$6:BL$37))),ABS(-100+(100*(('01 (ind)'!BL23-MIN('01 (ind)'!BL$6:BL$37))/(MAX('01 (ind)'!BL$6:BL$37)-MIN('01 (ind)'!BL$6:BL$37))))))</f>
        <v>2.7027027027027026</v>
      </c>
      <c r="BM24" s="75">
        <f>IF('01 (ind)'!BM$1="si",100*(('01 (ind)'!BM23-MIN('01 (ind)'!BM$6:BM$37))/(MAX('01 (ind)'!BM$6:BM$37)-MIN('01 (ind)'!BM$6:BM$37))),ABS(-100+(100*(('01 (ind)'!BM23-MIN('01 (ind)'!BM$6:BM$37))/(MAX('01 (ind)'!BM$6:BM$37)-MIN('01 (ind)'!BM$6:BM$37))))))</f>
        <v>11.931055574934279</v>
      </c>
      <c r="BN24" s="75">
        <f>IF('01 (ind)'!BN$1="si",100*(('01 (ind)'!BN23-MIN('01 (ind)'!BN$6:BN$37))/(MAX('01 (ind)'!BN$6:BN$37)-MIN('01 (ind)'!BN$6:BN$37))),ABS(-100+(100*(('01 (ind)'!BN23-MIN('01 (ind)'!BN$6:BN$37))/(MAX('01 (ind)'!BN$6:BN$37)-MIN('01 (ind)'!BN$6:BN$37))))))</f>
        <v>11.969117837985705</v>
      </c>
      <c r="BO24" s="75">
        <f>IF('01 (ind)'!BO$1="si",100*(('01 (ind)'!BO23-MIN('01 (ind)'!BO$6:BO$37))/(MAX('01 (ind)'!BO$6:BO$37)-MIN('01 (ind)'!BO$6:BO$37))),ABS(-100+(100*(('01 (ind)'!BO23-MIN('01 (ind)'!BO$6:BO$37))/(MAX('01 (ind)'!BO$6:BO$37)-MIN('01 (ind)'!BO$6:BO$37))))))</f>
        <v>66.308969522878343</v>
      </c>
      <c r="BP24" s="75">
        <f>IF('01 (ind)'!BP$1="si",100*(('01 (ind)'!BP23-MIN('01 (ind)'!BP$6:BP$37))/(MAX('01 (ind)'!BP$6:BP$37)-MIN('01 (ind)'!BP$6:BP$37))),ABS(-100+(100*(('01 (ind)'!BP23-MIN('01 (ind)'!BP$6:BP$37))/(MAX('01 (ind)'!BP$6:BP$37)-MIN('01 (ind)'!BP$6:BP$37))))))</f>
        <v>20.17066896511799</v>
      </c>
      <c r="BQ24" s="75">
        <f>IF('01 (ind)'!BQ$1="si",100*(('01 (ind)'!BQ23-MIN('01 (ind)'!BQ$6:BQ$37))/(MAX('01 (ind)'!BQ$6:BQ$37)-MIN('01 (ind)'!BQ$6:BQ$37))),ABS(-100+(100*(('01 (ind)'!BQ23-MIN('01 (ind)'!BQ$6:BQ$37))/(MAX('01 (ind)'!BQ$6:BQ$37)-MIN('01 (ind)'!BQ$6:BQ$37))))))</f>
        <v>6.891821994076242</v>
      </c>
      <c r="BR24" s="75">
        <f>IF('01 (ind)'!BR$1="si",100*(('01 (ind)'!BR23-MIN('01 (ind)'!BR$6:BR$37))/(MAX('01 (ind)'!BR$6:BR$37)-MIN('01 (ind)'!BR$6:BR$37))),ABS(-100+(100*(('01 (ind)'!BR23-MIN('01 (ind)'!BR$6:BR$37))/(MAX('01 (ind)'!BP$6:BP$37)-MIN('01 (ind)'!BR$6:BR$37))))))</f>
        <v>10.097982915799296</v>
      </c>
      <c r="BS24" s="75">
        <f>IF('01 (ind)'!BS$1="si",100*(('01 (ind)'!BS23-MIN('01 (ind)'!BS$6:BS$37))/(MAX('01 (ind)'!BS$6:BS$37)-MIN('01 (ind)'!BS$6:BS$37))),ABS(-100+(100*(('01 (ind)'!BS23-MIN('01 (ind)'!BS$6:BS$37))/(MAX('01 (ind)'!BQ$6:BQ$37)-MIN('01 (ind)'!BS$6:BS$37))))))</f>
        <v>51.587152536317227</v>
      </c>
      <c r="BT24" s="75">
        <f>IF('01 (ind)'!BT$1="si",100*(('01 (ind)'!BT23-MIN('01 (ind)'!BT$6:BT$37))/(MAX('01 (ind)'!BT$6:BT$37)-MIN('01 (ind)'!BT$6:BT$37))),ABS(-100+(100*(('01 (ind)'!BT23-MIN('01 (ind)'!BT$6:BT$37))/(MAX('01 (ind)'!BR$6:BR$37)-MIN('01 (ind)'!BT$6:BT$37))))))</f>
        <v>86.178681249999997</v>
      </c>
      <c r="BU24" s="75">
        <f>IF('01 (ind)'!BU$1="si",100*(('01 (ind)'!BU23-MIN('01 (ind)'!BU$6:BU$37))/(MAX('01 (ind)'!BU$6:BU$37)-MIN('01 (ind)'!BU$6:BU$37))),ABS(-100+(100*(('01 (ind)'!BU23-MIN('01 (ind)'!BU$6:BU$37))/(MAX('01 (ind)'!BU$6:BU$37)-MIN('01 (ind)'!BU$6:BU$37))))))</f>
        <v>26.597190756683304</v>
      </c>
      <c r="BV24" s="75">
        <f>IF('01 (ind)'!BV$1="si",100*(('01 (ind)'!BV23-MIN('01 (ind)'!BV$6:BV$37))/(MAX('01 (ind)'!BV$6:BV$37)-MIN('01 (ind)'!BV$6:BV$37))),ABS(-100+(100*(('01 (ind)'!BV23-MIN('01 (ind)'!BV$6:BV$37))/(MAX('01 (ind)'!BV$6:BV$37)-MIN('01 (ind)'!BV$6:BV$37))))))</f>
        <v>9.4437834622248662</v>
      </c>
      <c r="BW24" s="75">
        <f>IF('01 (ind)'!BW$1="si",100*(('01 (ind)'!BW23-MIN('01 (ind)'!BW$6:BW$37))/(MAX('01 (ind)'!BW$6:BW$37)-MIN('01 (ind)'!BW$6:BW$37))),ABS(-100+(100*(('01 (ind)'!BW23-MIN('01 (ind)'!BW$6:BW$37))/(MAX('01 (ind)'!BW$6:BW$37)-MIN('01 (ind)'!BW$6:BW$37))))))</f>
        <v>93.752460952880966</v>
      </c>
      <c r="BX24" s="75">
        <f>IF('01 (ind)'!BX$1="si",100*(('01 (ind)'!BX23-MIN('01 (ind)'!BX$6:BX$37))/(MAX('01 (ind)'!BX$6:BX$37)-MIN('01 (ind)'!BX$6:BX$37))),ABS(-100+(100*(('01 (ind)'!BX23-MIN('01 (ind)'!BX$6:BX$37))/(MAX('01 (ind)'!BX$6:BX$37)-MIN('01 (ind)'!BX$6:BX$37))))))</f>
        <v>6.8258247927967659</v>
      </c>
      <c r="BY24" s="75">
        <f>IF('01 (ind)'!BY$1="si",100*(('01 (ind)'!BY23-MIN('01 (ind)'!BY$6:BY$37))/(MAX('01 (ind)'!BY$6:BY$37)-MIN('01 (ind)'!BY$6:BY$37))),ABS(-100+(100*(('01 (ind)'!BY23-MIN('01 (ind)'!BY$6:BY$37))/(MAX('01 (ind)'!BY$6:BY$37)-MIN('01 (ind)'!BY$6:BY$37))))))</f>
        <v>0</v>
      </c>
      <c r="BZ24" s="75">
        <f>IF('01 (ind)'!BZ$1="si",100*(('01 (ind)'!BZ23-MIN('01 (ind)'!BZ$6:BZ$37))/(MAX('01 (ind)'!BZ$6:BZ$37)-MIN('01 (ind)'!BZ$6:BZ$37))),ABS(-100+(100*(('01 (ind)'!BZ23-MIN('01 (ind)'!BZ$6:BZ$37))/(MAX('01 (ind)'!BZ$6:BZ$37)-MIN('01 (ind)'!BZ$6:BZ$37))))))</f>
        <v>93.404721655749697</v>
      </c>
      <c r="CA24" s="75">
        <f>IF('01 (ind)'!CA$1="si",100*(('01 (ind)'!CA23-MIN('01 (ind)'!CA$6:CA$37))/(MAX('01 (ind)'!CA$6:CA$37)-MIN('01 (ind)'!CA$6:CA$37))),ABS(-100+(100*(('01 (ind)'!CA23-MIN('01 (ind)'!CA$6:CA$37))/(MAX('01 (ind)'!CA$6:CA$37)-MIN('01 (ind)'!CA$6:CA$37))))))</f>
        <v>20.366415338975731</v>
      </c>
      <c r="CB24" s="75">
        <f>IF('01 (ind)'!CB$1="si",100*(('01 (ind)'!CB23-MIN('01 (ind)'!CB$6:CB$37))/(MAX('01 (ind)'!CB$6:CB$37)-MIN('01 (ind)'!CB$6:CB$37))),ABS(-100+(100*(('01 (ind)'!CB23-MIN('01 (ind)'!CB$6:CB$37))/(MAX('01 (ind)'!CB$6:CB$37)-MIN('01 (ind)'!CB$6:CB$37))))))</f>
        <v>82.65306122448979</v>
      </c>
      <c r="CC24" s="75">
        <f>IF('01 (ind)'!CC$1="si",100*(('01 (ind)'!CC23-MIN('01 (ind)'!CC$6:CC$37))/(MAX('01 (ind)'!CC$6:CC$37)-MIN('01 (ind)'!CC$6:CC$37))),ABS(-100+(100*(('01 (ind)'!CC23-MIN('01 (ind)'!CC$6:CC$37))/(MAX('01 (ind)'!CC$6:CC$37)-MIN('01 (ind)'!CC$6:CC$37))))))</f>
        <v>32.492269379617227</v>
      </c>
      <c r="CD24" s="75">
        <f>IF('01 (ind)'!CD$1="si",100*(('01 (ind)'!CD23-MIN('01 (ind)'!CD$6:CD$37))/(MAX('01 (ind)'!CD$6:CD$37)-MIN('01 (ind)'!CD$6:CD$37))),ABS(-100+(100*(('01 (ind)'!CD23-MIN('01 (ind)'!CD$6:CD$37))/(MAX('01 (ind)'!CD$6:CD$37)-MIN('01 (ind)'!CD$6:CD$37))))))</f>
        <v>0</v>
      </c>
      <c r="CE24" s="75">
        <f>IF('01 (ind)'!CE$1="si",100*(('01 (ind)'!CE23-MIN('01 (ind)'!CE$6:CE$37))/(MAX('01 (ind)'!CE$6:CE$37)-MIN('01 (ind)'!CE$6:CE$37))),ABS(-100+(100*(('01 (ind)'!CE23-MIN('01 (ind)'!CE$6:CE$37))/(MAX('01 (ind)'!CE$6:CE$37)-MIN('01 (ind)'!CE$6:CE$37))))))</f>
        <v>15.229810700244913</v>
      </c>
      <c r="CF24" s="75">
        <f>IF('01 (ind)'!CF$1="si",100*(('01 (ind)'!CF23-MIN('01 (ind)'!CF$6:CF$37))/(MAX('01 (ind)'!CF$6:CF$37)-MIN('01 (ind)'!CF$6:CF$37))),ABS(-100+(100*(('01 (ind)'!CF23-MIN('01 (ind)'!CF$6:CF$37))/(MAX('01 (ind)'!CF$6:CF$37)-MIN('01 (ind)'!CF$6:CF$37))))))</f>
        <v>0.54802063646093269</v>
      </c>
      <c r="CG24" s="75">
        <f>IF('01 (ind)'!CG$1="si",100*(('01 (ind)'!CG23-MIN('01 (ind)'!CG$6:CG$37))/(MAX('01 (ind)'!CG$6:CG$37)-MIN('01 (ind)'!CG$6:CG$37))),ABS(-100+(100*(('01 (ind)'!CG23-MIN('01 (ind)'!CG$6:CG$37))/(MAX('01 (ind)'!CG$6:CG$37)-MIN('01 (ind)'!CG$6:CG$37))))))</f>
        <v>7.812270181608362</v>
      </c>
      <c r="CH24" s="75">
        <f>IF('01 (ind)'!CH$1="si",100*(('01 (ind)'!CH23-MIN('01 (ind)'!CH$6:CH$37))/(MAX('01 (ind)'!CH$6:CH$37)-MIN('01 (ind)'!CH$6:CH$37))),ABS(-100+(100*(('01 (ind)'!CH23-MIN('01 (ind)'!CH$6:CH$37))/(MAX('01 (ind)'!CH$6:CH$37)-MIN('01 (ind)'!CH$6:CH$37))))))</f>
        <v>16.608295249982525</v>
      </c>
      <c r="CI24" s="75">
        <f>IF('01 (ind)'!CI$1="si",100*(('01 (ind)'!CI23-MIN('01 (ind)'!CI$6:CI$37))/(MAX('01 (ind)'!CI$6:CI$37)-MIN('01 (ind)'!CI$6:CI$37))),ABS(-100+(100*(('01 (ind)'!CI23-MIN('01 (ind)'!CI$6:CI$37))/(MAX('01 (ind)'!CI$6:CI$37)-MIN('01 (ind)'!CI$6:CI$37))))))</f>
        <v>57.049470764659659</v>
      </c>
      <c r="CJ24" s="75">
        <f>IF('01 (ind)'!CJ$1="si",100*(('01 (ind)'!CJ23-MIN('01 (ind)'!CJ$6:CJ$37))/(MAX('01 (ind)'!CJ$6:CJ$37)-MIN('01 (ind)'!CJ$6:CJ$37))),ABS(-100+(100*(('01 (ind)'!CJ23-MIN('01 (ind)'!CJ$6:CJ$37))/(MAX('01 (ind)'!CJ$6:CJ$37)-MIN('01 (ind)'!CJ$6:CJ$37))))))</f>
        <v>86.68617634931087</v>
      </c>
      <c r="CK24" s="75">
        <f>IF('01 (ind)'!CK$1="si",100*(('01 (ind)'!CK23-MIN('01 (ind)'!CK$6:CK$37))/(MAX('01 (ind)'!CK$6:CK$37)-MIN('01 (ind)'!CK$6:CK$37))),ABS(-100+(100*(('01 (ind)'!CK23-MIN('01 (ind)'!CK$6:CK$37))/(MAX('01 (ind)'!CK$6:CK$37)-MIN('01 (ind)'!CK$6:CK$37))))))</f>
        <v>4.3567315781760154</v>
      </c>
      <c r="CL24" s="75">
        <f>IF('01 (ind)'!CL$1="si",100*(('01 (ind)'!CL23-MIN('01 (ind)'!CL$6:CL$37))/(MAX('01 (ind)'!CL$6:CL$37)-MIN('01 (ind)'!CL$6:CL$37))),ABS(-100+(100*(('01 (ind)'!CL23-MIN('01 (ind)'!CL$6:CL$37))/(MAX('01 (ind)'!CL$6:CL$37)-MIN('01 (ind)'!CL$6:CL$37))))))</f>
        <v>0</v>
      </c>
      <c r="CM24" s="75">
        <f>IF('01 (ind)'!CM$1="si",100*(('01 (ind)'!CM23-MIN('01 (ind)'!CM$6:CM$37))/(MAX('01 (ind)'!CM$6:CM$37)-MIN('01 (ind)'!CM$6:CM$37))),ABS(-100+(100*(('01 (ind)'!CM23-MIN('01 (ind)'!CM$6:CM$37))/(MAX('01 (ind)'!CM$6:CM$37)-MIN('01 (ind)'!CM$6:CM$37))))))</f>
        <v>1.5227549644774048</v>
      </c>
    </row>
    <row r="25" spans="1:91">
      <c r="A25" s="18" t="s">
        <v>223</v>
      </c>
      <c r="B25" s="87">
        <f>IF('01 (ind)'!B$1="si",100*(('01 (ind)'!B24-MIN('01 (ind)'!B$6:B$37))/(MAX('01 (ind)'!B$6:B$37)-MIN('01 (ind)'!B$6:B$37))),ABS(-100+(100*(('01 (ind)'!B24-MIN('01 (ind)'!B$6:B$37))/(MAX('01 (ind)'!B$6:B$37)-MIN('01 (ind)'!B$6:B$37))))))</f>
        <v>29.823727556773761</v>
      </c>
      <c r="C25" s="87">
        <f>IF('01 (ind)'!C$1="si",100*(('01 (ind)'!C24-MIN('01 (ind)'!C$6:C$37))/(MAX('01 (ind)'!C$6:C$37)-MIN('01 (ind)'!C$6:C$37))),ABS(-100+(100*(('01 (ind)'!C24-MIN('01 (ind)'!C$6:C$37))/(MAX('01 (ind)'!C$6:C$37)-MIN('01 (ind)'!C$6:C$37))))))</f>
        <v>99.775401703677048</v>
      </c>
      <c r="D25" s="87">
        <f>IF('01 (ind)'!D$1="si",100*(('01 (ind)'!D24-MIN('01 (ind)'!D$6:D$37))/(MAX('01 (ind)'!D$6:D$37)-MIN('01 (ind)'!D$6:D$37))),ABS(-100+(100*(('01 (ind)'!D24-MIN('01 (ind)'!D$6:D$37))/(MAX('01 (ind)'!D$6:D$37)-MIN('01 (ind)'!D$6:D$37))))))</f>
        <v>68.20121704288627</v>
      </c>
      <c r="E25" s="87">
        <f>IF('01 (ind)'!E$1="si",100*(('01 (ind)'!E24-MIN('01 (ind)'!E$6:E$37))/(MAX('01 (ind)'!E$6:E$37)-MIN('01 (ind)'!E$6:E$37))),ABS(-100+(100*(('01 (ind)'!E24-MIN('01 (ind)'!E$6:E$37))/(MAX('01 (ind)'!E$6:E$37)-MIN('01 (ind)'!E$6:E$37))))))</f>
        <v>63.888888888888893</v>
      </c>
      <c r="F25" s="87">
        <f>IF('01 (ind)'!F$1="si",100*(('01 (ind)'!F24-MIN('01 (ind)'!F$6:F$37))/(MAX('01 (ind)'!F$6:F$37)-MIN('01 (ind)'!F$6:F$37))),ABS(-100+(100*(('01 (ind)'!F24-MIN('01 (ind)'!F$6:F$37))/(MAX('01 (ind)'!F$6:F$37)-MIN('01 (ind)'!F$6:F$37))))))</f>
        <v>59.016393442622942</v>
      </c>
      <c r="G25" s="87">
        <f>IF('01 (ind)'!G$1="si",100*(('01 (ind)'!G24-MIN('01 (ind)'!G$6:G$37))/(MAX('01 (ind)'!G$6:G$37)-MIN('01 (ind)'!G$6:G$37))),ABS(-100+(100*(('01 (ind)'!G24-MIN('01 (ind)'!G$6:G$37))/(MAX('01 (ind)'!G$6:G$37)-MIN('01 (ind)'!G$6:G$37))))))</f>
        <v>47.435897435897438</v>
      </c>
      <c r="H25" s="87">
        <f>IF('01 (ind)'!H$1="si",100*(('01 (ind)'!H24-MIN('01 (ind)'!H$6:H$37))/(MAX('01 (ind)'!H$6:H$37)-MIN('01 (ind)'!H$6:H$37))),ABS(-100+(100*(('01 (ind)'!H24-MIN('01 (ind)'!H$6:H$37))/(MAX('01 (ind)'!H$6:H$37)-MIN('01 (ind)'!H$6:H$37))))))</f>
        <v>62.096774193548363</v>
      </c>
      <c r="I25" s="87">
        <f>IF('01 (ind)'!I$1="si",100*(('01 (ind)'!I24-MIN('01 (ind)'!I$6:I$37))/(MAX('01 (ind)'!I$6:I$37)-MIN('01 (ind)'!I$6:I$37))),ABS(-100+(100*(('01 (ind)'!I24-MIN('01 (ind)'!I$6:I$37))/(MAX('01 (ind)'!I$6:I$37)-MIN('01 (ind)'!I$6:I$37))))))</f>
        <v>100</v>
      </c>
      <c r="J25" s="87">
        <f>IF('01 (ind)'!J$1="si",100*(('01 (ind)'!J24-MIN('01 (ind)'!J$6:J$37))/(MAX('01 (ind)'!J$6:J$37)-MIN('01 (ind)'!J$6:J$37))),ABS(-100+(100*(('01 (ind)'!J24-MIN('01 (ind)'!J$6:J$37))/(MAX('01 (ind)'!J$6:J$37)-MIN('01 (ind)'!J$6:J$37))))))</f>
        <v>44.936708860759502</v>
      </c>
      <c r="K25" s="87">
        <f>IF('01 (ind)'!K$1="si",100*(('01 (ind)'!K24-MIN('01 (ind)'!K$6:K$37))/(MAX('01 (ind)'!K$6:K$37)-MIN('01 (ind)'!K$6:K$37))),ABS(-100+(100*(('01 (ind)'!K24-MIN('01 (ind)'!K$6:K$37))/(MAX('01 (ind)'!K$6:K$37)-MIN('01 (ind)'!K$6:K$37))))))</f>
        <v>28.229150789649783</v>
      </c>
      <c r="L25" s="87">
        <f>IF('01 (ind)'!L$1="si",100*(('01 (ind)'!L24-MIN('01 (ind)'!L$6:L$37))/(MAX('01 (ind)'!L$6:L$37)-MIN('01 (ind)'!L$6:L$37))),ABS(-100+(100*(('01 (ind)'!L24-MIN('01 (ind)'!L$6:L$37))/(MAX('01 (ind)'!L$6:L$37)-MIN('01 (ind)'!L$6:L$37))))))</f>
        <v>99.179483879612121</v>
      </c>
      <c r="M25" s="87">
        <f>IF('01 (ind)'!M$1="si",100*(('01 (ind)'!M24-MIN('01 (ind)'!M$6:M$37))/(MAX('01 (ind)'!M$6:M$37)-MIN('01 (ind)'!M$6:M$37))),ABS(-100+(100*(('01 (ind)'!M24-MIN('01 (ind)'!M$6:M$37))/(MAX('01 (ind)'!M$6:M$37)-MIN('01 (ind)'!M$6:M$37))))))</f>
        <v>1.1571696060823018</v>
      </c>
      <c r="N25" s="87">
        <f>IF('01 (ind)'!N$1="si",100*(('01 (ind)'!N24-MIN('01 (ind)'!N$6:N$37))/(MAX('01 (ind)'!N$6:N$37)-MIN('01 (ind)'!N$6:N$37))),ABS(-100+(100*(('01 (ind)'!N24-MIN('01 (ind)'!N$6:N$37))/(MAX('01 (ind)'!N$6:N$37)-MIN('01 (ind)'!N$6:N$37))))))</f>
        <v>0</v>
      </c>
      <c r="O25" s="87">
        <f>IF('01 (ind)'!O$1="si",100*(('01 (ind)'!O24-MIN('01 (ind)'!O$6:O$37))/(MAX('01 (ind)'!O$6:O$37)-MIN('01 (ind)'!O$6:O$37))),ABS(-100+(100*(('01 (ind)'!O24-MIN('01 (ind)'!O$6:O$37))/(MAX('01 (ind)'!O$6:O$37)-MIN('01 (ind)'!O$6:O$37))))))</f>
        <v>76.288659793814432</v>
      </c>
      <c r="P25" s="87">
        <f>IF('01 (ind)'!P$1="si",100*(('01 (ind)'!P24-MIN('01 (ind)'!P$6:P$37))/(MAX('01 (ind)'!P$6:P$37)-MIN('01 (ind)'!P$6:P$37))),ABS(-100+(100*(('01 (ind)'!P24-MIN('01 (ind)'!P$6:P$37))/(MAX('01 (ind)'!P$6:P$37)-MIN('01 (ind)'!P$6:P$37))))))</f>
        <v>4.9103182900547919</v>
      </c>
      <c r="Q25" s="87">
        <f>IF('01 (ind)'!Q$1="si",100*(('01 (ind)'!Q24-MIN('01 (ind)'!Q$6:Q$37))/(MAX('01 (ind)'!Q$6:Q$37)-MIN('01 (ind)'!Q$6:Q$37))),ABS(-100+(100*(('01 (ind)'!Q24-MIN('01 (ind)'!Q$6:Q$37))/(MAX('01 (ind)'!Q$6:Q$37)-MIN('01 (ind)'!Q$6:Q$37))))))</f>
        <v>5.3375027001649116</v>
      </c>
      <c r="R25" s="87">
        <f>IF('01 (ind)'!R$1="si",100*(('01 (ind)'!R24-MIN('01 (ind)'!R$6:R$37))/(MAX('01 (ind)'!R$6:R$37)-MIN('01 (ind)'!R$6:R$37))),ABS(-100+(100*(('01 (ind)'!R24-MIN('01 (ind)'!R$6:R$37))/(MAX('01 (ind)'!R$6:R$37)-MIN('01 (ind)'!R$6:R$37))))))</f>
        <v>0.13592672093514124</v>
      </c>
      <c r="S25" s="75">
        <f>ABS(ABS(('01 (ind)'!S24-((MAX('01 (ind)'!S$6:S$37)+MIN('01 (ind)'!S$6:S$37))/2))/(((MAX('01 (ind)'!S$6:S$37)+MIN('01 (ind)'!S$6:S$37))/2)-MAX('01 (ind)'!S$6:S$37))*100)-100)</f>
        <v>61.231971969242217</v>
      </c>
      <c r="T25" s="75">
        <f>IF('01 (ind)'!T$1="si",100*(('01 (ind)'!T24-MIN('01 (ind)'!T$6:T$37))/(MAX('01 (ind)'!T$6:T$37)-MIN('01 (ind)'!T$6:T$37))),ABS(-100+(100*(('01 (ind)'!T24-MIN('01 (ind)'!T$6:T$37))/(MAX('01 (ind)'!T$6:T$37)-MIN('01 (ind)'!T$6:T$37))))))</f>
        <v>100</v>
      </c>
      <c r="U25" s="75">
        <f>IF('01 (ind)'!U$1="si",100*(('01 (ind)'!U24-MIN('01 (ind)'!U$6:U$37))/(MAX('01 (ind)'!U$6:U$37)-MIN('01 (ind)'!U$6:U$37))),ABS(-100+(100*(('01 (ind)'!U24-MIN('01 (ind)'!U$6:U$37))/(MAX('01 (ind)'!U$6:U$37)-MIN('01 (ind)'!U$6:U$37))))))</f>
        <v>80</v>
      </c>
      <c r="V25" s="75">
        <f>IF('01 (ind)'!V$1="si",100*(('01 (ind)'!V24-MIN('01 (ind)'!V$6:V$37))/(MAX('01 (ind)'!V$6:V$37)-MIN('01 (ind)'!V$6:V$37))),ABS(-100+(100*(('01 (ind)'!V24-MIN('01 (ind)'!V$6:V$37))/(MAX('01 (ind)'!V$6:V$37)-MIN('01 (ind)'!V$6:V$37))))))</f>
        <v>96.132596685082873</v>
      </c>
      <c r="W25" s="75">
        <f>IF('01 (ind)'!W$1="si",100*(('01 (ind)'!W24-MIN('01 (ind)'!W$6:W$37))/(MAX('01 (ind)'!W$6:W$37)-MIN('01 (ind)'!W$6:W$37))),ABS(-100+(100*(('01 (ind)'!W24-MIN('01 (ind)'!W$6:W$37))/(MAX('01 (ind)'!W$6:W$37)-MIN('01 (ind)'!W$6:W$37))))))</f>
        <v>93.815345690740585</v>
      </c>
      <c r="X25" s="75">
        <f>IF('01 (ind)'!X$1="si",100*(('01 (ind)'!X24-MIN('01 (ind)'!X$6:X$37))/(MAX('01 (ind)'!X$6:X$37)-MIN('01 (ind)'!X$6:X$37))),ABS(-100+(100*(('01 (ind)'!X24-MIN('01 (ind)'!X$6:X$37))/(MAX('01 (ind)'!X$6:X$37)-MIN('01 (ind)'!X$6:X$37))))))</f>
        <v>88.368345961338974</v>
      </c>
      <c r="Y25" s="75">
        <f>IF('01 (ind)'!Y$1="si",100*(('01 (ind)'!Y24-MIN('01 (ind)'!Y$6:Y$37))/(MAX('01 (ind)'!Y$6:Y$37)-MIN('01 (ind)'!Y$6:Y$37))),ABS(-100+(100*(('01 (ind)'!Y24-MIN('01 (ind)'!Y$6:Y$37))/(MAX('01 (ind)'!Y$6:Y$37)-MIN('01 (ind)'!Y$6:Y$37))))))</f>
        <v>100</v>
      </c>
      <c r="Z25" s="75">
        <f>IF('01 (ind)'!Z$1="si",100*(('01 (ind)'!Z24-MIN('01 (ind)'!Z$6:Z$37))/(MAX('01 (ind)'!Z$6:Z$37)-MIN('01 (ind)'!Z$6:Z$37))),ABS(-100+(100*(('01 (ind)'!Z24-MIN('01 (ind)'!Z$6:Z$37))/(MAX('01 (ind)'!Z$6:Z$37)-MIN('01 (ind)'!Z$6:Z$37))))))</f>
        <v>81.254929520685891</v>
      </c>
      <c r="AA25" s="75">
        <f>IF('01 (ind)'!AA$1="si",100*(('01 (ind)'!AA24-MIN('01 (ind)'!AA$6:AA$37))/(MAX('01 (ind)'!AA$6:AA$37)-MIN('01 (ind)'!AA$6:AA$37))),ABS(-100+(100*(('01 (ind)'!AA24-MIN('01 (ind)'!AA$6:AA$37))/(MAX('01 (ind)'!AA$6:AA$37)-MIN('01 (ind)'!AA$6:AA$37))))))</f>
        <v>97.540888096078604</v>
      </c>
      <c r="AB25" s="75">
        <f>IF('01 (ind)'!AB$1="si",100*(('01 (ind)'!AB24-MIN('01 (ind)'!AB$6:AB$37))/(MAX('01 (ind)'!AB$6:AB$37)-MIN('01 (ind)'!AB$6:AB$37))),ABS(-100+(100*(('01 (ind)'!AB24-MIN('01 (ind)'!AB$6:AB$37))/(MAX('01 (ind)'!AB$6:AB$37)-MIN('01 (ind)'!AB$6:AB$37))))))</f>
        <v>19.430467355037475</v>
      </c>
      <c r="AC25" s="75">
        <f>IF('01 (ind)'!AC$1="si",100*(('01 (ind)'!AC24-MIN('01 (ind)'!AC$6:AC$37))/(MAX('01 (ind)'!AC$6:AC$37)-MIN('01 (ind)'!AC$6:AC$37))),ABS(-100+(100*(('01 (ind)'!AC24-MIN('01 (ind)'!AC$6:AC$37))/(MAX('01 (ind)'!AC$6:AC$37)-MIN('01 (ind)'!AC$6:AC$37))))))</f>
        <v>97.718654440951923</v>
      </c>
      <c r="AD25" s="75">
        <f>IF('01 (ind)'!AD$1="si",100*(('01 (ind)'!AD24-MIN('01 (ind)'!AD$6:AD$37))/(MAX('01 (ind)'!AD$6:AD$37)-MIN('01 (ind)'!AD$6:AD$37))),ABS(-100+(100*(('01 (ind)'!AD24-MIN('01 (ind)'!AD$6:AD$37))/(MAX('01 (ind)'!AD$6:AD$37)-MIN('01 (ind)'!AD$6:AD$37))))))</f>
        <v>43.518360053274947</v>
      </c>
      <c r="AE25" s="75">
        <f>IF('01 (ind)'!AE$1="si",100*(('01 (ind)'!AE24-MIN('01 (ind)'!AE$6:AE$37))/(MAX('01 (ind)'!AE$6:AE$37)-MIN('01 (ind)'!AE$6:AE$37))),ABS(-100+(100*(('01 (ind)'!AE24-MIN('01 (ind)'!AE$6:AE$37))/(MAX('01 (ind)'!AE$6:AE$37)-MIN('01 (ind)'!AE$6:AE$37))))))</f>
        <v>43.657569864482383</v>
      </c>
      <c r="AF25" s="75">
        <f>IF('01 (ind)'!AF$1="si",100*(('01 (ind)'!AF24-MIN('01 (ind)'!AF$6:AF$37))/(MAX('01 (ind)'!AF$6:AF$37)-MIN('01 (ind)'!AF$6:AF$37))),ABS(-100+(100*(('01 (ind)'!AF24-MIN('01 (ind)'!AF$6:AF$37))/(MAX('01 (ind)'!AF$6:AF$37)-MIN('01 (ind)'!AF$6:AF$37))))))</f>
        <v>97.872340425531917</v>
      </c>
      <c r="AG25" s="75">
        <f>IF('01 (ind)'!AG$1="si",100*(('01 (ind)'!AG24-MIN('01 (ind)'!AG$6:AG$37))/(MAX('01 (ind)'!AG$6:AG$37)-MIN('01 (ind)'!AG$6:AG$37))),ABS(-100+(100*(('01 (ind)'!AG24-MIN('01 (ind)'!AG$6:AG$37))/(MAX('01 (ind)'!AG$6:AG$37)-MIN('01 (ind)'!AG$6:AG$37))))))</f>
        <v>96.296296296296333</v>
      </c>
      <c r="AH25" s="75">
        <f>IF('01 (ind)'!AH$1="si",100*(('01 (ind)'!AH24-MIN('01 (ind)'!AH$6:AH$37))/(MAX('01 (ind)'!AH$6:AH$37)-MIN('01 (ind)'!AH$6:AH$37))),ABS(-100+(100*(('01 (ind)'!AH24-MIN('01 (ind)'!AH$6:AH$37))/(MAX('01 (ind)'!AH$6:AH$37)-MIN('01 (ind)'!AH$6:AH$37))))))</f>
        <v>31.25</v>
      </c>
      <c r="AI25" s="75">
        <f>IF('01 (ind)'!AI$1="si",100*(('01 (ind)'!AI24-MIN('01 (ind)'!AI$6:AI$37))/(MAX('01 (ind)'!AI$6:AI$37)-MIN('01 (ind)'!AI$6:AI$37))),ABS(-100+(100*(('01 (ind)'!AI24-MIN('01 (ind)'!AI$6:AI$37))/(MAX('01 (ind)'!AI$6:AI$37)-MIN('01 (ind)'!AI$6:AI$37))))))</f>
        <v>10.198387518196405</v>
      </c>
      <c r="AJ25" s="75">
        <f>IF('01 (ind)'!AJ$1="si",100*(('01 (ind)'!AJ24-MIN('01 (ind)'!AJ$6:AJ$37))/(MAX('01 (ind)'!AJ$6:AJ$37)-MIN('01 (ind)'!AJ$6:AJ$37))),ABS(-100+(100*(('01 (ind)'!AJ24-MIN('01 (ind)'!AJ$6:AJ$37))/(MAX('01 (ind)'!AJ$6:AJ$37)-MIN('01 (ind)'!AJ$6:AJ$37))))))</f>
        <v>98.515535097813625</v>
      </c>
      <c r="AK25" s="75">
        <f>IF('01 (ind)'!AK$1="si",100*(('01 (ind)'!AK24-MIN('01 (ind)'!AK$6:AK$37))/(MAX('01 (ind)'!AK$6:AK$37)-MIN('01 (ind)'!AK$6:AK$37))),ABS(-100+(100*(('01 (ind)'!AK24-MIN('01 (ind)'!AK$6:AK$37))/(MAX('01 (ind)'!AK$6:AK$37)-MIN('01 (ind)'!AK$6:AK$37))))))</f>
        <v>21.616880228598749</v>
      </c>
      <c r="AL25" s="75">
        <f>IF('01 (ind)'!AL$1="si",100*(('01 (ind)'!AL24-MIN('01 (ind)'!AL$6:AL$37))/(MAX('01 (ind)'!AL$6:AL$37)-MIN('01 (ind)'!AL$6:AL$37))),ABS(-100+(100*(('01 (ind)'!AL24-MIN('01 (ind)'!AL$6:AL$37))/(MAX('01 (ind)'!AL$6:AL$37)-MIN('01 (ind)'!AL$6:AL$37))))))</f>
        <v>21.383335865980129</v>
      </c>
      <c r="AM25" s="75">
        <f>IF('01 (ind)'!AM$1="si",100*(('01 (ind)'!AM24-MIN('01 (ind)'!AM$6:AM$37))/(MAX('01 (ind)'!AM$6:AM$37)-MIN('01 (ind)'!AM$6:AM$37))),ABS(-100+(100*(('01 (ind)'!AM24-MIN('01 (ind)'!AM$6:AM$37))/(MAX('01 (ind)'!AM$6:AM$37)-MIN('01 (ind)'!AM$6:AM$37))))))</f>
        <v>90.964267660138546</v>
      </c>
      <c r="AN25" s="75">
        <f>IF('01 (ind)'!AN$1="si",100*(('01 (ind)'!AN24-MIN('01 (ind)'!AN$6:AN$37))/(MAX('01 (ind)'!AN$6:AN$37)-MIN('01 (ind)'!AN$6:AN$37))),ABS(-100+(100*(('01 (ind)'!AN24-MIN('01 (ind)'!AN$6:AN$37))/(MAX('01 (ind)'!AN$6:AN$37)-MIN('01 (ind)'!AN$6:AN$37))))))</f>
        <v>81.411405050375464</v>
      </c>
      <c r="AO25" s="75">
        <f>IF('01 (ind)'!AO$1="si",100*(('01 (ind)'!AO24-MIN('01 (ind)'!AO$6:AO$37))/(MAX('01 (ind)'!AO$6:AO$37)-MIN('01 (ind)'!AO$6:AO$37))),ABS(-100+(100*(('01 (ind)'!AO24-MIN('01 (ind)'!AO$6:AO$37))/(MAX('01 (ind)'!AO$6:AO$37)-MIN('01 (ind)'!AO$6:AO$37))))))</f>
        <v>65.793259667476633</v>
      </c>
      <c r="AP25" s="75">
        <f>IF('01 (ind)'!AP$1="si",100*(('01 (ind)'!AP24-MIN('01 (ind)'!AP$6:AP$37))/(MAX('01 (ind)'!AP$6:AP$37)-MIN('01 (ind)'!AP$6:AP$37))),ABS(-100+(100*(('01 (ind)'!AP24-MIN('01 (ind)'!AP$6:AP$37))/(MAX('01 (ind)'!AP$6:AP$37)-MIN('01 (ind)'!AP$6:AP$37))))))</f>
        <v>24.954023753863055</v>
      </c>
      <c r="AQ25" s="75">
        <f>IF('01 (ind)'!AQ$1="si",100*(('01 (ind)'!AQ24-MIN('01 (ind)'!AQ$6:AQ$37))/(MAX('01 (ind)'!AQ$6:AQ$37)-MIN('01 (ind)'!AQ$6:AQ$37))),ABS(-100+(100*(('01 (ind)'!AQ24-MIN('01 (ind)'!AQ$6:AQ$37))/(MAX('01 (ind)'!AQ$6:AQ$37)-MIN('01 (ind)'!AQ$6:AQ$37))))))</f>
        <v>21.766234093239316</v>
      </c>
      <c r="AR25" s="75">
        <f>IF('01 (ind)'!AR$1="si",100*(('01 (ind)'!AR24-MIN('01 (ind)'!AR$6:AR$37))/(MAX('01 (ind)'!AR$6:AR$37)-MIN('01 (ind)'!AR$6:AR$37))),ABS(-100+(100*(('01 (ind)'!AR24-MIN('01 (ind)'!AR$6:AR$37))/(MAX('01 (ind)'!AR$6:AR$37)-MIN('01 (ind)'!AR$6:AR$37))))))</f>
        <v>65.09612450588223</v>
      </c>
      <c r="AS25" s="75">
        <f>IF('01 (ind)'!AS$1="si",100*(('01 (ind)'!AS24-MIN('01 (ind)'!AS$6:AS$37))/(MAX('01 (ind)'!AS$6:AS$37)-MIN('01 (ind)'!AS$6:AS$37))),ABS(-100+(100*(('01 (ind)'!AS24-MIN('01 (ind)'!AS$6:AS$37))/(MAX('01 (ind)'!AS$6:AS$37)-MIN('01 (ind)'!AS$6:AS$37))))))</f>
        <v>45.18539222569752</v>
      </c>
      <c r="AT25" s="75">
        <f>IF('01 (ind)'!AT$1="si",100*(('01 (ind)'!AT24-MIN('01 (ind)'!AT$6:AT$37))/(MAX('01 (ind)'!AT$6:AT$37)-MIN('01 (ind)'!AT$6:AT$37))),ABS(-100+(100*(('01 (ind)'!AT24-MIN('01 (ind)'!AT$6:AT$37))/(MAX('01 (ind)'!AT$6:AT$37)-MIN('01 (ind)'!AT$6:AT$37))))))</f>
        <v>0</v>
      </c>
      <c r="AU25" s="75">
        <f>IF('01 (ind)'!AU$1="si",100*(('01 (ind)'!AU24-MIN('01 (ind)'!AU$6:AU$37))/(MAX('01 (ind)'!AU$6:AU$37)-MIN('01 (ind)'!AU$6:AU$37))),ABS(-100+(100*(('01 (ind)'!AU24-MIN('01 (ind)'!AU$6:AU$37))/(MAX('01 (ind)'!AU$6:AU$37)-MIN('01 (ind)'!AU$6:AU$37))))))</f>
        <v>70.43478260869567</v>
      </c>
      <c r="AV25" s="75">
        <f>IF('01 (ind)'!AV$1="si",100*(('01 (ind)'!AV24-MIN('01 (ind)'!AV$6:AV$37))/(MAX('01 (ind)'!AV$6:AV$37)-MIN('01 (ind)'!AV$6:AV$37))),ABS(-100+(100*(('01 (ind)'!AV24-MIN('01 (ind)'!AV$6:AV$37))/(MAX('01 (ind)'!AV$6:AV$37)-MIN('01 (ind)'!AV$6:AV$37))))))</f>
        <v>81.455805892547659</v>
      </c>
      <c r="AW25" s="75">
        <f>IF('01 (ind)'!AW$1="si",100*(('01 (ind)'!AW24-MIN('01 (ind)'!AW$6:AW$37))/(MAX('01 (ind)'!AW$6:AW$37)-MIN('01 (ind)'!AW$6:AW$37))),ABS(-100+(100*(('01 (ind)'!AW24-MIN('01 (ind)'!AW$6:AW$37))/(MAX('01 (ind)'!AW$6:AW$37)-MIN('01 (ind)'!AW$6:AW$37))))))</f>
        <v>100</v>
      </c>
      <c r="AX25" s="75">
        <f>IF('01 (ind)'!AX$1="si",100*(('01 (ind)'!AX24-MIN('01 (ind)'!AX$6:AX$37))/(MAX('01 (ind)'!AX$6:AX$37)-MIN('01 (ind)'!AX$6:AX$37))),ABS(-100+(100*(('01 (ind)'!AX24-MIN('01 (ind)'!AX$6:AX$37))/(MAX('01 (ind)'!AX$6:AX$37)-MIN('01 (ind)'!AX$6:AX$37))))))</f>
        <v>14.602929100287096</v>
      </c>
      <c r="AY25" s="75">
        <f>IF('01 (ind)'!AY$1="si",100*(('01 (ind)'!AY24-MIN('01 (ind)'!AY$6:AY$37))/(MAX('01 (ind)'!AY$6:AY$37)-MIN('01 (ind)'!AY$6:AY$37))),ABS(-100+(100*(('01 (ind)'!AY24-MIN('01 (ind)'!AY$6:AY$37))/(MAX('01 (ind)'!AY$6:AY$37)-MIN('01 (ind)'!AY$6:AY$37))))))</f>
        <v>76.54614652711706</v>
      </c>
      <c r="AZ25" s="75">
        <f>IF('01 (ind)'!AZ$1="si",100*(('01 (ind)'!AZ24-MIN('01 (ind)'!AZ$6:AZ$37))/(MAX('01 (ind)'!AZ$6:AZ$37)-MIN('01 (ind)'!AZ$6:AZ$37))),ABS(-100+(100*(('01 (ind)'!AZ24-MIN('01 (ind)'!AZ$6:AZ$37))/(MAX('01 (ind)'!AZ$6:AZ$37)-MIN('01 (ind)'!AZ$6:AZ$37))))))</f>
        <v>2.6958016515923258</v>
      </c>
      <c r="BA25" s="75">
        <f>IF('01 (ind)'!BA$1="si",100*(('01 (ind)'!BA24-MIN('01 (ind)'!BA$6:BA$37))/(MAX('01 (ind)'!BA$6:BA$37)-MIN('01 (ind)'!BA$6:BA$37))),ABS(-100+(100*(('01 (ind)'!BA24-MIN('01 (ind)'!BA$6:BA$37))/(MAX('01 (ind)'!BA$6:BA$37)-MIN('01 (ind)'!BA$6:BA$37))))))</f>
        <v>13.746478593983531</v>
      </c>
      <c r="BB25" s="75">
        <f>IF('01 (ind)'!BB$1="si",100*(('01 (ind)'!BB24-MIN('01 (ind)'!BB$6:BB$37))/(MAX('01 (ind)'!BB$6:BB$37)-MIN('01 (ind)'!BB$6:BB$37))),ABS(-100+(100*(('01 (ind)'!BB24-MIN('01 (ind)'!BB$6:BB$37))/(MAX('01 (ind)'!BB$6:BB$37)-MIN('01 (ind)'!BB$6:BB$37))))))</f>
        <v>57.161781520663467</v>
      </c>
      <c r="BC25" s="75">
        <f>IF('01 (ind)'!BC$1="si",100*(('01 (ind)'!BC24-MIN('01 (ind)'!BC$6:BC$37))/(MAX('01 (ind)'!BC$6:BC$37)-MIN('01 (ind)'!BC$6:BC$37))),ABS(-100+(100*(('01 (ind)'!BC24-MIN('01 (ind)'!BC$6:BC$37))/(MAX('01 (ind)'!BC$6:BC$37)-MIN('01 (ind)'!BC$6:BC$37))))))</f>
        <v>34.949633771834151</v>
      </c>
      <c r="BD25" s="75">
        <f>IF('01 (ind)'!BD$1="si",100*(('01 (ind)'!BD24-MIN('01 (ind)'!BD$6:BD$37))/(MAX('01 (ind)'!BD$6:BD$37)-MIN('01 (ind)'!BD$6:BD$37))),ABS(-100+(100*(('01 (ind)'!BD24-MIN('01 (ind)'!BD$6:BD$37))/(MAX('01 (ind)'!BD$6:BD$37)-MIN('01 (ind)'!BD$6:BD$37))))))</f>
        <v>85.372293480547384</v>
      </c>
      <c r="BE25" s="75">
        <f>IF('01 (ind)'!BE$1="si",100*(('01 (ind)'!BE24-MIN('01 (ind)'!BE$6:BE$37))/(MAX('01 (ind)'!BE$6:BE$37)-MIN('01 (ind)'!BE$6:BE$37))),ABS(-100+(100*(('01 (ind)'!BE24-MIN('01 (ind)'!BE$6:BE$37))/(MAX('01 (ind)'!BE$6:BE$37)-MIN('01 (ind)'!BE$6:BE$37))))))</f>
        <v>41.119691119691112</v>
      </c>
      <c r="BF25" s="75">
        <f>IF('01 (ind)'!BF$1="si",100*(('01 (ind)'!BF24-MIN('01 (ind)'!BF$6:BF$37))/(MAX('01 (ind)'!BF$6:BF$37)-MIN('01 (ind)'!BF$6:BF$37))),ABS(-100+(100*(('01 (ind)'!BF24-MIN('01 (ind)'!BF$6:BF$37))/(MAX('01 (ind)'!BF$6:BF$37)-MIN('01 (ind)'!BF$6:BF$37))))))</f>
        <v>64.668940085830158</v>
      </c>
      <c r="BG25" s="75">
        <f>IF('01 (ind)'!BG$1="si",100*(('01 (ind)'!BG24-MIN('01 (ind)'!BG$6:BG$37))/(MAX('01 (ind)'!BG$6:BG$37)-MIN('01 (ind)'!BG$6:BG$37))),ABS(-100+(100*(('01 (ind)'!BG24-MIN('01 (ind)'!BG$6:BG$37))/(MAX('01 (ind)'!BG$6:BG$37)-MIN('01 (ind)'!BG$6:BG$37))))))</f>
        <v>35.347037075920099</v>
      </c>
      <c r="BH25" s="75">
        <f>IF('01 (ind)'!BH$1="si",100*(('01 (ind)'!BH24-MIN('01 (ind)'!BH$6:BH$37))/(MAX('01 (ind)'!BH$6:BH$37)-MIN('01 (ind)'!BH$6:BH$37))),ABS(-100+(100*(('01 (ind)'!BH24-MIN('01 (ind)'!BH$6:BH$37))/(MAX('01 (ind)'!BH$6:BH$37)-MIN('01 (ind)'!BH$6:BH$37))))))</f>
        <v>33.232767018857686</v>
      </c>
      <c r="BI25" s="75">
        <f>IF('01 (ind)'!BI$1="si",100*(('01 (ind)'!BI24-MIN('01 (ind)'!BI$6:BI$37))/(MAX('01 (ind)'!BI$6:BI$37)-MIN('01 (ind)'!BI$6:BI$37))),ABS(-100+(100*(('01 (ind)'!BI24-MIN('01 (ind)'!BI$6:BI$37))/(MAX('01 (ind)'!BI$6:BI$37)-MIN('01 (ind)'!BI$6:BI$37))))))</f>
        <v>46.420513990923865</v>
      </c>
      <c r="BJ25" s="75">
        <f>IF('01 (ind)'!BJ$1="si",100*(('01 (ind)'!BJ24-MIN('01 (ind)'!BJ$6:BJ$37))/(MAX('01 (ind)'!BJ$6:BJ$37)-MIN('01 (ind)'!BJ$6:BJ$37))),ABS(-100+(100*(('01 (ind)'!BJ24-MIN('01 (ind)'!BJ$6:BJ$37))/(MAX('01 (ind)'!BJ$6:BJ$37)-MIN('01 (ind)'!BJ$6:BJ$37))))))</f>
        <v>6.5158623343239949E-2</v>
      </c>
      <c r="BK25" s="75">
        <f>IF('01 (ind)'!BK$1="si",100*(('01 (ind)'!BK24-MIN('01 (ind)'!BK$6:BK$37))/(MAX('01 (ind)'!BK$6:BK$37)-MIN('01 (ind)'!BK$6:BK$37))),ABS(-100+(100*(('01 (ind)'!BK24-MIN('01 (ind)'!BK$6:BK$37))/(MAX('01 (ind)'!BK$6:BK$37)-MIN('01 (ind)'!BK$6:BK$37))))))</f>
        <v>19.305277605560654</v>
      </c>
      <c r="BL25" s="75">
        <f>IF('01 (ind)'!BL$1="si",100*(('01 (ind)'!BL24-MIN('01 (ind)'!BL$6:BL$37))/(MAX('01 (ind)'!BL$6:BL$37)-MIN('01 (ind)'!BL$6:BL$37))),ABS(-100+(100*(('01 (ind)'!BL24-MIN('01 (ind)'!BL$6:BL$37))/(MAX('01 (ind)'!BL$6:BL$37)-MIN('01 (ind)'!BL$6:BL$37))))))</f>
        <v>54.054054054054056</v>
      </c>
      <c r="BM25" s="75">
        <f>IF('01 (ind)'!BM$1="si",100*(('01 (ind)'!BM24-MIN('01 (ind)'!BM$6:BM$37))/(MAX('01 (ind)'!BM$6:BM$37)-MIN('01 (ind)'!BM$6:BM$37))),ABS(-100+(100*(('01 (ind)'!BM24-MIN('01 (ind)'!BM$6:BM$37))/(MAX('01 (ind)'!BM$6:BM$37)-MIN('01 (ind)'!BM$6:BM$37))))))</f>
        <v>30.922172294569439</v>
      </c>
      <c r="BN25" s="75">
        <f>IF('01 (ind)'!BN$1="si",100*(('01 (ind)'!BN24-MIN('01 (ind)'!BN$6:BN$37))/(MAX('01 (ind)'!BN$6:BN$37)-MIN('01 (ind)'!BN$6:BN$37))),ABS(-100+(100*(('01 (ind)'!BN24-MIN('01 (ind)'!BN$6:BN$37))/(MAX('01 (ind)'!BN$6:BN$37)-MIN('01 (ind)'!BN$6:BN$37))))))</f>
        <v>14.356609419351804</v>
      </c>
      <c r="BO25" s="75">
        <f>IF('01 (ind)'!BO$1="si",100*(('01 (ind)'!BO24-MIN('01 (ind)'!BO$6:BO$37))/(MAX('01 (ind)'!BO$6:BO$37)-MIN('01 (ind)'!BO$6:BO$37))),ABS(-100+(100*(('01 (ind)'!BO24-MIN('01 (ind)'!BO$6:BO$37))/(MAX('01 (ind)'!BO$6:BO$37)-MIN('01 (ind)'!BO$6:BO$37))))))</f>
        <v>0</v>
      </c>
      <c r="BP25" s="75">
        <f>IF('01 (ind)'!BP$1="si",100*(('01 (ind)'!BP24-MIN('01 (ind)'!BP$6:BP$37))/(MAX('01 (ind)'!BP$6:BP$37)-MIN('01 (ind)'!BP$6:BP$37))),ABS(-100+(100*(('01 (ind)'!BP24-MIN('01 (ind)'!BP$6:BP$37))/(MAX('01 (ind)'!BP$6:BP$37)-MIN('01 (ind)'!BP$6:BP$37))))))</f>
        <v>84.925418097734422</v>
      </c>
      <c r="BQ25" s="75">
        <f>IF('01 (ind)'!BQ$1="si",100*(('01 (ind)'!BQ24-MIN('01 (ind)'!BQ$6:BQ$37))/(MAX('01 (ind)'!BQ$6:BQ$37)-MIN('01 (ind)'!BQ$6:BQ$37))),ABS(-100+(100*(('01 (ind)'!BQ24-MIN('01 (ind)'!BQ$6:BQ$37))/(MAX('01 (ind)'!BQ$6:BQ$37)-MIN('01 (ind)'!BQ$6:BQ$37))))))</f>
        <v>12.661741329903489</v>
      </c>
      <c r="BR25" s="75">
        <f>IF('01 (ind)'!BR$1="si",100*(('01 (ind)'!BR24-MIN('01 (ind)'!BR$6:BR$37))/(MAX('01 (ind)'!BR$6:BR$37)-MIN('01 (ind)'!BR$6:BR$37))),ABS(-100+(100*(('01 (ind)'!BR24-MIN('01 (ind)'!BR$6:BR$37))/(MAX('01 (ind)'!BP$6:BP$37)-MIN('01 (ind)'!BR$6:BR$37))))))</f>
        <v>13.14658193542358</v>
      </c>
      <c r="BS25" s="75">
        <f>IF('01 (ind)'!BS$1="si",100*(('01 (ind)'!BS24-MIN('01 (ind)'!BS$6:BS$37))/(MAX('01 (ind)'!BS$6:BS$37)-MIN('01 (ind)'!BS$6:BS$37))),ABS(-100+(100*(('01 (ind)'!BS24-MIN('01 (ind)'!BS$6:BS$37))/(MAX('01 (ind)'!BQ$6:BQ$37)-MIN('01 (ind)'!BS$6:BS$37))))))</f>
        <v>69.539472764433114</v>
      </c>
      <c r="BT25" s="75">
        <f>IF('01 (ind)'!BT$1="si",100*(('01 (ind)'!BT24-MIN('01 (ind)'!BT$6:BT$37))/(MAX('01 (ind)'!BT$6:BT$37)-MIN('01 (ind)'!BT$6:BT$37))),ABS(-100+(100*(('01 (ind)'!BT24-MIN('01 (ind)'!BT$6:BT$37))/(MAX('01 (ind)'!BR$6:BR$37)-MIN('01 (ind)'!BT$6:BT$37))))))</f>
        <v>93.697760000000002</v>
      </c>
      <c r="BU25" s="75">
        <f>IF('01 (ind)'!BU$1="si",100*(('01 (ind)'!BU24-MIN('01 (ind)'!BU$6:BU$37))/(MAX('01 (ind)'!BU$6:BU$37)-MIN('01 (ind)'!BU$6:BU$37))),ABS(-100+(100*(('01 (ind)'!BU24-MIN('01 (ind)'!BU$6:BU$37))/(MAX('01 (ind)'!BU$6:BU$37)-MIN('01 (ind)'!BU$6:BU$37))))))</f>
        <v>57.861350249207064</v>
      </c>
      <c r="BV25" s="75">
        <f>IF('01 (ind)'!BV$1="si",100*(('01 (ind)'!BV24-MIN('01 (ind)'!BV$6:BV$37))/(MAX('01 (ind)'!BV$6:BV$37)-MIN('01 (ind)'!BV$6:BV$37))),ABS(-100+(100*(('01 (ind)'!BV24-MIN('01 (ind)'!BV$6:BV$37))/(MAX('01 (ind)'!BV$6:BV$37)-MIN('01 (ind)'!BV$6:BV$37))))))</f>
        <v>75.267697798929206</v>
      </c>
      <c r="BW25" s="75">
        <f>IF('01 (ind)'!BW$1="si",100*(('01 (ind)'!BW24-MIN('01 (ind)'!BW$6:BW$37))/(MAX('01 (ind)'!BW$6:BW$37)-MIN('01 (ind)'!BW$6:BW$37))),ABS(-100+(100*(('01 (ind)'!BW24-MIN('01 (ind)'!BW$6:BW$37))/(MAX('01 (ind)'!BW$6:BW$37)-MIN('01 (ind)'!BW$6:BW$37))))))</f>
        <v>71.872949205932528</v>
      </c>
      <c r="BX25" s="75">
        <f>IF('01 (ind)'!BX$1="si",100*(('01 (ind)'!BX24-MIN('01 (ind)'!BX$6:BX$37))/(MAX('01 (ind)'!BX$6:BX$37)-MIN('01 (ind)'!BX$6:BX$37))),ABS(-100+(100*(('01 (ind)'!BX24-MIN('01 (ind)'!BX$6:BX$37))/(MAX('01 (ind)'!BX$6:BX$37)-MIN('01 (ind)'!BX$6:BX$37))))))</f>
        <v>52.106322205342501</v>
      </c>
      <c r="BY25" s="75">
        <f>IF('01 (ind)'!BY$1="si",100*(('01 (ind)'!BY24-MIN('01 (ind)'!BY$6:BY$37))/(MAX('01 (ind)'!BY$6:BY$37)-MIN('01 (ind)'!BY$6:BY$37))),ABS(-100+(100*(('01 (ind)'!BY24-MIN('01 (ind)'!BY$6:BY$37))/(MAX('01 (ind)'!BY$6:BY$37)-MIN('01 (ind)'!BY$6:BY$37))))))</f>
        <v>0</v>
      </c>
      <c r="BZ25" s="75">
        <f>IF('01 (ind)'!BZ$1="si",100*(('01 (ind)'!BZ24-MIN('01 (ind)'!BZ$6:BZ$37))/(MAX('01 (ind)'!BZ$6:BZ$37)-MIN('01 (ind)'!BZ$6:BZ$37))),ABS(-100+(100*(('01 (ind)'!BZ24-MIN('01 (ind)'!BZ$6:BZ$37))/(MAX('01 (ind)'!BZ$6:BZ$37)-MIN('01 (ind)'!BZ$6:BZ$37))))))</f>
        <v>97.631616483615872</v>
      </c>
      <c r="CA25" s="75">
        <f>IF('01 (ind)'!CA$1="si",100*(('01 (ind)'!CA24-MIN('01 (ind)'!CA$6:CA$37))/(MAX('01 (ind)'!CA$6:CA$37)-MIN('01 (ind)'!CA$6:CA$37))),ABS(-100+(100*(('01 (ind)'!CA24-MIN('01 (ind)'!CA$6:CA$37))/(MAX('01 (ind)'!CA$6:CA$37)-MIN('01 (ind)'!CA$6:CA$37))))))</f>
        <v>0</v>
      </c>
      <c r="CB25" s="75">
        <f>IF('01 (ind)'!CB$1="si",100*(('01 (ind)'!CB24-MIN('01 (ind)'!CB$6:CB$37))/(MAX('01 (ind)'!CB$6:CB$37)-MIN('01 (ind)'!CB$6:CB$37))),ABS(-100+(100*(('01 (ind)'!CB24-MIN('01 (ind)'!CB$6:CB$37))/(MAX('01 (ind)'!CB$6:CB$37)-MIN('01 (ind)'!CB$6:CB$37))))))</f>
        <v>79.081632653061234</v>
      </c>
      <c r="CC25" s="75">
        <f>IF('01 (ind)'!CC$1="si",100*(('01 (ind)'!CC24-MIN('01 (ind)'!CC$6:CC$37))/(MAX('01 (ind)'!CC$6:CC$37)-MIN('01 (ind)'!CC$6:CC$37))),ABS(-100+(100*(('01 (ind)'!CC24-MIN('01 (ind)'!CC$6:CC$37))/(MAX('01 (ind)'!CC$6:CC$37)-MIN('01 (ind)'!CC$6:CC$37))))))</f>
        <v>93.288424972438975</v>
      </c>
      <c r="CD25" s="75">
        <f>IF('01 (ind)'!CD$1="si",100*(('01 (ind)'!CD24-MIN('01 (ind)'!CD$6:CD$37))/(MAX('01 (ind)'!CD$6:CD$37)-MIN('01 (ind)'!CD$6:CD$37))),ABS(-100+(100*(('01 (ind)'!CD24-MIN('01 (ind)'!CD$6:CD$37))/(MAX('01 (ind)'!CD$6:CD$37)-MIN('01 (ind)'!CD$6:CD$37))))))</f>
        <v>2.1799847866388622</v>
      </c>
      <c r="CE25" s="75">
        <f>IF('01 (ind)'!CE$1="si",100*(('01 (ind)'!CE24-MIN('01 (ind)'!CE$6:CE$37))/(MAX('01 (ind)'!CE$6:CE$37)-MIN('01 (ind)'!CE$6:CE$37))),ABS(-100+(100*(('01 (ind)'!CE24-MIN('01 (ind)'!CE$6:CE$37))/(MAX('01 (ind)'!CE$6:CE$37)-MIN('01 (ind)'!CE$6:CE$37))))))</f>
        <v>2.8224242957774859</v>
      </c>
      <c r="CF25" s="75">
        <f>IF('01 (ind)'!CF$1="si",100*(('01 (ind)'!CF24-MIN('01 (ind)'!CF$6:CF$37))/(MAX('01 (ind)'!CF$6:CF$37)-MIN('01 (ind)'!CF$6:CF$37))),ABS(-100+(100*(('01 (ind)'!CF24-MIN('01 (ind)'!CF$6:CF$37))/(MAX('01 (ind)'!CF$6:CF$37)-MIN('01 (ind)'!CF$6:CF$37))))))</f>
        <v>28.464939634471047</v>
      </c>
      <c r="CG25" s="75">
        <f>IF('01 (ind)'!CG$1="si",100*(('01 (ind)'!CG24-MIN('01 (ind)'!CG$6:CG$37))/(MAX('01 (ind)'!CG$6:CG$37)-MIN('01 (ind)'!CG$6:CG$37))),ABS(-100+(100*(('01 (ind)'!CG24-MIN('01 (ind)'!CG$6:CG$37))/(MAX('01 (ind)'!CG$6:CG$37)-MIN('01 (ind)'!CG$6:CG$37))))))</f>
        <v>26.751604515539107</v>
      </c>
      <c r="CH25" s="75">
        <f>IF('01 (ind)'!CH$1="si",100*(('01 (ind)'!CH24-MIN('01 (ind)'!CH$6:CH$37))/(MAX('01 (ind)'!CH$6:CH$37)-MIN('01 (ind)'!CH$6:CH$37))),ABS(-100+(100*(('01 (ind)'!CH24-MIN('01 (ind)'!CH$6:CH$37))/(MAX('01 (ind)'!CH$6:CH$37)-MIN('01 (ind)'!CH$6:CH$37))))))</f>
        <v>6.9723852184514064</v>
      </c>
      <c r="CI25" s="75">
        <f>IF('01 (ind)'!CI$1="si",100*(('01 (ind)'!CI24-MIN('01 (ind)'!CI$6:CI$37))/(MAX('01 (ind)'!CI$6:CI$37)-MIN('01 (ind)'!CI$6:CI$37))),ABS(-100+(100*(('01 (ind)'!CI24-MIN('01 (ind)'!CI$6:CI$37))/(MAX('01 (ind)'!CI$6:CI$37)-MIN('01 (ind)'!CI$6:CI$37))))))</f>
        <v>42.785451170730518</v>
      </c>
      <c r="CJ25" s="75">
        <f>IF('01 (ind)'!CJ$1="si",100*(('01 (ind)'!CJ24-MIN('01 (ind)'!CJ$6:CJ$37))/(MAX('01 (ind)'!CJ$6:CJ$37)-MIN('01 (ind)'!CJ$6:CJ$37))),ABS(-100+(100*(('01 (ind)'!CJ24-MIN('01 (ind)'!CJ$6:CJ$37))/(MAX('01 (ind)'!CJ$6:CJ$37)-MIN('01 (ind)'!CJ$6:CJ$37))))))</f>
        <v>37.576337574190909</v>
      </c>
      <c r="CK25" s="75">
        <f>IF('01 (ind)'!CK$1="si",100*(('01 (ind)'!CK24-MIN('01 (ind)'!CK$6:CK$37))/(MAX('01 (ind)'!CK$6:CK$37)-MIN('01 (ind)'!CK$6:CK$37))),ABS(-100+(100*(('01 (ind)'!CK24-MIN('01 (ind)'!CK$6:CK$37))/(MAX('01 (ind)'!CK$6:CK$37)-MIN('01 (ind)'!CK$6:CK$37))))))</f>
        <v>67.726354457797825</v>
      </c>
      <c r="CL25" s="75">
        <f>IF('01 (ind)'!CL$1="si",100*(('01 (ind)'!CL24-MIN('01 (ind)'!CL$6:CL$37))/(MAX('01 (ind)'!CL$6:CL$37)-MIN('01 (ind)'!CL$6:CL$37))),ABS(-100+(100*(('01 (ind)'!CL24-MIN('01 (ind)'!CL$6:CL$37))/(MAX('01 (ind)'!CL$6:CL$37)-MIN('01 (ind)'!CL$6:CL$37))))))</f>
        <v>27.034837901342083</v>
      </c>
      <c r="CM25" s="75">
        <f>IF('01 (ind)'!CM$1="si",100*(('01 (ind)'!CM24-MIN('01 (ind)'!CM$6:CM$37))/(MAX('01 (ind)'!CM$6:CM$37)-MIN('01 (ind)'!CM$6:CM$37))),ABS(-100+(100*(('01 (ind)'!CM24-MIN('01 (ind)'!CM$6:CM$37))/(MAX('01 (ind)'!CM$6:CM$37)-MIN('01 (ind)'!CM$6:CM$37))))))</f>
        <v>10.986685516427123</v>
      </c>
    </row>
    <row r="26" spans="1:91">
      <c r="A26" s="18" t="s">
        <v>224</v>
      </c>
      <c r="B26" s="87">
        <f>IF('01 (ind)'!B$1="si",100*(('01 (ind)'!B25-MIN('01 (ind)'!B$6:B$37))/(MAX('01 (ind)'!B$6:B$37)-MIN('01 (ind)'!B$6:B$37))),ABS(-100+(100*(('01 (ind)'!B25-MIN('01 (ind)'!B$6:B$37))/(MAX('01 (ind)'!B$6:B$37)-MIN('01 (ind)'!B$6:B$37))))))</f>
        <v>4.1231287639250818</v>
      </c>
      <c r="C26" s="87">
        <f>IF('01 (ind)'!C$1="si",100*(('01 (ind)'!C25-MIN('01 (ind)'!C$6:C$37))/(MAX('01 (ind)'!C$6:C$37)-MIN('01 (ind)'!C$6:C$37))),ABS(-100+(100*(('01 (ind)'!C25-MIN('01 (ind)'!C$6:C$37))/(MAX('01 (ind)'!C$6:C$37)-MIN('01 (ind)'!C$6:C$37))))))</f>
        <v>0</v>
      </c>
      <c r="D26" s="87">
        <f>IF('01 (ind)'!D$1="si",100*(('01 (ind)'!D25-MIN('01 (ind)'!D$6:D$37))/(MAX('01 (ind)'!D$6:D$37)-MIN('01 (ind)'!D$6:D$37))),ABS(-100+(100*(('01 (ind)'!D25-MIN('01 (ind)'!D$6:D$37))/(MAX('01 (ind)'!D$6:D$37)-MIN('01 (ind)'!D$6:D$37))))))</f>
        <v>82.025015665131576</v>
      </c>
      <c r="E26" s="87">
        <f>IF('01 (ind)'!E$1="si",100*(('01 (ind)'!E25-MIN('01 (ind)'!E$6:E$37))/(MAX('01 (ind)'!E$6:E$37)-MIN('01 (ind)'!E$6:E$37))),ABS(-100+(100*(('01 (ind)'!E25-MIN('01 (ind)'!E$6:E$37))/(MAX('01 (ind)'!E$6:E$37)-MIN('01 (ind)'!E$6:E$37))))))</f>
        <v>44.444444444444443</v>
      </c>
      <c r="F26" s="87">
        <f>IF('01 (ind)'!F$1="si",100*(('01 (ind)'!F25-MIN('01 (ind)'!F$6:F$37))/(MAX('01 (ind)'!F$6:F$37)-MIN('01 (ind)'!F$6:F$37))),ABS(-100+(100*(('01 (ind)'!F25-MIN('01 (ind)'!F$6:F$37))/(MAX('01 (ind)'!F$6:F$37)-MIN('01 (ind)'!F$6:F$37))))))</f>
        <v>59.562841530054641</v>
      </c>
      <c r="G26" s="87">
        <f>IF('01 (ind)'!G$1="si",100*(('01 (ind)'!G25-MIN('01 (ind)'!G$6:G$37))/(MAX('01 (ind)'!G$6:G$37)-MIN('01 (ind)'!G$6:G$37))),ABS(-100+(100*(('01 (ind)'!G25-MIN('01 (ind)'!G$6:G$37))/(MAX('01 (ind)'!G$6:G$37)-MIN('01 (ind)'!G$6:G$37))))))</f>
        <v>53.846153846153854</v>
      </c>
      <c r="H26" s="87">
        <f>IF('01 (ind)'!H$1="si",100*(('01 (ind)'!H25-MIN('01 (ind)'!H$6:H$37))/(MAX('01 (ind)'!H$6:H$37)-MIN('01 (ind)'!H$6:H$37))),ABS(-100+(100*(('01 (ind)'!H25-MIN('01 (ind)'!H$6:H$37))/(MAX('01 (ind)'!H$6:H$37)-MIN('01 (ind)'!H$6:H$37))))))</f>
        <v>26.612903225806445</v>
      </c>
      <c r="I26" s="87">
        <f>IF('01 (ind)'!I$1="si",100*(('01 (ind)'!I25-MIN('01 (ind)'!I$6:I$37))/(MAX('01 (ind)'!I$6:I$37)-MIN('01 (ind)'!I$6:I$37))),ABS(-100+(100*(('01 (ind)'!I25-MIN('01 (ind)'!I$6:I$37))/(MAX('01 (ind)'!I$6:I$37)-MIN('01 (ind)'!I$6:I$37))))))</f>
        <v>60.000000000000007</v>
      </c>
      <c r="J26" s="87">
        <f>IF('01 (ind)'!J$1="si",100*(('01 (ind)'!J25-MIN('01 (ind)'!J$6:J$37))/(MAX('01 (ind)'!J$6:J$37)-MIN('01 (ind)'!J$6:J$37))),ABS(-100+(100*(('01 (ind)'!J25-MIN('01 (ind)'!J$6:J$37))/(MAX('01 (ind)'!J$6:J$37)-MIN('01 (ind)'!J$6:J$37))))))</f>
        <v>73.481012658227868</v>
      </c>
      <c r="K26" s="87">
        <f>IF('01 (ind)'!K$1="si",100*(('01 (ind)'!K25-MIN('01 (ind)'!K$6:K$37))/(MAX('01 (ind)'!K$6:K$37)-MIN('01 (ind)'!K$6:K$37))),ABS(-100+(100*(('01 (ind)'!K25-MIN('01 (ind)'!K$6:K$37))/(MAX('01 (ind)'!K$6:K$37)-MIN('01 (ind)'!K$6:K$37))))))</f>
        <v>7.7081838076613591</v>
      </c>
      <c r="L26" s="87">
        <f>IF('01 (ind)'!L$1="si",100*(('01 (ind)'!L25-MIN('01 (ind)'!L$6:L$37))/(MAX('01 (ind)'!L$6:L$37)-MIN('01 (ind)'!L$6:L$37))),ABS(-100+(100*(('01 (ind)'!L25-MIN('01 (ind)'!L$6:L$37))/(MAX('01 (ind)'!L$6:L$37)-MIN('01 (ind)'!L$6:L$37))))))</f>
        <v>11.857354313313166</v>
      </c>
      <c r="M26" s="87">
        <f>IF('01 (ind)'!M$1="si",100*(('01 (ind)'!M25-MIN('01 (ind)'!M$6:M$37))/(MAX('01 (ind)'!M$6:M$37)-MIN('01 (ind)'!M$6:M$37))),ABS(-100+(100*(('01 (ind)'!M25-MIN('01 (ind)'!M$6:M$37))/(MAX('01 (ind)'!M$6:M$37)-MIN('01 (ind)'!M$6:M$37))))))</f>
        <v>1.1014743210815021</v>
      </c>
      <c r="N26" s="87">
        <f>IF('01 (ind)'!N$1="si",100*(('01 (ind)'!N25-MIN('01 (ind)'!N$6:N$37))/(MAX('01 (ind)'!N$6:N$37)-MIN('01 (ind)'!N$6:N$37))),ABS(-100+(100*(('01 (ind)'!N25-MIN('01 (ind)'!N$6:N$37))/(MAX('01 (ind)'!N$6:N$37)-MIN('01 (ind)'!N$6:N$37))))))</f>
        <v>100</v>
      </c>
      <c r="O26" s="87">
        <f>IF('01 (ind)'!O$1="si",100*(('01 (ind)'!O25-MIN('01 (ind)'!O$6:O$37))/(MAX('01 (ind)'!O$6:O$37)-MIN('01 (ind)'!O$6:O$37))),ABS(-100+(100*(('01 (ind)'!O25-MIN('01 (ind)'!O$6:O$37))/(MAX('01 (ind)'!O$6:O$37)-MIN('01 (ind)'!O$6:O$37))))))</f>
        <v>79.381443298969074</v>
      </c>
      <c r="P26" s="87">
        <f>IF('01 (ind)'!P$1="si",100*(('01 (ind)'!P25-MIN('01 (ind)'!P$6:P$37))/(MAX('01 (ind)'!P$6:P$37)-MIN('01 (ind)'!P$6:P$37))),ABS(-100+(100*(('01 (ind)'!P25-MIN('01 (ind)'!P$6:P$37))/(MAX('01 (ind)'!P$6:P$37)-MIN('01 (ind)'!P$6:P$37))))))</f>
        <v>25.403387313003702</v>
      </c>
      <c r="Q26" s="87">
        <f>IF('01 (ind)'!Q$1="si",100*(('01 (ind)'!Q25-MIN('01 (ind)'!Q$6:Q$37))/(MAX('01 (ind)'!Q$6:Q$37)-MIN('01 (ind)'!Q$6:Q$37))),ABS(-100+(100*(('01 (ind)'!Q25-MIN('01 (ind)'!Q$6:Q$37))/(MAX('01 (ind)'!Q$6:Q$37)-MIN('01 (ind)'!Q$6:Q$37))))))</f>
        <v>4.1318125028942099</v>
      </c>
      <c r="R26" s="87">
        <f>IF('01 (ind)'!R$1="si",100*(('01 (ind)'!R25-MIN('01 (ind)'!R$6:R$37))/(MAX('01 (ind)'!R$6:R$37)-MIN('01 (ind)'!R$6:R$37))),ABS(-100+(100*(('01 (ind)'!R25-MIN('01 (ind)'!R$6:R$37))/(MAX('01 (ind)'!R$6:R$37)-MIN('01 (ind)'!R$6:R$37))))))</f>
        <v>3.0238931364885979</v>
      </c>
      <c r="S26" s="75">
        <f>ABS(ABS(('01 (ind)'!S25-((MAX('01 (ind)'!S$6:S$37)+MIN('01 (ind)'!S$6:S$37))/2))/(((MAX('01 (ind)'!S$6:S$37)+MIN('01 (ind)'!S$6:S$37))/2)-MAX('01 (ind)'!S$6:S$37))*100)-100)</f>
        <v>33.991808968871524</v>
      </c>
      <c r="T26" s="75">
        <f>IF('01 (ind)'!T$1="si",100*(('01 (ind)'!T25-MIN('01 (ind)'!T$6:T$37))/(MAX('01 (ind)'!T$6:T$37)-MIN('01 (ind)'!T$6:T$37))),ABS(-100+(100*(('01 (ind)'!T25-MIN('01 (ind)'!T$6:T$37))/(MAX('01 (ind)'!T$6:T$37)-MIN('01 (ind)'!T$6:T$37))))))</f>
        <v>3.8548214921124426</v>
      </c>
      <c r="U26" s="75">
        <f>IF('01 (ind)'!U$1="si",100*(('01 (ind)'!U25-MIN('01 (ind)'!U$6:U$37))/(MAX('01 (ind)'!U$6:U$37)-MIN('01 (ind)'!U$6:U$37))),ABS(-100+(100*(('01 (ind)'!U25-MIN('01 (ind)'!U$6:U$37))/(MAX('01 (ind)'!U$6:U$37)-MIN('01 (ind)'!U$6:U$37))))))</f>
        <v>0</v>
      </c>
      <c r="V26" s="75">
        <f>IF('01 (ind)'!V$1="si",100*(('01 (ind)'!V25-MIN('01 (ind)'!V$6:V$37))/(MAX('01 (ind)'!V$6:V$37)-MIN('01 (ind)'!V$6:V$37))),ABS(-100+(100*(('01 (ind)'!V25-MIN('01 (ind)'!V$6:V$37))/(MAX('01 (ind)'!V$6:V$37)-MIN('01 (ind)'!V$6:V$37))))))</f>
        <v>91.712707182320443</v>
      </c>
      <c r="W26" s="75">
        <f>IF('01 (ind)'!W$1="si",100*(('01 (ind)'!W25-MIN('01 (ind)'!W$6:W$37))/(MAX('01 (ind)'!W$6:W$37)-MIN('01 (ind)'!W$6:W$37))),ABS(-100+(100*(('01 (ind)'!W25-MIN('01 (ind)'!W$6:W$37))/(MAX('01 (ind)'!W$6:W$37)-MIN('01 (ind)'!W$6:W$37))))))</f>
        <v>0</v>
      </c>
      <c r="X26" s="75">
        <f>IF('01 (ind)'!X$1="si",100*(('01 (ind)'!X25-MIN('01 (ind)'!X$6:X$37))/(MAX('01 (ind)'!X$6:X$37)-MIN('01 (ind)'!X$6:X$37))),ABS(-100+(100*(('01 (ind)'!X25-MIN('01 (ind)'!X$6:X$37))/(MAX('01 (ind)'!X$6:X$37)-MIN('01 (ind)'!X$6:X$37))))))</f>
        <v>0</v>
      </c>
      <c r="Y26" s="75">
        <f>IF('01 (ind)'!Y$1="si",100*(('01 (ind)'!Y25-MIN('01 (ind)'!Y$6:Y$37))/(MAX('01 (ind)'!Y$6:Y$37)-MIN('01 (ind)'!Y$6:Y$37))),ABS(-100+(100*(('01 (ind)'!Y25-MIN('01 (ind)'!Y$6:Y$37))/(MAX('01 (ind)'!Y$6:Y$37)-MIN('01 (ind)'!Y$6:Y$37))))))</f>
        <v>19.802224099099107</v>
      </c>
      <c r="Z26" s="75">
        <f>IF('01 (ind)'!Z$1="si",100*(('01 (ind)'!Z25-MIN('01 (ind)'!Z$6:Z$37))/(MAX('01 (ind)'!Z$6:Z$37)-MIN('01 (ind)'!Z$6:Z$37))),ABS(-100+(100*(('01 (ind)'!Z25-MIN('01 (ind)'!Z$6:Z$37))/(MAX('01 (ind)'!Z$6:Z$37)-MIN('01 (ind)'!Z$6:Z$37))))))</f>
        <v>0</v>
      </c>
      <c r="AA26" s="75">
        <f>IF('01 (ind)'!AA$1="si",100*(('01 (ind)'!AA25-MIN('01 (ind)'!AA$6:AA$37))/(MAX('01 (ind)'!AA$6:AA$37)-MIN('01 (ind)'!AA$6:AA$37))),ABS(-100+(100*(('01 (ind)'!AA25-MIN('01 (ind)'!AA$6:AA$37))/(MAX('01 (ind)'!AA$6:AA$37)-MIN('01 (ind)'!AA$6:AA$37))))))</f>
        <v>43.831992321116076</v>
      </c>
      <c r="AB26" s="75">
        <f>IF('01 (ind)'!AB$1="si",100*(('01 (ind)'!AB25-MIN('01 (ind)'!AB$6:AB$37))/(MAX('01 (ind)'!AB$6:AB$37)-MIN('01 (ind)'!AB$6:AB$37))),ABS(-100+(100*(('01 (ind)'!AB25-MIN('01 (ind)'!AB$6:AB$37))/(MAX('01 (ind)'!AB$6:AB$37)-MIN('01 (ind)'!AB$6:AB$37))))))</f>
        <v>6.1487223545539909</v>
      </c>
      <c r="AC26" s="75">
        <f>IF('01 (ind)'!AC$1="si",100*(('01 (ind)'!AC25-MIN('01 (ind)'!AC$6:AC$37))/(MAX('01 (ind)'!AC$6:AC$37)-MIN('01 (ind)'!AC$6:AC$37))),ABS(-100+(100*(('01 (ind)'!AC25-MIN('01 (ind)'!AC$6:AC$37))/(MAX('01 (ind)'!AC$6:AC$37)-MIN('01 (ind)'!AC$6:AC$37))))))</f>
        <v>0</v>
      </c>
      <c r="AD26" s="75">
        <f>IF('01 (ind)'!AD$1="si",100*(('01 (ind)'!AD25-MIN('01 (ind)'!AD$6:AD$37))/(MAX('01 (ind)'!AD$6:AD$37)-MIN('01 (ind)'!AD$6:AD$37))),ABS(-100+(100*(('01 (ind)'!AD25-MIN('01 (ind)'!AD$6:AD$37))/(MAX('01 (ind)'!AD$6:AD$37)-MIN('01 (ind)'!AD$6:AD$37))))))</f>
        <v>61.2781686650004</v>
      </c>
      <c r="AE26" s="75">
        <f>IF('01 (ind)'!AE$1="si",100*(('01 (ind)'!AE25-MIN('01 (ind)'!AE$6:AE$37))/(MAX('01 (ind)'!AE$6:AE$37)-MIN('01 (ind)'!AE$6:AE$37))),ABS(-100+(100*(('01 (ind)'!AE25-MIN('01 (ind)'!AE$6:AE$37))/(MAX('01 (ind)'!AE$6:AE$37)-MIN('01 (ind)'!AE$6:AE$37))))))</f>
        <v>51.391819301956509</v>
      </c>
      <c r="AF26" s="75">
        <f>IF('01 (ind)'!AF$1="si",100*(('01 (ind)'!AF25-MIN('01 (ind)'!AF$6:AF$37))/(MAX('01 (ind)'!AF$6:AF$37)-MIN('01 (ind)'!AF$6:AF$37))),ABS(-100+(100*(('01 (ind)'!AF25-MIN('01 (ind)'!AF$6:AF$37))/(MAX('01 (ind)'!AF$6:AF$37)-MIN('01 (ind)'!AF$6:AF$37))))))</f>
        <v>6.9148936170212778</v>
      </c>
      <c r="AG26" s="75">
        <f>IF('01 (ind)'!AG$1="si",100*(('01 (ind)'!AG25-MIN('01 (ind)'!AG$6:AG$37))/(MAX('01 (ind)'!AG$6:AG$37)-MIN('01 (ind)'!AG$6:AG$37))),ABS(-100+(100*(('01 (ind)'!AG25-MIN('01 (ind)'!AG$6:AG$37))/(MAX('01 (ind)'!AG$6:AG$37)-MIN('01 (ind)'!AG$6:AG$37))))))</f>
        <v>55.55555555555555</v>
      </c>
      <c r="AH26" s="75">
        <f>IF('01 (ind)'!AH$1="si",100*(('01 (ind)'!AH25-MIN('01 (ind)'!AH$6:AH$37))/(MAX('01 (ind)'!AH$6:AH$37)-MIN('01 (ind)'!AH$6:AH$37))),ABS(-100+(100*(('01 (ind)'!AH25-MIN('01 (ind)'!AH$6:AH$37))/(MAX('01 (ind)'!AH$6:AH$37)-MIN('01 (ind)'!AH$6:AH$37))))))</f>
        <v>68.75</v>
      </c>
      <c r="AI26" s="75">
        <f>IF('01 (ind)'!AI$1="si",100*(('01 (ind)'!AI25-MIN('01 (ind)'!AI$6:AI$37))/(MAX('01 (ind)'!AI$6:AI$37)-MIN('01 (ind)'!AI$6:AI$37))),ABS(-100+(100*(('01 (ind)'!AI25-MIN('01 (ind)'!AI$6:AI$37))/(MAX('01 (ind)'!AI$6:AI$37)-MIN('01 (ind)'!AI$6:AI$37))))))</f>
        <v>2.6790713299242284</v>
      </c>
      <c r="AJ26" s="75">
        <f>IF('01 (ind)'!AJ$1="si",100*(('01 (ind)'!AJ25-MIN('01 (ind)'!AJ$6:AJ$37))/(MAX('01 (ind)'!AJ$6:AJ$37)-MIN('01 (ind)'!AJ$6:AJ$37))),ABS(-100+(100*(('01 (ind)'!AJ25-MIN('01 (ind)'!AJ$6:AJ$37))/(MAX('01 (ind)'!AJ$6:AJ$37)-MIN('01 (ind)'!AJ$6:AJ$37))))))</f>
        <v>0</v>
      </c>
      <c r="AK26" s="75">
        <f>IF('01 (ind)'!AK$1="si",100*(('01 (ind)'!AK25-MIN('01 (ind)'!AK$6:AK$37))/(MAX('01 (ind)'!AK$6:AK$37)-MIN('01 (ind)'!AK$6:AK$37))),ABS(-100+(100*(('01 (ind)'!AK25-MIN('01 (ind)'!AK$6:AK$37))/(MAX('01 (ind)'!AK$6:AK$37)-MIN('01 (ind)'!AK$6:AK$37))))))</f>
        <v>15.890388297770281</v>
      </c>
      <c r="AL26" s="75">
        <f>IF('01 (ind)'!AL$1="si",100*(('01 (ind)'!AL25-MIN('01 (ind)'!AL$6:AL$37))/(MAX('01 (ind)'!AL$6:AL$37)-MIN('01 (ind)'!AL$6:AL$37))),ABS(-100+(100*(('01 (ind)'!AL25-MIN('01 (ind)'!AL$6:AL$37))/(MAX('01 (ind)'!AL$6:AL$37)-MIN('01 (ind)'!AL$6:AL$37))))))</f>
        <v>85.40361745505686</v>
      </c>
      <c r="AM26" s="75">
        <f>IF('01 (ind)'!AM$1="si",100*(('01 (ind)'!AM25-MIN('01 (ind)'!AM$6:AM$37))/(MAX('01 (ind)'!AM$6:AM$37)-MIN('01 (ind)'!AM$6:AM$37))),ABS(-100+(100*(('01 (ind)'!AM25-MIN('01 (ind)'!AM$6:AM$37))/(MAX('01 (ind)'!AM$6:AM$37)-MIN('01 (ind)'!AM$6:AM$37))))))</f>
        <v>98.908568517257194</v>
      </c>
      <c r="AN26" s="75">
        <f>IF('01 (ind)'!AN$1="si",100*(('01 (ind)'!AN25-MIN('01 (ind)'!AN$6:AN$37))/(MAX('01 (ind)'!AN$6:AN$37)-MIN('01 (ind)'!AN$6:AN$37))),ABS(-100+(100*(('01 (ind)'!AN25-MIN('01 (ind)'!AN$6:AN$37))/(MAX('01 (ind)'!AN$6:AN$37)-MIN('01 (ind)'!AN$6:AN$37))))))</f>
        <v>10.839575029282116</v>
      </c>
      <c r="AO26" s="75">
        <f>IF('01 (ind)'!AO$1="si",100*(('01 (ind)'!AO25-MIN('01 (ind)'!AO$6:AO$37))/(MAX('01 (ind)'!AO$6:AO$37)-MIN('01 (ind)'!AO$6:AO$37))),ABS(-100+(100*(('01 (ind)'!AO25-MIN('01 (ind)'!AO$6:AO$37))/(MAX('01 (ind)'!AO$6:AO$37)-MIN('01 (ind)'!AO$6:AO$37))))))</f>
        <v>30.505665744996861</v>
      </c>
      <c r="AP26" s="75">
        <f>IF('01 (ind)'!AP$1="si",100*(('01 (ind)'!AP25-MIN('01 (ind)'!AP$6:AP$37))/(MAX('01 (ind)'!AP$6:AP$37)-MIN('01 (ind)'!AP$6:AP$37))),ABS(-100+(100*(('01 (ind)'!AP25-MIN('01 (ind)'!AP$6:AP$37))/(MAX('01 (ind)'!AP$6:AP$37)-MIN('01 (ind)'!AP$6:AP$37))))))</f>
        <v>96.541667743155458</v>
      </c>
      <c r="AQ26" s="75">
        <f>IF('01 (ind)'!AQ$1="si",100*(('01 (ind)'!AQ25-MIN('01 (ind)'!AQ$6:AQ$37))/(MAX('01 (ind)'!AQ$6:AQ$37)-MIN('01 (ind)'!AQ$6:AQ$37))),ABS(-100+(100*(('01 (ind)'!AQ25-MIN('01 (ind)'!AQ$6:AQ$37))/(MAX('01 (ind)'!AQ$6:AQ$37)-MIN('01 (ind)'!AQ$6:AQ$37))))))</f>
        <v>0</v>
      </c>
      <c r="AR26" s="75">
        <f>IF('01 (ind)'!AR$1="si",100*(('01 (ind)'!AR25-MIN('01 (ind)'!AR$6:AR$37))/(MAX('01 (ind)'!AR$6:AR$37)-MIN('01 (ind)'!AR$6:AR$37))),ABS(-100+(100*(('01 (ind)'!AR25-MIN('01 (ind)'!AR$6:AR$37))/(MAX('01 (ind)'!AR$6:AR$37)-MIN('01 (ind)'!AR$6:AR$37))))))</f>
        <v>35.950672498556621</v>
      </c>
      <c r="AS26" s="75">
        <f>IF('01 (ind)'!AS$1="si",100*(('01 (ind)'!AS25-MIN('01 (ind)'!AS$6:AS$37))/(MAX('01 (ind)'!AS$6:AS$37)-MIN('01 (ind)'!AS$6:AS$37))),ABS(-100+(100*(('01 (ind)'!AS25-MIN('01 (ind)'!AS$6:AS$37))/(MAX('01 (ind)'!AS$6:AS$37)-MIN('01 (ind)'!AS$6:AS$37))))))</f>
        <v>76.341619375065676</v>
      </c>
      <c r="AT26" s="75">
        <f>IF('01 (ind)'!AT$1="si",100*(('01 (ind)'!AT25-MIN('01 (ind)'!AT$6:AT$37))/(MAX('01 (ind)'!AT$6:AT$37)-MIN('01 (ind)'!AT$6:AT$37))),ABS(-100+(100*(('01 (ind)'!AT25-MIN('01 (ind)'!AT$6:AT$37))/(MAX('01 (ind)'!AT$6:AT$37)-MIN('01 (ind)'!AT$6:AT$37))))))</f>
        <v>0</v>
      </c>
      <c r="AU26" s="75">
        <f>IF('01 (ind)'!AU$1="si",100*(('01 (ind)'!AU25-MIN('01 (ind)'!AU$6:AU$37))/(MAX('01 (ind)'!AU$6:AU$37)-MIN('01 (ind)'!AU$6:AU$37))),ABS(-100+(100*(('01 (ind)'!AU25-MIN('01 (ind)'!AU$6:AU$37))/(MAX('01 (ind)'!AU$6:AU$37)-MIN('01 (ind)'!AU$6:AU$37))))))</f>
        <v>19.13043478260872</v>
      </c>
      <c r="AV26" s="75">
        <f>IF('01 (ind)'!AV$1="si",100*(('01 (ind)'!AV25-MIN('01 (ind)'!AV$6:AV$37))/(MAX('01 (ind)'!AV$6:AV$37)-MIN('01 (ind)'!AV$6:AV$37))),ABS(-100+(100*(('01 (ind)'!AV25-MIN('01 (ind)'!AV$6:AV$37))/(MAX('01 (ind)'!AV$6:AV$37)-MIN('01 (ind)'!AV$6:AV$37))))))</f>
        <v>56.499133448873486</v>
      </c>
      <c r="AW26" s="75">
        <f>IF('01 (ind)'!AW$1="si",100*(('01 (ind)'!AW25-MIN('01 (ind)'!AW$6:AW$37))/(MAX('01 (ind)'!AW$6:AW$37)-MIN('01 (ind)'!AW$6:AW$37))),ABS(-100+(100*(('01 (ind)'!AW25-MIN('01 (ind)'!AW$6:AW$37))/(MAX('01 (ind)'!AW$6:AW$37)-MIN('01 (ind)'!AW$6:AW$37))))))</f>
        <v>17.625712804561953</v>
      </c>
      <c r="AX26" s="75">
        <f>IF('01 (ind)'!AX$1="si",100*(('01 (ind)'!AX25-MIN('01 (ind)'!AX$6:AX$37))/(MAX('01 (ind)'!AX$6:AX$37)-MIN('01 (ind)'!AX$6:AX$37))),ABS(-100+(100*(('01 (ind)'!AX25-MIN('01 (ind)'!AX$6:AX$37))/(MAX('01 (ind)'!AX$6:AX$37)-MIN('01 (ind)'!AX$6:AX$37))))))</f>
        <v>14.867425585382493</v>
      </c>
      <c r="AY26" s="75">
        <f>IF('01 (ind)'!AY$1="si",100*(('01 (ind)'!AY25-MIN('01 (ind)'!AY$6:AY$37))/(MAX('01 (ind)'!AY$6:AY$37)-MIN('01 (ind)'!AY$6:AY$37))),ABS(-100+(100*(('01 (ind)'!AY25-MIN('01 (ind)'!AY$6:AY$37))/(MAX('01 (ind)'!AY$6:AY$37)-MIN('01 (ind)'!AY$6:AY$37))))))</f>
        <v>5.5661274976213235</v>
      </c>
      <c r="AZ26" s="75">
        <f>IF('01 (ind)'!AZ$1="si",100*(('01 (ind)'!AZ25-MIN('01 (ind)'!AZ$6:AZ$37))/(MAX('01 (ind)'!AZ$6:AZ$37)-MIN('01 (ind)'!AZ$6:AZ$37))),ABS(-100+(100*(('01 (ind)'!AZ25-MIN('01 (ind)'!AZ$6:AZ$37))/(MAX('01 (ind)'!AZ$6:AZ$37)-MIN('01 (ind)'!AZ$6:AZ$37))))))</f>
        <v>1.3758164149765457</v>
      </c>
      <c r="BA26" s="75">
        <f>IF('01 (ind)'!BA$1="si",100*(('01 (ind)'!BA25-MIN('01 (ind)'!BA$6:BA$37))/(MAX('01 (ind)'!BA$6:BA$37)-MIN('01 (ind)'!BA$6:BA$37))),ABS(-100+(100*(('01 (ind)'!BA25-MIN('01 (ind)'!BA$6:BA$37))/(MAX('01 (ind)'!BA$6:BA$37)-MIN('01 (ind)'!BA$6:BA$37))))))</f>
        <v>17.465135639948922</v>
      </c>
      <c r="BB26" s="75">
        <f>IF('01 (ind)'!BB$1="si",100*(('01 (ind)'!BB25-MIN('01 (ind)'!BB$6:BB$37))/(MAX('01 (ind)'!BB$6:BB$37)-MIN('01 (ind)'!BB$6:BB$37))),ABS(-100+(100*(('01 (ind)'!BB25-MIN('01 (ind)'!BB$6:BB$37))/(MAX('01 (ind)'!BB$6:BB$37)-MIN('01 (ind)'!BB$6:BB$37))))))</f>
        <v>0</v>
      </c>
      <c r="BC26" s="75">
        <f>IF('01 (ind)'!BC$1="si",100*(('01 (ind)'!BC25-MIN('01 (ind)'!BC$6:BC$37))/(MAX('01 (ind)'!BC$6:BC$37)-MIN('01 (ind)'!BC$6:BC$37))),ABS(-100+(100*(('01 (ind)'!BC25-MIN('01 (ind)'!BC$6:BC$37))/(MAX('01 (ind)'!BC$6:BC$37)-MIN('01 (ind)'!BC$6:BC$37))))))</f>
        <v>5.6967736953021664</v>
      </c>
      <c r="BD26" s="75">
        <f>IF('01 (ind)'!BD$1="si",100*(('01 (ind)'!BD25-MIN('01 (ind)'!BD$6:BD$37))/(MAX('01 (ind)'!BD$6:BD$37)-MIN('01 (ind)'!BD$6:BD$37))),ABS(-100+(100*(('01 (ind)'!BD25-MIN('01 (ind)'!BD$6:BD$37))/(MAX('01 (ind)'!BD$6:BD$37)-MIN('01 (ind)'!BD$6:BD$37))))))</f>
        <v>0</v>
      </c>
      <c r="BE26" s="75">
        <f>IF('01 (ind)'!BE$1="si",100*(('01 (ind)'!BE25-MIN('01 (ind)'!BE$6:BE$37))/(MAX('01 (ind)'!BE$6:BE$37)-MIN('01 (ind)'!BE$6:BE$37))),ABS(-100+(100*(('01 (ind)'!BE25-MIN('01 (ind)'!BE$6:BE$37))/(MAX('01 (ind)'!BE$6:BE$37)-MIN('01 (ind)'!BE$6:BE$37))))))</f>
        <v>3.1853281853281854</v>
      </c>
      <c r="BF26" s="75">
        <f>IF('01 (ind)'!BF$1="si",100*(('01 (ind)'!BF25-MIN('01 (ind)'!BF$6:BF$37))/(MAX('01 (ind)'!BF$6:BF$37)-MIN('01 (ind)'!BF$6:BF$37))),ABS(-100+(100*(('01 (ind)'!BF25-MIN('01 (ind)'!BF$6:BF$37))/(MAX('01 (ind)'!BF$6:BF$37)-MIN('01 (ind)'!BF$6:BF$37))))))</f>
        <v>5.7776032593197248</v>
      </c>
      <c r="BG26" s="75">
        <f>IF('01 (ind)'!BG$1="si",100*(('01 (ind)'!BG25-MIN('01 (ind)'!BG$6:BG$37))/(MAX('01 (ind)'!BG$6:BG$37)-MIN('01 (ind)'!BG$6:BG$37))),ABS(-100+(100*(('01 (ind)'!BG25-MIN('01 (ind)'!BG$6:BG$37))/(MAX('01 (ind)'!BG$6:BG$37)-MIN('01 (ind)'!BG$6:BG$37))))))</f>
        <v>22.754915674809929</v>
      </c>
      <c r="BH26" s="75">
        <f>IF('01 (ind)'!BH$1="si",100*(('01 (ind)'!BH25-MIN('01 (ind)'!BH$6:BH$37))/(MAX('01 (ind)'!BH$6:BH$37)-MIN('01 (ind)'!BH$6:BH$37))),ABS(-100+(100*(('01 (ind)'!BH25-MIN('01 (ind)'!BH$6:BH$37))/(MAX('01 (ind)'!BH$6:BH$37)-MIN('01 (ind)'!BH$6:BH$37))))))</f>
        <v>0</v>
      </c>
      <c r="BI26" s="75">
        <f>IF('01 (ind)'!BI$1="si",100*(('01 (ind)'!BI25-MIN('01 (ind)'!BI$6:BI$37))/(MAX('01 (ind)'!BI$6:BI$37)-MIN('01 (ind)'!BI$6:BI$37))),ABS(-100+(100*(('01 (ind)'!BI25-MIN('01 (ind)'!BI$6:BI$37))/(MAX('01 (ind)'!BI$6:BI$37)-MIN('01 (ind)'!BI$6:BI$37))))))</f>
        <v>95.972294004298888</v>
      </c>
      <c r="BJ26" s="75">
        <f>IF('01 (ind)'!BJ$1="si",100*(('01 (ind)'!BJ25-MIN('01 (ind)'!BJ$6:BJ$37))/(MAX('01 (ind)'!BJ$6:BJ$37)-MIN('01 (ind)'!BJ$6:BJ$37))),ABS(-100+(100*(('01 (ind)'!BJ25-MIN('01 (ind)'!BJ$6:BJ$37))/(MAX('01 (ind)'!BJ$6:BJ$37)-MIN('01 (ind)'!BJ$6:BJ$37))))))</f>
        <v>23.868440979298061</v>
      </c>
      <c r="BK26" s="75">
        <f>IF('01 (ind)'!BK$1="si",100*(('01 (ind)'!BK25-MIN('01 (ind)'!BK$6:BK$37))/(MAX('01 (ind)'!BK$6:BK$37)-MIN('01 (ind)'!BK$6:BK$37))),ABS(-100+(100*(('01 (ind)'!BK25-MIN('01 (ind)'!BK$6:BK$37))/(MAX('01 (ind)'!BK$6:BK$37)-MIN('01 (ind)'!BK$6:BK$37))))))</f>
        <v>7.2670621922283187</v>
      </c>
      <c r="BL26" s="75">
        <f>IF('01 (ind)'!BL$1="si",100*(('01 (ind)'!BL25-MIN('01 (ind)'!BL$6:BL$37))/(MAX('01 (ind)'!BL$6:BL$37)-MIN('01 (ind)'!BL$6:BL$37))),ABS(-100+(100*(('01 (ind)'!BL25-MIN('01 (ind)'!BL$6:BL$37))/(MAX('01 (ind)'!BL$6:BL$37)-MIN('01 (ind)'!BL$6:BL$37))))))</f>
        <v>18.018018018018019</v>
      </c>
      <c r="BM26" s="75">
        <f>IF('01 (ind)'!BM$1="si",100*(('01 (ind)'!BM25-MIN('01 (ind)'!BM$6:BM$37))/(MAX('01 (ind)'!BM$6:BM$37)-MIN('01 (ind)'!BM$6:BM$37))),ABS(-100+(100*(('01 (ind)'!BM25-MIN('01 (ind)'!BM$6:BM$37))/(MAX('01 (ind)'!BM$6:BM$37)-MIN('01 (ind)'!BM$6:BM$37))))))</f>
        <v>1.3424206558839367</v>
      </c>
      <c r="BN26" s="75">
        <f>IF('01 (ind)'!BN$1="si",100*(('01 (ind)'!BN25-MIN('01 (ind)'!BN$6:BN$37))/(MAX('01 (ind)'!BN$6:BN$37)-MIN('01 (ind)'!BN$6:BN$37))),ABS(-100+(100*(('01 (ind)'!BN25-MIN('01 (ind)'!BN$6:BN$37))/(MAX('01 (ind)'!BN$6:BN$37)-MIN('01 (ind)'!BN$6:BN$37))))))</f>
        <v>1.4721507233044615</v>
      </c>
      <c r="BO26" s="75">
        <f>IF('01 (ind)'!BO$1="si",100*(('01 (ind)'!BO25-MIN('01 (ind)'!BO$6:BO$37))/(MAX('01 (ind)'!BO$6:BO$37)-MIN('01 (ind)'!BO$6:BO$37))),ABS(-100+(100*(('01 (ind)'!BO25-MIN('01 (ind)'!BO$6:BO$37))/(MAX('01 (ind)'!BO$6:BO$37)-MIN('01 (ind)'!BO$6:BO$37))))))</f>
        <v>63.863732446313861</v>
      </c>
      <c r="BP26" s="75">
        <f>IF('01 (ind)'!BP$1="si",100*(('01 (ind)'!BP25-MIN('01 (ind)'!BP$6:BP$37))/(MAX('01 (ind)'!BP$6:BP$37)-MIN('01 (ind)'!BP$6:BP$37))),ABS(-100+(100*(('01 (ind)'!BP25-MIN('01 (ind)'!BP$6:BP$37))/(MAX('01 (ind)'!BP$6:BP$37)-MIN('01 (ind)'!BP$6:BP$37))))))</f>
        <v>0</v>
      </c>
      <c r="BQ26" s="75">
        <f>IF('01 (ind)'!BQ$1="si",100*(('01 (ind)'!BQ25-MIN('01 (ind)'!BQ$6:BQ$37))/(MAX('01 (ind)'!BQ$6:BQ$37)-MIN('01 (ind)'!BQ$6:BQ$37))),ABS(-100+(100*(('01 (ind)'!BQ25-MIN('01 (ind)'!BQ$6:BQ$37))/(MAX('01 (ind)'!BQ$6:BQ$37)-MIN('01 (ind)'!BQ$6:BQ$37))))))</f>
        <v>2.271978512464623</v>
      </c>
      <c r="BR26" s="75">
        <f>IF('01 (ind)'!BR$1="si",100*(('01 (ind)'!BR25-MIN('01 (ind)'!BR$6:BR$37))/(MAX('01 (ind)'!BR$6:BR$37)-MIN('01 (ind)'!BR$6:BR$37))),ABS(-100+(100*(('01 (ind)'!BR25-MIN('01 (ind)'!BR$6:BR$37))/(MAX('01 (ind)'!BP$6:BP$37)-MIN('01 (ind)'!BR$6:BR$37))))))</f>
        <v>15.070760528373848</v>
      </c>
      <c r="BS26" s="75">
        <f>IF('01 (ind)'!BS$1="si",100*(('01 (ind)'!BS25-MIN('01 (ind)'!BS$6:BS$37))/(MAX('01 (ind)'!BS$6:BS$37)-MIN('01 (ind)'!BS$6:BS$37))),ABS(-100+(100*(('01 (ind)'!BS25-MIN('01 (ind)'!BS$6:BS$37))/(MAX('01 (ind)'!BQ$6:BQ$37)-MIN('01 (ind)'!BS$6:BS$37))))))</f>
        <v>49.460772934838417</v>
      </c>
      <c r="BT26" s="75">
        <f>IF('01 (ind)'!BT$1="si",100*(('01 (ind)'!BT25-MIN('01 (ind)'!BT$6:BT$37))/(MAX('01 (ind)'!BT$6:BT$37)-MIN('01 (ind)'!BT$6:BT$37))),ABS(-100+(100*(('01 (ind)'!BT25-MIN('01 (ind)'!BT$6:BT$37))/(MAX('01 (ind)'!BR$6:BR$37)-MIN('01 (ind)'!BT$6:BT$37))))))</f>
        <v>100</v>
      </c>
      <c r="BU26" s="75">
        <f>IF('01 (ind)'!BU$1="si",100*(('01 (ind)'!BU25-MIN('01 (ind)'!BU$6:BU$37))/(MAX('01 (ind)'!BU$6:BU$37)-MIN('01 (ind)'!BU$6:BU$37))),ABS(-100+(100*(('01 (ind)'!BU25-MIN('01 (ind)'!BU$6:BU$37))/(MAX('01 (ind)'!BU$6:BU$37)-MIN('01 (ind)'!BU$6:BU$37))))))</f>
        <v>61.57680108744902</v>
      </c>
      <c r="BV26" s="75">
        <f>IF('01 (ind)'!BV$1="si",100*(('01 (ind)'!BV25-MIN('01 (ind)'!BV$6:BV$37))/(MAX('01 (ind)'!BV$6:BV$37)-MIN('01 (ind)'!BV$6:BV$37))),ABS(-100+(100*(('01 (ind)'!BV25-MIN('01 (ind)'!BV$6:BV$37))/(MAX('01 (ind)'!BV$6:BV$37)-MIN('01 (ind)'!BV$6:BV$37))))))</f>
        <v>50.803093396787638</v>
      </c>
      <c r="BW26" s="75">
        <f>IF('01 (ind)'!BW$1="si",100*(('01 (ind)'!BW25-MIN('01 (ind)'!BW$6:BW$37))/(MAX('01 (ind)'!BW$6:BW$37)-MIN('01 (ind)'!BW$6:BW$37))),ABS(-100+(100*(('01 (ind)'!BW25-MIN('01 (ind)'!BW$6:BW$37))/(MAX('01 (ind)'!BW$6:BW$37)-MIN('01 (ind)'!BW$6:BW$37))))))</f>
        <v>43.745898411865078</v>
      </c>
      <c r="BX26" s="75">
        <f>IF('01 (ind)'!BX$1="si",100*(('01 (ind)'!BX25-MIN('01 (ind)'!BX$6:BX$37))/(MAX('01 (ind)'!BX$6:BX$37)-MIN('01 (ind)'!BX$6:BX$37))),ABS(-100+(100*(('01 (ind)'!BX25-MIN('01 (ind)'!BX$6:BX$37))/(MAX('01 (ind)'!BX$6:BX$37)-MIN('01 (ind)'!BX$6:BX$37))))))</f>
        <v>5.1009399565812998</v>
      </c>
      <c r="BY26" s="75">
        <f>IF('01 (ind)'!BY$1="si",100*(('01 (ind)'!BY25-MIN('01 (ind)'!BY$6:BY$37))/(MAX('01 (ind)'!BY$6:BY$37)-MIN('01 (ind)'!BY$6:BY$37))),ABS(-100+(100*(('01 (ind)'!BY25-MIN('01 (ind)'!BY$6:BY$37))/(MAX('01 (ind)'!BY$6:BY$37)-MIN('01 (ind)'!BY$6:BY$37))))))</f>
        <v>8.7095887593980592</v>
      </c>
      <c r="BZ26" s="75">
        <f>IF('01 (ind)'!BZ$1="si",100*(('01 (ind)'!BZ25-MIN('01 (ind)'!BZ$6:BZ$37))/(MAX('01 (ind)'!BZ$6:BZ$37)-MIN('01 (ind)'!BZ$6:BZ$37))),ABS(-100+(100*(('01 (ind)'!BZ25-MIN('01 (ind)'!BZ$6:BZ$37))/(MAX('01 (ind)'!BZ$6:BZ$37)-MIN('01 (ind)'!BZ$6:BZ$37))))))</f>
        <v>0</v>
      </c>
      <c r="CA26" s="75">
        <f>IF('01 (ind)'!CA$1="si",100*(('01 (ind)'!CA25-MIN('01 (ind)'!CA$6:CA$37))/(MAX('01 (ind)'!CA$6:CA$37)-MIN('01 (ind)'!CA$6:CA$37))),ABS(-100+(100*(('01 (ind)'!CA25-MIN('01 (ind)'!CA$6:CA$37))/(MAX('01 (ind)'!CA$6:CA$37)-MIN('01 (ind)'!CA$6:CA$37))))))</f>
        <v>13.304559817559905</v>
      </c>
      <c r="CB26" s="75">
        <f>IF('01 (ind)'!CB$1="si",100*(('01 (ind)'!CB25-MIN('01 (ind)'!CB$6:CB$37))/(MAX('01 (ind)'!CB$6:CB$37)-MIN('01 (ind)'!CB$6:CB$37))),ABS(-100+(100*(('01 (ind)'!CB25-MIN('01 (ind)'!CB$6:CB$37))/(MAX('01 (ind)'!CB$6:CB$37)-MIN('01 (ind)'!CB$6:CB$37))))))</f>
        <v>77.551020408163268</v>
      </c>
      <c r="CC26" s="75">
        <f>IF('01 (ind)'!CC$1="si",100*(('01 (ind)'!CC25-MIN('01 (ind)'!CC$6:CC$37))/(MAX('01 (ind)'!CC$6:CC$37)-MIN('01 (ind)'!CC$6:CC$37))),ABS(-100+(100*(('01 (ind)'!CC25-MIN('01 (ind)'!CC$6:CC$37))/(MAX('01 (ind)'!CC$6:CC$37)-MIN('01 (ind)'!CC$6:CC$37))))))</f>
        <v>16.198600492374041</v>
      </c>
      <c r="CD26" s="75">
        <f>IF('01 (ind)'!CD$1="si",100*(('01 (ind)'!CD25-MIN('01 (ind)'!CD$6:CD$37))/(MAX('01 (ind)'!CD$6:CD$37)-MIN('01 (ind)'!CD$6:CD$37))),ABS(-100+(100*(('01 (ind)'!CD25-MIN('01 (ind)'!CD$6:CD$37))/(MAX('01 (ind)'!CD$6:CD$37)-MIN('01 (ind)'!CD$6:CD$37))))))</f>
        <v>1.9856954559780051</v>
      </c>
      <c r="CE26" s="75">
        <f>IF('01 (ind)'!CE$1="si",100*(('01 (ind)'!CE25-MIN('01 (ind)'!CE$6:CE$37))/(MAX('01 (ind)'!CE$6:CE$37)-MIN('01 (ind)'!CE$6:CE$37))),ABS(-100+(100*(('01 (ind)'!CE25-MIN('01 (ind)'!CE$6:CE$37))/(MAX('01 (ind)'!CE$6:CE$37)-MIN('01 (ind)'!CE$6:CE$37))))))</f>
        <v>7.0566900950095839</v>
      </c>
      <c r="CF26" s="75">
        <f>IF('01 (ind)'!CF$1="si",100*(('01 (ind)'!CF25-MIN('01 (ind)'!CF$6:CF$37))/(MAX('01 (ind)'!CF$6:CF$37)-MIN('01 (ind)'!CF$6:CF$37))),ABS(-100+(100*(('01 (ind)'!CF25-MIN('01 (ind)'!CF$6:CF$37))/(MAX('01 (ind)'!CF$6:CF$37)-MIN('01 (ind)'!CF$6:CF$37))))))</f>
        <v>0.66215459130043364</v>
      </c>
      <c r="CG26" s="75">
        <f>IF('01 (ind)'!CG$1="si",100*(('01 (ind)'!CG25-MIN('01 (ind)'!CG$6:CG$37))/(MAX('01 (ind)'!CG$6:CG$37)-MIN('01 (ind)'!CG$6:CG$37))),ABS(-100+(100*(('01 (ind)'!CG25-MIN('01 (ind)'!CG$6:CG$37))/(MAX('01 (ind)'!CG$6:CG$37)-MIN('01 (ind)'!CG$6:CG$37))))))</f>
        <v>1.8240406380889276</v>
      </c>
      <c r="CH26" s="75">
        <f>IF('01 (ind)'!CH$1="si",100*(('01 (ind)'!CH25-MIN('01 (ind)'!CH$6:CH$37))/(MAX('01 (ind)'!CH$6:CH$37)-MIN('01 (ind)'!CH$6:CH$37))),ABS(-100+(100*(('01 (ind)'!CH25-MIN('01 (ind)'!CH$6:CH$37))/(MAX('01 (ind)'!CH$6:CH$37)-MIN('01 (ind)'!CH$6:CH$37))))))</f>
        <v>15.097386831094767</v>
      </c>
      <c r="CI26" s="75">
        <f>IF('01 (ind)'!CI$1="si",100*(('01 (ind)'!CI25-MIN('01 (ind)'!CI$6:CI$37))/(MAX('01 (ind)'!CI$6:CI$37)-MIN('01 (ind)'!CI$6:CI$37))),ABS(-100+(100*(('01 (ind)'!CI25-MIN('01 (ind)'!CI$6:CI$37))/(MAX('01 (ind)'!CI$6:CI$37)-MIN('01 (ind)'!CI$6:CI$37))))))</f>
        <v>28.597710617825133</v>
      </c>
      <c r="CJ26" s="75">
        <f>IF('01 (ind)'!CJ$1="si",100*(('01 (ind)'!CJ25-MIN('01 (ind)'!CJ$6:CJ$37))/(MAX('01 (ind)'!CJ$6:CJ$37)-MIN('01 (ind)'!CJ$6:CJ$37))),ABS(-100+(100*(('01 (ind)'!CJ25-MIN('01 (ind)'!CJ$6:CJ$37))/(MAX('01 (ind)'!CJ$6:CJ$37)-MIN('01 (ind)'!CJ$6:CJ$37))))))</f>
        <v>56.143648211534966</v>
      </c>
      <c r="CK26" s="75">
        <f>IF('01 (ind)'!CK$1="si",100*(('01 (ind)'!CK25-MIN('01 (ind)'!CK$6:CK$37))/(MAX('01 (ind)'!CK$6:CK$37)-MIN('01 (ind)'!CK$6:CK$37))),ABS(-100+(100*(('01 (ind)'!CK25-MIN('01 (ind)'!CK$6:CK$37))/(MAX('01 (ind)'!CK$6:CK$37)-MIN('01 (ind)'!CK$6:CK$37))))))</f>
        <v>5.7630557963797919</v>
      </c>
      <c r="CL26" s="75">
        <f>IF('01 (ind)'!CL$1="si",100*(('01 (ind)'!CL25-MIN('01 (ind)'!CL$6:CL$37))/(MAX('01 (ind)'!CL$6:CL$37)-MIN('01 (ind)'!CL$6:CL$37))),ABS(-100+(100*(('01 (ind)'!CL25-MIN('01 (ind)'!CL$6:CL$37))/(MAX('01 (ind)'!CL$6:CL$37)-MIN('01 (ind)'!CL$6:CL$37))))))</f>
        <v>0</v>
      </c>
      <c r="CM26" s="75">
        <f>IF('01 (ind)'!CM$1="si",100*(('01 (ind)'!CM25-MIN('01 (ind)'!CM$6:CM$37))/(MAX('01 (ind)'!CM$6:CM$37)-MIN('01 (ind)'!CM$6:CM$37))),ABS(-100+(100*(('01 (ind)'!CM25-MIN('01 (ind)'!CM$6:CM$37))/(MAX('01 (ind)'!CM$6:CM$37)-MIN('01 (ind)'!CM$6:CM$37))))))</f>
        <v>1.500732983136787</v>
      </c>
    </row>
    <row r="27" spans="1:91">
      <c r="A27" s="18" t="s">
        <v>225</v>
      </c>
      <c r="B27" s="87">
        <f>IF('01 (ind)'!B$1="si",100*(('01 (ind)'!B26-MIN('01 (ind)'!B$6:B$37))/(MAX('01 (ind)'!B$6:B$37)-MIN('01 (ind)'!B$6:B$37))),ABS(-100+(100*(('01 (ind)'!B26-MIN('01 (ind)'!B$6:B$37))/(MAX('01 (ind)'!B$6:B$37)-MIN('01 (ind)'!B$6:B$37))))))</f>
        <v>11.362955551223418</v>
      </c>
      <c r="C27" s="87">
        <f>IF('01 (ind)'!C$1="si",100*(('01 (ind)'!C26-MIN('01 (ind)'!C$6:C$37))/(MAX('01 (ind)'!C$6:C$37)-MIN('01 (ind)'!C$6:C$37))),ABS(-100+(100*(('01 (ind)'!C26-MIN('01 (ind)'!C$6:C$37))/(MAX('01 (ind)'!C$6:C$37)-MIN('01 (ind)'!C$6:C$37))))))</f>
        <v>26.975670124215544</v>
      </c>
      <c r="D27" s="87">
        <f>IF('01 (ind)'!D$1="si",100*(('01 (ind)'!D26-MIN('01 (ind)'!D$6:D$37))/(MAX('01 (ind)'!D$6:D$37)-MIN('01 (ind)'!D$6:D$37))),ABS(-100+(100*(('01 (ind)'!D26-MIN('01 (ind)'!D$6:D$37))/(MAX('01 (ind)'!D$6:D$37)-MIN('01 (ind)'!D$6:D$37))))))</f>
        <v>77.585011526252003</v>
      </c>
      <c r="E27" s="87">
        <f>IF('01 (ind)'!E$1="si",100*(('01 (ind)'!E26-MIN('01 (ind)'!E$6:E$37))/(MAX('01 (ind)'!E$6:E$37)-MIN('01 (ind)'!E$6:E$37))),ABS(-100+(100*(('01 (ind)'!E26-MIN('01 (ind)'!E$6:E$37))/(MAX('01 (ind)'!E$6:E$37)-MIN('01 (ind)'!E$6:E$37))))))</f>
        <v>58.333333333333329</v>
      </c>
      <c r="F27" s="87">
        <f>IF('01 (ind)'!F$1="si",100*(('01 (ind)'!F26-MIN('01 (ind)'!F$6:F$37))/(MAX('01 (ind)'!F$6:F$37)-MIN('01 (ind)'!F$6:F$37))),ABS(-100+(100*(('01 (ind)'!F26-MIN('01 (ind)'!F$6:F$37))/(MAX('01 (ind)'!F$6:F$37)-MIN('01 (ind)'!F$6:F$37))))))</f>
        <v>42.076502732240442</v>
      </c>
      <c r="G27" s="87">
        <f>IF('01 (ind)'!G$1="si",100*(('01 (ind)'!G26-MIN('01 (ind)'!G$6:G$37))/(MAX('01 (ind)'!G$6:G$37)-MIN('01 (ind)'!G$6:G$37))),ABS(-100+(100*(('01 (ind)'!G26-MIN('01 (ind)'!G$6:G$37))/(MAX('01 (ind)'!G$6:G$37)-MIN('01 (ind)'!G$6:G$37))))))</f>
        <v>19.871794871794862</v>
      </c>
      <c r="H27" s="87">
        <f>IF('01 (ind)'!H$1="si",100*(('01 (ind)'!H26-MIN('01 (ind)'!H$6:H$37))/(MAX('01 (ind)'!H$6:H$37)-MIN('01 (ind)'!H$6:H$37))),ABS(-100+(100*(('01 (ind)'!H26-MIN('01 (ind)'!H$6:H$37))/(MAX('01 (ind)'!H$6:H$37)-MIN('01 (ind)'!H$6:H$37))))))</f>
        <v>20.564516129032253</v>
      </c>
      <c r="I27" s="87">
        <f>IF('01 (ind)'!I$1="si",100*(('01 (ind)'!I26-MIN('01 (ind)'!I$6:I$37))/(MAX('01 (ind)'!I$6:I$37)-MIN('01 (ind)'!I$6:I$37))),ABS(-100+(100*(('01 (ind)'!I26-MIN('01 (ind)'!I$6:I$37))/(MAX('01 (ind)'!I$6:I$37)-MIN('01 (ind)'!I$6:I$37))))))</f>
        <v>41.791044776119399</v>
      </c>
      <c r="J27" s="87">
        <f>IF('01 (ind)'!J$1="si",100*(('01 (ind)'!J26-MIN('01 (ind)'!J$6:J$37))/(MAX('01 (ind)'!J$6:J$37)-MIN('01 (ind)'!J$6:J$37))),ABS(-100+(100*(('01 (ind)'!J26-MIN('01 (ind)'!J$6:J$37))/(MAX('01 (ind)'!J$6:J$37)-MIN('01 (ind)'!J$6:J$37))))))</f>
        <v>77.594936708860786</v>
      </c>
      <c r="K27" s="87">
        <f>IF('01 (ind)'!K$1="si",100*(('01 (ind)'!K26-MIN('01 (ind)'!K$6:K$37))/(MAX('01 (ind)'!K$6:K$37)-MIN('01 (ind)'!K$6:K$37))),ABS(-100+(100*(('01 (ind)'!K26-MIN('01 (ind)'!K$6:K$37))/(MAX('01 (ind)'!K$6:K$37)-MIN('01 (ind)'!K$6:K$37))))))</f>
        <v>6.8199253418251242</v>
      </c>
      <c r="L27" s="87">
        <f>IF('01 (ind)'!L$1="si",100*(('01 (ind)'!L26-MIN('01 (ind)'!L$6:L$37))/(MAX('01 (ind)'!L$6:L$37)-MIN('01 (ind)'!L$6:L$37))),ABS(-100+(100*(('01 (ind)'!L26-MIN('01 (ind)'!L$6:L$37))/(MAX('01 (ind)'!L$6:L$37)-MIN('01 (ind)'!L$6:L$37))))))</f>
        <v>66.845751970366706</v>
      </c>
      <c r="M27" s="87">
        <f>IF('01 (ind)'!M$1="si",100*(('01 (ind)'!M26-MIN('01 (ind)'!M$6:M$37))/(MAX('01 (ind)'!M$6:M$37)-MIN('01 (ind)'!M$6:M$37))),ABS(-100+(100*(('01 (ind)'!M26-MIN('01 (ind)'!M$6:M$37))/(MAX('01 (ind)'!M$6:M$37)-MIN('01 (ind)'!M$6:M$37))))))</f>
        <v>7.8443025952464938</v>
      </c>
      <c r="N27" s="87">
        <f>IF('01 (ind)'!N$1="si",100*(('01 (ind)'!N26-MIN('01 (ind)'!N$6:N$37))/(MAX('01 (ind)'!N$6:N$37)-MIN('01 (ind)'!N$6:N$37))),ABS(-100+(100*(('01 (ind)'!N26-MIN('01 (ind)'!N$6:N$37))/(MAX('01 (ind)'!N$6:N$37)-MIN('01 (ind)'!N$6:N$37))))))</f>
        <v>47.021930436118161</v>
      </c>
      <c r="O27" s="87">
        <f>IF('01 (ind)'!O$1="si",100*(('01 (ind)'!O26-MIN('01 (ind)'!O$6:O$37))/(MAX('01 (ind)'!O$6:O$37)-MIN('01 (ind)'!O$6:O$37))),ABS(-100+(100*(('01 (ind)'!O26-MIN('01 (ind)'!O$6:O$37))/(MAX('01 (ind)'!O$6:O$37)-MIN('01 (ind)'!O$6:O$37))))))</f>
        <v>84.536082474226802</v>
      </c>
      <c r="P27" s="87">
        <f>IF('01 (ind)'!P$1="si",100*(('01 (ind)'!P26-MIN('01 (ind)'!P$6:P$37))/(MAX('01 (ind)'!P$6:P$37)-MIN('01 (ind)'!P$6:P$37))),ABS(-100+(100*(('01 (ind)'!P26-MIN('01 (ind)'!P$6:P$37))/(MAX('01 (ind)'!P$6:P$37)-MIN('01 (ind)'!P$6:P$37))))))</f>
        <v>2.6509559492884458</v>
      </c>
      <c r="Q27" s="87">
        <f>IF('01 (ind)'!Q$1="si",100*(('01 (ind)'!Q26-MIN('01 (ind)'!Q$6:Q$37))/(MAX('01 (ind)'!Q$6:Q$37)-MIN('01 (ind)'!Q$6:Q$37))),ABS(-100+(100*(('01 (ind)'!Q26-MIN('01 (ind)'!Q$6:Q$37))/(MAX('01 (ind)'!Q$6:Q$37)-MIN('01 (ind)'!Q$6:Q$37))))))</f>
        <v>18.632615887329511</v>
      </c>
      <c r="R27" s="87">
        <f>IF('01 (ind)'!R$1="si",100*(('01 (ind)'!R26-MIN('01 (ind)'!R$6:R$37))/(MAX('01 (ind)'!R$6:R$37)-MIN('01 (ind)'!R$6:R$37))),ABS(-100+(100*(('01 (ind)'!R26-MIN('01 (ind)'!R$6:R$37))/(MAX('01 (ind)'!R$6:R$37)-MIN('01 (ind)'!R$6:R$37))))))</f>
        <v>0.38172002384152426</v>
      </c>
      <c r="S27" s="75">
        <f>ABS(ABS(('01 (ind)'!S26-((MAX('01 (ind)'!S$6:S$37)+MIN('01 (ind)'!S$6:S$37))/2))/(((MAX('01 (ind)'!S$6:S$37)+MIN('01 (ind)'!S$6:S$37))/2)-MAX('01 (ind)'!S$6:S$37))*100)-100)</f>
        <v>79.011207774750588</v>
      </c>
      <c r="T27" s="75">
        <f>IF('01 (ind)'!T$1="si",100*(('01 (ind)'!T26-MIN('01 (ind)'!T$6:T$37))/(MAX('01 (ind)'!T$6:T$37)-MIN('01 (ind)'!T$6:T$37))),ABS(-100+(100*(('01 (ind)'!T26-MIN('01 (ind)'!T$6:T$37))/(MAX('01 (ind)'!T$6:T$37)-MIN('01 (ind)'!T$6:T$37))))))</f>
        <v>6.1202704305539086</v>
      </c>
      <c r="U27" s="75">
        <f>IF('01 (ind)'!U$1="si",100*(('01 (ind)'!U26-MIN('01 (ind)'!U$6:U$37))/(MAX('01 (ind)'!U$6:U$37)-MIN('01 (ind)'!U$6:U$37))),ABS(-100+(100*(('01 (ind)'!U26-MIN('01 (ind)'!U$6:U$37))/(MAX('01 (ind)'!U$6:U$37)-MIN('01 (ind)'!U$6:U$37))))))</f>
        <v>80</v>
      </c>
      <c r="V27" s="75">
        <f>IF('01 (ind)'!V$1="si",100*(('01 (ind)'!V26-MIN('01 (ind)'!V$6:V$37))/(MAX('01 (ind)'!V$6:V$37)-MIN('01 (ind)'!V$6:V$37))),ABS(-100+(100*(('01 (ind)'!V26-MIN('01 (ind)'!V$6:V$37))/(MAX('01 (ind)'!V$6:V$37)-MIN('01 (ind)'!V$6:V$37))))))</f>
        <v>76.795580110497241</v>
      </c>
      <c r="W27" s="75">
        <f>IF('01 (ind)'!W$1="si",100*(('01 (ind)'!W26-MIN('01 (ind)'!W$6:W$37))/(MAX('01 (ind)'!W$6:W$37)-MIN('01 (ind)'!W$6:W$37))),ABS(-100+(100*(('01 (ind)'!W26-MIN('01 (ind)'!W$6:W$37))/(MAX('01 (ind)'!W$6:W$37)-MIN('01 (ind)'!W$6:W$37))))))</f>
        <v>57.039890588160404</v>
      </c>
      <c r="X27" s="75">
        <f>IF('01 (ind)'!X$1="si",100*(('01 (ind)'!X26-MIN('01 (ind)'!X$6:X$37))/(MAX('01 (ind)'!X$6:X$37)-MIN('01 (ind)'!X$6:X$37))),ABS(-100+(100*(('01 (ind)'!X26-MIN('01 (ind)'!X$6:X$37))/(MAX('01 (ind)'!X$6:X$37)-MIN('01 (ind)'!X$6:X$37))))))</f>
        <v>34.928821804551383</v>
      </c>
      <c r="Y27" s="75">
        <f>IF('01 (ind)'!Y$1="si",100*(('01 (ind)'!Y26-MIN('01 (ind)'!Y$6:Y$37))/(MAX('01 (ind)'!Y$6:Y$37)-MIN('01 (ind)'!Y$6:Y$37))),ABS(-100+(100*(('01 (ind)'!Y26-MIN('01 (ind)'!Y$6:Y$37))/(MAX('01 (ind)'!Y$6:Y$37)-MIN('01 (ind)'!Y$6:Y$37))))))</f>
        <v>33.105292792792795</v>
      </c>
      <c r="Z27" s="75">
        <f>IF('01 (ind)'!Z$1="si",100*(('01 (ind)'!Z26-MIN('01 (ind)'!Z$6:Z$37))/(MAX('01 (ind)'!Z$6:Z$37)-MIN('01 (ind)'!Z$6:Z$37))),ABS(-100+(100*(('01 (ind)'!Z26-MIN('01 (ind)'!Z$6:Z$37))/(MAX('01 (ind)'!Z$6:Z$37)-MIN('01 (ind)'!Z$6:Z$37))))))</f>
        <v>9.6551901342855189</v>
      </c>
      <c r="AA27" s="75">
        <f>IF('01 (ind)'!AA$1="si",100*(('01 (ind)'!AA26-MIN('01 (ind)'!AA$6:AA$37))/(MAX('01 (ind)'!AA$6:AA$37)-MIN('01 (ind)'!AA$6:AA$37))),ABS(-100+(100*(('01 (ind)'!AA26-MIN('01 (ind)'!AA$6:AA$37))/(MAX('01 (ind)'!AA$6:AA$37)-MIN('01 (ind)'!AA$6:AA$37))))))</f>
        <v>34.307158295318871</v>
      </c>
      <c r="AB27" s="75">
        <f>IF('01 (ind)'!AB$1="si",100*(('01 (ind)'!AB26-MIN('01 (ind)'!AB$6:AB$37))/(MAX('01 (ind)'!AB$6:AB$37)-MIN('01 (ind)'!AB$6:AB$37))),ABS(-100+(100*(('01 (ind)'!AB26-MIN('01 (ind)'!AB$6:AB$37))/(MAX('01 (ind)'!AB$6:AB$37)-MIN('01 (ind)'!AB$6:AB$37))))))</f>
        <v>7.7666820931437686</v>
      </c>
      <c r="AC27" s="75">
        <f>IF('01 (ind)'!AC$1="si",100*(('01 (ind)'!AC26-MIN('01 (ind)'!AC$6:AC$37))/(MAX('01 (ind)'!AC$6:AC$37)-MIN('01 (ind)'!AC$6:AC$37))),ABS(-100+(100*(('01 (ind)'!AC26-MIN('01 (ind)'!AC$6:AC$37))/(MAX('01 (ind)'!AC$6:AC$37)-MIN('01 (ind)'!AC$6:AC$37))))))</f>
        <v>33.27114477184557</v>
      </c>
      <c r="AD27" s="75">
        <f>IF('01 (ind)'!AD$1="si",100*(('01 (ind)'!AD26-MIN('01 (ind)'!AD$6:AD$37))/(MAX('01 (ind)'!AD$6:AD$37)-MIN('01 (ind)'!AD$6:AD$37))),ABS(-100+(100*(('01 (ind)'!AD26-MIN('01 (ind)'!AD$6:AD$37))/(MAX('01 (ind)'!AD$6:AD$37)-MIN('01 (ind)'!AD$6:AD$37))))))</f>
        <v>45.153917543209808</v>
      </c>
      <c r="AE27" s="75">
        <f>IF('01 (ind)'!AE$1="si",100*(('01 (ind)'!AE26-MIN('01 (ind)'!AE$6:AE$37))/(MAX('01 (ind)'!AE$6:AE$37)-MIN('01 (ind)'!AE$6:AE$37))),ABS(-100+(100*(('01 (ind)'!AE26-MIN('01 (ind)'!AE$6:AE$37))/(MAX('01 (ind)'!AE$6:AE$37)-MIN('01 (ind)'!AE$6:AE$37))))))</f>
        <v>66.699890934084422</v>
      </c>
      <c r="AF27" s="75">
        <f>IF('01 (ind)'!AF$1="si",100*(('01 (ind)'!AF26-MIN('01 (ind)'!AF$6:AF$37))/(MAX('01 (ind)'!AF$6:AF$37)-MIN('01 (ind)'!AF$6:AF$37))),ABS(-100+(100*(('01 (ind)'!AF26-MIN('01 (ind)'!AF$6:AF$37))/(MAX('01 (ind)'!AF$6:AF$37)-MIN('01 (ind)'!AF$6:AF$37))))))</f>
        <v>41.48936170212766</v>
      </c>
      <c r="AG27" s="75">
        <f>IF('01 (ind)'!AG$1="si",100*(('01 (ind)'!AG26-MIN('01 (ind)'!AG$6:AG$37))/(MAX('01 (ind)'!AG$6:AG$37)-MIN('01 (ind)'!AG$6:AG$37))),ABS(-100+(100*(('01 (ind)'!AG26-MIN('01 (ind)'!AG$6:AG$37))/(MAX('01 (ind)'!AG$6:AG$37)-MIN('01 (ind)'!AG$6:AG$37))))))</f>
        <v>67.901234567901227</v>
      </c>
      <c r="AH27" s="75">
        <f>IF('01 (ind)'!AH$1="si",100*(('01 (ind)'!AH26-MIN('01 (ind)'!AH$6:AH$37))/(MAX('01 (ind)'!AH$6:AH$37)-MIN('01 (ind)'!AH$6:AH$37))),ABS(-100+(100*(('01 (ind)'!AH26-MIN('01 (ind)'!AH$6:AH$37))/(MAX('01 (ind)'!AH$6:AH$37)-MIN('01 (ind)'!AH$6:AH$37))))))</f>
        <v>81.578947368421069</v>
      </c>
      <c r="AI27" s="75">
        <f>IF('01 (ind)'!AI$1="si",100*(('01 (ind)'!AI26-MIN('01 (ind)'!AI$6:AI$37))/(MAX('01 (ind)'!AI$6:AI$37)-MIN('01 (ind)'!AI$6:AI$37))),ABS(-100+(100*(('01 (ind)'!AI26-MIN('01 (ind)'!AI$6:AI$37))/(MAX('01 (ind)'!AI$6:AI$37)-MIN('01 (ind)'!AI$6:AI$37))))))</f>
        <v>10.636967638386023</v>
      </c>
      <c r="AJ27" s="75">
        <f>IF('01 (ind)'!AJ$1="si",100*(('01 (ind)'!AJ26-MIN('01 (ind)'!AJ$6:AJ$37))/(MAX('01 (ind)'!AJ$6:AJ$37)-MIN('01 (ind)'!AJ$6:AJ$37))),ABS(-100+(100*(('01 (ind)'!AJ26-MIN('01 (ind)'!AJ$6:AJ$37))/(MAX('01 (ind)'!AJ$6:AJ$37)-MIN('01 (ind)'!AJ$6:AJ$37))))))</f>
        <v>71.703107019562736</v>
      </c>
      <c r="AK27" s="75">
        <f>IF('01 (ind)'!AK$1="si",100*(('01 (ind)'!AK26-MIN('01 (ind)'!AK$6:AK$37))/(MAX('01 (ind)'!AK$6:AK$37)-MIN('01 (ind)'!AK$6:AK$37))),ABS(-100+(100*(('01 (ind)'!AK26-MIN('01 (ind)'!AK$6:AK$37))/(MAX('01 (ind)'!AK$6:AK$37)-MIN('01 (ind)'!AK$6:AK$37))))))</f>
        <v>7.3040543924515227</v>
      </c>
      <c r="AL27" s="75">
        <f>IF('01 (ind)'!AL$1="si",100*(('01 (ind)'!AL26-MIN('01 (ind)'!AL$6:AL$37))/(MAX('01 (ind)'!AL$6:AL$37)-MIN('01 (ind)'!AL$6:AL$37))),ABS(-100+(100*(('01 (ind)'!AL26-MIN('01 (ind)'!AL$6:AL$37))/(MAX('01 (ind)'!AL$6:AL$37)-MIN('01 (ind)'!AL$6:AL$37))))))</f>
        <v>82.418565318257478</v>
      </c>
      <c r="AM27" s="75">
        <f>IF('01 (ind)'!AM$1="si",100*(('01 (ind)'!AM26-MIN('01 (ind)'!AM$6:AM$37))/(MAX('01 (ind)'!AM$6:AM$37)-MIN('01 (ind)'!AM$6:AM$37))),ABS(-100+(100*(('01 (ind)'!AM26-MIN('01 (ind)'!AM$6:AM$37))/(MAX('01 (ind)'!AM$6:AM$37)-MIN('01 (ind)'!AM$6:AM$37))))))</f>
        <v>97.796854187011817</v>
      </c>
      <c r="AN27" s="75">
        <f>IF('01 (ind)'!AN$1="si",100*(('01 (ind)'!AN26-MIN('01 (ind)'!AN$6:AN$37))/(MAX('01 (ind)'!AN$6:AN$37)-MIN('01 (ind)'!AN$6:AN$37))),ABS(-100+(100*(('01 (ind)'!AN26-MIN('01 (ind)'!AN$6:AN$37))/(MAX('01 (ind)'!AN$6:AN$37)-MIN('01 (ind)'!AN$6:AN$37))))))</f>
        <v>27.090921103780147</v>
      </c>
      <c r="AO27" s="75">
        <f>IF('01 (ind)'!AO$1="si",100*(('01 (ind)'!AO26-MIN('01 (ind)'!AO$6:AO$37))/(MAX('01 (ind)'!AO$6:AO$37)-MIN('01 (ind)'!AO$6:AO$37))),ABS(-100+(100*(('01 (ind)'!AO26-MIN('01 (ind)'!AO$6:AO$37))/(MAX('01 (ind)'!AO$6:AO$37)-MIN('01 (ind)'!AO$6:AO$37))))))</f>
        <v>43.062443061984588</v>
      </c>
      <c r="AP27" s="75">
        <f>IF('01 (ind)'!AP$1="si",100*(('01 (ind)'!AP26-MIN('01 (ind)'!AP$6:AP$37))/(MAX('01 (ind)'!AP$6:AP$37)-MIN('01 (ind)'!AP$6:AP$37))),ABS(-100+(100*(('01 (ind)'!AP26-MIN('01 (ind)'!AP$6:AP$37))/(MAX('01 (ind)'!AP$6:AP$37)-MIN('01 (ind)'!AP$6:AP$37))))))</f>
        <v>90.075954226472945</v>
      </c>
      <c r="AQ27" s="75">
        <f>IF('01 (ind)'!AQ$1="si",100*(('01 (ind)'!AQ26-MIN('01 (ind)'!AQ$6:AQ$37))/(MAX('01 (ind)'!AQ$6:AQ$37)-MIN('01 (ind)'!AQ$6:AQ$37))),ABS(-100+(100*(('01 (ind)'!AQ26-MIN('01 (ind)'!AQ$6:AQ$37))/(MAX('01 (ind)'!AQ$6:AQ$37)-MIN('01 (ind)'!AQ$6:AQ$37))))))</f>
        <v>3.0543056645903044</v>
      </c>
      <c r="AR27" s="75">
        <f>IF('01 (ind)'!AR$1="si",100*(('01 (ind)'!AR26-MIN('01 (ind)'!AR$6:AR$37))/(MAX('01 (ind)'!AR$6:AR$37)-MIN('01 (ind)'!AR$6:AR$37))),ABS(-100+(100*(('01 (ind)'!AR26-MIN('01 (ind)'!AR$6:AR$37))/(MAX('01 (ind)'!AR$6:AR$37)-MIN('01 (ind)'!AR$6:AR$37))))))</f>
        <v>49.173880191550843</v>
      </c>
      <c r="AS27" s="75">
        <f>IF('01 (ind)'!AS$1="si",100*(('01 (ind)'!AS26-MIN('01 (ind)'!AS$6:AS$37))/(MAX('01 (ind)'!AS$6:AS$37)-MIN('01 (ind)'!AS$6:AS$37))),ABS(-100+(100*(('01 (ind)'!AS26-MIN('01 (ind)'!AS$6:AS$37))/(MAX('01 (ind)'!AS$6:AS$37)-MIN('01 (ind)'!AS$6:AS$37))))))</f>
        <v>43.282736174514334</v>
      </c>
      <c r="AT27" s="75">
        <f>IF('01 (ind)'!AT$1="si",100*(('01 (ind)'!AT26-MIN('01 (ind)'!AT$6:AT$37))/(MAX('01 (ind)'!AT$6:AT$37)-MIN('01 (ind)'!AT$6:AT$37))),ABS(-100+(100*(('01 (ind)'!AT26-MIN('01 (ind)'!AT$6:AT$37))/(MAX('01 (ind)'!AT$6:AT$37)-MIN('01 (ind)'!AT$6:AT$37))))))</f>
        <v>0</v>
      </c>
      <c r="AU27" s="75">
        <f>IF('01 (ind)'!AU$1="si",100*(('01 (ind)'!AU26-MIN('01 (ind)'!AU$6:AU$37))/(MAX('01 (ind)'!AU$6:AU$37)-MIN('01 (ind)'!AU$6:AU$37))),ABS(-100+(100*(('01 (ind)'!AU26-MIN('01 (ind)'!AU$6:AU$37))/(MAX('01 (ind)'!AU$6:AU$37)-MIN('01 (ind)'!AU$6:AU$37))))))</f>
        <v>33.478260869565233</v>
      </c>
      <c r="AV27" s="75">
        <f>IF('01 (ind)'!AV$1="si",100*(('01 (ind)'!AV26-MIN('01 (ind)'!AV$6:AV$37))/(MAX('01 (ind)'!AV$6:AV$37)-MIN('01 (ind)'!AV$6:AV$37))),ABS(-100+(100*(('01 (ind)'!AV26-MIN('01 (ind)'!AV$6:AV$37))/(MAX('01 (ind)'!AV$6:AV$37)-MIN('01 (ind)'!AV$6:AV$37))))))</f>
        <v>90.467937608318891</v>
      </c>
      <c r="AW27" s="75">
        <f>IF('01 (ind)'!AW$1="si",100*(('01 (ind)'!AW26-MIN('01 (ind)'!AW$6:AW$37))/(MAX('01 (ind)'!AW$6:AW$37)-MIN('01 (ind)'!AW$6:AW$37))),ABS(-100+(100*(('01 (ind)'!AW26-MIN('01 (ind)'!AW$6:AW$37))/(MAX('01 (ind)'!AW$6:AW$37)-MIN('01 (ind)'!AW$6:AW$37))))))</f>
        <v>25.246241575946083</v>
      </c>
      <c r="AX27" s="75">
        <f>IF('01 (ind)'!AX$1="si",100*(('01 (ind)'!AX26-MIN('01 (ind)'!AX$6:AX$37))/(MAX('01 (ind)'!AX$6:AX$37)-MIN('01 (ind)'!AX$6:AX$37))),ABS(-100+(100*(('01 (ind)'!AX26-MIN('01 (ind)'!AX$6:AX$37))/(MAX('01 (ind)'!AX$6:AX$37)-MIN('01 (ind)'!AX$6:AX$37))))))</f>
        <v>12.305238184860512</v>
      </c>
      <c r="AY27" s="75">
        <f>IF('01 (ind)'!AY$1="si",100*(('01 (ind)'!AY26-MIN('01 (ind)'!AY$6:AY$37))/(MAX('01 (ind)'!AY$6:AY$37)-MIN('01 (ind)'!AY$6:AY$37))),ABS(-100+(100*(('01 (ind)'!AY26-MIN('01 (ind)'!AY$6:AY$37))/(MAX('01 (ind)'!AY$6:AY$37)-MIN('01 (ind)'!AY$6:AY$37))))))</f>
        <v>23.882017126546188</v>
      </c>
      <c r="AZ27" s="75">
        <f>IF('01 (ind)'!AZ$1="si",100*(('01 (ind)'!AZ26-MIN('01 (ind)'!AZ$6:AZ$37))/(MAX('01 (ind)'!AZ$6:AZ$37)-MIN('01 (ind)'!AZ$6:AZ$37))),ABS(-100+(100*(('01 (ind)'!AZ26-MIN('01 (ind)'!AZ$6:AZ$37))/(MAX('01 (ind)'!AZ$6:AZ$37)-MIN('01 (ind)'!AZ$6:AZ$37))))))</f>
        <v>2.5595393025268125</v>
      </c>
      <c r="BA27" s="75">
        <f>IF('01 (ind)'!BA$1="si",100*(('01 (ind)'!BA26-MIN('01 (ind)'!BA$6:BA$37))/(MAX('01 (ind)'!BA$6:BA$37)-MIN('01 (ind)'!BA$6:BA$37))),ABS(-100+(100*(('01 (ind)'!BA26-MIN('01 (ind)'!BA$6:BA$37))/(MAX('01 (ind)'!BA$6:BA$37)-MIN('01 (ind)'!BA$6:BA$37))))))</f>
        <v>17.176397207483987</v>
      </c>
      <c r="BB27" s="75">
        <f>IF('01 (ind)'!BB$1="si",100*(('01 (ind)'!BB26-MIN('01 (ind)'!BB$6:BB$37))/(MAX('01 (ind)'!BB$6:BB$37)-MIN('01 (ind)'!BB$6:BB$37))),ABS(-100+(100*(('01 (ind)'!BB26-MIN('01 (ind)'!BB$6:BB$37))/(MAX('01 (ind)'!BB$6:BB$37)-MIN('01 (ind)'!BB$6:BB$37))))))</f>
        <v>6.2758111319142689</v>
      </c>
      <c r="BC27" s="75">
        <f>IF('01 (ind)'!BC$1="si",100*(('01 (ind)'!BC26-MIN('01 (ind)'!BC$6:BC$37))/(MAX('01 (ind)'!BC$6:BC$37)-MIN('01 (ind)'!BC$6:BC$37))),ABS(-100+(100*(('01 (ind)'!BC26-MIN('01 (ind)'!BC$6:BC$37))/(MAX('01 (ind)'!BC$6:BC$37)-MIN('01 (ind)'!BC$6:BC$37))))))</f>
        <v>2.6680219479317548</v>
      </c>
      <c r="BD27" s="75">
        <f>IF('01 (ind)'!BD$1="si",100*(('01 (ind)'!BD26-MIN('01 (ind)'!BD$6:BD$37))/(MAX('01 (ind)'!BD$6:BD$37)-MIN('01 (ind)'!BD$6:BD$37))),ABS(-100+(100*(('01 (ind)'!BD26-MIN('01 (ind)'!BD$6:BD$37))/(MAX('01 (ind)'!BD$6:BD$37)-MIN('01 (ind)'!BD$6:BD$37))))))</f>
        <v>29.872571320253726</v>
      </c>
      <c r="BE27" s="75">
        <f>IF('01 (ind)'!BE$1="si",100*(('01 (ind)'!BE26-MIN('01 (ind)'!BE$6:BE$37))/(MAX('01 (ind)'!BE$6:BE$37)-MIN('01 (ind)'!BE$6:BE$37))),ABS(-100+(100*(('01 (ind)'!BE26-MIN('01 (ind)'!BE$6:BE$37))/(MAX('01 (ind)'!BE$6:BE$37)-MIN('01 (ind)'!BE$6:BE$37))))))</f>
        <v>12.258687258687257</v>
      </c>
      <c r="BF27" s="75">
        <f>IF('01 (ind)'!BF$1="si",100*(('01 (ind)'!BF26-MIN('01 (ind)'!BF$6:BF$37))/(MAX('01 (ind)'!BF$6:BF$37)-MIN('01 (ind)'!BF$6:BF$37))),ABS(-100+(100*(('01 (ind)'!BF26-MIN('01 (ind)'!BF$6:BF$37))/(MAX('01 (ind)'!BF$6:BF$37)-MIN('01 (ind)'!BF$6:BF$37))))))</f>
        <v>10.785461178002738</v>
      </c>
      <c r="BG27" s="75">
        <f>IF('01 (ind)'!BG$1="si",100*(('01 (ind)'!BG26-MIN('01 (ind)'!BG$6:BG$37))/(MAX('01 (ind)'!BG$6:BG$37)-MIN('01 (ind)'!BG$6:BG$37))),ABS(-100+(100*(('01 (ind)'!BG26-MIN('01 (ind)'!BG$6:BG$37))/(MAX('01 (ind)'!BG$6:BG$37)-MIN('01 (ind)'!BG$6:BG$37))))))</f>
        <v>24.91105258147423</v>
      </c>
      <c r="BH27" s="75">
        <f>IF('01 (ind)'!BH$1="si",100*(('01 (ind)'!BH26-MIN('01 (ind)'!BH$6:BH$37))/(MAX('01 (ind)'!BH$6:BH$37)-MIN('01 (ind)'!BH$6:BH$37))),ABS(-100+(100*(('01 (ind)'!BH26-MIN('01 (ind)'!BH$6:BH$37))/(MAX('01 (ind)'!BH$6:BH$37)-MIN('01 (ind)'!BH$6:BH$37))))))</f>
        <v>9.4492700832963834</v>
      </c>
      <c r="BI27" s="75">
        <f>IF('01 (ind)'!BI$1="si",100*(('01 (ind)'!BI26-MIN('01 (ind)'!BI$6:BI$37))/(MAX('01 (ind)'!BI$6:BI$37)-MIN('01 (ind)'!BI$6:BI$37))),ABS(-100+(100*(('01 (ind)'!BI26-MIN('01 (ind)'!BI$6:BI$37))/(MAX('01 (ind)'!BI$6:BI$37)-MIN('01 (ind)'!BI$6:BI$37))))))</f>
        <v>100</v>
      </c>
      <c r="BJ27" s="75">
        <f>IF('01 (ind)'!BJ$1="si",100*(('01 (ind)'!BJ26-MIN('01 (ind)'!BJ$6:BJ$37))/(MAX('01 (ind)'!BJ$6:BJ$37)-MIN('01 (ind)'!BJ$6:BJ$37))),ABS(-100+(100*(('01 (ind)'!BJ26-MIN('01 (ind)'!BJ$6:BJ$37))/(MAX('01 (ind)'!BJ$6:BJ$37)-MIN('01 (ind)'!BJ$6:BJ$37))))))</f>
        <v>9.3734776711368621E-4</v>
      </c>
      <c r="BK27" s="75">
        <f>IF('01 (ind)'!BK$1="si",100*(('01 (ind)'!BK26-MIN('01 (ind)'!BK$6:BK$37))/(MAX('01 (ind)'!BK$6:BK$37)-MIN('01 (ind)'!BK$6:BK$37))),ABS(-100+(100*(('01 (ind)'!BK26-MIN('01 (ind)'!BK$6:BK$37))/(MAX('01 (ind)'!BK$6:BK$37)-MIN('01 (ind)'!BK$6:BK$37))))))</f>
        <v>2.8670670350520568</v>
      </c>
      <c r="BL27" s="75">
        <f>IF('01 (ind)'!BL$1="si",100*(('01 (ind)'!BL26-MIN('01 (ind)'!BL$6:BL$37))/(MAX('01 (ind)'!BL$6:BL$37)-MIN('01 (ind)'!BL$6:BL$37))),ABS(-100+(100*(('01 (ind)'!BL26-MIN('01 (ind)'!BL$6:BL$37))/(MAX('01 (ind)'!BL$6:BL$37)-MIN('01 (ind)'!BL$6:BL$37))))))</f>
        <v>7.2072072072072073</v>
      </c>
      <c r="BM27" s="75">
        <f>IF('01 (ind)'!BM$1="si",100*(('01 (ind)'!BM26-MIN('01 (ind)'!BM$6:BM$37))/(MAX('01 (ind)'!BM$6:BM$37)-MIN('01 (ind)'!BM$6:BM$37))),ABS(-100+(100*(('01 (ind)'!BM26-MIN('01 (ind)'!BM$6:BM$37))/(MAX('01 (ind)'!BM$6:BM$37)-MIN('01 (ind)'!BM$6:BM$37))))))</f>
        <v>9.7059096849869597</v>
      </c>
      <c r="BN27" s="75">
        <f>IF('01 (ind)'!BN$1="si",100*(('01 (ind)'!BN26-MIN('01 (ind)'!BN$6:BN$37))/(MAX('01 (ind)'!BN$6:BN$37)-MIN('01 (ind)'!BN$6:BN$37))),ABS(-100+(100*(('01 (ind)'!BN26-MIN('01 (ind)'!BN$6:BN$37))/(MAX('01 (ind)'!BN$6:BN$37)-MIN('01 (ind)'!BN$6:BN$37))))))</f>
        <v>1.2866395908613437</v>
      </c>
      <c r="BO27" s="75">
        <f>IF('01 (ind)'!BO$1="si",100*(('01 (ind)'!BO26-MIN('01 (ind)'!BO$6:BO$37))/(MAX('01 (ind)'!BO$6:BO$37)-MIN('01 (ind)'!BO$6:BO$37))),ABS(-100+(100*(('01 (ind)'!BO26-MIN('01 (ind)'!BO$6:BO$37))/(MAX('01 (ind)'!BO$6:BO$37)-MIN('01 (ind)'!BO$6:BO$37))))))</f>
        <v>19.228135250186316</v>
      </c>
      <c r="BP27" s="75">
        <f>IF('01 (ind)'!BP$1="si",100*(('01 (ind)'!BP26-MIN('01 (ind)'!BP$6:BP$37))/(MAX('01 (ind)'!BP$6:BP$37)-MIN('01 (ind)'!BP$6:BP$37))),ABS(-100+(100*(('01 (ind)'!BP26-MIN('01 (ind)'!BP$6:BP$37))/(MAX('01 (ind)'!BP$6:BP$37)-MIN('01 (ind)'!BP$6:BP$37))))))</f>
        <v>8.9791061921721518</v>
      </c>
      <c r="BQ27" s="75">
        <f>IF('01 (ind)'!BQ$1="si",100*(('01 (ind)'!BQ26-MIN('01 (ind)'!BQ$6:BQ$37))/(MAX('01 (ind)'!BQ$6:BQ$37)-MIN('01 (ind)'!BQ$6:BQ$37))),ABS(-100+(100*(('01 (ind)'!BQ26-MIN('01 (ind)'!BQ$6:BQ$37))/(MAX('01 (ind)'!BQ$6:BQ$37)-MIN('01 (ind)'!BQ$6:BQ$37))))))</f>
        <v>6.2641041013505347</v>
      </c>
      <c r="BR27" s="75">
        <f>IF('01 (ind)'!BR$1="si",100*(('01 (ind)'!BR26-MIN('01 (ind)'!BR$6:BR$37))/(MAX('01 (ind)'!BR$6:BR$37)-MIN('01 (ind)'!BR$6:BR$37))),ABS(-100+(100*(('01 (ind)'!BR26-MIN('01 (ind)'!BR$6:BR$37))/(MAX('01 (ind)'!BP$6:BP$37)-MIN('01 (ind)'!BR$6:BR$37))))))</f>
        <v>16.428717409710668</v>
      </c>
      <c r="BS27" s="75">
        <f>IF('01 (ind)'!BS$1="si",100*(('01 (ind)'!BS26-MIN('01 (ind)'!BS$6:BS$37))/(MAX('01 (ind)'!BS$6:BS$37)-MIN('01 (ind)'!BS$6:BS$37))),ABS(-100+(100*(('01 (ind)'!BS26-MIN('01 (ind)'!BS$6:BS$37))/(MAX('01 (ind)'!BQ$6:BQ$37)-MIN('01 (ind)'!BS$6:BS$37))))))</f>
        <v>38.29850406698062</v>
      </c>
      <c r="BT27" s="75">
        <f>IF('01 (ind)'!BT$1="si",100*(('01 (ind)'!BT26-MIN('01 (ind)'!BT$6:BT$37))/(MAX('01 (ind)'!BT$6:BT$37)-MIN('01 (ind)'!BT$6:BT$37))),ABS(-100+(100*(('01 (ind)'!BT26-MIN('01 (ind)'!BT$6:BT$37))/(MAX('01 (ind)'!BR$6:BR$37)-MIN('01 (ind)'!BT$6:BT$37))))))</f>
        <v>90.792821250000003</v>
      </c>
      <c r="BU27" s="75">
        <f>IF('01 (ind)'!BU$1="si",100*(('01 (ind)'!BU26-MIN('01 (ind)'!BU$6:BU$37))/(MAX('01 (ind)'!BU$6:BU$37)-MIN('01 (ind)'!BU$6:BU$37))),ABS(-100+(100*(('01 (ind)'!BU26-MIN('01 (ind)'!BU$6:BU$37))/(MAX('01 (ind)'!BU$6:BU$37)-MIN('01 (ind)'!BU$6:BU$37))))))</f>
        <v>40.68871771635704</v>
      </c>
      <c r="BV27" s="75">
        <f>IF('01 (ind)'!BV$1="si",100*(('01 (ind)'!BV26-MIN('01 (ind)'!BV$6:BV$37))/(MAX('01 (ind)'!BV$6:BV$37)-MIN('01 (ind)'!BV$6:BV$37))),ABS(-100+(100*(('01 (ind)'!BV26-MIN('01 (ind)'!BV$6:BV$37))/(MAX('01 (ind)'!BV$6:BV$37)-MIN('01 (ind)'!BV$6:BV$37))))))</f>
        <v>32.10886377156455</v>
      </c>
      <c r="BW27" s="75">
        <f>IF('01 (ind)'!BW$1="si",100*(('01 (ind)'!BW26-MIN('01 (ind)'!BW$6:BW$37))/(MAX('01 (ind)'!BW$6:BW$37)-MIN('01 (ind)'!BW$6:BW$37))),ABS(-100+(100*(('01 (ind)'!BW26-MIN('01 (ind)'!BW$6:BW$37))/(MAX('01 (ind)'!BW$6:BW$37)-MIN('01 (ind)'!BW$6:BW$37))))))</f>
        <v>62.501640635253963</v>
      </c>
      <c r="BX27" s="75">
        <f>IF('01 (ind)'!BX$1="si",100*(('01 (ind)'!BX26-MIN('01 (ind)'!BX$6:BX$37))/(MAX('01 (ind)'!BX$6:BX$37)-MIN('01 (ind)'!BX$6:BX$37))),ABS(-100+(100*(('01 (ind)'!BX26-MIN('01 (ind)'!BX$6:BX$37))/(MAX('01 (ind)'!BX$6:BX$37)-MIN('01 (ind)'!BX$6:BX$37))))))</f>
        <v>26.482464190523402</v>
      </c>
      <c r="BY27" s="75">
        <f>IF('01 (ind)'!BY$1="si",100*(('01 (ind)'!BY26-MIN('01 (ind)'!BY$6:BY$37))/(MAX('01 (ind)'!BY$6:BY$37)-MIN('01 (ind)'!BY$6:BY$37))),ABS(-100+(100*(('01 (ind)'!BY26-MIN('01 (ind)'!BY$6:BY$37))/(MAX('01 (ind)'!BY$6:BY$37)-MIN('01 (ind)'!BY$6:BY$37))))))</f>
        <v>8.7095887593980592</v>
      </c>
      <c r="BZ27" s="75">
        <f>IF('01 (ind)'!BZ$1="si",100*(('01 (ind)'!BZ26-MIN('01 (ind)'!BZ$6:BZ$37))/(MAX('01 (ind)'!BZ$6:BZ$37)-MIN('01 (ind)'!BZ$6:BZ$37))),ABS(-100+(100*(('01 (ind)'!BZ26-MIN('01 (ind)'!BZ$6:BZ$37))/(MAX('01 (ind)'!BZ$6:BZ$37)-MIN('01 (ind)'!BZ$6:BZ$37))))))</f>
        <v>83.692234443429584</v>
      </c>
      <c r="CA27" s="75">
        <f>IF('01 (ind)'!CA$1="si",100*(('01 (ind)'!CA26-MIN('01 (ind)'!CA$6:CA$37))/(MAX('01 (ind)'!CA$6:CA$37)-MIN('01 (ind)'!CA$6:CA$37))),ABS(-100+(100*(('01 (ind)'!CA26-MIN('01 (ind)'!CA$6:CA$37))/(MAX('01 (ind)'!CA$6:CA$37)-MIN('01 (ind)'!CA$6:CA$37))))))</f>
        <v>68.256771429515283</v>
      </c>
      <c r="CB27" s="75">
        <f>IF('01 (ind)'!CB$1="si",100*(('01 (ind)'!CB26-MIN('01 (ind)'!CB$6:CB$37))/(MAX('01 (ind)'!CB$6:CB$37)-MIN('01 (ind)'!CB$6:CB$37))),ABS(-100+(100*(('01 (ind)'!CB26-MIN('01 (ind)'!CB$6:CB$37))/(MAX('01 (ind)'!CB$6:CB$37)-MIN('01 (ind)'!CB$6:CB$37))))))</f>
        <v>53.571428571428577</v>
      </c>
      <c r="CC27" s="75">
        <f>IF('01 (ind)'!CC$1="si",100*(('01 (ind)'!CC26-MIN('01 (ind)'!CC$6:CC$37))/(MAX('01 (ind)'!CC$6:CC$37)-MIN('01 (ind)'!CC$6:CC$37))),ABS(-100+(100*(('01 (ind)'!CC26-MIN('01 (ind)'!CC$6:CC$37))/(MAX('01 (ind)'!CC$6:CC$37)-MIN('01 (ind)'!CC$6:CC$37))))))</f>
        <v>40.318900821976946</v>
      </c>
      <c r="CD27" s="75">
        <f>IF('01 (ind)'!CD$1="si",100*(('01 (ind)'!CD26-MIN('01 (ind)'!CD$6:CD$37))/(MAX('01 (ind)'!CD$6:CD$37)-MIN('01 (ind)'!CD$6:CD$37))),ABS(-100+(100*(('01 (ind)'!CD26-MIN('01 (ind)'!CD$6:CD$37))/(MAX('01 (ind)'!CD$6:CD$37)-MIN('01 (ind)'!CD$6:CD$37))))))</f>
        <v>0.15482530385922999</v>
      </c>
      <c r="CE27" s="75">
        <f>IF('01 (ind)'!CE$1="si",100*(('01 (ind)'!CE26-MIN('01 (ind)'!CE$6:CE$37))/(MAX('01 (ind)'!CE$6:CE$37)-MIN('01 (ind)'!CE$6:CE$37))),ABS(-100+(100*(('01 (ind)'!CE26-MIN('01 (ind)'!CE$6:CE$37))/(MAX('01 (ind)'!CE$6:CE$37)-MIN('01 (ind)'!CE$6:CE$37))))))</f>
        <v>3.6558649152111253</v>
      </c>
      <c r="CF27" s="75">
        <f>IF('01 (ind)'!CF$1="si",100*(('01 (ind)'!CF26-MIN('01 (ind)'!CF$6:CF$37))/(MAX('01 (ind)'!CF$6:CF$37)-MIN('01 (ind)'!CF$6:CF$37))),ABS(-100+(100*(('01 (ind)'!CF26-MIN('01 (ind)'!CF$6:CF$37))/(MAX('01 (ind)'!CF$6:CF$37)-MIN('01 (ind)'!CF$6:CF$37))))))</f>
        <v>17.914803840576905</v>
      </c>
      <c r="CG27" s="75">
        <f>IF('01 (ind)'!CG$1="si",100*(('01 (ind)'!CG26-MIN('01 (ind)'!CG$6:CG$37))/(MAX('01 (ind)'!CG$6:CG$37)-MIN('01 (ind)'!CG$6:CG$37))),ABS(-100+(100*(('01 (ind)'!CG26-MIN('01 (ind)'!CG$6:CG$37))/(MAX('01 (ind)'!CG$6:CG$37)-MIN('01 (ind)'!CG$6:CG$37))))))</f>
        <v>14.155359043374357</v>
      </c>
      <c r="CH27" s="75">
        <f>IF('01 (ind)'!CH$1="si",100*(('01 (ind)'!CH26-MIN('01 (ind)'!CH$6:CH$37))/(MAX('01 (ind)'!CH$6:CH$37)-MIN('01 (ind)'!CH$6:CH$37))),ABS(-100+(100*(('01 (ind)'!CH26-MIN('01 (ind)'!CH$6:CH$37))/(MAX('01 (ind)'!CH$6:CH$37)-MIN('01 (ind)'!CH$6:CH$37))))))</f>
        <v>7.1779628375869615</v>
      </c>
      <c r="CI27" s="75">
        <f>IF('01 (ind)'!CI$1="si",100*(('01 (ind)'!CI26-MIN('01 (ind)'!CI$6:CI$37))/(MAX('01 (ind)'!CI$6:CI$37)-MIN('01 (ind)'!CI$6:CI$37))),ABS(-100+(100*(('01 (ind)'!CI26-MIN('01 (ind)'!CI$6:CI$37))/(MAX('01 (ind)'!CI$6:CI$37)-MIN('01 (ind)'!CI$6:CI$37))))))</f>
        <v>27.407008246783661</v>
      </c>
      <c r="CJ27" s="75">
        <f>IF('01 (ind)'!CJ$1="si",100*(('01 (ind)'!CJ26-MIN('01 (ind)'!CJ$6:CJ$37))/(MAX('01 (ind)'!CJ$6:CJ$37)-MIN('01 (ind)'!CJ$6:CJ$37))),ABS(-100+(100*(('01 (ind)'!CJ26-MIN('01 (ind)'!CJ$6:CJ$37))/(MAX('01 (ind)'!CJ$6:CJ$37)-MIN('01 (ind)'!CJ$6:CJ$37))))))</f>
        <v>25.677168177188225</v>
      </c>
      <c r="CK27" s="75">
        <f>IF('01 (ind)'!CK$1="si",100*(('01 (ind)'!CK26-MIN('01 (ind)'!CK$6:CK$37))/(MAX('01 (ind)'!CK$6:CK$37)-MIN('01 (ind)'!CK$6:CK$37))),ABS(-100+(100*(('01 (ind)'!CK26-MIN('01 (ind)'!CK$6:CK$37))/(MAX('01 (ind)'!CK$6:CK$37)-MIN('01 (ind)'!CK$6:CK$37))))))</f>
        <v>10.704212706397509</v>
      </c>
      <c r="CL27" s="75">
        <f>IF('01 (ind)'!CL$1="si",100*(('01 (ind)'!CL26-MIN('01 (ind)'!CL$6:CL$37))/(MAX('01 (ind)'!CL$6:CL$37)-MIN('01 (ind)'!CL$6:CL$37))),ABS(-100+(100*(('01 (ind)'!CL26-MIN('01 (ind)'!CL$6:CL$37))/(MAX('01 (ind)'!CL$6:CL$37)-MIN('01 (ind)'!CL$6:CL$37))))))</f>
        <v>2.6344256524919452</v>
      </c>
      <c r="CM27" s="75">
        <f>IF('01 (ind)'!CM$1="si",100*(('01 (ind)'!CM26-MIN('01 (ind)'!CM$6:CM$37))/(MAX('01 (ind)'!CM$6:CM$37)-MIN('01 (ind)'!CM$6:CM$37))),ABS(-100+(100*(('01 (ind)'!CM26-MIN('01 (ind)'!CM$6:CM$37))/(MAX('01 (ind)'!CM$6:CM$37)-MIN('01 (ind)'!CM$6:CM$37))))))</f>
        <v>15.504264568727574</v>
      </c>
    </row>
    <row r="28" spans="1:91">
      <c r="A28" s="18" t="s">
        <v>226</v>
      </c>
      <c r="B28" s="87">
        <f>IF('01 (ind)'!B$1="si",100*(('01 (ind)'!B27-MIN('01 (ind)'!B$6:B$37))/(MAX('01 (ind)'!B$6:B$37)-MIN('01 (ind)'!B$6:B$37))),ABS(-100+(100*(('01 (ind)'!B27-MIN('01 (ind)'!B$6:B$37))/(MAX('01 (ind)'!B$6:B$37)-MIN('01 (ind)'!B$6:B$37))))))</f>
        <v>4.7230887206423215</v>
      </c>
      <c r="C28" s="87">
        <f>IF('01 (ind)'!C$1="si",100*(('01 (ind)'!C27-MIN('01 (ind)'!C$6:C$37))/(MAX('01 (ind)'!C$6:C$37)-MIN('01 (ind)'!C$6:C$37))),ABS(-100+(100*(('01 (ind)'!C27-MIN('01 (ind)'!C$6:C$37))/(MAX('01 (ind)'!C$6:C$37)-MIN('01 (ind)'!C$6:C$37))))))</f>
        <v>68.723095746462064</v>
      </c>
      <c r="D28" s="87">
        <f>IF('01 (ind)'!D$1="si",100*(('01 (ind)'!D27-MIN('01 (ind)'!D$6:D$37))/(MAX('01 (ind)'!D$6:D$37)-MIN('01 (ind)'!D$6:D$37))),ABS(-100+(100*(('01 (ind)'!D27-MIN('01 (ind)'!D$6:D$37))/(MAX('01 (ind)'!D$6:D$37)-MIN('01 (ind)'!D$6:D$37))))))</f>
        <v>71.43626770372839</v>
      </c>
      <c r="E28" s="87">
        <f>IF('01 (ind)'!E$1="si",100*(('01 (ind)'!E27-MIN('01 (ind)'!E$6:E$37))/(MAX('01 (ind)'!E$6:E$37)-MIN('01 (ind)'!E$6:E$37))),ABS(-100+(100*(('01 (ind)'!E27-MIN('01 (ind)'!E$6:E$37))/(MAX('01 (ind)'!E$6:E$37)-MIN('01 (ind)'!E$6:E$37))))))</f>
        <v>75</v>
      </c>
      <c r="F28" s="87">
        <f>IF('01 (ind)'!F$1="si",100*(('01 (ind)'!F27-MIN('01 (ind)'!F$6:F$37))/(MAX('01 (ind)'!F$6:F$37)-MIN('01 (ind)'!F$6:F$37))),ABS(-100+(100*(('01 (ind)'!F27-MIN('01 (ind)'!F$6:F$37))/(MAX('01 (ind)'!F$6:F$37)-MIN('01 (ind)'!F$6:F$37))))))</f>
        <v>52.459016393442639</v>
      </c>
      <c r="G28" s="87">
        <f>IF('01 (ind)'!G$1="si",100*(('01 (ind)'!G27-MIN('01 (ind)'!G$6:G$37))/(MAX('01 (ind)'!G$6:G$37)-MIN('01 (ind)'!G$6:G$37))),ABS(-100+(100*(('01 (ind)'!G27-MIN('01 (ind)'!G$6:G$37))/(MAX('01 (ind)'!G$6:G$37)-MIN('01 (ind)'!G$6:G$37))))))</f>
        <v>75.641025641025649</v>
      </c>
      <c r="H28" s="87">
        <f>IF('01 (ind)'!H$1="si",100*(('01 (ind)'!H27-MIN('01 (ind)'!H$6:H$37))/(MAX('01 (ind)'!H$6:H$37)-MIN('01 (ind)'!H$6:H$37))),ABS(-100+(100*(('01 (ind)'!H27-MIN('01 (ind)'!H$6:H$37))/(MAX('01 (ind)'!H$6:H$37)-MIN('01 (ind)'!H$6:H$37))))))</f>
        <v>76.612903225806434</v>
      </c>
      <c r="I28" s="87">
        <f>IF('01 (ind)'!I$1="si",100*(('01 (ind)'!I27-MIN('01 (ind)'!I$6:I$37))/(MAX('01 (ind)'!I$6:I$37)-MIN('01 (ind)'!I$6:I$37))),ABS(-100+(100*(('01 (ind)'!I27-MIN('01 (ind)'!I$6:I$37))/(MAX('01 (ind)'!I$6:I$37)-MIN('01 (ind)'!I$6:I$37))))))</f>
        <v>80.597014925373131</v>
      </c>
      <c r="J28" s="87">
        <f>IF('01 (ind)'!J$1="si",100*(('01 (ind)'!J27-MIN('01 (ind)'!J$6:J$37))/(MAX('01 (ind)'!J$6:J$37)-MIN('01 (ind)'!J$6:J$37))),ABS(-100+(100*(('01 (ind)'!J27-MIN('01 (ind)'!J$6:J$37))/(MAX('01 (ind)'!J$6:J$37)-MIN('01 (ind)'!J$6:J$37))))))</f>
        <v>38.7974683544304</v>
      </c>
      <c r="K28" s="87">
        <f>IF('01 (ind)'!K$1="si",100*(('01 (ind)'!K27-MIN('01 (ind)'!K$6:K$37))/(MAX('01 (ind)'!K$6:K$37)-MIN('01 (ind)'!K$6:K$37))),ABS(-100+(100*(('01 (ind)'!K27-MIN('01 (ind)'!K$6:K$37))/(MAX('01 (ind)'!K$6:K$37)-MIN('01 (ind)'!K$6:K$37))))))</f>
        <v>47.934431185082822</v>
      </c>
      <c r="L28" s="87">
        <f>IF('01 (ind)'!L$1="si",100*(('01 (ind)'!L27-MIN('01 (ind)'!L$6:L$37))/(MAX('01 (ind)'!L$6:L$37)-MIN('01 (ind)'!L$6:L$37))),ABS(-100+(100*(('01 (ind)'!L27-MIN('01 (ind)'!L$6:L$37))/(MAX('01 (ind)'!L$6:L$37)-MIN('01 (ind)'!L$6:L$37))))))</f>
        <v>71.361855920653468</v>
      </c>
      <c r="M28" s="87">
        <f>IF('01 (ind)'!M$1="si",100*(('01 (ind)'!M27-MIN('01 (ind)'!M$6:M$37))/(MAX('01 (ind)'!M$6:M$37)-MIN('01 (ind)'!M$6:M$37))),ABS(-100+(100*(('01 (ind)'!M27-MIN('01 (ind)'!M$6:M$37))/(MAX('01 (ind)'!M$6:M$37)-MIN('01 (ind)'!M$6:M$37))))))</f>
        <v>6.0645015494409087</v>
      </c>
      <c r="N28" s="87">
        <f>IF('01 (ind)'!N$1="si",100*(('01 (ind)'!N27-MIN('01 (ind)'!N$6:N$37))/(MAX('01 (ind)'!N$6:N$37)-MIN('01 (ind)'!N$6:N$37))),ABS(-100+(100*(('01 (ind)'!N27-MIN('01 (ind)'!N$6:N$37))/(MAX('01 (ind)'!N$6:N$37)-MIN('01 (ind)'!N$6:N$37))))))</f>
        <v>61.763716724126027</v>
      </c>
      <c r="O28" s="87">
        <f>IF('01 (ind)'!O$1="si",100*(('01 (ind)'!O27-MIN('01 (ind)'!O$6:O$37))/(MAX('01 (ind)'!O$6:O$37)-MIN('01 (ind)'!O$6:O$37))),ABS(-100+(100*(('01 (ind)'!O27-MIN('01 (ind)'!O$6:O$37))/(MAX('01 (ind)'!O$6:O$37)-MIN('01 (ind)'!O$6:O$37))))))</f>
        <v>96.907216494845358</v>
      </c>
      <c r="P28" s="87">
        <f>IF('01 (ind)'!P$1="si",100*(('01 (ind)'!P27-MIN('01 (ind)'!P$6:P$37))/(MAX('01 (ind)'!P$6:P$37)-MIN('01 (ind)'!P$6:P$37))),ABS(-100+(100*(('01 (ind)'!P27-MIN('01 (ind)'!P$6:P$37))/(MAX('01 (ind)'!P$6:P$37)-MIN('01 (ind)'!P$6:P$37))))))</f>
        <v>28.500062518180624</v>
      </c>
      <c r="Q28" s="87">
        <f>IF('01 (ind)'!Q$1="si",100*(('01 (ind)'!Q27-MIN('01 (ind)'!Q$6:Q$37))/(MAX('01 (ind)'!Q$6:Q$37)-MIN('01 (ind)'!Q$6:Q$37))),ABS(-100+(100*(('01 (ind)'!Q27-MIN('01 (ind)'!Q$6:Q$37))/(MAX('01 (ind)'!Q$6:Q$37)-MIN('01 (ind)'!Q$6:Q$37))))))</f>
        <v>59.47480671634964</v>
      </c>
      <c r="R28" s="87">
        <f>IF('01 (ind)'!R$1="si",100*(('01 (ind)'!R27-MIN('01 (ind)'!R$6:R$37))/(MAX('01 (ind)'!R$6:R$37)-MIN('01 (ind)'!R$6:R$37))),ABS(-100+(100*(('01 (ind)'!R27-MIN('01 (ind)'!R$6:R$37))/(MAX('01 (ind)'!R$6:R$37)-MIN('01 (ind)'!R$6:R$37))))))</f>
        <v>6.7078823831525985E-4</v>
      </c>
      <c r="S28" s="75">
        <f>ABS(ABS(('01 (ind)'!S27-((MAX('01 (ind)'!S$6:S$37)+MIN('01 (ind)'!S$6:S$37))/2))/(((MAX('01 (ind)'!S$6:S$37)+MIN('01 (ind)'!S$6:S$37))/2)-MAX('01 (ind)'!S$6:S$37))*100)-100)</f>
        <v>84.047003996748131</v>
      </c>
      <c r="T28" s="75">
        <f>IF('01 (ind)'!T$1="si",100*(('01 (ind)'!T27-MIN('01 (ind)'!T$6:T$37))/(MAX('01 (ind)'!T$6:T$37)-MIN('01 (ind)'!T$6:T$37))),ABS(-100+(100*(('01 (ind)'!T27-MIN('01 (ind)'!T$6:T$37))/(MAX('01 (ind)'!T$6:T$37)-MIN('01 (ind)'!T$6:T$37))))))</f>
        <v>7.3538133080298902</v>
      </c>
      <c r="U28" s="75">
        <f>IF('01 (ind)'!U$1="si",100*(('01 (ind)'!U27-MIN('01 (ind)'!U$6:U$37))/(MAX('01 (ind)'!U$6:U$37)-MIN('01 (ind)'!U$6:U$37))),ABS(-100+(100*(('01 (ind)'!U27-MIN('01 (ind)'!U$6:U$37))/(MAX('01 (ind)'!U$6:U$37)-MIN('01 (ind)'!U$6:U$37))))))</f>
        <v>0</v>
      </c>
      <c r="V28" s="75">
        <f>IF('01 (ind)'!V$1="si",100*(('01 (ind)'!V27-MIN('01 (ind)'!V$6:V$37))/(MAX('01 (ind)'!V$6:V$37)-MIN('01 (ind)'!V$6:V$37))),ABS(-100+(100*(('01 (ind)'!V27-MIN('01 (ind)'!V$6:V$37))/(MAX('01 (ind)'!V$6:V$37)-MIN('01 (ind)'!V$6:V$37))))))</f>
        <v>99.447513812154696</v>
      </c>
      <c r="W28" s="75">
        <f>IF('01 (ind)'!W$1="si",100*(('01 (ind)'!W27-MIN('01 (ind)'!W$6:W$37))/(MAX('01 (ind)'!W$6:W$37)-MIN('01 (ind)'!W$6:W$37))),ABS(-100+(100*(('01 (ind)'!W27-MIN('01 (ind)'!W$6:W$37))/(MAX('01 (ind)'!W$6:W$37)-MIN('01 (ind)'!W$6:W$37))))))</f>
        <v>74.324348028421539</v>
      </c>
      <c r="X28" s="75">
        <f>IF('01 (ind)'!X$1="si",100*(('01 (ind)'!X27-MIN('01 (ind)'!X$6:X$37))/(MAX('01 (ind)'!X$6:X$37)-MIN('01 (ind)'!X$6:X$37))),ABS(-100+(100*(('01 (ind)'!X27-MIN('01 (ind)'!X$6:X$37))/(MAX('01 (ind)'!X$6:X$37)-MIN('01 (ind)'!X$6:X$37))))))</f>
        <v>60.348736526474191</v>
      </c>
      <c r="Y28" s="75">
        <f>IF('01 (ind)'!Y$1="si",100*(('01 (ind)'!Y27-MIN('01 (ind)'!Y$6:Y$37))/(MAX('01 (ind)'!Y$6:Y$37)-MIN('01 (ind)'!Y$6:Y$37))),ABS(-100+(100*(('01 (ind)'!Y27-MIN('01 (ind)'!Y$6:Y$37))/(MAX('01 (ind)'!Y$6:Y$37)-MIN('01 (ind)'!Y$6:Y$37))))))</f>
        <v>59.313063063063076</v>
      </c>
      <c r="Z28" s="75">
        <f>IF('01 (ind)'!Z$1="si",100*(('01 (ind)'!Z27-MIN('01 (ind)'!Z$6:Z$37))/(MAX('01 (ind)'!Z$6:Z$37)-MIN('01 (ind)'!Z$6:Z$37))),ABS(-100+(100*(('01 (ind)'!Z27-MIN('01 (ind)'!Z$6:Z$37))/(MAX('01 (ind)'!Z$6:Z$37)-MIN('01 (ind)'!Z$6:Z$37))))))</f>
        <v>66.168376482280692</v>
      </c>
      <c r="AA28" s="75">
        <f>IF('01 (ind)'!AA$1="si",100*(('01 (ind)'!AA27-MIN('01 (ind)'!AA$6:AA$37))/(MAX('01 (ind)'!AA$6:AA$37)-MIN('01 (ind)'!AA$6:AA$37))),ABS(-100+(100*(('01 (ind)'!AA27-MIN('01 (ind)'!AA$6:AA$37))/(MAX('01 (ind)'!AA$6:AA$37)-MIN('01 (ind)'!AA$6:AA$37))))))</f>
        <v>75.706160054448716</v>
      </c>
      <c r="AB28" s="75">
        <f>IF('01 (ind)'!AB$1="si",100*(('01 (ind)'!AB27-MIN('01 (ind)'!AB$6:AB$37))/(MAX('01 (ind)'!AB$6:AB$37)-MIN('01 (ind)'!AB$6:AB$37))),ABS(-100+(100*(('01 (ind)'!AB27-MIN('01 (ind)'!AB$6:AB$37))/(MAX('01 (ind)'!AB$6:AB$37)-MIN('01 (ind)'!AB$6:AB$37))))))</f>
        <v>20.157829351292726</v>
      </c>
      <c r="AC28" s="75">
        <f>IF('01 (ind)'!AC$1="si",100*(('01 (ind)'!AC27-MIN('01 (ind)'!AC$6:AC$37))/(MAX('01 (ind)'!AC$6:AC$37)-MIN('01 (ind)'!AC$6:AC$37))),ABS(-100+(100*(('01 (ind)'!AC27-MIN('01 (ind)'!AC$6:AC$37))/(MAX('01 (ind)'!AC$6:AC$37)-MIN('01 (ind)'!AC$6:AC$37))))))</f>
        <v>49.555754083331273</v>
      </c>
      <c r="AD28" s="75">
        <f>IF('01 (ind)'!AD$1="si",100*(('01 (ind)'!AD27-MIN('01 (ind)'!AD$6:AD$37))/(MAX('01 (ind)'!AD$6:AD$37)-MIN('01 (ind)'!AD$6:AD$37))),ABS(-100+(100*(('01 (ind)'!AD27-MIN('01 (ind)'!AD$6:AD$37))/(MAX('01 (ind)'!AD$6:AD$37)-MIN('01 (ind)'!AD$6:AD$37))))))</f>
        <v>59.481906186559463</v>
      </c>
      <c r="AE28" s="75">
        <f>IF('01 (ind)'!AE$1="si",100*(('01 (ind)'!AE27-MIN('01 (ind)'!AE$6:AE$37))/(MAX('01 (ind)'!AE$6:AE$37)-MIN('01 (ind)'!AE$6:AE$37))),ABS(-100+(100*(('01 (ind)'!AE27-MIN('01 (ind)'!AE$6:AE$37))/(MAX('01 (ind)'!AE$6:AE$37)-MIN('01 (ind)'!AE$6:AE$37))))))</f>
        <v>74.860960172867692</v>
      </c>
      <c r="AF28" s="75">
        <f>IF('01 (ind)'!AF$1="si",100*(('01 (ind)'!AF27-MIN('01 (ind)'!AF$6:AF$37))/(MAX('01 (ind)'!AF$6:AF$37)-MIN('01 (ind)'!AF$6:AF$37))),ABS(-100+(100*(('01 (ind)'!AF27-MIN('01 (ind)'!AF$6:AF$37))/(MAX('01 (ind)'!AF$6:AF$37)-MIN('01 (ind)'!AF$6:AF$37))))))</f>
        <v>66.489361702127667</v>
      </c>
      <c r="AG28" s="75">
        <f>IF('01 (ind)'!AG$1="si",100*(('01 (ind)'!AG27-MIN('01 (ind)'!AG$6:AG$37))/(MAX('01 (ind)'!AG$6:AG$37)-MIN('01 (ind)'!AG$6:AG$37))),ABS(-100+(100*(('01 (ind)'!AG27-MIN('01 (ind)'!AG$6:AG$37))/(MAX('01 (ind)'!AG$6:AG$37)-MIN('01 (ind)'!AG$6:AG$37))))))</f>
        <v>13.580246913580263</v>
      </c>
      <c r="AH28" s="75">
        <f>IF('01 (ind)'!AH$1="si",100*(('01 (ind)'!AH27-MIN('01 (ind)'!AH$6:AH$37))/(MAX('01 (ind)'!AH$6:AH$37)-MIN('01 (ind)'!AH$6:AH$37))),ABS(-100+(100*(('01 (ind)'!AH27-MIN('01 (ind)'!AH$6:AH$37))/(MAX('01 (ind)'!AH$6:AH$37)-MIN('01 (ind)'!AH$6:AH$37))))))</f>
        <v>29.934210526315795</v>
      </c>
      <c r="AI28" s="75">
        <f>IF('01 (ind)'!AI$1="si",100*(('01 (ind)'!AI27-MIN('01 (ind)'!AI$6:AI$37))/(MAX('01 (ind)'!AI$6:AI$37)-MIN('01 (ind)'!AI$6:AI$37))),ABS(-100+(100*(('01 (ind)'!AI27-MIN('01 (ind)'!AI$6:AI$37))/(MAX('01 (ind)'!AI$6:AI$37)-MIN('01 (ind)'!AI$6:AI$37))))))</f>
        <v>5.2368332649023932</v>
      </c>
      <c r="AJ28" s="75">
        <f>IF('01 (ind)'!AJ$1="si",100*(('01 (ind)'!AJ27-MIN('01 (ind)'!AJ$6:AJ$37))/(MAX('01 (ind)'!AJ$6:AJ$37)-MIN('01 (ind)'!AJ$6:AJ$37))),ABS(-100+(100*(('01 (ind)'!AJ27-MIN('01 (ind)'!AJ$6:AJ$37))/(MAX('01 (ind)'!AJ$6:AJ$37)-MIN('01 (ind)'!AJ$6:AJ$37))))))</f>
        <v>75.35097813578831</v>
      </c>
      <c r="AK28" s="75">
        <f>IF('01 (ind)'!AK$1="si",100*(('01 (ind)'!AK27-MIN('01 (ind)'!AK$6:AK$37))/(MAX('01 (ind)'!AK$6:AK$37)-MIN('01 (ind)'!AK$6:AK$37))),ABS(-100+(100*(('01 (ind)'!AK27-MIN('01 (ind)'!AK$6:AK$37))/(MAX('01 (ind)'!AK$6:AK$37)-MIN('01 (ind)'!AK$6:AK$37))))))</f>
        <v>16.946558722329069</v>
      </c>
      <c r="AL28" s="75">
        <f>IF('01 (ind)'!AL$1="si",100*(('01 (ind)'!AL27-MIN('01 (ind)'!AL$6:AL$37))/(MAX('01 (ind)'!AL$6:AL$37)-MIN('01 (ind)'!AL$6:AL$37))),ABS(-100+(100*(('01 (ind)'!AL27-MIN('01 (ind)'!AL$6:AL$37))/(MAX('01 (ind)'!AL$6:AL$37)-MIN('01 (ind)'!AL$6:AL$37))))))</f>
        <v>71.273261065942364</v>
      </c>
      <c r="AM28" s="75">
        <f>IF('01 (ind)'!AM$1="si",100*(('01 (ind)'!AM27-MIN('01 (ind)'!AM$6:AM$37))/(MAX('01 (ind)'!AM$6:AM$37)-MIN('01 (ind)'!AM$6:AM$37))),ABS(-100+(100*(('01 (ind)'!AM27-MIN('01 (ind)'!AM$6:AM$37))/(MAX('01 (ind)'!AM$6:AM$37)-MIN('01 (ind)'!AM$6:AM$37))))))</f>
        <v>93.362665251225721</v>
      </c>
      <c r="AN28" s="75">
        <f>IF('01 (ind)'!AN$1="si",100*(('01 (ind)'!AN27-MIN('01 (ind)'!AN$6:AN$37))/(MAX('01 (ind)'!AN$6:AN$37)-MIN('01 (ind)'!AN$6:AN$37))),ABS(-100+(100*(('01 (ind)'!AN27-MIN('01 (ind)'!AN$6:AN$37))/(MAX('01 (ind)'!AN$6:AN$37)-MIN('01 (ind)'!AN$6:AN$37))))))</f>
        <v>42.470527324480081</v>
      </c>
      <c r="AO28" s="75">
        <f>IF('01 (ind)'!AO$1="si",100*(('01 (ind)'!AO27-MIN('01 (ind)'!AO$6:AO$37))/(MAX('01 (ind)'!AO$6:AO$37)-MIN('01 (ind)'!AO$6:AO$37))),ABS(-100+(100*(('01 (ind)'!AO27-MIN('01 (ind)'!AO$6:AO$37))/(MAX('01 (ind)'!AO$6:AO$37)-MIN('01 (ind)'!AO$6:AO$37))))))</f>
        <v>50.449034706365595</v>
      </c>
      <c r="AP28" s="75">
        <f>IF('01 (ind)'!AP$1="si",100*(('01 (ind)'!AP27-MIN('01 (ind)'!AP$6:AP$37))/(MAX('01 (ind)'!AP$6:AP$37)-MIN('01 (ind)'!AP$6:AP$37))),ABS(-100+(100*(('01 (ind)'!AP27-MIN('01 (ind)'!AP$6:AP$37))/(MAX('01 (ind)'!AP$6:AP$37)-MIN('01 (ind)'!AP$6:AP$37))))))</f>
        <v>65.671991133327111</v>
      </c>
      <c r="AQ28" s="75">
        <f>IF('01 (ind)'!AQ$1="si",100*(('01 (ind)'!AQ27-MIN('01 (ind)'!AQ$6:AQ$37))/(MAX('01 (ind)'!AQ$6:AQ$37)-MIN('01 (ind)'!AQ$6:AQ$37))),ABS(-100+(100*(('01 (ind)'!AQ27-MIN('01 (ind)'!AQ$6:AQ$37))/(MAX('01 (ind)'!AQ$6:AQ$37)-MIN('01 (ind)'!AQ$6:AQ$37))))))</f>
        <v>10.85276079430143</v>
      </c>
      <c r="AR28" s="75">
        <f>IF('01 (ind)'!AR$1="si",100*(('01 (ind)'!AR27-MIN('01 (ind)'!AR$6:AR$37))/(MAX('01 (ind)'!AR$6:AR$37)-MIN('01 (ind)'!AR$6:AR$37))),ABS(-100+(100*(('01 (ind)'!AR27-MIN('01 (ind)'!AR$6:AR$37))/(MAX('01 (ind)'!AR$6:AR$37)-MIN('01 (ind)'!AR$6:AR$37))))))</f>
        <v>40.500891265656747</v>
      </c>
      <c r="AS28" s="75">
        <f>IF('01 (ind)'!AS$1="si",100*(('01 (ind)'!AS27-MIN('01 (ind)'!AS$6:AS$37))/(MAX('01 (ind)'!AS$6:AS$37)-MIN('01 (ind)'!AS$6:AS$37))),ABS(-100+(100*(('01 (ind)'!AS27-MIN('01 (ind)'!AS$6:AS$37))/(MAX('01 (ind)'!AS$6:AS$37)-MIN('01 (ind)'!AS$6:AS$37))))))</f>
        <v>25.837249488091302</v>
      </c>
      <c r="AT28" s="75">
        <f>IF('01 (ind)'!AT$1="si",100*(('01 (ind)'!AT27-MIN('01 (ind)'!AT$6:AT$37))/(MAX('01 (ind)'!AT$6:AT$37)-MIN('01 (ind)'!AT$6:AT$37))),ABS(-100+(100*(('01 (ind)'!AT27-MIN('01 (ind)'!AT$6:AT$37))/(MAX('01 (ind)'!AT$6:AT$37)-MIN('01 (ind)'!AT$6:AT$37))))))</f>
        <v>0</v>
      </c>
      <c r="AU28" s="75">
        <f>IF('01 (ind)'!AU$1="si",100*(('01 (ind)'!AU27-MIN('01 (ind)'!AU$6:AU$37))/(MAX('01 (ind)'!AU$6:AU$37)-MIN('01 (ind)'!AU$6:AU$37))),ABS(-100+(100*(('01 (ind)'!AU27-MIN('01 (ind)'!AU$6:AU$37))/(MAX('01 (ind)'!AU$6:AU$37)-MIN('01 (ind)'!AU$6:AU$37))))))</f>
        <v>92.173913043478279</v>
      </c>
      <c r="AV28" s="75">
        <f>IF('01 (ind)'!AV$1="si",100*(('01 (ind)'!AV27-MIN('01 (ind)'!AV$6:AV$37))/(MAX('01 (ind)'!AV$6:AV$37)-MIN('01 (ind)'!AV$6:AV$37))),ABS(-100+(100*(('01 (ind)'!AV27-MIN('01 (ind)'!AV$6:AV$37))/(MAX('01 (ind)'!AV$6:AV$37)-MIN('01 (ind)'!AV$6:AV$37))))))</f>
        <v>85.268630849220102</v>
      </c>
      <c r="AW28" s="75">
        <f>IF('01 (ind)'!AW$1="si",100*(('01 (ind)'!AW27-MIN('01 (ind)'!AW$6:AW$37))/(MAX('01 (ind)'!AW$6:AW$37)-MIN('01 (ind)'!AW$6:AW$37))),ABS(-100+(100*(('01 (ind)'!AW27-MIN('01 (ind)'!AW$6:AW$37))/(MAX('01 (ind)'!AW$6:AW$37)-MIN('01 (ind)'!AW$6:AW$37))))))</f>
        <v>64.696734059097977</v>
      </c>
      <c r="AX28" s="75">
        <f>IF('01 (ind)'!AX$1="si",100*(('01 (ind)'!AX27-MIN('01 (ind)'!AX$6:AX$37))/(MAX('01 (ind)'!AX$6:AX$37)-MIN('01 (ind)'!AX$6:AX$37))),ABS(-100+(100*(('01 (ind)'!AX27-MIN('01 (ind)'!AX$6:AX$37))/(MAX('01 (ind)'!AX$6:AX$37)-MIN('01 (ind)'!AX$6:AX$37))))))</f>
        <v>15.373839107349102</v>
      </c>
      <c r="AY28" s="75">
        <f>IF('01 (ind)'!AY$1="si",100*(('01 (ind)'!AY27-MIN('01 (ind)'!AY$6:AY$37))/(MAX('01 (ind)'!AY$6:AY$37)-MIN('01 (ind)'!AY$6:AY$37))),ABS(-100+(100*(('01 (ind)'!AY27-MIN('01 (ind)'!AY$6:AY$37))/(MAX('01 (ind)'!AY$6:AY$37)-MIN('01 (ind)'!AY$6:AY$37))))))</f>
        <v>46.384395813510984</v>
      </c>
      <c r="AZ28" s="75">
        <f>IF('01 (ind)'!AZ$1="si",100*(('01 (ind)'!AZ27-MIN('01 (ind)'!AZ$6:AZ$37))/(MAX('01 (ind)'!AZ$6:AZ$37)-MIN('01 (ind)'!AZ$6:AZ$37))),ABS(-100+(100*(('01 (ind)'!AZ27-MIN('01 (ind)'!AZ$6:AZ$37))/(MAX('01 (ind)'!AZ$6:AZ$37)-MIN('01 (ind)'!AZ$6:AZ$37))))))</f>
        <v>9.5345195604280466</v>
      </c>
      <c r="BA28" s="75">
        <f>IF('01 (ind)'!BA$1="si",100*(('01 (ind)'!BA27-MIN('01 (ind)'!BA$6:BA$37))/(MAX('01 (ind)'!BA$6:BA$37)-MIN('01 (ind)'!BA$6:BA$37))),ABS(-100+(100*(('01 (ind)'!BA27-MIN('01 (ind)'!BA$6:BA$37))/(MAX('01 (ind)'!BA$6:BA$37)-MIN('01 (ind)'!BA$6:BA$37))))))</f>
        <v>13.975197476859469</v>
      </c>
      <c r="BB28" s="75">
        <f>IF('01 (ind)'!BB$1="si",100*(('01 (ind)'!BB27-MIN('01 (ind)'!BB$6:BB$37))/(MAX('01 (ind)'!BB$6:BB$37)-MIN('01 (ind)'!BB$6:BB$37))),ABS(-100+(100*(('01 (ind)'!BB27-MIN('01 (ind)'!BB$6:BB$37))/(MAX('01 (ind)'!BB$6:BB$37)-MIN('01 (ind)'!BB$6:BB$37))))))</f>
        <v>30.713290841700889</v>
      </c>
      <c r="BC28" s="75">
        <f>IF('01 (ind)'!BC$1="si",100*(('01 (ind)'!BC27-MIN('01 (ind)'!BC$6:BC$37))/(MAX('01 (ind)'!BC$6:BC$37)-MIN('01 (ind)'!BC$6:BC$37))),ABS(-100+(100*(('01 (ind)'!BC27-MIN('01 (ind)'!BC$6:BC$37))/(MAX('01 (ind)'!BC$6:BC$37)-MIN('01 (ind)'!BC$6:BC$37))))))</f>
        <v>6.5430245952512802</v>
      </c>
      <c r="BD28" s="75">
        <f>IF('01 (ind)'!BD$1="si",100*(('01 (ind)'!BD27-MIN('01 (ind)'!BD$6:BD$37))/(MAX('01 (ind)'!BD$6:BD$37)-MIN('01 (ind)'!BD$6:BD$37))),ABS(-100+(100*(('01 (ind)'!BD27-MIN('01 (ind)'!BD$6:BD$37))/(MAX('01 (ind)'!BD$6:BD$37)-MIN('01 (ind)'!BD$6:BD$37))))))</f>
        <v>76.749388658056446</v>
      </c>
      <c r="BE28" s="75">
        <f>IF('01 (ind)'!BE$1="si",100*(('01 (ind)'!BE27-MIN('01 (ind)'!BE$6:BE$37))/(MAX('01 (ind)'!BE$6:BE$37)-MIN('01 (ind)'!BE$6:BE$37))),ABS(-100+(100*(('01 (ind)'!BE27-MIN('01 (ind)'!BE$6:BE$37))/(MAX('01 (ind)'!BE$6:BE$37)-MIN('01 (ind)'!BE$6:BE$37))))))</f>
        <v>25.289575289575289</v>
      </c>
      <c r="BF28" s="75">
        <f>IF('01 (ind)'!BF$1="si",100*(('01 (ind)'!BF27-MIN('01 (ind)'!BF$6:BF$37))/(MAX('01 (ind)'!BF$6:BF$37)-MIN('01 (ind)'!BF$6:BF$37))),ABS(-100+(100*(('01 (ind)'!BF27-MIN('01 (ind)'!BF$6:BF$37))/(MAX('01 (ind)'!BF$6:BF$37)-MIN('01 (ind)'!BF$6:BF$37))))))</f>
        <v>30.54808259618418</v>
      </c>
      <c r="BG28" s="75">
        <f>IF('01 (ind)'!BG$1="si",100*(('01 (ind)'!BG27-MIN('01 (ind)'!BG$6:BG$37))/(MAX('01 (ind)'!BG$6:BG$37)-MIN('01 (ind)'!BG$6:BG$37))),ABS(-100+(100*(('01 (ind)'!BG27-MIN('01 (ind)'!BG$6:BG$37))/(MAX('01 (ind)'!BG$6:BG$37)-MIN('01 (ind)'!BG$6:BG$37))))))</f>
        <v>21.951011759033289</v>
      </c>
      <c r="BH28" s="75">
        <f>IF('01 (ind)'!BH$1="si",100*(('01 (ind)'!BH27-MIN('01 (ind)'!BH$6:BH$37))/(MAX('01 (ind)'!BH$6:BH$37)-MIN('01 (ind)'!BH$6:BH$37))),ABS(-100+(100*(('01 (ind)'!BH27-MIN('01 (ind)'!BH$6:BH$37))/(MAX('01 (ind)'!BH$6:BH$37)-MIN('01 (ind)'!BH$6:BH$37))))))</f>
        <v>20.002767764960421</v>
      </c>
      <c r="BI28" s="75">
        <f>IF('01 (ind)'!BI$1="si",100*(('01 (ind)'!BI27-MIN('01 (ind)'!BI$6:BI$37))/(MAX('01 (ind)'!BI$6:BI$37)-MIN('01 (ind)'!BI$6:BI$37))),ABS(-100+(100*(('01 (ind)'!BI27-MIN('01 (ind)'!BI$6:BI$37))/(MAX('01 (ind)'!BI$6:BI$37)-MIN('01 (ind)'!BI$6:BI$37))))))</f>
        <v>87.961995276689294</v>
      </c>
      <c r="BJ28" s="75">
        <f>IF('01 (ind)'!BJ$1="si",100*(('01 (ind)'!BJ27-MIN('01 (ind)'!BJ$6:BJ$37))/(MAX('01 (ind)'!BJ$6:BJ$37)-MIN('01 (ind)'!BJ$6:BJ$37))),ABS(-100+(100*(('01 (ind)'!BJ27-MIN('01 (ind)'!BJ$6:BJ$37))/(MAX('01 (ind)'!BJ$6:BJ$37)-MIN('01 (ind)'!BJ$6:BJ$37))))))</f>
        <v>1.0335497641576037E-3</v>
      </c>
      <c r="BK28" s="75">
        <f>IF('01 (ind)'!BK$1="si",100*(('01 (ind)'!BK27-MIN('01 (ind)'!BK$6:BK$37))/(MAX('01 (ind)'!BK$6:BK$37)-MIN('01 (ind)'!BK$6:BK$37))),ABS(-100+(100*(('01 (ind)'!BK27-MIN('01 (ind)'!BK$6:BK$37))/(MAX('01 (ind)'!BK$6:BK$37)-MIN('01 (ind)'!BK$6:BK$37))))))</f>
        <v>8.8518464537977302</v>
      </c>
      <c r="BL28" s="75">
        <f>IF('01 (ind)'!BL$1="si",100*(('01 (ind)'!BL27-MIN('01 (ind)'!BL$6:BL$37))/(MAX('01 (ind)'!BL$6:BL$37)-MIN('01 (ind)'!BL$6:BL$37))),ABS(-100+(100*(('01 (ind)'!BL27-MIN('01 (ind)'!BL$6:BL$37))/(MAX('01 (ind)'!BL$6:BL$37)-MIN('01 (ind)'!BL$6:BL$37))))))</f>
        <v>4.5045045045045047</v>
      </c>
      <c r="BM28" s="75">
        <f>IF('01 (ind)'!BM$1="si",100*(('01 (ind)'!BM27-MIN('01 (ind)'!BM$6:BM$37))/(MAX('01 (ind)'!BM$6:BM$37)-MIN('01 (ind)'!BM$6:BM$37))),ABS(-100+(100*(('01 (ind)'!BM27-MIN('01 (ind)'!BM$6:BM$37))/(MAX('01 (ind)'!BM$6:BM$37)-MIN('01 (ind)'!BM$6:BM$37))))))</f>
        <v>22.920899692243836</v>
      </c>
      <c r="BN28" s="75">
        <f>IF('01 (ind)'!BN$1="si",100*(('01 (ind)'!BN27-MIN('01 (ind)'!BN$6:BN$37))/(MAX('01 (ind)'!BN$6:BN$37)-MIN('01 (ind)'!BN$6:BN$37))),ABS(-100+(100*(('01 (ind)'!BN27-MIN('01 (ind)'!BN$6:BN$37))/(MAX('01 (ind)'!BN$6:BN$37)-MIN('01 (ind)'!BN$6:BN$37))))))</f>
        <v>48.237160172165837</v>
      </c>
      <c r="BO28" s="75">
        <f>IF('01 (ind)'!BO$1="si",100*(('01 (ind)'!BO27-MIN('01 (ind)'!BO$6:BO$37))/(MAX('01 (ind)'!BO$6:BO$37)-MIN('01 (ind)'!BO$6:BO$37))),ABS(-100+(100*(('01 (ind)'!BO27-MIN('01 (ind)'!BO$6:BO$37))/(MAX('01 (ind)'!BO$6:BO$37)-MIN('01 (ind)'!BO$6:BO$37))))))</f>
        <v>51.740508598788416</v>
      </c>
      <c r="BP28" s="75">
        <f>IF('01 (ind)'!BP$1="si",100*(('01 (ind)'!BP27-MIN('01 (ind)'!BP$6:BP$37))/(MAX('01 (ind)'!BP$6:BP$37)-MIN('01 (ind)'!BP$6:BP$37))),ABS(-100+(100*(('01 (ind)'!BP27-MIN('01 (ind)'!BP$6:BP$37))/(MAX('01 (ind)'!BP$6:BP$37)-MIN('01 (ind)'!BP$6:BP$37))))))</f>
        <v>26.288747938315758</v>
      </c>
      <c r="BQ28" s="75">
        <f>IF('01 (ind)'!BQ$1="si",100*(('01 (ind)'!BQ27-MIN('01 (ind)'!BQ$6:BQ$37))/(MAX('01 (ind)'!BQ$6:BQ$37)-MIN('01 (ind)'!BQ$6:BQ$37))),ABS(-100+(100*(('01 (ind)'!BQ27-MIN('01 (ind)'!BQ$6:BQ$37))/(MAX('01 (ind)'!BQ$6:BQ$37)-MIN('01 (ind)'!BQ$6:BQ$37))))))</f>
        <v>6.8846569143279313</v>
      </c>
      <c r="BR28" s="75">
        <f>IF('01 (ind)'!BR$1="si",100*(('01 (ind)'!BR27-MIN('01 (ind)'!BR$6:BR$37))/(MAX('01 (ind)'!BR$6:BR$37)-MIN('01 (ind)'!BR$6:BR$37))),ABS(-100+(100*(('01 (ind)'!BR27-MIN('01 (ind)'!BR$6:BR$37))/(MAX('01 (ind)'!BP$6:BP$37)-MIN('01 (ind)'!BR$6:BR$37))))))</f>
        <v>24.133642134156798</v>
      </c>
      <c r="BS28" s="75">
        <f>IF('01 (ind)'!BS$1="si",100*(('01 (ind)'!BS27-MIN('01 (ind)'!BS$6:BS$37))/(MAX('01 (ind)'!BS$6:BS$37)-MIN('01 (ind)'!BS$6:BS$37))),ABS(-100+(100*(('01 (ind)'!BS27-MIN('01 (ind)'!BS$6:BS$37))/(MAX('01 (ind)'!BQ$6:BQ$37)-MIN('01 (ind)'!BS$6:BS$37))))))</f>
        <v>17.169703923912653</v>
      </c>
      <c r="BT28" s="75">
        <f>IF('01 (ind)'!BT$1="si",100*(('01 (ind)'!BT27-MIN('01 (ind)'!BT$6:BT$37))/(MAX('01 (ind)'!BT$6:BT$37)-MIN('01 (ind)'!BT$6:BT$37))),ABS(-100+(100*(('01 (ind)'!BT27-MIN('01 (ind)'!BT$6:BT$37))/(MAX('01 (ind)'!BR$6:BR$37)-MIN('01 (ind)'!BT$6:BT$37))))))</f>
        <v>96.609732500000007</v>
      </c>
      <c r="BU28" s="75">
        <f>IF('01 (ind)'!BU$1="si",100*(('01 (ind)'!BU27-MIN('01 (ind)'!BU$6:BU$37))/(MAX('01 (ind)'!BU$6:BU$37)-MIN('01 (ind)'!BU$6:BU$37))),ABS(-100+(100*(('01 (ind)'!BU27-MIN('01 (ind)'!BU$6:BU$37))/(MAX('01 (ind)'!BU$6:BU$37)-MIN('01 (ind)'!BU$6:BU$37))))))</f>
        <v>34.390575441776164</v>
      </c>
      <c r="BV28" s="75">
        <f>IF('01 (ind)'!BV$1="si",100*(('01 (ind)'!BV27-MIN('01 (ind)'!BV$6:BV$37))/(MAX('01 (ind)'!BV$6:BV$37)-MIN('01 (ind)'!BV$6:BV$37))),ABS(-100+(100*(('01 (ind)'!BV27-MIN('01 (ind)'!BV$6:BV$37))/(MAX('01 (ind)'!BV$6:BV$37)-MIN('01 (ind)'!BV$6:BV$37))))))</f>
        <v>36.362284354550873</v>
      </c>
      <c r="BW28" s="75">
        <f>IF('01 (ind)'!BW$1="si",100*(('01 (ind)'!BW27-MIN('01 (ind)'!BW$6:BW$37))/(MAX('01 (ind)'!BW$6:BW$37)-MIN('01 (ind)'!BW$6:BW$37))),ABS(-100+(100*(('01 (ind)'!BW27-MIN('01 (ind)'!BW$6:BW$37))/(MAX('01 (ind)'!BW$6:BW$37)-MIN('01 (ind)'!BW$6:BW$37))))))</f>
        <v>56.25410158813493</v>
      </c>
      <c r="BX28" s="75">
        <f>IF('01 (ind)'!BX$1="si",100*(('01 (ind)'!BX27-MIN('01 (ind)'!BX$6:BX$37))/(MAX('01 (ind)'!BX$6:BX$37)-MIN('01 (ind)'!BX$6:BX$37))),ABS(-100+(100*(('01 (ind)'!BX27-MIN('01 (ind)'!BX$6:BX$37))/(MAX('01 (ind)'!BX$6:BX$37)-MIN('01 (ind)'!BX$6:BX$37))))))</f>
        <v>0</v>
      </c>
      <c r="BY28" s="75">
        <f>IF('01 (ind)'!BY$1="si",100*(('01 (ind)'!BY27-MIN('01 (ind)'!BY$6:BY$37))/(MAX('01 (ind)'!BY$6:BY$37)-MIN('01 (ind)'!BY$6:BY$37))),ABS(-100+(100*(('01 (ind)'!BY27-MIN('01 (ind)'!BY$6:BY$37))/(MAX('01 (ind)'!BY$6:BY$37)-MIN('01 (ind)'!BY$6:BY$37))))))</f>
        <v>8.7095887593980592</v>
      </c>
      <c r="BZ28" s="75">
        <f>IF('01 (ind)'!BZ$1="si",100*(('01 (ind)'!BZ27-MIN('01 (ind)'!BZ$6:BZ$37))/(MAX('01 (ind)'!BZ$6:BZ$37)-MIN('01 (ind)'!BZ$6:BZ$37))),ABS(-100+(100*(('01 (ind)'!BZ27-MIN('01 (ind)'!BZ$6:BZ$37))/(MAX('01 (ind)'!BZ$6:BZ$37)-MIN('01 (ind)'!BZ$6:BZ$37))))))</f>
        <v>73.854496587108869</v>
      </c>
      <c r="CA28" s="75">
        <f>IF('01 (ind)'!CA$1="si",100*(('01 (ind)'!CA27-MIN('01 (ind)'!CA$6:CA$37))/(MAX('01 (ind)'!CA$6:CA$37)-MIN('01 (ind)'!CA$6:CA$37))),ABS(-100+(100*(('01 (ind)'!CA27-MIN('01 (ind)'!CA$6:CA$37))/(MAX('01 (ind)'!CA$6:CA$37)-MIN('01 (ind)'!CA$6:CA$37))))))</f>
        <v>41.212964037765097</v>
      </c>
      <c r="CB28" s="75">
        <f>IF('01 (ind)'!CB$1="si",100*(('01 (ind)'!CB27-MIN('01 (ind)'!CB$6:CB$37))/(MAX('01 (ind)'!CB$6:CB$37)-MIN('01 (ind)'!CB$6:CB$37))),ABS(-100+(100*(('01 (ind)'!CB27-MIN('01 (ind)'!CB$6:CB$37))/(MAX('01 (ind)'!CB$6:CB$37)-MIN('01 (ind)'!CB$6:CB$37))))))</f>
        <v>73.979591836734699</v>
      </c>
      <c r="CC28" s="75">
        <f>IF('01 (ind)'!CC$1="si",100*(('01 (ind)'!CC27-MIN('01 (ind)'!CC$6:CC$37))/(MAX('01 (ind)'!CC$6:CC$37)-MIN('01 (ind)'!CC$6:CC$37))),ABS(-100+(100*(('01 (ind)'!CC27-MIN('01 (ind)'!CC$6:CC$37))/(MAX('01 (ind)'!CC$6:CC$37)-MIN('01 (ind)'!CC$6:CC$37))))))</f>
        <v>56.148978546762507</v>
      </c>
      <c r="CD28" s="75">
        <f>IF('01 (ind)'!CD$1="si",100*(('01 (ind)'!CD27-MIN('01 (ind)'!CD$6:CD$37))/(MAX('01 (ind)'!CD$6:CD$37)-MIN('01 (ind)'!CD$6:CD$37))),ABS(-100+(100*(('01 (ind)'!CD27-MIN('01 (ind)'!CD$6:CD$37))/(MAX('01 (ind)'!CD$6:CD$37)-MIN('01 (ind)'!CD$6:CD$37))))))</f>
        <v>0.11809535839885413</v>
      </c>
      <c r="CE28" s="75">
        <f>IF('01 (ind)'!CE$1="si",100*(('01 (ind)'!CE27-MIN('01 (ind)'!CE$6:CE$37))/(MAX('01 (ind)'!CE$6:CE$37)-MIN('01 (ind)'!CE$6:CE$37))),ABS(-100+(100*(('01 (ind)'!CE27-MIN('01 (ind)'!CE$6:CE$37))/(MAX('01 (ind)'!CE$6:CE$37)-MIN('01 (ind)'!CE$6:CE$37))))))</f>
        <v>4.4255650747506463</v>
      </c>
      <c r="CF28" s="75">
        <f>IF('01 (ind)'!CF$1="si",100*(('01 (ind)'!CF27-MIN('01 (ind)'!CF$6:CF$37))/(MAX('01 (ind)'!CF$6:CF$37)-MIN('01 (ind)'!CF$6:CF$37))),ABS(-100+(100*(('01 (ind)'!CF27-MIN('01 (ind)'!CF$6:CF$37))/(MAX('01 (ind)'!CF$6:CF$37)-MIN('01 (ind)'!CF$6:CF$37))))))</f>
        <v>24.344266724081081</v>
      </c>
      <c r="CG28" s="75">
        <f>IF('01 (ind)'!CG$1="si",100*(('01 (ind)'!CG27-MIN('01 (ind)'!CG$6:CG$37))/(MAX('01 (ind)'!CG$6:CG$37)-MIN('01 (ind)'!CG$6:CG$37))),ABS(-100+(100*(('01 (ind)'!CG27-MIN('01 (ind)'!CG$6:CG$37))/(MAX('01 (ind)'!CG$6:CG$37)-MIN('01 (ind)'!CG$6:CG$37))))))</f>
        <v>12.804654290227022</v>
      </c>
      <c r="CH28" s="75">
        <f>IF('01 (ind)'!CH$1="si",100*(('01 (ind)'!CH27-MIN('01 (ind)'!CH$6:CH$37))/(MAX('01 (ind)'!CH$6:CH$37)-MIN('01 (ind)'!CH$6:CH$37))),ABS(-100+(100*(('01 (ind)'!CH27-MIN('01 (ind)'!CH$6:CH$37))/(MAX('01 (ind)'!CH$6:CH$37)-MIN('01 (ind)'!CH$6:CH$37))))))</f>
        <v>11.135410444748613</v>
      </c>
      <c r="CI28" s="75">
        <f>IF('01 (ind)'!CI$1="si",100*(('01 (ind)'!CI27-MIN('01 (ind)'!CI$6:CI$37))/(MAX('01 (ind)'!CI$6:CI$37)-MIN('01 (ind)'!CI$6:CI$37))),ABS(-100+(100*(('01 (ind)'!CI27-MIN('01 (ind)'!CI$6:CI$37))/(MAX('01 (ind)'!CI$6:CI$37)-MIN('01 (ind)'!CI$6:CI$37))))))</f>
        <v>33.703791467886077</v>
      </c>
      <c r="CJ28" s="75">
        <f>IF('01 (ind)'!CJ$1="si",100*(('01 (ind)'!CJ27-MIN('01 (ind)'!CJ$6:CJ$37))/(MAX('01 (ind)'!CJ$6:CJ$37)-MIN('01 (ind)'!CJ$6:CJ$37))),ABS(-100+(100*(('01 (ind)'!CJ27-MIN('01 (ind)'!CJ$6:CJ$37))/(MAX('01 (ind)'!CJ$6:CJ$37)-MIN('01 (ind)'!CJ$6:CJ$37))))))</f>
        <v>98.849046332668664</v>
      </c>
      <c r="CK28" s="75">
        <f>IF('01 (ind)'!CK$1="si",100*(('01 (ind)'!CK27-MIN('01 (ind)'!CK$6:CK$37))/(MAX('01 (ind)'!CK$6:CK$37)-MIN('01 (ind)'!CK$6:CK$37))),ABS(-100+(100*(('01 (ind)'!CK27-MIN('01 (ind)'!CK$6:CK$37))/(MAX('01 (ind)'!CK$6:CK$37)-MIN('01 (ind)'!CK$6:CK$37))))))</f>
        <v>33.2585531111066</v>
      </c>
      <c r="CL28" s="75">
        <f>IF('01 (ind)'!CL$1="si",100*(('01 (ind)'!CL27-MIN('01 (ind)'!CL$6:CL$37))/(MAX('01 (ind)'!CL$6:CL$37)-MIN('01 (ind)'!CL$6:CL$37))),ABS(-100+(100*(('01 (ind)'!CL27-MIN('01 (ind)'!CL$6:CL$37))/(MAX('01 (ind)'!CL$6:CL$37)-MIN('01 (ind)'!CL$6:CL$37))))))</f>
        <v>20.199913109733647</v>
      </c>
      <c r="CM28" s="75">
        <f>IF('01 (ind)'!CM$1="si",100*(('01 (ind)'!CM27-MIN('01 (ind)'!CM$6:CM$37))/(MAX('01 (ind)'!CM$6:CM$37)-MIN('01 (ind)'!CM$6:CM$37))),ABS(-100+(100*(('01 (ind)'!CM27-MIN('01 (ind)'!CM$6:CM$37))/(MAX('01 (ind)'!CM$6:CM$37)-MIN('01 (ind)'!CM$6:CM$37))))))</f>
        <v>30.087082283035294</v>
      </c>
    </row>
    <row r="29" spans="1:91">
      <c r="A29" s="18" t="s">
        <v>227</v>
      </c>
      <c r="B29" s="87">
        <f>IF('01 (ind)'!B$1="si",100*(('01 (ind)'!B28-MIN('01 (ind)'!B$6:B$37))/(MAX('01 (ind)'!B$6:B$37)-MIN('01 (ind)'!B$6:B$37))),ABS(-100+(100*(('01 (ind)'!B28-MIN('01 (ind)'!B$6:B$37))/(MAX('01 (ind)'!B$6:B$37)-MIN('01 (ind)'!B$6:B$37))))))</f>
        <v>4.0610193080513914</v>
      </c>
      <c r="C29" s="87">
        <f>IF('01 (ind)'!C$1="si",100*(('01 (ind)'!C28-MIN('01 (ind)'!C$6:C$37))/(MAX('01 (ind)'!C$6:C$37)-MIN('01 (ind)'!C$6:C$37))),ABS(-100+(100*(('01 (ind)'!C28-MIN('01 (ind)'!C$6:C$37))/(MAX('01 (ind)'!C$6:C$37)-MIN('01 (ind)'!C$6:C$37))))))</f>
        <v>37.242164457599372</v>
      </c>
      <c r="D29" s="87">
        <f>IF('01 (ind)'!D$1="si",100*(('01 (ind)'!D28-MIN('01 (ind)'!D$6:D$37))/(MAX('01 (ind)'!D$6:D$37)-MIN('01 (ind)'!D$6:D$37))),ABS(-100+(100*(('01 (ind)'!D28-MIN('01 (ind)'!D$6:D$37))/(MAX('01 (ind)'!D$6:D$37)-MIN('01 (ind)'!D$6:D$37))))))</f>
        <v>32.514495082969958</v>
      </c>
      <c r="E29" s="87">
        <f>IF('01 (ind)'!E$1="si",100*(('01 (ind)'!E28-MIN('01 (ind)'!E$6:E$37))/(MAX('01 (ind)'!E$6:E$37)-MIN('01 (ind)'!E$6:E$37))),ABS(-100+(100*(('01 (ind)'!E28-MIN('01 (ind)'!E$6:E$37))/(MAX('01 (ind)'!E$6:E$37)-MIN('01 (ind)'!E$6:E$37))))))</f>
        <v>48.611111111111114</v>
      </c>
      <c r="F29" s="87">
        <f>IF('01 (ind)'!F$1="si",100*(('01 (ind)'!F28-MIN('01 (ind)'!F$6:F$37))/(MAX('01 (ind)'!F$6:F$37)-MIN('01 (ind)'!F$6:F$37))),ABS(-100+(100*(('01 (ind)'!F28-MIN('01 (ind)'!F$6:F$37))/(MAX('01 (ind)'!F$6:F$37)-MIN('01 (ind)'!F$6:F$37))))))</f>
        <v>83.0601092896175</v>
      </c>
      <c r="G29" s="87">
        <f>IF('01 (ind)'!G$1="si",100*(('01 (ind)'!G28-MIN('01 (ind)'!G$6:G$37))/(MAX('01 (ind)'!G$6:G$37)-MIN('01 (ind)'!G$6:G$37))),ABS(-100+(100*(('01 (ind)'!G28-MIN('01 (ind)'!G$6:G$37))/(MAX('01 (ind)'!G$6:G$37)-MIN('01 (ind)'!G$6:G$37))))))</f>
        <v>71.15384615384616</v>
      </c>
      <c r="H29" s="87">
        <f>IF('01 (ind)'!H$1="si",100*(('01 (ind)'!H28-MIN('01 (ind)'!H$6:H$37))/(MAX('01 (ind)'!H$6:H$37)-MIN('01 (ind)'!H$6:H$37))),ABS(-100+(100*(('01 (ind)'!H28-MIN('01 (ind)'!H$6:H$37))/(MAX('01 (ind)'!H$6:H$37)-MIN('01 (ind)'!H$6:H$37))))))</f>
        <v>32.661290322580633</v>
      </c>
      <c r="I29" s="87">
        <f>IF('01 (ind)'!I$1="si",100*(('01 (ind)'!I28-MIN('01 (ind)'!I$6:I$37))/(MAX('01 (ind)'!I$6:I$37)-MIN('01 (ind)'!I$6:I$37))),ABS(-100+(100*(('01 (ind)'!I28-MIN('01 (ind)'!I$6:I$37))/(MAX('01 (ind)'!I$6:I$37)-MIN('01 (ind)'!I$6:I$37))))))</f>
        <v>88.955223880597018</v>
      </c>
      <c r="J29" s="87">
        <f>IF('01 (ind)'!J$1="si",100*(('01 (ind)'!J28-MIN('01 (ind)'!J$6:J$37))/(MAX('01 (ind)'!J$6:J$37)-MIN('01 (ind)'!J$6:J$37))),ABS(-100+(100*(('01 (ind)'!J28-MIN('01 (ind)'!J$6:J$37))/(MAX('01 (ind)'!J$6:J$37)-MIN('01 (ind)'!J$6:J$37))))))</f>
        <v>79.683544303797476</v>
      </c>
      <c r="K29" s="87">
        <f>IF('01 (ind)'!K$1="si",100*(('01 (ind)'!K28-MIN('01 (ind)'!K$6:K$37))/(MAX('01 (ind)'!K$6:K$37)-MIN('01 (ind)'!K$6:K$37))),ABS(-100+(100*(('01 (ind)'!K28-MIN('01 (ind)'!K$6:K$37))/(MAX('01 (ind)'!K$6:K$37)-MIN('01 (ind)'!K$6:K$37))))))</f>
        <v>100</v>
      </c>
      <c r="L29" s="87">
        <f>IF('01 (ind)'!L$1="si",100*(('01 (ind)'!L28-MIN('01 (ind)'!L$6:L$37))/(MAX('01 (ind)'!L$6:L$37)-MIN('01 (ind)'!L$6:L$37))),ABS(-100+(100*(('01 (ind)'!L28-MIN('01 (ind)'!L$6:L$37))/(MAX('01 (ind)'!L$6:L$37)-MIN('01 (ind)'!L$6:L$37))))))</f>
        <v>51.762428193671127</v>
      </c>
      <c r="M29" s="87">
        <f>IF('01 (ind)'!M$1="si",100*(('01 (ind)'!M28-MIN('01 (ind)'!M$6:M$37))/(MAX('01 (ind)'!M$6:M$37)-MIN('01 (ind)'!M$6:M$37))),ABS(-100+(100*(('01 (ind)'!M28-MIN('01 (ind)'!M$6:M$37))/(MAX('01 (ind)'!M$6:M$37)-MIN('01 (ind)'!M$6:M$37))))))</f>
        <v>1.0166840239251134</v>
      </c>
      <c r="N29" s="87">
        <f>IF('01 (ind)'!N$1="si",100*(('01 (ind)'!N28-MIN('01 (ind)'!N$6:N$37))/(MAX('01 (ind)'!N$6:N$37)-MIN('01 (ind)'!N$6:N$37))),ABS(-100+(100*(('01 (ind)'!N28-MIN('01 (ind)'!N$6:N$37))/(MAX('01 (ind)'!N$6:N$37)-MIN('01 (ind)'!N$6:N$37))))))</f>
        <v>100</v>
      </c>
      <c r="O29" s="87">
        <f>IF('01 (ind)'!O$1="si",100*(('01 (ind)'!O28-MIN('01 (ind)'!O$6:O$37))/(MAX('01 (ind)'!O$6:O$37)-MIN('01 (ind)'!O$6:O$37))),ABS(-100+(100*(('01 (ind)'!O28-MIN('01 (ind)'!O$6:O$37))/(MAX('01 (ind)'!O$6:O$37)-MIN('01 (ind)'!O$6:O$37))))))</f>
        <v>100</v>
      </c>
      <c r="P29" s="87">
        <f>IF('01 (ind)'!P$1="si",100*(('01 (ind)'!P28-MIN('01 (ind)'!P$6:P$37))/(MAX('01 (ind)'!P$6:P$37)-MIN('01 (ind)'!P$6:P$37))),ABS(-100+(100*(('01 (ind)'!P28-MIN('01 (ind)'!P$6:P$37))/(MAX('01 (ind)'!P$6:P$37)-MIN('01 (ind)'!P$6:P$37))))))</f>
        <v>24.677231676553777</v>
      </c>
      <c r="Q29" s="87">
        <f>IF('01 (ind)'!Q$1="si",100*(('01 (ind)'!Q28-MIN('01 (ind)'!Q$6:Q$37))/(MAX('01 (ind)'!Q$6:Q$37)-MIN('01 (ind)'!Q$6:Q$37))),ABS(-100+(100*(('01 (ind)'!Q28-MIN('01 (ind)'!Q$6:Q$37))/(MAX('01 (ind)'!Q$6:Q$37)-MIN('01 (ind)'!Q$6:Q$37))))))</f>
        <v>8.3474504800604894</v>
      </c>
      <c r="R29" s="87">
        <f>IF('01 (ind)'!R$1="si",100*(('01 (ind)'!R28-MIN('01 (ind)'!R$6:R$37))/(MAX('01 (ind)'!R$6:R$37)-MIN('01 (ind)'!R$6:R$37))),ABS(-100+(100*(('01 (ind)'!R28-MIN('01 (ind)'!R$6:R$37))/(MAX('01 (ind)'!R$6:R$37)-MIN('01 (ind)'!R$6:R$37))))))</f>
        <v>0.35343308557725633</v>
      </c>
      <c r="S29" s="75">
        <f>ABS(ABS(('01 (ind)'!S28-((MAX('01 (ind)'!S$6:S$37)+MIN('01 (ind)'!S$6:S$37))/2))/(((MAX('01 (ind)'!S$6:S$37)+MIN('01 (ind)'!S$6:S$37))/2)-MAX('01 (ind)'!S$6:S$37))*100)-100)</f>
        <v>6.2438854883847341</v>
      </c>
      <c r="T29" s="75">
        <f>IF('01 (ind)'!T$1="si",100*(('01 (ind)'!T28-MIN('01 (ind)'!T$6:T$37))/(MAX('01 (ind)'!T$6:T$37)-MIN('01 (ind)'!T$6:T$37))),ABS(-100+(100*(('01 (ind)'!T28-MIN('01 (ind)'!T$6:T$37))/(MAX('01 (ind)'!T$6:T$37)-MIN('01 (ind)'!T$6:T$37))))))</f>
        <v>11.659352389989325</v>
      </c>
      <c r="U29" s="75">
        <f>IF('01 (ind)'!U$1="si",100*(('01 (ind)'!U28-MIN('01 (ind)'!U$6:U$37))/(MAX('01 (ind)'!U$6:U$37)-MIN('01 (ind)'!U$6:U$37))),ABS(-100+(100*(('01 (ind)'!U28-MIN('01 (ind)'!U$6:U$37))/(MAX('01 (ind)'!U$6:U$37)-MIN('01 (ind)'!U$6:U$37))))))</f>
        <v>0</v>
      </c>
      <c r="V29" s="75">
        <f>IF('01 (ind)'!V$1="si",100*(('01 (ind)'!V28-MIN('01 (ind)'!V$6:V$37))/(MAX('01 (ind)'!V$6:V$37)-MIN('01 (ind)'!V$6:V$37))),ABS(-100+(100*(('01 (ind)'!V28-MIN('01 (ind)'!V$6:V$37))/(MAX('01 (ind)'!V$6:V$37)-MIN('01 (ind)'!V$6:V$37))))))</f>
        <v>95.027624309392266</v>
      </c>
      <c r="W29" s="75">
        <f>IF('01 (ind)'!W$1="si",100*(('01 (ind)'!W28-MIN('01 (ind)'!W$6:W$37))/(MAX('01 (ind)'!W$6:W$37)-MIN('01 (ind)'!W$6:W$37))),ABS(-100+(100*(('01 (ind)'!W28-MIN('01 (ind)'!W$6:W$37))/(MAX('01 (ind)'!W$6:W$37)-MIN('01 (ind)'!W$6:W$37))))))</f>
        <v>58.914228216964773</v>
      </c>
      <c r="X29" s="75">
        <f>IF('01 (ind)'!X$1="si",100*(('01 (ind)'!X28-MIN('01 (ind)'!X$6:X$37))/(MAX('01 (ind)'!X$6:X$37)-MIN('01 (ind)'!X$6:X$37))),ABS(-100+(100*(('01 (ind)'!X28-MIN('01 (ind)'!X$6:X$37))/(MAX('01 (ind)'!X$6:X$37)-MIN('01 (ind)'!X$6:X$37))))))</f>
        <v>74.862071950983662</v>
      </c>
      <c r="Y29" s="75">
        <f>IF('01 (ind)'!Y$1="si",100*(('01 (ind)'!Y28-MIN('01 (ind)'!Y$6:Y$37))/(MAX('01 (ind)'!Y$6:Y$37)-MIN('01 (ind)'!Y$6:Y$37))),ABS(-100+(100*(('01 (ind)'!Y28-MIN('01 (ind)'!Y$6:Y$37))/(MAX('01 (ind)'!Y$6:Y$37)-MIN('01 (ind)'!Y$6:Y$37))))))</f>
        <v>75.524352477477493</v>
      </c>
      <c r="Z29" s="75">
        <f>IF('01 (ind)'!Z$1="si",100*(('01 (ind)'!Z28-MIN('01 (ind)'!Z$6:Z$37))/(MAX('01 (ind)'!Z$6:Z$37)-MIN('01 (ind)'!Z$6:Z$37))),ABS(-100+(100*(('01 (ind)'!Z28-MIN('01 (ind)'!Z$6:Z$37))/(MAX('01 (ind)'!Z$6:Z$37)-MIN('01 (ind)'!Z$6:Z$37))))))</f>
        <v>27.211153179935948</v>
      </c>
      <c r="AA29" s="75">
        <f>IF('01 (ind)'!AA$1="si",100*(('01 (ind)'!AA28-MIN('01 (ind)'!AA$6:AA$37))/(MAX('01 (ind)'!AA$6:AA$37)-MIN('01 (ind)'!AA$6:AA$37))),ABS(-100+(100*(('01 (ind)'!AA28-MIN('01 (ind)'!AA$6:AA$37))/(MAX('01 (ind)'!AA$6:AA$37)-MIN('01 (ind)'!AA$6:AA$37))))))</f>
        <v>91.324519585580418</v>
      </c>
      <c r="AB29" s="75">
        <f>IF('01 (ind)'!AB$1="si",100*(('01 (ind)'!AB28-MIN('01 (ind)'!AB$6:AB$37))/(MAX('01 (ind)'!AB$6:AB$37)-MIN('01 (ind)'!AB$6:AB$37))),ABS(-100+(100*(('01 (ind)'!AB28-MIN('01 (ind)'!AB$6:AB$37))/(MAX('01 (ind)'!AB$6:AB$37)-MIN('01 (ind)'!AB$6:AB$37))))))</f>
        <v>22.485805987471679</v>
      </c>
      <c r="AC29" s="75">
        <f>IF('01 (ind)'!AC$1="si",100*(('01 (ind)'!AC28-MIN('01 (ind)'!AC$6:AC$37))/(MAX('01 (ind)'!AC$6:AC$37)-MIN('01 (ind)'!AC$6:AC$37))),ABS(-100+(100*(('01 (ind)'!AC28-MIN('01 (ind)'!AC$6:AC$37))/(MAX('01 (ind)'!AC$6:AC$37)-MIN('01 (ind)'!AC$6:AC$37))))))</f>
        <v>99.055730959366628</v>
      </c>
      <c r="AD29" s="75">
        <f>IF('01 (ind)'!AD$1="si",100*(('01 (ind)'!AD28-MIN('01 (ind)'!AD$6:AD$37))/(MAX('01 (ind)'!AD$6:AD$37)-MIN('01 (ind)'!AD$6:AD$37))),ABS(-100+(100*(('01 (ind)'!AD28-MIN('01 (ind)'!AD$6:AD$37))/(MAX('01 (ind)'!AD$6:AD$37)-MIN('01 (ind)'!AD$6:AD$37))))))</f>
        <v>100</v>
      </c>
      <c r="AE29" s="75">
        <f>IF('01 (ind)'!AE$1="si",100*(('01 (ind)'!AE28-MIN('01 (ind)'!AE$6:AE$37))/(MAX('01 (ind)'!AE$6:AE$37)-MIN('01 (ind)'!AE$6:AE$37))),ABS(-100+(100*(('01 (ind)'!AE28-MIN('01 (ind)'!AE$6:AE$37))/(MAX('01 (ind)'!AE$6:AE$37)-MIN('01 (ind)'!AE$6:AE$37))))))</f>
        <v>47.519888823755068</v>
      </c>
      <c r="AF29" s="75">
        <f>IF('01 (ind)'!AF$1="si",100*(('01 (ind)'!AF28-MIN('01 (ind)'!AF$6:AF$37))/(MAX('01 (ind)'!AF$6:AF$37)-MIN('01 (ind)'!AF$6:AF$37))),ABS(-100+(100*(('01 (ind)'!AF28-MIN('01 (ind)'!AF$6:AF$37))/(MAX('01 (ind)'!AF$6:AF$37)-MIN('01 (ind)'!AF$6:AF$37))))))</f>
        <v>78.723404255319153</v>
      </c>
      <c r="AG29" s="75">
        <f>IF('01 (ind)'!AG$1="si",100*(('01 (ind)'!AG28-MIN('01 (ind)'!AG$6:AG$37))/(MAX('01 (ind)'!AG$6:AG$37)-MIN('01 (ind)'!AG$6:AG$37))),ABS(-100+(100*(('01 (ind)'!AG28-MIN('01 (ind)'!AG$6:AG$37))/(MAX('01 (ind)'!AG$6:AG$37)-MIN('01 (ind)'!AG$6:AG$37))))))</f>
        <v>51.234567901234541</v>
      </c>
      <c r="AH29" s="75">
        <f>IF('01 (ind)'!AH$1="si",100*(('01 (ind)'!AH28-MIN('01 (ind)'!AH$6:AH$37))/(MAX('01 (ind)'!AH$6:AH$37)-MIN('01 (ind)'!AH$6:AH$37))),ABS(-100+(100*(('01 (ind)'!AH28-MIN('01 (ind)'!AH$6:AH$37))/(MAX('01 (ind)'!AH$6:AH$37)-MIN('01 (ind)'!AH$6:AH$37))))))</f>
        <v>34.539473684210527</v>
      </c>
      <c r="AI29" s="75">
        <f>IF('01 (ind)'!AI$1="si",100*(('01 (ind)'!AI28-MIN('01 (ind)'!AI$6:AI$37))/(MAX('01 (ind)'!AI$6:AI$37)-MIN('01 (ind)'!AI$6:AI$37))),ABS(-100+(100*(('01 (ind)'!AI28-MIN('01 (ind)'!AI$6:AI$37))/(MAX('01 (ind)'!AI$6:AI$37)-MIN('01 (ind)'!AI$6:AI$37))))))</f>
        <v>0.82677018401702063</v>
      </c>
      <c r="AJ29" s="75">
        <f>IF('01 (ind)'!AJ$1="si",100*(('01 (ind)'!AJ28-MIN('01 (ind)'!AJ$6:AJ$37))/(MAX('01 (ind)'!AJ$6:AJ$37)-MIN('01 (ind)'!AJ$6:AJ$37))),ABS(-100+(100*(('01 (ind)'!AJ28-MIN('01 (ind)'!AJ$6:AJ$37))/(MAX('01 (ind)'!AJ$6:AJ$37)-MIN('01 (ind)'!AJ$6:AJ$37))))))</f>
        <v>73.429228998849268</v>
      </c>
      <c r="AK29" s="75">
        <f>IF('01 (ind)'!AK$1="si",100*(('01 (ind)'!AK28-MIN('01 (ind)'!AK$6:AK$37))/(MAX('01 (ind)'!AK$6:AK$37)-MIN('01 (ind)'!AK$6:AK$37))),ABS(-100+(100*(('01 (ind)'!AK28-MIN('01 (ind)'!AK$6:AK$37))/(MAX('01 (ind)'!AK$6:AK$37)-MIN('01 (ind)'!AK$6:AK$37))))))</f>
        <v>11.76484169325219</v>
      </c>
      <c r="AL29" s="75">
        <f>IF('01 (ind)'!AL$1="si",100*(('01 (ind)'!AL28-MIN('01 (ind)'!AL$6:AL$37))/(MAX('01 (ind)'!AL$6:AL$37)-MIN('01 (ind)'!AL$6:AL$37))),ABS(-100+(100*(('01 (ind)'!AL28-MIN('01 (ind)'!AL$6:AL$37))/(MAX('01 (ind)'!AL$6:AL$37)-MIN('01 (ind)'!AL$6:AL$37))))))</f>
        <v>74.426995570048916</v>
      </c>
      <c r="AM29" s="75">
        <f>IF('01 (ind)'!AM$1="si",100*(('01 (ind)'!AM28-MIN('01 (ind)'!AM$6:AM$37))/(MAX('01 (ind)'!AM$6:AM$37)-MIN('01 (ind)'!AM$6:AM$37))),ABS(-100+(100*(('01 (ind)'!AM28-MIN('01 (ind)'!AM$6:AM$37))/(MAX('01 (ind)'!AM$6:AM$37)-MIN('01 (ind)'!AM$6:AM$37))))))</f>
        <v>94.509224541054735</v>
      </c>
      <c r="AN29" s="75">
        <f>IF('01 (ind)'!AN$1="si",100*(('01 (ind)'!AN28-MIN('01 (ind)'!AN$6:AN$37))/(MAX('01 (ind)'!AN$6:AN$37)-MIN('01 (ind)'!AN$6:AN$37))),ABS(-100+(100*(('01 (ind)'!AN28-MIN('01 (ind)'!AN$6:AN$37))/(MAX('01 (ind)'!AN$6:AN$37)-MIN('01 (ind)'!AN$6:AN$37))))))</f>
        <v>63.669317501461485</v>
      </c>
      <c r="AO29" s="75">
        <f>IF('01 (ind)'!AO$1="si",100*(('01 (ind)'!AO28-MIN('01 (ind)'!AO$6:AO$37))/(MAX('01 (ind)'!AO$6:AO$37)-MIN('01 (ind)'!AO$6:AO$37))),ABS(-100+(100*(('01 (ind)'!AO28-MIN('01 (ind)'!AO$6:AO$37))/(MAX('01 (ind)'!AO$6:AO$37)-MIN('01 (ind)'!AO$6:AO$37))))))</f>
        <v>68.887715589350734</v>
      </c>
      <c r="AP29" s="75">
        <f>IF('01 (ind)'!AP$1="si",100*(('01 (ind)'!AP28-MIN('01 (ind)'!AP$6:AP$37))/(MAX('01 (ind)'!AP$6:AP$37)-MIN('01 (ind)'!AP$6:AP$37))),ABS(-100+(100*(('01 (ind)'!AP28-MIN('01 (ind)'!AP$6:AP$37))/(MAX('01 (ind)'!AP$6:AP$37)-MIN('01 (ind)'!AP$6:AP$37))))))</f>
        <v>63.383701331409434</v>
      </c>
      <c r="AQ29" s="75">
        <f>IF('01 (ind)'!AQ$1="si",100*(('01 (ind)'!AQ28-MIN('01 (ind)'!AQ$6:AQ$37))/(MAX('01 (ind)'!AQ$6:AQ$37)-MIN('01 (ind)'!AQ$6:AQ$37))),ABS(-100+(100*(('01 (ind)'!AQ28-MIN('01 (ind)'!AQ$6:AQ$37))/(MAX('01 (ind)'!AQ$6:AQ$37)-MIN('01 (ind)'!AQ$6:AQ$37))))))</f>
        <v>15.548949142910701</v>
      </c>
      <c r="AR29" s="75">
        <f>IF('01 (ind)'!AR$1="si",100*(('01 (ind)'!AR28-MIN('01 (ind)'!AR$6:AR$37))/(MAX('01 (ind)'!AR$6:AR$37)-MIN('01 (ind)'!AR$6:AR$37))),ABS(-100+(100*(('01 (ind)'!AR28-MIN('01 (ind)'!AR$6:AR$37))/(MAX('01 (ind)'!AR$6:AR$37)-MIN('01 (ind)'!AR$6:AR$37))))))</f>
        <v>41.472972676374155</v>
      </c>
      <c r="AS29" s="75">
        <f>IF('01 (ind)'!AS$1="si",100*(('01 (ind)'!AS28-MIN('01 (ind)'!AS$6:AS$37))/(MAX('01 (ind)'!AS$6:AS$37)-MIN('01 (ind)'!AS$6:AS$37))),ABS(-100+(100*(('01 (ind)'!AS28-MIN('01 (ind)'!AS$6:AS$37))/(MAX('01 (ind)'!AS$6:AS$37)-MIN('01 (ind)'!AS$6:AS$37))))))</f>
        <v>40.575298793451338</v>
      </c>
      <c r="AT29" s="75">
        <f>IF('01 (ind)'!AT$1="si",100*(('01 (ind)'!AT28-MIN('01 (ind)'!AT$6:AT$37))/(MAX('01 (ind)'!AT$6:AT$37)-MIN('01 (ind)'!AT$6:AT$37))),ABS(-100+(100*(('01 (ind)'!AT28-MIN('01 (ind)'!AT$6:AT$37))/(MAX('01 (ind)'!AT$6:AT$37)-MIN('01 (ind)'!AT$6:AT$37))))))</f>
        <v>0</v>
      </c>
      <c r="AU29" s="75">
        <f>IF('01 (ind)'!AU$1="si",100*(('01 (ind)'!AU28-MIN('01 (ind)'!AU$6:AU$37))/(MAX('01 (ind)'!AU$6:AU$37)-MIN('01 (ind)'!AU$6:AU$37))),ABS(-100+(100*(('01 (ind)'!AU28-MIN('01 (ind)'!AU$6:AU$37))/(MAX('01 (ind)'!AU$6:AU$37)-MIN('01 (ind)'!AU$6:AU$37))))))</f>
        <v>39.565217391304351</v>
      </c>
      <c r="AV29" s="75">
        <f>IF('01 (ind)'!AV$1="si",100*(('01 (ind)'!AV28-MIN('01 (ind)'!AV$6:AV$37))/(MAX('01 (ind)'!AV$6:AV$37)-MIN('01 (ind)'!AV$6:AV$37))),ABS(-100+(100*(('01 (ind)'!AV28-MIN('01 (ind)'!AV$6:AV$37))/(MAX('01 (ind)'!AV$6:AV$37)-MIN('01 (ind)'!AV$6:AV$37))))))</f>
        <v>74.870017331022524</v>
      </c>
      <c r="AW29" s="75">
        <f>IF('01 (ind)'!AW$1="si",100*(('01 (ind)'!AW28-MIN('01 (ind)'!AW$6:AW$37))/(MAX('01 (ind)'!AW$6:AW$37)-MIN('01 (ind)'!AW$6:AW$37))),ABS(-100+(100*(('01 (ind)'!AW28-MIN('01 (ind)'!AW$6:AW$37))/(MAX('01 (ind)'!AW$6:AW$37)-MIN('01 (ind)'!AW$6:AW$37))))))</f>
        <v>81.026438569206846</v>
      </c>
      <c r="AX29" s="75">
        <f>IF('01 (ind)'!AX$1="si",100*(('01 (ind)'!AX28-MIN('01 (ind)'!AX$6:AX$37))/(MAX('01 (ind)'!AX$6:AX$37)-MIN('01 (ind)'!AX$6:AX$37))),ABS(-100+(100*(('01 (ind)'!AX28-MIN('01 (ind)'!AX$6:AX$37))/(MAX('01 (ind)'!AX$6:AX$37)-MIN('01 (ind)'!AX$6:AX$37))))))</f>
        <v>5.4224088014854965</v>
      </c>
      <c r="AY29" s="75">
        <f>IF('01 (ind)'!AY$1="si",100*(('01 (ind)'!AY28-MIN('01 (ind)'!AY$6:AY$37))/(MAX('01 (ind)'!AY$6:AY$37)-MIN('01 (ind)'!AY$6:AY$37))),ABS(-100+(100*(('01 (ind)'!AY28-MIN('01 (ind)'!AY$6:AY$37))/(MAX('01 (ind)'!AY$6:AY$37)-MIN('01 (ind)'!AY$6:AY$37))))))</f>
        <v>54.234062797335945</v>
      </c>
      <c r="AZ29" s="75">
        <f>IF('01 (ind)'!AZ$1="si",100*(('01 (ind)'!AZ28-MIN('01 (ind)'!AZ$6:AZ$37))/(MAX('01 (ind)'!AZ$6:AZ$37)-MIN('01 (ind)'!AZ$6:AZ$37))),ABS(-100+(100*(('01 (ind)'!AZ28-MIN('01 (ind)'!AZ$6:AZ$37))/(MAX('01 (ind)'!AZ$6:AZ$37)-MIN('01 (ind)'!AZ$6:AZ$37))))))</f>
        <v>5.2060031920501979</v>
      </c>
      <c r="BA29" s="75">
        <f>IF('01 (ind)'!BA$1="si",100*(('01 (ind)'!BA28-MIN('01 (ind)'!BA$6:BA$37))/(MAX('01 (ind)'!BA$6:BA$37)-MIN('01 (ind)'!BA$6:BA$37))),ABS(-100+(100*(('01 (ind)'!BA28-MIN('01 (ind)'!BA$6:BA$37))/(MAX('01 (ind)'!BA$6:BA$37)-MIN('01 (ind)'!BA$6:BA$37))))))</f>
        <v>21.217452400085413</v>
      </c>
      <c r="BB29" s="75">
        <f>IF('01 (ind)'!BB$1="si",100*(('01 (ind)'!BB28-MIN('01 (ind)'!BB$6:BB$37))/(MAX('01 (ind)'!BB$6:BB$37)-MIN('01 (ind)'!BB$6:BB$37))),ABS(-100+(100*(('01 (ind)'!BB28-MIN('01 (ind)'!BB$6:BB$37))/(MAX('01 (ind)'!BB$6:BB$37)-MIN('01 (ind)'!BB$6:BB$37))))))</f>
        <v>25.917343834079354</v>
      </c>
      <c r="BC29" s="75">
        <f>IF('01 (ind)'!BC$1="si",100*(('01 (ind)'!BC28-MIN('01 (ind)'!BC$6:BC$37))/(MAX('01 (ind)'!BC$6:BC$37)-MIN('01 (ind)'!BC$6:BC$37))),ABS(-100+(100*(('01 (ind)'!BC28-MIN('01 (ind)'!BC$6:BC$37))/(MAX('01 (ind)'!BC$6:BC$37)-MIN('01 (ind)'!BC$6:BC$37))))))</f>
        <v>13.902685992960418</v>
      </c>
      <c r="BD29" s="75">
        <f>IF('01 (ind)'!BD$1="si",100*(('01 (ind)'!BD28-MIN('01 (ind)'!BD$6:BD$37))/(MAX('01 (ind)'!BD$6:BD$37)-MIN('01 (ind)'!BD$6:BD$37))),ABS(-100+(100*(('01 (ind)'!BD28-MIN('01 (ind)'!BD$6:BD$37))/(MAX('01 (ind)'!BD$6:BD$37)-MIN('01 (ind)'!BD$6:BD$37))))))</f>
        <v>83.478563716209209</v>
      </c>
      <c r="BE29" s="75">
        <f>IF('01 (ind)'!BE$1="si",100*(('01 (ind)'!BE28-MIN('01 (ind)'!BE$6:BE$37))/(MAX('01 (ind)'!BE$6:BE$37)-MIN('01 (ind)'!BE$6:BE$37))),ABS(-100+(100*(('01 (ind)'!BE28-MIN('01 (ind)'!BE$6:BE$37))/(MAX('01 (ind)'!BE$6:BE$37)-MIN('01 (ind)'!BE$6:BE$37))))))</f>
        <v>100</v>
      </c>
      <c r="BF29" s="75">
        <f>IF('01 (ind)'!BF$1="si",100*(('01 (ind)'!BF28-MIN('01 (ind)'!BF$6:BF$37))/(MAX('01 (ind)'!BF$6:BF$37)-MIN('01 (ind)'!BF$6:BF$37))),ABS(-100+(100*(('01 (ind)'!BF28-MIN('01 (ind)'!BF$6:BF$37))/(MAX('01 (ind)'!BF$6:BF$37)-MIN('01 (ind)'!BF$6:BF$37))))))</f>
        <v>32.725995097597064</v>
      </c>
      <c r="BG29" s="75">
        <f>IF('01 (ind)'!BG$1="si",100*(('01 (ind)'!BG28-MIN('01 (ind)'!BG$6:BG$37))/(MAX('01 (ind)'!BG$6:BG$37)-MIN('01 (ind)'!BG$6:BG$37))),ABS(-100+(100*(('01 (ind)'!BG28-MIN('01 (ind)'!BG$6:BG$37))/(MAX('01 (ind)'!BG$6:BG$37)-MIN('01 (ind)'!BG$6:BG$37))))))</f>
        <v>11.404650816787663</v>
      </c>
      <c r="BH29" s="75">
        <f>IF('01 (ind)'!BH$1="si",100*(('01 (ind)'!BH28-MIN('01 (ind)'!BH$6:BH$37))/(MAX('01 (ind)'!BH$6:BH$37)-MIN('01 (ind)'!BH$6:BH$37))),ABS(-100+(100*(('01 (ind)'!BH28-MIN('01 (ind)'!BH$6:BH$37))/(MAX('01 (ind)'!BH$6:BH$37)-MIN('01 (ind)'!BH$6:BH$37))))))</f>
        <v>40.098872653147367</v>
      </c>
      <c r="BI29" s="75">
        <f>IF('01 (ind)'!BI$1="si",100*(('01 (ind)'!BI28-MIN('01 (ind)'!BI$6:BI$37))/(MAX('01 (ind)'!BI$6:BI$37)-MIN('01 (ind)'!BI$6:BI$37))),ABS(-100+(100*(('01 (ind)'!BI28-MIN('01 (ind)'!BI$6:BI$37))/(MAX('01 (ind)'!BI$6:BI$37)-MIN('01 (ind)'!BI$6:BI$37))))))</f>
        <v>86.86632862155092</v>
      </c>
      <c r="BJ29" s="75">
        <f>IF('01 (ind)'!BJ$1="si",100*(('01 (ind)'!BJ28-MIN('01 (ind)'!BJ$6:BJ$37))/(MAX('01 (ind)'!BJ$6:BJ$37)-MIN('01 (ind)'!BJ$6:BJ$37))),ABS(-100+(100*(('01 (ind)'!BJ28-MIN('01 (ind)'!BJ$6:BJ$37))/(MAX('01 (ind)'!BJ$6:BJ$37)-MIN('01 (ind)'!BJ$6:BJ$37))))))</f>
        <v>15.20597359308476</v>
      </c>
      <c r="BK29" s="75">
        <f>IF('01 (ind)'!BK$1="si",100*(('01 (ind)'!BK28-MIN('01 (ind)'!BK$6:BK$37))/(MAX('01 (ind)'!BK$6:BK$37)-MIN('01 (ind)'!BK$6:BK$37))),ABS(-100+(100*(('01 (ind)'!BK28-MIN('01 (ind)'!BK$6:BK$37))/(MAX('01 (ind)'!BK$6:BK$37)-MIN('01 (ind)'!BK$6:BK$37))))))</f>
        <v>100</v>
      </c>
      <c r="BL29" s="75">
        <f>IF('01 (ind)'!BL$1="si",100*(('01 (ind)'!BL28-MIN('01 (ind)'!BL$6:BL$37))/(MAX('01 (ind)'!BL$6:BL$37)-MIN('01 (ind)'!BL$6:BL$37))),ABS(-100+(100*(('01 (ind)'!BL28-MIN('01 (ind)'!BL$6:BL$37))/(MAX('01 (ind)'!BL$6:BL$37)-MIN('01 (ind)'!BL$6:BL$37))))))</f>
        <v>72.072072072072075</v>
      </c>
      <c r="BM29" s="75">
        <f>IF('01 (ind)'!BM$1="si",100*(('01 (ind)'!BM28-MIN('01 (ind)'!BM$6:BM$37))/(MAX('01 (ind)'!BM$6:BM$37)-MIN('01 (ind)'!BM$6:BM$37))),ABS(-100+(100*(('01 (ind)'!BM28-MIN('01 (ind)'!BM$6:BM$37))/(MAX('01 (ind)'!BM$6:BM$37)-MIN('01 (ind)'!BM$6:BM$37))))))</f>
        <v>100</v>
      </c>
      <c r="BN29" s="75">
        <f>IF('01 (ind)'!BN$1="si",100*(('01 (ind)'!BN28-MIN('01 (ind)'!BN$6:BN$37))/(MAX('01 (ind)'!BN$6:BN$37)-MIN('01 (ind)'!BN$6:BN$37))),ABS(-100+(100*(('01 (ind)'!BN28-MIN('01 (ind)'!BN$6:BN$37))/(MAX('01 (ind)'!BN$6:BN$37)-MIN('01 (ind)'!BN$6:BN$37))))))</f>
        <v>26.593132216233411</v>
      </c>
      <c r="BO29" s="75">
        <f>IF('01 (ind)'!BO$1="si",100*(('01 (ind)'!BO28-MIN('01 (ind)'!BO$6:BO$37))/(MAX('01 (ind)'!BO$6:BO$37)-MIN('01 (ind)'!BO$6:BO$37))),ABS(-100+(100*(('01 (ind)'!BO28-MIN('01 (ind)'!BO$6:BO$37))/(MAX('01 (ind)'!BO$6:BO$37)-MIN('01 (ind)'!BO$6:BO$37))))))</f>
        <v>45.103352185631493</v>
      </c>
      <c r="BP29" s="75">
        <f>IF('01 (ind)'!BP$1="si",100*(('01 (ind)'!BP28-MIN('01 (ind)'!BP$6:BP$37))/(MAX('01 (ind)'!BP$6:BP$37)-MIN('01 (ind)'!BP$6:BP$37))),ABS(-100+(100*(('01 (ind)'!BP28-MIN('01 (ind)'!BP$6:BP$37))/(MAX('01 (ind)'!BP$6:BP$37)-MIN('01 (ind)'!BP$6:BP$37))))))</f>
        <v>42.746661431778449</v>
      </c>
      <c r="BQ29" s="75">
        <f>IF('01 (ind)'!BQ$1="si",100*(('01 (ind)'!BQ28-MIN('01 (ind)'!BQ$6:BQ$37))/(MAX('01 (ind)'!BQ$6:BQ$37)-MIN('01 (ind)'!BQ$6:BQ$37))),ABS(-100+(100*(('01 (ind)'!BQ28-MIN('01 (ind)'!BQ$6:BQ$37))/(MAX('01 (ind)'!BQ$6:BQ$37)-MIN('01 (ind)'!BQ$6:BQ$37))))))</f>
        <v>6.3942237098753099</v>
      </c>
      <c r="BR29" s="75">
        <f>IF('01 (ind)'!BR$1="si",100*(('01 (ind)'!BR28-MIN('01 (ind)'!BR$6:BR$37))/(MAX('01 (ind)'!BR$6:BR$37)-MIN('01 (ind)'!BR$6:BR$37))),ABS(-100+(100*(('01 (ind)'!BR28-MIN('01 (ind)'!BR$6:BR$37))/(MAX('01 (ind)'!BP$6:BP$37)-MIN('01 (ind)'!BR$6:BR$37))))))</f>
        <v>26.458210885153399</v>
      </c>
      <c r="BS29" s="75">
        <f>IF('01 (ind)'!BS$1="si",100*(('01 (ind)'!BS28-MIN('01 (ind)'!BS$6:BS$37))/(MAX('01 (ind)'!BS$6:BS$37)-MIN('01 (ind)'!BS$6:BS$37))),ABS(-100+(100*(('01 (ind)'!BS28-MIN('01 (ind)'!BS$6:BS$37))/(MAX('01 (ind)'!BQ$6:BQ$37)-MIN('01 (ind)'!BS$6:BS$37))))))</f>
        <v>38.203161806773302</v>
      </c>
      <c r="BT29" s="75">
        <f>IF('01 (ind)'!BT$1="si",100*(('01 (ind)'!BT28-MIN('01 (ind)'!BT$6:BT$37))/(MAX('01 (ind)'!BT$6:BT$37)-MIN('01 (ind)'!BT$6:BT$37))),ABS(-100+(100*(('01 (ind)'!BT28-MIN('01 (ind)'!BT$6:BT$37))/(MAX('01 (ind)'!BR$6:BR$37)-MIN('01 (ind)'!BT$6:BT$37))))))</f>
        <v>87.880848749999998</v>
      </c>
      <c r="BU29" s="75">
        <f>IF('01 (ind)'!BU$1="si",100*(('01 (ind)'!BU28-MIN('01 (ind)'!BU$6:BU$37))/(MAX('01 (ind)'!BU$6:BU$37)-MIN('01 (ind)'!BU$6:BU$37))),ABS(-100+(100*(('01 (ind)'!BU28-MIN('01 (ind)'!BU$6:BU$37))/(MAX('01 (ind)'!BU$6:BU$37)-MIN('01 (ind)'!BU$6:BU$37))))))</f>
        <v>0</v>
      </c>
      <c r="BV29" s="75">
        <f>IF('01 (ind)'!BV$1="si",100*(('01 (ind)'!BV28-MIN('01 (ind)'!BV$6:BV$37))/(MAX('01 (ind)'!BV$6:BV$37)-MIN('01 (ind)'!BV$6:BV$37))),ABS(-100+(100*(('01 (ind)'!BV28-MIN('01 (ind)'!BV$6:BV$37))/(MAX('01 (ind)'!BV$6:BV$37)-MIN('01 (ind)'!BV$6:BV$37))))))</f>
        <v>6.618084473527662</v>
      </c>
      <c r="BW29" s="75">
        <f>IF('01 (ind)'!BW$1="si",100*(('01 (ind)'!BW28-MIN('01 (ind)'!BW$6:BW$37))/(MAX('01 (ind)'!BW$6:BW$37)-MIN('01 (ind)'!BW$6:BW$37))),ABS(-100+(100*(('01 (ind)'!BW28-MIN('01 (ind)'!BW$6:BW$37))/(MAX('01 (ind)'!BW$6:BW$37)-MIN('01 (ind)'!BW$6:BW$37))))))</f>
        <v>65.625410158813494</v>
      </c>
      <c r="BX29" s="75">
        <f>IF('01 (ind)'!BX$1="si",100*(('01 (ind)'!BX28-MIN('01 (ind)'!BX$6:BX$37))/(MAX('01 (ind)'!BX$6:BX$37)-MIN('01 (ind)'!BX$6:BX$37))),ABS(-100+(100*(('01 (ind)'!BX28-MIN('01 (ind)'!BX$6:BX$37))/(MAX('01 (ind)'!BX$6:BX$37)-MIN('01 (ind)'!BX$6:BX$37))))))</f>
        <v>31.914324515429968</v>
      </c>
      <c r="BY29" s="75">
        <f>IF('01 (ind)'!BY$1="si",100*(('01 (ind)'!BY28-MIN('01 (ind)'!BY$6:BY$37))/(MAX('01 (ind)'!BY$6:BY$37)-MIN('01 (ind)'!BY$6:BY$37))),ABS(-100+(100*(('01 (ind)'!BY28-MIN('01 (ind)'!BY$6:BY$37))/(MAX('01 (ind)'!BY$6:BY$37)-MIN('01 (ind)'!BY$6:BY$37))))))</f>
        <v>8.7095887593980592</v>
      </c>
      <c r="BZ29" s="75">
        <f>IF('01 (ind)'!BZ$1="si",100*(('01 (ind)'!BZ28-MIN('01 (ind)'!BZ$6:BZ$37))/(MAX('01 (ind)'!BZ$6:BZ$37)-MIN('01 (ind)'!BZ$6:BZ$37))),ABS(-100+(100*(('01 (ind)'!BZ28-MIN('01 (ind)'!BZ$6:BZ$37))/(MAX('01 (ind)'!BZ$6:BZ$37)-MIN('01 (ind)'!BZ$6:BZ$37))))))</f>
        <v>99.093724280004679</v>
      </c>
      <c r="CA29" s="75">
        <f>IF('01 (ind)'!CA$1="si",100*(('01 (ind)'!CA28-MIN('01 (ind)'!CA$6:CA$37))/(MAX('01 (ind)'!CA$6:CA$37)-MIN('01 (ind)'!CA$6:CA$37))),ABS(-100+(100*(('01 (ind)'!CA28-MIN('01 (ind)'!CA$6:CA$37))/(MAX('01 (ind)'!CA$6:CA$37)-MIN('01 (ind)'!CA$6:CA$37))))))</f>
        <v>0</v>
      </c>
      <c r="CB29" s="75">
        <f>IF('01 (ind)'!CB$1="si",100*(('01 (ind)'!CB28-MIN('01 (ind)'!CB$6:CB$37))/(MAX('01 (ind)'!CB$6:CB$37)-MIN('01 (ind)'!CB$6:CB$37))),ABS(-100+(100*(('01 (ind)'!CB28-MIN('01 (ind)'!CB$6:CB$37))/(MAX('01 (ind)'!CB$6:CB$37)-MIN('01 (ind)'!CB$6:CB$37))))))</f>
        <v>84.183673469387756</v>
      </c>
      <c r="CC29" s="75">
        <f>IF('01 (ind)'!CC$1="si",100*(('01 (ind)'!CC28-MIN('01 (ind)'!CC$6:CC$37))/(MAX('01 (ind)'!CC$6:CC$37)-MIN('01 (ind)'!CC$6:CC$37))),ABS(-100+(100*(('01 (ind)'!CC28-MIN('01 (ind)'!CC$6:CC$37))/(MAX('01 (ind)'!CC$6:CC$37)-MIN('01 (ind)'!CC$6:CC$37))))))</f>
        <v>48.166481058904878</v>
      </c>
      <c r="CD29" s="75">
        <f>IF('01 (ind)'!CD$1="si",100*(('01 (ind)'!CD28-MIN('01 (ind)'!CD$6:CD$37))/(MAX('01 (ind)'!CD$6:CD$37)-MIN('01 (ind)'!CD$6:CD$37))),ABS(-100+(100*(('01 (ind)'!CD28-MIN('01 (ind)'!CD$6:CD$37))/(MAX('01 (ind)'!CD$6:CD$37)-MIN('01 (ind)'!CD$6:CD$37))))))</f>
        <v>100</v>
      </c>
      <c r="CE29" s="75">
        <f>IF('01 (ind)'!CE$1="si",100*(('01 (ind)'!CE28-MIN('01 (ind)'!CE$6:CE$37))/(MAX('01 (ind)'!CE$6:CE$37)-MIN('01 (ind)'!CE$6:CE$37))),ABS(-100+(100*(('01 (ind)'!CE28-MIN('01 (ind)'!CE$6:CE$37))/(MAX('01 (ind)'!CE$6:CE$37)-MIN('01 (ind)'!CE$6:CE$37))))))</f>
        <v>46.990250290125978</v>
      </c>
      <c r="CF29" s="75">
        <f>IF('01 (ind)'!CF$1="si",100*(('01 (ind)'!CF28-MIN('01 (ind)'!CF$6:CF$37))/(MAX('01 (ind)'!CF$6:CF$37)-MIN('01 (ind)'!CF$6:CF$37))),ABS(-100+(100*(('01 (ind)'!CF28-MIN('01 (ind)'!CF$6:CF$37))/(MAX('01 (ind)'!CF$6:CF$37)-MIN('01 (ind)'!CF$6:CF$37))))))</f>
        <v>1.4277352503396881</v>
      </c>
      <c r="CG29" s="75">
        <f>IF('01 (ind)'!CG$1="si",100*(('01 (ind)'!CG28-MIN('01 (ind)'!CG$6:CG$37))/(MAX('01 (ind)'!CG$6:CG$37)-MIN('01 (ind)'!CG$6:CG$37))),ABS(-100+(100*(('01 (ind)'!CG28-MIN('01 (ind)'!CG$6:CG$37))/(MAX('01 (ind)'!CG$6:CG$37)-MIN('01 (ind)'!CG$6:CG$37))))))</f>
        <v>9.9060988062762672</v>
      </c>
      <c r="CH29" s="75">
        <f>IF('01 (ind)'!CH$1="si",100*(('01 (ind)'!CH28-MIN('01 (ind)'!CH$6:CH$37))/(MAX('01 (ind)'!CH$6:CH$37)-MIN('01 (ind)'!CH$6:CH$37))),ABS(-100+(100*(('01 (ind)'!CH28-MIN('01 (ind)'!CH$6:CH$37))/(MAX('01 (ind)'!CH$6:CH$37)-MIN('01 (ind)'!CH$6:CH$37))))))</f>
        <v>100</v>
      </c>
      <c r="CI29" s="75">
        <f>IF('01 (ind)'!CI$1="si",100*(('01 (ind)'!CI28-MIN('01 (ind)'!CI$6:CI$37))/(MAX('01 (ind)'!CI$6:CI$37)-MIN('01 (ind)'!CI$6:CI$37))),ABS(-100+(100*(('01 (ind)'!CI28-MIN('01 (ind)'!CI$6:CI$37))/(MAX('01 (ind)'!CI$6:CI$37)-MIN('01 (ind)'!CI$6:CI$37))))))</f>
        <v>37.223367633206486</v>
      </c>
      <c r="CJ29" s="75">
        <f>IF('01 (ind)'!CJ$1="si",100*(('01 (ind)'!CJ28-MIN('01 (ind)'!CJ$6:CJ$37))/(MAX('01 (ind)'!CJ$6:CJ$37)-MIN('01 (ind)'!CJ$6:CJ$37))),ABS(-100+(100*(('01 (ind)'!CJ28-MIN('01 (ind)'!CJ$6:CJ$37))/(MAX('01 (ind)'!CJ$6:CJ$37)-MIN('01 (ind)'!CJ$6:CJ$37))))))</f>
        <v>60.8310158345584</v>
      </c>
      <c r="CK29" s="75">
        <f>IF('01 (ind)'!CK$1="si",100*(('01 (ind)'!CK28-MIN('01 (ind)'!CK$6:CK$37))/(MAX('01 (ind)'!CK$6:CK$37)-MIN('01 (ind)'!CK$6:CK$37))),ABS(-100+(100*(('01 (ind)'!CK28-MIN('01 (ind)'!CK$6:CK$37))/(MAX('01 (ind)'!CK$6:CK$37)-MIN('01 (ind)'!CK$6:CK$37))))))</f>
        <v>4.3078404188490929</v>
      </c>
      <c r="CL29" s="75">
        <f>IF('01 (ind)'!CL$1="si",100*(('01 (ind)'!CL28-MIN('01 (ind)'!CL$6:CL$37))/(MAX('01 (ind)'!CL$6:CL$37)-MIN('01 (ind)'!CL$6:CL$37))),ABS(-100+(100*(('01 (ind)'!CL28-MIN('01 (ind)'!CL$6:CL$37))/(MAX('01 (ind)'!CL$6:CL$37)-MIN('01 (ind)'!CL$6:CL$37))))))</f>
        <v>0</v>
      </c>
      <c r="CM29" s="75">
        <f>IF('01 (ind)'!CM$1="si",100*(('01 (ind)'!CM28-MIN('01 (ind)'!CM$6:CM$37))/(MAX('01 (ind)'!CM$6:CM$37)-MIN('01 (ind)'!CM$6:CM$37))),ABS(-100+(100*(('01 (ind)'!CM28-MIN('01 (ind)'!CM$6:CM$37))/(MAX('01 (ind)'!CM$6:CM$37)-MIN('01 (ind)'!CM$6:CM$37))))))</f>
        <v>7.4768845194695039</v>
      </c>
    </row>
    <row r="30" spans="1:91">
      <c r="A30" s="18" t="s">
        <v>228</v>
      </c>
      <c r="B30" s="87">
        <f>IF('01 (ind)'!B$1="si",100*(('01 (ind)'!B29-MIN('01 (ind)'!B$6:B$37))/(MAX('01 (ind)'!B$6:B$37)-MIN('01 (ind)'!B$6:B$37))),ABS(-100+(100*(('01 (ind)'!B29-MIN('01 (ind)'!B$6:B$37))/(MAX('01 (ind)'!B$6:B$37)-MIN('01 (ind)'!B$6:B$37))))))</f>
        <v>5.058795955460309</v>
      </c>
      <c r="C30" s="87">
        <f>IF('01 (ind)'!C$1="si",100*(('01 (ind)'!C29-MIN('01 (ind)'!C$6:C$37))/(MAX('01 (ind)'!C$6:C$37)-MIN('01 (ind)'!C$6:C$37))),ABS(-100+(100*(('01 (ind)'!C29-MIN('01 (ind)'!C$6:C$37))/(MAX('01 (ind)'!C$6:C$37)-MIN('01 (ind)'!C$6:C$37))))))</f>
        <v>30.477570963899716</v>
      </c>
      <c r="D30" s="87">
        <f>IF('01 (ind)'!D$1="si",100*(('01 (ind)'!D29-MIN('01 (ind)'!D$6:D$37))/(MAX('01 (ind)'!D$6:D$37)-MIN('01 (ind)'!D$6:D$37))),ABS(-100+(100*(('01 (ind)'!D29-MIN('01 (ind)'!D$6:D$37))/(MAX('01 (ind)'!D$6:D$37)-MIN('01 (ind)'!D$6:D$37))))))</f>
        <v>56.632280234138719</v>
      </c>
      <c r="E30" s="87">
        <f>IF('01 (ind)'!E$1="si",100*(('01 (ind)'!E29-MIN('01 (ind)'!E$6:E$37))/(MAX('01 (ind)'!E$6:E$37)-MIN('01 (ind)'!E$6:E$37))),ABS(-100+(100*(('01 (ind)'!E29-MIN('01 (ind)'!E$6:E$37))/(MAX('01 (ind)'!E$6:E$37)-MIN('01 (ind)'!E$6:E$37))))))</f>
        <v>77.777777777777771</v>
      </c>
      <c r="F30" s="87">
        <f>IF('01 (ind)'!F$1="si",100*(('01 (ind)'!F29-MIN('01 (ind)'!F$6:F$37))/(MAX('01 (ind)'!F$6:F$37)-MIN('01 (ind)'!F$6:F$37))),ABS(-100+(100*(('01 (ind)'!F29-MIN('01 (ind)'!F$6:F$37))/(MAX('01 (ind)'!F$6:F$37)-MIN('01 (ind)'!F$6:F$37))))))</f>
        <v>88.52459016393442</v>
      </c>
      <c r="G30" s="87">
        <f>IF('01 (ind)'!G$1="si",100*(('01 (ind)'!G29-MIN('01 (ind)'!G$6:G$37))/(MAX('01 (ind)'!G$6:G$37)-MIN('01 (ind)'!G$6:G$37))),ABS(-100+(100*(('01 (ind)'!G29-MIN('01 (ind)'!G$6:G$37))/(MAX('01 (ind)'!G$6:G$37)-MIN('01 (ind)'!G$6:G$37))))))</f>
        <v>27.564102564102562</v>
      </c>
      <c r="H30" s="87">
        <f>IF('01 (ind)'!H$1="si",100*(('01 (ind)'!H29-MIN('01 (ind)'!H$6:H$37))/(MAX('01 (ind)'!H$6:H$37)-MIN('01 (ind)'!H$6:H$37))),ABS(-100+(100*(('01 (ind)'!H29-MIN('01 (ind)'!H$6:H$37))/(MAX('01 (ind)'!H$6:H$37)-MIN('01 (ind)'!H$6:H$37))))))</f>
        <v>51.612903225806441</v>
      </c>
      <c r="I30" s="87">
        <f>IF('01 (ind)'!I$1="si",100*(('01 (ind)'!I29-MIN('01 (ind)'!I$6:I$37))/(MAX('01 (ind)'!I$6:I$37)-MIN('01 (ind)'!I$6:I$37))),ABS(-100+(100*(('01 (ind)'!I29-MIN('01 (ind)'!I$6:I$37))/(MAX('01 (ind)'!I$6:I$37)-MIN('01 (ind)'!I$6:I$37))))))</f>
        <v>77.910447761194035</v>
      </c>
      <c r="J30" s="87">
        <f>IF('01 (ind)'!J$1="si",100*(('01 (ind)'!J29-MIN('01 (ind)'!J$6:J$37))/(MAX('01 (ind)'!J$6:J$37)-MIN('01 (ind)'!J$6:J$37))),ABS(-100+(100*(('01 (ind)'!J29-MIN('01 (ind)'!J$6:J$37))/(MAX('01 (ind)'!J$6:J$37)-MIN('01 (ind)'!J$6:J$37))))))</f>
        <v>14.303797468354427</v>
      </c>
      <c r="K30" s="87">
        <f>IF('01 (ind)'!K$1="si",100*(('01 (ind)'!K29-MIN('01 (ind)'!K$6:K$37))/(MAX('01 (ind)'!K$6:K$37)-MIN('01 (ind)'!K$6:K$37))),ABS(-100+(100*(('01 (ind)'!K29-MIN('01 (ind)'!K$6:K$37))/(MAX('01 (ind)'!K$6:K$37)-MIN('01 (ind)'!K$6:K$37))))))</f>
        <v>21.418230987597504</v>
      </c>
      <c r="L30" s="87">
        <f>IF('01 (ind)'!L$1="si",100*(('01 (ind)'!L29-MIN('01 (ind)'!L$6:L$37))/(MAX('01 (ind)'!L$6:L$37)-MIN('01 (ind)'!L$6:L$37))),ABS(-100+(100*(('01 (ind)'!L29-MIN('01 (ind)'!L$6:L$37))/(MAX('01 (ind)'!L$6:L$37)-MIN('01 (ind)'!L$6:L$37))))))</f>
        <v>57.925694772866905</v>
      </c>
      <c r="M30" s="87">
        <f>IF('01 (ind)'!M$1="si",100*(('01 (ind)'!M29-MIN('01 (ind)'!M$6:M$37))/(MAX('01 (ind)'!M$6:M$37)-MIN('01 (ind)'!M$6:M$37))),ABS(-100+(100*(('01 (ind)'!M29-MIN('01 (ind)'!M$6:M$37))/(MAX('01 (ind)'!M$6:M$37)-MIN('01 (ind)'!M$6:M$37))))))</f>
        <v>3.450618014366639</v>
      </c>
      <c r="N30" s="87">
        <f>IF('01 (ind)'!N$1="si",100*(('01 (ind)'!N29-MIN('01 (ind)'!N$6:N$37))/(MAX('01 (ind)'!N$6:N$37)-MIN('01 (ind)'!N$6:N$37))),ABS(-100+(100*(('01 (ind)'!N29-MIN('01 (ind)'!N$6:N$37))/(MAX('01 (ind)'!N$6:N$37)-MIN('01 (ind)'!N$6:N$37))))))</f>
        <v>0</v>
      </c>
      <c r="O30" s="87">
        <f>IF('01 (ind)'!O$1="si",100*(('01 (ind)'!O29-MIN('01 (ind)'!O$6:O$37))/(MAX('01 (ind)'!O$6:O$37)-MIN('01 (ind)'!O$6:O$37))),ABS(-100+(100*(('01 (ind)'!O29-MIN('01 (ind)'!O$6:O$37))/(MAX('01 (ind)'!O$6:O$37)-MIN('01 (ind)'!O$6:O$37))))))</f>
        <v>84.536082474226802</v>
      </c>
      <c r="P30" s="87">
        <f>IF('01 (ind)'!P$1="si",100*(('01 (ind)'!P29-MIN('01 (ind)'!P$6:P$37))/(MAX('01 (ind)'!P$6:P$37)-MIN('01 (ind)'!P$6:P$37))),ABS(-100+(100*(('01 (ind)'!P29-MIN('01 (ind)'!P$6:P$37))/(MAX('01 (ind)'!P$6:P$37)-MIN('01 (ind)'!P$6:P$37))))))</f>
        <v>2.6317325231134507</v>
      </c>
      <c r="Q30" s="87">
        <f>IF('01 (ind)'!Q$1="si",100*(('01 (ind)'!Q29-MIN('01 (ind)'!Q$6:Q$37))/(MAX('01 (ind)'!Q$6:Q$37)-MIN('01 (ind)'!Q$6:Q$37))),ABS(-100+(100*(('01 (ind)'!Q29-MIN('01 (ind)'!Q$6:Q$37))/(MAX('01 (ind)'!Q$6:Q$37)-MIN('01 (ind)'!Q$6:Q$37))))))</f>
        <v>1.6683617688237975</v>
      </c>
      <c r="R30" s="87">
        <f>IF('01 (ind)'!R$1="si",100*(('01 (ind)'!R29-MIN('01 (ind)'!R$6:R$37))/(MAX('01 (ind)'!R$6:R$37)-MIN('01 (ind)'!R$6:R$37))),ABS(-100+(100*(('01 (ind)'!R29-MIN('01 (ind)'!R$6:R$37))/(MAX('01 (ind)'!R$6:R$37)-MIN('01 (ind)'!R$6:R$37))))))</f>
        <v>0.37719868619840685</v>
      </c>
      <c r="S30" s="75">
        <f>ABS(ABS(('01 (ind)'!S29-((MAX('01 (ind)'!S$6:S$37)+MIN('01 (ind)'!S$6:S$37))/2))/(((MAX('01 (ind)'!S$6:S$37)+MIN('01 (ind)'!S$6:S$37))/2)-MAX('01 (ind)'!S$6:S$37))*100)-100)</f>
        <v>97.639686698162137</v>
      </c>
      <c r="T30" s="75">
        <f>IF('01 (ind)'!T$1="si",100*(('01 (ind)'!T29-MIN('01 (ind)'!T$6:T$37))/(MAX('01 (ind)'!T$6:T$37)-MIN('01 (ind)'!T$6:T$37))),ABS(-100+(100*(('01 (ind)'!T29-MIN('01 (ind)'!T$6:T$37))/(MAX('01 (ind)'!T$6:T$37)-MIN('01 (ind)'!T$6:T$37))))))</f>
        <v>2.8347764203534576</v>
      </c>
      <c r="U30" s="75">
        <f>IF('01 (ind)'!U$1="si",100*(('01 (ind)'!U29-MIN('01 (ind)'!U$6:U$37))/(MAX('01 (ind)'!U$6:U$37)-MIN('01 (ind)'!U$6:U$37))),ABS(-100+(100*(('01 (ind)'!U29-MIN('01 (ind)'!U$6:U$37))/(MAX('01 (ind)'!U$6:U$37)-MIN('01 (ind)'!U$6:U$37))))))</f>
        <v>100</v>
      </c>
      <c r="V30" s="75">
        <f>IF('01 (ind)'!V$1="si",100*(('01 (ind)'!V29-MIN('01 (ind)'!V$6:V$37))/(MAX('01 (ind)'!V$6:V$37)-MIN('01 (ind)'!V$6:V$37))),ABS(-100+(100*(('01 (ind)'!V29-MIN('01 (ind)'!V$6:V$37))/(MAX('01 (ind)'!V$6:V$37)-MIN('01 (ind)'!V$6:V$37))))))</f>
        <v>95.027624309392266</v>
      </c>
      <c r="W30" s="75">
        <f>IF('01 (ind)'!W$1="si",100*(('01 (ind)'!W29-MIN('01 (ind)'!W$6:W$37))/(MAX('01 (ind)'!W$6:W$37)-MIN('01 (ind)'!W$6:W$37))),ABS(-100+(100*(('01 (ind)'!W29-MIN('01 (ind)'!W$6:W$37))/(MAX('01 (ind)'!W$6:W$37)-MIN('01 (ind)'!W$6:W$37))))))</f>
        <v>51.452284199373196</v>
      </c>
      <c r="X30" s="75">
        <f>IF('01 (ind)'!X$1="si",100*(('01 (ind)'!X29-MIN('01 (ind)'!X$6:X$37))/(MAX('01 (ind)'!X$6:X$37)-MIN('01 (ind)'!X$6:X$37))),ABS(-100+(100*(('01 (ind)'!X29-MIN('01 (ind)'!X$6:X$37))/(MAX('01 (ind)'!X$6:X$37)-MIN('01 (ind)'!X$6:X$37))))))</f>
        <v>34.953426437437912</v>
      </c>
      <c r="Y30" s="75">
        <f>IF('01 (ind)'!Y$1="si",100*(('01 (ind)'!Y29-MIN('01 (ind)'!Y$6:Y$37))/(MAX('01 (ind)'!Y$6:Y$37)-MIN('01 (ind)'!Y$6:Y$37))),ABS(-100+(100*(('01 (ind)'!Y29-MIN('01 (ind)'!Y$6:Y$37))/(MAX('01 (ind)'!Y$6:Y$37)-MIN('01 (ind)'!Y$6:Y$37))))))</f>
        <v>50.879786036036052</v>
      </c>
      <c r="Z30" s="75">
        <f>IF('01 (ind)'!Z$1="si",100*(('01 (ind)'!Z29-MIN('01 (ind)'!Z$6:Z$37))/(MAX('01 (ind)'!Z$6:Z$37)-MIN('01 (ind)'!Z$6:Z$37))),ABS(-100+(100*(('01 (ind)'!Z29-MIN('01 (ind)'!Z$6:Z$37))/(MAX('01 (ind)'!Z$6:Z$37)-MIN('01 (ind)'!Z$6:Z$37))))))</f>
        <v>48.507951284160825</v>
      </c>
      <c r="AA30" s="75">
        <f>IF('01 (ind)'!AA$1="si",100*(('01 (ind)'!AA29-MIN('01 (ind)'!AA$6:AA$37))/(MAX('01 (ind)'!AA$6:AA$37)-MIN('01 (ind)'!AA$6:AA$37))),ABS(-100+(100*(('01 (ind)'!AA29-MIN('01 (ind)'!AA$6:AA$37))/(MAX('01 (ind)'!AA$6:AA$37)-MIN('01 (ind)'!AA$6:AA$37))))))</f>
        <v>63.25972801084157</v>
      </c>
      <c r="AB30" s="75">
        <f>IF('01 (ind)'!AB$1="si",100*(('01 (ind)'!AB29-MIN('01 (ind)'!AB$6:AB$37))/(MAX('01 (ind)'!AB$6:AB$37)-MIN('01 (ind)'!AB$6:AB$37))),ABS(-100+(100*(('01 (ind)'!AB29-MIN('01 (ind)'!AB$6:AB$37))/(MAX('01 (ind)'!AB$6:AB$37)-MIN('01 (ind)'!AB$6:AB$37))))))</f>
        <v>6.7563069696663272</v>
      </c>
      <c r="AC30" s="75">
        <f>IF('01 (ind)'!AC$1="si",100*(('01 (ind)'!AC29-MIN('01 (ind)'!AC$6:AC$37))/(MAX('01 (ind)'!AC$6:AC$37)-MIN('01 (ind)'!AC$6:AC$37))),ABS(-100+(100*(('01 (ind)'!AC29-MIN('01 (ind)'!AC$6:AC$37))/(MAX('01 (ind)'!AC$6:AC$37)-MIN('01 (ind)'!AC$6:AC$37))))))</f>
        <v>62.439128463320039</v>
      </c>
      <c r="AD30" s="75">
        <f>IF('01 (ind)'!AD$1="si",100*(('01 (ind)'!AD29-MIN('01 (ind)'!AD$6:AD$37))/(MAX('01 (ind)'!AD$6:AD$37)-MIN('01 (ind)'!AD$6:AD$37))),ABS(-100+(100*(('01 (ind)'!AD29-MIN('01 (ind)'!AD$6:AD$37))/(MAX('01 (ind)'!AD$6:AD$37)-MIN('01 (ind)'!AD$6:AD$37))))))</f>
        <v>42.375701098772893</v>
      </c>
      <c r="AE30" s="75">
        <f>IF('01 (ind)'!AE$1="si",100*(('01 (ind)'!AE29-MIN('01 (ind)'!AE$6:AE$37))/(MAX('01 (ind)'!AE$6:AE$37)-MIN('01 (ind)'!AE$6:AE$37))),ABS(-100+(100*(('01 (ind)'!AE29-MIN('01 (ind)'!AE$6:AE$37))/(MAX('01 (ind)'!AE$6:AE$37)-MIN('01 (ind)'!AE$6:AE$37))))))</f>
        <v>60.339030044321575</v>
      </c>
      <c r="AF30" s="75">
        <f>IF('01 (ind)'!AF$1="si",100*(('01 (ind)'!AF29-MIN('01 (ind)'!AF$6:AF$37))/(MAX('01 (ind)'!AF$6:AF$37)-MIN('01 (ind)'!AF$6:AF$37))),ABS(-100+(100*(('01 (ind)'!AF29-MIN('01 (ind)'!AF$6:AF$37))/(MAX('01 (ind)'!AF$6:AF$37)-MIN('01 (ind)'!AF$6:AF$37))))))</f>
        <v>58.51063829787234</v>
      </c>
      <c r="AG30" s="75">
        <f>IF('01 (ind)'!AG$1="si",100*(('01 (ind)'!AG29-MIN('01 (ind)'!AG$6:AG$37))/(MAX('01 (ind)'!AG$6:AG$37)-MIN('01 (ind)'!AG$6:AG$37))),ABS(-100+(100*(('01 (ind)'!AG29-MIN('01 (ind)'!AG$6:AG$37))/(MAX('01 (ind)'!AG$6:AG$37)-MIN('01 (ind)'!AG$6:AG$37))))))</f>
        <v>68.518518518518562</v>
      </c>
      <c r="AH30" s="75">
        <f>IF('01 (ind)'!AH$1="si",100*(('01 (ind)'!AH29-MIN('01 (ind)'!AH$6:AH$37))/(MAX('01 (ind)'!AH$6:AH$37)-MIN('01 (ind)'!AH$6:AH$37))),ABS(-100+(100*(('01 (ind)'!AH29-MIN('01 (ind)'!AH$6:AH$37))/(MAX('01 (ind)'!AH$6:AH$37)-MIN('01 (ind)'!AH$6:AH$37))))))</f>
        <v>56.907894736842124</v>
      </c>
      <c r="AI30" s="75">
        <f>IF('01 (ind)'!AI$1="si",100*(('01 (ind)'!AI29-MIN('01 (ind)'!AI$6:AI$37))/(MAX('01 (ind)'!AI$6:AI$37)-MIN('01 (ind)'!AI$6:AI$37))),ABS(-100+(100*(('01 (ind)'!AI29-MIN('01 (ind)'!AI$6:AI$37))/(MAX('01 (ind)'!AI$6:AI$37)-MIN('01 (ind)'!AI$6:AI$37))))))</f>
        <v>2.0547945205479459</v>
      </c>
      <c r="AJ30" s="75">
        <f>IF('01 (ind)'!AJ$1="si",100*(('01 (ind)'!AJ29-MIN('01 (ind)'!AJ$6:AJ$37))/(MAX('01 (ind)'!AJ$6:AJ$37)-MIN('01 (ind)'!AJ$6:AJ$37))),ABS(-100+(100*(('01 (ind)'!AJ29-MIN('01 (ind)'!AJ$6:AJ$37))/(MAX('01 (ind)'!AJ$6:AJ$37)-MIN('01 (ind)'!AJ$6:AJ$37))))))</f>
        <v>64.602991944764099</v>
      </c>
      <c r="AK30" s="75">
        <f>IF('01 (ind)'!AK$1="si",100*(('01 (ind)'!AK29-MIN('01 (ind)'!AK$6:AK$37))/(MAX('01 (ind)'!AK$6:AK$37)-MIN('01 (ind)'!AK$6:AK$37))),ABS(-100+(100*(('01 (ind)'!AK29-MIN('01 (ind)'!AK$6:AK$37))/(MAX('01 (ind)'!AK$6:AK$37)-MIN('01 (ind)'!AK$6:AK$37))))))</f>
        <v>7.93262954425904</v>
      </c>
      <c r="AL30" s="75">
        <f>IF('01 (ind)'!AL$1="si",100*(('01 (ind)'!AL29-MIN('01 (ind)'!AL$6:AL$37))/(MAX('01 (ind)'!AL$6:AL$37)-MIN('01 (ind)'!AL$6:AL$37))),ABS(-100+(100*(('01 (ind)'!AL29-MIN('01 (ind)'!AL$6:AL$37))/(MAX('01 (ind)'!AL$6:AL$37)-MIN('01 (ind)'!AL$6:AL$37))))))</f>
        <v>73.071337686664904</v>
      </c>
      <c r="AM30" s="75">
        <f>IF('01 (ind)'!AM$1="si",100*(('01 (ind)'!AM29-MIN('01 (ind)'!AM$6:AM$37))/(MAX('01 (ind)'!AM$6:AM$37)-MIN('01 (ind)'!AM$6:AM$37))),ABS(-100+(100*(('01 (ind)'!AM29-MIN('01 (ind)'!AM$6:AM$37))/(MAX('01 (ind)'!AM$6:AM$37)-MIN('01 (ind)'!AM$6:AM$37))))))</f>
        <v>96.588304303532368</v>
      </c>
      <c r="AN30" s="75">
        <f>IF('01 (ind)'!AN$1="si",100*(('01 (ind)'!AN29-MIN('01 (ind)'!AN$6:AN$37))/(MAX('01 (ind)'!AN$6:AN$37)-MIN('01 (ind)'!AN$6:AN$37))),ABS(-100+(100*(('01 (ind)'!AN29-MIN('01 (ind)'!AN$6:AN$37))/(MAX('01 (ind)'!AN$6:AN$37)-MIN('01 (ind)'!AN$6:AN$37))))))</f>
        <v>21.247621724133538</v>
      </c>
      <c r="AO30" s="75">
        <f>IF('01 (ind)'!AO$1="si",100*(('01 (ind)'!AO29-MIN('01 (ind)'!AO$6:AO$37))/(MAX('01 (ind)'!AO$6:AO$37)-MIN('01 (ind)'!AO$6:AO$37))),ABS(-100+(100*(('01 (ind)'!AO29-MIN('01 (ind)'!AO$6:AO$37))/(MAX('01 (ind)'!AO$6:AO$37)-MIN('01 (ind)'!AO$6:AO$37))))))</f>
        <v>62.837578456198706</v>
      </c>
      <c r="AP30" s="75">
        <f>IF('01 (ind)'!AP$1="si",100*(('01 (ind)'!AP29-MIN('01 (ind)'!AP$6:AP$37))/(MAX('01 (ind)'!AP$6:AP$37)-MIN('01 (ind)'!AP$6:AP$37))),ABS(-100+(100*(('01 (ind)'!AP29-MIN('01 (ind)'!AP$6:AP$37))/(MAX('01 (ind)'!AP$6:AP$37)-MIN('01 (ind)'!AP$6:AP$37))))))</f>
        <v>83.652411927920909</v>
      </c>
      <c r="AQ30" s="75">
        <f>IF('01 (ind)'!AQ$1="si",100*(('01 (ind)'!AQ29-MIN('01 (ind)'!AQ$6:AQ$37))/(MAX('01 (ind)'!AQ$6:AQ$37)-MIN('01 (ind)'!AQ$6:AQ$37))),ABS(-100+(100*(('01 (ind)'!AQ29-MIN('01 (ind)'!AQ$6:AQ$37))/(MAX('01 (ind)'!AQ$6:AQ$37)-MIN('01 (ind)'!AQ$6:AQ$37))))))</f>
        <v>4.6144862420518642</v>
      </c>
      <c r="AR30" s="75">
        <f>IF('01 (ind)'!AR$1="si",100*(('01 (ind)'!AR29-MIN('01 (ind)'!AR$6:AR$37))/(MAX('01 (ind)'!AR$6:AR$37)-MIN('01 (ind)'!AR$6:AR$37))),ABS(-100+(100*(('01 (ind)'!AR29-MIN('01 (ind)'!AR$6:AR$37))/(MAX('01 (ind)'!AR$6:AR$37)-MIN('01 (ind)'!AR$6:AR$37))))))</f>
        <v>34.877199883228954</v>
      </c>
      <c r="AS30" s="75">
        <f>IF('01 (ind)'!AS$1="si",100*(('01 (ind)'!AS29-MIN('01 (ind)'!AS$6:AS$37))/(MAX('01 (ind)'!AS$6:AS$37)-MIN('01 (ind)'!AS$6:AS$37))),ABS(-100+(100*(('01 (ind)'!AS29-MIN('01 (ind)'!AS$6:AS$37))/(MAX('01 (ind)'!AS$6:AS$37)-MIN('01 (ind)'!AS$6:AS$37))))))</f>
        <v>72.638022696830348</v>
      </c>
      <c r="AT30" s="75">
        <f>IF('01 (ind)'!AT$1="si",100*(('01 (ind)'!AT29-MIN('01 (ind)'!AT$6:AT$37))/(MAX('01 (ind)'!AT$6:AT$37)-MIN('01 (ind)'!AT$6:AT$37))),ABS(-100+(100*(('01 (ind)'!AT29-MIN('01 (ind)'!AT$6:AT$37))/(MAX('01 (ind)'!AT$6:AT$37)-MIN('01 (ind)'!AT$6:AT$37))))))</f>
        <v>0</v>
      </c>
      <c r="AU30" s="75">
        <f>IF('01 (ind)'!AU$1="si",100*(('01 (ind)'!AU29-MIN('01 (ind)'!AU$6:AU$37))/(MAX('01 (ind)'!AU$6:AU$37)-MIN('01 (ind)'!AU$6:AU$37))),ABS(-100+(100*(('01 (ind)'!AU29-MIN('01 (ind)'!AU$6:AU$37))/(MAX('01 (ind)'!AU$6:AU$37)-MIN('01 (ind)'!AU$6:AU$37))))))</f>
        <v>50.869565217391319</v>
      </c>
      <c r="AV30" s="75">
        <f>IF('01 (ind)'!AV$1="si",100*(('01 (ind)'!AV29-MIN('01 (ind)'!AV$6:AV$37))/(MAX('01 (ind)'!AV$6:AV$37)-MIN('01 (ind)'!AV$6:AV$37))),ABS(-100+(100*(('01 (ind)'!AV29-MIN('01 (ind)'!AV$6:AV$37))/(MAX('01 (ind)'!AV$6:AV$37)-MIN('01 (ind)'!AV$6:AV$37))))))</f>
        <v>100</v>
      </c>
      <c r="AW30" s="75">
        <f>IF('01 (ind)'!AW$1="si",100*(('01 (ind)'!AW29-MIN('01 (ind)'!AW$6:AW$37))/(MAX('01 (ind)'!AW$6:AW$37)-MIN('01 (ind)'!AW$6:AW$37))),ABS(-100+(100*(('01 (ind)'!AW29-MIN('01 (ind)'!AW$6:AW$37))/(MAX('01 (ind)'!AW$6:AW$37)-MIN('01 (ind)'!AW$6:AW$37))))))</f>
        <v>47.330222913426653</v>
      </c>
      <c r="AX30" s="75">
        <f>IF('01 (ind)'!AX$1="si",100*(('01 (ind)'!AX29-MIN('01 (ind)'!AX$6:AX$37))/(MAX('01 (ind)'!AX$6:AX$37)-MIN('01 (ind)'!AX$6:AX$37))),ABS(-100+(100*(('01 (ind)'!AX29-MIN('01 (ind)'!AX$6:AX$37))/(MAX('01 (ind)'!AX$6:AX$37)-MIN('01 (ind)'!AX$6:AX$37))))))</f>
        <v>15.720634570928455</v>
      </c>
      <c r="AY30" s="75">
        <f>IF('01 (ind)'!AY$1="si",100*(('01 (ind)'!AY29-MIN('01 (ind)'!AY$6:AY$37))/(MAX('01 (ind)'!AY$6:AY$37)-MIN('01 (ind)'!AY$6:AY$37))),ABS(-100+(100*(('01 (ind)'!AY29-MIN('01 (ind)'!AY$6:AY$37))/(MAX('01 (ind)'!AY$6:AY$37)-MIN('01 (ind)'!AY$6:AY$37))))))</f>
        <v>45.575642245480537</v>
      </c>
      <c r="AZ30" s="75">
        <f>IF('01 (ind)'!AZ$1="si",100*(('01 (ind)'!AZ29-MIN('01 (ind)'!AZ$6:AZ$37))/(MAX('01 (ind)'!AZ$6:AZ$37)-MIN('01 (ind)'!AZ$6:AZ$37))),ABS(-100+(100*(('01 (ind)'!AZ29-MIN('01 (ind)'!AZ$6:AZ$37))/(MAX('01 (ind)'!AZ$6:AZ$37)-MIN('01 (ind)'!AZ$6:AZ$37))))))</f>
        <v>3.4637500749266232</v>
      </c>
      <c r="BA30" s="75">
        <f>IF('01 (ind)'!BA$1="si",100*(('01 (ind)'!BA29-MIN('01 (ind)'!BA$6:BA$37))/(MAX('01 (ind)'!BA$6:BA$37)-MIN('01 (ind)'!BA$6:BA$37))),ABS(-100+(100*(('01 (ind)'!BA29-MIN('01 (ind)'!BA$6:BA$37))/(MAX('01 (ind)'!BA$6:BA$37)-MIN('01 (ind)'!BA$6:BA$37))))))</f>
        <v>16.471409522273081</v>
      </c>
      <c r="BB30" s="75">
        <f>IF('01 (ind)'!BB$1="si",100*(('01 (ind)'!BB29-MIN('01 (ind)'!BB$6:BB$37))/(MAX('01 (ind)'!BB$6:BB$37)-MIN('01 (ind)'!BB$6:BB$37))),ABS(-100+(100*(('01 (ind)'!BB29-MIN('01 (ind)'!BB$6:BB$37))/(MAX('01 (ind)'!BB$6:BB$37)-MIN('01 (ind)'!BB$6:BB$37))))))</f>
        <v>12.383151246261928</v>
      </c>
      <c r="BC30" s="75">
        <f>IF('01 (ind)'!BC$1="si",100*(('01 (ind)'!BC29-MIN('01 (ind)'!BC$6:BC$37))/(MAX('01 (ind)'!BC$6:BC$37)-MIN('01 (ind)'!BC$6:BC$37))),ABS(-100+(100*(('01 (ind)'!BC29-MIN('01 (ind)'!BC$6:BC$37))/(MAX('01 (ind)'!BC$6:BC$37)-MIN('01 (ind)'!BC$6:BC$37))))))</f>
        <v>6.9707341320600387</v>
      </c>
      <c r="BD30" s="75">
        <f>IF('01 (ind)'!BD$1="si",100*(('01 (ind)'!BD29-MIN('01 (ind)'!BD$6:BD$37))/(MAX('01 (ind)'!BD$6:BD$37)-MIN('01 (ind)'!BD$6:BD$37))),ABS(-100+(100*(('01 (ind)'!BD29-MIN('01 (ind)'!BD$6:BD$37))/(MAX('01 (ind)'!BD$6:BD$37)-MIN('01 (ind)'!BD$6:BD$37))))))</f>
        <v>60.704373478532915</v>
      </c>
      <c r="BE30" s="75">
        <f>IF('01 (ind)'!BE$1="si",100*(('01 (ind)'!BE29-MIN('01 (ind)'!BE$6:BE$37))/(MAX('01 (ind)'!BE$6:BE$37)-MIN('01 (ind)'!BE$6:BE$37))),ABS(-100+(100*(('01 (ind)'!BE29-MIN('01 (ind)'!BE$6:BE$37))/(MAX('01 (ind)'!BE$6:BE$37)-MIN('01 (ind)'!BE$6:BE$37))))))</f>
        <v>9.5559845559845531</v>
      </c>
      <c r="BF30" s="75">
        <f>IF('01 (ind)'!BF$1="si",100*(('01 (ind)'!BF29-MIN('01 (ind)'!BF$6:BF$37))/(MAX('01 (ind)'!BF$6:BF$37)-MIN('01 (ind)'!BF$6:BF$37))),ABS(-100+(100*(('01 (ind)'!BF29-MIN('01 (ind)'!BF$6:BF$37))/(MAX('01 (ind)'!BF$6:BF$37)-MIN('01 (ind)'!BF$6:BF$37))))))</f>
        <v>13.093628259536622</v>
      </c>
      <c r="BG30" s="75">
        <f>IF('01 (ind)'!BG$1="si",100*(('01 (ind)'!BG29-MIN('01 (ind)'!BG$6:BG$37))/(MAX('01 (ind)'!BG$6:BG$37)-MIN('01 (ind)'!BG$6:BG$37))),ABS(-100+(100*(('01 (ind)'!BG29-MIN('01 (ind)'!BG$6:BG$37))/(MAX('01 (ind)'!BG$6:BG$37)-MIN('01 (ind)'!BG$6:BG$37))))))</f>
        <v>20.61573748966709</v>
      </c>
      <c r="BH30" s="75">
        <f>IF('01 (ind)'!BH$1="si",100*(('01 (ind)'!BH29-MIN('01 (ind)'!BH$6:BH$37))/(MAX('01 (ind)'!BH$6:BH$37)-MIN('01 (ind)'!BH$6:BH$37))),ABS(-100+(100*(('01 (ind)'!BH29-MIN('01 (ind)'!BH$6:BH$37))/(MAX('01 (ind)'!BH$6:BH$37)-MIN('01 (ind)'!BH$6:BH$37))))))</f>
        <v>15.022346907623252</v>
      </c>
      <c r="BI30" s="75">
        <f>IF('01 (ind)'!BI$1="si",100*(('01 (ind)'!BI29-MIN('01 (ind)'!BI$6:BI$37))/(MAX('01 (ind)'!BI$6:BI$37)-MIN('01 (ind)'!BI$6:BI$37))),ABS(-100+(100*(('01 (ind)'!BI29-MIN('01 (ind)'!BI$6:BI$37))/(MAX('01 (ind)'!BI$6:BI$37)-MIN('01 (ind)'!BI$6:BI$37))))))</f>
        <v>79.455445524510736</v>
      </c>
      <c r="BJ30" s="75">
        <f>IF('01 (ind)'!BJ$1="si",100*(('01 (ind)'!BJ29-MIN('01 (ind)'!BJ$6:BJ$37))/(MAX('01 (ind)'!BJ$6:BJ$37)-MIN('01 (ind)'!BJ$6:BJ$37))),ABS(-100+(100*(('01 (ind)'!BJ29-MIN('01 (ind)'!BJ$6:BJ$37))/(MAX('01 (ind)'!BJ$6:BJ$37)-MIN('01 (ind)'!BJ$6:BJ$37))))))</f>
        <v>2.761712099870994E-2</v>
      </c>
      <c r="BK30" s="75">
        <f>IF('01 (ind)'!BK$1="si",100*(('01 (ind)'!BK29-MIN('01 (ind)'!BK$6:BK$37))/(MAX('01 (ind)'!BK$6:BK$37)-MIN('01 (ind)'!BK$6:BK$37))),ABS(-100+(100*(('01 (ind)'!BK29-MIN('01 (ind)'!BK$6:BK$37))/(MAX('01 (ind)'!BK$6:BK$37)-MIN('01 (ind)'!BK$6:BK$37))))))</f>
        <v>8.2548070090724845</v>
      </c>
      <c r="BL30" s="75">
        <f>IF('01 (ind)'!BL$1="si",100*(('01 (ind)'!BL29-MIN('01 (ind)'!BL$6:BL$37))/(MAX('01 (ind)'!BL$6:BL$37)-MIN('01 (ind)'!BL$6:BL$37))),ABS(-100+(100*(('01 (ind)'!BL29-MIN('01 (ind)'!BL$6:BL$37))/(MAX('01 (ind)'!BL$6:BL$37)-MIN('01 (ind)'!BL$6:BL$37))))))</f>
        <v>18.018018018018019</v>
      </c>
      <c r="BM30" s="75">
        <f>IF('01 (ind)'!BM$1="si",100*(('01 (ind)'!BM29-MIN('01 (ind)'!BM$6:BM$37))/(MAX('01 (ind)'!BM$6:BM$37)-MIN('01 (ind)'!BM$6:BM$37))),ABS(-100+(100*(('01 (ind)'!BM29-MIN('01 (ind)'!BM$6:BM$37))/(MAX('01 (ind)'!BM$6:BM$37)-MIN('01 (ind)'!BM$6:BM$37))))))</f>
        <v>2.2613888129642956</v>
      </c>
      <c r="BN30" s="75">
        <f>IF('01 (ind)'!BN$1="si",100*(('01 (ind)'!BN29-MIN('01 (ind)'!BN$6:BN$37))/(MAX('01 (ind)'!BN$6:BN$37)-MIN('01 (ind)'!BN$6:BN$37))),ABS(-100+(100*(('01 (ind)'!BN29-MIN('01 (ind)'!BN$6:BN$37))/(MAX('01 (ind)'!BN$6:BN$37)-MIN('01 (ind)'!BN$6:BN$37))))))</f>
        <v>49.746142990389288</v>
      </c>
      <c r="BO30" s="75">
        <f>IF('01 (ind)'!BO$1="si",100*(('01 (ind)'!BO29-MIN('01 (ind)'!BO$6:BO$37))/(MAX('01 (ind)'!BO$6:BO$37)-MIN('01 (ind)'!BO$6:BO$37))),ABS(-100+(100*(('01 (ind)'!BO29-MIN('01 (ind)'!BO$6:BO$37))/(MAX('01 (ind)'!BO$6:BO$37)-MIN('01 (ind)'!BO$6:BO$37))))))</f>
        <v>31.686053157696222</v>
      </c>
      <c r="BP30" s="75">
        <f>IF('01 (ind)'!BP$1="si",100*(('01 (ind)'!BP29-MIN('01 (ind)'!BP$6:BP$37))/(MAX('01 (ind)'!BP$6:BP$37)-MIN('01 (ind)'!BP$6:BP$37))),ABS(-100+(100*(('01 (ind)'!BP29-MIN('01 (ind)'!BP$6:BP$37))/(MAX('01 (ind)'!BP$6:BP$37)-MIN('01 (ind)'!BP$6:BP$37))))))</f>
        <v>18.501853572315476</v>
      </c>
      <c r="BQ30" s="75">
        <f>IF('01 (ind)'!BQ$1="si",100*(('01 (ind)'!BQ29-MIN('01 (ind)'!BQ$6:BQ$37))/(MAX('01 (ind)'!BQ$6:BQ$37)-MIN('01 (ind)'!BQ$6:BQ$37))),ABS(-100+(100*(('01 (ind)'!BQ29-MIN('01 (ind)'!BQ$6:BQ$37))/(MAX('01 (ind)'!BQ$6:BQ$37)-MIN('01 (ind)'!BQ$6:BQ$37))))))</f>
        <v>3.5054519137181468</v>
      </c>
      <c r="BR30" s="75">
        <f>IF('01 (ind)'!BR$1="si",100*(('01 (ind)'!BR29-MIN('01 (ind)'!BR$6:BR$37))/(MAX('01 (ind)'!BR$6:BR$37)-MIN('01 (ind)'!BR$6:BR$37))),ABS(-100+(100*(('01 (ind)'!BR29-MIN('01 (ind)'!BR$6:BR$37))/(MAX('01 (ind)'!BP$6:BP$37)-MIN('01 (ind)'!BR$6:BR$37))))))</f>
        <v>9.1997057140521541</v>
      </c>
      <c r="BS30" s="75">
        <f>IF('01 (ind)'!BS$1="si",100*(('01 (ind)'!BS29-MIN('01 (ind)'!BS$6:BS$37))/(MAX('01 (ind)'!BS$6:BS$37)-MIN('01 (ind)'!BS$6:BS$37))),ABS(-100+(100*(('01 (ind)'!BS29-MIN('01 (ind)'!BS$6:BS$37))/(MAX('01 (ind)'!BQ$6:BQ$37)-MIN('01 (ind)'!BS$6:BS$37))))))</f>
        <v>75.401732859500868</v>
      </c>
      <c r="BT30" s="75">
        <f>IF('01 (ind)'!BT$1="si",100*(('01 (ind)'!BT29-MIN('01 (ind)'!BT$6:BT$37))/(MAX('01 (ind)'!BT$6:BT$37)-MIN('01 (ind)'!BT$6:BT$37))),ABS(-100+(100*(('01 (ind)'!BT29-MIN('01 (ind)'!BT$6:BT$37))/(MAX('01 (ind)'!BR$6:BR$37)-MIN('01 (ind)'!BT$6:BT$37))))))</f>
        <v>95.399927500000004</v>
      </c>
      <c r="BU30" s="75">
        <f>IF('01 (ind)'!BU$1="si",100*(('01 (ind)'!BU29-MIN('01 (ind)'!BU$6:BU$37))/(MAX('01 (ind)'!BU$6:BU$37)-MIN('01 (ind)'!BU$6:BU$37))),ABS(-100+(100*(('01 (ind)'!BU29-MIN('01 (ind)'!BU$6:BU$37))/(MAX('01 (ind)'!BU$6:BU$37)-MIN('01 (ind)'!BU$6:BU$37))))))</f>
        <v>56.320797462618941</v>
      </c>
      <c r="BV30" s="75">
        <f>IF('01 (ind)'!BV$1="si",100*(('01 (ind)'!BV29-MIN('01 (ind)'!BV$6:BV$37))/(MAX('01 (ind)'!BV$6:BV$37)-MIN('01 (ind)'!BV$6:BV$37))),ABS(-100+(100*(('01 (ind)'!BV29-MIN('01 (ind)'!BV$6:BV$37))/(MAX('01 (ind)'!BV$6:BV$37)-MIN('01 (ind)'!BV$6:BV$37))))))</f>
        <v>62.790005948839976</v>
      </c>
      <c r="BW30" s="75">
        <f>IF('01 (ind)'!BW$1="si",100*(('01 (ind)'!BW29-MIN('01 (ind)'!BW$6:BW$37))/(MAX('01 (ind)'!BW$6:BW$37)-MIN('01 (ind)'!BW$6:BW$37))),ABS(-100+(100*(('01 (ind)'!BW29-MIN('01 (ind)'!BW$6:BW$37))/(MAX('01 (ind)'!BW$6:BW$37)-MIN('01 (ind)'!BW$6:BW$37))))))</f>
        <v>65.625410158813494</v>
      </c>
      <c r="BX30" s="75">
        <f>IF('01 (ind)'!BX$1="si",100*(('01 (ind)'!BX29-MIN('01 (ind)'!BX$6:BX$37))/(MAX('01 (ind)'!BX$6:BX$37)-MIN('01 (ind)'!BX$6:BX$37))),ABS(-100+(100*(('01 (ind)'!BX29-MIN('01 (ind)'!BX$6:BX$37))/(MAX('01 (ind)'!BX$6:BX$37)-MIN('01 (ind)'!BX$6:BX$37))))))</f>
        <v>8.0658055669882032</v>
      </c>
      <c r="BY30" s="75">
        <f>IF('01 (ind)'!BY$1="si",100*(('01 (ind)'!BY29-MIN('01 (ind)'!BY$6:BY$37))/(MAX('01 (ind)'!BY$6:BY$37)-MIN('01 (ind)'!BY$6:BY$37))),ABS(-100+(100*(('01 (ind)'!BY29-MIN('01 (ind)'!BY$6:BY$37))/(MAX('01 (ind)'!BY$6:BY$37)-MIN('01 (ind)'!BY$6:BY$37))))))</f>
        <v>0.29517944121730577</v>
      </c>
      <c r="BZ30" s="75">
        <f>IF('01 (ind)'!BZ$1="si",100*(('01 (ind)'!BZ29-MIN('01 (ind)'!BZ$6:BZ$37))/(MAX('01 (ind)'!BZ$6:BZ$37)-MIN('01 (ind)'!BZ$6:BZ$37))),ABS(-100+(100*(('01 (ind)'!BZ29-MIN('01 (ind)'!BZ$6:BZ$37))/(MAX('01 (ind)'!BZ$6:BZ$37)-MIN('01 (ind)'!BZ$6:BZ$37))))))</f>
        <v>77.764110853837678</v>
      </c>
      <c r="CA30" s="75">
        <f>IF('01 (ind)'!CA$1="si",100*(('01 (ind)'!CA29-MIN('01 (ind)'!CA$6:CA$37))/(MAX('01 (ind)'!CA$6:CA$37)-MIN('01 (ind)'!CA$6:CA$37))),ABS(-100+(100*(('01 (ind)'!CA29-MIN('01 (ind)'!CA$6:CA$37))/(MAX('01 (ind)'!CA$6:CA$37)-MIN('01 (ind)'!CA$6:CA$37))))))</f>
        <v>0</v>
      </c>
      <c r="CB30" s="75">
        <f>IF('01 (ind)'!CB$1="si",100*(('01 (ind)'!CB29-MIN('01 (ind)'!CB$6:CB$37))/(MAX('01 (ind)'!CB$6:CB$37)-MIN('01 (ind)'!CB$6:CB$37))),ABS(-100+(100*(('01 (ind)'!CB29-MIN('01 (ind)'!CB$6:CB$37))/(MAX('01 (ind)'!CB$6:CB$37)-MIN('01 (ind)'!CB$6:CB$37))))))</f>
        <v>86.224489795918373</v>
      </c>
      <c r="CC30" s="75">
        <f>IF('01 (ind)'!CC$1="si",100*(('01 (ind)'!CC29-MIN('01 (ind)'!CC$6:CC$37))/(MAX('01 (ind)'!CC$6:CC$37)-MIN('01 (ind)'!CC$6:CC$37))),ABS(-100+(100*(('01 (ind)'!CC29-MIN('01 (ind)'!CC$6:CC$37))/(MAX('01 (ind)'!CC$6:CC$37)-MIN('01 (ind)'!CC$6:CC$37))))))</f>
        <v>62.043555825621667</v>
      </c>
      <c r="CD30" s="75">
        <f>IF('01 (ind)'!CD$1="si",100*(('01 (ind)'!CD29-MIN('01 (ind)'!CD$6:CD$37))/(MAX('01 (ind)'!CD$6:CD$37)-MIN('01 (ind)'!CD$6:CD$37))),ABS(-100+(100*(('01 (ind)'!CD29-MIN('01 (ind)'!CD$6:CD$37))/(MAX('01 (ind)'!CD$6:CD$37)-MIN('01 (ind)'!CD$6:CD$37))))))</f>
        <v>0.19626041255803831</v>
      </c>
      <c r="CE30" s="75">
        <f>IF('01 (ind)'!CE$1="si",100*(('01 (ind)'!CE29-MIN('01 (ind)'!CE$6:CE$37))/(MAX('01 (ind)'!CE$6:CE$37)-MIN('01 (ind)'!CE$6:CE$37))),ABS(-100+(100*(('01 (ind)'!CE29-MIN('01 (ind)'!CE$6:CE$37))/(MAX('01 (ind)'!CE$6:CE$37)-MIN('01 (ind)'!CE$6:CE$37))))))</f>
        <v>3.8175185768158015</v>
      </c>
      <c r="CF30" s="75">
        <f>IF('01 (ind)'!CF$1="si",100*(('01 (ind)'!CF29-MIN('01 (ind)'!CF$6:CF$37))/(MAX('01 (ind)'!CF$6:CF$37)-MIN('01 (ind)'!CF$6:CF$37))),ABS(-100+(100*(('01 (ind)'!CF29-MIN('01 (ind)'!CF$6:CF$37))/(MAX('01 (ind)'!CF$6:CF$37)-MIN('01 (ind)'!CF$6:CF$37))))))</f>
        <v>19.076777118495151</v>
      </c>
      <c r="CG30" s="75">
        <f>IF('01 (ind)'!CG$1="si",100*(('01 (ind)'!CG29-MIN('01 (ind)'!CG$6:CG$37))/(MAX('01 (ind)'!CG$6:CG$37)-MIN('01 (ind)'!CG$6:CG$37))),ABS(-100+(100*(('01 (ind)'!CG29-MIN('01 (ind)'!CG$6:CG$37))/(MAX('01 (ind)'!CG$6:CG$37)-MIN('01 (ind)'!CG$6:CG$37))))))</f>
        <v>11.347411753171741</v>
      </c>
      <c r="CH30" s="75">
        <f>IF('01 (ind)'!CH$1="si",100*(('01 (ind)'!CH29-MIN('01 (ind)'!CH$6:CH$37))/(MAX('01 (ind)'!CH$6:CH$37)-MIN('01 (ind)'!CH$6:CH$37))),ABS(-100+(100*(('01 (ind)'!CH29-MIN('01 (ind)'!CH$6:CH$37))/(MAX('01 (ind)'!CH$6:CH$37)-MIN('01 (ind)'!CH$6:CH$37))))))</f>
        <v>9.3301809877665089</v>
      </c>
      <c r="CI30" s="75">
        <f>IF('01 (ind)'!CI$1="si",100*(('01 (ind)'!CI29-MIN('01 (ind)'!CI$6:CI$37))/(MAX('01 (ind)'!CI$6:CI$37)-MIN('01 (ind)'!CI$6:CI$37))),ABS(-100+(100*(('01 (ind)'!CI29-MIN('01 (ind)'!CI$6:CI$37))/(MAX('01 (ind)'!CI$6:CI$37)-MIN('01 (ind)'!CI$6:CI$37))))))</f>
        <v>43.52427402220578</v>
      </c>
      <c r="CJ30" s="75">
        <f>IF('01 (ind)'!CJ$1="si",100*(('01 (ind)'!CJ29-MIN('01 (ind)'!CJ$6:CJ$37))/(MAX('01 (ind)'!CJ$6:CJ$37)-MIN('01 (ind)'!CJ$6:CJ$37))),ABS(-100+(100*(('01 (ind)'!CJ29-MIN('01 (ind)'!CJ$6:CJ$37))/(MAX('01 (ind)'!CJ$6:CJ$37)-MIN('01 (ind)'!CJ$6:CJ$37))))))</f>
        <v>34.752166436540321</v>
      </c>
      <c r="CK30" s="75">
        <f>IF('01 (ind)'!CK$1="si",100*(('01 (ind)'!CK29-MIN('01 (ind)'!CK$6:CK$37))/(MAX('01 (ind)'!CK$6:CK$37)-MIN('01 (ind)'!CK$6:CK$37))),ABS(-100+(100*(('01 (ind)'!CK29-MIN('01 (ind)'!CK$6:CK$37))/(MAX('01 (ind)'!CK$6:CK$37)-MIN('01 (ind)'!CK$6:CK$37))))))</f>
        <v>15.585864237038766</v>
      </c>
      <c r="CL30" s="75">
        <f>IF('01 (ind)'!CL$1="si",100*(('01 (ind)'!CL29-MIN('01 (ind)'!CL$6:CL$37))/(MAX('01 (ind)'!CL$6:CL$37)-MIN('01 (ind)'!CL$6:CL$37))),ABS(-100+(100*(('01 (ind)'!CL29-MIN('01 (ind)'!CL$6:CL$37))/(MAX('01 (ind)'!CL$6:CL$37)-MIN('01 (ind)'!CL$6:CL$37))))))</f>
        <v>6.6507064520140782</v>
      </c>
      <c r="CM30" s="75">
        <f>IF('01 (ind)'!CM$1="si",100*(('01 (ind)'!CM29-MIN('01 (ind)'!CM$6:CM$37))/(MAX('01 (ind)'!CM$6:CM$37)-MIN('01 (ind)'!CM$6:CM$37))),ABS(-100+(100*(('01 (ind)'!CM29-MIN('01 (ind)'!CM$6:CM$37))/(MAX('01 (ind)'!CM$6:CM$37)-MIN('01 (ind)'!CM$6:CM$37))))))</f>
        <v>11.004211733649012</v>
      </c>
    </row>
    <row r="31" spans="1:91">
      <c r="A31" s="18" t="s">
        <v>229</v>
      </c>
      <c r="B31" s="87">
        <f>IF('01 (ind)'!B$1="si",100*(('01 (ind)'!B30-MIN('01 (ind)'!B$6:B$37))/(MAX('01 (ind)'!B$6:B$37)-MIN('01 (ind)'!B$6:B$37))),ABS(-100+(100*(('01 (ind)'!B30-MIN('01 (ind)'!B$6:B$37))/(MAX('01 (ind)'!B$6:B$37)-MIN('01 (ind)'!B$6:B$37))))))</f>
        <v>5.1374345431977071</v>
      </c>
      <c r="C31" s="87">
        <f>IF('01 (ind)'!C$1="si",100*(('01 (ind)'!C30-MIN('01 (ind)'!C$6:C$37))/(MAX('01 (ind)'!C$6:C$37)-MIN('01 (ind)'!C$6:C$37))),ABS(-100+(100*(('01 (ind)'!C30-MIN('01 (ind)'!C$6:C$37))/(MAX('01 (ind)'!C$6:C$37)-MIN('01 (ind)'!C$6:C$37))))))</f>
        <v>61.921732247160655</v>
      </c>
      <c r="D31" s="87">
        <f>IF('01 (ind)'!D$1="si",100*(('01 (ind)'!D30-MIN('01 (ind)'!D$6:D$37))/(MAX('01 (ind)'!D$6:D$37)-MIN('01 (ind)'!D$6:D$37))),ABS(-100+(100*(('01 (ind)'!D30-MIN('01 (ind)'!D$6:D$37))/(MAX('01 (ind)'!D$6:D$37)-MIN('01 (ind)'!D$6:D$37))))))</f>
        <v>88.96360832913588</v>
      </c>
      <c r="E31" s="87">
        <f>IF('01 (ind)'!E$1="si",100*(('01 (ind)'!E30-MIN('01 (ind)'!E$6:E$37))/(MAX('01 (ind)'!E$6:E$37)-MIN('01 (ind)'!E$6:E$37))),ABS(-100+(100*(('01 (ind)'!E30-MIN('01 (ind)'!E$6:E$37))/(MAX('01 (ind)'!E$6:E$37)-MIN('01 (ind)'!E$6:E$37))))))</f>
        <v>27.777777777777786</v>
      </c>
      <c r="F31" s="87">
        <f>IF('01 (ind)'!F$1="si",100*(('01 (ind)'!F30-MIN('01 (ind)'!F$6:F$37))/(MAX('01 (ind)'!F$6:F$37)-MIN('01 (ind)'!F$6:F$37))),ABS(-100+(100*(('01 (ind)'!F30-MIN('01 (ind)'!F$6:F$37))/(MAX('01 (ind)'!F$6:F$37)-MIN('01 (ind)'!F$6:F$37))))))</f>
        <v>61.748633879781423</v>
      </c>
      <c r="G31" s="87">
        <f>IF('01 (ind)'!G$1="si",100*(('01 (ind)'!G30-MIN('01 (ind)'!G$6:G$37))/(MAX('01 (ind)'!G$6:G$37)-MIN('01 (ind)'!G$6:G$37))),ABS(-100+(100*(('01 (ind)'!G30-MIN('01 (ind)'!G$6:G$37))/(MAX('01 (ind)'!G$6:G$37)-MIN('01 (ind)'!G$6:G$37))))))</f>
        <v>62.82051282051281</v>
      </c>
      <c r="H31" s="87">
        <f>IF('01 (ind)'!H$1="si",100*(('01 (ind)'!H30-MIN('01 (ind)'!H$6:H$37))/(MAX('01 (ind)'!H$6:H$37)-MIN('01 (ind)'!H$6:H$37))),ABS(-100+(100*(('01 (ind)'!H30-MIN('01 (ind)'!H$6:H$37))/(MAX('01 (ind)'!H$6:H$37)-MIN('01 (ind)'!H$6:H$37))))))</f>
        <v>8.8709677419354822</v>
      </c>
      <c r="I31" s="87">
        <f>IF('01 (ind)'!I$1="si",100*(('01 (ind)'!I30-MIN('01 (ind)'!I$6:I$37))/(MAX('01 (ind)'!I$6:I$37)-MIN('01 (ind)'!I$6:I$37))),ABS(-100+(100*(('01 (ind)'!I30-MIN('01 (ind)'!I$6:I$37))/(MAX('01 (ind)'!I$6:I$37)-MIN('01 (ind)'!I$6:I$37))))))</f>
        <v>63.28358208955224</v>
      </c>
      <c r="J31" s="87">
        <f>IF('01 (ind)'!J$1="si",100*(('01 (ind)'!J30-MIN('01 (ind)'!J$6:J$37))/(MAX('01 (ind)'!J$6:J$37)-MIN('01 (ind)'!J$6:J$37))),ABS(-100+(100*(('01 (ind)'!J30-MIN('01 (ind)'!J$6:J$37))/(MAX('01 (ind)'!J$6:J$37)-MIN('01 (ind)'!J$6:J$37))))))</f>
        <v>0</v>
      </c>
      <c r="K31" s="87">
        <f>IF('01 (ind)'!K$1="si",100*(('01 (ind)'!K30-MIN('01 (ind)'!K$6:K$37))/(MAX('01 (ind)'!K$6:K$37)-MIN('01 (ind)'!K$6:K$37))),ABS(-100+(100*(('01 (ind)'!K30-MIN('01 (ind)'!K$6:K$37))/(MAX('01 (ind)'!K$6:K$37)-MIN('01 (ind)'!K$6:K$37))))))</f>
        <v>18.631557663984651</v>
      </c>
      <c r="L31" s="87">
        <f>IF('01 (ind)'!L$1="si",100*(('01 (ind)'!L30-MIN('01 (ind)'!L$6:L$37))/(MAX('01 (ind)'!L$6:L$37)-MIN('01 (ind)'!L$6:L$37))),ABS(-100+(100*(('01 (ind)'!L30-MIN('01 (ind)'!L$6:L$37))/(MAX('01 (ind)'!L$6:L$37)-MIN('01 (ind)'!L$6:L$37))))))</f>
        <v>7.9701095256361469</v>
      </c>
      <c r="M31" s="87">
        <f>IF('01 (ind)'!M$1="si",100*(('01 (ind)'!M30-MIN('01 (ind)'!M$6:M$37))/(MAX('01 (ind)'!M$6:M$37)-MIN('01 (ind)'!M$6:M$37))),ABS(-100+(100*(('01 (ind)'!M30-MIN('01 (ind)'!M$6:M$37))/(MAX('01 (ind)'!M$6:M$37)-MIN('01 (ind)'!M$6:M$37))))))</f>
        <v>0.68656642971676396</v>
      </c>
      <c r="N31" s="87">
        <f>IF('01 (ind)'!N$1="si",100*(('01 (ind)'!N30-MIN('01 (ind)'!N$6:N$37))/(MAX('01 (ind)'!N$6:N$37)-MIN('01 (ind)'!N$6:N$37))),ABS(-100+(100*(('01 (ind)'!N30-MIN('01 (ind)'!N$6:N$37))/(MAX('01 (ind)'!N$6:N$37)-MIN('01 (ind)'!N$6:N$37))))))</f>
        <v>32.68652131784642</v>
      </c>
      <c r="O31" s="87">
        <f>IF('01 (ind)'!O$1="si",100*(('01 (ind)'!O30-MIN('01 (ind)'!O$6:O$37))/(MAX('01 (ind)'!O$6:O$37)-MIN('01 (ind)'!O$6:O$37))),ABS(-100+(100*(('01 (ind)'!O30-MIN('01 (ind)'!O$6:O$37))/(MAX('01 (ind)'!O$6:O$37)-MIN('01 (ind)'!O$6:O$37))))))</f>
        <v>93.814432989690715</v>
      </c>
      <c r="P31" s="87">
        <f>IF('01 (ind)'!P$1="si",100*(('01 (ind)'!P30-MIN('01 (ind)'!P$6:P$37))/(MAX('01 (ind)'!P$6:P$37)-MIN('01 (ind)'!P$6:P$37))),ABS(-100+(100*(('01 (ind)'!P30-MIN('01 (ind)'!P$6:P$37))/(MAX('01 (ind)'!P$6:P$37)-MIN('01 (ind)'!P$6:P$37))))))</f>
        <v>1.4161127575231234</v>
      </c>
      <c r="Q31" s="87">
        <f>IF('01 (ind)'!Q$1="si",100*(('01 (ind)'!Q30-MIN('01 (ind)'!Q$6:Q$37))/(MAX('01 (ind)'!Q$6:Q$37)-MIN('01 (ind)'!Q$6:Q$37))),ABS(-100+(100*(('01 (ind)'!Q30-MIN('01 (ind)'!Q$6:Q$37))/(MAX('01 (ind)'!Q$6:Q$37)-MIN('01 (ind)'!Q$6:Q$37))))))</f>
        <v>14.982891048405337</v>
      </c>
      <c r="R31" s="87">
        <f>IF('01 (ind)'!R$1="si",100*(('01 (ind)'!R30-MIN('01 (ind)'!R$6:R$37))/(MAX('01 (ind)'!R$6:R$37)-MIN('01 (ind)'!R$6:R$37))),ABS(-100+(100*(('01 (ind)'!R30-MIN('01 (ind)'!R$6:R$37))/(MAX('01 (ind)'!R$6:R$37)-MIN('01 (ind)'!R$6:R$37))))))</f>
        <v>1.1840847890088431</v>
      </c>
      <c r="S31" s="75">
        <f>ABS(ABS(('01 (ind)'!S30-((MAX('01 (ind)'!S$6:S$37)+MIN('01 (ind)'!S$6:S$37))/2))/(((MAX('01 (ind)'!S$6:S$37)+MIN('01 (ind)'!S$6:S$37))/2)-MAX('01 (ind)'!S$6:S$37))*100)-100)</f>
        <v>19.290413617889755</v>
      </c>
      <c r="T31" s="75">
        <f>IF('01 (ind)'!T$1="si",100*(('01 (ind)'!T30-MIN('01 (ind)'!T$6:T$37))/(MAX('01 (ind)'!T$6:T$37)-MIN('01 (ind)'!T$6:T$37))),ABS(-100+(100*(('01 (ind)'!T30-MIN('01 (ind)'!T$6:T$37))/(MAX('01 (ind)'!T$6:T$37)-MIN('01 (ind)'!T$6:T$37))))))</f>
        <v>30.198078519748545</v>
      </c>
      <c r="U31" s="75">
        <f>IF('01 (ind)'!U$1="si",100*(('01 (ind)'!U30-MIN('01 (ind)'!U$6:U$37))/(MAX('01 (ind)'!U$6:U$37)-MIN('01 (ind)'!U$6:U$37))),ABS(-100+(100*(('01 (ind)'!U30-MIN('01 (ind)'!U$6:U$37))/(MAX('01 (ind)'!U$6:U$37)-MIN('01 (ind)'!U$6:U$37))))))</f>
        <v>0</v>
      </c>
      <c r="V31" s="75">
        <f>IF('01 (ind)'!V$1="si",100*(('01 (ind)'!V30-MIN('01 (ind)'!V$6:V$37))/(MAX('01 (ind)'!V$6:V$37)-MIN('01 (ind)'!V$6:V$37))),ABS(-100+(100*(('01 (ind)'!V30-MIN('01 (ind)'!V$6:V$37))/(MAX('01 (ind)'!V$6:V$37)-MIN('01 (ind)'!V$6:V$37))))))</f>
        <v>91.712707182320443</v>
      </c>
      <c r="W31" s="75">
        <f>IF('01 (ind)'!W$1="si",100*(('01 (ind)'!W30-MIN('01 (ind)'!W$6:W$37))/(MAX('01 (ind)'!W$6:W$37)-MIN('01 (ind)'!W$6:W$37))),ABS(-100+(100*(('01 (ind)'!W30-MIN('01 (ind)'!W$6:W$37))/(MAX('01 (ind)'!W$6:W$37)-MIN('01 (ind)'!W$6:W$37))))))</f>
        <v>49.458703004087873</v>
      </c>
      <c r="X31" s="75">
        <f>IF('01 (ind)'!X$1="si",100*(('01 (ind)'!X30-MIN('01 (ind)'!X$6:X$37))/(MAX('01 (ind)'!X$6:X$37)-MIN('01 (ind)'!X$6:X$37))),ABS(-100+(100*(('01 (ind)'!X30-MIN('01 (ind)'!X$6:X$37))/(MAX('01 (ind)'!X$6:X$37)-MIN('01 (ind)'!X$6:X$37))))))</f>
        <v>55.449151758293006</v>
      </c>
      <c r="Y31" s="75">
        <f>IF('01 (ind)'!Y$1="si",100*(('01 (ind)'!Y30-MIN('01 (ind)'!Y$6:Y$37))/(MAX('01 (ind)'!Y$6:Y$37)-MIN('01 (ind)'!Y$6:Y$37))),ABS(-100+(100*(('01 (ind)'!Y30-MIN('01 (ind)'!Y$6:Y$37))/(MAX('01 (ind)'!Y$6:Y$37)-MIN('01 (ind)'!Y$6:Y$37))))))</f>
        <v>68.300957207207205</v>
      </c>
      <c r="Z31" s="75">
        <f>IF('01 (ind)'!Z$1="si",100*(('01 (ind)'!Z30-MIN('01 (ind)'!Z$6:Z$37))/(MAX('01 (ind)'!Z$6:Z$37)-MIN('01 (ind)'!Z$6:Z$37))),ABS(-100+(100*(('01 (ind)'!Z30-MIN('01 (ind)'!Z$6:Z$37))/(MAX('01 (ind)'!Z$6:Z$37)-MIN('01 (ind)'!Z$6:Z$37))))))</f>
        <v>38.829013778645972</v>
      </c>
      <c r="AA31" s="75">
        <f>IF('01 (ind)'!AA$1="si",100*(('01 (ind)'!AA30-MIN('01 (ind)'!AA$6:AA$37))/(MAX('01 (ind)'!AA$6:AA$37)-MIN('01 (ind)'!AA$6:AA$37))),ABS(-100+(100*(('01 (ind)'!AA30-MIN('01 (ind)'!AA$6:AA$37))/(MAX('01 (ind)'!AA$6:AA$37)-MIN('01 (ind)'!AA$6:AA$37))))))</f>
        <v>72.525520757334704</v>
      </c>
      <c r="AB31" s="75">
        <f>IF('01 (ind)'!AB$1="si",100*(('01 (ind)'!AB30-MIN('01 (ind)'!AB$6:AB$37))/(MAX('01 (ind)'!AB$6:AB$37)-MIN('01 (ind)'!AB$6:AB$37))),ABS(-100+(100*(('01 (ind)'!AB30-MIN('01 (ind)'!AB$6:AB$37))/(MAX('01 (ind)'!AB$6:AB$37)-MIN('01 (ind)'!AB$6:AB$37))))))</f>
        <v>22.816712116356371</v>
      </c>
      <c r="AC31" s="75">
        <f>IF('01 (ind)'!AC$1="si",100*(('01 (ind)'!AC30-MIN('01 (ind)'!AC$6:AC$37))/(MAX('01 (ind)'!AC$6:AC$37)-MIN('01 (ind)'!AC$6:AC$37))),ABS(-100+(100*(('01 (ind)'!AC30-MIN('01 (ind)'!AC$6:AC$37))/(MAX('01 (ind)'!AC$6:AC$37)-MIN('01 (ind)'!AC$6:AC$37))))))</f>
        <v>86.127307198613494</v>
      </c>
      <c r="AD31" s="75">
        <f>IF('01 (ind)'!AD$1="si",100*(('01 (ind)'!AD30-MIN('01 (ind)'!AD$6:AD$37))/(MAX('01 (ind)'!AD$6:AD$37)-MIN('01 (ind)'!AD$6:AD$37))),ABS(-100+(100*(('01 (ind)'!AD30-MIN('01 (ind)'!AD$6:AD$37))/(MAX('01 (ind)'!AD$6:AD$37)-MIN('01 (ind)'!AD$6:AD$37))))))</f>
        <v>42.188739259305471</v>
      </c>
      <c r="AE31" s="75">
        <f>IF('01 (ind)'!AE$1="si",100*(('01 (ind)'!AE30-MIN('01 (ind)'!AE$6:AE$37))/(MAX('01 (ind)'!AE$6:AE$37)-MIN('01 (ind)'!AE$6:AE$37))),ABS(-100+(100*(('01 (ind)'!AE30-MIN('01 (ind)'!AE$6:AE$37))/(MAX('01 (ind)'!AE$6:AE$37)-MIN('01 (ind)'!AE$6:AE$37))))))</f>
        <v>39.355307385569475</v>
      </c>
      <c r="AF31" s="75">
        <f>IF('01 (ind)'!AF$1="si",100*(('01 (ind)'!AF30-MIN('01 (ind)'!AF$6:AF$37))/(MAX('01 (ind)'!AF$6:AF$37)-MIN('01 (ind)'!AF$6:AF$37))),ABS(-100+(100*(('01 (ind)'!AF30-MIN('01 (ind)'!AF$6:AF$37))/(MAX('01 (ind)'!AF$6:AF$37)-MIN('01 (ind)'!AF$6:AF$37))))))</f>
        <v>73.936170212765958</v>
      </c>
      <c r="AG31" s="75">
        <f>IF('01 (ind)'!AG$1="si",100*(('01 (ind)'!AG30-MIN('01 (ind)'!AG$6:AG$37))/(MAX('01 (ind)'!AG$6:AG$37)-MIN('01 (ind)'!AG$6:AG$37))),ABS(-100+(100*(('01 (ind)'!AG30-MIN('01 (ind)'!AG$6:AG$37))/(MAX('01 (ind)'!AG$6:AG$37)-MIN('01 (ind)'!AG$6:AG$37))))))</f>
        <v>61.728395061728378</v>
      </c>
      <c r="AH31" s="75">
        <f>IF('01 (ind)'!AH$1="si",100*(('01 (ind)'!AH30-MIN('01 (ind)'!AH$6:AH$37))/(MAX('01 (ind)'!AH$6:AH$37)-MIN('01 (ind)'!AH$6:AH$37))),ABS(-100+(100*(('01 (ind)'!AH30-MIN('01 (ind)'!AH$6:AH$37))/(MAX('01 (ind)'!AH$6:AH$37)-MIN('01 (ind)'!AH$6:AH$37))))))</f>
        <v>53.94736842105263</v>
      </c>
      <c r="AI31" s="75">
        <f>IF('01 (ind)'!AI$1="si",100*(('01 (ind)'!AI30-MIN('01 (ind)'!AI$6:AI$37))/(MAX('01 (ind)'!AI$6:AI$37)-MIN('01 (ind)'!AI$6:AI$37))),ABS(-100+(100*(('01 (ind)'!AI30-MIN('01 (ind)'!AI$6:AI$37))/(MAX('01 (ind)'!AI$6:AI$37)-MIN('01 (ind)'!AI$6:AI$37))))))</f>
        <v>1.0273972602739725</v>
      </c>
      <c r="AJ31" s="75">
        <f>IF('01 (ind)'!AJ$1="si",100*(('01 (ind)'!AJ30-MIN('01 (ind)'!AJ$6:AJ$37))/(MAX('01 (ind)'!AJ$6:AJ$37)-MIN('01 (ind)'!AJ$6:AJ$37))),ABS(-100+(100*(('01 (ind)'!AJ30-MIN('01 (ind)'!AJ$6:AJ$37))/(MAX('01 (ind)'!AJ$6:AJ$37)-MIN('01 (ind)'!AJ$6:AJ$37))))))</f>
        <v>93.993095512082832</v>
      </c>
      <c r="AK31" s="75">
        <f>IF('01 (ind)'!AK$1="si",100*(('01 (ind)'!AK30-MIN('01 (ind)'!AK$6:AK$37))/(MAX('01 (ind)'!AK$6:AK$37)-MIN('01 (ind)'!AK$6:AK$37))),ABS(-100+(100*(('01 (ind)'!AK30-MIN('01 (ind)'!AK$6:AK$37))/(MAX('01 (ind)'!AK$6:AK$37)-MIN('01 (ind)'!AK$6:AK$37))))))</f>
        <v>4.3305428910838533</v>
      </c>
      <c r="AL31" s="75">
        <f>IF('01 (ind)'!AL$1="si",100*(('01 (ind)'!AL30-MIN('01 (ind)'!AL$6:AL$37))/(MAX('01 (ind)'!AL$6:AL$37)-MIN('01 (ind)'!AL$6:AL$37))),ABS(-100+(100*(('01 (ind)'!AL30-MIN('01 (ind)'!AL$6:AL$37))/(MAX('01 (ind)'!AL$6:AL$37)-MIN('01 (ind)'!AL$6:AL$37))))))</f>
        <v>55.160030144633986</v>
      </c>
      <c r="AM31" s="75">
        <f>IF('01 (ind)'!AM$1="si",100*(('01 (ind)'!AM30-MIN('01 (ind)'!AM$6:AM$37))/(MAX('01 (ind)'!AM$6:AM$37)-MIN('01 (ind)'!AM$6:AM$37))),ABS(-100+(100*(('01 (ind)'!AM30-MIN('01 (ind)'!AM$6:AM$37))/(MAX('01 (ind)'!AM$6:AM$37)-MIN('01 (ind)'!AM$6:AM$37))))))</f>
        <v>89.650417403389369</v>
      </c>
      <c r="AN31" s="75">
        <f>IF('01 (ind)'!AN$1="si",100*(('01 (ind)'!AN30-MIN('01 (ind)'!AN$6:AN$37))/(MAX('01 (ind)'!AN$6:AN$37)-MIN('01 (ind)'!AN$6:AN$37))),ABS(-100+(100*(('01 (ind)'!AN30-MIN('01 (ind)'!AN$6:AN$37))/(MAX('01 (ind)'!AN$6:AN$37)-MIN('01 (ind)'!AN$6:AN$37))))))</f>
        <v>57.92876749391705</v>
      </c>
      <c r="AO31" s="75">
        <f>IF('01 (ind)'!AO$1="si",100*(('01 (ind)'!AO30-MIN('01 (ind)'!AO$6:AO$37))/(MAX('01 (ind)'!AO$6:AO$37)-MIN('01 (ind)'!AO$6:AO$37))),ABS(-100+(100*(('01 (ind)'!AO30-MIN('01 (ind)'!AO$6:AO$37))/(MAX('01 (ind)'!AO$6:AO$37)-MIN('01 (ind)'!AO$6:AO$37))))))</f>
        <v>29.651818395745412</v>
      </c>
      <c r="AP31" s="75">
        <f>IF('01 (ind)'!AP$1="si",100*(('01 (ind)'!AP30-MIN('01 (ind)'!AP$6:AP$37))/(MAX('01 (ind)'!AP$6:AP$37)-MIN('01 (ind)'!AP$6:AP$37))),ABS(-100+(100*(('01 (ind)'!AP30-MIN('01 (ind)'!AP$6:AP$37))/(MAX('01 (ind)'!AP$6:AP$37)-MIN('01 (ind)'!AP$6:AP$37))))))</f>
        <v>56.109478502134472</v>
      </c>
      <c r="AQ31" s="75">
        <f>IF('01 (ind)'!AQ$1="si",100*(('01 (ind)'!AQ30-MIN('01 (ind)'!AQ$6:AQ$37))/(MAX('01 (ind)'!AQ$6:AQ$37)-MIN('01 (ind)'!AQ$6:AQ$37))),ABS(-100+(100*(('01 (ind)'!AQ30-MIN('01 (ind)'!AQ$6:AQ$37))/(MAX('01 (ind)'!AQ$6:AQ$37)-MIN('01 (ind)'!AQ$6:AQ$37))))))</f>
        <v>5.8009770252942259</v>
      </c>
      <c r="AR31" s="75">
        <f>IF('01 (ind)'!AR$1="si",100*(('01 (ind)'!AR30-MIN('01 (ind)'!AR$6:AR$37))/(MAX('01 (ind)'!AR$6:AR$37)-MIN('01 (ind)'!AR$6:AR$37))),ABS(-100+(100*(('01 (ind)'!AR30-MIN('01 (ind)'!AR$6:AR$37))/(MAX('01 (ind)'!AR$6:AR$37)-MIN('01 (ind)'!AR$6:AR$37))))))</f>
        <v>69.161350082622022</v>
      </c>
      <c r="AS31" s="75">
        <f>IF('01 (ind)'!AS$1="si",100*(('01 (ind)'!AS30-MIN('01 (ind)'!AS$6:AS$37))/(MAX('01 (ind)'!AS$6:AS$37)-MIN('01 (ind)'!AS$6:AS$37))),ABS(-100+(100*(('01 (ind)'!AS30-MIN('01 (ind)'!AS$6:AS$37))/(MAX('01 (ind)'!AS$6:AS$37)-MIN('01 (ind)'!AS$6:AS$37))))))</f>
        <v>34.937814703945563</v>
      </c>
      <c r="AT31" s="75">
        <f>IF('01 (ind)'!AT$1="si",100*(('01 (ind)'!AT30-MIN('01 (ind)'!AT$6:AT$37))/(MAX('01 (ind)'!AT$6:AT$37)-MIN('01 (ind)'!AT$6:AT$37))),ABS(-100+(100*(('01 (ind)'!AT30-MIN('01 (ind)'!AT$6:AT$37))/(MAX('01 (ind)'!AT$6:AT$37)-MIN('01 (ind)'!AT$6:AT$37))))))</f>
        <v>0</v>
      </c>
      <c r="AU31" s="75">
        <f>IF('01 (ind)'!AU$1="si",100*(('01 (ind)'!AU30-MIN('01 (ind)'!AU$6:AU$37))/(MAX('01 (ind)'!AU$6:AU$37)-MIN('01 (ind)'!AU$6:AU$37))),ABS(-100+(100*(('01 (ind)'!AU30-MIN('01 (ind)'!AU$6:AU$37))/(MAX('01 (ind)'!AU$6:AU$37)-MIN('01 (ind)'!AU$6:AU$37))))))</f>
        <v>0</v>
      </c>
      <c r="AV31" s="75">
        <f>IF('01 (ind)'!AV$1="si",100*(('01 (ind)'!AV30-MIN('01 (ind)'!AV$6:AV$37))/(MAX('01 (ind)'!AV$6:AV$37)-MIN('01 (ind)'!AV$6:AV$37))),ABS(-100+(100*(('01 (ind)'!AV30-MIN('01 (ind)'!AV$6:AV$37))/(MAX('01 (ind)'!AV$6:AV$37)-MIN('01 (ind)'!AV$6:AV$37))))))</f>
        <v>94.974003466204508</v>
      </c>
      <c r="AW31" s="75">
        <f>IF('01 (ind)'!AW$1="si",100*(('01 (ind)'!AW30-MIN('01 (ind)'!AW$6:AW$37))/(MAX('01 (ind)'!AW$6:AW$37)-MIN('01 (ind)'!AW$6:AW$37))),ABS(-100+(100*(('01 (ind)'!AW30-MIN('01 (ind)'!AW$6:AW$37))/(MAX('01 (ind)'!AW$6:AW$37)-MIN('01 (ind)'!AW$6:AW$37))))))</f>
        <v>72.991187143597728</v>
      </c>
      <c r="AX31" s="75">
        <f>IF('01 (ind)'!AX$1="si",100*(('01 (ind)'!AX30-MIN('01 (ind)'!AX$6:AX$37))/(MAX('01 (ind)'!AX$6:AX$37)-MIN('01 (ind)'!AX$6:AX$37))),ABS(-100+(100*(('01 (ind)'!AX30-MIN('01 (ind)'!AX$6:AX$37))/(MAX('01 (ind)'!AX$6:AX$37)-MIN('01 (ind)'!AX$6:AX$37))))))</f>
        <v>23.868994784315689</v>
      </c>
      <c r="AY31" s="75">
        <f>IF('01 (ind)'!AY$1="si",100*(('01 (ind)'!AY30-MIN('01 (ind)'!AY$6:AY$37))/(MAX('01 (ind)'!AY$6:AY$37)-MIN('01 (ind)'!AY$6:AY$37))),ABS(-100+(100*(('01 (ind)'!AY30-MIN('01 (ind)'!AY$6:AY$37))/(MAX('01 (ind)'!AY$6:AY$37)-MIN('01 (ind)'!AY$6:AY$37))))))</f>
        <v>52.378686964795449</v>
      </c>
      <c r="AZ31" s="75">
        <f>IF('01 (ind)'!AZ$1="si",100*(('01 (ind)'!AZ30-MIN('01 (ind)'!AZ$6:AZ$37))/(MAX('01 (ind)'!AZ$6:AZ$37)-MIN('01 (ind)'!AZ$6:AZ$37))),ABS(-100+(100*(('01 (ind)'!AZ30-MIN('01 (ind)'!AZ$6:AZ$37))/(MAX('01 (ind)'!AZ$6:AZ$37)-MIN('01 (ind)'!AZ$6:AZ$37))))))</f>
        <v>4.7623863126664858</v>
      </c>
      <c r="BA31" s="75">
        <f>IF('01 (ind)'!BA$1="si",100*(('01 (ind)'!BA30-MIN('01 (ind)'!BA$6:BA$37))/(MAX('01 (ind)'!BA$6:BA$37)-MIN('01 (ind)'!BA$6:BA$37))),ABS(-100+(100*(('01 (ind)'!BA30-MIN('01 (ind)'!BA$6:BA$37))/(MAX('01 (ind)'!BA$6:BA$37)-MIN('01 (ind)'!BA$6:BA$37))))))</f>
        <v>19.02960245506987</v>
      </c>
      <c r="BB31" s="75">
        <f>IF('01 (ind)'!BB$1="si",100*(('01 (ind)'!BB30-MIN('01 (ind)'!BB$6:BB$37))/(MAX('01 (ind)'!BB$6:BB$37)-MIN('01 (ind)'!BB$6:BB$37))),ABS(-100+(100*(('01 (ind)'!BB30-MIN('01 (ind)'!BB$6:BB$37))/(MAX('01 (ind)'!BB$6:BB$37)-MIN('01 (ind)'!BB$6:BB$37))))))</f>
        <v>6.8499194984279494</v>
      </c>
      <c r="BC31" s="75">
        <f>IF('01 (ind)'!BC$1="si",100*(('01 (ind)'!BC30-MIN('01 (ind)'!BC$6:BC$37))/(MAX('01 (ind)'!BC$6:BC$37)-MIN('01 (ind)'!BC$6:BC$37))),ABS(-100+(100*(('01 (ind)'!BC30-MIN('01 (ind)'!BC$6:BC$37))/(MAX('01 (ind)'!BC$6:BC$37)-MIN('01 (ind)'!BC$6:BC$37))))))</f>
        <v>22.715672618675782</v>
      </c>
      <c r="BD31" s="75">
        <f>IF('01 (ind)'!BD$1="si",100*(('01 (ind)'!BD30-MIN('01 (ind)'!BD$6:BD$37))/(MAX('01 (ind)'!BD$6:BD$37)-MIN('01 (ind)'!BD$6:BD$37))),ABS(-100+(100*(('01 (ind)'!BD30-MIN('01 (ind)'!BD$6:BD$37))/(MAX('01 (ind)'!BD$6:BD$37)-MIN('01 (ind)'!BD$6:BD$37))))))</f>
        <v>57.378897675472075</v>
      </c>
      <c r="BE31" s="75">
        <f>IF('01 (ind)'!BE$1="si",100*(('01 (ind)'!BE30-MIN('01 (ind)'!BE$6:BE$37))/(MAX('01 (ind)'!BE$6:BE$37)-MIN('01 (ind)'!BE$6:BE$37))),ABS(-100+(100*(('01 (ind)'!BE30-MIN('01 (ind)'!BE$6:BE$37))/(MAX('01 (ind)'!BE$6:BE$37)-MIN('01 (ind)'!BE$6:BE$37))))))</f>
        <v>28.28185328185328</v>
      </c>
      <c r="BF31" s="75">
        <f>IF('01 (ind)'!BF$1="si",100*(('01 (ind)'!BF30-MIN('01 (ind)'!BF$6:BF$37))/(MAX('01 (ind)'!BF$6:BF$37)-MIN('01 (ind)'!BF$6:BF$37))),ABS(-100+(100*(('01 (ind)'!BF30-MIN('01 (ind)'!BF$6:BF$37))/(MAX('01 (ind)'!BF$6:BF$37)-MIN('01 (ind)'!BF$6:BF$37))))))</f>
        <v>45.99949810142018</v>
      </c>
      <c r="BG31" s="75">
        <f>IF('01 (ind)'!BG$1="si",100*(('01 (ind)'!BG30-MIN('01 (ind)'!BG$6:BG$37))/(MAX('01 (ind)'!BG$6:BG$37)-MIN('01 (ind)'!BG$6:BG$37))),ABS(-100+(100*(('01 (ind)'!BG30-MIN('01 (ind)'!BG$6:BG$37))/(MAX('01 (ind)'!BG$6:BG$37)-MIN('01 (ind)'!BG$6:BG$37))))))</f>
        <v>24.209093308884579</v>
      </c>
      <c r="BH31" s="75">
        <f>IF('01 (ind)'!BH$1="si",100*(('01 (ind)'!BH30-MIN('01 (ind)'!BH$6:BH$37))/(MAX('01 (ind)'!BH$6:BH$37)-MIN('01 (ind)'!BH$6:BH$37))),ABS(-100+(100*(('01 (ind)'!BH30-MIN('01 (ind)'!BH$6:BH$37))/(MAX('01 (ind)'!BH$6:BH$37)-MIN('01 (ind)'!BH$6:BH$37))))))</f>
        <v>31.273897424490464</v>
      </c>
      <c r="BI31" s="75">
        <f>IF('01 (ind)'!BI$1="si",100*(('01 (ind)'!BI30-MIN('01 (ind)'!BI$6:BI$37))/(MAX('01 (ind)'!BI$6:BI$37)-MIN('01 (ind)'!BI$6:BI$37))),ABS(-100+(100*(('01 (ind)'!BI30-MIN('01 (ind)'!BI$6:BI$37))/(MAX('01 (ind)'!BI$6:BI$37)-MIN('01 (ind)'!BI$6:BI$37))))))</f>
        <v>95.121470321465978</v>
      </c>
      <c r="BJ31" s="75">
        <f>IF('01 (ind)'!BJ$1="si",100*(('01 (ind)'!BJ30-MIN('01 (ind)'!BJ$6:BJ$37))/(MAX('01 (ind)'!BJ$6:BJ$37)-MIN('01 (ind)'!BJ$6:BJ$37))),ABS(-100+(100*(('01 (ind)'!BJ30-MIN('01 (ind)'!BJ$6:BJ$37))/(MAX('01 (ind)'!BJ$6:BJ$37)-MIN('01 (ind)'!BJ$6:BJ$37))))))</f>
        <v>12.04038067256565</v>
      </c>
      <c r="BK31" s="75">
        <f>IF('01 (ind)'!BK$1="si",100*(('01 (ind)'!BK30-MIN('01 (ind)'!BK$6:BK$37))/(MAX('01 (ind)'!BK$6:BK$37)-MIN('01 (ind)'!BK$6:BK$37))),ABS(-100+(100*(('01 (ind)'!BK30-MIN('01 (ind)'!BK$6:BK$37))/(MAX('01 (ind)'!BK$6:BK$37)-MIN('01 (ind)'!BK$6:BK$37))))))</f>
        <v>29.554128045373883</v>
      </c>
      <c r="BL31" s="75">
        <f>IF('01 (ind)'!BL$1="si",100*(('01 (ind)'!BL30-MIN('01 (ind)'!BL$6:BL$37))/(MAX('01 (ind)'!BL$6:BL$37)-MIN('01 (ind)'!BL$6:BL$37))),ABS(-100+(100*(('01 (ind)'!BL30-MIN('01 (ind)'!BL$6:BL$37))/(MAX('01 (ind)'!BL$6:BL$37)-MIN('01 (ind)'!BL$6:BL$37))))))</f>
        <v>49.549549549549546</v>
      </c>
      <c r="BM31" s="75">
        <f>IF('01 (ind)'!BM$1="si",100*(('01 (ind)'!BM30-MIN('01 (ind)'!BM$6:BM$37))/(MAX('01 (ind)'!BM$6:BM$37)-MIN('01 (ind)'!BM$6:BM$37))),ABS(-100+(100*(('01 (ind)'!BM30-MIN('01 (ind)'!BM$6:BM$37))/(MAX('01 (ind)'!BM$6:BM$37)-MIN('01 (ind)'!BM$6:BM$37))))))</f>
        <v>11.034434735455758</v>
      </c>
      <c r="BN31" s="75">
        <f>IF('01 (ind)'!BN$1="si",100*(('01 (ind)'!BN30-MIN('01 (ind)'!BN$6:BN$37))/(MAX('01 (ind)'!BN$6:BN$37)-MIN('01 (ind)'!BN$6:BN$37))),ABS(-100+(100*(('01 (ind)'!BN30-MIN('01 (ind)'!BN$6:BN$37))/(MAX('01 (ind)'!BN$6:BN$37)-MIN('01 (ind)'!BN$6:BN$37))))))</f>
        <v>16.347560738988136</v>
      </c>
      <c r="BO31" s="75">
        <f>IF('01 (ind)'!BO$1="si",100*(('01 (ind)'!BO30-MIN('01 (ind)'!BO$6:BO$37))/(MAX('01 (ind)'!BO$6:BO$37)-MIN('01 (ind)'!BO$6:BO$37))),ABS(-100+(100*(('01 (ind)'!BO30-MIN('01 (ind)'!BO$6:BO$37))/(MAX('01 (ind)'!BO$6:BO$37)-MIN('01 (ind)'!BO$6:BO$37))))))</f>
        <v>33.448089213618736</v>
      </c>
      <c r="BP31" s="75">
        <f>IF('01 (ind)'!BP$1="si",100*(('01 (ind)'!BP30-MIN('01 (ind)'!BP$6:BP$37))/(MAX('01 (ind)'!BP$6:BP$37)-MIN('01 (ind)'!BP$6:BP$37))),ABS(-100+(100*(('01 (ind)'!BP30-MIN('01 (ind)'!BP$6:BP$37))/(MAX('01 (ind)'!BP$6:BP$37)-MIN('01 (ind)'!BP$6:BP$37))))))</f>
        <v>41.745841873214474</v>
      </c>
      <c r="BQ31" s="75">
        <f>IF('01 (ind)'!BQ$1="si",100*(('01 (ind)'!BQ30-MIN('01 (ind)'!BQ$6:BQ$37))/(MAX('01 (ind)'!BQ$6:BQ$37)-MIN('01 (ind)'!BQ$6:BQ$37))),ABS(-100+(100*(('01 (ind)'!BQ30-MIN('01 (ind)'!BQ$6:BQ$37))/(MAX('01 (ind)'!BQ$6:BQ$37)-MIN('01 (ind)'!BQ$6:BQ$37))))))</f>
        <v>6.7873345845072919</v>
      </c>
      <c r="BR31" s="75">
        <f>IF('01 (ind)'!BR$1="si",100*(('01 (ind)'!BR30-MIN('01 (ind)'!BR$6:BR$37))/(MAX('01 (ind)'!BR$6:BR$37)-MIN('01 (ind)'!BR$6:BR$37))),ABS(-100+(100*(('01 (ind)'!BR30-MIN('01 (ind)'!BR$6:BR$37))/(MAX('01 (ind)'!BP$6:BP$37)-MIN('01 (ind)'!BR$6:BR$37))))))</f>
        <v>19.629868657445364</v>
      </c>
      <c r="BS31" s="75">
        <f>IF('01 (ind)'!BS$1="si",100*(('01 (ind)'!BS30-MIN('01 (ind)'!BS$6:BS$37))/(MAX('01 (ind)'!BS$6:BS$37)-MIN('01 (ind)'!BS$6:BS$37))),ABS(-100+(100*(('01 (ind)'!BS30-MIN('01 (ind)'!BS$6:BS$37))/(MAX('01 (ind)'!BQ$6:BQ$37)-MIN('01 (ind)'!BS$6:BS$37))))))</f>
        <v>62.301560202693395</v>
      </c>
      <c r="BT31" s="75">
        <f>IF('01 (ind)'!BT$1="si",100*(('01 (ind)'!BT30-MIN('01 (ind)'!BT$6:BT$37))/(MAX('01 (ind)'!BT$6:BT$37)-MIN('01 (ind)'!BT$6:BT$37))),ABS(-100+(100*(('01 (ind)'!BT30-MIN('01 (ind)'!BT$6:BT$37))/(MAX('01 (ind)'!BR$6:BR$37)-MIN('01 (ind)'!BT$6:BT$37))))))</f>
        <v>91.517297499999998</v>
      </c>
      <c r="BU31" s="75">
        <f>IF('01 (ind)'!BU$1="si",100*(('01 (ind)'!BU30-MIN('01 (ind)'!BU$6:BU$37))/(MAX('01 (ind)'!BU$6:BU$37)-MIN('01 (ind)'!BU$6:BU$37))),ABS(-100+(100*(('01 (ind)'!BU30-MIN('01 (ind)'!BU$6:BU$37))/(MAX('01 (ind)'!BU$6:BU$37)-MIN('01 (ind)'!BU$6:BU$37))))))</f>
        <v>54.734934299954688</v>
      </c>
      <c r="BV31" s="75">
        <f>IF('01 (ind)'!BV$1="si",100*(('01 (ind)'!BV30-MIN('01 (ind)'!BV$6:BV$37))/(MAX('01 (ind)'!BV$6:BV$37)-MIN('01 (ind)'!BV$6:BV$37))),ABS(-100+(100*(('01 (ind)'!BV30-MIN('01 (ind)'!BV$6:BV$37))/(MAX('01 (ind)'!BV$6:BV$37)-MIN('01 (ind)'!BV$6:BV$37))))))</f>
        <v>92.4449732302201</v>
      </c>
      <c r="BW31" s="75">
        <f>IF('01 (ind)'!BW$1="si",100*(('01 (ind)'!BW30-MIN('01 (ind)'!BW$6:BW$37))/(MAX('01 (ind)'!BW$6:BW$37)-MIN('01 (ind)'!BW$6:BW$37))),ABS(-100+(100*(('01 (ind)'!BW30-MIN('01 (ind)'!BW$6:BW$37))/(MAX('01 (ind)'!BW$6:BW$37)-MIN('01 (ind)'!BW$6:BW$37))))))</f>
        <v>93.752460952880966</v>
      </c>
      <c r="BX31" s="75">
        <f>IF('01 (ind)'!BX$1="si",100*(('01 (ind)'!BX30-MIN('01 (ind)'!BX$6:BX$37))/(MAX('01 (ind)'!BX$6:BX$37)-MIN('01 (ind)'!BX$6:BX$37))),ABS(-100+(100*(('01 (ind)'!BX30-MIN('01 (ind)'!BX$6:BX$37))/(MAX('01 (ind)'!BX$6:BX$37)-MIN('01 (ind)'!BX$6:BX$37))))))</f>
        <v>14.704597824467527</v>
      </c>
      <c r="BY31" s="75">
        <f>IF('01 (ind)'!BY$1="si",100*(('01 (ind)'!BY30-MIN('01 (ind)'!BY$6:BY$37))/(MAX('01 (ind)'!BY$6:BY$37)-MIN('01 (ind)'!BY$6:BY$37))),ABS(-100+(100*(('01 (ind)'!BY30-MIN('01 (ind)'!BY$6:BY$37))/(MAX('01 (ind)'!BY$6:BY$37)-MIN('01 (ind)'!BY$6:BY$37))))))</f>
        <v>8.7095887593980592</v>
      </c>
      <c r="BZ31" s="75">
        <f>IF('01 (ind)'!BZ$1="si",100*(('01 (ind)'!BZ30-MIN('01 (ind)'!BZ$6:BZ$37))/(MAX('01 (ind)'!BZ$6:BZ$37)-MIN('01 (ind)'!BZ$6:BZ$37))),ABS(-100+(100*(('01 (ind)'!BZ30-MIN('01 (ind)'!BZ$6:BZ$37))/(MAX('01 (ind)'!BZ$6:BZ$37)-MIN('01 (ind)'!BZ$6:BZ$37))))))</f>
        <v>92.587811257566869</v>
      </c>
      <c r="CA31" s="75">
        <f>IF('01 (ind)'!CA$1="si",100*(('01 (ind)'!CA30-MIN('01 (ind)'!CA$6:CA$37))/(MAX('01 (ind)'!CA$6:CA$37)-MIN('01 (ind)'!CA$6:CA$37))),ABS(-100+(100*(('01 (ind)'!CA30-MIN('01 (ind)'!CA$6:CA$37))/(MAX('01 (ind)'!CA$6:CA$37)-MIN('01 (ind)'!CA$6:CA$37))))))</f>
        <v>0</v>
      </c>
      <c r="CB31" s="75">
        <f>IF('01 (ind)'!CB$1="si",100*(('01 (ind)'!CB30-MIN('01 (ind)'!CB$6:CB$37))/(MAX('01 (ind)'!CB$6:CB$37)-MIN('01 (ind)'!CB$6:CB$37))),ABS(-100+(100*(('01 (ind)'!CB30-MIN('01 (ind)'!CB$6:CB$37))/(MAX('01 (ind)'!CB$6:CB$37)-MIN('01 (ind)'!CB$6:CB$37))))))</f>
        <v>75.510204081632651</v>
      </c>
      <c r="CC31" s="75">
        <f>IF('01 (ind)'!CC$1="si",100*(('01 (ind)'!CC30-MIN('01 (ind)'!CC$6:CC$37))/(MAX('01 (ind)'!CC$6:CC$37)-MIN('01 (ind)'!CC$6:CC$37))),ABS(-100+(100*(('01 (ind)'!CC30-MIN('01 (ind)'!CC$6:CC$37))/(MAX('01 (ind)'!CC$6:CC$37)-MIN('01 (ind)'!CC$6:CC$37))))))</f>
        <v>69.306230755092372</v>
      </c>
      <c r="CD31" s="75">
        <f>IF('01 (ind)'!CD$1="si",100*(('01 (ind)'!CD30-MIN('01 (ind)'!CD$6:CD$37))/(MAX('01 (ind)'!CD$6:CD$37)-MIN('01 (ind)'!CD$6:CD$37))),ABS(-100+(100*(('01 (ind)'!CD30-MIN('01 (ind)'!CD$6:CD$37))/(MAX('01 (ind)'!CD$6:CD$37)-MIN('01 (ind)'!CD$6:CD$37))))))</f>
        <v>8.5744393914570747</v>
      </c>
      <c r="CE31" s="75">
        <f>IF('01 (ind)'!CE$1="si",100*(('01 (ind)'!CE30-MIN('01 (ind)'!CE$6:CE$37))/(MAX('01 (ind)'!CE$6:CE$37)-MIN('01 (ind)'!CE$6:CE$37))),ABS(-100+(100*(('01 (ind)'!CE30-MIN('01 (ind)'!CE$6:CE$37))/(MAX('01 (ind)'!CE$6:CE$37)-MIN('01 (ind)'!CE$6:CE$37))))))</f>
        <v>6.598483092260027</v>
      </c>
      <c r="CF31" s="75">
        <f>IF('01 (ind)'!CF$1="si",100*(('01 (ind)'!CF30-MIN('01 (ind)'!CF$6:CF$37))/(MAX('01 (ind)'!CF$6:CF$37)-MIN('01 (ind)'!CF$6:CF$37))),ABS(-100+(100*(('01 (ind)'!CF30-MIN('01 (ind)'!CF$6:CF$37))/(MAX('01 (ind)'!CF$6:CF$37)-MIN('01 (ind)'!CF$6:CF$37))))))</f>
        <v>4.8718130397108457</v>
      </c>
      <c r="CG31" s="75">
        <f>IF('01 (ind)'!CG$1="si",100*(('01 (ind)'!CG30-MIN('01 (ind)'!CG$6:CG$37))/(MAX('01 (ind)'!CG$6:CG$37)-MIN('01 (ind)'!CG$6:CG$37))),ABS(-100+(100*(('01 (ind)'!CG30-MIN('01 (ind)'!CG$6:CG$37))/(MAX('01 (ind)'!CG$6:CG$37)-MIN('01 (ind)'!CG$6:CG$37))))))</f>
        <v>4.5503485011022242</v>
      </c>
      <c r="CH31" s="75">
        <f>IF('01 (ind)'!CH$1="si",100*(('01 (ind)'!CH30-MIN('01 (ind)'!CH$6:CH$37))/(MAX('01 (ind)'!CH$6:CH$37)-MIN('01 (ind)'!CH$6:CH$37))),ABS(-100+(100*(('01 (ind)'!CH30-MIN('01 (ind)'!CH$6:CH$37))/(MAX('01 (ind)'!CH$6:CH$37)-MIN('01 (ind)'!CH$6:CH$37))))))</f>
        <v>10.495661661356694</v>
      </c>
      <c r="CI31" s="75">
        <f>IF('01 (ind)'!CI$1="si",100*(('01 (ind)'!CI30-MIN('01 (ind)'!CI$6:CI$37))/(MAX('01 (ind)'!CI$6:CI$37)-MIN('01 (ind)'!CI$6:CI$37))),ABS(-100+(100*(('01 (ind)'!CI30-MIN('01 (ind)'!CI$6:CI$37))/(MAX('01 (ind)'!CI$6:CI$37)-MIN('01 (ind)'!CI$6:CI$37))))))</f>
        <v>33.164072290826176</v>
      </c>
      <c r="CJ31" s="75">
        <f>IF('01 (ind)'!CJ$1="si",100*(('01 (ind)'!CJ30-MIN('01 (ind)'!CJ$6:CJ$37))/(MAX('01 (ind)'!CJ$6:CJ$37)-MIN('01 (ind)'!CJ$6:CJ$37))),ABS(-100+(100*(('01 (ind)'!CJ30-MIN('01 (ind)'!CJ$6:CJ$37))/(MAX('01 (ind)'!CJ$6:CJ$37)-MIN('01 (ind)'!CJ$6:CJ$37))))))</f>
        <v>20.966763289913967</v>
      </c>
      <c r="CK31" s="75">
        <f>IF('01 (ind)'!CK$1="si",100*(('01 (ind)'!CK30-MIN('01 (ind)'!CK$6:CK$37))/(MAX('01 (ind)'!CK$6:CK$37)-MIN('01 (ind)'!CK$6:CK$37))),ABS(-100+(100*(('01 (ind)'!CK30-MIN('01 (ind)'!CK$6:CK$37))/(MAX('01 (ind)'!CK$6:CK$37)-MIN('01 (ind)'!CK$6:CK$37))))))</f>
        <v>10.992105859492082</v>
      </c>
      <c r="CL31" s="75">
        <f>IF('01 (ind)'!CL$1="si",100*(('01 (ind)'!CL30-MIN('01 (ind)'!CL$6:CL$37))/(MAX('01 (ind)'!CL$6:CL$37)-MIN('01 (ind)'!CL$6:CL$37))),ABS(-100+(100*(('01 (ind)'!CL30-MIN('01 (ind)'!CL$6:CL$37))/(MAX('01 (ind)'!CL$6:CL$37)-MIN('01 (ind)'!CL$6:CL$37))))))</f>
        <v>1.3857315923298281</v>
      </c>
      <c r="CM31" s="75">
        <f>IF('01 (ind)'!CM$1="si",100*(('01 (ind)'!CM30-MIN('01 (ind)'!CM$6:CM$37))/(MAX('01 (ind)'!CM$6:CM$37)-MIN('01 (ind)'!CM$6:CM$37))),ABS(-100+(100*(('01 (ind)'!CM30-MIN('01 (ind)'!CM$6:CM$37))/(MAX('01 (ind)'!CM$6:CM$37)-MIN('01 (ind)'!CM$6:CM$37))))))</f>
        <v>4.764545881584846</v>
      </c>
    </row>
    <row r="32" spans="1:91">
      <c r="A32" s="18" t="s">
        <v>230</v>
      </c>
      <c r="B32" s="87">
        <f>IF('01 (ind)'!B$1="si",100*(('01 (ind)'!B31-MIN('01 (ind)'!B$6:B$37))/(MAX('01 (ind)'!B$6:B$37)-MIN('01 (ind)'!B$6:B$37))),ABS(-100+(100*(('01 (ind)'!B31-MIN('01 (ind)'!B$6:B$37))/(MAX('01 (ind)'!B$6:B$37)-MIN('01 (ind)'!B$6:B$37))))))</f>
        <v>7.0221884848555476</v>
      </c>
      <c r="C32" s="87">
        <f>IF('01 (ind)'!C$1="si",100*(('01 (ind)'!C31-MIN('01 (ind)'!C$6:C$37))/(MAX('01 (ind)'!C$6:C$37)-MIN('01 (ind)'!C$6:C$37))),ABS(-100+(100*(('01 (ind)'!C31-MIN('01 (ind)'!C$6:C$37))/(MAX('01 (ind)'!C$6:C$37)-MIN('01 (ind)'!C$6:C$37))))))</f>
        <v>47.471385847032323</v>
      </c>
      <c r="D32" s="87">
        <f>IF('01 (ind)'!D$1="si",100*(('01 (ind)'!D31-MIN('01 (ind)'!D$6:D$37))/(MAX('01 (ind)'!D$6:D$37)-MIN('01 (ind)'!D$6:D$37))),ABS(-100+(100*(('01 (ind)'!D31-MIN('01 (ind)'!D$6:D$37))/(MAX('01 (ind)'!D$6:D$37)-MIN('01 (ind)'!D$6:D$37))))))</f>
        <v>89.855496036057914</v>
      </c>
      <c r="E32" s="87">
        <f>IF('01 (ind)'!E$1="si",100*(('01 (ind)'!E31-MIN('01 (ind)'!E$6:E$37))/(MAX('01 (ind)'!E$6:E$37)-MIN('01 (ind)'!E$6:E$37))),ABS(-100+(100*(('01 (ind)'!E31-MIN('01 (ind)'!E$6:E$37))/(MAX('01 (ind)'!E$6:E$37)-MIN('01 (ind)'!E$6:E$37))))))</f>
        <v>59.722222222222221</v>
      </c>
      <c r="F32" s="87">
        <f>IF('01 (ind)'!F$1="si",100*(('01 (ind)'!F31-MIN('01 (ind)'!F$6:F$37))/(MAX('01 (ind)'!F$6:F$37)-MIN('01 (ind)'!F$6:F$37))),ABS(-100+(100*(('01 (ind)'!F31-MIN('01 (ind)'!F$6:F$37))/(MAX('01 (ind)'!F$6:F$37)-MIN('01 (ind)'!F$6:F$37))))))</f>
        <v>27.868852459016384</v>
      </c>
      <c r="G32" s="87">
        <f>IF('01 (ind)'!G$1="si",100*(('01 (ind)'!G31-MIN('01 (ind)'!G$6:G$37))/(MAX('01 (ind)'!G$6:G$37)-MIN('01 (ind)'!G$6:G$37))),ABS(-100+(100*(('01 (ind)'!G31-MIN('01 (ind)'!G$6:G$37))/(MAX('01 (ind)'!G$6:G$37)-MIN('01 (ind)'!G$6:G$37))))))</f>
        <v>48.076923076923066</v>
      </c>
      <c r="H32" s="87">
        <f>IF('01 (ind)'!H$1="si",100*(('01 (ind)'!H31-MIN('01 (ind)'!H$6:H$37))/(MAX('01 (ind)'!H$6:H$37)-MIN('01 (ind)'!H$6:H$37))),ABS(-100+(100*(('01 (ind)'!H31-MIN('01 (ind)'!H$6:H$37))/(MAX('01 (ind)'!H$6:H$37)-MIN('01 (ind)'!H$6:H$37))))))</f>
        <v>1.6129032258064526</v>
      </c>
      <c r="I32" s="87">
        <f>IF('01 (ind)'!I$1="si",100*(('01 (ind)'!I31-MIN('01 (ind)'!I$6:I$37))/(MAX('01 (ind)'!I$6:I$37)-MIN('01 (ind)'!I$6:I$37))),ABS(-100+(100*(('01 (ind)'!I31-MIN('01 (ind)'!I$6:I$37))/(MAX('01 (ind)'!I$6:I$37)-MIN('01 (ind)'!I$6:I$37))))))</f>
        <v>41.492537313432834</v>
      </c>
      <c r="J32" s="87">
        <f>IF('01 (ind)'!J$1="si",100*(('01 (ind)'!J31-MIN('01 (ind)'!J$6:J$37))/(MAX('01 (ind)'!J$6:J$37)-MIN('01 (ind)'!J$6:J$37))),ABS(-100+(100*(('01 (ind)'!J31-MIN('01 (ind)'!J$6:J$37))/(MAX('01 (ind)'!J$6:J$37)-MIN('01 (ind)'!J$6:J$37))))))</f>
        <v>46.962025316455694</v>
      </c>
      <c r="K32" s="87">
        <f>IF('01 (ind)'!K$1="si",100*(('01 (ind)'!K31-MIN('01 (ind)'!K$6:K$37))/(MAX('01 (ind)'!K$6:K$37)-MIN('01 (ind)'!K$6:K$37))),ABS(-100+(100*(('01 (ind)'!K31-MIN('01 (ind)'!K$6:K$37))/(MAX('01 (ind)'!K$6:K$37)-MIN('01 (ind)'!K$6:K$37))))))</f>
        <v>27.221201819960221</v>
      </c>
      <c r="L32" s="87">
        <f>IF('01 (ind)'!L$1="si",100*(('01 (ind)'!L31-MIN('01 (ind)'!L$6:L$37))/(MAX('01 (ind)'!L$6:L$37)-MIN('01 (ind)'!L$6:L$37))),ABS(-100+(100*(('01 (ind)'!L31-MIN('01 (ind)'!L$6:L$37))/(MAX('01 (ind)'!L$6:L$37)-MIN('01 (ind)'!L$6:L$37))))))</f>
        <v>49.637675445514262</v>
      </c>
      <c r="M32" s="87">
        <f>IF('01 (ind)'!M$1="si",100*(('01 (ind)'!M31-MIN('01 (ind)'!M$6:M$37))/(MAX('01 (ind)'!M$6:M$37)-MIN('01 (ind)'!M$6:M$37))),ABS(-100+(100*(('01 (ind)'!M31-MIN('01 (ind)'!M$6:M$37))/(MAX('01 (ind)'!M$6:M$37)-MIN('01 (ind)'!M$6:M$37))))))</f>
        <v>0</v>
      </c>
      <c r="N32" s="87">
        <f>IF('01 (ind)'!N$1="si",100*(('01 (ind)'!N31-MIN('01 (ind)'!N$6:N$37))/(MAX('01 (ind)'!N$6:N$37)-MIN('01 (ind)'!N$6:N$37))),ABS(-100+(100*(('01 (ind)'!N31-MIN('01 (ind)'!N$6:N$37))/(MAX('01 (ind)'!N$6:N$37)-MIN('01 (ind)'!N$6:N$37))))))</f>
        <v>32.68652131784642</v>
      </c>
      <c r="O32" s="87">
        <f>IF('01 (ind)'!O$1="si",100*(('01 (ind)'!O31-MIN('01 (ind)'!O$6:O$37))/(MAX('01 (ind)'!O$6:O$37)-MIN('01 (ind)'!O$6:O$37))),ABS(-100+(100*(('01 (ind)'!O31-MIN('01 (ind)'!O$6:O$37))/(MAX('01 (ind)'!O$6:O$37)-MIN('01 (ind)'!O$6:O$37))))))</f>
        <v>84.536082474226802</v>
      </c>
      <c r="P32" s="87">
        <f>IF('01 (ind)'!P$1="si",100*(('01 (ind)'!P31-MIN('01 (ind)'!P$6:P$37))/(MAX('01 (ind)'!P$6:P$37)-MIN('01 (ind)'!P$6:P$37))),ABS(-100+(100*(('01 (ind)'!P31-MIN('01 (ind)'!P$6:P$37))/(MAX('01 (ind)'!P$6:P$37)-MIN('01 (ind)'!P$6:P$37))))))</f>
        <v>10.051198087876221</v>
      </c>
      <c r="Q32" s="87">
        <f>IF('01 (ind)'!Q$1="si",100*(('01 (ind)'!Q31-MIN('01 (ind)'!Q$6:Q$37))/(MAX('01 (ind)'!Q$6:Q$37)-MIN('01 (ind)'!Q$6:Q$37))),ABS(-100+(100*(('01 (ind)'!Q31-MIN('01 (ind)'!Q$6:Q$37))/(MAX('01 (ind)'!Q$6:Q$37)-MIN('01 (ind)'!Q$6:Q$37))))))</f>
        <v>1.3286054857819529</v>
      </c>
      <c r="R32" s="87">
        <f>IF('01 (ind)'!R$1="si",100*(('01 (ind)'!R31-MIN('01 (ind)'!R$6:R$37))/(MAX('01 (ind)'!R$6:R$37)-MIN('01 (ind)'!R$6:R$37))),ABS(-100+(100*(('01 (ind)'!R31-MIN('01 (ind)'!R$6:R$37))/(MAX('01 (ind)'!R$6:R$37)-MIN('01 (ind)'!R$6:R$37))))))</f>
        <v>0.1205914467529258</v>
      </c>
      <c r="S32" s="75">
        <f>ABS(ABS(('01 (ind)'!S31-((MAX('01 (ind)'!S$6:S$37)+MIN('01 (ind)'!S$6:S$37))/2))/(((MAX('01 (ind)'!S$6:S$37)+MIN('01 (ind)'!S$6:S$37))/2)-MAX('01 (ind)'!S$6:S$37))*100)-100)</f>
        <v>62.124003664551168</v>
      </c>
      <c r="T32" s="75">
        <f>IF('01 (ind)'!T$1="si",100*(('01 (ind)'!T31-MIN('01 (ind)'!T$6:T$37))/(MAX('01 (ind)'!T$6:T$37)-MIN('01 (ind)'!T$6:T$37))),ABS(-100+(100*(('01 (ind)'!T31-MIN('01 (ind)'!T$6:T$37))/(MAX('01 (ind)'!T$6:T$37)-MIN('01 (ind)'!T$6:T$37))))))</f>
        <v>29.39153125370656</v>
      </c>
      <c r="U32" s="75">
        <f>IF('01 (ind)'!U$1="si",100*(('01 (ind)'!U31-MIN('01 (ind)'!U$6:U$37))/(MAX('01 (ind)'!U$6:U$37)-MIN('01 (ind)'!U$6:U$37))),ABS(-100+(100*(('01 (ind)'!U31-MIN('01 (ind)'!U$6:U$37))/(MAX('01 (ind)'!U$6:U$37)-MIN('01 (ind)'!U$6:U$37))))))</f>
        <v>0</v>
      </c>
      <c r="V32" s="75">
        <f>IF('01 (ind)'!V$1="si",100*(('01 (ind)'!V31-MIN('01 (ind)'!V$6:V$37))/(MAX('01 (ind)'!V$6:V$37)-MIN('01 (ind)'!V$6:V$37))),ABS(-100+(100*(('01 (ind)'!V31-MIN('01 (ind)'!V$6:V$37))/(MAX('01 (ind)'!V$6:V$37)-MIN('01 (ind)'!V$6:V$37))))))</f>
        <v>94.475138121546962</v>
      </c>
      <c r="W32" s="75">
        <f>IF('01 (ind)'!W$1="si",100*(('01 (ind)'!W31-MIN('01 (ind)'!W$6:W$37))/(MAX('01 (ind)'!W$6:W$37)-MIN('01 (ind)'!W$6:W$37))),ABS(-100+(100*(('01 (ind)'!W31-MIN('01 (ind)'!W$6:W$37))/(MAX('01 (ind)'!W$6:W$37)-MIN('01 (ind)'!W$6:W$37))))))</f>
        <v>44.096007117911576</v>
      </c>
      <c r="X32" s="75">
        <f>IF('01 (ind)'!X$1="si",100*(('01 (ind)'!X31-MIN('01 (ind)'!X$6:X$37))/(MAX('01 (ind)'!X$6:X$37)-MIN('01 (ind)'!X$6:X$37))),ABS(-100+(100*(('01 (ind)'!X31-MIN('01 (ind)'!X$6:X$37))/(MAX('01 (ind)'!X$6:X$37)-MIN('01 (ind)'!X$6:X$37))))))</f>
        <v>66.745939268580486</v>
      </c>
      <c r="Y32" s="75">
        <f>IF('01 (ind)'!Y$1="si",100*(('01 (ind)'!Y31-MIN('01 (ind)'!Y$6:Y$37))/(MAX('01 (ind)'!Y$6:Y$37)-MIN('01 (ind)'!Y$6:Y$37))),ABS(-100+(100*(('01 (ind)'!Y31-MIN('01 (ind)'!Y$6:Y$37))/(MAX('01 (ind)'!Y$6:Y$37)-MIN('01 (ind)'!Y$6:Y$37))))))</f>
        <v>83.538147522522536</v>
      </c>
      <c r="Z32" s="75">
        <f>IF('01 (ind)'!Z$1="si",100*(('01 (ind)'!Z31-MIN('01 (ind)'!Z$6:Z$37))/(MAX('01 (ind)'!Z$6:Z$37)-MIN('01 (ind)'!Z$6:Z$37))),ABS(-100+(100*(('01 (ind)'!Z31-MIN('01 (ind)'!Z$6:Z$37))/(MAX('01 (ind)'!Z$6:Z$37)-MIN('01 (ind)'!Z$6:Z$37))))))</f>
        <v>74.338498627043975</v>
      </c>
      <c r="AA32" s="75">
        <f>IF('01 (ind)'!AA$1="si",100*(('01 (ind)'!AA31-MIN('01 (ind)'!AA$6:AA$37))/(MAX('01 (ind)'!AA$6:AA$37)-MIN('01 (ind)'!AA$6:AA$37))),ABS(-100+(100*(('01 (ind)'!AA31-MIN('01 (ind)'!AA$6:AA$37))/(MAX('01 (ind)'!AA$6:AA$37)-MIN('01 (ind)'!AA$6:AA$37))))))</f>
        <v>80.889940094568956</v>
      </c>
      <c r="AB32" s="75">
        <f>IF('01 (ind)'!AB$1="si",100*(('01 (ind)'!AB31-MIN('01 (ind)'!AB$6:AB$37))/(MAX('01 (ind)'!AB$6:AB$37)-MIN('01 (ind)'!AB$6:AB$37))),ABS(-100+(100*(('01 (ind)'!AB31-MIN('01 (ind)'!AB$6:AB$37))/(MAX('01 (ind)'!AB$6:AB$37)-MIN('01 (ind)'!AB$6:AB$37))))))</f>
        <v>33.595391571599173</v>
      </c>
      <c r="AC32" s="75">
        <f>IF('01 (ind)'!AC$1="si",100*(('01 (ind)'!AC31-MIN('01 (ind)'!AC$6:AC$37))/(MAX('01 (ind)'!AC$6:AC$37)-MIN('01 (ind)'!AC$6:AC$37))),ABS(-100+(100*(('01 (ind)'!AC31-MIN('01 (ind)'!AC$6:AC$37))/(MAX('01 (ind)'!AC$6:AC$37)-MIN('01 (ind)'!AC$6:AC$37))))))</f>
        <v>58.460326321362096</v>
      </c>
      <c r="AD32" s="75">
        <f>IF('01 (ind)'!AD$1="si",100*(('01 (ind)'!AD31-MIN('01 (ind)'!AD$6:AD$37))/(MAX('01 (ind)'!AD$6:AD$37)-MIN('01 (ind)'!AD$6:AD$37))),ABS(-100+(100*(('01 (ind)'!AD31-MIN('01 (ind)'!AD$6:AD$37))/(MAX('01 (ind)'!AD$6:AD$37)-MIN('01 (ind)'!AD$6:AD$37))))))</f>
        <v>35.279448874485759</v>
      </c>
      <c r="AE32" s="75">
        <f>IF('01 (ind)'!AE$1="si",100*(('01 (ind)'!AE31-MIN('01 (ind)'!AE$6:AE$37))/(MAX('01 (ind)'!AE$6:AE$37)-MIN('01 (ind)'!AE$6:AE$37))),ABS(-100+(100*(('01 (ind)'!AE31-MIN('01 (ind)'!AE$6:AE$37))/(MAX('01 (ind)'!AE$6:AE$37)-MIN('01 (ind)'!AE$6:AE$37))))))</f>
        <v>43.382214873225301</v>
      </c>
      <c r="AF32" s="75">
        <f>IF('01 (ind)'!AF$1="si",100*(('01 (ind)'!AF31-MIN('01 (ind)'!AF$6:AF$37))/(MAX('01 (ind)'!AF$6:AF$37)-MIN('01 (ind)'!AF$6:AF$37))),ABS(-100+(100*(('01 (ind)'!AF31-MIN('01 (ind)'!AF$6:AF$37))/(MAX('01 (ind)'!AF$6:AF$37)-MIN('01 (ind)'!AF$6:AF$37))))))</f>
        <v>92.553191489361694</v>
      </c>
      <c r="AG32" s="75">
        <f>IF('01 (ind)'!AG$1="si",100*(('01 (ind)'!AG31-MIN('01 (ind)'!AG$6:AG$37))/(MAX('01 (ind)'!AG$6:AG$37)-MIN('01 (ind)'!AG$6:AG$37))),ABS(-100+(100*(('01 (ind)'!AG31-MIN('01 (ind)'!AG$6:AG$37))/(MAX('01 (ind)'!AG$6:AG$37)-MIN('01 (ind)'!AG$6:AG$37))))))</f>
        <v>51.851851851851883</v>
      </c>
      <c r="AH32" s="75">
        <f>IF('01 (ind)'!AH$1="si",100*(('01 (ind)'!AH31-MIN('01 (ind)'!AH$6:AH$37))/(MAX('01 (ind)'!AH$6:AH$37)-MIN('01 (ind)'!AH$6:AH$37))),ABS(-100+(100*(('01 (ind)'!AH31-MIN('01 (ind)'!AH$6:AH$37))/(MAX('01 (ind)'!AH$6:AH$37)-MIN('01 (ind)'!AH$6:AH$37))))))</f>
        <v>32.894736842105267</v>
      </c>
      <c r="AI32" s="75">
        <f>IF('01 (ind)'!AI$1="si",100*(('01 (ind)'!AI31-MIN('01 (ind)'!AI$6:AI$37))/(MAX('01 (ind)'!AI$6:AI$37)-MIN('01 (ind)'!AI$6:AI$37))),ABS(-100+(100*(('01 (ind)'!AI31-MIN('01 (ind)'!AI$6:AI$37))/(MAX('01 (ind)'!AI$6:AI$37)-MIN('01 (ind)'!AI$6:AI$37))))))</f>
        <v>1.3502668806688811</v>
      </c>
      <c r="AJ32" s="75">
        <f>IF('01 (ind)'!AJ$1="si",100*(('01 (ind)'!AJ31-MIN('01 (ind)'!AJ$6:AJ$37))/(MAX('01 (ind)'!AJ$6:AJ$37)-MIN('01 (ind)'!AJ$6:AJ$37))),ABS(-100+(100*(('01 (ind)'!AJ31-MIN('01 (ind)'!AJ$6:AJ$37))/(MAX('01 (ind)'!AJ$6:AJ$37)-MIN('01 (ind)'!AJ$6:AJ$37))))))</f>
        <v>81.380897583429217</v>
      </c>
      <c r="AK32" s="75">
        <f>IF('01 (ind)'!AK$1="si",100*(('01 (ind)'!AK31-MIN('01 (ind)'!AK$6:AK$37))/(MAX('01 (ind)'!AK$6:AK$37)-MIN('01 (ind)'!AK$6:AK$37))),ABS(-100+(100*(('01 (ind)'!AK31-MIN('01 (ind)'!AK$6:AK$37))/(MAX('01 (ind)'!AK$6:AK$37)-MIN('01 (ind)'!AK$6:AK$37))))))</f>
        <v>11.629873630374476</v>
      </c>
      <c r="AL32" s="75">
        <f>IF('01 (ind)'!AL$1="si",100*(('01 (ind)'!AL31-MIN('01 (ind)'!AL$6:AL$37))/(MAX('01 (ind)'!AL$6:AL$37)-MIN('01 (ind)'!AL$6:AL$37))),ABS(-100+(100*(('01 (ind)'!AL31-MIN('01 (ind)'!AL$6:AL$37))/(MAX('01 (ind)'!AL$6:AL$37)-MIN('01 (ind)'!AL$6:AL$37))))))</f>
        <v>51.13511034527167</v>
      </c>
      <c r="AM32" s="75">
        <f>IF('01 (ind)'!AM$1="si",100*(('01 (ind)'!AM31-MIN('01 (ind)'!AM$6:AM$37))/(MAX('01 (ind)'!AM$6:AM$37)-MIN('01 (ind)'!AM$6:AM$37))),ABS(-100+(100*(('01 (ind)'!AM31-MIN('01 (ind)'!AM$6:AM$37))/(MAX('01 (ind)'!AM$6:AM$37)-MIN('01 (ind)'!AM$6:AM$37))))))</f>
        <v>83.304162118941662</v>
      </c>
      <c r="AN32" s="75">
        <f>IF('01 (ind)'!AN$1="si",100*(('01 (ind)'!AN31-MIN('01 (ind)'!AN$6:AN$37))/(MAX('01 (ind)'!AN$6:AN$37)-MIN('01 (ind)'!AN$6:AN$37))),ABS(-100+(100*(('01 (ind)'!AN31-MIN('01 (ind)'!AN$6:AN$37))/(MAX('01 (ind)'!AN$6:AN$37)-MIN('01 (ind)'!AN$6:AN$37))))))</f>
        <v>65.653452107770562</v>
      </c>
      <c r="AO32" s="75">
        <f>IF('01 (ind)'!AO$1="si",100*(('01 (ind)'!AO31-MIN('01 (ind)'!AO$6:AO$37))/(MAX('01 (ind)'!AO$6:AO$37)-MIN('01 (ind)'!AO$6:AO$37))),ABS(-100+(100*(('01 (ind)'!AO31-MIN('01 (ind)'!AO$6:AO$37))/(MAX('01 (ind)'!AO$6:AO$37)-MIN('01 (ind)'!AO$6:AO$37))))))</f>
        <v>24.294543107346389</v>
      </c>
      <c r="AP32" s="75">
        <f>IF('01 (ind)'!AP$1="si",100*(('01 (ind)'!AP31-MIN('01 (ind)'!AP$6:AP$37))/(MAX('01 (ind)'!AP$6:AP$37)-MIN('01 (ind)'!AP$6:AP$37))),ABS(-100+(100*(('01 (ind)'!AP31-MIN('01 (ind)'!AP$6:AP$37))/(MAX('01 (ind)'!AP$6:AP$37)-MIN('01 (ind)'!AP$6:AP$37))))))</f>
        <v>35.163667564103477</v>
      </c>
      <c r="AQ32" s="75">
        <f>IF('01 (ind)'!AQ$1="si",100*(('01 (ind)'!AQ31-MIN('01 (ind)'!AQ$6:AQ$37))/(MAX('01 (ind)'!AQ$6:AQ$37)-MIN('01 (ind)'!AQ$6:AQ$37))),ABS(-100+(100*(('01 (ind)'!AQ31-MIN('01 (ind)'!AQ$6:AQ$37))/(MAX('01 (ind)'!AQ$6:AQ$37)-MIN('01 (ind)'!AQ$6:AQ$37))))))</f>
        <v>10.351619623996912</v>
      </c>
      <c r="AR32" s="75">
        <f>IF('01 (ind)'!AR$1="si",100*(('01 (ind)'!AR31-MIN('01 (ind)'!AR$6:AR$37))/(MAX('01 (ind)'!AR$6:AR$37)-MIN('01 (ind)'!AR$6:AR$37))),ABS(-100+(100*(('01 (ind)'!AR31-MIN('01 (ind)'!AR$6:AR$37))/(MAX('01 (ind)'!AR$6:AR$37)-MIN('01 (ind)'!AR$6:AR$37))))))</f>
        <v>64.490014072809714</v>
      </c>
      <c r="AS32" s="75">
        <f>IF('01 (ind)'!AS$1="si",100*(('01 (ind)'!AS31-MIN('01 (ind)'!AS$6:AS$37))/(MAX('01 (ind)'!AS$6:AS$37)-MIN('01 (ind)'!AS$6:AS$37))),ABS(-100+(100*(('01 (ind)'!AS31-MIN('01 (ind)'!AS$6:AS$37))/(MAX('01 (ind)'!AS$6:AS$37)-MIN('01 (ind)'!AS$6:AS$37))))))</f>
        <v>37.32553707571924</v>
      </c>
      <c r="AT32" s="75">
        <f>IF('01 (ind)'!AT$1="si",100*(('01 (ind)'!AT31-MIN('01 (ind)'!AT$6:AT$37))/(MAX('01 (ind)'!AT$6:AT$37)-MIN('01 (ind)'!AT$6:AT$37))),ABS(-100+(100*(('01 (ind)'!AT31-MIN('01 (ind)'!AT$6:AT$37))/(MAX('01 (ind)'!AT$6:AT$37)-MIN('01 (ind)'!AT$6:AT$37))))))</f>
        <v>0</v>
      </c>
      <c r="AU32" s="75">
        <f>IF('01 (ind)'!AU$1="si",100*(('01 (ind)'!AU31-MIN('01 (ind)'!AU$6:AU$37))/(MAX('01 (ind)'!AU$6:AU$37)-MIN('01 (ind)'!AU$6:AU$37))),ABS(-100+(100*(('01 (ind)'!AU31-MIN('01 (ind)'!AU$6:AU$37))/(MAX('01 (ind)'!AU$6:AU$37)-MIN('01 (ind)'!AU$6:AU$37))))))</f>
        <v>60.869565217391312</v>
      </c>
      <c r="AV32" s="75">
        <f>IF('01 (ind)'!AV$1="si",100*(('01 (ind)'!AV31-MIN('01 (ind)'!AV$6:AV$37))/(MAX('01 (ind)'!AV$6:AV$37)-MIN('01 (ind)'!AV$6:AV$37))),ABS(-100+(100*(('01 (ind)'!AV31-MIN('01 (ind)'!AV$6:AV$37))/(MAX('01 (ind)'!AV$6:AV$37)-MIN('01 (ind)'!AV$6:AV$37))))))</f>
        <v>81.802426343154252</v>
      </c>
      <c r="AW32" s="75">
        <f>IF('01 (ind)'!AW$1="si",100*(('01 (ind)'!AW31-MIN('01 (ind)'!AW$6:AW$37))/(MAX('01 (ind)'!AW$6:AW$37)-MIN('01 (ind)'!AW$6:AW$37))),ABS(-100+(100*(('01 (ind)'!AW31-MIN('01 (ind)'!AW$6:AW$37))/(MAX('01 (ind)'!AW$6:AW$37)-MIN('01 (ind)'!AW$6:AW$37))))))</f>
        <v>67.651632970451004</v>
      </c>
      <c r="AX32" s="75">
        <f>IF('01 (ind)'!AX$1="si",100*(('01 (ind)'!AX31-MIN('01 (ind)'!AX$6:AX$37))/(MAX('01 (ind)'!AX$6:AX$37)-MIN('01 (ind)'!AX$6:AX$37))),ABS(-100+(100*(('01 (ind)'!AX31-MIN('01 (ind)'!AX$6:AX$37))/(MAX('01 (ind)'!AX$6:AX$37)-MIN('01 (ind)'!AX$6:AX$37))))))</f>
        <v>34.40447815723801</v>
      </c>
      <c r="AY32" s="75">
        <f>IF('01 (ind)'!AY$1="si",100*(('01 (ind)'!AY31-MIN('01 (ind)'!AY$6:AY$37))/(MAX('01 (ind)'!AY$6:AY$37)-MIN('01 (ind)'!AY$6:AY$37))),ABS(-100+(100*(('01 (ind)'!AY31-MIN('01 (ind)'!AY$6:AY$37))/(MAX('01 (ind)'!AY$6:AY$37)-MIN('01 (ind)'!AY$6:AY$37))))))</f>
        <v>69.505233111322582</v>
      </c>
      <c r="AZ32" s="75">
        <f>IF('01 (ind)'!AZ$1="si",100*(('01 (ind)'!AZ31-MIN('01 (ind)'!AZ$6:AZ$37))/(MAX('01 (ind)'!AZ$6:AZ$37)-MIN('01 (ind)'!AZ$6:AZ$37))),ABS(-100+(100*(('01 (ind)'!AZ31-MIN('01 (ind)'!AZ$6:AZ$37))/(MAX('01 (ind)'!AZ$6:AZ$37)-MIN('01 (ind)'!AZ$6:AZ$37))))))</f>
        <v>4.4849020388345711</v>
      </c>
      <c r="BA32" s="75">
        <f>IF('01 (ind)'!BA$1="si",100*(('01 (ind)'!BA31-MIN('01 (ind)'!BA$6:BA$37))/(MAX('01 (ind)'!BA$6:BA$37)-MIN('01 (ind)'!BA$6:BA$37))),ABS(-100+(100*(('01 (ind)'!BA31-MIN('01 (ind)'!BA$6:BA$37))/(MAX('01 (ind)'!BA$6:BA$37)-MIN('01 (ind)'!BA$6:BA$37))))))</f>
        <v>13.288053356437976</v>
      </c>
      <c r="BB32" s="75">
        <f>IF('01 (ind)'!BB$1="si",100*(('01 (ind)'!BB31-MIN('01 (ind)'!BB$6:BB$37))/(MAX('01 (ind)'!BB$6:BB$37)-MIN('01 (ind)'!BB$6:BB$37))),ABS(-100+(100*(('01 (ind)'!BB31-MIN('01 (ind)'!BB$6:BB$37))/(MAX('01 (ind)'!BB$6:BB$37)-MIN('01 (ind)'!BB$6:BB$37))))))</f>
        <v>26.354178648504739</v>
      </c>
      <c r="BC32" s="75">
        <f>IF('01 (ind)'!BC$1="si",100*(('01 (ind)'!BC31-MIN('01 (ind)'!BC$6:BC$37))/(MAX('01 (ind)'!BC$6:BC$37)-MIN('01 (ind)'!BC$6:BC$37))),ABS(-100+(100*(('01 (ind)'!BC31-MIN('01 (ind)'!BC$6:BC$37))/(MAX('01 (ind)'!BC$6:BC$37)-MIN('01 (ind)'!BC$6:BC$37))))))</f>
        <v>18.303072493323906</v>
      </c>
      <c r="BD32" s="75">
        <f>IF('01 (ind)'!BD$1="si",100*(('01 (ind)'!BD31-MIN('01 (ind)'!BD$6:BD$37))/(MAX('01 (ind)'!BD$6:BD$37)-MIN('01 (ind)'!BD$6:BD$37))),ABS(-100+(100*(('01 (ind)'!BD31-MIN('01 (ind)'!BD$6:BD$37))/(MAX('01 (ind)'!BD$6:BD$37)-MIN('01 (ind)'!BD$6:BD$37))))))</f>
        <v>90.703853458553013</v>
      </c>
      <c r="BE32" s="75">
        <f>IF('01 (ind)'!BE$1="si",100*(('01 (ind)'!BE31-MIN('01 (ind)'!BE$6:BE$37))/(MAX('01 (ind)'!BE$6:BE$37)-MIN('01 (ind)'!BE$6:BE$37))),ABS(-100+(100*(('01 (ind)'!BE31-MIN('01 (ind)'!BE$6:BE$37))/(MAX('01 (ind)'!BE$6:BE$37)-MIN('01 (ind)'!BE$6:BE$37))))))</f>
        <v>18.050193050193048</v>
      </c>
      <c r="BF32" s="75">
        <f>IF('01 (ind)'!BF$1="si",100*(('01 (ind)'!BF31-MIN('01 (ind)'!BF$6:BF$37))/(MAX('01 (ind)'!BF$6:BF$37)-MIN('01 (ind)'!BF$6:BF$37))),ABS(-100+(100*(('01 (ind)'!BF31-MIN('01 (ind)'!BF$6:BF$37))/(MAX('01 (ind)'!BF$6:BF$37)-MIN('01 (ind)'!BF$6:BF$37))))))</f>
        <v>38.136981437763382</v>
      </c>
      <c r="BG32" s="75">
        <f>IF('01 (ind)'!BG$1="si",100*(('01 (ind)'!BG31-MIN('01 (ind)'!BG$6:BG$37))/(MAX('01 (ind)'!BG$6:BG$37)-MIN('01 (ind)'!BG$6:BG$37))),ABS(-100+(100*(('01 (ind)'!BG31-MIN('01 (ind)'!BG$6:BG$37))/(MAX('01 (ind)'!BG$6:BG$37)-MIN('01 (ind)'!BG$6:BG$37))))))</f>
        <v>21.2514708483228</v>
      </c>
      <c r="BH32" s="75">
        <f>IF('01 (ind)'!BH$1="si",100*(('01 (ind)'!BH31-MIN('01 (ind)'!BH$6:BH$37))/(MAX('01 (ind)'!BH$6:BH$37)-MIN('01 (ind)'!BH$6:BH$37))),ABS(-100+(100*(('01 (ind)'!BH31-MIN('01 (ind)'!BH$6:BH$37))/(MAX('01 (ind)'!BH$6:BH$37)-MIN('01 (ind)'!BH$6:BH$37))))))</f>
        <v>23.071011585712974</v>
      </c>
      <c r="BI32" s="75">
        <f>IF('01 (ind)'!BI$1="si",100*(('01 (ind)'!BI31-MIN('01 (ind)'!BI$6:BI$37))/(MAX('01 (ind)'!BI$6:BI$37)-MIN('01 (ind)'!BI$6:BI$37))),ABS(-100+(100*(('01 (ind)'!BI31-MIN('01 (ind)'!BI$6:BI$37))/(MAX('01 (ind)'!BI$6:BI$37)-MIN('01 (ind)'!BI$6:BI$37))))))</f>
        <v>69.399651127748399</v>
      </c>
      <c r="BJ32" s="75">
        <f>IF('01 (ind)'!BJ$1="si",100*(('01 (ind)'!BJ31-MIN('01 (ind)'!BJ$6:BJ$37))/(MAX('01 (ind)'!BJ$6:BJ$37)-MIN('01 (ind)'!BJ$6:BJ$37))),ABS(-100+(100*(('01 (ind)'!BJ31-MIN('01 (ind)'!BJ$6:BJ$37))/(MAX('01 (ind)'!BJ$6:BJ$37)-MIN('01 (ind)'!BJ$6:BJ$37))))))</f>
        <v>6.388615084858924</v>
      </c>
      <c r="BK32" s="75">
        <f>IF('01 (ind)'!BK$1="si",100*(('01 (ind)'!BK31-MIN('01 (ind)'!BK$6:BK$37))/(MAX('01 (ind)'!BK$6:BK$37)-MIN('01 (ind)'!BK$6:BK$37))),ABS(-100+(100*(('01 (ind)'!BK31-MIN('01 (ind)'!BK$6:BK$37))/(MAX('01 (ind)'!BK$6:BK$37)-MIN('01 (ind)'!BK$6:BK$37))))))</f>
        <v>26.598492486980419</v>
      </c>
      <c r="BL32" s="75">
        <f>IF('01 (ind)'!BL$1="si",100*(('01 (ind)'!BL31-MIN('01 (ind)'!BL$6:BL$37))/(MAX('01 (ind)'!BL$6:BL$37)-MIN('01 (ind)'!BL$6:BL$37))),ABS(-100+(100*(('01 (ind)'!BL31-MIN('01 (ind)'!BL$6:BL$37))/(MAX('01 (ind)'!BL$6:BL$37)-MIN('01 (ind)'!BL$6:BL$37))))))</f>
        <v>41.441441441441441</v>
      </c>
      <c r="BM32" s="75">
        <f>IF('01 (ind)'!BM$1="si",100*(('01 (ind)'!BM31-MIN('01 (ind)'!BM$6:BM$37))/(MAX('01 (ind)'!BM$6:BM$37)-MIN('01 (ind)'!BM$6:BM$37))),ABS(-100+(100*(('01 (ind)'!BM31-MIN('01 (ind)'!BM$6:BM$37))/(MAX('01 (ind)'!BM$6:BM$37)-MIN('01 (ind)'!BM$6:BM$37))))))</f>
        <v>4.5912322203402756</v>
      </c>
      <c r="BN32" s="75">
        <f>IF('01 (ind)'!BN$1="si",100*(('01 (ind)'!BN31-MIN('01 (ind)'!BN$6:BN$37))/(MAX('01 (ind)'!BN$6:BN$37)-MIN('01 (ind)'!BN$6:BN$37))),ABS(-100+(100*(('01 (ind)'!BN31-MIN('01 (ind)'!BN$6:BN$37))/(MAX('01 (ind)'!BN$6:BN$37)-MIN('01 (ind)'!BN$6:BN$37))))))</f>
        <v>23.522924814719527</v>
      </c>
      <c r="BO32" s="75">
        <f>IF('01 (ind)'!BO$1="si",100*(('01 (ind)'!BO31-MIN('01 (ind)'!BO$6:BO$37))/(MAX('01 (ind)'!BO$6:BO$37)-MIN('01 (ind)'!BO$6:BO$37))),ABS(-100+(100*(('01 (ind)'!BO31-MIN('01 (ind)'!BO$6:BO$37))/(MAX('01 (ind)'!BO$6:BO$37)-MIN('01 (ind)'!BO$6:BO$37))))))</f>
        <v>12.11233004651624</v>
      </c>
      <c r="BP32" s="75">
        <f>IF('01 (ind)'!BP$1="si",100*(('01 (ind)'!BP31-MIN('01 (ind)'!BP$6:BP$37))/(MAX('01 (ind)'!BP$6:BP$37)-MIN('01 (ind)'!BP$6:BP$37))),ABS(-100+(100*(('01 (ind)'!BP31-MIN('01 (ind)'!BP$6:BP$37))/(MAX('01 (ind)'!BP$6:BP$37)-MIN('01 (ind)'!BP$6:BP$37))))))</f>
        <v>50.123244064378312</v>
      </c>
      <c r="BQ32" s="75">
        <f>IF('01 (ind)'!BQ$1="si",100*(('01 (ind)'!BQ31-MIN('01 (ind)'!BQ$6:BQ$37))/(MAX('01 (ind)'!BQ$6:BQ$37)-MIN('01 (ind)'!BQ$6:BQ$37))),ABS(-100+(100*(('01 (ind)'!BQ31-MIN('01 (ind)'!BQ$6:BQ$37))/(MAX('01 (ind)'!BQ$6:BQ$37)-MIN('01 (ind)'!BQ$6:BQ$37))))))</f>
        <v>9.1707760109844561</v>
      </c>
      <c r="BR32" s="75">
        <f>IF('01 (ind)'!BR$1="si",100*(('01 (ind)'!BR31-MIN('01 (ind)'!BR$6:BR$37))/(MAX('01 (ind)'!BR$6:BR$37)-MIN('01 (ind)'!BR$6:BR$37))),ABS(-100+(100*(('01 (ind)'!BR31-MIN('01 (ind)'!BR$6:BR$37))/(MAX('01 (ind)'!BP$6:BP$37)-MIN('01 (ind)'!BR$6:BR$37))))))</f>
        <v>7.8363488491276545</v>
      </c>
      <c r="BS32" s="75">
        <f>IF('01 (ind)'!BS$1="si",100*(('01 (ind)'!BS31-MIN('01 (ind)'!BS$6:BS$37))/(MAX('01 (ind)'!BS$6:BS$37)-MIN('01 (ind)'!BS$6:BS$37))),ABS(-100+(100*(('01 (ind)'!BS31-MIN('01 (ind)'!BS$6:BS$37))/(MAX('01 (ind)'!BQ$6:BQ$37)-MIN('01 (ind)'!BS$6:BS$37))))))</f>
        <v>59.529640662418338</v>
      </c>
      <c r="BT32" s="75">
        <f>IF('01 (ind)'!BT$1="si",100*(('01 (ind)'!BT31-MIN('01 (ind)'!BT$6:BT$37))/(MAX('01 (ind)'!BT$6:BT$37)-MIN('01 (ind)'!BT$6:BT$37))),ABS(-100+(100*(('01 (ind)'!BT31-MIN('01 (ind)'!BT$6:BT$37))/(MAX('01 (ind)'!BR$6:BR$37)-MIN('01 (ind)'!BT$6:BT$37))))))</f>
        <v>92.734136250000006</v>
      </c>
      <c r="BU32" s="75">
        <f>IF('01 (ind)'!BU$1="si",100*(('01 (ind)'!BU31-MIN('01 (ind)'!BU$6:BU$37))/(MAX('01 (ind)'!BU$6:BU$37)-MIN('01 (ind)'!BU$6:BU$37))),ABS(-100+(100*(('01 (ind)'!BU31-MIN('01 (ind)'!BU$6:BU$37))/(MAX('01 (ind)'!BU$6:BU$37)-MIN('01 (ind)'!BU$6:BU$37))))))</f>
        <v>75.079293158133211</v>
      </c>
      <c r="BV32" s="75">
        <f>IF('01 (ind)'!BV$1="si",100*(('01 (ind)'!BV31-MIN('01 (ind)'!BV$6:BV$37))/(MAX('01 (ind)'!BV$6:BV$37)-MIN('01 (ind)'!BV$6:BV$37))),ABS(-100+(100*(('01 (ind)'!BV31-MIN('01 (ind)'!BV$6:BV$37))/(MAX('01 (ind)'!BV$6:BV$37)-MIN('01 (ind)'!BV$6:BV$37))))))</f>
        <v>100</v>
      </c>
      <c r="BW32" s="75">
        <f>IF('01 (ind)'!BW$1="si",100*(('01 (ind)'!BW31-MIN('01 (ind)'!BW$6:BW$37))/(MAX('01 (ind)'!BW$6:BW$37)-MIN('01 (ind)'!BW$6:BW$37))),ABS(-100+(100*(('01 (ind)'!BW31-MIN('01 (ind)'!BW$6:BW$37))/(MAX('01 (ind)'!BW$6:BW$37)-MIN('01 (ind)'!BW$6:BW$37))))))</f>
        <v>68.749179682373011</v>
      </c>
      <c r="BX32" s="75">
        <f>IF('01 (ind)'!BX$1="si",100*(('01 (ind)'!BX31-MIN('01 (ind)'!BX$6:BX$37))/(MAX('01 (ind)'!BX$6:BX$37)-MIN('01 (ind)'!BX$6:BX$37))),ABS(-100+(100*(('01 (ind)'!BX31-MIN('01 (ind)'!BX$6:BX$37))/(MAX('01 (ind)'!BX$6:BX$37)-MIN('01 (ind)'!BX$6:BX$37))))))</f>
        <v>23.014371459060186</v>
      </c>
      <c r="BY32" s="75">
        <f>IF('01 (ind)'!BY$1="si",100*(('01 (ind)'!BY31-MIN('01 (ind)'!BY$6:BY$37))/(MAX('01 (ind)'!BY$6:BY$37)-MIN('01 (ind)'!BY$6:BY$37))),ABS(-100+(100*(('01 (ind)'!BY31-MIN('01 (ind)'!BY$6:BY$37))/(MAX('01 (ind)'!BY$6:BY$37)-MIN('01 (ind)'!BY$6:BY$37))))))</f>
        <v>0</v>
      </c>
      <c r="BZ32" s="75">
        <f>IF('01 (ind)'!BZ$1="si",100*(('01 (ind)'!BZ31-MIN('01 (ind)'!BZ$6:BZ$37))/(MAX('01 (ind)'!BZ$6:BZ$37)-MIN('01 (ind)'!BZ$6:BZ$37))),ABS(-100+(100*(('01 (ind)'!BZ31-MIN('01 (ind)'!BZ$6:BZ$37))/(MAX('01 (ind)'!BZ$6:BZ$37)-MIN('01 (ind)'!BZ$6:BZ$37))))))</f>
        <v>92.341189692873954</v>
      </c>
      <c r="CA32" s="75">
        <f>IF('01 (ind)'!CA$1="si",100*(('01 (ind)'!CA31-MIN('01 (ind)'!CA$6:CA$37))/(MAX('01 (ind)'!CA$6:CA$37)-MIN('01 (ind)'!CA$6:CA$37))),ABS(-100+(100*(('01 (ind)'!CA31-MIN('01 (ind)'!CA$6:CA$37))/(MAX('01 (ind)'!CA$6:CA$37)-MIN('01 (ind)'!CA$6:CA$37))))))</f>
        <v>40.104868102981882</v>
      </c>
      <c r="CB32" s="75">
        <f>IF('01 (ind)'!CB$1="si",100*(('01 (ind)'!CB31-MIN('01 (ind)'!CB$6:CB$37))/(MAX('01 (ind)'!CB$6:CB$37)-MIN('01 (ind)'!CB$6:CB$37))),ABS(-100+(100*(('01 (ind)'!CB31-MIN('01 (ind)'!CB$6:CB$37))/(MAX('01 (ind)'!CB$6:CB$37)-MIN('01 (ind)'!CB$6:CB$37))))))</f>
        <v>87.244897959183675</v>
      </c>
      <c r="CC32" s="75">
        <f>IF('01 (ind)'!CC$1="si",100*(('01 (ind)'!CC31-MIN('01 (ind)'!CC$6:CC$37))/(MAX('01 (ind)'!CC$6:CC$37)-MIN('01 (ind)'!CC$6:CC$37))),ABS(-100+(100*(('01 (ind)'!CC31-MIN('01 (ind)'!CC$6:CC$37))/(MAX('01 (ind)'!CC$6:CC$37)-MIN('01 (ind)'!CC$6:CC$37))))))</f>
        <v>83.367511011697232</v>
      </c>
      <c r="CD32" s="75">
        <f>IF('01 (ind)'!CD$1="si",100*(('01 (ind)'!CD31-MIN('01 (ind)'!CD$6:CD$37))/(MAX('01 (ind)'!CD$6:CD$37)-MIN('01 (ind)'!CD$6:CD$37))),ABS(-100+(100*(('01 (ind)'!CD31-MIN('01 (ind)'!CD$6:CD$37))/(MAX('01 (ind)'!CD$6:CD$37)-MIN('01 (ind)'!CD$6:CD$37))))))</f>
        <v>1.5410893215896413</v>
      </c>
      <c r="CE32" s="75">
        <f>IF('01 (ind)'!CE$1="si",100*(('01 (ind)'!CE31-MIN('01 (ind)'!CE$6:CE$37))/(MAX('01 (ind)'!CE$6:CE$37)-MIN('01 (ind)'!CE$6:CE$37))),ABS(-100+(100*(('01 (ind)'!CE31-MIN('01 (ind)'!CE$6:CE$37))/(MAX('01 (ind)'!CE$6:CE$37)-MIN('01 (ind)'!CE$6:CE$37))))))</f>
        <v>6.0779966823560985</v>
      </c>
      <c r="CF32" s="75">
        <f>IF('01 (ind)'!CF$1="si",100*(('01 (ind)'!CF31-MIN('01 (ind)'!CF$6:CF$37))/(MAX('01 (ind)'!CF$6:CF$37)-MIN('01 (ind)'!CF$6:CF$37))),ABS(-100+(100*(('01 (ind)'!CF31-MIN('01 (ind)'!CF$6:CF$37))/(MAX('01 (ind)'!CF$6:CF$37)-MIN('01 (ind)'!CF$6:CF$37))))))</f>
        <v>30.004836348192072</v>
      </c>
      <c r="CG32" s="75">
        <f>IF('01 (ind)'!CG$1="si",100*(('01 (ind)'!CG31-MIN('01 (ind)'!CG$6:CG$37))/(MAX('01 (ind)'!CG$6:CG$37)-MIN('01 (ind)'!CG$6:CG$37))),ABS(-100+(100*(('01 (ind)'!CG31-MIN('01 (ind)'!CG$6:CG$37))/(MAX('01 (ind)'!CG$6:CG$37)-MIN('01 (ind)'!CG$6:CG$37))))))</f>
        <v>8.4641793558623615</v>
      </c>
      <c r="CH32" s="75">
        <f>IF('01 (ind)'!CH$1="si",100*(('01 (ind)'!CH31-MIN('01 (ind)'!CH$6:CH$37))/(MAX('01 (ind)'!CH$6:CH$37)-MIN('01 (ind)'!CH$6:CH$37))),ABS(-100+(100*(('01 (ind)'!CH31-MIN('01 (ind)'!CH$6:CH$37))/(MAX('01 (ind)'!CH$6:CH$37)-MIN('01 (ind)'!CH$6:CH$37))))))</f>
        <v>10.814112754311129</v>
      </c>
      <c r="CI32" s="75">
        <f>IF('01 (ind)'!CI$1="si",100*(('01 (ind)'!CI31-MIN('01 (ind)'!CI$6:CI$37))/(MAX('01 (ind)'!CI$6:CI$37)-MIN('01 (ind)'!CI$6:CI$37))),ABS(-100+(100*(('01 (ind)'!CI31-MIN('01 (ind)'!CI$6:CI$37))/(MAX('01 (ind)'!CI$6:CI$37)-MIN('01 (ind)'!CI$6:CI$37))))))</f>
        <v>48.286169758524785</v>
      </c>
      <c r="CJ32" s="75">
        <f>IF('01 (ind)'!CJ$1="si",100*(('01 (ind)'!CJ31-MIN('01 (ind)'!CJ$6:CJ$37))/(MAX('01 (ind)'!CJ$6:CJ$37)-MIN('01 (ind)'!CJ$6:CJ$37))),ABS(-100+(100*(('01 (ind)'!CJ31-MIN('01 (ind)'!CJ$6:CJ$37))/(MAX('01 (ind)'!CJ$6:CJ$37)-MIN('01 (ind)'!CJ$6:CJ$37))))))</f>
        <v>45.251841110390814</v>
      </c>
      <c r="CK32" s="75">
        <f>IF('01 (ind)'!CK$1="si",100*(('01 (ind)'!CK31-MIN('01 (ind)'!CK$6:CK$37))/(MAX('01 (ind)'!CK$6:CK$37)-MIN('01 (ind)'!CK$6:CK$37))),ABS(-100+(100*(('01 (ind)'!CK31-MIN('01 (ind)'!CK$6:CK$37))/(MAX('01 (ind)'!CK$6:CK$37)-MIN('01 (ind)'!CK$6:CK$37))))))</f>
        <v>12.511742968220588</v>
      </c>
      <c r="CL32" s="75">
        <f>IF('01 (ind)'!CL$1="si",100*(('01 (ind)'!CL31-MIN('01 (ind)'!CL$6:CL$37))/(MAX('01 (ind)'!CL$6:CL$37)-MIN('01 (ind)'!CL$6:CL$37))),ABS(-100+(100*(('01 (ind)'!CL31-MIN('01 (ind)'!CL$6:CL$37))/(MAX('01 (ind)'!CL$6:CL$37)-MIN('01 (ind)'!CL$6:CL$37))))))</f>
        <v>10.168890322474669</v>
      </c>
      <c r="CM32" s="75">
        <f>IF('01 (ind)'!CM$1="si",100*(('01 (ind)'!CM31-MIN('01 (ind)'!CM$6:CM$37))/(MAX('01 (ind)'!CM$6:CM$37)-MIN('01 (ind)'!CM$6:CM$37))),ABS(-100+(100*(('01 (ind)'!CM31-MIN('01 (ind)'!CM$6:CM$37))/(MAX('01 (ind)'!CM$6:CM$37)-MIN('01 (ind)'!CM$6:CM$37))))))</f>
        <v>13.389396908291076</v>
      </c>
    </row>
    <row r="33" spans="1:91">
      <c r="A33" s="18" t="s">
        <v>231</v>
      </c>
      <c r="B33" s="87">
        <f>IF('01 (ind)'!B$1="si",100*(('01 (ind)'!B32-MIN('01 (ind)'!B$6:B$37))/(MAX('01 (ind)'!B$6:B$37)-MIN('01 (ind)'!B$6:B$37))),ABS(-100+(100*(('01 (ind)'!B32-MIN('01 (ind)'!B$6:B$37))/(MAX('01 (ind)'!B$6:B$37)-MIN('01 (ind)'!B$6:B$37))))))</f>
        <v>3.1080520647711785</v>
      </c>
      <c r="C33" s="87">
        <f>IF('01 (ind)'!C$1="si",100*(('01 (ind)'!C32-MIN('01 (ind)'!C$6:C$37))/(MAX('01 (ind)'!C$6:C$37)-MIN('01 (ind)'!C$6:C$37))),ABS(-100+(100*(('01 (ind)'!C32-MIN('01 (ind)'!C$6:C$37))/(MAX('01 (ind)'!C$6:C$37)-MIN('01 (ind)'!C$6:C$37))))))</f>
        <v>17.478947810736216</v>
      </c>
      <c r="D33" s="87">
        <f>IF('01 (ind)'!D$1="si",100*(('01 (ind)'!D32-MIN('01 (ind)'!D$6:D$37))/(MAX('01 (ind)'!D$6:D$37)-MIN('01 (ind)'!D$6:D$37))),ABS(-100+(100*(('01 (ind)'!D32-MIN('01 (ind)'!D$6:D$37))/(MAX('01 (ind)'!D$6:D$37)-MIN('01 (ind)'!D$6:D$37))))))</f>
        <v>52.03850842107515</v>
      </c>
      <c r="E33" s="87">
        <f>IF('01 (ind)'!E$1="si",100*(('01 (ind)'!E32-MIN('01 (ind)'!E$6:E$37))/(MAX('01 (ind)'!E$6:E$37)-MIN('01 (ind)'!E$6:E$37))),ABS(-100+(100*(('01 (ind)'!E32-MIN('01 (ind)'!E$6:E$37))/(MAX('01 (ind)'!E$6:E$37)-MIN('01 (ind)'!E$6:E$37))))))</f>
        <v>26.388888888888886</v>
      </c>
      <c r="F33" s="87">
        <f>IF('01 (ind)'!F$1="si",100*(('01 (ind)'!F32-MIN('01 (ind)'!F$6:F$37))/(MAX('01 (ind)'!F$6:F$37)-MIN('01 (ind)'!F$6:F$37))),ABS(-100+(100*(('01 (ind)'!F32-MIN('01 (ind)'!F$6:F$37))/(MAX('01 (ind)'!F$6:F$37)-MIN('01 (ind)'!F$6:F$37))))))</f>
        <v>73.224043715847003</v>
      </c>
      <c r="G33" s="87">
        <f>IF('01 (ind)'!G$1="si",100*(('01 (ind)'!G32-MIN('01 (ind)'!G$6:G$37))/(MAX('01 (ind)'!G$6:G$37)-MIN('01 (ind)'!G$6:G$37))),ABS(-100+(100*(('01 (ind)'!G32-MIN('01 (ind)'!G$6:G$37))/(MAX('01 (ind)'!G$6:G$37)-MIN('01 (ind)'!G$6:G$37))))))</f>
        <v>96.79487179487181</v>
      </c>
      <c r="H33" s="87">
        <f>IF('01 (ind)'!H$1="si",100*(('01 (ind)'!H32-MIN('01 (ind)'!H$6:H$37))/(MAX('01 (ind)'!H$6:H$37)-MIN('01 (ind)'!H$6:H$37))),ABS(-100+(100*(('01 (ind)'!H32-MIN('01 (ind)'!H$6:H$37))/(MAX('01 (ind)'!H$6:H$37)-MIN('01 (ind)'!H$6:H$37))))))</f>
        <v>60.483870967741936</v>
      </c>
      <c r="I33" s="87">
        <f>IF('01 (ind)'!I$1="si",100*(('01 (ind)'!I32-MIN('01 (ind)'!I$6:I$37))/(MAX('01 (ind)'!I$6:I$37)-MIN('01 (ind)'!I$6:I$37))),ABS(-100+(100*(('01 (ind)'!I32-MIN('01 (ind)'!I$6:I$37))/(MAX('01 (ind)'!I$6:I$37)-MIN('01 (ind)'!I$6:I$37))))))</f>
        <v>57.014925373134332</v>
      </c>
      <c r="J33" s="87">
        <f>IF('01 (ind)'!J$1="si",100*(('01 (ind)'!J32-MIN('01 (ind)'!J$6:J$37))/(MAX('01 (ind)'!J$6:J$37)-MIN('01 (ind)'!J$6:J$37))),ABS(-100+(100*(('01 (ind)'!J32-MIN('01 (ind)'!J$6:J$37))/(MAX('01 (ind)'!J$6:J$37)-MIN('01 (ind)'!J$6:J$37))))))</f>
        <v>30.63291139240506</v>
      </c>
      <c r="K33" s="87">
        <f>IF('01 (ind)'!K$1="si",100*(('01 (ind)'!K32-MIN('01 (ind)'!K$6:K$37))/(MAX('01 (ind)'!K$6:K$37)-MIN('01 (ind)'!K$6:K$37))),ABS(-100+(100*(('01 (ind)'!K32-MIN('01 (ind)'!K$6:K$37))/(MAX('01 (ind)'!K$6:K$37)-MIN('01 (ind)'!K$6:K$37))))))</f>
        <v>29.094279589643037</v>
      </c>
      <c r="L33" s="87">
        <f>IF('01 (ind)'!L$1="si",100*(('01 (ind)'!L32-MIN('01 (ind)'!L$6:L$37))/(MAX('01 (ind)'!L$6:L$37)-MIN('01 (ind)'!L$6:L$37))),ABS(-100+(100*(('01 (ind)'!L32-MIN('01 (ind)'!L$6:L$37))/(MAX('01 (ind)'!L$6:L$37)-MIN('01 (ind)'!L$6:L$37))))))</f>
        <v>83.418387231683937</v>
      </c>
      <c r="M33" s="87">
        <f>IF('01 (ind)'!M$1="si",100*(('01 (ind)'!M32-MIN('01 (ind)'!M$6:M$37))/(MAX('01 (ind)'!M$6:M$37)-MIN('01 (ind)'!M$6:M$37))),ABS(-100+(100*(('01 (ind)'!M32-MIN('01 (ind)'!M$6:M$37))/(MAX('01 (ind)'!M$6:M$37)-MIN('01 (ind)'!M$6:M$37))))))</f>
        <v>5.1927682698895126</v>
      </c>
      <c r="N33" s="87">
        <f>IF('01 (ind)'!N$1="si",100*(('01 (ind)'!N32-MIN('01 (ind)'!N$6:N$37))/(MAX('01 (ind)'!N$6:N$37)-MIN('01 (ind)'!N$6:N$37))),ABS(-100+(100*(('01 (ind)'!N32-MIN('01 (ind)'!N$6:N$37))/(MAX('01 (ind)'!N$6:N$37)-MIN('01 (ind)'!N$6:N$37))))))</f>
        <v>100</v>
      </c>
      <c r="O33" s="87">
        <f>IF('01 (ind)'!O$1="si",100*(('01 (ind)'!O32-MIN('01 (ind)'!O$6:O$37))/(MAX('01 (ind)'!O$6:O$37)-MIN('01 (ind)'!O$6:O$37))),ABS(-100+(100*(('01 (ind)'!O32-MIN('01 (ind)'!O$6:O$37))/(MAX('01 (ind)'!O$6:O$37)-MIN('01 (ind)'!O$6:O$37))))))</f>
        <v>8.2474226804123703</v>
      </c>
      <c r="P33" s="87">
        <f>IF('01 (ind)'!P$1="si",100*(('01 (ind)'!P32-MIN('01 (ind)'!P$6:P$37))/(MAX('01 (ind)'!P$6:P$37)-MIN('01 (ind)'!P$6:P$37))),ABS(-100+(100*(('01 (ind)'!P32-MIN('01 (ind)'!P$6:P$37))/(MAX('01 (ind)'!P$6:P$37)-MIN('01 (ind)'!P$6:P$37))))))</f>
        <v>14.466409448596195</v>
      </c>
      <c r="Q33" s="87">
        <f>IF('01 (ind)'!Q$1="si",100*(('01 (ind)'!Q32-MIN('01 (ind)'!Q$6:Q$37))/(MAX('01 (ind)'!Q$6:Q$37)-MIN('01 (ind)'!Q$6:Q$37))),ABS(-100+(100*(('01 (ind)'!Q32-MIN('01 (ind)'!Q$6:Q$37))/(MAX('01 (ind)'!Q$6:Q$37)-MIN('01 (ind)'!Q$6:Q$37))))))</f>
        <v>78.085712007569867</v>
      </c>
      <c r="R33" s="87">
        <f>IF('01 (ind)'!R$1="si",100*(('01 (ind)'!R32-MIN('01 (ind)'!R$6:R$37))/(MAX('01 (ind)'!R$6:R$37)-MIN('01 (ind)'!R$6:R$37))),ABS(-100+(100*(('01 (ind)'!R32-MIN('01 (ind)'!R$6:R$37))/(MAX('01 (ind)'!R$6:R$37)-MIN('01 (ind)'!R$6:R$37))))))</f>
        <v>11.509048377295054</v>
      </c>
      <c r="S33" s="75">
        <f>ABS(ABS(('01 (ind)'!S32-((MAX('01 (ind)'!S$6:S$37)+MIN('01 (ind)'!S$6:S$37))/2))/(((MAX('01 (ind)'!S$6:S$37)+MIN('01 (ind)'!S$6:S$37))/2)-MAX('01 (ind)'!S$6:S$37))*100)-100)</f>
        <v>2.6405162992429041</v>
      </c>
      <c r="T33" s="75">
        <f>IF('01 (ind)'!T$1="si",100*(('01 (ind)'!T32-MIN('01 (ind)'!T$6:T$37))/(MAX('01 (ind)'!T$6:T$37)-MIN('01 (ind)'!T$6:T$37))),ABS(-100+(100*(('01 (ind)'!T32-MIN('01 (ind)'!T$6:T$37))/(MAX('01 (ind)'!T$6:T$37)-MIN('01 (ind)'!T$6:T$37))))))</f>
        <v>3.8310995136994421</v>
      </c>
      <c r="U33" s="75">
        <f>IF('01 (ind)'!U$1="si",100*(('01 (ind)'!U32-MIN('01 (ind)'!U$6:U$37))/(MAX('01 (ind)'!U$6:U$37)-MIN('01 (ind)'!U$6:U$37))),ABS(-100+(100*(('01 (ind)'!U32-MIN('01 (ind)'!U$6:U$37))/(MAX('01 (ind)'!U$6:U$37)-MIN('01 (ind)'!U$6:U$37))))))</f>
        <v>100</v>
      </c>
      <c r="V33" s="75">
        <f>IF('01 (ind)'!V$1="si",100*(('01 (ind)'!V32-MIN('01 (ind)'!V$6:V$37))/(MAX('01 (ind)'!V$6:V$37)-MIN('01 (ind)'!V$6:V$37))),ABS(-100+(100*(('01 (ind)'!V32-MIN('01 (ind)'!V$6:V$37))/(MAX('01 (ind)'!V$6:V$37)-MIN('01 (ind)'!V$6:V$37))))))</f>
        <v>86.187845303867405</v>
      </c>
      <c r="W33" s="75">
        <f>IF('01 (ind)'!W$1="si",100*(('01 (ind)'!W32-MIN('01 (ind)'!W$6:W$37))/(MAX('01 (ind)'!W$6:W$37)-MIN('01 (ind)'!W$6:W$37))),ABS(-100+(100*(('01 (ind)'!W32-MIN('01 (ind)'!W$6:W$37))/(MAX('01 (ind)'!W$6:W$37)-MIN('01 (ind)'!W$6:W$37))))))</f>
        <v>0</v>
      </c>
      <c r="X33" s="75">
        <f>IF('01 (ind)'!X$1="si",100*(('01 (ind)'!X32-MIN('01 (ind)'!X$6:X$37))/(MAX('01 (ind)'!X$6:X$37)-MIN('01 (ind)'!X$6:X$37))),ABS(-100+(100*(('01 (ind)'!X32-MIN('01 (ind)'!X$6:X$37))/(MAX('01 (ind)'!X$6:X$37)-MIN('01 (ind)'!X$6:X$37))))))</f>
        <v>73.104264211938613</v>
      </c>
      <c r="Y33" s="75">
        <f>IF('01 (ind)'!Y$1="si",100*(('01 (ind)'!Y32-MIN('01 (ind)'!Y$6:Y$37))/(MAX('01 (ind)'!Y$6:Y$37)-MIN('01 (ind)'!Y$6:Y$37))),ABS(-100+(100*(('01 (ind)'!Y32-MIN('01 (ind)'!Y$6:Y$37))/(MAX('01 (ind)'!Y$6:Y$37)-MIN('01 (ind)'!Y$6:Y$37))))))</f>
        <v>48.956221846846837</v>
      </c>
      <c r="Z33" s="75">
        <f>IF('01 (ind)'!Z$1="si",100*(('01 (ind)'!Z32-MIN('01 (ind)'!Z$6:Z$37))/(MAX('01 (ind)'!Z$6:Z$37)-MIN('01 (ind)'!Z$6:Z$37))),ABS(-100+(100*(('01 (ind)'!Z32-MIN('01 (ind)'!Z$6:Z$37))/(MAX('01 (ind)'!Z$6:Z$37)-MIN('01 (ind)'!Z$6:Z$37))))))</f>
        <v>51.66292414969972</v>
      </c>
      <c r="AA33" s="75">
        <f>IF('01 (ind)'!AA$1="si",100*(('01 (ind)'!AA32-MIN('01 (ind)'!AA$6:AA$37))/(MAX('01 (ind)'!AA$6:AA$37)-MIN('01 (ind)'!AA$6:AA$37))),ABS(-100+(100*(('01 (ind)'!AA32-MIN('01 (ind)'!AA$6:AA$37))/(MAX('01 (ind)'!AA$6:AA$37)-MIN('01 (ind)'!AA$6:AA$37))))))</f>
        <v>72.718764091870128</v>
      </c>
      <c r="AB33" s="75">
        <f>IF('01 (ind)'!AB$1="si",100*(('01 (ind)'!AB32-MIN('01 (ind)'!AB$6:AB$37))/(MAX('01 (ind)'!AB$6:AB$37)-MIN('01 (ind)'!AB$6:AB$37))),ABS(-100+(100*(('01 (ind)'!AB32-MIN('01 (ind)'!AB$6:AB$37))/(MAX('01 (ind)'!AB$6:AB$37)-MIN('01 (ind)'!AB$6:AB$37))))))</f>
        <v>35.927017408856912</v>
      </c>
      <c r="AC33" s="75">
        <f>IF('01 (ind)'!AC$1="si",100*(('01 (ind)'!AC32-MIN('01 (ind)'!AC$6:AC$37))/(MAX('01 (ind)'!AC$6:AC$37)-MIN('01 (ind)'!AC$6:AC$37))),ABS(-100+(100*(('01 (ind)'!AC32-MIN('01 (ind)'!AC$6:AC$37))/(MAX('01 (ind)'!AC$6:AC$37)-MIN('01 (ind)'!AC$6:AC$37))))))</f>
        <v>68.204664387287437</v>
      </c>
      <c r="AD33" s="75">
        <f>IF('01 (ind)'!AD$1="si",100*(('01 (ind)'!AD32-MIN('01 (ind)'!AD$6:AD$37))/(MAX('01 (ind)'!AD$6:AD$37)-MIN('01 (ind)'!AD$6:AD$37))),ABS(-100+(100*(('01 (ind)'!AD32-MIN('01 (ind)'!AD$6:AD$37))/(MAX('01 (ind)'!AD$6:AD$37)-MIN('01 (ind)'!AD$6:AD$37))))))</f>
        <v>4.6687257340161805</v>
      </c>
      <c r="AE33" s="75">
        <f>IF('01 (ind)'!AE$1="si",100*(('01 (ind)'!AE32-MIN('01 (ind)'!AE$6:AE$37))/(MAX('01 (ind)'!AE$6:AE$37)-MIN('01 (ind)'!AE$6:AE$37))),ABS(-100+(100*(('01 (ind)'!AE32-MIN('01 (ind)'!AE$6:AE$37))/(MAX('01 (ind)'!AE$6:AE$37)-MIN('01 (ind)'!AE$6:AE$37))))))</f>
        <v>0</v>
      </c>
      <c r="AF33" s="75">
        <f>IF('01 (ind)'!AF$1="si",100*(('01 (ind)'!AF32-MIN('01 (ind)'!AF$6:AF$37))/(MAX('01 (ind)'!AF$6:AF$37)-MIN('01 (ind)'!AF$6:AF$37))),ABS(-100+(100*(('01 (ind)'!AF32-MIN('01 (ind)'!AF$6:AF$37))/(MAX('01 (ind)'!AF$6:AF$37)-MIN('01 (ind)'!AF$6:AF$37))))))</f>
        <v>65.957446808510639</v>
      </c>
      <c r="AG33" s="75">
        <f>IF('01 (ind)'!AG$1="si",100*(('01 (ind)'!AG32-MIN('01 (ind)'!AG$6:AG$37))/(MAX('01 (ind)'!AG$6:AG$37)-MIN('01 (ind)'!AG$6:AG$37))),ABS(-100+(100*(('01 (ind)'!AG32-MIN('01 (ind)'!AG$6:AG$37))/(MAX('01 (ind)'!AG$6:AG$37)-MIN('01 (ind)'!AG$6:AG$37))))))</f>
        <v>75.308641975308646</v>
      </c>
      <c r="AH33" s="75">
        <f>IF('01 (ind)'!AH$1="si",100*(('01 (ind)'!AH32-MIN('01 (ind)'!AH$6:AH$37))/(MAX('01 (ind)'!AH$6:AH$37)-MIN('01 (ind)'!AH$6:AH$37))),ABS(-100+(100*(('01 (ind)'!AH32-MIN('01 (ind)'!AH$6:AH$37))/(MAX('01 (ind)'!AH$6:AH$37)-MIN('01 (ind)'!AH$6:AH$37))))))</f>
        <v>100</v>
      </c>
      <c r="AI33" s="75">
        <f>IF('01 (ind)'!AI$1="si",100*(('01 (ind)'!AI32-MIN('01 (ind)'!AI$6:AI$37))/(MAX('01 (ind)'!AI$6:AI$37)-MIN('01 (ind)'!AI$6:AI$37))),ABS(-100+(100*(('01 (ind)'!AI32-MIN('01 (ind)'!AI$6:AI$37))/(MAX('01 (ind)'!AI$6:AI$37)-MIN('01 (ind)'!AI$6:AI$37))))))</f>
        <v>3.561830465454817</v>
      </c>
      <c r="AJ33" s="75">
        <f>IF('01 (ind)'!AJ$1="si",100*(('01 (ind)'!AJ32-MIN('01 (ind)'!AJ$6:AJ$37))/(MAX('01 (ind)'!AJ$6:AJ$37)-MIN('01 (ind)'!AJ$6:AJ$37))),ABS(-100+(100*(('01 (ind)'!AJ32-MIN('01 (ind)'!AJ$6:AJ$37))/(MAX('01 (ind)'!AJ$6:AJ$37)-MIN('01 (ind)'!AJ$6:AJ$37))))))</f>
        <v>51.288837744533957</v>
      </c>
      <c r="AK33" s="75">
        <f>IF('01 (ind)'!AK$1="si",100*(('01 (ind)'!AK32-MIN('01 (ind)'!AK$6:AK$37))/(MAX('01 (ind)'!AK$6:AK$37)-MIN('01 (ind)'!AK$6:AK$37))),ABS(-100+(100*(('01 (ind)'!AK32-MIN('01 (ind)'!AK$6:AK$37))/(MAX('01 (ind)'!AK$6:AK$37)-MIN('01 (ind)'!AK$6:AK$37))))))</f>
        <v>5.9432709386527849</v>
      </c>
      <c r="AL33" s="75">
        <f>IF('01 (ind)'!AL$1="si",100*(('01 (ind)'!AL32-MIN('01 (ind)'!AL$6:AL$37))/(MAX('01 (ind)'!AL$6:AL$37)-MIN('01 (ind)'!AL$6:AL$37))),ABS(-100+(100*(('01 (ind)'!AL32-MIN('01 (ind)'!AL$6:AL$37))/(MAX('01 (ind)'!AL$6:AL$37)-MIN('01 (ind)'!AL$6:AL$37))))))</f>
        <v>94.260367827198905</v>
      </c>
      <c r="AM33" s="75">
        <f>IF('01 (ind)'!AM$1="si",100*(('01 (ind)'!AM32-MIN('01 (ind)'!AM$6:AM$37))/(MAX('01 (ind)'!AM$6:AM$37)-MIN('01 (ind)'!AM$6:AM$37))),ABS(-100+(100*(('01 (ind)'!AM32-MIN('01 (ind)'!AM$6:AM$37))/(MAX('01 (ind)'!AM$6:AM$37)-MIN('01 (ind)'!AM$6:AM$37))))))</f>
        <v>98.27048130479227</v>
      </c>
      <c r="AN33" s="75">
        <f>IF('01 (ind)'!AN$1="si",100*(('01 (ind)'!AN32-MIN('01 (ind)'!AN$6:AN$37))/(MAX('01 (ind)'!AN$6:AN$37)-MIN('01 (ind)'!AN$6:AN$37))),ABS(-100+(100*(('01 (ind)'!AN32-MIN('01 (ind)'!AN$6:AN$37))/(MAX('01 (ind)'!AN$6:AN$37)-MIN('01 (ind)'!AN$6:AN$37))))))</f>
        <v>50.598491339655915</v>
      </c>
      <c r="AO33" s="75">
        <f>IF('01 (ind)'!AO$1="si",100*(('01 (ind)'!AO32-MIN('01 (ind)'!AO$6:AO$37))/(MAX('01 (ind)'!AO$6:AO$37)-MIN('01 (ind)'!AO$6:AO$37))),ABS(-100+(100*(('01 (ind)'!AO32-MIN('01 (ind)'!AO$6:AO$37))/(MAX('01 (ind)'!AO$6:AO$37)-MIN('01 (ind)'!AO$6:AO$37))))))</f>
        <v>30.367544192881933</v>
      </c>
      <c r="AP33" s="75">
        <f>IF('01 (ind)'!AP$1="si",100*(('01 (ind)'!AP32-MIN('01 (ind)'!AP$6:AP$37))/(MAX('01 (ind)'!AP$6:AP$37)-MIN('01 (ind)'!AP$6:AP$37))),ABS(-100+(100*(('01 (ind)'!AP32-MIN('01 (ind)'!AP$6:AP$37))/(MAX('01 (ind)'!AP$6:AP$37)-MIN('01 (ind)'!AP$6:AP$37))))))</f>
        <v>95.462739483076987</v>
      </c>
      <c r="AQ33" s="75">
        <f>IF('01 (ind)'!AQ$1="si",100*(('01 (ind)'!AQ32-MIN('01 (ind)'!AQ$6:AQ$37))/(MAX('01 (ind)'!AQ$6:AQ$37)-MIN('01 (ind)'!AQ$6:AQ$37))),ABS(-100+(100*(('01 (ind)'!AQ32-MIN('01 (ind)'!AQ$6:AQ$37))/(MAX('01 (ind)'!AQ$6:AQ$37)-MIN('01 (ind)'!AQ$6:AQ$37))))))</f>
        <v>13.193345321182365</v>
      </c>
      <c r="AR33" s="75">
        <f>IF('01 (ind)'!AR$1="si",100*(('01 (ind)'!AR32-MIN('01 (ind)'!AR$6:AR$37))/(MAX('01 (ind)'!AR$6:AR$37)-MIN('01 (ind)'!AR$6:AR$37))),ABS(-100+(100*(('01 (ind)'!AR32-MIN('01 (ind)'!AR$6:AR$37))/(MAX('01 (ind)'!AR$6:AR$37)-MIN('01 (ind)'!AR$6:AR$37))))))</f>
        <v>29.477887696890448</v>
      </c>
      <c r="AS33" s="75">
        <f>IF('01 (ind)'!AS$1="si",100*(('01 (ind)'!AS32-MIN('01 (ind)'!AS$6:AS$37))/(MAX('01 (ind)'!AS$6:AS$37)-MIN('01 (ind)'!AS$6:AS$37))),ABS(-100+(100*(('01 (ind)'!AS32-MIN('01 (ind)'!AS$6:AS$37))/(MAX('01 (ind)'!AS$6:AS$37)-MIN('01 (ind)'!AS$6:AS$37))))))</f>
        <v>41.71754374603902</v>
      </c>
      <c r="AT33" s="75">
        <f>IF('01 (ind)'!AT$1="si",100*(('01 (ind)'!AT32-MIN('01 (ind)'!AT$6:AT$37))/(MAX('01 (ind)'!AT$6:AT$37)-MIN('01 (ind)'!AT$6:AT$37))),ABS(-100+(100*(('01 (ind)'!AT32-MIN('01 (ind)'!AT$6:AT$37))/(MAX('01 (ind)'!AT$6:AT$37)-MIN('01 (ind)'!AT$6:AT$37))))))</f>
        <v>0</v>
      </c>
      <c r="AU33" s="75">
        <f>IF('01 (ind)'!AU$1="si",100*(('01 (ind)'!AU32-MIN('01 (ind)'!AU$6:AU$37))/(MAX('01 (ind)'!AU$6:AU$37)-MIN('01 (ind)'!AU$6:AU$37))),ABS(-100+(100*(('01 (ind)'!AU32-MIN('01 (ind)'!AU$6:AU$37))/(MAX('01 (ind)'!AU$6:AU$37)-MIN('01 (ind)'!AU$6:AU$37))))))</f>
        <v>73.478260869565233</v>
      </c>
      <c r="AV33" s="75">
        <f>IF('01 (ind)'!AV$1="si",100*(('01 (ind)'!AV32-MIN('01 (ind)'!AV$6:AV$37))/(MAX('01 (ind)'!AV$6:AV$37)-MIN('01 (ind)'!AV$6:AV$37))),ABS(-100+(100*(('01 (ind)'!AV32-MIN('01 (ind)'!AV$6:AV$37))/(MAX('01 (ind)'!AV$6:AV$37)-MIN('01 (ind)'!AV$6:AV$37))))))</f>
        <v>99.13344887348353</v>
      </c>
      <c r="AW33" s="75">
        <f>IF('01 (ind)'!AW$1="si",100*(('01 (ind)'!AW32-MIN('01 (ind)'!AW$6:AW$37))/(MAX('01 (ind)'!AW$6:AW$37)-MIN('01 (ind)'!AW$6:AW$37))),ABS(-100+(100*(('01 (ind)'!AW32-MIN('01 (ind)'!AW$6:AW$37))/(MAX('01 (ind)'!AW$6:AW$37)-MIN('01 (ind)'!AW$6:AW$37))))))</f>
        <v>39.761534473820632</v>
      </c>
      <c r="AX33" s="75">
        <f>IF('01 (ind)'!AX$1="si",100*(('01 (ind)'!AX32-MIN('01 (ind)'!AX$6:AX$37))/(MAX('01 (ind)'!AX$6:AX$37)-MIN('01 (ind)'!AX$6:AX$37))),ABS(-100+(100*(('01 (ind)'!AX32-MIN('01 (ind)'!AX$6:AX$37))/(MAX('01 (ind)'!AX$6:AX$37)-MIN('01 (ind)'!AX$6:AX$37))))))</f>
        <v>20.142867278955258</v>
      </c>
      <c r="AY33" s="75">
        <f>IF('01 (ind)'!AY$1="si",100*(('01 (ind)'!AY32-MIN('01 (ind)'!AY$6:AY$37))/(MAX('01 (ind)'!AY$6:AY$37)-MIN('01 (ind)'!AY$6:AY$37))),ABS(-100+(100*(('01 (ind)'!AY32-MIN('01 (ind)'!AY$6:AY$37))/(MAX('01 (ind)'!AY$6:AY$37)-MIN('01 (ind)'!AY$6:AY$37))))))</f>
        <v>41.722169362511913</v>
      </c>
      <c r="AZ33" s="75">
        <f>IF('01 (ind)'!AZ$1="si",100*(('01 (ind)'!AZ32-MIN('01 (ind)'!AZ$6:AZ$37))/(MAX('01 (ind)'!AZ$6:AZ$37)-MIN('01 (ind)'!AZ$6:AZ$37))),ABS(-100+(100*(('01 (ind)'!AZ32-MIN('01 (ind)'!AZ$6:AZ$37))/(MAX('01 (ind)'!AZ$6:AZ$37)-MIN('01 (ind)'!AZ$6:AZ$37))))))</f>
        <v>1.0189692278871119</v>
      </c>
      <c r="BA33" s="75">
        <f>IF('01 (ind)'!BA$1="si",100*(('01 (ind)'!BA32-MIN('01 (ind)'!BA$6:BA$37))/(MAX('01 (ind)'!BA$6:BA$37)-MIN('01 (ind)'!BA$6:BA$37))),ABS(-100+(100*(('01 (ind)'!BA32-MIN('01 (ind)'!BA$6:BA$37))/(MAX('01 (ind)'!BA$6:BA$37)-MIN('01 (ind)'!BA$6:BA$37))))))</f>
        <v>18.739887588504669</v>
      </c>
      <c r="BB33" s="75">
        <f>IF('01 (ind)'!BB$1="si",100*(('01 (ind)'!BB32-MIN('01 (ind)'!BB$6:BB$37))/(MAX('01 (ind)'!BB$6:BB$37)-MIN('01 (ind)'!BB$6:BB$37))),ABS(-100+(100*(('01 (ind)'!BB32-MIN('01 (ind)'!BB$6:BB$37))/(MAX('01 (ind)'!BB$6:BB$37)-MIN('01 (ind)'!BB$6:BB$37))))))</f>
        <v>28.044319535345046</v>
      </c>
      <c r="BC33" s="75">
        <f>IF('01 (ind)'!BC$1="si",100*(('01 (ind)'!BC32-MIN('01 (ind)'!BC$6:BC$37))/(MAX('01 (ind)'!BC$6:BC$37)-MIN('01 (ind)'!BC$6:BC$37))),ABS(-100+(100*(('01 (ind)'!BC32-MIN('01 (ind)'!BC$6:BC$37))/(MAX('01 (ind)'!BC$6:BC$37)-MIN('01 (ind)'!BC$6:BC$37))))))</f>
        <v>3.175024234845099</v>
      </c>
      <c r="BD33" s="75">
        <f>IF('01 (ind)'!BD$1="si",100*(('01 (ind)'!BD32-MIN('01 (ind)'!BD$6:BD$37))/(MAX('01 (ind)'!BD$6:BD$37)-MIN('01 (ind)'!BD$6:BD$37))),ABS(-100+(100*(('01 (ind)'!BD32-MIN('01 (ind)'!BD$6:BD$37))/(MAX('01 (ind)'!BD$6:BD$37)-MIN('01 (ind)'!BD$6:BD$37))))))</f>
        <v>17.052989797183095</v>
      </c>
      <c r="BE33" s="75">
        <f>IF('01 (ind)'!BE$1="si",100*(('01 (ind)'!BE32-MIN('01 (ind)'!BE$6:BE$37))/(MAX('01 (ind)'!BE$6:BE$37)-MIN('01 (ind)'!BE$6:BE$37))),ABS(-100+(100*(('01 (ind)'!BE32-MIN('01 (ind)'!BE$6:BE$37))/(MAX('01 (ind)'!BE$6:BE$37)-MIN('01 (ind)'!BE$6:BE$37))))))</f>
        <v>3.4749034749034751</v>
      </c>
      <c r="BF33" s="75">
        <f>IF('01 (ind)'!BF$1="si",100*(('01 (ind)'!BF32-MIN('01 (ind)'!BF$6:BF$37))/(MAX('01 (ind)'!BF$6:BF$37)-MIN('01 (ind)'!BF$6:BF$37))),ABS(-100+(100*(('01 (ind)'!BF32-MIN('01 (ind)'!BF$6:BF$37))/(MAX('01 (ind)'!BF$6:BF$37)-MIN('01 (ind)'!BF$6:BF$37))))))</f>
        <v>9.4224249657285988</v>
      </c>
      <c r="BG33" s="75">
        <f>IF('01 (ind)'!BG$1="si",100*(('01 (ind)'!BG32-MIN('01 (ind)'!BG$6:BG$37))/(MAX('01 (ind)'!BG$6:BG$37)-MIN('01 (ind)'!BG$6:BG$37))),ABS(-100+(100*(('01 (ind)'!BG32-MIN('01 (ind)'!BG$6:BG$37))/(MAX('01 (ind)'!BG$6:BG$37)-MIN('01 (ind)'!BG$6:BG$37))))))</f>
        <v>10.686692858240278</v>
      </c>
      <c r="BH33" s="75">
        <f>IF('01 (ind)'!BH$1="si",100*(('01 (ind)'!BH32-MIN('01 (ind)'!BH$6:BH$37))/(MAX('01 (ind)'!BH$6:BH$37)-MIN('01 (ind)'!BH$6:BH$37))),ABS(-100+(100*(('01 (ind)'!BH32-MIN('01 (ind)'!BH$6:BH$37))/(MAX('01 (ind)'!BH$6:BH$37)-MIN('01 (ind)'!BH$6:BH$37))))))</f>
        <v>3.3230423336435977</v>
      </c>
      <c r="BI33" s="75">
        <f>IF('01 (ind)'!BI$1="si",100*(('01 (ind)'!BI32-MIN('01 (ind)'!BI$6:BI$37))/(MAX('01 (ind)'!BI$6:BI$37)-MIN('01 (ind)'!BI$6:BI$37))),ABS(-100+(100*(('01 (ind)'!BI32-MIN('01 (ind)'!BI$6:BI$37))/(MAX('01 (ind)'!BI$6:BI$37)-MIN('01 (ind)'!BI$6:BI$37))))))</f>
        <v>97.390380824512718</v>
      </c>
      <c r="BJ33" s="75">
        <f>IF('01 (ind)'!BJ$1="si",100*(('01 (ind)'!BJ32-MIN('01 (ind)'!BJ$6:BJ$37))/(MAX('01 (ind)'!BJ$6:BJ$37)-MIN('01 (ind)'!BJ$6:BJ$37))),ABS(-100+(100*(('01 (ind)'!BJ32-MIN('01 (ind)'!BJ$6:BJ$37))/(MAX('01 (ind)'!BJ$6:BJ$37)-MIN('01 (ind)'!BJ$6:BJ$37))))))</f>
        <v>32.807622866311618</v>
      </c>
      <c r="BK33" s="75">
        <f>IF('01 (ind)'!BK$1="si",100*(('01 (ind)'!BK32-MIN('01 (ind)'!BK$6:BK$37))/(MAX('01 (ind)'!BK$6:BK$37)-MIN('01 (ind)'!BK$6:BK$37))),ABS(-100+(100*(('01 (ind)'!BK32-MIN('01 (ind)'!BK$6:BK$37))/(MAX('01 (ind)'!BK$6:BK$37)-MIN('01 (ind)'!BK$6:BK$37))))))</f>
        <v>9.3881169586322457</v>
      </c>
      <c r="BL33" s="75">
        <f>IF('01 (ind)'!BL$1="si",100*(('01 (ind)'!BL32-MIN('01 (ind)'!BL$6:BL$37))/(MAX('01 (ind)'!BL$6:BL$37)-MIN('01 (ind)'!BL$6:BL$37))),ABS(-100+(100*(('01 (ind)'!BL32-MIN('01 (ind)'!BL$6:BL$37))/(MAX('01 (ind)'!BL$6:BL$37)-MIN('01 (ind)'!BL$6:BL$37))))))</f>
        <v>13.513513513513514</v>
      </c>
      <c r="BM33" s="75">
        <f>IF('01 (ind)'!BM$1="si",100*(('01 (ind)'!BM32-MIN('01 (ind)'!BM$6:BM$37))/(MAX('01 (ind)'!BM$6:BM$37)-MIN('01 (ind)'!BM$6:BM$37))),ABS(-100+(100*(('01 (ind)'!BM32-MIN('01 (ind)'!BM$6:BM$37))/(MAX('01 (ind)'!BM$6:BM$37)-MIN('01 (ind)'!BM$6:BM$37))))))</f>
        <v>8.9761197359600597</v>
      </c>
      <c r="BN33" s="75">
        <f>IF('01 (ind)'!BN$1="si",100*(('01 (ind)'!BN32-MIN('01 (ind)'!BN$6:BN$37))/(MAX('01 (ind)'!BN$6:BN$37)-MIN('01 (ind)'!BN$6:BN$37))),ABS(-100+(100*(('01 (ind)'!BN32-MIN('01 (ind)'!BN$6:BN$37))/(MAX('01 (ind)'!BN$6:BN$37)-MIN('01 (ind)'!BN$6:BN$37))))))</f>
        <v>26.543358241187626</v>
      </c>
      <c r="BO33" s="75">
        <f>IF('01 (ind)'!BO$1="si",100*(('01 (ind)'!BO32-MIN('01 (ind)'!BO$6:BO$37))/(MAX('01 (ind)'!BO$6:BO$37)-MIN('01 (ind)'!BO$6:BO$37))),ABS(-100+(100*(('01 (ind)'!BO32-MIN('01 (ind)'!BO$6:BO$37))/(MAX('01 (ind)'!BO$6:BO$37)-MIN('01 (ind)'!BO$6:BO$37))))))</f>
        <v>24.285965642279546</v>
      </c>
      <c r="BP33" s="75">
        <f>IF('01 (ind)'!BP$1="si",100*(('01 (ind)'!BP32-MIN('01 (ind)'!BP$6:BP$37))/(MAX('01 (ind)'!BP$6:BP$37)-MIN('01 (ind)'!BP$6:BP$37))),ABS(-100+(100*(('01 (ind)'!BP32-MIN('01 (ind)'!BP$6:BP$37))/(MAX('01 (ind)'!BP$6:BP$37)-MIN('01 (ind)'!BP$6:BP$37))))))</f>
        <v>14.012922317990469</v>
      </c>
      <c r="BQ33" s="75">
        <f>IF('01 (ind)'!BQ$1="si",100*(('01 (ind)'!BQ32-MIN('01 (ind)'!BQ$6:BQ$37))/(MAX('01 (ind)'!BQ$6:BQ$37)-MIN('01 (ind)'!BQ$6:BQ$37))),ABS(-100+(100*(('01 (ind)'!BQ32-MIN('01 (ind)'!BQ$6:BQ$37))/(MAX('01 (ind)'!BQ$6:BQ$37)-MIN('01 (ind)'!BQ$6:BQ$37))))))</f>
        <v>3.0287637558959104</v>
      </c>
      <c r="BR33" s="75">
        <f>IF('01 (ind)'!BR$1="si",100*(('01 (ind)'!BR32-MIN('01 (ind)'!BR$6:BR$37))/(MAX('01 (ind)'!BR$6:BR$37)-MIN('01 (ind)'!BR$6:BR$37))),ABS(-100+(100*(('01 (ind)'!BR32-MIN('01 (ind)'!BR$6:BR$37))/(MAX('01 (ind)'!BP$6:BP$37)-MIN('01 (ind)'!BR$6:BR$37))))))</f>
        <v>11.369054834929486</v>
      </c>
      <c r="BS33" s="75">
        <f>IF('01 (ind)'!BS$1="si",100*(('01 (ind)'!BS32-MIN('01 (ind)'!BS$6:BS$37))/(MAX('01 (ind)'!BS$6:BS$37)-MIN('01 (ind)'!BS$6:BS$37))),ABS(-100+(100*(('01 (ind)'!BS32-MIN('01 (ind)'!BS$6:BS$37))/(MAX('01 (ind)'!BQ$6:BQ$37)-MIN('01 (ind)'!BS$6:BS$37))))))</f>
        <v>81.90083500834146</v>
      </c>
      <c r="BT33" s="75">
        <f>IF('01 (ind)'!BT$1="si",100*(('01 (ind)'!BT32-MIN('01 (ind)'!BT$6:BT$37))/(MAX('01 (ind)'!BT$6:BT$37)-MIN('01 (ind)'!BT$6:BT$37))),ABS(-100+(100*(('01 (ind)'!BT32-MIN('01 (ind)'!BT$6:BT$37))/(MAX('01 (ind)'!BR$6:BR$37)-MIN('01 (ind)'!BT$6:BT$37))))))</f>
        <v>88.85150625</v>
      </c>
      <c r="BU33" s="75">
        <f>IF('01 (ind)'!BU$1="si",100*(('01 (ind)'!BU32-MIN('01 (ind)'!BU$6:BU$37))/(MAX('01 (ind)'!BU$6:BU$37)-MIN('01 (ind)'!BU$6:BU$37))),ABS(-100+(100*(('01 (ind)'!BU32-MIN('01 (ind)'!BU$6:BU$37))/(MAX('01 (ind)'!BU$6:BU$37)-MIN('01 (ind)'!BU$6:BU$37))))))</f>
        <v>50.067965564114175</v>
      </c>
      <c r="BV33" s="75">
        <f>IF('01 (ind)'!BV$1="si",100*(('01 (ind)'!BV32-MIN('01 (ind)'!BV$6:BV$37))/(MAX('01 (ind)'!BV$6:BV$37)-MIN('01 (ind)'!BV$6:BV$37))),ABS(-100+(100*(('01 (ind)'!BV32-MIN('01 (ind)'!BV$6:BV$37))/(MAX('01 (ind)'!BV$6:BV$37)-MIN('01 (ind)'!BV$6:BV$37))))))</f>
        <v>45.612730517549082</v>
      </c>
      <c r="BW33" s="75">
        <f>IF('01 (ind)'!BW$1="si",100*(('01 (ind)'!BW32-MIN('01 (ind)'!BW$6:BW$37))/(MAX('01 (ind)'!BW$6:BW$37)-MIN('01 (ind)'!BW$6:BW$37))),ABS(-100+(100*(('01 (ind)'!BW32-MIN('01 (ind)'!BW$6:BW$37))/(MAX('01 (ind)'!BW$6:BW$37)-MIN('01 (ind)'!BW$6:BW$37))))))</f>
        <v>65.625410158813494</v>
      </c>
      <c r="BX33" s="75">
        <f>IF('01 (ind)'!BX$1="si",100*(('01 (ind)'!BX32-MIN('01 (ind)'!BX$6:BX$37))/(MAX('01 (ind)'!BX$6:BX$37)-MIN('01 (ind)'!BX$6:BX$37))),ABS(-100+(100*(('01 (ind)'!BX32-MIN('01 (ind)'!BX$6:BX$37))/(MAX('01 (ind)'!BX$6:BX$37)-MIN('01 (ind)'!BX$6:BX$37))))))</f>
        <v>4.4887760777208001</v>
      </c>
      <c r="BY33" s="75">
        <f>IF('01 (ind)'!BY$1="si",100*(('01 (ind)'!BY32-MIN('01 (ind)'!BY$6:BY$37))/(MAX('01 (ind)'!BY$6:BY$37)-MIN('01 (ind)'!BY$6:BY$37))),ABS(-100+(100*(('01 (ind)'!BY32-MIN('01 (ind)'!BY$6:BY$37))/(MAX('01 (ind)'!BY$6:BY$37)-MIN('01 (ind)'!BY$6:BY$37))))))</f>
        <v>8.7095887593980592</v>
      </c>
      <c r="BZ33" s="75">
        <f>IF('01 (ind)'!BZ$1="si",100*(('01 (ind)'!BZ32-MIN('01 (ind)'!BZ$6:BZ$37))/(MAX('01 (ind)'!BZ$6:BZ$37)-MIN('01 (ind)'!BZ$6:BZ$37))),ABS(-100+(100*(('01 (ind)'!BZ32-MIN('01 (ind)'!BZ$6:BZ$37))/(MAX('01 (ind)'!BZ$6:BZ$37)-MIN('01 (ind)'!BZ$6:BZ$37))))))</f>
        <v>73.198040245461229</v>
      </c>
      <c r="CA33" s="75">
        <f>IF('01 (ind)'!CA$1="si",100*(('01 (ind)'!CA32-MIN('01 (ind)'!CA$6:CA$37))/(MAX('01 (ind)'!CA$6:CA$37)-MIN('01 (ind)'!CA$6:CA$37))),ABS(-100+(100*(('01 (ind)'!CA32-MIN('01 (ind)'!CA$6:CA$37))/(MAX('01 (ind)'!CA$6:CA$37)-MIN('01 (ind)'!CA$6:CA$37))))))</f>
        <v>0</v>
      </c>
      <c r="CB33" s="75">
        <f>IF('01 (ind)'!CB$1="si",100*(('01 (ind)'!CB32-MIN('01 (ind)'!CB$6:CB$37))/(MAX('01 (ind)'!CB$6:CB$37)-MIN('01 (ind)'!CB$6:CB$37))),ABS(-100+(100*(('01 (ind)'!CB32-MIN('01 (ind)'!CB$6:CB$37))/(MAX('01 (ind)'!CB$6:CB$37)-MIN('01 (ind)'!CB$6:CB$37))))))</f>
        <v>71.938775510204081</v>
      </c>
      <c r="CC33" s="75">
        <f>IF('01 (ind)'!CC$1="si",100*(('01 (ind)'!CC32-MIN('01 (ind)'!CC$6:CC$37))/(MAX('01 (ind)'!CC$6:CC$37)-MIN('01 (ind)'!CC$6:CC$37))),ABS(-100+(100*(('01 (ind)'!CC32-MIN('01 (ind)'!CC$6:CC$37))/(MAX('01 (ind)'!CC$6:CC$37)-MIN('01 (ind)'!CC$6:CC$37))))))</f>
        <v>66.386138813691417</v>
      </c>
      <c r="CD33" s="75">
        <f>IF('01 (ind)'!CD$1="si",100*(('01 (ind)'!CD32-MIN('01 (ind)'!CD$6:CD$37))/(MAX('01 (ind)'!CD$6:CD$37)-MIN('01 (ind)'!CD$6:CD$37))),ABS(-100+(100*(('01 (ind)'!CD32-MIN('01 (ind)'!CD$6:CD$37))/(MAX('01 (ind)'!CD$6:CD$37)-MIN('01 (ind)'!CD$6:CD$37))))))</f>
        <v>0.15809984314003095</v>
      </c>
      <c r="CE33" s="75">
        <f>IF('01 (ind)'!CE$1="si",100*(('01 (ind)'!CE32-MIN('01 (ind)'!CE$6:CE$37))/(MAX('01 (ind)'!CE$6:CE$37)-MIN('01 (ind)'!CE$6:CE$37))),ABS(-100+(100*(('01 (ind)'!CE32-MIN('01 (ind)'!CE$6:CE$37))/(MAX('01 (ind)'!CE$6:CE$37)-MIN('01 (ind)'!CE$6:CE$37))))))</f>
        <v>2.6967645274583756</v>
      </c>
      <c r="CF33" s="75">
        <f>IF('01 (ind)'!CF$1="si",100*(('01 (ind)'!CF32-MIN('01 (ind)'!CF$6:CF$37))/(MAX('01 (ind)'!CF$6:CF$37)-MIN('01 (ind)'!CF$6:CF$37))),ABS(-100+(100*(('01 (ind)'!CF32-MIN('01 (ind)'!CF$6:CF$37))/(MAX('01 (ind)'!CF$6:CF$37)-MIN('01 (ind)'!CF$6:CF$37))))))</f>
        <v>0.91201008014788998</v>
      </c>
      <c r="CG33" s="75">
        <f>IF('01 (ind)'!CG$1="si",100*(('01 (ind)'!CG32-MIN('01 (ind)'!CG$6:CG$37))/(MAX('01 (ind)'!CG$6:CG$37)-MIN('01 (ind)'!CG$6:CG$37))),ABS(-100+(100*(('01 (ind)'!CG32-MIN('01 (ind)'!CG$6:CG$37))/(MAX('01 (ind)'!CG$6:CG$37)-MIN('01 (ind)'!CG$6:CG$37))))))</f>
        <v>2.4466449035178393</v>
      </c>
      <c r="CH33" s="75">
        <f>IF('01 (ind)'!CH$1="si",100*(('01 (ind)'!CH32-MIN('01 (ind)'!CH$6:CH$37))/(MAX('01 (ind)'!CH$6:CH$37)-MIN('01 (ind)'!CH$6:CH$37))),ABS(-100+(100*(('01 (ind)'!CH32-MIN('01 (ind)'!CH$6:CH$37))/(MAX('01 (ind)'!CH$6:CH$37)-MIN('01 (ind)'!CH$6:CH$37))))))</f>
        <v>3.7836005928717062</v>
      </c>
      <c r="CI33" s="75">
        <f>IF('01 (ind)'!CI$1="si",100*(('01 (ind)'!CI32-MIN('01 (ind)'!CI$6:CI$37))/(MAX('01 (ind)'!CI$6:CI$37)-MIN('01 (ind)'!CI$6:CI$37))),ABS(-100+(100*(('01 (ind)'!CI32-MIN('01 (ind)'!CI$6:CI$37))/(MAX('01 (ind)'!CI$6:CI$37)-MIN('01 (ind)'!CI$6:CI$37))))))</f>
        <v>100</v>
      </c>
      <c r="CJ33" s="75">
        <f>IF('01 (ind)'!CJ$1="si",100*(('01 (ind)'!CJ32-MIN('01 (ind)'!CJ$6:CJ$37))/(MAX('01 (ind)'!CJ$6:CJ$37)-MIN('01 (ind)'!CJ$6:CJ$37))),ABS(-100+(100*(('01 (ind)'!CJ32-MIN('01 (ind)'!CJ$6:CJ$37))/(MAX('01 (ind)'!CJ$6:CJ$37)-MIN('01 (ind)'!CJ$6:CJ$37))))))</f>
        <v>44.589179459008506</v>
      </c>
      <c r="CK33" s="75">
        <f>IF('01 (ind)'!CK$1="si",100*(('01 (ind)'!CK32-MIN('01 (ind)'!CK$6:CK$37))/(MAX('01 (ind)'!CK$6:CK$37)-MIN('01 (ind)'!CK$6:CK$37))),ABS(-100+(100*(('01 (ind)'!CK32-MIN('01 (ind)'!CK$6:CK$37))/(MAX('01 (ind)'!CK$6:CK$37)-MIN('01 (ind)'!CK$6:CK$37))))))</f>
        <v>4.1685480872260348</v>
      </c>
      <c r="CL33" s="75">
        <f>IF('01 (ind)'!CL$1="si",100*(('01 (ind)'!CL32-MIN('01 (ind)'!CL$6:CL$37))/(MAX('01 (ind)'!CL$6:CL$37)-MIN('01 (ind)'!CL$6:CL$37))),ABS(-100+(100*(('01 (ind)'!CL32-MIN('01 (ind)'!CL$6:CL$37))/(MAX('01 (ind)'!CL$6:CL$37)-MIN('01 (ind)'!CL$6:CL$37))))))</f>
        <v>0</v>
      </c>
      <c r="CM33" s="75">
        <f>IF('01 (ind)'!CM$1="si",100*(('01 (ind)'!CM32-MIN('01 (ind)'!CM$6:CM$37))/(MAX('01 (ind)'!CM$6:CM$37)-MIN('01 (ind)'!CM$6:CM$37))),ABS(-100+(100*(('01 (ind)'!CM32-MIN('01 (ind)'!CM$6:CM$37))/(MAX('01 (ind)'!CM$6:CM$37)-MIN('01 (ind)'!CM$6:CM$37))))))</f>
        <v>1.1111480241087193</v>
      </c>
    </row>
    <row r="34" spans="1:91">
      <c r="A34" s="18" t="s">
        <v>232</v>
      </c>
      <c r="B34" s="87">
        <f>IF('01 (ind)'!B$1="si",100*(('01 (ind)'!B33-MIN('01 (ind)'!B$6:B$37))/(MAX('01 (ind)'!B$6:B$37)-MIN('01 (ind)'!B$6:B$37))),ABS(-100+(100*(('01 (ind)'!B33-MIN('01 (ind)'!B$6:B$37))/(MAX('01 (ind)'!B$6:B$37)-MIN('01 (ind)'!B$6:B$37))))))</f>
        <v>11.177068717723765</v>
      </c>
      <c r="C34" s="87">
        <f>IF('01 (ind)'!C$1="si",100*(('01 (ind)'!C33-MIN('01 (ind)'!C$6:C$37))/(MAX('01 (ind)'!C$6:C$37)-MIN('01 (ind)'!C$6:C$37))),ABS(-100+(100*(('01 (ind)'!C33-MIN('01 (ind)'!C$6:C$37))/(MAX('01 (ind)'!C$6:C$37)-MIN('01 (ind)'!C$6:C$37))))))</f>
        <v>60.481262115126057</v>
      </c>
      <c r="D34" s="87">
        <f>IF('01 (ind)'!D$1="si",100*(('01 (ind)'!D33-MIN('01 (ind)'!D$6:D$37))/(MAX('01 (ind)'!D$6:D$37)-MIN('01 (ind)'!D$6:D$37))),ABS(-100+(100*(('01 (ind)'!D33-MIN('01 (ind)'!D$6:D$37))/(MAX('01 (ind)'!D$6:D$37)-MIN('01 (ind)'!D$6:D$37))))))</f>
        <v>63.249858308478018</v>
      </c>
      <c r="E34" s="87">
        <f>IF('01 (ind)'!E$1="si",100*(('01 (ind)'!E33-MIN('01 (ind)'!E$6:E$37))/(MAX('01 (ind)'!E$6:E$37)-MIN('01 (ind)'!E$6:E$37))),ABS(-100+(100*(('01 (ind)'!E33-MIN('01 (ind)'!E$6:E$37))/(MAX('01 (ind)'!E$6:E$37)-MIN('01 (ind)'!E$6:E$37))))))</f>
        <v>58.333333333333329</v>
      </c>
      <c r="F34" s="87">
        <f>IF('01 (ind)'!F$1="si",100*(('01 (ind)'!F33-MIN('01 (ind)'!F$6:F$37))/(MAX('01 (ind)'!F$6:F$37)-MIN('01 (ind)'!F$6:F$37))),ABS(-100+(100*(('01 (ind)'!F33-MIN('01 (ind)'!F$6:F$37))/(MAX('01 (ind)'!F$6:F$37)-MIN('01 (ind)'!F$6:F$37))))))</f>
        <v>70.491803278688508</v>
      </c>
      <c r="G34" s="87">
        <f>IF('01 (ind)'!G$1="si",100*(('01 (ind)'!G33-MIN('01 (ind)'!G$6:G$37))/(MAX('01 (ind)'!G$6:G$37)-MIN('01 (ind)'!G$6:G$37))),ABS(-100+(100*(('01 (ind)'!G33-MIN('01 (ind)'!G$6:G$37))/(MAX('01 (ind)'!G$6:G$37)-MIN('01 (ind)'!G$6:G$37))))))</f>
        <v>59.615384615384613</v>
      </c>
      <c r="H34" s="87">
        <f>IF('01 (ind)'!H$1="si",100*(('01 (ind)'!H33-MIN('01 (ind)'!H$6:H$37))/(MAX('01 (ind)'!H$6:H$37)-MIN('01 (ind)'!H$6:H$37))),ABS(-100+(100*(('01 (ind)'!H33-MIN('01 (ind)'!H$6:H$37))/(MAX('01 (ind)'!H$6:H$37)-MIN('01 (ind)'!H$6:H$37))))))</f>
        <v>59.274193548387089</v>
      </c>
      <c r="I34" s="87">
        <f>IF('01 (ind)'!I$1="si",100*(('01 (ind)'!I33-MIN('01 (ind)'!I$6:I$37))/(MAX('01 (ind)'!I$6:I$37)-MIN('01 (ind)'!I$6:I$37))),ABS(-100+(100*(('01 (ind)'!I33-MIN('01 (ind)'!I$6:I$37))/(MAX('01 (ind)'!I$6:I$37)-MIN('01 (ind)'!I$6:I$37))))))</f>
        <v>73.731343283582092</v>
      </c>
      <c r="J34" s="87">
        <f>IF('01 (ind)'!J$1="si",100*(('01 (ind)'!J33-MIN('01 (ind)'!J$6:J$37))/(MAX('01 (ind)'!J$6:J$37)-MIN('01 (ind)'!J$6:J$37))),ABS(-100+(100*(('01 (ind)'!J33-MIN('01 (ind)'!J$6:J$37))/(MAX('01 (ind)'!J$6:J$37)-MIN('01 (ind)'!J$6:J$37))))))</f>
        <v>44.873417721518997</v>
      </c>
      <c r="K34" s="87">
        <f>IF('01 (ind)'!K$1="si",100*(('01 (ind)'!K33-MIN('01 (ind)'!K$6:K$37))/(MAX('01 (ind)'!K$6:K$37)-MIN('01 (ind)'!K$6:K$37))),ABS(-100+(100*(('01 (ind)'!K33-MIN('01 (ind)'!K$6:K$37))/(MAX('01 (ind)'!K$6:K$37)-MIN('01 (ind)'!K$6:K$37))))))</f>
        <v>77.380871545150882</v>
      </c>
      <c r="L34" s="87">
        <f>IF('01 (ind)'!L$1="si",100*(('01 (ind)'!L33-MIN('01 (ind)'!L$6:L$37))/(MAX('01 (ind)'!L$6:L$37)-MIN('01 (ind)'!L$6:L$37))),ABS(-100+(100*(('01 (ind)'!L33-MIN('01 (ind)'!L$6:L$37))/(MAX('01 (ind)'!L$6:L$37)-MIN('01 (ind)'!L$6:L$37))))))</f>
        <v>75.572390020046768</v>
      </c>
      <c r="M34" s="87">
        <f>IF('01 (ind)'!M$1="si",100*(('01 (ind)'!M33-MIN('01 (ind)'!M$6:M$37))/(MAX('01 (ind)'!M$6:M$37)-MIN('01 (ind)'!M$6:M$37))),ABS(-100+(100*(('01 (ind)'!M33-MIN('01 (ind)'!M$6:M$37))/(MAX('01 (ind)'!M$6:M$37)-MIN('01 (ind)'!M$6:M$37))))))</f>
        <v>1.1712945517584183</v>
      </c>
      <c r="N34" s="87">
        <f>IF('01 (ind)'!N$1="si",100*(('01 (ind)'!N33-MIN('01 (ind)'!N$6:N$37))/(MAX('01 (ind)'!N$6:N$37)-MIN('01 (ind)'!N$6:N$37))),ABS(-100+(100*(('01 (ind)'!N33-MIN('01 (ind)'!N$6:N$37))/(MAX('01 (ind)'!N$6:N$37)-MIN('01 (ind)'!N$6:N$37))))))</f>
        <v>0</v>
      </c>
      <c r="O34" s="87">
        <f>IF('01 (ind)'!O$1="si",100*(('01 (ind)'!O33-MIN('01 (ind)'!O$6:O$37))/(MAX('01 (ind)'!O$6:O$37)-MIN('01 (ind)'!O$6:O$37))),ABS(-100+(100*(('01 (ind)'!O33-MIN('01 (ind)'!O$6:O$37))/(MAX('01 (ind)'!O$6:O$37)-MIN('01 (ind)'!O$6:O$37))))))</f>
        <v>67.010309278350519</v>
      </c>
      <c r="P34" s="87">
        <f>IF('01 (ind)'!P$1="si",100*(('01 (ind)'!P33-MIN('01 (ind)'!P$6:P$37))/(MAX('01 (ind)'!P$6:P$37)-MIN('01 (ind)'!P$6:P$37))),ABS(-100+(100*(('01 (ind)'!P33-MIN('01 (ind)'!P$6:P$37))/(MAX('01 (ind)'!P$6:P$37)-MIN('01 (ind)'!P$6:P$37))))))</f>
        <v>7.4356322563798761E-4</v>
      </c>
      <c r="Q34" s="87">
        <f>IF('01 (ind)'!Q$1="si",100*(('01 (ind)'!Q33-MIN('01 (ind)'!Q$6:Q$37))/(MAX('01 (ind)'!Q$6:Q$37)-MIN('01 (ind)'!Q$6:Q$37))),ABS(-100+(100*(('01 (ind)'!Q33-MIN('01 (ind)'!Q$6:Q$37))/(MAX('01 (ind)'!Q$6:Q$37)-MIN('01 (ind)'!Q$6:Q$37))))))</f>
        <v>11.884844474061946</v>
      </c>
      <c r="R34" s="87">
        <f>IF('01 (ind)'!R$1="si",100*(('01 (ind)'!R33-MIN('01 (ind)'!R$6:R$37))/(MAX('01 (ind)'!R$6:R$37)-MIN('01 (ind)'!R$6:R$37))),ABS(-100+(100*(('01 (ind)'!R33-MIN('01 (ind)'!R$6:R$37))/(MAX('01 (ind)'!R$6:R$37)-MIN('01 (ind)'!R$6:R$37))))))</f>
        <v>0.92874323407078385</v>
      </c>
      <c r="S34" s="75">
        <f>ABS(ABS(('01 (ind)'!S33-((MAX('01 (ind)'!S$6:S$37)+MIN('01 (ind)'!S$6:S$37))/2))/(((MAX('01 (ind)'!S$6:S$37)+MIN('01 (ind)'!S$6:S$37))/2)-MAX('01 (ind)'!S$6:S$37))*100)-100)</f>
        <v>31.422028952751901</v>
      </c>
      <c r="T34" s="75">
        <f>IF('01 (ind)'!T$1="si",100*(('01 (ind)'!T33-MIN('01 (ind)'!T$6:T$37))/(MAX('01 (ind)'!T$6:T$37)-MIN('01 (ind)'!T$6:T$37))),ABS(-100+(100*(('01 (ind)'!T33-MIN('01 (ind)'!T$6:T$37))/(MAX('01 (ind)'!T$6:T$37)-MIN('01 (ind)'!T$6:T$37))))))</f>
        <v>27.564938915905586</v>
      </c>
      <c r="U34" s="75">
        <f>IF('01 (ind)'!U$1="si",100*(('01 (ind)'!U33-MIN('01 (ind)'!U$6:U$37))/(MAX('01 (ind)'!U$6:U$37)-MIN('01 (ind)'!U$6:U$37))),ABS(-100+(100*(('01 (ind)'!U33-MIN('01 (ind)'!U$6:U$37))/(MAX('01 (ind)'!U$6:U$37)-MIN('01 (ind)'!U$6:U$37))))))</f>
        <v>0</v>
      </c>
      <c r="V34" s="75">
        <f>IF('01 (ind)'!V$1="si",100*(('01 (ind)'!V33-MIN('01 (ind)'!V$6:V$37))/(MAX('01 (ind)'!V$6:V$37)-MIN('01 (ind)'!V$6:V$37))),ABS(-100+(100*(('01 (ind)'!V33-MIN('01 (ind)'!V$6:V$37))/(MAX('01 (ind)'!V$6:V$37)-MIN('01 (ind)'!V$6:V$37))))))</f>
        <v>79.55801104972376</v>
      </c>
      <c r="W34" s="75">
        <f>IF('01 (ind)'!W$1="si",100*(('01 (ind)'!W33-MIN('01 (ind)'!W$6:W$37))/(MAX('01 (ind)'!W$6:W$37)-MIN('01 (ind)'!W$6:W$37))),ABS(-100+(100*(('01 (ind)'!W33-MIN('01 (ind)'!W$6:W$37))/(MAX('01 (ind)'!W$6:W$37)-MIN('01 (ind)'!W$6:W$37))))))</f>
        <v>43.745102907688548</v>
      </c>
      <c r="X34" s="75">
        <f>IF('01 (ind)'!X$1="si",100*(('01 (ind)'!X33-MIN('01 (ind)'!X$6:X$37))/(MAX('01 (ind)'!X$6:X$37)-MIN('01 (ind)'!X$6:X$37))),ABS(-100+(100*(('01 (ind)'!X33-MIN('01 (ind)'!X$6:X$37))/(MAX('01 (ind)'!X$6:X$37)-MIN('01 (ind)'!X$6:X$37))))))</f>
        <v>58.221667863222891</v>
      </c>
      <c r="Y34" s="75">
        <f>IF('01 (ind)'!Y$1="si",100*(('01 (ind)'!Y33-MIN('01 (ind)'!Y$6:Y$37))/(MAX('01 (ind)'!Y$6:Y$37)-MIN('01 (ind)'!Y$6:Y$37))),ABS(-100+(100*(('01 (ind)'!Y33-MIN('01 (ind)'!Y$6:Y$37))/(MAX('01 (ind)'!Y$6:Y$37)-MIN('01 (ind)'!Y$6:Y$37))))))</f>
        <v>83.205236486486498</v>
      </c>
      <c r="Z34" s="75">
        <f>IF('01 (ind)'!Z$1="si",100*(('01 (ind)'!Z33-MIN('01 (ind)'!Z$6:Z$37))/(MAX('01 (ind)'!Z$6:Z$37)-MIN('01 (ind)'!Z$6:Z$37))),ABS(-100+(100*(('01 (ind)'!Z33-MIN('01 (ind)'!Z$6:Z$37))/(MAX('01 (ind)'!Z$6:Z$37)-MIN('01 (ind)'!Z$6:Z$37))))))</f>
        <v>65.031946111028901</v>
      </c>
      <c r="AA34" s="75">
        <f>IF('01 (ind)'!AA$1="si",100*(('01 (ind)'!AA33-MIN('01 (ind)'!AA$6:AA$37))/(MAX('01 (ind)'!AA$6:AA$37)-MIN('01 (ind)'!AA$6:AA$37))),ABS(-100+(100*(('01 (ind)'!AA33-MIN('01 (ind)'!AA$6:AA$37))/(MAX('01 (ind)'!AA$6:AA$37)-MIN('01 (ind)'!AA$6:AA$37))))))</f>
        <v>78.657480728350748</v>
      </c>
      <c r="AB34" s="75">
        <f>IF('01 (ind)'!AB$1="si",100*(('01 (ind)'!AB33-MIN('01 (ind)'!AB$6:AB$37))/(MAX('01 (ind)'!AB$6:AB$37)-MIN('01 (ind)'!AB$6:AB$37))),ABS(-100+(100*(('01 (ind)'!AB33-MIN('01 (ind)'!AB$6:AB$37))/(MAX('01 (ind)'!AB$6:AB$37)-MIN('01 (ind)'!AB$6:AB$37))))))</f>
        <v>24.372783621679638</v>
      </c>
      <c r="AC34" s="75">
        <f>IF('01 (ind)'!AC$1="si",100*(('01 (ind)'!AC33-MIN('01 (ind)'!AC$6:AC$37))/(MAX('01 (ind)'!AC$6:AC$37)-MIN('01 (ind)'!AC$6:AC$37))),ABS(-100+(100*(('01 (ind)'!AC33-MIN('01 (ind)'!AC$6:AC$37))/(MAX('01 (ind)'!AC$6:AC$37)-MIN('01 (ind)'!AC$6:AC$37))))))</f>
        <v>93.442698110623539</v>
      </c>
      <c r="AD34" s="75">
        <f>IF('01 (ind)'!AD$1="si",100*(('01 (ind)'!AD33-MIN('01 (ind)'!AD$6:AD$37))/(MAX('01 (ind)'!AD$6:AD$37)-MIN('01 (ind)'!AD$6:AD$37))),ABS(-100+(100*(('01 (ind)'!AD33-MIN('01 (ind)'!AD$6:AD$37))/(MAX('01 (ind)'!AD$6:AD$37)-MIN('01 (ind)'!AD$6:AD$37))))))</f>
        <v>44.721989043025175</v>
      </c>
      <c r="AE34" s="75">
        <f>IF('01 (ind)'!AE$1="si",100*(('01 (ind)'!AE33-MIN('01 (ind)'!AE$6:AE$37))/(MAX('01 (ind)'!AE$6:AE$37)-MIN('01 (ind)'!AE$6:AE$37))),ABS(-100+(100*(('01 (ind)'!AE33-MIN('01 (ind)'!AE$6:AE$37))/(MAX('01 (ind)'!AE$6:AE$37)-MIN('01 (ind)'!AE$6:AE$37))))))</f>
        <v>64.514038382213641</v>
      </c>
      <c r="AF34" s="75">
        <f>IF('01 (ind)'!AF$1="si",100*(('01 (ind)'!AF33-MIN('01 (ind)'!AF$6:AF$37))/(MAX('01 (ind)'!AF$6:AF$37)-MIN('01 (ind)'!AF$6:AF$37))),ABS(-100+(100*(('01 (ind)'!AF33-MIN('01 (ind)'!AF$6:AF$37))/(MAX('01 (ind)'!AF$6:AF$37)-MIN('01 (ind)'!AF$6:AF$37))))))</f>
        <v>89.361702127659569</v>
      </c>
      <c r="AG34" s="75">
        <f>IF('01 (ind)'!AG$1="si",100*(('01 (ind)'!AG33-MIN('01 (ind)'!AG$6:AG$37))/(MAX('01 (ind)'!AG$6:AG$37)-MIN('01 (ind)'!AG$6:AG$37))),ABS(-100+(100*(('01 (ind)'!AG33-MIN('01 (ind)'!AG$6:AG$37))/(MAX('01 (ind)'!AG$6:AG$37)-MIN('01 (ind)'!AG$6:AG$37))))))</f>
        <v>87.654320987654316</v>
      </c>
      <c r="AH34" s="75">
        <f>IF('01 (ind)'!AH$1="si",100*(('01 (ind)'!AH33-MIN('01 (ind)'!AH$6:AH$37))/(MAX('01 (ind)'!AH$6:AH$37)-MIN('01 (ind)'!AH$6:AH$37))),ABS(-100+(100*(('01 (ind)'!AH33-MIN('01 (ind)'!AH$6:AH$37))/(MAX('01 (ind)'!AH$6:AH$37)-MIN('01 (ind)'!AH$6:AH$37))))))</f>
        <v>81.249999999999986</v>
      </c>
      <c r="AI34" s="75">
        <f>IF('01 (ind)'!AI$1="si",100*(('01 (ind)'!AI33-MIN('01 (ind)'!AI$6:AI$37))/(MAX('01 (ind)'!AI$6:AI$37)-MIN('01 (ind)'!AI$6:AI$37))),ABS(-100+(100*(('01 (ind)'!AI33-MIN('01 (ind)'!AI$6:AI$37))/(MAX('01 (ind)'!AI$6:AI$37)-MIN('01 (ind)'!AI$6:AI$37))))))</f>
        <v>6.2157067671979389</v>
      </c>
      <c r="AJ34" s="75">
        <f>IF('01 (ind)'!AJ$1="si",100*(('01 (ind)'!AJ33-MIN('01 (ind)'!AJ$6:AJ$37))/(MAX('01 (ind)'!AJ$6:AJ$37)-MIN('01 (ind)'!AJ$6:AJ$37))),ABS(-100+(100*(('01 (ind)'!AJ33-MIN('01 (ind)'!AJ$6:AJ$37))/(MAX('01 (ind)'!AJ$6:AJ$37)-MIN('01 (ind)'!AJ$6:AJ$37))))))</f>
        <v>72.278481012658247</v>
      </c>
      <c r="AK34" s="75">
        <f>IF('01 (ind)'!AK$1="si",100*(('01 (ind)'!AK33-MIN('01 (ind)'!AK$6:AK$37))/(MAX('01 (ind)'!AK$6:AK$37)-MIN('01 (ind)'!AK$6:AK$37))),ABS(-100+(100*(('01 (ind)'!AK33-MIN('01 (ind)'!AK$6:AK$37))/(MAX('01 (ind)'!AK$6:AK$37)-MIN('01 (ind)'!AK$6:AK$37))))))</f>
        <v>21.48034361927575</v>
      </c>
      <c r="AL34" s="75">
        <f>IF('01 (ind)'!AL$1="si",100*(('01 (ind)'!AL33-MIN('01 (ind)'!AL$6:AL$37))/(MAX('01 (ind)'!AL$6:AL$37)-MIN('01 (ind)'!AL$6:AL$37))),ABS(-100+(100*(('01 (ind)'!AL33-MIN('01 (ind)'!AL$6:AL$37))/(MAX('01 (ind)'!AL$6:AL$37)-MIN('01 (ind)'!AL$6:AL$37))))))</f>
        <v>24.186083097092933</v>
      </c>
      <c r="AM34" s="75">
        <f>IF('01 (ind)'!AM$1="si",100*(('01 (ind)'!AM33-MIN('01 (ind)'!AM$6:AM$37))/(MAX('01 (ind)'!AM$6:AM$37)-MIN('01 (ind)'!AM$6:AM$37))),ABS(-100+(100*(('01 (ind)'!AM33-MIN('01 (ind)'!AM$6:AM$37))/(MAX('01 (ind)'!AM$6:AM$37)-MIN('01 (ind)'!AM$6:AM$37))))))</f>
        <v>98.49487601259537</v>
      </c>
      <c r="AN34" s="75">
        <f>IF('01 (ind)'!AN$1="si",100*(('01 (ind)'!AN33-MIN('01 (ind)'!AN$6:AN$37))/(MAX('01 (ind)'!AN$6:AN$37)-MIN('01 (ind)'!AN$6:AN$37))),ABS(-100+(100*(('01 (ind)'!AN33-MIN('01 (ind)'!AN$6:AN$37))/(MAX('01 (ind)'!AN$6:AN$37)-MIN('01 (ind)'!AN$6:AN$37))))))</f>
        <v>72.240685670819616</v>
      </c>
      <c r="AO34" s="75">
        <f>IF('01 (ind)'!AO$1="si",100*(('01 (ind)'!AO33-MIN('01 (ind)'!AO$6:AO$37))/(MAX('01 (ind)'!AO$6:AO$37)-MIN('01 (ind)'!AO$6:AO$37))),ABS(-100+(100*(('01 (ind)'!AO33-MIN('01 (ind)'!AO$6:AO$37))/(MAX('01 (ind)'!AO$6:AO$37)-MIN('01 (ind)'!AO$6:AO$37))))))</f>
        <v>83.081526836144263</v>
      </c>
      <c r="AP34" s="75">
        <f>IF('01 (ind)'!AP$1="si",100*(('01 (ind)'!AP33-MIN('01 (ind)'!AP$6:AP$37))/(MAX('01 (ind)'!AP$6:AP$37)-MIN('01 (ind)'!AP$6:AP$37))),ABS(-100+(100*(('01 (ind)'!AP33-MIN('01 (ind)'!AP$6:AP$37))/(MAX('01 (ind)'!AP$6:AP$37)-MIN('01 (ind)'!AP$6:AP$37))))))</f>
        <v>91.744875532184054</v>
      </c>
      <c r="AQ34" s="75">
        <f>IF('01 (ind)'!AQ$1="si",100*(('01 (ind)'!AQ33-MIN('01 (ind)'!AQ$6:AQ$37))/(MAX('01 (ind)'!AQ$6:AQ$37)-MIN('01 (ind)'!AQ$6:AQ$37))),ABS(-100+(100*(('01 (ind)'!AQ33-MIN('01 (ind)'!AQ$6:AQ$37))/(MAX('01 (ind)'!AQ$6:AQ$37)-MIN('01 (ind)'!AQ$6:AQ$37))))))</f>
        <v>10.915923209107685</v>
      </c>
      <c r="AR34" s="75">
        <f>IF('01 (ind)'!AR$1="si",100*(('01 (ind)'!AR33-MIN('01 (ind)'!AR$6:AR$37))/(MAX('01 (ind)'!AR$6:AR$37)-MIN('01 (ind)'!AR$6:AR$37))),ABS(-100+(100*(('01 (ind)'!AR33-MIN('01 (ind)'!AR$6:AR$37))/(MAX('01 (ind)'!AR$6:AR$37)-MIN('01 (ind)'!AR$6:AR$37))))))</f>
        <v>59.140619668143621</v>
      </c>
      <c r="AS34" s="75">
        <f>IF('01 (ind)'!AS$1="si",100*(('01 (ind)'!AS33-MIN('01 (ind)'!AS$6:AS$37))/(MAX('01 (ind)'!AS$6:AS$37)-MIN('01 (ind)'!AS$6:AS$37))),ABS(-100+(100*(('01 (ind)'!AS33-MIN('01 (ind)'!AS$6:AS$37))/(MAX('01 (ind)'!AS$6:AS$37)-MIN('01 (ind)'!AS$6:AS$37))))))</f>
        <v>71.218494637703415</v>
      </c>
      <c r="AT34" s="75">
        <f>IF('01 (ind)'!AT$1="si",100*(('01 (ind)'!AT33-MIN('01 (ind)'!AT$6:AT$37))/(MAX('01 (ind)'!AT$6:AT$37)-MIN('01 (ind)'!AT$6:AT$37))),ABS(-100+(100*(('01 (ind)'!AT33-MIN('01 (ind)'!AT$6:AT$37))/(MAX('01 (ind)'!AT$6:AT$37)-MIN('01 (ind)'!AT$6:AT$37))))))</f>
        <v>0</v>
      </c>
      <c r="AU34" s="75">
        <f>IF('01 (ind)'!AU$1="si",100*(('01 (ind)'!AU33-MIN('01 (ind)'!AU$6:AU$37))/(MAX('01 (ind)'!AU$6:AU$37)-MIN('01 (ind)'!AU$6:AU$37))),ABS(-100+(100*(('01 (ind)'!AU33-MIN('01 (ind)'!AU$6:AU$37))/(MAX('01 (ind)'!AU$6:AU$37)-MIN('01 (ind)'!AU$6:AU$37))))))</f>
        <v>43.478260869565219</v>
      </c>
      <c r="AV34" s="75">
        <f>IF('01 (ind)'!AV$1="si",100*(('01 (ind)'!AV33-MIN('01 (ind)'!AV$6:AV$37))/(MAX('01 (ind)'!AV$6:AV$37)-MIN('01 (ind)'!AV$6:AV$37))),ABS(-100+(100*(('01 (ind)'!AV33-MIN('01 (ind)'!AV$6:AV$37))/(MAX('01 (ind)'!AV$6:AV$37)-MIN('01 (ind)'!AV$6:AV$37))))))</f>
        <v>71.92374350086655</v>
      </c>
      <c r="AW34" s="75">
        <f>IF('01 (ind)'!AW$1="si",100*(('01 (ind)'!AW33-MIN('01 (ind)'!AW$6:AW$37))/(MAX('01 (ind)'!AW$6:AW$37)-MIN('01 (ind)'!AW$6:AW$37))),ABS(-100+(100*(('01 (ind)'!AW33-MIN('01 (ind)'!AW$6:AW$37))/(MAX('01 (ind)'!AW$6:AW$37)-MIN('01 (ind)'!AW$6:AW$37))))))</f>
        <v>74.442716433385186</v>
      </c>
      <c r="AX34" s="75">
        <f>IF('01 (ind)'!AX$1="si",100*(('01 (ind)'!AX33-MIN('01 (ind)'!AX$6:AX$37))/(MAX('01 (ind)'!AX$6:AX$37)-MIN('01 (ind)'!AX$6:AX$37))),ABS(-100+(100*(('01 (ind)'!AX33-MIN('01 (ind)'!AX$6:AX$37))/(MAX('01 (ind)'!AX$6:AX$37)-MIN('01 (ind)'!AX$6:AX$37))))))</f>
        <v>2.7200207463479216</v>
      </c>
      <c r="AY34" s="75">
        <f>IF('01 (ind)'!AY$1="si",100*(('01 (ind)'!AY33-MIN('01 (ind)'!AY$6:AY$37))/(MAX('01 (ind)'!AY$6:AY$37)-MIN('01 (ind)'!AY$6:AY$37))),ABS(-100+(100*(('01 (ind)'!AY33-MIN('01 (ind)'!AY$6:AY$37))/(MAX('01 (ind)'!AY$6:AY$37)-MIN('01 (ind)'!AY$6:AY$37))))))</f>
        <v>53.996194100856364</v>
      </c>
      <c r="AZ34" s="75">
        <f>IF('01 (ind)'!AZ$1="si",100*(('01 (ind)'!AZ33-MIN('01 (ind)'!AZ$6:AZ$37))/(MAX('01 (ind)'!AZ$6:AZ$37)-MIN('01 (ind)'!AZ$6:AZ$37))),ABS(-100+(100*(('01 (ind)'!AZ33-MIN('01 (ind)'!AZ$6:AZ$37))/(MAX('01 (ind)'!AZ$6:AZ$37)-MIN('01 (ind)'!AZ$6:AZ$37))))))</f>
        <v>3.7085779749284598</v>
      </c>
      <c r="BA34" s="75">
        <f>IF('01 (ind)'!BA$1="si",100*(('01 (ind)'!BA33-MIN('01 (ind)'!BA$6:BA$37))/(MAX('01 (ind)'!BA$6:BA$37)-MIN('01 (ind)'!BA$6:BA$37))),ABS(-100+(100*(('01 (ind)'!BA33-MIN('01 (ind)'!BA$6:BA$37))/(MAX('01 (ind)'!BA$6:BA$37)-MIN('01 (ind)'!BA$6:BA$37))))))</f>
        <v>19.27690623525643</v>
      </c>
      <c r="BB34" s="75">
        <f>IF('01 (ind)'!BB$1="si",100*(('01 (ind)'!BB33-MIN('01 (ind)'!BB$6:BB$37))/(MAX('01 (ind)'!BB$6:BB$37)-MIN('01 (ind)'!BB$6:BB$37))),ABS(-100+(100*(('01 (ind)'!BB33-MIN('01 (ind)'!BB$6:BB$37))/(MAX('01 (ind)'!BB$6:BB$37)-MIN('01 (ind)'!BB$6:BB$37))))))</f>
        <v>21.537342558426818</v>
      </c>
      <c r="BC34" s="75">
        <f>IF('01 (ind)'!BC$1="si",100*(('01 (ind)'!BC33-MIN('01 (ind)'!BC$6:BC$37))/(MAX('01 (ind)'!BC$6:BC$37)-MIN('01 (ind)'!BC$6:BC$37))),ABS(-100+(100*(('01 (ind)'!BC33-MIN('01 (ind)'!BC$6:BC$37))/(MAX('01 (ind)'!BC$6:BC$37)-MIN('01 (ind)'!BC$6:BC$37))))))</f>
        <v>100</v>
      </c>
      <c r="BD34" s="75">
        <f>IF('01 (ind)'!BD$1="si",100*(('01 (ind)'!BD33-MIN('01 (ind)'!BD$6:BD$37))/(MAX('01 (ind)'!BD$6:BD$37)-MIN('01 (ind)'!BD$6:BD$37))),ABS(-100+(100*(('01 (ind)'!BD33-MIN('01 (ind)'!BD$6:BD$37))/(MAX('01 (ind)'!BD$6:BD$37)-MIN('01 (ind)'!BD$6:BD$37))))))</f>
        <v>59.892689065121473</v>
      </c>
      <c r="BE34" s="75">
        <f>IF('01 (ind)'!BE$1="si",100*(('01 (ind)'!BE33-MIN('01 (ind)'!BE$6:BE$37))/(MAX('01 (ind)'!BE$6:BE$37)-MIN('01 (ind)'!BE$6:BE$37))),ABS(-100+(100*(('01 (ind)'!BE33-MIN('01 (ind)'!BE$6:BE$37))/(MAX('01 (ind)'!BE$6:BE$37)-MIN('01 (ind)'!BE$6:BE$37))))))</f>
        <v>29.440154440154437</v>
      </c>
      <c r="BF34" s="75">
        <f>IF('01 (ind)'!BF$1="si",100*(('01 (ind)'!BF33-MIN('01 (ind)'!BF$6:BF$37))/(MAX('01 (ind)'!BF$6:BF$37)-MIN('01 (ind)'!BF$6:BF$37))),ABS(-100+(100*(('01 (ind)'!BF33-MIN('01 (ind)'!BF$6:BF$37))/(MAX('01 (ind)'!BF$6:BF$37)-MIN('01 (ind)'!BF$6:BF$37))))))</f>
        <v>9.0259197929925765</v>
      </c>
      <c r="BG34" s="75">
        <f>IF('01 (ind)'!BG$1="si",100*(('01 (ind)'!BG33-MIN('01 (ind)'!BG$6:BG$37))/(MAX('01 (ind)'!BG$6:BG$37)-MIN('01 (ind)'!BG$6:BG$37))),ABS(-100+(100*(('01 (ind)'!BG33-MIN('01 (ind)'!BG$6:BG$37))/(MAX('01 (ind)'!BG$6:BG$37)-MIN('01 (ind)'!BG$6:BG$37))))))</f>
        <v>20.706153881349078</v>
      </c>
      <c r="BH34" s="75">
        <f>IF('01 (ind)'!BH$1="si",100*(('01 (ind)'!BH33-MIN('01 (ind)'!BH$6:BH$37))/(MAX('01 (ind)'!BH$6:BH$37)-MIN('01 (ind)'!BH$6:BH$37))),ABS(-100+(100*(('01 (ind)'!BH33-MIN('01 (ind)'!BH$6:BH$37))/(MAX('01 (ind)'!BH$6:BH$37)-MIN('01 (ind)'!BH$6:BH$37))))))</f>
        <v>12.379885479084747</v>
      </c>
      <c r="BI34" s="75">
        <f>IF('01 (ind)'!BI$1="si",100*(('01 (ind)'!BI33-MIN('01 (ind)'!BI$6:BI$37))/(MAX('01 (ind)'!BI$6:BI$37)-MIN('01 (ind)'!BI$6:BI$37))),ABS(-100+(100*(('01 (ind)'!BI33-MIN('01 (ind)'!BI$6:BI$37))/(MAX('01 (ind)'!BI$6:BI$37)-MIN('01 (ind)'!BI$6:BI$37))))))</f>
        <v>85.603387427951461</v>
      </c>
      <c r="BJ34" s="75">
        <f>IF('01 (ind)'!BJ$1="si",100*(('01 (ind)'!BJ33-MIN('01 (ind)'!BJ$6:BJ$37))/(MAX('01 (ind)'!BJ$6:BJ$37)-MIN('01 (ind)'!BJ$6:BJ$37))),ABS(-100+(100*(('01 (ind)'!BJ33-MIN('01 (ind)'!BJ$6:BJ$37))/(MAX('01 (ind)'!BJ$6:BJ$37)-MIN('01 (ind)'!BJ$6:BJ$37))))))</f>
        <v>34.741534077356796</v>
      </c>
      <c r="BK34" s="75">
        <f>IF('01 (ind)'!BK$1="si",100*(('01 (ind)'!BK33-MIN('01 (ind)'!BK$6:BK$37))/(MAX('01 (ind)'!BK$6:BK$37)-MIN('01 (ind)'!BK$6:BK$37))),ABS(-100+(100*(('01 (ind)'!BK33-MIN('01 (ind)'!BK$6:BK$37))/(MAX('01 (ind)'!BK$6:BK$37)-MIN('01 (ind)'!BK$6:BK$37))))))</f>
        <v>14.453893033333854</v>
      </c>
      <c r="BL34" s="75">
        <f>IF('01 (ind)'!BL$1="si",100*(('01 (ind)'!BL33-MIN('01 (ind)'!BL$6:BL$37))/(MAX('01 (ind)'!BL$6:BL$37)-MIN('01 (ind)'!BL$6:BL$37))),ABS(-100+(100*(('01 (ind)'!BL33-MIN('01 (ind)'!BL$6:BL$37))/(MAX('01 (ind)'!BL$6:BL$37)-MIN('01 (ind)'!BL$6:BL$37))))))</f>
        <v>24.324324324324326</v>
      </c>
      <c r="BM34" s="75">
        <f>IF('01 (ind)'!BM$1="si",100*(('01 (ind)'!BM33-MIN('01 (ind)'!BM$6:BM$37))/(MAX('01 (ind)'!BM$6:BM$37)-MIN('01 (ind)'!BM$6:BM$37))),ABS(-100+(100*(('01 (ind)'!BM33-MIN('01 (ind)'!BM$6:BM$37))/(MAX('01 (ind)'!BM$6:BM$37)-MIN('01 (ind)'!BM$6:BM$37))))))</f>
        <v>8.873611423265082</v>
      </c>
      <c r="BN34" s="75">
        <f>IF('01 (ind)'!BN$1="si",100*(('01 (ind)'!BN33-MIN('01 (ind)'!BN$6:BN$37))/(MAX('01 (ind)'!BN$6:BN$37)-MIN('01 (ind)'!BN$6:BN$37))),ABS(-100+(100*(('01 (ind)'!BN33-MIN('01 (ind)'!BN$6:BN$37))/(MAX('01 (ind)'!BN$6:BN$37)-MIN('01 (ind)'!BN$6:BN$37))))))</f>
        <v>30.059056950764546</v>
      </c>
      <c r="BO34" s="75">
        <f>IF('01 (ind)'!BO$1="si",100*(('01 (ind)'!BO33-MIN('01 (ind)'!BO$6:BO$37))/(MAX('01 (ind)'!BO$6:BO$37)-MIN('01 (ind)'!BO$6:BO$37))),ABS(-100+(100*(('01 (ind)'!BO33-MIN('01 (ind)'!BO$6:BO$37))/(MAX('01 (ind)'!BO$6:BO$37)-MIN('01 (ind)'!BO$6:BO$37))))))</f>
        <v>0.41316380773463557</v>
      </c>
      <c r="BP34" s="75">
        <f>IF('01 (ind)'!BP$1="si",100*(('01 (ind)'!BP33-MIN('01 (ind)'!BP$6:BP$37))/(MAX('01 (ind)'!BP$6:BP$37)-MIN('01 (ind)'!BP$6:BP$37))),ABS(-100+(100*(('01 (ind)'!BP33-MIN('01 (ind)'!BP$6:BP$37))/(MAX('01 (ind)'!BP$6:BP$37)-MIN('01 (ind)'!BP$6:BP$37))))))</f>
        <v>50.260094343765473</v>
      </c>
      <c r="BQ34" s="75">
        <f>IF('01 (ind)'!BQ$1="si",100*(('01 (ind)'!BQ33-MIN('01 (ind)'!BQ$6:BQ$37))/(MAX('01 (ind)'!BQ$6:BQ$37)-MIN('01 (ind)'!BQ$6:BQ$37))),ABS(-100+(100*(('01 (ind)'!BQ33-MIN('01 (ind)'!BQ$6:BQ$37))/(MAX('01 (ind)'!BQ$6:BQ$37)-MIN('01 (ind)'!BQ$6:BQ$37))))))</f>
        <v>5.4136358885096696</v>
      </c>
      <c r="BR34" s="75">
        <f>IF('01 (ind)'!BR$1="si",100*(('01 (ind)'!BR33-MIN('01 (ind)'!BR$6:BR$37))/(MAX('01 (ind)'!BR$6:BR$37)-MIN('01 (ind)'!BR$6:BR$37))),ABS(-100+(100*(('01 (ind)'!BR33-MIN('01 (ind)'!BR$6:BR$37))/(MAX('01 (ind)'!BP$6:BP$37)-MIN('01 (ind)'!BR$6:BR$37))))))</f>
        <v>17.551903977641363</v>
      </c>
      <c r="BS34" s="75">
        <f>IF('01 (ind)'!BS$1="si",100*(('01 (ind)'!BS33-MIN('01 (ind)'!BS$6:BS$37))/(MAX('01 (ind)'!BS$6:BS$37)-MIN('01 (ind)'!BS$6:BS$37))),ABS(-100+(100*(('01 (ind)'!BS33-MIN('01 (ind)'!BS$6:BS$37))/(MAX('01 (ind)'!BQ$6:BQ$37)-MIN('01 (ind)'!BS$6:BS$37))))))</f>
        <v>55.379859947585864</v>
      </c>
      <c r="BT34" s="75">
        <f>IF('01 (ind)'!BT$1="si",100*(('01 (ind)'!BT33-MIN('01 (ind)'!BT$6:BT$37))/(MAX('01 (ind)'!BT$6:BT$37)-MIN('01 (ind)'!BT$6:BT$37))),ABS(-100+(100*(('01 (ind)'!BT33-MIN('01 (ind)'!BT$6:BT$37))/(MAX('01 (ind)'!BR$6:BR$37)-MIN('01 (ind)'!BT$6:BT$37))))))</f>
        <v>91.278149999999997</v>
      </c>
      <c r="BU34" s="75">
        <f>IF('01 (ind)'!BU$1="si",100*(('01 (ind)'!BU33-MIN('01 (ind)'!BU$6:BU$37))/(MAX('01 (ind)'!BU$6:BU$37)-MIN('01 (ind)'!BU$6:BU$37))),ABS(-100+(100*(('01 (ind)'!BU33-MIN('01 (ind)'!BU$6:BU$37))/(MAX('01 (ind)'!BU$6:BU$37)-MIN('01 (ind)'!BU$6:BU$37))))))</f>
        <v>3.126415949252376</v>
      </c>
      <c r="BV34" s="75">
        <f>IF('01 (ind)'!BV$1="si",100*(('01 (ind)'!BV33-MIN('01 (ind)'!BV$6:BV$37))/(MAX('01 (ind)'!BV$6:BV$37)-MIN('01 (ind)'!BV$6:BV$37))),ABS(-100+(100*(('01 (ind)'!BV33-MIN('01 (ind)'!BV$6:BV$37))/(MAX('01 (ind)'!BV$6:BV$37)-MIN('01 (ind)'!BV$6:BV$37))))))</f>
        <v>56.662700773349208</v>
      </c>
      <c r="BW34" s="75">
        <f>IF('01 (ind)'!BW$1="si",100*(('01 (ind)'!BW33-MIN('01 (ind)'!BW$6:BW$37))/(MAX('01 (ind)'!BW$6:BW$37)-MIN('01 (ind)'!BW$6:BW$37))),ABS(-100+(100*(('01 (ind)'!BW33-MIN('01 (ind)'!BW$6:BW$37))/(MAX('01 (ind)'!BW$6:BW$37)-MIN('01 (ind)'!BW$6:BW$37))))))</f>
        <v>56.25410158813493</v>
      </c>
      <c r="BX34" s="75">
        <f>IF('01 (ind)'!BX$1="si",100*(('01 (ind)'!BX33-MIN('01 (ind)'!BX$6:BX$37))/(MAX('01 (ind)'!BX$6:BX$37)-MIN('01 (ind)'!BX$6:BX$37))),ABS(-100+(100*(('01 (ind)'!BX33-MIN('01 (ind)'!BX$6:BX$37))/(MAX('01 (ind)'!BX$6:BX$37)-MIN('01 (ind)'!BX$6:BX$37))))))</f>
        <v>17.749306978223828</v>
      </c>
      <c r="BY34" s="75">
        <f>IF('01 (ind)'!BY$1="si",100*(('01 (ind)'!BY33-MIN('01 (ind)'!BY$6:BY$37))/(MAX('01 (ind)'!BY$6:BY$37)-MIN('01 (ind)'!BY$6:BY$37))),ABS(-100+(100*(('01 (ind)'!BY33-MIN('01 (ind)'!BY$6:BY$37))/(MAX('01 (ind)'!BY$6:BY$37)-MIN('01 (ind)'!BY$6:BY$37))))))</f>
        <v>8.7095887593980592</v>
      </c>
      <c r="BZ34" s="75">
        <f>IF('01 (ind)'!BZ$1="si",100*(('01 (ind)'!BZ33-MIN('01 (ind)'!BZ$6:BZ$37))/(MAX('01 (ind)'!BZ$6:BZ$37)-MIN('01 (ind)'!BZ$6:BZ$37))),ABS(-100+(100*(('01 (ind)'!BZ33-MIN('01 (ind)'!BZ$6:BZ$37))/(MAX('01 (ind)'!BZ$6:BZ$37)-MIN('01 (ind)'!BZ$6:BZ$37))))))</f>
        <v>88.241994247954921</v>
      </c>
      <c r="CA34" s="75">
        <f>IF('01 (ind)'!CA$1="si",100*(('01 (ind)'!CA33-MIN('01 (ind)'!CA$6:CA$37))/(MAX('01 (ind)'!CA$6:CA$37)-MIN('01 (ind)'!CA$6:CA$37))),ABS(-100+(100*(('01 (ind)'!CA33-MIN('01 (ind)'!CA$6:CA$37))/(MAX('01 (ind)'!CA$6:CA$37)-MIN('01 (ind)'!CA$6:CA$37))))))</f>
        <v>0</v>
      </c>
      <c r="CB34" s="75">
        <f>IF('01 (ind)'!CB$1="si",100*(('01 (ind)'!CB33-MIN('01 (ind)'!CB$6:CB$37))/(MAX('01 (ind)'!CB$6:CB$37)-MIN('01 (ind)'!CB$6:CB$37))),ABS(-100+(100*(('01 (ind)'!CB33-MIN('01 (ind)'!CB$6:CB$37))/(MAX('01 (ind)'!CB$6:CB$37)-MIN('01 (ind)'!CB$6:CB$37))))))</f>
        <v>83.163265306122454</v>
      </c>
      <c r="CC34" s="75">
        <f>IF('01 (ind)'!CC$1="si",100*(('01 (ind)'!CC33-MIN('01 (ind)'!CC$6:CC$37))/(MAX('01 (ind)'!CC$6:CC$37)-MIN('01 (ind)'!CC$6:CC$37))),ABS(-100+(100*(('01 (ind)'!CC33-MIN('01 (ind)'!CC$6:CC$37))/(MAX('01 (ind)'!CC$6:CC$37)-MIN('01 (ind)'!CC$6:CC$37))))))</f>
        <v>71.071021201941363</v>
      </c>
      <c r="CD34" s="75">
        <f>IF('01 (ind)'!CD$1="si",100*(('01 (ind)'!CD33-MIN('01 (ind)'!CD$6:CD$37))/(MAX('01 (ind)'!CD$6:CD$37)-MIN('01 (ind)'!CD$6:CD$37))),ABS(-100+(100*(('01 (ind)'!CD33-MIN('01 (ind)'!CD$6:CD$37))/(MAX('01 (ind)'!CD$6:CD$37)-MIN('01 (ind)'!CD$6:CD$37))))))</f>
        <v>5.6996694304908564</v>
      </c>
      <c r="CE34" s="75">
        <f>IF('01 (ind)'!CE$1="si",100*(('01 (ind)'!CE33-MIN('01 (ind)'!CE$6:CE$37))/(MAX('01 (ind)'!CE$6:CE$37)-MIN('01 (ind)'!CE$6:CE$37))),ABS(-100+(100*(('01 (ind)'!CE33-MIN('01 (ind)'!CE$6:CE$37))/(MAX('01 (ind)'!CE$6:CE$37)-MIN('01 (ind)'!CE$6:CE$37))))))</f>
        <v>4.5376239336937747</v>
      </c>
      <c r="CF34" s="75">
        <f>IF('01 (ind)'!CF$1="si",100*(('01 (ind)'!CF33-MIN('01 (ind)'!CF$6:CF$37))/(MAX('01 (ind)'!CF$6:CF$37)-MIN('01 (ind)'!CF$6:CF$37))),ABS(-100+(100*(('01 (ind)'!CF33-MIN('01 (ind)'!CF$6:CF$37))/(MAX('01 (ind)'!CF$6:CF$37)-MIN('01 (ind)'!CF$6:CF$37))))))</f>
        <v>56.633175389020266</v>
      </c>
      <c r="CG34" s="75">
        <f>IF('01 (ind)'!CG$1="si",100*(('01 (ind)'!CG33-MIN('01 (ind)'!CG$6:CG$37))/(MAX('01 (ind)'!CG$6:CG$37)-MIN('01 (ind)'!CG$6:CG$37))),ABS(-100+(100*(('01 (ind)'!CG33-MIN('01 (ind)'!CG$6:CG$37))/(MAX('01 (ind)'!CG$6:CG$37)-MIN('01 (ind)'!CG$6:CG$37))))))</f>
        <v>11.123989397767085</v>
      </c>
      <c r="CH34" s="75">
        <f>IF('01 (ind)'!CH$1="si",100*(('01 (ind)'!CH33-MIN('01 (ind)'!CH$6:CH$37))/(MAX('01 (ind)'!CH$6:CH$37)-MIN('01 (ind)'!CH$6:CH$37))),ABS(-100+(100*(('01 (ind)'!CH33-MIN('01 (ind)'!CH$6:CH$37))/(MAX('01 (ind)'!CH$6:CH$37)-MIN('01 (ind)'!CH$6:CH$37))))))</f>
        <v>11.234771193845088</v>
      </c>
      <c r="CI34" s="75">
        <f>IF('01 (ind)'!CI$1="si",100*(('01 (ind)'!CI33-MIN('01 (ind)'!CI$6:CI$37))/(MAX('01 (ind)'!CI$6:CI$37)-MIN('01 (ind)'!CI$6:CI$37))),ABS(-100+(100*(('01 (ind)'!CI33-MIN('01 (ind)'!CI$6:CI$37))/(MAX('01 (ind)'!CI$6:CI$37)-MIN('01 (ind)'!CI$6:CI$37))))))</f>
        <v>38.025529984439743</v>
      </c>
      <c r="CJ34" s="75">
        <f>IF('01 (ind)'!CJ$1="si",100*(('01 (ind)'!CJ33-MIN('01 (ind)'!CJ$6:CJ$37))/(MAX('01 (ind)'!CJ$6:CJ$37)-MIN('01 (ind)'!CJ$6:CJ$37))),ABS(-100+(100*(('01 (ind)'!CJ33-MIN('01 (ind)'!CJ$6:CJ$37))/(MAX('01 (ind)'!CJ$6:CJ$37)-MIN('01 (ind)'!CJ$6:CJ$37))))))</f>
        <v>11.419227943595642</v>
      </c>
      <c r="CK34" s="75">
        <f>IF('01 (ind)'!CK$1="si",100*(('01 (ind)'!CK33-MIN('01 (ind)'!CK$6:CK$37))/(MAX('01 (ind)'!CK$6:CK$37)-MIN('01 (ind)'!CK$6:CK$37))),ABS(-100+(100*(('01 (ind)'!CK33-MIN('01 (ind)'!CK$6:CK$37))/(MAX('01 (ind)'!CK$6:CK$37)-MIN('01 (ind)'!CK$6:CK$37))))))</f>
        <v>11.417437345774456</v>
      </c>
      <c r="CL34" s="75">
        <f>IF('01 (ind)'!CL$1="si",100*(('01 (ind)'!CL33-MIN('01 (ind)'!CL$6:CL$37))/(MAX('01 (ind)'!CL$6:CL$37)-MIN('01 (ind)'!CL$6:CL$37))),ABS(-100+(100*(('01 (ind)'!CL33-MIN('01 (ind)'!CL$6:CL$37))/(MAX('01 (ind)'!CL$6:CL$37)-MIN('01 (ind)'!CL$6:CL$37))))))</f>
        <v>14.165652934442813</v>
      </c>
      <c r="CM34" s="75">
        <f>IF('01 (ind)'!CM$1="si",100*(('01 (ind)'!CM33-MIN('01 (ind)'!CM$6:CM$37))/(MAX('01 (ind)'!CM$6:CM$37)-MIN('01 (ind)'!CM$6:CM$37))),ABS(-100+(100*(('01 (ind)'!CM33-MIN('01 (ind)'!CM$6:CM$37))/(MAX('01 (ind)'!CM$6:CM$37)-MIN('01 (ind)'!CM$6:CM$37))))))</f>
        <v>3.2197358411403263</v>
      </c>
    </row>
    <row r="35" spans="1:91">
      <c r="A35" s="18" t="s">
        <v>436</v>
      </c>
      <c r="B35" s="87">
        <f>IF('01 (ind)'!B$1="si",100*(('01 (ind)'!B34-MIN('01 (ind)'!B$6:B$37))/(MAX('01 (ind)'!B$6:B$37)-MIN('01 (ind)'!B$6:B$37))),ABS(-100+(100*(('01 (ind)'!B34-MIN('01 (ind)'!B$6:B$37))/(MAX('01 (ind)'!B$6:B$37)-MIN('01 (ind)'!B$6:B$37))))))</f>
        <v>0.2143381669613485</v>
      </c>
      <c r="C35" s="87">
        <f>IF('01 (ind)'!C$1="si",100*(('01 (ind)'!C34-MIN('01 (ind)'!C$6:C$37))/(MAX('01 (ind)'!C$6:C$37)-MIN('01 (ind)'!C$6:C$37))),ABS(-100+(100*(('01 (ind)'!C34-MIN('01 (ind)'!C$6:C$37))/(MAX('01 (ind)'!C$6:C$37)-MIN('01 (ind)'!C$6:C$37))))))</f>
        <v>18.643987188052989</v>
      </c>
      <c r="D35" s="87">
        <f>IF('01 (ind)'!D$1="si",100*(('01 (ind)'!D34-MIN('01 (ind)'!D$6:D$37))/(MAX('01 (ind)'!D$6:D$37)-MIN('01 (ind)'!D$6:D$37))),ABS(-100+(100*(('01 (ind)'!D34-MIN('01 (ind)'!D$6:D$37))/(MAX('01 (ind)'!D$6:D$37)-MIN('01 (ind)'!D$6:D$37))))))</f>
        <v>95.969225021182979</v>
      </c>
      <c r="E35" s="87">
        <f>IF('01 (ind)'!E$1="si",100*(('01 (ind)'!E34-MIN('01 (ind)'!E$6:E$37))/(MAX('01 (ind)'!E$6:E$37)-MIN('01 (ind)'!E$6:E$37))),ABS(-100+(100*(('01 (ind)'!E34-MIN('01 (ind)'!E$6:E$37))/(MAX('01 (ind)'!E$6:E$37)-MIN('01 (ind)'!E$6:E$37))))))</f>
        <v>79.166666666666657</v>
      </c>
      <c r="F35" s="87">
        <f>IF('01 (ind)'!F$1="si",100*(('01 (ind)'!F34-MIN('01 (ind)'!F$6:F$37))/(MAX('01 (ind)'!F$6:F$37)-MIN('01 (ind)'!F$6:F$37))),ABS(-100+(100*(('01 (ind)'!F34-MIN('01 (ind)'!F$6:F$37))/(MAX('01 (ind)'!F$6:F$37)-MIN('01 (ind)'!F$6:F$37))))))</f>
        <v>31.693989071038235</v>
      </c>
      <c r="G35" s="87">
        <f>IF('01 (ind)'!G$1="si",100*(('01 (ind)'!G34-MIN('01 (ind)'!G$6:G$37))/(MAX('01 (ind)'!G$6:G$37)-MIN('01 (ind)'!G$6:G$37))),ABS(-100+(100*(('01 (ind)'!G34-MIN('01 (ind)'!G$6:G$37))/(MAX('01 (ind)'!G$6:G$37)-MIN('01 (ind)'!G$6:G$37))))))</f>
        <v>11.538461538461537</v>
      </c>
      <c r="H35" s="87">
        <f>IF('01 (ind)'!H$1="si",100*(('01 (ind)'!H34-MIN('01 (ind)'!H$6:H$37))/(MAX('01 (ind)'!H$6:H$37)-MIN('01 (ind)'!H$6:H$37))),ABS(-100+(100*(('01 (ind)'!H34-MIN('01 (ind)'!H$6:H$37))/(MAX('01 (ind)'!H$6:H$37)-MIN('01 (ind)'!H$6:H$37))))))</f>
        <v>4.4354838709677447</v>
      </c>
      <c r="I35" s="87">
        <f>IF('01 (ind)'!I$1="si",100*(('01 (ind)'!I34-MIN('01 (ind)'!I$6:I$37))/(MAX('01 (ind)'!I$6:I$37)-MIN('01 (ind)'!I$6:I$37))),ABS(-100+(100*(('01 (ind)'!I34-MIN('01 (ind)'!I$6:I$37))/(MAX('01 (ind)'!I$6:I$37)-MIN('01 (ind)'!I$6:I$37))))))</f>
        <v>54.925373134328368</v>
      </c>
      <c r="J35" s="87">
        <f>IF('01 (ind)'!J$1="si",100*(('01 (ind)'!J34-MIN('01 (ind)'!J$6:J$37))/(MAX('01 (ind)'!J$6:J$37)-MIN('01 (ind)'!J$6:J$37))),ABS(-100+(100*(('01 (ind)'!J34-MIN('01 (ind)'!J$6:J$37))/(MAX('01 (ind)'!J$6:J$37)-MIN('01 (ind)'!J$6:J$37))))))</f>
        <v>87.784810126582272</v>
      </c>
      <c r="K35" s="87">
        <f>IF('01 (ind)'!K$1="si",100*(('01 (ind)'!K34-MIN('01 (ind)'!K$6:K$37))/(MAX('01 (ind)'!K$6:K$37)-MIN('01 (ind)'!K$6:K$37))),ABS(-100+(100*(('01 (ind)'!K34-MIN('01 (ind)'!K$6:K$37))/(MAX('01 (ind)'!K$6:K$37)-MIN('01 (ind)'!K$6:K$37))))))</f>
        <v>1.7666904681208022</v>
      </c>
      <c r="L35" s="87">
        <f>IF('01 (ind)'!L$1="si",100*(('01 (ind)'!L34-MIN('01 (ind)'!L$6:L$37))/(MAX('01 (ind)'!L$6:L$37)-MIN('01 (ind)'!L$6:L$37))),ABS(-100+(100*(('01 (ind)'!L34-MIN('01 (ind)'!L$6:L$37))/(MAX('01 (ind)'!L$6:L$37)-MIN('01 (ind)'!L$6:L$37))))))</f>
        <v>82.594784857518647</v>
      </c>
      <c r="M35" s="87">
        <f>IF('01 (ind)'!M$1="si",100*(('01 (ind)'!M34-MIN('01 (ind)'!M$6:M$37))/(MAX('01 (ind)'!M$6:M$37)-MIN('01 (ind)'!M$6:M$37))),ABS(-100+(100*(('01 (ind)'!M34-MIN('01 (ind)'!M$6:M$37))/(MAX('01 (ind)'!M$6:M$37)-MIN('01 (ind)'!M$6:M$37))))))</f>
        <v>18.592497620243957</v>
      </c>
      <c r="N35" s="87">
        <f>IF('01 (ind)'!N$1="si",100*(('01 (ind)'!N34-MIN('01 (ind)'!N$6:N$37))/(MAX('01 (ind)'!N$6:N$37)-MIN('01 (ind)'!N$6:N$37))),ABS(-100+(100*(('01 (ind)'!N34-MIN('01 (ind)'!N$6:N$37))/(MAX('01 (ind)'!N$6:N$37)-MIN('01 (ind)'!N$6:N$37))))))</f>
        <v>47.021930436118161</v>
      </c>
      <c r="O35" s="87">
        <f>IF('01 (ind)'!O$1="si",100*(('01 (ind)'!O34-MIN('01 (ind)'!O$6:O$37))/(MAX('01 (ind)'!O$6:O$37)-MIN('01 (ind)'!O$6:O$37))),ABS(-100+(100*(('01 (ind)'!O34-MIN('01 (ind)'!O$6:O$37))/(MAX('01 (ind)'!O$6:O$37)-MIN('01 (ind)'!O$6:O$37))))))</f>
        <v>90.721649484536087</v>
      </c>
      <c r="P35" s="87">
        <f>IF('01 (ind)'!P$1="si",100*(('01 (ind)'!P34-MIN('01 (ind)'!P$6:P$37))/(MAX('01 (ind)'!P$6:P$37)-MIN('01 (ind)'!P$6:P$37))),ABS(-100+(100*(('01 (ind)'!P34-MIN('01 (ind)'!P$6:P$37))/(MAX('01 (ind)'!P$6:P$37)-MIN('01 (ind)'!P$6:P$37))))))</f>
        <v>5.1627646110878187</v>
      </c>
      <c r="Q35" s="87">
        <f>IF('01 (ind)'!Q$1="si",100*(('01 (ind)'!Q34-MIN('01 (ind)'!Q$6:Q$37))/(MAX('01 (ind)'!Q$6:Q$37)-MIN('01 (ind)'!Q$6:Q$37))),ABS(-100+(100*(('01 (ind)'!Q34-MIN('01 (ind)'!Q$6:Q$37))/(MAX('01 (ind)'!Q$6:Q$37)-MIN('01 (ind)'!Q$6:Q$37))))))</f>
        <v>70.90473684209519</v>
      </c>
      <c r="R35" s="87">
        <f>IF('01 (ind)'!R$1="si",100*(('01 (ind)'!R34-MIN('01 (ind)'!R$6:R$37))/(MAX('01 (ind)'!R$6:R$37)-MIN('01 (ind)'!R$6:R$37))),ABS(-100+(100*(('01 (ind)'!R34-MIN('01 (ind)'!R$6:R$37))/(MAX('01 (ind)'!R$6:R$37)-MIN('01 (ind)'!R$6:R$37))))))</f>
        <v>0.32000821954227027</v>
      </c>
      <c r="S35" s="75">
        <f>ABS(ABS(('01 (ind)'!S34-((MAX('01 (ind)'!S$6:S$37)+MIN('01 (ind)'!S$6:S$37))/2))/(((MAX('01 (ind)'!S$6:S$37)+MIN('01 (ind)'!S$6:S$37))/2)-MAX('01 (ind)'!S$6:S$37))*100)-100)</f>
        <v>29.604026310206521</v>
      </c>
      <c r="T35" s="75">
        <f>IF('01 (ind)'!T$1="si",100*(('01 (ind)'!T34-MIN('01 (ind)'!T$6:T$37))/(MAX('01 (ind)'!T$6:T$37)-MIN('01 (ind)'!T$6:T$37))),ABS(-100+(100*(('01 (ind)'!T34-MIN('01 (ind)'!T$6:T$37))/(MAX('01 (ind)'!T$6:T$37)-MIN('01 (ind)'!T$6:T$37))))))</f>
        <v>6.4523781283359032</v>
      </c>
      <c r="U35" s="75">
        <f>IF('01 (ind)'!U$1="si",100*(('01 (ind)'!U34-MIN('01 (ind)'!U$6:U$37))/(MAX('01 (ind)'!U$6:U$37)-MIN('01 (ind)'!U$6:U$37))),ABS(-100+(100*(('01 (ind)'!U34-MIN('01 (ind)'!U$6:U$37))/(MAX('01 (ind)'!U$6:U$37)-MIN('01 (ind)'!U$6:U$37))))))</f>
        <v>50</v>
      </c>
      <c r="V35" s="75">
        <f>IF('01 (ind)'!V$1="si",100*(('01 (ind)'!V34-MIN('01 (ind)'!V$6:V$37))/(MAX('01 (ind)'!V$6:V$37)-MIN('01 (ind)'!V$6:V$37))),ABS(-100+(100*(('01 (ind)'!V34-MIN('01 (ind)'!V$6:V$37))/(MAX('01 (ind)'!V$6:V$37)-MIN('01 (ind)'!V$6:V$37))))))</f>
        <v>78.453038674033152</v>
      </c>
      <c r="W35" s="75">
        <f>IF('01 (ind)'!W$1="si",100*(('01 (ind)'!W34-MIN('01 (ind)'!W$6:W$37))/(MAX('01 (ind)'!W$6:W$37)-MIN('01 (ind)'!W$6:W$37))),ABS(-100+(100*(('01 (ind)'!W34-MIN('01 (ind)'!W$6:W$37))/(MAX('01 (ind)'!W$6:W$37)-MIN('01 (ind)'!W$6:W$37))))))</f>
        <v>87.027471762335793</v>
      </c>
      <c r="X35" s="75">
        <f>IF('01 (ind)'!X$1="si",100*(('01 (ind)'!X34-MIN('01 (ind)'!X$6:X$37))/(MAX('01 (ind)'!X$6:X$37)-MIN('01 (ind)'!X$6:X$37))),ABS(-100+(100*(('01 (ind)'!X34-MIN('01 (ind)'!X$6:X$37))/(MAX('01 (ind)'!X$6:X$37)-MIN('01 (ind)'!X$6:X$37))))))</f>
        <v>67.994413947260071</v>
      </c>
      <c r="Y35" s="75">
        <f>IF('01 (ind)'!Y$1="si",100*(('01 (ind)'!Y34-MIN('01 (ind)'!Y$6:Y$37))/(MAX('01 (ind)'!Y$6:Y$37)-MIN('01 (ind)'!Y$6:Y$37))),ABS(-100+(100*(('01 (ind)'!Y34-MIN('01 (ind)'!Y$6:Y$37))/(MAX('01 (ind)'!Y$6:Y$37)-MIN('01 (ind)'!Y$6:Y$37))))))</f>
        <v>53.255912162162161</v>
      </c>
      <c r="Z35" s="75">
        <f>IF('01 (ind)'!Z$1="si",100*(('01 (ind)'!Z34-MIN('01 (ind)'!Z$6:Z$37))/(MAX('01 (ind)'!Z$6:Z$37)-MIN('01 (ind)'!Z$6:Z$37))),ABS(-100+(100*(('01 (ind)'!Z34-MIN('01 (ind)'!Z$6:Z$37))/(MAX('01 (ind)'!Z$6:Z$37)-MIN('01 (ind)'!Z$6:Z$37))))))</f>
        <v>1.6895190222044079</v>
      </c>
      <c r="AA35" s="75">
        <f>IF('01 (ind)'!AA$1="si",100*(('01 (ind)'!AA34-MIN('01 (ind)'!AA$6:AA$37))/(MAX('01 (ind)'!AA$6:AA$37)-MIN('01 (ind)'!AA$6:AA$37))),ABS(-100+(100*(('01 (ind)'!AA34-MIN('01 (ind)'!AA$6:AA$37))/(MAX('01 (ind)'!AA$6:AA$37)-MIN('01 (ind)'!AA$6:AA$37))))))</f>
        <v>0</v>
      </c>
      <c r="AB35" s="75">
        <f>IF('01 (ind)'!AB$1="si",100*(('01 (ind)'!AB34-MIN('01 (ind)'!AB$6:AB$37))/(MAX('01 (ind)'!AB$6:AB$37)-MIN('01 (ind)'!AB$6:AB$37))),ABS(-100+(100*(('01 (ind)'!AB34-MIN('01 (ind)'!AB$6:AB$37))/(MAX('01 (ind)'!AB$6:AB$37)-MIN('01 (ind)'!AB$6:AB$37))))))</f>
        <v>23.56006038566667</v>
      </c>
      <c r="AC35" s="75">
        <f>IF('01 (ind)'!AC$1="si",100*(('01 (ind)'!AC34-MIN('01 (ind)'!AC$6:AC$37))/(MAX('01 (ind)'!AC$6:AC$37)-MIN('01 (ind)'!AC$6:AC$37))),ABS(-100+(100*(('01 (ind)'!AC34-MIN('01 (ind)'!AC$6:AC$37))/(MAX('01 (ind)'!AC$6:AC$37)-MIN('01 (ind)'!AC$6:AC$37))))))</f>
        <v>39.597526068653011</v>
      </c>
      <c r="AD35" s="75">
        <f>IF('01 (ind)'!AD$1="si",100*(('01 (ind)'!AD34-MIN('01 (ind)'!AD$6:AD$37))/(MAX('01 (ind)'!AD$6:AD$37)-MIN('01 (ind)'!AD$6:AD$37))),ABS(-100+(100*(('01 (ind)'!AD34-MIN('01 (ind)'!AD$6:AD$37))/(MAX('01 (ind)'!AD$6:AD$37)-MIN('01 (ind)'!AD$6:AD$37))))))</f>
        <v>32.253479476864101</v>
      </c>
      <c r="AE35" s="75">
        <f>IF('01 (ind)'!AE$1="si",100*(('01 (ind)'!AE34-MIN('01 (ind)'!AE$6:AE$37))/(MAX('01 (ind)'!AE$6:AE$37)-MIN('01 (ind)'!AE$6:AE$37))),ABS(-100+(100*(('01 (ind)'!AE34-MIN('01 (ind)'!AE$6:AE$37))/(MAX('01 (ind)'!AE$6:AE$37)-MIN('01 (ind)'!AE$6:AE$37))))))</f>
        <v>38.14039000213004</v>
      </c>
      <c r="AF35" s="75">
        <f>IF('01 (ind)'!AF$1="si",100*(('01 (ind)'!AF34-MIN('01 (ind)'!AF$6:AF$37))/(MAX('01 (ind)'!AF$6:AF$37)-MIN('01 (ind)'!AF$6:AF$37))),ABS(-100+(100*(('01 (ind)'!AF34-MIN('01 (ind)'!AF$6:AF$37))/(MAX('01 (ind)'!AF$6:AF$37)-MIN('01 (ind)'!AF$6:AF$37))))))</f>
        <v>75.531914893617028</v>
      </c>
      <c r="AG35" s="75">
        <f>IF('01 (ind)'!AG$1="si",100*(('01 (ind)'!AG34-MIN('01 (ind)'!AG$6:AG$37))/(MAX('01 (ind)'!AG$6:AG$37)-MIN('01 (ind)'!AG$6:AG$37))),ABS(-100+(100*(('01 (ind)'!AG34-MIN('01 (ind)'!AG$6:AG$37))/(MAX('01 (ind)'!AG$6:AG$37)-MIN('01 (ind)'!AG$6:AG$37))))))</f>
        <v>80.246913580246897</v>
      </c>
      <c r="AH35" s="75">
        <f>IF('01 (ind)'!AH$1="si",100*(('01 (ind)'!AH34-MIN('01 (ind)'!AH$6:AH$37))/(MAX('01 (ind)'!AH$6:AH$37)-MIN('01 (ind)'!AH$6:AH$37))),ABS(-100+(100*(('01 (ind)'!AH34-MIN('01 (ind)'!AH$6:AH$37))/(MAX('01 (ind)'!AH$6:AH$37)-MIN('01 (ind)'!AH$6:AH$37))))))</f>
        <v>58.223684210526329</v>
      </c>
      <c r="AI35" s="75">
        <f>IF('01 (ind)'!AI$1="si",100*(('01 (ind)'!AI34-MIN('01 (ind)'!AI$6:AI$37))/(MAX('01 (ind)'!AI$6:AI$37)-MIN('01 (ind)'!AI$6:AI$37))),ABS(-100+(100*(('01 (ind)'!AI34-MIN('01 (ind)'!AI$6:AI$37))/(MAX('01 (ind)'!AI$6:AI$37)-MIN('01 (ind)'!AI$6:AI$37))))))</f>
        <v>0.68586465604120783</v>
      </c>
      <c r="AJ35" s="75">
        <f>IF('01 (ind)'!AJ$1="si",100*(('01 (ind)'!AJ34-MIN('01 (ind)'!AJ$6:AJ$37))/(MAX('01 (ind)'!AJ$6:AJ$37)-MIN('01 (ind)'!AJ$6:AJ$37))),ABS(-100+(100*(('01 (ind)'!AJ34-MIN('01 (ind)'!AJ$6:AJ$37))/(MAX('01 (ind)'!AJ$6:AJ$37)-MIN('01 (ind)'!AJ$6:AJ$37))))))</f>
        <v>82.635212888377481</v>
      </c>
      <c r="AK35" s="75">
        <f>IF('01 (ind)'!AK$1="si",100*(('01 (ind)'!AK34-MIN('01 (ind)'!AK$6:AK$37))/(MAX('01 (ind)'!AK$6:AK$37)-MIN('01 (ind)'!AK$6:AK$37))),ABS(-100+(100*(('01 (ind)'!AK34-MIN('01 (ind)'!AK$6:AK$37))/(MAX('01 (ind)'!AK$6:AK$37)-MIN('01 (ind)'!AK$6:AK$37))))))</f>
        <v>10.236913103412657</v>
      </c>
      <c r="AL35" s="75">
        <f>IF('01 (ind)'!AL$1="si",100*(('01 (ind)'!AL34-MIN('01 (ind)'!AL$6:AL$37))/(MAX('01 (ind)'!AL$6:AL$37)-MIN('01 (ind)'!AL$6:AL$37))),ABS(-100+(100*(('01 (ind)'!AL34-MIN('01 (ind)'!AL$6:AL$37))/(MAX('01 (ind)'!AL$6:AL$37)-MIN('01 (ind)'!AL$6:AL$37))))))</f>
        <v>100</v>
      </c>
      <c r="AM35" s="75">
        <f>IF('01 (ind)'!AM$1="si",100*(('01 (ind)'!AM34-MIN('01 (ind)'!AM$6:AM$37))/(MAX('01 (ind)'!AM$6:AM$37)-MIN('01 (ind)'!AM$6:AM$37))),ABS(-100+(100*(('01 (ind)'!AM34-MIN('01 (ind)'!AM$6:AM$37))/(MAX('01 (ind)'!AM$6:AM$37)-MIN('01 (ind)'!AM$6:AM$37))))))</f>
        <v>100</v>
      </c>
      <c r="AN35" s="75">
        <f>IF('01 (ind)'!AN$1="si",100*(('01 (ind)'!AN34-MIN('01 (ind)'!AN$6:AN$37))/(MAX('01 (ind)'!AN$6:AN$37)-MIN('01 (ind)'!AN$6:AN$37))),ABS(-100+(100*(('01 (ind)'!AN34-MIN('01 (ind)'!AN$6:AN$37))/(MAX('01 (ind)'!AN$6:AN$37)-MIN('01 (ind)'!AN$6:AN$37))))))</f>
        <v>42.46101096175682</v>
      </c>
      <c r="AO35" s="75">
        <f>IF('01 (ind)'!AO$1="si",100*(('01 (ind)'!AO34-MIN('01 (ind)'!AO$6:AO$37))/(MAX('01 (ind)'!AO$6:AO$37)-MIN('01 (ind)'!AO$6:AO$37))),ABS(-100+(100*(('01 (ind)'!AO34-MIN('01 (ind)'!AO$6:AO$37))/(MAX('01 (ind)'!AO$6:AO$37)-MIN('01 (ind)'!AO$6:AO$37))))))</f>
        <v>33.946089522776489</v>
      </c>
      <c r="AP35" s="75">
        <f>IF('01 (ind)'!AP$1="si",100*(('01 (ind)'!AP34-MIN('01 (ind)'!AP$6:AP$37))/(MAX('01 (ind)'!AP$6:AP$37)-MIN('01 (ind)'!AP$6:AP$37))),ABS(-100+(100*(('01 (ind)'!AP34-MIN('01 (ind)'!AP$6:AP$37))/(MAX('01 (ind)'!AP$6:AP$37)-MIN('01 (ind)'!AP$6:AP$37))))))</f>
        <v>75.378023854109287</v>
      </c>
      <c r="AQ35" s="75">
        <f>IF('01 (ind)'!AQ$1="si",100*(('01 (ind)'!AQ34-MIN('01 (ind)'!AQ$6:AQ$37))/(MAX('01 (ind)'!AQ$6:AQ$37)-MIN('01 (ind)'!AQ$6:AQ$37))),ABS(-100+(100*(('01 (ind)'!AQ34-MIN('01 (ind)'!AQ$6:AQ$37))/(MAX('01 (ind)'!AQ$6:AQ$37)-MIN('01 (ind)'!AQ$6:AQ$37))))))</f>
        <v>2.3098742571833411</v>
      </c>
      <c r="AR35" s="75">
        <f>IF('01 (ind)'!AR$1="si",100*(('01 (ind)'!AR34-MIN('01 (ind)'!AR$6:AR$37))/(MAX('01 (ind)'!AR$6:AR$37)-MIN('01 (ind)'!AR$6:AR$37))),ABS(-100+(100*(('01 (ind)'!AR34-MIN('01 (ind)'!AR$6:AR$37))/(MAX('01 (ind)'!AR$6:AR$37)-MIN('01 (ind)'!AR$6:AR$37))))))</f>
        <v>51.995368882044282</v>
      </c>
      <c r="AS35" s="75">
        <f>IF('01 (ind)'!AS$1="si",100*(('01 (ind)'!AS34-MIN('01 (ind)'!AS$6:AS$37))/(MAX('01 (ind)'!AS$6:AS$37)-MIN('01 (ind)'!AS$6:AS$37))),ABS(-100+(100*(('01 (ind)'!AS34-MIN('01 (ind)'!AS$6:AS$37))/(MAX('01 (ind)'!AS$6:AS$37)-MIN('01 (ind)'!AS$6:AS$37))))))</f>
        <v>100</v>
      </c>
      <c r="AT35" s="75">
        <f>IF('01 (ind)'!AT$1="si",100*(('01 (ind)'!AT34-MIN('01 (ind)'!AT$6:AT$37))/(MAX('01 (ind)'!AT$6:AT$37)-MIN('01 (ind)'!AT$6:AT$37))),ABS(-100+(100*(('01 (ind)'!AT34-MIN('01 (ind)'!AT$6:AT$37))/(MAX('01 (ind)'!AT$6:AT$37)-MIN('01 (ind)'!AT$6:AT$37))))))</f>
        <v>0</v>
      </c>
      <c r="AU35" s="75">
        <f>IF('01 (ind)'!AU$1="si",100*(('01 (ind)'!AU34-MIN('01 (ind)'!AU$6:AU$37))/(MAX('01 (ind)'!AU$6:AU$37)-MIN('01 (ind)'!AU$6:AU$37))),ABS(-100+(100*(('01 (ind)'!AU34-MIN('01 (ind)'!AU$6:AU$37))/(MAX('01 (ind)'!AU$6:AU$37)-MIN('01 (ind)'!AU$6:AU$37))))))</f>
        <v>65.652173913043484</v>
      </c>
      <c r="AV35" s="75">
        <f>IF('01 (ind)'!AV$1="si",100*(('01 (ind)'!AV34-MIN('01 (ind)'!AV$6:AV$37))/(MAX('01 (ind)'!AV$6:AV$37)-MIN('01 (ind)'!AV$6:AV$37))),ABS(-100+(100*(('01 (ind)'!AV34-MIN('01 (ind)'!AV$6:AV$37))/(MAX('01 (ind)'!AV$6:AV$37)-MIN('01 (ind)'!AV$6:AV$37))))))</f>
        <v>89.081455805892546</v>
      </c>
      <c r="AW35" s="75">
        <f>IF('01 (ind)'!AW$1="si",100*(('01 (ind)'!AW34-MIN('01 (ind)'!AW$6:AW$37))/(MAX('01 (ind)'!AW$6:AW$37)-MIN('01 (ind)'!AW$6:AW$37))),ABS(-100+(100*(('01 (ind)'!AW34-MIN('01 (ind)'!AW$6:AW$37))/(MAX('01 (ind)'!AW$6:AW$37)-MIN('01 (ind)'!AW$6:AW$37))))))</f>
        <v>26.853291861067902</v>
      </c>
      <c r="AX35" s="75">
        <f>IF('01 (ind)'!AX$1="si",100*(('01 (ind)'!AX34-MIN('01 (ind)'!AX$6:AX$37))/(MAX('01 (ind)'!AX$6:AX$37)-MIN('01 (ind)'!AX$6:AX$37))),ABS(-100+(100*(('01 (ind)'!AX34-MIN('01 (ind)'!AX$6:AX$37))/(MAX('01 (ind)'!AX$6:AX$37)-MIN('01 (ind)'!AX$6:AX$37))))))</f>
        <v>8.5300879724334209</v>
      </c>
      <c r="AY35" s="75">
        <f>IF('01 (ind)'!AY$1="si",100*(('01 (ind)'!AY34-MIN('01 (ind)'!AY$6:AY$37))/(MAX('01 (ind)'!AY$6:AY$37)-MIN('01 (ind)'!AY$6:AY$37))),ABS(-100+(100*(('01 (ind)'!AY34-MIN('01 (ind)'!AY$6:AY$37))/(MAX('01 (ind)'!AY$6:AY$37)-MIN('01 (ind)'!AY$6:AY$37))))))</f>
        <v>38.582302568981959</v>
      </c>
      <c r="AZ35" s="75">
        <f>IF('01 (ind)'!AZ$1="si",100*(('01 (ind)'!AZ34-MIN('01 (ind)'!AZ$6:AZ$37))/(MAX('01 (ind)'!AZ$6:AZ$37)-MIN('01 (ind)'!AZ$6:AZ$37))),ABS(-100+(100*(('01 (ind)'!AZ34-MIN('01 (ind)'!AZ$6:AZ$37))/(MAX('01 (ind)'!AZ$6:AZ$37)-MIN('01 (ind)'!AZ$6:AZ$37))))))</f>
        <v>3.1533834440445703</v>
      </c>
      <c r="BA35" s="75">
        <f>IF('01 (ind)'!BA$1="si",100*(('01 (ind)'!BA34-MIN('01 (ind)'!BA$6:BA$37))/(MAX('01 (ind)'!BA$6:BA$37)-MIN('01 (ind)'!BA$6:BA$37))),ABS(-100+(100*(('01 (ind)'!BA34-MIN('01 (ind)'!BA$6:BA$37))/(MAX('01 (ind)'!BA$6:BA$37)-MIN('01 (ind)'!BA$6:BA$37))))))</f>
        <v>18.163437295460774</v>
      </c>
      <c r="BB35" s="75">
        <f>IF('01 (ind)'!BB$1="si",100*(('01 (ind)'!BB34-MIN('01 (ind)'!BB$6:BB$37))/(MAX('01 (ind)'!BB$6:BB$37)-MIN('01 (ind)'!BB$6:BB$37))),ABS(-100+(100*(('01 (ind)'!BB34-MIN('01 (ind)'!BB$6:BB$37))/(MAX('01 (ind)'!BB$6:BB$37)-MIN('01 (ind)'!BB$6:BB$37))))))</f>
        <v>3.5546482912653512</v>
      </c>
      <c r="BC35" s="75">
        <f>IF('01 (ind)'!BC$1="si",100*(('01 (ind)'!BC34-MIN('01 (ind)'!BC$6:BC$37))/(MAX('01 (ind)'!BC$6:BC$37)-MIN('01 (ind)'!BC$6:BC$37))),ABS(-100+(100*(('01 (ind)'!BC34-MIN('01 (ind)'!BC$6:BC$37))/(MAX('01 (ind)'!BC$6:BC$37)-MIN('01 (ind)'!BC$6:BC$37))))))</f>
        <v>11.294695114047668</v>
      </c>
      <c r="BD35" s="75">
        <f>IF('01 (ind)'!BD$1="si",100*(('01 (ind)'!BD34-MIN('01 (ind)'!BD$6:BD$37))/(MAX('01 (ind)'!BD$6:BD$37)-MIN('01 (ind)'!BD$6:BD$37))),ABS(-100+(100*(('01 (ind)'!BD34-MIN('01 (ind)'!BD$6:BD$37))/(MAX('01 (ind)'!BD$6:BD$37)-MIN('01 (ind)'!BD$6:BD$37))))))</f>
        <v>79.511544703008369</v>
      </c>
      <c r="BE35" s="75">
        <f>IF('01 (ind)'!BE$1="si",100*(('01 (ind)'!BE34-MIN('01 (ind)'!BE$6:BE$37))/(MAX('01 (ind)'!BE$6:BE$37)-MIN('01 (ind)'!BE$6:BE$37))),ABS(-100+(100*(('01 (ind)'!BE34-MIN('01 (ind)'!BE$6:BE$37))/(MAX('01 (ind)'!BE$6:BE$37)-MIN('01 (ind)'!BE$6:BE$37))))))</f>
        <v>5.5984555984555975</v>
      </c>
      <c r="BF35" s="75">
        <f>IF('01 (ind)'!BF$1="si",100*(('01 (ind)'!BF34-MIN('01 (ind)'!BF$6:BF$37))/(MAX('01 (ind)'!BF$6:BF$37)-MIN('01 (ind)'!BF$6:BF$37))),ABS(-100+(100*(('01 (ind)'!BF34-MIN('01 (ind)'!BF$6:BF$37))/(MAX('01 (ind)'!BF$6:BF$37)-MIN('01 (ind)'!BF$6:BF$37))))))</f>
        <v>24.031618516625024</v>
      </c>
      <c r="BG35" s="75">
        <f>IF('01 (ind)'!BG$1="si",100*(('01 (ind)'!BG34-MIN('01 (ind)'!BG$6:BG$37))/(MAX('01 (ind)'!BG$6:BG$37)-MIN('01 (ind)'!BG$6:BG$37))),ABS(-100+(100*(('01 (ind)'!BG34-MIN('01 (ind)'!BG$6:BG$37))/(MAX('01 (ind)'!BG$6:BG$37)-MIN('01 (ind)'!BG$6:BG$37))))))</f>
        <v>17.366042174325784</v>
      </c>
      <c r="BH35" s="75">
        <f>IF('01 (ind)'!BH$1="si",100*(('01 (ind)'!BH34-MIN('01 (ind)'!BH$6:BH$37))/(MAX('01 (ind)'!BH$6:BH$37)-MIN('01 (ind)'!BH$6:BH$37))),ABS(-100+(100*(('01 (ind)'!BH34-MIN('01 (ind)'!BH$6:BH$37))/(MAX('01 (ind)'!BH$6:BH$37)-MIN('01 (ind)'!BH$6:BH$37))))))</f>
        <v>10.463981469244663</v>
      </c>
      <c r="BI35" s="75">
        <f>IF('01 (ind)'!BI$1="si",100*(('01 (ind)'!BI34-MIN('01 (ind)'!BI$6:BI$37))/(MAX('01 (ind)'!BI$6:BI$37)-MIN('01 (ind)'!BI$6:BI$37))),ABS(-100+(100*(('01 (ind)'!BI34-MIN('01 (ind)'!BI$6:BI$37))/(MAX('01 (ind)'!BI$6:BI$37)-MIN('01 (ind)'!BI$6:BI$37))))))</f>
        <v>97.896789131677465</v>
      </c>
      <c r="BJ35" s="75">
        <f>IF('01 (ind)'!BJ$1="si",100*(('01 (ind)'!BJ34-MIN('01 (ind)'!BJ$6:BJ$37))/(MAX('01 (ind)'!BJ$6:BJ$37)-MIN('01 (ind)'!BJ$6:BJ$37))),ABS(-100+(100*(('01 (ind)'!BJ34-MIN('01 (ind)'!BJ$6:BJ$37))/(MAX('01 (ind)'!BJ$6:BJ$37)-MIN('01 (ind)'!BJ$6:BJ$37))))))</f>
        <v>0</v>
      </c>
      <c r="BK35" s="75">
        <f>IF('01 (ind)'!BK$1="si",100*(('01 (ind)'!BK34-MIN('01 (ind)'!BK$6:BK$37))/(MAX('01 (ind)'!BK$6:BK$37)-MIN('01 (ind)'!BK$6:BK$37))),ABS(-100+(100*(('01 (ind)'!BK34-MIN('01 (ind)'!BK$6:BK$37))/(MAX('01 (ind)'!BK$6:BK$37)-MIN('01 (ind)'!BK$6:BK$37))))))</f>
        <v>0</v>
      </c>
      <c r="BL35" s="75">
        <f>IF('01 (ind)'!BL$1="si",100*(('01 (ind)'!BL34-MIN('01 (ind)'!BL$6:BL$37))/(MAX('01 (ind)'!BL$6:BL$37)-MIN('01 (ind)'!BL$6:BL$37))),ABS(-100+(100*(('01 (ind)'!BL34-MIN('01 (ind)'!BL$6:BL$37))/(MAX('01 (ind)'!BL$6:BL$37)-MIN('01 (ind)'!BL$6:BL$37))))))</f>
        <v>0</v>
      </c>
      <c r="BM35" s="75">
        <f>IF('01 (ind)'!BM$1="si",100*(('01 (ind)'!BM34-MIN('01 (ind)'!BM$6:BM$37))/(MAX('01 (ind)'!BM$6:BM$37)-MIN('01 (ind)'!BM$6:BM$37))),ABS(-100+(100*(('01 (ind)'!BM34-MIN('01 (ind)'!BM$6:BM$37))/(MAX('01 (ind)'!BM$6:BM$37)-MIN('01 (ind)'!BM$6:BM$37))))))</f>
        <v>11.195657759748359</v>
      </c>
      <c r="BN35" s="75">
        <f>IF('01 (ind)'!BN$1="si",100*(('01 (ind)'!BN34-MIN('01 (ind)'!BN$6:BN$37))/(MAX('01 (ind)'!BN$6:BN$37)-MIN('01 (ind)'!BN$6:BN$37))),ABS(-100+(100*(('01 (ind)'!BN34-MIN('01 (ind)'!BN$6:BN$37))/(MAX('01 (ind)'!BN$6:BN$37)-MIN('01 (ind)'!BN$6:BN$37))))))</f>
        <v>27.183224059151033</v>
      </c>
      <c r="BO35" s="75">
        <f>IF('01 (ind)'!BO$1="si",100*(('01 (ind)'!BO34-MIN('01 (ind)'!BO$6:BO$37))/(MAX('01 (ind)'!BO$6:BO$37)-MIN('01 (ind)'!BO$6:BO$37))),ABS(-100+(100*(('01 (ind)'!BO34-MIN('01 (ind)'!BO$6:BO$37))/(MAX('01 (ind)'!BO$6:BO$37)-MIN('01 (ind)'!BO$6:BO$37))))))</f>
        <v>8.9582898353970144</v>
      </c>
      <c r="BP35" s="75">
        <f>IF('01 (ind)'!BP$1="si",100*(('01 (ind)'!BP34-MIN('01 (ind)'!BP$6:BP$37))/(MAX('01 (ind)'!BP$6:BP$37)-MIN('01 (ind)'!BP$6:BP$37))),ABS(-100+(100*(('01 (ind)'!BP34-MIN('01 (ind)'!BP$6:BP$37))/(MAX('01 (ind)'!BP$6:BP$37)-MIN('01 (ind)'!BP$6:BP$37))))))</f>
        <v>5.0975347768786063</v>
      </c>
      <c r="BQ35" s="75">
        <f>IF('01 (ind)'!BQ$1="si",100*(('01 (ind)'!BQ34-MIN('01 (ind)'!BQ$6:BQ$37))/(MAX('01 (ind)'!BQ$6:BQ$37)-MIN('01 (ind)'!BQ$6:BQ$37))),ABS(-100+(100*(('01 (ind)'!BQ34-MIN('01 (ind)'!BQ$6:BQ$37))/(MAX('01 (ind)'!BQ$6:BQ$37)-MIN('01 (ind)'!BQ$6:BQ$37))))))</f>
        <v>2.5202029693592163</v>
      </c>
      <c r="BR35" s="75">
        <f>IF('01 (ind)'!BR$1="si",100*(('01 (ind)'!BR34-MIN('01 (ind)'!BR$6:BR$37))/(MAX('01 (ind)'!BR$6:BR$37)-MIN('01 (ind)'!BR$6:BR$37))),ABS(-100+(100*(('01 (ind)'!BR34-MIN('01 (ind)'!BR$6:BR$37))/(MAX('01 (ind)'!BP$6:BP$37)-MIN('01 (ind)'!BR$6:BR$37))))))</f>
        <v>0</v>
      </c>
      <c r="BS35" s="75">
        <f>IF('01 (ind)'!BS$1="si",100*(('01 (ind)'!BS34-MIN('01 (ind)'!BS$6:BS$37))/(MAX('01 (ind)'!BS$6:BS$37)-MIN('01 (ind)'!BS$6:BS$37))),ABS(-100+(100*(('01 (ind)'!BS34-MIN('01 (ind)'!BS$6:BS$37))/(MAX('01 (ind)'!BQ$6:BQ$37)-MIN('01 (ind)'!BS$6:BS$37))))))</f>
        <v>39.754037888136359</v>
      </c>
      <c r="BT35" s="75">
        <f>IF('01 (ind)'!BT$1="si",100*(('01 (ind)'!BT34-MIN('01 (ind)'!BT$6:BT$37))/(MAX('01 (ind)'!BT$6:BT$37)-MIN('01 (ind)'!BT$6:BT$37))),ABS(-100+(100*(('01 (ind)'!BT34-MIN('01 (ind)'!BT$6:BT$37))/(MAX('01 (ind)'!BR$6:BR$37)-MIN('01 (ind)'!BT$6:BT$37))))))</f>
        <v>90.307492499999995</v>
      </c>
      <c r="BU35" s="75">
        <f>IF('01 (ind)'!BU$1="si",100*(('01 (ind)'!BU34-MIN('01 (ind)'!BU$6:BU$37))/(MAX('01 (ind)'!BU$6:BU$37)-MIN('01 (ind)'!BU$6:BU$37))),ABS(-100+(100*(('01 (ind)'!BU34-MIN('01 (ind)'!BU$6:BU$37))/(MAX('01 (ind)'!BU$6:BU$37)-MIN('01 (ind)'!BU$6:BU$37))))))</f>
        <v>65.654734934299967</v>
      </c>
      <c r="BV35" s="75">
        <f>IF('01 (ind)'!BV$1="si",100*(('01 (ind)'!BV34-MIN('01 (ind)'!BV$6:BV$37))/(MAX('01 (ind)'!BV$6:BV$37)-MIN('01 (ind)'!BV$6:BV$37))),ABS(-100+(100*(('01 (ind)'!BV34-MIN('01 (ind)'!BV$6:BV$37))/(MAX('01 (ind)'!BV$6:BV$37)-MIN('01 (ind)'!BV$6:BV$37))))))</f>
        <v>14.173111243307554</v>
      </c>
      <c r="BW35" s="75">
        <f>IF('01 (ind)'!BW$1="si",100*(('01 (ind)'!BW34-MIN('01 (ind)'!BW$6:BW$37))/(MAX('01 (ind)'!BW$6:BW$37)-MIN('01 (ind)'!BW$6:BW$37))),ABS(-100+(100*(('01 (ind)'!BW34-MIN('01 (ind)'!BW$6:BW$37))/(MAX('01 (ind)'!BW$6:BW$37)-MIN('01 (ind)'!BW$6:BW$37))))))</f>
        <v>62.501640635253963</v>
      </c>
      <c r="BX35" s="75">
        <f>IF('01 (ind)'!BX$1="si",100*(('01 (ind)'!BX34-MIN('01 (ind)'!BX$6:BX$37))/(MAX('01 (ind)'!BX$6:BX$37)-MIN('01 (ind)'!BX$6:BX$37))),ABS(-100+(100*(('01 (ind)'!BX34-MIN('01 (ind)'!BX$6:BX$37))/(MAX('01 (ind)'!BX$6:BX$37)-MIN('01 (ind)'!BX$6:BX$37))))))</f>
        <v>24.559659839259226</v>
      </c>
      <c r="BY35" s="75">
        <f>IF('01 (ind)'!BY$1="si",100*(('01 (ind)'!BY34-MIN('01 (ind)'!BY$6:BY$37))/(MAX('01 (ind)'!BY$6:BY$37)-MIN('01 (ind)'!BY$6:BY$37))),ABS(-100+(100*(('01 (ind)'!BY34-MIN('01 (ind)'!BY$6:BY$37))/(MAX('01 (ind)'!BY$6:BY$37)-MIN('01 (ind)'!BY$6:BY$37))))))</f>
        <v>100</v>
      </c>
      <c r="BZ35" s="75">
        <f>IF('01 (ind)'!BZ$1="si",100*(('01 (ind)'!BZ34-MIN('01 (ind)'!BZ$6:BZ$37))/(MAX('01 (ind)'!BZ$6:BZ$37)-MIN('01 (ind)'!BZ$6:BZ$37))),ABS(-100+(100*(('01 (ind)'!BZ34-MIN('01 (ind)'!BZ$6:BZ$37))/(MAX('01 (ind)'!BZ$6:BZ$37)-MIN('01 (ind)'!BZ$6:BZ$37))))))</f>
        <v>0</v>
      </c>
      <c r="CA35" s="75">
        <f>IF('01 (ind)'!CA$1="si",100*(('01 (ind)'!CA34-MIN('01 (ind)'!CA$6:CA$37))/(MAX('01 (ind)'!CA$6:CA$37)-MIN('01 (ind)'!CA$6:CA$37))),ABS(-100+(100*(('01 (ind)'!CA34-MIN('01 (ind)'!CA$6:CA$37))/(MAX('01 (ind)'!CA$6:CA$37)-MIN('01 (ind)'!CA$6:CA$37))))))</f>
        <v>42.083525566172426</v>
      </c>
      <c r="CB35" s="75">
        <f>IF('01 (ind)'!CB$1="si",100*(('01 (ind)'!CB34-MIN('01 (ind)'!CB$6:CB$37))/(MAX('01 (ind)'!CB$6:CB$37)-MIN('01 (ind)'!CB$6:CB$37))),ABS(-100+(100*(('01 (ind)'!CB34-MIN('01 (ind)'!CB$6:CB$37))/(MAX('01 (ind)'!CB$6:CB$37)-MIN('01 (ind)'!CB$6:CB$37))))))</f>
        <v>81.632653061224488</v>
      </c>
      <c r="CC35" s="75">
        <f>IF('01 (ind)'!CC$1="si",100*(('01 (ind)'!CC34-MIN('01 (ind)'!CC$6:CC$37))/(MAX('01 (ind)'!CC$6:CC$37)-MIN('01 (ind)'!CC$6:CC$37))),ABS(-100+(100*(('01 (ind)'!CC34-MIN('01 (ind)'!CC$6:CC$37))/(MAX('01 (ind)'!CC$6:CC$37)-MIN('01 (ind)'!CC$6:CC$37))))))</f>
        <v>0</v>
      </c>
      <c r="CD35" s="75">
        <f>IF('01 (ind)'!CD$1="si",100*(('01 (ind)'!CD34-MIN('01 (ind)'!CD$6:CD$37))/(MAX('01 (ind)'!CD$6:CD$37)-MIN('01 (ind)'!CD$6:CD$37))),ABS(-100+(100*(('01 (ind)'!CD34-MIN('01 (ind)'!CD$6:CD$37))/(MAX('01 (ind)'!CD$6:CD$37)-MIN('01 (ind)'!CD$6:CD$37))))))</f>
        <v>0</v>
      </c>
      <c r="CE35" s="75">
        <f>IF('01 (ind)'!CE$1="si",100*(('01 (ind)'!CE34-MIN('01 (ind)'!CE$6:CE$37))/(MAX('01 (ind)'!CE$6:CE$37)-MIN('01 (ind)'!CE$6:CE$37))),ABS(-100+(100*(('01 (ind)'!CE34-MIN('01 (ind)'!CE$6:CE$37))/(MAX('01 (ind)'!CE$6:CE$37)-MIN('01 (ind)'!CE$6:CE$37))))))</f>
        <v>4.8093004737791505</v>
      </c>
      <c r="CF35" s="75">
        <f>IF('01 (ind)'!CF$1="si",100*(('01 (ind)'!CF34-MIN('01 (ind)'!CF$6:CF$37))/(MAX('01 (ind)'!CF$6:CF$37)-MIN('01 (ind)'!CF$6:CF$37))),ABS(-100+(100*(('01 (ind)'!CF34-MIN('01 (ind)'!CF$6:CF$37))/(MAX('01 (ind)'!CF$6:CF$37)-MIN('01 (ind)'!CF$6:CF$37))))))</f>
        <v>7.5678792789305573</v>
      </c>
      <c r="CG35" s="75">
        <f>IF('01 (ind)'!CG$1="si",100*(('01 (ind)'!CG34-MIN('01 (ind)'!CG$6:CG$37))/(MAX('01 (ind)'!CG$6:CG$37)-MIN('01 (ind)'!CG$6:CG$37))),ABS(-100+(100*(('01 (ind)'!CG34-MIN('01 (ind)'!CG$6:CG$37))/(MAX('01 (ind)'!CG$6:CG$37)-MIN('01 (ind)'!CG$6:CG$37))))))</f>
        <v>3.7516934308010312</v>
      </c>
      <c r="CH35" s="75">
        <f>IF('01 (ind)'!CH$1="si",100*(('01 (ind)'!CH34-MIN('01 (ind)'!CH$6:CH$37))/(MAX('01 (ind)'!CH$6:CH$37)-MIN('01 (ind)'!CH$6:CH$37))),ABS(-100+(100*(('01 (ind)'!CH34-MIN('01 (ind)'!CH$6:CH$37))/(MAX('01 (ind)'!CH$6:CH$37)-MIN('01 (ind)'!CH$6:CH$37))))))</f>
        <v>7.537545558794247</v>
      </c>
      <c r="CI35" s="75">
        <f>IF('01 (ind)'!CI$1="si",100*(('01 (ind)'!CI34-MIN('01 (ind)'!CI$6:CI$37))/(MAX('01 (ind)'!CI$6:CI$37)-MIN('01 (ind)'!CI$6:CI$37))),ABS(-100+(100*(('01 (ind)'!CI34-MIN('01 (ind)'!CI$6:CI$37))/(MAX('01 (ind)'!CI$6:CI$37)-MIN('01 (ind)'!CI$6:CI$37))))))</f>
        <v>2.3641801666664506</v>
      </c>
      <c r="CJ35" s="75">
        <f>IF('01 (ind)'!CJ$1="si",100*(('01 (ind)'!CJ34-MIN('01 (ind)'!CJ$6:CJ$37))/(MAX('01 (ind)'!CJ$6:CJ$37)-MIN('01 (ind)'!CJ$6:CJ$37))),ABS(-100+(100*(('01 (ind)'!CJ34-MIN('01 (ind)'!CJ$6:CJ$37))/(MAX('01 (ind)'!CJ$6:CJ$37)-MIN('01 (ind)'!CJ$6:CJ$37))))))</f>
        <v>32.654418626654184</v>
      </c>
      <c r="CK35" s="75">
        <f>IF('01 (ind)'!CK$1="si",100*(('01 (ind)'!CK34-MIN('01 (ind)'!CK$6:CK$37))/(MAX('01 (ind)'!CK$6:CK$37)-MIN('01 (ind)'!CK$6:CK$37))),ABS(-100+(100*(('01 (ind)'!CK34-MIN('01 (ind)'!CK$6:CK$37))/(MAX('01 (ind)'!CK$6:CK$37)-MIN('01 (ind)'!CK$6:CK$37))))))</f>
        <v>0</v>
      </c>
      <c r="CL35" s="75">
        <f>IF('01 (ind)'!CL$1="si",100*(('01 (ind)'!CL34-MIN('01 (ind)'!CL$6:CL$37))/(MAX('01 (ind)'!CL$6:CL$37)-MIN('01 (ind)'!CL$6:CL$37))),ABS(-100+(100*(('01 (ind)'!CL34-MIN('01 (ind)'!CL$6:CL$37))/(MAX('01 (ind)'!CL$6:CL$37)-MIN('01 (ind)'!CL$6:CL$37))))))</f>
        <v>2.8441034599800163</v>
      </c>
      <c r="CM35" s="75">
        <f>IF('01 (ind)'!CM$1="si",100*(('01 (ind)'!CM34-MIN('01 (ind)'!CM$6:CM$37))/(MAX('01 (ind)'!CM$6:CM$37)-MIN('01 (ind)'!CM$6:CM$37))),ABS(-100+(100*(('01 (ind)'!CM34-MIN('01 (ind)'!CM$6:CM$37))/(MAX('01 (ind)'!CM$6:CM$37)-MIN('01 (ind)'!CM$6:CM$37))))))</f>
        <v>2.7901845821144975</v>
      </c>
    </row>
    <row r="36" spans="1:91">
      <c r="A36" s="18" t="s">
        <v>437</v>
      </c>
      <c r="B36" s="87">
        <f>IF('01 (ind)'!B$1="si",100*(('01 (ind)'!B35-MIN('01 (ind)'!B$6:B$37))/(MAX('01 (ind)'!B$6:B$37)-MIN('01 (ind)'!B$6:B$37))),ABS(-100+(100*(('01 (ind)'!B35-MIN('01 (ind)'!B$6:B$37))/(MAX('01 (ind)'!B$6:B$37)-MIN('01 (ind)'!B$6:B$37))))))</f>
        <v>14.503866982987537</v>
      </c>
      <c r="C36" s="87">
        <f>IF('01 (ind)'!C$1="si",100*(('01 (ind)'!C35-MIN('01 (ind)'!C$6:C$37))/(MAX('01 (ind)'!C$6:C$37)-MIN('01 (ind)'!C$6:C$37))),ABS(-100+(100*(('01 (ind)'!C35-MIN('01 (ind)'!C$6:C$37))/(MAX('01 (ind)'!C$6:C$37)-MIN('01 (ind)'!C$6:C$37))))))</f>
        <v>14.22328796689934</v>
      </c>
      <c r="D36" s="87">
        <f>IF('01 (ind)'!D$1="si",100*(('01 (ind)'!D35-MIN('01 (ind)'!D$6:D$37))/(MAX('01 (ind)'!D$6:D$37)-MIN('01 (ind)'!D$6:D$37))),ABS(-100+(100*(('01 (ind)'!D35-MIN('01 (ind)'!D$6:D$37))/(MAX('01 (ind)'!D$6:D$37)-MIN('01 (ind)'!D$6:D$37))))))</f>
        <v>85.216857310361817</v>
      </c>
      <c r="E36" s="87">
        <f>IF('01 (ind)'!E$1="si",100*(('01 (ind)'!E35-MIN('01 (ind)'!E$6:E$37))/(MAX('01 (ind)'!E$6:E$37)-MIN('01 (ind)'!E$6:E$37))),ABS(-100+(100*(('01 (ind)'!E35-MIN('01 (ind)'!E$6:E$37))/(MAX('01 (ind)'!E$6:E$37)-MIN('01 (ind)'!E$6:E$37))))))</f>
        <v>54.166666666666671</v>
      </c>
      <c r="F36" s="87">
        <f>IF('01 (ind)'!F$1="si",100*(('01 (ind)'!F35-MIN('01 (ind)'!F$6:F$37))/(MAX('01 (ind)'!F$6:F$37)-MIN('01 (ind)'!F$6:F$37))),ABS(-100+(100*(('01 (ind)'!F35-MIN('01 (ind)'!F$6:F$37))/(MAX('01 (ind)'!F$6:F$37)-MIN('01 (ind)'!F$6:F$37))))))</f>
        <v>0</v>
      </c>
      <c r="G36" s="87">
        <f>IF('01 (ind)'!G$1="si",100*(('01 (ind)'!G35-MIN('01 (ind)'!G$6:G$37))/(MAX('01 (ind)'!G$6:G$37)-MIN('01 (ind)'!G$6:G$37))),ABS(-100+(100*(('01 (ind)'!G35-MIN('01 (ind)'!G$6:G$37))/(MAX('01 (ind)'!G$6:G$37)-MIN('01 (ind)'!G$6:G$37))))))</f>
        <v>0</v>
      </c>
      <c r="H36" s="87">
        <f>IF('01 (ind)'!H$1="si",100*(('01 (ind)'!H35-MIN('01 (ind)'!H$6:H$37))/(MAX('01 (ind)'!H$6:H$37)-MIN('01 (ind)'!H$6:H$37))),ABS(-100+(100*(('01 (ind)'!H35-MIN('01 (ind)'!H$6:H$37))/(MAX('01 (ind)'!H$6:H$37)-MIN('01 (ind)'!H$6:H$37))))))</f>
        <v>56.048387096774178</v>
      </c>
      <c r="I36" s="87">
        <f>IF('01 (ind)'!I$1="si",100*(('01 (ind)'!I35-MIN('01 (ind)'!I$6:I$37))/(MAX('01 (ind)'!I$6:I$37)-MIN('01 (ind)'!I$6:I$37))),ABS(-100+(100*(('01 (ind)'!I35-MIN('01 (ind)'!I$6:I$37))/(MAX('01 (ind)'!I$6:I$37)-MIN('01 (ind)'!I$6:I$37))))))</f>
        <v>23.880597014925371</v>
      </c>
      <c r="J36" s="87">
        <f>IF('01 (ind)'!J$1="si",100*(('01 (ind)'!J35-MIN('01 (ind)'!J$6:J$37))/(MAX('01 (ind)'!J$6:J$37)-MIN('01 (ind)'!J$6:J$37))),ABS(-100+(100*(('01 (ind)'!J35-MIN('01 (ind)'!J$6:J$37))/(MAX('01 (ind)'!J$6:J$37)-MIN('01 (ind)'!J$6:J$37))))))</f>
        <v>61.265822784810155</v>
      </c>
      <c r="K36" s="87">
        <f>IF('01 (ind)'!K$1="si",100*(('01 (ind)'!K35-MIN('01 (ind)'!K$6:K$37))/(MAX('01 (ind)'!K$6:K$37)-MIN('01 (ind)'!K$6:K$37))),ABS(-100+(100*(('01 (ind)'!K35-MIN('01 (ind)'!K$6:K$37))/(MAX('01 (ind)'!K$6:K$37)-MIN('01 (ind)'!K$6:K$37))))))</f>
        <v>25.679267569297881</v>
      </c>
      <c r="L36" s="87">
        <f>IF('01 (ind)'!L$1="si",100*(('01 (ind)'!L35-MIN('01 (ind)'!L$6:L$37))/(MAX('01 (ind)'!L$6:L$37)-MIN('01 (ind)'!L$6:L$37))),ABS(-100+(100*(('01 (ind)'!L35-MIN('01 (ind)'!L$6:L$37))/(MAX('01 (ind)'!L$6:L$37)-MIN('01 (ind)'!L$6:L$37))))))</f>
        <v>81.941988852218202</v>
      </c>
      <c r="M36" s="87">
        <f>IF('01 (ind)'!M$1="si",100*(('01 (ind)'!M35-MIN('01 (ind)'!M$6:M$37))/(MAX('01 (ind)'!M$6:M$37)-MIN('01 (ind)'!M$6:M$37))),ABS(-100+(100*(('01 (ind)'!M35-MIN('01 (ind)'!M$6:M$37))/(MAX('01 (ind)'!M$6:M$37)-MIN('01 (ind)'!M$6:M$37))))))</f>
        <v>5.5062165721977747</v>
      </c>
      <c r="N36" s="87">
        <f>IF('01 (ind)'!N$1="si",100*(('01 (ind)'!N35-MIN('01 (ind)'!N$6:N$37))/(MAX('01 (ind)'!N$6:N$37)-MIN('01 (ind)'!N$6:N$37))),ABS(-100+(100*(('01 (ind)'!N35-MIN('01 (ind)'!N$6:N$37))/(MAX('01 (ind)'!N$6:N$37)-MIN('01 (ind)'!N$6:N$37))))))</f>
        <v>100</v>
      </c>
      <c r="O36" s="87">
        <f>IF('01 (ind)'!O$1="si",100*(('01 (ind)'!O35-MIN('01 (ind)'!O$6:O$37))/(MAX('01 (ind)'!O$6:O$37)-MIN('01 (ind)'!O$6:O$37))),ABS(-100+(100*(('01 (ind)'!O35-MIN('01 (ind)'!O$6:O$37))/(MAX('01 (ind)'!O$6:O$37)-MIN('01 (ind)'!O$6:O$37))))))</f>
        <v>0</v>
      </c>
      <c r="P36" s="87">
        <f>IF('01 (ind)'!P$1="si",100*(('01 (ind)'!P35-MIN('01 (ind)'!P$6:P$37))/(MAX('01 (ind)'!P$6:P$37)-MIN('01 (ind)'!P$6:P$37))),ABS(-100+(100*(('01 (ind)'!P35-MIN('01 (ind)'!P$6:P$37))/(MAX('01 (ind)'!P$6:P$37)-MIN('01 (ind)'!P$6:P$37))))))</f>
        <v>16.018246813021115</v>
      </c>
      <c r="Q36" s="87">
        <f>IF('01 (ind)'!Q$1="si",100*(('01 (ind)'!Q35-MIN('01 (ind)'!Q$6:Q$37))/(MAX('01 (ind)'!Q$6:Q$37)-MIN('01 (ind)'!Q$6:Q$37))),ABS(-100+(100*(('01 (ind)'!Q35-MIN('01 (ind)'!Q$6:Q$37))/(MAX('01 (ind)'!Q$6:Q$37)-MIN('01 (ind)'!Q$6:Q$37))))))</f>
        <v>5.4597673382094074</v>
      </c>
      <c r="R36" s="87">
        <f>IF('01 (ind)'!R$1="si",100*(('01 (ind)'!R35-MIN('01 (ind)'!R$6:R$37))/(MAX('01 (ind)'!R$6:R$37)-MIN('01 (ind)'!R$6:R$37))),ABS(-100+(100*(('01 (ind)'!R35-MIN('01 (ind)'!R$6:R$37))/(MAX('01 (ind)'!R$6:R$37)-MIN('01 (ind)'!R$6:R$37))))))</f>
        <v>7.2721452103227255</v>
      </c>
      <c r="S36" s="75">
        <f>ABS(ABS(('01 (ind)'!S35-((MAX('01 (ind)'!S$6:S$37)+MIN('01 (ind)'!S$6:S$37))/2))/(((MAX('01 (ind)'!S$6:S$37)+MIN('01 (ind)'!S$6:S$37))/2)-MAX('01 (ind)'!S$6:S$37))*100)-100)</f>
        <v>14.794694243678919</v>
      </c>
      <c r="T36" s="75">
        <f>IF('01 (ind)'!T$1="si",100*(('01 (ind)'!T35-MIN('01 (ind)'!T$6:T$37))/(MAX('01 (ind)'!T$6:T$37)-MIN('01 (ind)'!T$6:T$37))),ABS(-100+(100*(('01 (ind)'!T35-MIN('01 (ind)'!T$6:T$37))/(MAX('01 (ind)'!T$6:T$37)-MIN('01 (ind)'!T$6:T$37))))))</f>
        <v>9.1566836674178624</v>
      </c>
      <c r="U36" s="75">
        <f>IF('01 (ind)'!U$1="si",100*(('01 (ind)'!U35-MIN('01 (ind)'!U$6:U$37))/(MAX('01 (ind)'!U$6:U$37)-MIN('01 (ind)'!U$6:U$37))),ABS(-100+(100*(('01 (ind)'!U35-MIN('01 (ind)'!U$6:U$37))/(MAX('01 (ind)'!U$6:U$37)-MIN('01 (ind)'!U$6:U$37))))))</f>
        <v>0</v>
      </c>
      <c r="V36" s="75">
        <f>IF('01 (ind)'!V$1="si",100*(('01 (ind)'!V35-MIN('01 (ind)'!V$6:V$37))/(MAX('01 (ind)'!V$6:V$37)-MIN('01 (ind)'!V$6:V$37))),ABS(-100+(100*(('01 (ind)'!V35-MIN('01 (ind)'!V$6:V$37))/(MAX('01 (ind)'!V$6:V$37)-MIN('01 (ind)'!V$6:V$37))))))</f>
        <v>0</v>
      </c>
      <c r="W36" s="75">
        <f>IF('01 (ind)'!W$1="si",100*(('01 (ind)'!W35-MIN('01 (ind)'!W$6:W$37))/(MAX('01 (ind)'!W$6:W$37)-MIN('01 (ind)'!W$6:W$37))),ABS(-100+(100*(('01 (ind)'!W35-MIN('01 (ind)'!W$6:W$37))/(MAX('01 (ind)'!W$6:W$37)-MIN('01 (ind)'!W$6:W$37))))))</f>
        <v>24.509035550024439</v>
      </c>
      <c r="X36" s="75">
        <f>IF('01 (ind)'!X$1="si",100*(('01 (ind)'!X35-MIN('01 (ind)'!X$6:X$37))/(MAX('01 (ind)'!X$6:X$37)-MIN('01 (ind)'!X$6:X$37))),ABS(-100+(100*(('01 (ind)'!X35-MIN('01 (ind)'!X$6:X$37))/(MAX('01 (ind)'!X$6:X$37)-MIN('01 (ind)'!X$6:X$37))))))</f>
        <v>35.793112582775365</v>
      </c>
      <c r="Y36" s="75">
        <f>IF('01 (ind)'!Y$1="si",100*(('01 (ind)'!Y35-MIN('01 (ind)'!Y$6:Y$37))/(MAX('01 (ind)'!Y$6:Y$37)-MIN('01 (ind)'!Y$6:Y$37))),ABS(-100+(100*(('01 (ind)'!Y35-MIN('01 (ind)'!Y$6:Y$37))/(MAX('01 (ind)'!Y$6:Y$37)-MIN('01 (ind)'!Y$6:Y$37))))))</f>
        <v>34.981700450450461</v>
      </c>
      <c r="Z36" s="75">
        <f>IF('01 (ind)'!Z$1="si",100*(('01 (ind)'!Z35-MIN('01 (ind)'!Z$6:Z$37))/(MAX('01 (ind)'!Z$6:Z$37)-MIN('01 (ind)'!Z$6:Z$37))),ABS(-100+(100*(('01 (ind)'!Z35-MIN('01 (ind)'!Z$6:Z$37))/(MAX('01 (ind)'!Z$6:Z$37)-MIN('01 (ind)'!Z$6:Z$37))))))</f>
        <v>42.00097453645413</v>
      </c>
      <c r="AA36" s="75">
        <f>IF('01 (ind)'!AA$1="si",100*(('01 (ind)'!AA35-MIN('01 (ind)'!AA$6:AA$37))/(MAX('01 (ind)'!AA$6:AA$37)-MIN('01 (ind)'!AA$6:AA$37))),ABS(-100+(100*(('01 (ind)'!AA35-MIN('01 (ind)'!AA$6:AA$37))/(MAX('01 (ind)'!AA$6:AA$37)-MIN('01 (ind)'!AA$6:AA$37))))))</f>
        <v>48.450943622526474</v>
      </c>
      <c r="AB36" s="75">
        <f>IF('01 (ind)'!AB$1="si",100*(('01 (ind)'!AB35-MIN('01 (ind)'!AB$6:AB$37))/(MAX('01 (ind)'!AB$6:AB$37)-MIN('01 (ind)'!AB$6:AB$37))),ABS(-100+(100*(('01 (ind)'!AB35-MIN('01 (ind)'!AB$6:AB$37))/(MAX('01 (ind)'!AB$6:AB$37)-MIN('01 (ind)'!AB$6:AB$37))))))</f>
        <v>14.586284057881668</v>
      </c>
      <c r="AC36" s="75">
        <f>IF('01 (ind)'!AC$1="si",100*(('01 (ind)'!AC35-MIN('01 (ind)'!AC$6:AC$37))/(MAX('01 (ind)'!AC$6:AC$37)-MIN('01 (ind)'!AC$6:AC$37))),ABS(-100+(100*(('01 (ind)'!AC35-MIN('01 (ind)'!AC$6:AC$37))/(MAX('01 (ind)'!AC$6:AC$37)-MIN('01 (ind)'!AC$6:AC$37))))))</f>
        <v>55.177673223522582</v>
      </c>
      <c r="AD36" s="75">
        <f>IF('01 (ind)'!AD$1="si",100*(('01 (ind)'!AD35-MIN('01 (ind)'!AD$6:AD$37))/(MAX('01 (ind)'!AD$6:AD$37)-MIN('01 (ind)'!AD$6:AD$37))),ABS(-100+(100*(('01 (ind)'!AD35-MIN('01 (ind)'!AD$6:AD$37))/(MAX('01 (ind)'!AD$6:AD$37)-MIN('01 (ind)'!AD$6:AD$37))))))</f>
        <v>30.993097759227624</v>
      </c>
      <c r="AE36" s="75">
        <f>IF('01 (ind)'!AE$1="si",100*(('01 (ind)'!AE35-MIN('01 (ind)'!AE$6:AE$37))/(MAX('01 (ind)'!AE$6:AE$37)-MIN('01 (ind)'!AE$6:AE$37))),ABS(-100+(100*(('01 (ind)'!AE35-MIN('01 (ind)'!AE$6:AE$37))/(MAX('01 (ind)'!AE$6:AE$37)-MIN('01 (ind)'!AE$6:AE$37))))))</f>
        <v>37.775177935593291</v>
      </c>
      <c r="AF36" s="75">
        <f>IF('01 (ind)'!AF$1="si",100*(('01 (ind)'!AF35-MIN('01 (ind)'!AF$6:AF$37))/(MAX('01 (ind)'!AF$6:AF$37)-MIN('01 (ind)'!AF$6:AF$37))),ABS(-100+(100*(('01 (ind)'!AF35-MIN('01 (ind)'!AF$6:AF$37))/(MAX('01 (ind)'!AF$6:AF$37)-MIN('01 (ind)'!AF$6:AF$37))))))</f>
        <v>39.361702127659584</v>
      </c>
      <c r="AG36" s="75">
        <f>IF('01 (ind)'!AG$1="si",100*(('01 (ind)'!AG35-MIN('01 (ind)'!AG$6:AG$37))/(MAX('01 (ind)'!AG$6:AG$37)-MIN('01 (ind)'!AG$6:AG$37))),ABS(-100+(100*(('01 (ind)'!AG35-MIN('01 (ind)'!AG$6:AG$37))/(MAX('01 (ind)'!AG$6:AG$37)-MIN('01 (ind)'!AG$6:AG$37))))))</f>
        <v>60.493827160493794</v>
      </c>
      <c r="AH36" s="75">
        <f>IF('01 (ind)'!AH$1="si",100*(('01 (ind)'!AH35-MIN('01 (ind)'!AH$6:AH$37))/(MAX('01 (ind)'!AH$6:AH$37)-MIN('01 (ind)'!AH$6:AH$37))),ABS(-100+(100*(('01 (ind)'!AH35-MIN('01 (ind)'!AH$6:AH$37))/(MAX('01 (ind)'!AH$6:AH$37)-MIN('01 (ind)'!AH$6:AH$37))))))</f>
        <v>66.447368421052616</v>
      </c>
      <c r="AI36" s="75">
        <f>IF('01 (ind)'!AI$1="si",100*(('01 (ind)'!AI35-MIN('01 (ind)'!AI$6:AI$37))/(MAX('01 (ind)'!AI$6:AI$37)-MIN('01 (ind)'!AI$6:AI$37))),ABS(-100+(100*(('01 (ind)'!AI35-MIN('01 (ind)'!AI$6:AI$37))/(MAX('01 (ind)'!AI$6:AI$37)-MIN('01 (ind)'!AI$6:AI$37))))))</f>
        <v>16.656713075286476</v>
      </c>
      <c r="AJ36" s="75">
        <f>IF('01 (ind)'!AJ$1="si",100*(('01 (ind)'!AJ35-MIN('01 (ind)'!AJ$6:AJ$37))/(MAX('01 (ind)'!AJ$6:AJ$37)-MIN('01 (ind)'!AJ$6:AJ$37))),ABS(-100+(100*(('01 (ind)'!AJ35-MIN('01 (ind)'!AJ$6:AJ$37))/(MAX('01 (ind)'!AJ$6:AJ$37)-MIN('01 (ind)'!AJ$6:AJ$37))))))</f>
        <v>65.742232451093216</v>
      </c>
      <c r="AK36" s="75">
        <f>IF('01 (ind)'!AK$1="si",100*(('01 (ind)'!AK35-MIN('01 (ind)'!AK$6:AK$37))/(MAX('01 (ind)'!AK$6:AK$37)-MIN('01 (ind)'!AK$6:AK$37))),ABS(-100+(100*(('01 (ind)'!AK35-MIN('01 (ind)'!AK$6:AK$37))/(MAX('01 (ind)'!AK$6:AK$37)-MIN('01 (ind)'!AK$6:AK$37))))))</f>
        <v>4.9292608896232277</v>
      </c>
      <c r="AL36" s="75">
        <f>IF('01 (ind)'!AL$1="si",100*(('01 (ind)'!AL35-MIN('01 (ind)'!AL$6:AL$37))/(MAX('01 (ind)'!AL$6:AL$37)-MIN('01 (ind)'!AL$6:AL$37))),ABS(-100+(100*(('01 (ind)'!AL35-MIN('01 (ind)'!AL$6:AL$37))/(MAX('01 (ind)'!AL$6:AL$37)-MIN('01 (ind)'!AL$6:AL$37))))))</f>
        <v>93.484858095214207</v>
      </c>
      <c r="AM36" s="75">
        <f>IF('01 (ind)'!AM$1="si",100*(('01 (ind)'!AM35-MIN('01 (ind)'!AM$6:AM$37))/(MAX('01 (ind)'!AM$6:AM$37)-MIN('01 (ind)'!AM$6:AM$37))),ABS(-100+(100*(('01 (ind)'!AM35-MIN('01 (ind)'!AM$6:AM$37))/(MAX('01 (ind)'!AM$6:AM$37)-MIN('01 (ind)'!AM$6:AM$37))))))</f>
        <v>98.191835173932958</v>
      </c>
      <c r="AN36" s="75">
        <f>IF('01 (ind)'!AN$1="si",100*(('01 (ind)'!AN35-MIN('01 (ind)'!AN$6:AN$37))/(MAX('01 (ind)'!AN$6:AN$37)-MIN('01 (ind)'!AN$6:AN$37))),ABS(-100+(100*(('01 (ind)'!AN35-MIN('01 (ind)'!AN$6:AN$37))/(MAX('01 (ind)'!AN$6:AN$37)-MIN('01 (ind)'!AN$6:AN$37))))))</f>
        <v>52.347336676614553</v>
      </c>
      <c r="AO36" s="75">
        <f>IF('01 (ind)'!AO$1="si",100*(('01 (ind)'!AO35-MIN('01 (ind)'!AO$6:AO$37))/(MAX('01 (ind)'!AO$6:AO$37)-MIN('01 (ind)'!AO$6:AO$37))),ABS(-100+(100*(('01 (ind)'!AO35-MIN('01 (ind)'!AO$6:AO$37))/(MAX('01 (ind)'!AO$6:AO$37)-MIN('01 (ind)'!AO$6:AO$37))))))</f>
        <v>45.432636000373691</v>
      </c>
      <c r="AP36" s="75">
        <f>IF('01 (ind)'!AP$1="si",100*(('01 (ind)'!AP35-MIN('01 (ind)'!AP$6:AP$37))/(MAX('01 (ind)'!AP$6:AP$37)-MIN('01 (ind)'!AP$6:AP$37))),ABS(-100+(100*(('01 (ind)'!AP35-MIN('01 (ind)'!AP$6:AP$37))/(MAX('01 (ind)'!AP$6:AP$37)-MIN('01 (ind)'!AP$6:AP$37))))))</f>
        <v>93.243960903104252</v>
      </c>
      <c r="AQ36" s="75">
        <f>IF('01 (ind)'!AQ$1="si",100*(('01 (ind)'!AQ35-MIN('01 (ind)'!AQ$6:AQ$37))/(MAX('01 (ind)'!AQ$6:AQ$37)-MIN('01 (ind)'!AQ$6:AQ$37))),ABS(-100+(100*(('01 (ind)'!AQ35-MIN('01 (ind)'!AQ$6:AQ$37))/(MAX('01 (ind)'!AQ$6:AQ$37)-MIN('01 (ind)'!AQ$6:AQ$37))))))</f>
        <v>2.6798524098237149</v>
      </c>
      <c r="AR36" s="75">
        <f>IF('01 (ind)'!AR$1="si",100*(('01 (ind)'!AR35-MIN('01 (ind)'!AR$6:AR$37))/(MAX('01 (ind)'!AR$6:AR$37)-MIN('01 (ind)'!AR$6:AR$37))),ABS(-100+(100*(('01 (ind)'!AR35-MIN('01 (ind)'!AR$6:AR$37))/(MAX('01 (ind)'!AR$6:AR$37)-MIN('01 (ind)'!AR$6:AR$37))))))</f>
        <v>14.075819860548958</v>
      </c>
      <c r="AS36" s="75">
        <f>IF('01 (ind)'!AS$1="si",100*(('01 (ind)'!AS35-MIN('01 (ind)'!AS$6:AS$37))/(MAX('01 (ind)'!AS$6:AS$37)-MIN('01 (ind)'!AS$6:AS$37))),ABS(-100+(100*(('01 (ind)'!AS35-MIN('01 (ind)'!AS$6:AS$37))/(MAX('01 (ind)'!AS$6:AS$37)-MIN('01 (ind)'!AS$6:AS$37))))))</f>
        <v>0</v>
      </c>
      <c r="AT36" s="75">
        <f>IF('01 (ind)'!AT$1="si",100*(('01 (ind)'!AT35-MIN('01 (ind)'!AT$6:AT$37))/(MAX('01 (ind)'!AT$6:AT$37)-MIN('01 (ind)'!AT$6:AT$37))),ABS(-100+(100*(('01 (ind)'!AT35-MIN('01 (ind)'!AT$6:AT$37))/(MAX('01 (ind)'!AT$6:AT$37)-MIN('01 (ind)'!AT$6:AT$37))))))</f>
        <v>0</v>
      </c>
      <c r="AU36" s="75">
        <f>IF('01 (ind)'!AU$1="si",100*(('01 (ind)'!AU35-MIN('01 (ind)'!AU$6:AU$37))/(MAX('01 (ind)'!AU$6:AU$37)-MIN('01 (ind)'!AU$6:AU$37))),ABS(-100+(100*(('01 (ind)'!AU35-MIN('01 (ind)'!AU$6:AU$37))/(MAX('01 (ind)'!AU$6:AU$37)-MIN('01 (ind)'!AU$6:AU$37))))))</f>
        <v>12.608695652173937</v>
      </c>
      <c r="AV36" s="75">
        <f>IF('01 (ind)'!AV$1="si",100*(('01 (ind)'!AV35-MIN('01 (ind)'!AV$6:AV$37))/(MAX('01 (ind)'!AV$6:AV$37)-MIN('01 (ind)'!AV$6:AV$37))),ABS(-100+(100*(('01 (ind)'!AV35-MIN('01 (ind)'!AV$6:AV$37))/(MAX('01 (ind)'!AV$6:AV$37)-MIN('01 (ind)'!AV$6:AV$37))))))</f>
        <v>96.360485268630853</v>
      </c>
      <c r="AW36" s="75">
        <f>IF('01 (ind)'!AW$1="si",100*(('01 (ind)'!AW35-MIN('01 (ind)'!AW$6:AW$37))/(MAX('01 (ind)'!AW$6:AW$37)-MIN('01 (ind)'!AW$6:AW$37))),ABS(-100+(100*(('01 (ind)'!AW35-MIN('01 (ind)'!AW$6:AW$37))/(MAX('01 (ind)'!AW$6:AW$37)-MIN('01 (ind)'!AW$6:AW$37))))))</f>
        <v>28.149300155520983</v>
      </c>
      <c r="AX36" s="75">
        <f>IF('01 (ind)'!AX$1="si",100*(('01 (ind)'!AX35-MIN('01 (ind)'!AX$6:AX$37))/(MAX('01 (ind)'!AX$6:AX$37)-MIN('01 (ind)'!AX$6:AX$37))),ABS(-100+(100*(('01 (ind)'!AX35-MIN('01 (ind)'!AX$6:AX$37))/(MAX('01 (ind)'!AX$6:AX$37)-MIN('01 (ind)'!AX$6:AX$37))))))</f>
        <v>16.907072346245922</v>
      </c>
      <c r="AY36" s="75">
        <f>IF('01 (ind)'!AY$1="si",100*(('01 (ind)'!AY35-MIN('01 (ind)'!AY$6:AY$37))/(MAX('01 (ind)'!AY$6:AY$37)-MIN('01 (ind)'!AY$6:AY$37))),ABS(-100+(100*(('01 (ind)'!AY35-MIN('01 (ind)'!AY$6:AY$37))/(MAX('01 (ind)'!AY$6:AY$37)-MIN('01 (ind)'!AY$6:AY$37))))))</f>
        <v>27.164605137963864</v>
      </c>
      <c r="AZ36" s="75">
        <f>IF('01 (ind)'!AZ$1="si",100*(('01 (ind)'!AZ35-MIN('01 (ind)'!AZ$6:AZ$37))/(MAX('01 (ind)'!AZ$6:AZ$37)-MIN('01 (ind)'!AZ$6:AZ$37))),ABS(-100+(100*(('01 (ind)'!AZ35-MIN('01 (ind)'!AZ$6:AZ$37))/(MAX('01 (ind)'!AZ$6:AZ$37)-MIN('01 (ind)'!AZ$6:AZ$37))))))</f>
        <v>1.8896983227476918</v>
      </c>
      <c r="BA36" s="75">
        <f>IF('01 (ind)'!BA$1="si",100*(('01 (ind)'!BA35-MIN('01 (ind)'!BA$6:BA$37))/(MAX('01 (ind)'!BA$6:BA$37)-MIN('01 (ind)'!BA$6:BA$37))),ABS(-100+(100*(('01 (ind)'!BA35-MIN('01 (ind)'!BA$6:BA$37))/(MAX('01 (ind)'!BA$6:BA$37)-MIN('01 (ind)'!BA$6:BA$37))))))</f>
        <v>8.054995994391577</v>
      </c>
      <c r="BB36" s="75">
        <f>IF('01 (ind)'!BB$1="si",100*(('01 (ind)'!BB35-MIN('01 (ind)'!BB$6:BB$37))/(MAX('01 (ind)'!BB$6:BB$37)-MIN('01 (ind)'!BB$6:BB$37))),ABS(-100+(100*(('01 (ind)'!BB35-MIN('01 (ind)'!BB$6:BB$37))/(MAX('01 (ind)'!BB$6:BB$37)-MIN('01 (ind)'!BB$6:BB$37))))))</f>
        <v>32.15128495873477</v>
      </c>
      <c r="BC36" s="75">
        <f>IF('01 (ind)'!BC$1="si",100*(('01 (ind)'!BC35-MIN('01 (ind)'!BC$6:BC$37))/(MAX('01 (ind)'!BC$6:BC$37)-MIN('01 (ind)'!BC$6:BC$37))),ABS(-100+(100*(('01 (ind)'!BC35-MIN('01 (ind)'!BC$6:BC$37))/(MAX('01 (ind)'!BC$6:BC$37)-MIN('01 (ind)'!BC$6:BC$37))))))</f>
        <v>5.1635484230329753</v>
      </c>
      <c r="BD36" s="75">
        <f>IF('01 (ind)'!BD$1="si",100*(('01 (ind)'!BD35-MIN('01 (ind)'!BD$6:BD$37))/(MAX('01 (ind)'!BD$6:BD$37)-MIN('01 (ind)'!BD$6:BD$37))),ABS(-100+(100*(('01 (ind)'!BD35-MIN('01 (ind)'!BD$6:BD$37))/(MAX('01 (ind)'!BD$6:BD$37)-MIN('01 (ind)'!BD$6:BD$37))))))</f>
        <v>11.546891242194812</v>
      </c>
      <c r="BE36" s="75">
        <f>IF('01 (ind)'!BE$1="si",100*(('01 (ind)'!BE35-MIN('01 (ind)'!BE$6:BE$37))/(MAX('01 (ind)'!BE$6:BE$37)-MIN('01 (ind)'!BE$6:BE$37))),ABS(-100+(100*(('01 (ind)'!BE35-MIN('01 (ind)'!BE$6:BE$37))/(MAX('01 (ind)'!BE$6:BE$37)-MIN('01 (ind)'!BE$6:BE$37))))))</f>
        <v>8.8803088803088794</v>
      </c>
      <c r="BF36" s="75">
        <f>IF('01 (ind)'!BF$1="si",100*(('01 (ind)'!BF35-MIN('01 (ind)'!BF$6:BF$37))/(MAX('01 (ind)'!BF$6:BF$37)-MIN('01 (ind)'!BF$6:BF$37))),ABS(-100+(100*(('01 (ind)'!BF35-MIN('01 (ind)'!BF$6:BF$37))/(MAX('01 (ind)'!BF$6:BF$37)-MIN('01 (ind)'!BF$6:BF$37))))))</f>
        <v>0</v>
      </c>
      <c r="BG36" s="75">
        <f>IF('01 (ind)'!BG$1="si",100*(('01 (ind)'!BG35-MIN('01 (ind)'!BG$6:BG$37))/(MAX('01 (ind)'!BG$6:BG$37)-MIN('01 (ind)'!BG$6:BG$37))),ABS(-100+(100*(('01 (ind)'!BG35-MIN('01 (ind)'!BG$6:BG$37))/(MAX('01 (ind)'!BG$6:BG$37)-MIN('01 (ind)'!BG$6:BG$37))))))</f>
        <v>21.739229461484637</v>
      </c>
      <c r="BH36" s="75">
        <f>IF('01 (ind)'!BH$1="si",100*(('01 (ind)'!BH35-MIN('01 (ind)'!BH$6:BH$37))/(MAX('01 (ind)'!BH$6:BH$37)-MIN('01 (ind)'!BH$6:BH$37))),ABS(-100+(100*(('01 (ind)'!BH35-MIN('01 (ind)'!BH$6:BH$37))/(MAX('01 (ind)'!BH$6:BH$37)-MIN('01 (ind)'!BH$6:BH$37))))))</f>
        <v>16.330699621548952</v>
      </c>
      <c r="BI36" s="75">
        <f>IF('01 (ind)'!BI$1="si",100*(('01 (ind)'!BI35-MIN('01 (ind)'!BI$6:BI$37))/(MAX('01 (ind)'!BI$6:BI$37)-MIN('01 (ind)'!BI$6:BI$37))),ABS(-100+(100*(('01 (ind)'!BI35-MIN('01 (ind)'!BI$6:BI$37))/(MAX('01 (ind)'!BI$6:BI$37)-MIN('01 (ind)'!BI$6:BI$37))))))</f>
        <v>98.124622293399057</v>
      </c>
      <c r="BJ36" s="75">
        <f>IF('01 (ind)'!BJ$1="si",100*(('01 (ind)'!BJ35-MIN('01 (ind)'!BJ$6:BJ$37))/(MAX('01 (ind)'!BJ$6:BJ$37)-MIN('01 (ind)'!BJ$6:BJ$37))),ABS(-100+(100*(('01 (ind)'!BJ35-MIN('01 (ind)'!BJ$6:BJ$37))/(MAX('01 (ind)'!BJ$6:BJ$37)-MIN('01 (ind)'!BJ$6:BJ$37))))))</f>
        <v>100</v>
      </c>
      <c r="BK36" s="75">
        <f>IF('01 (ind)'!BK$1="si",100*(('01 (ind)'!BK35-MIN('01 (ind)'!BK$6:BK$37))/(MAX('01 (ind)'!BK$6:BK$37)-MIN('01 (ind)'!BK$6:BK$37))),ABS(-100+(100*(('01 (ind)'!BK35-MIN('01 (ind)'!BK$6:BK$37))/(MAX('01 (ind)'!BK$6:BK$37)-MIN('01 (ind)'!BK$6:BK$37))))))</f>
        <v>4.3856772797314552</v>
      </c>
      <c r="BL36" s="75">
        <f>IF('01 (ind)'!BL$1="si",100*(('01 (ind)'!BL35-MIN('01 (ind)'!BL$6:BL$37))/(MAX('01 (ind)'!BL$6:BL$37)-MIN('01 (ind)'!BL$6:BL$37))),ABS(-100+(100*(('01 (ind)'!BL35-MIN('01 (ind)'!BL$6:BL$37))/(MAX('01 (ind)'!BL$6:BL$37)-MIN('01 (ind)'!BL$6:BL$37))))))</f>
        <v>18.918918918918919</v>
      </c>
      <c r="BM36" s="75">
        <f>IF('01 (ind)'!BM$1="si",100*(('01 (ind)'!BM35-MIN('01 (ind)'!BM$6:BM$37))/(MAX('01 (ind)'!BM$6:BM$37)-MIN('01 (ind)'!BM$6:BM$37))),ABS(-100+(100*(('01 (ind)'!BM35-MIN('01 (ind)'!BM$6:BM$37))/(MAX('01 (ind)'!BM$6:BM$37)-MIN('01 (ind)'!BM$6:BM$37))))))</f>
        <v>4.2797421487515672</v>
      </c>
      <c r="BN36" s="75">
        <f>IF('01 (ind)'!BN$1="si",100*(('01 (ind)'!BN35-MIN('01 (ind)'!BN$6:BN$37))/(MAX('01 (ind)'!BN$6:BN$37)-MIN('01 (ind)'!BN$6:BN$37))),ABS(-100+(100*(('01 (ind)'!BN35-MIN('01 (ind)'!BN$6:BN$37))/(MAX('01 (ind)'!BN$6:BN$37)-MIN('01 (ind)'!BN$6:BN$37))))))</f>
        <v>6.0313432673545915</v>
      </c>
      <c r="BO36" s="75">
        <f>IF('01 (ind)'!BO$1="si",100*(('01 (ind)'!BO35-MIN('01 (ind)'!BO$6:BO$37))/(MAX('01 (ind)'!BO$6:BO$37)-MIN('01 (ind)'!BO$6:BO$37))),ABS(-100+(100*(('01 (ind)'!BO35-MIN('01 (ind)'!BO$6:BO$37))/(MAX('01 (ind)'!BO$6:BO$37)-MIN('01 (ind)'!BO$6:BO$37))))))</f>
        <v>17.510719930782635</v>
      </c>
      <c r="BP36" s="75">
        <f>IF('01 (ind)'!BP$1="si",100*(('01 (ind)'!BP35-MIN('01 (ind)'!BP$6:BP$37))/(MAX('01 (ind)'!BP$6:BP$37)-MIN('01 (ind)'!BP$6:BP$37))),ABS(-100+(100*(('01 (ind)'!BP35-MIN('01 (ind)'!BP$6:BP$37))/(MAX('01 (ind)'!BP$6:BP$37)-MIN('01 (ind)'!BP$6:BP$37))))))</f>
        <v>8.6670323288133364</v>
      </c>
      <c r="BQ36" s="75">
        <f>IF('01 (ind)'!BQ$1="si",100*(('01 (ind)'!BQ35-MIN('01 (ind)'!BQ$6:BQ$37))/(MAX('01 (ind)'!BQ$6:BQ$37)-MIN('01 (ind)'!BQ$6:BQ$37))),ABS(-100+(100*(('01 (ind)'!BQ35-MIN('01 (ind)'!BQ$6:BQ$37))/(MAX('01 (ind)'!BQ$6:BQ$37)-MIN('01 (ind)'!BQ$6:BQ$37))))))</f>
        <v>5.4649122302814117</v>
      </c>
      <c r="BR36" s="75">
        <f>IF('01 (ind)'!BR$1="si",100*(('01 (ind)'!BR35-MIN('01 (ind)'!BR$6:BR$37))/(MAX('01 (ind)'!BR$6:BR$37)-MIN('01 (ind)'!BR$6:BR$37))),ABS(-100+(100*(('01 (ind)'!BR35-MIN('01 (ind)'!BR$6:BR$37))/(MAX('01 (ind)'!BP$6:BP$37)-MIN('01 (ind)'!BR$6:BR$37))))))</f>
        <v>19.577349142729901</v>
      </c>
      <c r="BS36" s="75">
        <f>IF('01 (ind)'!BS$1="si",100*(('01 (ind)'!BS35-MIN('01 (ind)'!BS$6:BS$37))/(MAX('01 (ind)'!BS$6:BS$37)-MIN('01 (ind)'!BS$6:BS$37))),ABS(-100+(100*(('01 (ind)'!BS35-MIN('01 (ind)'!BS$6:BS$37))/(MAX('01 (ind)'!BQ$6:BQ$37)-MIN('01 (ind)'!BS$6:BS$37))))))</f>
        <v>82.603904235211274</v>
      </c>
      <c r="BT36" s="75">
        <f>IF('01 (ind)'!BT$1="si",100*(('01 (ind)'!BT35-MIN('01 (ind)'!BT$6:BT$37))/(MAX('01 (ind)'!BT$6:BT$37)-MIN('01 (ind)'!BT$6:BT$37))),ABS(-100+(100*(('01 (ind)'!BT35-MIN('01 (ind)'!BT$6:BT$37))/(MAX('01 (ind)'!BR$6:BR$37)-MIN('01 (ind)'!BT$6:BT$37))))))</f>
        <v>100</v>
      </c>
      <c r="BU36" s="75">
        <f>IF('01 (ind)'!BU$1="si",100*(('01 (ind)'!BU35-MIN('01 (ind)'!BU$6:BU$37))/(MAX('01 (ind)'!BU$6:BU$37)-MIN('01 (ind)'!BU$6:BU$37))),ABS(-100+(100*(('01 (ind)'!BU35-MIN('01 (ind)'!BU$6:BU$37))/(MAX('01 (ind)'!BU$6:BU$37)-MIN('01 (ind)'!BU$6:BU$37))))))</f>
        <v>95.197100135931123</v>
      </c>
      <c r="BV36" s="75">
        <f>IF('01 (ind)'!BV$1="si",100*(('01 (ind)'!BV35-MIN('01 (ind)'!BV$6:BV$37))/(MAX('01 (ind)'!BV$6:BV$37)-MIN('01 (ind)'!BV$6:BV$37))),ABS(-100+(100*(('01 (ind)'!BV35-MIN('01 (ind)'!BV$6:BV$37))/(MAX('01 (ind)'!BV$6:BV$37)-MIN('01 (ind)'!BV$6:BV$37))))))</f>
        <v>48.15585960737657</v>
      </c>
      <c r="BW36" s="75">
        <f>IF('01 (ind)'!BW$1="si",100*(('01 (ind)'!BW35-MIN('01 (ind)'!BW$6:BW$37))/(MAX('01 (ind)'!BW$6:BW$37)-MIN('01 (ind)'!BW$6:BW$37))),ABS(-100+(100*(('01 (ind)'!BW35-MIN('01 (ind)'!BW$6:BW$37))/(MAX('01 (ind)'!BW$6:BW$37)-MIN('01 (ind)'!BW$6:BW$37))))))</f>
        <v>59.377871111694461</v>
      </c>
      <c r="BX36" s="75">
        <f>IF('01 (ind)'!BX$1="si",100*(('01 (ind)'!BX35-MIN('01 (ind)'!BX$6:BX$37))/(MAX('01 (ind)'!BX$6:BX$37)-MIN('01 (ind)'!BX$6:BX$37))),ABS(-100+(100*(('01 (ind)'!BX35-MIN('01 (ind)'!BX$6:BX$37))/(MAX('01 (ind)'!BX$6:BX$37)-MIN('01 (ind)'!BX$6:BX$37))))))</f>
        <v>16.723092277445474</v>
      </c>
      <c r="BY36" s="75">
        <f>IF('01 (ind)'!BY$1="si",100*(('01 (ind)'!BY35-MIN('01 (ind)'!BY$6:BY$37))/(MAX('01 (ind)'!BY$6:BY$37)-MIN('01 (ind)'!BY$6:BY$37))),ABS(-100+(100*(('01 (ind)'!BY35-MIN('01 (ind)'!BY$6:BY$37))/(MAX('01 (ind)'!BY$6:BY$37)-MIN('01 (ind)'!BY$6:BY$37))))))</f>
        <v>8.7095887593980592</v>
      </c>
      <c r="BZ36" s="75">
        <f>IF('01 (ind)'!BZ$1="si",100*(('01 (ind)'!BZ35-MIN('01 (ind)'!BZ$6:BZ$37))/(MAX('01 (ind)'!BZ$6:BZ$37)-MIN('01 (ind)'!BZ$6:BZ$37))),ABS(-100+(100*(('01 (ind)'!BZ35-MIN('01 (ind)'!BZ$6:BZ$37))/(MAX('01 (ind)'!BZ$6:BZ$37)-MIN('01 (ind)'!BZ$6:BZ$37))))))</f>
        <v>88.97961184985688</v>
      </c>
      <c r="CA36" s="75">
        <f>IF('01 (ind)'!CA$1="si",100*(('01 (ind)'!CA35-MIN('01 (ind)'!CA$6:CA$37))/(MAX('01 (ind)'!CA$6:CA$37)-MIN('01 (ind)'!CA$6:CA$37))),ABS(-100+(100*(('01 (ind)'!CA35-MIN('01 (ind)'!CA$6:CA$37))/(MAX('01 (ind)'!CA$6:CA$37)-MIN('01 (ind)'!CA$6:CA$37))))))</f>
        <v>0</v>
      </c>
      <c r="CB36" s="75">
        <f>IF('01 (ind)'!CB$1="si",100*(('01 (ind)'!CB35-MIN('01 (ind)'!CB$6:CB$37))/(MAX('01 (ind)'!CB$6:CB$37)-MIN('01 (ind)'!CB$6:CB$37))),ABS(-100+(100*(('01 (ind)'!CB35-MIN('01 (ind)'!CB$6:CB$37))/(MAX('01 (ind)'!CB$6:CB$37)-MIN('01 (ind)'!CB$6:CB$37))))))</f>
        <v>75</v>
      </c>
      <c r="CC36" s="75">
        <f>IF('01 (ind)'!CC$1="si",100*(('01 (ind)'!CC35-MIN('01 (ind)'!CC$6:CC$37))/(MAX('01 (ind)'!CC$6:CC$37)-MIN('01 (ind)'!CC$6:CC$37))),ABS(-100+(100*(('01 (ind)'!CC35-MIN('01 (ind)'!CC$6:CC$37))/(MAX('01 (ind)'!CC$6:CC$37)-MIN('01 (ind)'!CC$6:CC$37))))))</f>
        <v>60.152828710969146</v>
      </c>
      <c r="CD36" s="75">
        <f>IF('01 (ind)'!CD$1="si",100*(('01 (ind)'!CD35-MIN('01 (ind)'!CD$6:CD$37))/(MAX('01 (ind)'!CD$6:CD$37)-MIN('01 (ind)'!CD$6:CD$37))),ABS(-100+(100*(('01 (ind)'!CD35-MIN('01 (ind)'!CD$6:CD$37))/(MAX('01 (ind)'!CD$6:CD$37)-MIN('01 (ind)'!CD$6:CD$37))))))</f>
        <v>1.1142759103484132</v>
      </c>
      <c r="CE36" s="75">
        <f>IF('01 (ind)'!CE$1="si",100*(('01 (ind)'!CE35-MIN('01 (ind)'!CE$6:CE$37))/(MAX('01 (ind)'!CE$6:CE$37)-MIN('01 (ind)'!CE$6:CE$37))),ABS(-100+(100*(('01 (ind)'!CE35-MIN('01 (ind)'!CE$6:CE$37))/(MAX('01 (ind)'!CE$6:CE$37)-MIN('01 (ind)'!CE$6:CE$37))))))</f>
        <v>5.7008429199927591</v>
      </c>
      <c r="CF36" s="75">
        <f>IF('01 (ind)'!CF$1="si",100*(('01 (ind)'!CF35-MIN('01 (ind)'!CF$6:CF$37))/(MAX('01 (ind)'!CF$6:CF$37)-MIN('01 (ind)'!CF$6:CF$37))),ABS(-100+(100*(('01 (ind)'!CF35-MIN('01 (ind)'!CF$6:CF$37))/(MAX('01 (ind)'!CF$6:CF$37)-MIN('01 (ind)'!CF$6:CF$37))))))</f>
        <v>6.046856789995485</v>
      </c>
      <c r="CG36" s="75">
        <f>IF('01 (ind)'!CG$1="si",100*(('01 (ind)'!CG35-MIN('01 (ind)'!CG$6:CG$37))/(MAX('01 (ind)'!CG$6:CG$37)-MIN('01 (ind)'!CG$6:CG$37))),ABS(-100+(100*(('01 (ind)'!CG35-MIN('01 (ind)'!CG$6:CG$37))/(MAX('01 (ind)'!CG$6:CG$37)-MIN('01 (ind)'!CG$6:CG$37))))))</f>
        <v>4.3305692570785332</v>
      </c>
      <c r="CH36" s="75">
        <f>IF('01 (ind)'!CH$1="si",100*(('01 (ind)'!CH35-MIN('01 (ind)'!CH$6:CH$37))/(MAX('01 (ind)'!CH$6:CH$37)-MIN('01 (ind)'!CH$6:CH$37))),ABS(-100+(100*(('01 (ind)'!CH35-MIN('01 (ind)'!CH$6:CH$37))/(MAX('01 (ind)'!CH$6:CH$37)-MIN('01 (ind)'!CH$6:CH$37))))))</f>
        <v>10.763295785805575</v>
      </c>
      <c r="CI36" s="75">
        <f>IF('01 (ind)'!CI$1="si",100*(('01 (ind)'!CI35-MIN('01 (ind)'!CI$6:CI$37))/(MAX('01 (ind)'!CI$6:CI$37)-MIN('01 (ind)'!CI$6:CI$37))),ABS(-100+(100*(('01 (ind)'!CI35-MIN('01 (ind)'!CI$6:CI$37))/(MAX('01 (ind)'!CI$6:CI$37)-MIN('01 (ind)'!CI$6:CI$37))))))</f>
        <v>55.777791780202946</v>
      </c>
      <c r="CJ36" s="75">
        <f>IF('01 (ind)'!CJ$1="si",100*(('01 (ind)'!CJ35-MIN('01 (ind)'!CJ$6:CJ$37))/(MAX('01 (ind)'!CJ$6:CJ$37)-MIN('01 (ind)'!CJ$6:CJ$37))),ABS(-100+(100*(('01 (ind)'!CJ35-MIN('01 (ind)'!CJ$6:CJ$37))/(MAX('01 (ind)'!CJ$6:CJ$37)-MIN('01 (ind)'!CJ$6:CJ$37))))))</f>
        <v>33.121265490675476</v>
      </c>
      <c r="CK36" s="75">
        <f>IF('01 (ind)'!CK$1="si",100*(('01 (ind)'!CK35-MIN('01 (ind)'!CK$6:CK$37))/(MAX('01 (ind)'!CK$6:CK$37)-MIN('01 (ind)'!CK$6:CK$37))),ABS(-100+(100*(('01 (ind)'!CK35-MIN('01 (ind)'!CK$6:CK$37))/(MAX('01 (ind)'!CK$6:CK$37)-MIN('01 (ind)'!CK$6:CK$37))))))</f>
        <v>4.6363910489406575</v>
      </c>
      <c r="CL36" s="75">
        <f>IF('01 (ind)'!CL$1="si",100*(('01 (ind)'!CL35-MIN('01 (ind)'!CL$6:CL$37))/(MAX('01 (ind)'!CL$6:CL$37)-MIN('01 (ind)'!CL$6:CL$37))),ABS(-100+(100*(('01 (ind)'!CL35-MIN('01 (ind)'!CL$6:CL$37))/(MAX('01 (ind)'!CL$6:CL$37)-MIN('01 (ind)'!CL$6:CL$37))))))</f>
        <v>0.83388736012190612</v>
      </c>
      <c r="CM36" s="75">
        <f>IF('01 (ind)'!CM$1="si",100*(('01 (ind)'!CM35-MIN('01 (ind)'!CM$6:CM$37))/(MAX('01 (ind)'!CM$6:CM$37)-MIN('01 (ind)'!CM$6:CM$37))),ABS(-100+(100*(('01 (ind)'!CM35-MIN('01 (ind)'!CM$6:CM$37))/(MAX('01 (ind)'!CM$6:CM$37)-MIN('01 (ind)'!CM$6:CM$37))))))</f>
        <v>5.4549742996054249</v>
      </c>
    </row>
    <row r="37" spans="1:91">
      <c r="A37" s="18" t="s">
        <v>438</v>
      </c>
      <c r="B37" s="87">
        <f>IF('01 (ind)'!B$1="si",100*(('01 (ind)'!B36-MIN('01 (ind)'!B$6:B$37))/(MAX('01 (ind)'!B$6:B$37)-MIN('01 (ind)'!B$6:B$37))),ABS(-100+(100*(('01 (ind)'!B36-MIN('01 (ind)'!B$6:B$37))/(MAX('01 (ind)'!B$6:B$37)-MIN('01 (ind)'!B$6:B$37))))))</f>
        <v>3.4757935918190124</v>
      </c>
      <c r="C37" s="87">
        <f>IF('01 (ind)'!C$1="si",100*(('01 (ind)'!C36-MIN('01 (ind)'!C$6:C$37))/(MAX('01 (ind)'!C$6:C$37)-MIN('01 (ind)'!C$6:C$37))),ABS(-100+(100*(('01 (ind)'!C36-MIN('01 (ind)'!C$6:C$37))/(MAX('01 (ind)'!C$6:C$37)-MIN('01 (ind)'!C$6:C$37))))))</f>
        <v>34.480192774514805</v>
      </c>
      <c r="D37" s="87">
        <f>IF('01 (ind)'!D$1="si",100*(('01 (ind)'!D36-MIN('01 (ind)'!D$6:D$37))/(MAX('01 (ind)'!D$6:D$37)-MIN('01 (ind)'!D$6:D$37))),ABS(-100+(100*(('01 (ind)'!D36-MIN('01 (ind)'!D$6:D$37))/(MAX('01 (ind)'!D$6:D$37)-MIN('01 (ind)'!D$6:D$37))))))</f>
        <v>28.292155119245479</v>
      </c>
      <c r="E37" s="87">
        <f>IF('01 (ind)'!E$1="si",100*(('01 (ind)'!E36-MIN('01 (ind)'!E$6:E$37))/(MAX('01 (ind)'!E$6:E$37)-MIN('01 (ind)'!E$6:E$37))),ABS(-100+(100*(('01 (ind)'!E36-MIN('01 (ind)'!E$6:E$37))/(MAX('01 (ind)'!E$6:E$37)-MIN('01 (ind)'!E$6:E$37))))))</f>
        <v>63.888888888888893</v>
      </c>
      <c r="F37" s="87">
        <f>IF('01 (ind)'!F$1="si",100*(('01 (ind)'!F36-MIN('01 (ind)'!F$6:F$37))/(MAX('01 (ind)'!F$6:F$37)-MIN('01 (ind)'!F$6:F$37))),ABS(-100+(100*(('01 (ind)'!F36-MIN('01 (ind)'!F$6:F$37))/(MAX('01 (ind)'!F$6:F$37)-MIN('01 (ind)'!F$6:F$37))))))</f>
        <v>74.863387978142072</v>
      </c>
      <c r="G37" s="87">
        <f>IF('01 (ind)'!G$1="si",100*(('01 (ind)'!G36-MIN('01 (ind)'!G$6:G$37))/(MAX('01 (ind)'!G$6:G$37)-MIN('01 (ind)'!G$6:G$37))),ABS(-100+(100*(('01 (ind)'!G36-MIN('01 (ind)'!G$6:G$37))/(MAX('01 (ind)'!G$6:G$37)-MIN('01 (ind)'!G$6:G$37))))))</f>
        <v>60.256410256410241</v>
      </c>
      <c r="H37" s="87">
        <f>IF('01 (ind)'!H$1="si",100*(('01 (ind)'!H36-MIN('01 (ind)'!H$6:H$37))/(MAX('01 (ind)'!H$6:H$37)-MIN('01 (ind)'!H$6:H$37))),ABS(-100+(100*(('01 (ind)'!H36-MIN('01 (ind)'!H$6:H$37))/(MAX('01 (ind)'!H$6:H$37)-MIN('01 (ind)'!H$6:H$37))))))</f>
        <v>77.41935483870968</v>
      </c>
      <c r="I37" s="87">
        <f>IF('01 (ind)'!I$1="si",100*(('01 (ind)'!I36-MIN('01 (ind)'!I$6:I$37))/(MAX('01 (ind)'!I$6:I$37)-MIN('01 (ind)'!I$6:I$37))),ABS(-100+(100*(('01 (ind)'!I36-MIN('01 (ind)'!I$6:I$37))/(MAX('01 (ind)'!I$6:I$37)-MIN('01 (ind)'!I$6:I$37))))))</f>
        <v>40.895522388059703</v>
      </c>
      <c r="J37" s="87">
        <f>IF('01 (ind)'!J$1="si",100*(('01 (ind)'!J36-MIN('01 (ind)'!J$6:J$37))/(MAX('01 (ind)'!J$6:J$37)-MIN('01 (ind)'!J$6:J$37))),ABS(-100+(100*(('01 (ind)'!J36-MIN('01 (ind)'!J$6:J$37))/(MAX('01 (ind)'!J$6:J$37)-MIN('01 (ind)'!J$6:J$37))))))</f>
        <v>98.037974683544306</v>
      </c>
      <c r="K37" s="87">
        <f>IF('01 (ind)'!K$1="si",100*(('01 (ind)'!K36-MIN('01 (ind)'!K$6:K$37))/(MAX('01 (ind)'!K$6:K$37)-MIN('01 (ind)'!K$6:K$37))),ABS(-100+(100*(('01 (ind)'!K36-MIN('01 (ind)'!K$6:K$37))/(MAX('01 (ind)'!K$6:K$37)-MIN('01 (ind)'!K$6:K$37))))))</f>
        <v>35.159611987458121</v>
      </c>
      <c r="L37" s="87">
        <f>IF('01 (ind)'!L$1="si",100*(('01 (ind)'!L36-MIN('01 (ind)'!L$6:L$37))/(MAX('01 (ind)'!L$6:L$37)-MIN('01 (ind)'!L$6:L$37))),ABS(-100+(100*(('01 (ind)'!L36-MIN('01 (ind)'!L$6:L$37))/(MAX('01 (ind)'!L$6:L$37)-MIN('01 (ind)'!L$6:L$37))))))</f>
        <v>100</v>
      </c>
      <c r="M37" s="87">
        <f>IF('01 (ind)'!M$1="si",100*(('01 (ind)'!M36-MIN('01 (ind)'!M$6:M$37))/(MAX('01 (ind)'!M$6:M$37)-MIN('01 (ind)'!M$6:M$37))),ABS(-100+(100*(('01 (ind)'!M36-MIN('01 (ind)'!M$6:M$37))/(MAX('01 (ind)'!M$6:M$37)-MIN('01 (ind)'!M$6:M$37))))))</f>
        <v>2.4317302144002357</v>
      </c>
      <c r="N37" s="87">
        <f>IF('01 (ind)'!N$1="si",100*(('01 (ind)'!N36-MIN('01 (ind)'!N$6:N$37))/(MAX('01 (ind)'!N$6:N$37)-MIN('01 (ind)'!N$6:N$37))),ABS(-100+(100*(('01 (ind)'!N36-MIN('01 (ind)'!N$6:N$37))/(MAX('01 (ind)'!N$6:N$37)-MIN('01 (ind)'!N$6:N$37))))))</f>
        <v>100</v>
      </c>
      <c r="O37" s="87">
        <f>IF('01 (ind)'!O$1="si",100*(('01 (ind)'!O36-MIN('01 (ind)'!O$6:O$37))/(MAX('01 (ind)'!O$6:O$37)-MIN('01 (ind)'!O$6:O$37))),ABS(-100+(100*(('01 (ind)'!O36-MIN('01 (ind)'!O$6:O$37))/(MAX('01 (ind)'!O$6:O$37)-MIN('01 (ind)'!O$6:O$37))))))</f>
        <v>94.845360824742272</v>
      </c>
      <c r="P37" s="87">
        <f>IF('01 (ind)'!P$1="si",100*(('01 (ind)'!P36-MIN('01 (ind)'!P$6:P$37))/(MAX('01 (ind)'!P$6:P$37)-MIN('01 (ind)'!P$6:P$37))),ABS(-100+(100*(('01 (ind)'!P36-MIN('01 (ind)'!P$6:P$37))/(MAX('01 (ind)'!P$6:P$37)-MIN('01 (ind)'!P$6:P$37))))))</f>
        <v>13.228146878860562</v>
      </c>
      <c r="Q37" s="87">
        <f>IF('01 (ind)'!Q$1="si",100*(('01 (ind)'!Q36-MIN('01 (ind)'!Q$6:Q$37))/(MAX('01 (ind)'!Q$6:Q$37)-MIN('01 (ind)'!Q$6:Q$37))),ABS(-100+(100*(('01 (ind)'!Q36-MIN('01 (ind)'!Q$6:Q$37))/(MAX('01 (ind)'!Q$6:Q$37)-MIN('01 (ind)'!Q$6:Q$37))))))</f>
        <v>10.442712504894233</v>
      </c>
      <c r="R37" s="87">
        <f>IF('01 (ind)'!R$1="si",100*(('01 (ind)'!R36-MIN('01 (ind)'!R$6:R$37))/(MAX('01 (ind)'!R$6:R$37)-MIN('01 (ind)'!R$6:R$37))),ABS(-100+(100*(('01 (ind)'!R36-MIN('01 (ind)'!R$6:R$37))/(MAX('01 (ind)'!R$6:R$37)-MIN('01 (ind)'!R$6:R$37))))))</f>
        <v>3.511251928350613E-2</v>
      </c>
      <c r="S37" s="75">
        <f>ABS(ABS(('01 (ind)'!S36-((MAX('01 (ind)'!S$6:S$37)+MIN('01 (ind)'!S$6:S$37))/2))/(((MAX('01 (ind)'!S$6:S$37)+MIN('01 (ind)'!S$6:S$37))/2)-MAX('01 (ind)'!S$6:S$37))*100)-100)</f>
        <v>5.200836381525221</v>
      </c>
      <c r="T37" s="75">
        <f>IF('01 (ind)'!T$1="si",100*(('01 (ind)'!T36-MIN('01 (ind)'!T$6:T$37))/(MAX('01 (ind)'!T$6:T$37)-MIN('01 (ind)'!T$6:T$37))),ABS(-100+(100*(('01 (ind)'!T36-MIN('01 (ind)'!T$6:T$37))/(MAX('01 (ind)'!T$6:T$37)-MIN('01 (ind)'!T$6:T$37))))))</f>
        <v>1.1742379314434825</v>
      </c>
      <c r="U37" s="75">
        <f>IF('01 (ind)'!U$1="si",100*(('01 (ind)'!U36-MIN('01 (ind)'!U$6:U$37))/(MAX('01 (ind)'!U$6:U$37)-MIN('01 (ind)'!U$6:U$37))),ABS(-100+(100*(('01 (ind)'!U36-MIN('01 (ind)'!U$6:U$37))/(MAX('01 (ind)'!U$6:U$37)-MIN('01 (ind)'!U$6:U$37))))))</f>
        <v>0</v>
      </c>
      <c r="V37" s="75">
        <f>IF('01 (ind)'!V$1="si",100*(('01 (ind)'!V36-MIN('01 (ind)'!V$6:V$37))/(MAX('01 (ind)'!V$6:V$37)-MIN('01 (ind)'!V$6:V$37))),ABS(-100+(100*(('01 (ind)'!V36-MIN('01 (ind)'!V$6:V$37))/(MAX('01 (ind)'!V$6:V$37)-MIN('01 (ind)'!V$6:V$37))))))</f>
        <v>98.895027624309392</v>
      </c>
      <c r="W37" s="75">
        <f>IF('01 (ind)'!W$1="si",100*(('01 (ind)'!W36-MIN('01 (ind)'!W$6:W$37))/(MAX('01 (ind)'!W$6:W$37)-MIN('01 (ind)'!W$6:W$37))),ABS(-100+(100*(('01 (ind)'!W36-MIN('01 (ind)'!W$6:W$37))/(MAX('01 (ind)'!W$6:W$37)-MIN('01 (ind)'!W$6:W$37))))))</f>
        <v>58.546965977759783</v>
      </c>
      <c r="X37" s="75">
        <f>IF('01 (ind)'!X$1="si",100*(('01 (ind)'!X36-MIN('01 (ind)'!X$6:X$37))/(MAX('01 (ind)'!X$6:X$37)-MIN('01 (ind)'!X$6:X$37))),ABS(-100+(100*(('01 (ind)'!X36-MIN('01 (ind)'!X$6:X$37))/(MAX('01 (ind)'!X$6:X$37)-MIN('01 (ind)'!X$6:X$37))))))</f>
        <v>28.912840653152593</v>
      </c>
      <c r="Y37" s="75">
        <f>IF('01 (ind)'!Y$1="si",100*(('01 (ind)'!Y36-MIN('01 (ind)'!Y$6:Y$37))/(MAX('01 (ind)'!Y$6:Y$37)-MIN('01 (ind)'!Y$6:Y$37))),ABS(-100+(100*(('01 (ind)'!Y36-MIN('01 (ind)'!Y$6:Y$37))/(MAX('01 (ind)'!Y$6:Y$37)-MIN('01 (ind)'!Y$6:Y$37))))))</f>
        <v>55.466638513513509</v>
      </c>
      <c r="Z37" s="75">
        <f>IF('01 (ind)'!Z$1="si",100*(('01 (ind)'!Z36-MIN('01 (ind)'!Z$6:Z$37))/(MAX('01 (ind)'!Z$6:Z$37)-MIN('01 (ind)'!Z$6:Z$37))),ABS(-100+(100*(('01 (ind)'!Z36-MIN('01 (ind)'!Z$6:Z$37))/(MAX('01 (ind)'!Z$6:Z$37)-MIN('01 (ind)'!Z$6:Z$37))))))</f>
        <v>17.922295367177156</v>
      </c>
      <c r="AA37" s="75">
        <f>IF('01 (ind)'!AA$1="si",100*(('01 (ind)'!AA36-MIN('01 (ind)'!AA$6:AA$37))/(MAX('01 (ind)'!AA$6:AA$37)-MIN('01 (ind)'!AA$6:AA$37))),ABS(-100+(100*(('01 (ind)'!AA36-MIN('01 (ind)'!AA$6:AA$37))/(MAX('01 (ind)'!AA$6:AA$37)-MIN('01 (ind)'!AA$6:AA$37))))))</f>
        <v>47.566569917478731</v>
      </c>
      <c r="AB37" s="75">
        <f>IF('01 (ind)'!AB$1="si",100*(('01 (ind)'!AB36-MIN('01 (ind)'!AB$6:AB$37))/(MAX('01 (ind)'!AB$6:AB$37)-MIN('01 (ind)'!AB$6:AB$37))),ABS(-100+(100*(('01 (ind)'!AB36-MIN('01 (ind)'!AB$6:AB$37))/(MAX('01 (ind)'!AB$6:AB$37)-MIN('01 (ind)'!AB$6:AB$37))))))</f>
        <v>29.071745838061759</v>
      </c>
      <c r="AC37" s="75">
        <f>IF('01 (ind)'!AC$1="si",100*(('01 (ind)'!AC36-MIN('01 (ind)'!AC$6:AC$37))/(MAX('01 (ind)'!AC$6:AC$37)-MIN('01 (ind)'!AC$6:AC$37))),ABS(-100+(100*(('01 (ind)'!AC36-MIN('01 (ind)'!AC$6:AC$37))/(MAX('01 (ind)'!AC$6:AC$37)-MIN('01 (ind)'!AC$6:AC$37))))))</f>
        <v>62.470531157145551</v>
      </c>
      <c r="AD37" s="75">
        <f>IF('01 (ind)'!AD$1="si",100*(('01 (ind)'!AD36-MIN('01 (ind)'!AD$6:AD$37))/(MAX('01 (ind)'!AD$6:AD$37)-MIN('01 (ind)'!AD$6:AD$37))),ABS(-100+(100*(('01 (ind)'!AD36-MIN('01 (ind)'!AD$6:AD$37))/(MAX('01 (ind)'!AD$6:AD$37)-MIN('01 (ind)'!AD$6:AD$37))))))</f>
        <v>46.31830798474595</v>
      </c>
      <c r="AE37" s="75">
        <f>IF('01 (ind)'!AE$1="si",100*(('01 (ind)'!AE36-MIN('01 (ind)'!AE$6:AE$37))/(MAX('01 (ind)'!AE$6:AE$37)-MIN('01 (ind)'!AE$6:AE$37))),ABS(-100+(100*(('01 (ind)'!AE36-MIN('01 (ind)'!AE$6:AE$37))/(MAX('01 (ind)'!AE$6:AE$37)-MIN('01 (ind)'!AE$6:AE$37))))))</f>
        <v>57.396780109762261</v>
      </c>
      <c r="AF37" s="75">
        <f>IF('01 (ind)'!AF$1="si",100*(('01 (ind)'!AF36-MIN('01 (ind)'!AF$6:AF$37))/(MAX('01 (ind)'!AF$6:AF$37)-MIN('01 (ind)'!AF$6:AF$37))),ABS(-100+(100*(('01 (ind)'!AF36-MIN('01 (ind)'!AF$6:AF$37))/(MAX('01 (ind)'!AF$6:AF$37)-MIN('01 (ind)'!AF$6:AF$37))))))</f>
        <v>54.787234042553195</v>
      </c>
      <c r="AG37" s="75">
        <f>IF('01 (ind)'!AG$1="si",100*(('01 (ind)'!AG36-MIN('01 (ind)'!AG$6:AG$37))/(MAX('01 (ind)'!AG$6:AG$37)-MIN('01 (ind)'!AG$6:AG$37))),ABS(-100+(100*(('01 (ind)'!AG36-MIN('01 (ind)'!AG$6:AG$37))/(MAX('01 (ind)'!AG$6:AG$37)-MIN('01 (ind)'!AG$6:AG$37))))))</f>
        <v>58.024691358024718</v>
      </c>
      <c r="AH37" s="75">
        <f>IF('01 (ind)'!AH$1="si",100*(('01 (ind)'!AH36-MIN('01 (ind)'!AH$6:AH$37))/(MAX('01 (ind)'!AH$6:AH$37)-MIN('01 (ind)'!AH$6:AH$37))),ABS(-100+(100*(('01 (ind)'!AH36-MIN('01 (ind)'!AH$6:AH$37))/(MAX('01 (ind)'!AH$6:AH$37)-MIN('01 (ind)'!AH$6:AH$37))))))</f>
        <v>27.302631578947384</v>
      </c>
      <c r="AI37" s="75">
        <f>IF('01 (ind)'!AI$1="si",100*(('01 (ind)'!AI36-MIN('01 (ind)'!AI$6:AI$37))/(MAX('01 (ind)'!AI$6:AI$37)-MIN('01 (ind)'!AI$6:AI$37))),ABS(-100+(100*(('01 (ind)'!AI36-MIN('01 (ind)'!AI$6:AI$37))/(MAX('01 (ind)'!AI$6:AI$37)-MIN('01 (ind)'!AI$6:AI$37))))))</f>
        <v>2.6856033742674779</v>
      </c>
      <c r="AJ37" s="75">
        <f>IF('01 (ind)'!AJ$1="si",100*(('01 (ind)'!AJ36-MIN('01 (ind)'!AJ$6:AJ$37))/(MAX('01 (ind)'!AJ$6:AJ$37)-MIN('01 (ind)'!AJ$6:AJ$37))),ABS(-100+(100*(('01 (ind)'!AJ36-MIN('01 (ind)'!AJ$6:AJ$37))/(MAX('01 (ind)'!AJ$6:AJ$37)-MIN('01 (ind)'!AJ$6:AJ$37))))))</f>
        <v>62.048331415420051</v>
      </c>
      <c r="AK37" s="75">
        <f>IF('01 (ind)'!AK$1="si",100*(('01 (ind)'!AK36-MIN('01 (ind)'!AK$6:AK$37))/(MAX('01 (ind)'!AK$6:AK$37)-MIN('01 (ind)'!AK$6:AK$37))),ABS(-100+(100*(('01 (ind)'!AK36-MIN('01 (ind)'!AK$6:AK$37))/(MAX('01 (ind)'!AK$6:AK$37)-MIN('01 (ind)'!AK$6:AK$37))))))</f>
        <v>5.6886789656128931</v>
      </c>
      <c r="AL37" s="75">
        <f>IF('01 (ind)'!AL$1="si",100*(('01 (ind)'!AL36-MIN('01 (ind)'!AL$6:AL$37))/(MAX('01 (ind)'!AL$6:AL$37)-MIN('01 (ind)'!AL$6:AL$37))),ABS(-100+(100*(('01 (ind)'!AL36-MIN('01 (ind)'!AL$6:AL$37))/(MAX('01 (ind)'!AL$6:AL$37)-MIN('01 (ind)'!AL$6:AL$37))))))</f>
        <v>84.311796015079082</v>
      </c>
      <c r="AM37" s="75">
        <f>IF('01 (ind)'!AM$1="si",100*(('01 (ind)'!AM36-MIN('01 (ind)'!AM$6:AM$37))/(MAX('01 (ind)'!AM$6:AM$37)-MIN('01 (ind)'!AM$6:AM$37))),ABS(-100+(100*(('01 (ind)'!AM36-MIN('01 (ind)'!AM$6:AM$37))/(MAX('01 (ind)'!AM$6:AM$37)-MIN('01 (ind)'!AM$6:AM$37))))))</f>
        <v>99.275399769823892</v>
      </c>
      <c r="AN37" s="75">
        <f>IF('01 (ind)'!AN$1="si",100*(('01 (ind)'!AN36-MIN('01 (ind)'!AN$6:AN$37))/(MAX('01 (ind)'!AN$6:AN$37)-MIN('01 (ind)'!AN$6:AN$37))),ABS(-100+(100*(('01 (ind)'!AN36-MIN('01 (ind)'!AN$6:AN$37))/(MAX('01 (ind)'!AN$6:AN$37)-MIN('01 (ind)'!AN$6:AN$37))))))</f>
        <v>55.450638559050262</v>
      </c>
      <c r="AO37" s="75">
        <f>IF('01 (ind)'!AO$1="si",100*(('01 (ind)'!AO36-MIN('01 (ind)'!AO$6:AO$37))/(MAX('01 (ind)'!AO$6:AO$37)-MIN('01 (ind)'!AO$6:AO$37))),ABS(-100+(100*(('01 (ind)'!AO36-MIN('01 (ind)'!AO$6:AO$37))/(MAX('01 (ind)'!AO$6:AO$37)-MIN('01 (ind)'!AO$6:AO$37))))))</f>
        <v>45.407817699374462</v>
      </c>
      <c r="AP37" s="75">
        <f>IF('01 (ind)'!AP$1="si",100*(('01 (ind)'!AP36-MIN('01 (ind)'!AP$6:AP$37))/(MAX('01 (ind)'!AP$6:AP$37)-MIN('01 (ind)'!AP$6:AP$37))),ABS(-100+(100*(('01 (ind)'!AP36-MIN('01 (ind)'!AP$6:AP$37))/(MAX('01 (ind)'!AP$6:AP$37)-MIN('01 (ind)'!AP$6:AP$37))))))</f>
        <v>97.10212697757332</v>
      </c>
      <c r="AQ37" s="75">
        <f>IF('01 (ind)'!AQ$1="si",100*(('01 (ind)'!AQ36-MIN('01 (ind)'!AQ$6:AQ$37))/(MAX('01 (ind)'!AQ$6:AQ$37)-MIN('01 (ind)'!AQ$6:AQ$37))),ABS(-100+(100*(('01 (ind)'!AQ36-MIN('01 (ind)'!AQ$6:AQ$37))/(MAX('01 (ind)'!AQ$6:AQ$37)-MIN('01 (ind)'!AQ$6:AQ$37))))))</f>
        <v>5.4012179670729141</v>
      </c>
      <c r="AR37" s="75">
        <f>IF('01 (ind)'!AR$1="si",100*(('01 (ind)'!AR36-MIN('01 (ind)'!AR$6:AR$37))/(MAX('01 (ind)'!AR$6:AR$37)-MIN('01 (ind)'!AR$6:AR$37))),ABS(-100+(100*(('01 (ind)'!AR36-MIN('01 (ind)'!AR$6:AR$37))/(MAX('01 (ind)'!AR$6:AR$37)-MIN('01 (ind)'!AR$6:AR$37))))))</f>
        <v>88.636080044229544</v>
      </c>
      <c r="AS37" s="75">
        <f>IF('01 (ind)'!AS$1="si",100*(('01 (ind)'!AS36-MIN('01 (ind)'!AS$6:AS$37))/(MAX('01 (ind)'!AS$6:AS$37)-MIN('01 (ind)'!AS$6:AS$37))),ABS(-100+(100*(('01 (ind)'!AS36-MIN('01 (ind)'!AS$6:AS$37))/(MAX('01 (ind)'!AS$6:AS$37)-MIN('01 (ind)'!AS$6:AS$37))))))</f>
        <v>86.446010225054124</v>
      </c>
      <c r="AT37" s="75">
        <f>IF('01 (ind)'!AT$1="si",100*(('01 (ind)'!AT36-MIN('01 (ind)'!AT$6:AT$37))/(MAX('01 (ind)'!AT$6:AT$37)-MIN('01 (ind)'!AT$6:AT$37))),ABS(-100+(100*(('01 (ind)'!AT36-MIN('01 (ind)'!AT$6:AT$37))/(MAX('01 (ind)'!AT$6:AT$37)-MIN('01 (ind)'!AT$6:AT$37))))))</f>
        <v>0</v>
      </c>
      <c r="AU37" s="75">
        <f>IF('01 (ind)'!AU$1="si",100*(('01 (ind)'!AU36-MIN('01 (ind)'!AU$6:AU$37))/(MAX('01 (ind)'!AU$6:AU$37)-MIN('01 (ind)'!AU$6:AU$37))),ABS(-100+(100*(('01 (ind)'!AU36-MIN('01 (ind)'!AU$6:AU$37))/(MAX('01 (ind)'!AU$6:AU$37)-MIN('01 (ind)'!AU$6:AU$37))))))</f>
        <v>96.521739130434796</v>
      </c>
      <c r="AV37" s="75">
        <f>IF('01 (ind)'!AV$1="si",100*(('01 (ind)'!AV36-MIN('01 (ind)'!AV$6:AV$37))/(MAX('01 (ind)'!AV$6:AV$37)-MIN('01 (ind)'!AV$6:AV$37))),ABS(-100+(100*(('01 (ind)'!AV36-MIN('01 (ind)'!AV$6:AV$37))/(MAX('01 (ind)'!AV$6:AV$37)-MIN('01 (ind)'!AV$6:AV$37))))))</f>
        <v>73.136915077989599</v>
      </c>
      <c r="AW37" s="75">
        <f>IF('01 (ind)'!AW$1="si",100*(('01 (ind)'!AW36-MIN('01 (ind)'!AW$6:AW$37))/(MAX('01 (ind)'!AW$6:AW$37)-MIN('01 (ind)'!AW$6:AW$37))),ABS(-100+(100*(('01 (ind)'!AW36-MIN('01 (ind)'!AW$6:AW$37))/(MAX('01 (ind)'!AW$6:AW$37)-MIN('01 (ind)'!AW$6:AW$37))))))</f>
        <v>41.213063763608091</v>
      </c>
      <c r="AX37" s="75">
        <f>IF('01 (ind)'!AX$1="si",100*(('01 (ind)'!AX36-MIN('01 (ind)'!AX$6:AX$37))/(MAX('01 (ind)'!AX$6:AX$37)-MIN('01 (ind)'!AX$6:AX$37))),ABS(-100+(100*(('01 (ind)'!AX36-MIN('01 (ind)'!AX$6:AX$37))/(MAX('01 (ind)'!AX$6:AX$37)-MIN('01 (ind)'!AX$6:AX$37))))))</f>
        <v>0</v>
      </c>
      <c r="AY37" s="75">
        <f>IF('01 (ind)'!AY$1="si",100*(('01 (ind)'!AY36-MIN('01 (ind)'!AY$6:AY$37))/(MAX('01 (ind)'!AY$6:AY$37)-MIN('01 (ind)'!AY$6:AY$37))),ABS(-100+(100*(('01 (ind)'!AY36-MIN('01 (ind)'!AY$6:AY$37))/(MAX('01 (ind)'!AY$6:AY$37)-MIN('01 (ind)'!AY$6:AY$37))))))</f>
        <v>28.306374881065675</v>
      </c>
      <c r="AZ37" s="75">
        <f>IF('01 (ind)'!AZ$1="si",100*(('01 (ind)'!AZ36-MIN('01 (ind)'!AZ$6:AZ$37))/(MAX('01 (ind)'!AZ$6:AZ$37)-MIN('01 (ind)'!AZ$6:AZ$37))),ABS(-100+(100*(('01 (ind)'!AZ36-MIN('01 (ind)'!AZ$6:AZ$37))/(MAX('01 (ind)'!AZ$6:AZ$37)-MIN('01 (ind)'!AZ$6:AZ$37))))))</f>
        <v>4.7967023117221217</v>
      </c>
      <c r="BA37" s="75">
        <f>IF('01 (ind)'!BA$1="si",100*(('01 (ind)'!BA36-MIN('01 (ind)'!BA$6:BA$37))/(MAX('01 (ind)'!BA$6:BA$37)-MIN('01 (ind)'!BA$6:BA$37))),ABS(-100+(100*(('01 (ind)'!BA36-MIN('01 (ind)'!BA$6:BA$37))/(MAX('01 (ind)'!BA$6:BA$37)-MIN('01 (ind)'!BA$6:BA$37))))))</f>
        <v>23.025770270927044</v>
      </c>
      <c r="BB37" s="75">
        <f>IF('01 (ind)'!BB$1="si",100*(('01 (ind)'!BB36-MIN('01 (ind)'!BB$6:BB$37))/(MAX('01 (ind)'!BB$6:BB$37)-MIN('01 (ind)'!BB$6:BB$37))),ABS(-100+(100*(('01 (ind)'!BB36-MIN('01 (ind)'!BB$6:BB$37))/(MAX('01 (ind)'!BB$6:BB$37)-MIN('01 (ind)'!BB$6:BB$37))))))</f>
        <v>2.0054637985865815</v>
      </c>
      <c r="BC37" s="75">
        <f>IF('01 (ind)'!BC$1="si",100*(('01 (ind)'!BC36-MIN('01 (ind)'!BC$6:BC$37))/(MAX('01 (ind)'!BC$6:BC$37)-MIN('01 (ind)'!BC$6:BC$37))),ABS(-100+(100*(('01 (ind)'!BC36-MIN('01 (ind)'!BC$6:BC$37))/(MAX('01 (ind)'!BC$6:BC$37)-MIN('01 (ind)'!BC$6:BC$37))))))</f>
        <v>29.85037629569679</v>
      </c>
      <c r="BD37" s="75">
        <f>IF('01 (ind)'!BD$1="si",100*(('01 (ind)'!BD36-MIN('01 (ind)'!BD$6:BD$37))/(MAX('01 (ind)'!BD$6:BD$37)-MIN('01 (ind)'!BD$6:BD$37))),ABS(-100+(100*(('01 (ind)'!BD36-MIN('01 (ind)'!BD$6:BD$37))/(MAX('01 (ind)'!BD$6:BD$37)-MIN('01 (ind)'!BD$6:BD$37))))))</f>
        <v>50.8158846235468</v>
      </c>
      <c r="BE37" s="75">
        <f>IF('01 (ind)'!BE$1="si",100*(('01 (ind)'!BE36-MIN('01 (ind)'!BE$6:BE$37))/(MAX('01 (ind)'!BE$6:BE$37)-MIN('01 (ind)'!BE$6:BE$37))),ABS(-100+(100*(('01 (ind)'!BE36-MIN('01 (ind)'!BE$6:BE$37))/(MAX('01 (ind)'!BE$6:BE$37)-MIN('01 (ind)'!BE$6:BE$37))))))</f>
        <v>4.1505791505791496</v>
      </c>
      <c r="BF37" s="75">
        <f>IF('01 (ind)'!BF$1="si",100*(('01 (ind)'!BF36-MIN('01 (ind)'!BF$6:BF$37))/(MAX('01 (ind)'!BF$6:BF$37)-MIN('01 (ind)'!BF$6:BF$37))),ABS(-100+(100*(('01 (ind)'!BF36-MIN('01 (ind)'!BF$6:BF$37))/(MAX('01 (ind)'!BF$6:BF$37)-MIN('01 (ind)'!BF$6:BF$37))))))</f>
        <v>29.047856223087571</v>
      </c>
      <c r="BG37" s="75">
        <f>IF('01 (ind)'!BG$1="si",100*(('01 (ind)'!BG36-MIN('01 (ind)'!BG$6:BG$37))/(MAX('01 (ind)'!BG$6:BG$37)-MIN('01 (ind)'!BG$6:BG$37))),ABS(-100+(100*(('01 (ind)'!BG36-MIN('01 (ind)'!BG$6:BG$37))/(MAX('01 (ind)'!BG$6:BG$37)-MIN('01 (ind)'!BG$6:BG$37))))))</f>
        <v>25.819874419289995</v>
      </c>
      <c r="BH37" s="75">
        <f>IF('01 (ind)'!BH$1="si",100*(('01 (ind)'!BH36-MIN('01 (ind)'!BH$6:BH$37))/(MAX('01 (ind)'!BH$6:BH$37)-MIN('01 (ind)'!BH$6:BH$37))),ABS(-100+(100*(('01 (ind)'!BH36-MIN('01 (ind)'!BH$6:BH$37))/(MAX('01 (ind)'!BH$6:BH$37)-MIN('01 (ind)'!BH$6:BH$37))))))</f>
        <v>5.1721932210031127</v>
      </c>
      <c r="BI37" s="75">
        <f>IF('01 (ind)'!BI$1="si",100*(('01 (ind)'!BI36-MIN('01 (ind)'!BI$6:BI$37))/(MAX('01 (ind)'!BI$6:BI$37)-MIN('01 (ind)'!BI$6:BI$37))),ABS(-100+(100*(('01 (ind)'!BI36-MIN('01 (ind)'!BI$6:BI$37))/(MAX('01 (ind)'!BI$6:BI$37)-MIN('01 (ind)'!BI$6:BI$37))))))</f>
        <v>99.713023553513381</v>
      </c>
      <c r="BJ37" s="75">
        <f>IF('01 (ind)'!BJ$1="si",100*(('01 (ind)'!BJ36-MIN('01 (ind)'!BJ$6:BJ$37))/(MAX('01 (ind)'!BJ$6:BJ$37)-MIN('01 (ind)'!BJ$6:BJ$37))),ABS(-100+(100*(('01 (ind)'!BJ36-MIN('01 (ind)'!BJ$6:BJ$37))/(MAX('01 (ind)'!BJ$6:BJ$37)-MIN('01 (ind)'!BJ$6:BJ$37))))))</f>
        <v>6.2675856909806038</v>
      </c>
      <c r="BK37" s="75">
        <f>IF('01 (ind)'!BK$1="si",100*(('01 (ind)'!BK36-MIN('01 (ind)'!BK$6:BK$37))/(MAX('01 (ind)'!BK$6:BK$37)-MIN('01 (ind)'!BK$6:BK$37))),ABS(-100+(100*(('01 (ind)'!BK36-MIN('01 (ind)'!BK$6:BK$37))/(MAX('01 (ind)'!BK$6:BK$37)-MIN('01 (ind)'!BK$6:BK$37))))))</f>
        <v>11.051054957145578</v>
      </c>
      <c r="BL37" s="75">
        <f>IF('01 (ind)'!BL$1="si",100*(('01 (ind)'!BL36-MIN('01 (ind)'!BL$6:BL$37))/(MAX('01 (ind)'!BL$6:BL$37)-MIN('01 (ind)'!BL$6:BL$37))),ABS(-100+(100*(('01 (ind)'!BL36-MIN('01 (ind)'!BL$6:BL$37))/(MAX('01 (ind)'!BL$6:BL$37)-MIN('01 (ind)'!BL$6:BL$37))))))</f>
        <v>19.81981981981982</v>
      </c>
      <c r="BM37" s="75">
        <f>IF('01 (ind)'!BM$1="si",100*(('01 (ind)'!BM36-MIN('01 (ind)'!BM$6:BM$37))/(MAX('01 (ind)'!BM$6:BM$37)-MIN('01 (ind)'!BM$6:BM$37))),ABS(-100+(100*(('01 (ind)'!BM36-MIN('01 (ind)'!BM$6:BM$37))/(MAX('01 (ind)'!BM$6:BM$37)-MIN('01 (ind)'!BM$6:BM$37))))))</f>
        <v>21.209320520923818</v>
      </c>
      <c r="BN37" s="75">
        <f>IF('01 (ind)'!BN$1="si",100*(('01 (ind)'!BN36-MIN('01 (ind)'!BN$6:BN$37))/(MAX('01 (ind)'!BN$6:BN$37)-MIN('01 (ind)'!BN$6:BN$37))),ABS(-100+(100*(('01 (ind)'!BN36-MIN('01 (ind)'!BN$6:BN$37))/(MAX('01 (ind)'!BN$6:BN$37)-MIN('01 (ind)'!BN$6:BN$37))))))</f>
        <v>13.771103870362502</v>
      </c>
      <c r="BO37" s="75">
        <f>IF('01 (ind)'!BO$1="si",100*(('01 (ind)'!BO36-MIN('01 (ind)'!BO$6:BO$37))/(MAX('01 (ind)'!BO$6:BO$37)-MIN('01 (ind)'!BO$6:BO$37))),ABS(-100+(100*(('01 (ind)'!BO36-MIN('01 (ind)'!BO$6:BO$37))/(MAX('01 (ind)'!BO$6:BO$37)-MIN('01 (ind)'!BO$6:BO$37))))))</f>
        <v>45.746670389910257</v>
      </c>
      <c r="BP37" s="75">
        <f>IF('01 (ind)'!BP$1="si",100*(('01 (ind)'!BP36-MIN('01 (ind)'!BP$6:BP$37))/(MAX('01 (ind)'!BP$6:BP$37)-MIN('01 (ind)'!BP$6:BP$37))),ABS(-100+(100*(('01 (ind)'!BP36-MIN('01 (ind)'!BP$6:BP$37))/(MAX('01 (ind)'!BP$6:BP$37)-MIN('01 (ind)'!BP$6:BP$37))))))</f>
        <v>34.631172730861998</v>
      </c>
      <c r="BQ37" s="75">
        <f>IF('01 (ind)'!BQ$1="si",100*(('01 (ind)'!BQ36-MIN('01 (ind)'!BQ$6:BQ$37))/(MAX('01 (ind)'!BQ$6:BQ$37)-MIN('01 (ind)'!BQ$6:BQ$37))),ABS(-100+(100*(('01 (ind)'!BQ36-MIN('01 (ind)'!BQ$6:BQ$37))/(MAX('01 (ind)'!BQ$6:BQ$37)-MIN('01 (ind)'!BQ$6:BQ$37))))))</f>
        <v>8.1885995912798464</v>
      </c>
      <c r="BR37" s="75">
        <f>IF('01 (ind)'!BR$1="si",100*(('01 (ind)'!BR36-MIN('01 (ind)'!BR$6:BR$37))/(MAX('01 (ind)'!BR$6:BR$37)-MIN('01 (ind)'!BR$6:BR$37))),ABS(-100+(100*(('01 (ind)'!BR36-MIN('01 (ind)'!BR$6:BR$37))/(MAX('01 (ind)'!BP$6:BP$37)-MIN('01 (ind)'!BR$6:BR$37))))))</f>
        <v>14.184164755110784</v>
      </c>
      <c r="BS37" s="75">
        <f>IF('01 (ind)'!BS$1="si",100*(('01 (ind)'!BS36-MIN('01 (ind)'!BS$6:BS$37))/(MAX('01 (ind)'!BS$6:BS$37)-MIN('01 (ind)'!BS$6:BS$37))),ABS(-100+(100*(('01 (ind)'!BS36-MIN('01 (ind)'!BS$6:BS$37))/(MAX('01 (ind)'!BQ$6:BQ$37)-MIN('01 (ind)'!BS$6:BS$37))))))</f>
        <v>64.058949803438054</v>
      </c>
      <c r="BT37" s="75">
        <f>IF('01 (ind)'!BT$1="si",100*(('01 (ind)'!BT36-MIN('01 (ind)'!BT$6:BT$37))/(MAX('01 (ind)'!BT$6:BT$37)-MIN('01 (ind)'!BT$6:BT$37))),ABS(-100+(100*(('01 (ind)'!BT36-MIN('01 (ind)'!BT$6:BT$37))/(MAX('01 (ind)'!BR$6:BR$37)-MIN('01 (ind)'!BT$6:BT$37))))))</f>
        <v>92.248807499999998</v>
      </c>
      <c r="BU37" s="75">
        <f>IF('01 (ind)'!BU$1="si",100*(('01 (ind)'!BU36-MIN('01 (ind)'!BU$6:BU$37))/(MAX('01 (ind)'!BU$6:BU$37)-MIN('01 (ind)'!BU$6:BU$37))),ABS(-100+(100*(('01 (ind)'!BU36-MIN('01 (ind)'!BU$6:BU$37))/(MAX('01 (ind)'!BU$6:BU$37)-MIN('01 (ind)'!BU$6:BU$37))))))</f>
        <v>48.482102401449936</v>
      </c>
      <c r="BV37" s="75">
        <f>IF('01 (ind)'!BV$1="si",100*(('01 (ind)'!BV36-MIN('01 (ind)'!BV$6:BV$37))/(MAX('01 (ind)'!BV$6:BV$37)-MIN('01 (ind)'!BV$6:BV$37))),ABS(-100+(100*(('01 (ind)'!BV36-MIN('01 (ind)'!BV$6:BV$37))/(MAX('01 (ind)'!BV$6:BV$37)-MIN('01 (ind)'!BV$6:BV$37))))))</f>
        <v>60.053539559785854</v>
      </c>
      <c r="BW37" s="75">
        <f>IF('01 (ind)'!BW$1="si",100*(('01 (ind)'!BW36-MIN('01 (ind)'!BW$6:BW$37))/(MAX('01 (ind)'!BW$6:BW$37)-MIN('01 (ind)'!BW$6:BW$37))),ABS(-100+(100*(('01 (ind)'!BW36-MIN('01 (ind)'!BW$6:BW$37))/(MAX('01 (ind)'!BW$6:BW$37)-MIN('01 (ind)'!BW$6:BW$37))))))</f>
        <v>71.872949205932528</v>
      </c>
      <c r="BX37" s="75">
        <f>IF('01 (ind)'!BX$1="si",100*(('01 (ind)'!BX36-MIN('01 (ind)'!BX$6:BX$37))/(MAX('01 (ind)'!BX$6:BX$37)-MIN('01 (ind)'!BX$6:BX$37))),ABS(-100+(100*(('01 (ind)'!BX36-MIN('01 (ind)'!BX$6:BX$37))/(MAX('01 (ind)'!BX$6:BX$37)-MIN('01 (ind)'!BX$6:BX$37))))))</f>
        <v>23.885871668870593</v>
      </c>
      <c r="BY37" s="75">
        <f>IF('01 (ind)'!BY$1="si",100*(('01 (ind)'!BY36-MIN('01 (ind)'!BY$6:BY$37))/(MAX('01 (ind)'!BY$6:BY$37)-MIN('01 (ind)'!BY$6:BY$37))),ABS(-100+(100*(('01 (ind)'!BY36-MIN('01 (ind)'!BY$6:BY$37))/(MAX('01 (ind)'!BY$6:BY$37)-MIN('01 (ind)'!BY$6:BY$37))))))</f>
        <v>0</v>
      </c>
      <c r="BZ37" s="75">
        <f>IF('01 (ind)'!BZ$1="si",100*(('01 (ind)'!BZ36-MIN('01 (ind)'!BZ$6:BZ$37))/(MAX('01 (ind)'!BZ$6:BZ$37)-MIN('01 (ind)'!BZ$6:BZ$37))),ABS(-100+(100*(('01 (ind)'!BZ36-MIN('01 (ind)'!BZ$6:BZ$37))/(MAX('01 (ind)'!BZ$6:BZ$37)-MIN('01 (ind)'!BZ$6:BZ$37))))))</f>
        <v>96.988919412736351</v>
      </c>
      <c r="CA37" s="75">
        <f>IF('01 (ind)'!CA$1="si",100*(('01 (ind)'!CA36-MIN('01 (ind)'!CA$6:CA$37))/(MAX('01 (ind)'!CA$6:CA$37)-MIN('01 (ind)'!CA$6:CA$37))),ABS(-100+(100*(('01 (ind)'!CA36-MIN('01 (ind)'!CA$6:CA$37))/(MAX('01 (ind)'!CA$6:CA$37)-MIN('01 (ind)'!CA$6:CA$37))))))</f>
        <v>0</v>
      </c>
      <c r="CB37" s="75">
        <f>IF('01 (ind)'!CB$1="si",100*(('01 (ind)'!CB36-MIN('01 (ind)'!CB$6:CB$37))/(MAX('01 (ind)'!CB$6:CB$37)-MIN('01 (ind)'!CB$6:CB$37))),ABS(-100+(100*(('01 (ind)'!CB36-MIN('01 (ind)'!CB$6:CB$37))/(MAX('01 (ind)'!CB$6:CB$37)-MIN('01 (ind)'!CB$6:CB$37))))))</f>
        <v>80.612244897959187</v>
      </c>
      <c r="CC37" s="75">
        <f>IF('01 (ind)'!CC$1="si",100*(('01 (ind)'!CC36-MIN('01 (ind)'!CC$6:CC$37))/(MAX('01 (ind)'!CC$6:CC$37)-MIN('01 (ind)'!CC$6:CC$37))),ABS(-100+(100*(('01 (ind)'!CC36-MIN('01 (ind)'!CC$6:CC$37))/(MAX('01 (ind)'!CC$6:CC$37)-MIN('01 (ind)'!CC$6:CC$37))))))</f>
        <v>47.281718675224283</v>
      </c>
      <c r="CD37" s="75">
        <f>IF('01 (ind)'!CD$1="si",100*(('01 (ind)'!CD36-MIN('01 (ind)'!CD$6:CD$37))/(MAX('01 (ind)'!CD$6:CD$37)-MIN('01 (ind)'!CD$6:CD$37))),ABS(-100+(100*(('01 (ind)'!CD36-MIN('01 (ind)'!CD$6:CD$37))/(MAX('01 (ind)'!CD$6:CD$37)-MIN('01 (ind)'!CD$6:CD$37))))))</f>
        <v>3.9373844506223845</v>
      </c>
      <c r="CE37" s="75">
        <f>IF('01 (ind)'!CE$1="si",100*(('01 (ind)'!CE36-MIN('01 (ind)'!CE$6:CE$37))/(MAX('01 (ind)'!CE$6:CE$37)-MIN('01 (ind)'!CE$6:CE$37))),ABS(-100+(100*(('01 (ind)'!CE36-MIN('01 (ind)'!CE$6:CE$37))/(MAX('01 (ind)'!CE$6:CE$37)-MIN('01 (ind)'!CE$6:CE$37))))))</f>
        <v>6.0917838900079593</v>
      </c>
      <c r="CF37" s="75">
        <f>IF('01 (ind)'!CF$1="si",100*(('01 (ind)'!CF36-MIN('01 (ind)'!CF$6:CF$37))/(MAX('01 (ind)'!CF$6:CF$37)-MIN('01 (ind)'!CF$6:CF$37))),ABS(-100+(100*(('01 (ind)'!CF36-MIN('01 (ind)'!CF$6:CF$37))/(MAX('01 (ind)'!CF$6:CF$37)-MIN('01 (ind)'!CF$6:CF$37))))))</f>
        <v>8.4441100461823435</v>
      </c>
      <c r="CG37" s="75">
        <f>IF('01 (ind)'!CG$1="si",100*(('01 (ind)'!CG36-MIN('01 (ind)'!CG$6:CG$37))/(MAX('01 (ind)'!CG$6:CG$37)-MIN('01 (ind)'!CG$6:CG$37))),ABS(-100+(100*(('01 (ind)'!CG36-MIN('01 (ind)'!CG$6:CG$37))/(MAX('01 (ind)'!CG$6:CG$37)-MIN('01 (ind)'!CG$6:CG$37))))))</f>
        <v>10.366793763339283</v>
      </c>
      <c r="CH37" s="75">
        <f>IF('01 (ind)'!CH$1="si",100*(('01 (ind)'!CH36-MIN('01 (ind)'!CH$6:CH$37))/(MAX('01 (ind)'!CH$6:CH$37)-MIN('01 (ind)'!CH$6:CH$37))),ABS(-100+(100*(('01 (ind)'!CH36-MIN('01 (ind)'!CH$6:CH$37))/(MAX('01 (ind)'!CH$6:CH$37)-MIN('01 (ind)'!CH$6:CH$37))))))</f>
        <v>11.746330079028883</v>
      </c>
      <c r="CI37" s="75">
        <f>IF('01 (ind)'!CI$1="si",100*(('01 (ind)'!CI36-MIN('01 (ind)'!CI$6:CI$37))/(MAX('01 (ind)'!CI$6:CI$37)-MIN('01 (ind)'!CI$6:CI$37))),ABS(-100+(100*(('01 (ind)'!CI36-MIN('01 (ind)'!CI$6:CI$37))/(MAX('01 (ind)'!CI$6:CI$37)-MIN('01 (ind)'!CI$6:CI$37))))))</f>
        <v>16.799138100969596</v>
      </c>
      <c r="CJ37" s="75">
        <f>IF('01 (ind)'!CJ$1="si",100*(('01 (ind)'!CJ36-MIN('01 (ind)'!CJ$6:CJ$37))/(MAX('01 (ind)'!CJ$6:CJ$37)-MIN('01 (ind)'!CJ$6:CJ$37))),ABS(-100+(100*(('01 (ind)'!CJ36-MIN('01 (ind)'!CJ$6:CJ$37))/(MAX('01 (ind)'!CJ$6:CJ$37)-MIN('01 (ind)'!CJ$6:CJ$37))))))</f>
        <v>62.031091264697857</v>
      </c>
      <c r="CK37" s="75">
        <f>IF('01 (ind)'!CK$1="si",100*(('01 (ind)'!CK36-MIN('01 (ind)'!CK$6:CK$37))/(MAX('01 (ind)'!CK$6:CK$37)-MIN('01 (ind)'!CK$6:CK$37))),ABS(-100+(100*(('01 (ind)'!CK36-MIN('01 (ind)'!CK$6:CK$37))/(MAX('01 (ind)'!CK$6:CK$37)-MIN('01 (ind)'!CK$6:CK$37))))))</f>
        <v>2.3881633200725139</v>
      </c>
      <c r="CL37" s="75">
        <f>IF('01 (ind)'!CL$1="si",100*(('01 (ind)'!CL36-MIN('01 (ind)'!CL$6:CL$37))/(MAX('01 (ind)'!CL$6:CL$37)-MIN('01 (ind)'!CL$6:CL$37))),ABS(-100+(100*(('01 (ind)'!CL36-MIN('01 (ind)'!CL$6:CL$37))/(MAX('01 (ind)'!CL$6:CL$37)-MIN('01 (ind)'!CL$6:CL$37))))))</f>
        <v>1.1020980931392548</v>
      </c>
      <c r="CM37" s="75">
        <f>IF('01 (ind)'!CM$1="si",100*(('01 (ind)'!CM36-MIN('01 (ind)'!CM$6:CM$37))/(MAX('01 (ind)'!CM$6:CM$37)-MIN('01 (ind)'!CM$6:CM$37))),ABS(-100+(100*(('01 (ind)'!CM36-MIN('01 (ind)'!CM$6:CM$37))/(MAX('01 (ind)'!CM$6:CM$37)-MIN('01 (ind)'!CM$6:CM$37))))))</f>
        <v>19.987572179811458</v>
      </c>
    </row>
    <row r="38" spans="1:91">
      <c r="A38" s="18" t="s">
        <v>439</v>
      </c>
      <c r="B38" s="87">
        <f>IF('01 (ind)'!B$1="si",100*(('01 (ind)'!B37-MIN('01 (ind)'!B$6:B$37))/(MAX('01 (ind)'!B$6:B$37)-MIN('01 (ind)'!B$6:B$37))),ABS(-100+(100*(('01 (ind)'!B37-MIN('01 (ind)'!B$6:B$37))/(MAX('01 (ind)'!B$6:B$37)-MIN('01 (ind)'!B$6:B$37))))))</f>
        <v>0.51017334967332906</v>
      </c>
      <c r="C38" s="87">
        <f>IF('01 (ind)'!C$1="si",100*(('01 (ind)'!C37-MIN('01 (ind)'!C$6:C$37))/(MAX('01 (ind)'!C$6:C$37)-MIN('01 (ind)'!C$6:C$37))),ABS(-100+(100*(('01 (ind)'!C37-MIN('01 (ind)'!C$6:C$37))/(MAX('01 (ind)'!C$6:C$37)-MIN('01 (ind)'!C$6:C$37))))))</f>
        <v>33.403206538218392</v>
      </c>
      <c r="D38" s="87">
        <f>IF('01 (ind)'!D$1="si",100*(('01 (ind)'!D37-MIN('01 (ind)'!D$6:D$37))/(MAX('01 (ind)'!D$6:D$37)-MIN('01 (ind)'!D$6:D$37))),ABS(-100+(100*(('01 (ind)'!D37-MIN('01 (ind)'!D$6:D$37))/(MAX('01 (ind)'!D$6:D$37)-MIN('01 (ind)'!D$6:D$37))))))</f>
        <v>79.776918060069534</v>
      </c>
      <c r="E38" s="87">
        <f>IF('01 (ind)'!E$1="si",100*(('01 (ind)'!E37-MIN('01 (ind)'!E$6:E$37))/(MAX('01 (ind)'!E$6:E$37)-MIN('01 (ind)'!E$6:E$37))),ABS(-100+(100*(('01 (ind)'!E37-MIN('01 (ind)'!E$6:E$37))/(MAX('01 (ind)'!E$6:E$37)-MIN('01 (ind)'!E$6:E$37))))))</f>
        <v>66.666666666666671</v>
      </c>
      <c r="F38" s="87">
        <f>IF('01 (ind)'!F$1="si",100*(('01 (ind)'!F37-MIN('01 (ind)'!F$6:F$37))/(MAX('01 (ind)'!F$6:F$37)-MIN('01 (ind)'!F$6:F$37))),ABS(-100+(100*(('01 (ind)'!F37-MIN('01 (ind)'!F$6:F$37))/(MAX('01 (ind)'!F$6:F$37)-MIN('01 (ind)'!F$6:F$37))))))</f>
        <v>63.934426229508205</v>
      </c>
      <c r="G38" s="87">
        <f>IF('01 (ind)'!G$1="si",100*(('01 (ind)'!G37-MIN('01 (ind)'!G$6:G$37))/(MAX('01 (ind)'!G$6:G$37)-MIN('01 (ind)'!G$6:G$37))),ABS(-100+(100*(('01 (ind)'!G37-MIN('01 (ind)'!G$6:G$37))/(MAX('01 (ind)'!G$6:G$37)-MIN('01 (ind)'!G$6:G$37))))))</f>
        <v>78.205128205128219</v>
      </c>
      <c r="H38" s="87">
        <f>IF('01 (ind)'!H$1="si",100*(('01 (ind)'!H37-MIN('01 (ind)'!H$6:H$37))/(MAX('01 (ind)'!H$6:H$37)-MIN('01 (ind)'!H$6:H$37))),ABS(-100+(100*(('01 (ind)'!H37-MIN('01 (ind)'!H$6:H$37))/(MAX('01 (ind)'!H$6:H$37)-MIN('01 (ind)'!H$6:H$37))))))</f>
        <v>52.01612903225805</v>
      </c>
      <c r="I38" s="87">
        <f>IF('01 (ind)'!I$1="si",100*(('01 (ind)'!I37-MIN('01 (ind)'!I$6:I$37))/(MAX('01 (ind)'!I$6:I$37)-MIN('01 (ind)'!I$6:I$37))),ABS(-100+(100*(('01 (ind)'!I37-MIN('01 (ind)'!I$6:I$37))/(MAX('01 (ind)'!I$6:I$37)-MIN('01 (ind)'!I$6:I$37))))))</f>
        <v>37.61194029850747</v>
      </c>
      <c r="J38" s="87">
        <f>IF('01 (ind)'!J$1="si",100*(('01 (ind)'!J37-MIN('01 (ind)'!J$6:J$37))/(MAX('01 (ind)'!J$6:J$37)-MIN('01 (ind)'!J$6:J$37))),ABS(-100+(100*(('01 (ind)'!J37-MIN('01 (ind)'!J$6:J$37))/(MAX('01 (ind)'!J$6:J$37)-MIN('01 (ind)'!J$6:J$37))))))</f>
        <v>93.924050632911388</v>
      </c>
      <c r="K38" s="87">
        <f>IF('01 (ind)'!K$1="si",100*(('01 (ind)'!K37-MIN('01 (ind)'!K$6:K$37))/(MAX('01 (ind)'!K$6:K$37)-MIN('01 (ind)'!K$6:K$37))),ABS(-100+(100*(('01 (ind)'!K37-MIN('01 (ind)'!K$6:K$37))/(MAX('01 (ind)'!K$6:K$37)-MIN('01 (ind)'!K$6:K$37))))))</f>
        <v>17.350351675022967</v>
      </c>
      <c r="L38" s="87">
        <f>IF('01 (ind)'!L$1="si",100*(('01 (ind)'!L37-MIN('01 (ind)'!L$6:L$37))/(MAX('01 (ind)'!L$6:L$37)-MIN('01 (ind)'!L$6:L$37))),ABS(-100+(100*(('01 (ind)'!L37-MIN('01 (ind)'!L$6:L$37))/(MAX('01 (ind)'!L$6:L$37)-MIN('01 (ind)'!L$6:L$37))))))</f>
        <v>73.622838616738349</v>
      </c>
      <c r="M38" s="87">
        <f>IF('01 (ind)'!M$1="si",100*(('01 (ind)'!M37-MIN('01 (ind)'!M$6:M$37))/(MAX('01 (ind)'!M$6:M$37)-MIN('01 (ind)'!M$6:M$37))),ABS(-100+(100*(('01 (ind)'!M37-MIN('01 (ind)'!M$6:M$37))/(MAX('01 (ind)'!M$6:M$37)-MIN('01 (ind)'!M$6:M$37))))))</f>
        <v>0.98530088675644178</v>
      </c>
      <c r="N38" s="87">
        <f>IF('01 (ind)'!N$1="si",100*(('01 (ind)'!N37-MIN('01 (ind)'!N$6:N$37))/(MAX('01 (ind)'!N$6:N$37)-MIN('01 (ind)'!N$6:N$37))),ABS(-100+(100*(('01 (ind)'!N37-MIN('01 (ind)'!N$6:N$37))/(MAX('01 (ind)'!N$6:N$37)-MIN('01 (ind)'!N$6:N$37))))))</f>
        <v>61.763716724126027</v>
      </c>
      <c r="O38" s="87">
        <f>IF('01 (ind)'!O$1="si",100*(('01 (ind)'!O37-MIN('01 (ind)'!O$6:O$37))/(MAX('01 (ind)'!O$6:O$37)-MIN('01 (ind)'!O$6:O$37))),ABS(-100+(100*(('01 (ind)'!O37-MIN('01 (ind)'!O$6:O$37))/(MAX('01 (ind)'!O$6:O$37)-MIN('01 (ind)'!O$6:O$37))))))</f>
        <v>95.876288659793815</v>
      </c>
      <c r="P38" s="87">
        <f>IF('01 (ind)'!P$1="si",100*(('01 (ind)'!P37-MIN('01 (ind)'!P$6:P$37))/(MAX('01 (ind)'!P$6:P$37)-MIN('01 (ind)'!P$6:P$37))),ABS(-100+(100*(('01 (ind)'!P37-MIN('01 (ind)'!P$6:P$37))/(MAX('01 (ind)'!P$6:P$37)-MIN('01 (ind)'!P$6:P$37))))))</f>
        <v>1.5062716464058615E-2</v>
      </c>
      <c r="Q38" s="87">
        <f>IF('01 (ind)'!Q$1="si",100*(('01 (ind)'!Q37-MIN('01 (ind)'!Q$6:Q$37))/(MAX('01 (ind)'!Q$6:Q$37)-MIN('01 (ind)'!Q$6:Q$37))),ABS(-100+(100*(('01 (ind)'!Q37-MIN('01 (ind)'!Q$6:Q$37))/(MAX('01 (ind)'!Q$6:Q$37)-MIN('01 (ind)'!Q$6:Q$37))))))</f>
        <v>12.887396393726288</v>
      </c>
      <c r="R38" s="87">
        <f>IF('01 (ind)'!R$1="si",100*(('01 (ind)'!R37-MIN('01 (ind)'!R$6:R$37))/(MAX('01 (ind)'!R$6:R$37)-MIN('01 (ind)'!R$6:R$37))),ABS(-100+(100*(('01 (ind)'!R37-MIN('01 (ind)'!R$6:R$37))/(MAX('01 (ind)'!R$6:R$37)-MIN('01 (ind)'!R$6:R$37))))))</f>
        <v>0.27951489442675065</v>
      </c>
      <c r="S38" s="75">
        <f>ABS(ABS(('01 (ind)'!S37-((MAX('01 (ind)'!S$6:S$37)+MIN('01 (ind)'!S$6:S$37))/2))/(((MAX('01 (ind)'!S$6:S$37)+MIN('01 (ind)'!S$6:S$37))/2)-MAX('01 (ind)'!S$6:S$37))*100)-100)</f>
        <v>70.378982607426209</v>
      </c>
      <c r="T38" s="75">
        <f>IF('01 (ind)'!T$1="si",100*(('01 (ind)'!T37-MIN('01 (ind)'!T$6:T$37))/(MAX('01 (ind)'!T$6:T$37)-MIN('01 (ind)'!T$6:T$37))),ABS(-100+(100*(('01 (ind)'!T37-MIN('01 (ind)'!T$6:T$37))/(MAX('01 (ind)'!T$6:T$37)-MIN('01 (ind)'!T$6:T$37))))))</f>
        <v>1.3047088127149804</v>
      </c>
      <c r="U38" s="75">
        <f>IF('01 (ind)'!U$1="si",100*(('01 (ind)'!U37-MIN('01 (ind)'!U$6:U$37))/(MAX('01 (ind)'!U$6:U$37)-MIN('01 (ind)'!U$6:U$37))),ABS(-100+(100*(('01 (ind)'!U37-MIN('01 (ind)'!U$6:U$37))/(MAX('01 (ind)'!U$6:U$37)-MIN('01 (ind)'!U$6:U$37))))))</f>
        <v>50</v>
      </c>
      <c r="V38" s="75">
        <f>IF('01 (ind)'!V$1="si",100*(('01 (ind)'!V37-MIN('01 (ind)'!V$6:V$37))/(MAX('01 (ind)'!V$6:V$37)-MIN('01 (ind)'!V$6:V$37))),ABS(-100+(100*(('01 (ind)'!V37-MIN('01 (ind)'!V$6:V$37))/(MAX('01 (ind)'!V$6:V$37)-MIN('01 (ind)'!V$6:V$37))))))</f>
        <v>97.237569060773481</v>
      </c>
      <c r="W38" s="75">
        <f>IF('01 (ind)'!W$1="si",100*(('01 (ind)'!W37-MIN('01 (ind)'!W$6:W$37))/(MAX('01 (ind)'!W$6:W$37)-MIN('01 (ind)'!W$6:W$37))),ABS(-100+(100*(('01 (ind)'!W37-MIN('01 (ind)'!W$6:W$37))/(MAX('01 (ind)'!W$6:W$37)-MIN('01 (ind)'!W$6:W$37))))))</f>
        <v>0</v>
      </c>
      <c r="X38" s="75">
        <f>IF('01 (ind)'!X$1="si",100*(('01 (ind)'!X37-MIN('01 (ind)'!X$6:X$37))/(MAX('01 (ind)'!X$6:X$37)-MIN('01 (ind)'!X$6:X$37))),ABS(-100+(100*(('01 (ind)'!X37-MIN('01 (ind)'!X$6:X$37))/(MAX('01 (ind)'!X$6:X$37)-MIN('01 (ind)'!X$6:X$37))))))</f>
        <v>48.924657865919364</v>
      </c>
      <c r="Y38" s="75">
        <f>IF('01 (ind)'!Y$1="si",100*(('01 (ind)'!Y37-MIN('01 (ind)'!Y$6:Y$37))/(MAX('01 (ind)'!Y$6:Y$37)-MIN('01 (ind)'!Y$6:Y$37))),ABS(-100+(100*(('01 (ind)'!Y37-MIN('01 (ind)'!Y$6:Y$37))/(MAX('01 (ind)'!Y$6:Y$37)-MIN('01 (ind)'!Y$6:Y$37))))))</f>
        <v>39.727618243243242</v>
      </c>
      <c r="Z38" s="75">
        <f>IF('01 (ind)'!Z$1="si",100*(('01 (ind)'!Z37-MIN('01 (ind)'!Z$6:Z$37))/(MAX('01 (ind)'!Z$6:Z$37)-MIN('01 (ind)'!Z$6:Z$37))),ABS(-100+(100*(('01 (ind)'!Z37-MIN('01 (ind)'!Z$6:Z$37))/(MAX('01 (ind)'!Z$6:Z$37)-MIN('01 (ind)'!Z$6:Z$37))))))</f>
        <v>48.967590293166062</v>
      </c>
      <c r="AA38" s="75">
        <f>IF('01 (ind)'!AA$1="si",100*(('01 (ind)'!AA37-MIN('01 (ind)'!AA$6:AA$37))/(MAX('01 (ind)'!AA$6:AA$37)-MIN('01 (ind)'!AA$6:AA$37))),ABS(-100+(100*(('01 (ind)'!AA37-MIN('01 (ind)'!AA$6:AA$37))/(MAX('01 (ind)'!AA$6:AA$37)-MIN('01 (ind)'!AA$6:AA$37))))))</f>
        <v>43.901002748832759</v>
      </c>
      <c r="AB38" s="75">
        <f>IF('01 (ind)'!AB$1="si",100*(('01 (ind)'!AB37-MIN('01 (ind)'!AB$6:AB$37))/(MAX('01 (ind)'!AB$6:AB$37)-MIN('01 (ind)'!AB$6:AB$37))),ABS(-100+(100*(('01 (ind)'!AB37-MIN('01 (ind)'!AB$6:AB$37))/(MAX('01 (ind)'!AB$6:AB$37)-MIN('01 (ind)'!AB$6:AB$37))))))</f>
        <v>14.753016589144815</v>
      </c>
      <c r="AC38" s="75">
        <f>IF('01 (ind)'!AC$1="si",100*(('01 (ind)'!AC37-MIN('01 (ind)'!AC$6:AC$37))/(MAX('01 (ind)'!AC$6:AC$37)-MIN('01 (ind)'!AC$6:AC$37))),ABS(-100+(100*(('01 (ind)'!AC37-MIN('01 (ind)'!AC$6:AC$37))/(MAX('01 (ind)'!AC$6:AC$37)-MIN('01 (ind)'!AC$6:AC$37))))))</f>
        <v>73.912458914751625</v>
      </c>
      <c r="AD38" s="75">
        <f>IF('01 (ind)'!AD$1="si",100*(('01 (ind)'!AD37-MIN('01 (ind)'!AD$6:AD$37))/(MAX('01 (ind)'!AD$6:AD$37)-MIN('01 (ind)'!AD$6:AD$37))),ABS(-100+(100*(('01 (ind)'!AD37-MIN('01 (ind)'!AD$6:AD$37))/(MAX('01 (ind)'!AD$6:AD$37)-MIN('01 (ind)'!AD$6:AD$37))))))</f>
        <v>26.000342231875422</v>
      </c>
      <c r="AE38" s="75">
        <f>IF('01 (ind)'!AE$1="si",100*(('01 (ind)'!AE37-MIN('01 (ind)'!AE$6:AE$37))/(MAX('01 (ind)'!AE$6:AE$37)-MIN('01 (ind)'!AE$6:AE$37))),ABS(-100+(100*(('01 (ind)'!AE37-MIN('01 (ind)'!AE$6:AE$37))/(MAX('01 (ind)'!AE$6:AE$37)-MIN('01 (ind)'!AE$6:AE$37))))))</f>
        <v>35.800120100125042</v>
      </c>
      <c r="AF38" s="75">
        <f>IF('01 (ind)'!AF$1="si",100*(('01 (ind)'!AF37-MIN('01 (ind)'!AF$6:AF$37))/(MAX('01 (ind)'!AF$6:AF$37)-MIN('01 (ind)'!AF$6:AF$37))),ABS(-100+(100*(('01 (ind)'!AF37-MIN('01 (ind)'!AF$6:AF$37))/(MAX('01 (ind)'!AF$6:AF$37)-MIN('01 (ind)'!AF$6:AF$37))))))</f>
        <v>75</v>
      </c>
      <c r="AG38" s="75">
        <f>IF('01 (ind)'!AG$1="si",100*(('01 (ind)'!AG37-MIN('01 (ind)'!AG$6:AG$37))/(MAX('01 (ind)'!AG$6:AG$37)-MIN('01 (ind)'!AG$6:AG$37))),ABS(-100+(100*(('01 (ind)'!AG37-MIN('01 (ind)'!AG$6:AG$37))/(MAX('01 (ind)'!AG$6:AG$37)-MIN('01 (ind)'!AG$6:AG$37))))))</f>
        <v>0</v>
      </c>
      <c r="AH38" s="75">
        <f>IF('01 (ind)'!AH$1="si",100*(('01 (ind)'!AH37-MIN('01 (ind)'!AH$6:AH$37))/(MAX('01 (ind)'!AH$6:AH$37)-MIN('01 (ind)'!AH$6:AH$37))),ABS(-100+(100*(('01 (ind)'!AH37-MIN('01 (ind)'!AH$6:AH$37))/(MAX('01 (ind)'!AH$6:AH$37)-MIN('01 (ind)'!AH$6:AH$37))))))</f>
        <v>41.118421052631582</v>
      </c>
      <c r="AI38" s="75">
        <f>IF('01 (ind)'!AI$1="si",100*(('01 (ind)'!AI37-MIN('01 (ind)'!AI$6:AI$37))/(MAX('01 (ind)'!AI$6:AI$37)-MIN('01 (ind)'!AI$6:AI$37))),ABS(-100+(100*(('01 (ind)'!AI37-MIN('01 (ind)'!AI$6:AI$37))/(MAX('01 (ind)'!AI$6:AI$37)-MIN('01 (ind)'!AI$6:AI$37))))))</f>
        <v>0.44511216453286556</v>
      </c>
      <c r="AJ38" s="75">
        <f>IF('01 (ind)'!AJ$1="si",100*(('01 (ind)'!AJ37-MIN('01 (ind)'!AJ$6:AJ$37))/(MAX('01 (ind)'!AJ$6:AJ$37)-MIN('01 (ind)'!AJ$6:AJ$37))),ABS(-100+(100*(('01 (ind)'!AJ37-MIN('01 (ind)'!AJ$6:AJ$37))/(MAX('01 (ind)'!AJ$6:AJ$37)-MIN('01 (ind)'!AJ$6:AJ$37))))))</f>
        <v>78.365937859608721</v>
      </c>
      <c r="AK38" s="75">
        <f>IF('01 (ind)'!AK$1="si",100*(('01 (ind)'!AK37-MIN('01 (ind)'!AK$6:AK$37))/(MAX('01 (ind)'!AK$6:AK$37)-MIN('01 (ind)'!AK$6:AK$37))),ABS(-100+(100*(('01 (ind)'!AK37-MIN('01 (ind)'!AK$6:AK$37))/(MAX('01 (ind)'!AK$6:AK$37)-MIN('01 (ind)'!AK$6:AK$37))))))</f>
        <v>81.728454296126102</v>
      </c>
      <c r="AL38" s="75">
        <f>IF('01 (ind)'!AL$1="si",100*(('01 (ind)'!AL37-MIN('01 (ind)'!AL$6:AL$37))/(MAX('01 (ind)'!AL$6:AL$37)-MIN('01 (ind)'!AL$6:AL$37))),ABS(-100+(100*(('01 (ind)'!AL37-MIN('01 (ind)'!AL$6:AL$37))/(MAX('01 (ind)'!AL$6:AL$37)-MIN('01 (ind)'!AL$6:AL$37))))))</f>
        <v>87.335384057901607</v>
      </c>
      <c r="AM38" s="75">
        <f>IF('01 (ind)'!AM$1="si",100*(('01 (ind)'!AM37-MIN('01 (ind)'!AM$6:AM$37))/(MAX('01 (ind)'!AM$6:AM$37)-MIN('01 (ind)'!AM$6:AM$37))),ABS(-100+(100*(('01 (ind)'!AM37-MIN('01 (ind)'!AM$6:AM$37))/(MAX('01 (ind)'!AM$6:AM$37)-MIN('01 (ind)'!AM$6:AM$37))))))</f>
        <v>99.875858895546003</v>
      </c>
      <c r="AN38" s="75">
        <f>IF('01 (ind)'!AN$1="si",100*(('01 (ind)'!AN37-MIN('01 (ind)'!AN$6:AN$37))/(MAX('01 (ind)'!AN$6:AN$37)-MIN('01 (ind)'!AN$6:AN$37))),ABS(-100+(100*(('01 (ind)'!AN37-MIN('01 (ind)'!AN$6:AN$37))/(MAX('01 (ind)'!AN$6:AN$37)-MIN('01 (ind)'!AN$6:AN$37))))))</f>
        <v>27.295572133267513</v>
      </c>
      <c r="AO38" s="75">
        <f>IF('01 (ind)'!AO$1="si",100*(('01 (ind)'!AO37-MIN('01 (ind)'!AO$6:AO$37))/(MAX('01 (ind)'!AO$6:AO$37)-MIN('01 (ind)'!AO$6:AO$37))),ABS(-100+(100*(('01 (ind)'!AO37-MIN('01 (ind)'!AO$6:AO$37))/(MAX('01 (ind)'!AO$6:AO$37)-MIN('01 (ind)'!AO$6:AO$37))))))</f>
        <v>100</v>
      </c>
      <c r="AP38" s="75">
        <f>IF('01 (ind)'!AP$1="si",100*(('01 (ind)'!AP37-MIN('01 (ind)'!AP$6:AP$37))/(MAX('01 (ind)'!AP$6:AP$37)-MIN('01 (ind)'!AP$6:AP$37))),ABS(-100+(100*(('01 (ind)'!AP37-MIN('01 (ind)'!AP$6:AP$37))/(MAX('01 (ind)'!AP$6:AP$37)-MIN('01 (ind)'!AP$6:AP$37))))))</f>
        <v>100</v>
      </c>
      <c r="AQ38" s="75">
        <f>IF('01 (ind)'!AQ$1="si",100*(('01 (ind)'!AQ37-MIN('01 (ind)'!AQ$6:AQ$37))/(MAX('01 (ind)'!AQ$6:AQ$37)-MIN('01 (ind)'!AQ$6:AQ$37))),ABS(-100+(100*(('01 (ind)'!AQ37-MIN('01 (ind)'!AQ$6:AQ$37))/(MAX('01 (ind)'!AQ$6:AQ$37)-MIN('01 (ind)'!AQ$6:AQ$37))))))</f>
        <v>0.52976779318252676</v>
      </c>
      <c r="AR38" s="75">
        <f>IF('01 (ind)'!AR$1="si",100*(('01 (ind)'!AR37-MIN('01 (ind)'!AR$6:AR$37))/(MAX('01 (ind)'!AR$6:AR$37)-MIN('01 (ind)'!AR$6:AR$37))),ABS(-100+(100*(('01 (ind)'!AR37-MIN('01 (ind)'!AR$6:AR$37))/(MAX('01 (ind)'!AR$6:AR$37)-MIN('01 (ind)'!AR$6:AR$37))))))</f>
        <v>9.3822628038996818</v>
      </c>
      <c r="AS38" s="75">
        <f>IF('01 (ind)'!AS$1="si",100*(('01 (ind)'!AS37-MIN('01 (ind)'!AS$6:AS$37))/(MAX('01 (ind)'!AS$6:AS$37)-MIN('01 (ind)'!AS$6:AS$37))),ABS(-100+(100*(('01 (ind)'!AS37-MIN('01 (ind)'!AS$6:AS$37))/(MAX('01 (ind)'!AS$6:AS$37)-MIN('01 (ind)'!AS$6:AS$37))))))</f>
        <v>86.069109099513199</v>
      </c>
      <c r="AT38" s="75">
        <f>IF('01 (ind)'!AT$1="si",100*(('01 (ind)'!AT37-MIN('01 (ind)'!AT$6:AT$37))/(MAX('01 (ind)'!AT$6:AT$37)-MIN('01 (ind)'!AT$6:AT$37))),ABS(-100+(100*(('01 (ind)'!AT37-MIN('01 (ind)'!AT$6:AT$37))/(MAX('01 (ind)'!AT$6:AT$37)-MIN('01 (ind)'!AT$6:AT$37))))))</f>
        <v>0</v>
      </c>
      <c r="AU38" s="75">
        <f>IF('01 (ind)'!AU$1="si",100*(('01 (ind)'!AU37-MIN('01 (ind)'!AU$6:AU$37))/(MAX('01 (ind)'!AU$6:AU$37)-MIN('01 (ind)'!AU$6:AU$37))),ABS(-100+(100*(('01 (ind)'!AU37-MIN('01 (ind)'!AU$6:AU$37))/(MAX('01 (ind)'!AU$6:AU$37)-MIN('01 (ind)'!AU$6:AU$37))))))</f>
        <v>67.826086956521749</v>
      </c>
      <c r="AV38" s="75">
        <f>IF('01 (ind)'!AV$1="si",100*(('01 (ind)'!AV37-MIN('01 (ind)'!AV$6:AV$37))/(MAX('01 (ind)'!AV$6:AV$37)-MIN('01 (ind)'!AV$6:AV$37))),ABS(-100+(100*(('01 (ind)'!AV37-MIN('01 (ind)'!AV$6:AV$37))/(MAX('01 (ind)'!AV$6:AV$37)-MIN('01 (ind)'!AV$6:AV$37))))))</f>
        <v>89.601386481802422</v>
      </c>
      <c r="AW38" s="75">
        <f>IF('01 (ind)'!AW$1="si",100*(('01 (ind)'!AW37-MIN('01 (ind)'!AW$6:AW$37))/(MAX('01 (ind)'!AW$6:AW$37)-MIN('01 (ind)'!AW$6:AW$37))),ABS(-100+(100*(('01 (ind)'!AW37-MIN('01 (ind)'!AW$6:AW$37))/(MAX('01 (ind)'!AW$6:AW$37)-MIN('01 (ind)'!AW$6:AW$37))))))</f>
        <v>41.16122343182996</v>
      </c>
      <c r="AX38" s="75">
        <f>IF('01 (ind)'!AX$1="si",100*(('01 (ind)'!AX37-MIN('01 (ind)'!AX$6:AX$37))/(MAX('01 (ind)'!AX$6:AX$37)-MIN('01 (ind)'!AX$6:AX$37))),ABS(-100+(100*(('01 (ind)'!AX37-MIN('01 (ind)'!AX$6:AX$37))/(MAX('01 (ind)'!AX$6:AX$37)-MIN('01 (ind)'!AX$6:AX$37))))))</f>
        <v>10.045786237326633</v>
      </c>
      <c r="AY38" s="75">
        <f>IF('01 (ind)'!AY$1="si",100*(('01 (ind)'!AY37-MIN('01 (ind)'!AY$6:AY$37))/(MAX('01 (ind)'!AY$6:AY$37)-MIN('01 (ind)'!AY$6:AY$37))),ABS(-100+(100*(('01 (ind)'!AY37-MIN('01 (ind)'!AY$6:AY$37))/(MAX('01 (ind)'!AY$6:AY$37)-MIN('01 (ind)'!AY$6:AY$37))))))</f>
        <v>35.77545195052334</v>
      </c>
      <c r="AZ38" s="75">
        <f>IF('01 (ind)'!AZ$1="si",100*(('01 (ind)'!AZ37-MIN('01 (ind)'!AZ$6:AZ$37))/(MAX('01 (ind)'!AZ$6:AZ$37)-MIN('01 (ind)'!AZ$6:AZ$37))),ABS(-100+(100*(('01 (ind)'!AZ37-MIN('01 (ind)'!AZ$6:AZ$37))/(MAX('01 (ind)'!AZ$6:AZ$37)-MIN('01 (ind)'!AZ$6:AZ$37))))))</f>
        <v>2.1704223032854784</v>
      </c>
      <c r="BA38" s="75">
        <f>IF('01 (ind)'!BA$1="si",100*(('01 (ind)'!BA37-MIN('01 (ind)'!BA$6:BA$37))/(MAX('01 (ind)'!BA$6:BA$37)-MIN('01 (ind)'!BA$6:BA$37))),ABS(-100+(100*(('01 (ind)'!BA37-MIN('01 (ind)'!BA$6:BA$37))/(MAX('01 (ind)'!BA$6:BA$37)-MIN('01 (ind)'!BA$6:BA$37))))))</f>
        <v>17.669756357587634</v>
      </c>
      <c r="BB38" s="75">
        <f>IF('01 (ind)'!BB$1="si",100*(('01 (ind)'!BB37-MIN('01 (ind)'!BB$6:BB$37))/(MAX('01 (ind)'!BB$6:BB$37)-MIN('01 (ind)'!BB$6:BB$37))),ABS(-100+(100*(('01 (ind)'!BB37-MIN('01 (ind)'!BB$6:BB$37))/(MAX('01 (ind)'!BB$6:BB$37)-MIN('01 (ind)'!BB$6:BB$37))))))</f>
        <v>3.8663481257528982</v>
      </c>
      <c r="BC38" s="75">
        <f>IF('01 (ind)'!BC$1="si",100*(('01 (ind)'!BC37-MIN('01 (ind)'!BC$6:BC$37))/(MAX('01 (ind)'!BC$6:BC$37)-MIN('01 (ind)'!BC$6:BC$37))),ABS(-100+(100*(('01 (ind)'!BC37-MIN('01 (ind)'!BC$6:BC$37))/(MAX('01 (ind)'!BC$6:BC$37)-MIN('01 (ind)'!BC$6:BC$37))))))</f>
        <v>40.04333724272486</v>
      </c>
      <c r="BD38" s="75">
        <f>IF('01 (ind)'!BD$1="si",100*(('01 (ind)'!BD37-MIN('01 (ind)'!BD$6:BD$37))/(MAX('01 (ind)'!BD$6:BD$37)-MIN('01 (ind)'!BD$6:BD$37))),ABS(-100+(100*(('01 (ind)'!BD37-MIN('01 (ind)'!BD$6:BD$37))/(MAX('01 (ind)'!BD$6:BD$37)-MIN('01 (ind)'!BD$6:BD$37))))))</f>
        <v>35.747474051731594</v>
      </c>
      <c r="BE38" s="75">
        <f>IF('01 (ind)'!BE$1="si",100*(('01 (ind)'!BE37-MIN('01 (ind)'!BE$6:BE$37))/(MAX('01 (ind)'!BE$6:BE$37)-MIN('01 (ind)'!BE$6:BE$37))),ABS(-100+(100*(('01 (ind)'!BE37-MIN('01 (ind)'!BE$6:BE$37))/(MAX('01 (ind)'!BE$6:BE$37)-MIN('01 (ind)'!BE$6:BE$37))))))</f>
        <v>6.756756756756757</v>
      </c>
      <c r="BF38" s="75">
        <f>IF('01 (ind)'!BF$1="si",100*(('01 (ind)'!BF37-MIN('01 (ind)'!BF$6:BF$37))/(MAX('01 (ind)'!BF$6:BF$37)-MIN('01 (ind)'!BF$6:BF$37))),ABS(-100+(100*(('01 (ind)'!BF37-MIN('01 (ind)'!BF$6:BF$37))/(MAX('01 (ind)'!BF$6:BF$37)-MIN('01 (ind)'!BF$6:BF$37))))))</f>
        <v>12.376513412780575</v>
      </c>
      <c r="BG38" s="75">
        <f>IF('01 (ind)'!BG$1="si",100*(('01 (ind)'!BG37-MIN('01 (ind)'!BG$6:BG$37))/(MAX('01 (ind)'!BG$6:BG$37)-MIN('01 (ind)'!BG$6:BG$37))),ABS(-100+(100*(('01 (ind)'!BG37-MIN('01 (ind)'!BG$6:BG$37))/(MAX('01 (ind)'!BG$6:BG$37)-MIN('01 (ind)'!BG$6:BG$37))))))</f>
        <v>27.601595527481322</v>
      </c>
      <c r="BH38" s="75">
        <f>IF('01 (ind)'!BH$1="si",100*(('01 (ind)'!BH37-MIN('01 (ind)'!BH$6:BH$37))/(MAX('01 (ind)'!BH$6:BH$37)-MIN('01 (ind)'!BH$6:BH$37))),ABS(-100+(100*(('01 (ind)'!BH37-MIN('01 (ind)'!BH$6:BH$37))/(MAX('01 (ind)'!BH$6:BH$37)-MIN('01 (ind)'!BH$6:BH$37))))))</f>
        <v>5.0195871956310487</v>
      </c>
      <c r="BI38" s="75">
        <f>IF('01 (ind)'!BI$1="si",100*(('01 (ind)'!BI37-MIN('01 (ind)'!BI$6:BI$37))/(MAX('01 (ind)'!BI$6:BI$37)-MIN('01 (ind)'!BI$6:BI$37))),ABS(-100+(100*(('01 (ind)'!BI37-MIN('01 (ind)'!BI$6:BI$37))/(MAX('01 (ind)'!BI$6:BI$37)-MIN('01 (ind)'!BI$6:BI$37))))))</f>
        <v>98.810623045163609</v>
      </c>
      <c r="BJ38" s="75">
        <f>IF('01 (ind)'!BJ$1="si",100*(('01 (ind)'!BJ37-MIN('01 (ind)'!BJ$6:BJ$37))/(MAX('01 (ind)'!BJ$6:BJ$37)-MIN('01 (ind)'!BJ$6:BJ$37))),ABS(-100+(100*(('01 (ind)'!BJ37-MIN('01 (ind)'!BJ$6:BJ$37))/(MAX('01 (ind)'!BJ$6:BJ$37)-MIN('01 (ind)'!BJ$6:BJ$37))))))</f>
        <v>2.3304018918558294E-3</v>
      </c>
      <c r="BK38" s="75">
        <f>IF('01 (ind)'!BK$1="si",100*(('01 (ind)'!BK37-MIN('01 (ind)'!BK$6:BK$37))/(MAX('01 (ind)'!BK$6:BK$37)-MIN('01 (ind)'!BK$6:BK$37))),ABS(-100+(100*(('01 (ind)'!BK37-MIN('01 (ind)'!BK$6:BK$37))/(MAX('01 (ind)'!BK$6:BK$37)-MIN('01 (ind)'!BK$6:BK$37))))))</f>
        <v>6.1688743025347401</v>
      </c>
      <c r="BL38" s="75">
        <f>IF('01 (ind)'!BL$1="si",100*(('01 (ind)'!BL37-MIN('01 (ind)'!BL$6:BL$37))/(MAX('01 (ind)'!BL$6:BL$37)-MIN('01 (ind)'!BL$6:BL$37))),ABS(-100+(100*(('01 (ind)'!BL37-MIN('01 (ind)'!BL$6:BL$37))/(MAX('01 (ind)'!BL$6:BL$37)-MIN('01 (ind)'!BL$6:BL$37))))))</f>
        <v>11.711711711711711</v>
      </c>
      <c r="BM38" s="75">
        <f>IF('01 (ind)'!BM$1="si",100*(('01 (ind)'!BM37-MIN('01 (ind)'!BM$6:BM$37))/(MAX('01 (ind)'!BM$6:BM$37)-MIN('01 (ind)'!BM$6:BM$37))),ABS(-100+(100*(('01 (ind)'!BM37-MIN('01 (ind)'!BM$6:BM$37))/(MAX('01 (ind)'!BM$6:BM$37)-MIN('01 (ind)'!BM$6:BM$37))))))</f>
        <v>3.0715341989888145</v>
      </c>
      <c r="BN38" s="75">
        <f>IF('01 (ind)'!BN$1="si",100*(('01 (ind)'!BN37-MIN('01 (ind)'!BN$6:BN$37))/(MAX('01 (ind)'!BN$6:BN$37)-MIN('01 (ind)'!BN$6:BN$37))),ABS(-100+(100*(('01 (ind)'!BN37-MIN('01 (ind)'!BN$6:BN$37))/(MAX('01 (ind)'!BN$6:BN$37)-MIN('01 (ind)'!BN$6:BN$37))))))</f>
        <v>19.661459680452985</v>
      </c>
      <c r="BO38" s="75">
        <f>IF('01 (ind)'!BO$1="si",100*(('01 (ind)'!BO37-MIN('01 (ind)'!BO$6:BO$37))/(MAX('01 (ind)'!BO$6:BO$37)-MIN('01 (ind)'!BO$6:BO$37))),ABS(-100+(100*(('01 (ind)'!BO37-MIN('01 (ind)'!BO$6:BO$37))/(MAX('01 (ind)'!BO$6:BO$37)-MIN('01 (ind)'!BO$6:BO$37))))))</f>
        <v>36.980359550951079</v>
      </c>
      <c r="BP38" s="75">
        <f>IF('01 (ind)'!BP$1="si",100*(('01 (ind)'!BP37-MIN('01 (ind)'!BP$6:BP$37))/(MAX('01 (ind)'!BP$6:BP$37)-MIN('01 (ind)'!BP$6:BP$37))),ABS(-100+(100*(('01 (ind)'!BP37-MIN('01 (ind)'!BP$6:BP$37))/(MAX('01 (ind)'!BP$6:BP$37)-MIN('01 (ind)'!BP$6:BP$37))))))</f>
        <v>27.813336435992543</v>
      </c>
      <c r="BQ38" s="75">
        <f>IF('01 (ind)'!BQ$1="si",100*(('01 (ind)'!BQ37-MIN('01 (ind)'!BQ$6:BQ$37))/(MAX('01 (ind)'!BQ$6:BQ$37)-MIN('01 (ind)'!BQ$6:BQ$37))),ABS(-100+(100*(('01 (ind)'!BQ37-MIN('01 (ind)'!BQ$6:BQ$37))/(MAX('01 (ind)'!BQ$6:BQ$37)-MIN('01 (ind)'!BQ$6:BQ$37))))))</f>
        <v>2.8700047877637522</v>
      </c>
      <c r="BR38" s="75">
        <f>IF('01 (ind)'!BR$1="si",100*(('01 (ind)'!BR37-MIN('01 (ind)'!BR$6:BR$37))/(MAX('01 (ind)'!BR$6:BR$37)-MIN('01 (ind)'!BR$6:BR$37))),ABS(-100+(100*(('01 (ind)'!BR37-MIN('01 (ind)'!BR$6:BR$37))/(MAX('01 (ind)'!BP$6:BP$37)-MIN('01 (ind)'!BR$6:BR$37))))))</f>
        <v>3.7306407128460806</v>
      </c>
      <c r="BS38" s="75">
        <f>IF('01 (ind)'!BS$1="si",100*(('01 (ind)'!BS37-MIN('01 (ind)'!BS$6:BS$37))/(MAX('01 (ind)'!BS$6:BS$37)-MIN('01 (ind)'!BS$6:BS$37))),ABS(-100+(100*(('01 (ind)'!BS37-MIN('01 (ind)'!BS$6:BS$37))/(MAX('01 (ind)'!BQ$6:BQ$37)-MIN('01 (ind)'!BS$6:BS$37))))))</f>
        <v>59.621669860797411</v>
      </c>
      <c r="BT38" s="75">
        <f>IF('01 (ind)'!BT$1="si",100*(('01 (ind)'!BT37-MIN('01 (ind)'!BT$6:BT$37))/(MAX('01 (ind)'!BT$6:BT$37)-MIN('01 (ind)'!BT$6:BT$37))),ABS(-100+(100*(('01 (ind)'!BT37-MIN('01 (ind)'!BT$6:BT$37))/(MAX('01 (ind)'!BR$6:BR$37)-MIN('01 (ind)'!BT$6:BT$37))))))</f>
        <v>95.399927500000004</v>
      </c>
      <c r="BU38" s="75">
        <f>IF('01 (ind)'!BU$1="si",100*(('01 (ind)'!BU37-MIN('01 (ind)'!BU$6:BU$37))/(MAX('01 (ind)'!BU$6:BU$37)-MIN('01 (ind)'!BU$6:BU$37))),ABS(-100+(100*(('01 (ind)'!BU37-MIN('01 (ind)'!BU$6:BU$37))/(MAX('01 (ind)'!BU$6:BU$37)-MIN('01 (ind)'!BU$6:BU$37))))))</f>
        <v>82.8726778432261</v>
      </c>
      <c r="BV38" s="75">
        <f>IF('01 (ind)'!BV$1="si",100*(('01 (ind)'!BV37-MIN('01 (ind)'!BV$6:BV$37))/(MAX('01 (ind)'!BV$6:BV$37)-MIN('01 (ind)'!BV$6:BV$37))),ABS(-100+(100*(('01 (ind)'!BV37-MIN('01 (ind)'!BV$6:BV$37))/(MAX('01 (ind)'!BV$6:BV$37)-MIN('01 (ind)'!BV$6:BV$37))))))</f>
        <v>57.510410469958359</v>
      </c>
      <c r="BW38" s="75">
        <f>IF('01 (ind)'!BW$1="si",100*(('01 (ind)'!BW37-MIN('01 (ind)'!BW$6:BW$37))/(MAX('01 (ind)'!BW$6:BW$37)-MIN('01 (ind)'!BW$6:BW$37))),ABS(-100+(100*(('01 (ind)'!BW37-MIN('01 (ind)'!BW$6:BW$37))/(MAX('01 (ind)'!BW$6:BW$37)-MIN('01 (ind)'!BW$6:BW$37))))))</f>
        <v>74.996718729492059</v>
      </c>
      <c r="BX38" s="75">
        <f>IF('01 (ind)'!BX$1="si",100*(('01 (ind)'!BX37-MIN('01 (ind)'!BX$6:BX$37))/(MAX('01 (ind)'!BX$6:BX$37)-MIN('01 (ind)'!BX$6:BX$37))),ABS(-100+(100*(('01 (ind)'!BX37-MIN('01 (ind)'!BX$6:BX$37))/(MAX('01 (ind)'!BX$6:BX$37)-MIN('01 (ind)'!BX$6:BX$37))))))</f>
        <v>10.795557120379129</v>
      </c>
      <c r="BY38" s="75">
        <f>IF('01 (ind)'!BY$1="si",100*(('01 (ind)'!BY37-MIN('01 (ind)'!BY$6:BY$37))/(MAX('01 (ind)'!BY$6:BY$37)-MIN('01 (ind)'!BY$6:BY$37))),ABS(-100+(100*(('01 (ind)'!BY37-MIN('01 (ind)'!BY$6:BY$37))/(MAX('01 (ind)'!BY$6:BY$37)-MIN('01 (ind)'!BY$6:BY$37))))))</f>
        <v>0</v>
      </c>
      <c r="BZ38" s="75">
        <f>IF('01 (ind)'!BZ$1="si",100*(('01 (ind)'!BZ37-MIN('01 (ind)'!BZ$6:BZ$37))/(MAX('01 (ind)'!BZ$6:BZ$37)-MIN('01 (ind)'!BZ$6:BZ$37))),ABS(-100+(100*(('01 (ind)'!BZ37-MIN('01 (ind)'!BZ$6:BZ$37))/(MAX('01 (ind)'!BZ$6:BZ$37)-MIN('01 (ind)'!BZ$6:BZ$37))))))</f>
        <v>75.868897859292304</v>
      </c>
      <c r="CA38" s="75">
        <f>IF('01 (ind)'!CA$1="si",100*(('01 (ind)'!CA37-MIN('01 (ind)'!CA$6:CA$37))/(MAX('01 (ind)'!CA$6:CA$37)-MIN('01 (ind)'!CA$6:CA$37))),ABS(-100+(100*(('01 (ind)'!CA37-MIN('01 (ind)'!CA$6:CA$37))/(MAX('01 (ind)'!CA$6:CA$37)-MIN('01 (ind)'!CA$6:CA$37))))))</f>
        <v>44.744264185010707</v>
      </c>
      <c r="CB38" s="75">
        <f>IF('01 (ind)'!CB$1="si",100*(('01 (ind)'!CB37-MIN('01 (ind)'!CB$6:CB$37))/(MAX('01 (ind)'!CB$6:CB$37)-MIN('01 (ind)'!CB$6:CB$37))),ABS(-100+(100*(('01 (ind)'!CB37-MIN('01 (ind)'!CB$6:CB$37))/(MAX('01 (ind)'!CB$6:CB$37)-MIN('01 (ind)'!CB$6:CB$37))))))</f>
        <v>83.673469387755105</v>
      </c>
      <c r="CC38" s="75">
        <f>IF('01 (ind)'!CC$1="si",100*(('01 (ind)'!CC37-MIN('01 (ind)'!CC$6:CC$37))/(MAX('01 (ind)'!CC$6:CC$37)-MIN('01 (ind)'!CC$6:CC$37))),ABS(-100+(100*(('01 (ind)'!CC37-MIN('01 (ind)'!CC$6:CC$37))/(MAX('01 (ind)'!CC$6:CC$37)-MIN('01 (ind)'!CC$6:CC$37))))))</f>
        <v>61.29578825659403</v>
      </c>
      <c r="CD38" s="75">
        <f>IF('01 (ind)'!CD$1="si",100*(('01 (ind)'!CD37-MIN('01 (ind)'!CD$6:CD$37))/(MAX('01 (ind)'!CD$6:CD$37)-MIN('01 (ind)'!CD$6:CD$37))),ABS(-100+(100*(('01 (ind)'!CD37-MIN('01 (ind)'!CD$6:CD$37))/(MAX('01 (ind)'!CD$6:CD$37)-MIN('01 (ind)'!CD$6:CD$37))))))</f>
        <v>0.23145376191577291</v>
      </c>
      <c r="CE38" s="75">
        <f>IF('01 (ind)'!CE$1="si",100*(('01 (ind)'!CE37-MIN('01 (ind)'!CE$6:CE$37))/(MAX('01 (ind)'!CE$6:CE$37)-MIN('01 (ind)'!CE$6:CE$37))),ABS(-100+(100*(('01 (ind)'!CE37-MIN('01 (ind)'!CE$6:CE$37))/(MAX('01 (ind)'!CE$6:CE$37)-MIN('01 (ind)'!CE$6:CE$37))))))</f>
        <v>5.333593682208738</v>
      </c>
      <c r="CF38" s="75">
        <f>IF('01 (ind)'!CF$1="si",100*(('01 (ind)'!CF37-MIN('01 (ind)'!CF$6:CF$37))/(MAX('01 (ind)'!CF$6:CF$37)-MIN('01 (ind)'!CF$6:CF$37))),ABS(-100+(100*(('01 (ind)'!CF37-MIN('01 (ind)'!CF$6:CF$37))/(MAX('01 (ind)'!CF$6:CF$37)-MIN('01 (ind)'!CF$6:CF$37))))))</f>
        <v>6.1684533618799566</v>
      </c>
      <c r="CG38" s="75">
        <f>IF('01 (ind)'!CG$1="si",100*(('01 (ind)'!CG37-MIN('01 (ind)'!CG$6:CG$37))/(MAX('01 (ind)'!CG$6:CG$37)-MIN('01 (ind)'!CG$6:CG$37))),ABS(-100+(100*(('01 (ind)'!CG37-MIN('01 (ind)'!CG$6:CG$37))/(MAX('01 (ind)'!CG$6:CG$37)-MIN('01 (ind)'!CG$6:CG$37))))))</f>
        <v>2.5835459983530646</v>
      </c>
      <c r="CH38" s="75">
        <f>IF('01 (ind)'!CH$1="si",100*(('01 (ind)'!CH37-MIN('01 (ind)'!CH$6:CH$37))/(MAX('01 (ind)'!CH$6:CH$37)-MIN('01 (ind)'!CH$6:CH$37))),ABS(-100+(100*(('01 (ind)'!CH37-MIN('01 (ind)'!CH$6:CH$37))/(MAX('01 (ind)'!CH$6:CH$37)-MIN('01 (ind)'!CH$6:CH$37))))))</f>
        <v>20.460031672684387</v>
      </c>
      <c r="CI38" s="75">
        <f>IF('01 (ind)'!CI$1="si",100*(('01 (ind)'!CI37-MIN('01 (ind)'!CI$6:CI$37))/(MAX('01 (ind)'!CI$6:CI$37)-MIN('01 (ind)'!CI$6:CI$37))),ABS(-100+(100*(('01 (ind)'!CI37-MIN('01 (ind)'!CI$6:CI$37))/(MAX('01 (ind)'!CI$6:CI$37)-MIN('01 (ind)'!CI$6:CI$37))))))</f>
        <v>68.769054584763978</v>
      </c>
      <c r="CJ38" s="75">
        <f>IF('01 (ind)'!CJ$1="si",100*(('01 (ind)'!CJ37-MIN('01 (ind)'!CJ$6:CJ$37))/(MAX('01 (ind)'!CJ$6:CJ$37)-MIN('01 (ind)'!CJ$6:CJ$37))),ABS(-100+(100*(('01 (ind)'!CJ37-MIN('01 (ind)'!CJ$6:CJ$37))/(MAX('01 (ind)'!CJ$6:CJ$37)-MIN('01 (ind)'!CJ$6:CJ$37))))))</f>
        <v>17.35003948363472</v>
      </c>
      <c r="CK38" s="75">
        <f>IF('01 (ind)'!CK$1="si",100*(('01 (ind)'!CK37-MIN('01 (ind)'!CK$6:CK$37))/(MAX('01 (ind)'!CK$6:CK$37)-MIN('01 (ind)'!CK$6:CK$37))),ABS(-100+(100*(('01 (ind)'!CK37-MIN('01 (ind)'!CK$6:CK$37))/(MAX('01 (ind)'!CK$6:CK$37)-MIN('01 (ind)'!CK$6:CK$37))))))</f>
        <v>2.9754872355216619</v>
      </c>
      <c r="CL38" s="75">
        <f>IF('01 (ind)'!CL$1="si",100*(('01 (ind)'!CL37-MIN('01 (ind)'!CL$6:CL$37))/(MAX('01 (ind)'!CL$6:CL$37)-MIN('01 (ind)'!CL$6:CL$37))),ABS(-100+(100*(('01 (ind)'!CL37-MIN('01 (ind)'!CL$6:CL$37))/(MAX('01 (ind)'!CL$6:CL$37)-MIN('01 (ind)'!CL$6:CL$37))))))</f>
        <v>1.0767748613478381</v>
      </c>
      <c r="CM38" s="75">
        <f>IF('01 (ind)'!CM$1="si",100*(('01 (ind)'!CM37-MIN('01 (ind)'!CM$6:CM$37))/(MAX('01 (ind)'!CM$6:CM$37)-MIN('01 (ind)'!CM$6:CM$37))),ABS(-100+(100*(('01 (ind)'!CM37-MIN('01 (ind)'!CM$6:CM$37))/(MAX('01 (ind)'!CM$6:CM$37)-MIN('01 (ind)'!CM$6:CM$37))))))</f>
        <v>9.1481176739043057</v>
      </c>
    </row>
    <row r="40" spans="1:91">
      <c r="A40" s="89" t="s">
        <v>59</v>
      </c>
      <c r="B40" s="89" t="s">
        <v>60</v>
      </c>
      <c r="D40">
        <f>ABS(CORREL($B$7:$B$38,D$7:D$38))</f>
        <v>0.15904977956771091</v>
      </c>
      <c r="E40">
        <f t="shared" ref="E40:BP40" si="0">ABS(CORREL($B$7:$B$38,E$7:E$38))</f>
        <v>0.55226722539953399</v>
      </c>
      <c r="F40">
        <f t="shared" si="0"/>
        <v>0.10502184715402696</v>
      </c>
      <c r="G40">
        <f t="shared" si="0"/>
        <v>0.15608324676602336</v>
      </c>
      <c r="H40">
        <f t="shared" si="0"/>
        <v>2.9724202914687504E-2</v>
      </c>
      <c r="I40">
        <f t="shared" si="0"/>
        <v>0.16197956576496714</v>
      </c>
      <c r="J40">
        <f t="shared" si="0"/>
        <v>0.16779158141939507</v>
      </c>
      <c r="K40">
        <f t="shared" si="0"/>
        <v>0.17534204076086926</v>
      </c>
      <c r="L40">
        <f t="shared" si="0"/>
        <v>3.0833820424193411E-2</v>
      </c>
      <c r="M40">
        <f t="shared" si="0"/>
        <v>0.78935249792302531</v>
      </c>
      <c r="N40">
        <f t="shared" si="0"/>
        <v>0.1551274945942927</v>
      </c>
      <c r="O40">
        <f t="shared" si="0"/>
        <v>1.5481604498626882E-2</v>
      </c>
      <c r="P40">
        <f t="shared" si="0"/>
        <v>0.23805382077608908</v>
      </c>
      <c r="Q40">
        <f t="shared" si="0"/>
        <v>0.1968935330572483</v>
      </c>
      <c r="R40">
        <f t="shared" si="0"/>
        <v>0.88530050608224065</v>
      </c>
      <c r="S40">
        <f t="shared" si="0"/>
        <v>2.6956164794017006E-2</v>
      </c>
      <c r="T40">
        <f t="shared" si="0"/>
        <v>0.45800636158321456</v>
      </c>
      <c r="U40">
        <f t="shared" si="0"/>
        <v>0.13285019225851177</v>
      </c>
      <c r="V40">
        <f t="shared" si="0"/>
        <v>1.2014188067644567E-2</v>
      </c>
      <c r="W40">
        <f t="shared" si="0"/>
        <v>0.47289972863904228</v>
      </c>
      <c r="X40">
        <f t="shared" si="0"/>
        <v>0.39128262748769554</v>
      </c>
      <c r="Y40">
        <f t="shared" si="0"/>
        <v>0.34237401246880272</v>
      </c>
      <c r="Z40">
        <f t="shared" si="0"/>
        <v>0.1035217951983376</v>
      </c>
      <c r="AA40">
        <f t="shared" si="0"/>
        <v>0.2619092936443479</v>
      </c>
      <c r="AB40">
        <f t="shared" si="0"/>
        <v>0.51060540164647317</v>
      </c>
      <c r="AC40">
        <f t="shared" si="0"/>
        <v>0.20242438896039372</v>
      </c>
      <c r="AD40">
        <f t="shared" si="0"/>
        <v>0.12830877471190819</v>
      </c>
      <c r="AE40">
        <f t="shared" si="0"/>
        <v>0.44962586420388934</v>
      </c>
      <c r="AF40">
        <f t="shared" si="0"/>
        <v>0.28732592591827205</v>
      </c>
      <c r="AG40">
        <f t="shared" si="0"/>
        <v>1.6780364379806047E-2</v>
      </c>
      <c r="AH40">
        <f t="shared" si="0"/>
        <v>0.36678222272495609</v>
      </c>
      <c r="AI40">
        <f t="shared" si="0"/>
        <v>0.37198309899455323</v>
      </c>
      <c r="AJ40">
        <f t="shared" si="0"/>
        <v>0.36105326898015816</v>
      </c>
      <c r="AK40">
        <f>ABS(CORREL($B$7:$B$38,AK$7:AK$38))</f>
        <v>5.7183888448742622E-2</v>
      </c>
      <c r="AL40">
        <f t="shared" si="0"/>
        <v>0.35267643181838315</v>
      </c>
      <c r="AM40">
        <f t="shared" si="0"/>
        <v>0.15033810955982546</v>
      </c>
      <c r="AN40">
        <f t="shared" si="0"/>
        <v>0.51308881646552773</v>
      </c>
      <c r="AO40">
        <f t="shared" si="0"/>
        <v>0.15656998090522747</v>
      </c>
      <c r="AP40">
        <f t="shared" si="0"/>
        <v>0.66546266821489408</v>
      </c>
      <c r="AQ40">
        <f t="shared" si="0"/>
        <v>0.15722470560257593</v>
      </c>
      <c r="AR40">
        <f t="shared" si="0"/>
        <v>0.22723226391327692</v>
      </c>
      <c r="AS40">
        <f t="shared" si="0"/>
        <v>0.23184298041500906</v>
      </c>
      <c r="AT40">
        <f t="shared" si="0"/>
        <v>1.9070478886440447E-2</v>
      </c>
      <c r="AU40">
        <f t="shared" si="0"/>
        <v>0.13357829317423084</v>
      </c>
      <c r="AV40">
        <f t="shared" si="0"/>
        <v>0.10774611848714348</v>
      </c>
      <c r="AW40">
        <f t="shared" si="0"/>
        <v>0.32689416404425431</v>
      </c>
      <c r="AX40">
        <f t="shared" si="0"/>
        <v>0.64190250742715604</v>
      </c>
      <c r="AY40">
        <f t="shared" si="0"/>
        <v>0.50335820169865453</v>
      </c>
      <c r="AZ40">
        <f t="shared" si="0"/>
        <v>1.9388946805343186E-3</v>
      </c>
      <c r="BA40">
        <f t="shared" si="0"/>
        <v>0.13952253262912062</v>
      </c>
      <c r="BB40">
        <f t="shared" si="0"/>
        <v>0.30660365534693962</v>
      </c>
      <c r="BC40">
        <f t="shared" si="0"/>
        <v>6.3550179710405788E-3</v>
      </c>
      <c r="BD40">
        <f t="shared" si="0"/>
        <v>0.33531622778455394</v>
      </c>
      <c r="BE40">
        <f t="shared" si="0"/>
        <v>0.17110344129552049</v>
      </c>
      <c r="BF40">
        <f t="shared" si="0"/>
        <v>0.62237090662872985</v>
      </c>
      <c r="BG40">
        <f t="shared" si="0"/>
        <v>0.76162084464329438</v>
      </c>
      <c r="BH40">
        <f t="shared" si="0"/>
        <v>0.83245914923341779</v>
      </c>
      <c r="BI40">
        <f t="shared" si="0"/>
        <v>5.0906007158859665E-2</v>
      </c>
      <c r="BJ40">
        <f t="shared" si="0"/>
        <v>0.1047653151464638</v>
      </c>
      <c r="BK40">
        <f t="shared" si="0"/>
        <v>1.4990239637766953E-3</v>
      </c>
      <c r="BL40">
        <f t="shared" si="0"/>
        <v>0.65871061128073061</v>
      </c>
      <c r="BM40">
        <f t="shared" si="0"/>
        <v>0.11718846922722097</v>
      </c>
      <c r="BN40">
        <f t="shared" si="0"/>
        <v>0.17204708018710269</v>
      </c>
      <c r="BO40">
        <f t="shared" si="0"/>
        <v>0.37622868674886367</v>
      </c>
      <c r="BP40">
        <f t="shared" si="0"/>
        <v>0.59010702476374288</v>
      </c>
      <c r="BQ40">
        <f t="shared" ref="BQ40:CM40" si="1">ABS(CORREL($B$7:$B$38,BQ$7:BQ$38))</f>
        <v>0.30498678657178013</v>
      </c>
      <c r="BR40">
        <f t="shared" si="1"/>
        <v>0.11907214165433871</v>
      </c>
      <c r="BS40">
        <f t="shared" si="1"/>
        <v>0.49464773644967081</v>
      </c>
      <c r="BT40">
        <f t="shared" si="1"/>
        <v>0.13257848354273441</v>
      </c>
      <c r="BU40">
        <f t="shared" si="1"/>
        <v>0.21043815052663606</v>
      </c>
      <c r="BV40">
        <f t="shared" si="1"/>
        <v>0.10380907599521978</v>
      </c>
      <c r="BW40">
        <f t="shared" si="1"/>
        <v>0.12306986631402674</v>
      </c>
      <c r="BX40">
        <f t="shared" si="1"/>
        <v>0.86169970638674476</v>
      </c>
      <c r="BY40">
        <f t="shared" si="1"/>
        <v>7.0050100211771896E-2</v>
      </c>
      <c r="BZ40">
        <f t="shared" si="1"/>
        <v>0.1184610862909171</v>
      </c>
      <c r="CA40">
        <f t="shared" si="1"/>
        <v>0.51936881833961879</v>
      </c>
      <c r="CB40">
        <f t="shared" si="1"/>
        <v>0.76806946238782425</v>
      </c>
      <c r="CC40">
        <f t="shared" si="1"/>
        <v>8.9417400479950962E-2</v>
      </c>
      <c r="CD40">
        <f t="shared" si="1"/>
        <v>0.13090950081097161</v>
      </c>
      <c r="CE40">
        <f t="shared" si="1"/>
        <v>3.6702087641194224E-2</v>
      </c>
      <c r="CF40">
        <f t="shared" si="1"/>
        <v>0.1929421555576383</v>
      </c>
      <c r="CG40">
        <f t="shared" si="1"/>
        <v>0.88522456962643259</v>
      </c>
      <c r="CH40">
        <f t="shared" si="1"/>
        <v>0.29049727300044814</v>
      </c>
      <c r="CI40">
        <f t="shared" si="1"/>
        <v>0.13210096707702429</v>
      </c>
      <c r="CJ40">
        <f t="shared" si="1"/>
        <v>0.21161055820388852</v>
      </c>
      <c r="CK40">
        <f t="shared" si="1"/>
        <v>0.78083284593070823</v>
      </c>
      <c r="CL40">
        <f t="shared" si="1"/>
        <v>0.1545996987781304</v>
      </c>
      <c r="CM40">
        <f t="shared" si="1"/>
        <v>0.58649475416424945</v>
      </c>
    </row>
    <row r="41" spans="1:91">
      <c r="B41" s="89" t="s">
        <v>61</v>
      </c>
      <c r="D41">
        <f>ABS(CORREL($C$7:$C$38,D$7:D$38))</f>
        <v>0.26617392498384718</v>
      </c>
      <c r="E41">
        <f t="shared" ref="E41:BP41" si="2">ABS(CORREL($C$7:$C$38,E$7:E$38))</f>
        <v>0.22686321777305854</v>
      </c>
      <c r="F41">
        <f t="shared" si="2"/>
        <v>0.20487464739962388</v>
      </c>
      <c r="G41">
        <f t="shared" si="2"/>
        <v>0.17585392140045783</v>
      </c>
      <c r="H41">
        <f t="shared" si="2"/>
        <v>5.9577168118879155E-3</v>
      </c>
      <c r="I41">
        <f t="shared" si="2"/>
        <v>0.48908935931376363</v>
      </c>
      <c r="J41">
        <f t="shared" si="2"/>
        <v>0.16536920734718097</v>
      </c>
      <c r="K41">
        <f t="shared" si="2"/>
        <v>0.12544672611862803</v>
      </c>
      <c r="L41">
        <f t="shared" si="2"/>
        <v>5.9213527698966074E-2</v>
      </c>
      <c r="M41">
        <f t="shared" si="2"/>
        <v>0.36824146109235767</v>
      </c>
      <c r="N41">
        <f t="shared" si="2"/>
        <v>0.56762923922286534</v>
      </c>
      <c r="O41">
        <f t="shared" si="2"/>
        <v>0.35418121848605977</v>
      </c>
      <c r="P41">
        <f t="shared" si="2"/>
        <v>8.335518527940778E-3</v>
      </c>
      <c r="Q41">
        <f t="shared" si="2"/>
        <v>1.3307875178674369E-2</v>
      </c>
      <c r="R41">
        <f t="shared" si="2"/>
        <v>0.35438131694679731</v>
      </c>
      <c r="S41">
        <f t="shared" si="2"/>
        <v>0.26819030531167976</v>
      </c>
      <c r="T41">
        <f t="shared" si="2"/>
        <v>0.62375043316875822</v>
      </c>
      <c r="U41">
        <f t="shared" si="2"/>
        <v>0.14871305042888974</v>
      </c>
      <c r="V41">
        <f t="shared" si="2"/>
        <v>0.23741206673081999</v>
      </c>
      <c r="W41">
        <f t="shared" si="2"/>
        <v>0.61829276533945932</v>
      </c>
      <c r="X41">
        <f t="shared" si="2"/>
        <v>0.67031432013043102</v>
      </c>
      <c r="Y41">
        <f t="shared" si="2"/>
        <v>0.79070449277311183</v>
      </c>
      <c r="Z41">
        <f t="shared" si="2"/>
        <v>0.56035293057621616</v>
      </c>
      <c r="AA41">
        <f t="shared" si="2"/>
        <v>0.64645806239178705</v>
      </c>
      <c r="AB41">
        <f t="shared" si="2"/>
        <v>0.54777063933016767</v>
      </c>
      <c r="AC41">
        <f t="shared" si="2"/>
        <v>0.55636342984782028</v>
      </c>
      <c r="AD41">
        <f t="shared" si="2"/>
        <v>0.20105384727096967</v>
      </c>
      <c r="AE41">
        <f t="shared" si="2"/>
        <v>0.52179646726873108</v>
      </c>
      <c r="AF41">
        <f t="shared" si="2"/>
        <v>0.7490404263678434</v>
      </c>
      <c r="AG41">
        <f t="shared" si="2"/>
        <v>2.2361498430001018E-2</v>
      </c>
      <c r="AH41">
        <f t="shared" si="2"/>
        <v>0.42587137696471983</v>
      </c>
      <c r="AI41">
        <f t="shared" si="2"/>
        <v>5.4492602081858167E-2</v>
      </c>
      <c r="AJ41">
        <f t="shared" si="2"/>
        <v>0.62056002789743303</v>
      </c>
      <c r="AK41">
        <f t="shared" si="2"/>
        <v>2.0400575316061886E-2</v>
      </c>
      <c r="AL41">
        <f t="shared" si="2"/>
        <v>0.50235083449165385</v>
      </c>
      <c r="AM41">
        <f t="shared" si="2"/>
        <v>0.37820102736732736</v>
      </c>
      <c r="AN41">
        <f t="shared" si="2"/>
        <v>0.73007377801221607</v>
      </c>
      <c r="AO41">
        <f t="shared" si="2"/>
        <v>0.13216849946491577</v>
      </c>
      <c r="AP41">
        <f t="shared" si="2"/>
        <v>0.54196938656394311</v>
      </c>
      <c r="AQ41">
        <f t="shared" si="2"/>
        <v>0.27790891185493194</v>
      </c>
      <c r="AR41">
        <f t="shared" si="2"/>
        <v>0.40896343952885134</v>
      </c>
      <c r="AS41">
        <f t="shared" si="2"/>
        <v>0.12306989523542922</v>
      </c>
      <c r="AT41">
        <f t="shared" si="2"/>
        <v>0.17744368376873937</v>
      </c>
      <c r="AU41">
        <f t="shared" si="2"/>
        <v>0.2712385428794179</v>
      </c>
      <c r="AV41">
        <f t="shared" si="2"/>
        <v>7.1679633208512089E-2</v>
      </c>
      <c r="AW41">
        <f t="shared" si="2"/>
        <v>0.53483797701566149</v>
      </c>
      <c r="AX41">
        <f t="shared" si="2"/>
        <v>0.40987267957069667</v>
      </c>
      <c r="AY41">
        <f t="shared" si="2"/>
        <v>0.83695449058520333</v>
      </c>
      <c r="AZ41">
        <f t="shared" si="2"/>
        <v>0.3081879649321978</v>
      </c>
      <c r="BA41">
        <f t="shared" si="2"/>
        <v>1.0871027739395672E-2</v>
      </c>
      <c r="BB41">
        <f t="shared" si="2"/>
        <v>0.4696364789271435</v>
      </c>
      <c r="BC41">
        <f t="shared" si="2"/>
        <v>0.35243090238922903</v>
      </c>
      <c r="BD41">
        <f t="shared" si="2"/>
        <v>0.6287942171877654</v>
      </c>
      <c r="BE41">
        <f t="shared" si="2"/>
        <v>0.47280482740016627</v>
      </c>
      <c r="BF41">
        <f t="shared" si="2"/>
        <v>0.77278507443101463</v>
      </c>
      <c r="BG41">
        <f t="shared" si="2"/>
        <v>0.51528016986712843</v>
      </c>
      <c r="BH41">
        <f t="shared" si="2"/>
        <v>0.66350129752337095</v>
      </c>
      <c r="BI41">
        <f t="shared" si="2"/>
        <v>0.20943873975165664</v>
      </c>
      <c r="BJ41">
        <f t="shared" si="2"/>
        <v>0.20812720327628442</v>
      </c>
      <c r="BK41">
        <f t="shared" si="2"/>
        <v>0.22960035010938254</v>
      </c>
      <c r="BL41">
        <f t="shared" si="2"/>
        <v>0.41645971191435072</v>
      </c>
      <c r="BM41">
        <f t="shared" si="2"/>
        <v>0.21304854999598674</v>
      </c>
      <c r="BN41">
        <f t="shared" si="2"/>
        <v>0.25778727319495648</v>
      </c>
      <c r="BO41">
        <f t="shared" si="2"/>
        <v>8.1447550722947723E-2</v>
      </c>
      <c r="BP41">
        <f t="shared" si="2"/>
        <v>0.81605844822232998</v>
      </c>
      <c r="BQ41">
        <f t="shared" ref="BQ41:CM41" si="3">ABS(CORREL($C$7:$C$38,BQ$7:BQ$38))</f>
        <v>0.4596545793178563</v>
      </c>
      <c r="BR41">
        <f t="shared" si="3"/>
        <v>0.26440582651878342</v>
      </c>
      <c r="BS41">
        <f t="shared" si="3"/>
        <v>4.056037562174636E-3</v>
      </c>
      <c r="BT41">
        <f t="shared" si="3"/>
        <v>0.1865939277002778</v>
      </c>
      <c r="BU41">
        <f t="shared" si="3"/>
        <v>0.30991301383056286</v>
      </c>
      <c r="BV41">
        <f t="shared" si="3"/>
        <v>7.0878688778484804E-5</v>
      </c>
      <c r="BW41">
        <f t="shared" si="3"/>
        <v>0.22286946436259047</v>
      </c>
      <c r="BX41">
        <f t="shared" si="3"/>
        <v>0.56650254978295755</v>
      </c>
      <c r="BY41">
        <f t="shared" si="3"/>
        <v>0.27409956140885816</v>
      </c>
      <c r="BZ41">
        <f t="shared" si="3"/>
        <v>0.33183480848496982</v>
      </c>
      <c r="CA41">
        <f t="shared" si="3"/>
        <v>0.20297551136106495</v>
      </c>
      <c r="CB41">
        <f t="shared" si="3"/>
        <v>0.13245779918174599</v>
      </c>
      <c r="CC41">
        <f t="shared" si="3"/>
        <v>0.61449833092399175</v>
      </c>
      <c r="CD41">
        <f t="shared" si="3"/>
        <v>0.104856403168563</v>
      </c>
      <c r="CE41">
        <f t="shared" si="3"/>
        <v>0.23437187273052409</v>
      </c>
      <c r="CF41">
        <f t="shared" si="3"/>
        <v>0.48635445571974367</v>
      </c>
      <c r="CG41">
        <f t="shared" si="3"/>
        <v>0.58570150869615278</v>
      </c>
      <c r="CH41">
        <f t="shared" si="3"/>
        <v>0.16741628354148644</v>
      </c>
      <c r="CI41">
        <f t="shared" si="3"/>
        <v>0.14607452812569791</v>
      </c>
      <c r="CJ41">
        <f t="shared" si="3"/>
        <v>0.17872030995946078</v>
      </c>
      <c r="CK41">
        <f t="shared" si="3"/>
        <v>0.68841409402644094</v>
      </c>
      <c r="CL41">
        <f t="shared" si="3"/>
        <v>0.49426944539802981</v>
      </c>
      <c r="CM41">
        <f t="shared" si="3"/>
        <v>0.46029864228117501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2"/>
  <dimension ref="A1:CM41"/>
  <sheetViews>
    <sheetView topLeftCell="K1" zoomScale="85" zoomScaleNormal="85" workbookViewId="0">
      <selection activeCell="A10" sqref="A10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IF('02 (ind)'!B$1="si",100*(('02 (ind)'!B6-MIN('02 (ind)'!B$6:B$37))/(MAX('02 (ind)'!B$6:B$37)-MIN('02 (ind)'!B$6:B$37))),ABS(-100+(100*(('02 (ind)'!B6-MIN('02 (ind)'!B$6:B$37))/(MAX('02 (ind)'!B$6:B$37)-MIN('02 (ind)'!B$6:B$37))))))</f>
        <v>2.5568683929650384</v>
      </c>
      <c r="C7" s="87">
        <f>IF('02 (ind)'!C$1="si",100*(('02 (ind)'!C6-MIN('02 (ind)'!C$6:C$37))/(MAX('02 (ind)'!C$6:C$37)-MIN('02 (ind)'!C$6:C$37))),ABS(-100+(100*(('02 (ind)'!C6-MIN('02 (ind)'!C$6:C$37))/(MAX('02 (ind)'!C$6:C$37)-MIN('02 (ind)'!C$6:C$37))))))</f>
        <v>50.659790724924811</v>
      </c>
      <c r="D7" s="87">
        <f>IF('02 (ind)'!D$1="si",100*(('02 (ind)'!D6-MIN('02 (ind)'!D$6:D$37))/(MAX('02 (ind)'!D$6:D$37)-MIN('02 (ind)'!D$6:D$37))),ABS(-100+(100*(('02 (ind)'!D6-MIN('02 (ind)'!D$6:D$37))/(MAX('02 (ind)'!D$6:D$37)-MIN('02 (ind)'!D$6:D$37))))))</f>
        <v>74.486549456088341</v>
      </c>
      <c r="E7" s="87">
        <f>IF('02 (ind)'!E$1="si",100*(('02 (ind)'!E6-MIN('02 (ind)'!E$6:E$37))/(MAX('02 (ind)'!E$6:E$37)-MIN('02 (ind)'!E$6:E$37))),ABS(-100+(100*(('02 (ind)'!E6-MIN('02 (ind)'!E$6:E$37))/(MAX('02 (ind)'!E$6:E$37)-MIN('02 (ind)'!E$6:E$37))))))</f>
        <v>82.191780821917803</v>
      </c>
      <c r="F7" s="87">
        <f>IF('02 (ind)'!F$1="si",100*(('02 (ind)'!F6-MIN('02 (ind)'!F$6:F$37))/(MAX('02 (ind)'!F$6:F$37)-MIN('02 (ind)'!F$6:F$37))),ABS(-100+(100*(('02 (ind)'!F6-MIN('02 (ind)'!F$6:F$37))/(MAX('02 (ind)'!F$6:F$37)-MIN('02 (ind)'!F$6:F$37))))))</f>
        <v>100</v>
      </c>
      <c r="G7" s="87">
        <f>IF('02 (ind)'!G$1="si",100*(('02 (ind)'!G6-MIN('02 (ind)'!G$6:G$37))/(MAX('02 (ind)'!G$6:G$37)-MIN('02 (ind)'!G$6:G$37))),ABS(-100+(100*(('02 (ind)'!G6-MIN('02 (ind)'!G$6:G$37))/(MAX('02 (ind)'!G$6:G$37)-MIN('02 (ind)'!G$6:G$37))))))</f>
        <v>100</v>
      </c>
      <c r="H7" s="87">
        <f>IF('02 (ind)'!H$1="si",100*(('02 (ind)'!H6-MIN('02 (ind)'!H$6:H$37))/(MAX('02 (ind)'!H$6:H$37)-MIN('02 (ind)'!H$6:H$37))),ABS(-100+(100*(('02 (ind)'!H6-MIN('02 (ind)'!H$6:H$37))/(MAX('02 (ind)'!H$6:H$37)-MIN('02 (ind)'!H$6:H$37))))))</f>
        <v>98.121085594989566</v>
      </c>
      <c r="I7" s="87">
        <f>IF('02 (ind)'!I$1="si",100*(('02 (ind)'!I6-MIN('02 (ind)'!I$6:I$37))/(MAX('02 (ind)'!I$6:I$37)-MIN('02 (ind)'!I$6:I$37))),ABS(-100+(100*(('02 (ind)'!I6-MIN('02 (ind)'!I$6:I$37))/(MAX('02 (ind)'!I$6:I$37)-MIN('02 (ind)'!I$6:I$37))))))</f>
        <v>76.960000000000008</v>
      </c>
      <c r="J7" s="87">
        <f>IF('02 (ind)'!J$1="si",100*(('02 (ind)'!J6-MIN('02 (ind)'!J$6:J$37))/(MAX('02 (ind)'!J$6:J$37)-MIN('02 (ind)'!J$6:J$37))),ABS(-100+(100*(('02 (ind)'!J6-MIN('02 (ind)'!J$6:J$37))/(MAX('02 (ind)'!J$6:J$37)-MIN('02 (ind)'!J$6:J$37))))))</f>
        <v>8.1645569620253138</v>
      </c>
      <c r="K7" s="87">
        <f>IF('02 (ind)'!K$1="si",100*(('02 (ind)'!K6-MIN('02 (ind)'!K$6:K$37))/(MAX('02 (ind)'!K$6:K$37)-MIN('02 (ind)'!K$6:K$37))),ABS(-100+(100*(('02 (ind)'!K6-MIN('02 (ind)'!K$6:K$37))/(MAX('02 (ind)'!K$6:K$37)-MIN('02 (ind)'!K$6:K$37))))))</f>
        <v>52.5961678051045</v>
      </c>
      <c r="L7" s="87">
        <f>IF('02 (ind)'!L$1="si",100*(('02 (ind)'!L6-MIN('02 (ind)'!L$6:L$37))/(MAX('02 (ind)'!L$6:L$37)-MIN('02 (ind)'!L$6:L$37))),ABS(-100+(100*(('02 (ind)'!L6-MIN('02 (ind)'!L$6:L$37))/(MAX('02 (ind)'!L$6:L$37)-MIN('02 (ind)'!L$6:L$37))))))</f>
        <v>97.604511030505307</v>
      </c>
      <c r="M7" s="87">
        <f>IF('02 (ind)'!M$1="si",100*(('02 (ind)'!M6-MIN('02 (ind)'!M$6:M$37))/(MAX('02 (ind)'!M$6:M$37)-MIN('02 (ind)'!M$6:M$37))),ABS(-100+(100*(('02 (ind)'!M6-MIN('02 (ind)'!M$6:M$37))/(MAX('02 (ind)'!M$6:M$37)-MIN('02 (ind)'!M$6:M$37))))))</f>
        <v>33.576142113038507</v>
      </c>
      <c r="N7" s="87">
        <f>IF('02 (ind)'!N$1="si",100*(('02 (ind)'!N6-MIN('02 (ind)'!N$6:N$37))/(MAX('02 (ind)'!N$6:N$37)-MIN('02 (ind)'!N$6:N$37))),ABS(-100+(100*(('02 (ind)'!N6-MIN('02 (ind)'!N$6:N$37))/(MAX('02 (ind)'!N$6:N$37)-MIN('02 (ind)'!N$6:N$37))))))</f>
        <v>61.763716724126027</v>
      </c>
      <c r="O7" s="87">
        <f>IF('02 (ind)'!O$1="si",100*(('02 (ind)'!O6-MIN('02 (ind)'!O$6:O$37))/(MAX('02 (ind)'!O$6:O$37)-MIN('02 (ind)'!O$6:O$37))),ABS(-100+(100*(('02 (ind)'!O6-MIN('02 (ind)'!O$6:O$37))/(MAX('02 (ind)'!O$6:O$37)-MIN('02 (ind)'!O$6:O$37))))))</f>
        <v>96.739130434782609</v>
      </c>
      <c r="P7" s="87">
        <f>IF('02 (ind)'!P$1="si",100*(('02 (ind)'!P6-MIN('02 (ind)'!P$6:P$37))/(MAX('02 (ind)'!P$6:P$37)-MIN('02 (ind)'!P$6:P$37))),ABS(-100+(100*(('02 (ind)'!P6-MIN('02 (ind)'!P$6:P$37))/(MAX('02 (ind)'!P$6:P$37)-MIN('02 (ind)'!P$6:P$37))))))</f>
        <v>5.9136882987374424</v>
      </c>
      <c r="Q7" s="87">
        <f>IF('02 (ind)'!Q$1="si",100*(('02 (ind)'!Q6-MIN('02 (ind)'!Q$6:Q$37))/(MAX('02 (ind)'!Q$6:Q$37)-MIN('02 (ind)'!Q$6:Q$37))),ABS(-100+(100*(('02 (ind)'!Q6-MIN('02 (ind)'!Q$6:Q$37))/(MAX('02 (ind)'!Q$6:Q$37)-MIN('02 (ind)'!Q$6:Q$37))))))</f>
        <v>48.998171145608069</v>
      </c>
      <c r="R7" s="87">
        <f>IF('02 (ind)'!R$1="si",100*(('02 (ind)'!R6-MIN('02 (ind)'!R$6:R$37))/(MAX('02 (ind)'!R$6:R$37)-MIN('02 (ind)'!R$6:R$37))),ABS(-100+(100*(('02 (ind)'!R6-MIN('02 (ind)'!R$6:R$37))/(MAX('02 (ind)'!R$6:R$37)-MIN('02 (ind)'!R$6:R$37))))))</f>
        <v>0.18456492344065065</v>
      </c>
      <c r="S7" s="75">
        <f>ABS(ABS(('02 (ind)'!S6-((MAX('02 (ind)'!S$6:S$37)+MIN('02 (ind)'!S$6:S$37))/2))/(((MAX('02 (ind)'!S$6:S$37)+MIN('02 (ind)'!S$6:S$37))/2)-MAX('02 (ind)'!S$6:S$37))*100)-100)</f>
        <v>68.868440705883714</v>
      </c>
      <c r="T7" s="75">
        <f>IF('02 (ind)'!T$1="si",100*(('02 (ind)'!T6-MIN('02 (ind)'!T$6:T$37))/(MAX('02 (ind)'!T$6:T$37)-MIN('02 (ind)'!T$6:T$37))),ABS(-100+(100*(('02 (ind)'!T6-MIN('02 (ind)'!T$6:T$37))/(MAX('02 (ind)'!T$6:T$37)-MIN('02 (ind)'!T$6:T$37))))))</f>
        <v>25.420040956902167</v>
      </c>
      <c r="U7" s="75">
        <f>IF('02 (ind)'!U$1="si",100*(('02 (ind)'!U6-MIN('02 (ind)'!U$6:U$37))/(MAX('02 (ind)'!U$6:U$37)-MIN('02 (ind)'!U$6:U$37))),ABS(-100+(100*(('02 (ind)'!U6-MIN('02 (ind)'!U$6:U$37))/(MAX('02 (ind)'!U$6:U$37)-MIN('02 (ind)'!U$6:U$37))))))</f>
        <v>0</v>
      </c>
      <c r="V7" s="75">
        <f>IF('02 (ind)'!V$1="si",100*(('02 (ind)'!V6-MIN('02 (ind)'!V$6:V$37))/(MAX('02 (ind)'!V$6:V$37)-MIN('02 (ind)'!V$6:V$37))),ABS(-100+(100*(('02 (ind)'!V6-MIN('02 (ind)'!V$6:V$37))/(MAX('02 (ind)'!V$6:V$37)-MIN('02 (ind)'!V$6:V$37))))))</f>
        <v>96.685082872928177</v>
      </c>
      <c r="W7" s="75">
        <f>IF('02 (ind)'!W$1="si",100*(('02 (ind)'!W6-MIN('02 (ind)'!W$6:W$37))/(MAX('02 (ind)'!W$6:W$37)-MIN('02 (ind)'!W$6:W$37))),ABS(-100+(100*(('02 (ind)'!W6-MIN('02 (ind)'!W$6:W$37))/(MAX('02 (ind)'!W$6:W$37)-MIN('02 (ind)'!W$6:W$37))))))</f>
        <v>93.38121269632677</v>
      </c>
      <c r="X7" s="75">
        <f>IF('02 (ind)'!X$1="si",100*(('02 (ind)'!X6-MIN('02 (ind)'!X$6:X$37))/(MAX('02 (ind)'!X$6:X$37)-MIN('02 (ind)'!X$6:X$37))),ABS(-100+(100*(('02 (ind)'!X6-MIN('02 (ind)'!X$6:X$37))/(MAX('02 (ind)'!X$6:X$37)-MIN('02 (ind)'!X$6:X$37))))))</f>
        <v>94.167545700496817</v>
      </c>
      <c r="Y7" s="75">
        <f>IF('02 (ind)'!Y$1="si",100*(('02 (ind)'!Y6-MIN('02 (ind)'!Y$6:Y$37))/(MAX('02 (ind)'!Y$6:Y$37)-MIN('02 (ind)'!Y$6:Y$37))),ABS(-100+(100*(('02 (ind)'!Y6-MIN('02 (ind)'!Y$6:Y$37))/(MAX('02 (ind)'!Y$6:Y$37)-MIN('02 (ind)'!Y$6:Y$37))))))</f>
        <v>76.690805060122472</v>
      </c>
      <c r="Z7" s="75">
        <f>IF('02 (ind)'!Z$1="si",100*(('02 (ind)'!Z6-MIN('02 (ind)'!Z$6:Z$37))/(MAX('02 (ind)'!Z$6:Z$37)-MIN('02 (ind)'!Z$6:Z$37))),ABS(-100+(100*(('02 (ind)'!Z6-MIN('02 (ind)'!Z$6:Z$37))/(MAX('02 (ind)'!Z$6:Z$37)-MIN('02 (ind)'!Z$6:Z$37))))))</f>
        <v>78.504513396641585</v>
      </c>
      <c r="AA7" s="75">
        <f>IF('02 (ind)'!AA$1="si",100*(('02 (ind)'!AA6-MIN('02 (ind)'!AA$6:AA$37))/(MAX('02 (ind)'!AA$6:AA$37)-MIN('02 (ind)'!AA$6:AA$37))),ABS(-100+(100*(('02 (ind)'!AA6-MIN('02 (ind)'!AA$6:AA$37))/(MAX('02 (ind)'!AA$6:AA$37)-MIN('02 (ind)'!AA$6:AA$37))))))</f>
        <v>67.849692728876704</v>
      </c>
      <c r="AB7" s="75">
        <f>IF('02 (ind)'!AB$1="si",100*(('02 (ind)'!AB6-MIN('02 (ind)'!AB$6:AB$37))/(MAX('02 (ind)'!AB$6:AB$37)-MIN('02 (ind)'!AB$6:AB$37))),ABS(-100+(100*(('02 (ind)'!AB6-MIN('02 (ind)'!AB$6:AB$37))/(MAX('02 (ind)'!AB$6:AB$37)-MIN('02 (ind)'!AB$6:AB$37))))))</f>
        <v>42.432990890467281</v>
      </c>
      <c r="AC7" s="75">
        <f>IF('02 (ind)'!AC$1="si",100*(('02 (ind)'!AC6-MIN('02 (ind)'!AC$6:AC$37))/(MAX('02 (ind)'!AC$6:AC$37)-MIN('02 (ind)'!AC$6:AC$37))),ABS(-100+(100*(('02 (ind)'!AC6-MIN('02 (ind)'!AC$6:AC$37))/(MAX('02 (ind)'!AC$6:AC$37)-MIN('02 (ind)'!AC$6:AC$37))))))</f>
        <v>53.544718311753478</v>
      </c>
      <c r="AD7" s="75">
        <f>IF('02 (ind)'!AD$1="si",100*(('02 (ind)'!AD6-MIN('02 (ind)'!AD$6:AD$37))/(MAX('02 (ind)'!AD$6:AD$37)-MIN('02 (ind)'!AD$6:AD$37))),ABS(-100+(100*(('02 (ind)'!AD6-MIN('02 (ind)'!AD$6:AD$37))/(MAX('02 (ind)'!AD$6:AD$37)-MIN('02 (ind)'!AD$6:AD$37))))))</f>
        <v>50.147835641232405</v>
      </c>
      <c r="AE7" s="75">
        <f>IF('02 (ind)'!AE$1="si",100*(('02 (ind)'!AE6-MIN('02 (ind)'!AE$6:AE$37))/(MAX('02 (ind)'!AE$6:AE$37)-MIN('02 (ind)'!AE$6:AE$37))),ABS(-100+(100*(('02 (ind)'!AE6-MIN('02 (ind)'!AE$6:AE$37))/(MAX('02 (ind)'!AE$6:AE$37)-MIN('02 (ind)'!AE$6:AE$37))))))</f>
        <v>60.776974737036639</v>
      </c>
      <c r="AF7" s="75">
        <f>IF('02 (ind)'!AF$1="si",100*(('02 (ind)'!AF6-MIN('02 (ind)'!AF$6:AF$37))/(MAX('02 (ind)'!AF$6:AF$37)-MIN('02 (ind)'!AF$6:AF$37))),ABS(-100+(100*(('02 (ind)'!AF6-MIN('02 (ind)'!AF$6:AF$37))/(MAX('02 (ind)'!AF$6:AF$37)-MIN('02 (ind)'!AF$6:AF$37))))))</f>
        <v>91.803278688524586</v>
      </c>
      <c r="AG7" s="75">
        <f>IF('02 (ind)'!AG$1="si",100*(('02 (ind)'!AG6-MIN('02 (ind)'!AG$6:AG$37))/(MAX('02 (ind)'!AG$6:AG$37)-MIN('02 (ind)'!AG$6:AG$37))),ABS(-100+(100*(('02 (ind)'!AG6-MIN('02 (ind)'!AG$6:AG$37))/(MAX('02 (ind)'!AG$6:AG$37)-MIN('02 (ind)'!AG$6:AG$37))))))</f>
        <v>43.346007604562708</v>
      </c>
      <c r="AH7" s="75">
        <f>IF('02 (ind)'!AH$1="si",100*(('02 (ind)'!AH6-MIN('02 (ind)'!AH$6:AH$37))/(MAX('02 (ind)'!AH$6:AH$37)-MIN('02 (ind)'!AH$6:AH$37))),ABS(-100+(100*(('02 (ind)'!AH6-MIN('02 (ind)'!AH$6:AH$37))/(MAX('02 (ind)'!AH$6:AH$37)-MIN('02 (ind)'!AH$6:AH$37))))))</f>
        <v>43.037974683544292</v>
      </c>
      <c r="AI7" s="75">
        <f>IF('02 (ind)'!AI$1="si",100*(('02 (ind)'!AI6-MIN('02 (ind)'!AI$6:AI$37))/(MAX('02 (ind)'!AI$6:AI$37)-MIN('02 (ind)'!AI$6:AI$37))),ABS(-100+(100*(('02 (ind)'!AI6-MIN('02 (ind)'!AI$6:AI$37))/(MAX('02 (ind)'!AI$6:AI$37)-MIN('02 (ind)'!AI$6:AI$37))))))</f>
        <v>2.6930685678026207</v>
      </c>
      <c r="AJ7" s="75">
        <f>IF('02 (ind)'!AJ$1="si",100*(('02 (ind)'!AJ6-MIN('02 (ind)'!AJ$6:AJ$37))/(MAX('02 (ind)'!AJ$6:AJ$37)-MIN('02 (ind)'!AJ$6:AJ$37))),ABS(-100+(100*(('02 (ind)'!AJ6-MIN('02 (ind)'!AJ$6:AJ$37))/(MAX('02 (ind)'!AJ$6:AJ$37)-MIN('02 (ind)'!AJ$6:AJ$37))))))</f>
        <v>81.403912543153083</v>
      </c>
      <c r="AK7" s="75">
        <f>IF('02 (ind)'!AK$1="si",100*(('02 (ind)'!AK6-MIN('02 (ind)'!AK$6:AK$37))/(MAX('02 (ind)'!AK$6:AK$37)-MIN('02 (ind)'!AK$6:AK$37))),ABS(-100+(100*(('02 (ind)'!AK6-MIN('02 (ind)'!AK$6:AK$37))/(MAX('02 (ind)'!AK$6:AK$37)-MIN('02 (ind)'!AK$6:AK$37))))))</f>
        <v>17.551093146533372</v>
      </c>
      <c r="AL7" s="75">
        <f>IF('02 (ind)'!AL$1="si",100*(('02 (ind)'!AL6-MIN('02 (ind)'!AL$6:AL$37))/(MAX('02 (ind)'!AL$6:AL$37)-MIN('02 (ind)'!AL$6:AL$37))),ABS(-100+(100*(('02 (ind)'!AL6-MIN('02 (ind)'!AL$6:AL$37))/(MAX('02 (ind)'!AL$6:AL$37)-MIN('02 (ind)'!AL$6:AL$37))))))</f>
        <v>95.78821715700623</v>
      </c>
      <c r="AM7" s="75">
        <f>IF('02 (ind)'!AM$1="si",100*(('02 (ind)'!AM6-MIN('02 (ind)'!AM$6:AM$37))/(MAX('02 (ind)'!AM$6:AM$37)-MIN('02 (ind)'!AM$6:AM$37))),ABS(-100+(100*(('02 (ind)'!AM6-MIN('02 (ind)'!AM$6:AM$37))/(MAX('02 (ind)'!AM$6:AM$37)-MIN('02 (ind)'!AM$6:AM$37))))))</f>
        <v>97.338739087398892</v>
      </c>
      <c r="AN7" s="75">
        <f>IF('02 (ind)'!AN$1="si",100*(('02 (ind)'!AN6-MIN('02 (ind)'!AN$6:AN$37))/(MAX('02 (ind)'!AN$6:AN$37)-MIN('02 (ind)'!AN$6:AN$37))),ABS(-100+(100*(('02 (ind)'!AN6-MIN('02 (ind)'!AN$6:AN$37))/(MAX('02 (ind)'!AN$6:AN$37)-MIN('02 (ind)'!AN$6:AN$37))))))</f>
        <v>32.07255975465128</v>
      </c>
      <c r="AO7" s="75">
        <f>IF('02 (ind)'!AO$1="si",100*(('02 (ind)'!AO6-MIN('02 (ind)'!AO$6:AO$37))/(MAX('02 (ind)'!AO$6:AO$37)-MIN('02 (ind)'!AO$6:AO$37))),ABS(-100+(100*(('02 (ind)'!AO6-MIN('02 (ind)'!AO$6:AO$37))/(MAX('02 (ind)'!AO$6:AO$37)-MIN('02 (ind)'!AO$6:AO$37))))))</f>
        <v>63.161515121241486</v>
      </c>
      <c r="AP7" s="75">
        <f>IF('02 (ind)'!AP$1="si",100*(('02 (ind)'!AP6-MIN('02 (ind)'!AP$6:AP$37))/(MAX('02 (ind)'!AP$6:AP$37)-MIN('02 (ind)'!AP$6:AP$37))),ABS(-100+(100*(('02 (ind)'!AP6-MIN('02 (ind)'!AP$6:AP$37))/(MAX('02 (ind)'!AP$6:AP$37)-MIN('02 (ind)'!AP$6:AP$37))))))</f>
        <v>90.613910939132182</v>
      </c>
      <c r="AQ7" s="75">
        <f>IF('02 (ind)'!AQ$1="si",100*(('02 (ind)'!AQ6-MIN('02 (ind)'!AQ$6:AQ$37))/(MAX('02 (ind)'!AQ$6:AQ$37)-MIN('02 (ind)'!AQ$6:AQ$37))),ABS(-100+(100*(('02 (ind)'!AQ6-MIN('02 (ind)'!AQ$6:AQ$37))/(MAX('02 (ind)'!AQ$6:AQ$37)-MIN('02 (ind)'!AQ$6:AQ$37))))))</f>
        <v>10.433187152626729</v>
      </c>
      <c r="AR7" s="75">
        <f>IF('02 (ind)'!AR$1="si",100*(('02 (ind)'!AR6-MIN('02 (ind)'!AR$6:AR$37))/(MAX('02 (ind)'!AR$6:AR$37)-MIN('02 (ind)'!AR$6:AR$37))),ABS(-100+(100*(('02 (ind)'!AR6-MIN('02 (ind)'!AR$6:AR$37))/(MAX('02 (ind)'!AR$6:AR$37)-MIN('02 (ind)'!AR$6:AR$37))))))</f>
        <v>36.357005527736206</v>
      </c>
      <c r="AS7" s="75">
        <f>IF('02 (ind)'!AS$1="si",100*(('02 (ind)'!AS6-MIN('02 (ind)'!AS$6:AS$37))/(MAX('02 (ind)'!AS$6:AS$37)-MIN('02 (ind)'!AS$6:AS$37))),ABS(-100+(100*(('02 (ind)'!AS6-MIN('02 (ind)'!AS$6:AS$37))/(MAX('02 (ind)'!AS$6:AS$37)-MIN('02 (ind)'!AS$6:AS$37))))))</f>
        <v>74.42285308227514</v>
      </c>
      <c r="AT7" s="75">
        <f>IF('02 (ind)'!AT$1="si",100*(('02 (ind)'!AT6-MIN('02 (ind)'!AT$6:AT$37))/(MAX('02 (ind)'!AT$6:AT$37)-MIN('02 (ind)'!AT$6:AT$37))),ABS(-100+(100*(('02 (ind)'!AT6-MIN('02 (ind)'!AT$6:AT$37))/(MAX('02 (ind)'!AT$6:AT$37)-MIN('02 (ind)'!AT$6:AT$37))))))</f>
        <v>0</v>
      </c>
      <c r="AU7" s="75">
        <f>IF('02 (ind)'!AU$1="si",100*(('02 (ind)'!AU6-MIN('02 (ind)'!AU$6:AU$37))/(MAX('02 (ind)'!AU$6:AU$37)-MIN('02 (ind)'!AU$6:AU$37))),ABS(-100+(100*(('02 (ind)'!AU6-MIN('02 (ind)'!AU$6:AU$37))/(MAX('02 (ind)'!AU$6:AU$37)-MIN('02 (ind)'!AU$6:AU$37))))))</f>
        <v>91.743119266055047</v>
      </c>
      <c r="AV7" s="75">
        <f>IF('02 (ind)'!AV$1="si",100*(('02 (ind)'!AV6-MIN('02 (ind)'!AV$6:AV$37))/(MAX('02 (ind)'!AV$6:AV$37)-MIN('02 (ind)'!AV$6:AV$37))),ABS(-100+(100*(('02 (ind)'!AV6-MIN('02 (ind)'!AV$6:AV$37))/(MAX('02 (ind)'!AV$6:AV$37)-MIN('02 (ind)'!AV$6:AV$37))))))</f>
        <v>100</v>
      </c>
      <c r="AW7" s="75">
        <f>IF('02 (ind)'!AW$1="si",100*(('02 (ind)'!AW6-MIN('02 (ind)'!AW$6:AW$37))/(MAX('02 (ind)'!AW$6:AW$37)-MIN('02 (ind)'!AW$6:AW$37))),ABS(-100+(100*(('02 (ind)'!AW6-MIN('02 (ind)'!AW$6:AW$37))/(MAX('02 (ind)'!AW$6:AW$37)-MIN('02 (ind)'!AW$6:AW$37))))))</f>
        <v>54.536029030585787</v>
      </c>
      <c r="AX7" s="75">
        <f>IF('02 (ind)'!AX$1="si",100*(('02 (ind)'!AX6-MIN('02 (ind)'!AX$6:AX$37))/(MAX('02 (ind)'!AX$6:AX$37)-MIN('02 (ind)'!AX$6:AX$37))),ABS(-100+(100*(('02 (ind)'!AX6-MIN('02 (ind)'!AX$6:AX$37))/(MAX('02 (ind)'!AX$6:AX$37)-MIN('02 (ind)'!AX$6:AX$37))))))</f>
        <v>28.398053125591648</v>
      </c>
      <c r="AY7" s="75">
        <f>IF('02 (ind)'!AY$1="si",100*(('02 (ind)'!AY6-MIN('02 (ind)'!AY$6:AY$37))/(MAX('02 (ind)'!AY$6:AY$37)-MIN('02 (ind)'!AY$6:AY$37))),ABS(-100+(100*(('02 (ind)'!AY6-MIN('02 (ind)'!AY$6:AY$37))/(MAX('02 (ind)'!AY$6:AY$37)-MIN('02 (ind)'!AY$6:AY$37))))))</f>
        <v>59.41960038058992</v>
      </c>
      <c r="AZ7" s="75">
        <f>IF('02 (ind)'!AZ$1="si",100*(('02 (ind)'!AZ6-MIN('02 (ind)'!AZ$6:AZ$37))/(MAX('02 (ind)'!AZ$6:AZ$37)-MIN('02 (ind)'!AZ$6:AZ$37))),ABS(-100+(100*(('02 (ind)'!AZ6-MIN('02 (ind)'!AZ$6:AZ$37))/(MAX('02 (ind)'!AZ$6:AZ$37)-MIN('02 (ind)'!AZ$6:AZ$37))))))</f>
        <v>8.5763998922584808</v>
      </c>
      <c r="BA7" s="75">
        <f>IF('02 (ind)'!BA$1="si",100*(('02 (ind)'!BA6-MIN('02 (ind)'!BA$6:BA$37))/(MAX('02 (ind)'!BA$6:BA$37)-MIN('02 (ind)'!BA$6:BA$37))),ABS(-100+(100*(('02 (ind)'!BA6-MIN('02 (ind)'!BA$6:BA$37))/(MAX('02 (ind)'!BA$6:BA$37)-MIN('02 (ind)'!BA$6:BA$37))))))</f>
        <v>15.899047581958921</v>
      </c>
      <c r="BB7" s="75">
        <f>IF('02 (ind)'!BB$1="si",100*(('02 (ind)'!BB6-MIN('02 (ind)'!BB$6:BB$37))/(MAX('02 (ind)'!BB$6:BB$37)-MIN('02 (ind)'!BB$6:BB$37))),ABS(-100+(100*(('02 (ind)'!BB6-MIN('02 (ind)'!BB$6:BB$37))/(MAX('02 (ind)'!BB$6:BB$37)-MIN('02 (ind)'!BB$6:BB$37))))))</f>
        <v>29.082109057515027</v>
      </c>
      <c r="BC7" s="75">
        <f>IF('02 (ind)'!BC$1="si",100*(('02 (ind)'!BC6-MIN('02 (ind)'!BC$6:BC$37))/(MAX('02 (ind)'!BC$6:BC$37)-MIN('02 (ind)'!BC$6:BC$37))),ABS(-100+(100*(('02 (ind)'!BC6-MIN('02 (ind)'!BC$6:BC$37))/(MAX('02 (ind)'!BC$6:BC$37)-MIN('02 (ind)'!BC$6:BC$37))))))</f>
        <v>16.002029279071049</v>
      </c>
      <c r="BD7" s="75">
        <f>IF('02 (ind)'!BD$1="si",100*(('02 (ind)'!BD6-MIN('02 (ind)'!BD$6:BD$37))/(MAX('02 (ind)'!BD$6:BD$37)-MIN('02 (ind)'!BD$6:BD$37))),ABS(-100+(100*(('02 (ind)'!BD6-MIN('02 (ind)'!BD$6:BD$37))/(MAX('02 (ind)'!BD$6:BD$37)-MIN('02 (ind)'!BD$6:BD$37))))))</f>
        <v>57.696645007663484</v>
      </c>
      <c r="BE7" s="75">
        <f>IF('02 (ind)'!BE$1="si",100*(('02 (ind)'!BE6-MIN('02 (ind)'!BE$6:BE$37))/(MAX('02 (ind)'!BE$6:BE$37)-MIN('02 (ind)'!BE$6:BE$37))),ABS(-100+(100*(('02 (ind)'!BE6-MIN('02 (ind)'!BE$6:BE$37))/(MAX('02 (ind)'!BE$6:BE$37)-MIN('02 (ind)'!BE$6:BE$37))))))</f>
        <v>23.262548262548258</v>
      </c>
      <c r="BF7" s="75">
        <f>IF('02 (ind)'!BF$1="si",100*(('02 (ind)'!BF6-MIN('02 (ind)'!BF$6:BF$37))/(MAX('02 (ind)'!BF$6:BF$37)-MIN('02 (ind)'!BF$6:BF$37))),ABS(-100+(100*(('02 (ind)'!BF6-MIN('02 (ind)'!BF$6:BF$37))/(MAX('02 (ind)'!BF$6:BF$37)-MIN('02 (ind)'!BF$6:BF$37))))))</f>
        <v>26.482572405331151</v>
      </c>
      <c r="BG7" s="75">
        <f>IF('02 (ind)'!BG$1="si",100*(('02 (ind)'!BG6-MIN('02 (ind)'!BG$6:BG$37))/(MAX('02 (ind)'!BG$6:BG$37)-MIN('02 (ind)'!BG$6:BG$37))),ABS(-100+(100*(('02 (ind)'!BG6-MIN('02 (ind)'!BG$6:BG$37))/(MAX('02 (ind)'!BG$6:BG$37)-MIN('02 (ind)'!BG$6:BG$37))))))</f>
        <v>29.691702598532256</v>
      </c>
      <c r="BH7" s="75">
        <f>IF('02 (ind)'!BH$1="si",100*(('02 (ind)'!BH6-MIN('02 (ind)'!BH$6:BH$37))/(MAX('02 (ind)'!BH$6:BH$37)-MIN('02 (ind)'!BH$6:BH$37))),ABS(-100+(100*(('02 (ind)'!BH6-MIN('02 (ind)'!BH$6:BH$37))/(MAX('02 (ind)'!BH$6:BH$37)-MIN('02 (ind)'!BH$6:BH$37))))))</f>
        <v>16.146426712668777</v>
      </c>
      <c r="BI7" s="75">
        <f>IF('02 (ind)'!BI$1="si",100*(('02 (ind)'!BI6-MIN('02 (ind)'!BI$6:BI$37))/(MAX('02 (ind)'!BI$6:BI$37)-MIN('02 (ind)'!BI$6:BI$37))),ABS(-100+(100*(('02 (ind)'!BI6-MIN('02 (ind)'!BI$6:BI$37))/(MAX('02 (ind)'!BI$6:BI$37)-MIN('02 (ind)'!BI$6:BI$37))))))</f>
        <v>98.100149744394813</v>
      </c>
      <c r="BJ7" s="75">
        <f>IF('02 (ind)'!BJ$1="si",100*(('02 (ind)'!BJ6-MIN('02 (ind)'!BJ$6:BJ$37))/(MAX('02 (ind)'!BJ$6:BJ$37)-MIN('02 (ind)'!BJ$6:BJ$37))),ABS(-100+(100*(('02 (ind)'!BJ6-MIN('02 (ind)'!BJ$6:BJ$37))/(MAX('02 (ind)'!BJ$6:BJ$37)-MIN('02 (ind)'!BJ$6:BJ$37))))))</f>
        <v>1.5137090373739735E-3</v>
      </c>
      <c r="BK7" s="75">
        <f>IF('02 (ind)'!BK$1="si",100*(('02 (ind)'!BK6-MIN('02 (ind)'!BK$6:BK$37))/(MAX('02 (ind)'!BK$6:BK$37)-MIN('02 (ind)'!BK$6:BK$37))),ABS(-100+(100*(('02 (ind)'!BK6-MIN('02 (ind)'!BK$6:BK$37))/(MAX('02 (ind)'!BK$6:BK$37)-MIN('02 (ind)'!BK$6:BK$37))))))</f>
        <v>10.077917280798204</v>
      </c>
      <c r="BL7" s="75">
        <f>IF('02 (ind)'!BL$1="si",100*(('02 (ind)'!BL6-MIN('02 (ind)'!BL$6:BL$37))/(MAX('02 (ind)'!BL$6:BL$37)-MIN('02 (ind)'!BL$6:BL$37))),ABS(-100+(100*(('02 (ind)'!BL6-MIN('02 (ind)'!BL$6:BL$37))/(MAX('02 (ind)'!BL$6:BL$37)-MIN('02 (ind)'!BL$6:BL$37))))))</f>
        <v>9.0909090909090917</v>
      </c>
      <c r="BM7" s="75">
        <f>IF('02 (ind)'!BM$1="si",100*(('02 (ind)'!BM6-MIN('02 (ind)'!BM$6:BM$37))/(MAX('02 (ind)'!BM$6:BM$37)-MIN('02 (ind)'!BM$6:BM$37))),ABS(-100+(100*(('02 (ind)'!BM6-MIN('02 (ind)'!BM$6:BM$37))/(MAX('02 (ind)'!BM$6:BM$37)-MIN('02 (ind)'!BM$6:BM$37))))))</f>
        <v>10.921630819000361</v>
      </c>
      <c r="BN7" s="75">
        <f>IF('02 (ind)'!BN$1="si",100*(('02 (ind)'!BN6-MIN('02 (ind)'!BN$6:BN$37))/(MAX('02 (ind)'!BN$6:BN$37)-MIN('02 (ind)'!BN$6:BN$37))),ABS(-100+(100*(('02 (ind)'!BN6-MIN('02 (ind)'!BN$6:BN$37))/(MAX('02 (ind)'!BN$6:BN$37)-MIN('02 (ind)'!BN$6:BN$37))))))</f>
        <v>87.030297949979825</v>
      </c>
      <c r="BO7" s="75">
        <f>IF('02 (ind)'!BO$1="si",100*(('02 (ind)'!BO6-MIN('02 (ind)'!BO$6:BO$37))/(MAX('02 (ind)'!BO$6:BO$37)-MIN('02 (ind)'!BO$6:BO$37))),ABS(-100+(100*(('02 (ind)'!BO6-MIN('02 (ind)'!BO$6:BO$37))/(MAX('02 (ind)'!BO$6:BO$37)-MIN('02 (ind)'!BO$6:BO$37))))))</f>
        <v>34.393660395942682</v>
      </c>
      <c r="BP7" s="75">
        <f>IF('02 (ind)'!BP$1="si",100*(('02 (ind)'!BP6-MIN('02 (ind)'!BP$6:BP$37))/(MAX('02 (ind)'!BP$6:BP$37)-MIN('02 (ind)'!BP$6:BP$37))),ABS(-100+(100*(('02 (ind)'!BP6-MIN('02 (ind)'!BP$6:BP$37))/(MAX('02 (ind)'!BP$6:BP$37)-MIN('02 (ind)'!BP$6:BP$37))))))</f>
        <v>24.14580786285083</v>
      </c>
      <c r="BQ7" s="75">
        <f>IF('02 (ind)'!BQ$1="si",100*(('02 (ind)'!BQ6-MIN('02 (ind)'!BQ$6:BQ$37))/(MAX('02 (ind)'!BQ$6:BQ$37)-MIN('02 (ind)'!BQ$6:BQ$37))),ABS(-100+(100*(('02 (ind)'!BQ6-MIN('02 (ind)'!BQ$6:BQ$37))/(MAX('02 (ind)'!BQ$6:BQ$37)-MIN('02 (ind)'!BQ$6:BQ$37))))))</f>
        <v>9.1152133177761225</v>
      </c>
      <c r="BR7" s="75">
        <f>IF('02 (ind)'!BR$1="si",100*(('02 (ind)'!BR6-MIN('02 (ind)'!BR$6:BR$37))/(MAX('02 (ind)'!BR$6:BR$37)-MIN('02 (ind)'!BR$6:BR$37))),ABS(-100+(100*(('02 (ind)'!BR6-MIN('02 (ind)'!BR$6:BR$37))/(MAX('02 (ind)'!BP$6:BP$37)-MIN('02 (ind)'!BR$6:BR$37))))))</f>
        <v>50.017777777777781</v>
      </c>
      <c r="BS7" s="75">
        <f>IF('02 (ind)'!BS$1="si",100*(('02 (ind)'!BS6-MIN('02 (ind)'!BS$6:BS$37))/(MAX('02 (ind)'!BS$6:BS$37)-MIN('02 (ind)'!BS$6:BS$37))),ABS(-100+(100*(('02 (ind)'!BS6-MIN('02 (ind)'!BS$6:BS$37))/(MAX('02 (ind)'!BQ$6:BQ$37)-MIN('02 (ind)'!BS$6:BS$37))))))</f>
        <v>71.189389948351348</v>
      </c>
      <c r="BT7" s="75">
        <f>IF('02 (ind)'!BT$1="si",100*(('02 (ind)'!BT6-MIN('02 (ind)'!BT$6:BT$37))/(MAX('02 (ind)'!BT$6:BT$37)-MIN('02 (ind)'!BT$6:BT$37))),ABS(-100+(100*(('02 (ind)'!BT6-MIN('02 (ind)'!BT$6:BT$37))/(MAX('02 (ind)'!BR$6:BR$37)-MIN('02 (ind)'!BT$6:BT$37))))))</f>
        <v>96.609732500000007</v>
      </c>
      <c r="BU7" s="75">
        <f>IF('02 (ind)'!BU$1="si",100*(('02 (ind)'!BU6-MIN('02 (ind)'!BU$6:BU$37))/(MAX('02 (ind)'!BU$6:BU$37)-MIN('02 (ind)'!BU$6:BU$37))),ABS(-100+(100*(('02 (ind)'!BU6-MIN('02 (ind)'!BU$6:BU$37))/(MAX('02 (ind)'!BU$6:BU$37)-MIN('02 (ind)'!BU$6:BU$37))))))</f>
        <v>83.810270482163858</v>
      </c>
      <c r="BV7" s="75">
        <f>IF('02 (ind)'!BV$1="si",100*(('02 (ind)'!BV6-MIN('02 (ind)'!BV$6:BV$37))/(MAX('02 (ind)'!BV$6:BV$37)-MIN('02 (ind)'!BV$6:BV$37))),ABS(-100+(100*(('02 (ind)'!BV6-MIN('02 (ind)'!BV$6:BV$37))/(MAX('02 (ind)'!BV$6:BV$37)-MIN('02 (ind)'!BV$6:BV$37))))))</f>
        <v>54.208804283164788</v>
      </c>
      <c r="BW7" s="75">
        <f>IF('02 (ind)'!BW$1="si",100*(('02 (ind)'!BW6-MIN('02 (ind)'!BW$6:BW$37))/(MAX('02 (ind)'!BW$6:BW$37)-MIN('02 (ind)'!BW$6:BW$37))),ABS(-100+(100*(('02 (ind)'!BW6-MIN('02 (ind)'!BW$6:BW$37))/(MAX('02 (ind)'!BW$6:BW$37)-MIN('02 (ind)'!BW$6:BW$37))))))</f>
        <v>90.628691429321435</v>
      </c>
      <c r="BX7" s="75">
        <f>IF('02 (ind)'!BX$1="si",100*(('02 (ind)'!BX6-MIN('02 (ind)'!BX$6:BX$37))/(MAX('02 (ind)'!BX$6:BX$37)-MIN('02 (ind)'!BX$6:BX$37))),ABS(-100+(100*(('02 (ind)'!BX6-MIN('02 (ind)'!BX$6:BX$37))/(MAX('02 (ind)'!BX$6:BX$37)-MIN('02 (ind)'!BX$6:BX$37))))))</f>
        <v>14.467976013164133</v>
      </c>
      <c r="BY7" s="75">
        <f>IF('02 (ind)'!BY$1="si",100*(('02 (ind)'!BY6-MIN('02 (ind)'!BY$6:BY$37))/(MAX('02 (ind)'!BY$6:BY$37)-MIN('02 (ind)'!BY$6:BY$37))),ABS(-100+(100*(('02 (ind)'!BY6-MIN('02 (ind)'!BY$6:BY$37))/(MAX('02 (ind)'!BY$6:BY$37)-MIN('02 (ind)'!BY$6:BY$37))))))</f>
        <v>0</v>
      </c>
      <c r="BZ7" s="75">
        <f>IF('02 (ind)'!BZ$1="si",100*(('02 (ind)'!BZ6-MIN('02 (ind)'!BZ$6:BZ$37))/(MAX('02 (ind)'!BZ$6:BZ$37)-MIN('02 (ind)'!BZ$6:BZ$37))),ABS(-100+(100*(('02 (ind)'!BZ6-MIN('02 (ind)'!BZ$6:BZ$37))/(MAX('02 (ind)'!BZ$6:BZ$37)-MIN('02 (ind)'!BZ$6:BZ$37))))))</f>
        <v>0</v>
      </c>
      <c r="CA7" s="75">
        <f>IF('02 (ind)'!CA$1="si",100*(('02 (ind)'!CA6-MIN('02 (ind)'!CA$6:CA$37))/(MAX('02 (ind)'!CA$6:CA$37)-MIN('02 (ind)'!CA$6:CA$37))),ABS(-100+(100*(('02 (ind)'!CA6-MIN('02 (ind)'!CA$6:CA$37))/(MAX('02 (ind)'!CA$6:CA$37)-MIN('02 (ind)'!CA$6:CA$37))))))</f>
        <v>58.144135189613976</v>
      </c>
      <c r="CB7" s="75">
        <f>IF('02 (ind)'!CB$1="si",100*(('02 (ind)'!CB6-MIN('02 (ind)'!CB$6:CB$37))/(MAX('02 (ind)'!CB$6:CB$37)-MIN('02 (ind)'!CB$6:CB$37))),ABS(-100+(100*(('02 (ind)'!CB6-MIN('02 (ind)'!CB$6:CB$37))/(MAX('02 (ind)'!CB$6:CB$37)-MIN('02 (ind)'!CB$6:CB$37))))))</f>
        <v>92.567567567567565</v>
      </c>
      <c r="CC7" s="75">
        <f>IF('02 (ind)'!CC$1="si",100*(('02 (ind)'!CC6-MIN('02 (ind)'!CC$6:CC$37))/(MAX('02 (ind)'!CC$6:CC$37)-MIN('02 (ind)'!CC$6:CC$37))),ABS(-100+(100*(('02 (ind)'!CC6-MIN('02 (ind)'!CC$6:CC$37))/(MAX('02 (ind)'!CC$6:CC$37)-MIN('02 (ind)'!CC$6:CC$37))))))</f>
        <v>70.186665239983341</v>
      </c>
      <c r="CD7" s="75">
        <f>IF('02 (ind)'!CD$1="si",100*(('02 (ind)'!CD6-MIN('02 (ind)'!CD$6:CD$37))/(MAX('02 (ind)'!CD$6:CD$37)-MIN('02 (ind)'!CD$6:CD$37))),ABS(-100+(100*(('02 (ind)'!CD6-MIN('02 (ind)'!CD$6:CD$37))/(MAX('02 (ind)'!CD$6:CD$37)-MIN('02 (ind)'!CD$6:CD$37))))))</f>
        <v>0.26229165611360722</v>
      </c>
      <c r="CE7" s="75">
        <f>IF('02 (ind)'!CE$1="si",100*(('02 (ind)'!CE6-MIN('02 (ind)'!CE$6:CE$37))/(MAX('02 (ind)'!CE$6:CE$37)-MIN('02 (ind)'!CE$6:CE$37))),ABS(-100+(100*(('02 (ind)'!CE6-MIN('02 (ind)'!CE$6:CE$37))/(MAX('02 (ind)'!CE$6:CE$37)-MIN('02 (ind)'!CE$6:CE$37))))))</f>
        <v>6.6346613313617757</v>
      </c>
      <c r="CF7" s="75">
        <f>IF('02 (ind)'!CF$1="si",100*(('02 (ind)'!CF6-MIN('02 (ind)'!CF$6:CF$37))/(MAX('02 (ind)'!CF$6:CF$37)-MIN('02 (ind)'!CF$6:CF$37))),ABS(-100+(100*(('02 (ind)'!CF6-MIN('02 (ind)'!CF$6:CF$37))/(MAX('02 (ind)'!CF$6:CF$37)-MIN('02 (ind)'!CF$6:CF$37))))))</f>
        <v>61.858737843273396</v>
      </c>
      <c r="CG7" s="75">
        <f>IF('02 (ind)'!CG$1="si",100*(('02 (ind)'!CG6-MIN('02 (ind)'!CG$6:CG$37))/(MAX('02 (ind)'!CG$6:CG$37)-MIN('02 (ind)'!CG$6:CG$37))),ABS(-100+(100*(('02 (ind)'!CG6-MIN('02 (ind)'!CG$6:CG$37))/(MAX('02 (ind)'!CG$6:CG$37)-MIN('02 (ind)'!CG$6:CG$37))))))</f>
        <v>4.2448987242335141</v>
      </c>
      <c r="CH7" s="75">
        <f>IF('02 (ind)'!CH$1="si",100*(('02 (ind)'!CH6-MIN('02 (ind)'!CH$6:CH$37))/(MAX('02 (ind)'!CH$6:CH$37)-MIN('02 (ind)'!CH$6:CH$37))),ABS(-100+(100*(('02 (ind)'!CH6-MIN('02 (ind)'!CH$6:CH$37))/(MAX('02 (ind)'!CH$6:CH$37)-MIN('02 (ind)'!CH$6:CH$37))))))</f>
        <v>13.182611021035168</v>
      </c>
      <c r="CI7" s="75">
        <f>IF('02 (ind)'!CI$1="si",100*(('02 (ind)'!CI6-MIN('02 (ind)'!CI$6:CI$37))/(MAX('02 (ind)'!CI$6:CI$37)-MIN('02 (ind)'!CI$6:CI$37))),ABS(-100+(100*(('02 (ind)'!CI6-MIN('02 (ind)'!CI$6:CI$37))/(MAX('02 (ind)'!CI$6:CI$37)-MIN('02 (ind)'!CI$6:CI$37))))))</f>
        <v>20.245317606768978</v>
      </c>
      <c r="CJ7" s="75">
        <f>IF('02 (ind)'!CJ$1="si",100*(('02 (ind)'!CJ6-MIN('02 (ind)'!CJ$6:CJ$37))/(MAX('02 (ind)'!CJ$6:CJ$37)-MIN('02 (ind)'!CJ$6:CJ$37))),ABS(-100+(100*(('02 (ind)'!CJ6-MIN('02 (ind)'!CJ$6:CJ$37))/(MAX('02 (ind)'!CJ$6:CJ$37)-MIN('02 (ind)'!CJ$6:CJ$37))))))</f>
        <v>33.029100765153679</v>
      </c>
      <c r="CK7" s="75">
        <f>IF('02 (ind)'!CK$1="si",100*(('02 (ind)'!CK6-MIN('02 (ind)'!CK$6:CK$37))/(MAX('02 (ind)'!CK$6:CK$37)-MIN('02 (ind)'!CK$6:CK$37))),ABS(-100+(100*(('02 (ind)'!CK6-MIN('02 (ind)'!CK$6:CK$37))/(MAX('02 (ind)'!CK$6:CK$37)-MIN('02 (ind)'!CK$6:CK$37))))))</f>
        <v>8.528031108454643</v>
      </c>
      <c r="CL7" s="75">
        <f>IF('02 (ind)'!CL$1="si",100*(('02 (ind)'!CL6-MIN('02 (ind)'!CL$6:CL$37))/(MAX('02 (ind)'!CL$6:CL$37)-MIN('02 (ind)'!CL$6:CL$37))),ABS(-100+(100*(('02 (ind)'!CL6-MIN('02 (ind)'!CL$6:CL$37))/(MAX('02 (ind)'!CL$6:CL$37)-MIN('02 (ind)'!CL$6:CL$37))))))</f>
        <v>10.574605152038249</v>
      </c>
      <c r="CM7" s="75">
        <f>IF('02 (ind)'!CM$1="si",100*(('02 (ind)'!CM6-MIN('02 (ind)'!CM$6:CM$37))/(MAX('02 (ind)'!CM$6:CM$37)-MIN('02 (ind)'!CM$6:CM$37))),ABS(-100+(100*(('02 (ind)'!CM6-MIN('02 (ind)'!CM$6:CM$37))/(MAX('02 (ind)'!CM$6:CM$37)-MIN('02 (ind)'!CM$6:CM$37))))))</f>
        <v>8.5277919681414396</v>
      </c>
    </row>
    <row r="8" spans="1:91">
      <c r="A8" s="17" t="s">
        <v>331</v>
      </c>
      <c r="B8" s="87">
        <f>IF('02 (ind)'!B$1="si",100*(('02 (ind)'!B7-MIN('02 (ind)'!B$6:B$37))/(MAX('02 (ind)'!B$6:B$37)-MIN('02 (ind)'!B$6:B$37))),ABS(-100+(100*(('02 (ind)'!B7-MIN('02 (ind)'!B$6:B$37))/(MAX('02 (ind)'!B$6:B$37)-MIN('02 (ind)'!B$6:B$37))))))</f>
        <v>9.1422856375160002</v>
      </c>
      <c r="C8" s="87">
        <f>IF('02 (ind)'!C$1="si",100*(('02 (ind)'!C7-MIN('02 (ind)'!C$6:C$37))/(MAX('02 (ind)'!C$6:C$37)-MIN('02 (ind)'!C$6:C$37))),ABS(-100+(100*(('02 (ind)'!C7-MIN('02 (ind)'!C$6:C$37))/(MAX('02 (ind)'!C$6:C$37)-MIN('02 (ind)'!C$6:C$37))))))</f>
        <v>51.930098898943122</v>
      </c>
      <c r="D8" s="87">
        <f>IF('02 (ind)'!D$1="si",100*(('02 (ind)'!D7-MIN('02 (ind)'!D$6:D$37))/(MAX('02 (ind)'!D$6:D$37)-MIN('02 (ind)'!D$6:D$37))),ABS(-100+(100*(('02 (ind)'!D7-MIN('02 (ind)'!D$6:D$37))/(MAX('02 (ind)'!D$6:D$37)-MIN('02 (ind)'!D$6:D$37))))))</f>
        <v>0</v>
      </c>
      <c r="E8" s="87">
        <f>IF('02 (ind)'!E$1="si",100*(('02 (ind)'!E7-MIN('02 (ind)'!E$6:E$37))/(MAX('02 (ind)'!E$6:E$37)-MIN('02 (ind)'!E$6:E$37))),ABS(-100+(100*(('02 (ind)'!E7-MIN('02 (ind)'!E$6:E$37))/(MAX('02 (ind)'!E$6:E$37)-MIN('02 (ind)'!E$6:E$37))))))</f>
        <v>28.767123287671239</v>
      </c>
      <c r="F8" s="87">
        <f>IF('02 (ind)'!F$1="si",100*(('02 (ind)'!F7-MIN('02 (ind)'!F$6:F$37))/(MAX('02 (ind)'!F$6:F$37)-MIN('02 (ind)'!F$6:F$37))),ABS(-100+(100*(('02 (ind)'!F7-MIN('02 (ind)'!F$6:F$37))/(MAX('02 (ind)'!F$6:F$37)-MIN('02 (ind)'!F$6:F$37))))))</f>
        <v>87.588652482269509</v>
      </c>
      <c r="G8" s="87">
        <f>IF('02 (ind)'!G$1="si",100*(('02 (ind)'!G7-MIN('02 (ind)'!G$6:G$37))/(MAX('02 (ind)'!G$6:G$37)-MIN('02 (ind)'!G$6:G$37))),ABS(-100+(100*(('02 (ind)'!G7-MIN('02 (ind)'!G$6:G$37))/(MAX('02 (ind)'!G$6:G$37)-MIN('02 (ind)'!G$6:G$37))))))</f>
        <v>67.634854771784262</v>
      </c>
      <c r="H8" s="87">
        <f>IF('02 (ind)'!H$1="si",100*(('02 (ind)'!H7-MIN('02 (ind)'!H$6:H$37))/(MAX('02 (ind)'!H$6:H$37)-MIN('02 (ind)'!H$6:H$37))),ABS(-100+(100*(('02 (ind)'!H7-MIN('02 (ind)'!H$6:H$37))/(MAX('02 (ind)'!H$6:H$37)-MIN('02 (ind)'!H$6:H$37))))))</f>
        <v>50.521920668058449</v>
      </c>
      <c r="I8" s="87">
        <f>IF('02 (ind)'!I$1="si",100*(('02 (ind)'!I7-MIN('02 (ind)'!I$6:I$37))/(MAX('02 (ind)'!I$6:I$37)-MIN('02 (ind)'!I$6:I$37))),ABS(-100+(100*(('02 (ind)'!I7-MIN('02 (ind)'!I$6:I$37))/(MAX('02 (ind)'!I$6:I$37)-MIN('02 (ind)'!I$6:I$37))))))</f>
        <v>94.240000000000009</v>
      </c>
      <c r="J8" s="87">
        <f>IF('02 (ind)'!J$1="si",100*(('02 (ind)'!J7-MIN('02 (ind)'!J$6:J$37))/(MAX('02 (ind)'!J$6:J$37)-MIN('02 (ind)'!J$6:J$37))),ABS(-100+(100*(('02 (ind)'!J7-MIN('02 (ind)'!J$6:J$37))/(MAX('02 (ind)'!J$6:J$37)-MIN('02 (ind)'!J$6:J$37))))))</f>
        <v>61.265822784810133</v>
      </c>
      <c r="K8" s="87">
        <f>IF('02 (ind)'!K$1="si",100*(('02 (ind)'!K7-MIN('02 (ind)'!K$6:K$37))/(MAX('02 (ind)'!K$6:K$37)-MIN('02 (ind)'!K$6:K$37))),ABS(-100+(100*(('02 (ind)'!K7-MIN('02 (ind)'!K$6:K$37))/(MAX('02 (ind)'!K$6:K$37)-MIN('02 (ind)'!K$6:K$37))))))</f>
        <v>4.6083233906820231</v>
      </c>
      <c r="L8" s="87">
        <f>IF('02 (ind)'!L$1="si",100*(('02 (ind)'!L7-MIN('02 (ind)'!L$6:L$37))/(MAX('02 (ind)'!L$6:L$37)-MIN('02 (ind)'!L$6:L$37))),ABS(-100+(100*(('02 (ind)'!L7-MIN('02 (ind)'!L$6:L$37))/(MAX('02 (ind)'!L$6:L$37)-MIN('02 (ind)'!L$6:L$37))))))</f>
        <v>25.767617737021482</v>
      </c>
      <c r="M8" s="87">
        <f>IF('02 (ind)'!M$1="si",100*(('02 (ind)'!M7-MIN('02 (ind)'!M$6:M$37))/(MAX('02 (ind)'!M$6:M$37)-MIN('02 (ind)'!M$6:M$37))),ABS(-100+(100*(('02 (ind)'!M7-MIN('02 (ind)'!M$6:M$37))/(MAX('02 (ind)'!M$6:M$37)-MIN('02 (ind)'!M$6:M$37))))))</f>
        <v>9.1034329630782551</v>
      </c>
      <c r="N8" s="87">
        <f>IF('02 (ind)'!N$1="si",100*(('02 (ind)'!N7-MIN('02 (ind)'!N$6:N$37))/(MAX('02 (ind)'!N$6:N$37)-MIN('02 (ind)'!N$6:N$37))),ABS(-100+(100*(('02 (ind)'!N7-MIN('02 (ind)'!N$6:N$37))/(MAX('02 (ind)'!N$6:N$37)-MIN('02 (ind)'!N$6:N$37))))))</f>
        <v>32.68652131784642</v>
      </c>
      <c r="O8" s="87">
        <f>IF('02 (ind)'!O$1="si",100*(('02 (ind)'!O7-MIN('02 (ind)'!O$6:O$37))/(MAX('02 (ind)'!O$6:O$37)-MIN('02 (ind)'!O$6:O$37))),ABS(-100+(100*(('02 (ind)'!O7-MIN('02 (ind)'!O$6:O$37))/(MAX('02 (ind)'!O$6:O$37)-MIN('02 (ind)'!O$6:O$37))))))</f>
        <v>89.130434782608688</v>
      </c>
      <c r="P8" s="87">
        <f>IF('02 (ind)'!P$1="si",100*(('02 (ind)'!P7-MIN('02 (ind)'!P$6:P$37))/(MAX('02 (ind)'!P$6:P$37)-MIN('02 (ind)'!P$6:P$37))),ABS(-100+(100*(('02 (ind)'!P7-MIN('02 (ind)'!P$6:P$37))/(MAX('02 (ind)'!P$6:P$37)-MIN('02 (ind)'!P$6:P$37))))))</f>
        <v>49.774368398633165</v>
      </c>
      <c r="Q8" s="87">
        <f>IF('02 (ind)'!Q$1="si",100*(('02 (ind)'!Q7-MIN('02 (ind)'!Q$6:Q$37))/(MAX('02 (ind)'!Q$6:Q$37)-MIN('02 (ind)'!Q$6:Q$37))),ABS(-100+(100*(('02 (ind)'!Q7-MIN('02 (ind)'!Q$6:Q$37))/(MAX('02 (ind)'!Q$6:Q$37)-MIN('02 (ind)'!Q$6:Q$37))))))</f>
        <v>76.873797266024155</v>
      </c>
      <c r="R8" s="87">
        <f>IF('02 (ind)'!R$1="si",100*(('02 (ind)'!R7-MIN('02 (ind)'!R$6:R$37))/(MAX('02 (ind)'!R$6:R$37)-MIN('02 (ind)'!R$6:R$37))),ABS(-100+(100*(('02 (ind)'!R7-MIN('02 (ind)'!R$6:R$37))/(MAX('02 (ind)'!R$6:R$37)-MIN('02 (ind)'!R$6:R$37))))))</f>
        <v>0.24066218884306462</v>
      </c>
      <c r="S8" s="75">
        <f>ABS(ABS(('02 (ind)'!S7-((MAX('02 (ind)'!S$6:S$37)+MIN('02 (ind)'!S$6:S$37))/2))/(((MAX('02 (ind)'!S$6:S$37)+MIN('02 (ind)'!S$6:S$37))/2)-MAX('02 (ind)'!S$6:S$37))*100)-100)</f>
        <v>54.524163503249724</v>
      </c>
      <c r="T8" s="75">
        <f>IF('02 (ind)'!T$1="si",100*(('02 (ind)'!T7-MIN('02 (ind)'!T$6:T$37))/(MAX('02 (ind)'!T$6:T$37)-MIN('02 (ind)'!T$6:T$37))),ABS(-100+(100*(('02 (ind)'!T7-MIN('02 (ind)'!T$6:T$37))/(MAX('02 (ind)'!T$6:T$37)-MIN('02 (ind)'!T$6:T$37))))))</f>
        <v>44.814064972540265</v>
      </c>
      <c r="U8" s="75">
        <f>IF('02 (ind)'!U$1="si",100*(('02 (ind)'!U7-MIN('02 (ind)'!U$6:U$37))/(MAX('02 (ind)'!U$6:U$37)-MIN('02 (ind)'!U$6:U$37))),ABS(-100+(100*(('02 (ind)'!U7-MIN('02 (ind)'!U$6:U$37))/(MAX('02 (ind)'!U$6:U$37)-MIN('02 (ind)'!U$6:U$37))))))</f>
        <v>100</v>
      </c>
      <c r="V8" s="75">
        <f>IF('02 (ind)'!V$1="si",100*(('02 (ind)'!V7-MIN('02 (ind)'!V$6:V$37))/(MAX('02 (ind)'!V$6:V$37)-MIN('02 (ind)'!V$6:V$37))),ABS(-100+(100*(('02 (ind)'!V7-MIN('02 (ind)'!V$6:V$37))/(MAX('02 (ind)'!V$6:V$37)-MIN('02 (ind)'!V$6:V$37))))))</f>
        <v>98.342541436464089</v>
      </c>
      <c r="W8" s="75">
        <f>IF('02 (ind)'!W$1="si",100*(('02 (ind)'!W7-MIN('02 (ind)'!W$6:W$37))/(MAX('02 (ind)'!W$6:W$37)-MIN('02 (ind)'!W$6:W$37))),ABS(-100+(100*(('02 (ind)'!W7-MIN('02 (ind)'!W$6:W$37))/(MAX('02 (ind)'!W$6:W$37)-MIN('02 (ind)'!W$6:W$37))))))</f>
        <v>82.432030381661605</v>
      </c>
      <c r="X8" s="75">
        <f>IF('02 (ind)'!X$1="si",100*(('02 (ind)'!X7-MIN('02 (ind)'!X$6:X$37))/(MAX('02 (ind)'!X$6:X$37)-MIN('02 (ind)'!X$6:X$37))),ABS(-100+(100*(('02 (ind)'!X7-MIN('02 (ind)'!X$6:X$37))/(MAX('02 (ind)'!X$6:X$37)-MIN('02 (ind)'!X$6:X$37))))))</f>
        <v>73.248289843974462</v>
      </c>
      <c r="Y8" s="75">
        <f>IF('02 (ind)'!Y$1="si",100*(('02 (ind)'!Y7-MIN('02 (ind)'!Y$6:Y$37))/(MAX('02 (ind)'!Y$6:Y$37)-MIN('02 (ind)'!Y$6:Y$37))),ABS(-100+(100*(('02 (ind)'!Y7-MIN('02 (ind)'!Y$6:Y$37))/(MAX('02 (ind)'!Y$6:Y$37)-MIN('02 (ind)'!Y$6:Y$37))))))</f>
        <v>88.166227109501889</v>
      </c>
      <c r="Z8" s="75">
        <f>IF('02 (ind)'!Z$1="si",100*(('02 (ind)'!Z7-MIN('02 (ind)'!Z$6:Z$37))/(MAX('02 (ind)'!Z$6:Z$37)-MIN('02 (ind)'!Z$6:Z$37))),ABS(-100+(100*(('02 (ind)'!Z7-MIN('02 (ind)'!Z$6:Z$37))/(MAX('02 (ind)'!Z$6:Z$37)-MIN('02 (ind)'!Z$6:Z$37))))))</f>
        <v>96.457211293989289</v>
      </c>
      <c r="AA8" s="75">
        <f>IF('02 (ind)'!AA$1="si",100*(('02 (ind)'!AA7-MIN('02 (ind)'!AA$6:AA$37))/(MAX('02 (ind)'!AA$6:AA$37)-MIN('02 (ind)'!AA$6:AA$37))),ABS(-100+(100*(('02 (ind)'!AA7-MIN('02 (ind)'!AA$6:AA$37))/(MAX('02 (ind)'!AA$6:AA$37)-MIN('02 (ind)'!AA$6:AA$37))))))</f>
        <v>100</v>
      </c>
      <c r="AB8" s="75">
        <f>IF('02 (ind)'!AB$1="si",100*(('02 (ind)'!AB7-MIN('02 (ind)'!AB$6:AB$37))/(MAX('02 (ind)'!AB$6:AB$37)-MIN('02 (ind)'!AB$6:AB$37))),ABS(-100+(100*(('02 (ind)'!AB7-MIN('02 (ind)'!AB$6:AB$37))/(MAX('02 (ind)'!AB$6:AB$37)-MIN('02 (ind)'!AB$6:AB$37))))))</f>
        <v>8.3702452984893156</v>
      </c>
      <c r="AC8" s="75">
        <f>IF('02 (ind)'!AC$1="si",100*(('02 (ind)'!AC7-MIN('02 (ind)'!AC$6:AC$37))/(MAX('02 (ind)'!AC$6:AC$37)-MIN('02 (ind)'!AC$6:AC$37))),ABS(-100+(100*(('02 (ind)'!AC7-MIN('02 (ind)'!AC$6:AC$37))/(MAX('02 (ind)'!AC$6:AC$37)-MIN('02 (ind)'!AC$6:AC$37))))))</f>
        <v>86.795274394428475</v>
      </c>
      <c r="AD8" s="75">
        <f>IF('02 (ind)'!AD$1="si",100*(('02 (ind)'!AD7-MIN('02 (ind)'!AD$6:AD$37))/(MAX('02 (ind)'!AD$6:AD$37)-MIN('02 (ind)'!AD$6:AD$37))),ABS(-100+(100*(('02 (ind)'!AD7-MIN('02 (ind)'!AD$6:AD$37))/(MAX('02 (ind)'!AD$6:AD$37)-MIN('02 (ind)'!AD$6:AD$37))))))</f>
        <v>28.901064823865084</v>
      </c>
      <c r="AE8" s="75">
        <f>IF('02 (ind)'!AE$1="si",100*(('02 (ind)'!AE7-MIN('02 (ind)'!AE$6:AE$37))/(MAX('02 (ind)'!AE$6:AE$37)-MIN('02 (ind)'!AE$6:AE$37))),ABS(-100+(100*(('02 (ind)'!AE7-MIN('02 (ind)'!AE$6:AE$37))/(MAX('02 (ind)'!AE$6:AE$37)-MIN('02 (ind)'!AE$6:AE$37))))))</f>
        <v>55.528989284870001</v>
      </c>
      <c r="AF8" s="75">
        <f>IF('02 (ind)'!AF$1="si",100*(('02 (ind)'!AF7-MIN('02 (ind)'!AF$6:AF$37))/(MAX('02 (ind)'!AF$6:AF$37)-MIN('02 (ind)'!AF$6:AF$37))),ABS(-100+(100*(('02 (ind)'!AF7-MIN('02 (ind)'!AF$6:AF$37))/(MAX('02 (ind)'!AF$6:AF$37)-MIN('02 (ind)'!AF$6:AF$37))))))</f>
        <v>99.453551912568301</v>
      </c>
      <c r="AG8" s="75">
        <f>IF('02 (ind)'!AG$1="si",100*(('02 (ind)'!AG7-MIN('02 (ind)'!AG$6:AG$37))/(MAX('02 (ind)'!AG$6:AG$37)-MIN('02 (ind)'!AG$6:AG$37))),ABS(-100+(100*(('02 (ind)'!AG7-MIN('02 (ind)'!AG$6:AG$37))/(MAX('02 (ind)'!AG$6:AG$37)-MIN('02 (ind)'!AG$6:AG$37))))))</f>
        <v>39.923954372623577</v>
      </c>
      <c r="AH8" s="75">
        <f>IF('02 (ind)'!AH$1="si",100*(('02 (ind)'!AH7-MIN('02 (ind)'!AH$6:AH$37))/(MAX('02 (ind)'!AH$6:AH$37)-MIN('02 (ind)'!AH$6:AH$37))),ABS(-100+(100*(('02 (ind)'!AH7-MIN('02 (ind)'!AH$6:AH$37))/(MAX('02 (ind)'!AH$6:AH$37)-MIN('02 (ind)'!AH$6:AH$37))))))</f>
        <v>29.113924050632907</v>
      </c>
      <c r="AI8" s="75">
        <f>IF('02 (ind)'!AI$1="si",100*(('02 (ind)'!AI7-MIN('02 (ind)'!AI$6:AI$37))/(MAX('02 (ind)'!AI$6:AI$37)-MIN('02 (ind)'!AI$6:AI$37))),ABS(-100+(100*(('02 (ind)'!AI7-MIN('02 (ind)'!AI$6:AI$37))/(MAX('02 (ind)'!AI$6:AI$37)-MIN('02 (ind)'!AI$6:AI$37))))))</f>
        <v>7.5846366317046776</v>
      </c>
      <c r="AJ8" s="75">
        <f>IF('02 (ind)'!AJ$1="si",100*(('02 (ind)'!AJ7-MIN('02 (ind)'!AJ$6:AJ$37))/(MAX('02 (ind)'!AJ$6:AJ$37)-MIN('02 (ind)'!AJ$6:AJ$37))),ABS(-100+(100*(('02 (ind)'!AJ7-MIN('02 (ind)'!AJ$6:AJ$37))/(MAX('02 (ind)'!AJ$6:AJ$37)-MIN('02 (ind)'!AJ$6:AJ$37))))))</f>
        <v>71.28883774453395</v>
      </c>
      <c r="AK8" s="75">
        <f>IF('02 (ind)'!AK$1="si",100*(('02 (ind)'!AK7-MIN('02 (ind)'!AK$6:AK$37))/(MAX('02 (ind)'!AK$6:AK$37)-MIN('02 (ind)'!AK$6:AK$37))),ABS(-100+(100*(('02 (ind)'!AK7-MIN('02 (ind)'!AK$6:AK$37))/(MAX('02 (ind)'!AK$6:AK$37)-MIN('02 (ind)'!AK$6:AK$37))))))</f>
        <v>17.965416011610579</v>
      </c>
      <c r="AL8" s="75">
        <f>IF('02 (ind)'!AL$1="si",100*(('02 (ind)'!AL7-MIN('02 (ind)'!AL$6:AL$37))/(MAX('02 (ind)'!AL$6:AL$37)-MIN('02 (ind)'!AL$6:AL$37))),ABS(-100+(100*(('02 (ind)'!AL7-MIN('02 (ind)'!AL$6:AL$37))/(MAX('02 (ind)'!AL$6:AL$37)-MIN('02 (ind)'!AL$6:AL$37))))))</f>
        <v>91.706077341016027</v>
      </c>
      <c r="AM8" s="75">
        <f>IF('02 (ind)'!AM$1="si",100*(('02 (ind)'!AM7-MIN('02 (ind)'!AM$6:AM$37))/(MAX('02 (ind)'!AM$6:AM$37)-MIN('02 (ind)'!AM$6:AM$37))),ABS(-100+(100*(('02 (ind)'!AM7-MIN('02 (ind)'!AM$6:AM$37))/(MAX('02 (ind)'!AM$6:AM$37)-MIN('02 (ind)'!AM$6:AM$37))))))</f>
        <v>94.628949790382237</v>
      </c>
      <c r="AN8" s="75">
        <f>IF('02 (ind)'!AN$1="si",100*(('02 (ind)'!AN7-MIN('02 (ind)'!AN$6:AN$37))/(MAX('02 (ind)'!AN$6:AN$37)-MIN('02 (ind)'!AN$6:AN$37))),ABS(-100+(100*(('02 (ind)'!AN7-MIN('02 (ind)'!AN$6:AN$37))/(MAX('02 (ind)'!AN$6:AN$37)-MIN('02 (ind)'!AN$6:AN$37))))))</f>
        <v>67.811603458060006</v>
      </c>
      <c r="AO8" s="75">
        <f>IF('02 (ind)'!AO$1="si",100*(('02 (ind)'!AO7-MIN('02 (ind)'!AO$6:AO$37))/(MAX('02 (ind)'!AO$6:AO$37)-MIN('02 (ind)'!AO$6:AO$37))),ABS(-100+(100*(('02 (ind)'!AO7-MIN('02 (ind)'!AO$6:AO$37))/(MAX('02 (ind)'!AO$6:AO$37)-MIN('02 (ind)'!AO$6:AO$37))))))</f>
        <v>36.096118364355526</v>
      </c>
      <c r="AP8" s="75">
        <f>IF('02 (ind)'!AP$1="si",100*(('02 (ind)'!AP7-MIN('02 (ind)'!AP$6:AP$37))/(MAX('02 (ind)'!AP$6:AP$37)-MIN('02 (ind)'!AP$6:AP$37))),ABS(-100+(100*(('02 (ind)'!AP7-MIN('02 (ind)'!AP$6:AP$37))/(MAX('02 (ind)'!AP$6:AP$37)-MIN('02 (ind)'!AP$6:AP$37))))))</f>
        <v>76.368287987599246</v>
      </c>
      <c r="AQ8" s="75">
        <f>IF('02 (ind)'!AQ$1="si",100*(('02 (ind)'!AQ7-MIN('02 (ind)'!AQ$6:AQ$37))/(MAX('02 (ind)'!AQ$6:AQ$37)-MIN('02 (ind)'!AQ$6:AQ$37))),ABS(-100+(100*(('02 (ind)'!AQ7-MIN('02 (ind)'!AQ$6:AQ$37))/(MAX('02 (ind)'!AQ$6:AQ$37)-MIN('02 (ind)'!AQ$6:AQ$37))))))</f>
        <v>10.295478663656857</v>
      </c>
      <c r="AR8" s="75">
        <f>IF('02 (ind)'!AR$1="si",100*(('02 (ind)'!AR7-MIN('02 (ind)'!AR$6:AR$37))/(MAX('02 (ind)'!AR$6:AR$37)-MIN('02 (ind)'!AR$6:AR$37))),ABS(-100+(100*(('02 (ind)'!AR7-MIN('02 (ind)'!AR$6:AR$37))/(MAX('02 (ind)'!AR$6:AR$37)-MIN('02 (ind)'!AR$6:AR$37))))))</f>
        <v>73.616547380586411</v>
      </c>
      <c r="AS8" s="75">
        <f>IF('02 (ind)'!AS$1="si",100*(('02 (ind)'!AS7-MIN('02 (ind)'!AS$6:AS$37))/(MAX('02 (ind)'!AS$6:AS$37)-MIN('02 (ind)'!AS$6:AS$37))),ABS(-100+(100*(('02 (ind)'!AS7-MIN('02 (ind)'!AS$6:AS$37))/(MAX('02 (ind)'!AS$6:AS$37)-MIN('02 (ind)'!AS$6:AS$37))))))</f>
        <v>32.116590752780056</v>
      </c>
      <c r="AT8" s="75">
        <f>IF('02 (ind)'!AT$1="si",100*(('02 (ind)'!AT7-MIN('02 (ind)'!AT$6:AT$37))/(MAX('02 (ind)'!AT$6:AT$37)-MIN('02 (ind)'!AT$6:AT$37))),ABS(-100+(100*(('02 (ind)'!AT7-MIN('02 (ind)'!AT$6:AT$37))/(MAX('02 (ind)'!AT$6:AT$37)-MIN('02 (ind)'!AT$6:AT$37))))))</f>
        <v>0</v>
      </c>
      <c r="AU8" s="75">
        <f>IF('02 (ind)'!AU$1="si",100*(('02 (ind)'!AU7-MIN('02 (ind)'!AU$6:AU$37))/(MAX('02 (ind)'!AU$6:AU$37)-MIN('02 (ind)'!AU$6:AU$37))),ABS(-100+(100*(('02 (ind)'!AU7-MIN('02 (ind)'!AU$6:AU$37))/(MAX('02 (ind)'!AU$6:AU$37)-MIN('02 (ind)'!AU$6:AU$37))))))</f>
        <v>0</v>
      </c>
      <c r="AV8" s="75">
        <f>IF('02 (ind)'!AV$1="si",100*(('02 (ind)'!AV7-MIN('02 (ind)'!AV$6:AV$37))/(MAX('02 (ind)'!AV$6:AV$37)-MIN('02 (ind)'!AV$6:AV$37))),ABS(-100+(100*(('02 (ind)'!AV7-MIN('02 (ind)'!AV$6:AV$37))/(MAX('02 (ind)'!AV$6:AV$37)-MIN('02 (ind)'!AV$6:AV$37))))))</f>
        <v>25.649913344887352</v>
      </c>
      <c r="AW8" s="75">
        <f>IF('02 (ind)'!AW$1="si",100*(('02 (ind)'!AW7-MIN('02 (ind)'!AW$6:AW$37))/(MAX('02 (ind)'!AW$6:AW$37)-MIN('02 (ind)'!AW$6:AW$37))),ABS(-100+(100*(('02 (ind)'!AW7-MIN('02 (ind)'!AW$6:AW$37))/(MAX('02 (ind)'!AW$6:AW$37)-MIN('02 (ind)'!AW$6:AW$37))))))</f>
        <v>95.904613789528256</v>
      </c>
      <c r="AX8" s="75">
        <f>IF('02 (ind)'!AX$1="si",100*(('02 (ind)'!AX7-MIN('02 (ind)'!AX$6:AX$37))/(MAX('02 (ind)'!AX$6:AX$37)-MIN('02 (ind)'!AX$6:AX$37))),ABS(-100+(100*(('02 (ind)'!AX7-MIN('02 (ind)'!AX$6:AX$37))/(MAX('02 (ind)'!AX$6:AX$37)-MIN('02 (ind)'!AX$6:AX$37))))))</f>
        <v>56.507416351937025</v>
      </c>
      <c r="AY8" s="75">
        <f>IF('02 (ind)'!AY$1="si",100*(('02 (ind)'!AY7-MIN('02 (ind)'!AY$6:AY$37))/(MAX('02 (ind)'!AY$6:AY$37)-MIN('02 (ind)'!AY$6:AY$37))),ABS(-100+(100*(('02 (ind)'!AY7-MIN('02 (ind)'!AY$6:AY$37))/(MAX('02 (ind)'!AY$6:AY$37)-MIN('02 (ind)'!AY$6:AY$37))))))</f>
        <v>63.939105613701265</v>
      </c>
      <c r="AZ8" s="75">
        <f>IF('02 (ind)'!AZ$1="si",100*(('02 (ind)'!AZ7-MIN('02 (ind)'!AZ$6:AZ$37))/(MAX('02 (ind)'!AZ$6:AZ$37)-MIN('02 (ind)'!AZ$6:AZ$37))),ABS(-100+(100*(('02 (ind)'!AZ7-MIN('02 (ind)'!AZ$6:AZ$37))/(MAX('02 (ind)'!AZ$6:AZ$37)-MIN('02 (ind)'!AZ$6:AZ$37))))))</f>
        <v>11.474187775428529</v>
      </c>
      <c r="BA8" s="75">
        <f>IF('02 (ind)'!BA$1="si",100*(('02 (ind)'!BA7-MIN('02 (ind)'!BA$6:BA$37))/(MAX('02 (ind)'!BA$6:BA$37)-MIN('02 (ind)'!BA$6:BA$37))),ABS(-100+(100*(('02 (ind)'!BA7-MIN('02 (ind)'!BA$6:BA$37))/(MAX('02 (ind)'!BA$6:BA$37)-MIN('02 (ind)'!BA$6:BA$37))))))</f>
        <v>20.519406150974323</v>
      </c>
      <c r="BB8" s="75">
        <f>IF('02 (ind)'!BB$1="si",100*(('02 (ind)'!BB7-MIN('02 (ind)'!BB$6:BB$37))/(MAX('02 (ind)'!BB$6:BB$37)-MIN('02 (ind)'!BB$6:BB$37))),ABS(-100+(100*(('02 (ind)'!BB7-MIN('02 (ind)'!BB$6:BB$37))/(MAX('02 (ind)'!BB$6:BB$37)-MIN('02 (ind)'!BB$6:BB$37))))))</f>
        <v>17.370353233380492</v>
      </c>
      <c r="BC8" s="75">
        <f>IF('02 (ind)'!BC$1="si",100*(('02 (ind)'!BC7-MIN('02 (ind)'!BC$6:BC$37))/(MAX('02 (ind)'!BC$6:BC$37)-MIN('02 (ind)'!BC$6:BC$37))),ABS(-100+(100*(('02 (ind)'!BC7-MIN('02 (ind)'!BC$6:BC$37))/(MAX('02 (ind)'!BC$6:BC$37)-MIN('02 (ind)'!BC$6:BC$37))))))</f>
        <v>22.766942587074933</v>
      </c>
      <c r="BD8" s="75">
        <f>IF('02 (ind)'!BD$1="si",100*(('02 (ind)'!BD7-MIN('02 (ind)'!BD$6:BD$37))/(MAX('02 (ind)'!BD$6:BD$37)-MIN('02 (ind)'!BD$6:BD$37))),ABS(-100+(100*(('02 (ind)'!BD7-MIN('02 (ind)'!BD$6:BD$37))/(MAX('02 (ind)'!BD$6:BD$37)-MIN('02 (ind)'!BD$6:BD$37))))))</f>
        <v>87.36331616624544</v>
      </c>
      <c r="BE8" s="75">
        <f>IF('02 (ind)'!BE$1="si",100*(('02 (ind)'!BE7-MIN('02 (ind)'!BE$6:BE$37))/(MAX('02 (ind)'!BE$6:BE$37)-MIN('02 (ind)'!BE$6:BE$37))),ABS(-100+(100*(('02 (ind)'!BE7-MIN('02 (ind)'!BE$6:BE$37))/(MAX('02 (ind)'!BE$6:BE$37)-MIN('02 (ind)'!BE$6:BE$37))))))</f>
        <v>42.084942084942085</v>
      </c>
      <c r="BF8" s="75">
        <f>IF('02 (ind)'!BF$1="si",100*(('02 (ind)'!BF7-MIN('02 (ind)'!BF$6:BF$37))/(MAX('02 (ind)'!BF$6:BF$37)-MIN('02 (ind)'!BF$6:BF$37))),ABS(-100+(100*(('02 (ind)'!BF7-MIN('02 (ind)'!BF$6:BF$37))/(MAX('02 (ind)'!BF$6:BF$37)-MIN('02 (ind)'!BF$6:BF$37))))))</f>
        <v>56.586036889042255</v>
      </c>
      <c r="BG8" s="75">
        <f>IF('02 (ind)'!BG$1="si",100*(('02 (ind)'!BG7-MIN('02 (ind)'!BG$6:BG$37))/(MAX('02 (ind)'!BG$6:BG$37)-MIN('02 (ind)'!BG$6:BG$37))),ABS(-100+(100*(('02 (ind)'!BG7-MIN('02 (ind)'!BG$6:BG$37))/(MAX('02 (ind)'!BG$6:BG$37)-MIN('02 (ind)'!BG$6:BG$37))))))</f>
        <v>42.238449692138715</v>
      </c>
      <c r="BH8" s="75">
        <f>IF('02 (ind)'!BH$1="si",100*(('02 (ind)'!BH7-MIN('02 (ind)'!BH$6:BH$37))/(MAX('02 (ind)'!BH$6:BH$37)-MIN('02 (ind)'!BH$6:BH$37))),ABS(-100+(100*(('02 (ind)'!BH7-MIN('02 (ind)'!BH$6:BH$37))/(MAX('02 (ind)'!BH$6:BH$37)-MIN('02 (ind)'!BH$6:BH$37))))))</f>
        <v>28.125037540800218</v>
      </c>
      <c r="BI8" s="75">
        <f>IF('02 (ind)'!BI$1="si",100*(('02 (ind)'!BI7-MIN('02 (ind)'!BI$6:BI$37))/(MAX('02 (ind)'!BI$6:BI$37)-MIN('02 (ind)'!BI$6:BI$37))),ABS(-100+(100*(('02 (ind)'!BI7-MIN('02 (ind)'!BI$6:BI$37))/(MAX('02 (ind)'!BI$6:BI$37)-MIN('02 (ind)'!BI$6:BI$37))))))</f>
        <v>99.154121160722568</v>
      </c>
      <c r="BJ8" s="75">
        <f>IF('02 (ind)'!BJ$1="si",100*(('02 (ind)'!BJ7-MIN('02 (ind)'!BJ$6:BJ$37))/(MAX('02 (ind)'!BJ$6:BJ$37)-MIN('02 (ind)'!BJ$6:BJ$37))),ABS(-100+(100*(('02 (ind)'!BJ7-MIN('02 (ind)'!BJ$6:BJ$37))/(MAX('02 (ind)'!BJ$6:BJ$37)-MIN('02 (ind)'!BJ$6:BJ$37))))))</f>
        <v>28.988596192952837</v>
      </c>
      <c r="BK8" s="75">
        <f>IF('02 (ind)'!BK$1="si",100*(('02 (ind)'!BK7-MIN('02 (ind)'!BK$6:BK$37))/(MAX('02 (ind)'!BK$6:BK$37)-MIN('02 (ind)'!BK$6:BK$37))),ABS(-100+(100*(('02 (ind)'!BK7-MIN('02 (ind)'!BK$6:BK$37))/(MAX('02 (ind)'!BK$6:BK$37)-MIN('02 (ind)'!BK$6:BK$37))))))</f>
        <v>15.246052869949233</v>
      </c>
      <c r="BL8" s="75">
        <f>IF('02 (ind)'!BL$1="si",100*(('02 (ind)'!BL7-MIN('02 (ind)'!BL$6:BL$37))/(MAX('02 (ind)'!BL$6:BL$37)-MIN('02 (ind)'!BL$6:BL$37))),ABS(-100+(100*(('02 (ind)'!BL7-MIN('02 (ind)'!BL$6:BL$37))/(MAX('02 (ind)'!BL$6:BL$37)-MIN('02 (ind)'!BL$6:BL$37))))))</f>
        <v>33.057851239669425</v>
      </c>
      <c r="BM8" s="75">
        <f>IF('02 (ind)'!BM$1="si",100*(('02 (ind)'!BM7-MIN('02 (ind)'!BM$6:BM$37))/(MAX('02 (ind)'!BM$6:BM$37)-MIN('02 (ind)'!BM$6:BM$37))),ABS(-100+(100*(('02 (ind)'!BM7-MIN('02 (ind)'!BM$6:BM$37))/(MAX('02 (ind)'!BM$6:BM$37)-MIN('02 (ind)'!BM$6:BM$37))))))</f>
        <v>11.060341854746909</v>
      </c>
      <c r="BN8" s="75">
        <f>IF('02 (ind)'!BN$1="si",100*(('02 (ind)'!BN7-MIN('02 (ind)'!BN$6:BN$37))/(MAX('02 (ind)'!BN$6:BN$37)-MIN('02 (ind)'!BN$6:BN$37))),ABS(-100+(100*(('02 (ind)'!BN7-MIN('02 (ind)'!BN$6:BN$37))/(MAX('02 (ind)'!BN$6:BN$37)-MIN('02 (ind)'!BN$6:BN$37))))))</f>
        <v>29.60797446309849</v>
      </c>
      <c r="BO8" s="75">
        <f>IF('02 (ind)'!BO$1="si",100*(('02 (ind)'!BO7-MIN('02 (ind)'!BO$6:BO$37))/(MAX('02 (ind)'!BO$6:BO$37)-MIN('02 (ind)'!BO$6:BO$37))),ABS(-100+(100*(('02 (ind)'!BO7-MIN('02 (ind)'!BO$6:BO$37))/(MAX('02 (ind)'!BO$6:BO$37)-MIN('02 (ind)'!BO$6:BO$37))))))</f>
        <v>3.3467931383998097</v>
      </c>
      <c r="BP8" s="75">
        <f>IF('02 (ind)'!BP$1="si",100*(('02 (ind)'!BP7-MIN('02 (ind)'!BP$6:BP$37))/(MAX('02 (ind)'!BP$6:BP$37)-MIN('02 (ind)'!BP$6:BP$37))),ABS(-100+(100*(('02 (ind)'!BP7-MIN('02 (ind)'!BP$6:BP$37))/(MAX('02 (ind)'!BP$6:BP$37)-MIN('02 (ind)'!BP$6:BP$37))))))</f>
        <v>36.65396422534716</v>
      </c>
      <c r="BQ8" s="75">
        <f>IF('02 (ind)'!BQ$1="si",100*(('02 (ind)'!BQ7-MIN('02 (ind)'!BQ$6:BQ$37))/(MAX('02 (ind)'!BQ$6:BQ$37)-MIN('02 (ind)'!BQ$6:BQ$37))),ABS(-100+(100*(('02 (ind)'!BQ7-MIN('02 (ind)'!BQ$6:BQ$37))/(MAX('02 (ind)'!BQ$6:BQ$37)-MIN('02 (ind)'!BQ$6:BQ$37))))))</f>
        <v>12.744407543269332</v>
      </c>
      <c r="BR8" s="75">
        <f>IF('02 (ind)'!BR$1="si",100*(('02 (ind)'!BR7-MIN('02 (ind)'!BR$6:BR$37))/(MAX('02 (ind)'!BR$6:BR$37)-MIN('02 (ind)'!BR$6:BR$37))),ABS(-100+(100*(('02 (ind)'!BR7-MIN('02 (ind)'!BR$6:BR$37))/(MAX('02 (ind)'!BP$6:BP$37)-MIN('02 (ind)'!BR$6:BR$37))))))</f>
        <v>19.662175383669247</v>
      </c>
      <c r="BS8" s="75">
        <f>IF('02 (ind)'!BS$1="si",100*(('02 (ind)'!BS7-MIN('02 (ind)'!BS$6:BS$37))/(MAX('02 (ind)'!BS$6:BS$37)-MIN('02 (ind)'!BS$6:BS$37))),ABS(-100+(100*(('02 (ind)'!BS7-MIN('02 (ind)'!BS$6:BS$37))/(MAX('02 (ind)'!BQ$6:BQ$37)-MIN('02 (ind)'!BS$6:BS$37))))))</f>
        <v>11.528313924744657</v>
      </c>
      <c r="BT8" s="75">
        <f>IF('02 (ind)'!BT$1="si",100*(('02 (ind)'!BT7-MIN('02 (ind)'!BT$6:BT$37))/(MAX('02 (ind)'!BT$6:BT$37)-MIN('02 (ind)'!BT$6:BT$37))),ABS(-100+(100*(('02 (ind)'!BT7-MIN('02 (ind)'!BT$6:BT$37))/(MAX('02 (ind)'!BR$6:BR$37)-MIN('02 (ind)'!BT$6:BT$37))))))</f>
        <v>86.424862500000003</v>
      </c>
      <c r="BU8" s="75">
        <f>IF('02 (ind)'!BU$1="si",100*(('02 (ind)'!BU7-MIN('02 (ind)'!BU$6:BU$37))/(MAX('02 (ind)'!BU$6:BU$37)-MIN('02 (ind)'!BU$6:BU$37))),ABS(-100+(100*(('02 (ind)'!BU7-MIN('02 (ind)'!BU$6:BU$37))/(MAX('02 (ind)'!BU$6:BU$37)-MIN('02 (ind)'!BU$6:BU$37))))))</f>
        <v>37.906703253626041</v>
      </c>
      <c r="BV8" s="75">
        <f>IF('02 (ind)'!BV$1="si",100*(('02 (ind)'!BV7-MIN('02 (ind)'!BV$6:BV$37))/(MAX('02 (ind)'!BV$6:BV$37)-MIN('02 (ind)'!BV$6:BV$37))),ABS(-100+(100*(('02 (ind)'!BV7-MIN('02 (ind)'!BV$6:BV$37))/(MAX('02 (ind)'!BV$6:BV$37)-MIN('02 (ind)'!BV$6:BV$37))))))</f>
        <v>50.892325996430699</v>
      </c>
      <c r="BW8" s="75">
        <f>IF('02 (ind)'!BW$1="si",100*(('02 (ind)'!BW7-MIN('02 (ind)'!BW$6:BW$37))/(MAX('02 (ind)'!BW$6:BW$37)-MIN('02 (ind)'!BW$6:BW$37))),ABS(-100+(100*(('02 (ind)'!BW7-MIN('02 (ind)'!BW$6:BW$37))/(MAX('02 (ind)'!BW$6:BW$37)-MIN('02 (ind)'!BW$6:BW$37))))))</f>
        <v>78.12048825305159</v>
      </c>
      <c r="BX8" s="75">
        <f>IF('02 (ind)'!BX$1="si",100*(('02 (ind)'!BX7-MIN('02 (ind)'!BX$6:BX$37))/(MAX('02 (ind)'!BX$6:BX$37)-MIN('02 (ind)'!BX$6:BX$37))),ABS(-100+(100*(('02 (ind)'!BX7-MIN('02 (ind)'!BX$6:BX$37))/(MAX('02 (ind)'!BX$6:BX$37)-MIN('02 (ind)'!BX$6:BX$37))))))</f>
        <v>23.109763477375949</v>
      </c>
      <c r="BY8" s="75">
        <f>IF('02 (ind)'!BY$1="si",100*(('02 (ind)'!BY7-MIN('02 (ind)'!BY$6:BY$37))/(MAX('02 (ind)'!BY$6:BY$37)-MIN('02 (ind)'!BY$6:BY$37))),ABS(-100+(100*(('02 (ind)'!BY7-MIN('02 (ind)'!BY$6:BY$37))/(MAX('02 (ind)'!BY$6:BY$37)-MIN('02 (ind)'!BY$6:BY$37))))))</f>
        <v>0</v>
      </c>
      <c r="BZ8" s="75">
        <f>IF('02 (ind)'!BZ$1="si",100*(('02 (ind)'!BZ7-MIN('02 (ind)'!BZ$6:BZ$37))/(MAX('02 (ind)'!BZ$6:BZ$37)-MIN('02 (ind)'!BZ$6:BZ$37))),ABS(-100+(100*(('02 (ind)'!BZ7-MIN('02 (ind)'!BZ$6:BZ$37))/(MAX('02 (ind)'!BZ$6:BZ$37)-MIN('02 (ind)'!BZ$6:BZ$37))))))</f>
        <v>100</v>
      </c>
      <c r="CA8" s="75">
        <f>IF('02 (ind)'!CA$1="si",100*(('02 (ind)'!CA7-MIN('02 (ind)'!CA$6:CA$37))/(MAX('02 (ind)'!CA$6:CA$37)-MIN('02 (ind)'!CA$6:CA$37))),ABS(-100+(100*(('02 (ind)'!CA7-MIN('02 (ind)'!CA$6:CA$37))/(MAX('02 (ind)'!CA$6:CA$37)-MIN('02 (ind)'!CA$6:CA$37))))))</f>
        <v>0</v>
      </c>
      <c r="CB8" s="75">
        <f>IF('02 (ind)'!CB$1="si",100*(('02 (ind)'!CB7-MIN('02 (ind)'!CB$6:CB$37))/(MAX('02 (ind)'!CB$6:CB$37)-MIN('02 (ind)'!CB$6:CB$37))),ABS(-100+(100*(('02 (ind)'!CB7-MIN('02 (ind)'!CB$6:CB$37))/(MAX('02 (ind)'!CB$6:CB$37)-MIN('02 (ind)'!CB$6:CB$37))))))</f>
        <v>81.418918918918919</v>
      </c>
      <c r="CC8" s="75">
        <f>IF('02 (ind)'!CC$1="si",100*(('02 (ind)'!CC7-MIN('02 (ind)'!CC$6:CC$37))/(MAX('02 (ind)'!CC$6:CC$37)-MIN('02 (ind)'!CC$6:CC$37))),ABS(-100+(100*(('02 (ind)'!CC7-MIN('02 (ind)'!CC$6:CC$37))/(MAX('02 (ind)'!CC$6:CC$37)-MIN('02 (ind)'!CC$6:CC$37))))))</f>
        <v>98.133881558076254</v>
      </c>
      <c r="CD8" s="75">
        <f>IF('02 (ind)'!CD$1="si",100*(('02 (ind)'!CD7-MIN('02 (ind)'!CD$6:CD$37))/(MAX('02 (ind)'!CD$6:CD$37)-MIN('02 (ind)'!CD$6:CD$37))),ABS(-100+(100*(('02 (ind)'!CD7-MIN('02 (ind)'!CD$6:CD$37))/(MAX('02 (ind)'!CD$6:CD$37)-MIN('02 (ind)'!CD$6:CD$37))))))</f>
        <v>11.676254673106664</v>
      </c>
      <c r="CE8" s="75">
        <f>IF('02 (ind)'!CE$1="si",100*(('02 (ind)'!CE7-MIN('02 (ind)'!CE$6:CE$37))/(MAX('02 (ind)'!CE$6:CE$37)-MIN('02 (ind)'!CE$6:CE$37))),ABS(-100+(100*(('02 (ind)'!CE7-MIN('02 (ind)'!CE$6:CE$37))/(MAX('02 (ind)'!CE$6:CE$37)-MIN('02 (ind)'!CE$6:CE$37))))))</f>
        <v>13.060194496572125</v>
      </c>
      <c r="CF8" s="75">
        <f>IF('02 (ind)'!CF$1="si",100*(('02 (ind)'!CF7-MIN('02 (ind)'!CF$6:CF$37))/(MAX('02 (ind)'!CF$6:CF$37)-MIN('02 (ind)'!CF$6:CF$37))),ABS(-100+(100*(('02 (ind)'!CF7-MIN('02 (ind)'!CF$6:CF$37))/(MAX('02 (ind)'!CF$6:CF$37)-MIN('02 (ind)'!CF$6:CF$37))))))</f>
        <v>100</v>
      </c>
      <c r="CG8" s="75">
        <f>IF('02 (ind)'!CG$1="si",100*(('02 (ind)'!CG7-MIN('02 (ind)'!CG$6:CG$37))/(MAX('02 (ind)'!CG$6:CG$37)-MIN('02 (ind)'!CG$6:CG$37))),ABS(-100+(100*(('02 (ind)'!CG7-MIN('02 (ind)'!CG$6:CG$37))/(MAX('02 (ind)'!CG$6:CG$37)-MIN('02 (ind)'!CG$6:CG$37))))))</f>
        <v>37.937955008990762</v>
      </c>
      <c r="CH8" s="75">
        <f>IF('02 (ind)'!CH$1="si",100*(('02 (ind)'!CH7-MIN('02 (ind)'!CH$6:CH$37))/(MAX('02 (ind)'!CH$6:CH$37)-MIN('02 (ind)'!CH$6:CH$37))),ABS(-100+(100*(('02 (ind)'!CH7-MIN('02 (ind)'!CH$6:CH$37))/(MAX('02 (ind)'!CH$6:CH$37)-MIN('02 (ind)'!CH$6:CH$37))))))</f>
        <v>12.051469988177391</v>
      </c>
      <c r="CI8" s="75">
        <f>IF('02 (ind)'!CI$1="si",100*(('02 (ind)'!CI7-MIN('02 (ind)'!CI$6:CI$37))/(MAX('02 (ind)'!CI$6:CI$37)-MIN('02 (ind)'!CI$6:CI$37))),ABS(-100+(100*(('02 (ind)'!CI7-MIN('02 (ind)'!CI$6:CI$37))/(MAX('02 (ind)'!CI$6:CI$37)-MIN('02 (ind)'!CI$6:CI$37))))))</f>
        <v>21.905728474931802</v>
      </c>
      <c r="CJ8" s="75">
        <f>IF('02 (ind)'!CJ$1="si",100*(('02 (ind)'!CJ7-MIN('02 (ind)'!CJ$6:CJ$37))/(MAX('02 (ind)'!CJ$6:CJ$37)-MIN('02 (ind)'!CJ$6:CJ$37))),ABS(-100+(100*(('02 (ind)'!CJ7-MIN('02 (ind)'!CJ$6:CJ$37))/(MAX('02 (ind)'!CJ$6:CJ$37)-MIN('02 (ind)'!CJ$6:CJ$37))))))</f>
        <v>50.325812192267904</v>
      </c>
      <c r="CK8" s="75">
        <f>IF('02 (ind)'!CK$1="si",100*(('02 (ind)'!CK7-MIN('02 (ind)'!CK$6:CK$37))/(MAX('02 (ind)'!CK$6:CK$37)-MIN('02 (ind)'!CK$6:CK$37))),ABS(-100+(100*(('02 (ind)'!CK7-MIN('02 (ind)'!CK$6:CK$37))/(MAX('02 (ind)'!CK$6:CK$37)-MIN('02 (ind)'!CK$6:CK$37))))))</f>
        <v>9.0339890542996688</v>
      </c>
      <c r="CL8" s="75">
        <f>IF('02 (ind)'!CL$1="si",100*(('02 (ind)'!CL7-MIN('02 (ind)'!CL$6:CL$37))/(MAX('02 (ind)'!CL$6:CL$37)-MIN('02 (ind)'!CL$6:CL$37))),ABS(-100+(100*(('02 (ind)'!CL7-MIN('02 (ind)'!CL$6:CL$37))/(MAX('02 (ind)'!CL$6:CL$37)-MIN('02 (ind)'!CL$6:CL$37))))))</f>
        <v>16.354489535221767</v>
      </c>
      <c r="CM8" s="75">
        <f>IF('02 (ind)'!CM$1="si",100*(('02 (ind)'!CM7-MIN('02 (ind)'!CM$6:CM$37))/(MAX('02 (ind)'!CM$6:CM$37)-MIN('02 (ind)'!CM$6:CM$37))),ABS(-100+(100*(('02 (ind)'!CM7-MIN('02 (ind)'!CM$6:CM$37))/(MAX('02 (ind)'!CM$6:CM$37)-MIN('02 (ind)'!CM$6:CM$37))))))</f>
        <v>21.374887634861341</v>
      </c>
    </row>
    <row r="9" spans="1:91">
      <c r="A9" s="18" t="s">
        <v>218</v>
      </c>
      <c r="B9" s="87">
        <f>IF('02 (ind)'!B$1="si",100*(('02 (ind)'!B8-MIN('02 (ind)'!B$6:B$37))/(MAX('02 (ind)'!B$6:B$37)-MIN('02 (ind)'!B$6:B$37))),ABS(-100+(100*(('02 (ind)'!B8-MIN('02 (ind)'!B$6:B$37))/(MAX('02 (ind)'!B$6:B$37)-MIN('02 (ind)'!B$6:B$37))))))</f>
        <v>0.33517723709054825</v>
      </c>
      <c r="C9" s="87">
        <f>IF('02 (ind)'!C$1="si",100*(('02 (ind)'!C8-MIN('02 (ind)'!C$6:C$37))/(MAX('02 (ind)'!C$6:C$37)-MIN('02 (ind)'!C$6:C$37))),ABS(-100+(100*(('02 (ind)'!C8-MIN('02 (ind)'!C$6:C$37))/(MAX('02 (ind)'!C$6:C$37)-MIN('02 (ind)'!C$6:C$37))))))</f>
        <v>52.394347376599704</v>
      </c>
      <c r="D9" s="87">
        <f>IF('02 (ind)'!D$1="si",100*(('02 (ind)'!D8-MIN('02 (ind)'!D$6:D$37))/(MAX('02 (ind)'!D$6:D$37)-MIN('02 (ind)'!D$6:D$37))),ABS(-100+(100*(('02 (ind)'!D8-MIN('02 (ind)'!D$6:D$37))/(MAX('02 (ind)'!D$6:D$37)-MIN('02 (ind)'!D$6:D$37))))))</f>
        <v>17.190148613056763</v>
      </c>
      <c r="E9" s="87">
        <f>IF('02 (ind)'!E$1="si",100*(('02 (ind)'!E8-MIN('02 (ind)'!E$6:E$37))/(MAX('02 (ind)'!E$6:E$37)-MIN('02 (ind)'!E$6:E$37))),ABS(-100+(100*(('02 (ind)'!E8-MIN('02 (ind)'!E$6:E$37))/(MAX('02 (ind)'!E$6:E$37)-MIN('02 (ind)'!E$6:E$37))))))</f>
        <v>83.561643835616437</v>
      </c>
      <c r="F9" s="87">
        <f>IF('02 (ind)'!F$1="si",100*(('02 (ind)'!F8-MIN('02 (ind)'!F$6:F$37))/(MAX('02 (ind)'!F$6:F$37)-MIN('02 (ind)'!F$6:F$37))),ABS(-100+(100*(('02 (ind)'!F8-MIN('02 (ind)'!F$6:F$37))/(MAX('02 (ind)'!F$6:F$37)-MIN('02 (ind)'!F$6:F$37))))))</f>
        <v>30.141843971631189</v>
      </c>
      <c r="G9" s="87">
        <f>IF('02 (ind)'!G$1="si",100*(('02 (ind)'!G8-MIN('02 (ind)'!G$6:G$37))/(MAX('02 (ind)'!G$6:G$37)-MIN('02 (ind)'!G$6:G$37))),ABS(-100+(100*(('02 (ind)'!G8-MIN('02 (ind)'!G$6:G$37))/(MAX('02 (ind)'!G$6:G$37)-MIN('02 (ind)'!G$6:G$37))))))</f>
        <v>51.037344398340267</v>
      </c>
      <c r="H9" s="87">
        <f>IF('02 (ind)'!H$1="si",100*(('02 (ind)'!H8-MIN('02 (ind)'!H$6:H$37))/(MAX('02 (ind)'!H$6:H$37)-MIN('02 (ind)'!H$6:H$37))),ABS(-100+(100*(('02 (ind)'!H8-MIN('02 (ind)'!H$6:H$37))/(MAX('02 (ind)'!H$6:H$37)-MIN('02 (ind)'!H$6:H$37))))))</f>
        <v>42.379958246346561</v>
      </c>
      <c r="I9" s="87">
        <f>IF('02 (ind)'!I$1="si",100*(('02 (ind)'!I8-MIN('02 (ind)'!I$6:I$37))/(MAX('02 (ind)'!I$6:I$37)-MIN('02 (ind)'!I$6:I$37))),ABS(-100+(100*(('02 (ind)'!I8-MIN('02 (ind)'!I$6:I$37))/(MAX('02 (ind)'!I$6:I$37)-MIN('02 (ind)'!I$6:I$37))))))</f>
        <v>69.600000000000009</v>
      </c>
      <c r="J9" s="87">
        <f>IF('02 (ind)'!J$1="si",100*(('02 (ind)'!J8-MIN('02 (ind)'!J$6:J$37))/(MAX('02 (ind)'!J$6:J$37)-MIN('02 (ind)'!J$6:J$37))),ABS(-100+(100*(('02 (ind)'!J8-MIN('02 (ind)'!J$6:J$37))/(MAX('02 (ind)'!J$6:J$37)-MIN('02 (ind)'!J$6:J$37))))))</f>
        <v>100</v>
      </c>
      <c r="K9" s="87">
        <f>IF('02 (ind)'!K$1="si",100*(('02 (ind)'!K8-MIN('02 (ind)'!K$6:K$37))/(MAX('02 (ind)'!K$6:K$37)-MIN('02 (ind)'!K$6:K$37))),ABS(-100+(100*(('02 (ind)'!K8-MIN('02 (ind)'!K$6:K$37))/(MAX('02 (ind)'!K$6:K$37)-MIN('02 (ind)'!K$6:K$37))))))</f>
        <v>69.658192233626309</v>
      </c>
      <c r="L9" s="87">
        <f>IF('02 (ind)'!L$1="si",100*(('02 (ind)'!L8-MIN('02 (ind)'!L$6:L$37))/(MAX('02 (ind)'!L$6:L$37)-MIN('02 (ind)'!L$6:L$37))),ABS(-100+(100*(('02 (ind)'!L8-MIN('02 (ind)'!L$6:L$37))/(MAX('02 (ind)'!L$6:L$37)-MIN('02 (ind)'!L$6:L$37))))))</f>
        <v>73.40536908416999</v>
      </c>
      <c r="M9" s="87">
        <f>IF('02 (ind)'!M$1="si",100*(('02 (ind)'!M8-MIN('02 (ind)'!M$6:M$37))/(MAX('02 (ind)'!M$6:M$37)-MIN('02 (ind)'!M$6:M$37))),ABS(-100+(100*(('02 (ind)'!M8-MIN('02 (ind)'!M$6:M$37))/(MAX('02 (ind)'!M$6:M$37)-MIN('02 (ind)'!M$6:M$37))))))</f>
        <v>0.48103214022440743</v>
      </c>
      <c r="N9" s="87">
        <f>IF('02 (ind)'!N$1="si",100*(('02 (ind)'!N8-MIN('02 (ind)'!N$6:N$37))/(MAX('02 (ind)'!N$6:N$37)-MIN('02 (ind)'!N$6:N$37))),ABS(-100+(100*(('02 (ind)'!N8-MIN('02 (ind)'!N$6:N$37))/(MAX('02 (ind)'!N$6:N$37)-MIN('02 (ind)'!N$6:N$37))))))</f>
        <v>32.68652131784642</v>
      </c>
      <c r="O9" s="87">
        <f>IF('02 (ind)'!O$1="si",100*(('02 (ind)'!O8-MIN('02 (ind)'!O$6:O$37))/(MAX('02 (ind)'!O$6:O$37)-MIN('02 (ind)'!O$6:O$37))),ABS(-100+(100*(('02 (ind)'!O8-MIN('02 (ind)'!O$6:O$37))/(MAX('02 (ind)'!O$6:O$37)-MIN('02 (ind)'!O$6:O$37))))))</f>
        <v>100</v>
      </c>
      <c r="P9" s="87">
        <f>IF('02 (ind)'!P$1="si",100*(('02 (ind)'!P8-MIN('02 (ind)'!P$6:P$37))/(MAX('02 (ind)'!P$6:P$37)-MIN('02 (ind)'!P$6:P$37))),ABS(-100+(100*(('02 (ind)'!P8-MIN('02 (ind)'!P$6:P$37))/(MAX('02 (ind)'!P$6:P$37)-MIN('02 (ind)'!P$6:P$37))))))</f>
        <v>26.800619839896388</v>
      </c>
      <c r="Q9" s="87">
        <f>IF('02 (ind)'!Q$1="si",100*(('02 (ind)'!Q8-MIN('02 (ind)'!Q$6:Q$37))/(MAX('02 (ind)'!Q$6:Q$37)-MIN('02 (ind)'!Q$6:Q$37))),ABS(-100+(100*(('02 (ind)'!Q8-MIN('02 (ind)'!Q$6:Q$37))/(MAX('02 (ind)'!Q$6:Q$37)-MIN('02 (ind)'!Q$6:Q$37))))))</f>
        <v>48.238526564675411</v>
      </c>
      <c r="R9" s="87">
        <f>IF('02 (ind)'!R$1="si",100*(('02 (ind)'!R8-MIN('02 (ind)'!R$6:R$37))/(MAX('02 (ind)'!R$6:R$37)-MIN('02 (ind)'!R$6:R$37))),ABS(-100+(100*(('02 (ind)'!R8-MIN('02 (ind)'!R$6:R$37))/(MAX('02 (ind)'!R$6:R$37)-MIN('02 (ind)'!R$6:R$37))))))</f>
        <v>0.21515869904786383</v>
      </c>
      <c r="S9" s="75">
        <f>ABS(ABS(('02 (ind)'!S8-((MAX('02 (ind)'!S$6:S$37)+MIN('02 (ind)'!S$6:S$37))/2))/(((MAX('02 (ind)'!S$6:S$37)+MIN('02 (ind)'!S$6:S$37))/2)-MAX('02 (ind)'!S$6:S$37))*100)-100)</f>
        <v>58.908310126085937</v>
      </c>
      <c r="T9" s="75">
        <f>IF('02 (ind)'!T$1="si",100*(('02 (ind)'!T8-MIN('02 (ind)'!T$6:T$37))/(MAX('02 (ind)'!T$6:T$37)-MIN('02 (ind)'!T$6:T$37))),ABS(-100+(100*(('02 (ind)'!T8-MIN('02 (ind)'!T$6:T$37))/(MAX('02 (ind)'!T$6:T$37)-MIN('02 (ind)'!T$6:T$37))))))</f>
        <v>8.2960997859071028</v>
      </c>
      <c r="U9" s="75">
        <f>IF('02 (ind)'!U$1="si",100*(('02 (ind)'!U8-MIN('02 (ind)'!U$6:U$37))/(MAX('02 (ind)'!U$6:U$37)-MIN('02 (ind)'!U$6:U$37))),ABS(-100+(100*(('02 (ind)'!U8-MIN('02 (ind)'!U$6:U$37))/(MAX('02 (ind)'!U$6:U$37)-MIN('02 (ind)'!U$6:U$37))))))</f>
        <v>50</v>
      </c>
      <c r="V9" s="75">
        <f>IF('02 (ind)'!V$1="si",100*(('02 (ind)'!V8-MIN('02 (ind)'!V$6:V$37))/(MAX('02 (ind)'!V$6:V$37)-MIN('02 (ind)'!V$6:V$37))),ABS(-100+(100*(('02 (ind)'!V8-MIN('02 (ind)'!V$6:V$37))/(MAX('02 (ind)'!V$6:V$37)-MIN('02 (ind)'!V$6:V$37))))))</f>
        <v>95.027624309392266</v>
      </c>
      <c r="W9" s="75">
        <f>IF('02 (ind)'!W$1="si",100*(('02 (ind)'!W8-MIN('02 (ind)'!W$6:W$37))/(MAX('02 (ind)'!W$6:W$37)-MIN('02 (ind)'!W$6:W$37))),ABS(-100+(100*(('02 (ind)'!W8-MIN('02 (ind)'!W$6:W$37))/(MAX('02 (ind)'!W$6:W$37)-MIN('02 (ind)'!W$6:W$37))))))</f>
        <v>29.502495084722362</v>
      </c>
      <c r="X9" s="75">
        <f>IF('02 (ind)'!X$1="si",100*(('02 (ind)'!X8-MIN('02 (ind)'!X$6:X$37))/(MAX('02 (ind)'!X$6:X$37)-MIN('02 (ind)'!X$6:X$37))),ABS(-100+(100*(('02 (ind)'!X8-MIN('02 (ind)'!X$6:X$37))/(MAX('02 (ind)'!X$6:X$37)-MIN('02 (ind)'!X$6:X$37))))))</f>
        <v>72.331950885223833</v>
      </c>
      <c r="Y9" s="75">
        <f>IF('02 (ind)'!Y$1="si",100*(('02 (ind)'!Y8-MIN('02 (ind)'!Y$6:Y$37))/(MAX('02 (ind)'!Y$6:Y$37)-MIN('02 (ind)'!Y$6:Y$37))),ABS(-100+(100*(('02 (ind)'!Y8-MIN('02 (ind)'!Y$6:Y$37))/(MAX('02 (ind)'!Y$6:Y$37)-MIN('02 (ind)'!Y$6:Y$37))))))</f>
        <v>85.983341528466909</v>
      </c>
      <c r="Z9" s="75">
        <f>IF('02 (ind)'!Z$1="si",100*(('02 (ind)'!Z8-MIN('02 (ind)'!Z$6:Z$37))/(MAX('02 (ind)'!Z$6:Z$37)-MIN('02 (ind)'!Z$6:Z$37))),ABS(-100+(100*(('02 (ind)'!Z8-MIN('02 (ind)'!Z$6:Z$37))/(MAX('02 (ind)'!Z$6:Z$37)-MIN('02 (ind)'!Z$6:Z$37))))))</f>
        <v>79.595862734676899</v>
      </c>
      <c r="AA9" s="75">
        <f>IF('02 (ind)'!AA$1="si",100*(('02 (ind)'!AA8-MIN('02 (ind)'!AA$6:AA$37))/(MAX('02 (ind)'!AA$6:AA$37)-MIN('02 (ind)'!AA$6:AA$37))),ABS(-100+(100*(('02 (ind)'!AA8-MIN('02 (ind)'!AA$6:AA$37))/(MAX('02 (ind)'!AA$6:AA$37)-MIN('02 (ind)'!AA$6:AA$37))))))</f>
        <v>92.580170668847487</v>
      </c>
      <c r="AB9" s="75">
        <f>IF('02 (ind)'!AB$1="si",100*(('02 (ind)'!AB8-MIN('02 (ind)'!AB$6:AB$37))/(MAX('02 (ind)'!AB$6:AB$37)-MIN('02 (ind)'!AB$6:AB$37))),ABS(-100+(100*(('02 (ind)'!AB8-MIN('02 (ind)'!AB$6:AB$37))/(MAX('02 (ind)'!AB$6:AB$37)-MIN('02 (ind)'!AB$6:AB$37))))))</f>
        <v>59.147526992599076</v>
      </c>
      <c r="AC9" s="75">
        <f>IF('02 (ind)'!AC$1="si",100*(('02 (ind)'!AC8-MIN('02 (ind)'!AC$6:AC$37))/(MAX('02 (ind)'!AC$6:AC$37)-MIN('02 (ind)'!AC$6:AC$37))),ABS(-100+(100*(('02 (ind)'!AC8-MIN('02 (ind)'!AC$6:AC$37))/(MAX('02 (ind)'!AC$6:AC$37)-MIN('02 (ind)'!AC$6:AC$37))))))</f>
        <v>83.299272470998204</v>
      </c>
      <c r="AD9" s="75">
        <f>IF('02 (ind)'!AD$1="si",100*(('02 (ind)'!AD8-MIN('02 (ind)'!AD$6:AD$37))/(MAX('02 (ind)'!AD$6:AD$37)-MIN('02 (ind)'!AD$6:AD$37))),ABS(-100+(100*(('02 (ind)'!AD8-MIN('02 (ind)'!AD$6:AD$37))/(MAX('02 (ind)'!AD$6:AD$37)-MIN('02 (ind)'!AD$6:AD$37))))))</f>
        <v>50.493301932668835</v>
      </c>
      <c r="AE9" s="75">
        <f>IF('02 (ind)'!AE$1="si",100*(('02 (ind)'!AE8-MIN('02 (ind)'!AE$6:AE$37))/(MAX('02 (ind)'!AE$6:AE$37)-MIN('02 (ind)'!AE$6:AE$37))),ABS(-100+(100*(('02 (ind)'!AE8-MIN('02 (ind)'!AE$6:AE$37))/(MAX('02 (ind)'!AE$6:AE$37)-MIN('02 (ind)'!AE$6:AE$37))))))</f>
        <v>47.90852186872953</v>
      </c>
      <c r="AF9" s="75">
        <f>IF('02 (ind)'!AF$1="si",100*(('02 (ind)'!AF8-MIN('02 (ind)'!AF$6:AF$37))/(MAX('02 (ind)'!AF$6:AF$37)-MIN('02 (ind)'!AF$6:AF$37))),ABS(-100+(100*(('02 (ind)'!AF8-MIN('02 (ind)'!AF$6:AF$37))/(MAX('02 (ind)'!AF$6:AF$37)-MIN('02 (ind)'!AF$6:AF$37))))))</f>
        <v>94.535519125683066</v>
      </c>
      <c r="AG9" s="75">
        <f>IF('02 (ind)'!AG$1="si",100*(('02 (ind)'!AG8-MIN('02 (ind)'!AG$6:AG$37))/(MAX('02 (ind)'!AG$6:AG$37)-MIN('02 (ind)'!AG$6:AG$37))),ABS(-100+(100*(('02 (ind)'!AG8-MIN('02 (ind)'!AG$6:AG$37))/(MAX('02 (ind)'!AG$6:AG$37)-MIN('02 (ind)'!AG$6:AG$37))))))</f>
        <v>87.452471482889749</v>
      </c>
      <c r="AH9" s="75">
        <f>IF('02 (ind)'!AH$1="si",100*(('02 (ind)'!AH8-MIN('02 (ind)'!AH$6:AH$37))/(MAX('02 (ind)'!AH$6:AH$37)-MIN('02 (ind)'!AH$6:AH$37))),ABS(-100+(100*(('02 (ind)'!AH8-MIN('02 (ind)'!AH$6:AH$37))/(MAX('02 (ind)'!AH$6:AH$37)-MIN('02 (ind)'!AH$6:AH$37))))))</f>
        <v>34.810126582278485</v>
      </c>
      <c r="AI9" s="75">
        <f>IF('02 (ind)'!AI$1="si",100*(('02 (ind)'!AI8-MIN('02 (ind)'!AI$6:AI$37))/(MAX('02 (ind)'!AI$6:AI$37)-MIN('02 (ind)'!AI$6:AI$37))),ABS(-100+(100*(('02 (ind)'!AI8-MIN('02 (ind)'!AI$6:AI$37))/(MAX('02 (ind)'!AI$6:AI$37)-MIN('02 (ind)'!AI$6:AI$37))))))</f>
        <v>0.41618453958418872</v>
      </c>
      <c r="AJ9" s="75">
        <f>IF('02 (ind)'!AJ$1="si",100*(('02 (ind)'!AJ8-MIN('02 (ind)'!AJ$6:AJ$37))/(MAX('02 (ind)'!AJ$6:AJ$37)-MIN('02 (ind)'!AJ$6:AJ$37))),ABS(-100+(100*(('02 (ind)'!AJ8-MIN('02 (ind)'!AJ$6:AJ$37))/(MAX('02 (ind)'!AJ$6:AJ$37)-MIN('02 (ind)'!AJ$6:AJ$37))))))</f>
        <v>86.605293440736489</v>
      </c>
      <c r="AK9" s="75">
        <f>IF('02 (ind)'!AK$1="si",100*(('02 (ind)'!AK8-MIN('02 (ind)'!AK$6:AK$37))/(MAX('02 (ind)'!AK$6:AK$37)-MIN('02 (ind)'!AK$6:AK$37))),ABS(-100+(100*(('02 (ind)'!AK8-MIN('02 (ind)'!AK$6:AK$37))/(MAX('02 (ind)'!AK$6:AK$37)-MIN('02 (ind)'!AK$6:AK$37))))))</f>
        <v>15.398106911013665</v>
      </c>
      <c r="AL9" s="75">
        <f>IF('02 (ind)'!AL$1="si",100*(('02 (ind)'!AL8-MIN('02 (ind)'!AL$6:AL$37))/(MAX('02 (ind)'!AL$6:AL$37)-MIN('02 (ind)'!AL$6:AL$37))),ABS(-100+(100*(('02 (ind)'!AL8-MIN('02 (ind)'!AL$6:AL$37))/(MAX('02 (ind)'!AL$6:AL$37)-MIN('02 (ind)'!AL$6:AL$37))))))</f>
        <v>62.062911409679351</v>
      </c>
      <c r="AM9" s="75">
        <f>IF('02 (ind)'!AM$1="si",100*(('02 (ind)'!AM8-MIN('02 (ind)'!AM$6:AM$37))/(MAX('02 (ind)'!AM$6:AM$37)-MIN('02 (ind)'!AM$6:AM$37))),ABS(-100+(100*(('02 (ind)'!AM8-MIN('02 (ind)'!AM$6:AM$37))/(MAX('02 (ind)'!AM$6:AM$37)-MIN('02 (ind)'!AM$6:AM$37))))))</f>
        <v>89.109915975808576</v>
      </c>
      <c r="AN9" s="75">
        <f>IF('02 (ind)'!AN$1="si",100*(('02 (ind)'!AN8-MIN('02 (ind)'!AN$6:AN$37))/(MAX('02 (ind)'!AN$6:AN$37)-MIN('02 (ind)'!AN$6:AN$37))),ABS(-100+(100*(('02 (ind)'!AN8-MIN('02 (ind)'!AN$6:AN$37))/(MAX('02 (ind)'!AN$6:AN$37)-MIN('02 (ind)'!AN$6:AN$37))))))</f>
        <v>77.965791537126776</v>
      </c>
      <c r="AO9" s="75">
        <f>IF('02 (ind)'!AO$1="si",100*(('02 (ind)'!AO8-MIN('02 (ind)'!AO$6:AO$37))/(MAX('02 (ind)'!AO$6:AO$37)-MIN('02 (ind)'!AO$6:AO$37))),ABS(-100+(100*(('02 (ind)'!AO8-MIN('02 (ind)'!AO$6:AO$37))/(MAX('02 (ind)'!AO$6:AO$37)-MIN('02 (ind)'!AO$6:AO$37))))))</f>
        <v>69.021844136935044</v>
      </c>
      <c r="AP9" s="75">
        <f>IF('02 (ind)'!AP$1="si",100*(('02 (ind)'!AP8-MIN('02 (ind)'!AP$6:AP$37))/(MAX('02 (ind)'!AP$6:AP$37)-MIN('02 (ind)'!AP$6:AP$37))),ABS(-100+(100*(('02 (ind)'!AP8-MIN('02 (ind)'!AP$6:AP$37))/(MAX('02 (ind)'!AP$6:AP$37)-MIN('02 (ind)'!AP$6:AP$37))))))</f>
        <v>65.059906881743203</v>
      </c>
      <c r="AQ9" s="75">
        <f>IF('02 (ind)'!AQ$1="si",100*(('02 (ind)'!AQ8-MIN('02 (ind)'!AQ$6:AQ$37))/(MAX('02 (ind)'!AQ$6:AQ$37)-MIN('02 (ind)'!AQ$6:AQ$37))),ABS(-100+(100*(('02 (ind)'!AQ8-MIN('02 (ind)'!AQ$6:AQ$37))/(MAX('02 (ind)'!AQ$6:AQ$37)-MIN('02 (ind)'!AQ$6:AQ$37))))))</f>
        <v>11.351961191971657</v>
      </c>
      <c r="AR9" s="75">
        <f>IF('02 (ind)'!AR$1="si",100*(('02 (ind)'!AR8-MIN('02 (ind)'!AR$6:AR$37))/(MAX('02 (ind)'!AR$6:AR$37)-MIN('02 (ind)'!AR$6:AR$37))),ABS(-100+(100*(('02 (ind)'!AR8-MIN('02 (ind)'!AR$6:AR$37))/(MAX('02 (ind)'!AR$6:AR$37)-MIN('02 (ind)'!AR$6:AR$37))))))</f>
        <v>77.161248479039969</v>
      </c>
      <c r="AS9" s="75">
        <f>IF('02 (ind)'!AS$1="si",100*(('02 (ind)'!AS8-MIN('02 (ind)'!AS$6:AS$37))/(MAX('02 (ind)'!AS$6:AS$37)-MIN('02 (ind)'!AS$6:AS$37))),ABS(-100+(100*(('02 (ind)'!AS8-MIN('02 (ind)'!AS$6:AS$37))/(MAX('02 (ind)'!AS$6:AS$37)-MIN('02 (ind)'!AS$6:AS$37))))))</f>
        <v>43.021869428262349</v>
      </c>
      <c r="AT9" s="75">
        <f>IF('02 (ind)'!AT$1="si",100*(('02 (ind)'!AT8-MIN('02 (ind)'!AT$6:AT$37))/(MAX('02 (ind)'!AT$6:AT$37)-MIN('02 (ind)'!AT$6:AT$37))),ABS(-100+(100*(('02 (ind)'!AT8-MIN('02 (ind)'!AT$6:AT$37))/(MAX('02 (ind)'!AT$6:AT$37)-MIN('02 (ind)'!AT$6:AT$37))))))</f>
        <v>0</v>
      </c>
      <c r="AU9" s="75">
        <f>IF('02 (ind)'!AU$1="si",100*(('02 (ind)'!AU8-MIN('02 (ind)'!AU$6:AU$37))/(MAX('02 (ind)'!AU$6:AU$37)-MIN('02 (ind)'!AU$6:AU$37))),ABS(-100+(100*(('02 (ind)'!AU8-MIN('02 (ind)'!AU$6:AU$37))/(MAX('02 (ind)'!AU$6:AU$37)-MIN('02 (ind)'!AU$6:AU$37))))))</f>
        <v>92.660550458715619</v>
      </c>
      <c r="AV9" s="75">
        <f>IF('02 (ind)'!AV$1="si",100*(('02 (ind)'!AV8-MIN('02 (ind)'!AV$6:AV$37))/(MAX('02 (ind)'!AV$6:AV$37)-MIN('02 (ind)'!AV$6:AV$37))),ABS(-100+(100*(('02 (ind)'!AV8-MIN('02 (ind)'!AV$6:AV$37))/(MAX('02 (ind)'!AV$6:AV$37)-MIN('02 (ind)'!AV$6:AV$37))))))</f>
        <v>0</v>
      </c>
      <c r="AW9" s="75">
        <f>IF('02 (ind)'!AW$1="si",100*(('02 (ind)'!AW8-MIN('02 (ind)'!AW$6:AW$37))/(MAX('02 (ind)'!AW$6:AW$37)-MIN('02 (ind)'!AW$6:AW$37))),ABS(-100+(100*(('02 (ind)'!AW8-MIN('02 (ind)'!AW$6:AW$37))/(MAX('02 (ind)'!AW$6:AW$37)-MIN('02 (ind)'!AW$6:AW$37))))))</f>
        <v>97.926386728875073</v>
      </c>
      <c r="AX9" s="75">
        <f>IF('02 (ind)'!AX$1="si",100*(('02 (ind)'!AX8-MIN('02 (ind)'!AX$6:AX$37))/(MAX('02 (ind)'!AX$6:AX$37)-MIN('02 (ind)'!AX$6:AX$37))),ABS(-100+(100*(('02 (ind)'!AX8-MIN('02 (ind)'!AX$6:AX$37))/(MAX('02 (ind)'!AX$6:AX$37)-MIN('02 (ind)'!AX$6:AX$37))))))</f>
        <v>91.490880597771948</v>
      </c>
      <c r="AY9" s="75">
        <f>IF('02 (ind)'!AY$1="si",100*(('02 (ind)'!AY8-MIN('02 (ind)'!AY$6:AY$37))/(MAX('02 (ind)'!AY$6:AY$37)-MIN('02 (ind)'!AY$6:AY$37))),ABS(-100+(100*(('02 (ind)'!AY8-MIN('02 (ind)'!AY$6:AY$37))/(MAX('02 (ind)'!AY$6:AY$37)-MIN('02 (ind)'!AY$6:AY$37))))))</f>
        <v>69.695528068506206</v>
      </c>
      <c r="AZ9" s="75">
        <f>IF('02 (ind)'!AZ$1="si",100*(('02 (ind)'!AZ8-MIN('02 (ind)'!AZ$6:AZ$37))/(MAX('02 (ind)'!AZ$6:AZ$37)-MIN('02 (ind)'!AZ$6:AZ$37))),ABS(-100+(100*(('02 (ind)'!AZ8-MIN('02 (ind)'!AZ$6:AZ$37))/(MAX('02 (ind)'!AZ$6:AZ$37)-MIN('02 (ind)'!AZ$6:AZ$37))))))</f>
        <v>11.044625916222088</v>
      </c>
      <c r="BA9" s="75">
        <f>IF('02 (ind)'!BA$1="si",100*(('02 (ind)'!BA8-MIN('02 (ind)'!BA$6:BA$37))/(MAX('02 (ind)'!BA$6:BA$37)-MIN('02 (ind)'!BA$6:BA$37))),ABS(-100+(100*(('02 (ind)'!BA8-MIN('02 (ind)'!BA$6:BA$37))/(MAX('02 (ind)'!BA$6:BA$37)-MIN('02 (ind)'!BA$6:BA$37))))))</f>
        <v>17.094752274342206</v>
      </c>
      <c r="BB9" s="75">
        <f>IF('02 (ind)'!BB$1="si",100*(('02 (ind)'!BB8-MIN('02 (ind)'!BB$6:BB$37))/(MAX('02 (ind)'!BB$6:BB$37)-MIN('02 (ind)'!BB$6:BB$37))),ABS(-100+(100*(('02 (ind)'!BB8-MIN('02 (ind)'!BB$6:BB$37))/(MAX('02 (ind)'!BB$6:BB$37)-MIN('02 (ind)'!BB$6:BB$37))))))</f>
        <v>25.340027247560126</v>
      </c>
      <c r="BC9" s="75">
        <f>IF('02 (ind)'!BC$1="si",100*(('02 (ind)'!BC8-MIN('02 (ind)'!BC$6:BC$37))/(MAX('02 (ind)'!BC$6:BC$37)-MIN('02 (ind)'!BC$6:BC$37))),ABS(-100+(100*(('02 (ind)'!BC8-MIN('02 (ind)'!BC$6:BC$37))/(MAX('02 (ind)'!BC$6:BC$37)-MIN('02 (ind)'!BC$6:BC$37))))))</f>
        <v>0</v>
      </c>
      <c r="BD9" s="75">
        <f>IF('02 (ind)'!BD$1="si",100*(('02 (ind)'!BD8-MIN('02 (ind)'!BD$6:BD$37))/(MAX('02 (ind)'!BD$6:BD$37)-MIN('02 (ind)'!BD$6:BD$37))),ABS(-100+(100*(('02 (ind)'!BD8-MIN('02 (ind)'!BD$6:BD$37))/(MAX('02 (ind)'!BD$6:BD$37)-MIN('02 (ind)'!BD$6:BD$37))))))</f>
        <v>74.335709987848105</v>
      </c>
      <c r="BE9" s="75">
        <f>IF('02 (ind)'!BE$1="si",100*(('02 (ind)'!BE8-MIN('02 (ind)'!BE$6:BE$37))/(MAX('02 (ind)'!BE$6:BE$37)-MIN('02 (ind)'!BE$6:BE$37))),ABS(-100+(100*(('02 (ind)'!BE8-MIN('02 (ind)'!BE$6:BE$37))/(MAX('02 (ind)'!BE$6:BE$37)-MIN('02 (ind)'!BE$6:BE$37))))))</f>
        <v>36.872586872586872</v>
      </c>
      <c r="BF9" s="75">
        <f>IF('02 (ind)'!BF$1="si",100*(('02 (ind)'!BF8-MIN('02 (ind)'!BF$6:BF$37))/(MAX('02 (ind)'!BF$6:BF$37)-MIN('02 (ind)'!BF$6:BF$37))),ABS(-100+(100*(('02 (ind)'!BF8-MIN('02 (ind)'!BF$6:BF$37))/(MAX('02 (ind)'!BF$6:BF$37)-MIN('02 (ind)'!BF$6:BF$37))))))</f>
        <v>70.071235616869743</v>
      </c>
      <c r="BG9" s="75">
        <f>IF('02 (ind)'!BG$1="si",100*(('02 (ind)'!BG8-MIN('02 (ind)'!BG$6:BG$37))/(MAX('02 (ind)'!BG$6:BG$37)-MIN('02 (ind)'!BG$6:BG$37))),ABS(-100+(100*(('02 (ind)'!BG8-MIN('02 (ind)'!BG$6:BG$37))/(MAX('02 (ind)'!BG$6:BG$37)-MIN('02 (ind)'!BG$6:BG$37))))))</f>
        <v>37.825491612054869</v>
      </c>
      <c r="BH9" s="75">
        <f>IF('02 (ind)'!BH$1="si",100*(('02 (ind)'!BH8-MIN('02 (ind)'!BH$6:BH$37))/(MAX('02 (ind)'!BH$6:BH$37)-MIN('02 (ind)'!BH$6:BH$37))),ABS(-100+(100*(('02 (ind)'!BH8-MIN('02 (ind)'!BH$6:BH$37))/(MAX('02 (ind)'!BH$6:BH$37)-MIN('02 (ind)'!BH$6:BH$37))))))</f>
        <v>4.2456280957222345</v>
      </c>
      <c r="BI9" s="75">
        <f>IF('02 (ind)'!BI$1="si",100*(('02 (ind)'!BI8-MIN('02 (ind)'!BI$6:BI$37))/(MAX('02 (ind)'!BI$6:BI$37)-MIN('02 (ind)'!BI$6:BI$37))),ABS(-100+(100*(('02 (ind)'!BI8-MIN('02 (ind)'!BI$6:BI$37))/(MAX('02 (ind)'!BI$6:BI$37)-MIN('02 (ind)'!BI$6:BI$37))))))</f>
        <v>97.743715877216331</v>
      </c>
      <c r="BJ9" s="75">
        <f>IF('02 (ind)'!BJ$1="si",100*(('02 (ind)'!BJ8-MIN('02 (ind)'!BJ$6:BJ$37))/(MAX('02 (ind)'!BJ$6:BJ$37)-MIN('02 (ind)'!BJ$6:BJ$37))),ABS(-100+(100*(('02 (ind)'!BJ8-MIN('02 (ind)'!BJ$6:BJ$37))/(MAX('02 (ind)'!BJ$6:BJ$37)-MIN('02 (ind)'!BJ$6:BJ$37))))))</f>
        <v>19.877078531800962</v>
      </c>
      <c r="BK9" s="75">
        <f>IF('02 (ind)'!BK$1="si",100*(('02 (ind)'!BK8-MIN('02 (ind)'!BK$6:BK$37))/(MAX('02 (ind)'!BK$6:BK$37)-MIN('02 (ind)'!BK$6:BK$37))),ABS(-100+(100*(('02 (ind)'!BK8-MIN('02 (ind)'!BK$6:BK$37))/(MAX('02 (ind)'!BK$6:BK$37)-MIN('02 (ind)'!BK$6:BK$37))))))</f>
        <v>100</v>
      </c>
      <c r="BL9" s="75">
        <f>IF('02 (ind)'!BL$1="si",100*(('02 (ind)'!BL8-MIN('02 (ind)'!BL$6:BL$37))/(MAX('02 (ind)'!BL$6:BL$37)-MIN('02 (ind)'!BL$6:BL$37))),ABS(-100+(100*(('02 (ind)'!BL8-MIN('02 (ind)'!BL$6:BL$37))/(MAX('02 (ind)'!BL$6:BL$37)-MIN('02 (ind)'!BL$6:BL$37))))))</f>
        <v>38.84297520661157</v>
      </c>
      <c r="BM9" s="75">
        <f>IF('02 (ind)'!BM$1="si",100*(('02 (ind)'!BM8-MIN('02 (ind)'!BM$6:BM$37))/(MAX('02 (ind)'!BM$6:BM$37)-MIN('02 (ind)'!BM$6:BM$37))),ABS(-100+(100*(('02 (ind)'!BM8-MIN('02 (ind)'!BM$6:BM$37))/(MAX('02 (ind)'!BM$6:BM$37)-MIN('02 (ind)'!BM$6:BM$37))))))</f>
        <v>66.412872911362058</v>
      </c>
      <c r="BN9" s="75">
        <f>IF('02 (ind)'!BN$1="si",100*(('02 (ind)'!BN8-MIN('02 (ind)'!BN$6:BN$37))/(MAX('02 (ind)'!BN$6:BN$37)-MIN('02 (ind)'!BN$6:BN$37))),ABS(-100+(100*(('02 (ind)'!BN8-MIN('02 (ind)'!BN$6:BN$37))/(MAX('02 (ind)'!BN$6:BN$37)-MIN('02 (ind)'!BN$6:BN$37))))))</f>
        <v>31.570498391515166</v>
      </c>
      <c r="BO9" s="75">
        <f>IF('02 (ind)'!BO$1="si",100*(('02 (ind)'!BO8-MIN('02 (ind)'!BO$6:BO$37))/(MAX('02 (ind)'!BO$6:BO$37)-MIN('02 (ind)'!BO$6:BO$37))),ABS(-100+(100*(('02 (ind)'!BO8-MIN('02 (ind)'!BO$6:BO$37))/(MAX('02 (ind)'!BO$6:BO$37)-MIN('02 (ind)'!BO$6:BO$37))))))</f>
        <v>97.085274412663253</v>
      </c>
      <c r="BP9" s="75">
        <f>IF('02 (ind)'!BP$1="si",100*(('02 (ind)'!BP8-MIN('02 (ind)'!BP$6:BP$37))/(MAX('02 (ind)'!BP$6:BP$37)-MIN('02 (ind)'!BP$6:BP$37))),ABS(-100+(100*(('02 (ind)'!BP8-MIN('02 (ind)'!BP$6:BP$37))/(MAX('02 (ind)'!BP$6:BP$37)-MIN('02 (ind)'!BP$6:BP$37))))))</f>
        <v>59.873923725616699</v>
      </c>
      <c r="BQ9" s="75">
        <f>IF('02 (ind)'!BQ$1="si",100*(('02 (ind)'!BQ8-MIN('02 (ind)'!BQ$6:BQ$37))/(MAX('02 (ind)'!BQ$6:BQ$37)-MIN('02 (ind)'!BQ$6:BQ$37))),ABS(-100+(100*(('02 (ind)'!BQ8-MIN('02 (ind)'!BQ$6:BQ$37))/(MAX('02 (ind)'!BQ$6:BQ$37)-MIN('02 (ind)'!BQ$6:BQ$37))))))</f>
        <v>14.593022988922282</v>
      </c>
      <c r="BR9" s="75">
        <f>IF('02 (ind)'!BR$1="si",100*(('02 (ind)'!BR8-MIN('02 (ind)'!BR$6:BR$37))/(MAX('02 (ind)'!BR$6:BR$37)-MIN('02 (ind)'!BR$6:BR$37))),ABS(-100+(100*(('02 (ind)'!BR8-MIN('02 (ind)'!BR$6:BR$37))/(MAX('02 (ind)'!BP$6:BP$37)-MIN('02 (ind)'!BR$6:BR$37))))))</f>
        <v>19.024789364780979</v>
      </c>
      <c r="BS9" s="75">
        <f>IF('02 (ind)'!BS$1="si",100*(('02 (ind)'!BS8-MIN('02 (ind)'!BS$6:BS$37))/(MAX('02 (ind)'!BS$6:BS$37)-MIN('02 (ind)'!BS$6:BS$37))),ABS(-100+(100*(('02 (ind)'!BS8-MIN('02 (ind)'!BS$6:BS$37))/(MAX('02 (ind)'!BQ$6:BQ$37)-MIN('02 (ind)'!BS$6:BS$37))))))</f>
        <v>0</v>
      </c>
      <c r="BT9" s="75">
        <f>IF('02 (ind)'!BT$1="si",100*(('02 (ind)'!BT8-MIN('02 (ind)'!BT$6:BT$37))/(MAX('02 (ind)'!BT$6:BT$37)-MIN('02 (ind)'!BT$6:BT$37))),ABS(-100+(100*(('02 (ind)'!BT8-MIN('02 (ind)'!BT$6:BT$37))/(MAX('02 (ind)'!BR$6:BR$37)-MIN('02 (ind)'!BT$6:BT$37))))))</f>
        <v>90.546639999999996</v>
      </c>
      <c r="BU9" s="75">
        <f>IF('02 (ind)'!BU$1="si",100*(('02 (ind)'!BU8-MIN('02 (ind)'!BU$6:BU$37))/(MAX('02 (ind)'!BU$6:BU$37)-MIN('02 (ind)'!BU$6:BU$37))),ABS(-100+(100*(('02 (ind)'!BU8-MIN('02 (ind)'!BU$6:BU$37))/(MAX('02 (ind)'!BU$6:BU$37)-MIN('02 (ind)'!BU$6:BU$37))))))</f>
        <v>23.010584084672686</v>
      </c>
      <c r="BV9" s="75">
        <f>IF('02 (ind)'!BV$1="si",100*(('02 (ind)'!BV8-MIN('02 (ind)'!BV$6:BV$37))/(MAX('02 (ind)'!BV$6:BV$37)-MIN('02 (ind)'!BV$6:BV$37))),ABS(-100+(100*(('02 (ind)'!BV8-MIN('02 (ind)'!BV$6:BV$37))/(MAX('02 (ind)'!BV$6:BV$37)-MIN('02 (ind)'!BV$6:BV$37))))))</f>
        <v>28.807257584770973</v>
      </c>
      <c r="BW9" s="75">
        <f>IF('02 (ind)'!BW$1="si",100*(('02 (ind)'!BW8-MIN('02 (ind)'!BW$6:BW$37))/(MAX('02 (ind)'!BW$6:BW$37)-MIN('02 (ind)'!BW$6:BW$37))),ABS(-100+(100*(('02 (ind)'!BW8-MIN('02 (ind)'!BW$6:BW$37))/(MAX('02 (ind)'!BW$6:BW$37)-MIN('02 (ind)'!BW$6:BW$37))))))</f>
        <v>0</v>
      </c>
      <c r="BX9" s="75">
        <f>IF('02 (ind)'!BX$1="si",100*(('02 (ind)'!BX8-MIN('02 (ind)'!BX$6:BX$37))/(MAX('02 (ind)'!BX$6:BX$37)-MIN('02 (ind)'!BX$6:BX$37))),ABS(-100+(100*(('02 (ind)'!BX8-MIN('02 (ind)'!BX$6:BX$37))/(MAX('02 (ind)'!BX$6:BX$37)-MIN('02 (ind)'!BX$6:BX$37))))))</f>
        <v>20.802039470395655</v>
      </c>
      <c r="BY9" s="75">
        <f>IF('02 (ind)'!BY$1="si",100*(('02 (ind)'!BY8-MIN('02 (ind)'!BY$6:BY$37))/(MAX('02 (ind)'!BY$6:BY$37)-MIN('02 (ind)'!BY$6:BY$37))),ABS(-100+(100*(('02 (ind)'!BY8-MIN('02 (ind)'!BY$6:BY$37))/(MAX('02 (ind)'!BY$6:BY$37)-MIN('02 (ind)'!BY$6:BY$37))))))</f>
        <v>0</v>
      </c>
      <c r="BZ9" s="75">
        <f>IF('02 (ind)'!BZ$1="si",100*(('02 (ind)'!BZ8-MIN('02 (ind)'!BZ$6:BZ$37))/(MAX('02 (ind)'!BZ$6:BZ$37)-MIN('02 (ind)'!BZ$6:BZ$37))),ABS(-100+(100*(('02 (ind)'!BZ8-MIN('02 (ind)'!BZ$6:BZ$37))/(MAX('02 (ind)'!BZ$6:BZ$37)-MIN('02 (ind)'!BZ$6:BZ$37))))))</f>
        <v>85.312444337408806</v>
      </c>
      <c r="CA9" s="75">
        <f>IF('02 (ind)'!CA$1="si",100*(('02 (ind)'!CA8-MIN('02 (ind)'!CA$6:CA$37))/(MAX('02 (ind)'!CA$6:CA$37)-MIN('02 (ind)'!CA$6:CA$37))),ABS(-100+(100*(('02 (ind)'!CA8-MIN('02 (ind)'!CA$6:CA$37))/(MAX('02 (ind)'!CA$6:CA$37)-MIN('02 (ind)'!CA$6:CA$37))))))</f>
        <v>0</v>
      </c>
      <c r="CB9" s="75">
        <f>IF('02 (ind)'!CB$1="si",100*(('02 (ind)'!CB8-MIN('02 (ind)'!CB$6:CB$37))/(MAX('02 (ind)'!CB$6:CB$37)-MIN('02 (ind)'!CB$6:CB$37))),ABS(-100+(100*(('02 (ind)'!CB8-MIN('02 (ind)'!CB$6:CB$37))/(MAX('02 (ind)'!CB$6:CB$37)-MIN('02 (ind)'!CB$6:CB$37))))))</f>
        <v>100</v>
      </c>
      <c r="CC9" s="75">
        <f>IF('02 (ind)'!CC$1="si",100*(('02 (ind)'!CC8-MIN('02 (ind)'!CC$6:CC$37))/(MAX('02 (ind)'!CC$6:CC$37)-MIN('02 (ind)'!CC$6:CC$37))),ABS(-100+(100*(('02 (ind)'!CC8-MIN('02 (ind)'!CC$6:CC$37))/(MAX('02 (ind)'!CC$6:CC$37)-MIN('02 (ind)'!CC$6:CC$37))))))</f>
        <v>92.149782769126489</v>
      </c>
      <c r="CD9" s="75">
        <f>IF('02 (ind)'!CD$1="si",100*(('02 (ind)'!CD8-MIN('02 (ind)'!CD$6:CD$37))/(MAX('02 (ind)'!CD$6:CD$37)-MIN('02 (ind)'!CD$6:CD$37))),ABS(-100+(100*(('02 (ind)'!CD8-MIN('02 (ind)'!CD$6:CD$37))/(MAX('02 (ind)'!CD$6:CD$37)-MIN('02 (ind)'!CD$6:CD$37))))))</f>
        <v>22.218045742240562</v>
      </c>
      <c r="CE9" s="75">
        <f>IF('02 (ind)'!CE$1="si",100*(('02 (ind)'!CE8-MIN('02 (ind)'!CE$6:CE$37))/(MAX('02 (ind)'!CE$6:CE$37)-MIN('02 (ind)'!CE$6:CE$37))),ABS(-100+(100*(('02 (ind)'!CE8-MIN('02 (ind)'!CE$6:CE$37))/(MAX('02 (ind)'!CE$6:CE$37)-MIN('02 (ind)'!CE$6:CE$37))))))</f>
        <v>35.97451006401127</v>
      </c>
      <c r="CF9" s="75">
        <f>IF('02 (ind)'!CF$1="si",100*(('02 (ind)'!CF8-MIN('02 (ind)'!CF$6:CF$37))/(MAX('02 (ind)'!CF$6:CF$37)-MIN('02 (ind)'!CF$6:CF$37))),ABS(-100+(100*(('02 (ind)'!CF8-MIN('02 (ind)'!CF$6:CF$37))/(MAX('02 (ind)'!CF$6:CF$37)-MIN('02 (ind)'!CF$6:CF$37))))))</f>
        <v>3.3974929612084774</v>
      </c>
      <c r="CG9" s="75">
        <f>IF('02 (ind)'!CG$1="si",100*(('02 (ind)'!CG8-MIN('02 (ind)'!CG$6:CG$37))/(MAX('02 (ind)'!CG$6:CG$37)-MIN('02 (ind)'!CG$6:CG$37))),ABS(-100+(100*(('02 (ind)'!CG8-MIN('02 (ind)'!CG$6:CG$37))/(MAX('02 (ind)'!CG$6:CG$37)-MIN('02 (ind)'!CG$6:CG$37))))))</f>
        <v>57.113185120489632</v>
      </c>
      <c r="CH9" s="75">
        <f>IF('02 (ind)'!CH$1="si",100*(('02 (ind)'!CH8-MIN('02 (ind)'!CH$6:CH$37))/(MAX('02 (ind)'!CH$6:CH$37)-MIN('02 (ind)'!CH$6:CH$37))),ABS(-100+(100*(('02 (ind)'!CH8-MIN('02 (ind)'!CH$6:CH$37))/(MAX('02 (ind)'!CH$6:CH$37)-MIN('02 (ind)'!CH$6:CH$37))))))</f>
        <v>41.873629938407511</v>
      </c>
      <c r="CI9" s="75">
        <f>IF('02 (ind)'!CI$1="si",100*(('02 (ind)'!CI8-MIN('02 (ind)'!CI$6:CI$37))/(MAX('02 (ind)'!CI$6:CI$37)-MIN('02 (ind)'!CI$6:CI$37))),ABS(-100+(100*(('02 (ind)'!CI8-MIN('02 (ind)'!CI$6:CI$37))/(MAX('02 (ind)'!CI$6:CI$37)-MIN('02 (ind)'!CI$6:CI$37))))))</f>
        <v>46.134625840210219</v>
      </c>
      <c r="CJ9" s="75">
        <f>IF('02 (ind)'!CJ$1="si",100*(('02 (ind)'!CJ8-MIN('02 (ind)'!CJ$6:CJ$37))/(MAX('02 (ind)'!CJ$6:CJ$37)-MIN('02 (ind)'!CJ$6:CJ$37))),ABS(-100+(100*(('02 (ind)'!CJ8-MIN('02 (ind)'!CJ$6:CJ$37))/(MAX('02 (ind)'!CJ$6:CJ$37)-MIN('02 (ind)'!CJ$6:CJ$37))))))</f>
        <v>100</v>
      </c>
      <c r="CK9" s="75">
        <f>IF('02 (ind)'!CK$1="si",100*(('02 (ind)'!CK8-MIN('02 (ind)'!CK$6:CK$37))/(MAX('02 (ind)'!CK$6:CK$37)-MIN('02 (ind)'!CK$6:CK$37))),ABS(-100+(100*(('02 (ind)'!CK8-MIN('02 (ind)'!CK$6:CK$37))/(MAX('02 (ind)'!CK$6:CK$37)-MIN('02 (ind)'!CK$6:CK$37))))))</f>
        <v>0</v>
      </c>
      <c r="CL9" s="75">
        <f>IF('02 (ind)'!CL$1="si",100*(('02 (ind)'!CL8-MIN('02 (ind)'!CL$6:CL$37))/(MAX('02 (ind)'!CL$6:CL$37)-MIN('02 (ind)'!CL$6:CL$37))),ABS(-100+(100*(('02 (ind)'!CL8-MIN('02 (ind)'!CL$6:CL$37))/(MAX('02 (ind)'!CL$6:CL$37)-MIN('02 (ind)'!CL$6:CL$37))))))</f>
        <v>0.94806386742314763</v>
      </c>
      <c r="CM9" s="75">
        <f>IF('02 (ind)'!CM$1="si",100*(('02 (ind)'!CM8-MIN('02 (ind)'!CM$6:CM$37))/(MAX('02 (ind)'!CM$6:CM$37)-MIN('02 (ind)'!CM$6:CM$37))),ABS(-100+(100*(('02 (ind)'!CM8-MIN('02 (ind)'!CM$6:CM$37))/(MAX('02 (ind)'!CM$6:CM$37)-MIN('02 (ind)'!CM$6:CM$37))))))</f>
        <v>59.086736692525342</v>
      </c>
    </row>
    <row r="10" spans="1:91">
      <c r="A10" s="18" t="s">
        <v>219</v>
      </c>
      <c r="B10" s="87">
        <f>IF('02 (ind)'!B$1="si",100*(('02 (ind)'!B9-MIN('02 (ind)'!B$6:B$37))/(MAX('02 (ind)'!B$6:B$37)-MIN('02 (ind)'!B$6:B$37))),ABS(-100+(100*(('02 (ind)'!B9-MIN('02 (ind)'!B$6:B$37))/(MAX('02 (ind)'!B$6:B$37)-MIN('02 (ind)'!B$6:B$37))))))</f>
        <v>2.297936963722385</v>
      </c>
      <c r="C10" s="87">
        <f>IF('02 (ind)'!C$1="si",100*(('02 (ind)'!C9-MIN('02 (ind)'!C$6:C$37))/(MAX('02 (ind)'!C$6:C$37)-MIN('02 (ind)'!C$6:C$37))),ABS(-100+(100*(('02 (ind)'!C9-MIN('02 (ind)'!C$6:C$37))/(MAX('02 (ind)'!C$6:C$37)-MIN('02 (ind)'!C$6:C$37))))))</f>
        <v>42.283374818009314</v>
      </c>
      <c r="D10" s="87">
        <f>IF('02 (ind)'!D$1="si",100*(('02 (ind)'!D9-MIN('02 (ind)'!D$6:D$37))/(MAX('02 (ind)'!D$6:D$37)-MIN('02 (ind)'!D$6:D$37))),ABS(-100+(100*(('02 (ind)'!D9-MIN('02 (ind)'!D$6:D$37))/(MAX('02 (ind)'!D$6:D$37)-MIN('02 (ind)'!D$6:D$37))))))</f>
        <v>100</v>
      </c>
      <c r="E10" s="87">
        <f>IF('02 (ind)'!E$1="si",100*(('02 (ind)'!E9-MIN('02 (ind)'!E$6:E$37))/(MAX('02 (ind)'!E$6:E$37)-MIN('02 (ind)'!E$6:E$37))),ABS(-100+(100*(('02 (ind)'!E9-MIN('02 (ind)'!E$6:E$37))/(MAX('02 (ind)'!E$6:E$37)-MIN('02 (ind)'!E$6:E$37))))))</f>
        <v>63.013698630136986</v>
      </c>
      <c r="F10" s="87">
        <f>IF('02 (ind)'!F$1="si",100*(('02 (ind)'!F9-MIN('02 (ind)'!F$6:F$37))/(MAX('02 (ind)'!F$6:F$37)-MIN('02 (ind)'!F$6:F$37))),ABS(-100+(100*(('02 (ind)'!F9-MIN('02 (ind)'!F$6:F$37))/(MAX('02 (ind)'!F$6:F$37)-MIN('02 (ind)'!F$6:F$37))))))</f>
        <v>94.326241134751768</v>
      </c>
      <c r="G10" s="87">
        <f>IF('02 (ind)'!G$1="si",100*(('02 (ind)'!G9-MIN('02 (ind)'!G$6:G$37))/(MAX('02 (ind)'!G$6:G$37)-MIN('02 (ind)'!G$6:G$37))),ABS(-100+(100*(('02 (ind)'!G9-MIN('02 (ind)'!G$6:G$37))/(MAX('02 (ind)'!G$6:G$37)-MIN('02 (ind)'!G$6:G$37))))))</f>
        <v>75.933609958506224</v>
      </c>
      <c r="H10" s="87">
        <f>IF('02 (ind)'!H$1="si",100*(('02 (ind)'!H9-MIN('02 (ind)'!H$6:H$37))/(MAX('02 (ind)'!H$6:H$37)-MIN('02 (ind)'!H$6:H$37))),ABS(-100+(100*(('02 (ind)'!H9-MIN('02 (ind)'!H$6:H$37))/(MAX('02 (ind)'!H$6:H$37)-MIN('02 (ind)'!H$6:H$37))))))</f>
        <v>100</v>
      </c>
      <c r="I10" s="87">
        <f>IF('02 (ind)'!I$1="si",100*(('02 (ind)'!I9-MIN('02 (ind)'!I$6:I$37))/(MAX('02 (ind)'!I$6:I$37)-MIN('02 (ind)'!I$6:I$37))),ABS(-100+(100*(('02 (ind)'!I9-MIN('02 (ind)'!I$6:I$37))/(MAX('02 (ind)'!I$6:I$37)-MIN('02 (ind)'!I$6:I$37))))))</f>
        <v>59.52</v>
      </c>
      <c r="J10" s="87">
        <f>IF('02 (ind)'!J$1="si",100*(('02 (ind)'!J9-MIN('02 (ind)'!J$6:J$37))/(MAX('02 (ind)'!J$6:J$37)-MIN('02 (ind)'!J$6:J$37))),ABS(-100+(100*(('02 (ind)'!J9-MIN('02 (ind)'!J$6:J$37))/(MAX('02 (ind)'!J$6:J$37)-MIN('02 (ind)'!J$6:J$37))))))</f>
        <v>30.632911392405081</v>
      </c>
      <c r="K10" s="87">
        <f>IF('02 (ind)'!K$1="si",100*(('02 (ind)'!K9-MIN('02 (ind)'!K$6:K$37))/(MAX('02 (ind)'!K$6:K$37)-MIN('02 (ind)'!K$6:K$37))),ABS(-100+(100*(('02 (ind)'!K9-MIN('02 (ind)'!K$6:K$37))/(MAX('02 (ind)'!K$6:K$37)-MIN('02 (ind)'!K$6:K$37))))))</f>
        <v>67.611026903982719</v>
      </c>
      <c r="L10" s="87">
        <f>IF('02 (ind)'!L$1="si",100*(('02 (ind)'!L9-MIN('02 (ind)'!L$6:L$37))/(MAX('02 (ind)'!L$6:L$37)-MIN('02 (ind)'!L$6:L$37))),ABS(-100+(100*(('02 (ind)'!L9-MIN('02 (ind)'!L$6:L$37))/(MAX('02 (ind)'!L$6:L$37)-MIN('02 (ind)'!L$6:L$37))))))</f>
        <v>70.733604733590653</v>
      </c>
      <c r="M10" s="87">
        <f>IF('02 (ind)'!M$1="si",100*(('02 (ind)'!M9-MIN('02 (ind)'!M$6:M$37))/(MAX('02 (ind)'!M$6:M$37)-MIN('02 (ind)'!M$6:M$37))),ABS(-100+(100*(('02 (ind)'!M9-MIN('02 (ind)'!M$6:M$37))/(MAX('02 (ind)'!M$6:M$37)-MIN('02 (ind)'!M$6:M$37))))))</f>
        <v>1.3939361331872306</v>
      </c>
      <c r="N10" s="87">
        <f>IF('02 (ind)'!N$1="si",100*(('02 (ind)'!N9-MIN('02 (ind)'!N$6:N$37))/(MAX('02 (ind)'!N$6:N$37)-MIN('02 (ind)'!N$6:N$37))),ABS(-100+(100*(('02 (ind)'!N9-MIN('02 (ind)'!N$6:N$37))/(MAX('02 (ind)'!N$6:N$37)-MIN('02 (ind)'!N$6:N$37))))))</f>
        <v>99.999999999999915</v>
      </c>
      <c r="O10" s="87">
        <f>IF('02 (ind)'!O$1="si",100*(('02 (ind)'!O9-MIN('02 (ind)'!O$6:O$37))/(MAX('02 (ind)'!O$6:O$37)-MIN('02 (ind)'!O$6:O$37))),ABS(-100+(100*(('02 (ind)'!O9-MIN('02 (ind)'!O$6:O$37))/(MAX('02 (ind)'!O$6:O$37)-MIN('02 (ind)'!O$6:O$37))))))</f>
        <v>55.434782608695656</v>
      </c>
      <c r="P10" s="87">
        <f>IF('02 (ind)'!P$1="si",100*(('02 (ind)'!P9-MIN('02 (ind)'!P$6:P$37))/(MAX('02 (ind)'!P$6:P$37)-MIN('02 (ind)'!P$6:P$37))),ABS(-100+(100*(('02 (ind)'!P9-MIN('02 (ind)'!P$6:P$37))/(MAX('02 (ind)'!P$6:P$37)-MIN('02 (ind)'!P$6:P$37))))))</f>
        <v>17.852525100254134</v>
      </c>
      <c r="Q10" s="87">
        <f>IF('02 (ind)'!Q$1="si",100*(('02 (ind)'!Q9-MIN('02 (ind)'!Q$6:Q$37))/(MAX('02 (ind)'!Q$6:Q$37)-MIN('02 (ind)'!Q$6:Q$37))),ABS(-100+(100*(('02 (ind)'!Q9-MIN('02 (ind)'!Q$6:Q$37))/(MAX('02 (ind)'!Q$6:Q$37)-MIN('02 (ind)'!Q$6:Q$37))))))</f>
        <v>35.649605479649324</v>
      </c>
      <c r="R10" s="87">
        <f>IF('02 (ind)'!R$1="si",100*(('02 (ind)'!R9-MIN('02 (ind)'!R$6:R$37))/(MAX('02 (ind)'!R$6:R$37)-MIN('02 (ind)'!R$6:R$37))),ABS(-100+(100*(('02 (ind)'!R9-MIN('02 (ind)'!R$6:R$37))/(MAX('02 (ind)'!R$6:R$37)-MIN('02 (ind)'!R$6:R$37))))))</f>
        <v>0</v>
      </c>
      <c r="S10" s="75">
        <f>ABS(ABS(('02 (ind)'!S9-((MAX('02 (ind)'!S$6:S$37)+MIN('02 (ind)'!S$6:S$37))/2))/(((MAX('02 (ind)'!S$6:S$37)+MIN('02 (ind)'!S$6:S$37))/2)-MAX('02 (ind)'!S$6:S$37))*100)-100)</f>
        <v>2.8421709430404007E-14</v>
      </c>
      <c r="T10" s="75">
        <f>IF('02 (ind)'!T$1="si",100*(('02 (ind)'!T9-MIN('02 (ind)'!T$6:T$37))/(MAX('02 (ind)'!T$6:T$37)-MIN('02 (ind)'!T$6:T$37))),ABS(-100+(100*(('02 (ind)'!T9-MIN('02 (ind)'!T$6:T$37))/(MAX('02 (ind)'!T$6:T$37)-MIN('02 (ind)'!T$6:T$37))))))</f>
        <v>0</v>
      </c>
      <c r="U10" s="75">
        <f>IF('02 (ind)'!U$1="si",100*(('02 (ind)'!U9-MIN('02 (ind)'!U$6:U$37))/(MAX('02 (ind)'!U$6:U$37)-MIN('02 (ind)'!U$6:U$37))),ABS(-100+(100*(('02 (ind)'!U9-MIN('02 (ind)'!U$6:U$37))/(MAX('02 (ind)'!U$6:U$37)-MIN('02 (ind)'!U$6:U$37))))))</f>
        <v>50</v>
      </c>
      <c r="V10" s="75">
        <f>IF('02 (ind)'!V$1="si",100*(('02 (ind)'!V9-MIN('02 (ind)'!V$6:V$37))/(MAX('02 (ind)'!V$6:V$37)-MIN('02 (ind)'!V$6:V$37))),ABS(-100+(100*(('02 (ind)'!V9-MIN('02 (ind)'!V$6:V$37))/(MAX('02 (ind)'!V$6:V$37)-MIN('02 (ind)'!V$6:V$37))))))</f>
        <v>96.685082872928177</v>
      </c>
      <c r="W10" s="75">
        <f>IF('02 (ind)'!W$1="si",100*(('02 (ind)'!W9-MIN('02 (ind)'!W$6:W$37))/(MAX('02 (ind)'!W$6:W$37)-MIN('02 (ind)'!W$6:W$37))),ABS(-100+(100*(('02 (ind)'!W9-MIN('02 (ind)'!W$6:W$37))/(MAX('02 (ind)'!W$6:W$37)-MIN('02 (ind)'!W$6:W$37))))))</f>
        <v>29.99837977377533</v>
      </c>
      <c r="X10" s="75">
        <f>IF('02 (ind)'!X$1="si",100*(('02 (ind)'!X9-MIN('02 (ind)'!X$6:X$37))/(MAX('02 (ind)'!X$6:X$37)-MIN('02 (ind)'!X$6:X$37))),ABS(-100+(100*(('02 (ind)'!X9-MIN('02 (ind)'!X$6:X$37))/(MAX('02 (ind)'!X$6:X$37)-MIN('02 (ind)'!X$6:X$37))))))</f>
        <v>42.197258186599825</v>
      </c>
      <c r="Y10" s="75">
        <f>IF('02 (ind)'!Y$1="si",100*(('02 (ind)'!Y9-MIN('02 (ind)'!Y$6:Y$37))/(MAX('02 (ind)'!Y$6:Y$37)-MIN('02 (ind)'!Y$6:Y$37))),ABS(-100+(100*(('02 (ind)'!Y9-MIN('02 (ind)'!Y$6:Y$37))/(MAX('02 (ind)'!Y$6:Y$37)-MIN('02 (ind)'!Y$6:Y$37))))))</f>
        <v>53.658754637700582</v>
      </c>
      <c r="Z10" s="75">
        <f>IF('02 (ind)'!Z$1="si",100*(('02 (ind)'!Z9-MIN('02 (ind)'!Z$6:Z$37))/(MAX('02 (ind)'!Z$6:Z$37)-MIN('02 (ind)'!Z$6:Z$37))),ABS(-100+(100*(('02 (ind)'!Z9-MIN('02 (ind)'!Z$6:Z$37))/(MAX('02 (ind)'!Z$6:Z$37)-MIN('02 (ind)'!Z$6:Z$37))))))</f>
        <v>18.49298495518866</v>
      </c>
      <c r="AA10" s="75">
        <f>IF('02 (ind)'!AA$1="si",100*(('02 (ind)'!AA9-MIN('02 (ind)'!AA$6:AA$37))/(MAX('02 (ind)'!AA$6:AA$37)-MIN('02 (ind)'!AA$6:AA$37))),ABS(-100+(100*(('02 (ind)'!AA9-MIN('02 (ind)'!AA$6:AA$37))/(MAX('02 (ind)'!AA$6:AA$37)-MIN('02 (ind)'!AA$6:AA$37))))))</f>
        <v>71.597272314132567</v>
      </c>
      <c r="AB10" s="75">
        <f>IF('02 (ind)'!AB$1="si",100*(('02 (ind)'!AB9-MIN('02 (ind)'!AB$6:AB$37))/(MAX('02 (ind)'!AB$6:AB$37)-MIN('02 (ind)'!AB$6:AB$37))),ABS(-100+(100*(('02 (ind)'!AB9-MIN('02 (ind)'!AB$6:AB$37))/(MAX('02 (ind)'!AB$6:AB$37)-MIN('02 (ind)'!AB$6:AB$37))))))</f>
        <v>42.608274770749389</v>
      </c>
      <c r="AC10" s="75">
        <f>IF('02 (ind)'!AC$1="si",100*(('02 (ind)'!AC9-MIN('02 (ind)'!AC$6:AC$37))/(MAX('02 (ind)'!AC$6:AC$37)-MIN('02 (ind)'!AC$6:AC$37))),ABS(-100+(100*(('02 (ind)'!AC9-MIN('02 (ind)'!AC$6:AC$37))/(MAX('02 (ind)'!AC$6:AC$37)-MIN('02 (ind)'!AC$6:AC$37))))))</f>
        <v>62.575349389996418</v>
      </c>
      <c r="AD10" s="75">
        <f>IF('02 (ind)'!AD$1="si",100*(('02 (ind)'!AD9-MIN('02 (ind)'!AD$6:AD$37))/(MAX('02 (ind)'!AD$6:AD$37)-MIN('02 (ind)'!AD$6:AD$37))),ABS(-100+(100*(('02 (ind)'!AD9-MIN('02 (ind)'!AD$6:AD$37))/(MAX('02 (ind)'!AD$6:AD$37)-MIN('02 (ind)'!AD$6:AD$37))))))</f>
        <v>44.010713944338534</v>
      </c>
      <c r="AE10" s="75">
        <f>IF('02 (ind)'!AE$1="si",100*(('02 (ind)'!AE9-MIN('02 (ind)'!AE$6:AE$37))/(MAX('02 (ind)'!AE$6:AE$37)-MIN('02 (ind)'!AE$6:AE$37))),ABS(-100+(100*(('02 (ind)'!AE9-MIN('02 (ind)'!AE$6:AE$37))/(MAX('02 (ind)'!AE$6:AE$37)-MIN('02 (ind)'!AE$6:AE$37))))))</f>
        <v>39.901321305129798</v>
      </c>
      <c r="AF10" s="75">
        <f>IF('02 (ind)'!AF$1="si",100*(('02 (ind)'!AF9-MIN('02 (ind)'!AF$6:AF$37))/(MAX('02 (ind)'!AF$6:AF$37)-MIN('02 (ind)'!AF$6:AF$37))),ABS(-100+(100*(('02 (ind)'!AF9-MIN('02 (ind)'!AF$6:AF$37))/(MAX('02 (ind)'!AF$6:AF$37)-MIN('02 (ind)'!AF$6:AF$37))))))</f>
        <v>58.469945355191257</v>
      </c>
      <c r="AG10" s="75">
        <f>IF('02 (ind)'!AG$1="si",100*(('02 (ind)'!AG9-MIN('02 (ind)'!AG$6:AG$37))/(MAX('02 (ind)'!AG$6:AG$37)-MIN('02 (ind)'!AG$6:AG$37))),ABS(-100+(100*(('02 (ind)'!AG9-MIN('02 (ind)'!AG$6:AG$37))/(MAX('02 (ind)'!AG$6:AG$37)-MIN('02 (ind)'!AG$6:AG$37))))))</f>
        <v>24.334600760456244</v>
      </c>
      <c r="AH10" s="75">
        <f>IF('02 (ind)'!AH$1="si",100*(('02 (ind)'!AH9-MIN('02 (ind)'!AH$6:AH$37))/(MAX('02 (ind)'!AH$6:AH$37)-MIN('02 (ind)'!AH$6:AH$37))),ABS(-100+(100*(('02 (ind)'!AH9-MIN('02 (ind)'!AH$6:AH$37))/(MAX('02 (ind)'!AH$6:AH$37)-MIN('02 (ind)'!AH$6:AH$37))))))</f>
        <v>41.139240506329124</v>
      </c>
      <c r="AI10" s="75">
        <f>IF('02 (ind)'!AI$1="si",100*(('02 (ind)'!AI9-MIN('02 (ind)'!AI$6:AI$37))/(MAX('02 (ind)'!AI$6:AI$37)-MIN('02 (ind)'!AI$6:AI$37))),ABS(-100+(100*(('02 (ind)'!AI9-MIN('02 (ind)'!AI$6:AI$37))/(MAX('02 (ind)'!AI$6:AI$37)-MIN('02 (ind)'!AI$6:AI$37))))))</f>
        <v>0.27807845918405438</v>
      </c>
      <c r="AJ10" s="75">
        <f>IF('02 (ind)'!AJ$1="si",100*(('02 (ind)'!AJ9-MIN('02 (ind)'!AJ$6:AJ$37))/(MAX('02 (ind)'!AJ$6:AJ$37)-MIN('02 (ind)'!AJ$6:AJ$37))),ABS(-100+(100*(('02 (ind)'!AJ9-MIN('02 (ind)'!AJ$6:AJ$37))/(MAX('02 (ind)'!AJ$6:AJ$37)-MIN('02 (ind)'!AJ$6:AJ$37))))))</f>
        <v>72.105868814729561</v>
      </c>
      <c r="AK10" s="75">
        <f>IF('02 (ind)'!AK$1="si",100*(('02 (ind)'!AK9-MIN('02 (ind)'!AK$6:AK$37))/(MAX('02 (ind)'!AK$6:AK$37)-MIN('02 (ind)'!AK$6:AK$37))),ABS(-100+(100*(('02 (ind)'!AK9-MIN('02 (ind)'!AK$6:AK$37))/(MAX('02 (ind)'!AK$6:AK$37)-MIN('02 (ind)'!AK$6:AK$37))))))</f>
        <v>15.208983622625084</v>
      </c>
      <c r="AL10" s="75">
        <f>IF('02 (ind)'!AL$1="si",100*(('02 (ind)'!AL9-MIN('02 (ind)'!AL$6:AL$37))/(MAX('02 (ind)'!AL$6:AL$37)-MIN('02 (ind)'!AL$6:AL$37))),ABS(-100+(100*(('02 (ind)'!AL9-MIN('02 (ind)'!AL$6:AL$37))/(MAX('02 (ind)'!AL$6:AL$37)-MIN('02 (ind)'!AL$6:AL$37))))))</f>
        <v>92.7749605583315</v>
      </c>
      <c r="AM10" s="75">
        <f>IF('02 (ind)'!AM$1="si",100*(('02 (ind)'!AM9-MIN('02 (ind)'!AM$6:AM$37))/(MAX('02 (ind)'!AM$6:AM$37)-MIN('02 (ind)'!AM$6:AM$37))),ABS(-100+(100*(('02 (ind)'!AM9-MIN('02 (ind)'!AM$6:AM$37))/(MAX('02 (ind)'!AM$6:AM$37)-MIN('02 (ind)'!AM$6:AM$37))))))</f>
        <v>99.966904469457944</v>
      </c>
      <c r="AN10" s="75">
        <f>IF('02 (ind)'!AN$1="si",100*(('02 (ind)'!AN9-MIN('02 (ind)'!AN$6:AN$37))/(MAX('02 (ind)'!AN$6:AN$37)-MIN('02 (ind)'!AN$6:AN$37))),ABS(-100+(100*(('02 (ind)'!AN9-MIN('02 (ind)'!AN$6:AN$37))/(MAX('02 (ind)'!AN$6:AN$37)-MIN('02 (ind)'!AN$6:AN$37))))))</f>
        <v>46.453623274445597</v>
      </c>
      <c r="AO10" s="75">
        <f>IF('02 (ind)'!AO$1="si",100*(('02 (ind)'!AO9-MIN('02 (ind)'!AO$6:AO$37))/(MAX('02 (ind)'!AO$6:AO$37)-MIN('02 (ind)'!AO$6:AO$37))),ABS(-100+(100*(('02 (ind)'!AO9-MIN('02 (ind)'!AO$6:AO$37))/(MAX('02 (ind)'!AO$6:AO$37)-MIN('02 (ind)'!AO$6:AO$37))))))</f>
        <v>80.526730900637688</v>
      </c>
      <c r="AP10" s="75">
        <f>IF('02 (ind)'!AP$1="si",100*(('02 (ind)'!AP9-MIN('02 (ind)'!AP$6:AP$37))/(MAX('02 (ind)'!AP$6:AP$37)-MIN('02 (ind)'!AP$6:AP$37))),ABS(-100+(100*(('02 (ind)'!AP9-MIN('02 (ind)'!AP$6:AP$37))/(MAX('02 (ind)'!AP$6:AP$37)-MIN('02 (ind)'!AP$6:AP$37))))))</f>
        <v>100</v>
      </c>
      <c r="AQ10" s="75">
        <f>IF('02 (ind)'!AQ$1="si",100*(('02 (ind)'!AQ9-MIN('02 (ind)'!AQ$6:AQ$37))/(MAX('02 (ind)'!AQ$6:AQ$37)-MIN('02 (ind)'!AQ$6:AQ$37))),ABS(-100+(100*(('02 (ind)'!AQ9-MIN('02 (ind)'!AQ$6:AQ$37))/(MAX('02 (ind)'!AQ$6:AQ$37)-MIN('02 (ind)'!AQ$6:AQ$37))))))</f>
        <v>100</v>
      </c>
      <c r="AR10" s="75">
        <f>IF('02 (ind)'!AR$1="si",100*(('02 (ind)'!AR9-MIN('02 (ind)'!AR$6:AR$37))/(MAX('02 (ind)'!AR$6:AR$37)-MIN('02 (ind)'!AR$6:AR$37))),ABS(-100+(100*(('02 (ind)'!AR9-MIN('02 (ind)'!AR$6:AR$37))/(MAX('02 (ind)'!AR$6:AR$37)-MIN('02 (ind)'!AR$6:AR$37))))))</f>
        <v>80.743117976543061</v>
      </c>
      <c r="AS10" s="75">
        <f>IF('02 (ind)'!AS$1="si",100*(('02 (ind)'!AS9-MIN('02 (ind)'!AS$6:AS$37))/(MAX('02 (ind)'!AS$6:AS$37)-MIN('02 (ind)'!AS$6:AS$37))),ABS(-100+(100*(('02 (ind)'!AS9-MIN('02 (ind)'!AS$6:AS$37))/(MAX('02 (ind)'!AS$6:AS$37)-MIN('02 (ind)'!AS$6:AS$37))))))</f>
        <v>44.364803072303395</v>
      </c>
      <c r="AT10" s="75">
        <f>IF('02 (ind)'!AT$1="si",100*(('02 (ind)'!AT9-MIN('02 (ind)'!AT$6:AT$37))/(MAX('02 (ind)'!AT$6:AT$37)-MIN('02 (ind)'!AT$6:AT$37))),ABS(-100+(100*(('02 (ind)'!AT9-MIN('02 (ind)'!AT$6:AT$37))/(MAX('02 (ind)'!AT$6:AT$37)-MIN('02 (ind)'!AT$6:AT$37))))))</f>
        <v>0</v>
      </c>
      <c r="AU10" s="75">
        <f>IF('02 (ind)'!AU$1="si",100*(('02 (ind)'!AU9-MIN('02 (ind)'!AU$6:AU$37))/(MAX('02 (ind)'!AU$6:AU$37)-MIN('02 (ind)'!AU$6:AU$37))),ABS(-100+(100*(('02 (ind)'!AU9-MIN('02 (ind)'!AU$6:AU$37))/(MAX('02 (ind)'!AU$6:AU$37)-MIN('02 (ind)'!AU$6:AU$37))))))</f>
        <v>92.660550458715619</v>
      </c>
      <c r="AV10" s="75">
        <f>IF('02 (ind)'!AV$1="si",100*(('02 (ind)'!AV9-MIN('02 (ind)'!AV$6:AV$37))/(MAX('02 (ind)'!AV$6:AV$37)-MIN('02 (ind)'!AV$6:AV$37))),ABS(-100+(100*(('02 (ind)'!AV9-MIN('02 (ind)'!AV$6:AV$37))/(MAX('02 (ind)'!AV$6:AV$37)-MIN('02 (ind)'!AV$6:AV$37))))))</f>
        <v>99.653379549393421</v>
      </c>
      <c r="AW10" s="75">
        <f>IF('02 (ind)'!AW$1="si",100*(('02 (ind)'!AW9-MIN('02 (ind)'!AW$6:AW$37))/(MAX('02 (ind)'!AW$6:AW$37)-MIN('02 (ind)'!AW$6:AW$37))),ABS(-100+(100*(('02 (ind)'!AW9-MIN('02 (ind)'!AW$6:AW$37))/(MAX('02 (ind)'!AW$6:AW$37)-MIN('02 (ind)'!AW$6:AW$37))))))</f>
        <v>38.361845515811304</v>
      </c>
      <c r="AX10" s="75">
        <f>IF('02 (ind)'!AX$1="si",100*(('02 (ind)'!AX9-MIN('02 (ind)'!AX$6:AX$37))/(MAX('02 (ind)'!AX$6:AX$37)-MIN('02 (ind)'!AX$6:AX$37))),ABS(-100+(100*(('02 (ind)'!AX9-MIN('02 (ind)'!AX$6:AX$37))/(MAX('02 (ind)'!AX$6:AX$37)-MIN('02 (ind)'!AX$6:AX$37))))))</f>
        <v>1.878321155426639</v>
      </c>
      <c r="AY10" s="75">
        <f>IF('02 (ind)'!AY$1="si",100*(('02 (ind)'!AY9-MIN('02 (ind)'!AY$6:AY$37))/(MAX('02 (ind)'!AY$6:AY$37)-MIN('02 (ind)'!AY$6:AY$37))),ABS(-100+(100*(('02 (ind)'!AY9-MIN('02 (ind)'!AY$6:AY$37))/(MAX('02 (ind)'!AY$6:AY$37)-MIN('02 (ind)'!AY$6:AY$37))))))</f>
        <v>41.389153187440556</v>
      </c>
      <c r="AZ10" s="75">
        <f>IF('02 (ind)'!AZ$1="si",100*(('02 (ind)'!AZ9-MIN('02 (ind)'!AZ$6:AZ$37))/(MAX('02 (ind)'!AZ$6:AZ$37)-MIN('02 (ind)'!AZ$6:AZ$37))),ABS(-100+(100*(('02 (ind)'!AZ9-MIN('02 (ind)'!AZ$6:AZ$37))/(MAX('02 (ind)'!AZ$6:AZ$37)-MIN('02 (ind)'!AZ$6:AZ$37))))))</f>
        <v>0</v>
      </c>
      <c r="BA10" s="75">
        <f>IF('02 (ind)'!BA$1="si",100*(('02 (ind)'!BA9-MIN('02 (ind)'!BA$6:BA$37))/(MAX('02 (ind)'!BA$6:BA$37)-MIN('02 (ind)'!BA$6:BA$37))),ABS(-100+(100*(('02 (ind)'!BA9-MIN('02 (ind)'!BA$6:BA$37))/(MAX('02 (ind)'!BA$6:BA$37)-MIN('02 (ind)'!BA$6:BA$37))))))</f>
        <v>42.660829730007634</v>
      </c>
      <c r="BB10" s="75">
        <f>IF('02 (ind)'!BB$1="si",100*(('02 (ind)'!BB9-MIN('02 (ind)'!BB$6:BB$37))/(MAX('02 (ind)'!BB$6:BB$37)-MIN('02 (ind)'!BB$6:BB$37))),ABS(-100+(100*(('02 (ind)'!BB9-MIN('02 (ind)'!BB$6:BB$37))/(MAX('02 (ind)'!BB$6:BB$37)-MIN('02 (ind)'!BB$6:BB$37))))))</f>
        <v>100</v>
      </c>
      <c r="BC10" s="75">
        <f>IF('02 (ind)'!BC$1="si",100*(('02 (ind)'!BC9-MIN('02 (ind)'!BC$6:BC$37))/(MAX('02 (ind)'!BC$6:BC$37)-MIN('02 (ind)'!BC$6:BC$37))),ABS(-100+(100*(('02 (ind)'!BC9-MIN('02 (ind)'!BC$6:BC$37))/(MAX('02 (ind)'!BC$6:BC$37)-MIN('02 (ind)'!BC$6:BC$37))))))</f>
        <v>7.4925985385101521</v>
      </c>
      <c r="BD10" s="75">
        <f>IF('02 (ind)'!BD$1="si",100*(('02 (ind)'!BD9-MIN('02 (ind)'!BD$6:BD$37))/(MAX('02 (ind)'!BD$6:BD$37)-MIN('02 (ind)'!BD$6:BD$37))),ABS(-100+(100*(('02 (ind)'!BD9-MIN('02 (ind)'!BD$6:BD$37))/(MAX('02 (ind)'!BD$6:BD$37)-MIN('02 (ind)'!BD$6:BD$37))))))</f>
        <v>82.536617455820917</v>
      </c>
      <c r="BE10" s="75">
        <f>IF('02 (ind)'!BE$1="si",100*(('02 (ind)'!BE9-MIN('02 (ind)'!BE$6:BE$37))/(MAX('02 (ind)'!BE$6:BE$37)-MIN('02 (ind)'!BE$6:BE$37))),ABS(-100+(100*(('02 (ind)'!BE9-MIN('02 (ind)'!BE$6:BE$37))/(MAX('02 (ind)'!BE$6:BE$37)-MIN('02 (ind)'!BE$6:BE$37))))))</f>
        <v>5.7915057915057915</v>
      </c>
      <c r="BF10" s="75">
        <f>IF('02 (ind)'!BF$1="si",100*(('02 (ind)'!BF9-MIN('02 (ind)'!BF$6:BF$37))/(MAX('02 (ind)'!BF$6:BF$37)-MIN('02 (ind)'!BF$6:BF$37))),ABS(-100+(100*(('02 (ind)'!BF9-MIN('02 (ind)'!BF$6:BF$37))/(MAX('02 (ind)'!BF$6:BF$37)-MIN('02 (ind)'!BF$6:BF$37))))))</f>
        <v>16.509364112668234</v>
      </c>
      <c r="BG10" s="75">
        <f>IF('02 (ind)'!BG$1="si",100*(('02 (ind)'!BG9-MIN('02 (ind)'!BG$6:BG$37))/(MAX('02 (ind)'!BG$6:BG$37)-MIN('02 (ind)'!BG$6:BG$37))),ABS(-100+(100*(('02 (ind)'!BG9-MIN('02 (ind)'!BG$6:BG$37))/(MAX('02 (ind)'!BG$6:BG$37)-MIN('02 (ind)'!BG$6:BG$37))))))</f>
        <v>0</v>
      </c>
      <c r="BH10" s="75">
        <f>IF('02 (ind)'!BH$1="si",100*(('02 (ind)'!BH9-MIN('02 (ind)'!BH$6:BH$37))/(MAX('02 (ind)'!BH$6:BH$37)-MIN('02 (ind)'!BH$6:BH$37))),ABS(-100+(100*(('02 (ind)'!BH9-MIN('02 (ind)'!BH$6:BH$37))/(MAX('02 (ind)'!BH$6:BH$37)-MIN('02 (ind)'!BH$6:BH$37))))))</f>
        <v>1.401927679202204</v>
      </c>
      <c r="BI10" s="75">
        <f>IF('02 (ind)'!BI$1="si",100*(('02 (ind)'!BI9-MIN('02 (ind)'!BI$6:BI$37))/(MAX('02 (ind)'!BI$6:BI$37)-MIN('02 (ind)'!BI$6:BI$37))),ABS(-100+(100*(('02 (ind)'!BI9-MIN('02 (ind)'!BI$6:BI$37))/(MAX('02 (ind)'!BI$6:BI$37)-MIN('02 (ind)'!BI$6:BI$37))))))</f>
        <v>98.921682168577178</v>
      </c>
      <c r="BJ10" s="75">
        <f>IF('02 (ind)'!BJ$1="si",100*(('02 (ind)'!BJ9-MIN('02 (ind)'!BJ$6:BJ$37))/(MAX('02 (ind)'!BJ$6:BJ$37)-MIN('02 (ind)'!BJ$6:BJ$37))),ABS(-100+(100*(('02 (ind)'!BJ9-MIN('02 (ind)'!BJ$6:BJ$37))/(MAX('02 (ind)'!BJ$6:BJ$37)-MIN('02 (ind)'!BJ$6:BJ$37))))))</f>
        <v>74.759548234045198</v>
      </c>
      <c r="BK10" s="75">
        <f>IF('02 (ind)'!BK$1="si",100*(('02 (ind)'!BK9-MIN('02 (ind)'!BK$6:BK$37))/(MAX('02 (ind)'!BK$6:BK$37)-MIN('02 (ind)'!BK$6:BK$37))),ABS(-100+(100*(('02 (ind)'!BK9-MIN('02 (ind)'!BK$6:BK$37))/(MAX('02 (ind)'!BK$6:BK$37)-MIN('02 (ind)'!BK$6:BK$37))))))</f>
        <v>39.698917974123241</v>
      </c>
      <c r="BL10" s="75">
        <f>IF('02 (ind)'!BL$1="si",100*(('02 (ind)'!BL9-MIN('02 (ind)'!BL$6:BL$37))/(MAX('02 (ind)'!BL$6:BL$37)-MIN('02 (ind)'!BL$6:BL$37))),ABS(-100+(100*(('02 (ind)'!BL9-MIN('02 (ind)'!BL$6:BL$37))/(MAX('02 (ind)'!BL$6:BL$37)-MIN('02 (ind)'!BL$6:BL$37))))))</f>
        <v>8.2644628099173563</v>
      </c>
      <c r="BM10" s="75">
        <f>IF('02 (ind)'!BM$1="si",100*(('02 (ind)'!BM9-MIN('02 (ind)'!BM$6:BM$37))/(MAX('02 (ind)'!BM$6:BM$37)-MIN('02 (ind)'!BM$6:BM$37))),ABS(-100+(100*(('02 (ind)'!BM9-MIN('02 (ind)'!BM$6:BM$37))/(MAX('02 (ind)'!BM$6:BM$37)-MIN('02 (ind)'!BM$6:BM$37))))))</f>
        <v>1.6384743302165943</v>
      </c>
      <c r="BN10" s="75">
        <f>IF('02 (ind)'!BN$1="si",100*(('02 (ind)'!BN9-MIN('02 (ind)'!BN$6:BN$37))/(MAX('02 (ind)'!BN$6:BN$37)-MIN('02 (ind)'!BN$6:BN$37))),ABS(-100+(100*(('02 (ind)'!BN9-MIN('02 (ind)'!BN$6:BN$37))/(MAX('02 (ind)'!BN$6:BN$37)-MIN('02 (ind)'!BN$6:BN$37))))))</f>
        <v>92.240307251725895</v>
      </c>
      <c r="BO10" s="75">
        <f>IF('02 (ind)'!BO$1="si",100*(('02 (ind)'!BO9-MIN('02 (ind)'!BO$6:BO$37))/(MAX('02 (ind)'!BO$6:BO$37)-MIN('02 (ind)'!BO$6:BO$37))),ABS(-100+(100*(('02 (ind)'!BO9-MIN('02 (ind)'!BO$6:BO$37))/(MAX('02 (ind)'!BO$6:BO$37)-MIN('02 (ind)'!BO$6:BO$37))))))</f>
        <v>46.42413422358085</v>
      </c>
      <c r="BP10" s="75">
        <f>IF('02 (ind)'!BP$1="si",100*(('02 (ind)'!BP9-MIN('02 (ind)'!BP$6:BP$37))/(MAX('02 (ind)'!BP$6:BP$37)-MIN('02 (ind)'!BP$6:BP$37))),ABS(-100+(100*(('02 (ind)'!BP9-MIN('02 (ind)'!BP$6:BP$37))/(MAX('02 (ind)'!BP$6:BP$37)-MIN('02 (ind)'!BP$6:BP$37))))))</f>
        <v>24.717993807998408</v>
      </c>
      <c r="BQ10" s="75">
        <f>IF('02 (ind)'!BQ$1="si",100*(('02 (ind)'!BQ9-MIN('02 (ind)'!BQ$6:BQ$37))/(MAX('02 (ind)'!BQ$6:BQ$37)-MIN('02 (ind)'!BQ$6:BQ$37))),ABS(-100+(100*(('02 (ind)'!BQ9-MIN('02 (ind)'!BQ$6:BQ$37))/(MAX('02 (ind)'!BQ$6:BQ$37)-MIN('02 (ind)'!BQ$6:BQ$37))))))</f>
        <v>0</v>
      </c>
      <c r="BR10" s="75">
        <f>IF('02 (ind)'!BR$1="si",100*(('02 (ind)'!BR9-MIN('02 (ind)'!BR$6:BR$37))/(MAX('02 (ind)'!BR$6:BR$37)-MIN('02 (ind)'!BR$6:BR$37))),ABS(-100+(100*(('02 (ind)'!BR9-MIN('02 (ind)'!BR$6:BR$37))/(MAX('02 (ind)'!BP$6:BP$37)-MIN('02 (ind)'!BR$6:BR$37))))))</f>
        <v>9.7476051067957794</v>
      </c>
      <c r="BS10" s="75">
        <f>IF('02 (ind)'!BS$1="si",100*(('02 (ind)'!BS9-MIN('02 (ind)'!BS$6:BS$37))/(MAX('02 (ind)'!BS$6:BS$37)-MIN('02 (ind)'!BS$6:BS$37))),ABS(-100+(100*(('02 (ind)'!BS9-MIN('02 (ind)'!BS$6:BS$37))/(MAX('02 (ind)'!BQ$6:BQ$37)-MIN('02 (ind)'!BS$6:BS$37))))))</f>
        <v>50.154441931028352</v>
      </c>
      <c r="BT10" s="75">
        <f>IF('02 (ind)'!BT$1="si",100*(('02 (ind)'!BT9-MIN('02 (ind)'!BT$6:BT$37))/(MAX('02 (ind)'!BT$6:BT$37)-MIN('02 (ind)'!BT$6:BT$37))),ABS(-100+(100*(('02 (ind)'!BT9-MIN('02 (ind)'!BT$6:BT$37))/(MAX('02 (ind)'!BR$6:BR$37)-MIN('02 (ind)'!BT$6:BT$37))))))</f>
        <v>94.675451249999995</v>
      </c>
      <c r="BU10" s="75">
        <f>IF('02 (ind)'!BU$1="si",100*(('02 (ind)'!BU9-MIN('02 (ind)'!BU$6:BU$37))/(MAX('02 (ind)'!BU$6:BU$37)-MIN('02 (ind)'!BU$6:BU$37))),ABS(-100+(100*(('02 (ind)'!BU9-MIN('02 (ind)'!BU$6:BU$37))/(MAX('02 (ind)'!BU$6:BU$37)-MIN('02 (ind)'!BU$6:BU$37))))))</f>
        <v>86.515092120736966</v>
      </c>
      <c r="BV10" s="75">
        <f>IF('02 (ind)'!BV$1="si",100*(('02 (ind)'!BV9-MIN('02 (ind)'!BV$6:BV$37))/(MAX('02 (ind)'!BV$6:BV$37)-MIN('02 (ind)'!BV$6:BV$37))),ABS(-100+(100*(('02 (ind)'!BV9-MIN('02 (ind)'!BV$6:BV$37))/(MAX('02 (ind)'!BV$6:BV$37)-MIN('02 (ind)'!BV$6:BV$37))))))</f>
        <v>44.199881023200483</v>
      </c>
      <c r="BW10" s="75">
        <f>IF('02 (ind)'!BW$1="si",100*(('02 (ind)'!BW9-MIN('02 (ind)'!BW$6:BW$37))/(MAX('02 (ind)'!BW$6:BW$37)-MIN('02 (ind)'!BW$6:BW$37))),ABS(-100+(100*(('02 (ind)'!BW9-MIN('02 (ind)'!BW$6:BW$37))/(MAX('02 (ind)'!BW$6:BW$37)-MIN('02 (ind)'!BW$6:BW$37))))))</f>
        <v>74.996718729492059</v>
      </c>
      <c r="BX10" s="75">
        <f>IF('02 (ind)'!BX$1="si",100*(('02 (ind)'!BX9-MIN('02 (ind)'!BX$6:BX$37))/(MAX('02 (ind)'!BX$6:BX$37)-MIN('02 (ind)'!BX$6:BX$37))),ABS(-100+(100*(('02 (ind)'!BX9-MIN('02 (ind)'!BX$6:BX$37))/(MAX('02 (ind)'!BX$6:BX$37)-MIN('02 (ind)'!BX$6:BX$37))))))</f>
        <v>28.692251610926817</v>
      </c>
      <c r="BY10" s="75">
        <f>IF('02 (ind)'!BY$1="si",100*(('02 (ind)'!BY9-MIN('02 (ind)'!BY$6:BY$37))/(MAX('02 (ind)'!BY$6:BY$37)-MIN('02 (ind)'!BY$6:BY$37))),ABS(-100+(100*(('02 (ind)'!BY9-MIN('02 (ind)'!BY$6:BY$37))/(MAX('02 (ind)'!BY$6:BY$37)-MIN('02 (ind)'!BY$6:BY$37))))))</f>
        <v>7.6734428245353827</v>
      </c>
      <c r="BZ10" s="75">
        <f>IF('02 (ind)'!BZ$1="si",100*(('02 (ind)'!BZ9-MIN('02 (ind)'!BZ$6:BZ$37))/(MAX('02 (ind)'!BZ$6:BZ$37)-MIN('02 (ind)'!BZ$6:BZ$37))),ABS(-100+(100*(('02 (ind)'!BZ9-MIN('02 (ind)'!BZ$6:BZ$37))/(MAX('02 (ind)'!BZ$6:BZ$37)-MIN('02 (ind)'!BZ$6:BZ$37))))))</f>
        <v>92.304042791554664</v>
      </c>
      <c r="CA10" s="75">
        <f>IF('02 (ind)'!CA$1="si",100*(('02 (ind)'!CA9-MIN('02 (ind)'!CA$6:CA$37))/(MAX('02 (ind)'!CA$6:CA$37)-MIN('02 (ind)'!CA$6:CA$37))),ABS(-100+(100*(('02 (ind)'!CA9-MIN('02 (ind)'!CA$6:CA$37))/(MAX('02 (ind)'!CA$6:CA$37)-MIN('02 (ind)'!CA$6:CA$37))))))</f>
        <v>0</v>
      </c>
      <c r="CB10" s="75">
        <f>IF('02 (ind)'!CB$1="si",100*(('02 (ind)'!CB9-MIN('02 (ind)'!CB$6:CB$37))/(MAX('02 (ind)'!CB$6:CB$37)-MIN('02 (ind)'!CB$6:CB$37))),ABS(-100+(100*(('02 (ind)'!CB9-MIN('02 (ind)'!CB$6:CB$37))/(MAX('02 (ind)'!CB$6:CB$37)-MIN('02 (ind)'!CB$6:CB$37))))))</f>
        <v>77.027027027027032</v>
      </c>
      <c r="CC10" s="75">
        <f>IF('02 (ind)'!CC$1="si",100*(('02 (ind)'!CC9-MIN('02 (ind)'!CC$6:CC$37))/(MAX('02 (ind)'!CC$6:CC$37)-MIN('02 (ind)'!CC$6:CC$37))),ABS(-100+(100*(('02 (ind)'!CC9-MIN('02 (ind)'!CC$6:CC$37))/(MAX('02 (ind)'!CC$6:CC$37)-MIN('02 (ind)'!CC$6:CC$37))))))</f>
        <v>66.604953554159934</v>
      </c>
      <c r="CD10" s="75">
        <f>IF('02 (ind)'!CD$1="si",100*(('02 (ind)'!CD9-MIN('02 (ind)'!CD$6:CD$37))/(MAX('02 (ind)'!CD$6:CD$37)-MIN('02 (ind)'!CD$6:CD$37))),ABS(-100+(100*(('02 (ind)'!CD9-MIN('02 (ind)'!CD$6:CD$37))/(MAX('02 (ind)'!CD$6:CD$37)-MIN('02 (ind)'!CD$6:CD$37))))))</f>
        <v>0.36930232814444258</v>
      </c>
      <c r="CE10" s="75">
        <f>IF('02 (ind)'!CE$1="si",100*(('02 (ind)'!CE9-MIN('02 (ind)'!CE$6:CE$37))/(MAX('02 (ind)'!CE$6:CE$37)-MIN('02 (ind)'!CE$6:CE$37))),ABS(-100+(100*(('02 (ind)'!CE9-MIN('02 (ind)'!CE$6:CE$37))/(MAX('02 (ind)'!CE$6:CE$37)-MIN('02 (ind)'!CE$6:CE$37))))))</f>
        <v>0</v>
      </c>
      <c r="CF10" s="75">
        <f>IF('02 (ind)'!CF$1="si",100*(('02 (ind)'!CF9-MIN('02 (ind)'!CF$6:CF$37))/(MAX('02 (ind)'!CF$6:CF$37)-MIN('02 (ind)'!CF$6:CF$37))),ABS(-100+(100*(('02 (ind)'!CF9-MIN('02 (ind)'!CF$6:CF$37))/(MAX('02 (ind)'!CF$6:CF$37)-MIN('02 (ind)'!CF$6:CF$37))))))</f>
        <v>1.7876134796205545</v>
      </c>
      <c r="CG10" s="75">
        <f>IF('02 (ind)'!CG$1="si",100*(('02 (ind)'!CG9-MIN('02 (ind)'!CG$6:CG$37))/(MAX('02 (ind)'!CG$6:CG$37)-MIN('02 (ind)'!CG$6:CG$37))),ABS(-100+(100*(('02 (ind)'!CG9-MIN('02 (ind)'!CG$6:CG$37))/(MAX('02 (ind)'!CG$6:CG$37)-MIN('02 (ind)'!CG$6:CG$37))))))</f>
        <v>11.861404706910566</v>
      </c>
      <c r="CH10" s="75">
        <f>IF('02 (ind)'!CH$1="si",100*(('02 (ind)'!CH9-MIN('02 (ind)'!CH$6:CH$37))/(MAX('02 (ind)'!CH$6:CH$37)-MIN('02 (ind)'!CH$6:CH$37))),ABS(-100+(100*(('02 (ind)'!CH9-MIN('02 (ind)'!CH$6:CH$37))/(MAX('02 (ind)'!CH$6:CH$37)-MIN('02 (ind)'!CH$6:CH$37))))))</f>
        <v>13.978655120738843</v>
      </c>
      <c r="CI10" s="75">
        <f>IF('02 (ind)'!CI$1="si",100*(('02 (ind)'!CI9-MIN('02 (ind)'!CI$6:CI$37))/(MAX('02 (ind)'!CI$6:CI$37)-MIN('02 (ind)'!CI$6:CI$37))),ABS(-100+(100*(('02 (ind)'!CI9-MIN('02 (ind)'!CI$6:CI$37))/(MAX('02 (ind)'!CI$6:CI$37)-MIN('02 (ind)'!CI$6:CI$37))))))</f>
        <v>65.824314640485127</v>
      </c>
      <c r="CJ10" s="75">
        <f>IF('02 (ind)'!CJ$1="si",100*(('02 (ind)'!CJ9-MIN('02 (ind)'!CJ$6:CJ$37))/(MAX('02 (ind)'!CJ$6:CJ$37)-MIN('02 (ind)'!CJ$6:CJ$37))),ABS(-100+(100*(('02 (ind)'!CJ9-MIN('02 (ind)'!CJ$6:CJ$37))/(MAX('02 (ind)'!CJ$6:CJ$37)-MIN('02 (ind)'!CJ$6:CJ$37))))))</f>
        <v>37.513756384441493</v>
      </c>
      <c r="CK10" s="75">
        <f>IF('02 (ind)'!CK$1="si",100*(('02 (ind)'!CK9-MIN('02 (ind)'!CK$6:CK$37))/(MAX('02 (ind)'!CK$6:CK$37)-MIN('02 (ind)'!CK$6:CK$37))),ABS(-100+(100*(('02 (ind)'!CK9-MIN('02 (ind)'!CK$6:CK$37))/(MAX('02 (ind)'!CK$6:CK$37)-MIN('02 (ind)'!CK$6:CK$37))))))</f>
        <v>0</v>
      </c>
      <c r="CL10" s="75">
        <f>IF('02 (ind)'!CL$1="si",100*(('02 (ind)'!CL9-MIN('02 (ind)'!CL$6:CL$37))/(MAX('02 (ind)'!CL$6:CL$37)-MIN('02 (ind)'!CL$6:CL$37))),ABS(-100+(100*(('02 (ind)'!CL9-MIN('02 (ind)'!CL$6:CL$37))/(MAX('02 (ind)'!CL$6:CL$37)-MIN('02 (ind)'!CL$6:CL$37))))))</f>
        <v>2.9130134498313076</v>
      </c>
      <c r="CM10" s="75">
        <f>IF('02 (ind)'!CM$1="si",100*(('02 (ind)'!CM9-MIN('02 (ind)'!CM$6:CM$37))/(MAX('02 (ind)'!CM$6:CM$37)-MIN('02 (ind)'!CM$6:CM$37))),ABS(-100+(100*(('02 (ind)'!CM9-MIN('02 (ind)'!CM$6:CM$37))/(MAX('02 (ind)'!CM$6:CM$37)-MIN('02 (ind)'!CM$6:CM$37))))))</f>
        <v>4.7595051531790808</v>
      </c>
    </row>
    <row r="11" spans="1:91">
      <c r="A11" s="18" t="s">
        <v>220</v>
      </c>
      <c r="B11" s="87">
        <f>IF('02 (ind)'!B$1="si",100*(('02 (ind)'!B10-MIN('02 (ind)'!B$6:B$37))/(MAX('02 (ind)'!B$6:B$37)-MIN('02 (ind)'!B$6:B$37))),ABS(-100+(100*(('02 (ind)'!B10-MIN('02 (ind)'!B$6:B$37))/(MAX('02 (ind)'!B$6:B$37)-MIN('02 (ind)'!B$6:B$37))))))</f>
        <v>4.7388509640043486</v>
      </c>
      <c r="C11" s="87">
        <f>IF('02 (ind)'!C$1="si",100*(('02 (ind)'!C10-MIN('02 (ind)'!C$6:C$37))/(MAX('02 (ind)'!C$6:C$37)-MIN('02 (ind)'!C$6:C$37))),ABS(-100+(100*(('02 (ind)'!C10-MIN('02 (ind)'!C$6:C$37))/(MAX('02 (ind)'!C$6:C$37)-MIN('02 (ind)'!C$6:C$37))))))</f>
        <v>2.0839365184980672</v>
      </c>
      <c r="D11" s="87">
        <f>IF('02 (ind)'!D$1="si",100*(('02 (ind)'!D10-MIN('02 (ind)'!D$6:D$37))/(MAX('02 (ind)'!D$6:D$37)-MIN('02 (ind)'!D$6:D$37))),ABS(-100+(100*(('02 (ind)'!D10-MIN('02 (ind)'!D$6:D$37))/(MAX('02 (ind)'!D$6:D$37)-MIN('02 (ind)'!D$6:D$37))))))</f>
        <v>85.505593126112046</v>
      </c>
      <c r="E11" s="87">
        <f>IF('02 (ind)'!E$1="si",100*(('02 (ind)'!E10-MIN('02 (ind)'!E$6:E$37))/(MAX('02 (ind)'!E$6:E$37)-MIN('02 (ind)'!E$6:E$37))),ABS(-100+(100*(('02 (ind)'!E10-MIN('02 (ind)'!E$6:E$37))/(MAX('02 (ind)'!E$6:E$37)-MIN('02 (ind)'!E$6:E$37))))))</f>
        <v>39.726027397260275</v>
      </c>
      <c r="F11" s="87">
        <f>IF('02 (ind)'!F$1="si",100*(('02 (ind)'!F10-MIN('02 (ind)'!F$6:F$37))/(MAX('02 (ind)'!F$6:F$37)-MIN('02 (ind)'!F$6:F$37))),ABS(-100+(100*(('02 (ind)'!F10-MIN('02 (ind)'!F$6:F$37))/(MAX('02 (ind)'!F$6:F$37)-MIN('02 (ind)'!F$6:F$37))))))</f>
        <v>67.730496453900713</v>
      </c>
      <c r="G11" s="87">
        <f>IF('02 (ind)'!G$1="si",100*(('02 (ind)'!G10-MIN('02 (ind)'!G$6:G$37))/(MAX('02 (ind)'!G$6:G$37)-MIN('02 (ind)'!G$6:G$37))),ABS(-100+(100*(('02 (ind)'!G10-MIN('02 (ind)'!G$6:G$37))/(MAX('02 (ind)'!G$6:G$37)-MIN('02 (ind)'!G$6:G$37))))))</f>
        <v>29.875518672199199</v>
      </c>
      <c r="H11" s="87">
        <f>IF('02 (ind)'!H$1="si",100*(('02 (ind)'!H10-MIN('02 (ind)'!H$6:H$37))/(MAX('02 (ind)'!H$6:H$37)-MIN('02 (ind)'!H$6:H$37))),ABS(-100+(100*(('02 (ind)'!H10-MIN('02 (ind)'!H$6:H$37))/(MAX('02 (ind)'!H$6:H$37)-MIN('02 (ind)'!H$6:H$37))))))</f>
        <v>56.57620041753654</v>
      </c>
      <c r="I11" s="87">
        <f>IF('02 (ind)'!I$1="si",100*(('02 (ind)'!I10-MIN('02 (ind)'!I$6:I$37))/(MAX('02 (ind)'!I$6:I$37)-MIN('02 (ind)'!I$6:I$37))),ABS(-100+(100*(('02 (ind)'!I10-MIN('02 (ind)'!I$6:I$37))/(MAX('02 (ind)'!I$6:I$37)-MIN('02 (ind)'!I$6:I$37))))))</f>
        <v>0</v>
      </c>
      <c r="J11" s="87">
        <f>IF('02 (ind)'!J$1="si",100*(('02 (ind)'!J10-MIN('02 (ind)'!J$6:J$37))/(MAX('02 (ind)'!J$6:J$37)-MIN('02 (ind)'!J$6:J$37))),ABS(-100+(100*(('02 (ind)'!J10-MIN('02 (ind)'!J$6:J$37))/(MAX('02 (ind)'!J$6:J$37)-MIN('02 (ind)'!J$6:J$37))))))</f>
        <v>42.848101265822784</v>
      </c>
      <c r="K11" s="87">
        <f>IF('02 (ind)'!K$1="si",100*(('02 (ind)'!K10-MIN('02 (ind)'!K$6:K$37))/(MAX('02 (ind)'!K$6:K$37)-MIN('02 (ind)'!K$6:K$37))),ABS(-100+(100*(('02 (ind)'!K10-MIN('02 (ind)'!K$6:K$37))/(MAX('02 (ind)'!K$6:K$37)-MIN('02 (ind)'!K$6:K$37))))))</f>
        <v>17.993989168205886</v>
      </c>
      <c r="L11" s="87">
        <f>IF('02 (ind)'!L$1="si",100*(('02 (ind)'!L10-MIN('02 (ind)'!L$6:L$37))/(MAX('02 (ind)'!L$6:L$37)-MIN('02 (ind)'!L$6:L$37))),ABS(-100+(100*(('02 (ind)'!L10-MIN('02 (ind)'!L$6:L$37))/(MAX('02 (ind)'!L$6:L$37)-MIN('02 (ind)'!L$6:L$37))))))</f>
        <v>47.446270933749325</v>
      </c>
      <c r="M11" s="87">
        <f>IF('02 (ind)'!M$1="si",100*(('02 (ind)'!M10-MIN('02 (ind)'!M$6:M$37))/(MAX('02 (ind)'!M$6:M$37)-MIN('02 (ind)'!M$6:M$37))),ABS(-100+(100*(('02 (ind)'!M10-MIN('02 (ind)'!M$6:M$37))/(MAX('02 (ind)'!M$6:M$37)-MIN('02 (ind)'!M$6:M$37))))))</f>
        <v>1.8457905231109326</v>
      </c>
      <c r="N11" s="87">
        <f>IF('02 (ind)'!N$1="si",100*(('02 (ind)'!N10-MIN('02 (ind)'!N$6:N$37))/(MAX('02 (ind)'!N$6:N$37)-MIN('02 (ind)'!N$6:N$37))),ABS(-100+(100*(('02 (ind)'!N10-MIN('02 (ind)'!N$6:N$37))/(MAX('02 (ind)'!N$6:N$37)-MIN('02 (ind)'!N$6:N$37))))))</f>
        <v>100</v>
      </c>
      <c r="O11" s="87">
        <f>IF('02 (ind)'!O$1="si",100*(('02 (ind)'!O10-MIN('02 (ind)'!O$6:O$37))/(MAX('02 (ind)'!O$6:O$37)-MIN('02 (ind)'!O$6:O$37))),ABS(-100+(100*(('02 (ind)'!O10-MIN('02 (ind)'!O$6:O$37))/(MAX('02 (ind)'!O$6:O$37)-MIN('02 (ind)'!O$6:O$37))))))</f>
        <v>65.217391304347828</v>
      </c>
      <c r="P11" s="87">
        <f>IF('02 (ind)'!P$1="si",100*(('02 (ind)'!P10-MIN('02 (ind)'!P$6:P$37))/(MAX('02 (ind)'!P$6:P$37)-MIN('02 (ind)'!P$6:P$37))),ABS(-100+(100*(('02 (ind)'!P10-MIN('02 (ind)'!P$6:P$37))/(MAX('02 (ind)'!P$6:P$37)-MIN('02 (ind)'!P$6:P$37))))))</f>
        <v>37.324436205083757</v>
      </c>
      <c r="Q11" s="87">
        <f>IF('02 (ind)'!Q$1="si",100*(('02 (ind)'!Q10-MIN('02 (ind)'!Q$6:Q$37))/(MAX('02 (ind)'!Q$6:Q$37)-MIN('02 (ind)'!Q$6:Q$37))),ABS(-100+(100*(('02 (ind)'!Q10-MIN('02 (ind)'!Q$6:Q$37))/(MAX('02 (ind)'!Q$6:Q$37)-MIN('02 (ind)'!Q$6:Q$37))))))</f>
        <v>11.932994052771717</v>
      </c>
      <c r="R11" s="87">
        <f>IF('02 (ind)'!R$1="si",100*(('02 (ind)'!R10-MIN('02 (ind)'!R$6:R$37))/(MAX('02 (ind)'!R$6:R$37)-MIN('02 (ind)'!R$6:R$37))),ABS(-100+(100*(('02 (ind)'!R10-MIN('02 (ind)'!R$6:R$37))/(MAX('02 (ind)'!R$6:R$37)-MIN('02 (ind)'!R$6:R$37))))))</f>
        <v>1.6577889309209008</v>
      </c>
      <c r="S11" s="75">
        <f>ABS(ABS(('02 (ind)'!S10-((MAX('02 (ind)'!S$6:S$37)+MIN('02 (ind)'!S$6:S$37))/2))/(((MAX('02 (ind)'!S$6:S$37)+MIN('02 (ind)'!S$6:S$37))/2)-MAX('02 (ind)'!S$6:S$37))*100)-100)</f>
        <v>2.2570215208771742</v>
      </c>
      <c r="T11" s="75">
        <f>IF('02 (ind)'!T$1="si",100*(('02 (ind)'!T10-MIN('02 (ind)'!T$6:T$37))/(MAX('02 (ind)'!T$6:T$37)-MIN('02 (ind)'!T$6:T$37))),ABS(-100+(100*(('02 (ind)'!T10-MIN('02 (ind)'!T$6:T$37))/(MAX('02 (ind)'!T$6:T$37)-MIN('02 (ind)'!T$6:T$37))))))</f>
        <v>0.78539514102206087</v>
      </c>
      <c r="U11" s="75">
        <f>IF('02 (ind)'!U$1="si",100*(('02 (ind)'!U10-MIN('02 (ind)'!U$6:U$37))/(MAX('02 (ind)'!U$6:U$37)-MIN('02 (ind)'!U$6:U$37))),ABS(-100+(100*(('02 (ind)'!U10-MIN('02 (ind)'!U$6:U$37))/(MAX('02 (ind)'!U$6:U$37)-MIN('02 (ind)'!U$6:U$37))))))</f>
        <v>0</v>
      </c>
      <c r="V11" s="75">
        <f>IF('02 (ind)'!V$1="si",100*(('02 (ind)'!V10-MIN('02 (ind)'!V$6:V$37))/(MAX('02 (ind)'!V$6:V$37)-MIN('02 (ind)'!V$6:V$37))),ABS(-100+(100*(('02 (ind)'!V10-MIN('02 (ind)'!V$6:V$37))/(MAX('02 (ind)'!V$6:V$37)-MIN('02 (ind)'!V$6:V$37))))))</f>
        <v>96.685082872928177</v>
      </c>
      <c r="W11" s="75">
        <f>IF('02 (ind)'!W$1="si",100*(('02 (ind)'!W10-MIN('02 (ind)'!W$6:W$37))/(MAX('02 (ind)'!W$6:W$37)-MIN('02 (ind)'!W$6:W$37))),ABS(-100+(100*(('02 (ind)'!W10-MIN('02 (ind)'!W$6:W$37))/(MAX('02 (ind)'!W$6:W$37)-MIN('02 (ind)'!W$6:W$37))))))</f>
        <v>12.426398897965536</v>
      </c>
      <c r="X11" s="75">
        <f>IF('02 (ind)'!X$1="si",100*(('02 (ind)'!X10-MIN('02 (ind)'!X$6:X$37))/(MAX('02 (ind)'!X$6:X$37)-MIN('02 (ind)'!X$6:X$37))),ABS(-100+(100*(('02 (ind)'!X10-MIN('02 (ind)'!X$6:X$37))/(MAX('02 (ind)'!X$6:X$37)-MIN('02 (ind)'!X$6:X$37))))))</f>
        <v>29.998976746304763</v>
      </c>
      <c r="Y11" s="75">
        <f>IF('02 (ind)'!Y$1="si",100*(('02 (ind)'!Y10-MIN('02 (ind)'!Y$6:Y$37))/(MAX('02 (ind)'!Y$6:Y$37)-MIN('02 (ind)'!Y$6:Y$37))),ABS(-100+(100*(('02 (ind)'!Y10-MIN('02 (ind)'!Y$6:Y$37))/(MAX('02 (ind)'!Y$6:Y$37)-MIN('02 (ind)'!Y$6:Y$37))))))</f>
        <v>3.7451760463695365</v>
      </c>
      <c r="Z11" s="75">
        <f>IF('02 (ind)'!Z$1="si",100*(('02 (ind)'!Z10-MIN('02 (ind)'!Z$6:Z$37))/(MAX('02 (ind)'!Z$6:Z$37)-MIN('02 (ind)'!Z$6:Z$37))),ABS(-100+(100*(('02 (ind)'!Z10-MIN('02 (ind)'!Z$6:Z$37))/(MAX('02 (ind)'!Z$6:Z$37)-MIN('02 (ind)'!Z$6:Z$37))))))</f>
        <v>16.435390582594806</v>
      </c>
      <c r="AA11" s="75">
        <f>IF('02 (ind)'!AA$1="si",100*(('02 (ind)'!AA10-MIN('02 (ind)'!AA$6:AA$37))/(MAX('02 (ind)'!AA$6:AA$37)-MIN('02 (ind)'!AA$6:AA$37))),ABS(-100+(100*(('02 (ind)'!AA10-MIN('02 (ind)'!AA$6:AA$37))/(MAX('02 (ind)'!AA$6:AA$37)-MIN('02 (ind)'!AA$6:AA$37))))))</f>
        <v>35.579764402408699</v>
      </c>
      <c r="AB11" s="75">
        <f>IF('02 (ind)'!AB$1="si",100*(('02 (ind)'!AB10-MIN('02 (ind)'!AB$6:AB$37))/(MAX('02 (ind)'!AB$6:AB$37)-MIN('02 (ind)'!AB$6:AB$37))),ABS(-100+(100*(('02 (ind)'!AB10-MIN('02 (ind)'!AB$6:AB$37))/(MAX('02 (ind)'!AB$6:AB$37)-MIN('02 (ind)'!AB$6:AB$37))))))</f>
        <v>6.2623178072748988</v>
      </c>
      <c r="AC11" s="75">
        <f>IF('02 (ind)'!AC$1="si",100*(('02 (ind)'!AC10-MIN('02 (ind)'!AC$6:AC$37))/(MAX('02 (ind)'!AC$6:AC$37)-MIN('02 (ind)'!AC$6:AC$37))),ABS(-100+(100*(('02 (ind)'!AC10-MIN('02 (ind)'!AC$6:AC$37))/(MAX('02 (ind)'!AC$6:AC$37)-MIN('02 (ind)'!AC$6:AC$37))))))</f>
        <v>62.125494316838179</v>
      </c>
      <c r="AD11" s="75">
        <f>IF('02 (ind)'!AD$1="si",100*(('02 (ind)'!AD10-MIN('02 (ind)'!AD$6:AD$37))/(MAX('02 (ind)'!AD$6:AD$37)-MIN('02 (ind)'!AD$6:AD$37))),ABS(-100+(100*(('02 (ind)'!AD10-MIN('02 (ind)'!AD$6:AD$37))/(MAX('02 (ind)'!AD$6:AD$37)-MIN('02 (ind)'!AD$6:AD$37))))))</f>
        <v>0</v>
      </c>
      <c r="AE11" s="75">
        <f>IF('02 (ind)'!AE$1="si",100*(('02 (ind)'!AE10-MIN('02 (ind)'!AE$6:AE$37))/(MAX('02 (ind)'!AE$6:AE$37)-MIN('02 (ind)'!AE$6:AE$37))),ABS(-100+(100*(('02 (ind)'!AE10-MIN('02 (ind)'!AE$6:AE$37))/(MAX('02 (ind)'!AE$6:AE$37)-MIN('02 (ind)'!AE$6:AE$37))))))</f>
        <v>13.612739574399402</v>
      </c>
      <c r="AF11" s="75">
        <f>IF('02 (ind)'!AF$1="si",100*(('02 (ind)'!AF10-MIN('02 (ind)'!AF$6:AF$37))/(MAX('02 (ind)'!AF$6:AF$37)-MIN('02 (ind)'!AF$6:AF$37))),ABS(-100+(100*(('02 (ind)'!AF10-MIN('02 (ind)'!AF$6:AF$37))/(MAX('02 (ind)'!AF$6:AF$37)-MIN('02 (ind)'!AF$6:AF$37))))))</f>
        <v>0</v>
      </c>
      <c r="AG11" s="75">
        <f>IF('02 (ind)'!AG$1="si",100*(('02 (ind)'!AG10-MIN('02 (ind)'!AG$6:AG$37))/(MAX('02 (ind)'!AG$6:AG$37)-MIN('02 (ind)'!AG$6:AG$37))),ABS(-100+(100*(('02 (ind)'!AG10-MIN('02 (ind)'!AG$6:AG$37))/(MAX('02 (ind)'!AG$6:AG$37)-MIN('02 (ind)'!AG$6:AG$37))))))</f>
        <v>57.794676806083615</v>
      </c>
      <c r="AH11" s="75">
        <f>IF('02 (ind)'!AH$1="si",100*(('02 (ind)'!AH10-MIN('02 (ind)'!AH$6:AH$37))/(MAX('02 (ind)'!AH$6:AH$37)-MIN('02 (ind)'!AH$6:AH$37))),ABS(-100+(100*(('02 (ind)'!AH10-MIN('02 (ind)'!AH$6:AH$37))/(MAX('02 (ind)'!AH$6:AH$37)-MIN('02 (ind)'!AH$6:AH$37))))))</f>
        <v>51.582278481012658</v>
      </c>
      <c r="AI11" s="75">
        <f>IF('02 (ind)'!AI$1="si",100*(('02 (ind)'!AI10-MIN('02 (ind)'!AI$6:AI$37))/(MAX('02 (ind)'!AI$6:AI$37)-MIN('02 (ind)'!AI$6:AI$37))),ABS(-100+(100*(('02 (ind)'!AI10-MIN('02 (ind)'!AI$6:AI$37))/(MAX('02 (ind)'!AI$6:AI$37)-MIN('02 (ind)'!AI$6:AI$37))))))</f>
        <v>1.6246127430853643</v>
      </c>
      <c r="AJ11" s="75">
        <f>IF('02 (ind)'!AJ$1="si",100*(('02 (ind)'!AJ10-MIN('02 (ind)'!AJ$6:AJ$37))/(MAX('02 (ind)'!AJ$6:AJ$37)-MIN('02 (ind)'!AJ$6:AJ$37))),ABS(-100+(100*(('02 (ind)'!AJ10-MIN('02 (ind)'!AJ$6:AJ$37))/(MAX('02 (ind)'!AJ$6:AJ$37)-MIN('02 (ind)'!AJ$6:AJ$37))))))</f>
        <v>58.607594936708885</v>
      </c>
      <c r="AK11" s="75">
        <f>IF('02 (ind)'!AK$1="si",100*(('02 (ind)'!AK10-MIN('02 (ind)'!AK$6:AK$37))/(MAX('02 (ind)'!AK$6:AK$37)-MIN('02 (ind)'!AK$6:AK$37))),ABS(-100+(100*(('02 (ind)'!AK10-MIN('02 (ind)'!AK$6:AK$37))/(MAX('02 (ind)'!AK$6:AK$37)-MIN('02 (ind)'!AK$6:AK$37))))))</f>
        <v>0</v>
      </c>
      <c r="AL11" s="75">
        <f>IF('02 (ind)'!AL$1="si",100*(('02 (ind)'!AL10-MIN('02 (ind)'!AL$6:AL$37))/(MAX('02 (ind)'!AL$6:AL$37)-MIN('02 (ind)'!AL$6:AL$37))),ABS(-100+(100*(('02 (ind)'!AL10-MIN('02 (ind)'!AL$6:AL$37))/(MAX('02 (ind)'!AL$6:AL$37)-MIN('02 (ind)'!AL$6:AL$37))))))</f>
        <v>83.545169865430481</v>
      </c>
      <c r="AM11" s="75">
        <f>IF('02 (ind)'!AM$1="si",100*(('02 (ind)'!AM10-MIN('02 (ind)'!AM$6:AM$37))/(MAX('02 (ind)'!AM$6:AM$37)-MIN('02 (ind)'!AM$6:AM$37))),ABS(-100+(100*(('02 (ind)'!AM10-MIN('02 (ind)'!AM$6:AM$37))/(MAX('02 (ind)'!AM$6:AM$37)-MIN('02 (ind)'!AM$6:AM$37))))))</f>
        <v>97.817208635683585</v>
      </c>
      <c r="AN11" s="75">
        <f>IF('02 (ind)'!AN$1="si",100*(('02 (ind)'!AN10-MIN('02 (ind)'!AN$6:AN$37))/(MAX('02 (ind)'!AN$6:AN$37)-MIN('02 (ind)'!AN$6:AN$37))),ABS(-100+(100*(('02 (ind)'!AN10-MIN('02 (ind)'!AN$6:AN$37))/(MAX('02 (ind)'!AN$6:AN$37)-MIN('02 (ind)'!AN$6:AN$37))))))</f>
        <v>19.704849804231372</v>
      </c>
      <c r="AO11" s="75">
        <f>IF('02 (ind)'!AO$1="si",100*(('02 (ind)'!AO10-MIN('02 (ind)'!AO$6:AO$37))/(MAX('02 (ind)'!AO$6:AO$37)-MIN('02 (ind)'!AO$6:AO$37))),ABS(-100+(100*(('02 (ind)'!AO10-MIN('02 (ind)'!AO$6:AO$37))/(MAX('02 (ind)'!AO$6:AO$37)-MIN('02 (ind)'!AO$6:AO$37))))))</f>
        <v>58.583493680520149</v>
      </c>
      <c r="AP11" s="75">
        <f>IF('02 (ind)'!AP$1="si",100*(('02 (ind)'!AP10-MIN('02 (ind)'!AP$6:AP$37))/(MAX('02 (ind)'!AP$6:AP$37)-MIN('02 (ind)'!AP$6:AP$37))),ABS(-100+(100*(('02 (ind)'!AP10-MIN('02 (ind)'!AP$6:AP$37))/(MAX('02 (ind)'!AP$6:AP$37)-MIN('02 (ind)'!AP$6:AP$37))))))</f>
        <v>92.74341127724793</v>
      </c>
      <c r="AQ11" s="75">
        <f>IF('02 (ind)'!AQ$1="si",100*(('02 (ind)'!AQ10-MIN('02 (ind)'!AQ$6:AQ$37))/(MAX('02 (ind)'!AQ$6:AQ$37)-MIN('02 (ind)'!AQ$6:AQ$37))),ABS(-100+(100*(('02 (ind)'!AQ10-MIN('02 (ind)'!AQ$6:AQ$37))/(MAX('02 (ind)'!AQ$6:AQ$37)-MIN('02 (ind)'!AQ$6:AQ$37))))))</f>
        <v>0.47130993678005695</v>
      </c>
      <c r="AR11" s="75">
        <f>IF('02 (ind)'!AR$1="si",100*(('02 (ind)'!AR10-MIN('02 (ind)'!AR$6:AR$37))/(MAX('02 (ind)'!AR$6:AR$37)-MIN('02 (ind)'!AR$6:AR$37))),ABS(-100+(100*(('02 (ind)'!AR10-MIN('02 (ind)'!AR$6:AR$37))/(MAX('02 (ind)'!AR$6:AR$37)-MIN('02 (ind)'!AR$6:AR$37))))))</f>
        <v>72.308031158147998</v>
      </c>
      <c r="AS11" s="75">
        <f>IF('02 (ind)'!AS$1="si",100*(('02 (ind)'!AS10-MIN('02 (ind)'!AS$6:AS$37))/(MAX('02 (ind)'!AS$6:AS$37)-MIN('02 (ind)'!AS$6:AS$37))),ABS(-100+(100*(('02 (ind)'!AS10-MIN('02 (ind)'!AS$6:AS$37))/(MAX('02 (ind)'!AS$6:AS$37)-MIN('02 (ind)'!AS$6:AS$37))))))</f>
        <v>13.662401631839799</v>
      </c>
      <c r="AT11" s="75">
        <f>IF('02 (ind)'!AT$1="si",100*(('02 (ind)'!AT10-MIN('02 (ind)'!AT$6:AT$37))/(MAX('02 (ind)'!AT$6:AT$37)-MIN('02 (ind)'!AT$6:AT$37))),ABS(-100+(100*(('02 (ind)'!AT10-MIN('02 (ind)'!AT$6:AT$37))/(MAX('02 (ind)'!AT$6:AT$37)-MIN('02 (ind)'!AT$6:AT$37))))))</f>
        <v>0</v>
      </c>
      <c r="AU11" s="75">
        <f>IF('02 (ind)'!AU$1="si",100*(('02 (ind)'!AU10-MIN('02 (ind)'!AU$6:AU$37))/(MAX('02 (ind)'!AU$6:AU$37)-MIN('02 (ind)'!AU$6:AU$37))),ABS(-100+(100*(('02 (ind)'!AU10-MIN('02 (ind)'!AU$6:AU$37))/(MAX('02 (ind)'!AU$6:AU$37)-MIN('02 (ind)'!AU$6:AU$37))))))</f>
        <v>33.639143730886857</v>
      </c>
      <c r="AV11" s="75">
        <f>IF('02 (ind)'!AV$1="si",100*(('02 (ind)'!AV10-MIN('02 (ind)'!AV$6:AV$37))/(MAX('02 (ind)'!AV$6:AV$37)-MIN('02 (ind)'!AV$6:AV$37))),ABS(-100+(100*(('02 (ind)'!AV10-MIN('02 (ind)'!AV$6:AV$37))/(MAX('02 (ind)'!AV$6:AV$37)-MIN('02 (ind)'!AV$6:AV$37))))))</f>
        <v>88.734835355285966</v>
      </c>
      <c r="AW11" s="75">
        <f>IF('02 (ind)'!AW$1="si",100*(('02 (ind)'!AW10-MIN('02 (ind)'!AW$6:AW$37))/(MAX('02 (ind)'!AW$6:AW$37)-MIN('02 (ind)'!AW$6:AW$37))),ABS(-100+(100*(('02 (ind)'!AW10-MIN('02 (ind)'!AW$6:AW$37))/(MAX('02 (ind)'!AW$6:AW$37)-MIN('02 (ind)'!AW$6:AW$37))))))</f>
        <v>73.61327112493521</v>
      </c>
      <c r="AX11" s="75">
        <f>IF('02 (ind)'!AX$1="si",100*(('02 (ind)'!AX10-MIN('02 (ind)'!AX$6:AX$37))/(MAX('02 (ind)'!AX$6:AX$37)-MIN('02 (ind)'!AX$6:AX$37))),ABS(-100+(100*(('02 (ind)'!AX10-MIN('02 (ind)'!AX$6:AX$37))/(MAX('02 (ind)'!AX$6:AX$37)-MIN('02 (ind)'!AX$6:AX$37))))))</f>
        <v>9.8636097816774324</v>
      </c>
      <c r="AY11" s="75">
        <f>IF('02 (ind)'!AY$1="si",100*(('02 (ind)'!AY10-MIN('02 (ind)'!AY$6:AY$37))/(MAX('02 (ind)'!AY$6:AY$37)-MIN('02 (ind)'!AY$6:AY$37))),ABS(-100+(100*(('02 (ind)'!AY10-MIN('02 (ind)'!AY$6:AY$37))/(MAX('02 (ind)'!AY$6:AY$37)-MIN('02 (ind)'!AY$6:AY$37))))))</f>
        <v>0</v>
      </c>
      <c r="AZ11" s="75">
        <f>IF('02 (ind)'!AZ$1="si",100*(('02 (ind)'!AZ10-MIN('02 (ind)'!AZ$6:AZ$37))/(MAX('02 (ind)'!AZ$6:AZ$37)-MIN('02 (ind)'!AZ$6:AZ$37))),ABS(-100+(100*(('02 (ind)'!AZ10-MIN('02 (ind)'!AZ$6:AZ$37))/(MAX('02 (ind)'!AZ$6:AZ$37)-MIN('02 (ind)'!AZ$6:AZ$37))))))</f>
        <v>0.94903498986382662</v>
      </c>
      <c r="BA11" s="75">
        <f>IF('02 (ind)'!BA$1="si",100*(('02 (ind)'!BA10-MIN('02 (ind)'!BA$6:BA$37))/(MAX('02 (ind)'!BA$6:BA$37)-MIN('02 (ind)'!BA$6:BA$37))),ABS(-100+(100*(('02 (ind)'!BA10-MIN('02 (ind)'!BA$6:BA$37))/(MAX('02 (ind)'!BA$6:BA$37)-MIN('02 (ind)'!BA$6:BA$37))))))</f>
        <v>31.860094265471332</v>
      </c>
      <c r="BB11" s="75">
        <f>IF('02 (ind)'!BB$1="si",100*(('02 (ind)'!BB10-MIN('02 (ind)'!BB$6:BB$37))/(MAX('02 (ind)'!BB$6:BB$37)-MIN('02 (ind)'!BB$6:BB$37))),ABS(-100+(100*(('02 (ind)'!BB10-MIN('02 (ind)'!BB$6:BB$37))/(MAX('02 (ind)'!BB$6:BB$37)-MIN('02 (ind)'!BB$6:BB$37))))))</f>
        <v>1.3845623053563834</v>
      </c>
      <c r="BC11" s="75">
        <f>IF('02 (ind)'!BC$1="si",100*(('02 (ind)'!BC10-MIN('02 (ind)'!BC$6:BC$37))/(MAX('02 (ind)'!BC$6:BC$37)-MIN('02 (ind)'!BC$6:BC$37))),ABS(-100+(100*(('02 (ind)'!BC10-MIN('02 (ind)'!BC$6:BC$37))/(MAX('02 (ind)'!BC$6:BC$37)-MIN('02 (ind)'!BC$6:BC$37))))))</f>
        <v>8.8161680868269023</v>
      </c>
      <c r="BD11" s="75">
        <f>IF('02 (ind)'!BD$1="si",100*(('02 (ind)'!BD10-MIN('02 (ind)'!BD$6:BD$37))/(MAX('02 (ind)'!BD$6:BD$37)-MIN('02 (ind)'!BD$6:BD$37))),ABS(-100+(100*(('02 (ind)'!BD10-MIN('02 (ind)'!BD$6:BD$37))/(MAX('02 (ind)'!BD$6:BD$37)-MIN('02 (ind)'!BD$6:BD$37))))))</f>
        <v>7.2687660862228247</v>
      </c>
      <c r="BE11" s="75">
        <f>IF('02 (ind)'!BE$1="si",100*(('02 (ind)'!BE10-MIN('02 (ind)'!BE$6:BE$37))/(MAX('02 (ind)'!BE$6:BE$37)-MIN('02 (ind)'!BE$6:BE$37))),ABS(-100+(100*(('02 (ind)'!BE10-MIN('02 (ind)'!BE$6:BE$37))/(MAX('02 (ind)'!BE$6:BE$37)-MIN('02 (ind)'!BE$6:BE$37))))))</f>
        <v>0</v>
      </c>
      <c r="BF11" s="75">
        <f>IF('02 (ind)'!BF$1="si",100*(('02 (ind)'!BF10-MIN('02 (ind)'!BF$6:BF$37))/(MAX('02 (ind)'!BF$6:BF$37)-MIN('02 (ind)'!BF$6:BF$37))),ABS(-100+(100*(('02 (ind)'!BF10-MIN('02 (ind)'!BF$6:BF$37))/(MAX('02 (ind)'!BF$6:BF$37)-MIN('02 (ind)'!BF$6:BF$37))))))</f>
        <v>1.4697066919829154</v>
      </c>
      <c r="BG11" s="75">
        <f>IF('02 (ind)'!BG$1="si",100*(('02 (ind)'!BG10-MIN('02 (ind)'!BG$6:BG$37))/(MAX('02 (ind)'!BG$6:BG$37)-MIN('02 (ind)'!BG$6:BG$37))),ABS(-100+(100*(('02 (ind)'!BG10-MIN('02 (ind)'!BG$6:BG$37))/(MAX('02 (ind)'!BG$6:BG$37)-MIN('02 (ind)'!BG$6:BG$37))))))</f>
        <v>18.414987802905831</v>
      </c>
      <c r="BH11" s="75">
        <f>IF('02 (ind)'!BH$1="si",100*(('02 (ind)'!BH10-MIN('02 (ind)'!BH$6:BH$37))/(MAX('02 (ind)'!BH$6:BH$37)-MIN('02 (ind)'!BH$6:BH$37))),ABS(-100+(100*(('02 (ind)'!BH10-MIN('02 (ind)'!BH$6:BH$37))/(MAX('02 (ind)'!BH$6:BH$37)-MIN('02 (ind)'!BH$6:BH$37))))))</f>
        <v>1.0409578511521453</v>
      </c>
      <c r="BI11" s="75">
        <f>IF('02 (ind)'!BI$1="si",100*(('02 (ind)'!BI10-MIN('02 (ind)'!BI$6:BI$37))/(MAX('02 (ind)'!BI$6:BI$37)-MIN('02 (ind)'!BI$6:BI$37))),ABS(-100+(100*(('02 (ind)'!BI10-MIN('02 (ind)'!BI$6:BI$37))/(MAX('02 (ind)'!BI$6:BI$37)-MIN('02 (ind)'!BI$6:BI$37))))))</f>
        <v>97.991395639455874</v>
      </c>
      <c r="BJ11" s="75">
        <f>IF('02 (ind)'!BJ$1="si",100*(('02 (ind)'!BJ10-MIN('02 (ind)'!BJ$6:BJ$37))/(MAX('02 (ind)'!BJ$6:BJ$37)-MIN('02 (ind)'!BJ$6:BJ$37))),ABS(-100+(100*(('02 (ind)'!BJ10-MIN('02 (ind)'!BJ$6:BJ$37))/(MAX('02 (ind)'!BJ$6:BJ$37)-MIN('02 (ind)'!BJ$6:BJ$37))))))</f>
        <v>1.8934236401556082E-3</v>
      </c>
      <c r="BK11" s="75">
        <f>IF('02 (ind)'!BK$1="si",100*(('02 (ind)'!BK10-MIN('02 (ind)'!BK$6:BK$37))/(MAX('02 (ind)'!BK$6:BK$37)-MIN('02 (ind)'!BK$6:BK$37))),ABS(-100+(100*(('02 (ind)'!BK10-MIN('02 (ind)'!BK$6:BK$37))/(MAX('02 (ind)'!BK$6:BK$37)-MIN('02 (ind)'!BK$6:BK$37))))))</f>
        <v>5.5196774701441713</v>
      </c>
      <c r="BL11" s="75">
        <f>IF('02 (ind)'!BL$1="si",100*(('02 (ind)'!BL10-MIN('02 (ind)'!BL$6:BL$37))/(MAX('02 (ind)'!BL$6:BL$37)-MIN('02 (ind)'!BL$6:BL$37))),ABS(-100+(100*(('02 (ind)'!BL10-MIN('02 (ind)'!BL$6:BL$37))/(MAX('02 (ind)'!BL$6:BL$37)-MIN('02 (ind)'!BL$6:BL$37))))))</f>
        <v>13.223140495867769</v>
      </c>
      <c r="BM11" s="75">
        <f>IF('02 (ind)'!BM$1="si",100*(('02 (ind)'!BM10-MIN('02 (ind)'!BM$6:BM$37))/(MAX('02 (ind)'!BM$6:BM$37)-MIN('02 (ind)'!BM$6:BM$37))),ABS(-100+(100*(('02 (ind)'!BM10-MIN('02 (ind)'!BM$6:BM$37))/(MAX('02 (ind)'!BM$6:BM$37)-MIN('02 (ind)'!BM$6:BM$37))))))</f>
        <v>7.0363065254130301</v>
      </c>
      <c r="BN11" s="75">
        <f>IF('02 (ind)'!BN$1="si",100*(('02 (ind)'!BN10-MIN('02 (ind)'!BN$6:BN$37))/(MAX('02 (ind)'!BN$6:BN$37)-MIN('02 (ind)'!BN$6:BN$37))),ABS(-100+(100*(('02 (ind)'!BN10-MIN('02 (ind)'!BN$6:BN$37))/(MAX('02 (ind)'!BN$6:BN$37)-MIN('02 (ind)'!BN$6:BN$37))))))</f>
        <v>18.856936453504225</v>
      </c>
      <c r="BO11" s="75">
        <f>IF('02 (ind)'!BO$1="si",100*(('02 (ind)'!BO10-MIN('02 (ind)'!BO$6:BO$37))/(MAX('02 (ind)'!BO$6:BO$37)-MIN('02 (ind)'!BO$6:BO$37))),ABS(-100+(100*(('02 (ind)'!BO10-MIN('02 (ind)'!BO$6:BO$37))/(MAX('02 (ind)'!BO$6:BO$37)-MIN('02 (ind)'!BO$6:BO$37))))))</f>
        <v>1.2433677503920277</v>
      </c>
      <c r="BP11" s="75">
        <f>IF('02 (ind)'!BP$1="si",100*(('02 (ind)'!BP10-MIN('02 (ind)'!BP$6:BP$37))/(MAX('02 (ind)'!BP$6:BP$37)-MIN('02 (ind)'!BP$6:BP$37))),ABS(-100+(100*(('02 (ind)'!BP10-MIN('02 (ind)'!BP$6:BP$37))/(MAX('02 (ind)'!BP$6:BP$37)-MIN('02 (ind)'!BP$6:BP$37))))))</f>
        <v>0.20397912729600248</v>
      </c>
      <c r="BQ11" s="75">
        <f>IF('02 (ind)'!BQ$1="si",100*(('02 (ind)'!BQ10-MIN('02 (ind)'!BQ$6:BQ$37))/(MAX('02 (ind)'!BQ$6:BQ$37)-MIN('02 (ind)'!BQ$6:BQ$37))),ABS(-100+(100*(('02 (ind)'!BQ10-MIN('02 (ind)'!BQ$6:BQ$37))/(MAX('02 (ind)'!BQ$6:BQ$37)-MIN('02 (ind)'!BQ$6:BQ$37))))))</f>
        <v>2.0895506451071211</v>
      </c>
      <c r="BR11" s="75">
        <f>IF('02 (ind)'!BR$1="si",100*(('02 (ind)'!BR10-MIN('02 (ind)'!BR$6:BR$37))/(MAX('02 (ind)'!BR$6:BR$37)-MIN('02 (ind)'!BR$6:BR$37))),ABS(-100+(100*(('02 (ind)'!BR10-MIN('02 (ind)'!BR$6:BR$37))/(MAX('02 (ind)'!BP$6:BP$37)-MIN('02 (ind)'!BR$6:BR$37))))))</f>
        <v>22.910926833240591</v>
      </c>
      <c r="BS11" s="75">
        <f>IF('02 (ind)'!BS$1="si",100*(('02 (ind)'!BS10-MIN('02 (ind)'!BS$6:BS$37))/(MAX('02 (ind)'!BS$6:BS$37)-MIN('02 (ind)'!BS$6:BS$37))),ABS(-100+(100*(('02 (ind)'!BS10-MIN('02 (ind)'!BS$6:BS$37))/(MAX('02 (ind)'!BQ$6:BQ$37)-MIN('02 (ind)'!BS$6:BS$37))))))</f>
        <v>78.685334735837202</v>
      </c>
      <c r="BT11" s="75">
        <f>IF('02 (ind)'!BT$1="si",100*(('02 (ind)'!BT10-MIN('02 (ind)'!BT$6:BT$37))/(MAX('02 (ind)'!BT$6:BT$37)-MIN('02 (ind)'!BT$6:BT$37))),ABS(-100+(100*(('02 (ind)'!BT10-MIN('02 (ind)'!BT$6:BT$37))/(MAX('02 (ind)'!BR$6:BR$37)-MIN('02 (ind)'!BT$6:BT$37))))))</f>
        <v>91.517297499999998</v>
      </c>
      <c r="BU11" s="75">
        <f>IF('02 (ind)'!BU$1="si",100*(('02 (ind)'!BU10-MIN('02 (ind)'!BU$6:BU$37))/(MAX('02 (ind)'!BU$6:BU$37)-MIN('02 (ind)'!BU$6:BU$37))),ABS(-100+(100*(('02 (ind)'!BU10-MIN('02 (ind)'!BU$6:BU$37))/(MAX('02 (ind)'!BU$6:BU$37)-MIN('02 (ind)'!BU$6:BU$37))))))</f>
        <v>70.325362602900825</v>
      </c>
      <c r="BV11" s="75">
        <f>IF('02 (ind)'!BV$1="si",100*(('02 (ind)'!BV10-MIN('02 (ind)'!BV$6:BV$37))/(MAX('02 (ind)'!BV$6:BV$37)-MIN('02 (ind)'!BV$6:BV$37))),ABS(-100+(100*(('02 (ind)'!BV10-MIN('02 (ind)'!BV$6:BV$37))/(MAX('02 (ind)'!BV$6:BV$37)-MIN('02 (ind)'!BV$6:BV$37))))))</f>
        <v>63.652587745389653</v>
      </c>
      <c r="BW11" s="75">
        <f>IF('02 (ind)'!BW$1="si",100*(('02 (ind)'!BW10-MIN('02 (ind)'!BW$6:BW$37))/(MAX('02 (ind)'!BW$6:BW$37)-MIN('02 (ind)'!BW$6:BW$37))),ABS(-100+(100*(('02 (ind)'!BW10-MIN('02 (ind)'!BW$6:BW$37))/(MAX('02 (ind)'!BW$6:BW$37)-MIN('02 (ind)'!BW$6:BW$37))))))</f>
        <v>71.872949205932528</v>
      </c>
      <c r="BX11" s="75">
        <f>IF('02 (ind)'!BX$1="si",100*(('02 (ind)'!BX10-MIN('02 (ind)'!BX$6:BX$37))/(MAX('02 (ind)'!BX$6:BX$37)-MIN('02 (ind)'!BX$6:BX$37))),ABS(-100+(100*(('02 (ind)'!BX10-MIN('02 (ind)'!BX$6:BX$37))/(MAX('02 (ind)'!BX$6:BX$37)-MIN('02 (ind)'!BX$6:BX$37))))))</f>
        <v>8.2436504123097336</v>
      </c>
      <c r="BY11" s="75">
        <f>IF('02 (ind)'!BY$1="si",100*(('02 (ind)'!BY10-MIN('02 (ind)'!BY$6:BY$37))/(MAX('02 (ind)'!BY$6:BY$37)-MIN('02 (ind)'!BY$6:BY$37))),ABS(-100+(100*(('02 (ind)'!BY10-MIN('02 (ind)'!BY$6:BY$37))/(MAX('02 (ind)'!BY$6:BY$37)-MIN('02 (ind)'!BY$6:BY$37))))))</f>
        <v>7.6734428245353827</v>
      </c>
      <c r="BZ11" s="75">
        <f>IF('02 (ind)'!BZ$1="si",100*(('02 (ind)'!BZ10-MIN('02 (ind)'!BZ$6:BZ$37))/(MAX('02 (ind)'!BZ$6:BZ$37)-MIN('02 (ind)'!BZ$6:BZ$37))),ABS(-100+(100*(('02 (ind)'!BZ10-MIN('02 (ind)'!BZ$6:BZ$37))/(MAX('02 (ind)'!BZ$6:BZ$37)-MIN('02 (ind)'!BZ$6:BZ$37))))))</f>
        <v>12.844748151224607</v>
      </c>
      <c r="CA11" s="75">
        <f>IF('02 (ind)'!CA$1="si",100*(('02 (ind)'!CA10-MIN('02 (ind)'!CA$6:CA$37))/(MAX('02 (ind)'!CA$6:CA$37)-MIN('02 (ind)'!CA$6:CA$37))),ABS(-100+(100*(('02 (ind)'!CA10-MIN('02 (ind)'!CA$6:CA$37))/(MAX('02 (ind)'!CA$6:CA$37)-MIN('02 (ind)'!CA$6:CA$37))))))</f>
        <v>22.934398565775044</v>
      </c>
      <c r="CB11" s="75">
        <f>IF('02 (ind)'!CB$1="si",100*(('02 (ind)'!CB10-MIN('02 (ind)'!CB$6:CB$37))/(MAX('02 (ind)'!CB$6:CB$37)-MIN('02 (ind)'!CB$6:CB$37))),ABS(-100+(100*(('02 (ind)'!CB10-MIN('02 (ind)'!CB$6:CB$37))/(MAX('02 (ind)'!CB$6:CB$37)-MIN('02 (ind)'!CB$6:CB$37))))))</f>
        <v>84.459459459459453</v>
      </c>
      <c r="CC11" s="75">
        <f>IF('02 (ind)'!CC$1="si",100*(('02 (ind)'!CC10-MIN('02 (ind)'!CC$6:CC$37))/(MAX('02 (ind)'!CC$6:CC$37)-MIN('02 (ind)'!CC$6:CC$37))),ABS(-100+(100*(('02 (ind)'!CC10-MIN('02 (ind)'!CC$6:CC$37))/(MAX('02 (ind)'!CC$6:CC$37)-MIN('02 (ind)'!CC$6:CC$37))))))</f>
        <v>32.931252522686535</v>
      </c>
      <c r="CD11" s="75">
        <f>IF('02 (ind)'!CD$1="si",100*(('02 (ind)'!CD10-MIN('02 (ind)'!CD$6:CD$37))/(MAX('02 (ind)'!CD$6:CD$37)-MIN('02 (ind)'!CD$6:CD$37))),ABS(-100+(100*(('02 (ind)'!CD10-MIN('02 (ind)'!CD$6:CD$37))/(MAX('02 (ind)'!CD$6:CD$37)-MIN('02 (ind)'!CD$6:CD$37))))))</f>
        <v>0.55013319638906266</v>
      </c>
      <c r="CE11" s="75">
        <f>IF('02 (ind)'!CE$1="si",100*(('02 (ind)'!CE10-MIN('02 (ind)'!CE$6:CE$37))/(MAX('02 (ind)'!CE$6:CE$37)-MIN('02 (ind)'!CE$6:CE$37))),ABS(-100+(100*(('02 (ind)'!CE10-MIN('02 (ind)'!CE$6:CE$37))/(MAX('02 (ind)'!CE$6:CE$37)-MIN('02 (ind)'!CE$6:CE$37))))))</f>
        <v>2.689483277491409</v>
      </c>
      <c r="CF11" s="75">
        <f>IF('02 (ind)'!CF$1="si",100*(('02 (ind)'!CF10-MIN('02 (ind)'!CF$6:CF$37))/(MAX('02 (ind)'!CF$6:CF$37)-MIN('02 (ind)'!CF$6:CF$37))),ABS(-100+(100*(('02 (ind)'!CF10-MIN('02 (ind)'!CF$6:CF$37))/(MAX('02 (ind)'!CF$6:CF$37)-MIN('02 (ind)'!CF$6:CF$37))))))</f>
        <v>0.62542826091418247</v>
      </c>
      <c r="CG11" s="75">
        <f>IF('02 (ind)'!CG$1="si",100*(('02 (ind)'!CG10-MIN('02 (ind)'!CG$6:CG$37))/(MAX('02 (ind)'!CG$6:CG$37)-MIN('02 (ind)'!CG$6:CG$37))),ABS(-100+(100*(('02 (ind)'!CG10-MIN('02 (ind)'!CG$6:CG$37))/(MAX('02 (ind)'!CG$6:CG$37)-MIN('02 (ind)'!CG$6:CG$37))))))</f>
        <v>3.3016211770424366</v>
      </c>
      <c r="CH11" s="75">
        <f>IF('02 (ind)'!CH$1="si",100*(('02 (ind)'!CH10-MIN('02 (ind)'!CH$6:CH$37))/(MAX('02 (ind)'!CH$6:CH$37)-MIN('02 (ind)'!CH$6:CH$37))),ABS(-100+(100*(('02 (ind)'!CH10-MIN('02 (ind)'!CH$6:CH$37))/(MAX('02 (ind)'!CH$6:CH$37)-MIN('02 (ind)'!CH$6:CH$37))))))</f>
        <v>9.8084937763882181</v>
      </c>
      <c r="CI11" s="75">
        <f>IF('02 (ind)'!CI$1="si",100*(('02 (ind)'!CI10-MIN('02 (ind)'!CI$6:CI$37))/(MAX('02 (ind)'!CI$6:CI$37)-MIN('02 (ind)'!CI$6:CI$37))),ABS(-100+(100*(('02 (ind)'!CI10-MIN('02 (ind)'!CI$6:CI$37))/(MAX('02 (ind)'!CI$6:CI$37)-MIN('02 (ind)'!CI$6:CI$37))))))</f>
        <v>15.184044453354408</v>
      </c>
      <c r="CJ11" s="75">
        <f>IF('02 (ind)'!CJ$1="si",100*(('02 (ind)'!CJ10-MIN('02 (ind)'!CJ$6:CJ$37))/(MAX('02 (ind)'!CJ$6:CJ$37)-MIN('02 (ind)'!CJ$6:CJ$37))),ABS(-100+(100*(('02 (ind)'!CJ10-MIN('02 (ind)'!CJ$6:CJ$37))/(MAX('02 (ind)'!CJ$6:CJ$37)-MIN('02 (ind)'!CJ$6:CJ$37))))))</f>
        <v>0</v>
      </c>
      <c r="CK11" s="75">
        <f>IF('02 (ind)'!CK$1="si",100*(('02 (ind)'!CK10-MIN('02 (ind)'!CK$6:CK$37))/(MAX('02 (ind)'!CK$6:CK$37)-MIN('02 (ind)'!CK$6:CK$37))),ABS(-100+(100*(('02 (ind)'!CK10-MIN('02 (ind)'!CK$6:CK$37))/(MAX('02 (ind)'!CK$6:CK$37)-MIN('02 (ind)'!CK$6:CK$37))))))</f>
        <v>0</v>
      </c>
      <c r="CL11" s="75">
        <f>IF('02 (ind)'!CL$1="si",100*(('02 (ind)'!CL10-MIN('02 (ind)'!CL$6:CL$37))/(MAX('02 (ind)'!CL$6:CL$37)-MIN('02 (ind)'!CL$6:CL$37))),ABS(-100+(100*(('02 (ind)'!CL10-MIN('02 (ind)'!CL$6:CL$37))/(MAX('02 (ind)'!CL$6:CL$37)-MIN('02 (ind)'!CL$6:CL$37))))))</f>
        <v>1.1780488621803591</v>
      </c>
      <c r="CM11" s="75">
        <f>IF('02 (ind)'!CM$1="si",100*(('02 (ind)'!CM10-MIN('02 (ind)'!CM$6:CM$37))/(MAX('02 (ind)'!CM$6:CM$37)-MIN('02 (ind)'!CM$6:CM$37))),ABS(-100+(100*(('02 (ind)'!CM10-MIN('02 (ind)'!CM$6:CM$37))/(MAX('02 (ind)'!CM$6:CM$37)-MIN('02 (ind)'!CM$6:CM$37))))))</f>
        <v>2.6963460436752134</v>
      </c>
    </row>
    <row r="12" spans="1:91">
      <c r="A12" s="18" t="s">
        <v>211</v>
      </c>
      <c r="B12" s="87">
        <f>IF('02 (ind)'!B$1="si",100*(('02 (ind)'!B11-MIN('02 (ind)'!B$6:B$37))/(MAX('02 (ind)'!B$6:B$37)-MIN('02 (ind)'!B$6:B$37))),ABS(-100+(100*(('02 (ind)'!B11-MIN('02 (ind)'!B$6:B$37))/(MAX('02 (ind)'!B$6:B$37)-MIN('02 (ind)'!B$6:B$37))))))</f>
        <v>12.368325092700948</v>
      </c>
      <c r="C12" s="87">
        <f>IF('02 (ind)'!C$1="si",100*(('02 (ind)'!C11-MIN('02 (ind)'!C$6:C$37))/(MAX('02 (ind)'!C$6:C$37)-MIN('02 (ind)'!C$6:C$37))),ABS(-100+(100*(('02 (ind)'!C11-MIN('02 (ind)'!C$6:C$37))/(MAX('02 (ind)'!C$6:C$37)-MIN('02 (ind)'!C$6:C$37))))))</f>
        <v>74.395128607208022</v>
      </c>
      <c r="D12" s="87">
        <f>IF('02 (ind)'!D$1="si",100*(('02 (ind)'!D11-MIN('02 (ind)'!D$6:D$37))/(MAX('02 (ind)'!D$6:D$37)-MIN('02 (ind)'!D$6:D$37))),ABS(-100+(100*(('02 (ind)'!D11-MIN('02 (ind)'!D$6:D$37))/(MAX('02 (ind)'!D$6:D$37)-MIN('02 (ind)'!D$6:D$37))))))</f>
        <v>51.080306119936296</v>
      </c>
      <c r="E12" s="87">
        <f>IF('02 (ind)'!E$1="si",100*(('02 (ind)'!E11-MIN('02 (ind)'!E$6:E$37))/(MAX('02 (ind)'!E$6:E$37)-MIN('02 (ind)'!E$6:E$37))),ABS(-100+(100*(('02 (ind)'!E11-MIN('02 (ind)'!E$6:E$37))/(MAX('02 (ind)'!E$6:E$37)-MIN('02 (ind)'!E$6:E$37))))))</f>
        <v>52.054794520547951</v>
      </c>
      <c r="F12" s="87">
        <f>IF('02 (ind)'!F$1="si",100*(('02 (ind)'!F11-MIN('02 (ind)'!F$6:F$37))/(MAX('02 (ind)'!F$6:F$37)-MIN('02 (ind)'!F$6:F$37))),ABS(-100+(100*(('02 (ind)'!F11-MIN('02 (ind)'!F$6:F$37))/(MAX('02 (ind)'!F$6:F$37)-MIN('02 (ind)'!F$6:F$37))))))</f>
        <v>50</v>
      </c>
      <c r="G12" s="87">
        <f>IF('02 (ind)'!G$1="si",100*(('02 (ind)'!G11-MIN('02 (ind)'!G$6:G$37))/(MAX('02 (ind)'!G$6:G$37)-MIN('02 (ind)'!G$6:G$37))),ABS(-100+(100*(('02 (ind)'!G11-MIN('02 (ind)'!G$6:G$37))/(MAX('02 (ind)'!G$6:G$37)-MIN('02 (ind)'!G$6:G$37))))))</f>
        <v>54.356846473029066</v>
      </c>
      <c r="H12" s="87">
        <f>IF('02 (ind)'!H$1="si",100*(('02 (ind)'!H11-MIN('02 (ind)'!H$6:H$37))/(MAX('02 (ind)'!H$6:H$37)-MIN('02 (ind)'!H$6:H$37))),ABS(-100+(100*(('02 (ind)'!H11-MIN('02 (ind)'!H$6:H$37))/(MAX('02 (ind)'!H$6:H$37)-MIN('02 (ind)'!H$6:H$37))))))</f>
        <v>44.885177453027133</v>
      </c>
      <c r="I12" s="87">
        <f>IF('02 (ind)'!I$1="si",100*(('02 (ind)'!I11-MIN('02 (ind)'!I$6:I$37))/(MAX('02 (ind)'!I$6:I$37)-MIN('02 (ind)'!I$6:I$37))),ABS(-100+(100*(('02 (ind)'!I11-MIN('02 (ind)'!I$6:I$37))/(MAX('02 (ind)'!I$6:I$37)-MIN('02 (ind)'!I$6:I$37))))))</f>
        <v>51.680000000000007</v>
      </c>
      <c r="J12" s="87">
        <f>IF('02 (ind)'!J$1="si",100*(('02 (ind)'!J11-MIN('02 (ind)'!J$6:J$37))/(MAX('02 (ind)'!J$6:J$37)-MIN('02 (ind)'!J$6:J$37))),ABS(-100+(100*(('02 (ind)'!J11-MIN('02 (ind)'!J$6:J$37))/(MAX('02 (ind)'!J$6:J$37)-MIN('02 (ind)'!J$6:J$37))))))</f>
        <v>4.113924050632912</v>
      </c>
      <c r="K12" s="87">
        <f>IF('02 (ind)'!K$1="si",100*(('02 (ind)'!K11-MIN('02 (ind)'!K$6:K$37))/(MAX('02 (ind)'!K$6:K$37)-MIN('02 (ind)'!K$6:K$37))),ABS(-100+(100*(('02 (ind)'!K11-MIN('02 (ind)'!K$6:K$37))/(MAX('02 (ind)'!K$6:K$37)-MIN('02 (ind)'!K$6:K$37))))))</f>
        <v>12.099180251259392</v>
      </c>
      <c r="L12" s="87">
        <f>IF('02 (ind)'!L$1="si",100*(('02 (ind)'!L11-MIN('02 (ind)'!L$6:L$37))/(MAX('02 (ind)'!L$6:L$37)-MIN('02 (ind)'!L$6:L$37))),ABS(-100+(100*(('02 (ind)'!L11-MIN('02 (ind)'!L$6:L$37))/(MAX('02 (ind)'!L$6:L$37)-MIN('02 (ind)'!L$6:L$37))))))</f>
        <v>0</v>
      </c>
      <c r="M12" s="87">
        <f>IF('02 (ind)'!M$1="si",100*(('02 (ind)'!M11-MIN('02 (ind)'!M$6:M$37))/(MAX('02 (ind)'!M$6:M$37)-MIN('02 (ind)'!M$6:M$37))),ABS(-100+(100*(('02 (ind)'!M11-MIN('02 (ind)'!M$6:M$37))/(MAX('02 (ind)'!M$6:M$37)-MIN('02 (ind)'!M$6:M$37))))))</f>
        <v>0</v>
      </c>
      <c r="N12" s="87">
        <f>IF('02 (ind)'!N$1="si",100*(('02 (ind)'!N11-MIN('02 (ind)'!N$6:N$37))/(MAX('02 (ind)'!N$6:N$37)-MIN('02 (ind)'!N$6:N$37))),ABS(-100+(100*(('02 (ind)'!N11-MIN('02 (ind)'!N$6:N$37))/(MAX('02 (ind)'!N$6:N$37)-MIN('02 (ind)'!N$6:N$37))))))</f>
        <v>32.68652131784642</v>
      </c>
      <c r="O12" s="87">
        <f>IF('02 (ind)'!O$1="si",100*(('02 (ind)'!O11-MIN('02 (ind)'!O$6:O$37))/(MAX('02 (ind)'!O$6:O$37)-MIN('02 (ind)'!O$6:O$37))),ABS(-100+(100*(('02 (ind)'!O11-MIN('02 (ind)'!O$6:O$37))/(MAX('02 (ind)'!O$6:O$37)-MIN('02 (ind)'!O$6:O$37))))))</f>
        <v>96.739130434782609</v>
      </c>
      <c r="P12" s="87">
        <f>IF('02 (ind)'!P$1="si",100*(('02 (ind)'!P11-MIN('02 (ind)'!P$6:P$37))/(MAX('02 (ind)'!P$6:P$37)-MIN('02 (ind)'!P$6:P$37))),ABS(-100+(100*(('02 (ind)'!P11-MIN('02 (ind)'!P$6:P$37))/(MAX('02 (ind)'!P$6:P$37)-MIN('02 (ind)'!P$6:P$37))))))</f>
        <v>5.7793253963243494</v>
      </c>
      <c r="Q12" s="87">
        <f>IF('02 (ind)'!Q$1="si",100*(('02 (ind)'!Q11-MIN('02 (ind)'!Q$6:Q$37))/(MAX('02 (ind)'!Q$6:Q$37)-MIN('02 (ind)'!Q$6:Q$37))),ABS(-100+(100*(('02 (ind)'!Q11-MIN('02 (ind)'!Q$6:Q$37))/(MAX('02 (ind)'!Q$6:Q$37)-MIN('02 (ind)'!Q$6:Q$37))))))</f>
        <v>100</v>
      </c>
      <c r="R12" s="87">
        <f>IF('02 (ind)'!R$1="si",100*(('02 (ind)'!R11-MIN('02 (ind)'!R$6:R$37))/(MAX('02 (ind)'!R$6:R$37)-MIN('02 (ind)'!R$6:R$37))),ABS(-100+(100*(('02 (ind)'!R11-MIN('02 (ind)'!R$6:R$37))/(MAX('02 (ind)'!R$6:R$37)-MIN('02 (ind)'!R$6:R$37))))))</f>
        <v>0.10702667534511312</v>
      </c>
      <c r="S12" s="75">
        <f>ABS(ABS(('02 (ind)'!S11-((MAX('02 (ind)'!S$6:S$37)+MIN('02 (ind)'!S$6:S$37))/2))/(((MAX('02 (ind)'!S$6:S$37)+MIN('02 (ind)'!S$6:S$37))/2)-MAX('02 (ind)'!S$6:S$37))*100)-100)</f>
        <v>39.547073696159948</v>
      </c>
      <c r="T12" s="75">
        <f>IF('02 (ind)'!T$1="si",100*(('02 (ind)'!T11-MIN('02 (ind)'!T$6:T$37))/(MAX('02 (ind)'!T$6:T$37)-MIN('02 (ind)'!T$6:T$37))),ABS(-100+(100*(('02 (ind)'!T11-MIN('02 (ind)'!T$6:T$37))/(MAX('02 (ind)'!T$6:T$37)-MIN('02 (ind)'!T$6:T$37))))))</f>
        <v>43.379409848273291</v>
      </c>
      <c r="U12" s="75">
        <f>IF('02 (ind)'!U$1="si",100*(('02 (ind)'!U11-MIN('02 (ind)'!U$6:U$37))/(MAX('02 (ind)'!U$6:U$37)-MIN('02 (ind)'!U$6:U$37))),ABS(-100+(100*(('02 (ind)'!U11-MIN('02 (ind)'!U$6:U$37))/(MAX('02 (ind)'!U$6:U$37)-MIN('02 (ind)'!U$6:U$37))))))</f>
        <v>100</v>
      </c>
      <c r="V12" s="75">
        <f>IF('02 (ind)'!V$1="si",100*(('02 (ind)'!V11-MIN('02 (ind)'!V$6:V$37))/(MAX('02 (ind)'!V$6:V$37)-MIN('02 (ind)'!V$6:V$37))),ABS(-100+(100*(('02 (ind)'!V11-MIN('02 (ind)'!V$6:V$37))/(MAX('02 (ind)'!V$6:V$37)-MIN('02 (ind)'!V$6:V$37))))))</f>
        <v>93.370165745856355</v>
      </c>
      <c r="W12" s="75">
        <f>IF('02 (ind)'!W$1="si",100*(('02 (ind)'!W11-MIN('02 (ind)'!W$6:W$37))/(MAX('02 (ind)'!W$6:W$37)-MIN('02 (ind)'!W$6:W$37))),ABS(-100+(100*(('02 (ind)'!W11-MIN('02 (ind)'!W$6:W$37))/(MAX('02 (ind)'!W$6:W$37)-MIN('02 (ind)'!W$6:W$37))))))</f>
        <v>76.603422378167409</v>
      </c>
      <c r="X12" s="75">
        <f>IF('02 (ind)'!X$1="si",100*(('02 (ind)'!X11-MIN('02 (ind)'!X$6:X$37))/(MAX('02 (ind)'!X$6:X$37)-MIN('02 (ind)'!X$6:X$37))),ABS(-100+(100*(('02 (ind)'!X11-MIN('02 (ind)'!X$6:X$37))/(MAX('02 (ind)'!X$6:X$37)-MIN('02 (ind)'!X$6:X$37))))))</f>
        <v>78.012716038839628</v>
      </c>
      <c r="Y12" s="75">
        <f>IF('02 (ind)'!Y$1="si",100*(('02 (ind)'!Y11-MIN('02 (ind)'!Y$6:Y$37))/(MAX('02 (ind)'!Y$6:Y$37)-MIN('02 (ind)'!Y$6:Y$37))),ABS(-100+(100*(('02 (ind)'!Y11-MIN('02 (ind)'!Y$6:Y$37))/(MAX('02 (ind)'!Y$6:Y$37)-MIN('02 (ind)'!Y$6:Y$37))))))</f>
        <v>74.491529211926149</v>
      </c>
      <c r="Z12" s="75">
        <f>IF('02 (ind)'!Z$1="si",100*(('02 (ind)'!Z11-MIN('02 (ind)'!Z$6:Z$37))/(MAX('02 (ind)'!Z$6:Z$37)-MIN('02 (ind)'!Z$6:Z$37))),ABS(-100+(100*(('02 (ind)'!Z11-MIN('02 (ind)'!Z$6:Z$37))/(MAX('02 (ind)'!Z$6:Z$37)-MIN('02 (ind)'!Z$6:Z$37))))))</f>
        <v>100</v>
      </c>
      <c r="AA12" s="75">
        <f>IF('02 (ind)'!AA$1="si",100*(('02 (ind)'!AA11-MIN('02 (ind)'!AA$6:AA$37))/(MAX('02 (ind)'!AA$6:AA$37)-MIN('02 (ind)'!AA$6:AA$37))),ABS(-100+(100*(('02 (ind)'!AA11-MIN('02 (ind)'!AA$6:AA$37))/(MAX('02 (ind)'!AA$6:AA$37)-MIN('02 (ind)'!AA$6:AA$37))))))</f>
        <v>82.354861809272137</v>
      </c>
      <c r="AB12" s="75">
        <f>IF('02 (ind)'!AB$1="si",100*(('02 (ind)'!AB11-MIN('02 (ind)'!AB$6:AB$37))/(MAX('02 (ind)'!AB$6:AB$37)-MIN('02 (ind)'!AB$6:AB$37))),ABS(-100+(100*(('02 (ind)'!AB11-MIN('02 (ind)'!AB$6:AB$37))/(MAX('02 (ind)'!AB$6:AB$37)-MIN('02 (ind)'!AB$6:AB$37))))))</f>
        <v>27.062417966871262</v>
      </c>
      <c r="AC12" s="75">
        <f>IF('02 (ind)'!AC$1="si",100*(('02 (ind)'!AC11-MIN('02 (ind)'!AC$6:AC$37))/(MAX('02 (ind)'!AC$6:AC$37)-MIN('02 (ind)'!AC$6:AC$37))),ABS(-100+(100*(('02 (ind)'!AC11-MIN('02 (ind)'!AC$6:AC$37))/(MAX('02 (ind)'!AC$6:AC$37)-MIN('02 (ind)'!AC$6:AC$37))))))</f>
        <v>73.800405864928948</v>
      </c>
      <c r="AD12" s="75">
        <f>IF('02 (ind)'!AD$1="si",100*(('02 (ind)'!AD11-MIN('02 (ind)'!AD$6:AD$37))/(MAX('02 (ind)'!AD$6:AD$37)-MIN('02 (ind)'!AD$6:AD$37))),ABS(-100+(100*(('02 (ind)'!AD11-MIN('02 (ind)'!AD$6:AD$37))/(MAX('02 (ind)'!AD$6:AD$37)-MIN('02 (ind)'!AD$6:AD$37))))))</f>
        <v>33.767144922475921</v>
      </c>
      <c r="AE12" s="75">
        <f>IF('02 (ind)'!AE$1="si",100*(('02 (ind)'!AE11-MIN('02 (ind)'!AE$6:AE$37))/(MAX('02 (ind)'!AE$6:AE$37)-MIN('02 (ind)'!AE$6:AE$37))),ABS(-100+(100*(('02 (ind)'!AE11-MIN('02 (ind)'!AE$6:AE$37))/(MAX('02 (ind)'!AE$6:AE$37)-MIN('02 (ind)'!AE$6:AE$37))))))</f>
        <v>59.304861275203372</v>
      </c>
      <c r="AF12" s="75">
        <f>IF('02 (ind)'!AF$1="si",100*(('02 (ind)'!AF11-MIN('02 (ind)'!AF$6:AF$37))/(MAX('02 (ind)'!AF$6:AF$37)-MIN('02 (ind)'!AF$6:AF$37))),ABS(-100+(100*(('02 (ind)'!AF11-MIN('02 (ind)'!AF$6:AF$37))/(MAX('02 (ind)'!AF$6:AF$37)-MIN('02 (ind)'!AF$6:AF$37))))))</f>
        <v>91.256830601092901</v>
      </c>
      <c r="AG12" s="75">
        <f>IF('02 (ind)'!AG$1="si",100*(('02 (ind)'!AG11-MIN('02 (ind)'!AG$6:AG$37))/(MAX('02 (ind)'!AG$6:AG$37)-MIN('02 (ind)'!AG$6:AG$37))),ABS(-100+(100*(('02 (ind)'!AG11-MIN('02 (ind)'!AG$6:AG$37))/(MAX('02 (ind)'!AG$6:AG$37)-MIN('02 (ind)'!AG$6:AG$37))))))</f>
        <v>23.574144486691974</v>
      </c>
      <c r="AH12" s="75">
        <f>IF('02 (ind)'!AH$1="si",100*(('02 (ind)'!AH11-MIN('02 (ind)'!AH$6:AH$37))/(MAX('02 (ind)'!AH$6:AH$37)-MIN('02 (ind)'!AH$6:AH$37))),ABS(-100+(100*(('02 (ind)'!AH11-MIN('02 (ind)'!AH$6:AH$37))/(MAX('02 (ind)'!AH$6:AH$37)-MIN('02 (ind)'!AH$6:AH$37))))))</f>
        <v>22.784810126582268</v>
      </c>
      <c r="AI12" s="75">
        <f>IF('02 (ind)'!AI$1="si",100*(('02 (ind)'!AI11-MIN('02 (ind)'!AI$6:AI$37))/(MAX('02 (ind)'!AI$6:AI$37)-MIN('02 (ind)'!AI$6:AI$37))),ABS(-100+(100*(('02 (ind)'!AI11-MIN('02 (ind)'!AI$6:AI$37))/(MAX('02 (ind)'!AI$6:AI$37)-MIN('02 (ind)'!AI$6:AI$37))))))</f>
        <v>6.3911388152737851</v>
      </c>
      <c r="AJ12" s="75">
        <f>IF('02 (ind)'!AJ$1="si",100*(('02 (ind)'!AJ11-MIN('02 (ind)'!AJ$6:AJ$37))/(MAX('02 (ind)'!AJ$6:AJ$37)-MIN('02 (ind)'!AJ$6:AJ$37))),ABS(-100+(100*(('02 (ind)'!AJ11-MIN('02 (ind)'!AJ$6:AJ$37))/(MAX('02 (ind)'!AJ$6:AJ$37)-MIN('02 (ind)'!AJ$6:AJ$37))))))</f>
        <v>77.951668584580005</v>
      </c>
      <c r="AK12" s="75">
        <f>IF('02 (ind)'!AK$1="si",100*(('02 (ind)'!AK11-MIN('02 (ind)'!AK$6:AK$37))/(MAX('02 (ind)'!AK$6:AK$37)-MIN('02 (ind)'!AK$6:AK$37))),ABS(-100+(100*(('02 (ind)'!AK11-MIN('02 (ind)'!AK$6:AK$37))/(MAX('02 (ind)'!AK$6:AK$37)-MIN('02 (ind)'!AK$6:AK$37))))))</f>
        <v>44.503748766578084</v>
      </c>
      <c r="AL12" s="75">
        <f>IF('02 (ind)'!AL$1="si",100*(('02 (ind)'!AL11-MIN('02 (ind)'!AL$6:AL$37))/(MAX('02 (ind)'!AL$6:AL$37)-MIN('02 (ind)'!AL$6:AL$37))),ABS(-100+(100*(('02 (ind)'!AL11-MIN('02 (ind)'!AL$6:AL$37))/(MAX('02 (ind)'!AL$6:AL$37)-MIN('02 (ind)'!AL$6:AL$37))))))</f>
        <v>82.328919673530962</v>
      </c>
      <c r="AM12" s="75">
        <f>IF('02 (ind)'!AM$1="si",100*(('02 (ind)'!AM11-MIN('02 (ind)'!AM$6:AM$37))/(MAX('02 (ind)'!AM$6:AM$37)-MIN('02 (ind)'!AM$6:AM$37))),ABS(-100+(100*(('02 (ind)'!AM11-MIN('02 (ind)'!AM$6:AM$37))/(MAX('02 (ind)'!AM$6:AM$37)-MIN('02 (ind)'!AM$6:AM$37))))))</f>
        <v>0</v>
      </c>
      <c r="AN12" s="75">
        <f>IF('02 (ind)'!AN$1="si",100*(('02 (ind)'!AN11-MIN('02 (ind)'!AN$6:AN$37))/(MAX('02 (ind)'!AN$6:AN$37)-MIN('02 (ind)'!AN$6:AN$37))),ABS(-100+(100*(('02 (ind)'!AN11-MIN('02 (ind)'!AN$6:AN$37))/(MAX('02 (ind)'!AN$6:AN$37)-MIN('02 (ind)'!AN$6:AN$37))))))</f>
        <v>59.552735498031716</v>
      </c>
      <c r="AO12" s="75">
        <f>IF('02 (ind)'!AO$1="si",100*(('02 (ind)'!AO11-MIN('02 (ind)'!AO$6:AO$37))/(MAX('02 (ind)'!AO$6:AO$37)-MIN('02 (ind)'!AO$6:AO$37))),ABS(-100+(100*(('02 (ind)'!AO11-MIN('02 (ind)'!AO$6:AO$37))/(MAX('02 (ind)'!AO$6:AO$37)-MIN('02 (ind)'!AO$6:AO$37))))))</f>
        <v>55.933057026973266</v>
      </c>
      <c r="AP12" s="75">
        <f>IF('02 (ind)'!AP$1="si",100*(('02 (ind)'!AP11-MIN('02 (ind)'!AP$6:AP$37))/(MAX('02 (ind)'!AP$6:AP$37)-MIN('02 (ind)'!AP$6:AP$37))),ABS(-100+(100*(('02 (ind)'!AP11-MIN('02 (ind)'!AP$6:AP$37))/(MAX('02 (ind)'!AP$6:AP$37)-MIN('02 (ind)'!AP$6:AP$37))))))</f>
        <v>82.830220048088421</v>
      </c>
      <c r="AQ12" s="75">
        <f>IF('02 (ind)'!AQ$1="si",100*(('02 (ind)'!AQ11-MIN('02 (ind)'!AQ$6:AQ$37))/(MAX('02 (ind)'!AQ$6:AQ$37)-MIN('02 (ind)'!AQ$6:AQ$37))),ABS(-100+(100*(('02 (ind)'!AQ11-MIN('02 (ind)'!AQ$6:AQ$37))/(MAX('02 (ind)'!AQ$6:AQ$37)-MIN('02 (ind)'!AQ$6:AQ$37))))))</f>
        <v>9.2202726364070582</v>
      </c>
      <c r="AR12" s="75">
        <f>IF('02 (ind)'!AR$1="si",100*(('02 (ind)'!AR11-MIN('02 (ind)'!AR$6:AR$37))/(MAX('02 (ind)'!AR$6:AR$37)-MIN('02 (ind)'!AR$6:AR$37))),ABS(-100+(100*(('02 (ind)'!AR11-MIN('02 (ind)'!AR$6:AR$37))/(MAX('02 (ind)'!AR$6:AR$37)-MIN('02 (ind)'!AR$6:AR$37))))))</f>
        <v>40.161957850128566</v>
      </c>
      <c r="AS12" s="75">
        <f>IF('02 (ind)'!AS$1="si",100*(('02 (ind)'!AS11-MIN('02 (ind)'!AS$6:AS$37))/(MAX('02 (ind)'!AS$6:AS$37)-MIN('02 (ind)'!AS$6:AS$37))),ABS(-100+(100*(('02 (ind)'!AS11-MIN('02 (ind)'!AS$6:AS$37))/(MAX('02 (ind)'!AS$6:AS$37)-MIN('02 (ind)'!AS$6:AS$37))))))</f>
        <v>19.6686952287005</v>
      </c>
      <c r="AT12" s="75">
        <f>IF('02 (ind)'!AT$1="si",100*(('02 (ind)'!AT11-MIN('02 (ind)'!AT$6:AT$37))/(MAX('02 (ind)'!AT$6:AT$37)-MIN('02 (ind)'!AT$6:AT$37))),ABS(-100+(100*(('02 (ind)'!AT11-MIN('02 (ind)'!AT$6:AT$37))/(MAX('02 (ind)'!AT$6:AT$37)-MIN('02 (ind)'!AT$6:AT$37))))))</f>
        <v>0</v>
      </c>
      <c r="AU12" s="75">
        <f>IF('02 (ind)'!AU$1="si",100*(('02 (ind)'!AU11-MIN('02 (ind)'!AU$6:AU$37))/(MAX('02 (ind)'!AU$6:AU$37)-MIN('02 (ind)'!AU$6:AU$37))),ABS(-100+(100*(('02 (ind)'!AU11-MIN('02 (ind)'!AU$6:AU$37))/(MAX('02 (ind)'!AU$6:AU$37)-MIN('02 (ind)'!AU$6:AU$37))))))</f>
        <v>62.079510703363916</v>
      </c>
      <c r="AV12" s="75">
        <f>IF('02 (ind)'!AV$1="si",100*(('02 (ind)'!AV11-MIN('02 (ind)'!AV$6:AV$37))/(MAX('02 (ind)'!AV$6:AV$37)-MIN('02 (ind)'!AV$6:AV$37))),ABS(-100+(100*(('02 (ind)'!AV11-MIN('02 (ind)'!AV$6:AV$37))/(MAX('02 (ind)'!AV$6:AV$37)-MIN('02 (ind)'!AV$6:AV$37))))))</f>
        <v>95.320623916811087</v>
      </c>
      <c r="AW12" s="75">
        <f>IF('02 (ind)'!AW$1="si",100*(('02 (ind)'!AW11-MIN('02 (ind)'!AW$6:AW$37))/(MAX('02 (ind)'!AW$6:AW$37)-MIN('02 (ind)'!AW$6:AW$37))),ABS(-100+(100*(('02 (ind)'!AW11-MIN('02 (ind)'!AW$6:AW$37))/(MAX('02 (ind)'!AW$6:AW$37)-MIN('02 (ind)'!AW$6:AW$37))))))</f>
        <v>69.103162260238477</v>
      </c>
      <c r="AX12" s="75">
        <f>IF('02 (ind)'!AX$1="si",100*(('02 (ind)'!AX11-MIN('02 (ind)'!AX$6:AX$37))/(MAX('02 (ind)'!AX$6:AX$37)-MIN('02 (ind)'!AX$6:AX$37))),ABS(-100+(100*(('02 (ind)'!AX11-MIN('02 (ind)'!AX$6:AX$37))/(MAX('02 (ind)'!AX$6:AX$37)-MIN('02 (ind)'!AX$6:AX$37))))))</f>
        <v>20.017683660880433</v>
      </c>
      <c r="AY12" s="75">
        <f>IF('02 (ind)'!AY$1="si",100*(('02 (ind)'!AY11-MIN('02 (ind)'!AY$6:AY$37))/(MAX('02 (ind)'!AY$6:AY$37)-MIN('02 (ind)'!AY$6:AY$37))),ABS(-100+(100*(('02 (ind)'!AY11-MIN('02 (ind)'!AY$6:AY$37))/(MAX('02 (ind)'!AY$6:AY$37)-MIN('02 (ind)'!AY$6:AY$37))))))</f>
        <v>50.47573739295914</v>
      </c>
      <c r="AZ12" s="75">
        <f>IF('02 (ind)'!AZ$1="si",100*(('02 (ind)'!AZ11-MIN('02 (ind)'!AZ$6:AZ$37))/(MAX('02 (ind)'!AZ$6:AZ$37)-MIN('02 (ind)'!AZ$6:AZ$37))),ABS(-100+(100*(('02 (ind)'!AZ11-MIN('02 (ind)'!AZ$6:AZ$37))/(MAX('02 (ind)'!AZ$6:AZ$37)-MIN('02 (ind)'!AZ$6:AZ$37))))))</f>
        <v>100</v>
      </c>
      <c r="BA12" s="75">
        <f>IF('02 (ind)'!BA$1="si",100*(('02 (ind)'!BA11-MIN('02 (ind)'!BA$6:BA$37))/(MAX('02 (ind)'!BA$6:BA$37)-MIN('02 (ind)'!BA$6:BA$37))),ABS(-100+(100*(('02 (ind)'!BA11-MIN('02 (ind)'!BA$6:BA$37))/(MAX('02 (ind)'!BA$6:BA$37)-MIN('02 (ind)'!BA$6:BA$37))))))</f>
        <v>0</v>
      </c>
      <c r="BB12" s="75">
        <f>IF('02 (ind)'!BB$1="si",100*(('02 (ind)'!BB11-MIN('02 (ind)'!BB$6:BB$37))/(MAX('02 (ind)'!BB$6:BB$37)-MIN('02 (ind)'!BB$6:BB$37))),ABS(-100+(100*(('02 (ind)'!BB11-MIN('02 (ind)'!BB$6:BB$37))/(MAX('02 (ind)'!BB$6:BB$37)-MIN('02 (ind)'!BB$6:BB$37))))))</f>
        <v>17.375803783245654</v>
      </c>
      <c r="BC12" s="75">
        <f>IF('02 (ind)'!BC$1="si",100*(('02 (ind)'!BC11-MIN('02 (ind)'!BC$6:BC$37))/(MAX('02 (ind)'!BC$6:BC$37)-MIN('02 (ind)'!BC$6:BC$37))),ABS(-100+(100*(('02 (ind)'!BC11-MIN('02 (ind)'!BC$6:BC$37))/(MAX('02 (ind)'!BC$6:BC$37)-MIN('02 (ind)'!BC$6:BC$37))))))</f>
        <v>31.440994618579481</v>
      </c>
      <c r="BD12" s="75">
        <f>IF('02 (ind)'!BD$1="si",100*(('02 (ind)'!BD11-MIN('02 (ind)'!BD$6:BD$37))/(MAX('02 (ind)'!BD$6:BD$37)-MIN('02 (ind)'!BD$6:BD$37))),ABS(-100+(100*(('02 (ind)'!BD11-MIN('02 (ind)'!BD$6:BD$37))/(MAX('02 (ind)'!BD$6:BD$37)-MIN('02 (ind)'!BD$6:BD$37))))))</f>
        <v>47.308664846471764</v>
      </c>
      <c r="BE12" s="75">
        <f>IF('02 (ind)'!BE$1="si",100*(('02 (ind)'!BE11-MIN('02 (ind)'!BE$6:BE$37))/(MAX('02 (ind)'!BE$6:BE$37)-MIN('02 (ind)'!BE$6:BE$37))),ABS(-100+(100*(('02 (ind)'!BE11-MIN('02 (ind)'!BE$6:BE$37))/(MAX('02 (ind)'!BE$6:BE$37)-MIN('02 (ind)'!BE$6:BE$37))))))</f>
        <v>30.212355212355213</v>
      </c>
      <c r="BF12" s="75">
        <f>IF('02 (ind)'!BF$1="si",100*(('02 (ind)'!BF11-MIN('02 (ind)'!BF$6:BF$37))/(MAX('02 (ind)'!BF$6:BF$37)-MIN('02 (ind)'!BF$6:BF$37))),ABS(-100+(100*(('02 (ind)'!BF11-MIN('02 (ind)'!BF$6:BF$37))/(MAX('02 (ind)'!BF$6:BF$37)-MIN('02 (ind)'!BF$6:BF$37))))))</f>
        <v>48.370797669783649</v>
      </c>
      <c r="BG12" s="75">
        <f>IF('02 (ind)'!BG$1="si",100*(('02 (ind)'!BG11-MIN('02 (ind)'!BG$6:BG$37))/(MAX('02 (ind)'!BG$6:BG$37)-MIN('02 (ind)'!BG$6:BG$37))),ABS(-100+(100*(('02 (ind)'!BG11-MIN('02 (ind)'!BG$6:BG$37))/(MAX('02 (ind)'!BG$6:BG$37)-MIN('02 (ind)'!BG$6:BG$37))))))</f>
        <v>53.165314813806475</v>
      </c>
      <c r="BH12" s="75">
        <f>IF('02 (ind)'!BH$1="si",100*(('02 (ind)'!BH11-MIN('02 (ind)'!BH$6:BH$37))/(MAX('02 (ind)'!BH$6:BH$37)-MIN('02 (ind)'!BH$6:BH$37))),ABS(-100+(100*(('02 (ind)'!BH11-MIN('02 (ind)'!BH$6:BH$37))/(MAX('02 (ind)'!BH$6:BH$37)-MIN('02 (ind)'!BH$6:BH$37))))))</f>
        <v>30.446961108838799</v>
      </c>
      <c r="BI12" s="75">
        <f>IF('02 (ind)'!BI$1="si",100*(('02 (ind)'!BI11-MIN('02 (ind)'!BI$6:BI$37))/(MAX('02 (ind)'!BI$6:BI$37)-MIN('02 (ind)'!BI$6:BI$37))),ABS(-100+(100*(('02 (ind)'!BI11-MIN('02 (ind)'!BI$6:BI$37))/(MAX('02 (ind)'!BI$6:BI$37)-MIN('02 (ind)'!BI$6:BI$37))))))</f>
        <v>98.301607079428308</v>
      </c>
      <c r="BJ12" s="75">
        <f>IF('02 (ind)'!BJ$1="si",100*(('02 (ind)'!BJ11-MIN('02 (ind)'!BJ$6:BJ$37))/(MAX('02 (ind)'!BJ$6:BJ$37)-MIN('02 (ind)'!BJ$6:BJ$37))),ABS(-100+(100*(('02 (ind)'!BJ11-MIN('02 (ind)'!BJ$6:BJ$37))/(MAX('02 (ind)'!BJ$6:BJ$37)-MIN('02 (ind)'!BJ$6:BJ$37))))))</f>
        <v>1.5210190951961357E-2</v>
      </c>
      <c r="BK12" s="75">
        <f>IF('02 (ind)'!BK$1="si",100*(('02 (ind)'!BK11-MIN('02 (ind)'!BK$6:BK$37))/(MAX('02 (ind)'!BK$6:BK$37)-MIN('02 (ind)'!BK$6:BK$37))),ABS(-100+(100*(('02 (ind)'!BK11-MIN('02 (ind)'!BK$6:BK$37))/(MAX('02 (ind)'!BK$6:BK$37)-MIN('02 (ind)'!BK$6:BK$37))))))</f>
        <v>15.464414324346452</v>
      </c>
      <c r="BL12" s="75">
        <f>IF('02 (ind)'!BL$1="si",100*(('02 (ind)'!BL11-MIN('02 (ind)'!BL$6:BL$37))/(MAX('02 (ind)'!BL$6:BL$37)-MIN('02 (ind)'!BL$6:BL$37))),ABS(-100+(100*(('02 (ind)'!BL11-MIN('02 (ind)'!BL$6:BL$37))/(MAX('02 (ind)'!BL$6:BL$37)-MIN('02 (ind)'!BL$6:BL$37))))))</f>
        <v>23.140495867768596</v>
      </c>
      <c r="BM12" s="75">
        <f>IF('02 (ind)'!BM$1="si",100*(('02 (ind)'!BM11-MIN('02 (ind)'!BM$6:BM$37))/(MAX('02 (ind)'!BM$6:BM$37)-MIN('02 (ind)'!BM$6:BM$37))),ABS(-100+(100*(('02 (ind)'!BM11-MIN('02 (ind)'!BM$6:BM$37))/(MAX('02 (ind)'!BM$6:BM$37)-MIN('02 (ind)'!BM$6:BM$37))))))</f>
        <v>0</v>
      </c>
      <c r="BN12" s="75">
        <f>IF('02 (ind)'!BN$1="si",100*(('02 (ind)'!BN11-MIN('02 (ind)'!BN$6:BN$37))/(MAX('02 (ind)'!BN$6:BN$37)-MIN('02 (ind)'!BN$6:BN$37))),ABS(-100+(100*(('02 (ind)'!BN11-MIN('02 (ind)'!BN$6:BN$37))/(MAX('02 (ind)'!BN$6:BN$37)-MIN('02 (ind)'!BN$6:BN$37))))))</f>
        <v>38.983498753827703</v>
      </c>
      <c r="BO12" s="75">
        <f>IF('02 (ind)'!BO$1="si",100*(('02 (ind)'!BO11-MIN('02 (ind)'!BO$6:BO$37))/(MAX('02 (ind)'!BO$6:BO$37)-MIN('02 (ind)'!BO$6:BO$37))),ABS(-100+(100*(('02 (ind)'!BO11-MIN('02 (ind)'!BO$6:BO$37))/(MAX('02 (ind)'!BO$6:BO$37)-MIN('02 (ind)'!BO$6:BO$37))))))</f>
        <v>19.237029048887795</v>
      </c>
      <c r="BP12" s="75">
        <f>IF('02 (ind)'!BP$1="si",100*(('02 (ind)'!BP11-MIN('02 (ind)'!BP$6:BP$37))/(MAX('02 (ind)'!BP$6:BP$37)-MIN('02 (ind)'!BP$6:BP$37))),ABS(-100+(100*(('02 (ind)'!BP11-MIN('02 (ind)'!BP$6:BP$37))/(MAX('02 (ind)'!BP$6:BP$37)-MIN('02 (ind)'!BP$6:BP$37))))))</f>
        <v>36.373035718848037</v>
      </c>
      <c r="BQ12" s="75">
        <f>IF('02 (ind)'!BQ$1="si",100*(('02 (ind)'!BQ11-MIN('02 (ind)'!BQ$6:BQ$37))/(MAX('02 (ind)'!BQ$6:BQ$37)-MIN('02 (ind)'!BQ$6:BQ$37))),ABS(-100+(100*(('02 (ind)'!BQ11-MIN('02 (ind)'!BQ$6:BQ$37))/(MAX('02 (ind)'!BQ$6:BQ$37)-MIN('02 (ind)'!BQ$6:BQ$37))))))</f>
        <v>100</v>
      </c>
      <c r="BR12" s="75">
        <f>IF('02 (ind)'!BR$1="si",100*(('02 (ind)'!BR11-MIN('02 (ind)'!BR$6:BR$37))/(MAX('02 (ind)'!BR$6:BR$37)-MIN('02 (ind)'!BR$6:BR$37))),ABS(-100+(100*(('02 (ind)'!BR11-MIN('02 (ind)'!BR$6:BR$37))/(MAX('02 (ind)'!BP$6:BP$37)-MIN('02 (ind)'!BR$6:BR$37))))))</f>
        <v>2.2736547778267142</v>
      </c>
      <c r="BS12" s="75">
        <f>IF('02 (ind)'!BS$1="si",100*(('02 (ind)'!BS11-MIN('02 (ind)'!BS$6:BS$37))/(MAX('02 (ind)'!BS$6:BS$37)-MIN('02 (ind)'!BS$6:BS$37))),ABS(-100+(100*(('02 (ind)'!BS11-MIN('02 (ind)'!BS$6:BS$37))/(MAX('02 (ind)'!BQ$6:BQ$37)-MIN('02 (ind)'!BS$6:BS$37))))))</f>
        <v>59.425780185280864</v>
      </c>
      <c r="BT12" s="75">
        <f>IF('02 (ind)'!BT$1="si",100*(('02 (ind)'!BT11-MIN('02 (ind)'!BT$6:BT$37))/(MAX('02 (ind)'!BT$6:BT$37)-MIN('02 (ind)'!BT$6:BT$37))),ABS(-100+(100*(('02 (ind)'!BT11-MIN('02 (ind)'!BT$6:BT$37))/(MAX('02 (ind)'!BR$6:BR$37)-MIN('02 (ind)'!BT$6:BT$37))))))</f>
        <v>89.097687500000006</v>
      </c>
      <c r="BU12" s="75">
        <f>IF('02 (ind)'!BU$1="si",100*(('02 (ind)'!BU11-MIN('02 (ind)'!BU$6:BU$37))/(MAX('02 (ind)'!BU$6:BU$37)-MIN('02 (ind)'!BU$6:BU$37))),ABS(-100+(100*(('02 (ind)'!BU11-MIN('02 (ind)'!BU$6:BU$37))/(MAX('02 (ind)'!BU$6:BU$37)-MIN('02 (ind)'!BU$6:BU$37))))))</f>
        <v>45.981967855742845</v>
      </c>
      <c r="BV12" s="75">
        <f>IF('02 (ind)'!BV$1="si",100*(('02 (ind)'!BV11-MIN('02 (ind)'!BV$6:BV$37))/(MAX('02 (ind)'!BV$6:BV$37)-MIN('02 (ind)'!BV$6:BV$37))),ABS(-100+(100*(('02 (ind)'!BV11-MIN('02 (ind)'!BV$6:BV$37))/(MAX('02 (ind)'!BV$6:BV$37)-MIN('02 (ind)'!BV$6:BV$37))))))</f>
        <v>12.74538964901844</v>
      </c>
      <c r="BW12" s="75">
        <f>IF('02 (ind)'!BW$1="si",100*(('02 (ind)'!BW11-MIN('02 (ind)'!BW$6:BW$37))/(MAX('02 (ind)'!BW$6:BW$37)-MIN('02 (ind)'!BW$6:BW$37))),ABS(-100+(100*(('02 (ind)'!BW11-MIN('02 (ind)'!BW$6:BW$37))/(MAX('02 (ind)'!BW$6:BW$37)-MIN('02 (ind)'!BW$6:BW$37))))))</f>
        <v>84.381152382202401</v>
      </c>
      <c r="BX12" s="75">
        <f>IF('02 (ind)'!BX$1="si",100*(('02 (ind)'!BX11-MIN('02 (ind)'!BX$6:BX$37))/(MAX('02 (ind)'!BX$6:BX$37)-MIN('02 (ind)'!BX$6:BX$37))),ABS(-100+(100*(('02 (ind)'!BX11-MIN('02 (ind)'!BX$6:BX$37))/(MAX('02 (ind)'!BX$6:BX$37)-MIN('02 (ind)'!BX$6:BX$37))))))</f>
        <v>45.947942076383718</v>
      </c>
      <c r="BY12" s="75">
        <f>IF('02 (ind)'!BY$1="si",100*(('02 (ind)'!BY11-MIN('02 (ind)'!BY$6:BY$37))/(MAX('02 (ind)'!BY$6:BY$37)-MIN('02 (ind)'!BY$6:BY$37))),ABS(-100+(100*(('02 (ind)'!BY11-MIN('02 (ind)'!BY$6:BY$37))/(MAX('02 (ind)'!BY$6:BY$37)-MIN('02 (ind)'!BY$6:BY$37))))))</f>
        <v>7.6734428245353827</v>
      </c>
      <c r="BZ12" s="75">
        <f>IF('02 (ind)'!BZ$1="si",100*(('02 (ind)'!BZ11-MIN('02 (ind)'!BZ$6:BZ$37))/(MAX('02 (ind)'!BZ$6:BZ$37)-MIN('02 (ind)'!BZ$6:BZ$37))),ABS(-100+(100*(('02 (ind)'!BZ11-MIN('02 (ind)'!BZ$6:BZ$37))/(MAX('02 (ind)'!BZ$6:BZ$37)-MIN('02 (ind)'!BZ$6:BZ$37))))))</f>
        <v>98.555108559802377</v>
      </c>
      <c r="CA12" s="75">
        <f>IF('02 (ind)'!CA$1="si",100*(('02 (ind)'!CA11-MIN('02 (ind)'!CA$6:CA$37))/(MAX('02 (ind)'!CA$6:CA$37)-MIN('02 (ind)'!CA$6:CA$37))),ABS(-100+(100*(('02 (ind)'!CA11-MIN('02 (ind)'!CA$6:CA$37))/(MAX('02 (ind)'!CA$6:CA$37)-MIN('02 (ind)'!CA$6:CA$37))))))</f>
        <v>0</v>
      </c>
      <c r="CB12" s="75">
        <f>IF('02 (ind)'!CB$1="si",100*(('02 (ind)'!CB11-MIN('02 (ind)'!CB$6:CB$37))/(MAX('02 (ind)'!CB$6:CB$37)-MIN('02 (ind)'!CB$6:CB$37))),ABS(-100+(100*(('02 (ind)'!CB11-MIN('02 (ind)'!CB$6:CB$37))/(MAX('02 (ind)'!CB$6:CB$37)-MIN('02 (ind)'!CB$6:CB$37))))))</f>
        <v>83.108108108108098</v>
      </c>
      <c r="CC12" s="75">
        <f>IF('02 (ind)'!CC$1="si",100*(('02 (ind)'!CC11-MIN('02 (ind)'!CC$6:CC$37))/(MAX('02 (ind)'!CC$6:CC$37)-MIN('02 (ind)'!CC$6:CC$37))),ABS(-100+(100*(('02 (ind)'!CC11-MIN('02 (ind)'!CC$6:CC$37))/(MAX('02 (ind)'!CC$6:CC$37)-MIN('02 (ind)'!CC$6:CC$37))))))</f>
        <v>100</v>
      </c>
      <c r="CD12" s="75">
        <f>IF('02 (ind)'!CD$1="si",100*(('02 (ind)'!CD11-MIN('02 (ind)'!CD$6:CD$37))/(MAX('02 (ind)'!CD$6:CD$37)-MIN('02 (ind)'!CD$6:CD$37))),ABS(-100+(100*(('02 (ind)'!CD11-MIN('02 (ind)'!CD$6:CD$37))/(MAX('02 (ind)'!CD$6:CD$37)-MIN('02 (ind)'!CD$6:CD$37))))))</f>
        <v>2.2842295856849435</v>
      </c>
      <c r="CE12" s="75">
        <f>IF('02 (ind)'!CE$1="si",100*(('02 (ind)'!CE11-MIN('02 (ind)'!CE$6:CE$37))/(MAX('02 (ind)'!CE$6:CE$37)-MIN('02 (ind)'!CE$6:CE$37))),ABS(-100+(100*(('02 (ind)'!CE11-MIN('02 (ind)'!CE$6:CE$37))/(MAX('02 (ind)'!CE$6:CE$37)-MIN('02 (ind)'!CE$6:CE$37))))))</f>
        <v>100</v>
      </c>
      <c r="CF12" s="75">
        <f>IF('02 (ind)'!CF$1="si",100*(('02 (ind)'!CF11-MIN('02 (ind)'!CF$6:CF$37))/(MAX('02 (ind)'!CF$6:CF$37)-MIN('02 (ind)'!CF$6:CF$37))),ABS(-100+(100*(('02 (ind)'!CF11-MIN('02 (ind)'!CF$6:CF$37))/(MAX('02 (ind)'!CF$6:CF$37)-MIN('02 (ind)'!CF$6:CF$37))))))</f>
        <v>99.516144395307677</v>
      </c>
      <c r="CG12" s="75">
        <f>IF('02 (ind)'!CG$1="si",100*(('02 (ind)'!CG11-MIN('02 (ind)'!CG$6:CG$37))/(MAX('02 (ind)'!CG$6:CG$37)-MIN('02 (ind)'!CG$6:CG$37))),ABS(-100+(100*(('02 (ind)'!CG11-MIN('02 (ind)'!CG$6:CG$37))/(MAX('02 (ind)'!CG$6:CG$37)-MIN('02 (ind)'!CG$6:CG$37))))))</f>
        <v>22.119058095915896</v>
      </c>
      <c r="CH12" s="75">
        <f>IF('02 (ind)'!CH$1="si",100*(('02 (ind)'!CH11-MIN('02 (ind)'!CH$6:CH$37))/(MAX('02 (ind)'!CH$6:CH$37)-MIN('02 (ind)'!CH$6:CH$37))),ABS(-100+(100*(('02 (ind)'!CH11-MIN('02 (ind)'!CH$6:CH$37))/(MAX('02 (ind)'!CH$6:CH$37)-MIN('02 (ind)'!CH$6:CH$37))))))</f>
        <v>10.909242170648374</v>
      </c>
      <c r="CI12" s="75">
        <f>IF('02 (ind)'!CI$1="si",100*(('02 (ind)'!CI11-MIN('02 (ind)'!CI$6:CI$37))/(MAX('02 (ind)'!CI$6:CI$37)-MIN('02 (ind)'!CI$6:CI$37))),ABS(-100+(100*(('02 (ind)'!CI11-MIN('02 (ind)'!CI$6:CI$37))/(MAX('02 (ind)'!CI$6:CI$37)-MIN('02 (ind)'!CI$6:CI$37))))))</f>
        <v>15.917645670151872</v>
      </c>
      <c r="CJ12" s="75">
        <f>IF('02 (ind)'!CJ$1="si",100*(('02 (ind)'!CJ11-MIN('02 (ind)'!CJ$6:CJ$37))/(MAX('02 (ind)'!CJ$6:CJ$37)-MIN('02 (ind)'!CJ$6:CJ$37))),ABS(-100+(100*(('02 (ind)'!CJ11-MIN('02 (ind)'!CJ$6:CJ$37))/(MAX('02 (ind)'!CJ$6:CJ$37)-MIN('02 (ind)'!CJ$6:CJ$37))))))</f>
        <v>53.298905076922743</v>
      </c>
      <c r="CK12" s="75">
        <f>IF('02 (ind)'!CK$1="si",100*(('02 (ind)'!CK11-MIN('02 (ind)'!CK$6:CK$37))/(MAX('02 (ind)'!CK$6:CK$37)-MIN('02 (ind)'!CK$6:CK$37))),ABS(-100+(100*(('02 (ind)'!CK11-MIN('02 (ind)'!CK$6:CK$37))/(MAX('02 (ind)'!CK$6:CK$37)-MIN('02 (ind)'!CK$6:CK$37))))))</f>
        <v>22.198421419788303</v>
      </c>
      <c r="CL12" s="75">
        <f>IF('02 (ind)'!CL$1="si",100*(('02 (ind)'!CL11-MIN('02 (ind)'!CL$6:CL$37))/(MAX('02 (ind)'!CL$6:CL$37)-MIN('02 (ind)'!CL$6:CL$37))),ABS(-100+(100*(('02 (ind)'!CL11-MIN('02 (ind)'!CL$6:CL$37))/(MAX('02 (ind)'!CL$6:CL$37)-MIN('02 (ind)'!CL$6:CL$37))))))</f>
        <v>100</v>
      </c>
      <c r="CM12" s="75">
        <f>IF('02 (ind)'!CM$1="si",100*(('02 (ind)'!CM11-MIN('02 (ind)'!CM$6:CM$37))/(MAX('02 (ind)'!CM$6:CM$37)-MIN('02 (ind)'!CM$6:CM$37))),ABS(-100+(100*(('02 (ind)'!CM11-MIN('02 (ind)'!CM$6:CM$37))/(MAX('02 (ind)'!CM$6:CM$37)-MIN('02 (ind)'!CM$6:CM$37))))))</f>
        <v>3.3286790019392707</v>
      </c>
    </row>
    <row r="13" spans="1:91">
      <c r="A13" s="18" t="s">
        <v>212</v>
      </c>
      <c r="B13" s="87">
        <f>IF('02 (ind)'!B$1="si",100*(('02 (ind)'!B12-MIN('02 (ind)'!B$6:B$37))/(MAX('02 (ind)'!B$6:B$37)-MIN('02 (ind)'!B$6:B$37))),ABS(-100+(100*(('02 (ind)'!B12-MIN('02 (ind)'!B$6:B$37))/(MAX('02 (ind)'!B$6:B$37)-MIN('02 (ind)'!B$6:B$37))))))</f>
        <v>13.107112423044015</v>
      </c>
      <c r="C13" s="87">
        <f>IF('02 (ind)'!C$1="si",100*(('02 (ind)'!C12-MIN('02 (ind)'!C$6:C$37))/(MAX('02 (ind)'!C$6:C$37)-MIN('02 (ind)'!C$6:C$37))),ABS(-100+(100*(('02 (ind)'!C12-MIN('02 (ind)'!C$6:C$37))/(MAX('02 (ind)'!C$6:C$37)-MIN('02 (ind)'!C$6:C$37))))))</f>
        <v>67.20299702004732</v>
      </c>
      <c r="D13" s="87">
        <f>IF('02 (ind)'!D$1="si",100*(('02 (ind)'!D12-MIN('02 (ind)'!D$6:D$37))/(MAX('02 (ind)'!D$6:D$37)-MIN('02 (ind)'!D$6:D$37))),ABS(-100+(100*(('02 (ind)'!D12-MIN('02 (ind)'!D$6:D$37))/(MAX('02 (ind)'!D$6:D$37)-MIN('02 (ind)'!D$6:D$37))))))</f>
        <v>76.602573107356775</v>
      </c>
      <c r="E13" s="87">
        <f>IF('02 (ind)'!E$1="si",100*(('02 (ind)'!E12-MIN('02 (ind)'!E$6:E$37))/(MAX('02 (ind)'!E$6:E$37)-MIN('02 (ind)'!E$6:E$37))),ABS(-100+(100*(('02 (ind)'!E12-MIN('02 (ind)'!E$6:E$37))/(MAX('02 (ind)'!E$6:E$37)-MIN('02 (ind)'!E$6:E$37))))))</f>
        <v>58.904109589041099</v>
      </c>
      <c r="F13" s="87">
        <f>IF('02 (ind)'!F$1="si",100*(('02 (ind)'!F12-MIN('02 (ind)'!F$6:F$37))/(MAX('02 (ind)'!F$6:F$37)-MIN('02 (ind)'!F$6:F$37))),ABS(-100+(100*(('02 (ind)'!F12-MIN('02 (ind)'!F$6:F$37))/(MAX('02 (ind)'!F$6:F$37)-MIN('02 (ind)'!F$6:F$37))))))</f>
        <v>71.98581560283688</v>
      </c>
      <c r="G13" s="87">
        <f>IF('02 (ind)'!G$1="si",100*(('02 (ind)'!G12-MIN('02 (ind)'!G$6:G$37))/(MAX('02 (ind)'!G$6:G$37)-MIN('02 (ind)'!G$6:G$37))),ABS(-100+(100*(('02 (ind)'!G12-MIN('02 (ind)'!G$6:G$37))/(MAX('02 (ind)'!G$6:G$37)-MIN('02 (ind)'!G$6:G$37))))))</f>
        <v>52.282157676348575</v>
      </c>
      <c r="H13" s="87">
        <f>IF('02 (ind)'!H$1="si",100*(('02 (ind)'!H12-MIN('02 (ind)'!H$6:H$37))/(MAX('02 (ind)'!H$6:H$37)-MIN('02 (ind)'!H$6:H$37))),ABS(-100+(100*(('02 (ind)'!H12-MIN('02 (ind)'!H$6:H$37))/(MAX('02 (ind)'!H$6:H$37)-MIN('02 (ind)'!H$6:H$37))))))</f>
        <v>86.430062630480165</v>
      </c>
      <c r="I13" s="87">
        <f>IF('02 (ind)'!I$1="si",100*(('02 (ind)'!I12-MIN('02 (ind)'!I$6:I$37))/(MAX('02 (ind)'!I$6:I$37)-MIN('02 (ind)'!I$6:I$37))),ABS(-100+(100*(('02 (ind)'!I12-MIN('02 (ind)'!I$6:I$37))/(MAX('02 (ind)'!I$6:I$37)-MIN('02 (ind)'!I$6:I$37))))))</f>
        <v>68</v>
      </c>
      <c r="J13" s="87">
        <f>IF('02 (ind)'!J$1="si",100*(('02 (ind)'!J12-MIN('02 (ind)'!J$6:J$37))/(MAX('02 (ind)'!J$6:J$37)-MIN('02 (ind)'!J$6:J$37))),ABS(-100+(100*(('02 (ind)'!J12-MIN('02 (ind)'!J$6:J$37))/(MAX('02 (ind)'!J$6:J$37)-MIN('02 (ind)'!J$6:J$37))))))</f>
        <v>10.253164556962025</v>
      </c>
      <c r="K13" s="87">
        <f>IF('02 (ind)'!K$1="si",100*(('02 (ind)'!K12-MIN('02 (ind)'!K$6:K$37))/(MAX('02 (ind)'!K$6:K$37)-MIN('02 (ind)'!K$6:K$37))),ABS(-100+(100*(('02 (ind)'!K12-MIN('02 (ind)'!K$6:K$37))/(MAX('02 (ind)'!K$6:K$37)-MIN('02 (ind)'!K$6:K$37))))))</f>
        <v>74.221191128309769</v>
      </c>
      <c r="L13" s="87">
        <f>IF('02 (ind)'!L$1="si",100*(('02 (ind)'!L12-MIN('02 (ind)'!L$6:L$37))/(MAX('02 (ind)'!L$6:L$37)-MIN('02 (ind)'!L$6:L$37))),ABS(-100+(100*(('02 (ind)'!L12-MIN('02 (ind)'!L$6:L$37))/(MAX('02 (ind)'!L$6:L$37)-MIN('02 (ind)'!L$6:L$37))))))</f>
        <v>80.209030661379856</v>
      </c>
      <c r="M13" s="87">
        <f>IF('02 (ind)'!M$1="si",100*(('02 (ind)'!M12-MIN('02 (ind)'!M$6:M$37))/(MAX('02 (ind)'!M$6:M$37)-MIN('02 (ind)'!M$6:M$37))),ABS(-100+(100*(('02 (ind)'!M12-MIN('02 (ind)'!M$6:M$37))/(MAX('02 (ind)'!M$6:M$37)-MIN('02 (ind)'!M$6:M$37))))))</f>
        <v>23.462666433780516</v>
      </c>
      <c r="N13" s="87">
        <f>IF('02 (ind)'!N$1="si",100*(('02 (ind)'!N12-MIN('02 (ind)'!N$6:N$37))/(MAX('02 (ind)'!N$6:N$37)-MIN('02 (ind)'!N$6:N$37))),ABS(-100+(100*(('02 (ind)'!N12-MIN('02 (ind)'!N$6:N$37))/(MAX('02 (ind)'!N$6:N$37)-MIN('02 (ind)'!N$6:N$37))))))</f>
        <v>0</v>
      </c>
      <c r="O13" s="87">
        <f>IF('02 (ind)'!O$1="si",100*(('02 (ind)'!O12-MIN('02 (ind)'!O$6:O$37))/(MAX('02 (ind)'!O$6:O$37)-MIN('02 (ind)'!O$6:O$37))),ABS(-100+(100*(('02 (ind)'!O12-MIN('02 (ind)'!O$6:O$37))/(MAX('02 (ind)'!O$6:O$37)-MIN('02 (ind)'!O$6:O$37))))))</f>
        <v>86.956521739130437</v>
      </c>
      <c r="P13" s="87">
        <f>IF('02 (ind)'!P$1="si",100*(('02 (ind)'!P12-MIN('02 (ind)'!P$6:P$37))/(MAX('02 (ind)'!P$6:P$37)-MIN('02 (ind)'!P$6:P$37))),ABS(-100+(100*(('02 (ind)'!P12-MIN('02 (ind)'!P$6:P$37))/(MAX('02 (ind)'!P$6:P$37)-MIN('02 (ind)'!P$6:P$37))))))</f>
        <v>13.204397639354907</v>
      </c>
      <c r="Q13" s="87">
        <f>IF('02 (ind)'!Q$1="si",100*(('02 (ind)'!Q12-MIN('02 (ind)'!Q$6:Q$37))/(MAX('02 (ind)'!Q$6:Q$37)-MIN('02 (ind)'!Q$6:Q$37))),ABS(-100+(100*(('02 (ind)'!Q12-MIN('02 (ind)'!Q$6:Q$37))/(MAX('02 (ind)'!Q$6:Q$37)-MIN('02 (ind)'!Q$6:Q$37))))))</f>
        <v>52.512783609497212</v>
      </c>
      <c r="R13" s="87">
        <f>IF('02 (ind)'!R$1="si",100*(('02 (ind)'!R12-MIN('02 (ind)'!R$6:R$37))/(MAX('02 (ind)'!R$6:R$37)-MIN('02 (ind)'!R$6:R$37))),ABS(-100+(100*(('02 (ind)'!R12-MIN('02 (ind)'!R$6:R$37))/(MAX('02 (ind)'!R$6:R$37)-MIN('02 (ind)'!R$6:R$37))))))</f>
        <v>0.14513233320144059</v>
      </c>
      <c r="S13" s="75">
        <f>ABS(ABS(('02 (ind)'!S12-((MAX('02 (ind)'!S$6:S$37)+MIN('02 (ind)'!S$6:S$37))/2))/(((MAX('02 (ind)'!S$6:S$37)+MIN('02 (ind)'!S$6:S$37))/2)-MAX('02 (ind)'!S$6:S$37))*100)-100)</f>
        <v>72.571080982758133</v>
      </c>
      <c r="T13" s="75">
        <f>IF('02 (ind)'!T$1="si",100*(('02 (ind)'!T12-MIN('02 (ind)'!T$6:T$37))/(MAX('02 (ind)'!T$6:T$37)-MIN('02 (ind)'!T$6:T$37))),ABS(-100+(100*(('02 (ind)'!T12-MIN('02 (ind)'!T$6:T$37))/(MAX('02 (ind)'!T$6:T$37)-MIN('02 (ind)'!T$6:T$37))))))</f>
        <v>12.932839988829937</v>
      </c>
      <c r="U13" s="75">
        <f>IF('02 (ind)'!U$1="si",100*(('02 (ind)'!U12-MIN('02 (ind)'!U$6:U$37))/(MAX('02 (ind)'!U$6:U$37)-MIN('02 (ind)'!U$6:U$37))),ABS(-100+(100*(('02 (ind)'!U12-MIN('02 (ind)'!U$6:U$37))/(MAX('02 (ind)'!U$6:U$37)-MIN('02 (ind)'!U$6:U$37))))))</f>
        <v>75</v>
      </c>
      <c r="V13" s="75">
        <f>IF('02 (ind)'!V$1="si",100*(('02 (ind)'!V12-MIN('02 (ind)'!V$6:V$37))/(MAX('02 (ind)'!V$6:V$37)-MIN('02 (ind)'!V$6:V$37))),ABS(-100+(100*(('02 (ind)'!V12-MIN('02 (ind)'!V$6:V$37))/(MAX('02 (ind)'!V$6:V$37)-MIN('02 (ind)'!V$6:V$37))))))</f>
        <v>94.475138121546962</v>
      </c>
      <c r="W13" s="75">
        <f>IF('02 (ind)'!W$1="si",100*(('02 (ind)'!W12-MIN('02 (ind)'!W$6:W$37))/(MAX('02 (ind)'!W$6:W$37)-MIN('02 (ind)'!W$6:W$37))),ABS(-100+(100*(('02 (ind)'!W12-MIN('02 (ind)'!W$6:W$37))/(MAX('02 (ind)'!W$6:W$37)-MIN('02 (ind)'!W$6:W$37))))))</f>
        <v>64.536766705190786</v>
      </c>
      <c r="X13" s="75">
        <f>IF('02 (ind)'!X$1="si",100*(('02 (ind)'!X12-MIN('02 (ind)'!X$6:X$37))/(MAX('02 (ind)'!X$6:X$37)-MIN('02 (ind)'!X$6:X$37))),ABS(-100+(100*(('02 (ind)'!X12-MIN('02 (ind)'!X$6:X$37))/(MAX('02 (ind)'!X$6:X$37)-MIN('02 (ind)'!X$6:X$37))))))</f>
        <v>76.983512526534227</v>
      </c>
      <c r="Y13" s="75">
        <f>IF('02 (ind)'!Y$1="si",100*(('02 (ind)'!Y12-MIN('02 (ind)'!Y$6:Y$37))/(MAX('02 (ind)'!Y$6:Y$37)-MIN('02 (ind)'!Y$6:Y$37))),ABS(-100+(100*(('02 (ind)'!Y12-MIN('02 (ind)'!Y$6:Y$37))/(MAX('02 (ind)'!Y$6:Y$37)-MIN('02 (ind)'!Y$6:Y$37))))))</f>
        <v>87.182811079820596</v>
      </c>
      <c r="Z13" s="75">
        <f>IF('02 (ind)'!Z$1="si",100*(('02 (ind)'!Z12-MIN('02 (ind)'!Z$6:Z$37))/(MAX('02 (ind)'!Z$6:Z$37)-MIN('02 (ind)'!Z$6:Z$37))),ABS(-100+(100*(('02 (ind)'!Z12-MIN('02 (ind)'!Z$6:Z$37))/(MAX('02 (ind)'!Z$6:Z$37)-MIN('02 (ind)'!Z$6:Z$37))))))</f>
        <v>95.120109114622778</v>
      </c>
      <c r="AA13" s="75">
        <f>IF('02 (ind)'!AA$1="si",100*(('02 (ind)'!AA12-MIN('02 (ind)'!AA$6:AA$37))/(MAX('02 (ind)'!AA$6:AA$37)-MIN('02 (ind)'!AA$6:AA$37))),ABS(-100+(100*(('02 (ind)'!AA12-MIN('02 (ind)'!AA$6:AA$37))/(MAX('02 (ind)'!AA$6:AA$37)-MIN('02 (ind)'!AA$6:AA$37))))))</f>
        <v>80.323667944554558</v>
      </c>
      <c r="AB13" s="75">
        <f>IF('02 (ind)'!AB$1="si",100*(('02 (ind)'!AB12-MIN('02 (ind)'!AB$6:AB$37))/(MAX('02 (ind)'!AB$6:AB$37)-MIN('02 (ind)'!AB$6:AB$37))),ABS(-100+(100*(('02 (ind)'!AB12-MIN('02 (ind)'!AB$6:AB$37))/(MAX('02 (ind)'!AB$6:AB$37)-MIN('02 (ind)'!AB$6:AB$37))))))</f>
        <v>42.229947891172685</v>
      </c>
      <c r="AC13" s="75">
        <f>IF('02 (ind)'!AC$1="si",100*(('02 (ind)'!AC12-MIN('02 (ind)'!AC$6:AC$37))/(MAX('02 (ind)'!AC$6:AC$37)-MIN('02 (ind)'!AC$6:AC$37))),ABS(-100+(100*(('02 (ind)'!AC12-MIN('02 (ind)'!AC$6:AC$37))/(MAX('02 (ind)'!AC$6:AC$37)-MIN('02 (ind)'!AC$6:AC$37))))))</f>
        <v>77.031475997079824</v>
      </c>
      <c r="AD13" s="75">
        <f>IF('02 (ind)'!AD$1="si",100*(('02 (ind)'!AD12-MIN('02 (ind)'!AD$6:AD$37))/(MAX('02 (ind)'!AD$6:AD$37)-MIN('02 (ind)'!AD$6:AD$37))),ABS(-100+(100*(('02 (ind)'!AD12-MIN('02 (ind)'!AD$6:AD$37))/(MAX('02 (ind)'!AD$6:AD$37)-MIN('02 (ind)'!AD$6:AD$37))))))</f>
        <v>40.768713235162515</v>
      </c>
      <c r="AE13" s="75">
        <f>IF('02 (ind)'!AE$1="si",100*(('02 (ind)'!AE12-MIN('02 (ind)'!AE$6:AE$37))/(MAX('02 (ind)'!AE$6:AE$37)-MIN('02 (ind)'!AE$6:AE$37))),ABS(-100+(100*(('02 (ind)'!AE12-MIN('02 (ind)'!AE$6:AE$37))/(MAX('02 (ind)'!AE$6:AE$37)-MIN('02 (ind)'!AE$6:AE$37))))))</f>
        <v>41.71629434848677</v>
      </c>
      <c r="AF13" s="75">
        <f>IF('02 (ind)'!AF$1="si",100*(('02 (ind)'!AF12-MIN('02 (ind)'!AF$6:AF$37))/(MAX('02 (ind)'!AF$6:AF$37)-MIN('02 (ind)'!AF$6:AF$37))),ABS(-100+(100*(('02 (ind)'!AF12-MIN('02 (ind)'!AF$6:AF$37))/(MAX('02 (ind)'!AF$6:AF$37)-MIN('02 (ind)'!AF$6:AF$37))))))</f>
        <v>95.62841530054645</v>
      </c>
      <c r="AG13" s="75">
        <f>IF('02 (ind)'!AG$1="si",100*(('02 (ind)'!AG12-MIN('02 (ind)'!AG$6:AG$37))/(MAX('02 (ind)'!AG$6:AG$37)-MIN('02 (ind)'!AG$6:AG$37))),ABS(-100+(100*(('02 (ind)'!AG12-MIN('02 (ind)'!AG$6:AG$37))/(MAX('02 (ind)'!AG$6:AG$37)-MIN('02 (ind)'!AG$6:AG$37))))))</f>
        <v>57.794676806083615</v>
      </c>
      <c r="AH13" s="75">
        <f>IF('02 (ind)'!AH$1="si",100*(('02 (ind)'!AH12-MIN('02 (ind)'!AH$6:AH$37))/(MAX('02 (ind)'!AH$6:AH$37)-MIN('02 (ind)'!AH$6:AH$37))),ABS(-100+(100*(('02 (ind)'!AH12-MIN('02 (ind)'!AH$6:AH$37))/(MAX('02 (ind)'!AH$6:AH$37)-MIN('02 (ind)'!AH$6:AH$37))))))</f>
        <v>38.924050632911388</v>
      </c>
      <c r="AI13" s="75">
        <f>IF('02 (ind)'!AI$1="si",100*(('02 (ind)'!AI12-MIN('02 (ind)'!AI$6:AI$37))/(MAX('02 (ind)'!AI$6:AI$37)-MIN('02 (ind)'!AI$6:AI$37))),ABS(-100+(100*(('02 (ind)'!AI12-MIN('02 (ind)'!AI$6:AI$37))/(MAX('02 (ind)'!AI$6:AI$37)-MIN('02 (ind)'!AI$6:AI$37))))))</f>
        <v>3.8921652793848667</v>
      </c>
      <c r="AJ13" s="75">
        <f>IF('02 (ind)'!AJ$1="si",100*(('02 (ind)'!AJ12-MIN('02 (ind)'!AJ$6:AJ$37))/(MAX('02 (ind)'!AJ$6:AJ$37)-MIN('02 (ind)'!AJ$6:AJ$37))),ABS(-100+(100*(('02 (ind)'!AJ12-MIN('02 (ind)'!AJ$6:AJ$37))/(MAX('02 (ind)'!AJ$6:AJ$37)-MIN('02 (ind)'!AJ$6:AJ$37))))))</f>
        <v>92.20943613348679</v>
      </c>
      <c r="AK13" s="75">
        <f>IF('02 (ind)'!AK$1="si",100*(('02 (ind)'!AK12-MIN('02 (ind)'!AK$6:AK$37))/(MAX('02 (ind)'!AK$6:AK$37)-MIN('02 (ind)'!AK$6:AK$37))),ABS(-100+(100*(('02 (ind)'!AK12-MIN('02 (ind)'!AK$6:AK$37))/(MAX('02 (ind)'!AK$6:AK$37)-MIN('02 (ind)'!AK$6:AK$37))))))</f>
        <v>27.303623213834342</v>
      </c>
      <c r="AL13" s="75">
        <f>IF('02 (ind)'!AL$1="si",100*(('02 (ind)'!AL12-MIN('02 (ind)'!AL$6:AL$37))/(MAX('02 (ind)'!AL$6:AL$37)-MIN('02 (ind)'!AL$6:AL$37))),ABS(-100+(100*(('02 (ind)'!AL12-MIN('02 (ind)'!AL$6:AL$37))/(MAX('02 (ind)'!AL$6:AL$37)-MIN('02 (ind)'!AL$6:AL$37))))))</f>
        <v>88.232326920417975</v>
      </c>
      <c r="AM13" s="75">
        <f>IF('02 (ind)'!AM$1="si",100*(('02 (ind)'!AM12-MIN('02 (ind)'!AM$6:AM$37))/(MAX('02 (ind)'!AM$6:AM$37)-MIN('02 (ind)'!AM$6:AM$37))),ABS(-100+(100*(('02 (ind)'!AM12-MIN('02 (ind)'!AM$6:AM$37))/(MAX('02 (ind)'!AM$6:AM$37)-MIN('02 (ind)'!AM$6:AM$37))))))</f>
        <v>97.228882080268562</v>
      </c>
      <c r="AN13" s="75">
        <f>IF('02 (ind)'!AN$1="si",100*(('02 (ind)'!AN12-MIN('02 (ind)'!AN$6:AN$37))/(MAX('02 (ind)'!AN$6:AN$37)-MIN('02 (ind)'!AN$6:AN$37))),ABS(-100+(100*(('02 (ind)'!AN12-MIN('02 (ind)'!AN$6:AN$37))/(MAX('02 (ind)'!AN$6:AN$37)-MIN('02 (ind)'!AN$6:AN$37))))))</f>
        <v>63.785837921977503</v>
      </c>
      <c r="AO13" s="75">
        <f>IF('02 (ind)'!AO$1="si",100*(('02 (ind)'!AO12-MIN('02 (ind)'!AO$6:AO$37))/(MAX('02 (ind)'!AO$6:AO$37)-MIN('02 (ind)'!AO$6:AO$37))),ABS(-100+(100*(('02 (ind)'!AO12-MIN('02 (ind)'!AO$6:AO$37))/(MAX('02 (ind)'!AO$6:AO$37)-MIN('02 (ind)'!AO$6:AO$37))))))</f>
        <v>83.726242070853274</v>
      </c>
      <c r="AP13" s="75">
        <f>IF('02 (ind)'!AP$1="si",100*(('02 (ind)'!AP12-MIN('02 (ind)'!AP$6:AP$37))/(MAX('02 (ind)'!AP$6:AP$37)-MIN('02 (ind)'!AP$6:AP$37))),ABS(-100+(100*(('02 (ind)'!AP12-MIN('02 (ind)'!AP$6:AP$37))/(MAX('02 (ind)'!AP$6:AP$37)-MIN('02 (ind)'!AP$6:AP$37))))))</f>
        <v>92.009100815828717</v>
      </c>
      <c r="AQ13" s="75">
        <f>IF('02 (ind)'!AQ$1="si",100*(('02 (ind)'!AQ12-MIN('02 (ind)'!AQ$6:AQ$37))/(MAX('02 (ind)'!AQ$6:AQ$37)-MIN('02 (ind)'!AQ$6:AQ$37))),ABS(-100+(100*(('02 (ind)'!AQ12-MIN('02 (ind)'!AQ$6:AQ$37))/(MAX('02 (ind)'!AQ$6:AQ$37)-MIN('02 (ind)'!AQ$6:AQ$37))))))</f>
        <v>15.033203815992719</v>
      </c>
      <c r="AR13" s="75">
        <f>IF('02 (ind)'!AR$1="si",100*(('02 (ind)'!AR12-MIN('02 (ind)'!AR$6:AR$37))/(MAX('02 (ind)'!AR$6:AR$37)-MIN('02 (ind)'!AR$6:AR$37))),ABS(-100+(100*(('02 (ind)'!AR12-MIN('02 (ind)'!AR$6:AR$37))/(MAX('02 (ind)'!AR$6:AR$37)-MIN('02 (ind)'!AR$6:AR$37))))))</f>
        <v>41.790258735061769</v>
      </c>
      <c r="AS13" s="75">
        <f>IF('02 (ind)'!AS$1="si",100*(('02 (ind)'!AS12-MIN('02 (ind)'!AS$6:AS$37))/(MAX('02 (ind)'!AS$6:AS$37)-MIN('02 (ind)'!AS$6:AS$37))),ABS(-100+(100*(('02 (ind)'!AS12-MIN('02 (ind)'!AS$6:AS$37))/(MAX('02 (ind)'!AS$6:AS$37)-MIN('02 (ind)'!AS$6:AS$37))))))</f>
        <v>23.472060389338623</v>
      </c>
      <c r="AT13" s="75">
        <f>IF('02 (ind)'!AT$1="si",100*(('02 (ind)'!AT12-MIN('02 (ind)'!AT$6:AT$37))/(MAX('02 (ind)'!AT$6:AT$37)-MIN('02 (ind)'!AT$6:AT$37))),ABS(-100+(100*(('02 (ind)'!AT12-MIN('02 (ind)'!AT$6:AT$37))/(MAX('02 (ind)'!AT$6:AT$37)-MIN('02 (ind)'!AT$6:AT$37))))))</f>
        <v>100</v>
      </c>
      <c r="AU13" s="75">
        <f>IF('02 (ind)'!AU$1="si",100*(('02 (ind)'!AU12-MIN('02 (ind)'!AU$6:AU$37))/(MAX('02 (ind)'!AU$6:AU$37)-MIN('02 (ind)'!AU$6:AU$37))),ABS(-100+(100*(('02 (ind)'!AU12-MIN('02 (ind)'!AU$6:AU$37))/(MAX('02 (ind)'!AU$6:AU$37)-MIN('02 (ind)'!AU$6:AU$37))))))</f>
        <v>38.837920489296629</v>
      </c>
      <c r="AV13" s="75">
        <f>IF('02 (ind)'!AV$1="si",100*(('02 (ind)'!AV12-MIN('02 (ind)'!AV$6:AV$37))/(MAX('02 (ind)'!AV$6:AV$37)-MIN('02 (ind)'!AV$6:AV$37))),ABS(-100+(100*(('02 (ind)'!AV12-MIN('02 (ind)'!AV$6:AV$37))/(MAX('02 (ind)'!AV$6:AV$37)-MIN('02 (ind)'!AV$6:AV$37))))))</f>
        <v>50.779896013864821</v>
      </c>
      <c r="AW13" s="75">
        <f>IF('02 (ind)'!AW$1="si",100*(('02 (ind)'!AW12-MIN('02 (ind)'!AW$6:AW$37))/(MAX('02 (ind)'!AW$6:AW$37)-MIN('02 (ind)'!AW$6:AW$37))),ABS(-100+(100*(('02 (ind)'!AW12-MIN('02 (ind)'!AW$6:AW$37))/(MAX('02 (ind)'!AW$6:AW$37)-MIN('02 (ind)'!AW$6:AW$37))))))</f>
        <v>0</v>
      </c>
      <c r="AX13" s="75">
        <f>IF('02 (ind)'!AX$1="si",100*(('02 (ind)'!AX12-MIN('02 (ind)'!AX$6:AX$37))/(MAX('02 (ind)'!AX$6:AX$37)-MIN('02 (ind)'!AX$6:AX$37))),ABS(-100+(100*(('02 (ind)'!AX12-MIN('02 (ind)'!AX$6:AX$37))/(MAX('02 (ind)'!AX$6:AX$37)-MIN('02 (ind)'!AX$6:AX$37))))))</f>
        <v>20.64488210304415</v>
      </c>
      <c r="AY13" s="75">
        <f>IF('02 (ind)'!AY$1="si",100*(('02 (ind)'!AY12-MIN('02 (ind)'!AY$6:AY$37))/(MAX('02 (ind)'!AY$6:AY$37)-MIN('02 (ind)'!AY$6:AY$37))),ABS(-100+(100*(('02 (ind)'!AY12-MIN('02 (ind)'!AY$6:AY$37))/(MAX('02 (ind)'!AY$6:AY$37)-MIN('02 (ind)'!AY$6:AY$37))))))</f>
        <v>72.978116079923907</v>
      </c>
      <c r="AZ13" s="75">
        <f>IF('02 (ind)'!AZ$1="si",100*(('02 (ind)'!AZ12-MIN('02 (ind)'!AZ$6:AZ$37))/(MAX('02 (ind)'!AZ$6:AZ$37)-MIN('02 (ind)'!AZ$6:AZ$37))),ABS(-100+(100*(('02 (ind)'!AZ12-MIN('02 (ind)'!AZ$6:AZ$37))/(MAX('02 (ind)'!AZ$6:AZ$37)-MIN('02 (ind)'!AZ$6:AZ$37))))))</f>
        <v>11.814646627487219</v>
      </c>
      <c r="BA13" s="75">
        <f>IF('02 (ind)'!BA$1="si",100*(('02 (ind)'!BA12-MIN('02 (ind)'!BA$6:BA$37))/(MAX('02 (ind)'!BA$6:BA$37)-MIN('02 (ind)'!BA$6:BA$37))),ABS(-100+(100*(('02 (ind)'!BA12-MIN('02 (ind)'!BA$6:BA$37))/(MAX('02 (ind)'!BA$6:BA$37)-MIN('02 (ind)'!BA$6:BA$37))))))</f>
        <v>6.6623776872365621</v>
      </c>
      <c r="BB13" s="75">
        <f>IF('02 (ind)'!BB$1="si",100*(('02 (ind)'!BB12-MIN('02 (ind)'!BB$6:BB$37))/(MAX('02 (ind)'!BB$6:BB$37)-MIN('02 (ind)'!BB$6:BB$37))),ABS(-100+(100*(('02 (ind)'!BB12-MIN('02 (ind)'!BB$6:BB$37))/(MAX('02 (ind)'!BB$6:BB$37)-MIN('02 (ind)'!BB$6:BB$37))))))</f>
        <v>47.992288176679629</v>
      </c>
      <c r="BC13" s="75">
        <f>IF('02 (ind)'!BC$1="si",100*(('02 (ind)'!BC12-MIN('02 (ind)'!BC$6:BC$37))/(MAX('02 (ind)'!BC$6:BC$37)-MIN('02 (ind)'!BC$6:BC$37))),ABS(-100+(100*(('02 (ind)'!BC12-MIN('02 (ind)'!BC$6:BC$37))/(MAX('02 (ind)'!BC$6:BC$37)-MIN('02 (ind)'!BC$6:BC$37))))))</f>
        <v>22.240435457689813</v>
      </c>
      <c r="BD13" s="75">
        <f>IF('02 (ind)'!BD$1="si",100*(('02 (ind)'!BD12-MIN('02 (ind)'!BD$6:BD$37))/(MAX('02 (ind)'!BD$6:BD$37)-MIN('02 (ind)'!BD$6:BD$37))),ABS(-100+(100*(('02 (ind)'!BD12-MIN('02 (ind)'!BD$6:BD$37))/(MAX('02 (ind)'!BD$6:BD$37)-MIN('02 (ind)'!BD$6:BD$37))))))</f>
        <v>46.452099059366709</v>
      </c>
      <c r="BE13" s="75">
        <f>IF('02 (ind)'!BE$1="si",100*(('02 (ind)'!BE12-MIN('02 (ind)'!BE$6:BE$37))/(MAX('02 (ind)'!BE$6:BE$37)-MIN('02 (ind)'!BE$6:BE$37))),ABS(-100+(100*(('02 (ind)'!BE12-MIN('02 (ind)'!BE$6:BE$37))/(MAX('02 (ind)'!BE$6:BE$37)-MIN('02 (ind)'!BE$6:BE$37))))))</f>
        <v>25.386100386100384</v>
      </c>
      <c r="BF13" s="75">
        <f>IF('02 (ind)'!BF$1="si",100*(('02 (ind)'!BF12-MIN('02 (ind)'!BF$6:BF$37))/(MAX('02 (ind)'!BF$6:BF$37)-MIN('02 (ind)'!BF$6:BF$37))),ABS(-100+(100*(('02 (ind)'!BF12-MIN('02 (ind)'!BF$6:BF$37))/(MAX('02 (ind)'!BF$6:BF$37)-MIN('02 (ind)'!BF$6:BF$37))))))</f>
        <v>39.826088540958565</v>
      </c>
      <c r="BG13" s="75">
        <f>IF('02 (ind)'!BG$1="si",100*(('02 (ind)'!BG12-MIN('02 (ind)'!BG$6:BG$37))/(MAX('02 (ind)'!BG$6:BG$37)-MIN('02 (ind)'!BG$6:BG$37))),ABS(-100+(100*(('02 (ind)'!BG12-MIN('02 (ind)'!BG$6:BG$37))/(MAX('02 (ind)'!BG$6:BG$37)-MIN('02 (ind)'!BG$6:BG$37))))))</f>
        <v>24.400285964275437</v>
      </c>
      <c r="BH13" s="75">
        <f>IF('02 (ind)'!BH$1="si",100*(('02 (ind)'!BH12-MIN('02 (ind)'!BH$6:BH$37))/(MAX('02 (ind)'!BH$6:BH$37)-MIN('02 (ind)'!BH$6:BH$37))),ABS(-100+(100*(('02 (ind)'!BH12-MIN('02 (ind)'!BH$6:BH$37))/(MAX('02 (ind)'!BH$6:BH$37)-MIN('02 (ind)'!BH$6:BH$37))))))</f>
        <v>33.503904450092534</v>
      </c>
      <c r="BI13" s="75">
        <f>IF('02 (ind)'!BI$1="si",100*(('02 (ind)'!BI12-MIN('02 (ind)'!BI$6:BI$37))/(MAX('02 (ind)'!BI$6:BI$37)-MIN('02 (ind)'!BI$6:BI$37))),ABS(-100+(100*(('02 (ind)'!BI12-MIN('02 (ind)'!BI$6:BI$37))/(MAX('02 (ind)'!BI$6:BI$37)-MIN('02 (ind)'!BI$6:BI$37))))))</f>
        <v>98.542408735021908</v>
      </c>
      <c r="BJ13" s="75">
        <f>IF('02 (ind)'!BJ$1="si",100*(('02 (ind)'!BJ12-MIN('02 (ind)'!BJ$6:BJ$37))/(MAX('02 (ind)'!BJ$6:BJ$37)-MIN('02 (ind)'!BJ$6:BJ$37))),ABS(-100+(100*(('02 (ind)'!BJ12-MIN('02 (ind)'!BJ$6:BJ$37))/(MAX('02 (ind)'!BJ$6:BJ$37)-MIN('02 (ind)'!BJ$6:BJ$37))))))</f>
        <v>1.2399073013768225E-3</v>
      </c>
      <c r="BK13" s="75">
        <f>IF('02 (ind)'!BK$1="si",100*(('02 (ind)'!BK12-MIN('02 (ind)'!BK$6:BK$37))/(MAX('02 (ind)'!BK$6:BK$37)-MIN('02 (ind)'!BK$6:BK$37))),ABS(-100+(100*(('02 (ind)'!BK12-MIN('02 (ind)'!BK$6:BK$37))/(MAX('02 (ind)'!BK$6:BK$37)-MIN('02 (ind)'!BK$6:BK$37))))))</f>
        <v>9.299015384102697</v>
      </c>
      <c r="BL13" s="75">
        <f>IF('02 (ind)'!BL$1="si",100*(('02 (ind)'!BL12-MIN('02 (ind)'!BL$6:BL$37))/(MAX('02 (ind)'!BL$6:BL$37)-MIN('02 (ind)'!BL$6:BL$37))),ABS(-100+(100*(('02 (ind)'!BL12-MIN('02 (ind)'!BL$6:BL$37))/(MAX('02 (ind)'!BL$6:BL$37)-MIN('02 (ind)'!BL$6:BL$37))))))</f>
        <v>18.181818181818183</v>
      </c>
      <c r="BM13" s="75">
        <f>IF('02 (ind)'!BM$1="si",100*(('02 (ind)'!BM12-MIN('02 (ind)'!BM$6:BM$37))/(MAX('02 (ind)'!BM$6:BM$37)-MIN('02 (ind)'!BM$6:BM$37))),ABS(-100+(100*(('02 (ind)'!BM12-MIN('02 (ind)'!BM$6:BM$37))/(MAX('02 (ind)'!BM$6:BM$37)-MIN('02 (ind)'!BM$6:BM$37))))))</f>
        <v>22.398857354086875</v>
      </c>
      <c r="BN13" s="75">
        <f>IF('02 (ind)'!BN$1="si",100*(('02 (ind)'!BN12-MIN('02 (ind)'!BN$6:BN$37))/(MAX('02 (ind)'!BN$6:BN$37)-MIN('02 (ind)'!BN$6:BN$37))),ABS(-100+(100*(('02 (ind)'!BN12-MIN('02 (ind)'!BN$6:BN$37))/(MAX('02 (ind)'!BN$6:BN$37)-MIN('02 (ind)'!BN$6:BN$37))))))</f>
        <v>21.69478302241173</v>
      </c>
      <c r="BO13" s="75">
        <f>IF('02 (ind)'!BO$1="si",100*(('02 (ind)'!BO12-MIN('02 (ind)'!BO$6:BO$37))/(MAX('02 (ind)'!BO$6:BO$37)-MIN('02 (ind)'!BO$6:BO$37))),ABS(-100+(100*(('02 (ind)'!BO12-MIN('02 (ind)'!BO$6:BO$37))/(MAX('02 (ind)'!BO$6:BO$37)-MIN('02 (ind)'!BO$6:BO$37))))))</f>
        <v>34.897438054126987</v>
      </c>
      <c r="BP13" s="75">
        <f>IF('02 (ind)'!BP$1="si",100*(('02 (ind)'!BP12-MIN('02 (ind)'!BP$6:BP$37))/(MAX('02 (ind)'!BP$6:BP$37)-MIN('02 (ind)'!BP$6:BP$37))),ABS(-100+(100*(('02 (ind)'!BP12-MIN('02 (ind)'!BP$6:BP$37))/(MAX('02 (ind)'!BP$6:BP$37)-MIN('02 (ind)'!BP$6:BP$37))))))</f>
        <v>56.524404439062202</v>
      </c>
      <c r="BQ13" s="75">
        <f>IF('02 (ind)'!BQ$1="si",100*(('02 (ind)'!BQ12-MIN('02 (ind)'!BQ$6:BQ$37))/(MAX('02 (ind)'!BQ$6:BQ$37)-MIN('02 (ind)'!BQ$6:BQ$37))),ABS(-100+(100*(('02 (ind)'!BQ12-MIN('02 (ind)'!BQ$6:BQ$37))/(MAX('02 (ind)'!BQ$6:BQ$37)-MIN('02 (ind)'!BQ$6:BQ$37))))))</f>
        <v>14.982159837863907</v>
      </c>
      <c r="BR13" s="75">
        <f>IF('02 (ind)'!BR$1="si",100*(('02 (ind)'!BR12-MIN('02 (ind)'!BR$6:BR$37))/(MAX('02 (ind)'!BR$6:BR$37)-MIN('02 (ind)'!BR$6:BR$37))),ABS(-100+(100*(('02 (ind)'!BR12-MIN('02 (ind)'!BR$6:BR$37))/(MAX('02 (ind)'!BP$6:BP$37)-MIN('02 (ind)'!BR$6:BR$37))))))</f>
        <v>11.146620885469973</v>
      </c>
      <c r="BS13" s="75">
        <f>IF('02 (ind)'!BS$1="si",100*(('02 (ind)'!BS12-MIN('02 (ind)'!BS$6:BS$37))/(MAX('02 (ind)'!BS$6:BS$37)-MIN('02 (ind)'!BS$6:BS$37))),ABS(-100+(100*(('02 (ind)'!BS12-MIN('02 (ind)'!BS$6:BS$37))/(MAX('02 (ind)'!BQ$6:BQ$37)-MIN('02 (ind)'!BS$6:BS$37))))))</f>
        <v>62.038724805394118</v>
      </c>
      <c r="BT13" s="75">
        <f>IF('02 (ind)'!BT$1="si",100*(('02 (ind)'!BT12-MIN('02 (ind)'!BT$6:BT$37))/(MAX('02 (ind)'!BT$6:BT$37)-MIN('02 (ind)'!BT$6:BT$37))),ABS(-100+(100*(('02 (ind)'!BT12-MIN('02 (ind)'!BT$6:BT$37))/(MAX('02 (ind)'!BR$6:BR$37)-MIN('02 (ind)'!BT$6:BT$37))))))</f>
        <v>90.307492499999995</v>
      </c>
      <c r="BU13" s="75">
        <f>IF('02 (ind)'!BU$1="si",100*(('02 (ind)'!BU12-MIN('02 (ind)'!BU$6:BU$37))/(MAX('02 (ind)'!BU$6:BU$37)-MIN('02 (ind)'!BU$6:BU$37))),ABS(-100+(100*(('02 (ind)'!BU12-MIN('02 (ind)'!BU$6:BU$37))/(MAX('02 (ind)'!BU$6:BU$37)-MIN('02 (ind)'!BU$6:BU$37))))))</f>
        <v>60.8780870246962</v>
      </c>
      <c r="BV13" s="75">
        <f>IF('02 (ind)'!BV$1="si",100*(('02 (ind)'!BV12-MIN('02 (ind)'!BV$6:BV$37))/(MAX('02 (ind)'!BV$6:BV$37)-MIN('02 (ind)'!BV$6:BV$37))),ABS(-100+(100*(('02 (ind)'!BV12-MIN('02 (ind)'!BV$6:BV$37))/(MAX('02 (ind)'!BV$6:BV$37)-MIN('02 (ind)'!BV$6:BV$37))))))</f>
        <v>0</v>
      </c>
      <c r="BW13" s="75">
        <f>IF('02 (ind)'!BW$1="si",100*(('02 (ind)'!BW12-MIN('02 (ind)'!BW$6:BW$37))/(MAX('02 (ind)'!BW$6:BW$37)-MIN('02 (ind)'!BW$6:BW$37))),ABS(-100+(100*(('02 (ind)'!BW12-MIN('02 (ind)'!BW$6:BW$37))/(MAX('02 (ind)'!BW$6:BW$37)-MIN('02 (ind)'!BW$6:BW$37))))))</f>
        <v>65.625410158813494</v>
      </c>
      <c r="BX13" s="75">
        <f>IF('02 (ind)'!BX$1="si",100*(('02 (ind)'!BX12-MIN('02 (ind)'!BX$6:BX$37))/(MAX('02 (ind)'!BX$6:BX$37)-MIN('02 (ind)'!BX$6:BX$37))),ABS(-100+(100*(('02 (ind)'!BX12-MIN('02 (ind)'!BX$6:BX$37))/(MAX('02 (ind)'!BX$6:BX$37)-MIN('02 (ind)'!BX$6:BX$37))))))</f>
        <v>29.595235286224948</v>
      </c>
      <c r="BY13" s="75">
        <f>IF('02 (ind)'!BY$1="si",100*(('02 (ind)'!BY12-MIN('02 (ind)'!BY$6:BY$37))/(MAX('02 (ind)'!BY$6:BY$37)-MIN('02 (ind)'!BY$6:BY$37))),ABS(-100+(100*(('02 (ind)'!BY12-MIN('02 (ind)'!BY$6:BY$37))/(MAX('02 (ind)'!BY$6:BY$37)-MIN('02 (ind)'!BY$6:BY$37))))))</f>
        <v>0</v>
      </c>
      <c r="BZ13" s="75">
        <f>IF('02 (ind)'!BZ$1="si",100*(('02 (ind)'!BZ12-MIN('02 (ind)'!BZ$6:BZ$37))/(MAX('02 (ind)'!BZ$6:BZ$37)-MIN('02 (ind)'!BZ$6:BZ$37))),ABS(-100+(100*(('02 (ind)'!BZ12-MIN('02 (ind)'!BZ$6:BZ$37))/(MAX('02 (ind)'!BZ$6:BZ$37)-MIN('02 (ind)'!BZ$6:BZ$37))))))</f>
        <v>78.278438260879796</v>
      </c>
      <c r="CA13" s="75">
        <f>IF('02 (ind)'!CA$1="si",100*(('02 (ind)'!CA12-MIN('02 (ind)'!CA$6:CA$37))/(MAX('02 (ind)'!CA$6:CA$37)-MIN('02 (ind)'!CA$6:CA$37))),ABS(-100+(100*(('02 (ind)'!CA12-MIN('02 (ind)'!CA$6:CA$37))/(MAX('02 (ind)'!CA$6:CA$37)-MIN('02 (ind)'!CA$6:CA$37))))))</f>
        <v>52.688082186272112</v>
      </c>
      <c r="CB13" s="75">
        <f>IF('02 (ind)'!CB$1="si",100*(('02 (ind)'!CB12-MIN('02 (ind)'!CB$6:CB$37))/(MAX('02 (ind)'!CB$6:CB$37)-MIN('02 (ind)'!CB$6:CB$37))),ABS(-100+(100*(('02 (ind)'!CB12-MIN('02 (ind)'!CB$6:CB$37))/(MAX('02 (ind)'!CB$6:CB$37)-MIN('02 (ind)'!CB$6:CB$37))))))</f>
        <v>89.189189189189179</v>
      </c>
      <c r="CC13" s="75">
        <f>IF('02 (ind)'!CC$1="si",100*(('02 (ind)'!CC12-MIN('02 (ind)'!CC$6:CC$37))/(MAX('02 (ind)'!CC$6:CC$37)-MIN('02 (ind)'!CC$6:CC$37))),ABS(-100+(100*(('02 (ind)'!CC12-MIN('02 (ind)'!CC$6:CC$37))/(MAX('02 (ind)'!CC$6:CC$37)-MIN('02 (ind)'!CC$6:CC$37))))))</f>
        <v>77.97836303637807</v>
      </c>
      <c r="CD13" s="75">
        <f>IF('02 (ind)'!CD$1="si",100*(('02 (ind)'!CD12-MIN('02 (ind)'!CD$6:CD$37))/(MAX('02 (ind)'!CD$6:CD$37)-MIN('02 (ind)'!CD$6:CD$37))),ABS(-100+(100*(('02 (ind)'!CD12-MIN('02 (ind)'!CD$6:CD$37))/(MAX('02 (ind)'!CD$6:CD$37)-MIN('02 (ind)'!CD$6:CD$37))))))</f>
        <v>6.5588068045138197</v>
      </c>
      <c r="CE13" s="75">
        <f>IF('02 (ind)'!CE$1="si",100*(('02 (ind)'!CE12-MIN('02 (ind)'!CE$6:CE$37))/(MAX('02 (ind)'!CE$6:CE$37)-MIN('02 (ind)'!CE$6:CE$37))),ABS(-100+(100*(('02 (ind)'!CE12-MIN('02 (ind)'!CE$6:CE$37))/(MAX('02 (ind)'!CE$6:CE$37)-MIN('02 (ind)'!CE$6:CE$37))))))</f>
        <v>11.226523335684472</v>
      </c>
      <c r="CF13" s="75">
        <f>IF('02 (ind)'!CF$1="si",100*(('02 (ind)'!CF12-MIN('02 (ind)'!CF$6:CF$37))/(MAX('02 (ind)'!CF$6:CF$37)-MIN('02 (ind)'!CF$6:CF$37))),ABS(-100+(100*(('02 (ind)'!CF12-MIN('02 (ind)'!CF$6:CF$37))/(MAX('02 (ind)'!CF$6:CF$37)-MIN('02 (ind)'!CF$6:CF$37))))))</f>
        <v>30.426991678894595</v>
      </c>
      <c r="CG13" s="75">
        <f>IF('02 (ind)'!CG$1="si",100*(('02 (ind)'!CG12-MIN('02 (ind)'!CG$6:CG$37))/(MAX('02 (ind)'!CG$6:CG$37)-MIN('02 (ind)'!CG$6:CG$37))),ABS(-100+(100*(('02 (ind)'!CG12-MIN('02 (ind)'!CG$6:CG$37))/(MAX('02 (ind)'!CG$6:CG$37)-MIN('02 (ind)'!CG$6:CG$37))))))</f>
        <v>9.9521295752524619</v>
      </c>
      <c r="CH13" s="75">
        <f>IF('02 (ind)'!CH$1="si",100*(('02 (ind)'!CH12-MIN('02 (ind)'!CH$6:CH$37))/(MAX('02 (ind)'!CH$6:CH$37)-MIN('02 (ind)'!CH$6:CH$37))),ABS(-100+(100*(('02 (ind)'!CH12-MIN('02 (ind)'!CH$6:CH$37))/(MAX('02 (ind)'!CH$6:CH$37)-MIN('02 (ind)'!CH$6:CH$37))))))</f>
        <v>11.240675126198941</v>
      </c>
      <c r="CI13" s="75">
        <f>IF('02 (ind)'!CI$1="si",100*(('02 (ind)'!CI12-MIN('02 (ind)'!CI$6:CI$37))/(MAX('02 (ind)'!CI$6:CI$37)-MIN('02 (ind)'!CI$6:CI$37))),ABS(-100+(100*(('02 (ind)'!CI12-MIN('02 (ind)'!CI$6:CI$37))/(MAX('02 (ind)'!CI$6:CI$37)-MIN('02 (ind)'!CI$6:CI$37))))))</f>
        <v>26.519642786505671</v>
      </c>
      <c r="CJ13" s="75">
        <f>IF('02 (ind)'!CJ$1="si",100*(('02 (ind)'!CJ12-MIN('02 (ind)'!CJ$6:CJ$37))/(MAX('02 (ind)'!CJ$6:CJ$37)-MIN('02 (ind)'!CJ$6:CJ$37))),ABS(-100+(100*(('02 (ind)'!CJ12-MIN('02 (ind)'!CJ$6:CJ$37))/(MAX('02 (ind)'!CJ$6:CJ$37)-MIN('02 (ind)'!CJ$6:CJ$37))))))</f>
        <v>17.545554578731416</v>
      </c>
      <c r="CK13" s="75">
        <f>IF('02 (ind)'!CK$1="si",100*(('02 (ind)'!CK12-MIN('02 (ind)'!CK$6:CK$37))/(MAX('02 (ind)'!CK$6:CK$37)-MIN('02 (ind)'!CK$6:CK$37))),ABS(-100+(100*(('02 (ind)'!CK12-MIN('02 (ind)'!CK$6:CK$37))/(MAX('02 (ind)'!CK$6:CK$37)-MIN('02 (ind)'!CK$6:CK$37))))))</f>
        <v>19.595488553814882</v>
      </c>
      <c r="CL13" s="75">
        <f>IF('02 (ind)'!CL$1="si",100*(('02 (ind)'!CL12-MIN('02 (ind)'!CL$6:CL$37))/(MAX('02 (ind)'!CL$6:CL$37)-MIN('02 (ind)'!CL$6:CL$37))),ABS(-100+(100*(('02 (ind)'!CL12-MIN('02 (ind)'!CL$6:CL$37))/(MAX('02 (ind)'!CL$6:CL$37)-MIN('02 (ind)'!CL$6:CL$37))))))</f>
        <v>10.567849286213781</v>
      </c>
      <c r="CM13" s="75">
        <f>IF('02 (ind)'!CM$1="si",100*(('02 (ind)'!CM12-MIN('02 (ind)'!CM$6:CM$37))/(MAX('02 (ind)'!CM$6:CM$37)-MIN('02 (ind)'!CM$6:CM$37))),ABS(-100+(100*(('02 (ind)'!CM12-MIN('02 (ind)'!CM$6:CM$37))/(MAX('02 (ind)'!CM$6:CM$37)-MIN('02 (ind)'!CM$6:CM$37))))))</f>
        <v>10.707771538562669</v>
      </c>
    </row>
    <row r="14" spans="1:91">
      <c r="A14" s="18" t="s">
        <v>213</v>
      </c>
      <c r="B14" s="87">
        <f>IF('02 (ind)'!B$1="si",100*(('02 (ind)'!B13-MIN('02 (ind)'!B$6:B$37))/(MAX('02 (ind)'!B$6:B$37)-MIN('02 (ind)'!B$6:B$37))),ABS(-100+(100*(('02 (ind)'!B13-MIN('02 (ind)'!B$6:B$37))/(MAX('02 (ind)'!B$6:B$37)-MIN('02 (ind)'!B$6:B$37))))))</f>
        <v>0.15705167770213502</v>
      </c>
      <c r="C14" s="87">
        <f>IF('02 (ind)'!C$1="si",100*(('02 (ind)'!C13-MIN('02 (ind)'!C$6:C$37))/(MAX('02 (ind)'!C$6:C$37)-MIN('02 (ind)'!C$6:C$37))),ABS(-100+(100*(('02 (ind)'!C13-MIN('02 (ind)'!C$6:C$37))/(MAX('02 (ind)'!C$6:C$37)-MIN('02 (ind)'!C$6:C$37))))))</f>
        <v>61.51965346234762</v>
      </c>
      <c r="D14" s="87">
        <f>IF('02 (ind)'!D$1="si",100*(('02 (ind)'!D13-MIN('02 (ind)'!D$6:D$37))/(MAX('02 (ind)'!D$6:D$37)-MIN('02 (ind)'!D$6:D$37))),ABS(-100+(100*(('02 (ind)'!D13-MIN('02 (ind)'!D$6:D$37))/(MAX('02 (ind)'!D$6:D$37)-MIN('02 (ind)'!D$6:D$37))))))</f>
        <v>86.590851097048997</v>
      </c>
      <c r="E14" s="87">
        <f>IF('02 (ind)'!E$1="si",100*(('02 (ind)'!E13-MIN('02 (ind)'!E$6:E$37))/(MAX('02 (ind)'!E$6:E$37)-MIN('02 (ind)'!E$6:E$37))),ABS(-100+(100*(('02 (ind)'!E13-MIN('02 (ind)'!E$6:E$37))/(MAX('02 (ind)'!E$6:E$37)-MIN('02 (ind)'!E$6:E$37))))))</f>
        <v>100</v>
      </c>
      <c r="F14" s="87">
        <f>IF('02 (ind)'!F$1="si",100*(('02 (ind)'!F13-MIN('02 (ind)'!F$6:F$37))/(MAX('02 (ind)'!F$6:F$37)-MIN('02 (ind)'!F$6:F$37))),ABS(-100+(100*(('02 (ind)'!F13-MIN('02 (ind)'!F$6:F$37))/(MAX('02 (ind)'!F$6:F$37)-MIN('02 (ind)'!F$6:F$37))))))</f>
        <v>75.531914893617014</v>
      </c>
      <c r="G14" s="87">
        <f>IF('02 (ind)'!G$1="si",100*(('02 (ind)'!G13-MIN('02 (ind)'!G$6:G$37))/(MAX('02 (ind)'!G$6:G$37)-MIN('02 (ind)'!G$6:G$37))),ABS(-100+(100*(('02 (ind)'!G13-MIN('02 (ind)'!G$6:G$37))/(MAX('02 (ind)'!G$6:G$37)-MIN('02 (ind)'!G$6:G$37))))))</f>
        <v>62.240663900414937</v>
      </c>
      <c r="H14" s="87">
        <f>IF('02 (ind)'!H$1="si",100*(('02 (ind)'!H13-MIN('02 (ind)'!H$6:H$37))/(MAX('02 (ind)'!H$6:H$37)-MIN('02 (ind)'!H$6:H$37))),ABS(-100+(100*(('02 (ind)'!H13-MIN('02 (ind)'!H$6:H$37))/(MAX('02 (ind)'!H$6:H$37)-MIN('02 (ind)'!H$6:H$37))))))</f>
        <v>73.695198329853866</v>
      </c>
      <c r="I14" s="87">
        <f>IF('02 (ind)'!I$1="si",100*(('02 (ind)'!I13-MIN('02 (ind)'!I$6:I$37))/(MAX('02 (ind)'!I$6:I$37)-MIN('02 (ind)'!I$6:I$37))),ABS(-100+(100*(('02 (ind)'!I13-MIN('02 (ind)'!I$6:I$37))/(MAX('02 (ind)'!I$6:I$37)-MIN('02 (ind)'!I$6:I$37))))))</f>
        <v>89.28</v>
      </c>
      <c r="J14" s="87">
        <f>IF('02 (ind)'!J$1="si",100*(('02 (ind)'!J13-MIN('02 (ind)'!J$6:J$37))/(MAX('02 (ind)'!J$6:J$37)-MIN('02 (ind)'!J$6:J$37))),ABS(-100+(100*(('02 (ind)'!J13-MIN('02 (ind)'!J$6:J$37))/(MAX('02 (ind)'!J$6:J$37)-MIN('02 (ind)'!J$6:J$37))))))</f>
        <v>8.2278481012658293</v>
      </c>
      <c r="K14" s="87">
        <f>IF('02 (ind)'!K$1="si",100*(('02 (ind)'!K13-MIN('02 (ind)'!K$6:K$37))/(MAX('02 (ind)'!K$6:K$37)-MIN('02 (ind)'!K$6:K$37))),ABS(-100+(100*(('02 (ind)'!K13-MIN('02 (ind)'!K$6:K$37))/(MAX('02 (ind)'!K$6:K$37)-MIN('02 (ind)'!K$6:K$37))))))</f>
        <v>33.177022548184766</v>
      </c>
      <c r="L14" s="87">
        <f>IF('02 (ind)'!L$1="si",100*(('02 (ind)'!L13-MIN('02 (ind)'!L$6:L$37))/(MAX('02 (ind)'!L$6:L$37)-MIN('02 (ind)'!L$6:L$37))),ABS(-100+(100*(('02 (ind)'!L13-MIN('02 (ind)'!L$6:L$37))/(MAX('02 (ind)'!L$6:L$37)-MIN('02 (ind)'!L$6:L$37))))))</f>
        <v>68.947968993884629</v>
      </c>
      <c r="M14" s="87">
        <f>IF('02 (ind)'!M$1="si",100*(('02 (ind)'!M13-MIN('02 (ind)'!M$6:M$37))/(MAX('02 (ind)'!M$6:M$37)-MIN('02 (ind)'!M$6:M$37))),ABS(-100+(100*(('02 (ind)'!M13-MIN('02 (ind)'!M$6:M$37))/(MAX('02 (ind)'!M$6:M$37)-MIN('02 (ind)'!M$6:M$37))))))</f>
        <v>6.5479769043968847</v>
      </c>
      <c r="N14" s="87">
        <f>IF('02 (ind)'!N$1="si",100*(('02 (ind)'!N13-MIN('02 (ind)'!N$6:N$37))/(MAX('02 (ind)'!N$6:N$37)-MIN('02 (ind)'!N$6:N$37))),ABS(-100+(100*(('02 (ind)'!N13-MIN('02 (ind)'!N$6:N$37))/(MAX('02 (ind)'!N$6:N$37)-MIN('02 (ind)'!N$6:N$37))))))</f>
        <v>61.763716724126027</v>
      </c>
      <c r="O14" s="87">
        <f>IF('02 (ind)'!O$1="si",100*(('02 (ind)'!O13-MIN('02 (ind)'!O$6:O$37))/(MAX('02 (ind)'!O$6:O$37)-MIN('02 (ind)'!O$6:O$37))),ABS(-100+(100*(('02 (ind)'!O13-MIN('02 (ind)'!O$6:O$37))/(MAX('02 (ind)'!O$6:O$37)-MIN('02 (ind)'!O$6:O$37))))))</f>
        <v>97.826086956521735</v>
      </c>
      <c r="P14" s="87">
        <f>IF('02 (ind)'!P$1="si",100*(('02 (ind)'!P13-MIN('02 (ind)'!P$6:P$37))/(MAX('02 (ind)'!P$6:P$37)-MIN('02 (ind)'!P$6:P$37))),ABS(-100+(100*(('02 (ind)'!P13-MIN('02 (ind)'!P$6:P$37))/(MAX('02 (ind)'!P$6:P$37)-MIN('02 (ind)'!P$6:P$37))))))</f>
        <v>68.061072830778173</v>
      </c>
      <c r="Q14" s="87">
        <f>IF('02 (ind)'!Q$1="si",100*(('02 (ind)'!Q13-MIN('02 (ind)'!Q$6:Q$37))/(MAX('02 (ind)'!Q$6:Q$37)-MIN('02 (ind)'!Q$6:Q$37))),ABS(-100+(100*(('02 (ind)'!Q13-MIN('02 (ind)'!Q$6:Q$37))/(MAX('02 (ind)'!Q$6:Q$37)-MIN('02 (ind)'!Q$6:Q$37))))))</f>
        <v>1.4575476350539336</v>
      </c>
      <c r="R14" s="87">
        <f>IF('02 (ind)'!R$1="si",100*(('02 (ind)'!R13-MIN('02 (ind)'!R$6:R$37))/(MAX('02 (ind)'!R$6:R$37)-MIN('02 (ind)'!R$6:R$37))),ABS(-100+(100*(('02 (ind)'!R13-MIN('02 (ind)'!R$6:R$37))/(MAX('02 (ind)'!R$6:R$37)-MIN('02 (ind)'!R$6:R$37))))))</f>
        <v>0.59348099676022392</v>
      </c>
      <c r="S14" s="75">
        <f>ABS(ABS(('02 (ind)'!S13-((MAX('02 (ind)'!S$6:S$37)+MIN('02 (ind)'!S$6:S$37))/2))/(((MAX('02 (ind)'!S$6:S$37)+MIN('02 (ind)'!S$6:S$37))/2)-MAX('02 (ind)'!S$6:S$37))*100)-100)</f>
        <v>46.816322232238704</v>
      </c>
      <c r="T14" s="75">
        <f>IF('02 (ind)'!T$1="si",100*(('02 (ind)'!T13-MIN('02 (ind)'!T$6:T$37))/(MAX('02 (ind)'!T$6:T$37)-MIN('02 (ind)'!T$6:T$37))),ABS(-100+(100*(('02 (ind)'!T13-MIN('02 (ind)'!T$6:T$37))/(MAX('02 (ind)'!T$6:T$37)-MIN('02 (ind)'!T$6:T$37))))))</f>
        <v>4.7181885879177141</v>
      </c>
      <c r="U14" s="75">
        <f>IF('02 (ind)'!U$1="si",100*(('02 (ind)'!U13-MIN('02 (ind)'!U$6:U$37))/(MAX('02 (ind)'!U$6:U$37)-MIN('02 (ind)'!U$6:U$37))),ABS(-100+(100*(('02 (ind)'!U13-MIN('02 (ind)'!U$6:U$37))/(MAX('02 (ind)'!U$6:U$37)-MIN('02 (ind)'!U$6:U$37))))))</f>
        <v>50</v>
      </c>
      <c r="V14" s="75">
        <f>IF('02 (ind)'!V$1="si",100*(('02 (ind)'!V13-MIN('02 (ind)'!V$6:V$37))/(MAX('02 (ind)'!V$6:V$37)-MIN('02 (ind)'!V$6:V$37))),ABS(-100+(100*(('02 (ind)'!V13-MIN('02 (ind)'!V$6:V$37))/(MAX('02 (ind)'!V$6:V$37)-MIN('02 (ind)'!V$6:V$37))))))</f>
        <v>91.160220994475139</v>
      </c>
      <c r="W14" s="75">
        <f>IF('02 (ind)'!W$1="si",100*(('02 (ind)'!W13-MIN('02 (ind)'!W$6:W$37))/(MAX('02 (ind)'!W$6:W$37)-MIN('02 (ind)'!W$6:W$37))),ABS(-100+(100*(('02 (ind)'!W13-MIN('02 (ind)'!W$6:W$37))/(MAX('02 (ind)'!W$6:W$37)-MIN('02 (ind)'!W$6:W$37))))))</f>
        <v>50.223053819003191</v>
      </c>
      <c r="X14" s="75">
        <f>IF('02 (ind)'!X$1="si",100*(('02 (ind)'!X13-MIN('02 (ind)'!X$6:X$37))/(MAX('02 (ind)'!X$6:X$37)-MIN('02 (ind)'!X$6:X$37))),ABS(-100+(100*(('02 (ind)'!X13-MIN('02 (ind)'!X$6:X$37))/(MAX('02 (ind)'!X$6:X$37)-MIN('02 (ind)'!X$6:X$37))))))</f>
        <v>93.342173703842207</v>
      </c>
      <c r="Y14" s="75">
        <f>IF('02 (ind)'!Y$1="si",100*(('02 (ind)'!Y13-MIN('02 (ind)'!Y$6:Y$37))/(MAX('02 (ind)'!Y$6:Y$37)-MIN('02 (ind)'!Y$6:Y$37))),ABS(-100+(100*(('02 (ind)'!Y13-MIN('02 (ind)'!Y$6:Y$37))/(MAX('02 (ind)'!Y$6:Y$37)-MIN('02 (ind)'!Y$6:Y$37))))))</f>
        <v>82.050422421885472</v>
      </c>
      <c r="Z14" s="75">
        <f>IF('02 (ind)'!Z$1="si",100*(('02 (ind)'!Z13-MIN('02 (ind)'!Z$6:Z$37))/(MAX('02 (ind)'!Z$6:Z$37)-MIN('02 (ind)'!Z$6:Z$37))),ABS(-100+(100*(('02 (ind)'!Z13-MIN('02 (ind)'!Z$6:Z$37))/(MAX('02 (ind)'!Z$6:Z$37)-MIN('02 (ind)'!Z$6:Z$37))))))</f>
        <v>22.807163566180833</v>
      </c>
      <c r="AA14" s="75">
        <f>IF('02 (ind)'!AA$1="si",100*(('02 (ind)'!AA13-MIN('02 (ind)'!AA$6:AA$37))/(MAX('02 (ind)'!AA$6:AA$37)-MIN('02 (ind)'!AA$6:AA$37))),ABS(-100+(100*(('02 (ind)'!AA13-MIN('02 (ind)'!AA$6:AA$37))/(MAX('02 (ind)'!AA$6:AA$37)-MIN('02 (ind)'!AA$6:AA$37))))))</f>
        <v>76.34790990329131</v>
      </c>
      <c r="AB14" s="75">
        <f>IF('02 (ind)'!AB$1="si",100*(('02 (ind)'!AB13-MIN('02 (ind)'!AB$6:AB$37))/(MAX('02 (ind)'!AB$6:AB$37)-MIN('02 (ind)'!AB$6:AB$37))),ABS(-100+(100*(('02 (ind)'!AB13-MIN('02 (ind)'!AB$6:AB$37))/(MAX('02 (ind)'!AB$6:AB$37)-MIN('02 (ind)'!AB$6:AB$37))))))</f>
        <v>38.994418579623691</v>
      </c>
      <c r="AC14" s="75">
        <f>IF('02 (ind)'!AC$1="si",100*(('02 (ind)'!AC13-MIN('02 (ind)'!AC$6:AC$37))/(MAX('02 (ind)'!AC$6:AC$37)-MIN('02 (ind)'!AC$6:AC$37))),ABS(-100+(100*(('02 (ind)'!AC13-MIN('02 (ind)'!AC$6:AC$37))/(MAX('02 (ind)'!AC$6:AC$37)-MIN('02 (ind)'!AC$6:AC$37))))))</f>
        <v>49.798656333600412</v>
      </c>
      <c r="AD14" s="75">
        <f>IF('02 (ind)'!AD$1="si",100*(('02 (ind)'!AD13-MIN('02 (ind)'!AD$6:AD$37))/(MAX('02 (ind)'!AD$6:AD$37)-MIN('02 (ind)'!AD$6:AD$37))),ABS(-100+(100*(('02 (ind)'!AD13-MIN('02 (ind)'!AD$6:AD$37))/(MAX('02 (ind)'!AD$6:AD$37)-MIN('02 (ind)'!AD$6:AD$37))))))</f>
        <v>48.978862106058045</v>
      </c>
      <c r="AE14" s="75">
        <f>IF('02 (ind)'!AE$1="si",100*(('02 (ind)'!AE13-MIN('02 (ind)'!AE$6:AE$37))/(MAX('02 (ind)'!AE$6:AE$37)-MIN('02 (ind)'!AE$6:AE$37))),ABS(-100+(100*(('02 (ind)'!AE13-MIN('02 (ind)'!AE$6:AE$37))/(MAX('02 (ind)'!AE$6:AE$37)-MIN('02 (ind)'!AE$6:AE$37))))))</f>
        <v>65.421624391832864</v>
      </c>
      <c r="AF14" s="75">
        <f>IF('02 (ind)'!AF$1="si",100*(('02 (ind)'!AF13-MIN('02 (ind)'!AF$6:AF$37))/(MAX('02 (ind)'!AF$6:AF$37)-MIN('02 (ind)'!AF$6:AF$37))),ABS(-100+(100*(('02 (ind)'!AF13-MIN('02 (ind)'!AF$6:AF$37))/(MAX('02 (ind)'!AF$6:AF$37)-MIN('02 (ind)'!AF$6:AF$37))))))</f>
        <v>80.327868852459005</v>
      </c>
      <c r="AG14" s="75">
        <f>IF('02 (ind)'!AG$1="si",100*(('02 (ind)'!AG13-MIN('02 (ind)'!AG$6:AG$37))/(MAX('02 (ind)'!AG$6:AG$37)-MIN('02 (ind)'!AG$6:AG$37))),ABS(-100+(100*(('02 (ind)'!AG13-MIN('02 (ind)'!AG$6:AG$37))/(MAX('02 (ind)'!AG$6:AG$37)-MIN('02 (ind)'!AG$6:AG$37))))))</f>
        <v>38.403041825095045</v>
      </c>
      <c r="AH14" s="75">
        <f>IF('02 (ind)'!AH$1="si",100*(('02 (ind)'!AH13-MIN('02 (ind)'!AH$6:AH$37))/(MAX('02 (ind)'!AH$6:AH$37)-MIN('02 (ind)'!AH$6:AH$37))),ABS(-100+(100*(('02 (ind)'!AH13-MIN('02 (ind)'!AH$6:AH$37))/(MAX('02 (ind)'!AH$6:AH$37)-MIN('02 (ind)'!AH$6:AH$37))))))</f>
        <v>51.582278481012658</v>
      </c>
      <c r="AI14" s="75">
        <f>IF('02 (ind)'!AI$1="si",100*(('02 (ind)'!AI13-MIN('02 (ind)'!AI$6:AI$37))/(MAX('02 (ind)'!AI$6:AI$37)-MIN('02 (ind)'!AI$6:AI$37))),ABS(-100+(100*(('02 (ind)'!AI13-MIN('02 (ind)'!AI$6:AI$37))/(MAX('02 (ind)'!AI$6:AI$37)-MIN('02 (ind)'!AI$6:AI$37))))))</f>
        <v>1.0796536150199691</v>
      </c>
      <c r="AJ14" s="75">
        <f>IF('02 (ind)'!AJ$1="si",100*(('02 (ind)'!AJ13-MIN('02 (ind)'!AJ$6:AJ$37))/(MAX('02 (ind)'!AJ$6:AJ$37)-MIN('02 (ind)'!AJ$6:AJ$37))),ABS(-100+(100*(('02 (ind)'!AJ13-MIN('02 (ind)'!AJ$6:AJ$37))/(MAX('02 (ind)'!AJ$6:AJ$37)-MIN('02 (ind)'!AJ$6:AJ$37))))))</f>
        <v>72.531645569620238</v>
      </c>
      <c r="AK14" s="75">
        <f>IF('02 (ind)'!AK$1="si",100*(('02 (ind)'!AK13-MIN('02 (ind)'!AK$6:AK$37))/(MAX('02 (ind)'!AK$6:AK$37)-MIN('02 (ind)'!AK$6:AK$37))),ABS(-100+(100*(('02 (ind)'!AK13-MIN('02 (ind)'!AK$6:AK$37))/(MAX('02 (ind)'!AK$6:AK$37)-MIN('02 (ind)'!AK$6:AK$37))))))</f>
        <v>6.854185808674516</v>
      </c>
      <c r="AL14" s="75">
        <f>IF('02 (ind)'!AL$1="si",100*(('02 (ind)'!AL13-MIN('02 (ind)'!AL$6:AL$37))/(MAX('02 (ind)'!AL$6:AL$37)-MIN('02 (ind)'!AL$6:AL$37))),ABS(-100+(100*(('02 (ind)'!AL13-MIN('02 (ind)'!AL$6:AL$37))/(MAX('02 (ind)'!AL$6:AL$37)-MIN('02 (ind)'!AL$6:AL$37))))))</f>
        <v>84.250582587534481</v>
      </c>
      <c r="AM14" s="75">
        <f>IF('02 (ind)'!AM$1="si",100*(('02 (ind)'!AM13-MIN('02 (ind)'!AM$6:AM$37))/(MAX('02 (ind)'!AM$6:AM$37)-MIN('02 (ind)'!AM$6:AM$37))),ABS(-100+(100*(('02 (ind)'!AM13-MIN('02 (ind)'!AM$6:AM$37))/(MAX('02 (ind)'!AM$6:AM$37)-MIN('02 (ind)'!AM$6:AM$37))))))</f>
        <v>99.250899493494714</v>
      </c>
      <c r="AN14" s="75">
        <f>IF('02 (ind)'!AN$1="si",100*(('02 (ind)'!AN13-MIN('02 (ind)'!AN$6:AN$37))/(MAX('02 (ind)'!AN$6:AN$37)-MIN('02 (ind)'!AN$6:AN$37))),ABS(-100+(100*(('02 (ind)'!AN13-MIN('02 (ind)'!AN$6:AN$37))/(MAX('02 (ind)'!AN$6:AN$37)-MIN('02 (ind)'!AN$6:AN$37))))))</f>
        <v>67.113964980085996</v>
      </c>
      <c r="AO14" s="75">
        <f>IF('02 (ind)'!AO$1="si",100*(('02 (ind)'!AO13-MIN('02 (ind)'!AO$6:AO$37))/(MAX('02 (ind)'!AO$6:AO$37)-MIN('02 (ind)'!AO$6:AO$37))),ABS(-100+(100*(('02 (ind)'!AO13-MIN('02 (ind)'!AO$6:AO$37))/(MAX('02 (ind)'!AO$6:AO$37)-MIN('02 (ind)'!AO$6:AO$37))))))</f>
        <v>45.753279698750084</v>
      </c>
      <c r="AP14" s="75">
        <f>IF('02 (ind)'!AP$1="si",100*(('02 (ind)'!AP13-MIN('02 (ind)'!AP$6:AP$37))/(MAX('02 (ind)'!AP$6:AP$37)-MIN('02 (ind)'!AP$6:AP$37))),ABS(-100+(100*(('02 (ind)'!AP13-MIN('02 (ind)'!AP$6:AP$37))/(MAX('02 (ind)'!AP$6:AP$37)-MIN('02 (ind)'!AP$6:AP$37))))))</f>
        <v>85.253444570771848</v>
      </c>
      <c r="AQ14" s="75">
        <f>IF('02 (ind)'!AQ$1="si",100*(('02 (ind)'!AQ13-MIN('02 (ind)'!AQ$6:AQ$37))/(MAX('02 (ind)'!AQ$6:AQ$37)-MIN('02 (ind)'!AQ$6:AQ$37))),ABS(-100+(100*(('02 (ind)'!AQ13-MIN('02 (ind)'!AQ$6:AQ$37))/(MAX('02 (ind)'!AQ$6:AQ$37)-MIN('02 (ind)'!AQ$6:AQ$37))))))</f>
        <v>8.7794877407340479</v>
      </c>
      <c r="AR14" s="75">
        <f>IF('02 (ind)'!AR$1="si",100*(('02 (ind)'!AR13-MIN('02 (ind)'!AR$6:AR$37))/(MAX('02 (ind)'!AR$6:AR$37)-MIN('02 (ind)'!AR$6:AR$37))),ABS(-100+(100*(('02 (ind)'!AR13-MIN('02 (ind)'!AR$6:AR$37))/(MAX('02 (ind)'!AR$6:AR$37)-MIN('02 (ind)'!AR$6:AR$37))))))</f>
        <v>94.187014398985966</v>
      </c>
      <c r="AS14" s="75">
        <f>IF('02 (ind)'!AS$1="si",100*(('02 (ind)'!AS13-MIN('02 (ind)'!AS$6:AS$37))/(MAX('02 (ind)'!AS$6:AS$37)-MIN('02 (ind)'!AS$6:AS$37))),ABS(-100+(100*(('02 (ind)'!AS13-MIN('02 (ind)'!AS$6:AS$37))/(MAX('02 (ind)'!AS$6:AS$37)-MIN('02 (ind)'!AS$6:AS$37))))))</f>
        <v>55.403668362722733</v>
      </c>
      <c r="AT14" s="75">
        <f>IF('02 (ind)'!AT$1="si",100*(('02 (ind)'!AT13-MIN('02 (ind)'!AT$6:AT$37))/(MAX('02 (ind)'!AT$6:AT$37)-MIN('02 (ind)'!AT$6:AT$37))),ABS(-100+(100*(('02 (ind)'!AT13-MIN('02 (ind)'!AT$6:AT$37))/(MAX('02 (ind)'!AT$6:AT$37)-MIN('02 (ind)'!AT$6:AT$37))))))</f>
        <v>0</v>
      </c>
      <c r="AU14" s="75">
        <f>IF('02 (ind)'!AU$1="si",100*(('02 (ind)'!AU13-MIN('02 (ind)'!AU$6:AU$37))/(MAX('02 (ind)'!AU$6:AU$37)-MIN('02 (ind)'!AU$6:AU$37))),ABS(-100+(100*(('02 (ind)'!AU13-MIN('02 (ind)'!AU$6:AU$37))/(MAX('02 (ind)'!AU$6:AU$37)-MIN('02 (ind)'!AU$6:AU$37))))))</f>
        <v>90.550458715596321</v>
      </c>
      <c r="AV14" s="75">
        <f>IF('02 (ind)'!AV$1="si",100*(('02 (ind)'!AV13-MIN('02 (ind)'!AV$6:AV$37))/(MAX('02 (ind)'!AV$6:AV$37)-MIN('02 (ind)'!AV$6:AV$37))),ABS(-100+(100*(('02 (ind)'!AV13-MIN('02 (ind)'!AV$6:AV$37))/(MAX('02 (ind)'!AV$6:AV$37)-MIN('02 (ind)'!AV$6:AV$37))))))</f>
        <v>64.12478336221838</v>
      </c>
      <c r="AW14" s="75">
        <f>IF('02 (ind)'!AW$1="si",100*(('02 (ind)'!AW13-MIN('02 (ind)'!AW$6:AW$37))/(MAX('02 (ind)'!AW$6:AW$37)-MIN('02 (ind)'!AW$6:AW$37))),ABS(-100+(100*(('02 (ind)'!AW13-MIN('02 (ind)'!AW$6:AW$37))/(MAX('02 (ind)'!AW$6:AW$37)-MIN('02 (ind)'!AW$6:AW$37))))))</f>
        <v>73.09486780715396</v>
      </c>
      <c r="AX14" s="75">
        <f>IF('02 (ind)'!AX$1="si",100*(('02 (ind)'!AX13-MIN('02 (ind)'!AX$6:AX$37))/(MAX('02 (ind)'!AX$6:AX$37)-MIN('02 (ind)'!AX$6:AX$37))),ABS(-100+(100*(('02 (ind)'!AX13-MIN('02 (ind)'!AX$6:AX$37))/(MAX('02 (ind)'!AX$6:AX$37)-MIN('02 (ind)'!AX$6:AX$37))))))</f>
        <v>32.464222042009212</v>
      </c>
      <c r="AY14" s="75">
        <f>IF('02 (ind)'!AY$1="si",100*(('02 (ind)'!AY13-MIN('02 (ind)'!AY$6:AY$37))/(MAX('02 (ind)'!AY$6:AY$37)-MIN('02 (ind)'!AY$6:AY$37))),ABS(-100+(100*(('02 (ind)'!AY13-MIN('02 (ind)'!AY$6:AY$37))/(MAX('02 (ind)'!AY$6:AY$37)-MIN('02 (ind)'!AY$6:AY$37))))))</f>
        <v>56.232159847764073</v>
      </c>
      <c r="AZ14" s="75">
        <f>IF('02 (ind)'!AZ$1="si",100*(('02 (ind)'!AZ13-MIN('02 (ind)'!AZ$6:AZ$37))/(MAX('02 (ind)'!AZ$6:AZ$37)-MIN('02 (ind)'!AZ$6:AZ$37))),ABS(-100+(100*(('02 (ind)'!AZ13-MIN('02 (ind)'!AZ$6:AZ$37))/(MAX('02 (ind)'!AZ$6:AZ$37)-MIN('02 (ind)'!AZ$6:AZ$37))))))</f>
        <v>1.131173587299344</v>
      </c>
      <c r="BA14" s="75">
        <f>IF('02 (ind)'!BA$1="si",100*(('02 (ind)'!BA13-MIN('02 (ind)'!BA$6:BA$37))/(MAX('02 (ind)'!BA$6:BA$37)-MIN('02 (ind)'!BA$6:BA$37))),ABS(-100+(100*(('02 (ind)'!BA13-MIN('02 (ind)'!BA$6:BA$37))/(MAX('02 (ind)'!BA$6:BA$37)-MIN('02 (ind)'!BA$6:BA$37))))))</f>
        <v>100</v>
      </c>
      <c r="BB14" s="75">
        <f>IF('02 (ind)'!BB$1="si",100*(('02 (ind)'!BB13-MIN('02 (ind)'!BB$6:BB$37))/(MAX('02 (ind)'!BB$6:BB$37)-MIN('02 (ind)'!BB$6:BB$37))),ABS(-100+(100*(('02 (ind)'!BB13-MIN('02 (ind)'!BB$6:BB$37))/(MAX('02 (ind)'!BB$6:BB$37)-MIN('02 (ind)'!BB$6:BB$37))))))</f>
        <v>26.164392789452556</v>
      </c>
      <c r="BC14" s="75">
        <f>IF('02 (ind)'!BC$1="si",100*(('02 (ind)'!BC13-MIN('02 (ind)'!BC$6:BC$37))/(MAX('02 (ind)'!BC$6:BC$37)-MIN('02 (ind)'!BC$6:BC$37))),ABS(-100+(100*(('02 (ind)'!BC13-MIN('02 (ind)'!BC$6:BC$37))/(MAX('02 (ind)'!BC$6:BC$37)-MIN('02 (ind)'!BC$6:BC$37))))))</f>
        <v>23.809381798707431</v>
      </c>
      <c r="BD14" s="75">
        <f>IF('02 (ind)'!BD$1="si",100*(('02 (ind)'!BD13-MIN('02 (ind)'!BD$6:BD$37))/(MAX('02 (ind)'!BD$6:BD$37)-MIN('02 (ind)'!BD$6:BD$37))),ABS(-100+(100*(('02 (ind)'!BD13-MIN('02 (ind)'!BD$6:BD$37))/(MAX('02 (ind)'!BD$6:BD$37)-MIN('02 (ind)'!BD$6:BD$37))))))</f>
        <v>72.903851808896562</v>
      </c>
      <c r="BE14" s="75">
        <f>IF('02 (ind)'!BE$1="si",100*(('02 (ind)'!BE13-MIN('02 (ind)'!BE$6:BE$37))/(MAX('02 (ind)'!BE$6:BE$37)-MIN('02 (ind)'!BE$6:BE$37))),ABS(-100+(100*(('02 (ind)'!BE13-MIN('02 (ind)'!BE$6:BE$37))/(MAX('02 (ind)'!BE$6:BE$37)-MIN('02 (ind)'!BE$6:BE$37))))))</f>
        <v>26.061776061776055</v>
      </c>
      <c r="BF14" s="75">
        <f>IF('02 (ind)'!BF$1="si",100*(('02 (ind)'!BF13-MIN('02 (ind)'!BF$6:BF$37))/(MAX('02 (ind)'!BF$6:BF$37)-MIN('02 (ind)'!BF$6:BF$37))),ABS(-100+(100*(('02 (ind)'!BF13-MIN('02 (ind)'!BF$6:BF$37))/(MAX('02 (ind)'!BF$6:BF$37)-MIN('02 (ind)'!BF$6:BF$37))))))</f>
        <v>28.678282319081365</v>
      </c>
      <c r="BG14" s="75">
        <f>IF('02 (ind)'!BG$1="si",100*(('02 (ind)'!BG13-MIN('02 (ind)'!BG$6:BG$37))/(MAX('02 (ind)'!BG$6:BG$37)-MIN('02 (ind)'!BG$6:BG$37))),ABS(-100+(100*(('02 (ind)'!BG13-MIN('02 (ind)'!BG$6:BG$37))/(MAX('02 (ind)'!BG$6:BG$37)-MIN('02 (ind)'!BG$6:BG$37))))))</f>
        <v>25.870542455303713</v>
      </c>
      <c r="BH14" s="75">
        <f>IF('02 (ind)'!BH$1="si",100*(('02 (ind)'!BH13-MIN('02 (ind)'!BH$6:BH$37))/(MAX('02 (ind)'!BH$6:BH$37)-MIN('02 (ind)'!BH$6:BH$37))),ABS(-100+(100*(('02 (ind)'!BH13-MIN('02 (ind)'!BH$6:BH$37))/(MAX('02 (ind)'!BH$6:BH$37)-MIN('02 (ind)'!BH$6:BH$37))))))</f>
        <v>33.548815616496931</v>
      </c>
      <c r="BI14" s="75">
        <f>IF('02 (ind)'!BI$1="si",100*(('02 (ind)'!BI13-MIN('02 (ind)'!BI$6:BI$37))/(MAX('02 (ind)'!BI$6:BI$37)-MIN('02 (ind)'!BI$6:BI$37))),ABS(-100+(100*(('02 (ind)'!BI13-MIN('02 (ind)'!BI$6:BI$37))/(MAX('02 (ind)'!BI$6:BI$37)-MIN('02 (ind)'!BI$6:BI$37))))))</f>
        <v>93.711109441453814</v>
      </c>
      <c r="BJ14" s="75">
        <f>IF('02 (ind)'!BJ$1="si",100*(('02 (ind)'!BJ13-MIN('02 (ind)'!BJ$6:BJ$37))/(MAX('02 (ind)'!BJ$6:BJ$37)-MIN('02 (ind)'!BJ$6:BJ$37))),ABS(-100+(100*(('02 (ind)'!BJ13-MIN('02 (ind)'!BJ$6:BJ$37))/(MAX('02 (ind)'!BJ$6:BJ$37)-MIN('02 (ind)'!BJ$6:BJ$37))))))</f>
        <v>18.613308075986961</v>
      </c>
      <c r="BK14" s="75">
        <f>IF('02 (ind)'!BK$1="si",100*(('02 (ind)'!BK13-MIN('02 (ind)'!BK$6:BK$37))/(MAX('02 (ind)'!BK$6:BK$37)-MIN('02 (ind)'!BK$6:BK$37))),ABS(-100+(100*(('02 (ind)'!BK13-MIN('02 (ind)'!BK$6:BK$37))/(MAX('02 (ind)'!BK$6:BK$37)-MIN('02 (ind)'!BK$6:BK$37))))))</f>
        <v>14.97186609257502</v>
      </c>
      <c r="BL14" s="75">
        <f>IF('02 (ind)'!BL$1="si",100*(('02 (ind)'!BL13-MIN('02 (ind)'!BL$6:BL$37))/(MAX('02 (ind)'!BL$6:BL$37)-MIN('02 (ind)'!BL$6:BL$37))),ABS(-100+(100*(('02 (ind)'!BL13-MIN('02 (ind)'!BL$6:BL$37))/(MAX('02 (ind)'!BL$6:BL$37)-MIN('02 (ind)'!BL$6:BL$37))))))</f>
        <v>8.2644628099173563</v>
      </c>
      <c r="BM14" s="75">
        <f>IF('02 (ind)'!BM$1="si",100*(('02 (ind)'!BM13-MIN('02 (ind)'!BM$6:BM$37))/(MAX('02 (ind)'!BM$6:BM$37)-MIN('02 (ind)'!BM$6:BM$37))),ABS(-100+(100*(('02 (ind)'!BM13-MIN('02 (ind)'!BM$6:BM$37))/(MAX('02 (ind)'!BM$6:BM$37)-MIN('02 (ind)'!BM$6:BM$37))))))</f>
        <v>8.5843160376555669</v>
      </c>
      <c r="BN14" s="75">
        <f>IF('02 (ind)'!BN$1="si",100*(('02 (ind)'!BN13-MIN('02 (ind)'!BN$6:BN$37))/(MAX('02 (ind)'!BN$6:BN$37)-MIN('02 (ind)'!BN$6:BN$37))),ABS(-100+(100*(('02 (ind)'!BN13-MIN('02 (ind)'!BN$6:BN$37))/(MAX('02 (ind)'!BN$6:BN$37)-MIN('02 (ind)'!BN$6:BN$37))))))</f>
        <v>64.217014496640957</v>
      </c>
      <c r="BO14" s="75">
        <f>IF('02 (ind)'!BO$1="si",100*(('02 (ind)'!BO13-MIN('02 (ind)'!BO$6:BO$37))/(MAX('02 (ind)'!BO$6:BO$37)-MIN('02 (ind)'!BO$6:BO$37))),ABS(-100+(100*(('02 (ind)'!BO13-MIN('02 (ind)'!BO$6:BO$37))/(MAX('02 (ind)'!BO$6:BO$37)-MIN('02 (ind)'!BO$6:BO$37))))))</f>
        <v>82.875821034034701</v>
      </c>
      <c r="BP14" s="75">
        <f>IF('02 (ind)'!BP$1="si",100*(('02 (ind)'!BP13-MIN('02 (ind)'!BP$6:BP$37))/(MAX('02 (ind)'!BP$6:BP$37)-MIN('02 (ind)'!BP$6:BP$37))),ABS(-100+(100*(('02 (ind)'!BP13-MIN('02 (ind)'!BP$6:BP$37))/(MAX('02 (ind)'!BP$6:BP$37)-MIN('02 (ind)'!BP$6:BP$37))))))</f>
        <v>43.559828312398118</v>
      </c>
      <c r="BQ14" s="75">
        <f>IF('02 (ind)'!BQ$1="si",100*(('02 (ind)'!BQ13-MIN('02 (ind)'!BQ$6:BQ$37))/(MAX('02 (ind)'!BQ$6:BQ$37)-MIN('02 (ind)'!BQ$6:BQ$37))),ABS(-100+(100*(('02 (ind)'!BQ13-MIN('02 (ind)'!BQ$6:BQ$37))/(MAX('02 (ind)'!BQ$6:BQ$37)-MIN('02 (ind)'!BQ$6:BQ$37))))))</f>
        <v>0.47638088353895608</v>
      </c>
      <c r="BR14" s="75">
        <f>IF('02 (ind)'!BR$1="si",100*(('02 (ind)'!BR13-MIN('02 (ind)'!BR$6:BR$37))/(MAX('02 (ind)'!BR$6:BR$37)-MIN('02 (ind)'!BR$6:BR$37))),ABS(-100+(100*(('02 (ind)'!BR13-MIN('02 (ind)'!BR$6:BR$37))/(MAX('02 (ind)'!BP$6:BP$37)-MIN('02 (ind)'!BR$6:BR$37))))))</f>
        <v>100</v>
      </c>
      <c r="BS14" s="75">
        <f>IF('02 (ind)'!BS$1="si",100*(('02 (ind)'!BS13-MIN('02 (ind)'!BS$6:BS$37))/(MAX('02 (ind)'!BS$6:BS$37)-MIN('02 (ind)'!BS$6:BS$37))),ABS(-100+(100*(('02 (ind)'!BS13-MIN('02 (ind)'!BS$6:BS$37))/(MAX('02 (ind)'!BQ$6:BQ$37)-MIN('02 (ind)'!BS$6:BS$37))))))</f>
        <v>15.596740813169649</v>
      </c>
      <c r="BT14" s="75">
        <f>IF('02 (ind)'!BT$1="si",100*(('02 (ind)'!BT13-MIN('02 (ind)'!BT$6:BT$37))/(MAX('02 (ind)'!BT$6:BT$37)-MIN('02 (ind)'!BT$6:BT$37))),ABS(-100+(100*(('02 (ind)'!BT13-MIN('02 (ind)'!BT$6:BT$37))/(MAX('02 (ind)'!BR$6:BR$37)-MIN('02 (ind)'!BT$6:BT$37))))))</f>
        <v>88.612358749999999</v>
      </c>
      <c r="BU14" s="75">
        <f>IF('02 (ind)'!BU$1="si",100*(('02 (ind)'!BU13-MIN('02 (ind)'!BU$6:BU$37))/(MAX('02 (ind)'!BU$6:BU$37)-MIN('02 (ind)'!BU$6:BU$37))),ABS(-100+(100*(('02 (ind)'!BU13-MIN('02 (ind)'!BU$6:BU$37))/(MAX('02 (ind)'!BU$6:BU$37)-MIN('02 (ind)'!BU$6:BU$37))))))</f>
        <v>66.248529988239909</v>
      </c>
      <c r="BV14" s="75">
        <f>IF('02 (ind)'!BV$1="si",100*(('02 (ind)'!BV13-MIN('02 (ind)'!BV$6:BV$37))/(MAX('02 (ind)'!BV$6:BV$37)-MIN('02 (ind)'!BV$6:BV$37))),ABS(-100+(100*(('02 (ind)'!BV13-MIN('02 (ind)'!BV$6:BV$37))/(MAX('02 (ind)'!BV$6:BV$37)-MIN('02 (ind)'!BV$6:BV$37))))))</f>
        <v>36.362284354550873</v>
      </c>
      <c r="BW14" s="75">
        <f>IF('02 (ind)'!BW$1="si",100*(('02 (ind)'!BW13-MIN('02 (ind)'!BW$6:BW$37))/(MAX('02 (ind)'!BW$6:BW$37)-MIN('02 (ind)'!BW$6:BW$37))),ABS(-100+(100*(('02 (ind)'!BW13-MIN('02 (ind)'!BW$6:BW$37))/(MAX('02 (ind)'!BW$6:BW$37)-MIN('02 (ind)'!BW$6:BW$37))))))</f>
        <v>71.872949205932528</v>
      </c>
      <c r="BX14" s="75">
        <f>IF('02 (ind)'!BX$1="si",100*(('02 (ind)'!BX13-MIN('02 (ind)'!BX$6:BX$37))/(MAX('02 (ind)'!BX$6:BX$37)-MIN('02 (ind)'!BX$6:BX$37))),ABS(-100+(100*(('02 (ind)'!BX13-MIN('02 (ind)'!BX$6:BX$37))/(MAX('02 (ind)'!BX$6:BX$37)-MIN('02 (ind)'!BX$6:BX$37))))))</f>
        <v>11.54184543348579</v>
      </c>
      <c r="BY14" s="75">
        <f>IF('02 (ind)'!BY$1="si",100*(('02 (ind)'!BY13-MIN('02 (ind)'!BY$6:BY$37))/(MAX('02 (ind)'!BY$6:BY$37)-MIN('02 (ind)'!BY$6:BY$37))),ABS(-100+(100*(('02 (ind)'!BY13-MIN('02 (ind)'!BY$6:BY$37))/(MAX('02 (ind)'!BY$6:BY$37)-MIN('02 (ind)'!BY$6:BY$37))))))</f>
        <v>1.1702206664274797</v>
      </c>
      <c r="BZ14" s="75">
        <f>IF('02 (ind)'!BZ$1="si",100*(('02 (ind)'!BZ13-MIN('02 (ind)'!BZ$6:BZ$37))/(MAX('02 (ind)'!BZ$6:BZ$37)-MIN('02 (ind)'!BZ$6:BZ$37))),ABS(-100+(100*(('02 (ind)'!BZ13-MIN('02 (ind)'!BZ$6:BZ$37))/(MAX('02 (ind)'!BZ$6:BZ$37)-MIN('02 (ind)'!BZ$6:BZ$37))))))</f>
        <v>18.416569846683444</v>
      </c>
      <c r="CA14" s="75">
        <f>IF('02 (ind)'!CA$1="si",100*(('02 (ind)'!CA13-MIN('02 (ind)'!CA$6:CA$37))/(MAX('02 (ind)'!CA$6:CA$37)-MIN('02 (ind)'!CA$6:CA$37))),ABS(-100+(100*(('02 (ind)'!CA13-MIN('02 (ind)'!CA$6:CA$37))/(MAX('02 (ind)'!CA$6:CA$37)-MIN('02 (ind)'!CA$6:CA$37))))))</f>
        <v>0</v>
      </c>
      <c r="CB14" s="75">
        <f>IF('02 (ind)'!CB$1="si",100*(('02 (ind)'!CB13-MIN('02 (ind)'!CB$6:CB$37))/(MAX('02 (ind)'!CB$6:CB$37)-MIN('02 (ind)'!CB$6:CB$37))),ABS(-100+(100*(('02 (ind)'!CB13-MIN('02 (ind)'!CB$6:CB$37))/(MAX('02 (ind)'!CB$6:CB$37)-MIN('02 (ind)'!CB$6:CB$37))))))</f>
        <v>97.972972972972968</v>
      </c>
      <c r="CC14" s="75">
        <f>IF('02 (ind)'!CC$1="si",100*(('02 (ind)'!CC13-MIN('02 (ind)'!CC$6:CC$37))/(MAX('02 (ind)'!CC$6:CC$37)-MIN('02 (ind)'!CC$6:CC$37))),ABS(-100+(100*(('02 (ind)'!CC13-MIN('02 (ind)'!CC$6:CC$37))/(MAX('02 (ind)'!CC$6:CC$37)-MIN('02 (ind)'!CC$6:CC$37))))))</f>
        <v>73.941462541373227</v>
      </c>
      <c r="CD14" s="75">
        <f>IF('02 (ind)'!CD$1="si",100*(('02 (ind)'!CD13-MIN('02 (ind)'!CD$6:CD$37))/(MAX('02 (ind)'!CD$6:CD$37)-MIN('02 (ind)'!CD$6:CD$37))),ABS(-100+(100*(('02 (ind)'!CD13-MIN('02 (ind)'!CD$6:CD$37))/(MAX('02 (ind)'!CD$6:CD$37)-MIN('02 (ind)'!CD$6:CD$37))))))</f>
        <v>1.8515877064681792</v>
      </c>
      <c r="CE14" s="75">
        <f>IF('02 (ind)'!CE$1="si",100*(('02 (ind)'!CE13-MIN('02 (ind)'!CE$6:CE$37))/(MAX('02 (ind)'!CE$6:CE$37)-MIN('02 (ind)'!CE$6:CE$37))),ABS(-100+(100*(('02 (ind)'!CE13-MIN('02 (ind)'!CE$6:CE$37))/(MAX('02 (ind)'!CE$6:CE$37)-MIN('02 (ind)'!CE$6:CE$37))))))</f>
        <v>0.50823896972336102</v>
      </c>
      <c r="CF14" s="75">
        <f>IF('02 (ind)'!CF$1="si",100*(('02 (ind)'!CF13-MIN('02 (ind)'!CF$6:CF$37))/(MAX('02 (ind)'!CF$6:CF$37)-MIN('02 (ind)'!CF$6:CF$37))),ABS(-100+(100*(('02 (ind)'!CF13-MIN('02 (ind)'!CF$6:CF$37))/(MAX('02 (ind)'!CF$6:CF$37)-MIN('02 (ind)'!CF$6:CF$37))))))</f>
        <v>0.95747793030171013</v>
      </c>
      <c r="CG14" s="75">
        <f>IF('02 (ind)'!CG$1="si",100*(('02 (ind)'!CG13-MIN('02 (ind)'!CG$6:CG$37))/(MAX('02 (ind)'!CG$6:CG$37)-MIN('02 (ind)'!CG$6:CG$37))),ABS(-100+(100*(('02 (ind)'!CG13-MIN('02 (ind)'!CG$6:CG$37))/(MAX('02 (ind)'!CG$6:CG$37)-MIN('02 (ind)'!CG$6:CG$37))))))</f>
        <v>2.2506537677603524</v>
      </c>
      <c r="CH14" s="75">
        <f>IF('02 (ind)'!CH$1="si",100*(('02 (ind)'!CH13-MIN('02 (ind)'!CH$6:CH$37))/(MAX('02 (ind)'!CH$6:CH$37)-MIN('02 (ind)'!CH$6:CH$37))),ABS(-100+(100*(('02 (ind)'!CH13-MIN('02 (ind)'!CH$6:CH$37))/(MAX('02 (ind)'!CH$6:CH$37)-MIN('02 (ind)'!CH$6:CH$37))))))</f>
        <v>21.193242768268437</v>
      </c>
      <c r="CI14" s="75">
        <f>IF('02 (ind)'!CI$1="si",100*(('02 (ind)'!CI13-MIN('02 (ind)'!CI$6:CI$37))/(MAX('02 (ind)'!CI$6:CI$37)-MIN('02 (ind)'!CI$6:CI$37))),ABS(-100+(100*(('02 (ind)'!CI13-MIN('02 (ind)'!CI$6:CI$37))/(MAX('02 (ind)'!CI$6:CI$37)-MIN('02 (ind)'!CI$6:CI$37))))))</f>
        <v>2.8302394247764706</v>
      </c>
      <c r="CJ14" s="75">
        <f>IF('02 (ind)'!CJ$1="si",100*(('02 (ind)'!CJ13-MIN('02 (ind)'!CJ$6:CJ$37))/(MAX('02 (ind)'!CJ$6:CJ$37)-MIN('02 (ind)'!CJ$6:CJ$37))),ABS(-100+(100*(('02 (ind)'!CJ13-MIN('02 (ind)'!CJ$6:CJ$37))/(MAX('02 (ind)'!CJ$6:CJ$37)-MIN('02 (ind)'!CJ$6:CJ$37))))))</f>
        <v>56.64445445269827</v>
      </c>
      <c r="CK14" s="75">
        <f>IF('02 (ind)'!CK$1="si",100*(('02 (ind)'!CK13-MIN('02 (ind)'!CK$6:CK$37))/(MAX('02 (ind)'!CK$6:CK$37)-MIN('02 (ind)'!CK$6:CK$37))),ABS(-100+(100*(('02 (ind)'!CK13-MIN('02 (ind)'!CK$6:CK$37))/(MAX('02 (ind)'!CK$6:CK$37)-MIN('02 (ind)'!CK$6:CK$37))))))</f>
        <v>35.956093266144116</v>
      </c>
      <c r="CL14" s="75">
        <f>IF('02 (ind)'!CL$1="si",100*(('02 (ind)'!CL13-MIN('02 (ind)'!CL$6:CL$37))/(MAX('02 (ind)'!CL$6:CL$37)-MIN('02 (ind)'!CL$6:CL$37))),ABS(-100+(100*(('02 (ind)'!CL13-MIN('02 (ind)'!CL$6:CL$37))/(MAX('02 (ind)'!CL$6:CL$37)-MIN('02 (ind)'!CL$6:CL$37))))))</f>
        <v>0.98428844583095099</v>
      </c>
      <c r="CM14" s="75">
        <f>IF('02 (ind)'!CM$1="si",100*(('02 (ind)'!CM13-MIN('02 (ind)'!CM$6:CM$37))/(MAX('02 (ind)'!CM$6:CM$37)-MIN('02 (ind)'!CM$6:CM$37))),ABS(-100+(100*(('02 (ind)'!CM13-MIN('02 (ind)'!CM$6:CM$37))/(MAX('02 (ind)'!CM$6:CM$37)-MIN('02 (ind)'!CM$6:CM$37))))))</f>
        <v>16.933553894532903</v>
      </c>
    </row>
    <row r="15" spans="1:91">
      <c r="A15" s="18" t="s">
        <v>214</v>
      </c>
      <c r="B15" s="87">
        <f>IF('02 (ind)'!B$1="si",100*(('02 (ind)'!B14-MIN('02 (ind)'!B$6:B$37))/(MAX('02 (ind)'!B$6:B$37)-MIN('02 (ind)'!B$6:B$37))),ABS(-100+(100*(('02 (ind)'!B14-MIN('02 (ind)'!B$6:B$37))/(MAX('02 (ind)'!B$6:B$37)-MIN('02 (ind)'!B$6:B$37))))))</f>
        <v>100</v>
      </c>
      <c r="C15" s="87">
        <f>IF('02 (ind)'!C$1="si",100*(('02 (ind)'!C14-MIN('02 (ind)'!C$6:C$37))/(MAX('02 (ind)'!C$6:C$37)-MIN('02 (ind)'!C$6:C$37))),ABS(-100+(100*(('02 (ind)'!C14-MIN('02 (ind)'!C$6:C$37))/(MAX('02 (ind)'!C$6:C$37)-MIN('02 (ind)'!C$6:C$37))))))</f>
        <v>100</v>
      </c>
      <c r="D15" s="87">
        <f>IF('02 (ind)'!D$1="si",100*(('02 (ind)'!D14-MIN('02 (ind)'!D$6:D$37))/(MAX('02 (ind)'!D$6:D$37)-MIN('02 (ind)'!D$6:D$37))),ABS(-100+(100*(('02 (ind)'!D14-MIN('02 (ind)'!D$6:D$37))/(MAX('02 (ind)'!D$6:D$37)-MIN('02 (ind)'!D$6:D$37))))))</f>
        <v>47.980666181814982</v>
      </c>
      <c r="E15" s="87">
        <f>IF('02 (ind)'!E$1="si",100*(('02 (ind)'!E14-MIN('02 (ind)'!E$6:E$37))/(MAX('02 (ind)'!E$6:E$37)-MIN('02 (ind)'!E$6:E$37))),ABS(-100+(100*(('02 (ind)'!E14-MIN('02 (ind)'!E$6:E$37))/(MAX('02 (ind)'!E$6:E$37)-MIN('02 (ind)'!E$6:E$37))))))</f>
        <v>0</v>
      </c>
      <c r="F15" s="87">
        <f>IF('02 (ind)'!F$1="si",100*(('02 (ind)'!F14-MIN('02 (ind)'!F$6:F$37))/(MAX('02 (ind)'!F$6:F$37)-MIN('02 (ind)'!F$6:F$37))),ABS(-100+(100*(('02 (ind)'!F14-MIN('02 (ind)'!F$6:F$37))/(MAX('02 (ind)'!F$6:F$37)-MIN('02 (ind)'!F$6:F$37))))))</f>
        <v>51.063829787234013</v>
      </c>
      <c r="G15" s="87">
        <f>IF('02 (ind)'!G$1="si",100*(('02 (ind)'!G14-MIN('02 (ind)'!G$6:G$37))/(MAX('02 (ind)'!G$6:G$37)-MIN('02 (ind)'!G$6:G$37))),ABS(-100+(100*(('02 (ind)'!G14-MIN('02 (ind)'!G$6:G$37))/(MAX('02 (ind)'!G$6:G$37)-MIN('02 (ind)'!G$6:G$37))))))</f>
        <v>43.568464730290486</v>
      </c>
      <c r="H15" s="87">
        <f>IF('02 (ind)'!H$1="si",100*(('02 (ind)'!H14-MIN('02 (ind)'!H$6:H$37))/(MAX('02 (ind)'!H$6:H$37)-MIN('02 (ind)'!H$6:H$37))),ABS(-100+(100*(('02 (ind)'!H14-MIN('02 (ind)'!H$6:H$37))/(MAX('02 (ind)'!H$6:H$37)-MIN('02 (ind)'!H$6:H$37))))))</f>
        <v>66.179540709812102</v>
      </c>
      <c r="I15" s="87">
        <f>IF('02 (ind)'!I$1="si",100*(('02 (ind)'!I14-MIN('02 (ind)'!I$6:I$37))/(MAX('02 (ind)'!I$6:I$37)-MIN('02 (ind)'!I$6:I$37))),ABS(-100+(100*(('02 (ind)'!I14-MIN('02 (ind)'!I$6:I$37))/(MAX('02 (ind)'!I$6:I$37)-MIN('02 (ind)'!I$6:I$37))))))</f>
        <v>79.360000000000014</v>
      </c>
      <c r="J15" s="87">
        <f>IF('02 (ind)'!J$1="si",100*(('02 (ind)'!J14-MIN('02 (ind)'!J$6:J$37))/(MAX('02 (ind)'!J$6:J$37)-MIN('02 (ind)'!J$6:J$37))),ABS(-100+(100*(('02 (ind)'!J14-MIN('02 (ind)'!J$6:J$37))/(MAX('02 (ind)'!J$6:J$37)-MIN('02 (ind)'!J$6:J$37))))))</f>
        <v>85.759493670886073</v>
      </c>
      <c r="K15" s="87">
        <f>IF('02 (ind)'!K$1="si",100*(('02 (ind)'!K14-MIN('02 (ind)'!K$6:K$37))/(MAX('02 (ind)'!K$6:K$37)-MIN('02 (ind)'!K$6:K$37))),ABS(-100+(100*(('02 (ind)'!K14-MIN('02 (ind)'!K$6:K$37))/(MAX('02 (ind)'!K$6:K$37)-MIN('02 (ind)'!K$6:K$37))))))</f>
        <v>14.702660670405557</v>
      </c>
      <c r="L15" s="87">
        <f>IF('02 (ind)'!L$1="si",100*(('02 (ind)'!L14-MIN('02 (ind)'!L$6:L$37))/(MAX('02 (ind)'!L$6:L$37)-MIN('02 (ind)'!L$6:L$37))),ABS(-100+(100*(('02 (ind)'!L14-MIN('02 (ind)'!L$6:L$37))/(MAX('02 (ind)'!L$6:L$37)-MIN('02 (ind)'!L$6:L$37))))))</f>
        <v>51.382289931523438</v>
      </c>
      <c r="M15" s="87">
        <f>IF('02 (ind)'!M$1="si",100*(('02 (ind)'!M14-MIN('02 (ind)'!M$6:M$37))/(MAX('02 (ind)'!M$6:M$37)-MIN('02 (ind)'!M$6:M$37))),ABS(-100+(100*(('02 (ind)'!M14-MIN('02 (ind)'!M$6:M$37))/(MAX('02 (ind)'!M$6:M$37)-MIN('02 (ind)'!M$6:M$37))))))</f>
        <v>100</v>
      </c>
      <c r="N15" s="87">
        <f>IF('02 (ind)'!N$1="si",100*(('02 (ind)'!N14-MIN('02 (ind)'!N$6:N$37))/(MAX('02 (ind)'!N$6:N$37)-MIN('02 (ind)'!N$6:N$37))),ABS(-100+(100*(('02 (ind)'!N14-MIN('02 (ind)'!N$6:N$37))/(MAX('02 (ind)'!N$6:N$37)-MIN('02 (ind)'!N$6:N$37))))))</f>
        <v>47.021930436118161</v>
      </c>
      <c r="O15" s="87">
        <f>IF('02 (ind)'!O$1="si",100*(('02 (ind)'!O14-MIN('02 (ind)'!O$6:O$37))/(MAX('02 (ind)'!O$6:O$37)-MIN('02 (ind)'!O$6:O$37))),ABS(-100+(100*(('02 (ind)'!O14-MIN('02 (ind)'!O$6:O$37))/(MAX('02 (ind)'!O$6:O$37)-MIN('02 (ind)'!O$6:O$37))))))</f>
        <v>95.652173913043484</v>
      </c>
      <c r="P15" s="87">
        <f>IF('02 (ind)'!P$1="si",100*(('02 (ind)'!P14-MIN('02 (ind)'!P$6:P$37))/(MAX('02 (ind)'!P$6:P$37)-MIN('02 (ind)'!P$6:P$37))),ABS(-100+(100*(('02 (ind)'!P14-MIN('02 (ind)'!P$6:P$37))/(MAX('02 (ind)'!P$6:P$37)-MIN('02 (ind)'!P$6:P$37))))))</f>
        <v>0.70622301638185025</v>
      </c>
      <c r="Q15" s="87">
        <f>IF('02 (ind)'!Q$1="si",100*(('02 (ind)'!Q14-MIN('02 (ind)'!Q$6:Q$37))/(MAX('02 (ind)'!Q$6:Q$37)-MIN('02 (ind)'!Q$6:Q$37))),ABS(-100+(100*(('02 (ind)'!Q14-MIN('02 (ind)'!Q$6:Q$37))/(MAX('02 (ind)'!Q$6:Q$37)-MIN('02 (ind)'!Q$6:Q$37))))))</f>
        <v>18.878077279919438</v>
      </c>
      <c r="R15" s="87">
        <f>IF('02 (ind)'!R$1="si",100*(('02 (ind)'!R14-MIN('02 (ind)'!R$6:R$37))/(MAX('02 (ind)'!R$6:R$37)-MIN('02 (ind)'!R$6:R$37))),ABS(-100+(100*(('02 (ind)'!R14-MIN('02 (ind)'!R$6:R$37))/(MAX('02 (ind)'!R$6:R$37)-MIN('02 (ind)'!R$6:R$37))))))</f>
        <v>100</v>
      </c>
      <c r="S15" s="75">
        <f>ABS(ABS(('02 (ind)'!S14-((MAX('02 (ind)'!S$6:S$37)+MIN('02 (ind)'!S$6:S$37))/2))/(((MAX('02 (ind)'!S$6:S$37)+MIN('02 (ind)'!S$6:S$37))/2)-MAX('02 (ind)'!S$6:S$37))*100)-100)</f>
        <v>42.30670724160224</v>
      </c>
      <c r="T15" s="75">
        <f>IF('02 (ind)'!T$1="si",100*(('02 (ind)'!T14-MIN('02 (ind)'!T$6:T$37))/(MAX('02 (ind)'!T$6:T$37)-MIN('02 (ind)'!T$6:T$37))),ABS(-100+(100*(('02 (ind)'!T14-MIN('02 (ind)'!T$6:T$37))/(MAX('02 (ind)'!T$6:T$37)-MIN('02 (ind)'!T$6:T$37))))))</f>
        <v>41.96337149771945</v>
      </c>
      <c r="U15" s="75">
        <f>IF('02 (ind)'!U$1="si",100*(('02 (ind)'!U14-MIN('02 (ind)'!U$6:U$37))/(MAX('02 (ind)'!U$6:U$37)-MIN('02 (ind)'!U$6:U$37))),ABS(-100+(100*(('02 (ind)'!U14-MIN('02 (ind)'!U$6:U$37))/(MAX('02 (ind)'!U$6:U$37)-MIN('02 (ind)'!U$6:U$37))))))</f>
        <v>60</v>
      </c>
      <c r="V15" s="75">
        <f>IF('02 (ind)'!V$1="si",100*(('02 (ind)'!V14-MIN('02 (ind)'!V$6:V$37))/(MAX('02 (ind)'!V$6:V$37)-MIN('02 (ind)'!V$6:V$37))),ABS(-100+(100*(('02 (ind)'!V14-MIN('02 (ind)'!V$6:V$37))/(MAX('02 (ind)'!V$6:V$37)-MIN('02 (ind)'!V$6:V$37))))))</f>
        <v>97.237569060773481</v>
      </c>
      <c r="W15" s="75">
        <f>IF('02 (ind)'!W$1="si",100*(('02 (ind)'!W14-MIN('02 (ind)'!W$6:W$37))/(MAX('02 (ind)'!W$6:W$37)-MIN('02 (ind)'!W$6:W$37))),ABS(-100+(100*(('02 (ind)'!W14-MIN('02 (ind)'!W$6:W$37))/(MAX('02 (ind)'!W$6:W$37)-MIN('02 (ind)'!W$6:W$37))))))</f>
        <v>100</v>
      </c>
      <c r="X15" s="75">
        <f>IF('02 (ind)'!X$1="si",100*(('02 (ind)'!X14-MIN('02 (ind)'!X$6:X$37))/(MAX('02 (ind)'!X$6:X$37)-MIN('02 (ind)'!X$6:X$37))),ABS(-100+(100*(('02 (ind)'!X14-MIN('02 (ind)'!X$6:X$37))/(MAX('02 (ind)'!X$6:X$37)-MIN('02 (ind)'!X$6:X$37))))))</f>
        <v>100</v>
      </c>
      <c r="Y15" s="75">
        <f>IF('02 (ind)'!Y$1="si",100*(('02 (ind)'!Y14-MIN('02 (ind)'!Y$6:Y$37))/(MAX('02 (ind)'!Y$6:Y$37)-MIN('02 (ind)'!Y$6:Y$37))),ABS(-100+(100*(('02 (ind)'!Y14-MIN('02 (ind)'!Y$6:Y$37))/(MAX('02 (ind)'!Y$6:Y$37)-MIN('02 (ind)'!Y$6:Y$37))))))</f>
        <v>93.156318447990699</v>
      </c>
      <c r="Z15" s="75">
        <f>IF('02 (ind)'!Z$1="si",100*(('02 (ind)'!Z14-MIN('02 (ind)'!Z$6:Z$37))/(MAX('02 (ind)'!Z$6:Z$37)-MIN('02 (ind)'!Z$6:Z$37))),ABS(-100+(100*(('02 (ind)'!Z14-MIN('02 (ind)'!Z$6:Z$37))/(MAX('02 (ind)'!Z$6:Z$37)-MIN('02 (ind)'!Z$6:Z$37))))))</f>
        <v>37.885152651415034</v>
      </c>
      <c r="AA15" s="75">
        <f>IF('02 (ind)'!AA$1="si",100*(('02 (ind)'!AA14-MIN('02 (ind)'!AA$6:AA$37))/(MAX('02 (ind)'!AA$6:AA$37)-MIN('02 (ind)'!AA$6:AA$37))),ABS(-100+(100*(('02 (ind)'!AA14-MIN('02 (ind)'!AA$6:AA$37))/(MAX('02 (ind)'!AA$6:AA$37)-MIN('02 (ind)'!AA$6:AA$37))))))</f>
        <v>82.075360766922401</v>
      </c>
      <c r="AB15" s="75">
        <f>IF('02 (ind)'!AB$1="si",100*(('02 (ind)'!AB14-MIN('02 (ind)'!AB$6:AB$37))/(MAX('02 (ind)'!AB$6:AB$37)-MIN('02 (ind)'!AB$6:AB$37))),ABS(-100+(100*(('02 (ind)'!AB14-MIN('02 (ind)'!AB$6:AB$37))/(MAX('02 (ind)'!AB$6:AB$37)-MIN('02 (ind)'!AB$6:AB$37))))))</f>
        <v>100</v>
      </c>
      <c r="AC15" s="75">
        <f>IF('02 (ind)'!AC$1="si",100*(('02 (ind)'!AC14-MIN('02 (ind)'!AC$6:AC$37))/(MAX('02 (ind)'!AC$6:AC$37)-MIN('02 (ind)'!AC$6:AC$37))),ABS(-100+(100*(('02 (ind)'!AC14-MIN('02 (ind)'!AC$6:AC$37))/(MAX('02 (ind)'!AC$6:AC$37)-MIN('02 (ind)'!AC$6:AC$37))))))</f>
        <v>76.3373861130667</v>
      </c>
      <c r="AD15" s="75">
        <f>IF('02 (ind)'!AD$1="si",100*(('02 (ind)'!AD14-MIN('02 (ind)'!AD$6:AD$37))/(MAX('02 (ind)'!AD$6:AD$37)-MIN('02 (ind)'!AD$6:AD$37))),ABS(-100+(100*(('02 (ind)'!AD14-MIN('02 (ind)'!AD$6:AD$37))/(MAX('02 (ind)'!AD$6:AD$37)-MIN('02 (ind)'!AD$6:AD$37))))))</f>
        <v>66.375935464118783</v>
      </c>
      <c r="AE15" s="75">
        <f>IF('02 (ind)'!AE$1="si",100*(('02 (ind)'!AE14-MIN('02 (ind)'!AE$6:AE$37))/(MAX('02 (ind)'!AE$6:AE$37)-MIN('02 (ind)'!AE$6:AE$37))),ABS(-100+(100*(('02 (ind)'!AE14-MIN('02 (ind)'!AE$6:AE$37))/(MAX('02 (ind)'!AE$6:AE$37)-MIN('02 (ind)'!AE$6:AE$37))))))</f>
        <v>100</v>
      </c>
      <c r="AF15" s="75">
        <f>IF('02 (ind)'!AF$1="si",100*(('02 (ind)'!AF14-MIN('02 (ind)'!AF$6:AF$37))/(MAX('02 (ind)'!AF$6:AF$37)-MIN('02 (ind)'!AF$6:AF$37))),ABS(-100+(100*(('02 (ind)'!AF14-MIN('02 (ind)'!AF$6:AF$37))/(MAX('02 (ind)'!AF$6:AF$37)-MIN('02 (ind)'!AF$6:AF$37))))))</f>
        <v>100</v>
      </c>
      <c r="AG15" s="75">
        <f>IF('02 (ind)'!AG$1="si",100*(('02 (ind)'!AG14-MIN('02 (ind)'!AG$6:AG$37))/(MAX('02 (ind)'!AG$6:AG$37)-MIN('02 (ind)'!AG$6:AG$37))),ABS(-100+(100*(('02 (ind)'!AG14-MIN('02 (ind)'!AG$6:AG$37))/(MAX('02 (ind)'!AG$6:AG$37)-MIN('02 (ind)'!AG$6:AG$37))))))</f>
        <v>64.638783269961991</v>
      </c>
      <c r="AH15" s="75">
        <f>IF('02 (ind)'!AH$1="si",100*(('02 (ind)'!AH14-MIN('02 (ind)'!AH$6:AH$37))/(MAX('02 (ind)'!AH$6:AH$37)-MIN('02 (ind)'!AH$6:AH$37))),ABS(-100+(100*(('02 (ind)'!AH14-MIN('02 (ind)'!AH$6:AH$37))/(MAX('02 (ind)'!AH$6:AH$37)-MIN('02 (ind)'!AH$6:AH$37))))))</f>
        <v>0</v>
      </c>
      <c r="AI15" s="75">
        <f>IF('02 (ind)'!AI$1="si",100*(('02 (ind)'!AI14-MIN('02 (ind)'!AI$6:AI$37))/(MAX('02 (ind)'!AI$6:AI$37)-MIN('02 (ind)'!AI$6:AI$37))),ABS(-100+(100*(('02 (ind)'!AI14-MIN('02 (ind)'!AI$6:AI$37))/(MAX('02 (ind)'!AI$6:AI$37)-MIN('02 (ind)'!AI$6:AI$37))))))</f>
        <v>19.339517001978273</v>
      </c>
      <c r="AJ15" s="75">
        <f>IF('02 (ind)'!AJ$1="si",100*(('02 (ind)'!AJ14-MIN('02 (ind)'!AJ$6:AJ$37))/(MAX('02 (ind)'!AJ$6:AJ$37)-MIN('02 (ind)'!AJ$6:AJ$37))),ABS(-100+(100*(('02 (ind)'!AJ14-MIN('02 (ind)'!AJ$6:AJ$37))/(MAX('02 (ind)'!AJ$6:AJ$37)-MIN('02 (ind)'!AJ$6:AJ$37))))))</f>
        <v>99.988492520138095</v>
      </c>
      <c r="AK15" s="75">
        <f>IF('02 (ind)'!AK$1="si",100*(('02 (ind)'!AK14-MIN('02 (ind)'!AK$6:AK$37))/(MAX('02 (ind)'!AK$6:AK$37)-MIN('02 (ind)'!AK$6:AK$37))),ABS(-100+(100*(('02 (ind)'!AK14-MIN('02 (ind)'!AK$6:AK$37))/(MAX('02 (ind)'!AK$6:AK$37)-MIN('02 (ind)'!AK$6:AK$37))))))</f>
        <v>17.979348051614803</v>
      </c>
      <c r="AL15" s="75">
        <f>IF('02 (ind)'!AL$1="si",100*(('02 (ind)'!AL14-MIN('02 (ind)'!AL$6:AL$37))/(MAX('02 (ind)'!AL$6:AL$37)-MIN('02 (ind)'!AL$6:AL$37))),ABS(-100+(100*(('02 (ind)'!AL14-MIN('02 (ind)'!AL$6:AL$37))/(MAX('02 (ind)'!AL$6:AL$37)-MIN('02 (ind)'!AL$6:AL$37))))))</f>
        <v>77.462153374090576</v>
      </c>
      <c r="AM15" s="75">
        <f>IF('02 (ind)'!AM$1="si",100*(('02 (ind)'!AM14-MIN('02 (ind)'!AM$6:AM$37))/(MAX('02 (ind)'!AM$6:AM$37)-MIN('02 (ind)'!AM$6:AM$37))),ABS(-100+(100*(('02 (ind)'!AM14-MIN('02 (ind)'!AM$6:AM$37))/(MAX('02 (ind)'!AM$6:AM$37)-MIN('02 (ind)'!AM$6:AM$37))))))</f>
        <v>82.980781801734906</v>
      </c>
      <c r="AN15" s="75">
        <f>IF('02 (ind)'!AN$1="si",100*(('02 (ind)'!AN14-MIN('02 (ind)'!AN$6:AN$37))/(MAX('02 (ind)'!AN$6:AN$37)-MIN('02 (ind)'!AN$6:AN$37))),ABS(-100+(100*(('02 (ind)'!AN14-MIN('02 (ind)'!AN$6:AN$37))/(MAX('02 (ind)'!AN$6:AN$37)-MIN('02 (ind)'!AN$6:AN$37))))))</f>
        <v>100</v>
      </c>
      <c r="AO15" s="75">
        <f>IF('02 (ind)'!AO$1="si",100*(('02 (ind)'!AO14-MIN('02 (ind)'!AO$6:AO$37))/(MAX('02 (ind)'!AO$6:AO$37)-MIN('02 (ind)'!AO$6:AO$37))),ABS(-100+(100*(('02 (ind)'!AO14-MIN('02 (ind)'!AO$6:AO$37))/(MAX('02 (ind)'!AO$6:AO$37)-MIN('02 (ind)'!AO$6:AO$37))))))</f>
        <v>29.705187752491273</v>
      </c>
      <c r="AP15" s="75">
        <f>IF('02 (ind)'!AP$1="si",100*(('02 (ind)'!AP14-MIN('02 (ind)'!AP$6:AP$37))/(MAX('02 (ind)'!AP$6:AP$37)-MIN('02 (ind)'!AP$6:AP$37))),ABS(-100+(100*(('02 (ind)'!AP14-MIN('02 (ind)'!AP$6:AP$37))/(MAX('02 (ind)'!AP$6:AP$37)-MIN('02 (ind)'!AP$6:AP$37))))))</f>
        <v>0</v>
      </c>
      <c r="AQ15" s="75">
        <f>IF('02 (ind)'!AQ$1="si",100*(('02 (ind)'!AQ14-MIN('02 (ind)'!AQ$6:AQ$37))/(MAX('02 (ind)'!AQ$6:AQ$37)-MIN('02 (ind)'!AQ$6:AQ$37))),ABS(-100+(100*(('02 (ind)'!AQ14-MIN('02 (ind)'!AQ$6:AQ$37))/(MAX('02 (ind)'!AQ$6:AQ$37)-MIN('02 (ind)'!AQ$6:AQ$37))))))</f>
        <v>29.220372033419963</v>
      </c>
      <c r="AR15" s="75">
        <f>IF('02 (ind)'!AR$1="si",100*(('02 (ind)'!AR14-MIN('02 (ind)'!AR$6:AR$37))/(MAX('02 (ind)'!AR$6:AR$37)-MIN('02 (ind)'!AR$6:AR$37))),ABS(-100+(100*(('02 (ind)'!AR14-MIN('02 (ind)'!AR$6:AR$37))/(MAX('02 (ind)'!AR$6:AR$37)-MIN('02 (ind)'!AR$6:AR$37))))))</f>
        <v>90.649157074865244</v>
      </c>
      <c r="AS15" s="75">
        <f>IF('02 (ind)'!AS$1="si",100*(('02 (ind)'!AS14-MIN('02 (ind)'!AS$6:AS$37))/(MAX('02 (ind)'!AS$6:AS$37)-MIN('02 (ind)'!AS$6:AS$37))),ABS(-100+(100*(('02 (ind)'!AS14-MIN('02 (ind)'!AS$6:AS$37))/(MAX('02 (ind)'!AS$6:AS$37)-MIN('02 (ind)'!AS$6:AS$37))))))</f>
        <v>38.04076054943463</v>
      </c>
      <c r="AT15" s="75">
        <f>IF('02 (ind)'!AT$1="si",100*(('02 (ind)'!AT14-MIN('02 (ind)'!AT$6:AT$37))/(MAX('02 (ind)'!AT$6:AT$37)-MIN('02 (ind)'!AT$6:AT$37))),ABS(-100+(100*(('02 (ind)'!AT14-MIN('02 (ind)'!AT$6:AT$37))/(MAX('02 (ind)'!AT$6:AT$37)-MIN('02 (ind)'!AT$6:AT$37))))))</f>
        <v>0</v>
      </c>
      <c r="AU15" s="75">
        <f>IF('02 (ind)'!AU$1="si",100*(('02 (ind)'!AU14-MIN('02 (ind)'!AU$6:AU$37))/(MAX('02 (ind)'!AU$6:AU$37)-MIN('02 (ind)'!AU$6:AU$37))),ABS(-100+(100*(('02 (ind)'!AU14-MIN('02 (ind)'!AU$6:AU$37))/(MAX('02 (ind)'!AU$6:AU$37)-MIN('02 (ind)'!AU$6:AU$37))))))</f>
        <v>99.082568807339456</v>
      </c>
      <c r="AV15" s="75">
        <f>IF('02 (ind)'!AV$1="si",100*(('02 (ind)'!AV14-MIN('02 (ind)'!AV$6:AV$37))/(MAX('02 (ind)'!AV$6:AV$37)-MIN('02 (ind)'!AV$6:AV$37))),ABS(-100+(100*(('02 (ind)'!AV14-MIN('02 (ind)'!AV$6:AV$37))/(MAX('02 (ind)'!AV$6:AV$37)-MIN('02 (ind)'!AV$6:AV$37))))))</f>
        <v>94.800693240901211</v>
      </c>
      <c r="AW15" s="75">
        <f>IF('02 (ind)'!AW$1="si",100*(('02 (ind)'!AW14-MIN('02 (ind)'!AW$6:AW$37))/(MAX('02 (ind)'!AW$6:AW$37)-MIN('02 (ind)'!AW$6:AW$37))),ABS(-100+(100*(('02 (ind)'!AW14-MIN('02 (ind)'!AW$6:AW$37))/(MAX('02 (ind)'!AW$6:AW$37)-MIN('02 (ind)'!AW$6:AW$37))))))</f>
        <v>92.016588906169005</v>
      </c>
      <c r="AX15" s="75">
        <f>IF('02 (ind)'!AX$1="si",100*(('02 (ind)'!AX14-MIN('02 (ind)'!AX$6:AX$37))/(MAX('02 (ind)'!AX$6:AX$37)-MIN('02 (ind)'!AX$6:AX$37))),ABS(-100+(100*(('02 (ind)'!AX14-MIN('02 (ind)'!AX$6:AX$37))/(MAX('02 (ind)'!AX$6:AX$37)-MIN('02 (ind)'!AX$6:AX$37))))))</f>
        <v>100</v>
      </c>
      <c r="AY15" s="75">
        <f>IF('02 (ind)'!AY$1="si",100*(('02 (ind)'!AY14-MIN('02 (ind)'!AY$6:AY$37))/(MAX('02 (ind)'!AY$6:AY$37)-MIN('02 (ind)'!AY$6:AY$37))),ABS(-100+(100*(('02 (ind)'!AY14-MIN('02 (ind)'!AY$6:AY$37))/(MAX('02 (ind)'!AY$6:AY$37)-MIN('02 (ind)'!AY$6:AY$37))))))</f>
        <v>100</v>
      </c>
      <c r="AZ15" s="75">
        <f>IF('02 (ind)'!AZ$1="si",100*(('02 (ind)'!AZ14-MIN('02 (ind)'!AZ$6:AZ$37))/(MAX('02 (ind)'!AZ$6:AZ$37)-MIN('02 (ind)'!AZ$6:AZ$37))),ABS(-100+(100*(('02 (ind)'!AZ14-MIN('02 (ind)'!AZ$6:AZ$37))/(MAX('02 (ind)'!AZ$6:AZ$37)-MIN('02 (ind)'!AZ$6:AZ$37))))))</f>
        <v>4.1957677967227527</v>
      </c>
      <c r="BA15" s="75">
        <f>IF('02 (ind)'!BA$1="si",100*(('02 (ind)'!BA14-MIN('02 (ind)'!BA$6:BA$37))/(MAX('02 (ind)'!BA$6:BA$37)-MIN('02 (ind)'!BA$6:BA$37))),ABS(-100+(100*(('02 (ind)'!BA14-MIN('02 (ind)'!BA$6:BA$37))/(MAX('02 (ind)'!BA$6:BA$37)-MIN('02 (ind)'!BA$6:BA$37))))))</f>
        <v>17.657057642620735</v>
      </c>
      <c r="BB15" s="75">
        <f>IF('02 (ind)'!BB$1="si",100*(('02 (ind)'!BB14-MIN('02 (ind)'!BB$6:BB$37))/(MAX('02 (ind)'!BB$6:BB$37)-MIN('02 (ind)'!BB$6:BB$37))),ABS(-100+(100*(('02 (ind)'!BB14-MIN('02 (ind)'!BB$6:BB$37))/(MAX('02 (ind)'!BB$6:BB$37)-MIN('02 (ind)'!BB$6:BB$37))))))</f>
        <v>56.193792214275703</v>
      </c>
      <c r="BC15" s="75">
        <f>IF('02 (ind)'!BC$1="si",100*(('02 (ind)'!BC14-MIN('02 (ind)'!BC$6:BC$37))/(MAX('02 (ind)'!BC$6:BC$37)-MIN('02 (ind)'!BC$6:BC$37))),ABS(-100+(100*(('02 (ind)'!BC14-MIN('02 (ind)'!BC$6:BC$37))/(MAX('02 (ind)'!BC$6:BC$37)-MIN('02 (ind)'!BC$6:BC$37))))))</f>
        <v>13.591209130646495</v>
      </c>
      <c r="BD15" s="75">
        <f>IF('02 (ind)'!BD$1="si",100*(('02 (ind)'!BD14-MIN('02 (ind)'!BD$6:BD$37))/(MAX('02 (ind)'!BD$6:BD$37)-MIN('02 (ind)'!BD$6:BD$37))),ABS(-100+(100*(('02 (ind)'!BD14-MIN('02 (ind)'!BD$6:BD$37))/(MAX('02 (ind)'!BD$6:BD$37)-MIN('02 (ind)'!BD$6:BD$37))))))</f>
        <v>100</v>
      </c>
      <c r="BE15" s="75">
        <f>IF('02 (ind)'!BE$1="si",100*(('02 (ind)'!BE14-MIN('02 (ind)'!BE$6:BE$37))/(MAX('02 (ind)'!BE$6:BE$37)-MIN('02 (ind)'!BE$6:BE$37))),ABS(-100+(100*(('02 (ind)'!BE14-MIN('02 (ind)'!BE$6:BE$37))/(MAX('02 (ind)'!BE$6:BE$37)-MIN('02 (ind)'!BE$6:BE$37))))))</f>
        <v>33.880308880308881</v>
      </c>
      <c r="BF15" s="75">
        <f>IF('02 (ind)'!BF$1="si",100*(('02 (ind)'!BF14-MIN('02 (ind)'!BF$6:BF$37))/(MAX('02 (ind)'!BF$6:BF$37)-MIN('02 (ind)'!BF$6:BF$37))),ABS(-100+(100*(('02 (ind)'!BF14-MIN('02 (ind)'!BF$6:BF$37))/(MAX('02 (ind)'!BF$6:BF$37)-MIN('02 (ind)'!BF$6:BF$37))))))</f>
        <v>100</v>
      </c>
      <c r="BG15" s="75">
        <f>IF('02 (ind)'!BG$1="si",100*(('02 (ind)'!BG14-MIN('02 (ind)'!BG$6:BG$37))/(MAX('02 (ind)'!BG$6:BG$37)-MIN('02 (ind)'!BG$6:BG$37))),ABS(-100+(100*(('02 (ind)'!BG14-MIN('02 (ind)'!BG$6:BG$37))/(MAX('02 (ind)'!BG$6:BG$37)-MIN('02 (ind)'!BG$6:BG$37))))))</f>
        <v>100</v>
      </c>
      <c r="BH15" s="75">
        <f>IF('02 (ind)'!BH$1="si",100*(('02 (ind)'!BH14-MIN('02 (ind)'!BH$6:BH$37))/(MAX('02 (ind)'!BH$6:BH$37)-MIN('02 (ind)'!BH$6:BH$37))),ABS(-100+(100*(('02 (ind)'!BH14-MIN('02 (ind)'!BH$6:BH$37))/(MAX('02 (ind)'!BH$6:BH$37)-MIN('02 (ind)'!BH$6:BH$37))))))</f>
        <v>100</v>
      </c>
      <c r="BI15" s="75">
        <f>IF('02 (ind)'!BI$1="si",100*(('02 (ind)'!BI14-MIN('02 (ind)'!BI$6:BI$37))/(MAX('02 (ind)'!BI$6:BI$37)-MIN('02 (ind)'!BI$6:BI$37))),ABS(-100+(100*(('02 (ind)'!BI14-MIN('02 (ind)'!BI$6:BI$37))/(MAX('02 (ind)'!BI$6:BI$37)-MIN('02 (ind)'!BI$6:BI$37))))))</f>
        <v>99.292612673002282</v>
      </c>
      <c r="BJ15" s="75">
        <f>IF('02 (ind)'!BJ$1="si",100*(('02 (ind)'!BJ14-MIN('02 (ind)'!BJ$6:BJ$37))/(MAX('02 (ind)'!BJ$6:BJ$37)-MIN('02 (ind)'!BJ$6:BJ$37))),ABS(-100+(100*(('02 (ind)'!BJ14-MIN('02 (ind)'!BJ$6:BJ$37))/(MAX('02 (ind)'!BJ$6:BJ$37)-MIN('02 (ind)'!BJ$6:BJ$37))))))</f>
        <v>0.63640901806837979</v>
      </c>
      <c r="BK15" s="75">
        <f>IF('02 (ind)'!BK$1="si",100*(('02 (ind)'!BK14-MIN('02 (ind)'!BK$6:BK$37))/(MAX('02 (ind)'!BK$6:BK$37)-MIN('02 (ind)'!BK$6:BK$37))),ABS(-100+(100*(('02 (ind)'!BK14-MIN('02 (ind)'!BK$6:BK$37))/(MAX('02 (ind)'!BK$6:BK$37)-MIN('02 (ind)'!BK$6:BK$37))))))</f>
        <v>28.330860298449483</v>
      </c>
      <c r="BL15" s="75">
        <f>IF('02 (ind)'!BL$1="si",100*(('02 (ind)'!BL14-MIN('02 (ind)'!BL$6:BL$37))/(MAX('02 (ind)'!BL$6:BL$37)-MIN('02 (ind)'!BL$6:BL$37))),ABS(-100+(100*(('02 (ind)'!BL14-MIN('02 (ind)'!BL$6:BL$37))/(MAX('02 (ind)'!BL$6:BL$37)-MIN('02 (ind)'!BL$6:BL$37))))))</f>
        <v>100</v>
      </c>
      <c r="BM15" s="75">
        <f>IF('02 (ind)'!BM$1="si",100*(('02 (ind)'!BM14-MIN('02 (ind)'!BM$6:BM$37))/(MAX('02 (ind)'!BM$6:BM$37)-MIN('02 (ind)'!BM$6:BM$37))),ABS(-100+(100*(('02 (ind)'!BM14-MIN('02 (ind)'!BM$6:BM$37))/(MAX('02 (ind)'!BM$6:BM$37)-MIN('02 (ind)'!BM$6:BM$37))))))</f>
        <v>58.075463515732494</v>
      </c>
      <c r="BN15" s="75">
        <f>IF('02 (ind)'!BN$1="si",100*(('02 (ind)'!BN14-MIN('02 (ind)'!BN$6:BN$37))/(MAX('02 (ind)'!BN$6:BN$37)-MIN('02 (ind)'!BN$6:BN$37))),ABS(-100+(100*(('02 (ind)'!BN14-MIN('02 (ind)'!BN$6:BN$37))/(MAX('02 (ind)'!BN$6:BN$37)-MIN('02 (ind)'!BN$6:BN$37))))))</f>
        <v>33.959382201653952</v>
      </c>
      <c r="BO15" s="75">
        <f>IF('02 (ind)'!BO$1="si",100*(('02 (ind)'!BO14-MIN('02 (ind)'!BO$6:BO$37))/(MAX('02 (ind)'!BO$6:BO$37)-MIN('02 (ind)'!BO$6:BO$37))),ABS(-100+(100*(('02 (ind)'!BO14-MIN('02 (ind)'!BO$6:BO$37))/(MAX('02 (ind)'!BO$6:BO$37)-MIN('02 (ind)'!BO$6:BO$37))))))</f>
        <v>15.595337898132048</v>
      </c>
      <c r="BP15" s="75">
        <f>IF('02 (ind)'!BP$1="si",100*(('02 (ind)'!BP14-MIN('02 (ind)'!BP$6:BP$37))/(MAX('02 (ind)'!BP$6:BP$37)-MIN('02 (ind)'!BP$6:BP$37))),ABS(-100+(100*(('02 (ind)'!BP14-MIN('02 (ind)'!BP$6:BP$37))/(MAX('02 (ind)'!BP$6:BP$37)-MIN('02 (ind)'!BP$6:BP$37))))))</f>
        <v>100</v>
      </c>
      <c r="BQ15" s="75">
        <f>IF('02 (ind)'!BQ$1="si",100*(('02 (ind)'!BQ14-MIN('02 (ind)'!BQ$6:BQ$37))/(MAX('02 (ind)'!BQ$6:BQ$37)-MIN('02 (ind)'!BQ$6:BQ$37))),ABS(-100+(100*(('02 (ind)'!BQ14-MIN('02 (ind)'!BQ$6:BQ$37))/(MAX('02 (ind)'!BQ$6:BQ$37)-MIN('02 (ind)'!BQ$6:BQ$37))))))</f>
        <v>66.111814504843025</v>
      </c>
      <c r="BR15" s="75">
        <f>IF('02 (ind)'!BR$1="si",100*(('02 (ind)'!BR14-MIN('02 (ind)'!BR$6:BR$37))/(MAX('02 (ind)'!BR$6:BR$37)-MIN('02 (ind)'!BR$6:BR$37))),ABS(-100+(100*(('02 (ind)'!BR14-MIN('02 (ind)'!BR$6:BR$37))/(MAX('02 (ind)'!BP$6:BP$37)-MIN('02 (ind)'!BR$6:BR$37))))))</f>
        <v>42.557858115262441</v>
      </c>
      <c r="BS15" s="75">
        <f>IF('02 (ind)'!BS$1="si",100*(('02 (ind)'!BS14-MIN('02 (ind)'!BS$6:BS$37))/(MAX('02 (ind)'!BS$6:BS$37)-MIN('02 (ind)'!BS$6:BS$37))),ABS(-100+(100*(('02 (ind)'!BS14-MIN('02 (ind)'!BS$6:BS$37))/(MAX('02 (ind)'!BQ$6:BQ$37)-MIN('02 (ind)'!BS$6:BS$37))))))</f>
        <v>100</v>
      </c>
      <c r="BT15" s="75">
        <f>IF('02 (ind)'!BT$1="si",100*(('02 (ind)'!BT14-MIN('02 (ind)'!BT$6:BT$37))/(MAX('02 (ind)'!BT$6:BT$37)-MIN('02 (ind)'!BT$6:BT$37))),ABS(-100+(100*(('02 (ind)'!BT14-MIN('02 (ind)'!BT$6:BT$37))/(MAX('02 (ind)'!BR$6:BR$37)-MIN('02 (ind)'!BT$6:BT$37))))))</f>
        <v>94.914598749999996</v>
      </c>
      <c r="BU15" s="75">
        <f>IF('02 (ind)'!BU$1="si",100*(('02 (ind)'!BU14-MIN('02 (ind)'!BU$6:BU$37))/(MAX('02 (ind)'!BU$6:BU$37)-MIN('02 (ind)'!BU$6:BU$37))),ABS(-100+(100*(('02 (ind)'!BU14-MIN('02 (ind)'!BU$6:BU$37))/(MAX('02 (ind)'!BU$6:BU$37)-MIN('02 (ind)'!BU$6:BU$37))))))</f>
        <v>21.638573108584865</v>
      </c>
      <c r="BV15" s="75">
        <f>IF('02 (ind)'!BV$1="si",100*(('02 (ind)'!BV14-MIN('02 (ind)'!BV$6:BV$37))/(MAX('02 (ind)'!BV$6:BV$37)-MIN('02 (ind)'!BV$6:BV$37))),ABS(-100+(100*(('02 (ind)'!BV14-MIN('02 (ind)'!BV$6:BV$37))/(MAX('02 (ind)'!BV$6:BV$37)-MIN('02 (ind)'!BV$6:BV$37))))))</f>
        <v>46.549672813801315</v>
      </c>
      <c r="BW15" s="75">
        <f>IF('02 (ind)'!BW$1="si",100*(('02 (ind)'!BW14-MIN('02 (ind)'!BW$6:BW$37))/(MAX('02 (ind)'!BW$6:BW$37)-MIN('02 (ind)'!BW$6:BW$37))),ABS(-100+(100*(('02 (ind)'!BW14-MIN('02 (ind)'!BW$6:BW$37))/(MAX('02 (ind)'!BW$6:BW$37)-MIN('02 (ind)'!BW$6:BW$37))))))</f>
        <v>81.244257776611107</v>
      </c>
      <c r="BX15" s="75">
        <f>IF('02 (ind)'!BX$1="si",100*(('02 (ind)'!BX14-MIN('02 (ind)'!BX$6:BX$37))/(MAX('02 (ind)'!BX$6:BX$37)-MIN('02 (ind)'!BX$6:BX$37))),ABS(-100+(100*(('02 (ind)'!BX14-MIN('02 (ind)'!BX$6:BX$37))/(MAX('02 (ind)'!BX$6:BX$37)-MIN('02 (ind)'!BX$6:BX$37))))))</f>
        <v>100</v>
      </c>
      <c r="BY15" s="75">
        <f>IF('02 (ind)'!BY$1="si",100*(('02 (ind)'!BY14-MIN('02 (ind)'!BY$6:BY$37))/(MAX('02 (ind)'!BY$6:BY$37)-MIN('02 (ind)'!BY$6:BY$37))),ABS(-100+(100*(('02 (ind)'!BY14-MIN('02 (ind)'!BY$6:BY$37))/(MAX('02 (ind)'!BY$6:BY$37)-MIN('02 (ind)'!BY$6:BY$37))))))</f>
        <v>7.6734428245353827</v>
      </c>
      <c r="BZ15" s="75">
        <f>IF('02 (ind)'!BZ$1="si",100*(('02 (ind)'!BZ14-MIN('02 (ind)'!BZ$6:BZ$37))/(MAX('02 (ind)'!BZ$6:BZ$37)-MIN('02 (ind)'!BZ$6:BZ$37))),ABS(-100+(100*(('02 (ind)'!BZ14-MIN('02 (ind)'!BZ$6:BZ$37))/(MAX('02 (ind)'!BZ$6:BZ$37)-MIN('02 (ind)'!BZ$6:BZ$37))))))</f>
        <v>73.652280112764998</v>
      </c>
      <c r="CA15" s="75">
        <f>IF('02 (ind)'!CA$1="si",100*(('02 (ind)'!CA14-MIN('02 (ind)'!CA$6:CA$37))/(MAX('02 (ind)'!CA$6:CA$37)-MIN('02 (ind)'!CA$6:CA$37))),ABS(-100+(100*(('02 (ind)'!CA14-MIN('02 (ind)'!CA$6:CA$37))/(MAX('02 (ind)'!CA$6:CA$37)-MIN('02 (ind)'!CA$6:CA$37))))))</f>
        <v>75.169877198484983</v>
      </c>
      <c r="CB15" s="75">
        <f>IF('02 (ind)'!CB$1="si",100*(('02 (ind)'!CB14-MIN('02 (ind)'!CB$6:CB$37))/(MAX('02 (ind)'!CB$6:CB$37)-MIN('02 (ind)'!CB$6:CB$37))),ABS(-100+(100*(('02 (ind)'!CB14-MIN('02 (ind)'!CB$6:CB$37))/(MAX('02 (ind)'!CB$6:CB$37)-MIN('02 (ind)'!CB$6:CB$37))))))</f>
        <v>0</v>
      </c>
      <c r="CC15" s="75">
        <f>IF('02 (ind)'!CC$1="si",100*(('02 (ind)'!CC14-MIN('02 (ind)'!CC$6:CC$37))/(MAX('02 (ind)'!CC$6:CC$37)-MIN('02 (ind)'!CC$6:CC$37))),ABS(-100+(100*(('02 (ind)'!CC14-MIN('02 (ind)'!CC$6:CC$37))/(MAX('02 (ind)'!CC$6:CC$37)-MIN('02 (ind)'!CC$6:CC$37))))))</f>
        <v>53.777552630498597</v>
      </c>
      <c r="CD15" s="75">
        <f>IF('02 (ind)'!CD$1="si",100*(('02 (ind)'!CD14-MIN('02 (ind)'!CD$6:CD$37))/(MAX('02 (ind)'!CD$6:CD$37)-MIN('02 (ind)'!CD$6:CD$37))),ABS(-100+(100*(('02 (ind)'!CD14-MIN('02 (ind)'!CD$6:CD$37))/(MAX('02 (ind)'!CD$6:CD$37)-MIN('02 (ind)'!CD$6:CD$37))))))</f>
        <v>22.273532757367658</v>
      </c>
      <c r="CE15" s="75">
        <f>IF('02 (ind)'!CE$1="si",100*(('02 (ind)'!CE14-MIN('02 (ind)'!CE$6:CE$37))/(MAX('02 (ind)'!CE$6:CE$37)-MIN('02 (ind)'!CE$6:CE$37))),ABS(-100+(100*(('02 (ind)'!CE14-MIN('02 (ind)'!CE$6:CE$37))/(MAX('02 (ind)'!CE$6:CE$37)-MIN('02 (ind)'!CE$6:CE$37))))))</f>
        <v>7.4805657586801546</v>
      </c>
      <c r="CF15" s="75">
        <f>IF('02 (ind)'!CF$1="si",100*(('02 (ind)'!CF14-MIN('02 (ind)'!CF$6:CF$37))/(MAX('02 (ind)'!CF$6:CF$37)-MIN('02 (ind)'!CF$6:CF$37))),ABS(-100+(100*(('02 (ind)'!CF14-MIN('02 (ind)'!CF$6:CF$37))/(MAX('02 (ind)'!CF$6:CF$37)-MIN('02 (ind)'!CF$6:CF$37))))))</f>
        <v>31.895758886274223</v>
      </c>
      <c r="CG15" s="75">
        <f>IF('02 (ind)'!CG$1="si",100*(('02 (ind)'!CG14-MIN('02 (ind)'!CG$6:CG$37))/(MAX('02 (ind)'!CG$6:CG$37)-MIN('02 (ind)'!CG$6:CG$37))),ABS(-100+(100*(('02 (ind)'!CG14-MIN('02 (ind)'!CG$6:CG$37))/(MAX('02 (ind)'!CG$6:CG$37)-MIN('02 (ind)'!CG$6:CG$37))))))</f>
        <v>100</v>
      </c>
      <c r="CH15" s="75">
        <f>IF('02 (ind)'!CH$1="si",100*(('02 (ind)'!CH14-MIN('02 (ind)'!CH$6:CH$37))/(MAX('02 (ind)'!CH$6:CH$37)-MIN('02 (ind)'!CH$6:CH$37))),ABS(-100+(100*(('02 (ind)'!CH14-MIN('02 (ind)'!CH$6:CH$37))/(MAX('02 (ind)'!CH$6:CH$37)-MIN('02 (ind)'!CH$6:CH$37))))))</f>
        <v>87.611695253841376</v>
      </c>
      <c r="CI15" s="75">
        <f>IF('02 (ind)'!CI$1="si",100*(('02 (ind)'!CI14-MIN('02 (ind)'!CI$6:CI$37))/(MAX('02 (ind)'!CI$6:CI$37)-MIN('02 (ind)'!CI$6:CI$37))),ABS(-100+(100*(('02 (ind)'!CI14-MIN('02 (ind)'!CI$6:CI$37))/(MAX('02 (ind)'!CI$6:CI$37)-MIN('02 (ind)'!CI$6:CI$37))))))</f>
        <v>22.102133054210636</v>
      </c>
      <c r="CJ15" s="75">
        <f>IF('02 (ind)'!CJ$1="si",100*(('02 (ind)'!CJ14-MIN('02 (ind)'!CJ$6:CJ$37))/(MAX('02 (ind)'!CJ$6:CJ$37)-MIN('02 (ind)'!CJ$6:CJ$37))),ABS(-100+(100*(('02 (ind)'!CJ14-MIN('02 (ind)'!CJ$6:CJ$37))/(MAX('02 (ind)'!CJ$6:CJ$37)-MIN('02 (ind)'!CJ$6:CJ$37))))))</f>
        <v>28.415869356088635</v>
      </c>
      <c r="CK15" s="75">
        <f>IF('02 (ind)'!CK$1="si",100*(('02 (ind)'!CK14-MIN('02 (ind)'!CK$6:CK$37))/(MAX('02 (ind)'!CK$6:CK$37)-MIN('02 (ind)'!CK$6:CK$37))),ABS(-100+(100*(('02 (ind)'!CK14-MIN('02 (ind)'!CK$6:CK$37))/(MAX('02 (ind)'!CK$6:CK$37)-MIN('02 (ind)'!CK$6:CK$37))))))</f>
        <v>100</v>
      </c>
      <c r="CL15" s="75">
        <f>IF('02 (ind)'!CL$1="si",100*(('02 (ind)'!CL14-MIN('02 (ind)'!CL$6:CL$37))/(MAX('02 (ind)'!CL$6:CL$37)-MIN('02 (ind)'!CL$6:CL$37))),ABS(-100+(100*(('02 (ind)'!CL14-MIN('02 (ind)'!CL$6:CL$37))/(MAX('02 (ind)'!CL$6:CL$37)-MIN('02 (ind)'!CL$6:CL$37))))))</f>
        <v>15.314487457681938</v>
      </c>
      <c r="CM15" s="75">
        <f>IF('02 (ind)'!CM$1="si",100*(('02 (ind)'!CM14-MIN('02 (ind)'!CM$6:CM$37))/(MAX('02 (ind)'!CM$6:CM$37)-MIN('02 (ind)'!CM$6:CM$37))),ABS(-100+(100*(('02 (ind)'!CM14-MIN('02 (ind)'!CM$6:CM$37))/(MAX('02 (ind)'!CM$6:CM$37)-MIN('02 (ind)'!CM$6:CM$37))))))</f>
        <v>100</v>
      </c>
    </row>
    <row r="16" spans="1:91">
      <c r="A16" s="18" t="s">
        <v>215</v>
      </c>
      <c r="B16" s="87">
        <f>IF('02 (ind)'!B$1="si",100*(('02 (ind)'!B15-MIN('02 (ind)'!B$6:B$37))/(MAX('02 (ind)'!B$6:B$37)-MIN('02 (ind)'!B$6:B$37))),ABS(-100+(100*(('02 (ind)'!B15-MIN('02 (ind)'!B$6:B$37))/(MAX('02 (ind)'!B$6:B$37)-MIN('02 (ind)'!B$6:B$37))))))</f>
        <v>3.9014096443759771</v>
      </c>
      <c r="C16" s="87">
        <f>IF('02 (ind)'!C$1="si",100*(('02 (ind)'!C15-MIN('02 (ind)'!C$6:C$37))/(MAX('02 (ind)'!C$6:C$37)-MIN('02 (ind)'!C$6:C$37))),ABS(-100+(100*(('02 (ind)'!C15-MIN('02 (ind)'!C$6:C$37))/(MAX('02 (ind)'!C$6:C$37)-MIN('02 (ind)'!C$6:C$37))))))</f>
        <v>49.973612388579234</v>
      </c>
      <c r="D16" s="87">
        <f>IF('02 (ind)'!D$1="si",100*(('02 (ind)'!D15-MIN('02 (ind)'!D$6:D$37))/(MAX('02 (ind)'!D$6:D$37)-MIN('02 (ind)'!D$6:D$37))),ABS(-100+(100*(('02 (ind)'!D15-MIN('02 (ind)'!D$6:D$37))/(MAX('02 (ind)'!D$6:D$37)-MIN('02 (ind)'!D$6:D$37))))))</f>
        <v>76.960690851952506</v>
      </c>
      <c r="E16" s="87">
        <f>IF('02 (ind)'!E$1="si",100*(('02 (ind)'!E15-MIN('02 (ind)'!E$6:E$37))/(MAX('02 (ind)'!E$6:E$37)-MIN('02 (ind)'!E$6:E$37))),ABS(-100+(100*(('02 (ind)'!E15-MIN('02 (ind)'!E$6:E$37))/(MAX('02 (ind)'!E$6:E$37)-MIN('02 (ind)'!E$6:E$37))))))</f>
        <v>71.232876712328761</v>
      </c>
      <c r="F16" s="87">
        <f>IF('02 (ind)'!F$1="si",100*(('02 (ind)'!F15-MIN('02 (ind)'!F$6:F$37))/(MAX('02 (ind)'!F$6:F$37)-MIN('02 (ind)'!F$6:F$37))),ABS(-100+(100*(('02 (ind)'!F15-MIN('02 (ind)'!F$6:F$37))/(MAX('02 (ind)'!F$6:F$37)-MIN('02 (ind)'!F$6:F$37))))))</f>
        <v>56.382978723404243</v>
      </c>
      <c r="G16" s="87">
        <f>IF('02 (ind)'!G$1="si",100*(('02 (ind)'!G15-MIN('02 (ind)'!G$6:G$37))/(MAX('02 (ind)'!G$6:G$37)-MIN('02 (ind)'!G$6:G$37))),ABS(-100+(100*(('02 (ind)'!G15-MIN('02 (ind)'!G$6:G$37))/(MAX('02 (ind)'!G$6:G$37)-MIN('02 (ind)'!G$6:G$37))))))</f>
        <v>51.452282157676358</v>
      </c>
      <c r="H16" s="87">
        <f>IF('02 (ind)'!H$1="si",100*(('02 (ind)'!H15-MIN('02 (ind)'!H$6:H$37))/(MAX('02 (ind)'!H$6:H$37)-MIN('02 (ind)'!H$6:H$37))),ABS(-100+(100*(('02 (ind)'!H15-MIN('02 (ind)'!H$6:H$37))/(MAX('02 (ind)'!H$6:H$37)-MIN('02 (ind)'!H$6:H$37))))))</f>
        <v>82.672233820459283</v>
      </c>
      <c r="I16" s="87">
        <f>IF('02 (ind)'!I$1="si",100*(('02 (ind)'!I15-MIN('02 (ind)'!I$6:I$37))/(MAX('02 (ind)'!I$6:I$37)-MIN('02 (ind)'!I$6:I$37))),ABS(-100+(100*(('02 (ind)'!I15-MIN('02 (ind)'!I$6:I$37))/(MAX('02 (ind)'!I$6:I$37)-MIN('02 (ind)'!I$6:I$37))))))</f>
        <v>70.240000000000009</v>
      </c>
      <c r="J16" s="87">
        <f>IF('02 (ind)'!J$1="si",100*(('02 (ind)'!J15-MIN('02 (ind)'!J$6:J$37))/(MAX('02 (ind)'!J$6:J$37)-MIN('02 (ind)'!J$6:J$37))),ABS(-100+(100*(('02 (ind)'!J15-MIN('02 (ind)'!J$6:J$37))/(MAX('02 (ind)'!J$6:J$37)-MIN('02 (ind)'!J$6:J$37))))))</f>
        <v>14.303797468354427</v>
      </c>
      <c r="K16" s="87">
        <f>IF('02 (ind)'!K$1="si",100*(('02 (ind)'!K15-MIN('02 (ind)'!K$6:K$37))/(MAX('02 (ind)'!K$6:K$37)-MIN('02 (ind)'!K$6:K$37))),ABS(-100+(100*(('02 (ind)'!K15-MIN('02 (ind)'!K$6:K$37))/(MAX('02 (ind)'!K$6:K$37)-MIN('02 (ind)'!K$6:K$37))))))</f>
        <v>23.216564008062416</v>
      </c>
      <c r="L16" s="87">
        <f>IF('02 (ind)'!L$1="si",100*(('02 (ind)'!L15-MIN('02 (ind)'!L$6:L$37))/(MAX('02 (ind)'!L$6:L$37)-MIN('02 (ind)'!L$6:L$37))),ABS(-100+(100*(('02 (ind)'!L15-MIN('02 (ind)'!L$6:L$37))/(MAX('02 (ind)'!L$6:L$37)-MIN('02 (ind)'!L$6:L$37))))))</f>
        <v>42.674828393963772</v>
      </c>
      <c r="M16" s="87">
        <f>IF('02 (ind)'!M$1="si",100*(('02 (ind)'!M15-MIN('02 (ind)'!M$6:M$37))/(MAX('02 (ind)'!M$6:M$37)-MIN('02 (ind)'!M$6:M$37))),ABS(-100+(100*(('02 (ind)'!M15-MIN('02 (ind)'!M$6:M$37))/(MAX('02 (ind)'!M$6:M$37)-MIN('02 (ind)'!M$6:M$37))))))</f>
        <v>0.33912424260458951</v>
      </c>
      <c r="N16" s="87">
        <f>IF('02 (ind)'!N$1="si",100*(('02 (ind)'!N15-MIN('02 (ind)'!N$6:N$37))/(MAX('02 (ind)'!N$6:N$37)-MIN('02 (ind)'!N$6:N$37))),ABS(-100+(100*(('02 (ind)'!N15-MIN('02 (ind)'!N$6:N$37))/(MAX('02 (ind)'!N$6:N$37)-MIN('02 (ind)'!N$6:N$37))))))</f>
        <v>0</v>
      </c>
      <c r="O16" s="87">
        <f>IF('02 (ind)'!O$1="si",100*(('02 (ind)'!O15-MIN('02 (ind)'!O$6:O$37))/(MAX('02 (ind)'!O$6:O$37)-MIN('02 (ind)'!O$6:O$37))),ABS(-100+(100*(('02 (ind)'!O15-MIN('02 (ind)'!O$6:O$37))/(MAX('02 (ind)'!O$6:O$37)-MIN('02 (ind)'!O$6:O$37))))))</f>
        <v>95.652173913043484</v>
      </c>
      <c r="P16" s="87">
        <f>IF('02 (ind)'!P$1="si",100*(('02 (ind)'!P15-MIN('02 (ind)'!P$6:P$37))/(MAX('02 (ind)'!P$6:P$37)-MIN('02 (ind)'!P$6:P$37))),ABS(-100+(100*(('02 (ind)'!P15-MIN('02 (ind)'!P$6:P$37))/(MAX('02 (ind)'!P$6:P$37)-MIN('02 (ind)'!P$6:P$37))))))</f>
        <v>3.7265249955838846</v>
      </c>
      <c r="Q16" s="87">
        <f>IF('02 (ind)'!Q$1="si",100*(('02 (ind)'!Q15-MIN('02 (ind)'!Q$6:Q$37))/(MAX('02 (ind)'!Q$6:Q$37)-MIN('02 (ind)'!Q$6:Q$37))),ABS(-100+(100*(('02 (ind)'!Q15-MIN('02 (ind)'!Q$6:Q$37))/(MAX('02 (ind)'!Q$6:Q$37)-MIN('02 (ind)'!Q$6:Q$37))))))</f>
        <v>49.537880062802444</v>
      </c>
      <c r="R16" s="87">
        <f>IF('02 (ind)'!R$1="si",100*(('02 (ind)'!R15-MIN('02 (ind)'!R$6:R$37))/(MAX('02 (ind)'!R$6:R$37)-MIN('02 (ind)'!R$6:R$37))),ABS(-100+(100*(('02 (ind)'!R15-MIN('02 (ind)'!R$6:R$37))/(MAX('02 (ind)'!R$6:R$37)-MIN('02 (ind)'!R$6:R$37))))))</f>
        <v>0.22147123898416157</v>
      </c>
      <c r="S16" s="75">
        <f>ABS(ABS(('02 (ind)'!S15-((MAX('02 (ind)'!S$6:S$37)+MIN('02 (ind)'!S$6:S$37))/2))/(((MAX('02 (ind)'!S$6:S$37)+MIN('02 (ind)'!S$6:S$37))/2)-MAX('02 (ind)'!S$6:S$37))*100)-100)</f>
        <v>65.661361301382016</v>
      </c>
      <c r="T16" s="75">
        <f>IF('02 (ind)'!T$1="si",100*(('02 (ind)'!T15-MIN('02 (ind)'!T$6:T$37))/(MAX('02 (ind)'!T$6:T$37)-MIN('02 (ind)'!T$6:T$37))),ABS(-100+(100*(('02 (ind)'!T15-MIN('02 (ind)'!T$6:T$37))/(MAX('02 (ind)'!T$6:T$37)-MIN('02 (ind)'!T$6:T$37))))))</f>
        <v>26.662710602252631</v>
      </c>
      <c r="U16" s="75">
        <f>IF('02 (ind)'!U$1="si",100*(('02 (ind)'!U15-MIN('02 (ind)'!U$6:U$37))/(MAX('02 (ind)'!U$6:U$37)-MIN('02 (ind)'!U$6:U$37))),ABS(-100+(100*(('02 (ind)'!U15-MIN('02 (ind)'!U$6:U$37))/(MAX('02 (ind)'!U$6:U$37)-MIN('02 (ind)'!U$6:U$37))))))</f>
        <v>100</v>
      </c>
      <c r="V16" s="75">
        <f>IF('02 (ind)'!V$1="si",100*(('02 (ind)'!V15-MIN('02 (ind)'!V$6:V$37))/(MAX('02 (ind)'!V$6:V$37)-MIN('02 (ind)'!V$6:V$37))),ABS(-100+(100*(('02 (ind)'!V15-MIN('02 (ind)'!V$6:V$37))/(MAX('02 (ind)'!V$6:V$37)-MIN('02 (ind)'!V$6:V$37))))))</f>
        <v>97.790055248618785</v>
      </c>
      <c r="W16" s="75">
        <f>IF('02 (ind)'!W$1="si",100*(('02 (ind)'!W15-MIN('02 (ind)'!W$6:W$37))/(MAX('02 (ind)'!W$6:W$37)-MIN('02 (ind)'!W$6:W$37))),ABS(-100+(100*(('02 (ind)'!W15-MIN('02 (ind)'!W$6:W$37))/(MAX('02 (ind)'!W$6:W$37)-MIN('02 (ind)'!W$6:W$37))))))</f>
        <v>65.681143029059228</v>
      </c>
      <c r="X16" s="75">
        <f>IF('02 (ind)'!X$1="si",100*(('02 (ind)'!X15-MIN('02 (ind)'!X$6:X$37))/(MAX('02 (ind)'!X$6:X$37)-MIN('02 (ind)'!X$6:X$37))),ABS(-100+(100*(('02 (ind)'!X15-MIN('02 (ind)'!X$6:X$37))/(MAX('02 (ind)'!X$6:X$37)-MIN('02 (ind)'!X$6:X$37))))))</f>
        <v>56.751511511980802</v>
      </c>
      <c r="Y16" s="75">
        <f>IF('02 (ind)'!Y$1="si",100*(('02 (ind)'!Y15-MIN('02 (ind)'!Y$6:Y$37))/(MAX('02 (ind)'!Y$6:Y$37)-MIN('02 (ind)'!Y$6:Y$37))),ABS(-100+(100*(('02 (ind)'!Y15-MIN('02 (ind)'!Y$6:Y$37))/(MAX('02 (ind)'!Y$6:Y$37)-MIN('02 (ind)'!Y$6:Y$37))))))</f>
        <v>52.539746397866281</v>
      </c>
      <c r="Z16" s="75">
        <f>IF('02 (ind)'!Z$1="si",100*(('02 (ind)'!Z15-MIN('02 (ind)'!Z$6:Z$37))/(MAX('02 (ind)'!Z$6:Z$37)-MIN('02 (ind)'!Z$6:Z$37))),ABS(-100+(100*(('02 (ind)'!Z15-MIN('02 (ind)'!Z$6:Z$37))/(MAX('02 (ind)'!Z$6:Z$37)-MIN('02 (ind)'!Z$6:Z$37))))))</f>
        <v>74.632368450897744</v>
      </c>
      <c r="AA16" s="75">
        <f>IF('02 (ind)'!AA$1="si",100*(('02 (ind)'!AA15-MIN('02 (ind)'!AA$6:AA$37))/(MAX('02 (ind)'!AA$6:AA$37)-MIN('02 (ind)'!AA$6:AA$37))),ABS(-100+(100*(('02 (ind)'!AA15-MIN('02 (ind)'!AA$6:AA$37))/(MAX('02 (ind)'!AA$6:AA$37)-MIN('02 (ind)'!AA$6:AA$37))))))</f>
        <v>48.209600055073068</v>
      </c>
      <c r="AB16" s="75">
        <f>IF('02 (ind)'!AB$1="si",100*(('02 (ind)'!AB15-MIN('02 (ind)'!AB$6:AB$37))/(MAX('02 (ind)'!AB$6:AB$37)-MIN('02 (ind)'!AB$6:AB$37))),ABS(-100+(100*(('02 (ind)'!AB15-MIN('02 (ind)'!AB$6:AB$37))/(MAX('02 (ind)'!AB$6:AB$37)-MIN('02 (ind)'!AB$6:AB$37))))))</f>
        <v>35.875671356778142</v>
      </c>
      <c r="AC16" s="75">
        <f>IF('02 (ind)'!AC$1="si",100*(('02 (ind)'!AC15-MIN('02 (ind)'!AC$6:AC$37))/(MAX('02 (ind)'!AC$6:AC$37)-MIN('02 (ind)'!AC$6:AC$37))),ABS(-100+(100*(('02 (ind)'!AC15-MIN('02 (ind)'!AC$6:AC$37))/(MAX('02 (ind)'!AC$6:AC$37)-MIN('02 (ind)'!AC$6:AC$37))))))</f>
        <v>84.676535715323908</v>
      </c>
      <c r="AD16" s="75">
        <f>IF('02 (ind)'!AD$1="si",100*(('02 (ind)'!AD15-MIN('02 (ind)'!AD$6:AD$37))/(MAX('02 (ind)'!AD$6:AD$37)-MIN('02 (ind)'!AD$6:AD$37))),ABS(-100+(100*(('02 (ind)'!AD15-MIN('02 (ind)'!AD$6:AD$37))/(MAX('02 (ind)'!AD$6:AD$37)-MIN('02 (ind)'!AD$6:AD$37))))))</f>
        <v>27.83410619942731</v>
      </c>
      <c r="AE16" s="75">
        <f>IF('02 (ind)'!AE$1="si",100*(('02 (ind)'!AE15-MIN('02 (ind)'!AE$6:AE$37))/(MAX('02 (ind)'!AE$6:AE$37)-MIN('02 (ind)'!AE$6:AE$37))),ABS(-100+(100*(('02 (ind)'!AE15-MIN('02 (ind)'!AE$6:AE$37))/(MAX('02 (ind)'!AE$6:AE$37)-MIN('02 (ind)'!AE$6:AE$37))))))</f>
        <v>48.615939445102022</v>
      </c>
      <c r="AF16" s="75">
        <f>IF('02 (ind)'!AF$1="si",100*(('02 (ind)'!AF15-MIN('02 (ind)'!AF$6:AF$37))/(MAX('02 (ind)'!AF$6:AF$37)-MIN('02 (ind)'!AF$6:AF$37))),ABS(-100+(100*(('02 (ind)'!AF15-MIN('02 (ind)'!AF$6:AF$37))/(MAX('02 (ind)'!AF$6:AF$37)-MIN('02 (ind)'!AF$6:AF$37))))))</f>
        <v>87.978142076502735</v>
      </c>
      <c r="AG16" s="75">
        <f>IF('02 (ind)'!AG$1="si",100*(('02 (ind)'!AG15-MIN('02 (ind)'!AG$6:AG$37))/(MAX('02 (ind)'!AG$6:AG$37)-MIN('02 (ind)'!AG$6:AG$37))),ABS(-100+(100*(('02 (ind)'!AG15-MIN('02 (ind)'!AG$6:AG$37))/(MAX('02 (ind)'!AG$6:AG$37)-MIN('02 (ind)'!AG$6:AG$37))))))</f>
        <v>25.855513307984783</v>
      </c>
      <c r="AH16" s="75">
        <f>IF('02 (ind)'!AH$1="si",100*(('02 (ind)'!AH15-MIN('02 (ind)'!AH$6:AH$37))/(MAX('02 (ind)'!AH$6:AH$37)-MIN('02 (ind)'!AH$6:AH$37))),ABS(-100+(100*(('02 (ind)'!AH15-MIN('02 (ind)'!AH$6:AH$37))/(MAX('02 (ind)'!AH$6:AH$37)-MIN('02 (ind)'!AH$6:AH$37))))))</f>
        <v>19.303797468354418</v>
      </c>
      <c r="AI16" s="75">
        <f>IF('02 (ind)'!AI$1="si",100*(('02 (ind)'!AI15-MIN('02 (ind)'!AI$6:AI$37))/(MAX('02 (ind)'!AI$6:AI$37)-MIN('02 (ind)'!AI$6:AI$37))),ABS(-100+(100*(('02 (ind)'!AI15-MIN('02 (ind)'!AI$6:AI$37))/(MAX('02 (ind)'!AI$6:AI$37)-MIN('02 (ind)'!AI$6:AI$37))))))</f>
        <v>1.6488746220745771</v>
      </c>
      <c r="AJ16" s="75">
        <f>IF('02 (ind)'!AJ$1="si",100*(('02 (ind)'!AJ15-MIN('02 (ind)'!AJ$6:AJ$37))/(MAX('02 (ind)'!AJ$6:AJ$37)-MIN('02 (ind)'!AJ$6:AJ$37))),ABS(-100+(100*(('02 (ind)'!AJ15-MIN('02 (ind)'!AJ$6:AJ$37))/(MAX('02 (ind)'!AJ$6:AJ$37)-MIN('02 (ind)'!AJ$6:AJ$37))))))</f>
        <v>76.536248561565017</v>
      </c>
      <c r="AK16" s="75">
        <f>IF('02 (ind)'!AK$1="si",100*(('02 (ind)'!AK15-MIN('02 (ind)'!AK$6:AK$37))/(MAX('02 (ind)'!AK$6:AK$37)-MIN('02 (ind)'!AK$6:AK$37))),ABS(-100+(100*(('02 (ind)'!AK15-MIN('02 (ind)'!AK$6:AK$37))/(MAX('02 (ind)'!AK$6:AK$37)-MIN('02 (ind)'!AK$6:AK$37))))))</f>
        <v>14.700121471473404</v>
      </c>
      <c r="AL16" s="75">
        <f>IF('02 (ind)'!AL$1="si",100*(('02 (ind)'!AL15-MIN('02 (ind)'!AL$6:AL$37))/(MAX('02 (ind)'!AL$6:AL$37)-MIN('02 (ind)'!AL$6:AL$37))),ABS(-100+(100*(('02 (ind)'!AL15-MIN('02 (ind)'!AL$6:AL$37))/(MAX('02 (ind)'!AL$6:AL$37)-MIN('02 (ind)'!AL$6:AL$37))))))</f>
        <v>72.062973083787455</v>
      </c>
      <c r="AM16" s="75">
        <f>IF('02 (ind)'!AM$1="si",100*(('02 (ind)'!AM15-MIN('02 (ind)'!AM$6:AM$37))/(MAX('02 (ind)'!AM$6:AM$37)-MIN('02 (ind)'!AM$6:AM$37))),ABS(-100+(100*(('02 (ind)'!AM15-MIN('02 (ind)'!AM$6:AM$37))/(MAX('02 (ind)'!AM$6:AM$37)-MIN('02 (ind)'!AM$6:AM$37))))))</f>
        <v>91.787005332189679</v>
      </c>
      <c r="AN16" s="75">
        <f>IF('02 (ind)'!AN$1="si",100*(('02 (ind)'!AN15-MIN('02 (ind)'!AN$6:AN$37))/(MAX('02 (ind)'!AN$6:AN$37)-MIN('02 (ind)'!AN$6:AN$37))),ABS(-100+(100*(('02 (ind)'!AN15-MIN('02 (ind)'!AN$6:AN$37))/(MAX('02 (ind)'!AN$6:AN$37)-MIN('02 (ind)'!AN$6:AN$37))))))</f>
        <v>36.975418382177693</v>
      </c>
      <c r="AO16" s="75">
        <f>IF('02 (ind)'!AO$1="si",100*(('02 (ind)'!AO15-MIN('02 (ind)'!AO$6:AO$37))/(MAX('02 (ind)'!AO$6:AO$37)-MIN('02 (ind)'!AO$6:AO$37))),ABS(-100+(100*(('02 (ind)'!AO15-MIN('02 (ind)'!AO$6:AO$37))/(MAX('02 (ind)'!AO$6:AO$37)-MIN('02 (ind)'!AO$6:AO$37))))))</f>
        <v>74.201315338172805</v>
      </c>
      <c r="AP16" s="75">
        <f>IF('02 (ind)'!AP$1="si",100*(('02 (ind)'!AP15-MIN('02 (ind)'!AP$6:AP$37))/(MAX('02 (ind)'!AP$6:AP$37)-MIN('02 (ind)'!AP$6:AP$37))),ABS(-100+(100*(('02 (ind)'!AP15-MIN('02 (ind)'!AP$6:AP$37))/(MAX('02 (ind)'!AP$6:AP$37)-MIN('02 (ind)'!AP$6:AP$37))))))</f>
        <v>67.923717681278163</v>
      </c>
      <c r="AQ16" s="75">
        <f>IF('02 (ind)'!AQ$1="si",100*(('02 (ind)'!AQ15-MIN('02 (ind)'!AQ$6:AQ$37))/(MAX('02 (ind)'!AQ$6:AQ$37)-MIN('02 (ind)'!AQ$6:AQ$37))),ABS(-100+(100*(('02 (ind)'!AQ15-MIN('02 (ind)'!AQ$6:AQ$37))/(MAX('02 (ind)'!AQ$6:AQ$37)-MIN('02 (ind)'!AQ$6:AQ$37))))))</f>
        <v>6.9303631405450536</v>
      </c>
      <c r="AR16" s="75">
        <f>IF('02 (ind)'!AR$1="si",100*(('02 (ind)'!AR15-MIN('02 (ind)'!AR$6:AR$37))/(MAX('02 (ind)'!AR$6:AR$37)-MIN('02 (ind)'!AR$6:AR$37))),ABS(-100+(100*(('02 (ind)'!AR15-MIN('02 (ind)'!AR$6:AR$37))/(MAX('02 (ind)'!AR$6:AR$37)-MIN('02 (ind)'!AR$6:AR$37))))))</f>
        <v>19.083184363181239</v>
      </c>
      <c r="AS16" s="75">
        <f>IF('02 (ind)'!AS$1="si",100*(('02 (ind)'!AS15-MIN('02 (ind)'!AS$6:AS$37))/(MAX('02 (ind)'!AS$6:AS$37)-MIN('02 (ind)'!AS$6:AS$37))),ABS(-100+(100*(('02 (ind)'!AS15-MIN('02 (ind)'!AS$6:AS$37))/(MAX('02 (ind)'!AS$6:AS$37)-MIN('02 (ind)'!AS$6:AS$37))))))</f>
        <v>8.5341907524685041</v>
      </c>
      <c r="AT16" s="75">
        <f>IF('02 (ind)'!AT$1="si",100*(('02 (ind)'!AT15-MIN('02 (ind)'!AT$6:AT$37))/(MAX('02 (ind)'!AT$6:AT$37)-MIN('02 (ind)'!AT$6:AT$37))),ABS(-100+(100*(('02 (ind)'!AT15-MIN('02 (ind)'!AT$6:AT$37))/(MAX('02 (ind)'!AT$6:AT$37)-MIN('02 (ind)'!AT$6:AT$37))))))</f>
        <v>0</v>
      </c>
      <c r="AU16" s="75">
        <f>IF('02 (ind)'!AU$1="si",100*(('02 (ind)'!AU15-MIN('02 (ind)'!AU$6:AU$37))/(MAX('02 (ind)'!AU$6:AU$37)-MIN('02 (ind)'!AU$6:AU$37))),ABS(-100+(100*(('02 (ind)'!AU15-MIN('02 (ind)'!AU$6:AU$37))/(MAX('02 (ind)'!AU$6:AU$37)-MIN('02 (ind)'!AU$6:AU$37))))))</f>
        <v>57.186544342507638</v>
      </c>
      <c r="AV16" s="75">
        <f>IF('02 (ind)'!AV$1="si",100*(('02 (ind)'!AV15-MIN('02 (ind)'!AV$6:AV$37))/(MAX('02 (ind)'!AV$6:AV$37)-MIN('02 (ind)'!AV$6:AV$37))),ABS(-100+(100*(('02 (ind)'!AV15-MIN('02 (ind)'!AV$6:AV$37))/(MAX('02 (ind)'!AV$6:AV$37)-MIN('02 (ind)'!AV$6:AV$37))))))</f>
        <v>74.696707105719241</v>
      </c>
      <c r="AW16" s="75">
        <f>IF('02 (ind)'!AW$1="si",100*(('02 (ind)'!AW15-MIN('02 (ind)'!AW$6:AW$37))/(MAX('02 (ind)'!AW$6:AW$37)-MIN('02 (ind)'!AW$6:AW$37))),ABS(-100+(100*(('02 (ind)'!AW15-MIN('02 (ind)'!AW$6:AW$37))/(MAX('02 (ind)'!AW$6:AW$37)-MIN('02 (ind)'!AW$6:AW$37))))))</f>
        <v>36.858475894245728</v>
      </c>
      <c r="AX16" s="75">
        <f>IF('02 (ind)'!AX$1="si",100*(('02 (ind)'!AX15-MIN('02 (ind)'!AX$6:AX$37))/(MAX('02 (ind)'!AX$6:AX$37)-MIN('02 (ind)'!AX$6:AX$37))),ABS(-100+(100*(('02 (ind)'!AX15-MIN('02 (ind)'!AX$6:AX$37))/(MAX('02 (ind)'!AX$6:AX$37)-MIN('02 (ind)'!AX$6:AX$37))))))</f>
        <v>8.8259674788225873</v>
      </c>
      <c r="AY16" s="75">
        <f>IF('02 (ind)'!AY$1="si",100*(('02 (ind)'!AY15-MIN('02 (ind)'!AY$6:AY$37))/(MAX('02 (ind)'!AY$6:AY$37)-MIN('02 (ind)'!AY$6:AY$37))),ABS(-100+(100*(('02 (ind)'!AY15-MIN('02 (ind)'!AY$6:AY$37))/(MAX('02 (ind)'!AY$6:AY$37)-MIN('02 (ind)'!AY$6:AY$37))))))</f>
        <v>47.764034253092376</v>
      </c>
      <c r="AZ16" s="75">
        <f>IF('02 (ind)'!AZ$1="si",100*(('02 (ind)'!AZ15-MIN('02 (ind)'!AZ$6:AZ$37))/(MAX('02 (ind)'!AZ$6:AZ$37)-MIN('02 (ind)'!AZ$6:AZ$37))),ABS(-100+(100*(('02 (ind)'!AZ15-MIN('02 (ind)'!AZ$6:AZ$37))/(MAX('02 (ind)'!AZ$6:AZ$37)-MIN('02 (ind)'!AZ$6:AZ$37))))))</f>
        <v>4.4454819752605079</v>
      </c>
      <c r="BA16" s="75">
        <f>IF('02 (ind)'!BA$1="si",100*(('02 (ind)'!BA15-MIN('02 (ind)'!BA$6:BA$37))/(MAX('02 (ind)'!BA$6:BA$37)-MIN('02 (ind)'!BA$6:BA$37))),ABS(-100+(100*(('02 (ind)'!BA15-MIN('02 (ind)'!BA$6:BA$37))/(MAX('02 (ind)'!BA$6:BA$37)-MIN('02 (ind)'!BA$6:BA$37))))))</f>
        <v>24.834435768515124</v>
      </c>
      <c r="BB16" s="75">
        <f>IF('02 (ind)'!BB$1="si",100*(('02 (ind)'!BB15-MIN('02 (ind)'!BB$6:BB$37))/(MAX('02 (ind)'!BB$6:BB$37)-MIN('02 (ind)'!BB$6:BB$37))),ABS(-100+(100*(('02 (ind)'!BB15-MIN('02 (ind)'!BB$6:BB$37))/(MAX('02 (ind)'!BB$6:BB$37)-MIN('02 (ind)'!BB$6:BB$37))))))</f>
        <v>10.535427328807199</v>
      </c>
      <c r="BC16" s="75">
        <f>IF('02 (ind)'!BC$1="si",100*(('02 (ind)'!BC15-MIN('02 (ind)'!BC$6:BC$37))/(MAX('02 (ind)'!BC$6:BC$37)-MIN('02 (ind)'!BC$6:BC$37))),ABS(-100+(100*(('02 (ind)'!BC15-MIN('02 (ind)'!BC$6:BC$37))/(MAX('02 (ind)'!BC$6:BC$37)-MIN('02 (ind)'!BC$6:BC$37))))))</f>
        <v>25.736560966633803</v>
      </c>
      <c r="BD16" s="75">
        <f>IF('02 (ind)'!BD$1="si",100*(('02 (ind)'!BD15-MIN('02 (ind)'!BD$6:BD$37))/(MAX('02 (ind)'!BD$6:BD$37)-MIN('02 (ind)'!BD$6:BD$37))),ABS(-100+(100*(('02 (ind)'!BD15-MIN('02 (ind)'!BD$6:BD$37))/(MAX('02 (ind)'!BD$6:BD$37)-MIN('02 (ind)'!BD$6:BD$37))))))</f>
        <v>52.571146204206279</v>
      </c>
      <c r="BE16" s="75">
        <f>IF('02 (ind)'!BE$1="si",100*(('02 (ind)'!BE15-MIN('02 (ind)'!BE$6:BE$37))/(MAX('02 (ind)'!BE$6:BE$37)-MIN('02 (ind)'!BE$6:BE$37))),ABS(-100+(100*(('02 (ind)'!BE15-MIN('02 (ind)'!BE$6:BE$37))/(MAX('02 (ind)'!BE$6:BE$37)-MIN('02 (ind)'!BE$6:BE$37))))))</f>
        <v>6.4671814671814669</v>
      </c>
      <c r="BF16" s="75">
        <f>IF('02 (ind)'!BF$1="si",100*(('02 (ind)'!BF15-MIN('02 (ind)'!BF$6:BF$37))/(MAX('02 (ind)'!BF$6:BF$37)-MIN('02 (ind)'!BF$6:BF$37))),ABS(-100+(100*(('02 (ind)'!BF15-MIN('02 (ind)'!BF$6:BF$37))/(MAX('02 (ind)'!BF$6:BF$37)-MIN('02 (ind)'!BF$6:BF$37))))))</f>
        <v>31.521312983071109</v>
      </c>
      <c r="BG16" s="75">
        <f>IF('02 (ind)'!BG$1="si",100*(('02 (ind)'!BG15-MIN('02 (ind)'!BG$6:BG$37))/(MAX('02 (ind)'!BG$6:BG$37)-MIN('02 (ind)'!BG$6:BG$37))),ABS(-100+(100*(('02 (ind)'!BG15-MIN('02 (ind)'!BG$6:BG$37))/(MAX('02 (ind)'!BG$6:BG$37)-MIN('02 (ind)'!BG$6:BG$37))))))</f>
        <v>20.102196355244299</v>
      </c>
      <c r="BH16" s="75">
        <f>IF('02 (ind)'!BH$1="si",100*(('02 (ind)'!BH15-MIN('02 (ind)'!BH$6:BH$37))/(MAX('02 (ind)'!BH$6:BH$37)-MIN('02 (ind)'!BH$6:BH$37))),ABS(-100+(100*(('02 (ind)'!BH15-MIN('02 (ind)'!BH$6:BH$37))/(MAX('02 (ind)'!BH$6:BH$37)-MIN('02 (ind)'!BH$6:BH$37))))))</f>
        <v>19.001965218426538</v>
      </c>
      <c r="BI16" s="75">
        <f>IF('02 (ind)'!BI$1="si",100*(('02 (ind)'!BI15-MIN('02 (ind)'!BI$6:BI$37))/(MAX('02 (ind)'!BI$6:BI$37)-MIN('02 (ind)'!BI$6:BI$37))),ABS(-100+(100*(('02 (ind)'!BI15-MIN('02 (ind)'!BI$6:BI$37))/(MAX('02 (ind)'!BI$6:BI$37)-MIN('02 (ind)'!BI$6:BI$37))))))</f>
        <v>98.759954557058165</v>
      </c>
      <c r="BJ16" s="75">
        <f>IF('02 (ind)'!BJ$1="si",100*(('02 (ind)'!BJ15-MIN('02 (ind)'!BJ$6:BJ$37))/(MAX('02 (ind)'!BJ$6:BJ$37)-MIN('02 (ind)'!BJ$6:BJ$37))),ABS(-100+(100*(('02 (ind)'!BJ15-MIN('02 (ind)'!BJ$6:BJ$37))/(MAX('02 (ind)'!BJ$6:BJ$37)-MIN('02 (ind)'!BJ$6:BJ$37))))))</f>
        <v>3.7614690015753792E-4</v>
      </c>
      <c r="BK16" s="75">
        <f>IF('02 (ind)'!BK$1="si",100*(('02 (ind)'!BK15-MIN('02 (ind)'!BK$6:BK$37))/(MAX('02 (ind)'!BK$6:BK$37)-MIN('02 (ind)'!BK$6:BK$37))),ABS(-100+(100*(('02 (ind)'!BK15-MIN('02 (ind)'!BK$6:BK$37))/(MAX('02 (ind)'!BK$6:BK$37)-MIN('02 (ind)'!BK$6:BK$37))))))</f>
        <v>9.4726910293097326</v>
      </c>
      <c r="BL16" s="75">
        <f>IF('02 (ind)'!BL$1="si",100*(('02 (ind)'!BL15-MIN('02 (ind)'!BL$6:BL$37))/(MAX('02 (ind)'!BL$6:BL$37)-MIN('02 (ind)'!BL$6:BL$37))),ABS(-100+(100*(('02 (ind)'!BL15-MIN('02 (ind)'!BL$6:BL$37))/(MAX('02 (ind)'!BL$6:BL$37)-MIN('02 (ind)'!BL$6:BL$37))))))</f>
        <v>7.4380165289256199</v>
      </c>
      <c r="BM16" s="75">
        <f>IF('02 (ind)'!BM$1="si",100*(('02 (ind)'!BM15-MIN('02 (ind)'!BM$6:BM$37))/(MAX('02 (ind)'!BM$6:BM$37)-MIN('02 (ind)'!BM$6:BM$37))),ABS(-100+(100*(('02 (ind)'!BM15-MIN('02 (ind)'!BM$6:BM$37))/(MAX('02 (ind)'!BM$6:BM$37)-MIN('02 (ind)'!BM$6:BM$37))))))</f>
        <v>26.900009590074696</v>
      </c>
      <c r="BN16" s="75">
        <f>IF('02 (ind)'!BN$1="si",100*(('02 (ind)'!BN15-MIN('02 (ind)'!BN$6:BN$37))/(MAX('02 (ind)'!BN$6:BN$37)-MIN('02 (ind)'!BN$6:BN$37))),ABS(-100+(100*(('02 (ind)'!BN15-MIN('02 (ind)'!BN$6:BN$37))/(MAX('02 (ind)'!BN$6:BN$37)-MIN('02 (ind)'!BN$6:BN$37))))))</f>
        <v>20.743044683976251</v>
      </c>
      <c r="BO16" s="75">
        <f>IF('02 (ind)'!BO$1="si",100*(('02 (ind)'!BO15-MIN('02 (ind)'!BO$6:BO$37))/(MAX('02 (ind)'!BO$6:BO$37)-MIN('02 (ind)'!BO$6:BO$37))),ABS(-100+(100*(('02 (ind)'!BO15-MIN('02 (ind)'!BO$6:BO$37))/(MAX('02 (ind)'!BO$6:BO$37)-MIN('02 (ind)'!BO$6:BO$37))))))</f>
        <v>100</v>
      </c>
      <c r="BP16" s="75">
        <f>IF('02 (ind)'!BP$1="si",100*(('02 (ind)'!BP15-MIN('02 (ind)'!BP$6:BP$37))/(MAX('02 (ind)'!BP$6:BP$37)-MIN('02 (ind)'!BP$6:BP$37))),ABS(-100+(100*(('02 (ind)'!BP15-MIN('02 (ind)'!BP$6:BP$37))/(MAX('02 (ind)'!BP$6:BP$37)-MIN('02 (ind)'!BP$6:BP$37))))))</f>
        <v>22.842298982718916</v>
      </c>
      <c r="BQ16" s="75">
        <f>IF('02 (ind)'!BQ$1="si",100*(('02 (ind)'!BQ15-MIN('02 (ind)'!BQ$6:BQ$37))/(MAX('02 (ind)'!BQ$6:BQ$37)-MIN('02 (ind)'!BQ$6:BQ$37))),ABS(-100+(100*(('02 (ind)'!BQ15-MIN('02 (ind)'!BQ$6:BQ$37))/(MAX('02 (ind)'!BQ$6:BQ$37)-MIN('02 (ind)'!BQ$6:BQ$37))))))</f>
        <v>8.3423452833968135</v>
      </c>
      <c r="BR16" s="75">
        <f>IF('02 (ind)'!BR$1="si",100*(('02 (ind)'!BR15-MIN('02 (ind)'!BR$6:BR$37))/(MAX('02 (ind)'!BR$6:BR$37)-MIN('02 (ind)'!BR$6:BR$37))),ABS(-100+(100*(('02 (ind)'!BR15-MIN('02 (ind)'!BR$6:BR$37))/(MAX('02 (ind)'!BP$6:BP$37)-MIN('02 (ind)'!BR$6:BR$37))))))</f>
        <v>2.2805936757803948</v>
      </c>
      <c r="BS16" s="75">
        <f>IF('02 (ind)'!BS$1="si",100*(('02 (ind)'!BS15-MIN('02 (ind)'!BS$6:BS$37))/(MAX('02 (ind)'!BS$6:BS$37)-MIN('02 (ind)'!BS$6:BS$37))),ABS(-100+(100*(('02 (ind)'!BS15-MIN('02 (ind)'!BS$6:BS$37))/(MAX('02 (ind)'!BQ$6:BQ$37)-MIN('02 (ind)'!BS$6:BS$37))))))</f>
        <v>43.743319682776814</v>
      </c>
      <c r="BT16" s="75">
        <f>IF('02 (ind)'!BT$1="si",100*(('02 (ind)'!BT15-MIN('02 (ind)'!BT$6:BT$37))/(MAX('02 (ind)'!BT$6:BT$37)-MIN('02 (ind)'!BT$6:BT$37))),ABS(-100+(100*(('02 (ind)'!BT15-MIN('02 (ind)'!BT$6:BT$37))/(MAX('02 (ind)'!BR$6:BR$37)-MIN('02 (ind)'!BT$6:BT$37))))))</f>
        <v>87.880848749999998</v>
      </c>
      <c r="BU16" s="75">
        <f>IF('02 (ind)'!BU$1="si",100*(('02 (ind)'!BU15-MIN('02 (ind)'!BU$6:BU$37))/(MAX('02 (ind)'!BU$6:BU$37)-MIN('02 (ind)'!BU$6:BU$37))),ABS(-100+(100*(('02 (ind)'!BU15-MIN('02 (ind)'!BU$6:BU$37))/(MAX('02 (ind)'!BU$6:BU$37)-MIN('02 (ind)'!BU$6:BU$37))))))</f>
        <v>10.819286554292432</v>
      </c>
      <c r="BV16" s="75">
        <f>IF('02 (ind)'!BV$1="si",100*(('02 (ind)'!BV15-MIN('02 (ind)'!BV$6:BV$37))/(MAX('02 (ind)'!BV$6:BV$37)-MIN('02 (ind)'!BV$6:BV$37))),ABS(-100+(100*(('02 (ind)'!BV15-MIN('02 (ind)'!BV$6:BV$37))/(MAX('02 (ind)'!BV$6:BV$37)-MIN('02 (ind)'!BV$6:BV$37))))))</f>
        <v>0</v>
      </c>
      <c r="BW16" s="75">
        <f>IF('02 (ind)'!BW$1="si",100*(('02 (ind)'!BW15-MIN('02 (ind)'!BW$6:BW$37))/(MAX('02 (ind)'!BW$6:BW$37)-MIN('02 (ind)'!BW$6:BW$37))),ABS(-100+(100*(('02 (ind)'!BW15-MIN('02 (ind)'!BW$6:BW$37))/(MAX('02 (ind)'!BW$6:BW$37)-MIN('02 (ind)'!BW$6:BW$37))))))</f>
        <v>100</v>
      </c>
      <c r="BX16" s="75">
        <f>IF('02 (ind)'!BX$1="si",100*(('02 (ind)'!BX15-MIN('02 (ind)'!BX$6:BX$37))/(MAX('02 (ind)'!BX$6:BX$37)-MIN('02 (ind)'!BX$6:BX$37))),ABS(-100+(100*(('02 (ind)'!BX15-MIN('02 (ind)'!BX$6:BX$37))/(MAX('02 (ind)'!BX$6:BX$37)-MIN('02 (ind)'!BX$6:BX$37))))))</f>
        <v>10.894594498089276</v>
      </c>
      <c r="BY16" s="75">
        <f>IF('02 (ind)'!BY$1="si",100*(('02 (ind)'!BY15-MIN('02 (ind)'!BY$6:BY$37))/(MAX('02 (ind)'!BY$6:BY$37)-MIN('02 (ind)'!BY$6:BY$37))),ABS(-100+(100*(('02 (ind)'!BY15-MIN('02 (ind)'!BY$6:BY$37))/(MAX('02 (ind)'!BY$6:BY$37)-MIN('02 (ind)'!BY$6:BY$37))))))</f>
        <v>0</v>
      </c>
      <c r="BZ16" s="75">
        <f>IF('02 (ind)'!BZ$1="si",100*(('02 (ind)'!BZ15-MIN('02 (ind)'!BZ$6:BZ$37))/(MAX('02 (ind)'!BZ$6:BZ$37)-MIN('02 (ind)'!BZ$6:BZ$37))),ABS(-100+(100*(('02 (ind)'!BZ15-MIN('02 (ind)'!BZ$6:BZ$37))/(MAX('02 (ind)'!BZ$6:BZ$37)-MIN('02 (ind)'!BZ$6:BZ$37))))))</f>
        <v>94.965352564513935</v>
      </c>
      <c r="CA16" s="75">
        <f>IF('02 (ind)'!CA$1="si",100*(('02 (ind)'!CA15-MIN('02 (ind)'!CA$6:CA$37))/(MAX('02 (ind)'!CA$6:CA$37)-MIN('02 (ind)'!CA$6:CA$37))),ABS(-100+(100*(('02 (ind)'!CA15-MIN('02 (ind)'!CA$6:CA$37))/(MAX('02 (ind)'!CA$6:CA$37)-MIN('02 (ind)'!CA$6:CA$37))))))</f>
        <v>0</v>
      </c>
      <c r="CB16" s="75">
        <f>IF('02 (ind)'!CB$1="si",100*(('02 (ind)'!CB15-MIN('02 (ind)'!CB$6:CB$37))/(MAX('02 (ind)'!CB$6:CB$37)-MIN('02 (ind)'!CB$6:CB$37))),ABS(-100+(100*(('02 (ind)'!CB15-MIN('02 (ind)'!CB$6:CB$37))/(MAX('02 (ind)'!CB$6:CB$37)-MIN('02 (ind)'!CB$6:CB$37))))))</f>
        <v>48.3108108108108</v>
      </c>
      <c r="CC16" s="75">
        <f>IF('02 (ind)'!CC$1="si",100*(('02 (ind)'!CC15-MIN('02 (ind)'!CC$6:CC$37))/(MAX('02 (ind)'!CC$6:CC$37)-MIN('02 (ind)'!CC$6:CC$37))),ABS(-100+(100*(('02 (ind)'!CC15-MIN('02 (ind)'!CC$6:CC$37))/(MAX('02 (ind)'!CC$6:CC$37)-MIN('02 (ind)'!CC$6:CC$37))))))</f>
        <v>64.416412393924006</v>
      </c>
      <c r="CD16" s="75">
        <f>IF('02 (ind)'!CD$1="si",100*(('02 (ind)'!CD15-MIN('02 (ind)'!CD$6:CD$37))/(MAX('02 (ind)'!CD$6:CD$37)-MIN('02 (ind)'!CD$6:CD$37))),ABS(-100+(100*(('02 (ind)'!CD15-MIN('02 (ind)'!CD$6:CD$37))/(MAX('02 (ind)'!CD$6:CD$37)-MIN('02 (ind)'!CD$6:CD$37))))))</f>
        <v>5.8168110395846219E-2</v>
      </c>
      <c r="CE16" s="75">
        <f>IF('02 (ind)'!CE$1="si",100*(('02 (ind)'!CE15-MIN('02 (ind)'!CE$6:CE$37))/(MAX('02 (ind)'!CE$6:CE$37)-MIN('02 (ind)'!CE$6:CE$37))),ABS(-100+(100*(('02 (ind)'!CE15-MIN('02 (ind)'!CE$6:CE$37))/(MAX('02 (ind)'!CE$6:CE$37)-MIN('02 (ind)'!CE$6:CE$37))))))</f>
        <v>2.984387372031728</v>
      </c>
      <c r="CF16" s="75">
        <f>IF('02 (ind)'!CF$1="si",100*(('02 (ind)'!CF15-MIN('02 (ind)'!CF$6:CF$37))/(MAX('02 (ind)'!CF$6:CF$37)-MIN('02 (ind)'!CF$6:CF$37))),ABS(-100+(100*(('02 (ind)'!CF15-MIN('02 (ind)'!CF$6:CF$37))/(MAX('02 (ind)'!CF$6:CF$37)-MIN('02 (ind)'!CF$6:CF$37))))))</f>
        <v>7.8008434410954912</v>
      </c>
      <c r="CG16" s="75">
        <f>IF('02 (ind)'!CG$1="si",100*(('02 (ind)'!CG15-MIN('02 (ind)'!CG$6:CG$37))/(MAX('02 (ind)'!CG$6:CG$37)-MIN('02 (ind)'!CG$6:CG$37))),ABS(-100+(100*(('02 (ind)'!CG15-MIN('02 (ind)'!CG$6:CG$37))/(MAX('02 (ind)'!CG$6:CG$37)-MIN('02 (ind)'!CG$6:CG$37))))))</f>
        <v>10.114518554264281</v>
      </c>
      <c r="CH16" s="75">
        <f>IF('02 (ind)'!CH$1="si",100*(('02 (ind)'!CH15-MIN('02 (ind)'!CH$6:CH$37))/(MAX('02 (ind)'!CH$6:CH$37)-MIN('02 (ind)'!CH$6:CH$37))),ABS(-100+(100*(('02 (ind)'!CH15-MIN('02 (ind)'!CH$6:CH$37))/(MAX('02 (ind)'!CH$6:CH$37)-MIN('02 (ind)'!CH$6:CH$37))))))</f>
        <v>20.984040178173984</v>
      </c>
      <c r="CI16" s="75">
        <f>IF('02 (ind)'!CI$1="si",100*(('02 (ind)'!CI15-MIN('02 (ind)'!CI$6:CI$37))/(MAX('02 (ind)'!CI$6:CI$37)-MIN('02 (ind)'!CI$6:CI$37))),ABS(-100+(100*(('02 (ind)'!CI15-MIN('02 (ind)'!CI$6:CI$37))/(MAX('02 (ind)'!CI$6:CI$37)-MIN('02 (ind)'!CI$6:CI$37))))))</f>
        <v>12.415256183110033</v>
      </c>
      <c r="CJ16" s="75">
        <f>IF('02 (ind)'!CJ$1="si",100*(('02 (ind)'!CJ15-MIN('02 (ind)'!CJ$6:CJ$37))/(MAX('02 (ind)'!CJ$6:CJ$37)-MIN('02 (ind)'!CJ$6:CJ$37))),ABS(-100+(100*(('02 (ind)'!CJ15-MIN('02 (ind)'!CJ$6:CJ$37))/(MAX('02 (ind)'!CJ$6:CJ$37)-MIN('02 (ind)'!CJ$6:CJ$37))))))</f>
        <v>63.882457523635608</v>
      </c>
      <c r="CK16" s="75">
        <f>IF('02 (ind)'!CK$1="si",100*(('02 (ind)'!CK15-MIN('02 (ind)'!CK$6:CK$37))/(MAX('02 (ind)'!CK$6:CK$37)-MIN('02 (ind)'!CK$6:CK$37))),ABS(-100+(100*(('02 (ind)'!CK15-MIN('02 (ind)'!CK$6:CK$37))/(MAX('02 (ind)'!CK$6:CK$37)-MIN('02 (ind)'!CK$6:CK$37))))))</f>
        <v>5.7856399739129527</v>
      </c>
      <c r="CL16" s="75">
        <f>IF('02 (ind)'!CL$1="si",100*(('02 (ind)'!CL15-MIN('02 (ind)'!CL$6:CL$37))/(MAX('02 (ind)'!CL$6:CL$37)-MIN('02 (ind)'!CL$6:CL$37))),ABS(-100+(100*(('02 (ind)'!CL15-MIN('02 (ind)'!CL$6:CL$37))/(MAX('02 (ind)'!CL$6:CL$37)-MIN('02 (ind)'!CL$6:CL$37))))))</f>
        <v>2.0801815699524111</v>
      </c>
      <c r="CM16" s="75">
        <f>IF('02 (ind)'!CM$1="si",100*(('02 (ind)'!CM15-MIN('02 (ind)'!CM$6:CM$37))/(MAX('02 (ind)'!CM$6:CM$37)-MIN('02 (ind)'!CM$6:CM$37))),ABS(-100+(100*(('02 (ind)'!CM15-MIN('02 (ind)'!CM$6:CM$37))/(MAX('02 (ind)'!CM$6:CM$37)-MIN('02 (ind)'!CM$6:CM$37))))))</f>
        <v>4.2309749715370586</v>
      </c>
    </row>
    <row r="17" spans="1:91">
      <c r="A17" s="18" t="s">
        <v>216</v>
      </c>
      <c r="B17" s="87">
        <f>IF('02 (ind)'!B$1="si",100*(('02 (ind)'!B16-MIN('02 (ind)'!B$6:B$37))/(MAX('02 (ind)'!B$6:B$37)-MIN('02 (ind)'!B$6:B$37))),ABS(-100+(100*(('02 (ind)'!B16-MIN('02 (ind)'!B$6:B$37))/(MAX('02 (ind)'!B$6:B$37)-MIN('02 (ind)'!B$6:B$37))))))</f>
        <v>15.120000645737319</v>
      </c>
      <c r="C17" s="87">
        <f>IF('02 (ind)'!C$1="si",100*(('02 (ind)'!C16-MIN('02 (ind)'!C$6:C$37))/(MAX('02 (ind)'!C$6:C$37)-MIN('02 (ind)'!C$6:C$37))),ABS(-100+(100*(('02 (ind)'!C16-MIN('02 (ind)'!C$6:C$37))/(MAX('02 (ind)'!C$6:C$37)-MIN('02 (ind)'!C$6:C$37))))))</f>
        <v>4.3063290330227568</v>
      </c>
      <c r="D17" s="87">
        <f>IF('02 (ind)'!D$1="si",100*(('02 (ind)'!D16-MIN('02 (ind)'!D$6:D$37))/(MAX('02 (ind)'!D$6:D$37)-MIN('02 (ind)'!D$6:D$37))),ABS(-100+(100*(('02 (ind)'!D16-MIN('02 (ind)'!D$6:D$37))/(MAX('02 (ind)'!D$6:D$37)-MIN('02 (ind)'!D$6:D$37))))))</f>
        <v>71.337164247686303</v>
      </c>
      <c r="E17" s="87">
        <f>IF('02 (ind)'!E$1="si",100*(('02 (ind)'!E16-MIN('02 (ind)'!E$6:E$37))/(MAX('02 (ind)'!E$6:E$37)-MIN('02 (ind)'!E$6:E$37))),ABS(-100+(100*(('02 (ind)'!E16-MIN('02 (ind)'!E$6:E$37))/(MAX('02 (ind)'!E$6:E$37)-MIN('02 (ind)'!E$6:E$37))))))</f>
        <v>72.602739726027394</v>
      </c>
      <c r="F17" s="87">
        <f>IF('02 (ind)'!F$1="si",100*(('02 (ind)'!F16-MIN('02 (ind)'!F$6:F$37))/(MAX('02 (ind)'!F$6:F$37)-MIN('02 (ind)'!F$6:F$37))),ABS(-100+(100*(('02 (ind)'!F16-MIN('02 (ind)'!F$6:F$37))/(MAX('02 (ind)'!F$6:F$37)-MIN('02 (ind)'!F$6:F$37))))))</f>
        <v>53.191489361702125</v>
      </c>
      <c r="G17" s="87">
        <f>IF('02 (ind)'!G$1="si",100*(('02 (ind)'!G16-MIN('02 (ind)'!G$6:G$37))/(MAX('02 (ind)'!G$6:G$37)-MIN('02 (ind)'!G$6:G$37))),ABS(-100+(100*(('02 (ind)'!G16-MIN('02 (ind)'!G$6:G$37))/(MAX('02 (ind)'!G$6:G$37)-MIN('02 (ind)'!G$6:G$37))))))</f>
        <v>59.336099585062229</v>
      </c>
      <c r="H17" s="87">
        <f>IF('02 (ind)'!H$1="si",100*(('02 (ind)'!H16-MIN('02 (ind)'!H$6:H$37))/(MAX('02 (ind)'!H$6:H$37)-MIN('02 (ind)'!H$6:H$37))),ABS(-100+(100*(('02 (ind)'!H16-MIN('02 (ind)'!H$6:H$37))/(MAX('02 (ind)'!H$6:H$37)-MIN('02 (ind)'!H$6:H$37))))))</f>
        <v>71.189979123173259</v>
      </c>
      <c r="I17" s="87">
        <f>IF('02 (ind)'!I$1="si",100*(('02 (ind)'!I16-MIN('02 (ind)'!I$6:I$37))/(MAX('02 (ind)'!I$6:I$37)-MIN('02 (ind)'!I$6:I$37))),ABS(-100+(100*(('02 (ind)'!I16-MIN('02 (ind)'!I$6:I$37))/(MAX('02 (ind)'!I$6:I$37)-MIN('02 (ind)'!I$6:I$37))))))</f>
        <v>72.48</v>
      </c>
      <c r="J17" s="87">
        <f>IF('02 (ind)'!J$1="si",100*(('02 (ind)'!J16-MIN('02 (ind)'!J$6:J$37))/(MAX('02 (ind)'!J$6:J$37)-MIN('02 (ind)'!J$6:J$37))),ABS(-100+(100*(('02 (ind)'!J16-MIN('02 (ind)'!J$6:J$37))/(MAX('02 (ind)'!J$6:J$37)-MIN('02 (ind)'!J$6:J$37))))))</f>
        <v>46.962025316455708</v>
      </c>
      <c r="K17" s="87">
        <f>IF('02 (ind)'!K$1="si",100*(('02 (ind)'!K16-MIN('02 (ind)'!K$6:K$37))/(MAX('02 (ind)'!K$6:K$37)-MIN('02 (ind)'!K$6:K$37))),ABS(-100+(100*(('02 (ind)'!K16-MIN('02 (ind)'!K$6:K$37))/(MAX('02 (ind)'!K$6:K$37)-MIN('02 (ind)'!K$6:K$37))))))</f>
        <v>43.967517707651105</v>
      </c>
      <c r="L17" s="87">
        <f>IF('02 (ind)'!L$1="si",100*(('02 (ind)'!L16-MIN('02 (ind)'!L$6:L$37))/(MAX('02 (ind)'!L$6:L$37)-MIN('02 (ind)'!L$6:L$37))),ABS(-100+(100*(('02 (ind)'!L16-MIN('02 (ind)'!L$6:L$37))/(MAX('02 (ind)'!L$6:L$37)-MIN('02 (ind)'!L$6:L$37))))))</f>
        <v>89.18698454760677</v>
      </c>
      <c r="M17" s="87">
        <f>IF('02 (ind)'!M$1="si",100*(('02 (ind)'!M16-MIN('02 (ind)'!M$6:M$37))/(MAX('02 (ind)'!M$6:M$37)-MIN('02 (ind)'!M$6:M$37))),ABS(-100+(100*(('02 (ind)'!M16-MIN('02 (ind)'!M$6:M$37))/(MAX('02 (ind)'!M$6:M$37)-MIN('02 (ind)'!M$6:M$37))))))</f>
        <v>9.4748684604821012</v>
      </c>
      <c r="N17" s="87">
        <f>IF('02 (ind)'!N$1="si",100*(('02 (ind)'!N16-MIN('02 (ind)'!N$6:N$37))/(MAX('02 (ind)'!N$6:N$37)-MIN('02 (ind)'!N$6:N$37))),ABS(-100+(100*(('02 (ind)'!N16-MIN('02 (ind)'!N$6:N$37))/(MAX('02 (ind)'!N$6:N$37)-MIN('02 (ind)'!N$6:N$37))))))</f>
        <v>61.763716724126027</v>
      </c>
      <c r="O17" s="87">
        <f>IF('02 (ind)'!O$1="si",100*(('02 (ind)'!O16-MIN('02 (ind)'!O$6:O$37))/(MAX('02 (ind)'!O$6:O$37)-MIN('02 (ind)'!O$6:O$37))),ABS(-100+(100*(('02 (ind)'!O16-MIN('02 (ind)'!O$6:O$37))/(MAX('02 (ind)'!O$6:O$37)-MIN('02 (ind)'!O$6:O$37))))))</f>
        <v>93.478260869565219</v>
      </c>
      <c r="P17" s="87">
        <f>IF('02 (ind)'!P$1="si",100*(('02 (ind)'!P16-MIN('02 (ind)'!P$6:P$37))/(MAX('02 (ind)'!P$6:P$37)-MIN('02 (ind)'!P$6:P$37))),ABS(-100+(100*(('02 (ind)'!P16-MIN('02 (ind)'!P$6:P$37))/(MAX('02 (ind)'!P$6:P$37)-MIN('02 (ind)'!P$6:P$37))))))</f>
        <v>0</v>
      </c>
      <c r="Q17" s="87">
        <f>IF('02 (ind)'!Q$1="si",100*(('02 (ind)'!Q16-MIN('02 (ind)'!Q$6:Q$37))/(MAX('02 (ind)'!Q$6:Q$37)-MIN('02 (ind)'!Q$6:Q$37))),ABS(-100+(100*(('02 (ind)'!Q16-MIN('02 (ind)'!Q$6:Q$37))/(MAX('02 (ind)'!Q$6:Q$37)-MIN('02 (ind)'!Q$6:Q$37))))))</f>
        <v>0</v>
      </c>
      <c r="R17" s="87">
        <f>IF('02 (ind)'!R$1="si",100*(('02 (ind)'!R16-MIN('02 (ind)'!R$6:R$37))/(MAX('02 (ind)'!R$6:R$37)-MIN('02 (ind)'!R$6:R$37))),ABS(-100+(100*(('02 (ind)'!R16-MIN('02 (ind)'!R$6:R$37))/(MAX('02 (ind)'!R$6:R$37)-MIN('02 (ind)'!R$6:R$37))))))</f>
        <v>0.25035133277105276</v>
      </c>
      <c r="S17" s="75">
        <f>ABS(ABS(('02 (ind)'!S16-((MAX('02 (ind)'!S$6:S$37)+MIN('02 (ind)'!S$6:S$37))/2))/(((MAX('02 (ind)'!S$6:S$37)+MIN('02 (ind)'!S$6:S$37))/2)-MAX('02 (ind)'!S$6:S$37))*100)-100)</f>
        <v>70.013163264970473</v>
      </c>
      <c r="T17" s="75">
        <f>IF('02 (ind)'!T$1="si",100*(('02 (ind)'!T16-MIN('02 (ind)'!T$6:T$37))/(MAX('02 (ind)'!T$6:T$37)-MIN('02 (ind)'!T$6:T$37))),ABS(-100+(100*(('02 (ind)'!T16-MIN('02 (ind)'!T$6:T$37))/(MAX('02 (ind)'!T$6:T$37)-MIN('02 (ind)'!T$6:T$37))))))</f>
        <v>32.817881411151447</v>
      </c>
      <c r="U17" s="75">
        <f>IF('02 (ind)'!U$1="si",100*(('02 (ind)'!U16-MIN('02 (ind)'!U$6:U$37))/(MAX('02 (ind)'!U$6:U$37)-MIN('02 (ind)'!U$6:U$37))),ABS(-100+(100*(('02 (ind)'!U16-MIN('02 (ind)'!U$6:U$37))/(MAX('02 (ind)'!U$6:U$37)-MIN('02 (ind)'!U$6:U$37))))))</f>
        <v>100</v>
      </c>
      <c r="V17" s="75">
        <f>IF('02 (ind)'!V$1="si",100*(('02 (ind)'!V16-MIN('02 (ind)'!V$6:V$37))/(MAX('02 (ind)'!V$6:V$37)-MIN('02 (ind)'!V$6:V$37))),ABS(-100+(100*(('02 (ind)'!V16-MIN('02 (ind)'!V$6:V$37))/(MAX('02 (ind)'!V$6:V$37)-MIN('02 (ind)'!V$6:V$37))))))</f>
        <v>99.447513812154696</v>
      </c>
      <c r="W17" s="75">
        <f>IF('02 (ind)'!W$1="si",100*(('02 (ind)'!W16-MIN('02 (ind)'!W$6:W$37))/(MAX('02 (ind)'!W$6:W$37)-MIN('02 (ind)'!W$6:W$37))),ABS(-100+(100*(('02 (ind)'!W16-MIN('02 (ind)'!W$6:W$37))/(MAX('02 (ind)'!W$6:W$37)-MIN('02 (ind)'!W$6:W$37))))))</f>
        <v>64.78448875914394</v>
      </c>
      <c r="X17" s="75">
        <f>IF('02 (ind)'!X$1="si",100*(('02 (ind)'!X16-MIN('02 (ind)'!X$6:X$37))/(MAX('02 (ind)'!X$6:X$37)-MIN('02 (ind)'!X$6:X$37))),ABS(-100+(100*(('02 (ind)'!X16-MIN('02 (ind)'!X$6:X$37))/(MAX('02 (ind)'!X$6:X$37)-MIN('02 (ind)'!X$6:X$37))))))</f>
        <v>60.119096137832109</v>
      </c>
      <c r="Y17" s="75">
        <f>IF('02 (ind)'!Y$1="si",100*(('02 (ind)'!Y16-MIN('02 (ind)'!Y$6:Y$37))/(MAX('02 (ind)'!Y$6:Y$37)-MIN('02 (ind)'!Y$6:Y$37))),ABS(-100+(100*(('02 (ind)'!Y16-MIN('02 (ind)'!Y$6:Y$37))/(MAX('02 (ind)'!Y$6:Y$37)-MIN('02 (ind)'!Y$6:Y$37))))))</f>
        <v>50.102066663686607</v>
      </c>
      <c r="Z17" s="75">
        <f>IF('02 (ind)'!Z$1="si",100*(('02 (ind)'!Z16-MIN('02 (ind)'!Z$6:Z$37))/(MAX('02 (ind)'!Z$6:Z$37)-MIN('02 (ind)'!Z$6:Z$37))),ABS(-100+(100*(('02 (ind)'!Z16-MIN('02 (ind)'!Z$6:Z$37))/(MAX('02 (ind)'!Z$6:Z$37)-MIN('02 (ind)'!Z$6:Z$37))))))</f>
        <v>50.717992527821416</v>
      </c>
      <c r="AA17" s="75">
        <f>IF('02 (ind)'!AA$1="si",100*(('02 (ind)'!AA16-MIN('02 (ind)'!AA$6:AA$37))/(MAX('02 (ind)'!AA$6:AA$37)-MIN('02 (ind)'!AA$6:AA$37))),ABS(-100+(100*(('02 (ind)'!AA16-MIN('02 (ind)'!AA$6:AA$37))/(MAX('02 (ind)'!AA$6:AA$37)-MIN('02 (ind)'!AA$6:AA$37))))))</f>
        <v>58.450663770760542</v>
      </c>
      <c r="AB17" s="75">
        <f>IF('02 (ind)'!AB$1="si",100*(('02 (ind)'!AB16-MIN('02 (ind)'!AB$6:AB$37))/(MAX('02 (ind)'!AB$6:AB$37)-MIN('02 (ind)'!AB$6:AB$37))),ABS(-100+(100*(('02 (ind)'!AB16-MIN('02 (ind)'!AB$6:AB$37))/(MAX('02 (ind)'!AB$6:AB$37)-MIN('02 (ind)'!AB$6:AB$37))))))</f>
        <v>8.3399676283794673</v>
      </c>
      <c r="AC17" s="75">
        <f>IF('02 (ind)'!AC$1="si",100*(('02 (ind)'!AC16-MIN('02 (ind)'!AC$6:AC$37))/(MAX('02 (ind)'!AC$6:AC$37)-MIN('02 (ind)'!AC$6:AC$37))),ABS(-100+(100*(('02 (ind)'!AC16-MIN('02 (ind)'!AC$6:AC$37))/(MAX('02 (ind)'!AC$6:AC$37)-MIN('02 (ind)'!AC$6:AC$37))))))</f>
        <v>31.052144321999876</v>
      </c>
      <c r="AD17" s="75">
        <f>IF('02 (ind)'!AD$1="si",100*(('02 (ind)'!AD16-MIN('02 (ind)'!AD$6:AD$37))/(MAX('02 (ind)'!AD$6:AD$37)-MIN('02 (ind)'!AD$6:AD$37))),ABS(-100+(100*(('02 (ind)'!AD16-MIN('02 (ind)'!AD$6:AD$37))/(MAX('02 (ind)'!AD$6:AD$37)-MIN('02 (ind)'!AD$6:AD$37))))))</f>
        <v>34.407664065192485</v>
      </c>
      <c r="AE17" s="75">
        <f>IF('02 (ind)'!AE$1="si",100*(('02 (ind)'!AE16-MIN('02 (ind)'!AE$6:AE$37))/(MAX('02 (ind)'!AE$6:AE$37)-MIN('02 (ind)'!AE$6:AE$37))),ABS(-100+(100*(('02 (ind)'!AE16-MIN('02 (ind)'!AE$6:AE$37))/(MAX('02 (ind)'!AE$6:AE$37)-MIN('02 (ind)'!AE$6:AE$37))))))</f>
        <v>44.59260612580043</v>
      </c>
      <c r="AF17" s="75">
        <f>IF('02 (ind)'!AF$1="si",100*(('02 (ind)'!AF16-MIN('02 (ind)'!AF$6:AF$37))/(MAX('02 (ind)'!AF$6:AF$37)-MIN('02 (ind)'!AF$6:AF$37))),ABS(-100+(100*(('02 (ind)'!AF16-MIN('02 (ind)'!AF$6:AF$37))/(MAX('02 (ind)'!AF$6:AF$37)-MIN('02 (ind)'!AF$6:AF$37))))))</f>
        <v>55.737704918032783</v>
      </c>
      <c r="AG17" s="75">
        <f>IF('02 (ind)'!AG$1="si",100*(('02 (ind)'!AG16-MIN('02 (ind)'!AG$6:AG$37))/(MAX('02 (ind)'!AG$6:AG$37)-MIN('02 (ind)'!AG$6:AG$37))),ABS(-100+(100*(('02 (ind)'!AG16-MIN('02 (ind)'!AG$6:AG$37))/(MAX('02 (ind)'!AG$6:AG$37)-MIN('02 (ind)'!AG$6:AG$37))))))</f>
        <v>20.912547528517113</v>
      </c>
      <c r="AH17" s="75">
        <f>IF('02 (ind)'!AH$1="si",100*(('02 (ind)'!AH16-MIN('02 (ind)'!AH$6:AH$37))/(MAX('02 (ind)'!AH$6:AH$37)-MIN('02 (ind)'!AH$6:AH$37))),ABS(-100+(100*(('02 (ind)'!AH16-MIN('02 (ind)'!AH$6:AH$37))/(MAX('02 (ind)'!AH$6:AH$37)-MIN('02 (ind)'!AH$6:AH$37))))))</f>
        <v>32.278481012658219</v>
      </c>
      <c r="AI17" s="75">
        <f>IF('02 (ind)'!AI$1="si",100*(('02 (ind)'!AI16-MIN('02 (ind)'!AI$6:AI$37))/(MAX('02 (ind)'!AI$6:AI$37)-MIN('02 (ind)'!AI$6:AI$37))),ABS(-100+(100*(('02 (ind)'!AI16-MIN('02 (ind)'!AI$6:AI$37))/(MAX('02 (ind)'!AI$6:AI$37)-MIN('02 (ind)'!AI$6:AI$37))))))</f>
        <v>2.7014669105296556</v>
      </c>
      <c r="AJ17" s="75">
        <f>IF('02 (ind)'!AJ$1="si",100*(('02 (ind)'!AJ16-MIN('02 (ind)'!AJ$6:AJ$37))/(MAX('02 (ind)'!AJ$6:AJ$37)-MIN('02 (ind)'!AJ$6:AJ$37))),ABS(-100+(100*(('02 (ind)'!AJ16-MIN('02 (ind)'!AJ$6:AJ$37))/(MAX('02 (ind)'!AJ$6:AJ$37)-MIN('02 (ind)'!AJ$6:AJ$37))))))</f>
        <v>85.040276179516681</v>
      </c>
      <c r="AK17" s="75">
        <f>IF('02 (ind)'!AK$1="si",100*(('02 (ind)'!AK16-MIN('02 (ind)'!AK$6:AK$37))/(MAX('02 (ind)'!AK$6:AK$37)-MIN('02 (ind)'!AK$6:AK$37))),ABS(-100+(100*(('02 (ind)'!AK16-MIN('02 (ind)'!AK$6:AK$37))/(MAX('02 (ind)'!AK$6:AK$37)-MIN('02 (ind)'!AK$6:AK$37))))))</f>
        <v>100</v>
      </c>
      <c r="AL17" s="75">
        <f>IF('02 (ind)'!AL$1="si",100*(('02 (ind)'!AL16-MIN('02 (ind)'!AL$6:AL$37))/(MAX('02 (ind)'!AL$6:AL$37)-MIN('02 (ind)'!AL$6:AL$37))),ABS(-100+(100*(('02 (ind)'!AL16-MIN('02 (ind)'!AL$6:AL$37))/(MAX('02 (ind)'!AL$6:AL$37)-MIN('02 (ind)'!AL$6:AL$37))))))</f>
        <v>86.248645730589132</v>
      </c>
      <c r="AM17" s="75">
        <f>IF('02 (ind)'!AM$1="si",100*(('02 (ind)'!AM16-MIN('02 (ind)'!AM$6:AM$37))/(MAX('02 (ind)'!AM$6:AM$37)-MIN('02 (ind)'!AM$6:AM$37))),ABS(-100+(100*(('02 (ind)'!AM16-MIN('02 (ind)'!AM$6:AM$37))/(MAX('02 (ind)'!AM$6:AM$37)-MIN('02 (ind)'!AM$6:AM$37))))))</f>
        <v>98.698904088790812</v>
      </c>
      <c r="AN17" s="75">
        <f>IF('02 (ind)'!AN$1="si",100*(('02 (ind)'!AN16-MIN('02 (ind)'!AN$6:AN$37))/(MAX('02 (ind)'!AN$6:AN$37)-MIN('02 (ind)'!AN$6:AN$37))),ABS(-100+(100*(('02 (ind)'!AN16-MIN('02 (ind)'!AN$6:AN$37))/(MAX('02 (ind)'!AN$6:AN$37)-MIN('02 (ind)'!AN$6:AN$37))))))</f>
        <v>28.515600934202624</v>
      </c>
      <c r="AO17" s="75">
        <f>IF('02 (ind)'!AO$1="si",100*(('02 (ind)'!AO16-MIN('02 (ind)'!AO$6:AO$37))/(MAX('02 (ind)'!AO$6:AO$37)-MIN('02 (ind)'!AO$6:AO$37))),ABS(-100+(100*(('02 (ind)'!AO16-MIN('02 (ind)'!AO$6:AO$37))/(MAX('02 (ind)'!AO$6:AO$37)-MIN('02 (ind)'!AO$6:AO$37))))))</f>
        <v>74.598197514940452</v>
      </c>
      <c r="AP17" s="75">
        <f>IF('02 (ind)'!AP$1="si",100*(('02 (ind)'!AP16-MIN('02 (ind)'!AP$6:AP$37))/(MAX('02 (ind)'!AP$6:AP$37)-MIN('02 (ind)'!AP$6:AP$37))),ABS(-100+(100*(('02 (ind)'!AP16-MIN('02 (ind)'!AP$6:AP$37))/(MAX('02 (ind)'!AP$6:AP$37)-MIN('02 (ind)'!AP$6:AP$37))))))</f>
        <v>94.872911615363677</v>
      </c>
      <c r="AQ17" s="75">
        <f>IF('02 (ind)'!AQ$1="si",100*(('02 (ind)'!AQ16-MIN('02 (ind)'!AQ$6:AQ$37))/(MAX('02 (ind)'!AQ$6:AQ$37)-MIN('02 (ind)'!AQ$6:AQ$37))),ABS(-100+(100*(('02 (ind)'!AQ16-MIN('02 (ind)'!AQ$6:AQ$37))/(MAX('02 (ind)'!AQ$6:AQ$37)-MIN('02 (ind)'!AQ$6:AQ$37))))))</f>
        <v>6.3625055704370492</v>
      </c>
      <c r="AR17" s="75">
        <f>IF('02 (ind)'!AR$1="si",100*(('02 (ind)'!AR16-MIN('02 (ind)'!AR$6:AR$37))/(MAX('02 (ind)'!AR$6:AR$37)-MIN('02 (ind)'!AR$6:AR$37))),ABS(-100+(100*(('02 (ind)'!AR16-MIN('02 (ind)'!AR$6:AR$37))/(MAX('02 (ind)'!AR$6:AR$37)-MIN('02 (ind)'!AR$6:AR$37))))))</f>
        <v>48.010179552911808</v>
      </c>
      <c r="AS17" s="75">
        <f>IF('02 (ind)'!AS$1="si",100*(('02 (ind)'!AS16-MIN('02 (ind)'!AS$6:AS$37))/(MAX('02 (ind)'!AS$6:AS$37)-MIN('02 (ind)'!AS$6:AS$37))),ABS(-100+(100*(('02 (ind)'!AS16-MIN('02 (ind)'!AS$6:AS$37))/(MAX('02 (ind)'!AS$6:AS$37)-MIN('02 (ind)'!AS$6:AS$37))))))</f>
        <v>34.195227664975008</v>
      </c>
      <c r="AT17" s="75">
        <f>IF('02 (ind)'!AT$1="si",100*(('02 (ind)'!AT16-MIN('02 (ind)'!AT$6:AT$37))/(MAX('02 (ind)'!AT$6:AT$37)-MIN('02 (ind)'!AT$6:AT$37))),ABS(-100+(100*(('02 (ind)'!AT16-MIN('02 (ind)'!AT$6:AT$37))/(MAX('02 (ind)'!AT$6:AT$37)-MIN('02 (ind)'!AT$6:AT$37))))))</f>
        <v>0</v>
      </c>
      <c r="AU17" s="75">
        <f>IF('02 (ind)'!AU$1="si",100*(('02 (ind)'!AU16-MIN('02 (ind)'!AU$6:AU$37))/(MAX('02 (ind)'!AU$6:AU$37)-MIN('02 (ind)'!AU$6:AU$37))),ABS(-100+(100*(('02 (ind)'!AU16-MIN('02 (ind)'!AU$6:AU$37))/(MAX('02 (ind)'!AU$6:AU$37)-MIN('02 (ind)'!AU$6:AU$37))))))</f>
        <v>83.486238532110093</v>
      </c>
      <c r="AV17" s="75">
        <f>IF('02 (ind)'!AV$1="si",100*(('02 (ind)'!AV16-MIN('02 (ind)'!AV$6:AV$37))/(MAX('02 (ind)'!AV$6:AV$37)-MIN('02 (ind)'!AV$6:AV$37))),ABS(-100+(100*(('02 (ind)'!AV16-MIN('02 (ind)'!AV$6:AV$37))/(MAX('02 (ind)'!AV$6:AV$37)-MIN('02 (ind)'!AV$6:AV$37))))))</f>
        <v>79.202772963604858</v>
      </c>
      <c r="AW17" s="75">
        <f>IF('02 (ind)'!AW$1="si",100*(('02 (ind)'!AW16-MIN('02 (ind)'!AW$6:AW$37))/(MAX('02 (ind)'!AW$6:AW$37)-MIN('02 (ind)'!AW$6:AW$37))),ABS(-100+(100*(('02 (ind)'!AW16-MIN('02 (ind)'!AW$6:AW$37))/(MAX('02 (ind)'!AW$6:AW$37)-MIN('02 (ind)'!AW$6:AW$37))))))</f>
        <v>44.012441679626754</v>
      </c>
      <c r="AX17" s="75">
        <f>IF('02 (ind)'!AX$1="si",100*(('02 (ind)'!AX16-MIN('02 (ind)'!AX$6:AX$37))/(MAX('02 (ind)'!AX$6:AX$37)-MIN('02 (ind)'!AX$6:AX$37))),ABS(-100+(100*(('02 (ind)'!AX16-MIN('02 (ind)'!AX$6:AX$37))/(MAX('02 (ind)'!AX$6:AX$37)-MIN('02 (ind)'!AX$6:AX$37))))))</f>
        <v>25.120861414524626</v>
      </c>
      <c r="AY17" s="75">
        <f>IF('02 (ind)'!AY$1="si",100*(('02 (ind)'!AY16-MIN('02 (ind)'!AY$6:AY$37))/(MAX('02 (ind)'!AY$6:AY$37)-MIN('02 (ind)'!AY$6:AY$37))),ABS(-100+(100*(('02 (ind)'!AY16-MIN('02 (ind)'!AY$6:AY$37))/(MAX('02 (ind)'!AY$6:AY$37)-MIN('02 (ind)'!AY$6:AY$37))))))</f>
        <v>22.26450999048522</v>
      </c>
      <c r="AZ17" s="75">
        <f>IF('02 (ind)'!AZ$1="si",100*(('02 (ind)'!AZ16-MIN('02 (ind)'!AZ$6:AZ$37))/(MAX('02 (ind)'!AZ$6:AZ$37)-MIN('02 (ind)'!AZ$6:AZ$37))),ABS(-100+(100*(('02 (ind)'!AZ16-MIN('02 (ind)'!AZ$6:AZ$37))/(MAX('02 (ind)'!AZ$6:AZ$37)-MIN('02 (ind)'!AZ$6:AZ$37))))))</f>
        <v>5.6827943043521847</v>
      </c>
      <c r="BA17" s="75">
        <f>IF('02 (ind)'!BA$1="si",100*(('02 (ind)'!BA16-MIN('02 (ind)'!BA$6:BA$37))/(MAX('02 (ind)'!BA$6:BA$37)-MIN('02 (ind)'!BA$6:BA$37))),ABS(-100+(100*(('02 (ind)'!BA16-MIN('02 (ind)'!BA$6:BA$37))/(MAX('02 (ind)'!BA$6:BA$37)-MIN('02 (ind)'!BA$6:BA$37))))))</f>
        <v>24.069174022327218</v>
      </c>
      <c r="BB17" s="75">
        <f>IF('02 (ind)'!BB$1="si",100*(('02 (ind)'!BB16-MIN('02 (ind)'!BB$6:BB$37))/(MAX('02 (ind)'!BB$6:BB$37)-MIN('02 (ind)'!BB$6:BB$37))),ABS(-100+(100*(('02 (ind)'!BB16-MIN('02 (ind)'!BB$6:BB$37))/(MAX('02 (ind)'!BB$6:BB$37)-MIN('02 (ind)'!BB$6:BB$37))))))</f>
        <v>7.5956482268652383</v>
      </c>
      <c r="BC17" s="75">
        <f>IF('02 (ind)'!BC$1="si",100*(('02 (ind)'!BC16-MIN('02 (ind)'!BC$6:BC$37))/(MAX('02 (ind)'!BC$6:BC$37)-MIN('02 (ind)'!BC$6:BC$37))),ABS(-100+(100*(('02 (ind)'!BC16-MIN('02 (ind)'!BC$6:BC$37))/(MAX('02 (ind)'!BC$6:BC$37)-MIN('02 (ind)'!BC$6:BC$37))))))</f>
        <v>5.4176644347199998</v>
      </c>
      <c r="BD17" s="75">
        <f>IF('02 (ind)'!BD$1="si",100*(('02 (ind)'!BD16-MIN('02 (ind)'!BD$6:BD$37))/(MAX('02 (ind)'!BD$6:BD$37)-MIN('02 (ind)'!BD$6:BD$37))),ABS(-100+(100*(('02 (ind)'!BD16-MIN('02 (ind)'!BD$6:BD$37))/(MAX('02 (ind)'!BD$6:BD$37)-MIN('02 (ind)'!BD$6:BD$37))))))</f>
        <v>45.712054189727546</v>
      </c>
      <c r="BE17" s="75">
        <f>IF('02 (ind)'!BE$1="si",100*(('02 (ind)'!BE16-MIN('02 (ind)'!BE$6:BE$37))/(MAX('02 (ind)'!BE$6:BE$37)-MIN('02 (ind)'!BE$6:BE$37))),ABS(-100+(100*(('02 (ind)'!BE16-MIN('02 (ind)'!BE$6:BE$37))/(MAX('02 (ind)'!BE$6:BE$37)-MIN('02 (ind)'!BE$6:BE$37))))))</f>
        <v>14.961389961389958</v>
      </c>
      <c r="BF17" s="75">
        <f>IF('02 (ind)'!BF$1="si",100*(('02 (ind)'!BF16-MIN('02 (ind)'!BF$6:BF$37))/(MAX('02 (ind)'!BF$6:BF$37)-MIN('02 (ind)'!BF$6:BF$37))),ABS(-100+(100*(('02 (ind)'!BF16-MIN('02 (ind)'!BF$6:BF$37))/(MAX('02 (ind)'!BF$6:BF$37)-MIN('02 (ind)'!BF$6:BF$37))))))</f>
        <v>10.622849596601101</v>
      </c>
      <c r="BG17" s="75">
        <f>IF('02 (ind)'!BG$1="si",100*(('02 (ind)'!BG16-MIN('02 (ind)'!BG$6:BG$37))/(MAX('02 (ind)'!BG$6:BG$37)-MIN('02 (ind)'!BG$6:BG$37))),ABS(-100+(100*(('02 (ind)'!BG16-MIN('02 (ind)'!BG$6:BG$37))/(MAX('02 (ind)'!BG$6:BG$37)-MIN('02 (ind)'!BG$6:BG$37))))))</f>
        <v>31.770464014452205</v>
      </c>
      <c r="BH17" s="75">
        <f>IF('02 (ind)'!BH$1="si",100*(('02 (ind)'!BH16-MIN('02 (ind)'!BH$6:BH$37))/(MAX('02 (ind)'!BH$6:BH$37)-MIN('02 (ind)'!BH$6:BH$37))),ABS(-100+(100*(('02 (ind)'!BH16-MIN('02 (ind)'!BH$6:BH$37))/(MAX('02 (ind)'!BH$6:BH$37)-MIN('02 (ind)'!BH$6:BH$37))))))</f>
        <v>21.624584390913757</v>
      </c>
      <c r="BI17" s="75">
        <f>IF('02 (ind)'!BI$1="si",100*(('02 (ind)'!BI16-MIN('02 (ind)'!BI$6:BI$37))/(MAX('02 (ind)'!BI$6:BI$37)-MIN('02 (ind)'!BI$6:BI$37))),ABS(-100+(100*(('02 (ind)'!BI16-MIN('02 (ind)'!BI$6:BI$37))/(MAX('02 (ind)'!BI$6:BI$37)-MIN('02 (ind)'!BI$6:BI$37))))))</f>
        <v>89.283026666342735</v>
      </c>
      <c r="BJ17" s="75">
        <f>IF('02 (ind)'!BJ$1="si",100*(('02 (ind)'!BJ16-MIN('02 (ind)'!BJ$6:BJ$37))/(MAX('02 (ind)'!BJ$6:BJ$37)-MIN('02 (ind)'!BJ$6:BJ$37))),ABS(-100+(100*(('02 (ind)'!BJ16-MIN('02 (ind)'!BJ$6:BJ$37))/(MAX('02 (ind)'!BJ$6:BJ$37)-MIN('02 (ind)'!BJ$6:BJ$37))))))</f>
        <v>2.4386165022687624E-3</v>
      </c>
      <c r="BK17" s="75">
        <f>IF('02 (ind)'!BK$1="si",100*(('02 (ind)'!BK16-MIN('02 (ind)'!BK$6:BK$37))/(MAX('02 (ind)'!BK$6:BK$37)-MIN('02 (ind)'!BK$6:BK$37))),ABS(-100+(100*(('02 (ind)'!BK16-MIN('02 (ind)'!BK$6:BK$37))/(MAX('02 (ind)'!BK$6:BK$37)-MIN('02 (ind)'!BK$6:BK$37))))))</f>
        <v>4.5501846020479961</v>
      </c>
      <c r="BL17" s="75">
        <f>IF('02 (ind)'!BL$1="si",100*(('02 (ind)'!BL16-MIN('02 (ind)'!BL$6:BL$37))/(MAX('02 (ind)'!BL$6:BL$37)-MIN('02 (ind)'!BL$6:BL$37))),ABS(-100+(100*(('02 (ind)'!BL16-MIN('02 (ind)'!BL$6:BL$37))/(MAX('02 (ind)'!BL$6:BL$37)-MIN('02 (ind)'!BL$6:BL$37))))))</f>
        <v>19.008264462809919</v>
      </c>
      <c r="BM17" s="75">
        <f>IF('02 (ind)'!BM$1="si",100*(('02 (ind)'!BM16-MIN('02 (ind)'!BM$6:BM$37))/(MAX('02 (ind)'!BM$6:BM$37)-MIN('02 (ind)'!BM$6:BM$37))),ABS(-100+(100*(('02 (ind)'!BM16-MIN('02 (ind)'!BM$6:BM$37))/(MAX('02 (ind)'!BM$6:BM$37)-MIN('02 (ind)'!BM$6:BM$37))))))</f>
        <v>3.1687791719406984</v>
      </c>
      <c r="BN17" s="75">
        <f>IF('02 (ind)'!BN$1="si",100*(('02 (ind)'!BN16-MIN('02 (ind)'!BN$6:BN$37))/(MAX('02 (ind)'!BN$6:BN$37)-MIN('02 (ind)'!BN$6:BN$37))),ABS(-100+(100*(('02 (ind)'!BN16-MIN('02 (ind)'!BN$6:BN$37))/(MAX('02 (ind)'!BN$6:BN$37)-MIN('02 (ind)'!BN$6:BN$37))))))</f>
        <v>9.6057336171017464</v>
      </c>
      <c r="BO17" s="75">
        <f>IF('02 (ind)'!BO$1="si",100*(('02 (ind)'!BO16-MIN('02 (ind)'!BO$6:BO$37))/(MAX('02 (ind)'!BO$6:BO$37)-MIN('02 (ind)'!BO$6:BO$37))),ABS(-100+(100*(('02 (ind)'!BO16-MIN('02 (ind)'!BO$6:BO$37))/(MAX('02 (ind)'!BO$6:BO$37)-MIN('02 (ind)'!BO$6:BO$37))))))</f>
        <v>29.870143529170186</v>
      </c>
      <c r="BP17" s="75">
        <f>IF('02 (ind)'!BP$1="si",100*(('02 (ind)'!BP16-MIN('02 (ind)'!BP$6:BP$37))/(MAX('02 (ind)'!BP$6:BP$37)-MIN('02 (ind)'!BP$6:BP$37))),ABS(-100+(100*(('02 (ind)'!BP16-MIN('02 (ind)'!BP$6:BP$37))/(MAX('02 (ind)'!BP$6:BP$37)-MIN('02 (ind)'!BP$6:BP$37))))))</f>
        <v>23.610967434733436</v>
      </c>
      <c r="BQ17" s="75">
        <f>IF('02 (ind)'!BQ$1="si",100*(('02 (ind)'!BQ16-MIN('02 (ind)'!BQ$6:BQ$37))/(MAX('02 (ind)'!BQ$6:BQ$37)-MIN('02 (ind)'!BQ$6:BQ$37))),ABS(-100+(100*(('02 (ind)'!BQ16-MIN('02 (ind)'!BQ$6:BQ$37))/(MAX('02 (ind)'!BQ$6:BQ$37)-MIN('02 (ind)'!BQ$6:BQ$37))))))</f>
        <v>7.9780890338817949</v>
      </c>
      <c r="BR17" s="75">
        <f>IF('02 (ind)'!BR$1="si",100*(('02 (ind)'!BR16-MIN('02 (ind)'!BR$6:BR$37))/(MAX('02 (ind)'!BR$6:BR$37)-MIN('02 (ind)'!BR$6:BR$37))),ABS(-100+(100*(('02 (ind)'!BR16-MIN('02 (ind)'!BR$6:BR$37))/(MAX('02 (ind)'!BP$6:BP$37)-MIN('02 (ind)'!BR$6:BR$37))))))</f>
        <v>9.1881388589530069</v>
      </c>
      <c r="BS17" s="75">
        <f>IF('02 (ind)'!BS$1="si",100*(('02 (ind)'!BS16-MIN('02 (ind)'!BS$6:BS$37))/(MAX('02 (ind)'!BS$6:BS$37)-MIN('02 (ind)'!BS$6:BS$37))),ABS(-100+(100*(('02 (ind)'!BS16-MIN('02 (ind)'!BS$6:BS$37))/(MAX('02 (ind)'!BQ$6:BQ$37)-MIN('02 (ind)'!BS$6:BS$37))))))</f>
        <v>69.931920620292274</v>
      </c>
      <c r="BT17" s="75">
        <f>IF('02 (ind)'!BT$1="si",100*(('02 (ind)'!BT16-MIN('02 (ind)'!BT$6:BT$37))/(MAX('02 (ind)'!BT$6:BT$37)-MIN('02 (ind)'!BT$6:BT$37))),ABS(-100+(100*(('02 (ind)'!BT16-MIN('02 (ind)'!BT$6:BT$37))/(MAX('02 (ind)'!BR$6:BR$37)-MIN('02 (ind)'!BT$6:BT$37))))))</f>
        <v>99.275523750000005</v>
      </c>
      <c r="BU17" s="75">
        <f>IF('02 (ind)'!BU$1="si",100*(('02 (ind)'!BU16-MIN('02 (ind)'!BU$6:BU$37))/(MAX('02 (ind)'!BU$6:BU$37)-MIN('02 (ind)'!BU$6:BU$37))),ABS(-100+(100*(('02 (ind)'!BU16-MIN('02 (ind)'!BU$6:BU$37))/(MAX('02 (ind)'!BU$6:BU$37)-MIN('02 (ind)'!BU$6:BU$37))))))</f>
        <v>75.735005880047041</v>
      </c>
      <c r="BV17" s="75">
        <f>IF('02 (ind)'!BV$1="si",100*(('02 (ind)'!BV16-MIN('02 (ind)'!BV$6:BV$37))/(MAX('02 (ind)'!BV$6:BV$37)-MIN('02 (ind)'!BV$6:BV$37))),ABS(-100+(100*(('02 (ind)'!BV16-MIN('02 (ind)'!BV$6:BV$37))/(MAX('02 (ind)'!BV$6:BV$37)-MIN('02 (ind)'!BV$6:BV$37))))))</f>
        <v>46.653777513384895</v>
      </c>
      <c r="BW17" s="75">
        <f>IF('02 (ind)'!BW$1="si",100*(('02 (ind)'!BW16-MIN('02 (ind)'!BW$6:BW$37))/(MAX('02 (ind)'!BW$6:BW$37)-MIN('02 (ind)'!BW$6:BW$37))),ABS(-100+(100*(('02 (ind)'!BW16-MIN('02 (ind)'!BW$6:BW$37))/(MAX('02 (ind)'!BW$6:BW$37)-MIN('02 (ind)'!BW$6:BW$37))))))</f>
        <v>53.130332064575406</v>
      </c>
      <c r="BX17" s="75">
        <f>IF('02 (ind)'!BX$1="si",100*(('02 (ind)'!BX16-MIN('02 (ind)'!BX$6:BX$37))/(MAX('02 (ind)'!BX$6:BX$37)-MIN('02 (ind)'!BX$6:BX$37))),ABS(-100+(100*(('02 (ind)'!BX16-MIN('02 (ind)'!BX$6:BX$37))/(MAX('02 (ind)'!BX$6:BX$37)-MIN('02 (ind)'!BX$6:BX$37))))))</f>
        <v>14.583988088711763</v>
      </c>
      <c r="BY17" s="75">
        <f>IF('02 (ind)'!BY$1="si",100*(('02 (ind)'!BY16-MIN('02 (ind)'!BY$6:BY$37))/(MAX('02 (ind)'!BY$6:BY$37)-MIN('02 (ind)'!BY$6:BY$37))),ABS(-100+(100*(('02 (ind)'!BY16-MIN('02 (ind)'!BY$6:BY$37))/(MAX('02 (ind)'!BY$6:BY$37)-MIN('02 (ind)'!BY$6:BY$37))))))</f>
        <v>7.6734428245353827</v>
      </c>
      <c r="BZ17" s="75">
        <f>IF('02 (ind)'!BZ$1="si",100*(('02 (ind)'!BZ16-MIN('02 (ind)'!BZ$6:BZ$37))/(MAX('02 (ind)'!BZ$6:BZ$37)-MIN('02 (ind)'!BZ$6:BZ$37))),ABS(-100+(100*(('02 (ind)'!BZ16-MIN('02 (ind)'!BZ$6:BZ$37))/(MAX('02 (ind)'!BZ$6:BZ$37)-MIN('02 (ind)'!BZ$6:BZ$37))))))</f>
        <v>29.882467433101766</v>
      </c>
      <c r="CA17" s="75">
        <f>IF('02 (ind)'!CA$1="si",100*(('02 (ind)'!CA16-MIN('02 (ind)'!CA$6:CA$37))/(MAX('02 (ind)'!CA$6:CA$37)-MIN('02 (ind)'!CA$6:CA$37))),ABS(-100+(100*(('02 (ind)'!CA16-MIN('02 (ind)'!CA$6:CA$37))/(MAX('02 (ind)'!CA$6:CA$37)-MIN('02 (ind)'!CA$6:CA$37))))))</f>
        <v>0</v>
      </c>
      <c r="CB17" s="75">
        <f>IF('02 (ind)'!CB$1="si",100*(('02 (ind)'!CB16-MIN('02 (ind)'!CB$6:CB$37))/(MAX('02 (ind)'!CB$6:CB$37)-MIN('02 (ind)'!CB$6:CB$37))),ABS(-100+(100*(('02 (ind)'!CB16-MIN('02 (ind)'!CB$6:CB$37))/(MAX('02 (ind)'!CB$6:CB$37)-MIN('02 (ind)'!CB$6:CB$37))))))</f>
        <v>70.608108108108098</v>
      </c>
      <c r="CC17" s="75">
        <f>IF('02 (ind)'!CC$1="si",100*(('02 (ind)'!CC16-MIN('02 (ind)'!CC$6:CC$37))/(MAX('02 (ind)'!CC$6:CC$37)-MIN('02 (ind)'!CC$6:CC$37))),ABS(-100+(100*(('02 (ind)'!CC16-MIN('02 (ind)'!CC$6:CC$37))/(MAX('02 (ind)'!CC$6:CC$37)-MIN('02 (ind)'!CC$6:CC$37))))))</f>
        <v>52.254421131284637</v>
      </c>
      <c r="CD17" s="75">
        <f>IF('02 (ind)'!CD$1="si",100*(('02 (ind)'!CD16-MIN('02 (ind)'!CD$6:CD$37))/(MAX('02 (ind)'!CD$6:CD$37)-MIN('02 (ind)'!CD$6:CD$37))),ABS(-100+(100*(('02 (ind)'!CD16-MIN('02 (ind)'!CD$6:CD$37))/(MAX('02 (ind)'!CD$6:CD$37)-MIN('02 (ind)'!CD$6:CD$37))))))</f>
        <v>1.1375050045345481</v>
      </c>
      <c r="CE17" s="75">
        <f>IF('02 (ind)'!CE$1="si",100*(('02 (ind)'!CE16-MIN('02 (ind)'!CE$6:CE$37))/(MAX('02 (ind)'!CE$6:CE$37)-MIN('02 (ind)'!CE$6:CE$37))),ABS(-100+(100*(('02 (ind)'!CE16-MIN('02 (ind)'!CE$6:CE$37))/(MAX('02 (ind)'!CE$6:CE$37)-MIN('02 (ind)'!CE$6:CE$37))))))</f>
        <v>6.0888368014127714</v>
      </c>
      <c r="CF17" s="75">
        <f>IF('02 (ind)'!CF$1="si",100*(('02 (ind)'!CF16-MIN('02 (ind)'!CF$6:CF$37))/(MAX('02 (ind)'!CF$6:CF$37)-MIN('02 (ind)'!CF$6:CF$37))),ABS(-100+(100*(('02 (ind)'!CF16-MIN('02 (ind)'!CF$6:CF$37))/(MAX('02 (ind)'!CF$6:CF$37)-MIN('02 (ind)'!CF$6:CF$37))))))</f>
        <v>8.6687354213450849</v>
      </c>
      <c r="CG17" s="75">
        <f>IF('02 (ind)'!CG$1="si",100*(('02 (ind)'!CG16-MIN('02 (ind)'!CG$6:CG$37))/(MAX('02 (ind)'!CG$6:CG$37)-MIN('02 (ind)'!CG$6:CG$37))),ABS(-100+(100*(('02 (ind)'!CG16-MIN('02 (ind)'!CG$6:CG$37))/(MAX('02 (ind)'!CG$6:CG$37)-MIN('02 (ind)'!CG$6:CG$37))))))</f>
        <v>7.5200246339020715</v>
      </c>
      <c r="CH17" s="75">
        <f>IF('02 (ind)'!CH$1="si",100*(('02 (ind)'!CH16-MIN('02 (ind)'!CH$6:CH$37))/(MAX('02 (ind)'!CH$6:CH$37)-MIN('02 (ind)'!CH$6:CH$37))),ABS(-100+(100*(('02 (ind)'!CH16-MIN('02 (ind)'!CH$6:CH$37))/(MAX('02 (ind)'!CH$6:CH$37)-MIN('02 (ind)'!CH$6:CH$37))))))</f>
        <v>21.559611975709757</v>
      </c>
      <c r="CI17" s="75">
        <f>IF('02 (ind)'!CI$1="si",100*(('02 (ind)'!CI16-MIN('02 (ind)'!CI$6:CI$37))/(MAX('02 (ind)'!CI$6:CI$37)-MIN('02 (ind)'!CI$6:CI$37))),ABS(-100+(100*(('02 (ind)'!CI16-MIN('02 (ind)'!CI$6:CI$37))/(MAX('02 (ind)'!CI$6:CI$37)-MIN('02 (ind)'!CI$6:CI$37))))))</f>
        <v>9.5397084345028169</v>
      </c>
      <c r="CJ17" s="75">
        <f>IF('02 (ind)'!CJ$1="si",100*(('02 (ind)'!CJ16-MIN('02 (ind)'!CJ$6:CJ$37))/(MAX('02 (ind)'!CJ$6:CJ$37)-MIN('02 (ind)'!CJ$6:CJ$37))),ABS(-100+(100*(('02 (ind)'!CJ16-MIN('02 (ind)'!CJ$6:CJ$37))/(MAX('02 (ind)'!CJ$6:CJ$37)-MIN('02 (ind)'!CJ$6:CJ$37))))))</f>
        <v>24.218820751425927</v>
      </c>
      <c r="CK17" s="75">
        <f>IF('02 (ind)'!CK$1="si",100*(('02 (ind)'!CK16-MIN('02 (ind)'!CK$6:CK$37))/(MAX('02 (ind)'!CK$6:CK$37)-MIN('02 (ind)'!CK$6:CK$37))),ABS(-100+(100*(('02 (ind)'!CK16-MIN('02 (ind)'!CK$6:CK$37))/(MAX('02 (ind)'!CK$6:CK$37)-MIN('02 (ind)'!CK$6:CK$37))))))</f>
        <v>11.421509385429601</v>
      </c>
      <c r="CL17" s="75">
        <f>IF('02 (ind)'!CL$1="si",100*(('02 (ind)'!CL16-MIN('02 (ind)'!CL$6:CL$37))/(MAX('02 (ind)'!CL$6:CL$37)-MIN('02 (ind)'!CL$6:CL$37))),ABS(-100+(100*(('02 (ind)'!CL16-MIN('02 (ind)'!CL$6:CL$37))/(MAX('02 (ind)'!CL$6:CL$37)-MIN('02 (ind)'!CL$6:CL$37))))))</f>
        <v>3.4910290177888306</v>
      </c>
      <c r="CM17" s="75">
        <f>IF('02 (ind)'!CM$1="si",100*(('02 (ind)'!CM16-MIN('02 (ind)'!CM$6:CM$37))/(MAX('02 (ind)'!CM$6:CM$37)-MIN('02 (ind)'!CM$6:CM$37))),ABS(-100+(100*(('02 (ind)'!CM16-MIN('02 (ind)'!CM$6:CM$37))/(MAX('02 (ind)'!CM$6:CM$37)-MIN('02 (ind)'!CM$6:CM$37))))))</f>
        <v>12.066219693602626</v>
      </c>
    </row>
    <row r="18" spans="1:91">
      <c r="A18" s="18" t="s">
        <v>217</v>
      </c>
      <c r="B18" s="87">
        <f>IF('02 (ind)'!B$1="si",100*(('02 (ind)'!B17-MIN('02 (ind)'!B$6:B$37))/(MAX('02 (ind)'!B$6:B$37)-MIN('02 (ind)'!B$6:B$37))),ABS(-100+(100*(('02 (ind)'!B17-MIN('02 (ind)'!B$6:B$37))/(MAX('02 (ind)'!B$6:B$37)-MIN('02 (ind)'!B$6:B$37))))))</f>
        <v>4.0328717899925186</v>
      </c>
      <c r="C18" s="87">
        <f>IF('02 (ind)'!C$1="si",100*(('02 (ind)'!C17-MIN('02 (ind)'!C$6:C$37))/(MAX('02 (ind)'!C$6:C$37)-MIN('02 (ind)'!C$6:C$37))),ABS(-100+(100*(('02 (ind)'!C17-MIN('02 (ind)'!C$6:C$37))/(MAX('02 (ind)'!C$6:C$37)-MIN('02 (ind)'!C$6:C$37))))))</f>
        <v>23.817171649635082</v>
      </c>
      <c r="D18" s="87">
        <f>IF('02 (ind)'!D$1="si",100*(('02 (ind)'!D17-MIN('02 (ind)'!D$6:D$37))/(MAX('02 (ind)'!D$6:D$37)-MIN('02 (ind)'!D$6:D$37))),ABS(-100+(100*(('02 (ind)'!D17-MIN('02 (ind)'!D$6:D$37))/(MAX('02 (ind)'!D$6:D$37)-MIN('02 (ind)'!D$6:D$37))))))</f>
        <v>83.113314304036592</v>
      </c>
      <c r="E18" s="87">
        <f>IF('02 (ind)'!E$1="si",100*(('02 (ind)'!E17-MIN('02 (ind)'!E$6:E$37))/(MAX('02 (ind)'!E$6:E$37)-MIN('02 (ind)'!E$6:E$37))),ABS(-100+(100*(('02 (ind)'!E17-MIN('02 (ind)'!E$6:E$37))/(MAX('02 (ind)'!E$6:E$37)-MIN('02 (ind)'!E$6:E$37))))))</f>
        <v>35.61643835616438</v>
      </c>
      <c r="F18" s="87">
        <f>IF('02 (ind)'!F$1="si",100*(('02 (ind)'!F17-MIN('02 (ind)'!F$6:F$37))/(MAX('02 (ind)'!F$6:F$37)-MIN('02 (ind)'!F$6:F$37))),ABS(-100+(100*(('02 (ind)'!F17-MIN('02 (ind)'!F$6:F$37))/(MAX('02 (ind)'!F$6:F$37)-MIN('02 (ind)'!F$6:F$37))))))</f>
        <v>36.879432624113505</v>
      </c>
      <c r="G18" s="87">
        <f>IF('02 (ind)'!G$1="si",100*(('02 (ind)'!G17-MIN('02 (ind)'!G$6:G$37))/(MAX('02 (ind)'!G$6:G$37)-MIN('02 (ind)'!G$6:G$37))),ABS(-100+(100*(('02 (ind)'!G17-MIN('02 (ind)'!G$6:G$37))/(MAX('02 (ind)'!G$6:G$37)-MIN('02 (ind)'!G$6:G$37))))))</f>
        <v>31.535269709543556</v>
      </c>
      <c r="H18" s="87">
        <f>IF('02 (ind)'!H$1="si",100*(('02 (ind)'!H17-MIN('02 (ind)'!H$6:H$37))/(MAX('02 (ind)'!H$6:H$37)-MIN('02 (ind)'!H$6:H$37))),ABS(-100+(100*(('02 (ind)'!H17-MIN('02 (ind)'!H$6:H$37))/(MAX('02 (ind)'!H$6:H$37)-MIN('02 (ind)'!H$6:H$37))))))</f>
        <v>53.653444676409165</v>
      </c>
      <c r="I18" s="87">
        <f>IF('02 (ind)'!I$1="si",100*(('02 (ind)'!I17-MIN('02 (ind)'!I$6:I$37))/(MAX('02 (ind)'!I$6:I$37)-MIN('02 (ind)'!I$6:I$37))),ABS(-100+(100*(('02 (ind)'!I17-MIN('02 (ind)'!I$6:I$37))/(MAX('02 (ind)'!I$6:I$37)-MIN('02 (ind)'!I$6:I$37))))))</f>
        <v>58.56</v>
      </c>
      <c r="J18" s="87">
        <f>IF('02 (ind)'!J$1="si",100*(('02 (ind)'!J17-MIN('02 (ind)'!J$6:J$37))/(MAX('02 (ind)'!J$6:J$37)-MIN('02 (ind)'!J$6:J$37))),ABS(-100+(100*(('02 (ind)'!J17-MIN('02 (ind)'!J$6:J$37))/(MAX('02 (ind)'!J$6:J$37)-MIN('02 (ind)'!J$6:J$37))))))</f>
        <v>48.987341772151908</v>
      </c>
      <c r="K18" s="87">
        <f>IF('02 (ind)'!K$1="si",100*(('02 (ind)'!K17-MIN('02 (ind)'!K$6:K$37))/(MAX('02 (ind)'!K$6:K$37)-MIN('02 (ind)'!K$6:K$37))),ABS(-100+(100*(('02 (ind)'!K17-MIN('02 (ind)'!K$6:K$37))/(MAX('02 (ind)'!K$6:K$37)-MIN('02 (ind)'!K$6:K$37))))))</f>
        <v>0</v>
      </c>
      <c r="L18" s="87">
        <f>IF('02 (ind)'!L$1="si",100*(('02 (ind)'!L17-MIN('02 (ind)'!L$6:L$37))/(MAX('02 (ind)'!L$6:L$37)-MIN('02 (ind)'!L$6:L$37))),ABS(-100+(100*(('02 (ind)'!L17-MIN('02 (ind)'!L$6:L$37))/(MAX('02 (ind)'!L$6:L$37)-MIN('02 (ind)'!L$6:L$37))))))</f>
        <v>1.335388532152848</v>
      </c>
      <c r="M18" s="87">
        <f>IF('02 (ind)'!M$1="si",100*(('02 (ind)'!M17-MIN('02 (ind)'!M$6:M$37))/(MAX('02 (ind)'!M$6:M$37)-MIN('02 (ind)'!M$6:M$37))),ABS(-100+(100*(('02 (ind)'!M17-MIN('02 (ind)'!M$6:M$37))/(MAX('02 (ind)'!M$6:M$37)-MIN('02 (ind)'!M$6:M$37))))))</f>
        <v>1.4295807469930442</v>
      </c>
      <c r="N18" s="87">
        <f>IF('02 (ind)'!N$1="si",100*(('02 (ind)'!N17-MIN('02 (ind)'!N$6:N$37))/(MAX('02 (ind)'!N$6:N$37)-MIN('02 (ind)'!N$6:N$37))),ABS(-100+(100*(('02 (ind)'!N17-MIN('02 (ind)'!N$6:N$37))/(MAX('02 (ind)'!N$6:N$37)-MIN('02 (ind)'!N$6:N$37))))))</f>
        <v>100</v>
      </c>
      <c r="O18" s="87">
        <f>IF('02 (ind)'!O$1="si",100*(('02 (ind)'!O17-MIN('02 (ind)'!O$6:O$37))/(MAX('02 (ind)'!O$6:O$37)-MIN('02 (ind)'!O$6:O$37))),ABS(-100+(100*(('02 (ind)'!O17-MIN('02 (ind)'!O$6:O$37))/(MAX('02 (ind)'!O$6:O$37)-MIN('02 (ind)'!O$6:O$37))))))</f>
        <v>100</v>
      </c>
      <c r="P18" s="87">
        <f>IF('02 (ind)'!P$1="si",100*(('02 (ind)'!P17-MIN('02 (ind)'!P$6:P$37))/(MAX('02 (ind)'!P$6:P$37)-MIN('02 (ind)'!P$6:P$37))),ABS(-100+(100*(('02 (ind)'!P17-MIN('02 (ind)'!P$6:P$37))/(MAX('02 (ind)'!P$6:P$37)-MIN('02 (ind)'!P$6:P$37))))))</f>
        <v>0.14690256533513416</v>
      </c>
      <c r="Q18" s="87">
        <f>IF('02 (ind)'!Q$1="si",100*(('02 (ind)'!Q17-MIN('02 (ind)'!Q$6:Q$37))/(MAX('02 (ind)'!Q$6:Q$37)-MIN('02 (ind)'!Q$6:Q$37))),ABS(-100+(100*(('02 (ind)'!Q17-MIN('02 (ind)'!Q$6:Q$37))/(MAX('02 (ind)'!Q$6:Q$37)-MIN('02 (ind)'!Q$6:Q$37))))))</f>
        <v>0.50420609779607961</v>
      </c>
      <c r="R18" s="87">
        <f>IF('02 (ind)'!R$1="si",100*(('02 (ind)'!R17-MIN('02 (ind)'!R$6:R$37))/(MAX('02 (ind)'!R$6:R$37)-MIN('02 (ind)'!R$6:R$37))),ABS(-100+(100*(('02 (ind)'!R17-MIN('02 (ind)'!R$6:R$37))/(MAX('02 (ind)'!R$6:R$37)-MIN('02 (ind)'!R$6:R$37))))))</f>
        <v>7.3498693303893621</v>
      </c>
      <c r="S18" s="75">
        <f>ABS(ABS(('02 (ind)'!S17-((MAX('02 (ind)'!S$6:S$37)+MIN('02 (ind)'!S$6:S$37))/2))/(((MAX('02 (ind)'!S$6:S$37)+MIN('02 (ind)'!S$6:S$37))/2)-MAX('02 (ind)'!S$6:S$37))*100)-100)</f>
        <v>22.751528648136727</v>
      </c>
      <c r="T18" s="75">
        <f>IF('02 (ind)'!T$1="si",100*(('02 (ind)'!T17-MIN('02 (ind)'!T$6:T$37))/(MAX('02 (ind)'!T$6:T$37)-MIN('02 (ind)'!T$6:T$37))),ABS(-100+(100*(('02 (ind)'!T17-MIN('02 (ind)'!T$6:T$37))/(MAX('02 (ind)'!T$6:T$37)-MIN('02 (ind)'!T$6:T$37))))))</f>
        <v>18.747091129107325</v>
      </c>
      <c r="U18" s="75">
        <f>IF('02 (ind)'!U$1="si",100*(('02 (ind)'!U17-MIN('02 (ind)'!U$6:U$37))/(MAX('02 (ind)'!U$6:U$37)-MIN('02 (ind)'!U$6:U$37))),ABS(-100+(100*(('02 (ind)'!U17-MIN('02 (ind)'!U$6:U$37))/(MAX('02 (ind)'!U$6:U$37)-MIN('02 (ind)'!U$6:U$37))))))</f>
        <v>0</v>
      </c>
      <c r="V18" s="75">
        <f>IF('02 (ind)'!V$1="si",100*(('02 (ind)'!V17-MIN('02 (ind)'!V$6:V$37))/(MAX('02 (ind)'!V$6:V$37)-MIN('02 (ind)'!V$6:V$37))),ABS(-100+(100*(('02 (ind)'!V17-MIN('02 (ind)'!V$6:V$37))/(MAX('02 (ind)'!V$6:V$37)-MIN('02 (ind)'!V$6:V$37))))))</f>
        <v>96.132596685082873</v>
      </c>
      <c r="W18" s="75">
        <f>IF('02 (ind)'!W$1="si",100*(('02 (ind)'!W17-MIN('02 (ind)'!W$6:W$37))/(MAX('02 (ind)'!W$6:W$37)-MIN('02 (ind)'!W$6:W$37))),ABS(-100+(100*(('02 (ind)'!W17-MIN('02 (ind)'!W$6:W$37))/(MAX('02 (ind)'!W$6:W$37)-MIN('02 (ind)'!W$6:W$37))))))</f>
        <v>36.156775102746138</v>
      </c>
      <c r="X18" s="75">
        <f>IF('02 (ind)'!X$1="si",100*(('02 (ind)'!X17-MIN('02 (ind)'!X$6:X$37))/(MAX('02 (ind)'!X$6:X$37)-MIN('02 (ind)'!X$6:X$37))),ABS(-100+(100*(('02 (ind)'!X17-MIN('02 (ind)'!X$6:X$37))/(MAX('02 (ind)'!X$6:X$37)-MIN('02 (ind)'!X$6:X$37))))))</f>
        <v>7.2262224048593522</v>
      </c>
      <c r="Y18" s="75">
        <f>IF('02 (ind)'!Y$1="si",100*(('02 (ind)'!Y17-MIN('02 (ind)'!Y$6:Y$37))/(MAX('02 (ind)'!Y$6:Y$37)-MIN('02 (ind)'!Y$6:Y$37))),ABS(-100+(100*(('02 (ind)'!Y17-MIN('02 (ind)'!Y$6:Y$37))/(MAX('02 (ind)'!Y$6:Y$37)-MIN('02 (ind)'!Y$6:Y$37))))))</f>
        <v>0</v>
      </c>
      <c r="Z18" s="75">
        <f>IF('02 (ind)'!Z$1="si",100*(('02 (ind)'!Z17-MIN('02 (ind)'!Z$6:Z$37))/(MAX('02 (ind)'!Z$6:Z$37)-MIN('02 (ind)'!Z$6:Z$37))),ABS(-100+(100*(('02 (ind)'!Z17-MIN('02 (ind)'!Z$6:Z$37))/(MAX('02 (ind)'!Z$6:Z$37)-MIN('02 (ind)'!Z$6:Z$37))))))</f>
        <v>18.344561740114045</v>
      </c>
      <c r="AA18" s="75">
        <f>IF('02 (ind)'!AA$1="si",100*(('02 (ind)'!AA17-MIN('02 (ind)'!AA$6:AA$37))/(MAX('02 (ind)'!AA$6:AA$37)-MIN('02 (ind)'!AA$6:AA$37))),ABS(-100+(100*(('02 (ind)'!AA17-MIN('02 (ind)'!AA$6:AA$37))/(MAX('02 (ind)'!AA$6:AA$37)-MIN('02 (ind)'!AA$6:AA$37))))))</f>
        <v>41.884542708971416</v>
      </c>
      <c r="AB18" s="75">
        <f>IF('02 (ind)'!AB$1="si",100*(('02 (ind)'!AB17-MIN('02 (ind)'!AB$6:AB$37))/(MAX('02 (ind)'!AB$6:AB$37)-MIN('02 (ind)'!AB$6:AB$37))),ABS(-100+(100*(('02 (ind)'!AB17-MIN('02 (ind)'!AB$6:AB$37))/(MAX('02 (ind)'!AB$6:AB$37)-MIN('02 (ind)'!AB$6:AB$37))))))</f>
        <v>12.449389881806303</v>
      </c>
      <c r="AC18" s="75">
        <f>IF('02 (ind)'!AC$1="si",100*(('02 (ind)'!AC17-MIN('02 (ind)'!AC$6:AC$37))/(MAX('02 (ind)'!AC$6:AC$37)-MIN('02 (ind)'!AC$6:AC$37))),ABS(-100+(100*(('02 (ind)'!AC17-MIN('02 (ind)'!AC$6:AC$37))/(MAX('02 (ind)'!AC$6:AC$37)-MIN('02 (ind)'!AC$6:AC$37))))))</f>
        <v>60.485234275820112</v>
      </c>
      <c r="AD18" s="75">
        <f>IF('02 (ind)'!AD$1="si",100*(('02 (ind)'!AD17-MIN('02 (ind)'!AD$6:AD$37))/(MAX('02 (ind)'!AD$6:AD$37)-MIN('02 (ind)'!AD$6:AD$37))),ABS(-100+(100*(('02 (ind)'!AD17-MIN('02 (ind)'!AD$6:AD$37))/(MAX('02 (ind)'!AD$6:AD$37)-MIN('02 (ind)'!AD$6:AD$37))))))</f>
        <v>30.695886712972619</v>
      </c>
      <c r="AE18" s="75">
        <f>IF('02 (ind)'!AE$1="si",100*(('02 (ind)'!AE17-MIN('02 (ind)'!AE$6:AE$37))/(MAX('02 (ind)'!AE$6:AE$37)-MIN('02 (ind)'!AE$6:AE$37))),ABS(-100+(100*(('02 (ind)'!AE17-MIN('02 (ind)'!AE$6:AE$37))/(MAX('02 (ind)'!AE$6:AE$37)-MIN('02 (ind)'!AE$6:AE$37))))))</f>
        <v>50.74773975732171</v>
      </c>
      <c r="AF18" s="75">
        <f>IF('02 (ind)'!AF$1="si",100*(('02 (ind)'!AF17-MIN('02 (ind)'!AF$6:AF$37))/(MAX('02 (ind)'!AF$6:AF$37)-MIN('02 (ind)'!AF$6:AF$37))),ABS(-100+(100*(('02 (ind)'!AF17-MIN('02 (ind)'!AF$6:AF$37))/(MAX('02 (ind)'!AF$6:AF$37)-MIN('02 (ind)'!AF$6:AF$37))))))</f>
        <v>7.1038251366120306</v>
      </c>
      <c r="AG18" s="75">
        <f>IF('02 (ind)'!AG$1="si",100*(('02 (ind)'!AG17-MIN('02 (ind)'!AG$6:AG$37))/(MAX('02 (ind)'!AG$6:AG$37)-MIN('02 (ind)'!AG$6:AG$37))),ABS(-100+(100*(('02 (ind)'!AG17-MIN('02 (ind)'!AG$6:AG$37))/(MAX('02 (ind)'!AG$6:AG$37)-MIN('02 (ind)'!AG$6:AG$37))))))</f>
        <v>0</v>
      </c>
      <c r="AH18" s="75">
        <f>IF('02 (ind)'!AH$1="si",100*(('02 (ind)'!AH17-MIN('02 (ind)'!AH$6:AH$37))/(MAX('02 (ind)'!AH$6:AH$37)-MIN('02 (ind)'!AH$6:AH$37))),ABS(-100+(100*(('02 (ind)'!AH17-MIN('02 (ind)'!AH$6:AH$37))/(MAX('02 (ind)'!AH$6:AH$37)-MIN('02 (ind)'!AH$6:AH$37))))))</f>
        <v>53.164556962025323</v>
      </c>
      <c r="AI18" s="75">
        <f>IF('02 (ind)'!AI$1="si",100*(('02 (ind)'!AI17-MIN('02 (ind)'!AI$6:AI$37))/(MAX('02 (ind)'!AI$6:AI$37)-MIN('02 (ind)'!AI$6:AI$37))),ABS(-100+(100*(('02 (ind)'!AI17-MIN('02 (ind)'!AI$6:AI$37))/(MAX('02 (ind)'!AI$6:AI$37)-MIN('02 (ind)'!AI$6:AI$37))))))</f>
        <v>0.67466686573849433</v>
      </c>
      <c r="AJ18" s="75">
        <f>IF('02 (ind)'!AJ$1="si",100*(('02 (ind)'!AJ17-MIN('02 (ind)'!AJ$6:AJ$37))/(MAX('02 (ind)'!AJ$6:AJ$37)-MIN('02 (ind)'!AJ$6:AJ$37))),ABS(-100+(100*(('02 (ind)'!AJ17-MIN('02 (ind)'!AJ$6:AJ$37))/(MAX('02 (ind)'!AJ$6:AJ$37)-MIN('02 (ind)'!AJ$6:AJ$37))))))</f>
        <v>38.826237054085176</v>
      </c>
      <c r="AK18" s="75">
        <f>IF('02 (ind)'!AK$1="si",100*(('02 (ind)'!AK17-MIN('02 (ind)'!AK$6:AK$37))/(MAX('02 (ind)'!AK$6:AK$37)-MIN('02 (ind)'!AK$6:AK$37))),ABS(-100+(100*(('02 (ind)'!AK17-MIN('02 (ind)'!AK$6:AK$37))/(MAX('02 (ind)'!AK$6:AK$37)-MIN('02 (ind)'!AK$6:AK$37))))))</f>
        <v>0.65364603239498709</v>
      </c>
      <c r="AL18" s="75">
        <f>IF('02 (ind)'!AL$1="si",100*(('02 (ind)'!AL17-MIN('02 (ind)'!AL$6:AL$37))/(MAX('02 (ind)'!AL$6:AL$37)-MIN('02 (ind)'!AL$6:AL$37))),ABS(-100+(100*(('02 (ind)'!AL17-MIN('02 (ind)'!AL$6:AL$37))/(MAX('02 (ind)'!AL$6:AL$37)-MIN('02 (ind)'!AL$6:AL$37))))))</f>
        <v>78.3600769716586</v>
      </c>
      <c r="AM18" s="75">
        <f>IF('02 (ind)'!AM$1="si",100*(('02 (ind)'!AM17-MIN('02 (ind)'!AM$6:AM$37))/(MAX('02 (ind)'!AM$6:AM$37)-MIN('02 (ind)'!AM$6:AM$37))),ABS(-100+(100*(('02 (ind)'!AM17-MIN('02 (ind)'!AM$6:AM$37))/(MAX('02 (ind)'!AM$6:AM$37)-MIN('02 (ind)'!AM$6:AM$37))))))</f>
        <v>92.219105251949784</v>
      </c>
      <c r="AN18" s="75">
        <f>IF('02 (ind)'!AN$1="si",100*(('02 (ind)'!AN17-MIN('02 (ind)'!AN$6:AN$37))/(MAX('02 (ind)'!AN$6:AN$37)-MIN('02 (ind)'!AN$6:AN$37))),ABS(-100+(100*(('02 (ind)'!AN17-MIN('02 (ind)'!AN$6:AN$37))/(MAX('02 (ind)'!AN$6:AN$37)-MIN('02 (ind)'!AN$6:AN$37))))))</f>
        <v>0</v>
      </c>
      <c r="AO18" s="75">
        <f>IF('02 (ind)'!AO$1="si",100*(('02 (ind)'!AO17-MIN('02 (ind)'!AO$6:AO$37))/(MAX('02 (ind)'!AO$6:AO$37)-MIN('02 (ind)'!AO$6:AO$37))),ABS(-100+(100*(('02 (ind)'!AO17-MIN('02 (ind)'!AO$6:AO$37))/(MAX('02 (ind)'!AO$6:AO$37)-MIN('02 (ind)'!AO$6:AO$37))))))</f>
        <v>33.301517053827176</v>
      </c>
      <c r="AP18" s="75">
        <f>IF('02 (ind)'!AP$1="si",100*(('02 (ind)'!AP17-MIN('02 (ind)'!AP$6:AP$37))/(MAX('02 (ind)'!AP$6:AP$37)-MIN('02 (ind)'!AP$6:AP$37))),ABS(-100+(100*(('02 (ind)'!AP17-MIN('02 (ind)'!AP$6:AP$37))/(MAX('02 (ind)'!AP$6:AP$37)-MIN('02 (ind)'!AP$6:AP$37))))))</f>
        <v>76.515150079883085</v>
      </c>
      <c r="AQ18" s="75">
        <f>IF('02 (ind)'!AQ$1="si",100*(('02 (ind)'!AQ17-MIN('02 (ind)'!AQ$6:AQ$37))/(MAX('02 (ind)'!AQ$6:AQ$37)-MIN('02 (ind)'!AQ$6:AQ$37))),ABS(-100+(100*(('02 (ind)'!AQ17-MIN('02 (ind)'!AQ$6:AQ$37))/(MAX('02 (ind)'!AQ$6:AQ$37)-MIN('02 (ind)'!AQ$6:AQ$37))))))</f>
        <v>1.0691618037279333</v>
      </c>
      <c r="AR18" s="75">
        <f>IF('02 (ind)'!AR$1="si",100*(('02 (ind)'!AR17-MIN('02 (ind)'!AR$6:AR$37))/(MAX('02 (ind)'!AR$6:AR$37)-MIN('02 (ind)'!AR$6:AR$37))),ABS(-100+(100*(('02 (ind)'!AR17-MIN('02 (ind)'!AR$6:AR$37))/(MAX('02 (ind)'!AR$6:AR$37)-MIN('02 (ind)'!AR$6:AR$37))))))</f>
        <v>15.078157115086842</v>
      </c>
      <c r="AS18" s="75">
        <f>IF('02 (ind)'!AS$1="si",100*(('02 (ind)'!AS17-MIN('02 (ind)'!AS$6:AS$37))/(MAX('02 (ind)'!AS$6:AS$37)-MIN('02 (ind)'!AS$6:AS$37))),ABS(-100+(100*(('02 (ind)'!AS17-MIN('02 (ind)'!AS$6:AS$37))/(MAX('02 (ind)'!AS$6:AS$37)-MIN('02 (ind)'!AS$6:AS$37))))))</f>
        <v>16.601269476161434</v>
      </c>
      <c r="AT18" s="75">
        <f>IF('02 (ind)'!AT$1="si",100*(('02 (ind)'!AT17-MIN('02 (ind)'!AT$6:AT$37))/(MAX('02 (ind)'!AT$6:AT$37)-MIN('02 (ind)'!AT$6:AT$37))),ABS(-100+(100*(('02 (ind)'!AT17-MIN('02 (ind)'!AT$6:AT$37))/(MAX('02 (ind)'!AT$6:AT$37)-MIN('02 (ind)'!AT$6:AT$37))))))</f>
        <v>0</v>
      </c>
      <c r="AU18" s="75">
        <f>IF('02 (ind)'!AU$1="si",100*(('02 (ind)'!AU17-MIN('02 (ind)'!AU$6:AU$37))/(MAX('02 (ind)'!AU$6:AU$37)-MIN('02 (ind)'!AU$6:AU$37))),ABS(-100+(100*(('02 (ind)'!AU17-MIN('02 (ind)'!AU$6:AU$37))/(MAX('02 (ind)'!AU$6:AU$37)-MIN('02 (ind)'!AU$6:AU$37))))))</f>
        <v>68.157245733451745</v>
      </c>
      <c r="AV18" s="75">
        <f>IF('02 (ind)'!AV$1="si",100*(('02 (ind)'!AV17-MIN('02 (ind)'!AV$6:AV$37))/(MAX('02 (ind)'!AV$6:AV$37)-MIN('02 (ind)'!AV$6:AV$37))),ABS(-100+(100*(('02 (ind)'!AV17-MIN('02 (ind)'!AV$6:AV$37))/(MAX('02 (ind)'!AV$6:AV$37)-MIN('02 (ind)'!AV$6:AV$37))))))</f>
        <v>56.672443674176783</v>
      </c>
      <c r="AW18" s="75">
        <f>IF('02 (ind)'!AW$1="si",100*(('02 (ind)'!AW17-MIN('02 (ind)'!AW$6:AW$37))/(MAX('02 (ind)'!AW$6:AW$37)-MIN('02 (ind)'!AW$6:AW$37))),ABS(-100+(100*(('02 (ind)'!AW17-MIN('02 (ind)'!AW$6:AW$37))/(MAX('02 (ind)'!AW$6:AW$37)-MIN('02 (ind)'!AW$6:AW$37))))))</f>
        <v>38.621047174701928</v>
      </c>
      <c r="AX18" s="75">
        <f>IF('02 (ind)'!AX$1="si",100*(('02 (ind)'!AX17-MIN('02 (ind)'!AX$6:AX$37))/(MAX('02 (ind)'!AX$6:AX$37)-MIN('02 (ind)'!AX$6:AX$37))),ABS(-100+(100*(('02 (ind)'!AX17-MIN('02 (ind)'!AX$6:AX$37))/(MAX('02 (ind)'!AX$6:AX$37)-MIN('02 (ind)'!AX$6:AX$37))))))</f>
        <v>13.632319782716779</v>
      </c>
      <c r="AY18" s="75">
        <f>IF('02 (ind)'!AY$1="si",100*(('02 (ind)'!AY17-MIN('02 (ind)'!AY$6:AY$37))/(MAX('02 (ind)'!AY$6:AY$37)-MIN('02 (ind)'!AY$6:AY$37))),ABS(-100+(100*(('02 (ind)'!AY17-MIN('02 (ind)'!AY$6:AY$37))/(MAX('02 (ind)'!AY$6:AY$37)-MIN('02 (ind)'!AY$6:AY$37))))))</f>
        <v>7.516650808753579</v>
      </c>
      <c r="AZ18" s="75">
        <f>IF('02 (ind)'!AZ$1="si",100*(('02 (ind)'!AZ17-MIN('02 (ind)'!AZ$6:AZ$37))/(MAX('02 (ind)'!AZ$6:AZ$37)-MIN('02 (ind)'!AZ$6:AZ$37))),ABS(-100+(100*(('02 (ind)'!AZ17-MIN('02 (ind)'!AZ$6:AZ$37))/(MAX('02 (ind)'!AZ$6:AZ$37)-MIN('02 (ind)'!AZ$6:AZ$37))))))</f>
        <v>1.3968156672489815</v>
      </c>
      <c r="BA18" s="75">
        <f>IF('02 (ind)'!BA$1="si",100*(('02 (ind)'!BA17-MIN('02 (ind)'!BA$6:BA$37))/(MAX('02 (ind)'!BA$6:BA$37)-MIN('02 (ind)'!BA$6:BA$37))),ABS(-100+(100*(('02 (ind)'!BA17-MIN('02 (ind)'!BA$6:BA$37))/(MAX('02 (ind)'!BA$6:BA$37)-MIN('02 (ind)'!BA$6:BA$37))))))</f>
        <v>11.692861459245806</v>
      </c>
      <c r="BB18" s="75">
        <f>IF('02 (ind)'!BB$1="si",100*(('02 (ind)'!BB17-MIN('02 (ind)'!BB$6:BB$37))/(MAX('02 (ind)'!BB$6:BB$37)-MIN('02 (ind)'!BB$6:BB$37))),ABS(-100+(100*(('02 (ind)'!BB17-MIN('02 (ind)'!BB$6:BB$37))/(MAX('02 (ind)'!BB$6:BB$37)-MIN('02 (ind)'!BB$6:BB$37))))))</f>
        <v>13.537694685102593</v>
      </c>
      <c r="BC18" s="75">
        <f>IF('02 (ind)'!BC$1="si",100*(('02 (ind)'!BC17-MIN('02 (ind)'!BC$6:BC$37))/(MAX('02 (ind)'!BC$6:BC$37)-MIN('02 (ind)'!BC$6:BC$37))),ABS(-100+(100*(('02 (ind)'!BC17-MIN('02 (ind)'!BC$6:BC$37))/(MAX('02 (ind)'!BC$6:BC$37)-MIN('02 (ind)'!BC$6:BC$37))))))</f>
        <v>6.9571618878233421</v>
      </c>
      <c r="BD18" s="75">
        <f>IF('02 (ind)'!BD$1="si",100*(('02 (ind)'!BD17-MIN('02 (ind)'!BD$6:BD$37))/(MAX('02 (ind)'!BD$6:BD$37)-MIN('02 (ind)'!BD$6:BD$37))),ABS(-100+(100*(('02 (ind)'!BD17-MIN('02 (ind)'!BD$6:BD$37))/(MAX('02 (ind)'!BD$6:BD$37)-MIN('02 (ind)'!BD$6:BD$37))))))</f>
        <v>11.678828351303206</v>
      </c>
      <c r="BE18" s="75">
        <f>IF('02 (ind)'!BE$1="si",100*(('02 (ind)'!BE17-MIN('02 (ind)'!BE$6:BE$37))/(MAX('02 (ind)'!BE$6:BE$37)-MIN('02 (ind)'!BE$6:BE$37))),ABS(-100+(100*(('02 (ind)'!BE17-MIN('02 (ind)'!BE$6:BE$37))/(MAX('02 (ind)'!BE$6:BE$37)-MIN('02 (ind)'!BE$6:BE$37))))))</f>
        <v>7.915057915057913</v>
      </c>
      <c r="BF18" s="75">
        <f>IF('02 (ind)'!BF$1="si",100*(('02 (ind)'!BF17-MIN('02 (ind)'!BF$6:BF$37))/(MAX('02 (ind)'!BF$6:BF$37)-MIN('02 (ind)'!BF$6:BF$37))),ABS(-100+(100*(('02 (ind)'!BF17-MIN('02 (ind)'!BF$6:BF$37))/(MAX('02 (ind)'!BF$6:BF$37)-MIN('02 (ind)'!BF$6:BF$37))))))</f>
        <v>5.4725721844376052</v>
      </c>
      <c r="BG18" s="75">
        <f>IF('02 (ind)'!BG$1="si",100*(('02 (ind)'!BG17-MIN('02 (ind)'!BG$6:BG$37))/(MAX('02 (ind)'!BG$6:BG$37)-MIN('02 (ind)'!BG$6:BG$37))),ABS(-100+(100*(('02 (ind)'!BG17-MIN('02 (ind)'!BG$6:BG$37))/(MAX('02 (ind)'!BG$6:BG$37)-MIN('02 (ind)'!BG$6:BG$37))))))</f>
        <v>26.318087624165383</v>
      </c>
      <c r="BH18" s="75">
        <f>IF('02 (ind)'!BH$1="si",100*(('02 (ind)'!BH17-MIN('02 (ind)'!BH$6:BH$37))/(MAX('02 (ind)'!BH$6:BH$37)-MIN('02 (ind)'!BH$6:BH$37))),ABS(-100+(100*(('02 (ind)'!BH17-MIN('02 (ind)'!BH$6:BH$37))/(MAX('02 (ind)'!BH$6:BH$37)-MIN('02 (ind)'!BH$6:BH$37))))))</f>
        <v>11.452236067359483</v>
      </c>
      <c r="BI18" s="75">
        <f>IF('02 (ind)'!BI$1="si",100*(('02 (ind)'!BI17-MIN('02 (ind)'!BI$6:BI$37))/(MAX('02 (ind)'!BI$6:BI$37)-MIN('02 (ind)'!BI$6:BI$37))),ABS(-100+(100*(('02 (ind)'!BI17-MIN('02 (ind)'!BI$6:BI$37))/(MAX('02 (ind)'!BI$6:BI$37)-MIN('02 (ind)'!BI$6:BI$37))))))</f>
        <v>98.400270979245946</v>
      </c>
      <c r="BJ18" s="75">
        <f>IF('02 (ind)'!BJ$1="si",100*(('02 (ind)'!BJ17-MIN('02 (ind)'!BJ$6:BJ$37))/(MAX('02 (ind)'!BJ$6:BJ$37)-MIN('02 (ind)'!BJ$6:BJ$37))),ABS(-100+(100*(('02 (ind)'!BJ17-MIN('02 (ind)'!BJ$6:BJ$37))/(MAX('02 (ind)'!BJ$6:BJ$37)-MIN('02 (ind)'!BJ$6:BJ$37))))))</f>
        <v>0.76788120269251814</v>
      </c>
      <c r="BK18" s="75">
        <f>IF('02 (ind)'!BK$1="si",100*(('02 (ind)'!BK17-MIN('02 (ind)'!BK$6:BK$37))/(MAX('02 (ind)'!BK$6:BK$37)-MIN('02 (ind)'!BK$6:BK$37))),ABS(-100+(100*(('02 (ind)'!BK17-MIN('02 (ind)'!BK$6:BK$37))/(MAX('02 (ind)'!BK$6:BK$37)-MIN('02 (ind)'!BK$6:BK$37))))))</f>
        <v>11.625413247786883</v>
      </c>
      <c r="BL18" s="75">
        <f>IF('02 (ind)'!BL$1="si",100*(('02 (ind)'!BL17-MIN('02 (ind)'!BL$6:BL$37))/(MAX('02 (ind)'!BL$6:BL$37)-MIN('02 (ind)'!BL$6:BL$37))),ABS(-100+(100*(('02 (ind)'!BL17-MIN('02 (ind)'!BL$6:BL$37))/(MAX('02 (ind)'!BL$6:BL$37)-MIN('02 (ind)'!BL$6:BL$37))))))</f>
        <v>26.446280991735538</v>
      </c>
      <c r="BM18" s="75">
        <f>IF('02 (ind)'!BM$1="si",100*(('02 (ind)'!BM17-MIN('02 (ind)'!BM$6:BM$37))/(MAX('02 (ind)'!BM$6:BM$37)-MIN('02 (ind)'!BM$6:BM$37))),ABS(-100+(100*(('02 (ind)'!BM17-MIN('02 (ind)'!BM$6:BM$37))/(MAX('02 (ind)'!BM$6:BM$37)-MIN('02 (ind)'!BM$6:BM$37))))))</f>
        <v>55.841465684461824</v>
      </c>
      <c r="BN18" s="75">
        <f>IF('02 (ind)'!BN$1="si",100*(('02 (ind)'!BN17-MIN('02 (ind)'!BN$6:BN$37))/(MAX('02 (ind)'!BN$6:BN$37)-MIN('02 (ind)'!BN$6:BN$37))),ABS(-100+(100*(('02 (ind)'!BN17-MIN('02 (ind)'!BN$6:BN$37))/(MAX('02 (ind)'!BN$6:BN$37)-MIN('02 (ind)'!BN$6:BN$37))))))</f>
        <v>6.830472844647308</v>
      </c>
      <c r="BO18" s="75">
        <f>IF('02 (ind)'!BO$1="si",100*(('02 (ind)'!BO17-MIN('02 (ind)'!BO$6:BO$37))/(MAX('02 (ind)'!BO$6:BO$37)-MIN('02 (ind)'!BO$6:BO$37))),ABS(-100+(100*(('02 (ind)'!BO17-MIN('02 (ind)'!BO$6:BO$37))/(MAX('02 (ind)'!BO$6:BO$37)-MIN('02 (ind)'!BO$6:BO$37))))))</f>
        <v>61.539707009468422</v>
      </c>
      <c r="BP18" s="75">
        <f>IF('02 (ind)'!BP$1="si",100*(('02 (ind)'!BP17-MIN('02 (ind)'!BP$6:BP$37))/(MAX('02 (ind)'!BP$6:BP$37)-MIN('02 (ind)'!BP$6:BP$37))),ABS(-100+(100*(('02 (ind)'!BP17-MIN('02 (ind)'!BP$6:BP$37))/(MAX('02 (ind)'!BP$6:BP$37)-MIN('02 (ind)'!BP$6:BP$37))))))</f>
        <v>7.5300596381308686</v>
      </c>
      <c r="BQ18" s="75">
        <f>IF('02 (ind)'!BQ$1="si",100*(('02 (ind)'!BQ17-MIN('02 (ind)'!BQ$6:BQ$37))/(MAX('02 (ind)'!BQ$6:BQ$37)-MIN('02 (ind)'!BQ$6:BQ$37))),ABS(-100+(100*(('02 (ind)'!BQ17-MIN('02 (ind)'!BQ$6:BQ$37))/(MAX('02 (ind)'!BQ$6:BQ$37)-MIN('02 (ind)'!BQ$6:BQ$37))))))</f>
        <v>5.6069073291715288</v>
      </c>
      <c r="BR18" s="75">
        <f>IF('02 (ind)'!BR$1="si",100*(('02 (ind)'!BR17-MIN('02 (ind)'!BR$6:BR$37))/(MAX('02 (ind)'!BR$6:BR$37)-MIN('02 (ind)'!BR$6:BR$37))),ABS(-100+(100*(('02 (ind)'!BR17-MIN('02 (ind)'!BR$6:BR$37))/(MAX('02 (ind)'!BP$6:BP$37)-MIN('02 (ind)'!BR$6:BR$37))))))</f>
        <v>8.8449809802257224</v>
      </c>
      <c r="BS18" s="75">
        <f>IF('02 (ind)'!BS$1="si",100*(('02 (ind)'!BS17-MIN('02 (ind)'!BS$6:BS$37))/(MAX('02 (ind)'!BS$6:BS$37)-MIN('02 (ind)'!BS$6:BS$37))),ABS(-100+(100*(('02 (ind)'!BS17-MIN('02 (ind)'!BS$6:BS$37))/(MAX('02 (ind)'!BQ$6:BQ$37)-MIN('02 (ind)'!BS$6:BS$37))))))</f>
        <v>37.345081539119775</v>
      </c>
      <c r="BT18" s="75">
        <f>IF('02 (ind)'!BT$1="si",100*(('02 (ind)'!BT17-MIN('02 (ind)'!BT$6:BT$37))/(MAX('02 (ind)'!BT$6:BT$37)-MIN('02 (ind)'!BT$6:BT$37))),ABS(-100+(100*(('02 (ind)'!BT17-MIN('02 (ind)'!BT$6:BT$37))/(MAX('02 (ind)'!BR$6:BR$37)-MIN('02 (ind)'!BT$6:BT$37))))))</f>
        <v>86.664010000000005</v>
      </c>
      <c r="BU18" s="75">
        <f>IF('02 (ind)'!BU$1="si",100*(('02 (ind)'!BU17-MIN('02 (ind)'!BU$6:BU$37))/(MAX('02 (ind)'!BU$6:BU$37)-MIN('02 (ind)'!BU$6:BU$37))),ABS(-100+(100*(('02 (ind)'!BU17-MIN('02 (ind)'!BU$6:BU$37))/(MAX('02 (ind)'!BU$6:BU$37)-MIN('02 (ind)'!BU$6:BU$37))))))</f>
        <v>29.753038024304203</v>
      </c>
      <c r="BV18" s="75">
        <f>IF('02 (ind)'!BV$1="si",100*(('02 (ind)'!BV17-MIN('02 (ind)'!BV$6:BV$37))/(MAX('02 (ind)'!BV$6:BV$37)-MIN('02 (ind)'!BV$6:BV$37))),ABS(-100+(100*(('02 (ind)'!BV17-MIN('02 (ind)'!BV$6:BV$37))/(MAX('02 (ind)'!BV$6:BV$37)-MIN('02 (ind)'!BV$6:BV$37))))))</f>
        <v>0</v>
      </c>
      <c r="BW18" s="75">
        <f>IF('02 (ind)'!BW$1="si",100*(('02 (ind)'!BW17-MIN('02 (ind)'!BW$6:BW$37))/(MAX('02 (ind)'!BW$6:BW$37)-MIN('02 (ind)'!BW$6:BW$37))),ABS(-100+(100*(('02 (ind)'!BW17-MIN('02 (ind)'!BW$6:BW$37))/(MAX('02 (ind)'!BW$6:BW$37)-MIN('02 (ind)'!BW$6:BW$37))))))</f>
        <v>93.752460952880966</v>
      </c>
      <c r="BX18" s="75">
        <f>IF('02 (ind)'!BX$1="si",100*(('02 (ind)'!BX17-MIN('02 (ind)'!BX$6:BX$37))/(MAX('02 (ind)'!BX$6:BX$37)-MIN('02 (ind)'!BX$6:BX$37))),ABS(-100+(100*(('02 (ind)'!BX17-MIN('02 (ind)'!BX$6:BX$37))/(MAX('02 (ind)'!BX$6:BX$37)-MIN('02 (ind)'!BX$6:BX$37))))))</f>
        <v>3.2444143130420855</v>
      </c>
      <c r="BY18" s="75">
        <f>IF('02 (ind)'!BY$1="si",100*(('02 (ind)'!BY17-MIN('02 (ind)'!BY$6:BY$37))/(MAX('02 (ind)'!BY$6:BY$37)-MIN('02 (ind)'!BY$6:BY$37))),ABS(-100+(100*(('02 (ind)'!BY17-MIN('02 (ind)'!BY$6:BY$37))/(MAX('02 (ind)'!BY$6:BY$37)-MIN('02 (ind)'!BY$6:BY$37))))))</f>
        <v>0</v>
      </c>
      <c r="BZ18" s="75">
        <f>IF('02 (ind)'!BZ$1="si",100*(('02 (ind)'!BZ17-MIN('02 (ind)'!BZ$6:BZ$37))/(MAX('02 (ind)'!BZ$6:BZ$37)-MIN('02 (ind)'!BZ$6:BZ$37))),ABS(-100+(100*(('02 (ind)'!BZ17-MIN('02 (ind)'!BZ$6:BZ$37))/(MAX('02 (ind)'!BZ$6:BZ$37)-MIN('02 (ind)'!BZ$6:BZ$37))))))</f>
        <v>97.064676557373247</v>
      </c>
      <c r="CA18" s="75">
        <f>IF('02 (ind)'!CA$1="si",100*(('02 (ind)'!CA17-MIN('02 (ind)'!CA$6:CA$37))/(MAX('02 (ind)'!CA$6:CA$37)-MIN('02 (ind)'!CA$6:CA$37))),ABS(-100+(100*(('02 (ind)'!CA17-MIN('02 (ind)'!CA$6:CA$37))/(MAX('02 (ind)'!CA$6:CA$37)-MIN('02 (ind)'!CA$6:CA$37))))))</f>
        <v>29.016237155021823</v>
      </c>
      <c r="CB18" s="75">
        <f>IF('02 (ind)'!CB$1="si",100*(('02 (ind)'!CB17-MIN('02 (ind)'!CB$6:CB$37))/(MAX('02 (ind)'!CB$6:CB$37)-MIN('02 (ind)'!CB$6:CB$37))),ABS(-100+(100*(('02 (ind)'!CB17-MIN('02 (ind)'!CB$6:CB$37))/(MAX('02 (ind)'!CB$6:CB$37)-MIN('02 (ind)'!CB$6:CB$37))))))</f>
        <v>35.13513513513513</v>
      </c>
      <c r="CC18" s="75">
        <f>IF('02 (ind)'!CC$1="si",100*(('02 (ind)'!CC17-MIN('02 (ind)'!CC$6:CC$37))/(MAX('02 (ind)'!CC$6:CC$37)-MIN('02 (ind)'!CC$6:CC$37))),ABS(-100+(100*(('02 (ind)'!CC17-MIN('02 (ind)'!CC$6:CC$37))/(MAX('02 (ind)'!CC$6:CC$37)-MIN('02 (ind)'!CC$6:CC$37))))))</f>
        <v>40.096740761004298</v>
      </c>
      <c r="CD18" s="75">
        <f>IF('02 (ind)'!CD$1="si",100*(('02 (ind)'!CD17-MIN('02 (ind)'!CD$6:CD$37))/(MAX('02 (ind)'!CD$6:CD$37)-MIN('02 (ind)'!CD$6:CD$37))),ABS(-100+(100*(('02 (ind)'!CD17-MIN('02 (ind)'!CD$6:CD$37))/(MAX('02 (ind)'!CD$6:CD$37)-MIN('02 (ind)'!CD$6:CD$37))))))</f>
        <v>0</v>
      </c>
      <c r="CE18" s="75">
        <f>IF('02 (ind)'!CE$1="si",100*(('02 (ind)'!CE17-MIN('02 (ind)'!CE$6:CE$37))/(MAX('02 (ind)'!CE$6:CE$37)-MIN('02 (ind)'!CE$6:CE$37))),ABS(-100+(100*(('02 (ind)'!CE17-MIN('02 (ind)'!CE$6:CE$37))/(MAX('02 (ind)'!CE$6:CE$37)-MIN('02 (ind)'!CE$6:CE$37))))))</f>
        <v>25.38376386910441</v>
      </c>
      <c r="CF18" s="75">
        <f>IF('02 (ind)'!CF$1="si",100*(('02 (ind)'!CF17-MIN('02 (ind)'!CF$6:CF$37))/(MAX('02 (ind)'!CF$6:CF$37)-MIN('02 (ind)'!CF$6:CF$37))),ABS(-100+(100*(('02 (ind)'!CF17-MIN('02 (ind)'!CF$6:CF$37))/(MAX('02 (ind)'!CF$6:CF$37)-MIN('02 (ind)'!CF$6:CF$37))))))</f>
        <v>0</v>
      </c>
      <c r="CG18" s="75">
        <f>IF('02 (ind)'!CG$1="si",100*(('02 (ind)'!CG17-MIN('02 (ind)'!CG$6:CG$37))/(MAX('02 (ind)'!CG$6:CG$37)-MIN('02 (ind)'!CG$6:CG$37))),ABS(-100+(100*(('02 (ind)'!CG17-MIN('02 (ind)'!CG$6:CG$37))/(MAX('02 (ind)'!CG$6:CG$37)-MIN('02 (ind)'!CG$6:CG$37))))))</f>
        <v>4.2113830111515682</v>
      </c>
      <c r="CH18" s="75">
        <f>IF('02 (ind)'!CH$1="si",100*(('02 (ind)'!CH17-MIN('02 (ind)'!CH$6:CH$37))/(MAX('02 (ind)'!CH$6:CH$37)-MIN('02 (ind)'!CH$6:CH$37))),ABS(-100+(100*(('02 (ind)'!CH17-MIN('02 (ind)'!CH$6:CH$37))/(MAX('02 (ind)'!CH$6:CH$37)-MIN('02 (ind)'!CH$6:CH$37))))))</f>
        <v>22.61455453637242</v>
      </c>
      <c r="CI18" s="75">
        <f>IF('02 (ind)'!CI$1="si",100*(('02 (ind)'!CI17-MIN('02 (ind)'!CI$6:CI$37))/(MAX('02 (ind)'!CI$6:CI$37)-MIN('02 (ind)'!CI$6:CI$37))),ABS(-100+(100*(('02 (ind)'!CI17-MIN('02 (ind)'!CI$6:CI$37))/(MAX('02 (ind)'!CI$6:CI$37)-MIN('02 (ind)'!CI$6:CI$37))))))</f>
        <v>23.912391922282417</v>
      </c>
      <c r="CJ18" s="75">
        <f>IF('02 (ind)'!CJ$1="si",100*(('02 (ind)'!CJ17-MIN('02 (ind)'!CJ$6:CJ$37))/(MAX('02 (ind)'!CJ$6:CJ$37)-MIN('02 (ind)'!CJ$6:CJ$37))),ABS(-100+(100*(('02 (ind)'!CJ17-MIN('02 (ind)'!CJ$6:CJ$37))/(MAX('02 (ind)'!CJ$6:CJ$37)-MIN('02 (ind)'!CJ$6:CJ$37))))))</f>
        <v>48.79021265321127</v>
      </c>
      <c r="CK18" s="75">
        <f>IF('02 (ind)'!CK$1="si",100*(('02 (ind)'!CK17-MIN('02 (ind)'!CK$6:CK$37))/(MAX('02 (ind)'!CK$6:CK$37)-MIN('02 (ind)'!CK$6:CK$37))),ABS(-100+(100*(('02 (ind)'!CK17-MIN('02 (ind)'!CK$6:CK$37))/(MAX('02 (ind)'!CK$6:CK$37)-MIN('02 (ind)'!CK$6:CK$37))))))</f>
        <v>0</v>
      </c>
      <c r="CL18" s="75">
        <f>IF('02 (ind)'!CL$1="si",100*(('02 (ind)'!CL17-MIN('02 (ind)'!CL$6:CL$37))/(MAX('02 (ind)'!CL$6:CL$37)-MIN('02 (ind)'!CL$6:CL$37))),ABS(-100+(100*(('02 (ind)'!CL17-MIN('02 (ind)'!CL$6:CL$37))/(MAX('02 (ind)'!CL$6:CL$37)-MIN('02 (ind)'!CL$6:CL$37))))))</f>
        <v>2.5783315808580465</v>
      </c>
      <c r="CM18" s="75">
        <f>IF('02 (ind)'!CM$1="si",100*(('02 (ind)'!CM17-MIN('02 (ind)'!CM$6:CM$37))/(MAX('02 (ind)'!CM$6:CM$37)-MIN('02 (ind)'!CM$6:CM$37))),ABS(-100+(100*(('02 (ind)'!CM17-MIN('02 (ind)'!CM$6:CM$37))/(MAX('02 (ind)'!CM$6:CM$37)-MIN('02 (ind)'!CM$6:CM$37))))))</f>
        <v>0</v>
      </c>
    </row>
    <row r="19" spans="1:91">
      <c r="A19" s="18" t="s">
        <v>148</v>
      </c>
      <c r="B19" s="87">
        <f>IF('02 (ind)'!B$1="si",100*(('02 (ind)'!B18-MIN('02 (ind)'!B$6:B$37))/(MAX('02 (ind)'!B$6:B$37)-MIN('02 (ind)'!B$6:B$37))),ABS(-100+(100*(('02 (ind)'!B18-MIN('02 (ind)'!B$6:B$37))/(MAX('02 (ind)'!B$6:B$37)-MIN('02 (ind)'!B$6:B$37))))))</f>
        <v>4.0179415933718587</v>
      </c>
      <c r="C19" s="87">
        <f>IF('02 (ind)'!C$1="si",100*(('02 (ind)'!C18-MIN('02 (ind)'!C$6:C$37))/(MAX('02 (ind)'!C$6:C$37)-MIN('02 (ind)'!C$6:C$37))),ABS(-100+(100*(('02 (ind)'!C18-MIN('02 (ind)'!C$6:C$37))/(MAX('02 (ind)'!C$6:C$37)-MIN('02 (ind)'!C$6:C$37))))))</f>
        <v>22.743977383868344</v>
      </c>
      <c r="D19" s="87">
        <f>IF('02 (ind)'!D$1="si",100*(('02 (ind)'!D18-MIN('02 (ind)'!D$6:D$37))/(MAX('02 (ind)'!D$6:D$37)-MIN('02 (ind)'!D$6:D$37))),ABS(-100+(100*(('02 (ind)'!D18-MIN('02 (ind)'!D$6:D$37))/(MAX('02 (ind)'!D$6:D$37)-MIN('02 (ind)'!D$6:D$37))))))</f>
        <v>82.638482324133065</v>
      </c>
      <c r="E19" s="87">
        <f>IF('02 (ind)'!E$1="si",100*(('02 (ind)'!E18-MIN('02 (ind)'!E$6:E$37))/(MAX('02 (ind)'!E$6:E$37)-MIN('02 (ind)'!E$6:E$37))),ABS(-100+(100*(('02 (ind)'!E18-MIN('02 (ind)'!E$6:E$37))/(MAX('02 (ind)'!E$6:E$37)-MIN('02 (ind)'!E$6:E$37))))))</f>
        <v>79.452054794520549</v>
      </c>
      <c r="F19" s="87">
        <f>IF('02 (ind)'!F$1="si",100*(('02 (ind)'!F18-MIN('02 (ind)'!F$6:F$37))/(MAX('02 (ind)'!F$6:F$37)-MIN('02 (ind)'!F$6:F$37))),ABS(-100+(100*(('02 (ind)'!F18-MIN('02 (ind)'!F$6:F$37))/(MAX('02 (ind)'!F$6:F$37)-MIN('02 (ind)'!F$6:F$37))))))</f>
        <v>35.10638297872341</v>
      </c>
      <c r="G19" s="87">
        <f>IF('02 (ind)'!G$1="si",100*(('02 (ind)'!G18-MIN('02 (ind)'!G$6:G$37))/(MAX('02 (ind)'!G$6:G$37)-MIN('02 (ind)'!G$6:G$37))),ABS(-100+(100*(('02 (ind)'!G18-MIN('02 (ind)'!G$6:G$37))/(MAX('02 (ind)'!G$6:G$37)-MIN('02 (ind)'!G$6:G$37))))))</f>
        <v>43.98340248962657</v>
      </c>
      <c r="H19" s="87">
        <f>IF('02 (ind)'!H$1="si",100*(('02 (ind)'!H18-MIN('02 (ind)'!H$6:H$37))/(MAX('02 (ind)'!H$6:H$37)-MIN('02 (ind)'!H$6:H$37))),ABS(-100+(100*(('02 (ind)'!H18-MIN('02 (ind)'!H$6:H$37))/(MAX('02 (ind)'!H$6:H$37)-MIN('02 (ind)'!H$6:H$37))))))</f>
        <v>49.686847599164921</v>
      </c>
      <c r="I19" s="87">
        <f>IF('02 (ind)'!I$1="si",100*(('02 (ind)'!I18-MIN('02 (ind)'!I$6:I$37))/(MAX('02 (ind)'!I$6:I$37)-MIN('02 (ind)'!I$6:I$37))),ABS(-100+(100*(('02 (ind)'!I18-MIN('02 (ind)'!I$6:I$37))/(MAX('02 (ind)'!I$6:I$37)-MIN('02 (ind)'!I$6:I$37))))))</f>
        <v>67.52000000000001</v>
      </c>
      <c r="J19" s="87">
        <f>IF('02 (ind)'!J$1="si",100*(('02 (ind)'!J18-MIN('02 (ind)'!J$6:J$37))/(MAX('02 (ind)'!J$6:J$37)-MIN('02 (ind)'!J$6:J$37))),ABS(-100+(100*(('02 (ind)'!J18-MIN('02 (ind)'!J$6:J$37))/(MAX('02 (ind)'!J$6:J$37)-MIN('02 (ind)'!J$6:J$37))))))</f>
        <v>24.556962025316466</v>
      </c>
      <c r="K19" s="87">
        <f>IF('02 (ind)'!K$1="si",100*(('02 (ind)'!K18-MIN('02 (ind)'!K$6:K$37))/(MAX('02 (ind)'!K$6:K$37)-MIN('02 (ind)'!K$6:K$37))),ABS(-100+(100*(('02 (ind)'!K18-MIN('02 (ind)'!K$6:K$37))/(MAX('02 (ind)'!K$6:K$37)-MIN('02 (ind)'!K$6:K$37))))))</f>
        <v>41.078726363585574</v>
      </c>
      <c r="L19" s="87">
        <f>IF('02 (ind)'!L$1="si",100*(('02 (ind)'!L18-MIN('02 (ind)'!L$6:L$37))/(MAX('02 (ind)'!L$6:L$37)-MIN('02 (ind)'!L$6:L$37))),ABS(-100+(100*(('02 (ind)'!L18-MIN('02 (ind)'!L$6:L$37))/(MAX('02 (ind)'!L$6:L$37)-MIN('02 (ind)'!L$6:L$37))))))</f>
        <v>100</v>
      </c>
      <c r="M19" s="87">
        <f>IF('02 (ind)'!M$1="si",100*(('02 (ind)'!M18-MIN('02 (ind)'!M$6:M$37))/(MAX('02 (ind)'!M$6:M$37)-MIN('02 (ind)'!M$6:M$37))),ABS(-100+(100*(('02 (ind)'!M18-MIN('02 (ind)'!M$6:M$37))/(MAX('02 (ind)'!M$6:M$37)-MIN('02 (ind)'!M$6:M$37))))))</f>
        <v>6.0354946317734983</v>
      </c>
      <c r="N19" s="87">
        <f>IF('02 (ind)'!N$1="si",100*(('02 (ind)'!N18-MIN('02 (ind)'!N$6:N$37))/(MAX('02 (ind)'!N$6:N$37)-MIN('02 (ind)'!N$6:N$37))),ABS(-100+(100*(('02 (ind)'!N18-MIN('02 (ind)'!N$6:N$37))/(MAX('02 (ind)'!N$6:N$37)-MIN('02 (ind)'!N$6:N$37))))))</f>
        <v>47.021930436118161</v>
      </c>
      <c r="O19" s="87">
        <f>IF('02 (ind)'!O$1="si",100*(('02 (ind)'!O18-MIN('02 (ind)'!O$6:O$37))/(MAX('02 (ind)'!O$6:O$37)-MIN('02 (ind)'!O$6:O$37))),ABS(-100+(100*(('02 (ind)'!O18-MIN('02 (ind)'!O$6:O$37))/(MAX('02 (ind)'!O$6:O$37)-MIN('02 (ind)'!O$6:O$37))))))</f>
        <v>85.869565217391312</v>
      </c>
      <c r="P19" s="87">
        <f>IF('02 (ind)'!P$1="si",100*(('02 (ind)'!P18-MIN('02 (ind)'!P$6:P$37))/(MAX('02 (ind)'!P$6:P$37)-MIN('02 (ind)'!P$6:P$37))),ABS(-100+(100*(('02 (ind)'!P18-MIN('02 (ind)'!P$6:P$37))/(MAX('02 (ind)'!P$6:P$37)-MIN('02 (ind)'!P$6:P$37))))))</f>
        <v>6.5495638650874533</v>
      </c>
      <c r="Q19" s="87">
        <f>IF('02 (ind)'!Q$1="si",100*(('02 (ind)'!Q18-MIN('02 (ind)'!Q$6:Q$37))/(MAX('02 (ind)'!Q$6:Q$37)-MIN('02 (ind)'!Q$6:Q$37))),ABS(-100+(100*(('02 (ind)'!Q18-MIN('02 (ind)'!Q$6:Q$37))/(MAX('02 (ind)'!Q$6:Q$37)-MIN('02 (ind)'!Q$6:Q$37))))))</f>
        <v>48.465757978252036</v>
      </c>
      <c r="R19" s="87">
        <f>IF('02 (ind)'!R$1="si",100*(('02 (ind)'!R18-MIN('02 (ind)'!R$6:R$37))/(MAX('02 (ind)'!R$6:R$37)-MIN('02 (ind)'!R$6:R$37))),ABS(-100+(100*(('02 (ind)'!R18-MIN('02 (ind)'!R$6:R$37))/(MAX('02 (ind)'!R$6:R$37)-MIN('02 (ind)'!R$6:R$37))))))</f>
        <v>1.3373414531897314</v>
      </c>
      <c r="S19" s="75">
        <f>ABS(ABS(('02 (ind)'!S18-((MAX('02 (ind)'!S$6:S$37)+MIN('02 (ind)'!S$6:S$37))/2))/(((MAX('02 (ind)'!S$6:S$37)+MIN('02 (ind)'!S$6:S$37))/2)-MAX('02 (ind)'!S$6:S$37))*100)-100)</f>
        <v>45.609760004453072</v>
      </c>
      <c r="T19" s="75">
        <f>IF('02 (ind)'!T$1="si",100*(('02 (ind)'!T18-MIN('02 (ind)'!T$6:T$37))/(MAX('02 (ind)'!T$6:T$37)-MIN('02 (ind)'!T$6:T$37))),ABS(-100+(100*(('02 (ind)'!T18-MIN('02 (ind)'!T$6:T$37))/(MAX('02 (ind)'!T$6:T$37)-MIN('02 (ind)'!T$6:T$37))))))</f>
        <v>0.26063483198361731</v>
      </c>
      <c r="U19" s="75">
        <f>IF('02 (ind)'!U$1="si",100*(('02 (ind)'!U18-MIN('02 (ind)'!U$6:U$37))/(MAX('02 (ind)'!U$6:U$37)-MIN('02 (ind)'!U$6:U$37))),ABS(-100+(100*(('02 (ind)'!U18-MIN('02 (ind)'!U$6:U$37))/(MAX('02 (ind)'!U$6:U$37)-MIN('02 (ind)'!U$6:U$37))))))</f>
        <v>20</v>
      </c>
      <c r="V19" s="75">
        <f>IF('02 (ind)'!V$1="si",100*(('02 (ind)'!V18-MIN('02 (ind)'!V$6:V$37))/(MAX('02 (ind)'!V$6:V$37)-MIN('02 (ind)'!V$6:V$37))),ABS(-100+(100*(('02 (ind)'!V18-MIN('02 (ind)'!V$6:V$37))/(MAX('02 (ind)'!V$6:V$37)-MIN('02 (ind)'!V$6:V$37))))))</f>
        <v>87.292817679558013</v>
      </c>
      <c r="W19" s="75">
        <f>IF('02 (ind)'!W$1="si",100*(('02 (ind)'!W18-MIN('02 (ind)'!W$6:W$37))/(MAX('02 (ind)'!W$6:W$37)-MIN('02 (ind)'!W$6:W$37))),ABS(-100+(100*(('02 (ind)'!W18-MIN('02 (ind)'!W$6:W$37))/(MAX('02 (ind)'!W$6:W$37)-MIN('02 (ind)'!W$6:W$37))))))</f>
        <v>16.431762278383374</v>
      </c>
      <c r="X19" s="75">
        <f>IF('02 (ind)'!X$1="si",100*(('02 (ind)'!X18-MIN('02 (ind)'!X$6:X$37))/(MAX('02 (ind)'!X$6:X$37)-MIN('02 (ind)'!X$6:X$37))),ABS(-100+(100*(('02 (ind)'!X18-MIN('02 (ind)'!X$6:X$37))/(MAX('02 (ind)'!X$6:X$37)-MIN('02 (ind)'!X$6:X$37))))))</f>
        <v>39.106871256648276</v>
      </c>
      <c r="Y19" s="75">
        <f>IF('02 (ind)'!Y$1="si",100*(('02 (ind)'!Y18-MIN('02 (ind)'!Y$6:Y$37))/(MAX('02 (ind)'!Y$6:Y$37)-MIN('02 (ind)'!Y$6:Y$37))),ABS(-100+(100*(('02 (ind)'!Y18-MIN('02 (ind)'!Y$6:Y$37))/(MAX('02 (ind)'!Y$6:Y$37)-MIN('02 (ind)'!Y$6:Y$37))))))</f>
        <v>44.801305261275772</v>
      </c>
      <c r="Z19" s="75">
        <f>IF('02 (ind)'!Z$1="si",100*(('02 (ind)'!Z18-MIN('02 (ind)'!Z$6:Z$37))/(MAX('02 (ind)'!Z$6:Z$37)-MIN('02 (ind)'!Z$6:Z$37))),ABS(-100+(100*(('02 (ind)'!Z18-MIN('02 (ind)'!Z$6:Z$37))/(MAX('02 (ind)'!Z$6:Z$37)-MIN('02 (ind)'!Z$6:Z$37))))))</f>
        <v>19.161612771761867</v>
      </c>
      <c r="AA19" s="75">
        <f>IF('02 (ind)'!AA$1="si",100*(('02 (ind)'!AA18-MIN('02 (ind)'!AA$6:AA$37))/(MAX('02 (ind)'!AA$6:AA$37)-MIN('02 (ind)'!AA$6:AA$37))),ABS(-100+(100*(('02 (ind)'!AA18-MIN('02 (ind)'!AA$6:AA$37))/(MAX('02 (ind)'!AA$6:AA$37)-MIN('02 (ind)'!AA$6:AA$37))))))</f>
        <v>50.867511420003474</v>
      </c>
      <c r="AB19" s="75">
        <f>IF('02 (ind)'!AB$1="si",100*(('02 (ind)'!AB18-MIN('02 (ind)'!AB$6:AB$37))/(MAX('02 (ind)'!AB$6:AB$37)-MIN('02 (ind)'!AB$6:AB$37))),ABS(-100+(100*(('02 (ind)'!AB18-MIN('02 (ind)'!AB$6:AB$37))/(MAX('02 (ind)'!AB$6:AB$37)-MIN('02 (ind)'!AB$6:AB$37))))))</f>
        <v>16.744155353944315</v>
      </c>
      <c r="AC19" s="75">
        <f>IF('02 (ind)'!AC$1="si",100*(('02 (ind)'!AC18-MIN('02 (ind)'!AC$6:AC$37))/(MAX('02 (ind)'!AC$6:AC$37)-MIN('02 (ind)'!AC$6:AC$37))),ABS(-100+(100*(('02 (ind)'!AC18-MIN('02 (ind)'!AC$6:AC$37))/(MAX('02 (ind)'!AC$6:AC$37)-MIN('02 (ind)'!AC$6:AC$37))))))</f>
        <v>70.976332621678424</v>
      </c>
      <c r="AD19" s="75">
        <f>IF('02 (ind)'!AD$1="si",100*(('02 (ind)'!AD18-MIN('02 (ind)'!AD$6:AD$37))/(MAX('02 (ind)'!AD$6:AD$37)-MIN('02 (ind)'!AD$6:AD$37))),ABS(-100+(100*(('02 (ind)'!AD18-MIN('02 (ind)'!AD$6:AD$37))/(MAX('02 (ind)'!AD$6:AD$37)-MIN('02 (ind)'!AD$6:AD$37))))))</f>
        <v>46.161655929042652</v>
      </c>
      <c r="AE19" s="75">
        <f>IF('02 (ind)'!AE$1="si",100*(('02 (ind)'!AE18-MIN('02 (ind)'!AE$6:AE$37))/(MAX('02 (ind)'!AE$6:AE$37)-MIN('02 (ind)'!AE$6:AE$37))),ABS(-100+(100*(('02 (ind)'!AE18-MIN('02 (ind)'!AE$6:AE$37))/(MAX('02 (ind)'!AE$6:AE$37)-MIN('02 (ind)'!AE$6:AE$37))))))</f>
        <v>51.873324740983676</v>
      </c>
      <c r="AF19" s="75">
        <f>IF('02 (ind)'!AF$1="si",100*(('02 (ind)'!AF18-MIN('02 (ind)'!AF$6:AF$37))/(MAX('02 (ind)'!AF$6:AF$37)-MIN('02 (ind)'!AF$6:AF$37))),ABS(-100+(100*(('02 (ind)'!AF18-MIN('02 (ind)'!AF$6:AF$37))/(MAX('02 (ind)'!AF$6:AF$37)-MIN('02 (ind)'!AF$6:AF$37))))))</f>
        <v>40.983606557377051</v>
      </c>
      <c r="AG19" s="75">
        <f>IF('02 (ind)'!AG$1="si",100*(('02 (ind)'!AG18-MIN('02 (ind)'!AG$6:AG$37))/(MAX('02 (ind)'!AG$6:AG$37)-MIN('02 (ind)'!AG$6:AG$37))),ABS(-100+(100*(('02 (ind)'!AG18-MIN('02 (ind)'!AG$6:AG$37))/(MAX('02 (ind)'!AG$6:AG$37)-MIN('02 (ind)'!AG$6:AG$37))))))</f>
        <v>60.836501901140693</v>
      </c>
      <c r="AH19" s="75">
        <f>IF('02 (ind)'!AH$1="si",100*(('02 (ind)'!AH18-MIN('02 (ind)'!AH$6:AH$37))/(MAX('02 (ind)'!AH$6:AH$37)-MIN('02 (ind)'!AH$6:AH$37))),ABS(-100+(100*(('02 (ind)'!AH18-MIN('02 (ind)'!AH$6:AH$37))/(MAX('02 (ind)'!AH$6:AH$37)-MIN('02 (ind)'!AH$6:AH$37))))))</f>
        <v>40.189873417721515</v>
      </c>
      <c r="AI19" s="75">
        <f>IF('02 (ind)'!AI$1="si",100*(('02 (ind)'!AI18-MIN('02 (ind)'!AI$6:AI$37))/(MAX('02 (ind)'!AI$6:AI$37)-MIN('02 (ind)'!AI$6:AI$37))),ABS(-100+(100*(('02 (ind)'!AI18-MIN('02 (ind)'!AI$6:AI$37))/(MAX('02 (ind)'!AI$6:AI$37)-MIN('02 (ind)'!AI$6:AI$37))))))</f>
        <v>2.3823298869023182</v>
      </c>
      <c r="AJ19" s="75">
        <f>IF('02 (ind)'!AJ$1="si",100*(('02 (ind)'!AJ18-MIN('02 (ind)'!AJ$6:AJ$37))/(MAX('02 (ind)'!AJ$6:AJ$37)-MIN('02 (ind)'!AJ$6:AJ$37))),ABS(-100+(100*(('02 (ind)'!AJ18-MIN('02 (ind)'!AJ$6:AJ$37))/(MAX('02 (ind)'!AJ$6:AJ$37)-MIN('02 (ind)'!AJ$6:AJ$37))))))</f>
        <v>59.240506329113963</v>
      </c>
      <c r="AK19" s="75">
        <f>IF('02 (ind)'!AK$1="si",100*(('02 (ind)'!AK18-MIN('02 (ind)'!AK$6:AK$37))/(MAX('02 (ind)'!AK$6:AK$37)-MIN('02 (ind)'!AK$6:AK$37))),ABS(-100+(100*(('02 (ind)'!AK18-MIN('02 (ind)'!AK$6:AK$37))/(MAX('02 (ind)'!AK$6:AK$37)-MIN('02 (ind)'!AK$6:AK$37))))))</f>
        <v>4.2495141918587205</v>
      </c>
      <c r="AL19" s="75">
        <f>IF('02 (ind)'!AL$1="si",100*(('02 (ind)'!AL18-MIN('02 (ind)'!AL$6:AL$37))/(MAX('02 (ind)'!AL$6:AL$37)-MIN('02 (ind)'!AL$6:AL$37))),ABS(-100+(100*(('02 (ind)'!AL18-MIN('02 (ind)'!AL$6:AL$37))/(MAX('02 (ind)'!AL$6:AL$37)-MIN('02 (ind)'!AL$6:AL$37))))))</f>
        <v>82.753074809743765</v>
      </c>
      <c r="AM19" s="75">
        <f>IF('02 (ind)'!AM$1="si",100*(('02 (ind)'!AM18-MIN('02 (ind)'!AM$6:AM$37))/(MAX('02 (ind)'!AM$6:AM$37)-MIN('02 (ind)'!AM$6:AM$37))),ABS(-100+(100*(('02 (ind)'!AM18-MIN('02 (ind)'!AM$6:AM$37))/(MAX('02 (ind)'!AM$6:AM$37)-MIN('02 (ind)'!AM$6:AM$37))))))</f>
        <v>95.73171695492529</v>
      </c>
      <c r="AN19" s="75">
        <f>IF('02 (ind)'!AN$1="si",100*(('02 (ind)'!AN18-MIN('02 (ind)'!AN$6:AN$37))/(MAX('02 (ind)'!AN$6:AN$37)-MIN('02 (ind)'!AN$6:AN$37))),ABS(-100+(100*(('02 (ind)'!AN18-MIN('02 (ind)'!AN$6:AN$37))/(MAX('02 (ind)'!AN$6:AN$37)-MIN('02 (ind)'!AN$6:AN$37))))))</f>
        <v>36.427163914006968</v>
      </c>
      <c r="AO19" s="75">
        <f>IF('02 (ind)'!AO$1="si",100*(('02 (ind)'!AO18-MIN('02 (ind)'!AO$6:AO$37))/(MAX('02 (ind)'!AO$6:AO$37)-MIN('02 (ind)'!AO$6:AO$37))),ABS(-100+(100*(('02 (ind)'!AO18-MIN('02 (ind)'!AO$6:AO$37))/(MAX('02 (ind)'!AO$6:AO$37)-MIN('02 (ind)'!AO$6:AO$37))))))</f>
        <v>32.890740804149907</v>
      </c>
      <c r="AP19" s="75">
        <f>IF('02 (ind)'!AP$1="si",100*(('02 (ind)'!AP18-MIN('02 (ind)'!AP$6:AP$37))/(MAX('02 (ind)'!AP$6:AP$37)-MIN('02 (ind)'!AP$6:AP$37))),ABS(-100+(100*(('02 (ind)'!AP18-MIN('02 (ind)'!AP$6:AP$37))/(MAX('02 (ind)'!AP$6:AP$37)-MIN('02 (ind)'!AP$6:AP$37))))))</f>
        <v>87.676669093455288</v>
      </c>
      <c r="AQ19" s="75">
        <f>IF('02 (ind)'!AQ$1="si",100*(('02 (ind)'!AQ18-MIN('02 (ind)'!AQ$6:AQ$37))/(MAX('02 (ind)'!AQ$6:AQ$37)-MIN('02 (ind)'!AQ$6:AQ$37))),ABS(-100+(100*(('02 (ind)'!AQ18-MIN('02 (ind)'!AQ$6:AQ$37))/(MAX('02 (ind)'!AQ$6:AQ$37)-MIN('02 (ind)'!AQ$6:AQ$37))))))</f>
        <v>2.8938809997590704</v>
      </c>
      <c r="AR19" s="75">
        <f>IF('02 (ind)'!AR$1="si",100*(('02 (ind)'!AR18-MIN('02 (ind)'!AR$6:AR$37))/(MAX('02 (ind)'!AR$6:AR$37)-MIN('02 (ind)'!AR$6:AR$37))),ABS(-100+(100*(('02 (ind)'!AR18-MIN('02 (ind)'!AR$6:AR$37))/(MAX('02 (ind)'!AR$6:AR$37)-MIN('02 (ind)'!AR$6:AR$37))))))</f>
        <v>39.836638056158421</v>
      </c>
      <c r="AS19" s="75">
        <f>IF('02 (ind)'!AS$1="si",100*(('02 (ind)'!AS18-MIN('02 (ind)'!AS$6:AS$37))/(MAX('02 (ind)'!AS$6:AS$37)-MIN('02 (ind)'!AS$6:AS$37))),ABS(-100+(100*(('02 (ind)'!AS18-MIN('02 (ind)'!AS$6:AS$37))/(MAX('02 (ind)'!AS$6:AS$37)-MIN('02 (ind)'!AS$6:AS$37))))))</f>
        <v>85.614805554034021</v>
      </c>
      <c r="AT19" s="75">
        <f>IF('02 (ind)'!AT$1="si",100*(('02 (ind)'!AT18-MIN('02 (ind)'!AT$6:AT$37))/(MAX('02 (ind)'!AT$6:AT$37)-MIN('02 (ind)'!AT$6:AT$37))),ABS(-100+(100*(('02 (ind)'!AT18-MIN('02 (ind)'!AT$6:AT$37))/(MAX('02 (ind)'!AT$6:AT$37)-MIN('02 (ind)'!AT$6:AT$37))))))</f>
        <v>0</v>
      </c>
      <c r="AU19" s="75">
        <f>IF('02 (ind)'!AU$1="si",100*(('02 (ind)'!AU18-MIN('02 (ind)'!AU$6:AU$37))/(MAX('02 (ind)'!AU$6:AU$37)-MIN('02 (ind)'!AU$6:AU$37))),ABS(-100+(100*(('02 (ind)'!AU18-MIN('02 (ind)'!AU$6:AU$37))/(MAX('02 (ind)'!AU$6:AU$37)-MIN('02 (ind)'!AU$6:AU$37))))))</f>
        <v>100</v>
      </c>
      <c r="AV19" s="75">
        <f>IF('02 (ind)'!AV$1="si",100*(('02 (ind)'!AV18-MIN('02 (ind)'!AV$6:AV$37))/(MAX('02 (ind)'!AV$6:AV$37)-MIN('02 (ind)'!AV$6:AV$37))),ABS(-100+(100*(('02 (ind)'!AV18-MIN('02 (ind)'!AV$6:AV$37))/(MAX('02 (ind)'!AV$6:AV$37)-MIN('02 (ind)'!AV$6:AV$37))))))</f>
        <v>98.613518197573654</v>
      </c>
      <c r="AW19" s="75">
        <f>IF('02 (ind)'!AW$1="si",100*(('02 (ind)'!AW18-MIN('02 (ind)'!AW$6:AW$37))/(MAX('02 (ind)'!AW$6:AW$37)-MIN('02 (ind)'!AW$6:AW$37))),ABS(-100+(100*(('02 (ind)'!AW18-MIN('02 (ind)'!AW$6:AW$37))/(MAX('02 (ind)'!AW$6:AW$37)-MIN('02 (ind)'!AW$6:AW$37))))))</f>
        <v>39.346811819595636</v>
      </c>
      <c r="AX19" s="75">
        <f>IF('02 (ind)'!AX$1="si",100*(('02 (ind)'!AX18-MIN('02 (ind)'!AX$6:AX$37))/(MAX('02 (ind)'!AX$6:AX$37)-MIN('02 (ind)'!AX$6:AX$37))),ABS(-100+(100*(('02 (ind)'!AX18-MIN('02 (ind)'!AX$6:AX$37))/(MAX('02 (ind)'!AX$6:AX$37)-MIN('02 (ind)'!AX$6:AX$37))))))</f>
        <v>11.553423500274853</v>
      </c>
      <c r="AY19" s="75">
        <f>IF('02 (ind)'!AY$1="si",100*(('02 (ind)'!AY18-MIN('02 (ind)'!AY$6:AY$37))/(MAX('02 (ind)'!AY$6:AY$37)-MIN('02 (ind)'!AY$6:AY$37))),ABS(-100+(100*(('02 (ind)'!AY18-MIN('02 (ind)'!AY$6:AY$37))/(MAX('02 (ind)'!AY$6:AY$37)-MIN('02 (ind)'!AY$6:AY$37))))))</f>
        <v>26.593720266412952</v>
      </c>
      <c r="AZ19" s="75">
        <f>IF('02 (ind)'!AZ$1="si",100*(('02 (ind)'!AZ18-MIN('02 (ind)'!AZ$6:AZ$37))/(MAX('02 (ind)'!AZ$6:AZ$37)-MIN('02 (ind)'!AZ$6:AZ$37))),ABS(-100+(100*(('02 (ind)'!AZ18-MIN('02 (ind)'!AZ$6:AZ$37))/(MAX('02 (ind)'!AZ$6:AZ$37)-MIN('02 (ind)'!AZ$6:AZ$37))))))</f>
        <v>7.4322897864035538</v>
      </c>
      <c r="BA19" s="75">
        <f>IF('02 (ind)'!BA$1="si",100*(('02 (ind)'!BA18-MIN('02 (ind)'!BA$6:BA$37))/(MAX('02 (ind)'!BA$6:BA$37)-MIN('02 (ind)'!BA$6:BA$37))),ABS(-100+(100*(('02 (ind)'!BA18-MIN('02 (ind)'!BA$6:BA$37))/(MAX('02 (ind)'!BA$6:BA$37)-MIN('02 (ind)'!BA$6:BA$37))))))</f>
        <v>10.021921446011651</v>
      </c>
      <c r="BB19" s="75">
        <f>IF('02 (ind)'!BB$1="si",100*(('02 (ind)'!BB18-MIN('02 (ind)'!BB$6:BB$37))/(MAX('02 (ind)'!BB$6:BB$37)-MIN('02 (ind)'!BB$6:BB$37))),ABS(-100+(100*(('02 (ind)'!BB18-MIN('02 (ind)'!BB$6:BB$37))/(MAX('02 (ind)'!BB$6:BB$37)-MIN('02 (ind)'!BB$6:BB$37))))))</f>
        <v>21.003934432049281</v>
      </c>
      <c r="BC19" s="75">
        <f>IF('02 (ind)'!BC$1="si",100*(('02 (ind)'!BC18-MIN('02 (ind)'!BC$6:BC$37))/(MAX('02 (ind)'!BC$6:BC$37)-MIN('02 (ind)'!BC$6:BC$37))),ABS(-100+(100*(('02 (ind)'!BC18-MIN('02 (ind)'!BC$6:BC$37))/(MAX('02 (ind)'!BC$6:BC$37)-MIN('02 (ind)'!BC$6:BC$37))))))</f>
        <v>4.6530114463556824</v>
      </c>
      <c r="BD19" s="75">
        <f>IF('02 (ind)'!BD$1="si",100*(('02 (ind)'!BD18-MIN('02 (ind)'!BD$6:BD$37))/(MAX('02 (ind)'!BD$6:BD$37)-MIN('02 (ind)'!BD$6:BD$37))),ABS(-100+(100*(('02 (ind)'!BD18-MIN('02 (ind)'!BD$6:BD$37))/(MAX('02 (ind)'!BD$6:BD$37)-MIN('02 (ind)'!BD$6:BD$37))))))</f>
        <v>40.018471551178109</v>
      </c>
      <c r="BE19" s="75">
        <f>IF('02 (ind)'!BE$1="si",100*(('02 (ind)'!BE18-MIN('02 (ind)'!BE$6:BE$37))/(MAX('02 (ind)'!BE$6:BE$37)-MIN('02 (ind)'!BE$6:BE$37))),ABS(-100+(100*(('02 (ind)'!BE18-MIN('02 (ind)'!BE$6:BE$37))/(MAX('02 (ind)'!BE$6:BE$37)-MIN('02 (ind)'!BE$6:BE$37))))))</f>
        <v>10.135135135135135</v>
      </c>
      <c r="BF19" s="75">
        <f>IF('02 (ind)'!BF$1="si",100*(('02 (ind)'!BF18-MIN('02 (ind)'!BF$6:BF$37))/(MAX('02 (ind)'!BF$6:BF$37)-MIN('02 (ind)'!BF$6:BF$37))),ABS(-100+(100*(('02 (ind)'!BF18-MIN('02 (ind)'!BF$6:BF$37))/(MAX('02 (ind)'!BF$6:BF$37)-MIN('02 (ind)'!BF$6:BF$37))))))</f>
        <v>13.83847911894005</v>
      </c>
      <c r="BG19" s="75">
        <f>IF('02 (ind)'!BG$1="si",100*(('02 (ind)'!BG18-MIN('02 (ind)'!BG$6:BG$37))/(MAX('02 (ind)'!BG$6:BG$37)-MIN('02 (ind)'!BG$6:BG$37))),ABS(-100+(100*(('02 (ind)'!BG18-MIN('02 (ind)'!BG$6:BG$37))/(MAX('02 (ind)'!BG$6:BG$37)-MIN('02 (ind)'!BG$6:BG$37))))))</f>
        <v>29.214729932824895</v>
      </c>
      <c r="BH19" s="75">
        <f>IF('02 (ind)'!BH$1="si",100*(('02 (ind)'!BH18-MIN('02 (ind)'!BH$6:BH$37))/(MAX('02 (ind)'!BH$6:BH$37)-MIN('02 (ind)'!BH$6:BH$37))),ABS(-100+(100*(('02 (ind)'!BH18-MIN('02 (ind)'!BH$6:BH$37))/(MAX('02 (ind)'!BH$6:BH$37)-MIN('02 (ind)'!BH$6:BH$37))))))</f>
        <v>13.023270856943036</v>
      </c>
      <c r="BI19" s="75">
        <f>IF('02 (ind)'!BI$1="si",100*(('02 (ind)'!BI18-MIN('02 (ind)'!BI$6:BI$37))/(MAX('02 (ind)'!BI$6:BI$37)-MIN('02 (ind)'!BI$6:BI$37))),ABS(-100+(100*(('02 (ind)'!BI18-MIN('02 (ind)'!BI$6:BI$37))/(MAX('02 (ind)'!BI$6:BI$37)-MIN('02 (ind)'!BI$6:BI$37))))))</f>
        <v>99.253582078697306</v>
      </c>
      <c r="BJ19" s="75">
        <f>IF('02 (ind)'!BJ$1="si",100*(('02 (ind)'!BJ18-MIN('02 (ind)'!BJ$6:BJ$37))/(MAX('02 (ind)'!BJ$6:BJ$37)-MIN('02 (ind)'!BJ$6:BJ$37))),ABS(-100+(100*(('02 (ind)'!BJ18-MIN('02 (ind)'!BJ$6:BJ$37))/(MAX('02 (ind)'!BJ$6:BJ$37)-MIN('02 (ind)'!BJ$6:BJ$37))))))</f>
        <v>0</v>
      </c>
      <c r="BK19" s="75">
        <f>IF('02 (ind)'!BK$1="si",100*(('02 (ind)'!BK18-MIN('02 (ind)'!BK$6:BK$37))/(MAX('02 (ind)'!BK$6:BK$37)-MIN('02 (ind)'!BK$6:BK$37))),ABS(-100+(100*(('02 (ind)'!BK18-MIN('02 (ind)'!BK$6:BK$37))/(MAX('02 (ind)'!BK$6:BK$37)-MIN('02 (ind)'!BK$6:BK$37))))))</f>
        <v>0</v>
      </c>
      <c r="BL19" s="75">
        <f>IF('02 (ind)'!BL$1="si",100*(('02 (ind)'!BL18-MIN('02 (ind)'!BL$6:BL$37))/(MAX('02 (ind)'!BL$6:BL$37)-MIN('02 (ind)'!BL$6:BL$37))),ABS(-100+(100*(('02 (ind)'!BL18-MIN('02 (ind)'!BL$6:BL$37))/(MAX('02 (ind)'!BL$6:BL$37)-MIN('02 (ind)'!BL$6:BL$37))))))</f>
        <v>0</v>
      </c>
      <c r="BM19" s="75">
        <f>IF('02 (ind)'!BM$1="si",100*(('02 (ind)'!BM18-MIN('02 (ind)'!BM$6:BM$37))/(MAX('02 (ind)'!BM$6:BM$37)-MIN('02 (ind)'!BM$6:BM$37))),ABS(-100+(100*(('02 (ind)'!BM18-MIN('02 (ind)'!BM$6:BM$37))/(MAX('02 (ind)'!BM$6:BM$37)-MIN('02 (ind)'!BM$6:BM$37))))))</f>
        <v>12.038075074318265</v>
      </c>
      <c r="BN19" s="75">
        <f>IF('02 (ind)'!BN$1="si",100*(('02 (ind)'!BN18-MIN('02 (ind)'!BN$6:BN$37))/(MAX('02 (ind)'!BN$6:BN$37)-MIN('02 (ind)'!BN$6:BN$37))),ABS(-100+(100*(('02 (ind)'!BN18-MIN('02 (ind)'!BN$6:BN$37))/(MAX('02 (ind)'!BN$6:BN$37)-MIN('02 (ind)'!BN$6:BN$37))))))</f>
        <v>40.633670323566342</v>
      </c>
      <c r="BO19" s="75">
        <f>IF('02 (ind)'!BO$1="si",100*(('02 (ind)'!BO18-MIN('02 (ind)'!BO$6:BO$37))/(MAX('02 (ind)'!BO$6:BO$37)-MIN('02 (ind)'!BO$6:BO$37))),ABS(-100+(100*(('02 (ind)'!BO18-MIN('02 (ind)'!BO$6:BO$37))/(MAX('02 (ind)'!BO$6:BO$37)-MIN('02 (ind)'!BO$6:BO$37))))))</f>
        <v>42.056435954218472</v>
      </c>
      <c r="BP19" s="75">
        <f>IF('02 (ind)'!BP$1="si",100*(('02 (ind)'!BP18-MIN('02 (ind)'!BP$6:BP$37))/(MAX('02 (ind)'!BP$6:BP$37)-MIN('02 (ind)'!BP$6:BP$37))),ABS(-100+(100*(('02 (ind)'!BP18-MIN('02 (ind)'!BP$6:BP$37))/(MAX('02 (ind)'!BP$6:BP$37)-MIN('02 (ind)'!BP$6:BP$37))))))</f>
        <v>4.185170195742276</v>
      </c>
      <c r="BQ19" s="75">
        <f>IF('02 (ind)'!BQ$1="si",100*(('02 (ind)'!BQ18-MIN('02 (ind)'!BQ$6:BQ$37))/(MAX('02 (ind)'!BQ$6:BQ$37)-MIN('02 (ind)'!BQ$6:BQ$37))),ABS(-100+(100*(('02 (ind)'!BQ18-MIN('02 (ind)'!BQ$6:BQ$37))/(MAX('02 (ind)'!BQ$6:BQ$37)-MIN('02 (ind)'!BQ$6:BQ$37))))))</f>
        <v>8.4034901157235655</v>
      </c>
      <c r="BR19" s="75">
        <f>IF('02 (ind)'!BR$1="si",100*(('02 (ind)'!BR18-MIN('02 (ind)'!BR$6:BR$37))/(MAX('02 (ind)'!BR$6:BR$37)-MIN('02 (ind)'!BR$6:BR$37))),ABS(-100+(100*(('02 (ind)'!BR18-MIN('02 (ind)'!BR$6:BR$37))/(MAX('02 (ind)'!BP$6:BP$37)-MIN('02 (ind)'!BR$6:BR$37))))))</f>
        <v>13.490122746451858</v>
      </c>
      <c r="BS19" s="75">
        <f>IF('02 (ind)'!BS$1="si",100*(('02 (ind)'!BS18-MIN('02 (ind)'!BS$6:BS$37))/(MAX('02 (ind)'!BS$6:BS$37)-MIN('02 (ind)'!BS$6:BS$37))),ABS(-100+(100*(('02 (ind)'!BS18-MIN('02 (ind)'!BS$6:BS$37))/(MAX('02 (ind)'!BQ$6:BQ$37)-MIN('02 (ind)'!BS$6:BS$37))))))</f>
        <v>35.737147343877204</v>
      </c>
      <c r="BT19" s="75">
        <f>IF('02 (ind)'!BT$1="si",100*(('02 (ind)'!BT18-MIN('02 (ind)'!BT$6:BT$37))/(MAX('02 (ind)'!BT$6:BT$37)-MIN('02 (ind)'!BT$6:BT$37))),ABS(-100+(100*(('02 (ind)'!BT18-MIN('02 (ind)'!BT$6:BT$37))/(MAX('02 (ind)'!BR$6:BR$37)-MIN('02 (ind)'!BT$6:BT$37))))))</f>
        <v>87.880848749999998</v>
      </c>
      <c r="BU19" s="75">
        <f>IF('02 (ind)'!BU$1="si",100*(('02 (ind)'!BU18-MIN('02 (ind)'!BU$6:BU$37))/(MAX('02 (ind)'!BU$6:BU$37)-MIN('02 (ind)'!BU$6:BU$37))),ABS(-100+(100*(('02 (ind)'!BU18-MIN('02 (ind)'!BU$6:BU$37))/(MAX('02 (ind)'!BU$6:BU$37)-MIN('02 (ind)'!BU$6:BU$37))))))</f>
        <v>62.210897687181507</v>
      </c>
      <c r="BV19" s="75">
        <f>IF('02 (ind)'!BV$1="si",100*(('02 (ind)'!BV18-MIN('02 (ind)'!BV$6:BV$37))/(MAX('02 (ind)'!BV$6:BV$37)-MIN('02 (ind)'!BV$6:BV$37))),ABS(-100+(100*(('02 (ind)'!BV18-MIN('02 (ind)'!BV$6:BV$37))/(MAX('02 (ind)'!BV$6:BV$37)-MIN('02 (ind)'!BV$6:BV$37))))))</f>
        <v>61.763831052944681</v>
      </c>
      <c r="BW19" s="75">
        <f>IF('02 (ind)'!BW$1="si",100*(('02 (ind)'!BW18-MIN('02 (ind)'!BW$6:BW$37))/(MAX('02 (ind)'!BW$6:BW$37)-MIN('02 (ind)'!BW$6:BW$37))),ABS(-100+(100*(('02 (ind)'!BW18-MIN('02 (ind)'!BW$6:BW$37))/(MAX('02 (ind)'!BW$6:BW$37)-MIN('02 (ind)'!BW$6:BW$37))))))</f>
        <v>65.625410158813494</v>
      </c>
      <c r="BX19" s="75">
        <f>IF('02 (ind)'!BX$1="si",100*(('02 (ind)'!BX18-MIN('02 (ind)'!BX$6:BX$37))/(MAX('02 (ind)'!BX$6:BX$37)-MIN('02 (ind)'!BX$6:BX$37))),ABS(-100+(100*(('02 (ind)'!BX18-MIN('02 (ind)'!BX$6:BX$37))/(MAX('02 (ind)'!BX$6:BX$37)-MIN('02 (ind)'!BX$6:BX$37))))))</f>
        <v>9.2575943274894001</v>
      </c>
      <c r="BY19" s="75">
        <f>IF('02 (ind)'!BY$1="si",100*(('02 (ind)'!BY18-MIN('02 (ind)'!BY$6:BY$37))/(MAX('02 (ind)'!BY$6:BY$37)-MIN('02 (ind)'!BY$6:BY$37))),ABS(-100+(100*(('02 (ind)'!BY18-MIN('02 (ind)'!BY$6:BY$37))/(MAX('02 (ind)'!BY$6:BY$37)-MIN('02 (ind)'!BY$6:BY$37))))))</f>
        <v>0</v>
      </c>
      <c r="BZ19" s="75">
        <f>IF('02 (ind)'!BZ$1="si",100*(('02 (ind)'!BZ18-MIN('02 (ind)'!BZ$6:BZ$37))/(MAX('02 (ind)'!BZ$6:BZ$37)-MIN('02 (ind)'!BZ$6:BZ$37))),ABS(-100+(100*(('02 (ind)'!BZ18-MIN('02 (ind)'!BZ$6:BZ$37))/(MAX('02 (ind)'!BZ$6:BZ$37)-MIN('02 (ind)'!BZ$6:BZ$37))))))</f>
        <v>94.621635871035167</v>
      </c>
      <c r="CA19" s="75">
        <f>IF('02 (ind)'!CA$1="si",100*(('02 (ind)'!CA18-MIN('02 (ind)'!CA$6:CA$37))/(MAX('02 (ind)'!CA$6:CA$37)-MIN('02 (ind)'!CA$6:CA$37))),ABS(-100+(100*(('02 (ind)'!CA18-MIN('02 (ind)'!CA$6:CA$37))/(MAX('02 (ind)'!CA$6:CA$37)-MIN('02 (ind)'!CA$6:CA$37))))))</f>
        <v>0</v>
      </c>
      <c r="CB19" s="75">
        <f>IF('02 (ind)'!CB$1="si",100*(('02 (ind)'!CB18-MIN('02 (ind)'!CB$6:CB$37))/(MAX('02 (ind)'!CB$6:CB$37)-MIN('02 (ind)'!CB$6:CB$37))),ABS(-100+(100*(('02 (ind)'!CB18-MIN('02 (ind)'!CB$6:CB$37))/(MAX('02 (ind)'!CB$6:CB$37)-MIN('02 (ind)'!CB$6:CB$37))))))</f>
        <v>85.13513513513513</v>
      </c>
      <c r="CC19" s="75">
        <f>IF('02 (ind)'!CC$1="si",100*(('02 (ind)'!CC18-MIN('02 (ind)'!CC$6:CC$37))/(MAX('02 (ind)'!CC$6:CC$37)-MIN('02 (ind)'!CC$6:CC$37))),ABS(-100+(100*(('02 (ind)'!CC18-MIN('02 (ind)'!CC$6:CC$37))/(MAX('02 (ind)'!CC$6:CC$37)-MIN('02 (ind)'!CC$6:CC$37))))))</f>
        <v>30.80526234811451</v>
      </c>
      <c r="CD19" s="75">
        <f>IF('02 (ind)'!CD$1="si",100*(('02 (ind)'!CD18-MIN('02 (ind)'!CD$6:CD$37))/(MAX('02 (ind)'!CD$6:CD$37)-MIN('02 (ind)'!CD$6:CD$37))),ABS(-100+(100*(('02 (ind)'!CD18-MIN('02 (ind)'!CD$6:CD$37))/(MAX('02 (ind)'!CD$6:CD$37)-MIN('02 (ind)'!CD$6:CD$37))))))</f>
        <v>8.7555139956352193</v>
      </c>
      <c r="CE19" s="75">
        <f>IF('02 (ind)'!CE$1="si",100*(('02 (ind)'!CE18-MIN('02 (ind)'!CE$6:CE$37))/(MAX('02 (ind)'!CE$6:CE$37)-MIN('02 (ind)'!CE$6:CE$37))),ABS(-100+(100*(('02 (ind)'!CE18-MIN('02 (ind)'!CE$6:CE$37))/(MAX('02 (ind)'!CE$6:CE$37)-MIN('02 (ind)'!CE$6:CE$37))))))</f>
        <v>4.9357093053520043</v>
      </c>
      <c r="CF19" s="75">
        <f>IF('02 (ind)'!CF$1="si",100*(('02 (ind)'!CF18-MIN('02 (ind)'!CF$6:CF$37))/(MAX('02 (ind)'!CF$6:CF$37)-MIN('02 (ind)'!CF$6:CF$37))),ABS(-100+(100*(('02 (ind)'!CF18-MIN('02 (ind)'!CF$6:CF$37))/(MAX('02 (ind)'!CF$6:CF$37)-MIN('02 (ind)'!CF$6:CF$37))))))</f>
        <v>5.8630553941104608</v>
      </c>
      <c r="CG19" s="75">
        <f>IF('02 (ind)'!CG$1="si",100*(('02 (ind)'!CG18-MIN('02 (ind)'!CG$6:CG$37))/(MAX('02 (ind)'!CG$6:CG$37)-MIN('02 (ind)'!CG$6:CG$37))),ABS(-100+(100*(('02 (ind)'!CG18-MIN('02 (ind)'!CG$6:CG$37))/(MAX('02 (ind)'!CG$6:CG$37)-MIN('02 (ind)'!CG$6:CG$37))))))</f>
        <v>3.5448072638631278</v>
      </c>
      <c r="CH19" s="75">
        <f>IF('02 (ind)'!CH$1="si",100*(('02 (ind)'!CH18-MIN('02 (ind)'!CH$6:CH$37))/(MAX('02 (ind)'!CH$6:CH$37)-MIN('02 (ind)'!CH$6:CH$37))),ABS(-100+(100*(('02 (ind)'!CH18-MIN('02 (ind)'!CH$6:CH$37))/(MAX('02 (ind)'!CH$6:CH$37)-MIN('02 (ind)'!CH$6:CH$37))))))</f>
        <v>15.205153669601607</v>
      </c>
      <c r="CI19" s="75">
        <f>IF('02 (ind)'!CI$1="si",100*(('02 (ind)'!CI18-MIN('02 (ind)'!CI$6:CI$37))/(MAX('02 (ind)'!CI$6:CI$37)-MIN('02 (ind)'!CI$6:CI$37))),ABS(-100+(100*(('02 (ind)'!CI18-MIN('02 (ind)'!CI$6:CI$37))/(MAX('02 (ind)'!CI$6:CI$37)-MIN('02 (ind)'!CI$6:CI$37))))))</f>
        <v>43.050901886470825</v>
      </c>
      <c r="CJ19" s="75">
        <f>IF('02 (ind)'!CJ$1="si",100*(('02 (ind)'!CJ18-MIN('02 (ind)'!CJ$6:CJ$37))/(MAX('02 (ind)'!CJ$6:CJ$37)-MIN('02 (ind)'!CJ$6:CJ$37))),ABS(-100+(100*(('02 (ind)'!CJ18-MIN('02 (ind)'!CJ$6:CJ$37))/(MAX('02 (ind)'!CJ$6:CJ$37)-MIN('02 (ind)'!CJ$6:CJ$37))))))</f>
        <v>26.697278300699896</v>
      </c>
      <c r="CK19" s="75">
        <f>IF('02 (ind)'!CK$1="si",100*(('02 (ind)'!CK18-MIN('02 (ind)'!CK$6:CK$37))/(MAX('02 (ind)'!CK$6:CK$37)-MIN('02 (ind)'!CK$6:CK$37))),ABS(-100+(100*(('02 (ind)'!CK18-MIN('02 (ind)'!CK$6:CK$37))/(MAX('02 (ind)'!CK$6:CK$37)-MIN('02 (ind)'!CK$6:CK$37))))))</f>
        <v>5.5003971074529474</v>
      </c>
      <c r="CL19" s="75">
        <f>IF('02 (ind)'!CL$1="si",100*(('02 (ind)'!CL18-MIN('02 (ind)'!CL$6:CL$37))/(MAX('02 (ind)'!CL$6:CL$37)-MIN('02 (ind)'!CL$6:CL$37))),ABS(-100+(100*(('02 (ind)'!CL18-MIN('02 (ind)'!CL$6:CL$37))/(MAX('02 (ind)'!CL$6:CL$37)-MIN('02 (ind)'!CL$6:CL$37))))))</f>
        <v>2.8560944138189588</v>
      </c>
      <c r="CM19" s="75">
        <f>IF('02 (ind)'!CM$1="si",100*(('02 (ind)'!CM18-MIN('02 (ind)'!CM$6:CM$37))/(MAX('02 (ind)'!CM$6:CM$37)-MIN('02 (ind)'!CM$6:CM$37))),ABS(-100+(100*(('02 (ind)'!CM18-MIN('02 (ind)'!CM$6:CM$37))/(MAX('02 (ind)'!CM$6:CM$37)-MIN('02 (ind)'!CM$6:CM$37))))))</f>
        <v>6.4137191586847342</v>
      </c>
    </row>
    <row r="20" spans="1:91">
      <c r="A20" s="18" t="s">
        <v>149</v>
      </c>
      <c r="B20" s="87">
        <f>IF('02 (ind)'!B$1="si",100*(('02 (ind)'!B19-MIN('02 (ind)'!B$6:B$37))/(MAX('02 (ind)'!B$6:B$37)-MIN('02 (ind)'!B$6:B$37))),ABS(-100+(100*(('02 (ind)'!B19-MIN('02 (ind)'!B$6:B$37))/(MAX('02 (ind)'!B$6:B$37)-MIN('02 (ind)'!B$6:B$37))))))</f>
        <v>25.806313405291132</v>
      </c>
      <c r="C20" s="87">
        <f>IF('02 (ind)'!C$1="si",100*(('02 (ind)'!C19-MIN('02 (ind)'!C$6:C$37))/(MAX('02 (ind)'!C$6:C$37)-MIN('02 (ind)'!C$6:C$37))),ABS(-100+(100*(('02 (ind)'!C19-MIN('02 (ind)'!C$6:C$37))/(MAX('02 (ind)'!C$6:C$37)-MIN('02 (ind)'!C$6:C$37))))))</f>
        <v>46.424651200899213</v>
      </c>
      <c r="D20" s="87">
        <f>IF('02 (ind)'!D$1="si",100*(('02 (ind)'!D19-MIN('02 (ind)'!D$6:D$37))/(MAX('02 (ind)'!D$6:D$37)-MIN('02 (ind)'!D$6:D$37))),ABS(-100+(100*(('02 (ind)'!D19-MIN('02 (ind)'!D$6:D$37))/(MAX('02 (ind)'!D$6:D$37)-MIN('02 (ind)'!D$6:D$37))))))</f>
        <v>66.06444050187045</v>
      </c>
      <c r="E20" s="87">
        <f>IF('02 (ind)'!E$1="si",100*(('02 (ind)'!E19-MIN('02 (ind)'!E$6:E$37))/(MAX('02 (ind)'!E$6:E$37)-MIN('02 (ind)'!E$6:E$37))),ABS(-100+(100*(('02 (ind)'!E19-MIN('02 (ind)'!E$6:E$37))/(MAX('02 (ind)'!E$6:E$37)-MIN('02 (ind)'!E$6:E$37))))))</f>
        <v>52.054794520547951</v>
      </c>
      <c r="F20" s="87">
        <f>IF('02 (ind)'!F$1="si",100*(('02 (ind)'!F19-MIN('02 (ind)'!F$6:F$37))/(MAX('02 (ind)'!F$6:F$37)-MIN('02 (ind)'!F$6:F$37))),ABS(-100+(100*(('02 (ind)'!F19-MIN('02 (ind)'!F$6:F$37))/(MAX('02 (ind)'!F$6:F$37)-MIN('02 (ind)'!F$6:F$37))))))</f>
        <v>46.453900709219873</v>
      </c>
      <c r="G20" s="87">
        <f>IF('02 (ind)'!G$1="si",100*(('02 (ind)'!G19-MIN('02 (ind)'!G$6:G$37))/(MAX('02 (ind)'!G$6:G$37)-MIN('02 (ind)'!G$6:G$37))),ABS(-100+(100*(('02 (ind)'!G19-MIN('02 (ind)'!G$6:G$37))/(MAX('02 (ind)'!G$6:G$37)-MIN('02 (ind)'!G$6:G$37))))))</f>
        <v>37.75933609958507</v>
      </c>
      <c r="H20" s="87">
        <f>IF('02 (ind)'!H$1="si",100*(('02 (ind)'!H19-MIN('02 (ind)'!H$6:H$37))/(MAX('02 (ind)'!H$6:H$37)-MIN('02 (ind)'!H$6:H$37))),ABS(-100+(100*(('02 (ind)'!H19-MIN('02 (ind)'!H$6:H$37))/(MAX('02 (ind)'!H$6:H$37)-MIN('02 (ind)'!H$6:H$37))))))</f>
        <v>21.29436325678498</v>
      </c>
      <c r="I20" s="87">
        <f>IF('02 (ind)'!I$1="si",100*(('02 (ind)'!I19-MIN('02 (ind)'!I$6:I$37))/(MAX('02 (ind)'!I$6:I$37)-MIN('02 (ind)'!I$6:I$37))),ABS(-100+(100*(('02 (ind)'!I19-MIN('02 (ind)'!I$6:I$37))/(MAX('02 (ind)'!I$6:I$37)-MIN('02 (ind)'!I$6:I$37))))))</f>
        <v>89.44</v>
      </c>
      <c r="J20" s="87">
        <f>IF('02 (ind)'!J$1="si",100*(('02 (ind)'!J19-MIN('02 (ind)'!J$6:J$37))/(MAX('02 (ind)'!J$6:J$37)-MIN('02 (ind)'!J$6:J$37))),ABS(-100+(100*(('02 (ind)'!J19-MIN('02 (ind)'!J$6:J$37))/(MAX('02 (ind)'!J$6:J$37)-MIN('02 (ind)'!J$6:J$37))))))</f>
        <v>26.582278481012654</v>
      </c>
      <c r="K20" s="87">
        <f>IF('02 (ind)'!K$1="si",100*(('02 (ind)'!K19-MIN('02 (ind)'!K$6:K$37))/(MAX('02 (ind)'!K$6:K$37)-MIN('02 (ind)'!K$6:K$37))),ABS(-100+(100*(('02 (ind)'!K19-MIN('02 (ind)'!K$6:K$37))/(MAX('02 (ind)'!K$6:K$37)-MIN('02 (ind)'!K$6:K$37))))))</f>
        <v>21.967775345776438</v>
      </c>
      <c r="L20" s="87">
        <f>IF('02 (ind)'!L$1="si",100*(('02 (ind)'!L19-MIN('02 (ind)'!L$6:L$37))/(MAX('02 (ind)'!L$6:L$37)-MIN('02 (ind)'!L$6:L$37))),ABS(-100+(100*(('02 (ind)'!L19-MIN('02 (ind)'!L$6:L$37))/(MAX('02 (ind)'!L$6:L$37)-MIN('02 (ind)'!L$6:L$37))))))</f>
        <v>71.668625677521462</v>
      </c>
      <c r="M20" s="87">
        <f>IF('02 (ind)'!M$1="si",100*(('02 (ind)'!M19-MIN('02 (ind)'!M$6:M$37))/(MAX('02 (ind)'!M$6:M$37)-MIN('02 (ind)'!M$6:M$37))),ABS(-100+(100*(('02 (ind)'!M19-MIN('02 (ind)'!M$6:M$37))/(MAX('02 (ind)'!M$6:M$37)-MIN('02 (ind)'!M$6:M$37))))))</f>
        <v>4.5170534266215832</v>
      </c>
      <c r="N20" s="87">
        <f>IF('02 (ind)'!N$1="si",100*(('02 (ind)'!N19-MIN('02 (ind)'!N$6:N$37))/(MAX('02 (ind)'!N$6:N$37)-MIN('02 (ind)'!N$6:N$37))),ABS(-100+(100*(('02 (ind)'!N19-MIN('02 (ind)'!N$6:N$37))/(MAX('02 (ind)'!N$6:N$37)-MIN('02 (ind)'!N$6:N$37))))))</f>
        <v>61.763716724126027</v>
      </c>
      <c r="O20" s="87">
        <f>IF('02 (ind)'!O$1="si",100*(('02 (ind)'!O19-MIN('02 (ind)'!O$6:O$37))/(MAX('02 (ind)'!O$6:O$37)-MIN('02 (ind)'!O$6:O$37))),ABS(-100+(100*(('02 (ind)'!O19-MIN('02 (ind)'!O$6:O$37))/(MAX('02 (ind)'!O$6:O$37)-MIN('02 (ind)'!O$6:O$37))))))</f>
        <v>94.565217391304344</v>
      </c>
      <c r="P20" s="87">
        <f>IF('02 (ind)'!P$1="si",100*(('02 (ind)'!P19-MIN('02 (ind)'!P$6:P$37))/(MAX('02 (ind)'!P$6:P$37)-MIN('02 (ind)'!P$6:P$37))),ABS(-100+(100*(('02 (ind)'!P19-MIN('02 (ind)'!P$6:P$37))/(MAX('02 (ind)'!P$6:P$37)-MIN('02 (ind)'!P$6:P$37))))))</f>
        <v>5.0166866370492365</v>
      </c>
      <c r="Q20" s="87">
        <f>IF('02 (ind)'!Q$1="si",100*(('02 (ind)'!Q19-MIN('02 (ind)'!Q$6:Q$37))/(MAX('02 (ind)'!Q$6:Q$37)-MIN('02 (ind)'!Q$6:Q$37))),ABS(-100+(100*(('02 (ind)'!Q19-MIN('02 (ind)'!Q$6:Q$37))/(MAX('02 (ind)'!Q$6:Q$37)-MIN('02 (ind)'!Q$6:Q$37))))))</f>
        <v>13.615297371284921</v>
      </c>
      <c r="R20" s="87">
        <f>IF('02 (ind)'!R$1="si",100*(('02 (ind)'!R19-MIN('02 (ind)'!R$6:R$37))/(MAX('02 (ind)'!R$6:R$37)-MIN('02 (ind)'!R$6:R$37))),ABS(-100+(100*(('02 (ind)'!R19-MIN('02 (ind)'!R$6:R$37))/(MAX('02 (ind)'!R$6:R$37)-MIN('02 (ind)'!R$6:R$37))))))</f>
        <v>1.2514520150285398</v>
      </c>
      <c r="S20" s="75">
        <f>ABS(ABS(('02 (ind)'!S19-((MAX('02 (ind)'!S$6:S$37)+MIN('02 (ind)'!S$6:S$37))/2))/(((MAX('02 (ind)'!S$6:S$37)+MIN('02 (ind)'!S$6:S$37))/2)-MAX('02 (ind)'!S$6:S$37))*100)-100)</f>
        <v>32.621649596361962</v>
      </c>
      <c r="T20" s="75">
        <f>IF('02 (ind)'!T$1="si",100*(('02 (ind)'!T19-MIN('02 (ind)'!T$6:T$37))/(MAX('02 (ind)'!T$6:T$37)-MIN('02 (ind)'!T$6:T$37))),ABS(-100+(100*(('02 (ind)'!T19-MIN('02 (ind)'!T$6:T$37))/(MAX('02 (ind)'!T$6:T$37)-MIN('02 (ind)'!T$6:T$37))))))</f>
        <v>25.352555152192132</v>
      </c>
      <c r="U20" s="75">
        <f>IF('02 (ind)'!U$1="si",100*(('02 (ind)'!U19-MIN('02 (ind)'!U$6:U$37))/(MAX('02 (ind)'!U$6:U$37)-MIN('02 (ind)'!U$6:U$37))),ABS(-100+(100*(('02 (ind)'!U19-MIN('02 (ind)'!U$6:U$37))/(MAX('02 (ind)'!U$6:U$37)-MIN('02 (ind)'!U$6:U$37))))))</f>
        <v>80</v>
      </c>
      <c r="V20" s="75">
        <f>IF('02 (ind)'!V$1="si",100*(('02 (ind)'!V19-MIN('02 (ind)'!V$6:V$37))/(MAX('02 (ind)'!V$6:V$37)-MIN('02 (ind)'!V$6:V$37))),ABS(-100+(100*(('02 (ind)'!V19-MIN('02 (ind)'!V$6:V$37))/(MAX('02 (ind)'!V$6:V$37)-MIN('02 (ind)'!V$6:V$37))))))</f>
        <v>100</v>
      </c>
      <c r="W20" s="75">
        <f>IF('02 (ind)'!W$1="si",100*(('02 (ind)'!W19-MIN('02 (ind)'!W$6:W$37))/(MAX('02 (ind)'!W$6:W$37)-MIN('02 (ind)'!W$6:W$37))),ABS(-100+(100*(('02 (ind)'!W19-MIN('02 (ind)'!W$6:W$37))/(MAX('02 (ind)'!W$6:W$37)-MIN('02 (ind)'!W$6:W$37))))))</f>
        <v>78.552913737005341</v>
      </c>
      <c r="X20" s="75">
        <f>IF('02 (ind)'!X$1="si",100*(('02 (ind)'!X19-MIN('02 (ind)'!X$6:X$37))/(MAX('02 (ind)'!X$6:X$37)-MIN('02 (ind)'!X$6:X$37))),ABS(-100+(100*(('02 (ind)'!X19-MIN('02 (ind)'!X$6:X$37))/(MAX('02 (ind)'!X$6:X$37)-MIN('02 (ind)'!X$6:X$37))))))</f>
        <v>87.505660887388743</v>
      </c>
      <c r="Y20" s="75">
        <f>IF('02 (ind)'!Y$1="si",100*(('02 (ind)'!Y19-MIN('02 (ind)'!Y$6:Y$37))/(MAX('02 (ind)'!Y$6:Y$37)-MIN('02 (ind)'!Y$6:Y$37))),ABS(-100+(100*(('02 (ind)'!Y19-MIN('02 (ind)'!Y$6:Y$37))/(MAX('02 (ind)'!Y$6:Y$37)-MIN('02 (ind)'!Y$6:Y$37))))))</f>
        <v>73.388911239253204</v>
      </c>
      <c r="Z20" s="75">
        <f>IF('02 (ind)'!Z$1="si",100*(('02 (ind)'!Z19-MIN('02 (ind)'!Z$6:Z$37))/(MAX('02 (ind)'!Z$6:Z$37)-MIN('02 (ind)'!Z$6:Z$37))),ABS(-100+(100*(('02 (ind)'!Z19-MIN('02 (ind)'!Z$6:Z$37))/(MAX('02 (ind)'!Z$6:Z$37)-MIN('02 (ind)'!Z$6:Z$37))))))</f>
        <v>43.487690775642108</v>
      </c>
      <c r="AA20" s="75">
        <f>IF('02 (ind)'!AA$1="si",100*(('02 (ind)'!AA19-MIN('02 (ind)'!AA$6:AA$37))/(MAX('02 (ind)'!AA$6:AA$37)-MIN('02 (ind)'!AA$6:AA$37))),ABS(-100+(100*(('02 (ind)'!AA19-MIN('02 (ind)'!AA$6:AA$37))/(MAX('02 (ind)'!AA$6:AA$37)-MIN('02 (ind)'!AA$6:AA$37))))))</f>
        <v>80.313356141470564</v>
      </c>
      <c r="AB20" s="75">
        <f>IF('02 (ind)'!AB$1="si",100*(('02 (ind)'!AB19-MIN('02 (ind)'!AB$6:AB$37))/(MAX('02 (ind)'!AB$6:AB$37)-MIN('02 (ind)'!AB$6:AB$37))),ABS(-100+(100*(('02 (ind)'!AB19-MIN('02 (ind)'!AB$6:AB$37))/(MAX('02 (ind)'!AB$6:AB$37)-MIN('02 (ind)'!AB$6:AB$37))))))</f>
        <v>23.321605402384606</v>
      </c>
      <c r="AC20" s="75">
        <f>IF('02 (ind)'!AC$1="si",100*(('02 (ind)'!AC19-MIN('02 (ind)'!AC$6:AC$37))/(MAX('02 (ind)'!AC$6:AC$37)-MIN('02 (ind)'!AC$6:AC$37))),ABS(-100+(100*(('02 (ind)'!AC19-MIN('02 (ind)'!AC$6:AC$37))/(MAX('02 (ind)'!AC$6:AC$37)-MIN('02 (ind)'!AC$6:AC$37))))))</f>
        <v>47.545891886468169</v>
      </c>
      <c r="AD20" s="75">
        <f>IF('02 (ind)'!AD$1="si",100*(('02 (ind)'!AD19-MIN('02 (ind)'!AD$6:AD$37))/(MAX('02 (ind)'!AD$6:AD$37)-MIN('02 (ind)'!AD$6:AD$37))),ABS(-100+(100*(('02 (ind)'!AD19-MIN('02 (ind)'!AD$6:AD$37))/(MAX('02 (ind)'!AD$6:AD$37)-MIN('02 (ind)'!AD$6:AD$37))))))</f>
        <v>45.829692703136097</v>
      </c>
      <c r="AE20" s="75">
        <f>IF('02 (ind)'!AE$1="si",100*(('02 (ind)'!AE19-MIN('02 (ind)'!AE$6:AE$37))/(MAX('02 (ind)'!AE$6:AE$37)-MIN('02 (ind)'!AE$6:AE$37))),ABS(-100+(100*(('02 (ind)'!AE19-MIN('02 (ind)'!AE$6:AE$37))/(MAX('02 (ind)'!AE$6:AE$37)-MIN('02 (ind)'!AE$6:AE$37))))))</f>
        <v>65.661054073057102</v>
      </c>
      <c r="AF20" s="75">
        <f>IF('02 (ind)'!AF$1="si",100*(('02 (ind)'!AF19-MIN('02 (ind)'!AF$6:AF$37))/(MAX('02 (ind)'!AF$6:AF$37)-MIN('02 (ind)'!AF$6:AF$37))),ABS(-100+(100*(('02 (ind)'!AF19-MIN('02 (ind)'!AF$6:AF$37))/(MAX('02 (ind)'!AF$6:AF$37)-MIN('02 (ind)'!AF$6:AF$37))))))</f>
        <v>83.060109289617486</v>
      </c>
      <c r="AG20" s="75">
        <f>IF('02 (ind)'!AG$1="si",100*(('02 (ind)'!AG19-MIN('02 (ind)'!AG$6:AG$37))/(MAX('02 (ind)'!AG$6:AG$37)-MIN('02 (ind)'!AG$6:AG$37))),ABS(-100+(100*(('02 (ind)'!AG19-MIN('02 (ind)'!AG$6:AG$37))/(MAX('02 (ind)'!AG$6:AG$37)-MIN('02 (ind)'!AG$6:AG$37))))))</f>
        <v>18.250950570342198</v>
      </c>
      <c r="AH20" s="75">
        <f>IF('02 (ind)'!AH$1="si",100*(('02 (ind)'!AH19-MIN('02 (ind)'!AH$6:AH$37))/(MAX('02 (ind)'!AH$6:AH$37)-MIN('02 (ind)'!AH$6:AH$37))),ABS(-100+(100*(('02 (ind)'!AH19-MIN('02 (ind)'!AH$6:AH$37))/(MAX('02 (ind)'!AH$6:AH$37)-MIN('02 (ind)'!AH$6:AH$37))))))</f>
        <v>74.367088607594951</v>
      </c>
      <c r="AI20" s="75">
        <f>IF('02 (ind)'!AI$1="si",100*(('02 (ind)'!AI19-MIN('02 (ind)'!AI$6:AI$37))/(MAX('02 (ind)'!AI$6:AI$37)-MIN('02 (ind)'!AI$6:AI$37))),ABS(-100+(100*(('02 (ind)'!AI19-MIN('02 (ind)'!AI$6:AI$37))/(MAX('02 (ind)'!AI$6:AI$37)-MIN('02 (ind)'!AI$6:AI$37))))))</f>
        <v>11.501996939270649</v>
      </c>
      <c r="AJ20" s="75">
        <f>IF('02 (ind)'!AJ$1="si",100*(('02 (ind)'!AJ19-MIN('02 (ind)'!AJ$6:AJ$37))/(MAX('02 (ind)'!AJ$6:AJ$37)-MIN('02 (ind)'!AJ$6:AJ$37))),ABS(-100+(100*(('02 (ind)'!AJ19-MIN('02 (ind)'!AJ$6:AJ$37))/(MAX('02 (ind)'!AJ$6:AJ$37)-MIN('02 (ind)'!AJ$6:AJ$37))))))</f>
        <v>100</v>
      </c>
      <c r="AK20" s="75">
        <f>IF('02 (ind)'!AK$1="si",100*(('02 (ind)'!AK19-MIN('02 (ind)'!AK$6:AK$37))/(MAX('02 (ind)'!AK$6:AK$37)-MIN('02 (ind)'!AK$6:AK$37))),ABS(-100+(100*(('02 (ind)'!AK19-MIN('02 (ind)'!AK$6:AK$37))/(MAX('02 (ind)'!AK$6:AK$37)-MIN('02 (ind)'!AK$6:AK$37))))))</f>
        <v>9.2624515628555315</v>
      </c>
      <c r="AL20" s="75">
        <f>IF('02 (ind)'!AL$1="si",100*(('02 (ind)'!AL19-MIN('02 (ind)'!AL$6:AL$37))/(MAX('02 (ind)'!AL$6:AL$37)-MIN('02 (ind)'!AL$6:AL$37))),ABS(-100+(100*(('02 (ind)'!AL19-MIN('02 (ind)'!AL$6:AL$37))/(MAX('02 (ind)'!AL$6:AL$37)-MIN('02 (ind)'!AL$6:AL$37))))))</f>
        <v>78.037508602864889</v>
      </c>
      <c r="AM20" s="75">
        <f>IF('02 (ind)'!AM$1="si",100*(('02 (ind)'!AM19-MIN('02 (ind)'!AM$6:AM$37))/(MAX('02 (ind)'!AM$6:AM$37)-MIN('02 (ind)'!AM$6:AM$37))),ABS(-100+(100*(('02 (ind)'!AM19-MIN('02 (ind)'!AM$6:AM$37))/(MAX('02 (ind)'!AM$6:AM$37)-MIN('02 (ind)'!AM$6:AM$37))))))</f>
        <v>92.805383899299684</v>
      </c>
      <c r="AN20" s="75">
        <f>IF('02 (ind)'!AN$1="si",100*(('02 (ind)'!AN19-MIN('02 (ind)'!AN$6:AN$37))/(MAX('02 (ind)'!AN$6:AN$37)-MIN('02 (ind)'!AN$6:AN$37))),ABS(-100+(100*(('02 (ind)'!AN19-MIN('02 (ind)'!AN$6:AN$37))/(MAX('02 (ind)'!AN$6:AN$37)-MIN('02 (ind)'!AN$6:AN$37))))))</f>
        <v>50.092057231692124</v>
      </c>
      <c r="AO20" s="75">
        <f>IF('02 (ind)'!AO$1="si",100*(('02 (ind)'!AO19-MIN('02 (ind)'!AO$6:AO$37))/(MAX('02 (ind)'!AO$6:AO$37)-MIN('02 (ind)'!AO$6:AO$37))),ABS(-100+(100*(('02 (ind)'!AO19-MIN('02 (ind)'!AO$6:AO$37))/(MAX('02 (ind)'!AO$6:AO$37)-MIN('02 (ind)'!AO$6:AO$37))))))</f>
        <v>33.866191780829908</v>
      </c>
      <c r="AP20" s="75">
        <f>IF('02 (ind)'!AP$1="si",100*(('02 (ind)'!AP19-MIN('02 (ind)'!AP$6:AP$37))/(MAX('02 (ind)'!AP$6:AP$37)-MIN('02 (ind)'!AP$6:AP$37))),ABS(-100+(100*(('02 (ind)'!AP19-MIN('02 (ind)'!AP$6:AP$37))/(MAX('02 (ind)'!AP$6:AP$37)-MIN('02 (ind)'!AP$6:AP$37))))))</f>
        <v>67.923717681278163</v>
      </c>
      <c r="AQ20" s="75">
        <f>IF('02 (ind)'!AQ$1="si",100*(('02 (ind)'!AQ19-MIN('02 (ind)'!AQ$6:AQ$37))/(MAX('02 (ind)'!AQ$6:AQ$37)-MIN('02 (ind)'!AQ$6:AQ$37))),ABS(-100+(100*(('02 (ind)'!AQ19-MIN('02 (ind)'!AQ$6:AQ$37))/(MAX('02 (ind)'!AQ$6:AQ$37)-MIN('02 (ind)'!AQ$6:AQ$37))))))</f>
        <v>9.985836731270032</v>
      </c>
      <c r="AR20" s="75">
        <f>IF('02 (ind)'!AR$1="si",100*(('02 (ind)'!AR19-MIN('02 (ind)'!AR$6:AR$37))/(MAX('02 (ind)'!AR$6:AR$37)-MIN('02 (ind)'!AR$6:AR$37))),ABS(-100+(100*(('02 (ind)'!AR19-MIN('02 (ind)'!AR$6:AR$37))/(MAX('02 (ind)'!AR$6:AR$37)-MIN('02 (ind)'!AR$6:AR$37))))))</f>
        <v>96.239078737924729</v>
      </c>
      <c r="AS20" s="75">
        <f>IF('02 (ind)'!AS$1="si",100*(('02 (ind)'!AS19-MIN('02 (ind)'!AS$6:AS$37))/(MAX('02 (ind)'!AS$6:AS$37)-MIN('02 (ind)'!AS$6:AS$37))),ABS(-100+(100*(('02 (ind)'!AS19-MIN('02 (ind)'!AS$6:AS$37))/(MAX('02 (ind)'!AS$6:AS$37)-MIN('02 (ind)'!AS$6:AS$37))))))</f>
        <v>19.12420212939368</v>
      </c>
      <c r="AT20" s="75">
        <f>IF('02 (ind)'!AT$1="si",100*(('02 (ind)'!AT19-MIN('02 (ind)'!AT$6:AT$37))/(MAX('02 (ind)'!AT$6:AT$37)-MIN('02 (ind)'!AT$6:AT$37))),ABS(-100+(100*(('02 (ind)'!AT19-MIN('02 (ind)'!AT$6:AT$37))/(MAX('02 (ind)'!AT$6:AT$37)-MIN('02 (ind)'!AT$6:AT$37))))))</f>
        <v>0</v>
      </c>
      <c r="AU20" s="75">
        <f>IF('02 (ind)'!AU$1="si",100*(('02 (ind)'!AU19-MIN('02 (ind)'!AU$6:AU$37))/(MAX('02 (ind)'!AU$6:AU$37)-MIN('02 (ind)'!AU$6:AU$37))),ABS(-100+(100*(('02 (ind)'!AU19-MIN('02 (ind)'!AU$6:AU$37))/(MAX('02 (ind)'!AU$6:AU$37)-MIN('02 (ind)'!AU$6:AU$37))))))</f>
        <v>89.908256880733944</v>
      </c>
      <c r="AV20" s="75">
        <f>IF('02 (ind)'!AV$1="si",100*(('02 (ind)'!AV19-MIN('02 (ind)'!AV$6:AV$37))/(MAX('02 (ind)'!AV$6:AV$37)-MIN('02 (ind)'!AV$6:AV$37))),ABS(-100+(100*(('02 (ind)'!AV19-MIN('02 (ind)'!AV$6:AV$37))/(MAX('02 (ind)'!AV$6:AV$37)-MIN('02 (ind)'!AV$6:AV$37))))))</f>
        <v>62.738301559792035</v>
      </c>
      <c r="AW20" s="75">
        <f>IF('02 (ind)'!AW$1="si",100*(('02 (ind)'!AW19-MIN('02 (ind)'!AW$6:AW$37))/(MAX('02 (ind)'!AW$6:AW$37)-MIN('02 (ind)'!AW$6:AW$37))),ABS(-100+(100*(('02 (ind)'!AW19-MIN('02 (ind)'!AW$6:AW$37))/(MAX('02 (ind)'!AW$6:AW$37)-MIN('02 (ind)'!AW$6:AW$37))))))</f>
        <v>69.155002592016572</v>
      </c>
      <c r="AX20" s="75">
        <f>IF('02 (ind)'!AX$1="si",100*(('02 (ind)'!AX19-MIN('02 (ind)'!AX$6:AX$37))/(MAX('02 (ind)'!AX$6:AX$37)-MIN('02 (ind)'!AX$6:AX$37))),ABS(-100+(100*(('02 (ind)'!AX19-MIN('02 (ind)'!AX$6:AX$37))/(MAX('02 (ind)'!AX$6:AX$37)-MIN('02 (ind)'!AX$6:AX$37))))))</f>
        <v>24.523988957333959</v>
      </c>
      <c r="AY20" s="75">
        <f>IF('02 (ind)'!AY$1="si",100*(('02 (ind)'!AY19-MIN('02 (ind)'!AY$6:AY$37))/(MAX('02 (ind)'!AY$6:AY$37)-MIN('02 (ind)'!AY$6:AY$37))),ABS(-100+(100*(('02 (ind)'!AY19-MIN('02 (ind)'!AY$6:AY$37))/(MAX('02 (ind)'!AY$6:AY$37)-MIN('02 (ind)'!AY$6:AY$37))))))</f>
        <v>50.999048525214086</v>
      </c>
      <c r="AZ20" s="75">
        <f>IF('02 (ind)'!AZ$1="si",100*(('02 (ind)'!AZ19-MIN('02 (ind)'!AZ$6:AZ$37))/(MAX('02 (ind)'!AZ$6:AZ$37)-MIN('02 (ind)'!AZ$6:AZ$37))),ABS(-100+(100*(('02 (ind)'!AZ19-MIN('02 (ind)'!AZ$6:AZ$37))/(MAX('02 (ind)'!AZ$6:AZ$37)-MIN('02 (ind)'!AZ$6:AZ$37))))))</f>
        <v>4.0341540998925556</v>
      </c>
      <c r="BA20" s="75">
        <f>IF('02 (ind)'!BA$1="si",100*(('02 (ind)'!BA19-MIN('02 (ind)'!BA$6:BA$37))/(MAX('02 (ind)'!BA$6:BA$37)-MIN('02 (ind)'!BA$6:BA$37))),ABS(-100+(100*(('02 (ind)'!BA19-MIN('02 (ind)'!BA$6:BA$37))/(MAX('02 (ind)'!BA$6:BA$37)-MIN('02 (ind)'!BA$6:BA$37))))))</f>
        <v>22.203369031425694</v>
      </c>
      <c r="BB20" s="75">
        <f>IF('02 (ind)'!BB$1="si",100*(('02 (ind)'!BB19-MIN('02 (ind)'!BB$6:BB$37))/(MAX('02 (ind)'!BB$6:BB$37)-MIN('02 (ind)'!BB$6:BB$37))),ABS(-100+(100*(('02 (ind)'!BB19-MIN('02 (ind)'!BB$6:BB$37))/(MAX('02 (ind)'!BB$6:BB$37)-MIN('02 (ind)'!BB$6:BB$37))))))</f>
        <v>12.033002200073376</v>
      </c>
      <c r="BC20" s="75">
        <f>IF('02 (ind)'!BC$1="si",100*(('02 (ind)'!BC19-MIN('02 (ind)'!BC$6:BC$37))/(MAX('02 (ind)'!BC$6:BC$37)-MIN('02 (ind)'!BC$6:BC$37))),ABS(-100+(100*(('02 (ind)'!BC19-MIN('02 (ind)'!BC$6:BC$37))/(MAX('02 (ind)'!BC$6:BC$37)-MIN('02 (ind)'!BC$6:BC$37))))))</f>
        <v>23.957856275702547</v>
      </c>
      <c r="BD20" s="75">
        <f>IF('02 (ind)'!BD$1="si",100*(('02 (ind)'!BD19-MIN('02 (ind)'!BD$6:BD$37))/(MAX('02 (ind)'!BD$6:BD$37)-MIN('02 (ind)'!BD$6:BD$37))),ABS(-100+(100*(('02 (ind)'!BD19-MIN('02 (ind)'!BD$6:BD$37))/(MAX('02 (ind)'!BD$6:BD$37)-MIN('02 (ind)'!BD$6:BD$37))))))</f>
        <v>87.612740175162045</v>
      </c>
      <c r="BE20" s="75">
        <f>IF('02 (ind)'!BE$1="si",100*(('02 (ind)'!BE19-MIN('02 (ind)'!BE$6:BE$37))/(MAX('02 (ind)'!BE$6:BE$37)-MIN('02 (ind)'!BE$6:BE$37))),ABS(-100+(100*(('02 (ind)'!BE19-MIN('02 (ind)'!BE$6:BE$37))/(MAX('02 (ind)'!BE$6:BE$37)-MIN('02 (ind)'!BE$6:BE$37))))))</f>
        <v>26.640926640926637</v>
      </c>
      <c r="BF20" s="75">
        <f>IF('02 (ind)'!BF$1="si",100*(('02 (ind)'!BF19-MIN('02 (ind)'!BF$6:BF$37))/(MAX('02 (ind)'!BF$6:BF$37)-MIN('02 (ind)'!BF$6:BF$37))),ABS(-100+(100*(('02 (ind)'!BF19-MIN('02 (ind)'!BF$6:BF$37))/(MAX('02 (ind)'!BF$6:BF$37)-MIN('02 (ind)'!BF$6:BF$37))))))</f>
        <v>36.975194643057144</v>
      </c>
      <c r="BG20" s="75">
        <f>IF('02 (ind)'!BG$1="si",100*(('02 (ind)'!BG19-MIN('02 (ind)'!BG$6:BG$37))/(MAX('02 (ind)'!BG$6:BG$37)-MIN('02 (ind)'!BG$6:BG$37))),ABS(-100+(100*(('02 (ind)'!BG19-MIN('02 (ind)'!BG$6:BG$37))/(MAX('02 (ind)'!BG$6:BG$37)-MIN('02 (ind)'!BG$6:BG$37))))))</f>
        <v>44.284049608795058</v>
      </c>
      <c r="BH20" s="75">
        <f>IF('02 (ind)'!BH$1="si",100*(('02 (ind)'!BH19-MIN('02 (ind)'!BH$6:BH$37))/(MAX('02 (ind)'!BH$6:BH$37)-MIN('02 (ind)'!BH$6:BH$37))),ABS(-100+(100*(('02 (ind)'!BH19-MIN('02 (ind)'!BH$6:BH$37))/(MAX('02 (ind)'!BH$6:BH$37)-MIN('02 (ind)'!BH$6:BH$37))))))</f>
        <v>22.81355332664592</v>
      </c>
      <c r="BI20" s="75">
        <f>IF('02 (ind)'!BI$1="si",100*(('02 (ind)'!BI19-MIN('02 (ind)'!BI$6:BI$37))/(MAX('02 (ind)'!BI$6:BI$37)-MIN('02 (ind)'!BI$6:BI$37))),ABS(-100+(100*(('02 (ind)'!BI19-MIN('02 (ind)'!BI$6:BI$37))/(MAX('02 (ind)'!BI$6:BI$37)-MIN('02 (ind)'!BI$6:BI$37))))))</f>
        <v>98.428683755303808</v>
      </c>
      <c r="BJ20" s="75">
        <f>IF('02 (ind)'!BJ$1="si",100*(('02 (ind)'!BJ19-MIN('02 (ind)'!BJ$6:BJ$37))/(MAX('02 (ind)'!BJ$6:BJ$37)-MIN('02 (ind)'!BJ$6:BJ$37))),ABS(-100+(100*(('02 (ind)'!BJ19-MIN('02 (ind)'!BJ$6:BJ$37))/(MAX('02 (ind)'!BJ$6:BJ$37)-MIN('02 (ind)'!BJ$6:BJ$37))))))</f>
        <v>0.19590969738102057</v>
      </c>
      <c r="BK20" s="75">
        <f>IF('02 (ind)'!BK$1="si",100*(('02 (ind)'!BK19-MIN('02 (ind)'!BK$6:BK$37))/(MAX('02 (ind)'!BK$6:BK$37)-MIN('02 (ind)'!BK$6:BK$37))),ABS(-100+(100*(('02 (ind)'!BK19-MIN('02 (ind)'!BK$6:BK$37))/(MAX('02 (ind)'!BK$6:BK$37)-MIN('02 (ind)'!BK$6:BK$37))))))</f>
        <v>18.160514400002032</v>
      </c>
      <c r="BL20" s="75">
        <f>IF('02 (ind)'!BL$1="si",100*(('02 (ind)'!BL19-MIN('02 (ind)'!BL$6:BL$37))/(MAX('02 (ind)'!BL$6:BL$37)-MIN('02 (ind)'!BL$6:BL$37))),ABS(-100+(100*(('02 (ind)'!BL19-MIN('02 (ind)'!BL$6:BL$37))/(MAX('02 (ind)'!BL$6:BL$37)-MIN('02 (ind)'!BL$6:BL$37))))))</f>
        <v>67.768595041322314</v>
      </c>
      <c r="BM20" s="75">
        <f>IF('02 (ind)'!BM$1="si",100*(('02 (ind)'!BM19-MIN('02 (ind)'!BM$6:BM$37))/(MAX('02 (ind)'!BM$6:BM$37)-MIN('02 (ind)'!BM$6:BM$37))),ABS(-100+(100*(('02 (ind)'!BM19-MIN('02 (ind)'!BM$6:BM$37))/(MAX('02 (ind)'!BM$6:BM$37)-MIN('02 (ind)'!BM$6:BM$37))))))</f>
        <v>3.3110029790265734</v>
      </c>
      <c r="BN20" s="75">
        <f>IF('02 (ind)'!BN$1="si",100*(('02 (ind)'!BN19-MIN('02 (ind)'!BN$6:BN$37))/(MAX('02 (ind)'!BN$6:BN$37)-MIN('02 (ind)'!BN$6:BN$37))),ABS(-100+(100*(('02 (ind)'!BN19-MIN('02 (ind)'!BN$6:BN$37))/(MAX('02 (ind)'!BN$6:BN$37)-MIN('02 (ind)'!BN$6:BN$37))))))</f>
        <v>0</v>
      </c>
      <c r="BO20" s="75">
        <f>IF('02 (ind)'!BO$1="si",100*(('02 (ind)'!BO19-MIN('02 (ind)'!BO$6:BO$37))/(MAX('02 (ind)'!BO$6:BO$37)-MIN('02 (ind)'!BO$6:BO$37))),ABS(-100+(100*(('02 (ind)'!BO19-MIN('02 (ind)'!BO$6:BO$37))/(MAX('02 (ind)'!BO$6:BO$37)-MIN('02 (ind)'!BO$6:BO$37))))))</f>
        <v>8.905048096524574</v>
      </c>
      <c r="BP20" s="75">
        <f>IF('02 (ind)'!BP$1="si",100*(('02 (ind)'!BP19-MIN('02 (ind)'!BP$6:BP$37))/(MAX('02 (ind)'!BP$6:BP$37)-MIN('02 (ind)'!BP$6:BP$37))),ABS(-100+(100*(('02 (ind)'!BP19-MIN('02 (ind)'!BP$6:BP$37))/(MAX('02 (ind)'!BP$6:BP$37)-MIN('02 (ind)'!BP$6:BP$37))))))</f>
        <v>42.297328115086117</v>
      </c>
      <c r="BQ20" s="75">
        <f>IF('02 (ind)'!BQ$1="si",100*(('02 (ind)'!BQ19-MIN('02 (ind)'!BQ$6:BQ$37))/(MAX('02 (ind)'!BQ$6:BQ$37)-MIN('02 (ind)'!BQ$6:BQ$37))),ABS(-100+(100*(('02 (ind)'!BQ19-MIN('02 (ind)'!BQ$6:BQ$37))/(MAX('02 (ind)'!BQ$6:BQ$37)-MIN('02 (ind)'!BQ$6:BQ$37))))))</f>
        <v>15.213400620130868</v>
      </c>
      <c r="BR20" s="75">
        <f>IF('02 (ind)'!BR$1="si",100*(('02 (ind)'!BR19-MIN('02 (ind)'!BR$6:BR$37))/(MAX('02 (ind)'!BR$6:BR$37)-MIN('02 (ind)'!BR$6:BR$37))),ABS(-100+(100*(('02 (ind)'!BR19-MIN('02 (ind)'!BR$6:BR$37))/(MAX('02 (ind)'!BP$6:BP$37)-MIN('02 (ind)'!BR$6:BR$37))))))</f>
        <v>7.1563016660307772</v>
      </c>
      <c r="BS20" s="75">
        <f>IF('02 (ind)'!BS$1="si",100*(('02 (ind)'!BS19-MIN('02 (ind)'!BS$6:BS$37))/(MAX('02 (ind)'!BS$6:BS$37)-MIN('02 (ind)'!BS$6:BS$37))),ABS(-100+(100*(('02 (ind)'!BS19-MIN('02 (ind)'!BS$6:BS$37))/(MAX('02 (ind)'!BQ$6:BQ$37)-MIN('02 (ind)'!BS$6:BS$37))))))</f>
        <v>64.839725542474099</v>
      </c>
      <c r="BT20" s="75">
        <f>IF('02 (ind)'!BT$1="si",100*(('02 (ind)'!BT19-MIN('02 (ind)'!BT$6:BT$37))/(MAX('02 (ind)'!BT$6:BT$37)-MIN('02 (ind)'!BT$6:BT$37))),ABS(-100+(100*(('02 (ind)'!BT19-MIN('02 (ind)'!BT$6:BT$37))/(MAX('02 (ind)'!BR$6:BR$37)-MIN('02 (ind)'!BT$6:BT$37))))))</f>
        <v>92.494988750000005</v>
      </c>
      <c r="BU20" s="75">
        <f>IF('02 (ind)'!BU$1="si",100*(('02 (ind)'!BU19-MIN('02 (ind)'!BU$6:BU$37))/(MAX('02 (ind)'!BU$6:BU$37)-MIN('02 (ind)'!BU$6:BU$37))),ABS(-100+(100*(('02 (ind)'!BU19-MIN('02 (ind)'!BU$6:BU$37))/(MAX('02 (ind)'!BU$6:BU$37)-MIN('02 (ind)'!BU$6:BU$37))))))</f>
        <v>13.563308506468061</v>
      </c>
      <c r="BV20" s="75">
        <f>IF('02 (ind)'!BV$1="si",100*(('02 (ind)'!BV19-MIN('02 (ind)'!BV$6:BV$37))/(MAX('02 (ind)'!BV$6:BV$37)-MIN('02 (ind)'!BV$6:BV$37))),ABS(-100+(100*(('02 (ind)'!BV19-MIN('02 (ind)'!BV$6:BV$37))/(MAX('02 (ind)'!BV$6:BV$37)-MIN('02 (ind)'!BV$6:BV$37))))))</f>
        <v>58.447352766210599</v>
      </c>
      <c r="BW20" s="75">
        <f>IF('02 (ind)'!BW$1="si",100*(('02 (ind)'!BW19-MIN('02 (ind)'!BW$6:BW$37))/(MAX('02 (ind)'!BW$6:BW$37)-MIN('02 (ind)'!BW$6:BW$37))),ABS(-100+(100*(('02 (ind)'!BW19-MIN('02 (ind)'!BW$6:BW$37))/(MAX('02 (ind)'!BW$6:BW$37)-MIN('02 (ind)'!BW$6:BW$37))))))</f>
        <v>90.628691429321435</v>
      </c>
      <c r="BX20" s="75">
        <f>IF('02 (ind)'!BX$1="si",100*(('02 (ind)'!BX19-MIN('02 (ind)'!BX$6:BX$37))/(MAX('02 (ind)'!BX$6:BX$37)-MIN('02 (ind)'!BX$6:BX$37))),ABS(-100+(100*(('02 (ind)'!BX19-MIN('02 (ind)'!BX$6:BX$37))/(MAX('02 (ind)'!BX$6:BX$37)-MIN('02 (ind)'!BX$6:BX$37))))))</f>
        <v>15.768302322242761</v>
      </c>
      <c r="BY20" s="75">
        <f>IF('02 (ind)'!BY$1="si",100*(('02 (ind)'!BY19-MIN('02 (ind)'!BY$6:BY$37))/(MAX('02 (ind)'!BY$6:BY$37)-MIN('02 (ind)'!BY$6:BY$37))),ABS(-100+(100*(('02 (ind)'!BY19-MIN('02 (ind)'!BY$6:BY$37))/(MAX('02 (ind)'!BY$6:BY$37)-MIN('02 (ind)'!BY$6:BY$37))))))</f>
        <v>0</v>
      </c>
      <c r="BZ20" s="75">
        <f>IF('02 (ind)'!BZ$1="si",100*(('02 (ind)'!BZ19-MIN('02 (ind)'!BZ$6:BZ$37))/(MAX('02 (ind)'!BZ$6:BZ$37)-MIN('02 (ind)'!BZ$6:BZ$37))),ABS(-100+(100*(('02 (ind)'!BZ19-MIN('02 (ind)'!BZ$6:BZ$37))/(MAX('02 (ind)'!BZ$6:BZ$37)-MIN('02 (ind)'!BZ$6:BZ$37))))))</f>
        <v>95.338196818173799</v>
      </c>
      <c r="CA20" s="75">
        <f>IF('02 (ind)'!CA$1="si",100*(('02 (ind)'!CA19-MIN('02 (ind)'!CA$6:CA$37))/(MAX('02 (ind)'!CA$6:CA$37)-MIN('02 (ind)'!CA$6:CA$37))),ABS(-100+(100*(('02 (ind)'!CA19-MIN('02 (ind)'!CA$6:CA$37))/(MAX('02 (ind)'!CA$6:CA$37)-MIN('02 (ind)'!CA$6:CA$37))))))</f>
        <v>0</v>
      </c>
      <c r="CB20" s="75">
        <f>IF('02 (ind)'!CB$1="si",100*(('02 (ind)'!CB19-MIN('02 (ind)'!CB$6:CB$37))/(MAX('02 (ind)'!CB$6:CB$37)-MIN('02 (ind)'!CB$6:CB$37))),ABS(-100+(100*(('02 (ind)'!CB19-MIN('02 (ind)'!CB$6:CB$37))/(MAX('02 (ind)'!CB$6:CB$37)-MIN('02 (ind)'!CB$6:CB$37))))))</f>
        <v>59.797297297297284</v>
      </c>
      <c r="CC20" s="75">
        <f>IF('02 (ind)'!CC$1="si",100*(('02 (ind)'!CC19-MIN('02 (ind)'!CC$6:CC$37))/(MAX('02 (ind)'!CC$6:CC$37)-MIN('02 (ind)'!CC$6:CC$37))),ABS(-100+(100*(('02 (ind)'!CC19-MIN('02 (ind)'!CC$6:CC$37))/(MAX('02 (ind)'!CC$6:CC$37)-MIN('02 (ind)'!CC$6:CC$37))))))</f>
        <v>35.649612374995883</v>
      </c>
      <c r="CD20" s="75">
        <f>IF('02 (ind)'!CD$1="si",100*(('02 (ind)'!CD19-MIN('02 (ind)'!CD$6:CD$37))/(MAX('02 (ind)'!CD$6:CD$37)-MIN('02 (ind)'!CD$6:CD$37))),ABS(-100+(100*(('02 (ind)'!CD19-MIN('02 (ind)'!CD$6:CD$37))/(MAX('02 (ind)'!CD$6:CD$37)-MIN('02 (ind)'!CD$6:CD$37))))))</f>
        <v>24.36900475836125</v>
      </c>
      <c r="CE20" s="75">
        <f>IF('02 (ind)'!CE$1="si",100*(('02 (ind)'!CE19-MIN('02 (ind)'!CE$6:CE$37))/(MAX('02 (ind)'!CE$6:CE$37)-MIN('02 (ind)'!CE$6:CE$37))),ABS(-100+(100*(('02 (ind)'!CE19-MIN('02 (ind)'!CE$6:CE$37))/(MAX('02 (ind)'!CE$6:CE$37)-MIN('02 (ind)'!CE$6:CE$37))))))</f>
        <v>12.740961442244888</v>
      </c>
      <c r="CF20" s="75">
        <f>IF('02 (ind)'!CF$1="si",100*(('02 (ind)'!CF19-MIN('02 (ind)'!CF$6:CF$37))/(MAX('02 (ind)'!CF$6:CF$37)-MIN('02 (ind)'!CF$6:CF$37))),ABS(-100+(100*(('02 (ind)'!CF19-MIN('02 (ind)'!CF$6:CF$37))/(MAX('02 (ind)'!CF$6:CF$37)-MIN('02 (ind)'!CF$6:CF$37))))))</f>
        <v>23.035570546519736</v>
      </c>
      <c r="CG20" s="75">
        <f>IF('02 (ind)'!CG$1="si",100*(('02 (ind)'!CG19-MIN('02 (ind)'!CG$6:CG$37))/(MAX('02 (ind)'!CG$6:CG$37)-MIN('02 (ind)'!CG$6:CG$37))),ABS(-100+(100*(('02 (ind)'!CG19-MIN('02 (ind)'!CG$6:CG$37))/(MAX('02 (ind)'!CG$6:CG$37)-MIN('02 (ind)'!CG$6:CG$37))))))</f>
        <v>8.4485180283023844</v>
      </c>
      <c r="CH20" s="75">
        <f>IF('02 (ind)'!CH$1="si",100*(('02 (ind)'!CH19-MIN('02 (ind)'!CH$6:CH$37))/(MAX('02 (ind)'!CH$6:CH$37)-MIN('02 (ind)'!CH$6:CH$37))),ABS(-100+(100*(('02 (ind)'!CH19-MIN('02 (ind)'!CH$6:CH$37))/(MAX('02 (ind)'!CH$6:CH$37)-MIN('02 (ind)'!CH$6:CH$37))))))</f>
        <v>22.547219992070112</v>
      </c>
      <c r="CI20" s="75">
        <f>IF('02 (ind)'!CI$1="si",100*(('02 (ind)'!CI19-MIN('02 (ind)'!CI$6:CI$37))/(MAX('02 (ind)'!CI$6:CI$37)-MIN('02 (ind)'!CI$6:CI$37))),ABS(-100+(100*(('02 (ind)'!CI19-MIN('02 (ind)'!CI$6:CI$37))/(MAX('02 (ind)'!CI$6:CI$37)-MIN('02 (ind)'!CI$6:CI$37))))))</f>
        <v>14.239009030456604</v>
      </c>
      <c r="CJ20" s="75">
        <f>IF('02 (ind)'!CJ$1="si",100*(('02 (ind)'!CJ19-MIN('02 (ind)'!CJ$6:CJ$37))/(MAX('02 (ind)'!CJ$6:CJ$37)-MIN('02 (ind)'!CJ$6:CJ$37))),ABS(-100+(100*(('02 (ind)'!CJ19-MIN('02 (ind)'!CJ$6:CJ$37))/(MAX('02 (ind)'!CJ$6:CJ$37)-MIN('02 (ind)'!CJ$6:CJ$37))))))</f>
        <v>23.11980597228759</v>
      </c>
      <c r="CK20" s="75">
        <f>IF('02 (ind)'!CK$1="si",100*(('02 (ind)'!CK19-MIN('02 (ind)'!CK$6:CK$37))/(MAX('02 (ind)'!CK$6:CK$37)-MIN('02 (ind)'!CK$6:CK$37))),ABS(-100+(100*(('02 (ind)'!CK19-MIN('02 (ind)'!CK$6:CK$37))/(MAX('02 (ind)'!CK$6:CK$37)-MIN('02 (ind)'!CK$6:CK$37))))))</f>
        <v>33.057582755181329</v>
      </c>
      <c r="CL20" s="75">
        <f>IF('02 (ind)'!CL$1="si",100*(('02 (ind)'!CL19-MIN('02 (ind)'!CL$6:CL$37))/(MAX('02 (ind)'!CL$6:CL$37)-MIN('02 (ind)'!CL$6:CL$37))),ABS(-100+(100*(('02 (ind)'!CL19-MIN('02 (ind)'!CL$6:CL$37))/(MAX('02 (ind)'!CL$6:CL$37)-MIN('02 (ind)'!CL$6:CL$37))))))</f>
        <v>4.4166913793661635</v>
      </c>
      <c r="CM20" s="75">
        <f>IF('02 (ind)'!CM$1="si",100*(('02 (ind)'!CM19-MIN('02 (ind)'!CM$6:CM$37))/(MAX('02 (ind)'!CM$6:CM$37)-MIN('02 (ind)'!CM$6:CM$37))),ABS(-100+(100*(('02 (ind)'!CM19-MIN('02 (ind)'!CM$6:CM$37))/(MAX('02 (ind)'!CM$6:CM$37)-MIN('02 (ind)'!CM$6:CM$37))))))</f>
        <v>10.516107512415559</v>
      </c>
    </row>
    <row r="21" spans="1:91">
      <c r="A21" s="18" t="s">
        <v>150</v>
      </c>
      <c r="B21" s="87">
        <f>IF('02 (ind)'!B$1="si",100*(('02 (ind)'!B20-MIN('02 (ind)'!B$6:B$37))/(MAX('02 (ind)'!B$6:B$37)-MIN('02 (ind)'!B$6:B$37))),ABS(-100+(100*(('02 (ind)'!B20-MIN('02 (ind)'!B$6:B$37))/(MAX('02 (ind)'!B$6:B$37)-MIN('02 (ind)'!B$6:B$37))))))</f>
        <v>30.295898353668132</v>
      </c>
      <c r="C21" s="87">
        <f>IF('02 (ind)'!C$1="si",100*(('02 (ind)'!C20-MIN('02 (ind)'!C$6:C$37))/(MAX('02 (ind)'!C$6:C$37)-MIN('02 (ind)'!C$6:C$37))),ABS(-100+(100*(('02 (ind)'!C20-MIN('02 (ind)'!C$6:C$37))/(MAX('02 (ind)'!C$6:C$37)-MIN('02 (ind)'!C$6:C$37))))))</f>
        <v>37.451167100033409</v>
      </c>
      <c r="D21" s="87">
        <f>IF('02 (ind)'!D$1="si",100*(('02 (ind)'!D20-MIN('02 (ind)'!D$6:D$37))/(MAX('02 (ind)'!D$6:D$37)-MIN('02 (ind)'!D$6:D$37))),ABS(-100+(100*(('02 (ind)'!D20-MIN('02 (ind)'!D$6:D$37))/(MAX('02 (ind)'!D$6:D$37)-MIN('02 (ind)'!D$6:D$37))))))</f>
        <v>63.899239137789046</v>
      </c>
      <c r="E21" s="87">
        <f>IF('02 (ind)'!E$1="si",100*(('02 (ind)'!E20-MIN('02 (ind)'!E$6:E$37))/(MAX('02 (ind)'!E$6:E$37)-MIN('02 (ind)'!E$6:E$37))),ABS(-100+(100*(('02 (ind)'!E20-MIN('02 (ind)'!E$6:E$37))/(MAX('02 (ind)'!E$6:E$37)-MIN('02 (ind)'!E$6:E$37))))))</f>
        <v>39.726027397260275</v>
      </c>
      <c r="F21" s="87">
        <f>IF('02 (ind)'!F$1="si",100*(('02 (ind)'!F20-MIN('02 (ind)'!F$6:F$37))/(MAX('02 (ind)'!F$6:F$37)-MIN('02 (ind)'!F$6:F$37))),ABS(-100+(100*(('02 (ind)'!F20-MIN('02 (ind)'!F$6:F$37))/(MAX('02 (ind)'!F$6:F$37)-MIN('02 (ind)'!F$6:F$37))))))</f>
        <v>83.333333333333314</v>
      </c>
      <c r="G21" s="87">
        <f>IF('02 (ind)'!G$1="si",100*(('02 (ind)'!G20-MIN('02 (ind)'!G$6:G$37))/(MAX('02 (ind)'!G$6:G$37)-MIN('02 (ind)'!G$6:G$37))),ABS(-100+(100*(('02 (ind)'!G20-MIN('02 (ind)'!G$6:G$37))/(MAX('02 (ind)'!G$6:G$37)-MIN('02 (ind)'!G$6:G$37))))))</f>
        <v>65.975103734439827</v>
      </c>
      <c r="H21" s="87">
        <f>IF('02 (ind)'!H$1="si",100*(('02 (ind)'!H20-MIN('02 (ind)'!H$6:H$37))/(MAX('02 (ind)'!H$6:H$37)-MIN('02 (ind)'!H$6:H$37))),ABS(-100+(100*(('02 (ind)'!H20-MIN('02 (ind)'!H$6:H$37))/(MAX('02 (ind)'!H$6:H$37)-MIN('02 (ind)'!H$6:H$37))))))</f>
        <v>88.308977035490599</v>
      </c>
      <c r="I21" s="87">
        <f>IF('02 (ind)'!I$1="si",100*(('02 (ind)'!I20-MIN('02 (ind)'!I$6:I$37))/(MAX('02 (ind)'!I$6:I$37)-MIN('02 (ind)'!I$6:I$37))),ABS(-100+(100*(('02 (ind)'!I20-MIN('02 (ind)'!I$6:I$37))/(MAX('02 (ind)'!I$6:I$37)-MIN('02 (ind)'!I$6:I$37))))))</f>
        <v>79.040000000000006</v>
      </c>
      <c r="J21" s="87">
        <f>IF('02 (ind)'!J$1="si",100*(('02 (ind)'!J20-MIN('02 (ind)'!J$6:J$37))/(MAX('02 (ind)'!J$6:J$37)-MIN('02 (ind)'!J$6:J$37))),ABS(-100+(100*(('02 (ind)'!J20-MIN('02 (ind)'!J$6:J$37))/(MAX('02 (ind)'!J$6:J$37)-MIN('02 (ind)'!J$6:J$37))))))</f>
        <v>63.291139240506347</v>
      </c>
      <c r="K21" s="87">
        <f>IF('02 (ind)'!K$1="si",100*(('02 (ind)'!K20-MIN('02 (ind)'!K$6:K$37))/(MAX('02 (ind)'!K$6:K$37)-MIN('02 (ind)'!K$6:K$37))),ABS(-100+(100*(('02 (ind)'!K20-MIN('02 (ind)'!K$6:K$37))/(MAX('02 (ind)'!K$6:K$37)-MIN('02 (ind)'!K$6:K$37))))))</f>
        <v>1.0258693856135208</v>
      </c>
      <c r="L21" s="87">
        <f>IF('02 (ind)'!L$1="si",100*(('02 (ind)'!L20-MIN('02 (ind)'!L$6:L$37))/(MAX('02 (ind)'!L$6:L$37)-MIN('02 (ind)'!L$6:L$37))),ABS(-100+(100*(('02 (ind)'!L20-MIN('02 (ind)'!L$6:L$37))/(MAX('02 (ind)'!L$6:L$37)-MIN('02 (ind)'!L$6:L$37))))))</f>
        <v>34.308739034535336</v>
      </c>
      <c r="M21" s="87">
        <f>IF('02 (ind)'!M$1="si",100*(('02 (ind)'!M20-MIN('02 (ind)'!M$6:M$37))/(MAX('02 (ind)'!M$6:M$37)-MIN('02 (ind)'!M$6:M$37))),ABS(-100+(100*(('02 (ind)'!M20-MIN('02 (ind)'!M$6:M$37))/(MAX('02 (ind)'!M$6:M$37)-MIN('02 (ind)'!M$6:M$37))))))</f>
        <v>24.378422096293406</v>
      </c>
      <c r="N21" s="87">
        <f>IF('02 (ind)'!N$1="si",100*(('02 (ind)'!N20-MIN('02 (ind)'!N$6:N$37))/(MAX('02 (ind)'!N$6:N$37)-MIN('02 (ind)'!N$6:N$37))),ABS(-100+(100*(('02 (ind)'!N20-MIN('02 (ind)'!N$6:N$37))/(MAX('02 (ind)'!N$6:N$37)-MIN('02 (ind)'!N$6:N$37))))))</f>
        <v>47.021930436118161</v>
      </c>
      <c r="O21" s="87">
        <f>IF('02 (ind)'!O$1="si",100*(('02 (ind)'!O20-MIN('02 (ind)'!O$6:O$37))/(MAX('02 (ind)'!O$6:O$37)-MIN('02 (ind)'!O$6:O$37))),ABS(-100+(100*(('02 (ind)'!O20-MIN('02 (ind)'!O$6:O$37))/(MAX('02 (ind)'!O$6:O$37)-MIN('02 (ind)'!O$6:O$37))))))</f>
        <v>77.173913043478265</v>
      </c>
      <c r="P21" s="87">
        <f>IF('02 (ind)'!P$1="si",100*(('02 (ind)'!P20-MIN('02 (ind)'!P$6:P$37))/(MAX('02 (ind)'!P$6:P$37)-MIN('02 (ind)'!P$6:P$37))),ABS(-100+(100*(('02 (ind)'!P20-MIN('02 (ind)'!P$6:P$37))/(MAX('02 (ind)'!P$6:P$37)-MIN('02 (ind)'!P$6:P$37))))))</f>
        <v>10.342059509204695</v>
      </c>
      <c r="Q21" s="87">
        <f>IF('02 (ind)'!Q$1="si",100*(('02 (ind)'!Q20-MIN('02 (ind)'!Q$6:Q$37))/(MAX('02 (ind)'!Q$6:Q$37)-MIN('02 (ind)'!Q$6:Q$37))),ABS(-100+(100*(('02 (ind)'!Q20-MIN('02 (ind)'!Q$6:Q$37))/(MAX('02 (ind)'!Q$6:Q$37)-MIN('02 (ind)'!Q$6:Q$37))))))</f>
        <v>8.3370564176526738</v>
      </c>
      <c r="R21" s="87">
        <f>IF('02 (ind)'!R$1="si",100*(('02 (ind)'!R20-MIN('02 (ind)'!R$6:R$37))/(MAX('02 (ind)'!R$6:R$37)-MIN('02 (ind)'!R$6:R$37))),ABS(-100+(100*(('02 (ind)'!R20-MIN('02 (ind)'!R$6:R$37))/(MAX('02 (ind)'!R$6:R$37)-MIN('02 (ind)'!R$6:R$37))))))</f>
        <v>1.4826013756866283</v>
      </c>
      <c r="S21" s="75">
        <f>ABS(ABS(('02 (ind)'!S20-((MAX('02 (ind)'!S$6:S$37)+MIN('02 (ind)'!S$6:S$37))/2))/(((MAX('02 (ind)'!S$6:S$37)+MIN('02 (ind)'!S$6:S$37))/2)-MAX('02 (ind)'!S$6:S$37))*100)-100)</f>
        <v>0</v>
      </c>
      <c r="T21" s="75">
        <f>IF('02 (ind)'!T$1="si",100*(('02 (ind)'!T20-MIN('02 (ind)'!T$6:T$37))/(MAX('02 (ind)'!T$6:T$37)-MIN('02 (ind)'!T$6:T$37))),ABS(-100+(100*(('02 (ind)'!T20-MIN('02 (ind)'!T$6:T$37))/(MAX('02 (ind)'!T$6:T$37)-MIN('02 (ind)'!T$6:T$37))))))</f>
        <v>52.419017034347959</v>
      </c>
      <c r="U21" s="75">
        <f>IF('02 (ind)'!U$1="si",100*(('02 (ind)'!U20-MIN('02 (ind)'!U$6:U$37))/(MAX('02 (ind)'!U$6:U$37)-MIN('02 (ind)'!U$6:U$37))),ABS(-100+(100*(('02 (ind)'!U20-MIN('02 (ind)'!U$6:U$37))/(MAX('02 (ind)'!U$6:U$37)-MIN('02 (ind)'!U$6:U$37))))))</f>
        <v>20</v>
      </c>
      <c r="V21" s="75">
        <f>IF('02 (ind)'!V$1="si",100*(('02 (ind)'!V20-MIN('02 (ind)'!V$6:V$37))/(MAX('02 (ind)'!V$6:V$37)-MIN('02 (ind)'!V$6:V$37))),ABS(-100+(100*(('02 (ind)'!V20-MIN('02 (ind)'!V$6:V$37))/(MAX('02 (ind)'!V$6:V$37)-MIN('02 (ind)'!V$6:V$37))))))</f>
        <v>100</v>
      </c>
      <c r="W21" s="75">
        <f>IF('02 (ind)'!W$1="si",100*(('02 (ind)'!W20-MIN('02 (ind)'!W$6:W$37))/(MAX('02 (ind)'!W$6:W$37)-MIN('02 (ind)'!W$6:W$37))),ABS(-100+(100*(('02 (ind)'!W20-MIN('02 (ind)'!W$6:W$37))/(MAX('02 (ind)'!W$6:W$37)-MIN('02 (ind)'!W$6:W$37))))))</f>
        <v>56.841519716531067</v>
      </c>
      <c r="X21" s="75">
        <f>IF('02 (ind)'!X$1="si",100*(('02 (ind)'!X20-MIN('02 (ind)'!X$6:X$37))/(MAX('02 (ind)'!X$6:X$37)-MIN('02 (ind)'!X$6:X$37))),ABS(-100+(100*(('02 (ind)'!X20-MIN('02 (ind)'!X$6:X$37))/(MAX('02 (ind)'!X$6:X$37)-MIN('02 (ind)'!X$6:X$37))))))</f>
        <v>74.546557385729571</v>
      </c>
      <c r="Y21" s="75">
        <f>IF('02 (ind)'!Y$1="si",100*(('02 (ind)'!Y20-MIN('02 (ind)'!Y$6:Y$37))/(MAX('02 (ind)'!Y$6:Y$37)-MIN('02 (ind)'!Y$6:Y$37))),ABS(-100+(100*(('02 (ind)'!Y20-MIN('02 (ind)'!Y$6:Y$37))/(MAX('02 (ind)'!Y$6:Y$37)-MIN('02 (ind)'!Y$6:Y$37))))))</f>
        <v>67.73948415359169</v>
      </c>
      <c r="Z21" s="75">
        <f>IF('02 (ind)'!Z$1="si",100*(('02 (ind)'!Z20-MIN('02 (ind)'!Z$6:Z$37))/(MAX('02 (ind)'!Z$6:Z$37)-MIN('02 (ind)'!Z$6:Z$37))),ABS(-100+(100*(('02 (ind)'!Z20-MIN('02 (ind)'!Z$6:Z$37))/(MAX('02 (ind)'!Z$6:Z$37)-MIN('02 (ind)'!Z$6:Z$37))))))</f>
        <v>49.761589099208315</v>
      </c>
      <c r="AA21" s="75">
        <f>IF('02 (ind)'!AA$1="si",100*(('02 (ind)'!AA20-MIN('02 (ind)'!AA$6:AA$37))/(MAX('02 (ind)'!AA$6:AA$37)-MIN('02 (ind)'!AA$6:AA$37))),ABS(-100+(100*(('02 (ind)'!AA20-MIN('02 (ind)'!AA$6:AA$37))/(MAX('02 (ind)'!AA$6:AA$37)-MIN('02 (ind)'!AA$6:AA$37))))))</f>
        <v>56.365413405151727</v>
      </c>
      <c r="AB21" s="75">
        <f>IF('02 (ind)'!AB$1="si",100*(('02 (ind)'!AB20-MIN('02 (ind)'!AB$6:AB$37))/(MAX('02 (ind)'!AB$6:AB$37)-MIN('02 (ind)'!AB$6:AB$37))),ABS(-100+(100*(('02 (ind)'!AB20-MIN('02 (ind)'!AB$6:AB$37))/(MAX('02 (ind)'!AB$6:AB$37)-MIN('02 (ind)'!AB$6:AB$37))))))</f>
        <v>0</v>
      </c>
      <c r="AC21" s="75">
        <f>IF('02 (ind)'!AC$1="si",100*(('02 (ind)'!AC20-MIN('02 (ind)'!AC$6:AC$37))/(MAX('02 (ind)'!AC$6:AC$37)-MIN('02 (ind)'!AC$6:AC$37))),ABS(-100+(100*(('02 (ind)'!AC20-MIN('02 (ind)'!AC$6:AC$37))/(MAX('02 (ind)'!AC$6:AC$37)-MIN('02 (ind)'!AC$6:AC$37))))))</f>
        <v>73.94520628042396</v>
      </c>
      <c r="AD21" s="75">
        <f>IF('02 (ind)'!AD$1="si",100*(('02 (ind)'!AD20-MIN('02 (ind)'!AD$6:AD$37))/(MAX('02 (ind)'!AD$6:AD$37)-MIN('02 (ind)'!AD$6:AD$37))),ABS(-100+(100*(('02 (ind)'!AD20-MIN('02 (ind)'!AD$6:AD$37))/(MAX('02 (ind)'!AD$6:AD$37)-MIN('02 (ind)'!AD$6:AD$37))))))</f>
        <v>29.281769150939191</v>
      </c>
      <c r="AE21" s="75">
        <f>IF('02 (ind)'!AE$1="si",100*(('02 (ind)'!AE20-MIN('02 (ind)'!AE$6:AE$37))/(MAX('02 (ind)'!AE$6:AE$37)-MIN('02 (ind)'!AE$6:AE$37))),ABS(-100+(100*(('02 (ind)'!AE20-MIN('02 (ind)'!AE$6:AE$37))/(MAX('02 (ind)'!AE$6:AE$37)-MIN('02 (ind)'!AE$6:AE$37))))))</f>
        <v>36.819500149763165</v>
      </c>
      <c r="AF21" s="75">
        <f>IF('02 (ind)'!AF$1="si",100*(('02 (ind)'!AF20-MIN('02 (ind)'!AF$6:AF$37))/(MAX('02 (ind)'!AF$6:AF$37)-MIN('02 (ind)'!AF$6:AF$37))),ABS(-100+(100*(('02 (ind)'!AF20-MIN('02 (ind)'!AF$6:AF$37))/(MAX('02 (ind)'!AF$6:AF$37)-MIN('02 (ind)'!AF$6:AF$37))))))</f>
        <v>82.513661202185787</v>
      </c>
      <c r="AG21" s="75">
        <f>IF('02 (ind)'!AG$1="si",100*(('02 (ind)'!AG20-MIN('02 (ind)'!AG$6:AG$37))/(MAX('02 (ind)'!AG$6:AG$37)-MIN('02 (ind)'!AG$6:AG$37))),ABS(-100+(100*(('02 (ind)'!AG20-MIN('02 (ind)'!AG$6:AG$37))/(MAX('02 (ind)'!AG$6:AG$37)-MIN('02 (ind)'!AG$6:AG$37))))))</f>
        <v>49.049429657794654</v>
      </c>
      <c r="AH21" s="75">
        <f>IF('02 (ind)'!AH$1="si",100*(('02 (ind)'!AH20-MIN('02 (ind)'!AH$6:AH$37))/(MAX('02 (ind)'!AH$6:AH$37)-MIN('02 (ind)'!AH$6:AH$37))),ABS(-100+(100*(('02 (ind)'!AH20-MIN('02 (ind)'!AH$6:AH$37))/(MAX('02 (ind)'!AH$6:AH$37)-MIN('02 (ind)'!AH$6:AH$37))))))</f>
        <v>37.341772151898731</v>
      </c>
      <c r="AI21" s="75">
        <f>IF('02 (ind)'!AI$1="si",100*(('02 (ind)'!AI20-MIN('02 (ind)'!AI$6:AI$37))/(MAX('02 (ind)'!AI$6:AI$37)-MIN('02 (ind)'!AI$6:AI$37))),ABS(-100+(100*(('02 (ind)'!AI20-MIN('02 (ind)'!AI$6:AI$37))/(MAX('02 (ind)'!AI$6:AI$37)-MIN('02 (ind)'!AI$6:AI$37))))))</f>
        <v>100</v>
      </c>
      <c r="AJ21" s="75">
        <f>IF('02 (ind)'!AJ$1="si",100*(('02 (ind)'!AJ20-MIN('02 (ind)'!AJ$6:AJ$37))/(MAX('02 (ind)'!AJ$6:AJ$37)-MIN('02 (ind)'!AJ$6:AJ$37))),ABS(-100+(100*(('02 (ind)'!AJ20-MIN('02 (ind)'!AJ$6:AJ$37))/(MAX('02 (ind)'!AJ$6:AJ$37)-MIN('02 (ind)'!AJ$6:AJ$37))))))</f>
        <v>70.103567318757229</v>
      </c>
      <c r="AK21" s="75">
        <f>IF('02 (ind)'!AK$1="si",100*(('02 (ind)'!AK20-MIN('02 (ind)'!AK$6:AK$37))/(MAX('02 (ind)'!AK$6:AK$37)-MIN('02 (ind)'!AK$6:AK$37))),ABS(-100+(100*(('02 (ind)'!AK20-MIN('02 (ind)'!AK$6:AK$37))/(MAX('02 (ind)'!AK$6:AK$37)-MIN('02 (ind)'!AK$6:AK$37))))))</f>
        <v>6.7377718081361966</v>
      </c>
      <c r="AL21" s="75">
        <f>IF('02 (ind)'!AL$1="si",100*(('02 (ind)'!AL20-MIN('02 (ind)'!AL$6:AL$37))/(MAX('02 (ind)'!AL$6:AL$37)-MIN('02 (ind)'!AL$6:AL$37))),ABS(-100+(100*(('02 (ind)'!AL20-MIN('02 (ind)'!AL$6:AL$37))/(MAX('02 (ind)'!AL$6:AL$37)-MIN('02 (ind)'!AL$6:AL$37))))))</f>
        <v>0</v>
      </c>
      <c r="AM21" s="75">
        <f>IF('02 (ind)'!AM$1="si",100*(('02 (ind)'!AM20-MIN('02 (ind)'!AM$6:AM$37))/(MAX('02 (ind)'!AM$6:AM$37)-MIN('02 (ind)'!AM$6:AM$37))),ABS(-100+(100*(('02 (ind)'!AM20-MIN('02 (ind)'!AM$6:AM$37))/(MAX('02 (ind)'!AM$6:AM$37)-MIN('02 (ind)'!AM$6:AM$37))))))</f>
        <v>71.060469713126238</v>
      </c>
      <c r="AN21" s="75">
        <f>IF('02 (ind)'!AN$1="si",100*(('02 (ind)'!AN20-MIN('02 (ind)'!AN$6:AN$37))/(MAX('02 (ind)'!AN$6:AN$37)-MIN('02 (ind)'!AN$6:AN$37))),ABS(-100+(100*(('02 (ind)'!AN20-MIN('02 (ind)'!AN$6:AN$37))/(MAX('02 (ind)'!AN$6:AN$37)-MIN('02 (ind)'!AN$6:AN$37))))))</f>
        <v>71.186543421423892</v>
      </c>
      <c r="AO21" s="75">
        <f>IF('02 (ind)'!AO$1="si",100*(('02 (ind)'!AO20-MIN('02 (ind)'!AO$6:AO$37))/(MAX('02 (ind)'!AO$6:AO$37)-MIN('02 (ind)'!AO$6:AO$37))),ABS(-100+(100*(('02 (ind)'!AO20-MIN('02 (ind)'!AO$6:AO$37))/(MAX('02 (ind)'!AO$6:AO$37)-MIN('02 (ind)'!AO$6:AO$37))))))</f>
        <v>29.006025026054445</v>
      </c>
      <c r="AP21" s="75">
        <f>IF('02 (ind)'!AP$1="si",100*(('02 (ind)'!AP20-MIN('02 (ind)'!AP$6:AP$37))/(MAX('02 (ind)'!AP$6:AP$37)-MIN('02 (ind)'!AP$6:AP$37))),ABS(-100+(100*(('02 (ind)'!AP20-MIN('02 (ind)'!AP$6:AP$37))/(MAX('02 (ind)'!AP$6:AP$37)-MIN('02 (ind)'!AP$6:AP$37))))))</f>
        <v>7.6368287987599075</v>
      </c>
      <c r="AQ21" s="75">
        <f>IF('02 (ind)'!AQ$1="si",100*(('02 (ind)'!AQ20-MIN('02 (ind)'!AQ$6:AQ$37))/(MAX('02 (ind)'!AQ$6:AQ$37)-MIN('02 (ind)'!AQ$6:AQ$37))),ABS(-100+(100*(('02 (ind)'!AQ20-MIN('02 (ind)'!AQ$6:AQ$37))/(MAX('02 (ind)'!AQ$6:AQ$37)-MIN('02 (ind)'!AQ$6:AQ$37))))))</f>
        <v>3.2590863182162271</v>
      </c>
      <c r="AR21" s="75">
        <f>IF('02 (ind)'!AR$1="si",100*(('02 (ind)'!AR20-MIN('02 (ind)'!AR$6:AR$37))/(MAX('02 (ind)'!AR$6:AR$37)-MIN('02 (ind)'!AR$6:AR$37))),ABS(-100+(100*(('02 (ind)'!AR20-MIN('02 (ind)'!AR$6:AR$37))/(MAX('02 (ind)'!AR$6:AR$37)-MIN('02 (ind)'!AR$6:AR$37))))))</f>
        <v>49.841057897238635</v>
      </c>
      <c r="AS21" s="75">
        <f>IF('02 (ind)'!AS$1="si",100*(('02 (ind)'!AS20-MIN('02 (ind)'!AS$6:AS$37))/(MAX('02 (ind)'!AS$6:AS$37)-MIN('02 (ind)'!AS$6:AS$37))),ABS(-100+(100*(('02 (ind)'!AS20-MIN('02 (ind)'!AS$6:AS$37))/(MAX('02 (ind)'!AS$6:AS$37)-MIN('02 (ind)'!AS$6:AS$37))))))</f>
        <v>20.689934445774966</v>
      </c>
      <c r="AT21" s="75">
        <f>IF('02 (ind)'!AT$1="si",100*(('02 (ind)'!AT20-MIN('02 (ind)'!AT$6:AT$37))/(MAX('02 (ind)'!AT$6:AT$37)-MIN('02 (ind)'!AT$6:AT$37))),ABS(-100+(100*(('02 (ind)'!AT20-MIN('02 (ind)'!AT$6:AT$37))/(MAX('02 (ind)'!AT$6:AT$37)-MIN('02 (ind)'!AT$6:AT$37))))))</f>
        <v>0</v>
      </c>
      <c r="AU21" s="75">
        <f>IF('02 (ind)'!AU$1="si",100*(('02 (ind)'!AU20-MIN('02 (ind)'!AU$6:AU$37))/(MAX('02 (ind)'!AU$6:AU$37)-MIN('02 (ind)'!AU$6:AU$37))),ABS(-100+(100*(('02 (ind)'!AU20-MIN('02 (ind)'!AU$6:AU$37))/(MAX('02 (ind)'!AU$6:AU$37)-MIN('02 (ind)'!AU$6:AU$37))))))</f>
        <v>44.342507645259943</v>
      </c>
      <c r="AV21" s="75">
        <f>IF('02 (ind)'!AV$1="si",100*(('02 (ind)'!AV20-MIN('02 (ind)'!AV$6:AV$37))/(MAX('02 (ind)'!AV$6:AV$37)-MIN('02 (ind)'!AV$6:AV$37))),ABS(-100+(100*(('02 (ind)'!AV20-MIN('02 (ind)'!AV$6:AV$37))/(MAX('02 (ind)'!AV$6:AV$37)-MIN('02 (ind)'!AV$6:AV$37))))))</f>
        <v>84.055459272097053</v>
      </c>
      <c r="AW21" s="75">
        <f>IF('02 (ind)'!AW$1="si",100*(('02 (ind)'!AW20-MIN('02 (ind)'!AW$6:AW$37))/(MAX('02 (ind)'!AW$6:AW$37)-MIN('02 (ind)'!AW$6:AW$37))),ABS(-100+(100*(('02 (ind)'!AW20-MIN('02 (ind)'!AW$6:AW$37))/(MAX('02 (ind)'!AW$6:AW$37)-MIN('02 (ind)'!AW$6:AW$37))))))</f>
        <v>48.781752203214097</v>
      </c>
      <c r="AX21" s="75">
        <f>IF('02 (ind)'!AX$1="si",100*(('02 (ind)'!AX20-MIN('02 (ind)'!AX$6:AX$37))/(MAX('02 (ind)'!AX$6:AX$37)-MIN('02 (ind)'!AX$6:AX$37))),ABS(-100+(100*(('02 (ind)'!AX20-MIN('02 (ind)'!AX$6:AX$37))/(MAX('02 (ind)'!AX$6:AX$37)-MIN('02 (ind)'!AX$6:AX$37))))))</f>
        <v>21.291400033266903</v>
      </c>
      <c r="AY21" s="75">
        <f>IF('02 (ind)'!AY$1="si",100*(('02 (ind)'!AY20-MIN('02 (ind)'!AY$6:AY$37))/(MAX('02 (ind)'!AY$6:AY$37)-MIN('02 (ind)'!AY$6:AY$37))),ABS(-100+(100*(('02 (ind)'!AY20-MIN('02 (ind)'!AY$6:AY$37))/(MAX('02 (ind)'!AY$6:AY$37)-MIN('02 (ind)'!AY$6:AY$37))))))</f>
        <v>57.469077069457683</v>
      </c>
      <c r="AZ21" s="75">
        <f>IF('02 (ind)'!AZ$1="si",100*(('02 (ind)'!AZ20-MIN('02 (ind)'!AZ$6:AZ$37))/(MAX('02 (ind)'!AZ$6:AZ$37)-MIN('02 (ind)'!AZ$6:AZ$37))),ABS(-100+(100*(('02 (ind)'!AZ20-MIN('02 (ind)'!AZ$6:AZ$37))/(MAX('02 (ind)'!AZ$6:AZ$37)-MIN('02 (ind)'!AZ$6:AZ$37))))))</f>
        <v>5.4474217252176507</v>
      </c>
      <c r="BA21" s="75">
        <f>IF('02 (ind)'!BA$1="si",100*(('02 (ind)'!BA20-MIN('02 (ind)'!BA$6:BA$37))/(MAX('02 (ind)'!BA$6:BA$37)-MIN('02 (ind)'!BA$6:BA$37))),ABS(-100+(100*(('02 (ind)'!BA20-MIN('02 (ind)'!BA$6:BA$37))/(MAX('02 (ind)'!BA$6:BA$37)-MIN('02 (ind)'!BA$6:BA$37))))))</f>
        <v>20.958169074475215</v>
      </c>
      <c r="BB21" s="75">
        <f>IF('02 (ind)'!BB$1="si",100*(('02 (ind)'!BB20-MIN('02 (ind)'!BB$6:BB$37))/(MAX('02 (ind)'!BB$6:BB$37)-MIN('02 (ind)'!BB$6:BB$37))),ABS(-100+(100*(('02 (ind)'!BB20-MIN('02 (ind)'!BB$6:BB$37))/(MAX('02 (ind)'!BB$6:BB$37)-MIN('02 (ind)'!BB$6:BB$37))))))</f>
        <v>3.9022453377335067</v>
      </c>
      <c r="BC21" s="75">
        <f>IF('02 (ind)'!BC$1="si",100*(('02 (ind)'!BC20-MIN('02 (ind)'!BC$6:BC$37))/(MAX('02 (ind)'!BC$6:BC$37)-MIN('02 (ind)'!BC$6:BC$37))),ABS(-100+(100*(('02 (ind)'!BC20-MIN('02 (ind)'!BC$6:BC$37))/(MAX('02 (ind)'!BC$6:BC$37)-MIN('02 (ind)'!BC$6:BC$37))))))</f>
        <v>8.0612441830856163</v>
      </c>
      <c r="BD21" s="75">
        <f>IF('02 (ind)'!BD$1="si",100*(('02 (ind)'!BD20-MIN('02 (ind)'!BD$6:BD$37))/(MAX('02 (ind)'!BD$6:BD$37)-MIN('02 (ind)'!BD$6:BD$37))),ABS(-100+(100*(('02 (ind)'!BD20-MIN('02 (ind)'!BD$6:BD$37))/(MAX('02 (ind)'!BD$6:BD$37)-MIN('02 (ind)'!BD$6:BD$37))))))</f>
        <v>52.681793403452595</v>
      </c>
      <c r="BE21" s="75">
        <f>IF('02 (ind)'!BE$1="si",100*(('02 (ind)'!BE20-MIN('02 (ind)'!BE$6:BE$37))/(MAX('02 (ind)'!BE$6:BE$37)-MIN('02 (ind)'!BE$6:BE$37))),ABS(-100+(100*(('02 (ind)'!BE20-MIN('02 (ind)'!BE$6:BE$37))/(MAX('02 (ind)'!BE$6:BE$37)-MIN('02 (ind)'!BE$6:BE$37))))))</f>
        <v>2.9922779922779927</v>
      </c>
      <c r="BF21" s="75">
        <f>IF('02 (ind)'!BF$1="si",100*(('02 (ind)'!BF20-MIN('02 (ind)'!BF$6:BF$37))/(MAX('02 (ind)'!BF$6:BF$37)-MIN('02 (ind)'!BF$6:BF$37))),ABS(-100+(100*(('02 (ind)'!BF20-MIN('02 (ind)'!BF$6:BF$37))/(MAX('02 (ind)'!BF$6:BF$37)-MIN('02 (ind)'!BF$6:BF$37))))))</f>
        <v>41.725020529332852</v>
      </c>
      <c r="BG21" s="75">
        <f>IF('02 (ind)'!BG$1="si",100*(('02 (ind)'!BG20-MIN('02 (ind)'!BG$6:BG$37))/(MAX('02 (ind)'!BG$6:BG$37)-MIN('02 (ind)'!BG$6:BG$37))),ABS(-100+(100*(('02 (ind)'!BG20-MIN('02 (ind)'!BG$6:BG$37))/(MAX('02 (ind)'!BG$6:BG$37)-MIN('02 (ind)'!BG$6:BG$37))))))</f>
        <v>27.935848054861356</v>
      </c>
      <c r="BH21" s="75">
        <f>IF('02 (ind)'!BH$1="si",100*(('02 (ind)'!BH20-MIN('02 (ind)'!BH$6:BH$37))/(MAX('02 (ind)'!BH$6:BH$37)-MIN('02 (ind)'!BH$6:BH$37))),ABS(-100+(100*(('02 (ind)'!BH20-MIN('02 (ind)'!BH$6:BH$37))/(MAX('02 (ind)'!BH$6:BH$37)-MIN('02 (ind)'!BH$6:BH$37))))))</f>
        <v>16.131281368870525</v>
      </c>
      <c r="BI21" s="75">
        <f>IF('02 (ind)'!BI$1="si",100*(('02 (ind)'!BI20-MIN('02 (ind)'!BI$6:BI$37))/(MAX('02 (ind)'!BI$6:BI$37)-MIN('02 (ind)'!BI$6:BI$37))),ABS(-100+(100*(('02 (ind)'!BI20-MIN('02 (ind)'!BI$6:BI$37))/(MAX('02 (ind)'!BI$6:BI$37)-MIN('02 (ind)'!BI$6:BI$37))))))</f>
        <v>98.505764139993289</v>
      </c>
      <c r="BJ21" s="75">
        <f>IF('02 (ind)'!BJ$1="si",100*(('02 (ind)'!BJ20-MIN('02 (ind)'!BJ$6:BJ$37))/(MAX('02 (ind)'!BJ$6:BJ$37)-MIN('02 (ind)'!BJ$6:BJ$37))),ABS(-100+(100*(('02 (ind)'!BJ20-MIN('02 (ind)'!BJ$6:BJ$37))/(MAX('02 (ind)'!BJ$6:BJ$37)-MIN('02 (ind)'!BJ$6:BJ$37))))))</f>
        <v>4.8790030142831599E-2</v>
      </c>
      <c r="BK21" s="75">
        <f>IF('02 (ind)'!BK$1="si",100*(('02 (ind)'!BK20-MIN('02 (ind)'!BK$6:BK$37))/(MAX('02 (ind)'!BK$6:BK$37)-MIN('02 (ind)'!BK$6:BK$37))),ABS(-100+(100*(('02 (ind)'!BK20-MIN('02 (ind)'!BK$6:BK$37))/(MAX('02 (ind)'!BK$6:BK$37)-MIN('02 (ind)'!BK$6:BK$37))))))</f>
        <v>3.103485968477679</v>
      </c>
      <c r="BL21" s="75">
        <f>IF('02 (ind)'!BL$1="si",100*(('02 (ind)'!BL20-MIN('02 (ind)'!BL$6:BL$37))/(MAX('02 (ind)'!BL$6:BL$37)-MIN('02 (ind)'!BL$6:BL$37))),ABS(-100+(100*(('02 (ind)'!BL20-MIN('02 (ind)'!BL$6:BL$37))/(MAX('02 (ind)'!BL$6:BL$37)-MIN('02 (ind)'!BL$6:BL$37))))))</f>
        <v>3.3057851239669422</v>
      </c>
      <c r="BM21" s="75">
        <f>IF('02 (ind)'!BM$1="si",100*(('02 (ind)'!BM20-MIN('02 (ind)'!BM$6:BM$37))/(MAX('02 (ind)'!BM$6:BM$37)-MIN('02 (ind)'!BM$6:BM$37))),ABS(-100+(100*(('02 (ind)'!BM20-MIN('02 (ind)'!BM$6:BM$37))/(MAX('02 (ind)'!BM$6:BM$37)-MIN('02 (ind)'!BM$6:BM$37))))))</f>
        <v>15.639147559069821</v>
      </c>
      <c r="BN21" s="75">
        <f>IF('02 (ind)'!BN$1="si",100*(('02 (ind)'!BN20-MIN('02 (ind)'!BN$6:BN$37))/(MAX('02 (ind)'!BN$6:BN$37)-MIN('02 (ind)'!BN$6:BN$37))),ABS(-100+(100*(('02 (ind)'!BN20-MIN('02 (ind)'!BN$6:BN$37))/(MAX('02 (ind)'!BN$6:BN$37)-MIN('02 (ind)'!BN$6:BN$37))))))</f>
        <v>4.9243194285249103</v>
      </c>
      <c r="BO21" s="75">
        <f>IF('02 (ind)'!BO$1="si",100*(('02 (ind)'!BO20-MIN('02 (ind)'!BO$6:BO$37))/(MAX('02 (ind)'!BO$6:BO$37)-MIN('02 (ind)'!BO$6:BO$37))),ABS(-100+(100*(('02 (ind)'!BO20-MIN('02 (ind)'!BO$6:BO$37))/(MAX('02 (ind)'!BO$6:BO$37)-MIN('02 (ind)'!BO$6:BO$37))))))</f>
        <v>14.458502317261338</v>
      </c>
      <c r="BP21" s="75">
        <f>IF('02 (ind)'!BP$1="si",100*(('02 (ind)'!BP20-MIN('02 (ind)'!BP$6:BP$37))/(MAX('02 (ind)'!BP$6:BP$37)-MIN('02 (ind)'!BP$6:BP$37))),ABS(-100+(100*(('02 (ind)'!BP20-MIN('02 (ind)'!BP$6:BP$37))/(MAX('02 (ind)'!BP$6:BP$37)-MIN('02 (ind)'!BP$6:BP$37))))))</f>
        <v>3.0866743405509407</v>
      </c>
      <c r="BQ21" s="75">
        <f>IF('02 (ind)'!BQ$1="si",100*(('02 (ind)'!BQ20-MIN('02 (ind)'!BQ$6:BQ$37))/(MAX('02 (ind)'!BQ$6:BQ$37)-MIN('02 (ind)'!BQ$6:BQ$37))),ABS(-100+(100*(('02 (ind)'!BQ20-MIN('02 (ind)'!BQ$6:BQ$37))/(MAX('02 (ind)'!BQ$6:BQ$37)-MIN('02 (ind)'!BQ$6:BQ$37))))))</f>
        <v>11.55117634392891</v>
      </c>
      <c r="BR21" s="75">
        <f>IF('02 (ind)'!BR$1="si",100*(('02 (ind)'!BR20-MIN('02 (ind)'!BR$6:BR$37))/(MAX('02 (ind)'!BR$6:BR$37)-MIN('02 (ind)'!BR$6:BR$37))),ABS(-100+(100*(('02 (ind)'!BR20-MIN('02 (ind)'!BR$6:BR$37))/(MAX('02 (ind)'!BP$6:BP$37)-MIN('02 (ind)'!BR$6:BR$37))))))</f>
        <v>25.195898446245462</v>
      </c>
      <c r="BS21" s="75">
        <f>IF('02 (ind)'!BS$1="si",100*(('02 (ind)'!BS20-MIN('02 (ind)'!BS$6:BS$37))/(MAX('02 (ind)'!BS$6:BS$37)-MIN('02 (ind)'!BS$6:BS$37))),ABS(-100+(100*(('02 (ind)'!BS20-MIN('02 (ind)'!BS$6:BS$37))/(MAX('02 (ind)'!BQ$6:BQ$37)-MIN('02 (ind)'!BS$6:BS$37))))))</f>
        <v>73.731955041364344</v>
      </c>
      <c r="BT21" s="75">
        <f>IF('02 (ind)'!BT$1="si",100*(('02 (ind)'!BT20-MIN('02 (ind)'!BT$6:BT$37))/(MAX('02 (ind)'!BT$6:BT$37)-MIN('02 (ind)'!BT$6:BT$37))),ABS(-100+(100*(('02 (ind)'!BT20-MIN('02 (ind)'!BT$6:BT$37))/(MAX('02 (ind)'!BR$6:BR$37)-MIN('02 (ind)'!BT$6:BT$37))))))</f>
        <v>85.454205000000002</v>
      </c>
      <c r="BU21" s="75">
        <f>IF('02 (ind)'!BU$1="si",100*(('02 (ind)'!BU20-MIN('02 (ind)'!BU$6:BU$37))/(MAX('02 (ind)'!BU$6:BU$37)-MIN('02 (ind)'!BU$6:BU$37))),ABS(-100+(100*(('02 (ind)'!BU20-MIN('02 (ind)'!BU$6:BU$37))/(MAX('02 (ind)'!BU$6:BU$37)-MIN('02 (ind)'!BU$6:BU$37))))))</f>
        <v>35.201881615052926</v>
      </c>
      <c r="BV21" s="75">
        <f>IF('02 (ind)'!BV$1="si",100*(('02 (ind)'!BV20-MIN('02 (ind)'!BV$6:BV$37))/(MAX('02 (ind)'!BV$6:BV$37)-MIN('02 (ind)'!BV$6:BV$37))),ABS(-100+(100*(('02 (ind)'!BV20-MIN('02 (ind)'!BV$6:BV$37))/(MAX('02 (ind)'!BV$6:BV$37)-MIN('02 (ind)'!BV$6:BV$37))))))</f>
        <v>61.005353955978592</v>
      </c>
      <c r="BW21" s="75">
        <f>IF('02 (ind)'!BW$1="si",100*(('02 (ind)'!BW20-MIN('02 (ind)'!BW$6:BW$37))/(MAX('02 (ind)'!BW$6:BW$37)-MIN('02 (ind)'!BW$6:BW$37))),ABS(-100+(100*(('02 (ind)'!BW20-MIN('02 (ind)'!BW$6:BW$37))/(MAX('02 (ind)'!BW$6:BW$37)-MIN('02 (ind)'!BW$6:BW$37))))))</f>
        <v>65.625410158813494</v>
      </c>
      <c r="BX21" s="75">
        <f>IF('02 (ind)'!BX$1="si",100*(('02 (ind)'!BX20-MIN('02 (ind)'!BX$6:BX$37))/(MAX('02 (ind)'!BX$6:BX$37)-MIN('02 (ind)'!BX$6:BX$37))),ABS(-100+(100*(('02 (ind)'!BX20-MIN('02 (ind)'!BX$6:BX$37))/(MAX('02 (ind)'!BX$6:BX$37)-MIN('02 (ind)'!BX$6:BX$37))))))</f>
        <v>36.077426604979358</v>
      </c>
      <c r="BY21" s="75">
        <f>IF('02 (ind)'!BY$1="si",100*(('02 (ind)'!BY20-MIN('02 (ind)'!BY$6:BY$37))/(MAX('02 (ind)'!BY$6:BY$37)-MIN('02 (ind)'!BY$6:BY$37))),ABS(-100+(100*(('02 (ind)'!BY20-MIN('02 (ind)'!BY$6:BY$37))/(MAX('02 (ind)'!BY$6:BY$37)-MIN('02 (ind)'!BY$6:BY$37))))))</f>
        <v>0</v>
      </c>
      <c r="BZ21" s="75">
        <f>IF('02 (ind)'!BZ$1="si",100*(('02 (ind)'!BZ20-MIN('02 (ind)'!BZ$6:BZ$37))/(MAX('02 (ind)'!BZ$6:BZ$37)-MIN('02 (ind)'!BZ$6:BZ$37))),ABS(-100+(100*(('02 (ind)'!BZ20-MIN('02 (ind)'!BZ$6:BZ$37))/(MAX('02 (ind)'!BZ$6:BZ$37)-MIN('02 (ind)'!BZ$6:BZ$37))))))</f>
        <v>93.85935755956595</v>
      </c>
      <c r="CA21" s="75">
        <f>IF('02 (ind)'!CA$1="si",100*(('02 (ind)'!CA20-MIN('02 (ind)'!CA$6:CA$37))/(MAX('02 (ind)'!CA$6:CA$37)-MIN('02 (ind)'!CA$6:CA$37))),ABS(-100+(100*(('02 (ind)'!CA20-MIN('02 (ind)'!CA$6:CA$37))/(MAX('02 (ind)'!CA$6:CA$37)-MIN('02 (ind)'!CA$6:CA$37))))))</f>
        <v>100</v>
      </c>
      <c r="CB21" s="75">
        <f>IF('02 (ind)'!CB$1="si",100*(('02 (ind)'!CB20-MIN('02 (ind)'!CB$6:CB$37))/(MAX('02 (ind)'!CB$6:CB$37)-MIN('02 (ind)'!CB$6:CB$37))),ABS(-100+(100*(('02 (ind)'!CB20-MIN('02 (ind)'!CB$6:CB$37))/(MAX('02 (ind)'!CB$6:CB$37)-MIN('02 (ind)'!CB$6:CB$37))))))</f>
        <v>20.608108108108098</v>
      </c>
      <c r="CC21" s="75">
        <f>IF('02 (ind)'!CC$1="si",100*(('02 (ind)'!CC20-MIN('02 (ind)'!CC$6:CC$37))/(MAX('02 (ind)'!CC$6:CC$37)-MIN('02 (ind)'!CC$6:CC$37))),ABS(-100+(100*(('02 (ind)'!CC20-MIN('02 (ind)'!CC$6:CC$37))/(MAX('02 (ind)'!CC$6:CC$37)-MIN('02 (ind)'!CC$6:CC$37))))))</f>
        <v>33.293072854317359</v>
      </c>
      <c r="CD21" s="75">
        <f>IF('02 (ind)'!CD$1="si",100*(('02 (ind)'!CD20-MIN('02 (ind)'!CD$6:CD$37))/(MAX('02 (ind)'!CD$6:CD$37)-MIN('02 (ind)'!CD$6:CD$37))),ABS(-100+(100*(('02 (ind)'!CD20-MIN('02 (ind)'!CD$6:CD$37))/(MAX('02 (ind)'!CD$6:CD$37)-MIN('02 (ind)'!CD$6:CD$37))))))</f>
        <v>0.20145304766351554</v>
      </c>
      <c r="CE21" s="75">
        <f>IF('02 (ind)'!CE$1="si",100*(('02 (ind)'!CE20-MIN('02 (ind)'!CE$6:CE$37))/(MAX('02 (ind)'!CE$6:CE$37)-MIN('02 (ind)'!CE$6:CE$37))),ABS(-100+(100*(('02 (ind)'!CE20-MIN('02 (ind)'!CE$6:CE$37))/(MAX('02 (ind)'!CE$6:CE$37)-MIN('02 (ind)'!CE$6:CE$37))))))</f>
        <v>4.4483547572239015</v>
      </c>
      <c r="CF21" s="75">
        <f>IF('02 (ind)'!CF$1="si",100*(('02 (ind)'!CF20-MIN('02 (ind)'!CF$6:CF$37))/(MAX('02 (ind)'!CF$6:CF$37)-MIN('02 (ind)'!CF$6:CF$37))),ABS(-100+(100*(('02 (ind)'!CF20-MIN('02 (ind)'!CF$6:CF$37))/(MAX('02 (ind)'!CF$6:CF$37)-MIN('02 (ind)'!CF$6:CF$37))))))</f>
        <v>12.209956257551827</v>
      </c>
      <c r="CG21" s="75">
        <f>IF('02 (ind)'!CG$1="si",100*(('02 (ind)'!CG20-MIN('02 (ind)'!CG$6:CG$37))/(MAX('02 (ind)'!CG$6:CG$37)-MIN('02 (ind)'!CG$6:CG$37))),ABS(-100+(100*(('02 (ind)'!CG20-MIN('02 (ind)'!CG$6:CG$37))/(MAX('02 (ind)'!CG$6:CG$37)-MIN('02 (ind)'!CG$6:CG$37))))))</f>
        <v>12.431638707625689</v>
      </c>
      <c r="CH21" s="75">
        <f>IF('02 (ind)'!CH$1="si",100*(('02 (ind)'!CH20-MIN('02 (ind)'!CH$6:CH$37))/(MAX('02 (ind)'!CH$6:CH$37)-MIN('02 (ind)'!CH$6:CH$37))),ABS(-100+(100*(('02 (ind)'!CH20-MIN('02 (ind)'!CH$6:CH$37))/(MAX('02 (ind)'!CH$6:CH$37)-MIN('02 (ind)'!CH$6:CH$37))))))</f>
        <v>0</v>
      </c>
      <c r="CI21" s="75">
        <f>IF('02 (ind)'!CI$1="si",100*(('02 (ind)'!CI20-MIN('02 (ind)'!CI$6:CI$37))/(MAX('02 (ind)'!CI$6:CI$37)-MIN('02 (ind)'!CI$6:CI$37))),ABS(-100+(100*(('02 (ind)'!CI20-MIN('02 (ind)'!CI$6:CI$37))/(MAX('02 (ind)'!CI$6:CI$37)-MIN('02 (ind)'!CI$6:CI$37))))))</f>
        <v>24.36448935265318</v>
      </c>
      <c r="CJ21" s="75">
        <f>IF('02 (ind)'!CJ$1="si",100*(('02 (ind)'!CJ20-MIN('02 (ind)'!CJ$6:CJ$37))/(MAX('02 (ind)'!CJ$6:CJ$37)-MIN('02 (ind)'!CJ$6:CJ$37))),ABS(-100+(100*(('02 (ind)'!CJ20-MIN('02 (ind)'!CJ$6:CJ$37))/(MAX('02 (ind)'!CJ$6:CJ$37)-MIN('02 (ind)'!CJ$6:CJ$37))))))</f>
        <v>18.646485494064422</v>
      </c>
      <c r="CK21" s="75">
        <f>IF('02 (ind)'!CK$1="si",100*(('02 (ind)'!CK20-MIN('02 (ind)'!CK$6:CK$37))/(MAX('02 (ind)'!CK$6:CK$37)-MIN('02 (ind)'!CK$6:CK$37))),ABS(-100+(100*(('02 (ind)'!CK20-MIN('02 (ind)'!CK$6:CK$37))/(MAX('02 (ind)'!CK$6:CK$37)-MIN('02 (ind)'!CK$6:CK$37))))))</f>
        <v>17.602493908688867</v>
      </c>
      <c r="CL21" s="75">
        <f>IF('02 (ind)'!CL$1="si",100*(('02 (ind)'!CL20-MIN('02 (ind)'!CL$6:CL$37))/(MAX('02 (ind)'!CL$6:CL$37)-MIN('02 (ind)'!CL$6:CL$37))),ABS(-100+(100*(('02 (ind)'!CL20-MIN('02 (ind)'!CL$6:CL$37))/(MAX('02 (ind)'!CL$6:CL$37)-MIN('02 (ind)'!CL$6:CL$37))))))</f>
        <v>11.355513524441525</v>
      </c>
      <c r="CM21" s="75">
        <f>IF('02 (ind)'!CM$1="si",100*(('02 (ind)'!CM20-MIN('02 (ind)'!CM$6:CM$37))/(MAX('02 (ind)'!CM$6:CM$37)-MIN('02 (ind)'!CM$6:CM$37))),ABS(-100+(100*(('02 (ind)'!CM20-MIN('02 (ind)'!CM$6:CM$37))/(MAX('02 (ind)'!CM$6:CM$37)-MIN('02 (ind)'!CM$6:CM$37))))))</f>
        <v>7.4131632576139461</v>
      </c>
    </row>
    <row r="22" spans="1:91">
      <c r="A22" s="18" t="s">
        <v>151</v>
      </c>
      <c r="B22" s="87">
        <f>IF('02 (ind)'!B$1="si",100*(('02 (ind)'!B21-MIN('02 (ind)'!B$6:B$37))/(MAX('02 (ind)'!B$6:B$37)-MIN('02 (ind)'!B$6:B$37))),ABS(-100+(100*(('02 (ind)'!B21-MIN('02 (ind)'!B$6:B$37))/(MAX('02 (ind)'!B$6:B$37)-MIN('02 (ind)'!B$6:B$37))))))</f>
        <v>7.67698824411743</v>
      </c>
      <c r="C22" s="87">
        <f>IF('02 (ind)'!C$1="si",100*(('02 (ind)'!C21-MIN('02 (ind)'!C$6:C$37))/(MAX('02 (ind)'!C$6:C$37)-MIN('02 (ind)'!C$6:C$37))),ABS(-100+(100*(('02 (ind)'!C21-MIN('02 (ind)'!C$6:C$37))/(MAX('02 (ind)'!C$6:C$37)-MIN('02 (ind)'!C$6:C$37))))))</f>
        <v>16.389227694814366</v>
      </c>
      <c r="D22" s="87">
        <f>IF('02 (ind)'!D$1="si",100*(('02 (ind)'!D21-MIN('02 (ind)'!D$6:D$37))/(MAX('02 (ind)'!D$6:D$37)-MIN('02 (ind)'!D$6:D$37))),ABS(-100+(100*(('02 (ind)'!D21-MIN('02 (ind)'!D$6:D$37))/(MAX('02 (ind)'!D$6:D$37)-MIN('02 (ind)'!D$6:D$37))))))</f>
        <v>91.40553241343774</v>
      </c>
      <c r="E22" s="87">
        <f>IF('02 (ind)'!E$1="si",100*(('02 (ind)'!E21-MIN('02 (ind)'!E$6:E$37))/(MAX('02 (ind)'!E$6:E$37)-MIN('02 (ind)'!E$6:E$37))),ABS(-100+(100*(('02 (ind)'!E21-MIN('02 (ind)'!E$6:E$37))/(MAX('02 (ind)'!E$6:E$37)-MIN('02 (ind)'!E$6:E$37))))))</f>
        <v>65.753424657534254</v>
      </c>
      <c r="F22" s="87">
        <f>IF('02 (ind)'!F$1="si",100*(('02 (ind)'!F21-MIN('02 (ind)'!F$6:F$37))/(MAX('02 (ind)'!F$6:F$37)-MIN('02 (ind)'!F$6:F$37))),ABS(-100+(100*(('02 (ind)'!F21-MIN('02 (ind)'!F$6:F$37))/(MAX('02 (ind)'!F$6:F$37)-MIN('02 (ind)'!F$6:F$37))))))</f>
        <v>32.624113475177296</v>
      </c>
      <c r="G22" s="87">
        <f>IF('02 (ind)'!G$1="si",100*(('02 (ind)'!G21-MIN('02 (ind)'!G$6:G$37))/(MAX('02 (ind)'!G$6:G$37)-MIN('02 (ind)'!G$6:G$37))),ABS(-100+(100*(('02 (ind)'!G21-MIN('02 (ind)'!G$6:G$37))/(MAX('02 (ind)'!G$6:G$37)-MIN('02 (ind)'!G$6:G$37))))))</f>
        <v>56.431535269709556</v>
      </c>
      <c r="H22" s="87">
        <f>IF('02 (ind)'!H$1="si",100*(('02 (ind)'!H21-MIN('02 (ind)'!H$6:H$37))/(MAX('02 (ind)'!H$6:H$37)-MIN('02 (ind)'!H$6:H$37))),ABS(-100+(100*(('02 (ind)'!H21-MIN('02 (ind)'!H$6:H$37))/(MAX('02 (ind)'!H$6:H$37)-MIN('02 (ind)'!H$6:H$37))))))</f>
        <v>73.277661795407084</v>
      </c>
      <c r="I22" s="87">
        <f>IF('02 (ind)'!I$1="si",100*(('02 (ind)'!I21-MIN('02 (ind)'!I$6:I$37))/(MAX('02 (ind)'!I$6:I$37)-MIN('02 (ind)'!I$6:I$37))),ABS(-100+(100*(('02 (ind)'!I21-MIN('02 (ind)'!I$6:I$37))/(MAX('02 (ind)'!I$6:I$37)-MIN('02 (ind)'!I$6:I$37))))))</f>
        <v>56.480000000000011</v>
      </c>
      <c r="J22" s="87">
        <f>IF('02 (ind)'!J$1="si",100*(('02 (ind)'!J21-MIN('02 (ind)'!J$6:J$37))/(MAX('02 (ind)'!J$6:J$37)-MIN('02 (ind)'!J$6:J$37))),ABS(-100+(100*(('02 (ind)'!J21-MIN('02 (ind)'!J$6:J$37))/(MAX('02 (ind)'!J$6:J$37)-MIN('02 (ind)'!J$6:J$37))))))</f>
        <v>30.63291139240506</v>
      </c>
      <c r="K22" s="87">
        <f>IF('02 (ind)'!K$1="si",100*(('02 (ind)'!K21-MIN('02 (ind)'!K$6:K$37))/(MAX('02 (ind)'!K$6:K$37)-MIN('02 (ind)'!K$6:K$37))),ABS(-100+(100*(('02 (ind)'!K21-MIN('02 (ind)'!K$6:K$37))/(MAX('02 (ind)'!K$6:K$37)-MIN('02 (ind)'!K$6:K$37))))))</f>
        <v>23.636821766070323</v>
      </c>
      <c r="L22" s="87">
        <f>IF('02 (ind)'!L$1="si",100*(('02 (ind)'!L21-MIN('02 (ind)'!L$6:L$37))/(MAX('02 (ind)'!L$6:L$37)-MIN('02 (ind)'!L$6:L$37))),ABS(-100+(100*(('02 (ind)'!L21-MIN('02 (ind)'!L$6:L$37))/(MAX('02 (ind)'!L$6:L$37)-MIN('02 (ind)'!L$6:L$37))))))</f>
        <v>37.624064686003976</v>
      </c>
      <c r="M22" s="87">
        <f>IF('02 (ind)'!M$1="si",100*(('02 (ind)'!M21-MIN('02 (ind)'!M$6:M$37))/(MAX('02 (ind)'!M$6:M$37)-MIN('02 (ind)'!M$6:M$37))),ABS(-100+(100*(('02 (ind)'!M21-MIN('02 (ind)'!M$6:M$37))/(MAX('02 (ind)'!M$6:M$37)-MIN('02 (ind)'!M$6:M$37))))))</f>
        <v>4.5784679933810946</v>
      </c>
      <c r="N22" s="87">
        <f>IF('02 (ind)'!N$1="si",100*(('02 (ind)'!N21-MIN('02 (ind)'!N$6:N$37))/(MAX('02 (ind)'!N$6:N$37)-MIN('02 (ind)'!N$6:N$37))),ABS(-100+(100*(('02 (ind)'!N21-MIN('02 (ind)'!N$6:N$37))/(MAX('02 (ind)'!N$6:N$37)-MIN('02 (ind)'!N$6:N$37))))))</f>
        <v>61.763716724126027</v>
      </c>
      <c r="O22" s="87">
        <f>IF('02 (ind)'!O$1="si",100*(('02 (ind)'!O21-MIN('02 (ind)'!O$6:O$37))/(MAX('02 (ind)'!O$6:O$37)-MIN('02 (ind)'!O$6:O$37))),ABS(-100+(100*(('02 (ind)'!O21-MIN('02 (ind)'!O$6:O$37))/(MAX('02 (ind)'!O$6:O$37)-MIN('02 (ind)'!O$6:O$37))))))</f>
        <v>85.869565217391312</v>
      </c>
      <c r="P22" s="87">
        <f>IF('02 (ind)'!P$1="si",100*(('02 (ind)'!P21-MIN('02 (ind)'!P$6:P$37))/(MAX('02 (ind)'!P$6:P$37)-MIN('02 (ind)'!P$6:P$37))),ABS(-100+(100*(('02 (ind)'!P21-MIN('02 (ind)'!P$6:P$37))/(MAX('02 (ind)'!P$6:P$37)-MIN('02 (ind)'!P$6:P$37))))))</f>
        <v>2.3016708082203454</v>
      </c>
      <c r="Q22" s="87">
        <f>IF('02 (ind)'!Q$1="si",100*(('02 (ind)'!Q21-MIN('02 (ind)'!Q$6:Q$37))/(MAX('02 (ind)'!Q$6:Q$37)-MIN('02 (ind)'!Q$6:Q$37))),ABS(-100+(100*(('02 (ind)'!Q21-MIN('02 (ind)'!Q$6:Q$37))/(MAX('02 (ind)'!Q$6:Q$37)-MIN('02 (ind)'!Q$6:Q$37))))))</f>
        <v>7.1189756509525663</v>
      </c>
      <c r="R22" s="87">
        <f>IF('02 (ind)'!R$1="si",100*(('02 (ind)'!R21-MIN('02 (ind)'!R$6:R$37))/(MAX('02 (ind)'!R$6:R$37)-MIN('02 (ind)'!R$6:R$37))),ABS(-100+(100*(('02 (ind)'!R21-MIN('02 (ind)'!R$6:R$37))/(MAX('02 (ind)'!R$6:R$37)-MIN('02 (ind)'!R$6:R$37))))))</f>
        <v>0.81949925767845611</v>
      </c>
      <c r="S22" s="75">
        <f>ABS(ABS(('02 (ind)'!S21-((MAX('02 (ind)'!S$6:S$37)+MIN('02 (ind)'!S$6:S$37))/2))/(((MAX('02 (ind)'!S$6:S$37)+MIN('02 (ind)'!S$6:S$37))/2)-MAX('02 (ind)'!S$6:S$37))*100)-100)</f>
        <v>47.802013934102725</v>
      </c>
      <c r="T22" s="75">
        <f>IF('02 (ind)'!T$1="si",100*(('02 (ind)'!T21-MIN('02 (ind)'!T$6:T$37))/(MAX('02 (ind)'!T$6:T$37)-MIN('02 (ind)'!T$6:T$37))),ABS(-100+(100*(('02 (ind)'!T21-MIN('02 (ind)'!T$6:T$37))/(MAX('02 (ind)'!T$6:T$37)-MIN('02 (ind)'!T$6:T$37))))))</f>
        <v>7.138369170622731</v>
      </c>
      <c r="U22" s="75">
        <f>IF('02 (ind)'!U$1="si",100*(('02 (ind)'!U21-MIN('02 (ind)'!U$6:U$37))/(MAX('02 (ind)'!U$6:U$37)-MIN('02 (ind)'!U$6:U$37))),ABS(-100+(100*(('02 (ind)'!U21-MIN('02 (ind)'!U$6:U$37))/(MAX('02 (ind)'!U$6:U$37)-MIN('02 (ind)'!U$6:U$37))))))</f>
        <v>100</v>
      </c>
      <c r="V22" s="75">
        <f>IF('02 (ind)'!V$1="si",100*(('02 (ind)'!V21-MIN('02 (ind)'!V$6:V$37))/(MAX('02 (ind)'!V$6:V$37)-MIN('02 (ind)'!V$6:V$37))),ABS(-100+(100*(('02 (ind)'!V21-MIN('02 (ind)'!V$6:V$37))/(MAX('02 (ind)'!V$6:V$37)-MIN('02 (ind)'!V$6:V$37))))))</f>
        <v>100</v>
      </c>
      <c r="W22" s="75">
        <f>IF('02 (ind)'!W$1="si",100*(('02 (ind)'!W21-MIN('02 (ind)'!W$6:W$37))/(MAX('02 (ind)'!W$6:W$37)-MIN('02 (ind)'!W$6:W$37))),ABS(-100+(100*(('02 (ind)'!W21-MIN('02 (ind)'!W$6:W$37))/(MAX('02 (ind)'!W$6:W$37)-MIN('02 (ind)'!W$6:W$37))))))</f>
        <v>11.828375360871529</v>
      </c>
      <c r="X22" s="75">
        <f>IF('02 (ind)'!X$1="si",100*(('02 (ind)'!X21-MIN('02 (ind)'!X$6:X$37))/(MAX('02 (ind)'!X$6:X$37)-MIN('02 (ind)'!X$6:X$37))),ABS(-100+(100*(('02 (ind)'!X21-MIN('02 (ind)'!X$6:X$37))/(MAX('02 (ind)'!X$6:X$37)-MIN('02 (ind)'!X$6:X$37))))))</f>
        <v>47.316014777113345</v>
      </c>
      <c r="Y22" s="75">
        <f>IF('02 (ind)'!Y$1="si",100*(('02 (ind)'!Y21-MIN('02 (ind)'!Y$6:Y$37))/(MAX('02 (ind)'!Y$6:Y$37)-MIN('02 (ind)'!Y$6:Y$37))),ABS(-100+(100*(('02 (ind)'!Y21-MIN('02 (ind)'!Y$6:Y$37))/(MAX('02 (ind)'!Y$6:Y$37)-MIN('02 (ind)'!Y$6:Y$37))))))</f>
        <v>40.167329727474566</v>
      </c>
      <c r="Z22" s="75">
        <f>IF('02 (ind)'!Z$1="si",100*(('02 (ind)'!Z21-MIN('02 (ind)'!Z$6:Z$37))/(MAX('02 (ind)'!Z$6:Z$37)-MIN('02 (ind)'!Z$6:Z$37))),ABS(-100+(100*(('02 (ind)'!Z21-MIN('02 (ind)'!Z$6:Z$37))/(MAX('02 (ind)'!Z$6:Z$37)-MIN('02 (ind)'!Z$6:Z$37))))))</f>
        <v>12.377151381708089</v>
      </c>
      <c r="AA22" s="75">
        <f>IF('02 (ind)'!AA$1="si",100*(('02 (ind)'!AA21-MIN('02 (ind)'!AA$6:AA$37))/(MAX('02 (ind)'!AA$6:AA$37)-MIN('02 (ind)'!AA$6:AA$37))),ABS(-100+(100*(('02 (ind)'!AA21-MIN('02 (ind)'!AA$6:AA$37))/(MAX('02 (ind)'!AA$6:AA$37)-MIN('02 (ind)'!AA$6:AA$37))))))</f>
        <v>43.930539627658796</v>
      </c>
      <c r="AB22" s="75">
        <f>IF('02 (ind)'!AB$1="si",100*(('02 (ind)'!AB21-MIN('02 (ind)'!AB$6:AB$37))/(MAX('02 (ind)'!AB$6:AB$37)-MIN('02 (ind)'!AB$6:AB$37))),ABS(-100+(100*(('02 (ind)'!AB21-MIN('02 (ind)'!AB$6:AB$37))/(MAX('02 (ind)'!AB$6:AB$37)-MIN('02 (ind)'!AB$6:AB$37))))))</f>
        <v>12.75785834570809</v>
      </c>
      <c r="AC22" s="75">
        <f>IF('02 (ind)'!AC$1="si",100*(('02 (ind)'!AC21-MIN('02 (ind)'!AC$6:AC$37))/(MAX('02 (ind)'!AC$6:AC$37)-MIN('02 (ind)'!AC$6:AC$37))),ABS(-100+(100*(('02 (ind)'!AC21-MIN('02 (ind)'!AC$6:AC$37))/(MAX('02 (ind)'!AC$6:AC$37)-MIN('02 (ind)'!AC$6:AC$37))))))</f>
        <v>51.227374097017574</v>
      </c>
      <c r="AD22" s="75">
        <f>IF('02 (ind)'!AD$1="si",100*(('02 (ind)'!AD21-MIN('02 (ind)'!AD$6:AD$37))/(MAX('02 (ind)'!AD$6:AD$37)-MIN('02 (ind)'!AD$6:AD$37))),ABS(-100+(100*(('02 (ind)'!AD21-MIN('02 (ind)'!AD$6:AD$37))/(MAX('02 (ind)'!AD$6:AD$37)-MIN('02 (ind)'!AD$6:AD$37))))))</f>
        <v>52.125702769171731</v>
      </c>
      <c r="AE22" s="75">
        <f>IF('02 (ind)'!AE$1="si",100*(('02 (ind)'!AE21-MIN('02 (ind)'!AE$6:AE$37))/(MAX('02 (ind)'!AE$6:AE$37)-MIN('02 (ind)'!AE$6:AE$37))),ABS(-100+(100*(('02 (ind)'!AE21-MIN('02 (ind)'!AE$6:AE$37))/(MAX('02 (ind)'!AE$6:AE$37)-MIN('02 (ind)'!AE$6:AE$37))))))</f>
        <v>46.891656429693633</v>
      </c>
      <c r="AF22" s="75">
        <f>IF('02 (ind)'!AF$1="si",100*(('02 (ind)'!AF21-MIN('02 (ind)'!AF$6:AF$37))/(MAX('02 (ind)'!AF$6:AF$37)-MIN('02 (ind)'!AF$6:AF$37))),ABS(-100+(100*(('02 (ind)'!AF21-MIN('02 (ind)'!AF$6:AF$37))/(MAX('02 (ind)'!AF$6:AF$37)-MIN('02 (ind)'!AF$6:AF$37))))))</f>
        <v>44.808743169398902</v>
      </c>
      <c r="AG22" s="75">
        <f>IF('02 (ind)'!AG$1="si",100*(('02 (ind)'!AG21-MIN('02 (ind)'!AG$6:AG$37))/(MAX('02 (ind)'!AG$6:AG$37)-MIN('02 (ind)'!AG$6:AG$37))),ABS(-100+(100*(('02 (ind)'!AG21-MIN('02 (ind)'!AG$6:AG$37))/(MAX('02 (ind)'!AG$6:AG$37)-MIN('02 (ind)'!AG$6:AG$37))))))</f>
        <v>21.292775665399219</v>
      </c>
      <c r="AH22" s="75">
        <f>IF('02 (ind)'!AH$1="si",100*(('02 (ind)'!AH21-MIN('02 (ind)'!AH$6:AH$37))/(MAX('02 (ind)'!AH$6:AH$37)-MIN('02 (ind)'!AH$6:AH$37))),ABS(-100+(100*(('02 (ind)'!AH21-MIN('02 (ind)'!AH$6:AH$37))/(MAX('02 (ind)'!AH$6:AH$37)-MIN('02 (ind)'!AH$6:AH$37))))))</f>
        <v>63.924050632911388</v>
      </c>
      <c r="AI22" s="75">
        <f>IF('02 (ind)'!AI$1="si",100*(('02 (ind)'!AI21-MIN('02 (ind)'!AI$6:AI$37))/(MAX('02 (ind)'!AI$6:AI$37)-MIN('02 (ind)'!AI$6:AI$37))),ABS(-100+(100*(('02 (ind)'!AI21-MIN('02 (ind)'!AI$6:AI$37))/(MAX('02 (ind)'!AI$6:AI$37)-MIN('02 (ind)'!AI$6:AI$37))))))</f>
        <v>5.4169310589377027</v>
      </c>
      <c r="AJ22" s="75">
        <f>IF('02 (ind)'!AJ$1="si",100*(('02 (ind)'!AJ21-MIN('02 (ind)'!AJ$6:AJ$37))/(MAX('02 (ind)'!AJ$6:AJ$37)-MIN('02 (ind)'!AJ$6:AJ$37))),ABS(-100+(100*(('02 (ind)'!AJ21-MIN('02 (ind)'!AJ$6:AJ$37))/(MAX('02 (ind)'!AJ$6:AJ$37)-MIN('02 (ind)'!AJ$6:AJ$37))))))</f>
        <v>74.99424626006909</v>
      </c>
      <c r="AK22" s="75">
        <f>IF('02 (ind)'!AK$1="si",100*(('02 (ind)'!AK21-MIN('02 (ind)'!AK$6:AK$37))/(MAX('02 (ind)'!AK$6:AK$37)-MIN('02 (ind)'!AK$6:AK$37))),ABS(-100+(100*(('02 (ind)'!AK21-MIN('02 (ind)'!AK$6:AK$37))/(MAX('02 (ind)'!AK$6:AK$37)-MIN('02 (ind)'!AK$6:AK$37))))))</f>
        <v>11.066013866333773</v>
      </c>
      <c r="AL22" s="75">
        <f>IF('02 (ind)'!AL$1="si",100*(('02 (ind)'!AL21-MIN('02 (ind)'!AL$6:AL$37))/(MAX('02 (ind)'!AL$6:AL$37)-MIN('02 (ind)'!AL$6:AL$37))),ABS(-100+(100*(('02 (ind)'!AL21-MIN('02 (ind)'!AL$6:AL$37))/(MAX('02 (ind)'!AL$6:AL$37)-MIN('02 (ind)'!AL$6:AL$37))))))</f>
        <v>92.569179617512916</v>
      </c>
      <c r="AM22" s="75">
        <f>IF('02 (ind)'!AM$1="si",100*(('02 (ind)'!AM21-MIN('02 (ind)'!AM$6:AM$37))/(MAX('02 (ind)'!AM$6:AM$37)-MIN('02 (ind)'!AM$6:AM$37))),ABS(-100+(100*(('02 (ind)'!AM21-MIN('02 (ind)'!AM$6:AM$37))/(MAX('02 (ind)'!AM$6:AM$37)-MIN('02 (ind)'!AM$6:AM$37))))))</f>
        <v>99.494051613236479</v>
      </c>
      <c r="AN22" s="75">
        <f>IF('02 (ind)'!AN$1="si",100*(('02 (ind)'!AN21-MIN('02 (ind)'!AN$6:AN$37))/(MAX('02 (ind)'!AN$6:AN$37)-MIN('02 (ind)'!AN$6:AN$37))),ABS(-100+(100*(('02 (ind)'!AN21-MIN('02 (ind)'!AN$6:AN$37))/(MAX('02 (ind)'!AN$6:AN$37)-MIN('02 (ind)'!AN$6:AN$37))))))</f>
        <v>27.538058116726134</v>
      </c>
      <c r="AO22" s="75">
        <f>IF('02 (ind)'!AO$1="si",100*(('02 (ind)'!AO21-MIN('02 (ind)'!AO$6:AO$37))/(MAX('02 (ind)'!AO$6:AO$37)-MIN('02 (ind)'!AO$6:AO$37))),ABS(-100+(100*(('02 (ind)'!AO21-MIN('02 (ind)'!AO$6:AO$37))/(MAX('02 (ind)'!AO$6:AO$37)-MIN('02 (ind)'!AO$6:AO$37))))))</f>
        <v>45.698568149875875</v>
      </c>
      <c r="AP22" s="75">
        <f>IF('02 (ind)'!AP$1="si",100*(('02 (ind)'!AP21-MIN('02 (ind)'!AP$6:AP$37))/(MAX('02 (ind)'!AP$6:AP$37)-MIN('02 (ind)'!AP$6:AP$37))),ABS(-100+(100*(('02 (ind)'!AP21-MIN('02 (ind)'!AP$6:AP$37))/(MAX('02 (ind)'!AP$6:AP$37)-MIN('02 (ind)'!AP$6:AP$37))))))</f>
        <v>98.985050199311331</v>
      </c>
      <c r="AQ22" s="75">
        <f>IF('02 (ind)'!AQ$1="si",100*(('02 (ind)'!AQ21-MIN('02 (ind)'!AQ$6:AQ$37))/(MAX('02 (ind)'!AQ$6:AQ$37)-MIN('02 (ind)'!AQ$6:AQ$37))),ABS(-100+(100*(('02 (ind)'!AQ21-MIN('02 (ind)'!AQ$6:AQ$37))/(MAX('02 (ind)'!AQ$6:AQ$37)-MIN('02 (ind)'!AQ$6:AQ$37))))))</f>
        <v>2.6102074142031988</v>
      </c>
      <c r="AR22" s="75">
        <f>IF('02 (ind)'!AR$1="si",100*(('02 (ind)'!AR21-MIN('02 (ind)'!AR$6:AR$37))/(MAX('02 (ind)'!AR$6:AR$37)-MIN('02 (ind)'!AR$6:AR$37))),ABS(-100+(100*(('02 (ind)'!AR21-MIN('02 (ind)'!AR$6:AR$37))/(MAX('02 (ind)'!AR$6:AR$37)-MIN('02 (ind)'!AR$6:AR$37))))))</f>
        <v>32.920364221074365</v>
      </c>
      <c r="AS22" s="75">
        <f>IF('02 (ind)'!AS$1="si",100*(('02 (ind)'!AS21-MIN('02 (ind)'!AS$6:AS$37))/(MAX('02 (ind)'!AS$6:AS$37)-MIN('02 (ind)'!AS$6:AS$37))),ABS(-100+(100*(('02 (ind)'!AS21-MIN('02 (ind)'!AS$6:AS$37))/(MAX('02 (ind)'!AS$6:AS$37)-MIN('02 (ind)'!AS$6:AS$37))))))</f>
        <v>44.971837736315358</v>
      </c>
      <c r="AT22" s="75">
        <f>IF('02 (ind)'!AT$1="si",100*(('02 (ind)'!AT21-MIN('02 (ind)'!AT$6:AT$37))/(MAX('02 (ind)'!AT$6:AT$37)-MIN('02 (ind)'!AT$6:AT$37))),ABS(-100+(100*(('02 (ind)'!AT21-MIN('02 (ind)'!AT$6:AT$37))/(MAX('02 (ind)'!AT$6:AT$37)-MIN('02 (ind)'!AT$6:AT$37))))))</f>
        <v>0</v>
      </c>
      <c r="AU22" s="75">
        <f>IF('02 (ind)'!AU$1="si",100*(('02 (ind)'!AU21-MIN('02 (ind)'!AU$6:AU$37))/(MAX('02 (ind)'!AU$6:AU$37)-MIN('02 (ind)'!AU$6:AU$37))),ABS(-100+(100*(('02 (ind)'!AU21-MIN('02 (ind)'!AU$6:AU$37))/(MAX('02 (ind)'!AU$6:AU$37)-MIN('02 (ind)'!AU$6:AU$37))))))</f>
        <v>51.070336391437301</v>
      </c>
      <c r="AV22" s="75">
        <f>IF('02 (ind)'!AV$1="si",100*(('02 (ind)'!AV21-MIN('02 (ind)'!AV$6:AV$37))/(MAX('02 (ind)'!AV$6:AV$37)-MIN('02 (ind)'!AV$6:AV$37))),ABS(-100+(100*(('02 (ind)'!AV21-MIN('02 (ind)'!AV$6:AV$37))/(MAX('02 (ind)'!AV$6:AV$37)-MIN('02 (ind)'!AV$6:AV$37))))))</f>
        <v>79.37608318890814</v>
      </c>
      <c r="AW22" s="75">
        <f>IF('02 (ind)'!AW$1="si",100*(('02 (ind)'!AW21-MIN('02 (ind)'!AW$6:AW$37))/(MAX('02 (ind)'!AW$6:AW$37)-MIN('02 (ind)'!AW$6:AW$37))),ABS(-100+(100*(('02 (ind)'!AW21-MIN('02 (ind)'!AW$6:AW$37))/(MAX('02 (ind)'!AW$6:AW$37)-MIN('02 (ind)'!AW$6:AW$37))))))</f>
        <v>49.559357179885957</v>
      </c>
      <c r="AX22" s="75">
        <f>IF('02 (ind)'!AX$1="si",100*(('02 (ind)'!AX21-MIN('02 (ind)'!AX$6:AX$37))/(MAX('02 (ind)'!AX$6:AX$37)-MIN('02 (ind)'!AX$6:AX$37))),ABS(-100+(100*(('02 (ind)'!AX21-MIN('02 (ind)'!AX$6:AX$37))/(MAX('02 (ind)'!AX$6:AX$37)-MIN('02 (ind)'!AX$6:AX$37))))))</f>
        <v>26.637702944113308</v>
      </c>
      <c r="AY22" s="75">
        <f>IF('02 (ind)'!AY$1="si",100*(('02 (ind)'!AY21-MIN('02 (ind)'!AY$6:AY$37))/(MAX('02 (ind)'!AY$6:AY$37)-MIN('02 (ind)'!AY$6:AY$37))),ABS(-100+(100*(('02 (ind)'!AY21-MIN('02 (ind)'!AY$6:AY$37))/(MAX('02 (ind)'!AY$6:AY$37)-MIN('02 (ind)'!AY$6:AY$37))))))</f>
        <v>25.166508087535721</v>
      </c>
      <c r="AZ22" s="75">
        <f>IF('02 (ind)'!AZ$1="si",100*(('02 (ind)'!AZ21-MIN('02 (ind)'!AZ$6:AZ$37))/(MAX('02 (ind)'!AZ$6:AZ$37)-MIN('02 (ind)'!AZ$6:AZ$37))),ABS(-100+(100*(('02 (ind)'!AZ21-MIN('02 (ind)'!AZ$6:AZ$37))/(MAX('02 (ind)'!AZ$6:AZ$37)-MIN('02 (ind)'!AZ$6:AZ$37))))))</f>
        <v>3.7118703419769221</v>
      </c>
      <c r="BA22" s="75">
        <f>IF('02 (ind)'!BA$1="si",100*(('02 (ind)'!BA21-MIN('02 (ind)'!BA$6:BA$37))/(MAX('02 (ind)'!BA$6:BA$37)-MIN('02 (ind)'!BA$6:BA$37))),ABS(-100+(100*(('02 (ind)'!BA21-MIN('02 (ind)'!BA$6:BA$37))/(MAX('02 (ind)'!BA$6:BA$37)-MIN('02 (ind)'!BA$6:BA$37))))))</f>
        <v>23.625422341758366</v>
      </c>
      <c r="BB22" s="75">
        <f>IF('02 (ind)'!BB$1="si",100*(('02 (ind)'!BB21-MIN('02 (ind)'!BB$6:BB$37))/(MAX('02 (ind)'!BB$6:BB$37)-MIN('02 (ind)'!BB$6:BB$37))),ABS(-100+(100*(('02 (ind)'!BB21-MIN('02 (ind)'!BB$6:BB$37))/(MAX('02 (ind)'!BB$6:BB$37)-MIN('02 (ind)'!BB$6:BB$37))))))</f>
        <v>2.1771179863359786</v>
      </c>
      <c r="BC22" s="75">
        <f>IF('02 (ind)'!BC$1="si",100*(('02 (ind)'!BC21-MIN('02 (ind)'!BC$6:BC$37))/(MAX('02 (ind)'!BC$6:BC$37)-MIN('02 (ind)'!BC$6:BC$37))),ABS(-100+(100*(('02 (ind)'!BC21-MIN('02 (ind)'!BC$6:BC$37))/(MAX('02 (ind)'!BC$6:BC$37)-MIN('02 (ind)'!BC$6:BC$37))))))</f>
        <v>9.1449551153314346</v>
      </c>
      <c r="BD22" s="75">
        <f>IF('02 (ind)'!BD$1="si",100*(('02 (ind)'!BD21-MIN('02 (ind)'!BD$6:BD$37))/(MAX('02 (ind)'!BD$6:BD$37)-MIN('02 (ind)'!BD$6:BD$37))),ABS(-100+(100*(('02 (ind)'!BD21-MIN('02 (ind)'!BD$6:BD$37))/(MAX('02 (ind)'!BD$6:BD$37)-MIN('02 (ind)'!BD$6:BD$37))))))</f>
        <v>63.28870971917128</v>
      </c>
      <c r="BE22" s="75">
        <f>IF('02 (ind)'!BE$1="si",100*(('02 (ind)'!BE21-MIN('02 (ind)'!BE$6:BE$37))/(MAX('02 (ind)'!BE$6:BE$37)-MIN('02 (ind)'!BE$6:BE$37))),ABS(-100+(100*(('02 (ind)'!BE21-MIN('02 (ind)'!BE$6:BE$37))/(MAX('02 (ind)'!BE$6:BE$37)-MIN('02 (ind)'!BE$6:BE$37))))))</f>
        <v>11.776061776061775</v>
      </c>
      <c r="BF22" s="75">
        <f>IF('02 (ind)'!BF$1="si",100*(('02 (ind)'!BF21-MIN('02 (ind)'!BF$6:BF$37))/(MAX('02 (ind)'!BF$6:BF$37)-MIN('02 (ind)'!BF$6:BF$37))),ABS(-100+(100*(('02 (ind)'!BF21-MIN('02 (ind)'!BF$6:BF$37))/(MAX('02 (ind)'!BF$6:BF$37)-MIN('02 (ind)'!BF$6:BF$37))))))</f>
        <v>13.212713796859935</v>
      </c>
      <c r="BG22" s="75">
        <f>IF('02 (ind)'!BG$1="si",100*(('02 (ind)'!BG21-MIN('02 (ind)'!BG$6:BG$37))/(MAX('02 (ind)'!BG$6:BG$37)-MIN('02 (ind)'!BG$6:BG$37))),ABS(-100+(100*(('02 (ind)'!BG21-MIN('02 (ind)'!BG$6:BG$37))/(MAX('02 (ind)'!BG$6:BG$37)-MIN('02 (ind)'!BG$6:BG$37))))))</f>
        <v>41.238498583384938</v>
      </c>
      <c r="BH22" s="75">
        <f>IF('02 (ind)'!BH$1="si",100*(('02 (ind)'!BH21-MIN('02 (ind)'!BH$6:BH$37))/(MAX('02 (ind)'!BH$6:BH$37)-MIN('02 (ind)'!BH$6:BH$37))),ABS(-100+(100*(('02 (ind)'!BH21-MIN('02 (ind)'!BH$6:BH$37))/(MAX('02 (ind)'!BH$6:BH$37)-MIN('02 (ind)'!BH$6:BH$37))))))</f>
        <v>14.048843614347989</v>
      </c>
      <c r="BI22" s="75">
        <f>IF('02 (ind)'!BI$1="si",100*(('02 (ind)'!BI21-MIN('02 (ind)'!BI$6:BI$37))/(MAX('02 (ind)'!BI$6:BI$37)-MIN('02 (ind)'!BI$6:BI$37))),ABS(-100+(100*(('02 (ind)'!BI21-MIN('02 (ind)'!BI$6:BI$37))/(MAX('02 (ind)'!BI$6:BI$37)-MIN('02 (ind)'!BI$6:BI$37))))))</f>
        <v>99.868238859945279</v>
      </c>
      <c r="BJ22" s="75">
        <f>IF('02 (ind)'!BJ$1="si",100*(('02 (ind)'!BJ21-MIN('02 (ind)'!BJ$6:BJ$37))/(MAX('02 (ind)'!BJ$6:BJ$37)-MIN('02 (ind)'!BJ$6:BJ$37))),ABS(-100+(100*(('02 (ind)'!BJ21-MIN('02 (ind)'!BJ$6:BJ$37))/(MAX('02 (ind)'!BJ$6:BJ$37)-MIN('02 (ind)'!BJ$6:BJ$37))))))</f>
        <v>29.054012672236517</v>
      </c>
      <c r="BK22" s="75">
        <f>IF('02 (ind)'!BK$1="si",100*(('02 (ind)'!BK21-MIN('02 (ind)'!BK$6:BK$37))/(MAX('02 (ind)'!BK$6:BK$37)-MIN('02 (ind)'!BK$6:BK$37))),ABS(-100+(100*(('02 (ind)'!BK21-MIN('02 (ind)'!BK$6:BK$37))/(MAX('02 (ind)'!BK$6:BK$37)-MIN('02 (ind)'!BK$6:BK$37))))))</f>
        <v>5.1411902952474744</v>
      </c>
      <c r="BL22" s="75">
        <f>IF('02 (ind)'!BL$1="si",100*(('02 (ind)'!BL21-MIN('02 (ind)'!BL$6:BL$37))/(MAX('02 (ind)'!BL$6:BL$37)-MIN('02 (ind)'!BL$6:BL$37))),ABS(-100+(100*(('02 (ind)'!BL21-MIN('02 (ind)'!BL$6:BL$37))/(MAX('02 (ind)'!BL$6:BL$37)-MIN('02 (ind)'!BL$6:BL$37))))))</f>
        <v>21.487603305785125</v>
      </c>
      <c r="BM22" s="75">
        <f>IF('02 (ind)'!BM$1="si",100*(('02 (ind)'!BM21-MIN('02 (ind)'!BM$6:BM$37))/(MAX('02 (ind)'!BM$6:BM$37)-MIN('02 (ind)'!BM$6:BM$37))),ABS(-100+(100*(('02 (ind)'!BM21-MIN('02 (ind)'!BM$6:BM$37))/(MAX('02 (ind)'!BM$6:BM$37)-MIN('02 (ind)'!BM$6:BM$37))))))</f>
        <v>20.698754378179903</v>
      </c>
      <c r="BN22" s="75">
        <f>IF('02 (ind)'!BN$1="si",100*(('02 (ind)'!BN21-MIN('02 (ind)'!BN$6:BN$37))/(MAX('02 (ind)'!BN$6:BN$37)-MIN('02 (ind)'!BN$6:BN$37))),ABS(-100+(100*(('02 (ind)'!BN21-MIN('02 (ind)'!BN$6:BN$37))/(MAX('02 (ind)'!BN$6:BN$37)-MIN('02 (ind)'!BN$6:BN$37))))))</f>
        <v>1.8086190815890864</v>
      </c>
      <c r="BO22" s="75">
        <f>IF('02 (ind)'!BO$1="si",100*(('02 (ind)'!BO21-MIN('02 (ind)'!BO$6:BO$37))/(MAX('02 (ind)'!BO$6:BO$37)-MIN('02 (ind)'!BO$6:BO$37))),ABS(-100+(100*(('02 (ind)'!BO21-MIN('02 (ind)'!BO$6:BO$37))/(MAX('02 (ind)'!BO$6:BO$37)-MIN('02 (ind)'!BO$6:BO$37))))))</f>
        <v>46.017288853273392</v>
      </c>
      <c r="BP22" s="75">
        <f>IF('02 (ind)'!BP$1="si",100*(('02 (ind)'!BP21-MIN('02 (ind)'!BP$6:BP$37))/(MAX('02 (ind)'!BP$6:BP$37)-MIN('02 (ind)'!BP$6:BP$37))),ABS(-100+(100*(('02 (ind)'!BP21-MIN('02 (ind)'!BP$6:BP$37))/(MAX('02 (ind)'!BP$6:BP$37)-MIN('02 (ind)'!BP$6:BP$37))))))</f>
        <v>20.489830858845586</v>
      </c>
      <c r="BQ22" s="75">
        <f>IF('02 (ind)'!BQ$1="si",100*(('02 (ind)'!BQ21-MIN('02 (ind)'!BQ$6:BQ$37))/(MAX('02 (ind)'!BQ$6:BQ$37)-MIN('02 (ind)'!BQ$6:BQ$37))),ABS(-100+(100*(('02 (ind)'!BQ21-MIN('02 (ind)'!BQ$6:BQ$37))/(MAX('02 (ind)'!BQ$6:BQ$37)-MIN('02 (ind)'!BQ$6:BQ$37))))))</f>
        <v>9.0236912694510263</v>
      </c>
      <c r="BR22" s="75">
        <f>IF('02 (ind)'!BR$1="si",100*(('02 (ind)'!BR21-MIN('02 (ind)'!BR$6:BR$37))/(MAX('02 (ind)'!BR$6:BR$37)-MIN('02 (ind)'!BR$6:BR$37))),ABS(-100+(100*(('02 (ind)'!BR21-MIN('02 (ind)'!BR$6:BR$37))/(MAX('02 (ind)'!BP$6:BP$37)-MIN('02 (ind)'!BR$6:BR$37))))))</f>
        <v>19.182845552013909</v>
      </c>
      <c r="BS22" s="75">
        <f>IF('02 (ind)'!BS$1="si",100*(('02 (ind)'!BS21-MIN('02 (ind)'!BS$6:BS$37))/(MAX('02 (ind)'!BS$6:BS$37)-MIN('02 (ind)'!BS$6:BS$37))),ABS(-100+(100*(('02 (ind)'!BS21-MIN('02 (ind)'!BS$6:BS$37))/(MAX('02 (ind)'!BQ$6:BQ$37)-MIN('02 (ind)'!BS$6:BS$37))))))</f>
        <v>26.978544251522109</v>
      </c>
      <c r="BT22" s="75">
        <f>IF('02 (ind)'!BT$1="si",100*(('02 (ind)'!BT21-MIN('02 (ind)'!BT$6:BT$37))/(MAX('02 (ind)'!BT$6:BT$37)-MIN('02 (ind)'!BT$6:BT$37))),ABS(-100+(100*(('02 (ind)'!BT21-MIN('02 (ind)'!BT$6:BT$37))/(MAX('02 (ind)'!BR$6:BR$37)-MIN('02 (ind)'!BT$6:BT$37))))))</f>
        <v>98.558081250000001</v>
      </c>
      <c r="BU22" s="75">
        <f>IF('02 (ind)'!BU$1="si",100*(('02 (ind)'!BU21-MIN('02 (ind)'!BU$6:BU$37))/(MAX('02 (ind)'!BU$6:BU$37)-MIN('02 (ind)'!BU$6:BU$37))),ABS(-100+(100*(('02 (ind)'!BU21-MIN('02 (ind)'!BU$6:BU$37))/(MAX('02 (ind)'!BU$6:BU$37)-MIN('02 (ind)'!BU$6:BU$37))))))</f>
        <v>55.468443747549976</v>
      </c>
      <c r="BV22" s="75">
        <f>IF('02 (ind)'!BV$1="si",100*(('02 (ind)'!BV21-MIN('02 (ind)'!BV$6:BV$37))/(MAX('02 (ind)'!BV$6:BV$37)-MIN('02 (ind)'!BV$6:BV$37))),ABS(-100+(100*(('02 (ind)'!BV21-MIN('02 (ind)'!BV$6:BV$37))/(MAX('02 (ind)'!BV$6:BV$37)-MIN('02 (ind)'!BV$6:BV$37))))))</f>
        <v>65.348007138607983</v>
      </c>
      <c r="BW22" s="75">
        <f>IF('02 (ind)'!BW$1="si",100*(('02 (ind)'!BW21-MIN('02 (ind)'!BW$6:BW$37))/(MAX('02 (ind)'!BW$6:BW$37)-MIN('02 (ind)'!BW$6:BW$37))),ABS(-100+(100*(('02 (ind)'!BW21-MIN('02 (ind)'!BW$6:BW$37))/(MAX('02 (ind)'!BW$6:BW$37)-MIN('02 (ind)'!BW$6:BW$37))))))</f>
        <v>62.501640635253963</v>
      </c>
      <c r="BX22" s="75">
        <f>IF('02 (ind)'!BX$1="si",100*(('02 (ind)'!BX21-MIN('02 (ind)'!BX$6:BX$37))/(MAX('02 (ind)'!BX$6:BX$37)-MIN('02 (ind)'!BX$6:BX$37))),ABS(-100+(100*(('02 (ind)'!BX21-MIN('02 (ind)'!BX$6:BX$37))/(MAX('02 (ind)'!BX$6:BX$37)-MIN('02 (ind)'!BX$6:BX$37))))))</f>
        <v>15.305559084280716</v>
      </c>
      <c r="BY22" s="75">
        <f>IF('02 (ind)'!BY$1="si",100*(('02 (ind)'!BY21-MIN('02 (ind)'!BY$6:BY$37))/(MAX('02 (ind)'!BY$6:BY$37)-MIN('02 (ind)'!BY$6:BY$37))),ABS(-100+(100*(('02 (ind)'!BY21-MIN('02 (ind)'!BY$6:BY$37))/(MAX('02 (ind)'!BY$6:BY$37)-MIN('02 (ind)'!BY$6:BY$37))))))</f>
        <v>36.951750175209419</v>
      </c>
      <c r="BZ22" s="75">
        <f>IF('02 (ind)'!BZ$1="si",100*(('02 (ind)'!BZ21-MIN('02 (ind)'!BZ$6:BZ$37))/(MAX('02 (ind)'!BZ$6:BZ$37)-MIN('02 (ind)'!BZ$6:BZ$37))),ABS(-100+(100*(('02 (ind)'!BZ21-MIN('02 (ind)'!BZ$6:BZ$37))/(MAX('02 (ind)'!BZ$6:BZ$37)-MIN('02 (ind)'!BZ$6:BZ$37))))))</f>
        <v>99.864753391918299</v>
      </c>
      <c r="CA22" s="75">
        <f>IF('02 (ind)'!CA$1="si",100*(('02 (ind)'!CA21-MIN('02 (ind)'!CA$6:CA$37))/(MAX('02 (ind)'!CA$6:CA$37)-MIN('02 (ind)'!CA$6:CA$37))),ABS(-100+(100*(('02 (ind)'!CA21-MIN('02 (ind)'!CA$6:CA$37))/(MAX('02 (ind)'!CA$6:CA$37)-MIN('02 (ind)'!CA$6:CA$37))))))</f>
        <v>0</v>
      </c>
      <c r="CB22" s="75">
        <f>IF('02 (ind)'!CB$1="si",100*(('02 (ind)'!CB21-MIN('02 (ind)'!CB$6:CB$37))/(MAX('02 (ind)'!CB$6:CB$37)-MIN('02 (ind)'!CB$6:CB$37))),ABS(-100+(100*(('02 (ind)'!CB21-MIN('02 (ind)'!CB$6:CB$37))/(MAX('02 (ind)'!CB$6:CB$37)-MIN('02 (ind)'!CB$6:CB$37))))))</f>
        <v>69.932432432432421</v>
      </c>
      <c r="CC22" s="75">
        <f>IF('02 (ind)'!CC$1="si",100*(('02 (ind)'!CC21-MIN('02 (ind)'!CC$6:CC$37))/(MAX('02 (ind)'!CC$6:CC$37)-MIN('02 (ind)'!CC$6:CC$37))),ABS(-100+(100*(('02 (ind)'!CC21-MIN('02 (ind)'!CC$6:CC$37))/(MAX('02 (ind)'!CC$6:CC$37)-MIN('02 (ind)'!CC$6:CC$37))))))</f>
        <v>30.405605982435731</v>
      </c>
      <c r="CD22" s="75">
        <f>IF('02 (ind)'!CD$1="si",100*(('02 (ind)'!CD21-MIN('02 (ind)'!CD$6:CD$37))/(MAX('02 (ind)'!CD$6:CD$37)-MIN('02 (ind)'!CD$6:CD$37))),ABS(-100+(100*(('02 (ind)'!CD21-MIN('02 (ind)'!CD$6:CD$37))/(MAX('02 (ind)'!CD$6:CD$37)-MIN('02 (ind)'!CD$6:CD$37))))))</f>
        <v>0.62755644553317869</v>
      </c>
      <c r="CE22" s="75">
        <f>IF('02 (ind)'!CE$1="si",100*(('02 (ind)'!CE21-MIN('02 (ind)'!CE$6:CE$37))/(MAX('02 (ind)'!CE$6:CE$37)-MIN('02 (ind)'!CE$6:CE$37))),ABS(-100+(100*(('02 (ind)'!CE21-MIN('02 (ind)'!CE$6:CE$37))/(MAX('02 (ind)'!CE$6:CE$37)-MIN('02 (ind)'!CE$6:CE$37))))))</f>
        <v>7.3080222344465238</v>
      </c>
      <c r="CF22" s="75">
        <f>IF('02 (ind)'!CF$1="si",100*(('02 (ind)'!CF21-MIN('02 (ind)'!CF$6:CF$37))/(MAX('02 (ind)'!CF$6:CF$37)-MIN('02 (ind)'!CF$6:CF$37))),ABS(-100+(100*(('02 (ind)'!CF21-MIN('02 (ind)'!CF$6:CF$37))/(MAX('02 (ind)'!CF$6:CF$37)-MIN('02 (ind)'!CF$6:CF$37))))))</f>
        <v>2.8930636989297756</v>
      </c>
      <c r="CG22" s="75">
        <f>IF('02 (ind)'!CG$1="si",100*(('02 (ind)'!CG21-MIN('02 (ind)'!CG$6:CG$37))/(MAX('02 (ind)'!CG$6:CG$37)-MIN('02 (ind)'!CG$6:CG$37))),ABS(-100+(100*(('02 (ind)'!CG21-MIN('02 (ind)'!CG$6:CG$37))/(MAX('02 (ind)'!CG$6:CG$37)-MIN('02 (ind)'!CG$6:CG$37))))))</f>
        <v>3.6769901248255423</v>
      </c>
      <c r="CH22" s="75">
        <f>IF('02 (ind)'!CH$1="si",100*(('02 (ind)'!CH21-MIN('02 (ind)'!CH$6:CH$37))/(MAX('02 (ind)'!CH$6:CH$37)-MIN('02 (ind)'!CH$6:CH$37))),ABS(-100+(100*(('02 (ind)'!CH21-MIN('02 (ind)'!CH$6:CH$37))/(MAX('02 (ind)'!CH$6:CH$37)-MIN('02 (ind)'!CH$6:CH$37))))))</f>
        <v>17.160272773284792</v>
      </c>
      <c r="CI22" s="75">
        <f>IF('02 (ind)'!CI$1="si",100*(('02 (ind)'!CI21-MIN('02 (ind)'!CI$6:CI$37))/(MAX('02 (ind)'!CI$6:CI$37)-MIN('02 (ind)'!CI$6:CI$37))),ABS(-100+(100*(('02 (ind)'!CI21-MIN('02 (ind)'!CI$6:CI$37))/(MAX('02 (ind)'!CI$6:CI$37)-MIN('02 (ind)'!CI$6:CI$37))))))</f>
        <v>40.092836659420399</v>
      </c>
      <c r="CJ22" s="75">
        <f>IF('02 (ind)'!CJ$1="si",100*(('02 (ind)'!CJ21-MIN('02 (ind)'!CJ$6:CJ$37))/(MAX('02 (ind)'!CJ$6:CJ$37)-MIN('02 (ind)'!CJ$6:CJ$37))),ABS(-100+(100*(('02 (ind)'!CJ21-MIN('02 (ind)'!CJ$6:CJ$37))/(MAX('02 (ind)'!CJ$6:CJ$37)-MIN('02 (ind)'!CJ$6:CJ$37))))))</f>
        <v>2.311764806909117</v>
      </c>
      <c r="CK22" s="75">
        <f>IF('02 (ind)'!CK$1="si",100*(('02 (ind)'!CK21-MIN('02 (ind)'!CK$6:CK$37))/(MAX('02 (ind)'!CK$6:CK$37)-MIN('02 (ind)'!CK$6:CK$37))),ABS(-100+(100*(('02 (ind)'!CK21-MIN('02 (ind)'!CK$6:CK$37))/(MAX('02 (ind)'!CK$6:CK$37)-MIN('02 (ind)'!CK$6:CK$37))))))</f>
        <v>7.2906805816874698</v>
      </c>
      <c r="CL22" s="75">
        <f>IF('02 (ind)'!CL$1="si",100*(('02 (ind)'!CL21-MIN('02 (ind)'!CL$6:CL$37))/(MAX('02 (ind)'!CL$6:CL$37)-MIN('02 (ind)'!CL$6:CL$37))),ABS(-100+(100*(('02 (ind)'!CL21-MIN('02 (ind)'!CL$6:CL$37))/(MAX('02 (ind)'!CL$6:CL$37)-MIN('02 (ind)'!CL$6:CL$37))))))</f>
        <v>0.80531697612877684</v>
      </c>
      <c r="CM22" s="75">
        <f>IF('02 (ind)'!CM$1="si",100*(('02 (ind)'!CM21-MIN('02 (ind)'!CM$6:CM$37))/(MAX('02 (ind)'!CM$6:CM$37)-MIN('02 (ind)'!CM$6:CM$37))),ABS(-100+(100*(('02 (ind)'!CM21-MIN('02 (ind)'!CM$6:CM$37))/(MAX('02 (ind)'!CM$6:CM$37)-MIN('02 (ind)'!CM$6:CM$37))))))</f>
        <v>12.542148635727107</v>
      </c>
    </row>
    <row r="23" spans="1:91">
      <c r="A23" s="18" t="s">
        <v>221</v>
      </c>
      <c r="B23" s="87">
        <f>IF('02 (ind)'!B$1="si",100*(('02 (ind)'!B22-MIN('02 (ind)'!B$6:B$37))/(MAX('02 (ind)'!B$6:B$37)-MIN('02 (ind)'!B$6:B$37))),ABS(-100+(100*(('02 (ind)'!B22-MIN('02 (ind)'!B$6:B$37))/(MAX('02 (ind)'!B$6:B$37)-MIN('02 (ind)'!B$6:B$37))))))</f>
        <v>3.3996975765270681</v>
      </c>
      <c r="C23" s="87">
        <f>IF('02 (ind)'!C$1="si",100*(('02 (ind)'!C22-MIN('02 (ind)'!C$6:C$37))/(MAX('02 (ind)'!C$6:C$37)-MIN('02 (ind)'!C$6:C$37))),ABS(-100+(100*(('02 (ind)'!C22-MIN('02 (ind)'!C$6:C$37))/(MAX('02 (ind)'!C$6:C$37)-MIN('02 (ind)'!C$6:C$37))))))</f>
        <v>53.903470498587758</v>
      </c>
      <c r="D23" s="87">
        <f>IF('02 (ind)'!D$1="si",100*(('02 (ind)'!D22-MIN('02 (ind)'!D$6:D$37))/(MAX('02 (ind)'!D$6:D$37)-MIN('02 (ind)'!D$6:D$37))),ABS(-100+(100*(('02 (ind)'!D22-MIN('02 (ind)'!D$6:D$37))/(MAX('02 (ind)'!D$6:D$37)-MIN('02 (ind)'!D$6:D$37))))))</f>
        <v>51.275786504254448</v>
      </c>
      <c r="E23" s="87">
        <f>IF('02 (ind)'!E$1="si",100*(('02 (ind)'!E22-MIN('02 (ind)'!E$6:E$37))/(MAX('02 (ind)'!E$6:E$37)-MIN('02 (ind)'!E$6:E$37))),ABS(-100+(100*(('02 (ind)'!E22-MIN('02 (ind)'!E$6:E$37))/(MAX('02 (ind)'!E$6:E$37)-MIN('02 (ind)'!E$6:E$37))))))</f>
        <v>35.61643835616438</v>
      </c>
      <c r="F23" s="87">
        <f>IF('02 (ind)'!F$1="si",100*(('02 (ind)'!F22-MIN('02 (ind)'!F$6:F$37))/(MAX('02 (ind)'!F$6:F$37)-MIN('02 (ind)'!F$6:F$37))),ABS(-100+(100*(('02 (ind)'!F22-MIN('02 (ind)'!F$6:F$37))/(MAX('02 (ind)'!F$6:F$37)-MIN('02 (ind)'!F$6:F$37))))))</f>
        <v>79.432624113475185</v>
      </c>
      <c r="G23" s="87">
        <f>IF('02 (ind)'!G$1="si",100*(('02 (ind)'!G22-MIN('02 (ind)'!G$6:G$37))/(MAX('02 (ind)'!G$6:G$37)-MIN('02 (ind)'!G$6:G$37))),ABS(-100+(100*(('02 (ind)'!G22-MIN('02 (ind)'!G$6:G$37))/(MAX('02 (ind)'!G$6:G$37)-MIN('02 (ind)'!G$6:G$37))))))</f>
        <v>55.186721991701248</v>
      </c>
      <c r="H23" s="87">
        <f>IF('02 (ind)'!H$1="si",100*(('02 (ind)'!H22-MIN('02 (ind)'!H$6:H$37))/(MAX('02 (ind)'!H$6:H$37)-MIN('02 (ind)'!H$6:H$37))),ABS(-100+(100*(('02 (ind)'!H22-MIN('02 (ind)'!H$6:H$37))/(MAX('02 (ind)'!H$6:H$37)-MIN('02 (ind)'!H$6:H$37))))))</f>
        <v>33.402922755741123</v>
      </c>
      <c r="I23" s="87">
        <f>IF('02 (ind)'!I$1="si",100*(('02 (ind)'!I22-MIN('02 (ind)'!I$6:I$37))/(MAX('02 (ind)'!I$6:I$37)-MIN('02 (ind)'!I$6:I$37))),ABS(-100+(100*(('02 (ind)'!I22-MIN('02 (ind)'!I$6:I$37))/(MAX('02 (ind)'!I$6:I$37)-MIN('02 (ind)'!I$6:I$37))))))</f>
        <v>80.48</v>
      </c>
      <c r="J23" s="87">
        <f>IF('02 (ind)'!J$1="si",100*(('02 (ind)'!J22-MIN('02 (ind)'!J$6:J$37))/(MAX('02 (ind)'!J$6:J$37)-MIN('02 (ind)'!J$6:J$37))),ABS(-100+(100*(('02 (ind)'!J22-MIN('02 (ind)'!J$6:J$37))/(MAX('02 (ind)'!J$6:J$37)-MIN('02 (ind)'!J$6:J$37))))))</f>
        <v>93.924050632911403</v>
      </c>
      <c r="K23" s="87">
        <f>IF('02 (ind)'!K$1="si",100*(('02 (ind)'!K22-MIN('02 (ind)'!K$6:K$37))/(MAX('02 (ind)'!K$6:K$37)-MIN('02 (ind)'!K$6:K$37))),ABS(-100+(100*(('02 (ind)'!K22-MIN('02 (ind)'!K$6:K$37))/(MAX('02 (ind)'!K$6:K$37)-MIN('02 (ind)'!K$6:K$37))))))</f>
        <v>2.1775415678293046</v>
      </c>
      <c r="L23" s="87">
        <f>IF('02 (ind)'!L$1="si",100*(('02 (ind)'!L22-MIN('02 (ind)'!L$6:L$37))/(MAX('02 (ind)'!L$6:L$37)-MIN('02 (ind)'!L$6:L$37))),ABS(-100+(100*(('02 (ind)'!L22-MIN('02 (ind)'!L$6:L$37))/(MAX('02 (ind)'!L$6:L$37)-MIN('02 (ind)'!L$6:L$37))))))</f>
        <v>52.372077480430079</v>
      </c>
      <c r="M23" s="87">
        <f>IF('02 (ind)'!M$1="si",100*(('02 (ind)'!M22-MIN('02 (ind)'!M$6:M$37))/(MAX('02 (ind)'!M$6:M$37)-MIN('02 (ind)'!M$6:M$37))),ABS(-100+(100*(('02 (ind)'!M22-MIN('02 (ind)'!M$6:M$37))/(MAX('02 (ind)'!M$6:M$37)-MIN('02 (ind)'!M$6:M$37))))))</f>
        <v>46.683414847000051</v>
      </c>
      <c r="N23" s="87">
        <f>IF('02 (ind)'!N$1="si",100*(('02 (ind)'!N22-MIN('02 (ind)'!N$6:N$37))/(MAX('02 (ind)'!N$6:N$37)-MIN('02 (ind)'!N$6:N$37))),ABS(-100+(100*(('02 (ind)'!N22-MIN('02 (ind)'!N$6:N$37))/(MAX('02 (ind)'!N$6:N$37)-MIN('02 (ind)'!N$6:N$37))))))</f>
        <v>47.021930436118161</v>
      </c>
      <c r="O23" s="87">
        <f>IF('02 (ind)'!O$1="si",100*(('02 (ind)'!O22-MIN('02 (ind)'!O$6:O$37))/(MAX('02 (ind)'!O$6:O$37)-MIN('02 (ind)'!O$6:O$37))),ABS(-100+(100*(('02 (ind)'!O22-MIN('02 (ind)'!O$6:O$37))/(MAX('02 (ind)'!O$6:O$37)-MIN('02 (ind)'!O$6:O$37))))))</f>
        <v>97.826086956521735</v>
      </c>
      <c r="P23" s="87">
        <f>IF('02 (ind)'!P$1="si",100*(('02 (ind)'!P22-MIN('02 (ind)'!P$6:P$37))/(MAX('02 (ind)'!P$6:P$37)-MIN('02 (ind)'!P$6:P$37))),ABS(-100+(100*(('02 (ind)'!P22-MIN('02 (ind)'!P$6:P$37))/(MAX('02 (ind)'!P$6:P$37)-MIN('02 (ind)'!P$6:P$37))))))</f>
        <v>22.704351404454997</v>
      </c>
      <c r="Q23" s="87">
        <f>IF('02 (ind)'!Q$1="si",100*(('02 (ind)'!Q22-MIN('02 (ind)'!Q$6:Q$37))/(MAX('02 (ind)'!Q$6:Q$37)-MIN('02 (ind)'!Q$6:Q$37))),ABS(-100+(100*(('02 (ind)'!Q22-MIN('02 (ind)'!Q$6:Q$37))/(MAX('02 (ind)'!Q$6:Q$37)-MIN('02 (ind)'!Q$6:Q$37))))))</f>
        <v>43.216572318256553</v>
      </c>
      <c r="R23" s="87">
        <f>IF('02 (ind)'!R$1="si",100*(('02 (ind)'!R22-MIN('02 (ind)'!R$6:R$37))/(MAX('02 (ind)'!R$6:R$37)-MIN('02 (ind)'!R$6:R$37))),ABS(-100+(100*(('02 (ind)'!R22-MIN('02 (ind)'!R$6:R$37))/(MAX('02 (ind)'!R$6:R$37)-MIN('02 (ind)'!R$6:R$37))))))</f>
        <v>2.0105584614716983</v>
      </c>
      <c r="S23" s="75">
        <f>ABS(ABS(('02 (ind)'!S22-((MAX('02 (ind)'!S$6:S$37)+MIN('02 (ind)'!S$6:S$37))/2))/(((MAX('02 (ind)'!S$6:S$37)+MIN('02 (ind)'!S$6:S$37))/2)-MAX('02 (ind)'!S$6:S$37))*100)-100)</f>
        <v>79.179343042451123</v>
      </c>
      <c r="T23" s="75">
        <f>IF('02 (ind)'!T$1="si",100*(('02 (ind)'!T22-MIN('02 (ind)'!T$6:T$37))/(MAX('02 (ind)'!T$6:T$37)-MIN('02 (ind)'!T$6:T$37))),ABS(-100+(100*(('02 (ind)'!T22-MIN('02 (ind)'!T$6:T$37))/(MAX('02 (ind)'!T$6:T$37)-MIN('02 (ind)'!T$6:T$37))))))</f>
        <v>11.775109373545565</v>
      </c>
      <c r="U23" s="75">
        <f>IF('02 (ind)'!U$1="si",100*(('02 (ind)'!U22-MIN('02 (ind)'!U$6:U$37))/(MAX('02 (ind)'!U$6:U$37)-MIN('02 (ind)'!U$6:U$37))),ABS(-100+(100*(('02 (ind)'!U22-MIN('02 (ind)'!U$6:U$37))/(MAX('02 (ind)'!U$6:U$37)-MIN('02 (ind)'!U$6:U$37))))))</f>
        <v>80</v>
      </c>
      <c r="V23" s="75">
        <f>IF('02 (ind)'!V$1="si",100*(('02 (ind)'!V22-MIN('02 (ind)'!V$6:V$37))/(MAX('02 (ind)'!V$6:V$37)-MIN('02 (ind)'!V$6:V$37))),ABS(-100+(100*(('02 (ind)'!V22-MIN('02 (ind)'!V$6:V$37))/(MAX('02 (ind)'!V$6:V$37)-MIN('02 (ind)'!V$6:V$37))))))</f>
        <v>100</v>
      </c>
      <c r="W23" s="75">
        <f>IF('02 (ind)'!W$1="si",100*(('02 (ind)'!W22-MIN('02 (ind)'!W$6:W$37))/(MAX('02 (ind)'!W$6:W$37)-MIN('02 (ind)'!W$6:W$37))),ABS(-100+(100*(('02 (ind)'!W22-MIN('02 (ind)'!W$6:W$37))/(MAX('02 (ind)'!W$6:W$37)-MIN('02 (ind)'!W$6:W$37))))))</f>
        <v>17.589442255114282</v>
      </c>
      <c r="X23" s="75">
        <f>IF('02 (ind)'!X$1="si",100*(('02 (ind)'!X22-MIN('02 (ind)'!X$6:X$37))/(MAX('02 (ind)'!X$6:X$37)-MIN('02 (ind)'!X$6:X$37))),ABS(-100+(100*(('02 (ind)'!X22-MIN('02 (ind)'!X$6:X$37))/(MAX('02 (ind)'!X$6:X$37)-MIN('02 (ind)'!X$6:X$37))))))</f>
        <v>70.178157170785639</v>
      </c>
      <c r="Y23" s="75">
        <f>IF('02 (ind)'!Y$1="si",100*(('02 (ind)'!Y22-MIN('02 (ind)'!Y$6:Y$37))/(MAX('02 (ind)'!Y$6:Y$37)-MIN('02 (ind)'!Y$6:Y$37))),ABS(-100+(100*(('02 (ind)'!Y22-MIN('02 (ind)'!Y$6:Y$37))/(MAX('02 (ind)'!Y$6:Y$37)-MIN('02 (ind)'!Y$6:Y$37))))))</f>
        <v>74.49525427264463</v>
      </c>
      <c r="Z23" s="75">
        <f>IF('02 (ind)'!Z$1="si",100*(('02 (ind)'!Z22-MIN('02 (ind)'!Z$6:Z$37))/(MAX('02 (ind)'!Z$6:Z$37)-MIN('02 (ind)'!Z$6:Z$37))),ABS(-100+(100*(('02 (ind)'!Z22-MIN('02 (ind)'!Z$6:Z$37))/(MAX('02 (ind)'!Z$6:Z$37)-MIN('02 (ind)'!Z$6:Z$37))))))</f>
        <v>11.690579409423435</v>
      </c>
      <c r="AA23" s="75">
        <f>IF('02 (ind)'!AA$1="si",100*(('02 (ind)'!AA22-MIN('02 (ind)'!AA$6:AA$37))/(MAX('02 (ind)'!AA$6:AA$37)-MIN('02 (ind)'!AA$6:AA$37))),ABS(-100+(100*(('02 (ind)'!AA22-MIN('02 (ind)'!AA$6:AA$37))/(MAX('02 (ind)'!AA$6:AA$37)-MIN('02 (ind)'!AA$6:AA$37))))))</f>
        <v>40.119397350427569</v>
      </c>
      <c r="AB23" s="75">
        <f>IF('02 (ind)'!AB$1="si",100*(('02 (ind)'!AB22-MIN('02 (ind)'!AB$6:AB$37))/(MAX('02 (ind)'!AB$6:AB$37)-MIN('02 (ind)'!AB$6:AB$37))),ABS(-100+(100*(('02 (ind)'!AB22-MIN('02 (ind)'!AB$6:AB$37))/(MAX('02 (ind)'!AB$6:AB$37)-MIN('02 (ind)'!AB$6:AB$37))))))</f>
        <v>16.118936724879234</v>
      </c>
      <c r="AC23" s="75">
        <f>IF('02 (ind)'!AC$1="si",100*(('02 (ind)'!AC22-MIN('02 (ind)'!AC$6:AC$37))/(MAX('02 (ind)'!AC$6:AC$37)-MIN('02 (ind)'!AC$6:AC$37))),ABS(-100+(100*(('02 (ind)'!AC22-MIN('02 (ind)'!AC$6:AC$37))/(MAX('02 (ind)'!AC$6:AC$37)-MIN('02 (ind)'!AC$6:AC$37))))))</f>
        <v>39.927463273351215</v>
      </c>
      <c r="AD23" s="75">
        <f>IF('02 (ind)'!AD$1="si",100*(('02 (ind)'!AD22-MIN('02 (ind)'!AD$6:AD$37))/(MAX('02 (ind)'!AD$6:AD$37)-MIN('02 (ind)'!AD$6:AD$37))),ABS(-100+(100*(('02 (ind)'!AD22-MIN('02 (ind)'!AD$6:AD$37))/(MAX('02 (ind)'!AD$6:AD$37)-MIN('02 (ind)'!AD$6:AD$37))))))</f>
        <v>58.47132663283525</v>
      </c>
      <c r="AE23" s="75">
        <f>IF('02 (ind)'!AE$1="si",100*(('02 (ind)'!AE22-MIN('02 (ind)'!AE$6:AE$37))/(MAX('02 (ind)'!AE$6:AE$37)-MIN('02 (ind)'!AE$6:AE$37))),ABS(-100+(100*(('02 (ind)'!AE22-MIN('02 (ind)'!AE$6:AE$37))/(MAX('02 (ind)'!AE$6:AE$37)-MIN('02 (ind)'!AE$6:AE$37))))))</f>
        <v>76.702670187771574</v>
      </c>
      <c r="AF23" s="75">
        <f>IF('02 (ind)'!AF$1="si",100*(('02 (ind)'!AF22-MIN('02 (ind)'!AF$6:AF$37))/(MAX('02 (ind)'!AF$6:AF$37)-MIN('02 (ind)'!AF$6:AF$37))),ABS(-100+(100*(('02 (ind)'!AF22-MIN('02 (ind)'!AF$6:AF$37))/(MAX('02 (ind)'!AF$6:AF$37)-MIN('02 (ind)'!AF$6:AF$37))))))</f>
        <v>68.852459016393439</v>
      </c>
      <c r="AG23" s="75">
        <f>IF('02 (ind)'!AG$1="si",100*(('02 (ind)'!AG22-MIN('02 (ind)'!AG$6:AG$37))/(MAX('02 (ind)'!AG$6:AG$37)-MIN('02 (ind)'!AG$6:AG$37))),ABS(-100+(100*(('02 (ind)'!AG22-MIN('02 (ind)'!AG$6:AG$37))/(MAX('02 (ind)'!AG$6:AG$37)-MIN('02 (ind)'!AG$6:AG$37))))))</f>
        <v>77.946768060836519</v>
      </c>
      <c r="AH23" s="75">
        <f>IF('02 (ind)'!AH$1="si",100*(('02 (ind)'!AH22-MIN('02 (ind)'!AH$6:AH$37))/(MAX('02 (ind)'!AH$6:AH$37)-MIN('02 (ind)'!AH$6:AH$37))),ABS(-100+(100*(('02 (ind)'!AH22-MIN('02 (ind)'!AH$6:AH$37))/(MAX('02 (ind)'!AH$6:AH$37)-MIN('02 (ind)'!AH$6:AH$37))))))</f>
        <v>65.189873417721515</v>
      </c>
      <c r="AI23" s="75">
        <f>IF('02 (ind)'!AI$1="si",100*(('02 (ind)'!AI22-MIN('02 (ind)'!AI$6:AI$37))/(MAX('02 (ind)'!AI$6:AI$37)-MIN('02 (ind)'!AI$6:AI$37))),ABS(-100+(100*(('02 (ind)'!AI22-MIN('02 (ind)'!AI$6:AI$37))/(MAX('02 (ind)'!AI$6:AI$37)-MIN('02 (ind)'!AI$6:AI$37))))))</f>
        <v>6.7102758389011239</v>
      </c>
      <c r="AJ23" s="75">
        <f>IF('02 (ind)'!AJ$1="si",100*(('02 (ind)'!AJ22-MIN('02 (ind)'!AJ$6:AJ$37))/(MAX('02 (ind)'!AJ$6:AJ$37)-MIN('02 (ind)'!AJ$6:AJ$37))),ABS(-100+(100*(('02 (ind)'!AJ22-MIN('02 (ind)'!AJ$6:AJ$37))/(MAX('02 (ind)'!AJ$6:AJ$37)-MIN('02 (ind)'!AJ$6:AJ$37))))))</f>
        <v>82.048331415420066</v>
      </c>
      <c r="AK23" s="75">
        <f>IF('02 (ind)'!AK$1="si",100*(('02 (ind)'!AK22-MIN('02 (ind)'!AK$6:AK$37))/(MAX('02 (ind)'!AK$6:AK$37)-MIN('02 (ind)'!AK$6:AK$37))),ABS(-100+(100*(('02 (ind)'!AK22-MIN('02 (ind)'!AK$6:AK$37))/(MAX('02 (ind)'!AK$6:AK$37)-MIN('02 (ind)'!AK$6:AK$37))))))</f>
        <v>4.5449338207359569</v>
      </c>
      <c r="AL23" s="75">
        <f>IF('02 (ind)'!AL$1="si",100*(('02 (ind)'!AL22-MIN('02 (ind)'!AL$6:AL$37))/(MAX('02 (ind)'!AL$6:AL$37)-MIN('02 (ind)'!AL$6:AL$37))),ABS(-100+(100*(('02 (ind)'!AL22-MIN('02 (ind)'!AL$6:AL$37))/(MAX('02 (ind)'!AL$6:AL$37)-MIN('02 (ind)'!AL$6:AL$37))))))</f>
        <v>93.075550024880741</v>
      </c>
      <c r="AM23" s="75">
        <f>IF('02 (ind)'!AM$1="si",100*(('02 (ind)'!AM22-MIN('02 (ind)'!AM$6:AM$37))/(MAX('02 (ind)'!AM$6:AM$37)-MIN('02 (ind)'!AM$6:AM$37))),ABS(-100+(100*(('02 (ind)'!AM22-MIN('02 (ind)'!AM$6:AM$37))/(MAX('02 (ind)'!AM$6:AM$37)-MIN('02 (ind)'!AM$6:AM$37))))))</f>
        <v>96.857040024650146</v>
      </c>
      <c r="AN23" s="75">
        <f>IF('02 (ind)'!AN$1="si",100*(('02 (ind)'!AN22-MIN('02 (ind)'!AN$6:AN$37))/(MAX('02 (ind)'!AN$6:AN$37)-MIN('02 (ind)'!AN$6:AN$37))),ABS(-100+(100*(('02 (ind)'!AN22-MIN('02 (ind)'!AN$6:AN$37))/(MAX('02 (ind)'!AN$6:AN$37)-MIN('02 (ind)'!AN$6:AN$37))))))</f>
        <v>55.385474608358741</v>
      </c>
      <c r="AO23" s="75">
        <f>IF('02 (ind)'!AO$1="si",100*(('02 (ind)'!AO22-MIN('02 (ind)'!AO$6:AO$37))/(MAX('02 (ind)'!AO$6:AO$37)-MIN('02 (ind)'!AO$6:AO$37))),ABS(-100+(100*(('02 (ind)'!AO22-MIN('02 (ind)'!AO$6:AO$37))/(MAX('02 (ind)'!AO$6:AO$37)-MIN('02 (ind)'!AO$6:AO$37))))))</f>
        <v>51.069334525131396</v>
      </c>
      <c r="AP23" s="75">
        <f>IF('02 (ind)'!AP$1="si",100*(('02 (ind)'!AP22-MIN('02 (ind)'!AP$6:AP$37))/(MAX('02 (ind)'!AP$6:AP$37)-MIN('02 (ind)'!AP$6:AP$37))),ABS(-100+(100*(('02 (ind)'!AP22-MIN('02 (ind)'!AP$6:AP$37))/(MAX('02 (ind)'!AP$6:AP$37)-MIN('02 (ind)'!AP$6:AP$37))))))</f>
        <v>89.659307339287196</v>
      </c>
      <c r="AQ23" s="75">
        <f>IF('02 (ind)'!AQ$1="si",100*(('02 (ind)'!AQ22-MIN('02 (ind)'!AQ$6:AQ$37))/(MAX('02 (ind)'!AQ$6:AQ$37)-MIN('02 (ind)'!AQ$6:AQ$37))),ABS(-100+(100*(('02 (ind)'!AQ22-MIN('02 (ind)'!AQ$6:AQ$37))/(MAX('02 (ind)'!AQ$6:AQ$37)-MIN('02 (ind)'!AQ$6:AQ$37))))))</f>
        <v>4.9886018535041119</v>
      </c>
      <c r="AR23" s="75">
        <f>IF('02 (ind)'!AR$1="si",100*(('02 (ind)'!AR22-MIN('02 (ind)'!AR$6:AR$37))/(MAX('02 (ind)'!AR$6:AR$37)-MIN('02 (ind)'!AR$6:AR$37))),ABS(-100+(100*(('02 (ind)'!AR22-MIN('02 (ind)'!AR$6:AR$37))/(MAX('02 (ind)'!AR$6:AR$37)-MIN('02 (ind)'!AR$6:AR$37))))))</f>
        <v>45.358083531304963</v>
      </c>
      <c r="AS23" s="75">
        <f>IF('02 (ind)'!AS$1="si",100*(('02 (ind)'!AS22-MIN('02 (ind)'!AS$6:AS$37))/(MAX('02 (ind)'!AS$6:AS$37)-MIN('02 (ind)'!AS$6:AS$37))),ABS(-100+(100*(('02 (ind)'!AS22-MIN('02 (ind)'!AS$6:AS$37))/(MAX('02 (ind)'!AS$6:AS$37)-MIN('02 (ind)'!AS$6:AS$37))))))</f>
        <v>66.016104310647805</v>
      </c>
      <c r="AT23" s="75">
        <f>IF('02 (ind)'!AT$1="si",100*(('02 (ind)'!AT22-MIN('02 (ind)'!AT$6:AT$37))/(MAX('02 (ind)'!AT$6:AT$37)-MIN('02 (ind)'!AT$6:AT$37))),ABS(-100+(100*(('02 (ind)'!AT22-MIN('02 (ind)'!AT$6:AT$37))/(MAX('02 (ind)'!AT$6:AT$37)-MIN('02 (ind)'!AT$6:AT$37))))))</f>
        <v>0</v>
      </c>
      <c r="AU23" s="75">
        <f>IF('02 (ind)'!AU$1="si",100*(('02 (ind)'!AU22-MIN('02 (ind)'!AU$6:AU$37))/(MAX('02 (ind)'!AU$6:AU$37)-MIN('02 (ind)'!AU$6:AU$37))),ABS(-100+(100*(('02 (ind)'!AU22-MIN('02 (ind)'!AU$6:AU$37))/(MAX('02 (ind)'!AU$6:AU$37)-MIN('02 (ind)'!AU$6:AU$37))))))</f>
        <v>79.816513761467903</v>
      </c>
      <c r="AV23" s="75">
        <f>IF('02 (ind)'!AV$1="si",100*(('02 (ind)'!AV22-MIN('02 (ind)'!AV$6:AV$37))/(MAX('02 (ind)'!AV$6:AV$37)-MIN('02 (ind)'!AV$6:AV$37))),ABS(-100+(100*(('02 (ind)'!AV22-MIN('02 (ind)'!AV$6:AV$37))/(MAX('02 (ind)'!AV$6:AV$37)-MIN('02 (ind)'!AV$6:AV$37))))))</f>
        <v>99.480069324090124</v>
      </c>
      <c r="AW23" s="75">
        <f>IF('02 (ind)'!AW$1="si",100*(('02 (ind)'!AW22-MIN('02 (ind)'!AW$6:AW$37))/(MAX('02 (ind)'!AW$6:AW$37)-MIN('02 (ind)'!AW$6:AW$37))),ABS(-100+(100*(('02 (ind)'!AW22-MIN('02 (ind)'!AW$6:AW$37))/(MAX('02 (ind)'!AW$6:AW$37)-MIN('02 (ind)'!AW$6:AW$37))))))</f>
        <v>39.243131156039389</v>
      </c>
      <c r="AX23" s="75">
        <f>IF('02 (ind)'!AX$1="si",100*(('02 (ind)'!AX22-MIN('02 (ind)'!AX$6:AX$37))/(MAX('02 (ind)'!AX$6:AX$37)-MIN('02 (ind)'!AX$6:AX$37))),ABS(-100+(100*(('02 (ind)'!AX22-MIN('02 (ind)'!AX$6:AX$37))/(MAX('02 (ind)'!AX$6:AX$37)-MIN('02 (ind)'!AX$6:AX$37))))))</f>
        <v>46.778357223780645</v>
      </c>
      <c r="AY23" s="75">
        <f>IF('02 (ind)'!AY$1="si",100*(('02 (ind)'!AY22-MIN('02 (ind)'!AY$6:AY$37))/(MAX('02 (ind)'!AY$6:AY$37)-MIN('02 (ind)'!AY$6:AY$37))),ABS(-100+(100*(('02 (ind)'!AY22-MIN('02 (ind)'!AY$6:AY$37))/(MAX('02 (ind)'!AY$6:AY$37)-MIN('02 (ind)'!AY$6:AY$37))))))</f>
        <v>55.51855375832546</v>
      </c>
      <c r="AZ23" s="75">
        <f>IF('02 (ind)'!AZ$1="si",100*(('02 (ind)'!AZ22-MIN('02 (ind)'!AZ$6:AZ$37))/(MAX('02 (ind)'!AZ$6:AZ$37)-MIN('02 (ind)'!AZ$6:AZ$37))),ABS(-100+(100*(('02 (ind)'!AZ22-MIN('02 (ind)'!AZ$6:AZ$37))/(MAX('02 (ind)'!AZ$6:AZ$37)-MIN('02 (ind)'!AZ$6:AZ$37))))))</f>
        <v>4.9119919953005935</v>
      </c>
      <c r="BA23" s="75">
        <f>IF('02 (ind)'!BA$1="si",100*(('02 (ind)'!BA22-MIN('02 (ind)'!BA$6:BA$37))/(MAX('02 (ind)'!BA$6:BA$37)-MIN('02 (ind)'!BA$6:BA$37))),ABS(-100+(100*(('02 (ind)'!BA22-MIN('02 (ind)'!BA$6:BA$37))/(MAX('02 (ind)'!BA$6:BA$37)-MIN('02 (ind)'!BA$6:BA$37))))))</f>
        <v>25.89026847586922</v>
      </c>
      <c r="BB23" s="75">
        <f>IF('02 (ind)'!BB$1="si",100*(('02 (ind)'!BB22-MIN('02 (ind)'!BB$6:BB$37))/(MAX('02 (ind)'!BB$6:BB$37)-MIN('02 (ind)'!BB$6:BB$37))),ABS(-100+(100*(('02 (ind)'!BB22-MIN('02 (ind)'!BB$6:BB$37))/(MAX('02 (ind)'!BB$6:BB$37)-MIN('02 (ind)'!BB$6:BB$37))))))</f>
        <v>4.5647716548309889</v>
      </c>
      <c r="BC23" s="75">
        <f>IF('02 (ind)'!BC$1="si",100*(('02 (ind)'!BC22-MIN('02 (ind)'!BC$6:BC$37))/(MAX('02 (ind)'!BC$6:BC$37)-MIN('02 (ind)'!BC$6:BC$37))),ABS(-100+(100*(('02 (ind)'!BC22-MIN('02 (ind)'!BC$6:BC$37))/(MAX('02 (ind)'!BC$6:BC$37)-MIN('02 (ind)'!BC$6:BC$37))))))</f>
        <v>4.3547913935105163</v>
      </c>
      <c r="BD23" s="75">
        <f>IF('02 (ind)'!BD$1="si",100*(('02 (ind)'!BD22-MIN('02 (ind)'!BD$6:BD$37))/(MAX('02 (ind)'!BD$6:BD$37)-MIN('02 (ind)'!BD$6:BD$37))),ABS(-100+(100*(('02 (ind)'!BD22-MIN('02 (ind)'!BD$6:BD$37))/(MAX('02 (ind)'!BD$6:BD$37)-MIN('02 (ind)'!BD$6:BD$37))))))</f>
        <v>49.967177842678389</v>
      </c>
      <c r="BE23" s="75">
        <f>IF('02 (ind)'!BE$1="si",100*(('02 (ind)'!BE22-MIN('02 (ind)'!BE$6:BE$37))/(MAX('02 (ind)'!BE$6:BE$37)-MIN('02 (ind)'!BE$6:BE$37))),ABS(-100+(100*(('02 (ind)'!BE22-MIN('02 (ind)'!BE$6:BE$37))/(MAX('02 (ind)'!BE$6:BE$37)-MIN('02 (ind)'!BE$6:BE$37))))))</f>
        <v>20.559845559845556</v>
      </c>
      <c r="BF23" s="75">
        <f>IF('02 (ind)'!BF$1="si",100*(('02 (ind)'!BF22-MIN('02 (ind)'!BF$6:BF$37))/(MAX('02 (ind)'!BF$6:BF$37)-MIN('02 (ind)'!BF$6:BF$37))),ABS(-100+(100*(('02 (ind)'!BF22-MIN('02 (ind)'!BF$6:BF$37))/(MAX('02 (ind)'!BF$6:BF$37)-MIN('02 (ind)'!BF$6:BF$37))))))</f>
        <v>14.923536434143195</v>
      </c>
      <c r="BG23" s="75">
        <f>IF('02 (ind)'!BG$1="si",100*(('02 (ind)'!BG22-MIN('02 (ind)'!BG$6:BG$37))/(MAX('02 (ind)'!BG$6:BG$37)-MIN('02 (ind)'!BG$6:BG$37))),ABS(-100+(100*(('02 (ind)'!BG22-MIN('02 (ind)'!BG$6:BG$37))/(MAX('02 (ind)'!BG$6:BG$37)-MIN('02 (ind)'!BG$6:BG$37))))))</f>
        <v>33.413736086629449</v>
      </c>
      <c r="BH23" s="75">
        <f>IF('02 (ind)'!BH$1="si",100*(('02 (ind)'!BH22-MIN('02 (ind)'!BH$6:BH$37))/(MAX('02 (ind)'!BH$6:BH$37)-MIN('02 (ind)'!BH$6:BH$37))),ABS(-100+(100*(('02 (ind)'!BH22-MIN('02 (ind)'!BH$6:BH$37))/(MAX('02 (ind)'!BH$6:BH$37)-MIN('02 (ind)'!BH$6:BH$37))))))</f>
        <v>25.615744917639553</v>
      </c>
      <c r="BI23" s="75">
        <f>IF('02 (ind)'!BI$1="si",100*(('02 (ind)'!BI22-MIN('02 (ind)'!BI$6:BI$37))/(MAX('02 (ind)'!BI$6:BI$37)-MIN('02 (ind)'!BI$6:BI$37))),ABS(-100+(100*(('02 (ind)'!BI22-MIN('02 (ind)'!BI$6:BI$37))/(MAX('02 (ind)'!BI$6:BI$37)-MIN('02 (ind)'!BI$6:BI$37))))))</f>
        <v>95.545803936326735</v>
      </c>
      <c r="BJ23" s="75">
        <f>IF('02 (ind)'!BJ$1="si",100*(('02 (ind)'!BJ22-MIN('02 (ind)'!BJ$6:BJ$37))/(MAX('02 (ind)'!BJ$6:BJ$37)-MIN('02 (ind)'!BJ$6:BJ$37))),ABS(-100+(100*(('02 (ind)'!BJ22-MIN('02 (ind)'!BJ$6:BJ$37))/(MAX('02 (ind)'!BJ$6:BJ$37)-MIN('02 (ind)'!BJ$6:BJ$37))))))</f>
        <v>0</v>
      </c>
      <c r="BK23" s="75">
        <f>IF('02 (ind)'!BK$1="si",100*(('02 (ind)'!BK22-MIN('02 (ind)'!BK$6:BK$37))/(MAX('02 (ind)'!BK$6:BK$37)-MIN('02 (ind)'!BK$6:BK$37))),ABS(-100+(100*(('02 (ind)'!BK22-MIN('02 (ind)'!BK$6:BK$37))/(MAX('02 (ind)'!BK$6:BK$37)-MIN('02 (ind)'!BK$6:BK$37))))))</f>
        <v>7.1483491655676881</v>
      </c>
      <c r="BL23" s="75">
        <f>IF('02 (ind)'!BL$1="si",100*(('02 (ind)'!BL22-MIN('02 (ind)'!BL$6:BL$37))/(MAX('02 (ind)'!BL$6:BL$37)-MIN('02 (ind)'!BL$6:BL$37))),ABS(-100+(100*(('02 (ind)'!BL22-MIN('02 (ind)'!BL$6:BL$37))/(MAX('02 (ind)'!BL$6:BL$37)-MIN('02 (ind)'!BL$6:BL$37))))))</f>
        <v>8.2644628099173563</v>
      </c>
      <c r="BM23" s="75">
        <f>IF('02 (ind)'!BM$1="si",100*(('02 (ind)'!BM22-MIN('02 (ind)'!BM$6:BM$37))/(MAX('02 (ind)'!BM$6:BM$37)-MIN('02 (ind)'!BM$6:BM$37))),ABS(-100+(100*(('02 (ind)'!BM22-MIN('02 (ind)'!BM$6:BM$37))/(MAX('02 (ind)'!BM$6:BM$37)-MIN('02 (ind)'!BM$6:BM$37))))))</f>
        <v>43.109203018416636</v>
      </c>
      <c r="BN23" s="75">
        <f>IF('02 (ind)'!BN$1="si",100*(('02 (ind)'!BN22-MIN('02 (ind)'!BN$6:BN$37))/(MAX('02 (ind)'!BN$6:BN$37)-MIN('02 (ind)'!BN$6:BN$37))),ABS(-100+(100*(('02 (ind)'!BN22-MIN('02 (ind)'!BN$6:BN$37))/(MAX('02 (ind)'!BN$6:BN$37)-MIN('02 (ind)'!BN$6:BN$37))))))</f>
        <v>2.3177293772411991</v>
      </c>
      <c r="BO23" s="75">
        <f>IF('02 (ind)'!BO$1="si",100*(('02 (ind)'!BO22-MIN('02 (ind)'!BO$6:BO$37))/(MAX('02 (ind)'!BO$6:BO$37)-MIN('02 (ind)'!BO$6:BO$37))),ABS(-100+(100*(('02 (ind)'!BO22-MIN('02 (ind)'!BO$6:BO$37))/(MAX('02 (ind)'!BO$6:BO$37)-MIN('02 (ind)'!BO$6:BO$37))))))</f>
        <v>41.479908699453944</v>
      </c>
      <c r="BP23" s="75">
        <f>IF('02 (ind)'!BP$1="si",100*(('02 (ind)'!BP22-MIN('02 (ind)'!BP$6:BP$37))/(MAX('02 (ind)'!BP$6:BP$37)-MIN('02 (ind)'!BP$6:BP$37))),ABS(-100+(100*(('02 (ind)'!BP22-MIN('02 (ind)'!BP$6:BP$37))/(MAX('02 (ind)'!BP$6:BP$37)-MIN('02 (ind)'!BP$6:BP$37))))))</f>
        <v>24.331965148291978</v>
      </c>
      <c r="BQ23" s="75">
        <f>IF('02 (ind)'!BQ$1="si",100*(('02 (ind)'!BQ22-MIN('02 (ind)'!BQ$6:BQ$37))/(MAX('02 (ind)'!BQ$6:BQ$37)-MIN('02 (ind)'!BQ$6:BQ$37))),ABS(-100+(100*(('02 (ind)'!BQ22-MIN('02 (ind)'!BQ$6:BQ$37))/(MAX('02 (ind)'!BQ$6:BQ$37)-MIN('02 (ind)'!BQ$6:BQ$37))))))</f>
        <v>14.338149039239903</v>
      </c>
      <c r="BR23" s="75">
        <f>IF('02 (ind)'!BR$1="si",100*(('02 (ind)'!BR22-MIN('02 (ind)'!BR$6:BR$37))/(MAX('02 (ind)'!BR$6:BR$37)-MIN('02 (ind)'!BR$6:BR$37))),ABS(-100+(100*(('02 (ind)'!BR22-MIN('02 (ind)'!BR$6:BR$37))/(MAX('02 (ind)'!BP$6:BP$37)-MIN('02 (ind)'!BR$6:BR$37))))))</f>
        <v>57.512264922322153</v>
      </c>
      <c r="BS23" s="75">
        <f>IF('02 (ind)'!BS$1="si",100*(('02 (ind)'!BS22-MIN('02 (ind)'!BS$6:BS$37))/(MAX('02 (ind)'!BS$6:BS$37)-MIN('02 (ind)'!BS$6:BS$37))),ABS(-100+(100*(('02 (ind)'!BS22-MIN('02 (ind)'!BS$6:BS$37))/(MAX('02 (ind)'!BQ$6:BQ$37)-MIN('02 (ind)'!BS$6:BS$37))))))</f>
        <v>51.589677809339584</v>
      </c>
      <c r="BT23" s="75">
        <f>IF('02 (ind)'!BT$1="si",100*(('02 (ind)'!BT22-MIN('02 (ind)'!BT$6:BT$37))/(MAX('02 (ind)'!BT$6:BT$37)-MIN('02 (ind)'!BT$6:BT$37))),ABS(-100+(100*(('02 (ind)'!BT22-MIN('02 (ind)'!BT$6:BT$37))/(MAX('02 (ind)'!BR$6:BR$37)-MIN('02 (ind)'!BT$6:BT$37))))))</f>
        <v>91.763478750000004</v>
      </c>
      <c r="BU23" s="75">
        <f>IF('02 (ind)'!BU$1="si",100*(('02 (ind)'!BU22-MIN('02 (ind)'!BU$6:BU$37))/(MAX('02 (ind)'!BU$6:BU$37)-MIN('02 (ind)'!BU$6:BU$37))),ABS(-100+(100*(('02 (ind)'!BU22-MIN('02 (ind)'!BU$6:BU$37))/(MAX('02 (ind)'!BU$6:BU$37)-MIN('02 (ind)'!BU$6:BU$37))))))</f>
        <v>32.457859662877325</v>
      </c>
      <c r="BV23" s="75">
        <f>IF('02 (ind)'!BV$1="si",100*(('02 (ind)'!BV22-MIN('02 (ind)'!BV$6:BV$37))/(MAX('02 (ind)'!BV$6:BV$37)-MIN('02 (ind)'!BV$6:BV$37))),ABS(-100+(100*(('02 (ind)'!BV22-MIN('02 (ind)'!BV$6:BV$37))/(MAX('02 (ind)'!BV$6:BV$37)-MIN('02 (ind)'!BV$6:BV$37))))))</f>
        <v>74.598453301606199</v>
      </c>
      <c r="BW23" s="75">
        <f>IF('02 (ind)'!BW$1="si",100*(('02 (ind)'!BW22-MIN('02 (ind)'!BW$6:BW$37))/(MAX('02 (ind)'!BW$6:BW$37)-MIN('02 (ind)'!BW$6:BW$37))),ABS(-100+(100*(('02 (ind)'!BW22-MIN('02 (ind)'!BW$6:BW$37))/(MAX('02 (ind)'!BW$6:BW$37)-MIN('02 (ind)'!BW$6:BW$37))))))</f>
        <v>74.996718729492059</v>
      </c>
      <c r="BX23" s="75">
        <f>IF('02 (ind)'!BX$1="si",100*(('02 (ind)'!BX22-MIN('02 (ind)'!BX$6:BX$37))/(MAX('02 (ind)'!BX$6:BX$37)-MIN('02 (ind)'!BX$6:BX$37))),ABS(-100+(100*(('02 (ind)'!BX22-MIN('02 (ind)'!BX$6:BX$37))/(MAX('02 (ind)'!BX$6:BX$37)-MIN('02 (ind)'!BX$6:BX$37))))))</f>
        <v>4.4327446691566905</v>
      </c>
      <c r="BY23" s="75">
        <f>IF('02 (ind)'!BY$1="si",100*(('02 (ind)'!BY22-MIN('02 (ind)'!BY$6:BY$37))/(MAX('02 (ind)'!BY$6:BY$37)-MIN('02 (ind)'!BY$6:BY$37))),ABS(-100+(100*(('02 (ind)'!BY22-MIN('02 (ind)'!BY$6:BY$37))/(MAX('02 (ind)'!BY$6:BY$37)-MIN('02 (ind)'!BY$6:BY$37))))))</f>
        <v>0</v>
      </c>
      <c r="BZ23" s="75">
        <f>IF('02 (ind)'!BZ$1="si",100*(('02 (ind)'!BZ22-MIN('02 (ind)'!BZ$6:BZ$37))/(MAX('02 (ind)'!BZ$6:BZ$37)-MIN('02 (ind)'!BZ$6:BZ$37))),ABS(-100+(100*(('02 (ind)'!BZ22-MIN('02 (ind)'!BZ$6:BZ$37))/(MAX('02 (ind)'!BZ$6:BZ$37)-MIN('02 (ind)'!BZ$6:BZ$37))))))</f>
        <v>79.578594934739144</v>
      </c>
      <c r="CA23" s="75">
        <f>IF('02 (ind)'!CA$1="si",100*(('02 (ind)'!CA22-MIN('02 (ind)'!CA$6:CA$37))/(MAX('02 (ind)'!CA$6:CA$37)-MIN('02 (ind)'!CA$6:CA$37))),ABS(-100+(100*(('02 (ind)'!CA22-MIN('02 (ind)'!CA$6:CA$37))/(MAX('02 (ind)'!CA$6:CA$37)-MIN('02 (ind)'!CA$6:CA$37))))))</f>
        <v>31.147611169620799</v>
      </c>
      <c r="CB23" s="75">
        <f>IF('02 (ind)'!CB$1="si",100*(('02 (ind)'!CB22-MIN('02 (ind)'!CB$6:CB$37))/(MAX('02 (ind)'!CB$6:CB$37)-MIN('02 (ind)'!CB$6:CB$37))),ABS(-100+(100*(('02 (ind)'!CB22-MIN('02 (ind)'!CB$6:CB$37))/(MAX('02 (ind)'!CB$6:CB$37)-MIN('02 (ind)'!CB$6:CB$37))))))</f>
        <v>66.891891891891888</v>
      </c>
      <c r="CC23" s="75">
        <f>IF('02 (ind)'!CC$1="si",100*(('02 (ind)'!CC22-MIN('02 (ind)'!CC$6:CC$37))/(MAX('02 (ind)'!CC$6:CC$37)-MIN('02 (ind)'!CC$6:CC$37))),ABS(-100+(100*(('02 (ind)'!CC22-MIN('02 (ind)'!CC$6:CC$37))/(MAX('02 (ind)'!CC$6:CC$37)-MIN('02 (ind)'!CC$6:CC$37))))))</f>
        <v>13.509112170664466</v>
      </c>
      <c r="CD23" s="75">
        <f>IF('02 (ind)'!CD$1="si",100*(('02 (ind)'!CD22-MIN('02 (ind)'!CD$6:CD$37))/(MAX('02 (ind)'!CD$6:CD$37)-MIN('02 (ind)'!CD$6:CD$37))),ABS(-100+(100*(('02 (ind)'!CD22-MIN('02 (ind)'!CD$6:CD$37))/(MAX('02 (ind)'!CD$6:CD$37)-MIN('02 (ind)'!CD$6:CD$37))))))</f>
        <v>6.3583287005843941E-5</v>
      </c>
      <c r="CE23" s="75">
        <f>IF('02 (ind)'!CE$1="si",100*(('02 (ind)'!CE22-MIN('02 (ind)'!CE$6:CE$37))/(MAX('02 (ind)'!CE$6:CE$37)-MIN('02 (ind)'!CE$6:CE$37))),ABS(-100+(100*(('02 (ind)'!CE22-MIN('02 (ind)'!CE$6:CE$37))/(MAX('02 (ind)'!CE$6:CE$37)-MIN('02 (ind)'!CE$6:CE$37))))))</f>
        <v>12.062706066263409</v>
      </c>
      <c r="CF23" s="75">
        <f>IF('02 (ind)'!CF$1="si",100*(('02 (ind)'!CF22-MIN('02 (ind)'!CF$6:CF$37))/(MAX('02 (ind)'!CF$6:CF$37)-MIN('02 (ind)'!CF$6:CF$37))),ABS(-100+(100*(('02 (ind)'!CF22-MIN('02 (ind)'!CF$6:CF$37))/(MAX('02 (ind)'!CF$6:CF$37)-MIN('02 (ind)'!CF$6:CF$37))))))</f>
        <v>4.3467528012132535</v>
      </c>
      <c r="CG23" s="75">
        <f>IF('02 (ind)'!CG$1="si",100*(('02 (ind)'!CG22-MIN('02 (ind)'!CG$6:CG$37))/(MAX('02 (ind)'!CG$6:CG$37)-MIN('02 (ind)'!CG$6:CG$37))),ABS(-100+(100*(('02 (ind)'!CG22-MIN('02 (ind)'!CG$6:CG$37))/(MAX('02 (ind)'!CG$6:CG$37)-MIN('02 (ind)'!CG$6:CG$37))))))</f>
        <v>11.204257807229132</v>
      </c>
      <c r="CH23" s="75">
        <f>IF('02 (ind)'!CH$1="si",100*(('02 (ind)'!CH22-MIN('02 (ind)'!CH$6:CH$37))/(MAX('02 (ind)'!CH$6:CH$37)-MIN('02 (ind)'!CH$6:CH$37))),ABS(-100+(100*(('02 (ind)'!CH22-MIN('02 (ind)'!CH$6:CH$37))/(MAX('02 (ind)'!CH$6:CH$37)-MIN('02 (ind)'!CH$6:CH$37))))))</f>
        <v>25.500872410356074</v>
      </c>
      <c r="CI23" s="75">
        <f>IF('02 (ind)'!CI$1="si",100*(('02 (ind)'!CI22-MIN('02 (ind)'!CI$6:CI$37))/(MAX('02 (ind)'!CI$6:CI$37)-MIN('02 (ind)'!CI$6:CI$37))),ABS(-100+(100*(('02 (ind)'!CI22-MIN('02 (ind)'!CI$6:CI$37))/(MAX('02 (ind)'!CI$6:CI$37)-MIN('02 (ind)'!CI$6:CI$37))))))</f>
        <v>0</v>
      </c>
      <c r="CJ23" s="75">
        <f>IF('02 (ind)'!CJ$1="si",100*(('02 (ind)'!CJ22-MIN('02 (ind)'!CJ$6:CJ$37))/(MAX('02 (ind)'!CJ$6:CJ$37)-MIN('02 (ind)'!CJ$6:CJ$37))),ABS(-100+(100*(('02 (ind)'!CJ22-MIN('02 (ind)'!CJ$6:CJ$37))/(MAX('02 (ind)'!CJ$6:CJ$37)-MIN('02 (ind)'!CJ$6:CJ$37))))))</f>
        <v>8.8480916662935183</v>
      </c>
      <c r="CK23" s="75">
        <f>IF('02 (ind)'!CK$1="si",100*(('02 (ind)'!CK22-MIN('02 (ind)'!CK$6:CK$37))/(MAX('02 (ind)'!CK$6:CK$37)-MIN('02 (ind)'!CK$6:CK$37))),ABS(-100+(100*(('02 (ind)'!CK22-MIN('02 (ind)'!CK$6:CK$37))/(MAX('02 (ind)'!CK$6:CK$37)-MIN('02 (ind)'!CK$6:CK$37))))))</f>
        <v>25.749283217547337</v>
      </c>
      <c r="CL23" s="75">
        <f>IF('02 (ind)'!CL$1="si",100*(('02 (ind)'!CL22-MIN('02 (ind)'!CL$6:CL$37))/(MAX('02 (ind)'!CL$6:CL$37)-MIN('02 (ind)'!CL$6:CL$37))),ABS(-100+(100*(('02 (ind)'!CL22-MIN('02 (ind)'!CL$6:CL$37))/(MAX('02 (ind)'!CL$6:CL$37)-MIN('02 (ind)'!CL$6:CL$37))))))</f>
        <v>2.8392453465488248</v>
      </c>
      <c r="CM23" s="75">
        <f>IF('02 (ind)'!CM$1="si",100*(('02 (ind)'!CM22-MIN('02 (ind)'!CM$6:CM$37))/(MAX('02 (ind)'!CM$6:CM$37)-MIN('02 (ind)'!CM$6:CM$37))),ABS(-100+(100*(('02 (ind)'!CM22-MIN('02 (ind)'!CM$6:CM$37))/(MAX('02 (ind)'!CM$6:CM$37)-MIN('02 (ind)'!CM$6:CM$37))))))</f>
        <v>73.415787761877908</v>
      </c>
    </row>
    <row r="24" spans="1:91">
      <c r="A24" s="18" t="s">
        <v>222</v>
      </c>
      <c r="B24" s="87">
        <f>IF('02 (ind)'!B$1="si",100*(('02 (ind)'!B23-MIN('02 (ind)'!B$6:B$37))/(MAX('02 (ind)'!B$6:B$37)-MIN('02 (ind)'!B$6:B$37))),ABS(-100+(100*(('02 (ind)'!B23-MIN('02 (ind)'!B$6:B$37))/(MAX('02 (ind)'!B$6:B$37)-MIN('02 (ind)'!B$6:B$37))))))</f>
        <v>0</v>
      </c>
      <c r="C24" s="87">
        <f>IF('02 (ind)'!C$1="si",100*(('02 (ind)'!C23-MIN('02 (ind)'!C$6:C$37))/(MAX('02 (ind)'!C$6:C$37)-MIN('02 (ind)'!C$6:C$37))),ABS(-100+(100*(('02 (ind)'!C23-MIN('02 (ind)'!C$6:C$37))/(MAX('02 (ind)'!C$6:C$37)-MIN('02 (ind)'!C$6:C$37))))))</f>
        <v>36.247749988453165</v>
      </c>
      <c r="D24" s="87">
        <f>IF('02 (ind)'!D$1="si",100*(('02 (ind)'!D23-MIN('02 (ind)'!D$6:D$37))/(MAX('02 (ind)'!D$6:D$37)-MIN('02 (ind)'!D$6:D$37))),ABS(-100+(100*(('02 (ind)'!D23-MIN('02 (ind)'!D$6:D$37))/(MAX('02 (ind)'!D$6:D$37)-MIN('02 (ind)'!D$6:D$37))))))</f>
        <v>91.050471263539208</v>
      </c>
      <c r="E24" s="87">
        <f>IF('02 (ind)'!E$1="si",100*(('02 (ind)'!E23-MIN('02 (ind)'!E$6:E$37))/(MAX('02 (ind)'!E$6:E$37)-MIN('02 (ind)'!E$6:E$37))),ABS(-100+(100*(('02 (ind)'!E23-MIN('02 (ind)'!E$6:E$37))/(MAX('02 (ind)'!E$6:E$37)-MIN('02 (ind)'!E$6:E$37))))))</f>
        <v>76.712328767123296</v>
      </c>
      <c r="F24" s="87">
        <f>IF('02 (ind)'!F$1="si",100*(('02 (ind)'!F23-MIN('02 (ind)'!F$6:F$37))/(MAX('02 (ind)'!F$6:F$37)-MIN('02 (ind)'!F$6:F$37))),ABS(-100+(100*(('02 (ind)'!F23-MIN('02 (ind)'!F$6:F$37))/(MAX('02 (ind)'!F$6:F$37)-MIN('02 (ind)'!F$6:F$37))))))</f>
        <v>55.673758865248232</v>
      </c>
      <c r="G24" s="87">
        <f>IF('02 (ind)'!G$1="si",100*(('02 (ind)'!G23-MIN('02 (ind)'!G$6:G$37))/(MAX('02 (ind)'!G$6:G$37)-MIN('02 (ind)'!G$6:G$37))),ABS(-100+(100*(('02 (ind)'!G23-MIN('02 (ind)'!G$6:G$37))/(MAX('02 (ind)'!G$6:G$37)-MIN('02 (ind)'!G$6:G$37))))))</f>
        <v>45.643153526970934</v>
      </c>
      <c r="H24" s="87">
        <f>IF('02 (ind)'!H$1="si",100*(('02 (ind)'!H23-MIN('02 (ind)'!H$6:H$37))/(MAX('02 (ind)'!H$6:H$37)-MIN('02 (ind)'!H$6:H$37))),ABS(-100+(100*(('02 (ind)'!H23-MIN('02 (ind)'!H$6:H$37))/(MAX('02 (ind)'!H$6:H$37)-MIN('02 (ind)'!H$6:H$37))))))</f>
        <v>79.958246346555313</v>
      </c>
      <c r="I24" s="87">
        <f>IF('02 (ind)'!I$1="si",100*(('02 (ind)'!I23-MIN('02 (ind)'!I$6:I$37))/(MAX('02 (ind)'!I$6:I$37)-MIN('02 (ind)'!I$6:I$37))),ABS(-100+(100*(('02 (ind)'!I23-MIN('02 (ind)'!I$6:I$37))/(MAX('02 (ind)'!I$6:I$37)-MIN('02 (ind)'!I$6:I$37))))))</f>
        <v>50.080000000000013</v>
      </c>
      <c r="J24" s="87">
        <f>IF('02 (ind)'!J$1="si",100*(('02 (ind)'!J23-MIN('02 (ind)'!J$6:J$37))/(MAX('02 (ind)'!J$6:J$37)-MIN('02 (ind)'!J$6:J$37))),ABS(-100+(100*(('02 (ind)'!J23-MIN('02 (ind)'!J$6:J$37))/(MAX('02 (ind)'!J$6:J$37)-MIN('02 (ind)'!J$6:J$37))))))</f>
        <v>30.696202531645579</v>
      </c>
      <c r="K24" s="87">
        <f>IF('02 (ind)'!K$1="si",100*(('02 (ind)'!K23-MIN('02 (ind)'!K$6:K$37))/(MAX('02 (ind)'!K$6:K$37)-MIN('02 (ind)'!K$6:K$37))),ABS(-100+(100*(('02 (ind)'!K23-MIN('02 (ind)'!K$6:K$37))/(MAX('02 (ind)'!K$6:K$37)-MIN('02 (ind)'!K$6:K$37))))))</f>
        <v>45.658545308701534</v>
      </c>
      <c r="L24" s="87">
        <f>IF('02 (ind)'!L$1="si",100*(('02 (ind)'!L23-MIN('02 (ind)'!L$6:L$37))/(MAX('02 (ind)'!L$6:L$37)-MIN('02 (ind)'!L$6:L$37))),ABS(-100+(100*(('02 (ind)'!L23-MIN('02 (ind)'!L$6:L$37))/(MAX('02 (ind)'!L$6:L$37)-MIN('02 (ind)'!L$6:L$37))))))</f>
        <v>19.40437906882434</v>
      </c>
      <c r="M24" s="87">
        <f>IF('02 (ind)'!M$1="si",100*(('02 (ind)'!M23-MIN('02 (ind)'!M$6:M$37))/(MAX('02 (ind)'!M$6:M$37)-MIN('02 (ind)'!M$6:M$37))),ABS(-100+(100*(('02 (ind)'!M23-MIN('02 (ind)'!M$6:M$37))/(MAX('02 (ind)'!M$6:M$37)-MIN('02 (ind)'!M$6:M$37))))))</f>
        <v>2.7764604812938538</v>
      </c>
      <c r="N24" s="87">
        <f>IF('02 (ind)'!N$1="si",100*(('02 (ind)'!N23-MIN('02 (ind)'!N$6:N$37))/(MAX('02 (ind)'!N$6:N$37)-MIN('02 (ind)'!N$6:N$37))),ABS(-100+(100*(('02 (ind)'!N23-MIN('02 (ind)'!N$6:N$37))/(MAX('02 (ind)'!N$6:N$37)-MIN('02 (ind)'!N$6:N$37))))))</f>
        <v>61.763716724126027</v>
      </c>
      <c r="O24" s="87">
        <f>IF('02 (ind)'!O$1="si",100*(('02 (ind)'!O23-MIN('02 (ind)'!O$6:O$37))/(MAX('02 (ind)'!O$6:O$37)-MIN('02 (ind)'!O$6:O$37))),ABS(-100+(100*(('02 (ind)'!O23-MIN('02 (ind)'!O$6:O$37))/(MAX('02 (ind)'!O$6:O$37)-MIN('02 (ind)'!O$6:O$37))))))</f>
        <v>98.913043478260875</v>
      </c>
      <c r="P24" s="87">
        <f>IF('02 (ind)'!P$1="si",100*(('02 (ind)'!P23-MIN('02 (ind)'!P$6:P$37))/(MAX('02 (ind)'!P$6:P$37)-MIN('02 (ind)'!P$6:P$37))),ABS(-100+(100*(('02 (ind)'!P23-MIN('02 (ind)'!P$6:P$37))/(MAX('02 (ind)'!P$6:P$37)-MIN('02 (ind)'!P$6:P$37))))))</f>
        <v>100</v>
      </c>
      <c r="Q24" s="87">
        <f>IF('02 (ind)'!Q$1="si",100*(('02 (ind)'!Q23-MIN('02 (ind)'!Q$6:Q$37))/(MAX('02 (ind)'!Q$6:Q$37)-MIN('02 (ind)'!Q$6:Q$37))),ABS(-100+(100*(('02 (ind)'!Q23-MIN('02 (ind)'!Q$6:Q$37))/(MAX('02 (ind)'!Q$6:Q$37)-MIN('02 (ind)'!Q$6:Q$37))))))</f>
        <v>4.2565475127562227</v>
      </c>
      <c r="R24" s="87">
        <f>IF('02 (ind)'!R$1="si",100*(('02 (ind)'!R23-MIN('02 (ind)'!R$6:R$37))/(MAX('02 (ind)'!R$6:R$37)-MIN('02 (ind)'!R$6:R$37))),ABS(-100+(100*(('02 (ind)'!R23-MIN('02 (ind)'!R$6:R$37))/(MAX('02 (ind)'!R$6:R$37)-MIN('02 (ind)'!R$6:R$37))))))</f>
        <v>5.8827127404616046</v>
      </c>
      <c r="S24" s="75">
        <f>ABS(ABS(('02 (ind)'!S23-((MAX('02 (ind)'!S$6:S$37)+MIN('02 (ind)'!S$6:S$37))/2))/(((MAX('02 (ind)'!S$6:S$37)+MIN('02 (ind)'!S$6:S$37))/2)-MAX('02 (ind)'!S$6:S$37))*100)-100)</f>
        <v>40.077253235279187</v>
      </c>
      <c r="T24" s="75">
        <f>IF('02 (ind)'!T$1="si",100*(('02 (ind)'!T23-MIN('02 (ind)'!T$6:T$37))/(MAX('02 (ind)'!T$6:T$37)-MIN('02 (ind)'!T$6:T$37))),ABS(-100+(100*(('02 (ind)'!T23-MIN('02 (ind)'!T$6:T$37))/(MAX('02 (ind)'!T$6:T$37)-MIN('02 (ind)'!T$6:T$37))))))</f>
        <v>12.183514846877037</v>
      </c>
      <c r="U24" s="75">
        <f>IF('02 (ind)'!U$1="si",100*(('02 (ind)'!U23-MIN('02 (ind)'!U$6:U$37))/(MAX('02 (ind)'!U$6:U$37)-MIN('02 (ind)'!U$6:U$37))),ABS(-100+(100*(('02 (ind)'!U23-MIN('02 (ind)'!U$6:U$37))/(MAX('02 (ind)'!U$6:U$37)-MIN('02 (ind)'!U$6:U$37))))))</f>
        <v>50</v>
      </c>
      <c r="V24" s="75">
        <f>IF('02 (ind)'!V$1="si",100*(('02 (ind)'!V23-MIN('02 (ind)'!V$6:V$37))/(MAX('02 (ind)'!V$6:V$37)-MIN('02 (ind)'!V$6:V$37))),ABS(-100+(100*(('02 (ind)'!V23-MIN('02 (ind)'!V$6:V$37))/(MAX('02 (ind)'!V$6:V$37)-MIN('02 (ind)'!V$6:V$37))))))</f>
        <v>100</v>
      </c>
      <c r="W24" s="75">
        <f>IF('02 (ind)'!W$1="si",100*(('02 (ind)'!W23-MIN('02 (ind)'!W$6:W$37))/(MAX('02 (ind)'!W$6:W$37)-MIN('02 (ind)'!W$6:W$37))),ABS(-100+(100*(('02 (ind)'!W23-MIN('02 (ind)'!W$6:W$37))/(MAX('02 (ind)'!W$6:W$37)-MIN('02 (ind)'!W$6:W$37))))))</f>
        <v>44.937786746684196</v>
      </c>
      <c r="X24" s="75">
        <f>IF('02 (ind)'!X$1="si",100*(('02 (ind)'!X23-MIN('02 (ind)'!X$6:X$37))/(MAX('02 (ind)'!X$6:X$37)-MIN('02 (ind)'!X$6:X$37))),ABS(-100+(100*(('02 (ind)'!X23-MIN('02 (ind)'!X$6:X$37))/(MAX('02 (ind)'!X$6:X$37)-MIN('02 (ind)'!X$6:X$37))))))</f>
        <v>68.940460457634671</v>
      </c>
      <c r="Y24" s="75">
        <f>IF('02 (ind)'!Y$1="si",100*(('02 (ind)'!Y23-MIN('02 (ind)'!Y$6:Y$37))/(MAX('02 (ind)'!Y$6:Y$37)-MIN('02 (ind)'!Y$6:Y$37))),ABS(-100+(100*(('02 (ind)'!Y23-MIN('02 (ind)'!Y$6:Y$37))/(MAX('02 (ind)'!Y$6:Y$37)-MIN('02 (ind)'!Y$6:Y$37))))))</f>
        <v>59.662807503762302</v>
      </c>
      <c r="Z24" s="75">
        <f>IF('02 (ind)'!Z$1="si",100*(('02 (ind)'!Z23-MIN('02 (ind)'!Z$6:Z$37))/(MAX('02 (ind)'!Z$6:Z$37)-MIN('02 (ind)'!Z$6:Z$37))),ABS(-100+(100*(('02 (ind)'!Z23-MIN('02 (ind)'!Z$6:Z$37))/(MAX('02 (ind)'!Z$6:Z$37)-MIN('02 (ind)'!Z$6:Z$37))))))</f>
        <v>20.739030480088957</v>
      </c>
      <c r="AA24" s="75">
        <f>IF('02 (ind)'!AA$1="si",100*(('02 (ind)'!AA23-MIN('02 (ind)'!AA$6:AA$37))/(MAX('02 (ind)'!AA$6:AA$37)-MIN('02 (ind)'!AA$6:AA$37))),ABS(-100+(100*(('02 (ind)'!AA23-MIN('02 (ind)'!AA$6:AA$37))/(MAX('02 (ind)'!AA$6:AA$37)-MIN('02 (ind)'!AA$6:AA$37))))))</f>
        <v>58.563872035218182</v>
      </c>
      <c r="AB24" s="75">
        <f>IF('02 (ind)'!AB$1="si",100*(('02 (ind)'!AB23-MIN('02 (ind)'!AB$6:AB$37))/(MAX('02 (ind)'!AB$6:AB$37)-MIN('02 (ind)'!AB$6:AB$37))),ABS(-100+(100*(('02 (ind)'!AB23-MIN('02 (ind)'!AB$6:AB$37))/(MAX('02 (ind)'!AB$6:AB$37)-MIN('02 (ind)'!AB$6:AB$37))))))</f>
        <v>37.954530092197999</v>
      </c>
      <c r="AC24" s="75">
        <f>IF('02 (ind)'!AC$1="si",100*(('02 (ind)'!AC23-MIN('02 (ind)'!AC$6:AC$37))/(MAX('02 (ind)'!AC$6:AC$37)-MIN('02 (ind)'!AC$6:AC$37))),ABS(-100+(100*(('02 (ind)'!AC23-MIN('02 (ind)'!AC$6:AC$37))/(MAX('02 (ind)'!AC$6:AC$37)-MIN('02 (ind)'!AC$6:AC$37))))))</f>
        <v>53.041582019234163</v>
      </c>
      <c r="AD24" s="75">
        <f>IF('02 (ind)'!AD$1="si",100*(('02 (ind)'!AD23-MIN('02 (ind)'!AD$6:AD$37))/(MAX('02 (ind)'!AD$6:AD$37)-MIN('02 (ind)'!AD$6:AD$37))),ABS(-100+(100*(('02 (ind)'!AD23-MIN('02 (ind)'!AD$6:AD$37))/(MAX('02 (ind)'!AD$6:AD$37)-MIN('02 (ind)'!AD$6:AD$37))))))</f>
        <v>50.07533408233963</v>
      </c>
      <c r="AE24" s="75">
        <f>IF('02 (ind)'!AE$1="si",100*(('02 (ind)'!AE23-MIN('02 (ind)'!AE$6:AE$37))/(MAX('02 (ind)'!AE$6:AE$37)-MIN('02 (ind)'!AE$6:AE$37))),ABS(-100+(100*(('02 (ind)'!AE23-MIN('02 (ind)'!AE$6:AE$37))/(MAX('02 (ind)'!AE$6:AE$37)-MIN('02 (ind)'!AE$6:AE$37))))))</f>
        <v>57.93179571578009</v>
      </c>
      <c r="AF24" s="75">
        <f>IF('02 (ind)'!AF$1="si",100*(('02 (ind)'!AF23-MIN('02 (ind)'!AF$6:AF$37))/(MAX('02 (ind)'!AF$6:AF$37)-MIN('02 (ind)'!AF$6:AF$37))),ABS(-100+(100*(('02 (ind)'!AF23-MIN('02 (ind)'!AF$6:AF$37))/(MAX('02 (ind)'!AF$6:AF$37)-MIN('02 (ind)'!AF$6:AF$37))))))</f>
        <v>69.945355191256823</v>
      </c>
      <c r="AG24" s="75">
        <f>IF('02 (ind)'!AG$1="si",100*(('02 (ind)'!AG23-MIN('02 (ind)'!AG$6:AG$37))/(MAX('02 (ind)'!AG$6:AG$37)-MIN('02 (ind)'!AG$6:AG$37))),ABS(-100+(100*(('02 (ind)'!AG23-MIN('02 (ind)'!AG$6:AG$37))/(MAX('02 (ind)'!AG$6:AG$37)-MIN('02 (ind)'!AG$6:AG$37))))))</f>
        <v>67.680608365019012</v>
      </c>
      <c r="AH24" s="75">
        <f>IF('02 (ind)'!AH$1="si",100*(('02 (ind)'!AH23-MIN('02 (ind)'!AH$6:AH$37))/(MAX('02 (ind)'!AH$6:AH$37)-MIN('02 (ind)'!AH$6:AH$37))),ABS(-100+(100*(('02 (ind)'!AH23-MIN('02 (ind)'!AH$6:AH$37))/(MAX('02 (ind)'!AH$6:AH$37)-MIN('02 (ind)'!AH$6:AH$37))))))</f>
        <v>44.936708860759488</v>
      </c>
      <c r="AI24" s="75">
        <f>IF('02 (ind)'!AI$1="si",100*(('02 (ind)'!AI23-MIN('02 (ind)'!AI$6:AI$37))/(MAX('02 (ind)'!AI$6:AI$37)-MIN('02 (ind)'!AI$6:AI$37))),ABS(-100+(100*(('02 (ind)'!AI23-MIN('02 (ind)'!AI$6:AI$37))/(MAX('02 (ind)'!AI$6:AI$37)-MIN('02 (ind)'!AI$6:AI$37))))))</f>
        <v>0</v>
      </c>
      <c r="AJ24" s="75">
        <f>IF('02 (ind)'!AJ$1="si",100*(('02 (ind)'!AJ23-MIN('02 (ind)'!AJ$6:AJ$37))/(MAX('02 (ind)'!AJ$6:AJ$37)-MIN('02 (ind)'!AJ$6:AJ$37))),ABS(-100+(100*(('02 (ind)'!AJ23-MIN('02 (ind)'!AJ$6:AJ$37))/(MAX('02 (ind)'!AJ$6:AJ$37)-MIN('02 (ind)'!AJ$6:AJ$37))))))</f>
        <v>73.659378596087464</v>
      </c>
      <c r="AK24" s="75">
        <f>IF('02 (ind)'!AK$1="si",100*(('02 (ind)'!AK23-MIN('02 (ind)'!AK$6:AK$37))/(MAX('02 (ind)'!AK$6:AK$37)-MIN('02 (ind)'!AK$6:AK$37))),ABS(-100+(100*(('02 (ind)'!AK23-MIN('02 (ind)'!AK$6:AK$37))/(MAX('02 (ind)'!AK$6:AK$37)-MIN('02 (ind)'!AK$6:AK$37))))))</f>
        <v>3.6098085175889048</v>
      </c>
      <c r="AL24" s="75">
        <f>IF('02 (ind)'!AL$1="si",100*(('02 (ind)'!AL23-MIN('02 (ind)'!AL$6:AL$37))/(MAX('02 (ind)'!AL$6:AL$37)-MIN('02 (ind)'!AL$6:AL$37))),ABS(-100+(100*(('02 (ind)'!AL23-MIN('02 (ind)'!AL$6:AL$37))/(MAX('02 (ind)'!AL$6:AL$37)-MIN('02 (ind)'!AL$6:AL$37))))))</f>
        <v>98.21101595711049</v>
      </c>
      <c r="AM24" s="75">
        <f>IF('02 (ind)'!AM$1="si",100*(('02 (ind)'!AM23-MIN('02 (ind)'!AM$6:AM$37))/(MAX('02 (ind)'!AM$6:AM$37)-MIN('02 (ind)'!AM$6:AM$37))),ABS(-100+(100*(('02 (ind)'!AM23-MIN('02 (ind)'!AM$6:AM$37))/(MAX('02 (ind)'!AM$6:AM$37)-MIN('02 (ind)'!AM$6:AM$37))))))</f>
        <v>98.54788683097928</v>
      </c>
      <c r="AN24" s="75">
        <f>IF('02 (ind)'!AN$1="si",100*(('02 (ind)'!AN23-MIN('02 (ind)'!AN$6:AN$37))/(MAX('02 (ind)'!AN$6:AN$37)-MIN('02 (ind)'!AN$6:AN$37))),ABS(-100+(100*(('02 (ind)'!AN23-MIN('02 (ind)'!AN$6:AN$37))/(MAX('02 (ind)'!AN$6:AN$37)-MIN('02 (ind)'!AN$6:AN$37))))))</f>
        <v>49.502805078096159</v>
      </c>
      <c r="AO24" s="75">
        <f>IF('02 (ind)'!AO$1="si",100*(('02 (ind)'!AO23-MIN('02 (ind)'!AO$6:AO$37))/(MAX('02 (ind)'!AO$6:AO$37)-MIN('02 (ind)'!AO$6:AO$37))),ABS(-100+(100*(('02 (ind)'!AO23-MIN('02 (ind)'!AO$6:AO$37))/(MAX('02 (ind)'!AO$6:AO$37)-MIN('02 (ind)'!AO$6:AO$37))))))</f>
        <v>0</v>
      </c>
      <c r="AP24" s="75">
        <f>IF('02 (ind)'!AP$1="si",100*(('02 (ind)'!AP23-MIN('02 (ind)'!AP$6:AP$37))/(MAX('02 (ind)'!AP$6:AP$37)-MIN('02 (ind)'!AP$6:AP$37))),ABS(-100+(100*(('02 (ind)'!AP23-MIN('02 (ind)'!AP$6:AP$37))/(MAX('02 (ind)'!AP$6:AP$37)-MIN('02 (ind)'!AP$6:AP$37))))))</f>
        <v>97.369567184189037</v>
      </c>
      <c r="AQ24" s="75">
        <f>IF('02 (ind)'!AQ$1="si",100*(('02 (ind)'!AQ23-MIN('02 (ind)'!AQ$6:AQ$37))/(MAX('02 (ind)'!AQ$6:AQ$37)-MIN('02 (ind)'!AQ$6:AQ$37))),ABS(-100+(100*(('02 (ind)'!AQ23-MIN('02 (ind)'!AQ$6:AQ$37))/(MAX('02 (ind)'!AQ$6:AQ$37)-MIN('02 (ind)'!AQ$6:AQ$37))))))</f>
        <v>3.4985400058438225</v>
      </c>
      <c r="AR24" s="75">
        <f>IF('02 (ind)'!AR$1="si",100*(('02 (ind)'!AR23-MIN('02 (ind)'!AR$6:AR$37))/(MAX('02 (ind)'!AR$6:AR$37)-MIN('02 (ind)'!AR$6:AR$37))),ABS(-100+(100*(('02 (ind)'!AR23-MIN('02 (ind)'!AR$6:AR$37))/(MAX('02 (ind)'!AR$6:AR$37)-MIN('02 (ind)'!AR$6:AR$37))))))</f>
        <v>76.259288259278293</v>
      </c>
      <c r="AS24" s="75">
        <f>IF('02 (ind)'!AS$1="si",100*(('02 (ind)'!AS23-MIN('02 (ind)'!AS$6:AS$37))/(MAX('02 (ind)'!AS$6:AS$37)-MIN('02 (ind)'!AS$6:AS$37))),ABS(-100+(100*(('02 (ind)'!AS23-MIN('02 (ind)'!AS$6:AS$37))/(MAX('02 (ind)'!AS$6:AS$37)-MIN('02 (ind)'!AS$6:AS$37))))))</f>
        <v>63.898540848665299</v>
      </c>
      <c r="AT24" s="75">
        <f>IF('02 (ind)'!AT$1="si",100*(('02 (ind)'!AT23-MIN('02 (ind)'!AT$6:AT$37))/(MAX('02 (ind)'!AT$6:AT$37)-MIN('02 (ind)'!AT$6:AT$37))),ABS(-100+(100*(('02 (ind)'!AT23-MIN('02 (ind)'!AT$6:AT$37))/(MAX('02 (ind)'!AT$6:AT$37)-MIN('02 (ind)'!AT$6:AT$37))))))</f>
        <v>0</v>
      </c>
      <c r="AU24" s="75">
        <f>IF('02 (ind)'!AU$1="si",100*(('02 (ind)'!AU23-MIN('02 (ind)'!AU$6:AU$37))/(MAX('02 (ind)'!AU$6:AU$37)-MIN('02 (ind)'!AU$6:AU$37))),ABS(-100+(100*(('02 (ind)'!AU23-MIN('02 (ind)'!AU$6:AU$37))/(MAX('02 (ind)'!AU$6:AU$37)-MIN('02 (ind)'!AU$6:AU$37))))))</f>
        <v>79.816513761467903</v>
      </c>
      <c r="AV24" s="75">
        <f>IF('02 (ind)'!AV$1="si",100*(('02 (ind)'!AV23-MIN('02 (ind)'!AV$6:AV$37))/(MAX('02 (ind)'!AV$6:AV$37)-MIN('02 (ind)'!AV$6:AV$37))),ABS(-100+(100*(('02 (ind)'!AV23-MIN('02 (ind)'!AV$6:AV$37))/(MAX('02 (ind)'!AV$6:AV$37)-MIN('02 (ind)'!AV$6:AV$37))))))</f>
        <v>92.720970537261692</v>
      </c>
      <c r="AW24" s="75">
        <f>IF('02 (ind)'!AW$1="si",100*(('02 (ind)'!AW23-MIN('02 (ind)'!AW$6:AW$37))/(MAX('02 (ind)'!AW$6:AW$37)-MIN('02 (ind)'!AW$6:AW$37))),ABS(-100+(100*(('02 (ind)'!AW23-MIN('02 (ind)'!AW$6:AW$37))/(MAX('02 (ind)'!AW$6:AW$37)-MIN('02 (ind)'!AW$6:AW$37))))))</f>
        <v>43.442198030067395</v>
      </c>
      <c r="AX24" s="75">
        <f>IF('02 (ind)'!AX$1="si",100*(('02 (ind)'!AX23-MIN('02 (ind)'!AX$6:AX$37))/(MAX('02 (ind)'!AX$6:AX$37)-MIN('02 (ind)'!AX$6:AX$37))),ABS(-100+(100*(('02 (ind)'!AX23-MIN('02 (ind)'!AX$6:AX$37))/(MAX('02 (ind)'!AX$6:AX$37)-MIN('02 (ind)'!AX$6:AX$37))))))</f>
        <v>24.798709032833408</v>
      </c>
      <c r="AY24" s="75">
        <f>IF('02 (ind)'!AY$1="si",100*(('02 (ind)'!AY23-MIN('02 (ind)'!AY$6:AY$37))/(MAX('02 (ind)'!AY$6:AY$37)-MIN('02 (ind)'!AY$6:AY$37))),ABS(-100+(100*(('02 (ind)'!AY23-MIN('02 (ind)'!AY$6:AY$37))/(MAX('02 (ind)'!AY$6:AY$37)-MIN('02 (ind)'!AY$6:AY$37))))))</f>
        <v>47.431018078020962</v>
      </c>
      <c r="AZ24" s="75">
        <f>IF('02 (ind)'!AZ$1="si",100*(('02 (ind)'!AZ23-MIN('02 (ind)'!AZ$6:AZ$37))/(MAX('02 (ind)'!AZ$6:AZ$37)-MIN('02 (ind)'!AZ$6:AZ$37))),ABS(-100+(100*(('02 (ind)'!AZ23-MIN('02 (ind)'!AZ$6:AZ$37))/(MAX('02 (ind)'!AZ$6:AZ$37)-MIN('02 (ind)'!AZ$6:AZ$37))))))</f>
        <v>7.4738612666711823</v>
      </c>
      <c r="BA24" s="75">
        <f>IF('02 (ind)'!BA$1="si",100*(('02 (ind)'!BA23-MIN('02 (ind)'!BA$6:BA$37))/(MAX('02 (ind)'!BA$6:BA$37)-MIN('02 (ind)'!BA$6:BA$37))),ABS(-100+(100*(('02 (ind)'!BA23-MIN('02 (ind)'!BA$6:BA$37))/(MAX('02 (ind)'!BA$6:BA$37)-MIN('02 (ind)'!BA$6:BA$37))))))</f>
        <v>12.246653428774689</v>
      </c>
      <c r="BB24" s="75">
        <f>IF('02 (ind)'!BB$1="si",100*(('02 (ind)'!BB23-MIN('02 (ind)'!BB$6:BB$37))/(MAX('02 (ind)'!BB$6:BB$37)-MIN('02 (ind)'!BB$6:BB$37))),ABS(-100+(100*(('02 (ind)'!BB23-MIN('02 (ind)'!BB$6:BB$37))/(MAX('02 (ind)'!BB$6:BB$37)-MIN('02 (ind)'!BB$6:BB$37))))))</f>
        <v>13.358612466265326</v>
      </c>
      <c r="BC24" s="75">
        <f>IF('02 (ind)'!BC$1="si",100*(('02 (ind)'!BC23-MIN('02 (ind)'!BC$6:BC$37))/(MAX('02 (ind)'!BC$6:BC$37)-MIN('02 (ind)'!BC$6:BC$37))),ABS(-100+(100*(('02 (ind)'!BC23-MIN('02 (ind)'!BC$6:BC$37))/(MAX('02 (ind)'!BC$6:BC$37)-MIN('02 (ind)'!BC$6:BC$37))))))</f>
        <v>16.356694438192655</v>
      </c>
      <c r="BD24" s="75">
        <f>IF('02 (ind)'!BD$1="si",100*(('02 (ind)'!BD23-MIN('02 (ind)'!BD$6:BD$37))/(MAX('02 (ind)'!BD$6:BD$37)-MIN('02 (ind)'!BD$6:BD$37))),ABS(-100+(100*(('02 (ind)'!BD23-MIN('02 (ind)'!BD$6:BD$37))/(MAX('02 (ind)'!BD$6:BD$37)-MIN('02 (ind)'!BD$6:BD$37))))))</f>
        <v>45.014401473118646</v>
      </c>
      <c r="BE24" s="75">
        <f>IF('02 (ind)'!BE$1="si",100*(('02 (ind)'!BE23-MIN('02 (ind)'!BE$6:BE$37))/(MAX('02 (ind)'!BE$6:BE$37)-MIN('02 (ind)'!BE$6:BE$37))),ABS(-100+(100*(('02 (ind)'!BE23-MIN('02 (ind)'!BE$6:BE$37))/(MAX('02 (ind)'!BE$6:BE$37)-MIN('02 (ind)'!BE$6:BE$37))))))</f>
        <v>8.3976833976833962</v>
      </c>
      <c r="BF24" s="75">
        <f>IF('02 (ind)'!BF$1="si",100*(('02 (ind)'!BF23-MIN('02 (ind)'!BF$6:BF$37))/(MAX('02 (ind)'!BF$6:BF$37)-MIN('02 (ind)'!BF$6:BF$37))),ABS(-100+(100*(('02 (ind)'!BF23-MIN('02 (ind)'!BF$6:BF$37))/(MAX('02 (ind)'!BF$6:BF$37)-MIN('02 (ind)'!BF$6:BF$37))))))</f>
        <v>35.022444781383513</v>
      </c>
      <c r="BG24" s="75">
        <f>IF('02 (ind)'!BG$1="si",100*(('02 (ind)'!BG23-MIN('02 (ind)'!BG$6:BG$37))/(MAX('02 (ind)'!BG$6:BG$37)-MIN('02 (ind)'!BG$6:BG$37))),ABS(-100+(100*(('02 (ind)'!BG23-MIN('02 (ind)'!BG$6:BG$37))/(MAX('02 (ind)'!BG$6:BG$37)-MIN('02 (ind)'!BG$6:BG$37))))))</f>
        <v>37.145049907839386</v>
      </c>
      <c r="BH24" s="75">
        <f>IF('02 (ind)'!BH$1="si",100*(('02 (ind)'!BH23-MIN('02 (ind)'!BH$6:BH$37))/(MAX('02 (ind)'!BH$6:BH$37)-MIN('02 (ind)'!BH$6:BH$37))),ABS(-100+(100*(('02 (ind)'!BH23-MIN('02 (ind)'!BH$6:BH$37))/(MAX('02 (ind)'!BH$6:BH$37)-MIN('02 (ind)'!BH$6:BH$37))))))</f>
        <v>19.912414844152767</v>
      </c>
      <c r="BI24" s="75">
        <f>IF('02 (ind)'!BI$1="si",100*(('02 (ind)'!BI23-MIN('02 (ind)'!BI$6:BI$37))/(MAX('02 (ind)'!BI$6:BI$37)-MIN('02 (ind)'!BI$6:BI$37))),ABS(-100+(100*(('02 (ind)'!BI23-MIN('02 (ind)'!BI$6:BI$37))/(MAX('02 (ind)'!BI$6:BI$37)-MIN('02 (ind)'!BI$6:BI$37))))))</f>
        <v>99.275699163052607</v>
      </c>
      <c r="BJ24" s="75">
        <f>IF('02 (ind)'!BJ$1="si",100*(('02 (ind)'!BJ23-MIN('02 (ind)'!BJ$6:BJ$37))/(MAX('02 (ind)'!BJ$6:BJ$37)-MIN('02 (ind)'!BJ$6:BJ$37))),ABS(-100+(100*(('02 (ind)'!BJ23-MIN('02 (ind)'!BJ$6:BJ$37))/(MAX('02 (ind)'!BJ$6:BJ$37)-MIN('02 (ind)'!BJ$6:BJ$37))))))</f>
        <v>1.5604266568705901E-4</v>
      </c>
      <c r="BK24" s="75">
        <f>IF('02 (ind)'!BK$1="si",100*(('02 (ind)'!BK23-MIN('02 (ind)'!BK$6:BK$37))/(MAX('02 (ind)'!BK$6:BK$37)-MIN('02 (ind)'!BK$6:BK$37))),ABS(-100+(100*(('02 (ind)'!BK23-MIN('02 (ind)'!BK$6:BK$37))/(MAX('02 (ind)'!BK$6:BK$37)-MIN('02 (ind)'!BK$6:BK$37))))))</f>
        <v>9.5540788060722228</v>
      </c>
      <c r="BL24" s="75">
        <f>IF('02 (ind)'!BL$1="si",100*(('02 (ind)'!BL23-MIN('02 (ind)'!BL$6:BL$37))/(MAX('02 (ind)'!BL$6:BL$37)-MIN('02 (ind)'!BL$6:BL$37))),ABS(-100+(100*(('02 (ind)'!BL23-MIN('02 (ind)'!BL$6:BL$37))/(MAX('02 (ind)'!BL$6:BL$37)-MIN('02 (ind)'!BL$6:BL$37))))))</f>
        <v>2.4793388429752068</v>
      </c>
      <c r="BM24" s="75">
        <f>IF('02 (ind)'!BM$1="si",100*(('02 (ind)'!BM23-MIN('02 (ind)'!BM$6:BM$37))/(MAX('02 (ind)'!BM$6:BM$37)-MIN('02 (ind)'!BM$6:BM$37))),ABS(-100+(100*(('02 (ind)'!BM23-MIN('02 (ind)'!BM$6:BM$37))/(MAX('02 (ind)'!BM$6:BM$37)-MIN('02 (ind)'!BM$6:BM$37))))))</f>
        <v>21.657613708468361</v>
      </c>
      <c r="BN24" s="75">
        <f>IF('02 (ind)'!BN$1="si",100*(('02 (ind)'!BN23-MIN('02 (ind)'!BN$6:BN$37))/(MAX('02 (ind)'!BN$6:BN$37)-MIN('02 (ind)'!BN$6:BN$37))),ABS(-100+(100*(('02 (ind)'!BN23-MIN('02 (ind)'!BN$6:BN$37))/(MAX('02 (ind)'!BN$6:BN$37)-MIN('02 (ind)'!BN$6:BN$37))))))</f>
        <v>72.94392600009661</v>
      </c>
      <c r="BO24" s="75">
        <f>IF('02 (ind)'!BO$1="si",100*(('02 (ind)'!BO23-MIN('02 (ind)'!BO$6:BO$37))/(MAX('02 (ind)'!BO$6:BO$37)-MIN('02 (ind)'!BO$6:BO$37))),ABS(-100+(100*(('02 (ind)'!BO23-MIN('02 (ind)'!BO$6:BO$37))/(MAX('02 (ind)'!BO$6:BO$37)-MIN('02 (ind)'!BO$6:BO$37))))))</f>
        <v>70.147300098883278</v>
      </c>
      <c r="BP24" s="75">
        <f>IF('02 (ind)'!BP$1="si",100*(('02 (ind)'!BP23-MIN('02 (ind)'!BP$6:BP$37))/(MAX('02 (ind)'!BP$6:BP$37)-MIN('02 (ind)'!BP$6:BP$37))),ABS(-100+(100*(('02 (ind)'!BP23-MIN('02 (ind)'!BP$6:BP$37))/(MAX('02 (ind)'!BP$6:BP$37)-MIN('02 (ind)'!BP$6:BP$37))))))</f>
        <v>15.837533087204472</v>
      </c>
      <c r="BQ24" s="75">
        <f>IF('02 (ind)'!BQ$1="si",100*(('02 (ind)'!BQ23-MIN('02 (ind)'!BQ$6:BQ$37))/(MAX('02 (ind)'!BQ$6:BQ$37)-MIN('02 (ind)'!BQ$6:BQ$37))),ABS(-100+(100*(('02 (ind)'!BQ23-MIN('02 (ind)'!BQ$6:BQ$37))/(MAX('02 (ind)'!BQ$6:BQ$37)-MIN('02 (ind)'!BQ$6:BQ$37))))))</f>
        <v>7.973371412656177</v>
      </c>
      <c r="BR24" s="75">
        <f>IF('02 (ind)'!BR$1="si",100*(('02 (ind)'!BR23-MIN('02 (ind)'!BR$6:BR$37))/(MAX('02 (ind)'!BR$6:BR$37)-MIN('02 (ind)'!BR$6:BR$37))),ABS(-100+(100*(('02 (ind)'!BR23-MIN('02 (ind)'!BR$6:BR$37))/(MAX('02 (ind)'!BP$6:BP$37)-MIN('02 (ind)'!BR$6:BR$37))))))</f>
        <v>10.097982915799296</v>
      </c>
      <c r="BS24" s="75">
        <f>IF('02 (ind)'!BS$1="si",100*(('02 (ind)'!BS23-MIN('02 (ind)'!BS$6:BS$37))/(MAX('02 (ind)'!BS$6:BS$37)-MIN('02 (ind)'!BS$6:BS$37))),ABS(-100+(100*(('02 (ind)'!BS23-MIN('02 (ind)'!BS$6:BS$37))/(MAX('02 (ind)'!BQ$6:BQ$37)-MIN('02 (ind)'!BS$6:BS$37))))))</f>
        <v>51.587152536317227</v>
      </c>
      <c r="BT24" s="75">
        <f>IF('02 (ind)'!BT$1="si",100*(('02 (ind)'!BT23-MIN('02 (ind)'!BT$6:BT$37))/(MAX('02 (ind)'!BT$6:BT$37)-MIN('02 (ind)'!BT$6:BT$37))),ABS(-100+(100*(('02 (ind)'!BT23-MIN('02 (ind)'!BT$6:BT$37))/(MAX('02 (ind)'!BR$6:BR$37)-MIN('02 (ind)'!BT$6:BT$37))))))</f>
        <v>86.178681249999997</v>
      </c>
      <c r="BU24" s="75">
        <f>IF('02 (ind)'!BU$1="si",100*(('02 (ind)'!BU23-MIN('02 (ind)'!BU$6:BU$37))/(MAX('02 (ind)'!BU$6:BU$37)-MIN('02 (ind)'!BU$6:BU$37))),ABS(-100+(100*(('02 (ind)'!BU23-MIN('02 (ind)'!BU$6:BU$37))/(MAX('02 (ind)'!BU$6:BU$37)-MIN('02 (ind)'!BU$6:BU$37))))))</f>
        <v>23.010584084672686</v>
      </c>
      <c r="BV24" s="75">
        <f>IF('02 (ind)'!BV$1="si",100*(('02 (ind)'!BV23-MIN('02 (ind)'!BV$6:BV$37))/(MAX('02 (ind)'!BV$6:BV$37)-MIN('02 (ind)'!BV$6:BV$37))),ABS(-100+(100*(('02 (ind)'!BV23-MIN('02 (ind)'!BV$6:BV$37))/(MAX('02 (ind)'!BV$6:BV$37)-MIN('02 (ind)'!BV$6:BV$37))))))</f>
        <v>9.4437834622248662</v>
      </c>
      <c r="BW24" s="75">
        <f>IF('02 (ind)'!BW$1="si",100*(('02 (ind)'!BW23-MIN('02 (ind)'!BW$6:BW$37))/(MAX('02 (ind)'!BW$6:BW$37)-MIN('02 (ind)'!BW$6:BW$37))),ABS(-100+(100*(('02 (ind)'!BW23-MIN('02 (ind)'!BW$6:BW$37))/(MAX('02 (ind)'!BW$6:BW$37)-MIN('02 (ind)'!BW$6:BW$37))))))</f>
        <v>93.752460952880966</v>
      </c>
      <c r="BX24" s="75">
        <f>IF('02 (ind)'!BX$1="si",100*(('02 (ind)'!BX23-MIN('02 (ind)'!BX$6:BX$37))/(MAX('02 (ind)'!BX$6:BX$37)-MIN('02 (ind)'!BX$6:BX$37))),ABS(-100+(100*(('02 (ind)'!BX23-MIN('02 (ind)'!BX$6:BX$37))/(MAX('02 (ind)'!BX$6:BX$37)-MIN('02 (ind)'!BX$6:BX$37))))))</f>
        <v>0</v>
      </c>
      <c r="BY24" s="75">
        <f>IF('02 (ind)'!BY$1="si",100*(('02 (ind)'!BY23-MIN('02 (ind)'!BY$6:BY$37))/(MAX('02 (ind)'!BY$6:BY$37)-MIN('02 (ind)'!BY$6:BY$37))),ABS(-100+(100*(('02 (ind)'!BY23-MIN('02 (ind)'!BY$6:BY$37))/(MAX('02 (ind)'!BY$6:BY$37)-MIN('02 (ind)'!BY$6:BY$37))))))</f>
        <v>0</v>
      </c>
      <c r="BZ24" s="75">
        <f>IF('02 (ind)'!BZ$1="si",100*(('02 (ind)'!BZ23-MIN('02 (ind)'!BZ$6:BZ$37))/(MAX('02 (ind)'!BZ$6:BZ$37)-MIN('02 (ind)'!BZ$6:BZ$37))),ABS(-100+(100*(('02 (ind)'!BZ23-MIN('02 (ind)'!BZ$6:BZ$37))/(MAX('02 (ind)'!BZ$6:BZ$37)-MIN('02 (ind)'!BZ$6:BZ$37))))))</f>
        <v>93.404721655749697</v>
      </c>
      <c r="CA24" s="75">
        <f>IF('02 (ind)'!CA$1="si",100*(('02 (ind)'!CA23-MIN('02 (ind)'!CA$6:CA$37))/(MAX('02 (ind)'!CA$6:CA$37)-MIN('02 (ind)'!CA$6:CA$37))),ABS(-100+(100*(('02 (ind)'!CA23-MIN('02 (ind)'!CA$6:CA$37))/(MAX('02 (ind)'!CA$6:CA$37)-MIN('02 (ind)'!CA$6:CA$37))))))</f>
        <v>25.183594746138727</v>
      </c>
      <c r="CB24" s="75">
        <f>IF('02 (ind)'!CB$1="si",100*(('02 (ind)'!CB23-MIN('02 (ind)'!CB$6:CB$37))/(MAX('02 (ind)'!CB$6:CB$37)-MIN('02 (ind)'!CB$6:CB$37))),ABS(-100+(100*(('02 (ind)'!CB23-MIN('02 (ind)'!CB$6:CB$37))/(MAX('02 (ind)'!CB$6:CB$37)-MIN('02 (ind)'!CB$6:CB$37))))))</f>
        <v>79.729729729729726</v>
      </c>
      <c r="CC24" s="75">
        <f>IF('02 (ind)'!CC$1="si",100*(('02 (ind)'!CC23-MIN('02 (ind)'!CC$6:CC$37))/(MAX('02 (ind)'!CC$6:CC$37)-MIN('02 (ind)'!CC$6:CC$37))),ABS(-100+(100*(('02 (ind)'!CC23-MIN('02 (ind)'!CC$6:CC$37))/(MAX('02 (ind)'!CC$6:CC$37)-MIN('02 (ind)'!CC$6:CC$37))))))</f>
        <v>46.581216310040418</v>
      </c>
      <c r="CD24" s="75">
        <f>IF('02 (ind)'!CD$1="si",100*(('02 (ind)'!CD23-MIN('02 (ind)'!CD$6:CD$37))/(MAX('02 (ind)'!CD$6:CD$37)-MIN('02 (ind)'!CD$6:CD$37))),ABS(-100+(100*(('02 (ind)'!CD23-MIN('02 (ind)'!CD$6:CD$37))/(MAX('02 (ind)'!CD$6:CD$37)-MIN('02 (ind)'!CD$6:CD$37))))))</f>
        <v>0</v>
      </c>
      <c r="CE24" s="75">
        <f>IF('02 (ind)'!CE$1="si",100*(('02 (ind)'!CE23-MIN('02 (ind)'!CE$6:CE$37))/(MAX('02 (ind)'!CE$6:CE$37)-MIN('02 (ind)'!CE$6:CE$37))),ABS(-100+(100*(('02 (ind)'!CE23-MIN('02 (ind)'!CE$6:CE$37))/(MAX('02 (ind)'!CE$6:CE$37)-MIN('02 (ind)'!CE$6:CE$37))))))</f>
        <v>24.612363714215977</v>
      </c>
      <c r="CF24" s="75">
        <f>IF('02 (ind)'!CF$1="si",100*(('02 (ind)'!CF23-MIN('02 (ind)'!CF$6:CF$37))/(MAX('02 (ind)'!CF$6:CF$37)-MIN('02 (ind)'!CF$6:CF$37))),ABS(-100+(100*(('02 (ind)'!CF23-MIN('02 (ind)'!CF$6:CF$37))/(MAX('02 (ind)'!CF$6:CF$37)-MIN('02 (ind)'!CF$6:CF$37))))))</f>
        <v>0.5332341327480371</v>
      </c>
      <c r="CG24" s="75">
        <f>IF('02 (ind)'!CG$1="si",100*(('02 (ind)'!CG23-MIN('02 (ind)'!CG$6:CG$37))/(MAX('02 (ind)'!CG$6:CG$37)-MIN('02 (ind)'!CG$6:CG$37))),ABS(-100+(100*(('02 (ind)'!CG23-MIN('02 (ind)'!CG$6:CG$37))/(MAX('02 (ind)'!CG$6:CG$37)-MIN('02 (ind)'!CG$6:CG$37))))))</f>
        <v>6.9292665992796127</v>
      </c>
      <c r="CH24" s="75">
        <f>IF('02 (ind)'!CH$1="si",100*(('02 (ind)'!CH23-MIN('02 (ind)'!CH$6:CH$37))/(MAX('02 (ind)'!CH$6:CH$37)-MIN('02 (ind)'!CH$6:CH$37))),ABS(-100+(100*(('02 (ind)'!CH23-MIN('02 (ind)'!CH$6:CH$37))/(MAX('02 (ind)'!CH$6:CH$37)-MIN('02 (ind)'!CH$6:CH$37))))))</f>
        <v>27.919024716409947</v>
      </c>
      <c r="CI24" s="75">
        <f>IF('02 (ind)'!CI$1="si",100*(('02 (ind)'!CI23-MIN('02 (ind)'!CI$6:CI$37))/(MAX('02 (ind)'!CI$6:CI$37)-MIN('02 (ind)'!CI$6:CI$37))),ABS(-100+(100*(('02 (ind)'!CI23-MIN('02 (ind)'!CI$6:CI$37))/(MAX('02 (ind)'!CI$6:CI$37)-MIN('02 (ind)'!CI$6:CI$37))))))</f>
        <v>57.049470764659659</v>
      </c>
      <c r="CJ24" s="75">
        <f>IF('02 (ind)'!CJ$1="si",100*(('02 (ind)'!CJ23-MIN('02 (ind)'!CJ$6:CJ$37))/(MAX('02 (ind)'!CJ$6:CJ$37)-MIN('02 (ind)'!CJ$6:CJ$37))),ABS(-100+(100*(('02 (ind)'!CJ23-MIN('02 (ind)'!CJ$6:CJ$37))/(MAX('02 (ind)'!CJ$6:CJ$37)-MIN('02 (ind)'!CJ$6:CJ$37))))))</f>
        <v>86.68617634931087</v>
      </c>
      <c r="CK24" s="75">
        <f>IF('02 (ind)'!CK$1="si",100*(('02 (ind)'!CK23-MIN('02 (ind)'!CK$6:CK$37))/(MAX('02 (ind)'!CK$6:CK$37)-MIN('02 (ind)'!CK$6:CK$37))),ABS(-100+(100*(('02 (ind)'!CK23-MIN('02 (ind)'!CK$6:CK$37))/(MAX('02 (ind)'!CK$6:CK$37)-MIN('02 (ind)'!CK$6:CK$37))))))</f>
        <v>4.5323330540024163</v>
      </c>
      <c r="CL24" s="75">
        <f>IF('02 (ind)'!CL$1="si",100*(('02 (ind)'!CL23-MIN('02 (ind)'!CL$6:CL$37))/(MAX('02 (ind)'!CL$6:CL$37)-MIN('02 (ind)'!CL$6:CL$37))),ABS(-100+(100*(('02 (ind)'!CL23-MIN('02 (ind)'!CL$6:CL$37))/(MAX('02 (ind)'!CL$6:CL$37)-MIN('02 (ind)'!CL$6:CL$37))))))</f>
        <v>0.54033228990729387</v>
      </c>
      <c r="CM24" s="75">
        <f>IF('02 (ind)'!CM$1="si",100*(('02 (ind)'!CM23-MIN('02 (ind)'!CM$6:CM$37))/(MAX('02 (ind)'!CM$6:CM$37)-MIN('02 (ind)'!CM$6:CM$37))),ABS(-100+(100*(('02 (ind)'!CM23-MIN('02 (ind)'!CM$6:CM$37))/(MAX('02 (ind)'!CM$6:CM$37)-MIN('02 (ind)'!CM$6:CM$37))))))</f>
        <v>2.3256963030434976</v>
      </c>
    </row>
    <row r="25" spans="1:91">
      <c r="A25" s="18" t="s">
        <v>223</v>
      </c>
      <c r="B25" s="87">
        <f>IF('02 (ind)'!B$1="si",100*(('02 (ind)'!B24-MIN('02 (ind)'!B$6:B$37))/(MAX('02 (ind)'!B$6:B$37)-MIN('02 (ind)'!B$6:B$37))),ABS(-100+(100*(('02 (ind)'!B24-MIN('02 (ind)'!B$6:B$37))/(MAX('02 (ind)'!B$6:B$37)-MIN('02 (ind)'!B$6:B$37))))))</f>
        <v>31.470961242450439</v>
      </c>
      <c r="C25" s="87">
        <f>IF('02 (ind)'!C$1="si",100*(('02 (ind)'!C24-MIN('02 (ind)'!C$6:C$37))/(MAX('02 (ind)'!C$6:C$37)-MIN('02 (ind)'!C$6:C$37))),ABS(-100+(100*(('02 (ind)'!C24-MIN('02 (ind)'!C$6:C$37))/(MAX('02 (ind)'!C$6:C$37)-MIN('02 (ind)'!C$6:C$37))))))</f>
        <v>98.177965984978002</v>
      </c>
      <c r="D25" s="87">
        <f>IF('02 (ind)'!D$1="si",100*(('02 (ind)'!D24-MIN('02 (ind)'!D$6:D$37))/(MAX('02 (ind)'!D$6:D$37)-MIN('02 (ind)'!D$6:D$37))),ABS(-100+(100*(('02 (ind)'!D24-MIN('02 (ind)'!D$6:D$37))/(MAX('02 (ind)'!D$6:D$37)-MIN('02 (ind)'!D$6:D$37))))))</f>
        <v>67.480921660744826</v>
      </c>
      <c r="E25" s="87">
        <f>IF('02 (ind)'!E$1="si",100*(('02 (ind)'!E24-MIN('02 (ind)'!E$6:E$37))/(MAX('02 (ind)'!E$6:E$37)-MIN('02 (ind)'!E$6:E$37))),ABS(-100+(100*(('02 (ind)'!E24-MIN('02 (ind)'!E$6:E$37))/(MAX('02 (ind)'!E$6:E$37)-MIN('02 (ind)'!E$6:E$37))))))</f>
        <v>65.753424657534254</v>
      </c>
      <c r="F25" s="87">
        <f>IF('02 (ind)'!F$1="si",100*(('02 (ind)'!F24-MIN('02 (ind)'!F$6:F$37))/(MAX('02 (ind)'!F$6:F$37)-MIN('02 (ind)'!F$6:F$37))),ABS(-100+(100*(('02 (ind)'!F24-MIN('02 (ind)'!F$6:F$37))/(MAX('02 (ind)'!F$6:F$37)-MIN('02 (ind)'!F$6:F$37))))))</f>
        <v>66.666666666666657</v>
      </c>
      <c r="G25" s="87">
        <f>IF('02 (ind)'!G$1="si",100*(('02 (ind)'!G24-MIN('02 (ind)'!G$6:G$37))/(MAX('02 (ind)'!G$6:G$37)-MIN('02 (ind)'!G$6:G$37))),ABS(-100+(100*(('02 (ind)'!G24-MIN('02 (ind)'!G$6:G$37))/(MAX('02 (ind)'!G$6:G$37)-MIN('02 (ind)'!G$6:G$37))))))</f>
        <v>57.261410788381774</v>
      </c>
      <c r="H25" s="87">
        <f>IF('02 (ind)'!H$1="si",100*(('02 (ind)'!H24-MIN('02 (ind)'!H$6:H$37))/(MAX('02 (ind)'!H$6:H$37)-MIN('02 (ind)'!H$6:H$37))),ABS(-100+(100*(('02 (ind)'!H24-MIN('02 (ind)'!H$6:H$37))/(MAX('02 (ind)'!H$6:H$37)-MIN('02 (ind)'!H$6:H$37))))))</f>
        <v>79.958246346555313</v>
      </c>
      <c r="I25" s="87">
        <f>IF('02 (ind)'!I$1="si",100*(('02 (ind)'!I24-MIN('02 (ind)'!I$6:I$37))/(MAX('02 (ind)'!I$6:I$37)-MIN('02 (ind)'!I$6:I$37))),ABS(-100+(100*(('02 (ind)'!I24-MIN('02 (ind)'!I$6:I$37))/(MAX('02 (ind)'!I$6:I$37)-MIN('02 (ind)'!I$6:I$37))))))</f>
        <v>100</v>
      </c>
      <c r="J25" s="87">
        <f>IF('02 (ind)'!J$1="si",100*(('02 (ind)'!J24-MIN('02 (ind)'!J$6:J$37))/(MAX('02 (ind)'!J$6:J$37)-MIN('02 (ind)'!J$6:J$37))),ABS(-100+(100*(('02 (ind)'!J24-MIN('02 (ind)'!J$6:J$37))/(MAX('02 (ind)'!J$6:J$37)-MIN('02 (ind)'!J$6:J$37))))))</f>
        <v>44.936708860759502</v>
      </c>
      <c r="K25" s="87">
        <f>IF('02 (ind)'!K$1="si",100*(('02 (ind)'!K24-MIN('02 (ind)'!K$6:K$37))/(MAX('02 (ind)'!K$6:K$37)-MIN('02 (ind)'!K$6:K$37))),ABS(-100+(100*(('02 (ind)'!K24-MIN('02 (ind)'!K$6:K$37))/(MAX('02 (ind)'!K$6:K$37)-MIN('02 (ind)'!K$6:K$37))))))</f>
        <v>30.619838877582673</v>
      </c>
      <c r="L25" s="87">
        <f>IF('02 (ind)'!L$1="si",100*(('02 (ind)'!L24-MIN('02 (ind)'!L$6:L$37))/(MAX('02 (ind)'!L$6:L$37)-MIN('02 (ind)'!L$6:L$37))),ABS(-100+(100*(('02 (ind)'!L24-MIN('02 (ind)'!L$6:L$37))/(MAX('02 (ind)'!L$6:L$37)-MIN('02 (ind)'!L$6:L$37))))))</f>
        <v>99.38277084744449</v>
      </c>
      <c r="M25" s="87">
        <f>IF('02 (ind)'!M$1="si",100*(('02 (ind)'!M24-MIN('02 (ind)'!M$6:M$37))/(MAX('02 (ind)'!M$6:M$37)-MIN('02 (ind)'!M$6:M$37))),ABS(-100+(100*(('02 (ind)'!M24-MIN('02 (ind)'!M$6:M$37))/(MAX('02 (ind)'!M$6:M$37)-MIN('02 (ind)'!M$6:M$37))))))</f>
        <v>2.2315940754535744</v>
      </c>
      <c r="N25" s="87">
        <f>IF('02 (ind)'!N$1="si",100*(('02 (ind)'!N24-MIN('02 (ind)'!N$6:N$37))/(MAX('02 (ind)'!N$6:N$37)-MIN('02 (ind)'!N$6:N$37))),ABS(-100+(100*(('02 (ind)'!N24-MIN('02 (ind)'!N$6:N$37))/(MAX('02 (ind)'!N$6:N$37)-MIN('02 (ind)'!N$6:N$37))))))</f>
        <v>0</v>
      </c>
      <c r="O25" s="87">
        <f>IF('02 (ind)'!O$1="si",100*(('02 (ind)'!O24-MIN('02 (ind)'!O$6:O$37))/(MAX('02 (ind)'!O$6:O$37)-MIN('02 (ind)'!O$6:O$37))),ABS(-100+(100*(('02 (ind)'!O24-MIN('02 (ind)'!O$6:O$37))/(MAX('02 (ind)'!O$6:O$37)-MIN('02 (ind)'!O$6:O$37))))))</f>
        <v>72.826086956521749</v>
      </c>
      <c r="P25" s="87">
        <f>IF('02 (ind)'!P$1="si",100*(('02 (ind)'!P24-MIN('02 (ind)'!P$6:P$37))/(MAX('02 (ind)'!P$6:P$37)-MIN('02 (ind)'!P$6:P$37))),ABS(-100+(100*(('02 (ind)'!P24-MIN('02 (ind)'!P$6:P$37))/(MAX('02 (ind)'!P$6:P$37)-MIN('02 (ind)'!P$6:P$37))))))</f>
        <v>3.3420153076172134</v>
      </c>
      <c r="Q25" s="87">
        <f>IF('02 (ind)'!Q$1="si",100*(('02 (ind)'!Q24-MIN('02 (ind)'!Q$6:Q$37))/(MAX('02 (ind)'!Q$6:Q$37)-MIN('02 (ind)'!Q$6:Q$37))),ABS(-100+(100*(('02 (ind)'!Q24-MIN('02 (ind)'!Q$6:Q$37))/(MAX('02 (ind)'!Q$6:Q$37)-MIN('02 (ind)'!Q$6:Q$37))))))</f>
        <v>97.196177909709832</v>
      </c>
      <c r="R25" s="87">
        <f>IF('02 (ind)'!R$1="si",100*(('02 (ind)'!R24-MIN('02 (ind)'!R$6:R$37))/(MAX('02 (ind)'!R$6:R$37)-MIN('02 (ind)'!R$6:R$37))),ABS(-100+(100*(('02 (ind)'!R24-MIN('02 (ind)'!R$6:R$37))/(MAX('02 (ind)'!R$6:R$37)-MIN('02 (ind)'!R$6:R$37))))))</f>
        <v>0.28080076392424785</v>
      </c>
      <c r="S25" s="75">
        <f>ABS(ABS(('02 (ind)'!S24-((MAX('02 (ind)'!S$6:S$37)+MIN('02 (ind)'!S$6:S$37))/2))/(((MAX('02 (ind)'!S$6:S$37)+MIN('02 (ind)'!S$6:S$37))/2)-MAX('02 (ind)'!S$6:S$37))*100)-100)</f>
        <v>61.231971969242217</v>
      </c>
      <c r="T25" s="75">
        <f>IF('02 (ind)'!T$1="si",100*(('02 (ind)'!T24-MIN('02 (ind)'!T$6:T$37))/(MAX('02 (ind)'!T$6:T$37)-MIN('02 (ind)'!T$6:T$37))),ABS(-100+(100*(('02 (ind)'!T24-MIN('02 (ind)'!T$6:T$37))/(MAX('02 (ind)'!T$6:T$37)-MIN('02 (ind)'!T$6:T$37))))))</f>
        <v>100</v>
      </c>
      <c r="U25" s="75">
        <f>IF('02 (ind)'!U$1="si",100*(('02 (ind)'!U24-MIN('02 (ind)'!U$6:U$37))/(MAX('02 (ind)'!U$6:U$37)-MIN('02 (ind)'!U$6:U$37))),ABS(-100+(100*(('02 (ind)'!U24-MIN('02 (ind)'!U$6:U$37))/(MAX('02 (ind)'!U$6:U$37)-MIN('02 (ind)'!U$6:U$37))))))</f>
        <v>80</v>
      </c>
      <c r="V25" s="75">
        <f>IF('02 (ind)'!V$1="si",100*(('02 (ind)'!V24-MIN('02 (ind)'!V$6:V$37))/(MAX('02 (ind)'!V$6:V$37)-MIN('02 (ind)'!V$6:V$37))),ABS(-100+(100*(('02 (ind)'!V24-MIN('02 (ind)'!V$6:V$37))/(MAX('02 (ind)'!V$6:V$37)-MIN('02 (ind)'!V$6:V$37))))))</f>
        <v>96.132596685082873</v>
      </c>
      <c r="W25" s="75">
        <f>IF('02 (ind)'!W$1="si",100*(('02 (ind)'!W24-MIN('02 (ind)'!W$6:W$37))/(MAX('02 (ind)'!W$6:W$37)-MIN('02 (ind)'!W$6:W$37))),ABS(-100+(100*(('02 (ind)'!W24-MIN('02 (ind)'!W$6:W$37))/(MAX('02 (ind)'!W$6:W$37)-MIN('02 (ind)'!W$6:W$37))))))</f>
        <v>93.848401264089304</v>
      </c>
      <c r="X25" s="75">
        <f>IF('02 (ind)'!X$1="si",100*(('02 (ind)'!X24-MIN('02 (ind)'!X$6:X$37))/(MAX('02 (ind)'!X$6:X$37)-MIN('02 (ind)'!X$6:X$37))),ABS(-100+(100*(('02 (ind)'!X24-MIN('02 (ind)'!X$6:X$37))/(MAX('02 (ind)'!X$6:X$37)-MIN('02 (ind)'!X$6:X$37))))))</f>
        <v>89.237216095104145</v>
      </c>
      <c r="Y25" s="75">
        <f>IF('02 (ind)'!Y$1="si",100*(('02 (ind)'!Y24-MIN('02 (ind)'!Y$6:Y$37))/(MAX('02 (ind)'!Y$6:Y$37)-MIN('02 (ind)'!Y$6:Y$37))),ABS(-100+(100*(('02 (ind)'!Y24-MIN('02 (ind)'!Y$6:Y$37))/(MAX('02 (ind)'!Y$6:Y$37)-MIN('02 (ind)'!Y$6:Y$37))))))</f>
        <v>100</v>
      </c>
      <c r="Z25" s="75">
        <f>IF('02 (ind)'!Z$1="si",100*(('02 (ind)'!Z24-MIN('02 (ind)'!Z$6:Z$37))/(MAX('02 (ind)'!Z$6:Z$37)-MIN('02 (ind)'!Z$6:Z$37))),ABS(-100+(100*(('02 (ind)'!Z24-MIN('02 (ind)'!Z$6:Z$37))/(MAX('02 (ind)'!Z$6:Z$37)-MIN('02 (ind)'!Z$6:Z$37))))))</f>
        <v>81.254929520685891</v>
      </c>
      <c r="AA25" s="75">
        <f>IF('02 (ind)'!AA$1="si",100*(('02 (ind)'!AA24-MIN('02 (ind)'!AA$6:AA$37))/(MAX('02 (ind)'!AA$6:AA$37)-MIN('02 (ind)'!AA$6:AA$37))),ABS(-100+(100*(('02 (ind)'!AA24-MIN('02 (ind)'!AA$6:AA$37))/(MAX('02 (ind)'!AA$6:AA$37)-MIN('02 (ind)'!AA$6:AA$37))))))</f>
        <v>97.540888096078604</v>
      </c>
      <c r="AB25" s="75">
        <f>IF('02 (ind)'!AB$1="si",100*(('02 (ind)'!AB24-MIN('02 (ind)'!AB$6:AB$37))/(MAX('02 (ind)'!AB$6:AB$37)-MIN('02 (ind)'!AB$6:AB$37))),ABS(-100+(100*(('02 (ind)'!AB24-MIN('02 (ind)'!AB$6:AB$37))/(MAX('02 (ind)'!AB$6:AB$37)-MIN('02 (ind)'!AB$6:AB$37))))))</f>
        <v>26.827356761493032</v>
      </c>
      <c r="AC25" s="75">
        <f>IF('02 (ind)'!AC$1="si",100*(('02 (ind)'!AC24-MIN('02 (ind)'!AC$6:AC$37))/(MAX('02 (ind)'!AC$6:AC$37)-MIN('02 (ind)'!AC$6:AC$37))),ABS(-100+(100*(('02 (ind)'!AC24-MIN('02 (ind)'!AC$6:AC$37))/(MAX('02 (ind)'!AC$6:AC$37)-MIN('02 (ind)'!AC$6:AC$37))))))</f>
        <v>93.61212382863593</v>
      </c>
      <c r="AD25" s="75">
        <f>IF('02 (ind)'!AD$1="si",100*(('02 (ind)'!AD24-MIN('02 (ind)'!AD$6:AD$37))/(MAX('02 (ind)'!AD$6:AD$37)-MIN('02 (ind)'!AD$6:AD$37))),ABS(-100+(100*(('02 (ind)'!AD24-MIN('02 (ind)'!AD$6:AD$37))/(MAX('02 (ind)'!AD$6:AD$37)-MIN('02 (ind)'!AD$6:AD$37))))))</f>
        <v>48.440157571769966</v>
      </c>
      <c r="AE25" s="75">
        <f>IF('02 (ind)'!AE$1="si",100*(('02 (ind)'!AE24-MIN('02 (ind)'!AE$6:AE$37))/(MAX('02 (ind)'!AE$6:AE$37)-MIN('02 (ind)'!AE$6:AE$37))),ABS(-100+(100*(('02 (ind)'!AE24-MIN('02 (ind)'!AE$6:AE$37))/(MAX('02 (ind)'!AE$6:AE$37)-MIN('02 (ind)'!AE$6:AE$37))))))</f>
        <v>43.657569864482383</v>
      </c>
      <c r="AF25" s="75">
        <f>IF('02 (ind)'!AF$1="si",100*(('02 (ind)'!AF24-MIN('02 (ind)'!AF$6:AF$37))/(MAX('02 (ind)'!AF$6:AF$37)-MIN('02 (ind)'!AF$6:AF$37))),ABS(-100+(100*(('02 (ind)'!AF24-MIN('02 (ind)'!AF$6:AF$37))/(MAX('02 (ind)'!AF$6:AF$37)-MIN('02 (ind)'!AF$6:AF$37))))))</f>
        <v>98.360655737704917</v>
      </c>
      <c r="AG25" s="75">
        <f>IF('02 (ind)'!AG$1="si",100*(('02 (ind)'!AG24-MIN('02 (ind)'!AG$6:AG$37))/(MAX('02 (ind)'!AG$6:AG$37)-MIN('02 (ind)'!AG$6:AG$37))),ABS(-100+(100*(('02 (ind)'!AG24-MIN('02 (ind)'!AG$6:AG$37))/(MAX('02 (ind)'!AG$6:AG$37)-MIN('02 (ind)'!AG$6:AG$37))))))</f>
        <v>100</v>
      </c>
      <c r="AH25" s="75">
        <f>IF('02 (ind)'!AH$1="si",100*(('02 (ind)'!AH24-MIN('02 (ind)'!AH$6:AH$37))/(MAX('02 (ind)'!AH$6:AH$37)-MIN('02 (ind)'!AH$6:AH$37))),ABS(-100+(100*(('02 (ind)'!AH24-MIN('02 (ind)'!AH$6:AH$37))/(MAX('02 (ind)'!AH$6:AH$37)-MIN('02 (ind)'!AH$6:AH$37))))))</f>
        <v>25.632911392405049</v>
      </c>
      <c r="AI25" s="75">
        <f>IF('02 (ind)'!AI$1="si",100*(('02 (ind)'!AI24-MIN('02 (ind)'!AI$6:AI$37))/(MAX('02 (ind)'!AI$6:AI$37)-MIN('02 (ind)'!AI$6:AI$37))),ABS(-100+(100*(('02 (ind)'!AI24-MIN('02 (ind)'!AI$6:AI$37))/(MAX('02 (ind)'!AI$6:AI$37)-MIN('02 (ind)'!AI$6:AI$37))))))</f>
        <v>10.198387518196405</v>
      </c>
      <c r="AJ25" s="75">
        <f>IF('02 (ind)'!AJ$1="si",100*(('02 (ind)'!AJ24-MIN('02 (ind)'!AJ$6:AJ$37))/(MAX('02 (ind)'!AJ$6:AJ$37)-MIN('02 (ind)'!AJ$6:AJ$37))),ABS(-100+(100*(('02 (ind)'!AJ24-MIN('02 (ind)'!AJ$6:AJ$37))/(MAX('02 (ind)'!AJ$6:AJ$37)-MIN('02 (ind)'!AJ$6:AJ$37))))))</f>
        <v>98.515535097813625</v>
      </c>
      <c r="AK25" s="75">
        <f>IF('02 (ind)'!AK$1="si",100*(('02 (ind)'!AK24-MIN('02 (ind)'!AK$6:AK$37))/(MAX('02 (ind)'!AK$6:AK$37)-MIN('02 (ind)'!AK$6:AK$37))),ABS(-100+(100*(('02 (ind)'!AK24-MIN('02 (ind)'!AK$6:AK$37))/(MAX('02 (ind)'!AK$6:AK$37)-MIN('02 (ind)'!AK$6:AK$37))))))</f>
        <v>22.024207266726513</v>
      </c>
      <c r="AL25" s="75">
        <f>IF('02 (ind)'!AL$1="si",100*(('02 (ind)'!AL24-MIN('02 (ind)'!AL$6:AL$37))/(MAX('02 (ind)'!AL$6:AL$37)-MIN('02 (ind)'!AL$6:AL$37))),ABS(-100+(100*(('02 (ind)'!AL24-MIN('02 (ind)'!AL$6:AL$37))/(MAX('02 (ind)'!AL$6:AL$37)-MIN('02 (ind)'!AL$6:AL$37))))))</f>
        <v>66.949652390273329</v>
      </c>
      <c r="AM25" s="75">
        <f>IF('02 (ind)'!AM$1="si",100*(('02 (ind)'!AM24-MIN('02 (ind)'!AM$6:AM$37))/(MAX('02 (ind)'!AM$6:AM$37)-MIN('02 (ind)'!AM$6:AM$37))),ABS(-100+(100*(('02 (ind)'!AM24-MIN('02 (ind)'!AM$6:AM$37))/(MAX('02 (ind)'!AM$6:AM$37)-MIN('02 (ind)'!AM$6:AM$37))))))</f>
        <v>89.996375410044422</v>
      </c>
      <c r="AN25" s="75">
        <f>IF('02 (ind)'!AN$1="si",100*(('02 (ind)'!AN24-MIN('02 (ind)'!AN$6:AN$37))/(MAX('02 (ind)'!AN$6:AN$37)-MIN('02 (ind)'!AN$6:AN$37))),ABS(-100+(100*(('02 (ind)'!AN24-MIN('02 (ind)'!AN$6:AN$37))/(MAX('02 (ind)'!AN$6:AN$37)-MIN('02 (ind)'!AN$6:AN$37))))))</f>
        <v>81.048562917528827</v>
      </c>
      <c r="AO25" s="75">
        <f>IF('02 (ind)'!AO$1="si",100*(('02 (ind)'!AO24-MIN('02 (ind)'!AO$6:AO$37))/(MAX('02 (ind)'!AO$6:AO$37)-MIN('02 (ind)'!AO$6:AO$37))),ABS(-100+(100*(('02 (ind)'!AO24-MIN('02 (ind)'!AO$6:AO$37))/(MAX('02 (ind)'!AO$6:AO$37)-MIN('02 (ind)'!AO$6:AO$37))))))</f>
        <v>65.793259667476633</v>
      </c>
      <c r="AP25" s="75">
        <f>IF('02 (ind)'!AP$1="si",100*(('02 (ind)'!AP24-MIN('02 (ind)'!AP$6:AP$37))/(MAX('02 (ind)'!AP$6:AP$37)-MIN('02 (ind)'!AP$6:AP$37))),ABS(-100+(100*(('02 (ind)'!AP24-MIN('02 (ind)'!AP$6:AP$37))/(MAX('02 (ind)'!AP$6:AP$37)-MIN('02 (ind)'!AP$6:AP$37))))))</f>
        <v>36.642092024819242</v>
      </c>
      <c r="AQ25" s="75">
        <f>IF('02 (ind)'!AQ$1="si",100*(('02 (ind)'!AQ24-MIN('02 (ind)'!AQ$6:AQ$37))/(MAX('02 (ind)'!AQ$6:AQ$37)-MIN('02 (ind)'!AQ$6:AQ$37))),ABS(-100+(100*(('02 (ind)'!AQ24-MIN('02 (ind)'!AQ$6:AQ$37))/(MAX('02 (ind)'!AQ$6:AQ$37)-MIN('02 (ind)'!AQ$6:AQ$37))))))</f>
        <v>22.454663198035874</v>
      </c>
      <c r="AR25" s="75">
        <f>IF('02 (ind)'!AR$1="si",100*(('02 (ind)'!AR24-MIN('02 (ind)'!AR$6:AR$37))/(MAX('02 (ind)'!AR$6:AR$37)-MIN('02 (ind)'!AR$6:AR$37))),ABS(-100+(100*(('02 (ind)'!AR24-MIN('02 (ind)'!AR$6:AR$37))/(MAX('02 (ind)'!AR$6:AR$37)-MIN('02 (ind)'!AR$6:AR$37))))))</f>
        <v>69.795377949717121</v>
      </c>
      <c r="AS25" s="75">
        <f>IF('02 (ind)'!AS$1="si",100*(('02 (ind)'!AS24-MIN('02 (ind)'!AS$6:AS$37))/(MAX('02 (ind)'!AS$6:AS$37)-MIN('02 (ind)'!AS$6:AS$37))),ABS(-100+(100*(('02 (ind)'!AS24-MIN('02 (ind)'!AS$6:AS$37))/(MAX('02 (ind)'!AS$6:AS$37)-MIN('02 (ind)'!AS$6:AS$37))))))</f>
        <v>28.990549603434886</v>
      </c>
      <c r="AT25" s="75">
        <f>IF('02 (ind)'!AT$1="si",100*(('02 (ind)'!AT24-MIN('02 (ind)'!AT$6:AT$37))/(MAX('02 (ind)'!AT$6:AT$37)-MIN('02 (ind)'!AT$6:AT$37))),ABS(-100+(100*(('02 (ind)'!AT24-MIN('02 (ind)'!AT$6:AT$37))/(MAX('02 (ind)'!AT$6:AT$37)-MIN('02 (ind)'!AT$6:AT$37))))))</f>
        <v>0</v>
      </c>
      <c r="AU25" s="75">
        <f>IF('02 (ind)'!AU$1="si",100*(('02 (ind)'!AU24-MIN('02 (ind)'!AU$6:AU$37))/(MAX('02 (ind)'!AU$6:AU$37)-MIN('02 (ind)'!AU$6:AU$37))),ABS(-100+(100*(('02 (ind)'!AU24-MIN('02 (ind)'!AU$6:AU$37))/(MAX('02 (ind)'!AU$6:AU$37)-MIN('02 (ind)'!AU$6:AU$37))))))</f>
        <v>79.204892966360859</v>
      </c>
      <c r="AV25" s="75">
        <f>IF('02 (ind)'!AV$1="si",100*(('02 (ind)'!AV24-MIN('02 (ind)'!AV$6:AV$37))/(MAX('02 (ind)'!AV$6:AV$37)-MIN('02 (ind)'!AV$6:AV$37))),ABS(-100+(100*(('02 (ind)'!AV24-MIN('02 (ind)'!AV$6:AV$37))/(MAX('02 (ind)'!AV$6:AV$37)-MIN('02 (ind)'!AV$6:AV$37))))))</f>
        <v>81.455805892547659</v>
      </c>
      <c r="AW25" s="75">
        <f>IF('02 (ind)'!AW$1="si",100*(('02 (ind)'!AW24-MIN('02 (ind)'!AW$6:AW$37))/(MAX('02 (ind)'!AW$6:AW$37)-MIN('02 (ind)'!AW$6:AW$37))),ABS(-100+(100*(('02 (ind)'!AW24-MIN('02 (ind)'!AW$6:AW$37))/(MAX('02 (ind)'!AW$6:AW$37)-MIN('02 (ind)'!AW$6:AW$37))))))</f>
        <v>100</v>
      </c>
      <c r="AX25" s="75">
        <f>IF('02 (ind)'!AX$1="si",100*(('02 (ind)'!AX24-MIN('02 (ind)'!AX$6:AX$37))/(MAX('02 (ind)'!AX$6:AX$37)-MIN('02 (ind)'!AX$6:AX$37))),ABS(-100+(100*(('02 (ind)'!AX24-MIN('02 (ind)'!AX$6:AX$37))/(MAX('02 (ind)'!AX$6:AX$37)-MIN('02 (ind)'!AX$6:AX$37))))))</f>
        <v>21.18178529325148</v>
      </c>
      <c r="AY25" s="75">
        <f>IF('02 (ind)'!AY$1="si",100*(('02 (ind)'!AY24-MIN('02 (ind)'!AY$6:AY$37))/(MAX('02 (ind)'!AY$6:AY$37)-MIN('02 (ind)'!AY$6:AY$37))),ABS(-100+(100*(('02 (ind)'!AY24-MIN('02 (ind)'!AY$6:AY$37))/(MAX('02 (ind)'!AY$6:AY$37)-MIN('02 (ind)'!AY$6:AY$37))))))</f>
        <v>76.54614652711706</v>
      </c>
      <c r="AZ25" s="75">
        <f>IF('02 (ind)'!AZ$1="si",100*(('02 (ind)'!AZ24-MIN('02 (ind)'!AZ$6:AZ$37))/(MAX('02 (ind)'!AZ$6:AZ$37)-MIN('02 (ind)'!AZ$6:AZ$37))),ABS(-100+(100*(('02 (ind)'!AZ24-MIN('02 (ind)'!AZ$6:AZ$37))/(MAX('02 (ind)'!AZ$6:AZ$37)-MIN('02 (ind)'!AZ$6:AZ$37))))))</f>
        <v>5.2411000187286501</v>
      </c>
      <c r="BA25" s="75">
        <f>IF('02 (ind)'!BA$1="si",100*(('02 (ind)'!BA24-MIN('02 (ind)'!BA$6:BA$37))/(MAX('02 (ind)'!BA$6:BA$37)-MIN('02 (ind)'!BA$6:BA$37))),ABS(-100+(100*(('02 (ind)'!BA24-MIN('02 (ind)'!BA$6:BA$37))/(MAX('02 (ind)'!BA$6:BA$37)-MIN('02 (ind)'!BA$6:BA$37))))))</f>
        <v>14.313152795970172</v>
      </c>
      <c r="BB25" s="75">
        <f>IF('02 (ind)'!BB$1="si",100*(('02 (ind)'!BB24-MIN('02 (ind)'!BB$6:BB$37))/(MAX('02 (ind)'!BB$6:BB$37)-MIN('02 (ind)'!BB$6:BB$37))),ABS(-100+(100*(('02 (ind)'!BB24-MIN('02 (ind)'!BB$6:BB$37))/(MAX('02 (ind)'!BB$6:BB$37)-MIN('02 (ind)'!BB$6:BB$37))))))</f>
        <v>60.310850338535417</v>
      </c>
      <c r="BC25" s="75">
        <f>IF('02 (ind)'!BC$1="si",100*(('02 (ind)'!BC24-MIN('02 (ind)'!BC$6:BC$37))/(MAX('02 (ind)'!BC$6:BC$37)-MIN('02 (ind)'!BC$6:BC$37))),ABS(-100+(100*(('02 (ind)'!BC24-MIN('02 (ind)'!BC$6:BC$37))/(MAX('02 (ind)'!BC$6:BC$37)-MIN('02 (ind)'!BC$6:BC$37))))))</f>
        <v>34.368360474756123</v>
      </c>
      <c r="BD25" s="75">
        <f>IF('02 (ind)'!BD$1="si",100*(('02 (ind)'!BD24-MIN('02 (ind)'!BD$6:BD$37))/(MAX('02 (ind)'!BD$6:BD$37)-MIN('02 (ind)'!BD$6:BD$37))),ABS(-100+(100*(('02 (ind)'!BD24-MIN('02 (ind)'!BD$6:BD$37))/(MAX('02 (ind)'!BD$6:BD$37)-MIN('02 (ind)'!BD$6:BD$37))))))</f>
        <v>85.372293480547384</v>
      </c>
      <c r="BE25" s="75">
        <f>IF('02 (ind)'!BE$1="si",100*(('02 (ind)'!BE24-MIN('02 (ind)'!BE$6:BE$37))/(MAX('02 (ind)'!BE$6:BE$37)-MIN('02 (ind)'!BE$6:BE$37))),ABS(-100+(100*(('02 (ind)'!BE24-MIN('02 (ind)'!BE$6:BE$37))/(MAX('02 (ind)'!BE$6:BE$37)-MIN('02 (ind)'!BE$6:BE$37))))))</f>
        <v>41.119691119691112</v>
      </c>
      <c r="BF25" s="75">
        <f>IF('02 (ind)'!BF$1="si",100*(('02 (ind)'!BF24-MIN('02 (ind)'!BF$6:BF$37))/(MAX('02 (ind)'!BF$6:BF$37)-MIN('02 (ind)'!BF$6:BF$37))),ABS(-100+(100*(('02 (ind)'!BF24-MIN('02 (ind)'!BF$6:BF$37))/(MAX('02 (ind)'!BF$6:BF$37)-MIN('02 (ind)'!BF$6:BF$37))))))</f>
        <v>64.668940085830158</v>
      </c>
      <c r="BG25" s="75">
        <f>IF('02 (ind)'!BG$1="si",100*(('02 (ind)'!BG24-MIN('02 (ind)'!BG$6:BG$37))/(MAX('02 (ind)'!BG$6:BG$37)-MIN('02 (ind)'!BG$6:BG$37))),ABS(-100+(100*(('02 (ind)'!BG24-MIN('02 (ind)'!BG$6:BG$37))/(MAX('02 (ind)'!BG$6:BG$37)-MIN('02 (ind)'!BG$6:BG$37))))))</f>
        <v>62.132968310698203</v>
      </c>
      <c r="BH25" s="75">
        <f>IF('02 (ind)'!BH$1="si",100*(('02 (ind)'!BH24-MIN('02 (ind)'!BH$6:BH$37))/(MAX('02 (ind)'!BH$6:BH$37)-MIN('02 (ind)'!BH$6:BH$37))),ABS(-100+(100*(('02 (ind)'!BH24-MIN('02 (ind)'!BH$6:BH$37))/(MAX('02 (ind)'!BH$6:BH$37)-MIN('02 (ind)'!BH$6:BH$37))))))</f>
        <v>35.140005585125323</v>
      </c>
      <c r="BI25" s="75">
        <f>IF('02 (ind)'!BI$1="si",100*(('02 (ind)'!BI24-MIN('02 (ind)'!BI$6:BI$37))/(MAX('02 (ind)'!BI$6:BI$37)-MIN('02 (ind)'!BI$6:BI$37))),ABS(-100+(100*(('02 (ind)'!BI24-MIN('02 (ind)'!BI$6:BI$37))/(MAX('02 (ind)'!BI$6:BI$37)-MIN('02 (ind)'!BI$6:BI$37))))))</f>
        <v>0</v>
      </c>
      <c r="BJ25" s="75">
        <f>IF('02 (ind)'!BJ$1="si",100*(('02 (ind)'!BJ24-MIN('02 (ind)'!BJ$6:BJ$37))/(MAX('02 (ind)'!BJ$6:BJ$37)-MIN('02 (ind)'!BJ$6:BJ$37))),ABS(-100+(100*(('02 (ind)'!BJ24-MIN('02 (ind)'!BJ$6:BJ$37))/(MAX('02 (ind)'!BJ$6:BJ$37)-MIN('02 (ind)'!BJ$6:BJ$37))))))</f>
        <v>6.5158623343239949E-2</v>
      </c>
      <c r="BK25" s="75">
        <f>IF('02 (ind)'!BK$1="si",100*(('02 (ind)'!BK24-MIN('02 (ind)'!BK$6:BK$37))/(MAX('02 (ind)'!BK$6:BK$37)-MIN('02 (ind)'!BK$6:BK$37))),ABS(-100+(100*(('02 (ind)'!BK24-MIN('02 (ind)'!BK$6:BK$37))/(MAX('02 (ind)'!BK$6:BK$37)-MIN('02 (ind)'!BK$6:BK$37))))))</f>
        <v>17.148098530342786</v>
      </c>
      <c r="BL25" s="75">
        <f>IF('02 (ind)'!BL$1="si",100*(('02 (ind)'!BL24-MIN('02 (ind)'!BL$6:BL$37))/(MAX('02 (ind)'!BL$6:BL$37)-MIN('02 (ind)'!BL$6:BL$37))),ABS(-100+(100*(('02 (ind)'!BL24-MIN('02 (ind)'!BL$6:BL$37))/(MAX('02 (ind)'!BL$6:BL$37)-MIN('02 (ind)'!BL$6:BL$37))))))</f>
        <v>39.669421487603309</v>
      </c>
      <c r="BM25" s="75">
        <f>IF('02 (ind)'!BM$1="si",100*(('02 (ind)'!BM24-MIN('02 (ind)'!BM$6:BM$37))/(MAX('02 (ind)'!BM$6:BM$37)-MIN('02 (ind)'!BM$6:BM$37))),ABS(-100+(100*(('02 (ind)'!BM24-MIN('02 (ind)'!BM$6:BM$37))/(MAX('02 (ind)'!BM$6:BM$37)-MIN('02 (ind)'!BM$6:BM$37))))))</f>
        <v>55.352450012203605</v>
      </c>
      <c r="BN25" s="75">
        <f>IF('02 (ind)'!BN$1="si",100*(('02 (ind)'!BN24-MIN('02 (ind)'!BN$6:BN$37))/(MAX('02 (ind)'!BN$6:BN$37)-MIN('02 (ind)'!BN$6:BN$37))),ABS(-100+(100*(('02 (ind)'!BN24-MIN('02 (ind)'!BN$6:BN$37))/(MAX('02 (ind)'!BN$6:BN$37)-MIN('02 (ind)'!BN$6:BN$37))))))</f>
        <v>16.721497217957598</v>
      </c>
      <c r="BO25" s="75">
        <f>IF('02 (ind)'!BO$1="si",100*(('02 (ind)'!BO24-MIN('02 (ind)'!BO$6:BO$37))/(MAX('02 (ind)'!BO$6:BO$37)-MIN('02 (ind)'!BO$6:BO$37))),ABS(-100+(100*(('02 (ind)'!BO24-MIN('02 (ind)'!BO$6:BO$37))/(MAX('02 (ind)'!BO$6:BO$37)-MIN('02 (ind)'!BO$6:BO$37))))))</f>
        <v>0</v>
      </c>
      <c r="BP25" s="75">
        <f>IF('02 (ind)'!BP$1="si",100*(('02 (ind)'!BP24-MIN('02 (ind)'!BP$6:BP$37))/(MAX('02 (ind)'!BP$6:BP$37)-MIN('02 (ind)'!BP$6:BP$37))),ABS(-100+(100*(('02 (ind)'!BP24-MIN('02 (ind)'!BP$6:BP$37))/(MAX('02 (ind)'!BP$6:BP$37)-MIN('02 (ind)'!BP$6:BP$37))))))</f>
        <v>70.390307631489122</v>
      </c>
      <c r="BQ25" s="75">
        <f>IF('02 (ind)'!BQ$1="si",100*(('02 (ind)'!BQ24-MIN('02 (ind)'!BQ$6:BQ$37))/(MAX('02 (ind)'!BQ$6:BQ$37)-MIN('02 (ind)'!BQ$6:BQ$37))),ABS(-100+(100*(('02 (ind)'!BQ24-MIN('02 (ind)'!BQ$6:BQ$37))/(MAX('02 (ind)'!BQ$6:BQ$37)-MIN('02 (ind)'!BQ$6:BQ$37))))))</f>
        <v>20.335947847358696</v>
      </c>
      <c r="BR25" s="75">
        <f>IF('02 (ind)'!BR$1="si",100*(('02 (ind)'!BR24-MIN('02 (ind)'!BR$6:BR$37))/(MAX('02 (ind)'!BR$6:BR$37)-MIN('02 (ind)'!BR$6:BR$37))),ABS(-100+(100*(('02 (ind)'!BR24-MIN('02 (ind)'!BR$6:BR$37))/(MAX('02 (ind)'!BP$6:BP$37)-MIN('02 (ind)'!BR$6:BR$37))))))</f>
        <v>13.14658193542358</v>
      </c>
      <c r="BS25" s="75">
        <f>IF('02 (ind)'!BS$1="si",100*(('02 (ind)'!BS24-MIN('02 (ind)'!BS$6:BS$37))/(MAX('02 (ind)'!BS$6:BS$37)-MIN('02 (ind)'!BS$6:BS$37))),ABS(-100+(100*(('02 (ind)'!BS24-MIN('02 (ind)'!BS$6:BS$37))/(MAX('02 (ind)'!BQ$6:BQ$37)-MIN('02 (ind)'!BS$6:BS$37))))))</f>
        <v>69.539472764433114</v>
      </c>
      <c r="BT25" s="75">
        <f>IF('02 (ind)'!BT$1="si",100*(('02 (ind)'!BT24-MIN('02 (ind)'!BT$6:BT$37))/(MAX('02 (ind)'!BT$6:BT$37)-MIN('02 (ind)'!BT$6:BT$37))),ABS(-100+(100*(('02 (ind)'!BT24-MIN('02 (ind)'!BT$6:BT$37))/(MAX('02 (ind)'!BR$6:BR$37)-MIN('02 (ind)'!BT$6:BT$37))))))</f>
        <v>93.697760000000002</v>
      </c>
      <c r="BU25" s="75">
        <f>IF('02 (ind)'!BU$1="si",100*(('02 (ind)'!BU24-MIN('02 (ind)'!BU$6:BU$37))/(MAX('02 (ind)'!BU$6:BU$37)-MIN('02 (ind)'!BU$6:BU$37))),ABS(-100+(100*(('02 (ind)'!BU24-MIN('02 (ind)'!BU$6:BU$37))/(MAX('02 (ind)'!BU$6:BU$37)-MIN('02 (ind)'!BU$6:BU$37))))))</f>
        <v>50.058800470403767</v>
      </c>
      <c r="BV25" s="75">
        <f>IF('02 (ind)'!BV$1="si",100*(('02 (ind)'!BV24-MIN('02 (ind)'!BV$6:BV$37))/(MAX('02 (ind)'!BV$6:BV$37)-MIN('02 (ind)'!BV$6:BV$37))),ABS(-100+(100*(('02 (ind)'!BV24-MIN('02 (ind)'!BV$6:BV$37))/(MAX('02 (ind)'!BV$6:BV$37)-MIN('02 (ind)'!BV$6:BV$37))))))</f>
        <v>75.267697798929206</v>
      </c>
      <c r="BW25" s="75">
        <f>IF('02 (ind)'!BW$1="si",100*(('02 (ind)'!BW24-MIN('02 (ind)'!BW$6:BW$37))/(MAX('02 (ind)'!BW$6:BW$37)-MIN('02 (ind)'!BW$6:BW$37))),ABS(-100+(100*(('02 (ind)'!BW24-MIN('02 (ind)'!BW$6:BW$37))/(MAX('02 (ind)'!BW$6:BW$37)-MIN('02 (ind)'!BW$6:BW$37))))))</f>
        <v>71.872949205932528</v>
      </c>
      <c r="BX25" s="75">
        <f>IF('02 (ind)'!BX$1="si",100*(('02 (ind)'!BX24-MIN('02 (ind)'!BX$6:BX$37))/(MAX('02 (ind)'!BX$6:BX$37)-MIN('02 (ind)'!BX$6:BX$37))),ABS(-100+(100*(('02 (ind)'!BX24-MIN('02 (ind)'!BX$6:BX$37))/(MAX('02 (ind)'!BX$6:BX$37)-MIN('02 (ind)'!BX$6:BX$37))))))</f>
        <v>49.848176531759115</v>
      </c>
      <c r="BY25" s="75">
        <f>IF('02 (ind)'!BY$1="si",100*(('02 (ind)'!BY24-MIN('02 (ind)'!BY$6:BY$37))/(MAX('02 (ind)'!BY$6:BY$37)-MIN('02 (ind)'!BY$6:BY$37))),ABS(-100+(100*(('02 (ind)'!BY24-MIN('02 (ind)'!BY$6:BY$37))/(MAX('02 (ind)'!BY$6:BY$37)-MIN('02 (ind)'!BY$6:BY$37))))))</f>
        <v>0</v>
      </c>
      <c r="BZ25" s="75">
        <f>IF('02 (ind)'!BZ$1="si",100*(('02 (ind)'!BZ24-MIN('02 (ind)'!BZ$6:BZ$37))/(MAX('02 (ind)'!BZ$6:BZ$37)-MIN('02 (ind)'!BZ$6:BZ$37))),ABS(-100+(100*(('02 (ind)'!BZ24-MIN('02 (ind)'!BZ$6:BZ$37))/(MAX('02 (ind)'!BZ$6:BZ$37)-MIN('02 (ind)'!BZ$6:BZ$37))))))</f>
        <v>97.631616483615872</v>
      </c>
      <c r="CA25" s="75">
        <f>IF('02 (ind)'!CA$1="si",100*(('02 (ind)'!CA24-MIN('02 (ind)'!CA$6:CA$37))/(MAX('02 (ind)'!CA$6:CA$37)-MIN('02 (ind)'!CA$6:CA$37))),ABS(-100+(100*(('02 (ind)'!CA24-MIN('02 (ind)'!CA$6:CA$37))/(MAX('02 (ind)'!CA$6:CA$37)-MIN('02 (ind)'!CA$6:CA$37))))))</f>
        <v>0</v>
      </c>
      <c r="CB25" s="75">
        <f>IF('02 (ind)'!CB$1="si",100*(('02 (ind)'!CB24-MIN('02 (ind)'!CB$6:CB$37))/(MAX('02 (ind)'!CB$6:CB$37)-MIN('02 (ind)'!CB$6:CB$37))),ABS(-100+(100*(('02 (ind)'!CB24-MIN('02 (ind)'!CB$6:CB$37))/(MAX('02 (ind)'!CB$6:CB$37)-MIN('02 (ind)'!CB$6:CB$37))))))</f>
        <v>63.513513513513509</v>
      </c>
      <c r="CC25" s="75">
        <f>IF('02 (ind)'!CC$1="si",100*(('02 (ind)'!CC24-MIN('02 (ind)'!CC$6:CC$37))/(MAX('02 (ind)'!CC$6:CC$37)-MIN('02 (ind)'!CC$6:CC$37))),ABS(-100+(100*(('02 (ind)'!CC24-MIN('02 (ind)'!CC$6:CC$37))/(MAX('02 (ind)'!CC$6:CC$37)-MIN('02 (ind)'!CC$6:CC$37))))))</f>
        <v>78.856918862851757</v>
      </c>
      <c r="CD25" s="75">
        <f>IF('02 (ind)'!CD$1="si",100*(('02 (ind)'!CD24-MIN('02 (ind)'!CD$6:CD$37))/(MAX('02 (ind)'!CD$6:CD$37)-MIN('02 (ind)'!CD$6:CD$37))),ABS(-100+(100*(('02 (ind)'!CD24-MIN('02 (ind)'!CD$6:CD$37))/(MAX('02 (ind)'!CD$6:CD$37)-MIN('02 (ind)'!CD$6:CD$37))))))</f>
        <v>2.1799847866388622</v>
      </c>
      <c r="CE25" s="75">
        <f>IF('02 (ind)'!CE$1="si",100*(('02 (ind)'!CE24-MIN('02 (ind)'!CE$6:CE$37))/(MAX('02 (ind)'!CE$6:CE$37)-MIN('02 (ind)'!CE$6:CE$37))),ABS(-100+(100*(('02 (ind)'!CE24-MIN('02 (ind)'!CE$6:CE$37))/(MAX('02 (ind)'!CE$6:CE$37)-MIN('02 (ind)'!CE$6:CE$37))))))</f>
        <v>4.4694359777087609</v>
      </c>
      <c r="CF25" s="75">
        <f>IF('02 (ind)'!CF$1="si",100*(('02 (ind)'!CF24-MIN('02 (ind)'!CF$6:CF$37))/(MAX('02 (ind)'!CF$6:CF$37)-MIN('02 (ind)'!CF$6:CF$37))),ABS(-100+(100*(('02 (ind)'!CF24-MIN('02 (ind)'!CF$6:CF$37))/(MAX('02 (ind)'!CF$6:CF$37)-MIN('02 (ind)'!CF$6:CF$37))))))</f>
        <v>27.78041277801594</v>
      </c>
      <c r="CG25" s="75">
        <f>IF('02 (ind)'!CG$1="si",100*(('02 (ind)'!CG24-MIN('02 (ind)'!CG$6:CG$37))/(MAX('02 (ind)'!CG$6:CG$37)-MIN('02 (ind)'!CG$6:CG$37))),ABS(-100+(100*(('02 (ind)'!CG24-MIN('02 (ind)'!CG$6:CG$37))/(MAX('02 (ind)'!CG$6:CG$37)-MIN('02 (ind)'!CG$6:CG$37))))))</f>
        <v>36.827966032333293</v>
      </c>
      <c r="CH25" s="75">
        <f>IF('02 (ind)'!CH$1="si",100*(('02 (ind)'!CH24-MIN('02 (ind)'!CH$6:CH$37))/(MAX('02 (ind)'!CH$6:CH$37)-MIN('02 (ind)'!CH$6:CH$37))),ABS(-100+(100*(('02 (ind)'!CH24-MIN('02 (ind)'!CH$6:CH$37))/(MAX('02 (ind)'!CH$6:CH$37)-MIN('02 (ind)'!CH$6:CH$37))))))</f>
        <v>12.177390564323174</v>
      </c>
      <c r="CI25" s="75">
        <f>IF('02 (ind)'!CI$1="si",100*(('02 (ind)'!CI24-MIN('02 (ind)'!CI$6:CI$37))/(MAX('02 (ind)'!CI$6:CI$37)-MIN('02 (ind)'!CI$6:CI$37))),ABS(-100+(100*(('02 (ind)'!CI24-MIN('02 (ind)'!CI$6:CI$37))/(MAX('02 (ind)'!CI$6:CI$37)-MIN('02 (ind)'!CI$6:CI$37))))))</f>
        <v>42.785451170730518</v>
      </c>
      <c r="CJ25" s="75">
        <f>IF('02 (ind)'!CJ$1="si",100*(('02 (ind)'!CJ24-MIN('02 (ind)'!CJ$6:CJ$37))/(MAX('02 (ind)'!CJ$6:CJ$37)-MIN('02 (ind)'!CJ$6:CJ$37))),ABS(-100+(100*(('02 (ind)'!CJ24-MIN('02 (ind)'!CJ$6:CJ$37))/(MAX('02 (ind)'!CJ$6:CJ$37)-MIN('02 (ind)'!CJ$6:CJ$37))))))</f>
        <v>37.576337574190909</v>
      </c>
      <c r="CK25" s="75">
        <f>IF('02 (ind)'!CK$1="si",100*(('02 (ind)'!CK24-MIN('02 (ind)'!CK$6:CK$37))/(MAX('02 (ind)'!CK$6:CK$37)-MIN('02 (ind)'!CK$6:CK$37))),ABS(-100+(100*(('02 (ind)'!CK24-MIN('02 (ind)'!CK$6:CK$37))/(MAX('02 (ind)'!CK$6:CK$37)-MIN('02 (ind)'!CK$6:CK$37))))))</f>
        <v>46.431549395080914</v>
      </c>
      <c r="CL25" s="75">
        <f>IF('02 (ind)'!CL$1="si",100*(('02 (ind)'!CL24-MIN('02 (ind)'!CL$6:CL$37))/(MAX('02 (ind)'!CL$6:CL$37)-MIN('02 (ind)'!CL$6:CL$37))),ABS(-100+(100*(('02 (ind)'!CL24-MIN('02 (ind)'!CL$6:CL$37))/(MAX('02 (ind)'!CL$6:CL$37)-MIN('02 (ind)'!CL$6:CL$37))))))</f>
        <v>24.196753369758344</v>
      </c>
      <c r="CM25" s="75">
        <f>IF('02 (ind)'!CM$1="si",100*(('02 (ind)'!CM24-MIN('02 (ind)'!CM$6:CM$37))/(MAX('02 (ind)'!CM$6:CM$37)-MIN('02 (ind)'!CM$6:CM$37))),ABS(-100+(100*(('02 (ind)'!CM24-MIN('02 (ind)'!CM$6:CM$37))/(MAX('02 (ind)'!CM$6:CM$37)-MIN('02 (ind)'!CM$6:CM$37))))))</f>
        <v>11.254122271034683</v>
      </c>
    </row>
    <row r="26" spans="1:91">
      <c r="A26" s="18" t="s">
        <v>224</v>
      </c>
      <c r="B26" s="87">
        <f>IF('02 (ind)'!B$1="si",100*(('02 (ind)'!B25-MIN('02 (ind)'!B$6:B$37))/(MAX('02 (ind)'!B$6:B$37)-MIN('02 (ind)'!B$6:B$37))),ABS(-100+(100*(('02 (ind)'!B25-MIN('02 (ind)'!B$6:B$37))/(MAX('02 (ind)'!B$6:B$37)-MIN('02 (ind)'!B$6:B$37))))))</f>
        <v>4.1623798140921542</v>
      </c>
      <c r="C26" s="87">
        <f>IF('02 (ind)'!C$1="si",100*(('02 (ind)'!C25-MIN('02 (ind)'!C$6:C$37))/(MAX('02 (ind)'!C$6:C$37)-MIN('02 (ind)'!C$6:C$37))),ABS(-100+(100*(('02 (ind)'!C25-MIN('02 (ind)'!C$6:C$37))/(MAX('02 (ind)'!C$6:C$37)-MIN('02 (ind)'!C$6:C$37))))))</f>
        <v>0</v>
      </c>
      <c r="D26" s="87">
        <f>IF('02 (ind)'!D$1="si",100*(('02 (ind)'!D25-MIN('02 (ind)'!D$6:D$37))/(MAX('02 (ind)'!D$6:D$37)-MIN('02 (ind)'!D$6:D$37))),ABS(-100+(100*(('02 (ind)'!D25-MIN('02 (ind)'!D$6:D$37))/(MAX('02 (ind)'!D$6:D$37)-MIN('02 (ind)'!D$6:D$37))))))</f>
        <v>81.526415522928076</v>
      </c>
      <c r="E26" s="87">
        <f>IF('02 (ind)'!E$1="si",100*(('02 (ind)'!E25-MIN('02 (ind)'!E$6:E$37))/(MAX('02 (ind)'!E$6:E$37)-MIN('02 (ind)'!E$6:E$37))),ABS(-100+(100*(('02 (ind)'!E25-MIN('02 (ind)'!E$6:E$37))/(MAX('02 (ind)'!E$6:E$37)-MIN('02 (ind)'!E$6:E$37))))))</f>
        <v>67.123287671232873</v>
      </c>
      <c r="F26" s="87">
        <f>IF('02 (ind)'!F$1="si",100*(('02 (ind)'!F25-MIN('02 (ind)'!F$6:F$37))/(MAX('02 (ind)'!F$6:F$37)-MIN('02 (ind)'!F$6:F$37))),ABS(-100+(100*(('02 (ind)'!F25-MIN('02 (ind)'!F$6:F$37))/(MAX('02 (ind)'!F$6:F$37)-MIN('02 (ind)'!F$6:F$37))))))</f>
        <v>82.978723404255305</v>
      </c>
      <c r="G26" s="87">
        <f>IF('02 (ind)'!G$1="si",100*(('02 (ind)'!G25-MIN('02 (ind)'!G$6:G$37))/(MAX('02 (ind)'!G$6:G$37)-MIN('02 (ind)'!G$6:G$37))),ABS(-100+(100*(('02 (ind)'!G25-MIN('02 (ind)'!G$6:G$37))/(MAX('02 (ind)'!G$6:G$37)-MIN('02 (ind)'!G$6:G$37))))))</f>
        <v>56.016597510373465</v>
      </c>
      <c r="H26" s="87">
        <f>IF('02 (ind)'!H$1="si",100*(('02 (ind)'!H25-MIN('02 (ind)'!H$6:H$37))/(MAX('02 (ind)'!H$6:H$37)-MIN('02 (ind)'!H$6:H$37))),ABS(-100+(100*(('02 (ind)'!H25-MIN('02 (ind)'!H$6:H$37))/(MAX('02 (ind)'!H$6:H$37)-MIN('02 (ind)'!H$6:H$37))))))</f>
        <v>44.467640918580372</v>
      </c>
      <c r="I26" s="87">
        <f>IF('02 (ind)'!I$1="si",100*(('02 (ind)'!I25-MIN('02 (ind)'!I$6:I$37))/(MAX('02 (ind)'!I$6:I$37)-MIN('02 (ind)'!I$6:I$37))),ABS(-100+(100*(('02 (ind)'!I25-MIN('02 (ind)'!I$6:I$37))/(MAX('02 (ind)'!I$6:I$37)-MIN('02 (ind)'!I$6:I$37))))))</f>
        <v>81.12</v>
      </c>
      <c r="J26" s="87">
        <f>IF('02 (ind)'!J$1="si",100*(('02 (ind)'!J25-MIN('02 (ind)'!J$6:J$37))/(MAX('02 (ind)'!J$6:J$37)-MIN('02 (ind)'!J$6:J$37))),ABS(-100+(100*(('02 (ind)'!J25-MIN('02 (ind)'!J$6:J$37))/(MAX('02 (ind)'!J$6:J$37)-MIN('02 (ind)'!J$6:J$37))))))</f>
        <v>73.481012658227868</v>
      </c>
      <c r="K26" s="87">
        <f>IF('02 (ind)'!K$1="si",100*(('02 (ind)'!K25-MIN('02 (ind)'!K$6:K$37))/(MAX('02 (ind)'!K$6:K$37)-MIN('02 (ind)'!K$6:K$37))),ABS(-100+(100*(('02 (ind)'!K25-MIN('02 (ind)'!K$6:K$37))/(MAX('02 (ind)'!K$6:K$37)-MIN('02 (ind)'!K$6:K$37))))))</f>
        <v>8.7449062796725219</v>
      </c>
      <c r="L26" s="87">
        <f>IF('02 (ind)'!L$1="si",100*(('02 (ind)'!L25-MIN('02 (ind)'!L$6:L$37))/(MAX('02 (ind)'!L$6:L$37)-MIN('02 (ind)'!L$6:L$37))),ABS(-100+(100*(('02 (ind)'!L25-MIN('02 (ind)'!L$6:L$37))/(MAX('02 (ind)'!L$6:L$37)-MIN('02 (ind)'!L$6:L$37))))))</f>
        <v>14.527171120046887</v>
      </c>
      <c r="M26" s="87">
        <f>IF('02 (ind)'!M$1="si",100*(('02 (ind)'!M25-MIN('02 (ind)'!M$6:M$37))/(MAX('02 (ind)'!M$6:M$37)-MIN('02 (ind)'!M$6:M$37))),ABS(-100+(100*(('02 (ind)'!M25-MIN('02 (ind)'!M$6:M$37))/(MAX('02 (ind)'!M$6:M$37)-MIN('02 (ind)'!M$6:M$37))))))</f>
        <v>0.75416827100943074</v>
      </c>
      <c r="N26" s="87">
        <f>IF('02 (ind)'!N$1="si",100*(('02 (ind)'!N25-MIN('02 (ind)'!N$6:N$37))/(MAX('02 (ind)'!N$6:N$37)-MIN('02 (ind)'!N$6:N$37))),ABS(-100+(100*(('02 (ind)'!N25-MIN('02 (ind)'!N$6:N$37))/(MAX('02 (ind)'!N$6:N$37)-MIN('02 (ind)'!N$6:N$37))))))</f>
        <v>100</v>
      </c>
      <c r="O26" s="87">
        <f>IF('02 (ind)'!O$1="si",100*(('02 (ind)'!O25-MIN('02 (ind)'!O$6:O$37))/(MAX('02 (ind)'!O$6:O$37)-MIN('02 (ind)'!O$6:O$37))),ABS(-100+(100*(('02 (ind)'!O25-MIN('02 (ind)'!O$6:O$37))/(MAX('02 (ind)'!O$6:O$37)-MIN('02 (ind)'!O$6:O$37))))))</f>
        <v>81.521739130434781</v>
      </c>
      <c r="P26" s="87">
        <f>IF('02 (ind)'!P$1="si",100*(('02 (ind)'!P25-MIN('02 (ind)'!P$6:P$37))/(MAX('02 (ind)'!P$6:P$37)-MIN('02 (ind)'!P$6:P$37))),ABS(-100+(100*(('02 (ind)'!P25-MIN('02 (ind)'!P$6:P$37))/(MAX('02 (ind)'!P$6:P$37)-MIN('02 (ind)'!P$6:P$37))))))</f>
        <v>17.289817940588108</v>
      </c>
      <c r="Q26" s="87">
        <f>IF('02 (ind)'!Q$1="si",100*(('02 (ind)'!Q25-MIN('02 (ind)'!Q$6:Q$37))/(MAX('02 (ind)'!Q$6:Q$37)-MIN('02 (ind)'!Q$6:Q$37))),ABS(-100+(100*(('02 (ind)'!Q25-MIN('02 (ind)'!Q$6:Q$37))/(MAX('02 (ind)'!Q$6:Q$37)-MIN('02 (ind)'!Q$6:Q$37))))))</f>
        <v>5.2077409282461309</v>
      </c>
      <c r="R26" s="87">
        <f>IF('02 (ind)'!R$1="si",100*(('02 (ind)'!R25-MIN('02 (ind)'!R$6:R$37))/(MAX('02 (ind)'!R$6:R$37)-MIN('02 (ind)'!R$6:R$37))),ABS(-100+(100*(('02 (ind)'!R25-MIN('02 (ind)'!R$6:R$37))/(MAX('02 (ind)'!R$6:R$37)-MIN('02 (ind)'!R$6:R$37))))))</f>
        <v>2.9505559294514621</v>
      </c>
      <c r="S26" s="75">
        <f>ABS(ABS(('02 (ind)'!S25-((MAX('02 (ind)'!S$6:S$37)+MIN('02 (ind)'!S$6:S$37))/2))/(((MAX('02 (ind)'!S$6:S$37)+MIN('02 (ind)'!S$6:S$37))/2)-MAX('02 (ind)'!S$6:S$37))*100)-100)</f>
        <v>33.991808968871524</v>
      </c>
      <c r="T26" s="75">
        <f>IF('02 (ind)'!T$1="si",100*(('02 (ind)'!T25-MIN('02 (ind)'!T$6:T$37))/(MAX('02 (ind)'!T$6:T$37)-MIN('02 (ind)'!T$6:T$37))),ABS(-100+(100*(('02 (ind)'!T25-MIN('02 (ind)'!T$6:T$37))/(MAX('02 (ind)'!T$6:T$37)-MIN('02 (ind)'!T$6:T$37))))))</f>
        <v>6.4041701573117376</v>
      </c>
      <c r="U26" s="75">
        <f>IF('02 (ind)'!U$1="si",100*(('02 (ind)'!U25-MIN('02 (ind)'!U$6:U$37))/(MAX('02 (ind)'!U$6:U$37)-MIN('02 (ind)'!U$6:U$37))),ABS(-100+(100*(('02 (ind)'!U25-MIN('02 (ind)'!U$6:U$37))/(MAX('02 (ind)'!U$6:U$37)-MIN('02 (ind)'!U$6:U$37))))))</f>
        <v>0</v>
      </c>
      <c r="V26" s="75">
        <f>IF('02 (ind)'!V$1="si",100*(('02 (ind)'!V25-MIN('02 (ind)'!V$6:V$37))/(MAX('02 (ind)'!V$6:V$37)-MIN('02 (ind)'!V$6:V$37))),ABS(-100+(100*(('02 (ind)'!V25-MIN('02 (ind)'!V$6:V$37))/(MAX('02 (ind)'!V$6:V$37)-MIN('02 (ind)'!V$6:V$37))))))</f>
        <v>91.712707182320443</v>
      </c>
      <c r="W26" s="75">
        <f>IF('02 (ind)'!W$1="si",100*(('02 (ind)'!W25-MIN('02 (ind)'!W$6:W$37))/(MAX('02 (ind)'!W$6:W$37)-MIN('02 (ind)'!W$6:W$37))),ABS(-100+(100*(('02 (ind)'!W25-MIN('02 (ind)'!W$6:W$37))/(MAX('02 (ind)'!W$6:W$37)-MIN('02 (ind)'!W$6:W$37))))))</f>
        <v>0</v>
      </c>
      <c r="X26" s="75">
        <f>IF('02 (ind)'!X$1="si",100*(('02 (ind)'!X25-MIN('02 (ind)'!X$6:X$37))/(MAX('02 (ind)'!X$6:X$37)-MIN('02 (ind)'!X$6:X$37))),ABS(-100+(100*(('02 (ind)'!X25-MIN('02 (ind)'!X$6:X$37))/(MAX('02 (ind)'!X$6:X$37)-MIN('02 (ind)'!X$6:X$37))))))</f>
        <v>0</v>
      </c>
      <c r="Y26" s="75">
        <f>IF('02 (ind)'!Y$1="si",100*(('02 (ind)'!Y25-MIN('02 (ind)'!Y$6:Y$37))/(MAX('02 (ind)'!Y$6:Y$37)-MIN('02 (ind)'!Y$6:Y$37))),ABS(-100+(100*(('02 (ind)'!Y25-MIN('02 (ind)'!Y$6:Y$37))/(MAX('02 (ind)'!Y$6:Y$37)-MIN('02 (ind)'!Y$6:Y$37))))))</f>
        <v>20.007301119008218</v>
      </c>
      <c r="Z26" s="75">
        <f>IF('02 (ind)'!Z$1="si",100*(('02 (ind)'!Z25-MIN('02 (ind)'!Z$6:Z$37))/(MAX('02 (ind)'!Z$6:Z$37)-MIN('02 (ind)'!Z$6:Z$37))),ABS(-100+(100*(('02 (ind)'!Z25-MIN('02 (ind)'!Z$6:Z$37))/(MAX('02 (ind)'!Z$6:Z$37)-MIN('02 (ind)'!Z$6:Z$37))))))</f>
        <v>0</v>
      </c>
      <c r="AA26" s="75">
        <f>IF('02 (ind)'!AA$1="si",100*(('02 (ind)'!AA25-MIN('02 (ind)'!AA$6:AA$37))/(MAX('02 (ind)'!AA$6:AA$37)-MIN('02 (ind)'!AA$6:AA$37))),ABS(-100+(100*(('02 (ind)'!AA25-MIN('02 (ind)'!AA$6:AA$37))/(MAX('02 (ind)'!AA$6:AA$37)-MIN('02 (ind)'!AA$6:AA$37))))))</f>
        <v>43.831992321116076</v>
      </c>
      <c r="AB26" s="75">
        <f>IF('02 (ind)'!AB$1="si",100*(('02 (ind)'!AB25-MIN('02 (ind)'!AB$6:AB$37))/(MAX('02 (ind)'!AB$6:AB$37)-MIN('02 (ind)'!AB$6:AB$37))),ABS(-100+(100*(('02 (ind)'!AB25-MIN('02 (ind)'!AB$6:AB$37))/(MAX('02 (ind)'!AB$6:AB$37)-MIN('02 (ind)'!AB$6:AB$37))))))</f>
        <v>6.3109584100383964</v>
      </c>
      <c r="AC26" s="75">
        <f>IF('02 (ind)'!AC$1="si",100*(('02 (ind)'!AC25-MIN('02 (ind)'!AC$6:AC$37))/(MAX('02 (ind)'!AC$6:AC$37)-MIN('02 (ind)'!AC$6:AC$37))),ABS(-100+(100*(('02 (ind)'!AC25-MIN('02 (ind)'!AC$6:AC$37))/(MAX('02 (ind)'!AC$6:AC$37)-MIN('02 (ind)'!AC$6:AC$37))))))</f>
        <v>0</v>
      </c>
      <c r="AD26" s="75">
        <f>IF('02 (ind)'!AD$1="si",100*(('02 (ind)'!AD25-MIN('02 (ind)'!AD$6:AD$37))/(MAX('02 (ind)'!AD$6:AD$37)-MIN('02 (ind)'!AD$6:AD$37))),ABS(-100+(100*(('02 (ind)'!AD25-MIN('02 (ind)'!AD$6:AD$37))/(MAX('02 (ind)'!AD$6:AD$37)-MIN('02 (ind)'!AD$6:AD$37))))))</f>
        <v>64.406301881158029</v>
      </c>
      <c r="AE26" s="75">
        <f>IF('02 (ind)'!AE$1="si",100*(('02 (ind)'!AE25-MIN('02 (ind)'!AE$6:AE$37))/(MAX('02 (ind)'!AE$6:AE$37)-MIN('02 (ind)'!AE$6:AE$37))),ABS(-100+(100*(('02 (ind)'!AE25-MIN('02 (ind)'!AE$6:AE$37))/(MAX('02 (ind)'!AE$6:AE$37)-MIN('02 (ind)'!AE$6:AE$37))))))</f>
        <v>51.391819301956509</v>
      </c>
      <c r="AF26" s="75">
        <f>IF('02 (ind)'!AF$1="si",100*(('02 (ind)'!AF25-MIN('02 (ind)'!AF$6:AF$37))/(MAX('02 (ind)'!AF$6:AF$37)-MIN('02 (ind)'!AF$6:AF$37))),ABS(-100+(100*(('02 (ind)'!AF25-MIN('02 (ind)'!AF$6:AF$37))/(MAX('02 (ind)'!AF$6:AF$37)-MIN('02 (ind)'!AF$6:AF$37))))))</f>
        <v>7.1038251366120306</v>
      </c>
      <c r="AG26" s="75">
        <f>IF('02 (ind)'!AG$1="si",100*(('02 (ind)'!AG25-MIN('02 (ind)'!AG$6:AG$37))/(MAX('02 (ind)'!AG$6:AG$37)-MIN('02 (ind)'!AG$6:AG$37))),ABS(-100+(100*(('02 (ind)'!AG25-MIN('02 (ind)'!AG$6:AG$37))/(MAX('02 (ind)'!AG$6:AG$37)-MIN('02 (ind)'!AG$6:AG$37))))))</f>
        <v>42.205323193916335</v>
      </c>
      <c r="AH26" s="75">
        <f>IF('02 (ind)'!AH$1="si",100*(('02 (ind)'!AH25-MIN('02 (ind)'!AH$6:AH$37))/(MAX('02 (ind)'!AH$6:AH$37)-MIN('02 (ind)'!AH$6:AH$37))),ABS(-100+(100*(('02 (ind)'!AH25-MIN('02 (ind)'!AH$6:AH$37))/(MAX('02 (ind)'!AH$6:AH$37)-MIN('02 (ind)'!AH$6:AH$37))))))</f>
        <v>43.037974683544292</v>
      </c>
      <c r="AI26" s="75">
        <f>IF('02 (ind)'!AI$1="si",100*(('02 (ind)'!AI25-MIN('02 (ind)'!AI$6:AI$37))/(MAX('02 (ind)'!AI$6:AI$37)-MIN('02 (ind)'!AI$6:AI$37))),ABS(-100+(100*(('02 (ind)'!AI25-MIN('02 (ind)'!AI$6:AI$37))/(MAX('02 (ind)'!AI$6:AI$37)-MIN('02 (ind)'!AI$6:AI$37))))))</f>
        <v>2.6790713299242284</v>
      </c>
      <c r="AJ26" s="75">
        <f>IF('02 (ind)'!AJ$1="si",100*(('02 (ind)'!AJ25-MIN('02 (ind)'!AJ$6:AJ$37))/(MAX('02 (ind)'!AJ$6:AJ$37)-MIN('02 (ind)'!AJ$6:AJ$37))),ABS(-100+(100*(('02 (ind)'!AJ25-MIN('02 (ind)'!AJ$6:AJ$37))/(MAX('02 (ind)'!AJ$6:AJ$37)-MIN('02 (ind)'!AJ$6:AJ$37))))))</f>
        <v>0</v>
      </c>
      <c r="AK26" s="75">
        <f>IF('02 (ind)'!AK$1="si",100*(('02 (ind)'!AK25-MIN('02 (ind)'!AK$6:AK$37))/(MAX('02 (ind)'!AK$6:AK$37)-MIN('02 (ind)'!AK$6:AK$37))),ABS(-100+(100*(('02 (ind)'!AK25-MIN('02 (ind)'!AK$6:AK$37))/(MAX('02 (ind)'!AK$6:AK$37)-MIN('02 (ind)'!AK$6:AK$37))))))</f>
        <v>20.62922979278267</v>
      </c>
      <c r="AL26" s="75">
        <f>IF('02 (ind)'!AL$1="si",100*(('02 (ind)'!AL25-MIN('02 (ind)'!AL$6:AL$37))/(MAX('02 (ind)'!AL$6:AL$37)-MIN('02 (ind)'!AL$6:AL$37))),ABS(-100+(100*(('02 (ind)'!AL25-MIN('02 (ind)'!AL$6:AL$37))/(MAX('02 (ind)'!AL$6:AL$37)-MIN('02 (ind)'!AL$6:AL$37))))))</f>
        <v>93.124230055182849</v>
      </c>
      <c r="AM26" s="75">
        <f>IF('02 (ind)'!AM$1="si",100*(('02 (ind)'!AM25-MIN('02 (ind)'!AM$6:AM$37))/(MAX('02 (ind)'!AM$6:AM$37)-MIN('02 (ind)'!AM$6:AM$37))),ABS(-100+(100*(('02 (ind)'!AM25-MIN('02 (ind)'!AM$6:AM$37))/(MAX('02 (ind)'!AM$6:AM$37)-MIN('02 (ind)'!AM$6:AM$37))))))</f>
        <v>98.367025891974421</v>
      </c>
      <c r="AN26" s="75">
        <f>IF('02 (ind)'!AN$1="si",100*(('02 (ind)'!AN25-MIN('02 (ind)'!AN$6:AN$37))/(MAX('02 (ind)'!AN$6:AN$37)-MIN('02 (ind)'!AN$6:AN$37))),ABS(-100+(100*(('02 (ind)'!AN25-MIN('02 (ind)'!AN$6:AN$37))/(MAX('02 (ind)'!AN$6:AN$37)-MIN('02 (ind)'!AN$6:AN$37))))))</f>
        <v>12.405857384061392</v>
      </c>
      <c r="AO26" s="75">
        <f>IF('02 (ind)'!AO$1="si",100*(('02 (ind)'!AO25-MIN('02 (ind)'!AO$6:AO$37))/(MAX('02 (ind)'!AO$6:AO$37)-MIN('02 (ind)'!AO$6:AO$37))),ABS(-100+(100*(('02 (ind)'!AO25-MIN('02 (ind)'!AO$6:AO$37))/(MAX('02 (ind)'!AO$6:AO$37)-MIN('02 (ind)'!AO$6:AO$37))))))</f>
        <v>30.505665744996861</v>
      </c>
      <c r="AP26" s="75">
        <f>IF('02 (ind)'!AP$1="si",100*(('02 (ind)'!AP25-MIN('02 (ind)'!AP$6:AP$37))/(MAX('02 (ind)'!AP$6:AP$37)-MIN('02 (ind)'!AP$6:AP$37))),ABS(-100+(100*(('02 (ind)'!AP25-MIN('02 (ind)'!AP$6:AP$37))/(MAX('02 (ind)'!AP$6:AP$37)-MIN('02 (ind)'!AP$6:AP$37))))))</f>
        <v>96.268101492060211</v>
      </c>
      <c r="AQ26" s="75">
        <f>IF('02 (ind)'!AQ$1="si",100*(('02 (ind)'!AQ25-MIN('02 (ind)'!AQ$6:AQ$37))/(MAX('02 (ind)'!AQ$6:AQ$37)-MIN('02 (ind)'!AQ$6:AQ$37))),ABS(-100+(100*(('02 (ind)'!AQ25-MIN('02 (ind)'!AQ$6:AQ$37))/(MAX('02 (ind)'!AQ$6:AQ$37)-MIN('02 (ind)'!AQ$6:AQ$37))))))</f>
        <v>0</v>
      </c>
      <c r="AR26" s="75">
        <f>IF('02 (ind)'!AR$1="si",100*(('02 (ind)'!AR25-MIN('02 (ind)'!AR$6:AR$37))/(MAX('02 (ind)'!AR$6:AR$37)-MIN('02 (ind)'!AR$6:AR$37))),ABS(-100+(100*(('02 (ind)'!AR25-MIN('02 (ind)'!AR$6:AR$37))/(MAX('02 (ind)'!AR$6:AR$37)-MIN('02 (ind)'!AR$6:AR$37))))))</f>
        <v>38.720594240898635</v>
      </c>
      <c r="AS26" s="75">
        <f>IF('02 (ind)'!AS$1="si",100*(('02 (ind)'!AS25-MIN('02 (ind)'!AS$6:AS$37))/(MAX('02 (ind)'!AS$6:AS$37)-MIN('02 (ind)'!AS$6:AS$37))),ABS(-100+(100*(('02 (ind)'!AS25-MIN('02 (ind)'!AS$6:AS$37))/(MAX('02 (ind)'!AS$6:AS$37)-MIN('02 (ind)'!AS$6:AS$37))))))</f>
        <v>68.867646778587741</v>
      </c>
      <c r="AT26" s="75">
        <f>IF('02 (ind)'!AT$1="si",100*(('02 (ind)'!AT25-MIN('02 (ind)'!AT$6:AT$37))/(MAX('02 (ind)'!AT$6:AT$37)-MIN('02 (ind)'!AT$6:AT$37))),ABS(-100+(100*(('02 (ind)'!AT25-MIN('02 (ind)'!AT$6:AT$37))/(MAX('02 (ind)'!AT$6:AT$37)-MIN('02 (ind)'!AT$6:AT$37))))))</f>
        <v>0</v>
      </c>
      <c r="AU26" s="75">
        <f>IF('02 (ind)'!AU$1="si",100*(('02 (ind)'!AU25-MIN('02 (ind)'!AU$6:AU$37))/(MAX('02 (ind)'!AU$6:AU$37)-MIN('02 (ind)'!AU$6:AU$37))),ABS(-100+(100*(('02 (ind)'!AU25-MIN('02 (ind)'!AU$6:AU$37))/(MAX('02 (ind)'!AU$6:AU$37)-MIN('02 (ind)'!AU$6:AU$37))))))</f>
        <v>43.119266055045877</v>
      </c>
      <c r="AV26" s="75">
        <f>IF('02 (ind)'!AV$1="si",100*(('02 (ind)'!AV25-MIN('02 (ind)'!AV$6:AV$37))/(MAX('02 (ind)'!AV$6:AV$37)-MIN('02 (ind)'!AV$6:AV$37))),ABS(-100+(100*(('02 (ind)'!AV25-MIN('02 (ind)'!AV$6:AV$37))/(MAX('02 (ind)'!AV$6:AV$37)-MIN('02 (ind)'!AV$6:AV$37))))))</f>
        <v>56.499133448873486</v>
      </c>
      <c r="AW26" s="75">
        <f>IF('02 (ind)'!AW$1="si",100*(('02 (ind)'!AW25-MIN('02 (ind)'!AW$6:AW$37))/(MAX('02 (ind)'!AW$6:AW$37)-MIN('02 (ind)'!AW$6:AW$37))),ABS(-100+(100*(('02 (ind)'!AW25-MIN('02 (ind)'!AW$6:AW$37))/(MAX('02 (ind)'!AW$6:AW$37)-MIN('02 (ind)'!AW$6:AW$37))))))</f>
        <v>17.625712804561953</v>
      </c>
      <c r="AX26" s="75">
        <f>IF('02 (ind)'!AX$1="si",100*(('02 (ind)'!AX25-MIN('02 (ind)'!AX$6:AX$37))/(MAX('02 (ind)'!AX$6:AX$37)-MIN('02 (ind)'!AX$6:AX$37))),ABS(-100+(100*(('02 (ind)'!AX25-MIN('02 (ind)'!AX$6:AX$37))/(MAX('02 (ind)'!AX$6:AX$37)-MIN('02 (ind)'!AX$6:AX$37))))))</f>
        <v>15.878444374030675</v>
      </c>
      <c r="AY26" s="75">
        <f>IF('02 (ind)'!AY$1="si",100*(('02 (ind)'!AY25-MIN('02 (ind)'!AY$6:AY$37))/(MAX('02 (ind)'!AY$6:AY$37)-MIN('02 (ind)'!AY$6:AY$37))),ABS(-100+(100*(('02 (ind)'!AY25-MIN('02 (ind)'!AY$6:AY$37))/(MAX('02 (ind)'!AY$6:AY$37)-MIN('02 (ind)'!AY$6:AY$37))))))</f>
        <v>5.5661274976213235</v>
      </c>
      <c r="AZ26" s="75">
        <f>IF('02 (ind)'!AZ$1="si",100*(('02 (ind)'!AZ25-MIN('02 (ind)'!AZ$6:AZ$37))/(MAX('02 (ind)'!AZ$6:AZ$37)-MIN('02 (ind)'!AZ$6:AZ$37))),ABS(-100+(100*(('02 (ind)'!AZ25-MIN('02 (ind)'!AZ$6:AZ$37))/(MAX('02 (ind)'!AZ$6:AZ$37)-MIN('02 (ind)'!AZ$6:AZ$37))))))</f>
        <v>1.3306510403314435</v>
      </c>
      <c r="BA26" s="75">
        <f>IF('02 (ind)'!BA$1="si",100*(('02 (ind)'!BA25-MIN('02 (ind)'!BA$6:BA$37))/(MAX('02 (ind)'!BA$6:BA$37)-MIN('02 (ind)'!BA$6:BA$37))),ABS(-100+(100*(('02 (ind)'!BA25-MIN('02 (ind)'!BA$6:BA$37))/(MAX('02 (ind)'!BA$6:BA$37)-MIN('02 (ind)'!BA$6:BA$37))))))</f>
        <v>18.654729650628624</v>
      </c>
      <c r="BB26" s="75">
        <f>IF('02 (ind)'!BB$1="si",100*(('02 (ind)'!BB25-MIN('02 (ind)'!BB$6:BB$37))/(MAX('02 (ind)'!BB$6:BB$37)-MIN('02 (ind)'!BB$6:BB$37))),ABS(-100+(100*(('02 (ind)'!BB25-MIN('02 (ind)'!BB$6:BB$37))/(MAX('02 (ind)'!BB$6:BB$37)-MIN('02 (ind)'!BB$6:BB$37))))))</f>
        <v>0</v>
      </c>
      <c r="BC26" s="75">
        <f>IF('02 (ind)'!BC$1="si",100*(('02 (ind)'!BC25-MIN('02 (ind)'!BC$6:BC$37))/(MAX('02 (ind)'!BC$6:BC$37)-MIN('02 (ind)'!BC$6:BC$37))),ABS(-100+(100*(('02 (ind)'!BC25-MIN('02 (ind)'!BC$6:BC$37))/(MAX('02 (ind)'!BC$6:BC$37)-MIN('02 (ind)'!BC$6:BC$37))))))</f>
        <v>6.401856764068981</v>
      </c>
      <c r="BD26" s="75">
        <f>IF('02 (ind)'!BD$1="si",100*(('02 (ind)'!BD25-MIN('02 (ind)'!BD$6:BD$37))/(MAX('02 (ind)'!BD$6:BD$37)-MIN('02 (ind)'!BD$6:BD$37))),ABS(-100+(100*(('02 (ind)'!BD25-MIN('02 (ind)'!BD$6:BD$37))/(MAX('02 (ind)'!BD$6:BD$37)-MIN('02 (ind)'!BD$6:BD$37))))))</f>
        <v>0</v>
      </c>
      <c r="BE26" s="75">
        <f>IF('02 (ind)'!BE$1="si",100*(('02 (ind)'!BE25-MIN('02 (ind)'!BE$6:BE$37))/(MAX('02 (ind)'!BE$6:BE$37)-MIN('02 (ind)'!BE$6:BE$37))),ABS(-100+(100*(('02 (ind)'!BE25-MIN('02 (ind)'!BE$6:BE$37))/(MAX('02 (ind)'!BE$6:BE$37)-MIN('02 (ind)'!BE$6:BE$37))))))</f>
        <v>3.1853281853281854</v>
      </c>
      <c r="BF26" s="75">
        <f>IF('02 (ind)'!BF$1="si",100*(('02 (ind)'!BF25-MIN('02 (ind)'!BF$6:BF$37))/(MAX('02 (ind)'!BF$6:BF$37)-MIN('02 (ind)'!BF$6:BF$37))),ABS(-100+(100*(('02 (ind)'!BF25-MIN('02 (ind)'!BF$6:BF$37))/(MAX('02 (ind)'!BF$6:BF$37)-MIN('02 (ind)'!BF$6:BF$37))))))</f>
        <v>5.7776032593197248</v>
      </c>
      <c r="BG26" s="75">
        <f>IF('02 (ind)'!BG$1="si",100*(('02 (ind)'!BG25-MIN('02 (ind)'!BG$6:BG$37))/(MAX('02 (ind)'!BG$6:BG$37)-MIN('02 (ind)'!BG$6:BG$37))),ABS(-100+(100*(('02 (ind)'!BG25-MIN('02 (ind)'!BG$6:BG$37))/(MAX('02 (ind)'!BG$6:BG$37)-MIN('02 (ind)'!BG$6:BG$37))))))</f>
        <v>32.663150559390189</v>
      </c>
      <c r="BH26" s="75">
        <f>IF('02 (ind)'!BH$1="si",100*(('02 (ind)'!BH25-MIN('02 (ind)'!BH$6:BH$37))/(MAX('02 (ind)'!BH$6:BH$37)-MIN('02 (ind)'!BH$6:BH$37))),ABS(-100+(100*(('02 (ind)'!BH25-MIN('02 (ind)'!BH$6:BH$37))/(MAX('02 (ind)'!BH$6:BH$37)-MIN('02 (ind)'!BH$6:BH$37))))))</f>
        <v>0</v>
      </c>
      <c r="BI26" s="75">
        <f>IF('02 (ind)'!BI$1="si",100*(('02 (ind)'!BI25-MIN('02 (ind)'!BI$6:BI$37))/(MAX('02 (ind)'!BI$6:BI$37)-MIN('02 (ind)'!BI$6:BI$37))),ABS(-100+(100*(('02 (ind)'!BI25-MIN('02 (ind)'!BI$6:BI$37))/(MAX('02 (ind)'!BI$6:BI$37)-MIN('02 (ind)'!BI$6:BI$37))))))</f>
        <v>99.42358938870818</v>
      </c>
      <c r="BJ26" s="75">
        <f>IF('02 (ind)'!BJ$1="si",100*(('02 (ind)'!BJ25-MIN('02 (ind)'!BJ$6:BJ$37))/(MAX('02 (ind)'!BJ$6:BJ$37)-MIN('02 (ind)'!BJ$6:BJ$37))),ABS(-100+(100*(('02 (ind)'!BJ25-MIN('02 (ind)'!BJ$6:BJ$37))/(MAX('02 (ind)'!BJ$6:BJ$37)-MIN('02 (ind)'!BJ$6:BJ$37))))))</f>
        <v>23.868440979298061</v>
      </c>
      <c r="BK26" s="75">
        <f>IF('02 (ind)'!BK$1="si",100*(('02 (ind)'!BK25-MIN('02 (ind)'!BK$6:BK$37))/(MAX('02 (ind)'!BK$6:BK$37)-MIN('02 (ind)'!BK$6:BK$37))),ABS(-100+(100*(('02 (ind)'!BK25-MIN('02 (ind)'!BK$6:BK$37))/(MAX('02 (ind)'!BK$6:BK$37)-MIN('02 (ind)'!BK$6:BK$37))))))</f>
        <v>6.7700396405668908</v>
      </c>
      <c r="BL26" s="75">
        <f>IF('02 (ind)'!BL$1="si",100*(('02 (ind)'!BL25-MIN('02 (ind)'!BL$6:BL$37))/(MAX('02 (ind)'!BL$6:BL$37)-MIN('02 (ind)'!BL$6:BL$37))),ABS(-100+(100*(('02 (ind)'!BL25-MIN('02 (ind)'!BL$6:BL$37))/(MAX('02 (ind)'!BL$6:BL$37)-MIN('02 (ind)'!BL$6:BL$37))))))</f>
        <v>19.008264462809919</v>
      </c>
      <c r="BM26" s="75">
        <f>IF('02 (ind)'!BM$1="si",100*(('02 (ind)'!BM25-MIN('02 (ind)'!BM$6:BM$37))/(MAX('02 (ind)'!BM$6:BM$37)-MIN('02 (ind)'!BM$6:BM$37))),ABS(-100+(100*(('02 (ind)'!BM25-MIN('02 (ind)'!BM$6:BM$37))/(MAX('02 (ind)'!BM$6:BM$37)-MIN('02 (ind)'!BM$6:BM$37))))))</f>
        <v>0.51421568599904277</v>
      </c>
      <c r="BN26" s="75">
        <f>IF('02 (ind)'!BN$1="si",100*(('02 (ind)'!BN25-MIN('02 (ind)'!BN$6:BN$37))/(MAX('02 (ind)'!BN$6:BN$37)-MIN('02 (ind)'!BN$6:BN$37))),ABS(-100+(100*(('02 (ind)'!BN25-MIN('02 (ind)'!BN$6:BN$37))/(MAX('02 (ind)'!BN$6:BN$37)-MIN('02 (ind)'!BN$6:BN$37))))))</f>
        <v>24.691519806186495</v>
      </c>
      <c r="BO26" s="75">
        <f>IF('02 (ind)'!BO$1="si",100*(('02 (ind)'!BO25-MIN('02 (ind)'!BO$6:BO$37))/(MAX('02 (ind)'!BO$6:BO$37)-MIN('02 (ind)'!BO$6:BO$37))),ABS(-100+(100*(('02 (ind)'!BO25-MIN('02 (ind)'!BO$6:BO$37))/(MAX('02 (ind)'!BO$6:BO$37)-MIN('02 (ind)'!BO$6:BO$37))))))</f>
        <v>65.033191599334401</v>
      </c>
      <c r="BP26" s="75">
        <f>IF('02 (ind)'!BP$1="si",100*(('02 (ind)'!BP25-MIN('02 (ind)'!BP$6:BP$37))/(MAX('02 (ind)'!BP$6:BP$37)-MIN('02 (ind)'!BP$6:BP$37))),ABS(-100+(100*(('02 (ind)'!BP25-MIN('02 (ind)'!BP$6:BP$37))/(MAX('02 (ind)'!BP$6:BP$37)-MIN('02 (ind)'!BP$6:BP$37))))))</f>
        <v>0</v>
      </c>
      <c r="BQ26" s="75">
        <f>IF('02 (ind)'!BQ$1="si",100*(('02 (ind)'!BQ25-MIN('02 (ind)'!BQ$6:BQ$37))/(MAX('02 (ind)'!BQ$6:BQ$37)-MIN('02 (ind)'!BQ$6:BQ$37))),ABS(-100+(100*(('02 (ind)'!BQ25-MIN('02 (ind)'!BQ$6:BQ$37))/(MAX('02 (ind)'!BQ$6:BQ$37)-MIN('02 (ind)'!BQ$6:BQ$37))))))</f>
        <v>3.0332278902656902</v>
      </c>
      <c r="BR26" s="75">
        <f>IF('02 (ind)'!BR$1="si",100*(('02 (ind)'!BR25-MIN('02 (ind)'!BR$6:BR$37))/(MAX('02 (ind)'!BR$6:BR$37)-MIN('02 (ind)'!BR$6:BR$37))),ABS(-100+(100*(('02 (ind)'!BR25-MIN('02 (ind)'!BR$6:BR$37))/(MAX('02 (ind)'!BP$6:BP$37)-MIN('02 (ind)'!BR$6:BR$37))))))</f>
        <v>15.070760528373848</v>
      </c>
      <c r="BS26" s="75">
        <f>IF('02 (ind)'!BS$1="si",100*(('02 (ind)'!BS25-MIN('02 (ind)'!BS$6:BS$37))/(MAX('02 (ind)'!BS$6:BS$37)-MIN('02 (ind)'!BS$6:BS$37))),ABS(-100+(100*(('02 (ind)'!BS25-MIN('02 (ind)'!BS$6:BS$37))/(MAX('02 (ind)'!BQ$6:BQ$37)-MIN('02 (ind)'!BS$6:BS$37))))))</f>
        <v>49.460772934838417</v>
      </c>
      <c r="BT26" s="75">
        <f>IF('02 (ind)'!BT$1="si",100*(('02 (ind)'!BT25-MIN('02 (ind)'!BT$6:BT$37))/(MAX('02 (ind)'!BT$6:BT$37)-MIN('02 (ind)'!BT$6:BT$37))),ABS(-100+(100*(('02 (ind)'!BT25-MIN('02 (ind)'!BT$6:BT$37))/(MAX('02 (ind)'!BR$6:BR$37)-MIN('02 (ind)'!BT$6:BT$37))))))</f>
        <v>100</v>
      </c>
      <c r="BU26" s="75">
        <f>IF('02 (ind)'!BU$1="si",100*(('02 (ind)'!BU25-MIN('02 (ind)'!BU$6:BU$37))/(MAX('02 (ind)'!BU$6:BU$37)-MIN('02 (ind)'!BU$6:BU$37))),ABS(-100+(100*(('02 (ind)'!BU25-MIN('02 (ind)'!BU$6:BU$37))/(MAX('02 (ind)'!BU$6:BU$37)-MIN('02 (ind)'!BU$6:BU$37))))))</f>
        <v>100</v>
      </c>
      <c r="BV26" s="75">
        <f>IF('02 (ind)'!BV$1="si",100*(('02 (ind)'!BV25-MIN('02 (ind)'!BV$6:BV$37))/(MAX('02 (ind)'!BV$6:BV$37)-MIN('02 (ind)'!BV$6:BV$37))),ABS(-100+(100*(('02 (ind)'!BV25-MIN('02 (ind)'!BV$6:BV$37))/(MAX('02 (ind)'!BV$6:BV$37)-MIN('02 (ind)'!BV$6:BV$37))))))</f>
        <v>50.803093396787638</v>
      </c>
      <c r="BW26" s="75">
        <f>IF('02 (ind)'!BW$1="si",100*(('02 (ind)'!BW25-MIN('02 (ind)'!BW$6:BW$37))/(MAX('02 (ind)'!BW$6:BW$37)-MIN('02 (ind)'!BW$6:BW$37))),ABS(-100+(100*(('02 (ind)'!BW25-MIN('02 (ind)'!BW$6:BW$37))/(MAX('02 (ind)'!BW$6:BW$37)-MIN('02 (ind)'!BW$6:BW$37))))))</f>
        <v>43.745898411865078</v>
      </c>
      <c r="BX26" s="75">
        <f>IF('02 (ind)'!BX$1="si",100*(('02 (ind)'!BX25-MIN('02 (ind)'!BX$6:BX$37))/(MAX('02 (ind)'!BX$6:BX$37)-MIN('02 (ind)'!BX$6:BX$37))),ABS(-100+(100*(('02 (ind)'!BX25-MIN('02 (ind)'!BX$6:BX$37))/(MAX('02 (ind)'!BX$6:BX$37)-MIN('02 (ind)'!BX$6:BX$37))))))</f>
        <v>1.7196929016485285</v>
      </c>
      <c r="BY26" s="75">
        <f>IF('02 (ind)'!BY$1="si",100*(('02 (ind)'!BY25-MIN('02 (ind)'!BY$6:BY$37))/(MAX('02 (ind)'!BY$6:BY$37)-MIN('02 (ind)'!BY$6:BY$37))),ABS(-100+(100*(('02 (ind)'!BY25-MIN('02 (ind)'!BY$6:BY$37))/(MAX('02 (ind)'!BY$6:BY$37)-MIN('02 (ind)'!BY$6:BY$37))))))</f>
        <v>7.6734428245353827</v>
      </c>
      <c r="BZ26" s="75">
        <f>IF('02 (ind)'!BZ$1="si",100*(('02 (ind)'!BZ25-MIN('02 (ind)'!BZ$6:BZ$37))/(MAX('02 (ind)'!BZ$6:BZ$37)-MIN('02 (ind)'!BZ$6:BZ$37))),ABS(-100+(100*(('02 (ind)'!BZ25-MIN('02 (ind)'!BZ$6:BZ$37))/(MAX('02 (ind)'!BZ$6:BZ$37)-MIN('02 (ind)'!BZ$6:BZ$37))))))</f>
        <v>0</v>
      </c>
      <c r="CA26" s="75">
        <f>IF('02 (ind)'!CA$1="si",100*(('02 (ind)'!CA25-MIN('02 (ind)'!CA$6:CA$37))/(MAX('02 (ind)'!CA$6:CA$37)-MIN('02 (ind)'!CA$6:CA$37))),ABS(-100+(100*(('02 (ind)'!CA25-MIN('02 (ind)'!CA$6:CA$37))/(MAX('02 (ind)'!CA$6:CA$37)-MIN('02 (ind)'!CA$6:CA$37))))))</f>
        <v>15.522045324733035</v>
      </c>
      <c r="CB26" s="75">
        <f>IF('02 (ind)'!CB$1="si",100*(('02 (ind)'!CB25-MIN('02 (ind)'!CB$6:CB$37))/(MAX('02 (ind)'!CB$6:CB$37)-MIN('02 (ind)'!CB$6:CB$37))),ABS(-100+(100*(('02 (ind)'!CB25-MIN('02 (ind)'!CB$6:CB$37))/(MAX('02 (ind)'!CB$6:CB$37)-MIN('02 (ind)'!CB$6:CB$37))))))</f>
        <v>72.972972972972968</v>
      </c>
      <c r="CC26" s="75">
        <f>IF('02 (ind)'!CC$1="si",100*(('02 (ind)'!CC25-MIN('02 (ind)'!CC$6:CC$37))/(MAX('02 (ind)'!CC$6:CC$37)-MIN('02 (ind)'!CC$6:CC$37))),ABS(-100+(100*(('02 (ind)'!CC25-MIN('02 (ind)'!CC$6:CC$37))/(MAX('02 (ind)'!CC$6:CC$37)-MIN('02 (ind)'!CC$6:CC$37))))))</f>
        <v>35.136127721294201</v>
      </c>
      <c r="CD26" s="75">
        <f>IF('02 (ind)'!CD$1="si",100*(('02 (ind)'!CD25-MIN('02 (ind)'!CD$6:CD$37))/(MAX('02 (ind)'!CD$6:CD$37)-MIN('02 (ind)'!CD$6:CD$37))),ABS(-100+(100*(('02 (ind)'!CD25-MIN('02 (ind)'!CD$6:CD$37))/(MAX('02 (ind)'!CD$6:CD$37)-MIN('02 (ind)'!CD$6:CD$37))))))</f>
        <v>1.9856954559780051</v>
      </c>
      <c r="CE26" s="75">
        <f>IF('02 (ind)'!CE$1="si",100*(('02 (ind)'!CE25-MIN('02 (ind)'!CE$6:CE$37))/(MAX('02 (ind)'!CE$6:CE$37)-MIN('02 (ind)'!CE$6:CE$37))),ABS(-100+(100*(('02 (ind)'!CE25-MIN('02 (ind)'!CE$6:CE$37))/(MAX('02 (ind)'!CE$6:CE$37)-MIN('02 (ind)'!CE$6:CE$37))))))</f>
        <v>11.337832185749113</v>
      </c>
      <c r="CF26" s="75">
        <f>IF('02 (ind)'!CF$1="si",100*(('02 (ind)'!CF25-MIN('02 (ind)'!CF$6:CF$37))/(MAX('02 (ind)'!CF$6:CF$37)-MIN('02 (ind)'!CF$6:CF$37))),ABS(-100+(100*(('02 (ind)'!CF25-MIN('02 (ind)'!CF$6:CF$37))/(MAX('02 (ind)'!CF$6:CF$37)-MIN('02 (ind)'!CF$6:CF$37))))))</f>
        <v>0.652802079939661</v>
      </c>
      <c r="CG26" s="75">
        <f>IF('02 (ind)'!CG$1="si",100*(('02 (ind)'!CG25-MIN('02 (ind)'!CG$6:CG$37))/(MAX('02 (ind)'!CG$6:CG$37)-MIN('02 (ind)'!CG$6:CG$37))),ABS(-100+(100*(('02 (ind)'!CG25-MIN('02 (ind)'!CG$6:CG$37))/(MAX('02 (ind)'!CG$6:CG$37)-MIN('02 (ind)'!CG$6:CG$37))))))</f>
        <v>3.4764514614306607</v>
      </c>
      <c r="CH26" s="75">
        <f>IF('02 (ind)'!CH$1="si",100*(('02 (ind)'!CH25-MIN('02 (ind)'!CH$6:CH$37))/(MAX('02 (ind)'!CH$6:CH$37)-MIN('02 (ind)'!CH$6:CH$37))),ABS(-100+(100*(('02 (ind)'!CH25-MIN('02 (ind)'!CH$6:CH$37))/(MAX('02 (ind)'!CH$6:CH$37)-MIN('02 (ind)'!CH$6:CH$37))))))</f>
        <v>20.021639238264964</v>
      </c>
      <c r="CI26" s="75">
        <f>IF('02 (ind)'!CI$1="si",100*(('02 (ind)'!CI25-MIN('02 (ind)'!CI$6:CI$37))/(MAX('02 (ind)'!CI$6:CI$37)-MIN('02 (ind)'!CI$6:CI$37))),ABS(-100+(100*(('02 (ind)'!CI25-MIN('02 (ind)'!CI$6:CI$37))/(MAX('02 (ind)'!CI$6:CI$37)-MIN('02 (ind)'!CI$6:CI$37))))))</f>
        <v>28.597710617825133</v>
      </c>
      <c r="CJ26" s="75">
        <f>IF('02 (ind)'!CJ$1="si",100*(('02 (ind)'!CJ25-MIN('02 (ind)'!CJ$6:CJ$37))/(MAX('02 (ind)'!CJ$6:CJ$37)-MIN('02 (ind)'!CJ$6:CJ$37))),ABS(-100+(100*(('02 (ind)'!CJ25-MIN('02 (ind)'!CJ$6:CJ$37))/(MAX('02 (ind)'!CJ$6:CJ$37)-MIN('02 (ind)'!CJ$6:CJ$37))))))</f>
        <v>56.143648211534966</v>
      </c>
      <c r="CK26" s="75">
        <f>IF('02 (ind)'!CK$1="si",100*(('02 (ind)'!CK25-MIN('02 (ind)'!CK$6:CK$37))/(MAX('02 (ind)'!CK$6:CK$37)-MIN('02 (ind)'!CK$6:CK$37))),ABS(-100+(100*(('02 (ind)'!CK25-MIN('02 (ind)'!CK$6:CK$37))/(MAX('02 (ind)'!CK$6:CK$37)-MIN('02 (ind)'!CK$6:CK$37))))))</f>
        <v>2.3782226792495553</v>
      </c>
      <c r="CL26" s="75">
        <f>IF('02 (ind)'!CL$1="si",100*(('02 (ind)'!CL25-MIN('02 (ind)'!CL$6:CL$37))/(MAX('02 (ind)'!CL$6:CL$37)-MIN('02 (ind)'!CL$6:CL$37))),ABS(-100+(100*(('02 (ind)'!CL25-MIN('02 (ind)'!CL$6:CL$37))/(MAX('02 (ind)'!CL$6:CL$37)-MIN('02 (ind)'!CL$6:CL$37))))))</f>
        <v>0</v>
      </c>
      <c r="CM26" s="75">
        <f>IF('02 (ind)'!CM$1="si",100*(('02 (ind)'!CM25-MIN('02 (ind)'!CM$6:CM$37))/(MAX('02 (ind)'!CM$6:CM$37)-MIN('02 (ind)'!CM$6:CM$37))),ABS(-100+(100*(('02 (ind)'!CM25-MIN('02 (ind)'!CM$6:CM$37))/(MAX('02 (ind)'!CM$6:CM$37)-MIN('02 (ind)'!CM$6:CM$37))))))</f>
        <v>1.7143278098981121</v>
      </c>
    </row>
    <row r="27" spans="1:91">
      <c r="A27" s="18" t="s">
        <v>225</v>
      </c>
      <c r="B27" s="87">
        <f>IF('02 (ind)'!B$1="si",100*(('02 (ind)'!B26-MIN('02 (ind)'!B$6:B$37))/(MAX('02 (ind)'!B$6:B$37)-MIN('02 (ind)'!B$6:B$37))),ABS(-100+(100*(('02 (ind)'!B26-MIN('02 (ind)'!B$6:B$37))/(MAX('02 (ind)'!B$6:B$37)-MIN('02 (ind)'!B$6:B$37))))))</f>
        <v>11.678050522980509</v>
      </c>
      <c r="C27" s="87">
        <f>IF('02 (ind)'!C$1="si",100*(('02 (ind)'!C26-MIN('02 (ind)'!C$6:C$37))/(MAX('02 (ind)'!C$6:C$37)-MIN('02 (ind)'!C$6:C$37))),ABS(-100+(100*(('02 (ind)'!C26-MIN('02 (ind)'!C$6:C$37))/(MAX('02 (ind)'!C$6:C$37)-MIN('02 (ind)'!C$6:C$37))))))</f>
        <v>26.544173644857395</v>
      </c>
      <c r="D27" s="87">
        <f>IF('02 (ind)'!D$1="si",100*(('02 (ind)'!D26-MIN('02 (ind)'!D$6:D$37))/(MAX('02 (ind)'!D$6:D$37)-MIN('02 (ind)'!D$6:D$37))),ABS(-100+(100*(('02 (ind)'!D26-MIN('02 (ind)'!D$6:D$37))/(MAX('02 (ind)'!D$6:D$37)-MIN('02 (ind)'!D$6:D$37))))))</f>
        <v>77.220562406163793</v>
      </c>
      <c r="E27" s="87">
        <f>IF('02 (ind)'!E$1="si",100*(('02 (ind)'!E26-MIN('02 (ind)'!E$6:E$37))/(MAX('02 (ind)'!E$6:E$37)-MIN('02 (ind)'!E$6:E$37))),ABS(-100+(100*(('02 (ind)'!E26-MIN('02 (ind)'!E$6:E$37))/(MAX('02 (ind)'!E$6:E$37)-MIN('02 (ind)'!E$6:E$37))))))</f>
        <v>69.863013698630141</v>
      </c>
      <c r="F27" s="87">
        <f>IF('02 (ind)'!F$1="si",100*(('02 (ind)'!F26-MIN('02 (ind)'!F$6:F$37))/(MAX('02 (ind)'!F$6:F$37)-MIN('02 (ind)'!F$6:F$37))),ABS(-100+(100*(('02 (ind)'!F26-MIN('02 (ind)'!F$6:F$37))/(MAX('02 (ind)'!F$6:F$37)-MIN('02 (ind)'!F$6:F$37))))))</f>
        <v>28.368794326241158</v>
      </c>
      <c r="G27" s="87">
        <f>IF('02 (ind)'!G$1="si",100*(('02 (ind)'!G26-MIN('02 (ind)'!G$6:G$37))/(MAX('02 (ind)'!G$6:G$37)-MIN('02 (ind)'!G$6:G$37))),ABS(-100+(100*(('02 (ind)'!G26-MIN('02 (ind)'!G$6:G$37))/(MAX('02 (ind)'!G$6:G$37)-MIN('02 (ind)'!G$6:G$37))))))</f>
        <v>17.427385892116178</v>
      </c>
      <c r="H27" s="87">
        <f>IF('02 (ind)'!H$1="si",100*(('02 (ind)'!H26-MIN('02 (ind)'!H$6:H$37))/(MAX('02 (ind)'!H$6:H$37)-MIN('02 (ind)'!H$6:H$37))),ABS(-100+(100*(('02 (ind)'!H26-MIN('02 (ind)'!H$6:H$37))/(MAX('02 (ind)'!H$6:H$37)-MIN('02 (ind)'!H$6:H$37))))))</f>
        <v>0</v>
      </c>
      <c r="I27" s="87">
        <f>IF('02 (ind)'!I$1="si",100*(('02 (ind)'!I26-MIN('02 (ind)'!I$6:I$37))/(MAX('02 (ind)'!I$6:I$37)-MIN('02 (ind)'!I$6:I$37))),ABS(-100+(100*(('02 (ind)'!I26-MIN('02 (ind)'!I$6:I$37))/(MAX('02 (ind)'!I$6:I$37)-MIN('02 (ind)'!I$6:I$37))))))</f>
        <v>69.92</v>
      </c>
      <c r="J27" s="87">
        <f>IF('02 (ind)'!J$1="si",100*(('02 (ind)'!J26-MIN('02 (ind)'!J$6:J$37))/(MAX('02 (ind)'!J$6:J$37)-MIN('02 (ind)'!J$6:J$37))),ABS(-100+(100*(('02 (ind)'!J26-MIN('02 (ind)'!J$6:J$37))/(MAX('02 (ind)'!J$6:J$37)-MIN('02 (ind)'!J$6:J$37))))))</f>
        <v>77.594936708860786</v>
      </c>
      <c r="K27" s="87">
        <f>IF('02 (ind)'!K$1="si",100*(('02 (ind)'!K26-MIN('02 (ind)'!K$6:K$37))/(MAX('02 (ind)'!K$6:K$37)-MIN('02 (ind)'!K$6:K$37))),ABS(-100+(100*(('02 (ind)'!K26-MIN('02 (ind)'!K$6:K$37))/(MAX('02 (ind)'!K$6:K$37)-MIN('02 (ind)'!K$6:K$37))))))</f>
        <v>7.7484912720551771</v>
      </c>
      <c r="L27" s="87">
        <f>IF('02 (ind)'!L$1="si",100*(('02 (ind)'!L26-MIN('02 (ind)'!L$6:L$37))/(MAX('02 (ind)'!L$6:L$37)-MIN('02 (ind)'!L$6:L$37))),ABS(-100+(100*(('02 (ind)'!L26-MIN('02 (ind)'!L$6:L$37))/(MAX('02 (ind)'!L$6:L$37)-MIN('02 (ind)'!L$6:L$37))))))</f>
        <v>71.801536907266396</v>
      </c>
      <c r="M27" s="87">
        <f>IF('02 (ind)'!M$1="si",100*(('02 (ind)'!M26-MIN('02 (ind)'!M$6:M$37))/(MAX('02 (ind)'!M$6:M$37)-MIN('02 (ind)'!M$6:M$37))),ABS(-100+(100*(('02 (ind)'!M26-MIN('02 (ind)'!M$6:M$37))/(MAX('02 (ind)'!M$6:M$37)-MIN('02 (ind)'!M$6:M$37))))))</f>
        <v>27.039459237906065</v>
      </c>
      <c r="N27" s="87">
        <f>IF('02 (ind)'!N$1="si",100*(('02 (ind)'!N26-MIN('02 (ind)'!N$6:N$37))/(MAX('02 (ind)'!N$6:N$37)-MIN('02 (ind)'!N$6:N$37))),ABS(-100+(100*(('02 (ind)'!N26-MIN('02 (ind)'!N$6:N$37))/(MAX('02 (ind)'!N$6:N$37)-MIN('02 (ind)'!N$6:N$37))))))</f>
        <v>47.021930436118161</v>
      </c>
      <c r="O27" s="87">
        <f>IF('02 (ind)'!O$1="si",100*(('02 (ind)'!O26-MIN('02 (ind)'!O$6:O$37))/(MAX('02 (ind)'!O$6:O$37)-MIN('02 (ind)'!O$6:O$37))),ABS(-100+(100*(('02 (ind)'!O26-MIN('02 (ind)'!O$6:O$37))/(MAX('02 (ind)'!O$6:O$37)-MIN('02 (ind)'!O$6:O$37))))))</f>
        <v>78.260869565217391</v>
      </c>
      <c r="P27" s="87">
        <f>IF('02 (ind)'!P$1="si",100*(('02 (ind)'!P26-MIN('02 (ind)'!P$6:P$37))/(MAX('02 (ind)'!P$6:P$37)-MIN('02 (ind)'!P$6:P$37))),ABS(-100+(100*(('02 (ind)'!P26-MIN('02 (ind)'!P$6:P$37))/(MAX('02 (ind)'!P$6:P$37)-MIN('02 (ind)'!P$6:P$37))))))</f>
        <v>1.8042690593570558</v>
      </c>
      <c r="Q27" s="87">
        <f>IF('02 (ind)'!Q$1="si",100*(('02 (ind)'!Q26-MIN('02 (ind)'!Q$6:Q$37))/(MAX('02 (ind)'!Q$6:Q$37)-MIN('02 (ind)'!Q$6:Q$37))),ABS(-100+(100*(('02 (ind)'!Q26-MIN('02 (ind)'!Q$6:Q$37))/(MAX('02 (ind)'!Q$6:Q$37)-MIN('02 (ind)'!Q$6:Q$37))))))</f>
        <v>32.198238405217104</v>
      </c>
      <c r="R27" s="87">
        <f>IF('02 (ind)'!R$1="si",100*(('02 (ind)'!R26-MIN('02 (ind)'!R$6:R$37))/(MAX('02 (ind)'!R$6:R$37)-MIN('02 (ind)'!R$6:R$37))),ABS(-100+(100*(('02 (ind)'!R26-MIN('02 (ind)'!R$6:R$37))/(MAX('02 (ind)'!R$6:R$37)-MIN('02 (ind)'!R$6:R$37))))))</f>
        <v>0.41332894540521148</v>
      </c>
      <c r="S27" s="75">
        <f>ABS(ABS(('02 (ind)'!S26-((MAX('02 (ind)'!S$6:S$37)+MIN('02 (ind)'!S$6:S$37))/2))/(((MAX('02 (ind)'!S$6:S$37)+MIN('02 (ind)'!S$6:S$37))/2)-MAX('02 (ind)'!S$6:S$37))*100)-100)</f>
        <v>79.011207774750588</v>
      </c>
      <c r="T27" s="75">
        <f>IF('02 (ind)'!T$1="si",100*(('02 (ind)'!T26-MIN('02 (ind)'!T$6:T$37))/(MAX('02 (ind)'!T$6:T$37)-MIN('02 (ind)'!T$6:T$37))),ABS(-100+(100*(('02 (ind)'!T26-MIN('02 (ind)'!T$6:T$37))/(MAX('02 (ind)'!T$6:T$37)-MIN('02 (ind)'!T$6:T$37))))))</f>
        <v>26.469561574979057</v>
      </c>
      <c r="U27" s="75">
        <f>IF('02 (ind)'!U$1="si",100*(('02 (ind)'!U26-MIN('02 (ind)'!U$6:U$37))/(MAX('02 (ind)'!U$6:U$37)-MIN('02 (ind)'!U$6:U$37))),ABS(-100+(100*(('02 (ind)'!U26-MIN('02 (ind)'!U$6:U$37))/(MAX('02 (ind)'!U$6:U$37)-MIN('02 (ind)'!U$6:U$37))))))</f>
        <v>80</v>
      </c>
      <c r="V27" s="75">
        <f>IF('02 (ind)'!V$1="si",100*(('02 (ind)'!V26-MIN('02 (ind)'!V$6:V$37))/(MAX('02 (ind)'!V$6:V$37)-MIN('02 (ind)'!V$6:V$37))),ABS(-100+(100*(('02 (ind)'!V26-MIN('02 (ind)'!V$6:V$37))/(MAX('02 (ind)'!V$6:V$37)-MIN('02 (ind)'!V$6:V$37))))))</f>
        <v>76.795580110497241</v>
      </c>
      <c r="W27" s="75">
        <f>IF('02 (ind)'!W$1="si",100*(('02 (ind)'!W26-MIN('02 (ind)'!W$6:W$37))/(MAX('02 (ind)'!W$6:W$37)-MIN('02 (ind)'!W$6:W$37))),ABS(-100+(100*(('02 (ind)'!W26-MIN('02 (ind)'!W$6:W$37))/(MAX('02 (ind)'!W$6:W$37)-MIN('02 (ind)'!W$6:W$37))))))</f>
        <v>57.141195579147173</v>
      </c>
      <c r="X27" s="75">
        <f>IF('02 (ind)'!X$1="si",100*(('02 (ind)'!X26-MIN('02 (ind)'!X$6:X$37))/(MAX('02 (ind)'!X$6:X$37)-MIN('02 (ind)'!X$6:X$37))),ABS(-100+(100*(('02 (ind)'!X26-MIN('02 (ind)'!X$6:X$37))/(MAX('02 (ind)'!X$6:X$37)-MIN('02 (ind)'!X$6:X$37))))))</f>
        <v>36.934381472259744</v>
      </c>
      <c r="Y27" s="75">
        <f>IF('02 (ind)'!Y$1="si",100*(('02 (ind)'!Y26-MIN('02 (ind)'!Y$6:Y$37))/(MAX('02 (ind)'!Y$6:Y$37)-MIN('02 (ind)'!Y$6:Y$37))),ABS(-100+(100*(('02 (ind)'!Y26-MIN('02 (ind)'!Y$6:Y$37))/(MAX('02 (ind)'!Y$6:Y$37)-MIN('02 (ind)'!Y$6:Y$37))))))</f>
        <v>33.78257565598318</v>
      </c>
      <c r="Z27" s="75">
        <f>IF('02 (ind)'!Z$1="si",100*(('02 (ind)'!Z26-MIN('02 (ind)'!Z$6:Z$37))/(MAX('02 (ind)'!Z$6:Z$37)-MIN('02 (ind)'!Z$6:Z$37))),ABS(-100+(100*(('02 (ind)'!Z26-MIN('02 (ind)'!Z$6:Z$37))/(MAX('02 (ind)'!Z$6:Z$37)-MIN('02 (ind)'!Z$6:Z$37))))))</f>
        <v>9.6551901342855189</v>
      </c>
      <c r="AA27" s="75">
        <f>IF('02 (ind)'!AA$1="si",100*(('02 (ind)'!AA26-MIN('02 (ind)'!AA$6:AA$37))/(MAX('02 (ind)'!AA$6:AA$37)-MIN('02 (ind)'!AA$6:AA$37))),ABS(-100+(100*(('02 (ind)'!AA26-MIN('02 (ind)'!AA$6:AA$37))/(MAX('02 (ind)'!AA$6:AA$37)-MIN('02 (ind)'!AA$6:AA$37))))))</f>
        <v>34.307158295318871</v>
      </c>
      <c r="AB27" s="75">
        <f>IF('02 (ind)'!AB$1="si",100*(('02 (ind)'!AB26-MIN('02 (ind)'!AB$6:AB$37))/(MAX('02 (ind)'!AB$6:AB$37)-MIN('02 (ind)'!AB$6:AB$37))),ABS(-100+(100*(('02 (ind)'!AB26-MIN('02 (ind)'!AB$6:AB$37))/(MAX('02 (ind)'!AB$6:AB$37)-MIN('02 (ind)'!AB$6:AB$37))))))</f>
        <v>8.0898734346287373</v>
      </c>
      <c r="AC27" s="75">
        <f>IF('02 (ind)'!AC$1="si",100*(('02 (ind)'!AC26-MIN('02 (ind)'!AC$6:AC$37))/(MAX('02 (ind)'!AC$6:AC$37)-MIN('02 (ind)'!AC$6:AC$37))),ABS(-100+(100*(('02 (ind)'!AC26-MIN('02 (ind)'!AC$6:AC$37))/(MAX('02 (ind)'!AC$6:AC$37)-MIN('02 (ind)'!AC$6:AC$37))))))</f>
        <v>30.95034235736135</v>
      </c>
      <c r="AD27" s="75">
        <f>IF('02 (ind)'!AD$1="si",100*(('02 (ind)'!AD26-MIN('02 (ind)'!AD$6:AD$37))/(MAX('02 (ind)'!AD$6:AD$37)-MIN('02 (ind)'!AD$6:AD$37))),ABS(-100+(100*(('02 (ind)'!AD26-MIN('02 (ind)'!AD$6:AD$37))/(MAX('02 (ind)'!AD$6:AD$37)-MIN('02 (ind)'!AD$6:AD$37))))))</f>
        <v>46.339899095507832</v>
      </c>
      <c r="AE27" s="75">
        <f>IF('02 (ind)'!AE$1="si",100*(('02 (ind)'!AE26-MIN('02 (ind)'!AE$6:AE$37))/(MAX('02 (ind)'!AE$6:AE$37)-MIN('02 (ind)'!AE$6:AE$37))),ABS(-100+(100*(('02 (ind)'!AE26-MIN('02 (ind)'!AE$6:AE$37))/(MAX('02 (ind)'!AE$6:AE$37)-MIN('02 (ind)'!AE$6:AE$37))))))</f>
        <v>66.699890934084422</v>
      </c>
      <c r="AF27" s="75">
        <f>IF('02 (ind)'!AF$1="si",100*(('02 (ind)'!AF26-MIN('02 (ind)'!AF$6:AF$37))/(MAX('02 (ind)'!AF$6:AF$37)-MIN('02 (ind)'!AF$6:AF$37))),ABS(-100+(100*(('02 (ind)'!AF26-MIN('02 (ind)'!AF$6:AF$37))/(MAX('02 (ind)'!AF$6:AF$37)-MIN('02 (ind)'!AF$6:AF$37))))))</f>
        <v>41.530054644808743</v>
      </c>
      <c r="AG27" s="75">
        <f>IF('02 (ind)'!AG$1="si",100*(('02 (ind)'!AG26-MIN('02 (ind)'!AG$6:AG$37))/(MAX('02 (ind)'!AG$6:AG$37)-MIN('02 (ind)'!AG$6:AG$37))),ABS(-100+(100*(('02 (ind)'!AG26-MIN('02 (ind)'!AG$6:AG$37))/(MAX('02 (ind)'!AG$6:AG$37)-MIN('02 (ind)'!AG$6:AG$37))))))</f>
        <v>53.231939163498112</v>
      </c>
      <c r="AH27" s="75">
        <f>IF('02 (ind)'!AH$1="si",100*(('02 (ind)'!AH26-MIN('02 (ind)'!AH$6:AH$37))/(MAX('02 (ind)'!AH$6:AH$37)-MIN('02 (ind)'!AH$6:AH$37))),ABS(-100+(100*(('02 (ind)'!AH26-MIN('02 (ind)'!AH$6:AH$37))/(MAX('02 (ind)'!AH$6:AH$37)-MIN('02 (ind)'!AH$6:AH$37))))))</f>
        <v>98.101265822784839</v>
      </c>
      <c r="AI27" s="75">
        <f>IF('02 (ind)'!AI$1="si",100*(('02 (ind)'!AI26-MIN('02 (ind)'!AI$6:AI$37))/(MAX('02 (ind)'!AI$6:AI$37)-MIN('02 (ind)'!AI$6:AI$37))),ABS(-100+(100*(('02 (ind)'!AI26-MIN('02 (ind)'!AI$6:AI$37))/(MAX('02 (ind)'!AI$6:AI$37)-MIN('02 (ind)'!AI$6:AI$37))))))</f>
        <v>10.636967638386023</v>
      </c>
      <c r="AJ27" s="75">
        <f>IF('02 (ind)'!AJ$1="si",100*(('02 (ind)'!AJ26-MIN('02 (ind)'!AJ$6:AJ$37))/(MAX('02 (ind)'!AJ$6:AJ$37)-MIN('02 (ind)'!AJ$6:AJ$37))),ABS(-100+(100*(('02 (ind)'!AJ26-MIN('02 (ind)'!AJ$6:AJ$37))/(MAX('02 (ind)'!AJ$6:AJ$37)-MIN('02 (ind)'!AJ$6:AJ$37))))))</f>
        <v>71.703107019562736</v>
      </c>
      <c r="AK27" s="75">
        <f>IF('02 (ind)'!AK$1="si",100*(('02 (ind)'!AK26-MIN('02 (ind)'!AK$6:AK$37))/(MAX('02 (ind)'!AK$6:AK$37)-MIN('02 (ind)'!AK$6:AK$37))),ABS(-100+(100*(('02 (ind)'!AK26-MIN('02 (ind)'!AK$6:AK$37))/(MAX('02 (ind)'!AK$6:AK$37)-MIN('02 (ind)'!AK$6:AK$37))))))</f>
        <v>7.5006490227297578</v>
      </c>
      <c r="AL27" s="75">
        <f>IF('02 (ind)'!AL$1="si",100*(('02 (ind)'!AL26-MIN('02 (ind)'!AL$6:AL$37))/(MAX('02 (ind)'!AL$6:AL$37)-MIN('02 (ind)'!AL$6:AL$37))),ABS(-100+(100*(('02 (ind)'!AL26-MIN('02 (ind)'!AL$6:AL$37))/(MAX('02 (ind)'!AL$6:AL$37)-MIN('02 (ind)'!AL$6:AL$37))))))</f>
        <v>93.399991303623779</v>
      </c>
      <c r="AM27" s="75">
        <f>IF('02 (ind)'!AM$1="si",100*(('02 (ind)'!AM26-MIN('02 (ind)'!AM$6:AM$37))/(MAX('02 (ind)'!AM$6:AM$37)-MIN('02 (ind)'!AM$6:AM$37))),ABS(-100+(100*(('02 (ind)'!AM26-MIN('02 (ind)'!AM$6:AM$37))/(MAX('02 (ind)'!AM$6:AM$37)-MIN('02 (ind)'!AM$6:AM$37))))))</f>
        <v>97.569636900589984</v>
      </c>
      <c r="AN27" s="75">
        <f>IF('02 (ind)'!AN$1="si",100*(('02 (ind)'!AN26-MIN('02 (ind)'!AN$6:AN$37))/(MAX('02 (ind)'!AN$6:AN$37)-MIN('02 (ind)'!AN$6:AN$37))),ABS(-100+(100*(('02 (ind)'!AN26-MIN('02 (ind)'!AN$6:AN$37))/(MAX('02 (ind)'!AN$6:AN$37)-MIN('02 (ind)'!AN$6:AN$37))))))</f>
        <v>28.887103606076948</v>
      </c>
      <c r="AO27" s="75">
        <f>IF('02 (ind)'!AO$1="si",100*(('02 (ind)'!AO26-MIN('02 (ind)'!AO$6:AO$37))/(MAX('02 (ind)'!AO$6:AO$37)-MIN('02 (ind)'!AO$6:AO$37))),ABS(-100+(100*(('02 (ind)'!AO26-MIN('02 (ind)'!AO$6:AO$37))/(MAX('02 (ind)'!AO$6:AO$37)-MIN('02 (ind)'!AO$6:AO$37))))))</f>
        <v>43.062443061984588</v>
      </c>
      <c r="AP27" s="75">
        <f>IF('02 (ind)'!AP$1="si",100*(('02 (ind)'!AP26-MIN('02 (ind)'!AP$6:AP$37))/(MAX('02 (ind)'!AP$6:AP$37)-MIN('02 (ind)'!AP$6:AP$37))),ABS(-100+(100*(('02 (ind)'!AP26-MIN('02 (ind)'!AP$6:AP$37))/(MAX('02 (ind)'!AP$6:AP$37)-MIN('02 (ind)'!AP$6:AP$37))))))</f>
        <v>91.935669769686783</v>
      </c>
      <c r="AQ27" s="75">
        <f>IF('02 (ind)'!AQ$1="si",100*(('02 (ind)'!AQ26-MIN('02 (ind)'!AQ$6:AQ$37))/(MAX('02 (ind)'!AQ$6:AQ$37)-MIN('02 (ind)'!AQ$6:AQ$37))),ABS(-100+(100*(('02 (ind)'!AQ26-MIN('02 (ind)'!AQ$6:AQ$37))/(MAX('02 (ind)'!AQ$6:AQ$37)-MIN('02 (ind)'!AQ$6:AQ$37))))))</f>
        <v>2.9071514404236045</v>
      </c>
      <c r="AR27" s="75">
        <f>IF('02 (ind)'!AR$1="si",100*(('02 (ind)'!AR26-MIN('02 (ind)'!AR$6:AR$37))/(MAX('02 (ind)'!AR$6:AR$37)-MIN('02 (ind)'!AR$6:AR$37))),ABS(-100+(100*(('02 (ind)'!AR26-MIN('02 (ind)'!AR$6:AR$37))/(MAX('02 (ind)'!AR$6:AR$37)-MIN('02 (ind)'!AR$6:AR$37))))))</f>
        <v>56.006051037354801</v>
      </c>
      <c r="AS27" s="75">
        <f>IF('02 (ind)'!AS$1="si",100*(('02 (ind)'!AS26-MIN('02 (ind)'!AS$6:AS$37))/(MAX('02 (ind)'!AS$6:AS$37)-MIN('02 (ind)'!AS$6:AS$37))),ABS(-100+(100*(('02 (ind)'!AS26-MIN('02 (ind)'!AS$6:AS$37))/(MAX('02 (ind)'!AS$6:AS$37)-MIN('02 (ind)'!AS$6:AS$37))))))</f>
        <v>25.376204628968566</v>
      </c>
      <c r="AT27" s="75">
        <f>IF('02 (ind)'!AT$1="si",100*(('02 (ind)'!AT26-MIN('02 (ind)'!AT$6:AT$37))/(MAX('02 (ind)'!AT$6:AT$37)-MIN('02 (ind)'!AT$6:AT$37))),ABS(-100+(100*(('02 (ind)'!AT26-MIN('02 (ind)'!AT$6:AT$37))/(MAX('02 (ind)'!AT$6:AT$37)-MIN('02 (ind)'!AT$6:AT$37))))))</f>
        <v>0</v>
      </c>
      <c r="AU27" s="75">
        <f>IF('02 (ind)'!AU$1="si",100*(('02 (ind)'!AU26-MIN('02 (ind)'!AU$6:AU$37))/(MAX('02 (ind)'!AU$6:AU$37)-MIN('02 (ind)'!AU$6:AU$37))),ABS(-100+(100*(('02 (ind)'!AU26-MIN('02 (ind)'!AU$6:AU$37))/(MAX('02 (ind)'!AU$6:AU$37)-MIN('02 (ind)'!AU$6:AU$37))))))</f>
        <v>53.211009174311933</v>
      </c>
      <c r="AV27" s="75">
        <f>IF('02 (ind)'!AV$1="si",100*(('02 (ind)'!AV26-MIN('02 (ind)'!AV$6:AV$37))/(MAX('02 (ind)'!AV$6:AV$37)-MIN('02 (ind)'!AV$6:AV$37))),ABS(-100+(100*(('02 (ind)'!AV26-MIN('02 (ind)'!AV$6:AV$37))/(MAX('02 (ind)'!AV$6:AV$37)-MIN('02 (ind)'!AV$6:AV$37))))))</f>
        <v>90.467937608318891</v>
      </c>
      <c r="AW27" s="75">
        <f>IF('02 (ind)'!AW$1="si",100*(('02 (ind)'!AW26-MIN('02 (ind)'!AW$6:AW$37))/(MAX('02 (ind)'!AW$6:AW$37)-MIN('02 (ind)'!AW$6:AW$37))),ABS(-100+(100*(('02 (ind)'!AW26-MIN('02 (ind)'!AW$6:AW$37))/(MAX('02 (ind)'!AW$6:AW$37)-MIN('02 (ind)'!AW$6:AW$37))))))</f>
        <v>25.246241575946083</v>
      </c>
      <c r="AX27" s="75">
        <f>IF('02 (ind)'!AX$1="si",100*(('02 (ind)'!AX26-MIN('02 (ind)'!AX$6:AX$37))/(MAX('02 (ind)'!AX$6:AX$37)-MIN('02 (ind)'!AX$6:AX$37))),ABS(-100+(100*(('02 (ind)'!AX26-MIN('02 (ind)'!AX$6:AX$37))/(MAX('02 (ind)'!AX$6:AX$37)-MIN('02 (ind)'!AX$6:AX$37))))))</f>
        <v>13.171514146620472</v>
      </c>
      <c r="AY27" s="75">
        <f>IF('02 (ind)'!AY$1="si",100*(('02 (ind)'!AY26-MIN('02 (ind)'!AY$6:AY$37))/(MAX('02 (ind)'!AY$6:AY$37)-MIN('02 (ind)'!AY$6:AY$37))),ABS(-100+(100*(('02 (ind)'!AY26-MIN('02 (ind)'!AY$6:AY$37))/(MAX('02 (ind)'!AY$6:AY$37)-MIN('02 (ind)'!AY$6:AY$37))))))</f>
        <v>23.882017126546188</v>
      </c>
      <c r="AZ27" s="75">
        <f>IF('02 (ind)'!AZ$1="si",100*(('02 (ind)'!AZ26-MIN('02 (ind)'!AZ$6:AZ$37))/(MAX('02 (ind)'!AZ$6:AZ$37)-MIN('02 (ind)'!AZ$6:AZ$37))),ABS(-100+(100*(('02 (ind)'!AZ26-MIN('02 (ind)'!AZ$6:AZ$37))/(MAX('02 (ind)'!AZ$6:AZ$37)-MIN('02 (ind)'!AZ$6:AZ$37))))))</f>
        <v>3.8620288367735713</v>
      </c>
      <c r="BA27" s="75">
        <f>IF('02 (ind)'!BA$1="si",100*(('02 (ind)'!BA26-MIN('02 (ind)'!BA$6:BA$37))/(MAX('02 (ind)'!BA$6:BA$37)-MIN('02 (ind)'!BA$6:BA$37))),ABS(-100+(100*(('02 (ind)'!BA26-MIN('02 (ind)'!BA$6:BA$37))/(MAX('02 (ind)'!BA$6:BA$37)-MIN('02 (ind)'!BA$6:BA$37))))))</f>
        <v>17.115560878466148</v>
      </c>
      <c r="BB27" s="75">
        <f>IF('02 (ind)'!BB$1="si",100*(('02 (ind)'!BB26-MIN('02 (ind)'!BB$6:BB$37))/(MAX('02 (ind)'!BB$6:BB$37)-MIN('02 (ind)'!BB$6:BB$37))),ABS(-100+(100*(('02 (ind)'!BB26-MIN('02 (ind)'!BB$6:BB$37))/(MAX('02 (ind)'!BB$6:BB$37)-MIN('02 (ind)'!BB$6:BB$37))))))</f>
        <v>7.6043379931335666</v>
      </c>
      <c r="BC27" s="75">
        <f>IF('02 (ind)'!BC$1="si",100*(('02 (ind)'!BC26-MIN('02 (ind)'!BC$6:BC$37))/(MAX('02 (ind)'!BC$6:BC$37)-MIN('02 (ind)'!BC$6:BC$37))),ABS(-100+(100*(('02 (ind)'!BC26-MIN('02 (ind)'!BC$6:BC$37))/(MAX('02 (ind)'!BC$6:BC$37)-MIN('02 (ind)'!BC$6:BC$37))))))</f>
        <v>2.7088738542435213</v>
      </c>
      <c r="BD27" s="75">
        <f>IF('02 (ind)'!BD$1="si",100*(('02 (ind)'!BD26-MIN('02 (ind)'!BD$6:BD$37))/(MAX('02 (ind)'!BD$6:BD$37)-MIN('02 (ind)'!BD$6:BD$37))),ABS(-100+(100*(('02 (ind)'!BD26-MIN('02 (ind)'!BD$6:BD$37))/(MAX('02 (ind)'!BD$6:BD$37)-MIN('02 (ind)'!BD$6:BD$37))))))</f>
        <v>29.872571320253726</v>
      </c>
      <c r="BE27" s="75">
        <f>IF('02 (ind)'!BE$1="si",100*(('02 (ind)'!BE26-MIN('02 (ind)'!BE$6:BE$37))/(MAX('02 (ind)'!BE$6:BE$37)-MIN('02 (ind)'!BE$6:BE$37))),ABS(-100+(100*(('02 (ind)'!BE26-MIN('02 (ind)'!BE$6:BE$37))/(MAX('02 (ind)'!BE$6:BE$37)-MIN('02 (ind)'!BE$6:BE$37))))))</f>
        <v>12.258687258687257</v>
      </c>
      <c r="BF27" s="75">
        <f>IF('02 (ind)'!BF$1="si",100*(('02 (ind)'!BF26-MIN('02 (ind)'!BF$6:BF$37))/(MAX('02 (ind)'!BF$6:BF$37)-MIN('02 (ind)'!BF$6:BF$37))),ABS(-100+(100*(('02 (ind)'!BF26-MIN('02 (ind)'!BF$6:BF$37))/(MAX('02 (ind)'!BF$6:BF$37)-MIN('02 (ind)'!BF$6:BF$37))))))</f>
        <v>10.785461178002738</v>
      </c>
      <c r="BG27" s="75">
        <f>IF('02 (ind)'!BG$1="si",100*(('02 (ind)'!BG26-MIN('02 (ind)'!BG$6:BG$37))/(MAX('02 (ind)'!BG$6:BG$37)-MIN('02 (ind)'!BG$6:BG$37))),ABS(-100+(100*(('02 (ind)'!BG26-MIN('02 (ind)'!BG$6:BG$37))/(MAX('02 (ind)'!BG$6:BG$37)-MIN('02 (ind)'!BG$6:BG$37))))))</f>
        <v>29.104050808999489</v>
      </c>
      <c r="BH27" s="75">
        <f>IF('02 (ind)'!BH$1="si",100*(('02 (ind)'!BH26-MIN('02 (ind)'!BH$6:BH$37))/(MAX('02 (ind)'!BH$6:BH$37)-MIN('02 (ind)'!BH$6:BH$37))),ABS(-100+(100*(('02 (ind)'!BH26-MIN('02 (ind)'!BH$6:BH$37))/(MAX('02 (ind)'!BH$6:BH$37)-MIN('02 (ind)'!BH$6:BH$37))))))</f>
        <v>9.1683031788102447</v>
      </c>
      <c r="BI27" s="75">
        <f>IF('02 (ind)'!BI$1="si",100*(('02 (ind)'!BI26-MIN('02 (ind)'!BI$6:BI$37))/(MAX('02 (ind)'!BI$6:BI$37)-MIN('02 (ind)'!BI$6:BI$37))),ABS(-100+(100*(('02 (ind)'!BI26-MIN('02 (ind)'!BI$6:BI$37))/(MAX('02 (ind)'!BI$6:BI$37)-MIN('02 (ind)'!BI$6:BI$37))))))</f>
        <v>100</v>
      </c>
      <c r="BJ27" s="75">
        <f>IF('02 (ind)'!BJ$1="si",100*(('02 (ind)'!BJ26-MIN('02 (ind)'!BJ$6:BJ$37))/(MAX('02 (ind)'!BJ$6:BJ$37)-MIN('02 (ind)'!BJ$6:BJ$37))),ABS(-100+(100*(('02 (ind)'!BJ26-MIN('02 (ind)'!BJ$6:BJ$37))/(MAX('02 (ind)'!BJ$6:BJ$37)-MIN('02 (ind)'!BJ$6:BJ$37))))))</f>
        <v>9.3734776711368621E-4</v>
      </c>
      <c r="BK27" s="75">
        <f>IF('02 (ind)'!BK$1="si",100*(('02 (ind)'!BK26-MIN('02 (ind)'!BK$6:BK$37))/(MAX('02 (ind)'!BK$6:BK$37)-MIN('02 (ind)'!BK$6:BK$37))),ABS(-100+(100*(('02 (ind)'!BK26-MIN('02 (ind)'!BK$6:BK$37))/(MAX('02 (ind)'!BK$6:BK$37)-MIN('02 (ind)'!BK$6:BK$37))))))</f>
        <v>2.251386223841453</v>
      </c>
      <c r="BL27" s="75">
        <f>IF('02 (ind)'!BL$1="si",100*(('02 (ind)'!BL26-MIN('02 (ind)'!BL$6:BL$37))/(MAX('02 (ind)'!BL$6:BL$37)-MIN('02 (ind)'!BL$6:BL$37))),ABS(-100+(100*(('02 (ind)'!BL26-MIN('02 (ind)'!BL$6:BL$37))/(MAX('02 (ind)'!BL$6:BL$37)-MIN('02 (ind)'!BL$6:BL$37))))))</f>
        <v>4.9586776859504136</v>
      </c>
      <c r="BM27" s="75">
        <f>IF('02 (ind)'!BM$1="si",100*(('02 (ind)'!BM26-MIN('02 (ind)'!BM$6:BM$37))/(MAX('02 (ind)'!BM$6:BM$37)-MIN('02 (ind)'!BM$6:BM$37))),ABS(-100+(100*(('02 (ind)'!BM26-MIN('02 (ind)'!BM$6:BM$37))/(MAX('02 (ind)'!BM$6:BM$37)-MIN('02 (ind)'!BM$6:BM$37))))))</f>
        <v>15.517250153669682</v>
      </c>
      <c r="BN27" s="75">
        <f>IF('02 (ind)'!BN$1="si",100*(('02 (ind)'!BN26-MIN('02 (ind)'!BN$6:BN$37))/(MAX('02 (ind)'!BN$6:BN$37)-MIN('02 (ind)'!BN$6:BN$37))),ABS(-100+(100*(('02 (ind)'!BN26-MIN('02 (ind)'!BN$6:BN$37))/(MAX('02 (ind)'!BN$6:BN$37)-MIN('02 (ind)'!BN$6:BN$37))))))</f>
        <v>8.3016403302552479</v>
      </c>
      <c r="BO27" s="75">
        <f>IF('02 (ind)'!BO$1="si",100*(('02 (ind)'!BO26-MIN('02 (ind)'!BO$6:BO$37))/(MAX('02 (ind)'!BO$6:BO$37)-MIN('02 (ind)'!BO$6:BO$37))),ABS(-100+(100*(('02 (ind)'!BO26-MIN('02 (ind)'!BO$6:BO$37))/(MAX('02 (ind)'!BO$6:BO$37)-MIN('02 (ind)'!BO$6:BO$37))))))</f>
        <v>20.749797644526669</v>
      </c>
      <c r="BP27" s="75">
        <f>IF('02 (ind)'!BP$1="si",100*(('02 (ind)'!BP26-MIN('02 (ind)'!BP$6:BP$37))/(MAX('02 (ind)'!BP$6:BP$37)-MIN('02 (ind)'!BP$6:BP$37))),ABS(-100+(100*(('02 (ind)'!BP26-MIN('02 (ind)'!BP$6:BP$37))/(MAX('02 (ind)'!BP$6:BP$37)-MIN('02 (ind)'!BP$6:BP$37))))))</f>
        <v>7.8524320252114528</v>
      </c>
      <c r="BQ27" s="75">
        <f>IF('02 (ind)'!BQ$1="si",100*(('02 (ind)'!BQ26-MIN('02 (ind)'!BQ$6:BQ$37))/(MAX('02 (ind)'!BQ$6:BQ$37)-MIN('02 (ind)'!BQ$6:BQ$37))),ABS(-100+(100*(('02 (ind)'!BQ26-MIN('02 (ind)'!BQ$6:BQ$37))/(MAX('02 (ind)'!BQ$6:BQ$37)-MIN('02 (ind)'!BQ$6:BQ$37))))))</f>
        <v>10.030526231062973</v>
      </c>
      <c r="BR27" s="75">
        <f>IF('02 (ind)'!BR$1="si",100*(('02 (ind)'!BR26-MIN('02 (ind)'!BR$6:BR$37))/(MAX('02 (ind)'!BR$6:BR$37)-MIN('02 (ind)'!BR$6:BR$37))),ABS(-100+(100*(('02 (ind)'!BR26-MIN('02 (ind)'!BR$6:BR$37))/(MAX('02 (ind)'!BP$6:BP$37)-MIN('02 (ind)'!BR$6:BR$37))))))</f>
        <v>16.428717409710668</v>
      </c>
      <c r="BS27" s="75">
        <f>IF('02 (ind)'!BS$1="si",100*(('02 (ind)'!BS26-MIN('02 (ind)'!BS$6:BS$37))/(MAX('02 (ind)'!BS$6:BS$37)-MIN('02 (ind)'!BS$6:BS$37))),ABS(-100+(100*(('02 (ind)'!BS26-MIN('02 (ind)'!BS$6:BS$37))/(MAX('02 (ind)'!BQ$6:BQ$37)-MIN('02 (ind)'!BS$6:BS$37))))))</f>
        <v>38.29850406698062</v>
      </c>
      <c r="BT27" s="75">
        <f>IF('02 (ind)'!BT$1="si",100*(('02 (ind)'!BT26-MIN('02 (ind)'!BT$6:BT$37))/(MAX('02 (ind)'!BT$6:BT$37)-MIN('02 (ind)'!BT$6:BT$37))),ABS(-100+(100*(('02 (ind)'!BT26-MIN('02 (ind)'!BT$6:BT$37))/(MAX('02 (ind)'!BR$6:BR$37)-MIN('02 (ind)'!BT$6:BT$37))))))</f>
        <v>90.792821250000003</v>
      </c>
      <c r="BU27" s="75">
        <f>IF('02 (ind)'!BU$1="si",100*(('02 (ind)'!BU26-MIN('02 (ind)'!BU$6:BU$37))/(MAX('02 (ind)'!BU$6:BU$37)-MIN('02 (ind)'!BU$6:BU$37))),ABS(-100+(100*(('02 (ind)'!BU26-MIN('02 (ind)'!BU$6:BU$37))/(MAX('02 (ind)'!BU$6:BU$37)-MIN('02 (ind)'!BU$6:BU$37))))))</f>
        <v>35.201881615052926</v>
      </c>
      <c r="BV27" s="75">
        <f>IF('02 (ind)'!BV$1="si",100*(('02 (ind)'!BV26-MIN('02 (ind)'!BV$6:BV$37))/(MAX('02 (ind)'!BV$6:BV$37)-MIN('02 (ind)'!BV$6:BV$37))),ABS(-100+(100*(('02 (ind)'!BV26-MIN('02 (ind)'!BV$6:BV$37))/(MAX('02 (ind)'!BV$6:BV$37)-MIN('02 (ind)'!BV$6:BV$37))))))</f>
        <v>32.10886377156455</v>
      </c>
      <c r="BW27" s="75">
        <f>IF('02 (ind)'!BW$1="si",100*(('02 (ind)'!BW26-MIN('02 (ind)'!BW$6:BW$37))/(MAX('02 (ind)'!BW$6:BW$37)-MIN('02 (ind)'!BW$6:BW$37))),ABS(-100+(100*(('02 (ind)'!BW26-MIN('02 (ind)'!BW$6:BW$37))/(MAX('02 (ind)'!BW$6:BW$37)-MIN('02 (ind)'!BW$6:BW$37))))))</f>
        <v>62.501640635253963</v>
      </c>
      <c r="BX27" s="75">
        <f>IF('02 (ind)'!BX$1="si",100*(('02 (ind)'!BX26-MIN('02 (ind)'!BX$6:BX$37))/(MAX('02 (ind)'!BX$6:BX$37)-MIN('02 (ind)'!BX$6:BX$37))),ABS(-100+(100*(('02 (ind)'!BX26-MIN('02 (ind)'!BX$6:BX$37))/(MAX('02 (ind)'!BX$6:BX$37)-MIN('02 (ind)'!BX$6:BX$37))))))</f>
        <v>24.483820722187971</v>
      </c>
      <c r="BY27" s="75">
        <f>IF('02 (ind)'!BY$1="si",100*(('02 (ind)'!BY26-MIN('02 (ind)'!BY$6:BY$37))/(MAX('02 (ind)'!BY$6:BY$37)-MIN('02 (ind)'!BY$6:BY$37))),ABS(-100+(100*(('02 (ind)'!BY26-MIN('02 (ind)'!BY$6:BY$37))/(MAX('02 (ind)'!BY$6:BY$37)-MIN('02 (ind)'!BY$6:BY$37))))))</f>
        <v>7.6734428245353827</v>
      </c>
      <c r="BZ27" s="75">
        <f>IF('02 (ind)'!BZ$1="si",100*(('02 (ind)'!BZ26-MIN('02 (ind)'!BZ$6:BZ$37))/(MAX('02 (ind)'!BZ$6:BZ$37)-MIN('02 (ind)'!BZ$6:BZ$37))),ABS(-100+(100*(('02 (ind)'!BZ26-MIN('02 (ind)'!BZ$6:BZ$37))/(MAX('02 (ind)'!BZ$6:BZ$37)-MIN('02 (ind)'!BZ$6:BZ$37))))))</f>
        <v>83.692234443429584</v>
      </c>
      <c r="CA27" s="75">
        <f>IF('02 (ind)'!CA$1="si",100*(('02 (ind)'!CA26-MIN('02 (ind)'!CA$6:CA$37))/(MAX('02 (ind)'!CA$6:CA$37)-MIN('02 (ind)'!CA$6:CA$37))),ABS(-100+(100*(('02 (ind)'!CA26-MIN('02 (ind)'!CA$6:CA$37))/(MAX('02 (ind)'!CA$6:CA$37)-MIN('02 (ind)'!CA$6:CA$37))))))</f>
        <v>81.890147439223142</v>
      </c>
      <c r="CB27" s="75">
        <f>IF('02 (ind)'!CB$1="si",100*(('02 (ind)'!CB26-MIN('02 (ind)'!CB$6:CB$37))/(MAX('02 (ind)'!CB$6:CB$37)-MIN('02 (ind)'!CB$6:CB$37))),ABS(-100+(100*(('02 (ind)'!CB26-MIN('02 (ind)'!CB$6:CB$37))/(MAX('02 (ind)'!CB$6:CB$37)-MIN('02 (ind)'!CB$6:CB$37))))))</f>
        <v>19.256756756756744</v>
      </c>
      <c r="CC27" s="75">
        <f>IF('02 (ind)'!CC$1="si",100*(('02 (ind)'!CC26-MIN('02 (ind)'!CC$6:CC$37))/(MAX('02 (ind)'!CC$6:CC$37)-MIN('02 (ind)'!CC$6:CC$37))),ABS(-100+(100*(('02 (ind)'!CC26-MIN('02 (ind)'!CC$6:CC$37))/(MAX('02 (ind)'!CC$6:CC$37)-MIN('02 (ind)'!CC$6:CC$37))))))</f>
        <v>44.1725713009088</v>
      </c>
      <c r="CD27" s="75">
        <f>IF('02 (ind)'!CD$1="si",100*(('02 (ind)'!CD26-MIN('02 (ind)'!CD$6:CD$37))/(MAX('02 (ind)'!CD$6:CD$37)-MIN('02 (ind)'!CD$6:CD$37))),ABS(-100+(100*(('02 (ind)'!CD26-MIN('02 (ind)'!CD$6:CD$37))/(MAX('02 (ind)'!CD$6:CD$37)-MIN('02 (ind)'!CD$6:CD$37))))))</f>
        <v>0.15482530385922999</v>
      </c>
      <c r="CE27" s="75">
        <f>IF('02 (ind)'!CE$1="si",100*(('02 (ind)'!CE26-MIN('02 (ind)'!CE$6:CE$37))/(MAX('02 (ind)'!CE$6:CE$37)-MIN('02 (ind)'!CE$6:CE$37))),ABS(-100+(100*(('02 (ind)'!CE26-MIN('02 (ind)'!CE$6:CE$37))/(MAX('02 (ind)'!CE$6:CE$37)-MIN('02 (ind)'!CE$6:CE$37))))))</f>
        <v>5.474469563873642</v>
      </c>
      <c r="CF27" s="75">
        <f>IF('02 (ind)'!CF$1="si",100*(('02 (ind)'!CF26-MIN('02 (ind)'!CF$6:CF$37))/(MAX('02 (ind)'!CF$6:CF$37)-MIN('02 (ind)'!CF$6:CF$37))),ABS(-100+(100*(('02 (ind)'!CF26-MIN('02 (ind)'!CF$6:CF$37))/(MAX('02 (ind)'!CF$6:CF$37)-MIN('02 (ind)'!CF$6:CF$37))))))</f>
        <v>17.68802160645614</v>
      </c>
      <c r="CG27" s="75">
        <f>IF('02 (ind)'!CG$1="si",100*(('02 (ind)'!CG26-MIN('02 (ind)'!CG$6:CG$37))/(MAX('02 (ind)'!CG$6:CG$37)-MIN('02 (ind)'!CG$6:CG$37))),ABS(-100+(100*(('02 (ind)'!CG26-MIN('02 (ind)'!CG$6:CG$37))/(MAX('02 (ind)'!CG$6:CG$37)-MIN('02 (ind)'!CG$6:CG$37))))))</f>
        <v>18.538332286839442</v>
      </c>
      <c r="CH27" s="75">
        <f>IF('02 (ind)'!CH$1="si",100*(('02 (ind)'!CH26-MIN('02 (ind)'!CH$6:CH$37))/(MAX('02 (ind)'!CH$6:CH$37)-MIN('02 (ind)'!CH$6:CH$37))),ABS(-100+(100*(('02 (ind)'!CH26-MIN('02 (ind)'!CH$6:CH$37))/(MAX('02 (ind)'!CH$6:CH$37)-MIN('02 (ind)'!CH$6:CH$37))))))</f>
        <v>8.7424995570237716</v>
      </c>
      <c r="CI27" s="75">
        <f>IF('02 (ind)'!CI$1="si",100*(('02 (ind)'!CI26-MIN('02 (ind)'!CI$6:CI$37))/(MAX('02 (ind)'!CI$6:CI$37)-MIN('02 (ind)'!CI$6:CI$37))),ABS(-100+(100*(('02 (ind)'!CI26-MIN('02 (ind)'!CI$6:CI$37))/(MAX('02 (ind)'!CI$6:CI$37)-MIN('02 (ind)'!CI$6:CI$37))))))</f>
        <v>27.407008246783661</v>
      </c>
      <c r="CJ27" s="75">
        <f>IF('02 (ind)'!CJ$1="si",100*(('02 (ind)'!CJ26-MIN('02 (ind)'!CJ$6:CJ$37))/(MAX('02 (ind)'!CJ$6:CJ$37)-MIN('02 (ind)'!CJ$6:CJ$37))),ABS(-100+(100*(('02 (ind)'!CJ26-MIN('02 (ind)'!CJ$6:CJ$37))/(MAX('02 (ind)'!CJ$6:CJ$37)-MIN('02 (ind)'!CJ$6:CJ$37))))))</f>
        <v>25.677168177188225</v>
      </c>
      <c r="CK27" s="75">
        <f>IF('02 (ind)'!CK$1="si",100*(('02 (ind)'!CK26-MIN('02 (ind)'!CK$6:CK$37))/(MAX('02 (ind)'!CK$6:CK$37)-MIN('02 (ind)'!CK$6:CK$37))),ABS(-100+(100*(('02 (ind)'!CK26-MIN('02 (ind)'!CK$6:CK$37))/(MAX('02 (ind)'!CK$6:CK$37)-MIN('02 (ind)'!CK$6:CK$37))))))</f>
        <v>11.748843232038123</v>
      </c>
      <c r="CL27" s="75">
        <f>IF('02 (ind)'!CL$1="si",100*(('02 (ind)'!CL26-MIN('02 (ind)'!CL$6:CL$37))/(MAX('02 (ind)'!CL$6:CL$37)-MIN('02 (ind)'!CL$6:CL$37))),ABS(-100+(100*(('02 (ind)'!CL26-MIN('02 (ind)'!CL$6:CL$37))/(MAX('02 (ind)'!CL$6:CL$37)-MIN('02 (ind)'!CL$6:CL$37))))))</f>
        <v>3.1490972027826496</v>
      </c>
      <c r="CM27" s="75">
        <f>IF('02 (ind)'!CM$1="si",100*(('02 (ind)'!CM26-MIN('02 (ind)'!CM$6:CM$37))/(MAX('02 (ind)'!CM$6:CM$37)-MIN('02 (ind)'!CM$6:CM$37))),ABS(-100+(100*(('02 (ind)'!CM26-MIN('02 (ind)'!CM$6:CM$37))/(MAX('02 (ind)'!CM$6:CM$37)-MIN('02 (ind)'!CM$6:CM$37))))))</f>
        <v>15.433664794538368</v>
      </c>
    </row>
    <row r="28" spans="1:91">
      <c r="A28" s="18" t="s">
        <v>226</v>
      </c>
      <c r="B28" s="87">
        <f>IF('02 (ind)'!B$1="si",100*(('02 (ind)'!B27-MIN('02 (ind)'!B$6:B$37))/(MAX('02 (ind)'!B$6:B$37)-MIN('02 (ind)'!B$6:B$37))),ABS(-100+(100*(('02 (ind)'!B27-MIN('02 (ind)'!B$6:B$37))/(MAX('02 (ind)'!B$6:B$37)-MIN('02 (ind)'!B$6:B$37))))))</f>
        <v>5.1644648492205842</v>
      </c>
      <c r="C28" s="87">
        <f>IF('02 (ind)'!C$1="si",100*(('02 (ind)'!C27-MIN('02 (ind)'!C$6:C$37))/(MAX('02 (ind)'!C$6:C$37)-MIN('02 (ind)'!C$6:C$37))),ABS(-100+(100*(('02 (ind)'!C27-MIN('02 (ind)'!C$6:C$37))/(MAX('02 (ind)'!C$6:C$37)-MIN('02 (ind)'!C$6:C$37))))))</f>
        <v>64.647451652069847</v>
      </c>
      <c r="D28" s="87">
        <f>IF('02 (ind)'!D$1="si",100*(('02 (ind)'!D27-MIN('02 (ind)'!D$6:D$37))/(MAX('02 (ind)'!D$6:D$37)-MIN('02 (ind)'!D$6:D$37))),ABS(-100+(100*(('02 (ind)'!D27-MIN('02 (ind)'!D$6:D$37))/(MAX('02 (ind)'!D$6:D$37)-MIN('02 (ind)'!D$6:D$37))))))</f>
        <v>71.17502797441476</v>
      </c>
      <c r="E28" s="87">
        <f>IF('02 (ind)'!E$1="si",100*(('02 (ind)'!E27-MIN('02 (ind)'!E$6:E$37))/(MAX('02 (ind)'!E$6:E$37)-MIN('02 (ind)'!E$6:E$37))),ABS(-100+(100*(('02 (ind)'!E27-MIN('02 (ind)'!E$6:E$37))/(MAX('02 (ind)'!E$6:E$37)-MIN('02 (ind)'!E$6:E$37))))))</f>
        <v>79.452054794520549</v>
      </c>
      <c r="F28" s="87">
        <f>IF('02 (ind)'!F$1="si",100*(('02 (ind)'!F27-MIN('02 (ind)'!F$6:F$37))/(MAX('02 (ind)'!F$6:F$37)-MIN('02 (ind)'!F$6:F$37))),ABS(-100+(100*(('02 (ind)'!F27-MIN('02 (ind)'!F$6:F$37))/(MAX('02 (ind)'!F$6:F$37)-MIN('02 (ind)'!F$6:F$37))))))</f>
        <v>40.425531914893632</v>
      </c>
      <c r="G28" s="87">
        <f>IF('02 (ind)'!G$1="si",100*(('02 (ind)'!G27-MIN('02 (ind)'!G$6:G$37))/(MAX('02 (ind)'!G$6:G$37)-MIN('02 (ind)'!G$6:G$37))),ABS(-100+(100*(('02 (ind)'!G27-MIN('02 (ind)'!G$6:G$37))/(MAX('02 (ind)'!G$6:G$37)-MIN('02 (ind)'!G$6:G$37))))))</f>
        <v>72.614107883817425</v>
      </c>
      <c r="H28" s="87">
        <f>IF('02 (ind)'!H$1="si",100*(('02 (ind)'!H27-MIN('02 (ind)'!H$6:H$37))/(MAX('02 (ind)'!H$6:H$37)-MIN('02 (ind)'!H$6:H$37))),ABS(-100+(100*(('02 (ind)'!H27-MIN('02 (ind)'!H$6:H$37))/(MAX('02 (ind)'!H$6:H$37)-MIN('02 (ind)'!H$6:H$37))))))</f>
        <v>89.144050104384121</v>
      </c>
      <c r="I28" s="87">
        <f>IF('02 (ind)'!I$1="si",100*(('02 (ind)'!I27-MIN('02 (ind)'!I$6:I$37))/(MAX('02 (ind)'!I$6:I$37)-MIN('02 (ind)'!I$6:I$37))),ABS(-100+(100*(('02 (ind)'!I27-MIN('02 (ind)'!I$6:I$37))/(MAX('02 (ind)'!I$6:I$37)-MIN('02 (ind)'!I$6:I$37))))))</f>
        <v>82.080000000000013</v>
      </c>
      <c r="J28" s="87">
        <f>IF('02 (ind)'!J$1="si",100*(('02 (ind)'!J27-MIN('02 (ind)'!J$6:J$37))/(MAX('02 (ind)'!J$6:J$37)-MIN('02 (ind)'!J$6:J$37))),ABS(-100+(100*(('02 (ind)'!J27-MIN('02 (ind)'!J$6:J$37))/(MAX('02 (ind)'!J$6:J$37)-MIN('02 (ind)'!J$6:J$37))))))</f>
        <v>38.7974683544304</v>
      </c>
      <c r="K28" s="87">
        <f>IF('02 (ind)'!K$1="si",100*(('02 (ind)'!K27-MIN('02 (ind)'!K$6:K$37))/(MAX('02 (ind)'!K$6:K$37)-MIN('02 (ind)'!K$6:K$37))),ABS(-100+(100*(('02 (ind)'!K27-MIN('02 (ind)'!K$6:K$37))/(MAX('02 (ind)'!K$6:K$37)-MIN('02 (ind)'!K$6:K$37))))))</f>
        <v>49.310775008768324</v>
      </c>
      <c r="L28" s="87">
        <f>IF('02 (ind)'!L$1="si",100*(('02 (ind)'!L27-MIN('02 (ind)'!L$6:L$37))/(MAX('02 (ind)'!L$6:L$37)-MIN('02 (ind)'!L$6:L$37))),ABS(-100+(100*(('02 (ind)'!L27-MIN('02 (ind)'!L$6:L$37))/(MAX('02 (ind)'!L$6:L$37)-MIN('02 (ind)'!L$6:L$37))))))</f>
        <v>87.362251545986069</v>
      </c>
      <c r="M28" s="87">
        <f>IF('02 (ind)'!M$1="si",100*(('02 (ind)'!M27-MIN('02 (ind)'!M$6:M$37))/(MAX('02 (ind)'!M$6:M$37)-MIN('02 (ind)'!M$6:M$37))),ABS(-100+(100*(('02 (ind)'!M27-MIN('02 (ind)'!M$6:M$37))/(MAX('02 (ind)'!M$6:M$37)-MIN('02 (ind)'!M$6:M$37))))))</f>
        <v>12.790393849135819</v>
      </c>
      <c r="N28" s="87">
        <f>IF('02 (ind)'!N$1="si",100*(('02 (ind)'!N27-MIN('02 (ind)'!N$6:N$37))/(MAX('02 (ind)'!N$6:N$37)-MIN('02 (ind)'!N$6:N$37))),ABS(-100+(100*(('02 (ind)'!N27-MIN('02 (ind)'!N$6:N$37))/(MAX('02 (ind)'!N$6:N$37)-MIN('02 (ind)'!N$6:N$37))))))</f>
        <v>61.763716724126027</v>
      </c>
      <c r="O28" s="87">
        <f>IF('02 (ind)'!O$1="si",100*(('02 (ind)'!O27-MIN('02 (ind)'!O$6:O$37))/(MAX('02 (ind)'!O$6:O$37)-MIN('02 (ind)'!O$6:O$37))),ABS(-100+(100*(('02 (ind)'!O27-MIN('02 (ind)'!O$6:O$37))/(MAX('02 (ind)'!O$6:O$37)-MIN('02 (ind)'!O$6:O$37))))))</f>
        <v>94.565217391304344</v>
      </c>
      <c r="P28" s="87">
        <f>IF('02 (ind)'!P$1="si",100*(('02 (ind)'!P27-MIN('02 (ind)'!P$6:P$37))/(MAX('02 (ind)'!P$6:P$37)-MIN('02 (ind)'!P$6:P$37))),ABS(-100+(100*(('02 (ind)'!P27-MIN('02 (ind)'!P$6:P$37))/(MAX('02 (ind)'!P$6:P$37)-MIN('02 (ind)'!P$6:P$37))))))</f>
        <v>19.397448307316225</v>
      </c>
      <c r="Q28" s="87">
        <f>IF('02 (ind)'!Q$1="si",100*(('02 (ind)'!Q27-MIN('02 (ind)'!Q$6:Q$37))/(MAX('02 (ind)'!Q$6:Q$37)-MIN('02 (ind)'!Q$6:Q$37))),ABS(-100+(100*(('02 (ind)'!Q27-MIN('02 (ind)'!Q$6:Q$37))/(MAX('02 (ind)'!Q$6:Q$37)-MIN('02 (ind)'!Q$6:Q$37))))))</f>
        <v>90.03589255770153</v>
      </c>
      <c r="R28" s="87">
        <f>IF('02 (ind)'!R$1="si",100*(('02 (ind)'!R27-MIN('02 (ind)'!R$6:R$37))/(MAX('02 (ind)'!R$6:R$37)-MIN('02 (ind)'!R$6:R$37))),ABS(-100+(100*(('02 (ind)'!R27-MIN('02 (ind)'!R$6:R$37))/(MAX('02 (ind)'!R$6:R$37)-MIN('02 (ind)'!R$6:R$37))))))</f>
        <v>0.10889700506676947</v>
      </c>
      <c r="S28" s="75">
        <f>ABS(ABS(('02 (ind)'!S27-((MAX('02 (ind)'!S$6:S$37)+MIN('02 (ind)'!S$6:S$37))/2))/(((MAX('02 (ind)'!S$6:S$37)+MIN('02 (ind)'!S$6:S$37))/2)-MAX('02 (ind)'!S$6:S$37))*100)-100)</f>
        <v>84.047003996748131</v>
      </c>
      <c r="T28" s="75">
        <f>IF('02 (ind)'!T$1="si",100*(('02 (ind)'!T27-MIN('02 (ind)'!T$6:T$37))/(MAX('02 (ind)'!T$6:T$37)-MIN('02 (ind)'!T$6:T$37))),ABS(-100+(100*(('02 (ind)'!T27-MIN('02 (ind)'!T$6:T$37))/(MAX('02 (ind)'!T$6:T$37)-MIN('02 (ind)'!T$6:T$37))))))</f>
        <v>6.7183282137205618</v>
      </c>
      <c r="U28" s="75">
        <f>IF('02 (ind)'!U$1="si",100*(('02 (ind)'!U27-MIN('02 (ind)'!U$6:U$37))/(MAX('02 (ind)'!U$6:U$37)-MIN('02 (ind)'!U$6:U$37))),ABS(-100+(100*(('02 (ind)'!U27-MIN('02 (ind)'!U$6:U$37))/(MAX('02 (ind)'!U$6:U$37)-MIN('02 (ind)'!U$6:U$37))))))</f>
        <v>0</v>
      </c>
      <c r="V28" s="75">
        <f>IF('02 (ind)'!V$1="si",100*(('02 (ind)'!V27-MIN('02 (ind)'!V$6:V$37))/(MAX('02 (ind)'!V$6:V$37)-MIN('02 (ind)'!V$6:V$37))),ABS(-100+(100*(('02 (ind)'!V27-MIN('02 (ind)'!V$6:V$37))/(MAX('02 (ind)'!V$6:V$37)-MIN('02 (ind)'!V$6:V$37))))))</f>
        <v>99.447513812154696</v>
      </c>
      <c r="W28" s="75">
        <f>IF('02 (ind)'!W$1="si",100*(('02 (ind)'!W27-MIN('02 (ind)'!W$6:W$37))/(MAX('02 (ind)'!W$6:W$37)-MIN('02 (ind)'!W$6:W$37))),ABS(-100+(100*(('02 (ind)'!W27-MIN('02 (ind)'!W$6:W$37))/(MAX('02 (ind)'!W$6:W$37)-MIN('02 (ind)'!W$6:W$37))))))</f>
        <v>74.3374861542529</v>
      </c>
      <c r="X28" s="75">
        <f>IF('02 (ind)'!X$1="si",100*(('02 (ind)'!X27-MIN('02 (ind)'!X$6:X$37))/(MAX('02 (ind)'!X$6:X$37)-MIN('02 (ind)'!X$6:X$37))),ABS(-100+(100*(('02 (ind)'!X27-MIN('02 (ind)'!X$6:X$37))/(MAX('02 (ind)'!X$6:X$37)-MIN('02 (ind)'!X$6:X$37))))))</f>
        <v>62.086892069526364</v>
      </c>
      <c r="Y28" s="75">
        <f>IF('02 (ind)'!Y$1="si",100*(('02 (ind)'!Y27-MIN('02 (ind)'!Y$6:Y$37))/(MAX('02 (ind)'!Y$6:Y$37)-MIN('02 (ind)'!Y$6:Y$37))),ABS(-100+(100*(('02 (ind)'!Y27-MIN('02 (ind)'!Y$6:Y$37))/(MAX('02 (ind)'!Y$6:Y$37)-MIN('02 (ind)'!Y$6:Y$37))))))</f>
        <v>60.351943736682905</v>
      </c>
      <c r="Z28" s="75">
        <f>IF('02 (ind)'!Z$1="si",100*(('02 (ind)'!Z27-MIN('02 (ind)'!Z$6:Z$37))/(MAX('02 (ind)'!Z$6:Z$37)-MIN('02 (ind)'!Z$6:Z$37))),ABS(-100+(100*(('02 (ind)'!Z27-MIN('02 (ind)'!Z$6:Z$37))/(MAX('02 (ind)'!Z$6:Z$37)-MIN('02 (ind)'!Z$6:Z$37))))))</f>
        <v>66.168376482280692</v>
      </c>
      <c r="AA28" s="75">
        <f>IF('02 (ind)'!AA$1="si",100*(('02 (ind)'!AA27-MIN('02 (ind)'!AA$6:AA$37))/(MAX('02 (ind)'!AA$6:AA$37)-MIN('02 (ind)'!AA$6:AA$37))),ABS(-100+(100*(('02 (ind)'!AA27-MIN('02 (ind)'!AA$6:AA$37))/(MAX('02 (ind)'!AA$6:AA$37)-MIN('02 (ind)'!AA$6:AA$37))))))</f>
        <v>75.706160054448716</v>
      </c>
      <c r="AB28" s="75">
        <f>IF('02 (ind)'!AB$1="si",100*(('02 (ind)'!AB27-MIN('02 (ind)'!AB$6:AB$37))/(MAX('02 (ind)'!AB$6:AB$37)-MIN('02 (ind)'!AB$6:AB$37))),ABS(-100+(100*(('02 (ind)'!AB27-MIN('02 (ind)'!AB$6:AB$37))/(MAX('02 (ind)'!AB$6:AB$37)-MIN('02 (ind)'!AB$6:AB$37))))))</f>
        <v>24.118872954283152</v>
      </c>
      <c r="AC28" s="75">
        <f>IF('02 (ind)'!AC$1="si",100*(('02 (ind)'!AC27-MIN('02 (ind)'!AC$6:AC$37))/(MAX('02 (ind)'!AC$6:AC$37)-MIN('02 (ind)'!AC$6:AC$37))),ABS(-100+(100*(('02 (ind)'!AC27-MIN('02 (ind)'!AC$6:AC$37))/(MAX('02 (ind)'!AC$6:AC$37)-MIN('02 (ind)'!AC$6:AC$37))))))</f>
        <v>33.046051297817783</v>
      </c>
      <c r="AD28" s="75">
        <f>IF('02 (ind)'!AD$1="si",100*(('02 (ind)'!AD27-MIN('02 (ind)'!AD$6:AD$37))/(MAX('02 (ind)'!AD$6:AD$37)-MIN('02 (ind)'!AD$6:AD$37))),ABS(-100+(100*(('02 (ind)'!AD27-MIN('02 (ind)'!AD$6:AD$37))/(MAX('02 (ind)'!AD$6:AD$37)-MIN('02 (ind)'!AD$6:AD$37))))))</f>
        <v>60.703139856513886</v>
      </c>
      <c r="AE28" s="75">
        <f>IF('02 (ind)'!AE$1="si",100*(('02 (ind)'!AE27-MIN('02 (ind)'!AE$6:AE$37))/(MAX('02 (ind)'!AE$6:AE$37)-MIN('02 (ind)'!AE$6:AE$37))),ABS(-100+(100*(('02 (ind)'!AE27-MIN('02 (ind)'!AE$6:AE$37))/(MAX('02 (ind)'!AE$6:AE$37)-MIN('02 (ind)'!AE$6:AE$37))))))</f>
        <v>74.860960172867692</v>
      </c>
      <c r="AF28" s="75">
        <f>IF('02 (ind)'!AF$1="si",100*(('02 (ind)'!AF27-MIN('02 (ind)'!AF$6:AF$37))/(MAX('02 (ind)'!AF$6:AF$37)-MIN('02 (ind)'!AF$6:AF$37))),ABS(-100+(100*(('02 (ind)'!AF27-MIN('02 (ind)'!AF$6:AF$37))/(MAX('02 (ind)'!AF$6:AF$37)-MIN('02 (ind)'!AF$6:AF$37))))))</f>
        <v>67.213114754098356</v>
      </c>
      <c r="AG28" s="75">
        <f>IF('02 (ind)'!AG$1="si",100*(('02 (ind)'!AG27-MIN('02 (ind)'!AG$6:AG$37))/(MAX('02 (ind)'!AG$6:AG$37)-MIN('02 (ind)'!AG$6:AG$37))),ABS(-100+(100*(('02 (ind)'!AG27-MIN('02 (ind)'!AG$6:AG$37))/(MAX('02 (ind)'!AG$6:AG$37)-MIN('02 (ind)'!AG$6:AG$37))))))</f>
        <v>30.03802281368818</v>
      </c>
      <c r="AH28" s="75">
        <f>IF('02 (ind)'!AH$1="si",100*(('02 (ind)'!AH27-MIN('02 (ind)'!AH$6:AH$37))/(MAX('02 (ind)'!AH$6:AH$37)-MIN('02 (ind)'!AH$6:AH$37))),ABS(-100+(100*(('02 (ind)'!AH27-MIN('02 (ind)'!AH$6:AH$37))/(MAX('02 (ind)'!AH$6:AH$37)-MIN('02 (ind)'!AH$6:AH$37))))))</f>
        <v>34.493670886075947</v>
      </c>
      <c r="AI28" s="75">
        <f>IF('02 (ind)'!AI$1="si",100*(('02 (ind)'!AI27-MIN('02 (ind)'!AI$6:AI$37))/(MAX('02 (ind)'!AI$6:AI$37)-MIN('02 (ind)'!AI$6:AI$37))),ABS(-100+(100*(('02 (ind)'!AI27-MIN('02 (ind)'!AI$6:AI$37))/(MAX('02 (ind)'!AI$6:AI$37)-MIN('02 (ind)'!AI$6:AI$37))))))</f>
        <v>5.2368332649023932</v>
      </c>
      <c r="AJ28" s="75">
        <f>IF('02 (ind)'!AJ$1="si",100*(('02 (ind)'!AJ27-MIN('02 (ind)'!AJ$6:AJ$37))/(MAX('02 (ind)'!AJ$6:AJ$37)-MIN('02 (ind)'!AJ$6:AJ$37))),ABS(-100+(100*(('02 (ind)'!AJ27-MIN('02 (ind)'!AJ$6:AJ$37))/(MAX('02 (ind)'!AJ$6:AJ$37)-MIN('02 (ind)'!AJ$6:AJ$37))))))</f>
        <v>75.35097813578831</v>
      </c>
      <c r="AK28" s="75">
        <f>IF('02 (ind)'!AK$1="si",100*(('02 (ind)'!AK27-MIN('02 (ind)'!AK$6:AK$37))/(MAX('02 (ind)'!AK$6:AK$37)-MIN('02 (ind)'!AK$6:AK$37))),ABS(-100+(100*(('02 (ind)'!AK27-MIN('02 (ind)'!AK$6:AK$37))/(MAX('02 (ind)'!AK$6:AK$37)-MIN('02 (ind)'!AK$6:AK$37))))))</f>
        <v>54.698254849151965</v>
      </c>
      <c r="AL28" s="75">
        <f>IF('02 (ind)'!AL$1="si",100*(('02 (ind)'!AL27-MIN('02 (ind)'!AL$6:AL$37))/(MAX('02 (ind)'!AL$6:AL$37)-MIN('02 (ind)'!AL$6:AL$37))),ABS(-100+(100*(('02 (ind)'!AL27-MIN('02 (ind)'!AL$6:AL$37))/(MAX('02 (ind)'!AL$6:AL$37)-MIN('02 (ind)'!AL$6:AL$37))))))</f>
        <v>84.66098124419014</v>
      </c>
      <c r="AM28" s="75">
        <f>IF('02 (ind)'!AM$1="si",100*(('02 (ind)'!AM27-MIN('02 (ind)'!AM$6:AM$37))/(MAX('02 (ind)'!AM$6:AM$37)-MIN('02 (ind)'!AM$6:AM$37))),ABS(-100+(100*(('02 (ind)'!AM27-MIN('02 (ind)'!AM$6:AM$37))/(MAX('02 (ind)'!AM$6:AM$37)-MIN('02 (ind)'!AM$6:AM$37))))))</f>
        <v>92.818508758054023</v>
      </c>
      <c r="AN28" s="75">
        <f>IF('02 (ind)'!AN$1="si",100*(('02 (ind)'!AN27-MIN('02 (ind)'!AN$6:AN$37))/(MAX('02 (ind)'!AN$6:AN$37)-MIN('02 (ind)'!AN$6:AN$37))),ABS(-100+(100*(('02 (ind)'!AN27-MIN('02 (ind)'!AN$6:AN$37))/(MAX('02 (ind)'!AN$6:AN$37)-MIN('02 (ind)'!AN$6:AN$37))))))</f>
        <v>45.077670436455684</v>
      </c>
      <c r="AO28" s="75">
        <f>IF('02 (ind)'!AO$1="si",100*(('02 (ind)'!AO27-MIN('02 (ind)'!AO$6:AO$37))/(MAX('02 (ind)'!AO$6:AO$37)-MIN('02 (ind)'!AO$6:AO$37))),ABS(-100+(100*(('02 (ind)'!AO27-MIN('02 (ind)'!AO$6:AO$37))/(MAX('02 (ind)'!AO$6:AO$37)-MIN('02 (ind)'!AO$6:AO$37))))))</f>
        <v>50.449034706365595</v>
      </c>
      <c r="AP28" s="75">
        <f>IF('02 (ind)'!AP$1="si",100*(('02 (ind)'!AP27-MIN('02 (ind)'!AP$6:AP$37))/(MAX('02 (ind)'!AP$6:AP$37)-MIN('02 (ind)'!AP$6:AP$37))),ABS(-100+(100*(('02 (ind)'!AP27-MIN('02 (ind)'!AP$6:AP$37))/(MAX('02 (ind)'!AP$6:AP$37)-MIN('02 (ind)'!AP$6:AP$37))))))</f>
        <v>70.567235342387377</v>
      </c>
      <c r="AQ28" s="75">
        <f>IF('02 (ind)'!AQ$1="si",100*(('02 (ind)'!AQ27-MIN('02 (ind)'!AQ$6:AQ$37))/(MAX('02 (ind)'!AQ$6:AQ$37)-MIN('02 (ind)'!AQ$6:AQ$37))),ABS(-100+(100*(('02 (ind)'!AQ27-MIN('02 (ind)'!AQ$6:AQ$37))/(MAX('02 (ind)'!AQ$6:AQ$37)-MIN('02 (ind)'!AQ$6:AQ$37))))))</f>
        <v>11.10109995908244</v>
      </c>
      <c r="AR28" s="75">
        <f>IF('02 (ind)'!AR$1="si",100*(('02 (ind)'!AR27-MIN('02 (ind)'!AR$6:AR$37))/(MAX('02 (ind)'!AR$6:AR$37)-MIN('02 (ind)'!AR$6:AR$37))),ABS(-100+(100*(('02 (ind)'!AR27-MIN('02 (ind)'!AR$6:AR$37))/(MAX('02 (ind)'!AR$6:AR$37)-MIN('02 (ind)'!AR$6:AR$37))))))</f>
        <v>44.005766773500156</v>
      </c>
      <c r="AS28" s="75">
        <f>IF('02 (ind)'!AS$1="si",100*(('02 (ind)'!AS27-MIN('02 (ind)'!AS$6:AS$37))/(MAX('02 (ind)'!AS$6:AS$37)-MIN('02 (ind)'!AS$6:AS$37))),ABS(-100+(100*(('02 (ind)'!AS27-MIN('02 (ind)'!AS$6:AS$37))/(MAX('02 (ind)'!AS$6:AS$37)-MIN('02 (ind)'!AS$6:AS$37))))))</f>
        <v>0</v>
      </c>
      <c r="AT28" s="75">
        <f>IF('02 (ind)'!AT$1="si",100*(('02 (ind)'!AT27-MIN('02 (ind)'!AT$6:AT$37))/(MAX('02 (ind)'!AT$6:AT$37)-MIN('02 (ind)'!AT$6:AT$37))),ABS(-100+(100*(('02 (ind)'!AT27-MIN('02 (ind)'!AT$6:AT$37))/(MAX('02 (ind)'!AT$6:AT$37)-MIN('02 (ind)'!AT$6:AT$37))))))</f>
        <v>0</v>
      </c>
      <c r="AU28" s="75">
        <f>IF('02 (ind)'!AU$1="si",100*(('02 (ind)'!AU27-MIN('02 (ind)'!AU$6:AU$37))/(MAX('02 (ind)'!AU$6:AU$37)-MIN('02 (ind)'!AU$6:AU$37))),ABS(-100+(100*(('02 (ind)'!AU27-MIN('02 (ind)'!AU$6:AU$37))/(MAX('02 (ind)'!AU$6:AU$37)-MIN('02 (ind)'!AU$6:AU$37))))))</f>
        <v>94.495412844036707</v>
      </c>
      <c r="AV28" s="75">
        <f>IF('02 (ind)'!AV$1="si",100*(('02 (ind)'!AV27-MIN('02 (ind)'!AV$6:AV$37))/(MAX('02 (ind)'!AV$6:AV$37)-MIN('02 (ind)'!AV$6:AV$37))),ABS(-100+(100*(('02 (ind)'!AV27-MIN('02 (ind)'!AV$6:AV$37))/(MAX('02 (ind)'!AV$6:AV$37)-MIN('02 (ind)'!AV$6:AV$37))))))</f>
        <v>85.268630849220102</v>
      </c>
      <c r="AW28" s="75">
        <f>IF('02 (ind)'!AW$1="si",100*(('02 (ind)'!AW27-MIN('02 (ind)'!AW$6:AW$37))/(MAX('02 (ind)'!AW$6:AW$37)-MIN('02 (ind)'!AW$6:AW$37))),ABS(-100+(100*(('02 (ind)'!AW27-MIN('02 (ind)'!AW$6:AW$37))/(MAX('02 (ind)'!AW$6:AW$37)-MIN('02 (ind)'!AW$6:AW$37))))))</f>
        <v>64.696734059097977</v>
      </c>
      <c r="AX28" s="75">
        <f>IF('02 (ind)'!AX$1="si",100*(('02 (ind)'!AX27-MIN('02 (ind)'!AX$6:AX$37))/(MAX('02 (ind)'!AX$6:AX$37)-MIN('02 (ind)'!AX$6:AX$37))),ABS(-100+(100*(('02 (ind)'!AX27-MIN('02 (ind)'!AX$6:AX$37))/(MAX('02 (ind)'!AX$6:AX$37)-MIN('02 (ind)'!AX$6:AX$37))))))</f>
        <v>23.10473228579319</v>
      </c>
      <c r="AY28" s="75">
        <f>IF('02 (ind)'!AY$1="si",100*(('02 (ind)'!AY27-MIN('02 (ind)'!AY$6:AY$37))/(MAX('02 (ind)'!AY$6:AY$37)-MIN('02 (ind)'!AY$6:AY$37))),ABS(-100+(100*(('02 (ind)'!AY27-MIN('02 (ind)'!AY$6:AY$37))/(MAX('02 (ind)'!AY$6:AY$37)-MIN('02 (ind)'!AY$6:AY$37))))))</f>
        <v>46.384395813510984</v>
      </c>
      <c r="AZ28" s="75">
        <f>IF('02 (ind)'!AZ$1="si",100*(('02 (ind)'!AZ27-MIN('02 (ind)'!AZ$6:AZ$37))/(MAX('02 (ind)'!AZ$6:AZ$37)-MIN('02 (ind)'!AZ$6:AZ$37))),ABS(-100+(100*(('02 (ind)'!AZ27-MIN('02 (ind)'!AZ$6:AZ$37))/(MAX('02 (ind)'!AZ$6:AZ$37)-MIN('02 (ind)'!AZ$6:AZ$37))))))</f>
        <v>7.2736896995445317</v>
      </c>
      <c r="BA28" s="75">
        <f>IF('02 (ind)'!BA$1="si",100*(('02 (ind)'!BA27-MIN('02 (ind)'!BA$6:BA$37))/(MAX('02 (ind)'!BA$6:BA$37)-MIN('02 (ind)'!BA$6:BA$37))),ABS(-100+(100*(('02 (ind)'!BA27-MIN('02 (ind)'!BA$6:BA$37))/(MAX('02 (ind)'!BA$6:BA$37)-MIN('02 (ind)'!BA$6:BA$37))))))</f>
        <v>14.440395974564419</v>
      </c>
      <c r="BB28" s="75">
        <f>IF('02 (ind)'!BB$1="si",100*(('02 (ind)'!BB27-MIN('02 (ind)'!BB$6:BB$37))/(MAX('02 (ind)'!BB$6:BB$37)-MIN('02 (ind)'!BB$6:BB$37))),ABS(-100+(100*(('02 (ind)'!BB27-MIN('02 (ind)'!BB$6:BB$37))/(MAX('02 (ind)'!BB$6:BB$37)-MIN('02 (ind)'!BB$6:BB$37))))))</f>
        <v>32.183518653891689</v>
      </c>
      <c r="BC28" s="75">
        <f>IF('02 (ind)'!BC$1="si",100*(('02 (ind)'!BC27-MIN('02 (ind)'!BC$6:BC$37))/(MAX('02 (ind)'!BC$6:BC$37)-MIN('02 (ind)'!BC$6:BC$37))),ABS(-100+(100*(('02 (ind)'!BC27-MIN('02 (ind)'!BC$6:BC$37))/(MAX('02 (ind)'!BC$6:BC$37)-MIN('02 (ind)'!BC$6:BC$37))))))</f>
        <v>6.7346483450392194</v>
      </c>
      <c r="BD28" s="75">
        <f>IF('02 (ind)'!BD$1="si",100*(('02 (ind)'!BD27-MIN('02 (ind)'!BD$6:BD$37))/(MAX('02 (ind)'!BD$6:BD$37)-MIN('02 (ind)'!BD$6:BD$37))),ABS(-100+(100*(('02 (ind)'!BD27-MIN('02 (ind)'!BD$6:BD$37))/(MAX('02 (ind)'!BD$6:BD$37)-MIN('02 (ind)'!BD$6:BD$37))))))</f>
        <v>76.749388658056446</v>
      </c>
      <c r="BE28" s="75">
        <f>IF('02 (ind)'!BE$1="si",100*(('02 (ind)'!BE27-MIN('02 (ind)'!BE$6:BE$37))/(MAX('02 (ind)'!BE$6:BE$37)-MIN('02 (ind)'!BE$6:BE$37))),ABS(-100+(100*(('02 (ind)'!BE27-MIN('02 (ind)'!BE$6:BE$37))/(MAX('02 (ind)'!BE$6:BE$37)-MIN('02 (ind)'!BE$6:BE$37))))))</f>
        <v>25.289575289575289</v>
      </c>
      <c r="BF28" s="75">
        <f>IF('02 (ind)'!BF$1="si",100*(('02 (ind)'!BF27-MIN('02 (ind)'!BF$6:BF$37))/(MAX('02 (ind)'!BF$6:BF$37)-MIN('02 (ind)'!BF$6:BF$37))),ABS(-100+(100*(('02 (ind)'!BF27-MIN('02 (ind)'!BF$6:BF$37))/(MAX('02 (ind)'!BF$6:BF$37)-MIN('02 (ind)'!BF$6:BF$37))))))</f>
        <v>30.54808259618418</v>
      </c>
      <c r="BG28" s="75">
        <f>IF('02 (ind)'!BG$1="si",100*(('02 (ind)'!BG27-MIN('02 (ind)'!BG$6:BG$37))/(MAX('02 (ind)'!BG$6:BG$37)-MIN('02 (ind)'!BG$6:BG$37))),ABS(-100+(100*(('02 (ind)'!BG27-MIN('02 (ind)'!BG$6:BG$37))/(MAX('02 (ind)'!BG$6:BG$37)-MIN('02 (ind)'!BG$6:BG$37))))))</f>
        <v>26.581527795160632</v>
      </c>
      <c r="BH28" s="75">
        <f>IF('02 (ind)'!BH$1="si",100*(('02 (ind)'!BH27-MIN('02 (ind)'!BH$6:BH$37))/(MAX('02 (ind)'!BH$6:BH$37)-MIN('02 (ind)'!BH$6:BH$37))),ABS(-100+(100*(('02 (ind)'!BH27-MIN('02 (ind)'!BH$6:BH$37))/(MAX('02 (ind)'!BH$6:BH$37)-MIN('02 (ind)'!BH$6:BH$37))))))</f>
        <v>29.047570346315769</v>
      </c>
      <c r="BI28" s="75">
        <f>IF('02 (ind)'!BI$1="si",100*(('02 (ind)'!BI27-MIN('02 (ind)'!BI$6:BI$37))/(MAX('02 (ind)'!BI$6:BI$37)-MIN('02 (ind)'!BI$6:BI$37))),ABS(-100+(100*(('02 (ind)'!BI27-MIN('02 (ind)'!BI$6:BI$37))/(MAX('02 (ind)'!BI$6:BI$37)-MIN('02 (ind)'!BI$6:BI$37))))))</f>
        <v>98.28683651546271</v>
      </c>
      <c r="BJ28" s="75">
        <f>IF('02 (ind)'!BJ$1="si",100*(('02 (ind)'!BJ27-MIN('02 (ind)'!BJ$6:BJ$37))/(MAX('02 (ind)'!BJ$6:BJ$37)-MIN('02 (ind)'!BJ$6:BJ$37))),ABS(-100+(100*(('02 (ind)'!BJ27-MIN('02 (ind)'!BJ$6:BJ$37))/(MAX('02 (ind)'!BJ$6:BJ$37)-MIN('02 (ind)'!BJ$6:BJ$37))))))</f>
        <v>1.0335497641576037E-3</v>
      </c>
      <c r="BK28" s="75">
        <f>IF('02 (ind)'!BK$1="si",100*(('02 (ind)'!BK27-MIN('02 (ind)'!BK$6:BK$37))/(MAX('02 (ind)'!BK$6:BK$37)-MIN('02 (ind)'!BK$6:BK$37))),ABS(-100+(100*(('02 (ind)'!BK27-MIN('02 (ind)'!BK$6:BK$37))/(MAX('02 (ind)'!BK$6:BK$37)-MIN('02 (ind)'!BK$6:BK$37))))))</f>
        <v>7.4223111901656553</v>
      </c>
      <c r="BL28" s="75">
        <f>IF('02 (ind)'!BL$1="si",100*(('02 (ind)'!BL27-MIN('02 (ind)'!BL$6:BL$37))/(MAX('02 (ind)'!BL$6:BL$37)-MIN('02 (ind)'!BL$6:BL$37))),ABS(-100+(100*(('02 (ind)'!BL27-MIN('02 (ind)'!BL$6:BL$37))/(MAX('02 (ind)'!BL$6:BL$37)-MIN('02 (ind)'!BL$6:BL$37))))))</f>
        <v>3.3057851239669422</v>
      </c>
      <c r="BM28" s="75">
        <f>IF('02 (ind)'!BM$1="si",100*(('02 (ind)'!BM27-MIN('02 (ind)'!BM$6:BM$37))/(MAX('02 (ind)'!BM$6:BM$37)-MIN('02 (ind)'!BM$6:BM$37))),ABS(-100+(100*(('02 (ind)'!BM27-MIN('02 (ind)'!BM$6:BM$37))/(MAX('02 (ind)'!BM$6:BM$37)-MIN('02 (ind)'!BM$6:BM$37))))))</f>
        <v>39.870403136917375</v>
      </c>
      <c r="BN28" s="75">
        <f>IF('02 (ind)'!BN$1="si",100*(('02 (ind)'!BN27-MIN('02 (ind)'!BN$6:BN$37))/(MAX('02 (ind)'!BN$6:BN$37)-MIN('02 (ind)'!BN$6:BN$37))),ABS(-100+(100*(('02 (ind)'!BN27-MIN('02 (ind)'!BN$6:BN$37))/(MAX('02 (ind)'!BN$6:BN$37)-MIN('02 (ind)'!BN$6:BN$37))))))</f>
        <v>15.228083543362143</v>
      </c>
      <c r="BO28" s="75">
        <f>IF('02 (ind)'!BO$1="si",100*(('02 (ind)'!BO27-MIN('02 (ind)'!BO$6:BO$37))/(MAX('02 (ind)'!BO$6:BO$37)-MIN('02 (ind)'!BO$6:BO$37))),ABS(-100+(100*(('02 (ind)'!BO27-MIN('02 (ind)'!BO$6:BO$37))/(MAX('02 (ind)'!BO$6:BO$37)-MIN('02 (ind)'!BO$6:BO$37))))))</f>
        <v>52.333292965162201</v>
      </c>
      <c r="BP28" s="75">
        <f>IF('02 (ind)'!BP$1="si",100*(('02 (ind)'!BP27-MIN('02 (ind)'!BP$6:BP$37))/(MAX('02 (ind)'!BP$6:BP$37)-MIN('02 (ind)'!BP$6:BP$37))),ABS(-100+(100*(('02 (ind)'!BP27-MIN('02 (ind)'!BP$6:BP$37))/(MAX('02 (ind)'!BP$6:BP$37)-MIN('02 (ind)'!BP$6:BP$37))))))</f>
        <v>16.378770570824251</v>
      </c>
      <c r="BQ28" s="75">
        <f>IF('02 (ind)'!BQ$1="si",100*(('02 (ind)'!BQ27-MIN('02 (ind)'!BQ$6:BQ$37))/(MAX('02 (ind)'!BQ$6:BQ$37)-MIN('02 (ind)'!BQ$6:BQ$37))),ABS(-100+(100*(('02 (ind)'!BQ27-MIN('02 (ind)'!BQ$6:BQ$37))/(MAX('02 (ind)'!BQ$6:BQ$37)-MIN('02 (ind)'!BQ$6:BQ$37))))))</f>
        <v>9.4604271464326253</v>
      </c>
      <c r="BR28" s="75">
        <f>IF('02 (ind)'!BR$1="si",100*(('02 (ind)'!BR27-MIN('02 (ind)'!BR$6:BR$37))/(MAX('02 (ind)'!BR$6:BR$37)-MIN('02 (ind)'!BR$6:BR$37))),ABS(-100+(100*(('02 (ind)'!BR27-MIN('02 (ind)'!BR$6:BR$37))/(MAX('02 (ind)'!BP$6:BP$37)-MIN('02 (ind)'!BR$6:BR$37))))))</f>
        <v>24.133642134156798</v>
      </c>
      <c r="BS28" s="75">
        <f>IF('02 (ind)'!BS$1="si",100*(('02 (ind)'!BS27-MIN('02 (ind)'!BS$6:BS$37))/(MAX('02 (ind)'!BS$6:BS$37)-MIN('02 (ind)'!BS$6:BS$37))),ABS(-100+(100*(('02 (ind)'!BS27-MIN('02 (ind)'!BS$6:BS$37))/(MAX('02 (ind)'!BQ$6:BQ$37)-MIN('02 (ind)'!BS$6:BS$37))))))</f>
        <v>17.169703923912653</v>
      </c>
      <c r="BT28" s="75">
        <f>IF('02 (ind)'!BT$1="si",100*(('02 (ind)'!BT27-MIN('02 (ind)'!BT$6:BT$37))/(MAX('02 (ind)'!BT$6:BT$37)-MIN('02 (ind)'!BT$6:BT$37))),ABS(-100+(100*(('02 (ind)'!BT27-MIN('02 (ind)'!BT$6:BT$37))/(MAX('02 (ind)'!BR$6:BR$37)-MIN('02 (ind)'!BT$6:BT$37))))))</f>
        <v>96.609732500000007</v>
      </c>
      <c r="BU28" s="75">
        <f>IF('02 (ind)'!BU$1="si",100*(('02 (ind)'!BU27-MIN('02 (ind)'!BU$6:BU$37))/(MAX('02 (ind)'!BU$6:BU$37)-MIN('02 (ind)'!BU$6:BU$37))),ABS(-100+(100*(('02 (ind)'!BU27-MIN('02 (ind)'!BU$6:BU$37))/(MAX('02 (ind)'!BU$6:BU$37)-MIN('02 (ind)'!BU$6:BU$37))))))</f>
        <v>29.753038024304189</v>
      </c>
      <c r="BV28" s="75">
        <f>IF('02 (ind)'!BV$1="si",100*(('02 (ind)'!BV27-MIN('02 (ind)'!BV$6:BV$37))/(MAX('02 (ind)'!BV$6:BV$37)-MIN('02 (ind)'!BV$6:BV$37))),ABS(-100+(100*(('02 (ind)'!BV27-MIN('02 (ind)'!BV$6:BV$37))/(MAX('02 (ind)'!BV$6:BV$37)-MIN('02 (ind)'!BV$6:BV$37))))))</f>
        <v>36.362284354550873</v>
      </c>
      <c r="BW28" s="75">
        <f>IF('02 (ind)'!BW$1="si",100*(('02 (ind)'!BW27-MIN('02 (ind)'!BW$6:BW$37))/(MAX('02 (ind)'!BW$6:BW$37)-MIN('02 (ind)'!BW$6:BW$37))),ABS(-100+(100*(('02 (ind)'!BW27-MIN('02 (ind)'!BW$6:BW$37))/(MAX('02 (ind)'!BW$6:BW$37)-MIN('02 (ind)'!BW$6:BW$37))))))</f>
        <v>56.25410158813493</v>
      </c>
      <c r="BX28" s="75">
        <f>IF('02 (ind)'!BX$1="si",100*(('02 (ind)'!BX27-MIN('02 (ind)'!BX$6:BX$37))/(MAX('02 (ind)'!BX$6:BX$37)-MIN('02 (ind)'!BX$6:BX$37))),ABS(-100+(100*(('02 (ind)'!BX27-MIN('02 (ind)'!BX$6:BX$37))/(MAX('02 (ind)'!BX$6:BX$37)-MIN('02 (ind)'!BX$6:BX$37))))))</f>
        <v>5.3774412218982945</v>
      </c>
      <c r="BY28" s="75">
        <f>IF('02 (ind)'!BY$1="si",100*(('02 (ind)'!BY27-MIN('02 (ind)'!BY$6:BY$37))/(MAX('02 (ind)'!BY$6:BY$37)-MIN('02 (ind)'!BY$6:BY$37))),ABS(-100+(100*(('02 (ind)'!BY27-MIN('02 (ind)'!BY$6:BY$37))/(MAX('02 (ind)'!BY$6:BY$37)-MIN('02 (ind)'!BY$6:BY$37))))))</f>
        <v>7.6734428245353827</v>
      </c>
      <c r="BZ28" s="75">
        <f>IF('02 (ind)'!BZ$1="si",100*(('02 (ind)'!BZ27-MIN('02 (ind)'!BZ$6:BZ$37))/(MAX('02 (ind)'!BZ$6:BZ$37)-MIN('02 (ind)'!BZ$6:BZ$37))),ABS(-100+(100*(('02 (ind)'!BZ27-MIN('02 (ind)'!BZ$6:BZ$37))/(MAX('02 (ind)'!BZ$6:BZ$37)-MIN('02 (ind)'!BZ$6:BZ$37))))))</f>
        <v>73.854496587108869</v>
      </c>
      <c r="CA28" s="75">
        <f>IF('02 (ind)'!CA$1="si",100*(('02 (ind)'!CA27-MIN('02 (ind)'!CA$6:CA$37))/(MAX('02 (ind)'!CA$6:CA$37)-MIN('02 (ind)'!CA$6:CA$37))),ABS(-100+(100*(('02 (ind)'!CA27-MIN('02 (ind)'!CA$6:CA$37))/(MAX('02 (ind)'!CA$6:CA$37)-MIN('02 (ind)'!CA$6:CA$37))))))</f>
        <v>54.985821186583962</v>
      </c>
      <c r="CB28" s="75">
        <f>IF('02 (ind)'!CB$1="si",100*(('02 (ind)'!CB27-MIN('02 (ind)'!CB$6:CB$37))/(MAX('02 (ind)'!CB$6:CB$37)-MIN('02 (ind)'!CB$6:CB$37))),ABS(-100+(100*(('02 (ind)'!CB27-MIN('02 (ind)'!CB$6:CB$37))/(MAX('02 (ind)'!CB$6:CB$37)-MIN('02 (ind)'!CB$6:CB$37))))))</f>
        <v>72.297297297297291</v>
      </c>
      <c r="CC28" s="75">
        <f>IF('02 (ind)'!CC$1="si",100*(('02 (ind)'!CC27-MIN('02 (ind)'!CC$6:CC$37))/(MAX('02 (ind)'!CC$6:CC$37)-MIN('02 (ind)'!CC$6:CC$37))),ABS(-100+(100*(('02 (ind)'!CC27-MIN('02 (ind)'!CC$6:CC$37))/(MAX('02 (ind)'!CC$6:CC$37)-MIN('02 (ind)'!CC$6:CC$37))))))</f>
        <v>52.490778780277331</v>
      </c>
      <c r="CD28" s="75">
        <f>IF('02 (ind)'!CD$1="si",100*(('02 (ind)'!CD27-MIN('02 (ind)'!CD$6:CD$37))/(MAX('02 (ind)'!CD$6:CD$37)-MIN('02 (ind)'!CD$6:CD$37))),ABS(-100+(100*(('02 (ind)'!CD27-MIN('02 (ind)'!CD$6:CD$37))/(MAX('02 (ind)'!CD$6:CD$37)-MIN('02 (ind)'!CD$6:CD$37))))))</f>
        <v>0.11809535839885413</v>
      </c>
      <c r="CE28" s="75">
        <f>IF('02 (ind)'!CE$1="si",100*(('02 (ind)'!CE27-MIN('02 (ind)'!CE$6:CE$37))/(MAX('02 (ind)'!CE$6:CE$37)-MIN('02 (ind)'!CE$6:CE$37))),ABS(-100+(100*(('02 (ind)'!CE27-MIN('02 (ind)'!CE$6:CE$37))/(MAX('02 (ind)'!CE$6:CE$37)-MIN('02 (ind)'!CE$6:CE$37))))))</f>
        <v>7.0753577940295829</v>
      </c>
      <c r="CF28" s="75">
        <f>IF('02 (ind)'!CF$1="si",100*(('02 (ind)'!CF27-MIN('02 (ind)'!CF$6:CF$37))/(MAX('02 (ind)'!CF$6:CF$37)-MIN('02 (ind)'!CF$6:CF$37))),ABS(-100+(100*(('02 (ind)'!CF27-MIN('02 (ind)'!CF$6:CF$37))/(MAX('02 (ind)'!CF$6:CF$37)-MIN('02 (ind)'!CF$6:CF$37))))))</f>
        <v>23.504194973680967</v>
      </c>
      <c r="CG28" s="75">
        <f>IF('02 (ind)'!CG$1="si",100*(('02 (ind)'!CG27-MIN('02 (ind)'!CG$6:CG$37))/(MAX('02 (ind)'!CG$6:CG$37)-MIN('02 (ind)'!CG$6:CG$37))),ABS(-100+(100*(('02 (ind)'!CG27-MIN('02 (ind)'!CG$6:CG$37))/(MAX('02 (ind)'!CG$6:CG$37)-MIN('02 (ind)'!CG$6:CG$37))))))</f>
        <v>20.357635943055012</v>
      </c>
      <c r="CH28" s="75">
        <f>IF('02 (ind)'!CH$1="si",100*(('02 (ind)'!CH27-MIN('02 (ind)'!CH$6:CH$37))/(MAX('02 (ind)'!CH$6:CH$37)-MIN('02 (ind)'!CH$6:CH$37))),ABS(-100+(100*(('02 (ind)'!CH27-MIN('02 (ind)'!CH$6:CH$37))/(MAX('02 (ind)'!CH$6:CH$37)-MIN('02 (ind)'!CH$6:CH$37))))))</f>
        <v>15.237861707293934</v>
      </c>
      <c r="CI28" s="75">
        <f>IF('02 (ind)'!CI$1="si",100*(('02 (ind)'!CI27-MIN('02 (ind)'!CI$6:CI$37))/(MAX('02 (ind)'!CI$6:CI$37)-MIN('02 (ind)'!CI$6:CI$37))),ABS(-100+(100*(('02 (ind)'!CI27-MIN('02 (ind)'!CI$6:CI$37))/(MAX('02 (ind)'!CI$6:CI$37)-MIN('02 (ind)'!CI$6:CI$37))))))</f>
        <v>33.703791467886077</v>
      </c>
      <c r="CJ28" s="75">
        <f>IF('02 (ind)'!CJ$1="si",100*(('02 (ind)'!CJ27-MIN('02 (ind)'!CJ$6:CJ$37))/(MAX('02 (ind)'!CJ$6:CJ$37)-MIN('02 (ind)'!CJ$6:CJ$37))),ABS(-100+(100*(('02 (ind)'!CJ27-MIN('02 (ind)'!CJ$6:CJ$37))/(MAX('02 (ind)'!CJ$6:CJ$37)-MIN('02 (ind)'!CJ$6:CJ$37))))))</f>
        <v>98.849046332668664</v>
      </c>
      <c r="CK28" s="75">
        <f>IF('02 (ind)'!CK$1="si",100*(('02 (ind)'!CK27-MIN('02 (ind)'!CK$6:CK$37))/(MAX('02 (ind)'!CK$6:CK$37)-MIN('02 (ind)'!CK$6:CK$37))),ABS(-100+(100*(('02 (ind)'!CK27-MIN('02 (ind)'!CK$6:CK$37))/(MAX('02 (ind)'!CK$6:CK$37)-MIN('02 (ind)'!CK$6:CK$37))))))</f>
        <v>48.010700587388996</v>
      </c>
      <c r="CL28" s="75">
        <f>IF('02 (ind)'!CL$1="si",100*(('02 (ind)'!CL27-MIN('02 (ind)'!CL$6:CL$37))/(MAX('02 (ind)'!CL$6:CL$37)-MIN('02 (ind)'!CL$6:CL$37))),ABS(-100+(100*(('02 (ind)'!CL27-MIN('02 (ind)'!CL$6:CL$37))/(MAX('02 (ind)'!CL$6:CL$37)-MIN('02 (ind)'!CL$6:CL$37))))))</f>
        <v>19.747265701906201</v>
      </c>
      <c r="CM28" s="75">
        <f>IF('02 (ind)'!CM$1="si",100*(('02 (ind)'!CM27-MIN('02 (ind)'!CM$6:CM$37))/(MAX('02 (ind)'!CM$6:CM$37)-MIN('02 (ind)'!CM$6:CM$37))),ABS(-100+(100*(('02 (ind)'!CM27-MIN('02 (ind)'!CM$6:CM$37))/(MAX('02 (ind)'!CM$6:CM$37)-MIN('02 (ind)'!CM$6:CM$37))))))</f>
        <v>30.763844167142949</v>
      </c>
    </row>
    <row r="29" spans="1:91">
      <c r="A29" s="18" t="s">
        <v>227</v>
      </c>
      <c r="B29" s="87">
        <f>IF('02 (ind)'!B$1="si",100*(('02 (ind)'!B28-MIN('02 (ind)'!B$6:B$37))/(MAX('02 (ind)'!B$6:B$37)-MIN('02 (ind)'!B$6:B$37))),ABS(-100+(100*(('02 (ind)'!B28-MIN('02 (ind)'!B$6:B$37))/(MAX('02 (ind)'!B$6:B$37)-MIN('02 (ind)'!B$6:B$37))))))</f>
        <v>4.3154284862204451</v>
      </c>
      <c r="C29" s="87">
        <f>IF('02 (ind)'!C$1="si",100*(('02 (ind)'!C28-MIN('02 (ind)'!C$6:C$37))/(MAX('02 (ind)'!C$6:C$37)-MIN('02 (ind)'!C$6:C$37))),ABS(-100+(100*(('02 (ind)'!C28-MIN('02 (ind)'!C$6:C$37))/(MAX('02 (ind)'!C$6:C$37)-MIN('02 (ind)'!C$6:C$37))))))</f>
        <v>37.639460698583413</v>
      </c>
      <c r="D29" s="87">
        <f>IF('02 (ind)'!D$1="si",100*(('02 (ind)'!D28-MIN('02 (ind)'!D$6:D$37))/(MAX('02 (ind)'!D$6:D$37)-MIN('02 (ind)'!D$6:D$37))),ABS(-100+(100*(('02 (ind)'!D28-MIN('02 (ind)'!D$6:D$37))/(MAX('02 (ind)'!D$6:D$37)-MIN('02 (ind)'!D$6:D$37))))))</f>
        <v>33.595971762795557</v>
      </c>
      <c r="E29" s="87">
        <f>IF('02 (ind)'!E$1="si",100*(('02 (ind)'!E28-MIN('02 (ind)'!E$6:E$37))/(MAX('02 (ind)'!E$6:E$37)-MIN('02 (ind)'!E$6:E$37))),ABS(-100+(100*(('02 (ind)'!E28-MIN('02 (ind)'!E$6:E$37))/(MAX('02 (ind)'!E$6:E$37)-MIN('02 (ind)'!E$6:E$37))))))</f>
        <v>52.054794520547951</v>
      </c>
      <c r="F29" s="87">
        <f>IF('02 (ind)'!F$1="si",100*(('02 (ind)'!F28-MIN('02 (ind)'!F$6:F$37))/(MAX('02 (ind)'!F$6:F$37)-MIN('02 (ind)'!F$6:F$37))),ABS(-100+(100*(('02 (ind)'!F28-MIN('02 (ind)'!F$6:F$37))/(MAX('02 (ind)'!F$6:F$37)-MIN('02 (ind)'!F$6:F$37))))))</f>
        <v>97.517730496453893</v>
      </c>
      <c r="G29" s="87">
        <f>IF('02 (ind)'!G$1="si",100*(('02 (ind)'!G28-MIN('02 (ind)'!G$6:G$37))/(MAX('02 (ind)'!G$6:G$37)-MIN('02 (ind)'!G$6:G$37))),ABS(-100+(100*(('02 (ind)'!G28-MIN('02 (ind)'!G$6:G$37))/(MAX('02 (ind)'!G$6:G$37)-MIN('02 (ind)'!G$6:G$37))))))</f>
        <v>74.27385892116186</v>
      </c>
      <c r="H29" s="87">
        <f>IF('02 (ind)'!H$1="si",100*(('02 (ind)'!H28-MIN('02 (ind)'!H$6:H$37))/(MAX('02 (ind)'!H$6:H$37)-MIN('02 (ind)'!H$6:H$37))),ABS(-100+(100*(('02 (ind)'!H28-MIN('02 (ind)'!H$6:H$37))/(MAX('02 (ind)'!H$6:H$37)-MIN('02 (ind)'!H$6:H$37))))))</f>
        <v>40.083507306889331</v>
      </c>
      <c r="I29" s="87">
        <f>IF('02 (ind)'!I$1="si",100*(('02 (ind)'!I28-MIN('02 (ind)'!I$6:I$37))/(MAX('02 (ind)'!I$6:I$37)-MIN('02 (ind)'!I$6:I$37))),ABS(-100+(100*(('02 (ind)'!I28-MIN('02 (ind)'!I$6:I$37))/(MAX('02 (ind)'!I$6:I$37)-MIN('02 (ind)'!I$6:I$37))))))</f>
        <v>92</v>
      </c>
      <c r="J29" s="87">
        <f>IF('02 (ind)'!J$1="si",100*(('02 (ind)'!J28-MIN('02 (ind)'!J$6:J$37))/(MAX('02 (ind)'!J$6:J$37)-MIN('02 (ind)'!J$6:J$37))),ABS(-100+(100*(('02 (ind)'!J28-MIN('02 (ind)'!J$6:J$37))/(MAX('02 (ind)'!J$6:J$37)-MIN('02 (ind)'!J$6:J$37))))))</f>
        <v>79.683544303797476</v>
      </c>
      <c r="K29" s="87">
        <f>IF('02 (ind)'!K$1="si",100*(('02 (ind)'!K28-MIN('02 (ind)'!K$6:K$37))/(MAX('02 (ind)'!K$6:K$37)-MIN('02 (ind)'!K$6:K$37))),ABS(-100+(100*(('02 (ind)'!K28-MIN('02 (ind)'!K$6:K$37))/(MAX('02 (ind)'!K$6:K$37)-MIN('02 (ind)'!K$6:K$37))))))</f>
        <v>100</v>
      </c>
      <c r="L29" s="87">
        <f>IF('02 (ind)'!L$1="si",100*(('02 (ind)'!L28-MIN('02 (ind)'!L$6:L$37))/(MAX('02 (ind)'!L$6:L$37)-MIN('02 (ind)'!L$6:L$37))),ABS(-100+(100*(('02 (ind)'!L28-MIN('02 (ind)'!L$6:L$37))/(MAX('02 (ind)'!L$6:L$37)-MIN('02 (ind)'!L$6:L$37))))))</f>
        <v>72.597111700991576</v>
      </c>
      <c r="M29" s="87">
        <f>IF('02 (ind)'!M$1="si",100*(('02 (ind)'!M28-MIN('02 (ind)'!M$6:M$37))/(MAX('02 (ind)'!M$6:M$37)-MIN('02 (ind)'!M$6:M$37))),ABS(-100+(100*(('02 (ind)'!M28-MIN('02 (ind)'!M$6:M$37))/(MAX('02 (ind)'!M$6:M$37)-MIN('02 (ind)'!M$6:M$37))))))</f>
        <v>0.60885232588461136</v>
      </c>
      <c r="N29" s="87">
        <f>IF('02 (ind)'!N$1="si",100*(('02 (ind)'!N28-MIN('02 (ind)'!N$6:N$37))/(MAX('02 (ind)'!N$6:N$37)-MIN('02 (ind)'!N$6:N$37))),ABS(-100+(100*(('02 (ind)'!N28-MIN('02 (ind)'!N$6:N$37))/(MAX('02 (ind)'!N$6:N$37)-MIN('02 (ind)'!N$6:N$37))))))</f>
        <v>100</v>
      </c>
      <c r="O29" s="87">
        <f>IF('02 (ind)'!O$1="si",100*(('02 (ind)'!O28-MIN('02 (ind)'!O$6:O$37))/(MAX('02 (ind)'!O$6:O$37)-MIN('02 (ind)'!O$6:O$37))),ABS(-100+(100*(('02 (ind)'!O28-MIN('02 (ind)'!O$6:O$37))/(MAX('02 (ind)'!O$6:O$37)-MIN('02 (ind)'!O$6:O$37))))))</f>
        <v>96.739130434782609</v>
      </c>
      <c r="P29" s="87">
        <f>IF('02 (ind)'!P$1="si",100*(('02 (ind)'!P28-MIN('02 (ind)'!P$6:P$37))/(MAX('02 (ind)'!P$6:P$37)-MIN('02 (ind)'!P$6:P$37))),ABS(-100+(100*(('02 (ind)'!P28-MIN('02 (ind)'!P$6:P$37))/(MAX('02 (ind)'!P$6:P$37)-MIN('02 (ind)'!P$6:P$37))))))</f>
        <v>16.795588623999127</v>
      </c>
      <c r="Q29" s="87">
        <f>IF('02 (ind)'!Q$1="si",100*(('02 (ind)'!Q28-MIN('02 (ind)'!Q$6:Q$37))/(MAX('02 (ind)'!Q$6:Q$37)-MIN('02 (ind)'!Q$6:Q$37))),ABS(-100+(100*(('02 (ind)'!Q28-MIN('02 (ind)'!Q$6:Q$37))/(MAX('02 (ind)'!Q$6:Q$37)-MIN('02 (ind)'!Q$6:Q$37))))))</f>
        <v>15.271062158637275</v>
      </c>
      <c r="R29" s="87">
        <f>IF('02 (ind)'!R$1="si",100*(('02 (ind)'!R28-MIN('02 (ind)'!R$6:R$37))/(MAX('02 (ind)'!R$6:R$37)-MIN('02 (ind)'!R$6:R$37))),ABS(-100+(100*(('02 (ind)'!R28-MIN('02 (ind)'!R$6:R$37))/(MAX('02 (ind)'!R$6:R$37)-MIN('02 (ind)'!R$6:R$37))))))</f>
        <v>0.43308867510776716</v>
      </c>
      <c r="S29" s="75">
        <f>ABS(ABS(('02 (ind)'!S28-((MAX('02 (ind)'!S$6:S$37)+MIN('02 (ind)'!S$6:S$37))/2))/(((MAX('02 (ind)'!S$6:S$37)+MIN('02 (ind)'!S$6:S$37))/2)-MAX('02 (ind)'!S$6:S$37))*100)-100)</f>
        <v>6.2438854883847341</v>
      </c>
      <c r="T29" s="75">
        <f>IF('02 (ind)'!T$1="si",100*(('02 (ind)'!T28-MIN('02 (ind)'!T$6:T$37))/(MAX('02 (ind)'!T$6:T$37)-MIN('02 (ind)'!T$6:T$37))),ABS(-100+(100*(('02 (ind)'!T28-MIN('02 (ind)'!T$6:T$37))/(MAX('02 (ind)'!T$6:T$37)-MIN('02 (ind)'!T$6:T$37))))))</f>
        <v>11.359722610071675</v>
      </c>
      <c r="U29" s="75">
        <f>IF('02 (ind)'!U$1="si",100*(('02 (ind)'!U28-MIN('02 (ind)'!U$6:U$37))/(MAX('02 (ind)'!U$6:U$37)-MIN('02 (ind)'!U$6:U$37))),ABS(-100+(100*(('02 (ind)'!U28-MIN('02 (ind)'!U$6:U$37))/(MAX('02 (ind)'!U$6:U$37)-MIN('02 (ind)'!U$6:U$37))))))</f>
        <v>0</v>
      </c>
      <c r="V29" s="75">
        <f>IF('02 (ind)'!V$1="si",100*(('02 (ind)'!V28-MIN('02 (ind)'!V$6:V$37))/(MAX('02 (ind)'!V$6:V$37)-MIN('02 (ind)'!V$6:V$37))),ABS(-100+(100*(('02 (ind)'!V28-MIN('02 (ind)'!V$6:V$37))/(MAX('02 (ind)'!V$6:V$37)-MIN('02 (ind)'!V$6:V$37))))))</f>
        <v>95.027624309392266</v>
      </c>
      <c r="W29" s="75">
        <f>IF('02 (ind)'!W$1="si",100*(('02 (ind)'!W28-MIN('02 (ind)'!W$6:W$37))/(MAX('02 (ind)'!W$6:W$37)-MIN('02 (ind)'!W$6:W$37))),ABS(-100+(100*(('02 (ind)'!W28-MIN('02 (ind)'!W$6:W$37))/(MAX('02 (ind)'!W$6:W$37)-MIN('02 (ind)'!W$6:W$37))))))</f>
        <v>60.090675027058261</v>
      </c>
      <c r="X29" s="75">
        <f>IF('02 (ind)'!X$1="si",100*(('02 (ind)'!X28-MIN('02 (ind)'!X$6:X$37))/(MAX('02 (ind)'!X$6:X$37)-MIN('02 (ind)'!X$6:X$37))),ABS(-100+(100*(('02 (ind)'!X28-MIN('02 (ind)'!X$6:X$37))/(MAX('02 (ind)'!X$6:X$37)-MIN('02 (ind)'!X$6:X$37))))))</f>
        <v>75.79264924719557</v>
      </c>
      <c r="Y29" s="75">
        <f>IF('02 (ind)'!Y$1="si",100*(('02 (ind)'!Y28-MIN('02 (ind)'!Y$6:Y$37))/(MAX('02 (ind)'!Y$6:Y$37)-MIN('02 (ind)'!Y$6:Y$37))),ABS(-100+(100*(('02 (ind)'!Y28-MIN('02 (ind)'!Y$6:Y$37))/(MAX('02 (ind)'!Y$6:Y$37)-MIN('02 (ind)'!Y$6:Y$37))))))</f>
        <v>76.821927197413316</v>
      </c>
      <c r="Z29" s="75">
        <f>IF('02 (ind)'!Z$1="si",100*(('02 (ind)'!Z28-MIN('02 (ind)'!Z$6:Z$37))/(MAX('02 (ind)'!Z$6:Z$37)-MIN('02 (ind)'!Z$6:Z$37))),ABS(-100+(100*(('02 (ind)'!Z28-MIN('02 (ind)'!Z$6:Z$37))/(MAX('02 (ind)'!Z$6:Z$37)-MIN('02 (ind)'!Z$6:Z$37))))))</f>
        <v>27.211153179935948</v>
      </c>
      <c r="AA29" s="75">
        <f>IF('02 (ind)'!AA$1="si",100*(('02 (ind)'!AA28-MIN('02 (ind)'!AA$6:AA$37))/(MAX('02 (ind)'!AA$6:AA$37)-MIN('02 (ind)'!AA$6:AA$37))),ABS(-100+(100*(('02 (ind)'!AA28-MIN('02 (ind)'!AA$6:AA$37))/(MAX('02 (ind)'!AA$6:AA$37)-MIN('02 (ind)'!AA$6:AA$37))))))</f>
        <v>91.324519585580418</v>
      </c>
      <c r="AB29" s="75">
        <f>IF('02 (ind)'!AB$1="si",100*(('02 (ind)'!AB28-MIN('02 (ind)'!AB$6:AB$37))/(MAX('02 (ind)'!AB$6:AB$37)-MIN('02 (ind)'!AB$6:AB$37))),ABS(-100+(100*(('02 (ind)'!AB28-MIN('02 (ind)'!AB$6:AB$37))/(MAX('02 (ind)'!AB$6:AB$37)-MIN('02 (ind)'!AB$6:AB$37))))))</f>
        <v>21.987896690845485</v>
      </c>
      <c r="AC29" s="75">
        <f>IF('02 (ind)'!AC$1="si",100*(('02 (ind)'!AC28-MIN('02 (ind)'!AC$6:AC$37))/(MAX('02 (ind)'!AC$6:AC$37)-MIN('02 (ind)'!AC$6:AC$37))),ABS(-100+(100*(('02 (ind)'!AC28-MIN('02 (ind)'!AC$6:AC$37))/(MAX('02 (ind)'!AC$6:AC$37)-MIN('02 (ind)'!AC$6:AC$37))))))</f>
        <v>100</v>
      </c>
      <c r="AD29" s="75">
        <f>IF('02 (ind)'!AD$1="si",100*(('02 (ind)'!AD28-MIN('02 (ind)'!AD$6:AD$37))/(MAX('02 (ind)'!AD$6:AD$37)-MIN('02 (ind)'!AD$6:AD$37))),ABS(-100+(100*(('02 (ind)'!AD28-MIN('02 (ind)'!AD$6:AD$37))/(MAX('02 (ind)'!AD$6:AD$37)-MIN('02 (ind)'!AD$6:AD$37))))))</f>
        <v>100</v>
      </c>
      <c r="AE29" s="75">
        <f>IF('02 (ind)'!AE$1="si",100*(('02 (ind)'!AE28-MIN('02 (ind)'!AE$6:AE$37))/(MAX('02 (ind)'!AE$6:AE$37)-MIN('02 (ind)'!AE$6:AE$37))),ABS(-100+(100*(('02 (ind)'!AE28-MIN('02 (ind)'!AE$6:AE$37))/(MAX('02 (ind)'!AE$6:AE$37)-MIN('02 (ind)'!AE$6:AE$37))))))</f>
        <v>47.519888823755068</v>
      </c>
      <c r="AF29" s="75">
        <f>IF('02 (ind)'!AF$1="si",100*(('02 (ind)'!AF28-MIN('02 (ind)'!AF$6:AF$37))/(MAX('02 (ind)'!AF$6:AF$37)-MIN('02 (ind)'!AF$6:AF$37))),ABS(-100+(100*(('02 (ind)'!AF28-MIN('02 (ind)'!AF$6:AF$37))/(MAX('02 (ind)'!AF$6:AF$37)-MIN('02 (ind)'!AF$6:AF$37))))))</f>
        <v>80.327868852459005</v>
      </c>
      <c r="AG29" s="75">
        <f>IF('02 (ind)'!AG$1="si",100*(('02 (ind)'!AG28-MIN('02 (ind)'!AG$6:AG$37))/(MAX('02 (ind)'!AG$6:AG$37)-MIN('02 (ind)'!AG$6:AG$37))),ABS(-100+(100*(('02 (ind)'!AG28-MIN('02 (ind)'!AG$6:AG$37))/(MAX('02 (ind)'!AG$6:AG$37)-MIN('02 (ind)'!AG$6:AG$37))))))</f>
        <v>41.825095057034225</v>
      </c>
      <c r="AH29" s="75">
        <f>IF('02 (ind)'!AH$1="si",100*(('02 (ind)'!AH28-MIN('02 (ind)'!AH$6:AH$37))/(MAX('02 (ind)'!AH$6:AH$37)-MIN('02 (ind)'!AH$6:AH$37))),ABS(-100+(100*(('02 (ind)'!AH28-MIN('02 (ind)'!AH$6:AH$37))/(MAX('02 (ind)'!AH$6:AH$37)-MIN('02 (ind)'!AH$6:AH$37))))))</f>
        <v>27.848101265822784</v>
      </c>
      <c r="AI29" s="75">
        <f>IF('02 (ind)'!AI$1="si",100*(('02 (ind)'!AI28-MIN('02 (ind)'!AI$6:AI$37))/(MAX('02 (ind)'!AI$6:AI$37)-MIN('02 (ind)'!AI$6:AI$37))),ABS(-100+(100*(('02 (ind)'!AI28-MIN('02 (ind)'!AI$6:AI$37))/(MAX('02 (ind)'!AI$6:AI$37)-MIN('02 (ind)'!AI$6:AI$37))))))</f>
        <v>0.82677018401702063</v>
      </c>
      <c r="AJ29" s="75">
        <f>IF('02 (ind)'!AJ$1="si",100*(('02 (ind)'!AJ28-MIN('02 (ind)'!AJ$6:AJ$37))/(MAX('02 (ind)'!AJ$6:AJ$37)-MIN('02 (ind)'!AJ$6:AJ$37))),ABS(-100+(100*(('02 (ind)'!AJ28-MIN('02 (ind)'!AJ$6:AJ$37))/(MAX('02 (ind)'!AJ$6:AJ$37)-MIN('02 (ind)'!AJ$6:AJ$37))))))</f>
        <v>73.429228998849268</v>
      </c>
      <c r="AK29" s="75">
        <f>IF('02 (ind)'!AK$1="si",100*(('02 (ind)'!AK28-MIN('02 (ind)'!AK$6:AK$37))/(MAX('02 (ind)'!AK$6:AK$37)-MIN('02 (ind)'!AK$6:AK$37))),ABS(-100+(100*(('02 (ind)'!AK28-MIN('02 (ind)'!AK$6:AK$37))/(MAX('02 (ind)'!AK$6:AK$37)-MIN('02 (ind)'!AK$6:AK$37))))))</f>
        <v>10.919658012219839</v>
      </c>
      <c r="AL29" s="75">
        <f>IF('02 (ind)'!AL$1="si",100*(('02 (ind)'!AL28-MIN('02 (ind)'!AL$6:AL$37))/(MAX('02 (ind)'!AL$6:AL$37)-MIN('02 (ind)'!AL$6:AL$37))),ABS(-100+(100*(('02 (ind)'!AL28-MIN('02 (ind)'!AL$6:AL$37))/(MAX('02 (ind)'!AL$6:AL$37)-MIN('02 (ind)'!AL$6:AL$37))))))</f>
        <v>78.553703488783484</v>
      </c>
      <c r="AM29" s="75">
        <f>IF('02 (ind)'!AM$1="si",100*(('02 (ind)'!AM28-MIN('02 (ind)'!AM$6:AM$37))/(MAX('02 (ind)'!AM$6:AM$37)-MIN('02 (ind)'!AM$6:AM$37))),ABS(-100+(100*(('02 (ind)'!AM28-MIN('02 (ind)'!AM$6:AM$37))/(MAX('02 (ind)'!AM$6:AM$37)-MIN('02 (ind)'!AM$6:AM$37))))))</f>
        <v>91.976401234460369</v>
      </c>
      <c r="AN29" s="75">
        <f>IF('02 (ind)'!AN$1="si",100*(('02 (ind)'!AN28-MIN('02 (ind)'!AN$6:AN$37))/(MAX('02 (ind)'!AN$6:AN$37)-MIN('02 (ind)'!AN$6:AN$37))),ABS(-100+(100*(('02 (ind)'!AN28-MIN('02 (ind)'!AN$6:AN$37))/(MAX('02 (ind)'!AN$6:AN$37)-MIN('02 (ind)'!AN$6:AN$37))))))</f>
        <v>66.133382440136216</v>
      </c>
      <c r="AO29" s="75">
        <f>IF('02 (ind)'!AO$1="si",100*(('02 (ind)'!AO28-MIN('02 (ind)'!AO$6:AO$37))/(MAX('02 (ind)'!AO$6:AO$37)-MIN('02 (ind)'!AO$6:AO$37))),ABS(-100+(100*(('02 (ind)'!AO28-MIN('02 (ind)'!AO$6:AO$37))/(MAX('02 (ind)'!AO$6:AO$37)-MIN('02 (ind)'!AO$6:AO$37))))))</f>
        <v>68.887715589350734</v>
      </c>
      <c r="AP29" s="75">
        <f>IF('02 (ind)'!AP$1="si",100*(('02 (ind)'!AP28-MIN('02 (ind)'!AP$6:AP$37))/(MAX('02 (ind)'!AP$6:AP$37)-MIN('02 (ind)'!AP$6:AP$37))),ABS(-100+(100*(('02 (ind)'!AP28-MIN('02 (ind)'!AP$6:AP$37))/(MAX('02 (ind)'!AP$6:AP$37)-MIN('02 (ind)'!AP$6:AP$37))))))</f>
        <v>57.937095405976727</v>
      </c>
      <c r="AQ29" s="75">
        <f>IF('02 (ind)'!AQ$1="si",100*(('02 (ind)'!AQ28-MIN('02 (ind)'!AQ$6:AQ$37))/(MAX('02 (ind)'!AQ$6:AQ$37)-MIN('02 (ind)'!AQ$6:AQ$37))),ABS(-100+(100*(('02 (ind)'!AQ28-MIN('02 (ind)'!AQ$6:AQ$37))/(MAX('02 (ind)'!AQ$6:AQ$37)-MIN('02 (ind)'!AQ$6:AQ$37))))))</f>
        <v>14.89615866033718</v>
      </c>
      <c r="AR29" s="75">
        <f>IF('02 (ind)'!AR$1="si",100*(('02 (ind)'!AR28-MIN('02 (ind)'!AR$6:AR$37))/(MAX('02 (ind)'!AR$6:AR$37)-MIN('02 (ind)'!AR$6:AR$37))),ABS(-100+(100*(('02 (ind)'!AR28-MIN('02 (ind)'!AR$6:AR$37))/(MAX('02 (ind)'!AR$6:AR$37)-MIN('02 (ind)'!AR$6:AR$37))))))</f>
        <v>43.149701104516922</v>
      </c>
      <c r="AS29" s="75">
        <f>IF('02 (ind)'!AS$1="si",100*(('02 (ind)'!AS28-MIN('02 (ind)'!AS$6:AS$37))/(MAX('02 (ind)'!AS$6:AS$37)-MIN('02 (ind)'!AS$6:AS$37))),ABS(-100+(100*(('02 (ind)'!AS28-MIN('02 (ind)'!AS$6:AS$37))/(MAX('02 (ind)'!AS$6:AS$37)-MIN('02 (ind)'!AS$6:AS$37))))))</f>
        <v>12.761437724097561</v>
      </c>
      <c r="AT29" s="75">
        <f>IF('02 (ind)'!AT$1="si",100*(('02 (ind)'!AT28-MIN('02 (ind)'!AT$6:AT$37))/(MAX('02 (ind)'!AT$6:AT$37)-MIN('02 (ind)'!AT$6:AT$37))),ABS(-100+(100*(('02 (ind)'!AT28-MIN('02 (ind)'!AT$6:AT$37))/(MAX('02 (ind)'!AT$6:AT$37)-MIN('02 (ind)'!AT$6:AT$37))))))</f>
        <v>0</v>
      </c>
      <c r="AU29" s="75">
        <f>IF('02 (ind)'!AU$1="si",100*(('02 (ind)'!AU28-MIN('02 (ind)'!AU$6:AU$37))/(MAX('02 (ind)'!AU$6:AU$37)-MIN('02 (ind)'!AU$6:AU$37))),ABS(-100+(100*(('02 (ind)'!AU28-MIN('02 (ind)'!AU$6:AU$37))/(MAX('02 (ind)'!AU$6:AU$37)-MIN('02 (ind)'!AU$6:AU$37))))))</f>
        <v>57.49235474006116</v>
      </c>
      <c r="AV29" s="75">
        <f>IF('02 (ind)'!AV$1="si",100*(('02 (ind)'!AV28-MIN('02 (ind)'!AV$6:AV$37))/(MAX('02 (ind)'!AV$6:AV$37)-MIN('02 (ind)'!AV$6:AV$37))),ABS(-100+(100*(('02 (ind)'!AV28-MIN('02 (ind)'!AV$6:AV$37))/(MAX('02 (ind)'!AV$6:AV$37)-MIN('02 (ind)'!AV$6:AV$37))))))</f>
        <v>74.870017331022524</v>
      </c>
      <c r="AW29" s="75">
        <f>IF('02 (ind)'!AW$1="si",100*(('02 (ind)'!AW28-MIN('02 (ind)'!AW$6:AW$37))/(MAX('02 (ind)'!AW$6:AW$37)-MIN('02 (ind)'!AW$6:AW$37))),ABS(-100+(100*(('02 (ind)'!AW28-MIN('02 (ind)'!AW$6:AW$37))/(MAX('02 (ind)'!AW$6:AW$37)-MIN('02 (ind)'!AW$6:AW$37))))))</f>
        <v>81.026438569206846</v>
      </c>
      <c r="AX29" s="75">
        <f>IF('02 (ind)'!AX$1="si",100*(('02 (ind)'!AX28-MIN('02 (ind)'!AX$6:AX$37))/(MAX('02 (ind)'!AX$6:AX$37)-MIN('02 (ind)'!AX$6:AX$37))),ABS(-100+(100*(('02 (ind)'!AX28-MIN('02 (ind)'!AX$6:AX$37))/(MAX('02 (ind)'!AX$6:AX$37)-MIN('02 (ind)'!AX$6:AX$37))))))</f>
        <v>9.0329796375132485</v>
      </c>
      <c r="AY29" s="75">
        <f>IF('02 (ind)'!AY$1="si",100*(('02 (ind)'!AY28-MIN('02 (ind)'!AY$6:AY$37))/(MAX('02 (ind)'!AY$6:AY$37)-MIN('02 (ind)'!AY$6:AY$37))),ABS(-100+(100*(('02 (ind)'!AY28-MIN('02 (ind)'!AY$6:AY$37))/(MAX('02 (ind)'!AY$6:AY$37)-MIN('02 (ind)'!AY$6:AY$37))))))</f>
        <v>54.234062797335945</v>
      </c>
      <c r="AZ29" s="75">
        <f>IF('02 (ind)'!AZ$1="si",100*(('02 (ind)'!AZ28-MIN('02 (ind)'!AZ$6:AZ$37))/(MAX('02 (ind)'!AZ$6:AZ$37)-MIN('02 (ind)'!AZ$6:AZ$37))),ABS(-100+(100*(('02 (ind)'!AZ28-MIN('02 (ind)'!AZ$6:AZ$37))/(MAX('02 (ind)'!AZ$6:AZ$37)-MIN('02 (ind)'!AZ$6:AZ$37))))))</f>
        <v>7.7321527896811464</v>
      </c>
      <c r="BA29" s="75">
        <f>IF('02 (ind)'!BA$1="si",100*(('02 (ind)'!BA28-MIN('02 (ind)'!BA$6:BA$37))/(MAX('02 (ind)'!BA$6:BA$37)-MIN('02 (ind)'!BA$6:BA$37))),ABS(-100+(100*(('02 (ind)'!BA28-MIN('02 (ind)'!BA$6:BA$37))/(MAX('02 (ind)'!BA$6:BA$37)-MIN('02 (ind)'!BA$6:BA$37))))))</f>
        <v>22.242990822765876</v>
      </c>
      <c r="BB29" s="75">
        <f>IF('02 (ind)'!BB$1="si",100*(('02 (ind)'!BB28-MIN('02 (ind)'!BB$6:BB$37))/(MAX('02 (ind)'!BB$6:BB$37)-MIN('02 (ind)'!BB$6:BB$37))),ABS(-100+(100*(('02 (ind)'!BB28-MIN('02 (ind)'!BB$6:BB$37))/(MAX('02 (ind)'!BB$6:BB$37)-MIN('02 (ind)'!BB$6:BB$37))))))</f>
        <v>26.212991824745437</v>
      </c>
      <c r="BC29" s="75">
        <f>IF('02 (ind)'!BC$1="si",100*(('02 (ind)'!BC28-MIN('02 (ind)'!BC$6:BC$37))/(MAX('02 (ind)'!BC$6:BC$37)-MIN('02 (ind)'!BC$6:BC$37))),ABS(-100+(100*(('02 (ind)'!BC28-MIN('02 (ind)'!BC$6:BC$37))/(MAX('02 (ind)'!BC$6:BC$37)-MIN('02 (ind)'!BC$6:BC$37))))))</f>
        <v>10.009065799045548</v>
      </c>
      <c r="BD29" s="75">
        <f>IF('02 (ind)'!BD$1="si",100*(('02 (ind)'!BD28-MIN('02 (ind)'!BD$6:BD$37))/(MAX('02 (ind)'!BD$6:BD$37)-MIN('02 (ind)'!BD$6:BD$37))),ABS(-100+(100*(('02 (ind)'!BD28-MIN('02 (ind)'!BD$6:BD$37))/(MAX('02 (ind)'!BD$6:BD$37)-MIN('02 (ind)'!BD$6:BD$37))))))</f>
        <v>83.478563716209209</v>
      </c>
      <c r="BE29" s="75">
        <f>IF('02 (ind)'!BE$1="si",100*(('02 (ind)'!BE28-MIN('02 (ind)'!BE$6:BE$37))/(MAX('02 (ind)'!BE$6:BE$37)-MIN('02 (ind)'!BE$6:BE$37))),ABS(-100+(100*(('02 (ind)'!BE28-MIN('02 (ind)'!BE$6:BE$37))/(MAX('02 (ind)'!BE$6:BE$37)-MIN('02 (ind)'!BE$6:BE$37))))))</f>
        <v>100</v>
      </c>
      <c r="BF29" s="75">
        <f>IF('02 (ind)'!BF$1="si",100*(('02 (ind)'!BF28-MIN('02 (ind)'!BF$6:BF$37))/(MAX('02 (ind)'!BF$6:BF$37)-MIN('02 (ind)'!BF$6:BF$37))),ABS(-100+(100*(('02 (ind)'!BF28-MIN('02 (ind)'!BF$6:BF$37))/(MAX('02 (ind)'!BF$6:BF$37)-MIN('02 (ind)'!BF$6:BF$37))))))</f>
        <v>32.725995097597064</v>
      </c>
      <c r="BG29" s="75">
        <f>IF('02 (ind)'!BG$1="si",100*(('02 (ind)'!BG28-MIN('02 (ind)'!BG$6:BG$37))/(MAX('02 (ind)'!BG$6:BG$37)-MIN('02 (ind)'!BG$6:BG$37))),ABS(-100+(100*(('02 (ind)'!BG28-MIN('02 (ind)'!BG$6:BG$37))/(MAX('02 (ind)'!BG$6:BG$37)-MIN('02 (ind)'!BG$6:BG$37))))))</f>
        <v>15.300587623278677</v>
      </c>
      <c r="BH29" s="75">
        <f>IF('02 (ind)'!BH$1="si",100*(('02 (ind)'!BH28-MIN('02 (ind)'!BH$6:BH$37))/(MAX('02 (ind)'!BH$6:BH$37)-MIN('02 (ind)'!BH$6:BH$37))),ABS(-100+(100*(('02 (ind)'!BH28-MIN('02 (ind)'!BH$6:BH$37))/(MAX('02 (ind)'!BH$6:BH$37)-MIN('02 (ind)'!BH$6:BH$37))))))</f>
        <v>22.683721236720793</v>
      </c>
      <c r="BI29" s="75">
        <f>IF('02 (ind)'!BI$1="si",100*(('02 (ind)'!BI28-MIN('02 (ind)'!BI$6:BI$37))/(MAX('02 (ind)'!BI$6:BI$37)-MIN('02 (ind)'!BI$6:BI$37))),ABS(-100+(100*(('02 (ind)'!BI28-MIN('02 (ind)'!BI$6:BI$37))/(MAX('02 (ind)'!BI$6:BI$37)-MIN('02 (ind)'!BI$6:BI$37))))))</f>
        <v>86.204767520175466</v>
      </c>
      <c r="BJ29" s="75">
        <f>IF('02 (ind)'!BJ$1="si",100*(('02 (ind)'!BJ28-MIN('02 (ind)'!BJ$6:BJ$37))/(MAX('02 (ind)'!BJ$6:BJ$37)-MIN('02 (ind)'!BJ$6:BJ$37))),ABS(-100+(100*(('02 (ind)'!BJ28-MIN('02 (ind)'!BJ$6:BJ$37))/(MAX('02 (ind)'!BJ$6:BJ$37)-MIN('02 (ind)'!BJ$6:BJ$37))))))</f>
        <v>15.20597359308476</v>
      </c>
      <c r="BK29" s="75">
        <f>IF('02 (ind)'!BK$1="si",100*(('02 (ind)'!BK28-MIN('02 (ind)'!BK$6:BK$37))/(MAX('02 (ind)'!BK$6:BK$37)-MIN('02 (ind)'!BK$6:BK$37))),ABS(-100+(100*(('02 (ind)'!BK28-MIN('02 (ind)'!BK$6:BK$37))/(MAX('02 (ind)'!BK$6:BK$37)-MIN('02 (ind)'!BK$6:BK$37))))))</f>
        <v>91.84194707141269</v>
      </c>
      <c r="BL29" s="75">
        <f>IF('02 (ind)'!BL$1="si",100*(('02 (ind)'!BL28-MIN('02 (ind)'!BL$6:BL$37))/(MAX('02 (ind)'!BL$6:BL$37)-MIN('02 (ind)'!BL$6:BL$37))),ABS(-100+(100*(('02 (ind)'!BL28-MIN('02 (ind)'!BL$6:BL$37))/(MAX('02 (ind)'!BL$6:BL$37)-MIN('02 (ind)'!BL$6:BL$37))))))</f>
        <v>63.636363636363633</v>
      </c>
      <c r="BM29" s="75">
        <f>IF('02 (ind)'!BM$1="si",100*(('02 (ind)'!BM28-MIN('02 (ind)'!BM$6:BM$37))/(MAX('02 (ind)'!BM$6:BM$37)-MIN('02 (ind)'!BM$6:BM$37))),ABS(-100+(100*(('02 (ind)'!BM28-MIN('02 (ind)'!BM$6:BM$37))/(MAX('02 (ind)'!BM$6:BM$37)-MIN('02 (ind)'!BM$6:BM$37))))))</f>
        <v>100</v>
      </c>
      <c r="BN29" s="75">
        <f>IF('02 (ind)'!BN$1="si",100*(('02 (ind)'!BN28-MIN('02 (ind)'!BN$6:BN$37))/(MAX('02 (ind)'!BN$6:BN$37)-MIN('02 (ind)'!BN$6:BN$37))),ABS(-100+(100*(('02 (ind)'!BN28-MIN('02 (ind)'!BN$6:BN$37))/(MAX('02 (ind)'!BN$6:BN$37)-MIN('02 (ind)'!BN$6:BN$37))))))</f>
        <v>35.89581478310896</v>
      </c>
      <c r="BO29" s="75">
        <f>IF('02 (ind)'!BO$1="si",100*(('02 (ind)'!BO28-MIN('02 (ind)'!BO$6:BO$37))/(MAX('02 (ind)'!BO$6:BO$37)-MIN('02 (ind)'!BO$6:BO$37))),ABS(-100+(100*(('02 (ind)'!BO28-MIN('02 (ind)'!BO$6:BO$37))/(MAX('02 (ind)'!BO$6:BO$37)-MIN('02 (ind)'!BO$6:BO$37))))))</f>
        <v>47.54084555533511</v>
      </c>
      <c r="BP29" s="75">
        <f>IF('02 (ind)'!BP$1="si",100*(('02 (ind)'!BP28-MIN('02 (ind)'!BP$6:BP$37))/(MAX('02 (ind)'!BP$6:BP$37)-MIN('02 (ind)'!BP$6:BP$37))),ABS(-100+(100*(('02 (ind)'!BP28-MIN('02 (ind)'!BP$6:BP$37))/(MAX('02 (ind)'!BP$6:BP$37)-MIN('02 (ind)'!BP$6:BP$37))))))</f>
        <v>36.077373044287228</v>
      </c>
      <c r="BQ29" s="75">
        <f>IF('02 (ind)'!BQ$1="si",100*(('02 (ind)'!BQ28-MIN('02 (ind)'!BQ$6:BQ$37))/(MAX('02 (ind)'!BQ$6:BQ$37)-MIN('02 (ind)'!BQ$6:BQ$37))),ABS(-100+(100*(('02 (ind)'!BQ28-MIN('02 (ind)'!BQ$6:BQ$37))/(MAX('02 (ind)'!BQ$6:BQ$37)-MIN('02 (ind)'!BQ$6:BQ$37))))))</f>
        <v>9.4829544299199178</v>
      </c>
      <c r="BR29" s="75">
        <f>IF('02 (ind)'!BR$1="si",100*(('02 (ind)'!BR28-MIN('02 (ind)'!BR$6:BR$37))/(MAX('02 (ind)'!BR$6:BR$37)-MIN('02 (ind)'!BR$6:BR$37))),ABS(-100+(100*(('02 (ind)'!BR28-MIN('02 (ind)'!BR$6:BR$37))/(MAX('02 (ind)'!BP$6:BP$37)-MIN('02 (ind)'!BR$6:BR$37))))))</f>
        <v>26.458210885153399</v>
      </c>
      <c r="BS29" s="75">
        <f>IF('02 (ind)'!BS$1="si",100*(('02 (ind)'!BS28-MIN('02 (ind)'!BS$6:BS$37))/(MAX('02 (ind)'!BS$6:BS$37)-MIN('02 (ind)'!BS$6:BS$37))),ABS(-100+(100*(('02 (ind)'!BS28-MIN('02 (ind)'!BS$6:BS$37))/(MAX('02 (ind)'!BQ$6:BQ$37)-MIN('02 (ind)'!BS$6:BS$37))))))</f>
        <v>38.203161806773302</v>
      </c>
      <c r="BT29" s="75">
        <f>IF('02 (ind)'!BT$1="si",100*(('02 (ind)'!BT28-MIN('02 (ind)'!BT$6:BT$37))/(MAX('02 (ind)'!BT$6:BT$37)-MIN('02 (ind)'!BT$6:BT$37))),ABS(-100+(100*(('02 (ind)'!BT28-MIN('02 (ind)'!BT$6:BT$37))/(MAX('02 (ind)'!BR$6:BR$37)-MIN('02 (ind)'!BT$6:BT$37))))))</f>
        <v>87.880848749999998</v>
      </c>
      <c r="BU29" s="75">
        <f>IF('02 (ind)'!BU$1="si",100*(('02 (ind)'!BU28-MIN('02 (ind)'!BU$6:BU$37))/(MAX('02 (ind)'!BU$6:BU$37)-MIN('02 (ind)'!BU$6:BU$37))),ABS(-100+(100*(('02 (ind)'!BU28-MIN('02 (ind)'!BU$6:BU$37))/(MAX('02 (ind)'!BU$6:BU$37)-MIN('02 (ind)'!BU$6:BU$37))))))</f>
        <v>0</v>
      </c>
      <c r="BV29" s="75">
        <f>IF('02 (ind)'!BV$1="si",100*(('02 (ind)'!BV28-MIN('02 (ind)'!BV$6:BV$37))/(MAX('02 (ind)'!BV$6:BV$37)-MIN('02 (ind)'!BV$6:BV$37))),ABS(-100+(100*(('02 (ind)'!BV28-MIN('02 (ind)'!BV$6:BV$37))/(MAX('02 (ind)'!BV$6:BV$37)-MIN('02 (ind)'!BV$6:BV$37))))))</f>
        <v>6.618084473527662</v>
      </c>
      <c r="BW29" s="75">
        <f>IF('02 (ind)'!BW$1="si",100*(('02 (ind)'!BW28-MIN('02 (ind)'!BW$6:BW$37))/(MAX('02 (ind)'!BW$6:BW$37)-MIN('02 (ind)'!BW$6:BW$37))),ABS(-100+(100*(('02 (ind)'!BW28-MIN('02 (ind)'!BW$6:BW$37))/(MAX('02 (ind)'!BW$6:BW$37)-MIN('02 (ind)'!BW$6:BW$37))))))</f>
        <v>65.625410158813494</v>
      </c>
      <c r="BX29" s="75">
        <f>IF('02 (ind)'!BX$1="si",100*(('02 (ind)'!BX28-MIN('02 (ind)'!BX$6:BX$37))/(MAX('02 (ind)'!BX$6:BX$37)-MIN('02 (ind)'!BX$6:BX$37))),ABS(-100+(100*(('02 (ind)'!BX28-MIN('02 (ind)'!BX$6:BX$37))/(MAX('02 (ind)'!BX$6:BX$37)-MIN('02 (ind)'!BX$6:BX$37))))))</f>
        <v>35.785339331577688</v>
      </c>
      <c r="BY29" s="75">
        <f>IF('02 (ind)'!BY$1="si",100*(('02 (ind)'!BY28-MIN('02 (ind)'!BY$6:BY$37))/(MAX('02 (ind)'!BY$6:BY$37)-MIN('02 (ind)'!BY$6:BY$37))),ABS(-100+(100*(('02 (ind)'!BY28-MIN('02 (ind)'!BY$6:BY$37))/(MAX('02 (ind)'!BY$6:BY$37)-MIN('02 (ind)'!BY$6:BY$37))))))</f>
        <v>7.6734428245353827</v>
      </c>
      <c r="BZ29" s="75">
        <f>IF('02 (ind)'!BZ$1="si",100*(('02 (ind)'!BZ28-MIN('02 (ind)'!BZ$6:BZ$37))/(MAX('02 (ind)'!BZ$6:BZ$37)-MIN('02 (ind)'!BZ$6:BZ$37))),ABS(-100+(100*(('02 (ind)'!BZ28-MIN('02 (ind)'!BZ$6:BZ$37))/(MAX('02 (ind)'!BZ$6:BZ$37)-MIN('02 (ind)'!BZ$6:BZ$37))))))</f>
        <v>99.093724280004679</v>
      </c>
      <c r="CA29" s="75">
        <f>IF('02 (ind)'!CA$1="si",100*(('02 (ind)'!CA28-MIN('02 (ind)'!CA$6:CA$37))/(MAX('02 (ind)'!CA$6:CA$37)-MIN('02 (ind)'!CA$6:CA$37))),ABS(-100+(100*(('02 (ind)'!CA28-MIN('02 (ind)'!CA$6:CA$37))/(MAX('02 (ind)'!CA$6:CA$37)-MIN('02 (ind)'!CA$6:CA$37))))))</f>
        <v>0</v>
      </c>
      <c r="CB29" s="75">
        <f>IF('02 (ind)'!CB$1="si",100*(('02 (ind)'!CB28-MIN('02 (ind)'!CB$6:CB$37))/(MAX('02 (ind)'!CB$6:CB$37)-MIN('02 (ind)'!CB$6:CB$37))),ABS(-100+(100*(('02 (ind)'!CB28-MIN('02 (ind)'!CB$6:CB$37))/(MAX('02 (ind)'!CB$6:CB$37)-MIN('02 (ind)'!CB$6:CB$37))))))</f>
        <v>87.837837837837839</v>
      </c>
      <c r="CC29" s="75">
        <f>IF('02 (ind)'!CC$1="si",100*(('02 (ind)'!CC28-MIN('02 (ind)'!CC$6:CC$37))/(MAX('02 (ind)'!CC$6:CC$37)-MIN('02 (ind)'!CC$6:CC$37))),ABS(-100+(100*(('02 (ind)'!CC28-MIN('02 (ind)'!CC$6:CC$37))/(MAX('02 (ind)'!CC$6:CC$37)-MIN('02 (ind)'!CC$6:CC$37))))))</f>
        <v>54.233717765804059</v>
      </c>
      <c r="CD29" s="75">
        <f>IF('02 (ind)'!CD$1="si",100*(('02 (ind)'!CD28-MIN('02 (ind)'!CD$6:CD$37))/(MAX('02 (ind)'!CD$6:CD$37)-MIN('02 (ind)'!CD$6:CD$37))),ABS(-100+(100*(('02 (ind)'!CD28-MIN('02 (ind)'!CD$6:CD$37))/(MAX('02 (ind)'!CD$6:CD$37)-MIN('02 (ind)'!CD$6:CD$37))))))</f>
        <v>100</v>
      </c>
      <c r="CE29" s="75">
        <f>IF('02 (ind)'!CE$1="si",100*(('02 (ind)'!CE28-MIN('02 (ind)'!CE$6:CE$37))/(MAX('02 (ind)'!CE$6:CE$37)-MIN('02 (ind)'!CE$6:CE$37))),ABS(-100+(100*(('02 (ind)'!CE28-MIN('02 (ind)'!CE$6:CE$37))/(MAX('02 (ind)'!CE$6:CE$37)-MIN('02 (ind)'!CE$6:CE$37))))))</f>
        <v>78.080316350208491</v>
      </c>
      <c r="CF29" s="75">
        <f>IF('02 (ind)'!CF$1="si",100*(('02 (ind)'!CF28-MIN('02 (ind)'!CF$6:CF$37))/(MAX('02 (ind)'!CF$6:CF$37)-MIN('02 (ind)'!CF$6:CF$37))),ABS(-100+(100*(('02 (ind)'!CF28-MIN('02 (ind)'!CF$6:CF$37))/(MAX('02 (ind)'!CF$6:CF$37)-MIN('02 (ind)'!CF$6:CF$37))))))</f>
        <v>1.3845824575102248</v>
      </c>
      <c r="CG29" s="75">
        <f>IF('02 (ind)'!CG$1="si",100*(('02 (ind)'!CG28-MIN('02 (ind)'!CG$6:CG$37))/(MAX('02 (ind)'!CG$6:CG$37)-MIN('02 (ind)'!CG$6:CG$37))),ABS(-100+(100*(('02 (ind)'!CG28-MIN('02 (ind)'!CG$6:CG$37))/(MAX('02 (ind)'!CG$6:CG$37)-MIN('02 (ind)'!CG$6:CG$37))))))</f>
        <v>4.3083108552220883</v>
      </c>
      <c r="CH29" s="75">
        <f>IF('02 (ind)'!CH$1="si",100*(('02 (ind)'!CH28-MIN('02 (ind)'!CH$6:CH$37))/(MAX('02 (ind)'!CH$6:CH$37)-MIN('02 (ind)'!CH$6:CH$37))),ABS(-100+(100*(('02 (ind)'!CH28-MIN('02 (ind)'!CH$6:CH$37))/(MAX('02 (ind)'!CH$6:CH$37)-MIN('02 (ind)'!CH$6:CH$37))))))</f>
        <v>100</v>
      </c>
      <c r="CI29" s="75">
        <f>IF('02 (ind)'!CI$1="si",100*(('02 (ind)'!CI28-MIN('02 (ind)'!CI$6:CI$37))/(MAX('02 (ind)'!CI$6:CI$37)-MIN('02 (ind)'!CI$6:CI$37))),ABS(-100+(100*(('02 (ind)'!CI28-MIN('02 (ind)'!CI$6:CI$37))/(MAX('02 (ind)'!CI$6:CI$37)-MIN('02 (ind)'!CI$6:CI$37))))))</f>
        <v>37.223367633206486</v>
      </c>
      <c r="CJ29" s="75">
        <f>IF('02 (ind)'!CJ$1="si",100*(('02 (ind)'!CJ28-MIN('02 (ind)'!CJ$6:CJ$37))/(MAX('02 (ind)'!CJ$6:CJ$37)-MIN('02 (ind)'!CJ$6:CJ$37))),ABS(-100+(100*(('02 (ind)'!CJ28-MIN('02 (ind)'!CJ$6:CJ$37))/(MAX('02 (ind)'!CJ$6:CJ$37)-MIN('02 (ind)'!CJ$6:CJ$37))))))</f>
        <v>60.8310158345584</v>
      </c>
      <c r="CK29" s="75">
        <f>IF('02 (ind)'!CK$1="si",100*(('02 (ind)'!CK28-MIN('02 (ind)'!CK$6:CK$37))/(MAX('02 (ind)'!CK$6:CK$37)-MIN('02 (ind)'!CK$6:CK$37))),ABS(-100+(100*(('02 (ind)'!CK28-MIN('02 (ind)'!CK$6:CK$37))/(MAX('02 (ind)'!CK$6:CK$37)-MIN('02 (ind)'!CK$6:CK$37))))))</f>
        <v>12.862764749138481</v>
      </c>
      <c r="CL29" s="75">
        <f>IF('02 (ind)'!CL$1="si",100*(('02 (ind)'!CL28-MIN('02 (ind)'!CL$6:CL$37))/(MAX('02 (ind)'!CL$6:CL$37)-MIN('02 (ind)'!CL$6:CL$37))),ABS(-100+(100*(('02 (ind)'!CL28-MIN('02 (ind)'!CL$6:CL$37))/(MAX('02 (ind)'!CL$6:CL$37)-MIN('02 (ind)'!CL$6:CL$37))))))</f>
        <v>0.55864670773263192</v>
      </c>
      <c r="CM29" s="75">
        <f>IF('02 (ind)'!CM$1="si",100*(('02 (ind)'!CM28-MIN('02 (ind)'!CM$6:CM$37))/(MAX('02 (ind)'!CM$6:CM$37)-MIN('02 (ind)'!CM$6:CM$37))),ABS(-100+(100*(('02 (ind)'!CM28-MIN('02 (ind)'!CM$6:CM$37))/(MAX('02 (ind)'!CM$6:CM$37)-MIN('02 (ind)'!CM$6:CM$37))))))</f>
        <v>6.8012205391289102</v>
      </c>
    </row>
    <row r="30" spans="1:91">
      <c r="A30" s="18" t="s">
        <v>228</v>
      </c>
      <c r="B30" s="87">
        <f>IF('02 (ind)'!B$1="si",100*(('02 (ind)'!B29-MIN('02 (ind)'!B$6:B$37))/(MAX('02 (ind)'!B$6:B$37)-MIN('02 (ind)'!B$6:B$37))),ABS(-100+(100*(('02 (ind)'!B29-MIN('02 (ind)'!B$6:B$37))/(MAX('02 (ind)'!B$6:B$37)-MIN('02 (ind)'!B$6:B$37))))))</f>
        <v>5.1080153076092278</v>
      </c>
      <c r="C30" s="87">
        <f>IF('02 (ind)'!C$1="si",100*(('02 (ind)'!C29-MIN('02 (ind)'!C$6:C$37))/(MAX('02 (ind)'!C$6:C$37)-MIN('02 (ind)'!C$6:C$37))),ABS(-100+(100*(('02 (ind)'!C29-MIN('02 (ind)'!C$6:C$37))/(MAX('02 (ind)'!C$6:C$37)-MIN('02 (ind)'!C$6:C$37))))))</f>
        <v>31.521842335612565</v>
      </c>
      <c r="D30" s="87">
        <f>IF('02 (ind)'!D$1="si",100*(('02 (ind)'!D29-MIN('02 (ind)'!D$6:D$37))/(MAX('02 (ind)'!D$6:D$37)-MIN('02 (ind)'!D$6:D$37))),ABS(-100+(100*(('02 (ind)'!D29-MIN('02 (ind)'!D$6:D$37))/(MAX('02 (ind)'!D$6:D$37)-MIN('02 (ind)'!D$6:D$37))))))</f>
        <v>55.197919284192743</v>
      </c>
      <c r="E30" s="87">
        <f>IF('02 (ind)'!E$1="si",100*(('02 (ind)'!E29-MIN('02 (ind)'!E$6:E$37))/(MAX('02 (ind)'!E$6:E$37)-MIN('02 (ind)'!E$6:E$37))),ABS(-100+(100*(('02 (ind)'!E29-MIN('02 (ind)'!E$6:E$37))/(MAX('02 (ind)'!E$6:E$37)-MIN('02 (ind)'!E$6:E$37))))))</f>
        <v>82.191780821917803</v>
      </c>
      <c r="F30" s="87">
        <f>IF('02 (ind)'!F$1="si",100*(('02 (ind)'!F29-MIN('02 (ind)'!F$6:F$37))/(MAX('02 (ind)'!F$6:F$37)-MIN('02 (ind)'!F$6:F$37))),ABS(-100+(100*(('02 (ind)'!F29-MIN('02 (ind)'!F$6:F$37))/(MAX('02 (ind)'!F$6:F$37)-MIN('02 (ind)'!F$6:F$37))))))</f>
        <v>94.680851063829778</v>
      </c>
      <c r="G30" s="87">
        <f>IF('02 (ind)'!G$1="si",100*(('02 (ind)'!G29-MIN('02 (ind)'!G$6:G$37))/(MAX('02 (ind)'!G$6:G$37)-MIN('02 (ind)'!G$6:G$37))),ABS(-100+(100*(('02 (ind)'!G29-MIN('02 (ind)'!G$6:G$37))/(MAX('02 (ind)'!G$6:G$37)-MIN('02 (ind)'!G$6:G$37))))))</f>
        <v>29.460580912863104</v>
      </c>
      <c r="H30" s="87">
        <f>IF('02 (ind)'!H$1="si",100*(('02 (ind)'!H29-MIN('02 (ind)'!H$6:H$37))/(MAX('02 (ind)'!H$6:H$37)-MIN('02 (ind)'!H$6:H$37))),ABS(-100+(100*(('02 (ind)'!H29-MIN('02 (ind)'!H$6:H$37))/(MAX('02 (ind)'!H$6:H$37)-MIN('02 (ind)'!H$6:H$37))))))</f>
        <v>61.16910229645093</v>
      </c>
      <c r="I30" s="87">
        <f>IF('02 (ind)'!I$1="si",100*(('02 (ind)'!I29-MIN('02 (ind)'!I$6:I$37))/(MAX('02 (ind)'!I$6:I$37)-MIN('02 (ind)'!I$6:I$37))),ABS(-100+(100*(('02 (ind)'!I29-MIN('02 (ind)'!I$6:I$37))/(MAX('02 (ind)'!I$6:I$37)-MIN('02 (ind)'!I$6:I$37))))))</f>
        <v>82.56</v>
      </c>
      <c r="J30" s="87">
        <f>IF('02 (ind)'!J$1="si",100*(('02 (ind)'!J29-MIN('02 (ind)'!J$6:J$37))/(MAX('02 (ind)'!J$6:J$37)-MIN('02 (ind)'!J$6:J$37))),ABS(-100+(100*(('02 (ind)'!J29-MIN('02 (ind)'!J$6:J$37))/(MAX('02 (ind)'!J$6:J$37)-MIN('02 (ind)'!J$6:J$37))))))</f>
        <v>14.303797468354427</v>
      </c>
      <c r="K30" s="87">
        <f>IF('02 (ind)'!K$1="si",100*(('02 (ind)'!K29-MIN('02 (ind)'!K$6:K$37))/(MAX('02 (ind)'!K$6:K$37)-MIN('02 (ind)'!K$6:K$37))),ABS(-100+(100*(('02 (ind)'!K29-MIN('02 (ind)'!K$6:K$37))/(MAX('02 (ind)'!K$6:K$37)-MIN('02 (ind)'!K$6:K$37))))))</f>
        <v>21.813757126873227</v>
      </c>
      <c r="L30" s="87">
        <f>IF('02 (ind)'!L$1="si",100*(('02 (ind)'!L29-MIN('02 (ind)'!L$6:L$37))/(MAX('02 (ind)'!L$6:L$37)-MIN('02 (ind)'!L$6:L$37))),ABS(-100+(100*(('02 (ind)'!L29-MIN('02 (ind)'!L$6:L$37))/(MAX('02 (ind)'!L$6:L$37)-MIN('02 (ind)'!L$6:L$37))))))</f>
        <v>75.481995546169713</v>
      </c>
      <c r="M30" s="87">
        <f>IF('02 (ind)'!M$1="si",100*(('02 (ind)'!M29-MIN('02 (ind)'!M$6:M$37))/(MAX('02 (ind)'!M$6:M$37)-MIN('02 (ind)'!M$6:M$37))),ABS(-100+(100*(('02 (ind)'!M29-MIN('02 (ind)'!M$6:M$37))/(MAX('02 (ind)'!M$6:M$37)-MIN('02 (ind)'!M$6:M$37))))))</f>
        <v>14.670937595249059</v>
      </c>
      <c r="N30" s="87">
        <f>IF('02 (ind)'!N$1="si",100*(('02 (ind)'!N29-MIN('02 (ind)'!N$6:N$37))/(MAX('02 (ind)'!N$6:N$37)-MIN('02 (ind)'!N$6:N$37))),ABS(-100+(100*(('02 (ind)'!N29-MIN('02 (ind)'!N$6:N$37))/(MAX('02 (ind)'!N$6:N$37)-MIN('02 (ind)'!N$6:N$37))))))</f>
        <v>0</v>
      </c>
      <c r="O30" s="87">
        <f>IF('02 (ind)'!O$1="si",100*(('02 (ind)'!O29-MIN('02 (ind)'!O$6:O$37))/(MAX('02 (ind)'!O$6:O$37)-MIN('02 (ind)'!O$6:O$37))),ABS(-100+(100*(('02 (ind)'!O29-MIN('02 (ind)'!O$6:O$37))/(MAX('02 (ind)'!O$6:O$37)-MIN('02 (ind)'!O$6:O$37))))))</f>
        <v>81.521739130434781</v>
      </c>
      <c r="P30" s="87">
        <f>IF('02 (ind)'!P$1="si",100*(('02 (ind)'!P29-MIN('02 (ind)'!P$6:P$37))/(MAX('02 (ind)'!P$6:P$37)-MIN('02 (ind)'!P$6:P$37))),ABS(-100+(100*(('02 (ind)'!P29-MIN('02 (ind)'!P$6:P$37))/(MAX('02 (ind)'!P$6:P$37)-MIN('02 (ind)'!P$6:P$37))))))</f>
        <v>1.7911853892675218</v>
      </c>
      <c r="Q30" s="87">
        <f>IF('02 (ind)'!Q$1="si",100*(('02 (ind)'!Q29-MIN('02 (ind)'!Q$6:Q$37))/(MAX('02 (ind)'!Q$6:Q$37)-MIN('02 (ind)'!Q$6:Q$37))),ABS(-100+(100*(('02 (ind)'!Q29-MIN('02 (ind)'!Q$6:Q$37))/(MAX('02 (ind)'!Q$6:Q$37)-MIN('02 (ind)'!Q$6:Q$37))))))</f>
        <v>27.546738177270928</v>
      </c>
      <c r="R30" s="87">
        <f>IF('02 (ind)'!R$1="si",100*(('02 (ind)'!R29-MIN('02 (ind)'!R$6:R$37))/(MAX('02 (ind)'!R$6:R$37)-MIN('02 (ind)'!R$6:R$37))),ABS(-100+(100*(('02 (ind)'!R29-MIN('02 (ind)'!R$6:R$37))/(MAX('02 (ind)'!R$6:R$37)-MIN('02 (ind)'!R$6:R$37))))))</f>
        <v>0.44060049446733845</v>
      </c>
      <c r="S30" s="75">
        <f>ABS(ABS(('02 (ind)'!S29-((MAX('02 (ind)'!S$6:S$37)+MIN('02 (ind)'!S$6:S$37))/2))/(((MAX('02 (ind)'!S$6:S$37)+MIN('02 (ind)'!S$6:S$37))/2)-MAX('02 (ind)'!S$6:S$37))*100)-100)</f>
        <v>97.639686698162137</v>
      </c>
      <c r="T30" s="75">
        <f>IF('02 (ind)'!T$1="si",100*(('02 (ind)'!T29-MIN('02 (ind)'!T$6:T$37))/(MAX('02 (ind)'!T$6:T$37)-MIN('02 (ind)'!T$6:T$37))),ABS(-100+(100*(('02 (ind)'!T29-MIN('02 (ind)'!T$6:T$37))/(MAX('02 (ind)'!T$6:T$37)-MIN('02 (ind)'!T$6:T$37))))))</f>
        <v>5.8119240435632502</v>
      </c>
      <c r="U30" s="75">
        <f>IF('02 (ind)'!U$1="si",100*(('02 (ind)'!U29-MIN('02 (ind)'!U$6:U$37))/(MAX('02 (ind)'!U$6:U$37)-MIN('02 (ind)'!U$6:U$37))),ABS(-100+(100*(('02 (ind)'!U29-MIN('02 (ind)'!U$6:U$37))/(MAX('02 (ind)'!U$6:U$37)-MIN('02 (ind)'!U$6:U$37))))))</f>
        <v>100</v>
      </c>
      <c r="V30" s="75">
        <f>IF('02 (ind)'!V$1="si",100*(('02 (ind)'!V29-MIN('02 (ind)'!V$6:V$37))/(MAX('02 (ind)'!V$6:V$37)-MIN('02 (ind)'!V$6:V$37))),ABS(-100+(100*(('02 (ind)'!V29-MIN('02 (ind)'!V$6:V$37))/(MAX('02 (ind)'!V$6:V$37)-MIN('02 (ind)'!V$6:V$37))))))</f>
        <v>95.027624309392266</v>
      </c>
      <c r="W30" s="75">
        <f>IF('02 (ind)'!W$1="si",100*(('02 (ind)'!W29-MIN('02 (ind)'!W$6:W$37))/(MAX('02 (ind)'!W$6:W$37)-MIN('02 (ind)'!W$6:W$37))),ABS(-100+(100*(('02 (ind)'!W29-MIN('02 (ind)'!W$6:W$37))/(MAX('02 (ind)'!W$6:W$37)-MIN('02 (ind)'!W$6:W$37))))))</f>
        <v>51.615202856814179</v>
      </c>
      <c r="X30" s="75">
        <f>IF('02 (ind)'!X$1="si",100*(('02 (ind)'!X29-MIN('02 (ind)'!X$6:X$37))/(MAX('02 (ind)'!X$6:X$37)-MIN('02 (ind)'!X$6:X$37))),ABS(-100+(100*(('02 (ind)'!X29-MIN('02 (ind)'!X$6:X$37))/(MAX('02 (ind)'!X$6:X$37)-MIN('02 (ind)'!X$6:X$37))))))</f>
        <v>35.911423309123144</v>
      </c>
      <c r="Y30" s="75">
        <f>IF('02 (ind)'!Y$1="si",100*(('02 (ind)'!Y29-MIN('02 (ind)'!Y$6:Y$37))/(MAX('02 (ind)'!Y$6:Y$37)-MIN('02 (ind)'!Y$6:Y$37))),ABS(-100+(100*(('02 (ind)'!Y29-MIN('02 (ind)'!Y$6:Y$37))/(MAX('02 (ind)'!Y$6:Y$37)-MIN('02 (ind)'!Y$6:Y$37))))))</f>
        <v>51.64200676471026</v>
      </c>
      <c r="Z30" s="75">
        <f>IF('02 (ind)'!Z$1="si",100*(('02 (ind)'!Z29-MIN('02 (ind)'!Z$6:Z$37))/(MAX('02 (ind)'!Z$6:Z$37)-MIN('02 (ind)'!Z$6:Z$37))),ABS(-100+(100*(('02 (ind)'!Z29-MIN('02 (ind)'!Z$6:Z$37))/(MAX('02 (ind)'!Z$6:Z$37)-MIN('02 (ind)'!Z$6:Z$37))))))</f>
        <v>48.507951284160825</v>
      </c>
      <c r="AA30" s="75">
        <f>IF('02 (ind)'!AA$1="si",100*(('02 (ind)'!AA29-MIN('02 (ind)'!AA$6:AA$37))/(MAX('02 (ind)'!AA$6:AA$37)-MIN('02 (ind)'!AA$6:AA$37))),ABS(-100+(100*(('02 (ind)'!AA29-MIN('02 (ind)'!AA$6:AA$37))/(MAX('02 (ind)'!AA$6:AA$37)-MIN('02 (ind)'!AA$6:AA$37))))))</f>
        <v>63.25972801084157</v>
      </c>
      <c r="AB30" s="75">
        <f>IF('02 (ind)'!AB$1="si",100*(('02 (ind)'!AB29-MIN('02 (ind)'!AB$6:AB$37))/(MAX('02 (ind)'!AB$6:AB$37)-MIN('02 (ind)'!AB$6:AB$37))),ABS(-100+(100*(('02 (ind)'!AB29-MIN('02 (ind)'!AB$6:AB$37))/(MAX('02 (ind)'!AB$6:AB$37)-MIN('02 (ind)'!AB$6:AB$37))))))</f>
        <v>8.6999203736854334</v>
      </c>
      <c r="AC30" s="75">
        <f>IF('02 (ind)'!AC$1="si",100*(('02 (ind)'!AC29-MIN('02 (ind)'!AC$6:AC$37))/(MAX('02 (ind)'!AC$6:AC$37)-MIN('02 (ind)'!AC$6:AC$37))),ABS(-100+(100*(('02 (ind)'!AC29-MIN('02 (ind)'!AC$6:AC$37))/(MAX('02 (ind)'!AC$6:AC$37)-MIN('02 (ind)'!AC$6:AC$37))))))</f>
        <v>44.812779135461035</v>
      </c>
      <c r="AD30" s="75">
        <f>IF('02 (ind)'!AD$1="si",100*(('02 (ind)'!AD29-MIN('02 (ind)'!AD$6:AD$37))/(MAX('02 (ind)'!AD$6:AD$37)-MIN('02 (ind)'!AD$6:AD$37))),ABS(-100+(100*(('02 (ind)'!AD29-MIN('02 (ind)'!AD$6:AD$37))/(MAX('02 (ind)'!AD$6:AD$37)-MIN('02 (ind)'!AD$6:AD$37))))))</f>
        <v>39.729450170499746</v>
      </c>
      <c r="AE30" s="75">
        <f>IF('02 (ind)'!AE$1="si",100*(('02 (ind)'!AE29-MIN('02 (ind)'!AE$6:AE$37))/(MAX('02 (ind)'!AE$6:AE$37)-MIN('02 (ind)'!AE$6:AE$37))),ABS(-100+(100*(('02 (ind)'!AE29-MIN('02 (ind)'!AE$6:AE$37))/(MAX('02 (ind)'!AE$6:AE$37)-MIN('02 (ind)'!AE$6:AE$37))))))</f>
        <v>60.339030044321575</v>
      </c>
      <c r="AF30" s="75">
        <f>IF('02 (ind)'!AF$1="si",100*(('02 (ind)'!AF29-MIN('02 (ind)'!AF$6:AF$37))/(MAX('02 (ind)'!AF$6:AF$37)-MIN('02 (ind)'!AF$6:AF$37))),ABS(-100+(100*(('02 (ind)'!AF29-MIN('02 (ind)'!AF$6:AF$37))/(MAX('02 (ind)'!AF$6:AF$37)-MIN('02 (ind)'!AF$6:AF$37))))))</f>
        <v>59.562841530054648</v>
      </c>
      <c r="AG30" s="75">
        <f>IF('02 (ind)'!AG$1="si",100*(('02 (ind)'!AG29-MIN('02 (ind)'!AG$6:AG$37))/(MAX('02 (ind)'!AG$6:AG$37)-MIN('02 (ind)'!AG$6:AG$37))),ABS(-100+(100*(('02 (ind)'!AG29-MIN('02 (ind)'!AG$6:AG$37))/(MAX('02 (ind)'!AG$6:AG$37)-MIN('02 (ind)'!AG$6:AG$37))))))</f>
        <v>46.768060836501895</v>
      </c>
      <c r="AH30" s="75">
        <f>IF('02 (ind)'!AH$1="si",100*(('02 (ind)'!AH29-MIN('02 (ind)'!AH$6:AH$37))/(MAX('02 (ind)'!AH$6:AH$37)-MIN('02 (ind)'!AH$6:AH$37))),ABS(-100+(100*(('02 (ind)'!AH29-MIN('02 (ind)'!AH$6:AH$37))/(MAX('02 (ind)'!AH$6:AH$37)-MIN('02 (ind)'!AH$6:AH$37))))))</f>
        <v>68.987341772151893</v>
      </c>
      <c r="AI30" s="75">
        <f>IF('02 (ind)'!AI$1="si",100*(('02 (ind)'!AI29-MIN('02 (ind)'!AI$6:AI$37))/(MAX('02 (ind)'!AI$6:AI$37)-MIN('02 (ind)'!AI$6:AI$37))),ABS(-100+(100*(('02 (ind)'!AI29-MIN('02 (ind)'!AI$6:AI$37))/(MAX('02 (ind)'!AI$6:AI$37)-MIN('02 (ind)'!AI$6:AI$37))))))</f>
        <v>2.0547945205479459</v>
      </c>
      <c r="AJ30" s="75">
        <f>IF('02 (ind)'!AJ$1="si",100*(('02 (ind)'!AJ29-MIN('02 (ind)'!AJ$6:AJ$37))/(MAX('02 (ind)'!AJ$6:AJ$37)-MIN('02 (ind)'!AJ$6:AJ$37))),ABS(-100+(100*(('02 (ind)'!AJ29-MIN('02 (ind)'!AJ$6:AJ$37))/(MAX('02 (ind)'!AJ$6:AJ$37)-MIN('02 (ind)'!AJ$6:AJ$37))))))</f>
        <v>64.602991944764099</v>
      </c>
      <c r="AK30" s="75">
        <f>IF('02 (ind)'!AK$1="si",100*(('02 (ind)'!AK29-MIN('02 (ind)'!AK$6:AK$37))/(MAX('02 (ind)'!AK$6:AK$37)-MIN('02 (ind)'!AK$6:AK$37))),ABS(-100+(100*(('02 (ind)'!AK29-MIN('02 (ind)'!AK$6:AK$37))/(MAX('02 (ind)'!AK$6:AK$37)-MIN('02 (ind)'!AK$6:AK$37))))))</f>
        <v>7.6324893809096022</v>
      </c>
      <c r="AL30" s="75">
        <f>IF('02 (ind)'!AL$1="si",100*(('02 (ind)'!AL29-MIN('02 (ind)'!AL$6:AL$37))/(MAX('02 (ind)'!AL$6:AL$37)-MIN('02 (ind)'!AL$6:AL$37))),ABS(-100+(100*(('02 (ind)'!AL29-MIN('02 (ind)'!AL$6:AL$37))/(MAX('02 (ind)'!AL$6:AL$37)-MIN('02 (ind)'!AL$6:AL$37))))))</f>
        <v>82.913662119411953</v>
      </c>
      <c r="AM30" s="75">
        <f>IF('02 (ind)'!AM$1="si",100*(('02 (ind)'!AM29-MIN('02 (ind)'!AM$6:AM$37))/(MAX('02 (ind)'!AM$6:AM$37)-MIN('02 (ind)'!AM$6:AM$37))),ABS(-100+(100*(('02 (ind)'!AM29-MIN('02 (ind)'!AM$6:AM$37))/(MAX('02 (ind)'!AM$6:AM$37)-MIN('02 (ind)'!AM$6:AM$37))))))</f>
        <v>93.290407149696932</v>
      </c>
      <c r="AN30" s="75">
        <f>IF('02 (ind)'!AN$1="si",100*(('02 (ind)'!AN29-MIN('02 (ind)'!AN$6:AN$37))/(MAX('02 (ind)'!AN$6:AN$37)-MIN('02 (ind)'!AN$6:AN$37))),ABS(-100+(100*(('02 (ind)'!AN29-MIN('02 (ind)'!AN$6:AN$37))/(MAX('02 (ind)'!AN$6:AN$37)-MIN('02 (ind)'!AN$6:AN$37))))))</f>
        <v>22.192585048335019</v>
      </c>
      <c r="AO30" s="75">
        <f>IF('02 (ind)'!AO$1="si",100*(('02 (ind)'!AO29-MIN('02 (ind)'!AO$6:AO$37))/(MAX('02 (ind)'!AO$6:AO$37)-MIN('02 (ind)'!AO$6:AO$37))),ABS(-100+(100*(('02 (ind)'!AO29-MIN('02 (ind)'!AO$6:AO$37))/(MAX('02 (ind)'!AO$6:AO$37)-MIN('02 (ind)'!AO$6:AO$37))))))</f>
        <v>62.837578456198706</v>
      </c>
      <c r="AP30" s="75">
        <f>IF('02 (ind)'!AP$1="si",100*(('02 (ind)'!AP29-MIN('02 (ind)'!AP$6:AP$37))/(MAX('02 (ind)'!AP$6:AP$37)-MIN('02 (ind)'!AP$6:AP$37))),ABS(-100+(100*(('02 (ind)'!AP29-MIN('02 (ind)'!AP$6:AP$37))/(MAX('02 (ind)'!AP$6:AP$37)-MIN('02 (ind)'!AP$6:AP$37))))))</f>
        <v>74.826236018618872</v>
      </c>
      <c r="AQ30" s="75">
        <f>IF('02 (ind)'!AQ$1="si",100*(('02 (ind)'!AQ29-MIN('02 (ind)'!AQ$6:AQ$37))/(MAX('02 (ind)'!AQ$6:AQ$37)-MIN('02 (ind)'!AQ$6:AQ$37))),ABS(-100+(100*(('02 (ind)'!AQ29-MIN('02 (ind)'!AQ$6:AQ$37))/(MAX('02 (ind)'!AQ$6:AQ$37)-MIN('02 (ind)'!AQ$6:AQ$37))))))</f>
        <v>4.8136162923968451</v>
      </c>
      <c r="AR30" s="75">
        <f>IF('02 (ind)'!AR$1="si",100*(('02 (ind)'!AR29-MIN('02 (ind)'!AR$6:AR$37))/(MAX('02 (ind)'!AR$6:AR$37)-MIN('02 (ind)'!AR$6:AR$37))),ABS(-100+(100*(('02 (ind)'!AR29-MIN('02 (ind)'!AR$6:AR$37))/(MAX('02 (ind)'!AR$6:AR$37)-MIN('02 (ind)'!AR$6:AR$37))))))</f>
        <v>50.02006701835392</v>
      </c>
      <c r="AS30" s="75">
        <f>IF('02 (ind)'!AS$1="si",100*(('02 (ind)'!AS29-MIN('02 (ind)'!AS$6:AS$37))/(MAX('02 (ind)'!AS$6:AS$37)-MIN('02 (ind)'!AS$6:AS$37))),ABS(-100+(100*(('02 (ind)'!AS29-MIN('02 (ind)'!AS$6:AS$37))/(MAX('02 (ind)'!AS$6:AS$37)-MIN('02 (ind)'!AS$6:AS$37))))))</f>
        <v>51.877261160972949</v>
      </c>
      <c r="AT30" s="75">
        <f>IF('02 (ind)'!AT$1="si",100*(('02 (ind)'!AT29-MIN('02 (ind)'!AT$6:AT$37))/(MAX('02 (ind)'!AT$6:AT$37)-MIN('02 (ind)'!AT$6:AT$37))),ABS(-100+(100*(('02 (ind)'!AT29-MIN('02 (ind)'!AT$6:AT$37))/(MAX('02 (ind)'!AT$6:AT$37)-MIN('02 (ind)'!AT$6:AT$37))))))</f>
        <v>0</v>
      </c>
      <c r="AU30" s="75">
        <f>IF('02 (ind)'!AU$1="si",100*(('02 (ind)'!AU29-MIN('02 (ind)'!AU$6:AU$37))/(MAX('02 (ind)'!AU$6:AU$37)-MIN('02 (ind)'!AU$6:AU$37))),ABS(-100+(100*(('02 (ind)'!AU29-MIN('02 (ind)'!AU$6:AU$37))/(MAX('02 (ind)'!AU$6:AU$37)-MIN('02 (ind)'!AU$6:AU$37))))))</f>
        <v>65.443425076452598</v>
      </c>
      <c r="AV30" s="75">
        <f>IF('02 (ind)'!AV$1="si",100*(('02 (ind)'!AV29-MIN('02 (ind)'!AV$6:AV$37))/(MAX('02 (ind)'!AV$6:AV$37)-MIN('02 (ind)'!AV$6:AV$37))),ABS(-100+(100*(('02 (ind)'!AV29-MIN('02 (ind)'!AV$6:AV$37))/(MAX('02 (ind)'!AV$6:AV$37)-MIN('02 (ind)'!AV$6:AV$37))))))</f>
        <v>100</v>
      </c>
      <c r="AW30" s="75">
        <f>IF('02 (ind)'!AW$1="si",100*(('02 (ind)'!AW29-MIN('02 (ind)'!AW$6:AW$37))/(MAX('02 (ind)'!AW$6:AW$37)-MIN('02 (ind)'!AW$6:AW$37))),ABS(-100+(100*(('02 (ind)'!AW29-MIN('02 (ind)'!AW$6:AW$37))/(MAX('02 (ind)'!AW$6:AW$37)-MIN('02 (ind)'!AW$6:AW$37))))))</f>
        <v>47.330222913426653</v>
      </c>
      <c r="AX30" s="75">
        <f>IF('02 (ind)'!AX$1="si",100*(('02 (ind)'!AX29-MIN('02 (ind)'!AX$6:AX$37))/(MAX('02 (ind)'!AX$6:AX$37)-MIN('02 (ind)'!AX$6:AX$37))),ABS(-100+(100*(('02 (ind)'!AX29-MIN('02 (ind)'!AX$6:AX$37))/(MAX('02 (ind)'!AX$6:AX$37)-MIN('02 (ind)'!AX$6:AX$37))))))</f>
        <v>16.942489212663673</v>
      </c>
      <c r="AY30" s="75">
        <f>IF('02 (ind)'!AY$1="si",100*(('02 (ind)'!AY29-MIN('02 (ind)'!AY$6:AY$37))/(MAX('02 (ind)'!AY$6:AY$37)-MIN('02 (ind)'!AY$6:AY$37))),ABS(-100+(100*(('02 (ind)'!AY29-MIN('02 (ind)'!AY$6:AY$37))/(MAX('02 (ind)'!AY$6:AY$37)-MIN('02 (ind)'!AY$6:AY$37))))))</f>
        <v>45.575642245480537</v>
      </c>
      <c r="AZ30" s="75">
        <f>IF('02 (ind)'!AZ$1="si",100*(('02 (ind)'!AZ29-MIN('02 (ind)'!AZ$6:AZ$37))/(MAX('02 (ind)'!AZ$6:AZ$37)-MIN('02 (ind)'!AZ$6:AZ$37))),ABS(-100+(100*(('02 (ind)'!AZ29-MIN('02 (ind)'!AZ$6:AZ$37))/(MAX('02 (ind)'!AZ$6:AZ$37)-MIN('02 (ind)'!AZ$6:AZ$37))))))</f>
        <v>7.1191227511342197</v>
      </c>
      <c r="BA30" s="75">
        <f>IF('02 (ind)'!BA$1="si",100*(('02 (ind)'!BA29-MIN('02 (ind)'!BA$6:BA$37))/(MAX('02 (ind)'!BA$6:BA$37)-MIN('02 (ind)'!BA$6:BA$37))),ABS(-100+(100*(('02 (ind)'!BA29-MIN('02 (ind)'!BA$6:BA$37))/(MAX('02 (ind)'!BA$6:BA$37)-MIN('02 (ind)'!BA$6:BA$37))))))</f>
        <v>17.318048872158389</v>
      </c>
      <c r="BB30" s="75">
        <f>IF('02 (ind)'!BB$1="si",100*(('02 (ind)'!BB29-MIN('02 (ind)'!BB$6:BB$37))/(MAX('02 (ind)'!BB$6:BB$37)-MIN('02 (ind)'!BB$6:BB$37))),ABS(-100+(100*(('02 (ind)'!BB29-MIN('02 (ind)'!BB$6:BB$37))/(MAX('02 (ind)'!BB$6:BB$37)-MIN('02 (ind)'!BB$6:BB$37))))))</f>
        <v>12.253837630086549</v>
      </c>
      <c r="BC30" s="75">
        <f>IF('02 (ind)'!BC$1="si",100*(('02 (ind)'!BC29-MIN('02 (ind)'!BC$6:BC$37))/(MAX('02 (ind)'!BC$6:BC$37)-MIN('02 (ind)'!BC$6:BC$37))),ABS(-100+(100*(('02 (ind)'!BC29-MIN('02 (ind)'!BC$6:BC$37))/(MAX('02 (ind)'!BC$6:BC$37)-MIN('02 (ind)'!BC$6:BC$37))))))</f>
        <v>4.5709063403916099</v>
      </c>
      <c r="BD30" s="75">
        <f>IF('02 (ind)'!BD$1="si",100*(('02 (ind)'!BD29-MIN('02 (ind)'!BD$6:BD$37))/(MAX('02 (ind)'!BD$6:BD$37)-MIN('02 (ind)'!BD$6:BD$37))),ABS(-100+(100*(('02 (ind)'!BD29-MIN('02 (ind)'!BD$6:BD$37))/(MAX('02 (ind)'!BD$6:BD$37)-MIN('02 (ind)'!BD$6:BD$37))))))</f>
        <v>60.704373478532915</v>
      </c>
      <c r="BE30" s="75">
        <f>IF('02 (ind)'!BE$1="si",100*(('02 (ind)'!BE29-MIN('02 (ind)'!BE$6:BE$37))/(MAX('02 (ind)'!BE$6:BE$37)-MIN('02 (ind)'!BE$6:BE$37))),ABS(-100+(100*(('02 (ind)'!BE29-MIN('02 (ind)'!BE$6:BE$37))/(MAX('02 (ind)'!BE$6:BE$37)-MIN('02 (ind)'!BE$6:BE$37))))))</f>
        <v>9.5559845559845531</v>
      </c>
      <c r="BF30" s="75">
        <f>IF('02 (ind)'!BF$1="si",100*(('02 (ind)'!BF29-MIN('02 (ind)'!BF$6:BF$37))/(MAX('02 (ind)'!BF$6:BF$37)-MIN('02 (ind)'!BF$6:BF$37))),ABS(-100+(100*(('02 (ind)'!BF29-MIN('02 (ind)'!BF$6:BF$37))/(MAX('02 (ind)'!BF$6:BF$37)-MIN('02 (ind)'!BF$6:BF$37))))))</f>
        <v>13.093628259536622</v>
      </c>
      <c r="BG30" s="75">
        <f>IF('02 (ind)'!BG$1="si",100*(('02 (ind)'!BG29-MIN('02 (ind)'!BG$6:BG$37))/(MAX('02 (ind)'!BG$6:BG$37)-MIN('02 (ind)'!BG$6:BG$37))),ABS(-100+(100*(('02 (ind)'!BG29-MIN('02 (ind)'!BG$6:BG$37))/(MAX('02 (ind)'!BG$6:BG$37)-MIN('02 (ind)'!BG$6:BG$37))))))</f>
        <v>25.560622982127057</v>
      </c>
      <c r="BH30" s="75">
        <f>IF('02 (ind)'!BH$1="si",100*(('02 (ind)'!BH29-MIN('02 (ind)'!BH$6:BH$37))/(MAX('02 (ind)'!BH$6:BH$37)-MIN('02 (ind)'!BH$6:BH$37))),ABS(-100+(100*(('02 (ind)'!BH29-MIN('02 (ind)'!BH$6:BH$37))/(MAX('02 (ind)'!BH$6:BH$37)-MIN('02 (ind)'!BH$6:BH$37))))))</f>
        <v>15.000045913822813</v>
      </c>
      <c r="BI30" s="75">
        <f>IF('02 (ind)'!BI$1="si",100*(('02 (ind)'!BI29-MIN('02 (ind)'!BI$6:BI$37))/(MAX('02 (ind)'!BI$6:BI$37)-MIN('02 (ind)'!BI$6:BI$37))),ABS(-100+(100*(('02 (ind)'!BI29-MIN('02 (ind)'!BI$6:BI$37))/(MAX('02 (ind)'!BI$6:BI$37)-MIN('02 (ind)'!BI$6:BI$37))))))</f>
        <v>96.815069967272507</v>
      </c>
      <c r="BJ30" s="75">
        <f>IF('02 (ind)'!BJ$1="si",100*(('02 (ind)'!BJ29-MIN('02 (ind)'!BJ$6:BJ$37))/(MAX('02 (ind)'!BJ$6:BJ$37)-MIN('02 (ind)'!BJ$6:BJ$37))),ABS(-100+(100*(('02 (ind)'!BJ29-MIN('02 (ind)'!BJ$6:BJ$37))/(MAX('02 (ind)'!BJ$6:BJ$37)-MIN('02 (ind)'!BJ$6:BJ$37))))))</f>
        <v>2.761712099870994E-2</v>
      </c>
      <c r="BK30" s="75">
        <f>IF('02 (ind)'!BK$1="si",100*(('02 (ind)'!BK29-MIN('02 (ind)'!BK$6:BK$37))/(MAX('02 (ind)'!BK$6:BK$37)-MIN('02 (ind)'!BK$6:BK$37))),ABS(-100+(100*(('02 (ind)'!BK29-MIN('02 (ind)'!BK$6:BK$37))/(MAX('02 (ind)'!BK$6:BK$37)-MIN('02 (ind)'!BK$6:BK$37))))))</f>
        <v>8.1838937764842221</v>
      </c>
      <c r="BL30" s="75">
        <f>IF('02 (ind)'!BL$1="si",100*(('02 (ind)'!BL29-MIN('02 (ind)'!BL$6:BL$37))/(MAX('02 (ind)'!BL$6:BL$37)-MIN('02 (ind)'!BL$6:BL$37))),ABS(-100+(100*(('02 (ind)'!BL29-MIN('02 (ind)'!BL$6:BL$37))/(MAX('02 (ind)'!BL$6:BL$37)-MIN('02 (ind)'!BL$6:BL$37))))))</f>
        <v>9.0909090909090917</v>
      </c>
      <c r="BM30" s="75">
        <f>IF('02 (ind)'!BM$1="si",100*(('02 (ind)'!BM29-MIN('02 (ind)'!BM$6:BM$37))/(MAX('02 (ind)'!BM$6:BM$37)-MIN('02 (ind)'!BM$6:BM$37))),ABS(-100+(100*(('02 (ind)'!BM29-MIN('02 (ind)'!BM$6:BM$37))/(MAX('02 (ind)'!BM$6:BM$37)-MIN('02 (ind)'!BM$6:BM$37))))))</f>
        <v>3.6682268255225257</v>
      </c>
      <c r="BN30" s="75">
        <f>IF('02 (ind)'!BN$1="si",100*(('02 (ind)'!BN29-MIN('02 (ind)'!BN$6:BN$37))/(MAX('02 (ind)'!BN$6:BN$37)-MIN('02 (ind)'!BN$6:BN$37))),ABS(-100+(100*(('02 (ind)'!BN29-MIN('02 (ind)'!BN$6:BN$37))/(MAX('02 (ind)'!BN$6:BN$37)-MIN('02 (ind)'!BN$6:BN$37))))))</f>
        <v>46.832141834727594</v>
      </c>
      <c r="BO30" s="75">
        <f>IF('02 (ind)'!BO$1="si",100*(('02 (ind)'!BO29-MIN('02 (ind)'!BO$6:BO$37))/(MAX('02 (ind)'!BO$6:BO$37)-MIN('02 (ind)'!BO$6:BO$37))),ABS(-100+(100*(('02 (ind)'!BO29-MIN('02 (ind)'!BO$6:BO$37))/(MAX('02 (ind)'!BO$6:BO$37)-MIN('02 (ind)'!BO$6:BO$37))))))</f>
        <v>33.255298068344665</v>
      </c>
      <c r="BP30" s="75">
        <f>IF('02 (ind)'!BP$1="si",100*(('02 (ind)'!BP29-MIN('02 (ind)'!BP$6:BP$37))/(MAX('02 (ind)'!BP$6:BP$37)-MIN('02 (ind)'!BP$6:BP$37))),ABS(-100+(100*(('02 (ind)'!BP29-MIN('02 (ind)'!BP$6:BP$37))/(MAX('02 (ind)'!BP$6:BP$37)-MIN('02 (ind)'!BP$6:BP$37))))))</f>
        <v>12.662187804597291</v>
      </c>
      <c r="BQ30" s="75">
        <f>IF('02 (ind)'!BQ$1="si",100*(('02 (ind)'!BQ29-MIN('02 (ind)'!BQ$6:BQ$37))/(MAX('02 (ind)'!BQ$6:BQ$37)-MIN('02 (ind)'!BQ$6:BQ$37))),ABS(-100+(100*(('02 (ind)'!BQ29-MIN('02 (ind)'!BQ$6:BQ$37))/(MAX('02 (ind)'!BQ$6:BQ$37)-MIN('02 (ind)'!BQ$6:BQ$37))))))</f>
        <v>5.8184436568766627</v>
      </c>
      <c r="BR30" s="75">
        <f>IF('02 (ind)'!BR$1="si",100*(('02 (ind)'!BR29-MIN('02 (ind)'!BR$6:BR$37))/(MAX('02 (ind)'!BR$6:BR$37)-MIN('02 (ind)'!BR$6:BR$37))),ABS(-100+(100*(('02 (ind)'!BR29-MIN('02 (ind)'!BR$6:BR$37))/(MAX('02 (ind)'!BP$6:BP$37)-MIN('02 (ind)'!BR$6:BR$37))))))</f>
        <v>9.1997057140521541</v>
      </c>
      <c r="BS30" s="75">
        <f>IF('02 (ind)'!BS$1="si",100*(('02 (ind)'!BS29-MIN('02 (ind)'!BS$6:BS$37))/(MAX('02 (ind)'!BS$6:BS$37)-MIN('02 (ind)'!BS$6:BS$37))),ABS(-100+(100*(('02 (ind)'!BS29-MIN('02 (ind)'!BS$6:BS$37))/(MAX('02 (ind)'!BQ$6:BQ$37)-MIN('02 (ind)'!BS$6:BS$37))))))</f>
        <v>75.401732859500868</v>
      </c>
      <c r="BT30" s="75">
        <f>IF('02 (ind)'!BT$1="si",100*(('02 (ind)'!BT29-MIN('02 (ind)'!BT$6:BT$37))/(MAX('02 (ind)'!BT$6:BT$37)-MIN('02 (ind)'!BT$6:BT$37))),ABS(-100+(100*(('02 (ind)'!BT29-MIN('02 (ind)'!BT$6:BT$37))/(MAX('02 (ind)'!BR$6:BR$37)-MIN('02 (ind)'!BT$6:BT$37))))))</f>
        <v>95.399927500000004</v>
      </c>
      <c r="BU30" s="75">
        <f>IF('02 (ind)'!BU$1="si",100*(('02 (ind)'!BU29-MIN('02 (ind)'!BU$6:BU$37))/(MAX('02 (ind)'!BU$6:BU$37)-MIN('02 (ind)'!BU$6:BU$37))),ABS(-100+(100*(('02 (ind)'!BU29-MIN('02 (ind)'!BU$6:BU$37))/(MAX('02 (ind)'!BU$6:BU$37)-MIN('02 (ind)'!BU$6:BU$37))))))</f>
        <v>48.725989807918467</v>
      </c>
      <c r="BV30" s="75">
        <f>IF('02 (ind)'!BV$1="si",100*(('02 (ind)'!BV29-MIN('02 (ind)'!BV$6:BV$37))/(MAX('02 (ind)'!BV$6:BV$37)-MIN('02 (ind)'!BV$6:BV$37))),ABS(-100+(100*(('02 (ind)'!BV29-MIN('02 (ind)'!BV$6:BV$37))/(MAX('02 (ind)'!BV$6:BV$37)-MIN('02 (ind)'!BV$6:BV$37))))))</f>
        <v>62.790005948839976</v>
      </c>
      <c r="BW30" s="75">
        <f>IF('02 (ind)'!BW$1="si",100*(('02 (ind)'!BW29-MIN('02 (ind)'!BW$6:BW$37))/(MAX('02 (ind)'!BW$6:BW$37)-MIN('02 (ind)'!BW$6:BW$37))),ABS(-100+(100*(('02 (ind)'!BW29-MIN('02 (ind)'!BW$6:BW$37))/(MAX('02 (ind)'!BW$6:BW$37)-MIN('02 (ind)'!BW$6:BW$37))))))</f>
        <v>65.625410158813494</v>
      </c>
      <c r="BX30" s="75">
        <f>IF('02 (ind)'!BX$1="si",100*(('02 (ind)'!BX29-MIN('02 (ind)'!BX$6:BX$37))/(MAX('02 (ind)'!BX$6:BX$37)-MIN('02 (ind)'!BX$6:BX$37))),ABS(-100+(100*(('02 (ind)'!BX29-MIN('02 (ind)'!BX$6:BX$37))/(MAX('02 (ind)'!BX$6:BX$37)-MIN('02 (ind)'!BX$6:BX$37))))))</f>
        <v>6.7395692480241394</v>
      </c>
      <c r="BY30" s="75">
        <f>IF('02 (ind)'!BY$1="si",100*(('02 (ind)'!BY29-MIN('02 (ind)'!BY$6:BY$37))/(MAX('02 (ind)'!BY$6:BY$37)-MIN('02 (ind)'!BY$6:BY$37))),ABS(-100+(100*(('02 (ind)'!BY29-MIN('02 (ind)'!BY$6:BY$37))/(MAX('02 (ind)'!BY$6:BY$37)-MIN('02 (ind)'!BY$6:BY$37))))))</f>
        <v>6.9219853579959247</v>
      </c>
      <c r="BZ30" s="75">
        <f>IF('02 (ind)'!BZ$1="si",100*(('02 (ind)'!BZ29-MIN('02 (ind)'!BZ$6:BZ$37))/(MAX('02 (ind)'!BZ$6:BZ$37)-MIN('02 (ind)'!BZ$6:BZ$37))),ABS(-100+(100*(('02 (ind)'!BZ29-MIN('02 (ind)'!BZ$6:BZ$37))/(MAX('02 (ind)'!BZ$6:BZ$37)-MIN('02 (ind)'!BZ$6:BZ$37))))))</f>
        <v>77.764110853837678</v>
      </c>
      <c r="CA30" s="75">
        <f>IF('02 (ind)'!CA$1="si",100*(('02 (ind)'!CA29-MIN('02 (ind)'!CA$6:CA$37))/(MAX('02 (ind)'!CA$6:CA$37)-MIN('02 (ind)'!CA$6:CA$37))),ABS(-100+(100*(('02 (ind)'!CA29-MIN('02 (ind)'!CA$6:CA$37))/(MAX('02 (ind)'!CA$6:CA$37)-MIN('02 (ind)'!CA$6:CA$37))))))</f>
        <v>0</v>
      </c>
      <c r="CB30" s="75">
        <f>IF('02 (ind)'!CB$1="si",100*(('02 (ind)'!CB29-MIN('02 (ind)'!CB$6:CB$37))/(MAX('02 (ind)'!CB$6:CB$37)-MIN('02 (ind)'!CB$6:CB$37))),ABS(-100+(100*(('02 (ind)'!CB29-MIN('02 (ind)'!CB$6:CB$37))/(MAX('02 (ind)'!CB$6:CB$37)-MIN('02 (ind)'!CB$6:CB$37))))))</f>
        <v>67.22972972972974</v>
      </c>
      <c r="CC30" s="75">
        <f>IF('02 (ind)'!CC$1="si",100*(('02 (ind)'!CC29-MIN('02 (ind)'!CC$6:CC$37))/(MAX('02 (ind)'!CC$6:CC$37)-MIN('02 (ind)'!CC$6:CC$37))),ABS(-100+(100*(('02 (ind)'!CC29-MIN('02 (ind)'!CC$6:CC$37))/(MAX('02 (ind)'!CC$6:CC$37)-MIN('02 (ind)'!CC$6:CC$37))))))</f>
        <v>71.84077749517985</v>
      </c>
      <c r="CD30" s="75">
        <f>IF('02 (ind)'!CD$1="si",100*(('02 (ind)'!CD29-MIN('02 (ind)'!CD$6:CD$37))/(MAX('02 (ind)'!CD$6:CD$37)-MIN('02 (ind)'!CD$6:CD$37))),ABS(-100+(100*(('02 (ind)'!CD29-MIN('02 (ind)'!CD$6:CD$37))/(MAX('02 (ind)'!CD$6:CD$37)-MIN('02 (ind)'!CD$6:CD$37))))))</f>
        <v>0.19626041255803831</v>
      </c>
      <c r="CE30" s="75">
        <f>IF('02 (ind)'!CE$1="si",100*(('02 (ind)'!CE29-MIN('02 (ind)'!CE$6:CE$37))/(MAX('02 (ind)'!CE$6:CE$37)-MIN('02 (ind)'!CE$6:CE$37))),ABS(-100+(100*(('02 (ind)'!CE29-MIN('02 (ind)'!CE$6:CE$37))/(MAX('02 (ind)'!CE$6:CE$37)-MIN('02 (ind)'!CE$6:CE$37))))))</f>
        <v>6.4072686746242695</v>
      </c>
      <c r="CF30" s="75">
        <f>IF('02 (ind)'!CF$1="si",100*(('02 (ind)'!CF29-MIN('02 (ind)'!CF$6:CF$37))/(MAX('02 (ind)'!CF$6:CF$37)-MIN('02 (ind)'!CF$6:CF$37))),ABS(-100+(100*(('02 (ind)'!CF29-MIN('02 (ind)'!CF$6:CF$37))/(MAX('02 (ind)'!CF$6:CF$37)-MIN('02 (ind)'!CF$6:CF$37))))))</f>
        <v>18.640364313439814</v>
      </c>
      <c r="CG30" s="75">
        <f>IF('02 (ind)'!CG$1="si",100*(('02 (ind)'!CG29-MIN('02 (ind)'!CG$6:CG$37))/(MAX('02 (ind)'!CG$6:CG$37)-MIN('02 (ind)'!CG$6:CG$37))),ABS(-100+(100*(('02 (ind)'!CG29-MIN('02 (ind)'!CG$6:CG$37))/(MAX('02 (ind)'!CG$6:CG$37)-MIN('02 (ind)'!CG$6:CG$37))))))</f>
        <v>3.7846433069795355</v>
      </c>
      <c r="CH30" s="75">
        <f>IF('02 (ind)'!CH$1="si",100*(('02 (ind)'!CH29-MIN('02 (ind)'!CH$6:CH$37))/(MAX('02 (ind)'!CH$6:CH$37)-MIN('02 (ind)'!CH$6:CH$37))),ABS(-100+(100*(('02 (ind)'!CH29-MIN('02 (ind)'!CH$6:CH$37))/(MAX('02 (ind)'!CH$6:CH$37)-MIN('02 (ind)'!CH$6:CH$37))))))</f>
        <v>12.953816585402075</v>
      </c>
      <c r="CI30" s="75">
        <f>IF('02 (ind)'!CI$1="si",100*(('02 (ind)'!CI29-MIN('02 (ind)'!CI$6:CI$37))/(MAX('02 (ind)'!CI$6:CI$37)-MIN('02 (ind)'!CI$6:CI$37))),ABS(-100+(100*(('02 (ind)'!CI29-MIN('02 (ind)'!CI$6:CI$37))/(MAX('02 (ind)'!CI$6:CI$37)-MIN('02 (ind)'!CI$6:CI$37))))))</f>
        <v>43.52427402220578</v>
      </c>
      <c r="CJ30" s="75">
        <f>IF('02 (ind)'!CJ$1="si",100*(('02 (ind)'!CJ29-MIN('02 (ind)'!CJ$6:CJ$37))/(MAX('02 (ind)'!CJ$6:CJ$37)-MIN('02 (ind)'!CJ$6:CJ$37))),ABS(-100+(100*(('02 (ind)'!CJ29-MIN('02 (ind)'!CJ$6:CJ$37))/(MAX('02 (ind)'!CJ$6:CJ$37)-MIN('02 (ind)'!CJ$6:CJ$37))))))</f>
        <v>34.752166436540321</v>
      </c>
      <c r="CK30" s="75">
        <f>IF('02 (ind)'!CK$1="si",100*(('02 (ind)'!CK29-MIN('02 (ind)'!CK$6:CK$37))/(MAX('02 (ind)'!CK$6:CK$37)-MIN('02 (ind)'!CK$6:CK$37))),ABS(-100+(100*(('02 (ind)'!CK29-MIN('02 (ind)'!CK$6:CK$37))/(MAX('02 (ind)'!CK$6:CK$37)-MIN('02 (ind)'!CK$6:CK$37))))))</f>
        <v>12.563042055318215</v>
      </c>
      <c r="CL30" s="75">
        <f>IF('02 (ind)'!CL$1="si",100*(('02 (ind)'!CL29-MIN('02 (ind)'!CL$6:CL$37))/(MAX('02 (ind)'!CL$6:CL$37)-MIN('02 (ind)'!CL$6:CL$37))),ABS(-100+(100*(('02 (ind)'!CL29-MIN('02 (ind)'!CL$6:CL$37))/(MAX('02 (ind)'!CL$6:CL$37)-MIN('02 (ind)'!CL$6:CL$37))))))</f>
        <v>6.2868448602483422</v>
      </c>
      <c r="CM30" s="75">
        <f>IF('02 (ind)'!CM$1="si",100*(('02 (ind)'!CM29-MIN('02 (ind)'!CM$6:CM$37))/(MAX('02 (ind)'!CM$6:CM$37)-MIN('02 (ind)'!CM$6:CM$37))),ABS(-100+(100*(('02 (ind)'!CM29-MIN('02 (ind)'!CM$6:CM$37))/(MAX('02 (ind)'!CM$6:CM$37)-MIN('02 (ind)'!CM$6:CM$37))))))</f>
        <v>11.329146563058863</v>
      </c>
    </row>
    <row r="31" spans="1:91">
      <c r="A31" s="18" t="s">
        <v>229</v>
      </c>
      <c r="B31" s="87">
        <f>IF('02 (ind)'!B$1="si",100*(('02 (ind)'!B30-MIN('02 (ind)'!B$6:B$37))/(MAX('02 (ind)'!B$6:B$37)-MIN('02 (ind)'!B$6:B$37))),ABS(-100+(100*(('02 (ind)'!B30-MIN('02 (ind)'!B$6:B$37))/(MAX('02 (ind)'!B$6:B$37)-MIN('02 (ind)'!B$6:B$37))))))</f>
        <v>5.3762856608949177</v>
      </c>
      <c r="C31" s="87">
        <f>IF('02 (ind)'!C$1="si",100*(('02 (ind)'!C30-MIN('02 (ind)'!C$6:C$37))/(MAX('02 (ind)'!C$6:C$37)-MIN('02 (ind)'!C$6:C$37))),ABS(-100+(100*(('02 (ind)'!C30-MIN('02 (ind)'!C$6:C$37))/(MAX('02 (ind)'!C$6:C$37)-MIN('02 (ind)'!C$6:C$37))))))</f>
        <v>60.275514917220754</v>
      </c>
      <c r="D31" s="87">
        <f>IF('02 (ind)'!D$1="si",100*(('02 (ind)'!D30-MIN('02 (ind)'!D$6:D$37))/(MAX('02 (ind)'!D$6:D$37)-MIN('02 (ind)'!D$6:D$37))),ABS(-100+(100*(('02 (ind)'!D30-MIN('02 (ind)'!D$6:D$37))/(MAX('02 (ind)'!D$6:D$37)-MIN('02 (ind)'!D$6:D$37))))))</f>
        <v>88.543891235642064</v>
      </c>
      <c r="E31" s="87">
        <f>IF('02 (ind)'!E$1="si",100*(('02 (ind)'!E30-MIN('02 (ind)'!E$6:E$37))/(MAX('02 (ind)'!E$6:E$37)-MIN('02 (ind)'!E$6:E$37))),ABS(-100+(100*(('02 (ind)'!E30-MIN('02 (ind)'!E$6:E$37))/(MAX('02 (ind)'!E$6:E$37)-MIN('02 (ind)'!E$6:E$37))))))</f>
        <v>45.205479452054796</v>
      </c>
      <c r="F31" s="87">
        <f>IF('02 (ind)'!F$1="si",100*(('02 (ind)'!F30-MIN('02 (ind)'!F$6:F$37))/(MAX('02 (ind)'!F$6:F$37)-MIN('02 (ind)'!F$6:F$37))),ABS(-100+(100*(('02 (ind)'!F30-MIN('02 (ind)'!F$6:F$37))/(MAX('02 (ind)'!F$6:F$37)-MIN('02 (ind)'!F$6:F$37))))))</f>
        <v>60.992907801418461</v>
      </c>
      <c r="G31" s="87">
        <f>IF('02 (ind)'!G$1="si",100*(('02 (ind)'!G30-MIN('02 (ind)'!G$6:G$37))/(MAX('02 (ind)'!G$6:G$37)-MIN('02 (ind)'!G$6:G$37))),ABS(-100+(100*(('02 (ind)'!G30-MIN('02 (ind)'!G$6:G$37))/(MAX('02 (ind)'!G$6:G$37)-MIN('02 (ind)'!G$6:G$37))))))</f>
        <v>60.995850622406664</v>
      </c>
      <c r="H31" s="87">
        <f>IF('02 (ind)'!H$1="si",100*(('02 (ind)'!H30-MIN('02 (ind)'!H$6:H$37))/(MAX('02 (ind)'!H$6:H$37)-MIN('02 (ind)'!H$6:H$37))),ABS(-100+(100*(('02 (ind)'!H30-MIN('02 (ind)'!H$6:H$37))/(MAX('02 (ind)'!H$6:H$37)-MIN('02 (ind)'!H$6:H$37))))))</f>
        <v>13.569937369519829</v>
      </c>
      <c r="I31" s="87">
        <f>IF('02 (ind)'!I$1="si",100*(('02 (ind)'!I30-MIN('02 (ind)'!I$6:I$37))/(MAX('02 (ind)'!I$6:I$37)-MIN('02 (ind)'!I$6:I$37))),ABS(-100+(100*(('02 (ind)'!I30-MIN('02 (ind)'!I$6:I$37))/(MAX('02 (ind)'!I$6:I$37)-MIN('02 (ind)'!I$6:I$37))))))</f>
        <v>72.48</v>
      </c>
      <c r="J31" s="87">
        <f>IF('02 (ind)'!J$1="si",100*(('02 (ind)'!J30-MIN('02 (ind)'!J$6:J$37))/(MAX('02 (ind)'!J$6:J$37)-MIN('02 (ind)'!J$6:J$37))),ABS(-100+(100*(('02 (ind)'!J30-MIN('02 (ind)'!J$6:J$37))/(MAX('02 (ind)'!J$6:J$37)-MIN('02 (ind)'!J$6:J$37))))))</f>
        <v>0</v>
      </c>
      <c r="K31" s="87">
        <f>IF('02 (ind)'!K$1="si",100*(('02 (ind)'!K30-MIN('02 (ind)'!K$6:K$37))/(MAX('02 (ind)'!K$6:K$37)-MIN('02 (ind)'!K$6:K$37))),ABS(-100+(100*(('02 (ind)'!K30-MIN('02 (ind)'!K$6:K$37))/(MAX('02 (ind)'!K$6:K$37)-MIN('02 (ind)'!K$6:K$37))))))</f>
        <v>20.122723089476128</v>
      </c>
      <c r="L31" s="87">
        <f>IF('02 (ind)'!L$1="si",100*(('02 (ind)'!L30-MIN('02 (ind)'!L$6:L$37))/(MAX('02 (ind)'!L$6:L$37)-MIN('02 (ind)'!L$6:L$37))),ABS(-100+(100*(('02 (ind)'!L30-MIN('02 (ind)'!L$6:L$37))/(MAX('02 (ind)'!L$6:L$37)-MIN('02 (ind)'!L$6:L$37))))))</f>
        <v>8.4650647971797355</v>
      </c>
      <c r="M31" s="87">
        <f>IF('02 (ind)'!M$1="si",100*(('02 (ind)'!M30-MIN('02 (ind)'!M$6:M$37))/(MAX('02 (ind)'!M$6:M$37)-MIN('02 (ind)'!M$6:M$37))),ABS(-100+(100*(('02 (ind)'!M30-MIN('02 (ind)'!M$6:M$37))/(MAX('02 (ind)'!M$6:M$37)-MIN('02 (ind)'!M$6:M$37))))))</f>
        <v>0.53101308633572608</v>
      </c>
      <c r="N31" s="87">
        <f>IF('02 (ind)'!N$1="si",100*(('02 (ind)'!N30-MIN('02 (ind)'!N$6:N$37))/(MAX('02 (ind)'!N$6:N$37)-MIN('02 (ind)'!N$6:N$37))),ABS(-100+(100*(('02 (ind)'!N30-MIN('02 (ind)'!N$6:N$37))/(MAX('02 (ind)'!N$6:N$37)-MIN('02 (ind)'!N$6:N$37))))))</f>
        <v>32.68652131784642</v>
      </c>
      <c r="O31" s="87">
        <f>IF('02 (ind)'!O$1="si",100*(('02 (ind)'!O30-MIN('02 (ind)'!O$6:O$37))/(MAX('02 (ind)'!O$6:O$37)-MIN('02 (ind)'!O$6:O$37))),ABS(-100+(100*(('02 (ind)'!O30-MIN('02 (ind)'!O$6:O$37))/(MAX('02 (ind)'!O$6:O$37)-MIN('02 (ind)'!O$6:O$37))))))</f>
        <v>90.217391304347828</v>
      </c>
      <c r="P31" s="87">
        <f>IF('02 (ind)'!P$1="si",100*(('02 (ind)'!P30-MIN('02 (ind)'!P$6:P$37))/(MAX('02 (ind)'!P$6:P$37)-MIN('02 (ind)'!P$6:P$37))),ABS(-100+(100*(('02 (ind)'!P30-MIN('02 (ind)'!P$6:P$37))/(MAX('02 (ind)'!P$6:P$37)-MIN('02 (ind)'!P$6:P$37))))))</f>
        <v>0.96382153526375414</v>
      </c>
      <c r="Q31" s="87">
        <f>IF('02 (ind)'!Q$1="si",100*(('02 (ind)'!Q30-MIN('02 (ind)'!Q$6:Q$37))/(MAX('02 (ind)'!Q$6:Q$37)-MIN('02 (ind)'!Q$6:Q$37))),ABS(-100+(100*(('02 (ind)'!Q30-MIN('02 (ind)'!Q$6:Q$37))/(MAX('02 (ind)'!Q$6:Q$37)-MIN('02 (ind)'!Q$6:Q$37))))))</f>
        <v>27.168826821322057</v>
      </c>
      <c r="R31" s="87">
        <f>IF('02 (ind)'!R$1="si",100*(('02 (ind)'!R30-MIN('02 (ind)'!R$6:R$37))/(MAX('02 (ind)'!R$6:R$37)-MIN('02 (ind)'!R$6:R$37))),ABS(-100+(100*(('02 (ind)'!R30-MIN('02 (ind)'!R$6:R$37))/(MAX('02 (ind)'!R$6:R$37)-MIN('02 (ind)'!R$6:R$37))))))</f>
        <v>1.3164469378931376</v>
      </c>
      <c r="S31" s="75">
        <f>ABS(ABS(('02 (ind)'!S30-((MAX('02 (ind)'!S$6:S$37)+MIN('02 (ind)'!S$6:S$37))/2))/(((MAX('02 (ind)'!S$6:S$37)+MIN('02 (ind)'!S$6:S$37))/2)-MAX('02 (ind)'!S$6:S$37))*100)-100)</f>
        <v>19.290413617889755</v>
      </c>
      <c r="T31" s="75">
        <f>IF('02 (ind)'!T$1="si",100*(('02 (ind)'!T30-MIN('02 (ind)'!T$6:T$37))/(MAX('02 (ind)'!T$6:T$37)-MIN('02 (ind)'!T$6:T$37))),ABS(-100+(100*(('02 (ind)'!T30-MIN('02 (ind)'!T$6:T$37))/(MAX('02 (ind)'!T$6:T$37)-MIN('02 (ind)'!T$6:T$37))))))</f>
        <v>27.185143814576936</v>
      </c>
      <c r="U31" s="75">
        <f>IF('02 (ind)'!U$1="si",100*(('02 (ind)'!U30-MIN('02 (ind)'!U$6:U$37))/(MAX('02 (ind)'!U$6:U$37)-MIN('02 (ind)'!U$6:U$37))),ABS(-100+(100*(('02 (ind)'!U30-MIN('02 (ind)'!U$6:U$37))/(MAX('02 (ind)'!U$6:U$37)-MIN('02 (ind)'!U$6:U$37))))))</f>
        <v>0</v>
      </c>
      <c r="V31" s="75">
        <f>IF('02 (ind)'!V$1="si",100*(('02 (ind)'!V30-MIN('02 (ind)'!V$6:V$37))/(MAX('02 (ind)'!V$6:V$37)-MIN('02 (ind)'!V$6:V$37))),ABS(-100+(100*(('02 (ind)'!V30-MIN('02 (ind)'!V$6:V$37))/(MAX('02 (ind)'!V$6:V$37)-MIN('02 (ind)'!V$6:V$37))))))</f>
        <v>91.712707182320443</v>
      </c>
      <c r="W31" s="75">
        <f>IF('02 (ind)'!W$1="si",100*(('02 (ind)'!W30-MIN('02 (ind)'!W$6:W$37))/(MAX('02 (ind)'!W$6:W$37)-MIN('02 (ind)'!W$6:W$37))),ABS(-100+(100*(('02 (ind)'!W30-MIN('02 (ind)'!W$6:W$37))/(MAX('02 (ind)'!W$6:W$37)-MIN('02 (ind)'!W$6:W$37))))))</f>
        <v>79.042252043469375</v>
      </c>
      <c r="X31" s="75">
        <f>IF('02 (ind)'!X$1="si",100*(('02 (ind)'!X30-MIN('02 (ind)'!X$6:X$37))/(MAX('02 (ind)'!X$6:X$37)-MIN('02 (ind)'!X$6:X$37))),ABS(-100+(100*(('02 (ind)'!X30-MIN('02 (ind)'!X$6:X$37))/(MAX('02 (ind)'!X$6:X$37)-MIN('02 (ind)'!X$6:X$37))))))</f>
        <v>57.62701985434434</v>
      </c>
      <c r="Y31" s="75">
        <f>IF('02 (ind)'!Y$1="si",100*(('02 (ind)'!Y30-MIN('02 (ind)'!Y$6:Y$37))/(MAX('02 (ind)'!Y$6:Y$37)-MIN('02 (ind)'!Y$6:Y$37))),ABS(-100+(100*(('02 (ind)'!Y30-MIN('02 (ind)'!Y$6:Y$37))/(MAX('02 (ind)'!Y$6:Y$37)-MIN('02 (ind)'!Y$6:Y$37))))))</f>
        <v>68.102305067572587</v>
      </c>
      <c r="Z31" s="75">
        <f>IF('02 (ind)'!Z$1="si",100*(('02 (ind)'!Z30-MIN('02 (ind)'!Z$6:Z$37))/(MAX('02 (ind)'!Z$6:Z$37)-MIN('02 (ind)'!Z$6:Z$37))),ABS(-100+(100*(('02 (ind)'!Z30-MIN('02 (ind)'!Z$6:Z$37))/(MAX('02 (ind)'!Z$6:Z$37)-MIN('02 (ind)'!Z$6:Z$37))))))</f>
        <v>38.829013778645972</v>
      </c>
      <c r="AA31" s="75">
        <f>IF('02 (ind)'!AA$1="si",100*(('02 (ind)'!AA30-MIN('02 (ind)'!AA$6:AA$37))/(MAX('02 (ind)'!AA$6:AA$37)-MIN('02 (ind)'!AA$6:AA$37))),ABS(-100+(100*(('02 (ind)'!AA30-MIN('02 (ind)'!AA$6:AA$37))/(MAX('02 (ind)'!AA$6:AA$37)-MIN('02 (ind)'!AA$6:AA$37))))))</f>
        <v>72.525520757334704</v>
      </c>
      <c r="AB31" s="75">
        <f>IF('02 (ind)'!AB$1="si",100*(('02 (ind)'!AB30-MIN('02 (ind)'!AB$6:AB$37))/(MAX('02 (ind)'!AB$6:AB$37)-MIN('02 (ind)'!AB$6:AB$37))),ABS(-100+(100*(('02 (ind)'!AB30-MIN('02 (ind)'!AB$6:AB$37))/(MAX('02 (ind)'!AB$6:AB$37)-MIN('02 (ind)'!AB$6:AB$37))))))</f>
        <v>26.074916119942564</v>
      </c>
      <c r="AC31" s="75">
        <f>IF('02 (ind)'!AC$1="si",100*(('02 (ind)'!AC30-MIN('02 (ind)'!AC$6:AC$37))/(MAX('02 (ind)'!AC$6:AC$37)-MIN('02 (ind)'!AC$6:AC$37))),ABS(-100+(100*(('02 (ind)'!AC30-MIN('02 (ind)'!AC$6:AC$37))/(MAX('02 (ind)'!AC$6:AC$37)-MIN('02 (ind)'!AC$6:AC$37))))))</f>
        <v>70.379658294322581</v>
      </c>
      <c r="AD31" s="75">
        <f>IF('02 (ind)'!AD$1="si",100*(('02 (ind)'!AD30-MIN('02 (ind)'!AD$6:AD$37))/(MAX('02 (ind)'!AD$6:AD$37)-MIN('02 (ind)'!AD$6:AD$37))),ABS(-100+(100*(('02 (ind)'!AD30-MIN('02 (ind)'!AD$6:AD$37))/(MAX('02 (ind)'!AD$6:AD$37)-MIN('02 (ind)'!AD$6:AD$37))))))</f>
        <v>44.699509302847282</v>
      </c>
      <c r="AE31" s="75">
        <f>IF('02 (ind)'!AE$1="si",100*(('02 (ind)'!AE30-MIN('02 (ind)'!AE$6:AE$37))/(MAX('02 (ind)'!AE$6:AE$37)-MIN('02 (ind)'!AE$6:AE$37))),ABS(-100+(100*(('02 (ind)'!AE30-MIN('02 (ind)'!AE$6:AE$37))/(MAX('02 (ind)'!AE$6:AE$37)-MIN('02 (ind)'!AE$6:AE$37))))))</f>
        <v>39.355307385569475</v>
      </c>
      <c r="AF31" s="75">
        <f>IF('02 (ind)'!AF$1="si",100*(('02 (ind)'!AF30-MIN('02 (ind)'!AF$6:AF$37))/(MAX('02 (ind)'!AF$6:AF$37)-MIN('02 (ind)'!AF$6:AF$37))),ABS(-100+(100*(('02 (ind)'!AF30-MIN('02 (ind)'!AF$6:AF$37))/(MAX('02 (ind)'!AF$6:AF$37)-MIN('02 (ind)'!AF$6:AF$37))))))</f>
        <v>73.770491803278688</v>
      </c>
      <c r="AG31" s="75">
        <f>IF('02 (ind)'!AG$1="si",100*(('02 (ind)'!AG30-MIN('02 (ind)'!AG$6:AG$37))/(MAX('02 (ind)'!AG$6:AG$37)-MIN('02 (ind)'!AG$6:AG$37))),ABS(-100+(100*(('02 (ind)'!AG30-MIN('02 (ind)'!AG$6:AG$37))/(MAX('02 (ind)'!AG$6:AG$37)-MIN('02 (ind)'!AG$6:AG$37))))))</f>
        <v>47.908745247148268</v>
      </c>
      <c r="AH31" s="75">
        <f>IF('02 (ind)'!AH$1="si",100*(('02 (ind)'!AH30-MIN('02 (ind)'!AH$6:AH$37))/(MAX('02 (ind)'!AH$6:AH$37)-MIN('02 (ind)'!AH$6:AH$37))),ABS(-100+(100*(('02 (ind)'!AH30-MIN('02 (ind)'!AH$6:AH$37))/(MAX('02 (ind)'!AH$6:AH$37)-MIN('02 (ind)'!AH$6:AH$37))))))</f>
        <v>39.873417721518976</v>
      </c>
      <c r="AI31" s="75">
        <f>IF('02 (ind)'!AI$1="si",100*(('02 (ind)'!AI30-MIN('02 (ind)'!AI$6:AI$37))/(MAX('02 (ind)'!AI$6:AI$37)-MIN('02 (ind)'!AI$6:AI$37))),ABS(-100+(100*(('02 (ind)'!AI30-MIN('02 (ind)'!AI$6:AI$37))/(MAX('02 (ind)'!AI$6:AI$37)-MIN('02 (ind)'!AI$6:AI$37))))))</f>
        <v>1.0273972602739725</v>
      </c>
      <c r="AJ31" s="75">
        <f>IF('02 (ind)'!AJ$1="si",100*(('02 (ind)'!AJ30-MIN('02 (ind)'!AJ$6:AJ$37))/(MAX('02 (ind)'!AJ$6:AJ$37)-MIN('02 (ind)'!AJ$6:AJ$37))),ABS(-100+(100*(('02 (ind)'!AJ30-MIN('02 (ind)'!AJ$6:AJ$37))/(MAX('02 (ind)'!AJ$6:AJ$37)-MIN('02 (ind)'!AJ$6:AJ$37))))))</f>
        <v>93.993095512082832</v>
      </c>
      <c r="AK31" s="75">
        <f>IF('02 (ind)'!AK$1="si",100*(('02 (ind)'!AK30-MIN('02 (ind)'!AK$6:AK$37))/(MAX('02 (ind)'!AK$6:AK$37)-MIN('02 (ind)'!AK$6:AK$37))),ABS(-100+(100*(('02 (ind)'!AK30-MIN('02 (ind)'!AK$6:AK$37))/(MAX('02 (ind)'!AK$6:AK$37)-MIN('02 (ind)'!AK$6:AK$37))))))</f>
        <v>8.6912982855913778</v>
      </c>
      <c r="AL31" s="75">
        <f>IF('02 (ind)'!AL$1="si",100*(('02 (ind)'!AL30-MIN('02 (ind)'!AL$6:AL$37))/(MAX('02 (ind)'!AL$6:AL$37)-MIN('02 (ind)'!AL$6:AL$37))),ABS(-100+(100*(('02 (ind)'!AL30-MIN('02 (ind)'!AL$6:AL$37))/(MAX('02 (ind)'!AL$6:AL$37)-MIN('02 (ind)'!AL$6:AL$37))))))</f>
        <v>81.90267970933732</v>
      </c>
      <c r="AM31" s="75">
        <f>IF('02 (ind)'!AM$1="si",100*(('02 (ind)'!AM30-MIN('02 (ind)'!AM$6:AM$37))/(MAX('02 (ind)'!AM$6:AM$37)-MIN('02 (ind)'!AM$6:AM$37))),ABS(-100+(100*(('02 (ind)'!AM30-MIN('02 (ind)'!AM$6:AM$37))/(MAX('02 (ind)'!AM$6:AM$37)-MIN('02 (ind)'!AM$6:AM$37))))))</f>
        <v>86.962195012112588</v>
      </c>
      <c r="AN31" s="75">
        <f>IF('02 (ind)'!AN$1="si",100*(('02 (ind)'!AN30-MIN('02 (ind)'!AN$6:AN$37))/(MAX('02 (ind)'!AN$6:AN$37)-MIN('02 (ind)'!AN$6:AN$37))),ABS(-100+(100*(('02 (ind)'!AN30-MIN('02 (ind)'!AN$6:AN$37))/(MAX('02 (ind)'!AN$6:AN$37)-MIN('02 (ind)'!AN$6:AN$37))))))</f>
        <v>58.390077394351728</v>
      </c>
      <c r="AO31" s="75">
        <f>IF('02 (ind)'!AO$1="si",100*(('02 (ind)'!AO30-MIN('02 (ind)'!AO$6:AO$37))/(MAX('02 (ind)'!AO$6:AO$37)-MIN('02 (ind)'!AO$6:AO$37))),ABS(-100+(100*(('02 (ind)'!AO30-MIN('02 (ind)'!AO$6:AO$37))/(MAX('02 (ind)'!AO$6:AO$37)-MIN('02 (ind)'!AO$6:AO$37))))))</f>
        <v>29.651818395745412</v>
      </c>
      <c r="AP31" s="75">
        <f>IF('02 (ind)'!AP$1="si",100*(('02 (ind)'!AP30-MIN('02 (ind)'!AP$6:AP$37))/(MAX('02 (ind)'!AP$6:AP$37)-MIN('02 (ind)'!AP$6:AP$37))),ABS(-100+(100*(('02 (ind)'!AP30-MIN('02 (ind)'!AP$6:AP$37))/(MAX('02 (ind)'!AP$6:AP$37)-MIN('02 (ind)'!AP$6:AP$37))))))</f>
        <v>53.82495682202908</v>
      </c>
      <c r="AQ31" s="75">
        <f>IF('02 (ind)'!AQ$1="si",100*(('02 (ind)'!AQ30-MIN('02 (ind)'!AQ$6:AQ$37))/(MAX('02 (ind)'!AQ$6:AQ$37)-MIN('02 (ind)'!AQ$6:AQ$37))),ABS(-100+(100*(('02 (ind)'!AQ30-MIN('02 (ind)'!AQ$6:AQ$37))/(MAX('02 (ind)'!AQ$6:AQ$37)-MIN('02 (ind)'!AQ$6:AQ$37))))))</f>
        <v>5.7213965195294652</v>
      </c>
      <c r="AR31" s="75">
        <f>IF('02 (ind)'!AR$1="si",100*(('02 (ind)'!AR30-MIN('02 (ind)'!AR$6:AR$37))/(MAX('02 (ind)'!AR$6:AR$37)-MIN('02 (ind)'!AR$6:AR$37))),ABS(-100+(100*(('02 (ind)'!AR30-MIN('02 (ind)'!AR$6:AR$37))/(MAX('02 (ind)'!AR$6:AR$37)-MIN('02 (ind)'!AR$6:AR$37))))))</f>
        <v>85.045166922454257</v>
      </c>
      <c r="AS31" s="75">
        <f>IF('02 (ind)'!AS$1="si",100*(('02 (ind)'!AS30-MIN('02 (ind)'!AS$6:AS$37))/(MAX('02 (ind)'!AS$6:AS$37)-MIN('02 (ind)'!AS$6:AS$37))),ABS(-100+(100*(('02 (ind)'!AS30-MIN('02 (ind)'!AS$6:AS$37))/(MAX('02 (ind)'!AS$6:AS$37)-MIN('02 (ind)'!AS$6:AS$37))))))</f>
        <v>14.60067567803226</v>
      </c>
      <c r="AT31" s="75">
        <f>IF('02 (ind)'!AT$1="si",100*(('02 (ind)'!AT30-MIN('02 (ind)'!AT$6:AT$37))/(MAX('02 (ind)'!AT$6:AT$37)-MIN('02 (ind)'!AT$6:AT$37))),ABS(-100+(100*(('02 (ind)'!AT30-MIN('02 (ind)'!AT$6:AT$37))/(MAX('02 (ind)'!AT$6:AT$37)-MIN('02 (ind)'!AT$6:AT$37))))))</f>
        <v>0</v>
      </c>
      <c r="AU31" s="75">
        <f>IF('02 (ind)'!AU$1="si",100*(('02 (ind)'!AU30-MIN('02 (ind)'!AU$6:AU$37))/(MAX('02 (ind)'!AU$6:AU$37)-MIN('02 (ind)'!AU$6:AU$37))),ABS(-100+(100*(('02 (ind)'!AU30-MIN('02 (ind)'!AU$6:AU$37))/(MAX('02 (ind)'!AU$6:AU$37)-MIN('02 (ind)'!AU$6:AU$37))))))</f>
        <v>29.663608562691124</v>
      </c>
      <c r="AV31" s="75">
        <f>IF('02 (ind)'!AV$1="si",100*(('02 (ind)'!AV30-MIN('02 (ind)'!AV$6:AV$37))/(MAX('02 (ind)'!AV$6:AV$37)-MIN('02 (ind)'!AV$6:AV$37))),ABS(-100+(100*(('02 (ind)'!AV30-MIN('02 (ind)'!AV$6:AV$37))/(MAX('02 (ind)'!AV$6:AV$37)-MIN('02 (ind)'!AV$6:AV$37))))))</f>
        <v>94.974003466204508</v>
      </c>
      <c r="AW31" s="75">
        <f>IF('02 (ind)'!AW$1="si",100*(('02 (ind)'!AW30-MIN('02 (ind)'!AW$6:AW$37))/(MAX('02 (ind)'!AW$6:AW$37)-MIN('02 (ind)'!AW$6:AW$37))),ABS(-100+(100*(('02 (ind)'!AW30-MIN('02 (ind)'!AW$6:AW$37))/(MAX('02 (ind)'!AW$6:AW$37)-MIN('02 (ind)'!AW$6:AW$37))))))</f>
        <v>72.991187143597728</v>
      </c>
      <c r="AX31" s="75">
        <f>IF('02 (ind)'!AX$1="si",100*(('02 (ind)'!AX30-MIN('02 (ind)'!AX$6:AX$37))/(MAX('02 (ind)'!AX$6:AX$37)-MIN('02 (ind)'!AX$6:AX$37))),ABS(-100+(100*(('02 (ind)'!AX30-MIN('02 (ind)'!AX$6:AX$37))/(MAX('02 (ind)'!AX$6:AX$37)-MIN('02 (ind)'!AX$6:AX$37))))))</f>
        <v>27.542134014556201</v>
      </c>
      <c r="AY31" s="75">
        <f>IF('02 (ind)'!AY$1="si",100*(('02 (ind)'!AY30-MIN('02 (ind)'!AY$6:AY$37))/(MAX('02 (ind)'!AY$6:AY$37)-MIN('02 (ind)'!AY$6:AY$37))),ABS(-100+(100*(('02 (ind)'!AY30-MIN('02 (ind)'!AY$6:AY$37))/(MAX('02 (ind)'!AY$6:AY$37)-MIN('02 (ind)'!AY$6:AY$37))))))</f>
        <v>52.378686964795449</v>
      </c>
      <c r="AZ31" s="75">
        <f>IF('02 (ind)'!AZ$1="si",100*(('02 (ind)'!AZ30-MIN('02 (ind)'!AZ$6:AZ$37))/(MAX('02 (ind)'!AZ$6:AZ$37)-MIN('02 (ind)'!AZ$6:AZ$37))),ABS(-100+(100*(('02 (ind)'!AZ30-MIN('02 (ind)'!AZ$6:AZ$37))/(MAX('02 (ind)'!AZ$6:AZ$37)-MIN('02 (ind)'!AZ$6:AZ$37))))))</f>
        <v>7.7683994208410105</v>
      </c>
      <c r="BA31" s="75">
        <f>IF('02 (ind)'!BA$1="si",100*(('02 (ind)'!BA30-MIN('02 (ind)'!BA$6:BA$37))/(MAX('02 (ind)'!BA$6:BA$37)-MIN('02 (ind)'!BA$6:BA$37))),ABS(-100+(100*(('02 (ind)'!BA30-MIN('02 (ind)'!BA$6:BA$37))/(MAX('02 (ind)'!BA$6:BA$37)-MIN('02 (ind)'!BA$6:BA$37))))))</f>
        <v>21.077469139588871</v>
      </c>
      <c r="BB31" s="75">
        <f>IF('02 (ind)'!BB$1="si",100*(('02 (ind)'!BB30-MIN('02 (ind)'!BB$6:BB$37))/(MAX('02 (ind)'!BB$6:BB$37)-MIN('02 (ind)'!BB$6:BB$37))),ABS(-100+(100*(('02 (ind)'!BB30-MIN('02 (ind)'!BB$6:BB$37))/(MAX('02 (ind)'!BB$6:BB$37)-MIN('02 (ind)'!BB$6:BB$37))))))</f>
        <v>6.5422542563311854</v>
      </c>
      <c r="BC31" s="75">
        <f>IF('02 (ind)'!BC$1="si",100*(('02 (ind)'!BC30-MIN('02 (ind)'!BC$6:BC$37))/(MAX('02 (ind)'!BC$6:BC$37)-MIN('02 (ind)'!BC$6:BC$37))),ABS(-100+(100*(('02 (ind)'!BC30-MIN('02 (ind)'!BC$6:BC$37))/(MAX('02 (ind)'!BC$6:BC$37)-MIN('02 (ind)'!BC$6:BC$37))))))</f>
        <v>22.820613085218273</v>
      </c>
      <c r="BD31" s="75">
        <f>IF('02 (ind)'!BD$1="si",100*(('02 (ind)'!BD30-MIN('02 (ind)'!BD$6:BD$37))/(MAX('02 (ind)'!BD$6:BD$37)-MIN('02 (ind)'!BD$6:BD$37))),ABS(-100+(100*(('02 (ind)'!BD30-MIN('02 (ind)'!BD$6:BD$37))/(MAX('02 (ind)'!BD$6:BD$37)-MIN('02 (ind)'!BD$6:BD$37))))))</f>
        <v>57.378897675472075</v>
      </c>
      <c r="BE31" s="75">
        <f>IF('02 (ind)'!BE$1="si",100*(('02 (ind)'!BE30-MIN('02 (ind)'!BE$6:BE$37))/(MAX('02 (ind)'!BE$6:BE$37)-MIN('02 (ind)'!BE$6:BE$37))),ABS(-100+(100*(('02 (ind)'!BE30-MIN('02 (ind)'!BE$6:BE$37))/(MAX('02 (ind)'!BE$6:BE$37)-MIN('02 (ind)'!BE$6:BE$37))))))</f>
        <v>28.28185328185328</v>
      </c>
      <c r="BF31" s="75">
        <f>IF('02 (ind)'!BF$1="si",100*(('02 (ind)'!BF30-MIN('02 (ind)'!BF$6:BF$37))/(MAX('02 (ind)'!BF$6:BF$37)-MIN('02 (ind)'!BF$6:BF$37))),ABS(-100+(100*(('02 (ind)'!BF30-MIN('02 (ind)'!BF$6:BF$37))/(MAX('02 (ind)'!BF$6:BF$37)-MIN('02 (ind)'!BF$6:BF$37))))))</f>
        <v>45.99949810142018</v>
      </c>
      <c r="BG31" s="75">
        <f>IF('02 (ind)'!BG$1="si",100*(('02 (ind)'!BG30-MIN('02 (ind)'!BG$6:BG$37))/(MAX('02 (ind)'!BG$6:BG$37)-MIN('02 (ind)'!BG$6:BG$37))),ABS(-100+(100*(('02 (ind)'!BG30-MIN('02 (ind)'!BG$6:BG$37))/(MAX('02 (ind)'!BG$6:BG$37)-MIN('02 (ind)'!BG$6:BG$37))))))</f>
        <v>35.669891792528652</v>
      </c>
      <c r="BH31" s="75">
        <f>IF('02 (ind)'!BH$1="si",100*(('02 (ind)'!BH30-MIN('02 (ind)'!BH$6:BH$37))/(MAX('02 (ind)'!BH$6:BH$37)-MIN('02 (ind)'!BH$6:BH$37))),ABS(-100+(100*(('02 (ind)'!BH30-MIN('02 (ind)'!BH$6:BH$37))/(MAX('02 (ind)'!BH$6:BH$37)-MIN('02 (ind)'!BH$6:BH$37))))))</f>
        <v>37.546861110753255</v>
      </c>
      <c r="BI31" s="75">
        <f>IF('02 (ind)'!BI$1="si",100*(('02 (ind)'!BI30-MIN('02 (ind)'!BI$6:BI$37))/(MAX('02 (ind)'!BI$6:BI$37)-MIN('02 (ind)'!BI$6:BI$37))),ABS(-100+(100*(('02 (ind)'!BI30-MIN('02 (ind)'!BI$6:BI$37))/(MAX('02 (ind)'!BI$6:BI$37)-MIN('02 (ind)'!BI$6:BI$37))))))</f>
        <v>99.42009850582798</v>
      </c>
      <c r="BJ31" s="75">
        <f>IF('02 (ind)'!BJ$1="si",100*(('02 (ind)'!BJ30-MIN('02 (ind)'!BJ$6:BJ$37))/(MAX('02 (ind)'!BJ$6:BJ$37)-MIN('02 (ind)'!BJ$6:BJ$37))),ABS(-100+(100*(('02 (ind)'!BJ30-MIN('02 (ind)'!BJ$6:BJ$37))/(MAX('02 (ind)'!BJ$6:BJ$37)-MIN('02 (ind)'!BJ$6:BJ$37))))))</f>
        <v>12.04038067256565</v>
      </c>
      <c r="BK31" s="75">
        <f>IF('02 (ind)'!BK$1="si",100*(('02 (ind)'!BK30-MIN('02 (ind)'!BK$6:BK$37))/(MAX('02 (ind)'!BK$6:BK$37)-MIN('02 (ind)'!BK$6:BK$37))),ABS(-100+(100*(('02 (ind)'!BK30-MIN('02 (ind)'!BK$6:BK$37))/(MAX('02 (ind)'!BK$6:BK$37)-MIN('02 (ind)'!BK$6:BK$37))))))</f>
        <v>27.309693519542318</v>
      </c>
      <c r="BL31" s="75">
        <f>IF('02 (ind)'!BL$1="si",100*(('02 (ind)'!BL30-MIN('02 (ind)'!BL$6:BL$37))/(MAX('02 (ind)'!BL$6:BL$37)-MIN('02 (ind)'!BL$6:BL$37))),ABS(-100+(100*(('02 (ind)'!BL30-MIN('02 (ind)'!BL$6:BL$37))/(MAX('02 (ind)'!BL$6:BL$37)-MIN('02 (ind)'!BL$6:BL$37))))))</f>
        <v>47.107438016528924</v>
      </c>
      <c r="BM31" s="75">
        <f>IF('02 (ind)'!BM$1="si",100*(('02 (ind)'!BM30-MIN('02 (ind)'!BM$6:BM$37))/(MAX('02 (ind)'!BM$6:BM$37)-MIN('02 (ind)'!BM$6:BM$37))),ABS(-100+(100*(('02 (ind)'!BM30-MIN('02 (ind)'!BM$6:BM$37))/(MAX('02 (ind)'!BM$6:BM$37)-MIN('02 (ind)'!BM$6:BM$37))))))</f>
        <v>18.333949883266147</v>
      </c>
      <c r="BN31" s="75">
        <f>IF('02 (ind)'!BN$1="si",100*(('02 (ind)'!BN30-MIN('02 (ind)'!BN$6:BN$37))/(MAX('02 (ind)'!BN$6:BN$37)-MIN('02 (ind)'!BN$6:BN$37))),ABS(-100+(100*(('02 (ind)'!BN30-MIN('02 (ind)'!BN$6:BN$37))/(MAX('02 (ind)'!BN$6:BN$37)-MIN('02 (ind)'!BN$6:BN$37))))))</f>
        <v>21.229547812090942</v>
      </c>
      <c r="BO31" s="75">
        <f>IF('02 (ind)'!BO$1="si",100*(('02 (ind)'!BO30-MIN('02 (ind)'!BO$6:BO$37))/(MAX('02 (ind)'!BO$6:BO$37)-MIN('02 (ind)'!BO$6:BO$37))),ABS(-100+(100*(('02 (ind)'!BO30-MIN('02 (ind)'!BO$6:BO$37))/(MAX('02 (ind)'!BO$6:BO$37)-MIN('02 (ind)'!BO$6:BO$37))))))</f>
        <v>36.421637359110129</v>
      </c>
      <c r="BP31" s="75">
        <f>IF('02 (ind)'!BP$1="si",100*(('02 (ind)'!BP30-MIN('02 (ind)'!BP$6:BP$37))/(MAX('02 (ind)'!BP$6:BP$37)-MIN('02 (ind)'!BP$6:BP$37))),ABS(-100+(100*(('02 (ind)'!BP30-MIN('02 (ind)'!BP$6:BP$37))/(MAX('02 (ind)'!BP$6:BP$37)-MIN('02 (ind)'!BP$6:BP$37))))))</f>
        <v>33.79672815892922</v>
      </c>
      <c r="BQ31" s="75">
        <f>IF('02 (ind)'!BQ$1="si",100*(('02 (ind)'!BQ30-MIN('02 (ind)'!BQ$6:BQ$37))/(MAX('02 (ind)'!BQ$6:BQ$37)-MIN('02 (ind)'!BQ$6:BQ$37))),ABS(-100+(100*(('02 (ind)'!BQ30-MIN('02 (ind)'!BQ$6:BQ$37))/(MAX('02 (ind)'!BQ$6:BQ$37)-MIN('02 (ind)'!BQ$6:BQ$37))))))</f>
        <v>10.766687634817659</v>
      </c>
      <c r="BR31" s="75">
        <f>IF('02 (ind)'!BR$1="si",100*(('02 (ind)'!BR30-MIN('02 (ind)'!BR$6:BR$37))/(MAX('02 (ind)'!BR$6:BR$37)-MIN('02 (ind)'!BR$6:BR$37))),ABS(-100+(100*(('02 (ind)'!BR30-MIN('02 (ind)'!BR$6:BR$37))/(MAX('02 (ind)'!BP$6:BP$37)-MIN('02 (ind)'!BR$6:BR$37))))))</f>
        <v>19.629868657445364</v>
      </c>
      <c r="BS31" s="75">
        <f>IF('02 (ind)'!BS$1="si",100*(('02 (ind)'!BS30-MIN('02 (ind)'!BS$6:BS$37))/(MAX('02 (ind)'!BS$6:BS$37)-MIN('02 (ind)'!BS$6:BS$37))),ABS(-100+(100*(('02 (ind)'!BS30-MIN('02 (ind)'!BS$6:BS$37))/(MAX('02 (ind)'!BQ$6:BQ$37)-MIN('02 (ind)'!BS$6:BS$37))))))</f>
        <v>62.301560202693395</v>
      </c>
      <c r="BT31" s="75">
        <f>IF('02 (ind)'!BT$1="si",100*(('02 (ind)'!BT30-MIN('02 (ind)'!BT$6:BT$37))/(MAX('02 (ind)'!BT$6:BT$37)-MIN('02 (ind)'!BT$6:BT$37))),ABS(-100+(100*(('02 (ind)'!BT30-MIN('02 (ind)'!BT$6:BT$37))/(MAX('02 (ind)'!BR$6:BR$37)-MIN('02 (ind)'!BT$6:BT$37))))))</f>
        <v>91.517297499999998</v>
      </c>
      <c r="BU31" s="75">
        <f>IF('02 (ind)'!BU$1="si",100*(('02 (ind)'!BU30-MIN('02 (ind)'!BU$6:BU$37))/(MAX('02 (ind)'!BU$6:BU$37)-MIN('02 (ind)'!BU$6:BU$37))),ABS(-100+(100*(('02 (ind)'!BU30-MIN('02 (ind)'!BU$6:BU$37))/(MAX('02 (ind)'!BU$6:BU$37)-MIN('02 (ind)'!BU$6:BU$37))))))</f>
        <v>47.353978831830659</v>
      </c>
      <c r="BV31" s="75">
        <f>IF('02 (ind)'!BV$1="si",100*(('02 (ind)'!BV30-MIN('02 (ind)'!BV$6:BV$37))/(MAX('02 (ind)'!BV$6:BV$37)-MIN('02 (ind)'!BV$6:BV$37))),ABS(-100+(100*(('02 (ind)'!BV30-MIN('02 (ind)'!BV$6:BV$37))/(MAX('02 (ind)'!BV$6:BV$37)-MIN('02 (ind)'!BV$6:BV$37))))))</f>
        <v>92.4449732302201</v>
      </c>
      <c r="BW31" s="75">
        <f>IF('02 (ind)'!BW$1="si",100*(('02 (ind)'!BW30-MIN('02 (ind)'!BW$6:BW$37))/(MAX('02 (ind)'!BW$6:BW$37)-MIN('02 (ind)'!BW$6:BW$37))),ABS(-100+(100*(('02 (ind)'!BW30-MIN('02 (ind)'!BW$6:BW$37))/(MAX('02 (ind)'!BW$6:BW$37)-MIN('02 (ind)'!BW$6:BW$37))))))</f>
        <v>93.752460952880966</v>
      </c>
      <c r="BX31" s="75">
        <f>IF('02 (ind)'!BX$1="si",100*(('02 (ind)'!BX30-MIN('02 (ind)'!BX$6:BX$37))/(MAX('02 (ind)'!BX$6:BX$37)-MIN('02 (ind)'!BX$6:BX$37))),ABS(-100+(100*(('02 (ind)'!BX30-MIN('02 (ind)'!BX$6:BX$37))/(MAX('02 (ind)'!BX$6:BX$37)-MIN('02 (ind)'!BX$6:BX$37))))))</f>
        <v>19.201785305028494</v>
      </c>
      <c r="BY31" s="75">
        <f>IF('02 (ind)'!BY$1="si",100*(('02 (ind)'!BY30-MIN('02 (ind)'!BY$6:BY$37))/(MAX('02 (ind)'!BY$6:BY$37)-MIN('02 (ind)'!BY$6:BY$37))),ABS(-100+(100*(('02 (ind)'!BY30-MIN('02 (ind)'!BY$6:BY$37))/(MAX('02 (ind)'!BY$6:BY$37)-MIN('02 (ind)'!BY$6:BY$37))))))</f>
        <v>7.6734428245353827</v>
      </c>
      <c r="BZ31" s="75">
        <f>IF('02 (ind)'!BZ$1="si",100*(('02 (ind)'!BZ30-MIN('02 (ind)'!BZ$6:BZ$37))/(MAX('02 (ind)'!BZ$6:BZ$37)-MIN('02 (ind)'!BZ$6:BZ$37))),ABS(-100+(100*(('02 (ind)'!BZ30-MIN('02 (ind)'!BZ$6:BZ$37))/(MAX('02 (ind)'!BZ$6:BZ$37)-MIN('02 (ind)'!BZ$6:BZ$37))))))</f>
        <v>92.587811257566869</v>
      </c>
      <c r="CA31" s="75">
        <f>IF('02 (ind)'!CA$1="si",100*(('02 (ind)'!CA30-MIN('02 (ind)'!CA$6:CA$37))/(MAX('02 (ind)'!CA$6:CA$37)-MIN('02 (ind)'!CA$6:CA$37))),ABS(-100+(100*(('02 (ind)'!CA30-MIN('02 (ind)'!CA$6:CA$37))/(MAX('02 (ind)'!CA$6:CA$37)-MIN('02 (ind)'!CA$6:CA$37))))))</f>
        <v>0</v>
      </c>
      <c r="CB31" s="75">
        <f>IF('02 (ind)'!CB$1="si",100*(('02 (ind)'!CB30-MIN('02 (ind)'!CB$6:CB$37))/(MAX('02 (ind)'!CB$6:CB$37)-MIN('02 (ind)'!CB$6:CB$37))),ABS(-100+(100*(('02 (ind)'!CB30-MIN('02 (ind)'!CB$6:CB$37))/(MAX('02 (ind)'!CB$6:CB$37)-MIN('02 (ind)'!CB$6:CB$37))))))</f>
        <v>76.013513513513502</v>
      </c>
      <c r="CC31" s="75">
        <f>IF('02 (ind)'!CC$1="si",100*(('02 (ind)'!CC30-MIN('02 (ind)'!CC$6:CC$37))/(MAX('02 (ind)'!CC$6:CC$37)-MIN('02 (ind)'!CC$6:CC$37))),ABS(-100+(100*(('02 (ind)'!CC30-MIN('02 (ind)'!CC$6:CC$37))/(MAX('02 (ind)'!CC$6:CC$37)-MIN('02 (ind)'!CC$6:CC$37))))))</f>
        <v>54.562584241974079</v>
      </c>
      <c r="CD31" s="75">
        <f>IF('02 (ind)'!CD$1="si",100*(('02 (ind)'!CD30-MIN('02 (ind)'!CD$6:CD$37))/(MAX('02 (ind)'!CD$6:CD$37)-MIN('02 (ind)'!CD$6:CD$37))),ABS(-100+(100*(('02 (ind)'!CD30-MIN('02 (ind)'!CD$6:CD$37))/(MAX('02 (ind)'!CD$6:CD$37)-MIN('02 (ind)'!CD$6:CD$37))))))</f>
        <v>8.5744393914570747</v>
      </c>
      <c r="CE31" s="75">
        <f>IF('02 (ind)'!CE$1="si",100*(('02 (ind)'!CE30-MIN('02 (ind)'!CE$6:CE$37))/(MAX('02 (ind)'!CE$6:CE$37)-MIN('02 (ind)'!CE$6:CE$37))),ABS(-100+(100*(('02 (ind)'!CE30-MIN('02 (ind)'!CE$6:CE$37))/(MAX('02 (ind)'!CE$6:CE$37)-MIN('02 (ind)'!CE$6:CE$37))))))</f>
        <v>11.264700696898727</v>
      </c>
      <c r="CF31" s="75">
        <f>IF('02 (ind)'!CF$1="si",100*(('02 (ind)'!CF30-MIN('02 (ind)'!CF$6:CF$37))/(MAX('02 (ind)'!CF$6:CF$37)-MIN('02 (ind)'!CF$6:CF$37))),ABS(-100+(100*(('02 (ind)'!CF30-MIN('02 (ind)'!CF$6:CF$37))/(MAX('02 (ind)'!CF$6:CF$37)-MIN('02 (ind)'!CF$6:CF$37))))))</f>
        <v>4.7671452285361688</v>
      </c>
      <c r="CG31" s="75">
        <f>IF('02 (ind)'!CG$1="si",100*(('02 (ind)'!CG30-MIN('02 (ind)'!CG$6:CG$37))/(MAX('02 (ind)'!CG$6:CG$37)-MIN('02 (ind)'!CG$6:CG$37))),ABS(-100+(100*(('02 (ind)'!CG30-MIN('02 (ind)'!CG$6:CG$37))/(MAX('02 (ind)'!CG$6:CG$37)-MIN('02 (ind)'!CG$6:CG$37))))))</f>
        <v>4.3995795412444672</v>
      </c>
      <c r="CH31" s="75">
        <f>IF('02 (ind)'!CH$1="si",100*(('02 (ind)'!CH30-MIN('02 (ind)'!CH$6:CH$37))/(MAX('02 (ind)'!CH$6:CH$37)-MIN('02 (ind)'!CH$6:CH$37))),ABS(-100+(100*(('02 (ind)'!CH30-MIN('02 (ind)'!CH$6:CH$37))/(MAX('02 (ind)'!CH$6:CH$37)-MIN('02 (ind)'!CH$6:CH$37))))))</f>
        <v>12.373583731177954</v>
      </c>
      <c r="CI31" s="75">
        <f>IF('02 (ind)'!CI$1="si",100*(('02 (ind)'!CI30-MIN('02 (ind)'!CI$6:CI$37))/(MAX('02 (ind)'!CI$6:CI$37)-MIN('02 (ind)'!CI$6:CI$37))),ABS(-100+(100*(('02 (ind)'!CI30-MIN('02 (ind)'!CI$6:CI$37))/(MAX('02 (ind)'!CI$6:CI$37)-MIN('02 (ind)'!CI$6:CI$37))))))</f>
        <v>33.164072290826176</v>
      </c>
      <c r="CJ31" s="75">
        <f>IF('02 (ind)'!CJ$1="si",100*(('02 (ind)'!CJ30-MIN('02 (ind)'!CJ$6:CJ$37))/(MAX('02 (ind)'!CJ$6:CJ$37)-MIN('02 (ind)'!CJ$6:CJ$37))),ABS(-100+(100*(('02 (ind)'!CJ30-MIN('02 (ind)'!CJ$6:CJ$37))/(MAX('02 (ind)'!CJ$6:CJ$37)-MIN('02 (ind)'!CJ$6:CJ$37))))))</f>
        <v>20.966763289913967</v>
      </c>
      <c r="CK31" s="75">
        <f>IF('02 (ind)'!CK$1="si",100*(('02 (ind)'!CK30-MIN('02 (ind)'!CK$6:CK$37))/(MAX('02 (ind)'!CK$6:CK$37)-MIN('02 (ind)'!CK$6:CK$37))),ABS(-100+(100*(('02 (ind)'!CK30-MIN('02 (ind)'!CK$6:CK$37))/(MAX('02 (ind)'!CK$6:CK$37)-MIN('02 (ind)'!CK$6:CK$37))))))</f>
        <v>13.016743243965124</v>
      </c>
      <c r="CL31" s="75">
        <f>IF('02 (ind)'!CL$1="si",100*(('02 (ind)'!CL30-MIN('02 (ind)'!CL$6:CL$37))/(MAX('02 (ind)'!CL$6:CL$37)-MIN('02 (ind)'!CL$6:CL$37))),ABS(-100+(100*(('02 (ind)'!CL30-MIN('02 (ind)'!CL$6:CL$37))/(MAX('02 (ind)'!CL$6:CL$37)-MIN('02 (ind)'!CL$6:CL$37))))))</f>
        <v>0.99458334213128108</v>
      </c>
      <c r="CM31" s="75">
        <f>IF('02 (ind)'!CM$1="si",100*(('02 (ind)'!CM30-MIN('02 (ind)'!CM$6:CM$37))/(MAX('02 (ind)'!CM$6:CM$37)-MIN('02 (ind)'!CM$6:CM$37))),ABS(-100+(100*(('02 (ind)'!CM30-MIN('02 (ind)'!CM$6:CM$37))/(MAX('02 (ind)'!CM$6:CM$37)-MIN('02 (ind)'!CM$6:CM$37))))))</f>
        <v>5.1556613904986746</v>
      </c>
    </row>
    <row r="32" spans="1:91">
      <c r="A32" s="18" t="s">
        <v>230</v>
      </c>
      <c r="B32" s="87">
        <f>IF('02 (ind)'!B$1="si",100*(('02 (ind)'!B31-MIN('02 (ind)'!B$6:B$37))/(MAX('02 (ind)'!B$6:B$37)-MIN('02 (ind)'!B$6:B$37))),ABS(-100+(100*(('02 (ind)'!B31-MIN('02 (ind)'!B$6:B$37))/(MAX('02 (ind)'!B$6:B$37)-MIN('02 (ind)'!B$6:B$37))))))</f>
        <v>7.6770272788635987</v>
      </c>
      <c r="C32" s="87">
        <f>IF('02 (ind)'!C$1="si",100*(('02 (ind)'!C31-MIN('02 (ind)'!C$6:C$37))/(MAX('02 (ind)'!C$6:C$37)-MIN('02 (ind)'!C$6:C$37))),ABS(-100+(100*(('02 (ind)'!C31-MIN('02 (ind)'!C$6:C$37))/(MAX('02 (ind)'!C$6:C$37)-MIN('02 (ind)'!C$6:C$37))))))</f>
        <v>48.012331289253687</v>
      </c>
      <c r="D32" s="87">
        <f>IF('02 (ind)'!D$1="si",100*(('02 (ind)'!D31-MIN('02 (ind)'!D$6:D$37))/(MAX('02 (ind)'!D$6:D$37)-MIN('02 (ind)'!D$6:D$37))),ABS(-100+(100*(('02 (ind)'!D31-MIN('02 (ind)'!D$6:D$37))/(MAX('02 (ind)'!D$6:D$37)-MIN('02 (ind)'!D$6:D$37))))))</f>
        <v>89.556108014122628</v>
      </c>
      <c r="E32" s="87">
        <f>IF('02 (ind)'!E$1="si",100*(('02 (ind)'!E31-MIN('02 (ind)'!E$6:E$37))/(MAX('02 (ind)'!E$6:E$37)-MIN('02 (ind)'!E$6:E$37))),ABS(-100+(100*(('02 (ind)'!E31-MIN('02 (ind)'!E$6:E$37))/(MAX('02 (ind)'!E$6:E$37)-MIN('02 (ind)'!E$6:E$37))))))</f>
        <v>73.972602739726028</v>
      </c>
      <c r="F32" s="87">
        <f>IF('02 (ind)'!F$1="si",100*(('02 (ind)'!F31-MIN('02 (ind)'!F$6:F$37))/(MAX('02 (ind)'!F$6:F$37)-MIN('02 (ind)'!F$6:F$37))),ABS(-100+(100*(('02 (ind)'!F31-MIN('02 (ind)'!F$6:F$37))/(MAX('02 (ind)'!F$6:F$37)-MIN('02 (ind)'!F$6:F$37))))))</f>
        <v>31.914893617021285</v>
      </c>
      <c r="G32" s="87">
        <f>IF('02 (ind)'!G$1="si",100*(('02 (ind)'!G31-MIN('02 (ind)'!G$6:G$37))/(MAX('02 (ind)'!G$6:G$37)-MIN('02 (ind)'!G$6:G$37))),ABS(-100+(100*(('02 (ind)'!G31-MIN('02 (ind)'!G$6:G$37))/(MAX('02 (ind)'!G$6:G$37)-MIN('02 (ind)'!G$6:G$37))))))</f>
        <v>53.941908713692975</v>
      </c>
      <c r="H32" s="87">
        <f>IF('02 (ind)'!H$1="si",100*(('02 (ind)'!H31-MIN('02 (ind)'!H$6:H$37))/(MAX('02 (ind)'!H$6:H$37)-MIN('02 (ind)'!H$6:H$37))),ABS(-100+(100*(('02 (ind)'!H31-MIN('02 (ind)'!H$6:H$37))/(MAX('02 (ind)'!H$6:H$37)-MIN('02 (ind)'!H$6:H$37))))))</f>
        <v>15.866388308977031</v>
      </c>
      <c r="I32" s="87">
        <f>IF('02 (ind)'!I$1="si",100*(('02 (ind)'!I31-MIN('02 (ind)'!I$6:I$37))/(MAX('02 (ind)'!I$6:I$37)-MIN('02 (ind)'!I$6:I$37))),ABS(-100+(100*(('02 (ind)'!I31-MIN('02 (ind)'!I$6:I$37))/(MAX('02 (ind)'!I$6:I$37)-MIN('02 (ind)'!I$6:I$37))))))</f>
        <v>51.360000000000014</v>
      </c>
      <c r="J32" s="87">
        <f>IF('02 (ind)'!J$1="si",100*(('02 (ind)'!J31-MIN('02 (ind)'!J$6:J$37))/(MAX('02 (ind)'!J$6:J$37)-MIN('02 (ind)'!J$6:J$37))),ABS(-100+(100*(('02 (ind)'!J31-MIN('02 (ind)'!J$6:J$37))/(MAX('02 (ind)'!J$6:J$37)-MIN('02 (ind)'!J$6:J$37))))))</f>
        <v>46.962025316455694</v>
      </c>
      <c r="K32" s="87">
        <f>IF('02 (ind)'!K$1="si",100*(('02 (ind)'!K31-MIN('02 (ind)'!K$6:K$37))/(MAX('02 (ind)'!K$6:K$37)-MIN('02 (ind)'!K$6:K$37))),ABS(-100+(100*(('02 (ind)'!K31-MIN('02 (ind)'!K$6:K$37))/(MAX('02 (ind)'!K$6:K$37)-MIN('02 (ind)'!K$6:K$37))))))</f>
        <v>30.82381407411512</v>
      </c>
      <c r="L32" s="87">
        <f>IF('02 (ind)'!L$1="si",100*(('02 (ind)'!L31-MIN('02 (ind)'!L$6:L$37))/(MAX('02 (ind)'!L$6:L$37)-MIN('02 (ind)'!L$6:L$37))),ABS(-100+(100*(('02 (ind)'!L31-MIN('02 (ind)'!L$6:L$37))/(MAX('02 (ind)'!L$6:L$37)-MIN('02 (ind)'!L$6:L$37))))))</f>
        <v>57.80125734170241</v>
      </c>
      <c r="M32" s="87">
        <f>IF('02 (ind)'!M$1="si",100*(('02 (ind)'!M31-MIN('02 (ind)'!M$6:M$37))/(MAX('02 (ind)'!M$6:M$37)-MIN('02 (ind)'!M$6:M$37))),ABS(-100+(100*(('02 (ind)'!M31-MIN('02 (ind)'!M$6:M$37))/(MAX('02 (ind)'!M$6:M$37)-MIN('02 (ind)'!M$6:M$37))))))</f>
        <v>0.1908244948843684</v>
      </c>
      <c r="N32" s="87">
        <f>IF('02 (ind)'!N$1="si",100*(('02 (ind)'!N31-MIN('02 (ind)'!N$6:N$37))/(MAX('02 (ind)'!N$6:N$37)-MIN('02 (ind)'!N$6:N$37))),ABS(-100+(100*(('02 (ind)'!N31-MIN('02 (ind)'!N$6:N$37))/(MAX('02 (ind)'!N$6:N$37)-MIN('02 (ind)'!N$6:N$37))))))</f>
        <v>32.68652131784642</v>
      </c>
      <c r="O32" s="87">
        <f>IF('02 (ind)'!O$1="si",100*(('02 (ind)'!O31-MIN('02 (ind)'!O$6:O$37))/(MAX('02 (ind)'!O$6:O$37)-MIN('02 (ind)'!O$6:O$37))),ABS(-100+(100*(('02 (ind)'!O31-MIN('02 (ind)'!O$6:O$37))/(MAX('02 (ind)'!O$6:O$37)-MIN('02 (ind)'!O$6:O$37))))))</f>
        <v>95.652173913043484</v>
      </c>
      <c r="P32" s="87">
        <f>IF('02 (ind)'!P$1="si",100*(('02 (ind)'!P31-MIN('02 (ind)'!P$6:P$37))/(MAX('02 (ind)'!P$6:P$37)-MIN('02 (ind)'!P$6:P$37))),ABS(-100+(100*(('02 (ind)'!P31-MIN('02 (ind)'!P$6:P$37))/(MAX('02 (ind)'!P$6:P$37)-MIN('02 (ind)'!P$6:P$37))))))</f>
        <v>7.0485184275327866</v>
      </c>
      <c r="Q32" s="87">
        <f>IF('02 (ind)'!Q$1="si",100*(('02 (ind)'!Q31-MIN('02 (ind)'!Q$6:Q$37))/(MAX('02 (ind)'!Q$6:Q$37)-MIN('02 (ind)'!Q$6:Q$37))),ABS(-100+(100*(('02 (ind)'!Q31-MIN('02 (ind)'!Q$6:Q$37))/(MAX('02 (ind)'!Q$6:Q$37)-MIN('02 (ind)'!Q$6:Q$37))))))</f>
        <v>21.119880361247606</v>
      </c>
      <c r="R32" s="87">
        <f>IF('02 (ind)'!R$1="si",100*(('02 (ind)'!R31-MIN('02 (ind)'!R$6:R$37))/(MAX('02 (ind)'!R$6:R$37)-MIN('02 (ind)'!R$6:R$37))),ABS(-100+(100*(('02 (ind)'!R31-MIN('02 (ind)'!R$6:R$37))/(MAX('02 (ind)'!R$6:R$37)-MIN('02 (ind)'!R$6:R$37))))))</f>
        <v>0.22094759165716557</v>
      </c>
      <c r="S32" s="75">
        <f>ABS(ABS(('02 (ind)'!S31-((MAX('02 (ind)'!S$6:S$37)+MIN('02 (ind)'!S$6:S$37))/2))/(((MAX('02 (ind)'!S$6:S$37)+MIN('02 (ind)'!S$6:S$37))/2)-MAX('02 (ind)'!S$6:S$37))*100)-100)</f>
        <v>62.124003664551168</v>
      </c>
      <c r="T32" s="75">
        <f>IF('02 (ind)'!T$1="si",100*(('02 (ind)'!T31-MIN('02 (ind)'!T$6:T$37))/(MAX('02 (ind)'!T$6:T$37)-MIN('02 (ind)'!T$6:T$37))),ABS(-100+(100*(('02 (ind)'!T31-MIN('02 (ind)'!T$6:T$37))/(MAX('02 (ind)'!T$6:T$37)-MIN('02 (ind)'!T$6:T$37))))))</f>
        <v>26.909382853951406</v>
      </c>
      <c r="U32" s="75">
        <f>IF('02 (ind)'!U$1="si",100*(('02 (ind)'!U31-MIN('02 (ind)'!U$6:U$37))/(MAX('02 (ind)'!U$6:U$37)-MIN('02 (ind)'!U$6:U$37))),ABS(-100+(100*(('02 (ind)'!U31-MIN('02 (ind)'!U$6:U$37))/(MAX('02 (ind)'!U$6:U$37)-MIN('02 (ind)'!U$6:U$37))))))</f>
        <v>0</v>
      </c>
      <c r="V32" s="75">
        <f>IF('02 (ind)'!V$1="si",100*(('02 (ind)'!V31-MIN('02 (ind)'!V$6:V$37))/(MAX('02 (ind)'!V$6:V$37)-MIN('02 (ind)'!V$6:V$37))),ABS(-100+(100*(('02 (ind)'!V31-MIN('02 (ind)'!V$6:V$37))/(MAX('02 (ind)'!V$6:V$37)-MIN('02 (ind)'!V$6:V$37))))))</f>
        <v>94.475138121546962</v>
      </c>
      <c r="W32" s="75">
        <f>IF('02 (ind)'!W$1="si",100*(('02 (ind)'!W31-MIN('02 (ind)'!W$6:W$37))/(MAX('02 (ind)'!W$6:W$37)-MIN('02 (ind)'!W$6:W$37))),ABS(-100+(100*(('02 (ind)'!W31-MIN('02 (ind)'!W$6:W$37))/(MAX('02 (ind)'!W$6:W$37)-MIN('02 (ind)'!W$6:W$37))))))</f>
        <v>44.394851878264667</v>
      </c>
      <c r="X32" s="75">
        <f>IF('02 (ind)'!X$1="si",100*(('02 (ind)'!X31-MIN('02 (ind)'!X$6:X$37))/(MAX('02 (ind)'!X$6:X$37)-MIN('02 (ind)'!X$6:X$37))),ABS(-100+(100*(('02 (ind)'!X31-MIN('02 (ind)'!X$6:X$37))/(MAX('02 (ind)'!X$6:X$37)-MIN('02 (ind)'!X$6:X$37))))))</f>
        <v>67.464568254669643</v>
      </c>
      <c r="Y32" s="75">
        <f>IF('02 (ind)'!Y$1="si",100*(('02 (ind)'!Y31-MIN('02 (ind)'!Y$6:Y$37))/(MAX('02 (ind)'!Y$6:Y$37)-MIN('02 (ind)'!Y$6:Y$37))),ABS(-100+(100*(('02 (ind)'!Y31-MIN('02 (ind)'!Y$6:Y$37))/(MAX('02 (ind)'!Y$6:Y$37)-MIN('02 (ind)'!Y$6:Y$37))))))</f>
        <v>83.071834070895363</v>
      </c>
      <c r="Z32" s="75">
        <f>IF('02 (ind)'!Z$1="si",100*(('02 (ind)'!Z31-MIN('02 (ind)'!Z$6:Z$37))/(MAX('02 (ind)'!Z$6:Z$37)-MIN('02 (ind)'!Z$6:Z$37))),ABS(-100+(100*(('02 (ind)'!Z31-MIN('02 (ind)'!Z$6:Z$37))/(MAX('02 (ind)'!Z$6:Z$37)-MIN('02 (ind)'!Z$6:Z$37))))))</f>
        <v>74.338498627043975</v>
      </c>
      <c r="AA32" s="75">
        <f>IF('02 (ind)'!AA$1="si",100*(('02 (ind)'!AA31-MIN('02 (ind)'!AA$6:AA$37))/(MAX('02 (ind)'!AA$6:AA$37)-MIN('02 (ind)'!AA$6:AA$37))),ABS(-100+(100*(('02 (ind)'!AA31-MIN('02 (ind)'!AA$6:AA$37))/(MAX('02 (ind)'!AA$6:AA$37)-MIN('02 (ind)'!AA$6:AA$37))))))</f>
        <v>80.889940094568956</v>
      </c>
      <c r="AB32" s="75">
        <f>IF('02 (ind)'!AB$1="si",100*(('02 (ind)'!AB31-MIN('02 (ind)'!AB$6:AB$37))/(MAX('02 (ind)'!AB$6:AB$37)-MIN('02 (ind)'!AB$6:AB$37))),ABS(-100+(100*(('02 (ind)'!AB31-MIN('02 (ind)'!AB$6:AB$37))/(MAX('02 (ind)'!AB$6:AB$37)-MIN('02 (ind)'!AB$6:AB$37))))))</f>
        <v>33.267926280076551</v>
      </c>
      <c r="AC32" s="75">
        <f>IF('02 (ind)'!AC$1="si",100*(('02 (ind)'!AC31-MIN('02 (ind)'!AC$6:AC$37))/(MAX('02 (ind)'!AC$6:AC$37)-MIN('02 (ind)'!AC$6:AC$37))),ABS(-100+(100*(('02 (ind)'!AC31-MIN('02 (ind)'!AC$6:AC$37))/(MAX('02 (ind)'!AC$6:AC$37)-MIN('02 (ind)'!AC$6:AC$37))))))</f>
        <v>61.602465581349264</v>
      </c>
      <c r="AD32" s="75">
        <f>IF('02 (ind)'!AD$1="si",100*(('02 (ind)'!AD31-MIN('02 (ind)'!AD$6:AD$37))/(MAX('02 (ind)'!AD$6:AD$37)-MIN('02 (ind)'!AD$6:AD$37))),ABS(-100+(100*(('02 (ind)'!AD31-MIN('02 (ind)'!AD$6:AD$37))/(MAX('02 (ind)'!AD$6:AD$37)-MIN('02 (ind)'!AD$6:AD$37))))))</f>
        <v>43.906707318503315</v>
      </c>
      <c r="AE32" s="75">
        <f>IF('02 (ind)'!AE$1="si",100*(('02 (ind)'!AE31-MIN('02 (ind)'!AE$6:AE$37))/(MAX('02 (ind)'!AE$6:AE$37)-MIN('02 (ind)'!AE$6:AE$37))),ABS(-100+(100*(('02 (ind)'!AE31-MIN('02 (ind)'!AE$6:AE$37))/(MAX('02 (ind)'!AE$6:AE$37)-MIN('02 (ind)'!AE$6:AE$37))))))</f>
        <v>43.382214873225301</v>
      </c>
      <c r="AF32" s="75">
        <f>IF('02 (ind)'!AF$1="si",100*(('02 (ind)'!AF31-MIN('02 (ind)'!AF$6:AF$37))/(MAX('02 (ind)'!AF$6:AF$37)-MIN('02 (ind)'!AF$6:AF$37))),ABS(-100+(100*(('02 (ind)'!AF31-MIN('02 (ind)'!AF$6:AF$37))/(MAX('02 (ind)'!AF$6:AF$37)-MIN('02 (ind)'!AF$6:AF$37))))))</f>
        <v>92.896174863387984</v>
      </c>
      <c r="AG32" s="75">
        <f>IF('02 (ind)'!AG$1="si",100*(('02 (ind)'!AG31-MIN('02 (ind)'!AG$6:AG$37))/(MAX('02 (ind)'!AG$6:AG$37)-MIN('02 (ind)'!AG$6:AG$37))),ABS(-100+(100*(('02 (ind)'!AG31-MIN('02 (ind)'!AG$6:AG$37))/(MAX('02 (ind)'!AG$6:AG$37)-MIN('02 (ind)'!AG$6:AG$37))))))</f>
        <v>42.205323193916335</v>
      </c>
      <c r="AH32" s="75">
        <f>IF('02 (ind)'!AH$1="si",100*(('02 (ind)'!AH31-MIN('02 (ind)'!AH$6:AH$37))/(MAX('02 (ind)'!AH$6:AH$37)-MIN('02 (ind)'!AH$6:AH$37))),ABS(-100+(100*(('02 (ind)'!AH31-MIN('02 (ind)'!AH$6:AH$37))/(MAX('02 (ind)'!AH$6:AH$37)-MIN('02 (ind)'!AH$6:AH$37))))))</f>
        <v>25.949367088607584</v>
      </c>
      <c r="AI32" s="75">
        <f>IF('02 (ind)'!AI$1="si",100*(('02 (ind)'!AI31-MIN('02 (ind)'!AI$6:AI$37))/(MAX('02 (ind)'!AI$6:AI$37)-MIN('02 (ind)'!AI$6:AI$37))),ABS(-100+(100*(('02 (ind)'!AI31-MIN('02 (ind)'!AI$6:AI$37))/(MAX('02 (ind)'!AI$6:AI$37)-MIN('02 (ind)'!AI$6:AI$37))))))</f>
        <v>1.3502668806688811</v>
      </c>
      <c r="AJ32" s="75">
        <f>IF('02 (ind)'!AJ$1="si",100*(('02 (ind)'!AJ31-MIN('02 (ind)'!AJ$6:AJ$37))/(MAX('02 (ind)'!AJ$6:AJ$37)-MIN('02 (ind)'!AJ$6:AJ$37))),ABS(-100+(100*(('02 (ind)'!AJ31-MIN('02 (ind)'!AJ$6:AJ$37))/(MAX('02 (ind)'!AJ$6:AJ$37)-MIN('02 (ind)'!AJ$6:AJ$37))))))</f>
        <v>81.380897583429217</v>
      </c>
      <c r="AK32" s="75">
        <f>IF('02 (ind)'!AK$1="si",100*(('02 (ind)'!AK31-MIN('02 (ind)'!AK$6:AK$37))/(MAX('02 (ind)'!AK$6:AK$37)-MIN('02 (ind)'!AK$6:AK$37))),ABS(-100+(100*(('02 (ind)'!AK31-MIN('02 (ind)'!AK$6:AK$37))/(MAX('02 (ind)'!AK$6:AK$37)-MIN('02 (ind)'!AK$6:AK$37))))))</f>
        <v>12.772472808948724</v>
      </c>
      <c r="AL32" s="75">
        <f>IF('02 (ind)'!AL$1="si",100*(('02 (ind)'!AL31-MIN('02 (ind)'!AL$6:AL$37))/(MAX('02 (ind)'!AL$6:AL$37)-MIN('02 (ind)'!AL$6:AL$37))),ABS(-100+(100*(('02 (ind)'!AL31-MIN('02 (ind)'!AL$6:AL$37))/(MAX('02 (ind)'!AL$6:AL$37)-MIN('02 (ind)'!AL$6:AL$37))))))</f>
        <v>60.999521082704561</v>
      </c>
      <c r="AM32" s="75">
        <f>IF('02 (ind)'!AM$1="si",100*(('02 (ind)'!AM31-MIN('02 (ind)'!AM$6:AM$37))/(MAX('02 (ind)'!AM$6:AM$37)-MIN('02 (ind)'!AM$6:AM$37))),ABS(-100+(100*(('02 (ind)'!AM31-MIN('02 (ind)'!AM$6:AM$37))/(MAX('02 (ind)'!AM$6:AM$37)-MIN('02 (ind)'!AM$6:AM$37))))))</f>
        <v>82.127324436909547</v>
      </c>
      <c r="AN32" s="75">
        <f>IF('02 (ind)'!AN$1="si",100*(('02 (ind)'!AN31-MIN('02 (ind)'!AN$6:AN$37))/(MAX('02 (ind)'!AN$6:AN$37)-MIN('02 (ind)'!AN$6:AN$37))),ABS(-100+(100*(('02 (ind)'!AN31-MIN('02 (ind)'!AN$6:AN$37))/(MAX('02 (ind)'!AN$6:AN$37)-MIN('02 (ind)'!AN$6:AN$37))))))</f>
        <v>65.546984022133074</v>
      </c>
      <c r="AO32" s="75">
        <f>IF('02 (ind)'!AO$1="si",100*(('02 (ind)'!AO31-MIN('02 (ind)'!AO$6:AO$37))/(MAX('02 (ind)'!AO$6:AO$37)-MIN('02 (ind)'!AO$6:AO$37))),ABS(-100+(100*(('02 (ind)'!AO31-MIN('02 (ind)'!AO$6:AO$37))/(MAX('02 (ind)'!AO$6:AO$37)-MIN('02 (ind)'!AO$6:AO$37))))))</f>
        <v>24.294543107346389</v>
      </c>
      <c r="AP32" s="75">
        <f>IF('02 (ind)'!AP$1="si",100*(('02 (ind)'!AP31-MIN('02 (ind)'!AP$6:AP$37))/(MAX('02 (ind)'!AP$6:AP$37)-MIN('02 (ind)'!AP$6:AP$37))),ABS(-100+(100*(('02 (ind)'!AP31-MIN('02 (ind)'!AP$6:AP$37))/(MAX('02 (ind)'!AP$6:AP$37)-MIN('02 (ind)'!AP$6:AP$37))))))</f>
        <v>44.499213962004937</v>
      </c>
      <c r="AQ32" s="75">
        <f>IF('02 (ind)'!AQ$1="si",100*(('02 (ind)'!AQ31-MIN('02 (ind)'!AQ$6:AQ$37))/(MAX('02 (ind)'!AQ$6:AQ$37)-MIN('02 (ind)'!AQ$6:AQ$37))),ABS(-100+(100*(('02 (ind)'!AQ31-MIN('02 (ind)'!AQ$6:AQ$37))/(MAX('02 (ind)'!AQ$6:AQ$37)-MIN('02 (ind)'!AQ$6:AQ$37))))))</f>
        <v>9.5285512642866657</v>
      </c>
      <c r="AR32" s="75">
        <f>IF('02 (ind)'!AR$1="si",100*(('02 (ind)'!AR31-MIN('02 (ind)'!AR$6:AR$37))/(MAX('02 (ind)'!AR$6:AR$37)-MIN('02 (ind)'!AR$6:AR$37))),ABS(-100+(100*(('02 (ind)'!AR31-MIN('02 (ind)'!AR$6:AR$37))/(MAX('02 (ind)'!AR$6:AR$37)-MIN('02 (ind)'!AR$6:AR$37))))))</f>
        <v>58.300975457300943</v>
      </c>
      <c r="AS32" s="75">
        <f>IF('02 (ind)'!AS$1="si",100*(('02 (ind)'!AS31-MIN('02 (ind)'!AS$6:AS$37))/(MAX('02 (ind)'!AS$6:AS$37)-MIN('02 (ind)'!AS$6:AS$37))),ABS(-100+(100*(('02 (ind)'!AS31-MIN('02 (ind)'!AS$6:AS$37))/(MAX('02 (ind)'!AS$6:AS$37)-MIN('02 (ind)'!AS$6:AS$37))))))</f>
        <v>15.491116811480296</v>
      </c>
      <c r="AT32" s="75">
        <f>IF('02 (ind)'!AT$1="si",100*(('02 (ind)'!AT31-MIN('02 (ind)'!AT$6:AT$37))/(MAX('02 (ind)'!AT$6:AT$37)-MIN('02 (ind)'!AT$6:AT$37))),ABS(-100+(100*(('02 (ind)'!AT31-MIN('02 (ind)'!AT$6:AT$37))/(MAX('02 (ind)'!AT$6:AT$37)-MIN('02 (ind)'!AT$6:AT$37))))))</f>
        <v>0</v>
      </c>
      <c r="AU32" s="75">
        <f>IF('02 (ind)'!AU$1="si",100*(('02 (ind)'!AU31-MIN('02 (ind)'!AU$6:AU$37))/(MAX('02 (ind)'!AU$6:AU$37)-MIN('02 (ind)'!AU$6:AU$37))),ABS(-100+(100*(('02 (ind)'!AU31-MIN('02 (ind)'!AU$6:AU$37))/(MAX('02 (ind)'!AU$6:AU$37)-MIN('02 (ind)'!AU$6:AU$37))))))</f>
        <v>72.477064220183479</v>
      </c>
      <c r="AV32" s="75">
        <f>IF('02 (ind)'!AV$1="si",100*(('02 (ind)'!AV31-MIN('02 (ind)'!AV$6:AV$37))/(MAX('02 (ind)'!AV$6:AV$37)-MIN('02 (ind)'!AV$6:AV$37))),ABS(-100+(100*(('02 (ind)'!AV31-MIN('02 (ind)'!AV$6:AV$37))/(MAX('02 (ind)'!AV$6:AV$37)-MIN('02 (ind)'!AV$6:AV$37))))))</f>
        <v>81.802426343154252</v>
      </c>
      <c r="AW32" s="75">
        <f>IF('02 (ind)'!AW$1="si",100*(('02 (ind)'!AW31-MIN('02 (ind)'!AW$6:AW$37))/(MAX('02 (ind)'!AW$6:AW$37)-MIN('02 (ind)'!AW$6:AW$37))),ABS(-100+(100*(('02 (ind)'!AW31-MIN('02 (ind)'!AW$6:AW$37))/(MAX('02 (ind)'!AW$6:AW$37)-MIN('02 (ind)'!AW$6:AW$37))))))</f>
        <v>67.651632970451004</v>
      </c>
      <c r="AX32" s="75">
        <f>IF('02 (ind)'!AX$1="si",100*(('02 (ind)'!AX31-MIN('02 (ind)'!AX$6:AX$37))/(MAX('02 (ind)'!AX$6:AX$37)-MIN('02 (ind)'!AX$6:AX$37))),ABS(-100+(100*(('02 (ind)'!AX31-MIN('02 (ind)'!AX$6:AX$37))/(MAX('02 (ind)'!AX$6:AX$37)-MIN('02 (ind)'!AX$6:AX$37))))))</f>
        <v>42.685802907054423</v>
      </c>
      <c r="AY32" s="75">
        <f>IF('02 (ind)'!AY$1="si",100*(('02 (ind)'!AY31-MIN('02 (ind)'!AY$6:AY$37))/(MAX('02 (ind)'!AY$6:AY$37)-MIN('02 (ind)'!AY$6:AY$37))),ABS(-100+(100*(('02 (ind)'!AY31-MIN('02 (ind)'!AY$6:AY$37))/(MAX('02 (ind)'!AY$6:AY$37)-MIN('02 (ind)'!AY$6:AY$37))))))</f>
        <v>69.505233111322582</v>
      </c>
      <c r="AZ32" s="75">
        <f>IF('02 (ind)'!AZ$1="si",100*(('02 (ind)'!AZ31-MIN('02 (ind)'!AZ$6:AZ$37))/(MAX('02 (ind)'!AZ$6:AZ$37)-MIN('02 (ind)'!AZ$6:AZ$37))),ABS(-100+(100*(('02 (ind)'!AZ31-MIN('02 (ind)'!AZ$6:AZ$37))/(MAX('02 (ind)'!AZ$6:AZ$37)-MIN('02 (ind)'!AZ$6:AZ$37))))))</f>
        <v>8.0142458006692419</v>
      </c>
      <c r="BA32" s="75">
        <f>IF('02 (ind)'!BA$1="si",100*(('02 (ind)'!BA31-MIN('02 (ind)'!BA$6:BA$37))/(MAX('02 (ind)'!BA$6:BA$37)-MIN('02 (ind)'!BA$6:BA$37))),ABS(-100+(100*(('02 (ind)'!BA31-MIN('02 (ind)'!BA$6:BA$37))/(MAX('02 (ind)'!BA$6:BA$37)-MIN('02 (ind)'!BA$6:BA$37))))))</f>
        <v>14.341451419008308</v>
      </c>
      <c r="BB32" s="75">
        <f>IF('02 (ind)'!BB$1="si",100*(('02 (ind)'!BB31-MIN('02 (ind)'!BB$6:BB$37))/(MAX('02 (ind)'!BB$6:BB$37)-MIN('02 (ind)'!BB$6:BB$37))),ABS(-100+(100*(('02 (ind)'!BB31-MIN('02 (ind)'!BB$6:BB$37))/(MAX('02 (ind)'!BB$6:BB$37)-MIN('02 (ind)'!BB$6:BB$37))))))</f>
        <v>28.160887743262691</v>
      </c>
      <c r="BC32" s="75">
        <f>IF('02 (ind)'!BC$1="si",100*(('02 (ind)'!BC31-MIN('02 (ind)'!BC$6:BC$37))/(MAX('02 (ind)'!BC$6:BC$37)-MIN('02 (ind)'!BC$6:BC$37))),ABS(-100+(100*(('02 (ind)'!BC31-MIN('02 (ind)'!BC$6:BC$37))/(MAX('02 (ind)'!BC$6:BC$37)-MIN('02 (ind)'!BC$6:BC$37))))))</f>
        <v>22.026520419693014</v>
      </c>
      <c r="BD32" s="75">
        <f>IF('02 (ind)'!BD$1="si",100*(('02 (ind)'!BD31-MIN('02 (ind)'!BD$6:BD$37))/(MAX('02 (ind)'!BD$6:BD$37)-MIN('02 (ind)'!BD$6:BD$37))),ABS(-100+(100*(('02 (ind)'!BD31-MIN('02 (ind)'!BD$6:BD$37))/(MAX('02 (ind)'!BD$6:BD$37)-MIN('02 (ind)'!BD$6:BD$37))))))</f>
        <v>90.703853458553013</v>
      </c>
      <c r="BE32" s="75">
        <f>IF('02 (ind)'!BE$1="si",100*(('02 (ind)'!BE31-MIN('02 (ind)'!BE$6:BE$37))/(MAX('02 (ind)'!BE$6:BE$37)-MIN('02 (ind)'!BE$6:BE$37))),ABS(-100+(100*(('02 (ind)'!BE31-MIN('02 (ind)'!BE$6:BE$37))/(MAX('02 (ind)'!BE$6:BE$37)-MIN('02 (ind)'!BE$6:BE$37))))))</f>
        <v>18.050193050193048</v>
      </c>
      <c r="BF32" s="75">
        <f>IF('02 (ind)'!BF$1="si",100*(('02 (ind)'!BF31-MIN('02 (ind)'!BF$6:BF$37))/(MAX('02 (ind)'!BF$6:BF$37)-MIN('02 (ind)'!BF$6:BF$37))),ABS(-100+(100*(('02 (ind)'!BF31-MIN('02 (ind)'!BF$6:BF$37))/(MAX('02 (ind)'!BF$6:BF$37)-MIN('02 (ind)'!BF$6:BF$37))))))</f>
        <v>38.136981437763382</v>
      </c>
      <c r="BG32" s="75">
        <f>IF('02 (ind)'!BG$1="si",100*(('02 (ind)'!BG31-MIN('02 (ind)'!BG$6:BG$37))/(MAX('02 (ind)'!BG$6:BG$37)-MIN('02 (ind)'!BG$6:BG$37))),ABS(-100+(100*(('02 (ind)'!BG31-MIN('02 (ind)'!BG$6:BG$37))/(MAX('02 (ind)'!BG$6:BG$37)-MIN('02 (ind)'!BG$6:BG$37))))))</f>
        <v>27.980107652803426</v>
      </c>
      <c r="BH32" s="75">
        <f>IF('02 (ind)'!BH$1="si",100*(('02 (ind)'!BH31-MIN('02 (ind)'!BH$6:BH$37))/(MAX('02 (ind)'!BH$6:BH$37)-MIN('02 (ind)'!BH$6:BH$37))),ABS(-100+(100*(('02 (ind)'!BH31-MIN('02 (ind)'!BH$6:BH$37))/(MAX('02 (ind)'!BH$6:BH$37)-MIN('02 (ind)'!BH$6:BH$37))))))</f>
        <v>25.131106685625298</v>
      </c>
      <c r="BI32" s="75">
        <f>IF('02 (ind)'!BI$1="si",100*(('02 (ind)'!BI31-MIN('02 (ind)'!BI$6:BI$37))/(MAX('02 (ind)'!BI$6:BI$37)-MIN('02 (ind)'!BI$6:BI$37))),ABS(-100+(100*(('02 (ind)'!BI31-MIN('02 (ind)'!BI$6:BI$37))/(MAX('02 (ind)'!BI$6:BI$37)-MIN('02 (ind)'!BI$6:BI$37))))))</f>
        <v>95.090229583978086</v>
      </c>
      <c r="BJ32" s="75">
        <f>IF('02 (ind)'!BJ$1="si",100*(('02 (ind)'!BJ31-MIN('02 (ind)'!BJ$6:BJ$37))/(MAX('02 (ind)'!BJ$6:BJ$37)-MIN('02 (ind)'!BJ$6:BJ$37))),ABS(-100+(100*(('02 (ind)'!BJ31-MIN('02 (ind)'!BJ$6:BJ$37))/(MAX('02 (ind)'!BJ$6:BJ$37)-MIN('02 (ind)'!BJ$6:BJ$37))))))</f>
        <v>6.388615084858924</v>
      </c>
      <c r="BK32" s="75">
        <f>IF('02 (ind)'!BK$1="si",100*(('02 (ind)'!BK31-MIN('02 (ind)'!BK$6:BK$37))/(MAX('02 (ind)'!BK$6:BK$37)-MIN('02 (ind)'!BK$6:BK$37))),ABS(-100+(100*(('02 (ind)'!BK31-MIN('02 (ind)'!BK$6:BK$37))/(MAX('02 (ind)'!BK$6:BK$37)-MIN('02 (ind)'!BK$6:BK$37))))))</f>
        <v>25.831813677415695</v>
      </c>
      <c r="BL32" s="75">
        <f>IF('02 (ind)'!BL$1="si",100*(('02 (ind)'!BL31-MIN('02 (ind)'!BL$6:BL$37))/(MAX('02 (ind)'!BL$6:BL$37)-MIN('02 (ind)'!BL$6:BL$37))),ABS(-100+(100*(('02 (ind)'!BL31-MIN('02 (ind)'!BL$6:BL$37))/(MAX('02 (ind)'!BL$6:BL$37)-MIN('02 (ind)'!BL$6:BL$37))))))</f>
        <v>31.404958677685951</v>
      </c>
      <c r="BM32" s="75">
        <f>IF('02 (ind)'!BM$1="si",100*(('02 (ind)'!BM31-MIN('02 (ind)'!BM$6:BM$37))/(MAX('02 (ind)'!BM$6:BM$37)-MIN('02 (ind)'!BM$6:BM$37))),ABS(-100+(100*(('02 (ind)'!BM31-MIN('02 (ind)'!BM$6:BM$37))/(MAX('02 (ind)'!BM$6:BM$37)-MIN('02 (ind)'!BM$6:BM$37))))))</f>
        <v>16.700462456482242</v>
      </c>
      <c r="BN32" s="75">
        <f>IF('02 (ind)'!BN$1="si",100*(('02 (ind)'!BN31-MIN('02 (ind)'!BN$6:BN$37))/(MAX('02 (ind)'!BN$6:BN$37)-MIN('02 (ind)'!BN$6:BN$37))),ABS(-100+(100*(('02 (ind)'!BN31-MIN('02 (ind)'!BN$6:BN$37))/(MAX('02 (ind)'!BN$6:BN$37)-MIN('02 (ind)'!BN$6:BN$37))))))</f>
        <v>20.524605846142244</v>
      </c>
      <c r="BO32" s="75">
        <f>IF('02 (ind)'!BO$1="si",100*(('02 (ind)'!BO31-MIN('02 (ind)'!BO$6:BO$37))/(MAX('02 (ind)'!BO$6:BO$37)-MIN('02 (ind)'!BO$6:BO$37))),ABS(-100+(100*(('02 (ind)'!BO31-MIN('02 (ind)'!BO$6:BO$37))/(MAX('02 (ind)'!BO$6:BO$37)-MIN('02 (ind)'!BO$6:BO$37))))))</f>
        <v>14.597425914904274</v>
      </c>
      <c r="BP32" s="75">
        <f>IF('02 (ind)'!BP$1="si",100*(('02 (ind)'!BP31-MIN('02 (ind)'!BP$6:BP$37))/(MAX('02 (ind)'!BP$6:BP$37)-MIN('02 (ind)'!BP$6:BP$37))),ABS(-100+(100*(('02 (ind)'!BP31-MIN('02 (ind)'!BP$6:BP$37))/(MAX('02 (ind)'!BP$6:BP$37)-MIN('02 (ind)'!BP$6:BP$37))))))</f>
        <v>45.407085320844338</v>
      </c>
      <c r="BQ32" s="75">
        <f>IF('02 (ind)'!BQ$1="si",100*(('02 (ind)'!BQ31-MIN('02 (ind)'!BQ$6:BQ$37))/(MAX('02 (ind)'!BQ$6:BQ$37)-MIN('02 (ind)'!BQ$6:BQ$37))),ABS(-100+(100*(('02 (ind)'!BQ31-MIN('02 (ind)'!BQ$6:BQ$37))/(MAX('02 (ind)'!BQ$6:BQ$37)-MIN('02 (ind)'!BQ$6:BQ$37))))))</f>
        <v>12.58176608176767</v>
      </c>
      <c r="BR32" s="75">
        <f>IF('02 (ind)'!BR$1="si",100*(('02 (ind)'!BR31-MIN('02 (ind)'!BR$6:BR$37))/(MAX('02 (ind)'!BR$6:BR$37)-MIN('02 (ind)'!BR$6:BR$37))),ABS(-100+(100*(('02 (ind)'!BR31-MIN('02 (ind)'!BR$6:BR$37))/(MAX('02 (ind)'!BP$6:BP$37)-MIN('02 (ind)'!BR$6:BR$37))))))</f>
        <v>7.8363488491276545</v>
      </c>
      <c r="BS32" s="75">
        <f>IF('02 (ind)'!BS$1="si",100*(('02 (ind)'!BS31-MIN('02 (ind)'!BS$6:BS$37))/(MAX('02 (ind)'!BS$6:BS$37)-MIN('02 (ind)'!BS$6:BS$37))),ABS(-100+(100*(('02 (ind)'!BS31-MIN('02 (ind)'!BS$6:BS$37))/(MAX('02 (ind)'!BQ$6:BQ$37)-MIN('02 (ind)'!BS$6:BS$37))))))</f>
        <v>59.529640662418338</v>
      </c>
      <c r="BT32" s="75">
        <f>IF('02 (ind)'!BT$1="si",100*(('02 (ind)'!BT31-MIN('02 (ind)'!BT$6:BT$37))/(MAX('02 (ind)'!BT$6:BT$37)-MIN('02 (ind)'!BT$6:BT$37))),ABS(-100+(100*(('02 (ind)'!BT31-MIN('02 (ind)'!BT$6:BT$37))/(MAX('02 (ind)'!BR$6:BR$37)-MIN('02 (ind)'!BT$6:BT$37))))))</f>
        <v>92.734136250000006</v>
      </c>
      <c r="BU32" s="75">
        <f>IF('02 (ind)'!BU$1="si",100*(('02 (ind)'!BU31-MIN('02 (ind)'!BU$6:BU$37))/(MAX('02 (ind)'!BU$6:BU$37)-MIN('02 (ind)'!BU$6:BU$37))),ABS(-100+(100*(('02 (ind)'!BU31-MIN('02 (ind)'!BU$6:BU$37))/(MAX('02 (ind)'!BU$6:BU$37)-MIN('02 (ind)'!BU$6:BU$37))))))</f>
        <v>64.954919639357115</v>
      </c>
      <c r="BV32" s="75">
        <f>IF('02 (ind)'!BV$1="si",100*(('02 (ind)'!BV31-MIN('02 (ind)'!BV$6:BV$37))/(MAX('02 (ind)'!BV$6:BV$37)-MIN('02 (ind)'!BV$6:BV$37))),ABS(-100+(100*(('02 (ind)'!BV31-MIN('02 (ind)'!BV$6:BV$37))/(MAX('02 (ind)'!BV$6:BV$37)-MIN('02 (ind)'!BV$6:BV$37))))))</f>
        <v>100</v>
      </c>
      <c r="BW32" s="75">
        <f>IF('02 (ind)'!BW$1="si",100*(('02 (ind)'!BW31-MIN('02 (ind)'!BW$6:BW$37))/(MAX('02 (ind)'!BW$6:BW$37)-MIN('02 (ind)'!BW$6:BW$37))),ABS(-100+(100*(('02 (ind)'!BW31-MIN('02 (ind)'!BW$6:BW$37))/(MAX('02 (ind)'!BW$6:BW$37)-MIN('02 (ind)'!BW$6:BW$37))))))</f>
        <v>68.749179682373011</v>
      </c>
      <c r="BX32" s="75">
        <f>IF('02 (ind)'!BX$1="si",100*(('02 (ind)'!BX31-MIN('02 (ind)'!BX$6:BX$37))/(MAX('02 (ind)'!BX$6:BX$37)-MIN('02 (ind)'!BX$6:BX$37))),ABS(-100+(100*(('02 (ind)'!BX31-MIN('02 (ind)'!BX$6:BX$37))/(MAX('02 (ind)'!BX$6:BX$37)-MIN('02 (ind)'!BX$6:BX$37))))))</f>
        <v>17.351651526325639</v>
      </c>
      <c r="BY32" s="75">
        <f>IF('02 (ind)'!BY$1="si",100*(('02 (ind)'!BY31-MIN('02 (ind)'!BY$6:BY$37))/(MAX('02 (ind)'!BY$6:BY$37)-MIN('02 (ind)'!BY$6:BY$37))),ABS(-100+(100*(('02 (ind)'!BY31-MIN('02 (ind)'!BY$6:BY$37))/(MAX('02 (ind)'!BY$6:BY$37)-MIN('02 (ind)'!BY$6:BY$37))))))</f>
        <v>0</v>
      </c>
      <c r="BZ32" s="75">
        <f>IF('02 (ind)'!BZ$1="si",100*(('02 (ind)'!BZ31-MIN('02 (ind)'!BZ$6:BZ$37))/(MAX('02 (ind)'!BZ$6:BZ$37)-MIN('02 (ind)'!BZ$6:BZ$37))),ABS(-100+(100*(('02 (ind)'!BZ31-MIN('02 (ind)'!BZ$6:BZ$37))/(MAX('02 (ind)'!BZ$6:BZ$37)-MIN('02 (ind)'!BZ$6:BZ$37))))))</f>
        <v>92.341189692873954</v>
      </c>
      <c r="CA32" s="75">
        <f>IF('02 (ind)'!CA$1="si",100*(('02 (ind)'!CA31-MIN('02 (ind)'!CA$6:CA$37))/(MAX('02 (ind)'!CA$6:CA$37)-MIN('02 (ind)'!CA$6:CA$37))),ABS(-100+(100*(('02 (ind)'!CA31-MIN('02 (ind)'!CA$6:CA$37))/(MAX('02 (ind)'!CA$6:CA$37)-MIN('02 (ind)'!CA$6:CA$37))))))</f>
        <v>63.918455005852401</v>
      </c>
      <c r="CB32" s="75">
        <f>IF('02 (ind)'!CB$1="si",100*(('02 (ind)'!CB31-MIN('02 (ind)'!CB$6:CB$37))/(MAX('02 (ind)'!CB$6:CB$37)-MIN('02 (ind)'!CB$6:CB$37))),ABS(-100+(100*(('02 (ind)'!CB31-MIN('02 (ind)'!CB$6:CB$37))/(MAX('02 (ind)'!CB$6:CB$37)-MIN('02 (ind)'!CB$6:CB$37))))))</f>
        <v>87.162162162162161</v>
      </c>
      <c r="CC32" s="75">
        <f>IF('02 (ind)'!CC$1="si",100*(('02 (ind)'!CC31-MIN('02 (ind)'!CC$6:CC$37))/(MAX('02 (ind)'!CC$6:CC$37)-MIN('02 (ind)'!CC$6:CC$37))),ABS(-100+(100*(('02 (ind)'!CC31-MIN('02 (ind)'!CC$6:CC$37))/(MAX('02 (ind)'!CC$6:CC$37)-MIN('02 (ind)'!CC$6:CC$37))))))</f>
        <v>72.545900958900319</v>
      </c>
      <c r="CD32" s="75">
        <f>IF('02 (ind)'!CD$1="si",100*(('02 (ind)'!CD31-MIN('02 (ind)'!CD$6:CD$37))/(MAX('02 (ind)'!CD$6:CD$37)-MIN('02 (ind)'!CD$6:CD$37))),ABS(-100+(100*(('02 (ind)'!CD31-MIN('02 (ind)'!CD$6:CD$37))/(MAX('02 (ind)'!CD$6:CD$37)-MIN('02 (ind)'!CD$6:CD$37))))))</f>
        <v>1.5410893215896413</v>
      </c>
      <c r="CE32" s="75">
        <f>IF('02 (ind)'!CE$1="si",100*(('02 (ind)'!CE31-MIN('02 (ind)'!CE$6:CE$37))/(MAX('02 (ind)'!CE$6:CE$37)-MIN('02 (ind)'!CE$6:CE$37))),ABS(-100+(100*(('02 (ind)'!CE31-MIN('02 (ind)'!CE$6:CE$37))/(MAX('02 (ind)'!CE$6:CE$37)-MIN('02 (ind)'!CE$6:CE$37))))))</f>
        <v>9.7027186537940207</v>
      </c>
      <c r="CF32" s="75">
        <f>IF('02 (ind)'!CF$1="si",100*(('02 (ind)'!CF31-MIN('02 (ind)'!CF$6:CF$37))/(MAX('02 (ind)'!CF$6:CF$37)-MIN('02 (ind)'!CF$6:CF$37))),ABS(-100+(100*(('02 (ind)'!CF31-MIN('02 (ind)'!CF$6:CF$37))/(MAX('02 (ind)'!CF$6:CF$37)-MIN('02 (ind)'!CF$6:CF$37))))))</f>
        <v>29.226900361688784</v>
      </c>
      <c r="CG32" s="75">
        <f>IF('02 (ind)'!CG$1="si",100*(('02 (ind)'!CG31-MIN('02 (ind)'!CG$6:CG$37))/(MAX('02 (ind)'!CG$6:CG$37)-MIN('02 (ind)'!CG$6:CG$37))),ABS(-100+(100*(('02 (ind)'!CG31-MIN('02 (ind)'!CG$6:CG$37))/(MAX('02 (ind)'!CG$6:CG$37)-MIN('02 (ind)'!CG$6:CG$37))))))</f>
        <v>12.29108837073507</v>
      </c>
      <c r="CH32" s="75">
        <f>IF('02 (ind)'!CH$1="si",100*(('02 (ind)'!CH31-MIN('02 (ind)'!CH$6:CH$37))/(MAX('02 (ind)'!CH$6:CH$37)-MIN('02 (ind)'!CH$6:CH$37))),ABS(-100+(100*(('02 (ind)'!CH31-MIN('02 (ind)'!CH$6:CH$37))/(MAX('02 (ind)'!CH$6:CH$37)-MIN('02 (ind)'!CH$6:CH$37))))))</f>
        <v>14.193957028124149</v>
      </c>
      <c r="CI32" s="75">
        <f>IF('02 (ind)'!CI$1="si",100*(('02 (ind)'!CI31-MIN('02 (ind)'!CI$6:CI$37))/(MAX('02 (ind)'!CI$6:CI$37)-MIN('02 (ind)'!CI$6:CI$37))),ABS(-100+(100*(('02 (ind)'!CI31-MIN('02 (ind)'!CI$6:CI$37))/(MAX('02 (ind)'!CI$6:CI$37)-MIN('02 (ind)'!CI$6:CI$37))))))</f>
        <v>48.286169758524785</v>
      </c>
      <c r="CJ32" s="75">
        <f>IF('02 (ind)'!CJ$1="si",100*(('02 (ind)'!CJ31-MIN('02 (ind)'!CJ$6:CJ$37))/(MAX('02 (ind)'!CJ$6:CJ$37)-MIN('02 (ind)'!CJ$6:CJ$37))),ABS(-100+(100*(('02 (ind)'!CJ31-MIN('02 (ind)'!CJ$6:CJ$37))/(MAX('02 (ind)'!CJ$6:CJ$37)-MIN('02 (ind)'!CJ$6:CJ$37))))))</f>
        <v>45.251841110390814</v>
      </c>
      <c r="CK32" s="75">
        <f>IF('02 (ind)'!CK$1="si",100*(('02 (ind)'!CK31-MIN('02 (ind)'!CK$6:CK$37))/(MAX('02 (ind)'!CK$6:CK$37)-MIN('02 (ind)'!CK$6:CK$37))),ABS(-100+(100*(('02 (ind)'!CK31-MIN('02 (ind)'!CK$6:CK$37))/(MAX('02 (ind)'!CK$6:CK$37)-MIN('02 (ind)'!CK$6:CK$37))))))</f>
        <v>12.912910256751866</v>
      </c>
      <c r="CL32" s="75">
        <f>IF('02 (ind)'!CL$1="si",100*(('02 (ind)'!CL31-MIN('02 (ind)'!CL$6:CL$37))/(MAX('02 (ind)'!CL$6:CL$37)-MIN('02 (ind)'!CL$6:CL$37))),ABS(-100+(100*(('02 (ind)'!CL31-MIN('02 (ind)'!CL$6:CL$37))/(MAX('02 (ind)'!CL$6:CL$37)-MIN('02 (ind)'!CL$6:CL$37))))))</f>
        <v>9.7283814881514754</v>
      </c>
      <c r="CM32" s="75">
        <f>IF('02 (ind)'!CM$1="si",100*(('02 (ind)'!CM31-MIN('02 (ind)'!CM$6:CM$37))/(MAX('02 (ind)'!CM$6:CM$37)-MIN('02 (ind)'!CM$6:CM$37))),ABS(-100+(100*(('02 (ind)'!CM31-MIN('02 (ind)'!CM$6:CM$37))/(MAX('02 (ind)'!CM$6:CM$37)-MIN('02 (ind)'!CM$6:CM$37))))))</f>
        <v>13.643898072158809</v>
      </c>
    </row>
    <row r="33" spans="1:91">
      <c r="A33" s="18" t="s">
        <v>231</v>
      </c>
      <c r="B33" s="87">
        <f>IF('02 (ind)'!B$1="si",100*(('02 (ind)'!B32-MIN('02 (ind)'!B$6:B$37))/(MAX('02 (ind)'!B$6:B$37)-MIN('02 (ind)'!B$6:B$37))),ABS(-100+(100*(('02 (ind)'!B32-MIN('02 (ind)'!B$6:B$37))/(MAX('02 (ind)'!B$6:B$37)-MIN('02 (ind)'!B$6:B$37))))))</f>
        <v>3.2089399004705581</v>
      </c>
      <c r="C33" s="87">
        <f>IF('02 (ind)'!C$1="si",100*(('02 (ind)'!C32-MIN('02 (ind)'!C$6:C$37))/(MAX('02 (ind)'!C$6:C$37)-MIN('02 (ind)'!C$6:C$37))),ABS(-100+(100*(('02 (ind)'!C32-MIN('02 (ind)'!C$6:C$37))/(MAX('02 (ind)'!C$6:C$37)-MIN('02 (ind)'!C$6:C$37))))))</f>
        <v>18.27900300814045</v>
      </c>
      <c r="D33" s="87">
        <f>IF('02 (ind)'!D$1="si",100*(('02 (ind)'!D32-MIN('02 (ind)'!D$6:D$37))/(MAX('02 (ind)'!D$6:D$37)-MIN('02 (ind)'!D$6:D$37))),ABS(-100+(100*(('02 (ind)'!D32-MIN('02 (ind)'!D$6:D$37))/(MAX('02 (ind)'!D$6:D$37)-MIN('02 (ind)'!D$6:D$37))))))</f>
        <v>50.962332902344642</v>
      </c>
      <c r="E33" s="87">
        <f>IF('02 (ind)'!E$1="si",100*(('02 (ind)'!E32-MIN('02 (ind)'!E$6:E$37))/(MAX('02 (ind)'!E$6:E$37)-MIN('02 (ind)'!E$6:E$37))),ABS(-100+(100*(('02 (ind)'!E32-MIN('02 (ind)'!E$6:E$37))/(MAX('02 (ind)'!E$6:E$37)-MIN('02 (ind)'!E$6:E$37))))))</f>
        <v>31.506849315068493</v>
      </c>
      <c r="F33" s="87">
        <f>IF('02 (ind)'!F$1="si",100*(('02 (ind)'!F32-MIN('02 (ind)'!F$6:F$37))/(MAX('02 (ind)'!F$6:F$37)-MIN('02 (ind)'!F$6:F$37))),ABS(-100+(100*(('02 (ind)'!F32-MIN('02 (ind)'!F$6:F$37))/(MAX('02 (ind)'!F$6:F$37)-MIN('02 (ind)'!F$6:F$37))))))</f>
        <v>87.943262411347519</v>
      </c>
      <c r="G33" s="87">
        <f>IF('02 (ind)'!G$1="si",100*(('02 (ind)'!G32-MIN('02 (ind)'!G$6:G$37))/(MAX('02 (ind)'!G$6:G$37)-MIN('02 (ind)'!G$6:G$37))),ABS(-100+(100*(('02 (ind)'!G32-MIN('02 (ind)'!G$6:G$37))/(MAX('02 (ind)'!G$6:G$37)-MIN('02 (ind)'!G$6:G$37))))))</f>
        <v>95.020746887966837</v>
      </c>
      <c r="H33" s="87">
        <f>IF('02 (ind)'!H$1="si",100*(('02 (ind)'!H32-MIN('02 (ind)'!H$6:H$37))/(MAX('02 (ind)'!H$6:H$37)-MIN('02 (ind)'!H$6:H$37))),ABS(-100+(100*(('02 (ind)'!H32-MIN('02 (ind)'!H$6:H$37))/(MAX('02 (ind)'!H$6:H$37)-MIN('02 (ind)'!H$6:H$37))))))</f>
        <v>56.993736951983287</v>
      </c>
      <c r="I33" s="87">
        <f>IF('02 (ind)'!I$1="si",100*(('02 (ind)'!I32-MIN('02 (ind)'!I$6:I$37))/(MAX('02 (ind)'!I$6:I$37)-MIN('02 (ind)'!I$6:I$37))),ABS(-100+(100*(('02 (ind)'!I32-MIN('02 (ind)'!I$6:I$37))/(MAX('02 (ind)'!I$6:I$37)-MIN('02 (ind)'!I$6:I$37))))))</f>
        <v>70.400000000000006</v>
      </c>
      <c r="J33" s="87">
        <f>IF('02 (ind)'!J$1="si",100*(('02 (ind)'!J32-MIN('02 (ind)'!J$6:J$37))/(MAX('02 (ind)'!J$6:J$37)-MIN('02 (ind)'!J$6:J$37))),ABS(-100+(100*(('02 (ind)'!J32-MIN('02 (ind)'!J$6:J$37))/(MAX('02 (ind)'!J$6:J$37)-MIN('02 (ind)'!J$6:J$37))))))</f>
        <v>30.63291139240506</v>
      </c>
      <c r="K33" s="87">
        <f>IF('02 (ind)'!K$1="si",100*(('02 (ind)'!K32-MIN('02 (ind)'!K$6:K$37))/(MAX('02 (ind)'!K$6:K$37)-MIN('02 (ind)'!K$6:K$37))),ABS(-100+(100*(('02 (ind)'!K32-MIN('02 (ind)'!K$6:K$37))/(MAX('02 (ind)'!K$6:K$37)-MIN('02 (ind)'!K$6:K$37))))))</f>
        <v>30.450222869600413</v>
      </c>
      <c r="L33" s="87">
        <f>IF('02 (ind)'!L$1="si",100*(('02 (ind)'!L32-MIN('02 (ind)'!L$6:L$37))/(MAX('02 (ind)'!L$6:L$37)-MIN('02 (ind)'!L$6:L$37))),ABS(-100+(100*(('02 (ind)'!L32-MIN('02 (ind)'!L$6:L$37))/(MAX('02 (ind)'!L$6:L$37)-MIN('02 (ind)'!L$6:L$37))))))</f>
        <v>85.958248516346885</v>
      </c>
      <c r="M33" s="87">
        <f>IF('02 (ind)'!M$1="si",100*(('02 (ind)'!M32-MIN('02 (ind)'!M$6:M$37))/(MAX('02 (ind)'!M$6:M$37)-MIN('02 (ind)'!M$6:M$37))),ABS(-100+(100*(('02 (ind)'!M32-MIN('02 (ind)'!M$6:M$37))/(MAX('02 (ind)'!M$6:M$37)-MIN('02 (ind)'!M$6:M$37))))))</f>
        <v>6.7306595479042732</v>
      </c>
      <c r="N33" s="87">
        <f>IF('02 (ind)'!N$1="si",100*(('02 (ind)'!N32-MIN('02 (ind)'!N$6:N$37))/(MAX('02 (ind)'!N$6:N$37)-MIN('02 (ind)'!N$6:N$37))),ABS(-100+(100*(('02 (ind)'!N32-MIN('02 (ind)'!N$6:N$37))/(MAX('02 (ind)'!N$6:N$37)-MIN('02 (ind)'!N$6:N$37))))))</f>
        <v>100</v>
      </c>
      <c r="O33" s="87">
        <f>IF('02 (ind)'!O$1="si",100*(('02 (ind)'!O32-MIN('02 (ind)'!O$6:O$37))/(MAX('02 (ind)'!O$6:O$37)-MIN('02 (ind)'!O$6:O$37))),ABS(-100+(100*(('02 (ind)'!O32-MIN('02 (ind)'!O$6:O$37))/(MAX('02 (ind)'!O$6:O$37)-MIN('02 (ind)'!O$6:O$37))))))</f>
        <v>0</v>
      </c>
      <c r="P33" s="87">
        <f>IF('02 (ind)'!P$1="si",100*(('02 (ind)'!P32-MIN('02 (ind)'!P$6:P$37))/(MAX('02 (ind)'!P$6:P$37)-MIN('02 (ind)'!P$6:P$37))),ABS(-100+(100*(('02 (ind)'!P32-MIN('02 (ind)'!P$6:P$37))/(MAX('02 (ind)'!P$6:P$37)-MIN('02 (ind)'!P$6:P$37))))))</f>
        <v>9.8459934708076311</v>
      </c>
      <c r="Q33" s="87">
        <f>IF('02 (ind)'!Q$1="si",100*(('02 (ind)'!Q32-MIN('02 (ind)'!Q$6:Q$37))/(MAX('02 (ind)'!Q$6:Q$37)-MIN('02 (ind)'!Q$6:Q$37))),ABS(-100+(100*(('02 (ind)'!Q32-MIN('02 (ind)'!Q$6:Q$37))/(MAX('02 (ind)'!Q$6:Q$37)-MIN('02 (ind)'!Q$6:Q$37))))))</f>
        <v>36.862375889925744</v>
      </c>
      <c r="R33" s="87">
        <f>IF('02 (ind)'!R$1="si",100*(('02 (ind)'!R32-MIN('02 (ind)'!R$6:R$37))/(MAX('02 (ind)'!R$6:R$37)-MIN('02 (ind)'!R$6:R$37))),ABS(-100+(100*(('02 (ind)'!R32-MIN('02 (ind)'!R$6:R$37))/(MAX('02 (ind)'!R$6:R$37)-MIN('02 (ind)'!R$6:R$37))))))</f>
        <v>9.3366641614787209</v>
      </c>
      <c r="S33" s="75">
        <f>ABS(ABS(('02 (ind)'!S32-((MAX('02 (ind)'!S$6:S$37)+MIN('02 (ind)'!S$6:S$37))/2))/(((MAX('02 (ind)'!S$6:S$37)+MIN('02 (ind)'!S$6:S$37))/2)-MAX('02 (ind)'!S$6:S$37))*100)-100)</f>
        <v>2.6405162992429041</v>
      </c>
      <c r="T33" s="75">
        <f>IF('02 (ind)'!T$1="si",100*(('02 (ind)'!T32-MIN('02 (ind)'!T$6:T$37))/(MAX('02 (ind)'!T$6:T$37)-MIN('02 (ind)'!T$6:T$37))),ABS(-100+(100*(('02 (ind)'!T32-MIN('02 (ind)'!T$6:T$37))/(MAX('02 (ind)'!T$6:T$37)-MIN('02 (ind)'!T$6:T$37))))))</f>
        <v>8.6277110676719726</v>
      </c>
      <c r="U33" s="75">
        <f>IF('02 (ind)'!U$1="si",100*(('02 (ind)'!U32-MIN('02 (ind)'!U$6:U$37))/(MAX('02 (ind)'!U$6:U$37)-MIN('02 (ind)'!U$6:U$37))),ABS(-100+(100*(('02 (ind)'!U32-MIN('02 (ind)'!U$6:U$37))/(MAX('02 (ind)'!U$6:U$37)-MIN('02 (ind)'!U$6:U$37))))))</f>
        <v>100</v>
      </c>
      <c r="V33" s="75">
        <f>IF('02 (ind)'!V$1="si",100*(('02 (ind)'!V32-MIN('02 (ind)'!V$6:V$37))/(MAX('02 (ind)'!V$6:V$37)-MIN('02 (ind)'!V$6:V$37))),ABS(-100+(100*(('02 (ind)'!V32-MIN('02 (ind)'!V$6:V$37))/(MAX('02 (ind)'!V$6:V$37)-MIN('02 (ind)'!V$6:V$37))))))</f>
        <v>86.187845303867405</v>
      </c>
      <c r="W33" s="75">
        <f>IF('02 (ind)'!W$1="si",100*(('02 (ind)'!W32-MIN('02 (ind)'!W$6:W$37))/(MAX('02 (ind)'!W$6:W$37)-MIN('02 (ind)'!W$6:W$37))),ABS(-100+(100*(('02 (ind)'!W32-MIN('02 (ind)'!W$6:W$37))/(MAX('02 (ind)'!W$6:W$37)-MIN('02 (ind)'!W$6:W$37))))))</f>
        <v>0</v>
      </c>
      <c r="X33" s="75">
        <f>IF('02 (ind)'!X$1="si",100*(('02 (ind)'!X32-MIN('02 (ind)'!X$6:X$37))/(MAX('02 (ind)'!X$6:X$37)-MIN('02 (ind)'!X$6:X$37))),ABS(-100+(100*(('02 (ind)'!X32-MIN('02 (ind)'!X$6:X$37))/(MAX('02 (ind)'!X$6:X$37)-MIN('02 (ind)'!X$6:X$37))))))</f>
        <v>74.756266503674411</v>
      </c>
      <c r="Y33" s="75">
        <f>IF('02 (ind)'!Y$1="si",100*(('02 (ind)'!Y32-MIN('02 (ind)'!Y$6:Y$37))/(MAX('02 (ind)'!Y$6:Y$37)-MIN('02 (ind)'!Y$6:Y$37))),ABS(-100+(100*(('02 (ind)'!Y32-MIN('02 (ind)'!Y$6:Y$37))/(MAX('02 (ind)'!Y$6:Y$37)-MIN('02 (ind)'!Y$6:Y$37))))))</f>
        <v>49.342899289258405</v>
      </c>
      <c r="Z33" s="75">
        <f>IF('02 (ind)'!Z$1="si",100*(('02 (ind)'!Z32-MIN('02 (ind)'!Z$6:Z$37))/(MAX('02 (ind)'!Z$6:Z$37)-MIN('02 (ind)'!Z$6:Z$37))),ABS(-100+(100*(('02 (ind)'!Z32-MIN('02 (ind)'!Z$6:Z$37))/(MAX('02 (ind)'!Z$6:Z$37)-MIN('02 (ind)'!Z$6:Z$37))))))</f>
        <v>51.66292414969972</v>
      </c>
      <c r="AA33" s="75">
        <f>IF('02 (ind)'!AA$1="si",100*(('02 (ind)'!AA32-MIN('02 (ind)'!AA$6:AA$37))/(MAX('02 (ind)'!AA$6:AA$37)-MIN('02 (ind)'!AA$6:AA$37))),ABS(-100+(100*(('02 (ind)'!AA32-MIN('02 (ind)'!AA$6:AA$37))/(MAX('02 (ind)'!AA$6:AA$37)-MIN('02 (ind)'!AA$6:AA$37))))))</f>
        <v>72.718764091870128</v>
      </c>
      <c r="AB33" s="75">
        <f>IF('02 (ind)'!AB$1="si",100*(('02 (ind)'!AB32-MIN('02 (ind)'!AB$6:AB$37))/(MAX('02 (ind)'!AB$6:AB$37)-MIN('02 (ind)'!AB$6:AB$37))),ABS(-100+(100*(('02 (ind)'!AB32-MIN('02 (ind)'!AB$6:AB$37))/(MAX('02 (ind)'!AB$6:AB$37)-MIN('02 (ind)'!AB$6:AB$37))))))</f>
        <v>40.148401710217655</v>
      </c>
      <c r="AC33" s="75">
        <f>IF('02 (ind)'!AC$1="si",100*(('02 (ind)'!AC32-MIN('02 (ind)'!AC$6:AC$37))/(MAX('02 (ind)'!AC$6:AC$37)-MIN('02 (ind)'!AC$6:AC$37))),ABS(-100+(100*(('02 (ind)'!AC32-MIN('02 (ind)'!AC$6:AC$37))/(MAX('02 (ind)'!AC$6:AC$37)-MIN('02 (ind)'!AC$6:AC$37))))))</f>
        <v>67.331132854724203</v>
      </c>
      <c r="AD33" s="75">
        <f>IF('02 (ind)'!AD$1="si",100*(('02 (ind)'!AD32-MIN('02 (ind)'!AD$6:AD$37))/(MAX('02 (ind)'!AD$6:AD$37)-MIN('02 (ind)'!AD$6:AD$37))),ABS(-100+(100*(('02 (ind)'!AD32-MIN('02 (ind)'!AD$6:AD$37))/(MAX('02 (ind)'!AD$6:AD$37)-MIN('02 (ind)'!AD$6:AD$37))))))</f>
        <v>2.7197569563017767</v>
      </c>
      <c r="AE33" s="75">
        <f>IF('02 (ind)'!AE$1="si",100*(('02 (ind)'!AE32-MIN('02 (ind)'!AE$6:AE$37))/(MAX('02 (ind)'!AE$6:AE$37)-MIN('02 (ind)'!AE$6:AE$37))),ABS(-100+(100*(('02 (ind)'!AE32-MIN('02 (ind)'!AE$6:AE$37))/(MAX('02 (ind)'!AE$6:AE$37)-MIN('02 (ind)'!AE$6:AE$37))))))</f>
        <v>0</v>
      </c>
      <c r="AF33" s="75">
        <f>IF('02 (ind)'!AF$1="si",100*(('02 (ind)'!AF32-MIN('02 (ind)'!AF$6:AF$37))/(MAX('02 (ind)'!AF$6:AF$37)-MIN('02 (ind)'!AF$6:AF$37))),ABS(-100+(100*(('02 (ind)'!AF32-MIN('02 (ind)'!AF$6:AF$37))/(MAX('02 (ind)'!AF$6:AF$37)-MIN('02 (ind)'!AF$6:AF$37))))))</f>
        <v>66.666666666666657</v>
      </c>
      <c r="AG33" s="75">
        <f>IF('02 (ind)'!AG$1="si",100*(('02 (ind)'!AG32-MIN('02 (ind)'!AG$6:AG$37))/(MAX('02 (ind)'!AG$6:AG$37)-MIN('02 (ind)'!AG$6:AG$37))),ABS(-100+(100*(('02 (ind)'!AG32-MIN('02 (ind)'!AG$6:AG$37))/(MAX('02 (ind)'!AG$6:AG$37)-MIN('02 (ind)'!AG$6:AG$37))))))</f>
        <v>52.851711026615945</v>
      </c>
      <c r="AH33" s="75">
        <f>IF('02 (ind)'!AH$1="si",100*(('02 (ind)'!AH32-MIN('02 (ind)'!AH$6:AH$37))/(MAX('02 (ind)'!AH$6:AH$37)-MIN('02 (ind)'!AH$6:AH$37))),ABS(-100+(100*(('02 (ind)'!AH32-MIN('02 (ind)'!AH$6:AH$37))/(MAX('02 (ind)'!AH$6:AH$37)-MIN('02 (ind)'!AH$6:AH$37))))))</f>
        <v>100</v>
      </c>
      <c r="AI33" s="75">
        <f>IF('02 (ind)'!AI$1="si",100*(('02 (ind)'!AI32-MIN('02 (ind)'!AI$6:AI$37))/(MAX('02 (ind)'!AI$6:AI$37)-MIN('02 (ind)'!AI$6:AI$37))),ABS(-100+(100*(('02 (ind)'!AI32-MIN('02 (ind)'!AI$6:AI$37))/(MAX('02 (ind)'!AI$6:AI$37)-MIN('02 (ind)'!AI$6:AI$37))))))</f>
        <v>3.561830465454817</v>
      </c>
      <c r="AJ33" s="75">
        <f>IF('02 (ind)'!AJ$1="si",100*(('02 (ind)'!AJ32-MIN('02 (ind)'!AJ$6:AJ$37))/(MAX('02 (ind)'!AJ$6:AJ$37)-MIN('02 (ind)'!AJ$6:AJ$37))),ABS(-100+(100*(('02 (ind)'!AJ32-MIN('02 (ind)'!AJ$6:AJ$37))/(MAX('02 (ind)'!AJ$6:AJ$37)-MIN('02 (ind)'!AJ$6:AJ$37))))))</f>
        <v>51.288837744533957</v>
      </c>
      <c r="AK33" s="75">
        <f>IF('02 (ind)'!AK$1="si",100*(('02 (ind)'!AK32-MIN('02 (ind)'!AK$6:AK$37))/(MAX('02 (ind)'!AK$6:AK$37)-MIN('02 (ind)'!AK$6:AK$37))),ABS(-100+(100*(('02 (ind)'!AK32-MIN('02 (ind)'!AK$6:AK$37))/(MAX('02 (ind)'!AK$6:AK$37)-MIN('02 (ind)'!AK$6:AK$37))))))</f>
        <v>3.3939774728958731</v>
      </c>
      <c r="AL33" s="75">
        <f>IF('02 (ind)'!AL$1="si",100*(('02 (ind)'!AL32-MIN('02 (ind)'!AL$6:AL$37))/(MAX('02 (ind)'!AL$6:AL$37)-MIN('02 (ind)'!AL$6:AL$37))),ABS(-100+(100*(('02 (ind)'!AL32-MIN('02 (ind)'!AL$6:AL$37))/(MAX('02 (ind)'!AL$6:AL$37)-MIN('02 (ind)'!AL$6:AL$37))))))</f>
        <v>98.802686156061441</v>
      </c>
      <c r="AM33" s="75">
        <f>IF('02 (ind)'!AM$1="si",100*(('02 (ind)'!AM32-MIN('02 (ind)'!AM$6:AM$37))/(MAX('02 (ind)'!AM$6:AM$37)-MIN('02 (ind)'!AM$6:AM$37))),ABS(-100+(100*(('02 (ind)'!AM32-MIN('02 (ind)'!AM$6:AM$37))/(MAX('02 (ind)'!AM$6:AM$37)-MIN('02 (ind)'!AM$6:AM$37))))))</f>
        <v>98.045661807919529</v>
      </c>
      <c r="AN33" s="75">
        <f>IF('02 (ind)'!AN$1="si",100*(('02 (ind)'!AN32-MIN('02 (ind)'!AN$6:AN$37))/(MAX('02 (ind)'!AN$6:AN$37)-MIN('02 (ind)'!AN$6:AN$37))),ABS(-100+(100*(('02 (ind)'!AN32-MIN('02 (ind)'!AN$6:AN$37))/(MAX('02 (ind)'!AN$6:AN$37)-MIN('02 (ind)'!AN$6:AN$37))))))</f>
        <v>53.195033071782532</v>
      </c>
      <c r="AO33" s="75">
        <f>IF('02 (ind)'!AO$1="si",100*(('02 (ind)'!AO32-MIN('02 (ind)'!AO$6:AO$37))/(MAX('02 (ind)'!AO$6:AO$37)-MIN('02 (ind)'!AO$6:AO$37))),ABS(-100+(100*(('02 (ind)'!AO32-MIN('02 (ind)'!AO$6:AO$37))/(MAX('02 (ind)'!AO$6:AO$37)-MIN('02 (ind)'!AO$6:AO$37))))))</f>
        <v>30.367544192881933</v>
      </c>
      <c r="AP33" s="75">
        <f>IF('02 (ind)'!AP$1="si",100*(('02 (ind)'!AP32-MIN('02 (ind)'!AP$6:AP$37))/(MAX('02 (ind)'!AP$6:AP$37)-MIN('02 (ind)'!AP$6:AP$37))),ABS(-100+(100*(('02 (ind)'!AP32-MIN('02 (ind)'!AP$6:AP$37))/(MAX('02 (ind)'!AP$6:AP$37)-MIN('02 (ind)'!AP$6:AP$37))))))</f>
        <v>96.635256722769824</v>
      </c>
      <c r="AQ33" s="75">
        <f>IF('02 (ind)'!AQ$1="si",100*(('02 (ind)'!AQ32-MIN('02 (ind)'!AQ$6:AQ$37))/(MAX('02 (ind)'!AQ$6:AQ$37)-MIN('02 (ind)'!AQ$6:AQ$37))),ABS(-100+(100*(('02 (ind)'!AQ32-MIN('02 (ind)'!AQ$6:AQ$37))/(MAX('02 (ind)'!AQ$6:AQ$37)-MIN('02 (ind)'!AQ$6:AQ$37))))))</f>
        <v>12.688905573074985</v>
      </c>
      <c r="AR33" s="75">
        <f>IF('02 (ind)'!AR$1="si",100*(('02 (ind)'!AR32-MIN('02 (ind)'!AR$6:AR$37))/(MAX('02 (ind)'!AR$6:AR$37)-MIN('02 (ind)'!AR$6:AR$37))),ABS(-100+(100*(('02 (ind)'!AR32-MIN('02 (ind)'!AR$6:AR$37))/(MAX('02 (ind)'!AR$6:AR$37)-MIN('02 (ind)'!AR$6:AR$37))))))</f>
        <v>29.864298613736285</v>
      </c>
      <c r="AS33" s="75">
        <f>IF('02 (ind)'!AS$1="si",100*(('02 (ind)'!AS32-MIN('02 (ind)'!AS$6:AS$37))/(MAX('02 (ind)'!AS$6:AS$37)-MIN('02 (ind)'!AS$6:AS$37))),ABS(-100+(100*(('02 (ind)'!AS32-MIN('02 (ind)'!AS$6:AS$37))/(MAX('02 (ind)'!AS$6:AS$37)-MIN('02 (ind)'!AS$6:AS$37))))))</f>
        <v>35.259279531780109</v>
      </c>
      <c r="AT33" s="75">
        <f>IF('02 (ind)'!AT$1="si",100*(('02 (ind)'!AT32-MIN('02 (ind)'!AT$6:AT$37))/(MAX('02 (ind)'!AT$6:AT$37)-MIN('02 (ind)'!AT$6:AT$37))),ABS(-100+(100*(('02 (ind)'!AT32-MIN('02 (ind)'!AT$6:AT$37))/(MAX('02 (ind)'!AT$6:AT$37)-MIN('02 (ind)'!AT$6:AT$37))))))</f>
        <v>0</v>
      </c>
      <c r="AU33" s="75">
        <f>IF('02 (ind)'!AU$1="si",100*(('02 (ind)'!AU32-MIN('02 (ind)'!AU$6:AU$37))/(MAX('02 (ind)'!AU$6:AU$37)-MIN('02 (ind)'!AU$6:AU$37))),ABS(-100+(100*(('02 (ind)'!AU32-MIN('02 (ind)'!AU$6:AU$37))/(MAX('02 (ind)'!AU$6:AU$37)-MIN('02 (ind)'!AU$6:AU$37))))))</f>
        <v>81.34556574923549</v>
      </c>
      <c r="AV33" s="75">
        <f>IF('02 (ind)'!AV$1="si",100*(('02 (ind)'!AV32-MIN('02 (ind)'!AV$6:AV$37))/(MAX('02 (ind)'!AV$6:AV$37)-MIN('02 (ind)'!AV$6:AV$37))),ABS(-100+(100*(('02 (ind)'!AV32-MIN('02 (ind)'!AV$6:AV$37))/(MAX('02 (ind)'!AV$6:AV$37)-MIN('02 (ind)'!AV$6:AV$37))))))</f>
        <v>99.13344887348353</v>
      </c>
      <c r="AW33" s="75">
        <f>IF('02 (ind)'!AW$1="si",100*(('02 (ind)'!AW32-MIN('02 (ind)'!AW$6:AW$37))/(MAX('02 (ind)'!AW$6:AW$37)-MIN('02 (ind)'!AW$6:AW$37))),ABS(-100+(100*(('02 (ind)'!AW32-MIN('02 (ind)'!AW$6:AW$37))/(MAX('02 (ind)'!AW$6:AW$37)-MIN('02 (ind)'!AW$6:AW$37))))))</f>
        <v>39.761534473820632</v>
      </c>
      <c r="AX33" s="75">
        <f>IF('02 (ind)'!AX$1="si",100*(('02 (ind)'!AX32-MIN('02 (ind)'!AX$6:AX$37))/(MAX('02 (ind)'!AX$6:AX$37)-MIN('02 (ind)'!AX$6:AX$37))),ABS(-100+(100*(('02 (ind)'!AX32-MIN('02 (ind)'!AX$6:AX$37))/(MAX('02 (ind)'!AX$6:AX$37)-MIN('02 (ind)'!AX$6:AX$37))))))</f>
        <v>19.440950241033185</v>
      </c>
      <c r="AY33" s="75">
        <f>IF('02 (ind)'!AY$1="si",100*(('02 (ind)'!AY32-MIN('02 (ind)'!AY$6:AY$37))/(MAX('02 (ind)'!AY$6:AY$37)-MIN('02 (ind)'!AY$6:AY$37))),ABS(-100+(100*(('02 (ind)'!AY32-MIN('02 (ind)'!AY$6:AY$37))/(MAX('02 (ind)'!AY$6:AY$37)-MIN('02 (ind)'!AY$6:AY$37))))))</f>
        <v>41.722169362511913</v>
      </c>
      <c r="AZ33" s="75">
        <f>IF('02 (ind)'!AZ$1="si",100*(('02 (ind)'!AZ32-MIN('02 (ind)'!AZ$6:AZ$37))/(MAX('02 (ind)'!AZ$6:AZ$37)-MIN('02 (ind)'!AZ$6:AZ$37))),ABS(-100+(100*(('02 (ind)'!AZ32-MIN('02 (ind)'!AZ$6:AZ$37))/(MAX('02 (ind)'!AZ$6:AZ$37)-MIN('02 (ind)'!AZ$6:AZ$37))))))</f>
        <v>1.4022406486877141</v>
      </c>
      <c r="BA33" s="75">
        <f>IF('02 (ind)'!BA$1="si",100*(('02 (ind)'!BA32-MIN('02 (ind)'!BA$6:BA$37))/(MAX('02 (ind)'!BA$6:BA$37)-MIN('02 (ind)'!BA$6:BA$37))),ABS(-100+(100*(('02 (ind)'!BA32-MIN('02 (ind)'!BA$6:BA$37))/(MAX('02 (ind)'!BA$6:BA$37)-MIN('02 (ind)'!BA$6:BA$37))))))</f>
        <v>21.088582089182857</v>
      </c>
      <c r="BB33" s="75">
        <f>IF('02 (ind)'!BB$1="si",100*(('02 (ind)'!BB32-MIN('02 (ind)'!BB$6:BB$37))/(MAX('02 (ind)'!BB$6:BB$37)-MIN('02 (ind)'!BB$6:BB$37))),ABS(-100+(100*(('02 (ind)'!BB32-MIN('02 (ind)'!BB$6:BB$37))/(MAX('02 (ind)'!BB$6:BB$37)-MIN('02 (ind)'!BB$6:BB$37))))))</f>
        <v>24.948333592850258</v>
      </c>
      <c r="BC33" s="75">
        <f>IF('02 (ind)'!BC$1="si",100*(('02 (ind)'!BC32-MIN('02 (ind)'!BC$6:BC$37))/(MAX('02 (ind)'!BC$6:BC$37)-MIN('02 (ind)'!BC$6:BC$37))),ABS(-100+(100*(('02 (ind)'!BC32-MIN('02 (ind)'!BC$6:BC$37))/(MAX('02 (ind)'!BC$6:BC$37)-MIN('02 (ind)'!BC$6:BC$37))))))</f>
        <v>4.5423925546994157</v>
      </c>
      <c r="BD33" s="75">
        <f>IF('02 (ind)'!BD$1="si",100*(('02 (ind)'!BD32-MIN('02 (ind)'!BD$6:BD$37))/(MAX('02 (ind)'!BD$6:BD$37)-MIN('02 (ind)'!BD$6:BD$37))),ABS(-100+(100*(('02 (ind)'!BD32-MIN('02 (ind)'!BD$6:BD$37))/(MAX('02 (ind)'!BD$6:BD$37)-MIN('02 (ind)'!BD$6:BD$37))))))</f>
        <v>17.052989797183095</v>
      </c>
      <c r="BE33" s="75">
        <f>IF('02 (ind)'!BE$1="si",100*(('02 (ind)'!BE32-MIN('02 (ind)'!BE$6:BE$37))/(MAX('02 (ind)'!BE$6:BE$37)-MIN('02 (ind)'!BE$6:BE$37))),ABS(-100+(100*(('02 (ind)'!BE32-MIN('02 (ind)'!BE$6:BE$37))/(MAX('02 (ind)'!BE$6:BE$37)-MIN('02 (ind)'!BE$6:BE$37))))))</f>
        <v>3.4749034749034751</v>
      </c>
      <c r="BF33" s="75">
        <f>IF('02 (ind)'!BF$1="si",100*(('02 (ind)'!BF32-MIN('02 (ind)'!BF$6:BF$37))/(MAX('02 (ind)'!BF$6:BF$37)-MIN('02 (ind)'!BF$6:BF$37))),ABS(-100+(100*(('02 (ind)'!BF32-MIN('02 (ind)'!BF$6:BF$37))/(MAX('02 (ind)'!BF$6:BF$37)-MIN('02 (ind)'!BF$6:BF$37))))))</f>
        <v>9.4224249657285988</v>
      </c>
      <c r="BG33" s="75">
        <f>IF('02 (ind)'!BG$1="si",100*(('02 (ind)'!BG32-MIN('02 (ind)'!BG$6:BG$37))/(MAX('02 (ind)'!BG$6:BG$37)-MIN('02 (ind)'!BG$6:BG$37))),ABS(-100+(100*(('02 (ind)'!BG32-MIN('02 (ind)'!BG$6:BG$37))/(MAX('02 (ind)'!BG$6:BG$37)-MIN('02 (ind)'!BG$6:BG$37))))))</f>
        <v>12.728318670113392</v>
      </c>
      <c r="BH33" s="75">
        <f>IF('02 (ind)'!BH$1="si",100*(('02 (ind)'!BH32-MIN('02 (ind)'!BH$6:BH$37))/(MAX('02 (ind)'!BH$6:BH$37)-MIN('02 (ind)'!BH$6:BH$37))),ABS(-100+(100*(('02 (ind)'!BH32-MIN('02 (ind)'!BH$6:BH$37))/(MAX('02 (ind)'!BH$6:BH$37)-MIN('02 (ind)'!BH$6:BH$37))))))</f>
        <v>4.1556886474913162</v>
      </c>
      <c r="BI33" s="75">
        <f>IF('02 (ind)'!BI$1="si",100*(('02 (ind)'!BI32-MIN('02 (ind)'!BI$6:BI$37))/(MAX('02 (ind)'!BI$6:BI$37)-MIN('02 (ind)'!BI$6:BI$37))),ABS(-100+(100*(('02 (ind)'!BI32-MIN('02 (ind)'!BI$6:BI$37))/(MAX('02 (ind)'!BI$6:BI$37)-MIN('02 (ind)'!BI$6:BI$37))))))</f>
        <v>99.757148496031434</v>
      </c>
      <c r="BJ33" s="75">
        <f>IF('02 (ind)'!BJ$1="si",100*(('02 (ind)'!BJ32-MIN('02 (ind)'!BJ$6:BJ$37))/(MAX('02 (ind)'!BJ$6:BJ$37)-MIN('02 (ind)'!BJ$6:BJ$37))),ABS(-100+(100*(('02 (ind)'!BJ32-MIN('02 (ind)'!BJ$6:BJ$37))/(MAX('02 (ind)'!BJ$6:BJ$37)-MIN('02 (ind)'!BJ$6:BJ$37))))))</f>
        <v>32.807622866311618</v>
      </c>
      <c r="BK33" s="75">
        <f>IF('02 (ind)'!BK$1="si",100*(('02 (ind)'!BK32-MIN('02 (ind)'!BK$6:BK$37))/(MAX('02 (ind)'!BK$6:BK$37)-MIN('02 (ind)'!BK$6:BK$37))),ABS(-100+(100*(('02 (ind)'!BK32-MIN('02 (ind)'!BK$6:BK$37))/(MAX('02 (ind)'!BK$6:BK$37)-MIN('02 (ind)'!BK$6:BK$37))))))</f>
        <v>8.4223045070637959</v>
      </c>
      <c r="BL33" s="75">
        <f>IF('02 (ind)'!BL$1="si",100*(('02 (ind)'!BL32-MIN('02 (ind)'!BL$6:BL$37))/(MAX('02 (ind)'!BL$6:BL$37)-MIN('02 (ind)'!BL$6:BL$37))),ABS(-100+(100*(('02 (ind)'!BL32-MIN('02 (ind)'!BL$6:BL$37))/(MAX('02 (ind)'!BL$6:BL$37)-MIN('02 (ind)'!BL$6:BL$37))))))</f>
        <v>9.0909090909090917</v>
      </c>
      <c r="BM33" s="75">
        <f>IF('02 (ind)'!BM$1="si",100*(('02 (ind)'!BM32-MIN('02 (ind)'!BM$6:BM$37))/(MAX('02 (ind)'!BM$6:BM$37)-MIN('02 (ind)'!BM$6:BM$37))),ABS(-100+(100*(('02 (ind)'!BM32-MIN('02 (ind)'!BM$6:BM$37))/(MAX('02 (ind)'!BM$6:BM$37)-MIN('02 (ind)'!BM$6:BM$37))))))</f>
        <v>18.024301527339077</v>
      </c>
      <c r="BN33" s="75">
        <f>IF('02 (ind)'!BN$1="si",100*(('02 (ind)'!BN32-MIN('02 (ind)'!BN$6:BN$37))/(MAX('02 (ind)'!BN$6:BN$37)-MIN('02 (ind)'!BN$6:BN$37))),ABS(-100+(100*(('02 (ind)'!BN32-MIN('02 (ind)'!BN$6:BN$37))/(MAX('02 (ind)'!BN$6:BN$37)-MIN('02 (ind)'!BN$6:BN$37))))))</f>
        <v>16.9062925542997</v>
      </c>
      <c r="BO33" s="75">
        <f>IF('02 (ind)'!BO$1="si",100*(('02 (ind)'!BO32-MIN('02 (ind)'!BO$6:BO$37))/(MAX('02 (ind)'!BO$6:BO$37)-MIN('02 (ind)'!BO$6:BO$37))),ABS(-100+(100*(('02 (ind)'!BO32-MIN('02 (ind)'!BO$6:BO$37))/(MAX('02 (ind)'!BO$6:BO$37)-MIN('02 (ind)'!BO$6:BO$37))))))</f>
        <v>26.196363451651195</v>
      </c>
      <c r="BP33" s="75">
        <f>IF('02 (ind)'!BP$1="si",100*(('02 (ind)'!BP32-MIN('02 (ind)'!BP$6:BP$37))/(MAX('02 (ind)'!BP$6:BP$37)-MIN('02 (ind)'!BP$6:BP$37))),ABS(-100+(100*(('02 (ind)'!BP32-MIN('02 (ind)'!BP$6:BP$37))/(MAX('02 (ind)'!BP$6:BP$37)-MIN('02 (ind)'!BP$6:BP$37))))))</f>
        <v>12.034131845002459</v>
      </c>
      <c r="BQ33" s="75">
        <f>IF('02 (ind)'!BQ$1="si",100*(('02 (ind)'!BQ32-MIN('02 (ind)'!BQ$6:BQ$37))/(MAX('02 (ind)'!BQ$6:BQ$37)-MIN('02 (ind)'!BQ$6:BQ$37))),ABS(-100+(100*(('02 (ind)'!BQ32-MIN('02 (ind)'!BQ$6:BQ$37))/(MAX('02 (ind)'!BQ$6:BQ$37)-MIN('02 (ind)'!BQ$6:BQ$37))))))</f>
        <v>4.4267883613223873</v>
      </c>
      <c r="BR33" s="75">
        <f>IF('02 (ind)'!BR$1="si",100*(('02 (ind)'!BR32-MIN('02 (ind)'!BR$6:BR$37))/(MAX('02 (ind)'!BR$6:BR$37)-MIN('02 (ind)'!BR$6:BR$37))),ABS(-100+(100*(('02 (ind)'!BR32-MIN('02 (ind)'!BR$6:BR$37))/(MAX('02 (ind)'!BP$6:BP$37)-MIN('02 (ind)'!BR$6:BR$37))))))</f>
        <v>11.369054834929486</v>
      </c>
      <c r="BS33" s="75">
        <f>IF('02 (ind)'!BS$1="si",100*(('02 (ind)'!BS32-MIN('02 (ind)'!BS$6:BS$37))/(MAX('02 (ind)'!BS$6:BS$37)-MIN('02 (ind)'!BS$6:BS$37))),ABS(-100+(100*(('02 (ind)'!BS32-MIN('02 (ind)'!BS$6:BS$37))/(MAX('02 (ind)'!BQ$6:BQ$37)-MIN('02 (ind)'!BS$6:BS$37))))))</f>
        <v>81.90083500834146</v>
      </c>
      <c r="BT33" s="75">
        <f>IF('02 (ind)'!BT$1="si",100*(('02 (ind)'!BT32-MIN('02 (ind)'!BT$6:BT$37))/(MAX('02 (ind)'!BT$6:BT$37)-MIN('02 (ind)'!BT$6:BT$37))),ABS(-100+(100*(('02 (ind)'!BT32-MIN('02 (ind)'!BT$6:BT$37))/(MAX('02 (ind)'!BR$6:BR$37)-MIN('02 (ind)'!BT$6:BT$37))))))</f>
        <v>88.85150625</v>
      </c>
      <c r="BU33" s="75">
        <f>IF('02 (ind)'!BU$1="si",100*(('02 (ind)'!BU32-MIN('02 (ind)'!BU$6:BU$37))/(MAX('02 (ind)'!BU$6:BU$37)-MIN('02 (ind)'!BU$6:BU$37))),ABS(-100+(100*(('02 (ind)'!BU32-MIN('02 (ind)'!BU$6:BU$37))/(MAX('02 (ind)'!BU$6:BU$37)-MIN('02 (ind)'!BU$6:BU$37))))))</f>
        <v>43.316346530772243</v>
      </c>
      <c r="BV33" s="75">
        <f>IF('02 (ind)'!BV$1="si",100*(('02 (ind)'!BV32-MIN('02 (ind)'!BV$6:BV$37))/(MAX('02 (ind)'!BV$6:BV$37)-MIN('02 (ind)'!BV$6:BV$37))),ABS(-100+(100*(('02 (ind)'!BV32-MIN('02 (ind)'!BV$6:BV$37))/(MAX('02 (ind)'!BV$6:BV$37)-MIN('02 (ind)'!BV$6:BV$37))))))</f>
        <v>45.612730517549082</v>
      </c>
      <c r="BW33" s="75">
        <f>IF('02 (ind)'!BW$1="si",100*(('02 (ind)'!BW32-MIN('02 (ind)'!BW$6:BW$37))/(MAX('02 (ind)'!BW$6:BW$37)-MIN('02 (ind)'!BW$6:BW$37))),ABS(-100+(100*(('02 (ind)'!BW32-MIN('02 (ind)'!BW$6:BW$37))/(MAX('02 (ind)'!BW$6:BW$37)-MIN('02 (ind)'!BW$6:BW$37))))))</f>
        <v>65.625410158813494</v>
      </c>
      <c r="BX33" s="75">
        <f>IF('02 (ind)'!BX$1="si",100*(('02 (ind)'!BX32-MIN('02 (ind)'!BX$6:BX$37))/(MAX('02 (ind)'!BX$6:BX$37)-MIN('02 (ind)'!BX$6:BX$37))),ABS(-100+(100*(('02 (ind)'!BX32-MIN('02 (ind)'!BX$6:BX$37))/(MAX('02 (ind)'!BX$6:BX$37)-MIN('02 (ind)'!BX$6:BX$37))))))</f>
        <v>3.7483782913445225</v>
      </c>
      <c r="BY33" s="75">
        <f>IF('02 (ind)'!BY$1="si",100*(('02 (ind)'!BY32-MIN('02 (ind)'!BY$6:BY$37))/(MAX('02 (ind)'!BY$6:BY$37)-MIN('02 (ind)'!BY$6:BY$37))),ABS(-100+(100*(('02 (ind)'!BY32-MIN('02 (ind)'!BY$6:BY$37))/(MAX('02 (ind)'!BY$6:BY$37)-MIN('02 (ind)'!BY$6:BY$37))))))</f>
        <v>7.6734428245353827</v>
      </c>
      <c r="BZ33" s="75">
        <f>IF('02 (ind)'!BZ$1="si",100*(('02 (ind)'!BZ32-MIN('02 (ind)'!BZ$6:BZ$37))/(MAX('02 (ind)'!BZ$6:BZ$37)-MIN('02 (ind)'!BZ$6:BZ$37))),ABS(-100+(100*(('02 (ind)'!BZ32-MIN('02 (ind)'!BZ$6:BZ$37))/(MAX('02 (ind)'!BZ$6:BZ$37)-MIN('02 (ind)'!BZ$6:BZ$37))))))</f>
        <v>73.198040245461229</v>
      </c>
      <c r="CA33" s="75">
        <f>IF('02 (ind)'!CA$1="si",100*(('02 (ind)'!CA32-MIN('02 (ind)'!CA$6:CA$37))/(MAX('02 (ind)'!CA$6:CA$37)-MIN('02 (ind)'!CA$6:CA$37))),ABS(-100+(100*(('02 (ind)'!CA32-MIN('02 (ind)'!CA$6:CA$37))/(MAX('02 (ind)'!CA$6:CA$37)-MIN('02 (ind)'!CA$6:CA$37))))))</f>
        <v>0</v>
      </c>
      <c r="CB33" s="75">
        <f>IF('02 (ind)'!CB$1="si",100*(('02 (ind)'!CB32-MIN('02 (ind)'!CB$6:CB$37))/(MAX('02 (ind)'!CB$6:CB$37)-MIN('02 (ind)'!CB$6:CB$37))),ABS(-100+(100*(('02 (ind)'!CB32-MIN('02 (ind)'!CB$6:CB$37))/(MAX('02 (ind)'!CB$6:CB$37)-MIN('02 (ind)'!CB$6:CB$37))))))</f>
        <v>68.918918918918919</v>
      </c>
      <c r="CC33" s="75">
        <f>IF('02 (ind)'!CC$1="si",100*(('02 (ind)'!CC32-MIN('02 (ind)'!CC$6:CC$37))/(MAX('02 (ind)'!CC$6:CC$37)-MIN('02 (ind)'!CC$6:CC$37))),ABS(-100+(100*(('02 (ind)'!CC32-MIN('02 (ind)'!CC$6:CC$37))/(MAX('02 (ind)'!CC$6:CC$37)-MIN('02 (ind)'!CC$6:CC$37))))))</f>
        <v>61.100410880901421</v>
      </c>
      <c r="CD33" s="75">
        <f>IF('02 (ind)'!CD$1="si",100*(('02 (ind)'!CD32-MIN('02 (ind)'!CD$6:CD$37))/(MAX('02 (ind)'!CD$6:CD$37)-MIN('02 (ind)'!CD$6:CD$37))),ABS(-100+(100*(('02 (ind)'!CD32-MIN('02 (ind)'!CD$6:CD$37))/(MAX('02 (ind)'!CD$6:CD$37)-MIN('02 (ind)'!CD$6:CD$37))))))</f>
        <v>0.15809984314003095</v>
      </c>
      <c r="CE33" s="75">
        <f>IF('02 (ind)'!CE$1="si",100*(('02 (ind)'!CE32-MIN('02 (ind)'!CE$6:CE$37))/(MAX('02 (ind)'!CE$6:CE$37)-MIN('02 (ind)'!CE$6:CE$37))),ABS(-100+(100*(('02 (ind)'!CE32-MIN('02 (ind)'!CE$6:CE$37))/(MAX('02 (ind)'!CE$6:CE$37)-MIN('02 (ind)'!CE$6:CE$37))))))</f>
        <v>4.4246031860701365</v>
      </c>
      <c r="CF33" s="75">
        <f>IF('02 (ind)'!CF$1="si",100*(('02 (ind)'!CF32-MIN('02 (ind)'!CF$6:CF$37))/(MAX('02 (ind)'!CF$6:CF$37)-MIN('02 (ind)'!CF$6:CF$37))),ABS(-100+(100*(('02 (ind)'!CF32-MIN('02 (ind)'!CF$6:CF$37))/(MAX('02 (ind)'!CF$6:CF$37)-MIN('02 (ind)'!CF$6:CF$37))))))</f>
        <v>0.88657356617752447</v>
      </c>
      <c r="CG33" s="75">
        <f>IF('02 (ind)'!CG$1="si",100*(('02 (ind)'!CG32-MIN('02 (ind)'!CG$6:CG$37))/(MAX('02 (ind)'!CG$6:CG$37)-MIN('02 (ind)'!CG$6:CG$37))),ABS(-100+(100*(('02 (ind)'!CG32-MIN('02 (ind)'!CG$6:CG$37))/(MAX('02 (ind)'!CG$6:CG$37)-MIN('02 (ind)'!CG$6:CG$37))))))</f>
        <v>9.3378173936714948</v>
      </c>
      <c r="CH33" s="75">
        <f>IF('02 (ind)'!CH$1="si",100*(('02 (ind)'!CH32-MIN('02 (ind)'!CH$6:CH$37))/(MAX('02 (ind)'!CH$6:CH$37)-MIN('02 (ind)'!CH$6:CH$37))),ABS(-100+(100*(('02 (ind)'!CH32-MIN('02 (ind)'!CH$6:CH$37))/(MAX('02 (ind)'!CH$6:CH$37)-MIN('02 (ind)'!CH$6:CH$37))))))</f>
        <v>5.9712495361480382</v>
      </c>
      <c r="CI33" s="75">
        <f>IF('02 (ind)'!CI$1="si",100*(('02 (ind)'!CI32-MIN('02 (ind)'!CI$6:CI$37))/(MAX('02 (ind)'!CI$6:CI$37)-MIN('02 (ind)'!CI$6:CI$37))),ABS(-100+(100*(('02 (ind)'!CI32-MIN('02 (ind)'!CI$6:CI$37))/(MAX('02 (ind)'!CI$6:CI$37)-MIN('02 (ind)'!CI$6:CI$37))))))</f>
        <v>100</v>
      </c>
      <c r="CJ33" s="75">
        <f>IF('02 (ind)'!CJ$1="si",100*(('02 (ind)'!CJ32-MIN('02 (ind)'!CJ$6:CJ$37))/(MAX('02 (ind)'!CJ$6:CJ$37)-MIN('02 (ind)'!CJ$6:CJ$37))),ABS(-100+(100*(('02 (ind)'!CJ32-MIN('02 (ind)'!CJ$6:CJ$37))/(MAX('02 (ind)'!CJ$6:CJ$37)-MIN('02 (ind)'!CJ$6:CJ$37))))))</f>
        <v>44.589179459008506</v>
      </c>
      <c r="CK33" s="75">
        <f>IF('02 (ind)'!CK$1="si",100*(('02 (ind)'!CK32-MIN('02 (ind)'!CK$6:CK$37))/(MAX('02 (ind)'!CK$6:CK$37)-MIN('02 (ind)'!CK$6:CK$37))),ABS(-100+(100*(('02 (ind)'!CK32-MIN('02 (ind)'!CK$6:CK$37))/(MAX('02 (ind)'!CK$6:CK$37)-MIN('02 (ind)'!CK$6:CK$37))))))</f>
        <v>6.4280335002188247</v>
      </c>
      <c r="CL33" s="75">
        <f>IF('02 (ind)'!CL$1="si",100*(('02 (ind)'!CL32-MIN('02 (ind)'!CL$6:CL$37))/(MAX('02 (ind)'!CL$6:CL$37)-MIN('02 (ind)'!CL$6:CL$37))),ABS(-100+(100*(('02 (ind)'!CL32-MIN('02 (ind)'!CL$6:CL$37))/(MAX('02 (ind)'!CL$6:CL$37)-MIN('02 (ind)'!CL$6:CL$37))))))</f>
        <v>1.1241436485051401</v>
      </c>
      <c r="CM33" s="75">
        <f>IF('02 (ind)'!CM$1="si",100*(('02 (ind)'!CM32-MIN('02 (ind)'!CM$6:CM$37))/(MAX('02 (ind)'!CM$6:CM$37)-MIN('02 (ind)'!CM$6:CM$37))),ABS(-100+(100*(('02 (ind)'!CM32-MIN('02 (ind)'!CM$6:CM$37))/(MAX('02 (ind)'!CM$6:CM$37)-MIN('02 (ind)'!CM$6:CM$37))))))</f>
        <v>2.0311554255102409</v>
      </c>
    </row>
    <row r="34" spans="1:91">
      <c r="A34" s="18" t="s">
        <v>232</v>
      </c>
      <c r="B34" s="87">
        <f>IF('02 (ind)'!B$1="si",100*(('02 (ind)'!B33-MIN('02 (ind)'!B$6:B$37))/(MAX('02 (ind)'!B$6:B$37)-MIN('02 (ind)'!B$6:B$37))),ABS(-100+(100*(('02 (ind)'!B33-MIN('02 (ind)'!B$6:B$37))/(MAX('02 (ind)'!B$6:B$37)-MIN('02 (ind)'!B$6:B$37))))))</f>
        <v>11.695225410786591</v>
      </c>
      <c r="C34" s="87">
        <f>IF('02 (ind)'!C$1="si",100*(('02 (ind)'!C33-MIN('02 (ind)'!C$6:C$37))/(MAX('02 (ind)'!C$6:C$37)-MIN('02 (ind)'!C$6:C$37))),ABS(-100+(100*(('02 (ind)'!C33-MIN('02 (ind)'!C$6:C$37))/(MAX('02 (ind)'!C$6:C$37)-MIN('02 (ind)'!C$6:C$37))))))</f>
        <v>58.686078430412671</v>
      </c>
      <c r="D34" s="87">
        <f>IF('02 (ind)'!D$1="si",100*(('02 (ind)'!D33-MIN('02 (ind)'!D$6:D$37))/(MAX('02 (ind)'!D$6:D$37)-MIN('02 (ind)'!D$6:D$37))),ABS(-100+(100*(('02 (ind)'!D33-MIN('02 (ind)'!D$6:D$37))/(MAX('02 (ind)'!D$6:D$37)-MIN('02 (ind)'!D$6:D$37))))))</f>
        <v>62.517673346598556</v>
      </c>
      <c r="E34" s="87">
        <f>IF('02 (ind)'!E$1="si",100*(('02 (ind)'!E33-MIN('02 (ind)'!E$6:E$37))/(MAX('02 (ind)'!E$6:E$37)-MIN('02 (ind)'!E$6:E$37))),ABS(-100+(100*(('02 (ind)'!E33-MIN('02 (ind)'!E$6:E$37))/(MAX('02 (ind)'!E$6:E$37)-MIN('02 (ind)'!E$6:E$37))))))</f>
        <v>65.753424657534254</v>
      </c>
      <c r="F34" s="87">
        <f>IF('02 (ind)'!F$1="si",100*(('02 (ind)'!F33-MIN('02 (ind)'!F$6:F$37))/(MAX('02 (ind)'!F$6:F$37)-MIN('02 (ind)'!F$6:F$37))),ABS(-100+(100*(('02 (ind)'!F33-MIN('02 (ind)'!F$6:F$37))/(MAX('02 (ind)'!F$6:F$37)-MIN('02 (ind)'!F$6:F$37))))))</f>
        <v>75.886524822695051</v>
      </c>
      <c r="G34" s="87">
        <f>IF('02 (ind)'!G$1="si",100*(('02 (ind)'!G33-MIN('02 (ind)'!G$6:G$37))/(MAX('02 (ind)'!G$6:G$37)-MIN('02 (ind)'!G$6:G$37))),ABS(-100+(100*(('02 (ind)'!G33-MIN('02 (ind)'!G$6:G$37))/(MAX('02 (ind)'!G$6:G$37)-MIN('02 (ind)'!G$6:G$37))))))</f>
        <v>62.240663900414937</v>
      </c>
      <c r="H34" s="87">
        <f>IF('02 (ind)'!H$1="si",100*(('02 (ind)'!H33-MIN('02 (ind)'!H$6:H$37))/(MAX('02 (ind)'!H$6:H$37)-MIN('02 (ind)'!H$6:H$37))),ABS(-100+(100*(('02 (ind)'!H33-MIN('02 (ind)'!H$6:H$37))/(MAX('02 (ind)'!H$6:H$37)-MIN('02 (ind)'!H$6:H$37))))))</f>
        <v>41.336116910229634</v>
      </c>
      <c r="I34" s="87">
        <f>IF('02 (ind)'!I$1="si",100*(('02 (ind)'!I33-MIN('02 (ind)'!I$6:I$37))/(MAX('02 (ind)'!I$6:I$37)-MIN('02 (ind)'!I$6:I$37))),ABS(-100+(100*(('02 (ind)'!I33-MIN('02 (ind)'!I$6:I$37))/(MAX('02 (ind)'!I$6:I$37)-MIN('02 (ind)'!I$6:I$37))))))</f>
        <v>78.88</v>
      </c>
      <c r="J34" s="87">
        <f>IF('02 (ind)'!J$1="si",100*(('02 (ind)'!J33-MIN('02 (ind)'!J$6:J$37))/(MAX('02 (ind)'!J$6:J$37)-MIN('02 (ind)'!J$6:J$37))),ABS(-100+(100*(('02 (ind)'!J33-MIN('02 (ind)'!J$6:J$37))/(MAX('02 (ind)'!J$6:J$37)-MIN('02 (ind)'!J$6:J$37))))))</f>
        <v>44.873417721518997</v>
      </c>
      <c r="K34" s="87">
        <f>IF('02 (ind)'!K$1="si",100*(('02 (ind)'!K33-MIN('02 (ind)'!K$6:K$37))/(MAX('02 (ind)'!K$6:K$37)-MIN('02 (ind)'!K$6:K$37))),ABS(-100+(100*(('02 (ind)'!K33-MIN('02 (ind)'!K$6:K$37))/(MAX('02 (ind)'!K$6:K$37)-MIN('02 (ind)'!K$6:K$37))))))</f>
        <v>80.808882826337111</v>
      </c>
      <c r="L34" s="87">
        <f>IF('02 (ind)'!L$1="si",100*(('02 (ind)'!L33-MIN('02 (ind)'!L$6:L$37))/(MAX('02 (ind)'!L$6:L$37)-MIN('02 (ind)'!L$6:L$37))),ABS(-100+(100*(('02 (ind)'!L33-MIN('02 (ind)'!L$6:L$37))/(MAX('02 (ind)'!L$6:L$37)-MIN('02 (ind)'!L$6:L$37))))))</f>
        <v>77.023281546722941</v>
      </c>
      <c r="M34" s="87">
        <f>IF('02 (ind)'!M$1="si",100*(('02 (ind)'!M33-MIN('02 (ind)'!M$6:M$37))/(MAX('02 (ind)'!M$6:M$37)-MIN('02 (ind)'!M$6:M$37))),ABS(-100+(100*(('02 (ind)'!M33-MIN('02 (ind)'!M$6:M$37))/(MAX('02 (ind)'!M$6:M$37)-MIN('02 (ind)'!M$6:M$37))))))</f>
        <v>1.9252581578581551</v>
      </c>
      <c r="N34" s="87">
        <f>IF('02 (ind)'!N$1="si",100*(('02 (ind)'!N33-MIN('02 (ind)'!N$6:N$37))/(MAX('02 (ind)'!N$6:N$37)-MIN('02 (ind)'!N$6:N$37))),ABS(-100+(100*(('02 (ind)'!N33-MIN('02 (ind)'!N$6:N$37))/(MAX('02 (ind)'!N$6:N$37)-MIN('02 (ind)'!N$6:N$37))))))</f>
        <v>0</v>
      </c>
      <c r="O34" s="87">
        <f>IF('02 (ind)'!O$1="si",100*(('02 (ind)'!O33-MIN('02 (ind)'!O$6:O$37))/(MAX('02 (ind)'!O$6:O$37)-MIN('02 (ind)'!O$6:O$37))),ABS(-100+(100*(('02 (ind)'!O33-MIN('02 (ind)'!O$6:O$37))/(MAX('02 (ind)'!O$6:O$37)-MIN('02 (ind)'!O$6:O$37))))))</f>
        <v>67.391304347826093</v>
      </c>
      <c r="P34" s="87">
        <f>IF('02 (ind)'!P$1="si",100*(('02 (ind)'!P33-MIN('02 (ind)'!P$6:P$37))/(MAX('02 (ind)'!P$6:P$37)-MIN('02 (ind)'!P$6:P$37))),ABS(-100+(100*(('02 (ind)'!P33-MIN('02 (ind)'!P$6:P$37))/(MAX('02 (ind)'!P$6:P$37)-MIN('02 (ind)'!P$6:P$37))))))</f>
        <v>5.0607710854435424E-4</v>
      </c>
      <c r="Q34" s="87">
        <f>IF('02 (ind)'!Q$1="si",100*(('02 (ind)'!Q33-MIN('02 (ind)'!Q$6:Q$37))/(MAX('02 (ind)'!Q$6:Q$37)-MIN('02 (ind)'!Q$6:Q$37))),ABS(-100+(100*(('02 (ind)'!Q33-MIN('02 (ind)'!Q$6:Q$37))/(MAX('02 (ind)'!Q$6:Q$37)-MIN('02 (ind)'!Q$6:Q$37))))))</f>
        <v>85.17520118414312</v>
      </c>
      <c r="R34" s="87">
        <f>IF('02 (ind)'!R$1="si",100*(('02 (ind)'!R33-MIN('02 (ind)'!R$6:R$37))/(MAX('02 (ind)'!R$6:R$37)-MIN('02 (ind)'!R$6:R$37))),ABS(-100+(100*(('02 (ind)'!R33-MIN('02 (ind)'!R$6:R$37))/(MAX('02 (ind)'!R$6:R$37)-MIN('02 (ind)'!R$6:R$37))))))</f>
        <v>0.93589659485994925</v>
      </c>
      <c r="S34" s="75">
        <f>ABS(ABS(('02 (ind)'!S33-((MAX('02 (ind)'!S$6:S$37)+MIN('02 (ind)'!S$6:S$37))/2))/(((MAX('02 (ind)'!S$6:S$37)+MIN('02 (ind)'!S$6:S$37))/2)-MAX('02 (ind)'!S$6:S$37))*100)-100)</f>
        <v>31.422028952751901</v>
      </c>
      <c r="T34" s="75">
        <f>IF('02 (ind)'!T$1="si",100*(('02 (ind)'!T33-MIN('02 (ind)'!T$6:T$37))/(MAX('02 (ind)'!T$6:T$37)-MIN('02 (ind)'!T$6:T$37))),ABS(-100+(100*(('02 (ind)'!T33-MIN('02 (ind)'!T$6:T$37))/(MAX('02 (ind)'!T$6:T$37)-MIN('02 (ind)'!T$6:T$37))))))</f>
        <v>26.990831238946289</v>
      </c>
      <c r="U34" s="75">
        <f>IF('02 (ind)'!U$1="si",100*(('02 (ind)'!U33-MIN('02 (ind)'!U$6:U$37))/(MAX('02 (ind)'!U$6:U$37)-MIN('02 (ind)'!U$6:U$37))),ABS(-100+(100*(('02 (ind)'!U33-MIN('02 (ind)'!U$6:U$37))/(MAX('02 (ind)'!U$6:U$37)-MIN('02 (ind)'!U$6:U$37))))))</f>
        <v>0</v>
      </c>
      <c r="V34" s="75">
        <f>IF('02 (ind)'!V$1="si",100*(('02 (ind)'!V33-MIN('02 (ind)'!V$6:V$37))/(MAX('02 (ind)'!V$6:V$37)-MIN('02 (ind)'!V$6:V$37))),ABS(-100+(100*(('02 (ind)'!V33-MIN('02 (ind)'!V$6:V$37))/(MAX('02 (ind)'!V$6:V$37)-MIN('02 (ind)'!V$6:V$37))))))</f>
        <v>79.55801104972376</v>
      </c>
      <c r="W34" s="75">
        <f>IF('02 (ind)'!W$1="si",100*(('02 (ind)'!W33-MIN('02 (ind)'!W$6:W$37))/(MAX('02 (ind)'!W$6:W$37)-MIN('02 (ind)'!W$6:W$37))),ABS(-100+(100*(('02 (ind)'!W33-MIN('02 (ind)'!W$6:W$37))/(MAX('02 (ind)'!W$6:W$37)-MIN('02 (ind)'!W$6:W$37))))))</f>
        <v>48.961272240622591</v>
      </c>
      <c r="X34" s="75">
        <f>IF('02 (ind)'!X$1="si",100*(('02 (ind)'!X33-MIN('02 (ind)'!X$6:X$37))/(MAX('02 (ind)'!X$6:X$37)-MIN('02 (ind)'!X$6:X$37))),ABS(-100+(100*(('02 (ind)'!X33-MIN('02 (ind)'!X$6:X$37))/(MAX('02 (ind)'!X$6:X$37)-MIN('02 (ind)'!X$6:X$37))))))</f>
        <v>58.898996968639103</v>
      </c>
      <c r="Y34" s="75">
        <f>IF('02 (ind)'!Y$1="si",100*(('02 (ind)'!Y33-MIN('02 (ind)'!Y$6:Y$37))/(MAX('02 (ind)'!Y$6:Y$37)-MIN('02 (ind)'!Y$6:Y$37))),ABS(-100+(100*(('02 (ind)'!Y33-MIN('02 (ind)'!Y$6:Y$37))/(MAX('02 (ind)'!Y$6:Y$37)-MIN('02 (ind)'!Y$6:Y$37))))))</f>
        <v>83.688704125877251</v>
      </c>
      <c r="Z34" s="75">
        <f>IF('02 (ind)'!Z$1="si",100*(('02 (ind)'!Z33-MIN('02 (ind)'!Z$6:Z$37))/(MAX('02 (ind)'!Z$6:Z$37)-MIN('02 (ind)'!Z$6:Z$37))),ABS(-100+(100*(('02 (ind)'!Z33-MIN('02 (ind)'!Z$6:Z$37))/(MAX('02 (ind)'!Z$6:Z$37)-MIN('02 (ind)'!Z$6:Z$37))))))</f>
        <v>65.031946111028901</v>
      </c>
      <c r="AA34" s="75">
        <f>IF('02 (ind)'!AA$1="si",100*(('02 (ind)'!AA33-MIN('02 (ind)'!AA$6:AA$37))/(MAX('02 (ind)'!AA$6:AA$37)-MIN('02 (ind)'!AA$6:AA$37))),ABS(-100+(100*(('02 (ind)'!AA33-MIN('02 (ind)'!AA$6:AA$37))/(MAX('02 (ind)'!AA$6:AA$37)-MIN('02 (ind)'!AA$6:AA$37))))))</f>
        <v>78.657480728350748</v>
      </c>
      <c r="AB34" s="75">
        <f>IF('02 (ind)'!AB$1="si",100*(('02 (ind)'!AB33-MIN('02 (ind)'!AB$6:AB$37))/(MAX('02 (ind)'!AB$6:AB$37)-MIN('02 (ind)'!AB$6:AB$37))),ABS(-100+(100*(('02 (ind)'!AB33-MIN('02 (ind)'!AB$6:AB$37))/(MAX('02 (ind)'!AB$6:AB$37)-MIN('02 (ind)'!AB$6:AB$37))))))</f>
        <v>26.76071799719093</v>
      </c>
      <c r="AC34" s="75">
        <f>IF('02 (ind)'!AC$1="si",100*(('02 (ind)'!AC33-MIN('02 (ind)'!AC$6:AC$37))/(MAX('02 (ind)'!AC$6:AC$37)-MIN('02 (ind)'!AC$6:AC$37))),ABS(-100+(100*(('02 (ind)'!AC33-MIN('02 (ind)'!AC$6:AC$37))/(MAX('02 (ind)'!AC$6:AC$37)-MIN('02 (ind)'!AC$6:AC$37))))))</f>
        <v>78.376652232976099</v>
      </c>
      <c r="AD34" s="75">
        <f>IF('02 (ind)'!AD$1="si",100*(('02 (ind)'!AD33-MIN('02 (ind)'!AD$6:AD$37))/(MAX('02 (ind)'!AD$6:AD$37)-MIN('02 (ind)'!AD$6:AD$37))),ABS(-100+(100*(('02 (ind)'!AD33-MIN('02 (ind)'!AD$6:AD$37))/(MAX('02 (ind)'!AD$6:AD$37)-MIN('02 (ind)'!AD$6:AD$37))))))</f>
        <v>47.800538993260282</v>
      </c>
      <c r="AE34" s="75">
        <f>IF('02 (ind)'!AE$1="si",100*(('02 (ind)'!AE33-MIN('02 (ind)'!AE$6:AE$37))/(MAX('02 (ind)'!AE$6:AE$37)-MIN('02 (ind)'!AE$6:AE$37))),ABS(-100+(100*(('02 (ind)'!AE33-MIN('02 (ind)'!AE$6:AE$37))/(MAX('02 (ind)'!AE$6:AE$37)-MIN('02 (ind)'!AE$6:AE$37))))))</f>
        <v>64.514038382213641</v>
      </c>
      <c r="AF34" s="75">
        <f>IF('02 (ind)'!AF$1="si",100*(('02 (ind)'!AF33-MIN('02 (ind)'!AF$6:AF$37))/(MAX('02 (ind)'!AF$6:AF$37)-MIN('02 (ind)'!AF$6:AF$37))),ABS(-100+(100*(('02 (ind)'!AF33-MIN('02 (ind)'!AF$6:AF$37))/(MAX('02 (ind)'!AF$6:AF$37)-MIN('02 (ind)'!AF$6:AF$37))))))</f>
        <v>89.617486338797818</v>
      </c>
      <c r="AG34" s="75">
        <f>IF('02 (ind)'!AG$1="si",100*(('02 (ind)'!AG33-MIN('02 (ind)'!AG$6:AG$37))/(MAX('02 (ind)'!AG$6:AG$37)-MIN('02 (ind)'!AG$6:AG$37))),ABS(-100+(100*(('02 (ind)'!AG33-MIN('02 (ind)'!AG$6:AG$37))/(MAX('02 (ind)'!AG$6:AG$37)-MIN('02 (ind)'!AG$6:AG$37))))))</f>
        <v>48.288973384030385</v>
      </c>
      <c r="AH34" s="75">
        <f>IF('02 (ind)'!AH$1="si",100*(('02 (ind)'!AH33-MIN('02 (ind)'!AH$6:AH$37))/(MAX('02 (ind)'!AH$6:AH$37)-MIN('02 (ind)'!AH$6:AH$37))),ABS(-100+(100*(('02 (ind)'!AH33-MIN('02 (ind)'!AH$6:AH$37))/(MAX('02 (ind)'!AH$6:AH$37)-MIN('02 (ind)'!AH$6:AH$37))))))</f>
        <v>80.063291139240505</v>
      </c>
      <c r="AI34" s="75">
        <f>IF('02 (ind)'!AI$1="si",100*(('02 (ind)'!AI33-MIN('02 (ind)'!AI$6:AI$37))/(MAX('02 (ind)'!AI$6:AI$37)-MIN('02 (ind)'!AI$6:AI$37))),ABS(-100+(100*(('02 (ind)'!AI33-MIN('02 (ind)'!AI$6:AI$37))/(MAX('02 (ind)'!AI$6:AI$37)-MIN('02 (ind)'!AI$6:AI$37))))))</f>
        <v>6.2157067671979389</v>
      </c>
      <c r="AJ34" s="75">
        <f>IF('02 (ind)'!AJ$1="si",100*(('02 (ind)'!AJ33-MIN('02 (ind)'!AJ$6:AJ$37))/(MAX('02 (ind)'!AJ$6:AJ$37)-MIN('02 (ind)'!AJ$6:AJ$37))),ABS(-100+(100*(('02 (ind)'!AJ33-MIN('02 (ind)'!AJ$6:AJ$37))/(MAX('02 (ind)'!AJ$6:AJ$37)-MIN('02 (ind)'!AJ$6:AJ$37))))))</f>
        <v>72.278481012658247</v>
      </c>
      <c r="AK34" s="75">
        <f>IF('02 (ind)'!AK$1="si",100*(('02 (ind)'!AK33-MIN('02 (ind)'!AK$6:AK$37))/(MAX('02 (ind)'!AK$6:AK$37)-MIN('02 (ind)'!AK$6:AK$37))),ABS(-100+(100*(('02 (ind)'!AK33-MIN('02 (ind)'!AK$6:AK$37))/(MAX('02 (ind)'!AK$6:AK$37)-MIN('02 (ind)'!AK$6:AK$37))))))</f>
        <v>9.2823433481011435</v>
      </c>
      <c r="AL34" s="75">
        <f>IF('02 (ind)'!AL$1="si",100*(('02 (ind)'!AL33-MIN('02 (ind)'!AL$6:AL$37))/(MAX('02 (ind)'!AL$6:AL$37)-MIN('02 (ind)'!AL$6:AL$37))),ABS(-100+(100*(('02 (ind)'!AL33-MIN('02 (ind)'!AL$6:AL$37))/(MAX('02 (ind)'!AL$6:AL$37)-MIN('02 (ind)'!AL$6:AL$37))))))</f>
        <v>72.774643588967564</v>
      </c>
      <c r="AM34" s="75">
        <f>IF('02 (ind)'!AM$1="si",100*(('02 (ind)'!AM33-MIN('02 (ind)'!AM$6:AM$37))/(MAX('02 (ind)'!AM$6:AM$37)-MIN('02 (ind)'!AM$6:AM$37))),ABS(-100+(100*(('02 (ind)'!AM33-MIN('02 (ind)'!AM$6:AM$37))/(MAX('02 (ind)'!AM$6:AM$37)-MIN('02 (ind)'!AM$6:AM$37))))))</f>
        <v>98.961990043251348</v>
      </c>
      <c r="AN34" s="75">
        <f>IF('02 (ind)'!AN$1="si",100*(('02 (ind)'!AN33-MIN('02 (ind)'!AN$6:AN$37))/(MAX('02 (ind)'!AN$6:AN$37)-MIN('02 (ind)'!AN$6:AN$37))),ABS(-100+(100*(('02 (ind)'!AN33-MIN('02 (ind)'!AN$6:AN$37))/(MAX('02 (ind)'!AN$6:AN$37)-MIN('02 (ind)'!AN$6:AN$37))))))</f>
        <v>72.189199810549539</v>
      </c>
      <c r="AO34" s="75">
        <f>IF('02 (ind)'!AO$1="si",100*(('02 (ind)'!AO33-MIN('02 (ind)'!AO$6:AO$37))/(MAX('02 (ind)'!AO$6:AO$37)-MIN('02 (ind)'!AO$6:AO$37))),ABS(-100+(100*(('02 (ind)'!AO33-MIN('02 (ind)'!AO$6:AO$37))/(MAX('02 (ind)'!AO$6:AO$37)-MIN('02 (ind)'!AO$6:AO$37))))))</f>
        <v>83.081526836144263</v>
      </c>
      <c r="AP34" s="75">
        <f>IF('02 (ind)'!AP$1="si",100*(('02 (ind)'!AP33-MIN('02 (ind)'!AP$6:AP$37))/(MAX('02 (ind)'!AP$6:AP$37)-MIN('02 (ind)'!AP$6:AP$37))),ABS(-100+(100*(('02 (ind)'!AP33-MIN('02 (ind)'!AP$6:AP$37))/(MAX('02 (ind)'!AP$6:AP$37)-MIN('02 (ind)'!AP$6:AP$37))))))</f>
        <v>95.900946261350597</v>
      </c>
      <c r="AQ34" s="75">
        <f>IF('02 (ind)'!AQ$1="si",100*(('02 (ind)'!AQ33-MIN('02 (ind)'!AQ$6:AQ$37))/(MAX('02 (ind)'!AQ$6:AQ$37)-MIN('02 (ind)'!AQ$6:AQ$37))),ABS(-100+(100*(('02 (ind)'!AQ33-MIN('02 (ind)'!AQ$6:AQ$37))/(MAX('02 (ind)'!AQ$6:AQ$37)-MIN('02 (ind)'!AQ$6:AQ$37))))))</f>
        <v>11.449206071372323</v>
      </c>
      <c r="AR34" s="75">
        <f>IF('02 (ind)'!AR$1="si",100*(('02 (ind)'!AR33-MIN('02 (ind)'!AR$6:AR$37))/(MAX('02 (ind)'!AR$6:AR$37)-MIN('02 (ind)'!AR$6:AR$37))),ABS(-100+(100*(('02 (ind)'!AR33-MIN('02 (ind)'!AR$6:AR$37))/(MAX('02 (ind)'!AR$6:AR$37)-MIN('02 (ind)'!AR$6:AR$37))))))</f>
        <v>65.747082059566353</v>
      </c>
      <c r="AS34" s="75">
        <f>IF('02 (ind)'!AS$1="si",100*(('02 (ind)'!AS33-MIN('02 (ind)'!AS$6:AS$37))/(MAX('02 (ind)'!AS$6:AS$37)-MIN('02 (ind)'!AS$6:AS$37))),ABS(-100+(100*(('02 (ind)'!AS33-MIN('02 (ind)'!AS$6:AS$37))/(MAX('02 (ind)'!AS$6:AS$37)-MIN('02 (ind)'!AS$6:AS$37))))))</f>
        <v>47.646379834385321</v>
      </c>
      <c r="AT34" s="75">
        <f>IF('02 (ind)'!AT$1="si",100*(('02 (ind)'!AT33-MIN('02 (ind)'!AT$6:AT$37))/(MAX('02 (ind)'!AT$6:AT$37)-MIN('02 (ind)'!AT$6:AT$37))),ABS(-100+(100*(('02 (ind)'!AT33-MIN('02 (ind)'!AT$6:AT$37))/(MAX('02 (ind)'!AT$6:AT$37)-MIN('02 (ind)'!AT$6:AT$37))))))</f>
        <v>0</v>
      </c>
      <c r="AU34" s="75">
        <f>IF('02 (ind)'!AU$1="si",100*(('02 (ind)'!AU33-MIN('02 (ind)'!AU$6:AU$37))/(MAX('02 (ind)'!AU$6:AU$37)-MIN('02 (ind)'!AU$6:AU$37))),ABS(-100+(100*(('02 (ind)'!AU33-MIN('02 (ind)'!AU$6:AU$37))/(MAX('02 (ind)'!AU$6:AU$37)-MIN('02 (ind)'!AU$6:AU$37))))))</f>
        <v>60.244648318042806</v>
      </c>
      <c r="AV34" s="75">
        <f>IF('02 (ind)'!AV$1="si",100*(('02 (ind)'!AV33-MIN('02 (ind)'!AV$6:AV$37))/(MAX('02 (ind)'!AV$6:AV$37)-MIN('02 (ind)'!AV$6:AV$37))),ABS(-100+(100*(('02 (ind)'!AV33-MIN('02 (ind)'!AV$6:AV$37))/(MAX('02 (ind)'!AV$6:AV$37)-MIN('02 (ind)'!AV$6:AV$37))))))</f>
        <v>71.92374350086655</v>
      </c>
      <c r="AW34" s="75">
        <f>IF('02 (ind)'!AW$1="si",100*(('02 (ind)'!AW33-MIN('02 (ind)'!AW$6:AW$37))/(MAX('02 (ind)'!AW$6:AW$37)-MIN('02 (ind)'!AW$6:AW$37))),ABS(-100+(100*(('02 (ind)'!AW33-MIN('02 (ind)'!AW$6:AW$37))/(MAX('02 (ind)'!AW$6:AW$37)-MIN('02 (ind)'!AW$6:AW$37))))))</f>
        <v>74.442716433385186</v>
      </c>
      <c r="AX34" s="75">
        <f>IF('02 (ind)'!AX$1="si",100*(('02 (ind)'!AX33-MIN('02 (ind)'!AX$6:AX$37))/(MAX('02 (ind)'!AX$6:AX$37)-MIN('02 (ind)'!AX$6:AX$37))),ABS(-100+(100*(('02 (ind)'!AX33-MIN('02 (ind)'!AX$6:AX$37))/(MAX('02 (ind)'!AX$6:AX$37)-MIN('02 (ind)'!AX$6:AX$37))))))</f>
        <v>3.903122678380313</v>
      </c>
      <c r="AY34" s="75">
        <f>IF('02 (ind)'!AY$1="si",100*(('02 (ind)'!AY33-MIN('02 (ind)'!AY$6:AY$37))/(MAX('02 (ind)'!AY$6:AY$37)-MIN('02 (ind)'!AY$6:AY$37))),ABS(-100+(100*(('02 (ind)'!AY33-MIN('02 (ind)'!AY$6:AY$37))/(MAX('02 (ind)'!AY$6:AY$37)-MIN('02 (ind)'!AY$6:AY$37))))))</f>
        <v>53.996194100856364</v>
      </c>
      <c r="AZ34" s="75">
        <f>IF('02 (ind)'!AZ$1="si",100*(('02 (ind)'!AZ33-MIN('02 (ind)'!AZ$6:AZ$37))/(MAX('02 (ind)'!AZ$6:AZ$37)-MIN('02 (ind)'!AZ$6:AZ$37))),ABS(-100+(100*(('02 (ind)'!AZ33-MIN('02 (ind)'!AZ$6:AZ$37))/(MAX('02 (ind)'!AZ$6:AZ$37)-MIN('02 (ind)'!AZ$6:AZ$37))))))</f>
        <v>7.26392124485771</v>
      </c>
      <c r="BA34" s="75">
        <f>IF('02 (ind)'!BA$1="si",100*(('02 (ind)'!BA33-MIN('02 (ind)'!BA$6:BA$37))/(MAX('02 (ind)'!BA$6:BA$37)-MIN('02 (ind)'!BA$6:BA$37))),ABS(-100+(100*(('02 (ind)'!BA33-MIN('02 (ind)'!BA$6:BA$37))/(MAX('02 (ind)'!BA$6:BA$37)-MIN('02 (ind)'!BA$6:BA$37))))))</f>
        <v>19.011579471320442</v>
      </c>
      <c r="BB34" s="75">
        <f>IF('02 (ind)'!BB$1="si",100*(('02 (ind)'!BB33-MIN('02 (ind)'!BB$6:BB$37))/(MAX('02 (ind)'!BB$6:BB$37)-MIN('02 (ind)'!BB$6:BB$37))),ABS(-100+(100*(('02 (ind)'!BB33-MIN('02 (ind)'!BB$6:BB$37))/(MAX('02 (ind)'!BB$6:BB$37)-MIN('02 (ind)'!BB$6:BB$37))))))</f>
        <v>24.118513803612831</v>
      </c>
      <c r="BC34" s="75">
        <f>IF('02 (ind)'!BC$1="si",100*(('02 (ind)'!BC33-MIN('02 (ind)'!BC$6:BC$37))/(MAX('02 (ind)'!BC$6:BC$37)-MIN('02 (ind)'!BC$6:BC$37))),ABS(-100+(100*(('02 (ind)'!BC33-MIN('02 (ind)'!BC$6:BC$37))/(MAX('02 (ind)'!BC$6:BC$37)-MIN('02 (ind)'!BC$6:BC$37))))))</f>
        <v>100</v>
      </c>
      <c r="BD34" s="75">
        <f>IF('02 (ind)'!BD$1="si",100*(('02 (ind)'!BD33-MIN('02 (ind)'!BD$6:BD$37))/(MAX('02 (ind)'!BD$6:BD$37)-MIN('02 (ind)'!BD$6:BD$37))),ABS(-100+(100*(('02 (ind)'!BD33-MIN('02 (ind)'!BD$6:BD$37))/(MAX('02 (ind)'!BD$6:BD$37)-MIN('02 (ind)'!BD$6:BD$37))))))</f>
        <v>59.892689065121473</v>
      </c>
      <c r="BE34" s="75">
        <f>IF('02 (ind)'!BE$1="si",100*(('02 (ind)'!BE33-MIN('02 (ind)'!BE$6:BE$37))/(MAX('02 (ind)'!BE$6:BE$37)-MIN('02 (ind)'!BE$6:BE$37))),ABS(-100+(100*(('02 (ind)'!BE33-MIN('02 (ind)'!BE$6:BE$37))/(MAX('02 (ind)'!BE$6:BE$37)-MIN('02 (ind)'!BE$6:BE$37))))))</f>
        <v>29.440154440154437</v>
      </c>
      <c r="BF34" s="75">
        <f>IF('02 (ind)'!BF$1="si",100*(('02 (ind)'!BF33-MIN('02 (ind)'!BF$6:BF$37))/(MAX('02 (ind)'!BF$6:BF$37)-MIN('02 (ind)'!BF$6:BF$37))),ABS(-100+(100*(('02 (ind)'!BF33-MIN('02 (ind)'!BF$6:BF$37))/(MAX('02 (ind)'!BF$6:BF$37)-MIN('02 (ind)'!BF$6:BF$37))))))</f>
        <v>9.0259197929925765</v>
      </c>
      <c r="BG34" s="75">
        <f>IF('02 (ind)'!BG$1="si",100*(('02 (ind)'!BG33-MIN('02 (ind)'!BG$6:BG$37))/(MAX('02 (ind)'!BG$6:BG$37)-MIN('02 (ind)'!BG$6:BG$37))),ABS(-100+(100*(('02 (ind)'!BG33-MIN('02 (ind)'!BG$6:BG$37))/(MAX('02 (ind)'!BG$6:BG$37)-MIN('02 (ind)'!BG$6:BG$37))))))</f>
        <v>29.220399747224633</v>
      </c>
      <c r="BH34" s="75">
        <f>IF('02 (ind)'!BH$1="si",100*(('02 (ind)'!BH33-MIN('02 (ind)'!BH$6:BH$37))/(MAX('02 (ind)'!BH$6:BH$37)-MIN('02 (ind)'!BH$6:BH$37))),ABS(-100+(100*(('02 (ind)'!BH33-MIN('02 (ind)'!BH$6:BH$37))/(MAX('02 (ind)'!BH$6:BH$37)-MIN('02 (ind)'!BH$6:BH$37))))))</f>
        <v>13.890923976023373</v>
      </c>
      <c r="BI34" s="75">
        <f>IF('02 (ind)'!BI$1="si",100*(('02 (ind)'!BI33-MIN('02 (ind)'!BI$6:BI$37))/(MAX('02 (ind)'!BI$6:BI$37)-MIN('02 (ind)'!BI$6:BI$37))),ABS(-100+(100*(('02 (ind)'!BI33-MIN('02 (ind)'!BI$6:BI$37))/(MAX('02 (ind)'!BI$6:BI$37)-MIN('02 (ind)'!BI$6:BI$37))))))</f>
        <v>96.735328483022244</v>
      </c>
      <c r="BJ34" s="75">
        <f>IF('02 (ind)'!BJ$1="si",100*(('02 (ind)'!BJ33-MIN('02 (ind)'!BJ$6:BJ$37))/(MAX('02 (ind)'!BJ$6:BJ$37)-MIN('02 (ind)'!BJ$6:BJ$37))),ABS(-100+(100*(('02 (ind)'!BJ33-MIN('02 (ind)'!BJ$6:BJ$37))/(MAX('02 (ind)'!BJ$6:BJ$37)-MIN('02 (ind)'!BJ$6:BJ$37))))))</f>
        <v>34.741534077356796</v>
      </c>
      <c r="BK34" s="75">
        <f>IF('02 (ind)'!BK$1="si",100*(('02 (ind)'!BK33-MIN('02 (ind)'!BK$6:BK$37))/(MAX('02 (ind)'!BK$6:BK$37)-MIN('02 (ind)'!BK$6:BK$37))),ABS(-100+(100*(('02 (ind)'!BK33-MIN('02 (ind)'!BK$6:BK$37))/(MAX('02 (ind)'!BK$6:BK$37)-MIN('02 (ind)'!BK$6:BK$37))))))</f>
        <v>12.478182413368618</v>
      </c>
      <c r="BL34" s="75">
        <f>IF('02 (ind)'!BL$1="si",100*(('02 (ind)'!BL33-MIN('02 (ind)'!BL$6:BL$37))/(MAX('02 (ind)'!BL$6:BL$37)-MIN('02 (ind)'!BL$6:BL$37))),ABS(-100+(100*(('02 (ind)'!BL33-MIN('02 (ind)'!BL$6:BL$37))/(MAX('02 (ind)'!BL$6:BL$37)-MIN('02 (ind)'!BL$6:BL$37))))))</f>
        <v>17.355371900826448</v>
      </c>
      <c r="BM34" s="75">
        <f>IF('02 (ind)'!BM$1="si",100*(('02 (ind)'!BM33-MIN('02 (ind)'!BM$6:BM$37))/(MAX('02 (ind)'!BM$6:BM$37)-MIN('02 (ind)'!BM$6:BM$37))),ABS(-100+(100*(('02 (ind)'!BM33-MIN('02 (ind)'!BM$6:BM$37))/(MAX('02 (ind)'!BM$6:BM$37)-MIN('02 (ind)'!BM$6:BM$37))))))</f>
        <v>21.919972783493503</v>
      </c>
      <c r="BN34" s="75">
        <f>IF('02 (ind)'!BN$1="si",100*(('02 (ind)'!BN33-MIN('02 (ind)'!BN$6:BN$37))/(MAX('02 (ind)'!BN$6:BN$37)-MIN('02 (ind)'!BN$6:BN$37))),ABS(-100+(100*(('02 (ind)'!BN33-MIN('02 (ind)'!BN$6:BN$37))/(MAX('02 (ind)'!BN$6:BN$37)-MIN('02 (ind)'!BN$6:BN$37))))))</f>
        <v>33.120612058747362</v>
      </c>
      <c r="BO34" s="75">
        <f>IF('02 (ind)'!BO$1="si",100*(('02 (ind)'!BO33-MIN('02 (ind)'!BO$6:BO$37))/(MAX('02 (ind)'!BO$6:BO$37)-MIN('02 (ind)'!BO$6:BO$37))),ABS(-100+(100*(('02 (ind)'!BO33-MIN('02 (ind)'!BO$6:BO$37))/(MAX('02 (ind)'!BO$6:BO$37)-MIN('02 (ind)'!BO$6:BO$37))))))</f>
        <v>0.63983941499969132</v>
      </c>
      <c r="BP34" s="75">
        <f>IF('02 (ind)'!BP$1="si",100*(('02 (ind)'!BP33-MIN('02 (ind)'!BP$6:BP$37))/(MAX('02 (ind)'!BP$6:BP$37)-MIN('02 (ind)'!BP$6:BP$37))),ABS(-100+(100*(('02 (ind)'!BP33-MIN('02 (ind)'!BP$6:BP$37))/(MAX('02 (ind)'!BP$6:BP$37)-MIN('02 (ind)'!BP$6:BP$37))))))</f>
        <v>42.870597560453113</v>
      </c>
      <c r="BQ34" s="75">
        <f>IF('02 (ind)'!BQ$1="si",100*(('02 (ind)'!BQ33-MIN('02 (ind)'!BQ$6:BQ$37))/(MAX('02 (ind)'!BQ$6:BQ$37)-MIN('02 (ind)'!BQ$6:BQ$37))),ABS(-100+(100*(('02 (ind)'!BQ33-MIN('02 (ind)'!BQ$6:BQ$37))/(MAX('02 (ind)'!BQ$6:BQ$37)-MIN('02 (ind)'!BQ$6:BQ$37))))))</f>
        <v>8.557962663192459</v>
      </c>
      <c r="BR34" s="75">
        <f>IF('02 (ind)'!BR$1="si",100*(('02 (ind)'!BR33-MIN('02 (ind)'!BR$6:BR$37))/(MAX('02 (ind)'!BR$6:BR$37)-MIN('02 (ind)'!BR$6:BR$37))),ABS(-100+(100*(('02 (ind)'!BR33-MIN('02 (ind)'!BR$6:BR$37))/(MAX('02 (ind)'!BP$6:BP$37)-MIN('02 (ind)'!BR$6:BR$37))))))</f>
        <v>17.551903977641363</v>
      </c>
      <c r="BS34" s="75">
        <f>IF('02 (ind)'!BS$1="si",100*(('02 (ind)'!BS33-MIN('02 (ind)'!BS$6:BS$37))/(MAX('02 (ind)'!BS$6:BS$37)-MIN('02 (ind)'!BS$6:BS$37))),ABS(-100+(100*(('02 (ind)'!BS33-MIN('02 (ind)'!BS$6:BS$37))/(MAX('02 (ind)'!BQ$6:BQ$37)-MIN('02 (ind)'!BS$6:BS$37))))))</f>
        <v>55.379859947585864</v>
      </c>
      <c r="BT34" s="75">
        <f>IF('02 (ind)'!BT$1="si",100*(('02 (ind)'!BT33-MIN('02 (ind)'!BT$6:BT$37))/(MAX('02 (ind)'!BT$6:BT$37)-MIN('02 (ind)'!BT$6:BT$37))),ABS(-100+(100*(('02 (ind)'!BT33-MIN('02 (ind)'!BT$6:BT$37))/(MAX('02 (ind)'!BR$6:BR$37)-MIN('02 (ind)'!BT$6:BT$37))))))</f>
        <v>91.278149999999997</v>
      </c>
      <c r="BU34" s="75">
        <f>IF('02 (ind)'!BU$1="si",100*(('02 (ind)'!BU33-MIN('02 (ind)'!BU$6:BU$37))/(MAX('02 (ind)'!BU$6:BU$37)-MIN('02 (ind)'!BU$6:BU$37))),ABS(-100+(100*(('02 (ind)'!BU33-MIN('02 (ind)'!BU$6:BU$37))/(MAX('02 (ind)'!BU$6:BU$37)-MIN('02 (ind)'!BU$6:BU$37))))))</f>
        <v>2.7048216385731081</v>
      </c>
      <c r="BV34" s="75">
        <f>IF('02 (ind)'!BV$1="si",100*(('02 (ind)'!BV33-MIN('02 (ind)'!BV$6:BV$37))/(MAX('02 (ind)'!BV$6:BV$37)-MIN('02 (ind)'!BV$6:BV$37))),ABS(-100+(100*(('02 (ind)'!BV33-MIN('02 (ind)'!BV$6:BV$37))/(MAX('02 (ind)'!BV$6:BV$37)-MIN('02 (ind)'!BV$6:BV$37))))))</f>
        <v>56.662700773349208</v>
      </c>
      <c r="BW34" s="75">
        <f>IF('02 (ind)'!BW$1="si",100*(('02 (ind)'!BW33-MIN('02 (ind)'!BW$6:BW$37))/(MAX('02 (ind)'!BW$6:BW$37)-MIN('02 (ind)'!BW$6:BW$37))),ABS(-100+(100*(('02 (ind)'!BW33-MIN('02 (ind)'!BW$6:BW$37))/(MAX('02 (ind)'!BW$6:BW$37)-MIN('02 (ind)'!BW$6:BW$37))))))</f>
        <v>56.25410158813493</v>
      </c>
      <c r="BX34" s="75">
        <f>IF('02 (ind)'!BX$1="si",100*(('02 (ind)'!BX33-MIN('02 (ind)'!BX$6:BX$37))/(MAX('02 (ind)'!BX$6:BX$37)-MIN('02 (ind)'!BX$6:BX$37))),ABS(-100+(100*(('02 (ind)'!BX33-MIN('02 (ind)'!BX$6:BX$37))/(MAX('02 (ind)'!BX$6:BX$37)-MIN('02 (ind)'!BX$6:BX$37))))))</f>
        <v>13.752376517740743</v>
      </c>
      <c r="BY34" s="75">
        <f>IF('02 (ind)'!BY$1="si",100*(('02 (ind)'!BY33-MIN('02 (ind)'!BY$6:BY$37))/(MAX('02 (ind)'!BY$6:BY$37)-MIN('02 (ind)'!BY$6:BY$37))),ABS(-100+(100*(('02 (ind)'!BY33-MIN('02 (ind)'!BY$6:BY$37))/(MAX('02 (ind)'!BY$6:BY$37)-MIN('02 (ind)'!BY$6:BY$37))))))</f>
        <v>7.6734428245353827</v>
      </c>
      <c r="BZ34" s="75">
        <f>IF('02 (ind)'!BZ$1="si",100*(('02 (ind)'!BZ33-MIN('02 (ind)'!BZ$6:BZ$37))/(MAX('02 (ind)'!BZ$6:BZ$37)-MIN('02 (ind)'!BZ$6:BZ$37))),ABS(-100+(100*(('02 (ind)'!BZ33-MIN('02 (ind)'!BZ$6:BZ$37))/(MAX('02 (ind)'!BZ$6:BZ$37)-MIN('02 (ind)'!BZ$6:BZ$37))))))</f>
        <v>88.241994247954921</v>
      </c>
      <c r="CA34" s="75">
        <f>IF('02 (ind)'!CA$1="si",100*(('02 (ind)'!CA33-MIN('02 (ind)'!CA$6:CA$37))/(MAX('02 (ind)'!CA$6:CA$37)-MIN('02 (ind)'!CA$6:CA$37))),ABS(-100+(100*(('02 (ind)'!CA33-MIN('02 (ind)'!CA$6:CA$37))/(MAX('02 (ind)'!CA$6:CA$37)-MIN('02 (ind)'!CA$6:CA$37))))))</f>
        <v>0</v>
      </c>
      <c r="CB34" s="75">
        <f>IF('02 (ind)'!CB$1="si",100*(('02 (ind)'!CB33-MIN('02 (ind)'!CB$6:CB$37))/(MAX('02 (ind)'!CB$6:CB$37)-MIN('02 (ind)'!CB$6:CB$37))),ABS(-100+(100*(('02 (ind)'!CB33-MIN('02 (ind)'!CB$6:CB$37))/(MAX('02 (ind)'!CB$6:CB$37)-MIN('02 (ind)'!CB$6:CB$37))))))</f>
        <v>82.432432432432435</v>
      </c>
      <c r="CC34" s="75">
        <f>IF('02 (ind)'!CC$1="si",100*(('02 (ind)'!CC33-MIN('02 (ind)'!CC$6:CC$37))/(MAX('02 (ind)'!CC$6:CC$37)-MIN('02 (ind)'!CC$6:CC$37))),ABS(-100+(100*(('02 (ind)'!CC33-MIN('02 (ind)'!CC$6:CC$37))/(MAX('02 (ind)'!CC$6:CC$37)-MIN('02 (ind)'!CC$6:CC$37))))))</f>
        <v>71.180871290009563</v>
      </c>
      <c r="CD34" s="75">
        <f>IF('02 (ind)'!CD$1="si",100*(('02 (ind)'!CD33-MIN('02 (ind)'!CD$6:CD$37))/(MAX('02 (ind)'!CD$6:CD$37)-MIN('02 (ind)'!CD$6:CD$37))),ABS(-100+(100*(('02 (ind)'!CD33-MIN('02 (ind)'!CD$6:CD$37))/(MAX('02 (ind)'!CD$6:CD$37)-MIN('02 (ind)'!CD$6:CD$37))))))</f>
        <v>5.6996694304908564</v>
      </c>
      <c r="CE34" s="75">
        <f>IF('02 (ind)'!CE$1="si",100*(('02 (ind)'!CE33-MIN('02 (ind)'!CE$6:CE$37))/(MAX('02 (ind)'!CE$6:CE$37)-MIN('02 (ind)'!CE$6:CE$37))),ABS(-100+(100*(('02 (ind)'!CE33-MIN('02 (ind)'!CE$6:CE$37))/(MAX('02 (ind)'!CE$6:CE$37)-MIN('02 (ind)'!CE$6:CE$37))))))</f>
        <v>7.8008025182074299</v>
      </c>
      <c r="CF34" s="75">
        <f>IF('02 (ind)'!CF$1="si",100*(('02 (ind)'!CF33-MIN('02 (ind)'!CF$6:CF$37))/(MAX('02 (ind)'!CF$6:CF$37)-MIN('02 (ind)'!CF$6:CF$37))),ABS(-100+(100*(('02 (ind)'!CF33-MIN('02 (ind)'!CF$6:CF$37))/(MAX('02 (ind)'!CF$6:CF$37)-MIN('02 (ind)'!CF$6:CF$37))))))</f>
        <v>56.504336162874949</v>
      </c>
      <c r="CG34" s="75">
        <f>IF('02 (ind)'!CG$1="si",100*(('02 (ind)'!CG33-MIN('02 (ind)'!CG$6:CG$37))/(MAX('02 (ind)'!CG$6:CG$37)-MIN('02 (ind)'!CG$6:CG$37))),ABS(-100+(100*(('02 (ind)'!CG33-MIN('02 (ind)'!CG$6:CG$37))/(MAX('02 (ind)'!CG$6:CG$37)-MIN('02 (ind)'!CG$6:CG$37))))))</f>
        <v>13.645088417776179</v>
      </c>
      <c r="CH34" s="75">
        <f>IF('02 (ind)'!CH$1="si",100*(('02 (ind)'!CH33-MIN('02 (ind)'!CH$6:CH$37))/(MAX('02 (ind)'!CH$6:CH$37)-MIN('02 (ind)'!CH$6:CH$37))),ABS(-100+(100*(('02 (ind)'!CH33-MIN('02 (ind)'!CH$6:CH$37))/(MAX('02 (ind)'!CH$6:CH$37)-MIN('02 (ind)'!CH$6:CH$37))))))</f>
        <v>17.967338545408136</v>
      </c>
      <c r="CI34" s="75">
        <f>IF('02 (ind)'!CI$1="si",100*(('02 (ind)'!CI33-MIN('02 (ind)'!CI$6:CI$37))/(MAX('02 (ind)'!CI$6:CI$37)-MIN('02 (ind)'!CI$6:CI$37))),ABS(-100+(100*(('02 (ind)'!CI33-MIN('02 (ind)'!CI$6:CI$37))/(MAX('02 (ind)'!CI$6:CI$37)-MIN('02 (ind)'!CI$6:CI$37))))))</f>
        <v>38.025529984439743</v>
      </c>
      <c r="CJ34" s="75">
        <f>IF('02 (ind)'!CJ$1="si",100*(('02 (ind)'!CJ33-MIN('02 (ind)'!CJ$6:CJ$37))/(MAX('02 (ind)'!CJ$6:CJ$37)-MIN('02 (ind)'!CJ$6:CJ$37))),ABS(-100+(100*(('02 (ind)'!CJ33-MIN('02 (ind)'!CJ$6:CJ$37))/(MAX('02 (ind)'!CJ$6:CJ$37)-MIN('02 (ind)'!CJ$6:CJ$37))))))</f>
        <v>11.419227943595642</v>
      </c>
      <c r="CK34" s="75">
        <f>IF('02 (ind)'!CK$1="si",100*(('02 (ind)'!CK33-MIN('02 (ind)'!CK$6:CK$37))/(MAX('02 (ind)'!CK$6:CK$37)-MIN('02 (ind)'!CK$6:CK$37))),ABS(-100+(100*(('02 (ind)'!CK33-MIN('02 (ind)'!CK$6:CK$37))/(MAX('02 (ind)'!CK$6:CK$37)-MIN('02 (ind)'!CK$6:CK$37))))))</f>
        <v>10.252547998465527</v>
      </c>
      <c r="CL34" s="75">
        <f>IF('02 (ind)'!CL$1="si",100*(('02 (ind)'!CL33-MIN('02 (ind)'!CL$6:CL$37))/(MAX('02 (ind)'!CL$6:CL$37)-MIN('02 (ind)'!CL$6:CL$37))),ABS(-100+(100*(('02 (ind)'!CL33-MIN('02 (ind)'!CL$6:CL$37))/(MAX('02 (ind)'!CL$6:CL$37)-MIN('02 (ind)'!CL$6:CL$37))))))</f>
        <v>13.78558999910258</v>
      </c>
      <c r="CM34" s="75">
        <f>IF('02 (ind)'!CM$1="si",100*(('02 (ind)'!CM33-MIN('02 (ind)'!CM$6:CM$37))/(MAX('02 (ind)'!CM$6:CM$37)-MIN('02 (ind)'!CM$6:CM$37))),ABS(-100+(100*(('02 (ind)'!CM33-MIN('02 (ind)'!CM$6:CM$37))/(MAX('02 (ind)'!CM$6:CM$37)-MIN('02 (ind)'!CM$6:CM$37))))))</f>
        <v>3.4272741001053655</v>
      </c>
    </row>
    <row r="35" spans="1:91">
      <c r="A35" s="18" t="s">
        <v>436</v>
      </c>
      <c r="B35" s="87">
        <f>IF('02 (ind)'!B$1="si",100*(('02 (ind)'!B34-MIN('02 (ind)'!B$6:B$37))/(MAX('02 (ind)'!B$6:B$37)-MIN('02 (ind)'!B$6:B$37))),ABS(-100+(100*(('02 (ind)'!B34-MIN('02 (ind)'!B$6:B$37))/(MAX('02 (ind)'!B$6:B$37)-MIN('02 (ind)'!B$6:B$37))))))</f>
        <v>0.20251615499269704</v>
      </c>
      <c r="C35" s="87">
        <f>IF('02 (ind)'!C$1="si",100*(('02 (ind)'!C34-MIN('02 (ind)'!C$6:C$37))/(MAX('02 (ind)'!C$6:C$37)-MIN('02 (ind)'!C$6:C$37))),ABS(-100+(100*(('02 (ind)'!C34-MIN('02 (ind)'!C$6:C$37))/(MAX('02 (ind)'!C$6:C$37)-MIN('02 (ind)'!C$6:C$37))))))</f>
        <v>18.720501120698806</v>
      </c>
      <c r="D35" s="87">
        <f>IF('02 (ind)'!D$1="si",100*(('02 (ind)'!D34-MIN('02 (ind)'!D$6:D$37))/(MAX('02 (ind)'!D$6:D$37)-MIN('02 (ind)'!D$6:D$37))),ABS(-100+(100*(('02 (ind)'!D34-MIN('02 (ind)'!D$6:D$37))/(MAX('02 (ind)'!D$6:D$37)-MIN('02 (ind)'!D$6:D$37))))))</f>
        <v>95.929997257600633</v>
      </c>
      <c r="E35" s="87">
        <f>IF('02 (ind)'!E$1="si",100*(('02 (ind)'!E34-MIN('02 (ind)'!E$6:E$37))/(MAX('02 (ind)'!E$6:E$37)-MIN('02 (ind)'!E$6:E$37))),ABS(-100+(100*(('02 (ind)'!E34-MIN('02 (ind)'!E$6:E$37))/(MAX('02 (ind)'!E$6:E$37)-MIN('02 (ind)'!E$6:E$37))))))</f>
        <v>83.561643835616437</v>
      </c>
      <c r="F35" s="87">
        <f>IF('02 (ind)'!F$1="si",100*(('02 (ind)'!F34-MIN('02 (ind)'!F$6:F$37))/(MAX('02 (ind)'!F$6:F$37)-MIN('02 (ind)'!F$6:F$37))),ABS(-100+(100*(('02 (ind)'!F34-MIN('02 (ind)'!F$6:F$37))/(MAX('02 (ind)'!F$6:F$37)-MIN('02 (ind)'!F$6:F$37))))))</f>
        <v>10.992907801418456</v>
      </c>
      <c r="G35" s="87">
        <f>IF('02 (ind)'!G$1="si",100*(('02 (ind)'!G34-MIN('02 (ind)'!G$6:G$37))/(MAX('02 (ind)'!G$6:G$37)-MIN('02 (ind)'!G$6:G$37))),ABS(-100+(100*(('02 (ind)'!G34-MIN('02 (ind)'!G$6:G$37))/(MAX('02 (ind)'!G$6:G$37)-MIN('02 (ind)'!G$6:G$37))))))</f>
        <v>0</v>
      </c>
      <c r="H35" s="87">
        <f>IF('02 (ind)'!H$1="si",100*(('02 (ind)'!H34-MIN('02 (ind)'!H$6:H$37))/(MAX('02 (ind)'!H$6:H$37)-MIN('02 (ind)'!H$6:H$37))),ABS(-100+(100*(('02 (ind)'!H34-MIN('02 (ind)'!H$6:H$37))/(MAX('02 (ind)'!H$6:H$37)-MIN('02 (ind)'!H$6:H$37))))))</f>
        <v>0.41753653444676447</v>
      </c>
      <c r="I35" s="87">
        <f>IF('02 (ind)'!I$1="si",100*(('02 (ind)'!I34-MIN('02 (ind)'!I$6:I$37))/(MAX('02 (ind)'!I$6:I$37)-MIN('02 (ind)'!I$6:I$37))),ABS(-100+(100*(('02 (ind)'!I34-MIN('02 (ind)'!I$6:I$37))/(MAX('02 (ind)'!I$6:I$37)-MIN('02 (ind)'!I$6:I$37))))))</f>
        <v>70.56</v>
      </c>
      <c r="J35" s="87">
        <f>IF('02 (ind)'!J$1="si",100*(('02 (ind)'!J34-MIN('02 (ind)'!J$6:J$37))/(MAX('02 (ind)'!J$6:J$37)-MIN('02 (ind)'!J$6:J$37))),ABS(-100+(100*(('02 (ind)'!J34-MIN('02 (ind)'!J$6:J$37))/(MAX('02 (ind)'!J$6:J$37)-MIN('02 (ind)'!J$6:J$37))))))</f>
        <v>87.784810126582272</v>
      </c>
      <c r="K35" s="87">
        <f>IF('02 (ind)'!K$1="si",100*(('02 (ind)'!K34-MIN('02 (ind)'!K$6:K$37))/(MAX('02 (ind)'!K$6:K$37)-MIN('02 (ind)'!K$6:K$37))),ABS(-100+(100*(('02 (ind)'!K34-MIN('02 (ind)'!K$6:K$37))/(MAX('02 (ind)'!K$6:K$37)-MIN('02 (ind)'!K$6:K$37))))))</f>
        <v>2.6233176842450558</v>
      </c>
      <c r="L35" s="87">
        <f>IF('02 (ind)'!L$1="si",100*(('02 (ind)'!L34-MIN('02 (ind)'!L$6:L$37))/(MAX('02 (ind)'!L$6:L$37)-MIN('02 (ind)'!L$6:L$37))),ABS(-100+(100*(('02 (ind)'!L34-MIN('02 (ind)'!L$6:L$37))/(MAX('02 (ind)'!L$6:L$37)-MIN('02 (ind)'!L$6:L$37))))))</f>
        <v>84.541779549222213</v>
      </c>
      <c r="M35" s="87">
        <f>IF('02 (ind)'!M$1="si",100*(('02 (ind)'!M34-MIN('02 (ind)'!M$6:M$37))/(MAX('02 (ind)'!M$6:M$37)-MIN('02 (ind)'!M$6:M$37))),ABS(-100+(100*(('02 (ind)'!M34-MIN('02 (ind)'!M$6:M$37))/(MAX('02 (ind)'!M$6:M$37)-MIN('02 (ind)'!M$6:M$37))))))</f>
        <v>21.893060299741006</v>
      </c>
      <c r="N35" s="87">
        <f>IF('02 (ind)'!N$1="si",100*(('02 (ind)'!N34-MIN('02 (ind)'!N$6:N$37))/(MAX('02 (ind)'!N$6:N$37)-MIN('02 (ind)'!N$6:N$37))),ABS(-100+(100*(('02 (ind)'!N34-MIN('02 (ind)'!N$6:N$37))/(MAX('02 (ind)'!N$6:N$37)-MIN('02 (ind)'!N$6:N$37))))))</f>
        <v>47.021930436118161</v>
      </c>
      <c r="O35" s="87">
        <f>IF('02 (ind)'!O$1="si",100*(('02 (ind)'!O34-MIN('02 (ind)'!O$6:O$37))/(MAX('02 (ind)'!O$6:O$37)-MIN('02 (ind)'!O$6:O$37))),ABS(-100+(100*(('02 (ind)'!O34-MIN('02 (ind)'!O$6:O$37))/(MAX('02 (ind)'!O$6:O$37)-MIN('02 (ind)'!O$6:O$37))))))</f>
        <v>98.913043478260875</v>
      </c>
      <c r="P35" s="87">
        <f>IF('02 (ind)'!P$1="si",100*(('02 (ind)'!P34-MIN('02 (ind)'!P$6:P$37))/(MAX('02 (ind)'!P$6:P$37)-MIN('02 (ind)'!P$6:P$37))),ABS(-100+(100*(('02 (ind)'!P34-MIN('02 (ind)'!P$6:P$37))/(MAX('02 (ind)'!P$6:P$37)-MIN('02 (ind)'!P$6:P$37))))))</f>
        <v>3.5138329820341214</v>
      </c>
      <c r="Q35" s="87">
        <f>IF('02 (ind)'!Q$1="si",100*(('02 (ind)'!Q34-MIN('02 (ind)'!Q$6:Q$37))/(MAX('02 (ind)'!Q$6:Q$37)-MIN('02 (ind)'!Q$6:Q$37))),ABS(-100+(100*(('02 (ind)'!Q34-MIN('02 (ind)'!Q$6:Q$37))/(MAX('02 (ind)'!Q$6:Q$37)-MIN('02 (ind)'!Q$6:Q$37))))))</f>
        <v>70.00604074462909</v>
      </c>
      <c r="R35" s="87">
        <f>IF('02 (ind)'!R$1="si",100*(('02 (ind)'!R34-MIN('02 (ind)'!R$6:R$37))/(MAX('02 (ind)'!R$6:R$37)-MIN('02 (ind)'!R$6:R$37))),ABS(-100+(100*(('02 (ind)'!R34-MIN('02 (ind)'!R$6:R$37))/(MAX('02 (ind)'!R$6:R$37)-MIN('02 (ind)'!R$6:R$37))))))</f>
        <v>0.3221706727221989</v>
      </c>
      <c r="S35" s="75">
        <f>ABS(ABS(('02 (ind)'!S34-((MAX('02 (ind)'!S$6:S$37)+MIN('02 (ind)'!S$6:S$37))/2))/(((MAX('02 (ind)'!S$6:S$37)+MIN('02 (ind)'!S$6:S$37))/2)-MAX('02 (ind)'!S$6:S$37))*100)-100)</f>
        <v>29.604026310206521</v>
      </c>
      <c r="T35" s="75">
        <f>IF('02 (ind)'!T$1="si",100*(('02 (ind)'!T34-MIN('02 (ind)'!T$6:T$37))/(MAX('02 (ind)'!T$6:T$37)-MIN('02 (ind)'!T$6:T$37))),ABS(-100+(100*(('02 (ind)'!T34-MIN('02 (ind)'!T$6:T$37))/(MAX('02 (ind)'!T$6:T$37)-MIN('02 (ind)'!T$6:T$37))))))</f>
        <v>6.4832914455924788</v>
      </c>
      <c r="U35" s="75">
        <f>IF('02 (ind)'!U$1="si",100*(('02 (ind)'!U34-MIN('02 (ind)'!U$6:U$37))/(MAX('02 (ind)'!U$6:U$37)-MIN('02 (ind)'!U$6:U$37))),ABS(-100+(100*(('02 (ind)'!U34-MIN('02 (ind)'!U$6:U$37))/(MAX('02 (ind)'!U$6:U$37)-MIN('02 (ind)'!U$6:U$37))))))</f>
        <v>50</v>
      </c>
      <c r="V35" s="75">
        <f>IF('02 (ind)'!V$1="si",100*(('02 (ind)'!V34-MIN('02 (ind)'!V$6:V$37))/(MAX('02 (ind)'!V$6:V$37)-MIN('02 (ind)'!V$6:V$37))),ABS(-100+(100*(('02 (ind)'!V34-MIN('02 (ind)'!V$6:V$37))/(MAX('02 (ind)'!V$6:V$37)-MIN('02 (ind)'!V$6:V$37))))))</f>
        <v>78.453038674033152</v>
      </c>
      <c r="W35" s="75">
        <f>IF('02 (ind)'!W$1="si",100*(('02 (ind)'!W34-MIN('02 (ind)'!W$6:W$37))/(MAX('02 (ind)'!W$6:W$37)-MIN('02 (ind)'!W$6:W$37))),ABS(-100+(100*(('02 (ind)'!W34-MIN('02 (ind)'!W$6:W$37))/(MAX('02 (ind)'!W$6:W$37)-MIN('02 (ind)'!W$6:W$37))))))</f>
        <v>87.107534281039918</v>
      </c>
      <c r="X35" s="75">
        <f>IF('02 (ind)'!X$1="si",100*(('02 (ind)'!X34-MIN('02 (ind)'!X$6:X$37))/(MAX('02 (ind)'!X$6:X$37)-MIN('02 (ind)'!X$6:X$37))),ABS(-100+(100*(('02 (ind)'!X34-MIN('02 (ind)'!X$6:X$37))/(MAX('02 (ind)'!X$6:X$37)-MIN('02 (ind)'!X$6:X$37))))))</f>
        <v>69.29561792120225</v>
      </c>
      <c r="Y35" s="75">
        <f>IF('02 (ind)'!Y$1="si",100*(('02 (ind)'!Y34-MIN('02 (ind)'!Y$6:Y$37))/(MAX('02 (ind)'!Y$6:Y$37)-MIN('02 (ind)'!Y$6:Y$37))),ABS(-100+(100*(('02 (ind)'!Y34-MIN('02 (ind)'!Y$6:Y$37))/(MAX('02 (ind)'!Y$6:Y$37)-MIN('02 (ind)'!Y$6:Y$37))))))</f>
        <v>52.608287515086495</v>
      </c>
      <c r="Z35" s="75">
        <f>IF('02 (ind)'!Z$1="si",100*(('02 (ind)'!Z34-MIN('02 (ind)'!Z$6:Z$37))/(MAX('02 (ind)'!Z$6:Z$37)-MIN('02 (ind)'!Z$6:Z$37))),ABS(-100+(100*(('02 (ind)'!Z34-MIN('02 (ind)'!Z$6:Z$37))/(MAX('02 (ind)'!Z$6:Z$37)-MIN('02 (ind)'!Z$6:Z$37))))))</f>
        <v>1.6895190222044079</v>
      </c>
      <c r="AA35" s="75">
        <f>IF('02 (ind)'!AA$1="si",100*(('02 (ind)'!AA34-MIN('02 (ind)'!AA$6:AA$37))/(MAX('02 (ind)'!AA$6:AA$37)-MIN('02 (ind)'!AA$6:AA$37))),ABS(-100+(100*(('02 (ind)'!AA34-MIN('02 (ind)'!AA$6:AA$37))/(MAX('02 (ind)'!AA$6:AA$37)-MIN('02 (ind)'!AA$6:AA$37))))))</f>
        <v>0</v>
      </c>
      <c r="AB35" s="75">
        <f>IF('02 (ind)'!AB$1="si",100*(('02 (ind)'!AB34-MIN('02 (ind)'!AB$6:AB$37))/(MAX('02 (ind)'!AB$6:AB$37)-MIN('02 (ind)'!AB$6:AB$37))),ABS(-100+(100*(('02 (ind)'!AB34-MIN('02 (ind)'!AB$6:AB$37))/(MAX('02 (ind)'!AB$6:AB$37)-MIN('02 (ind)'!AB$6:AB$37))))))</f>
        <v>26.140301649047043</v>
      </c>
      <c r="AC35" s="75">
        <f>IF('02 (ind)'!AC$1="si",100*(('02 (ind)'!AC34-MIN('02 (ind)'!AC$6:AC$37))/(MAX('02 (ind)'!AC$6:AC$37)-MIN('02 (ind)'!AC$6:AC$37))),ABS(-100+(100*(('02 (ind)'!AC34-MIN('02 (ind)'!AC$6:AC$37))/(MAX('02 (ind)'!AC$6:AC$37)-MIN('02 (ind)'!AC$6:AC$37))))))</f>
        <v>39.513918711833931</v>
      </c>
      <c r="AD35" s="75">
        <f>IF('02 (ind)'!AD$1="si",100*(('02 (ind)'!AD34-MIN('02 (ind)'!AD$6:AD$37))/(MAX('02 (ind)'!AD$6:AD$37)-MIN('02 (ind)'!AD$6:AD$37))),ABS(-100+(100*(('02 (ind)'!AD34-MIN('02 (ind)'!AD$6:AD$37))/(MAX('02 (ind)'!AD$6:AD$37)-MIN('02 (ind)'!AD$6:AD$37))))))</f>
        <v>32.711242203912136</v>
      </c>
      <c r="AE35" s="75">
        <f>IF('02 (ind)'!AE$1="si",100*(('02 (ind)'!AE34-MIN('02 (ind)'!AE$6:AE$37))/(MAX('02 (ind)'!AE$6:AE$37)-MIN('02 (ind)'!AE$6:AE$37))),ABS(-100+(100*(('02 (ind)'!AE34-MIN('02 (ind)'!AE$6:AE$37))/(MAX('02 (ind)'!AE$6:AE$37)-MIN('02 (ind)'!AE$6:AE$37))))))</f>
        <v>38.14039000213004</v>
      </c>
      <c r="AF35" s="75">
        <f>IF('02 (ind)'!AF$1="si",100*(('02 (ind)'!AF34-MIN('02 (ind)'!AF$6:AF$37))/(MAX('02 (ind)'!AF$6:AF$37)-MIN('02 (ind)'!AF$6:AF$37))),ABS(-100+(100*(('02 (ind)'!AF34-MIN('02 (ind)'!AF$6:AF$37))/(MAX('02 (ind)'!AF$6:AF$37)-MIN('02 (ind)'!AF$6:AF$37))))))</f>
        <v>75.95628415300547</v>
      </c>
      <c r="AG35" s="75">
        <f>IF('02 (ind)'!AG$1="si",100*(('02 (ind)'!AG34-MIN('02 (ind)'!AG$6:AG$37))/(MAX('02 (ind)'!AG$6:AG$37)-MIN('02 (ind)'!AG$6:AG$37))),ABS(-100+(100*(('02 (ind)'!AG34-MIN('02 (ind)'!AG$6:AG$37))/(MAX('02 (ind)'!AG$6:AG$37)-MIN('02 (ind)'!AG$6:AG$37))))))</f>
        <v>69.201520912547494</v>
      </c>
      <c r="AH35" s="75">
        <f>IF('02 (ind)'!AH$1="si",100*(('02 (ind)'!AH34-MIN('02 (ind)'!AH$6:AH$37))/(MAX('02 (ind)'!AH$6:AH$37)-MIN('02 (ind)'!AH$6:AH$37))),ABS(-100+(100*(('02 (ind)'!AH34-MIN('02 (ind)'!AH$6:AH$37))/(MAX('02 (ind)'!AH$6:AH$37)-MIN('02 (ind)'!AH$6:AH$37))))))</f>
        <v>69.620253164556971</v>
      </c>
      <c r="AI35" s="75">
        <f>IF('02 (ind)'!AI$1="si",100*(('02 (ind)'!AI34-MIN('02 (ind)'!AI$6:AI$37))/(MAX('02 (ind)'!AI$6:AI$37)-MIN('02 (ind)'!AI$6:AI$37))),ABS(-100+(100*(('02 (ind)'!AI34-MIN('02 (ind)'!AI$6:AI$37))/(MAX('02 (ind)'!AI$6:AI$37)-MIN('02 (ind)'!AI$6:AI$37))))))</f>
        <v>0.68586465604120783</v>
      </c>
      <c r="AJ35" s="75">
        <f>IF('02 (ind)'!AJ$1="si",100*(('02 (ind)'!AJ34-MIN('02 (ind)'!AJ$6:AJ$37))/(MAX('02 (ind)'!AJ$6:AJ$37)-MIN('02 (ind)'!AJ$6:AJ$37))),ABS(-100+(100*(('02 (ind)'!AJ34-MIN('02 (ind)'!AJ$6:AJ$37))/(MAX('02 (ind)'!AJ$6:AJ$37)-MIN('02 (ind)'!AJ$6:AJ$37))))))</f>
        <v>82.635212888377481</v>
      </c>
      <c r="AK35" s="75">
        <f>IF('02 (ind)'!AK$1="si",100*(('02 (ind)'!AK34-MIN('02 (ind)'!AK$6:AK$37))/(MAX('02 (ind)'!AK$6:AK$37)-MIN('02 (ind)'!AK$6:AK$37))),ABS(-100+(100*(('02 (ind)'!AK34-MIN('02 (ind)'!AK$6:AK$37))/(MAX('02 (ind)'!AK$6:AK$37)-MIN('02 (ind)'!AK$6:AK$37))))))</f>
        <v>7.6379820070202333</v>
      </c>
      <c r="AL35" s="75">
        <f>IF('02 (ind)'!AL$1="si",100*(('02 (ind)'!AL34-MIN('02 (ind)'!AL$6:AL$37))/(MAX('02 (ind)'!AL$6:AL$37)-MIN('02 (ind)'!AL$6:AL$37))),ABS(-100+(100*(('02 (ind)'!AL34-MIN('02 (ind)'!AL$6:AL$37))/(MAX('02 (ind)'!AL$6:AL$37)-MIN('02 (ind)'!AL$6:AL$37))))))</f>
        <v>100</v>
      </c>
      <c r="AM35" s="75">
        <f>IF('02 (ind)'!AM$1="si",100*(('02 (ind)'!AM34-MIN('02 (ind)'!AM$6:AM$37))/(MAX('02 (ind)'!AM$6:AM$37)-MIN('02 (ind)'!AM$6:AM$37))),ABS(-100+(100*(('02 (ind)'!AM34-MIN('02 (ind)'!AM$6:AM$37))/(MAX('02 (ind)'!AM$6:AM$37)-MIN('02 (ind)'!AM$6:AM$37))))))</f>
        <v>100</v>
      </c>
      <c r="AN35" s="75">
        <f>IF('02 (ind)'!AN$1="si",100*(('02 (ind)'!AN34-MIN('02 (ind)'!AN$6:AN$37))/(MAX('02 (ind)'!AN$6:AN$37)-MIN('02 (ind)'!AN$6:AN$37))),ABS(-100+(100*(('02 (ind)'!AN34-MIN('02 (ind)'!AN$6:AN$37))/(MAX('02 (ind)'!AN$6:AN$37)-MIN('02 (ind)'!AN$6:AN$37))))))</f>
        <v>44.635099591510262</v>
      </c>
      <c r="AO35" s="75">
        <f>IF('02 (ind)'!AO$1="si",100*(('02 (ind)'!AO34-MIN('02 (ind)'!AO$6:AO$37))/(MAX('02 (ind)'!AO$6:AO$37)-MIN('02 (ind)'!AO$6:AO$37))),ABS(-100+(100*(('02 (ind)'!AO34-MIN('02 (ind)'!AO$6:AO$37))/(MAX('02 (ind)'!AO$6:AO$37)-MIN('02 (ind)'!AO$6:AO$37))))))</f>
        <v>33.946089522776489</v>
      </c>
      <c r="AP35" s="75">
        <f>IF('02 (ind)'!AP$1="si",100*(('02 (ind)'!AP34-MIN('02 (ind)'!AP$6:AP$37))/(MAX('02 (ind)'!AP$6:AP$37)-MIN('02 (ind)'!AP$6:AP$37))),ABS(-100+(100*(('02 (ind)'!AP34-MIN('02 (ind)'!AP$6:AP$37))/(MAX('02 (ind)'!AP$6:AP$37)-MIN('02 (ind)'!AP$6:AP$37))))))</f>
        <v>76.152310244237526</v>
      </c>
      <c r="AQ35" s="75">
        <f>IF('02 (ind)'!AQ$1="si",100*(('02 (ind)'!AQ34-MIN('02 (ind)'!AQ$6:AQ$37))/(MAX('02 (ind)'!AQ$6:AQ$37)-MIN('02 (ind)'!AQ$6:AQ$37))),ABS(-100+(100*(('02 (ind)'!AQ34-MIN('02 (ind)'!AQ$6:AQ$37))/(MAX('02 (ind)'!AQ$6:AQ$37)-MIN('02 (ind)'!AQ$6:AQ$37))))))</f>
        <v>2.1039678795153822</v>
      </c>
      <c r="AR35" s="75">
        <f>IF('02 (ind)'!AR$1="si",100*(('02 (ind)'!AR34-MIN('02 (ind)'!AR$6:AR$37))/(MAX('02 (ind)'!AR$6:AR$37)-MIN('02 (ind)'!AR$6:AR$37))),ABS(-100+(100*(('02 (ind)'!AR34-MIN('02 (ind)'!AR$6:AR$37))/(MAX('02 (ind)'!AR$6:AR$37)-MIN('02 (ind)'!AR$6:AR$37))))))</f>
        <v>60.045174319332602</v>
      </c>
      <c r="AS35" s="75">
        <f>IF('02 (ind)'!AS$1="si",100*(('02 (ind)'!AS34-MIN('02 (ind)'!AS$6:AS$37))/(MAX('02 (ind)'!AS$6:AS$37)-MIN('02 (ind)'!AS$6:AS$37))),ABS(-100+(100*(('02 (ind)'!AS34-MIN('02 (ind)'!AS$6:AS$37))/(MAX('02 (ind)'!AS$6:AS$37)-MIN('02 (ind)'!AS$6:AS$37))))))</f>
        <v>100</v>
      </c>
      <c r="AT35" s="75">
        <f>IF('02 (ind)'!AT$1="si",100*(('02 (ind)'!AT34-MIN('02 (ind)'!AT$6:AT$37))/(MAX('02 (ind)'!AT$6:AT$37)-MIN('02 (ind)'!AT$6:AT$37))),ABS(-100+(100*(('02 (ind)'!AT34-MIN('02 (ind)'!AT$6:AT$37))/(MAX('02 (ind)'!AT$6:AT$37)-MIN('02 (ind)'!AT$6:AT$37))))))</f>
        <v>0</v>
      </c>
      <c r="AU35" s="75">
        <f>IF('02 (ind)'!AU$1="si",100*(('02 (ind)'!AU34-MIN('02 (ind)'!AU$6:AU$37))/(MAX('02 (ind)'!AU$6:AU$37)-MIN('02 (ind)'!AU$6:AU$37))),ABS(-100+(100*(('02 (ind)'!AU34-MIN('02 (ind)'!AU$6:AU$37))/(MAX('02 (ind)'!AU$6:AU$37)-MIN('02 (ind)'!AU$6:AU$37))))))</f>
        <v>75.840978593272169</v>
      </c>
      <c r="AV35" s="75">
        <f>IF('02 (ind)'!AV$1="si",100*(('02 (ind)'!AV34-MIN('02 (ind)'!AV$6:AV$37))/(MAX('02 (ind)'!AV$6:AV$37)-MIN('02 (ind)'!AV$6:AV$37))),ABS(-100+(100*(('02 (ind)'!AV34-MIN('02 (ind)'!AV$6:AV$37))/(MAX('02 (ind)'!AV$6:AV$37)-MIN('02 (ind)'!AV$6:AV$37))))))</f>
        <v>89.081455805892546</v>
      </c>
      <c r="AW35" s="75">
        <f>IF('02 (ind)'!AW$1="si",100*(('02 (ind)'!AW34-MIN('02 (ind)'!AW$6:AW$37))/(MAX('02 (ind)'!AW$6:AW$37)-MIN('02 (ind)'!AW$6:AW$37))),ABS(-100+(100*(('02 (ind)'!AW34-MIN('02 (ind)'!AW$6:AW$37))/(MAX('02 (ind)'!AW$6:AW$37)-MIN('02 (ind)'!AW$6:AW$37))))))</f>
        <v>26.853291861067902</v>
      </c>
      <c r="AX35" s="75">
        <f>IF('02 (ind)'!AX$1="si",100*(('02 (ind)'!AX34-MIN('02 (ind)'!AX$6:AX$37))/(MAX('02 (ind)'!AX$6:AX$37)-MIN('02 (ind)'!AX$6:AX$37))),ABS(-100+(100*(('02 (ind)'!AX34-MIN('02 (ind)'!AX$6:AX$37))/(MAX('02 (ind)'!AX$6:AX$37)-MIN('02 (ind)'!AX$6:AX$37))))))</f>
        <v>7.1015964088647685</v>
      </c>
      <c r="AY35" s="75">
        <f>IF('02 (ind)'!AY$1="si",100*(('02 (ind)'!AY34-MIN('02 (ind)'!AY$6:AY$37))/(MAX('02 (ind)'!AY$6:AY$37)-MIN('02 (ind)'!AY$6:AY$37))),ABS(-100+(100*(('02 (ind)'!AY34-MIN('02 (ind)'!AY$6:AY$37))/(MAX('02 (ind)'!AY$6:AY$37)-MIN('02 (ind)'!AY$6:AY$37))))))</f>
        <v>38.582302568981959</v>
      </c>
      <c r="AZ35" s="75">
        <f>IF('02 (ind)'!AZ$1="si",100*(('02 (ind)'!AZ34-MIN('02 (ind)'!AZ$6:AZ$37))/(MAX('02 (ind)'!AZ$6:AZ$37)-MIN('02 (ind)'!AZ$6:AZ$37))),ABS(-100+(100*(('02 (ind)'!AZ34-MIN('02 (ind)'!AZ$6:AZ$37))/(MAX('02 (ind)'!AZ$6:AZ$37)-MIN('02 (ind)'!AZ$6:AZ$37))))))</f>
        <v>5.8255155894487087</v>
      </c>
      <c r="BA35" s="75">
        <f>IF('02 (ind)'!BA$1="si",100*(('02 (ind)'!BA34-MIN('02 (ind)'!BA$6:BA$37))/(MAX('02 (ind)'!BA$6:BA$37)-MIN('02 (ind)'!BA$6:BA$37))),ABS(-100+(100*(('02 (ind)'!BA34-MIN('02 (ind)'!BA$6:BA$37))/(MAX('02 (ind)'!BA$6:BA$37)-MIN('02 (ind)'!BA$6:BA$37))))))</f>
        <v>20.214474375793781</v>
      </c>
      <c r="BB35" s="75">
        <f>IF('02 (ind)'!BB$1="si",100*(('02 (ind)'!BB34-MIN('02 (ind)'!BB$6:BB$37))/(MAX('02 (ind)'!BB$6:BB$37)-MIN('02 (ind)'!BB$6:BB$37))),ABS(-100+(100*(('02 (ind)'!BB34-MIN('02 (ind)'!BB$6:BB$37))/(MAX('02 (ind)'!BB$6:BB$37)-MIN('02 (ind)'!BB$6:BB$37))))))</f>
        <v>2.6485051438443898</v>
      </c>
      <c r="BC35" s="75">
        <f>IF('02 (ind)'!BC$1="si",100*(('02 (ind)'!BC34-MIN('02 (ind)'!BC$6:BC$37))/(MAX('02 (ind)'!BC$6:BC$37)-MIN('02 (ind)'!BC$6:BC$37))),ABS(-100+(100*(('02 (ind)'!BC34-MIN('02 (ind)'!BC$6:BC$37))/(MAX('02 (ind)'!BC$6:BC$37)-MIN('02 (ind)'!BC$6:BC$37))))))</f>
        <v>12.220591902102772</v>
      </c>
      <c r="BD35" s="75">
        <f>IF('02 (ind)'!BD$1="si",100*(('02 (ind)'!BD34-MIN('02 (ind)'!BD$6:BD$37))/(MAX('02 (ind)'!BD$6:BD$37)-MIN('02 (ind)'!BD$6:BD$37))),ABS(-100+(100*(('02 (ind)'!BD34-MIN('02 (ind)'!BD$6:BD$37))/(MAX('02 (ind)'!BD$6:BD$37)-MIN('02 (ind)'!BD$6:BD$37))))))</f>
        <v>79.511544703008369</v>
      </c>
      <c r="BE35" s="75">
        <f>IF('02 (ind)'!BE$1="si",100*(('02 (ind)'!BE34-MIN('02 (ind)'!BE$6:BE$37))/(MAX('02 (ind)'!BE$6:BE$37)-MIN('02 (ind)'!BE$6:BE$37))),ABS(-100+(100*(('02 (ind)'!BE34-MIN('02 (ind)'!BE$6:BE$37))/(MAX('02 (ind)'!BE$6:BE$37)-MIN('02 (ind)'!BE$6:BE$37))))))</f>
        <v>5.5984555984555975</v>
      </c>
      <c r="BF35" s="75">
        <f>IF('02 (ind)'!BF$1="si",100*(('02 (ind)'!BF34-MIN('02 (ind)'!BF$6:BF$37))/(MAX('02 (ind)'!BF$6:BF$37)-MIN('02 (ind)'!BF$6:BF$37))),ABS(-100+(100*(('02 (ind)'!BF34-MIN('02 (ind)'!BF$6:BF$37))/(MAX('02 (ind)'!BF$6:BF$37)-MIN('02 (ind)'!BF$6:BF$37))))))</f>
        <v>24.031618516625024</v>
      </c>
      <c r="BG35" s="75">
        <f>IF('02 (ind)'!BG$1="si",100*(('02 (ind)'!BG34-MIN('02 (ind)'!BG$6:BG$37))/(MAX('02 (ind)'!BG$6:BG$37)-MIN('02 (ind)'!BG$6:BG$37))),ABS(-100+(100*(('02 (ind)'!BG34-MIN('02 (ind)'!BG$6:BG$37))/(MAX('02 (ind)'!BG$6:BG$37)-MIN('02 (ind)'!BG$6:BG$37))))))</f>
        <v>23.156290013498928</v>
      </c>
      <c r="BH35" s="75">
        <f>IF('02 (ind)'!BH$1="si",100*(('02 (ind)'!BH34-MIN('02 (ind)'!BH$6:BH$37))/(MAX('02 (ind)'!BH$6:BH$37)-MIN('02 (ind)'!BH$6:BH$37))),ABS(-100+(100*(('02 (ind)'!BH34-MIN('02 (ind)'!BH$6:BH$37))/(MAX('02 (ind)'!BH$6:BH$37)-MIN('02 (ind)'!BH$6:BH$37))))))</f>
        <v>10.6500809690396</v>
      </c>
      <c r="BI35" s="75">
        <f>IF('02 (ind)'!BI$1="si",100*(('02 (ind)'!BI34-MIN('02 (ind)'!BI$6:BI$37))/(MAX('02 (ind)'!BI$6:BI$37)-MIN('02 (ind)'!BI$6:BI$37))),ABS(-100+(100*(('02 (ind)'!BI34-MIN('02 (ind)'!BI$6:BI$37))/(MAX('02 (ind)'!BI$6:BI$37)-MIN('02 (ind)'!BI$6:BI$37))))))</f>
        <v>99.648439840781109</v>
      </c>
      <c r="BJ35" s="75">
        <f>IF('02 (ind)'!BJ$1="si",100*(('02 (ind)'!BJ34-MIN('02 (ind)'!BJ$6:BJ$37))/(MAX('02 (ind)'!BJ$6:BJ$37)-MIN('02 (ind)'!BJ$6:BJ$37))),ABS(-100+(100*(('02 (ind)'!BJ34-MIN('02 (ind)'!BJ$6:BJ$37))/(MAX('02 (ind)'!BJ$6:BJ$37)-MIN('02 (ind)'!BJ$6:BJ$37))))))</f>
        <v>0</v>
      </c>
      <c r="BK35" s="75">
        <f>IF('02 (ind)'!BK$1="si",100*(('02 (ind)'!BK34-MIN('02 (ind)'!BK$6:BK$37))/(MAX('02 (ind)'!BK$6:BK$37)-MIN('02 (ind)'!BK$6:BK$37))),ABS(-100+(100*(('02 (ind)'!BK34-MIN('02 (ind)'!BK$6:BK$37))/(MAX('02 (ind)'!BK$6:BK$37)-MIN('02 (ind)'!BK$6:BK$37))))))</f>
        <v>0</v>
      </c>
      <c r="BL35" s="75">
        <f>IF('02 (ind)'!BL$1="si",100*(('02 (ind)'!BL34-MIN('02 (ind)'!BL$6:BL$37))/(MAX('02 (ind)'!BL$6:BL$37)-MIN('02 (ind)'!BL$6:BL$37))),ABS(-100+(100*(('02 (ind)'!BL34-MIN('02 (ind)'!BL$6:BL$37))/(MAX('02 (ind)'!BL$6:BL$37)-MIN('02 (ind)'!BL$6:BL$37))))))</f>
        <v>0</v>
      </c>
      <c r="BM35" s="75">
        <f>IF('02 (ind)'!BM$1="si",100*(('02 (ind)'!BM34-MIN('02 (ind)'!BM$6:BM$37))/(MAX('02 (ind)'!BM$6:BM$37)-MIN('02 (ind)'!BM$6:BM$37))),ABS(-100+(100*(('02 (ind)'!BM34-MIN('02 (ind)'!BM$6:BM$37))/(MAX('02 (ind)'!BM$6:BM$37)-MIN('02 (ind)'!BM$6:BM$37))))))</f>
        <v>17.920320363252916</v>
      </c>
      <c r="BN35" s="75">
        <f>IF('02 (ind)'!BN$1="si",100*(('02 (ind)'!BN34-MIN('02 (ind)'!BN$6:BN$37))/(MAX('02 (ind)'!BN$6:BN$37)-MIN('02 (ind)'!BN$6:BN$37))),ABS(-100+(100*(('02 (ind)'!BN34-MIN('02 (ind)'!BN$6:BN$37))/(MAX('02 (ind)'!BN$6:BN$37)-MIN('02 (ind)'!BN$6:BN$37))))))</f>
        <v>36.553638245702331</v>
      </c>
      <c r="BO35" s="75">
        <f>IF('02 (ind)'!BO$1="si",100*(('02 (ind)'!BO34-MIN('02 (ind)'!BO$6:BO$37))/(MAX('02 (ind)'!BO$6:BO$37)-MIN('02 (ind)'!BO$6:BO$37))),ABS(-100+(100*(('02 (ind)'!BO34-MIN('02 (ind)'!BO$6:BO$37))/(MAX('02 (ind)'!BO$6:BO$37)-MIN('02 (ind)'!BO$6:BO$37))))))</f>
        <v>10.216122275050493</v>
      </c>
      <c r="BP35" s="75">
        <f>IF('02 (ind)'!BP$1="si",100*(('02 (ind)'!BP34-MIN('02 (ind)'!BP$6:BP$37))/(MAX('02 (ind)'!BP$6:BP$37)-MIN('02 (ind)'!BP$6:BP$37))),ABS(-100+(100*(('02 (ind)'!BP34-MIN('02 (ind)'!BP$6:BP$37))/(MAX('02 (ind)'!BP$6:BP$37)-MIN('02 (ind)'!BP$6:BP$37))))))</f>
        <v>4.7864987800662115</v>
      </c>
      <c r="BQ35" s="75">
        <f>IF('02 (ind)'!BQ$1="si",100*(('02 (ind)'!BQ34-MIN('02 (ind)'!BQ$6:BQ$37))/(MAX('02 (ind)'!BQ$6:BQ$37)-MIN('02 (ind)'!BQ$6:BQ$37))),ABS(-100+(100*(('02 (ind)'!BQ34-MIN('02 (ind)'!BQ$6:BQ$37))/(MAX('02 (ind)'!BQ$6:BQ$37)-MIN('02 (ind)'!BQ$6:BQ$37))))))</f>
        <v>4.3300942480471045</v>
      </c>
      <c r="BR35" s="75">
        <f>IF('02 (ind)'!BR$1="si",100*(('02 (ind)'!BR34-MIN('02 (ind)'!BR$6:BR$37))/(MAX('02 (ind)'!BR$6:BR$37)-MIN('02 (ind)'!BR$6:BR$37))),ABS(-100+(100*(('02 (ind)'!BR34-MIN('02 (ind)'!BR$6:BR$37))/(MAX('02 (ind)'!BP$6:BP$37)-MIN('02 (ind)'!BR$6:BR$37))))))</f>
        <v>0</v>
      </c>
      <c r="BS35" s="75">
        <f>IF('02 (ind)'!BS$1="si",100*(('02 (ind)'!BS34-MIN('02 (ind)'!BS$6:BS$37))/(MAX('02 (ind)'!BS$6:BS$37)-MIN('02 (ind)'!BS$6:BS$37))),ABS(-100+(100*(('02 (ind)'!BS34-MIN('02 (ind)'!BS$6:BS$37))/(MAX('02 (ind)'!BQ$6:BQ$37)-MIN('02 (ind)'!BS$6:BS$37))))))</f>
        <v>39.754037888136359</v>
      </c>
      <c r="BT35" s="75">
        <f>IF('02 (ind)'!BT$1="si",100*(('02 (ind)'!BT34-MIN('02 (ind)'!BT$6:BT$37))/(MAX('02 (ind)'!BT$6:BT$37)-MIN('02 (ind)'!BT$6:BT$37))),ABS(-100+(100*(('02 (ind)'!BT34-MIN('02 (ind)'!BT$6:BT$37))/(MAX('02 (ind)'!BR$6:BR$37)-MIN('02 (ind)'!BT$6:BT$37))))))</f>
        <v>90.307492499999995</v>
      </c>
      <c r="BU35" s="75">
        <f>IF('02 (ind)'!BU$1="si",100*(('02 (ind)'!BU34-MIN('02 (ind)'!BU$6:BU$37))/(MAX('02 (ind)'!BU$6:BU$37)-MIN('02 (ind)'!BU$6:BU$37))),ABS(-100+(100*(('02 (ind)'!BU34-MIN('02 (ind)'!BU$6:BU$37))/(MAX('02 (ind)'!BU$6:BU$37)-MIN('02 (ind)'!BU$6:BU$37))))))</f>
        <v>56.801254410035291</v>
      </c>
      <c r="BV35" s="75">
        <f>IF('02 (ind)'!BV$1="si",100*(('02 (ind)'!BV34-MIN('02 (ind)'!BV$6:BV$37))/(MAX('02 (ind)'!BV$6:BV$37)-MIN('02 (ind)'!BV$6:BV$37))),ABS(-100+(100*(('02 (ind)'!BV34-MIN('02 (ind)'!BV$6:BV$37))/(MAX('02 (ind)'!BV$6:BV$37)-MIN('02 (ind)'!BV$6:BV$37))))))</f>
        <v>14.173111243307554</v>
      </c>
      <c r="BW35" s="75">
        <f>IF('02 (ind)'!BW$1="si",100*(('02 (ind)'!BW34-MIN('02 (ind)'!BW$6:BW$37))/(MAX('02 (ind)'!BW$6:BW$37)-MIN('02 (ind)'!BW$6:BW$37))),ABS(-100+(100*(('02 (ind)'!BW34-MIN('02 (ind)'!BW$6:BW$37))/(MAX('02 (ind)'!BW$6:BW$37)-MIN('02 (ind)'!BW$6:BW$37))))))</f>
        <v>62.501640635253963</v>
      </c>
      <c r="BX35" s="75">
        <f>IF('02 (ind)'!BX$1="si",100*(('02 (ind)'!BX34-MIN('02 (ind)'!BX$6:BX$37))/(MAX('02 (ind)'!BX$6:BX$37)-MIN('02 (ind)'!BX$6:BX$37))),ABS(-100+(100*(('02 (ind)'!BX34-MIN('02 (ind)'!BX$6:BX$37))/(MAX('02 (ind)'!BX$6:BX$37)-MIN('02 (ind)'!BX$6:BX$37))))))</f>
        <v>22.502232385088135</v>
      </c>
      <c r="BY35" s="75">
        <f>IF('02 (ind)'!BY$1="si",100*(('02 (ind)'!BY34-MIN('02 (ind)'!BY$6:BY$37))/(MAX('02 (ind)'!BY$6:BY$37)-MIN('02 (ind)'!BY$6:BY$37))),ABS(-100+(100*(('02 (ind)'!BY34-MIN('02 (ind)'!BY$6:BY$37))/(MAX('02 (ind)'!BY$6:BY$37)-MIN('02 (ind)'!BY$6:BY$37))))))</f>
        <v>100</v>
      </c>
      <c r="BZ35" s="75">
        <f>IF('02 (ind)'!BZ$1="si",100*(('02 (ind)'!BZ34-MIN('02 (ind)'!BZ$6:BZ$37))/(MAX('02 (ind)'!BZ$6:BZ$37)-MIN('02 (ind)'!BZ$6:BZ$37))),ABS(-100+(100*(('02 (ind)'!BZ34-MIN('02 (ind)'!BZ$6:BZ$37))/(MAX('02 (ind)'!BZ$6:BZ$37)-MIN('02 (ind)'!BZ$6:BZ$37))))))</f>
        <v>0</v>
      </c>
      <c r="CA35" s="75">
        <f>IF('02 (ind)'!CA$1="si",100*(('02 (ind)'!CA34-MIN('02 (ind)'!CA$6:CA$37))/(MAX('02 (ind)'!CA$6:CA$37)-MIN('02 (ind)'!CA$6:CA$37))),ABS(-100+(100*(('02 (ind)'!CA34-MIN('02 (ind)'!CA$6:CA$37))/(MAX('02 (ind)'!CA$6:CA$37)-MIN('02 (ind)'!CA$6:CA$37))))))</f>
        <v>38.363241228084966</v>
      </c>
      <c r="CB35" s="75">
        <f>IF('02 (ind)'!CB$1="si",100*(('02 (ind)'!CB34-MIN('02 (ind)'!CB$6:CB$37))/(MAX('02 (ind)'!CB$6:CB$37)-MIN('02 (ind)'!CB$6:CB$37))),ABS(-100+(100*(('02 (ind)'!CB34-MIN('02 (ind)'!CB$6:CB$37))/(MAX('02 (ind)'!CB$6:CB$37)-MIN('02 (ind)'!CB$6:CB$37))))))</f>
        <v>72.297297297297291</v>
      </c>
      <c r="CC35" s="75">
        <f>IF('02 (ind)'!CC$1="si",100*(('02 (ind)'!CC34-MIN('02 (ind)'!CC$6:CC$37))/(MAX('02 (ind)'!CC$6:CC$37)-MIN('02 (ind)'!CC$6:CC$37))),ABS(-100+(100*(('02 (ind)'!CC34-MIN('02 (ind)'!CC$6:CC$37))/(MAX('02 (ind)'!CC$6:CC$37)-MIN('02 (ind)'!CC$6:CC$37))))))</f>
        <v>0</v>
      </c>
      <c r="CD35" s="75">
        <f>IF('02 (ind)'!CD$1="si",100*(('02 (ind)'!CD34-MIN('02 (ind)'!CD$6:CD$37))/(MAX('02 (ind)'!CD$6:CD$37)-MIN('02 (ind)'!CD$6:CD$37))),ABS(-100+(100*(('02 (ind)'!CD34-MIN('02 (ind)'!CD$6:CD$37))/(MAX('02 (ind)'!CD$6:CD$37)-MIN('02 (ind)'!CD$6:CD$37))))))</f>
        <v>0</v>
      </c>
      <c r="CE35" s="75">
        <f>IF('02 (ind)'!CE$1="si",100*(('02 (ind)'!CE34-MIN('02 (ind)'!CE$6:CE$37))/(MAX('02 (ind)'!CE$6:CE$37)-MIN('02 (ind)'!CE$6:CE$37))),ABS(-100+(100*(('02 (ind)'!CE34-MIN('02 (ind)'!CE$6:CE$37))/(MAX('02 (ind)'!CE$6:CE$37)-MIN('02 (ind)'!CE$6:CE$37))))))</f>
        <v>7.1135357074271903</v>
      </c>
      <c r="CF35" s="75">
        <f>IF('02 (ind)'!CF$1="si",100*(('02 (ind)'!CF34-MIN('02 (ind)'!CF$6:CF$37))/(MAX('02 (ind)'!CF$6:CF$37)-MIN('02 (ind)'!CF$6:CF$37))),ABS(-100+(100*(('02 (ind)'!CF34-MIN('02 (ind)'!CF$6:CF$37))/(MAX('02 (ind)'!CF$6:CF$37)-MIN('02 (ind)'!CF$6:CF$37))))))</f>
        <v>7.5446995781660346</v>
      </c>
      <c r="CG35" s="75">
        <f>IF('02 (ind)'!CG$1="si",100*(('02 (ind)'!CG34-MIN('02 (ind)'!CG$6:CG$37))/(MAX('02 (ind)'!CG$6:CG$37)-MIN('02 (ind)'!CG$6:CG$37))),ABS(-100+(100*(('02 (ind)'!CG34-MIN('02 (ind)'!CG$6:CG$37))/(MAX('02 (ind)'!CG$6:CG$37)-MIN('02 (ind)'!CG$6:CG$37))))))</f>
        <v>0</v>
      </c>
      <c r="CH35" s="75">
        <f>IF('02 (ind)'!CH$1="si",100*(('02 (ind)'!CH34-MIN('02 (ind)'!CH$6:CH$37))/(MAX('02 (ind)'!CH$6:CH$37)-MIN('02 (ind)'!CH$6:CH$37))),ABS(-100+(100*(('02 (ind)'!CH34-MIN('02 (ind)'!CH$6:CH$37))/(MAX('02 (ind)'!CH$6:CH$37)-MIN('02 (ind)'!CH$6:CH$37))))))</f>
        <v>9.1620731020674757</v>
      </c>
      <c r="CI35" s="75">
        <f>IF('02 (ind)'!CI$1="si",100*(('02 (ind)'!CI34-MIN('02 (ind)'!CI$6:CI$37))/(MAX('02 (ind)'!CI$6:CI$37)-MIN('02 (ind)'!CI$6:CI$37))),ABS(-100+(100*(('02 (ind)'!CI34-MIN('02 (ind)'!CI$6:CI$37))/(MAX('02 (ind)'!CI$6:CI$37)-MIN('02 (ind)'!CI$6:CI$37))))))</f>
        <v>2.3641801666664506</v>
      </c>
      <c r="CJ35" s="75">
        <f>IF('02 (ind)'!CJ$1="si",100*(('02 (ind)'!CJ34-MIN('02 (ind)'!CJ$6:CJ$37))/(MAX('02 (ind)'!CJ$6:CJ$37)-MIN('02 (ind)'!CJ$6:CJ$37))),ABS(-100+(100*(('02 (ind)'!CJ34-MIN('02 (ind)'!CJ$6:CJ$37))/(MAX('02 (ind)'!CJ$6:CJ$37)-MIN('02 (ind)'!CJ$6:CJ$37))))))</f>
        <v>32.654418626654184</v>
      </c>
      <c r="CK35" s="75">
        <f>IF('02 (ind)'!CK$1="si",100*(('02 (ind)'!CK34-MIN('02 (ind)'!CK$6:CK$37))/(MAX('02 (ind)'!CK$6:CK$37)-MIN('02 (ind)'!CK$6:CK$37))),ABS(-100+(100*(('02 (ind)'!CK34-MIN('02 (ind)'!CK$6:CK$37))/(MAX('02 (ind)'!CK$6:CK$37)-MIN('02 (ind)'!CK$6:CK$37))))))</f>
        <v>8.3876341466945163</v>
      </c>
      <c r="CL35" s="75">
        <f>IF('02 (ind)'!CL$1="si",100*(('02 (ind)'!CL34-MIN('02 (ind)'!CL$6:CL$37))/(MAX('02 (ind)'!CL$6:CL$37)-MIN('02 (ind)'!CL$6:CL$37))),ABS(-100+(100*(('02 (ind)'!CL34-MIN('02 (ind)'!CL$6:CL$37))/(MAX('02 (ind)'!CL$6:CL$37)-MIN('02 (ind)'!CL$6:CL$37))))))</f>
        <v>3.1875321574639104</v>
      </c>
      <c r="CM35" s="75">
        <f>IF('02 (ind)'!CM$1="si",100*(('02 (ind)'!CM34-MIN('02 (ind)'!CM$6:CM$37))/(MAX('02 (ind)'!CM$6:CM$37)-MIN('02 (ind)'!CM$6:CM$37))),ABS(-100+(100*(('02 (ind)'!CM34-MIN('02 (ind)'!CM$6:CM$37))/(MAX('02 (ind)'!CM$6:CM$37)-MIN('02 (ind)'!CM$6:CM$37))))))</f>
        <v>3.2784703827432873</v>
      </c>
    </row>
    <row r="36" spans="1:91">
      <c r="A36" s="18" t="s">
        <v>437</v>
      </c>
      <c r="B36" s="87">
        <f>IF('02 (ind)'!B$1="si",100*(('02 (ind)'!B35-MIN('02 (ind)'!B$6:B$37))/(MAX('02 (ind)'!B$6:B$37)-MIN('02 (ind)'!B$6:B$37))),ABS(-100+(100*(('02 (ind)'!B35-MIN('02 (ind)'!B$6:B$37))/(MAX('02 (ind)'!B$6:B$37)-MIN('02 (ind)'!B$6:B$37))))))</f>
        <v>15.40217958469762</v>
      </c>
      <c r="C36" s="87">
        <f>IF('02 (ind)'!C$1="si",100*(('02 (ind)'!C35-MIN('02 (ind)'!C$6:C$37))/(MAX('02 (ind)'!C$6:C$37)-MIN('02 (ind)'!C$6:C$37))),ABS(-100+(100*(('02 (ind)'!C35-MIN('02 (ind)'!C$6:C$37))/(MAX('02 (ind)'!C$6:C$37)-MIN('02 (ind)'!C$6:C$37))))))</f>
        <v>14.542384655641758</v>
      </c>
      <c r="D36" s="87">
        <f>IF('02 (ind)'!D$1="si",100*(('02 (ind)'!D35-MIN('02 (ind)'!D$6:D$37))/(MAX('02 (ind)'!D$6:D$37)-MIN('02 (ind)'!D$6:D$37))),ABS(-100+(100*(('02 (ind)'!D35-MIN('02 (ind)'!D$6:D$37))/(MAX('02 (ind)'!D$6:D$37)-MIN('02 (ind)'!D$6:D$37))))))</f>
        <v>84.553558585246705</v>
      </c>
      <c r="E36" s="87">
        <f>IF('02 (ind)'!E$1="si",100*(('02 (ind)'!E35-MIN('02 (ind)'!E$6:E$37))/(MAX('02 (ind)'!E$6:E$37)-MIN('02 (ind)'!E$6:E$37))),ABS(-100+(100*(('02 (ind)'!E35-MIN('02 (ind)'!E$6:E$37))/(MAX('02 (ind)'!E$6:E$37)-MIN('02 (ind)'!E$6:E$37))))))</f>
        <v>72.602739726027394</v>
      </c>
      <c r="F36" s="87">
        <f>IF('02 (ind)'!F$1="si",100*(('02 (ind)'!F35-MIN('02 (ind)'!F$6:F$37))/(MAX('02 (ind)'!F$6:F$37)-MIN('02 (ind)'!F$6:F$37))),ABS(-100+(100*(('02 (ind)'!F35-MIN('02 (ind)'!F$6:F$37))/(MAX('02 (ind)'!F$6:F$37)-MIN('02 (ind)'!F$6:F$37))))))</f>
        <v>0</v>
      </c>
      <c r="G36" s="87">
        <f>IF('02 (ind)'!G$1="si",100*(('02 (ind)'!G35-MIN('02 (ind)'!G$6:G$37))/(MAX('02 (ind)'!G$6:G$37)-MIN('02 (ind)'!G$6:G$37))),ABS(-100+(100*(('02 (ind)'!G35-MIN('02 (ind)'!G$6:G$37))/(MAX('02 (ind)'!G$6:G$37)-MIN('02 (ind)'!G$6:G$37))))))</f>
        <v>14.937759336099599</v>
      </c>
      <c r="H36" s="87">
        <f>IF('02 (ind)'!H$1="si",100*(('02 (ind)'!H35-MIN('02 (ind)'!H$6:H$37))/(MAX('02 (ind)'!H$6:H$37)-MIN('02 (ind)'!H$6:H$37))),ABS(-100+(100*(('02 (ind)'!H35-MIN('02 (ind)'!H$6:H$37))/(MAX('02 (ind)'!H$6:H$37)-MIN('02 (ind)'!H$6:H$37))))))</f>
        <v>48.851774530271399</v>
      </c>
      <c r="I36" s="87">
        <f>IF('02 (ind)'!I$1="si",100*(('02 (ind)'!I35-MIN('02 (ind)'!I$6:I$37))/(MAX('02 (ind)'!I$6:I$37)-MIN('02 (ind)'!I$6:I$37))),ABS(-100+(100*(('02 (ind)'!I35-MIN('02 (ind)'!I$6:I$37))/(MAX('02 (ind)'!I$6:I$37)-MIN('02 (ind)'!I$6:I$37))))))</f>
        <v>38.400000000000006</v>
      </c>
      <c r="J36" s="87">
        <f>IF('02 (ind)'!J$1="si",100*(('02 (ind)'!J35-MIN('02 (ind)'!J$6:J$37))/(MAX('02 (ind)'!J$6:J$37)-MIN('02 (ind)'!J$6:J$37))),ABS(-100+(100*(('02 (ind)'!J35-MIN('02 (ind)'!J$6:J$37))/(MAX('02 (ind)'!J$6:J$37)-MIN('02 (ind)'!J$6:J$37))))))</f>
        <v>61.265822784810155</v>
      </c>
      <c r="K36" s="87">
        <f>IF('02 (ind)'!K$1="si",100*(('02 (ind)'!K35-MIN('02 (ind)'!K$6:K$37))/(MAX('02 (ind)'!K$6:K$37)-MIN('02 (ind)'!K$6:K$37))),ABS(-100+(100*(('02 (ind)'!K35-MIN('02 (ind)'!K$6:K$37))/(MAX('02 (ind)'!K$6:K$37)-MIN('02 (ind)'!K$6:K$37))))))</f>
        <v>27.468406385823137</v>
      </c>
      <c r="L36" s="87">
        <f>IF('02 (ind)'!L$1="si",100*(('02 (ind)'!L35-MIN('02 (ind)'!L$6:L$37))/(MAX('02 (ind)'!L$6:L$37)-MIN('02 (ind)'!L$6:L$37))),ABS(-100+(100*(('02 (ind)'!L35-MIN('02 (ind)'!L$6:L$37))/(MAX('02 (ind)'!L$6:L$37)-MIN('02 (ind)'!L$6:L$37))))))</f>
        <v>85.169646356456312</v>
      </c>
      <c r="M36" s="87">
        <f>IF('02 (ind)'!M$1="si",100*(('02 (ind)'!M35-MIN('02 (ind)'!M$6:M$37))/(MAX('02 (ind)'!M$6:M$37)-MIN('02 (ind)'!M$6:M$37))),ABS(-100+(100*(('02 (ind)'!M35-MIN('02 (ind)'!M$6:M$37))/(MAX('02 (ind)'!M$6:M$37)-MIN('02 (ind)'!M$6:M$37))))))</f>
        <v>10.005838810225699</v>
      </c>
      <c r="N36" s="87">
        <f>IF('02 (ind)'!N$1="si",100*(('02 (ind)'!N35-MIN('02 (ind)'!N$6:N$37))/(MAX('02 (ind)'!N$6:N$37)-MIN('02 (ind)'!N$6:N$37))),ABS(-100+(100*(('02 (ind)'!N35-MIN('02 (ind)'!N$6:N$37))/(MAX('02 (ind)'!N$6:N$37)-MIN('02 (ind)'!N$6:N$37))))))</f>
        <v>100</v>
      </c>
      <c r="O36" s="87">
        <f>IF('02 (ind)'!O$1="si",100*(('02 (ind)'!O35-MIN('02 (ind)'!O$6:O$37))/(MAX('02 (ind)'!O$6:O$37)-MIN('02 (ind)'!O$6:O$37))),ABS(-100+(100*(('02 (ind)'!O35-MIN('02 (ind)'!O$6:O$37))/(MAX('02 (ind)'!O$6:O$37)-MIN('02 (ind)'!O$6:O$37))))))</f>
        <v>20.652173913043484</v>
      </c>
      <c r="P36" s="87">
        <f>IF('02 (ind)'!P$1="si",100*(('02 (ind)'!P35-MIN('02 (ind)'!P$6:P$37))/(MAX('02 (ind)'!P$6:P$37)-MIN('02 (ind)'!P$6:P$37))),ABS(-100+(100*(('02 (ind)'!P35-MIN('02 (ind)'!P$6:P$37))/(MAX('02 (ind)'!P$6:P$37)-MIN('02 (ind)'!P$6:P$37))))))</f>
        <v>10.902190629624103</v>
      </c>
      <c r="Q36" s="87">
        <f>IF('02 (ind)'!Q$1="si",100*(('02 (ind)'!Q35-MIN('02 (ind)'!Q$6:Q$37))/(MAX('02 (ind)'!Q$6:Q$37)-MIN('02 (ind)'!Q$6:Q$37))),ABS(-100+(100*(('02 (ind)'!Q35-MIN('02 (ind)'!Q$6:Q$37))/(MAX('02 (ind)'!Q$6:Q$37)-MIN('02 (ind)'!Q$6:Q$37))))))</f>
        <v>31.700800267517497</v>
      </c>
      <c r="R36" s="87">
        <f>IF('02 (ind)'!R$1="si",100*(('02 (ind)'!R35-MIN('02 (ind)'!R$6:R$37))/(MAX('02 (ind)'!R$6:R$37)-MIN('02 (ind)'!R$6:R$37))),ABS(-100+(100*(('02 (ind)'!R35-MIN('02 (ind)'!R$6:R$37))/(MAX('02 (ind)'!R$6:R$37)-MIN('02 (ind)'!R$6:R$37))))))</f>
        <v>6.9207564397529131</v>
      </c>
      <c r="S36" s="75">
        <f>ABS(ABS(('02 (ind)'!S35-((MAX('02 (ind)'!S$6:S$37)+MIN('02 (ind)'!S$6:S$37))/2))/(((MAX('02 (ind)'!S$6:S$37)+MIN('02 (ind)'!S$6:S$37))/2)-MAX('02 (ind)'!S$6:S$37))*100)-100)</f>
        <v>14.794694243678919</v>
      </c>
      <c r="T36" s="75">
        <f>IF('02 (ind)'!T$1="si",100*(('02 (ind)'!T35-MIN('02 (ind)'!T$6:T$37))/(MAX('02 (ind)'!T$6:T$37)-MIN('02 (ind)'!T$6:T$37))),ABS(-100+(100*(('02 (ind)'!T35-MIN('02 (ind)'!T$6:T$37))/(MAX('02 (ind)'!T$6:T$37)-MIN('02 (ind)'!T$6:T$37))))))</f>
        <v>11.313180675788887</v>
      </c>
      <c r="U36" s="75">
        <f>IF('02 (ind)'!U$1="si",100*(('02 (ind)'!U35-MIN('02 (ind)'!U$6:U$37))/(MAX('02 (ind)'!U$6:U$37)-MIN('02 (ind)'!U$6:U$37))),ABS(-100+(100*(('02 (ind)'!U35-MIN('02 (ind)'!U$6:U$37))/(MAX('02 (ind)'!U$6:U$37)-MIN('02 (ind)'!U$6:U$37))))))</f>
        <v>0</v>
      </c>
      <c r="V36" s="75">
        <f>IF('02 (ind)'!V$1="si",100*(('02 (ind)'!V35-MIN('02 (ind)'!V$6:V$37))/(MAX('02 (ind)'!V$6:V$37)-MIN('02 (ind)'!V$6:V$37))),ABS(-100+(100*(('02 (ind)'!V35-MIN('02 (ind)'!V$6:V$37))/(MAX('02 (ind)'!V$6:V$37)-MIN('02 (ind)'!V$6:V$37))))))</f>
        <v>0</v>
      </c>
      <c r="W36" s="75">
        <f>IF('02 (ind)'!W$1="si",100*(('02 (ind)'!W35-MIN('02 (ind)'!W$6:W$37))/(MAX('02 (ind)'!W$6:W$37)-MIN('02 (ind)'!W$6:W$37))),ABS(-100+(100*(('02 (ind)'!W35-MIN('02 (ind)'!W$6:W$37))/(MAX('02 (ind)'!W$6:W$37)-MIN('02 (ind)'!W$6:W$37))))))</f>
        <v>24.554606403130006</v>
      </c>
      <c r="X36" s="75">
        <f>IF('02 (ind)'!X$1="si",100*(('02 (ind)'!X35-MIN('02 (ind)'!X$6:X$37))/(MAX('02 (ind)'!X$6:X$37)-MIN('02 (ind)'!X$6:X$37))),ABS(-100+(100*(('02 (ind)'!X35-MIN('02 (ind)'!X$6:X$37))/(MAX('02 (ind)'!X$6:X$37)-MIN('02 (ind)'!X$6:X$37))))))</f>
        <v>36.550809657559796</v>
      </c>
      <c r="Y36" s="75">
        <f>IF('02 (ind)'!Y$1="si",100*(('02 (ind)'!Y35-MIN('02 (ind)'!Y$6:Y$37))/(MAX('02 (ind)'!Y$6:Y$37)-MIN('02 (ind)'!Y$6:Y$37))),ABS(-100+(100*(('02 (ind)'!Y35-MIN('02 (ind)'!Y$6:Y$37))/(MAX('02 (ind)'!Y$6:Y$37)-MIN('02 (ind)'!Y$6:Y$37))))))</f>
        <v>33.61196787507636</v>
      </c>
      <c r="Z36" s="75">
        <f>IF('02 (ind)'!Z$1="si",100*(('02 (ind)'!Z35-MIN('02 (ind)'!Z$6:Z$37))/(MAX('02 (ind)'!Z$6:Z$37)-MIN('02 (ind)'!Z$6:Z$37))),ABS(-100+(100*(('02 (ind)'!Z35-MIN('02 (ind)'!Z$6:Z$37))/(MAX('02 (ind)'!Z$6:Z$37)-MIN('02 (ind)'!Z$6:Z$37))))))</f>
        <v>42.00097453645413</v>
      </c>
      <c r="AA36" s="75">
        <f>IF('02 (ind)'!AA$1="si",100*(('02 (ind)'!AA35-MIN('02 (ind)'!AA$6:AA$37))/(MAX('02 (ind)'!AA$6:AA$37)-MIN('02 (ind)'!AA$6:AA$37))),ABS(-100+(100*(('02 (ind)'!AA35-MIN('02 (ind)'!AA$6:AA$37))/(MAX('02 (ind)'!AA$6:AA$37)-MIN('02 (ind)'!AA$6:AA$37))))))</f>
        <v>48.450943622526474</v>
      </c>
      <c r="AB36" s="75">
        <f>IF('02 (ind)'!AB$1="si",100*(('02 (ind)'!AB35-MIN('02 (ind)'!AB$6:AB$37))/(MAX('02 (ind)'!AB$6:AB$37)-MIN('02 (ind)'!AB$6:AB$37))),ABS(-100+(100*(('02 (ind)'!AB35-MIN('02 (ind)'!AB$6:AB$37))/(MAX('02 (ind)'!AB$6:AB$37)-MIN('02 (ind)'!AB$6:AB$37))))))</f>
        <v>19.33130850004137</v>
      </c>
      <c r="AC36" s="75">
        <f>IF('02 (ind)'!AC$1="si",100*(('02 (ind)'!AC35-MIN('02 (ind)'!AC$6:AC$37))/(MAX('02 (ind)'!AC$6:AC$37)-MIN('02 (ind)'!AC$6:AC$37))),ABS(-100+(100*(('02 (ind)'!AC35-MIN('02 (ind)'!AC$6:AC$37))/(MAX('02 (ind)'!AC$6:AC$37)-MIN('02 (ind)'!AC$6:AC$37))))))</f>
        <v>52.612953203711413</v>
      </c>
      <c r="AD36" s="75">
        <f>IF('02 (ind)'!AD$1="si",100*(('02 (ind)'!AD35-MIN('02 (ind)'!AD$6:AD$37))/(MAX('02 (ind)'!AD$6:AD$37)-MIN('02 (ind)'!AD$6:AD$37))),ABS(-100+(100*(('02 (ind)'!AD35-MIN('02 (ind)'!AD$6:AD$37))/(MAX('02 (ind)'!AD$6:AD$37)-MIN('02 (ind)'!AD$6:AD$37))))))</f>
        <v>32.861384194832851</v>
      </c>
      <c r="AE36" s="75">
        <f>IF('02 (ind)'!AE$1="si",100*(('02 (ind)'!AE35-MIN('02 (ind)'!AE$6:AE$37))/(MAX('02 (ind)'!AE$6:AE$37)-MIN('02 (ind)'!AE$6:AE$37))),ABS(-100+(100*(('02 (ind)'!AE35-MIN('02 (ind)'!AE$6:AE$37))/(MAX('02 (ind)'!AE$6:AE$37)-MIN('02 (ind)'!AE$6:AE$37))))))</f>
        <v>37.775177935593291</v>
      </c>
      <c r="AF36" s="75">
        <f>IF('02 (ind)'!AF$1="si",100*(('02 (ind)'!AF35-MIN('02 (ind)'!AF$6:AF$37))/(MAX('02 (ind)'!AF$6:AF$37)-MIN('02 (ind)'!AF$6:AF$37))),ABS(-100+(100*(('02 (ind)'!AF35-MIN('02 (ind)'!AF$6:AF$37))/(MAX('02 (ind)'!AF$6:AF$37)-MIN('02 (ind)'!AF$6:AF$37))))))</f>
        <v>39.344262295081968</v>
      </c>
      <c r="AG36" s="75">
        <f>IF('02 (ind)'!AG$1="si",100*(('02 (ind)'!AG35-MIN('02 (ind)'!AG$6:AG$37))/(MAX('02 (ind)'!AG$6:AG$37)-MIN('02 (ind)'!AG$6:AG$37))),ABS(-100+(100*(('02 (ind)'!AG35-MIN('02 (ind)'!AG$6:AG$37))/(MAX('02 (ind)'!AG$6:AG$37)-MIN('02 (ind)'!AG$6:AG$37))))))</f>
        <v>42.965779467680605</v>
      </c>
      <c r="AH36" s="75">
        <f>IF('02 (ind)'!AH$1="si",100*(('02 (ind)'!AH35-MIN('02 (ind)'!AH$6:AH$37))/(MAX('02 (ind)'!AH$6:AH$37)-MIN('02 (ind)'!AH$6:AH$37))),ABS(-100+(100*(('02 (ind)'!AH35-MIN('02 (ind)'!AH$6:AH$37))/(MAX('02 (ind)'!AH$6:AH$37)-MIN('02 (ind)'!AH$6:AH$37))))))</f>
        <v>62.341772151898731</v>
      </c>
      <c r="AI36" s="75">
        <f>IF('02 (ind)'!AI$1="si",100*(('02 (ind)'!AI35-MIN('02 (ind)'!AI$6:AI$37))/(MAX('02 (ind)'!AI$6:AI$37)-MIN('02 (ind)'!AI$6:AI$37))),ABS(-100+(100*(('02 (ind)'!AI35-MIN('02 (ind)'!AI$6:AI$37))/(MAX('02 (ind)'!AI$6:AI$37)-MIN('02 (ind)'!AI$6:AI$37))))))</f>
        <v>16.656713075286476</v>
      </c>
      <c r="AJ36" s="75">
        <f>IF('02 (ind)'!AJ$1="si",100*(('02 (ind)'!AJ35-MIN('02 (ind)'!AJ$6:AJ$37))/(MAX('02 (ind)'!AJ$6:AJ$37)-MIN('02 (ind)'!AJ$6:AJ$37))),ABS(-100+(100*(('02 (ind)'!AJ35-MIN('02 (ind)'!AJ$6:AJ$37))/(MAX('02 (ind)'!AJ$6:AJ$37)-MIN('02 (ind)'!AJ$6:AJ$37))))))</f>
        <v>65.742232451093216</v>
      </c>
      <c r="AK36" s="75">
        <f>IF('02 (ind)'!AK$1="si",100*(('02 (ind)'!AK35-MIN('02 (ind)'!AK$6:AK$37))/(MAX('02 (ind)'!AK$6:AK$37)-MIN('02 (ind)'!AK$6:AK$37))),ABS(-100+(100*(('02 (ind)'!AK35-MIN('02 (ind)'!AK$6:AK$37))/(MAX('02 (ind)'!AK$6:AK$37)-MIN('02 (ind)'!AK$6:AK$37))))))</f>
        <v>3.3046526366115652</v>
      </c>
      <c r="AL36" s="75">
        <f>IF('02 (ind)'!AL$1="si",100*(('02 (ind)'!AL35-MIN('02 (ind)'!AL$6:AL$37))/(MAX('02 (ind)'!AL$6:AL$37)-MIN('02 (ind)'!AL$6:AL$37))),ABS(-100+(100*(('02 (ind)'!AL35-MIN('02 (ind)'!AL$6:AL$37))/(MAX('02 (ind)'!AL$6:AL$37)-MIN('02 (ind)'!AL$6:AL$37))))))</f>
        <v>87.584848960768042</v>
      </c>
      <c r="AM36" s="75">
        <f>IF('02 (ind)'!AM$1="si",100*(('02 (ind)'!AM35-MIN('02 (ind)'!AM$6:AM$37))/(MAX('02 (ind)'!AM$6:AM$37)-MIN('02 (ind)'!AM$6:AM$37))),ABS(-100+(100*(('02 (ind)'!AM35-MIN('02 (ind)'!AM$6:AM$37))/(MAX('02 (ind)'!AM$6:AM$37)-MIN('02 (ind)'!AM$6:AM$37))))))</f>
        <v>94.769987481854969</v>
      </c>
      <c r="AN36" s="75">
        <f>IF('02 (ind)'!AN$1="si",100*(('02 (ind)'!AN35-MIN('02 (ind)'!AN$6:AN$37))/(MAX('02 (ind)'!AN$6:AN$37)-MIN('02 (ind)'!AN$6:AN$37))),ABS(-100+(100*(('02 (ind)'!AN35-MIN('02 (ind)'!AN$6:AN$37))/(MAX('02 (ind)'!AN$6:AN$37)-MIN('02 (ind)'!AN$6:AN$37))))))</f>
        <v>53.058011646721702</v>
      </c>
      <c r="AO36" s="75">
        <f>IF('02 (ind)'!AO$1="si",100*(('02 (ind)'!AO35-MIN('02 (ind)'!AO$6:AO$37))/(MAX('02 (ind)'!AO$6:AO$37)-MIN('02 (ind)'!AO$6:AO$37))),ABS(-100+(100*(('02 (ind)'!AO35-MIN('02 (ind)'!AO$6:AO$37))/(MAX('02 (ind)'!AO$6:AO$37)-MIN('02 (ind)'!AO$6:AO$37))))))</f>
        <v>45.432636000373691</v>
      </c>
      <c r="AP36" s="75">
        <f>IF('02 (ind)'!AP$1="si",100*(('02 (ind)'!AP35-MIN('02 (ind)'!AP$6:AP$37))/(MAX('02 (ind)'!AP$6:AP$37)-MIN('02 (ind)'!AP$6:AP$37))),ABS(-100+(100*(('02 (ind)'!AP35-MIN('02 (ind)'!AP$6:AP$37))/(MAX('02 (ind)'!AP$6:AP$37)-MIN('02 (ind)'!AP$6:AP$37))))))</f>
        <v>84.959720386204168</v>
      </c>
      <c r="AQ36" s="75">
        <f>IF('02 (ind)'!AQ$1="si",100*(('02 (ind)'!AQ35-MIN('02 (ind)'!AQ$6:AQ$37))/(MAX('02 (ind)'!AQ$6:AQ$37)-MIN('02 (ind)'!AQ$6:AQ$37))),ABS(-100+(100*(('02 (ind)'!AQ35-MIN('02 (ind)'!AQ$6:AQ$37))/(MAX('02 (ind)'!AQ$6:AQ$37)-MIN('02 (ind)'!AQ$6:AQ$37))))))</f>
        <v>2.8536404736927317</v>
      </c>
      <c r="AR36" s="75">
        <f>IF('02 (ind)'!AR$1="si",100*(('02 (ind)'!AR35-MIN('02 (ind)'!AR$6:AR$37))/(MAX('02 (ind)'!AR$6:AR$37)-MIN('02 (ind)'!AR$6:AR$37))),ABS(-100+(100*(('02 (ind)'!AR35-MIN('02 (ind)'!AR$6:AR$37))/(MAX('02 (ind)'!AR$6:AR$37)-MIN('02 (ind)'!AR$6:AR$37))))))</f>
        <v>8.296370722899157</v>
      </c>
      <c r="AS36" s="75">
        <f>IF('02 (ind)'!AS$1="si",100*(('02 (ind)'!AS35-MIN('02 (ind)'!AS$6:AS$37))/(MAX('02 (ind)'!AS$6:AS$37)-MIN('02 (ind)'!AS$6:AS$37))),ABS(-100+(100*(('02 (ind)'!AS35-MIN('02 (ind)'!AS$6:AS$37))/(MAX('02 (ind)'!AS$6:AS$37)-MIN('02 (ind)'!AS$6:AS$37))))))</f>
        <v>88.748077958921115</v>
      </c>
      <c r="AT36" s="75">
        <f>IF('02 (ind)'!AT$1="si",100*(('02 (ind)'!AT35-MIN('02 (ind)'!AT$6:AT$37))/(MAX('02 (ind)'!AT$6:AT$37)-MIN('02 (ind)'!AT$6:AT$37))),ABS(-100+(100*(('02 (ind)'!AT35-MIN('02 (ind)'!AT$6:AT$37))/(MAX('02 (ind)'!AT$6:AT$37)-MIN('02 (ind)'!AT$6:AT$37))))))</f>
        <v>0</v>
      </c>
      <c r="AU36" s="75">
        <f>IF('02 (ind)'!AU$1="si",100*(('02 (ind)'!AU35-MIN('02 (ind)'!AU$6:AU$37))/(MAX('02 (ind)'!AU$6:AU$37)-MIN('02 (ind)'!AU$6:AU$37))),ABS(-100+(100*(('02 (ind)'!AU35-MIN('02 (ind)'!AU$6:AU$37))/(MAX('02 (ind)'!AU$6:AU$37)-MIN('02 (ind)'!AU$6:AU$37))))))</f>
        <v>38.532110091743128</v>
      </c>
      <c r="AV36" s="75">
        <f>IF('02 (ind)'!AV$1="si",100*(('02 (ind)'!AV35-MIN('02 (ind)'!AV$6:AV$37))/(MAX('02 (ind)'!AV$6:AV$37)-MIN('02 (ind)'!AV$6:AV$37))),ABS(-100+(100*(('02 (ind)'!AV35-MIN('02 (ind)'!AV$6:AV$37))/(MAX('02 (ind)'!AV$6:AV$37)-MIN('02 (ind)'!AV$6:AV$37))))))</f>
        <v>96.360485268630853</v>
      </c>
      <c r="AW36" s="75">
        <f>IF('02 (ind)'!AW$1="si",100*(('02 (ind)'!AW35-MIN('02 (ind)'!AW$6:AW$37))/(MAX('02 (ind)'!AW$6:AW$37)-MIN('02 (ind)'!AW$6:AW$37))),ABS(-100+(100*(('02 (ind)'!AW35-MIN('02 (ind)'!AW$6:AW$37))/(MAX('02 (ind)'!AW$6:AW$37)-MIN('02 (ind)'!AW$6:AW$37))))))</f>
        <v>28.149300155520983</v>
      </c>
      <c r="AX36" s="75">
        <f>IF('02 (ind)'!AX$1="si",100*(('02 (ind)'!AX35-MIN('02 (ind)'!AX$6:AX$37))/(MAX('02 (ind)'!AX$6:AX$37)-MIN('02 (ind)'!AX$6:AX$37))),ABS(-100+(100*(('02 (ind)'!AX35-MIN('02 (ind)'!AX$6:AX$37))/(MAX('02 (ind)'!AX$6:AX$37)-MIN('02 (ind)'!AX$6:AX$37))))))</f>
        <v>19.996613781703239</v>
      </c>
      <c r="AY36" s="75">
        <f>IF('02 (ind)'!AY$1="si",100*(('02 (ind)'!AY35-MIN('02 (ind)'!AY$6:AY$37))/(MAX('02 (ind)'!AY$6:AY$37)-MIN('02 (ind)'!AY$6:AY$37))),ABS(-100+(100*(('02 (ind)'!AY35-MIN('02 (ind)'!AY$6:AY$37))/(MAX('02 (ind)'!AY$6:AY$37)-MIN('02 (ind)'!AY$6:AY$37))))))</f>
        <v>27.164605137963864</v>
      </c>
      <c r="AZ36" s="75">
        <f>IF('02 (ind)'!AZ$1="si",100*(('02 (ind)'!AZ35-MIN('02 (ind)'!AZ$6:AZ$37))/(MAX('02 (ind)'!AZ$6:AZ$37)-MIN('02 (ind)'!AZ$6:AZ$37))),ABS(-100+(100*(('02 (ind)'!AZ35-MIN('02 (ind)'!AZ$6:AZ$37))/(MAX('02 (ind)'!AZ$6:AZ$37)-MIN('02 (ind)'!AZ$6:AZ$37))))))</f>
        <v>3.3316681176581735</v>
      </c>
      <c r="BA36" s="75">
        <f>IF('02 (ind)'!BA$1="si",100*(('02 (ind)'!BA35-MIN('02 (ind)'!BA$6:BA$37))/(MAX('02 (ind)'!BA$6:BA$37)-MIN('02 (ind)'!BA$6:BA$37))),ABS(-100+(100*(('02 (ind)'!BA35-MIN('02 (ind)'!BA$6:BA$37))/(MAX('02 (ind)'!BA$6:BA$37)-MIN('02 (ind)'!BA$6:BA$37))))))</f>
        <v>8.4339795453636253</v>
      </c>
      <c r="BB36" s="75">
        <f>IF('02 (ind)'!BB$1="si",100*(('02 (ind)'!BB35-MIN('02 (ind)'!BB$6:BB$37))/(MAX('02 (ind)'!BB$6:BB$37)-MIN('02 (ind)'!BB$6:BB$37))),ABS(-100+(100*(('02 (ind)'!BB35-MIN('02 (ind)'!BB$6:BB$37))/(MAX('02 (ind)'!BB$6:BB$37)-MIN('02 (ind)'!BB$6:BB$37))))))</f>
        <v>31.296504550698135</v>
      </c>
      <c r="BC36" s="75">
        <f>IF('02 (ind)'!BC$1="si",100*(('02 (ind)'!BC35-MIN('02 (ind)'!BC$6:BC$37))/(MAX('02 (ind)'!BC$6:BC$37)-MIN('02 (ind)'!BC$6:BC$37))),ABS(-100+(100*(('02 (ind)'!BC35-MIN('02 (ind)'!BC$6:BC$37))/(MAX('02 (ind)'!BC$6:BC$37)-MIN('02 (ind)'!BC$6:BC$37))))))</f>
        <v>6.436668265620062</v>
      </c>
      <c r="BD36" s="75">
        <f>IF('02 (ind)'!BD$1="si",100*(('02 (ind)'!BD35-MIN('02 (ind)'!BD$6:BD$37))/(MAX('02 (ind)'!BD$6:BD$37)-MIN('02 (ind)'!BD$6:BD$37))),ABS(-100+(100*(('02 (ind)'!BD35-MIN('02 (ind)'!BD$6:BD$37))/(MAX('02 (ind)'!BD$6:BD$37)-MIN('02 (ind)'!BD$6:BD$37))))))</f>
        <v>11.546891242194812</v>
      </c>
      <c r="BE36" s="75">
        <f>IF('02 (ind)'!BE$1="si",100*(('02 (ind)'!BE35-MIN('02 (ind)'!BE$6:BE$37))/(MAX('02 (ind)'!BE$6:BE$37)-MIN('02 (ind)'!BE$6:BE$37))),ABS(-100+(100*(('02 (ind)'!BE35-MIN('02 (ind)'!BE$6:BE$37))/(MAX('02 (ind)'!BE$6:BE$37)-MIN('02 (ind)'!BE$6:BE$37))))))</f>
        <v>8.8803088803088794</v>
      </c>
      <c r="BF36" s="75">
        <f>IF('02 (ind)'!BF$1="si",100*(('02 (ind)'!BF35-MIN('02 (ind)'!BF$6:BF$37))/(MAX('02 (ind)'!BF$6:BF$37)-MIN('02 (ind)'!BF$6:BF$37))),ABS(-100+(100*(('02 (ind)'!BF35-MIN('02 (ind)'!BF$6:BF$37))/(MAX('02 (ind)'!BF$6:BF$37)-MIN('02 (ind)'!BF$6:BF$37))))))</f>
        <v>0</v>
      </c>
      <c r="BG36" s="75">
        <f>IF('02 (ind)'!BG$1="si",100*(('02 (ind)'!BG35-MIN('02 (ind)'!BG$6:BG$37))/(MAX('02 (ind)'!BG$6:BG$37)-MIN('02 (ind)'!BG$6:BG$37))),ABS(-100+(100*(('02 (ind)'!BG35-MIN('02 (ind)'!BG$6:BG$37))/(MAX('02 (ind)'!BG$6:BG$37)-MIN('02 (ind)'!BG$6:BG$37))))))</f>
        <v>26.100027370163243</v>
      </c>
      <c r="BH36" s="75">
        <f>IF('02 (ind)'!BH$1="si",100*(('02 (ind)'!BH35-MIN('02 (ind)'!BH$6:BH$37))/(MAX('02 (ind)'!BH$6:BH$37)-MIN('02 (ind)'!BH$6:BH$37))),ABS(-100+(100*(('02 (ind)'!BH35-MIN('02 (ind)'!BH$6:BH$37))/(MAX('02 (ind)'!BH$6:BH$37)-MIN('02 (ind)'!BH$6:BH$37))))))</f>
        <v>16.619247747218385</v>
      </c>
      <c r="BI36" s="75">
        <f>IF('02 (ind)'!BI$1="si",100*(('02 (ind)'!BI35-MIN('02 (ind)'!BI$6:BI$37))/(MAX('02 (ind)'!BI$6:BI$37)-MIN('02 (ind)'!BI$6:BI$37))),ABS(-100+(100*(('02 (ind)'!BI35-MIN('02 (ind)'!BI$6:BI$37))/(MAX('02 (ind)'!BI$6:BI$37)-MIN('02 (ind)'!BI$6:BI$37))))))</f>
        <v>99.498687070308179</v>
      </c>
      <c r="BJ36" s="75">
        <f>IF('02 (ind)'!BJ$1="si",100*(('02 (ind)'!BJ35-MIN('02 (ind)'!BJ$6:BJ$37))/(MAX('02 (ind)'!BJ$6:BJ$37)-MIN('02 (ind)'!BJ$6:BJ$37))),ABS(-100+(100*(('02 (ind)'!BJ35-MIN('02 (ind)'!BJ$6:BJ$37))/(MAX('02 (ind)'!BJ$6:BJ$37)-MIN('02 (ind)'!BJ$6:BJ$37))))))</f>
        <v>100</v>
      </c>
      <c r="BK36" s="75">
        <f>IF('02 (ind)'!BK$1="si",100*(('02 (ind)'!BK35-MIN('02 (ind)'!BK$6:BK$37))/(MAX('02 (ind)'!BK$6:BK$37)-MIN('02 (ind)'!BK$6:BK$37))),ABS(-100+(100*(('02 (ind)'!BK35-MIN('02 (ind)'!BK$6:BK$37))/(MAX('02 (ind)'!BK$6:BK$37)-MIN('02 (ind)'!BK$6:BK$37))))))</f>
        <v>4.2842068364002586</v>
      </c>
      <c r="BL36" s="75">
        <f>IF('02 (ind)'!BL$1="si",100*(('02 (ind)'!BL35-MIN('02 (ind)'!BL$6:BL$37))/(MAX('02 (ind)'!BL$6:BL$37)-MIN('02 (ind)'!BL$6:BL$37))),ABS(-100+(100*(('02 (ind)'!BL35-MIN('02 (ind)'!BL$6:BL$37))/(MAX('02 (ind)'!BL$6:BL$37)-MIN('02 (ind)'!BL$6:BL$37))))))</f>
        <v>17.355371900826448</v>
      </c>
      <c r="BM36" s="75">
        <f>IF('02 (ind)'!BM$1="si",100*(('02 (ind)'!BM35-MIN('02 (ind)'!BM$6:BM$37))/(MAX('02 (ind)'!BM$6:BM$37)-MIN('02 (ind)'!BM$6:BM$37))),ABS(-100+(100*(('02 (ind)'!BM35-MIN('02 (ind)'!BM$6:BM$37))/(MAX('02 (ind)'!BM$6:BM$37)-MIN('02 (ind)'!BM$6:BM$37))))))</f>
        <v>6.1149291189942678</v>
      </c>
      <c r="BN36" s="75">
        <f>IF('02 (ind)'!BN$1="si",100*(('02 (ind)'!BN35-MIN('02 (ind)'!BN$6:BN$37))/(MAX('02 (ind)'!BN$6:BN$37)-MIN('02 (ind)'!BN$6:BN$37))),ABS(-100+(100*(('02 (ind)'!BN35-MIN('02 (ind)'!BN$6:BN$37))/(MAX('02 (ind)'!BN$6:BN$37)-MIN('02 (ind)'!BN$6:BN$37))))))</f>
        <v>2.5944540486896832</v>
      </c>
      <c r="BO36" s="75">
        <f>IF('02 (ind)'!BO$1="si",100*(('02 (ind)'!BO35-MIN('02 (ind)'!BO$6:BO$37))/(MAX('02 (ind)'!BO$6:BO$37)-MIN('02 (ind)'!BO$6:BO$37))),ABS(-100+(100*(('02 (ind)'!BO35-MIN('02 (ind)'!BO$6:BO$37))/(MAX('02 (ind)'!BO$6:BO$37)-MIN('02 (ind)'!BO$6:BO$37))))))</f>
        <v>19.386608368743111</v>
      </c>
      <c r="BP36" s="75">
        <f>IF('02 (ind)'!BP$1="si",100*(('02 (ind)'!BP35-MIN('02 (ind)'!BP$6:BP$37))/(MAX('02 (ind)'!BP$6:BP$37)-MIN('02 (ind)'!BP$6:BP$37))),ABS(-100+(100*(('02 (ind)'!BP35-MIN('02 (ind)'!BP$6:BP$37))/(MAX('02 (ind)'!BP$6:BP$37)-MIN('02 (ind)'!BP$6:BP$37))))))</f>
        <v>10.946162291239231</v>
      </c>
      <c r="BQ36" s="75">
        <f>IF('02 (ind)'!BQ$1="si",100*(('02 (ind)'!BQ35-MIN('02 (ind)'!BQ$6:BQ$37))/(MAX('02 (ind)'!BQ$6:BQ$37)-MIN('02 (ind)'!BQ$6:BQ$37))),ABS(-100+(100*(('02 (ind)'!BQ35-MIN('02 (ind)'!BQ$6:BQ$37))/(MAX('02 (ind)'!BQ$6:BQ$37)-MIN('02 (ind)'!BQ$6:BQ$37))))))</f>
        <v>8.1913249462746975</v>
      </c>
      <c r="BR36" s="75">
        <f>IF('02 (ind)'!BR$1="si",100*(('02 (ind)'!BR35-MIN('02 (ind)'!BR$6:BR$37))/(MAX('02 (ind)'!BR$6:BR$37)-MIN('02 (ind)'!BR$6:BR$37))),ABS(-100+(100*(('02 (ind)'!BR35-MIN('02 (ind)'!BR$6:BR$37))/(MAX('02 (ind)'!BP$6:BP$37)-MIN('02 (ind)'!BR$6:BR$37))))))</f>
        <v>19.577349142729901</v>
      </c>
      <c r="BS36" s="75">
        <f>IF('02 (ind)'!BS$1="si",100*(('02 (ind)'!BS35-MIN('02 (ind)'!BS$6:BS$37))/(MAX('02 (ind)'!BS$6:BS$37)-MIN('02 (ind)'!BS$6:BS$37))),ABS(-100+(100*(('02 (ind)'!BS35-MIN('02 (ind)'!BS$6:BS$37))/(MAX('02 (ind)'!BQ$6:BQ$37)-MIN('02 (ind)'!BS$6:BS$37))))))</f>
        <v>82.603904235211274</v>
      </c>
      <c r="BT36" s="75">
        <f>IF('02 (ind)'!BT$1="si",100*(('02 (ind)'!BT35-MIN('02 (ind)'!BT$6:BT$37))/(MAX('02 (ind)'!BT$6:BT$37)-MIN('02 (ind)'!BT$6:BT$37))),ABS(-100+(100*(('02 (ind)'!BT35-MIN('02 (ind)'!BT$6:BT$37))/(MAX('02 (ind)'!BR$6:BR$37)-MIN('02 (ind)'!BT$6:BT$37))))))</f>
        <v>100</v>
      </c>
      <c r="BU36" s="75">
        <f>IF('02 (ind)'!BU$1="si",100*(('02 (ind)'!BU35-MIN('02 (ind)'!BU$6:BU$37))/(MAX('02 (ind)'!BU$6:BU$37)-MIN('02 (ind)'!BU$6:BU$37))),ABS(-100+(100*(('02 (ind)'!BU35-MIN('02 (ind)'!BU$6:BU$37))/(MAX('02 (ind)'!BU$6:BU$37)-MIN('02 (ind)'!BU$6:BU$37))))))</f>
        <v>100</v>
      </c>
      <c r="BV36" s="75">
        <f>IF('02 (ind)'!BV$1="si",100*(('02 (ind)'!BV35-MIN('02 (ind)'!BV$6:BV$37))/(MAX('02 (ind)'!BV$6:BV$37)-MIN('02 (ind)'!BV$6:BV$37))),ABS(-100+(100*(('02 (ind)'!BV35-MIN('02 (ind)'!BV$6:BV$37))/(MAX('02 (ind)'!BV$6:BV$37)-MIN('02 (ind)'!BV$6:BV$37))))))</f>
        <v>48.15585960737657</v>
      </c>
      <c r="BW36" s="75">
        <f>IF('02 (ind)'!BW$1="si",100*(('02 (ind)'!BW35-MIN('02 (ind)'!BW$6:BW$37))/(MAX('02 (ind)'!BW$6:BW$37)-MIN('02 (ind)'!BW$6:BW$37))),ABS(-100+(100*(('02 (ind)'!BW35-MIN('02 (ind)'!BW$6:BW$37))/(MAX('02 (ind)'!BW$6:BW$37)-MIN('02 (ind)'!BW$6:BW$37))))))</f>
        <v>59.377871111694461</v>
      </c>
      <c r="BX36" s="75">
        <f>IF('02 (ind)'!BX$1="si",100*(('02 (ind)'!BX35-MIN('02 (ind)'!BX$6:BX$37))/(MAX('02 (ind)'!BX$6:BX$37)-MIN('02 (ind)'!BX$6:BX$37))),ABS(-100+(100*(('02 (ind)'!BX35-MIN('02 (ind)'!BX$6:BX$37))/(MAX('02 (ind)'!BX$6:BX$37)-MIN('02 (ind)'!BX$6:BX$37))))))</f>
        <v>21.490692967296383</v>
      </c>
      <c r="BY36" s="75">
        <f>IF('02 (ind)'!BY$1="si",100*(('02 (ind)'!BY35-MIN('02 (ind)'!BY$6:BY$37))/(MAX('02 (ind)'!BY$6:BY$37)-MIN('02 (ind)'!BY$6:BY$37))),ABS(-100+(100*(('02 (ind)'!BY35-MIN('02 (ind)'!BY$6:BY$37))/(MAX('02 (ind)'!BY$6:BY$37)-MIN('02 (ind)'!BY$6:BY$37))))))</f>
        <v>7.6734428245353827</v>
      </c>
      <c r="BZ36" s="75">
        <f>IF('02 (ind)'!BZ$1="si",100*(('02 (ind)'!BZ35-MIN('02 (ind)'!BZ$6:BZ$37))/(MAX('02 (ind)'!BZ$6:BZ$37)-MIN('02 (ind)'!BZ$6:BZ$37))),ABS(-100+(100*(('02 (ind)'!BZ35-MIN('02 (ind)'!BZ$6:BZ$37))/(MAX('02 (ind)'!BZ$6:BZ$37)-MIN('02 (ind)'!BZ$6:BZ$37))))))</f>
        <v>88.97961184985688</v>
      </c>
      <c r="CA36" s="75">
        <f>IF('02 (ind)'!CA$1="si",100*(('02 (ind)'!CA35-MIN('02 (ind)'!CA$6:CA$37))/(MAX('02 (ind)'!CA$6:CA$37)-MIN('02 (ind)'!CA$6:CA$37))),ABS(-100+(100*(('02 (ind)'!CA35-MIN('02 (ind)'!CA$6:CA$37))/(MAX('02 (ind)'!CA$6:CA$37)-MIN('02 (ind)'!CA$6:CA$37))))))</f>
        <v>0</v>
      </c>
      <c r="CB36" s="75">
        <f>IF('02 (ind)'!CB$1="si",100*(('02 (ind)'!CB35-MIN('02 (ind)'!CB$6:CB$37))/(MAX('02 (ind)'!CB$6:CB$37)-MIN('02 (ind)'!CB$6:CB$37))),ABS(-100+(100*(('02 (ind)'!CB35-MIN('02 (ind)'!CB$6:CB$37))/(MAX('02 (ind)'!CB$6:CB$37)-MIN('02 (ind)'!CB$6:CB$37))))))</f>
        <v>72.63513513513513</v>
      </c>
      <c r="CC36" s="75">
        <f>IF('02 (ind)'!CC$1="si",100*(('02 (ind)'!CC35-MIN('02 (ind)'!CC$6:CC$37))/(MAX('02 (ind)'!CC$6:CC$37)-MIN('02 (ind)'!CC$6:CC$37))),ABS(-100+(100*(('02 (ind)'!CC35-MIN('02 (ind)'!CC$6:CC$37))/(MAX('02 (ind)'!CC$6:CC$37)-MIN('02 (ind)'!CC$6:CC$37))))))</f>
        <v>47.051196120849305</v>
      </c>
      <c r="CD36" s="75">
        <f>IF('02 (ind)'!CD$1="si",100*(('02 (ind)'!CD35-MIN('02 (ind)'!CD$6:CD$37))/(MAX('02 (ind)'!CD$6:CD$37)-MIN('02 (ind)'!CD$6:CD$37))),ABS(-100+(100*(('02 (ind)'!CD35-MIN('02 (ind)'!CD$6:CD$37))/(MAX('02 (ind)'!CD$6:CD$37)-MIN('02 (ind)'!CD$6:CD$37))))))</f>
        <v>1.1142759103484132</v>
      </c>
      <c r="CE36" s="75">
        <f>IF('02 (ind)'!CE$1="si",100*(('02 (ind)'!CE35-MIN('02 (ind)'!CE$6:CE$37))/(MAX('02 (ind)'!CE$6:CE$37)-MIN('02 (ind)'!CE$6:CE$37))),ABS(-100+(100*(('02 (ind)'!CE35-MIN('02 (ind)'!CE$6:CE$37))/(MAX('02 (ind)'!CE$6:CE$37)-MIN('02 (ind)'!CE$6:CE$37))))))</f>
        <v>8.6234432286102027</v>
      </c>
      <c r="CF36" s="75">
        <f>IF('02 (ind)'!CF$1="si",100*(('02 (ind)'!CF35-MIN('02 (ind)'!CF$6:CF$37))/(MAX('02 (ind)'!CF$6:CF$37)-MIN('02 (ind)'!CF$6:CF$37))),ABS(-100+(100*(('02 (ind)'!CF35-MIN('02 (ind)'!CF$6:CF$37))/(MAX('02 (ind)'!CF$6:CF$37)-MIN('02 (ind)'!CF$6:CF$37))))))</f>
        <v>5.927921663166976</v>
      </c>
      <c r="CG36" s="75">
        <f>IF('02 (ind)'!CG$1="si",100*(('02 (ind)'!CG35-MIN('02 (ind)'!CG$6:CG$37))/(MAX('02 (ind)'!CG$6:CG$37)-MIN('02 (ind)'!CG$6:CG$37))),ABS(-100+(100*(('02 (ind)'!CG35-MIN('02 (ind)'!CG$6:CG$37))/(MAX('02 (ind)'!CG$6:CG$37)-MIN('02 (ind)'!CG$6:CG$37))))))</f>
        <v>7.4677816621603306</v>
      </c>
      <c r="CH36" s="75">
        <f>IF('02 (ind)'!CH$1="si",100*(('02 (ind)'!CH35-MIN('02 (ind)'!CH$6:CH$37))/(MAX('02 (ind)'!CH$6:CH$37)-MIN('02 (ind)'!CH$6:CH$37))),ABS(-100+(100*(('02 (ind)'!CH35-MIN('02 (ind)'!CH$6:CH$37))/(MAX('02 (ind)'!CH$6:CH$37)-MIN('02 (ind)'!CH$6:CH$37))))))</f>
        <v>16.811916310098297</v>
      </c>
      <c r="CI36" s="75">
        <f>IF('02 (ind)'!CI$1="si",100*(('02 (ind)'!CI35-MIN('02 (ind)'!CI$6:CI$37))/(MAX('02 (ind)'!CI$6:CI$37)-MIN('02 (ind)'!CI$6:CI$37))),ABS(-100+(100*(('02 (ind)'!CI35-MIN('02 (ind)'!CI$6:CI$37))/(MAX('02 (ind)'!CI$6:CI$37)-MIN('02 (ind)'!CI$6:CI$37))))))</f>
        <v>55.777791780202946</v>
      </c>
      <c r="CJ36" s="75">
        <f>IF('02 (ind)'!CJ$1="si",100*(('02 (ind)'!CJ35-MIN('02 (ind)'!CJ$6:CJ$37))/(MAX('02 (ind)'!CJ$6:CJ$37)-MIN('02 (ind)'!CJ$6:CJ$37))),ABS(-100+(100*(('02 (ind)'!CJ35-MIN('02 (ind)'!CJ$6:CJ$37))/(MAX('02 (ind)'!CJ$6:CJ$37)-MIN('02 (ind)'!CJ$6:CJ$37))))))</f>
        <v>33.121265490675476</v>
      </c>
      <c r="CK36" s="75">
        <f>IF('02 (ind)'!CK$1="si",100*(('02 (ind)'!CK35-MIN('02 (ind)'!CK$6:CK$37))/(MAX('02 (ind)'!CK$6:CK$37)-MIN('02 (ind)'!CK$6:CK$37))),ABS(-100+(100*(('02 (ind)'!CK35-MIN('02 (ind)'!CK$6:CK$37))/(MAX('02 (ind)'!CK$6:CK$37)-MIN('02 (ind)'!CK$6:CK$37))))))</f>
        <v>4.8257637237649726</v>
      </c>
      <c r="CL36" s="75">
        <f>IF('02 (ind)'!CL$1="si",100*(('02 (ind)'!CL35-MIN('02 (ind)'!CL$6:CL$37))/(MAX('02 (ind)'!CL$6:CL$37)-MIN('02 (ind)'!CL$6:CL$37))),ABS(-100+(100*(('02 (ind)'!CL35-MIN('02 (ind)'!CL$6:CL$37))/(MAX('02 (ind)'!CL$6:CL$37)-MIN('02 (ind)'!CL$6:CL$37))))))</f>
        <v>1.4619365796637676</v>
      </c>
      <c r="CM36" s="75">
        <f>IF('02 (ind)'!CM$1="si",100*(('02 (ind)'!CM35-MIN('02 (ind)'!CM$6:CM$37))/(MAX('02 (ind)'!CM$6:CM$37)-MIN('02 (ind)'!CM$6:CM$37))),ABS(-100+(100*(('02 (ind)'!CM35-MIN('02 (ind)'!CM$6:CM$37))/(MAX('02 (ind)'!CM$6:CM$37)-MIN('02 (ind)'!CM$6:CM$37))))))</f>
        <v>5.3605722761016112</v>
      </c>
    </row>
    <row r="37" spans="1:91">
      <c r="A37" s="18" t="s">
        <v>438</v>
      </c>
      <c r="B37" s="87">
        <f>IF('02 (ind)'!B$1="si",100*(('02 (ind)'!B36-MIN('02 (ind)'!B$6:B$37))/(MAX('02 (ind)'!B$6:B$37)-MIN('02 (ind)'!B$6:B$37))),ABS(-100+(100*(('02 (ind)'!B36-MIN('02 (ind)'!B$6:B$37))/(MAX('02 (ind)'!B$6:B$37)-MIN('02 (ind)'!B$6:B$37))))))</f>
        <v>3.6064905080883127</v>
      </c>
      <c r="C37" s="87">
        <f>IF('02 (ind)'!C$1="si",100*(('02 (ind)'!C36-MIN('02 (ind)'!C$6:C$37))/(MAX('02 (ind)'!C$6:C$37)-MIN('02 (ind)'!C$6:C$37))),ABS(-100+(100*(('02 (ind)'!C36-MIN('02 (ind)'!C$6:C$37))/(MAX('02 (ind)'!C$6:C$37)-MIN('02 (ind)'!C$6:C$37))))))</f>
        <v>34.088455907238568</v>
      </c>
      <c r="D37" s="87">
        <f>IF('02 (ind)'!D$1="si",100*(('02 (ind)'!D36-MIN('02 (ind)'!D$6:D$37))/(MAX('02 (ind)'!D$6:D$37)-MIN('02 (ind)'!D$6:D$37))),ABS(-100+(100*(('02 (ind)'!D36-MIN('02 (ind)'!D$6:D$37))/(MAX('02 (ind)'!D$6:D$37)-MIN('02 (ind)'!D$6:D$37))))))</f>
        <v>26.36695160544059</v>
      </c>
      <c r="E37" s="87">
        <f>IF('02 (ind)'!E$1="si",100*(('02 (ind)'!E36-MIN('02 (ind)'!E$6:E$37))/(MAX('02 (ind)'!E$6:E$37)-MIN('02 (ind)'!E$6:E$37))),ABS(-100+(100*(('02 (ind)'!E36-MIN('02 (ind)'!E$6:E$37))/(MAX('02 (ind)'!E$6:E$37)-MIN('02 (ind)'!E$6:E$37))))))</f>
        <v>78.082191780821915</v>
      </c>
      <c r="F37" s="87">
        <f>IF('02 (ind)'!F$1="si",100*(('02 (ind)'!F36-MIN('02 (ind)'!F$6:F$37))/(MAX('02 (ind)'!F$6:F$37)-MIN('02 (ind)'!F$6:F$37))),ABS(-100+(100*(('02 (ind)'!F36-MIN('02 (ind)'!F$6:F$37))/(MAX('02 (ind)'!F$6:F$37)-MIN('02 (ind)'!F$6:F$37))))))</f>
        <v>75.886524822695051</v>
      </c>
      <c r="G37" s="87">
        <f>IF('02 (ind)'!G$1="si",100*(('02 (ind)'!G36-MIN('02 (ind)'!G$6:G$37))/(MAX('02 (ind)'!G$6:G$37)-MIN('02 (ind)'!G$6:G$37))),ABS(-100+(100*(('02 (ind)'!G36-MIN('02 (ind)'!G$6:G$37))/(MAX('02 (ind)'!G$6:G$37)-MIN('02 (ind)'!G$6:G$37))))))</f>
        <v>77.593360995850631</v>
      </c>
      <c r="H37" s="87">
        <f>IF('02 (ind)'!H$1="si",100*(('02 (ind)'!H36-MIN('02 (ind)'!H$6:H$37))/(MAX('02 (ind)'!H$6:H$37)-MIN('02 (ind)'!H$6:H$37))),ABS(-100+(100*(('02 (ind)'!H36-MIN('02 (ind)'!H$6:H$37))/(MAX('02 (ind)'!H$6:H$37)-MIN('02 (ind)'!H$6:H$37))))))</f>
        <v>71.816283924843432</v>
      </c>
      <c r="I37" s="87">
        <f>IF('02 (ind)'!I$1="si",100*(('02 (ind)'!I36-MIN('02 (ind)'!I$6:I$37))/(MAX('02 (ind)'!I$6:I$37)-MIN('02 (ind)'!I$6:I$37))),ABS(-100+(100*(('02 (ind)'!I36-MIN('02 (ind)'!I$6:I$37))/(MAX('02 (ind)'!I$6:I$37)-MIN('02 (ind)'!I$6:I$37))))))</f>
        <v>65.28</v>
      </c>
      <c r="J37" s="87">
        <f>IF('02 (ind)'!J$1="si",100*(('02 (ind)'!J36-MIN('02 (ind)'!J$6:J$37))/(MAX('02 (ind)'!J$6:J$37)-MIN('02 (ind)'!J$6:J$37))),ABS(-100+(100*(('02 (ind)'!J36-MIN('02 (ind)'!J$6:J$37))/(MAX('02 (ind)'!J$6:J$37)-MIN('02 (ind)'!J$6:J$37))))))</f>
        <v>98.037974683544306</v>
      </c>
      <c r="K37" s="87">
        <f>IF('02 (ind)'!K$1="si",100*(('02 (ind)'!K36-MIN('02 (ind)'!K$6:K$37))/(MAX('02 (ind)'!K$6:K$37)-MIN('02 (ind)'!K$6:K$37))),ABS(-100+(100*(('02 (ind)'!K36-MIN('02 (ind)'!K$6:K$37))/(MAX('02 (ind)'!K$6:K$37)-MIN('02 (ind)'!K$6:K$37))))))</f>
        <v>38.276103589983649</v>
      </c>
      <c r="L37" s="87">
        <f>IF('02 (ind)'!L$1="si",100*(('02 (ind)'!L36-MIN('02 (ind)'!L$6:L$37))/(MAX('02 (ind)'!L$6:L$37)-MIN('02 (ind)'!L$6:L$37))),ABS(-100+(100*(('02 (ind)'!L36-MIN('02 (ind)'!L$6:L$37))/(MAX('02 (ind)'!L$6:L$37)-MIN('02 (ind)'!L$6:L$37))))))</f>
        <v>97.328604135182516</v>
      </c>
      <c r="M37" s="87">
        <f>IF('02 (ind)'!M$1="si",100*(('02 (ind)'!M36-MIN('02 (ind)'!M$6:M$37))/(MAX('02 (ind)'!M$6:M$37)-MIN('02 (ind)'!M$6:M$37))),ABS(-100+(100*(('02 (ind)'!M36-MIN('02 (ind)'!M$6:M$37))/(MAX('02 (ind)'!M$6:M$37)-MIN('02 (ind)'!M$6:M$37))))))</f>
        <v>1.8484347176476168</v>
      </c>
      <c r="N37" s="87">
        <f>IF('02 (ind)'!N$1="si",100*(('02 (ind)'!N36-MIN('02 (ind)'!N$6:N$37))/(MAX('02 (ind)'!N$6:N$37)-MIN('02 (ind)'!N$6:N$37))),ABS(-100+(100*(('02 (ind)'!N36-MIN('02 (ind)'!N$6:N$37))/(MAX('02 (ind)'!N$6:N$37)-MIN('02 (ind)'!N$6:N$37))))))</f>
        <v>100</v>
      </c>
      <c r="O37" s="87">
        <f>IF('02 (ind)'!O$1="si",100*(('02 (ind)'!O36-MIN('02 (ind)'!O$6:O$37))/(MAX('02 (ind)'!O$6:O$37)-MIN('02 (ind)'!O$6:O$37))),ABS(-100+(100*(('02 (ind)'!O36-MIN('02 (ind)'!O$6:O$37))/(MAX('02 (ind)'!O$6:O$37)-MIN('02 (ind)'!O$6:O$37))))))</f>
        <v>97.826086956521735</v>
      </c>
      <c r="P37" s="87">
        <f>IF('02 (ind)'!P$1="si",100*(('02 (ind)'!P36-MIN('02 (ind)'!P$6:P$37))/(MAX('02 (ind)'!P$6:P$37)-MIN('02 (ind)'!P$6:P$37))),ABS(-100+(100*(('02 (ind)'!P36-MIN('02 (ind)'!P$6:P$37))/(MAX('02 (ind)'!P$6:P$37)-MIN('02 (ind)'!P$6:P$37))))))</f>
        <v>9.1047024416862499</v>
      </c>
      <c r="Q37" s="87">
        <f>IF('02 (ind)'!Q$1="si",100*(('02 (ind)'!Q36-MIN('02 (ind)'!Q$6:Q$37))/(MAX('02 (ind)'!Q$6:Q$37)-MIN('02 (ind)'!Q$6:Q$37))),ABS(-100+(100*(('02 (ind)'!Q36-MIN('02 (ind)'!Q$6:Q$37))/(MAX('02 (ind)'!Q$6:Q$37)-MIN('02 (ind)'!Q$6:Q$37))))))</f>
        <v>18.857078667959883</v>
      </c>
      <c r="R37" s="87">
        <f>IF('02 (ind)'!R$1="si",100*(('02 (ind)'!R36-MIN('02 (ind)'!R$6:R$37))/(MAX('02 (ind)'!R$6:R$37)-MIN('02 (ind)'!R$6:R$37))),ABS(-100+(100*(('02 (ind)'!R36-MIN('02 (ind)'!R$6:R$37))/(MAX('02 (ind)'!R$6:R$37)-MIN('02 (ind)'!R$6:R$37))))))</f>
        <v>4.6700267726700162E-2</v>
      </c>
      <c r="S37" s="75">
        <f>ABS(ABS(('02 (ind)'!S36-((MAX('02 (ind)'!S$6:S$37)+MIN('02 (ind)'!S$6:S$37))/2))/(((MAX('02 (ind)'!S$6:S$37)+MIN('02 (ind)'!S$6:S$37))/2)-MAX('02 (ind)'!S$6:S$37))*100)-100)</f>
        <v>5.200836381525221</v>
      </c>
      <c r="T37" s="75">
        <f>IF('02 (ind)'!T$1="si",100*(('02 (ind)'!T36-MIN('02 (ind)'!T$6:T$37))/(MAX('02 (ind)'!T$6:T$37)-MIN('02 (ind)'!T$6:T$37))),ABS(-100+(100*(('02 (ind)'!T36-MIN('02 (ind)'!T$6:T$37))/(MAX('02 (ind)'!T$6:T$37)-MIN('02 (ind)'!T$6:T$37))))))</f>
        <v>1.0937354556455365</v>
      </c>
      <c r="U37" s="75">
        <f>IF('02 (ind)'!U$1="si",100*(('02 (ind)'!U36-MIN('02 (ind)'!U$6:U$37))/(MAX('02 (ind)'!U$6:U$37)-MIN('02 (ind)'!U$6:U$37))),ABS(-100+(100*(('02 (ind)'!U36-MIN('02 (ind)'!U$6:U$37))/(MAX('02 (ind)'!U$6:U$37)-MIN('02 (ind)'!U$6:U$37))))))</f>
        <v>0</v>
      </c>
      <c r="V37" s="75">
        <f>IF('02 (ind)'!V$1="si",100*(('02 (ind)'!V36-MIN('02 (ind)'!V$6:V$37))/(MAX('02 (ind)'!V$6:V$37)-MIN('02 (ind)'!V$6:V$37))),ABS(-100+(100*(('02 (ind)'!V36-MIN('02 (ind)'!V$6:V$37))/(MAX('02 (ind)'!V$6:V$37)-MIN('02 (ind)'!V$6:V$37))))))</f>
        <v>98.895027624309392</v>
      </c>
      <c r="W37" s="75">
        <f>IF('02 (ind)'!W$1="si",100*(('02 (ind)'!W36-MIN('02 (ind)'!W$6:W$37))/(MAX('02 (ind)'!W$6:W$37)-MIN('02 (ind)'!W$6:W$37))),ABS(-100+(100*(('02 (ind)'!W36-MIN('02 (ind)'!W$6:W$37))/(MAX('02 (ind)'!W$6:W$37)-MIN('02 (ind)'!W$6:W$37))))))</f>
        <v>58.53517459326418</v>
      </c>
      <c r="X37" s="75">
        <f>IF('02 (ind)'!X$1="si",100*(('02 (ind)'!X36-MIN('02 (ind)'!X$6:X$37))/(MAX('02 (ind)'!X$6:X$37)-MIN('02 (ind)'!X$6:X$37))),ABS(-100+(100*(('02 (ind)'!X36-MIN('02 (ind)'!X$6:X$37))/(MAX('02 (ind)'!X$6:X$37)-MIN('02 (ind)'!X$6:X$37))))))</f>
        <v>28.996160551817834</v>
      </c>
      <c r="Y37" s="75">
        <f>IF('02 (ind)'!Y$1="si",100*(('02 (ind)'!Y36-MIN('02 (ind)'!Y$6:Y$37))/(MAX('02 (ind)'!Y$6:Y$37)-MIN('02 (ind)'!Y$6:Y$37))),ABS(-100+(100*(('02 (ind)'!Y36-MIN('02 (ind)'!Y$6:Y$37))/(MAX('02 (ind)'!Y$6:Y$37)-MIN('02 (ind)'!Y$6:Y$37))))))</f>
        <v>57.024719502927894</v>
      </c>
      <c r="Z37" s="75">
        <f>IF('02 (ind)'!Z$1="si",100*(('02 (ind)'!Z36-MIN('02 (ind)'!Z$6:Z$37))/(MAX('02 (ind)'!Z$6:Z$37)-MIN('02 (ind)'!Z$6:Z$37))),ABS(-100+(100*(('02 (ind)'!Z36-MIN('02 (ind)'!Z$6:Z$37))/(MAX('02 (ind)'!Z$6:Z$37)-MIN('02 (ind)'!Z$6:Z$37))))))</f>
        <v>17.922295367177156</v>
      </c>
      <c r="AA37" s="75">
        <f>IF('02 (ind)'!AA$1="si",100*(('02 (ind)'!AA36-MIN('02 (ind)'!AA$6:AA$37))/(MAX('02 (ind)'!AA$6:AA$37)-MIN('02 (ind)'!AA$6:AA$37))),ABS(-100+(100*(('02 (ind)'!AA36-MIN('02 (ind)'!AA$6:AA$37))/(MAX('02 (ind)'!AA$6:AA$37)-MIN('02 (ind)'!AA$6:AA$37))))))</f>
        <v>47.566569917478731</v>
      </c>
      <c r="AB37" s="75">
        <f>IF('02 (ind)'!AB$1="si",100*(('02 (ind)'!AB36-MIN('02 (ind)'!AB$6:AB$37))/(MAX('02 (ind)'!AB$6:AB$37)-MIN('02 (ind)'!AB$6:AB$37))),ABS(-100+(100*(('02 (ind)'!AB36-MIN('02 (ind)'!AB$6:AB$37))/(MAX('02 (ind)'!AB$6:AB$37)-MIN('02 (ind)'!AB$6:AB$37))))))</f>
        <v>32.793164403023482</v>
      </c>
      <c r="AC37" s="75">
        <f>IF('02 (ind)'!AC$1="si",100*(('02 (ind)'!AC36-MIN('02 (ind)'!AC$6:AC$37))/(MAX('02 (ind)'!AC$6:AC$37)-MIN('02 (ind)'!AC$6:AC$37))),ABS(-100+(100*(('02 (ind)'!AC36-MIN('02 (ind)'!AC$6:AC$37))/(MAX('02 (ind)'!AC$6:AC$37)-MIN('02 (ind)'!AC$6:AC$37))))))</f>
        <v>46.50107136240306</v>
      </c>
      <c r="AD37" s="75">
        <f>IF('02 (ind)'!AD$1="si",100*(('02 (ind)'!AD36-MIN('02 (ind)'!AD$6:AD$37))/(MAX('02 (ind)'!AD$6:AD$37)-MIN('02 (ind)'!AD$6:AD$37))),ABS(-100+(100*(('02 (ind)'!AD36-MIN('02 (ind)'!AD$6:AD$37))/(MAX('02 (ind)'!AD$6:AD$37)-MIN('02 (ind)'!AD$6:AD$37))))))</f>
        <v>52.908685613924035</v>
      </c>
      <c r="AE37" s="75">
        <f>IF('02 (ind)'!AE$1="si",100*(('02 (ind)'!AE36-MIN('02 (ind)'!AE$6:AE$37))/(MAX('02 (ind)'!AE$6:AE$37)-MIN('02 (ind)'!AE$6:AE$37))),ABS(-100+(100*(('02 (ind)'!AE36-MIN('02 (ind)'!AE$6:AE$37))/(MAX('02 (ind)'!AE$6:AE$37)-MIN('02 (ind)'!AE$6:AE$37))))))</f>
        <v>57.396780109762261</v>
      </c>
      <c r="AF37" s="75">
        <f>IF('02 (ind)'!AF$1="si",100*(('02 (ind)'!AF36-MIN('02 (ind)'!AF$6:AF$37))/(MAX('02 (ind)'!AF$6:AF$37)-MIN('02 (ind)'!AF$6:AF$37))),ABS(-100+(100*(('02 (ind)'!AF36-MIN('02 (ind)'!AF$6:AF$37))/(MAX('02 (ind)'!AF$6:AF$37)-MIN('02 (ind)'!AF$6:AF$37))))))</f>
        <v>55.191256830601098</v>
      </c>
      <c r="AG37" s="75">
        <f>IF('02 (ind)'!AG$1="si",100*(('02 (ind)'!AG36-MIN('02 (ind)'!AG$6:AG$37))/(MAX('02 (ind)'!AG$6:AG$37)-MIN('02 (ind)'!AG$6:AG$37))),ABS(-100+(100*(('02 (ind)'!AG36-MIN('02 (ind)'!AG$6:AG$37))/(MAX('02 (ind)'!AG$6:AG$37)-MIN('02 (ind)'!AG$6:AG$37))))))</f>
        <v>40.304182509505686</v>
      </c>
      <c r="AH37" s="75">
        <f>IF('02 (ind)'!AH$1="si",100*(('02 (ind)'!AH36-MIN('02 (ind)'!AH$6:AH$37))/(MAX('02 (ind)'!AH$6:AH$37)-MIN('02 (ind)'!AH$6:AH$37))),ABS(-100+(100*(('02 (ind)'!AH36-MIN('02 (ind)'!AH$6:AH$37))/(MAX('02 (ind)'!AH$6:AH$37)-MIN('02 (ind)'!AH$6:AH$37))))))</f>
        <v>30.379746835443029</v>
      </c>
      <c r="AI37" s="75">
        <f>IF('02 (ind)'!AI$1="si",100*(('02 (ind)'!AI36-MIN('02 (ind)'!AI$6:AI$37))/(MAX('02 (ind)'!AI$6:AI$37)-MIN('02 (ind)'!AI$6:AI$37))),ABS(-100+(100*(('02 (ind)'!AI36-MIN('02 (ind)'!AI$6:AI$37))/(MAX('02 (ind)'!AI$6:AI$37)-MIN('02 (ind)'!AI$6:AI$37))))))</f>
        <v>2.6856033742674779</v>
      </c>
      <c r="AJ37" s="75">
        <f>IF('02 (ind)'!AJ$1="si",100*(('02 (ind)'!AJ36-MIN('02 (ind)'!AJ$6:AJ$37))/(MAX('02 (ind)'!AJ$6:AJ$37)-MIN('02 (ind)'!AJ$6:AJ$37))),ABS(-100+(100*(('02 (ind)'!AJ36-MIN('02 (ind)'!AJ$6:AJ$37))/(MAX('02 (ind)'!AJ$6:AJ$37)-MIN('02 (ind)'!AJ$6:AJ$37))))))</f>
        <v>62.048331415420051</v>
      </c>
      <c r="AK37" s="75">
        <f>IF('02 (ind)'!AK$1="si",100*(('02 (ind)'!AK36-MIN('02 (ind)'!AK$6:AK$37))/(MAX('02 (ind)'!AK$6:AK$37)-MIN('02 (ind)'!AK$6:AK$37))),ABS(-100+(100*(('02 (ind)'!AK36-MIN('02 (ind)'!AK$6:AK$37))/(MAX('02 (ind)'!AK$6:AK$37)-MIN('02 (ind)'!AK$6:AK$37))))))</f>
        <v>7.1790983659835241</v>
      </c>
      <c r="AL37" s="75">
        <f>IF('02 (ind)'!AL$1="si",100*(('02 (ind)'!AL36-MIN('02 (ind)'!AL$6:AL$37))/(MAX('02 (ind)'!AL$6:AL$37)-MIN('02 (ind)'!AL$6:AL$37))),ABS(-100+(100*(('02 (ind)'!AL36-MIN('02 (ind)'!AL$6:AL$37))/(MAX('02 (ind)'!AL$6:AL$37)-MIN('02 (ind)'!AL$6:AL$37))))))</f>
        <v>85.641411240627974</v>
      </c>
      <c r="AM37" s="75">
        <f>IF('02 (ind)'!AM$1="si",100*(('02 (ind)'!AM36-MIN('02 (ind)'!AM$6:AM$37))/(MAX('02 (ind)'!AM$6:AM$37)-MIN('02 (ind)'!AM$6:AM$37))),ABS(-100+(100*(('02 (ind)'!AM36-MIN('02 (ind)'!AM$6:AM$37))/(MAX('02 (ind)'!AM$6:AM$37)-MIN('02 (ind)'!AM$6:AM$37))))))</f>
        <v>96.384527133041232</v>
      </c>
      <c r="AN37" s="75">
        <f>IF('02 (ind)'!AN$1="si",100*(('02 (ind)'!AN36-MIN('02 (ind)'!AN$6:AN$37))/(MAX('02 (ind)'!AN$6:AN$37)-MIN('02 (ind)'!AN$6:AN$37))),ABS(-100+(100*(('02 (ind)'!AN36-MIN('02 (ind)'!AN$6:AN$37))/(MAX('02 (ind)'!AN$6:AN$37)-MIN('02 (ind)'!AN$6:AN$37))))))</f>
        <v>57.214004788938041</v>
      </c>
      <c r="AO37" s="75">
        <f>IF('02 (ind)'!AO$1="si",100*(('02 (ind)'!AO36-MIN('02 (ind)'!AO$6:AO$37))/(MAX('02 (ind)'!AO$6:AO$37)-MIN('02 (ind)'!AO$6:AO$37))),ABS(-100+(100*(('02 (ind)'!AO36-MIN('02 (ind)'!AO$6:AO$37))/(MAX('02 (ind)'!AO$6:AO$37)-MIN('02 (ind)'!AO$6:AO$37))))))</f>
        <v>45.407817699374462</v>
      </c>
      <c r="AP37" s="75">
        <f>IF('02 (ind)'!AP$1="si",100*(('02 (ind)'!AP36-MIN('02 (ind)'!AP$6:AP$37))/(MAX('02 (ind)'!AP$6:AP$37)-MIN('02 (ind)'!AP$6:AP$37))),ABS(-100+(100*(('02 (ind)'!AP36-MIN('02 (ind)'!AP$6:AP$37))/(MAX('02 (ind)'!AP$6:AP$37)-MIN('02 (ind)'!AP$6:AP$37))))))</f>
        <v>88.117255370306822</v>
      </c>
      <c r="AQ37" s="75">
        <f>IF('02 (ind)'!AQ$1="si",100*(('02 (ind)'!AQ36-MIN('02 (ind)'!AQ$6:AQ$37))/(MAX('02 (ind)'!AQ$6:AQ$37)-MIN('02 (ind)'!AQ$6:AQ$37))),ABS(-100+(100*(('02 (ind)'!AQ36-MIN('02 (ind)'!AQ$6:AQ$37))/(MAX('02 (ind)'!AQ$6:AQ$37)-MIN('02 (ind)'!AQ$6:AQ$37))))))</f>
        <v>5.4183135151621169</v>
      </c>
      <c r="AR37" s="75">
        <f>IF('02 (ind)'!AR$1="si",100*(('02 (ind)'!AR36-MIN('02 (ind)'!AR$6:AR$37))/(MAX('02 (ind)'!AR$6:AR$37)-MIN('02 (ind)'!AR$6:AR$37))),ABS(-100+(100*(('02 (ind)'!AR36-MIN('02 (ind)'!AR$6:AR$37))/(MAX('02 (ind)'!AR$6:AR$37)-MIN('02 (ind)'!AR$6:AR$37))))))</f>
        <v>100</v>
      </c>
      <c r="AS37" s="75">
        <f>IF('02 (ind)'!AS$1="si",100*(('02 (ind)'!AS36-MIN('02 (ind)'!AS$6:AS$37))/(MAX('02 (ind)'!AS$6:AS$37)-MIN('02 (ind)'!AS$6:AS$37))),ABS(-100+(100*(('02 (ind)'!AS36-MIN('02 (ind)'!AS$6:AS$37))/(MAX('02 (ind)'!AS$6:AS$37)-MIN('02 (ind)'!AS$6:AS$37))))))</f>
        <v>72.600325171723156</v>
      </c>
      <c r="AT37" s="75">
        <f>IF('02 (ind)'!AT$1="si",100*(('02 (ind)'!AT36-MIN('02 (ind)'!AT$6:AT$37))/(MAX('02 (ind)'!AT$6:AT$37)-MIN('02 (ind)'!AT$6:AT$37))),ABS(-100+(100*(('02 (ind)'!AT36-MIN('02 (ind)'!AT$6:AT$37))/(MAX('02 (ind)'!AT$6:AT$37)-MIN('02 (ind)'!AT$6:AT$37))))))</f>
        <v>0</v>
      </c>
      <c r="AU37" s="75">
        <f>IF('02 (ind)'!AU$1="si",100*(('02 (ind)'!AU36-MIN('02 (ind)'!AU$6:AU$37))/(MAX('02 (ind)'!AU$6:AU$37)-MIN('02 (ind)'!AU$6:AU$37))),ABS(-100+(100*(('02 (ind)'!AU36-MIN('02 (ind)'!AU$6:AU$37))/(MAX('02 (ind)'!AU$6:AU$37)-MIN('02 (ind)'!AU$6:AU$37))))))</f>
        <v>97.553516819571868</v>
      </c>
      <c r="AV37" s="75">
        <f>IF('02 (ind)'!AV$1="si",100*(('02 (ind)'!AV36-MIN('02 (ind)'!AV$6:AV$37))/(MAX('02 (ind)'!AV$6:AV$37)-MIN('02 (ind)'!AV$6:AV$37))),ABS(-100+(100*(('02 (ind)'!AV36-MIN('02 (ind)'!AV$6:AV$37))/(MAX('02 (ind)'!AV$6:AV$37)-MIN('02 (ind)'!AV$6:AV$37))))))</f>
        <v>73.136915077989599</v>
      </c>
      <c r="AW37" s="75">
        <f>IF('02 (ind)'!AW$1="si",100*(('02 (ind)'!AW36-MIN('02 (ind)'!AW$6:AW$37))/(MAX('02 (ind)'!AW$6:AW$37)-MIN('02 (ind)'!AW$6:AW$37))),ABS(-100+(100*(('02 (ind)'!AW36-MIN('02 (ind)'!AW$6:AW$37))/(MAX('02 (ind)'!AW$6:AW$37)-MIN('02 (ind)'!AW$6:AW$37))))))</f>
        <v>41.213063763608091</v>
      </c>
      <c r="AX37" s="75">
        <f>IF('02 (ind)'!AX$1="si",100*(('02 (ind)'!AX36-MIN('02 (ind)'!AX$6:AX$37))/(MAX('02 (ind)'!AX$6:AX$37)-MIN('02 (ind)'!AX$6:AX$37))),ABS(-100+(100*(('02 (ind)'!AX36-MIN('02 (ind)'!AX$6:AX$37))/(MAX('02 (ind)'!AX$6:AX$37)-MIN('02 (ind)'!AX$6:AX$37))))))</f>
        <v>0</v>
      </c>
      <c r="AY37" s="75">
        <f>IF('02 (ind)'!AY$1="si",100*(('02 (ind)'!AY36-MIN('02 (ind)'!AY$6:AY$37))/(MAX('02 (ind)'!AY$6:AY$37)-MIN('02 (ind)'!AY$6:AY$37))),ABS(-100+(100*(('02 (ind)'!AY36-MIN('02 (ind)'!AY$6:AY$37))/(MAX('02 (ind)'!AY$6:AY$37)-MIN('02 (ind)'!AY$6:AY$37))))))</f>
        <v>28.306374881065675</v>
      </c>
      <c r="AZ37" s="75">
        <f>IF('02 (ind)'!AZ$1="si",100*(('02 (ind)'!AZ36-MIN('02 (ind)'!AZ$6:AZ$37))/(MAX('02 (ind)'!AZ$6:AZ$37)-MIN('02 (ind)'!AZ$6:AZ$37))),ABS(-100+(100*(('02 (ind)'!AZ36-MIN('02 (ind)'!AZ$6:AZ$37))/(MAX('02 (ind)'!AZ$6:AZ$37)-MIN('02 (ind)'!AZ$6:AZ$37))))))</f>
        <v>7.8076677878215488</v>
      </c>
      <c r="BA37" s="75">
        <f>IF('02 (ind)'!BA$1="si",100*(('02 (ind)'!BA36-MIN('02 (ind)'!BA$6:BA$37))/(MAX('02 (ind)'!BA$6:BA$37)-MIN('02 (ind)'!BA$6:BA$37))),ABS(-100+(100*(('02 (ind)'!BA36-MIN('02 (ind)'!BA$6:BA$37))/(MAX('02 (ind)'!BA$6:BA$37)-MIN('02 (ind)'!BA$6:BA$37))))))</f>
        <v>24.335997672048588</v>
      </c>
      <c r="BB37" s="75">
        <f>IF('02 (ind)'!BB$1="si",100*(('02 (ind)'!BB36-MIN('02 (ind)'!BB$6:BB$37))/(MAX('02 (ind)'!BB$6:BB$37)-MIN('02 (ind)'!BB$6:BB$37))),ABS(-100+(100*(('02 (ind)'!BB36-MIN('02 (ind)'!BB$6:BB$37))/(MAX('02 (ind)'!BB$6:BB$37)-MIN('02 (ind)'!BB$6:BB$37))))))</f>
        <v>3.0521315519477299</v>
      </c>
      <c r="BC37" s="75">
        <f>IF('02 (ind)'!BC$1="si",100*(('02 (ind)'!BC36-MIN('02 (ind)'!BC$6:BC$37))/(MAX('02 (ind)'!BC$6:BC$37)-MIN('02 (ind)'!BC$6:BC$37))),ABS(-100+(100*(('02 (ind)'!BC36-MIN('02 (ind)'!BC$6:BC$37))/(MAX('02 (ind)'!BC$6:BC$37)-MIN('02 (ind)'!BC$6:BC$37))))))</f>
        <v>26.575570451650481</v>
      </c>
      <c r="BD37" s="75">
        <f>IF('02 (ind)'!BD$1="si",100*(('02 (ind)'!BD36-MIN('02 (ind)'!BD$6:BD$37))/(MAX('02 (ind)'!BD$6:BD$37)-MIN('02 (ind)'!BD$6:BD$37))),ABS(-100+(100*(('02 (ind)'!BD36-MIN('02 (ind)'!BD$6:BD$37))/(MAX('02 (ind)'!BD$6:BD$37)-MIN('02 (ind)'!BD$6:BD$37))))))</f>
        <v>50.8158846235468</v>
      </c>
      <c r="BE37" s="75">
        <f>IF('02 (ind)'!BE$1="si",100*(('02 (ind)'!BE36-MIN('02 (ind)'!BE$6:BE$37))/(MAX('02 (ind)'!BE$6:BE$37)-MIN('02 (ind)'!BE$6:BE$37))),ABS(-100+(100*(('02 (ind)'!BE36-MIN('02 (ind)'!BE$6:BE$37))/(MAX('02 (ind)'!BE$6:BE$37)-MIN('02 (ind)'!BE$6:BE$37))))))</f>
        <v>4.1505791505791496</v>
      </c>
      <c r="BF37" s="75">
        <f>IF('02 (ind)'!BF$1="si",100*(('02 (ind)'!BF36-MIN('02 (ind)'!BF$6:BF$37))/(MAX('02 (ind)'!BF$6:BF$37)-MIN('02 (ind)'!BF$6:BF$37))),ABS(-100+(100*(('02 (ind)'!BF36-MIN('02 (ind)'!BF$6:BF$37))/(MAX('02 (ind)'!BF$6:BF$37)-MIN('02 (ind)'!BF$6:BF$37))))))</f>
        <v>29.047856223087571</v>
      </c>
      <c r="BG37" s="75">
        <f>IF('02 (ind)'!BG$1="si",100*(('02 (ind)'!BG36-MIN('02 (ind)'!BG$6:BG$37))/(MAX('02 (ind)'!BG$6:BG$37)-MIN('02 (ind)'!BG$6:BG$37))),ABS(-100+(100*(('02 (ind)'!BG36-MIN('02 (ind)'!BG$6:BG$37))/(MAX('02 (ind)'!BG$6:BG$37)-MIN('02 (ind)'!BG$6:BG$37))))))</f>
        <v>32.298570538783075</v>
      </c>
      <c r="BH37" s="75">
        <f>IF('02 (ind)'!BH$1="si",100*(('02 (ind)'!BH36-MIN('02 (ind)'!BH$6:BH$37))/(MAX('02 (ind)'!BH$6:BH$37)-MIN('02 (ind)'!BH$6:BH$37))),ABS(-100+(100*(('02 (ind)'!BH36-MIN('02 (ind)'!BH$6:BH$37))/(MAX('02 (ind)'!BH$6:BH$37)-MIN('02 (ind)'!BH$6:BH$37))))))</f>
        <v>7.7531697717011054</v>
      </c>
      <c r="BI37" s="75">
        <f>IF('02 (ind)'!BI$1="si",100*(('02 (ind)'!BI36-MIN('02 (ind)'!BI$6:BI$37))/(MAX('02 (ind)'!BI$6:BI$37)-MIN('02 (ind)'!BI$6:BI$37))),ABS(-100+(100*(('02 (ind)'!BI36-MIN('02 (ind)'!BI$6:BI$37))/(MAX('02 (ind)'!BI$6:BI$37)-MIN('02 (ind)'!BI$6:BI$37))))))</f>
        <v>98.57929440292034</v>
      </c>
      <c r="BJ37" s="75">
        <f>IF('02 (ind)'!BJ$1="si",100*(('02 (ind)'!BJ36-MIN('02 (ind)'!BJ$6:BJ$37))/(MAX('02 (ind)'!BJ$6:BJ$37)-MIN('02 (ind)'!BJ$6:BJ$37))),ABS(-100+(100*(('02 (ind)'!BJ36-MIN('02 (ind)'!BJ$6:BJ$37))/(MAX('02 (ind)'!BJ$6:BJ$37)-MIN('02 (ind)'!BJ$6:BJ$37))))))</f>
        <v>6.2675856909806038</v>
      </c>
      <c r="BK37" s="75">
        <f>IF('02 (ind)'!BK$1="si",100*(('02 (ind)'!BK36-MIN('02 (ind)'!BK$6:BK$37))/(MAX('02 (ind)'!BK$6:BK$37)-MIN('02 (ind)'!BK$6:BK$37))),ABS(-100+(100*(('02 (ind)'!BK36-MIN('02 (ind)'!BK$6:BK$37))/(MAX('02 (ind)'!BK$6:BK$37)-MIN('02 (ind)'!BK$6:BK$37))))))</f>
        <v>10.325359523291507</v>
      </c>
      <c r="BL37" s="75">
        <f>IF('02 (ind)'!BL$1="si",100*(('02 (ind)'!BL36-MIN('02 (ind)'!BL$6:BL$37))/(MAX('02 (ind)'!BL$6:BL$37)-MIN('02 (ind)'!BL$6:BL$37))),ABS(-100+(100*(('02 (ind)'!BL36-MIN('02 (ind)'!BL$6:BL$37))/(MAX('02 (ind)'!BL$6:BL$37)-MIN('02 (ind)'!BL$6:BL$37))))))</f>
        <v>14.049586776859504</v>
      </c>
      <c r="BM37" s="75">
        <f>IF('02 (ind)'!BM$1="si",100*(('02 (ind)'!BM36-MIN('02 (ind)'!BM$6:BM$37))/(MAX('02 (ind)'!BM$6:BM$37)-MIN('02 (ind)'!BM$6:BM$37))),ABS(-100+(100*(('02 (ind)'!BM36-MIN('02 (ind)'!BM$6:BM$37))/(MAX('02 (ind)'!BM$6:BM$37)-MIN('02 (ind)'!BM$6:BM$37))))))</f>
        <v>30.351260965622441</v>
      </c>
      <c r="BN37" s="75">
        <f>IF('02 (ind)'!BN$1="si",100*(('02 (ind)'!BN36-MIN('02 (ind)'!BN$6:BN$37))/(MAX('02 (ind)'!BN$6:BN$37)-MIN('02 (ind)'!BN$6:BN$37))),ABS(-100+(100*(('02 (ind)'!BN36-MIN('02 (ind)'!BN$6:BN$37))/(MAX('02 (ind)'!BN$6:BN$37)-MIN('02 (ind)'!BN$6:BN$37))))))</f>
        <v>19.255191264705044</v>
      </c>
      <c r="BO37" s="75">
        <f>IF('02 (ind)'!BO$1="si",100*(('02 (ind)'!BO36-MIN('02 (ind)'!BO$6:BO$37))/(MAX('02 (ind)'!BO$6:BO$37)-MIN('02 (ind)'!BO$6:BO$37))),ABS(-100+(100*(('02 (ind)'!BO36-MIN('02 (ind)'!BO$6:BO$37))/(MAX('02 (ind)'!BO$6:BO$37)-MIN('02 (ind)'!BO$6:BO$37))))))</f>
        <v>47.303262496948769</v>
      </c>
      <c r="BP37" s="75">
        <f>IF('02 (ind)'!BP$1="si",100*(('02 (ind)'!BP36-MIN('02 (ind)'!BP$6:BP$37))/(MAX('02 (ind)'!BP$6:BP$37)-MIN('02 (ind)'!BP$6:BP$37))),ABS(-100+(100*(('02 (ind)'!BP36-MIN('02 (ind)'!BP$6:BP$37))/(MAX('02 (ind)'!BP$6:BP$37)-MIN('02 (ind)'!BP$6:BP$37))))))</f>
        <v>25.869118640644707</v>
      </c>
      <c r="BQ37" s="75">
        <f>IF('02 (ind)'!BQ$1="si",100*(('02 (ind)'!BQ36-MIN('02 (ind)'!BQ$6:BQ$37))/(MAX('02 (ind)'!BQ$6:BQ$37)-MIN('02 (ind)'!BQ$6:BQ$37))),ABS(-100+(100*(('02 (ind)'!BQ36-MIN('02 (ind)'!BQ$6:BQ$37))/(MAX('02 (ind)'!BQ$6:BQ$37)-MIN('02 (ind)'!BQ$6:BQ$37))))))</f>
        <v>12.245446555615297</v>
      </c>
      <c r="BR37" s="75">
        <f>IF('02 (ind)'!BR$1="si",100*(('02 (ind)'!BR36-MIN('02 (ind)'!BR$6:BR$37))/(MAX('02 (ind)'!BR$6:BR$37)-MIN('02 (ind)'!BR$6:BR$37))),ABS(-100+(100*(('02 (ind)'!BR36-MIN('02 (ind)'!BR$6:BR$37))/(MAX('02 (ind)'!BP$6:BP$37)-MIN('02 (ind)'!BR$6:BR$37))))))</f>
        <v>14.184164755110784</v>
      </c>
      <c r="BS37" s="75">
        <f>IF('02 (ind)'!BS$1="si",100*(('02 (ind)'!BS36-MIN('02 (ind)'!BS$6:BS$37))/(MAX('02 (ind)'!BS$6:BS$37)-MIN('02 (ind)'!BS$6:BS$37))),ABS(-100+(100*(('02 (ind)'!BS36-MIN('02 (ind)'!BS$6:BS$37))/(MAX('02 (ind)'!BQ$6:BQ$37)-MIN('02 (ind)'!BS$6:BS$37))))))</f>
        <v>64.058949803438054</v>
      </c>
      <c r="BT37" s="75">
        <f>IF('02 (ind)'!BT$1="si",100*(('02 (ind)'!BT36-MIN('02 (ind)'!BT$6:BT$37))/(MAX('02 (ind)'!BT$6:BT$37)-MIN('02 (ind)'!BT$6:BT$37))),ABS(-100+(100*(('02 (ind)'!BT36-MIN('02 (ind)'!BT$6:BT$37))/(MAX('02 (ind)'!BR$6:BR$37)-MIN('02 (ind)'!BT$6:BT$37))))))</f>
        <v>92.248807499999998</v>
      </c>
      <c r="BU37" s="75">
        <f>IF('02 (ind)'!BU$1="si",100*(('02 (ind)'!BU36-MIN('02 (ind)'!BU$6:BU$37))/(MAX('02 (ind)'!BU$6:BU$37)-MIN('02 (ind)'!BU$6:BU$37))),ABS(-100+(100*(('02 (ind)'!BU36-MIN('02 (ind)'!BU$6:BU$37))/(MAX('02 (ind)'!BU$6:BU$37)-MIN('02 (ind)'!BU$6:BU$37))))))</f>
        <v>41.944335554684443</v>
      </c>
      <c r="BV37" s="75">
        <f>IF('02 (ind)'!BV$1="si",100*(('02 (ind)'!BV36-MIN('02 (ind)'!BV$6:BV$37))/(MAX('02 (ind)'!BV$6:BV$37)-MIN('02 (ind)'!BV$6:BV$37))),ABS(-100+(100*(('02 (ind)'!BV36-MIN('02 (ind)'!BV$6:BV$37))/(MAX('02 (ind)'!BV$6:BV$37)-MIN('02 (ind)'!BV$6:BV$37))))))</f>
        <v>60.053539559785854</v>
      </c>
      <c r="BW37" s="75">
        <f>IF('02 (ind)'!BW$1="si",100*(('02 (ind)'!BW36-MIN('02 (ind)'!BW$6:BW$37))/(MAX('02 (ind)'!BW$6:BW$37)-MIN('02 (ind)'!BW$6:BW$37))),ABS(-100+(100*(('02 (ind)'!BW36-MIN('02 (ind)'!BW$6:BW$37))/(MAX('02 (ind)'!BW$6:BW$37)-MIN('02 (ind)'!BW$6:BW$37))))))</f>
        <v>71.872949205932528</v>
      </c>
      <c r="BX37" s="75">
        <f>IF('02 (ind)'!BX$1="si",100*(('02 (ind)'!BX36-MIN('02 (ind)'!BX$6:BX$37))/(MAX('02 (ind)'!BX$6:BX$37)-MIN('02 (ind)'!BX$6:BX$37))),ABS(-100+(100*(('02 (ind)'!BX36-MIN('02 (ind)'!BX$6:BX$37))/(MAX('02 (ind)'!BX$6:BX$37)-MIN('02 (ind)'!BX$6:BX$37))))))</f>
        <v>7.0237061638115108</v>
      </c>
      <c r="BY37" s="75">
        <f>IF('02 (ind)'!BY$1="si",100*(('02 (ind)'!BY36-MIN('02 (ind)'!BY$6:BY$37))/(MAX('02 (ind)'!BY$6:BY$37)-MIN('02 (ind)'!BY$6:BY$37))),ABS(-100+(100*(('02 (ind)'!BY36-MIN('02 (ind)'!BY$6:BY$37))/(MAX('02 (ind)'!BY$6:BY$37)-MIN('02 (ind)'!BY$6:BY$37))))))</f>
        <v>0</v>
      </c>
      <c r="BZ37" s="75">
        <f>IF('02 (ind)'!BZ$1="si",100*(('02 (ind)'!BZ36-MIN('02 (ind)'!BZ$6:BZ$37))/(MAX('02 (ind)'!BZ$6:BZ$37)-MIN('02 (ind)'!BZ$6:BZ$37))),ABS(-100+(100*(('02 (ind)'!BZ36-MIN('02 (ind)'!BZ$6:BZ$37))/(MAX('02 (ind)'!BZ$6:BZ$37)-MIN('02 (ind)'!BZ$6:BZ$37))))))</f>
        <v>96.988919412736351</v>
      </c>
      <c r="CA37" s="75">
        <f>IF('02 (ind)'!CA$1="si",100*(('02 (ind)'!CA36-MIN('02 (ind)'!CA$6:CA$37))/(MAX('02 (ind)'!CA$6:CA$37)-MIN('02 (ind)'!CA$6:CA$37))),ABS(-100+(100*(('02 (ind)'!CA36-MIN('02 (ind)'!CA$6:CA$37))/(MAX('02 (ind)'!CA$6:CA$37)-MIN('02 (ind)'!CA$6:CA$37))))))</f>
        <v>0</v>
      </c>
      <c r="CB37" s="75">
        <f>IF('02 (ind)'!CB$1="si",100*(('02 (ind)'!CB36-MIN('02 (ind)'!CB$6:CB$37))/(MAX('02 (ind)'!CB$6:CB$37)-MIN('02 (ind)'!CB$6:CB$37))),ABS(-100+(100*(('02 (ind)'!CB36-MIN('02 (ind)'!CB$6:CB$37))/(MAX('02 (ind)'!CB$6:CB$37)-MIN('02 (ind)'!CB$6:CB$37))))))</f>
        <v>81.756756756756758</v>
      </c>
      <c r="CC37" s="75">
        <f>IF('02 (ind)'!CC$1="si",100*(('02 (ind)'!CC36-MIN('02 (ind)'!CC$6:CC$37))/(MAX('02 (ind)'!CC$6:CC$37)-MIN('02 (ind)'!CC$6:CC$37))),ABS(-100+(100*(('02 (ind)'!CC36-MIN('02 (ind)'!CC$6:CC$37))/(MAX('02 (ind)'!CC$6:CC$37)-MIN('02 (ind)'!CC$6:CC$37))))))</f>
        <v>52.358774768597819</v>
      </c>
      <c r="CD37" s="75">
        <f>IF('02 (ind)'!CD$1="si",100*(('02 (ind)'!CD36-MIN('02 (ind)'!CD$6:CD$37))/(MAX('02 (ind)'!CD$6:CD$37)-MIN('02 (ind)'!CD$6:CD$37))),ABS(-100+(100*(('02 (ind)'!CD36-MIN('02 (ind)'!CD$6:CD$37))/(MAX('02 (ind)'!CD$6:CD$37)-MIN('02 (ind)'!CD$6:CD$37))))))</f>
        <v>3.9373844506223845</v>
      </c>
      <c r="CE37" s="75">
        <f>IF('02 (ind)'!CE$1="si",100*(('02 (ind)'!CE36-MIN('02 (ind)'!CE$6:CE$37))/(MAX('02 (ind)'!CE$6:CE$37)-MIN('02 (ind)'!CE$6:CE$37))),ABS(-100+(100*(('02 (ind)'!CE36-MIN('02 (ind)'!CE$6:CE$37))/(MAX('02 (ind)'!CE$6:CE$37)-MIN('02 (ind)'!CE$6:CE$37))))))</f>
        <v>9.8602545790417295</v>
      </c>
      <c r="CF37" s="75">
        <f>IF('02 (ind)'!CF$1="si",100*(('02 (ind)'!CF36-MIN('02 (ind)'!CF$6:CF$37))/(MAX('02 (ind)'!CF$6:CF$37)-MIN('02 (ind)'!CF$6:CF$37))),ABS(-100+(100*(('02 (ind)'!CF36-MIN('02 (ind)'!CF$6:CF$37))/(MAX('02 (ind)'!CF$6:CF$37)-MIN('02 (ind)'!CF$6:CF$37))))))</f>
        <v>8.2564722374341102</v>
      </c>
      <c r="CG37" s="75">
        <f>IF('02 (ind)'!CG$1="si",100*(('02 (ind)'!CG36-MIN('02 (ind)'!CG$6:CG$37))/(MAX('02 (ind)'!CG$6:CG$37)-MIN('02 (ind)'!CG$6:CG$37))),ABS(-100+(100*(('02 (ind)'!CG36-MIN('02 (ind)'!CG$6:CG$37))/(MAX('02 (ind)'!CG$6:CG$37)-MIN('02 (ind)'!CG$6:CG$37))))))</f>
        <v>4.2992017424141462</v>
      </c>
      <c r="CH37" s="75">
        <f>IF('02 (ind)'!CH$1="si",100*(('02 (ind)'!CH36-MIN('02 (ind)'!CH$6:CH$37))/(MAX('02 (ind)'!CH$6:CH$37)-MIN('02 (ind)'!CH$6:CH$37))),ABS(-100+(100*(('02 (ind)'!CH36-MIN('02 (ind)'!CH$6:CH$37))/(MAX('02 (ind)'!CH$6:CH$37)-MIN('02 (ind)'!CH$6:CH$37))))))</f>
        <v>48.856087428746015</v>
      </c>
      <c r="CI37" s="75">
        <f>IF('02 (ind)'!CI$1="si",100*(('02 (ind)'!CI36-MIN('02 (ind)'!CI$6:CI$37))/(MAX('02 (ind)'!CI$6:CI$37)-MIN('02 (ind)'!CI$6:CI$37))),ABS(-100+(100*(('02 (ind)'!CI36-MIN('02 (ind)'!CI$6:CI$37))/(MAX('02 (ind)'!CI$6:CI$37)-MIN('02 (ind)'!CI$6:CI$37))))))</f>
        <v>16.799138100969596</v>
      </c>
      <c r="CJ37" s="75">
        <f>IF('02 (ind)'!CJ$1="si",100*(('02 (ind)'!CJ36-MIN('02 (ind)'!CJ$6:CJ$37))/(MAX('02 (ind)'!CJ$6:CJ$37)-MIN('02 (ind)'!CJ$6:CJ$37))),ABS(-100+(100*(('02 (ind)'!CJ36-MIN('02 (ind)'!CJ$6:CJ$37))/(MAX('02 (ind)'!CJ$6:CJ$37)-MIN('02 (ind)'!CJ$6:CJ$37))))))</f>
        <v>62.031091264697857</v>
      </c>
      <c r="CK37" s="75">
        <f>IF('02 (ind)'!CK$1="si",100*(('02 (ind)'!CK36-MIN('02 (ind)'!CK$6:CK$37))/(MAX('02 (ind)'!CK$6:CK$37)-MIN('02 (ind)'!CK$6:CK$37))),ABS(-100+(100*(('02 (ind)'!CK36-MIN('02 (ind)'!CK$6:CK$37))/(MAX('02 (ind)'!CK$6:CK$37)-MIN('02 (ind)'!CK$6:CK$37))))))</f>
        <v>12.318706231262651</v>
      </c>
      <c r="CL37" s="75">
        <f>IF('02 (ind)'!CL$1="si",100*(('02 (ind)'!CL36-MIN('02 (ind)'!CL$6:CL$37))/(MAX('02 (ind)'!CL$6:CL$37)-MIN('02 (ind)'!CL$6:CL$37))),ABS(-100+(100*(('02 (ind)'!CL36-MIN('02 (ind)'!CL$6:CL$37))/(MAX('02 (ind)'!CL$6:CL$37)-MIN('02 (ind)'!CL$6:CL$37))))))</f>
        <v>3.1323257949097481</v>
      </c>
      <c r="CM37" s="75">
        <f>IF('02 (ind)'!CM$1="si",100*(('02 (ind)'!CM36-MIN('02 (ind)'!CM$6:CM$37))/(MAX('02 (ind)'!CM$6:CM$37)-MIN('02 (ind)'!CM$6:CM$37))),ABS(-100+(100*(('02 (ind)'!CM36-MIN('02 (ind)'!CM$6:CM$37))/(MAX('02 (ind)'!CM$6:CM$37)-MIN('02 (ind)'!CM$6:CM$37))))))</f>
        <v>20.021042957019759</v>
      </c>
    </row>
    <row r="38" spans="1:91">
      <c r="A38" s="18" t="s">
        <v>439</v>
      </c>
      <c r="B38" s="87">
        <f>IF('02 (ind)'!B$1="si",100*(('02 (ind)'!B37-MIN('02 (ind)'!B$6:B$37))/(MAX('02 (ind)'!B$6:B$37)-MIN('02 (ind)'!B$6:B$37))),ABS(-100+(100*(('02 (ind)'!B37-MIN('02 (ind)'!B$6:B$37))/(MAX('02 (ind)'!B$6:B$37)-MIN('02 (ind)'!B$6:B$37))))))</f>
        <v>0.65170465686053425</v>
      </c>
      <c r="C38" s="87">
        <f>IF('02 (ind)'!C$1="si",100*(('02 (ind)'!C37-MIN('02 (ind)'!C$6:C$37))/(MAX('02 (ind)'!C$6:C$37)-MIN('02 (ind)'!C$6:C$37))),ABS(-100+(100*(('02 (ind)'!C37-MIN('02 (ind)'!C$6:C$37))/(MAX('02 (ind)'!C$6:C$37)-MIN('02 (ind)'!C$6:C$37))))))</f>
        <v>33.076492115585779</v>
      </c>
      <c r="D38" s="87">
        <f>IF('02 (ind)'!D$1="si",100*(('02 (ind)'!D37-MIN('02 (ind)'!D$6:D$37))/(MAX('02 (ind)'!D$6:D$37)-MIN('02 (ind)'!D$6:D$37))),ABS(-100+(100*(('02 (ind)'!D37-MIN('02 (ind)'!D$6:D$37))/(MAX('02 (ind)'!D$6:D$37)-MIN('02 (ind)'!D$6:D$37))))))</f>
        <v>78.821163052322504</v>
      </c>
      <c r="E38" s="87">
        <f>IF('02 (ind)'!E$1="si",100*(('02 (ind)'!E37-MIN('02 (ind)'!E$6:E$37))/(MAX('02 (ind)'!E$6:E$37)-MIN('02 (ind)'!E$6:E$37))),ABS(-100+(100*(('02 (ind)'!E37-MIN('02 (ind)'!E$6:E$37))/(MAX('02 (ind)'!E$6:E$37)-MIN('02 (ind)'!E$6:E$37))))))</f>
        <v>61.643835616438359</v>
      </c>
      <c r="F38" s="87">
        <f>IF('02 (ind)'!F$1="si",100*(('02 (ind)'!F37-MIN('02 (ind)'!F$6:F$37))/(MAX('02 (ind)'!F$6:F$37)-MIN('02 (ind)'!F$6:F$37))),ABS(-100+(100*(('02 (ind)'!F37-MIN('02 (ind)'!F$6:F$37))/(MAX('02 (ind)'!F$6:F$37)-MIN('02 (ind)'!F$6:F$37))))))</f>
        <v>93.617021276595764</v>
      </c>
      <c r="G38" s="87">
        <f>IF('02 (ind)'!G$1="si",100*(('02 (ind)'!G37-MIN('02 (ind)'!G$6:G$37))/(MAX('02 (ind)'!G$6:G$37)-MIN('02 (ind)'!G$6:G$37))),ABS(-100+(100*(('02 (ind)'!G37-MIN('02 (ind)'!G$6:G$37))/(MAX('02 (ind)'!G$6:G$37)-MIN('02 (ind)'!G$6:G$37))))))</f>
        <v>91.701244813278038</v>
      </c>
      <c r="H38" s="87">
        <f>IF('02 (ind)'!H$1="si",100*(('02 (ind)'!H37-MIN('02 (ind)'!H$6:H$37))/(MAX('02 (ind)'!H$6:H$37)-MIN('02 (ind)'!H$6:H$37))),ABS(-100+(100*(('02 (ind)'!H37-MIN('02 (ind)'!H$6:H$37))/(MAX('02 (ind)'!H$6:H$37)-MIN('02 (ind)'!H$6:H$37))))))</f>
        <v>78.28810020876827</v>
      </c>
      <c r="I38" s="87">
        <f>IF('02 (ind)'!I$1="si",100*(('02 (ind)'!I37-MIN('02 (ind)'!I$6:I$37))/(MAX('02 (ind)'!I$6:I$37)-MIN('02 (ind)'!I$6:I$37))),ABS(-100+(100*(('02 (ind)'!I37-MIN('02 (ind)'!I$6:I$37))/(MAX('02 (ind)'!I$6:I$37)-MIN('02 (ind)'!I$6:I$37))))))</f>
        <v>61.600000000000009</v>
      </c>
      <c r="J38" s="87">
        <f>IF('02 (ind)'!J$1="si",100*(('02 (ind)'!J37-MIN('02 (ind)'!J$6:J$37))/(MAX('02 (ind)'!J$6:J$37)-MIN('02 (ind)'!J$6:J$37))),ABS(-100+(100*(('02 (ind)'!J37-MIN('02 (ind)'!J$6:J$37))/(MAX('02 (ind)'!J$6:J$37)-MIN('02 (ind)'!J$6:J$37))))))</f>
        <v>93.924050632911388</v>
      </c>
      <c r="K38" s="87">
        <f>IF('02 (ind)'!K$1="si",100*(('02 (ind)'!K37-MIN('02 (ind)'!K$6:K$37))/(MAX('02 (ind)'!K$6:K$37)-MIN('02 (ind)'!K$6:K$37))),ABS(-100+(100*(('02 (ind)'!K37-MIN('02 (ind)'!K$6:K$37))/(MAX('02 (ind)'!K$6:K$37)-MIN('02 (ind)'!K$6:K$37))))))</f>
        <v>19.122097691275666</v>
      </c>
      <c r="L38" s="87">
        <f>IF('02 (ind)'!L$1="si",100*(('02 (ind)'!L37-MIN('02 (ind)'!L$6:L$37))/(MAX('02 (ind)'!L$6:L$37)-MIN('02 (ind)'!L$6:L$37))),ABS(-100+(100*(('02 (ind)'!L37-MIN('02 (ind)'!L$6:L$37))/(MAX('02 (ind)'!L$6:L$37)-MIN('02 (ind)'!L$6:L$37))))))</f>
        <v>72.17194521898719</v>
      </c>
      <c r="M38" s="87">
        <f>IF('02 (ind)'!M$1="si",100*(('02 (ind)'!M37-MIN('02 (ind)'!M$6:M$37))/(MAX('02 (ind)'!M$6:M$37)-MIN('02 (ind)'!M$6:M$37))),ABS(-100+(100*(('02 (ind)'!M37-MIN('02 (ind)'!M$6:M$37))/(MAX('02 (ind)'!M$6:M$37)-MIN('02 (ind)'!M$6:M$37))))))</f>
        <v>2.5686173627194484</v>
      </c>
      <c r="N38" s="87">
        <f>IF('02 (ind)'!N$1="si",100*(('02 (ind)'!N37-MIN('02 (ind)'!N$6:N$37))/(MAX('02 (ind)'!N$6:N$37)-MIN('02 (ind)'!N$6:N$37))),ABS(-100+(100*(('02 (ind)'!N37-MIN('02 (ind)'!N$6:N$37))/(MAX('02 (ind)'!N$6:N$37)-MIN('02 (ind)'!N$6:N$37))))))</f>
        <v>61.763716724126027</v>
      </c>
      <c r="O38" s="87">
        <f>IF('02 (ind)'!O$1="si",100*(('02 (ind)'!O37-MIN('02 (ind)'!O$6:O$37))/(MAX('02 (ind)'!O$6:O$37)-MIN('02 (ind)'!O$6:O$37))),ABS(-100+(100*(('02 (ind)'!O37-MIN('02 (ind)'!O$6:O$37))/(MAX('02 (ind)'!O$6:O$37)-MIN('02 (ind)'!O$6:O$37))))))</f>
        <v>96.739130434782609</v>
      </c>
      <c r="P38" s="87">
        <f>IF('02 (ind)'!P$1="si",100*(('02 (ind)'!P37-MIN('02 (ind)'!P$6:P$37))/(MAX('02 (ind)'!P$6:P$37)-MIN('02 (ind)'!P$6:P$37))),ABS(-100+(100*(('02 (ind)'!P37-MIN('02 (ind)'!P$6:P$37))/(MAX('02 (ind)'!P$6:P$37)-MIN('02 (ind)'!P$6:P$37))))))</f>
        <v>1.0251846422896548E-2</v>
      </c>
      <c r="Q38" s="87">
        <f>IF('02 (ind)'!Q$1="si",100*(('02 (ind)'!Q37-MIN('02 (ind)'!Q$6:Q$37))/(MAX('02 (ind)'!Q$6:Q$37)-MIN('02 (ind)'!Q$6:Q$37))),ABS(-100+(100*(('02 (ind)'!Q37-MIN('02 (ind)'!Q$6:Q$37))/(MAX('02 (ind)'!Q$6:Q$37)-MIN('02 (ind)'!Q$6:Q$37))))))</f>
        <v>23.617933927212956</v>
      </c>
      <c r="R38" s="87">
        <f>IF('02 (ind)'!R$1="si",100*(('02 (ind)'!R37-MIN('02 (ind)'!R$6:R$37))/(MAX('02 (ind)'!R$6:R$37)-MIN('02 (ind)'!R$6:R$37))),ABS(-100+(100*(('02 (ind)'!R37-MIN('02 (ind)'!R$6:R$37))/(MAX('02 (ind)'!R$6:R$37)-MIN('02 (ind)'!R$6:R$37))))))</f>
        <v>0.3220611361339431</v>
      </c>
      <c r="S38" s="75">
        <f>ABS(ABS(('02 (ind)'!S37-((MAX('02 (ind)'!S$6:S$37)+MIN('02 (ind)'!S$6:S$37))/2))/(((MAX('02 (ind)'!S$6:S$37)+MIN('02 (ind)'!S$6:S$37))/2)-MAX('02 (ind)'!S$6:S$37))*100)-100)</f>
        <v>70.378982607426209</v>
      </c>
      <c r="T38" s="75">
        <f>IF('02 (ind)'!T$1="si",100*(('02 (ind)'!T37-MIN('02 (ind)'!T$6:T$37))/(MAX('02 (ind)'!T$6:T$37)-MIN('02 (ind)'!T$6:T$37))),ABS(-100+(100*(('02 (ind)'!T37-MIN('02 (ind)'!T$6:T$37))/(MAX('02 (ind)'!T$6:T$37)-MIN('02 (ind)'!T$6:T$37))))))</f>
        <v>1.3392441589872475</v>
      </c>
      <c r="U38" s="75">
        <f>IF('02 (ind)'!U$1="si",100*(('02 (ind)'!U37-MIN('02 (ind)'!U$6:U$37))/(MAX('02 (ind)'!U$6:U$37)-MIN('02 (ind)'!U$6:U$37))),ABS(-100+(100*(('02 (ind)'!U37-MIN('02 (ind)'!U$6:U$37))/(MAX('02 (ind)'!U$6:U$37)-MIN('02 (ind)'!U$6:U$37))))))</f>
        <v>50</v>
      </c>
      <c r="V38" s="75">
        <f>IF('02 (ind)'!V$1="si",100*(('02 (ind)'!V37-MIN('02 (ind)'!V$6:V$37))/(MAX('02 (ind)'!V$6:V$37)-MIN('02 (ind)'!V$6:V$37))),ABS(-100+(100*(('02 (ind)'!V37-MIN('02 (ind)'!V$6:V$37))/(MAX('02 (ind)'!V$6:V$37)-MIN('02 (ind)'!V$6:V$37))))))</f>
        <v>97.237569060773481</v>
      </c>
      <c r="W38" s="75">
        <f>IF('02 (ind)'!W$1="si",100*(('02 (ind)'!W37-MIN('02 (ind)'!W$6:W$37))/(MAX('02 (ind)'!W$6:W$37)-MIN('02 (ind)'!W$6:W$37))),ABS(-100+(100*(('02 (ind)'!W37-MIN('02 (ind)'!W$6:W$37))/(MAX('02 (ind)'!W$6:W$37)-MIN('02 (ind)'!W$6:W$37))))))</f>
        <v>20.125618003870066</v>
      </c>
      <c r="X38" s="75">
        <f>IF('02 (ind)'!X$1="si",100*(('02 (ind)'!X37-MIN('02 (ind)'!X$6:X$37))/(MAX('02 (ind)'!X$6:X$37)-MIN('02 (ind)'!X$6:X$37))),ABS(-100+(100*(('02 (ind)'!X37-MIN('02 (ind)'!X$6:X$37))/(MAX('02 (ind)'!X$6:X$37)-MIN('02 (ind)'!X$6:X$37))))))</f>
        <v>51.400366531087847</v>
      </c>
      <c r="Y38" s="75">
        <f>IF('02 (ind)'!Y$1="si",100*(('02 (ind)'!Y37-MIN('02 (ind)'!Y$6:Y$37))/(MAX('02 (ind)'!Y$6:Y$37)-MIN('02 (ind)'!Y$6:Y$37))),ABS(-100+(100*(('02 (ind)'!Y37-MIN('02 (ind)'!Y$6:Y$37))/(MAX('02 (ind)'!Y$6:Y$37)-MIN('02 (ind)'!Y$6:Y$37))))))</f>
        <v>41.199171546496196</v>
      </c>
      <c r="Z38" s="75">
        <f>IF('02 (ind)'!Z$1="si",100*(('02 (ind)'!Z37-MIN('02 (ind)'!Z$6:Z$37))/(MAX('02 (ind)'!Z$6:Z$37)-MIN('02 (ind)'!Z$6:Z$37))),ABS(-100+(100*(('02 (ind)'!Z37-MIN('02 (ind)'!Z$6:Z$37))/(MAX('02 (ind)'!Z$6:Z$37)-MIN('02 (ind)'!Z$6:Z$37))))))</f>
        <v>48.967590293166062</v>
      </c>
      <c r="AA38" s="75">
        <f>IF('02 (ind)'!AA$1="si",100*(('02 (ind)'!AA37-MIN('02 (ind)'!AA$6:AA$37))/(MAX('02 (ind)'!AA$6:AA$37)-MIN('02 (ind)'!AA$6:AA$37))),ABS(-100+(100*(('02 (ind)'!AA37-MIN('02 (ind)'!AA$6:AA$37))/(MAX('02 (ind)'!AA$6:AA$37)-MIN('02 (ind)'!AA$6:AA$37))))))</f>
        <v>43.901002748832759</v>
      </c>
      <c r="AB38" s="75">
        <f>IF('02 (ind)'!AB$1="si",100*(('02 (ind)'!AB37-MIN('02 (ind)'!AB$6:AB$37))/(MAX('02 (ind)'!AB$6:AB$37)-MIN('02 (ind)'!AB$6:AB$37))),ABS(-100+(100*(('02 (ind)'!AB37-MIN('02 (ind)'!AB$6:AB$37))/(MAX('02 (ind)'!AB$6:AB$37)-MIN('02 (ind)'!AB$6:AB$37))))))</f>
        <v>20.735507573538801</v>
      </c>
      <c r="AC38" s="75">
        <f>IF('02 (ind)'!AC$1="si",100*(('02 (ind)'!AC37-MIN('02 (ind)'!AC$6:AC$37))/(MAX('02 (ind)'!AC$6:AC$37)-MIN('02 (ind)'!AC$6:AC$37))),ABS(-100+(100*(('02 (ind)'!AC37-MIN('02 (ind)'!AC$6:AC$37))/(MAX('02 (ind)'!AC$6:AC$37)-MIN('02 (ind)'!AC$6:AC$37))))))</f>
        <v>65.69571496311309</v>
      </c>
      <c r="AD38" s="75">
        <f>IF('02 (ind)'!AD$1="si",100*(('02 (ind)'!AD37-MIN('02 (ind)'!AD$6:AD$37))/(MAX('02 (ind)'!AD$6:AD$37)-MIN('02 (ind)'!AD$6:AD$37))),ABS(-100+(100*(('02 (ind)'!AD37-MIN('02 (ind)'!AD$6:AD$37))/(MAX('02 (ind)'!AD$6:AD$37)-MIN('02 (ind)'!AD$6:AD$37))))))</f>
        <v>28.51612590719494</v>
      </c>
      <c r="AE38" s="75">
        <f>IF('02 (ind)'!AE$1="si",100*(('02 (ind)'!AE37-MIN('02 (ind)'!AE$6:AE$37))/(MAX('02 (ind)'!AE$6:AE$37)-MIN('02 (ind)'!AE$6:AE$37))),ABS(-100+(100*(('02 (ind)'!AE37-MIN('02 (ind)'!AE$6:AE$37))/(MAX('02 (ind)'!AE$6:AE$37)-MIN('02 (ind)'!AE$6:AE$37))))))</f>
        <v>35.800120100125042</v>
      </c>
      <c r="AF38" s="75">
        <f>IF('02 (ind)'!AF$1="si",100*(('02 (ind)'!AF37-MIN('02 (ind)'!AF$6:AF$37))/(MAX('02 (ind)'!AF$6:AF$37)-MIN('02 (ind)'!AF$6:AF$37))),ABS(-100+(100*(('02 (ind)'!AF37-MIN('02 (ind)'!AF$6:AF$37))/(MAX('02 (ind)'!AF$6:AF$37)-MIN('02 (ind)'!AF$6:AF$37))))))</f>
        <v>75.409836065573771</v>
      </c>
      <c r="AG38" s="75">
        <f>IF('02 (ind)'!AG$1="si",100*(('02 (ind)'!AG37-MIN('02 (ind)'!AG$6:AG$37))/(MAX('02 (ind)'!AG$6:AG$37)-MIN('02 (ind)'!AG$6:AG$37))),ABS(-100+(100*(('02 (ind)'!AG37-MIN('02 (ind)'!AG$6:AG$37))/(MAX('02 (ind)'!AG$6:AG$37)-MIN('02 (ind)'!AG$6:AG$37))))))</f>
        <v>20.152091254752843</v>
      </c>
      <c r="AH38" s="75">
        <f>IF('02 (ind)'!AH$1="si",100*(('02 (ind)'!AH37-MIN('02 (ind)'!AH$6:AH$37))/(MAX('02 (ind)'!AH$6:AH$37)-MIN('02 (ind)'!AH$6:AH$37))),ABS(-100+(100*(('02 (ind)'!AH37-MIN('02 (ind)'!AH$6:AH$37))/(MAX('02 (ind)'!AH$6:AH$37)-MIN('02 (ind)'!AH$6:AH$37))))))</f>
        <v>42.405063291139243</v>
      </c>
      <c r="AI38" s="75">
        <f>IF('02 (ind)'!AI$1="si",100*(('02 (ind)'!AI37-MIN('02 (ind)'!AI$6:AI$37))/(MAX('02 (ind)'!AI$6:AI$37)-MIN('02 (ind)'!AI$6:AI$37))),ABS(-100+(100*(('02 (ind)'!AI37-MIN('02 (ind)'!AI$6:AI$37))/(MAX('02 (ind)'!AI$6:AI$37)-MIN('02 (ind)'!AI$6:AI$37))))))</f>
        <v>0.44511216453286556</v>
      </c>
      <c r="AJ38" s="75">
        <f>IF('02 (ind)'!AJ$1="si",100*(('02 (ind)'!AJ37-MIN('02 (ind)'!AJ$6:AJ$37))/(MAX('02 (ind)'!AJ$6:AJ$37)-MIN('02 (ind)'!AJ$6:AJ$37))),ABS(-100+(100*(('02 (ind)'!AJ37-MIN('02 (ind)'!AJ$6:AJ$37))/(MAX('02 (ind)'!AJ$6:AJ$37)-MIN('02 (ind)'!AJ$6:AJ$37))))))</f>
        <v>78.365937859608721</v>
      </c>
      <c r="AK38" s="75">
        <f>IF('02 (ind)'!AK$1="si",100*(('02 (ind)'!AK37-MIN('02 (ind)'!AK$6:AK$37))/(MAX('02 (ind)'!AK$6:AK$37)-MIN('02 (ind)'!AK$6:AK$37))),ABS(-100+(100*(('02 (ind)'!AK37-MIN('02 (ind)'!AK$6:AK$37))/(MAX('02 (ind)'!AK$6:AK$37)-MIN('02 (ind)'!AK$6:AK$37))))))</f>
        <v>82.084057598138912</v>
      </c>
      <c r="AL38" s="75">
        <f>IF('02 (ind)'!AL$1="si",100*(('02 (ind)'!AL37-MIN('02 (ind)'!AL$6:AL$37))/(MAX('02 (ind)'!AL$6:AL$37)-MIN('02 (ind)'!AL$6:AL$37))),ABS(-100+(100*(('02 (ind)'!AL37-MIN('02 (ind)'!AL$6:AL$37))/(MAX('02 (ind)'!AL$6:AL$37)-MIN('02 (ind)'!AL$6:AL$37))))))</f>
        <v>96.381913471306234</v>
      </c>
      <c r="AM38" s="75">
        <f>IF('02 (ind)'!AM$1="si",100*(('02 (ind)'!AM37-MIN('02 (ind)'!AM$6:AM$37))/(MAX('02 (ind)'!AM$6:AM$37)-MIN('02 (ind)'!AM$6:AM$37))),ABS(-100+(100*(('02 (ind)'!AM37-MIN('02 (ind)'!AM$6:AM$37))/(MAX('02 (ind)'!AM$6:AM$37)-MIN('02 (ind)'!AM$6:AM$37))))))</f>
        <v>97.624459750688885</v>
      </c>
      <c r="AN38" s="75">
        <f>IF('02 (ind)'!AN$1="si",100*(('02 (ind)'!AN37-MIN('02 (ind)'!AN$6:AN$37))/(MAX('02 (ind)'!AN$6:AN$37)-MIN('02 (ind)'!AN$6:AN$37))),ABS(-100+(100*(('02 (ind)'!AN37-MIN('02 (ind)'!AN$6:AN$37))/(MAX('02 (ind)'!AN$6:AN$37)-MIN('02 (ind)'!AN$6:AN$37))))))</f>
        <v>26.945060381294766</v>
      </c>
      <c r="AO38" s="75">
        <f>IF('02 (ind)'!AO$1="si",100*(('02 (ind)'!AO37-MIN('02 (ind)'!AO$6:AO$37))/(MAX('02 (ind)'!AO$6:AO$37)-MIN('02 (ind)'!AO$6:AO$37))),ABS(-100+(100*(('02 (ind)'!AO37-MIN('02 (ind)'!AO$6:AO$37))/(MAX('02 (ind)'!AO$6:AO$37)-MIN('02 (ind)'!AO$6:AO$37))))))</f>
        <v>100</v>
      </c>
      <c r="AP38" s="75">
        <f>IF('02 (ind)'!AP$1="si",100*(('02 (ind)'!AP37-MIN('02 (ind)'!AP$6:AP$37))/(MAX('02 (ind)'!AP$6:AP$37)-MIN('02 (ind)'!AP$6:AP$37))),ABS(-100+(100*(('02 (ind)'!AP37-MIN('02 (ind)'!AP$6:AP$37))/(MAX('02 (ind)'!AP$6:AP$37)-MIN('02 (ind)'!AP$6:AP$37))))))</f>
        <v>95.16663579993137</v>
      </c>
      <c r="AQ38" s="75">
        <f>IF('02 (ind)'!AQ$1="si",100*(('02 (ind)'!AQ37-MIN('02 (ind)'!AQ$6:AQ$37))/(MAX('02 (ind)'!AQ$6:AQ$37)-MIN('02 (ind)'!AQ$6:AQ$37))),ABS(-100+(100*(('02 (ind)'!AQ37-MIN('02 (ind)'!AQ$6:AQ$37))/(MAX('02 (ind)'!AQ$6:AQ$37)-MIN('02 (ind)'!AQ$6:AQ$37))))))</f>
        <v>1.4748999675974388</v>
      </c>
      <c r="AR38" s="75">
        <f>IF('02 (ind)'!AR$1="si",100*(('02 (ind)'!AR37-MIN('02 (ind)'!AR$6:AR$37))/(MAX('02 (ind)'!AR$6:AR$37)-MIN('02 (ind)'!AR$6:AR$37))),ABS(-100+(100*(('02 (ind)'!AR37-MIN('02 (ind)'!AR$6:AR$37))/(MAX('02 (ind)'!AR$6:AR$37)-MIN('02 (ind)'!AR$6:AR$37))))))</f>
        <v>0</v>
      </c>
      <c r="AS38" s="75">
        <f>IF('02 (ind)'!AS$1="si",100*(('02 (ind)'!AS37-MIN('02 (ind)'!AS$6:AS$37))/(MAX('02 (ind)'!AS$6:AS$37)-MIN('02 (ind)'!AS$6:AS$37))),ABS(-100+(100*(('02 (ind)'!AS37-MIN('02 (ind)'!AS$6:AS$37))/(MAX('02 (ind)'!AS$6:AS$37)-MIN('02 (ind)'!AS$6:AS$37))))))</f>
        <v>75.346610409719844</v>
      </c>
      <c r="AT38" s="75">
        <f>IF('02 (ind)'!AT$1="si",100*(('02 (ind)'!AT37-MIN('02 (ind)'!AT$6:AT$37))/(MAX('02 (ind)'!AT$6:AT$37)-MIN('02 (ind)'!AT$6:AT$37))),ABS(-100+(100*(('02 (ind)'!AT37-MIN('02 (ind)'!AT$6:AT$37))/(MAX('02 (ind)'!AT$6:AT$37)-MIN('02 (ind)'!AT$6:AT$37))))))</f>
        <v>0</v>
      </c>
      <c r="AU38" s="75">
        <f>IF('02 (ind)'!AU$1="si",100*(('02 (ind)'!AU37-MIN('02 (ind)'!AU$6:AU$37))/(MAX('02 (ind)'!AU$6:AU$37)-MIN('02 (ind)'!AU$6:AU$37))),ABS(-100+(100*(('02 (ind)'!AU37-MIN('02 (ind)'!AU$6:AU$37))/(MAX('02 (ind)'!AU$6:AU$37)-MIN('02 (ind)'!AU$6:AU$37))))))</f>
        <v>77.370030581039757</v>
      </c>
      <c r="AV38" s="75">
        <f>IF('02 (ind)'!AV$1="si",100*(('02 (ind)'!AV37-MIN('02 (ind)'!AV$6:AV$37))/(MAX('02 (ind)'!AV$6:AV$37)-MIN('02 (ind)'!AV$6:AV$37))),ABS(-100+(100*(('02 (ind)'!AV37-MIN('02 (ind)'!AV$6:AV$37))/(MAX('02 (ind)'!AV$6:AV$37)-MIN('02 (ind)'!AV$6:AV$37))))))</f>
        <v>89.601386481802422</v>
      </c>
      <c r="AW38" s="75">
        <f>IF('02 (ind)'!AW$1="si",100*(('02 (ind)'!AW37-MIN('02 (ind)'!AW$6:AW$37))/(MAX('02 (ind)'!AW$6:AW$37)-MIN('02 (ind)'!AW$6:AW$37))),ABS(-100+(100*(('02 (ind)'!AW37-MIN('02 (ind)'!AW$6:AW$37))/(MAX('02 (ind)'!AW$6:AW$37)-MIN('02 (ind)'!AW$6:AW$37))))))</f>
        <v>41.16122343182996</v>
      </c>
      <c r="AX38" s="75">
        <f>IF('02 (ind)'!AX$1="si",100*(('02 (ind)'!AX37-MIN('02 (ind)'!AX$6:AX$37))/(MAX('02 (ind)'!AX$6:AX$37)-MIN('02 (ind)'!AX$6:AX$37))),ABS(-100+(100*(('02 (ind)'!AX37-MIN('02 (ind)'!AX$6:AX$37))/(MAX('02 (ind)'!AX$6:AX$37)-MIN('02 (ind)'!AX$6:AX$37))))))</f>
        <v>10.399725281039231</v>
      </c>
      <c r="AY38" s="75">
        <f>IF('02 (ind)'!AY$1="si",100*(('02 (ind)'!AY37-MIN('02 (ind)'!AY$6:AY$37))/(MAX('02 (ind)'!AY$6:AY$37)-MIN('02 (ind)'!AY$6:AY$37))),ABS(-100+(100*(('02 (ind)'!AY37-MIN('02 (ind)'!AY$6:AY$37))/(MAX('02 (ind)'!AY$6:AY$37)-MIN('02 (ind)'!AY$6:AY$37))))))</f>
        <v>35.77545195052334</v>
      </c>
      <c r="AZ38" s="75">
        <f>IF('02 (ind)'!AZ$1="si",100*(('02 (ind)'!AZ37-MIN('02 (ind)'!AZ$6:AZ$37))/(MAX('02 (ind)'!AZ$6:AZ$37)-MIN('02 (ind)'!AZ$6:AZ$37))),ABS(-100+(100*(('02 (ind)'!AZ37-MIN('02 (ind)'!AZ$6:AZ$37))/(MAX('02 (ind)'!AZ$6:AZ$37)-MIN('02 (ind)'!AZ$6:AZ$37))))))</f>
        <v>4.2763467197276768</v>
      </c>
      <c r="BA38" s="75">
        <f>IF('02 (ind)'!BA$1="si",100*(('02 (ind)'!BA37-MIN('02 (ind)'!BA$6:BA$37))/(MAX('02 (ind)'!BA$6:BA$37)-MIN('02 (ind)'!BA$6:BA$37))),ABS(-100+(100*(('02 (ind)'!BA37-MIN('02 (ind)'!BA$6:BA$37))/(MAX('02 (ind)'!BA$6:BA$37)-MIN('02 (ind)'!BA$6:BA$37))))))</f>
        <v>18.891258449761843</v>
      </c>
      <c r="BB38" s="75">
        <f>IF('02 (ind)'!BB$1="si",100*(('02 (ind)'!BB37-MIN('02 (ind)'!BB$6:BB$37))/(MAX('02 (ind)'!BB$6:BB$37)-MIN('02 (ind)'!BB$6:BB$37))),ABS(-100+(100*(('02 (ind)'!BB37-MIN('02 (ind)'!BB$6:BB$37))/(MAX('02 (ind)'!BB$6:BB$37)-MIN('02 (ind)'!BB$6:BB$37))))))</f>
        <v>4.81897359592186</v>
      </c>
      <c r="BC38" s="75">
        <f>IF('02 (ind)'!BC$1="si",100*(('02 (ind)'!BC37-MIN('02 (ind)'!BC$6:BC$37))/(MAX('02 (ind)'!BC$6:BC$37)-MIN('02 (ind)'!BC$6:BC$37))),ABS(-100+(100*(('02 (ind)'!BC37-MIN('02 (ind)'!BC$6:BC$37))/(MAX('02 (ind)'!BC$6:BC$37)-MIN('02 (ind)'!BC$6:BC$37))))))</f>
        <v>46.43892821046505</v>
      </c>
      <c r="BD38" s="75">
        <f>IF('02 (ind)'!BD$1="si",100*(('02 (ind)'!BD37-MIN('02 (ind)'!BD$6:BD$37))/(MAX('02 (ind)'!BD$6:BD$37)-MIN('02 (ind)'!BD$6:BD$37))),ABS(-100+(100*(('02 (ind)'!BD37-MIN('02 (ind)'!BD$6:BD$37))/(MAX('02 (ind)'!BD$6:BD$37)-MIN('02 (ind)'!BD$6:BD$37))))))</f>
        <v>35.747474051731594</v>
      </c>
      <c r="BE38" s="75">
        <f>IF('02 (ind)'!BE$1="si",100*(('02 (ind)'!BE37-MIN('02 (ind)'!BE$6:BE$37))/(MAX('02 (ind)'!BE$6:BE$37)-MIN('02 (ind)'!BE$6:BE$37))),ABS(-100+(100*(('02 (ind)'!BE37-MIN('02 (ind)'!BE$6:BE$37))/(MAX('02 (ind)'!BE$6:BE$37)-MIN('02 (ind)'!BE$6:BE$37))))))</f>
        <v>6.756756756756757</v>
      </c>
      <c r="BF38" s="75">
        <f>IF('02 (ind)'!BF$1="si",100*(('02 (ind)'!BF37-MIN('02 (ind)'!BF$6:BF$37))/(MAX('02 (ind)'!BF$6:BF$37)-MIN('02 (ind)'!BF$6:BF$37))),ABS(-100+(100*(('02 (ind)'!BF37-MIN('02 (ind)'!BF$6:BF$37))/(MAX('02 (ind)'!BF$6:BF$37)-MIN('02 (ind)'!BF$6:BF$37))))))</f>
        <v>12.376513412780575</v>
      </c>
      <c r="BG38" s="75">
        <f>IF('02 (ind)'!BG$1="si",100*(('02 (ind)'!BG37-MIN('02 (ind)'!BG$6:BG$37))/(MAX('02 (ind)'!BG$6:BG$37)-MIN('02 (ind)'!BG$6:BG$37))),ABS(-100+(100*(('02 (ind)'!BG37-MIN('02 (ind)'!BG$6:BG$37))/(MAX('02 (ind)'!BG$6:BG$37)-MIN('02 (ind)'!BG$6:BG$37))))))</f>
        <v>33.837942621151946</v>
      </c>
      <c r="BH38" s="75">
        <f>IF('02 (ind)'!BH$1="si",100*(('02 (ind)'!BH37-MIN('02 (ind)'!BH$6:BH$37))/(MAX('02 (ind)'!BH$6:BH$37)-MIN('02 (ind)'!BH$6:BH$37))),ABS(-100+(100*(('02 (ind)'!BH37-MIN('02 (ind)'!BH$6:BH$37))/(MAX('02 (ind)'!BH$6:BH$37)-MIN('02 (ind)'!BH$6:BH$37))))))</f>
        <v>6.1641947220292685</v>
      </c>
      <c r="BI38" s="75">
        <f>IF('02 (ind)'!BI$1="si",100*(('02 (ind)'!BI37-MIN('02 (ind)'!BI$6:BI$37))/(MAX('02 (ind)'!BI$6:BI$37)-MIN('02 (ind)'!BI$6:BI$37))),ABS(-100+(100*(('02 (ind)'!BI37-MIN('02 (ind)'!BI$6:BI$37))/(MAX('02 (ind)'!BI$6:BI$37)-MIN('02 (ind)'!BI$6:BI$37))))))</f>
        <v>99.978438932727073</v>
      </c>
      <c r="BJ38" s="75">
        <f>IF('02 (ind)'!BJ$1="si",100*(('02 (ind)'!BJ37-MIN('02 (ind)'!BJ$6:BJ$37))/(MAX('02 (ind)'!BJ$6:BJ$37)-MIN('02 (ind)'!BJ$6:BJ$37))),ABS(-100+(100*(('02 (ind)'!BJ37-MIN('02 (ind)'!BJ$6:BJ$37))/(MAX('02 (ind)'!BJ$6:BJ$37)-MIN('02 (ind)'!BJ$6:BJ$37))))))</f>
        <v>2.3304018918558294E-3</v>
      </c>
      <c r="BK38" s="75">
        <f>IF('02 (ind)'!BK$1="si",100*(('02 (ind)'!BK37-MIN('02 (ind)'!BK$6:BK$37))/(MAX('02 (ind)'!BK$6:BK$37)-MIN('02 (ind)'!BK$6:BK$37))),ABS(-100+(100*(('02 (ind)'!BK37-MIN('02 (ind)'!BK$6:BK$37))/(MAX('02 (ind)'!BK$6:BK$37)-MIN('02 (ind)'!BK$6:BK$37))))))</f>
        <v>5.5870339358035297</v>
      </c>
      <c r="BL38" s="75">
        <f>IF('02 (ind)'!BL$1="si",100*(('02 (ind)'!BL37-MIN('02 (ind)'!BL$6:BL$37))/(MAX('02 (ind)'!BL$6:BL$37)-MIN('02 (ind)'!BL$6:BL$37))),ABS(-100+(100*(('02 (ind)'!BL37-MIN('02 (ind)'!BL$6:BL$37))/(MAX('02 (ind)'!BL$6:BL$37)-MIN('02 (ind)'!BL$6:BL$37))))))</f>
        <v>9.9173553719008272</v>
      </c>
      <c r="BM38" s="75">
        <f>IF('02 (ind)'!BM$1="si",100*(('02 (ind)'!BM37-MIN('02 (ind)'!BM$6:BM$37))/(MAX('02 (ind)'!BM$6:BM$37)-MIN('02 (ind)'!BM$6:BM$37))),ABS(-100+(100*(('02 (ind)'!BM37-MIN('02 (ind)'!BM$6:BM$37))/(MAX('02 (ind)'!BM$6:BM$37)-MIN('02 (ind)'!BM$6:BM$37))))))</f>
        <v>3.783319171906304</v>
      </c>
      <c r="BN38" s="75">
        <f>IF('02 (ind)'!BN$1="si",100*(('02 (ind)'!BN37-MIN('02 (ind)'!BN$6:BN$37))/(MAX('02 (ind)'!BN$6:BN$37)-MIN('02 (ind)'!BN$6:BN$37))),ABS(-100+(100*(('02 (ind)'!BN37-MIN('02 (ind)'!BN$6:BN$37))/(MAX('02 (ind)'!BN$6:BN$37)-MIN('02 (ind)'!BN$6:BN$37))))))</f>
        <v>100</v>
      </c>
      <c r="BO38" s="75">
        <f>IF('02 (ind)'!BO$1="si",100*(('02 (ind)'!BO37-MIN('02 (ind)'!BO$6:BO$37))/(MAX('02 (ind)'!BO$6:BO$37)-MIN('02 (ind)'!BO$6:BO$37))),ABS(-100+(100*(('02 (ind)'!BO37-MIN('02 (ind)'!BO$6:BO$37))/(MAX('02 (ind)'!BO$6:BO$37)-MIN('02 (ind)'!BO$6:BO$37))))))</f>
        <v>39.310179694214895</v>
      </c>
      <c r="BP38" s="75">
        <f>IF('02 (ind)'!BP$1="si",100*(('02 (ind)'!BP37-MIN('02 (ind)'!BP$6:BP$37))/(MAX('02 (ind)'!BP$6:BP$37)-MIN('02 (ind)'!BP$6:BP$37))),ABS(-100+(100*(('02 (ind)'!BP37-MIN('02 (ind)'!BP$6:BP$37))/(MAX('02 (ind)'!BP$6:BP$37)-MIN('02 (ind)'!BP$6:BP$37))))))</f>
        <v>16.514238180103412</v>
      </c>
      <c r="BQ38" s="75">
        <f>IF('02 (ind)'!BQ$1="si",100*(('02 (ind)'!BQ37-MIN('02 (ind)'!BQ$6:BQ$37))/(MAX('02 (ind)'!BQ$6:BQ$37)-MIN('02 (ind)'!BQ$6:BQ$37))),ABS(-100+(100*(('02 (ind)'!BQ37-MIN('02 (ind)'!BQ$6:BQ$37))/(MAX('02 (ind)'!BQ$6:BQ$37)-MIN('02 (ind)'!BQ$6:BQ$37))))))</f>
        <v>4.6042915433929297</v>
      </c>
      <c r="BR38" s="75">
        <f>IF('02 (ind)'!BR$1="si",100*(('02 (ind)'!BR37-MIN('02 (ind)'!BR$6:BR$37))/(MAX('02 (ind)'!BR$6:BR$37)-MIN('02 (ind)'!BR$6:BR$37))),ABS(-100+(100*(('02 (ind)'!BR37-MIN('02 (ind)'!BR$6:BR$37))/(MAX('02 (ind)'!BP$6:BP$37)-MIN('02 (ind)'!BR$6:BR$37))))))</f>
        <v>3.7306407128460806</v>
      </c>
      <c r="BS38" s="75">
        <f>IF('02 (ind)'!BS$1="si",100*(('02 (ind)'!BS37-MIN('02 (ind)'!BS$6:BS$37))/(MAX('02 (ind)'!BS$6:BS$37)-MIN('02 (ind)'!BS$6:BS$37))),ABS(-100+(100*(('02 (ind)'!BS37-MIN('02 (ind)'!BS$6:BS$37))/(MAX('02 (ind)'!BQ$6:BQ$37)-MIN('02 (ind)'!BS$6:BS$37))))))</f>
        <v>59.621669860797411</v>
      </c>
      <c r="BT38" s="75">
        <f>IF('02 (ind)'!BT$1="si",100*(('02 (ind)'!BT37-MIN('02 (ind)'!BT$6:BT$37))/(MAX('02 (ind)'!BT$6:BT$37)-MIN('02 (ind)'!BT$6:BT$37))),ABS(-100+(100*(('02 (ind)'!BT37-MIN('02 (ind)'!BT$6:BT$37))/(MAX('02 (ind)'!BR$6:BR$37)-MIN('02 (ind)'!BT$6:BT$37))))))</f>
        <v>95.399927500000004</v>
      </c>
      <c r="BU38" s="75">
        <f>IF('02 (ind)'!BU$1="si",100*(('02 (ind)'!BU37-MIN('02 (ind)'!BU$6:BU$37))/(MAX('02 (ind)'!BU$6:BU$37)-MIN('02 (ind)'!BU$6:BU$37))),ABS(-100+(100*(('02 (ind)'!BU37-MIN('02 (ind)'!BU$6:BU$37))/(MAX('02 (ind)'!BU$6:BU$37)-MIN('02 (ind)'!BU$6:BU$37))))))</f>
        <v>71.697373578988632</v>
      </c>
      <c r="BV38" s="75">
        <f>IF('02 (ind)'!BV$1="si",100*(('02 (ind)'!BV37-MIN('02 (ind)'!BV$6:BV$37))/(MAX('02 (ind)'!BV$6:BV$37)-MIN('02 (ind)'!BV$6:BV$37))),ABS(-100+(100*(('02 (ind)'!BV37-MIN('02 (ind)'!BV$6:BV$37))/(MAX('02 (ind)'!BV$6:BV$37)-MIN('02 (ind)'!BV$6:BV$37))))))</f>
        <v>57.510410469958359</v>
      </c>
      <c r="BW38" s="75">
        <f>IF('02 (ind)'!BW$1="si",100*(('02 (ind)'!BW37-MIN('02 (ind)'!BW$6:BW$37))/(MAX('02 (ind)'!BW$6:BW$37)-MIN('02 (ind)'!BW$6:BW$37))),ABS(-100+(100*(('02 (ind)'!BW37-MIN('02 (ind)'!BW$6:BW$37))/(MAX('02 (ind)'!BW$6:BW$37)-MIN('02 (ind)'!BW$6:BW$37))))))</f>
        <v>74.996718729492059</v>
      </c>
      <c r="BX38" s="75">
        <f>IF('02 (ind)'!BX$1="si",100*(('02 (ind)'!BX37-MIN('02 (ind)'!BX$6:BX$37))/(MAX('02 (ind)'!BX$6:BX$37)-MIN('02 (ind)'!BX$6:BX$37))),ABS(-100+(100*(('02 (ind)'!BX37-MIN('02 (ind)'!BX$6:BX$37))/(MAX('02 (ind)'!BX$6:BX$37)-MIN('02 (ind)'!BX$6:BX$37))))))</f>
        <v>15.93421212068931</v>
      </c>
      <c r="BY38" s="75">
        <f>IF('02 (ind)'!BY$1="si",100*(('02 (ind)'!BY37-MIN('02 (ind)'!BY$6:BY$37))/(MAX('02 (ind)'!BY$6:BY$37)-MIN('02 (ind)'!BY$6:BY$37))),ABS(-100+(100*(('02 (ind)'!BY37-MIN('02 (ind)'!BY$6:BY$37))/(MAX('02 (ind)'!BY$6:BY$37)-MIN('02 (ind)'!BY$6:BY$37))))))</f>
        <v>0</v>
      </c>
      <c r="BZ38" s="75">
        <f>IF('02 (ind)'!BZ$1="si",100*(('02 (ind)'!BZ37-MIN('02 (ind)'!BZ$6:BZ$37))/(MAX('02 (ind)'!BZ$6:BZ$37)-MIN('02 (ind)'!BZ$6:BZ$37))),ABS(-100+(100*(('02 (ind)'!BZ37-MIN('02 (ind)'!BZ$6:BZ$37))/(MAX('02 (ind)'!BZ$6:BZ$37)-MIN('02 (ind)'!BZ$6:BZ$37))))))</f>
        <v>75.868897859292304</v>
      </c>
      <c r="CA38" s="75">
        <f>IF('02 (ind)'!CA$1="si",100*(('02 (ind)'!CA37-MIN('02 (ind)'!CA$6:CA$37))/(MAX('02 (ind)'!CA$6:CA$37)-MIN('02 (ind)'!CA$6:CA$37))),ABS(-100+(100*(('02 (ind)'!CA37-MIN('02 (ind)'!CA$6:CA$37))/(MAX('02 (ind)'!CA$6:CA$37)-MIN('02 (ind)'!CA$6:CA$37))))))</f>
        <v>61.444229968692213</v>
      </c>
      <c r="CB38" s="75">
        <f>IF('02 (ind)'!CB$1="si",100*(('02 (ind)'!CB37-MIN('02 (ind)'!CB$6:CB$37))/(MAX('02 (ind)'!CB$6:CB$37)-MIN('02 (ind)'!CB$6:CB$37))),ABS(-100+(100*(('02 (ind)'!CB37-MIN('02 (ind)'!CB$6:CB$37))/(MAX('02 (ind)'!CB$6:CB$37)-MIN('02 (ind)'!CB$6:CB$37))))))</f>
        <v>81.081081081081066</v>
      </c>
      <c r="CC38" s="75">
        <f>IF('02 (ind)'!CC$1="si",100*(('02 (ind)'!CC37-MIN('02 (ind)'!CC$6:CC$37))/(MAX('02 (ind)'!CC$6:CC$37)-MIN('02 (ind)'!CC$6:CC$37))),ABS(-100+(100*(('02 (ind)'!CC37-MIN('02 (ind)'!CC$6:CC$37))/(MAX('02 (ind)'!CC$6:CC$37)-MIN('02 (ind)'!CC$6:CC$37))))))</f>
        <v>61.446901205185689</v>
      </c>
      <c r="CD38" s="75">
        <f>IF('02 (ind)'!CD$1="si",100*(('02 (ind)'!CD37-MIN('02 (ind)'!CD$6:CD$37))/(MAX('02 (ind)'!CD$6:CD$37)-MIN('02 (ind)'!CD$6:CD$37))),ABS(-100+(100*(('02 (ind)'!CD37-MIN('02 (ind)'!CD$6:CD$37))/(MAX('02 (ind)'!CD$6:CD$37)-MIN('02 (ind)'!CD$6:CD$37))))))</f>
        <v>0.23145376191577291</v>
      </c>
      <c r="CE38" s="75">
        <f>IF('02 (ind)'!CE$1="si",100*(('02 (ind)'!CE37-MIN('02 (ind)'!CE$6:CE$37))/(MAX('02 (ind)'!CE$6:CE$37)-MIN('02 (ind)'!CE$6:CE$37))),ABS(-100+(100*(('02 (ind)'!CE37-MIN('02 (ind)'!CE$6:CE$37))/(MAX('02 (ind)'!CE$6:CE$37)-MIN('02 (ind)'!CE$6:CE$37))))))</f>
        <v>8.4145683891215963</v>
      </c>
      <c r="CF38" s="75">
        <f>IF('02 (ind)'!CF$1="si",100*(('02 (ind)'!CF37-MIN('02 (ind)'!CF$6:CF$37))/(MAX('02 (ind)'!CF$6:CF$37)-MIN('02 (ind)'!CF$6:CF$37))),ABS(-100+(100*(('02 (ind)'!CF37-MIN('02 (ind)'!CF$6:CF$37))/(MAX('02 (ind)'!CF$6:CF$37)-MIN('02 (ind)'!CF$6:CF$37))))))</f>
        <v>5.8831865227849107</v>
      </c>
      <c r="CG38" s="75">
        <f>IF('02 (ind)'!CG$1="si",100*(('02 (ind)'!CG37-MIN('02 (ind)'!CG$6:CG$37))/(MAX('02 (ind)'!CG$6:CG$37)-MIN('02 (ind)'!CG$6:CG$37))),ABS(-100+(100*(('02 (ind)'!CG37-MIN('02 (ind)'!CG$6:CG$37))/(MAX('02 (ind)'!CG$6:CG$37)-MIN('02 (ind)'!CG$6:CG$37))))))</f>
        <v>3.8882703368457325</v>
      </c>
      <c r="CH38" s="75">
        <f>IF('02 (ind)'!CH$1="si",100*(('02 (ind)'!CH37-MIN('02 (ind)'!CH$6:CH$37))/(MAX('02 (ind)'!CH$6:CH$37)-MIN('02 (ind)'!CH$6:CH$37))),ABS(-100+(100*(('02 (ind)'!CH37-MIN('02 (ind)'!CH$6:CH$37))/(MAX('02 (ind)'!CH$6:CH$37)-MIN('02 (ind)'!CH$6:CH$37))))))</f>
        <v>27.626308320973141</v>
      </c>
      <c r="CI38" s="75">
        <f>IF('02 (ind)'!CI$1="si",100*(('02 (ind)'!CI37-MIN('02 (ind)'!CI$6:CI$37))/(MAX('02 (ind)'!CI$6:CI$37)-MIN('02 (ind)'!CI$6:CI$37))),ABS(-100+(100*(('02 (ind)'!CI37-MIN('02 (ind)'!CI$6:CI$37))/(MAX('02 (ind)'!CI$6:CI$37)-MIN('02 (ind)'!CI$6:CI$37))))))</f>
        <v>68.769054584763978</v>
      </c>
      <c r="CJ38" s="75">
        <f>IF('02 (ind)'!CJ$1="si",100*(('02 (ind)'!CJ37-MIN('02 (ind)'!CJ$6:CJ$37))/(MAX('02 (ind)'!CJ$6:CJ$37)-MIN('02 (ind)'!CJ$6:CJ$37))),ABS(-100+(100*(('02 (ind)'!CJ37-MIN('02 (ind)'!CJ$6:CJ$37))/(MAX('02 (ind)'!CJ$6:CJ$37)-MIN('02 (ind)'!CJ$6:CJ$37))))))</f>
        <v>17.35003948363472</v>
      </c>
      <c r="CK38" s="75">
        <f>IF('02 (ind)'!CK$1="si",100*(('02 (ind)'!CK37-MIN('02 (ind)'!CK$6:CK$37))/(MAX('02 (ind)'!CK$6:CK$37)-MIN('02 (ind)'!CK$6:CK$37))),ABS(-100+(100*(('02 (ind)'!CK37-MIN('02 (ind)'!CK$6:CK$37))/(MAX('02 (ind)'!CK$6:CK$37)-MIN('02 (ind)'!CK$6:CK$37))))))</f>
        <v>3.1059799921723914</v>
      </c>
      <c r="CL38" s="75">
        <f>IF('02 (ind)'!CL$1="si",100*(('02 (ind)'!CL37-MIN('02 (ind)'!CL$6:CL$37))/(MAX('02 (ind)'!CL$6:CL$37)-MIN('02 (ind)'!CL$6:CL$37))),ABS(-100+(100*(('02 (ind)'!CL37-MIN('02 (ind)'!CL$6:CL$37))/(MAX('02 (ind)'!CL$6:CL$37)-MIN('02 (ind)'!CL$6:CL$37))))))</f>
        <v>2.3317775366448479</v>
      </c>
      <c r="CM38" s="75">
        <f>IF('02 (ind)'!CM$1="si",100*(('02 (ind)'!CM37-MIN('02 (ind)'!CM$6:CM$37))/(MAX('02 (ind)'!CM$6:CM$37)-MIN('02 (ind)'!CM$6:CM$37))),ABS(-100+(100*(('02 (ind)'!CM37-MIN('02 (ind)'!CM$6:CM$37))/(MAX('02 (ind)'!CM$6:CM$37)-MIN('02 (ind)'!CM$6:CM$37))))))</f>
        <v>7.9091849528786478</v>
      </c>
    </row>
    <row r="40" spans="1:91">
      <c r="A40" s="89" t="s">
        <v>59</v>
      </c>
      <c r="B40" s="89" t="s">
        <v>60</v>
      </c>
      <c r="D40">
        <f>ABS(CORREL($B$7:$B$38,D$7:D$38))</f>
        <v>0.16730798872832345</v>
      </c>
      <c r="E40">
        <f t="shared" ref="E40:BP40" si="0">ABS(CORREL($B$7:$B$38,E$7:E$38))</f>
        <v>0.57184630575666751</v>
      </c>
      <c r="F40">
        <f t="shared" si="0"/>
        <v>9.973308140844056E-2</v>
      </c>
      <c r="G40">
        <f t="shared" si="0"/>
        <v>0.13323550276225213</v>
      </c>
      <c r="H40">
        <f t="shared" si="0"/>
        <v>6.9465792758450551E-2</v>
      </c>
      <c r="I40">
        <f t="shared" si="0"/>
        <v>0.1922150115960333</v>
      </c>
      <c r="J40">
        <f t="shared" si="0"/>
        <v>0.16652730117449513</v>
      </c>
      <c r="K40">
        <f t="shared" si="0"/>
        <v>0.17433216955552006</v>
      </c>
      <c r="L40">
        <f t="shared" si="0"/>
        <v>2.0311816547628054E-2</v>
      </c>
      <c r="M40">
        <f t="shared" si="0"/>
        <v>0.74917417075458337</v>
      </c>
      <c r="N40">
        <f t="shared" si="0"/>
        <v>0.16322461629327539</v>
      </c>
      <c r="O40">
        <f t="shared" si="0"/>
        <v>9.2546423858904259E-3</v>
      </c>
      <c r="P40">
        <f t="shared" si="0"/>
        <v>0.23882677658747439</v>
      </c>
      <c r="Q40">
        <f t="shared" si="0"/>
        <v>2.5204739971367015E-2</v>
      </c>
      <c r="R40">
        <f t="shared" si="0"/>
        <v>0.87958134162405399</v>
      </c>
      <c r="S40">
        <f t="shared" si="0"/>
        <v>2.9114033106455078E-2</v>
      </c>
      <c r="T40">
        <f t="shared" si="0"/>
        <v>0.51061616063089721</v>
      </c>
      <c r="U40">
        <f t="shared" si="0"/>
        <v>0.1314606036294074</v>
      </c>
      <c r="V40">
        <f t="shared" si="0"/>
        <v>7.7777103309821551E-3</v>
      </c>
      <c r="W40">
        <f t="shared" si="0"/>
        <v>0.43357111946973032</v>
      </c>
      <c r="X40">
        <f t="shared" si="0"/>
        <v>0.38251478528106786</v>
      </c>
      <c r="Y40">
        <f t="shared" si="0"/>
        <v>0.33949272594488211</v>
      </c>
      <c r="Z40">
        <f t="shared" si="0"/>
        <v>0.11045857027256235</v>
      </c>
      <c r="AA40">
        <f t="shared" si="0"/>
        <v>0.2653364743433213</v>
      </c>
      <c r="AB40">
        <f t="shared" si="0"/>
        <v>0.51540396028970514</v>
      </c>
      <c r="AC40">
        <f t="shared" si="0"/>
        <v>0.20796337316466859</v>
      </c>
      <c r="AD40">
        <f t="shared" si="0"/>
        <v>0.17500959423631868</v>
      </c>
      <c r="AE40">
        <f t="shared" si="0"/>
        <v>0.4419428621536961</v>
      </c>
      <c r="AF40">
        <f t="shared" si="0"/>
        <v>0.28829275500628698</v>
      </c>
      <c r="AG40">
        <f t="shared" si="0"/>
        <v>0.181407230166587</v>
      </c>
      <c r="AH40">
        <f t="shared" si="0"/>
        <v>0.35425921226348039</v>
      </c>
      <c r="AI40">
        <f t="shared" si="0"/>
        <v>0.39025610806235617</v>
      </c>
      <c r="AJ40">
        <f t="shared" si="0"/>
        <v>0.36497601531630686</v>
      </c>
      <c r="AK40">
        <f>ABS(CORREL($B$7:$B$38,AK$7:AK$38))</f>
        <v>3.5541016238419869E-2</v>
      </c>
      <c r="AL40">
        <f t="shared" si="0"/>
        <v>0.29986719581443894</v>
      </c>
      <c r="AM40">
        <f t="shared" si="0"/>
        <v>0.18840625008086812</v>
      </c>
      <c r="AN40">
        <f t="shared" si="0"/>
        <v>0.51127629011166809</v>
      </c>
      <c r="AO40">
        <f t="shared" si="0"/>
        <v>0.15508239096751569</v>
      </c>
      <c r="AP40">
        <f t="shared" si="0"/>
        <v>0.70225290488849645</v>
      </c>
      <c r="AQ40">
        <f t="shared" si="0"/>
        <v>0.16285634903249507</v>
      </c>
      <c r="AR40">
        <f t="shared" si="0"/>
        <v>0.26399949772426212</v>
      </c>
      <c r="AS40">
        <f t="shared" si="0"/>
        <v>0.17076165932229528</v>
      </c>
      <c r="AT40">
        <f t="shared" si="0"/>
        <v>2.2161235083805339E-2</v>
      </c>
      <c r="AU40">
        <f t="shared" si="0"/>
        <v>0.11791017288890462</v>
      </c>
      <c r="AV40">
        <f t="shared" si="0"/>
        <v>0.10777035231977272</v>
      </c>
      <c r="AW40">
        <f t="shared" si="0"/>
        <v>0.32755657400362853</v>
      </c>
      <c r="AX40">
        <f t="shared" si="0"/>
        <v>0.53241266587644076</v>
      </c>
      <c r="AY40">
        <f t="shared" si="0"/>
        <v>0.50825899837157451</v>
      </c>
      <c r="AZ40">
        <f t="shared" si="0"/>
        <v>3.6750846476515924E-3</v>
      </c>
      <c r="BA40">
        <f t="shared" si="0"/>
        <v>0.14051550464681958</v>
      </c>
      <c r="BB40">
        <f t="shared" si="0"/>
        <v>0.31859892919872873</v>
      </c>
      <c r="BC40">
        <f t="shared" si="0"/>
        <v>3.8835270708479495E-2</v>
      </c>
      <c r="BD40">
        <f t="shared" si="0"/>
        <v>0.33772708088648939</v>
      </c>
      <c r="BE40">
        <f t="shared" si="0"/>
        <v>0.1708940833802062</v>
      </c>
      <c r="BF40">
        <f t="shared" si="0"/>
        <v>0.62422035649373908</v>
      </c>
      <c r="BG40">
        <f t="shared" si="0"/>
        <v>0.79670056597627248</v>
      </c>
      <c r="BH40">
        <f t="shared" si="0"/>
        <v>0.81400267798801518</v>
      </c>
      <c r="BI40">
        <f t="shared" si="0"/>
        <v>0.18939503855786893</v>
      </c>
      <c r="BJ40">
        <f t="shared" si="0"/>
        <v>0.10131963748962382</v>
      </c>
      <c r="BK40">
        <f t="shared" si="0"/>
        <v>8.4387755108030638E-3</v>
      </c>
      <c r="BL40">
        <f t="shared" si="0"/>
        <v>0.68657188417317816</v>
      </c>
      <c r="BM40">
        <f t="shared" si="0"/>
        <v>0.22300244846548947</v>
      </c>
      <c r="BN40">
        <f t="shared" si="0"/>
        <v>0.19757818840834779</v>
      </c>
      <c r="BO40">
        <f t="shared" si="0"/>
        <v>0.37654527934659815</v>
      </c>
      <c r="BP40">
        <f t="shared" si="0"/>
        <v>0.62961119234835738</v>
      </c>
      <c r="BQ40">
        <f t="shared" ref="BQ40:CM40" si="1">ABS(CORREL($B$7:$B$38,BQ$7:BQ$38))</f>
        <v>0.54119875244539961</v>
      </c>
      <c r="BR40">
        <f t="shared" si="1"/>
        <v>0.11686216307610174</v>
      </c>
      <c r="BS40">
        <f t="shared" si="1"/>
        <v>0.49546903205271059</v>
      </c>
      <c r="BT40">
        <f t="shared" si="1"/>
        <v>0.13047370531810892</v>
      </c>
      <c r="BU40">
        <f t="shared" si="1"/>
        <v>0.20290690132087788</v>
      </c>
      <c r="BV40">
        <f t="shared" si="1"/>
        <v>0.11118551105167949</v>
      </c>
      <c r="BW40">
        <f t="shared" si="1"/>
        <v>0.1183209668670193</v>
      </c>
      <c r="BX40">
        <f t="shared" si="1"/>
        <v>0.85114785892520384</v>
      </c>
      <c r="BY40">
        <f t="shared" si="1"/>
        <v>8.0407359695366706E-2</v>
      </c>
      <c r="BZ40">
        <f t="shared" si="1"/>
        <v>0.12721977156244091</v>
      </c>
      <c r="CA40">
        <f t="shared" si="1"/>
        <v>0.34123962024258619</v>
      </c>
      <c r="CB40">
        <f t="shared" si="1"/>
        <v>0.66790852144752744</v>
      </c>
      <c r="CC40">
        <f t="shared" si="1"/>
        <v>1.2789041807168415E-2</v>
      </c>
      <c r="CD40">
        <f t="shared" si="1"/>
        <v>0.12850908478010967</v>
      </c>
      <c r="CE40">
        <f t="shared" si="1"/>
        <v>7.0441356371732863E-2</v>
      </c>
      <c r="CF40">
        <f t="shared" si="1"/>
        <v>0.19194637837195302</v>
      </c>
      <c r="CG40">
        <f t="shared" si="1"/>
        <v>0.77260203599390309</v>
      </c>
      <c r="CH40">
        <f t="shared" si="1"/>
        <v>0.40594196266453259</v>
      </c>
      <c r="CI40">
        <f t="shared" si="1"/>
        <v>0.12799340376920829</v>
      </c>
      <c r="CJ40">
        <f t="shared" si="1"/>
        <v>0.21547233320488463</v>
      </c>
      <c r="CK40">
        <f t="shared" si="1"/>
        <v>0.82558589922410797</v>
      </c>
      <c r="CL40">
        <f t="shared" si="1"/>
        <v>0.18144587704740814</v>
      </c>
      <c r="CM40">
        <f t="shared" si="1"/>
        <v>0.58472926306709083</v>
      </c>
    </row>
    <row r="41" spans="1:91">
      <c r="B41" s="89" t="s">
        <v>61</v>
      </c>
      <c r="D41">
        <f>ABS(CORREL($C$7:$C$38,D$7:D$38))</f>
        <v>0.27331880979507717</v>
      </c>
      <c r="E41">
        <f t="shared" ref="E41:BP41" si="2">ABS(CORREL($C$7:$C$38,E$7:E$38))</f>
        <v>0.19837160920675595</v>
      </c>
      <c r="F41">
        <f t="shared" si="2"/>
        <v>0.12036970148211865</v>
      </c>
      <c r="G41">
        <f t="shared" si="2"/>
        <v>0.21052815222130611</v>
      </c>
      <c r="H41">
        <f t="shared" si="2"/>
        <v>0.16938291494550139</v>
      </c>
      <c r="I41">
        <f t="shared" si="2"/>
        <v>0.44771589296538389</v>
      </c>
      <c r="J41">
        <f t="shared" si="2"/>
        <v>0.15486728975467973</v>
      </c>
      <c r="K41">
        <f t="shared" si="2"/>
        <v>0.1576029365305617</v>
      </c>
      <c r="L41">
        <f t="shared" si="2"/>
        <v>9.1070187790617783E-3</v>
      </c>
      <c r="M41">
        <f t="shared" si="2"/>
        <v>0.3734787166709122</v>
      </c>
      <c r="N41">
        <f t="shared" si="2"/>
        <v>0.57026182314439433</v>
      </c>
      <c r="O41">
        <f t="shared" si="2"/>
        <v>0.28283647745021334</v>
      </c>
      <c r="P41">
        <f t="shared" si="2"/>
        <v>8.640203261369091E-4</v>
      </c>
      <c r="Q41">
        <f t="shared" si="2"/>
        <v>0.51735844243320928</v>
      </c>
      <c r="R41">
        <f t="shared" si="2"/>
        <v>0.37926728183393715</v>
      </c>
      <c r="S41">
        <f t="shared" si="2"/>
        <v>0.26794822155847531</v>
      </c>
      <c r="T41">
        <f t="shared" si="2"/>
        <v>0.56522015421383454</v>
      </c>
      <c r="U41">
        <f t="shared" si="2"/>
        <v>0.1499045927246099</v>
      </c>
      <c r="V41">
        <f t="shared" si="2"/>
        <v>0.23883683841830225</v>
      </c>
      <c r="W41">
        <f t="shared" si="2"/>
        <v>0.63951475759448362</v>
      </c>
      <c r="X41">
        <f t="shared" si="2"/>
        <v>0.68049202511357598</v>
      </c>
      <c r="Y41">
        <f t="shared" si="2"/>
        <v>0.80672053137856314</v>
      </c>
      <c r="Z41">
        <f t="shared" si="2"/>
        <v>0.55690741552199796</v>
      </c>
      <c r="AA41">
        <f t="shared" si="2"/>
        <v>0.6540038898415157</v>
      </c>
      <c r="AB41">
        <f t="shared" si="2"/>
        <v>0.59544820582384839</v>
      </c>
      <c r="AC41">
        <f t="shared" si="2"/>
        <v>0.51072261118322759</v>
      </c>
      <c r="AD41">
        <f t="shared" si="2"/>
        <v>0.31693070276297319</v>
      </c>
      <c r="AE41">
        <f t="shared" si="2"/>
        <v>0.51837679838508877</v>
      </c>
      <c r="AF41">
        <f t="shared" si="2"/>
        <v>0.75955561443538144</v>
      </c>
      <c r="AG41">
        <f t="shared" si="2"/>
        <v>0.29914187987842911</v>
      </c>
      <c r="AH41">
        <f t="shared" si="2"/>
        <v>0.45877044021063323</v>
      </c>
      <c r="AI41">
        <f t="shared" si="2"/>
        <v>6.4103606362177379E-2</v>
      </c>
      <c r="AJ41">
        <f t="shared" si="2"/>
        <v>0.63418599019264188</v>
      </c>
      <c r="AK41">
        <f t="shared" si="2"/>
        <v>3.1584372630138989E-2</v>
      </c>
      <c r="AL41">
        <f t="shared" si="2"/>
        <v>0.21743262586595494</v>
      </c>
      <c r="AM41">
        <f t="shared" si="2"/>
        <v>0.35508693694055654</v>
      </c>
      <c r="AN41">
        <f t="shared" si="2"/>
        <v>0.73284788304117976</v>
      </c>
      <c r="AO41">
        <f t="shared" si="2"/>
        <v>0.1282267971237506</v>
      </c>
      <c r="AP41">
        <f t="shared" si="2"/>
        <v>0.5322588117869832</v>
      </c>
      <c r="AQ41">
        <f t="shared" si="2"/>
        <v>0.29138708012178394</v>
      </c>
      <c r="AR41">
        <f t="shared" si="2"/>
        <v>0.35834727198629263</v>
      </c>
      <c r="AS41">
        <f t="shared" si="2"/>
        <v>0.30701353178723767</v>
      </c>
      <c r="AT41">
        <f t="shared" si="2"/>
        <v>0.18810568815916745</v>
      </c>
      <c r="AU41">
        <f t="shared" si="2"/>
        <v>0.19760364878883879</v>
      </c>
      <c r="AV41">
        <f t="shared" si="2"/>
        <v>7.3209989968829825E-2</v>
      </c>
      <c r="AW41">
        <f t="shared" si="2"/>
        <v>0.53765049419475075</v>
      </c>
      <c r="AX41">
        <f t="shared" si="2"/>
        <v>0.45056652964955168</v>
      </c>
      <c r="AY41">
        <f t="shared" si="2"/>
        <v>0.8581139432355861</v>
      </c>
      <c r="AZ41">
        <f t="shared" si="2"/>
        <v>0.29866172374736821</v>
      </c>
      <c r="BA41">
        <f t="shared" si="2"/>
        <v>6.6541376438598717E-3</v>
      </c>
      <c r="BB41">
        <f t="shared" si="2"/>
        <v>0.51467088691852858</v>
      </c>
      <c r="BC41">
        <f t="shared" si="2"/>
        <v>0.36893044924714102</v>
      </c>
      <c r="BD41">
        <f t="shared" si="2"/>
        <v>0.64431159994095233</v>
      </c>
      <c r="BE41">
        <f t="shared" si="2"/>
        <v>0.47801647835165822</v>
      </c>
      <c r="BF41">
        <f t="shared" si="2"/>
        <v>0.78615109152380547</v>
      </c>
      <c r="BG41">
        <f t="shared" si="2"/>
        <v>0.57771362485937361</v>
      </c>
      <c r="BH41">
        <f t="shared" si="2"/>
        <v>0.72373063060643239</v>
      </c>
      <c r="BI41">
        <f t="shared" si="2"/>
        <v>0.40779074551486955</v>
      </c>
      <c r="BJ41">
        <f t="shared" si="2"/>
        <v>0.20415013268607635</v>
      </c>
      <c r="BK41">
        <f t="shared" si="2"/>
        <v>0.24590162885026623</v>
      </c>
      <c r="BL41">
        <f t="shared" si="2"/>
        <v>0.45731031973286895</v>
      </c>
      <c r="BM41">
        <f t="shared" si="2"/>
        <v>0.35921006989338428</v>
      </c>
      <c r="BN41">
        <f t="shared" si="2"/>
        <v>0.12135278199960933</v>
      </c>
      <c r="BO41">
        <f t="shared" si="2"/>
        <v>7.8585207917385241E-2</v>
      </c>
      <c r="BP41">
        <f t="shared" si="2"/>
        <v>0.82111737720108102</v>
      </c>
      <c r="BQ41">
        <f t="shared" ref="BQ41:CM41" si="3">ABS(CORREL($C$7:$C$38,BQ$7:BQ$38))</f>
        <v>0.54639413509134294</v>
      </c>
      <c r="BR41">
        <f t="shared" si="3"/>
        <v>0.27151621227518441</v>
      </c>
      <c r="BS41">
        <f t="shared" si="3"/>
        <v>2.0525468851492375E-2</v>
      </c>
      <c r="BT41">
        <f t="shared" si="3"/>
        <v>0.17935544255703839</v>
      </c>
      <c r="BU41">
        <f t="shared" si="3"/>
        <v>0.39323889002664592</v>
      </c>
      <c r="BV41">
        <f t="shared" si="3"/>
        <v>1.4411321661699564E-2</v>
      </c>
      <c r="BW41">
        <f t="shared" si="3"/>
        <v>0.21554359705773732</v>
      </c>
      <c r="BX41">
        <f t="shared" si="3"/>
        <v>0.61829328428241992</v>
      </c>
      <c r="BY41">
        <f t="shared" si="3"/>
        <v>0.25870985750862263</v>
      </c>
      <c r="BZ41">
        <f t="shared" si="3"/>
        <v>0.32980139522153379</v>
      </c>
      <c r="CA41">
        <f t="shared" si="3"/>
        <v>0.12672478236316392</v>
      </c>
      <c r="CB41">
        <f t="shared" si="3"/>
        <v>0.10835079821271416</v>
      </c>
      <c r="CC41">
        <f t="shared" si="3"/>
        <v>0.51896429744034378</v>
      </c>
      <c r="CD41">
        <f t="shared" si="3"/>
        <v>0.11560369866580399</v>
      </c>
      <c r="CE41">
        <f t="shared" si="3"/>
        <v>0.17207059921768339</v>
      </c>
      <c r="CF41">
        <f t="shared" si="3"/>
        <v>0.47229995965374583</v>
      </c>
      <c r="CG41">
        <f t="shared" si="3"/>
        <v>0.61722573452120699</v>
      </c>
      <c r="CH41">
        <f t="shared" si="3"/>
        <v>0.22643475365338522</v>
      </c>
      <c r="CI41">
        <f t="shared" si="3"/>
        <v>0.13155755034467997</v>
      </c>
      <c r="CJ41">
        <f t="shared" si="3"/>
        <v>0.16664637034782875</v>
      </c>
      <c r="CK41">
        <f t="shared" si="3"/>
        <v>0.71134574937128947</v>
      </c>
      <c r="CL41">
        <f t="shared" si="3"/>
        <v>0.46009068486098925</v>
      </c>
      <c r="CM41">
        <f t="shared" si="3"/>
        <v>0.47717909005990516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3"/>
  <dimension ref="A1:CM41"/>
  <sheetViews>
    <sheetView topLeftCell="BL1" zoomScale="85" zoomScaleNormal="85" workbookViewId="0">
      <selection activeCell="A10" sqref="A10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IF('03 (ind)'!B$1="si",100*(('03 (ind)'!B6-MIN('03 (ind)'!B$6:B$37))/(MAX('03 (ind)'!B$6:B$37)-MIN('03 (ind)'!B$6:B$37))),ABS(-100+(100*(('03 (ind)'!B6-MIN('03 (ind)'!B$6:B$37))/(MAX('03 (ind)'!B$6:B$37)-MIN('03 (ind)'!B$6:B$37))))))</f>
        <v>2.7661206687023734</v>
      </c>
      <c r="C7" s="87">
        <f>IF('03 (ind)'!C$1="si",100*(('03 (ind)'!C6-MIN('03 (ind)'!C$6:C$37))/(MAX('03 (ind)'!C$6:C$37)-MIN('03 (ind)'!C$6:C$37))),ABS(-100+(100*(('03 (ind)'!C6-MIN('03 (ind)'!C$6:C$37))/(MAX('03 (ind)'!C$6:C$37)-MIN('03 (ind)'!C$6:C$37))))))</f>
        <v>51.539371549327804</v>
      </c>
      <c r="D7" s="87">
        <f>IF('03 (ind)'!D$1="si",100*(('03 (ind)'!D6-MIN('03 (ind)'!D$6:D$37))/(MAX('03 (ind)'!D$6:D$37)-MIN('03 (ind)'!D$6:D$37))),ABS(-100+(100*(('03 (ind)'!D6-MIN('03 (ind)'!D$6:D$37))/(MAX('03 (ind)'!D$6:D$37)-MIN('03 (ind)'!D$6:D$37))))))</f>
        <v>69.922462117720542</v>
      </c>
      <c r="E7" s="87">
        <f>IF('03 (ind)'!E$1="si",100*(('03 (ind)'!E6-MIN('03 (ind)'!E$6:E$37))/(MAX('03 (ind)'!E$6:E$37)-MIN('03 (ind)'!E$6:E$37))),ABS(-100+(100*(('03 (ind)'!E6-MIN('03 (ind)'!E$6:E$37))/(MAX('03 (ind)'!E$6:E$37)-MIN('03 (ind)'!E$6:E$37))))))</f>
        <v>82.19178082191803</v>
      </c>
      <c r="F7" s="87">
        <f>IF('03 (ind)'!F$1="si",100*(('03 (ind)'!F6-MIN('03 (ind)'!F$6:F$37))/(MAX('03 (ind)'!F$6:F$37)-MIN('03 (ind)'!F$6:F$37))),ABS(-100+(100*(('03 (ind)'!F6-MIN('03 (ind)'!F$6:F$37))/(MAX('03 (ind)'!F$6:F$37)-MIN('03 (ind)'!F$6:F$37))))))</f>
        <v>72.41379310344827</v>
      </c>
      <c r="G7" s="87">
        <f>IF('03 (ind)'!G$1="si",100*(('03 (ind)'!G6-MIN('03 (ind)'!G$6:G$37))/(MAX('03 (ind)'!G$6:G$37)-MIN('03 (ind)'!G$6:G$37))),ABS(-100+(100*(('03 (ind)'!G6-MIN('03 (ind)'!G$6:G$37))/(MAX('03 (ind)'!G$6:G$37)-MIN('03 (ind)'!G$6:G$37))))))</f>
        <v>88.03418803418802</v>
      </c>
      <c r="H7" s="87">
        <f>IF('03 (ind)'!H$1="si",100*(('03 (ind)'!H6-MIN('03 (ind)'!H$6:H$37))/(MAX('03 (ind)'!H$6:H$37)-MIN('03 (ind)'!H$6:H$37))),ABS(-100+(100*(('03 (ind)'!H6-MIN('03 (ind)'!H$6:H$37))/(MAX('03 (ind)'!H$6:H$37)-MIN('03 (ind)'!H$6:H$37))))))</f>
        <v>100</v>
      </c>
      <c r="I7" s="87">
        <f>IF('03 (ind)'!I$1="si",100*(('03 (ind)'!I6-MIN('03 (ind)'!I$6:I$37))/(MAX('03 (ind)'!I$6:I$37)-MIN('03 (ind)'!I$6:I$37))),ABS(-100+(100*(('03 (ind)'!I6-MIN('03 (ind)'!I$6:I$37))/(MAX('03 (ind)'!I$6:I$37)-MIN('03 (ind)'!I$6:I$37))))))</f>
        <v>88.235294117647072</v>
      </c>
      <c r="J7" s="87">
        <f>IF('03 (ind)'!J$1="si",100*(('03 (ind)'!J6-MIN('03 (ind)'!J$6:J$37))/(MAX('03 (ind)'!J$6:J$37)-MIN('03 (ind)'!J$6:J$37))),ABS(-100+(100*(('03 (ind)'!J6-MIN('03 (ind)'!J$6:J$37))/(MAX('03 (ind)'!J$6:J$37)-MIN('03 (ind)'!J$6:J$37))))))</f>
        <v>8.1645569620253138</v>
      </c>
      <c r="K7" s="87">
        <f>IF('03 (ind)'!K$1="si",100*(('03 (ind)'!K6-MIN('03 (ind)'!K$6:K$37))/(MAX('03 (ind)'!K$6:K$37)-MIN('03 (ind)'!K$6:K$37))),ABS(-100+(100*(('03 (ind)'!K6-MIN('03 (ind)'!K$6:K$37))/(MAX('03 (ind)'!K$6:K$37)-MIN('03 (ind)'!K$6:K$37))))))</f>
        <v>57.62337662097643</v>
      </c>
      <c r="L7" s="87">
        <f>IF('03 (ind)'!L$1="si",100*(('03 (ind)'!L6-MIN('03 (ind)'!L$6:L$37))/(MAX('03 (ind)'!L$6:L$37)-MIN('03 (ind)'!L$6:L$37))),ABS(-100+(100*(('03 (ind)'!L6-MIN('03 (ind)'!L$6:L$37))/(MAX('03 (ind)'!L$6:L$37)-MIN('03 (ind)'!L$6:L$37))))))</f>
        <v>100</v>
      </c>
      <c r="M7" s="87">
        <f>IF('03 (ind)'!M$1="si",100*(('03 (ind)'!M6-MIN('03 (ind)'!M$6:M$37))/(MAX('03 (ind)'!M$6:M$37)-MIN('03 (ind)'!M$6:M$37))),ABS(-100+(100*(('03 (ind)'!M6-MIN('03 (ind)'!M$6:M$37))/(MAX('03 (ind)'!M$6:M$37)-MIN('03 (ind)'!M$6:M$37))))))</f>
        <v>46.209106587576422</v>
      </c>
      <c r="N7" s="87">
        <f>IF('03 (ind)'!N$1="si",100*(('03 (ind)'!N6-MIN('03 (ind)'!N$6:N$37))/(MAX('03 (ind)'!N$6:N$37)-MIN('03 (ind)'!N$6:N$37))),ABS(-100+(100*(('03 (ind)'!N6-MIN('03 (ind)'!N$6:N$37))/(MAX('03 (ind)'!N$6:N$37)-MIN('03 (ind)'!N$6:N$37))))))</f>
        <v>61.763716724126027</v>
      </c>
      <c r="O7" s="87">
        <f>IF('03 (ind)'!O$1="si",100*(('03 (ind)'!O6-MIN('03 (ind)'!O$6:O$37))/(MAX('03 (ind)'!O$6:O$37)-MIN('03 (ind)'!O$6:O$37))),ABS(-100+(100*(('03 (ind)'!O6-MIN('03 (ind)'!O$6:O$37))/(MAX('03 (ind)'!O$6:O$37)-MIN('03 (ind)'!O$6:O$37))))))</f>
        <v>98.936170212765958</v>
      </c>
      <c r="P7" s="87">
        <f>IF('03 (ind)'!P$1="si",100*(('03 (ind)'!P6-MIN('03 (ind)'!P$6:P$37))/(MAX('03 (ind)'!P$6:P$37)-MIN('03 (ind)'!P$6:P$37))),ABS(-100+(100*(('03 (ind)'!P6-MIN('03 (ind)'!P$6:P$37))/(MAX('03 (ind)'!P$6:P$37)-MIN('03 (ind)'!P$6:P$37))))))</f>
        <v>5.9136882987374424</v>
      </c>
      <c r="Q7" s="87">
        <f>IF('03 (ind)'!Q$1="si",100*(('03 (ind)'!Q6-MIN('03 (ind)'!Q$6:Q$37))/(MAX('03 (ind)'!Q$6:Q$37)-MIN('03 (ind)'!Q$6:Q$37))),ABS(-100+(100*(('03 (ind)'!Q6-MIN('03 (ind)'!Q$6:Q$37))/(MAX('03 (ind)'!Q$6:Q$37)-MIN('03 (ind)'!Q$6:Q$37))))))</f>
        <v>4.5906555203923745</v>
      </c>
      <c r="R7" s="87">
        <f>IF('03 (ind)'!R$1="si",100*(('03 (ind)'!R6-MIN('03 (ind)'!R$6:R$37))/(MAX('03 (ind)'!R$6:R$37)-MIN('03 (ind)'!R$6:R$37))),ABS(-100+(100*(('03 (ind)'!R6-MIN('03 (ind)'!R$6:R$37))/(MAX('03 (ind)'!R$6:R$37)-MIN('03 (ind)'!R$6:R$37))))))</f>
        <v>0.13779688301210119</v>
      </c>
      <c r="S7" s="75">
        <f>ABS(ABS(('03 (ind)'!S6-((MAX('03 (ind)'!S$6:S$37)+MIN('03 (ind)'!S$6:S$37))/2))/(((MAX('03 (ind)'!S$6:S$37)+MIN('03 (ind)'!S$6:S$37))/2)-MAX('03 (ind)'!S$6:S$37))*100)-100)</f>
        <v>68.868440705883714</v>
      </c>
      <c r="T7" s="75">
        <f>IF('03 (ind)'!T$1="si",100*(('03 (ind)'!T6-MIN('03 (ind)'!T$6:T$37))/(MAX('03 (ind)'!T$6:T$37)-MIN('03 (ind)'!T$6:T$37))),ABS(-100+(100*(('03 (ind)'!T6-MIN('03 (ind)'!T$6:T$37))/(MAX('03 (ind)'!T$6:T$37)-MIN('03 (ind)'!T$6:T$37))))))</f>
        <v>24.180175042225098</v>
      </c>
      <c r="U7" s="75">
        <f>IF('03 (ind)'!U$1="si",100*(('03 (ind)'!U6-MIN('03 (ind)'!U$6:U$37))/(MAX('03 (ind)'!U$6:U$37)-MIN('03 (ind)'!U$6:U$37))),ABS(-100+(100*(('03 (ind)'!U6-MIN('03 (ind)'!U$6:U$37))/(MAX('03 (ind)'!U$6:U$37)-MIN('03 (ind)'!U$6:U$37))))))</f>
        <v>0</v>
      </c>
      <c r="V7" s="75">
        <f>IF('03 (ind)'!V$1="si",100*(('03 (ind)'!V6-MIN('03 (ind)'!V$6:V$37))/(MAX('03 (ind)'!V$6:V$37)-MIN('03 (ind)'!V$6:V$37))),ABS(-100+(100*(('03 (ind)'!V6-MIN('03 (ind)'!V$6:V$37))/(MAX('03 (ind)'!V$6:V$37)-MIN('03 (ind)'!V$6:V$37))))))</f>
        <v>96.685082872928177</v>
      </c>
      <c r="W7" s="75">
        <f>IF('03 (ind)'!W$1="si",100*(('03 (ind)'!W6-MIN('03 (ind)'!W$6:W$37))/(MAX('03 (ind)'!W$6:W$37)-MIN('03 (ind)'!W$6:W$37))),ABS(-100+(100*(('03 (ind)'!W6-MIN('03 (ind)'!W$6:W$37))/(MAX('03 (ind)'!W$6:W$37)-MIN('03 (ind)'!W$6:W$37))))))</f>
        <v>99.899766120948868</v>
      </c>
      <c r="X7" s="75">
        <f>IF('03 (ind)'!X$1="si",100*(('03 (ind)'!X6-MIN('03 (ind)'!X$6:X$37))/(MAX('03 (ind)'!X$6:X$37)-MIN('03 (ind)'!X$6:X$37))),ABS(-100+(100*(('03 (ind)'!X6-MIN('03 (ind)'!X$6:X$37))/(MAX('03 (ind)'!X$6:X$37)-MIN('03 (ind)'!X$6:X$37))))))</f>
        <v>94.393927362455088</v>
      </c>
      <c r="Y7" s="75">
        <f>IF('03 (ind)'!Y$1="si",100*(('03 (ind)'!Y6-MIN('03 (ind)'!Y$6:Y$37))/(MAX('03 (ind)'!Y$6:Y$37)-MIN('03 (ind)'!Y$6:Y$37))),ABS(-100+(100*(('03 (ind)'!Y6-MIN('03 (ind)'!Y$6:Y$37))/(MAX('03 (ind)'!Y$6:Y$37)-MIN('03 (ind)'!Y$6:Y$37))))))</f>
        <v>76.880614053534401</v>
      </c>
      <c r="Z7" s="75">
        <f>IF('03 (ind)'!Z$1="si",100*(('03 (ind)'!Z6-MIN('03 (ind)'!Z$6:Z$37))/(MAX('03 (ind)'!Z$6:Z$37)-MIN('03 (ind)'!Z$6:Z$37))),ABS(-100+(100*(('03 (ind)'!Z6-MIN('03 (ind)'!Z$6:Z$37))/(MAX('03 (ind)'!Z$6:Z$37)-MIN('03 (ind)'!Z$6:Z$37))))))</f>
        <v>78.504513396641585</v>
      </c>
      <c r="AA7" s="75">
        <f>IF('03 (ind)'!AA$1="si",100*(('03 (ind)'!AA6-MIN('03 (ind)'!AA$6:AA$37))/(MAX('03 (ind)'!AA$6:AA$37)-MIN('03 (ind)'!AA$6:AA$37))),ABS(-100+(100*(('03 (ind)'!AA6-MIN('03 (ind)'!AA$6:AA$37))/(MAX('03 (ind)'!AA$6:AA$37)-MIN('03 (ind)'!AA$6:AA$37))))))</f>
        <v>67.849692728876704</v>
      </c>
      <c r="AB7" s="75">
        <f>IF('03 (ind)'!AB$1="si",100*(('03 (ind)'!AB6-MIN('03 (ind)'!AB$6:AB$37))/(MAX('03 (ind)'!AB$6:AB$37)-MIN('03 (ind)'!AB$6:AB$37))),ABS(-100+(100*(('03 (ind)'!AB6-MIN('03 (ind)'!AB$6:AB$37))/(MAX('03 (ind)'!AB$6:AB$37)-MIN('03 (ind)'!AB$6:AB$37))))))</f>
        <v>62.653876692109044</v>
      </c>
      <c r="AC7" s="75">
        <f>IF('03 (ind)'!AC$1="si",100*(('03 (ind)'!AC6-MIN('03 (ind)'!AC$6:AC$37))/(MAX('03 (ind)'!AC$6:AC$37)-MIN('03 (ind)'!AC$6:AC$37))),ABS(-100+(100*(('03 (ind)'!AC6-MIN('03 (ind)'!AC$6:AC$37))/(MAX('03 (ind)'!AC$6:AC$37)-MIN('03 (ind)'!AC$6:AC$37))))))</f>
        <v>63.113353571408894</v>
      </c>
      <c r="AD7" s="75">
        <f>IF('03 (ind)'!AD$1="si",100*(('03 (ind)'!AD6-MIN('03 (ind)'!AD$6:AD$37))/(MAX('03 (ind)'!AD$6:AD$37)-MIN('03 (ind)'!AD$6:AD$37))),ABS(-100+(100*(('03 (ind)'!AD6-MIN('03 (ind)'!AD$6:AD$37))/(MAX('03 (ind)'!AD$6:AD$37)-MIN('03 (ind)'!AD$6:AD$37))))))</f>
        <v>61.790861848459414</v>
      </c>
      <c r="AE7" s="75">
        <f>IF('03 (ind)'!AE$1="si",100*(('03 (ind)'!AE6-MIN('03 (ind)'!AE$6:AE$37))/(MAX('03 (ind)'!AE$6:AE$37)-MIN('03 (ind)'!AE$6:AE$37))),ABS(-100+(100*(('03 (ind)'!AE6-MIN('03 (ind)'!AE$6:AE$37))/(MAX('03 (ind)'!AE$6:AE$37)-MIN('03 (ind)'!AE$6:AE$37))))))</f>
        <v>60.776974737036639</v>
      </c>
      <c r="AF7" s="75">
        <f>IF('03 (ind)'!AF$1="si",100*(('03 (ind)'!AF6-MIN('03 (ind)'!AF$6:AF$37))/(MAX('03 (ind)'!AF$6:AF$37)-MIN('03 (ind)'!AF$6:AF$37))),ABS(-100+(100*(('03 (ind)'!AF6-MIN('03 (ind)'!AF$6:AF$37))/(MAX('03 (ind)'!AF$6:AF$37)-MIN('03 (ind)'!AF$6:AF$37))))))</f>
        <v>91.111111111111114</v>
      </c>
      <c r="AG7" s="75">
        <f>IF('03 (ind)'!AG$1="si",100*(('03 (ind)'!AG6-MIN('03 (ind)'!AG$6:AG$37))/(MAX('03 (ind)'!AG$6:AG$37)-MIN('03 (ind)'!AG$6:AG$37))),ABS(-100+(100*(('03 (ind)'!AG6-MIN('03 (ind)'!AG$6:AG$37))/(MAX('03 (ind)'!AG$6:AG$37)-MIN('03 (ind)'!AG$6:AG$37))))))</f>
        <v>48.66666666666665</v>
      </c>
      <c r="AH7" s="75">
        <f>IF('03 (ind)'!AH$1="si",100*(('03 (ind)'!AH6-MIN('03 (ind)'!AH$6:AH$37))/(MAX('03 (ind)'!AH$6:AH$37)-MIN('03 (ind)'!AH$6:AH$37))),ABS(-100+(100*(('03 (ind)'!AH6-MIN('03 (ind)'!AH$6:AH$37))/(MAX('03 (ind)'!AH$6:AH$37)-MIN('03 (ind)'!AH$6:AH$37))))))</f>
        <v>25.20661157024794</v>
      </c>
      <c r="AI7" s="75">
        <f>IF('03 (ind)'!AI$1="si",100*(('03 (ind)'!AI6-MIN('03 (ind)'!AI$6:AI$37))/(MAX('03 (ind)'!AI$6:AI$37)-MIN('03 (ind)'!AI$6:AI$37))),ABS(-100+(100*(('03 (ind)'!AI6-MIN('03 (ind)'!AI$6:AI$37))/(MAX('03 (ind)'!AI$6:AI$37)-MIN('03 (ind)'!AI$6:AI$37))))))</f>
        <v>2.6930685678026207</v>
      </c>
      <c r="AJ7" s="75">
        <f>IF('03 (ind)'!AJ$1="si",100*(('03 (ind)'!AJ6-MIN('03 (ind)'!AJ$6:AJ$37))/(MAX('03 (ind)'!AJ$6:AJ$37)-MIN('03 (ind)'!AJ$6:AJ$37))),ABS(-100+(100*(('03 (ind)'!AJ6-MIN('03 (ind)'!AJ$6:AJ$37))/(MAX('03 (ind)'!AJ$6:AJ$37)-MIN('03 (ind)'!AJ$6:AJ$37))))))</f>
        <v>81.403912543153083</v>
      </c>
      <c r="AK7" s="75">
        <f>IF('03 (ind)'!AK$1="si",100*(('03 (ind)'!AK6-MIN('03 (ind)'!AK$6:AK$37))/(MAX('03 (ind)'!AK$6:AK$37)-MIN('03 (ind)'!AK$6:AK$37))),ABS(-100+(100*(('03 (ind)'!AK6-MIN('03 (ind)'!AK$6:AK$37))/(MAX('03 (ind)'!AK$6:AK$37)-MIN('03 (ind)'!AK$6:AK$37))))))</f>
        <v>14.679069639403352</v>
      </c>
      <c r="AL7" s="75">
        <f>IF('03 (ind)'!AL$1="si",100*(('03 (ind)'!AL6-MIN('03 (ind)'!AL$6:AL$37))/(MAX('03 (ind)'!AL$6:AL$37)-MIN('03 (ind)'!AL$6:AL$37))),ABS(-100+(100*(('03 (ind)'!AL6-MIN('03 (ind)'!AL$6:AL$37))/(MAX('03 (ind)'!AL$6:AL$37)-MIN('03 (ind)'!AL$6:AL$37))))))</f>
        <v>94.807154445954311</v>
      </c>
      <c r="AM7" s="75">
        <f>IF('03 (ind)'!AM$1="si",100*(('03 (ind)'!AM6-MIN('03 (ind)'!AM$6:AM$37))/(MAX('03 (ind)'!AM$6:AM$37)-MIN('03 (ind)'!AM$6:AM$37))),ABS(-100+(100*(('03 (ind)'!AM6-MIN('03 (ind)'!AM$6:AM$37))/(MAX('03 (ind)'!AM$6:AM$37)-MIN('03 (ind)'!AM$6:AM$37))))))</f>
        <v>80.814854755056629</v>
      </c>
      <c r="AN7" s="75">
        <f>IF('03 (ind)'!AN$1="si",100*(('03 (ind)'!AN6-MIN('03 (ind)'!AN$6:AN$37))/(MAX('03 (ind)'!AN$6:AN$37)-MIN('03 (ind)'!AN$6:AN$37))),ABS(-100+(100*(('03 (ind)'!AN6-MIN('03 (ind)'!AN$6:AN$37))/(MAX('03 (ind)'!AN$6:AN$37)-MIN('03 (ind)'!AN$6:AN$37))))))</f>
        <v>33.242524116149113</v>
      </c>
      <c r="AO7" s="75">
        <f>IF('03 (ind)'!AO$1="si",100*(('03 (ind)'!AO6-MIN('03 (ind)'!AO$6:AO$37))/(MAX('03 (ind)'!AO$6:AO$37)-MIN('03 (ind)'!AO$6:AO$37))),ABS(-100+(100*(('03 (ind)'!AO6-MIN('03 (ind)'!AO$6:AO$37))/(MAX('03 (ind)'!AO$6:AO$37)-MIN('03 (ind)'!AO$6:AO$37))))))</f>
        <v>63.161515121241486</v>
      </c>
      <c r="AP7" s="75">
        <f>IF('03 (ind)'!AP$1="si",100*(('03 (ind)'!AP6-MIN('03 (ind)'!AP$6:AP$37))/(MAX('03 (ind)'!AP$6:AP$37)-MIN('03 (ind)'!AP$6:AP$37))),ABS(-100+(100*(('03 (ind)'!AP6-MIN('03 (ind)'!AP$6:AP$37))/(MAX('03 (ind)'!AP$6:AP$37)-MIN('03 (ind)'!AP$6:AP$37))))))</f>
        <v>81.603153745072262</v>
      </c>
      <c r="AQ7" s="75">
        <f>IF('03 (ind)'!AQ$1="si",100*(('03 (ind)'!AQ6-MIN('03 (ind)'!AQ$6:AQ$37))/(MAX('03 (ind)'!AQ$6:AQ$37)-MIN('03 (ind)'!AQ$6:AQ$37))),ABS(-100+(100*(('03 (ind)'!AQ6-MIN('03 (ind)'!AQ$6:AQ$37))/(MAX('03 (ind)'!AQ$6:AQ$37)-MIN('03 (ind)'!AQ$6:AQ$37))))))</f>
        <v>9.8994197166564994</v>
      </c>
      <c r="AR7" s="75">
        <f>IF('03 (ind)'!AR$1="si",100*(('03 (ind)'!AR6-MIN('03 (ind)'!AR$6:AR$37))/(MAX('03 (ind)'!AR$6:AR$37)-MIN('03 (ind)'!AR$6:AR$37))),ABS(-100+(100*(('03 (ind)'!AR6-MIN('03 (ind)'!AR$6:AR$37))/(MAX('03 (ind)'!AR$6:AR$37)-MIN('03 (ind)'!AR$6:AR$37))))))</f>
        <v>30.971413935620006</v>
      </c>
      <c r="AS7" s="75">
        <f>IF('03 (ind)'!AS$1="si",100*(('03 (ind)'!AS6-MIN('03 (ind)'!AS$6:AS$37))/(MAX('03 (ind)'!AS$6:AS$37)-MIN('03 (ind)'!AS$6:AS$37))),ABS(-100+(100*(('03 (ind)'!AS6-MIN('03 (ind)'!AS$6:AS$37))/(MAX('03 (ind)'!AS$6:AS$37)-MIN('03 (ind)'!AS$6:AS$37))))))</f>
        <v>61.084184846800348</v>
      </c>
      <c r="AT7" s="75">
        <f>IF('03 (ind)'!AT$1="si",100*(('03 (ind)'!AT6-MIN('03 (ind)'!AT$6:AT$37))/(MAX('03 (ind)'!AT$6:AT$37)-MIN('03 (ind)'!AT$6:AT$37))),ABS(-100+(100*(('03 (ind)'!AT6-MIN('03 (ind)'!AT$6:AT$37))/(MAX('03 (ind)'!AT$6:AT$37)-MIN('03 (ind)'!AT$6:AT$37))))))</f>
        <v>0</v>
      </c>
      <c r="AU7" s="75">
        <f>IF('03 (ind)'!AU$1="si",100*(('03 (ind)'!AU6-MIN('03 (ind)'!AU$6:AU$37))/(MAX('03 (ind)'!AU$6:AU$37)-MIN('03 (ind)'!AU$6:AU$37))),ABS(-100+(100*(('03 (ind)'!AU6-MIN('03 (ind)'!AU$6:AU$37))/(MAX('03 (ind)'!AU$6:AU$37)-MIN('03 (ind)'!AU$6:AU$37))))))</f>
        <v>91.743119266055047</v>
      </c>
      <c r="AV7" s="75">
        <f>IF('03 (ind)'!AV$1="si",100*(('03 (ind)'!AV6-MIN('03 (ind)'!AV$6:AV$37))/(MAX('03 (ind)'!AV$6:AV$37)-MIN('03 (ind)'!AV$6:AV$37))),ABS(-100+(100*(('03 (ind)'!AV6-MIN('03 (ind)'!AV$6:AV$37))/(MAX('03 (ind)'!AV$6:AV$37)-MIN('03 (ind)'!AV$6:AV$37))))))</f>
        <v>100</v>
      </c>
      <c r="AW7" s="75">
        <f>IF('03 (ind)'!AW$1="si",100*(('03 (ind)'!AW6-MIN('03 (ind)'!AW$6:AW$37))/(MAX('03 (ind)'!AW$6:AW$37)-MIN('03 (ind)'!AW$6:AW$37))),ABS(-100+(100*(('03 (ind)'!AW6-MIN('03 (ind)'!AW$6:AW$37))/(MAX('03 (ind)'!AW$6:AW$37)-MIN('03 (ind)'!AW$6:AW$37))))))</f>
        <v>54.536029030585787</v>
      </c>
      <c r="AX7" s="75">
        <f>IF('03 (ind)'!AX$1="si",100*(('03 (ind)'!AX6-MIN('03 (ind)'!AX$6:AX$37))/(MAX('03 (ind)'!AX$6:AX$37)-MIN('03 (ind)'!AX$6:AX$37))),ABS(-100+(100*(('03 (ind)'!AX6-MIN('03 (ind)'!AX$6:AX$37))/(MAX('03 (ind)'!AX$6:AX$37)-MIN('03 (ind)'!AX$6:AX$37))))))</f>
        <v>17.817221921268374</v>
      </c>
      <c r="AY7" s="75">
        <f>IF('03 (ind)'!AY$1="si",100*(('03 (ind)'!AY6-MIN('03 (ind)'!AY$6:AY$37))/(MAX('03 (ind)'!AY$6:AY$37)-MIN('03 (ind)'!AY$6:AY$37))),ABS(-100+(100*(('03 (ind)'!AY6-MIN('03 (ind)'!AY$6:AY$37))/(MAX('03 (ind)'!AY$6:AY$37)-MIN('03 (ind)'!AY$6:AY$37))))))</f>
        <v>59.41960038058992</v>
      </c>
      <c r="AZ7" s="75">
        <f>IF('03 (ind)'!AZ$1="si",100*(('03 (ind)'!AZ6-MIN('03 (ind)'!AZ$6:AZ$37))/(MAX('03 (ind)'!AZ$6:AZ$37)-MIN('03 (ind)'!AZ$6:AZ$37))),ABS(-100+(100*(('03 (ind)'!AZ6-MIN('03 (ind)'!AZ$6:AZ$37))/(MAX('03 (ind)'!AZ$6:AZ$37)-MIN('03 (ind)'!AZ$6:AZ$37))))))</f>
        <v>77.541384929680902</v>
      </c>
      <c r="BA7" s="75">
        <f>IF('03 (ind)'!BA$1="si",100*(('03 (ind)'!BA6-MIN('03 (ind)'!BA$6:BA$37))/(MAX('03 (ind)'!BA$6:BA$37)-MIN('03 (ind)'!BA$6:BA$37))),ABS(-100+(100*(('03 (ind)'!BA6-MIN('03 (ind)'!BA$6:BA$37))/(MAX('03 (ind)'!BA$6:BA$37)-MIN('03 (ind)'!BA$6:BA$37))))))</f>
        <v>21.230791248971094</v>
      </c>
      <c r="BB7" s="75">
        <f>IF('03 (ind)'!BB$1="si",100*(('03 (ind)'!BB6-MIN('03 (ind)'!BB$6:BB$37))/(MAX('03 (ind)'!BB$6:BB$37)-MIN('03 (ind)'!BB$6:BB$37))),ABS(-100+(100*(('03 (ind)'!BB6-MIN('03 (ind)'!BB$6:BB$37))/(MAX('03 (ind)'!BB$6:BB$37)-MIN('03 (ind)'!BB$6:BB$37))))))</f>
        <v>32.344227827227343</v>
      </c>
      <c r="BC7" s="75">
        <f>IF('03 (ind)'!BC$1="si",100*(('03 (ind)'!BC6-MIN('03 (ind)'!BC$6:BC$37))/(MAX('03 (ind)'!BC$6:BC$37)-MIN('03 (ind)'!BC$6:BC$37))),ABS(-100+(100*(('03 (ind)'!BC6-MIN('03 (ind)'!BC$6:BC$37))/(MAX('03 (ind)'!BC$6:BC$37)-MIN('03 (ind)'!BC$6:BC$37))))))</f>
        <v>23.754119865240895</v>
      </c>
      <c r="BD7" s="75">
        <f>IF('03 (ind)'!BD$1="si",100*(('03 (ind)'!BD6-MIN('03 (ind)'!BD$6:BD$37))/(MAX('03 (ind)'!BD$6:BD$37)-MIN('03 (ind)'!BD$6:BD$37))),ABS(-100+(100*(('03 (ind)'!BD6-MIN('03 (ind)'!BD$6:BD$37))/(MAX('03 (ind)'!BD$6:BD$37)-MIN('03 (ind)'!BD$6:BD$37))))))</f>
        <v>57.696645007663484</v>
      </c>
      <c r="BE7" s="75">
        <f>IF('03 (ind)'!BE$1="si",100*(('03 (ind)'!BE6-MIN('03 (ind)'!BE$6:BE$37))/(MAX('03 (ind)'!BE$6:BE$37)-MIN('03 (ind)'!BE$6:BE$37))),ABS(-100+(100*(('03 (ind)'!BE6-MIN('03 (ind)'!BE$6:BE$37))/(MAX('03 (ind)'!BE$6:BE$37)-MIN('03 (ind)'!BE$6:BE$37))))))</f>
        <v>22.552447552447553</v>
      </c>
      <c r="BF7" s="75">
        <f>IF('03 (ind)'!BF$1="si",100*(('03 (ind)'!BF6-MIN('03 (ind)'!BF$6:BF$37))/(MAX('03 (ind)'!BF$6:BF$37)-MIN('03 (ind)'!BF$6:BF$37))),ABS(-100+(100*(('03 (ind)'!BF6-MIN('03 (ind)'!BF$6:BF$37))/(MAX('03 (ind)'!BF$6:BF$37)-MIN('03 (ind)'!BF$6:BF$37))))))</f>
        <v>26.482572405331151</v>
      </c>
      <c r="BG7" s="75">
        <f>IF('03 (ind)'!BG$1="si",100*(('03 (ind)'!BG6-MIN('03 (ind)'!BG$6:BG$37))/(MAX('03 (ind)'!BG$6:BG$37)-MIN('03 (ind)'!BG$6:BG$37))),ABS(-100+(100*(('03 (ind)'!BG6-MIN('03 (ind)'!BG$6:BG$37))/(MAX('03 (ind)'!BG$6:BG$37)-MIN('03 (ind)'!BG$6:BG$37))))))</f>
        <v>32.705676273741865</v>
      </c>
      <c r="BH7" s="75">
        <f>IF('03 (ind)'!BH$1="si",100*(('03 (ind)'!BH6-MIN('03 (ind)'!BH$6:BH$37))/(MAX('03 (ind)'!BH$6:BH$37)-MIN('03 (ind)'!BH$6:BH$37))),ABS(-100+(100*(('03 (ind)'!BH6-MIN('03 (ind)'!BH$6:BH$37))/(MAX('03 (ind)'!BH$6:BH$37)-MIN('03 (ind)'!BH$6:BH$37))))))</f>
        <v>17.706524140331467</v>
      </c>
      <c r="BI7" s="75">
        <f>IF('03 (ind)'!BI$1="si",100*(('03 (ind)'!BI6-MIN('03 (ind)'!BI$6:BI$37))/(MAX('03 (ind)'!BI$6:BI$37)-MIN('03 (ind)'!BI$6:BI$37))),ABS(-100+(100*(('03 (ind)'!BI6-MIN('03 (ind)'!BI$6:BI$37))/(MAX('03 (ind)'!BI$6:BI$37)-MIN('03 (ind)'!BI$6:BI$37))))))</f>
        <v>99.697726627005437</v>
      </c>
      <c r="BJ7" s="75">
        <f>IF('03 (ind)'!BJ$1="si",100*(('03 (ind)'!BJ6-MIN('03 (ind)'!BJ$6:BJ$37))/(MAX('03 (ind)'!BJ$6:BJ$37)-MIN('03 (ind)'!BJ$6:BJ$37))),ABS(-100+(100*(('03 (ind)'!BJ6-MIN('03 (ind)'!BJ$6:BJ$37))/(MAX('03 (ind)'!BJ$6:BJ$37)-MIN('03 (ind)'!BJ$6:BJ$37))))))</f>
        <v>1.5137090373739735E-3</v>
      </c>
      <c r="BK7" s="75">
        <f>IF('03 (ind)'!BK$1="si",100*(('03 (ind)'!BK6-MIN('03 (ind)'!BK$6:BK$37))/(MAX('03 (ind)'!BK$6:BK$37)-MIN('03 (ind)'!BK$6:BK$37))),ABS(-100+(100*(('03 (ind)'!BK6-MIN('03 (ind)'!BK$6:BK$37))/(MAX('03 (ind)'!BK$6:BK$37)-MIN('03 (ind)'!BK$6:BK$37))))))</f>
        <v>10.427661872712406</v>
      </c>
      <c r="BL7" s="75">
        <f>IF('03 (ind)'!BL$1="si",100*(('03 (ind)'!BL6-MIN('03 (ind)'!BL$6:BL$37))/(MAX('03 (ind)'!BL$6:BL$37)-MIN('03 (ind)'!BL$6:BL$37))),ABS(-100+(100*(('03 (ind)'!BL6-MIN('03 (ind)'!BL$6:BL$37))/(MAX('03 (ind)'!BL$6:BL$37)-MIN('03 (ind)'!BL$6:BL$37))))))</f>
        <v>12.096774193548388</v>
      </c>
      <c r="BM7" s="75">
        <f>IF('03 (ind)'!BM$1="si",100*(('03 (ind)'!BM6-MIN('03 (ind)'!BM$6:BM$37))/(MAX('03 (ind)'!BM$6:BM$37)-MIN('03 (ind)'!BM$6:BM$37))),ABS(-100+(100*(('03 (ind)'!BM6-MIN('03 (ind)'!BM$6:BM$37))/(MAX('03 (ind)'!BM$6:BM$37)-MIN('03 (ind)'!BM$6:BM$37))))))</f>
        <v>16.601546569470312</v>
      </c>
      <c r="BN7" s="75">
        <f>IF('03 (ind)'!BN$1="si",100*(('03 (ind)'!BN6-MIN('03 (ind)'!BN$6:BN$37))/(MAX('03 (ind)'!BN$6:BN$37)-MIN('03 (ind)'!BN$6:BN$37))),ABS(-100+(100*(('03 (ind)'!BN6-MIN('03 (ind)'!BN$6:BN$37))/(MAX('03 (ind)'!BN$6:BN$37)-MIN('03 (ind)'!BN$6:BN$37))))))</f>
        <v>100</v>
      </c>
      <c r="BO7" s="75">
        <f>IF('03 (ind)'!BO$1="si",100*(('03 (ind)'!BO6-MIN('03 (ind)'!BO$6:BO$37))/(MAX('03 (ind)'!BO$6:BO$37)-MIN('03 (ind)'!BO$6:BO$37))),ABS(-100+(100*(('03 (ind)'!BO6-MIN('03 (ind)'!BO$6:BO$37))/(MAX('03 (ind)'!BO$6:BO$37)-MIN('03 (ind)'!BO$6:BO$37))))))</f>
        <v>36.488579779420235</v>
      </c>
      <c r="BP7" s="75">
        <f>IF('03 (ind)'!BP$1="si",100*(('03 (ind)'!BP6-MIN('03 (ind)'!BP$6:BP$37))/(MAX('03 (ind)'!BP$6:BP$37)-MIN('03 (ind)'!BP$6:BP$37))),ABS(-100+(100*(('03 (ind)'!BP6-MIN('03 (ind)'!BP$6:BP$37))/(MAX('03 (ind)'!BP$6:BP$37)-MIN('03 (ind)'!BP$6:BP$37))))))</f>
        <v>21.218230400215969</v>
      </c>
      <c r="BQ7" s="75">
        <f>IF('03 (ind)'!BQ$1="si",100*(('03 (ind)'!BQ6-MIN('03 (ind)'!BQ$6:BQ$37))/(MAX('03 (ind)'!BQ$6:BQ$37)-MIN('03 (ind)'!BQ$6:BQ$37))),ABS(-100+(100*(('03 (ind)'!BQ6-MIN('03 (ind)'!BQ$6:BQ$37))/(MAX('03 (ind)'!BQ$6:BQ$37)-MIN('03 (ind)'!BQ$6:BQ$37))))))</f>
        <v>88.40508010449804</v>
      </c>
      <c r="BR7" s="75">
        <f>IF('03 (ind)'!BR$1="si",100*(('03 (ind)'!BR6-MIN('03 (ind)'!BR$6:BR$37))/(MAX('03 (ind)'!BR$6:BR$37)-MIN('03 (ind)'!BR$6:BR$37))),ABS(-100+(100*(('03 (ind)'!BR6-MIN('03 (ind)'!BR$6:BR$37))/(MAX('03 (ind)'!BP$6:BP$37)-MIN('03 (ind)'!BR$6:BR$37))))))</f>
        <v>50.017777777777781</v>
      </c>
      <c r="BS7" s="75">
        <f>IF('03 (ind)'!BS$1="si",100*(('03 (ind)'!BS6-MIN('03 (ind)'!BS$6:BS$37))/(MAX('03 (ind)'!BS$6:BS$37)-MIN('03 (ind)'!BS$6:BS$37))),ABS(-100+(100*(('03 (ind)'!BS6-MIN('03 (ind)'!BS$6:BS$37))/(MAX('03 (ind)'!BQ$6:BQ$37)-MIN('03 (ind)'!BS$6:BS$37))))))</f>
        <v>71.189389948351348</v>
      </c>
      <c r="BT7" s="75">
        <f>IF('03 (ind)'!BT$1="si",100*(('03 (ind)'!BT6-MIN('03 (ind)'!BT$6:BT$37))/(MAX('03 (ind)'!BT$6:BT$37)-MIN('03 (ind)'!BT$6:BT$37))),ABS(-100+(100*(('03 (ind)'!BT6-MIN('03 (ind)'!BT$6:BT$37))/(MAX('03 (ind)'!BR$6:BR$37)-MIN('03 (ind)'!BT$6:BT$37))))))</f>
        <v>96.609732500000007</v>
      </c>
      <c r="BU7" s="75">
        <f>IF('03 (ind)'!BU$1="si",100*(('03 (ind)'!BU6-MIN('03 (ind)'!BU$6:BU$37))/(MAX('03 (ind)'!BU$6:BU$37)-MIN('03 (ind)'!BU$6:BU$37))),ABS(-100+(100*(('03 (ind)'!BU6-MIN('03 (ind)'!BU$6:BU$37))/(MAX('03 (ind)'!BU$6:BU$37)-MIN('03 (ind)'!BU$6:BU$37))))))</f>
        <v>83.810270482163858</v>
      </c>
      <c r="BV7" s="75">
        <f>IF('03 (ind)'!BV$1="si",100*(('03 (ind)'!BV6-MIN('03 (ind)'!BV$6:BV$37))/(MAX('03 (ind)'!BV$6:BV$37)-MIN('03 (ind)'!BV$6:BV$37))),ABS(-100+(100*(('03 (ind)'!BV6-MIN('03 (ind)'!BV$6:BV$37))/(MAX('03 (ind)'!BV$6:BV$37)-MIN('03 (ind)'!BV$6:BV$37))))))</f>
        <v>54.208804283164788</v>
      </c>
      <c r="BW7" s="75">
        <f>IF('03 (ind)'!BW$1="si",100*(('03 (ind)'!BW6-MIN('03 (ind)'!BW$6:BW$37))/(MAX('03 (ind)'!BW$6:BW$37)-MIN('03 (ind)'!BW$6:BW$37))),ABS(-100+(100*(('03 (ind)'!BW6-MIN('03 (ind)'!BW$6:BW$37))/(MAX('03 (ind)'!BW$6:BW$37)-MIN('03 (ind)'!BW$6:BW$37))))))</f>
        <v>90.628691429321435</v>
      </c>
      <c r="BX7" s="75">
        <f>IF('03 (ind)'!BX$1="si",100*(('03 (ind)'!BX6-MIN('03 (ind)'!BX$6:BX$37))/(MAX('03 (ind)'!BX$6:BX$37)-MIN('03 (ind)'!BX$6:BX$37))),ABS(-100+(100*(('03 (ind)'!BX6-MIN('03 (ind)'!BX$6:BX$37))/(MAX('03 (ind)'!BX$6:BX$37)-MIN('03 (ind)'!BX$6:BX$37))))))</f>
        <v>0.72063060215538144</v>
      </c>
      <c r="BY7" s="75">
        <f>IF('03 (ind)'!BY$1="si",100*(('03 (ind)'!BY6-MIN('03 (ind)'!BY$6:BY$37))/(MAX('03 (ind)'!BY$6:BY$37)-MIN('03 (ind)'!BY$6:BY$37))),ABS(-100+(100*(('03 (ind)'!BY6-MIN('03 (ind)'!BY$6:BY$37))/(MAX('03 (ind)'!BY$6:BY$37)-MIN('03 (ind)'!BY$6:BY$37))))))</f>
        <v>0</v>
      </c>
      <c r="BZ7" s="75">
        <f>IF('03 (ind)'!BZ$1="si",100*(('03 (ind)'!BZ6-MIN('03 (ind)'!BZ$6:BZ$37))/(MAX('03 (ind)'!BZ$6:BZ$37)-MIN('03 (ind)'!BZ$6:BZ$37))),ABS(-100+(100*(('03 (ind)'!BZ6-MIN('03 (ind)'!BZ$6:BZ$37))/(MAX('03 (ind)'!BZ$6:BZ$37)-MIN('03 (ind)'!BZ$6:BZ$37))))))</f>
        <v>19.104100248672069</v>
      </c>
      <c r="CA7" s="75">
        <f>IF('03 (ind)'!CA$1="si",100*(('03 (ind)'!CA6-MIN('03 (ind)'!CA$6:CA$37))/(MAX('03 (ind)'!CA$6:CA$37)-MIN('03 (ind)'!CA$6:CA$37))),ABS(-100+(100*(('03 (ind)'!CA6-MIN('03 (ind)'!CA$6:CA$37))/(MAX('03 (ind)'!CA$6:CA$37)-MIN('03 (ind)'!CA$6:CA$37))))))</f>
        <v>86.190373865808127</v>
      </c>
      <c r="CB7" s="75">
        <f>IF('03 (ind)'!CB$1="si",100*(('03 (ind)'!CB6-MIN('03 (ind)'!CB$6:CB$37))/(MAX('03 (ind)'!CB$6:CB$37)-MIN('03 (ind)'!CB$6:CB$37))),ABS(-100+(100*(('03 (ind)'!CB6-MIN('03 (ind)'!CB$6:CB$37))/(MAX('03 (ind)'!CB$6:CB$37)-MIN('03 (ind)'!CB$6:CB$37))))))</f>
        <v>89.808917197452232</v>
      </c>
      <c r="CC7" s="75">
        <f>IF('03 (ind)'!CC$1="si",100*(('03 (ind)'!CC6-MIN('03 (ind)'!CC$6:CC$37))/(MAX('03 (ind)'!CC$6:CC$37)-MIN('03 (ind)'!CC$6:CC$37))),ABS(-100+(100*(('03 (ind)'!CC6-MIN('03 (ind)'!CC$6:CC$37))/(MAX('03 (ind)'!CC$6:CC$37)-MIN('03 (ind)'!CC$6:CC$37))))))</f>
        <v>60.72560636177932</v>
      </c>
      <c r="CD7" s="75">
        <f>IF('03 (ind)'!CD$1="si",100*(('03 (ind)'!CD6-MIN('03 (ind)'!CD$6:CD$37))/(MAX('03 (ind)'!CD$6:CD$37)-MIN('03 (ind)'!CD$6:CD$37))),ABS(-100+(100*(('03 (ind)'!CD6-MIN('03 (ind)'!CD$6:CD$37))/(MAX('03 (ind)'!CD$6:CD$37)-MIN('03 (ind)'!CD$6:CD$37))))))</f>
        <v>0.26229165611360722</v>
      </c>
      <c r="CE7" s="75">
        <f>IF('03 (ind)'!CE$1="si",100*(('03 (ind)'!CE6-MIN('03 (ind)'!CE$6:CE$37))/(MAX('03 (ind)'!CE$6:CE$37)-MIN('03 (ind)'!CE$6:CE$37))),ABS(-100+(100*(('03 (ind)'!CE6-MIN('03 (ind)'!CE$6:CE$37))/(MAX('03 (ind)'!CE$6:CE$37)-MIN('03 (ind)'!CE$6:CE$37))))))</f>
        <v>7.9082207332751784</v>
      </c>
      <c r="CF7" s="75">
        <f>IF('03 (ind)'!CF$1="si",100*(('03 (ind)'!CF6-MIN('03 (ind)'!CF$6:CF$37))/(MAX('03 (ind)'!CF$6:CF$37)-MIN('03 (ind)'!CF$6:CF$37))),ABS(-100+(100*(('03 (ind)'!CF6-MIN('03 (ind)'!CF$6:CF$37))/(MAX('03 (ind)'!CF$6:CF$37)-MIN('03 (ind)'!CF$6:CF$37))))))</f>
        <v>60.950971563411848</v>
      </c>
      <c r="CG7" s="75">
        <f>IF('03 (ind)'!CG$1="si",100*(('03 (ind)'!CG6-MIN('03 (ind)'!CG$6:CG$37))/(MAX('03 (ind)'!CG$6:CG$37)-MIN('03 (ind)'!CG$6:CG$37))),ABS(-100+(100*(('03 (ind)'!CG6-MIN('03 (ind)'!CG$6:CG$37))/(MAX('03 (ind)'!CG$6:CG$37)-MIN('03 (ind)'!CG$6:CG$37))))))</f>
        <v>5.9760685588609901</v>
      </c>
      <c r="CH7" s="75">
        <f>IF('03 (ind)'!CH$1="si",100*(('03 (ind)'!CH6-MIN('03 (ind)'!CH$6:CH$37))/(MAX('03 (ind)'!CH$6:CH$37)-MIN('03 (ind)'!CH$6:CH$37))),ABS(-100+(100*(('03 (ind)'!CH6-MIN('03 (ind)'!CH$6:CH$37))/(MAX('03 (ind)'!CH$6:CH$37)-MIN('03 (ind)'!CH$6:CH$37))))))</f>
        <v>22.667717225468483</v>
      </c>
      <c r="CI7" s="75">
        <f>IF('03 (ind)'!CI$1="si",100*(('03 (ind)'!CI6-MIN('03 (ind)'!CI$6:CI$37))/(MAX('03 (ind)'!CI$6:CI$37)-MIN('03 (ind)'!CI$6:CI$37))),ABS(-100+(100*(('03 (ind)'!CI6-MIN('03 (ind)'!CI$6:CI$37))/(MAX('03 (ind)'!CI$6:CI$37)-MIN('03 (ind)'!CI$6:CI$37))))))</f>
        <v>20.24531760676912</v>
      </c>
      <c r="CJ7" s="75">
        <f>IF('03 (ind)'!CJ$1="si",100*(('03 (ind)'!CJ6-MIN('03 (ind)'!CJ$6:CJ$37))/(MAX('03 (ind)'!CJ$6:CJ$37)-MIN('03 (ind)'!CJ$6:CJ$37))),ABS(-100+(100*(('03 (ind)'!CJ6-MIN('03 (ind)'!CJ$6:CJ$37))/(MAX('03 (ind)'!CJ$6:CJ$37)-MIN('03 (ind)'!CJ$6:CJ$37))))))</f>
        <v>33.029100765153679</v>
      </c>
      <c r="CK7" s="75">
        <f>IF('03 (ind)'!CK$1="si",100*(('03 (ind)'!CK6-MIN('03 (ind)'!CK$6:CK$37))/(MAX('03 (ind)'!CK$6:CK$37)-MIN('03 (ind)'!CK$6:CK$37))),ABS(-100+(100*(('03 (ind)'!CK6-MIN('03 (ind)'!CK$6:CK$37))/(MAX('03 (ind)'!CK$6:CK$37)-MIN('03 (ind)'!CK$6:CK$37))))))</f>
        <v>31.002512777632834</v>
      </c>
      <c r="CL7" s="75">
        <f>IF('03 (ind)'!CL$1="si",100*(('03 (ind)'!CL6-MIN('03 (ind)'!CL$6:CL$37))/(MAX('03 (ind)'!CL$6:CL$37)-MIN('03 (ind)'!CL$6:CL$37))),ABS(-100+(100*(('03 (ind)'!CL6-MIN('03 (ind)'!CL$6:CL$37))/(MAX('03 (ind)'!CL$6:CL$37)-MIN('03 (ind)'!CL$6:CL$37))))))</f>
        <v>16.897249846538635</v>
      </c>
      <c r="CM7" s="75">
        <f>IF('03 (ind)'!CM$1="si",100*(('03 (ind)'!CM6-MIN('03 (ind)'!CM$6:CM$37))/(MAX('03 (ind)'!CM$6:CM$37)-MIN('03 (ind)'!CM$6:CM$37))),ABS(-100+(100*(('03 (ind)'!CM6-MIN('03 (ind)'!CM$6:CM$37))/(MAX('03 (ind)'!CM$6:CM$37)-MIN('03 (ind)'!CM$6:CM$37))))))</f>
        <v>8.4956577679568817</v>
      </c>
    </row>
    <row r="8" spans="1:91">
      <c r="A8" s="17" t="s">
        <v>331</v>
      </c>
      <c r="B8" s="87">
        <f>IF('03 (ind)'!B$1="si",100*(('03 (ind)'!B7-MIN('03 (ind)'!B$6:B$37))/(MAX('03 (ind)'!B$6:B$37)-MIN('03 (ind)'!B$6:B$37))),ABS(-100+(100*(('03 (ind)'!B7-MIN('03 (ind)'!B$6:B$37))/(MAX('03 (ind)'!B$6:B$37)-MIN('03 (ind)'!B$6:B$37))))))</f>
        <v>9.4683096503927509</v>
      </c>
      <c r="C8" s="87">
        <f>IF('03 (ind)'!C$1="si",100*(('03 (ind)'!C7-MIN('03 (ind)'!C$6:C$37))/(MAX('03 (ind)'!C$6:C$37)-MIN('03 (ind)'!C$6:C$37))),ABS(-100+(100*(('03 (ind)'!C7-MIN('03 (ind)'!C$6:C$37))/(MAX('03 (ind)'!C$6:C$37)-MIN('03 (ind)'!C$6:C$37))))))</f>
        <v>50.920242624523659</v>
      </c>
      <c r="D8" s="87">
        <f>IF('03 (ind)'!D$1="si",100*(('03 (ind)'!D7-MIN('03 (ind)'!D$6:D$37))/(MAX('03 (ind)'!D$6:D$37)-MIN('03 (ind)'!D$6:D$37))),ABS(-100+(100*(('03 (ind)'!D7-MIN('03 (ind)'!D$6:D$37))/(MAX('03 (ind)'!D$6:D$37)-MIN('03 (ind)'!D$6:D$37))))))</f>
        <v>0</v>
      </c>
      <c r="E8" s="87">
        <f>IF('03 (ind)'!E$1="si",100*(('03 (ind)'!E7-MIN('03 (ind)'!E$6:E$37))/(MAX('03 (ind)'!E$6:E$37)-MIN('03 (ind)'!E$6:E$37))),ABS(-100+(100*(('03 (ind)'!E7-MIN('03 (ind)'!E$6:E$37))/(MAX('03 (ind)'!E$6:E$37)-MIN('03 (ind)'!E$6:E$37))))))</f>
        <v>28.767123287671765</v>
      </c>
      <c r="F8" s="87">
        <f>IF('03 (ind)'!F$1="si",100*(('03 (ind)'!F7-MIN('03 (ind)'!F$6:F$37))/(MAX('03 (ind)'!F$6:F$37)-MIN('03 (ind)'!F$6:F$37))),ABS(-100+(100*(('03 (ind)'!F7-MIN('03 (ind)'!F$6:F$37))/(MAX('03 (ind)'!F$6:F$37)-MIN('03 (ind)'!F$6:F$37))))))</f>
        <v>71.839080459770116</v>
      </c>
      <c r="G8" s="87">
        <f>IF('03 (ind)'!G$1="si",100*(('03 (ind)'!G7-MIN('03 (ind)'!G$6:G$37))/(MAX('03 (ind)'!G$6:G$37)-MIN('03 (ind)'!G$6:G$37))),ABS(-100+(100*(('03 (ind)'!G7-MIN('03 (ind)'!G$6:G$37))/(MAX('03 (ind)'!G$6:G$37)-MIN('03 (ind)'!G$6:G$37))))))</f>
        <v>85.470085470085479</v>
      </c>
      <c r="H8" s="87">
        <f>IF('03 (ind)'!H$1="si",100*(('03 (ind)'!H7-MIN('03 (ind)'!H$6:H$37))/(MAX('03 (ind)'!H$6:H$37)-MIN('03 (ind)'!H$6:H$37))),ABS(-100+(100*(('03 (ind)'!H7-MIN('03 (ind)'!H$6:H$37))/(MAX('03 (ind)'!H$6:H$37)-MIN('03 (ind)'!H$6:H$37))))))</f>
        <v>65.605095541401283</v>
      </c>
      <c r="I8" s="87">
        <f>IF('03 (ind)'!I$1="si",100*(('03 (ind)'!I7-MIN('03 (ind)'!I$6:I$37))/(MAX('03 (ind)'!I$6:I$37)-MIN('03 (ind)'!I$6:I$37))),ABS(-100+(100*(('03 (ind)'!I7-MIN('03 (ind)'!I$6:I$37))/(MAX('03 (ind)'!I$6:I$37)-MIN('03 (ind)'!I$6:I$37))))))</f>
        <v>99.346405228758172</v>
      </c>
      <c r="J8" s="87">
        <f>IF('03 (ind)'!J$1="si",100*(('03 (ind)'!J7-MIN('03 (ind)'!J$6:J$37))/(MAX('03 (ind)'!J$6:J$37)-MIN('03 (ind)'!J$6:J$37))),ABS(-100+(100*(('03 (ind)'!J7-MIN('03 (ind)'!J$6:J$37))/(MAX('03 (ind)'!J$6:J$37)-MIN('03 (ind)'!J$6:J$37))))))</f>
        <v>61.265822784810133</v>
      </c>
      <c r="K8" s="87">
        <f>IF('03 (ind)'!K$1="si",100*(('03 (ind)'!K7-MIN('03 (ind)'!K$6:K$37))/(MAX('03 (ind)'!K$6:K$37)-MIN('03 (ind)'!K$6:K$37))),ABS(-100+(100*(('03 (ind)'!K7-MIN('03 (ind)'!K$6:K$37))/(MAX('03 (ind)'!K$6:K$37)-MIN('03 (ind)'!K$6:K$37))))))</f>
        <v>5.5676081141602909</v>
      </c>
      <c r="L8" s="87">
        <f>IF('03 (ind)'!L$1="si",100*(('03 (ind)'!L7-MIN('03 (ind)'!L$6:L$37))/(MAX('03 (ind)'!L$6:L$37)-MIN('03 (ind)'!L$6:L$37))),ABS(-100+(100*(('03 (ind)'!L7-MIN('03 (ind)'!L$6:L$37))/(MAX('03 (ind)'!L$6:L$37)-MIN('03 (ind)'!L$6:L$37))))))</f>
        <v>19.052608727456459</v>
      </c>
      <c r="M8" s="87">
        <f>IF('03 (ind)'!M$1="si",100*(('03 (ind)'!M7-MIN('03 (ind)'!M$6:M$37))/(MAX('03 (ind)'!M$6:M$37)-MIN('03 (ind)'!M$6:M$37))),ABS(-100+(100*(('03 (ind)'!M7-MIN('03 (ind)'!M$6:M$37))/(MAX('03 (ind)'!M$6:M$37)-MIN('03 (ind)'!M$6:M$37))))))</f>
        <v>10.298444475957696</v>
      </c>
      <c r="N8" s="87">
        <f>IF('03 (ind)'!N$1="si",100*(('03 (ind)'!N7-MIN('03 (ind)'!N$6:N$37))/(MAX('03 (ind)'!N$6:N$37)-MIN('03 (ind)'!N$6:N$37))),ABS(-100+(100*(('03 (ind)'!N7-MIN('03 (ind)'!N$6:N$37))/(MAX('03 (ind)'!N$6:N$37)-MIN('03 (ind)'!N$6:N$37))))))</f>
        <v>32.68652131784642</v>
      </c>
      <c r="O8" s="87">
        <f>IF('03 (ind)'!O$1="si",100*(('03 (ind)'!O7-MIN('03 (ind)'!O$6:O$37))/(MAX('03 (ind)'!O$6:O$37)-MIN('03 (ind)'!O$6:O$37))),ABS(-100+(100*(('03 (ind)'!O7-MIN('03 (ind)'!O$6:O$37))/(MAX('03 (ind)'!O$6:O$37)-MIN('03 (ind)'!O$6:O$37))))))</f>
        <v>97.872340425531917</v>
      </c>
      <c r="P8" s="87">
        <f>IF('03 (ind)'!P$1="si",100*(('03 (ind)'!P7-MIN('03 (ind)'!P$6:P$37))/(MAX('03 (ind)'!P$6:P$37)-MIN('03 (ind)'!P$6:P$37))),ABS(-100+(100*(('03 (ind)'!P7-MIN('03 (ind)'!P$6:P$37))/(MAX('03 (ind)'!P$6:P$37)-MIN('03 (ind)'!P$6:P$37))))))</f>
        <v>49.774368398633165</v>
      </c>
      <c r="Q8" s="87">
        <f>IF('03 (ind)'!Q$1="si",100*(('03 (ind)'!Q7-MIN('03 (ind)'!Q$6:Q$37))/(MAX('03 (ind)'!Q$6:Q$37)-MIN('03 (ind)'!Q$6:Q$37))),ABS(-100+(100*(('03 (ind)'!Q7-MIN('03 (ind)'!Q$6:Q$37))/(MAX('03 (ind)'!Q$6:Q$37)-MIN('03 (ind)'!Q$6:Q$37))))))</f>
        <v>9.3347816109493884</v>
      </c>
      <c r="R8" s="87">
        <f>IF('03 (ind)'!R$1="si",100*(('03 (ind)'!R7-MIN('03 (ind)'!R$6:R$37))/(MAX('03 (ind)'!R$6:R$37)-MIN('03 (ind)'!R$6:R$37))),ABS(-100+(100*(('03 (ind)'!R7-MIN('03 (ind)'!R$6:R$37))/(MAX('03 (ind)'!R$6:R$37)-MIN('03 (ind)'!R$6:R$37))))))</f>
        <v>0.22958576616727372</v>
      </c>
      <c r="S8" s="75">
        <f>ABS(ABS(('03 (ind)'!S7-((MAX('03 (ind)'!S$6:S$37)+MIN('03 (ind)'!S$6:S$37))/2))/(((MAX('03 (ind)'!S$6:S$37)+MIN('03 (ind)'!S$6:S$37))/2)-MAX('03 (ind)'!S$6:S$37))*100)-100)</f>
        <v>54.524163503249724</v>
      </c>
      <c r="T8" s="75">
        <f>IF('03 (ind)'!T$1="si",100*(('03 (ind)'!T7-MIN('03 (ind)'!T$6:T$37))/(MAX('03 (ind)'!T$6:T$37)-MIN('03 (ind)'!T$6:T$37))),ABS(-100+(100*(('03 (ind)'!T7-MIN('03 (ind)'!T$6:T$37))/(MAX('03 (ind)'!T$6:T$37)-MIN('03 (ind)'!T$6:T$37))))))</f>
        <v>41.886200618570271</v>
      </c>
      <c r="U8" s="75">
        <f>IF('03 (ind)'!U$1="si",100*(('03 (ind)'!U7-MIN('03 (ind)'!U$6:U$37))/(MAX('03 (ind)'!U$6:U$37)-MIN('03 (ind)'!U$6:U$37))),ABS(-100+(100*(('03 (ind)'!U7-MIN('03 (ind)'!U$6:U$37))/(MAX('03 (ind)'!U$6:U$37)-MIN('03 (ind)'!U$6:U$37))))))</f>
        <v>100</v>
      </c>
      <c r="V8" s="75">
        <f>IF('03 (ind)'!V$1="si",100*(('03 (ind)'!V7-MIN('03 (ind)'!V$6:V$37))/(MAX('03 (ind)'!V$6:V$37)-MIN('03 (ind)'!V$6:V$37))),ABS(-100+(100*(('03 (ind)'!V7-MIN('03 (ind)'!V$6:V$37))/(MAX('03 (ind)'!V$6:V$37)-MIN('03 (ind)'!V$6:V$37))))))</f>
        <v>98.342541436464089</v>
      </c>
      <c r="W8" s="75">
        <f>IF('03 (ind)'!W$1="si",100*(('03 (ind)'!W7-MIN('03 (ind)'!W$6:W$37))/(MAX('03 (ind)'!W$6:W$37)-MIN('03 (ind)'!W$6:W$37))),ABS(-100+(100*(('03 (ind)'!W7-MIN('03 (ind)'!W$6:W$37))/(MAX('03 (ind)'!W$6:W$37)-MIN('03 (ind)'!W$6:W$37))))))</f>
        <v>95.704035038673013</v>
      </c>
      <c r="X8" s="75">
        <f>IF('03 (ind)'!X$1="si",100*(('03 (ind)'!X7-MIN('03 (ind)'!X$6:X$37))/(MAX('03 (ind)'!X$6:X$37)-MIN('03 (ind)'!X$6:X$37))),ABS(-100+(100*(('03 (ind)'!X7-MIN('03 (ind)'!X$6:X$37))/(MAX('03 (ind)'!X$6:X$37)-MIN('03 (ind)'!X$6:X$37))))))</f>
        <v>74.765859801576823</v>
      </c>
      <c r="Y8" s="75">
        <f>IF('03 (ind)'!Y$1="si",100*(('03 (ind)'!Y7-MIN('03 (ind)'!Y$6:Y$37))/(MAX('03 (ind)'!Y$6:Y$37)-MIN('03 (ind)'!Y$6:Y$37))),ABS(-100+(100*(('03 (ind)'!Y7-MIN('03 (ind)'!Y$6:Y$37))/(MAX('03 (ind)'!Y$6:Y$37)-MIN('03 (ind)'!Y$6:Y$37))))))</f>
        <v>88.310751945203833</v>
      </c>
      <c r="Z8" s="75">
        <f>IF('03 (ind)'!Z$1="si",100*(('03 (ind)'!Z7-MIN('03 (ind)'!Z$6:Z$37))/(MAX('03 (ind)'!Z$6:Z$37)-MIN('03 (ind)'!Z$6:Z$37))),ABS(-100+(100*(('03 (ind)'!Z7-MIN('03 (ind)'!Z$6:Z$37))/(MAX('03 (ind)'!Z$6:Z$37)-MIN('03 (ind)'!Z$6:Z$37))))))</f>
        <v>96.457211293989289</v>
      </c>
      <c r="AA8" s="75">
        <f>IF('03 (ind)'!AA$1="si",100*(('03 (ind)'!AA7-MIN('03 (ind)'!AA$6:AA$37))/(MAX('03 (ind)'!AA$6:AA$37)-MIN('03 (ind)'!AA$6:AA$37))),ABS(-100+(100*(('03 (ind)'!AA7-MIN('03 (ind)'!AA$6:AA$37))/(MAX('03 (ind)'!AA$6:AA$37)-MIN('03 (ind)'!AA$6:AA$37))))))</f>
        <v>100</v>
      </c>
      <c r="AB8" s="75">
        <f>IF('03 (ind)'!AB$1="si",100*(('03 (ind)'!AB7-MIN('03 (ind)'!AB$6:AB$37))/(MAX('03 (ind)'!AB$6:AB$37)-MIN('03 (ind)'!AB$6:AB$37))),ABS(-100+(100*(('03 (ind)'!AB7-MIN('03 (ind)'!AB$6:AB$37))/(MAX('03 (ind)'!AB$6:AB$37)-MIN('03 (ind)'!AB$6:AB$37))))))</f>
        <v>28.765672054561403</v>
      </c>
      <c r="AC8" s="75">
        <f>IF('03 (ind)'!AC$1="si",100*(('03 (ind)'!AC7-MIN('03 (ind)'!AC$6:AC$37))/(MAX('03 (ind)'!AC$6:AC$37)-MIN('03 (ind)'!AC$6:AC$37))),ABS(-100+(100*(('03 (ind)'!AC7-MIN('03 (ind)'!AC$6:AC$37))/(MAX('03 (ind)'!AC$6:AC$37)-MIN('03 (ind)'!AC$6:AC$37))))))</f>
        <v>92.035276487116633</v>
      </c>
      <c r="AD8" s="75">
        <f>IF('03 (ind)'!AD$1="si",100*(('03 (ind)'!AD7-MIN('03 (ind)'!AD$6:AD$37))/(MAX('03 (ind)'!AD$6:AD$37)-MIN('03 (ind)'!AD$6:AD$37))),ABS(-100+(100*(('03 (ind)'!AD7-MIN('03 (ind)'!AD$6:AD$37))/(MAX('03 (ind)'!AD$6:AD$37)-MIN('03 (ind)'!AD$6:AD$37))))))</f>
        <v>40.786156835130882</v>
      </c>
      <c r="AE8" s="75">
        <f>IF('03 (ind)'!AE$1="si",100*(('03 (ind)'!AE7-MIN('03 (ind)'!AE$6:AE$37))/(MAX('03 (ind)'!AE$6:AE$37)-MIN('03 (ind)'!AE$6:AE$37))),ABS(-100+(100*(('03 (ind)'!AE7-MIN('03 (ind)'!AE$6:AE$37))/(MAX('03 (ind)'!AE$6:AE$37)-MIN('03 (ind)'!AE$6:AE$37))))))</f>
        <v>55.528989284870001</v>
      </c>
      <c r="AF8" s="75">
        <f>IF('03 (ind)'!AF$1="si",100*(('03 (ind)'!AF7-MIN('03 (ind)'!AF$6:AF$37))/(MAX('03 (ind)'!AF$6:AF$37)-MIN('03 (ind)'!AF$6:AF$37))),ABS(-100+(100*(('03 (ind)'!AF7-MIN('03 (ind)'!AF$6:AF$37))/(MAX('03 (ind)'!AF$6:AF$37)-MIN('03 (ind)'!AF$6:AF$37))))))</f>
        <v>100</v>
      </c>
      <c r="AG8" s="75">
        <f>IF('03 (ind)'!AG$1="si",100*(('03 (ind)'!AG7-MIN('03 (ind)'!AG$6:AG$37))/(MAX('03 (ind)'!AG$6:AG$37)-MIN('03 (ind)'!AG$6:AG$37))),ABS(-100+(100*(('03 (ind)'!AG7-MIN('03 (ind)'!AG$6:AG$37))/(MAX('03 (ind)'!AG$6:AG$37)-MIN('03 (ind)'!AG$6:AG$37))))))</f>
        <v>85.333333333333314</v>
      </c>
      <c r="AH8" s="75">
        <f>IF('03 (ind)'!AH$1="si",100*(('03 (ind)'!AH7-MIN('03 (ind)'!AH$6:AH$37))/(MAX('03 (ind)'!AH$6:AH$37)-MIN('03 (ind)'!AH$6:AH$37))),ABS(-100+(100*(('03 (ind)'!AH7-MIN('03 (ind)'!AH$6:AH$37))/(MAX('03 (ind)'!AH$6:AH$37)-MIN('03 (ind)'!AH$6:AH$37))))))</f>
        <v>28.099173553719019</v>
      </c>
      <c r="AI8" s="75">
        <f>IF('03 (ind)'!AI$1="si",100*(('03 (ind)'!AI7-MIN('03 (ind)'!AI$6:AI$37))/(MAX('03 (ind)'!AI$6:AI$37)-MIN('03 (ind)'!AI$6:AI$37))),ABS(-100+(100*(('03 (ind)'!AI7-MIN('03 (ind)'!AI$6:AI$37))/(MAX('03 (ind)'!AI$6:AI$37)-MIN('03 (ind)'!AI$6:AI$37))))))</f>
        <v>7.5846366317046776</v>
      </c>
      <c r="AJ8" s="75">
        <f>IF('03 (ind)'!AJ$1="si",100*(('03 (ind)'!AJ7-MIN('03 (ind)'!AJ$6:AJ$37))/(MAX('03 (ind)'!AJ$6:AJ$37)-MIN('03 (ind)'!AJ$6:AJ$37))),ABS(-100+(100*(('03 (ind)'!AJ7-MIN('03 (ind)'!AJ$6:AJ$37))/(MAX('03 (ind)'!AJ$6:AJ$37)-MIN('03 (ind)'!AJ$6:AJ$37))))))</f>
        <v>71.28883774453395</v>
      </c>
      <c r="AK8" s="75">
        <f>IF('03 (ind)'!AK$1="si",100*(('03 (ind)'!AK7-MIN('03 (ind)'!AK$6:AK$37))/(MAX('03 (ind)'!AK$6:AK$37)-MIN('03 (ind)'!AK$6:AK$37))),ABS(-100+(100*(('03 (ind)'!AK7-MIN('03 (ind)'!AK$6:AK$37))/(MAX('03 (ind)'!AK$6:AK$37)-MIN('03 (ind)'!AK$6:AK$37))))))</f>
        <v>15.914842434037284</v>
      </c>
      <c r="AL8" s="75">
        <f>IF('03 (ind)'!AL$1="si",100*(('03 (ind)'!AL7-MIN('03 (ind)'!AL$6:AL$37))/(MAX('03 (ind)'!AL$6:AL$37)-MIN('03 (ind)'!AL$6:AL$37))),ABS(-100+(100*(('03 (ind)'!AL7-MIN('03 (ind)'!AL$6:AL$37))/(MAX('03 (ind)'!AL$6:AL$37)-MIN('03 (ind)'!AL$6:AL$37))))))</f>
        <v>86.539361567068866</v>
      </c>
      <c r="AM8" s="75">
        <f>IF('03 (ind)'!AM$1="si",100*(('03 (ind)'!AM7-MIN('03 (ind)'!AM$6:AM$37))/(MAX('03 (ind)'!AM$6:AM$37)-MIN('03 (ind)'!AM$6:AM$37))),ABS(-100+(100*(('03 (ind)'!AM7-MIN('03 (ind)'!AM$6:AM$37))/(MAX('03 (ind)'!AM$6:AM$37)-MIN('03 (ind)'!AM$6:AM$37))))))</f>
        <v>76.071399054507538</v>
      </c>
      <c r="AN8" s="75">
        <f>IF('03 (ind)'!AN$1="si",100*(('03 (ind)'!AN7-MIN('03 (ind)'!AN$6:AN$37))/(MAX('03 (ind)'!AN$6:AN$37)-MIN('03 (ind)'!AN$6:AN$37))),ABS(-100+(100*(('03 (ind)'!AN7-MIN('03 (ind)'!AN$6:AN$37))/(MAX('03 (ind)'!AN$6:AN$37)-MIN('03 (ind)'!AN$6:AN$37))))))</f>
        <v>69.117621815534179</v>
      </c>
      <c r="AO8" s="75">
        <f>IF('03 (ind)'!AO$1="si",100*(('03 (ind)'!AO7-MIN('03 (ind)'!AO$6:AO$37))/(MAX('03 (ind)'!AO$6:AO$37)-MIN('03 (ind)'!AO$6:AO$37))),ABS(-100+(100*(('03 (ind)'!AO7-MIN('03 (ind)'!AO$6:AO$37))/(MAX('03 (ind)'!AO$6:AO$37)-MIN('03 (ind)'!AO$6:AO$37))))))</f>
        <v>36.096118364355526</v>
      </c>
      <c r="AP8" s="75">
        <f>IF('03 (ind)'!AP$1="si",100*(('03 (ind)'!AP7-MIN('03 (ind)'!AP$6:AP$37))/(MAX('03 (ind)'!AP$6:AP$37)-MIN('03 (ind)'!AP$6:AP$37))),ABS(-100+(100*(('03 (ind)'!AP7-MIN('03 (ind)'!AP$6:AP$37))/(MAX('03 (ind)'!AP$6:AP$37)-MIN('03 (ind)'!AP$6:AP$37))))))</f>
        <v>74.572930354796313</v>
      </c>
      <c r="AQ8" s="75">
        <f>IF('03 (ind)'!AQ$1="si",100*(('03 (ind)'!AQ7-MIN('03 (ind)'!AQ$6:AQ$37))/(MAX('03 (ind)'!AQ$6:AQ$37)-MIN('03 (ind)'!AQ$6:AQ$37))),ABS(-100+(100*(('03 (ind)'!AQ7-MIN('03 (ind)'!AQ$6:AQ$37))/(MAX('03 (ind)'!AQ$6:AQ$37)-MIN('03 (ind)'!AQ$6:AQ$37))))))</f>
        <v>9.5479560179812122</v>
      </c>
      <c r="AR8" s="75">
        <f>IF('03 (ind)'!AR$1="si",100*(('03 (ind)'!AR7-MIN('03 (ind)'!AR$6:AR$37))/(MAX('03 (ind)'!AR$6:AR$37)-MIN('03 (ind)'!AR$6:AR$37))),ABS(-100+(100*(('03 (ind)'!AR7-MIN('03 (ind)'!AR$6:AR$37))/(MAX('03 (ind)'!AR$6:AR$37)-MIN('03 (ind)'!AR$6:AR$37))))))</f>
        <v>53.511192087840975</v>
      </c>
      <c r="AS8" s="75">
        <f>IF('03 (ind)'!AS$1="si",100*(('03 (ind)'!AS7-MIN('03 (ind)'!AS$6:AS$37))/(MAX('03 (ind)'!AS$6:AS$37)-MIN('03 (ind)'!AS$6:AS$37))),ABS(-100+(100*(('03 (ind)'!AS7-MIN('03 (ind)'!AS$6:AS$37))/(MAX('03 (ind)'!AS$6:AS$37)-MIN('03 (ind)'!AS$6:AS$37))))))</f>
        <v>21.427257507112316</v>
      </c>
      <c r="AT8" s="75">
        <f>IF('03 (ind)'!AT$1="si",100*(('03 (ind)'!AT7-MIN('03 (ind)'!AT$6:AT$37))/(MAX('03 (ind)'!AT$6:AT$37)-MIN('03 (ind)'!AT$6:AT$37))),ABS(-100+(100*(('03 (ind)'!AT7-MIN('03 (ind)'!AT$6:AT$37))/(MAX('03 (ind)'!AT$6:AT$37)-MIN('03 (ind)'!AT$6:AT$37))))))</f>
        <v>0</v>
      </c>
      <c r="AU8" s="75">
        <f>IF('03 (ind)'!AU$1="si",100*(('03 (ind)'!AU7-MIN('03 (ind)'!AU$6:AU$37))/(MAX('03 (ind)'!AU$6:AU$37)-MIN('03 (ind)'!AU$6:AU$37))),ABS(-100+(100*(('03 (ind)'!AU7-MIN('03 (ind)'!AU$6:AU$37))/(MAX('03 (ind)'!AU$6:AU$37)-MIN('03 (ind)'!AU$6:AU$37))))))</f>
        <v>0</v>
      </c>
      <c r="AV8" s="75">
        <f>IF('03 (ind)'!AV$1="si",100*(('03 (ind)'!AV7-MIN('03 (ind)'!AV$6:AV$37))/(MAX('03 (ind)'!AV$6:AV$37)-MIN('03 (ind)'!AV$6:AV$37))),ABS(-100+(100*(('03 (ind)'!AV7-MIN('03 (ind)'!AV$6:AV$37))/(MAX('03 (ind)'!AV$6:AV$37)-MIN('03 (ind)'!AV$6:AV$37))))))</f>
        <v>25.649913344887352</v>
      </c>
      <c r="AW8" s="75">
        <f>IF('03 (ind)'!AW$1="si",100*(('03 (ind)'!AW7-MIN('03 (ind)'!AW$6:AW$37))/(MAX('03 (ind)'!AW$6:AW$37)-MIN('03 (ind)'!AW$6:AW$37))),ABS(-100+(100*(('03 (ind)'!AW7-MIN('03 (ind)'!AW$6:AW$37))/(MAX('03 (ind)'!AW$6:AW$37)-MIN('03 (ind)'!AW$6:AW$37))))))</f>
        <v>95.904613789528256</v>
      </c>
      <c r="AX8" s="75">
        <f>IF('03 (ind)'!AX$1="si",100*(('03 (ind)'!AX7-MIN('03 (ind)'!AX$6:AX$37))/(MAX('03 (ind)'!AX$6:AX$37)-MIN('03 (ind)'!AX$6:AX$37))),ABS(-100+(100*(('03 (ind)'!AX7-MIN('03 (ind)'!AX$6:AX$37))/(MAX('03 (ind)'!AX$6:AX$37)-MIN('03 (ind)'!AX$6:AX$37))))))</f>
        <v>48.336880341181718</v>
      </c>
      <c r="AY8" s="75">
        <f>IF('03 (ind)'!AY$1="si",100*(('03 (ind)'!AY7-MIN('03 (ind)'!AY$6:AY$37))/(MAX('03 (ind)'!AY$6:AY$37)-MIN('03 (ind)'!AY$6:AY$37))),ABS(-100+(100*(('03 (ind)'!AY7-MIN('03 (ind)'!AY$6:AY$37))/(MAX('03 (ind)'!AY$6:AY$37)-MIN('03 (ind)'!AY$6:AY$37))))))</f>
        <v>63.939105613701265</v>
      </c>
      <c r="AZ8" s="75">
        <f>IF('03 (ind)'!AZ$1="si",100*(('03 (ind)'!AZ7-MIN('03 (ind)'!AZ$6:AZ$37))/(MAX('03 (ind)'!AZ$6:AZ$37)-MIN('03 (ind)'!AZ$6:AZ$37))),ABS(-100+(100*(('03 (ind)'!AZ7-MIN('03 (ind)'!AZ$6:AZ$37))/(MAX('03 (ind)'!AZ$6:AZ$37)-MIN('03 (ind)'!AZ$6:AZ$37))))))</f>
        <v>100</v>
      </c>
      <c r="BA8" s="75">
        <f>IF('03 (ind)'!BA$1="si",100*(('03 (ind)'!BA7-MIN('03 (ind)'!BA$6:BA$37))/(MAX('03 (ind)'!BA$6:BA$37)-MIN('03 (ind)'!BA$6:BA$37))),ABS(-100+(100*(('03 (ind)'!BA7-MIN('03 (ind)'!BA$6:BA$37))/(MAX('03 (ind)'!BA$6:BA$37)-MIN('03 (ind)'!BA$6:BA$37))))))</f>
        <v>39.363310615471768</v>
      </c>
      <c r="BB8" s="75">
        <f>IF('03 (ind)'!BB$1="si",100*(('03 (ind)'!BB7-MIN('03 (ind)'!BB$6:BB$37))/(MAX('03 (ind)'!BB$6:BB$37)-MIN('03 (ind)'!BB$6:BB$37))),ABS(-100+(100*(('03 (ind)'!BB7-MIN('03 (ind)'!BB$6:BB$37))/(MAX('03 (ind)'!BB$6:BB$37)-MIN('03 (ind)'!BB$6:BB$37))))))</f>
        <v>18.238408227790217</v>
      </c>
      <c r="BC8" s="75">
        <f>IF('03 (ind)'!BC$1="si",100*(('03 (ind)'!BC7-MIN('03 (ind)'!BC$6:BC$37))/(MAX('03 (ind)'!BC$6:BC$37)-MIN('03 (ind)'!BC$6:BC$37))),ABS(-100+(100*(('03 (ind)'!BC7-MIN('03 (ind)'!BC$6:BC$37))/(MAX('03 (ind)'!BC$6:BC$37)-MIN('03 (ind)'!BC$6:BC$37))))))</f>
        <v>23.391285558220947</v>
      </c>
      <c r="BD8" s="75">
        <f>IF('03 (ind)'!BD$1="si",100*(('03 (ind)'!BD7-MIN('03 (ind)'!BD$6:BD$37))/(MAX('03 (ind)'!BD$6:BD$37)-MIN('03 (ind)'!BD$6:BD$37))),ABS(-100+(100*(('03 (ind)'!BD7-MIN('03 (ind)'!BD$6:BD$37))/(MAX('03 (ind)'!BD$6:BD$37)-MIN('03 (ind)'!BD$6:BD$37))))))</f>
        <v>87.36331616624544</v>
      </c>
      <c r="BE8" s="75">
        <f>IF('03 (ind)'!BE$1="si",100*(('03 (ind)'!BE7-MIN('03 (ind)'!BE$6:BE$37))/(MAX('03 (ind)'!BE$6:BE$37)-MIN('03 (ind)'!BE$6:BE$37))),ABS(-100+(100*(('03 (ind)'!BE7-MIN('03 (ind)'!BE$6:BE$37))/(MAX('03 (ind)'!BE$6:BE$37)-MIN('03 (ind)'!BE$6:BE$37))))))</f>
        <v>34.17832167832168</v>
      </c>
      <c r="BF8" s="75">
        <f>IF('03 (ind)'!BF$1="si",100*(('03 (ind)'!BF7-MIN('03 (ind)'!BF$6:BF$37))/(MAX('03 (ind)'!BF$6:BF$37)-MIN('03 (ind)'!BF$6:BF$37))),ABS(-100+(100*(('03 (ind)'!BF7-MIN('03 (ind)'!BF$6:BF$37))/(MAX('03 (ind)'!BF$6:BF$37)-MIN('03 (ind)'!BF$6:BF$37))))))</f>
        <v>56.586036889042255</v>
      </c>
      <c r="BG8" s="75">
        <f>IF('03 (ind)'!BG$1="si",100*(('03 (ind)'!BG7-MIN('03 (ind)'!BG$6:BG$37))/(MAX('03 (ind)'!BG$6:BG$37)-MIN('03 (ind)'!BG$6:BG$37))),ABS(-100+(100*(('03 (ind)'!BG7-MIN('03 (ind)'!BG$6:BG$37))/(MAX('03 (ind)'!BG$6:BG$37)-MIN('03 (ind)'!BG$6:BG$37))))))</f>
        <v>35.919900582053643</v>
      </c>
      <c r="BH8" s="75">
        <f>IF('03 (ind)'!BH$1="si",100*(('03 (ind)'!BH7-MIN('03 (ind)'!BH$6:BH$37))/(MAX('03 (ind)'!BH$6:BH$37)-MIN('03 (ind)'!BH$6:BH$37))),ABS(-100+(100*(('03 (ind)'!BH7-MIN('03 (ind)'!BH$6:BH$37))/(MAX('03 (ind)'!BH$6:BH$37)-MIN('03 (ind)'!BH$6:BH$37))))))</f>
        <v>27.884969453658364</v>
      </c>
      <c r="BI8" s="75">
        <f>IF('03 (ind)'!BI$1="si",100*(('03 (ind)'!BI7-MIN('03 (ind)'!BI$6:BI$37))/(MAX('03 (ind)'!BI$6:BI$37)-MIN('03 (ind)'!BI$6:BI$37))),ABS(-100+(100*(('03 (ind)'!BI7-MIN('03 (ind)'!BI$6:BI$37))/(MAX('03 (ind)'!BI$6:BI$37)-MIN('03 (ind)'!BI$6:BI$37))))))</f>
        <v>99.781519352721702</v>
      </c>
      <c r="BJ8" s="75">
        <f>IF('03 (ind)'!BJ$1="si",100*(('03 (ind)'!BJ7-MIN('03 (ind)'!BJ$6:BJ$37))/(MAX('03 (ind)'!BJ$6:BJ$37)-MIN('03 (ind)'!BJ$6:BJ$37))),ABS(-100+(100*(('03 (ind)'!BJ7-MIN('03 (ind)'!BJ$6:BJ$37))/(MAX('03 (ind)'!BJ$6:BJ$37)-MIN('03 (ind)'!BJ$6:BJ$37))))))</f>
        <v>28.988596192952837</v>
      </c>
      <c r="BK8" s="75">
        <f>IF('03 (ind)'!BK$1="si",100*(('03 (ind)'!BK7-MIN('03 (ind)'!BK$6:BK$37))/(MAX('03 (ind)'!BK$6:BK$37)-MIN('03 (ind)'!BK$6:BK$37))),ABS(-100+(100*(('03 (ind)'!BK7-MIN('03 (ind)'!BK$6:BK$37))/(MAX('03 (ind)'!BK$6:BK$37)-MIN('03 (ind)'!BK$6:BK$37))))))</f>
        <v>17.896226320207099</v>
      </c>
      <c r="BL8" s="75">
        <f>IF('03 (ind)'!BL$1="si",100*(('03 (ind)'!BL7-MIN('03 (ind)'!BL$6:BL$37))/(MAX('03 (ind)'!BL$6:BL$37)-MIN('03 (ind)'!BL$6:BL$37))),ABS(-100+(100*(('03 (ind)'!BL7-MIN('03 (ind)'!BL$6:BL$37))/(MAX('03 (ind)'!BL$6:BL$37)-MIN('03 (ind)'!BL$6:BL$37))))))</f>
        <v>37.096774193548384</v>
      </c>
      <c r="BM8" s="75">
        <f>IF('03 (ind)'!BM$1="si",100*(('03 (ind)'!BM7-MIN('03 (ind)'!BM$6:BM$37))/(MAX('03 (ind)'!BM$6:BM$37)-MIN('03 (ind)'!BM$6:BM$37))),ABS(-100+(100*(('03 (ind)'!BM7-MIN('03 (ind)'!BM$6:BM$37))/(MAX('03 (ind)'!BM$6:BM$37)-MIN('03 (ind)'!BM$6:BM$37))))))</f>
        <v>16.682284490932158</v>
      </c>
      <c r="BN8" s="75">
        <f>IF('03 (ind)'!BN$1="si",100*(('03 (ind)'!BN7-MIN('03 (ind)'!BN$6:BN$37))/(MAX('03 (ind)'!BN$6:BN$37)-MIN('03 (ind)'!BN$6:BN$37))),ABS(-100+(100*(('03 (ind)'!BN7-MIN('03 (ind)'!BN$6:BN$37))/(MAX('03 (ind)'!BN$6:BN$37)-MIN('03 (ind)'!BN$6:BN$37))))))</f>
        <v>41.775549851729373</v>
      </c>
      <c r="BO8" s="75">
        <f>IF('03 (ind)'!BO$1="si",100*(('03 (ind)'!BO7-MIN('03 (ind)'!BO$6:BO$37))/(MAX('03 (ind)'!BO$6:BO$37)-MIN('03 (ind)'!BO$6:BO$37))),ABS(-100+(100*(('03 (ind)'!BO7-MIN('03 (ind)'!BO$6:BO$37))/(MAX('03 (ind)'!BO$6:BO$37)-MIN('03 (ind)'!BO$6:BO$37))))))</f>
        <v>4.2459693818936088</v>
      </c>
      <c r="BP8" s="75">
        <f>IF('03 (ind)'!BP$1="si",100*(('03 (ind)'!BP7-MIN('03 (ind)'!BP$6:BP$37))/(MAX('03 (ind)'!BP$6:BP$37)-MIN('03 (ind)'!BP$6:BP$37))),ABS(-100+(100*(('03 (ind)'!BP7-MIN('03 (ind)'!BP$6:BP$37))/(MAX('03 (ind)'!BP$6:BP$37)-MIN('03 (ind)'!BP$6:BP$37))))))</f>
        <v>34.827892485017856</v>
      </c>
      <c r="BQ8" s="75">
        <f>IF('03 (ind)'!BQ$1="si",100*(('03 (ind)'!BQ7-MIN('03 (ind)'!BQ$6:BQ$37))/(MAX('03 (ind)'!BQ$6:BQ$37)-MIN('03 (ind)'!BQ$6:BQ$37))),ABS(-100+(100*(('03 (ind)'!BQ7-MIN('03 (ind)'!BQ$6:BQ$37))/(MAX('03 (ind)'!BQ$6:BQ$37)-MIN('03 (ind)'!BQ$6:BQ$37))))))</f>
        <v>25.013507215394842</v>
      </c>
      <c r="BR8" s="75">
        <f>IF('03 (ind)'!BR$1="si",100*(('03 (ind)'!BR7-MIN('03 (ind)'!BR$6:BR$37))/(MAX('03 (ind)'!BR$6:BR$37)-MIN('03 (ind)'!BR$6:BR$37))),ABS(-100+(100*(('03 (ind)'!BR7-MIN('03 (ind)'!BR$6:BR$37))/(MAX('03 (ind)'!BP$6:BP$37)-MIN('03 (ind)'!BR$6:BR$37))))))</f>
        <v>19.662175383669247</v>
      </c>
      <c r="BS8" s="75">
        <f>IF('03 (ind)'!BS$1="si",100*(('03 (ind)'!BS7-MIN('03 (ind)'!BS$6:BS$37))/(MAX('03 (ind)'!BS$6:BS$37)-MIN('03 (ind)'!BS$6:BS$37))),ABS(-100+(100*(('03 (ind)'!BS7-MIN('03 (ind)'!BS$6:BS$37))/(MAX('03 (ind)'!BQ$6:BQ$37)-MIN('03 (ind)'!BS$6:BS$37))))))</f>
        <v>11.528313924744657</v>
      </c>
      <c r="BT8" s="75">
        <f>IF('03 (ind)'!BT$1="si",100*(('03 (ind)'!BT7-MIN('03 (ind)'!BT$6:BT$37))/(MAX('03 (ind)'!BT$6:BT$37)-MIN('03 (ind)'!BT$6:BT$37))),ABS(-100+(100*(('03 (ind)'!BT7-MIN('03 (ind)'!BT$6:BT$37))/(MAX('03 (ind)'!BR$6:BR$37)-MIN('03 (ind)'!BT$6:BT$37))))))</f>
        <v>86.424862500000003</v>
      </c>
      <c r="BU8" s="75">
        <f>IF('03 (ind)'!BU$1="si",100*(('03 (ind)'!BU7-MIN('03 (ind)'!BU$6:BU$37))/(MAX('03 (ind)'!BU$6:BU$37)-MIN('03 (ind)'!BU$6:BU$37))),ABS(-100+(100*(('03 (ind)'!BU7-MIN('03 (ind)'!BU$6:BU$37))/(MAX('03 (ind)'!BU$6:BU$37)-MIN('03 (ind)'!BU$6:BU$37))))))</f>
        <v>37.906703253626041</v>
      </c>
      <c r="BV8" s="75">
        <f>IF('03 (ind)'!BV$1="si",100*(('03 (ind)'!BV7-MIN('03 (ind)'!BV$6:BV$37))/(MAX('03 (ind)'!BV$6:BV$37)-MIN('03 (ind)'!BV$6:BV$37))),ABS(-100+(100*(('03 (ind)'!BV7-MIN('03 (ind)'!BV$6:BV$37))/(MAX('03 (ind)'!BV$6:BV$37)-MIN('03 (ind)'!BV$6:BV$37))))))</f>
        <v>50.892325996430699</v>
      </c>
      <c r="BW8" s="75">
        <f>IF('03 (ind)'!BW$1="si",100*(('03 (ind)'!BW7-MIN('03 (ind)'!BW$6:BW$37))/(MAX('03 (ind)'!BW$6:BW$37)-MIN('03 (ind)'!BW$6:BW$37))),ABS(-100+(100*(('03 (ind)'!BW7-MIN('03 (ind)'!BW$6:BW$37))/(MAX('03 (ind)'!BW$6:BW$37)-MIN('03 (ind)'!BW$6:BW$37))))))</f>
        <v>78.12048825305159</v>
      </c>
      <c r="BX8" s="75">
        <f>IF('03 (ind)'!BX$1="si",100*(('03 (ind)'!BX7-MIN('03 (ind)'!BX$6:BX$37))/(MAX('03 (ind)'!BX$6:BX$37)-MIN('03 (ind)'!BX$6:BX$37))),ABS(-100+(100*(('03 (ind)'!BX7-MIN('03 (ind)'!BX$6:BX$37))/(MAX('03 (ind)'!BX$6:BX$37)-MIN('03 (ind)'!BX$6:BX$37))))))</f>
        <v>19.448571409178896</v>
      </c>
      <c r="BY8" s="75">
        <f>IF('03 (ind)'!BY$1="si",100*(('03 (ind)'!BY7-MIN('03 (ind)'!BY$6:BY$37))/(MAX('03 (ind)'!BY$6:BY$37)-MIN('03 (ind)'!BY$6:BY$37))),ABS(-100+(100*(('03 (ind)'!BY7-MIN('03 (ind)'!BY$6:BY$37))/(MAX('03 (ind)'!BY$6:BY$37)-MIN('03 (ind)'!BY$6:BY$37))))))</f>
        <v>0</v>
      </c>
      <c r="BZ8" s="75">
        <f>IF('03 (ind)'!BZ$1="si",100*(('03 (ind)'!BZ7-MIN('03 (ind)'!BZ$6:BZ$37))/(MAX('03 (ind)'!BZ$6:BZ$37)-MIN('03 (ind)'!BZ$6:BZ$37))),ABS(-100+(100*(('03 (ind)'!BZ7-MIN('03 (ind)'!BZ$6:BZ$37))/(MAX('03 (ind)'!BZ$6:BZ$37)-MIN('03 (ind)'!BZ$6:BZ$37))))))</f>
        <v>94.014522374829411</v>
      </c>
      <c r="CA8" s="75">
        <f>IF('03 (ind)'!CA$1="si",100*(('03 (ind)'!CA7-MIN('03 (ind)'!CA$6:CA$37))/(MAX('03 (ind)'!CA$6:CA$37)-MIN('03 (ind)'!CA$6:CA$37))),ABS(-100+(100*(('03 (ind)'!CA7-MIN('03 (ind)'!CA$6:CA$37))/(MAX('03 (ind)'!CA$6:CA$37)-MIN('03 (ind)'!CA$6:CA$37))))))</f>
        <v>0</v>
      </c>
      <c r="CB8" s="75">
        <f>IF('03 (ind)'!CB$1="si",100*(('03 (ind)'!CB7-MIN('03 (ind)'!CB$6:CB$37))/(MAX('03 (ind)'!CB$6:CB$37)-MIN('03 (ind)'!CB$6:CB$37))),ABS(-100+(100*(('03 (ind)'!CB7-MIN('03 (ind)'!CB$6:CB$37))/(MAX('03 (ind)'!CB$6:CB$37)-MIN('03 (ind)'!CB$6:CB$37))))))</f>
        <v>76.433121019108285</v>
      </c>
      <c r="CC8" s="75">
        <f>IF('03 (ind)'!CC$1="si",100*(('03 (ind)'!CC7-MIN('03 (ind)'!CC$6:CC$37))/(MAX('03 (ind)'!CC$6:CC$37)-MIN('03 (ind)'!CC$6:CC$37))),ABS(-100+(100*(('03 (ind)'!CC7-MIN('03 (ind)'!CC$6:CC$37))/(MAX('03 (ind)'!CC$6:CC$37)-MIN('03 (ind)'!CC$6:CC$37))))))</f>
        <v>83.747366445502934</v>
      </c>
      <c r="CD8" s="75">
        <f>IF('03 (ind)'!CD$1="si",100*(('03 (ind)'!CD7-MIN('03 (ind)'!CD$6:CD$37))/(MAX('03 (ind)'!CD$6:CD$37)-MIN('03 (ind)'!CD$6:CD$37))),ABS(-100+(100*(('03 (ind)'!CD7-MIN('03 (ind)'!CD$6:CD$37))/(MAX('03 (ind)'!CD$6:CD$37)-MIN('03 (ind)'!CD$6:CD$37))))))</f>
        <v>11.676254673106664</v>
      </c>
      <c r="CE8" s="75">
        <f>IF('03 (ind)'!CE$1="si",100*(('03 (ind)'!CE7-MIN('03 (ind)'!CE$6:CE$37))/(MAX('03 (ind)'!CE$6:CE$37)-MIN('03 (ind)'!CE$6:CE$37))),ABS(-100+(100*(('03 (ind)'!CE7-MIN('03 (ind)'!CE$6:CE$37))/(MAX('03 (ind)'!CE$6:CE$37)-MIN('03 (ind)'!CE$6:CE$37))))))</f>
        <v>15.939594279044003</v>
      </c>
      <c r="CF8" s="75">
        <f>IF('03 (ind)'!CF$1="si",100*(('03 (ind)'!CF7-MIN('03 (ind)'!CF$6:CF$37))/(MAX('03 (ind)'!CF$6:CF$37)-MIN('03 (ind)'!CF$6:CF$37))),ABS(-100+(100*(('03 (ind)'!CF7-MIN('03 (ind)'!CF$6:CF$37))/(MAX('03 (ind)'!CF$6:CF$37)-MIN('03 (ind)'!CF$6:CF$37))))))</f>
        <v>100</v>
      </c>
      <c r="CG8" s="75">
        <f>IF('03 (ind)'!CG$1="si",100*(('03 (ind)'!CG7-MIN('03 (ind)'!CG$6:CG$37))/(MAX('03 (ind)'!CG$6:CG$37)-MIN('03 (ind)'!CG$6:CG$37))),ABS(-100+(100*(('03 (ind)'!CG7-MIN('03 (ind)'!CG$6:CG$37))/(MAX('03 (ind)'!CG$6:CG$37)-MIN('03 (ind)'!CG$6:CG$37))))))</f>
        <v>42.561153219040229</v>
      </c>
      <c r="CH8" s="75">
        <f>IF('03 (ind)'!CH$1="si",100*(('03 (ind)'!CH7-MIN('03 (ind)'!CH$6:CH$37))/(MAX('03 (ind)'!CH$6:CH$37)-MIN('03 (ind)'!CH$6:CH$37))),ABS(-100+(100*(('03 (ind)'!CH7-MIN('03 (ind)'!CH$6:CH$37))/(MAX('03 (ind)'!CH$6:CH$37)-MIN('03 (ind)'!CH$6:CH$37))))))</f>
        <v>14.227964929023379</v>
      </c>
      <c r="CI8" s="75">
        <f>IF('03 (ind)'!CI$1="si",100*(('03 (ind)'!CI7-MIN('03 (ind)'!CI$6:CI$37))/(MAX('03 (ind)'!CI$6:CI$37)-MIN('03 (ind)'!CI$6:CI$37))),ABS(-100+(100*(('03 (ind)'!CI7-MIN('03 (ind)'!CI$6:CI$37))/(MAX('03 (ind)'!CI$6:CI$37)-MIN('03 (ind)'!CI$6:CI$37))))))</f>
        <v>21.905728474932179</v>
      </c>
      <c r="CJ8" s="75">
        <f>IF('03 (ind)'!CJ$1="si",100*(('03 (ind)'!CJ7-MIN('03 (ind)'!CJ$6:CJ$37))/(MAX('03 (ind)'!CJ$6:CJ$37)-MIN('03 (ind)'!CJ$6:CJ$37))),ABS(-100+(100*(('03 (ind)'!CJ7-MIN('03 (ind)'!CJ$6:CJ$37))/(MAX('03 (ind)'!CJ$6:CJ$37)-MIN('03 (ind)'!CJ$6:CJ$37))))))</f>
        <v>50.325812192267904</v>
      </c>
      <c r="CK8" s="75">
        <f>IF('03 (ind)'!CK$1="si",100*(('03 (ind)'!CK7-MIN('03 (ind)'!CK$6:CK$37))/(MAX('03 (ind)'!CK$6:CK$37)-MIN('03 (ind)'!CK$6:CK$37))),ABS(-100+(100*(('03 (ind)'!CK7-MIN('03 (ind)'!CK$6:CK$37))/(MAX('03 (ind)'!CK$6:CK$37)-MIN('03 (ind)'!CK$6:CK$37))))))</f>
        <v>0</v>
      </c>
      <c r="CL8" s="75">
        <f>IF('03 (ind)'!CL$1="si",100*(('03 (ind)'!CL7-MIN('03 (ind)'!CL$6:CL$37))/(MAX('03 (ind)'!CL$6:CL$37)-MIN('03 (ind)'!CL$6:CL$37))),ABS(-100+(100*(('03 (ind)'!CL7-MIN('03 (ind)'!CL$6:CL$37))/(MAX('03 (ind)'!CL$6:CL$37)-MIN('03 (ind)'!CL$6:CL$37))))))</f>
        <v>32.896043857321388</v>
      </c>
      <c r="CM8" s="75">
        <f>IF('03 (ind)'!CM$1="si",100*(('03 (ind)'!CM7-MIN('03 (ind)'!CM$6:CM$37))/(MAX('03 (ind)'!CM$6:CM$37)-MIN('03 (ind)'!CM$6:CM$37))),ABS(-100+(100*(('03 (ind)'!CM7-MIN('03 (ind)'!CM$6:CM$37))/(MAX('03 (ind)'!CM$6:CM$37)-MIN('03 (ind)'!CM$6:CM$37))))))</f>
        <v>21.731516008477456</v>
      </c>
    </row>
    <row r="9" spans="1:91">
      <c r="A9" s="18" t="s">
        <v>218</v>
      </c>
      <c r="B9" s="87">
        <f>IF('03 (ind)'!B$1="si",100*(('03 (ind)'!B8-MIN('03 (ind)'!B$6:B$37))/(MAX('03 (ind)'!B$6:B$37)-MIN('03 (ind)'!B$6:B$37))),ABS(-100+(100*(('03 (ind)'!B8-MIN('03 (ind)'!B$6:B$37))/(MAX('03 (ind)'!B$6:B$37)-MIN('03 (ind)'!B$6:B$37))))))</f>
        <v>0.1939578691626139</v>
      </c>
      <c r="C9" s="87">
        <f>IF('03 (ind)'!C$1="si",100*(('03 (ind)'!C8-MIN('03 (ind)'!C$6:C$37))/(MAX('03 (ind)'!C$6:C$37)-MIN('03 (ind)'!C$6:C$37))),ABS(-100+(100*(('03 (ind)'!C8-MIN('03 (ind)'!C$6:C$37))/(MAX('03 (ind)'!C$6:C$37)-MIN('03 (ind)'!C$6:C$37))))))</f>
        <v>52.339369433598016</v>
      </c>
      <c r="D9" s="87">
        <f>IF('03 (ind)'!D$1="si",100*(('03 (ind)'!D8-MIN('03 (ind)'!D$6:D$37))/(MAX('03 (ind)'!D$6:D$37)-MIN('03 (ind)'!D$6:D$37))),ABS(-100+(100*(('03 (ind)'!D8-MIN('03 (ind)'!D$6:D$37))/(MAX('03 (ind)'!D$6:D$37)-MIN('03 (ind)'!D$6:D$37))))))</f>
        <v>14.706045500432921</v>
      </c>
      <c r="E9" s="87">
        <f>IF('03 (ind)'!E$1="si",100*(('03 (ind)'!E8-MIN('03 (ind)'!E$6:E$37))/(MAX('03 (ind)'!E$6:E$37)-MIN('03 (ind)'!E$6:E$37))),ABS(-100+(100*(('03 (ind)'!E8-MIN('03 (ind)'!E$6:E$37))/(MAX('03 (ind)'!E$6:E$37)-MIN('03 (ind)'!E$6:E$37))))))</f>
        <v>83.561643835616934</v>
      </c>
      <c r="F9" s="87">
        <f>IF('03 (ind)'!F$1="si",100*(('03 (ind)'!F8-MIN('03 (ind)'!F$6:F$37))/(MAX('03 (ind)'!F$6:F$37)-MIN('03 (ind)'!F$6:F$37))),ABS(-100+(100*(('03 (ind)'!F8-MIN('03 (ind)'!F$6:F$37))/(MAX('03 (ind)'!F$6:F$37)-MIN('03 (ind)'!F$6:F$37))))))</f>
        <v>26.436781609195396</v>
      </c>
      <c r="G9" s="87">
        <f>IF('03 (ind)'!G$1="si",100*(('03 (ind)'!G8-MIN('03 (ind)'!G$6:G$37))/(MAX('03 (ind)'!G$6:G$37)-MIN('03 (ind)'!G$6:G$37))),ABS(-100+(100*(('03 (ind)'!G8-MIN('03 (ind)'!G$6:G$37))/(MAX('03 (ind)'!G$6:G$37)-MIN('03 (ind)'!G$6:G$37))))))</f>
        <v>47.008547008547005</v>
      </c>
      <c r="H9" s="87">
        <f>IF('03 (ind)'!H$1="si",100*(('03 (ind)'!H8-MIN('03 (ind)'!H$6:H$37))/(MAX('03 (ind)'!H$6:H$37)-MIN('03 (ind)'!H$6:H$37))),ABS(-100+(100*(('03 (ind)'!H8-MIN('03 (ind)'!H$6:H$37))/(MAX('03 (ind)'!H$6:H$37)-MIN('03 (ind)'!H$6:H$37))))))</f>
        <v>63.057324840764331</v>
      </c>
      <c r="I9" s="87">
        <f>IF('03 (ind)'!I$1="si",100*(('03 (ind)'!I8-MIN('03 (ind)'!I$6:I$37))/(MAX('03 (ind)'!I$6:I$37)-MIN('03 (ind)'!I$6:I$37))),ABS(-100+(100*(('03 (ind)'!I8-MIN('03 (ind)'!I$6:I$37))/(MAX('03 (ind)'!I$6:I$37)-MIN('03 (ind)'!I$6:I$37))))))</f>
        <v>69.607843137254903</v>
      </c>
      <c r="J9" s="87">
        <f>IF('03 (ind)'!J$1="si",100*(('03 (ind)'!J8-MIN('03 (ind)'!J$6:J$37))/(MAX('03 (ind)'!J$6:J$37)-MIN('03 (ind)'!J$6:J$37))),ABS(-100+(100*(('03 (ind)'!J8-MIN('03 (ind)'!J$6:J$37))/(MAX('03 (ind)'!J$6:J$37)-MIN('03 (ind)'!J$6:J$37))))))</f>
        <v>100</v>
      </c>
      <c r="K9" s="87">
        <f>IF('03 (ind)'!K$1="si",100*(('03 (ind)'!K8-MIN('03 (ind)'!K$6:K$37))/(MAX('03 (ind)'!K$6:K$37)-MIN('03 (ind)'!K$6:K$37))),ABS(-100+(100*(('03 (ind)'!K8-MIN('03 (ind)'!K$6:K$37))/(MAX('03 (ind)'!K$6:K$37)-MIN('03 (ind)'!K$6:K$37))))))</f>
        <v>71.777468816884848</v>
      </c>
      <c r="L9" s="87">
        <f>IF('03 (ind)'!L$1="si",100*(('03 (ind)'!L8-MIN('03 (ind)'!L$6:L$37))/(MAX('03 (ind)'!L$6:L$37)-MIN('03 (ind)'!L$6:L$37))),ABS(-100+(100*(('03 (ind)'!L8-MIN('03 (ind)'!L$6:L$37))/(MAX('03 (ind)'!L$6:L$37)-MIN('03 (ind)'!L$6:L$37))))))</f>
        <v>82.085417548765463</v>
      </c>
      <c r="M9" s="87">
        <f>IF('03 (ind)'!M$1="si",100*(('03 (ind)'!M8-MIN('03 (ind)'!M$6:M$37))/(MAX('03 (ind)'!M$6:M$37)-MIN('03 (ind)'!M$6:M$37))),ABS(-100+(100*(('03 (ind)'!M8-MIN('03 (ind)'!M$6:M$37))/(MAX('03 (ind)'!M$6:M$37)-MIN('03 (ind)'!M$6:M$37))))))</f>
        <v>0.5914463712093001</v>
      </c>
      <c r="N9" s="87">
        <f>IF('03 (ind)'!N$1="si",100*(('03 (ind)'!N8-MIN('03 (ind)'!N$6:N$37))/(MAX('03 (ind)'!N$6:N$37)-MIN('03 (ind)'!N$6:N$37))),ABS(-100+(100*(('03 (ind)'!N8-MIN('03 (ind)'!N$6:N$37))/(MAX('03 (ind)'!N$6:N$37)-MIN('03 (ind)'!N$6:N$37))))))</f>
        <v>32.68652131784642</v>
      </c>
      <c r="O9" s="87">
        <f>IF('03 (ind)'!O$1="si",100*(('03 (ind)'!O8-MIN('03 (ind)'!O$6:O$37))/(MAX('03 (ind)'!O$6:O$37)-MIN('03 (ind)'!O$6:O$37))),ABS(-100+(100*(('03 (ind)'!O8-MIN('03 (ind)'!O$6:O$37))/(MAX('03 (ind)'!O$6:O$37)-MIN('03 (ind)'!O$6:O$37))))))</f>
        <v>96.808510638297875</v>
      </c>
      <c r="P9" s="87">
        <f>IF('03 (ind)'!P$1="si",100*(('03 (ind)'!P8-MIN('03 (ind)'!P$6:P$37))/(MAX('03 (ind)'!P$6:P$37)-MIN('03 (ind)'!P$6:P$37))),ABS(-100+(100*(('03 (ind)'!P8-MIN('03 (ind)'!P$6:P$37))/(MAX('03 (ind)'!P$6:P$37)-MIN('03 (ind)'!P$6:P$37))))))</f>
        <v>26.800619839896388</v>
      </c>
      <c r="Q9" s="87">
        <f>IF('03 (ind)'!Q$1="si",100*(('03 (ind)'!Q8-MIN('03 (ind)'!Q$6:Q$37))/(MAX('03 (ind)'!Q$6:Q$37)-MIN('03 (ind)'!Q$6:Q$37))),ABS(-100+(100*(('03 (ind)'!Q8-MIN('03 (ind)'!Q$6:Q$37))/(MAX('03 (ind)'!Q$6:Q$37)-MIN('03 (ind)'!Q$6:Q$37))))))</f>
        <v>7.3808250620283733</v>
      </c>
      <c r="R9" s="87">
        <f>IF('03 (ind)'!R$1="si",100*(('03 (ind)'!R8-MIN('03 (ind)'!R$6:R$37))/(MAX('03 (ind)'!R$6:R$37)-MIN('03 (ind)'!R$6:R$37))),ABS(-100+(100*(('03 (ind)'!R8-MIN('03 (ind)'!R$6:R$37))/(MAX('03 (ind)'!R$6:R$37)-MIN('03 (ind)'!R$6:R$37))))))</f>
        <v>0.27255763372733621</v>
      </c>
      <c r="S9" s="75">
        <f>ABS(ABS(('03 (ind)'!S8-((MAX('03 (ind)'!S$6:S$37)+MIN('03 (ind)'!S$6:S$37))/2))/(((MAX('03 (ind)'!S$6:S$37)+MIN('03 (ind)'!S$6:S$37))/2)-MAX('03 (ind)'!S$6:S$37))*100)-100)</f>
        <v>58.908310126085937</v>
      </c>
      <c r="T9" s="75">
        <f>IF('03 (ind)'!T$1="si",100*(('03 (ind)'!T8-MIN('03 (ind)'!T$6:T$37))/(MAX('03 (ind)'!T$6:T$37)-MIN('03 (ind)'!T$6:T$37))),ABS(-100+(100*(('03 (ind)'!T8-MIN('03 (ind)'!T$6:T$37))/(MAX('03 (ind)'!T$6:T$37)-MIN('03 (ind)'!T$6:T$37))))))</f>
        <v>8.2366360306214226</v>
      </c>
      <c r="U9" s="75">
        <f>IF('03 (ind)'!U$1="si",100*(('03 (ind)'!U8-MIN('03 (ind)'!U$6:U$37))/(MAX('03 (ind)'!U$6:U$37)-MIN('03 (ind)'!U$6:U$37))),ABS(-100+(100*(('03 (ind)'!U8-MIN('03 (ind)'!U$6:U$37))/(MAX('03 (ind)'!U$6:U$37)-MIN('03 (ind)'!U$6:U$37))))))</f>
        <v>50</v>
      </c>
      <c r="V9" s="75">
        <f>IF('03 (ind)'!V$1="si",100*(('03 (ind)'!V8-MIN('03 (ind)'!V$6:V$37))/(MAX('03 (ind)'!V$6:V$37)-MIN('03 (ind)'!V$6:V$37))),ABS(-100+(100*(('03 (ind)'!V8-MIN('03 (ind)'!V$6:V$37))/(MAX('03 (ind)'!V$6:V$37)-MIN('03 (ind)'!V$6:V$37))))))</f>
        <v>95.027624309392266</v>
      </c>
      <c r="W9" s="75">
        <f>IF('03 (ind)'!W$1="si",100*(('03 (ind)'!W8-MIN('03 (ind)'!W$6:W$37))/(MAX('03 (ind)'!W$6:W$37)-MIN('03 (ind)'!W$6:W$37))),ABS(-100+(100*(('03 (ind)'!W8-MIN('03 (ind)'!W$6:W$37))/(MAX('03 (ind)'!W$6:W$37)-MIN('03 (ind)'!W$6:W$37))))))</f>
        <v>78.182425659873033</v>
      </c>
      <c r="X9" s="75">
        <f>IF('03 (ind)'!X$1="si",100*(('03 (ind)'!X8-MIN('03 (ind)'!X$6:X$37))/(MAX('03 (ind)'!X$6:X$37)-MIN('03 (ind)'!X$6:X$37))),ABS(-100+(100*(('03 (ind)'!X8-MIN('03 (ind)'!X$6:X$37))/(MAX('03 (ind)'!X$6:X$37)-MIN('03 (ind)'!X$6:X$37))))))</f>
        <v>74.129001438795612</v>
      </c>
      <c r="Y9" s="75">
        <f>IF('03 (ind)'!Y$1="si",100*(('03 (ind)'!Y8-MIN('03 (ind)'!Y$6:Y$37))/(MAX('03 (ind)'!Y$6:Y$37)-MIN('03 (ind)'!Y$6:Y$37))),ABS(-100+(100*(('03 (ind)'!Y8-MIN('03 (ind)'!Y$6:Y$37))/(MAX('03 (ind)'!Y$6:Y$37)-MIN('03 (ind)'!Y$6:Y$37))))))</f>
        <v>85.861597620692763</v>
      </c>
      <c r="Z9" s="75">
        <f>IF('03 (ind)'!Z$1="si",100*(('03 (ind)'!Z8-MIN('03 (ind)'!Z$6:Z$37))/(MAX('03 (ind)'!Z$6:Z$37)-MIN('03 (ind)'!Z$6:Z$37))),ABS(-100+(100*(('03 (ind)'!Z8-MIN('03 (ind)'!Z$6:Z$37))/(MAX('03 (ind)'!Z$6:Z$37)-MIN('03 (ind)'!Z$6:Z$37))))))</f>
        <v>79.595862734676899</v>
      </c>
      <c r="AA9" s="75">
        <f>IF('03 (ind)'!AA$1="si",100*(('03 (ind)'!AA8-MIN('03 (ind)'!AA$6:AA$37))/(MAX('03 (ind)'!AA$6:AA$37)-MIN('03 (ind)'!AA$6:AA$37))),ABS(-100+(100*(('03 (ind)'!AA8-MIN('03 (ind)'!AA$6:AA$37))/(MAX('03 (ind)'!AA$6:AA$37)-MIN('03 (ind)'!AA$6:AA$37))))))</f>
        <v>92.580170668847487</v>
      </c>
      <c r="AB9" s="75">
        <f>IF('03 (ind)'!AB$1="si",100*(('03 (ind)'!AB8-MIN('03 (ind)'!AB$6:AB$37))/(MAX('03 (ind)'!AB$6:AB$37)-MIN('03 (ind)'!AB$6:AB$37))),ABS(-100+(100*(('03 (ind)'!AB8-MIN('03 (ind)'!AB$6:AB$37))/(MAX('03 (ind)'!AB$6:AB$37)-MIN('03 (ind)'!AB$6:AB$37))))))</f>
        <v>77.551024754252012</v>
      </c>
      <c r="AC9" s="75">
        <f>IF('03 (ind)'!AC$1="si",100*(('03 (ind)'!AC8-MIN('03 (ind)'!AC$6:AC$37))/(MAX('03 (ind)'!AC$6:AC$37)-MIN('03 (ind)'!AC$6:AC$37))),ABS(-100+(100*(('03 (ind)'!AC8-MIN('03 (ind)'!AC$6:AC$37))/(MAX('03 (ind)'!AC$6:AC$37)-MIN('03 (ind)'!AC$6:AC$37))))))</f>
        <v>74.169733397333289</v>
      </c>
      <c r="AD9" s="75">
        <f>IF('03 (ind)'!AD$1="si",100*(('03 (ind)'!AD8-MIN('03 (ind)'!AD$6:AD$37))/(MAX('03 (ind)'!AD$6:AD$37)-MIN('03 (ind)'!AD$6:AD$37))),ABS(-100+(100*(('03 (ind)'!AD8-MIN('03 (ind)'!AD$6:AD$37))/(MAX('03 (ind)'!AD$6:AD$37)-MIN('03 (ind)'!AD$6:AD$37))))))</f>
        <v>52.559523468473898</v>
      </c>
      <c r="AE9" s="75">
        <f>IF('03 (ind)'!AE$1="si",100*(('03 (ind)'!AE8-MIN('03 (ind)'!AE$6:AE$37))/(MAX('03 (ind)'!AE$6:AE$37)-MIN('03 (ind)'!AE$6:AE$37))),ABS(-100+(100*(('03 (ind)'!AE8-MIN('03 (ind)'!AE$6:AE$37))/(MAX('03 (ind)'!AE$6:AE$37)-MIN('03 (ind)'!AE$6:AE$37))))))</f>
        <v>47.90852186872953</v>
      </c>
      <c r="AF9" s="75">
        <f>IF('03 (ind)'!AF$1="si",100*(('03 (ind)'!AF8-MIN('03 (ind)'!AF$6:AF$37))/(MAX('03 (ind)'!AF$6:AF$37)-MIN('03 (ind)'!AF$6:AF$37))),ABS(-100+(100*(('03 (ind)'!AF8-MIN('03 (ind)'!AF$6:AF$37))/(MAX('03 (ind)'!AF$6:AF$37)-MIN('03 (ind)'!AF$6:AF$37))))))</f>
        <v>93.333333333333329</v>
      </c>
      <c r="AG9" s="75">
        <f>IF('03 (ind)'!AG$1="si",100*(('03 (ind)'!AG8-MIN('03 (ind)'!AG$6:AG$37))/(MAX('03 (ind)'!AG$6:AG$37)-MIN('03 (ind)'!AG$6:AG$37))),ABS(-100+(100*(('03 (ind)'!AG8-MIN('03 (ind)'!AG$6:AG$37))/(MAX('03 (ind)'!AG$6:AG$37)-MIN('03 (ind)'!AG$6:AG$37))))))</f>
        <v>90</v>
      </c>
      <c r="AH9" s="75">
        <f>IF('03 (ind)'!AH$1="si",100*(('03 (ind)'!AH8-MIN('03 (ind)'!AH$6:AH$37))/(MAX('03 (ind)'!AH$6:AH$37)-MIN('03 (ind)'!AH$6:AH$37))),ABS(-100+(100*(('03 (ind)'!AH8-MIN('03 (ind)'!AH$6:AH$37))/(MAX('03 (ind)'!AH$6:AH$37)-MIN('03 (ind)'!AH$6:AH$37))))))</f>
        <v>28.512396694214896</v>
      </c>
      <c r="AI9" s="75">
        <f>IF('03 (ind)'!AI$1="si",100*(('03 (ind)'!AI8-MIN('03 (ind)'!AI$6:AI$37))/(MAX('03 (ind)'!AI$6:AI$37)-MIN('03 (ind)'!AI$6:AI$37))),ABS(-100+(100*(('03 (ind)'!AI8-MIN('03 (ind)'!AI$6:AI$37))/(MAX('03 (ind)'!AI$6:AI$37)-MIN('03 (ind)'!AI$6:AI$37))))))</f>
        <v>0.41618453958418872</v>
      </c>
      <c r="AJ9" s="75">
        <f>IF('03 (ind)'!AJ$1="si",100*(('03 (ind)'!AJ8-MIN('03 (ind)'!AJ$6:AJ$37))/(MAX('03 (ind)'!AJ$6:AJ$37)-MIN('03 (ind)'!AJ$6:AJ$37))),ABS(-100+(100*(('03 (ind)'!AJ8-MIN('03 (ind)'!AJ$6:AJ$37))/(MAX('03 (ind)'!AJ$6:AJ$37)-MIN('03 (ind)'!AJ$6:AJ$37))))))</f>
        <v>86.605293440736489</v>
      </c>
      <c r="AK9" s="75">
        <f>IF('03 (ind)'!AK$1="si",100*(('03 (ind)'!AK8-MIN('03 (ind)'!AK$6:AK$37))/(MAX('03 (ind)'!AK$6:AK$37)-MIN('03 (ind)'!AK$6:AK$37))),ABS(-100+(100*(('03 (ind)'!AK8-MIN('03 (ind)'!AK$6:AK$37))/(MAX('03 (ind)'!AK$6:AK$37)-MIN('03 (ind)'!AK$6:AK$37))))))</f>
        <v>17.64808319442373</v>
      </c>
      <c r="AL9" s="75">
        <f>IF('03 (ind)'!AL$1="si",100*(('03 (ind)'!AL8-MIN('03 (ind)'!AL$6:AL$37))/(MAX('03 (ind)'!AL$6:AL$37)-MIN('03 (ind)'!AL$6:AL$37))),ABS(-100+(100*(('03 (ind)'!AL8-MIN('03 (ind)'!AL$6:AL$37))/(MAX('03 (ind)'!AL$6:AL$37)-MIN('03 (ind)'!AL$6:AL$37))))))</f>
        <v>61.87124983091303</v>
      </c>
      <c r="AM9" s="75">
        <f>IF('03 (ind)'!AM$1="si",100*(('03 (ind)'!AM8-MIN('03 (ind)'!AM$6:AM$37))/(MAX('03 (ind)'!AM$6:AM$37)-MIN('03 (ind)'!AM$6:AM$37))),ABS(-100+(100*(('03 (ind)'!AM8-MIN('03 (ind)'!AM$6:AM$37))/(MAX('03 (ind)'!AM$6:AM$37)-MIN('03 (ind)'!AM$6:AM$37))))))</f>
        <v>67.366195414436845</v>
      </c>
      <c r="AN9" s="75">
        <f>IF('03 (ind)'!AN$1="si",100*(('03 (ind)'!AN8-MIN('03 (ind)'!AN$6:AN$37))/(MAX('03 (ind)'!AN$6:AN$37)-MIN('03 (ind)'!AN$6:AN$37))),ABS(-100+(100*(('03 (ind)'!AN8-MIN('03 (ind)'!AN$6:AN$37))/(MAX('03 (ind)'!AN$6:AN$37)-MIN('03 (ind)'!AN$6:AN$37))))))</f>
        <v>79.337917364138207</v>
      </c>
      <c r="AO9" s="75">
        <f>IF('03 (ind)'!AO$1="si",100*(('03 (ind)'!AO8-MIN('03 (ind)'!AO$6:AO$37))/(MAX('03 (ind)'!AO$6:AO$37)-MIN('03 (ind)'!AO$6:AO$37))),ABS(-100+(100*(('03 (ind)'!AO8-MIN('03 (ind)'!AO$6:AO$37))/(MAX('03 (ind)'!AO$6:AO$37)-MIN('03 (ind)'!AO$6:AO$37))))))</f>
        <v>69.021844136935044</v>
      </c>
      <c r="AP9" s="75">
        <f>IF('03 (ind)'!AP$1="si",100*(('03 (ind)'!AP8-MIN('03 (ind)'!AP$6:AP$37))/(MAX('03 (ind)'!AP$6:AP$37)-MIN('03 (ind)'!AP$6:AP$37))),ABS(-100+(100*(('03 (ind)'!AP8-MIN('03 (ind)'!AP$6:AP$37))/(MAX('03 (ind)'!AP$6:AP$37)-MIN('03 (ind)'!AP$6:AP$37))))))</f>
        <v>73.587385019710908</v>
      </c>
      <c r="AQ9" s="75">
        <f>IF('03 (ind)'!AQ$1="si",100*(('03 (ind)'!AQ8-MIN('03 (ind)'!AQ$6:AQ$37))/(MAX('03 (ind)'!AQ$6:AQ$37)-MIN('03 (ind)'!AQ$6:AQ$37))),ABS(-100+(100*(('03 (ind)'!AQ8-MIN('03 (ind)'!AQ$6:AQ$37))/(MAX('03 (ind)'!AQ$6:AQ$37)-MIN('03 (ind)'!AQ$6:AQ$37))))))</f>
        <v>11.302097582328887</v>
      </c>
      <c r="AR9" s="75">
        <f>IF('03 (ind)'!AR$1="si",100*(('03 (ind)'!AR8-MIN('03 (ind)'!AR$6:AR$37))/(MAX('03 (ind)'!AR$6:AR$37)-MIN('03 (ind)'!AR$6:AR$37))),ABS(-100+(100*(('03 (ind)'!AR8-MIN('03 (ind)'!AR$6:AR$37))/(MAX('03 (ind)'!AR$6:AR$37)-MIN('03 (ind)'!AR$6:AR$37))))))</f>
        <v>96.4012111744739</v>
      </c>
      <c r="AS9" s="75">
        <f>IF('03 (ind)'!AS$1="si",100*(('03 (ind)'!AS8-MIN('03 (ind)'!AS$6:AS$37))/(MAX('03 (ind)'!AS$6:AS$37)-MIN('03 (ind)'!AS$6:AS$37))),ABS(-100+(100*(('03 (ind)'!AS8-MIN('03 (ind)'!AS$6:AS$37))/(MAX('03 (ind)'!AS$6:AS$37)-MIN('03 (ind)'!AS$6:AS$37))))))</f>
        <v>50.356592487808747</v>
      </c>
      <c r="AT9" s="75">
        <f>IF('03 (ind)'!AT$1="si",100*(('03 (ind)'!AT8-MIN('03 (ind)'!AT$6:AT$37))/(MAX('03 (ind)'!AT$6:AT$37)-MIN('03 (ind)'!AT$6:AT$37))),ABS(-100+(100*(('03 (ind)'!AT8-MIN('03 (ind)'!AT$6:AT$37))/(MAX('03 (ind)'!AT$6:AT$37)-MIN('03 (ind)'!AT$6:AT$37))))))</f>
        <v>0</v>
      </c>
      <c r="AU9" s="75">
        <f>IF('03 (ind)'!AU$1="si",100*(('03 (ind)'!AU8-MIN('03 (ind)'!AU$6:AU$37))/(MAX('03 (ind)'!AU$6:AU$37)-MIN('03 (ind)'!AU$6:AU$37))),ABS(-100+(100*(('03 (ind)'!AU8-MIN('03 (ind)'!AU$6:AU$37))/(MAX('03 (ind)'!AU$6:AU$37)-MIN('03 (ind)'!AU$6:AU$37))))))</f>
        <v>92.660550458715619</v>
      </c>
      <c r="AV9" s="75">
        <f>IF('03 (ind)'!AV$1="si",100*(('03 (ind)'!AV8-MIN('03 (ind)'!AV$6:AV$37))/(MAX('03 (ind)'!AV$6:AV$37)-MIN('03 (ind)'!AV$6:AV$37))),ABS(-100+(100*(('03 (ind)'!AV8-MIN('03 (ind)'!AV$6:AV$37))/(MAX('03 (ind)'!AV$6:AV$37)-MIN('03 (ind)'!AV$6:AV$37))))))</f>
        <v>0</v>
      </c>
      <c r="AW9" s="75">
        <f>IF('03 (ind)'!AW$1="si",100*(('03 (ind)'!AW8-MIN('03 (ind)'!AW$6:AW$37))/(MAX('03 (ind)'!AW$6:AW$37)-MIN('03 (ind)'!AW$6:AW$37))),ABS(-100+(100*(('03 (ind)'!AW8-MIN('03 (ind)'!AW$6:AW$37))/(MAX('03 (ind)'!AW$6:AW$37)-MIN('03 (ind)'!AW$6:AW$37))))))</f>
        <v>97.926386728875073</v>
      </c>
      <c r="AX9" s="75">
        <f>IF('03 (ind)'!AX$1="si",100*(('03 (ind)'!AX8-MIN('03 (ind)'!AX$6:AX$37))/(MAX('03 (ind)'!AX$6:AX$37)-MIN('03 (ind)'!AX$6:AX$37))),ABS(-100+(100*(('03 (ind)'!AX8-MIN('03 (ind)'!AX$6:AX$37))/(MAX('03 (ind)'!AX$6:AX$37)-MIN('03 (ind)'!AX$6:AX$37))))))</f>
        <v>100</v>
      </c>
      <c r="AY9" s="75">
        <f>IF('03 (ind)'!AY$1="si",100*(('03 (ind)'!AY8-MIN('03 (ind)'!AY$6:AY$37))/(MAX('03 (ind)'!AY$6:AY$37)-MIN('03 (ind)'!AY$6:AY$37))),ABS(-100+(100*(('03 (ind)'!AY8-MIN('03 (ind)'!AY$6:AY$37))/(MAX('03 (ind)'!AY$6:AY$37)-MIN('03 (ind)'!AY$6:AY$37))))))</f>
        <v>69.695528068506206</v>
      </c>
      <c r="AZ9" s="75">
        <f>IF('03 (ind)'!AZ$1="si",100*(('03 (ind)'!AZ8-MIN('03 (ind)'!AZ$6:AZ$37))/(MAX('03 (ind)'!AZ$6:AZ$37)-MIN('03 (ind)'!AZ$6:AZ$37))),ABS(-100+(100*(('03 (ind)'!AZ8-MIN('03 (ind)'!AZ$6:AZ$37))/(MAX('03 (ind)'!AZ$6:AZ$37)-MIN('03 (ind)'!AZ$6:AZ$37))))))</f>
        <v>98.337522809546741</v>
      </c>
      <c r="BA9" s="75">
        <f>IF('03 (ind)'!BA$1="si",100*(('03 (ind)'!BA8-MIN('03 (ind)'!BA$6:BA$37))/(MAX('03 (ind)'!BA$6:BA$37)-MIN('03 (ind)'!BA$6:BA$37))),ABS(-100+(100*(('03 (ind)'!BA8-MIN('03 (ind)'!BA$6:BA$37))/(MAX('03 (ind)'!BA$6:BA$37)-MIN('03 (ind)'!BA$6:BA$37))))))</f>
        <v>31.364783522794632</v>
      </c>
      <c r="BB9" s="75">
        <f>IF('03 (ind)'!BB$1="si",100*(('03 (ind)'!BB8-MIN('03 (ind)'!BB$6:BB$37))/(MAX('03 (ind)'!BB$6:BB$37)-MIN('03 (ind)'!BB$6:BB$37))),ABS(-100+(100*(('03 (ind)'!BB8-MIN('03 (ind)'!BB$6:BB$37))/(MAX('03 (ind)'!BB$6:BB$37)-MIN('03 (ind)'!BB$6:BB$37))))))</f>
        <v>22.769355544475829</v>
      </c>
      <c r="BC9" s="75">
        <f>IF('03 (ind)'!BC$1="si",100*(('03 (ind)'!BC8-MIN('03 (ind)'!BC$6:BC$37))/(MAX('03 (ind)'!BC$6:BC$37)-MIN('03 (ind)'!BC$6:BC$37))),ABS(-100+(100*(('03 (ind)'!BC8-MIN('03 (ind)'!BC$6:BC$37))/(MAX('03 (ind)'!BC$6:BC$37)-MIN('03 (ind)'!BC$6:BC$37))))))</f>
        <v>0</v>
      </c>
      <c r="BD9" s="75">
        <f>IF('03 (ind)'!BD$1="si",100*(('03 (ind)'!BD8-MIN('03 (ind)'!BD$6:BD$37))/(MAX('03 (ind)'!BD$6:BD$37)-MIN('03 (ind)'!BD$6:BD$37))),ABS(-100+(100*(('03 (ind)'!BD8-MIN('03 (ind)'!BD$6:BD$37))/(MAX('03 (ind)'!BD$6:BD$37)-MIN('03 (ind)'!BD$6:BD$37))))))</f>
        <v>74.335709987848105</v>
      </c>
      <c r="BE9" s="75">
        <f>IF('03 (ind)'!BE$1="si",100*(('03 (ind)'!BE8-MIN('03 (ind)'!BE$6:BE$37))/(MAX('03 (ind)'!BE$6:BE$37)-MIN('03 (ind)'!BE$6:BE$37))),ABS(-100+(100*(('03 (ind)'!BE8-MIN('03 (ind)'!BE$6:BE$37))/(MAX('03 (ind)'!BE$6:BE$37)-MIN('03 (ind)'!BE$6:BE$37))))))</f>
        <v>31.206293706293707</v>
      </c>
      <c r="BF9" s="75">
        <f>IF('03 (ind)'!BF$1="si",100*(('03 (ind)'!BF8-MIN('03 (ind)'!BF$6:BF$37))/(MAX('03 (ind)'!BF$6:BF$37)-MIN('03 (ind)'!BF$6:BF$37))),ABS(-100+(100*(('03 (ind)'!BF8-MIN('03 (ind)'!BF$6:BF$37))/(MAX('03 (ind)'!BF$6:BF$37)-MIN('03 (ind)'!BF$6:BF$37))))))</f>
        <v>70.071235616869743</v>
      </c>
      <c r="BG9" s="75">
        <f>IF('03 (ind)'!BG$1="si",100*(('03 (ind)'!BG8-MIN('03 (ind)'!BG$6:BG$37))/(MAX('03 (ind)'!BG$6:BG$37)-MIN('03 (ind)'!BG$6:BG$37))),ABS(-100+(100*(('03 (ind)'!BG8-MIN('03 (ind)'!BG$6:BG$37))/(MAX('03 (ind)'!BG$6:BG$37)-MIN('03 (ind)'!BG$6:BG$37))))))</f>
        <v>35.135444970169097</v>
      </c>
      <c r="BH9" s="75">
        <f>IF('03 (ind)'!BH$1="si",100*(('03 (ind)'!BH8-MIN('03 (ind)'!BH$6:BH$37))/(MAX('03 (ind)'!BH$6:BH$37)-MIN('03 (ind)'!BH$6:BH$37))),ABS(-100+(100*(('03 (ind)'!BH8-MIN('03 (ind)'!BH$6:BH$37))/(MAX('03 (ind)'!BH$6:BH$37)-MIN('03 (ind)'!BH$6:BH$37))))))</f>
        <v>5.5918996882721919</v>
      </c>
      <c r="BI9" s="75">
        <f>IF('03 (ind)'!BI$1="si",100*(('03 (ind)'!BI8-MIN('03 (ind)'!BI$6:BI$37))/(MAX('03 (ind)'!BI$6:BI$37)-MIN('03 (ind)'!BI$6:BI$37))),ABS(-100+(100*(('03 (ind)'!BI8-MIN('03 (ind)'!BI$6:BI$37))/(MAX('03 (ind)'!BI$6:BI$37)-MIN('03 (ind)'!BI$6:BI$37))))))</f>
        <v>99.81022591070662</v>
      </c>
      <c r="BJ9" s="75">
        <f>IF('03 (ind)'!BJ$1="si",100*(('03 (ind)'!BJ8-MIN('03 (ind)'!BJ$6:BJ$37))/(MAX('03 (ind)'!BJ$6:BJ$37)-MIN('03 (ind)'!BJ$6:BJ$37))),ABS(-100+(100*(('03 (ind)'!BJ8-MIN('03 (ind)'!BJ$6:BJ$37))/(MAX('03 (ind)'!BJ$6:BJ$37)-MIN('03 (ind)'!BJ$6:BJ$37))))))</f>
        <v>19.877078531800962</v>
      </c>
      <c r="BK9" s="75">
        <f>IF('03 (ind)'!BK$1="si",100*(('03 (ind)'!BK8-MIN('03 (ind)'!BK$6:BK$37))/(MAX('03 (ind)'!BK$6:BK$37)-MIN('03 (ind)'!BK$6:BK$37))),ABS(-100+(100*(('03 (ind)'!BK8-MIN('03 (ind)'!BK$6:BK$37))/(MAX('03 (ind)'!BK$6:BK$37)-MIN('03 (ind)'!BK$6:BK$37))))))</f>
        <v>100</v>
      </c>
      <c r="BL9" s="75">
        <f>IF('03 (ind)'!BL$1="si",100*(('03 (ind)'!BL8-MIN('03 (ind)'!BL$6:BL$37))/(MAX('03 (ind)'!BL$6:BL$37)-MIN('03 (ind)'!BL$6:BL$37))),ABS(-100+(100*(('03 (ind)'!BL8-MIN('03 (ind)'!BL$6:BL$37))/(MAX('03 (ind)'!BL$6:BL$37)-MIN('03 (ind)'!BL$6:BL$37))))))</f>
        <v>32.258064516129032</v>
      </c>
      <c r="BM9" s="75">
        <f>IF('03 (ind)'!BM$1="si",100*(('03 (ind)'!BM8-MIN('03 (ind)'!BM$6:BM$37))/(MAX('03 (ind)'!BM$6:BM$37)-MIN('03 (ind)'!BM$6:BM$37))),ABS(-100+(100*(('03 (ind)'!BM8-MIN('03 (ind)'!BM$6:BM$37))/(MAX('03 (ind)'!BM$6:BM$37)-MIN('03 (ind)'!BM$6:BM$37))))))</f>
        <v>92.333127467699256</v>
      </c>
      <c r="BN9" s="75">
        <f>IF('03 (ind)'!BN$1="si",100*(('03 (ind)'!BN8-MIN('03 (ind)'!BN$6:BN$37))/(MAX('03 (ind)'!BN$6:BN$37)-MIN('03 (ind)'!BN$6:BN$37))),ABS(-100+(100*(('03 (ind)'!BN8-MIN('03 (ind)'!BN$6:BN$37))/(MAX('03 (ind)'!BN$6:BN$37)-MIN('03 (ind)'!BN$6:BN$37))))))</f>
        <v>50.511619852397914</v>
      </c>
      <c r="BO9" s="75">
        <f>IF('03 (ind)'!BO$1="si",100*(('03 (ind)'!BO8-MIN('03 (ind)'!BO$6:BO$37))/(MAX('03 (ind)'!BO$6:BO$37)-MIN('03 (ind)'!BO$6:BO$37))),ABS(-100+(100*(('03 (ind)'!BO8-MIN('03 (ind)'!BO$6:BO$37))/(MAX('03 (ind)'!BO$6:BO$37)-MIN('03 (ind)'!BO$6:BO$37))))))</f>
        <v>100</v>
      </c>
      <c r="BP9" s="75">
        <f>IF('03 (ind)'!BP$1="si",100*(('03 (ind)'!BP8-MIN('03 (ind)'!BP$6:BP$37))/(MAX('03 (ind)'!BP$6:BP$37)-MIN('03 (ind)'!BP$6:BP$37))),ABS(-100+(100*(('03 (ind)'!BP8-MIN('03 (ind)'!BP$6:BP$37))/(MAX('03 (ind)'!BP$6:BP$37)-MIN('03 (ind)'!BP$6:BP$37))))))</f>
        <v>59.570944236194215</v>
      </c>
      <c r="BQ9" s="75">
        <f>IF('03 (ind)'!BQ$1="si",100*(('03 (ind)'!BQ8-MIN('03 (ind)'!BQ$6:BQ$37))/(MAX('03 (ind)'!BQ$6:BQ$37)-MIN('03 (ind)'!BQ$6:BQ$37))),ABS(-100+(100*(('03 (ind)'!BQ8-MIN('03 (ind)'!BQ$6:BQ$37))/(MAX('03 (ind)'!BQ$6:BQ$37)-MIN('03 (ind)'!BQ$6:BQ$37))))))</f>
        <v>25.543103452224191</v>
      </c>
      <c r="BR9" s="75">
        <f>IF('03 (ind)'!BR$1="si",100*(('03 (ind)'!BR8-MIN('03 (ind)'!BR$6:BR$37))/(MAX('03 (ind)'!BR$6:BR$37)-MIN('03 (ind)'!BR$6:BR$37))),ABS(-100+(100*(('03 (ind)'!BR8-MIN('03 (ind)'!BR$6:BR$37))/(MAX('03 (ind)'!BP$6:BP$37)-MIN('03 (ind)'!BR$6:BR$37))))))</f>
        <v>19.024789364780979</v>
      </c>
      <c r="BS9" s="75">
        <f>IF('03 (ind)'!BS$1="si",100*(('03 (ind)'!BS8-MIN('03 (ind)'!BS$6:BS$37))/(MAX('03 (ind)'!BS$6:BS$37)-MIN('03 (ind)'!BS$6:BS$37))),ABS(-100+(100*(('03 (ind)'!BS8-MIN('03 (ind)'!BS$6:BS$37))/(MAX('03 (ind)'!BQ$6:BQ$37)-MIN('03 (ind)'!BS$6:BS$37))))))</f>
        <v>0</v>
      </c>
      <c r="BT9" s="75">
        <f>IF('03 (ind)'!BT$1="si",100*(('03 (ind)'!BT8-MIN('03 (ind)'!BT$6:BT$37))/(MAX('03 (ind)'!BT$6:BT$37)-MIN('03 (ind)'!BT$6:BT$37))),ABS(-100+(100*(('03 (ind)'!BT8-MIN('03 (ind)'!BT$6:BT$37))/(MAX('03 (ind)'!BR$6:BR$37)-MIN('03 (ind)'!BT$6:BT$37))))))</f>
        <v>90.546639999999996</v>
      </c>
      <c r="BU9" s="75">
        <f>IF('03 (ind)'!BU$1="si",100*(('03 (ind)'!BU8-MIN('03 (ind)'!BU$6:BU$37))/(MAX('03 (ind)'!BU$6:BU$37)-MIN('03 (ind)'!BU$6:BU$37))),ABS(-100+(100*(('03 (ind)'!BU8-MIN('03 (ind)'!BU$6:BU$37))/(MAX('03 (ind)'!BU$6:BU$37)-MIN('03 (ind)'!BU$6:BU$37))))))</f>
        <v>23.010584084672686</v>
      </c>
      <c r="BV9" s="75">
        <f>IF('03 (ind)'!BV$1="si",100*(('03 (ind)'!BV8-MIN('03 (ind)'!BV$6:BV$37))/(MAX('03 (ind)'!BV$6:BV$37)-MIN('03 (ind)'!BV$6:BV$37))),ABS(-100+(100*(('03 (ind)'!BV8-MIN('03 (ind)'!BV$6:BV$37))/(MAX('03 (ind)'!BV$6:BV$37)-MIN('03 (ind)'!BV$6:BV$37))))))</f>
        <v>28.807257584770973</v>
      </c>
      <c r="BW9" s="75">
        <f>IF('03 (ind)'!BW$1="si",100*(('03 (ind)'!BW8-MIN('03 (ind)'!BW$6:BW$37))/(MAX('03 (ind)'!BW$6:BW$37)-MIN('03 (ind)'!BW$6:BW$37))),ABS(-100+(100*(('03 (ind)'!BW8-MIN('03 (ind)'!BW$6:BW$37))/(MAX('03 (ind)'!BW$6:BW$37)-MIN('03 (ind)'!BW$6:BW$37))))))</f>
        <v>0</v>
      </c>
      <c r="BX9" s="75">
        <f>IF('03 (ind)'!BX$1="si",100*(('03 (ind)'!BX8-MIN('03 (ind)'!BX$6:BX$37))/(MAX('03 (ind)'!BX$6:BX$37)-MIN('03 (ind)'!BX$6:BX$37))),ABS(-100+(100*(('03 (ind)'!BX8-MIN('03 (ind)'!BX$6:BX$37))/(MAX('03 (ind)'!BX$6:BX$37)-MIN('03 (ind)'!BX$6:BX$37))))))</f>
        <v>13.912307406273015</v>
      </c>
      <c r="BY9" s="75">
        <f>IF('03 (ind)'!BY$1="si",100*(('03 (ind)'!BY8-MIN('03 (ind)'!BY$6:BY$37))/(MAX('03 (ind)'!BY$6:BY$37)-MIN('03 (ind)'!BY$6:BY$37))),ABS(-100+(100*(('03 (ind)'!BY8-MIN('03 (ind)'!BY$6:BY$37))/(MAX('03 (ind)'!BY$6:BY$37)-MIN('03 (ind)'!BY$6:BY$37))))))</f>
        <v>0</v>
      </c>
      <c r="BZ9" s="75">
        <f>IF('03 (ind)'!BZ$1="si",100*(('03 (ind)'!BZ8-MIN('03 (ind)'!BZ$6:BZ$37))/(MAX('03 (ind)'!BZ$6:BZ$37)-MIN('03 (ind)'!BZ$6:BZ$37))),ABS(-100+(100*(('03 (ind)'!BZ8-MIN('03 (ind)'!BZ$6:BZ$37))/(MAX('03 (ind)'!BZ$6:BZ$37)-MIN('03 (ind)'!BZ$6:BZ$37))))))</f>
        <v>84.01896123872595</v>
      </c>
      <c r="CA9" s="75">
        <f>IF('03 (ind)'!CA$1="si",100*(('03 (ind)'!CA8-MIN('03 (ind)'!CA$6:CA$37))/(MAX('03 (ind)'!CA$6:CA$37)-MIN('03 (ind)'!CA$6:CA$37))),ABS(-100+(100*(('03 (ind)'!CA8-MIN('03 (ind)'!CA$6:CA$37))/(MAX('03 (ind)'!CA$6:CA$37)-MIN('03 (ind)'!CA$6:CA$37))))))</f>
        <v>0</v>
      </c>
      <c r="CB9" s="75">
        <f>IF('03 (ind)'!CB$1="si",100*(('03 (ind)'!CB8-MIN('03 (ind)'!CB$6:CB$37))/(MAX('03 (ind)'!CB$6:CB$37)-MIN('03 (ind)'!CB$6:CB$37))),ABS(-100+(100*(('03 (ind)'!CB8-MIN('03 (ind)'!CB$6:CB$37))/(MAX('03 (ind)'!CB$6:CB$37)-MIN('03 (ind)'!CB$6:CB$37))))))</f>
        <v>100</v>
      </c>
      <c r="CC9" s="75">
        <f>IF('03 (ind)'!CC$1="si",100*(('03 (ind)'!CC8-MIN('03 (ind)'!CC$6:CC$37))/(MAX('03 (ind)'!CC$6:CC$37)-MIN('03 (ind)'!CC$6:CC$37))),ABS(-100+(100*(('03 (ind)'!CC8-MIN('03 (ind)'!CC$6:CC$37))/(MAX('03 (ind)'!CC$6:CC$37)-MIN('03 (ind)'!CC$6:CC$37))))))</f>
        <v>100</v>
      </c>
      <c r="CD9" s="75">
        <f>IF('03 (ind)'!CD$1="si",100*(('03 (ind)'!CD8-MIN('03 (ind)'!CD$6:CD$37))/(MAX('03 (ind)'!CD$6:CD$37)-MIN('03 (ind)'!CD$6:CD$37))),ABS(-100+(100*(('03 (ind)'!CD8-MIN('03 (ind)'!CD$6:CD$37))/(MAX('03 (ind)'!CD$6:CD$37)-MIN('03 (ind)'!CD$6:CD$37))))))</f>
        <v>22.218045742240562</v>
      </c>
      <c r="CE9" s="75">
        <f>IF('03 (ind)'!CE$1="si",100*(('03 (ind)'!CE8-MIN('03 (ind)'!CE$6:CE$37))/(MAX('03 (ind)'!CE$6:CE$37)-MIN('03 (ind)'!CE$6:CE$37))),ABS(-100+(100*(('03 (ind)'!CE8-MIN('03 (ind)'!CE$6:CE$37))/(MAX('03 (ind)'!CE$6:CE$37)-MIN('03 (ind)'!CE$6:CE$37))))))</f>
        <v>48.734417154812697</v>
      </c>
      <c r="CF9" s="75">
        <f>IF('03 (ind)'!CF$1="si",100*(('03 (ind)'!CF8-MIN('03 (ind)'!CF$6:CF$37))/(MAX('03 (ind)'!CF$6:CF$37)-MIN('03 (ind)'!CF$6:CF$37))),ABS(-100+(100*(('03 (ind)'!CF8-MIN('03 (ind)'!CF$6:CF$37))/(MAX('03 (ind)'!CF$6:CF$37)-MIN('03 (ind)'!CF$6:CF$37))))))</f>
        <v>3.374801288842693</v>
      </c>
      <c r="CG9" s="75">
        <f>IF('03 (ind)'!CG$1="si",100*(('03 (ind)'!CG8-MIN('03 (ind)'!CG$6:CG$37))/(MAX('03 (ind)'!CG$6:CG$37)-MIN('03 (ind)'!CG$6:CG$37))),ABS(-100+(100*(('03 (ind)'!CG8-MIN('03 (ind)'!CG$6:CG$37))/(MAX('03 (ind)'!CG$6:CG$37)-MIN('03 (ind)'!CG$6:CG$37))))))</f>
        <v>33.25507250679221</v>
      </c>
      <c r="CH9" s="75">
        <f>IF('03 (ind)'!CH$1="si",100*(('03 (ind)'!CH8-MIN('03 (ind)'!CH$6:CH$37))/(MAX('03 (ind)'!CH$6:CH$37)-MIN('03 (ind)'!CH$6:CH$37))),ABS(-100+(100*(('03 (ind)'!CH8-MIN('03 (ind)'!CH$6:CH$37))/(MAX('03 (ind)'!CH$6:CH$37)-MIN('03 (ind)'!CH$6:CH$37))))))</f>
        <v>21.008445643713138</v>
      </c>
      <c r="CI9" s="75">
        <f>IF('03 (ind)'!CI$1="si",100*(('03 (ind)'!CI8-MIN('03 (ind)'!CI$6:CI$37))/(MAX('03 (ind)'!CI$6:CI$37)-MIN('03 (ind)'!CI$6:CI$37))),ABS(-100+(100*(('03 (ind)'!CI8-MIN('03 (ind)'!CI$6:CI$37))/(MAX('03 (ind)'!CI$6:CI$37)-MIN('03 (ind)'!CI$6:CI$37))))))</f>
        <v>46.134625840210077</v>
      </c>
      <c r="CJ9" s="75">
        <f>IF('03 (ind)'!CJ$1="si",100*(('03 (ind)'!CJ8-MIN('03 (ind)'!CJ$6:CJ$37))/(MAX('03 (ind)'!CJ$6:CJ$37)-MIN('03 (ind)'!CJ$6:CJ$37))),ABS(-100+(100*(('03 (ind)'!CJ8-MIN('03 (ind)'!CJ$6:CJ$37))/(MAX('03 (ind)'!CJ$6:CJ$37)-MIN('03 (ind)'!CJ$6:CJ$37))))))</f>
        <v>100</v>
      </c>
      <c r="CK9" s="75">
        <f>IF('03 (ind)'!CK$1="si",100*(('03 (ind)'!CK8-MIN('03 (ind)'!CK$6:CK$37))/(MAX('03 (ind)'!CK$6:CK$37)-MIN('03 (ind)'!CK$6:CK$37))),ABS(-100+(100*(('03 (ind)'!CK8-MIN('03 (ind)'!CK$6:CK$37))/(MAX('03 (ind)'!CK$6:CK$37)-MIN('03 (ind)'!CK$6:CK$37))))))</f>
        <v>78.614673401291995</v>
      </c>
      <c r="CL9" s="75">
        <f>IF('03 (ind)'!CL$1="si",100*(('03 (ind)'!CL8-MIN('03 (ind)'!CL$6:CL$37))/(MAX('03 (ind)'!CL$6:CL$37)-MIN('03 (ind)'!CL$6:CL$37))),ABS(-100+(100*(('03 (ind)'!CL8-MIN('03 (ind)'!CL$6:CL$37))/(MAX('03 (ind)'!CL$6:CL$37)-MIN('03 (ind)'!CL$6:CL$37))))))</f>
        <v>9.7415310587391684</v>
      </c>
      <c r="CM9" s="75">
        <f>IF('03 (ind)'!CM$1="si",100*(('03 (ind)'!CM8-MIN('03 (ind)'!CM$6:CM$37))/(MAX('03 (ind)'!CM$6:CM$37)-MIN('03 (ind)'!CM$6:CM$37))),ABS(-100+(100*(('03 (ind)'!CM8-MIN('03 (ind)'!CM$6:CM$37))/(MAX('03 (ind)'!CM$6:CM$37)-MIN('03 (ind)'!CM$6:CM$37))))))</f>
        <v>55.901419117552706</v>
      </c>
    </row>
    <row r="10" spans="1:91">
      <c r="A10" s="18" t="s">
        <v>219</v>
      </c>
      <c r="B10" s="87">
        <f>IF('03 (ind)'!B$1="si",100*(('03 (ind)'!B9-MIN('03 (ind)'!B$6:B$37))/(MAX('03 (ind)'!B$6:B$37)-MIN('03 (ind)'!B$6:B$37))),ABS(-100+(100*(('03 (ind)'!B9-MIN('03 (ind)'!B$6:B$37))/(MAX('03 (ind)'!B$6:B$37)-MIN('03 (ind)'!B$6:B$37))))))</f>
        <v>2.2822829781018208</v>
      </c>
      <c r="C10" s="87">
        <f>IF('03 (ind)'!C$1="si",100*(('03 (ind)'!C9-MIN('03 (ind)'!C$6:C$37))/(MAX('03 (ind)'!C$6:C$37)-MIN('03 (ind)'!C$6:C$37))),ABS(-100+(100*(('03 (ind)'!C9-MIN('03 (ind)'!C$6:C$37))/(MAX('03 (ind)'!C$6:C$37)-MIN('03 (ind)'!C$6:C$37))))))</f>
        <v>41.872229597409117</v>
      </c>
      <c r="D10" s="87">
        <f>IF('03 (ind)'!D$1="si",100*(('03 (ind)'!D9-MIN('03 (ind)'!D$6:D$37))/(MAX('03 (ind)'!D$6:D$37)-MIN('03 (ind)'!D$6:D$37))),ABS(-100+(100*(('03 (ind)'!D9-MIN('03 (ind)'!D$6:D$37))/(MAX('03 (ind)'!D$6:D$37)-MIN('03 (ind)'!D$6:D$37))))))</f>
        <v>100</v>
      </c>
      <c r="E10" s="87">
        <f>IF('03 (ind)'!E$1="si",100*(('03 (ind)'!E9-MIN('03 (ind)'!E$6:E$37))/(MAX('03 (ind)'!E$6:E$37)-MIN('03 (ind)'!E$6:E$37))),ABS(-100+(100*(('03 (ind)'!E9-MIN('03 (ind)'!E$6:E$37))/(MAX('03 (ind)'!E$6:E$37)-MIN('03 (ind)'!E$6:E$37))))))</f>
        <v>63.013698630137974</v>
      </c>
      <c r="F10" s="87">
        <f>IF('03 (ind)'!F$1="si",100*(('03 (ind)'!F9-MIN('03 (ind)'!F$6:F$37))/(MAX('03 (ind)'!F$6:F$37)-MIN('03 (ind)'!F$6:F$37))),ABS(-100+(100*(('03 (ind)'!F9-MIN('03 (ind)'!F$6:F$37))/(MAX('03 (ind)'!F$6:F$37)-MIN('03 (ind)'!F$6:F$37))))))</f>
        <v>85.632183908045974</v>
      </c>
      <c r="G10" s="87">
        <f>IF('03 (ind)'!G$1="si",100*(('03 (ind)'!G9-MIN('03 (ind)'!G$6:G$37))/(MAX('03 (ind)'!G$6:G$37)-MIN('03 (ind)'!G$6:G$37))),ABS(-100+(100*(('03 (ind)'!G9-MIN('03 (ind)'!G$6:G$37))/(MAX('03 (ind)'!G$6:G$37)-MIN('03 (ind)'!G$6:G$37))))))</f>
        <v>72.649572649572676</v>
      </c>
      <c r="H10" s="87">
        <f>IF('03 (ind)'!H$1="si",100*(('03 (ind)'!H9-MIN('03 (ind)'!H$6:H$37))/(MAX('03 (ind)'!H$6:H$37)-MIN('03 (ind)'!H$6:H$37))),ABS(-100+(100*(('03 (ind)'!H9-MIN('03 (ind)'!H$6:H$37))/(MAX('03 (ind)'!H$6:H$37)-MIN('03 (ind)'!H$6:H$37))))))</f>
        <v>89.808917197452217</v>
      </c>
      <c r="I10" s="87">
        <f>IF('03 (ind)'!I$1="si",100*(('03 (ind)'!I9-MIN('03 (ind)'!I$6:I$37))/(MAX('03 (ind)'!I$6:I$37)-MIN('03 (ind)'!I$6:I$37))),ABS(-100+(100*(('03 (ind)'!I9-MIN('03 (ind)'!I$6:I$37))/(MAX('03 (ind)'!I$6:I$37)-MIN('03 (ind)'!I$6:I$37))))))</f>
        <v>83.986928104575171</v>
      </c>
      <c r="J10" s="87">
        <f>IF('03 (ind)'!J$1="si",100*(('03 (ind)'!J9-MIN('03 (ind)'!J$6:J$37))/(MAX('03 (ind)'!J$6:J$37)-MIN('03 (ind)'!J$6:J$37))),ABS(-100+(100*(('03 (ind)'!J9-MIN('03 (ind)'!J$6:J$37))/(MAX('03 (ind)'!J$6:J$37)-MIN('03 (ind)'!J$6:J$37))))))</f>
        <v>30.632911392405081</v>
      </c>
      <c r="K10" s="87">
        <f>IF('03 (ind)'!K$1="si",100*(('03 (ind)'!K9-MIN('03 (ind)'!K$6:K$37))/(MAX('03 (ind)'!K$6:K$37)-MIN('03 (ind)'!K$6:K$37))),ABS(-100+(100*(('03 (ind)'!K9-MIN('03 (ind)'!K$6:K$37))/(MAX('03 (ind)'!K$6:K$37)-MIN('03 (ind)'!K$6:K$37))))))</f>
        <v>72.450665996155266</v>
      </c>
      <c r="L10" s="87">
        <f>IF('03 (ind)'!L$1="si",100*(('03 (ind)'!L9-MIN('03 (ind)'!L$6:L$37))/(MAX('03 (ind)'!L$6:L$37)-MIN('03 (ind)'!L$6:L$37))),ABS(-100+(100*(('03 (ind)'!L9-MIN('03 (ind)'!L$6:L$37))/(MAX('03 (ind)'!L$6:L$37)-MIN('03 (ind)'!L$6:L$37))))))</f>
        <v>78.03491686900712</v>
      </c>
      <c r="M10" s="87">
        <f>IF('03 (ind)'!M$1="si",100*(('03 (ind)'!M9-MIN('03 (ind)'!M$6:M$37))/(MAX('03 (ind)'!M$6:M$37)-MIN('03 (ind)'!M$6:M$37))),ABS(-100+(100*(('03 (ind)'!M9-MIN('03 (ind)'!M$6:M$37))/(MAX('03 (ind)'!M$6:M$37)-MIN('03 (ind)'!M$6:M$37))))))</f>
        <v>1.213445723494937</v>
      </c>
      <c r="N10" s="87">
        <f>IF('03 (ind)'!N$1="si",100*(('03 (ind)'!N9-MIN('03 (ind)'!N$6:N$37))/(MAX('03 (ind)'!N$6:N$37)-MIN('03 (ind)'!N$6:N$37))),ABS(-100+(100*(('03 (ind)'!N9-MIN('03 (ind)'!N$6:N$37))/(MAX('03 (ind)'!N$6:N$37)-MIN('03 (ind)'!N$6:N$37))))))</f>
        <v>99.999999999999915</v>
      </c>
      <c r="O10" s="87">
        <f>IF('03 (ind)'!O$1="si",100*(('03 (ind)'!O9-MIN('03 (ind)'!O$6:O$37))/(MAX('03 (ind)'!O$6:O$37)-MIN('03 (ind)'!O$6:O$37))),ABS(-100+(100*(('03 (ind)'!O9-MIN('03 (ind)'!O$6:O$37))/(MAX('03 (ind)'!O$6:O$37)-MIN('03 (ind)'!O$6:O$37))))))</f>
        <v>48.936170212765958</v>
      </c>
      <c r="P10" s="87">
        <f>IF('03 (ind)'!P$1="si",100*(('03 (ind)'!P9-MIN('03 (ind)'!P$6:P$37))/(MAX('03 (ind)'!P$6:P$37)-MIN('03 (ind)'!P$6:P$37))),ABS(-100+(100*(('03 (ind)'!P9-MIN('03 (ind)'!P$6:P$37))/(MAX('03 (ind)'!P$6:P$37)-MIN('03 (ind)'!P$6:P$37))))))</f>
        <v>17.852525100254134</v>
      </c>
      <c r="Q10" s="87">
        <f>IF('03 (ind)'!Q$1="si",100*(('03 (ind)'!Q9-MIN('03 (ind)'!Q$6:Q$37))/(MAX('03 (ind)'!Q$6:Q$37)-MIN('03 (ind)'!Q$6:Q$37))),ABS(-100+(100*(('03 (ind)'!Q9-MIN('03 (ind)'!Q$6:Q$37))/(MAX('03 (ind)'!Q$6:Q$37)-MIN('03 (ind)'!Q$6:Q$37))))))</f>
        <v>100</v>
      </c>
      <c r="R10" s="87">
        <f>IF('03 (ind)'!R$1="si",100*(('03 (ind)'!R9-MIN('03 (ind)'!R$6:R$37))/(MAX('03 (ind)'!R$6:R$37)-MIN('03 (ind)'!R$6:R$37))),ABS(-100+(100*(('03 (ind)'!R9-MIN('03 (ind)'!R$6:R$37))/(MAX('03 (ind)'!R$6:R$37)-MIN('03 (ind)'!R$6:R$37))))))</f>
        <v>1.1761130130663298E-2</v>
      </c>
      <c r="S10" s="75">
        <f>ABS(ABS(('03 (ind)'!S9-((MAX('03 (ind)'!S$6:S$37)+MIN('03 (ind)'!S$6:S$37))/2))/(((MAX('03 (ind)'!S$6:S$37)+MIN('03 (ind)'!S$6:S$37))/2)-MAX('03 (ind)'!S$6:S$37))*100)-100)</f>
        <v>2.8421709430404007E-14</v>
      </c>
      <c r="T10" s="75">
        <f>IF('03 (ind)'!T$1="si",100*(('03 (ind)'!T9-MIN('03 (ind)'!T$6:T$37))/(MAX('03 (ind)'!T$6:T$37)-MIN('03 (ind)'!T$6:T$37))),ABS(-100+(100*(('03 (ind)'!T9-MIN('03 (ind)'!T$6:T$37))/(MAX('03 (ind)'!T$6:T$37)-MIN('03 (ind)'!T$6:T$37))))))</f>
        <v>0</v>
      </c>
      <c r="U10" s="75">
        <f>IF('03 (ind)'!U$1="si",100*(('03 (ind)'!U9-MIN('03 (ind)'!U$6:U$37))/(MAX('03 (ind)'!U$6:U$37)-MIN('03 (ind)'!U$6:U$37))),ABS(-100+(100*(('03 (ind)'!U9-MIN('03 (ind)'!U$6:U$37))/(MAX('03 (ind)'!U$6:U$37)-MIN('03 (ind)'!U$6:U$37))))))</f>
        <v>50</v>
      </c>
      <c r="V10" s="75">
        <f>IF('03 (ind)'!V$1="si",100*(('03 (ind)'!V9-MIN('03 (ind)'!V$6:V$37))/(MAX('03 (ind)'!V$6:V$37)-MIN('03 (ind)'!V$6:V$37))),ABS(-100+(100*(('03 (ind)'!V9-MIN('03 (ind)'!V$6:V$37))/(MAX('03 (ind)'!V$6:V$37)-MIN('03 (ind)'!V$6:V$37))))))</f>
        <v>96.685082872928177</v>
      </c>
      <c r="W10" s="75">
        <f>IF('03 (ind)'!W$1="si",100*(('03 (ind)'!W9-MIN('03 (ind)'!W$6:W$37))/(MAX('03 (ind)'!W$6:W$37)-MIN('03 (ind)'!W$6:W$37))),ABS(-100+(100*(('03 (ind)'!W9-MIN('03 (ind)'!W$6:W$37))/(MAX('03 (ind)'!W$6:W$37)-MIN('03 (ind)'!W$6:W$37))))))</f>
        <v>29.934043632673767</v>
      </c>
      <c r="X10" s="75">
        <f>IF('03 (ind)'!X$1="si",100*(('03 (ind)'!X9-MIN('03 (ind)'!X$6:X$37))/(MAX('03 (ind)'!X$6:X$37)-MIN('03 (ind)'!X$6:X$37))),ABS(-100+(100*(('03 (ind)'!X9-MIN('03 (ind)'!X$6:X$37))/(MAX('03 (ind)'!X$6:X$37)-MIN('03 (ind)'!X$6:X$37))))))</f>
        <v>44.757363619460946</v>
      </c>
      <c r="Y10" s="75">
        <f>IF('03 (ind)'!Y$1="si",100*(('03 (ind)'!Y9-MIN('03 (ind)'!Y$6:Y$37))/(MAX('03 (ind)'!Y$6:Y$37)-MIN('03 (ind)'!Y$6:Y$37))),ABS(-100+(100*(('03 (ind)'!Y9-MIN('03 (ind)'!Y$6:Y$37))/(MAX('03 (ind)'!Y$6:Y$37)-MIN('03 (ind)'!Y$6:Y$37))))))</f>
        <v>53.916694204944868</v>
      </c>
      <c r="Z10" s="75">
        <f>IF('03 (ind)'!Z$1="si",100*(('03 (ind)'!Z9-MIN('03 (ind)'!Z$6:Z$37))/(MAX('03 (ind)'!Z$6:Z$37)-MIN('03 (ind)'!Z$6:Z$37))),ABS(-100+(100*(('03 (ind)'!Z9-MIN('03 (ind)'!Z$6:Z$37))/(MAX('03 (ind)'!Z$6:Z$37)-MIN('03 (ind)'!Z$6:Z$37))))))</f>
        <v>18.49298495518866</v>
      </c>
      <c r="AA10" s="75">
        <f>IF('03 (ind)'!AA$1="si",100*(('03 (ind)'!AA9-MIN('03 (ind)'!AA$6:AA$37))/(MAX('03 (ind)'!AA$6:AA$37)-MIN('03 (ind)'!AA$6:AA$37))),ABS(-100+(100*(('03 (ind)'!AA9-MIN('03 (ind)'!AA$6:AA$37))/(MAX('03 (ind)'!AA$6:AA$37)-MIN('03 (ind)'!AA$6:AA$37))))))</f>
        <v>71.597272314132567</v>
      </c>
      <c r="AB10" s="75">
        <f>IF('03 (ind)'!AB$1="si",100*(('03 (ind)'!AB9-MIN('03 (ind)'!AB$6:AB$37))/(MAX('03 (ind)'!AB$6:AB$37)-MIN('03 (ind)'!AB$6:AB$37))),ABS(-100+(100*(('03 (ind)'!AB9-MIN('03 (ind)'!AB$6:AB$37))/(MAX('03 (ind)'!AB$6:AB$37)-MIN('03 (ind)'!AB$6:AB$37))))))</f>
        <v>69.919691154527115</v>
      </c>
      <c r="AC10" s="75">
        <f>IF('03 (ind)'!AC$1="si",100*(('03 (ind)'!AC9-MIN('03 (ind)'!AC$6:AC$37))/(MAX('03 (ind)'!AC$6:AC$37)-MIN('03 (ind)'!AC$6:AC$37))),ABS(-100+(100*(('03 (ind)'!AC9-MIN('03 (ind)'!AC$6:AC$37))/(MAX('03 (ind)'!AC$6:AC$37)-MIN('03 (ind)'!AC$6:AC$37))))))</f>
        <v>69.621667691237008</v>
      </c>
      <c r="AD10" s="75">
        <f>IF('03 (ind)'!AD$1="si",100*(('03 (ind)'!AD9-MIN('03 (ind)'!AD$6:AD$37))/(MAX('03 (ind)'!AD$6:AD$37)-MIN('03 (ind)'!AD$6:AD$37))),ABS(-100+(100*(('03 (ind)'!AD9-MIN('03 (ind)'!AD$6:AD$37))/(MAX('03 (ind)'!AD$6:AD$37)-MIN('03 (ind)'!AD$6:AD$37))))))</f>
        <v>51.368154216909289</v>
      </c>
      <c r="AE10" s="75">
        <f>IF('03 (ind)'!AE$1="si",100*(('03 (ind)'!AE9-MIN('03 (ind)'!AE$6:AE$37))/(MAX('03 (ind)'!AE$6:AE$37)-MIN('03 (ind)'!AE$6:AE$37))),ABS(-100+(100*(('03 (ind)'!AE9-MIN('03 (ind)'!AE$6:AE$37))/(MAX('03 (ind)'!AE$6:AE$37)-MIN('03 (ind)'!AE$6:AE$37))))))</f>
        <v>39.901321305129798</v>
      </c>
      <c r="AF10" s="75">
        <f>IF('03 (ind)'!AF$1="si",100*(('03 (ind)'!AF9-MIN('03 (ind)'!AF$6:AF$37))/(MAX('03 (ind)'!AF$6:AF$37)-MIN('03 (ind)'!AF$6:AF$37))),ABS(-100+(100*(('03 (ind)'!AF9-MIN('03 (ind)'!AF$6:AF$37))/(MAX('03 (ind)'!AF$6:AF$37)-MIN('03 (ind)'!AF$6:AF$37))))))</f>
        <v>57.777777777777779</v>
      </c>
      <c r="AG10" s="75">
        <f>IF('03 (ind)'!AG$1="si",100*(('03 (ind)'!AG9-MIN('03 (ind)'!AG$6:AG$37))/(MAX('03 (ind)'!AG$6:AG$37)-MIN('03 (ind)'!AG$6:AG$37))),ABS(-100+(100*(('03 (ind)'!AG9-MIN('03 (ind)'!AG$6:AG$37))/(MAX('03 (ind)'!AG$6:AG$37)-MIN('03 (ind)'!AG$6:AG$37))))))</f>
        <v>37.999999999999922</v>
      </c>
      <c r="AH10" s="75">
        <f>IF('03 (ind)'!AH$1="si",100*(('03 (ind)'!AH9-MIN('03 (ind)'!AH$6:AH$37))/(MAX('03 (ind)'!AH$6:AH$37)-MIN('03 (ind)'!AH$6:AH$37))),ABS(-100+(100*(('03 (ind)'!AH9-MIN('03 (ind)'!AH$6:AH$37))/(MAX('03 (ind)'!AH$6:AH$37)-MIN('03 (ind)'!AH$6:AH$37))))))</f>
        <v>30.165289256198363</v>
      </c>
      <c r="AI10" s="75">
        <f>IF('03 (ind)'!AI$1="si",100*(('03 (ind)'!AI9-MIN('03 (ind)'!AI$6:AI$37))/(MAX('03 (ind)'!AI$6:AI$37)-MIN('03 (ind)'!AI$6:AI$37))),ABS(-100+(100*(('03 (ind)'!AI9-MIN('03 (ind)'!AI$6:AI$37))/(MAX('03 (ind)'!AI$6:AI$37)-MIN('03 (ind)'!AI$6:AI$37))))))</f>
        <v>0.27807845918405438</v>
      </c>
      <c r="AJ10" s="75">
        <f>IF('03 (ind)'!AJ$1="si",100*(('03 (ind)'!AJ9-MIN('03 (ind)'!AJ$6:AJ$37))/(MAX('03 (ind)'!AJ$6:AJ$37)-MIN('03 (ind)'!AJ$6:AJ$37))),ABS(-100+(100*(('03 (ind)'!AJ9-MIN('03 (ind)'!AJ$6:AJ$37))/(MAX('03 (ind)'!AJ$6:AJ$37)-MIN('03 (ind)'!AJ$6:AJ$37))))))</f>
        <v>72.105868814729561</v>
      </c>
      <c r="AK10" s="75">
        <f>IF('03 (ind)'!AK$1="si",100*(('03 (ind)'!AK9-MIN('03 (ind)'!AK$6:AK$37))/(MAX('03 (ind)'!AK$6:AK$37)-MIN('03 (ind)'!AK$6:AK$37))),ABS(-100+(100*(('03 (ind)'!AK9-MIN('03 (ind)'!AK$6:AK$37))/(MAX('03 (ind)'!AK$6:AK$37)-MIN('03 (ind)'!AK$6:AK$37))))))</f>
        <v>13.890825257165778</v>
      </c>
      <c r="AL10" s="75">
        <f>IF('03 (ind)'!AL$1="si",100*(('03 (ind)'!AL9-MIN('03 (ind)'!AL$6:AL$37))/(MAX('03 (ind)'!AL$6:AL$37)-MIN('03 (ind)'!AL$6:AL$37))),ABS(-100+(100*(('03 (ind)'!AL9-MIN('03 (ind)'!AL$6:AL$37))/(MAX('03 (ind)'!AL$6:AL$37)-MIN('03 (ind)'!AL$6:AL$37))))))</f>
        <v>94.366869486996691</v>
      </c>
      <c r="AM10" s="75">
        <f>IF('03 (ind)'!AM$1="si",100*(('03 (ind)'!AM9-MIN('03 (ind)'!AM$6:AM$37))/(MAX('03 (ind)'!AM$6:AM$37)-MIN('03 (ind)'!AM$6:AM$37))),ABS(-100+(100*(('03 (ind)'!AM9-MIN('03 (ind)'!AM$6:AM$37))/(MAX('03 (ind)'!AM$6:AM$37)-MIN('03 (ind)'!AM$6:AM$37))))))</f>
        <v>100</v>
      </c>
      <c r="AN10" s="75">
        <f>IF('03 (ind)'!AN$1="si",100*(('03 (ind)'!AN9-MIN('03 (ind)'!AN$6:AN$37))/(MAX('03 (ind)'!AN$6:AN$37)-MIN('03 (ind)'!AN$6:AN$37))),ABS(-100+(100*(('03 (ind)'!AN9-MIN('03 (ind)'!AN$6:AN$37))/(MAX('03 (ind)'!AN$6:AN$37)-MIN('03 (ind)'!AN$6:AN$37))))))</f>
        <v>48.430327932494102</v>
      </c>
      <c r="AO10" s="75">
        <f>IF('03 (ind)'!AO$1="si",100*(('03 (ind)'!AO9-MIN('03 (ind)'!AO$6:AO$37))/(MAX('03 (ind)'!AO$6:AO$37)-MIN('03 (ind)'!AO$6:AO$37))),ABS(-100+(100*(('03 (ind)'!AO9-MIN('03 (ind)'!AO$6:AO$37))/(MAX('03 (ind)'!AO$6:AO$37)-MIN('03 (ind)'!AO$6:AO$37))))))</f>
        <v>80.526730900637688</v>
      </c>
      <c r="AP10" s="75">
        <f>IF('03 (ind)'!AP$1="si",100*(('03 (ind)'!AP9-MIN('03 (ind)'!AP$6:AP$37))/(MAX('03 (ind)'!AP$6:AP$37)-MIN('03 (ind)'!AP$6:AP$37))),ABS(-100+(100*(('03 (ind)'!AP9-MIN('03 (ind)'!AP$6:AP$37))/(MAX('03 (ind)'!AP$6:AP$37)-MIN('03 (ind)'!AP$6:AP$37))))))</f>
        <v>100</v>
      </c>
      <c r="AQ10" s="75">
        <f>IF('03 (ind)'!AQ$1="si",100*(('03 (ind)'!AQ9-MIN('03 (ind)'!AQ$6:AQ$37))/(MAX('03 (ind)'!AQ$6:AQ$37)-MIN('03 (ind)'!AQ$6:AQ$37))),ABS(-100+(100*(('03 (ind)'!AQ9-MIN('03 (ind)'!AQ$6:AQ$37))/(MAX('03 (ind)'!AQ$6:AQ$37)-MIN('03 (ind)'!AQ$6:AQ$37))))))</f>
        <v>100</v>
      </c>
      <c r="AR10" s="75">
        <f>IF('03 (ind)'!AR$1="si",100*(('03 (ind)'!AR9-MIN('03 (ind)'!AR$6:AR$37))/(MAX('03 (ind)'!AR$6:AR$37)-MIN('03 (ind)'!AR$6:AR$37))),ABS(-100+(100*(('03 (ind)'!AR9-MIN('03 (ind)'!AR$6:AR$37))/(MAX('03 (ind)'!AR$6:AR$37)-MIN('03 (ind)'!AR$6:AR$37))))))</f>
        <v>89.42585588227152</v>
      </c>
      <c r="AS10" s="75">
        <f>IF('03 (ind)'!AS$1="si",100*(('03 (ind)'!AS9-MIN('03 (ind)'!AS$6:AS$37))/(MAX('03 (ind)'!AS$6:AS$37)-MIN('03 (ind)'!AS$6:AS$37))),ABS(-100+(100*(('03 (ind)'!AS9-MIN('03 (ind)'!AS$6:AS$37))/(MAX('03 (ind)'!AS$6:AS$37)-MIN('03 (ind)'!AS$6:AS$37))))))</f>
        <v>100</v>
      </c>
      <c r="AT10" s="75">
        <f>IF('03 (ind)'!AT$1="si",100*(('03 (ind)'!AT9-MIN('03 (ind)'!AT$6:AT$37))/(MAX('03 (ind)'!AT$6:AT$37)-MIN('03 (ind)'!AT$6:AT$37))),ABS(-100+(100*(('03 (ind)'!AT9-MIN('03 (ind)'!AT$6:AT$37))/(MAX('03 (ind)'!AT$6:AT$37)-MIN('03 (ind)'!AT$6:AT$37))))))</f>
        <v>0</v>
      </c>
      <c r="AU10" s="75">
        <f>IF('03 (ind)'!AU$1="si",100*(('03 (ind)'!AU9-MIN('03 (ind)'!AU$6:AU$37))/(MAX('03 (ind)'!AU$6:AU$37)-MIN('03 (ind)'!AU$6:AU$37))),ABS(-100+(100*(('03 (ind)'!AU9-MIN('03 (ind)'!AU$6:AU$37))/(MAX('03 (ind)'!AU$6:AU$37)-MIN('03 (ind)'!AU$6:AU$37))))))</f>
        <v>72.171253822629993</v>
      </c>
      <c r="AV10" s="75">
        <f>IF('03 (ind)'!AV$1="si",100*(('03 (ind)'!AV9-MIN('03 (ind)'!AV$6:AV$37))/(MAX('03 (ind)'!AV$6:AV$37)-MIN('03 (ind)'!AV$6:AV$37))),ABS(-100+(100*(('03 (ind)'!AV9-MIN('03 (ind)'!AV$6:AV$37))/(MAX('03 (ind)'!AV$6:AV$37)-MIN('03 (ind)'!AV$6:AV$37))))))</f>
        <v>99.653379549393421</v>
      </c>
      <c r="AW10" s="75">
        <f>IF('03 (ind)'!AW$1="si",100*(('03 (ind)'!AW9-MIN('03 (ind)'!AW$6:AW$37))/(MAX('03 (ind)'!AW$6:AW$37)-MIN('03 (ind)'!AW$6:AW$37))),ABS(-100+(100*(('03 (ind)'!AW9-MIN('03 (ind)'!AW$6:AW$37))/(MAX('03 (ind)'!AW$6:AW$37)-MIN('03 (ind)'!AW$6:AW$37))))))</f>
        <v>38.361845515811304</v>
      </c>
      <c r="AX10" s="75">
        <f>IF('03 (ind)'!AX$1="si",100*(('03 (ind)'!AX9-MIN('03 (ind)'!AX$6:AX$37))/(MAX('03 (ind)'!AX$6:AX$37)-MIN('03 (ind)'!AX$6:AX$37))),ABS(-100+(100*(('03 (ind)'!AX9-MIN('03 (ind)'!AX$6:AX$37))/(MAX('03 (ind)'!AX$6:AX$37)-MIN('03 (ind)'!AX$6:AX$37))))))</f>
        <v>5.2529701513436562</v>
      </c>
      <c r="AY10" s="75">
        <f>IF('03 (ind)'!AY$1="si",100*(('03 (ind)'!AY9-MIN('03 (ind)'!AY$6:AY$37))/(MAX('03 (ind)'!AY$6:AY$37)-MIN('03 (ind)'!AY$6:AY$37))),ABS(-100+(100*(('03 (ind)'!AY9-MIN('03 (ind)'!AY$6:AY$37))/(MAX('03 (ind)'!AY$6:AY$37)-MIN('03 (ind)'!AY$6:AY$37))))))</f>
        <v>41.389153187440556</v>
      </c>
      <c r="AZ10" s="75">
        <f>IF('03 (ind)'!AZ$1="si",100*(('03 (ind)'!AZ9-MIN('03 (ind)'!AZ$6:AZ$37))/(MAX('03 (ind)'!AZ$6:AZ$37)-MIN('03 (ind)'!AZ$6:AZ$37))),ABS(-100+(100*(('03 (ind)'!AZ9-MIN('03 (ind)'!AZ$6:AZ$37))/(MAX('03 (ind)'!AZ$6:AZ$37)-MIN('03 (ind)'!AZ$6:AZ$37))))))</f>
        <v>0</v>
      </c>
      <c r="BA10" s="75">
        <f>IF('03 (ind)'!BA$1="si",100*(('03 (ind)'!BA9-MIN('03 (ind)'!BA$6:BA$37))/(MAX('03 (ind)'!BA$6:BA$37)-MIN('03 (ind)'!BA$6:BA$37))),ABS(-100+(100*(('03 (ind)'!BA9-MIN('03 (ind)'!BA$6:BA$37))/(MAX('03 (ind)'!BA$6:BA$37)-MIN('03 (ind)'!BA$6:BA$37))))))</f>
        <v>100</v>
      </c>
      <c r="BB10" s="75">
        <f>IF('03 (ind)'!BB$1="si",100*(('03 (ind)'!BB9-MIN('03 (ind)'!BB$6:BB$37))/(MAX('03 (ind)'!BB$6:BB$37)-MIN('03 (ind)'!BB$6:BB$37))),ABS(-100+(100*(('03 (ind)'!BB9-MIN('03 (ind)'!BB$6:BB$37))/(MAX('03 (ind)'!BB$6:BB$37)-MIN('03 (ind)'!BB$6:BB$37))))))</f>
        <v>100</v>
      </c>
      <c r="BC10" s="75">
        <f>IF('03 (ind)'!BC$1="si",100*(('03 (ind)'!BC9-MIN('03 (ind)'!BC$6:BC$37))/(MAX('03 (ind)'!BC$6:BC$37)-MIN('03 (ind)'!BC$6:BC$37))),ABS(-100+(100*(('03 (ind)'!BC9-MIN('03 (ind)'!BC$6:BC$37))/(MAX('03 (ind)'!BC$6:BC$37)-MIN('03 (ind)'!BC$6:BC$37))))))</f>
        <v>8.0830586585262854</v>
      </c>
      <c r="BD10" s="75">
        <f>IF('03 (ind)'!BD$1="si",100*(('03 (ind)'!BD9-MIN('03 (ind)'!BD$6:BD$37))/(MAX('03 (ind)'!BD$6:BD$37)-MIN('03 (ind)'!BD$6:BD$37))),ABS(-100+(100*(('03 (ind)'!BD9-MIN('03 (ind)'!BD$6:BD$37))/(MAX('03 (ind)'!BD$6:BD$37)-MIN('03 (ind)'!BD$6:BD$37))))))</f>
        <v>82.536617455820917</v>
      </c>
      <c r="BE10" s="75">
        <f>IF('03 (ind)'!BE$1="si",100*(('03 (ind)'!BE9-MIN('03 (ind)'!BE$6:BE$37))/(MAX('03 (ind)'!BE$6:BE$37)-MIN('03 (ind)'!BE$6:BE$37))),ABS(-100+(100*(('03 (ind)'!BE9-MIN('03 (ind)'!BE$6:BE$37))/(MAX('03 (ind)'!BE$6:BE$37)-MIN('03 (ind)'!BE$6:BE$37))))))</f>
        <v>7.6048951048951041</v>
      </c>
      <c r="BF10" s="75">
        <f>IF('03 (ind)'!BF$1="si",100*(('03 (ind)'!BF9-MIN('03 (ind)'!BF$6:BF$37))/(MAX('03 (ind)'!BF$6:BF$37)-MIN('03 (ind)'!BF$6:BF$37))),ABS(-100+(100*(('03 (ind)'!BF9-MIN('03 (ind)'!BF$6:BF$37))/(MAX('03 (ind)'!BF$6:BF$37)-MIN('03 (ind)'!BF$6:BF$37))))))</f>
        <v>16.509364112668234</v>
      </c>
      <c r="BG10" s="75">
        <f>IF('03 (ind)'!BG$1="si",100*(('03 (ind)'!BG9-MIN('03 (ind)'!BG$6:BG$37))/(MAX('03 (ind)'!BG$6:BG$37)-MIN('03 (ind)'!BG$6:BG$37))),ABS(-100+(100*(('03 (ind)'!BG9-MIN('03 (ind)'!BG$6:BG$37))/(MAX('03 (ind)'!BG$6:BG$37)-MIN('03 (ind)'!BG$6:BG$37))))))</f>
        <v>0</v>
      </c>
      <c r="BH10" s="75">
        <f>IF('03 (ind)'!BH$1="si",100*(('03 (ind)'!BH9-MIN('03 (ind)'!BH$6:BH$37))/(MAX('03 (ind)'!BH$6:BH$37)-MIN('03 (ind)'!BH$6:BH$37))),ABS(-100+(100*(('03 (ind)'!BH9-MIN('03 (ind)'!BH$6:BH$37))/(MAX('03 (ind)'!BH$6:BH$37)-MIN('03 (ind)'!BH$6:BH$37))))))</f>
        <v>0.35525134033938549</v>
      </c>
      <c r="BI10" s="75">
        <f>IF('03 (ind)'!BI$1="si",100*(('03 (ind)'!BI9-MIN('03 (ind)'!BI$6:BI$37))/(MAX('03 (ind)'!BI$6:BI$37)-MIN('03 (ind)'!BI$6:BI$37))),ABS(-100+(100*(('03 (ind)'!BI9-MIN('03 (ind)'!BI$6:BI$37))/(MAX('03 (ind)'!BI$6:BI$37)-MIN('03 (ind)'!BI$6:BI$37))))))</f>
        <v>99.807489580326077</v>
      </c>
      <c r="BJ10" s="75">
        <f>IF('03 (ind)'!BJ$1="si",100*(('03 (ind)'!BJ9-MIN('03 (ind)'!BJ$6:BJ$37))/(MAX('03 (ind)'!BJ$6:BJ$37)-MIN('03 (ind)'!BJ$6:BJ$37))),ABS(-100+(100*(('03 (ind)'!BJ9-MIN('03 (ind)'!BJ$6:BJ$37))/(MAX('03 (ind)'!BJ$6:BJ$37)-MIN('03 (ind)'!BJ$6:BJ$37))))))</f>
        <v>74.759548234045198</v>
      </c>
      <c r="BK10" s="75">
        <f>IF('03 (ind)'!BK$1="si",100*(('03 (ind)'!BK9-MIN('03 (ind)'!BK$6:BK$37))/(MAX('03 (ind)'!BK$6:BK$37)-MIN('03 (ind)'!BK$6:BK$37))),ABS(-100+(100*(('03 (ind)'!BK9-MIN('03 (ind)'!BK$6:BK$37))/(MAX('03 (ind)'!BK$6:BK$37)-MIN('03 (ind)'!BK$6:BK$37))))))</f>
        <v>47.997346611023175</v>
      </c>
      <c r="BL10" s="75">
        <f>IF('03 (ind)'!BL$1="si",100*(('03 (ind)'!BL9-MIN('03 (ind)'!BL$6:BL$37))/(MAX('03 (ind)'!BL$6:BL$37)-MIN('03 (ind)'!BL$6:BL$37))),ABS(-100+(100*(('03 (ind)'!BL9-MIN('03 (ind)'!BL$6:BL$37))/(MAX('03 (ind)'!BL$6:BL$37)-MIN('03 (ind)'!BL$6:BL$37))))))</f>
        <v>10.483870967741936</v>
      </c>
      <c r="BM10" s="75">
        <f>IF('03 (ind)'!BM$1="si",100*(('03 (ind)'!BM9-MIN('03 (ind)'!BM$6:BM$37))/(MAX('03 (ind)'!BM$6:BM$37)-MIN('03 (ind)'!BM$6:BM$37))),ABS(-100+(100*(('03 (ind)'!BM9-MIN('03 (ind)'!BM$6:BM$37))/(MAX('03 (ind)'!BM$6:BM$37)-MIN('03 (ind)'!BM$6:BM$37))))))</f>
        <v>8.1292980306807312</v>
      </c>
      <c r="BN10" s="75">
        <f>IF('03 (ind)'!BN$1="si",100*(('03 (ind)'!BN9-MIN('03 (ind)'!BN$6:BN$37))/(MAX('03 (ind)'!BN$6:BN$37)-MIN('03 (ind)'!BN$6:BN$37))),ABS(-100+(100*(('03 (ind)'!BN9-MIN('03 (ind)'!BN$6:BN$37))/(MAX('03 (ind)'!BN$6:BN$37)-MIN('03 (ind)'!BN$6:BN$37))))))</f>
        <v>13.601617059988257</v>
      </c>
      <c r="BO10" s="75">
        <f>IF('03 (ind)'!BO$1="si",100*(('03 (ind)'!BO9-MIN('03 (ind)'!BO$6:BO$37))/(MAX('03 (ind)'!BO$6:BO$37)-MIN('03 (ind)'!BO$6:BO$37))),ABS(-100+(100*(('03 (ind)'!BO9-MIN('03 (ind)'!BO$6:BO$37))/(MAX('03 (ind)'!BO$6:BO$37)-MIN('03 (ind)'!BO$6:BO$37))))))</f>
        <v>48.523005667541184</v>
      </c>
      <c r="BP10" s="75">
        <f>IF('03 (ind)'!BP$1="si",100*(('03 (ind)'!BP9-MIN('03 (ind)'!BP$6:BP$37))/(MAX('03 (ind)'!BP$6:BP$37)-MIN('03 (ind)'!BP$6:BP$37))),ABS(-100+(100*(('03 (ind)'!BP9-MIN('03 (ind)'!BP$6:BP$37))/(MAX('03 (ind)'!BP$6:BP$37)-MIN('03 (ind)'!BP$6:BP$37))))))</f>
        <v>22.819859224169658</v>
      </c>
      <c r="BQ10" s="75">
        <f>IF('03 (ind)'!BQ$1="si",100*(('03 (ind)'!BQ9-MIN('03 (ind)'!BQ$6:BQ$37))/(MAX('03 (ind)'!BQ$6:BQ$37)-MIN('03 (ind)'!BQ$6:BQ$37))),ABS(-100+(100*(('03 (ind)'!BQ9-MIN('03 (ind)'!BQ$6:BQ$37))/(MAX('03 (ind)'!BQ$6:BQ$37)-MIN('03 (ind)'!BQ$6:BQ$37))))))</f>
        <v>0</v>
      </c>
      <c r="BR10" s="75">
        <f>IF('03 (ind)'!BR$1="si",100*(('03 (ind)'!BR9-MIN('03 (ind)'!BR$6:BR$37))/(MAX('03 (ind)'!BR$6:BR$37)-MIN('03 (ind)'!BR$6:BR$37))),ABS(-100+(100*(('03 (ind)'!BR9-MIN('03 (ind)'!BR$6:BR$37))/(MAX('03 (ind)'!BP$6:BP$37)-MIN('03 (ind)'!BR$6:BR$37))))))</f>
        <v>9.7476051067957794</v>
      </c>
      <c r="BS10" s="75">
        <f>IF('03 (ind)'!BS$1="si",100*(('03 (ind)'!BS9-MIN('03 (ind)'!BS$6:BS$37))/(MAX('03 (ind)'!BS$6:BS$37)-MIN('03 (ind)'!BS$6:BS$37))),ABS(-100+(100*(('03 (ind)'!BS9-MIN('03 (ind)'!BS$6:BS$37))/(MAX('03 (ind)'!BQ$6:BQ$37)-MIN('03 (ind)'!BS$6:BS$37))))))</f>
        <v>50.154441931028352</v>
      </c>
      <c r="BT10" s="75">
        <f>IF('03 (ind)'!BT$1="si",100*(('03 (ind)'!BT9-MIN('03 (ind)'!BT$6:BT$37))/(MAX('03 (ind)'!BT$6:BT$37)-MIN('03 (ind)'!BT$6:BT$37))),ABS(-100+(100*(('03 (ind)'!BT9-MIN('03 (ind)'!BT$6:BT$37))/(MAX('03 (ind)'!BR$6:BR$37)-MIN('03 (ind)'!BT$6:BT$37))))))</f>
        <v>94.675451249999995</v>
      </c>
      <c r="BU10" s="75">
        <f>IF('03 (ind)'!BU$1="si",100*(('03 (ind)'!BU9-MIN('03 (ind)'!BU$6:BU$37))/(MAX('03 (ind)'!BU$6:BU$37)-MIN('03 (ind)'!BU$6:BU$37))),ABS(-100+(100*(('03 (ind)'!BU9-MIN('03 (ind)'!BU$6:BU$37))/(MAX('03 (ind)'!BU$6:BU$37)-MIN('03 (ind)'!BU$6:BU$37))))))</f>
        <v>86.515092120736966</v>
      </c>
      <c r="BV10" s="75">
        <f>IF('03 (ind)'!BV$1="si",100*(('03 (ind)'!BV9-MIN('03 (ind)'!BV$6:BV$37))/(MAX('03 (ind)'!BV$6:BV$37)-MIN('03 (ind)'!BV$6:BV$37))),ABS(-100+(100*(('03 (ind)'!BV9-MIN('03 (ind)'!BV$6:BV$37))/(MAX('03 (ind)'!BV$6:BV$37)-MIN('03 (ind)'!BV$6:BV$37))))))</f>
        <v>44.199881023200483</v>
      </c>
      <c r="BW10" s="75">
        <f>IF('03 (ind)'!BW$1="si",100*(('03 (ind)'!BW9-MIN('03 (ind)'!BW$6:BW$37))/(MAX('03 (ind)'!BW$6:BW$37)-MIN('03 (ind)'!BW$6:BW$37))),ABS(-100+(100*(('03 (ind)'!BW9-MIN('03 (ind)'!BW$6:BW$37))/(MAX('03 (ind)'!BW$6:BW$37)-MIN('03 (ind)'!BW$6:BW$37))))))</f>
        <v>74.996718729492059</v>
      </c>
      <c r="BX10" s="75">
        <f>IF('03 (ind)'!BX$1="si",100*(('03 (ind)'!BX9-MIN('03 (ind)'!BX$6:BX$37))/(MAX('03 (ind)'!BX$6:BX$37)-MIN('03 (ind)'!BX$6:BX$37))),ABS(-100+(100*(('03 (ind)'!BX9-MIN('03 (ind)'!BX$6:BX$37))/(MAX('03 (ind)'!BX$6:BX$37)-MIN('03 (ind)'!BX$6:BX$37))))))</f>
        <v>24.966020042223462</v>
      </c>
      <c r="BY10" s="75">
        <f>IF('03 (ind)'!BY$1="si",100*(('03 (ind)'!BY9-MIN('03 (ind)'!BY$6:BY$37))/(MAX('03 (ind)'!BY$6:BY$37)-MIN('03 (ind)'!BY$6:BY$37))),ABS(-100+(100*(('03 (ind)'!BY9-MIN('03 (ind)'!BY$6:BY$37))/(MAX('03 (ind)'!BY$6:BY$37)-MIN('03 (ind)'!BY$6:BY$37))))))</f>
        <v>9.8758300082155372</v>
      </c>
      <c r="BZ10" s="75">
        <f>IF('03 (ind)'!BZ$1="si",100*(('03 (ind)'!BZ9-MIN('03 (ind)'!BZ$6:BZ$37))/(MAX('03 (ind)'!BZ$6:BZ$37)-MIN('03 (ind)'!BZ$6:BZ$37))),ABS(-100+(100*(('03 (ind)'!BZ9-MIN('03 (ind)'!BZ$6:BZ$37))/(MAX('03 (ind)'!BZ$6:BZ$37)-MIN('03 (ind)'!BZ$6:BZ$37))))))</f>
        <v>92.171052281288368</v>
      </c>
      <c r="CA10" s="75">
        <f>IF('03 (ind)'!CA$1="si",100*(('03 (ind)'!CA9-MIN('03 (ind)'!CA$6:CA$37))/(MAX('03 (ind)'!CA$6:CA$37)-MIN('03 (ind)'!CA$6:CA$37))),ABS(-100+(100*(('03 (ind)'!CA9-MIN('03 (ind)'!CA$6:CA$37))/(MAX('03 (ind)'!CA$6:CA$37)-MIN('03 (ind)'!CA$6:CA$37))))))</f>
        <v>0</v>
      </c>
      <c r="CB10" s="75">
        <f>IF('03 (ind)'!CB$1="si",100*(('03 (ind)'!CB9-MIN('03 (ind)'!CB$6:CB$37))/(MAX('03 (ind)'!CB$6:CB$37)-MIN('03 (ind)'!CB$6:CB$37))),ABS(-100+(100*(('03 (ind)'!CB9-MIN('03 (ind)'!CB$6:CB$37))/(MAX('03 (ind)'!CB$6:CB$37)-MIN('03 (ind)'!CB$6:CB$37))))))</f>
        <v>78.343949044585983</v>
      </c>
      <c r="CC10" s="75">
        <f>IF('03 (ind)'!CC$1="si",100*(('03 (ind)'!CC9-MIN('03 (ind)'!CC$6:CC$37))/(MAX('03 (ind)'!CC$6:CC$37)-MIN('03 (ind)'!CC$6:CC$37))),ABS(-100+(100*(('03 (ind)'!CC9-MIN('03 (ind)'!CC$6:CC$37))/(MAX('03 (ind)'!CC$6:CC$37)-MIN('03 (ind)'!CC$6:CC$37))))))</f>
        <v>56.38081731503285</v>
      </c>
      <c r="CD10" s="75">
        <f>IF('03 (ind)'!CD$1="si",100*(('03 (ind)'!CD9-MIN('03 (ind)'!CD$6:CD$37))/(MAX('03 (ind)'!CD$6:CD$37)-MIN('03 (ind)'!CD$6:CD$37))),ABS(-100+(100*(('03 (ind)'!CD9-MIN('03 (ind)'!CD$6:CD$37))/(MAX('03 (ind)'!CD$6:CD$37)-MIN('03 (ind)'!CD$6:CD$37))))))</f>
        <v>0.36930232814444258</v>
      </c>
      <c r="CE10" s="75">
        <f>IF('03 (ind)'!CE$1="si",100*(('03 (ind)'!CE9-MIN('03 (ind)'!CE$6:CE$37))/(MAX('03 (ind)'!CE$6:CE$37)-MIN('03 (ind)'!CE$6:CE$37))),ABS(-100+(100*(('03 (ind)'!CE9-MIN('03 (ind)'!CE$6:CE$37))/(MAX('03 (ind)'!CE$6:CE$37)-MIN('03 (ind)'!CE$6:CE$37))))))</f>
        <v>0</v>
      </c>
      <c r="CF10" s="75">
        <f>IF('03 (ind)'!CF$1="si",100*(('03 (ind)'!CF9-MIN('03 (ind)'!CF$6:CF$37))/(MAX('03 (ind)'!CF$6:CF$37)-MIN('03 (ind)'!CF$6:CF$37))),ABS(-100+(100*(('03 (ind)'!CF9-MIN('03 (ind)'!CF$6:CF$37))/(MAX('03 (ind)'!CF$6:CF$37)-MIN('03 (ind)'!CF$6:CF$37))))))</f>
        <v>1.8025955832424052</v>
      </c>
      <c r="CG10" s="75">
        <f>IF('03 (ind)'!CG$1="si",100*(('03 (ind)'!CG9-MIN('03 (ind)'!CG$6:CG$37))/(MAX('03 (ind)'!CG$6:CG$37)-MIN('03 (ind)'!CG$6:CG$37))),ABS(-100+(100*(('03 (ind)'!CG9-MIN('03 (ind)'!CG$6:CG$37))/(MAX('03 (ind)'!CG$6:CG$37)-MIN('03 (ind)'!CG$6:CG$37))))))</f>
        <v>3.278470954522207</v>
      </c>
      <c r="CH10" s="75">
        <f>IF('03 (ind)'!CH$1="si",100*(('03 (ind)'!CH9-MIN('03 (ind)'!CH$6:CH$37))/(MAX('03 (ind)'!CH$6:CH$37)-MIN('03 (ind)'!CH$6:CH$37))),ABS(-100+(100*(('03 (ind)'!CH9-MIN('03 (ind)'!CH$6:CH$37))/(MAX('03 (ind)'!CH$6:CH$37)-MIN('03 (ind)'!CH$6:CH$37))))))</f>
        <v>2.05752827361444</v>
      </c>
      <c r="CI10" s="75">
        <f>IF('03 (ind)'!CI$1="si",100*(('03 (ind)'!CI9-MIN('03 (ind)'!CI$6:CI$37))/(MAX('03 (ind)'!CI$6:CI$37)-MIN('03 (ind)'!CI$6:CI$37))),ABS(-100+(100*(('03 (ind)'!CI9-MIN('03 (ind)'!CI$6:CI$37))/(MAX('03 (ind)'!CI$6:CI$37)-MIN('03 (ind)'!CI$6:CI$37))))))</f>
        <v>65.824314640485071</v>
      </c>
      <c r="CJ10" s="75">
        <f>IF('03 (ind)'!CJ$1="si",100*(('03 (ind)'!CJ9-MIN('03 (ind)'!CJ$6:CJ$37))/(MAX('03 (ind)'!CJ$6:CJ$37)-MIN('03 (ind)'!CJ$6:CJ$37))),ABS(-100+(100*(('03 (ind)'!CJ9-MIN('03 (ind)'!CJ$6:CJ$37))/(MAX('03 (ind)'!CJ$6:CJ$37)-MIN('03 (ind)'!CJ$6:CJ$37))))))</f>
        <v>37.513756384441493</v>
      </c>
      <c r="CK10" s="75">
        <f>IF('03 (ind)'!CK$1="si",100*(('03 (ind)'!CK9-MIN('03 (ind)'!CK$6:CK$37))/(MAX('03 (ind)'!CK$6:CK$37)-MIN('03 (ind)'!CK$6:CK$37))),ABS(-100+(100*(('03 (ind)'!CK9-MIN('03 (ind)'!CK$6:CK$37))/(MAX('03 (ind)'!CK$6:CK$37)-MIN('03 (ind)'!CK$6:CK$37))))))</f>
        <v>0</v>
      </c>
      <c r="CL10" s="75">
        <f>IF('03 (ind)'!CL$1="si",100*(('03 (ind)'!CL9-MIN('03 (ind)'!CL$6:CL$37))/(MAX('03 (ind)'!CL$6:CL$37)-MIN('03 (ind)'!CL$6:CL$37))),ABS(-100+(100*(('03 (ind)'!CL9-MIN('03 (ind)'!CL$6:CL$37))/(MAX('03 (ind)'!CL$6:CL$37)-MIN('03 (ind)'!CL$6:CL$37))))))</f>
        <v>17.231652871794413</v>
      </c>
      <c r="CM10" s="75">
        <f>IF('03 (ind)'!CM$1="si",100*(('03 (ind)'!CM9-MIN('03 (ind)'!CM$6:CM$37))/(MAX('03 (ind)'!CM$6:CM$37)-MIN('03 (ind)'!CM$6:CM$37))),ABS(-100+(100*(('03 (ind)'!CM9-MIN('03 (ind)'!CM$6:CM$37))/(MAX('03 (ind)'!CM$6:CM$37)-MIN('03 (ind)'!CM$6:CM$37))))))</f>
        <v>4.6418343996914944</v>
      </c>
    </row>
    <row r="11" spans="1:91">
      <c r="A11" s="18" t="s">
        <v>220</v>
      </c>
      <c r="B11" s="87">
        <f>IF('03 (ind)'!B$1="si",100*(('03 (ind)'!B10-MIN('03 (ind)'!B$6:B$37))/(MAX('03 (ind)'!B$6:B$37)-MIN('03 (ind)'!B$6:B$37))),ABS(-100+(100*(('03 (ind)'!B10-MIN('03 (ind)'!B$6:B$37))/(MAX('03 (ind)'!B$6:B$37)-MIN('03 (ind)'!B$6:B$37))))))</f>
        <v>4.7416469899276956</v>
      </c>
      <c r="C11" s="87">
        <f>IF('03 (ind)'!C$1="si",100*(('03 (ind)'!C10-MIN('03 (ind)'!C$6:C$37))/(MAX('03 (ind)'!C$6:C$37)-MIN('03 (ind)'!C$6:C$37))),ABS(-100+(100*(('03 (ind)'!C10-MIN('03 (ind)'!C$6:C$37))/(MAX('03 (ind)'!C$6:C$37)-MIN('03 (ind)'!C$6:C$37))))))</f>
        <v>2.1969048647337797</v>
      </c>
      <c r="D11" s="87">
        <f>IF('03 (ind)'!D$1="si",100*(('03 (ind)'!D10-MIN('03 (ind)'!D$6:D$37))/(MAX('03 (ind)'!D$6:D$37)-MIN('03 (ind)'!D$6:D$37))),ABS(-100+(100*(('03 (ind)'!D10-MIN('03 (ind)'!D$6:D$37))/(MAX('03 (ind)'!D$6:D$37)-MIN('03 (ind)'!D$6:D$37))))))</f>
        <v>82.485827365374746</v>
      </c>
      <c r="E11" s="87">
        <f>IF('03 (ind)'!E$1="si",100*(('03 (ind)'!E10-MIN('03 (ind)'!E$6:E$37))/(MAX('03 (ind)'!E$6:E$37)-MIN('03 (ind)'!E$6:E$37))),ABS(-100+(100*(('03 (ind)'!E10-MIN('03 (ind)'!E$6:E$37))/(MAX('03 (ind)'!E$6:E$37)-MIN('03 (ind)'!E$6:E$37))))))</f>
        <v>39.726027397262456</v>
      </c>
      <c r="F11" s="87">
        <f>IF('03 (ind)'!F$1="si",100*(('03 (ind)'!F10-MIN('03 (ind)'!F$6:F$37))/(MAX('03 (ind)'!F$6:F$37)-MIN('03 (ind)'!F$6:F$37))),ABS(-100+(100*(('03 (ind)'!F10-MIN('03 (ind)'!F$6:F$37))/(MAX('03 (ind)'!F$6:F$37)-MIN('03 (ind)'!F$6:F$37))))))</f>
        <v>59.770114942528728</v>
      </c>
      <c r="G11" s="87">
        <f>IF('03 (ind)'!G$1="si",100*(('03 (ind)'!G10-MIN('03 (ind)'!G$6:G$37))/(MAX('03 (ind)'!G$6:G$37)-MIN('03 (ind)'!G$6:G$37))),ABS(-100+(100*(('03 (ind)'!G10-MIN('03 (ind)'!G$6:G$37))/(MAX('03 (ind)'!G$6:G$37)-MIN('03 (ind)'!G$6:G$37))))))</f>
        <v>33.333333333333321</v>
      </c>
      <c r="H11" s="87">
        <f>IF('03 (ind)'!H$1="si",100*(('03 (ind)'!H10-MIN('03 (ind)'!H$6:H$37))/(MAX('03 (ind)'!H$6:H$37)-MIN('03 (ind)'!H$6:H$37))),ABS(-100+(100*(('03 (ind)'!H10-MIN('03 (ind)'!H$6:H$37))/(MAX('03 (ind)'!H$6:H$37)-MIN('03 (ind)'!H$6:H$37))))))</f>
        <v>63.375796178343933</v>
      </c>
      <c r="I11" s="87">
        <f>IF('03 (ind)'!I$1="si",100*(('03 (ind)'!I10-MIN('03 (ind)'!I$6:I$37))/(MAX('03 (ind)'!I$6:I$37)-MIN('03 (ind)'!I$6:I$37))),ABS(-100+(100*(('03 (ind)'!I10-MIN('03 (ind)'!I$6:I$37))/(MAX('03 (ind)'!I$6:I$37)-MIN('03 (ind)'!I$6:I$37))))))</f>
        <v>0</v>
      </c>
      <c r="J11" s="87">
        <f>IF('03 (ind)'!J$1="si",100*(('03 (ind)'!J10-MIN('03 (ind)'!J$6:J$37))/(MAX('03 (ind)'!J$6:J$37)-MIN('03 (ind)'!J$6:J$37))),ABS(-100+(100*(('03 (ind)'!J10-MIN('03 (ind)'!J$6:J$37))/(MAX('03 (ind)'!J$6:J$37)-MIN('03 (ind)'!J$6:J$37))))))</f>
        <v>42.848101265822784</v>
      </c>
      <c r="K11" s="87">
        <f>IF('03 (ind)'!K$1="si",100*(('03 (ind)'!K10-MIN('03 (ind)'!K$6:K$37))/(MAX('03 (ind)'!K$6:K$37)-MIN('03 (ind)'!K$6:K$37))),ABS(-100+(100*(('03 (ind)'!K10-MIN('03 (ind)'!K$6:K$37))/(MAX('03 (ind)'!K$6:K$37)-MIN('03 (ind)'!K$6:K$37))))))</f>
        <v>22.471639457040602</v>
      </c>
      <c r="L11" s="87">
        <f>IF('03 (ind)'!L$1="si",100*(('03 (ind)'!L10-MIN('03 (ind)'!L$6:L$37))/(MAX('03 (ind)'!L$6:L$37)-MIN('03 (ind)'!L$6:L$37))),ABS(-100+(100*(('03 (ind)'!L10-MIN('03 (ind)'!L$6:L$37))/(MAX('03 (ind)'!L$6:L$37)-MIN('03 (ind)'!L$6:L$37))))))</f>
        <v>50.327249405456541</v>
      </c>
      <c r="M11" s="87">
        <f>IF('03 (ind)'!M$1="si",100*(('03 (ind)'!M10-MIN('03 (ind)'!M$6:M$37))/(MAX('03 (ind)'!M$6:M$37)-MIN('03 (ind)'!M$6:M$37))),ABS(-100+(100*(('03 (ind)'!M10-MIN('03 (ind)'!M$6:M$37))/(MAX('03 (ind)'!M$6:M$37)-MIN('03 (ind)'!M$6:M$37))))))</f>
        <v>1.949414008508334</v>
      </c>
      <c r="N11" s="87">
        <f>IF('03 (ind)'!N$1="si",100*(('03 (ind)'!N10-MIN('03 (ind)'!N$6:N$37))/(MAX('03 (ind)'!N$6:N$37)-MIN('03 (ind)'!N$6:N$37))),ABS(-100+(100*(('03 (ind)'!N10-MIN('03 (ind)'!N$6:N$37))/(MAX('03 (ind)'!N$6:N$37)-MIN('03 (ind)'!N$6:N$37))))))</f>
        <v>100</v>
      </c>
      <c r="O11" s="87">
        <f>IF('03 (ind)'!O$1="si",100*(('03 (ind)'!O10-MIN('03 (ind)'!O$6:O$37))/(MAX('03 (ind)'!O$6:O$37)-MIN('03 (ind)'!O$6:O$37))),ABS(-100+(100*(('03 (ind)'!O10-MIN('03 (ind)'!O$6:O$37))/(MAX('03 (ind)'!O$6:O$37)-MIN('03 (ind)'!O$6:O$37))))))</f>
        <v>78.723404255319153</v>
      </c>
      <c r="P11" s="87">
        <f>IF('03 (ind)'!P$1="si",100*(('03 (ind)'!P10-MIN('03 (ind)'!P$6:P$37))/(MAX('03 (ind)'!P$6:P$37)-MIN('03 (ind)'!P$6:P$37))),ABS(-100+(100*(('03 (ind)'!P10-MIN('03 (ind)'!P$6:P$37))/(MAX('03 (ind)'!P$6:P$37)-MIN('03 (ind)'!P$6:P$37))))))</f>
        <v>37.566283381072104</v>
      </c>
      <c r="Q11" s="87">
        <f>IF('03 (ind)'!Q$1="si",100*(('03 (ind)'!Q10-MIN('03 (ind)'!Q$6:Q$37))/(MAX('03 (ind)'!Q$6:Q$37)-MIN('03 (ind)'!Q$6:Q$37))),ABS(-100+(100*(('03 (ind)'!Q10-MIN('03 (ind)'!Q$6:Q$37))/(MAX('03 (ind)'!Q$6:Q$37)-MIN('03 (ind)'!Q$6:Q$37))))))</f>
        <v>1.4028762309655771</v>
      </c>
      <c r="R11" s="87">
        <f>IF('03 (ind)'!R$1="si",100*(('03 (ind)'!R10-MIN('03 (ind)'!R$6:R$37))/(MAX('03 (ind)'!R$6:R$37)-MIN('03 (ind)'!R$6:R$37))),ABS(-100+(100*(('03 (ind)'!R10-MIN('03 (ind)'!R$6:R$37))/(MAX('03 (ind)'!R$6:R$37)-MIN('03 (ind)'!R$6:R$37))))))</f>
        <v>2.2747171910347777</v>
      </c>
      <c r="S11" s="75">
        <f>ABS(ABS(('03 (ind)'!S10-((MAX('03 (ind)'!S$6:S$37)+MIN('03 (ind)'!S$6:S$37))/2))/(((MAX('03 (ind)'!S$6:S$37)+MIN('03 (ind)'!S$6:S$37))/2)-MAX('03 (ind)'!S$6:S$37))*100)-100)</f>
        <v>2.2570215208771742</v>
      </c>
      <c r="T11" s="75">
        <f>IF('03 (ind)'!T$1="si",100*(('03 (ind)'!T10-MIN('03 (ind)'!T$6:T$37))/(MAX('03 (ind)'!T$6:T$37)-MIN('03 (ind)'!T$6:T$37))),ABS(-100+(100*(('03 (ind)'!T10-MIN('03 (ind)'!T$6:T$37))/(MAX('03 (ind)'!T$6:T$37)-MIN('03 (ind)'!T$6:T$37))))))</f>
        <v>1.9028713066748562</v>
      </c>
      <c r="U11" s="75">
        <f>IF('03 (ind)'!U$1="si",100*(('03 (ind)'!U10-MIN('03 (ind)'!U$6:U$37))/(MAX('03 (ind)'!U$6:U$37)-MIN('03 (ind)'!U$6:U$37))),ABS(-100+(100*(('03 (ind)'!U10-MIN('03 (ind)'!U$6:U$37))/(MAX('03 (ind)'!U$6:U$37)-MIN('03 (ind)'!U$6:U$37))))))</f>
        <v>0</v>
      </c>
      <c r="V11" s="75">
        <f>IF('03 (ind)'!V$1="si",100*(('03 (ind)'!V10-MIN('03 (ind)'!V$6:V$37))/(MAX('03 (ind)'!V$6:V$37)-MIN('03 (ind)'!V$6:V$37))),ABS(-100+(100*(('03 (ind)'!V10-MIN('03 (ind)'!V$6:V$37))/(MAX('03 (ind)'!V$6:V$37)-MIN('03 (ind)'!V$6:V$37))))))</f>
        <v>96.685082872928177</v>
      </c>
      <c r="W11" s="75">
        <f>IF('03 (ind)'!W$1="si",100*(('03 (ind)'!W10-MIN('03 (ind)'!W$6:W$37))/(MAX('03 (ind)'!W$6:W$37)-MIN('03 (ind)'!W$6:W$37))),ABS(-100+(100*(('03 (ind)'!W10-MIN('03 (ind)'!W$6:W$37))/(MAX('03 (ind)'!W$6:W$37)-MIN('03 (ind)'!W$6:W$37))))))</f>
        <v>12.396478983280378</v>
      </c>
      <c r="X11" s="75">
        <f>IF('03 (ind)'!X$1="si",100*(('03 (ind)'!X10-MIN('03 (ind)'!X$6:X$37))/(MAX('03 (ind)'!X$6:X$37)-MIN('03 (ind)'!X$6:X$37))),ABS(-100+(100*(('03 (ind)'!X10-MIN('03 (ind)'!X$6:X$37))/(MAX('03 (ind)'!X$6:X$37)-MIN('03 (ind)'!X$6:X$37))))))</f>
        <v>31.549403860881835</v>
      </c>
      <c r="Y11" s="75">
        <f>IF('03 (ind)'!Y$1="si",100*(('03 (ind)'!Y10-MIN('03 (ind)'!Y$6:Y$37))/(MAX('03 (ind)'!Y$6:Y$37)-MIN('03 (ind)'!Y$6:Y$37))),ABS(-100+(100*(('03 (ind)'!Y10-MIN('03 (ind)'!Y$6:Y$37))/(MAX('03 (ind)'!Y$6:Y$37)-MIN('03 (ind)'!Y$6:Y$37))))))</f>
        <v>3.8596148646618786</v>
      </c>
      <c r="Z11" s="75">
        <f>IF('03 (ind)'!Z$1="si",100*(('03 (ind)'!Z10-MIN('03 (ind)'!Z$6:Z$37))/(MAX('03 (ind)'!Z$6:Z$37)-MIN('03 (ind)'!Z$6:Z$37))),ABS(-100+(100*(('03 (ind)'!Z10-MIN('03 (ind)'!Z$6:Z$37))/(MAX('03 (ind)'!Z$6:Z$37)-MIN('03 (ind)'!Z$6:Z$37))))))</f>
        <v>16.435390582594806</v>
      </c>
      <c r="AA11" s="75">
        <f>IF('03 (ind)'!AA$1="si",100*(('03 (ind)'!AA10-MIN('03 (ind)'!AA$6:AA$37))/(MAX('03 (ind)'!AA$6:AA$37)-MIN('03 (ind)'!AA$6:AA$37))),ABS(-100+(100*(('03 (ind)'!AA10-MIN('03 (ind)'!AA$6:AA$37))/(MAX('03 (ind)'!AA$6:AA$37)-MIN('03 (ind)'!AA$6:AA$37))))))</f>
        <v>35.579764402408699</v>
      </c>
      <c r="AB11" s="75">
        <f>IF('03 (ind)'!AB$1="si",100*(('03 (ind)'!AB10-MIN('03 (ind)'!AB$6:AB$37))/(MAX('03 (ind)'!AB$6:AB$37)-MIN('03 (ind)'!AB$6:AB$37))),ABS(-100+(100*(('03 (ind)'!AB10-MIN('03 (ind)'!AB$6:AB$37))/(MAX('03 (ind)'!AB$6:AB$37)-MIN('03 (ind)'!AB$6:AB$37))))))</f>
        <v>19.450793448379507</v>
      </c>
      <c r="AC11" s="75">
        <f>IF('03 (ind)'!AC$1="si",100*(('03 (ind)'!AC10-MIN('03 (ind)'!AC$6:AC$37))/(MAX('03 (ind)'!AC$6:AC$37)-MIN('03 (ind)'!AC$6:AC$37))),ABS(-100+(100*(('03 (ind)'!AC10-MIN('03 (ind)'!AC$6:AC$37))/(MAX('03 (ind)'!AC$6:AC$37)-MIN('03 (ind)'!AC$6:AC$37))))))</f>
        <v>66.782599901234249</v>
      </c>
      <c r="AD11" s="75">
        <f>IF('03 (ind)'!AD$1="si",100*(('03 (ind)'!AD10-MIN('03 (ind)'!AD$6:AD$37))/(MAX('03 (ind)'!AD$6:AD$37)-MIN('03 (ind)'!AD$6:AD$37))),ABS(-100+(100*(('03 (ind)'!AD10-MIN('03 (ind)'!AD$6:AD$37))/(MAX('03 (ind)'!AD$6:AD$37)-MIN('03 (ind)'!AD$6:AD$37))))))</f>
        <v>14.511272145365059</v>
      </c>
      <c r="AE11" s="75">
        <f>IF('03 (ind)'!AE$1="si",100*(('03 (ind)'!AE10-MIN('03 (ind)'!AE$6:AE$37))/(MAX('03 (ind)'!AE$6:AE$37)-MIN('03 (ind)'!AE$6:AE$37))),ABS(-100+(100*(('03 (ind)'!AE10-MIN('03 (ind)'!AE$6:AE$37))/(MAX('03 (ind)'!AE$6:AE$37)-MIN('03 (ind)'!AE$6:AE$37))))))</f>
        <v>13.612739574399402</v>
      </c>
      <c r="AF11" s="75">
        <f>IF('03 (ind)'!AF$1="si",100*(('03 (ind)'!AF10-MIN('03 (ind)'!AF$6:AF$37))/(MAX('03 (ind)'!AF$6:AF$37)-MIN('03 (ind)'!AF$6:AF$37))),ABS(-100+(100*(('03 (ind)'!AF10-MIN('03 (ind)'!AF$6:AF$37))/(MAX('03 (ind)'!AF$6:AF$37)-MIN('03 (ind)'!AF$6:AF$37))))))</f>
        <v>0</v>
      </c>
      <c r="AG11" s="75">
        <f>IF('03 (ind)'!AG$1="si",100*(('03 (ind)'!AG10-MIN('03 (ind)'!AG$6:AG$37))/(MAX('03 (ind)'!AG$6:AG$37)-MIN('03 (ind)'!AG$6:AG$37))),ABS(-100+(100*(('03 (ind)'!AG10-MIN('03 (ind)'!AG$6:AG$37))/(MAX('03 (ind)'!AG$6:AG$37)-MIN('03 (ind)'!AG$6:AG$37))))))</f>
        <v>97.999999999999915</v>
      </c>
      <c r="AH11" s="75">
        <f>IF('03 (ind)'!AH$1="si",100*(('03 (ind)'!AH10-MIN('03 (ind)'!AH$6:AH$37))/(MAX('03 (ind)'!AH$6:AH$37)-MIN('03 (ind)'!AH$6:AH$37))),ABS(-100+(100*(('03 (ind)'!AH10-MIN('03 (ind)'!AH$6:AH$37))/(MAX('03 (ind)'!AH$6:AH$37)-MIN('03 (ind)'!AH$6:AH$37))))))</f>
        <v>100</v>
      </c>
      <c r="AI11" s="75">
        <f>IF('03 (ind)'!AI$1="si",100*(('03 (ind)'!AI10-MIN('03 (ind)'!AI$6:AI$37))/(MAX('03 (ind)'!AI$6:AI$37)-MIN('03 (ind)'!AI$6:AI$37))),ABS(-100+(100*(('03 (ind)'!AI10-MIN('03 (ind)'!AI$6:AI$37))/(MAX('03 (ind)'!AI$6:AI$37)-MIN('03 (ind)'!AI$6:AI$37))))))</f>
        <v>1.6246127430853643</v>
      </c>
      <c r="AJ11" s="75">
        <f>IF('03 (ind)'!AJ$1="si",100*(('03 (ind)'!AJ10-MIN('03 (ind)'!AJ$6:AJ$37))/(MAX('03 (ind)'!AJ$6:AJ$37)-MIN('03 (ind)'!AJ$6:AJ$37))),ABS(-100+(100*(('03 (ind)'!AJ10-MIN('03 (ind)'!AJ$6:AJ$37))/(MAX('03 (ind)'!AJ$6:AJ$37)-MIN('03 (ind)'!AJ$6:AJ$37))))))</f>
        <v>58.607594936708885</v>
      </c>
      <c r="AK11" s="75">
        <f>IF('03 (ind)'!AK$1="si",100*(('03 (ind)'!AK10-MIN('03 (ind)'!AK$6:AK$37))/(MAX('03 (ind)'!AK$6:AK$37)-MIN('03 (ind)'!AK$6:AK$37))),ABS(-100+(100*(('03 (ind)'!AK10-MIN('03 (ind)'!AK$6:AK$37))/(MAX('03 (ind)'!AK$6:AK$37)-MIN('03 (ind)'!AK$6:AK$37))))))</f>
        <v>0</v>
      </c>
      <c r="AL11" s="75">
        <f>IF('03 (ind)'!AL$1="si",100*(('03 (ind)'!AL10-MIN('03 (ind)'!AL$6:AL$37))/(MAX('03 (ind)'!AL$6:AL$37)-MIN('03 (ind)'!AL$6:AL$37))),ABS(-100+(100*(('03 (ind)'!AL10-MIN('03 (ind)'!AL$6:AL$37))/(MAX('03 (ind)'!AL$6:AL$37)-MIN('03 (ind)'!AL$6:AL$37))))))</f>
        <v>86.688058159803575</v>
      </c>
      <c r="AM11" s="75">
        <f>IF('03 (ind)'!AM$1="si",100*(('03 (ind)'!AM10-MIN('03 (ind)'!AM$6:AM$37))/(MAX('03 (ind)'!AM$6:AM$37)-MIN('03 (ind)'!AM$6:AM$37))),ABS(-100+(100*(('03 (ind)'!AM10-MIN('03 (ind)'!AM$6:AM$37))/(MAX('03 (ind)'!AM$6:AM$37)-MIN('03 (ind)'!AM$6:AM$37))))))</f>
        <v>87.019264929107891</v>
      </c>
      <c r="AN11" s="75">
        <f>IF('03 (ind)'!AN$1="si",100*(('03 (ind)'!AN10-MIN('03 (ind)'!AN$6:AN$37))/(MAX('03 (ind)'!AN$6:AN$37)-MIN('03 (ind)'!AN$6:AN$37))),ABS(-100+(100*(('03 (ind)'!AN10-MIN('03 (ind)'!AN$6:AN$37))/(MAX('03 (ind)'!AN$6:AN$37)-MIN('03 (ind)'!AN$6:AN$37))))))</f>
        <v>21.895154287360185</v>
      </c>
      <c r="AO11" s="75">
        <f>IF('03 (ind)'!AO$1="si",100*(('03 (ind)'!AO10-MIN('03 (ind)'!AO$6:AO$37))/(MAX('03 (ind)'!AO$6:AO$37)-MIN('03 (ind)'!AO$6:AO$37))),ABS(-100+(100*(('03 (ind)'!AO10-MIN('03 (ind)'!AO$6:AO$37))/(MAX('03 (ind)'!AO$6:AO$37)-MIN('03 (ind)'!AO$6:AO$37))))))</f>
        <v>58.583493680520149</v>
      </c>
      <c r="AP11" s="75">
        <f>IF('03 (ind)'!AP$1="si",100*(('03 (ind)'!AP10-MIN('03 (ind)'!AP$6:AP$37))/(MAX('03 (ind)'!AP$6:AP$37)-MIN('03 (ind)'!AP$6:AP$37))),ABS(-100+(100*(('03 (ind)'!AP10-MIN('03 (ind)'!AP$6:AP$37))/(MAX('03 (ind)'!AP$6:AP$37)-MIN('03 (ind)'!AP$6:AP$37))))))</f>
        <v>93.232588699080154</v>
      </c>
      <c r="AQ11" s="75">
        <f>IF('03 (ind)'!AQ$1="si",100*(('03 (ind)'!AQ10-MIN('03 (ind)'!AQ$6:AQ$37))/(MAX('03 (ind)'!AQ$6:AQ$37)-MIN('03 (ind)'!AQ$6:AQ$37))),ABS(-100+(100*(('03 (ind)'!AQ10-MIN('03 (ind)'!AQ$6:AQ$37))/(MAX('03 (ind)'!AQ$6:AQ$37)-MIN('03 (ind)'!AQ$6:AQ$37))))))</f>
        <v>0.46831757999794427</v>
      </c>
      <c r="AR11" s="75">
        <f>IF('03 (ind)'!AR$1="si",100*(('03 (ind)'!AR10-MIN('03 (ind)'!AR$6:AR$37))/(MAX('03 (ind)'!AR$6:AR$37)-MIN('03 (ind)'!AR$6:AR$37))),ABS(-100+(100*(('03 (ind)'!AR10-MIN('03 (ind)'!AR$6:AR$37))/(MAX('03 (ind)'!AR$6:AR$37)-MIN('03 (ind)'!AR$6:AR$37))))))</f>
        <v>36.109427851196244</v>
      </c>
      <c r="AS11" s="75">
        <f>IF('03 (ind)'!AS$1="si",100*(('03 (ind)'!AS10-MIN('03 (ind)'!AS$6:AS$37))/(MAX('03 (ind)'!AS$6:AS$37)-MIN('03 (ind)'!AS$6:AS$37))),ABS(-100+(100*(('03 (ind)'!AS10-MIN('03 (ind)'!AS$6:AS$37))/(MAX('03 (ind)'!AS$6:AS$37)-MIN('03 (ind)'!AS$6:AS$37))))))</f>
        <v>7.0855824922975756</v>
      </c>
      <c r="AT11" s="75">
        <f>IF('03 (ind)'!AT$1="si",100*(('03 (ind)'!AT10-MIN('03 (ind)'!AT$6:AT$37))/(MAX('03 (ind)'!AT$6:AT$37)-MIN('03 (ind)'!AT$6:AT$37))),ABS(-100+(100*(('03 (ind)'!AT10-MIN('03 (ind)'!AT$6:AT$37))/(MAX('03 (ind)'!AT$6:AT$37)-MIN('03 (ind)'!AT$6:AT$37))))))</f>
        <v>0</v>
      </c>
      <c r="AU11" s="75">
        <f>IF('03 (ind)'!AU$1="si",100*(('03 (ind)'!AU10-MIN('03 (ind)'!AU$6:AU$37))/(MAX('03 (ind)'!AU$6:AU$37)-MIN('03 (ind)'!AU$6:AU$37))),ABS(-100+(100*(('03 (ind)'!AU10-MIN('03 (ind)'!AU$6:AU$37))/(MAX('03 (ind)'!AU$6:AU$37)-MIN('03 (ind)'!AU$6:AU$37))))))</f>
        <v>33.914373088685004</v>
      </c>
      <c r="AV11" s="75">
        <f>IF('03 (ind)'!AV$1="si",100*(('03 (ind)'!AV10-MIN('03 (ind)'!AV$6:AV$37))/(MAX('03 (ind)'!AV$6:AV$37)-MIN('03 (ind)'!AV$6:AV$37))),ABS(-100+(100*(('03 (ind)'!AV10-MIN('03 (ind)'!AV$6:AV$37))/(MAX('03 (ind)'!AV$6:AV$37)-MIN('03 (ind)'!AV$6:AV$37))))))</f>
        <v>88.734835355285966</v>
      </c>
      <c r="AW11" s="75">
        <f>IF('03 (ind)'!AW$1="si",100*(('03 (ind)'!AW10-MIN('03 (ind)'!AW$6:AW$37))/(MAX('03 (ind)'!AW$6:AW$37)-MIN('03 (ind)'!AW$6:AW$37))),ABS(-100+(100*(('03 (ind)'!AW10-MIN('03 (ind)'!AW$6:AW$37))/(MAX('03 (ind)'!AW$6:AW$37)-MIN('03 (ind)'!AW$6:AW$37))))))</f>
        <v>73.61327112493521</v>
      </c>
      <c r="AX11" s="75">
        <f>IF('03 (ind)'!AX$1="si",100*(('03 (ind)'!AX10-MIN('03 (ind)'!AX$6:AX$37))/(MAX('03 (ind)'!AX$6:AX$37)-MIN('03 (ind)'!AX$6:AX$37))),ABS(-100+(100*(('03 (ind)'!AX10-MIN('03 (ind)'!AX$6:AX$37))/(MAX('03 (ind)'!AX$6:AX$37)-MIN('03 (ind)'!AX$6:AX$37))))))</f>
        <v>11.516293404968422</v>
      </c>
      <c r="AY11" s="75">
        <f>IF('03 (ind)'!AY$1="si",100*(('03 (ind)'!AY10-MIN('03 (ind)'!AY$6:AY$37))/(MAX('03 (ind)'!AY$6:AY$37)-MIN('03 (ind)'!AY$6:AY$37))),ABS(-100+(100*(('03 (ind)'!AY10-MIN('03 (ind)'!AY$6:AY$37))/(MAX('03 (ind)'!AY$6:AY$37)-MIN('03 (ind)'!AY$6:AY$37))))))</f>
        <v>0</v>
      </c>
      <c r="AZ11" s="75">
        <f>IF('03 (ind)'!AZ$1="si",100*(('03 (ind)'!AZ10-MIN('03 (ind)'!AZ$6:AZ$37))/(MAX('03 (ind)'!AZ$6:AZ$37)-MIN('03 (ind)'!AZ$6:AZ$37))),ABS(-100+(100*(('03 (ind)'!AZ10-MIN('03 (ind)'!AZ$6:AZ$37))/(MAX('03 (ind)'!AZ$6:AZ$37)-MIN('03 (ind)'!AZ$6:AZ$37))))))</f>
        <v>17.765570344800615</v>
      </c>
      <c r="BA11" s="75">
        <f>IF('03 (ind)'!BA$1="si",100*(('03 (ind)'!BA10-MIN('03 (ind)'!BA$6:BA$37))/(MAX('03 (ind)'!BA$6:BA$37)-MIN('03 (ind)'!BA$6:BA$37))),ABS(-100+(100*(('03 (ind)'!BA10-MIN('03 (ind)'!BA$6:BA$37))/(MAX('03 (ind)'!BA$6:BA$37)-MIN('03 (ind)'!BA$6:BA$37))))))</f>
        <v>27.386997003793194</v>
      </c>
      <c r="BB11" s="75">
        <f>IF('03 (ind)'!BB$1="si",100*(('03 (ind)'!BB10-MIN('03 (ind)'!BB$6:BB$37))/(MAX('03 (ind)'!BB$6:BB$37)-MIN('03 (ind)'!BB$6:BB$37))),ABS(-100+(100*(('03 (ind)'!BB10-MIN('03 (ind)'!BB$6:BB$37))/(MAX('03 (ind)'!BB$6:BB$37)-MIN('03 (ind)'!BB$6:BB$37))))))</f>
        <v>2.8039823471416829</v>
      </c>
      <c r="BC11" s="75">
        <f>IF('03 (ind)'!BC$1="si",100*(('03 (ind)'!BC10-MIN('03 (ind)'!BC$6:BC$37))/(MAX('03 (ind)'!BC$6:BC$37)-MIN('03 (ind)'!BC$6:BC$37))),ABS(-100+(100*(('03 (ind)'!BC10-MIN('03 (ind)'!BC$6:BC$37))/(MAX('03 (ind)'!BC$6:BC$37)-MIN('03 (ind)'!BC$6:BC$37))))))</f>
        <v>12.909931373511629</v>
      </c>
      <c r="BD11" s="75">
        <f>IF('03 (ind)'!BD$1="si",100*(('03 (ind)'!BD10-MIN('03 (ind)'!BD$6:BD$37))/(MAX('03 (ind)'!BD$6:BD$37)-MIN('03 (ind)'!BD$6:BD$37))),ABS(-100+(100*(('03 (ind)'!BD10-MIN('03 (ind)'!BD$6:BD$37))/(MAX('03 (ind)'!BD$6:BD$37)-MIN('03 (ind)'!BD$6:BD$37))))))</f>
        <v>7.2687660862228247</v>
      </c>
      <c r="BE11" s="75">
        <f>IF('03 (ind)'!BE$1="si",100*(('03 (ind)'!BE10-MIN('03 (ind)'!BE$6:BE$37))/(MAX('03 (ind)'!BE$6:BE$37)-MIN('03 (ind)'!BE$6:BE$37))),ABS(-100+(100*(('03 (ind)'!BE10-MIN('03 (ind)'!BE$6:BE$37))/(MAX('03 (ind)'!BE$6:BE$37)-MIN('03 (ind)'!BE$6:BE$37))))))</f>
        <v>0</v>
      </c>
      <c r="BF11" s="75">
        <f>IF('03 (ind)'!BF$1="si",100*(('03 (ind)'!BF10-MIN('03 (ind)'!BF$6:BF$37))/(MAX('03 (ind)'!BF$6:BF$37)-MIN('03 (ind)'!BF$6:BF$37))),ABS(-100+(100*(('03 (ind)'!BF10-MIN('03 (ind)'!BF$6:BF$37))/(MAX('03 (ind)'!BF$6:BF$37)-MIN('03 (ind)'!BF$6:BF$37))))))</f>
        <v>1.4697066919829154</v>
      </c>
      <c r="BG11" s="75">
        <f>IF('03 (ind)'!BG$1="si",100*(('03 (ind)'!BG10-MIN('03 (ind)'!BG$6:BG$37))/(MAX('03 (ind)'!BG$6:BG$37)-MIN('03 (ind)'!BG$6:BG$37))),ABS(-100+(100*(('03 (ind)'!BG10-MIN('03 (ind)'!BG$6:BG$37))/(MAX('03 (ind)'!BG$6:BG$37)-MIN('03 (ind)'!BG$6:BG$37))))))</f>
        <v>24.474705718890601</v>
      </c>
      <c r="BH11" s="75">
        <f>IF('03 (ind)'!BH$1="si",100*(('03 (ind)'!BH10-MIN('03 (ind)'!BH$6:BH$37))/(MAX('03 (ind)'!BH$6:BH$37)-MIN('03 (ind)'!BH$6:BH$37))),ABS(-100+(100*(('03 (ind)'!BH10-MIN('03 (ind)'!BH$6:BH$37))/(MAX('03 (ind)'!BH$6:BH$37)-MIN('03 (ind)'!BH$6:BH$37))))))</f>
        <v>0</v>
      </c>
      <c r="BI11" s="75">
        <f>IF('03 (ind)'!BI$1="si",100*(('03 (ind)'!BI10-MIN('03 (ind)'!BI$6:BI$37))/(MAX('03 (ind)'!BI$6:BI$37)-MIN('03 (ind)'!BI$6:BI$37))),ABS(-100+(100*(('03 (ind)'!BI10-MIN('03 (ind)'!BI$6:BI$37))/(MAX('03 (ind)'!BI$6:BI$37)-MIN('03 (ind)'!BI$6:BI$37))))))</f>
        <v>99.515866450581342</v>
      </c>
      <c r="BJ11" s="75">
        <f>IF('03 (ind)'!BJ$1="si",100*(('03 (ind)'!BJ10-MIN('03 (ind)'!BJ$6:BJ$37))/(MAX('03 (ind)'!BJ$6:BJ$37)-MIN('03 (ind)'!BJ$6:BJ$37))),ABS(-100+(100*(('03 (ind)'!BJ10-MIN('03 (ind)'!BJ$6:BJ$37))/(MAX('03 (ind)'!BJ$6:BJ$37)-MIN('03 (ind)'!BJ$6:BJ$37))))))</f>
        <v>1.8934236401556082E-3</v>
      </c>
      <c r="BK11" s="75">
        <f>IF('03 (ind)'!BK$1="si",100*(('03 (ind)'!BK10-MIN('03 (ind)'!BK$6:BK$37))/(MAX('03 (ind)'!BK$6:BK$37)-MIN('03 (ind)'!BK$6:BK$37))),ABS(-100+(100*(('03 (ind)'!BK10-MIN('03 (ind)'!BK$6:BK$37))/(MAX('03 (ind)'!BK$6:BK$37)-MIN('03 (ind)'!BK$6:BK$37))))))</f>
        <v>5.1873361320392188</v>
      </c>
      <c r="BL11" s="75">
        <f>IF('03 (ind)'!BL$1="si",100*(('03 (ind)'!BL10-MIN('03 (ind)'!BL$6:BL$37))/(MAX('03 (ind)'!BL$6:BL$37)-MIN('03 (ind)'!BL$6:BL$37))),ABS(-100+(100*(('03 (ind)'!BL10-MIN('03 (ind)'!BL$6:BL$37))/(MAX('03 (ind)'!BL$6:BL$37)-MIN('03 (ind)'!BL$6:BL$37))))))</f>
        <v>14.516129032258066</v>
      </c>
      <c r="BM11" s="75">
        <f>IF('03 (ind)'!BM$1="si",100*(('03 (ind)'!BM10-MIN('03 (ind)'!BM$6:BM$37))/(MAX('03 (ind)'!BM$6:BM$37)-MIN('03 (ind)'!BM$6:BM$37))),ABS(-100+(100*(('03 (ind)'!BM10-MIN('03 (ind)'!BM$6:BM$37))/(MAX('03 (ind)'!BM$6:BM$37)-MIN('03 (ind)'!BM$6:BM$37))))))</f>
        <v>7.6613357654242584</v>
      </c>
      <c r="BN11" s="75">
        <f>IF('03 (ind)'!BN$1="si",100*(('03 (ind)'!BN10-MIN('03 (ind)'!BN$6:BN$37))/(MAX('03 (ind)'!BN$6:BN$37)-MIN('03 (ind)'!BN$6:BN$37))),ABS(-100+(100*(('03 (ind)'!BN10-MIN('03 (ind)'!BN$6:BN$37))/(MAX('03 (ind)'!BN$6:BN$37)-MIN('03 (ind)'!BN$6:BN$37))))))</f>
        <v>27.13577048226351</v>
      </c>
      <c r="BO11" s="75">
        <f>IF('03 (ind)'!BO$1="si",100*(('03 (ind)'!BO10-MIN('03 (ind)'!BO$6:BO$37))/(MAX('03 (ind)'!BO$6:BO$37)-MIN('03 (ind)'!BO$6:BO$37))),ABS(-100+(100*(('03 (ind)'!BO10-MIN('03 (ind)'!BO$6:BO$37))/(MAX('03 (ind)'!BO$6:BO$37)-MIN('03 (ind)'!BO$6:BO$37))))))</f>
        <v>1.727522759484543</v>
      </c>
      <c r="BP11" s="75">
        <f>IF('03 (ind)'!BP$1="si",100*(('03 (ind)'!BP10-MIN('03 (ind)'!BP$6:BP$37))/(MAX('03 (ind)'!BP$6:BP$37)-MIN('03 (ind)'!BP$6:BP$37))),ABS(-100+(100*(('03 (ind)'!BP10-MIN('03 (ind)'!BP$6:BP$37))/(MAX('03 (ind)'!BP$6:BP$37)-MIN('03 (ind)'!BP$6:BP$37))))))</f>
        <v>0</v>
      </c>
      <c r="BQ11" s="75">
        <f>IF('03 (ind)'!BQ$1="si",100*(('03 (ind)'!BQ10-MIN('03 (ind)'!BQ$6:BQ$37))/(MAX('03 (ind)'!BQ$6:BQ$37)-MIN('03 (ind)'!BQ$6:BQ$37))),ABS(-100+(100*(('03 (ind)'!BQ10-MIN('03 (ind)'!BQ$6:BQ$37))/(MAX('03 (ind)'!BQ$6:BQ$37)-MIN('03 (ind)'!BQ$6:BQ$37))))))</f>
        <v>7.9171592270918554</v>
      </c>
      <c r="BR11" s="75">
        <f>IF('03 (ind)'!BR$1="si",100*(('03 (ind)'!BR10-MIN('03 (ind)'!BR$6:BR$37))/(MAX('03 (ind)'!BR$6:BR$37)-MIN('03 (ind)'!BR$6:BR$37))),ABS(-100+(100*(('03 (ind)'!BR10-MIN('03 (ind)'!BR$6:BR$37))/(MAX('03 (ind)'!BP$6:BP$37)-MIN('03 (ind)'!BR$6:BR$37))))))</f>
        <v>22.910926833240591</v>
      </c>
      <c r="BS11" s="75">
        <f>IF('03 (ind)'!BS$1="si",100*(('03 (ind)'!BS10-MIN('03 (ind)'!BS$6:BS$37))/(MAX('03 (ind)'!BS$6:BS$37)-MIN('03 (ind)'!BS$6:BS$37))),ABS(-100+(100*(('03 (ind)'!BS10-MIN('03 (ind)'!BS$6:BS$37))/(MAX('03 (ind)'!BQ$6:BQ$37)-MIN('03 (ind)'!BS$6:BS$37))))))</f>
        <v>78.685334735837202</v>
      </c>
      <c r="BT11" s="75">
        <f>IF('03 (ind)'!BT$1="si",100*(('03 (ind)'!BT10-MIN('03 (ind)'!BT$6:BT$37))/(MAX('03 (ind)'!BT$6:BT$37)-MIN('03 (ind)'!BT$6:BT$37))),ABS(-100+(100*(('03 (ind)'!BT10-MIN('03 (ind)'!BT$6:BT$37))/(MAX('03 (ind)'!BR$6:BR$37)-MIN('03 (ind)'!BT$6:BT$37))))))</f>
        <v>91.517297499999998</v>
      </c>
      <c r="BU11" s="75">
        <f>IF('03 (ind)'!BU$1="si",100*(('03 (ind)'!BU10-MIN('03 (ind)'!BU$6:BU$37))/(MAX('03 (ind)'!BU$6:BU$37)-MIN('03 (ind)'!BU$6:BU$37))),ABS(-100+(100*(('03 (ind)'!BU10-MIN('03 (ind)'!BU$6:BU$37))/(MAX('03 (ind)'!BU$6:BU$37)-MIN('03 (ind)'!BU$6:BU$37))))))</f>
        <v>70.325362602900825</v>
      </c>
      <c r="BV11" s="75">
        <f>IF('03 (ind)'!BV$1="si",100*(('03 (ind)'!BV10-MIN('03 (ind)'!BV$6:BV$37))/(MAX('03 (ind)'!BV$6:BV$37)-MIN('03 (ind)'!BV$6:BV$37))),ABS(-100+(100*(('03 (ind)'!BV10-MIN('03 (ind)'!BV$6:BV$37))/(MAX('03 (ind)'!BV$6:BV$37)-MIN('03 (ind)'!BV$6:BV$37))))))</f>
        <v>63.652587745389653</v>
      </c>
      <c r="BW11" s="75">
        <f>IF('03 (ind)'!BW$1="si",100*(('03 (ind)'!BW10-MIN('03 (ind)'!BW$6:BW$37))/(MAX('03 (ind)'!BW$6:BW$37)-MIN('03 (ind)'!BW$6:BW$37))),ABS(-100+(100*(('03 (ind)'!BW10-MIN('03 (ind)'!BW$6:BW$37))/(MAX('03 (ind)'!BW$6:BW$37)-MIN('03 (ind)'!BW$6:BW$37))))))</f>
        <v>71.872949205932528</v>
      </c>
      <c r="BX11" s="75">
        <f>IF('03 (ind)'!BX$1="si",100*(('03 (ind)'!BX10-MIN('03 (ind)'!BX$6:BX$37))/(MAX('03 (ind)'!BX$6:BX$37)-MIN('03 (ind)'!BX$6:BX$37))),ABS(-100+(100*(('03 (ind)'!BX10-MIN('03 (ind)'!BX$6:BX$37))/(MAX('03 (ind)'!BX$6:BX$37)-MIN('03 (ind)'!BX$6:BX$37))))))</f>
        <v>4.9780803374052738</v>
      </c>
      <c r="BY11" s="75">
        <f>IF('03 (ind)'!BY$1="si",100*(('03 (ind)'!BY10-MIN('03 (ind)'!BY$6:BY$37))/(MAX('03 (ind)'!BY$6:BY$37)-MIN('03 (ind)'!BY$6:BY$37))),ABS(-100+(100*(('03 (ind)'!BY10-MIN('03 (ind)'!BY$6:BY$37))/(MAX('03 (ind)'!BY$6:BY$37)-MIN('03 (ind)'!BY$6:BY$37))))))</f>
        <v>9.8758300082155372</v>
      </c>
      <c r="BZ11" s="75">
        <f>IF('03 (ind)'!BZ$1="si",100*(('03 (ind)'!BZ10-MIN('03 (ind)'!BZ$6:BZ$37))/(MAX('03 (ind)'!BZ$6:BZ$37)-MIN('03 (ind)'!BZ$6:BZ$37))),ABS(-100+(100*(('03 (ind)'!BZ10-MIN('03 (ind)'!BZ$6:BZ$37))/(MAX('03 (ind)'!BZ$6:BZ$37)-MIN('03 (ind)'!BZ$6:BZ$37))))))</f>
        <v>56.828031164138544</v>
      </c>
      <c r="CA11" s="75">
        <f>IF('03 (ind)'!CA$1="si",100*(('03 (ind)'!CA10-MIN('03 (ind)'!CA$6:CA$37))/(MAX('03 (ind)'!CA$6:CA$37)-MIN('03 (ind)'!CA$6:CA$37))),ABS(-100+(100*(('03 (ind)'!CA10-MIN('03 (ind)'!CA$6:CA$37))/(MAX('03 (ind)'!CA$6:CA$37)-MIN('03 (ind)'!CA$6:CA$37))))))</f>
        <v>42.229038882311301</v>
      </c>
      <c r="CB11" s="75">
        <f>IF('03 (ind)'!CB$1="si",100*(('03 (ind)'!CB10-MIN('03 (ind)'!CB$6:CB$37))/(MAX('03 (ind)'!CB$6:CB$37)-MIN('03 (ind)'!CB$6:CB$37))),ABS(-100+(100*(('03 (ind)'!CB10-MIN('03 (ind)'!CB$6:CB$37))/(MAX('03 (ind)'!CB$6:CB$37)-MIN('03 (ind)'!CB$6:CB$37))))))</f>
        <v>89.171974522292999</v>
      </c>
      <c r="CC11" s="75">
        <f>IF('03 (ind)'!CC$1="si",100*(('03 (ind)'!CC10-MIN('03 (ind)'!CC$6:CC$37))/(MAX('03 (ind)'!CC$6:CC$37)-MIN('03 (ind)'!CC$6:CC$37))),ABS(-100+(100*(('03 (ind)'!CC10-MIN('03 (ind)'!CC$6:CC$37))/(MAX('03 (ind)'!CC$6:CC$37)-MIN('03 (ind)'!CC$6:CC$37))))))</f>
        <v>26.779330761665321</v>
      </c>
      <c r="CD11" s="75">
        <f>IF('03 (ind)'!CD$1="si",100*(('03 (ind)'!CD10-MIN('03 (ind)'!CD$6:CD$37))/(MAX('03 (ind)'!CD$6:CD$37)-MIN('03 (ind)'!CD$6:CD$37))),ABS(-100+(100*(('03 (ind)'!CD10-MIN('03 (ind)'!CD$6:CD$37))/(MAX('03 (ind)'!CD$6:CD$37)-MIN('03 (ind)'!CD$6:CD$37))))))</f>
        <v>0.55013319638906266</v>
      </c>
      <c r="CE11" s="75">
        <f>IF('03 (ind)'!CE$1="si",100*(('03 (ind)'!CE10-MIN('03 (ind)'!CE$6:CE$37))/(MAX('03 (ind)'!CE$6:CE$37)-MIN('03 (ind)'!CE$6:CE$37))),ABS(-100+(100*(('03 (ind)'!CE10-MIN('03 (ind)'!CE$6:CE$37))/(MAX('03 (ind)'!CE$6:CE$37)-MIN('03 (ind)'!CE$6:CE$37))))))</f>
        <v>8.0652073054355693</v>
      </c>
      <c r="CF11" s="75">
        <f>IF('03 (ind)'!CF$1="si",100*(('03 (ind)'!CF10-MIN('03 (ind)'!CF$6:CF$37))/(MAX('03 (ind)'!CF$6:CF$37)-MIN('03 (ind)'!CF$6:CF$37))),ABS(-100+(100*(('03 (ind)'!CF10-MIN('03 (ind)'!CF$6:CF$37))/(MAX('03 (ind)'!CF$6:CF$37)-MIN('03 (ind)'!CF$6:CF$37))))))</f>
        <v>0.59593978318509855</v>
      </c>
      <c r="CG11" s="75">
        <f>IF('03 (ind)'!CG$1="si",100*(('03 (ind)'!CG10-MIN('03 (ind)'!CG$6:CG$37))/(MAX('03 (ind)'!CG$6:CG$37)-MIN('03 (ind)'!CG$6:CG$37))),ABS(-100+(100*(('03 (ind)'!CG10-MIN('03 (ind)'!CG$6:CG$37))/(MAX('03 (ind)'!CG$6:CG$37)-MIN('03 (ind)'!CG$6:CG$37))))))</f>
        <v>0.88193071154336056</v>
      </c>
      <c r="CH11" s="75">
        <f>IF('03 (ind)'!CH$1="si",100*(('03 (ind)'!CH10-MIN('03 (ind)'!CH$6:CH$37))/(MAX('03 (ind)'!CH$6:CH$37)-MIN('03 (ind)'!CH$6:CH$37))),ABS(-100+(100*(('03 (ind)'!CH10-MIN('03 (ind)'!CH$6:CH$37))/(MAX('03 (ind)'!CH$6:CH$37)-MIN('03 (ind)'!CH$6:CH$37))))))</f>
        <v>3.1251258841967262</v>
      </c>
      <c r="CI11" s="75">
        <f>IF('03 (ind)'!CI$1="si",100*(('03 (ind)'!CI10-MIN('03 (ind)'!CI$6:CI$37))/(MAX('03 (ind)'!CI$6:CI$37)-MIN('03 (ind)'!CI$6:CI$37))),ABS(-100+(100*(('03 (ind)'!CI10-MIN('03 (ind)'!CI$6:CI$37))/(MAX('03 (ind)'!CI$6:CI$37)-MIN('03 (ind)'!CI$6:CI$37))))))</f>
        <v>15.184044453354437</v>
      </c>
      <c r="CJ11" s="75">
        <f>IF('03 (ind)'!CJ$1="si",100*(('03 (ind)'!CJ10-MIN('03 (ind)'!CJ$6:CJ$37))/(MAX('03 (ind)'!CJ$6:CJ$37)-MIN('03 (ind)'!CJ$6:CJ$37))),ABS(-100+(100*(('03 (ind)'!CJ10-MIN('03 (ind)'!CJ$6:CJ$37))/(MAX('03 (ind)'!CJ$6:CJ$37)-MIN('03 (ind)'!CJ$6:CJ$37))))))</f>
        <v>0</v>
      </c>
      <c r="CK11" s="75">
        <f>IF('03 (ind)'!CK$1="si",100*(('03 (ind)'!CK10-MIN('03 (ind)'!CK$6:CK$37))/(MAX('03 (ind)'!CK$6:CK$37)-MIN('03 (ind)'!CK$6:CK$37))),ABS(-100+(100*(('03 (ind)'!CK10-MIN('03 (ind)'!CK$6:CK$37))/(MAX('03 (ind)'!CK$6:CK$37)-MIN('03 (ind)'!CK$6:CK$37))))))</f>
        <v>0</v>
      </c>
      <c r="CL11" s="75">
        <f>IF('03 (ind)'!CL$1="si",100*(('03 (ind)'!CL10-MIN('03 (ind)'!CL$6:CL$37))/(MAX('03 (ind)'!CL$6:CL$37)-MIN('03 (ind)'!CL$6:CL$37))),ABS(-100+(100*(('03 (ind)'!CL10-MIN('03 (ind)'!CL$6:CL$37))/(MAX('03 (ind)'!CL$6:CL$37)-MIN('03 (ind)'!CL$6:CL$37))))))</f>
        <v>4.6097002413339903</v>
      </c>
      <c r="CM11" s="75">
        <f>IF('03 (ind)'!CM$1="si",100*(('03 (ind)'!CM10-MIN('03 (ind)'!CM$6:CM$37))/(MAX('03 (ind)'!CM$6:CM$37)-MIN('03 (ind)'!CM$6:CM$37))),ABS(-100+(100*(('03 (ind)'!CM10-MIN('03 (ind)'!CM$6:CM$37))/(MAX('03 (ind)'!CM$6:CM$37)-MIN('03 (ind)'!CM$6:CM$37))))))</f>
        <v>2.9729406150959923</v>
      </c>
    </row>
    <row r="12" spans="1:91">
      <c r="A12" s="18" t="s">
        <v>211</v>
      </c>
      <c r="B12" s="87">
        <f>IF('03 (ind)'!B$1="si",100*(('03 (ind)'!B11-MIN('03 (ind)'!B$6:B$37))/(MAX('03 (ind)'!B$6:B$37)-MIN('03 (ind)'!B$6:B$37))),ABS(-100+(100*(('03 (ind)'!B11-MIN('03 (ind)'!B$6:B$37))/(MAX('03 (ind)'!B$6:B$37)-MIN('03 (ind)'!B$6:B$37))))))</f>
        <v>13.317017368875938</v>
      </c>
      <c r="C12" s="87">
        <f>IF('03 (ind)'!C$1="si",100*(('03 (ind)'!C11-MIN('03 (ind)'!C$6:C$37))/(MAX('03 (ind)'!C$6:C$37)-MIN('03 (ind)'!C$6:C$37))),ABS(-100+(100*(('03 (ind)'!C11-MIN('03 (ind)'!C$6:C$37))/(MAX('03 (ind)'!C$6:C$37)-MIN('03 (ind)'!C$6:C$37))))))</f>
        <v>68.473537630436354</v>
      </c>
      <c r="D12" s="87">
        <f>IF('03 (ind)'!D$1="si",100*(('03 (ind)'!D11-MIN('03 (ind)'!D$6:D$37))/(MAX('03 (ind)'!D$6:D$37)-MIN('03 (ind)'!D$6:D$37))),ABS(-100+(100*(('03 (ind)'!D11-MIN('03 (ind)'!D$6:D$37))/(MAX('03 (ind)'!D$6:D$37)-MIN('03 (ind)'!D$6:D$37))))))</f>
        <v>49.272808943104494</v>
      </c>
      <c r="E12" s="87">
        <f>IF('03 (ind)'!E$1="si",100*(('03 (ind)'!E11-MIN('03 (ind)'!E$6:E$37))/(MAX('03 (ind)'!E$6:E$37)-MIN('03 (ind)'!E$6:E$37))),ABS(-100+(100*(('03 (ind)'!E11-MIN('03 (ind)'!E$6:E$37))/(MAX('03 (ind)'!E$6:E$37)-MIN('03 (ind)'!E$6:E$37))))))</f>
        <v>52.054794520550331</v>
      </c>
      <c r="F12" s="87">
        <f>IF('03 (ind)'!F$1="si",100*(('03 (ind)'!F11-MIN('03 (ind)'!F$6:F$37))/(MAX('03 (ind)'!F$6:F$37)-MIN('03 (ind)'!F$6:F$37))),ABS(-100+(100*(('03 (ind)'!F11-MIN('03 (ind)'!F$6:F$37))/(MAX('03 (ind)'!F$6:F$37)-MIN('03 (ind)'!F$6:F$37))))))</f>
        <v>58.045977011494251</v>
      </c>
      <c r="G12" s="87">
        <f>IF('03 (ind)'!G$1="si",100*(('03 (ind)'!G11-MIN('03 (ind)'!G$6:G$37))/(MAX('03 (ind)'!G$6:G$37)-MIN('03 (ind)'!G$6:G$37))),ABS(-100+(100*(('03 (ind)'!G11-MIN('03 (ind)'!G$6:G$37))/(MAX('03 (ind)'!G$6:G$37)-MIN('03 (ind)'!G$6:G$37))))))</f>
        <v>56.410256410256402</v>
      </c>
      <c r="H12" s="87">
        <f>IF('03 (ind)'!H$1="si",100*(('03 (ind)'!H11-MIN('03 (ind)'!H$6:H$37))/(MAX('03 (ind)'!H$6:H$37)-MIN('03 (ind)'!H$6:H$37))),ABS(-100+(100*(('03 (ind)'!H11-MIN('03 (ind)'!H$6:H$37))/(MAX('03 (ind)'!H$6:H$37)-MIN('03 (ind)'!H$6:H$37))))))</f>
        <v>79.617834394904435</v>
      </c>
      <c r="I12" s="87">
        <f>IF('03 (ind)'!I$1="si",100*(('03 (ind)'!I11-MIN('03 (ind)'!I$6:I$37))/(MAX('03 (ind)'!I$6:I$37)-MIN('03 (ind)'!I$6:I$37))),ABS(-100+(100*(('03 (ind)'!I11-MIN('03 (ind)'!I$6:I$37))/(MAX('03 (ind)'!I$6:I$37)-MIN('03 (ind)'!I$6:I$37))))))</f>
        <v>74.509803921568633</v>
      </c>
      <c r="J12" s="87">
        <f>IF('03 (ind)'!J$1="si",100*(('03 (ind)'!J11-MIN('03 (ind)'!J$6:J$37))/(MAX('03 (ind)'!J$6:J$37)-MIN('03 (ind)'!J$6:J$37))),ABS(-100+(100*(('03 (ind)'!J11-MIN('03 (ind)'!J$6:J$37))/(MAX('03 (ind)'!J$6:J$37)-MIN('03 (ind)'!J$6:J$37))))))</f>
        <v>4.113924050632912</v>
      </c>
      <c r="K12" s="87">
        <f>IF('03 (ind)'!K$1="si",100*(('03 (ind)'!K11-MIN('03 (ind)'!K$6:K$37))/(MAX('03 (ind)'!K$6:K$37)-MIN('03 (ind)'!K$6:K$37))),ABS(-100+(100*(('03 (ind)'!K11-MIN('03 (ind)'!K$6:K$37))/(MAX('03 (ind)'!K$6:K$37)-MIN('03 (ind)'!K$6:K$37))))))</f>
        <v>13.77877063524879</v>
      </c>
      <c r="L12" s="87">
        <f>IF('03 (ind)'!L$1="si",100*(('03 (ind)'!L11-MIN('03 (ind)'!L$6:L$37))/(MAX('03 (ind)'!L$6:L$37)-MIN('03 (ind)'!L$6:L$37))),ABS(-100+(100*(('03 (ind)'!L11-MIN('03 (ind)'!L$6:L$37))/(MAX('03 (ind)'!L$6:L$37)-MIN('03 (ind)'!L$6:L$37))))))</f>
        <v>13.887895927968643</v>
      </c>
      <c r="M12" s="87">
        <f>IF('03 (ind)'!M$1="si",100*(('03 (ind)'!M11-MIN('03 (ind)'!M$6:M$37))/(MAX('03 (ind)'!M$6:M$37)-MIN('03 (ind)'!M$6:M$37))),ABS(-100+(100*(('03 (ind)'!M11-MIN('03 (ind)'!M$6:M$37))/(MAX('03 (ind)'!M$6:M$37)-MIN('03 (ind)'!M$6:M$37))))))</f>
        <v>0</v>
      </c>
      <c r="N12" s="87">
        <f>IF('03 (ind)'!N$1="si",100*(('03 (ind)'!N11-MIN('03 (ind)'!N$6:N$37))/(MAX('03 (ind)'!N$6:N$37)-MIN('03 (ind)'!N$6:N$37))),ABS(-100+(100*(('03 (ind)'!N11-MIN('03 (ind)'!N$6:N$37))/(MAX('03 (ind)'!N$6:N$37)-MIN('03 (ind)'!N$6:N$37))))))</f>
        <v>32.68652131784642</v>
      </c>
      <c r="O12" s="87">
        <f>IF('03 (ind)'!O$1="si",100*(('03 (ind)'!O11-MIN('03 (ind)'!O$6:O$37))/(MAX('03 (ind)'!O$6:O$37)-MIN('03 (ind)'!O$6:O$37))),ABS(-100+(100*(('03 (ind)'!O11-MIN('03 (ind)'!O$6:O$37))/(MAX('03 (ind)'!O$6:O$37)-MIN('03 (ind)'!O$6:O$37))))))</f>
        <v>100</v>
      </c>
      <c r="P12" s="87">
        <f>IF('03 (ind)'!P$1="si",100*(('03 (ind)'!P11-MIN('03 (ind)'!P$6:P$37))/(MAX('03 (ind)'!P$6:P$37)-MIN('03 (ind)'!P$6:P$37))),ABS(-100+(100*(('03 (ind)'!P11-MIN('03 (ind)'!P$6:P$37))/(MAX('03 (ind)'!P$6:P$37)-MIN('03 (ind)'!P$6:P$37))))))</f>
        <v>5.7793253963243494</v>
      </c>
      <c r="Q12" s="87">
        <f>IF('03 (ind)'!Q$1="si",100*(('03 (ind)'!Q11-MIN('03 (ind)'!Q$6:Q$37))/(MAX('03 (ind)'!Q$6:Q$37)-MIN('03 (ind)'!Q$6:Q$37))),ABS(-100+(100*(('03 (ind)'!Q11-MIN('03 (ind)'!Q$6:Q$37))/(MAX('03 (ind)'!Q$6:Q$37)-MIN('03 (ind)'!Q$6:Q$37))))))</f>
        <v>19.162267718059681</v>
      </c>
      <c r="R12" s="87">
        <f>IF('03 (ind)'!R$1="si",100*(('03 (ind)'!R11-MIN('03 (ind)'!R$6:R$37))/(MAX('03 (ind)'!R$6:R$37)-MIN('03 (ind)'!R$6:R$37))),ABS(-100+(100*(('03 (ind)'!R11-MIN('03 (ind)'!R$6:R$37))/(MAX('03 (ind)'!R$6:R$37)-MIN('03 (ind)'!R$6:R$37))))))</f>
        <v>8.3797790274118697E-2</v>
      </c>
      <c r="S12" s="75">
        <f>ABS(ABS(('03 (ind)'!S11-((MAX('03 (ind)'!S$6:S$37)+MIN('03 (ind)'!S$6:S$37))/2))/(((MAX('03 (ind)'!S$6:S$37)+MIN('03 (ind)'!S$6:S$37))/2)-MAX('03 (ind)'!S$6:S$37))*100)-100)</f>
        <v>39.547073696159948</v>
      </c>
      <c r="T12" s="75">
        <f>IF('03 (ind)'!T$1="si",100*(('03 (ind)'!T11-MIN('03 (ind)'!T$6:T$37))/(MAX('03 (ind)'!T$6:T$37)-MIN('03 (ind)'!T$6:T$37))),ABS(-100+(100*(('03 (ind)'!T11-MIN('03 (ind)'!T$6:T$37))/(MAX('03 (ind)'!T$6:T$37)-MIN('03 (ind)'!T$6:T$37))))))</f>
        <v>40.919958761982059</v>
      </c>
      <c r="U12" s="75">
        <f>IF('03 (ind)'!U$1="si",100*(('03 (ind)'!U11-MIN('03 (ind)'!U$6:U$37))/(MAX('03 (ind)'!U$6:U$37)-MIN('03 (ind)'!U$6:U$37))),ABS(-100+(100*(('03 (ind)'!U11-MIN('03 (ind)'!U$6:U$37))/(MAX('03 (ind)'!U$6:U$37)-MIN('03 (ind)'!U$6:U$37))))))</f>
        <v>100</v>
      </c>
      <c r="V12" s="75">
        <f>IF('03 (ind)'!V$1="si",100*(('03 (ind)'!V11-MIN('03 (ind)'!V$6:V$37))/(MAX('03 (ind)'!V$6:V$37)-MIN('03 (ind)'!V$6:V$37))),ABS(-100+(100*(('03 (ind)'!V11-MIN('03 (ind)'!V$6:V$37))/(MAX('03 (ind)'!V$6:V$37)-MIN('03 (ind)'!V$6:V$37))))))</f>
        <v>93.370165745856355</v>
      </c>
      <c r="W12" s="75">
        <f>IF('03 (ind)'!W$1="si",100*(('03 (ind)'!W11-MIN('03 (ind)'!W$6:W$37))/(MAX('03 (ind)'!W$6:W$37)-MIN('03 (ind)'!W$6:W$37))),ABS(-100+(100*(('03 (ind)'!W11-MIN('03 (ind)'!W$6:W$37))/(MAX('03 (ind)'!W$6:W$37)-MIN('03 (ind)'!W$6:W$37))))))</f>
        <v>77.185636918035755</v>
      </c>
      <c r="X12" s="75">
        <f>IF('03 (ind)'!X$1="si",100*(('03 (ind)'!X11-MIN('03 (ind)'!X$6:X$37))/(MAX('03 (ind)'!X$6:X$37)-MIN('03 (ind)'!X$6:X$37))),ABS(-100+(100*(('03 (ind)'!X11-MIN('03 (ind)'!X$6:X$37))/(MAX('03 (ind)'!X$6:X$37)-MIN('03 (ind)'!X$6:X$37))))))</f>
        <v>78.602861223479991</v>
      </c>
      <c r="Y12" s="75">
        <f>IF('03 (ind)'!Y$1="si",100*(('03 (ind)'!Y11-MIN('03 (ind)'!Y$6:Y$37))/(MAX('03 (ind)'!Y$6:Y$37)-MIN('03 (ind)'!Y$6:Y$37))),ABS(-100+(100*(('03 (ind)'!Y11-MIN('03 (ind)'!Y$6:Y$37))/(MAX('03 (ind)'!Y$6:Y$37)-MIN('03 (ind)'!Y$6:Y$37))))))</f>
        <v>74.631988463964916</v>
      </c>
      <c r="Z12" s="75">
        <f>IF('03 (ind)'!Z$1="si",100*(('03 (ind)'!Z11-MIN('03 (ind)'!Z$6:Z$37))/(MAX('03 (ind)'!Z$6:Z$37)-MIN('03 (ind)'!Z$6:Z$37))),ABS(-100+(100*(('03 (ind)'!Z11-MIN('03 (ind)'!Z$6:Z$37))/(MAX('03 (ind)'!Z$6:Z$37)-MIN('03 (ind)'!Z$6:Z$37))))))</f>
        <v>100</v>
      </c>
      <c r="AA12" s="75">
        <f>IF('03 (ind)'!AA$1="si",100*(('03 (ind)'!AA11-MIN('03 (ind)'!AA$6:AA$37))/(MAX('03 (ind)'!AA$6:AA$37)-MIN('03 (ind)'!AA$6:AA$37))),ABS(-100+(100*(('03 (ind)'!AA11-MIN('03 (ind)'!AA$6:AA$37))/(MAX('03 (ind)'!AA$6:AA$37)-MIN('03 (ind)'!AA$6:AA$37))))))</f>
        <v>82.354861809272137</v>
      </c>
      <c r="AB12" s="75">
        <f>IF('03 (ind)'!AB$1="si",100*(('03 (ind)'!AB11-MIN('03 (ind)'!AB$6:AB$37))/(MAX('03 (ind)'!AB$6:AB$37)-MIN('03 (ind)'!AB$6:AB$37))),ABS(-100+(100*(('03 (ind)'!AB11-MIN('03 (ind)'!AB$6:AB$37))/(MAX('03 (ind)'!AB$6:AB$37)-MIN('03 (ind)'!AB$6:AB$37))))))</f>
        <v>41.359616806807381</v>
      </c>
      <c r="AC12" s="75">
        <f>IF('03 (ind)'!AC$1="si",100*(('03 (ind)'!AC11-MIN('03 (ind)'!AC$6:AC$37))/(MAX('03 (ind)'!AC$6:AC$37)-MIN('03 (ind)'!AC$6:AC$37))),ABS(-100+(100*(('03 (ind)'!AC11-MIN('03 (ind)'!AC$6:AC$37))/(MAX('03 (ind)'!AC$6:AC$37)-MIN('03 (ind)'!AC$6:AC$37))))))</f>
        <v>74.392352284697964</v>
      </c>
      <c r="AD12" s="75">
        <f>IF('03 (ind)'!AD$1="si",100*(('03 (ind)'!AD11-MIN('03 (ind)'!AD$6:AD$37))/(MAX('03 (ind)'!AD$6:AD$37)-MIN('03 (ind)'!AD$6:AD$37))),ABS(-100+(100*(('03 (ind)'!AD11-MIN('03 (ind)'!AD$6:AD$37))/(MAX('03 (ind)'!AD$6:AD$37)-MIN('03 (ind)'!AD$6:AD$37))))))</f>
        <v>45.621533053645578</v>
      </c>
      <c r="AE12" s="75">
        <f>IF('03 (ind)'!AE$1="si",100*(('03 (ind)'!AE11-MIN('03 (ind)'!AE$6:AE$37))/(MAX('03 (ind)'!AE$6:AE$37)-MIN('03 (ind)'!AE$6:AE$37))),ABS(-100+(100*(('03 (ind)'!AE11-MIN('03 (ind)'!AE$6:AE$37))/(MAX('03 (ind)'!AE$6:AE$37)-MIN('03 (ind)'!AE$6:AE$37))))))</f>
        <v>59.304861275203372</v>
      </c>
      <c r="AF12" s="75">
        <f>IF('03 (ind)'!AF$1="si",100*(('03 (ind)'!AF11-MIN('03 (ind)'!AF$6:AF$37))/(MAX('03 (ind)'!AF$6:AF$37)-MIN('03 (ind)'!AF$6:AF$37))),ABS(-100+(100*(('03 (ind)'!AF11-MIN('03 (ind)'!AF$6:AF$37))/(MAX('03 (ind)'!AF$6:AF$37)-MIN('03 (ind)'!AF$6:AF$37))))))</f>
        <v>90.555555555555557</v>
      </c>
      <c r="AG12" s="75">
        <f>IF('03 (ind)'!AG$1="si",100*(('03 (ind)'!AG11-MIN('03 (ind)'!AG$6:AG$37))/(MAX('03 (ind)'!AG$6:AG$37)-MIN('03 (ind)'!AG$6:AG$37))),ABS(-100+(100*(('03 (ind)'!AG11-MIN('03 (ind)'!AG$6:AG$37))/(MAX('03 (ind)'!AG$6:AG$37)-MIN('03 (ind)'!AG$6:AG$37))))))</f>
        <v>32.666666666666607</v>
      </c>
      <c r="AH12" s="75">
        <f>IF('03 (ind)'!AH$1="si",100*(('03 (ind)'!AH11-MIN('03 (ind)'!AH$6:AH$37))/(MAX('03 (ind)'!AH$6:AH$37)-MIN('03 (ind)'!AH$6:AH$37))),ABS(-100+(100*(('03 (ind)'!AH11-MIN('03 (ind)'!AH$6:AH$37))/(MAX('03 (ind)'!AH$6:AH$37)-MIN('03 (ind)'!AH$6:AH$37))))))</f>
        <v>9.5041322314049754</v>
      </c>
      <c r="AI12" s="75">
        <f>IF('03 (ind)'!AI$1="si",100*(('03 (ind)'!AI11-MIN('03 (ind)'!AI$6:AI$37))/(MAX('03 (ind)'!AI$6:AI$37)-MIN('03 (ind)'!AI$6:AI$37))),ABS(-100+(100*(('03 (ind)'!AI11-MIN('03 (ind)'!AI$6:AI$37))/(MAX('03 (ind)'!AI$6:AI$37)-MIN('03 (ind)'!AI$6:AI$37))))))</f>
        <v>6.3911388152737851</v>
      </c>
      <c r="AJ12" s="75">
        <f>IF('03 (ind)'!AJ$1="si",100*(('03 (ind)'!AJ11-MIN('03 (ind)'!AJ$6:AJ$37))/(MAX('03 (ind)'!AJ$6:AJ$37)-MIN('03 (ind)'!AJ$6:AJ$37))),ABS(-100+(100*(('03 (ind)'!AJ11-MIN('03 (ind)'!AJ$6:AJ$37))/(MAX('03 (ind)'!AJ$6:AJ$37)-MIN('03 (ind)'!AJ$6:AJ$37))))))</f>
        <v>77.951668584580005</v>
      </c>
      <c r="AK12" s="75">
        <f>IF('03 (ind)'!AK$1="si",100*(('03 (ind)'!AK11-MIN('03 (ind)'!AK$6:AK$37))/(MAX('03 (ind)'!AK$6:AK$37)-MIN('03 (ind)'!AK$6:AK$37))),ABS(-100+(100*(('03 (ind)'!AK11-MIN('03 (ind)'!AK$6:AK$37))/(MAX('03 (ind)'!AK$6:AK$37)-MIN('03 (ind)'!AK$6:AK$37))))))</f>
        <v>33.077467300003946</v>
      </c>
      <c r="AL12" s="75">
        <f>IF('03 (ind)'!AL$1="si",100*(('03 (ind)'!AL11-MIN('03 (ind)'!AL$6:AL$37))/(MAX('03 (ind)'!AL$6:AL$37)-MIN('03 (ind)'!AL$6:AL$37))),ABS(-100+(100*(('03 (ind)'!AL11-MIN('03 (ind)'!AL$6:AL$37))/(MAX('03 (ind)'!AL$6:AL$37)-MIN('03 (ind)'!AL$6:AL$37))))))</f>
        <v>78.724581022351643</v>
      </c>
      <c r="AM12" s="75">
        <f>IF('03 (ind)'!AM$1="si",100*(('03 (ind)'!AM11-MIN('03 (ind)'!AM$6:AM$37))/(MAX('03 (ind)'!AM$6:AM$37)-MIN('03 (ind)'!AM$6:AM$37))),ABS(-100+(100*(('03 (ind)'!AM11-MIN('03 (ind)'!AM$6:AM$37))/(MAX('03 (ind)'!AM$6:AM$37)-MIN('03 (ind)'!AM$6:AM$37))))))</f>
        <v>64.99108470178345</v>
      </c>
      <c r="AN12" s="75">
        <f>IF('03 (ind)'!AN$1="si",100*(('03 (ind)'!AN11-MIN('03 (ind)'!AN$6:AN$37))/(MAX('03 (ind)'!AN$6:AN$37)-MIN('03 (ind)'!AN$6:AN$37))),ABS(-100+(100*(('03 (ind)'!AN11-MIN('03 (ind)'!AN$6:AN$37))/(MAX('03 (ind)'!AN$6:AN$37)-MIN('03 (ind)'!AN$6:AN$37))))))</f>
        <v>59.901629786126833</v>
      </c>
      <c r="AO12" s="75">
        <f>IF('03 (ind)'!AO$1="si",100*(('03 (ind)'!AO11-MIN('03 (ind)'!AO$6:AO$37))/(MAX('03 (ind)'!AO$6:AO$37)-MIN('03 (ind)'!AO$6:AO$37))),ABS(-100+(100*(('03 (ind)'!AO11-MIN('03 (ind)'!AO$6:AO$37))/(MAX('03 (ind)'!AO$6:AO$37)-MIN('03 (ind)'!AO$6:AO$37))))))</f>
        <v>55.933057026973266</v>
      </c>
      <c r="AP12" s="75">
        <f>IF('03 (ind)'!AP$1="si",100*(('03 (ind)'!AP11-MIN('03 (ind)'!AP$6:AP$37))/(MAX('03 (ind)'!AP$6:AP$37)-MIN('03 (ind)'!AP$6:AP$37))),ABS(-100+(100*(('03 (ind)'!AP11-MIN('03 (ind)'!AP$6:AP$37))/(MAX('03 (ind)'!AP$6:AP$37)-MIN('03 (ind)'!AP$6:AP$37))))))</f>
        <v>86.333771353482263</v>
      </c>
      <c r="AQ12" s="75">
        <f>IF('03 (ind)'!AQ$1="si",100*(('03 (ind)'!AQ11-MIN('03 (ind)'!AQ$6:AQ$37))/(MAX('03 (ind)'!AQ$6:AQ$37)-MIN('03 (ind)'!AQ$6:AQ$37))),ABS(-100+(100*(('03 (ind)'!AQ11-MIN('03 (ind)'!AQ$6:AQ$37))/(MAX('03 (ind)'!AQ$6:AQ$37)-MIN('03 (ind)'!AQ$6:AQ$37))))))</f>
        <v>9.0160759999242597</v>
      </c>
      <c r="AR12" s="75">
        <f>IF('03 (ind)'!AR$1="si",100*(('03 (ind)'!AR11-MIN('03 (ind)'!AR$6:AR$37))/(MAX('03 (ind)'!AR$6:AR$37)-MIN('03 (ind)'!AR$6:AR$37))),ABS(-100+(100*(('03 (ind)'!AR11-MIN('03 (ind)'!AR$6:AR$37))/(MAX('03 (ind)'!AR$6:AR$37)-MIN('03 (ind)'!AR$6:AR$37))))))</f>
        <v>28.542854295091807</v>
      </c>
      <c r="AS12" s="75">
        <f>IF('03 (ind)'!AS$1="si",100*(('03 (ind)'!AS11-MIN('03 (ind)'!AS$6:AS$37))/(MAX('03 (ind)'!AS$6:AS$37)-MIN('03 (ind)'!AS$6:AS$37))),ABS(-100+(100*(('03 (ind)'!AS11-MIN('03 (ind)'!AS$6:AS$37))/(MAX('03 (ind)'!AS$6:AS$37)-MIN('03 (ind)'!AS$6:AS$37))))))</f>
        <v>10.376273498506649</v>
      </c>
      <c r="AT12" s="75">
        <f>IF('03 (ind)'!AT$1="si",100*(('03 (ind)'!AT11-MIN('03 (ind)'!AT$6:AT$37))/(MAX('03 (ind)'!AT$6:AT$37)-MIN('03 (ind)'!AT$6:AT$37))),ABS(-100+(100*(('03 (ind)'!AT11-MIN('03 (ind)'!AT$6:AT$37))/(MAX('03 (ind)'!AT$6:AT$37)-MIN('03 (ind)'!AT$6:AT$37))))))</f>
        <v>0</v>
      </c>
      <c r="AU12" s="75">
        <f>IF('03 (ind)'!AU$1="si",100*(('03 (ind)'!AU11-MIN('03 (ind)'!AU$6:AU$37))/(MAX('03 (ind)'!AU$6:AU$37)-MIN('03 (ind)'!AU$6:AU$37))),ABS(-100+(100*(('03 (ind)'!AU11-MIN('03 (ind)'!AU$6:AU$37))/(MAX('03 (ind)'!AU$6:AU$37)-MIN('03 (ind)'!AU$6:AU$37))))))</f>
        <v>62.079510703363916</v>
      </c>
      <c r="AV12" s="75">
        <f>IF('03 (ind)'!AV$1="si",100*(('03 (ind)'!AV11-MIN('03 (ind)'!AV$6:AV$37))/(MAX('03 (ind)'!AV$6:AV$37)-MIN('03 (ind)'!AV$6:AV$37))),ABS(-100+(100*(('03 (ind)'!AV11-MIN('03 (ind)'!AV$6:AV$37))/(MAX('03 (ind)'!AV$6:AV$37)-MIN('03 (ind)'!AV$6:AV$37))))))</f>
        <v>95.320623916811087</v>
      </c>
      <c r="AW12" s="75">
        <f>IF('03 (ind)'!AW$1="si",100*(('03 (ind)'!AW11-MIN('03 (ind)'!AW$6:AW$37))/(MAX('03 (ind)'!AW$6:AW$37)-MIN('03 (ind)'!AW$6:AW$37))),ABS(-100+(100*(('03 (ind)'!AW11-MIN('03 (ind)'!AW$6:AW$37))/(MAX('03 (ind)'!AW$6:AW$37)-MIN('03 (ind)'!AW$6:AW$37))))))</f>
        <v>69.103162260238477</v>
      </c>
      <c r="AX12" s="75">
        <f>IF('03 (ind)'!AX$1="si",100*(('03 (ind)'!AX11-MIN('03 (ind)'!AX$6:AX$37))/(MAX('03 (ind)'!AX$6:AX$37)-MIN('03 (ind)'!AX$6:AX$37))),ABS(-100+(100*(('03 (ind)'!AX11-MIN('03 (ind)'!AX$6:AX$37))/(MAX('03 (ind)'!AX$6:AX$37)-MIN('03 (ind)'!AX$6:AX$37))))))</f>
        <v>19.650168912127228</v>
      </c>
      <c r="AY12" s="75">
        <f>IF('03 (ind)'!AY$1="si",100*(('03 (ind)'!AY11-MIN('03 (ind)'!AY$6:AY$37))/(MAX('03 (ind)'!AY$6:AY$37)-MIN('03 (ind)'!AY$6:AY$37))),ABS(-100+(100*(('03 (ind)'!AY11-MIN('03 (ind)'!AY$6:AY$37))/(MAX('03 (ind)'!AY$6:AY$37)-MIN('03 (ind)'!AY$6:AY$37))))))</f>
        <v>50.47573739295914</v>
      </c>
      <c r="AZ12" s="75">
        <f>IF('03 (ind)'!AZ$1="si",100*(('03 (ind)'!AZ11-MIN('03 (ind)'!AZ$6:AZ$37))/(MAX('03 (ind)'!AZ$6:AZ$37)-MIN('03 (ind)'!AZ$6:AZ$37))),ABS(-100+(100*(('03 (ind)'!AZ11-MIN('03 (ind)'!AZ$6:AZ$37))/(MAX('03 (ind)'!AZ$6:AZ$37)-MIN('03 (ind)'!AZ$6:AZ$37))))))</f>
        <v>90.474587349068457</v>
      </c>
      <c r="BA12" s="75">
        <f>IF('03 (ind)'!BA$1="si",100*(('03 (ind)'!BA11-MIN('03 (ind)'!BA$6:BA$37))/(MAX('03 (ind)'!BA$6:BA$37)-MIN('03 (ind)'!BA$6:BA$37))),ABS(-100+(100*(('03 (ind)'!BA11-MIN('03 (ind)'!BA$6:BA$37))/(MAX('03 (ind)'!BA$6:BA$37)-MIN('03 (ind)'!BA$6:BA$37))))))</f>
        <v>39.032963816805584</v>
      </c>
      <c r="BB12" s="75">
        <f>IF('03 (ind)'!BB$1="si",100*(('03 (ind)'!BB11-MIN('03 (ind)'!BB$6:BB$37))/(MAX('03 (ind)'!BB$6:BB$37)-MIN('03 (ind)'!BB$6:BB$37))),ABS(-100+(100*(('03 (ind)'!BB11-MIN('03 (ind)'!BB$6:BB$37))/(MAX('03 (ind)'!BB$6:BB$37)-MIN('03 (ind)'!BB$6:BB$37))))))</f>
        <v>19.188417047887611</v>
      </c>
      <c r="BC12" s="75">
        <f>IF('03 (ind)'!BC$1="si",100*(('03 (ind)'!BC11-MIN('03 (ind)'!BC$6:BC$37))/(MAX('03 (ind)'!BC$6:BC$37)-MIN('03 (ind)'!BC$6:BC$37))),ABS(-100+(100*(('03 (ind)'!BC11-MIN('03 (ind)'!BC$6:BC$37))/(MAX('03 (ind)'!BC$6:BC$37)-MIN('03 (ind)'!BC$6:BC$37))))))</f>
        <v>28.814595072703149</v>
      </c>
      <c r="BD12" s="75">
        <f>IF('03 (ind)'!BD$1="si",100*(('03 (ind)'!BD11-MIN('03 (ind)'!BD$6:BD$37))/(MAX('03 (ind)'!BD$6:BD$37)-MIN('03 (ind)'!BD$6:BD$37))),ABS(-100+(100*(('03 (ind)'!BD11-MIN('03 (ind)'!BD$6:BD$37))/(MAX('03 (ind)'!BD$6:BD$37)-MIN('03 (ind)'!BD$6:BD$37))))))</f>
        <v>47.308664846471764</v>
      </c>
      <c r="BE12" s="75">
        <f>IF('03 (ind)'!BE$1="si",100*(('03 (ind)'!BE11-MIN('03 (ind)'!BE$6:BE$37))/(MAX('03 (ind)'!BE$6:BE$37)-MIN('03 (ind)'!BE$6:BE$37))),ABS(-100+(100*(('03 (ind)'!BE11-MIN('03 (ind)'!BE$6:BE$37))/(MAX('03 (ind)'!BE$6:BE$37)-MIN('03 (ind)'!BE$6:BE$37))))))</f>
        <v>26.486013986013983</v>
      </c>
      <c r="BF12" s="75">
        <f>IF('03 (ind)'!BF$1="si",100*(('03 (ind)'!BF11-MIN('03 (ind)'!BF$6:BF$37))/(MAX('03 (ind)'!BF$6:BF$37)-MIN('03 (ind)'!BF$6:BF$37))),ABS(-100+(100*(('03 (ind)'!BF11-MIN('03 (ind)'!BF$6:BF$37))/(MAX('03 (ind)'!BF$6:BF$37)-MIN('03 (ind)'!BF$6:BF$37))))))</f>
        <v>48.370797669783649</v>
      </c>
      <c r="BG12" s="75">
        <f>IF('03 (ind)'!BG$1="si",100*(('03 (ind)'!BG11-MIN('03 (ind)'!BG$6:BG$37))/(MAX('03 (ind)'!BG$6:BG$37)-MIN('03 (ind)'!BG$6:BG$37))),ABS(-100+(100*(('03 (ind)'!BG11-MIN('03 (ind)'!BG$6:BG$37))/(MAX('03 (ind)'!BG$6:BG$37)-MIN('03 (ind)'!BG$6:BG$37))))))</f>
        <v>28.623651697603442</v>
      </c>
      <c r="BH12" s="75">
        <f>IF('03 (ind)'!BH$1="si",100*(('03 (ind)'!BH11-MIN('03 (ind)'!BH$6:BH$37))/(MAX('03 (ind)'!BH$6:BH$37)-MIN('03 (ind)'!BH$6:BH$37))),ABS(-100+(100*(('03 (ind)'!BH11-MIN('03 (ind)'!BH$6:BH$37))/(MAX('03 (ind)'!BH$6:BH$37)-MIN('03 (ind)'!BH$6:BH$37))))))</f>
        <v>30.347629235913043</v>
      </c>
      <c r="BI12" s="75">
        <f>IF('03 (ind)'!BI$1="si",100*(('03 (ind)'!BI11-MIN('03 (ind)'!BI$6:BI$37))/(MAX('03 (ind)'!BI$6:BI$37)-MIN('03 (ind)'!BI$6:BI$37))),ABS(-100+(100*(('03 (ind)'!BI11-MIN('03 (ind)'!BI$6:BI$37))/(MAX('03 (ind)'!BI$6:BI$37)-MIN('03 (ind)'!BI$6:BI$37))))))</f>
        <v>99.832426605055815</v>
      </c>
      <c r="BJ12" s="75">
        <f>IF('03 (ind)'!BJ$1="si",100*(('03 (ind)'!BJ11-MIN('03 (ind)'!BJ$6:BJ$37))/(MAX('03 (ind)'!BJ$6:BJ$37)-MIN('03 (ind)'!BJ$6:BJ$37))),ABS(-100+(100*(('03 (ind)'!BJ11-MIN('03 (ind)'!BJ$6:BJ$37))/(MAX('03 (ind)'!BJ$6:BJ$37)-MIN('03 (ind)'!BJ$6:BJ$37))))))</f>
        <v>1.5210190951961357E-2</v>
      </c>
      <c r="BK12" s="75">
        <f>IF('03 (ind)'!BK$1="si",100*(('03 (ind)'!BK11-MIN('03 (ind)'!BK$6:BK$37))/(MAX('03 (ind)'!BK$6:BK$37)-MIN('03 (ind)'!BK$6:BK$37))),ABS(-100+(100*(('03 (ind)'!BK11-MIN('03 (ind)'!BK$6:BK$37))/(MAX('03 (ind)'!BK$6:BK$37)-MIN('03 (ind)'!BK$6:BK$37))))))</f>
        <v>16.027735046155211</v>
      </c>
      <c r="BL12" s="75">
        <f>IF('03 (ind)'!BL$1="si",100*(('03 (ind)'!BL11-MIN('03 (ind)'!BL$6:BL$37))/(MAX('03 (ind)'!BL$6:BL$37)-MIN('03 (ind)'!BL$6:BL$37))),ABS(-100+(100*(('03 (ind)'!BL11-MIN('03 (ind)'!BL$6:BL$37))/(MAX('03 (ind)'!BL$6:BL$37)-MIN('03 (ind)'!BL$6:BL$37))))))</f>
        <v>21.774193548387096</v>
      </c>
      <c r="BM12" s="75">
        <f>IF('03 (ind)'!BM$1="si",100*(('03 (ind)'!BM11-MIN('03 (ind)'!BM$6:BM$37))/(MAX('03 (ind)'!BM$6:BM$37)-MIN('03 (ind)'!BM$6:BM$37))),ABS(-100+(100*(('03 (ind)'!BM11-MIN('03 (ind)'!BM$6:BM$37))/(MAX('03 (ind)'!BM$6:BM$37)-MIN('03 (ind)'!BM$6:BM$37))))))</f>
        <v>0</v>
      </c>
      <c r="BN12" s="75">
        <f>IF('03 (ind)'!BN$1="si",100*(('03 (ind)'!BN11-MIN('03 (ind)'!BN$6:BN$37))/(MAX('03 (ind)'!BN$6:BN$37)-MIN('03 (ind)'!BN$6:BN$37))),ABS(-100+(100*(('03 (ind)'!BN11-MIN('03 (ind)'!BN$6:BN$37))/(MAX('03 (ind)'!BN$6:BN$37)-MIN('03 (ind)'!BN$6:BN$37))))))</f>
        <v>62.171759766184906</v>
      </c>
      <c r="BO12" s="75">
        <f>IF('03 (ind)'!BO$1="si",100*(('03 (ind)'!BO11-MIN('03 (ind)'!BO$6:BO$37))/(MAX('03 (ind)'!BO$6:BO$37)-MIN('03 (ind)'!BO$6:BO$37))),ABS(-100+(100*(('03 (ind)'!BO11-MIN('03 (ind)'!BO$6:BO$37))/(MAX('03 (ind)'!BO$6:BO$37)-MIN('03 (ind)'!BO$6:BO$37))))))</f>
        <v>18.550521833367867</v>
      </c>
      <c r="BP12" s="75">
        <f>IF('03 (ind)'!BP$1="si",100*(('03 (ind)'!BP11-MIN('03 (ind)'!BP$6:BP$37))/(MAX('03 (ind)'!BP$6:BP$37)-MIN('03 (ind)'!BP$6:BP$37))),ABS(-100+(100*(('03 (ind)'!BP11-MIN('03 (ind)'!BP$6:BP$37))/(MAX('03 (ind)'!BP$6:BP$37)-MIN('03 (ind)'!BP$6:BP$37))))))</f>
        <v>33.728567477871842</v>
      </c>
      <c r="BQ12" s="75">
        <f>IF('03 (ind)'!BQ$1="si",100*(('03 (ind)'!BQ11-MIN('03 (ind)'!BQ$6:BQ$37))/(MAX('03 (ind)'!BQ$6:BQ$37)-MIN('03 (ind)'!BQ$6:BQ$37))),ABS(-100+(100*(('03 (ind)'!BQ11-MIN('03 (ind)'!BQ$6:BQ$37))/(MAX('03 (ind)'!BQ$6:BQ$37)-MIN('03 (ind)'!BQ$6:BQ$37))))))</f>
        <v>17.732067458346567</v>
      </c>
      <c r="BR12" s="75">
        <f>IF('03 (ind)'!BR$1="si",100*(('03 (ind)'!BR11-MIN('03 (ind)'!BR$6:BR$37))/(MAX('03 (ind)'!BR$6:BR$37)-MIN('03 (ind)'!BR$6:BR$37))),ABS(-100+(100*(('03 (ind)'!BR11-MIN('03 (ind)'!BR$6:BR$37))/(MAX('03 (ind)'!BP$6:BP$37)-MIN('03 (ind)'!BR$6:BR$37))))))</f>
        <v>2.2736547778267142</v>
      </c>
      <c r="BS12" s="75">
        <f>IF('03 (ind)'!BS$1="si",100*(('03 (ind)'!BS11-MIN('03 (ind)'!BS$6:BS$37))/(MAX('03 (ind)'!BS$6:BS$37)-MIN('03 (ind)'!BS$6:BS$37))),ABS(-100+(100*(('03 (ind)'!BS11-MIN('03 (ind)'!BS$6:BS$37))/(MAX('03 (ind)'!BQ$6:BQ$37)-MIN('03 (ind)'!BS$6:BS$37))))))</f>
        <v>59.425780185280864</v>
      </c>
      <c r="BT12" s="75">
        <f>IF('03 (ind)'!BT$1="si",100*(('03 (ind)'!BT11-MIN('03 (ind)'!BT$6:BT$37))/(MAX('03 (ind)'!BT$6:BT$37)-MIN('03 (ind)'!BT$6:BT$37))),ABS(-100+(100*(('03 (ind)'!BT11-MIN('03 (ind)'!BT$6:BT$37))/(MAX('03 (ind)'!BR$6:BR$37)-MIN('03 (ind)'!BT$6:BT$37))))))</f>
        <v>89.097687500000006</v>
      </c>
      <c r="BU12" s="75">
        <f>IF('03 (ind)'!BU$1="si",100*(('03 (ind)'!BU11-MIN('03 (ind)'!BU$6:BU$37))/(MAX('03 (ind)'!BU$6:BU$37)-MIN('03 (ind)'!BU$6:BU$37))),ABS(-100+(100*(('03 (ind)'!BU11-MIN('03 (ind)'!BU$6:BU$37))/(MAX('03 (ind)'!BU$6:BU$37)-MIN('03 (ind)'!BU$6:BU$37))))))</f>
        <v>45.981967855742845</v>
      </c>
      <c r="BV12" s="75">
        <f>IF('03 (ind)'!BV$1="si",100*(('03 (ind)'!BV11-MIN('03 (ind)'!BV$6:BV$37))/(MAX('03 (ind)'!BV$6:BV$37)-MIN('03 (ind)'!BV$6:BV$37))),ABS(-100+(100*(('03 (ind)'!BV11-MIN('03 (ind)'!BV$6:BV$37))/(MAX('03 (ind)'!BV$6:BV$37)-MIN('03 (ind)'!BV$6:BV$37))))))</f>
        <v>12.74538964901844</v>
      </c>
      <c r="BW12" s="75">
        <f>IF('03 (ind)'!BW$1="si",100*(('03 (ind)'!BW11-MIN('03 (ind)'!BW$6:BW$37))/(MAX('03 (ind)'!BW$6:BW$37)-MIN('03 (ind)'!BW$6:BW$37))),ABS(-100+(100*(('03 (ind)'!BW11-MIN('03 (ind)'!BW$6:BW$37))/(MAX('03 (ind)'!BW$6:BW$37)-MIN('03 (ind)'!BW$6:BW$37))))))</f>
        <v>84.381152382202401</v>
      </c>
      <c r="BX12" s="75">
        <f>IF('03 (ind)'!BX$1="si",100*(('03 (ind)'!BX11-MIN('03 (ind)'!BX$6:BX$37))/(MAX('03 (ind)'!BX$6:BX$37)-MIN('03 (ind)'!BX$6:BX$37))),ABS(-100+(100*(('03 (ind)'!BX11-MIN('03 (ind)'!BX$6:BX$37))/(MAX('03 (ind)'!BX$6:BX$37)-MIN('03 (ind)'!BX$6:BX$37))))))</f>
        <v>42.565153886200335</v>
      </c>
      <c r="BY12" s="75">
        <f>IF('03 (ind)'!BY$1="si",100*(('03 (ind)'!BY11-MIN('03 (ind)'!BY$6:BY$37))/(MAX('03 (ind)'!BY$6:BY$37)-MIN('03 (ind)'!BY$6:BY$37))),ABS(-100+(100*(('03 (ind)'!BY11-MIN('03 (ind)'!BY$6:BY$37))/(MAX('03 (ind)'!BY$6:BY$37)-MIN('03 (ind)'!BY$6:BY$37))))))</f>
        <v>9.8758300082155372</v>
      </c>
      <c r="BZ12" s="75">
        <f>IF('03 (ind)'!BZ$1="si",100*(('03 (ind)'!BZ11-MIN('03 (ind)'!BZ$6:BZ$37))/(MAX('03 (ind)'!BZ$6:BZ$37)-MIN('03 (ind)'!BZ$6:BZ$37))),ABS(-100+(100*(('03 (ind)'!BZ11-MIN('03 (ind)'!BZ$6:BZ$37))/(MAX('03 (ind)'!BZ$6:BZ$37)-MIN('03 (ind)'!BZ$6:BZ$37))))))</f>
        <v>97.853492876707691</v>
      </c>
      <c r="CA12" s="75">
        <f>IF('03 (ind)'!CA$1="si",100*(('03 (ind)'!CA11-MIN('03 (ind)'!CA$6:CA$37))/(MAX('03 (ind)'!CA$6:CA$37)-MIN('03 (ind)'!CA$6:CA$37))),ABS(-100+(100*(('03 (ind)'!CA11-MIN('03 (ind)'!CA$6:CA$37))/(MAX('03 (ind)'!CA$6:CA$37)-MIN('03 (ind)'!CA$6:CA$37))))))</f>
        <v>0</v>
      </c>
      <c r="CB12" s="75">
        <f>IF('03 (ind)'!CB$1="si",100*(('03 (ind)'!CB11-MIN('03 (ind)'!CB$6:CB$37))/(MAX('03 (ind)'!CB$6:CB$37)-MIN('03 (ind)'!CB$6:CB$37))),ABS(-100+(100*(('03 (ind)'!CB11-MIN('03 (ind)'!CB$6:CB$37))/(MAX('03 (ind)'!CB$6:CB$37)-MIN('03 (ind)'!CB$6:CB$37))))))</f>
        <v>78.343949044585983</v>
      </c>
      <c r="CC12" s="75">
        <f>IF('03 (ind)'!CC$1="si",100*(('03 (ind)'!CC11-MIN('03 (ind)'!CC$6:CC$37))/(MAX('03 (ind)'!CC$6:CC$37)-MIN('03 (ind)'!CC$6:CC$37))),ABS(-100+(100*(('03 (ind)'!CC11-MIN('03 (ind)'!CC$6:CC$37))/(MAX('03 (ind)'!CC$6:CC$37)-MIN('03 (ind)'!CC$6:CC$37))))))</f>
        <v>97.524851862183198</v>
      </c>
      <c r="CD12" s="75">
        <f>IF('03 (ind)'!CD$1="si",100*(('03 (ind)'!CD11-MIN('03 (ind)'!CD$6:CD$37))/(MAX('03 (ind)'!CD$6:CD$37)-MIN('03 (ind)'!CD$6:CD$37))),ABS(-100+(100*(('03 (ind)'!CD11-MIN('03 (ind)'!CD$6:CD$37))/(MAX('03 (ind)'!CD$6:CD$37)-MIN('03 (ind)'!CD$6:CD$37))))))</f>
        <v>2.2842295856849435</v>
      </c>
      <c r="CE12" s="75">
        <f>IF('03 (ind)'!CE$1="si",100*(('03 (ind)'!CE11-MIN('03 (ind)'!CE$6:CE$37))/(MAX('03 (ind)'!CE$6:CE$37)-MIN('03 (ind)'!CE$6:CE$37))),ABS(-100+(100*(('03 (ind)'!CE11-MIN('03 (ind)'!CE$6:CE$37))/(MAX('03 (ind)'!CE$6:CE$37)-MIN('03 (ind)'!CE$6:CE$37))))))</f>
        <v>10.23753704588081</v>
      </c>
      <c r="CF12" s="75">
        <f>IF('03 (ind)'!CF$1="si",100*(('03 (ind)'!CF11-MIN('03 (ind)'!CF$6:CF$37))/(MAX('03 (ind)'!CF$6:CF$37)-MIN('03 (ind)'!CF$6:CF$37))),ABS(-100+(100*(('03 (ind)'!CF11-MIN('03 (ind)'!CF$6:CF$37))/(MAX('03 (ind)'!CF$6:CF$37)-MIN('03 (ind)'!CF$6:CF$37))))))</f>
        <v>99.493880722698634</v>
      </c>
      <c r="CG12" s="75">
        <f>IF('03 (ind)'!CG$1="si",100*(('03 (ind)'!CG11-MIN('03 (ind)'!CG$6:CG$37))/(MAX('03 (ind)'!CG$6:CG$37)-MIN('03 (ind)'!CG$6:CG$37))),ABS(-100+(100*(('03 (ind)'!CG11-MIN('03 (ind)'!CG$6:CG$37))/(MAX('03 (ind)'!CG$6:CG$37)-MIN('03 (ind)'!CG$6:CG$37))))))</f>
        <v>55.0237904370397</v>
      </c>
      <c r="CH12" s="75">
        <f>IF('03 (ind)'!CH$1="si",100*(('03 (ind)'!CH11-MIN('03 (ind)'!CH$6:CH$37))/(MAX('03 (ind)'!CH$6:CH$37)-MIN('03 (ind)'!CH$6:CH$37))),ABS(-100+(100*(('03 (ind)'!CH11-MIN('03 (ind)'!CH$6:CH$37))/(MAX('03 (ind)'!CH$6:CH$37)-MIN('03 (ind)'!CH$6:CH$37))))))</f>
        <v>13.189345371709013</v>
      </c>
      <c r="CI12" s="75">
        <f>IF('03 (ind)'!CI$1="si",100*(('03 (ind)'!CI11-MIN('03 (ind)'!CI$6:CI$37))/(MAX('03 (ind)'!CI$6:CI$37)-MIN('03 (ind)'!CI$6:CI$37))),ABS(-100+(100*(('03 (ind)'!CI11-MIN('03 (ind)'!CI$6:CI$37))/(MAX('03 (ind)'!CI$6:CI$37)-MIN('03 (ind)'!CI$6:CI$37))))))</f>
        <v>15.917645670152533</v>
      </c>
      <c r="CJ12" s="75">
        <f>IF('03 (ind)'!CJ$1="si",100*(('03 (ind)'!CJ11-MIN('03 (ind)'!CJ$6:CJ$37))/(MAX('03 (ind)'!CJ$6:CJ$37)-MIN('03 (ind)'!CJ$6:CJ$37))),ABS(-100+(100*(('03 (ind)'!CJ11-MIN('03 (ind)'!CJ$6:CJ$37))/(MAX('03 (ind)'!CJ$6:CJ$37)-MIN('03 (ind)'!CJ$6:CJ$37))))))</f>
        <v>53.298905076922743</v>
      </c>
      <c r="CK12" s="75">
        <f>IF('03 (ind)'!CK$1="si",100*(('03 (ind)'!CK11-MIN('03 (ind)'!CK$6:CK$37))/(MAX('03 (ind)'!CK$6:CK$37)-MIN('03 (ind)'!CK$6:CK$37))),ABS(-100+(100*(('03 (ind)'!CK11-MIN('03 (ind)'!CK$6:CK$37))/(MAX('03 (ind)'!CK$6:CK$37)-MIN('03 (ind)'!CK$6:CK$37))))))</f>
        <v>28.489159664821333</v>
      </c>
      <c r="CL12" s="75">
        <f>IF('03 (ind)'!CL$1="si",100*(('03 (ind)'!CL11-MIN('03 (ind)'!CL$6:CL$37))/(MAX('03 (ind)'!CL$6:CL$37)-MIN('03 (ind)'!CL$6:CL$37))),ABS(-100+(100*(('03 (ind)'!CL11-MIN('03 (ind)'!CL$6:CL$37))/(MAX('03 (ind)'!CL$6:CL$37)-MIN('03 (ind)'!CL$6:CL$37))))))</f>
        <v>100</v>
      </c>
      <c r="CM12" s="75">
        <f>IF('03 (ind)'!CM$1="si",100*(('03 (ind)'!CM11-MIN('03 (ind)'!CM$6:CM$37))/(MAX('03 (ind)'!CM$6:CM$37)-MIN('03 (ind)'!CM$6:CM$37))),ABS(-100+(100*(('03 (ind)'!CM11-MIN('03 (ind)'!CM$6:CM$37))/(MAX('03 (ind)'!CM$6:CM$37)-MIN('03 (ind)'!CM$6:CM$37))))))</f>
        <v>3.3865371797873598</v>
      </c>
    </row>
    <row r="13" spans="1:91">
      <c r="A13" s="18" t="s">
        <v>212</v>
      </c>
      <c r="B13" s="87">
        <f>IF('03 (ind)'!B$1="si",100*(('03 (ind)'!B12-MIN('03 (ind)'!B$6:B$37))/(MAX('03 (ind)'!B$6:B$37)-MIN('03 (ind)'!B$6:B$37))),ABS(-100+(100*(('03 (ind)'!B12-MIN('03 (ind)'!B$6:B$37))/(MAX('03 (ind)'!B$6:B$37)-MIN('03 (ind)'!B$6:B$37))))))</f>
        <v>13.858087742766214</v>
      </c>
      <c r="C13" s="87">
        <f>IF('03 (ind)'!C$1="si",100*(('03 (ind)'!C12-MIN('03 (ind)'!C$6:C$37))/(MAX('03 (ind)'!C$6:C$37)-MIN('03 (ind)'!C$6:C$37))),ABS(-100+(100*(('03 (ind)'!C12-MIN('03 (ind)'!C$6:C$37))/(MAX('03 (ind)'!C$6:C$37)-MIN('03 (ind)'!C$6:C$37))))))</f>
        <v>67.274451146708472</v>
      </c>
      <c r="D13" s="87">
        <f>IF('03 (ind)'!D$1="si",100*(('03 (ind)'!D12-MIN('03 (ind)'!D$6:D$37))/(MAX('03 (ind)'!D$6:D$37)-MIN('03 (ind)'!D$6:D$37))),ABS(-100+(100*(('03 (ind)'!D12-MIN('03 (ind)'!D$6:D$37))/(MAX('03 (ind)'!D$6:D$37)-MIN('03 (ind)'!D$6:D$37))))))</f>
        <v>70.857191449630818</v>
      </c>
      <c r="E13" s="87">
        <f>IF('03 (ind)'!E$1="si",100*(('03 (ind)'!E12-MIN('03 (ind)'!E$6:E$37))/(MAX('03 (ind)'!E$6:E$37)-MIN('03 (ind)'!E$6:E$37))),ABS(-100+(100*(('03 (ind)'!E12-MIN('03 (ind)'!E$6:E$37))/(MAX('03 (ind)'!E$6:E$37)-MIN('03 (ind)'!E$6:E$37))))))</f>
        <v>58.904109589042591</v>
      </c>
      <c r="F13" s="87">
        <f>IF('03 (ind)'!F$1="si",100*(('03 (ind)'!F12-MIN('03 (ind)'!F$6:F$37))/(MAX('03 (ind)'!F$6:F$37)-MIN('03 (ind)'!F$6:F$37))),ABS(-100+(100*(('03 (ind)'!F12-MIN('03 (ind)'!F$6:F$37))/(MAX('03 (ind)'!F$6:F$37)-MIN('03 (ind)'!F$6:F$37))))))</f>
        <v>65.517241379310349</v>
      </c>
      <c r="G13" s="87">
        <f>IF('03 (ind)'!G$1="si",100*(('03 (ind)'!G12-MIN('03 (ind)'!G$6:G$37))/(MAX('03 (ind)'!G$6:G$37)-MIN('03 (ind)'!G$6:G$37))),ABS(-100+(100*(('03 (ind)'!G12-MIN('03 (ind)'!G$6:G$37))/(MAX('03 (ind)'!G$6:G$37)-MIN('03 (ind)'!G$6:G$37))))))</f>
        <v>47.863247863247885</v>
      </c>
      <c r="H13" s="87">
        <f>IF('03 (ind)'!H$1="si",100*(('03 (ind)'!H12-MIN('03 (ind)'!H$6:H$37))/(MAX('03 (ind)'!H$6:H$37)-MIN('03 (ind)'!H$6:H$37))),ABS(-100+(100*(('03 (ind)'!H12-MIN('03 (ind)'!H$6:H$37))/(MAX('03 (ind)'!H$6:H$37)-MIN('03 (ind)'!H$6:H$37))))))</f>
        <v>70.700636942675146</v>
      </c>
      <c r="I13" s="87">
        <f>IF('03 (ind)'!I$1="si",100*(('03 (ind)'!I12-MIN('03 (ind)'!I$6:I$37))/(MAX('03 (ind)'!I$6:I$37)-MIN('03 (ind)'!I$6:I$37))),ABS(-100+(100*(('03 (ind)'!I12-MIN('03 (ind)'!I$6:I$37))/(MAX('03 (ind)'!I$6:I$37)-MIN('03 (ind)'!I$6:I$37))))))</f>
        <v>73.856209150326805</v>
      </c>
      <c r="J13" s="87">
        <f>IF('03 (ind)'!J$1="si",100*(('03 (ind)'!J12-MIN('03 (ind)'!J$6:J$37))/(MAX('03 (ind)'!J$6:J$37)-MIN('03 (ind)'!J$6:J$37))),ABS(-100+(100*(('03 (ind)'!J12-MIN('03 (ind)'!J$6:J$37))/(MAX('03 (ind)'!J$6:J$37)-MIN('03 (ind)'!J$6:J$37))))))</f>
        <v>10.253164556962025</v>
      </c>
      <c r="K13" s="87">
        <f>IF('03 (ind)'!K$1="si",100*(('03 (ind)'!K12-MIN('03 (ind)'!K$6:K$37))/(MAX('03 (ind)'!K$6:K$37)-MIN('03 (ind)'!K$6:K$37))),ABS(-100+(100*(('03 (ind)'!K12-MIN('03 (ind)'!K$6:K$37))/(MAX('03 (ind)'!K$6:K$37)-MIN('03 (ind)'!K$6:K$37))))))</f>
        <v>82.280097797658655</v>
      </c>
      <c r="L13" s="87">
        <f>IF('03 (ind)'!L$1="si",100*(('03 (ind)'!L12-MIN('03 (ind)'!L$6:L$37))/(MAX('03 (ind)'!L$6:L$37)-MIN('03 (ind)'!L$6:L$37))),ABS(-100+(100*(('03 (ind)'!L12-MIN('03 (ind)'!L$6:L$37))/(MAX('03 (ind)'!L$6:L$37)-MIN('03 (ind)'!L$6:L$37))))))</f>
        <v>83.895341397244891</v>
      </c>
      <c r="M13" s="87">
        <f>IF('03 (ind)'!M$1="si",100*(('03 (ind)'!M12-MIN('03 (ind)'!M$6:M$37))/(MAX('03 (ind)'!M$6:M$37)-MIN('03 (ind)'!M$6:M$37))),ABS(-100+(100*(('03 (ind)'!M12-MIN('03 (ind)'!M$6:M$37))/(MAX('03 (ind)'!M$6:M$37)-MIN('03 (ind)'!M$6:M$37))))))</f>
        <v>10.738339927267058</v>
      </c>
      <c r="N13" s="87">
        <f>IF('03 (ind)'!N$1="si",100*(('03 (ind)'!N12-MIN('03 (ind)'!N$6:N$37))/(MAX('03 (ind)'!N$6:N$37)-MIN('03 (ind)'!N$6:N$37))),ABS(-100+(100*(('03 (ind)'!N12-MIN('03 (ind)'!N$6:N$37))/(MAX('03 (ind)'!N$6:N$37)-MIN('03 (ind)'!N$6:N$37))))))</f>
        <v>0</v>
      </c>
      <c r="O13" s="87">
        <f>IF('03 (ind)'!O$1="si",100*(('03 (ind)'!O12-MIN('03 (ind)'!O$6:O$37))/(MAX('03 (ind)'!O$6:O$37)-MIN('03 (ind)'!O$6:O$37))),ABS(-100+(100*(('03 (ind)'!O12-MIN('03 (ind)'!O$6:O$37))/(MAX('03 (ind)'!O$6:O$37)-MIN('03 (ind)'!O$6:O$37))))))</f>
        <v>90.425531914893611</v>
      </c>
      <c r="P13" s="87">
        <f>IF('03 (ind)'!P$1="si",100*(('03 (ind)'!P12-MIN('03 (ind)'!P$6:P$37))/(MAX('03 (ind)'!P$6:P$37)-MIN('03 (ind)'!P$6:P$37))),ABS(-100+(100*(('03 (ind)'!P12-MIN('03 (ind)'!P$6:P$37))/(MAX('03 (ind)'!P$6:P$37)-MIN('03 (ind)'!P$6:P$37))))))</f>
        <v>13.204397639354907</v>
      </c>
      <c r="Q13" s="87">
        <f>IF('03 (ind)'!Q$1="si",100*(('03 (ind)'!Q12-MIN('03 (ind)'!Q$6:Q$37))/(MAX('03 (ind)'!Q$6:Q$37)-MIN('03 (ind)'!Q$6:Q$37))),ABS(-100+(100*(('03 (ind)'!Q12-MIN('03 (ind)'!Q$6:Q$37))/(MAX('03 (ind)'!Q$6:Q$37)-MIN('03 (ind)'!Q$6:Q$37))))))</f>
        <v>12.383271301337437</v>
      </c>
      <c r="R13" s="87">
        <f>IF('03 (ind)'!R$1="si",100*(('03 (ind)'!R12-MIN('03 (ind)'!R$6:R$37))/(MAX('03 (ind)'!R$6:R$37)-MIN('03 (ind)'!R$6:R$37))),ABS(-100+(100*(('03 (ind)'!R12-MIN('03 (ind)'!R$6:R$37))/(MAX('03 (ind)'!R$6:R$37)-MIN('03 (ind)'!R$6:R$37))))))</f>
        <v>0.1105796603113081</v>
      </c>
      <c r="S13" s="75">
        <f>ABS(ABS(('03 (ind)'!S12-((MAX('03 (ind)'!S$6:S$37)+MIN('03 (ind)'!S$6:S$37))/2))/(((MAX('03 (ind)'!S$6:S$37)+MIN('03 (ind)'!S$6:S$37))/2)-MAX('03 (ind)'!S$6:S$37))*100)-100)</f>
        <v>72.571080982758133</v>
      </c>
      <c r="T13" s="75">
        <f>IF('03 (ind)'!T$1="si",100*(('03 (ind)'!T12-MIN('03 (ind)'!T$6:T$37))/(MAX('03 (ind)'!T$6:T$37)-MIN('03 (ind)'!T$6:T$37))),ABS(-100+(100*(('03 (ind)'!T12-MIN('03 (ind)'!T$6:T$37))/(MAX('03 (ind)'!T$6:T$37)-MIN('03 (ind)'!T$6:T$37))))))</f>
        <v>27.029546601153786</v>
      </c>
      <c r="U13" s="75">
        <f>IF('03 (ind)'!U$1="si",100*(('03 (ind)'!U12-MIN('03 (ind)'!U$6:U$37))/(MAX('03 (ind)'!U$6:U$37)-MIN('03 (ind)'!U$6:U$37))),ABS(-100+(100*(('03 (ind)'!U12-MIN('03 (ind)'!U$6:U$37))/(MAX('03 (ind)'!U$6:U$37)-MIN('03 (ind)'!U$6:U$37))))))</f>
        <v>75</v>
      </c>
      <c r="V13" s="75">
        <f>IF('03 (ind)'!V$1="si",100*(('03 (ind)'!V12-MIN('03 (ind)'!V$6:V$37))/(MAX('03 (ind)'!V$6:V$37)-MIN('03 (ind)'!V$6:V$37))),ABS(-100+(100*(('03 (ind)'!V12-MIN('03 (ind)'!V$6:V$37))/(MAX('03 (ind)'!V$6:V$37)-MIN('03 (ind)'!V$6:V$37))))))</f>
        <v>94.475138121546962</v>
      </c>
      <c r="W13" s="75">
        <f>IF('03 (ind)'!W$1="si",100*(('03 (ind)'!W12-MIN('03 (ind)'!W$6:W$37))/(MAX('03 (ind)'!W$6:W$37)-MIN('03 (ind)'!W$6:W$37))),ABS(-100+(100*(('03 (ind)'!W12-MIN('03 (ind)'!W$6:W$37))/(MAX('03 (ind)'!W$6:W$37)-MIN('03 (ind)'!W$6:W$37))))))</f>
        <v>70.878484290874397</v>
      </c>
      <c r="X13" s="75">
        <f>IF('03 (ind)'!X$1="si",100*(('03 (ind)'!X12-MIN('03 (ind)'!X$6:X$37))/(MAX('03 (ind)'!X$6:X$37)-MIN('03 (ind)'!X$6:X$37))),ABS(-100+(100*(('03 (ind)'!X12-MIN('03 (ind)'!X$6:X$37))/(MAX('03 (ind)'!X$6:X$37)-MIN('03 (ind)'!X$6:X$37))))))</f>
        <v>78.491009892768318</v>
      </c>
      <c r="Y13" s="75">
        <f>IF('03 (ind)'!Y$1="si",100*(('03 (ind)'!Y12-MIN('03 (ind)'!Y$6:Y$37))/(MAX('03 (ind)'!Y$6:Y$37)-MIN('03 (ind)'!Y$6:Y$37))),ABS(-100+(100*(('03 (ind)'!Y12-MIN('03 (ind)'!Y$6:Y$37))/(MAX('03 (ind)'!Y$6:Y$37)-MIN('03 (ind)'!Y$6:Y$37))))))</f>
        <v>87.259290413675004</v>
      </c>
      <c r="Z13" s="75">
        <f>IF('03 (ind)'!Z$1="si",100*(('03 (ind)'!Z12-MIN('03 (ind)'!Z$6:Z$37))/(MAX('03 (ind)'!Z$6:Z$37)-MIN('03 (ind)'!Z$6:Z$37))),ABS(-100+(100*(('03 (ind)'!Z12-MIN('03 (ind)'!Z$6:Z$37))/(MAX('03 (ind)'!Z$6:Z$37)-MIN('03 (ind)'!Z$6:Z$37))))))</f>
        <v>95.120109114622778</v>
      </c>
      <c r="AA13" s="75">
        <f>IF('03 (ind)'!AA$1="si",100*(('03 (ind)'!AA12-MIN('03 (ind)'!AA$6:AA$37))/(MAX('03 (ind)'!AA$6:AA$37)-MIN('03 (ind)'!AA$6:AA$37))),ABS(-100+(100*(('03 (ind)'!AA12-MIN('03 (ind)'!AA$6:AA$37))/(MAX('03 (ind)'!AA$6:AA$37)-MIN('03 (ind)'!AA$6:AA$37))))))</f>
        <v>80.323667944554558</v>
      </c>
      <c r="AB13" s="75">
        <f>IF('03 (ind)'!AB$1="si",100*(('03 (ind)'!AB12-MIN('03 (ind)'!AB$6:AB$37))/(MAX('03 (ind)'!AB$6:AB$37)-MIN('03 (ind)'!AB$6:AB$37))),ABS(-100+(100*(('03 (ind)'!AB12-MIN('03 (ind)'!AB$6:AB$37))/(MAX('03 (ind)'!AB$6:AB$37)-MIN('03 (ind)'!AB$6:AB$37))))))</f>
        <v>60.306332483392843</v>
      </c>
      <c r="AC13" s="75">
        <f>IF('03 (ind)'!AC$1="si",100*(('03 (ind)'!AC12-MIN('03 (ind)'!AC$6:AC$37))/(MAX('03 (ind)'!AC$6:AC$37)-MIN('03 (ind)'!AC$6:AC$37))),ABS(-100+(100*(('03 (ind)'!AC12-MIN('03 (ind)'!AC$6:AC$37))/(MAX('03 (ind)'!AC$6:AC$37)-MIN('03 (ind)'!AC$6:AC$37))))))</f>
        <v>80.383489803384691</v>
      </c>
      <c r="AD13" s="75">
        <f>IF('03 (ind)'!AD$1="si",100*(('03 (ind)'!AD12-MIN('03 (ind)'!AD$6:AD$37))/(MAX('03 (ind)'!AD$6:AD$37)-MIN('03 (ind)'!AD$6:AD$37))),ABS(-100+(100*(('03 (ind)'!AD12-MIN('03 (ind)'!AD$6:AD$37))/(MAX('03 (ind)'!AD$6:AD$37)-MIN('03 (ind)'!AD$6:AD$37))))))</f>
        <v>52.920441793834847</v>
      </c>
      <c r="AE13" s="75">
        <f>IF('03 (ind)'!AE$1="si",100*(('03 (ind)'!AE12-MIN('03 (ind)'!AE$6:AE$37))/(MAX('03 (ind)'!AE$6:AE$37)-MIN('03 (ind)'!AE$6:AE$37))),ABS(-100+(100*(('03 (ind)'!AE12-MIN('03 (ind)'!AE$6:AE$37))/(MAX('03 (ind)'!AE$6:AE$37)-MIN('03 (ind)'!AE$6:AE$37))))))</f>
        <v>41.71629434848677</v>
      </c>
      <c r="AF13" s="75">
        <f>IF('03 (ind)'!AF$1="si",100*(('03 (ind)'!AF12-MIN('03 (ind)'!AF$6:AF$37))/(MAX('03 (ind)'!AF$6:AF$37)-MIN('03 (ind)'!AF$6:AF$37))),ABS(-100+(100*(('03 (ind)'!AF12-MIN('03 (ind)'!AF$6:AF$37))/(MAX('03 (ind)'!AF$6:AF$37)-MIN('03 (ind)'!AF$6:AF$37))))))</f>
        <v>94.444444444444443</v>
      </c>
      <c r="AG13" s="75">
        <f>IF('03 (ind)'!AG$1="si",100*(('03 (ind)'!AG12-MIN('03 (ind)'!AG$6:AG$37))/(MAX('03 (ind)'!AG$6:AG$37)-MIN('03 (ind)'!AG$6:AG$37))),ABS(-100+(100*(('03 (ind)'!AG12-MIN('03 (ind)'!AG$6:AG$37))/(MAX('03 (ind)'!AG$6:AG$37)-MIN('03 (ind)'!AG$6:AG$37))))))</f>
        <v>70.666666666666629</v>
      </c>
      <c r="AH13" s="75">
        <f>IF('03 (ind)'!AH$1="si",100*(('03 (ind)'!AH12-MIN('03 (ind)'!AH$6:AH$37))/(MAX('03 (ind)'!AH$6:AH$37)-MIN('03 (ind)'!AH$6:AH$37))),ABS(-100+(100*(('03 (ind)'!AH12-MIN('03 (ind)'!AH$6:AH$37))/(MAX('03 (ind)'!AH$6:AH$37)-MIN('03 (ind)'!AH$6:AH$37))))))</f>
        <v>40.495867768595055</v>
      </c>
      <c r="AI13" s="75">
        <f>IF('03 (ind)'!AI$1="si",100*(('03 (ind)'!AI12-MIN('03 (ind)'!AI$6:AI$37))/(MAX('03 (ind)'!AI$6:AI$37)-MIN('03 (ind)'!AI$6:AI$37))),ABS(-100+(100*(('03 (ind)'!AI12-MIN('03 (ind)'!AI$6:AI$37))/(MAX('03 (ind)'!AI$6:AI$37)-MIN('03 (ind)'!AI$6:AI$37))))))</f>
        <v>3.8921652793848667</v>
      </c>
      <c r="AJ13" s="75">
        <f>IF('03 (ind)'!AJ$1="si",100*(('03 (ind)'!AJ12-MIN('03 (ind)'!AJ$6:AJ$37))/(MAX('03 (ind)'!AJ$6:AJ$37)-MIN('03 (ind)'!AJ$6:AJ$37))),ABS(-100+(100*(('03 (ind)'!AJ12-MIN('03 (ind)'!AJ$6:AJ$37))/(MAX('03 (ind)'!AJ$6:AJ$37)-MIN('03 (ind)'!AJ$6:AJ$37))))))</f>
        <v>92.20943613348679</v>
      </c>
      <c r="AK13" s="75">
        <f>IF('03 (ind)'!AK$1="si",100*(('03 (ind)'!AK12-MIN('03 (ind)'!AK$6:AK$37))/(MAX('03 (ind)'!AK$6:AK$37)-MIN('03 (ind)'!AK$6:AK$37))),ABS(-100+(100*(('03 (ind)'!AK12-MIN('03 (ind)'!AK$6:AK$37))/(MAX('03 (ind)'!AK$6:AK$37)-MIN('03 (ind)'!AK$6:AK$37))))))</f>
        <v>26.935113685298401</v>
      </c>
      <c r="AL13" s="75">
        <f>IF('03 (ind)'!AL$1="si",100*(('03 (ind)'!AL12-MIN('03 (ind)'!AL$6:AL$37))/(MAX('03 (ind)'!AL$6:AL$37)-MIN('03 (ind)'!AL$6:AL$37))),ABS(-100+(100*(('03 (ind)'!AL12-MIN('03 (ind)'!AL$6:AL$37))/(MAX('03 (ind)'!AL$6:AL$37)-MIN('03 (ind)'!AL$6:AL$37))))))</f>
        <v>75.738250830772373</v>
      </c>
      <c r="AM13" s="75">
        <f>IF('03 (ind)'!AM$1="si",100*(('03 (ind)'!AM12-MIN('03 (ind)'!AM$6:AM$37))/(MAX('03 (ind)'!AM$6:AM$37)-MIN('03 (ind)'!AM$6:AM$37))),ABS(-100+(100*(('03 (ind)'!AM12-MIN('03 (ind)'!AM$6:AM$37))/(MAX('03 (ind)'!AM$6:AM$37)-MIN('03 (ind)'!AM$6:AM$37))))))</f>
        <v>97.688034592654091</v>
      </c>
      <c r="AN13" s="75">
        <f>IF('03 (ind)'!AN$1="si",100*(('03 (ind)'!AN12-MIN('03 (ind)'!AN$6:AN$37))/(MAX('03 (ind)'!AN$6:AN$37)-MIN('03 (ind)'!AN$6:AN$37))),ABS(-100+(100*(('03 (ind)'!AN12-MIN('03 (ind)'!AN$6:AN$37))/(MAX('03 (ind)'!AN$6:AN$37)-MIN('03 (ind)'!AN$6:AN$37))))))</f>
        <v>63.663727682632363</v>
      </c>
      <c r="AO13" s="75">
        <f>IF('03 (ind)'!AO$1="si",100*(('03 (ind)'!AO12-MIN('03 (ind)'!AO$6:AO$37))/(MAX('03 (ind)'!AO$6:AO$37)-MIN('03 (ind)'!AO$6:AO$37))),ABS(-100+(100*(('03 (ind)'!AO12-MIN('03 (ind)'!AO$6:AO$37))/(MAX('03 (ind)'!AO$6:AO$37)-MIN('03 (ind)'!AO$6:AO$37))))))</f>
        <v>83.726242070853274</v>
      </c>
      <c r="AP13" s="75">
        <f>IF('03 (ind)'!AP$1="si",100*(('03 (ind)'!AP12-MIN('03 (ind)'!AP$6:AP$37))/(MAX('03 (ind)'!AP$6:AP$37)-MIN('03 (ind)'!AP$6:AP$37))),ABS(-100+(100*(('03 (ind)'!AP12-MIN('03 (ind)'!AP$6:AP$37))/(MAX('03 (ind)'!AP$6:AP$37)-MIN('03 (ind)'!AP$6:AP$37))))))</f>
        <v>96.846254927726676</v>
      </c>
      <c r="AQ13" s="75">
        <f>IF('03 (ind)'!AQ$1="si",100*(('03 (ind)'!AQ12-MIN('03 (ind)'!AQ$6:AQ$37))/(MAX('03 (ind)'!AQ$6:AQ$37)-MIN('03 (ind)'!AQ$6:AQ$37))),ABS(-100+(100*(('03 (ind)'!AQ12-MIN('03 (ind)'!AQ$6:AQ$37))/(MAX('03 (ind)'!AQ$6:AQ$37)-MIN('03 (ind)'!AQ$6:AQ$37))))))</f>
        <v>14.700514030189984</v>
      </c>
      <c r="AR13" s="75">
        <f>IF('03 (ind)'!AR$1="si",100*(('03 (ind)'!AR12-MIN('03 (ind)'!AR$6:AR$37))/(MAX('03 (ind)'!AR$6:AR$37)-MIN('03 (ind)'!AR$6:AR$37))),ABS(-100+(100*(('03 (ind)'!AR12-MIN('03 (ind)'!AR$6:AR$37))/(MAX('03 (ind)'!AR$6:AR$37)-MIN('03 (ind)'!AR$6:AR$37))))))</f>
        <v>35.753578310313948</v>
      </c>
      <c r="AS13" s="75">
        <f>IF('03 (ind)'!AS$1="si",100*(('03 (ind)'!AS12-MIN('03 (ind)'!AS$6:AS$37))/(MAX('03 (ind)'!AS$6:AS$37)-MIN('03 (ind)'!AS$6:AS$37))),ABS(-100+(100*(('03 (ind)'!AS12-MIN('03 (ind)'!AS$6:AS$37))/(MAX('03 (ind)'!AS$6:AS$37)-MIN('03 (ind)'!AS$6:AS$37))))))</f>
        <v>21.345948799412383</v>
      </c>
      <c r="AT13" s="75">
        <f>IF('03 (ind)'!AT$1="si",100*(('03 (ind)'!AT12-MIN('03 (ind)'!AT$6:AT$37))/(MAX('03 (ind)'!AT$6:AT$37)-MIN('03 (ind)'!AT$6:AT$37))),ABS(-100+(100*(('03 (ind)'!AT12-MIN('03 (ind)'!AT$6:AT$37))/(MAX('03 (ind)'!AT$6:AT$37)-MIN('03 (ind)'!AT$6:AT$37))))))</f>
        <v>100</v>
      </c>
      <c r="AU13" s="75">
        <f>IF('03 (ind)'!AU$1="si",100*(('03 (ind)'!AU12-MIN('03 (ind)'!AU$6:AU$37))/(MAX('03 (ind)'!AU$6:AU$37)-MIN('03 (ind)'!AU$6:AU$37))),ABS(-100+(100*(('03 (ind)'!AU12-MIN('03 (ind)'!AU$6:AU$37))/(MAX('03 (ind)'!AU$6:AU$37)-MIN('03 (ind)'!AU$6:AU$37))))))</f>
        <v>38.837920489296629</v>
      </c>
      <c r="AV13" s="75">
        <f>IF('03 (ind)'!AV$1="si",100*(('03 (ind)'!AV12-MIN('03 (ind)'!AV$6:AV$37))/(MAX('03 (ind)'!AV$6:AV$37)-MIN('03 (ind)'!AV$6:AV$37))),ABS(-100+(100*(('03 (ind)'!AV12-MIN('03 (ind)'!AV$6:AV$37))/(MAX('03 (ind)'!AV$6:AV$37)-MIN('03 (ind)'!AV$6:AV$37))))))</f>
        <v>50.779896013864821</v>
      </c>
      <c r="AW13" s="75">
        <f>IF('03 (ind)'!AW$1="si",100*(('03 (ind)'!AW12-MIN('03 (ind)'!AW$6:AW$37))/(MAX('03 (ind)'!AW$6:AW$37)-MIN('03 (ind)'!AW$6:AW$37))),ABS(-100+(100*(('03 (ind)'!AW12-MIN('03 (ind)'!AW$6:AW$37))/(MAX('03 (ind)'!AW$6:AW$37)-MIN('03 (ind)'!AW$6:AW$37))))))</f>
        <v>0</v>
      </c>
      <c r="AX13" s="75">
        <f>IF('03 (ind)'!AX$1="si",100*(('03 (ind)'!AX12-MIN('03 (ind)'!AX$6:AX$37))/(MAX('03 (ind)'!AX$6:AX$37)-MIN('03 (ind)'!AX$6:AX$37))),ABS(-100+(100*(('03 (ind)'!AX12-MIN('03 (ind)'!AX$6:AX$37))/(MAX('03 (ind)'!AX$6:AX$37)-MIN('03 (ind)'!AX$6:AX$37))))))</f>
        <v>16.589890506469175</v>
      </c>
      <c r="AY13" s="75">
        <f>IF('03 (ind)'!AY$1="si",100*(('03 (ind)'!AY12-MIN('03 (ind)'!AY$6:AY$37))/(MAX('03 (ind)'!AY$6:AY$37)-MIN('03 (ind)'!AY$6:AY$37))),ABS(-100+(100*(('03 (ind)'!AY12-MIN('03 (ind)'!AY$6:AY$37))/(MAX('03 (ind)'!AY$6:AY$37)-MIN('03 (ind)'!AY$6:AY$37))))))</f>
        <v>72.978116079923907</v>
      </c>
      <c r="AZ13" s="75">
        <f>IF('03 (ind)'!AZ$1="si",100*(('03 (ind)'!AZ12-MIN('03 (ind)'!AZ$6:AZ$37))/(MAX('03 (ind)'!AZ$6:AZ$37)-MIN('03 (ind)'!AZ$6:AZ$37))),ABS(-100+(100*(('03 (ind)'!AZ12-MIN('03 (ind)'!AZ$6:AZ$37))/(MAX('03 (ind)'!AZ$6:AZ$37)-MIN('03 (ind)'!AZ$6:AZ$37))))))</f>
        <v>53.085999944329963</v>
      </c>
      <c r="BA13" s="75">
        <f>IF('03 (ind)'!BA$1="si",100*(('03 (ind)'!BA12-MIN('03 (ind)'!BA$6:BA$37))/(MAX('03 (ind)'!BA$6:BA$37)-MIN('03 (ind)'!BA$6:BA$37))),ABS(-100+(100*(('03 (ind)'!BA12-MIN('03 (ind)'!BA$6:BA$37))/(MAX('03 (ind)'!BA$6:BA$37)-MIN('03 (ind)'!BA$6:BA$37))))))</f>
        <v>16.018379533126296</v>
      </c>
      <c r="BB13" s="75">
        <f>IF('03 (ind)'!BB$1="si",100*(('03 (ind)'!BB12-MIN('03 (ind)'!BB$6:BB$37))/(MAX('03 (ind)'!BB$6:BB$37)-MIN('03 (ind)'!BB$6:BB$37))),ABS(-100+(100*(('03 (ind)'!BB12-MIN('03 (ind)'!BB$6:BB$37))/(MAX('03 (ind)'!BB$6:BB$37)-MIN('03 (ind)'!BB$6:BB$37))))))</f>
        <v>51.610011781101974</v>
      </c>
      <c r="BC13" s="75">
        <f>IF('03 (ind)'!BC$1="si",100*(('03 (ind)'!BC12-MIN('03 (ind)'!BC$6:BC$37))/(MAX('03 (ind)'!BC$6:BC$37)-MIN('03 (ind)'!BC$6:BC$37))),ABS(-100+(100*(('03 (ind)'!BC12-MIN('03 (ind)'!BC$6:BC$37))/(MAX('03 (ind)'!BC$6:BC$37)-MIN('03 (ind)'!BC$6:BC$37))))))</f>
        <v>29.958665643923844</v>
      </c>
      <c r="BD13" s="75">
        <f>IF('03 (ind)'!BD$1="si",100*(('03 (ind)'!BD12-MIN('03 (ind)'!BD$6:BD$37))/(MAX('03 (ind)'!BD$6:BD$37)-MIN('03 (ind)'!BD$6:BD$37))),ABS(-100+(100*(('03 (ind)'!BD12-MIN('03 (ind)'!BD$6:BD$37))/(MAX('03 (ind)'!BD$6:BD$37)-MIN('03 (ind)'!BD$6:BD$37))))))</f>
        <v>46.452099059366709</v>
      </c>
      <c r="BE13" s="75">
        <f>IF('03 (ind)'!BE$1="si",100*(('03 (ind)'!BE12-MIN('03 (ind)'!BE$6:BE$37))/(MAX('03 (ind)'!BE$6:BE$37)-MIN('03 (ind)'!BE$6:BE$37))),ABS(-100+(100*(('03 (ind)'!BE12-MIN('03 (ind)'!BE$6:BE$37))/(MAX('03 (ind)'!BE$6:BE$37)-MIN('03 (ind)'!BE$6:BE$37))))))</f>
        <v>23.16433566433566</v>
      </c>
      <c r="BF13" s="75">
        <f>IF('03 (ind)'!BF$1="si",100*(('03 (ind)'!BF12-MIN('03 (ind)'!BF$6:BF$37))/(MAX('03 (ind)'!BF$6:BF$37)-MIN('03 (ind)'!BF$6:BF$37))),ABS(-100+(100*(('03 (ind)'!BF12-MIN('03 (ind)'!BF$6:BF$37))/(MAX('03 (ind)'!BF$6:BF$37)-MIN('03 (ind)'!BF$6:BF$37))))))</f>
        <v>39.826088540958565</v>
      </c>
      <c r="BG13" s="75">
        <f>IF('03 (ind)'!BG$1="si",100*(('03 (ind)'!BG12-MIN('03 (ind)'!BG$6:BG$37))/(MAX('03 (ind)'!BG$6:BG$37)-MIN('03 (ind)'!BG$6:BG$37))),ABS(-100+(100*(('03 (ind)'!BG12-MIN('03 (ind)'!BG$6:BG$37))/(MAX('03 (ind)'!BG$6:BG$37)-MIN('03 (ind)'!BG$6:BG$37))))))</f>
        <v>19.500532514932154</v>
      </c>
      <c r="BH13" s="75">
        <f>IF('03 (ind)'!BH$1="si",100*(('03 (ind)'!BH12-MIN('03 (ind)'!BH$6:BH$37))/(MAX('03 (ind)'!BH$6:BH$37)-MIN('03 (ind)'!BH$6:BH$37))),ABS(-100+(100*(('03 (ind)'!BH12-MIN('03 (ind)'!BH$6:BH$37))/(MAX('03 (ind)'!BH$6:BH$37)-MIN('03 (ind)'!BH$6:BH$37))))))</f>
        <v>33.277987241973953</v>
      </c>
      <c r="BI13" s="75">
        <f>IF('03 (ind)'!BI$1="si",100*(('03 (ind)'!BI12-MIN('03 (ind)'!BI$6:BI$37))/(MAX('03 (ind)'!BI$6:BI$37)-MIN('03 (ind)'!BI$6:BI$37))),ABS(-100+(100*(('03 (ind)'!BI12-MIN('03 (ind)'!BI$6:BI$37))/(MAX('03 (ind)'!BI$6:BI$37)-MIN('03 (ind)'!BI$6:BI$37))))))</f>
        <v>99.439593164555873</v>
      </c>
      <c r="BJ13" s="75">
        <f>IF('03 (ind)'!BJ$1="si",100*(('03 (ind)'!BJ12-MIN('03 (ind)'!BJ$6:BJ$37))/(MAX('03 (ind)'!BJ$6:BJ$37)-MIN('03 (ind)'!BJ$6:BJ$37))),ABS(-100+(100*(('03 (ind)'!BJ12-MIN('03 (ind)'!BJ$6:BJ$37))/(MAX('03 (ind)'!BJ$6:BJ$37)-MIN('03 (ind)'!BJ$6:BJ$37))))))</f>
        <v>1.2399073013768225E-3</v>
      </c>
      <c r="BK13" s="75">
        <f>IF('03 (ind)'!BK$1="si",100*(('03 (ind)'!BK12-MIN('03 (ind)'!BK$6:BK$37))/(MAX('03 (ind)'!BK$6:BK$37)-MIN('03 (ind)'!BK$6:BK$37))),ABS(-100+(100*(('03 (ind)'!BK12-MIN('03 (ind)'!BK$6:BK$37))/(MAX('03 (ind)'!BK$6:BK$37)-MIN('03 (ind)'!BK$6:BK$37))))))</f>
        <v>8.5732214878413835</v>
      </c>
      <c r="BL13" s="75">
        <f>IF('03 (ind)'!BL$1="si",100*(('03 (ind)'!BL12-MIN('03 (ind)'!BL$6:BL$37))/(MAX('03 (ind)'!BL$6:BL$37)-MIN('03 (ind)'!BL$6:BL$37))),ABS(-100+(100*(('03 (ind)'!BL12-MIN('03 (ind)'!BL$6:BL$37))/(MAX('03 (ind)'!BL$6:BL$37)-MIN('03 (ind)'!BL$6:BL$37))))))</f>
        <v>14.516129032258066</v>
      </c>
      <c r="BM13" s="75">
        <f>IF('03 (ind)'!BM$1="si",100*(('03 (ind)'!BM12-MIN('03 (ind)'!BM$6:BM$37))/(MAX('03 (ind)'!BM$6:BM$37)-MIN('03 (ind)'!BM$6:BM$37))),ABS(-100+(100*(('03 (ind)'!BM12-MIN('03 (ind)'!BM$6:BM$37))/(MAX('03 (ind)'!BM$6:BM$37)-MIN('03 (ind)'!BM$6:BM$37))))))</f>
        <v>23.138515794074426</v>
      </c>
      <c r="BN13" s="75">
        <f>IF('03 (ind)'!BN$1="si",100*(('03 (ind)'!BN12-MIN('03 (ind)'!BN$6:BN$37))/(MAX('03 (ind)'!BN$6:BN$37)-MIN('03 (ind)'!BN$6:BN$37))),ABS(-100+(100*(('03 (ind)'!BN12-MIN('03 (ind)'!BN$6:BN$37))/(MAX('03 (ind)'!BN$6:BN$37)-MIN('03 (ind)'!BN$6:BN$37))))))</f>
        <v>57.778401427514311</v>
      </c>
      <c r="BO13" s="75">
        <f>IF('03 (ind)'!BO$1="si",100*(('03 (ind)'!BO12-MIN('03 (ind)'!BO$6:BO$37))/(MAX('03 (ind)'!BO$6:BO$37)-MIN('03 (ind)'!BO$6:BO$37))),ABS(-100+(100*(('03 (ind)'!BO12-MIN('03 (ind)'!BO$6:BO$37))/(MAX('03 (ind)'!BO$6:BO$37)-MIN('03 (ind)'!BO$6:BO$37))))))</f>
        <v>38.086396981073143</v>
      </c>
      <c r="BP13" s="75">
        <f>IF('03 (ind)'!BP$1="si",100*(('03 (ind)'!BP12-MIN('03 (ind)'!BP$6:BP$37))/(MAX('03 (ind)'!BP$6:BP$37)-MIN('03 (ind)'!BP$6:BP$37))),ABS(-100+(100*(('03 (ind)'!BP12-MIN('03 (ind)'!BP$6:BP$37))/(MAX('03 (ind)'!BP$6:BP$37)-MIN('03 (ind)'!BP$6:BP$37))))))</f>
        <v>54.834513048806052</v>
      </c>
      <c r="BQ13" s="75">
        <f>IF('03 (ind)'!BQ$1="si",100*(('03 (ind)'!BQ12-MIN('03 (ind)'!BQ$6:BQ$37))/(MAX('03 (ind)'!BQ$6:BQ$37)-MIN('03 (ind)'!BQ$6:BQ$37))),ABS(-100+(100*(('03 (ind)'!BQ12-MIN('03 (ind)'!BQ$6:BQ$37))/(MAX('03 (ind)'!BQ$6:BQ$37)-MIN('03 (ind)'!BQ$6:BQ$37))))))</f>
        <v>15.708079474179385</v>
      </c>
      <c r="BR13" s="75">
        <f>IF('03 (ind)'!BR$1="si",100*(('03 (ind)'!BR12-MIN('03 (ind)'!BR$6:BR$37))/(MAX('03 (ind)'!BR$6:BR$37)-MIN('03 (ind)'!BR$6:BR$37))),ABS(-100+(100*(('03 (ind)'!BR12-MIN('03 (ind)'!BR$6:BR$37))/(MAX('03 (ind)'!BP$6:BP$37)-MIN('03 (ind)'!BR$6:BR$37))))))</f>
        <v>11.146620885469973</v>
      </c>
      <c r="BS13" s="75">
        <f>IF('03 (ind)'!BS$1="si",100*(('03 (ind)'!BS12-MIN('03 (ind)'!BS$6:BS$37))/(MAX('03 (ind)'!BS$6:BS$37)-MIN('03 (ind)'!BS$6:BS$37))),ABS(-100+(100*(('03 (ind)'!BS12-MIN('03 (ind)'!BS$6:BS$37))/(MAX('03 (ind)'!BQ$6:BQ$37)-MIN('03 (ind)'!BS$6:BS$37))))))</f>
        <v>62.038724805394118</v>
      </c>
      <c r="BT13" s="75">
        <f>IF('03 (ind)'!BT$1="si",100*(('03 (ind)'!BT12-MIN('03 (ind)'!BT$6:BT$37))/(MAX('03 (ind)'!BT$6:BT$37)-MIN('03 (ind)'!BT$6:BT$37))),ABS(-100+(100*(('03 (ind)'!BT12-MIN('03 (ind)'!BT$6:BT$37))/(MAX('03 (ind)'!BR$6:BR$37)-MIN('03 (ind)'!BT$6:BT$37))))))</f>
        <v>90.307492499999995</v>
      </c>
      <c r="BU13" s="75">
        <f>IF('03 (ind)'!BU$1="si",100*(('03 (ind)'!BU12-MIN('03 (ind)'!BU$6:BU$37))/(MAX('03 (ind)'!BU$6:BU$37)-MIN('03 (ind)'!BU$6:BU$37))),ABS(-100+(100*(('03 (ind)'!BU12-MIN('03 (ind)'!BU$6:BU$37))/(MAX('03 (ind)'!BU$6:BU$37)-MIN('03 (ind)'!BU$6:BU$37))))))</f>
        <v>60.8780870246962</v>
      </c>
      <c r="BV13" s="75">
        <f>IF('03 (ind)'!BV$1="si",100*(('03 (ind)'!BV12-MIN('03 (ind)'!BV$6:BV$37))/(MAX('03 (ind)'!BV$6:BV$37)-MIN('03 (ind)'!BV$6:BV$37))),ABS(-100+(100*(('03 (ind)'!BV12-MIN('03 (ind)'!BV$6:BV$37))/(MAX('03 (ind)'!BV$6:BV$37)-MIN('03 (ind)'!BV$6:BV$37))))))</f>
        <v>0</v>
      </c>
      <c r="BW13" s="75">
        <f>IF('03 (ind)'!BW$1="si",100*(('03 (ind)'!BW12-MIN('03 (ind)'!BW$6:BW$37))/(MAX('03 (ind)'!BW$6:BW$37)-MIN('03 (ind)'!BW$6:BW$37))),ABS(-100+(100*(('03 (ind)'!BW12-MIN('03 (ind)'!BW$6:BW$37))/(MAX('03 (ind)'!BW$6:BW$37)-MIN('03 (ind)'!BW$6:BW$37))))))</f>
        <v>65.625410158813494</v>
      </c>
      <c r="BX13" s="75">
        <f>IF('03 (ind)'!BX$1="si",100*(('03 (ind)'!BX12-MIN('03 (ind)'!BX$6:BX$37))/(MAX('03 (ind)'!BX$6:BX$37)-MIN('03 (ind)'!BX$6:BX$37))),ABS(-100+(100*(('03 (ind)'!BX12-MIN('03 (ind)'!BX$6:BX$37))/(MAX('03 (ind)'!BX$6:BX$37)-MIN('03 (ind)'!BX$6:BX$37))))))</f>
        <v>17.202641568545275</v>
      </c>
      <c r="BY13" s="75">
        <f>IF('03 (ind)'!BY$1="si",100*(('03 (ind)'!BY12-MIN('03 (ind)'!BY$6:BY$37))/(MAX('03 (ind)'!BY$6:BY$37)-MIN('03 (ind)'!BY$6:BY$37))),ABS(-100+(100*(('03 (ind)'!BY12-MIN('03 (ind)'!BY$6:BY$37))/(MAX('03 (ind)'!BY$6:BY$37)-MIN('03 (ind)'!BY$6:BY$37))))))</f>
        <v>0</v>
      </c>
      <c r="BZ13" s="75">
        <f>IF('03 (ind)'!BZ$1="si",100*(('03 (ind)'!BZ12-MIN('03 (ind)'!BZ$6:BZ$37))/(MAX('03 (ind)'!BZ$6:BZ$37)-MIN('03 (ind)'!BZ$6:BZ$37))),ABS(-100+(100*(('03 (ind)'!BZ12-MIN('03 (ind)'!BZ$6:BZ$37))/(MAX('03 (ind)'!BZ$6:BZ$37)-MIN('03 (ind)'!BZ$6:BZ$37))))))</f>
        <v>76.248142907243576</v>
      </c>
      <c r="CA13" s="75">
        <f>IF('03 (ind)'!CA$1="si",100*(('03 (ind)'!CA12-MIN('03 (ind)'!CA$6:CA$37))/(MAX('03 (ind)'!CA$6:CA$37)-MIN('03 (ind)'!CA$6:CA$37))),ABS(-100+(100*(('03 (ind)'!CA12-MIN('03 (ind)'!CA$6:CA$37))/(MAX('03 (ind)'!CA$6:CA$37)-MIN('03 (ind)'!CA$6:CA$37))))))</f>
        <v>64.664977037661757</v>
      </c>
      <c r="CB13" s="75">
        <f>IF('03 (ind)'!CB$1="si",100*(('03 (ind)'!CB12-MIN('03 (ind)'!CB$6:CB$37))/(MAX('03 (ind)'!CB$6:CB$37)-MIN('03 (ind)'!CB$6:CB$37))),ABS(-100+(100*(('03 (ind)'!CB12-MIN('03 (ind)'!CB$6:CB$37))/(MAX('03 (ind)'!CB$6:CB$37)-MIN('03 (ind)'!CB$6:CB$37))))))</f>
        <v>86.624203821656039</v>
      </c>
      <c r="CC13" s="75">
        <f>IF('03 (ind)'!CC$1="si",100*(('03 (ind)'!CC12-MIN('03 (ind)'!CC$6:CC$37))/(MAX('03 (ind)'!CC$6:CC$37)-MIN('03 (ind)'!CC$6:CC$37))),ABS(-100+(100*(('03 (ind)'!CC12-MIN('03 (ind)'!CC$6:CC$37))/(MAX('03 (ind)'!CC$6:CC$37)-MIN('03 (ind)'!CC$6:CC$37))))))</f>
        <v>75.99724889064359</v>
      </c>
      <c r="CD13" s="75">
        <f>IF('03 (ind)'!CD$1="si",100*(('03 (ind)'!CD12-MIN('03 (ind)'!CD$6:CD$37))/(MAX('03 (ind)'!CD$6:CD$37)-MIN('03 (ind)'!CD$6:CD$37))),ABS(-100+(100*(('03 (ind)'!CD12-MIN('03 (ind)'!CD$6:CD$37))/(MAX('03 (ind)'!CD$6:CD$37)-MIN('03 (ind)'!CD$6:CD$37))))))</f>
        <v>6.5588068045138197</v>
      </c>
      <c r="CE13" s="75">
        <f>IF('03 (ind)'!CE$1="si",100*(('03 (ind)'!CE12-MIN('03 (ind)'!CE$6:CE$37))/(MAX('03 (ind)'!CE$6:CE$37)-MIN('03 (ind)'!CE$6:CE$37))),ABS(-100+(100*(('03 (ind)'!CE12-MIN('03 (ind)'!CE$6:CE$37))/(MAX('03 (ind)'!CE$6:CE$37)-MIN('03 (ind)'!CE$6:CE$37))))))</f>
        <v>6.4564202807434201</v>
      </c>
      <c r="CF13" s="75">
        <f>IF('03 (ind)'!CF$1="si",100*(('03 (ind)'!CF12-MIN('03 (ind)'!CF$6:CF$37))/(MAX('03 (ind)'!CF$6:CF$37)-MIN('03 (ind)'!CF$6:CF$37))),ABS(-100+(100*(('03 (ind)'!CF12-MIN('03 (ind)'!CF$6:CF$37))/(MAX('03 (ind)'!CF$6:CF$37)-MIN('03 (ind)'!CF$6:CF$37))))))</f>
        <v>30.31705479740755</v>
      </c>
      <c r="CG13" s="75">
        <f>IF('03 (ind)'!CG$1="si",100*(('03 (ind)'!CG12-MIN('03 (ind)'!CG$6:CG$37))/(MAX('03 (ind)'!CG$6:CG$37)-MIN('03 (ind)'!CG$6:CG$37))),ABS(-100+(100*(('03 (ind)'!CG12-MIN('03 (ind)'!CG$6:CG$37))/(MAX('03 (ind)'!CG$6:CG$37)-MIN('03 (ind)'!CG$6:CG$37))))))</f>
        <v>9.0654442292179525</v>
      </c>
      <c r="CH13" s="75">
        <f>IF('03 (ind)'!CH$1="si",100*(('03 (ind)'!CH12-MIN('03 (ind)'!CH$6:CH$37))/(MAX('03 (ind)'!CH$6:CH$37)-MIN('03 (ind)'!CH$6:CH$37))),ABS(-100+(100*(('03 (ind)'!CH12-MIN('03 (ind)'!CH$6:CH$37))/(MAX('03 (ind)'!CH$6:CH$37)-MIN('03 (ind)'!CH$6:CH$37))))))</f>
        <v>14.603174706927472</v>
      </c>
      <c r="CI13" s="75">
        <f>IF('03 (ind)'!CI$1="si",100*(('03 (ind)'!CI12-MIN('03 (ind)'!CI$6:CI$37))/(MAX('03 (ind)'!CI$6:CI$37)-MIN('03 (ind)'!CI$6:CI$37))),ABS(-100+(100*(('03 (ind)'!CI12-MIN('03 (ind)'!CI$6:CI$37))/(MAX('03 (ind)'!CI$6:CI$37)-MIN('03 (ind)'!CI$6:CI$37))))))</f>
        <v>26.519642786493069</v>
      </c>
      <c r="CJ13" s="75">
        <f>IF('03 (ind)'!CJ$1="si",100*(('03 (ind)'!CJ12-MIN('03 (ind)'!CJ$6:CJ$37))/(MAX('03 (ind)'!CJ$6:CJ$37)-MIN('03 (ind)'!CJ$6:CJ$37))),ABS(-100+(100*(('03 (ind)'!CJ12-MIN('03 (ind)'!CJ$6:CJ$37))/(MAX('03 (ind)'!CJ$6:CJ$37)-MIN('03 (ind)'!CJ$6:CJ$37))))))</f>
        <v>17.545554578731416</v>
      </c>
      <c r="CK13" s="75">
        <f>IF('03 (ind)'!CK$1="si",100*(('03 (ind)'!CK12-MIN('03 (ind)'!CK$6:CK$37))/(MAX('03 (ind)'!CK$6:CK$37)-MIN('03 (ind)'!CK$6:CK$37))),ABS(-100+(100*(('03 (ind)'!CK12-MIN('03 (ind)'!CK$6:CK$37))/(MAX('03 (ind)'!CK$6:CK$37)-MIN('03 (ind)'!CK$6:CK$37))))))</f>
        <v>69.626618524158516</v>
      </c>
      <c r="CL13" s="75">
        <f>IF('03 (ind)'!CL$1="si",100*(('03 (ind)'!CL12-MIN('03 (ind)'!CL$6:CL$37))/(MAX('03 (ind)'!CL$6:CL$37)-MIN('03 (ind)'!CL$6:CL$37))),ABS(-100+(100*(('03 (ind)'!CL12-MIN('03 (ind)'!CL$6:CL$37))/(MAX('03 (ind)'!CL$6:CL$37)-MIN('03 (ind)'!CL$6:CL$37))))))</f>
        <v>11.170187121135207</v>
      </c>
      <c r="CM13" s="75">
        <f>IF('03 (ind)'!CM$1="si",100*(('03 (ind)'!CM12-MIN('03 (ind)'!CM$6:CM$37))/(MAX('03 (ind)'!CM$6:CM$37)-MIN('03 (ind)'!CM$6:CM$37))),ABS(-100+(100*(('03 (ind)'!CM12-MIN('03 (ind)'!CM$6:CM$37))/(MAX('03 (ind)'!CM$6:CM$37)-MIN('03 (ind)'!CM$6:CM$37))))))</f>
        <v>10.787086573848507</v>
      </c>
    </row>
    <row r="14" spans="1:91">
      <c r="A14" s="18" t="s">
        <v>213</v>
      </c>
      <c r="B14" s="87">
        <f>IF('03 (ind)'!B$1="si",100*(('03 (ind)'!B13-MIN('03 (ind)'!B$6:B$37))/(MAX('03 (ind)'!B$6:B$37)-MIN('03 (ind)'!B$6:B$37))),ABS(-100+(100*(('03 (ind)'!B13-MIN('03 (ind)'!B$6:B$37))/(MAX('03 (ind)'!B$6:B$37)-MIN('03 (ind)'!B$6:B$37))))))</f>
        <v>0.16581440264622493</v>
      </c>
      <c r="C14" s="87">
        <f>IF('03 (ind)'!C$1="si",100*(('03 (ind)'!C13-MIN('03 (ind)'!C$6:C$37))/(MAX('03 (ind)'!C$6:C$37)-MIN('03 (ind)'!C$6:C$37))),ABS(-100+(100*(('03 (ind)'!C13-MIN('03 (ind)'!C$6:C$37))/(MAX('03 (ind)'!C$6:C$37)-MIN('03 (ind)'!C$6:C$37))))))</f>
        <v>59.754121062032617</v>
      </c>
      <c r="D14" s="87">
        <f>IF('03 (ind)'!D$1="si",100*(('03 (ind)'!D13-MIN('03 (ind)'!D$6:D$37))/(MAX('03 (ind)'!D$6:D$37)-MIN('03 (ind)'!D$6:D$37))),ABS(-100+(100*(('03 (ind)'!D13-MIN('03 (ind)'!D$6:D$37))/(MAX('03 (ind)'!D$6:D$37)-MIN('03 (ind)'!D$6:D$37))))))</f>
        <v>82.232310893031524</v>
      </c>
      <c r="E14" s="87">
        <f>IF('03 (ind)'!E$1="si",100*(('03 (ind)'!E13-MIN('03 (ind)'!E$6:E$37))/(MAX('03 (ind)'!E$6:E$37)-MIN('03 (ind)'!E$6:E$37))),ABS(-100+(100*(('03 (ind)'!E13-MIN('03 (ind)'!E$6:E$37))/(MAX('03 (ind)'!E$6:E$37)-MIN('03 (ind)'!E$6:E$37))))))</f>
        <v>100</v>
      </c>
      <c r="F14" s="87">
        <f>IF('03 (ind)'!F$1="si",100*(('03 (ind)'!F13-MIN('03 (ind)'!F$6:F$37))/(MAX('03 (ind)'!F$6:F$37)-MIN('03 (ind)'!F$6:F$37))),ABS(-100+(100*(('03 (ind)'!F13-MIN('03 (ind)'!F$6:F$37))/(MAX('03 (ind)'!F$6:F$37)-MIN('03 (ind)'!F$6:F$37))))))</f>
        <v>63.793103448275843</v>
      </c>
      <c r="G14" s="87">
        <f>IF('03 (ind)'!G$1="si",100*(('03 (ind)'!G13-MIN('03 (ind)'!G$6:G$37))/(MAX('03 (ind)'!G$6:G$37)-MIN('03 (ind)'!G$6:G$37))),ABS(-100+(100*(('03 (ind)'!G13-MIN('03 (ind)'!G$6:G$37))/(MAX('03 (ind)'!G$6:G$37)-MIN('03 (ind)'!G$6:G$37))))))</f>
        <v>79.487179487179475</v>
      </c>
      <c r="H14" s="87">
        <f>IF('03 (ind)'!H$1="si",100*(('03 (ind)'!H13-MIN('03 (ind)'!H$6:H$37))/(MAX('03 (ind)'!H$6:H$37)-MIN('03 (ind)'!H$6:H$37))),ABS(-100+(100*(('03 (ind)'!H13-MIN('03 (ind)'!H$6:H$37))/(MAX('03 (ind)'!H$6:H$37)-MIN('03 (ind)'!H$6:H$37))))))</f>
        <v>78.343949044585969</v>
      </c>
      <c r="I14" s="87">
        <f>IF('03 (ind)'!I$1="si",100*(('03 (ind)'!I13-MIN('03 (ind)'!I$6:I$37))/(MAX('03 (ind)'!I$6:I$37)-MIN('03 (ind)'!I$6:I$37))),ABS(-100+(100*(('03 (ind)'!I13-MIN('03 (ind)'!I$6:I$37))/(MAX('03 (ind)'!I$6:I$37)-MIN('03 (ind)'!I$6:I$37))))))</f>
        <v>92.48366013071896</v>
      </c>
      <c r="J14" s="87">
        <f>IF('03 (ind)'!J$1="si",100*(('03 (ind)'!J13-MIN('03 (ind)'!J$6:J$37))/(MAX('03 (ind)'!J$6:J$37)-MIN('03 (ind)'!J$6:J$37))),ABS(-100+(100*(('03 (ind)'!J13-MIN('03 (ind)'!J$6:J$37))/(MAX('03 (ind)'!J$6:J$37)-MIN('03 (ind)'!J$6:J$37))))))</f>
        <v>8.2278481012658293</v>
      </c>
      <c r="K14" s="87">
        <f>IF('03 (ind)'!K$1="si",100*(('03 (ind)'!K13-MIN('03 (ind)'!K$6:K$37))/(MAX('03 (ind)'!K$6:K$37)-MIN('03 (ind)'!K$6:K$37))),ABS(-100+(100*(('03 (ind)'!K13-MIN('03 (ind)'!K$6:K$37))/(MAX('03 (ind)'!K$6:K$37)-MIN('03 (ind)'!K$6:K$37))))))</f>
        <v>36.530554926801024</v>
      </c>
      <c r="L14" s="87">
        <f>IF('03 (ind)'!L$1="si",100*(('03 (ind)'!L13-MIN('03 (ind)'!L$6:L$37))/(MAX('03 (ind)'!L$6:L$37)-MIN('03 (ind)'!L$6:L$37))),ABS(-100+(100*(('03 (ind)'!L13-MIN('03 (ind)'!L$6:L$37))/(MAX('03 (ind)'!L$6:L$37)-MIN('03 (ind)'!L$6:L$37))))))</f>
        <v>72.171229143528862</v>
      </c>
      <c r="M14" s="87">
        <f>IF('03 (ind)'!M$1="si",100*(('03 (ind)'!M13-MIN('03 (ind)'!M$6:M$37))/(MAX('03 (ind)'!M$6:M$37)-MIN('03 (ind)'!M$6:M$37))),ABS(-100+(100*(('03 (ind)'!M13-MIN('03 (ind)'!M$6:M$37))/(MAX('03 (ind)'!M$6:M$37)-MIN('03 (ind)'!M$6:M$37))))))</f>
        <v>10.400405044950043</v>
      </c>
      <c r="N14" s="87">
        <f>IF('03 (ind)'!N$1="si",100*(('03 (ind)'!N13-MIN('03 (ind)'!N$6:N$37))/(MAX('03 (ind)'!N$6:N$37)-MIN('03 (ind)'!N$6:N$37))),ABS(-100+(100*(('03 (ind)'!N13-MIN('03 (ind)'!N$6:N$37))/(MAX('03 (ind)'!N$6:N$37)-MIN('03 (ind)'!N$6:N$37))))))</f>
        <v>61.763716724126027</v>
      </c>
      <c r="O14" s="87">
        <f>IF('03 (ind)'!O$1="si",100*(('03 (ind)'!O13-MIN('03 (ind)'!O$6:O$37))/(MAX('03 (ind)'!O$6:O$37)-MIN('03 (ind)'!O$6:O$37))),ABS(-100+(100*(('03 (ind)'!O13-MIN('03 (ind)'!O$6:O$37))/(MAX('03 (ind)'!O$6:O$37)-MIN('03 (ind)'!O$6:O$37))))))</f>
        <v>97.872340425531917</v>
      </c>
      <c r="P14" s="87">
        <f>IF('03 (ind)'!P$1="si",100*(('03 (ind)'!P13-MIN('03 (ind)'!P$6:P$37))/(MAX('03 (ind)'!P$6:P$37)-MIN('03 (ind)'!P$6:P$37))),ABS(-100+(100*(('03 (ind)'!P13-MIN('03 (ind)'!P$6:P$37))/(MAX('03 (ind)'!P$6:P$37)-MIN('03 (ind)'!P$6:P$37))))))</f>
        <v>68.061072830778173</v>
      </c>
      <c r="Q14" s="87">
        <f>IF('03 (ind)'!Q$1="si",100*(('03 (ind)'!Q13-MIN('03 (ind)'!Q$6:Q$37))/(MAX('03 (ind)'!Q$6:Q$37)-MIN('03 (ind)'!Q$6:Q$37))),ABS(-100+(100*(('03 (ind)'!Q13-MIN('03 (ind)'!Q$6:Q$37))/(MAX('03 (ind)'!Q$6:Q$37)-MIN('03 (ind)'!Q$6:Q$37))))))</f>
        <v>1.5505734338958326</v>
      </c>
      <c r="R14" s="87">
        <f>IF('03 (ind)'!R$1="si",100*(('03 (ind)'!R13-MIN('03 (ind)'!R$6:R$37))/(MAX('03 (ind)'!R$6:R$37)-MIN('03 (ind)'!R$6:R$37))),ABS(-100+(100*(('03 (ind)'!R13-MIN('03 (ind)'!R$6:R$37))/(MAX('03 (ind)'!R$6:R$37)-MIN('03 (ind)'!R$6:R$37))))))</f>
        <v>0.61562271975187399</v>
      </c>
      <c r="S14" s="75">
        <f>ABS(ABS(('03 (ind)'!S13-((MAX('03 (ind)'!S$6:S$37)+MIN('03 (ind)'!S$6:S$37))/2))/(((MAX('03 (ind)'!S$6:S$37)+MIN('03 (ind)'!S$6:S$37))/2)-MAX('03 (ind)'!S$6:S$37))*100)-100)</f>
        <v>46.816322232238704</v>
      </c>
      <c r="T14" s="75">
        <f>IF('03 (ind)'!T$1="si",100*(('03 (ind)'!T13-MIN('03 (ind)'!T$6:T$37))/(MAX('03 (ind)'!T$6:T$37)-MIN('03 (ind)'!T$6:T$37))),ABS(-100+(100*(('03 (ind)'!T13-MIN('03 (ind)'!T$6:T$37))/(MAX('03 (ind)'!T$6:T$37)-MIN('03 (ind)'!T$6:T$37))))))</f>
        <v>4.4879247186821383</v>
      </c>
      <c r="U14" s="75">
        <f>IF('03 (ind)'!U$1="si",100*(('03 (ind)'!U13-MIN('03 (ind)'!U$6:U$37))/(MAX('03 (ind)'!U$6:U$37)-MIN('03 (ind)'!U$6:U$37))),ABS(-100+(100*(('03 (ind)'!U13-MIN('03 (ind)'!U$6:U$37))/(MAX('03 (ind)'!U$6:U$37)-MIN('03 (ind)'!U$6:U$37))))))</f>
        <v>50</v>
      </c>
      <c r="V14" s="75">
        <f>IF('03 (ind)'!V$1="si",100*(('03 (ind)'!V13-MIN('03 (ind)'!V$6:V$37))/(MAX('03 (ind)'!V$6:V$37)-MIN('03 (ind)'!V$6:V$37))),ABS(-100+(100*(('03 (ind)'!V13-MIN('03 (ind)'!V$6:V$37))/(MAX('03 (ind)'!V$6:V$37)-MIN('03 (ind)'!V$6:V$37))))))</f>
        <v>91.160220994475139</v>
      </c>
      <c r="W14" s="75">
        <f>IF('03 (ind)'!W$1="si",100*(('03 (ind)'!W13-MIN('03 (ind)'!W$6:W$37))/(MAX('03 (ind)'!W$6:W$37)-MIN('03 (ind)'!W$6:W$37))),ABS(-100+(100*(('03 (ind)'!W13-MIN('03 (ind)'!W$6:W$37))/(MAX('03 (ind)'!W$6:W$37)-MIN('03 (ind)'!W$6:W$37))))))</f>
        <v>50.029779630732577</v>
      </c>
      <c r="X14" s="75">
        <f>IF('03 (ind)'!X$1="si",100*(('03 (ind)'!X13-MIN('03 (ind)'!X$6:X$37))/(MAX('03 (ind)'!X$6:X$37)-MIN('03 (ind)'!X$6:X$37))),ABS(-100+(100*(('03 (ind)'!X13-MIN('03 (ind)'!X$6:X$37))/(MAX('03 (ind)'!X$6:X$37)-MIN('03 (ind)'!X$6:X$37))))))</f>
        <v>94.835880754215708</v>
      </c>
      <c r="Y14" s="75">
        <f>IF('03 (ind)'!Y$1="si",100*(('03 (ind)'!Y13-MIN('03 (ind)'!Y$6:Y$37))/(MAX('03 (ind)'!Y$6:Y$37)-MIN('03 (ind)'!Y$6:Y$37))),ABS(-100+(100*(('03 (ind)'!Y13-MIN('03 (ind)'!Y$6:Y$37))/(MAX('03 (ind)'!Y$6:Y$37)-MIN('03 (ind)'!Y$6:Y$37))))))</f>
        <v>82.555502147985692</v>
      </c>
      <c r="Z14" s="75">
        <f>IF('03 (ind)'!Z$1="si",100*(('03 (ind)'!Z13-MIN('03 (ind)'!Z$6:Z$37))/(MAX('03 (ind)'!Z$6:Z$37)-MIN('03 (ind)'!Z$6:Z$37))),ABS(-100+(100*(('03 (ind)'!Z13-MIN('03 (ind)'!Z$6:Z$37))/(MAX('03 (ind)'!Z$6:Z$37)-MIN('03 (ind)'!Z$6:Z$37))))))</f>
        <v>22.807163566180833</v>
      </c>
      <c r="AA14" s="75">
        <f>IF('03 (ind)'!AA$1="si",100*(('03 (ind)'!AA13-MIN('03 (ind)'!AA$6:AA$37))/(MAX('03 (ind)'!AA$6:AA$37)-MIN('03 (ind)'!AA$6:AA$37))),ABS(-100+(100*(('03 (ind)'!AA13-MIN('03 (ind)'!AA$6:AA$37))/(MAX('03 (ind)'!AA$6:AA$37)-MIN('03 (ind)'!AA$6:AA$37))))))</f>
        <v>76.34790990329131</v>
      </c>
      <c r="AB14" s="75">
        <f>IF('03 (ind)'!AB$1="si",100*(('03 (ind)'!AB13-MIN('03 (ind)'!AB$6:AB$37))/(MAX('03 (ind)'!AB$6:AB$37)-MIN('03 (ind)'!AB$6:AB$37))),ABS(-100+(100*(('03 (ind)'!AB13-MIN('03 (ind)'!AB$6:AB$37))/(MAX('03 (ind)'!AB$6:AB$37)-MIN('03 (ind)'!AB$6:AB$37))))))</f>
        <v>61.254405889182081</v>
      </c>
      <c r="AC14" s="75">
        <f>IF('03 (ind)'!AC$1="si",100*(('03 (ind)'!AC13-MIN('03 (ind)'!AC$6:AC$37))/(MAX('03 (ind)'!AC$6:AC$37)-MIN('03 (ind)'!AC$6:AC$37))),ABS(-100+(100*(('03 (ind)'!AC13-MIN('03 (ind)'!AC$6:AC$37))/(MAX('03 (ind)'!AC$6:AC$37)-MIN('03 (ind)'!AC$6:AC$37))))))</f>
        <v>75.122143536634027</v>
      </c>
      <c r="AD14" s="75">
        <f>IF('03 (ind)'!AD$1="si",100*(('03 (ind)'!AD13-MIN('03 (ind)'!AD$6:AD$37))/(MAX('03 (ind)'!AD$6:AD$37)-MIN('03 (ind)'!AD$6:AD$37))),ABS(-100+(100*(('03 (ind)'!AD13-MIN('03 (ind)'!AD$6:AD$37))/(MAX('03 (ind)'!AD$6:AD$37)-MIN('03 (ind)'!AD$6:AD$37))))))</f>
        <v>60.98332392580388</v>
      </c>
      <c r="AE14" s="75">
        <f>IF('03 (ind)'!AE$1="si",100*(('03 (ind)'!AE13-MIN('03 (ind)'!AE$6:AE$37))/(MAX('03 (ind)'!AE$6:AE$37)-MIN('03 (ind)'!AE$6:AE$37))),ABS(-100+(100*(('03 (ind)'!AE13-MIN('03 (ind)'!AE$6:AE$37))/(MAX('03 (ind)'!AE$6:AE$37)-MIN('03 (ind)'!AE$6:AE$37))))))</f>
        <v>65.421624391832864</v>
      </c>
      <c r="AF14" s="75">
        <f>IF('03 (ind)'!AF$1="si",100*(('03 (ind)'!AF13-MIN('03 (ind)'!AF$6:AF$37))/(MAX('03 (ind)'!AF$6:AF$37)-MIN('03 (ind)'!AF$6:AF$37))),ABS(-100+(100*(('03 (ind)'!AF13-MIN('03 (ind)'!AF$6:AF$37))/(MAX('03 (ind)'!AF$6:AF$37)-MIN('03 (ind)'!AF$6:AF$37))))))</f>
        <v>80.555555555555557</v>
      </c>
      <c r="AG14" s="75">
        <f>IF('03 (ind)'!AG$1="si",100*(('03 (ind)'!AG13-MIN('03 (ind)'!AG$6:AG$37))/(MAX('03 (ind)'!AG$6:AG$37)-MIN('03 (ind)'!AG$6:AG$37))),ABS(-100+(100*(('03 (ind)'!AG13-MIN('03 (ind)'!AG$6:AG$37))/(MAX('03 (ind)'!AG$6:AG$37)-MIN('03 (ind)'!AG$6:AG$37))))))</f>
        <v>12.666666666666609</v>
      </c>
      <c r="AH14" s="75">
        <f>IF('03 (ind)'!AH$1="si",100*(('03 (ind)'!AH13-MIN('03 (ind)'!AH$6:AH$37))/(MAX('03 (ind)'!AH$6:AH$37)-MIN('03 (ind)'!AH$6:AH$37))),ABS(-100+(100*(('03 (ind)'!AH13-MIN('03 (ind)'!AH$6:AH$37))/(MAX('03 (ind)'!AH$6:AH$37)-MIN('03 (ind)'!AH$6:AH$37))))))</f>
        <v>46.280991735537199</v>
      </c>
      <c r="AI14" s="75">
        <f>IF('03 (ind)'!AI$1="si",100*(('03 (ind)'!AI13-MIN('03 (ind)'!AI$6:AI$37))/(MAX('03 (ind)'!AI$6:AI$37)-MIN('03 (ind)'!AI$6:AI$37))),ABS(-100+(100*(('03 (ind)'!AI13-MIN('03 (ind)'!AI$6:AI$37))/(MAX('03 (ind)'!AI$6:AI$37)-MIN('03 (ind)'!AI$6:AI$37))))))</f>
        <v>1.0796536150199691</v>
      </c>
      <c r="AJ14" s="75">
        <f>IF('03 (ind)'!AJ$1="si",100*(('03 (ind)'!AJ13-MIN('03 (ind)'!AJ$6:AJ$37))/(MAX('03 (ind)'!AJ$6:AJ$37)-MIN('03 (ind)'!AJ$6:AJ$37))),ABS(-100+(100*(('03 (ind)'!AJ13-MIN('03 (ind)'!AJ$6:AJ$37))/(MAX('03 (ind)'!AJ$6:AJ$37)-MIN('03 (ind)'!AJ$6:AJ$37))))))</f>
        <v>72.531645569620238</v>
      </c>
      <c r="AK14" s="75">
        <f>IF('03 (ind)'!AK$1="si",100*(('03 (ind)'!AK13-MIN('03 (ind)'!AK$6:AK$37))/(MAX('03 (ind)'!AK$6:AK$37)-MIN('03 (ind)'!AK$6:AK$37))),ABS(-100+(100*(('03 (ind)'!AK13-MIN('03 (ind)'!AK$6:AK$37))/(MAX('03 (ind)'!AK$6:AK$37)-MIN('03 (ind)'!AK$6:AK$37))))))</f>
        <v>9.0495794410339947</v>
      </c>
      <c r="AL14" s="75">
        <f>IF('03 (ind)'!AL$1="si",100*(('03 (ind)'!AL13-MIN('03 (ind)'!AL$6:AL$37))/(MAX('03 (ind)'!AL$6:AL$37)-MIN('03 (ind)'!AL$6:AL$37))),ABS(-100+(100*(('03 (ind)'!AL13-MIN('03 (ind)'!AL$6:AL$37))/(MAX('03 (ind)'!AL$6:AL$37)-MIN('03 (ind)'!AL$6:AL$37))))))</f>
        <v>73.8530194486803</v>
      </c>
      <c r="AM14" s="75">
        <f>IF('03 (ind)'!AM$1="si",100*(('03 (ind)'!AM13-MIN('03 (ind)'!AM$6:AM$37))/(MAX('03 (ind)'!AM$6:AM$37)-MIN('03 (ind)'!AM$6:AM$37))),ABS(-100+(100*(('03 (ind)'!AM13-MIN('03 (ind)'!AM$6:AM$37))/(MAX('03 (ind)'!AM$6:AM$37)-MIN('03 (ind)'!AM$6:AM$37))))))</f>
        <v>73.803107040770698</v>
      </c>
      <c r="AN14" s="75">
        <f>IF('03 (ind)'!AN$1="si",100*(('03 (ind)'!AN13-MIN('03 (ind)'!AN$6:AN$37))/(MAX('03 (ind)'!AN$6:AN$37)-MIN('03 (ind)'!AN$6:AN$37))),ABS(-100+(100*(('03 (ind)'!AN13-MIN('03 (ind)'!AN$6:AN$37))/(MAX('03 (ind)'!AN$6:AN$37)-MIN('03 (ind)'!AN$6:AN$37))))))</f>
        <v>69.314918676626604</v>
      </c>
      <c r="AO14" s="75">
        <f>IF('03 (ind)'!AO$1="si",100*(('03 (ind)'!AO13-MIN('03 (ind)'!AO$6:AO$37))/(MAX('03 (ind)'!AO$6:AO$37)-MIN('03 (ind)'!AO$6:AO$37))),ABS(-100+(100*(('03 (ind)'!AO13-MIN('03 (ind)'!AO$6:AO$37))/(MAX('03 (ind)'!AO$6:AO$37)-MIN('03 (ind)'!AO$6:AO$37))))))</f>
        <v>45.753279698750084</v>
      </c>
      <c r="AP14" s="75">
        <f>IF('03 (ind)'!AP$1="si",100*(('03 (ind)'!AP13-MIN('03 (ind)'!AP$6:AP$37))/(MAX('03 (ind)'!AP$6:AP$37)-MIN('03 (ind)'!AP$6:AP$37))),ABS(-100+(100*(('03 (ind)'!AP13-MIN('03 (ind)'!AP$6:AP$37))/(MAX('03 (ind)'!AP$6:AP$37)-MIN('03 (ind)'!AP$6:AP$37))))))</f>
        <v>81.734559789750335</v>
      </c>
      <c r="AQ14" s="75">
        <f>IF('03 (ind)'!AQ$1="si",100*(('03 (ind)'!AQ13-MIN('03 (ind)'!AQ$6:AQ$37))/(MAX('03 (ind)'!AQ$6:AQ$37)-MIN('03 (ind)'!AQ$6:AQ$37))),ABS(-100+(100*(('03 (ind)'!AQ13-MIN('03 (ind)'!AQ$6:AQ$37))/(MAX('03 (ind)'!AQ$6:AQ$37)-MIN('03 (ind)'!AQ$6:AQ$37))))))</f>
        <v>7.884130549183527</v>
      </c>
      <c r="AR14" s="75">
        <f>IF('03 (ind)'!AR$1="si",100*(('03 (ind)'!AR13-MIN('03 (ind)'!AR$6:AR$37))/(MAX('03 (ind)'!AR$6:AR$37)-MIN('03 (ind)'!AR$6:AR$37))),ABS(-100+(100*(('03 (ind)'!AR13-MIN('03 (ind)'!AR$6:AR$37))/(MAX('03 (ind)'!AR$6:AR$37)-MIN('03 (ind)'!AR$6:AR$37))))))</f>
        <v>90.00847248037401</v>
      </c>
      <c r="AS14" s="75">
        <f>IF('03 (ind)'!AS$1="si",100*(('03 (ind)'!AS13-MIN('03 (ind)'!AS$6:AS$37))/(MAX('03 (ind)'!AS$6:AS$37)-MIN('03 (ind)'!AS$6:AS$37))),ABS(-100+(100*(('03 (ind)'!AS13-MIN('03 (ind)'!AS$6:AS$37))/(MAX('03 (ind)'!AS$6:AS$37)-MIN('03 (ind)'!AS$6:AS$37))))))</f>
        <v>51.54951636758571</v>
      </c>
      <c r="AT14" s="75">
        <f>IF('03 (ind)'!AT$1="si",100*(('03 (ind)'!AT13-MIN('03 (ind)'!AT$6:AT$37))/(MAX('03 (ind)'!AT$6:AT$37)-MIN('03 (ind)'!AT$6:AT$37))),ABS(-100+(100*(('03 (ind)'!AT13-MIN('03 (ind)'!AT$6:AT$37))/(MAX('03 (ind)'!AT$6:AT$37)-MIN('03 (ind)'!AT$6:AT$37))))))</f>
        <v>0</v>
      </c>
      <c r="AU14" s="75">
        <f>IF('03 (ind)'!AU$1="si",100*(('03 (ind)'!AU13-MIN('03 (ind)'!AU$6:AU$37))/(MAX('03 (ind)'!AU$6:AU$37)-MIN('03 (ind)'!AU$6:AU$37))),ABS(-100+(100*(('03 (ind)'!AU13-MIN('03 (ind)'!AU$6:AU$37))/(MAX('03 (ind)'!AU$6:AU$37)-MIN('03 (ind)'!AU$6:AU$37))))))</f>
        <v>56.574923547400623</v>
      </c>
      <c r="AV14" s="75">
        <f>IF('03 (ind)'!AV$1="si",100*(('03 (ind)'!AV13-MIN('03 (ind)'!AV$6:AV$37))/(MAX('03 (ind)'!AV$6:AV$37)-MIN('03 (ind)'!AV$6:AV$37))),ABS(-100+(100*(('03 (ind)'!AV13-MIN('03 (ind)'!AV$6:AV$37))/(MAX('03 (ind)'!AV$6:AV$37)-MIN('03 (ind)'!AV$6:AV$37))))))</f>
        <v>64.12478336221838</v>
      </c>
      <c r="AW14" s="75">
        <f>IF('03 (ind)'!AW$1="si",100*(('03 (ind)'!AW13-MIN('03 (ind)'!AW$6:AW$37))/(MAX('03 (ind)'!AW$6:AW$37)-MIN('03 (ind)'!AW$6:AW$37))),ABS(-100+(100*(('03 (ind)'!AW13-MIN('03 (ind)'!AW$6:AW$37))/(MAX('03 (ind)'!AW$6:AW$37)-MIN('03 (ind)'!AW$6:AW$37))))))</f>
        <v>73.09486780715396</v>
      </c>
      <c r="AX14" s="75">
        <f>IF('03 (ind)'!AX$1="si",100*(('03 (ind)'!AX13-MIN('03 (ind)'!AX$6:AX$37))/(MAX('03 (ind)'!AX$6:AX$37)-MIN('03 (ind)'!AX$6:AX$37))),ABS(-100+(100*(('03 (ind)'!AX13-MIN('03 (ind)'!AX$6:AX$37))/(MAX('03 (ind)'!AX$6:AX$37)-MIN('03 (ind)'!AX$6:AX$37))))))</f>
        <v>27.766785146948546</v>
      </c>
      <c r="AY14" s="75">
        <f>IF('03 (ind)'!AY$1="si",100*(('03 (ind)'!AY13-MIN('03 (ind)'!AY$6:AY$37))/(MAX('03 (ind)'!AY$6:AY$37)-MIN('03 (ind)'!AY$6:AY$37))),ABS(-100+(100*(('03 (ind)'!AY13-MIN('03 (ind)'!AY$6:AY$37))/(MAX('03 (ind)'!AY$6:AY$37)-MIN('03 (ind)'!AY$6:AY$37))))))</f>
        <v>56.232159847764073</v>
      </c>
      <c r="AZ14" s="75">
        <f>IF('03 (ind)'!AZ$1="si",100*(('03 (ind)'!AZ13-MIN('03 (ind)'!AZ$6:AZ$37))/(MAX('03 (ind)'!AZ$6:AZ$37)-MIN('03 (ind)'!AZ$6:AZ$37))),ABS(-100+(100*(('03 (ind)'!AZ13-MIN('03 (ind)'!AZ$6:AZ$37))/(MAX('03 (ind)'!AZ$6:AZ$37)-MIN('03 (ind)'!AZ$6:AZ$37))))))</f>
        <v>92.062226905540172</v>
      </c>
      <c r="BA14" s="75">
        <f>IF('03 (ind)'!BA$1="si",100*(('03 (ind)'!BA13-MIN('03 (ind)'!BA$6:BA$37))/(MAX('03 (ind)'!BA$6:BA$37)-MIN('03 (ind)'!BA$6:BA$37))),ABS(-100+(100*(('03 (ind)'!BA13-MIN('03 (ind)'!BA$6:BA$37))/(MAX('03 (ind)'!BA$6:BA$37)-MIN('03 (ind)'!BA$6:BA$37))))))</f>
        <v>15.194244223631593</v>
      </c>
      <c r="BB14" s="75">
        <f>IF('03 (ind)'!BB$1="si",100*(('03 (ind)'!BB13-MIN('03 (ind)'!BB$6:BB$37))/(MAX('03 (ind)'!BB$6:BB$37)-MIN('03 (ind)'!BB$6:BB$37))),ABS(-100+(100*(('03 (ind)'!BB13-MIN('03 (ind)'!BB$6:BB$37))/(MAX('03 (ind)'!BB$6:BB$37)-MIN('03 (ind)'!BB$6:BB$37))))))</f>
        <v>25.807491506552303</v>
      </c>
      <c r="BC14" s="75">
        <f>IF('03 (ind)'!BC$1="si",100*(('03 (ind)'!BC13-MIN('03 (ind)'!BC$6:BC$37))/(MAX('03 (ind)'!BC$6:BC$37)-MIN('03 (ind)'!BC$6:BC$37))),ABS(-100+(100*(('03 (ind)'!BC13-MIN('03 (ind)'!BC$6:BC$37))/(MAX('03 (ind)'!BC$6:BC$37)-MIN('03 (ind)'!BC$6:BC$37))))))</f>
        <v>32.036027116722948</v>
      </c>
      <c r="BD14" s="75">
        <f>IF('03 (ind)'!BD$1="si",100*(('03 (ind)'!BD13-MIN('03 (ind)'!BD$6:BD$37))/(MAX('03 (ind)'!BD$6:BD$37)-MIN('03 (ind)'!BD$6:BD$37))),ABS(-100+(100*(('03 (ind)'!BD13-MIN('03 (ind)'!BD$6:BD$37))/(MAX('03 (ind)'!BD$6:BD$37)-MIN('03 (ind)'!BD$6:BD$37))))))</f>
        <v>72.903851808896562</v>
      </c>
      <c r="BE14" s="75">
        <f>IF('03 (ind)'!BE$1="si",100*(('03 (ind)'!BE13-MIN('03 (ind)'!BE$6:BE$37))/(MAX('03 (ind)'!BE$6:BE$37)-MIN('03 (ind)'!BE$6:BE$37))),ABS(-100+(100*(('03 (ind)'!BE13-MIN('03 (ind)'!BE$6:BE$37))/(MAX('03 (ind)'!BE$6:BE$37)-MIN('03 (ind)'!BE$6:BE$37))))))</f>
        <v>25.87412587412587</v>
      </c>
      <c r="BF14" s="75">
        <f>IF('03 (ind)'!BF$1="si",100*(('03 (ind)'!BF13-MIN('03 (ind)'!BF$6:BF$37))/(MAX('03 (ind)'!BF$6:BF$37)-MIN('03 (ind)'!BF$6:BF$37))),ABS(-100+(100*(('03 (ind)'!BF13-MIN('03 (ind)'!BF$6:BF$37))/(MAX('03 (ind)'!BF$6:BF$37)-MIN('03 (ind)'!BF$6:BF$37))))))</f>
        <v>28.678282319081365</v>
      </c>
      <c r="BG14" s="75">
        <f>IF('03 (ind)'!BG$1="si",100*(('03 (ind)'!BG13-MIN('03 (ind)'!BG$6:BG$37))/(MAX('03 (ind)'!BG$6:BG$37)-MIN('03 (ind)'!BG$6:BG$37))),ABS(-100+(100*(('03 (ind)'!BG13-MIN('03 (ind)'!BG$6:BG$37))/(MAX('03 (ind)'!BG$6:BG$37)-MIN('03 (ind)'!BG$6:BG$37))))))</f>
        <v>29.408350803277745</v>
      </c>
      <c r="BH14" s="75">
        <f>IF('03 (ind)'!BH$1="si",100*(('03 (ind)'!BH13-MIN('03 (ind)'!BH$6:BH$37))/(MAX('03 (ind)'!BH$6:BH$37)-MIN('03 (ind)'!BH$6:BH$37))),ABS(-100+(100*(('03 (ind)'!BH13-MIN('03 (ind)'!BH$6:BH$37))/(MAX('03 (ind)'!BH$6:BH$37)-MIN('03 (ind)'!BH$6:BH$37))))))</f>
        <v>36.53579581147148</v>
      </c>
      <c r="BI14" s="75">
        <f>IF('03 (ind)'!BI$1="si",100*(('03 (ind)'!BI13-MIN('03 (ind)'!BI$6:BI$37))/(MAX('03 (ind)'!BI$6:BI$37)-MIN('03 (ind)'!BI$6:BI$37))),ABS(-100+(100*(('03 (ind)'!BI13-MIN('03 (ind)'!BI$6:BI$37))/(MAX('03 (ind)'!BI$6:BI$37)-MIN('03 (ind)'!BI$6:BI$37))))))</f>
        <v>98.15673490057732</v>
      </c>
      <c r="BJ14" s="75">
        <f>IF('03 (ind)'!BJ$1="si",100*(('03 (ind)'!BJ13-MIN('03 (ind)'!BJ$6:BJ$37))/(MAX('03 (ind)'!BJ$6:BJ$37)-MIN('03 (ind)'!BJ$6:BJ$37))),ABS(-100+(100*(('03 (ind)'!BJ13-MIN('03 (ind)'!BJ$6:BJ$37))/(MAX('03 (ind)'!BJ$6:BJ$37)-MIN('03 (ind)'!BJ$6:BJ$37))))))</f>
        <v>18.613308075986961</v>
      </c>
      <c r="BK14" s="75">
        <f>IF('03 (ind)'!BK$1="si",100*(('03 (ind)'!BK13-MIN('03 (ind)'!BK$6:BK$37))/(MAX('03 (ind)'!BK$6:BK$37)-MIN('03 (ind)'!BK$6:BK$37))),ABS(-100+(100*(('03 (ind)'!BK13-MIN('03 (ind)'!BK$6:BK$37))/(MAX('03 (ind)'!BK$6:BK$37)-MIN('03 (ind)'!BK$6:BK$37))))))</f>
        <v>16.552747929999057</v>
      </c>
      <c r="BL14" s="75">
        <f>IF('03 (ind)'!BL$1="si",100*(('03 (ind)'!BL13-MIN('03 (ind)'!BL$6:BL$37))/(MAX('03 (ind)'!BL$6:BL$37)-MIN('03 (ind)'!BL$6:BL$37))),ABS(-100+(100*(('03 (ind)'!BL13-MIN('03 (ind)'!BL$6:BL$37))/(MAX('03 (ind)'!BL$6:BL$37)-MIN('03 (ind)'!BL$6:BL$37))))))</f>
        <v>10.483870967741936</v>
      </c>
      <c r="BM14" s="75">
        <f>IF('03 (ind)'!BM$1="si",100*(('03 (ind)'!BM13-MIN('03 (ind)'!BM$6:BM$37))/(MAX('03 (ind)'!BM$6:BM$37)-MIN('03 (ind)'!BM$6:BM$37))),ABS(-100+(100*(('03 (ind)'!BM13-MIN('03 (ind)'!BM$6:BM$37))/(MAX('03 (ind)'!BM$6:BM$37)-MIN('03 (ind)'!BM$6:BM$37))))))</f>
        <v>12.25829181122149</v>
      </c>
      <c r="BN14" s="75">
        <f>IF('03 (ind)'!BN$1="si",100*(('03 (ind)'!BN13-MIN('03 (ind)'!BN$6:BN$37))/(MAX('03 (ind)'!BN$6:BN$37)-MIN('03 (ind)'!BN$6:BN$37))),ABS(-100+(100*(('03 (ind)'!BN13-MIN('03 (ind)'!BN$6:BN$37))/(MAX('03 (ind)'!BN$6:BN$37)-MIN('03 (ind)'!BN$6:BN$37))))))</f>
        <v>63.611653135521806</v>
      </c>
      <c r="BO14" s="75">
        <f>IF('03 (ind)'!BO$1="si",100*(('03 (ind)'!BO13-MIN('03 (ind)'!BO$6:BO$37))/(MAX('03 (ind)'!BO$6:BO$37)-MIN('03 (ind)'!BO$6:BO$37))),ABS(-100+(100*(('03 (ind)'!BO13-MIN('03 (ind)'!BO$6:BO$37))/(MAX('03 (ind)'!BO$6:BO$37)-MIN('03 (ind)'!BO$6:BO$37))))))</f>
        <v>92.922861262077376</v>
      </c>
      <c r="BP14" s="75">
        <f>IF('03 (ind)'!BP$1="si",100*(('03 (ind)'!BP13-MIN('03 (ind)'!BP$6:BP$37))/(MAX('03 (ind)'!BP$6:BP$37)-MIN('03 (ind)'!BP$6:BP$37))),ABS(-100+(100*(('03 (ind)'!BP13-MIN('03 (ind)'!BP$6:BP$37))/(MAX('03 (ind)'!BP$6:BP$37)-MIN('03 (ind)'!BP$6:BP$37))))))</f>
        <v>40.212175739780278</v>
      </c>
      <c r="BQ14" s="75">
        <f>IF('03 (ind)'!BQ$1="si",100*(('03 (ind)'!BQ13-MIN('03 (ind)'!BQ$6:BQ$37))/(MAX('03 (ind)'!BQ$6:BQ$37)-MIN('03 (ind)'!BQ$6:BQ$37))),ABS(-100+(100*(('03 (ind)'!BQ13-MIN('03 (ind)'!BQ$6:BQ$37))/(MAX('03 (ind)'!BQ$6:BQ$37)-MIN('03 (ind)'!BQ$6:BQ$37))))))</f>
        <v>15.108508869482876</v>
      </c>
      <c r="BR14" s="75">
        <f>IF('03 (ind)'!BR$1="si",100*(('03 (ind)'!BR13-MIN('03 (ind)'!BR$6:BR$37))/(MAX('03 (ind)'!BR$6:BR$37)-MIN('03 (ind)'!BR$6:BR$37))),ABS(-100+(100*(('03 (ind)'!BR13-MIN('03 (ind)'!BR$6:BR$37))/(MAX('03 (ind)'!BP$6:BP$37)-MIN('03 (ind)'!BR$6:BR$37))))))</f>
        <v>100</v>
      </c>
      <c r="BS14" s="75">
        <f>IF('03 (ind)'!BS$1="si",100*(('03 (ind)'!BS13-MIN('03 (ind)'!BS$6:BS$37))/(MAX('03 (ind)'!BS$6:BS$37)-MIN('03 (ind)'!BS$6:BS$37))),ABS(-100+(100*(('03 (ind)'!BS13-MIN('03 (ind)'!BS$6:BS$37))/(MAX('03 (ind)'!BQ$6:BQ$37)-MIN('03 (ind)'!BS$6:BS$37))))))</f>
        <v>15.596740813169649</v>
      </c>
      <c r="BT14" s="75">
        <f>IF('03 (ind)'!BT$1="si",100*(('03 (ind)'!BT13-MIN('03 (ind)'!BT$6:BT$37))/(MAX('03 (ind)'!BT$6:BT$37)-MIN('03 (ind)'!BT$6:BT$37))),ABS(-100+(100*(('03 (ind)'!BT13-MIN('03 (ind)'!BT$6:BT$37))/(MAX('03 (ind)'!BR$6:BR$37)-MIN('03 (ind)'!BT$6:BT$37))))))</f>
        <v>88.612358749999999</v>
      </c>
      <c r="BU14" s="75">
        <f>IF('03 (ind)'!BU$1="si",100*(('03 (ind)'!BU13-MIN('03 (ind)'!BU$6:BU$37))/(MAX('03 (ind)'!BU$6:BU$37)-MIN('03 (ind)'!BU$6:BU$37))),ABS(-100+(100*(('03 (ind)'!BU13-MIN('03 (ind)'!BU$6:BU$37))/(MAX('03 (ind)'!BU$6:BU$37)-MIN('03 (ind)'!BU$6:BU$37))))))</f>
        <v>66.248529988239909</v>
      </c>
      <c r="BV14" s="75">
        <f>IF('03 (ind)'!BV$1="si",100*(('03 (ind)'!BV13-MIN('03 (ind)'!BV$6:BV$37))/(MAX('03 (ind)'!BV$6:BV$37)-MIN('03 (ind)'!BV$6:BV$37))),ABS(-100+(100*(('03 (ind)'!BV13-MIN('03 (ind)'!BV$6:BV$37))/(MAX('03 (ind)'!BV$6:BV$37)-MIN('03 (ind)'!BV$6:BV$37))))))</f>
        <v>36.362284354550873</v>
      </c>
      <c r="BW14" s="75">
        <f>IF('03 (ind)'!BW$1="si",100*(('03 (ind)'!BW13-MIN('03 (ind)'!BW$6:BW$37))/(MAX('03 (ind)'!BW$6:BW$37)-MIN('03 (ind)'!BW$6:BW$37))),ABS(-100+(100*(('03 (ind)'!BW13-MIN('03 (ind)'!BW$6:BW$37))/(MAX('03 (ind)'!BW$6:BW$37)-MIN('03 (ind)'!BW$6:BW$37))))))</f>
        <v>71.872949205932528</v>
      </c>
      <c r="BX14" s="75">
        <f>IF('03 (ind)'!BX$1="si",100*(('03 (ind)'!BX13-MIN('03 (ind)'!BX$6:BX$37))/(MAX('03 (ind)'!BX$6:BX$37)-MIN('03 (ind)'!BX$6:BX$37))),ABS(-100+(100*(('03 (ind)'!BX13-MIN('03 (ind)'!BX$6:BX$37))/(MAX('03 (ind)'!BX$6:BX$37)-MIN('03 (ind)'!BX$6:BX$37))))))</f>
        <v>13.727751069880767</v>
      </c>
      <c r="BY14" s="75">
        <f>IF('03 (ind)'!BY$1="si",100*(('03 (ind)'!BY13-MIN('03 (ind)'!BY$6:BY$37))/(MAX('03 (ind)'!BY$6:BY$37)-MIN('03 (ind)'!BY$6:BY$37))),ABS(-100+(100*(('03 (ind)'!BY13-MIN('03 (ind)'!BY$6:BY$37))/(MAX('03 (ind)'!BY$6:BY$37)-MIN('03 (ind)'!BY$6:BY$37))))))</f>
        <v>4.737687914245063</v>
      </c>
      <c r="BZ14" s="75">
        <f>IF('03 (ind)'!BZ$1="si",100*(('03 (ind)'!BZ13-MIN('03 (ind)'!BZ$6:BZ$37))/(MAX('03 (ind)'!BZ$6:BZ$37)-MIN('03 (ind)'!BZ$6:BZ$37))),ABS(-100+(100*(('03 (ind)'!BZ13-MIN('03 (ind)'!BZ$6:BZ$37))/(MAX('03 (ind)'!BZ$6:BZ$37)-MIN('03 (ind)'!BZ$6:BZ$37))))))</f>
        <v>8.9976495994416439</v>
      </c>
      <c r="CA14" s="75">
        <f>IF('03 (ind)'!CA$1="si",100*(('03 (ind)'!CA13-MIN('03 (ind)'!CA$6:CA$37))/(MAX('03 (ind)'!CA$6:CA$37)-MIN('03 (ind)'!CA$6:CA$37))),ABS(-100+(100*(('03 (ind)'!CA13-MIN('03 (ind)'!CA$6:CA$37))/(MAX('03 (ind)'!CA$6:CA$37)-MIN('03 (ind)'!CA$6:CA$37))))))</f>
        <v>0</v>
      </c>
      <c r="CB14" s="75">
        <f>IF('03 (ind)'!CB$1="si",100*(('03 (ind)'!CB13-MIN('03 (ind)'!CB$6:CB$37))/(MAX('03 (ind)'!CB$6:CB$37)-MIN('03 (ind)'!CB$6:CB$37))),ABS(-100+(100*(('03 (ind)'!CB13-MIN('03 (ind)'!CB$6:CB$37))/(MAX('03 (ind)'!CB$6:CB$37)-MIN('03 (ind)'!CB$6:CB$37))))))</f>
        <v>90.445859872611464</v>
      </c>
      <c r="CC14" s="75">
        <f>IF('03 (ind)'!CC$1="si",100*(('03 (ind)'!CC13-MIN('03 (ind)'!CC$6:CC$37))/(MAX('03 (ind)'!CC$6:CC$37)-MIN('03 (ind)'!CC$6:CC$37))),ABS(-100+(100*(('03 (ind)'!CC13-MIN('03 (ind)'!CC$6:CC$37))/(MAX('03 (ind)'!CC$6:CC$37)-MIN('03 (ind)'!CC$6:CC$37))))))</f>
        <v>68.867938038632872</v>
      </c>
      <c r="CD14" s="75">
        <f>IF('03 (ind)'!CD$1="si",100*(('03 (ind)'!CD13-MIN('03 (ind)'!CD$6:CD$37))/(MAX('03 (ind)'!CD$6:CD$37)-MIN('03 (ind)'!CD$6:CD$37))),ABS(-100+(100*(('03 (ind)'!CD13-MIN('03 (ind)'!CD$6:CD$37))/(MAX('03 (ind)'!CD$6:CD$37)-MIN('03 (ind)'!CD$6:CD$37))))))</f>
        <v>1.8515877064681792</v>
      </c>
      <c r="CE14" s="75">
        <f>IF('03 (ind)'!CE$1="si",100*(('03 (ind)'!CE13-MIN('03 (ind)'!CE$6:CE$37))/(MAX('03 (ind)'!CE$6:CE$37)-MIN('03 (ind)'!CE$6:CE$37))),ABS(-100+(100*(('03 (ind)'!CE13-MIN('03 (ind)'!CE$6:CE$37))/(MAX('03 (ind)'!CE$6:CE$37)-MIN('03 (ind)'!CE$6:CE$37))))))</f>
        <v>20.570198147632233</v>
      </c>
      <c r="CF14" s="75">
        <f>IF('03 (ind)'!CF$1="si",100*(('03 (ind)'!CF13-MIN('03 (ind)'!CF$6:CF$37))/(MAX('03 (ind)'!CF$6:CF$37)-MIN('03 (ind)'!CF$6:CF$37))),ABS(-100+(100*(('03 (ind)'!CF13-MIN('03 (ind)'!CF$6:CF$37))/(MAX('03 (ind)'!CF$6:CF$37)-MIN('03 (ind)'!CF$6:CF$37))))))</f>
        <v>0.95068417104579883</v>
      </c>
      <c r="CG14" s="75">
        <f>IF('03 (ind)'!CG$1="si",100*(('03 (ind)'!CG13-MIN('03 (ind)'!CG$6:CG$37))/(MAX('03 (ind)'!CG$6:CG$37)-MIN('03 (ind)'!CG$6:CG$37))),ABS(-100+(100*(('03 (ind)'!CG13-MIN('03 (ind)'!CG$6:CG$37))/(MAX('03 (ind)'!CG$6:CG$37)-MIN('03 (ind)'!CG$6:CG$37))))))</f>
        <v>10.007700606080446</v>
      </c>
      <c r="CH14" s="75">
        <f>IF('03 (ind)'!CH$1="si",100*(('03 (ind)'!CH13-MIN('03 (ind)'!CH$6:CH$37))/(MAX('03 (ind)'!CH$6:CH$37)-MIN('03 (ind)'!CH$6:CH$37))),ABS(-100+(100*(('03 (ind)'!CH13-MIN('03 (ind)'!CH$6:CH$37))/(MAX('03 (ind)'!CH$6:CH$37)-MIN('03 (ind)'!CH$6:CH$37))))))</f>
        <v>11.20437063837964</v>
      </c>
      <c r="CI14" s="75">
        <f>IF('03 (ind)'!CI$1="si",100*(('03 (ind)'!CI13-MIN('03 (ind)'!CI$6:CI$37))/(MAX('03 (ind)'!CI$6:CI$37)-MIN('03 (ind)'!CI$6:CI$37))),ABS(-100+(100*(('03 (ind)'!CI13-MIN('03 (ind)'!CI$6:CI$37))/(MAX('03 (ind)'!CI$6:CI$37)-MIN('03 (ind)'!CI$6:CI$37))))))</f>
        <v>2.8302394247764315</v>
      </c>
      <c r="CJ14" s="75">
        <f>IF('03 (ind)'!CJ$1="si",100*(('03 (ind)'!CJ13-MIN('03 (ind)'!CJ$6:CJ$37))/(MAX('03 (ind)'!CJ$6:CJ$37)-MIN('03 (ind)'!CJ$6:CJ$37))),ABS(-100+(100*(('03 (ind)'!CJ13-MIN('03 (ind)'!CJ$6:CJ$37))/(MAX('03 (ind)'!CJ$6:CJ$37)-MIN('03 (ind)'!CJ$6:CJ$37))))))</f>
        <v>56.64445445269827</v>
      </c>
      <c r="CK14" s="75">
        <f>IF('03 (ind)'!CK$1="si",100*(('03 (ind)'!CK13-MIN('03 (ind)'!CK$6:CK$37))/(MAX('03 (ind)'!CK$6:CK$37)-MIN('03 (ind)'!CK$6:CK$37))),ABS(-100+(100*(('03 (ind)'!CK13-MIN('03 (ind)'!CK$6:CK$37))/(MAX('03 (ind)'!CK$6:CK$37)-MIN('03 (ind)'!CK$6:CK$37))))))</f>
        <v>17.364692245736119</v>
      </c>
      <c r="CL14" s="75">
        <f>IF('03 (ind)'!CL$1="si",100*(('03 (ind)'!CL13-MIN('03 (ind)'!CL$6:CL$37))/(MAX('03 (ind)'!CL$6:CL$37)-MIN('03 (ind)'!CL$6:CL$37))),ABS(-100+(100*(('03 (ind)'!CL13-MIN('03 (ind)'!CL$6:CL$37))/(MAX('03 (ind)'!CL$6:CL$37)-MIN('03 (ind)'!CL$6:CL$37))))))</f>
        <v>1.2185196906059803</v>
      </c>
      <c r="CM14" s="75">
        <f>IF('03 (ind)'!CM$1="si",100*(('03 (ind)'!CM13-MIN('03 (ind)'!CM$6:CM$37))/(MAX('03 (ind)'!CM$6:CM$37)-MIN('03 (ind)'!CM$6:CM$37))),ABS(-100+(100*(('03 (ind)'!CM13-MIN('03 (ind)'!CM$6:CM$37))/(MAX('03 (ind)'!CM$6:CM$37)-MIN('03 (ind)'!CM$6:CM$37))))))</f>
        <v>16.91230110251362</v>
      </c>
    </row>
    <row r="15" spans="1:91">
      <c r="A15" s="18" t="s">
        <v>214</v>
      </c>
      <c r="B15" s="87">
        <f>IF('03 (ind)'!B$1="si",100*(('03 (ind)'!B14-MIN('03 (ind)'!B$6:B$37))/(MAX('03 (ind)'!B$6:B$37)-MIN('03 (ind)'!B$6:B$37))),ABS(-100+(100*(('03 (ind)'!B14-MIN('03 (ind)'!B$6:B$37))/(MAX('03 (ind)'!B$6:B$37)-MIN('03 (ind)'!B$6:B$37))))))</f>
        <v>100</v>
      </c>
      <c r="C15" s="87">
        <f>IF('03 (ind)'!C$1="si",100*(('03 (ind)'!C14-MIN('03 (ind)'!C$6:C$37))/(MAX('03 (ind)'!C$6:C$37)-MIN('03 (ind)'!C$6:C$37))),ABS(-100+(100*(('03 (ind)'!C14-MIN('03 (ind)'!C$6:C$37))/(MAX('03 (ind)'!C$6:C$37)-MIN('03 (ind)'!C$6:C$37))))))</f>
        <v>100</v>
      </c>
      <c r="D15" s="87">
        <f>IF('03 (ind)'!D$1="si",100*(('03 (ind)'!D14-MIN('03 (ind)'!D$6:D$37))/(MAX('03 (ind)'!D$6:D$37)-MIN('03 (ind)'!D$6:D$37))),ABS(-100+(100*(('03 (ind)'!D14-MIN('03 (ind)'!D$6:D$37))/(MAX('03 (ind)'!D$6:D$37)-MIN('03 (ind)'!D$6:D$37))))))</f>
        <v>43.997497396823924</v>
      </c>
      <c r="E15" s="87">
        <f>IF('03 (ind)'!E$1="si",100*(('03 (ind)'!E14-MIN('03 (ind)'!E$6:E$37))/(MAX('03 (ind)'!E$6:E$37)-MIN('03 (ind)'!E$6:E$37))),ABS(-100+(100*(('03 (ind)'!E14-MIN('03 (ind)'!E$6:E$37))/(MAX('03 (ind)'!E$6:E$37)-MIN('03 (ind)'!E$6:E$37))))))</f>
        <v>0</v>
      </c>
      <c r="F15" s="87">
        <f>IF('03 (ind)'!F$1="si",100*(('03 (ind)'!F14-MIN('03 (ind)'!F$6:F$37))/(MAX('03 (ind)'!F$6:F$37)-MIN('03 (ind)'!F$6:F$37))),ABS(-100+(100*(('03 (ind)'!F14-MIN('03 (ind)'!F$6:F$37))/(MAX('03 (ind)'!F$6:F$37)-MIN('03 (ind)'!F$6:F$37))))))</f>
        <v>52.873563218390792</v>
      </c>
      <c r="G15" s="87">
        <f>IF('03 (ind)'!G$1="si",100*(('03 (ind)'!G14-MIN('03 (ind)'!G$6:G$37))/(MAX('03 (ind)'!G$6:G$37)-MIN('03 (ind)'!G$6:G$37))),ABS(-100+(100*(('03 (ind)'!G14-MIN('03 (ind)'!G$6:G$37))/(MAX('03 (ind)'!G$6:G$37)-MIN('03 (ind)'!G$6:G$37))))))</f>
        <v>47.008547008547005</v>
      </c>
      <c r="H15" s="87">
        <f>IF('03 (ind)'!H$1="si",100*(('03 (ind)'!H14-MIN('03 (ind)'!H$6:H$37))/(MAX('03 (ind)'!H$6:H$37)-MIN('03 (ind)'!H$6:H$37))),ABS(-100+(100*(('03 (ind)'!H14-MIN('03 (ind)'!H$6:H$37))/(MAX('03 (ind)'!H$6:H$37)-MIN('03 (ind)'!H$6:H$37))))))</f>
        <v>80.254777070063696</v>
      </c>
      <c r="I15" s="87">
        <f>IF('03 (ind)'!I$1="si",100*(('03 (ind)'!I14-MIN('03 (ind)'!I$6:I$37))/(MAX('03 (ind)'!I$6:I$37)-MIN('03 (ind)'!I$6:I$37))),ABS(-100+(100*(('03 (ind)'!I14-MIN('03 (ind)'!I$6:I$37))/(MAX('03 (ind)'!I$6:I$37)-MIN('03 (ind)'!I$6:I$37))))))</f>
        <v>94.444444444444443</v>
      </c>
      <c r="J15" s="87">
        <f>IF('03 (ind)'!J$1="si",100*(('03 (ind)'!J14-MIN('03 (ind)'!J$6:J$37))/(MAX('03 (ind)'!J$6:J$37)-MIN('03 (ind)'!J$6:J$37))),ABS(-100+(100*(('03 (ind)'!J14-MIN('03 (ind)'!J$6:J$37))/(MAX('03 (ind)'!J$6:J$37)-MIN('03 (ind)'!J$6:J$37))))))</f>
        <v>85.759493670886073</v>
      </c>
      <c r="K15" s="87">
        <f>IF('03 (ind)'!K$1="si",100*(('03 (ind)'!K14-MIN('03 (ind)'!K$6:K$37))/(MAX('03 (ind)'!K$6:K$37)-MIN('03 (ind)'!K$6:K$37))),ABS(-100+(100*(('03 (ind)'!K14-MIN('03 (ind)'!K$6:K$37))/(MAX('03 (ind)'!K$6:K$37)-MIN('03 (ind)'!K$6:K$37))))))</f>
        <v>16.326768114184816</v>
      </c>
      <c r="L15" s="87">
        <f>IF('03 (ind)'!L$1="si",100*(('03 (ind)'!L14-MIN('03 (ind)'!L$6:L$37))/(MAX('03 (ind)'!L$6:L$37)-MIN('03 (ind)'!L$6:L$37))),ABS(-100+(100*(('03 (ind)'!L14-MIN('03 (ind)'!L$6:L$37))/(MAX('03 (ind)'!L$6:L$37)-MIN('03 (ind)'!L$6:L$37))))))</f>
        <v>45.703538410397449</v>
      </c>
      <c r="M15" s="87">
        <f>IF('03 (ind)'!M$1="si",100*(('03 (ind)'!M14-MIN('03 (ind)'!M$6:M$37))/(MAX('03 (ind)'!M$6:M$37)-MIN('03 (ind)'!M$6:M$37))),ABS(-100+(100*(('03 (ind)'!M14-MIN('03 (ind)'!M$6:M$37))/(MAX('03 (ind)'!M$6:M$37)-MIN('03 (ind)'!M$6:M$37))))))</f>
        <v>100</v>
      </c>
      <c r="N15" s="87">
        <f>IF('03 (ind)'!N$1="si",100*(('03 (ind)'!N14-MIN('03 (ind)'!N$6:N$37))/(MAX('03 (ind)'!N$6:N$37)-MIN('03 (ind)'!N$6:N$37))),ABS(-100+(100*(('03 (ind)'!N14-MIN('03 (ind)'!N$6:N$37))/(MAX('03 (ind)'!N$6:N$37)-MIN('03 (ind)'!N$6:N$37))))))</f>
        <v>47.021930436118161</v>
      </c>
      <c r="O15" s="87">
        <f>IF('03 (ind)'!O$1="si",100*(('03 (ind)'!O14-MIN('03 (ind)'!O$6:O$37))/(MAX('03 (ind)'!O$6:O$37)-MIN('03 (ind)'!O$6:O$37))),ABS(-100+(100*(('03 (ind)'!O14-MIN('03 (ind)'!O$6:O$37))/(MAX('03 (ind)'!O$6:O$37)-MIN('03 (ind)'!O$6:O$37))))))</f>
        <v>92.553191489361708</v>
      </c>
      <c r="P15" s="87">
        <f>IF('03 (ind)'!P$1="si",100*(('03 (ind)'!P14-MIN('03 (ind)'!P$6:P$37))/(MAX('03 (ind)'!P$6:P$37)-MIN('03 (ind)'!P$6:P$37))),ABS(-100+(100*(('03 (ind)'!P14-MIN('03 (ind)'!P$6:P$37))/(MAX('03 (ind)'!P$6:P$37)-MIN('03 (ind)'!P$6:P$37))))))</f>
        <v>0.70622301638185025</v>
      </c>
      <c r="Q15" s="87">
        <f>IF('03 (ind)'!Q$1="si",100*(('03 (ind)'!Q14-MIN('03 (ind)'!Q$6:Q$37))/(MAX('03 (ind)'!Q$6:Q$37)-MIN('03 (ind)'!Q$6:Q$37))),ABS(-100+(100*(('03 (ind)'!Q14-MIN('03 (ind)'!Q$6:Q$37))/(MAX('03 (ind)'!Q$6:Q$37)-MIN('03 (ind)'!Q$6:Q$37))))))</f>
        <v>7.2210971458754933</v>
      </c>
      <c r="R15" s="87">
        <f>IF('03 (ind)'!R$1="si",100*(('03 (ind)'!R14-MIN('03 (ind)'!R$6:R$37))/(MAX('03 (ind)'!R$6:R$37)-MIN('03 (ind)'!R$6:R$37))),ABS(-100+(100*(('03 (ind)'!R14-MIN('03 (ind)'!R$6:R$37))/(MAX('03 (ind)'!R$6:R$37)-MIN('03 (ind)'!R$6:R$37))))))</f>
        <v>100</v>
      </c>
      <c r="S15" s="75">
        <f>ABS(ABS(('03 (ind)'!S14-((MAX('03 (ind)'!S$6:S$37)+MIN('03 (ind)'!S$6:S$37))/2))/(((MAX('03 (ind)'!S$6:S$37)+MIN('03 (ind)'!S$6:S$37))/2)-MAX('03 (ind)'!S$6:S$37))*100)-100)</f>
        <v>42.30670724160224</v>
      </c>
      <c r="T15" s="75">
        <f>IF('03 (ind)'!T$1="si",100*(('03 (ind)'!T14-MIN('03 (ind)'!T$6:T$37))/(MAX('03 (ind)'!T$6:T$37)-MIN('03 (ind)'!T$6:T$37))),ABS(-100+(100*(('03 (ind)'!T14-MIN('03 (ind)'!T$6:T$37))/(MAX('03 (ind)'!T$6:T$37)-MIN('03 (ind)'!T$6:T$37))))))</f>
        <v>41.068020794489904</v>
      </c>
      <c r="U15" s="75">
        <f>IF('03 (ind)'!U$1="si",100*(('03 (ind)'!U14-MIN('03 (ind)'!U$6:U$37))/(MAX('03 (ind)'!U$6:U$37)-MIN('03 (ind)'!U$6:U$37))),ABS(-100+(100*(('03 (ind)'!U14-MIN('03 (ind)'!U$6:U$37))/(MAX('03 (ind)'!U$6:U$37)-MIN('03 (ind)'!U$6:U$37))))))</f>
        <v>60</v>
      </c>
      <c r="V15" s="75">
        <f>IF('03 (ind)'!V$1="si",100*(('03 (ind)'!V14-MIN('03 (ind)'!V$6:V$37))/(MAX('03 (ind)'!V$6:V$37)-MIN('03 (ind)'!V$6:V$37))),ABS(-100+(100*(('03 (ind)'!V14-MIN('03 (ind)'!V$6:V$37))/(MAX('03 (ind)'!V$6:V$37)-MIN('03 (ind)'!V$6:V$37))))))</f>
        <v>97.237569060773481</v>
      </c>
      <c r="W15" s="75">
        <f>IF('03 (ind)'!W$1="si",100*(('03 (ind)'!W14-MIN('03 (ind)'!W$6:W$37))/(MAX('03 (ind)'!W$6:W$37)-MIN('03 (ind)'!W$6:W$37))),ABS(-100+(100*(('03 (ind)'!W14-MIN('03 (ind)'!W$6:W$37))/(MAX('03 (ind)'!W$6:W$37)-MIN('03 (ind)'!W$6:W$37))))))</f>
        <v>100</v>
      </c>
      <c r="X15" s="75">
        <f>IF('03 (ind)'!X$1="si",100*(('03 (ind)'!X14-MIN('03 (ind)'!X$6:X$37))/(MAX('03 (ind)'!X$6:X$37)-MIN('03 (ind)'!X$6:X$37))),ABS(-100+(100*(('03 (ind)'!X14-MIN('03 (ind)'!X$6:X$37))/(MAX('03 (ind)'!X$6:X$37)-MIN('03 (ind)'!X$6:X$37))))))</f>
        <v>100</v>
      </c>
      <c r="Y15" s="75">
        <f>IF('03 (ind)'!Y$1="si",100*(('03 (ind)'!Y14-MIN('03 (ind)'!Y$6:Y$37))/(MAX('03 (ind)'!Y$6:Y$37)-MIN('03 (ind)'!Y$6:Y$37))),ABS(-100+(100*(('03 (ind)'!Y14-MIN('03 (ind)'!Y$6:Y$37))/(MAX('03 (ind)'!Y$6:Y$37)-MIN('03 (ind)'!Y$6:Y$37))))))</f>
        <v>93.1880313635954</v>
      </c>
      <c r="Z15" s="75">
        <f>IF('03 (ind)'!Z$1="si",100*(('03 (ind)'!Z14-MIN('03 (ind)'!Z$6:Z$37))/(MAX('03 (ind)'!Z$6:Z$37)-MIN('03 (ind)'!Z$6:Z$37))),ABS(-100+(100*(('03 (ind)'!Z14-MIN('03 (ind)'!Z$6:Z$37))/(MAX('03 (ind)'!Z$6:Z$37)-MIN('03 (ind)'!Z$6:Z$37))))))</f>
        <v>37.885152651415034</v>
      </c>
      <c r="AA15" s="75">
        <f>IF('03 (ind)'!AA$1="si",100*(('03 (ind)'!AA14-MIN('03 (ind)'!AA$6:AA$37))/(MAX('03 (ind)'!AA$6:AA$37)-MIN('03 (ind)'!AA$6:AA$37))),ABS(-100+(100*(('03 (ind)'!AA14-MIN('03 (ind)'!AA$6:AA$37))/(MAX('03 (ind)'!AA$6:AA$37)-MIN('03 (ind)'!AA$6:AA$37))))))</f>
        <v>82.075360766922401</v>
      </c>
      <c r="AB15" s="75">
        <f>IF('03 (ind)'!AB$1="si",100*(('03 (ind)'!AB14-MIN('03 (ind)'!AB$6:AB$37))/(MAX('03 (ind)'!AB$6:AB$37)-MIN('03 (ind)'!AB$6:AB$37))),ABS(-100+(100*(('03 (ind)'!AB14-MIN('03 (ind)'!AB$6:AB$37))/(MAX('03 (ind)'!AB$6:AB$37)-MIN('03 (ind)'!AB$6:AB$37))))))</f>
        <v>100</v>
      </c>
      <c r="AC15" s="75">
        <f>IF('03 (ind)'!AC$1="si",100*(('03 (ind)'!AC14-MIN('03 (ind)'!AC$6:AC$37))/(MAX('03 (ind)'!AC$6:AC$37)-MIN('03 (ind)'!AC$6:AC$37))),ABS(-100+(100*(('03 (ind)'!AC14-MIN('03 (ind)'!AC$6:AC$37))/(MAX('03 (ind)'!AC$6:AC$37)-MIN('03 (ind)'!AC$6:AC$37))))))</f>
        <v>78.575395404388644</v>
      </c>
      <c r="AD15" s="75">
        <f>IF('03 (ind)'!AD$1="si",100*(('03 (ind)'!AD14-MIN('03 (ind)'!AD$6:AD$37))/(MAX('03 (ind)'!AD$6:AD$37)-MIN('03 (ind)'!AD$6:AD$37))),ABS(-100+(100*(('03 (ind)'!AD14-MIN('03 (ind)'!AD$6:AD$37))/(MAX('03 (ind)'!AD$6:AD$37)-MIN('03 (ind)'!AD$6:AD$37))))))</f>
        <v>81.437711769103515</v>
      </c>
      <c r="AE15" s="75">
        <f>IF('03 (ind)'!AE$1="si",100*(('03 (ind)'!AE14-MIN('03 (ind)'!AE$6:AE$37))/(MAX('03 (ind)'!AE$6:AE$37)-MIN('03 (ind)'!AE$6:AE$37))),ABS(-100+(100*(('03 (ind)'!AE14-MIN('03 (ind)'!AE$6:AE$37))/(MAX('03 (ind)'!AE$6:AE$37)-MIN('03 (ind)'!AE$6:AE$37))))))</f>
        <v>100</v>
      </c>
      <c r="AF15" s="75">
        <f>IF('03 (ind)'!AF$1="si",100*(('03 (ind)'!AF14-MIN('03 (ind)'!AF$6:AF$37))/(MAX('03 (ind)'!AF$6:AF$37)-MIN('03 (ind)'!AF$6:AF$37))),ABS(-100+(100*(('03 (ind)'!AF14-MIN('03 (ind)'!AF$6:AF$37))/(MAX('03 (ind)'!AF$6:AF$37)-MIN('03 (ind)'!AF$6:AF$37))))))</f>
        <v>98.888888888888886</v>
      </c>
      <c r="AG15" s="75">
        <f>IF('03 (ind)'!AG$1="si",100*(('03 (ind)'!AG14-MIN('03 (ind)'!AG$6:AG$37))/(MAX('03 (ind)'!AG$6:AG$37)-MIN('03 (ind)'!AG$6:AG$37))),ABS(-100+(100*(('03 (ind)'!AG14-MIN('03 (ind)'!AG$6:AG$37))/(MAX('03 (ind)'!AG$6:AG$37)-MIN('03 (ind)'!AG$6:AG$37))))))</f>
        <v>86.666666666666671</v>
      </c>
      <c r="AH15" s="75">
        <f>IF('03 (ind)'!AH$1="si",100*(('03 (ind)'!AH14-MIN('03 (ind)'!AH$6:AH$37))/(MAX('03 (ind)'!AH$6:AH$37)-MIN('03 (ind)'!AH$6:AH$37))),ABS(-100+(100*(('03 (ind)'!AH14-MIN('03 (ind)'!AH$6:AH$37))/(MAX('03 (ind)'!AH$6:AH$37)-MIN('03 (ind)'!AH$6:AH$37))))))</f>
        <v>10.330578512396693</v>
      </c>
      <c r="AI15" s="75">
        <f>IF('03 (ind)'!AI$1="si",100*(('03 (ind)'!AI14-MIN('03 (ind)'!AI$6:AI$37))/(MAX('03 (ind)'!AI$6:AI$37)-MIN('03 (ind)'!AI$6:AI$37))),ABS(-100+(100*(('03 (ind)'!AI14-MIN('03 (ind)'!AI$6:AI$37))/(MAX('03 (ind)'!AI$6:AI$37)-MIN('03 (ind)'!AI$6:AI$37))))))</f>
        <v>19.339517001978273</v>
      </c>
      <c r="AJ15" s="75">
        <f>IF('03 (ind)'!AJ$1="si",100*(('03 (ind)'!AJ14-MIN('03 (ind)'!AJ$6:AJ$37))/(MAX('03 (ind)'!AJ$6:AJ$37)-MIN('03 (ind)'!AJ$6:AJ$37))),ABS(-100+(100*(('03 (ind)'!AJ14-MIN('03 (ind)'!AJ$6:AJ$37))/(MAX('03 (ind)'!AJ$6:AJ$37)-MIN('03 (ind)'!AJ$6:AJ$37))))))</f>
        <v>99.988492520138095</v>
      </c>
      <c r="AK15" s="75">
        <f>IF('03 (ind)'!AK$1="si",100*(('03 (ind)'!AK14-MIN('03 (ind)'!AK$6:AK$37))/(MAX('03 (ind)'!AK$6:AK$37)-MIN('03 (ind)'!AK$6:AK$37))),ABS(-100+(100*(('03 (ind)'!AK14-MIN('03 (ind)'!AK$6:AK$37))/(MAX('03 (ind)'!AK$6:AK$37)-MIN('03 (ind)'!AK$6:AK$37))))))</f>
        <v>15.393495631780629</v>
      </c>
      <c r="AL15" s="75">
        <f>IF('03 (ind)'!AL$1="si",100*(('03 (ind)'!AL14-MIN('03 (ind)'!AL$6:AL$37))/(MAX('03 (ind)'!AL$6:AL$37)-MIN('03 (ind)'!AL$6:AL$37))),ABS(-100+(100*(('03 (ind)'!AL14-MIN('03 (ind)'!AL$6:AL$37))/(MAX('03 (ind)'!AL$6:AL$37)-MIN('03 (ind)'!AL$6:AL$37))))))</f>
        <v>45.136932876057159</v>
      </c>
      <c r="AM15" s="75">
        <f>IF('03 (ind)'!AM$1="si",100*(('03 (ind)'!AM14-MIN('03 (ind)'!AM$6:AM$37))/(MAX('03 (ind)'!AM$6:AM$37)-MIN('03 (ind)'!AM$6:AM$37))),ABS(-100+(100*(('03 (ind)'!AM14-MIN('03 (ind)'!AM$6:AM$37))/(MAX('03 (ind)'!AM$6:AM$37)-MIN('03 (ind)'!AM$6:AM$37))))))</f>
        <v>34.850553635474412</v>
      </c>
      <c r="AN15" s="75">
        <f>IF('03 (ind)'!AN$1="si",100*(('03 (ind)'!AN14-MIN('03 (ind)'!AN$6:AN$37))/(MAX('03 (ind)'!AN$6:AN$37)-MIN('03 (ind)'!AN$6:AN$37))),ABS(-100+(100*(('03 (ind)'!AN14-MIN('03 (ind)'!AN$6:AN$37))/(MAX('03 (ind)'!AN$6:AN$37)-MIN('03 (ind)'!AN$6:AN$37))))))</f>
        <v>100</v>
      </c>
      <c r="AO15" s="75">
        <f>IF('03 (ind)'!AO$1="si",100*(('03 (ind)'!AO14-MIN('03 (ind)'!AO$6:AO$37))/(MAX('03 (ind)'!AO$6:AO$37)-MIN('03 (ind)'!AO$6:AO$37))),ABS(-100+(100*(('03 (ind)'!AO14-MIN('03 (ind)'!AO$6:AO$37))/(MAX('03 (ind)'!AO$6:AO$37)-MIN('03 (ind)'!AO$6:AO$37))))))</f>
        <v>29.705187752491273</v>
      </c>
      <c r="AP15" s="75">
        <f>IF('03 (ind)'!AP$1="si",100*(('03 (ind)'!AP14-MIN('03 (ind)'!AP$6:AP$37))/(MAX('03 (ind)'!AP$6:AP$37)-MIN('03 (ind)'!AP$6:AP$37))),ABS(-100+(100*(('03 (ind)'!AP14-MIN('03 (ind)'!AP$6:AP$37))/(MAX('03 (ind)'!AP$6:AP$37)-MIN('03 (ind)'!AP$6:AP$37))))))</f>
        <v>0</v>
      </c>
      <c r="AQ15" s="75">
        <f>IF('03 (ind)'!AQ$1="si",100*(('03 (ind)'!AQ14-MIN('03 (ind)'!AQ$6:AQ$37))/(MAX('03 (ind)'!AQ$6:AQ$37)-MIN('03 (ind)'!AQ$6:AQ$37))),ABS(-100+(100*(('03 (ind)'!AQ14-MIN('03 (ind)'!AQ$6:AQ$37))/(MAX('03 (ind)'!AQ$6:AQ$37)-MIN('03 (ind)'!AQ$6:AQ$37))))))</f>
        <v>26.782685988175437</v>
      </c>
      <c r="AR15" s="75">
        <f>IF('03 (ind)'!AR$1="si",100*(('03 (ind)'!AR14-MIN('03 (ind)'!AR$6:AR$37))/(MAX('03 (ind)'!AR$6:AR$37)-MIN('03 (ind)'!AR$6:AR$37))),ABS(-100+(100*(('03 (ind)'!AR14-MIN('03 (ind)'!AR$6:AR$37))/(MAX('03 (ind)'!AR$6:AR$37)-MIN('03 (ind)'!AR$6:AR$37))))))</f>
        <v>96.135460431395302</v>
      </c>
      <c r="AS15" s="75">
        <f>IF('03 (ind)'!AS$1="si",100*(('03 (ind)'!AS14-MIN('03 (ind)'!AS$6:AS$37))/(MAX('03 (ind)'!AS$6:AS$37)-MIN('03 (ind)'!AS$6:AS$37))),ABS(-100+(100*(('03 (ind)'!AS14-MIN('03 (ind)'!AS$6:AS$37))/(MAX('03 (ind)'!AS$6:AS$37)-MIN('03 (ind)'!AS$6:AS$37))))))</f>
        <v>22.791655063902738</v>
      </c>
      <c r="AT15" s="75">
        <f>IF('03 (ind)'!AT$1="si",100*(('03 (ind)'!AT14-MIN('03 (ind)'!AT$6:AT$37))/(MAX('03 (ind)'!AT$6:AT$37)-MIN('03 (ind)'!AT$6:AT$37))),ABS(-100+(100*(('03 (ind)'!AT14-MIN('03 (ind)'!AT$6:AT$37))/(MAX('03 (ind)'!AT$6:AT$37)-MIN('03 (ind)'!AT$6:AT$37))))))</f>
        <v>0</v>
      </c>
      <c r="AU15" s="75">
        <f>IF('03 (ind)'!AU$1="si",100*(('03 (ind)'!AU14-MIN('03 (ind)'!AU$6:AU$37))/(MAX('03 (ind)'!AU$6:AU$37)-MIN('03 (ind)'!AU$6:AU$37))),ABS(-100+(100*(('03 (ind)'!AU14-MIN('03 (ind)'!AU$6:AU$37))/(MAX('03 (ind)'!AU$6:AU$37)-MIN('03 (ind)'!AU$6:AU$37))))))</f>
        <v>99.082568807339456</v>
      </c>
      <c r="AV15" s="75">
        <f>IF('03 (ind)'!AV$1="si",100*(('03 (ind)'!AV14-MIN('03 (ind)'!AV$6:AV$37))/(MAX('03 (ind)'!AV$6:AV$37)-MIN('03 (ind)'!AV$6:AV$37))),ABS(-100+(100*(('03 (ind)'!AV14-MIN('03 (ind)'!AV$6:AV$37))/(MAX('03 (ind)'!AV$6:AV$37)-MIN('03 (ind)'!AV$6:AV$37))))))</f>
        <v>94.800693240901211</v>
      </c>
      <c r="AW15" s="75">
        <f>IF('03 (ind)'!AW$1="si",100*(('03 (ind)'!AW14-MIN('03 (ind)'!AW$6:AW$37))/(MAX('03 (ind)'!AW$6:AW$37)-MIN('03 (ind)'!AW$6:AW$37))),ABS(-100+(100*(('03 (ind)'!AW14-MIN('03 (ind)'!AW$6:AW$37))/(MAX('03 (ind)'!AW$6:AW$37)-MIN('03 (ind)'!AW$6:AW$37))))))</f>
        <v>92.016588906169005</v>
      </c>
      <c r="AX15" s="75">
        <f>IF('03 (ind)'!AX$1="si",100*(('03 (ind)'!AX14-MIN('03 (ind)'!AX$6:AX$37))/(MAX('03 (ind)'!AX$6:AX$37)-MIN('03 (ind)'!AX$6:AX$37))),ABS(-100+(100*(('03 (ind)'!AX14-MIN('03 (ind)'!AX$6:AX$37))/(MAX('03 (ind)'!AX$6:AX$37)-MIN('03 (ind)'!AX$6:AX$37))))))</f>
        <v>77.256527016612026</v>
      </c>
      <c r="AY15" s="75">
        <f>IF('03 (ind)'!AY$1="si",100*(('03 (ind)'!AY14-MIN('03 (ind)'!AY$6:AY$37))/(MAX('03 (ind)'!AY$6:AY$37)-MIN('03 (ind)'!AY$6:AY$37))),ABS(-100+(100*(('03 (ind)'!AY14-MIN('03 (ind)'!AY$6:AY$37))/(MAX('03 (ind)'!AY$6:AY$37)-MIN('03 (ind)'!AY$6:AY$37))))))</f>
        <v>100</v>
      </c>
      <c r="AZ15" s="75">
        <f>IF('03 (ind)'!AZ$1="si",100*(('03 (ind)'!AZ14-MIN('03 (ind)'!AZ$6:AZ$37))/(MAX('03 (ind)'!AZ$6:AZ$37)-MIN('03 (ind)'!AZ$6:AZ$37))),ABS(-100+(100*(('03 (ind)'!AZ14-MIN('03 (ind)'!AZ$6:AZ$37))/(MAX('03 (ind)'!AZ$6:AZ$37)-MIN('03 (ind)'!AZ$6:AZ$37))))))</f>
        <v>27.597379867802886</v>
      </c>
      <c r="BA15" s="75">
        <f>IF('03 (ind)'!BA$1="si",100*(('03 (ind)'!BA14-MIN('03 (ind)'!BA$6:BA$37))/(MAX('03 (ind)'!BA$6:BA$37)-MIN('03 (ind)'!BA$6:BA$37))),ABS(-100+(100*(('03 (ind)'!BA14-MIN('03 (ind)'!BA$6:BA$37))/(MAX('03 (ind)'!BA$6:BA$37)-MIN('03 (ind)'!BA$6:BA$37))))))</f>
        <v>30.496825709335084</v>
      </c>
      <c r="BB15" s="75">
        <f>IF('03 (ind)'!BB$1="si",100*(('03 (ind)'!BB14-MIN('03 (ind)'!BB$6:BB$37))/(MAX('03 (ind)'!BB$6:BB$37)-MIN('03 (ind)'!BB$6:BB$37))),ABS(-100+(100*(('03 (ind)'!BB14-MIN('03 (ind)'!BB$6:BB$37))/(MAX('03 (ind)'!BB$6:BB$37)-MIN('03 (ind)'!BB$6:BB$37))))))</f>
        <v>56.964729088744946</v>
      </c>
      <c r="BC15" s="75">
        <f>IF('03 (ind)'!BC$1="si",100*(('03 (ind)'!BC14-MIN('03 (ind)'!BC$6:BC$37))/(MAX('03 (ind)'!BC$6:BC$37)-MIN('03 (ind)'!BC$6:BC$37))),ABS(-100+(100*(('03 (ind)'!BC14-MIN('03 (ind)'!BC$6:BC$37))/(MAX('03 (ind)'!BC$6:BC$37)-MIN('03 (ind)'!BC$6:BC$37))))))</f>
        <v>18.436143666687574</v>
      </c>
      <c r="BD15" s="75">
        <f>IF('03 (ind)'!BD$1="si",100*(('03 (ind)'!BD14-MIN('03 (ind)'!BD$6:BD$37))/(MAX('03 (ind)'!BD$6:BD$37)-MIN('03 (ind)'!BD$6:BD$37))),ABS(-100+(100*(('03 (ind)'!BD14-MIN('03 (ind)'!BD$6:BD$37))/(MAX('03 (ind)'!BD$6:BD$37)-MIN('03 (ind)'!BD$6:BD$37))))))</f>
        <v>100</v>
      </c>
      <c r="BE15" s="75">
        <f>IF('03 (ind)'!BE$1="si",100*(('03 (ind)'!BE14-MIN('03 (ind)'!BE$6:BE$37))/(MAX('03 (ind)'!BE$6:BE$37)-MIN('03 (ind)'!BE$6:BE$37))),ABS(-100+(100*(('03 (ind)'!BE14-MIN('03 (ind)'!BE$6:BE$37))/(MAX('03 (ind)'!BE$6:BE$37)-MIN('03 (ind)'!BE$6:BE$37))))))</f>
        <v>36.013986013986013</v>
      </c>
      <c r="BF15" s="75">
        <f>IF('03 (ind)'!BF$1="si",100*(('03 (ind)'!BF14-MIN('03 (ind)'!BF$6:BF$37))/(MAX('03 (ind)'!BF$6:BF$37)-MIN('03 (ind)'!BF$6:BF$37))),ABS(-100+(100*(('03 (ind)'!BF14-MIN('03 (ind)'!BF$6:BF$37))/(MAX('03 (ind)'!BF$6:BF$37)-MIN('03 (ind)'!BF$6:BF$37))))))</f>
        <v>100</v>
      </c>
      <c r="BG15" s="75">
        <f>IF('03 (ind)'!BG$1="si",100*(('03 (ind)'!BG14-MIN('03 (ind)'!BG$6:BG$37))/(MAX('03 (ind)'!BG$6:BG$37)-MIN('03 (ind)'!BG$6:BG$37))),ABS(-100+(100*(('03 (ind)'!BG14-MIN('03 (ind)'!BG$6:BG$37))/(MAX('03 (ind)'!BG$6:BG$37)-MIN('03 (ind)'!BG$6:BG$37))))))</f>
        <v>100</v>
      </c>
      <c r="BH15" s="75">
        <f>IF('03 (ind)'!BH$1="si",100*(('03 (ind)'!BH14-MIN('03 (ind)'!BH$6:BH$37))/(MAX('03 (ind)'!BH$6:BH$37)-MIN('03 (ind)'!BH$6:BH$37))),ABS(-100+(100*(('03 (ind)'!BH14-MIN('03 (ind)'!BH$6:BH$37))/(MAX('03 (ind)'!BH$6:BH$37)-MIN('03 (ind)'!BH$6:BH$37))))))</f>
        <v>100</v>
      </c>
      <c r="BI15" s="75">
        <f>IF('03 (ind)'!BI$1="si",100*(('03 (ind)'!BI14-MIN('03 (ind)'!BI$6:BI$37))/(MAX('03 (ind)'!BI$6:BI$37)-MIN('03 (ind)'!BI$6:BI$37))),ABS(-100+(100*(('03 (ind)'!BI14-MIN('03 (ind)'!BI$6:BI$37))/(MAX('03 (ind)'!BI$6:BI$37)-MIN('03 (ind)'!BI$6:BI$37))))))</f>
        <v>99.81057302369085</v>
      </c>
      <c r="BJ15" s="75">
        <f>IF('03 (ind)'!BJ$1="si",100*(('03 (ind)'!BJ14-MIN('03 (ind)'!BJ$6:BJ$37))/(MAX('03 (ind)'!BJ$6:BJ$37)-MIN('03 (ind)'!BJ$6:BJ$37))),ABS(-100+(100*(('03 (ind)'!BJ14-MIN('03 (ind)'!BJ$6:BJ$37))/(MAX('03 (ind)'!BJ$6:BJ$37)-MIN('03 (ind)'!BJ$6:BJ$37))))))</f>
        <v>0.63640901806837979</v>
      </c>
      <c r="BK15" s="75">
        <f>IF('03 (ind)'!BK$1="si",100*(('03 (ind)'!BK14-MIN('03 (ind)'!BK$6:BK$37))/(MAX('03 (ind)'!BK$6:BK$37)-MIN('03 (ind)'!BK$6:BK$37))),ABS(-100+(100*(('03 (ind)'!BK14-MIN('03 (ind)'!BK$6:BK$37))/(MAX('03 (ind)'!BK$6:BK$37)-MIN('03 (ind)'!BK$6:BK$37))))))</f>
        <v>31.287954809447456</v>
      </c>
      <c r="BL15" s="75">
        <f>IF('03 (ind)'!BL$1="si",100*(('03 (ind)'!BL14-MIN('03 (ind)'!BL$6:BL$37))/(MAX('03 (ind)'!BL$6:BL$37)-MIN('03 (ind)'!BL$6:BL$37))),ABS(-100+(100*(('03 (ind)'!BL14-MIN('03 (ind)'!BL$6:BL$37))/(MAX('03 (ind)'!BL$6:BL$37)-MIN('03 (ind)'!BL$6:BL$37))))))</f>
        <v>100</v>
      </c>
      <c r="BM15" s="75">
        <f>IF('03 (ind)'!BM$1="si",100*(('03 (ind)'!BM14-MIN('03 (ind)'!BM$6:BM$37))/(MAX('03 (ind)'!BM$6:BM$37)-MIN('03 (ind)'!BM$6:BM$37))),ABS(-100+(100*(('03 (ind)'!BM14-MIN('03 (ind)'!BM$6:BM$37))/(MAX('03 (ind)'!BM$6:BM$37)-MIN('03 (ind)'!BM$6:BM$37))))))</f>
        <v>83.211292804812203</v>
      </c>
      <c r="BN15" s="75">
        <f>IF('03 (ind)'!BN$1="si",100*(('03 (ind)'!BN14-MIN('03 (ind)'!BN$6:BN$37))/(MAX('03 (ind)'!BN$6:BN$37)-MIN('03 (ind)'!BN$6:BN$37))),ABS(-100+(100*(('03 (ind)'!BN14-MIN('03 (ind)'!BN$6:BN$37))/(MAX('03 (ind)'!BN$6:BN$37)-MIN('03 (ind)'!BN$6:BN$37))))))</f>
        <v>21.358300140008225</v>
      </c>
      <c r="BO15" s="75">
        <f>IF('03 (ind)'!BO$1="si",100*(('03 (ind)'!BO14-MIN('03 (ind)'!BO$6:BO$37))/(MAX('03 (ind)'!BO$6:BO$37)-MIN('03 (ind)'!BO$6:BO$37))),ABS(-100+(100*(('03 (ind)'!BO14-MIN('03 (ind)'!BO$6:BO$37))/(MAX('03 (ind)'!BO$6:BO$37)-MIN('03 (ind)'!BO$6:BO$37))))))</f>
        <v>18.32893647615326</v>
      </c>
      <c r="BP15" s="75">
        <f>IF('03 (ind)'!BP$1="si",100*(('03 (ind)'!BP14-MIN('03 (ind)'!BP$6:BP$37))/(MAX('03 (ind)'!BP$6:BP$37)-MIN('03 (ind)'!BP$6:BP$37))),ABS(-100+(100*(('03 (ind)'!BP14-MIN('03 (ind)'!BP$6:BP$37))/(MAX('03 (ind)'!BP$6:BP$37)-MIN('03 (ind)'!BP$6:BP$37))))))</f>
        <v>100</v>
      </c>
      <c r="BQ15" s="75">
        <f>IF('03 (ind)'!BQ$1="si",100*(('03 (ind)'!BQ14-MIN('03 (ind)'!BQ$6:BQ$37))/(MAX('03 (ind)'!BQ$6:BQ$37)-MIN('03 (ind)'!BQ$6:BQ$37))),ABS(-100+(100*(('03 (ind)'!BQ14-MIN('03 (ind)'!BQ$6:BQ$37))/(MAX('03 (ind)'!BQ$6:BQ$37)-MIN('03 (ind)'!BQ$6:BQ$37))))))</f>
        <v>100</v>
      </c>
      <c r="BR15" s="75">
        <f>IF('03 (ind)'!BR$1="si",100*(('03 (ind)'!BR14-MIN('03 (ind)'!BR$6:BR$37))/(MAX('03 (ind)'!BR$6:BR$37)-MIN('03 (ind)'!BR$6:BR$37))),ABS(-100+(100*(('03 (ind)'!BR14-MIN('03 (ind)'!BR$6:BR$37))/(MAX('03 (ind)'!BP$6:BP$37)-MIN('03 (ind)'!BR$6:BR$37))))))</f>
        <v>42.557858115262441</v>
      </c>
      <c r="BS15" s="75">
        <f>IF('03 (ind)'!BS$1="si",100*(('03 (ind)'!BS14-MIN('03 (ind)'!BS$6:BS$37))/(MAX('03 (ind)'!BS$6:BS$37)-MIN('03 (ind)'!BS$6:BS$37))),ABS(-100+(100*(('03 (ind)'!BS14-MIN('03 (ind)'!BS$6:BS$37))/(MAX('03 (ind)'!BQ$6:BQ$37)-MIN('03 (ind)'!BS$6:BS$37))))))</f>
        <v>100</v>
      </c>
      <c r="BT15" s="75">
        <f>IF('03 (ind)'!BT$1="si",100*(('03 (ind)'!BT14-MIN('03 (ind)'!BT$6:BT$37))/(MAX('03 (ind)'!BT$6:BT$37)-MIN('03 (ind)'!BT$6:BT$37))),ABS(-100+(100*(('03 (ind)'!BT14-MIN('03 (ind)'!BT$6:BT$37))/(MAX('03 (ind)'!BR$6:BR$37)-MIN('03 (ind)'!BT$6:BT$37))))))</f>
        <v>94.914598749999996</v>
      </c>
      <c r="BU15" s="75">
        <f>IF('03 (ind)'!BU$1="si",100*(('03 (ind)'!BU14-MIN('03 (ind)'!BU$6:BU$37))/(MAX('03 (ind)'!BU$6:BU$37)-MIN('03 (ind)'!BU$6:BU$37))),ABS(-100+(100*(('03 (ind)'!BU14-MIN('03 (ind)'!BU$6:BU$37))/(MAX('03 (ind)'!BU$6:BU$37)-MIN('03 (ind)'!BU$6:BU$37))))))</f>
        <v>21.638573108584865</v>
      </c>
      <c r="BV15" s="75">
        <f>IF('03 (ind)'!BV$1="si",100*(('03 (ind)'!BV14-MIN('03 (ind)'!BV$6:BV$37))/(MAX('03 (ind)'!BV$6:BV$37)-MIN('03 (ind)'!BV$6:BV$37))),ABS(-100+(100*(('03 (ind)'!BV14-MIN('03 (ind)'!BV$6:BV$37))/(MAX('03 (ind)'!BV$6:BV$37)-MIN('03 (ind)'!BV$6:BV$37))))))</f>
        <v>46.549672813801315</v>
      </c>
      <c r="BW15" s="75">
        <f>IF('03 (ind)'!BW$1="si",100*(('03 (ind)'!BW14-MIN('03 (ind)'!BW$6:BW$37))/(MAX('03 (ind)'!BW$6:BW$37)-MIN('03 (ind)'!BW$6:BW$37))),ABS(-100+(100*(('03 (ind)'!BW14-MIN('03 (ind)'!BW$6:BW$37))/(MAX('03 (ind)'!BW$6:BW$37)-MIN('03 (ind)'!BW$6:BW$37))))))</f>
        <v>81.244257776611107</v>
      </c>
      <c r="BX15" s="75">
        <f>IF('03 (ind)'!BX$1="si",100*(('03 (ind)'!BX14-MIN('03 (ind)'!BX$6:BX$37))/(MAX('03 (ind)'!BX$6:BX$37)-MIN('03 (ind)'!BX$6:BX$37))),ABS(-100+(100*(('03 (ind)'!BX14-MIN('03 (ind)'!BX$6:BX$37))/(MAX('03 (ind)'!BX$6:BX$37)-MIN('03 (ind)'!BX$6:BX$37))))))</f>
        <v>100</v>
      </c>
      <c r="BY15" s="75">
        <f>IF('03 (ind)'!BY$1="si",100*(('03 (ind)'!BY14-MIN('03 (ind)'!BY$6:BY$37))/(MAX('03 (ind)'!BY$6:BY$37)-MIN('03 (ind)'!BY$6:BY$37))),ABS(-100+(100*(('03 (ind)'!BY14-MIN('03 (ind)'!BY$6:BY$37))/(MAX('03 (ind)'!BY$6:BY$37)-MIN('03 (ind)'!BY$6:BY$37))))))</f>
        <v>9.8758300082155372</v>
      </c>
      <c r="BZ15" s="75">
        <f>IF('03 (ind)'!BZ$1="si",100*(('03 (ind)'!BZ14-MIN('03 (ind)'!BZ$6:BZ$37))/(MAX('03 (ind)'!BZ$6:BZ$37)-MIN('03 (ind)'!BZ$6:BZ$37))),ABS(-100+(100*(('03 (ind)'!BZ14-MIN('03 (ind)'!BZ$6:BZ$37))/(MAX('03 (ind)'!BZ$6:BZ$37)-MIN('03 (ind)'!BZ$6:BZ$37))))))</f>
        <v>73.124273151280164</v>
      </c>
      <c r="CA15" s="75">
        <f>IF('03 (ind)'!CA$1="si",100*(('03 (ind)'!CA14-MIN('03 (ind)'!CA$6:CA$37))/(MAX('03 (ind)'!CA$6:CA$37)-MIN('03 (ind)'!CA$6:CA$37))),ABS(-100+(100*(('03 (ind)'!CA14-MIN('03 (ind)'!CA$6:CA$37))/(MAX('03 (ind)'!CA$6:CA$37)-MIN('03 (ind)'!CA$6:CA$37))))))</f>
        <v>84.71076605842714</v>
      </c>
      <c r="CB15" s="75">
        <f>IF('03 (ind)'!CB$1="si",100*(('03 (ind)'!CB14-MIN('03 (ind)'!CB$6:CB$37))/(MAX('03 (ind)'!CB$6:CB$37)-MIN('03 (ind)'!CB$6:CB$37))),ABS(-100+(100*(('03 (ind)'!CB14-MIN('03 (ind)'!CB$6:CB$37))/(MAX('03 (ind)'!CB$6:CB$37)-MIN('03 (ind)'!CB$6:CB$37))))))</f>
        <v>30.57324840764332</v>
      </c>
      <c r="CC15" s="75">
        <f>IF('03 (ind)'!CC$1="si",100*(('03 (ind)'!CC14-MIN('03 (ind)'!CC$6:CC$37))/(MAX('03 (ind)'!CC$6:CC$37)-MIN('03 (ind)'!CC$6:CC$37))),ABS(-100+(100*(('03 (ind)'!CC14-MIN('03 (ind)'!CC$6:CC$37))/(MAX('03 (ind)'!CC$6:CC$37)-MIN('03 (ind)'!CC$6:CC$37))))))</f>
        <v>57.518330586024398</v>
      </c>
      <c r="CD15" s="75">
        <f>IF('03 (ind)'!CD$1="si",100*(('03 (ind)'!CD14-MIN('03 (ind)'!CD$6:CD$37))/(MAX('03 (ind)'!CD$6:CD$37)-MIN('03 (ind)'!CD$6:CD$37))),ABS(-100+(100*(('03 (ind)'!CD14-MIN('03 (ind)'!CD$6:CD$37))/(MAX('03 (ind)'!CD$6:CD$37)-MIN('03 (ind)'!CD$6:CD$37))))))</f>
        <v>22.273532757367658</v>
      </c>
      <c r="CE15" s="75">
        <f>IF('03 (ind)'!CE$1="si",100*(('03 (ind)'!CE14-MIN('03 (ind)'!CE$6:CE$37))/(MAX('03 (ind)'!CE$6:CE$37)-MIN('03 (ind)'!CE$6:CE$37))),ABS(-100+(100*(('03 (ind)'!CE14-MIN('03 (ind)'!CE$6:CE$37))/(MAX('03 (ind)'!CE$6:CE$37)-MIN('03 (ind)'!CE$6:CE$37))))))</f>
        <v>9.1448600222661796</v>
      </c>
      <c r="CF15" s="75">
        <f>IF('03 (ind)'!CF$1="si",100*(('03 (ind)'!CF14-MIN('03 (ind)'!CF$6:CF$37))/(MAX('03 (ind)'!CF$6:CF$37)-MIN('03 (ind)'!CF$6:CF$37))),ABS(-100+(100*(('03 (ind)'!CF14-MIN('03 (ind)'!CF$6:CF$37))/(MAX('03 (ind)'!CF$6:CF$37)-MIN('03 (ind)'!CF$6:CF$37))))))</f>
        <v>31.694773106838909</v>
      </c>
      <c r="CG15" s="75">
        <f>IF('03 (ind)'!CG$1="si",100*(('03 (ind)'!CG14-MIN('03 (ind)'!CG$6:CG$37))/(MAX('03 (ind)'!CG$6:CG$37)-MIN('03 (ind)'!CG$6:CG$37))),ABS(-100+(100*(('03 (ind)'!CG14-MIN('03 (ind)'!CG$6:CG$37))/(MAX('03 (ind)'!CG$6:CG$37)-MIN('03 (ind)'!CG$6:CG$37))))))</f>
        <v>100</v>
      </c>
      <c r="CH15" s="75">
        <f>IF('03 (ind)'!CH$1="si",100*(('03 (ind)'!CH14-MIN('03 (ind)'!CH$6:CH$37))/(MAX('03 (ind)'!CH$6:CH$37)-MIN('03 (ind)'!CH$6:CH$37))),ABS(-100+(100*(('03 (ind)'!CH14-MIN('03 (ind)'!CH$6:CH$37))/(MAX('03 (ind)'!CH$6:CH$37)-MIN('03 (ind)'!CH$6:CH$37))))))</f>
        <v>81.365433555078937</v>
      </c>
      <c r="CI15" s="75">
        <f>IF('03 (ind)'!CI$1="si",100*(('03 (ind)'!CI14-MIN('03 (ind)'!CI$6:CI$37))/(MAX('03 (ind)'!CI$6:CI$37)-MIN('03 (ind)'!CI$6:CI$37))),ABS(-100+(100*(('03 (ind)'!CI14-MIN('03 (ind)'!CI$6:CI$37))/(MAX('03 (ind)'!CI$6:CI$37)-MIN('03 (ind)'!CI$6:CI$37))))))</f>
        <v>22.102133054210611</v>
      </c>
      <c r="CJ15" s="75">
        <f>IF('03 (ind)'!CJ$1="si",100*(('03 (ind)'!CJ14-MIN('03 (ind)'!CJ$6:CJ$37))/(MAX('03 (ind)'!CJ$6:CJ$37)-MIN('03 (ind)'!CJ$6:CJ$37))),ABS(-100+(100*(('03 (ind)'!CJ14-MIN('03 (ind)'!CJ$6:CJ$37))/(MAX('03 (ind)'!CJ$6:CJ$37)-MIN('03 (ind)'!CJ$6:CJ$37))))))</f>
        <v>28.415869356088635</v>
      </c>
      <c r="CK15" s="75">
        <f>IF('03 (ind)'!CK$1="si",100*(('03 (ind)'!CK14-MIN('03 (ind)'!CK$6:CK$37))/(MAX('03 (ind)'!CK$6:CK$37)-MIN('03 (ind)'!CK$6:CK$37))),ABS(-100+(100*(('03 (ind)'!CK14-MIN('03 (ind)'!CK$6:CK$37))/(MAX('03 (ind)'!CK$6:CK$37)-MIN('03 (ind)'!CK$6:CK$37))))))</f>
        <v>100</v>
      </c>
      <c r="CL15" s="75">
        <f>IF('03 (ind)'!CL$1="si",100*(('03 (ind)'!CL14-MIN('03 (ind)'!CL$6:CL$37))/(MAX('03 (ind)'!CL$6:CL$37)-MIN('03 (ind)'!CL$6:CL$37))),ABS(-100+(100*(('03 (ind)'!CL14-MIN('03 (ind)'!CL$6:CL$37))/(MAX('03 (ind)'!CL$6:CL$37)-MIN('03 (ind)'!CL$6:CL$37))))))</f>
        <v>24.824784886258435</v>
      </c>
      <c r="CM15" s="75">
        <f>IF('03 (ind)'!CM$1="si",100*(('03 (ind)'!CM14-MIN('03 (ind)'!CM$6:CM$37))/(MAX('03 (ind)'!CM$6:CM$37)-MIN('03 (ind)'!CM$6:CM$37))),ABS(-100+(100*(('03 (ind)'!CM14-MIN('03 (ind)'!CM$6:CM$37))/(MAX('03 (ind)'!CM$6:CM$37)-MIN('03 (ind)'!CM$6:CM$37))))))</f>
        <v>100</v>
      </c>
    </row>
    <row r="16" spans="1:91">
      <c r="A16" s="18" t="s">
        <v>215</v>
      </c>
      <c r="B16" s="87">
        <f>IF('03 (ind)'!B$1="si",100*(('03 (ind)'!B15-MIN('03 (ind)'!B$6:B$37))/(MAX('03 (ind)'!B$6:B$37)-MIN('03 (ind)'!B$6:B$37))),ABS(-100+(100*(('03 (ind)'!B15-MIN('03 (ind)'!B$6:B$37))/(MAX('03 (ind)'!B$6:B$37)-MIN('03 (ind)'!B$6:B$37))))))</f>
        <v>4.1235482539536186</v>
      </c>
      <c r="C16" s="87">
        <f>IF('03 (ind)'!C$1="si",100*(('03 (ind)'!C15-MIN('03 (ind)'!C$6:C$37))/(MAX('03 (ind)'!C$6:C$37)-MIN('03 (ind)'!C$6:C$37))),ABS(-100+(100*(('03 (ind)'!C15-MIN('03 (ind)'!C$6:C$37))/(MAX('03 (ind)'!C$6:C$37)-MIN('03 (ind)'!C$6:C$37))))))</f>
        <v>47.465091284380549</v>
      </c>
      <c r="D16" s="87">
        <f>IF('03 (ind)'!D$1="si",100*(('03 (ind)'!D15-MIN('03 (ind)'!D$6:D$37))/(MAX('03 (ind)'!D$6:D$37)-MIN('03 (ind)'!D$6:D$37))),ABS(-100+(100*(('03 (ind)'!D15-MIN('03 (ind)'!D$6:D$37))/(MAX('03 (ind)'!D$6:D$37)-MIN('03 (ind)'!D$6:D$37))))))</f>
        <v>81.497688424627995</v>
      </c>
      <c r="E16" s="87">
        <f>IF('03 (ind)'!E$1="si",100*(('03 (ind)'!E15-MIN('03 (ind)'!E$6:E$37))/(MAX('03 (ind)'!E$6:E$37)-MIN('03 (ind)'!E$6:E$37))),ABS(-100+(100*(('03 (ind)'!E15-MIN('03 (ind)'!E$6:E$37))/(MAX('03 (ind)'!E$6:E$37)-MIN('03 (ind)'!E$6:E$37))))))</f>
        <v>71.232876712330054</v>
      </c>
      <c r="F16" s="87">
        <f>IF('03 (ind)'!F$1="si",100*(('03 (ind)'!F15-MIN('03 (ind)'!F$6:F$37))/(MAX('03 (ind)'!F$6:F$37)-MIN('03 (ind)'!F$6:F$37))),ABS(-100+(100*(('03 (ind)'!F15-MIN('03 (ind)'!F$6:F$37))/(MAX('03 (ind)'!F$6:F$37)-MIN('03 (ind)'!F$6:F$37))))))</f>
        <v>62.068965517241381</v>
      </c>
      <c r="G16" s="87">
        <f>IF('03 (ind)'!G$1="si",100*(('03 (ind)'!G15-MIN('03 (ind)'!G$6:G$37))/(MAX('03 (ind)'!G$6:G$37)-MIN('03 (ind)'!G$6:G$37))),ABS(-100+(100*(('03 (ind)'!G15-MIN('03 (ind)'!G$6:G$37))/(MAX('03 (ind)'!G$6:G$37)-MIN('03 (ind)'!G$6:G$37))))))</f>
        <v>52.991452991452967</v>
      </c>
      <c r="H16" s="87">
        <f>IF('03 (ind)'!H$1="si",100*(('03 (ind)'!H15-MIN('03 (ind)'!H$6:H$37))/(MAX('03 (ind)'!H$6:H$37)-MIN('03 (ind)'!H$6:H$37))),ABS(-100+(100*(('03 (ind)'!H15-MIN('03 (ind)'!H$6:H$37))/(MAX('03 (ind)'!H$6:H$37)-MIN('03 (ind)'!H$6:H$37))))))</f>
        <v>93.312101910828034</v>
      </c>
      <c r="I16" s="87">
        <f>IF('03 (ind)'!I$1="si",100*(('03 (ind)'!I15-MIN('03 (ind)'!I$6:I$37))/(MAX('03 (ind)'!I$6:I$37)-MIN('03 (ind)'!I$6:I$37))),ABS(-100+(100*(('03 (ind)'!I15-MIN('03 (ind)'!I$6:I$37))/(MAX('03 (ind)'!I$6:I$37)-MIN('03 (ind)'!I$6:I$37))))))</f>
        <v>94.117647058823536</v>
      </c>
      <c r="J16" s="87">
        <f>IF('03 (ind)'!J$1="si",100*(('03 (ind)'!J15-MIN('03 (ind)'!J$6:J$37))/(MAX('03 (ind)'!J$6:J$37)-MIN('03 (ind)'!J$6:J$37))),ABS(-100+(100*(('03 (ind)'!J15-MIN('03 (ind)'!J$6:J$37))/(MAX('03 (ind)'!J$6:J$37)-MIN('03 (ind)'!J$6:J$37))))))</f>
        <v>14.303797468354427</v>
      </c>
      <c r="K16" s="87">
        <f>IF('03 (ind)'!K$1="si",100*(('03 (ind)'!K15-MIN('03 (ind)'!K$6:K$37))/(MAX('03 (ind)'!K$6:K$37)-MIN('03 (ind)'!K$6:K$37))),ABS(-100+(100*(('03 (ind)'!K15-MIN('03 (ind)'!K$6:K$37))/(MAX('03 (ind)'!K$6:K$37)-MIN('03 (ind)'!K$6:K$37))))))</f>
        <v>25.88893514763723</v>
      </c>
      <c r="L16" s="87">
        <f>IF('03 (ind)'!L$1="si",100*(('03 (ind)'!L15-MIN('03 (ind)'!L$6:L$37))/(MAX('03 (ind)'!L$6:L$37)-MIN('03 (ind)'!L$6:L$37))),ABS(-100+(100*(('03 (ind)'!L15-MIN('03 (ind)'!L$6:L$37))/(MAX('03 (ind)'!L$6:L$37)-MIN('03 (ind)'!L$6:L$37))))))</f>
        <v>24.565780178376201</v>
      </c>
      <c r="M16" s="87">
        <f>IF('03 (ind)'!M$1="si",100*(('03 (ind)'!M15-MIN('03 (ind)'!M$6:M$37))/(MAX('03 (ind)'!M$6:M$37)-MIN('03 (ind)'!M$6:M$37))),ABS(-100+(100*(('03 (ind)'!M15-MIN('03 (ind)'!M$6:M$37))/(MAX('03 (ind)'!M$6:M$37)-MIN('03 (ind)'!M$6:M$37))))))</f>
        <v>0.42120344956014322</v>
      </c>
      <c r="N16" s="87">
        <f>IF('03 (ind)'!N$1="si",100*(('03 (ind)'!N15-MIN('03 (ind)'!N$6:N$37))/(MAX('03 (ind)'!N$6:N$37)-MIN('03 (ind)'!N$6:N$37))),ABS(-100+(100*(('03 (ind)'!N15-MIN('03 (ind)'!N$6:N$37))/(MAX('03 (ind)'!N$6:N$37)-MIN('03 (ind)'!N$6:N$37))))))</f>
        <v>0</v>
      </c>
      <c r="O16" s="87">
        <f>IF('03 (ind)'!O$1="si",100*(('03 (ind)'!O15-MIN('03 (ind)'!O$6:O$37))/(MAX('03 (ind)'!O$6:O$37)-MIN('03 (ind)'!O$6:O$37))),ABS(-100+(100*(('03 (ind)'!O15-MIN('03 (ind)'!O$6:O$37))/(MAX('03 (ind)'!O$6:O$37)-MIN('03 (ind)'!O$6:O$37))))))</f>
        <v>96.808510638297875</v>
      </c>
      <c r="P16" s="87">
        <f>IF('03 (ind)'!P$1="si",100*(('03 (ind)'!P15-MIN('03 (ind)'!P$6:P$37))/(MAX('03 (ind)'!P$6:P$37)-MIN('03 (ind)'!P$6:P$37))),ABS(-100+(100*(('03 (ind)'!P15-MIN('03 (ind)'!P$6:P$37))/(MAX('03 (ind)'!P$6:P$37)-MIN('03 (ind)'!P$6:P$37))))))</f>
        <v>3.7265249955838846</v>
      </c>
      <c r="Q16" s="87">
        <f>IF('03 (ind)'!Q$1="si",100*(('03 (ind)'!Q15-MIN('03 (ind)'!Q$6:Q$37))/(MAX('03 (ind)'!Q$6:Q$37)-MIN('03 (ind)'!Q$6:Q$37))),ABS(-100+(100*(('03 (ind)'!Q15-MIN('03 (ind)'!Q$6:Q$37))/(MAX('03 (ind)'!Q$6:Q$37)-MIN('03 (ind)'!Q$6:Q$37))))))</f>
        <v>9.3703238430241544</v>
      </c>
      <c r="R16" s="87">
        <f>IF('03 (ind)'!R$1="si",100*(('03 (ind)'!R15-MIN('03 (ind)'!R$6:R$37))/(MAX('03 (ind)'!R$6:R$37)-MIN('03 (ind)'!R$6:R$37))),ABS(-100+(100*(('03 (ind)'!R15-MIN('03 (ind)'!R$6:R$37))/(MAX('03 (ind)'!R$6:R$37)-MIN('03 (ind)'!R$6:R$37))))))</f>
        <v>0.24639307113566825</v>
      </c>
      <c r="S16" s="75">
        <f>ABS(ABS(('03 (ind)'!S15-((MAX('03 (ind)'!S$6:S$37)+MIN('03 (ind)'!S$6:S$37))/2))/(((MAX('03 (ind)'!S$6:S$37)+MIN('03 (ind)'!S$6:S$37))/2)-MAX('03 (ind)'!S$6:S$37))*100)-100)</f>
        <v>65.661361301382016</v>
      </c>
      <c r="T16" s="75">
        <f>IF('03 (ind)'!T$1="si",100*(('03 (ind)'!T15-MIN('03 (ind)'!T$6:T$37))/(MAX('03 (ind)'!T$6:T$37)-MIN('03 (ind)'!T$6:T$37))),ABS(-100+(100*(('03 (ind)'!T15-MIN('03 (ind)'!T$6:T$37))/(MAX('03 (ind)'!T$6:T$37)-MIN('03 (ind)'!T$6:T$37))))))</f>
        <v>25.942661606966595</v>
      </c>
      <c r="U16" s="75">
        <f>IF('03 (ind)'!U$1="si",100*(('03 (ind)'!U15-MIN('03 (ind)'!U$6:U$37))/(MAX('03 (ind)'!U$6:U$37)-MIN('03 (ind)'!U$6:U$37))),ABS(-100+(100*(('03 (ind)'!U15-MIN('03 (ind)'!U$6:U$37))/(MAX('03 (ind)'!U$6:U$37)-MIN('03 (ind)'!U$6:U$37))))))</f>
        <v>100</v>
      </c>
      <c r="V16" s="75">
        <f>IF('03 (ind)'!V$1="si",100*(('03 (ind)'!V15-MIN('03 (ind)'!V$6:V$37))/(MAX('03 (ind)'!V$6:V$37)-MIN('03 (ind)'!V$6:V$37))),ABS(-100+(100*(('03 (ind)'!V15-MIN('03 (ind)'!V$6:V$37))/(MAX('03 (ind)'!V$6:V$37)-MIN('03 (ind)'!V$6:V$37))))))</f>
        <v>97.790055248618785</v>
      </c>
      <c r="W16" s="75">
        <f>IF('03 (ind)'!W$1="si",100*(('03 (ind)'!W15-MIN('03 (ind)'!W$6:W$37))/(MAX('03 (ind)'!W$6:W$37)-MIN('03 (ind)'!W$6:W$37))),ABS(-100+(100*(('03 (ind)'!W15-MIN('03 (ind)'!W$6:W$37))/(MAX('03 (ind)'!W$6:W$37)-MIN('03 (ind)'!W$6:W$37))))))</f>
        <v>65.991661703394882</v>
      </c>
      <c r="X16" s="75">
        <f>IF('03 (ind)'!X$1="si",100*(('03 (ind)'!X15-MIN('03 (ind)'!X$6:X$37))/(MAX('03 (ind)'!X$6:X$37)-MIN('03 (ind)'!X$6:X$37))),ABS(-100+(100*(('03 (ind)'!X15-MIN('03 (ind)'!X$6:X$37))/(MAX('03 (ind)'!X$6:X$37)-MIN('03 (ind)'!X$6:X$37))))))</f>
        <v>58.041477667095421</v>
      </c>
      <c r="Y16" s="75">
        <f>IF('03 (ind)'!Y$1="si",100*(('03 (ind)'!Y15-MIN('03 (ind)'!Y$6:Y$37))/(MAX('03 (ind)'!Y$6:Y$37)-MIN('03 (ind)'!Y$6:Y$37))),ABS(-100+(100*(('03 (ind)'!Y15-MIN('03 (ind)'!Y$6:Y$37))/(MAX('03 (ind)'!Y$6:Y$37)-MIN('03 (ind)'!Y$6:Y$37))))))</f>
        <v>52.579835972001064</v>
      </c>
      <c r="Z16" s="75">
        <f>IF('03 (ind)'!Z$1="si",100*(('03 (ind)'!Z15-MIN('03 (ind)'!Z$6:Z$37))/(MAX('03 (ind)'!Z$6:Z$37)-MIN('03 (ind)'!Z$6:Z$37))),ABS(-100+(100*(('03 (ind)'!Z15-MIN('03 (ind)'!Z$6:Z$37))/(MAX('03 (ind)'!Z$6:Z$37)-MIN('03 (ind)'!Z$6:Z$37))))))</f>
        <v>74.632368450897744</v>
      </c>
      <c r="AA16" s="75">
        <f>IF('03 (ind)'!AA$1="si",100*(('03 (ind)'!AA15-MIN('03 (ind)'!AA$6:AA$37))/(MAX('03 (ind)'!AA$6:AA$37)-MIN('03 (ind)'!AA$6:AA$37))),ABS(-100+(100*(('03 (ind)'!AA15-MIN('03 (ind)'!AA$6:AA$37))/(MAX('03 (ind)'!AA$6:AA$37)-MIN('03 (ind)'!AA$6:AA$37))))))</f>
        <v>48.209600055073068</v>
      </c>
      <c r="AB16" s="75">
        <f>IF('03 (ind)'!AB$1="si",100*(('03 (ind)'!AB15-MIN('03 (ind)'!AB$6:AB$37))/(MAX('03 (ind)'!AB$6:AB$37)-MIN('03 (ind)'!AB$6:AB$37))),ABS(-100+(100*(('03 (ind)'!AB15-MIN('03 (ind)'!AB$6:AB$37))/(MAX('03 (ind)'!AB$6:AB$37)-MIN('03 (ind)'!AB$6:AB$37))))))</f>
        <v>59.264884796857743</v>
      </c>
      <c r="AC16" s="75">
        <f>IF('03 (ind)'!AC$1="si",100*(('03 (ind)'!AC15-MIN('03 (ind)'!AC$6:AC$37))/(MAX('03 (ind)'!AC$6:AC$37)-MIN('03 (ind)'!AC$6:AC$37))),ABS(-100+(100*(('03 (ind)'!AC15-MIN('03 (ind)'!AC$6:AC$37))/(MAX('03 (ind)'!AC$6:AC$37)-MIN('03 (ind)'!AC$6:AC$37))))))</f>
        <v>86.553491035478118</v>
      </c>
      <c r="AD16" s="75">
        <f>IF('03 (ind)'!AD$1="si",100*(('03 (ind)'!AD15-MIN('03 (ind)'!AD$6:AD$37))/(MAX('03 (ind)'!AD$6:AD$37)-MIN('03 (ind)'!AD$6:AD$37))),ABS(-100+(100*(('03 (ind)'!AD15-MIN('03 (ind)'!AD$6:AD$37))/(MAX('03 (ind)'!AD$6:AD$37)-MIN('03 (ind)'!AD$6:AD$37))))))</f>
        <v>37.734500731684825</v>
      </c>
      <c r="AE16" s="75">
        <f>IF('03 (ind)'!AE$1="si",100*(('03 (ind)'!AE15-MIN('03 (ind)'!AE$6:AE$37))/(MAX('03 (ind)'!AE$6:AE$37)-MIN('03 (ind)'!AE$6:AE$37))),ABS(-100+(100*(('03 (ind)'!AE15-MIN('03 (ind)'!AE$6:AE$37))/(MAX('03 (ind)'!AE$6:AE$37)-MIN('03 (ind)'!AE$6:AE$37))))))</f>
        <v>48.615939445102022</v>
      </c>
      <c r="AF16" s="75">
        <f>IF('03 (ind)'!AF$1="si",100*(('03 (ind)'!AF15-MIN('03 (ind)'!AF$6:AF$37))/(MAX('03 (ind)'!AF$6:AF$37)-MIN('03 (ind)'!AF$6:AF$37))),ABS(-100+(100*(('03 (ind)'!AF15-MIN('03 (ind)'!AF$6:AF$37))/(MAX('03 (ind)'!AF$6:AF$37)-MIN('03 (ind)'!AF$6:AF$37))))))</f>
        <v>87.222222222222229</v>
      </c>
      <c r="AG16" s="75">
        <f>IF('03 (ind)'!AG$1="si",100*(('03 (ind)'!AG15-MIN('03 (ind)'!AG$6:AG$37))/(MAX('03 (ind)'!AG$6:AG$37)-MIN('03 (ind)'!AG$6:AG$37))),ABS(-100+(100*(('03 (ind)'!AG15-MIN('03 (ind)'!AG$6:AG$37))/(MAX('03 (ind)'!AG$6:AG$37)-MIN('03 (ind)'!AG$6:AG$37))))))</f>
        <v>45.999999999999943</v>
      </c>
      <c r="AH16" s="75">
        <f>IF('03 (ind)'!AH$1="si",100*(('03 (ind)'!AH15-MIN('03 (ind)'!AH$6:AH$37))/(MAX('03 (ind)'!AH$6:AH$37)-MIN('03 (ind)'!AH$6:AH$37))),ABS(-100+(100*(('03 (ind)'!AH15-MIN('03 (ind)'!AH$6:AH$37))/(MAX('03 (ind)'!AH$6:AH$37)-MIN('03 (ind)'!AH$6:AH$37))))))</f>
        <v>5.3719008264462982</v>
      </c>
      <c r="AI16" s="75">
        <f>IF('03 (ind)'!AI$1="si",100*(('03 (ind)'!AI15-MIN('03 (ind)'!AI$6:AI$37))/(MAX('03 (ind)'!AI$6:AI$37)-MIN('03 (ind)'!AI$6:AI$37))),ABS(-100+(100*(('03 (ind)'!AI15-MIN('03 (ind)'!AI$6:AI$37))/(MAX('03 (ind)'!AI$6:AI$37)-MIN('03 (ind)'!AI$6:AI$37))))))</f>
        <v>1.6488746220745771</v>
      </c>
      <c r="AJ16" s="75">
        <f>IF('03 (ind)'!AJ$1="si",100*(('03 (ind)'!AJ15-MIN('03 (ind)'!AJ$6:AJ$37))/(MAX('03 (ind)'!AJ$6:AJ$37)-MIN('03 (ind)'!AJ$6:AJ$37))),ABS(-100+(100*(('03 (ind)'!AJ15-MIN('03 (ind)'!AJ$6:AJ$37))/(MAX('03 (ind)'!AJ$6:AJ$37)-MIN('03 (ind)'!AJ$6:AJ$37))))))</f>
        <v>76.536248561565017</v>
      </c>
      <c r="AK16" s="75">
        <f>IF('03 (ind)'!AK$1="si",100*(('03 (ind)'!AK15-MIN('03 (ind)'!AK$6:AK$37))/(MAX('03 (ind)'!AK$6:AK$37)-MIN('03 (ind)'!AK$6:AK$37))),ABS(-100+(100*(('03 (ind)'!AK15-MIN('03 (ind)'!AK$6:AK$37))/(MAX('03 (ind)'!AK$6:AK$37)-MIN('03 (ind)'!AK$6:AK$37))))))</f>
        <v>13.019748530052325</v>
      </c>
      <c r="AL16" s="75">
        <f>IF('03 (ind)'!AL$1="si",100*(('03 (ind)'!AL15-MIN('03 (ind)'!AL$6:AL$37))/(MAX('03 (ind)'!AL$6:AL$37)-MIN('03 (ind)'!AL$6:AL$37))),ABS(-100+(100*(('03 (ind)'!AL15-MIN('03 (ind)'!AL$6:AL$37))/(MAX('03 (ind)'!AL$6:AL$37)-MIN('03 (ind)'!AL$6:AL$37))))))</f>
        <v>25.483646090289767</v>
      </c>
      <c r="AM16" s="75">
        <f>IF('03 (ind)'!AM$1="si",100*(('03 (ind)'!AM15-MIN('03 (ind)'!AM$6:AM$37))/(MAX('03 (ind)'!AM$6:AM$37)-MIN('03 (ind)'!AM$6:AM$37))),ABS(-100+(100*(('03 (ind)'!AM15-MIN('03 (ind)'!AM$6:AM$37))/(MAX('03 (ind)'!AM$6:AM$37)-MIN('03 (ind)'!AM$6:AM$37))))))</f>
        <v>61.030998466801947</v>
      </c>
      <c r="AN16" s="75">
        <f>IF('03 (ind)'!AN$1="si",100*(('03 (ind)'!AN15-MIN('03 (ind)'!AN$6:AN$37))/(MAX('03 (ind)'!AN$6:AN$37)-MIN('03 (ind)'!AN$6:AN$37))),ABS(-100+(100*(('03 (ind)'!AN15-MIN('03 (ind)'!AN$6:AN$37))/(MAX('03 (ind)'!AN$6:AN$37)-MIN('03 (ind)'!AN$6:AN$37))))))</f>
        <v>37.480514132911566</v>
      </c>
      <c r="AO16" s="75">
        <f>IF('03 (ind)'!AO$1="si",100*(('03 (ind)'!AO15-MIN('03 (ind)'!AO$6:AO$37))/(MAX('03 (ind)'!AO$6:AO$37)-MIN('03 (ind)'!AO$6:AO$37))),ABS(-100+(100*(('03 (ind)'!AO15-MIN('03 (ind)'!AO$6:AO$37))/(MAX('03 (ind)'!AO$6:AO$37)-MIN('03 (ind)'!AO$6:AO$37))))))</f>
        <v>74.201315338172805</v>
      </c>
      <c r="AP16" s="75">
        <f>IF('03 (ind)'!AP$1="si",100*(('03 (ind)'!AP15-MIN('03 (ind)'!AP$6:AP$37))/(MAX('03 (ind)'!AP$6:AP$37)-MIN('03 (ind)'!AP$6:AP$37))),ABS(-100+(100*(('03 (ind)'!AP15-MIN('03 (ind)'!AP$6:AP$37))/(MAX('03 (ind)'!AP$6:AP$37)-MIN('03 (ind)'!AP$6:AP$37))))))</f>
        <v>62.089356110381075</v>
      </c>
      <c r="AQ16" s="75">
        <f>IF('03 (ind)'!AQ$1="si",100*(('03 (ind)'!AQ15-MIN('03 (ind)'!AQ$6:AQ$37))/(MAX('03 (ind)'!AQ$6:AQ$37)-MIN('03 (ind)'!AQ$6:AQ$37))),ABS(-100+(100*(('03 (ind)'!AQ15-MIN('03 (ind)'!AQ$6:AQ$37))/(MAX('03 (ind)'!AQ$6:AQ$37)-MIN('03 (ind)'!AQ$6:AQ$37))))))</f>
        <v>7.3636493773905016</v>
      </c>
      <c r="AR16" s="75">
        <f>IF('03 (ind)'!AR$1="si",100*(('03 (ind)'!AR15-MIN('03 (ind)'!AR$6:AR$37))/(MAX('03 (ind)'!AR$6:AR$37)-MIN('03 (ind)'!AR$6:AR$37))),ABS(-100+(100*(('03 (ind)'!AR15-MIN('03 (ind)'!AR$6:AR$37))/(MAX('03 (ind)'!AR$6:AR$37)-MIN('03 (ind)'!AR$6:AR$37))))))</f>
        <v>16.065572292264154</v>
      </c>
      <c r="AS16" s="75">
        <f>IF('03 (ind)'!AS$1="si",100*(('03 (ind)'!AS15-MIN('03 (ind)'!AS$6:AS$37))/(MAX('03 (ind)'!AS$6:AS$37)-MIN('03 (ind)'!AS$6:AS$37))),ABS(-100+(100*(('03 (ind)'!AS15-MIN('03 (ind)'!AS$6:AS$37))/(MAX('03 (ind)'!AS$6:AS$37)-MIN('03 (ind)'!AS$6:AS$37))))))</f>
        <v>11.246556840816709</v>
      </c>
      <c r="AT16" s="75">
        <f>IF('03 (ind)'!AT$1="si",100*(('03 (ind)'!AT15-MIN('03 (ind)'!AT$6:AT$37))/(MAX('03 (ind)'!AT$6:AT$37)-MIN('03 (ind)'!AT$6:AT$37))),ABS(-100+(100*(('03 (ind)'!AT15-MIN('03 (ind)'!AT$6:AT$37))/(MAX('03 (ind)'!AT$6:AT$37)-MIN('03 (ind)'!AT$6:AT$37))))))</f>
        <v>0</v>
      </c>
      <c r="AU16" s="75">
        <f>IF('03 (ind)'!AU$1="si",100*(('03 (ind)'!AU15-MIN('03 (ind)'!AU$6:AU$37))/(MAX('03 (ind)'!AU$6:AU$37)-MIN('03 (ind)'!AU$6:AU$37))),ABS(-100+(100*(('03 (ind)'!AU15-MIN('03 (ind)'!AU$6:AU$37))/(MAX('03 (ind)'!AU$6:AU$37)-MIN('03 (ind)'!AU$6:AU$37))))))</f>
        <v>57.186544342507638</v>
      </c>
      <c r="AV16" s="75">
        <f>IF('03 (ind)'!AV$1="si",100*(('03 (ind)'!AV15-MIN('03 (ind)'!AV$6:AV$37))/(MAX('03 (ind)'!AV$6:AV$37)-MIN('03 (ind)'!AV$6:AV$37))),ABS(-100+(100*(('03 (ind)'!AV15-MIN('03 (ind)'!AV$6:AV$37))/(MAX('03 (ind)'!AV$6:AV$37)-MIN('03 (ind)'!AV$6:AV$37))))))</f>
        <v>74.696707105719241</v>
      </c>
      <c r="AW16" s="75">
        <f>IF('03 (ind)'!AW$1="si",100*(('03 (ind)'!AW15-MIN('03 (ind)'!AW$6:AW$37))/(MAX('03 (ind)'!AW$6:AW$37)-MIN('03 (ind)'!AW$6:AW$37))),ABS(-100+(100*(('03 (ind)'!AW15-MIN('03 (ind)'!AW$6:AW$37))/(MAX('03 (ind)'!AW$6:AW$37)-MIN('03 (ind)'!AW$6:AW$37))))))</f>
        <v>36.858475894245728</v>
      </c>
      <c r="AX16" s="75">
        <f>IF('03 (ind)'!AX$1="si",100*(('03 (ind)'!AX15-MIN('03 (ind)'!AX$6:AX$37))/(MAX('03 (ind)'!AX$6:AX$37)-MIN('03 (ind)'!AX$6:AX$37))),ABS(-100+(100*(('03 (ind)'!AX15-MIN('03 (ind)'!AX$6:AX$37))/(MAX('03 (ind)'!AX$6:AX$37)-MIN('03 (ind)'!AX$6:AX$37))))))</f>
        <v>8.3153374634162471</v>
      </c>
      <c r="AY16" s="75">
        <f>IF('03 (ind)'!AY$1="si",100*(('03 (ind)'!AY15-MIN('03 (ind)'!AY$6:AY$37))/(MAX('03 (ind)'!AY$6:AY$37)-MIN('03 (ind)'!AY$6:AY$37))),ABS(-100+(100*(('03 (ind)'!AY15-MIN('03 (ind)'!AY$6:AY$37))/(MAX('03 (ind)'!AY$6:AY$37)-MIN('03 (ind)'!AY$6:AY$37))))))</f>
        <v>47.764034253092376</v>
      </c>
      <c r="AZ16" s="75">
        <f>IF('03 (ind)'!AZ$1="si",100*(('03 (ind)'!AZ15-MIN('03 (ind)'!AZ$6:AZ$37))/(MAX('03 (ind)'!AZ$6:AZ$37)-MIN('03 (ind)'!AZ$6:AZ$37))),ABS(-100+(100*(('03 (ind)'!AZ15-MIN('03 (ind)'!AZ$6:AZ$37))/(MAX('03 (ind)'!AZ$6:AZ$37)-MIN('03 (ind)'!AZ$6:AZ$37))))))</f>
        <v>42.189414229459601</v>
      </c>
      <c r="BA16" s="75">
        <f>IF('03 (ind)'!BA$1="si",100*(('03 (ind)'!BA15-MIN('03 (ind)'!BA$6:BA$37))/(MAX('03 (ind)'!BA$6:BA$37)-MIN('03 (ind)'!BA$6:BA$37))),ABS(-100+(100*(('03 (ind)'!BA15-MIN('03 (ind)'!BA$6:BA$37))/(MAX('03 (ind)'!BA$6:BA$37)-MIN('03 (ind)'!BA$6:BA$37))))))</f>
        <v>52.185795064610005</v>
      </c>
      <c r="BB16" s="75">
        <f>IF('03 (ind)'!BB$1="si",100*(('03 (ind)'!BB15-MIN('03 (ind)'!BB$6:BB$37))/(MAX('03 (ind)'!BB$6:BB$37)-MIN('03 (ind)'!BB$6:BB$37))),ABS(-100+(100*(('03 (ind)'!BB15-MIN('03 (ind)'!BB$6:BB$37))/(MAX('03 (ind)'!BB$6:BB$37)-MIN('03 (ind)'!BB$6:BB$37))))))</f>
        <v>11.594398176204123</v>
      </c>
      <c r="BC16" s="75">
        <f>IF('03 (ind)'!BC$1="si",100*(('03 (ind)'!BC15-MIN('03 (ind)'!BC$6:BC$37))/(MAX('03 (ind)'!BC$6:BC$37)-MIN('03 (ind)'!BC$6:BC$37))),ABS(-100+(100*(('03 (ind)'!BC15-MIN('03 (ind)'!BC$6:BC$37))/(MAX('03 (ind)'!BC$6:BC$37)-MIN('03 (ind)'!BC$6:BC$37))))))</f>
        <v>31.601106554241426</v>
      </c>
      <c r="BD16" s="75">
        <f>IF('03 (ind)'!BD$1="si",100*(('03 (ind)'!BD15-MIN('03 (ind)'!BD$6:BD$37))/(MAX('03 (ind)'!BD$6:BD$37)-MIN('03 (ind)'!BD$6:BD$37))),ABS(-100+(100*(('03 (ind)'!BD15-MIN('03 (ind)'!BD$6:BD$37))/(MAX('03 (ind)'!BD$6:BD$37)-MIN('03 (ind)'!BD$6:BD$37))))))</f>
        <v>52.571146204206279</v>
      </c>
      <c r="BE16" s="75">
        <f>IF('03 (ind)'!BE$1="si",100*(('03 (ind)'!BE15-MIN('03 (ind)'!BE$6:BE$37))/(MAX('03 (ind)'!BE$6:BE$37)-MIN('03 (ind)'!BE$6:BE$37))),ABS(-100+(100*(('03 (ind)'!BE15-MIN('03 (ind)'!BE$6:BE$37))/(MAX('03 (ind)'!BE$6:BE$37)-MIN('03 (ind)'!BE$6:BE$37))))))</f>
        <v>4.0209790209790217</v>
      </c>
      <c r="BF16" s="75">
        <f>IF('03 (ind)'!BF$1="si",100*(('03 (ind)'!BF15-MIN('03 (ind)'!BF$6:BF$37))/(MAX('03 (ind)'!BF$6:BF$37)-MIN('03 (ind)'!BF$6:BF$37))),ABS(-100+(100*(('03 (ind)'!BF15-MIN('03 (ind)'!BF$6:BF$37))/(MAX('03 (ind)'!BF$6:BF$37)-MIN('03 (ind)'!BF$6:BF$37))))))</f>
        <v>31.521312983071109</v>
      </c>
      <c r="BG16" s="75">
        <f>IF('03 (ind)'!BG$1="si",100*(('03 (ind)'!BG15-MIN('03 (ind)'!BG$6:BG$37))/(MAX('03 (ind)'!BG$6:BG$37)-MIN('03 (ind)'!BG$6:BG$37))),ABS(-100+(100*(('03 (ind)'!BG15-MIN('03 (ind)'!BG$6:BG$37))/(MAX('03 (ind)'!BG$6:BG$37)-MIN('03 (ind)'!BG$6:BG$37))))))</f>
        <v>22.894220472083823</v>
      </c>
      <c r="BH16" s="75">
        <f>IF('03 (ind)'!BH$1="si",100*(('03 (ind)'!BH15-MIN('03 (ind)'!BH$6:BH$37))/(MAX('03 (ind)'!BH$6:BH$37)-MIN('03 (ind)'!BH$6:BH$37))),ABS(-100+(100*(('03 (ind)'!BH15-MIN('03 (ind)'!BH$6:BH$37))/(MAX('03 (ind)'!BH$6:BH$37)-MIN('03 (ind)'!BH$6:BH$37))))))</f>
        <v>17.454841796612417</v>
      </c>
      <c r="BI16" s="75">
        <f>IF('03 (ind)'!BI$1="si",100*(('03 (ind)'!BI15-MIN('03 (ind)'!BI$6:BI$37))/(MAX('03 (ind)'!BI$6:BI$37)-MIN('03 (ind)'!BI$6:BI$37))),ABS(-100+(100*(('03 (ind)'!BI15-MIN('03 (ind)'!BI$6:BI$37))/(MAX('03 (ind)'!BI$6:BI$37)-MIN('03 (ind)'!BI$6:BI$37))))))</f>
        <v>99.848605027032349</v>
      </c>
      <c r="BJ16" s="75">
        <f>IF('03 (ind)'!BJ$1="si",100*(('03 (ind)'!BJ15-MIN('03 (ind)'!BJ$6:BJ$37))/(MAX('03 (ind)'!BJ$6:BJ$37)-MIN('03 (ind)'!BJ$6:BJ$37))),ABS(-100+(100*(('03 (ind)'!BJ15-MIN('03 (ind)'!BJ$6:BJ$37))/(MAX('03 (ind)'!BJ$6:BJ$37)-MIN('03 (ind)'!BJ$6:BJ$37))))))</f>
        <v>3.7614690015753792E-4</v>
      </c>
      <c r="BK16" s="75">
        <f>IF('03 (ind)'!BK$1="si",100*(('03 (ind)'!BK15-MIN('03 (ind)'!BK$6:BK$37))/(MAX('03 (ind)'!BK$6:BK$37)-MIN('03 (ind)'!BK$6:BK$37))),ABS(-100+(100*(('03 (ind)'!BK15-MIN('03 (ind)'!BK$6:BK$37))/(MAX('03 (ind)'!BK$6:BK$37)-MIN('03 (ind)'!BK$6:BK$37))))))</f>
        <v>9.9791159828402289</v>
      </c>
      <c r="BL16" s="75">
        <f>IF('03 (ind)'!BL$1="si",100*(('03 (ind)'!BL15-MIN('03 (ind)'!BL$6:BL$37))/(MAX('03 (ind)'!BL$6:BL$37)-MIN('03 (ind)'!BL$6:BL$37))),ABS(-100+(100*(('03 (ind)'!BL15-MIN('03 (ind)'!BL$6:BL$37))/(MAX('03 (ind)'!BL$6:BL$37)-MIN('03 (ind)'!BL$6:BL$37))))))</f>
        <v>8.870967741935484</v>
      </c>
      <c r="BM16" s="75">
        <f>IF('03 (ind)'!BM$1="si",100*(('03 (ind)'!BM15-MIN('03 (ind)'!BM$6:BM$37))/(MAX('03 (ind)'!BM$6:BM$37)-MIN('03 (ind)'!BM$6:BM$37))),ABS(-100+(100*(('03 (ind)'!BM15-MIN('03 (ind)'!BM$6:BM$37))/(MAX('03 (ind)'!BM$6:BM$37)-MIN('03 (ind)'!BM$6:BM$37))))))</f>
        <v>45.624843921801336</v>
      </c>
      <c r="BN16" s="75">
        <f>IF('03 (ind)'!BN$1="si",100*(('03 (ind)'!BN15-MIN('03 (ind)'!BN$6:BN$37))/(MAX('03 (ind)'!BN$6:BN$37)-MIN('03 (ind)'!BN$6:BN$37))),ABS(-100+(100*(('03 (ind)'!BN15-MIN('03 (ind)'!BN$6:BN$37))/(MAX('03 (ind)'!BN$6:BN$37)-MIN('03 (ind)'!BN$6:BN$37))))))</f>
        <v>65.139823044355097</v>
      </c>
      <c r="BO16" s="75">
        <f>IF('03 (ind)'!BO$1="si",100*(('03 (ind)'!BO15-MIN('03 (ind)'!BO$6:BO$37))/(MAX('03 (ind)'!BO$6:BO$37)-MIN('03 (ind)'!BO$6:BO$37))),ABS(-100+(100*(('03 (ind)'!BO15-MIN('03 (ind)'!BO$6:BO$37))/(MAX('03 (ind)'!BO$6:BO$37)-MIN('03 (ind)'!BO$6:BO$37))))))</f>
        <v>98.48087221189445</v>
      </c>
      <c r="BP16" s="75">
        <f>IF('03 (ind)'!BP$1="si",100*(('03 (ind)'!BP15-MIN('03 (ind)'!BP$6:BP$37))/(MAX('03 (ind)'!BP$6:BP$37)-MIN('03 (ind)'!BP$6:BP$37))),ABS(-100+(100*(('03 (ind)'!BP15-MIN('03 (ind)'!BP$6:BP$37))/(MAX('03 (ind)'!BP$6:BP$37)-MIN('03 (ind)'!BP$6:BP$37))))))</f>
        <v>25.585477429011139</v>
      </c>
      <c r="BQ16" s="75">
        <f>IF('03 (ind)'!BQ$1="si",100*(('03 (ind)'!BQ15-MIN('03 (ind)'!BQ$6:BQ$37))/(MAX('03 (ind)'!BQ$6:BQ$37)-MIN('03 (ind)'!BQ$6:BQ$37))),ABS(-100+(100*(('03 (ind)'!BQ15-MIN('03 (ind)'!BQ$6:BQ$37))/(MAX('03 (ind)'!BQ$6:BQ$37)-MIN('03 (ind)'!BQ$6:BQ$37))))))</f>
        <v>14.952308910513452</v>
      </c>
      <c r="BR16" s="75">
        <f>IF('03 (ind)'!BR$1="si",100*(('03 (ind)'!BR15-MIN('03 (ind)'!BR$6:BR$37))/(MAX('03 (ind)'!BR$6:BR$37)-MIN('03 (ind)'!BR$6:BR$37))),ABS(-100+(100*(('03 (ind)'!BR15-MIN('03 (ind)'!BR$6:BR$37))/(MAX('03 (ind)'!BP$6:BP$37)-MIN('03 (ind)'!BR$6:BR$37))))))</f>
        <v>2.2805936757803948</v>
      </c>
      <c r="BS16" s="75">
        <f>IF('03 (ind)'!BS$1="si",100*(('03 (ind)'!BS15-MIN('03 (ind)'!BS$6:BS$37))/(MAX('03 (ind)'!BS$6:BS$37)-MIN('03 (ind)'!BS$6:BS$37))),ABS(-100+(100*(('03 (ind)'!BS15-MIN('03 (ind)'!BS$6:BS$37))/(MAX('03 (ind)'!BQ$6:BQ$37)-MIN('03 (ind)'!BS$6:BS$37))))))</f>
        <v>43.743319682776814</v>
      </c>
      <c r="BT16" s="75">
        <f>IF('03 (ind)'!BT$1="si",100*(('03 (ind)'!BT15-MIN('03 (ind)'!BT$6:BT$37))/(MAX('03 (ind)'!BT$6:BT$37)-MIN('03 (ind)'!BT$6:BT$37))),ABS(-100+(100*(('03 (ind)'!BT15-MIN('03 (ind)'!BT$6:BT$37))/(MAX('03 (ind)'!BR$6:BR$37)-MIN('03 (ind)'!BT$6:BT$37))))))</f>
        <v>87.880848749999998</v>
      </c>
      <c r="BU16" s="75">
        <f>IF('03 (ind)'!BU$1="si",100*(('03 (ind)'!BU15-MIN('03 (ind)'!BU$6:BU$37))/(MAX('03 (ind)'!BU$6:BU$37)-MIN('03 (ind)'!BU$6:BU$37))),ABS(-100+(100*(('03 (ind)'!BU15-MIN('03 (ind)'!BU$6:BU$37))/(MAX('03 (ind)'!BU$6:BU$37)-MIN('03 (ind)'!BU$6:BU$37))))))</f>
        <v>10.819286554292432</v>
      </c>
      <c r="BV16" s="75">
        <f>IF('03 (ind)'!BV$1="si",100*(('03 (ind)'!BV15-MIN('03 (ind)'!BV$6:BV$37))/(MAX('03 (ind)'!BV$6:BV$37)-MIN('03 (ind)'!BV$6:BV$37))),ABS(-100+(100*(('03 (ind)'!BV15-MIN('03 (ind)'!BV$6:BV$37))/(MAX('03 (ind)'!BV$6:BV$37)-MIN('03 (ind)'!BV$6:BV$37))))))</f>
        <v>0</v>
      </c>
      <c r="BW16" s="75">
        <f>IF('03 (ind)'!BW$1="si",100*(('03 (ind)'!BW15-MIN('03 (ind)'!BW$6:BW$37))/(MAX('03 (ind)'!BW$6:BW$37)-MIN('03 (ind)'!BW$6:BW$37))),ABS(-100+(100*(('03 (ind)'!BW15-MIN('03 (ind)'!BW$6:BW$37))/(MAX('03 (ind)'!BW$6:BW$37)-MIN('03 (ind)'!BW$6:BW$37))))))</f>
        <v>100</v>
      </c>
      <c r="BX16" s="75">
        <f>IF('03 (ind)'!BX$1="si",100*(('03 (ind)'!BX15-MIN('03 (ind)'!BX$6:BX$37))/(MAX('03 (ind)'!BX$6:BX$37)-MIN('03 (ind)'!BX$6:BX$37))),ABS(-100+(100*(('03 (ind)'!BX15-MIN('03 (ind)'!BX$6:BX$37))/(MAX('03 (ind)'!BX$6:BX$37)-MIN('03 (ind)'!BX$6:BX$37))))))</f>
        <v>21.025637272592164</v>
      </c>
      <c r="BY16" s="75">
        <f>IF('03 (ind)'!BY$1="si",100*(('03 (ind)'!BY15-MIN('03 (ind)'!BY$6:BY$37))/(MAX('03 (ind)'!BY$6:BY$37)-MIN('03 (ind)'!BY$6:BY$37))),ABS(-100+(100*(('03 (ind)'!BY15-MIN('03 (ind)'!BY$6:BY$37))/(MAX('03 (ind)'!BY$6:BY$37)-MIN('03 (ind)'!BY$6:BY$37))))))</f>
        <v>0</v>
      </c>
      <c r="BZ16" s="75">
        <f>IF('03 (ind)'!BZ$1="si",100*(('03 (ind)'!BZ15-MIN('03 (ind)'!BZ$6:BZ$37))/(MAX('03 (ind)'!BZ$6:BZ$37)-MIN('03 (ind)'!BZ$6:BZ$37))),ABS(-100+(100*(('03 (ind)'!BZ15-MIN('03 (ind)'!BZ$6:BZ$37))/(MAX('03 (ind)'!BZ$6:BZ$37)-MIN('03 (ind)'!BZ$6:BZ$37))))))</f>
        <v>94.844349827247456</v>
      </c>
      <c r="CA16" s="75">
        <f>IF('03 (ind)'!CA$1="si",100*(('03 (ind)'!CA15-MIN('03 (ind)'!CA$6:CA$37))/(MAX('03 (ind)'!CA$6:CA$37)-MIN('03 (ind)'!CA$6:CA$37))),ABS(-100+(100*(('03 (ind)'!CA15-MIN('03 (ind)'!CA$6:CA$37))/(MAX('03 (ind)'!CA$6:CA$37)-MIN('03 (ind)'!CA$6:CA$37))))))</f>
        <v>0</v>
      </c>
      <c r="CB16" s="75">
        <f>IF('03 (ind)'!CB$1="si",100*(('03 (ind)'!CB15-MIN('03 (ind)'!CB$6:CB$37))/(MAX('03 (ind)'!CB$6:CB$37)-MIN('03 (ind)'!CB$6:CB$37))),ABS(-100+(100*(('03 (ind)'!CB15-MIN('03 (ind)'!CB$6:CB$37))/(MAX('03 (ind)'!CB$6:CB$37)-MIN('03 (ind)'!CB$6:CB$37))))))</f>
        <v>34.394904458598717</v>
      </c>
      <c r="CC16" s="75">
        <f>IF('03 (ind)'!CC$1="si",100*(('03 (ind)'!CC15-MIN('03 (ind)'!CC$6:CC$37))/(MAX('03 (ind)'!CC$6:CC$37)-MIN('03 (ind)'!CC$6:CC$37))),ABS(-100+(100*(('03 (ind)'!CC15-MIN('03 (ind)'!CC$6:CC$37))/(MAX('03 (ind)'!CC$6:CC$37)-MIN('03 (ind)'!CC$6:CC$37))))))</f>
        <v>69.49571789200624</v>
      </c>
      <c r="CD16" s="75">
        <f>IF('03 (ind)'!CD$1="si",100*(('03 (ind)'!CD15-MIN('03 (ind)'!CD$6:CD$37))/(MAX('03 (ind)'!CD$6:CD$37)-MIN('03 (ind)'!CD$6:CD$37))),ABS(-100+(100*(('03 (ind)'!CD15-MIN('03 (ind)'!CD$6:CD$37))/(MAX('03 (ind)'!CD$6:CD$37)-MIN('03 (ind)'!CD$6:CD$37))))))</f>
        <v>5.8168110395846219E-2</v>
      </c>
      <c r="CE16" s="75">
        <f>IF('03 (ind)'!CE$1="si",100*(('03 (ind)'!CE15-MIN('03 (ind)'!CE$6:CE$37))/(MAX('03 (ind)'!CE$6:CE$37)-MIN('03 (ind)'!CE$6:CE$37))),ABS(-100+(100*(('03 (ind)'!CE15-MIN('03 (ind)'!CE$6:CE$37))/(MAX('03 (ind)'!CE$6:CE$37)-MIN('03 (ind)'!CE$6:CE$37))))))</f>
        <v>3.8032443797440987</v>
      </c>
      <c r="CF16" s="75">
        <f>IF('03 (ind)'!CF$1="si",100*(('03 (ind)'!CF15-MIN('03 (ind)'!CF$6:CF$37))/(MAX('03 (ind)'!CF$6:CF$37)-MIN('03 (ind)'!CF$6:CF$37))),ABS(-100+(100*(('03 (ind)'!CF15-MIN('03 (ind)'!CF$6:CF$37))/(MAX('03 (ind)'!CF$6:CF$37)-MIN('03 (ind)'!CF$6:CF$37))))))</f>
        <v>7.6360074425204347</v>
      </c>
      <c r="CG16" s="75">
        <f>IF('03 (ind)'!CG$1="si",100*(('03 (ind)'!CG15-MIN('03 (ind)'!CG$6:CG$37))/(MAX('03 (ind)'!CG$6:CG$37)-MIN('03 (ind)'!CG$6:CG$37))),ABS(-100+(100*(('03 (ind)'!CG15-MIN('03 (ind)'!CG$6:CG$37))/(MAX('03 (ind)'!CG$6:CG$37)-MIN('03 (ind)'!CG$6:CG$37))))))</f>
        <v>22.588084132442667</v>
      </c>
      <c r="CH16" s="75">
        <f>IF('03 (ind)'!CH$1="si",100*(('03 (ind)'!CH15-MIN('03 (ind)'!CH$6:CH$37))/(MAX('03 (ind)'!CH$6:CH$37)-MIN('03 (ind)'!CH$6:CH$37))),ABS(-100+(100*(('03 (ind)'!CH15-MIN('03 (ind)'!CH$6:CH$37))/(MAX('03 (ind)'!CH$6:CH$37)-MIN('03 (ind)'!CH$6:CH$37))))))</f>
        <v>12.068135977681798</v>
      </c>
      <c r="CI16" s="75">
        <f>IF('03 (ind)'!CI$1="si",100*(('03 (ind)'!CI15-MIN('03 (ind)'!CI$6:CI$37))/(MAX('03 (ind)'!CI$6:CI$37)-MIN('03 (ind)'!CI$6:CI$37))),ABS(-100+(100*(('03 (ind)'!CI15-MIN('03 (ind)'!CI$6:CI$37))/(MAX('03 (ind)'!CI$6:CI$37)-MIN('03 (ind)'!CI$6:CI$37))))))</f>
        <v>12.415256183111138</v>
      </c>
      <c r="CJ16" s="75">
        <f>IF('03 (ind)'!CJ$1="si",100*(('03 (ind)'!CJ15-MIN('03 (ind)'!CJ$6:CJ$37))/(MAX('03 (ind)'!CJ$6:CJ$37)-MIN('03 (ind)'!CJ$6:CJ$37))),ABS(-100+(100*(('03 (ind)'!CJ15-MIN('03 (ind)'!CJ$6:CJ$37))/(MAX('03 (ind)'!CJ$6:CJ$37)-MIN('03 (ind)'!CJ$6:CJ$37))))))</f>
        <v>63.882457523635608</v>
      </c>
      <c r="CK16" s="75">
        <f>IF('03 (ind)'!CK$1="si",100*(('03 (ind)'!CK15-MIN('03 (ind)'!CK$6:CK$37))/(MAX('03 (ind)'!CK$6:CK$37)-MIN('03 (ind)'!CK$6:CK$37))),ABS(-100+(100*(('03 (ind)'!CK15-MIN('03 (ind)'!CK$6:CK$37))/(MAX('03 (ind)'!CK$6:CK$37)-MIN('03 (ind)'!CK$6:CK$37))))))</f>
        <v>0</v>
      </c>
      <c r="CL16" s="75">
        <f>IF('03 (ind)'!CL$1="si",100*(('03 (ind)'!CL15-MIN('03 (ind)'!CL$6:CL$37))/(MAX('03 (ind)'!CL$6:CL$37)-MIN('03 (ind)'!CL$6:CL$37))),ABS(-100+(100*(('03 (ind)'!CL15-MIN('03 (ind)'!CL$6:CL$37))/(MAX('03 (ind)'!CL$6:CL$37)-MIN('03 (ind)'!CL$6:CL$37))))))</f>
        <v>4.0872028110914709</v>
      </c>
      <c r="CM16" s="75">
        <f>IF('03 (ind)'!CM$1="si",100*(('03 (ind)'!CM15-MIN('03 (ind)'!CM$6:CM$37))/(MAX('03 (ind)'!CM$6:CM$37)-MIN('03 (ind)'!CM$6:CM$37))),ABS(-100+(100*(('03 (ind)'!CM15-MIN('03 (ind)'!CM$6:CM$37))/(MAX('03 (ind)'!CM$6:CM$37)-MIN('03 (ind)'!CM$6:CM$37))))))</f>
        <v>4.2688157472115646</v>
      </c>
    </row>
    <row r="17" spans="1:91">
      <c r="A17" s="18" t="s">
        <v>216</v>
      </c>
      <c r="B17" s="87">
        <f>IF('03 (ind)'!B$1="si",100*(('03 (ind)'!B16-MIN('03 (ind)'!B$6:B$37))/(MAX('03 (ind)'!B$6:B$37)-MIN('03 (ind)'!B$6:B$37))),ABS(-100+(100*(('03 (ind)'!B16-MIN('03 (ind)'!B$6:B$37))/(MAX('03 (ind)'!B$6:B$37)-MIN('03 (ind)'!B$6:B$37))))))</f>
        <v>16.333899816215599</v>
      </c>
      <c r="C17" s="87">
        <f>IF('03 (ind)'!C$1="si",100*(('03 (ind)'!C16-MIN('03 (ind)'!C$6:C$37))/(MAX('03 (ind)'!C$6:C$37)-MIN('03 (ind)'!C$6:C$37))),ABS(-100+(100*(('03 (ind)'!C16-MIN('03 (ind)'!C$6:C$37))/(MAX('03 (ind)'!C$6:C$37)-MIN('03 (ind)'!C$6:C$37))))))</f>
        <v>4.5634564439528802</v>
      </c>
      <c r="D17" s="87">
        <f>IF('03 (ind)'!D$1="si",100*(('03 (ind)'!D16-MIN('03 (ind)'!D$6:D$37))/(MAX('03 (ind)'!D$6:D$37)-MIN('03 (ind)'!D$6:D$37))),ABS(-100+(100*(('03 (ind)'!D16-MIN('03 (ind)'!D$6:D$37))/(MAX('03 (ind)'!D$6:D$37)-MIN('03 (ind)'!D$6:D$37))))))</f>
        <v>68.325740025263315</v>
      </c>
      <c r="E17" s="87">
        <f>IF('03 (ind)'!E$1="si",100*(('03 (ind)'!E16-MIN('03 (ind)'!E$6:E$37))/(MAX('03 (ind)'!E$6:E$37)-MIN('03 (ind)'!E$6:E$37))),ABS(-100+(100*(('03 (ind)'!E16-MIN('03 (ind)'!E$6:E$37))/(MAX('03 (ind)'!E$6:E$37)-MIN('03 (ind)'!E$6:E$37))))))</f>
        <v>72.602739726028631</v>
      </c>
      <c r="F17" s="87">
        <f>IF('03 (ind)'!F$1="si",100*(('03 (ind)'!F16-MIN('03 (ind)'!F$6:F$37))/(MAX('03 (ind)'!F$6:F$37)-MIN('03 (ind)'!F$6:F$37))),ABS(-100+(100*(('03 (ind)'!F16-MIN('03 (ind)'!F$6:F$37))/(MAX('03 (ind)'!F$6:F$37)-MIN('03 (ind)'!F$6:F$37))))))</f>
        <v>56.896551724137936</v>
      </c>
      <c r="G17" s="87">
        <f>IF('03 (ind)'!G$1="si",100*(('03 (ind)'!G16-MIN('03 (ind)'!G$6:G$37))/(MAX('03 (ind)'!G$6:G$37)-MIN('03 (ind)'!G$6:G$37))),ABS(-100+(100*(('03 (ind)'!G16-MIN('03 (ind)'!G$6:G$37))/(MAX('03 (ind)'!G$6:G$37)-MIN('03 (ind)'!G$6:G$37))))))</f>
        <v>55.555555555555557</v>
      </c>
      <c r="H17" s="87">
        <f>IF('03 (ind)'!H$1="si",100*(('03 (ind)'!H16-MIN('03 (ind)'!H$6:H$37))/(MAX('03 (ind)'!H$6:H$37)-MIN('03 (ind)'!H$6:H$37))),ABS(-100+(100*(('03 (ind)'!H16-MIN('03 (ind)'!H$6:H$37))/(MAX('03 (ind)'!H$6:H$37)-MIN('03 (ind)'!H$6:H$37))))))</f>
        <v>65.923566878980893</v>
      </c>
      <c r="I17" s="87">
        <f>IF('03 (ind)'!I$1="si",100*(('03 (ind)'!I16-MIN('03 (ind)'!I$6:I$37))/(MAX('03 (ind)'!I$6:I$37)-MIN('03 (ind)'!I$6:I$37))),ABS(-100+(100*(('03 (ind)'!I16-MIN('03 (ind)'!I$6:I$37))/(MAX('03 (ind)'!I$6:I$37)-MIN('03 (ind)'!I$6:I$37))))))</f>
        <v>90.522875816993462</v>
      </c>
      <c r="J17" s="87">
        <f>IF('03 (ind)'!J$1="si",100*(('03 (ind)'!J16-MIN('03 (ind)'!J$6:J$37))/(MAX('03 (ind)'!J$6:J$37)-MIN('03 (ind)'!J$6:J$37))),ABS(-100+(100*(('03 (ind)'!J16-MIN('03 (ind)'!J$6:J$37))/(MAX('03 (ind)'!J$6:J$37)-MIN('03 (ind)'!J$6:J$37))))))</f>
        <v>46.962025316455708</v>
      </c>
      <c r="K17" s="87">
        <f>IF('03 (ind)'!K$1="si",100*(('03 (ind)'!K16-MIN('03 (ind)'!K$6:K$37))/(MAX('03 (ind)'!K$6:K$37)-MIN('03 (ind)'!K$6:K$37))),ABS(-100+(100*(('03 (ind)'!K16-MIN('03 (ind)'!K$6:K$37))/(MAX('03 (ind)'!K$6:K$37)-MIN('03 (ind)'!K$6:K$37))))))</f>
        <v>52.511195034786375</v>
      </c>
      <c r="L17" s="87">
        <f>IF('03 (ind)'!L$1="si",100*(('03 (ind)'!L16-MIN('03 (ind)'!L$6:L$37))/(MAX('03 (ind)'!L$6:L$37)-MIN('03 (ind)'!L$6:L$37))),ABS(-100+(100*(('03 (ind)'!L16-MIN('03 (ind)'!L$6:L$37))/(MAX('03 (ind)'!L$6:L$37)-MIN('03 (ind)'!L$6:L$37))))))</f>
        <v>87.371055381478826</v>
      </c>
      <c r="M17" s="87">
        <f>IF('03 (ind)'!M$1="si",100*(('03 (ind)'!M16-MIN('03 (ind)'!M$6:M$37))/(MAX('03 (ind)'!M$6:M$37)-MIN('03 (ind)'!M$6:M$37))),ABS(-100+(100*(('03 (ind)'!M16-MIN('03 (ind)'!M$6:M$37))/(MAX('03 (ind)'!M$6:M$37)-MIN('03 (ind)'!M$6:M$37))))))</f>
        <v>10.97272951384231</v>
      </c>
      <c r="N17" s="87">
        <f>IF('03 (ind)'!N$1="si",100*(('03 (ind)'!N16-MIN('03 (ind)'!N$6:N$37))/(MAX('03 (ind)'!N$6:N$37)-MIN('03 (ind)'!N$6:N$37))),ABS(-100+(100*(('03 (ind)'!N16-MIN('03 (ind)'!N$6:N$37))/(MAX('03 (ind)'!N$6:N$37)-MIN('03 (ind)'!N$6:N$37))))))</f>
        <v>61.763716724126027</v>
      </c>
      <c r="O17" s="87">
        <f>IF('03 (ind)'!O$1="si",100*(('03 (ind)'!O16-MIN('03 (ind)'!O$6:O$37))/(MAX('03 (ind)'!O$6:O$37)-MIN('03 (ind)'!O$6:O$37))),ABS(-100+(100*(('03 (ind)'!O16-MIN('03 (ind)'!O$6:O$37))/(MAX('03 (ind)'!O$6:O$37)-MIN('03 (ind)'!O$6:O$37))))))</f>
        <v>85.106382978723403</v>
      </c>
      <c r="P17" s="87">
        <f>IF('03 (ind)'!P$1="si",100*(('03 (ind)'!P16-MIN('03 (ind)'!P$6:P$37))/(MAX('03 (ind)'!P$6:P$37)-MIN('03 (ind)'!P$6:P$37))),ABS(-100+(100*(('03 (ind)'!P16-MIN('03 (ind)'!P$6:P$37))/(MAX('03 (ind)'!P$6:P$37)-MIN('03 (ind)'!P$6:P$37))))))</f>
        <v>0</v>
      </c>
      <c r="Q17" s="87">
        <f>IF('03 (ind)'!Q$1="si",100*(('03 (ind)'!Q16-MIN('03 (ind)'!Q$6:Q$37))/(MAX('03 (ind)'!Q$6:Q$37)-MIN('03 (ind)'!Q$6:Q$37))),ABS(-100+(100*(('03 (ind)'!Q16-MIN('03 (ind)'!Q$6:Q$37))/(MAX('03 (ind)'!Q$6:Q$37)-MIN('03 (ind)'!Q$6:Q$37))))))</f>
        <v>0</v>
      </c>
      <c r="R17" s="87">
        <f>IF('03 (ind)'!R$1="si",100*(('03 (ind)'!R16-MIN('03 (ind)'!R$6:R$37))/(MAX('03 (ind)'!R$6:R$37)-MIN('03 (ind)'!R$6:R$37))),ABS(-100+(100*(('03 (ind)'!R16-MIN('03 (ind)'!R$6:R$37))/(MAX('03 (ind)'!R$6:R$37)-MIN('03 (ind)'!R$6:R$37))))))</f>
        <v>0.21257148686183577</v>
      </c>
      <c r="S17" s="75">
        <f>ABS(ABS(('03 (ind)'!S16-((MAX('03 (ind)'!S$6:S$37)+MIN('03 (ind)'!S$6:S$37))/2))/(((MAX('03 (ind)'!S$6:S$37)+MIN('03 (ind)'!S$6:S$37))/2)-MAX('03 (ind)'!S$6:S$37))*100)-100)</f>
        <v>70.013163264970473</v>
      </c>
      <c r="T17" s="75">
        <f>IF('03 (ind)'!T$1="si",100*(('03 (ind)'!T16-MIN('03 (ind)'!T$6:T$37))/(MAX('03 (ind)'!T$6:T$37)-MIN('03 (ind)'!T$6:T$37))),ABS(-100+(100*(('03 (ind)'!T16-MIN('03 (ind)'!T$6:T$37))/(MAX('03 (ind)'!T$6:T$37)-MIN('03 (ind)'!T$6:T$37))))))</f>
        <v>30.933997236175397</v>
      </c>
      <c r="U17" s="75">
        <f>IF('03 (ind)'!U$1="si",100*(('03 (ind)'!U16-MIN('03 (ind)'!U$6:U$37))/(MAX('03 (ind)'!U$6:U$37)-MIN('03 (ind)'!U$6:U$37))),ABS(-100+(100*(('03 (ind)'!U16-MIN('03 (ind)'!U$6:U$37))/(MAX('03 (ind)'!U$6:U$37)-MIN('03 (ind)'!U$6:U$37))))))</f>
        <v>100</v>
      </c>
      <c r="V17" s="75">
        <f>IF('03 (ind)'!V$1="si",100*(('03 (ind)'!V16-MIN('03 (ind)'!V$6:V$37))/(MAX('03 (ind)'!V$6:V$37)-MIN('03 (ind)'!V$6:V$37))),ABS(-100+(100*(('03 (ind)'!V16-MIN('03 (ind)'!V$6:V$37))/(MAX('03 (ind)'!V$6:V$37)-MIN('03 (ind)'!V$6:V$37))))))</f>
        <v>99.447513812154696</v>
      </c>
      <c r="W17" s="75">
        <f>IF('03 (ind)'!W$1="si",100*(('03 (ind)'!W16-MIN('03 (ind)'!W$6:W$37))/(MAX('03 (ind)'!W$6:W$37)-MIN('03 (ind)'!W$6:W$37))),ABS(-100+(100*(('03 (ind)'!W16-MIN('03 (ind)'!W$6:W$37))/(MAX('03 (ind)'!W$6:W$37)-MIN('03 (ind)'!W$6:W$37))))))</f>
        <v>67.507393181277408</v>
      </c>
      <c r="X17" s="75">
        <f>IF('03 (ind)'!X$1="si",100*(('03 (ind)'!X16-MIN('03 (ind)'!X$6:X$37))/(MAX('03 (ind)'!X$6:X$37)-MIN('03 (ind)'!X$6:X$37))),ABS(-100+(100*(('03 (ind)'!X16-MIN('03 (ind)'!X$6:X$37))/(MAX('03 (ind)'!X$6:X$37)-MIN('03 (ind)'!X$6:X$37))))))</f>
        <v>61.415003027619086</v>
      </c>
      <c r="Y17" s="75">
        <f>IF('03 (ind)'!Y$1="si",100*(('03 (ind)'!Y16-MIN('03 (ind)'!Y$6:Y$37))/(MAX('03 (ind)'!Y$6:Y$37)-MIN('03 (ind)'!Y$6:Y$37))),ABS(-100+(100*(('03 (ind)'!Y16-MIN('03 (ind)'!Y$6:Y$37))/(MAX('03 (ind)'!Y$6:Y$37)-MIN('03 (ind)'!Y$6:Y$37))))))</f>
        <v>50.327455162676124</v>
      </c>
      <c r="Z17" s="75">
        <f>IF('03 (ind)'!Z$1="si",100*(('03 (ind)'!Z16-MIN('03 (ind)'!Z$6:Z$37))/(MAX('03 (ind)'!Z$6:Z$37)-MIN('03 (ind)'!Z$6:Z$37))),ABS(-100+(100*(('03 (ind)'!Z16-MIN('03 (ind)'!Z$6:Z$37))/(MAX('03 (ind)'!Z$6:Z$37)-MIN('03 (ind)'!Z$6:Z$37))))))</f>
        <v>50.717992527821416</v>
      </c>
      <c r="AA17" s="75">
        <f>IF('03 (ind)'!AA$1="si",100*(('03 (ind)'!AA16-MIN('03 (ind)'!AA$6:AA$37))/(MAX('03 (ind)'!AA$6:AA$37)-MIN('03 (ind)'!AA$6:AA$37))),ABS(-100+(100*(('03 (ind)'!AA16-MIN('03 (ind)'!AA$6:AA$37))/(MAX('03 (ind)'!AA$6:AA$37)-MIN('03 (ind)'!AA$6:AA$37))))))</f>
        <v>58.450663770760542</v>
      </c>
      <c r="AB17" s="75">
        <f>IF('03 (ind)'!AB$1="si",100*(('03 (ind)'!AB16-MIN('03 (ind)'!AB$6:AB$37))/(MAX('03 (ind)'!AB$6:AB$37)-MIN('03 (ind)'!AB$6:AB$37))),ABS(-100+(100*(('03 (ind)'!AB16-MIN('03 (ind)'!AB$6:AB$37))/(MAX('03 (ind)'!AB$6:AB$37)-MIN('03 (ind)'!AB$6:AB$37))))))</f>
        <v>24.068806241076434</v>
      </c>
      <c r="AC17" s="75">
        <f>IF('03 (ind)'!AC$1="si",100*(('03 (ind)'!AC16-MIN('03 (ind)'!AC$6:AC$37))/(MAX('03 (ind)'!AC$6:AC$37)-MIN('03 (ind)'!AC$6:AC$37))),ABS(-100+(100*(('03 (ind)'!AC16-MIN('03 (ind)'!AC$6:AC$37))/(MAX('03 (ind)'!AC$6:AC$37)-MIN('03 (ind)'!AC$6:AC$37))))))</f>
        <v>45.551196483851754</v>
      </c>
      <c r="AD17" s="75">
        <f>IF('03 (ind)'!AD$1="si",100*(('03 (ind)'!AD16-MIN('03 (ind)'!AD$6:AD$37))/(MAX('03 (ind)'!AD$6:AD$37)-MIN('03 (ind)'!AD$6:AD$37))),ABS(-100+(100*(('03 (ind)'!AD16-MIN('03 (ind)'!AD$6:AD$37))/(MAX('03 (ind)'!AD$6:AD$37)-MIN('03 (ind)'!AD$6:AD$37))))))</f>
        <v>55.708821604583981</v>
      </c>
      <c r="AE17" s="75">
        <f>IF('03 (ind)'!AE$1="si",100*(('03 (ind)'!AE16-MIN('03 (ind)'!AE$6:AE$37))/(MAX('03 (ind)'!AE$6:AE$37)-MIN('03 (ind)'!AE$6:AE$37))),ABS(-100+(100*(('03 (ind)'!AE16-MIN('03 (ind)'!AE$6:AE$37))/(MAX('03 (ind)'!AE$6:AE$37)-MIN('03 (ind)'!AE$6:AE$37))))))</f>
        <v>44.59260612580043</v>
      </c>
      <c r="AF17" s="75">
        <f>IF('03 (ind)'!AF$1="si",100*(('03 (ind)'!AF16-MIN('03 (ind)'!AF$6:AF$37))/(MAX('03 (ind)'!AF$6:AF$37)-MIN('03 (ind)'!AF$6:AF$37))),ABS(-100+(100*(('03 (ind)'!AF16-MIN('03 (ind)'!AF$6:AF$37))/(MAX('03 (ind)'!AF$6:AF$37)-MIN('03 (ind)'!AF$6:AF$37))))))</f>
        <v>55.555555555555557</v>
      </c>
      <c r="AG17" s="75">
        <f>IF('03 (ind)'!AG$1="si",100*(('03 (ind)'!AG16-MIN('03 (ind)'!AG$6:AG$37))/(MAX('03 (ind)'!AG$6:AG$37)-MIN('03 (ind)'!AG$6:AG$37))),ABS(-100+(100*(('03 (ind)'!AG16-MIN('03 (ind)'!AG$6:AG$37))/(MAX('03 (ind)'!AG$6:AG$37)-MIN('03 (ind)'!AG$6:AG$37))))))</f>
        <v>45.333333333333314</v>
      </c>
      <c r="AH17" s="75">
        <f>IF('03 (ind)'!AH$1="si",100*(('03 (ind)'!AH16-MIN('03 (ind)'!AH$6:AH$37))/(MAX('03 (ind)'!AH$6:AH$37)-MIN('03 (ind)'!AH$6:AH$37))),ABS(-100+(100*(('03 (ind)'!AH16-MIN('03 (ind)'!AH$6:AH$37))/(MAX('03 (ind)'!AH$6:AH$37)-MIN('03 (ind)'!AH$6:AH$37))))))</f>
        <v>6.1983471074380159</v>
      </c>
      <c r="AI17" s="75">
        <f>IF('03 (ind)'!AI$1="si",100*(('03 (ind)'!AI16-MIN('03 (ind)'!AI$6:AI$37))/(MAX('03 (ind)'!AI$6:AI$37)-MIN('03 (ind)'!AI$6:AI$37))),ABS(-100+(100*(('03 (ind)'!AI16-MIN('03 (ind)'!AI$6:AI$37))/(MAX('03 (ind)'!AI$6:AI$37)-MIN('03 (ind)'!AI$6:AI$37))))))</f>
        <v>2.7014669105296556</v>
      </c>
      <c r="AJ17" s="75">
        <f>IF('03 (ind)'!AJ$1="si",100*(('03 (ind)'!AJ16-MIN('03 (ind)'!AJ$6:AJ$37))/(MAX('03 (ind)'!AJ$6:AJ$37)-MIN('03 (ind)'!AJ$6:AJ$37))),ABS(-100+(100*(('03 (ind)'!AJ16-MIN('03 (ind)'!AJ$6:AJ$37))/(MAX('03 (ind)'!AJ$6:AJ$37)-MIN('03 (ind)'!AJ$6:AJ$37))))))</f>
        <v>85.040276179516681</v>
      </c>
      <c r="AK17" s="75">
        <f>IF('03 (ind)'!AK$1="si",100*(('03 (ind)'!AK16-MIN('03 (ind)'!AK$6:AK$37))/(MAX('03 (ind)'!AK$6:AK$37)-MIN('03 (ind)'!AK$6:AK$37))),ABS(-100+(100*(('03 (ind)'!AK16-MIN('03 (ind)'!AK$6:AK$37))/(MAX('03 (ind)'!AK$6:AK$37)-MIN('03 (ind)'!AK$6:AK$37))))))</f>
        <v>100</v>
      </c>
      <c r="AL17" s="75">
        <f>IF('03 (ind)'!AL$1="si",100*(('03 (ind)'!AL16-MIN('03 (ind)'!AL$6:AL$37))/(MAX('03 (ind)'!AL$6:AL$37)-MIN('03 (ind)'!AL$6:AL$37))),ABS(-100+(100*(('03 (ind)'!AL16-MIN('03 (ind)'!AL$6:AL$37))/(MAX('03 (ind)'!AL$6:AL$37)-MIN('03 (ind)'!AL$6:AL$37))))))</f>
        <v>96.090888902356696</v>
      </c>
      <c r="AM17" s="75">
        <f>IF('03 (ind)'!AM$1="si",100*(('03 (ind)'!AM16-MIN('03 (ind)'!AM$6:AM$37))/(MAX('03 (ind)'!AM$6:AM$37)-MIN('03 (ind)'!AM$6:AM$37))),ABS(-100+(100*(('03 (ind)'!AM16-MIN('03 (ind)'!AM$6:AM$37))/(MAX('03 (ind)'!AM$6:AM$37)-MIN('03 (ind)'!AM$6:AM$37))))))</f>
        <v>91.554589865303299</v>
      </c>
      <c r="AN17" s="75">
        <f>IF('03 (ind)'!AN$1="si",100*(('03 (ind)'!AN16-MIN('03 (ind)'!AN$6:AN$37))/(MAX('03 (ind)'!AN$6:AN$37)-MIN('03 (ind)'!AN$6:AN$37))),ABS(-100+(100*(('03 (ind)'!AN16-MIN('03 (ind)'!AN$6:AN$37))/(MAX('03 (ind)'!AN$6:AN$37)-MIN('03 (ind)'!AN$6:AN$37))))))</f>
        <v>29.049942676010687</v>
      </c>
      <c r="AO17" s="75">
        <f>IF('03 (ind)'!AO$1="si",100*(('03 (ind)'!AO16-MIN('03 (ind)'!AO$6:AO$37))/(MAX('03 (ind)'!AO$6:AO$37)-MIN('03 (ind)'!AO$6:AO$37))),ABS(-100+(100*(('03 (ind)'!AO16-MIN('03 (ind)'!AO$6:AO$37))/(MAX('03 (ind)'!AO$6:AO$37)-MIN('03 (ind)'!AO$6:AO$37))))))</f>
        <v>74.598197514940452</v>
      </c>
      <c r="AP17" s="75">
        <f>IF('03 (ind)'!AP$1="si",100*(('03 (ind)'!AP16-MIN('03 (ind)'!AP$6:AP$37))/(MAX('03 (ind)'!AP$6:AP$37)-MIN('03 (ind)'!AP$6:AP$37))),ABS(-100+(100*(('03 (ind)'!AP16-MIN('03 (ind)'!AP$6:AP$37))/(MAX('03 (ind)'!AP$6:AP$37)-MIN('03 (ind)'!AP$6:AP$37))))))</f>
        <v>90.867279894875168</v>
      </c>
      <c r="AQ17" s="75">
        <f>IF('03 (ind)'!AQ$1="si",100*(('03 (ind)'!AQ16-MIN('03 (ind)'!AQ$6:AQ$37))/(MAX('03 (ind)'!AQ$6:AQ$37)-MIN('03 (ind)'!AQ$6:AQ$37))),ABS(-100+(100*(('03 (ind)'!AQ16-MIN('03 (ind)'!AQ$6:AQ$37))/(MAX('03 (ind)'!AQ$6:AQ$37)-MIN('03 (ind)'!AQ$6:AQ$37))))))</f>
        <v>6.2329474905555378</v>
      </c>
      <c r="AR17" s="75">
        <f>IF('03 (ind)'!AR$1="si",100*(('03 (ind)'!AR16-MIN('03 (ind)'!AR$6:AR$37))/(MAX('03 (ind)'!AR$6:AR$37)-MIN('03 (ind)'!AR$6:AR$37))),ABS(-100+(100*(('03 (ind)'!AR16-MIN('03 (ind)'!AR$6:AR$37))/(MAX('03 (ind)'!AR$6:AR$37)-MIN('03 (ind)'!AR$6:AR$37))))))</f>
        <v>18.150142785391921</v>
      </c>
      <c r="AS17" s="75">
        <f>IF('03 (ind)'!AS$1="si",100*(('03 (ind)'!AS16-MIN('03 (ind)'!AS$6:AS$37))/(MAX('03 (ind)'!AS$6:AS$37)-MIN('03 (ind)'!AS$6:AS$37))),ABS(-100+(100*(('03 (ind)'!AS16-MIN('03 (ind)'!AS$6:AS$37))/(MAX('03 (ind)'!AS$6:AS$37)-MIN('03 (ind)'!AS$6:AS$37))))))</f>
        <v>29.48493557247302</v>
      </c>
      <c r="AT17" s="75">
        <f>IF('03 (ind)'!AT$1="si",100*(('03 (ind)'!AT16-MIN('03 (ind)'!AT$6:AT$37))/(MAX('03 (ind)'!AT$6:AT$37)-MIN('03 (ind)'!AT$6:AT$37))),ABS(-100+(100*(('03 (ind)'!AT16-MIN('03 (ind)'!AT$6:AT$37))/(MAX('03 (ind)'!AT$6:AT$37)-MIN('03 (ind)'!AT$6:AT$37))))))</f>
        <v>0</v>
      </c>
      <c r="AU17" s="75">
        <f>IF('03 (ind)'!AU$1="si",100*(('03 (ind)'!AU16-MIN('03 (ind)'!AU$6:AU$37))/(MAX('03 (ind)'!AU$6:AU$37)-MIN('03 (ind)'!AU$6:AU$37))),ABS(-100+(100*(('03 (ind)'!AU16-MIN('03 (ind)'!AU$6:AU$37))/(MAX('03 (ind)'!AU$6:AU$37)-MIN('03 (ind)'!AU$6:AU$37))))))</f>
        <v>83.486238532110093</v>
      </c>
      <c r="AV17" s="75">
        <f>IF('03 (ind)'!AV$1="si",100*(('03 (ind)'!AV16-MIN('03 (ind)'!AV$6:AV$37))/(MAX('03 (ind)'!AV$6:AV$37)-MIN('03 (ind)'!AV$6:AV$37))),ABS(-100+(100*(('03 (ind)'!AV16-MIN('03 (ind)'!AV$6:AV$37))/(MAX('03 (ind)'!AV$6:AV$37)-MIN('03 (ind)'!AV$6:AV$37))))))</f>
        <v>79.202772963604858</v>
      </c>
      <c r="AW17" s="75">
        <f>IF('03 (ind)'!AW$1="si",100*(('03 (ind)'!AW16-MIN('03 (ind)'!AW$6:AW$37))/(MAX('03 (ind)'!AW$6:AW$37)-MIN('03 (ind)'!AW$6:AW$37))),ABS(-100+(100*(('03 (ind)'!AW16-MIN('03 (ind)'!AW$6:AW$37))/(MAX('03 (ind)'!AW$6:AW$37)-MIN('03 (ind)'!AW$6:AW$37))))))</f>
        <v>44.012441679626754</v>
      </c>
      <c r="AX17" s="75">
        <f>IF('03 (ind)'!AX$1="si",100*(('03 (ind)'!AX16-MIN('03 (ind)'!AX$6:AX$37))/(MAX('03 (ind)'!AX$6:AX$37)-MIN('03 (ind)'!AX$6:AX$37))),ABS(-100+(100*(('03 (ind)'!AX16-MIN('03 (ind)'!AX$6:AX$37))/(MAX('03 (ind)'!AX$6:AX$37)-MIN('03 (ind)'!AX$6:AX$37))))))</f>
        <v>18.119395903582252</v>
      </c>
      <c r="AY17" s="75">
        <f>IF('03 (ind)'!AY$1="si",100*(('03 (ind)'!AY16-MIN('03 (ind)'!AY$6:AY$37))/(MAX('03 (ind)'!AY$6:AY$37)-MIN('03 (ind)'!AY$6:AY$37))),ABS(-100+(100*(('03 (ind)'!AY16-MIN('03 (ind)'!AY$6:AY$37))/(MAX('03 (ind)'!AY$6:AY$37)-MIN('03 (ind)'!AY$6:AY$37))))))</f>
        <v>22.26450999048522</v>
      </c>
      <c r="AZ17" s="75">
        <f>IF('03 (ind)'!AZ$1="si",100*(('03 (ind)'!AZ16-MIN('03 (ind)'!AZ$6:AZ$37))/(MAX('03 (ind)'!AZ$6:AZ$37)-MIN('03 (ind)'!AZ$6:AZ$37))),ABS(-100+(100*(('03 (ind)'!AZ16-MIN('03 (ind)'!AZ$6:AZ$37))/(MAX('03 (ind)'!AZ$6:AZ$37)-MIN('03 (ind)'!AZ$6:AZ$37))))))</f>
        <v>54.081281387136613</v>
      </c>
      <c r="BA17" s="75">
        <f>IF('03 (ind)'!BA$1="si",100*(('03 (ind)'!BA16-MIN('03 (ind)'!BA$6:BA$37))/(MAX('03 (ind)'!BA$6:BA$37)-MIN('03 (ind)'!BA$6:BA$37))),ABS(-100+(100*(('03 (ind)'!BA16-MIN('03 (ind)'!BA$6:BA$37))/(MAX('03 (ind)'!BA$6:BA$37)-MIN('03 (ind)'!BA$6:BA$37))))))</f>
        <v>47.205539200103971</v>
      </c>
      <c r="BB17" s="75">
        <f>IF('03 (ind)'!BB$1="si",100*(('03 (ind)'!BB16-MIN('03 (ind)'!BB$6:BB$37))/(MAX('03 (ind)'!BB$6:BB$37)-MIN('03 (ind)'!BB$6:BB$37))),ABS(-100+(100*(('03 (ind)'!BB16-MIN('03 (ind)'!BB$6:BB$37))/(MAX('03 (ind)'!BB$6:BB$37)-MIN('03 (ind)'!BB$6:BB$37))))))</f>
        <v>10.775536812348111</v>
      </c>
      <c r="BC17" s="75">
        <f>IF('03 (ind)'!BC$1="si",100*(('03 (ind)'!BC16-MIN('03 (ind)'!BC$6:BC$37))/(MAX('03 (ind)'!BC$6:BC$37)-MIN('03 (ind)'!BC$6:BC$37))),ABS(-100+(100*(('03 (ind)'!BC16-MIN('03 (ind)'!BC$6:BC$37))/(MAX('03 (ind)'!BC$6:BC$37)-MIN('03 (ind)'!BC$6:BC$37))))))</f>
        <v>12.092960636744596</v>
      </c>
      <c r="BD17" s="75">
        <f>IF('03 (ind)'!BD$1="si",100*(('03 (ind)'!BD16-MIN('03 (ind)'!BD$6:BD$37))/(MAX('03 (ind)'!BD$6:BD$37)-MIN('03 (ind)'!BD$6:BD$37))),ABS(-100+(100*(('03 (ind)'!BD16-MIN('03 (ind)'!BD$6:BD$37))/(MAX('03 (ind)'!BD$6:BD$37)-MIN('03 (ind)'!BD$6:BD$37))))))</f>
        <v>45.712054189727546</v>
      </c>
      <c r="BE17" s="75">
        <f>IF('03 (ind)'!BE$1="si",100*(('03 (ind)'!BE16-MIN('03 (ind)'!BE$6:BE$37))/(MAX('03 (ind)'!BE$6:BE$37)-MIN('03 (ind)'!BE$6:BE$37))),ABS(-100+(100*(('03 (ind)'!BE16-MIN('03 (ind)'!BE$6:BE$37))/(MAX('03 (ind)'!BE$6:BE$37)-MIN('03 (ind)'!BE$6:BE$37))))))</f>
        <v>14.423076923076922</v>
      </c>
      <c r="BF17" s="75">
        <f>IF('03 (ind)'!BF$1="si",100*(('03 (ind)'!BF16-MIN('03 (ind)'!BF$6:BF$37))/(MAX('03 (ind)'!BF$6:BF$37)-MIN('03 (ind)'!BF$6:BF$37))),ABS(-100+(100*(('03 (ind)'!BF16-MIN('03 (ind)'!BF$6:BF$37))/(MAX('03 (ind)'!BF$6:BF$37)-MIN('03 (ind)'!BF$6:BF$37))))))</f>
        <v>10.622849596601101</v>
      </c>
      <c r="BG17" s="75">
        <f>IF('03 (ind)'!BG$1="si",100*(('03 (ind)'!BG16-MIN('03 (ind)'!BG$6:BG$37))/(MAX('03 (ind)'!BG$6:BG$37)-MIN('03 (ind)'!BG$6:BG$37))),ABS(-100+(100*(('03 (ind)'!BG16-MIN('03 (ind)'!BG$6:BG$37))/(MAX('03 (ind)'!BG$6:BG$37)-MIN('03 (ind)'!BG$6:BG$37))))))</f>
        <v>29.817237357469175</v>
      </c>
      <c r="BH17" s="75">
        <f>IF('03 (ind)'!BH$1="si",100*(('03 (ind)'!BH16-MIN('03 (ind)'!BH$6:BH$37))/(MAX('03 (ind)'!BH$6:BH$37)-MIN('03 (ind)'!BH$6:BH$37))),ABS(-100+(100*(('03 (ind)'!BH16-MIN('03 (ind)'!BH$6:BH$37))/(MAX('03 (ind)'!BH$6:BH$37)-MIN('03 (ind)'!BH$6:BH$37))))))</f>
        <v>21.757069363839587</v>
      </c>
      <c r="BI17" s="75">
        <f>IF('03 (ind)'!BI$1="si",100*(('03 (ind)'!BI16-MIN('03 (ind)'!BI$6:BI$37))/(MAX('03 (ind)'!BI$6:BI$37)-MIN('03 (ind)'!BI$6:BI$37))),ABS(-100+(100*(('03 (ind)'!BI16-MIN('03 (ind)'!BI$6:BI$37))/(MAX('03 (ind)'!BI$6:BI$37)-MIN('03 (ind)'!BI$6:BI$37))))))</f>
        <v>99.482420323243829</v>
      </c>
      <c r="BJ17" s="75">
        <f>IF('03 (ind)'!BJ$1="si",100*(('03 (ind)'!BJ16-MIN('03 (ind)'!BJ$6:BJ$37))/(MAX('03 (ind)'!BJ$6:BJ$37)-MIN('03 (ind)'!BJ$6:BJ$37))),ABS(-100+(100*(('03 (ind)'!BJ16-MIN('03 (ind)'!BJ$6:BJ$37))/(MAX('03 (ind)'!BJ$6:BJ$37)-MIN('03 (ind)'!BJ$6:BJ$37))))))</f>
        <v>2.4386165022687624E-3</v>
      </c>
      <c r="BK17" s="75">
        <f>IF('03 (ind)'!BK$1="si",100*(('03 (ind)'!BK16-MIN('03 (ind)'!BK$6:BK$37))/(MAX('03 (ind)'!BK$6:BK$37)-MIN('03 (ind)'!BK$6:BK$37))),ABS(-100+(100*(('03 (ind)'!BK16-MIN('03 (ind)'!BK$6:BK$37))/(MAX('03 (ind)'!BK$6:BK$37)-MIN('03 (ind)'!BK$6:BK$37))))))</f>
        <v>5.5665540400729636</v>
      </c>
      <c r="BL17" s="75">
        <f>IF('03 (ind)'!BL$1="si",100*(('03 (ind)'!BL16-MIN('03 (ind)'!BL$6:BL$37))/(MAX('03 (ind)'!BL$6:BL$37)-MIN('03 (ind)'!BL$6:BL$37))),ABS(-100+(100*(('03 (ind)'!BL16-MIN('03 (ind)'!BL$6:BL$37))/(MAX('03 (ind)'!BL$6:BL$37)-MIN('03 (ind)'!BL$6:BL$37))))))</f>
        <v>19.35483870967742</v>
      </c>
      <c r="BM17" s="75">
        <f>IF('03 (ind)'!BM$1="si",100*(('03 (ind)'!BM16-MIN('03 (ind)'!BM$6:BM$37))/(MAX('03 (ind)'!BM$6:BM$37)-MIN('03 (ind)'!BM$6:BM$37))),ABS(-100+(100*(('03 (ind)'!BM16-MIN('03 (ind)'!BM$6:BM$37))/(MAX('03 (ind)'!BM$6:BM$37)-MIN('03 (ind)'!BM$6:BM$37))))))</f>
        <v>5.631882198877471</v>
      </c>
      <c r="BN17" s="75">
        <f>IF('03 (ind)'!BN$1="si",100*(('03 (ind)'!BN16-MIN('03 (ind)'!BN$6:BN$37))/(MAX('03 (ind)'!BN$6:BN$37)-MIN('03 (ind)'!BN$6:BN$37))),ABS(-100+(100*(('03 (ind)'!BN16-MIN('03 (ind)'!BN$6:BN$37))/(MAX('03 (ind)'!BN$6:BN$37)-MIN('03 (ind)'!BN$6:BN$37))))))</f>
        <v>21.165508139900297</v>
      </c>
      <c r="BO17" s="75">
        <f>IF('03 (ind)'!BO$1="si",100*(('03 (ind)'!BO16-MIN('03 (ind)'!BO$6:BO$37))/(MAX('03 (ind)'!BO$6:BO$37)-MIN('03 (ind)'!BO$6:BO$37))),ABS(-100+(100*(('03 (ind)'!BO16-MIN('03 (ind)'!BO$6:BO$37))/(MAX('03 (ind)'!BO$6:BO$37)-MIN('03 (ind)'!BO$6:BO$37))))))</f>
        <v>31.269365829450734</v>
      </c>
      <c r="BP17" s="75">
        <f>IF('03 (ind)'!BP$1="si",100*(('03 (ind)'!BP16-MIN('03 (ind)'!BP$6:BP$37))/(MAX('03 (ind)'!BP$6:BP$37)-MIN('03 (ind)'!BP$6:BP$37))),ABS(-100+(100*(('03 (ind)'!BP16-MIN('03 (ind)'!BP$6:BP$37))/(MAX('03 (ind)'!BP$6:BP$37)-MIN('03 (ind)'!BP$6:BP$37))))))</f>
        <v>23.595247629778722</v>
      </c>
      <c r="BQ17" s="75">
        <f>IF('03 (ind)'!BQ$1="si",100*(('03 (ind)'!BQ16-MIN('03 (ind)'!BQ$6:BQ$37))/(MAX('03 (ind)'!BQ$6:BQ$37)-MIN('03 (ind)'!BQ$6:BQ$37))),ABS(-100+(100*(('03 (ind)'!BQ16-MIN('03 (ind)'!BQ$6:BQ$37))/(MAX('03 (ind)'!BQ$6:BQ$37)-MIN('03 (ind)'!BQ$6:BQ$37))))))</f>
        <v>14.508688845956193</v>
      </c>
      <c r="BR17" s="75">
        <f>IF('03 (ind)'!BR$1="si",100*(('03 (ind)'!BR16-MIN('03 (ind)'!BR$6:BR$37))/(MAX('03 (ind)'!BR$6:BR$37)-MIN('03 (ind)'!BR$6:BR$37))),ABS(-100+(100*(('03 (ind)'!BR16-MIN('03 (ind)'!BR$6:BR$37))/(MAX('03 (ind)'!BP$6:BP$37)-MIN('03 (ind)'!BR$6:BR$37))))))</f>
        <v>9.1881388589530069</v>
      </c>
      <c r="BS17" s="75">
        <f>IF('03 (ind)'!BS$1="si",100*(('03 (ind)'!BS16-MIN('03 (ind)'!BS$6:BS$37))/(MAX('03 (ind)'!BS$6:BS$37)-MIN('03 (ind)'!BS$6:BS$37))),ABS(-100+(100*(('03 (ind)'!BS16-MIN('03 (ind)'!BS$6:BS$37))/(MAX('03 (ind)'!BQ$6:BQ$37)-MIN('03 (ind)'!BS$6:BS$37))))))</f>
        <v>69.931920620292274</v>
      </c>
      <c r="BT17" s="75">
        <f>IF('03 (ind)'!BT$1="si",100*(('03 (ind)'!BT16-MIN('03 (ind)'!BT$6:BT$37))/(MAX('03 (ind)'!BT$6:BT$37)-MIN('03 (ind)'!BT$6:BT$37))),ABS(-100+(100*(('03 (ind)'!BT16-MIN('03 (ind)'!BT$6:BT$37))/(MAX('03 (ind)'!BR$6:BR$37)-MIN('03 (ind)'!BT$6:BT$37))))))</f>
        <v>99.275523750000005</v>
      </c>
      <c r="BU17" s="75">
        <f>IF('03 (ind)'!BU$1="si",100*(('03 (ind)'!BU16-MIN('03 (ind)'!BU$6:BU$37))/(MAX('03 (ind)'!BU$6:BU$37)-MIN('03 (ind)'!BU$6:BU$37))),ABS(-100+(100*(('03 (ind)'!BU16-MIN('03 (ind)'!BU$6:BU$37))/(MAX('03 (ind)'!BU$6:BU$37)-MIN('03 (ind)'!BU$6:BU$37))))))</f>
        <v>75.735005880047041</v>
      </c>
      <c r="BV17" s="75">
        <f>IF('03 (ind)'!BV$1="si",100*(('03 (ind)'!BV16-MIN('03 (ind)'!BV$6:BV$37))/(MAX('03 (ind)'!BV$6:BV$37)-MIN('03 (ind)'!BV$6:BV$37))),ABS(-100+(100*(('03 (ind)'!BV16-MIN('03 (ind)'!BV$6:BV$37))/(MAX('03 (ind)'!BV$6:BV$37)-MIN('03 (ind)'!BV$6:BV$37))))))</f>
        <v>46.653777513384895</v>
      </c>
      <c r="BW17" s="75">
        <f>IF('03 (ind)'!BW$1="si",100*(('03 (ind)'!BW16-MIN('03 (ind)'!BW$6:BW$37))/(MAX('03 (ind)'!BW$6:BW$37)-MIN('03 (ind)'!BW$6:BW$37))),ABS(-100+(100*(('03 (ind)'!BW16-MIN('03 (ind)'!BW$6:BW$37))/(MAX('03 (ind)'!BW$6:BW$37)-MIN('03 (ind)'!BW$6:BW$37))))))</f>
        <v>53.130332064575406</v>
      </c>
      <c r="BX17" s="75">
        <f>IF('03 (ind)'!BX$1="si",100*(('03 (ind)'!BX16-MIN('03 (ind)'!BX$6:BX$37))/(MAX('03 (ind)'!BX$6:BX$37)-MIN('03 (ind)'!BX$6:BX$37))),ABS(-100+(100*(('03 (ind)'!BX16-MIN('03 (ind)'!BX$6:BX$37))/(MAX('03 (ind)'!BX$6:BX$37)-MIN('03 (ind)'!BX$6:BX$37))))))</f>
        <v>6.9928325620285392</v>
      </c>
      <c r="BY17" s="75">
        <f>IF('03 (ind)'!BY$1="si",100*(('03 (ind)'!BY16-MIN('03 (ind)'!BY$6:BY$37))/(MAX('03 (ind)'!BY$6:BY$37)-MIN('03 (ind)'!BY$6:BY$37))),ABS(-100+(100*(('03 (ind)'!BY16-MIN('03 (ind)'!BY$6:BY$37))/(MAX('03 (ind)'!BY$6:BY$37)-MIN('03 (ind)'!BY$6:BY$37))))))</f>
        <v>9.8758300082155372</v>
      </c>
      <c r="BZ17" s="75">
        <f>IF('03 (ind)'!BZ$1="si",100*(('03 (ind)'!BZ16-MIN('03 (ind)'!BZ$6:BZ$37))/(MAX('03 (ind)'!BZ$6:BZ$37)-MIN('03 (ind)'!BZ$6:BZ$37))),ABS(-100+(100*(('03 (ind)'!BZ16-MIN('03 (ind)'!BZ$6:BZ$37))/(MAX('03 (ind)'!BZ$6:BZ$37)-MIN('03 (ind)'!BZ$6:BZ$37))))))</f>
        <v>0</v>
      </c>
      <c r="CA17" s="75">
        <f>IF('03 (ind)'!CA$1="si",100*(('03 (ind)'!CA16-MIN('03 (ind)'!CA$6:CA$37))/(MAX('03 (ind)'!CA$6:CA$37)-MIN('03 (ind)'!CA$6:CA$37))),ABS(-100+(100*(('03 (ind)'!CA16-MIN('03 (ind)'!CA$6:CA$37))/(MAX('03 (ind)'!CA$6:CA$37)-MIN('03 (ind)'!CA$6:CA$37))))))</f>
        <v>0</v>
      </c>
      <c r="CB17" s="75">
        <f>IF('03 (ind)'!CB$1="si",100*(('03 (ind)'!CB16-MIN('03 (ind)'!CB$6:CB$37))/(MAX('03 (ind)'!CB$6:CB$37)-MIN('03 (ind)'!CB$6:CB$37))),ABS(-100+(100*(('03 (ind)'!CB16-MIN('03 (ind)'!CB$6:CB$37))/(MAX('03 (ind)'!CB$6:CB$37)-MIN('03 (ind)'!CB$6:CB$37))))))</f>
        <v>57.961783439490439</v>
      </c>
      <c r="CC17" s="75">
        <f>IF('03 (ind)'!CC$1="si",100*(('03 (ind)'!CC16-MIN('03 (ind)'!CC$6:CC$37))/(MAX('03 (ind)'!CC$6:CC$37)-MIN('03 (ind)'!CC$6:CC$37))),ABS(-100+(100*(('03 (ind)'!CC16-MIN('03 (ind)'!CC$6:CC$37))/(MAX('03 (ind)'!CC$6:CC$37)-MIN('03 (ind)'!CC$6:CC$37))))))</f>
        <v>48.014031322172443</v>
      </c>
      <c r="CD17" s="75">
        <f>IF('03 (ind)'!CD$1="si",100*(('03 (ind)'!CD16-MIN('03 (ind)'!CD$6:CD$37))/(MAX('03 (ind)'!CD$6:CD$37)-MIN('03 (ind)'!CD$6:CD$37))),ABS(-100+(100*(('03 (ind)'!CD16-MIN('03 (ind)'!CD$6:CD$37))/(MAX('03 (ind)'!CD$6:CD$37)-MIN('03 (ind)'!CD$6:CD$37))))))</f>
        <v>1.1375050045345481</v>
      </c>
      <c r="CE17" s="75">
        <f>IF('03 (ind)'!CE$1="si",100*(('03 (ind)'!CE16-MIN('03 (ind)'!CE$6:CE$37))/(MAX('03 (ind)'!CE$6:CE$37)-MIN('03 (ind)'!CE$6:CE$37))),ABS(-100+(100*(('03 (ind)'!CE16-MIN('03 (ind)'!CE$6:CE$37))/(MAX('03 (ind)'!CE$6:CE$37)-MIN('03 (ind)'!CE$6:CE$37))))))</f>
        <v>7.4207357816034047</v>
      </c>
      <c r="CF17" s="75">
        <f>IF('03 (ind)'!CF$1="si",100*(('03 (ind)'!CF16-MIN('03 (ind)'!CF$6:CF$37))/(MAX('03 (ind)'!CF$6:CF$37)-MIN('03 (ind)'!CF$6:CF$37))),ABS(-100+(100*(('03 (ind)'!CF16-MIN('03 (ind)'!CF$6:CF$37))/(MAX('03 (ind)'!CF$6:CF$37)-MIN('03 (ind)'!CF$6:CF$37))))))</f>
        <v>8.4328835490829945</v>
      </c>
      <c r="CG17" s="75">
        <f>IF('03 (ind)'!CG$1="si",100*(('03 (ind)'!CG16-MIN('03 (ind)'!CG$6:CG$37))/(MAX('03 (ind)'!CG$6:CG$37)-MIN('03 (ind)'!CG$6:CG$37))),ABS(-100+(100*(('03 (ind)'!CG16-MIN('03 (ind)'!CG$6:CG$37))/(MAX('03 (ind)'!CG$6:CG$37)-MIN('03 (ind)'!CG$6:CG$37))))))</f>
        <v>10.462771229904241</v>
      </c>
      <c r="CH17" s="75">
        <f>IF('03 (ind)'!CH$1="si",100*(('03 (ind)'!CH16-MIN('03 (ind)'!CH$6:CH$37))/(MAX('03 (ind)'!CH$6:CH$37)-MIN('03 (ind)'!CH$6:CH$37))),ABS(-100+(100*(('03 (ind)'!CH16-MIN('03 (ind)'!CH$6:CH$37))/(MAX('03 (ind)'!CH$6:CH$37)-MIN('03 (ind)'!CH$6:CH$37))))))</f>
        <v>10.735724853230137</v>
      </c>
      <c r="CI17" s="75">
        <f>IF('03 (ind)'!CI$1="si",100*(('03 (ind)'!CI16-MIN('03 (ind)'!CI$6:CI$37))/(MAX('03 (ind)'!CI$6:CI$37)-MIN('03 (ind)'!CI$6:CI$37))),ABS(-100+(100*(('03 (ind)'!CI16-MIN('03 (ind)'!CI$6:CI$37))/(MAX('03 (ind)'!CI$6:CI$37)-MIN('03 (ind)'!CI$6:CI$37))))))</f>
        <v>9.5397084345028329</v>
      </c>
      <c r="CJ17" s="75">
        <f>IF('03 (ind)'!CJ$1="si",100*(('03 (ind)'!CJ16-MIN('03 (ind)'!CJ$6:CJ$37))/(MAX('03 (ind)'!CJ$6:CJ$37)-MIN('03 (ind)'!CJ$6:CJ$37))),ABS(-100+(100*(('03 (ind)'!CJ16-MIN('03 (ind)'!CJ$6:CJ$37))/(MAX('03 (ind)'!CJ$6:CJ$37)-MIN('03 (ind)'!CJ$6:CJ$37))))))</f>
        <v>24.218820751425927</v>
      </c>
      <c r="CK17" s="75">
        <f>IF('03 (ind)'!CK$1="si",100*(('03 (ind)'!CK16-MIN('03 (ind)'!CK$6:CK$37))/(MAX('03 (ind)'!CK$6:CK$37)-MIN('03 (ind)'!CK$6:CK$37))),ABS(-100+(100*(('03 (ind)'!CK16-MIN('03 (ind)'!CK$6:CK$37))/(MAX('03 (ind)'!CK$6:CK$37)-MIN('03 (ind)'!CK$6:CK$37))))))</f>
        <v>27.895718866689243</v>
      </c>
      <c r="CL17" s="75">
        <f>IF('03 (ind)'!CL$1="si",100*(('03 (ind)'!CL16-MIN('03 (ind)'!CL$6:CL$37))/(MAX('03 (ind)'!CL$6:CL$37)-MIN('03 (ind)'!CL$6:CL$37))),ABS(-100+(100*(('03 (ind)'!CL16-MIN('03 (ind)'!CL$6:CL$37))/(MAX('03 (ind)'!CL$6:CL$37)-MIN('03 (ind)'!CL$6:CL$37))))))</f>
        <v>6.813372793393194</v>
      </c>
      <c r="CM17" s="75">
        <f>IF('03 (ind)'!CM$1="si",100*(('03 (ind)'!CM16-MIN('03 (ind)'!CM$6:CM$37))/(MAX('03 (ind)'!CM$6:CM$37)-MIN('03 (ind)'!CM$6:CM$37))),ABS(-100+(100*(('03 (ind)'!CM16-MIN('03 (ind)'!CM$6:CM$37))/(MAX('03 (ind)'!CM$6:CM$37)-MIN('03 (ind)'!CM$6:CM$37))))))</f>
        <v>12.898638909493773</v>
      </c>
    </row>
    <row r="18" spans="1:91">
      <c r="A18" s="18" t="s">
        <v>217</v>
      </c>
      <c r="B18" s="87">
        <f>IF('03 (ind)'!B$1="si",100*(('03 (ind)'!B17-MIN('03 (ind)'!B$6:B$37))/(MAX('03 (ind)'!B$6:B$37)-MIN('03 (ind)'!B$6:B$37))),ABS(-100+(100*(('03 (ind)'!B17-MIN('03 (ind)'!B$6:B$37))/(MAX('03 (ind)'!B$6:B$37)-MIN('03 (ind)'!B$6:B$37))))))</f>
        <v>3.9481692604192937</v>
      </c>
      <c r="C18" s="87">
        <f>IF('03 (ind)'!C$1="si",100*(('03 (ind)'!C17-MIN('03 (ind)'!C$6:C$37))/(MAX('03 (ind)'!C$6:C$37)-MIN('03 (ind)'!C$6:C$37))),ABS(-100+(100*(('03 (ind)'!C17-MIN('03 (ind)'!C$6:C$37))/(MAX('03 (ind)'!C$6:C$37)-MIN('03 (ind)'!C$6:C$37))))))</f>
        <v>21.95598244931309</v>
      </c>
      <c r="D18" s="87">
        <f>IF('03 (ind)'!D$1="si",100*(('03 (ind)'!D17-MIN('03 (ind)'!D$6:D$37))/(MAX('03 (ind)'!D$6:D$37)-MIN('03 (ind)'!D$6:D$37))),ABS(-100+(100*(('03 (ind)'!D17-MIN('03 (ind)'!D$6:D$37))/(MAX('03 (ind)'!D$6:D$37)-MIN('03 (ind)'!D$6:D$37))))))</f>
        <v>79.605092278397876</v>
      </c>
      <c r="E18" s="87">
        <f>IF('03 (ind)'!E$1="si",100*(('03 (ind)'!E17-MIN('03 (ind)'!E$6:E$37))/(MAX('03 (ind)'!E$6:E$37)-MIN('03 (ind)'!E$6:E$37))),ABS(-100+(100*(('03 (ind)'!E17-MIN('03 (ind)'!E$6:E$37))/(MAX('03 (ind)'!E$6:E$37)-MIN('03 (ind)'!E$6:E$37))))))</f>
        <v>35.616438356165816</v>
      </c>
      <c r="F18" s="87">
        <f>IF('03 (ind)'!F$1="si",100*(('03 (ind)'!F17-MIN('03 (ind)'!F$6:F$37))/(MAX('03 (ind)'!F$6:F$37)-MIN('03 (ind)'!F$6:F$37))),ABS(-100+(100*(('03 (ind)'!F17-MIN('03 (ind)'!F$6:F$37))/(MAX('03 (ind)'!F$6:F$37)-MIN('03 (ind)'!F$6:F$37))))))</f>
        <v>74.137931034482747</v>
      </c>
      <c r="G18" s="87">
        <f>IF('03 (ind)'!G$1="si",100*(('03 (ind)'!G17-MIN('03 (ind)'!G$6:G$37))/(MAX('03 (ind)'!G$6:G$37)-MIN('03 (ind)'!G$6:G$37))),ABS(-100+(100*(('03 (ind)'!G17-MIN('03 (ind)'!G$6:G$37))/(MAX('03 (ind)'!G$6:G$37)-MIN('03 (ind)'!G$6:G$37))))))</f>
        <v>60.683760683760688</v>
      </c>
      <c r="H18" s="87">
        <f>IF('03 (ind)'!H$1="si",100*(('03 (ind)'!H17-MIN('03 (ind)'!H$6:H$37))/(MAX('03 (ind)'!H$6:H$37)-MIN('03 (ind)'!H$6:H$37))),ABS(-100+(100*(('03 (ind)'!H17-MIN('03 (ind)'!H$6:H$37))/(MAX('03 (ind)'!H$6:H$37)-MIN('03 (ind)'!H$6:H$37))))))</f>
        <v>77.388535031847113</v>
      </c>
      <c r="I18" s="87">
        <f>IF('03 (ind)'!I$1="si",100*(('03 (ind)'!I17-MIN('03 (ind)'!I$6:I$37))/(MAX('03 (ind)'!I$6:I$37)-MIN('03 (ind)'!I$6:I$37))),ABS(-100+(100*(('03 (ind)'!I17-MIN('03 (ind)'!I$6:I$37))/(MAX('03 (ind)'!I$6:I$37)-MIN('03 (ind)'!I$6:I$37))))))</f>
        <v>75.163398692810475</v>
      </c>
      <c r="J18" s="87">
        <f>IF('03 (ind)'!J$1="si",100*(('03 (ind)'!J17-MIN('03 (ind)'!J$6:J$37))/(MAX('03 (ind)'!J$6:J$37)-MIN('03 (ind)'!J$6:J$37))),ABS(-100+(100*(('03 (ind)'!J17-MIN('03 (ind)'!J$6:J$37))/(MAX('03 (ind)'!J$6:J$37)-MIN('03 (ind)'!J$6:J$37))))))</f>
        <v>48.987341772151908</v>
      </c>
      <c r="K18" s="87">
        <f>IF('03 (ind)'!K$1="si",100*(('03 (ind)'!K17-MIN('03 (ind)'!K$6:K$37))/(MAX('03 (ind)'!K$6:K$37)-MIN('03 (ind)'!K$6:K$37))),ABS(-100+(100*(('03 (ind)'!K17-MIN('03 (ind)'!K$6:K$37))/(MAX('03 (ind)'!K$6:K$37)-MIN('03 (ind)'!K$6:K$37))))))</f>
        <v>0</v>
      </c>
      <c r="L18" s="87">
        <f>IF('03 (ind)'!L$1="si",100*(('03 (ind)'!L17-MIN('03 (ind)'!L$6:L$37))/(MAX('03 (ind)'!L$6:L$37)-MIN('03 (ind)'!L$6:L$37))),ABS(-100+(100*(('03 (ind)'!L17-MIN('03 (ind)'!L$6:L$37))/(MAX('03 (ind)'!L$6:L$37)-MIN('03 (ind)'!L$6:L$37))))))</f>
        <v>0</v>
      </c>
      <c r="M18" s="87">
        <f>IF('03 (ind)'!M$1="si",100*(('03 (ind)'!M17-MIN('03 (ind)'!M$6:M$37))/(MAX('03 (ind)'!M$6:M$37)-MIN('03 (ind)'!M$6:M$37))),ABS(-100+(100*(('03 (ind)'!M17-MIN('03 (ind)'!M$6:M$37))/(MAX('03 (ind)'!M$6:M$37)-MIN('03 (ind)'!M$6:M$37))))))</f>
        <v>1.6030724645119176</v>
      </c>
      <c r="N18" s="87">
        <f>IF('03 (ind)'!N$1="si",100*(('03 (ind)'!N17-MIN('03 (ind)'!N$6:N$37))/(MAX('03 (ind)'!N$6:N$37)-MIN('03 (ind)'!N$6:N$37))),ABS(-100+(100*(('03 (ind)'!N17-MIN('03 (ind)'!N$6:N$37))/(MAX('03 (ind)'!N$6:N$37)-MIN('03 (ind)'!N$6:N$37))))))</f>
        <v>100</v>
      </c>
      <c r="O18" s="87">
        <f>IF('03 (ind)'!O$1="si",100*(('03 (ind)'!O17-MIN('03 (ind)'!O$6:O$37))/(MAX('03 (ind)'!O$6:O$37)-MIN('03 (ind)'!O$6:O$37))),ABS(-100+(100*(('03 (ind)'!O17-MIN('03 (ind)'!O$6:O$37))/(MAX('03 (ind)'!O$6:O$37)-MIN('03 (ind)'!O$6:O$37))))))</f>
        <v>94.680851063829792</v>
      </c>
      <c r="P18" s="87">
        <f>IF('03 (ind)'!P$1="si",100*(('03 (ind)'!P17-MIN('03 (ind)'!P$6:P$37))/(MAX('03 (ind)'!P$6:P$37)-MIN('03 (ind)'!P$6:P$37))),ABS(-100+(100*(('03 (ind)'!P17-MIN('03 (ind)'!P$6:P$37))/(MAX('03 (ind)'!P$6:P$37)-MIN('03 (ind)'!P$6:P$37))))))</f>
        <v>0.14690256533513416</v>
      </c>
      <c r="Q18" s="87">
        <f>IF('03 (ind)'!Q$1="si",100*(('03 (ind)'!Q17-MIN('03 (ind)'!Q$6:Q$37))/(MAX('03 (ind)'!Q$6:Q$37)-MIN('03 (ind)'!Q$6:Q$37))),ABS(-100+(100*(('03 (ind)'!Q17-MIN('03 (ind)'!Q$6:Q$37))/(MAX('03 (ind)'!Q$6:Q$37)-MIN('03 (ind)'!Q$6:Q$37))))))</f>
        <v>1.624459375527544</v>
      </c>
      <c r="R18" s="87">
        <f>IF('03 (ind)'!R$1="si",100*(('03 (ind)'!R17-MIN('03 (ind)'!R$6:R$37))/(MAX('03 (ind)'!R$6:R$37)-MIN('03 (ind)'!R$6:R$37))),ABS(-100+(100*(('03 (ind)'!R17-MIN('03 (ind)'!R$6:R$37))/(MAX('03 (ind)'!R$6:R$37)-MIN('03 (ind)'!R$6:R$37))))))</f>
        <v>7.8396374905102508</v>
      </c>
      <c r="S18" s="75">
        <f>ABS(ABS(('03 (ind)'!S17-((MAX('03 (ind)'!S$6:S$37)+MIN('03 (ind)'!S$6:S$37))/2))/(((MAX('03 (ind)'!S$6:S$37)+MIN('03 (ind)'!S$6:S$37))/2)-MAX('03 (ind)'!S$6:S$37))*100)-100)</f>
        <v>22.751528648136727</v>
      </c>
      <c r="T18" s="75">
        <f>IF('03 (ind)'!T$1="si",100*(('03 (ind)'!T17-MIN('03 (ind)'!T$6:T$37))/(MAX('03 (ind)'!T$6:T$37)-MIN('03 (ind)'!T$6:T$37))),ABS(-100+(100*(('03 (ind)'!T17-MIN('03 (ind)'!T$6:T$37))/(MAX('03 (ind)'!T$6:T$37)-MIN('03 (ind)'!T$6:T$37))))))</f>
        <v>17.670929390861833</v>
      </c>
      <c r="U18" s="75">
        <f>IF('03 (ind)'!U$1="si",100*(('03 (ind)'!U17-MIN('03 (ind)'!U$6:U$37))/(MAX('03 (ind)'!U$6:U$37)-MIN('03 (ind)'!U$6:U$37))),ABS(-100+(100*(('03 (ind)'!U17-MIN('03 (ind)'!U$6:U$37))/(MAX('03 (ind)'!U$6:U$37)-MIN('03 (ind)'!U$6:U$37))))))</f>
        <v>0</v>
      </c>
      <c r="V18" s="75">
        <f>IF('03 (ind)'!V$1="si",100*(('03 (ind)'!V17-MIN('03 (ind)'!V$6:V$37))/(MAX('03 (ind)'!V$6:V$37)-MIN('03 (ind)'!V$6:V$37))),ABS(-100+(100*(('03 (ind)'!V17-MIN('03 (ind)'!V$6:V$37))/(MAX('03 (ind)'!V$6:V$37)-MIN('03 (ind)'!V$6:V$37))))))</f>
        <v>96.132596685082873</v>
      </c>
      <c r="W18" s="75">
        <f>IF('03 (ind)'!W$1="si",100*(('03 (ind)'!W17-MIN('03 (ind)'!W$6:W$37))/(MAX('03 (ind)'!W$6:W$37)-MIN('03 (ind)'!W$6:W$37))),ABS(-100+(100*(('03 (ind)'!W17-MIN('03 (ind)'!W$6:W$37))/(MAX('03 (ind)'!W$6:W$37)-MIN('03 (ind)'!W$6:W$37))))))</f>
        <v>36.203522504892369</v>
      </c>
      <c r="X18" s="75">
        <f>IF('03 (ind)'!X$1="si",100*(('03 (ind)'!X17-MIN('03 (ind)'!X$6:X$37))/(MAX('03 (ind)'!X$6:X$37)-MIN('03 (ind)'!X$6:X$37))),ABS(-100+(100*(('03 (ind)'!X17-MIN('03 (ind)'!X$6:X$37))/(MAX('03 (ind)'!X$6:X$37)-MIN('03 (ind)'!X$6:X$37))))))</f>
        <v>6.4514080872454169</v>
      </c>
      <c r="Y18" s="75">
        <f>IF('03 (ind)'!Y$1="si",100*(('03 (ind)'!Y17-MIN('03 (ind)'!Y$6:Y$37))/(MAX('03 (ind)'!Y$6:Y$37)-MIN('03 (ind)'!Y$6:Y$37))),ABS(-100+(100*(('03 (ind)'!Y17-MIN('03 (ind)'!Y$6:Y$37))/(MAX('03 (ind)'!Y$6:Y$37)-MIN('03 (ind)'!Y$6:Y$37))))))</f>
        <v>0</v>
      </c>
      <c r="Z18" s="75">
        <f>IF('03 (ind)'!Z$1="si",100*(('03 (ind)'!Z17-MIN('03 (ind)'!Z$6:Z$37))/(MAX('03 (ind)'!Z$6:Z$37)-MIN('03 (ind)'!Z$6:Z$37))),ABS(-100+(100*(('03 (ind)'!Z17-MIN('03 (ind)'!Z$6:Z$37))/(MAX('03 (ind)'!Z$6:Z$37)-MIN('03 (ind)'!Z$6:Z$37))))))</f>
        <v>18.344561740114045</v>
      </c>
      <c r="AA18" s="75">
        <f>IF('03 (ind)'!AA$1="si",100*(('03 (ind)'!AA17-MIN('03 (ind)'!AA$6:AA$37))/(MAX('03 (ind)'!AA$6:AA$37)-MIN('03 (ind)'!AA$6:AA$37))),ABS(-100+(100*(('03 (ind)'!AA17-MIN('03 (ind)'!AA$6:AA$37))/(MAX('03 (ind)'!AA$6:AA$37)-MIN('03 (ind)'!AA$6:AA$37))))))</f>
        <v>41.884542708971416</v>
      </c>
      <c r="AB18" s="75">
        <f>IF('03 (ind)'!AB$1="si",100*(('03 (ind)'!AB17-MIN('03 (ind)'!AB$6:AB$37))/(MAX('03 (ind)'!AB$6:AB$37)-MIN('03 (ind)'!AB$6:AB$37))),ABS(-100+(100*(('03 (ind)'!AB17-MIN('03 (ind)'!AB$6:AB$37))/(MAX('03 (ind)'!AB$6:AB$37)-MIN('03 (ind)'!AB$6:AB$37))))))</f>
        <v>0</v>
      </c>
      <c r="AC18" s="75">
        <f>IF('03 (ind)'!AC$1="si",100*(('03 (ind)'!AC17-MIN('03 (ind)'!AC$6:AC$37))/(MAX('03 (ind)'!AC$6:AC$37)-MIN('03 (ind)'!AC$6:AC$37))),ABS(-100+(100*(('03 (ind)'!AC17-MIN('03 (ind)'!AC$6:AC$37))/(MAX('03 (ind)'!AC$6:AC$37)-MIN('03 (ind)'!AC$6:AC$37))))))</f>
        <v>70.87254937065309</v>
      </c>
      <c r="AD18" s="75">
        <f>IF('03 (ind)'!AD$1="si",100*(('03 (ind)'!AD17-MIN('03 (ind)'!AD$6:AD$37))/(MAX('03 (ind)'!AD$6:AD$37)-MIN('03 (ind)'!AD$6:AD$37))),ABS(-100+(100*(('03 (ind)'!AD17-MIN('03 (ind)'!AD$6:AD$37))/(MAX('03 (ind)'!AD$6:AD$37)-MIN('03 (ind)'!AD$6:AD$37))))))</f>
        <v>38.282367041743278</v>
      </c>
      <c r="AE18" s="75">
        <f>IF('03 (ind)'!AE$1="si",100*(('03 (ind)'!AE17-MIN('03 (ind)'!AE$6:AE$37))/(MAX('03 (ind)'!AE$6:AE$37)-MIN('03 (ind)'!AE$6:AE$37))),ABS(-100+(100*(('03 (ind)'!AE17-MIN('03 (ind)'!AE$6:AE$37))/(MAX('03 (ind)'!AE$6:AE$37)-MIN('03 (ind)'!AE$6:AE$37))))))</f>
        <v>50.74773975732171</v>
      </c>
      <c r="AF18" s="75">
        <f>IF('03 (ind)'!AF$1="si",100*(('03 (ind)'!AF17-MIN('03 (ind)'!AF$6:AF$37))/(MAX('03 (ind)'!AF$6:AF$37)-MIN('03 (ind)'!AF$6:AF$37))),ABS(-100+(100*(('03 (ind)'!AF17-MIN('03 (ind)'!AF$6:AF$37))/(MAX('03 (ind)'!AF$6:AF$37)-MIN('03 (ind)'!AF$6:AF$37))))))</f>
        <v>6.6666666666666714</v>
      </c>
      <c r="AG18" s="75">
        <f>IF('03 (ind)'!AG$1="si",100*(('03 (ind)'!AG17-MIN('03 (ind)'!AG$6:AG$37))/(MAX('03 (ind)'!AG$6:AG$37)-MIN('03 (ind)'!AG$6:AG$37))),ABS(-100+(100*(('03 (ind)'!AG17-MIN('03 (ind)'!AG$6:AG$37))/(MAX('03 (ind)'!AG$6:AG$37)-MIN('03 (ind)'!AG$6:AG$37))))))</f>
        <v>2.6666666666666101</v>
      </c>
      <c r="AH18" s="75">
        <f>IF('03 (ind)'!AH$1="si",100*(('03 (ind)'!AH17-MIN('03 (ind)'!AH$6:AH$37))/(MAX('03 (ind)'!AH$6:AH$37)-MIN('03 (ind)'!AH$6:AH$37))),ABS(-100+(100*(('03 (ind)'!AH17-MIN('03 (ind)'!AH$6:AH$37))/(MAX('03 (ind)'!AH$6:AH$37)-MIN('03 (ind)'!AH$6:AH$37))))))</f>
        <v>34.71074380165291</v>
      </c>
      <c r="AI18" s="75">
        <f>IF('03 (ind)'!AI$1="si",100*(('03 (ind)'!AI17-MIN('03 (ind)'!AI$6:AI$37))/(MAX('03 (ind)'!AI$6:AI$37)-MIN('03 (ind)'!AI$6:AI$37))),ABS(-100+(100*(('03 (ind)'!AI17-MIN('03 (ind)'!AI$6:AI$37))/(MAX('03 (ind)'!AI$6:AI$37)-MIN('03 (ind)'!AI$6:AI$37))))))</f>
        <v>0.67466686573849433</v>
      </c>
      <c r="AJ18" s="75">
        <f>IF('03 (ind)'!AJ$1="si",100*(('03 (ind)'!AJ17-MIN('03 (ind)'!AJ$6:AJ$37))/(MAX('03 (ind)'!AJ$6:AJ$37)-MIN('03 (ind)'!AJ$6:AJ$37))),ABS(-100+(100*(('03 (ind)'!AJ17-MIN('03 (ind)'!AJ$6:AJ$37))/(MAX('03 (ind)'!AJ$6:AJ$37)-MIN('03 (ind)'!AJ$6:AJ$37))))))</f>
        <v>38.826237054085176</v>
      </c>
      <c r="AK18" s="75">
        <f>IF('03 (ind)'!AK$1="si",100*(('03 (ind)'!AK17-MIN('03 (ind)'!AK$6:AK$37))/(MAX('03 (ind)'!AK$6:AK$37)-MIN('03 (ind)'!AK$6:AK$37))),ABS(-100+(100*(('03 (ind)'!AK17-MIN('03 (ind)'!AK$6:AK$37))/(MAX('03 (ind)'!AK$6:AK$37)-MIN('03 (ind)'!AK$6:AK$37))))))</f>
        <v>1.5490416057621796</v>
      </c>
      <c r="AL18" s="75">
        <f>IF('03 (ind)'!AL$1="si",100*(('03 (ind)'!AL17-MIN('03 (ind)'!AL$6:AL$37))/(MAX('03 (ind)'!AL$6:AL$37)-MIN('03 (ind)'!AL$6:AL$37))),ABS(-100+(100*(('03 (ind)'!AL17-MIN('03 (ind)'!AL$6:AL$37))/(MAX('03 (ind)'!AL$6:AL$37)-MIN('03 (ind)'!AL$6:AL$37))))))</f>
        <v>86.788991462385425</v>
      </c>
      <c r="AM18" s="75">
        <f>IF('03 (ind)'!AM$1="si",100*(('03 (ind)'!AM17-MIN('03 (ind)'!AM$6:AM$37))/(MAX('03 (ind)'!AM$6:AM$37)-MIN('03 (ind)'!AM$6:AM$37))),ABS(-100+(100*(('03 (ind)'!AM17-MIN('03 (ind)'!AM$6:AM$37))/(MAX('03 (ind)'!AM$6:AM$37)-MIN('03 (ind)'!AM$6:AM$37))))))</f>
        <v>64.051148900972819</v>
      </c>
      <c r="AN18" s="75">
        <f>IF('03 (ind)'!AN$1="si",100*(('03 (ind)'!AN17-MIN('03 (ind)'!AN$6:AN$37))/(MAX('03 (ind)'!AN$6:AN$37)-MIN('03 (ind)'!AN$6:AN$37))),ABS(-100+(100*(('03 (ind)'!AN17-MIN('03 (ind)'!AN$6:AN$37))/(MAX('03 (ind)'!AN$6:AN$37)-MIN('03 (ind)'!AN$6:AN$37))))))</f>
        <v>0</v>
      </c>
      <c r="AO18" s="75">
        <f>IF('03 (ind)'!AO$1="si",100*(('03 (ind)'!AO17-MIN('03 (ind)'!AO$6:AO$37))/(MAX('03 (ind)'!AO$6:AO$37)-MIN('03 (ind)'!AO$6:AO$37))),ABS(-100+(100*(('03 (ind)'!AO17-MIN('03 (ind)'!AO$6:AO$37))/(MAX('03 (ind)'!AO$6:AO$37)-MIN('03 (ind)'!AO$6:AO$37))))))</f>
        <v>33.301517053827176</v>
      </c>
      <c r="AP18" s="75">
        <f>IF('03 (ind)'!AP$1="si",100*(('03 (ind)'!AP17-MIN('03 (ind)'!AP$6:AP$37))/(MAX('03 (ind)'!AP$6:AP$37)-MIN('03 (ind)'!AP$6:AP$37))),ABS(-100+(100*(('03 (ind)'!AP17-MIN('03 (ind)'!AP$6:AP$37))/(MAX('03 (ind)'!AP$6:AP$37)-MIN('03 (ind)'!AP$6:AP$37))))))</f>
        <v>73.061760840998687</v>
      </c>
      <c r="AQ18" s="75">
        <f>IF('03 (ind)'!AQ$1="si",100*(('03 (ind)'!AQ17-MIN('03 (ind)'!AQ$6:AQ$37))/(MAX('03 (ind)'!AQ$6:AQ$37)-MIN('03 (ind)'!AQ$6:AQ$37))),ABS(-100+(100*(('03 (ind)'!AQ17-MIN('03 (ind)'!AQ$6:AQ$37))/(MAX('03 (ind)'!AQ$6:AQ$37)-MIN('03 (ind)'!AQ$6:AQ$37))))))</f>
        <v>1.0365649359873486</v>
      </c>
      <c r="AR18" s="75">
        <f>IF('03 (ind)'!AR$1="si",100*(('03 (ind)'!AR17-MIN('03 (ind)'!AR$6:AR$37))/(MAX('03 (ind)'!AR$6:AR$37)-MIN('03 (ind)'!AR$6:AR$37))),ABS(-100+(100*(('03 (ind)'!AR17-MIN('03 (ind)'!AR$6:AR$37))/(MAX('03 (ind)'!AR$6:AR$37)-MIN('03 (ind)'!AR$6:AR$37))))))</f>
        <v>14.275674266739635</v>
      </c>
      <c r="AS18" s="75">
        <f>IF('03 (ind)'!AS$1="si",100*(('03 (ind)'!AS17-MIN('03 (ind)'!AS$6:AS$37))/(MAX('03 (ind)'!AS$6:AS$37)-MIN('03 (ind)'!AS$6:AS$37))),ABS(-100+(100*(('03 (ind)'!AS17-MIN('03 (ind)'!AS$6:AS$37))/(MAX('03 (ind)'!AS$6:AS$37)-MIN('03 (ind)'!AS$6:AS$37))))))</f>
        <v>21.533022917550454</v>
      </c>
      <c r="AT18" s="75">
        <f>IF('03 (ind)'!AT$1="si",100*(('03 (ind)'!AT17-MIN('03 (ind)'!AT$6:AT$37))/(MAX('03 (ind)'!AT$6:AT$37)-MIN('03 (ind)'!AT$6:AT$37))),ABS(-100+(100*(('03 (ind)'!AT17-MIN('03 (ind)'!AT$6:AT$37))/(MAX('03 (ind)'!AT$6:AT$37)-MIN('03 (ind)'!AT$6:AT$37))))))</f>
        <v>0</v>
      </c>
      <c r="AU18" s="75">
        <f>IF('03 (ind)'!AU$1="si",100*(('03 (ind)'!AU17-MIN('03 (ind)'!AU$6:AU$37))/(MAX('03 (ind)'!AU$6:AU$37)-MIN('03 (ind)'!AU$6:AU$37))),ABS(-100+(100*(('03 (ind)'!AU17-MIN('03 (ind)'!AU$6:AU$37))/(MAX('03 (ind)'!AU$6:AU$37)-MIN('03 (ind)'!AU$6:AU$37))))))</f>
        <v>63.410279175298434</v>
      </c>
      <c r="AV18" s="75">
        <f>IF('03 (ind)'!AV$1="si",100*(('03 (ind)'!AV17-MIN('03 (ind)'!AV$6:AV$37))/(MAX('03 (ind)'!AV$6:AV$37)-MIN('03 (ind)'!AV$6:AV$37))),ABS(-100+(100*(('03 (ind)'!AV17-MIN('03 (ind)'!AV$6:AV$37))/(MAX('03 (ind)'!AV$6:AV$37)-MIN('03 (ind)'!AV$6:AV$37))))))</f>
        <v>56.672443674176783</v>
      </c>
      <c r="AW18" s="75">
        <f>IF('03 (ind)'!AW$1="si",100*(('03 (ind)'!AW17-MIN('03 (ind)'!AW$6:AW$37))/(MAX('03 (ind)'!AW$6:AW$37)-MIN('03 (ind)'!AW$6:AW$37))),ABS(-100+(100*(('03 (ind)'!AW17-MIN('03 (ind)'!AW$6:AW$37))/(MAX('03 (ind)'!AW$6:AW$37)-MIN('03 (ind)'!AW$6:AW$37))))))</f>
        <v>38.621047174701928</v>
      </c>
      <c r="AX18" s="75">
        <f>IF('03 (ind)'!AX$1="si",100*(('03 (ind)'!AX17-MIN('03 (ind)'!AX$6:AX$37))/(MAX('03 (ind)'!AX$6:AX$37)-MIN('03 (ind)'!AX$6:AX$37))),ABS(-100+(100*(('03 (ind)'!AX17-MIN('03 (ind)'!AX$6:AX$37))/(MAX('03 (ind)'!AX$6:AX$37)-MIN('03 (ind)'!AX$6:AX$37))))))</f>
        <v>12.198041999936954</v>
      </c>
      <c r="AY18" s="75">
        <f>IF('03 (ind)'!AY$1="si",100*(('03 (ind)'!AY17-MIN('03 (ind)'!AY$6:AY$37))/(MAX('03 (ind)'!AY$6:AY$37)-MIN('03 (ind)'!AY$6:AY$37))),ABS(-100+(100*(('03 (ind)'!AY17-MIN('03 (ind)'!AY$6:AY$37))/(MAX('03 (ind)'!AY$6:AY$37)-MIN('03 (ind)'!AY$6:AY$37))))))</f>
        <v>7.516650808753579</v>
      </c>
      <c r="AZ18" s="75">
        <f>IF('03 (ind)'!AZ$1="si",100*(('03 (ind)'!AZ17-MIN('03 (ind)'!AZ$6:AZ$37))/(MAX('03 (ind)'!AZ$6:AZ$37)-MIN('03 (ind)'!AZ$6:AZ$37))),ABS(-100+(100*(('03 (ind)'!AZ17-MIN('03 (ind)'!AZ$6:AZ$37))/(MAX('03 (ind)'!AZ$6:AZ$37)-MIN('03 (ind)'!AZ$6:AZ$37))))))</f>
        <v>19.657940258167468</v>
      </c>
      <c r="BA18" s="75">
        <f>IF('03 (ind)'!BA$1="si",100*(('03 (ind)'!BA17-MIN('03 (ind)'!BA$6:BA$37))/(MAX('03 (ind)'!BA$6:BA$37)-MIN('03 (ind)'!BA$6:BA$37))),ABS(-100+(100*(('03 (ind)'!BA17-MIN('03 (ind)'!BA$6:BA$37))/(MAX('03 (ind)'!BA$6:BA$37)-MIN('03 (ind)'!BA$6:BA$37))))))</f>
        <v>10.519195835005647</v>
      </c>
      <c r="BB18" s="75">
        <f>IF('03 (ind)'!BB$1="si",100*(('03 (ind)'!BB17-MIN('03 (ind)'!BB$6:BB$37))/(MAX('03 (ind)'!BB$6:BB$37)-MIN('03 (ind)'!BB$6:BB$37))),ABS(-100+(100*(('03 (ind)'!BB17-MIN('03 (ind)'!BB$6:BB$37))/(MAX('03 (ind)'!BB$6:BB$37)-MIN('03 (ind)'!BB$6:BB$37))))))</f>
        <v>13.0578799312895</v>
      </c>
      <c r="BC18" s="75">
        <f>IF('03 (ind)'!BC$1="si",100*(('03 (ind)'!BC17-MIN('03 (ind)'!BC$6:BC$37))/(MAX('03 (ind)'!BC$6:BC$37)-MIN('03 (ind)'!BC$6:BC$37))),ABS(-100+(100*(('03 (ind)'!BC17-MIN('03 (ind)'!BC$6:BC$37))/(MAX('03 (ind)'!BC$6:BC$37)-MIN('03 (ind)'!BC$6:BC$37))))))</f>
        <v>8.3400877212166833</v>
      </c>
      <c r="BD18" s="75">
        <f>IF('03 (ind)'!BD$1="si",100*(('03 (ind)'!BD17-MIN('03 (ind)'!BD$6:BD$37))/(MAX('03 (ind)'!BD$6:BD$37)-MIN('03 (ind)'!BD$6:BD$37))),ABS(-100+(100*(('03 (ind)'!BD17-MIN('03 (ind)'!BD$6:BD$37))/(MAX('03 (ind)'!BD$6:BD$37)-MIN('03 (ind)'!BD$6:BD$37))))))</f>
        <v>11.678828351303206</v>
      </c>
      <c r="BE18" s="75">
        <f>IF('03 (ind)'!BE$1="si",100*(('03 (ind)'!BE17-MIN('03 (ind)'!BE$6:BE$37))/(MAX('03 (ind)'!BE$6:BE$37)-MIN('03 (ind)'!BE$6:BE$37))),ABS(-100+(100*(('03 (ind)'!BE17-MIN('03 (ind)'!BE$6:BE$37))/(MAX('03 (ind)'!BE$6:BE$37)-MIN('03 (ind)'!BE$6:BE$37))))))</f>
        <v>7.1678321678321666</v>
      </c>
      <c r="BF18" s="75">
        <f>IF('03 (ind)'!BF$1="si",100*(('03 (ind)'!BF17-MIN('03 (ind)'!BF$6:BF$37))/(MAX('03 (ind)'!BF$6:BF$37)-MIN('03 (ind)'!BF$6:BF$37))),ABS(-100+(100*(('03 (ind)'!BF17-MIN('03 (ind)'!BF$6:BF$37))/(MAX('03 (ind)'!BF$6:BF$37)-MIN('03 (ind)'!BF$6:BF$37))))))</f>
        <v>5.4725721844376052</v>
      </c>
      <c r="BG18" s="75">
        <f>IF('03 (ind)'!BG$1="si",100*(('03 (ind)'!BG17-MIN('03 (ind)'!BG$6:BG$37))/(MAX('03 (ind)'!BG$6:BG$37)-MIN('03 (ind)'!BG$6:BG$37))),ABS(-100+(100*(('03 (ind)'!BG17-MIN('03 (ind)'!BG$6:BG$37))/(MAX('03 (ind)'!BG$6:BG$37)-MIN('03 (ind)'!BG$6:BG$37))))))</f>
        <v>27.030357282865996</v>
      </c>
      <c r="BH18" s="75">
        <f>IF('03 (ind)'!BH$1="si",100*(('03 (ind)'!BH17-MIN('03 (ind)'!BH$6:BH$37))/(MAX('03 (ind)'!BH$6:BH$37)-MIN('03 (ind)'!BH$6:BH$37))),ABS(-100+(100*(('03 (ind)'!BH17-MIN('03 (ind)'!BH$6:BH$37))/(MAX('03 (ind)'!BH$6:BH$37)-MIN('03 (ind)'!BH$6:BH$37))))))</f>
        <v>12.807492152299627</v>
      </c>
      <c r="BI18" s="75">
        <f>IF('03 (ind)'!BI$1="si",100*(('03 (ind)'!BI17-MIN('03 (ind)'!BI$6:BI$37))/(MAX('03 (ind)'!BI$6:BI$37)-MIN('03 (ind)'!BI$6:BI$37))),ABS(-100+(100*(('03 (ind)'!BI17-MIN('03 (ind)'!BI$6:BI$37))/(MAX('03 (ind)'!BI$6:BI$37)-MIN('03 (ind)'!BI$6:BI$37))))))</f>
        <v>99.637571412442227</v>
      </c>
      <c r="BJ18" s="75">
        <f>IF('03 (ind)'!BJ$1="si",100*(('03 (ind)'!BJ17-MIN('03 (ind)'!BJ$6:BJ$37))/(MAX('03 (ind)'!BJ$6:BJ$37)-MIN('03 (ind)'!BJ$6:BJ$37))),ABS(-100+(100*(('03 (ind)'!BJ17-MIN('03 (ind)'!BJ$6:BJ$37))/(MAX('03 (ind)'!BJ$6:BJ$37)-MIN('03 (ind)'!BJ$6:BJ$37))))))</f>
        <v>0.76788120269251814</v>
      </c>
      <c r="BK18" s="75">
        <f>IF('03 (ind)'!BK$1="si",100*(('03 (ind)'!BK17-MIN('03 (ind)'!BK$6:BK$37))/(MAX('03 (ind)'!BK$6:BK$37)-MIN('03 (ind)'!BK$6:BK$37))),ABS(-100+(100*(('03 (ind)'!BK17-MIN('03 (ind)'!BK$6:BK$37))/(MAX('03 (ind)'!BK$6:BK$37)-MIN('03 (ind)'!BK$6:BK$37))))))</f>
        <v>13.408234160497937</v>
      </c>
      <c r="BL18" s="75">
        <f>IF('03 (ind)'!BL$1="si",100*(('03 (ind)'!BL17-MIN('03 (ind)'!BL$6:BL$37))/(MAX('03 (ind)'!BL$6:BL$37)-MIN('03 (ind)'!BL$6:BL$37))),ABS(-100+(100*(('03 (ind)'!BL17-MIN('03 (ind)'!BL$6:BL$37))/(MAX('03 (ind)'!BL$6:BL$37)-MIN('03 (ind)'!BL$6:BL$37))))))</f>
        <v>26.612903225806448</v>
      </c>
      <c r="BM18" s="75">
        <f>IF('03 (ind)'!BM$1="si",100*(('03 (ind)'!BM17-MIN('03 (ind)'!BM$6:BM$37))/(MAX('03 (ind)'!BM$6:BM$37)-MIN('03 (ind)'!BM$6:BM$37))),ABS(-100+(100*(('03 (ind)'!BM17-MIN('03 (ind)'!BM$6:BM$37))/(MAX('03 (ind)'!BM$6:BM$37)-MIN('03 (ind)'!BM$6:BM$37))))))</f>
        <v>81.541884079363257</v>
      </c>
      <c r="BN18" s="75">
        <f>IF('03 (ind)'!BN$1="si",100*(('03 (ind)'!BN17-MIN('03 (ind)'!BN$6:BN$37))/(MAX('03 (ind)'!BN$6:BN$37)-MIN('03 (ind)'!BN$6:BN$37))),ABS(-100+(100*(('03 (ind)'!BN17-MIN('03 (ind)'!BN$6:BN$37))/(MAX('03 (ind)'!BN$6:BN$37)-MIN('03 (ind)'!BN$6:BN$37))))))</f>
        <v>19.131186999743772</v>
      </c>
      <c r="BO18" s="75">
        <f>IF('03 (ind)'!BO$1="si",100*(('03 (ind)'!BO17-MIN('03 (ind)'!BO$6:BO$37))/(MAX('03 (ind)'!BO$6:BO$37)-MIN('03 (ind)'!BO$6:BO$37))),ABS(-100+(100*(('03 (ind)'!BO17-MIN('03 (ind)'!BO$6:BO$37))/(MAX('03 (ind)'!BO$6:BO$37)-MIN('03 (ind)'!BO$6:BO$37))))))</f>
        <v>60.618341339482349</v>
      </c>
      <c r="BP18" s="75">
        <f>IF('03 (ind)'!BP$1="si",100*(('03 (ind)'!BP17-MIN('03 (ind)'!BP$6:BP$37))/(MAX('03 (ind)'!BP$6:BP$37)-MIN('03 (ind)'!BP$6:BP$37))),ABS(-100+(100*(('03 (ind)'!BP17-MIN('03 (ind)'!BP$6:BP$37))/(MAX('03 (ind)'!BP$6:BP$37)-MIN('03 (ind)'!BP$6:BP$37))))))</f>
        <v>7.1126821776296101</v>
      </c>
      <c r="BQ18" s="75">
        <f>IF('03 (ind)'!BQ$1="si",100*(('03 (ind)'!BQ17-MIN('03 (ind)'!BQ$6:BQ$37))/(MAX('03 (ind)'!BQ$6:BQ$37)-MIN('03 (ind)'!BQ$6:BQ$37))),ABS(-100+(100*(('03 (ind)'!BQ17-MIN('03 (ind)'!BQ$6:BQ$37))/(MAX('03 (ind)'!BQ$6:BQ$37)-MIN('03 (ind)'!BQ$6:BQ$37))))))</f>
        <v>9.8563266947187707</v>
      </c>
      <c r="BR18" s="75">
        <f>IF('03 (ind)'!BR$1="si",100*(('03 (ind)'!BR17-MIN('03 (ind)'!BR$6:BR$37))/(MAX('03 (ind)'!BR$6:BR$37)-MIN('03 (ind)'!BR$6:BR$37))),ABS(-100+(100*(('03 (ind)'!BR17-MIN('03 (ind)'!BR$6:BR$37))/(MAX('03 (ind)'!BP$6:BP$37)-MIN('03 (ind)'!BR$6:BR$37))))))</f>
        <v>8.8449809802257224</v>
      </c>
      <c r="BS18" s="75">
        <f>IF('03 (ind)'!BS$1="si",100*(('03 (ind)'!BS17-MIN('03 (ind)'!BS$6:BS$37))/(MAX('03 (ind)'!BS$6:BS$37)-MIN('03 (ind)'!BS$6:BS$37))),ABS(-100+(100*(('03 (ind)'!BS17-MIN('03 (ind)'!BS$6:BS$37))/(MAX('03 (ind)'!BQ$6:BQ$37)-MIN('03 (ind)'!BS$6:BS$37))))))</f>
        <v>37.345081539119775</v>
      </c>
      <c r="BT18" s="75">
        <f>IF('03 (ind)'!BT$1="si",100*(('03 (ind)'!BT17-MIN('03 (ind)'!BT$6:BT$37))/(MAX('03 (ind)'!BT$6:BT$37)-MIN('03 (ind)'!BT$6:BT$37))),ABS(-100+(100*(('03 (ind)'!BT17-MIN('03 (ind)'!BT$6:BT$37))/(MAX('03 (ind)'!BR$6:BR$37)-MIN('03 (ind)'!BT$6:BT$37))))))</f>
        <v>86.664010000000005</v>
      </c>
      <c r="BU18" s="75">
        <f>IF('03 (ind)'!BU$1="si",100*(('03 (ind)'!BU17-MIN('03 (ind)'!BU$6:BU$37))/(MAX('03 (ind)'!BU$6:BU$37)-MIN('03 (ind)'!BU$6:BU$37))),ABS(-100+(100*(('03 (ind)'!BU17-MIN('03 (ind)'!BU$6:BU$37))/(MAX('03 (ind)'!BU$6:BU$37)-MIN('03 (ind)'!BU$6:BU$37))))))</f>
        <v>29.753038024304203</v>
      </c>
      <c r="BV18" s="75">
        <f>IF('03 (ind)'!BV$1="si",100*(('03 (ind)'!BV17-MIN('03 (ind)'!BV$6:BV$37))/(MAX('03 (ind)'!BV$6:BV$37)-MIN('03 (ind)'!BV$6:BV$37))),ABS(-100+(100*(('03 (ind)'!BV17-MIN('03 (ind)'!BV$6:BV$37))/(MAX('03 (ind)'!BV$6:BV$37)-MIN('03 (ind)'!BV$6:BV$37))))))</f>
        <v>0</v>
      </c>
      <c r="BW18" s="75">
        <f>IF('03 (ind)'!BW$1="si",100*(('03 (ind)'!BW17-MIN('03 (ind)'!BW$6:BW$37))/(MAX('03 (ind)'!BW$6:BW$37)-MIN('03 (ind)'!BW$6:BW$37))),ABS(-100+(100*(('03 (ind)'!BW17-MIN('03 (ind)'!BW$6:BW$37))/(MAX('03 (ind)'!BW$6:BW$37)-MIN('03 (ind)'!BW$6:BW$37))))))</f>
        <v>93.752460952880966</v>
      </c>
      <c r="BX18" s="75">
        <f>IF('03 (ind)'!BX$1="si",100*(('03 (ind)'!BX17-MIN('03 (ind)'!BX$6:BX$37))/(MAX('03 (ind)'!BX$6:BX$37)-MIN('03 (ind)'!BX$6:BX$37))),ABS(-100+(100*(('03 (ind)'!BX17-MIN('03 (ind)'!BX$6:BX$37))/(MAX('03 (ind)'!BX$6:BX$37)-MIN('03 (ind)'!BX$6:BX$37))))))</f>
        <v>10.694318489786298</v>
      </c>
      <c r="BY18" s="75">
        <f>IF('03 (ind)'!BY$1="si",100*(('03 (ind)'!BY17-MIN('03 (ind)'!BY$6:BY$37))/(MAX('03 (ind)'!BY$6:BY$37)-MIN('03 (ind)'!BY$6:BY$37))),ABS(-100+(100*(('03 (ind)'!BY17-MIN('03 (ind)'!BY$6:BY$37))/(MAX('03 (ind)'!BY$6:BY$37)-MIN('03 (ind)'!BY$6:BY$37))))))</f>
        <v>0</v>
      </c>
      <c r="BZ18" s="75">
        <f>IF('03 (ind)'!BZ$1="si",100*(('03 (ind)'!BZ17-MIN('03 (ind)'!BZ$6:BZ$37))/(MAX('03 (ind)'!BZ$6:BZ$37)-MIN('03 (ind)'!BZ$6:BZ$37))),ABS(-100+(100*(('03 (ind)'!BZ17-MIN('03 (ind)'!BZ$6:BZ$37))/(MAX('03 (ind)'!BZ$6:BZ$37)-MIN('03 (ind)'!BZ$6:BZ$37))))))</f>
        <v>97.198666004427565</v>
      </c>
      <c r="CA18" s="75">
        <f>IF('03 (ind)'!CA$1="si",100*(('03 (ind)'!CA17-MIN('03 (ind)'!CA$6:CA$37))/(MAX('03 (ind)'!CA$6:CA$37)-MIN('03 (ind)'!CA$6:CA$37))),ABS(-100+(100*(('03 (ind)'!CA17-MIN('03 (ind)'!CA$6:CA$37))/(MAX('03 (ind)'!CA$6:CA$37)-MIN('03 (ind)'!CA$6:CA$37))))))</f>
        <v>33.527251200001984</v>
      </c>
      <c r="CB18" s="75">
        <f>IF('03 (ind)'!CB$1="si",100*(('03 (ind)'!CB17-MIN('03 (ind)'!CB$6:CB$37))/(MAX('03 (ind)'!CB$6:CB$37)-MIN('03 (ind)'!CB$6:CB$37))),ABS(-100+(100*(('03 (ind)'!CB17-MIN('03 (ind)'!CB$6:CB$37))/(MAX('03 (ind)'!CB$6:CB$37)-MIN('03 (ind)'!CB$6:CB$37))))))</f>
        <v>38.216560509554142</v>
      </c>
      <c r="CC18" s="75">
        <f>IF('03 (ind)'!CC$1="si",100*(('03 (ind)'!CC17-MIN('03 (ind)'!CC$6:CC$37))/(MAX('03 (ind)'!CC$6:CC$37)-MIN('03 (ind)'!CC$6:CC$37))),ABS(-100+(100*(('03 (ind)'!CC17-MIN('03 (ind)'!CC$6:CC$37))/(MAX('03 (ind)'!CC$6:CC$37)-MIN('03 (ind)'!CC$6:CC$37))))))</f>
        <v>40.718773481839989</v>
      </c>
      <c r="CD18" s="75">
        <f>IF('03 (ind)'!CD$1="si",100*(('03 (ind)'!CD17-MIN('03 (ind)'!CD$6:CD$37))/(MAX('03 (ind)'!CD$6:CD$37)-MIN('03 (ind)'!CD$6:CD$37))),ABS(-100+(100*(('03 (ind)'!CD17-MIN('03 (ind)'!CD$6:CD$37))/(MAX('03 (ind)'!CD$6:CD$37)-MIN('03 (ind)'!CD$6:CD$37))))))</f>
        <v>0</v>
      </c>
      <c r="CE18" s="75">
        <f>IF('03 (ind)'!CE$1="si",100*(('03 (ind)'!CE17-MIN('03 (ind)'!CE$6:CE$37))/(MAX('03 (ind)'!CE$6:CE$37)-MIN('03 (ind)'!CE$6:CE$37))),ABS(-100+(100*(('03 (ind)'!CE17-MIN('03 (ind)'!CE$6:CE$37))/(MAX('03 (ind)'!CE$6:CE$37)-MIN('03 (ind)'!CE$6:CE$37))))))</f>
        <v>32.792804017688923</v>
      </c>
      <c r="CF18" s="75">
        <f>IF('03 (ind)'!CF$1="si",100*(('03 (ind)'!CF17-MIN('03 (ind)'!CF$6:CF$37))/(MAX('03 (ind)'!CF$6:CF$37)-MIN('03 (ind)'!CF$6:CF$37))),ABS(-100+(100*(('03 (ind)'!CF17-MIN('03 (ind)'!CF$6:CF$37))/(MAX('03 (ind)'!CF$6:CF$37)-MIN('03 (ind)'!CF$6:CF$37))))))</f>
        <v>0</v>
      </c>
      <c r="CG18" s="75">
        <f>IF('03 (ind)'!CG$1="si",100*(('03 (ind)'!CG17-MIN('03 (ind)'!CG$6:CG$37))/(MAX('03 (ind)'!CG$6:CG$37)-MIN('03 (ind)'!CG$6:CG$37))),ABS(-100+(100*(('03 (ind)'!CG17-MIN('03 (ind)'!CG$6:CG$37))/(MAX('03 (ind)'!CG$6:CG$37)-MIN('03 (ind)'!CG$6:CG$37))))))</f>
        <v>6.2476984845726014</v>
      </c>
      <c r="CH18" s="75">
        <f>IF('03 (ind)'!CH$1="si",100*(('03 (ind)'!CH17-MIN('03 (ind)'!CH$6:CH$37))/(MAX('03 (ind)'!CH$6:CH$37)-MIN('03 (ind)'!CH$6:CH$37))),ABS(-100+(100*(('03 (ind)'!CH17-MIN('03 (ind)'!CH$6:CH$37))/(MAX('03 (ind)'!CH$6:CH$37)-MIN('03 (ind)'!CH$6:CH$37))))))</f>
        <v>4.2916594258398595</v>
      </c>
      <c r="CI18" s="75">
        <f>IF('03 (ind)'!CI$1="si",100*(('03 (ind)'!CI17-MIN('03 (ind)'!CI$6:CI$37))/(MAX('03 (ind)'!CI$6:CI$37)-MIN('03 (ind)'!CI$6:CI$37))),ABS(-100+(100*(('03 (ind)'!CI17-MIN('03 (ind)'!CI$6:CI$37))/(MAX('03 (ind)'!CI$6:CI$37)-MIN('03 (ind)'!CI$6:CI$37))))))</f>
        <v>23.912391922282431</v>
      </c>
      <c r="CJ18" s="75">
        <f>IF('03 (ind)'!CJ$1="si",100*(('03 (ind)'!CJ17-MIN('03 (ind)'!CJ$6:CJ$37))/(MAX('03 (ind)'!CJ$6:CJ$37)-MIN('03 (ind)'!CJ$6:CJ$37))),ABS(-100+(100*(('03 (ind)'!CJ17-MIN('03 (ind)'!CJ$6:CJ$37))/(MAX('03 (ind)'!CJ$6:CJ$37)-MIN('03 (ind)'!CJ$6:CJ$37))))))</f>
        <v>48.79021265321127</v>
      </c>
      <c r="CK18" s="75">
        <f>IF('03 (ind)'!CK$1="si",100*(('03 (ind)'!CK17-MIN('03 (ind)'!CK$6:CK$37))/(MAX('03 (ind)'!CK$6:CK$37)-MIN('03 (ind)'!CK$6:CK$37))),ABS(-100+(100*(('03 (ind)'!CK17-MIN('03 (ind)'!CK$6:CK$37))/(MAX('03 (ind)'!CK$6:CK$37)-MIN('03 (ind)'!CK$6:CK$37))))))</f>
        <v>0</v>
      </c>
      <c r="CL18" s="75">
        <f>IF('03 (ind)'!CL$1="si",100*(('03 (ind)'!CL17-MIN('03 (ind)'!CL$6:CL$37))/(MAX('03 (ind)'!CL$6:CL$37)-MIN('03 (ind)'!CL$6:CL$37))),ABS(-100+(100*(('03 (ind)'!CL17-MIN('03 (ind)'!CL$6:CL$37))/(MAX('03 (ind)'!CL$6:CL$37)-MIN('03 (ind)'!CL$6:CL$37))))))</f>
        <v>0.6748526002203199</v>
      </c>
      <c r="CM18" s="75">
        <f>IF('03 (ind)'!CM$1="si",100*(('03 (ind)'!CM17-MIN('03 (ind)'!CM$6:CM$37))/(MAX('03 (ind)'!CM$6:CM$37)-MIN('03 (ind)'!CM$6:CM$37))),ABS(-100+(100*(('03 (ind)'!CM17-MIN('03 (ind)'!CM$6:CM$37))/(MAX('03 (ind)'!CM$6:CM$37)-MIN('03 (ind)'!CM$6:CM$37))))))</f>
        <v>0</v>
      </c>
    </row>
    <row r="19" spans="1:91">
      <c r="A19" s="18" t="s">
        <v>148</v>
      </c>
      <c r="B19" s="87">
        <f>IF('03 (ind)'!B$1="si",100*(('03 (ind)'!B18-MIN('03 (ind)'!B$6:B$37))/(MAX('03 (ind)'!B$6:B$37)-MIN('03 (ind)'!B$6:B$37))),ABS(-100+(100*(('03 (ind)'!B18-MIN('03 (ind)'!B$6:B$37))/(MAX('03 (ind)'!B$6:B$37)-MIN('03 (ind)'!B$6:B$37))))))</f>
        <v>3.8606438545402466</v>
      </c>
      <c r="C19" s="87">
        <f>IF('03 (ind)'!C$1="si",100*(('03 (ind)'!C18-MIN('03 (ind)'!C$6:C$37))/(MAX('03 (ind)'!C$6:C$37)-MIN('03 (ind)'!C$6:C$37))),ABS(-100+(100*(('03 (ind)'!C18-MIN('03 (ind)'!C$6:C$37))/(MAX('03 (ind)'!C$6:C$37)-MIN('03 (ind)'!C$6:C$37))))))</f>
        <v>21.885426996148556</v>
      </c>
      <c r="D19" s="87">
        <f>IF('03 (ind)'!D$1="si",100*(('03 (ind)'!D18-MIN('03 (ind)'!D$6:D$37))/(MAX('03 (ind)'!D$6:D$37)-MIN('03 (ind)'!D$6:D$37))),ABS(-100+(100*(('03 (ind)'!D18-MIN('03 (ind)'!D$6:D$37))/(MAX('03 (ind)'!D$6:D$37)-MIN('03 (ind)'!D$6:D$37))))))</f>
        <v>74.794668688880847</v>
      </c>
      <c r="E19" s="87">
        <f>IF('03 (ind)'!E$1="si",100*(('03 (ind)'!E18-MIN('03 (ind)'!E$6:E$37))/(MAX('03 (ind)'!E$6:E$37)-MIN('03 (ind)'!E$6:E$37))),ABS(-100+(100*(('03 (ind)'!E18-MIN('03 (ind)'!E$6:E$37))/(MAX('03 (ind)'!E$6:E$37)-MIN('03 (ind)'!E$6:E$37))))))</f>
        <v>79.452054794520876</v>
      </c>
      <c r="F19" s="87">
        <f>IF('03 (ind)'!F$1="si",100*(('03 (ind)'!F18-MIN('03 (ind)'!F$6:F$37))/(MAX('03 (ind)'!F$6:F$37)-MIN('03 (ind)'!F$6:F$37))),ABS(-100+(100*(('03 (ind)'!F18-MIN('03 (ind)'!F$6:F$37))/(MAX('03 (ind)'!F$6:F$37)-MIN('03 (ind)'!F$6:F$37))))))</f>
        <v>63.793103448275843</v>
      </c>
      <c r="G19" s="87">
        <f>IF('03 (ind)'!G$1="si",100*(('03 (ind)'!G18-MIN('03 (ind)'!G$6:G$37))/(MAX('03 (ind)'!G$6:G$37)-MIN('03 (ind)'!G$6:G$37))),ABS(-100+(100*(('03 (ind)'!G18-MIN('03 (ind)'!G$6:G$37))/(MAX('03 (ind)'!G$6:G$37)-MIN('03 (ind)'!G$6:G$37))))))</f>
        <v>52.991452991452967</v>
      </c>
      <c r="H19" s="87">
        <f>IF('03 (ind)'!H$1="si",100*(('03 (ind)'!H18-MIN('03 (ind)'!H$6:H$37))/(MAX('03 (ind)'!H$6:H$37)-MIN('03 (ind)'!H$6:H$37))),ABS(-100+(100*(('03 (ind)'!H18-MIN('03 (ind)'!H$6:H$37))/(MAX('03 (ind)'!H$6:H$37)-MIN('03 (ind)'!H$6:H$37))))))</f>
        <v>60.509554140127385</v>
      </c>
      <c r="I19" s="87">
        <f>IF('03 (ind)'!I$1="si",100*(('03 (ind)'!I18-MIN('03 (ind)'!I$6:I$37))/(MAX('03 (ind)'!I$6:I$37)-MIN('03 (ind)'!I$6:I$37))),ABS(-100+(100*(('03 (ind)'!I18-MIN('03 (ind)'!I$6:I$37))/(MAX('03 (ind)'!I$6:I$37)-MIN('03 (ind)'!I$6:I$37))))))</f>
        <v>83.66013071895425</v>
      </c>
      <c r="J19" s="87">
        <f>IF('03 (ind)'!J$1="si",100*(('03 (ind)'!J18-MIN('03 (ind)'!J$6:J$37))/(MAX('03 (ind)'!J$6:J$37)-MIN('03 (ind)'!J$6:J$37))),ABS(-100+(100*(('03 (ind)'!J18-MIN('03 (ind)'!J$6:J$37))/(MAX('03 (ind)'!J$6:J$37)-MIN('03 (ind)'!J$6:J$37))))))</f>
        <v>24.556962025316466</v>
      </c>
      <c r="K19" s="87">
        <f>IF('03 (ind)'!K$1="si",100*(('03 (ind)'!K18-MIN('03 (ind)'!K$6:K$37))/(MAX('03 (ind)'!K$6:K$37)-MIN('03 (ind)'!K$6:K$37))),ABS(-100+(100*(('03 (ind)'!K18-MIN('03 (ind)'!K$6:K$37))/(MAX('03 (ind)'!K$6:K$37)-MIN('03 (ind)'!K$6:K$37))))))</f>
        <v>42.87717116319785</v>
      </c>
      <c r="L19" s="87">
        <f>IF('03 (ind)'!L$1="si",100*(('03 (ind)'!L18-MIN('03 (ind)'!L$6:L$37))/(MAX('03 (ind)'!L$6:L$37)-MIN('03 (ind)'!L$6:L$37))),ABS(-100+(100*(('03 (ind)'!L18-MIN('03 (ind)'!L$6:L$37))/(MAX('03 (ind)'!L$6:L$37)-MIN('03 (ind)'!L$6:L$37))))))</f>
        <v>96.216834520268321</v>
      </c>
      <c r="M19" s="87">
        <f>IF('03 (ind)'!M$1="si",100*(('03 (ind)'!M18-MIN('03 (ind)'!M$6:M$37))/(MAX('03 (ind)'!M$6:M$37)-MIN('03 (ind)'!M$6:M$37))),ABS(-100+(100*(('03 (ind)'!M18-MIN('03 (ind)'!M$6:M$37))/(MAX('03 (ind)'!M$6:M$37)-MIN('03 (ind)'!M$6:M$37))))))</f>
        <v>8.9701192906467977</v>
      </c>
      <c r="N19" s="87">
        <f>IF('03 (ind)'!N$1="si",100*(('03 (ind)'!N18-MIN('03 (ind)'!N$6:N$37))/(MAX('03 (ind)'!N$6:N$37)-MIN('03 (ind)'!N$6:N$37))),ABS(-100+(100*(('03 (ind)'!N18-MIN('03 (ind)'!N$6:N$37))/(MAX('03 (ind)'!N$6:N$37)-MIN('03 (ind)'!N$6:N$37))))))</f>
        <v>47.021930436118161</v>
      </c>
      <c r="O19" s="87">
        <f>IF('03 (ind)'!O$1="si",100*(('03 (ind)'!O18-MIN('03 (ind)'!O$6:O$37))/(MAX('03 (ind)'!O$6:O$37)-MIN('03 (ind)'!O$6:O$37))),ABS(-100+(100*(('03 (ind)'!O18-MIN('03 (ind)'!O$6:O$37))/(MAX('03 (ind)'!O$6:O$37)-MIN('03 (ind)'!O$6:O$37))))))</f>
        <v>91.489361702127667</v>
      </c>
      <c r="P19" s="87">
        <f>IF('03 (ind)'!P$1="si",100*(('03 (ind)'!P18-MIN('03 (ind)'!P$6:P$37))/(MAX('03 (ind)'!P$6:P$37)-MIN('03 (ind)'!P$6:P$37))),ABS(-100+(100*(('03 (ind)'!P18-MIN('03 (ind)'!P$6:P$37))/(MAX('03 (ind)'!P$6:P$37)-MIN('03 (ind)'!P$6:P$37))))))</f>
        <v>6.5495638650874533</v>
      </c>
      <c r="Q19" s="87">
        <f>IF('03 (ind)'!Q$1="si",100*(('03 (ind)'!Q18-MIN('03 (ind)'!Q$6:Q$37))/(MAX('03 (ind)'!Q$6:Q$37)-MIN('03 (ind)'!Q$6:Q$37))),ABS(-100+(100*(('03 (ind)'!Q18-MIN('03 (ind)'!Q$6:Q$37))/(MAX('03 (ind)'!Q$6:Q$37)-MIN('03 (ind)'!Q$6:Q$37))))))</f>
        <v>0.80781937322213837</v>
      </c>
      <c r="R19" s="87">
        <f>IF('03 (ind)'!R$1="si",100*(('03 (ind)'!R18-MIN('03 (ind)'!R$6:R$37))/(MAX('03 (ind)'!R$6:R$37)-MIN('03 (ind)'!R$6:R$37))),ABS(-100+(100*(('03 (ind)'!R18-MIN('03 (ind)'!R$6:R$37))/(MAX('03 (ind)'!R$6:R$37)-MIN('03 (ind)'!R$6:R$37))))))</f>
        <v>1.3951715422957121</v>
      </c>
      <c r="S19" s="75">
        <f>ABS(ABS(('03 (ind)'!S18-((MAX('03 (ind)'!S$6:S$37)+MIN('03 (ind)'!S$6:S$37))/2))/(((MAX('03 (ind)'!S$6:S$37)+MIN('03 (ind)'!S$6:S$37))/2)-MAX('03 (ind)'!S$6:S$37))*100)-100)</f>
        <v>45.609760004453072</v>
      </c>
      <c r="T19" s="75">
        <f>IF('03 (ind)'!T$1="si",100*(('03 (ind)'!T18-MIN('03 (ind)'!T$6:T$37))/(MAX('03 (ind)'!T$6:T$37)-MIN('03 (ind)'!T$6:T$37))),ABS(-100+(100*(('03 (ind)'!T18-MIN('03 (ind)'!T$6:T$37))/(MAX('03 (ind)'!T$6:T$37)-MIN('03 (ind)'!T$6:T$37))))))</f>
        <v>2.4128627519796476E-2</v>
      </c>
      <c r="U19" s="75">
        <f>IF('03 (ind)'!U$1="si",100*(('03 (ind)'!U18-MIN('03 (ind)'!U$6:U$37))/(MAX('03 (ind)'!U$6:U$37)-MIN('03 (ind)'!U$6:U$37))),ABS(-100+(100*(('03 (ind)'!U18-MIN('03 (ind)'!U$6:U$37))/(MAX('03 (ind)'!U$6:U$37)-MIN('03 (ind)'!U$6:U$37))))))</f>
        <v>20</v>
      </c>
      <c r="V19" s="75">
        <f>IF('03 (ind)'!V$1="si",100*(('03 (ind)'!V18-MIN('03 (ind)'!V$6:V$37))/(MAX('03 (ind)'!V$6:V$37)-MIN('03 (ind)'!V$6:V$37))),ABS(-100+(100*(('03 (ind)'!V18-MIN('03 (ind)'!V$6:V$37))/(MAX('03 (ind)'!V$6:V$37)-MIN('03 (ind)'!V$6:V$37))))))</f>
        <v>87.292817679558013</v>
      </c>
      <c r="W19" s="75">
        <f>IF('03 (ind)'!W$1="si",100*(('03 (ind)'!W18-MIN('03 (ind)'!W$6:W$37))/(MAX('03 (ind)'!W$6:W$37)-MIN('03 (ind)'!W$6:W$37))),ABS(-100+(100*(('03 (ind)'!W18-MIN('03 (ind)'!W$6:W$37))/(MAX('03 (ind)'!W$6:W$37)-MIN('03 (ind)'!W$6:W$37))))))</f>
        <v>16.621004566210047</v>
      </c>
      <c r="X19" s="75">
        <f>IF('03 (ind)'!X$1="si",100*(('03 (ind)'!X18-MIN('03 (ind)'!X$6:X$37))/(MAX('03 (ind)'!X$6:X$37)-MIN('03 (ind)'!X$6:X$37))),ABS(-100+(100*(('03 (ind)'!X18-MIN('03 (ind)'!X$6:X$37))/(MAX('03 (ind)'!X$6:X$37)-MIN('03 (ind)'!X$6:X$37))))))</f>
        <v>41.228184704426646</v>
      </c>
      <c r="Y19" s="75">
        <f>IF('03 (ind)'!Y$1="si",100*(('03 (ind)'!Y18-MIN('03 (ind)'!Y$6:Y$37))/(MAX('03 (ind)'!Y$6:Y$37)-MIN('03 (ind)'!Y$6:Y$37))),ABS(-100+(100*(('03 (ind)'!Y18-MIN('03 (ind)'!Y$6:Y$37))/(MAX('03 (ind)'!Y$6:Y$37)-MIN('03 (ind)'!Y$6:Y$37))))))</f>
        <v>45.101691350977845</v>
      </c>
      <c r="Z19" s="75">
        <f>IF('03 (ind)'!Z$1="si",100*(('03 (ind)'!Z18-MIN('03 (ind)'!Z$6:Z$37))/(MAX('03 (ind)'!Z$6:Z$37)-MIN('03 (ind)'!Z$6:Z$37))),ABS(-100+(100*(('03 (ind)'!Z18-MIN('03 (ind)'!Z$6:Z$37))/(MAX('03 (ind)'!Z$6:Z$37)-MIN('03 (ind)'!Z$6:Z$37))))))</f>
        <v>19.161612771761867</v>
      </c>
      <c r="AA19" s="75">
        <f>IF('03 (ind)'!AA$1="si",100*(('03 (ind)'!AA18-MIN('03 (ind)'!AA$6:AA$37))/(MAX('03 (ind)'!AA$6:AA$37)-MIN('03 (ind)'!AA$6:AA$37))),ABS(-100+(100*(('03 (ind)'!AA18-MIN('03 (ind)'!AA$6:AA$37))/(MAX('03 (ind)'!AA$6:AA$37)-MIN('03 (ind)'!AA$6:AA$37))))))</f>
        <v>50.867511420003474</v>
      </c>
      <c r="AB19" s="75">
        <f>IF('03 (ind)'!AB$1="si",100*(('03 (ind)'!AB18-MIN('03 (ind)'!AB$6:AB$37))/(MAX('03 (ind)'!AB$6:AB$37)-MIN('03 (ind)'!AB$6:AB$37))),ABS(-100+(100*(('03 (ind)'!AB18-MIN('03 (ind)'!AB$6:AB$37))/(MAX('03 (ind)'!AB$6:AB$37)-MIN('03 (ind)'!AB$6:AB$37))))))</f>
        <v>37.699524975779639</v>
      </c>
      <c r="AC19" s="75">
        <f>IF('03 (ind)'!AC$1="si",100*(('03 (ind)'!AC18-MIN('03 (ind)'!AC$6:AC$37))/(MAX('03 (ind)'!AC$6:AC$37)-MIN('03 (ind)'!AC$6:AC$37))),ABS(-100+(100*(('03 (ind)'!AC18-MIN('03 (ind)'!AC$6:AC$37))/(MAX('03 (ind)'!AC$6:AC$37)-MIN('03 (ind)'!AC$6:AC$37))))))</f>
        <v>49.98348769745126</v>
      </c>
      <c r="AD19" s="75">
        <f>IF('03 (ind)'!AD$1="si",100*(('03 (ind)'!AD18-MIN('03 (ind)'!AD$6:AD$37))/(MAX('03 (ind)'!AD$6:AD$37)-MIN('03 (ind)'!AD$6:AD$37))),ABS(-100+(100*(('03 (ind)'!AD18-MIN('03 (ind)'!AD$6:AD$37))/(MAX('03 (ind)'!AD$6:AD$37)-MIN('03 (ind)'!AD$6:AD$37))))))</f>
        <v>50.42962024753038</v>
      </c>
      <c r="AE19" s="75">
        <f>IF('03 (ind)'!AE$1="si",100*(('03 (ind)'!AE18-MIN('03 (ind)'!AE$6:AE$37))/(MAX('03 (ind)'!AE$6:AE$37)-MIN('03 (ind)'!AE$6:AE$37))),ABS(-100+(100*(('03 (ind)'!AE18-MIN('03 (ind)'!AE$6:AE$37))/(MAX('03 (ind)'!AE$6:AE$37)-MIN('03 (ind)'!AE$6:AE$37))))))</f>
        <v>51.873324740983676</v>
      </c>
      <c r="AF19" s="75">
        <f>IF('03 (ind)'!AF$1="si",100*(('03 (ind)'!AF18-MIN('03 (ind)'!AF$6:AF$37))/(MAX('03 (ind)'!AF$6:AF$37)-MIN('03 (ind)'!AF$6:AF$37))),ABS(-100+(100*(('03 (ind)'!AF18-MIN('03 (ind)'!AF$6:AF$37))/(MAX('03 (ind)'!AF$6:AF$37)-MIN('03 (ind)'!AF$6:AF$37))))))</f>
        <v>40.555555555555557</v>
      </c>
      <c r="AG19" s="75">
        <f>IF('03 (ind)'!AG$1="si",100*(('03 (ind)'!AG18-MIN('03 (ind)'!AG$6:AG$37))/(MAX('03 (ind)'!AG$6:AG$37)-MIN('03 (ind)'!AG$6:AG$37))),ABS(-100+(100*(('03 (ind)'!AG18-MIN('03 (ind)'!AG$6:AG$37))/(MAX('03 (ind)'!AG$6:AG$37)-MIN('03 (ind)'!AG$6:AG$37))))))</f>
        <v>86.666666666666671</v>
      </c>
      <c r="AH19" s="75">
        <f>IF('03 (ind)'!AH$1="si",100*(('03 (ind)'!AH18-MIN('03 (ind)'!AH$6:AH$37))/(MAX('03 (ind)'!AH$6:AH$37)-MIN('03 (ind)'!AH$6:AH$37))),ABS(-100+(100*(('03 (ind)'!AH18-MIN('03 (ind)'!AH$6:AH$37))/(MAX('03 (ind)'!AH$6:AH$37)-MIN('03 (ind)'!AH$6:AH$37))))))</f>
        <v>20.247933884297542</v>
      </c>
      <c r="AI19" s="75">
        <f>IF('03 (ind)'!AI$1="si",100*(('03 (ind)'!AI18-MIN('03 (ind)'!AI$6:AI$37))/(MAX('03 (ind)'!AI$6:AI$37)-MIN('03 (ind)'!AI$6:AI$37))),ABS(-100+(100*(('03 (ind)'!AI18-MIN('03 (ind)'!AI$6:AI$37))/(MAX('03 (ind)'!AI$6:AI$37)-MIN('03 (ind)'!AI$6:AI$37))))))</f>
        <v>2.3823298869023182</v>
      </c>
      <c r="AJ19" s="75">
        <f>IF('03 (ind)'!AJ$1="si",100*(('03 (ind)'!AJ18-MIN('03 (ind)'!AJ$6:AJ$37))/(MAX('03 (ind)'!AJ$6:AJ$37)-MIN('03 (ind)'!AJ$6:AJ$37))),ABS(-100+(100*(('03 (ind)'!AJ18-MIN('03 (ind)'!AJ$6:AJ$37))/(MAX('03 (ind)'!AJ$6:AJ$37)-MIN('03 (ind)'!AJ$6:AJ$37))))))</f>
        <v>59.240506329113963</v>
      </c>
      <c r="AK19" s="75">
        <f>IF('03 (ind)'!AK$1="si",100*(('03 (ind)'!AK18-MIN('03 (ind)'!AK$6:AK$37))/(MAX('03 (ind)'!AK$6:AK$37)-MIN('03 (ind)'!AK$6:AK$37))),ABS(-100+(100*(('03 (ind)'!AK18-MIN('03 (ind)'!AK$6:AK$37))/(MAX('03 (ind)'!AK$6:AK$37)-MIN('03 (ind)'!AK$6:AK$37))))))</f>
        <v>3.1048812974994497</v>
      </c>
      <c r="AL19" s="75">
        <f>IF('03 (ind)'!AL$1="si",100*(('03 (ind)'!AL18-MIN('03 (ind)'!AL$6:AL$37))/(MAX('03 (ind)'!AL$6:AL$37)-MIN('03 (ind)'!AL$6:AL$37))),ABS(-100+(100*(('03 (ind)'!AL18-MIN('03 (ind)'!AL$6:AL$37))/(MAX('03 (ind)'!AL$6:AL$37)-MIN('03 (ind)'!AL$6:AL$37))))))</f>
        <v>41.719656629811716</v>
      </c>
      <c r="AM19" s="75">
        <f>IF('03 (ind)'!AM$1="si",100*(('03 (ind)'!AM18-MIN('03 (ind)'!AM$6:AM$37))/(MAX('03 (ind)'!AM$6:AM$37)-MIN('03 (ind)'!AM$6:AM$37))),ABS(-100+(100*(('03 (ind)'!AM18-MIN('03 (ind)'!AM$6:AM$37))/(MAX('03 (ind)'!AM$6:AM$37)-MIN('03 (ind)'!AM$6:AM$37))))))</f>
        <v>72.587067698013669</v>
      </c>
      <c r="AN19" s="75">
        <f>IF('03 (ind)'!AN$1="si",100*(('03 (ind)'!AN18-MIN('03 (ind)'!AN$6:AN$37))/(MAX('03 (ind)'!AN$6:AN$37)-MIN('03 (ind)'!AN$6:AN$37))),ABS(-100+(100*(('03 (ind)'!AN18-MIN('03 (ind)'!AN$6:AN$37))/(MAX('03 (ind)'!AN$6:AN$37)-MIN('03 (ind)'!AN$6:AN$37))))))</f>
        <v>38.057460311119151</v>
      </c>
      <c r="AO19" s="75">
        <f>IF('03 (ind)'!AO$1="si",100*(('03 (ind)'!AO18-MIN('03 (ind)'!AO$6:AO$37))/(MAX('03 (ind)'!AO$6:AO$37)-MIN('03 (ind)'!AO$6:AO$37))),ABS(-100+(100*(('03 (ind)'!AO18-MIN('03 (ind)'!AO$6:AO$37))/(MAX('03 (ind)'!AO$6:AO$37)-MIN('03 (ind)'!AO$6:AO$37))))))</f>
        <v>32.890740804149907</v>
      </c>
      <c r="AP19" s="75">
        <f>IF('03 (ind)'!AP$1="si",100*(('03 (ind)'!AP18-MIN('03 (ind)'!AP$6:AP$37))/(MAX('03 (ind)'!AP$6:AP$37)-MIN('03 (ind)'!AP$6:AP$37))),ABS(-100+(100*(('03 (ind)'!AP18-MIN('03 (ind)'!AP$6:AP$37))/(MAX('03 (ind)'!AP$6:AP$37)-MIN('03 (ind)'!AP$6:AP$37))))))</f>
        <v>79.303547963206313</v>
      </c>
      <c r="AQ19" s="75">
        <f>IF('03 (ind)'!AQ$1="si",100*(('03 (ind)'!AQ18-MIN('03 (ind)'!AQ$6:AQ$37))/(MAX('03 (ind)'!AQ$6:AQ$37)-MIN('03 (ind)'!AQ$6:AQ$37))),ABS(-100+(100*(('03 (ind)'!AQ18-MIN('03 (ind)'!AQ$6:AQ$37))/(MAX('03 (ind)'!AQ$6:AQ$37)-MIN('03 (ind)'!AQ$6:AQ$37))))))</f>
        <v>2.6886486076783322</v>
      </c>
      <c r="AR19" s="75">
        <f>IF('03 (ind)'!AR$1="si",100*(('03 (ind)'!AR18-MIN('03 (ind)'!AR$6:AR$37))/(MAX('03 (ind)'!AR$6:AR$37)-MIN('03 (ind)'!AR$6:AR$37))),ABS(-100+(100*(('03 (ind)'!AR18-MIN('03 (ind)'!AR$6:AR$37))/(MAX('03 (ind)'!AR$6:AR$37)-MIN('03 (ind)'!AR$6:AR$37))))))</f>
        <v>54.517490950840987</v>
      </c>
      <c r="AS19" s="75">
        <f>IF('03 (ind)'!AS$1="si",100*(('03 (ind)'!AS18-MIN('03 (ind)'!AS$6:AS$37))/(MAX('03 (ind)'!AS$6:AS$37)-MIN('03 (ind)'!AS$6:AS$37))),ABS(-100+(100*(('03 (ind)'!AS18-MIN('03 (ind)'!AS$6:AS$37))/(MAX('03 (ind)'!AS$6:AS$37)-MIN('03 (ind)'!AS$6:AS$37))))))</f>
        <v>44.234037405641381</v>
      </c>
      <c r="AT19" s="75">
        <f>IF('03 (ind)'!AT$1="si",100*(('03 (ind)'!AT18-MIN('03 (ind)'!AT$6:AT$37))/(MAX('03 (ind)'!AT$6:AT$37)-MIN('03 (ind)'!AT$6:AT$37))),ABS(-100+(100*(('03 (ind)'!AT18-MIN('03 (ind)'!AT$6:AT$37))/(MAX('03 (ind)'!AT$6:AT$37)-MIN('03 (ind)'!AT$6:AT$37))))))</f>
        <v>0</v>
      </c>
      <c r="AU19" s="75">
        <f>IF('03 (ind)'!AU$1="si",100*(('03 (ind)'!AU18-MIN('03 (ind)'!AU$6:AU$37))/(MAX('03 (ind)'!AU$6:AU$37)-MIN('03 (ind)'!AU$6:AU$37))),ABS(-100+(100*(('03 (ind)'!AU18-MIN('03 (ind)'!AU$6:AU$37))/(MAX('03 (ind)'!AU$6:AU$37)-MIN('03 (ind)'!AU$6:AU$37))))))</f>
        <v>100</v>
      </c>
      <c r="AV19" s="75">
        <f>IF('03 (ind)'!AV$1="si",100*(('03 (ind)'!AV18-MIN('03 (ind)'!AV$6:AV$37))/(MAX('03 (ind)'!AV$6:AV$37)-MIN('03 (ind)'!AV$6:AV$37))),ABS(-100+(100*(('03 (ind)'!AV18-MIN('03 (ind)'!AV$6:AV$37))/(MAX('03 (ind)'!AV$6:AV$37)-MIN('03 (ind)'!AV$6:AV$37))))))</f>
        <v>98.613518197573654</v>
      </c>
      <c r="AW19" s="75">
        <f>IF('03 (ind)'!AW$1="si",100*(('03 (ind)'!AW18-MIN('03 (ind)'!AW$6:AW$37))/(MAX('03 (ind)'!AW$6:AW$37)-MIN('03 (ind)'!AW$6:AW$37))),ABS(-100+(100*(('03 (ind)'!AW18-MIN('03 (ind)'!AW$6:AW$37))/(MAX('03 (ind)'!AW$6:AW$37)-MIN('03 (ind)'!AW$6:AW$37))))))</f>
        <v>39.346811819595636</v>
      </c>
      <c r="AX19" s="75">
        <f>IF('03 (ind)'!AX$1="si",100*(('03 (ind)'!AX18-MIN('03 (ind)'!AX$6:AX$37))/(MAX('03 (ind)'!AX$6:AX$37)-MIN('03 (ind)'!AX$6:AX$37))),ABS(-100+(100*(('03 (ind)'!AX18-MIN('03 (ind)'!AX$6:AX$37))/(MAX('03 (ind)'!AX$6:AX$37)-MIN('03 (ind)'!AX$6:AX$37))))))</f>
        <v>8.9864617748205653</v>
      </c>
      <c r="AY19" s="75">
        <f>IF('03 (ind)'!AY$1="si",100*(('03 (ind)'!AY18-MIN('03 (ind)'!AY$6:AY$37))/(MAX('03 (ind)'!AY$6:AY$37)-MIN('03 (ind)'!AY$6:AY$37))),ABS(-100+(100*(('03 (ind)'!AY18-MIN('03 (ind)'!AY$6:AY$37))/(MAX('03 (ind)'!AY$6:AY$37)-MIN('03 (ind)'!AY$6:AY$37))))))</f>
        <v>26.593720266412952</v>
      </c>
      <c r="AZ19" s="75">
        <f>IF('03 (ind)'!AZ$1="si",100*(('03 (ind)'!AZ18-MIN('03 (ind)'!AZ$6:AZ$37))/(MAX('03 (ind)'!AZ$6:AZ$37)-MIN('03 (ind)'!AZ$6:AZ$37))),ABS(-100+(100*(('03 (ind)'!AZ18-MIN('03 (ind)'!AZ$6:AZ$37))/(MAX('03 (ind)'!AZ$6:AZ$37)-MIN('03 (ind)'!AZ$6:AZ$37))))))</f>
        <v>60.728350658552131</v>
      </c>
      <c r="BA19" s="75">
        <f>IF('03 (ind)'!BA$1="si",100*(('03 (ind)'!BA18-MIN('03 (ind)'!BA$6:BA$37))/(MAX('03 (ind)'!BA$6:BA$37)-MIN('03 (ind)'!BA$6:BA$37))),ABS(-100+(100*(('03 (ind)'!BA18-MIN('03 (ind)'!BA$6:BA$37))/(MAX('03 (ind)'!BA$6:BA$37)-MIN('03 (ind)'!BA$6:BA$37))))))</f>
        <v>6.8155049310935505</v>
      </c>
      <c r="BB19" s="75">
        <f>IF('03 (ind)'!BB$1="si",100*(('03 (ind)'!BB18-MIN('03 (ind)'!BB$6:BB$37))/(MAX('03 (ind)'!BB$6:BB$37)-MIN('03 (ind)'!BB$6:BB$37))),ABS(-100+(100*(('03 (ind)'!BB18-MIN('03 (ind)'!BB$6:BB$37))/(MAX('03 (ind)'!BB$6:BB$37)-MIN('03 (ind)'!BB$6:BB$37))))))</f>
        <v>18.776539660749982</v>
      </c>
      <c r="BC19" s="75">
        <f>IF('03 (ind)'!BC$1="si",100*(('03 (ind)'!BC18-MIN('03 (ind)'!BC$6:BC$37))/(MAX('03 (ind)'!BC$6:BC$37)-MIN('03 (ind)'!BC$6:BC$37))),ABS(-100+(100*(('03 (ind)'!BC18-MIN('03 (ind)'!BC$6:BC$37))/(MAX('03 (ind)'!BC$6:BC$37)-MIN('03 (ind)'!BC$6:BC$37))))))</f>
        <v>7.5708862630894851</v>
      </c>
      <c r="BD19" s="75">
        <f>IF('03 (ind)'!BD$1="si",100*(('03 (ind)'!BD18-MIN('03 (ind)'!BD$6:BD$37))/(MAX('03 (ind)'!BD$6:BD$37)-MIN('03 (ind)'!BD$6:BD$37))),ABS(-100+(100*(('03 (ind)'!BD18-MIN('03 (ind)'!BD$6:BD$37))/(MAX('03 (ind)'!BD$6:BD$37)-MIN('03 (ind)'!BD$6:BD$37))))))</f>
        <v>40.018471551178109</v>
      </c>
      <c r="BE19" s="75">
        <f>IF('03 (ind)'!BE$1="si",100*(('03 (ind)'!BE18-MIN('03 (ind)'!BE$6:BE$37))/(MAX('03 (ind)'!BE$6:BE$37)-MIN('03 (ind)'!BE$6:BE$37))),ABS(-100+(100*(('03 (ind)'!BE18-MIN('03 (ind)'!BE$6:BE$37))/(MAX('03 (ind)'!BE$6:BE$37)-MIN('03 (ind)'!BE$6:BE$37))))))</f>
        <v>12.849650349650348</v>
      </c>
      <c r="BF19" s="75">
        <f>IF('03 (ind)'!BF$1="si",100*(('03 (ind)'!BF18-MIN('03 (ind)'!BF$6:BF$37))/(MAX('03 (ind)'!BF$6:BF$37)-MIN('03 (ind)'!BF$6:BF$37))),ABS(-100+(100*(('03 (ind)'!BF18-MIN('03 (ind)'!BF$6:BF$37))/(MAX('03 (ind)'!BF$6:BF$37)-MIN('03 (ind)'!BF$6:BF$37))))))</f>
        <v>13.83847911894005</v>
      </c>
      <c r="BG19" s="75">
        <f>IF('03 (ind)'!BG$1="si",100*(('03 (ind)'!BG18-MIN('03 (ind)'!BG$6:BG$37))/(MAX('03 (ind)'!BG$6:BG$37)-MIN('03 (ind)'!BG$6:BG$37))),ABS(-100+(100*(('03 (ind)'!BG18-MIN('03 (ind)'!BG$6:BG$37))/(MAX('03 (ind)'!BG$6:BG$37)-MIN('03 (ind)'!BG$6:BG$37))))))</f>
        <v>29.737282510407976</v>
      </c>
      <c r="BH19" s="75">
        <f>IF('03 (ind)'!BH$1="si",100*(('03 (ind)'!BH18-MIN('03 (ind)'!BH$6:BH$37))/(MAX('03 (ind)'!BH$6:BH$37)-MIN('03 (ind)'!BH$6:BH$37))),ABS(-100+(100*(('03 (ind)'!BH18-MIN('03 (ind)'!BH$6:BH$37))/(MAX('03 (ind)'!BH$6:BH$37)-MIN('03 (ind)'!BH$6:BH$37))))))</f>
        <v>16.348084706030853</v>
      </c>
      <c r="BI19" s="75">
        <f>IF('03 (ind)'!BI$1="si",100*(('03 (ind)'!BI18-MIN('03 (ind)'!BI$6:BI$37))/(MAX('03 (ind)'!BI$6:BI$37)-MIN('03 (ind)'!BI$6:BI$37))),ABS(-100+(100*(('03 (ind)'!BI18-MIN('03 (ind)'!BI$6:BI$37))/(MAX('03 (ind)'!BI$6:BI$37)-MIN('03 (ind)'!BI$6:BI$37))))))</f>
        <v>99.993544812300314</v>
      </c>
      <c r="BJ19" s="75">
        <f>IF('03 (ind)'!BJ$1="si",100*(('03 (ind)'!BJ18-MIN('03 (ind)'!BJ$6:BJ$37))/(MAX('03 (ind)'!BJ$6:BJ$37)-MIN('03 (ind)'!BJ$6:BJ$37))),ABS(-100+(100*(('03 (ind)'!BJ18-MIN('03 (ind)'!BJ$6:BJ$37))/(MAX('03 (ind)'!BJ$6:BJ$37)-MIN('03 (ind)'!BJ$6:BJ$37))))))</f>
        <v>0</v>
      </c>
      <c r="BK19" s="75">
        <f>IF('03 (ind)'!BK$1="si",100*(('03 (ind)'!BK18-MIN('03 (ind)'!BK$6:BK$37))/(MAX('03 (ind)'!BK$6:BK$37)-MIN('03 (ind)'!BK$6:BK$37))),ABS(-100+(100*(('03 (ind)'!BK18-MIN('03 (ind)'!BK$6:BK$37))/(MAX('03 (ind)'!BK$6:BK$37)-MIN('03 (ind)'!BK$6:BK$37))))))</f>
        <v>0</v>
      </c>
      <c r="BL19" s="75">
        <f>IF('03 (ind)'!BL$1="si",100*(('03 (ind)'!BL18-MIN('03 (ind)'!BL$6:BL$37))/(MAX('03 (ind)'!BL$6:BL$37)-MIN('03 (ind)'!BL$6:BL$37))),ABS(-100+(100*(('03 (ind)'!BL18-MIN('03 (ind)'!BL$6:BL$37))/(MAX('03 (ind)'!BL$6:BL$37)-MIN('03 (ind)'!BL$6:BL$37))))))</f>
        <v>0</v>
      </c>
      <c r="BM19" s="75">
        <f>IF('03 (ind)'!BM$1="si",100*(('03 (ind)'!BM18-MIN('03 (ind)'!BM$6:BM$37))/(MAX('03 (ind)'!BM$6:BM$37)-MIN('03 (ind)'!BM$6:BM$37))),ABS(-100+(100*(('03 (ind)'!BM18-MIN('03 (ind)'!BM$6:BM$37))/(MAX('03 (ind)'!BM$6:BM$37)-MIN('03 (ind)'!BM$6:BM$37))))))</f>
        <v>18.919522029964167</v>
      </c>
      <c r="BN19" s="75">
        <f>IF('03 (ind)'!BN$1="si",100*(('03 (ind)'!BN18-MIN('03 (ind)'!BN$6:BN$37))/(MAX('03 (ind)'!BN$6:BN$37)-MIN('03 (ind)'!BN$6:BN$37))),ABS(-100+(100*(('03 (ind)'!BN18-MIN('03 (ind)'!BN$6:BN$37))/(MAX('03 (ind)'!BN$6:BN$37)-MIN('03 (ind)'!BN$6:BN$37))))))</f>
        <v>41.746215948882401</v>
      </c>
      <c r="BO19" s="75">
        <f>IF('03 (ind)'!BO$1="si",100*(('03 (ind)'!BO18-MIN('03 (ind)'!BO$6:BO$37))/(MAX('03 (ind)'!BO$6:BO$37)-MIN('03 (ind)'!BO$6:BO$37))),ABS(-100+(100*(('03 (ind)'!BO18-MIN('03 (ind)'!BO$6:BO$37))/(MAX('03 (ind)'!BO$6:BO$37)-MIN('03 (ind)'!BO$6:BO$37))))))</f>
        <v>42.73609752954998</v>
      </c>
      <c r="BP19" s="75">
        <f>IF('03 (ind)'!BP$1="si",100*(('03 (ind)'!BP18-MIN('03 (ind)'!BP$6:BP$37))/(MAX('03 (ind)'!BP$6:BP$37)-MIN('03 (ind)'!BP$6:BP$37))),ABS(-100+(100*(('03 (ind)'!BP18-MIN('03 (ind)'!BP$6:BP$37))/(MAX('03 (ind)'!BP$6:BP$37)-MIN('03 (ind)'!BP$6:BP$37))))))</f>
        <v>5.8396547264943814</v>
      </c>
      <c r="BQ19" s="75">
        <f>IF('03 (ind)'!BQ$1="si",100*(('03 (ind)'!BQ18-MIN('03 (ind)'!BQ$6:BQ$37))/(MAX('03 (ind)'!BQ$6:BQ$37)-MIN('03 (ind)'!BQ$6:BQ$37))),ABS(-100+(100*(('03 (ind)'!BQ18-MIN('03 (ind)'!BQ$6:BQ$37))/(MAX('03 (ind)'!BQ$6:BQ$37)-MIN('03 (ind)'!BQ$6:BQ$37))))))</f>
        <v>11.12144427157626</v>
      </c>
      <c r="BR19" s="75">
        <f>IF('03 (ind)'!BR$1="si",100*(('03 (ind)'!BR18-MIN('03 (ind)'!BR$6:BR$37))/(MAX('03 (ind)'!BR$6:BR$37)-MIN('03 (ind)'!BR$6:BR$37))),ABS(-100+(100*(('03 (ind)'!BR18-MIN('03 (ind)'!BR$6:BR$37))/(MAX('03 (ind)'!BP$6:BP$37)-MIN('03 (ind)'!BR$6:BR$37))))))</f>
        <v>13.490122746451858</v>
      </c>
      <c r="BS19" s="75">
        <f>IF('03 (ind)'!BS$1="si",100*(('03 (ind)'!BS18-MIN('03 (ind)'!BS$6:BS$37))/(MAX('03 (ind)'!BS$6:BS$37)-MIN('03 (ind)'!BS$6:BS$37))),ABS(-100+(100*(('03 (ind)'!BS18-MIN('03 (ind)'!BS$6:BS$37))/(MAX('03 (ind)'!BQ$6:BQ$37)-MIN('03 (ind)'!BS$6:BS$37))))))</f>
        <v>35.737147343877204</v>
      </c>
      <c r="BT19" s="75">
        <f>IF('03 (ind)'!BT$1="si",100*(('03 (ind)'!BT18-MIN('03 (ind)'!BT$6:BT$37))/(MAX('03 (ind)'!BT$6:BT$37)-MIN('03 (ind)'!BT$6:BT$37))),ABS(-100+(100*(('03 (ind)'!BT18-MIN('03 (ind)'!BT$6:BT$37))/(MAX('03 (ind)'!BR$6:BR$37)-MIN('03 (ind)'!BT$6:BT$37))))))</f>
        <v>87.880848749999998</v>
      </c>
      <c r="BU19" s="75">
        <f>IF('03 (ind)'!BU$1="si",100*(('03 (ind)'!BU18-MIN('03 (ind)'!BU$6:BU$37))/(MAX('03 (ind)'!BU$6:BU$37)-MIN('03 (ind)'!BU$6:BU$37))),ABS(-100+(100*(('03 (ind)'!BU18-MIN('03 (ind)'!BU$6:BU$37))/(MAX('03 (ind)'!BU$6:BU$37)-MIN('03 (ind)'!BU$6:BU$37))))))</f>
        <v>62.210897687181507</v>
      </c>
      <c r="BV19" s="75">
        <f>IF('03 (ind)'!BV$1="si",100*(('03 (ind)'!BV18-MIN('03 (ind)'!BV$6:BV$37))/(MAX('03 (ind)'!BV$6:BV$37)-MIN('03 (ind)'!BV$6:BV$37))),ABS(-100+(100*(('03 (ind)'!BV18-MIN('03 (ind)'!BV$6:BV$37))/(MAX('03 (ind)'!BV$6:BV$37)-MIN('03 (ind)'!BV$6:BV$37))))))</f>
        <v>61.763831052944681</v>
      </c>
      <c r="BW19" s="75">
        <f>IF('03 (ind)'!BW$1="si",100*(('03 (ind)'!BW18-MIN('03 (ind)'!BW$6:BW$37))/(MAX('03 (ind)'!BW$6:BW$37)-MIN('03 (ind)'!BW$6:BW$37))),ABS(-100+(100*(('03 (ind)'!BW18-MIN('03 (ind)'!BW$6:BW$37))/(MAX('03 (ind)'!BW$6:BW$37)-MIN('03 (ind)'!BW$6:BW$37))))))</f>
        <v>65.625410158813494</v>
      </c>
      <c r="BX19" s="75">
        <f>IF('03 (ind)'!BX$1="si",100*(('03 (ind)'!BX18-MIN('03 (ind)'!BX$6:BX$37))/(MAX('03 (ind)'!BX$6:BX$37)-MIN('03 (ind)'!BX$6:BX$37))),ABS(-100+(100*(('03 (ind)'!BX18-MIN('03 (ind)'!BX$6:BX$37))/(MAX('03 (ind)'!BX$6:BX$37)-MIN('03 (ind)'!BX$6:BX$37))))))</f>
        <v>20.829136881413874</v>
      </c>
      <c r="BY19" s="75">
        <f>IF('03 (ind)'!BY$1="si",100*(('03 (ind)'!BY18-MIN('03 (ind)'!BY$6:BY$37))/(MAX('03 (ind)'!BY$6:BY$37)-MIN('03 (ind)'!BY$6:BY$37))),ABS(-100+(100*(('03 (ind)'!BY18-MIN('03 (ind)'!BY$6:BY$37))/(MAX('03 (ind)'!BY$6:BY$37)-MIN('03 (ind)'!BY$6:BY$37))))))</f>
        <v>0</v>
      </c>
      <c r="BZ19" s="75">
        <f>IF('03 (ind)'!BZ$1="si",100*(('03 (ind)'!BZ18-MIN('03 (ind)'!BZ$6:BZ$37))/(MAX('03 (ind)'!BZ$6:BZ$37)-MIN('03 (ind)'!BZ$6:BZ$37))),ABS(-100+(100*(('03 (ind)'!BZ18-MIN('03 (ind)'!BZ$6:BZ$37))/(MAX('03 (ind)'!BZ$6:BZ$37)-MIN('03 (ind)'!BZ$6:BZ$37))))))</f>
        <v>94.305321921066238</v>
      </c>
      <c r="CA19" s="75">
        <f>IF('03 (ind)'!CA$1="si",100*(('03 (ind)'!CA18-MIN('03 (ind)'!CA$6:CA$37))/(MAX('03 (ind)'!CA$6:CA$37)-MIN('03 (ind)'!CA$6:CA$37))),ABS(-100+(100*(('03 (ind)'!CA18-MIN('03 (ind)'!CA$6:CA$37))/(MAX('03 (ind)'!CA$6:CA$37)-MIN('03 (ind)'!CA$6:CA$37))))))</f>
        <v>28.29336485752015</v>
      </c>
      <c r="CB19" s="75">
        <f>IF('03 (ind)'!CB$1="si",100*(('03 (ind)'!CB18-MIN('03 (ind)'!CB$6:CB$37))/(MAX('03 (ind)'!CB$6:CB$37)-MIN('03 (ind)'!CB$6:CB$37))),ABS(-100+(100*(('03 (ind)'!CB18-MIN('03 (ind)'!CB$6:CB$37))/(MAX('03 (ind)'!CB$6:CB$37)-MIN('03 (ind)'!CB$6:CB$37))))))</f>
        <v>89.808917197452232</v>
      </c>
      <c r="CC19" s="75">
        <f>IF('03 (ind)'!CC$1="si",100*(('03 (ind)'!CC18-MIN('03 (ind)'!CC$6:CC$37))/(MAX('03 (ind)'!CC$6:CC$37)-MIN('03 (ind)'!CC$6:CC$37))),ABS(-100+(100*(('03 (ind)'!CC18-MIN('03 (ind)'!CC$6:CC$37))/(MAX('03 (ind)'!CC$6:CC$37)-MIN('03 (ind)'!CC$6:CC$37))))))</f>
        <v>26.26671483513455</v>
      </c>
      <c r="CD19" s="75">
        <f>IF('03 (ind)'!CD$1="si",100*(('03 (ind)'!CD18-MIN('03 (ind)'!CD$6:CD$37))/(MAX('03 (ind)'!CD$6:CD$37)-MIN('03 (ind)'!CD$6:CD$37))),ABS(-100+(100*(('03 (ind)'!CD18-MIN('03 (ind)'!CD$6:CD$37))/(MAX('03 (ind)'!CD$6:CD$37)-MIN('03 (ind)'!CD$6:CD$37))))))</f>
        <v>8.7555139956352193</v>
      </c>
      <c r="CE19" s="75">
        <f>IF('03 (ind)'!CE$1="si",100*(('03 (ind)'!CE18-MIN('03 (ind)'!CE$6:CE$37))/(MAX('03 (ind)'!CE$6:CE$37)-MIN('03 (ind)'!CE$6:CE$37))),ABS(-100+(100*(('03 (ind)'!CE18-MIN('03 (ind)'!CE$6:CE$37))/(MAX('03 (ind)'!CE$6:CE$37)-MIN('03 (ind)'!CE$6:CE$37))))))</f>
        <v>5.3137575744058818</v>
      </c>
      <c r="CF19" s="75">
        <f>IF('03 (ind)'!CF$1="si",100*(('03 (ind)'!CF18-MIN('03 (ind)'!CF$6:CF$37))/(MAX('03 (ind)'!CF$6:CF$37)-MIN('03 (ind)'!CF$6:CF$37))),ABS(-100+(100*(('03 (ind)'!CF18-MIN('03 (ind)'!CF$6:CF$37))/(MAX('03 (ind)'!CF$6:CF$37)-MIN('03 (ind)'!CF$6:CF$37))))))</f>
        <v>5.643336189056809</v>
      </c>
      <c r="CG19" s="75">
        <f>IF('03 (ind)'!CG$1="si",100*(('03 (ind)'!CG18-MIN('03 (ind)'!CG$6:CG$37))/(MAX('03 (ind)'!CG$6:CG$37)-MIN('03 (ind)'!CG$6:CG$37))),ABS(-100+(100*(('03 (ind)'!CG18-MIN('03 (ind)'!CG$6:CG$37))/(MAX('03 (ind)'!CG$6:CG$37)-MIN('03 (ind)'!CG$6:CG$37))))))</f>
        <v>0.94044297347675809</v>
      </c>
      <c r="CH19" s="75">
        <f>IF('03 (ind)'!CH$1="si",100*(('03 (ind)'!CH18-MIN('03 (ind)'!CH$6:CH$37))/(MAX('03 (ind)'!CH$6:CH$37)-MIN('03 (ind)'!CH$6:CH$37))),ABS(-100+(100*(('03 (ind)'!CH18-MIN('03 (ind)'!CH$6:CH$37))/(MAX('03 (ind)'!CH$6:CH$37)-MIN('03 (ind)'!CH$6:CH$37))))))</f>
        <v>8.444806841993973</v>
      </c>
      <c r="CI19" s="75">
        <f>IF('03 (ind)'!CI$1="si",100*(('03 (ind)'!CI18-MIN('03 (ind)'!CI$6:CI$37))/(MAX('03 (ind)'!CI$6:CI$37)-MIN('03 (ind)'!CI$6:CI$37))),ABS(-100+(100*(('03 (ind)'!CI18-MIN('03 (ind)'!CI$6:CI$37))/(MAX('03 (ind)'!CI$6:CI$37)-MIN('03 (ind)'!CI$6:CI$37))))))</f>
        <v>43.050901886471657</v>
      </c>
      <c r="CJ19" s="75">
        <f>IF('03 (ind)'!CJ$1="si",100*(('03 (ind)'!CJ18-MIN('03 (ind)'!CJ$6:CJ$37))/(MAX('03 (ind)'!CJ$6:CJ$37)-MIN('03 (ind)'!CJ$6:CJ$37))),ABS(-100+(100*(('03 (ind)'!CJ18-MIN('03 (ind)'!CJ$6:CJ$37))/(MAX('03 (ind)'!CJ$6:CJ$37)-MIN('03 (ind)'!CJ$6:CJ$37))))))</f>
        <v>26.697278300699896</v>
      </c>
      <c r="CK19" s="75">
        <f>IF('03 (ind)'!CK$1="si",100*(('03 (ind)'!CK18-MIN('03 (ind)'!CK$6:CK$37))/(MAX('03 (ind)'!CK$6:CK$37)-MIN('03 (ind)'!CK$6:CK$37))),ABS(-100+(100*(('03 (ind)'!CK18-MIN('03 (ind)'!CK$6:CK$37))/(MAX('03 (ind)'!CK$6:CK$37)-MIN('03 (ind)'!CK$6:CK$37))))))</f>
        <v>6.7162297347965971</v>
      </c>
      <c r="CL19" s="75">
        <f>IF('03 (ind)'!CL$1="si",100*(('03 (ind)'!CL18-MIN('03 (ind)'!CL$6:CL$37))/(MAX('03 (ind)'!CL$6:CL$37)-MIN('03 (ind)'!CL$6:CL$37))),ABS(-100+(100*(('03 (ind)'!CL18-MIN('03 (ind)'!CL$6:CL$37))/(MAX('03 (ind)'!CL$6:CL$37)-MIN('03 (ind)'!CL$6:CL$37))))))</f>
        <v>7.2652596121765001</v>
      </c>
      <c r="CM19" s="75">
        <f>IF('03 (ind)'!CM$1="si",100*(('03 (ind)'!CM18-MIN('03 (ind)'!CM$6:CM$37))/(MAX('03 (ind)'!CM$6:CM$37)-MIN('03 (ind)'!CM$6:CM$37))),ABS(-100+(100*(('03 (ind)'!CM18-MIN('03 (ind)'!CM$6:CM$37))/(MAX('03 (ind)'!CM$6:CM$37)-MIN('03 (ind)'!CM$6:CM$37))))))</f>
        <v>6.1286724772415999</v>
      </c>
    </row>
    <row r="20" spans="1:91">
      <c r="A20" s="18" t="s">
        <v>149</v>
      </c>
      <c r="B20" s="87">
        <f>IF('03 (ind)'!B$1="si",100*(('03 (ind)'!B19-MIN('03 (ind)'!B$6:B$37))/(MAX('03 (ind)'!B$6:B$37)-MIN('03 (ind)'!B$6:B$37))),ABS(-100+(100*(('03 (ind)'!B19-MIN('03 (ind)'!B$6:B$37))/(MAX('03 (ind)'!B$6:B$37)-MIN('03 (ind)'!B$6:B$37))))))</f>
        <v>27.268306952793669</v>
      </c>
      <c r="C20" s="87">
        <f>IF('03 (ind)'!C$1="si",100*(('03 (ind)'!C19-MIN('03 (ind)'!C$6:C$37))/(MAX('03 (ind)'!C$6:C$37)-MIN('03 (ind)'!C$6:C$37))),ABS(-100+(100*(('03 (ind)'!C19-MIN('03 (ind)'!C$6:C$37))/(MAX('03 (ind)'!C$6:C$37)-MIN('03 (ind)'!C$6:C$37))))))</f>
        <v>45.815807074167346</v>
      </c>
      <c r="D20" s="87">
        <f>IF('03 (ind)'!D$1="si",100*(('03 (ind)'!D19-MIN('03 (ind)'!D$6:D$37))/(MAX('03 (ind)'!D$6:D$37)-MIN('03 (ind)'!D$6:D$37))),ABS(-100+(100*(('03 (ind)'!D19-MIN('03 (ind)'!D$6:D$37))/(MAX('03 (ind)'!D$6:D$37)-MIN('03 (ind)'!D$6:D$37))))))</f>
        <v>63.754721207741795</v>
      </c>
      <c r="E20" s="87">
        <f>IF('03 (ind)'!E$1="si",100*(('03 (ind)'!E19-MIN('03 (ind)'!E$6:E$37))/(MAX('03 (ind)'!E$6:E$37)-MIN('03 (ind)'!E$6:E$37))),ABS(-100+(100*(('03 (ind)'!E19-MIN('03 (ind)'!E$6:E$37))/(MAX('03 (ind)'!E$6:E$37)-MIN('03 (ind)'!E$6:E$37))))))</f>
        <v>52.054794520550331</v>
      </c>
      <c r="F20" s="87">
        <f>IF('03 (ind)'!F$1="si",100*(('03 (ind)'!F19-MIN('03 (ind)'!F$6:F$37))/(MAX('03 (ind)'!F$6:F$37)-MIN('03 (ind)'!F$6:F$37))),ABS(-100+(100*(('03 (ind)'!F19-MIN('03 (ind)'!F$6:F$37))/(MAX('03 (ind)'!F$6:F$37)-MIN('03 (ind)'!F$6:F$37))))))</f>
        <v>39.655172413793096</v>
      </c>
      <c r="G20" s="87">
        <f>IF('03 (ind)'!G$1="si",100*(('03 (ind)'!G19-MIN('03 (ind)'!G$6:G$37))/(MAX('03 (ind)'!G$6:G$37)-MIN('03 (ind)'!G$6:G$37))),ABS(-100+(100*(('03 (ind)'!G19-MIN('03 (ind)'!G$6:G$37))/(MAX('03 (ind)'!G$6:G$37)-MIN('03 (ind)'!G$6:G$37))))))</f>
        <v>32.478632478632484</v>
      </c>
      <c r="H20" s="87">
        <f>IF('03 (ind)'!H$1="si",100*(('03 (ind)'!H19-MIN('03 (ind)'!H$6:H$37))/(MAX('03 (ind)'!H$6:H$37)-MIN('03 (ind)'!H$6:H$37))),ABS(-100+(100*(('03 (ind)'!H19-MIN('03 (ind)'!H$6:H$37))/(MAX('03 (ind)'!H$6:H$37)-MIN('03 (ind)'!H$6:H$37))))))</f>
        <v>29.29936305732484</v>
      </c>
      <c r="I20" s="87">
        <f>IF('03 (ind)'!I$1="si",100*(('03 (ind)'!I19-MIN('03 (ind)'!I$6:I$37))/(MAX('03 (ind)'!I$6:I$37)-MIN('03 (ind)'!I$6:I$37))),ABS(-100+(100*(('03 (ind)'!I19-MIN('03 (ind)'!I$6:I$37))/(MAX('03 (ind)'!I$6:I$37)-MIN('03 (ind)'!I$6:I$37))))))</f>
        <v>91.17647058823529</v>
      </c>
      <c r="J20" s="87">
        <f>IF('03 (ind)'!J$1="si",100*(('03 (ind)'!J19-MIN('03 (ind)'!J$6:J$37))/(MAX('03 (ind)'!J$6:J$37)-MIN('03 (ind)'!J$6:J$37))),ABS(-100+(100*(('03 (ind)'!J19-MIN('03 (ind)'!J$6:J$37))/(MAX('03 (ind)'!J$6:J$37)-MIN('03 (ind)'!J$6:J$37))))))</f>
        <v>26.582278481012654</v>
      </c>
      <c r="K20" s="87">
        <f>IF('03 (ind)'!K$1="si",100*(('03 (ind)'!K19-MIN('03 (ind)'!K$6:K$37))/(MAX('03 (ind)'!K$6:K$37)-MIN('03 (ind)'!K$6:K$37))),ABS(-100+(100*(('03 (ind)'!K19-MIN('03 (ind)'!K$6:K$37))/(MAX('03 (ind)'!K$6:K$37)-MIN('03 (ind)'!K$6:K$37))))))</f>
        <v>24.702182756722586</v>
      </c>
      <c r="L20" s="87">
        <f>IF('03 (ind)'!L$1="si",100*(('03 (ind)'!L19-MIN('03 (ind)'!L$6:L$37))/(MAX('03 (ind)'!L$6:L$37)-MIN('03 (ind)'!L$6:L$37))),ABS(-100+(100*(('03 (ind)'!L19-MIN('03 (ind)'!L$6:L$37))/(MAX('03 (ind)'!L$6:L$37)-MIN('03 (ind)'!L$6:L$37))))))</f>
        <v>70.522205158389454</v>
      </c>
      <c r="M20" s="87">
        <f>IF('03 (ind)'!M$1="si",100*(('03 (ind)'!M19-MIN('03 (ind)'!M$6:M$37))/(MAX('03 (ind)'!M$6:M$37)-MIN('03 (ind)'!M$6:M$37))),ABS(-100+(100*(('03 (ind)'!M19-MIN('03 (ind)'!M$6:M$37))/(MAX('03 (ind)'!M$6:M$37)-MIN('03 (ind)'!M$6:M$37))))))</f>
        <v>4.9655804826555805</v>
      </c>
      <c r="N20" s="87">
        <f>IF('03 (ind)'!N$1="si",100*(('03 (ind)'!N19-MIN('03 (ind)'!N$6:N$37))/(MAX('03 (ind)'!N$6:N$37)-MIN('03 (ind)'!N$6:N$37))),ABS(-100+(100*(('03 (ind)'!N19-MIN('03 (ind)'!N$6:N$37))/(MAX('03 (ind)'!N$6:N$37)-MIN('03 (ind)'!N$6:N$37))))))</f>
        <v>61.763716724126027</v>
      </c>
      <c r="O20" s="87">
        <f>IF('03 (ind)'!O$1="si",100*(('03 (ind)'!O19-MIN('03 (ind)'!O$6:O$37))/(MAX('03 (ind)'!O$6:O$37)-MIN('03 (ind)'!O$6:O$37))),ABS(-100+(100*(('03 (ind)'!O19-MIN('03 (ind)'!O$6:O$37))/(MAX('03 (ind)'!O$6:O$37)-MIN('03 (ind)'!O$6:O$37))))))</f>
        <v>90.425531914893611</v>
      </c>
      <c r="P20" s="87">
        <f>IF('03 (ind)'!P$1="si",100*(('03 (ind)'!P19-MIN('03 (ind)'!P$6:P$37))/(MAX('03 (ind)'!P$6:P$37)-MIN('03 (ind)'!P$6:P$37))),ABS(-100+(100*(('03 (ind)'!P19-MIN('03 (ind)'!P$6:P$37))/(MAX('03 (ind)'!P$6:P$37)-MIN('03 (ind)'!P$6:P$37))))))</f>
        <v>5.0166866370492365</v>
      </c>
      <c r="Q20" s="87">
        <f>IF('03 (ind)'!Q$1="si",100*(('03 (ind)'!Q19-MIN('03 (ind)'!Q$6:Q$37))/(MAX('03 (ind)'!Q$6:Q$37)-MIN('03 (ind)'!Q$6:Q$37))),ABS(-100+(100*(('03 (ind)'!Q19-MIN('03 (ind)'!Q$6:Q$37))/(MAX('03 (ind)'!Q$6:Q$37)-MIN('03 (ind)'!Q$6:Q$37))))))</f>
        <v>1.6829414379409984</v>
      </c>
      <c r="R20" s="87">
        <f>IF('03 (ind)'!R$1="si",100*(('03 (ind)'!R19-MIN('03 (ind)'!R$6:R$37))/(MAX('03 (ind)'!R$6:R$37)-MIN('03 (ind)'!R$6:R$37))),ABS(-100+(100*(('03 (ind)'!R19-MIN('03 (ind)'!R$6:R$37))/(MAX('03 (ind)'!R$6:R$37)-MIN('03 (ind)'!R$6:R$37))))))</f>
        <v>1.1893511889077559</v>
      </c>
      <c r="S20" s="75">
        <f>ABS(ABS(('03 (ind)'!S19-((MAX('03 (ind)'!S$6:S$37)+MIN('03 (ind)'!S$6:S$37))/2))/(((MAX('03 (ind)'!S$6:S$37)+MIN('03 (ind)'!S$6:S$37))/2)-MAX('03 (ind)'!S$6:S$37))*100)-100)</f>
        <v>32.621649596361962</v>
      </c>
      <c r="T20" s="75">
        <f>IF('03 (ind)'!T$1="si",100*(('03 (ind)'!T19-MIN('03 (ind)'!T$6:T$37))/(MAX('03 (ind)'!T$6:T$37)-MIN('03 (ind)'!T$6:T$37))),ABS(-100+(100*(('03 (ind)'!T19-MIN('03 (ind)'!T$6:T$37))/(MAX('03 (ind)'!T$6:T$37)-MIN('03 (ind)'!T$6:T$37))))))</f>
        <v>27.565860185571083</v>
      </c>
      <c r="U20" s="75">
        <f>IF('03 (ind)'!U$1="si",100*(('03 (ind)'!U19-MIN('03 (ind)'!U$6:U$37))/(MAX('03 (ind)'!U$6:U$37)-MIN('03 (ind)'!U$6:U$37))),ABS(-100+(100*(('03 (ind)'!U19-MIN('03 (ind)'!U$6:U$37))/(MAX('03 (ind)'!U$6:U$37)-MIN('03 (ind)'!U$6:U$37))))))</f>
        <v>80</v>
      </c>
      <c r="V20" s="75">
        <f>IF('03 (ind)'!V$1="si",100*(('03 (ind)'!V19-MIN('03 (ind)'!V$6:V$37))/(MAX('03 (ind)'!V$6:V$37)-MIN('03 (ind)'!V$6:V$37))),ABS(-100+(100*(('03 (ind)'!V19-MIN('03 (ind)'!V$6:V$37))/(MAX('03 (ind)'!V$6:V$37)-MIN('03 (ind)'!V$6:V$37))))))</f>
        <v>100</v>
      </c>
      <c r="W20" s="75">
        <f>IF('03 (ind)'!W$1="si",100*(('03 (ind)'!W19-MIN('03 (ind)'!W$6:W$37))/(MAX('03 (ind)'!W$6:W$37)-MIN('03 (ind)'!W$6:W$37))),ABS(-100+(100*(('03 (ind)'!W19-MIN('03 (ind)'!W$6:W$37))/(MAX('03 (ind)'!W$6:W$37)-MIN('03 (ind)'!W$6:W$37))))))</f>
        <v>79.214755689785349</v>
      </c>
      <c r="X20" s="75">
        <f>IF('03 (ind)'!X$1="si",100*(('03 (ind)'!X19-MIN('03 (ind)'!X$6:X$37))/(MAX('03 (ind)'!X$6:X$37)-MIN('03 (ind)'!X$6:X$37))),ABS(-100+(100*(('03 (ind)'!X19-MIN('03 (ind)'!X$6:X$37))/(MAX('03 (ind)'!X$6:X$37)-MIN('03 (ind)'!X$6:X$37))))))</f>
        <v>88.67586440471203</v>
      </c>
      <c r="Y20" s="75">
        <f>IF('03 (ind)'!Y$1="si",100*(('03 (ind)'!Y19-MIN('03 (ind)'!Y$6:Y$37))/(MAX('03 (ind)'!Y$6:Y$37)-MIN('03 (ind)'!Y$6:Y$37))),ABS(-100+(100*(('03 (ind)'!Y19-MIN('03 (ind)'!Y$6:Y$37))/(MAX('03 (ind)'!Y$6:Y$37)-MIN('03 (ind)'!Y$6:Y$37))))))</f>
        <v>73.567008141316407</v>
      </c>
      <c r="Z20" s="75">
        <f>IF('03 (ind)'!Z$1="si",100*(('03 (ind)'!Z19-MIN('03 (ind)'!Z$6:Z$37))/(MAX('03 (ind)'!Z$6:Z$37)-MIN('03 (ind)'!Z$6:Z$37))),ABS(-100+(100*(('03 (ind)'!Z19-MIN('03 (ind)'!Z$6:Z$37))/(MAX('03 (ind)'!Z$6:Z$37)-MIN('03 (ind)'!Z$6:Z$37))))))</f>
        <v>43.487690775642108</v>
      </c>
      <c r="AA20" s="75">
        <f>IF('03 (ind)'!AA$1="si",100*(('03 (ind)'!AA19-MIN('03 (ind)'!AA$6:AA$37))/(MAX('03 (ind)'!AA$6:AA$37)-MIN('03 (ind)'!AA$6:AA$37))),ABS(-100+(100*(('03 (ind)'!AA19-MIN('03 (ind)'!AA$6:AA$37))/(MAX('03 (ind)'!AA$6:AA$37)-MIN('03 (ind)'!AA$6:AA$37))))))</f>
        <v>80.313356141470564</v>
      </c>
      <c r="AB20" s="75">
        <f>IF('03 (ind)'!AB$1="si",100*(('03 (ind)'!AB19-MIN('03 (ind)'!AB$6:AB$37))/(MAX('03 (ind)'!AB$6:AB$37)-MIN('03 (ind)'!AB$6:AB$37))),ABS(-100+(100*(('03 (ind)'!AB19-MIN('03 (ind)'!AB$6:AB$37))/(MAX('03 (ind)'!AB$6:AB$37)-MIN('03 (ind)'!AB$6:AB$37))))))</f>
        <v>43.169051993866411</v>
      </c>
      <c r="AC20" s="75">
        <f>IF('03 (ind)'!AC$1="si",100*(('03 (ind)'!AC19-MIN('03 (ind)'!AC$6:AC$37))/(MAX('03 (ind)'!AC$6:AC$37)-MIN('03 (ind)'!AC$6:AC$37))),ABS(-100+(100*(('03 (ind)'!AC19-MIN('03 (ind)'!AC$6:AC$37))/(MAX('03 (ind)'!AC$6:AC$37)-MIN('03 (ind)'!AC$6:AC$37))))))</f>
        <v>57.228931294787273</v>
      </c>
      <c r="AD20" s="75">
        <f>IF('03 (ind)'!AD$1="si",100*(('03 (ind)'!AD19-MIN('03 (ind)'!AD$6:AD$37))/(MAX('03 (ind)'!AD$6:AD$37)-MIN('03 (ind)'!AD$6:AD$37))),ABS(-100+(100*(('03 (ind)'!AD19-MIN('03 (ind)'!AD$6:AD$37))/(MAX('03 (ind)'!AD$6:AD$37)-MIN('03 (ind)'!AD$6:AD$37))))))</f>
        <v>59.564707054282628</v>
      </c>
      <c r="AE20" s="75">
        <f>IF('03 (ind)'!AE$1="si",100*(('03 (ind)'!AE19-MIN('03 (ind)'!AE$6:AE$37))/(MAX('03 (ind)'!AE$6:AE$37)-MIN('03 (ind)'!AE$6:AE$37))),ABS(-100+(100*(('03 (ind)'!AE19-MIN('03 (ind)'!AE$6:AE$37))/(MAX('03 (ind)'!AE$6:AE$37)-MIN('03 (ind)'!AE$6:AE$37))))))</f>
        <v>65.661054073057102</v>
      </c>
      <c r="AF20" s="75">
        <f>IF('03 (ind)'!AF$1="si",100*(('03 (ind)'!AF19-MIN('03 (ind)'!AF$6:AF$37))/(MAX('03 (ind)'!AF$6:AF$37)-MIN('03 (ind)'!AF$6:AF$37))),ABS(-100+(100*(('03 (ind)'!AF19-MIN('03 (ind)'!AF$6:AF$37))/(MAX('03 (ind)'!AF$6:AF$37)-MIN('03 (ind)'!AF$6:AF$37))))))</f>
        <v>82.222222222222229</v>
      </c>
      <c r="AG20" s="75">
        <f>IF('03 (ind)'!AG$1="si",100*(('03 (ind)'!AG19-MIN('03 (ind)'!AG$6:AG$37))/(MAX('03 (ind)'!AG$6:AG$37)-MIN('03 (ind)'!AG$6:AG$37))),ABS(-100+(100*(('03 (ind)'!AG19-MIN('03 (ind)'!AG$6:AG$37))/(MAX('03 (ind)'!AG$6:AG$37)-MIN('03 (ind)'!AG$6:AG$37))))))</f>
        <v>20</v>
      </c>
      <c r="AH20" s="75">
        <f>IF('03 (ind)'!AH$1="si",100*(('03 (ind)'!AH19-MIN('03 (ind)'!AH$6:AH$37))/(MAX('03 (ind)'!AH$6:AH$37)-MIN('03 (ind)'!AH$6:AH$37))),ABS(-100+(100*(('03 (ind)'!AH19-MIN('03 (ind)'!AH$6:AH$37))/(MAX('03 (ind)'!AH$6:AH$37)-MIN('03 (ind)'!AH$6:AH$37))))))</f>
        <v>21.900826446281009</v>
      </c>
      <c r="AI20" s="75">
        <f>IF('03 (ind)'!AI$1="si",100*(('03 (ind)'!AI19-MIN('03 (ind)'!AI$6:AI$37))/(MAX('03 (ind)'!AI$6:AI$37)-MIN('03 (ind)'!AI$6:AI$37))),ABS(-100+(100*(('03 (ind)'!AI19-MIN('03 (ind)'!AI$6:AI$37))/(MAX('03 (ind)'!AI$6:AI$37)-MIN('03 (ind)'!AI$6:AI$37))))))</f>
        <v>11.501996939270649</v>
      </c>
      <c r="AJ20" s="75">
        <f>IF('03 (ind)'!AJ$1="si",100*(('03 (ind)'!AJ19-MIN('03 (ind)'!AJ$6:AJ$37))/(MAX('03 (ind)'!AJ$6:AJ$37)-MIN('03 (ind)'!AJ$6:AJ$37))),ABS(-100+(100*(('03 (ind)'!AJ19-MIN('03 (ind)'!AJ$6:AJ$37))/(MAX('03 (ind)'!AJ$6:AJ$37)-MIN('03 (ind)'!AJ$6:AJ$37))))))</f>
        <v>100</v>
      </c>
      <c r="AK20" s="75">
        <f>IF('03 (ind)'!AK$1="si",100*(('03 (ind)'!AK19-MIN('03 (ind)'!AK$6:AK$37))/(MAX('03 (ind)'!AK$6:AK$37)-MIN('03 (ind)'!AK$6:AK$37))),ABS(-100+(100*(('03 (ind)'!AK19-MIN('03 (ind)'!AK$6:AK$37))/(MAX('03 (ind)'!AK$6:AK$37)-MIN('03 (ind)'!AK$6:AK$37))))))</f>
        <v>10.17935344655668</v>
      </c>
      <c r="AL20" s="75">
        <f>IF('03 (ind)'!AL$1="si",100*(('03 (ind)'!AL19-MIN('03 (ind)'!AL$6:AL$37))/(MAX('03 (ind)'!AL$6:AL$37)-MIN('03 (ind)'!AL$6:AL$37))),ABS(-100+(100*(('03 (ind)'!AL19-MIN('03 (ind)'!AL$6:AL$37))/(MAX('03 (ind)'!AL$6:AL$37)-MIN('03 (ind)'!AL$6:AL$37))))))</f>
        <v>63.62531792419562</v>
      </c>
      <c r="AM20" s="75">
        <f>IF('03 (ind)'!AM$1="si",100*(('03 (ind)'!AM19-MIN('03 (ind)'!AM$6:AM$37))/(MAX('03 (ind)'!AM$6:AM$37)-MIN('03 (ind)'!AM$6:AM$37))),ABS(-100+(100*(('03 (ind)'!AM19-MIN('03 (ind)'!AM$6:AM$37))/(MAX('03 (ind)'!AM$6:AM$37)-MIN('03 (ind)'!AM$6:AM$37))))))</f>
        <v>75.530722576498064</v>
      </c>
      <c r="AN20" s="75">
        <f>IF('03 (ind)'!AN$1="si",100*(('03 (ind)'!AN19-MIN('03 (ind)'!AN$6:AN$37))/(MAX('03 (ind)'!AN$6:AN$37)-MIN('03 (ind)'!AN$6:AN$37))),ABS(-100+(100*(('03 (ind)'!AN19-MIN('03 (ind)'!AN$6:AN$37))/(MAX('03 (ind)'!AN$6:AN$37)-MIN('03 (ind)'!AN$6:AN$37))))))</f>
        <v>50.783842783586572</v>
      </c>
      <c r="AO20" s="75">
        <f>IF('03 (ind)'!AO$1="si",100*(('03 (ind)'!AO19-MIN('03 (ind)'!AO$6:AO$37))/(MAX('03 (ind)'!AO$6:AO$37)-MIN('03 (ind)'!AO$6:AO$37))),ABS(-100+(100*(('03 (ind)'!AO19-MIN('03 (ind)'!AO$6:AO$37))/(MAX('03 (ind)'!AO$6:AO$37)-MIN('03 (ind)'!AO$6:AO$37))))))</f>
        <v>33.866191780829908</v>
      </c>
      <c r="AP20" s="75">
        <f>IF('03 (ind)'!AP$1="si",100*(('03 (ind)'!AP19-MIN('03 (ind)'!AP$6:AP$37))/(MAX('03 (ind)'!AP$6:AP$37)-MIN('03 (ind)'!AP$6:AP$37))),ABS(-100+(100*(('03 (ind)'!AP19-MIN('03 (ind)'!AP$6:AP$37))/(MAX('03 (ind)'!AP$6:AP$37)-MIN('03 (ind)'!AP$6:AP$37))))))</f>
        <v>71.879106438896187</v>
      </c>
      <c r="AQ20" s="75">
        <f>IF('03 (ind)'!AQ$1="si",100*(('03 (ind)'!AQ19-MIN('03 (ind)'!AQ$6:AQ$37))/(MAX('03 (ind)'!AQ$6:AQ$37)-MIN('03 (ind)'!AQ$6:AQ$37))),ABS(-100+(100*(('03 (ind)'!AQ19-MIN('03 (ind)'!AQ$6:AQ$37))/(MAX('03 (ind)'!AQ$6:AQ$37)-MIN('03 (ind)'!AQ$6:AQ$37))))))</f>
        <v>9.196238372049768</v>
      </c>
      <c r="AR20" s="75">
        <f>IF('03 (ind)'!AR$1="si",100*(('03 (ind)'!AR19-MIN('03 (ind)'!AR$6:AR$37))/(MAX('03 (ind)'!AR$6:AR$37)-MIN('03 (ind)'!AR$6:AR$37))),ABS(-100+(100*(('03 (ind)'!AR19-MIN('03 (ind)'!AR$6:AR$37))/(MAX('03 (ind)'!AR$6:AR$37)-MIN('03 (ind)'!AR$6:AR$37))))))</f>
        <v>92.504743741340775</v>
      </c>
      <c r="AS20" s="75">
        <f>IF('03 (ind)'!AS$1="si",100*(('03 (ind)'!AS19-MIN('03 (ind)'!AS$6:AS$37))/(MAX('03 (ind)'!AS$6:AS$37)-MIN('03 (ind)'!AS$6:AS$37))),ABS(-100+(100*(('03 (ind)'!AS19-MIN('03 (ind)'!AS$6:AS$37))/(MAX('03 (ind)'!AS$6:AS$37)-MIN('03 (ind)'!AS$6:AS$37))))))</f>
        <v>10.773904273037843</v>
      </c>
      <c r="AT20" s="75">
        <f>IF('03 (ind)'!AT$1="si",100*(('03 (ind)'!AT19-MIN('03 (ind)'!AT$6:AT$37))/(MAX('03 (ind)'!AT$6:AT$37)-MIN('03 (ind)'!AT$6:AT$37))),ABS(-100+(100*(('03 (ind)'!AT19-MIN('03 (ind)'!AT$6:AT$37))/(MAX('03 (ind)'!AT$6:AT$37)-MIN('03 (ind)'!AT$6:AT$37))))))</f>
        <v>0</v>
      </c>
      <c r="AU20" s="75">
        <f>IF('03 (ind)'!AU$1="si",100*(('03 (ind)'!AU19-MIN('03 (ind)'!AU$6:AU$37))/(MAX('03 (ind)'!AU$6:AU$37)-MIN('03 (ind)'!AU$6:AU$37))),ABS(-100+(100*(('03 (ind)'!AU19-MIN('03 (ind)'!AU$6:AU$37))/(MAX('03 (ind)'!AU$6:AU$37)-MIN('03 (ind)'!AU$6:AU$37))))))</f>
        <v>89.908256880733944</v>
      </c>
      <c r="AV20" s="75">
        <f>IF('03 (ind)'!AV$1="si",100*(('03 (ind)'!AV19-MIN('03 (ind)'!AV$6:AV$37))/(MAX('03 (ind)'!AV$6:AV$37)-MIN('03 (ind)'!AV$6:AV$37))),ABS(-100+(100*(('03 (ind)'!AV19-MIN('03 (ind)'!AV$6:AV$37))/(MAX('03 (ind)'!AV$6:AV$37)-MIN('03 (ind)'!AV$6:AV$37))))))</f>
        <v>62.738301559792035</v>
      </c>
      <c r="AW20" s="75">
        <f>IF('03 (ind)'!AW$1="si",100*(('03 (ind)'!AW19-MIN('03 (ind)'!AW$6:AW$37))/(MAX('03 (ind)'!AW$6:AW$37)-MIN('03 (ind)'!AW$6:AW$37))),ABS(-100+(100*(('03 (ind)'!AW19-MIN('03 (ind)'!AW$6:AW$37))/(MAX('03 (ind)'!AW$6:AW$37)-MIN('03 (ind)'!AW$6:AW$37))))))</f>
        <v>69.155002592016572</v>
      </c>
      <c r="AX20" s="75">
        <f>IF('03 (ind)'!AX$1="si",100*(('03 (ind)'!AX19-MIN('03 (ind)'!AX$6:AX$37))/(MAX('03 (ind)'!AX$6:AX$37)-MIN('03 (ind)'!AX$6:AX$37))),ABS(-100+(100*(('03 (ind)'!AX19-MIN('03 (ind)'!AX$6:AX$37))/(MAX('03 (ind)'!AX$6:AX$37)-MIN('03 (ind)'!AX$6:AX$37))))))</f>
        <v>20.018274169966009</v>
      </c>
      <c r="AY20" s="75">
        <f>IF('03 (ind)'!AY$1="si",100*(('03 (ind)'!AY19-MIN('03 (ind)'!AY$6:AY$37))/(MAX('03 (ind)'!AY$6:AY$37)-MIN('03 (ind)'!AY$6:AY$37))),ABS(-100+(100*(('03 (ind)'!AY19-MIN('03 (ind)'!AY$6:AY$37))/(MAX('03 (ind)'!AY$6:AY$37)-MIN('03 (ind)'!AY$6:AY$37))))))</f>
        <v>50.999048525214086</v>
      </c>
      <c r="AZ20" s="75">
        <f>IF('03 (ind)'!AZ$1="si",100*(('03 (ind)'!AZ19-MIN('03 (ind)'!AZ$6:AZ$37))/(MAX('03 (ind)'!AZ$6:AZ$37)-MIN('03 (ind)'!AZ$6:AZ$37))),ABS(-100+(100*(('03 (ind)'!AZ19-MIN('03 (ind)'!AZ$6:AZ$37))/(MAX('03 (ind)'!AZ$6:AZ$37)-MIN('03 (ind)'!AZ$6:AZ$37))))))</f>
        <v>44.679269677865321</v>
      </c>
      <c r="BA20" s="75">
        <f>IF('03 (ind)'!BA$1="si",100*(('03 (ind)'!BA19-MIN('03 (ind)'!BA$6:BA$37))/(MAX('03 (ind)'!BA$6:BA$37)-MIN('03 (ind)'!BA$6:BA$37))),ABS(-100+(100*(('03 (ind)'!BA19-MIN('03 (ind)'!BA$6:BA$37))/(MAX('03 (ind)'!BA$6:BA$37)-MIN('03 (ind)'!BA$6:BA$37))))))</f>
        <v>46.892664182563053</v>
      </c>
      <c r="BB20" s="75">
        <f>IF('03 (ind)'!BB$1="si",100*(('03 (ind)'!BB19-MIN('03 (ind)'!BB$6:BB$37))/(MAX('03 (ind)'!BB$6:BB$37)-MIN('03 (ind)'!BB$6:BB$37))),ABS(-100+(100*(('03 (ind)'!BB19-MIN('03 (ind)'!BB$6:BB$37))/(MAX('03 (ind)'!BB$6:BB$37)-MIN('03 (ind)'!BB$6:BB$37))))))</f>
        <v>12.053952963817292</v>
      </c>
      <c r="BC20" s="75">
        <f>IF('03 (ind)'!BC$1="si",100*(('03 (ind)'!BC19-MIN('03 (ind)'!BC$6:BC$37))/(MAX('03 (ind)'!BC$6:BC$37)-MIN('03 (ind)'!BC$6:BC$37))),ABS(-100+(100*(('03 (ind)'!BC19-MIN('03 (ind)'!BC$6:BC$37))/(MAX('03 (ind)'!BC$6:BC$37)-MIN('03 (ind)'!BC$6:BC$37))))))</f>
        <v>28.723098261983242</v>
      </c>
      <c r="BD20" s="75">
        <f>IF('03 (ind)'!BD$1="si",100*(('03 (ind)'!BD19-MIN('03 (ind)'!BD$6:BD$37))/(MAX('03 (ind)'!BD$6:BD$37)-MIN('03 (ind)'!BD$6:BD$37))),ABS(-100+(100*(('03 (ind)'!BD19-MIN('03 (ind)'!BD$6:BD$37))/(MAX('03 (ind)'!BD$6:BD$37)-MIN('03 (ind)'!BD$6:BD$37))))))</f>
        <v>87.612740175162045</v>
      </c>
      <c r="BE20" s="75">
        <f>IF('03 (ind)'!BE$1="si",100*(('03 (ind)'!BE19-MIN('03 (ind)'!BE$6:BE$37))/(MAX('03 (ind)'!BE$6:BE$37)-MIN('03 (ind)'!BE$6:BE$37))),ABS(-100+(100*(('03 (ind)'!BE19-MIN('03 (ind)'!BE$6:BE$37))/(MAX('03 (ind)'!BE$6:BE$37)-MIN('03 (ind)'!BE$6:BE$37))))))</f>
        <v>25.699300699300696</v>
      </c>
      <c r="BF20" s="75">
        <f>IF('03 (ind)'!BF$1="si",100*(('03 (ind)'!BF19-MIN('03 (ind)'!BF$6:BF$37))/(MAX('03 (ind)'!BF$6:BF$37)-MIN('03 (ind)'!BF$6:BF$37))),ABS(-100+(100*(('03 (ind)'!BF19-MIN('03 (ind)'!BF$6:BF$37))/(MAX('03 (ind)'!BF$6:BF$37)-MIN('03 (ind)'!BF$6:BF$37))))))</f>
        <v>36.975194643057144</v>
      </c>
      <c r="BG20" s="75">
        <f>IF('03 (ind)'!BG$1="si",100*(('03 (ind)'!BG19-MIN('03 (ind)'!BG$6:BG$37))/(MAX('03 (ind)'!BG$6:BG$37)-MIN('03 (ind)'!BG$6:BG$37))),ABS(-100+(100*(('03 (ind)'!BG19-MIN('03 (ind)'!BG$6:BG$37))/(MAX('03 (ind)'!BG$6:BG$37)-MIN('03 (ind)'!BG$6:BG$37))))))</f>
        <v>43.056032269388297</v>
      </c>
      <c r="BH20" s="75">
        <f>IF('03 (ind)'!BH$1="si",100*(('03 (ind)'!BH19-MIN('03 (ind)'!BH$6:BH$37))/(MAX('03 (ind)'!BH$6:BH$37)-MIN('03 (ind)'!BH$6:BH$37))),ABS(-100+(100*(('03 (ind)'!BH19-MIN('03 (ind)'!BH$6:BH$37))/(MAX('03 (ind)'!BH$6:BH$37)-MIN('03 (ind)'!BH$6:BH$37))))))</f>
        <v>22.437068506430762</v>
      </c>
      <c r="BI20" s="75">
        <f>IF('03 (ind)'!BI$1="si",100*(('03 (ind)'!BI19-MIN('03 (ind)'!BI$6:BI$37))/(MAX('03 (ind)'!BI$6:BI$37)-MIN('03 (ind)'!BI$6:BI$37))),ABS(-100+(100*(('03 (ind)'!BI19-MIN('03 (ind)'!BI$6:BI$37))/(MAX('03 (ind)'!BI$6:BI$37)-MIN('03 (ind)'!BI$6:BI$37))))))</f>
        <v>99.793892534110057</v>
      </c>
      <c r="BJ20" s="75">
        <f>IF('03 (ind)'!BJ$1="si",100*(('03 (ind)'!BJ19-MIN('03 (ind)'!BJ$6:BJ$37))/(MAX('03 (ind)'!BJ$6:BJ$37)-MIN('03 (ind)'!BJ$6:BJ$37))),ABS(-100+(100*(('03 (ind)'!BJ19-MIN('03 (ind)'!BJ$6:BJ$37))/(MAX('03 (ind)'!BJ$6:BJ$37)-MIN('03 (ind)'!BJ$6:BJ$37))))))</f>
        <v>0.19590969738102057</v>
      </c>
      <c r="BK20" s="75">
        <f>IF('03 (ind)'!BK$1="si",100*(('03 (ind)'!BK19-MIN('03 (ind)'!BK$6:BK$37))/(MAX('03 (ind)'!BK$6:BK$37)-MIN('03 (ind)'!BK$6:BK$37))),ABS(-100+(100*(('03 (ind)'!BK19-MIN('03 (ind)'!BK$6:BK$37))/(MAX('03 (ind)'!BK$6:BK$37)-MIN('03 (ind)'!BK$6:BK$37))))))</f>
        <v>20.974980930544419</v>
      </c>
      <c r="BL20" s="75">
        <f>IF('03 (ind)'!BL$1="si",100*(('03 (ind)'!BL19-MIN('03 (ind)'!BL$6:BL$37))/(MAX('03 (ind)'!BL$6:BL$37)-MIN('03 (ind)'!BL$6:BL$37))),ABS(-100+(100*(('03 (ind)'!BL19-MIN('03 (ind)'!BL$6:BL$37))/(MAX('03 (ind)'!BL$6:BL$37)-MIN('03 (ind)'!BL$6:BL$37))))))</f>
        <v>75</v>
      </c>
      <c r="BM20" s="75">
        <f>IF('03 (ind)'!BM$1="si",100*(('03 (ind)'!BM19-MIN('03 (ind)'!BM$6:BM$37))/(MAX('03 (ind)'!BM$6:BM$37)-MIN('03 (ind)'!BM$6:BM$37))),ABS(-100+(100*(('03 (ind)'!BM19-MIN('03 (ind)'!BM$6:BM$37))/(MAX('03 (ind)'!BM$6:BM$37)-MIN('03 (ind)'!BM$6:BM$37))))))</f>
        <v>7.0139300513496456</v>
      </c>
      <c r="BN20" s="75">
        <f>IF('03 (ind)'!BN$1="si",100*(('03 (ind)'!BN19-MIN('03 (ind)'!BN$6:BN$37))/(MAX('03 (ind)'!BN$6:BN$37)-MIN('03 (ind)'!BN$6:BN$37))),ABS(-100+(100*(('03 (ind)'!BN19-MIN('03 (ind)'!BN$6:BN$37))/(MAX('03 (ind)'!BN$6:BN$37)-MIN('03 (ind)'!BN$6:BN$37))))))</f>
        <v>9.8379300744171125</v>
      </c>
      <c r="BO20" s="75">
        <f>IF('03 (ind)'!BO$1="si",100*(('03 (ind)'!BO19-MIN('03 (ind)'!BO$6:BO$37))/(MAX('03 (ind)'!BO$6:BO$37)-MIN('03 (ind)'!BO$6:BO$37))),ABS(-100+(100*(('03 (ind)'!BO19-MIN('03 (ind)'!BO$6:BO$37))/(MAX('03 (ind)'!BO$6:BO$37)-MIN('03 (ind)'!BO$6:BO$37))))))</f>
        <v>11.057230951194363</v>
      </c>
      <c r="BP20" s="75">
        <f>IF('03 (ind)'!BP$1="si",100*(('03 (ind)'!BP19-MIN('03 (ind)'!BP$6:BP$37))/(MAX('03 (ind)'!BP$6:BP$37)-MIN('03 (ind)'!BP$6:BP$37))),ABS(-100+(100*(('03 (ind)'!BP19-MIN('03 (ind)'!BP$6:BP$37))/(MAX('03 (ind)'!BP$6:BP$37)-MIN('03 (ind)'!BP$6:BP$37))))))</f>
        <v>39.906537691132549</v>
      </c>
      <c r="BQ20" s="75">
        <f>IF('03 (ind)'!BQ$1="si",100*(('03 (ind)'!BQ19-MIN('03 (ind)'!BQ$6:BQ$37))/(MAX('03 (ind)'!BQ$6:BQ$37)-MIN('03 (ind)'!BQ$6:BQ$37))),ABS(-100+(100*(('03 (ind)'!BQ19-MIN('03 (ind)'!BQ$6:BQ$37))/(MAX('03 (ind)'!BQ$6:BQ$37)-MIN('03 (ind)'!BQ$6:BQ$37))))))</f>
        <v>27.097543416215991</v>
      </c>
      <c r="BR20" s="75">
        <f>IF('03 (ind)'!BR$1="si",100*(('03 (ind)'!BR19-MIN('03 (ind)'!BR$6:BR$37))/(MAX('03 (ind)'!BR$6:BR$37)-MIN('03 (ind)'!BR$6:BR$37))),ABS(-100+(100*(('03 (ind)'!BR19-MIN('03 (ind)'!BR$6:BR$37))/(MAX('03 (ind)'!BP$6:BP$37)-MIN('03 (ind)'!BR$6:BR$37))))))</f>
        <v>7.1563016660307772</v>
      </c>
      <c r="BS20" s="75">
        <f>IF('03 (ind)'!BS$1="si",100*(('03 (ind)'!BS19-MIN('03 (ind)'!BS$6:BS$37))/(MAX('03 (ind)'!BS$6:BS$37)-MIN('03 (ind)'!BS$6:BS$37))),ABS(-100+(100*(('03 (ind)'!BS19-MIN('03 (ind)'!BS$6:BS$37))/(MAX('03 (ind)'!BQ$6:BQ$37)-MIN('03 (ind)'!BS$6:BS$37))))))</f>
        <v>64.839725542474099</v>
      </c>
      <c r="BT20" s="75">
        <f>IF('03 (ind)'!BT$1="si",100*(('03 (ind)'!BT19-MIN('03 (ind)'!BT$6:BT$37))/(MAX('03 (ind)'!BT$6:BT$37)-MIN('03 (ind)'!BT$6:BT$37))),ABS(-100+(100*(('03 (ind)'!BT19-MIN('03 (ind)'!BT$6:BT$37))/(MAX('03 (ind)'!BR$6:BR$37)-MIN('03 (ind)'!BT$6:BT$37))))))</f>
        <v>92.494988750000005</v>
      </c>
      <c r="BU20" s="75">
        <f>IF('03 (ind)'!BU$1="si",100*(('03 (ind)'!BU19-MIN('03 (ind)'!BU$6:BU$37))/(MAX('03 (ind)'!BU$6:BU$37)-MIN('03 (ind)'!BU$6:BU$37))),ABS(-100+(100*(('03 (ind)'!BU19-MIN('03 (ind)'!BU$6:BU$37))/(MAX('03 (ind)'!BU$6:BU$37)-MIN('03 (ind)'!BU$6:BU$37))))))</f>
        <v>13.563308506468061</v>
      </c>
      <c r="BV20" s="75">
        <f>IF('03 (ind)'!BV$1="si",100*(('03 (ind)'!BV19-MIN('03 (ind)'!BV$6:BV$37))/(MAX('03 (ind)'!BV$6:BV$37)-MIN('03 (ind)'!BV$6:BV$37))),ABS(-100+(100*(('03 (ind)'!BV19-MIN('03 (ind)'!BV$6:BV$37))/(MAX('03 (ind)'!BV$6:BV$37)-MIN('03 (ind)'!BV$6:BV$37))))))</f>
        <v>58.447352766210599</v>
      </c>
      <c r="BW20" s="75">
        <f>IF('03 (ind)'!BW$1="si",100*(('03 (ind)'!BW19-MIN('03 (ind)'!BW$6:BW$37))/(MAX('03 (ind)'!BW$6:BW$37)-MIN('03 (ind)'!BW$6:BW$37))),ABS(-100+(100*(('03 (ind)'!BW19-MIN('03 (ind)'!BW$6:BW$37))/(MAX('03 (ind)'!BW$6:BW$37)-MIN('03 (ind)'!BW$6:BW$37))))))</f>
        <v>90.628691429321435</v>
      </c>
      <c r="BX20" s="75">
        <f>IF('03 (ind)'!BX$1="si",100*(('03 (ind)'!BX19-MIN('03 (ind)'!BX$6:BX$37))/(MAX('03 (ind)'!BX$6:BX$37)-MIN('03 (ind)'!BX$6:BX$37))),ABS(-100+(100*(('03 (ind)'!BX19-MIN('03 (ind)'!BX$6:BX$37))/(MAX('03 (ind)'!BX$6:BX$37)-MIN('03 (ind)'!BX$6:BX$37))))))</f>
        <v>12.1307522416419</v>
      </c>
      <c r="BY20" s="75">
        <f>IF('03 (ind)'!BY$1="si",100*(('03 (ind)'!BY19-MIN('03 (ind)'!BY$6:BY$37))/(MAX('03 (ind)'!BY$6:BY$37)-MIN('03 (ind)'!BY$6:BY$37))),ABS(-100+(100*(('03 (ind)'!BY19-MIN('03 (ind)'!BY$6:BY$37))/(MAX('03 (ind)'!BY$6:BY$37)-MIN('03 (ind)'!BY$6:BY$37))))))</f>
        <v>0</v>
      </c>
      <c r="BZ20" s="75">
        <f>IF('03 (ind)'!BZ$1="si",100*(('03 (ind)'!BZ19-MIN('03 (ind)'!BZ$6:BZ$37))/(MAX('03 (ind)'!BZ$6:BZ$37)-MIN('03 (ind)'!BZ$6:BZ$37))),ABS(-100+(100*(('03 (ind)'!BZ19-MIN('03 (ind)'!BZ$6:BZ$37))/(MAX('03 (ind)'!BZ$6:BZ$37)-MIN('03 (ind)'!BZ$6:BZ$37))))))</f>
        <v>94.868775968582682</v>
      </c>
      <c r="CA20" s="75">
        <f>IF('03 (ind)'!CA$1="si",100*(('03 (ind)'!CA19-MIN('03 (ind)'!CA$6:CA$37))/(MAX('03 (ind)'!CA$6:CA$37)-MIN('03 (ind)'!CA$6:CA$37))),ABS(-100+(100*(('03 (ind)'!CA19-MIN('03 (ind)'!CA$6:CA$37))/(MAX('03 (ind)'!CA$6:CA$37)-MIN('03 (ind)'!CA$6:CA$37))))))</f>
        <v>0</v>
      </c>
      <c r="CB20" s="75">
        <f>IF('03 (ind)'!CB$1="si",100*(('03 (ind)'!CB19-MIN('03 (ind)'!CB$6:CB$37))/(MAX('03 (ind)'!CB$6:CB$37)-MIN('03 (ind)'!CB$6:CB$37))),ABS(-100+(100*(('03 (ind)'!CB19-MIN('03 (ind)'!CB$6:CB$37))/(MAX('03 (ind)'!CB$6:CB$37)-MIN('03 (ind)'!CB$6:CB$37))))))</f>
        <v>73.248407643312106</v>
      </c>
      <c r="CC20" s="75">
        <f>IF('03 (ind)'!CC$1="si",100*(('03 (ind)'!CC19-MIN('03 (ind)'!CC$6:CC$37))/(MAX('03 (ind)'!CC$6:CC$37)-MIN('03 (ind)'!CC$6:CC$37))),ABS(-100+(100*(('03 (ind)'!CC19-MIN('03 (ind)'!CC$6:CC$37))/(MAX('03 (ind)'!CC$6:CC$37)-MIN('03 (ind)'!CC$6:CC$37))))))</f>
        <v>30.261724807907214</v>
      </c>
      <c r="CD20" s="75">
        <f>IF('03 (ind)'!CD$1="si",100*(('03 (ind)'!CD19-MIN('03 (ind)'!CD$6:CD$37))/(MAX('03 (ind)'!CD$6:CD$37)-MIN('03 (ind)'!CD$6:CD$37))),ABS(-100+(100*(('03 (ind)'!CD19-MIN('03 (ind)'!CD$6:CD$37))/(MAX('03 (ind)'!CD$6:CD$37)-MIN('03 (ind)'!CD$6:CD$37))))))</f>
        <v>24.36900475836125</v>
      </c>
      <c r="CE20" s="75">
        <f>IF('03 (ind)'!CE$1="si",100*(('03 (ind)'!CE19-MIN('03 (ind)'!CE$6:CE$37))/(MAX('03 (ind)'!CE$6:CE$37)-MIN('03 (ind)'!CE$6:CE$37))),ABS(-100+(100*(('03 (ind)'!CE19-MIN('03 (ind)'!CE$6:CE$37))/(MAX('03 (ind)'!CE$6:CE$37)-MIN('03 (ind)'!CE$6:CE$37))))))</f>
        <v>15.821593491855287</v>
      </c>
      <c r="CF20" s="75">
        <f>IF('03 (ind)'!CF$1="si",100*(('03 (ind)'!CF19-MIN('03 (ind)'!CF$6:CF$37))/(MAX('03 (ind)'!CF$6:CF$37)-MIN('03 (ind)'!CF$6:CF$37))),ABS(-100+(100*(('03 (ind)'!CF19-MIN('03 (ind)'!CF$6:CF$37))/(MAX('03 (ind)'!CF$6:CF$37)-MIN('03 (ind)'!CF$6:CF$37))))))</f>
        <v>22.80914692624161</v>
      </c>
      <c r="CG20" s="75">
        <f>IF('03 (ind)'!CG$1="si",100*(('03 (ind)'!CG19-MIN('03 (ind)'!CG$6:CG$37))/(MAX('03 (ind)'!CG$6:CG$37)-MIN('03 (ind)'!CG$6:CG$37))),ABS(-100+(100*(('03 (ind)'!CG19-MIN('03 (ind)'!CG$6:CG$37))/(MAX('03 (ind)'!CG$6:CG$37)-MIN('03 (ind)'!CG$6:CG$37))))))</f>
        <v>10.135200263822759</v>
      </c>
      <c r="CH20" s="75">
        <f>IF('03 (ind)'!CH$1="si",100*(('03 (ind)'!CH19-MIN('03 (ind)'!CH$6:CH$37))/(MAX('03 (ind)'!CH$6:CH$37)-MIN('03 (ind)'!CH$6:CH$37))),ABS(-100+(100*(('03 (ind)'!CH19-MIN('03 (ind)'!CH$6:CH$37))/(MAX('03 (ind)'!CH$6:CH$37)-MIN('03 (ind)'!CH$6:CH$37))))))</f>
        <v>22.046890501862304</v>
      </c>
      <c r="CI20" s="75">
        <f>IF('03 (ind)'!CI$1="si",100*(('03 (ind)'!CI19-MIN('03 (ind)'!CI$6:CI$37))/(MAX('03 (ind)'!CI$6:CI$37)-MIN('03 (ind)'!CI$6:CI$37))),ABS(-100+(100*(('03 (ind)'!CI19-MIN('03 (ind)'!CI$6:CI$37))/(MAX('03 (ind)'!CI$6:CI$37)-MIN('03 (ind)'!CI$6:CI$37))))))</f>
        <v>14.239009030463496</v>
      </c>
      <c r="CJ20" s="75">
        <f>IF('03 (ind)'!CJ$1="si",100*(('03 (ind)'!CJ19-MIN('03 (ind)'!CJ$6:CJ$37))/(MAX('03 (ind)'!CJ$6:CJ$37)-MIN('03 (ind)'!CJ$6:CJ$37))),ABS(-100+(100*(('03 (ind)'!CJ19-MIN('03 (ind)'!CJ$6:CJ$37))/(MAX('03 (ind)'!CJ$6:CJ$37)-MIN('03 (ind)'!CJ$6:CJ$37))))))</f>
        <v>23.11980597228759</v>
      </c>
      <c r="CK20" s="75">
        <f>IF('03 (ind)'!CK$1="si",100*(('03 (ind)'!CK19-MIN('03 (ind)'!CK$6:CK$37))/(MAX('03 (ind)'!CK$6:CK$37)-MIN('03 (ind)'!CK$6:CK$37))),ABS(-100+(100*(('03 (ind)'!CK19-MIN('03 (ind)'!CK$6:CK$37))/(MAX('03 (ind)'!CK$6:CK$37)-MIN('03 (ind)'!CK$6:CK$37))))))</f>
        <v>31.683032872640528</v>
      </c>
      <c r="CL20" s="75">
        <f>IF('03 (ind)'!CL$1="si",100*(('03 (ind)'!CL19-MIN('03 (ind)'!CL$6:CL$37))/(MAX('03 (ind)'!CL$6:CL$37)-MIN('03 (ind)'!CL$6:CL$37))),ABS(-100+(100*(('03 (ind)'!CL19-MIN('03 (ind)'!CL$6:CL$37))/(MAX('03 (ind)'!CL$6:CL$37)-MIN('03 (ind)'!CL$6:CL$37))))))</f>
        <v>9.4560890347067978</v>
      </c>
      <c r="CM20" s="75">
        <f>IF('03 (ind)'!CM$1="si",100*(('03 (ind)'!CM19-MIN('03 (ind)'!CM$6:CM$37))/(MAX('03 (ind)'!CM$6:CM$37)-MIN('03 (ind)'!CM$6:CM$37))),ABS(-100+(100*(('03 (ind)'!CM19-MIN('03 (ind)'!CM$6:CM$37))/(MAX('03 (ind)'!CM$6:CM$37)-MIN('03 (ind)'!CM$6:CM$37))))))</f>
        <v>10.63988990706773</v>
      </c>
    </row>
    <row r="21" spans="1:91">
      <c r="A21" s="18" t="s">
        <v>150</v>
      </c>
      <c r="B21" s="87">
        <f>IF('03 (ind)'!B$1="si",100*(('03 (ind)'!B20-MIN('03 (ind)'!B$6:B$37))/(MAX('03 (ind)'!B$6:B$37)-MIN('03 (ind)'!B$6:B$37))),ABS(-100+(100*(('03 (ind)'!B20-MIN('03 (ind)'!B$6:B$37))/(MAX('03 (ind)'!B$6:B$37)-MIN('03 (ind)'!B$6:B$37))))))</f>
        <v>30.750788091224219</v>
      </c>
      <c r="C21" s="87">
        <f>IF('03 (ind)'!C$1="si",100*(('03 (ind)'!C20-MIN('03 (ind)'!C$6:C$37))/(MAX('03 (ind)'!C$6:C$37)-MIN('03 (ind)'!C$6:C$37))),ABS(-100+(100*(('03 (ind)'!C20-MIN('03 (ind)'!C$6:C$37))/(MAX('03 (ind)'!C$6:C$37)-MIN('03 (ind)'!C$6:C$37))))))</f>
        <v>38.106874940334372</v>
      </c>
      <c r="D21" s="87">
        <f>IF('03 (ind)'!D$1="si",100*(('03 (ind)'!D20-MIN('03 (ind)'!D$6:D$37))/(MAX('03 (ind)'!D$6:D$37)-MIN('03 (ind)'!D$6:D$37))),ABS(-100+(100*(('03 (ind)'!D20-MIN('03 (ind)'!D$6:D$37))/(MAX('03 (ind)'!D$6:D$37)-MIN('03 (ind)'!D$6:D$37))))))</f>
        <v>59.938941445764165</v>
      </c>
      <c r="E21" s="87">
        <f>IF('03 (ind)'!E$1="si",100*(('03 (ind)'!E20-MIN('03 (ind)'!E$6:E$37))/(MAX('03 (ind)'!E$6:E$37)-MIN('03 (ind)'!E$6:E$37))),ABS(-100+(100*(('03 (ind)'!E20-MIN('03 (ind)'!E$6:E$37))/(MAX('03 (ind)'!E$6:E$37)-MIN('03 (ind)'!E$6:E$37))))))</f>
        <v>39.726027397262456</v>
      </c>
      <c r="F21" s="87">
        <f>IF('03 (ind)'!F$1="si",100*(('03 (ind)'!F20-MIN('03 (ind)'!F$6:F$37))/(MAX('03 (ind)'!F$6:F$37)-MIN('03 (ind)'!F$6:F$37))),ABS(-100+(100*(('03 (ind)'!F20-MIN('03 (ind)'!F$6:F$37))/(MAX('03 (ind)'!F$6:F$37)-MIN('03 (ind)'!F$6:F$37))))))</f>
        <v>80.459770114942515</v>
      </c>
      <c r="G21" s="87">
        <f>IF('03 (ind)'!G$1="si",100*(('03 (ind)'!G20-MIN('03 (ind)'!G$6:G$37))/(MAX('03 (ind)'!G$6:G$37)-MIN('03 (ind)'!G$6:G$37))),ABS(-100+(100*(('03 (ind)'!G20-MIN('03 (ind)'!G$6:G$37))/(MAX('03 (ind)'!G$6:G$37)-MIN('03 (ind)'!G$6:G$37))))))</f>
        <v>88.03418803418802</v>
      </c>
      <c r="H21" s="87">
        <f>IF('03 (ind)'!H$1="si",100*(('03 (ind)'!H20-MIN('03 (ind)'!H$6:H$37))/(MAX('03 (ind)'!H$6:H$37)-MIN('03 (ind)'!H$6:H$37))),ABS(-100+(100*(('03 (ind)'!H20-MIN('03 (ind)'!H$6:H$37))/(MAX('03 (ind)'!H$6:H$37)-MIN('03 (ind)'!H$6:H$37))))))</f>
        <v>93.949044585987252</v>
      </c>
      <c r="I21" s="87">
        <f>IF('03 (ind)'!I$1="si",100*(('03 (ind)'!I20-MIN('03 (ind)'!I$6:I$37))/(MAX('03 (ind)'!I$6:I$37)-MIN('03 (ind)'!I$6:I$37))),ABS(-100+(100*(('03 (ind)'!I20-MIN('03 (ind)'!I$6:I$37))/(MAX('03 (ind)'!I$6:I$37)-MIN('03 (ind)'!I$6:I$37))))))</f>
        <v>91.503267973856211</v>
      </c>
      <c r="J21" s="87">
        <f>IF('03 (ind)'!J$1="si",100*(('03 (ind)'!J20-MIN('03 (ind)'!J$6:J$37))/(MAX('03 (ind)'!J$6:J$37)-MIN('03 (ind)'!J$6:J$37))),ABS(-100+(100*(('03 (ind)'!J20-MIN('03 (ind)'!J$6:J$37))/(MAX('03 (ind)'!J$6:J$37)-MIN('03 (ind)'!J$6:J$37))))))</f>
        <v>63.291139240506347</v>
      </c>
      <c r="K21" s="87">
        <f>IF('03 (ind)'!K$1="si",100*(('03 (ind)'!K20-MIN('03 (ind)'!K$6:K$37))/(MAX('03 (ind)'!K$6:K$37)-MIN('03 (ind)'!K$6:K$37))),ABS(-100+(100*(('03 (ind)'!K20-MIN('03 (ind)'!K$6:K$37))/(MAX('03 (ind)'!K$6:K$37)-MIN('03 (ind)'!K$6:K$37))))))</f>
        <v>1.3431437217893227</v>
      </c>
      <c r="L21" s="87">
        <f>IF('03 (ind)'!L$1="si",100*(('03 (ind)'!L20-MIN('03 (ind)'!L$6:L$37))/(MAX('03 (ind)'!L$6:L$37)-MIN('03 (ind)'!L$6:L$37))),ABS(-100+(100*(('03 (ind)'!L20-MIN('03 (ind)'!L$6:L$37))/(MAX('03 (ind)'!L$6:L$37)-MIN('03 (ind)'!L$6:L$37))))))</f>
        <v>34.001111506354391</v>
      </c>
      <c r="M21" s="87">
        <f>IF('03 (ind)'!M$1="si",100*(('03 (ind)'!M20-MIN('03 (ind)'!M$6:M$37))/(MAX('03 (ind)'!M$6:M$37)-MIN('03 (ind)'!M$6:M$37))),ABS(-100+(100*(('03 (ind)'!M20-MIN('03 (ind)'!M$6:M$37))/(MAX('03 (ind)'!M$6:M$37)-MIN('03 (ind)'!M$6:M$37))))))</f>
        <v>25.951594305507914</v>
      </c>
      <c r="N21" s="87">
        <f>IF('03 (ind)'!N$1="si",100*(('03 (ind)'!N20-MIN('03 (ind)'!N$6:N$37))/(MAX('03 (ind)'!N$6:N$37)-MIN('03 (ind)'!N$6:N$37))),ABS(-100+(100*(('03 (ind)'!N20-MIN('03 (ind)'!N$6:N$37))/(MAX('03 (ind)'!N$6:N$37)-MIN('03 (ind)'!N$6:N$37))))))</f>
        <v>47.021930436118161</v>
      </c>
      <c r="O21" s="87">
        <f>IF('03 (ind)'!O$1="si",100*(('03 (ind)'!O20-MIN('03 (ind)'!O$6:O$37))/(MAX('03 (ind)'!O$6:O$37)-MIN('03 (ind)'!O$6:O$37))),ABS(-100+(100*(('03 (ind)'!O20-MIN('03 (ind)'!O$6:O$37))/(MAX('03 (ind)'!O$6:O$37)-MIN('03 (ind)'!O$6:O$37))))))</f>
        <v>75.531914893617028</v>
      </c>
      <c r="P21" s="87">
        <f>IF('03 (ind)'!P$1="si",100*(('03 (ind)'!P20-MIN('03 (ind)'!P$6:P$37))/(MAX('03 (ind)'!P$6:P$37)-MIN('03 (ind)'!P$6:P$37))),ABS(-100+(100*(('03 (ind)'!P20-MIN('03 (ind)'!P$6:P$37))/(MAX('03 (ind)'!P$6:P$37)-MIN('03 (ind)'!P$6:P$37))))))</f>
        <v>10.342059509204695</v>
      </c>
      <c r="Q21" s="87">
        <f>IF('03 (ind)'!Q$1="si",100*(('03 (ind)'!Q20-MIN('03 (ind)'!Q$6:Q$37))/(MAX('03 (ind)'!Q$6:Q$37)-MIN('03 (ind)'!Q$6:Q$37))),ABS(-100+(100*(('03 (ind)'!Q20-MIN('03 (ind)'!Q$6:Q$37))/(MAX('03 (ind)'!Q$6:Q$37)-MIN('03 (ind)'!Q$6:Q$37))))))</f>
        <v>2.0462413116443186</v>
      </c>
      <c r="R21" s="87">
        <f>IF('03 (ind)'!R$1="si",100*(('03 (ind)'!R20-MIN('03 (ind)'!R$6:R$37))/(MAX('03 (ind)'!R$6:R$37)-MIN('03 (ind)'!R$6:R$37))),ABS(-100+(100*(('03 (ind)'!R20-MIN('03 (ind)'!R$6:R$37))/(MAX('03 (ind)'!R$6:R$37)-MIN('03 (ind)'!R$6:R$37))))))</f>
        <v>1.5472252109281741</v>
      </c>
      <c r="S21" s="75">
        <f>ABS(ABS(('03 (ind)'!S20-((MAX('03 (ind)'!S$6:S$37)+MIN('03 (ind)'!S$6:S$37))/2))/(((MAX('03 (ind)'!S$6:S$37)+MIN('03 (ind)'!S$6:S$37))/2)-MAX('03 (ind)'!S$6:S$37))*100)-100)</f>
        <v>0</v>
      </c>
      <c r="T21" s="75">
        <f>IF('03 (ind)'!T$1="si",100*(('03 (ind)'!T20-MIN('03 (ind)'!T$6:T$37))/(MAX('03 (ind)'!T$6:T$37)-MIN('03 (ind)'!T$6:T$37))),ABS(-100+(100*(('03 (ind)'!T20-MIN('03 (ind)'!T$6:T$37))/(MAX('03 (ind)'!T$6:T$37)-MIN('03 (ind)'!T$6:T$37))))))</f>
        <v>48.314286341003317</v>
      </c>
      <c r="U21" s="75">
        <f>IF('03 (ind)'!U$1="si",100*(('03 (ind)'!U20-MIN('03 (ind)'!U$6:U$37))/(MAX('03 (ind)'!U$6:U$37)-MIN('03 (ind)'!U$6:U$37))),ABS(-100+(100*(('03 (ind)'!U20-MIN('03 (ind)'!U$6:U$37))/(MAX('03 (ind)'!U$6:U$37)-MIN('03 (ind)'!U$6:U$37))))))</f>
        <v>20</v>
      </c>
      <c r="V21" s="75">
        <f>IF('03 (ind)'!V$1="si",100*(('03 (ind)'!V20-MIN('03 (ind)'!V$6:V$37))/(MAX('03 (ind)'!V$6:V$37)-MIN('03 (ind)'!V$6:V$37))),ABS(-100+(100*(('03 (ind)'!V20-MIN('03 (ind)'!V$6:V$37))/(MAX('03 (ind)'!V$6:V$37)-MIN('03 (ind)'!V$6:V$37))))))</f>
        <v>100</v>
      </c>
      <c r="W21" s="75">
        <f>IF('03 (ind)'!W$1="si",100*(('03 (ind)'!W20-MIN('03 (ind)'!W$6:W$37))/(MAX('03 (ind)'!W$6:W$37)-MIN('03 (ind)'!W$6:W$37))),ABS(-100+(100*(('03 (ind)'!W20-MIN('03 (ind)'!W$6:W$37))/(MAX('03 (ind)'!W$6:W$37)-MIN('03 (ind)'!W$6:W$37))))))</f>
        <v>60.200913242009136</v>
      </c>
      <c r="X21" s="75">
        <f>IF('03 (ind)'!X$1="si",100*(('03 (ind)'!X20-MIN('03 (ind)'!X$6:X$37))/(MAX('03 (ind)'!X$6:X$37)-MIN('03 (ind)'!X$6:X$37))),ABS(-100+(100*(('03 (ind)'!X20-MIN('03 (ind)'!X$6:X$37))/(MAX('03 (ind)'!X$6:X$37)-MIN('03 (ind)'!X$6:X$37))))))</f>
        <v>75.381439425354543</v>
      </c>
      <c r="Y21" s="75">
        <f>IF('03 (ind)'!Y$1="si",100*(('03 (ind)'!Y20-MIN('03 (ind)'!Y$6:Y$37))/(MAX('03 (ind)'!Y$6:Y$37)-MIN('03 (ind)'!Y$6:Y$37))),ABS(-100+(100*(('03 (ind)'!Y20-MIN('03 (ind)'!Y$6:Y$37))/(MAX('03 (ind)'!Y$6:Y$37)-MIN('03 (ind)'!Y$6:Y$37))))))</f>
        <v>67.805749992489552</v>
      </c>
      <c r="Z21" s="75">
        <f>IF('03 (ind)'!Z$1="si",100*(('03 (ind)'!Z20-MIN('03 (ind)'!Z$6:Z$37))/(MAX('03 (ind)'!Z$6:Z$37)-MIN('03 (ind)'!Z$6:Z$37))),ABS(-100+(100*(('03 (ind)'!Z20-MIN('03 (ind)'!Z$6:Z$37))/(MAX('03 (ind)'!Z$6:Z$37)-MIN('03 (ind)'!Z$6:Z$37))))))</f>
        <v>49.761589099208315</v>
      </c>
      <c r="AA21" s="75">
        <f>IF('03 (ind)'!AA$1="si",100*(('03 (ind)'!AA20-MIN('03 (ind)'!AA$6:AA$37))/(MAX('03 (ind)'!AA$6:AA$37)-MIN('03 (ind)'!AA$6:AA$37))),ABS(-100+(100*(('03 (ind)'!AA20-MIN('03 (ind)'!AA$6:AA$37))/(MAX('03 (ind)'!AA$6:AA$37)-MIN('03 (ind)'!AA$6:AA$37))))))</f>
        <v>56.365413405151727</v>
      </c>
      <c r="AB21" s="75">
        <f>IF('03 (ind)'!AB$1="si",100*(('03 (ind)'!AB20-MIN('03 (ind)'!AB$6:AB$37))/(MAX('03 (ind)'!AB$6:AB$37)-MIN('03 (ind)'!AB$6:AB$37))),ABS(-100+(100*(('03 (ind)'!AB20-MIN('03 (ind)'!AB$6:AB$37))/(MAX('03 (ind)'!AB$6:AB$37)-MIN('03 (ind)'!AB$6:AB$37))))))</f>
        <v>16.809806748506269</v>
      </c>
      <c r="AC21" s="75">
        <f>IF('03 (ind)'!AC$1="si",100*(('03 (ind)'!AC20-MIN('03 (ind)'!AC$6:AC$37))/(MAX('03 (ind)'!AC$6:AC$37)-MIN('03 (ind)'!AC$6:AC$37))),ABS(-100+(100*(('03 (ind)'!AC20-MIN('03 (ind)'!AC$6:AC$37))/(MAX('03 (ind)'!AC$6:AC$37)-MIN('03 (ind)'!AC$6:AC$37))))))</f>
        <v>80.00012881506413</v>
      </c>
      <c r="AD21" s="75">
        <f>IF('03 (ind)'!AD$1="si",100*(('03 (ind)'!AD20-MIN('03 (ind)'!AD$6:AD$37))/(MAX('03 (ind)'!AD$6:AD$37)-MIN('03 (ind)'!AD$6:AD$37))),ABS(-100+(100*(('03 (ind)'!AD20-MIN('03 (ind)'!AD$6:AD$37))/(MAX('03 (ind)'!AD$6:AD$37)-MIN('03 (ind)'!AD$6:AD$37))))))</f>
        <v>38.950119727402452</v>
      </c>
      <c r="AE21" s="75">
        <f>IF('03 (ind)'!AE$1="si",100*(('03 (ind)'!AE20-MIN('03 (ind)'!AE$6:AE$37))/(MAX('03 (ind)'!AE$6:AE$37)-MIN('03 (ind)'!AE$6:AE$37))),ABS(-100+(100*(('03 (ind)'!AE20-MIN('03 (ind)'!AE$6:AE$37))/(MAX('03 (ind)'!AE$6:AE$37)-MIN('03 (ind)'!AE$6:AE$37))))))</f>
        <v>36.819500149763165</v>
      </c>
      <c r="AF21" s="75">
        <f>IF('03 (ind)'!AF$1="si",100*(('03 (ind)'!AF20-MIN('03 (ind)'!AF$6:AF$37))/(MAX('03 (ind)'!AF$6:AF$37)-MIN('03 (ind)'!AF$6:AF$37))),ABS(-100+(100*(('03 (ind)'!AF20-MIN('03 (ind)'!AF$6:AF$37))/(MAX('03 (ind)'!AF$6:AF$37)-MIN('03 (ind)'!AF$6:AF$37))))))</f>
        <v>81.666666666666671</v>
      </c>
      <c r="AG21" s="75">
        <f>IF('03 (ind)'!AG$1="si",100*(('03 (ind)'!AG20-MIN('03 (ind)'!AG$6:AG$37))/(MAX('03 (ind)'!AG$6:AG$37)-MIN('03 (ind)'!AG$6:AG$37))),ABS(-100+(100*(('03 (ind)'!AG20-MIN('03 (ind)'!AG$6:AG$37))/(MAX('03 (ind)'!AG$6:AG$37)-MIN('03 (ind)'!AG$6:AG$37))))))</f>
        <v>64.6666666666666</v>
      </c>
      <c r="AH21" s="75">
        <f>IF('03 (ind)'!AH$1="si",100*(('03 (ind)'!AH20-MIN('03 (ind)'!AH$6:AH$37))/(MAX('03 (ind)'!AH$6:AH$37)-MIN('03 (ind)'!AH$6:AH$37))),ABS(-100+(100*(('03 (ind)'!AH20-MIN('03 (ind)'!AH$6:AH$37))/(MAX('03 (ind)'!AH$6:AH$37)-MIN('03 (ind)'!AH$6:AH$37))))))</f>
        <v>22.727272727272723</v>
      </c>
      <c r="AI21" s="75">
        <f>IF('03 (ind)'!AI$1="si",100*(('03 (ind)'!AI20-MIN('03 (ind)'!AI$6:AI$37))/(MAX('03 (ind)'!AI$6:AI$37)-MIN('03 (ind)'!AI$6:AI$37))),ABS(-100+(100*(('03 (ind)'!AI20-MIN('03 (ind)'!AI$6:AI$37))/(MAX('03 (ind)'!AI$6:AI$37)-MIN('03 (ind)'!AI$6:AI$37))))))</f>
        <v>100</v>
      </c>
      <c r="AJ21" s="75">
        <f>IF('03 (ind)'!AJ$1="si",100*(('03 (ind)'!AJ20-MIN('03 (ind)'!AJ$6:AJ$37))/(MAX('03 (ind)'!AJ$6:AJ$37)-MIN('03 (ind)'!AJ$6:AJ$37))),ABS(-100+(100*(('03 (ind)'!AJ20-MIN('03 (ind)'!AJ$6:AJ$37))/(MAX('03 (ind)'!AJ$6:AJ$37)-MIN('03 (ind)'!AJ$6:AJ$37))))))</f>
        <v>70.103567318757229</v>
      </c>
      <c r="AK21" s="75">
        <f>IF('03 (ind)'!AK$1="si",100*(('03 (ind)'!AK20-MIN('03 (ind)'!AK$6:AK$37))/(MAX('03 (ind)'!AK$6:AK$37)-MIN('03 (ind)'!AK$6:AK$37))),ABS(-100+(100*(('03 (ind)'!AK20-MIN('03 (ind)'!AK$6:AK$37))/(MAX('03 (ind)'!AK$6:AK$37)-MIN('03 (ind)'!AK$6:AK$37))))))</f>
        <v>7.9417758482869667</v>
      </c>
      <c r="AL21" s="75">
        <f>IF('03 (ind)'!AL$1="si",100*(('03 (ind)'!AL20-MIN('03 (ind)'!AL$6:AL$37))/(MAX('03 (ind)'!AL$6:AL$37)-MIN('03 (ind)'!AL$6:AL$37))),ABS(-100+(100*(('03 (ind)'!AL20-MIN('03 (ind)'!AL$6:AL$37))/(MAX('03 (ind)'!AL$6:AL$37)-MIN('03 (ind)'!AL$6:AL$37))))))</f>
        <v>0</v>
      </c>
      <c r="AM21" s="75">
        <f>IF('03 (ind)'!AM$1="si",100*(('03 (ind)'!AM20-MIN('03 (ind)'!AM$6:AM$37))/(MAX('03 (ind)'!AM$6:AM$37)-MIN('03 (ind)'!AM$6:AM$37))),ABS(-100+(100*(('03 (ind)'!AM20-MIN('03 (ind)'!AM$6:AM$37))/(MAX('03 (ind)'!AM$6:AM$37)-MIN('03 (ind)'!AM$6:AM$37))))))</f>
        <v>0</v>
      </c>
      <c r="AN21" s="75">
        <f>IF('03 (ind)'!AN$1="si",100*(('03 (ind)'!AN20-MIN('03 (ind)'!AN$6:AN$37))/(MAX('03 (ind)'!AN$6:AN$37)-MIN('03 (ind)'!AN$6:AN$37))),ABS(-100+(100*(('03 (ind)'!AN20-MIN('03 (ind)'!AN$6:AN$37))/(MAX('03 (ind)'!AN$6:AN$37)-MIN('03 (ind)'!AN$6:AN$37))))))</f>
        <v>73.158205721196509</v>
      </c>
      <c r="AO21" s="75">
        <f>IF('03 (ind)'!AO$1="si",100*(('03 (ind)'!AO20-MIN('03 (ind)'!AO$6:AO$37))/(MAX('03 (ind)'!AO$6:AO$37)-MIN('03 (ind)'!AO$6:AO$37))),ABS(-100+(100*(('03 (ind)'!AO20-MIN('03 (ind)'!AO$6:AO$37))/(MAX('03 (ind)'!AO$6:AO$37)-MIN('03 (ind)'!AO$6:AO$37))))))</f>
        <v>29.006025026054445</v>
      </c>
      <c r="AP21" s="75">
        <f>IF('03 (ind)'!AP$1="si",100*(('03 (ind)'!AP20-MIN('03 (ind)'!AP$6:AP$37))/(MAX('03 (ind)'!AP$6:AP$37)-MIN('03 (ind)'!AP$6:AP$37))),ABS(-100+(100*(('03 (ind)'!AP20-MIN('03 (ind)'!AP$6:AP$37))/(MAX('03 (ind)'!AP$6:AP$37)-MIN('03 (ind)'!AP$6:AP$37))))))</f>
        <v>23.455978975032849</v>
      </c>
      <c r="AQ21" s="75">
        <f>IF('03 (ind)'!AQ$1="si",100*(('03 (ind)'!AQ20-MIN('03 (ind)'!AQ$6:AQ$37))/(MAX('03 (ind)'!AQ$6:AQ$37)-MIN('03 (ind)'!AQ$6:AQ$37))),ABS(-100+(100*(('03 (ind)'!AQ20-MIN('03 (ind)'!AQ$6:AQ$37))/(MAX('03 (ind)'!AQ$6:AQ$37)-MIN('03 (ind)'!AQ$6:AQ$37))))))</f>
        <v>2.8709305185102041</v>
      </c>
      <c r="AR21" s="75">
        <f>IF('03 (ind)'!AR$1="si",100*(('03 (ind)'!AR20-MIN('03 (ind)'!AR$6:AR$37))/(MAX('03 (ind)'!AR$6:AR$37)-MIN('03 (ind)'!AR$6:AR$37))),ABS(-100+(100*(('03 (ind)'!AR20-MIN('03 (ind)'!AR$6:AR$37))/(MAX('03 (ind)'!AR$6:AR$37)-MIN('03 (ind)'!AR$6:AR$37))))))</f>
        <v>40.028603082221224</v>
      </c>
      <c r="AS21" s="75">
        <f>IF('03 (ind)'!AS$1="si",100*(('03 (ind)'!AS20-MIN('03 (ind)'!AS$6:AS$37))/(MAX('03 (ind)'!AS$6:AS$37)-MIN('03 (ind)'!AS$6:AS$37))),ABS(-100+(100*(('03 (ind)'!AS20-MIN('03 (ind)'!AS$6:AS$37))/(MAX('03 (ind)'!AS$6:AS$37)-MIN('03 (ind)'!AS$6:AS$37))))))</f>
        <v>15.618866054492614</v>
      </c>
      <c r="AT21" s="75">
        <f>IF('03 (ind)'!AT$1="si",100*(('03 (ind)'!AT20-MIN('03 (ind)'!AT$6:AT$37))/(MAX('03 (ind)'!AT$6:AT$37)-MIN('03 (ind)'!AT$6:AT$37))),ABS(-100+(100*(('03 (ind)'!AT20-MIN('03 (ind)'!AT$6:AT$37))/(MAX('03 (ind)'!AT$6:AT$37)-MIN('03 (ind)'!AT$6:AT$37))))))</f>
        <v>0</v>
      </c>
      <c r="AU21" s="75">
        <f>IF('03 (ind)'!AU$1="si",100*(('03 (ind)'!AU20-MIN('03 (ind)'!AU$6:AU$37))/(MAX('03 (ind)'!AU$6:AU$37)-MIN('03 (ind)'!AU$6:AU$37))),ABS(-100+(100*(('03 (ind)'!AU20-MIN('03 (ind)'!AU$6:AU$37))/(MAX('03 (ind)'!AU$6:AU$37)-MIN('03 (ind)'!AU$6:AU$37))))))</f>
        <v>44.342507645259943</v>
      </c>
      <c r="AV21" s="75">
        <f>IF('03 (ind)'!AV$1="si",100*(('03 (ind)'!AV20-MIN('03 (ind)'!AV$6:AV$37))/(MAX('03 (ind)'!AV$6:AV$37)-MIN('03 (ind)'!AV$6:AV$37))),ABS(-100+(100*(('03 (ind)'!AV20-MIN('03 (ind)'!AV$6:AV$37))/(MAX('03 (ind)'!AV$6:AV$37)-MIN('03 (ind)'!AV$6:AV$37))))))</f>
        <v>84.055459272097053</v>
      </c>
      <c r="AW21" s="75">
        <f>IF('03 (ind)'!AW$1="si",100*(('03 (ind)'!AW20-MIN('03 (ind)'!AW$6:AW$37))/(MAX('03 (ind)'!AW$6:AW$37)-MIN('03 (ind)'!AW$6:AW$37))),ABS(-100+(100*(('03 (ind)'!AW20-MIN('03 (ind)'!AW$6:AW$37))/(MAX('03 (ind)'!AW$6:AW$37)-MIN('03 (ind)'!AW$6:AW$37))))))</f>
        <v>48.781752203214097</v>
      </c>
      <c r="AX21" s="75">
        <f>IF('03 (ind)'!AX$1="si",100*(('03 (ind)'!AX20-MIN('03 (ind)'!AX$6:AX$37))/(MAX('03 (ind)'!AX$6:AX$37)-MIN('03 (ind)'!AX$6:AX$37))),ABS(-100+(100*(('03 (ind)'!AX20-MIN('03 (ind)'!AX$6:AX$37))/(MAX('03 (ind)'!AX$6:AX$37)-MIN('03 (ind)'!AX$6:AX$37))))))</f>
        <v>17.391898223023215</v>
      </c>
      <c r="AY21" s="75">
        <f>IF('03 (ind)'!AY$1="si",100*(('03 (ind)'!AY20-MIN('03 (ind)'!AY$6:AY$37))/(MAX('03 (ind)'!AY$6:AY$37)-MIN('03 (ind)'!AY$6:AY$37))),ABS(-100+(100*(('03 (ind)'!AY20-MIN('03 (ind)'!AY$6:AY$37))/(MAX('03 (ind)'!AY$6:AY$37)-MIN('03 (ind)'!AY$6:AY$37))))))</f>
        <v>57.469077069457683</v>
      </c>
      <c r="AZ21" s="75">
        <f>IF('03 (ind)'!AZ$1="si",100*(('03 (ind)'!AZ20-MIN('03 (ind)'!AZ$6:AZ$37))/(MAX('03 (ind)'!AZ$6:AZ$37)-MIN('03 (ind)'!AZ$6:AZ$37))),ABS(-100+(100*(('03 (ind)'!AZ20-MIN('03 (ind)'!AZ$6:AZ$37))/(MAX('03 (ind)'!AZ$6:AZ$37)-MIN('03 (ind)'!AZ$6:AZ$37))))))</f>
        <v>48.682138209678357</v>
      </c>
      <c r="BA21" s="75">
        <f>IF('03 (ind)'!BA$1="si",100*(('03 (ind)'!BA20-MIN('03 (ind)'!BA$6:BA$37))/(MAX('03 (ind)'!BA$6:BA$37)-MIN('03 (ind)'!BA$6:BA$37))),ABS(-100+(100*(('03 (ind)'!BA20-MIN('03 (ind)'!BA$6:BA$37))/(MAX('03 (ind)'!BA$6:BA$37)-MIN('03 (ind)'!BA$6:BA$37))))))</f>
        <v>45.867550758141981</v>
      </c>
      <c r="BB21" s="75">
        <f>IF('03 (ind)'!BB$1="si",100*(('03 (ind)'!BB20-MIN('03 (ind)'!BB$6:BB$37))/(MAX('03 (ind)'!BB$6:BB$37)-MIN('03 (ind)'!BB$6:BB$37))),ABS(-100+(100*(('03 (ind)'!BB20-MIN('03 (ind)'!BB$6:BB$37))/(MAX('03 (ind)'!BB$6:BB$37)-MIN('03 (ind)'!BB$6:BB$37))))))</f>
        <v>3.1634461506688298</v>
      </c>
      <c r="BC21" s="75">
        <f>IF('03 (ind)'!BC$1="si",100*(('03 (ind)'!BC20-MIN('03 (ind)'!BC$6:BC$37))/(MAX('03 (ind)'!BC$6:BC$37)-MIN('03 (ind)'!BC$6:BC$37))),ABS(-100+(100*(('03 (ind)'!BC20-MIN('03 (ind)'!BC$6:BC$37))/(MAX('03 (ind)'!BC$6:BC$37)-MIN('03 (ind)'!BC$6:BC$37))))))</f>
        <v>18.600663074578602</v>
      </c>
      <c r="BD21" s="75">
        <f>IF('03 (ind)'!BD$1="si",100*(('03 (ind)'!BD20-MIN('03 (ind)'!BD$6:BD$37))/(MAX('03 (ind)'!BD$6:BD$37)-MIN('03 (ind)'!BD$6:BD$37))),ABS(-100+(100*(('03 (ind)'!BD20-MIN('03 (ind)'!BD$6:BD$37))/(MAX('03 (ind)'!BD$6:BD$37)-MIN('03 (ind)'!BD$6:BD$37))))))</f>
        <v>52.681793403452595</v>
      </c>
      <c r="BE21" s="75">
        <f>IF('03 (ind)'!BE$1="si",100*(('03 (ind)'!BE20-MIN('03 (ind)'!BE$6:BE$37))/(MAX('03 (ind)'!BE$6:BE$37)-MIN('03 (ind)'!BE$6:BE$37))),ABS(-100+(100*(('03 (ind)'!BE20-MIN('03 (ind)'!BE$6:BE$37))/(MAX('03 (ind)'!BE$6:BE$37)-MIN('03 (ind)'!BE$6:BE$37))))))</f>
        <v>2.7972027972027971</v>
      </c>
      <c r="BF21" s="75">
        <f>IF('03 (ind)'!BF$1="si",100*(('03 (ind)'!BF20-MIN('03 (ind)'!BF$6:BF$37))/(MAX('03 (ind)'!BF$6:BF$37)-MIN('03 (ind)'!BF$6:BF$37))),ABS(-100+(100*(('03 (ind)'!BF20-MIN('03 (ind)'!BF$6:BF$37))/(MAX('03 (ind)'!BF$6:BF$37)-MIN('03 (ind)'!BF$6:BF$37))))))</f>
        <v>41.725020529332852</v>
      </c>
      <c r="BG21" s="75">
        <f>IF('03 (ind)'!BG$1="si",100*(('03 (ind)'!BG20-MIN('03 (ind)'!BG$6:BG$37))/(MAX('03 (ind)'!BG$6:BG$37)-MIN('03 (ind)'!BG$6:BG$37))),ABS(-100+(100*(('03 (ind)'!BG20-MIN('03 (ind)'!BG$6:BG$37))/(MAX('03 (ind)'!BG$6:BG$37)-MIN('03 (ind)'!BG$6:BG$37))))))</f>
        <v>28.519504053842208</v>
      </c>
      <c r="BH21" s="75">
        <f>IF('03 (ind)'!BH$1="si",100*(('03 (ind)'!BH20-MIN('03 (ind)'!BH$6:BH$37))/(MAX('03 (ind)'!BH$6:BH$37)-MIN('03 (ind)'!BH$6:BH$37))),ABS(-100+(100*(('03 (ind)'!BH20-MIN('03 (ind)'!BH$6:BH$37))/(MAX('03 (ind)'!BH$6:BH$37)-MIN('03 (ind)'!BH$6:BH$37))))))</f>
        <v>24.358342739953013</v>
      </c>
      <c r="BI21" s="75">
        <f>IF('03 (ind)'!BI$1="si",100*(('03 (ind)'!BI20-MIN('03 (ind)'!BI$6:BI$37))/(MAX('03 (ind)'!BI$6:BI$37)-MIN('03 (ind)'!BI$6:BI$37))),ABS(-100+(100*(('03 (ind)'!BI20-MIN('03 (ind)'!BI$6:BI$37))/(MAX('03 (ind)'!BI$6:BI$37)-MIN('03 (ind)'!BI$6:BI$37))))))</f>
        <v>100</v>
      </c>
      <c r="BJ21" s="75">
        <f>IF('03 (ind)'!BJ$1="si",100*(('03 (ind)'!BJ20-MIN('03 (ind)'!BJ$6:BJ$37))/(MAX('03 (ind)'!BJ$6:BJ$37)-MIN('03 (ind)'!BJ$6:BJ$37))),ABS(-100+(100*(('03 (ind)'!BJ20-MIN('03 (ind)'!BJ$6:BJ$37))/(MAX('03 (ind)'!BJ$6:BJ$37)-MIN('03 (ind)'!BJ$6:BJ$37))))))</f>
        <v>4.8790030142831599E-2</v>
      </c>
      <c r="BK21" s="75">
        <f>IF('03 (ind)'!BK$1="si",100*(('03 (ind)'!BK20-MIN('03 (ind)'!BK$6:BK$37))/(MAX('03 (ind)'!BK$6:BK$37)-MIN('03 (ind)'!BK$6:BK$37))),ABS(-100+(100*(('03 (ind)'!BK20-MIN('03 (ind)'!BK$6:BK$37))/(MAX('03 (ind)'!BK$6:BK$37)-MIN('03 (ind)'!BK$6:BK$37))))))</f>
        <v>3.8525414018647721</v>
      </c>
      <c r="BL21" s="75">
        <f>IF('03 (ind)'!BL$1="si",100*(('03 (ind)'!BL20-MIN('03 (ind)'!BL$6:BL$37))/(MAX('03 (ind)'!BL$6:BL$37)-MIN('03 (ind)'!BL$6:BL$37))),ABS(-100+(100*(('03 (ind)'!BL20-MIN('03 (ind)'!BL$6:BL$37))/(MAX('03 (ind)'!BL$6:BL$37)-MIN('03 (ind)'!BL$6:BL$37))))))</f>
        <v>2.4193548387096775</v>
      </c>
      <c r="BM21" s="75">
        <f>IF('03 (ind)'!BM$1="si",100*(('03 (ind)'!BM20-MIN('03 (ind)'!BM$6:BM$37))/(MAX('03 (ind)'!BM$6:BM$37)-MIN('03 (ind)'!BM$6:BM$37))),ABS(-100+(100*(('03 (ind)'!BM20-MIN('03 (ind)'!BM$6:BM$37))/(MAX('03 (ind)'!BM$6:BM$37)-MIN('03 (ind)'!BM$6:BM$37))))))</f>
        <v>17.838669347609674</v>
      </c>
      <c r="BN21" s="75">
        <f>IF('03 (ind)'!BN$1="si",100*(('03 (ind)'!BN20-MIN('03 (ind)'!BN$6:BN$37))/(MAX('03 (ind)'!BN$6:BN$37)-MIN('03 (ind)'!BN$6:BN$37))),ABS(-100+(100*(('03 (ind)'!BN20-MIN('03 (ind)'!BN$6:BN$37))/(MAX('03 (ind)'!BN$6:BN$37)-MIN('03 (ind)'!BN$6:BN$37))))))</f>
        <v>6.6926445136080206</v>
      </c>
      <c r="BO21" s="75">
        <f>IF('03 (ind)'!BO$1="si",100*(('03 (ind)'!BO20-MIN('03 (ind)'!BO$6:BO$37))/(MAX('03 (ind)'!BO$6:BO$37)-MIN('03 (ind)'!BO$6:BO$37))),ABS(-100+(100*(('03 (ind)'!BO20-MIN('03 (ind)'!BO$6:BO$37))/(MAX('03 (ind)'!BO$6:BO$37)-MIN('03 (ind)'!BO$6:BO$37))))))</f>
        <v>15.940478482482511</v>
      </c>
      <c r="BP21" s="75">
        <f>IF('03 (ind)'!BP$1="si",100*(('03 (ind)'!BP20-MIN('03 (ind)'!BP$6:BP$37))/(MAX('03 (ind)'!BP$6:BP$37)-MIN('03 (ind)'!BP$6:BP$37))),ABS(-100+(100*(('03 (ind)'!BP20-MIN('03 (ind)'!BP$6:BP$37))/(MAX('03 (ind)'!BP$6:BP$37)-MIN('03 (ind)'!BP$6:BP$37))))))</f>
        <v>3.6743633857491318</v>
      </c>
      <c r="BQ21" s="75">
        <f>IF('03 (ind)'!BQ$1="si",100*(('03 (ind)'!BQ20-MIN('03 (ind)'!BQ$6:BQ$37))/(MAX('03 (ind)'!BQ$6:BQ$37)-MIN('03 (ind)'!BQ$6:BQ$37))),ABS(-100+(100*(('03 (ind)'!BQ20-MIN('03 (ind)'!BQ$6:BQ$37))/(MAX('03 (ind)'!BQ$6:BQ$37)-MIN('03 (ind)'!BQ$6:BQ$37))))))</f>
        <v>16.645541246619587</v>
      </c>
      <c r="BR21" s="75">
        <f>IF('03 (ind)'!BR$1="si",100*(('03 (ind)'!BR20-MIN('03 (ind)'!BR$6:BR$37))/(MAX('03 (ind)'!BR$6:BR$37)-MIN('03 (ind)'!BR$6:BR$37))),ABS(-100+(100*(('03 (ind)'!BR20-MIN('03 (ind)'!BR$6:BR$37))/(MAX('03 (ind)'!BP$6:BP$37)-MIN('03 (ind)'!BR$6:BR$37))))))</f>
        <v>25.195898446245462</v>
      </c>
      <c r="BS21" s="75">
        <f>IF('03 (ind)'!BS$1="si",100*(('03 (ind)'!BS20-MIN('03 (ind)'!BS$6:BS$37))/(MAX('03 (ind)'!BS$6:BS$37)-MIN('03 (ind)'!BS$6:BS$37))),ABS(-100+(100*(('03 (ind)'!BS20-MIN('03 (ind)'!BS$6:BS$37))/(MAX('03 (ind)'!BQ$6:BQ$37)-MIN('03 (ind)'!BS$6:BS$37))))))</f>
        <v>73.731955041364344</v>
      </c>
      <c r="BT21" s="75">
        <f>IF('03 (ind)'!BT$1="si",100*(('03 (ind)'!BT20-MIN('03 (ind)'!BT$6:BT$37))/(MAX('03 (ind)'!BT$6:BT$37)-MIN('03 (ind)'!BT$6:BT$37))),ABS(-100+(100*(('03 (ind)'!BT20-MIN('03 (ind)'!BT$6:BT$37))/(MAX('03 (ind)'!BR$6:BR$37)-MIN('03 (ind)'!BT$6:BT$37))))))</f>
        <v>85.454205000000002</v>
      </c>
      <c r="BU21" s="75">
        <f>IF('03 (ind)'!BU$1="si",100*(('03 (ind)'!BU20-MIN('03 (ind)'!BU$6:BU$37))/(MAX('03 (ind)'!BU$6:BU$37)-MIN('03 (ind)'!BU$6:BU$37))),ABS(-100+(100*(('03 (ind)'!BU20-MIN('03 (ind)'!BU$6:BU$37))/(MAX('03 (ind)'!BU$6:BU$37)-MIN('03 (ind)'!BU$6:BU$37))))))</f>
        <v>35.201881615052926</v>
      </c>
      <c r="BV21" s="75">
        <f>IF('03 (ind)'!BV$1="si",100*(('03 (ind)'!BV20-MIN('03 (ind)'!BV$6:BV$37))/(MAX('03 (ind)'!BV$6:BV$37)-MIN('03 (ind)'!BV$6:BV$37))),ABS(-100+(100*(('03 (ind)'!BV20-MIN('03 (ind)'!BV$6:BV$37))/(MAX('03 (ind)'!BV$6:BV$37)-MIN('03 (ind)'!BV$6:BV$37))))))</f>
        <v>61.005353955978592</v>
      </c>
      <c r="BW21" s="75">
        <f>IF('03 (ind)'!BW$1="si",100*(('03 (ind)'!BW20-MIN('03 (ind)'!BW$6:BW$37))/(MAX('03 (ind)'!BW$6:BW$37)-MIN('03 (ind)'!BW$6:BW$37))),ABS(-100+(100*(('03 (ind)'!BW20-MIN('03 (ind)'!BW$6:BW$37))/(MAX('03 (ind)'!BW$6:BW$37)-MIN('03 (ind)'!BW$6:BW$37))))))</f>
        <v>65.625410158813494</v>
      </c>
      <c r="BX21" s="75">
        <f>IF('03 (ind)'!BX$1="si",100*(('03 (ind)'!BX20-MIN('03 (ind)'!BX$6:BX$37))/(MAX('03 (ind)'!BX$6:BX$37)-MIN('03 (ind)'!BX$6:BX$37))),ABS(-100+(100*(('03 (ind)'!BX20-MIN('03 (ind)'!BX$6:BX$37))/(MAX('03 (ind)'!BX$6:BX$37)-MIN('03 (ind)'!BX$6:BX$37))))))</f>
        <v>23.607815346982477</v>
      </c>
      <c r="BY21" s="75">
        <f>IF('03 (ind)'!BY$1="si",100*(('03 (ind)'!BY20-MIN('03 (ind)'!BY$6:BY$37))/(MAX('03 (ind)'!BY$6:BY$37)-MIN('03 (ind)'!BY$6:BY$37))),ABS(-100+(100*(('03 (ind)'!BY20-MIN('03 (ind)'!BY$6:BY$37))/(MAX('03 (ind)'!BY$6:BY$37)-MIN('03 (ind)'!BY$6:BY$37))))))</f>
        <v>0</v>
      </c>
      <c r="BZ21" s="75">
        <f>IF('03 (ind)'!BZ$1="si",100*(('03 (ind)'!BZ20-MIN('03 (ind)'!BZ$6:BZ$37))/(MAX('03 (ind)'!BZ$6:BZ$37)-MIN('03 (ind)'!BZ$6:BZ$37))),ABS(-100+(100*(('03 (ind)'!BZ20-MIN('03 (ind)'!BZ$6:BZ$37))/(MAX('03 (ind)'!BZ$6:BZ$37)-MIN('03 (ind)'!BZ$6:BZ$37))))))</f>
        <v>92.808792823171885</v>
      </c>
      <c r="CA21" s="75">
        <f>IF('03 (ind)'!CA$1="si",100*(('03 (ind)'!CA20-MIN('03 (ind)'!CA$6:CA$37))/(MAX('03 (ind)'!CA$6:CA$37)-MIN('03 (ind)'!CA$6:CA$37))),ABS(-100+(100*(('03 (ind)'!CA20-MIN('03 (ind)'!CA$6:CA$37))/(MAX('03 (ind)'!CA$6:CA$37)-MIN('03 (ind)'!CA$6:CA$37))))))</f>
        <v>73.045813370288528</v>
      </c>
      <c r="CB21" s="75">
        <f>IF('03 (ind)'!CB$1="si",100*(('03 (ind)'!CB20-MIN('03 (ind)'!CB$6:CB$37))/(MAX('03 (ind)'!CB$6:CB$37)-MIN('03 (ind)'!CB$6:CB$37))),ABS(-100+(100*(('03 (ind)'!CB20-MIN('03 (ind)'!CB$6:CB$37))/(MAX('03 (ind)'!CB$6:CB$37)-MIN('03 (ind)'!CB$6:CB$37))))))</f>
        <v>33.757961783439498</v>
      </c>
      <c r="CC21" s="75">
        <f>IF('03 (ind)'!CC$1="si",100*(('03 (ind)'!CC20-MIN('03 (ind)'!CC$6:CC$37))/(MAX('03 (ind)'!CC$6:CC$37)-MIN('03 (ind)'!CC$6:CC$37))),ABS(-100+(100*(('03 (ind)'!CC20-MIN('03 (ind)'!CC$6:CC$37))/(MAX('03 (ind)'!CC$6:CC$37)-MIN('03 (ind)'!CC$6:CC$37))))))</f>
        <v>35.629200850239386</v>
      </c>
      <c r="CD21" s="75">
        <f>IF('03 (ind)'!CD$1="si",100*(('03 (ind)'!CD20-MIN('03 (ind)'!CD$6:CD$37))/(MAX('03 (ind)'!CD$6:CD$37)-MIN('03 (ind)'!CD$6:CD$37))),ABS(-100+(100*(('03 (ind)'!CD20-MIN('03 (ind)'!CD$6:CD$37))/(MAX('03 (ind)'!CD$6:CD$37)-MIN('03 (ind)'!CD$6:CD$37))))))</f>
        <v>0.20145304766351554</v>
      </c>
      <c r="CE21" s="75">
        <f>IF('03 (ind)'!CE$1="si",100*(('03 (ind)'!CE20-MIN('03 (ind)'!CE$6:CE$37))/(MAX('03 (ind)'!CE$6:CE$37)-MIN('03 (ind)'!CE$6:CE$37))),ABS(-100+(100*(('03 (ind)'!CE20-MIN('03 (ind)'!CE$6:CE$37))/(MAX('03 (ind)'!CE$6:CE$37)-MIN('03 (ind)'!CE$6:CE$37))))))</f>
        <v>5.6734049480399236</v>
      </c>
      <c r="CF21" s="75">
        <f>IF('03 (ind)'!CF$1="si",100*(('03 (ind)'!CF20-MIN('03 (ind)'!CF$6:CF$37))/(MAX('03 (ind)'!CF$6:CF$37)-MIN('03 (ind)'!CF$6:CF$37))),ABS(-100+(100*(('03 (ind)'!CF20-MIN('03 (ind)'!CF$6:CF$37))/(MAX('03 (ind)'!CF$6:CF$37)-MIN('03 (ind)'!CF$6:CF$37))))))</f>
        <v>11.635389229496395</v>
      </c>
      <c r="CG21" s="75">
        <f>IF('03 (ind)'!CG$1="si",100*(('03 (ind)'!CG20-MIN('03 (ind)'!CG$6:CG$37))/(MAX('03 (ind)'!CG$6:CG$37)-MIN('03 (ind)'!CG$6:CG$37))),ABS(-100+(100*(('03 (ind)'!CG20-MIN('03 (ind)'!CG$6:CG$37))/(MAX('03 (ind)'!CG$6:CG$37)-MIN('03 (ind)'!CG$6:CG$37))))))</f>
        <v>13.476299889011228</v>
      </c>
      <c r="CH21" s="75">
        <f>IF('03 (ind)'!CH$1="si",100*(('03 (ind)'!CH20-MIN('03 (ind)'!CH$6:CH$37))/(MAX('03 (ind)'!CH$6:CH$37)-MIN('03 (ind)'!CH$6:CH$37))),ABS(-100+(100*(('03 (ind)'!CH20-MIN('03 (ind)'!CH$6:CH$37))/(MAX('03 (ind)'!CH$6:CH$37)-MIN('03 (ind)'!CH$6:CH$37))))))</f>
        <v>0</v>
      </c>
      <c r="CI21" s="75">
        <f>IF('03 (ind)'!CI$1="si",100*(('03 (ind)'!CI20-MIN('03 (ind)'!CI$6:CI$37))/(MAX('03 (ind)'!CI$6:CI$37)-MIN('03 (ind)'!CI$6:CI$37))),ABS(-100+(100*(('03 (ind)'!CI20-MIN('03 (ind)'!CI$6:CI$37))/(MAX('03 (ind)'!CI$6:CI$37)-MIN('03 (ind)'!CI$6:CI$37))))))</f>
        <v>24.364489352653088</v>
      </c>
      <c r="CJ21" s="75">
        <f>IF('03 (ind)'!CJ$1="si",100*(('03 (ind)'!CJ20-MIN('03 (ind)'!CJ$6:CJ$37))/(MAX('03 (ind)'!CJ$6:CJ$37)-MIN('03 (ind)'!CJ$6:CJ$37))),ABS(-100+(100*(('03 (ind)'!CJ20-MIN('03 (ind)'!CJ$6:CJ$37))/(MAX('03 (ind)'!CJ$6:CJ$37)-MIN('03 (ind)'!CJ$6:CJ$37))))))</f>
        <v>18.646485494064422</v>
      </c>
      <c r="CK21" s="75">
        <f>IF('03 (ind)'!CK$1="si",100*(('03 (ind)'!CK20-MIN('03 (ind)'!CK$6:CK$37))/(MAX('03 (ind)'!CK$6:CK$37)-MIN('03 (ind)'!CK$6:CK$37))),ABS(-100+(100*(('03 (ind)'!CK20-MIN('03 (ind)'!CK$6:CK$37))/(MAX('03 (ind)'!CK$6:CK$37)-MIN('03 (ind)'!CK$6:CK$37))))))</f>
        <v>18.701677928054171</v>
      </c>
      <c r="CL21" s="75">
        <f>IF('03 (ind)'!CL$1="si",100*(('03 (ind)'!CL20-MIN('03 (ind)'!CL$6:CL$37))/(MAX('03 (ind)'!CL$6:CL$37)-MIN('03 (ind)'!CL$6:CL$37))),ABS(-100+(100*(('03 (ind)'!CL20-MIN('03 (ind)'!CL$6:CL$37))/(MAX('03 (ind)'!CL$6:CL$37)-MIN('03 (ind)'!CL$6:CL$37))))))</f>
        <v>13.618863022134608</v>
      </c>
      <c r="CM21" s="75">
        <f>IF('03 (ind)'!CM$1="si",100*(('03 (ind)'!CM20-MIN('03 (ind)'!CM$6:CM$37))/(MAX('03 (ind)'!CM$6:CM$37)-MIN('03 (ind)'!CM$6:CM$37))),ABS(-100+(100*(('03 (ind)'!CM20-MIN('03 (ind)'!CM$6:CM$37))/(MAX('03 (ind)'!CM$6:CM$37)-MIN('03 (ind)'!CM$6:CM$37))))))</f>
        <v>7.4437896292416568</v>
      </c>
    </row>
    <row r="22" spans="1:91">
      <c r="A22" s="18" t="s">
        <v>151</v>
      </c>
      <c r="B22" s="87">
        <f>IF('03 (ind)'!B$1="si",100*(('03 (ind)'!B21-MIN('03 (ind)'!B$6:B$37))/(MAX('03 (ind)'!B$6:B$37)-MIN('03 (ind)'!B$6:B$37))),ABS(-100+(100*(('03 (ind)'!B21-MIN('03 (ind)'!B$6:B$37))/(MAX('03 (ind)'!B$6:B$37)-MIN('03 (ind)'!B$6:B$37))))))</f>
        <v>7.985112277061587</v>
      </c>
      <c r="C22" s="87">
        <f>IF('03 (ind)'!C$1="si",100*(('03 (ind)'!C21-MIN('03 (ind)'!C$6:C$37))/(MAX('03 (ind)'!C$6:C$37)-MIN('03 (ind)'!C$6:C$37))),ABS(-100+(100*(('03 (ind)'!C21-MIN('03 (ind)'!C$6:C$37))/(MAX('03 (ind)'!C$6:C$37)-MIN('03 (ind)'!C$6:C$37))))))</f>
        <v>17.79459977038567</v>
      </c>
      <c r="D22" s="87">
        <f>IF('03 (ind)'!D$1="si",100*(('03 (ind)'!D21-MIN('03 (ind)'!D$6:D$37))/(MAX('03 (ind)'!D$6:D$37)-MIN('03 (ind)'!D$6:D$37))),ABS(-100+(100*(('03 (ind)'!D21-MIN('03 (ind)'!D$6:D$37))/(MAX('03 (ind)'!D$6:D$37)-MIN('03 (ind)'!D$6:D$37))))))</f>
        <v>87.980055089006797</v>
      </c>
      <c r="E22" s="87">
        <f>IF('03 (ind)'!E$1="si",100*(('03 (ind)'!E21-MIN('03 (ind)'!E$6:E$37))/(MAX('03 (ind)'!E$6:E$37)-MIN('03 (ind)'!E$6:E$37))),ABS(-100+(100*(('03 (ind)'!E21-MIN('03 (ind)'!E$6:E$37))/(MAX('03 (ind)'!E$6:E$37)-MIN('03 (ind)'!E$6:E$37))))))</f>
        <v>65.753424657535319</v>
      </c>
      <c r="F22" s="87">
        <f>IF('03 (ind)'!F$1="si",100*(('03 (ind)'!F21-MIN('03 (ind)'!F$6:F$37))/(MAX('03 (ind)'!F$6:F$37)-MIN('03 (ind)'!F$6:F$37))),ABS(-100+(100*(('03 (ind)'!F21-MIN('03 (ind)'!F$6:F$37))/(MAX('03 (ind)'!F$6:F$37)-MIN('03 (ind)'!F$6:F$37))))))</f>
        <v>66.666666666666657</v>
      </c>
      <c r="G22" s="87">
        <f>IF('03 (ind)'!G$1="si",100*(('03 (ind)'!G21-MIN('03 (ind)'!G$6:G$37))/(MAX('03 (ind)'!G$6:G$37)-MIN('03 (ind)'!G$6:G$37))),ABS(-100+(100*(('03 (ind)'!G21-MIN('03 (ind)'!G$6:G$37))/(MAX('03 (ind)'!G$6:G$37)-MIN('03 (ind)'!G$6:G$37))))))</f>
        <v>45.299145299145295</v>
      </c>
      <c r="H22" s="87">
        <f>IF('03 (ind)'!H$1="si",100*(('03 (ind)'!H21-MIN('03 (ind)'!H$6:H$37))/(MAX('03 (ind)'!H$6:H$37)-MIN('03 (ind)'!H$6:H$37))),ABS(-100+(100*(('03 (ind)'!H21-MIN('03 (ind)'!H$6:H$37))/(MAX('03 (ind)'!H$6:H$37)-MIN('03 (ind)'!H$6:H$37))))))</f>
        <v>72.611464968152859</v>
      </c>
      <c r="I22" s="87">
        <f>IF('03 (ind)'!I$1="si",100*(('03 (ind)'!I21-MIN('03 (ind)'!I$6:I$37))/(MAX('03 (ind)'!I$6:I$37)-MIN('03 (ind)'!I$6:I$37))),ABS(-100+(100*(('03 (ind)'!I21-MIN('03 (ind)'!I$6:I$37))/(MAX('03 (ind)'!I$6:I$37)-MIN('03 (ind)'!I$6:I$37))))))</f>
        <v>84.313725490196077</v>
      </c>
      <c r="J22" s="87">
        <f>IF('03 (ind)'!J$1="si",100*(('03 (ind)'!J21-MIN('03 (ind)'!J$6:J$37))/(MAX('03 (ind)'!J$6:J$37)-MIN('03 (ind)'!J$6:J$37))),ABS(-100+(100*(('03 (ind)'!J21-MIN('03 (ind)'!J$6:J$37))/(MAX('03 (ind)'!J$6:J$37)-MIN('03 (ind)'!J$6:J$37))))))</f>
        <v>30.63291139240506</v>
      </c>
      <c r="K22" s="87">
        <f>IF('03 (ind)'!K$1="si",100*(('03 (ind)'!K21-MIN('03 (ind)'!K$6:K$37))/(MAX('03 (ind)'!K$6:K$37)-MIN('03 (ind)'!K$6:K$37))),ABS(-100+(100*(('03 (ind)'!K21-MIN('03 (ind)'!K$6:K$37))/(MAX('03 (ind)'!K$6:K$37)-MIN('03 (ind)'!K$6:K$37))))))</f>
        <v>25.751398697008408</v>
      </c>
      <c r="L22" s="87">
        <f>IF('03 (ind)'!L$1="si",100*(('03 (ind)'!L21-MIN('03 (ind)'!L$6:L$37))/(MAX('03 (ind)'!L$6:L$37)-MIN('03 (ind)'!L$6:L$37))),ABS(-100+(100*(('03 (ind)'!L21-MIN('03 (ind)'!L$6:L$37))/(MAX('03 (ind)'!L$6:L$37)-MIN('03 (ind)'!L$6:L$37))))))</f>
        <v>30.705882884027162</v>
      </c>
      <c r="M22" s="87">
        <f>IF('03 (ind)'!M$1="si",100*(('03 (ind)'!M21-MIN('03 (ind)'!M$6:M$37))/(MAX('03 (ind)'!M$6:M$37)-MIN('03 (ind)'!M$6:M$37))),ABS(-100+(100*(('03 (ind)'!M21-MIN('03 (ind)'!M$6:M$37))/(MAX('03 (ind)'!M$6:M$37)-MIN('03 (ind)'!M$6:M$37))))))</f>
        <v>4.052889341544998</v>
      </c>
      <c r="N22" s="87">
        <f>IF('03 (ind)'!N$1="si",100*(('03 (ind)'!N21-MIN('03 (ind)'!N$6:N$37))/(MAX('03 (ind)'!N$6:N$37)-MIN('03 (ind)'!N$6:N$37))),ABS(-100+(100*(('03 (ind)'!N21-MIN('03 (ind)'!N$6:N$37))/(MAX('03 (ind)'!N$6:N$37)-MIN('03 (ind)'!N$6:N$37))))))</f>
        <v>61.763716724126027</v>
      </c>
      <c r="O22" s="87">
        <f>IF('03 (ind)'!O$1="si",100*(('03 (ind)'!O21-MIN('03 (ind)'!O$6:O$37))/(MAX('03 (ind)'!O$6:O$37)-MIN('03 (ind)'!O$6:O$37))),ABS(-100+(100*(('03 (ind)'!O21-MIN('03 (ind)'!O$6:O$37))/(MAX('03 (ind)'!O$6:O$37)-MIN('03 (ind)'!O$6:O$37))))))</f>
        <v>88.297872340425528</v>
      </c>
      <c r="P22" s="87">
        <f>IF('03 (ind)'!P$1="si",100*(('03 (ind)'!P21-MIN('03 (ind)'!P$6:P$37))/(MAX('03 (ind)'!P$6:P$37)-MIN('03 (ind)'!P$6:P$37))),ABS(-100+(100*(('03 (ind)'!P21-MIN('03 (ind)'!P$6:P$37))/(MAX('03 (ind)'!P$6:P$37)-MIN('03 (ind)'!P$6:P$37))))))</f>
        <v>2.3016708082203454</v>
      </c>
      <c r="Q22" s="87">
        <f>IF('03 (ind)'!Q$1="si",100*(('03 (ind)'!Q21-MIN('03 (ind)'!Q$6:Q$37))/(MAX('03 (ind)'!Q$6:Q$37)-MIN('03 (ind)'!Q$6:Q$37))),ABS(-100+(100*(('03 (ind)'!Q21-MIN('03 (ind)'!Q$6:Q$37))/(MAX('03 (ind)'!Q$6:Q$37)-MIN('03 (ind)'!Q$6:Q$37))))))</f>
        <v>2.4056108672764251</v>
      </c>
      <c r="R22" s="87">
        <f>IF('03 (ind)'!R$1="si",100*(('03 (ind)'!R21-MIN('03 (ind)'!R$6:R$37))/(MAX('03 (ind)'!R$6:R$37)-MIN('03 (ind)'!R$6:R$37))),ABS(-100+(100*(('03 (ind)'!R21-MIN('03 (ind)'!R$6:R$37))/(MAX('03 (ind)'!R$6:R$37)-MIN('03 (ind)'!R$6:R$37))))))</f>
        <v>0.96858418211240982</v>
      </c>
      <c r="S22" s="75">
        <f>ABS(ABS(('03 (ind)'!S21-((MAX('03 (ind)'!S$6:S$37)+MIN('03 (ind)'!S$6:S$37))/2))/(((MAX('03 (ind)'!S$6:S$37)+MIN('03 (ind)'!S$6:S$37))/2)-MAX('03 (ind)'!S$6:S$37))*100)-100)</f>
        <v>47.802013934102725</v>
      </c>
      <c r="T22" s="75">
        <f>IF('03 (ind)'!T$1="si",100*(('03 (ind)'!T21-MIN('03 (ind)'!T$6:T$37))/(MAX('03 (ind)'!T$6:T$37)-MIN('03 (ind)'!T$6:T$37))),ABS(-100+(100*(('03 (ind)'!T21-MIN('03 (ind)'!T$6:T$37))/(MAX('03 (ind)'!T$6:T$37)-MIN('03 (ind)'!T$6:T$37))))))</f>
        <v>10.437824913904672</v>
      </c>
      <c r="U22" s="75">
        <f>IF('03 (ind)'!U$1="si",100*(('03 (ind)'!U21-MIN('03 (ind)'!U$6:U$37))/(MAX('03 (ind)'!U$6:U$37)-MIN('03 (ind)'!U$6:U$37))),ABS(-100+(100*(('03 (ind)'!U21-MIN('03 (ind)'!U$6:U$37))/(MAX('03 (ind)'!U$6:U$37)-MIN('03 (ind)'!U$6:U$37))))))</f>
        <v>100</v>
      </c>
      <c r="V22" s="75">
        <f>IF('03 (ind)'!V$1="si",100*(('03 (ind)'!V21-MIN('03 (ind)'!V$6:V$37))/(MAX('03 (ind)'!V$6:V$37)-MIN('03 (ind)'!V$6:V$37))),ABS(-100+(100*(('03 (ind)'!V21-MIN('03 (ind)'!V$6:V$37))/(MAX('03 (ind)'!V$6:V$37)-MIN('03 (ind)'!V$6:V$37))))))</f>
        <v>100</v>
      </c>
      <c r="W22" s="75">
        <f>IF('03 (ind)'!W$1="si",100*(('03 (ind)'!W21-MIN('03 (ind)'!W$6:W$37))/(MAX('03 (ind)'!W$6:W$37)-MIN('03 (ind)'!W$6:W$37))),ABS(-100+(100*(('03 (ind)'!W21-MIN('03 (ind)'!W$6:W$37))/(MAX('03 (ind)'!W$6:W$37)-MIN('03 (ind)'!W$6:W$37))))))</f>
        <v>34.19729969449098</v>
      </c>
      <c r="X22" s="75">
        <f>IF('03 (ind)'!X$1="si",100*(('03 (ind)'!X21-MIN('03 (ind)'!X$6:X$37))/(MAX('03 (ind)'!X$6:X$37)-MIN('03 (ind)'!X$6:X$37))),ABS(-100+(100*(('03 (ind)'!X21-MIN('03 (ind)'!X$6:X$37))/(MAX('03 (ind)'!X$6:X$37)-MIN('03 (ind)'!X$6:X$37))))))</f>
        <v>49.62763865113439</v>
      </c>
      <c r="Y22" s="75">
        <f>IF('03 (ind)'!Y$1="si",100*(('03 (ind)'!Y21-MIN('03 (ind)'!Y$6:Y$37))/(MAX('03 (ind)'!Y$6:Y$37)-MIN('03 (ind)'!Y$6:Y$37))),ABS(-100+(100*(('03 (ind)'!Y21-MIN('03 (ind)'!Y$6:Y$37))/(MAX('03 (ind)'!Y$6:Y$37)-MIN('03 (ind)'!Y$6:Y$37))))))</f>
        <v>40.265719349896358</v>
      </c>
      <c r="Z22" s="75">
        <f>IF('03 (ind)'!Z$1="si",100*(('03 (ind)'!Z21-MIN('03 (ind)'!Z$6:Z$37))/(MAX('03 (ind)'!Z$6:Z$37)-MIN('03 (ind)'!Z$6:Z$37))),ABS(-100+(100*(('03 (ind)'!Z21-MIN('03 (ind)'!Z$6:Z$37))/(MAX('03 (ind)'!Z$6:Z$37)-MIN('03 (ind)'!Z$6:Z$37))))))</f>
        <v>12.377151381708089</v>
      </c>
      <c r="AA22" s="75">
        <f>IF('03 (ind)'!AA$1="si",100*(('03 (ind)'!AA21-MIN('03 (ind)'!AA$6:AA$37))/(MAX('03 (ind)'!AA$6:AA$37)-MIN('03 (ind)'!AA$6:AA$37))),ABS(-100+(100*(('03 (ind)'!AA21-MIN('03 (ind)'!AA$6:AA$37))/(MAX('03 (ind)'!AA$6:AA$37)-MIN('03 (ind)'!AA$6:AA$37))))))</f>
        <v>43.930539627658796</v>
      </c>
      <c r="AB22" s="75">
        <f>IF('03 (ind)'!AB$1="si",100*(('03 (ind)'!AB21-MIN('03 (ind)'!AB$6:AB$37))/(MAX('03 (ind)'!AB$6:AB$37)-MIN('03 (ind)'!AB$6:AB$37))),ABS(-100+(100*(('03 (ind)'!AB21-MIN('03 (ind)'!AB$6:AB$37))/(MAX('03 (ind)'!AB$6:AB$37)-MIN('03 (ind)'!AB$6:AB$37))))))</f>
        <v>32.52208688552502</v>
      </c>
      <c r="AC22" s="75">
        <f>IF('03 (ind)'!AC$1="si",100*(('03 (ind)'!AC21-MIN('03 (ind)'!AC$6:AC$37))/(MAX('03 (ind)'!AC$6:AC$37)-MIN('03 (ind)'!AC$6:AC$37))),ABS(-100+(100*(('03 (ind)'!AC21-MIN('03 (ind)'!AC$6:AC$37))/(MAX('03 (ind)'!AC$6:AC$37)-MIN('03 (ind)'!AC$6:AC$37))))))</f>
        <v>67.474780496524502</v>
      </c>
      <c r="AD22" s="75">
        <f>IF('03 (ind)'!AD$1="si",100*(('03 (ind)'!AD21-MIN('03 (ind)'!AD$6:AD$37))/(MAX('03 (ind)'!AD$6:AD$37)-MIN('03 (ind)'!AD$6:AD$37))),ABS(-100+(100*(('03 (ind)'!AD21-MIN('03 (ind)'!AD$6:AD$37))/(MAX('03 (ind)'!AD$6:AD$37)-MIN('03 (ind)'!AD$6:AD$37))))))</f>
        <v>63.111880098557485</v>
      </c>
      <c r="AE22" s="75">
        <f>IF('03 (ind)'!AE$1="si",100*(('03 (ind)'!AE21-MIN('03 (ind)'!AE$6:AE$37))/(MAX('03 (ind)'!AE$6:AE$37)-MIN('03 (ind)'!AE$6:AE$37))),ABS(-100+(100*(('03 (ind)'!AE21-MIN('03 (ind)'!AE$6:AE$37))/(MAX('03 (ind)'!AE$6:AE$37)-MIN('03 (ind)'!AE$6:AE$37))))))</f>
        <v>46.891656429693633</v>
      </c>
      <c r="AF22" s="75">
        <f>IF('03 (ind)'!AF$1="si",100*(('03 (ind)'!AF21-MIN('03 (ind)'!AF$6:AF$37))/(MAX('03 (ind)'!AF$6:AF$37)-MIN('03 (ind)'!AF$6:AF$37))),ABS(-100+(100*(('03 (ind)'!AF21-MIN('03 (ind)'!AF$6:AF$37))/(MAX('03 (ind)'!AF$6:AF$37)-MIN('03 (ind)'!AF$6:AF$37))))))</f>
        <v>43.888888888888886</v>
      </c>
      <c r="AG22" s="75">
        <f>IF('03 (ind)'!AG$1="si",100*(('03 (ind)'!AG21-MIN('03 (ind)'!AG$6:AG$37))/(MAX('03 (ind)'!AG$6:AG$37)-MIN('03 (ind)'!AG$6:AG$37))),ABS(-100+(100*(('03 (ind)'!AG21-MIN('03 (ind)'!AG$6:AG$37))/(MAX('03 (ind)'!AG$6:AG$37)-MIN('03 (ind)'!AG$6:AG$37))))))</f>
        <v>0</v>
      </c>
      <c r="AH22" s="75">
        <f>IF('03 (ind)'!AH$1="si",100*(('03 (ind)'!AH21-MIN('03 (ind)'!AH$6:AH$37))/(MAX('03 (ind)'!AH$6:AH$37)-MIN('03 (ind)'!AH$6:AH$37))),ABS(-100+(100*(('03 (ind)'!AH21-MIN('03 (ind)'!AH$6:AH$37))/(MAX('03 (ind)'!AH$6:AH$37)-MIN('03 (ind)'!AH$6:AH$37))))))</f>
        <v>64.049586776859499</v>
      </c>
      <c r="AI22" s="75">
        <f>IF('03 (ind)'!AI$1="si",100*(('03 (ind)'!AI21-MIN('03 (ind)'!AI$6:AI$37))/(MAX('03 (ind)'!AI$6:AI$37)-MIN('03 (ind)'!AI$6:AI$37))),ABS(-100+(100*(('03 (ind)'!AI21-MIN('03 (ind)'!AI$6:AI$37))/(MAX('03 (ind)'!AI$6:AI$37)-MIN('03 (ind)'!AI$6:AI$37))))))</f>
        <v>5.4169310589377027</v>
      </c>
      <c r="AJ22" s="75">
        <f>IF('03 (ind)'!AJ$1="si",100*(('03 (ind)'!AJ21-MIN('03 (ind)'!AJ$6:AJ$37))/(MAX('03 (ind)'!AJ$6:AJ$37)-MIN('03 (ind)'!AJ$6:AJ$37))),ABS(-100+(100*(('03 (ind)'!AJ21-MIN('03 (ind)'!AJ$6:AJ$37))/(MAX('03 (ind)'!AJ$6:AJ$37)-MIN('03 (ind)'!AJ$6:AJ$37))))))</f>
        <v>74.99424626006909</v>
      </c>
      <c r="AK22" s="75">
        <f>IF('03 (ind)'!AK$1="si",100*(('03 (ind)'!AK21-MIN('03 (ind)'!AK$6:AK$37))/(MAX('03 (ind)'!AK$6:AK$37)-MIN('03 (ind)'!AK$6:AK$37))),ABS(-100+(100*(('03 (ind)'!AK21-MIN('03 (ind)'!AK$6:AK$37))/(MAX('03 (ind)'!AK$6:AK$37)-MIN('03 (ind)'!AK$6:AK$37))))))</f>
        <v>2.3744601975248578</v>
      </c>
      <c r="AL22" s="75">
        <f>IF('03 (ind)'!AL$1="si",100*(('03 (ind)'!AL21-MIN('03 (ind)'!AL$6:AL$37))/(MAX('03 (ind)'!AL$6:AL$37)-MIN('03 (ind)'!AL$6:AL$37))),ABS(-100+(100*(('03 (ind)'!AL21-MIN('03 (ind)'!AL$6:AL$37))/(MAX('03 (ind)'!AL$6:AL$37)-MIN('03 (ind)'!AL$6:AL$37))))))</f>
        <v>75.641696437259213</v>
      </c>
      <c r="AM22" s="75">
        <f>IF('03 (ind)'!AM$1="si",100*(('03 (ind)'!AM21-MIN('03 (ind)'!AM$6:AM$37))/(MAX('03 (ind)'!AM$6:AM$37)-MIN('03 (ind)'!AM$6:AM$37))),ABS(-100+(100*(('03 (ind)'!AM21-MIN('03 (ind)'!AM$6:AM$37))/(MAX('03 (ind)'!AM$6:AM$37)-MIN('03 (ind)'!AM$6:AM$37))))))</f>
        <v>81.482558162991197</v>
      </c>
      <c r="AN22" s="75">
        <f>IF('03 (ind)'!AN$1="si",100*(('03 (ind)'!AN21-MIN('03 (ind)'!AN$6:AN$37))/(MAX('03 (ind)'!AN$6:AN$37)-MIN('03 (ind)'!AN$6:AN$37))),ABS(-100+(100*(('03 (ind)'!AN21-MIN('03 (ind)'!AN$6:AN$37))/(MAX('03 (ind)'!AN$6:AN$37)-MIN('03 (ind)'!AN$6:AN$37))))))</f>
        <v>28.786989062598423</v>
      </c>
      <c r="AO22" s="75">
        <f>IF('03 (ind)'!AO$1="si",100*(('03 (ind)'!AO21-MIN('03 (ind)'!AO$6:AO$37))/(MAX('03 (ind)'!AO$6:AO$37)-MIN('03 (ind)'!AO$6:AO$37))),ABS(-100+(100*(('03 (ind)'!AO21-MIN('03 (ind)'!AO$6:AO$37))/(MAX('03 (ind)'!AO$6:AO$37)-MIN('03 (ind)'!AO$6:AO$37))))))</f>
        <v>45.698568149875875</v>
      </c>
      <c r="AP22" s="75">
        <f>IF('03 (ind)'!AP$1="si",100*(('03 (ind)'!AP21-MIN('03 (ind)'!AP$6:AP$37))/(MAX('03 (ind)'!AP$6:AP$37)-MIN('03 (ind)'!AP$6:AP$37))),ABS(-100+(100*(('03 (ind)'!AP21-MIN('03 (ind)'!AP$6:AP$37))/(MAX('03 (ind)'!AP$6:AP$37)-MIN('03 (ind)'!AP$6:AP$37))))))</f>
        <v>83.968462549277262</v>
      </c>
      <c r="AQ22" s="75">
        <f>IF('03 (ind)'!AQ$1="si",100*(('03 (ind)'!AQ21-MIN('03 (ind)'!AQ$6:AQ$37))/(MAX('03 (ind)'!AQ$6:AQ$37)-MIN('03 (ind)'!AQ$6:AQ$37))),ABS(-100+(100*(('03 (ind)'!AQ21-MIN('03 (ind)'!AQ$6:AQ$37))/(MAX('03 (ind)'!AQ$6:AQ$37)-MIN('03 (ind)'!AQ$6:AQ$37))))))</f>
        <v>2.7314070242322188</v>
      </c>
      <c r="AR22" s="75">
        <f>IF('03 (ind)'!AR$1="si",100*(('03 (ind)'!AR21-MIN('03 (ind)'!AR$6:AR$37))/(MAX('03 (ind)'!AR$6:AR$37)-MIN('03 (ind)'!AR$6:AR$37))),ABS(-100+(100*(('03 (ind)'!AR21-MIN('03 (ind)'!AR$6:AR$37))/(MAX('03 (ind)'!AR$6:AR$37)-MIN('03 (ind)'!AR$6:AR$37))))))</f>
        <v>35.636140968687265</v>
      </c>
      <c r="AS22" s="75">
        <f>IF('03 (ind)'!AS$1="si",100*(('03 (ind)'!AS21-MIN('03 (ind)'!AS$6:AS$37))/(MAX('03 (ind)'!AS$6:AS$37)-MIN('03 (ind)'!AS$6:AS$37))),ABS(-100+(100*(('03 (ind)'!AS21-MIN('03 (ind)'!AS$6:AS$37))/(MAX('03 (ind)'!AS$6:AS$37)-MIN('03 (ind)'!AS$6:AS$37))))))</f>
        <v>19.938421069585061</v>
      </c>
      <c r="AT22" s="75">
        <f>IF('03 (ind)'!AT$1="si",100*(('03 (ind)'!AT21-MIN('03 (ind)'!AT$6:AT$37))/(MAX('03 (ind)'!AT$6:AT$37)-MIN('03 (ind)'!AT$6:AT$37))),ABS(-100+(100*(('03 (ind)'!AT21-MIN('03 (ind)'!AT$6:AT$37))/(MAX('03 (ind)'!AT$6:AT$37)-MIN('03 (ind)'!AT$6:AT$37))))))</f>
        <v>0</v>
      </c>
      <c r="AU22" s="75">
        <f>IF('03 (ind)'!AU$1="si",100*(('03 (ind)'!AU21-MIN('03 (ind)'!AU$6:AU$37))/(MAX('03 (ind)'!AU$6:AU$37)-MIN('03 (ind)'!AU$6:AU$37))),ABS(-100+(100*(('03 (ind)'!AU21-MIN('03 (ind)'!AU$6:AU$37))/(MAX('03 (ind)'!AU$6:AU$37)-MIN('03 (ind)'!AU$6:AU$37))))))</f>
        <v>51.070336391437301</v>
      </c>
      <c r="AV22" s="75">
        <f>IF('03 (ind)'!AV$1="si",100*(('03 (ind)'!AV21-MIN('03 (ind)'!AV$6:AV$37))/(MAX('03 (ind)'!AV$6:AV$37)-MIN('03 (ind)'!AV$6:AV$37))),ABS(-100+(100*(('03 (ind)'!AV21-MIN('03 (ind)'!AV$6:AV$37))/(MAX('03 (ind)'!AV$6:AV$37)-MIN('03 (ind)'!AV$6:AV$37))))))</f>
        <v>79.37608318890814</v>
      </c>
      <c r="AW22" s="75">
        <f>IF('03 (ind)'!AW$1="si",100*(('03 (ind)'!AW21-MIN('03 (ind)'!AW$6:AW$37))/(MAX('03 (ind)'!AW$6:AW$37)-MIN('03 (ind)'!AW$6:AW$37))),ABS(-100+(100*(('03 (ind)'!AW21-MIN('03 (ind)'!AW$6:AW$37))/(MAX('03 (ind)'!AW$6:AW$37)-MIN('03 (ind)'!AW$6:AW$37))))))</f>
        <v>49.559357179885957</v>
      </c>
      <c r="AX22" s="75">
        <f>IF('03 (ind)'!AX$1="si",100*(('03 (ind)'!AX21-MIN('03 (ind)'!AX$6:AX$37))/(MAX('03 (ind)'!AX$6:AX$37)-MIN('03 (ind)'!AX$6:AX$37))),ABS(-100+(100*(('03 (ind)'!AX21-MIN('03 (ind)'!AX$6:AX$37))/(MAX('03 (ind)'!AX$6:AX$37)-MIN('03 (ind)'!AX$6:AX$37))))))</f>
        <v>25.826384882496296</v>
      </c>
      <c r="AY22" s="75">
        <f>IF('03 (ind)'!AY$1="si",100*(('03 (ind)'!AY21-MIN('03 (ind)'!AY$6:AY$37))/(MAX('03 (ind)'!AY$6:AY$37)-MIN('03 (ind)'!AY$6:AY$37))),ABS(-100+(100*(('03 (ind)'!AY21-MIN('03 (ind)'!AY$6:AY$37))/(MAX('03 (ind)'!AY$6:AY$37)-MIN('03 (ind)'!AY$6:AY$37))))))</f>
        <v>25.166508087535721</v>
      </c>
      <c r="AZ22" s="75">
        <f>IF('03 (ind)'!AZ$1="si",100*(('03 (ind)'!AZ21-MIN('03 (ind)'!AZ$6:AZ$37))/(MAX('03 (ind)'!AZ$6:AZ$37)-MIN('03 (ind)'!AZ$6:AZ$37))),ABS(-100+(100*(('03 (ind)'!AZ21-MIN('03 (ind)'!AZ$6:AZ$37))/(MAX('03 (ind)'!AZ$6:AZ$37)-MIN('03 (ind)'!AZ$6:AZ$37))))))</f>
        <v>37.067041472844686</v>
      </c>
      <c r="BA22" s="75">
        <f>IF('03 (ind)'!BA$1="si",100*(('03 (ind)'!BA21-MIN('03 (ind)'!BA$6:BA$37))/(MAX('03 (ind)'!BA$6:BA$37)-MIN('03 (ind)'!BA$6:BA$37))),ABS(-100+(100*(('03 (ind)'!BA21-MIN('03 (ind)'!BA$6:BA$37))/(MAX('03 (ind)'!BA$6:BA$37)-MIN('03 (ind)'!BA$6:BA$37))))))</f>
        <v>51.527173190220033</v>
      </c>
      <c r="BB22" s="75">
        <f>IF('03 (ind)'!BB$1="si",100*(('03 (ind)'!BB21-MIN('03 (ind)'!BB$6:BB$37))/(MAX('03 (ind)'!BB$6:BB$37)-MIN('03 (ind)'!BB$6:BB$37))),ABS(-100+(100*(('03 (ind)'!BB21-MIN('03 (ind)'!BB$6:BB$37))/(MAX('03 (ind)'!BB$6:BB$37)-MIN('03 (ind)'!BB$6:BB$37))))))</f>
        <v>1.8259313167672295</v>
      </c>
      <c r="BC22" s="75">
        <f>IF('03 (ind)'!BC$1="si",100*(('03 (ind)'!BC21-MIN('03 (ind)'!BC$6:BC$37))/(MAX('03 (ind)'!BC$6:BC$37)-MIN('03 (ind)'!BC$6:BC$37))),ABS(-100+(100*(('03 (ind)'!BC21-MIN('03 (ind)'!BC$6:BC$37))/(MAX('03 (ind)'!BC$6:BC$37)-MIN('03 (ind)'!BC$6:BC$37))))))</f>
        <v>10.257000654922392</v>
      </c>
      <c r="BD22" s="75">
        <f>IF('03 (ind)'!BD$1="si",100*(('03 (ind)'!BD21-MIN('03 (ind)'!BD$6:BD$37))/(MAX('03 (ind)'!BD$6:BD$37)-MIN('03 (ind)'!BD$6:BD$37))),ABS(-100+(100*(('03 (ind)'!BD21-MIN('03 (ind)'!BD$6:BD$37))/(MAX('03 (ind)'!BD$6:BD$37)-MIN('03 (ind)'!BD$6:BD$37))))))</f>
        <v>63.28870971917128</v>
      </c>
      <c r="BE22" s="75">
        <f>IF('03 (ind)'!BE$1="si",100*(('03 (ind)'!BE21-MIN('03 (ind)'!BE$6:BE$37))/(MAX('03 (ind)'!BE$6:BE$37)-MIN('03 (ind)'!BE$6:BE$37))),ABS(-100+(100*(('03 (ind)'!BE21-MIN('03 (ind)'!BE$6:BE$37))/(MAX('03 (ind)'!BE$6:BE$37)-MIN('03 (ind)'!BE$6:BE$37))))))</f>
        <v>10.402097902097902</v>
      </c>
      <c r="BF22" s="75">
        <f>IF('03 (ind)'!BF$1="si",100*(('03 (ind)'!BF21-MIN('03 (ind)'!BF$6:BF$37))/(MAX('03 (ind)'!BF$6:BF$37)-MIN('03 (ind)'!BF$6:BF$37))),ABS(-100+(100*(('03 (ind)'!BF21-MIN('03 (ind)'!BF$6:BF$37))/(MAX('03 (ind)'!BF$6:BF$37)-MIN('03 (ind)'!BF$6:BF$37))))))</f>
        <v>13.212713796859935</v>
      </c>
      <c r="BG22" s="75">
        <f>IF('03 (ind)'!BG$1="si",100*(('03 (ind)'!BG21-MIN('03 (ind)'!BG$6:BG$37))/(MAX('03 (ind)'!BG$6:BG$37)-MIN('03 (ind)'!BG$6:BG$37))),ABS(-100+(100*(('03 (ind)'!BG21-MIN('03 (ind)'!BG$6:BG$37))/(MAX('03 (ind)'!BG$6:BG$37)-MIN('03 (ind)'!BG$6:BG$37))))))</f>
        <v>51.995148371193558</v>
      </c>
      <c r="BH22" s="75">
        <f>IF('03 (ind)'!BH$1="si",100*(('03 (ind)'!BH21-MIN('03 (ind)'!BH$6:BH$37))/(MAX('03 (ind)'!BH$6:BH$37)-MIN('03 (ind)'!BH$6:BH$37))),ABS(-100+(100*(('03 (ind)'!BH21-MIN('03 (ind)'!BH$6:BH$37))/(MAX('03 (ind)'!BH$6:BH$37)-MIN('03 (ind)'!BH$6:BH$37))))))</f>
        <v>12.538537142408018</v>
      </c>
      <c r="BI22" s="75">
        <f>IF('03 (ind)'!BI$1="si",100*(('03 (ind)'!BI21-MIN('03 (ind)'!BI$6:BI$37))/(MAX('03 (ind)'!BI$6:BI$37)-MIN('03 (ind)'!BI$6:BI$37))),ABS(-100+(100*(('03 (ind)'!BI21-MIN('03 (ind)'!BI$6:BI$37))/(MAX('03 (ind)'!BI$6:BI$37)-MIN('03 (ind)'!BI$6:BI$37))))))</f>
        <v>99.977720596095736</v>
      </c>
      <c r="BJ22" s="75">
        <f>IF('03 (ind)'!BJ$1="si",100*(('03 (ind)'!BJ21-MIN('03 (ind)'!BJ$6:BJ$37))/(MAX('03 (ind)'!BJ$6:BJ$37)-MIN('03 (ind)'!BJ$6:BJ$37))),ABS(-100+(100*(('03 (ind)'!BJ21-MIN('03 (ind)'!BJ$6:BJ$37))/(MAX('03 (ind)'!BJ$6:BJ$37)-MIN('03 (ind)'!BJ$6:BJ$37))))))</f>
        <v>29.054012672236517</v>
      </c>
      <c r="BK22" s="75">
        <f>IF('03 (ind)'!BK$1="si",100*(('03 (ind)'!BK21-MIN('03 (ind)'!BK$6:BK$37))/(MAX('03 (ind)'!BK$6:BK$37)-MIN('03 (ind)'!BK$6:BK$37))),ABS(-100+(100*(('03 (ind)'!BK21-MIN('03 (ind)'!BK$6:BK$37))/(MAX('03 (ind)'!BK$6:BK$37)-MIN('03 (ind)'!BK$6:BK$37))))))</f>
        <v>5.2476463135415941</v>
      </c>
      <c r="BL22" s="75">
        <f>IF('03 (ind)'!BL$1="si",100*(('03 (ind)'!BL21-MIN('03 (ind)'!BL$6:BL$37))/(MAX('03 (ind)'!BL$6:BL$37)-MIN('03 (ind)'!BL$6:BL$37))),ABS(-100+(100*(('03 (ind)'!BL21-MIN('03 (ind)'!BL$6:BL$37))/(MAX('03 (ind)'!BL$6:BL$37)-MIN('03 (ind)'!BL$6:BL$37))))))</f>
        <v>24.193548387096776</v>
      </c>
      <c r="BM22" s="75">
        <f>IF('03 (ind)'!BM$1="si",100*(('03 (ind)'!BM21-MIN('03 (ind)'!BM$6:BM$37))/(MAX('03 (ind)'!BM$6:BM$37)-MIN('03 (ind)'!BM$6:BM$37))),ABS(-100+(100*(('03 (ind)'!BM21-MIN('03 (ind)'!BM$6:BM$37))/(MAX('03 (ind)'!BM$6:BM$37)-MIN('03 (ind)'!BM$6:BM$37))))))</f>
        <v>37.184658414320104</v>
      </c>
      <c r="BN22" s="75">
        <f>IF('03 (ind)'!BN$1="si",100*(('03 (ind)'!BN21-MIN('03 (ind)'!BN$6:BN$37))/(MAX('03 (ind)'!BN$6:BN$37)-MIN('03 (ind)'!BN$6:BN$37))),ABS(-100+(100*(('03 (ind)'!BN21-MIN('03 (ind)'!BN$6:BN$37))/(MAX('03 (ind)'!BN$6:BN$37)-MIN('03 (ind)'!BN$6:BN$37))))))</f>
        <v>7.7679639841843811</v>
      </c>
      <c r="BO22" s="75">
        <f>IF('03 (ind)'!BO$1="si",100*(('03 (ind)'!BO21-MIN('03 (ind)'!BO$6:BO$37))/(MAX('03 (ind)'!BO$6:BO$37)-MIN('03 (ind)'!BO$6:BO$37))),ABS(-100+(100*(('03 (ind)'!BO21-MIN('03 (ind)'!BO$6:BO$37))/(MAX('03 (ind)'!BO$6:BO$37)-MIN('03 (ind)'!BO$6:BO$37))))))</f>
        <v>46.228670117144176</v>
      </c>
      <c r="BP22" s="75">
        <f>IF('03 (ind)'!BP$1="si",100*(('03 (ind)'!BP21-MIN('03 (ind)'!BP$6:BP$37))/(MAX('03 (ind)'!BP$6:BP$37)-MIN('03 (ind)'!BP$6:BP$37))),ABS(-100+(100*(('03 (ind)'!BP21-MIN('03 (ind)'!BP$6:BP$37))/(MAX('03 (ind)'!BP$6:BP$37)-MIN('03 (ind)'!BP$6:BP$37))))))</f>
        <v>20.964558685586638</v>
      </c>
      <c r="BQ22" s="75">
        <f>IF('03 (ind)'!BQ$1="si",100*(('03 (ind)'!BQ21-MIN('03 (ind)'!BQ$6:BQ$37))/(MAX('03 (ind)'!BQ$6:BQ$37)-MIN('03 (ind)'!BQ$6:BQ$37))),ABS(-100+(100*(('03 (ind)'!BQ21-MIN('03 (ind)'!BQ$6:BQ$37))/(MAX('03 (ind)'!BQ$6:BQ$37)-MIN('03 (ind)'!BQ$6:BQ$37))))))</f>
        <v>15.385923906781152</v>
      </c>
      <c r="BR22" s="75">
        <f>IF('03 (ind)'!BR$1="si",100*(('03 (ind)'!BR21-MIN('03 (ind)'!BR$6:BR$37))/(MAX('03 (ind)'!BR$6:BR$37)-MIN('03 (ind)'!BR$6:BR$37))),ABS(-100+(100*(('03 (ind)'!BR21-MIN('03 (ind)'!BR$6:BR$37))/(MAX('03 (ind)'!BP$6:BP$37)-MIN('03 (ind)'!BR$6:BR$37))))))</f>
        <v>19.182845552013909</v>
      </c>
      <c r="BS22" s="75">
        <f>IF('03 (ind)'!BS$1="si",100*(('03 (ind)'!BS21-MIN('03 (ind)'!BS$6:BS$37))/(MAX('03 (ind)'!BS$6:BS$37)-MIN('03 (ind)'!BS$6:BS$37))),ABS(-100+(100*(('03 (ind)'!BS21-MIN('03 (ind)'!BS$6:BS$37))/(MAX('03 (ind)'!BQ$6:BQ$37)-MIN('03 (ind)'!BS$6:BS$37))))))</f>
        <v>26.978544251522109</v>
      </c>
      <c r="BT22" s="75">
        <f>IF('03 (ind)'!BT$1="si",100*(('03 (ind)'!BT21-MIN('03 (ind)'!BT$6:BT$37))/(MAX('03 (ind)'!BT$6:BT$37)-MIN('03 (ind)'!BT$6:BT$37))),ABS(-100+(100*(('03 (ind)'!BT21-MIN('03 (ind)'!BT$6:BT$37))/(MAX('03 (ind)'!BR$6:BR$37)-MIN('03 (ind)'!BT$6:BT$37))))))</f>
        <v>98.558081250000001</v>
      </c>
      <c r="BU22" s="75">
        <f>IF('03 (ind)'!BU$1="si",100*(('03 (ind)'!BU21-MIN('03 (ind)'!BU$6:BU$37))/(MAX('03 (ind)'!BU$6:BU$37)-MIN('03 (ind)'!BU$6:BU$37))),ABS(-100+(100*(('03 (ind)'!BU21-MIN('03 (ind)'!BU$6:BU$37))/(MAX('03 (ind)'!BU$6:BU$37)-MIN('03 (ind)'!BU$6:BU$37))))))</f>
        <v>55.468443747549976</v>
      </c>
      <c r="BV22" s="75">
        <f>IF('03 (ind)'!BV$1="si",100*(('03 (ind)'!BV21-MIN('03 (ind)'!BV$6:BV$37))/(MAX('03 (ind)'!BV$6:BV$37)-MIN('03 (ind)'!BV$6:BV$37))),ABS(-100+(100*(('03 (ind)'!BV21-MIN('03 (ind)'!BV$6:BV$37))/(MAX('03 (ind)'!BV$6:BV$37)-MIN('03 (ind)'!BV$6:BV$37))))))</f>
        <v>65.348007138607983</v>
      </c>
      <c r="BW22" s="75">
        <f>IF('03 (ind)'!BW$1="si",100*(('03 (ind)'!BW21-MIN('03 (ind)'!BW$6:BW$37))/(MAX('03 (ind)'!BW$6:BW$37)-MIN('03 (ind)'!BW$6:BW$37))),ABS(-100+(100*(('03 (ind)'!BW21-MIN('03 (ind)'!BW$6:BW$37))/(MAX('03 (ind)'!BW$6:BW$37)-MIN('03 (ind)'!BW$6:BW$37))))))</f>
        <v>62.501640635253963</v>
      </c>
      <c r="BX22" s="75">
        <f>IF('03 (ind)'!BX$1="si",100*(('03 (ind)'!BX21-MIN('03 (ind)'!BX$6:BX$37))/(MAX('03 (ind)'!BX$6:BX$37)-MIN('03 (ind)'!BX$6:BX$37))),ABS(-100+(100*(('03 (ind)'!BX21-MIN('03 (ind)'!BX$6:BX$37))/(MAX('03 (ind)'!BX$6:BX$37)-MIN('03 (ind)'!BX$6:BX$37))))))</f>
        <v>18.429143850623745</v>
      </c>
      <c r="BY22" s="75">
        <f>IF('03 (ind)'!BY$1="si",100*(('03 (ind)'!BY21-MIN('03 (ind)'!BY$6:BY$37))/(MAX('03 (ind)'!BY$6:BY$37)-MIN('03 (ind)'!BY$6:BY$37))),ABS(-100+(100*(('03 (ind)'!BY21-MIN('03 (ind)'!BY$6:BY$37))/(MAX('03 (ind)'!BY$6:BY$37)-MIN('03 (ind)'!BY$6:BY$37))))))</f>
        <v>73.027252233634641</v>
      </c>
      <c r="BZ22" s="75">
        <f>IF('03 (ind)'!BZ$1="si",100*(('03 (ind)'!BZ21-MIN('03 (ind)'!BZ$6:BZ$37))/(MAX('03 (ind)'!BZ$6:BZ$37)-MIN('03 (ind)'!BZ$6:BZ$37))),ABS(-100+(100*(('03 (ind)'!BZ21-MIN('03 (ind)'!BZ$6:BZ$37))/(MAX('03 (ind)'!BZ$6:BZ$37)-MIN('03 (ind)'!BZ$6:BZ$37))))))</f>
        <v>92.715583959365389</v>
      </c>
      <c r="CA22" s="75">
        <f>IF('03 (ind)'!CA$1="si",100*(('03 (ind)'!CA21-MIN('03 (ind)'!CA$6:CA$37))/(MAX('03 (ind)'!CA$6:CA$37)-MIN('03 (ind)'!CA$6:CA$37))),ABS(-100+(100*(('03 (ind)'!CA21-MIN('03 (ind)'!CA$6:CA$37))/(MAX('03 (ind)'!CA$6:CA$37)-MIN('03 (ind)'!CA$6:CA$37))))))</f>
        <v>0</v>
      </c>
      <c r="CB22" s="75">
        <f>IF('03 (ind)'!CB$1="si",100*(('03 (ind)'!CB21-MIN('03 (ind)'!CB$6:CB$37))/(MAX('03 (ind)'!CB$6:CB$37)-MIN('03 (ind)'!CB$6:CB$37))),ABS(-100+(100*(('03 (ind)'!CB21-MIN('03 (ind)'!CB$6:CB$37))/(MAX('03 (ind)'!CB$6:CB$37)-MIN('03 (ind)'!CB$6:CB$37))))))</f>
        <v>84.076433121019107</v>
      </c>
      <c r="CC22" s="75">
        <f>IF('03 (ind)'!CC$1="si",100*(('03 (ind)'!CC21-MIN('03 (ind)'!CC$6:CC$37))/(MAX('03 (ind)'!CC$6:CC$37)-MIN('03 (ind)'!CC$6:CC$37))),ABS(-100+(100*(('03 (ind)'!CC21-MIN('03 (ind)'!CC$6:CC$37))/(MAX('03 (ind)'!CC$6:CC$37)-MIN('03 (ind)'!CC$6:CC$37))))))</f>
        <v>22.358381017979113</v>
      </c>
      <c r="CD22" s="75">
        <f>IF('03 (ind)'!CD$1="si",100*(('03 (ind)'!CD21-MIN('03 (ind)'!CD$6:CD$37))/(MAX('03 (ind)'!CD$6:CD$37)-MIN('03 (ind)'!CD$6:CD$37))),ABS(-100+(100*(('03 (ind)'!CD21-MIN('03 (ind)'!CD$6:CD$37))/(MAX('03 (ind)'!CD$6:CD$37)-MIN('03 (ind)'!CD$6:CD$37))))))</f>
        <v>0.62755644553317869</v>
      </c>
      <c r="CE22" s="75">
        <f>IF('03 (ind)'!CE$1="si",100*(('03 (ind)'!CE21-MIN('03 (ind)'!CE$6:CE$37))/(MAX('03 (ind)'!CE$6:CE$37)-MIN('03 (ind)'!CE$6:CE$37))),ABS(-100+(100*(('03 (ind)'!CE21-MIN('03 (ind)'!CE$6:CE$37))/(MAX('03 (ind)'!CE$6:CE$37)-MIN('03 (ind)'!CE$6:CE$37))))))</f>
        <v>9.1853923788230922</v>
      </c>
      <c r="CF22" s="75">
        <f>IF('03 (ind)'!CF$1="si",100*(('03 (ind)'!CF21-MIN('03 (ind)'!CF$6:CF$37))/(MAX('03 (ind)'!CF$6:CF$37)-MIN('03 (ind)'!CF$6:CF$37))),ABS(-100+(100*(('03 (ind)'!CF21-MIN('03 (ind)'!CF$6:CF$37))/(MAX('03 (ind)'!CF$6:CF$37)-MIN('03 (ind)'!CF$6:CF$37))))))</f>
        <v>2.8626398573052172</v>
      </c>
      <c r="CG22" s="75">
        <f>IF('03 (ind)'!CG$1="si",100*(('03 (ind)'!CG21-MIN('03 (ind)'!CG$6:CG$37))/(MAX('03 (ind)'!CG$6:CG$37)-MIN('03 (ind)'!CG$6:CG$37))),ABS(-100+(100*(('03 (ind)'!CG21-MIN('03 (ind)'!CG$6:CG$37))/(MAX('03 (ind)'!CG$6:CG$37)-MIN('03 (ind)'!CG$6:CG$37))))))</f>
        <v>0</v>
      </c>
      <c r="CH22" s="75">
        <f>IF('03 (ind)'!CH$1="si",100*(('03 (ind)'!CH21-MIN('03 (ind)'!CH$6:CH$37))/(MAX('03 (ind)'!CH$6:CH$37)-MIN('03 (ind)'!CH$6:CH$37))),ABS(-100+(100*(('03 (ind)'!CH21-MIN('03 (ind)'!CH$6:CH$37))/(MAX('03 (ind)'!CH$6:CH$37)-MIN('03 (ind)'!CH$6:CH$37))))))</f>
        <v>8.1394672402941008</v>
      </c>
      <c r="CI22" s="75">
        <f>IF('03 (ind)'!CI$1="si",100*(('03 (ind)'!CI21-MIN('03 (ind)'!CI$6:CI$37))/(MAX('03 (ind)'!CI$6:CI$37)-MIN('03 (ind)'!CI$6:CI$37))),ABS(-100+(100*(('03 (ind)'!CI21-MIN('03 (ind)'!CI$6:CI$37))/(MAX('03 (ind)'!CI$6:CI$37)-MIN('03 (ind)'!CI$6:CI$37))))))</f>
        <v>40.092836659420342</v>
      </c>
      <c r="CJ22" s="75">
        <f>IF('03 (ind)'!CJ$1="si",100*(('03 (ind)'!CJ21-MIN('03 (ind)'!CJ$6:CJ$37))/(MAX('03 (ind)'!CJ$6:CJ$37)-MIN('03 (ind)'!CJ$6:CJ$37))),ABS(-100+(100*(('03 (ind)'!CJ21-MIN('03 (ind)'!CJ$6:CJ$37))/(MAX('03 (ind)'!CJ$6:CJ$37)-MIN('03 (ind)'!CJ$6:CJ$37))))))</f>
        <v>2.311764806909117</v>
      </c>
      <c r="CK22" s="75">
        <f>IF('03 (ind)'!CK$1="si",100*(('03 (ind)'!CK21-MIN('03 (ind)'!CK$6:CK$37))/(MAX('03 (ind)'!CK$6:CK$37)-MIN('03 (ind)'!CK$6:CK$37))),ABS(-100+(100*(('03 (ind)'!CK21-MIN('03 (ind)'!CK$6:CK$37))/(MAX('03 (ind)'!CK$6:CK$37)-MIN('03 (ind)'!CK$6:CK$37))))))</f>
        <v>1.2800176495429951</v>
      </c>
      <c r="CL22" s="75">
        <f>IF('03 (ind)'!CL$1="si",100*(('03 (ind)'!CL21-MIN('03 (ind)'!CL$6:CL$37))/(MAX('03 (ind)'!CL$6:CL$37)-MIN('03 (ind)'!CL$6:CL$37))),ABS(-100+(100*(('03 (ind)'!CL21-MIN('03 (ind)'!CL$6:CL$37))/(MAX('03 (ind)'!CL$6:CL$37)-MIN('03 (ind)'!CL$6:CL$37))))))</f>
        <v>1.0617381271729149</v>
      </c>
      <c r="CM22" s="75">
        <f>IF('03 (ind)'!CM$1="si",100*(('03 (ind)'!CM21-MIN('03 (ind)'!CM$6:CM$37))/(MAX('03 (ind)'!CM$6:CM$37)-MIN('03 (ind)'!CM$6:CM$37))),ABS(-100+(100*(('03 (ind)'!CM21-MIN('03 (ind)'!CM$6:CM$37))/(MAX('03 (ind)'!CM$6:CM$37)-MIN('03 (ind)'!CM$6:CM$37))))))</f>
        <v>12.426605617566091</v>
      </c>
    </row>
    <row r="23" spans="1:91">
      <c r="A23" s="18" t="s">
        <v>221</v>
      </c>
      <c r="B23" s="87">
        <f>IF('03 (ind)'!B$1="si",100*(('03 (ind)'!B22-MIN('03 (ind)'!B$6:B$37))/(MAX('03 (ind)'!B$6:B$37)-MIN('03 (ind)'!B$6:B$37))),ABS(-100+(100*(('03 (ind)'!B22-MIN('03 (ind)'!B$6:B$37))/(MAX('03 (ind)'!B$6:B$37)-MIN('03 (ind)'!B$6:B$37))))))</f>
        <v>3.4347429318832825</v>
      </c>
      <c r="C23" s="87">
        <f>IF('03 (ind)'!C$1="si",100*(('03 (ind)'!C22-MIN('03 (ind)'!C$6:C$37))/(MAX('03 (ind)'!C$6:C$37)-MIN('03 (ind)'!C$6:C$37))),ABS(-100+(100*(('03 (ind)'!C22-MIN('03 (ind)'!C$6:C$37))/(MAX('03 (ind)'!C$6:C$37)-MIN('03 (ind)'!C$6:C$37))))))</f>
        <v>52.383841703410049</v>
      </c>
      <c r="D23" s="87">
        <f>IF('03 (ind)'!D$1="si",100*(('03 (ind)'!D22-MIN('03 (ind)'!D$6:D$37))/(MAX('03 (ind)'!D$6:D$37)-MIN('03 (ind)'!D$6:D$37))),ABS(-100+(100*(('03 (ind)'!D22-MIN('03 (ind)'!D$6:D$37))/(MAX('03 (ind)'!D$6:D$37)-MIN('03 (ind)'!D$6:D$37))))))</f>
        <v>47.047554295822344</v>
      </c>
      <c r="E23" s="87">
        <f>IF('03 (ind)'!E$1="si",100*(('03 (ind)'!E22-MIN('03 (ind)'!E$6:E$37))/(MAX('03 (ind)'!E$6:E$37)-MIN('03 (ind)'!E$6:E$37))),ABS(-100+(100*(('03 (ind)'!E22-MIN('03 (ind)'!E$6:E$37))/(MAX('03 (ind)'!E$6:E$37)-MIN('03 (ind)'!E$6:E$37))))))</f>
        <v>35.616438356165816</v>
      </c>
      <c r="F23" s="87">
        <f>IF('03 (ind)'!F$1="si",100*(('03 (ind)'!F22-MIN('03 (ind)'!F$6:F$37))/(MAX('03 (ind)'!F$6:F$37)-MIN('03 (ind)'!F$6:F$37))),ABS(-100+(100*(('03 (ind)'!F22-MIN('03 (ind)'!F$6:F$37))/(MAX('03 (ind)'!F$6:F$37)-MIN('03 (ind)'!F$6:F$37))))))</f>
        <v>72.988505747126425</v>
      </c>
      <c r="G23" s="87">
        <f>IF('03 (ind)'!G$1="si",100*(('03 (ind)'!G22-MIN('03 (ind)'!G$6:G$37))/(MAX('03 (ind)'!G$6:G$37)-MIN('03 (ind)'!G$6:G$37))),ABS(-100+(100*(('03 (ind)'!G22-MIN('03 (ind)'!G$6:G$37))/(MAX('03 (ind)'!G$6:G$37)-MIN('03 (ind)'!G$6:G$37))))))</f>
        <v>62.393162393162406</v>
      </c>
      <c r="H23" s="87">
        <f>IF('03 (ind)'!H$1="si",100*(('03 (ind)'!H22-MIN('03 (ind)'!H$6:H$37))/(MAX('03 (ind)'!H$6:H$37)-MIN('03 (ind)'!H$6:H$37))),ABS(-100+(100*(('03 (ind)'!H22-MIN('03 (ind)'!H$6:H$37))/(MAX('03 (ind)'!H$6:H$37)-MIN('03 (ind)'!H$6:H$37))))))</f>
        <v>67.197452229299358</v>
      </c>
      <c r="I23" s="87">
        <f>IF('03 (ind)'!I$1="si",100*(('03 (ind)'!I22-MIN('03 (ind)'!I$6:I$37))/(MAX('03 (ind)'!I$6:I$37)-MIN('03 (ind)'!I$6:I$37))),ABS(-100+(100*(('03 (ind)'!I22-MIN('03 (ind)'!I$6:I$37))/(MAX('03 (ind)'!I$6:I$37)-MIN('03 (ind)'!I$6:I$37))))))</f>
        <v>95.424836601307177</v>
      </c>
      <c r="J23" s="87">
        <f>IF('03 (ind)'!J$1="si",100*(('03 (ind)'!J22-MIN('03 (ind)'!J$6:J$37))/(MAX('03 (ind)'!J$6:J$37)-MIN('03 (ind)'!J$6:J$37))),ABS(-100+(100*(('03 (ind)'!J22-MIN('03 (ind)'!J$6:J$37))/(MAX('03 (ind)'!J$6:J$37)-MIN('03 (ind)'!J$6:J$37))))))</f>
        <v>93.924050632911403</v>
      </c>
      <c r="K23" s="87">
        <f>IF('03 (ind)'!K$1="si",100*(('03 (ind)'!K22-MIN('03 (ind)'!K$6:K$37))/(MAX('03 (ind)'!K$6:K$37)-MIN('03 (ind)'!K$6:K$37))),ABS(-100+(100*(('03 (ind)'!K22-MIN('03 (ind)'!K$6:K$37))/(MAX('03 (ind)'!K$6:K$37)-MIN('03 (ind)'!K$6:K$37))))))</f>
        <v>2.4748719763826412</v>
      </c>
      <c r="L23" s="87">
        <f>IF('03 (ind)'!L$1="si",100*(('03 (ind)'!L22-MIN('03 (ind)'!L$6:L$37))/(MAX('03 (ind)'!L$6:L$37)-MIN('03 (ind)'!L$6:L$37))),ABS(-100+(100*(('03 (ind)'!L22-MIN('03 (ind)'!L$6:L$37))/(MAX('03 (ind)'!L$6:L$37)-MIN('03 (ind)'!L$6:L$37))))))</f>
        <v>52.736595287754163</v>
      </c>
      <c r="M23" s="87">
        <f>IF('03 (ind)'!M$1="si",100*(('03 (ind)'!M22-MIN('03 (ind)'!M$6:M$37))/(MAX('03 (ind)'!M$6:M$37)-MIN('03 (ind)'!M$6:M$37))),ABS(-100+(100*(('03 (ind)'!M22-MIN('03 (ind)'!M$6:M$37))/(MAX('03 (ind)'!M$6:M$37)-MIN('03 (ind)'!M$6:M$37))))))</f>
        <v>51.481294960708645</v>
      </c>
      <c r="N23" s="87">
        <f>IF('03 (ind)'!N$1="si",100*(('03 (ind)'!N22-MIN('03 (ind)'!N$6:N$37))/(MAX('03 (ind)'!N$6:N$37)-MIN('03 (ind)'!N$6:N$37))),ABS(-100+(100*(('03 (ind)'!N22-MIN('03 (ind)'!N$6:N$37))/(MAX('03 (ind)'!N$6:N$37)-MIN('03 (ind)'!N$6:N$37))))))</f>
        <v>47.021930436118161</v>
      </c>
      <c r="O23" s="87">
        <f>IF('03 (ind)'!O$1="si",100*(('03 (ind)'!O22-MIN('03 (ind)'!O$6:O$37))/(MAX('03 (ind)'!O$6:O$37)-MIN('03 (ind)'!O$6:O$37))),ABS(-100+(100*(('03 (ind)'!O22-MIN('03 (ind)'!O$6:O$37))/(MAX('03 (ind)'!O$6:O$37)-MIN('03 (ind)'!O$6:O$37))))))</f>
        <v>97.872340425531917</v>
      </c>
      <c r="P23" s="87">
        <f>IF('03 (ind)'!P$1="si",100*(('03 (ind)'!P22-MIN('03 (ind)'!P$6:P$37))/(MAX('03 (ind)'!P$6:P$37)-MIN('03 (ind)'!P$6:P$37))),ABS(-100+(100*(('03 (ind)'!P22-MIN('03 (ind)'!P$6:P$37))/(MAX('03 (ind)'!P$6:P$37)-MIN('03 (ind)'!P$6:P$37))))))</f>
        <v>22.704351404454997</v>
      </c>
      <c r="Q23" s="87">
        <f>IF('03 (ind)'!Q$1="si",100*(('03 (ind)'!Q22-MIN('03 (ind)'!Q$6:Q$37))/(MAX('03 (ind)'!Q$6:Q$37)-MIN('03 (ind)'!Q$6:Q$37))),ABS(-100+(100*(('03 (ind)'!Q22-MIN('03 (ind)'!Q$6:Q$37))/(MAX('03 (ind)'!Q$6:Q$37)-MIN('03 (ind)'!Q$6:Q$37))))))</f>
        <v>4.157783398560702</v>
      </c>
      <c r="R23" s="87">
        <f>IF('03 (ind)'!R$1="si",100*(('03 (ind)'!R22-MIN('03 (ind)'!R$6:R$37))/(MAX('03 (ind)'!R$6:R$37)-MIN('03 (ind)'!R$6:R$37))),ABS(-100+(100*(('03 (ind)'!R22-MIN('03 (ind)'!R$6:R$37))/(MAX('03 (ind)'!R$6:R$37)-MIN('03 (ind)'!R$6:R$37))))))</f>
        <v>2.2623535108332482</v>
      </c>
      <c r="S23" s="75">
        <f>ABS(ABS(('03 (ind)'!S22-((MAX('03 (ind)'!S$6:S$37)+MIN('03 (ind)'!S$6:S$37))/2))/(((MAX('03 (ind)'!S$6:S$37)+MIN('03 (ind)'!S$6:S$37))/2)-MAX('03 (ind)'!S$6:S$37))*100)-100)</f>
        <v>79.179343042451123</v>
      </c>
      <c r="T23" s="75">
        <f>IF('03 (ind)'!T$1="si",100*(('03 (ind)'!T22-MIN('03 (ind)'!T$6:T$37))/(MAX('03 (ind)'!T$6:T$37)-MIN('03 (ind)'!T$6:T$37))),ABS(-100+(100*(('03 (ind)'!T22-MIN('03 (ind)'!T$6:T$37))/(MAX('03 (ind)'!T$6:T$37)-MIN('03 (ind)'!T$6:T$37))))))</f>
        <v>11.205553971352741</v>
      </c>
      <c r="U23" s="75">
        <f>IF('03 (ind)'!U$1="si",100*(('03 (ind)'!U22-MIN('03 (ind)'!U$6:U$37))/(MAX('03 (ind)'!U$6:U$37)-MIN('03 (ind)'!U$6:U$37))),ABS(-100+(100*(('03 (ind)'!U22-MIN('03 (ind)'!U$6:U$37))/(MAX('03 (ind)'!U$6:U$37)-MIN('03 (ind)'!U$6:U$37))))))</f>
        <v>80</v>
      </c>
      <c r="V23" s="75">
        <f>IF('03 (ind)'!V$1="si",100*(('03 (ind)'!V22-MIN('03 (ind)'!V$6:V$37))/(MAX('03 (ind)'!V$6:V$37)-MIN('03 (ind)'!V$6:V$37))),ABS(-100+(100*(('03 (ind)'!V22-MIN('03 (ind)'!V$6:V$37))/(MAX('03 (ind)'!V$6:V$37)-MIN('03 (ind)'!V$6:V$37))))))</f>
        <v>100</v>
      </c>
      <c r="W23" s="75">
        <f>IF('03 (ind)'!W$1="si",100*(('03 (ind)'!W22-MIN('03 (ind)'!W$6:W$37))/(MAX('03 (ind)'!W$6:W$37)-MIN('03 (ind)'!W$6:W$37))),ABS(-100+(100*(('03 (ind)'!W22-MIN('03 (ind)'!W$6:W$37))/(MAX('03 (ind)'!W$6:W$37)-MIN('03 (ind)'!W$6:W$37))))))</f>
        <v>22.526636225266362</v>
      </c>
      <c r="X23" s="75">
        <f>IF('03 (ind)'!X$1="si",100*(('03 (ind)'!X22-MIN('03 (ind)'!X$6:X$37))/(MAX('03 (ind)'!X$6:X$37)-MIN('03 (ind)'!X$6:X$37))),ABS(-100+(100*(('03 (ind)'!X22-MIN('03 (ind)'!X$6:X$37))/(MAX('03 (ind)'!X$6:X$37)-MIN('03 (ind)'!X$6:X$37))))))</f>
        <v>72.281466956318809</v>
      </c>
      <c r="Y23" s="75">
        <f>IF('03 (ind)'!Y$1="si",100*(('03 (ind)'!Y22-MIN('03 (ind)'!Y$6:Y$37))/(MAX('03 (ind)'!Y$6:Y$37)-MIN('03 (ind)'!Y$6:Y$37))),ABS(-100+(100*(('03 (ind)'!Y22-MIN('03 (ind)'!Y$6:Y$37))/(MAX('03 (ind)'!Y$6:Y$37)-MIN('03 (ind)'!Y$6:Y$37))))))</f>
        <v>74.722864782047026</v>
      </c>
      <c r="Z23" s="75">
        <f>IF('03 (ind)'!Z$1="si",100*(('03 (ind)'!Z22-MIN('03 (ind)'!Z$6:Z$37))/(MAX('03 (ind)'!Z$6:Z$37)-MIN('03 (ind)'!Z$6:Z$37))),ABS(-100+(100*(('03 (ind)'!Z22-MIN('03 (ind)'!Z$6:Z$37))/(MAX('03 (ind)'!Z$6:Z$37)-MIN('03 (ind)'!Z$6:Z$37))))))</f>
        <v>11.690579409423435</v>
      </c>
      <c r="AA23" s="75">
        <f>IF('03 (ind)'!AA$1="si",100*(('03 (ind)'!AA22-MIN('03 (ind)'!AA$6:AA$37))/(MAX('03 (ind)'!AA$6:AA$37)-MIN('03 (ind)'!AA$6:AA$37))),ABS(-100+(100*(('03 (ind)'!AA22-MIN('03 (ind)'!AA$6:AA$37))/(MAX('03 (ind)'!AA$6:AA$37)-MIN('03 (ind)'!AA$6:AA$37))))))</f>
        <v>40.119397350427569</v>
      </c>
      <c r="AB23" s="75">
        <f>IF('03 (ind)'!AB$1="si",100*(('03 (ind)'!AB22-MIN('03 (ind)'!AB$6:AB$37))/(MAX('03 (ind)'!AB$6:AB$37)-MIN('03 (ind)'!AB$6:AB$37))),ABS(-100+(100*(('03 (ind)'!AB22-MIN('03 (ind)'!AB$6:AB$37))/(MAX('03 (ind)'!AB$6:AB$37)-MIN('03 (ind)'!AB$6:AB$37))))))</f>
        <v>34.853486560606619</v>
      </c>
      <c r="AC23" s="75">
        <f>IF('03 (ind)'!AC$1="si",100*(('03 (ind)'!AC22-MIN('03 (ind)'!AC$6:AC$37))/(MAX('03 (ind)'!AC$6:AC$37)-MIN('03 (ind)'!AC$6:AC$37))),ABS(-100+(100*(('03 (ind)'!AC22-MIN('03 (ind)'!AC$6:AC$37))/(MAX('03 (ind)'!AC$6:AC$37)-MIN('03 (ind)'!AC$6:AC$37))))))</f>
        <v>51.008308342455919</v>
      </c>
      <c r="AD23" s="75">
        <f>IF('03 (ind)'!AD$1="si",100*(('03 (ind)'!AD22-MIN('03 (ind)'!AD$6:AD$37))/(MAX('03 (ind)'!AD$6:AD$37)-MIN('03 (ind)'!AD$6:AD$37))),ABS(-100+(100*(('03 (ind)'!AD22-MIN('03 (ind)'!AD$6:AD$37))/(MAX('03 (ind)'!AD$6:AD$37)-MIN('03 (ind)'!AD$6:AD$37))))))</f>
        <v>71.262881047320903</v>
      </c>
      <c r="AE23" s="75">
        <f>IF('03 (ind)'!AE$1="si",100*(('03 (ind)'!AE22-MIN('03 (ind)'!AE$6:AE$37))/(MAX('03 (ind)'!AE$6:AE$37)-MIN('03 (ind)'!AE$6:AE$37))),ABS(-100+(100*(('03 (ind)'!AE22-MIN('03 (ind)'!AE$6:AE$37))/(MAX('03 (ind)'!AE$6:AE$37)-MIN('03 (ind)'!AE$6:AE$37))))))</f>
        <v>76.702670187771574</v>
      </c>
      <c r="AF23" s="75">
        <f>IF('03 (ind)'!AF$1="si",100*(('03 (ind)'!AF22-MIN('03 (ind)'!AF$6:AF$37))/(MAX('03 (ind)'!AF$6:AF$37)-MIN('03 (ind)'!AF$6:AF$37))),ABS(-100+(100*(('03 (ind)'!AF22-MIN('03 (ind)'!AF$6:AF$37))/(MAX('03 (ind)'!AF$6:AF$37)-MIN('03 (ind)'!AF$6:AF$37))))))</f>
        <v>67.777777777777771</v>
      </c>
      <c r="AG23" s="75">
        <f>IF('03 (ind)'!AG$1="si",100*(('03 (ind)'!AG22-MIN('03 (ind)'!AG$6:AG$37))/(MAX('03 (ind)'!AG$6:AG$37)-MIN('03 (ind)'!AG$6:AG$37))),ABS(-100+(100*(('03 (ind)'!AG22-MIN('03 (ind)'!AG$6:AG$37))/(MAX('03 (ind)'!AG$6:AG$37)-MIN('03 (ind)'!AG$6:AG$37))))))</f>
        <v>97.999999999999915</v>
      </c>
      <c r="AH23" s="75">
        <f>IF('03 (ind)'!AH$1="si",100*(('03 (ind)'!AH22-MIN('03 (ind)'!AH$6:AH$37))/(MAX('03 (ind)'!AH$6:AH$37)-MIN('03 (ind)'!AH$6:AH$37))),ABS(-100+(100*(('03 (ind)'!AH22-MIN('03 (ind)'!AH$6:AH$37))/(MAX('03 (ind)'!AH$6:AH$37)-MIN('03 (ind)'!AH$6:AH$37))))))</f>
        <v>73.966942148760353</v>
      </c>
      <c r="AI23" s="75">
        <f>IF('03 (ind)'!AI$1="si",100*(('03 (ind)'!AI22-MIN('03 (ind)'!AI$6:AI$37))/(MAX('03 (ind)'!AI$6:AI$37)-MIN('03 (ind)'!AI$6:AI$37))),ABS(-100+(100*(('03 (ind)'!AI22-MIN('03 (ind)'!AI$6:AI$37))/(MAX('03 (ind)'!AI$6:AI$37)-MIN('03 (ind)'!AI$6:AI$37))))))</f>
        <v>6.7102758389011239</v>
      </c>
      <c r="AJ23" s="75">
        <f>IF('03 (ind)'!AJ$1="si",100*(('03 (ind)'!AJ22-MIN('03 (ind)'!AJ$6:AJ$37))/(MAX('03 (ind)'!AJ$6:AJ$37)-MIN('03 (ind)'!AJ$6:AJ$37))),ABS(-100+(100*(('03 (ind)'!AJ22-MIN('03 (ind)'!AJ$6:AJ$37))/(MAX('03 (ind)'!AJ$6:AJ$37)-MIN('03 (ind)'!AJ$6:AJ$37))))))</f>
        <v>82.048331415420066</v>
      </c>
      <c r="AK23" s="75">
        <f>IF('03 (ind)'!AK$1="si",100*(('03 (ind)'!AK22-MIN('03 (ind)'!AK$6:AK$37))/(MAX('03 (ind)'!AK$6:AK$37)-MIN('03 (ind)'!AK$6:AK$37))),ABS(-100+(100*(('03 (ind)'!AK22-MIN('03 (ind)'!AK$6:AK$37))/(MAX('03 (ind)'!AK$6:AK$37)-MIN('03 (ind)'!AK$6:AK$37))))))</f>
        <v>6.1832176904995846</v>
      </c>
      <c r="AL23" s="75">
        <f>IF('03 (ind)'!AL$1="si",100*(('03 (ind)'!AL22-MIN('03 (ind)'!AL$6:AL$37))/(MAX('03 (ind)'!AL$6:AL$37)-MIN('03 (ind)'!AL$6:AL$37))),ABS(-100+(100*(('03 (ind)'!AL22-MIN('03 (ind)'!AL$6:AL$37))/(MAX('03 (ind)'!AL$6:AL$37)-MIN('03 (ind)'!AL$6:AL$37))))))</f>
        <v>74.224360934502627</v>
      </c>
      <c r="AM23" s="75">
        <f>IF('03 (ind)'!AM$1="si",100*(('03 (ind)'!AM22-MIN('03 (ind)'!AM$6:AM$37))/(MAX('03 (ind)'!AM$6:AM$37)-MIN('03 (ind)'!AM$6:AM$37))),ABS(-100+(100*(('03 (ind)'!AM22-MIN('03 (ind)'!AM$6:AM$37))/(MAX('03 (ind)'!AM$6:AM$37)-MIN('03 (ind)'!AM$6:AM$37))))))</f>
        <v>80.657545129737628</v>
      </c>
      <c r="AN23" s="75">
        <f>IF('03 (ind)'!AN$1="si",100*(('03 (ind)'!AN22-MIN('03 (ind)'!AN$6:AN$37))/(MAX('03 (ind)'!AN$6:AN$37)-MIN('03 (ind)'!AN$6:AN$37))),ABS(-100+(100*(('03 (ind)'!AN22-MIN('03 (ind)'!AN$6:AN$37))/(MAX('03 (ind)'!AN$6:AN$37)-MIN('03 (ind)'!AN$6:AN$37))))))</f>
        <v>55.934122857806834</v>
      </c>
      <c r="AO23" s="75">
        <f>IF('03 (ind)'!AO$1="si",100*(('03 (ind)'!AO22-MIN('03 (ind)'!AO$6:AO$37))/(MAX('03 (ind)'!AO$6:AO$37)-MIN('03 (ind)'!AO$6:AO$37))),ABS(-100+(100*(('03 (ind)'!AO22-MIN('03 (ind)'!AO$6:AO$37))/(MAX('03 (ind)'!AO$6:AO$37)-MIN('03 (ind)'!AO$6:AO$37))))))</f>
        <v>51.069334525131396</v>
      </c>
      <c r="AP23" s="75">
        <f>IF('03 (ind)'!AP$1="si",100*(('03 (ind)'!AP22-MIN('03 (ind)'!AP$6:AP$37))/(MAX('03 (ind)'!AP$6:AP$37)-MIN('03 (ind)'!AP$6:AP$37))),ABS(-100+(100*(('03 (ind)'!AP22-MIN('03 (ind)'!AP$6:AP$37))/(MAX('03 (ind)'!AP$6:AP$37)-MIN('03 (ind)'!AP$6:AP$37))))))</f>
        <v>84.034165571616285</v>
      </c>
      <c r="AQ23" s="75">
        <f>IF('03 (ind)'!AQ$1="si",100*(('03 (ind)'!AQ22-MIN('03 (ind)'!AQ$6:AQ$37))/(MAX('03 (ind)'!AQ$6:AQ$37)-MIN('03 (ind)'!AQ$6:AQ$37))),ABS(-100+(100*(('03 (ind)'!AQ22-MIN('03 (ind)'!AQ$6:AQ$37))/(MAX('03 (ind)'!AQ$6:AQ$37)-MIN('03 (ind)'!AQ$6:AQ$37))))))</f>
        <v>5.023653524559319</v>
      </c>
      <c r="AR23" s="75">
        <f>IF('03 (ind)'!AR$1="si",100*(('03 (ind)'!AR22-MIN('03 (ind)'!AR$6:AR$37))/(MAX('03 (ind)'!AR$6:AR$37)-MIN('03 (ind)'!AR$6:AR$37))),ABS(-100+(100*(('03 (ind)'!AR22-MIN('03 (ind)'!AR$6:AR$37))/(MAX('03 (ind)'!AR$6:AR$37)-MIN('03 (ind)'!AR$6:AR$37))))))</f>
        <v>42.432762345845376</v>
      </c>
      <c r="AS23" s="75">
        <f>IF('03 (ind)'!AS$1="si",100*(('03 (ind)'!AS22-MIN('03 (ind)'!AS$6:AS$37))/(MAX('03 (ind)'!AS$6:AS$37)-MIN('03 (ind)'!AS$6:AS$37))),ABS(-100+(100*(('03 (ind)'!AS22-MIN('03 (ind)'!AS$6:AS$37))/(MAX('03 (ind)'!AS$6:AS$37)-MIN('03 (ind)'!AS$6:AS$37))))))</f>
        <v>64.153428141962706</v>
      </c>
      <c r="AT23" s="75">
        <f>IF('03 (ind)'!AT$1="si",100*(('03 (ind)'!AT22-MIN('03 (ind)'!AT$6:AT$37))/(MAX('03 (ind)'!AT$6:AT$37)-MIN('03 (ind)'!AT$6:AT$37))),ABS(-100+(100*(('03 (ind)'!AT22-MIN('03 (ind)'!AT$6:AT$37))/(MAX('03 (ind)'!AT$6:AT$37)-MIN('03 (ind)'!AT$6:AT$37))))))</f>
        <v>0</v>
      </c>
      <c r="AU23" s="75">
        <f>IF('03 (ind)'!AU$1="si",100*(('03 (ind)'!AU22-MIN('03 (ind)'!AU$6:AU$37))/(MAX('03 (ind)'!AU$6:AU$37)-MIN('03 (ind)'!AU$6:AU$37))),ABS(-100+(100*(('03 (ind)'!AU22-MIN('03 (ind)'!AU$6:AU$37))/(MAX('03 (ind)'!AU$6:AU$37)-MIN('03 (ind)'!AU$6:AU$37))))))</f>
        <v>79.816513761467903</v>
      </c>
      <c r="AV23" s="75">
        <f>IF('03 (ind)'!AV$1="si",100*(('03 (ind)'!AV22-MIN('03 (ind)'!AV$6:AV$37))/(MAX('03 (ind)'!AV$6:AV$37)-MIN('03 (ind)'!AV$6:AV$37))),ABS(-100+(100*(('03 (ind)'!AV22-MIN('03 (ind)'!AV$6:AV$37))/(MAX('03 (ind)'!AV$6:AV$37)-MIN('03 (ind)'!AV$6:AV$37))))))</f>
        <v>99.480069324090124</v>
      </c>
      <c r="AW23" s="75">
        <f>IF('03 (ind)'!AW$1="si",100*(('03 (ind)'!AW22-MIN('03 (ind)'!AW$6:AW$37))/(MAX('03 (ind)'!AW$6:AW$37)-MIN('03 (ind)'!AW$6:AW$37))),ABS(-100+(100*(('03 (ind)'!AW22-MIN('03 (ind)'!AW$6:AW$37))/(MAX('03 (ind)'!AW$6:AW$37)-MIN('03 (ind)'!AW$6:AW$37))))))</f>
        <v>39.243131156039389</v>
      </c>
      <c r="AX23" s="75">
        <f>IF('03 (ind)'!AX$1="si",100*(('03 (ind)'!AX22-MIN('03 (ind)'!AX$6:AX$37))/(MAX('03 (ind)'!AX$6:AX$37)-MIN('03 (ind)'!AX$6:AX$37))),ABS(-100+(100*(('03 (ind)'!AX22-MIN('03 (ind)'!AX$6:AX$37))/(MAX('03 (ind)'!AX$6:AX$37)-MIN('03 (ind)'!AX$6:AX$37))))))</f>
        <v>41.403659979510884</v>
      </c>
      <c r="AY23" s="75">
        <f>IF('03 (ind)'!AY$1="si",100*(('03 (ind)'!AY22-MIN('03 (ind)'!AY$6:AY$37))/(MAX('03 (ind)'!AY$6:AY$37)-MIN('03 (ind)'!AY$6:AY$37))),ABS(-100+(100*(('03 (ind)'!AY22-MIN('03 (ind)'!AY$6:AY$37))/(MAX('03 (ind)'!AY$6:AY$37)-MIN('03 (ind)'!AY$6:AY$37))))))</f>
        <v>55.51855375832546</v>
      </c>
      <c r="AZ23" s="75">
        <f>IF('03 (ind)'!AZ$1="si",100*(('03 (ind)'!AZ22-MIN('03 (ind)'!AZ$6:AZ$37))/(MAX('03 (ind)'!AZ$6:AZ$37)-MIN('03 (ind)'!AZ$6:AZ$37))),ABS(-100+(100*(('03 (ind)'!AZ22-MIN('03 (ind)'!AZ$6:AZ$37))/(MAX('03 (ind)'!AZ$6:AZ$37)-MIN('03 (ind)'!AZ$6:AZ$37))))))</f>
        <v>44.566441834430215</v>
      </c>
      <c r="BA23" s="75">
        <f>IF('03 (ind)'!BA$1="si",100*(('03 (ind)'!BA22-MIN('03 (ind)'!BA$6:BA$37))/(MAX('03 (ind)'!BA$6:BA$37)-MIN('03 (ind)'!BA$6:BA$37))),ABS(-100+(100*(('03 (ind)'!BA22-MIN('03 (ind)'!BA$6:BA$37))/(MAX('03 (ind)'!BA$6:BA$37)-MIN('03 (ind)'!BA$6:BA$37))))))</f>
        <v>63.650139191826561</v>
      </c>
      <c r="BB23" s="75">
        <f>IF('03 (ind)'!BB$1="si",100*(('03 (ind)'!BB22-MIN('03 (ind)'!BB$6:BB$37))/(MAX('03 (ind)'!BB$6:BB$37)-MIN('03 (ind)'!BB$6:BB$37))),ABS(-100+(100*(('03 (ind)'!BB22-MIN('03 (ind)'!BB$6:BB$37))/(MAX('03 (ind)'!BB$6:BB$37)-MIN('03 (ind)'!BB$6:BB$37))))))</f>
        <v>3.1225810669661991</v>
      </c>
      <c r="BC23" s="75">
        <f>IF('03 (ind)'!BC$1="si",100*(('03 (ind)'!BC22-MIN('03 (ind)'!BC$6:BC$37))/(MAX('03 (ind)'!BC$6:BC$37)-MIN('03 (ind)'!BC$6:BC$37))),ABS(-100+(100*(('03 (ind)'!BC22-MIN('03 (ind)'!BC$6:BC$37))/(MAX('03 (ind)'!BC$6:BC$37)-MIN('03 (ind)'!BC$6:BC$37))))))</f>
        <v>7.7780640264407381</v>
      </c>
      <c r="BD23" s="75">
        <f>IF('03 (ind)'!BD$1="si",100*(('03 (ind)'!BD22-MIN('03 (ind)'!BD$6:BD$37))/(MAX('03 (ind)'!BD$6:BD$37)-MIN('03 (ind)'!BD$6:BD$37))),ABS(-100+(100*(('03 (ind)'!BD22-MIN('03 (ind)'!BD$6:BD$37))/(MAX('03 (ind)'!BD$6:BD$37)-MIN('03 (ind)'!BD$6:BD$37))))))</f>
        <v>49.967177842678389</v>
      </c>
      <c r="BE23" s="75">
        <f>IF('03 (ind)'!BE$1="si",100*(('03 (ind)'!BE22-MIN('03 (ind)'!BE$6:BE$37))/(MAX('03 (ind)'!BE$6:BE$37)-MIN('03 (ind)'!BE$6:BE$37))),ABS(-100+(100*(('03 (ind)'!BE22-MIN('03 (ind)'!BE$6:BE$37))/(MAX('03 (ind)'!BE$6:BE$37)-MIN('03 (ind)'!BE$6:BE$37))))))</f>
        <v>23.426573426573427</v>
      </c>
      <c r="BF23" s="75">
        <f>IF('03 (ind)'!BF$1="si",100*(('03 (ind)'!BF22-MIN('03 (ind)'!BF$6:BF$37))/(MAX('03 (ind)'!BF$6:BF$37)-MIN('03 (ind)'!BF$6:BF$37))),ABS(-100+(100*(('03 (ind)'!BF22-MIN('03 (ind)'!BF$6:BF$37))/(MAX('03 (ind)'!BF$6:BF$37)-MIN('03 (ind)'!BF$6:BF$37))))))</f>
        <v>14.923536434143195</v>
      </c>
      <c r="BG23" s="75">
        <f>IF('03 (ind)'!BG$1="si",100*(('03 (ind)'!BG22-MIN('03 (ind)'!BG$6:BG$37))/(MAX('03 (ind)'!BG$6:BG$37)-MIN('03 (ind)'!BG$6:BG$37))),ABS(-100+(100*(('03 (ind)'!BG22-MIN('03 (ind)'!BG$6:BG$37))/(MAX('03 (ind)'!BG$6:BG$37)-MIN('03 (ind)'!BG$6:BG$37))))))</f>
        <v>34.346988773134676</v>
      </c>
      <c r="BH23" s="75">
        <f>IF('03 (ind)'!BH$1="si",100*(('03 (ind)'!BH22-MIN('03 (ind)'!BH$6:BH$37))/(MAX('03 (ind)'!BH$6:BH$37)-MIN('03 (ind)'!BH$6:BH$37))),ABS(-100+(100*(('03 (ind)'!BH22-MIN('03 (ind)'!BH$6:BH$37))/(MAX('03 (ind)'!BH$6:BH$37)-MIN('03 (ind)'!BH$6:BH$37))))))</f>
        <v>31.135552212892641</v>
      </c>
      <c r="BI23" s="75">
        <f>IF('03 (ind)'!BI$1="si",100*(('03 (ind)'!BI22-MIN('03 (ind)'!BI$6:BI$37))/(MAX('03 (ind)'!BI$6:BI$37)-MIN('03 (ind)'!BI$6:BI$37))),ABS(-100+(100*(('03 (ind)'!BI22-MIN('03 (ind)'!BI$6:BI$37))/(MAX('03 (ind)'!BI$6:BI$37)-MIN('03 (ind)'!BI$6:BI$37))))))</f>
        <v>99.713708330431714</v>
      </c>
      <c r="BJ23" s="75">
        <f>IF('03 (ind)'!BJ$1="si",100*(('03 (ind)'!BJ22-MIN('03 (ind)'!BJ$6:BJ$37))/(MAX('03 (ind)'!BJ$6:BJ$37)-MIN('03 (ind)'!BJ$6:BJ$37))),ABS(-100+(100*(('03 (ind)'!BJ22-MIN('03 (ind)'!BJ$6:BJ$37))/(MAX('03 (ind)'!BJ$6:BJ$37)-MIN('03 (ind)'!BJ$6:BJ$37))))))</f>
        <v>0</v>
      </c>
      <c r="BK23" s="75">
        <f>IF('03 (ind)'!BK$1="si",100*(('03 (ind)'!BK22-MIN('03 (ind)'!BK$6:BK$37))/(MAX('03 (ind)'!BK$6:BK$37)-MIN('03 (ind)'!BK$6:BK$37))),ABS(-100+(100*(('03 (ind)'!BK22-MIN('03 (ind)'!BK$6:BK$37))/(MAX('03 (ind)'!BK$6:BK$37)-MIN('03 (ind)'!BK$6:BK$37))))))</f>
        <v>6.3068244168969168</v>
      </c>
      <c r="BL23" s="75">
        <f>IF('03 (ind)'!BL$1="si",100*(('03 (ind)'!BL22-MIN('03 (ind)'!BL$6:BL$37))/(MAX('03 (ind)'!BL$6:BL$37)-MIN('03 (ind)'!BL$6:BL$37))),ABS(-100+(100*(('03 (ind)'!BL22-MIN('03 (ind)'!BL$6:BL$37))/(MAX('03 (ind)'!BL$6:BL$37)-MIN('03 (ind)'!BL$6:BL$37))))))</f>
        <v>9.67741935483871</v>
      </c>
      <c r="BM23" s="75">
        <f>IF('03 (ind)'!BM$1="si",100*(('03 (ind)'!BM22-MIN('03 (ind)'!BM$6:BM$37))/(MAX('03 (ind)'!BM$6:BM$37)-MIN('03 (ind)'!BM$6:BM$37))),ABS(-100+(100*(('03 (ind)'!BM22-MIN('03 (ind)'!BM$6:BM$37))/(MAX('03 (ind)'!BM$6:BM$37)-MIN('03 (ind)'!BM$6:BM$37))))))</f>
        <v>58.357796188434193</v>
      </c>
      <c r="BN23" s="75">
        <f>IF('03 (ind)'!BN$1="si",100*(('03 (ind)'!BN22-MIN('03 (ind)'!BN$6:BN$37))/(MAX('03 (ind)'!BN$6:BN$37)-MIN('03 (ind)'!BN$6:BN$37))),ABS(-100+(100*(('03 (ind)'!BN22-MIN('03 (ind)'!BN$6:BN$37))/(MAX('03 (ind)'!BN$6:BN$37)-MIN('03 (ind)'!BN$6:BN$37))))))</f>
        <v>12.911203549352878</v>
      </c>
      <c r="BO23" s="75">
        <f>IF('03 (ind)'!BO$1="si",100*(('03 (ind)'!BO22-MIN('03 (ind)'!BO$6:BO$37))/(MAX('03 (ind)'!BO$6:BO$37)-MIN('03 (ind)'!BO$6:BO$37))),ABS(-100+(100*(('03 (ind)'!BO22-MIN('03 (ind)'!BO$6:BO$37))/(MAX('03 (ind)'!BO$6:BO$37)-MIN('03 (ind)'!BO$6:BO$37))))))</f>
        <v>42.271255601709449</v>
      </c>
      <c r="BP23" s="75">
        <f>IF('03 (ind)'!BP$1="si",100*(('03 (ind)'!BP22-MIN('03 (ind)'!BP$6:BP$37))/(MAX('03 (ind)'!BP$6:BP$37)-MIN('03 (ind)'!BP$6:BP$37))),ABS(-100+(100*(('03 (ind)'!BP22-MIN('03 (ind)'!BP$6:BP$37))/(MAX('03 (ind)'!BP$6:BP$37)-MIN('03 (ind)'!BP$6:BP$37))))))</f>
        <v>24.796016536419145</v>
      </c>
      <c r="BQ23" s="75">
        <f>IF('03 (ind)'!BQ$1="si",100*(('03 (ind)'!BQ22-MIN('03 (ind)'!BQ$6:BQ$37))/(MAX('03 (ind)'!BQ$6:BQ$37)-MIN('03 (ind)'!BQ$6:BQ$37))),ABS(-100+(100*(('03 (ind)'!BQ22-MIN('03 (ind)'!BQ$6:BQ$37))/(MAX('03 (ind)'!BQ$6:BQ$37)-MIN('03 (ind)'!BQ$6:BQ$37))))))</f>
        <v>21.222603456540622</v>
      </c>
      <c r="BR23" s="75">
        <f>IF('03 (ind)'!BR$1="si",100*(('03 (ind)'!BR22-MIN('03 (ind)'!BR$6:BR$37))/(MAX('03 (ind)'!BR$6:BR$37)-MIN('03 (ind)'!BR$6:BR$37))),ABS(-100+(100*(('03 (ind)'!BR22-MIN('03 (ind)'!BR$6:BR$37))/(MAX('03 (ind)'!BP$6:BP$37)-MIN('03 (ind)'!BR$6:BR$37))))))</f>
        <v>57.512264922322153</v>
      </c>
      <c r="BS23" s="75">
        <f>IF('03 (ind)'!BS$1="si",100*(('03 (ind)'!BS22-MIN('03 (ind)'!BS$6:BS$37))/(MAX('03 (ind)'!BS$6:BS$37)-MIN('03 (ind)'!BS$6:BS$37))),ABS(-100+(100*(('03 (ind)'!BS22-MIN('03 (ind)'!BS$6:BS$37))/(MAX('03 (ind)'!BQ$6:BQ$37)-MIN('03 (ind)'!BS$6:BS$37))))))</f>
        <v>51.589677809339584</v>
      </c>
      <c r="BT23" s="75">
        <f>IF('03 (ind)'!BT$1="si",100*(('03 (ind)'!BT22-MIN('03 (ind)'!BT$6:BT$37))/(MAX('03 (ind)'!BT$6:BT$37)-MIN('03 (ind)'!BT$6:BT$37))),ABS(-100+(100*(('03 (ind)'!BT22-MIN('03 (ind)'!BT$6:BT$37))/(MAX('03 (ind)'!BR$6:BR$37)-MIN('03 (ind)'!BT$6:BT$37))))))</f>
        <v>91.763478750000004</v>
      </c>
      <c r="BU23" s="75">
        <f>IF('03 (ind)'!BU$1="si",100*(('03 (ind)'!BU22-MIN('03 (ind)'!BU$6:BU$37))/(MAX('03 (ind)'!BU$6:BU$37)-MIN('03 (ind)'!BU$6:BU$37))),ABS(-100+(100*(('03 (ind)'!BU22-MIN('03 (ind)'!BU$6:BU$37))/(MAX('03 (ind)'!BU$6:BU$37)-MIN('03 (ind)'!BU$6:BU$37))))))</f>
        <v>32.457859662877325</v>
      </c>
      <c r="BV23" s="75">
        <f>IF('03 (ind)'!BV$1="si",100*(('03 (ind)'!BV22-MIN('03 (ind)'!BV$6:BV$37))/(MAX('03 (ind)'!BV$6:BV$37)-MIN('03 (ind)'!BV$6:BV$37))),ABS(-100+(100*(('03 (ind)'!BV22-MIN('03 (ind)'!BV$6:BV$37))/(MAX('03 (ind)'!BV$6:BV$37)-MIN('03 (ind)'!BV$6:BV$37))))))</f>
        <v>74.598453301606199</v>
      </c>
      <c r="BW23" s="75">
        <f>IF('03 (ind)'!BW$1="si",100*(('03 (ind)'!BW22-MIN('03 (ind)'!BW$6:BW$37))/(MAX('03 (ind)'!BW$6:BW$37)-MIN('03 (ind)'!BW$6:BW$37))),ABS(-100+(100*(('03 (ind)'!BW22-MIN('03 (ind)'!BW$6:BW$37))/(MAX('03 (ind)'!BW$6:BW$37)-MIN('03 (ind)'!BW$6:BW$37))))))</f>
        <v>74.996718729492059</v>
      </c>
      <c r="BX23" s="75">
        <f>IF('03 (ind)'!BX$1="si",100*(('03 (ind)'!BX22-MIN('03 (ind)'!BX$6:BX$37))/(MAX('03 (ind)'!BX$6:BX$37)-MIN('03 (ind)'!BX$6:BX$37))),ABS(-100+(100*(('03 (ind)'!BX22-MIN('03 (ind)'!BX$6:BX$37))/(MAX('03 (ind)'!BX$6:BX$37)-MIN('03 (ind)'!BX$6:BX$37))))))</f>
        <v>10.880027821012789</v>
      </c>
      <c r="BY23" s="75">
        <f>IF('03 (ind)'!BY$1="si",100*(('03 (ind)'!BY22-MIN('03 (ind)'!BY$6:BY$37))/(MAX('03 (ind)'!BY$6:BY$37)-MIN('03 (ind)'!BY$6:BY$37))),ABS(-100+(100*(('03 (ind)'!BY22-MIN('03 (ind)'!BY$6:BY$37))/(MAX('03 (ind)'!BY$6:BY$37)-MIN('03 (ind)'!BY$6:BY$37))))))</f>
        <v>0</v>
      </c>
      <c r="BZ23" s="75">
        <f>IF('03 (ind)'!BZ$1="si",100*(('03 (ind)'!BZ22-MIN('03 (ind)'!BZ$6:BZ$37))/(MAX('03 (ind)'!BZ$6:BZ$37)-MIN('03 (ind)'!BZ$6:BZ$37))),ABS(-100+(100*(('03 (ind)'!BZ22-MIN('03 (ind)'!BZ$6:BZ$37))/(MAX('03 (ind)'!BZ$6:BZ$37)-MIN('03 (ind)'!BZ$6:BZ$37))))))</f>
        <v>83.990680281163932</v>
      </c>
      <c r="CA23" s="75">
        <f>IF('03 (ind)'!CA$1="si",100*(('03 (ind)'!CA22-MIN('03 (ind)'!CA$6:CA$37))/(MAX('03 (ind)'!CA$6:CA$37)-MIN('03 (ind)'!CA$6:CA$37))),ABS(-100+(100*(('03 (ind)'!CA22-MIN('03 (ind)'!CA$6:CA$37))/(MAX('03 (ind)'!CA$6:CA$37)-MIN('03 (ind)'!CA$6:CA$37))))))</f>
        <v>40.667705512096596</v>
      </c>
      <c r="CB23" s="75">
        <f>IF('03 (ind)'!CB$1="si",100*(('03 (ind)'!CB22-MIN('03 (ind)'!CB$6:CB$37))/(MAX('03 (ind)'!CB$6:CB$37)-MIN('03 (ind)'!CB$6:CB$37))),ABS(-100+(100*(('03 (ind)'!CB22-MIN('03 (ind)'!CB$6:CB$37))/(MAX('03 (ind)'!CB$6:CB$37)-MIN('03 (ind)'!CB$6:CB$37))))))</f>
        <v>61.783439490445851</v>
      </c>
      <c r="CC23" s="75">
        <f>IF('03 (ind)'!CC$1="si",100*(('03 (ind)'!CC22-MIN('03 (ind)'!CC$6:CC$37))/(MAX('03 (ind)'!CC$6:CC$37)-MIN('03 (ind)'!CC$6:CC$37))),ABS(-100+(100*(('03 (ind)'!CC22-MIN('03 (ind)'!CC$6:CC$37))/(MAX('03 (ind)'!CC$6:CC$37)-MIN('03 (ind)'!CC$6:CC$37))))))</f>
        <v>15.296264676988386</v>
      </c>
      <c r="CD23" s="75">
        <f>IF('03 (ind)'!CD$1="si",100*(('03 (ind)'!CD22-MIN('03 (ind)'!CD$6:CD$37))/(MAX('03 (ind)'!CD$6:CD$37)-MIN('03 (ind)'!CD$6:CD$37))),ABS(-100+(100*(('03 (ind)'!CD22-MIN('03 (ind)'!CD$6:CD$37))/(MAX('03 (ind)'!CD$6:CD$37)-MIN('03 (ind)'!CD$6:CD$37))))))</f>
        <v>6.3583287005843941E-5</v>
      </c>
      <c r="CE23" s="75">
        <f>IF('03 (ind)'!CE$1="si",100*(('03 (ind)'!CE22-MIN('03 (ind)'!CE$6:CE$37))/(MAX('03 (ind)'!CE$6:CE$37)-MIN('03 (ind)'!CE$6:CE$37))),ABS(-100+(100*(('03 (ind)'!CE22-MIN('03 (ind)'!CE$6:CE$37))/(MAX('03 (ind)'!CE$6:CE$37)-MIN('03 (ind)'!CE$6:CE$37))))))</f>
        <v>15.090284478286542</v>
      </c>
      <c r="CF23" s="75">
        <f>IF('03 (ind)'!CF$1="si",100*(('03 (ind)'!CF22-MIN('03 (ind)'!CF$6:CF$37))/(MAX('03 (ind)'!CF$6:CF$37)-MIN('03 (ind)'!CF$6:CF$37))),ABS(-100+(100*(('03 (ind)'!CF22-MIN('03 (ind)'!CF$6:CF$37))/(MAX('03 (ind)'!CF$6:CF$37)-MIN('03 (ind)'!CF$6:CF$37))))))</f>
        <v>4.3016803699138544</v>
      </c>
      <c r="CG23" s="75">
        <f>IF('03 (ind)'!CG$1="si",100*(('03 (ind)'!CG22-MIN('03 (ind)'!CG$6:CG$37))/(MAX('03 (ind)'!CG$6:CG$37)-MIN('03 (ind)'!CG$6:CG$37))),ABS(-100+(100*(('03 (ind)'!CG22-MIN('03 (ind)'!CG$6:CG$37))/(MAX('03 (ind)'!CG$6:CG$37)-MIN('03 (ind)'!CG$6:CG$37))))))</f>
        <v>4.4081646464772684</v>
      </c>
      <c r="CH23" s="75">
        <f>IF('03 (ind)'!CH$1="si",100*(('03 (ind)'!CH22-MIN('03 (ind)'!CH$6:CH$37))/(MAX('03 (ind)'!CH$6:CH$37)-MIN('03 (ind)'!CH$6:CH$37))),ABS(-100+(100*(('03 (ind)'!CH22-MIN('03 (ind)'!CH$6:CH$37))/(MAX('03 (ind)'!CH$6:CH$37)-MIN('03 (ind)'!CH$6:CH$37))))))</f>
        <v>15.590687152427254</v>
      </c>
      <c r="CI23" s="75">
        <f>IF('03 (ind)'!CI$1="si",100*(('03 (ind)'!CI22-MIN('03 (ind)'!CI$6:CI$37))/(MAX('03 (ind)'!CI$6:CI$37)-MIN('03 (ind)'!CI$6:CI$37))),ABS(-100+(100*(('03 (ind)'!CI22-MIN('03 (ind)'!CI$6:CI$37))/(MAX('03 (ind)'!CI$6:CI$37)-MIN('03 (ind)'!CI$6:CI$37))))))</f>
        <v>0</v>
      </c>
      <c r="CJ23" s="75">
        <f>IF('03 (ind)'!CJ$1="si",100*(('03 (ind)'!CJ22-MIN('03 (ind)'!CJ$6:CJ$37))/(MAX('03 (ind)'!CJ$6:CJ$37)-MIN('03 (ind)'!CJ$6:CJ$37))),ABS(-100+(100*(('03 (ind)'!CJ22-MIN('03 (ind)'!CJ$6:CJ$37))/(MAX('03 (ind)'!CJ$6:CJ$37)-MIN('03 (ind)'!CJ$6:CJ$37))))))</f>
        <v>8.8480916662935183</v>
      </c>
      <c r="CK23" s="75">
        <f>IF('03 (ind)'!CK$1="si",100*(('03 (ind)'!CK22-MIN('03 (ind)'!CK$6:CK$37))/(MAX('03 (ind)'!CK$6:CK$37)-MIN('03 (ind)'!CK$6:CK$37))),ABS(-100+(100*(('03 (ind)'!CK22-MIN('03 (ind)'!CK$6:CK$37))/(MAX('03 (ind)'!CK$6:CK$37)-MIN('03 (ind)'!CK$6:CK$37))))))</f>
        <v>31.308311078126589</v>
      </c>
      <c r="CL23" s="75">
        <f>IF('03 (ind)'!CL$1="si",100*(('03 (ind)'!CL22-MIN('03 (ind)'!CL$6:CL$37))/(MAX('03 (ind)'!CL$6:CL$37)-MIN('03 (ind)'!CL$6:CL$37))),ABS(-100+(100*(('03 (ind)'!CL22-MIN('03 (ind)'!CL$6:CL$37))/(MAX('03 (ind)'!CL$6:CL$37)-MIN('03 (ind)'!CL$6:CL$37))))))</f>
        <v>7.1630877736510099</v>
      </c>
      <c r="CM23" s="75">
        <f>IF('03 (ind)'!CM$1="si",100*(('03 (ind)'!CM22-MIN('03 (ind)'!CM$6:CM$37))/(MAX('03 (ind)'!CM$6:CM$37)-MIN('03 (ind)'!CM$6:CM$37))),ABS(-100+(100*(('03 (ind)'!CM22-MIN('03 (ind)'!CM$6:CM$37))/(MAX('03 (ind)'!CM$6:CM$37)-MIN('03 (ind)'!CM$6:CM$37))))))</f>
        <v>73.047479628119461</v>
      </c>
    </row>
    <row r="24" spans="1:91">
      <c r="A24" s="18" t="s">
        <v>222</v>
      </c>
      <c r="B24" s="87">
        <f>IF('03 (ind)'!B$1="si",100*(('03 (ind)'!B23-MIN('03 (ind)'!B$6:B$37))/(MAX('03 (ind)'!B$6:B$37)-MIN('03 (ind)'!B$6:B$37))),ABS(-100+(100*(('03 (ind)'!B23-MIN('03 (ind)'!B$6:B$37))/(MAX('03 (ind)'!B$6:B$37)-MIN('03 (ind)'!B$6:B$37))))))</f>
        <v>0</v>
      </c>
      <c r="C24" s="87">
        <f>IF('03 (ind)'!C$1="si",100*(('03 (ind)'!C23-MIN('03 (ind)'!C$6:C$37))/(MAX('03 (ind)'!C$6:C$37)-MIN('03 (ind)'!C$6:C$37))),ABS(-100+(100*(('03 (ind)'!C23-MIN('03 (ind)'!C$6:C$37))/(MAX('03 (ind)'!C$6:C$37)-MIN('03 (ind)'!C$6:C$37))))))</f>
        <v>36.828104677923591</v>
      </c>
      <c r="D24" s="87">
        <f>IF('03 (ind)'!D$1="si",100*(('03 (ind)'!D23-MIN('03 (ind)'!D$6:D$37))/(MAX('03 (ind)'!D$6:D$37)-MIN('03 (ind)'!D$6:D$37))),ABS(-100+(100*(('03 (ind)'!D23-MIN('03 (ind)'!D$6:D$37))/(MAX('03 (ind)'!D$6:D$37)-MIN('03 (ind)'!D$6:D$37))))))</f>
        <v>89.870872463946668</v>
      </c>
      <c r="E24" s="87">
        <f>IF('03 (ind)'!E$1="si",100*(('03 (ind)'!E23-MIN('03 (ind)'!E$6:E$37))/(MAX('03 (ind)'!E$6:E$37)-MIN('03 (ind)'!E$6:E$37))),ABS(-100+(100*(('03 (ind)'!E23-MIN('03 (ind)'!E$6:E$37))/(MAX('03 (ind)'!E$6:E$37)-MIN('03 (ind)'!E$6:E$37))))))</f>
        <v>76.712328767124163</v>
      </c>
      <c r="F24" s="87">
        <f>IF('03 (ind)'!F$1="si",100*(('03 (ind)'!F23-MIN('03 (ind)'!F$6:F$37))/(MAX('03 (ind)'!F$6:F$37)-MIN('03 (ind)'!F$6:F$37))),ABS(-100+(100*(('03 (ind)'!F23-MIN('03 (ind)'!F$6:F$37))/(MAX('03 (ind)'!F$6:F$37)-MIN('03 (ind)'!F$6:F$37))))))</f>
        <v>32.75862068965516</v>
      </c>
      <c r="G24" s="87">
        <f>IF('03 (ind)'!G$1="si",100*(('03 (ind)'!G23-MIN('03 (ind)'!G$6:G$37))/(MAX('03 (ind)'!G$6:G$37)-MIN('03 (ind)'!G$6:G$37))),ABS(-100+(100*(('03 (ind)'!G23-MIN('03 (ind)'!G$6:G$37))/(MAX('03 (ind)'!G$6:G$37)-MIN('03 (ind)'!G$6:G$37))))))</f>
        <v>18.803418803418797</v>
      </c>
      <c r="H24" s="87">
        <f>IF('03 (ind)'!H$1="si",100*(('03 (ind)'!H23-MIN('03 (ind)'!H$6:H$37))/(MAX('03 (ind)'!H$6:H$37)-MIN('03 (ind)'!H$6:H$37))),ABS(-100+(100*(('03 (ind)'!H23-MIN('03 (ind)'!H$6:H$37))/(MAX('03 (ind)'!H$6:H$37)-MIN('03 (ind)'!H$6:H$37))))))</f>
        <v>84.71337579617834</v>
      </c>
      <c r="I24" s="87">
        <f>IF('03 (ind)'!I$1="si",100*(('03 (ind)'!I23-MIN('03 (ind)'!I$6:I$37))/(MAX('03 (ind)'!I$6:I$37)-MIN('03 (ind)'!I$6:I$37))),ABS(-100+(100*(('03 (ind)'!I23-MIN('03 (ind)'!I$6:I$37))/(MAX('03 (ind)'!I$6:I$37)-MIN('03 (ind)'!I$6:I$37))))))</f>
        <v>57.516339869281055</v>
      </c>
      <c r="J24" s="87">
        <f>IF('03 (ind)'!J$1="si",100*(('03 (ind)'!J23-MIN('03 (ind)'!J$6:J$37))/(MAX('03 (ind)'!J$6:J$37)-MIN('03 (ind)'!J$6:J$37))),ABS(-100+(100*(('03 (ind)'!J23-MIN('03 (ind)'!J$6:J$37))/(MAX('03 (ind)'!J$6:J$37)-MIN('03 (ind)'!J$6:J$37))))))</f>
        <v>30.696202531645579</v>
      </c>
      <c r="K24" s="87">
        <f>IF('03 (ind)'!K$1="si",100*(('03 (ind)'!K23-MIN('03 (ind)'!K$6:K$37))/(MAX('03 (ind)'!K$6:K$37)-MIN('03 (ind)'!K$6:K$37))),ABS(-100+(100*(('03 (ind)'!K23-MIN('03 (ind)'!K$6:K$37))/(MAX('03 (ind)'!K$6:K$37)-MIN('03 (ind)'!K$6:K$37))))))</f>
        <v>50.582830559066807</v>
      </c>
      <c r="L24" s="87">
        <f>IF('03 (ind)'!L$1="si",100*(('03 (ind)'!L23-MIN('03 (ind)'!L$6:L$37))/(MAX('03 (ind)'!L$6:L$37)-MIN('03 (ind)'!L$6:L$37))),ABS(-100+(100*(('03 (ind)'!L23-MIN('03 (ind)'!L$6:L$37))/(MAX('03 (ind)'!L$6:L$37)-MIN('03 (ind)'!L$6:L$37))))))</f>
        <v>42.804803766007126</v>
      </c>
      <c r="M24" s="87">
        <f>IF('03 (ind)'!M$1="si",100*(('03 (ind)'!M23-MIN('03 (ind)'!M$6:M$37))/(MAX('03 (ind)'!M$6:M$37)-MIN('03 (ind)'!M$6:M$37))),ABS(-100+(100*(('03 (ind)'!M23-MIN('03 (ind)'!M$6:M$37))/(MAX('03 (ind)'!M$6:M$37)-MIN('03 (ind)'!M$6:M$37))))))</f>
        <v>6.469691097979263</v>
      </c>
      <c r="N24" s="87">
        <f>IF('03 (ind)'!N$1="si",100*(('03 (ind)'!N23-MIN('03 (ind)'!N$6:N$37))/(MAX('03 (ind)'!N$6:N$37)-MIN('03 (ind)'!N$6:N$37))),ABS(-100+(100*(('03 (ind)'!N23-MIN('03 (ind)'!N$6:N$37))/(MAX('03 (ind)'!N$6:N$37)-MIN('03 (ind)'!N$6:N$37))))))</f>
        <v>61.763716724126027</v>
      </c>
      <c r="O24" s="87">
        <f>IF('03 (ind)'!O$1="si",100*(('03 (ind)'!O23-MIN('03 (ind)'!O$6:O$37))/(MAX('03 (ind)'!O$6:O$37)-MIN('03 (ind)'!O$6:O$37))),ABS(-100+(100*(('03 (ind)'!O23-MIN('03 (ind)'!O$6:O$37))/(MAX('03 (ind)'!O$6:O$37)-MIN('03 (ind)'!O$6:O$37))))))</f>
        <v>95.744680851063833</v>
      </c>
      <c r="P24" s="87">
        <f>IF('03 (ind)'!P$1="si",100*(('03 (ind)'!P23-MIN('03 (ind)'!P$6:P$37))/(MAX('03 (ind)'!P$6:P$37)-MIN('03 (ind)'!P$6:P$37))),ABS(-100+(100*(('03 (ind)'!P23-MIN('03 (ind)'!P$6:P$37))/(MAX('03 (ind)'!P$6:P$37)-MIN('03 (ind)'!P$6:P$37))))))</f>
        <v>100</v>
      </c>
      <c r="Q24" s="87">
        <f>IF('03 (ind)'!Q$1="si",100*(('03 (ind)'!Q23-MIN('03 (ind)'!Q$6:Q$37))/(MAX('03 (ind)'!Q$6:Q$37)-MIN('03 (ind)'!Q$6:Q$37))),ABS(-100+(100*(('03 (ind)'!Q23-MIN('03 (ind)'!Q$6:Q$37))/(MAX('03 (ind)'!Q$6:Q$37)-MIN('03 (ind)'!Q$6:Q$37))))))</f>
        <v>1.8103462495289184</v>
      </c>
      <c r="R24" s="87">
        <f>IF('03 (ind)'!R$1="si",100*(('03 (ind)'!R23-MIN('03 (ind)'!R$6:R$37))/(MAX('03 (ind)'!R$6:R$37)-MIN('03 (ind)'!R$6:R$37))),ABS(-100+(100*(('03 (ind)'!R23-MIN('03 (ind)'!R$6:R$37))/(MAX('03 (ind)'!R$6:R$37)-MIN('03 (ind)'!R$6:R$37))))))</f>
        <v>4.4518009639148026</v>
      </c>
      <c r="S24" s="75">
        <f>ABS(ABS(('03 (ind)'!S23-((MAX('03 (ind)'!S$6:S$37)+MIN('03 (ind)'!S$6:S$37))/2))/(((MAX('03 (ind)'!S$6:S$37)+MIN('03 (ind)'!S$6:S$37))/2)-MAX('03 (ind)'!S$6:S$37))*100)-100)</f>
        <v>40.077253235279187</v>
      </c>
      <c r="T24" s="75">
        <f>IF('03 (ind)'!T$1="si",100*(('03 (ind)'!T23-MIN('03 (ind)'!T$6:T$37))/(MAX('03 (ind)'!T$6:T$37)-MIN('03 (ind)'!T$6:T$37))),ABS(-100+(100*(('03 (ind)'!T23-MIN('03 (ind)'!T$6:T$37))/(MAX('03 (ind)'!T$6:T$37)-MIN('03 (ind)'!T$6:T$37))))))</f>
        <v>15.59148040097392</v>
      </c>
      <c r="U24" s="75">
        <f>IF('03 (ind)'!U$1="si",100*(('03 (ind)'!U23-MIN('03 (ind)'!U$6:U$37))/(MAX('03 (ind)'!U$6:U$37)-MIN('03 (ind)'!U$6:U$37))),ABS(-100+(100*(('03 (ind)'!U23-MIN('03 (ind)'!U$6:U$37))/(MAX('03 (ind)'!U$6:U$37)-MIN('03 (ind)'!U$6:U$37))))))</f>
        <v>50</v>
      </c>
      <c r="V24" s="75">
        <f>IF('03 (ind)'!V$1="si",100*(('03 (ind)'!V23-MIN('03 (ind)'!V$6:V$37))/(MAX('03 (ind)'!V$6:V$37)-MIN('03 (ind)'!V$6:V$37))),ABS(-100+(100*(('03 (ind)'!V23-MIN('03 (ind)'!V$6:V$37))/(MAX('03 (ind)'!V$6:V$37)-MIN('03 (ind)'!V$6:V$37))))))</f>
        <v>100</v>
      </c>
      <c r="W24" s="75">
        <f>IF('03 (ind)'!W$1="si",100*(('03 (ind)'!W23-MIN('03 (ind)'!W$6:W$37))/(MAX('03 (ind)'!W$6:W$37)-MIN('03 (ind)'!W$6:W$37))),ABS(-100+(100*(('03 (ind)'!W23-MIN('03 (ind)'!W$6:W$37))/(MAX('03 (ind)'!W$6:W$37)-MIN('03 (ind)'!W$6:W$37))))))</f>
        <v>55.2096305520963</v>
      </c>
      <c r="X24" s="75">
        <f>IF('03 (ind)'!X$1="si",100*(('03 (ind)'!X23-MIN('03 (ind)'!X$6:X$37))/(MAX('03 (ind)'!X$6:X$37)-MIN('03 (ind)'!X$6:X$37))),ABS(-100+(100*(('03 (ind)'!X23-MIN('03 (ind)'!X$6:X$37))/(MAX('03 (ind)'!X$6:X$37)-MIN('03 (ind)'!X$6:X$37))))))</f>
        <v>71.98032646307523</v>
      </c>
      <c r="Y24" s="75">
        <f>IF('03 (ind)'!Y$1="si",100*(('03 (ind)'!Y23-MIN('03 (ind)'!Y$6:Y$37))/(MAX('03 (ind)'!Y$6:Y$37)-MIN('03 (ind)'!Y$6:Y$37))),ABS(-100+(100*(('03 (ind)'!Y23-MIN('03 (ind)'!Y$6:Y$37))/(MAX('03 (ind)'!Y$6:Y$37)-MIN('03 (ind)'!Y$6:Y$37))))))</f>
        <v>59.620873013488733</v>
      </c>
      <c r="Z24" s="75">
        <f>IF('03 (ind)'!Z$1="si",100*(('03 (ind)'!Z23-MIN('03 (ind)'!Z$6:Z$37))/(MAX('03 (ind)'!Z$6:Z$37)-MIN('03 (ind)'!Z$6:Z$37))),ABS(-100+(100*(('03 (ind)'!Z23-MIN('03 (ind)'!Z$6:Z$37))/(MAX('03 (ind)'!Z$6:Z$37)-MIN('03 (ind)'!Z$6:Z$37))))))</f>
        <v>20.739030480088957</v>
      </c>
      <c r="AA24" s="75">
        <f>IF('03 (ind)'!AA$1="si",100*(('03 (ind)'!AA23-MIN('03 (ind)'!AA$6:AA$37))/(MAX('03 (ind)'!AA$6:AA$37)-MIN('03 (ind)'!AA$6:AA$37))),ABS(-100+(100*(('03 (ind)'!AA23-MIN('03 (ind)'!AA$6:AA$37))/(MAX('03 (ind)'!AA$6:AA$37)-MIN('03 (ind)'!AA$6:AA$37))))))</f>
        <v>58.563872035218182</v>
      </c>
      <c r="AB24" s="75">
        <f>IF('03 (ind)'!AB$1="si",100*(('03 (ind)'!AB23-MIN('03 (ind)'!AB$6:AB$37))/(MAX('03 (ind)'!AB$6:AB$37)-MIN('03 (ind)'!AB$6:AB$37))),ABS(-100+(100*(('03 (ind)'!AB23-MIN('03 (ind)'!AB$6:AB$37))/(MAX('03 (ind)'!AB$6:AB$37)-MIN('03 (ind)'!AB$6:AB$37))))))</f>
        <v>62.263667982693391</v>
      </c>
      <c r="AC24" s="75">
        <f>IF('03 (ind)'!AC$1="si",100*(('03 (ind)'!AC23-MIN('03 (ind)'!AC$6:AC$37))/(MAX('03 (ind)'!AC$6:AC$37)-MIN('03 (ind)'!AC$6:AC$37))),ABS(-100+(100*(('03 (ind)'!AC23-MIN('03 (ind)'!AC$6:AC$37))/(MAX('03 (ind)'!AC$6:AC$37)-MIN('03 (ind)'!AC$6:AC$37))))))</f>
        <v>70.737210427363749</v>
      </c>
      <c r="AD24" s="75">
        <f>IF('03 (ind)'!AD$1="si",100*(('03 (ind)'!AD23-MIN('03 (ind)'!AD$6:AD$37))/(MAX('03 (ind)'!AD$6:AD$37)-MIN('03 (ind)'!AD$6:AD$37))),ABS(-100+(100*(('03 (ind)'!AD23-MIN('03 (ind)'!AD$6:AD$37))/(MAX('03 (ind)'!AD$6:AD$37)-MIN('03 (ind)'!AD$6:AD$37))))))</f>
        <v>63.335432965711703</v>
      </c>
      <c r="AE24" s="75">
        <f>IF('03 (ind)'!AE$1="si",100*(('03 (ind)'!AE23-MIN('03 (ind)'!AE$6:AE$37))/(MAX('03 (ind)'!AE$6:AE$37)-MIN('03 (ind)'!AE$6:AE$37))),ABS(-100+(100*(('03 (ind)'!AE23-MIN('03 (ind)'!AE$6:AE$37))/(MAX('03 (ind)'!AE$6:AE$37)-MIN('03 (ind)'!AE$6:AE$37))))))</f>
        <v>57.93179571578009</v>
      </c>
      <c r="AF24" s="75">
        <f>IF('03 (ind)'!AF$1="si",100*(('03 (ind)'!AF23-MIN('03 (ind)'!AF$6:AF$37))/(MAX('03 (ind)'!AF$6:AF$37)-MIN('03 (ind)'!AF$6:AF$37))),ABS(-100+(100*(('03 (ind)'!AF23-MIN('03 (ind)'!AF$6:AF$37))/(MAX('03 (ind)'!AF$6:AF$37)-MIN('03 (ind)'!AF$6:AF$37))))))</f>
        <v>68.888888888888886</v>
      </c>
      <c r="AG24" s="75">
        <f>IF('03 (ind)'!AG$1="si",100*(('03 (ind)'!AG23-MIN('03 (ind)'!AG$6:AG$37))/(MAX('03 (ind)'!AG$6:AG$37)-MIN('03 (ind)'!AG$6:AG$37))),ABS(-100+(100*(('03 (ind)'!AG23-MIN('03 (ind)'!AG$6:AG$37))/(MAX('03 (ind)'!AG$6:AG$37)-MIN('03 (ind)'!AG$6:AG$37))))))</f>
        <v>88.666666666666643</v>
      </c>
      <c r="AH24" s="75">
        <f>IF('03 (ind)'!AH$1="si",100*(('03 (ind)'!AH23-MIN('03 (ind)'!AH$6:AH$37))/(MAX('03 (ind)'!AH$6:AH$37)-MIN('03 (ind)'!AH$6:AH$37))),ABS(-100+(100*(('03 (ind)'!AH23-MIN('03 (ind)'!AH$6:AH$37))/(MAX('03 (ind)'!AH$6:AH$37)-MIN('03 (ind)'!AH$6:AH$37))))))</f>
        <v>35.950413223140501</v>
      </c>
      <c r="AI24" s="75">
        <f>IF('03 (ind)'!AI$1="si",100*(('03 (ind)'!AI23-MIN('03 (ind)'!AI$6:AI$37))/(MAX('03 (ind)'!AI$6:AI$37)-MIN('03 (ind)'!AI$6:AI$37))),ABS(-100+(100*(('03 (ind)'!AI23-MIN('03 (ind)'!AI$6:AI$37))/(MAX('03 (ind)'!AI$6:AI$37)-MIN('03 (ind)'!AI$6:AI$37))))))</f>
        <v>0</v>
      </c>
      <c r="AJ24" s="75">
        <f>IF('03 (ind)'!AJ$1="si",100*(('03 (ind)'!AJ23-MIN('03 (ind)'!AJ$6:AJ$37))/(MAX('03 (ind)'!AJ$6:AJ$37)-MIN('03 (ind)'!AJ$6:AJ$37))),ABS(-100+(100*(('03 (ind)'!AJ23-MIN('03 (ind)'!AJ$6:AJ$37))/(MAX('03 (ind)'!AJ$6:AJ$37)-MIN('03 (ind)'!AJ$6:AJ$37))))))</f>
        <v>73.659378596087464</v>
      </c>
      <c r="AK24" s="75">
        <f>IF('03 (ind)'!AK$1="si",100*(('03 (ind)'!AK23-MIN('03 (ind)'!AK$6:AK$37))/(MAX('03 (ind)'!AK$6:AK$37)-MIN('03 (ind)'!AK$6:AK$37))),ABS(-100+(100*(('03 (ind)'!AK23-MIN('03 (ind)'!AK$6:AK$37))/(MAX('03 (ind)'!AK$6:AK$37)-MIN('03 (ind)'!AK$6:AK$37))))))</f>
        <v>5.0844246918380627</v>
      </c>
      <c r="AL24" s="75">
        <f>IF('03 (ind)'!AL$1="si",100*(('03 (ind)'!AL23-MIN('03 (ind)'!AL$6:AL$37))/(MAX('03 (ind)'!AL$6:AL$37)-MIN('03 (ind)'!AL$6:AL$37))),ABS(-100+(100*(('03 (ind)'!AL23-MIN('03 (ind)'!AL$6:AL$37))/(MAX('03 (ind)'!AL$6:AL$37)-MIN('03 (ind)'!AL$6:AL$37))))))</f>
        <v>59.736623602044347</v>
      </c>
      <c r="AM24" s="75">
        <f>IF('03 (ind)'!AM$1="si",100*(('03 (ind)'!AM23-MIN('03 (ind)'!AM$6:AM$37))/(MAX('03 (ind)'!AM$6:AM$37)-MIN('03 (ind)'!AM$6:AM$37))),ABS(-100+(100*(('03 (ind)'!AM23-MIN('03 (ind)'!AM$6:AM$37))/(MAX('03 (ind)'!AM$6:AM$37)-MIN('03 (ind)'!AM$6:AM$37))))))</f>
        <v>95.099358457884364</v>
      </c>
      <c r="AN24" s="75">
        <f>IF('03 (ind)'!AN$1="si",100*(('03 (ind)'!AN23-MIN('03 (ind)'!AN$6:AN$37))/(MAX('03 (ind)'!AN$6:AN$37)-MIN('03 (ind)'!AN$6:AN$37))),ABS(-100+(100*(('03 (ind)'!AN23-MIN('03 (ind)'!AN$6:AN$37))/(MAX('03 (ind)'!AN$6:AN$37)-MIN('03 (ind)'!AN$6:AN$37))))))</f>
        <v>50.454197359575538</v>
      </c>
      <c r="AO24" s="75">
        <f>IF('03 (ind)'!AO$1="si",100*(('03 (ind)'!AO23-MIN('03 (ind)'!AO$6:AO$37))/(MAX('03 (ind)'!AO$6:AO$37)-MIN('03 (ind)'!AO$6:AO$37))),ABS(-100+(100*(('03 (ind)'!AO23-MIN('03 (ind)'!AO$6:AO$37))/(MAX('03 (ind)'!AO$6:AO$37)-MIN('03 (ind)'!AO$6:AO$37))))))</f>
        <v>0</v>
      </c>
      <c r="AP24" s="75">
        <f>IF('03 (ind)'!AP$1="si",100*(('03 (ind)'!AP23-MIN('03 (ind)'!AP$6:AP$37))/(MAX('03 (ind)'!AP$6:AP$37)-MIN('03 (ind)'!AP$6:AP$37))),ABS(-100+(100*(('03 (ind)'!AP23-MIN('03 (ind)'!AP$6:AP$37))/(MAX('03 (ind)'!AP$6:AP$37)-MIN('03 (ind)'!AP$6:AP$37))))))</f>
        <v>97.174770039421816</v>
      </c>
      <c r="AQ24" s="75">
        <f>IF('03 (ind)'!AQ$1="si",100*(('03 (ind)'!AQ23-MIN('03 (ind)'!AQ$6:AQ$37))/(MAX('03 (ind)'!AQ$6:AQ$37)-MIN('03 (ind)'!AQ$6:AQ$37))),ABS(-100+(100*(('03 (ind)'!AQ23-MIN('03 (ind)'!AQ$6:AQ$37))/(MAX('03 (ind)'!AQ$6:AQ$37)-MIN('03 (ind)'!AQ$6:AQ$37))))))</f>
        <v>2.8622941192740834</v>
      </c>
      <c r="AR24" s="75">
        <f>IF('03 (ind)'!AR$1="si",100*(('03 (ind)'!AR23-MIN('03 (ind)'!AR$6:AR$37))/(MAX('03 (ind)'!AR$6:AR$37)-MIN('03 (ind)'!AR$6:AR$37))),ABS(-100+(100*(('03 (ind)'!AR23-MIN('03 (ind)'!AR$6:AR$37))/(MAX('03 (ind)'!AR$6:AR$37)-MIN('03 (ind)'!AR$6:AR$37))))))</f>
        <v>77.125279520085599</v>
      </c>
      <c r="AS24" s="75">
        <f>IF('03 (ind)'!AS$1="si",100*(('03 (ind)'!AS23-MIN('03 (ind)'!AS$6:AS$37))/(MAX('03 (ind)'!AS$6:AS$37)-MIN('03 (ind)'!AS$6:AS$37))),ABS(-100+(100*(('03 (ind)'!AS23-MIN('03 (ind)'!AS$6:AS$37))/(MAX('03 (ind)'!AS$6:AS$37)-MIN('03 (ind)'!AS$6:AS$37))))))</f>
        <v>68.000716737296585</v>
      </c>
      <c r="AT24" s="75">
        <f>IF('03 (ind)'!AT$1="si",100*(('03 (ind)'!AT23-MIN('03 (ind)'!AT$6:AT$37))/(MAX('03 (ind)'!AT$6:AT$37)-MIN('03 (ind)'!AT$6:AT$37))),ABS(-100+(100*(('03 (ind)'!AT23-MIN('03 (ind)'!AT$6:AT$37))/(MAX('03 (ind)'!AT$6:AT$37)-MIN('03 (ind)'!AT$6:AT$37))))))</f>
        <v>0</v>
      </c>
      <c r="AU24" s="75">
        <f>IF('03 (ind)'!AU$1="si",100*(('03 (ind)'!AU23-MIN('03 (ind)'!AU$6:AU$37))/(MAX('03 (ind)'!AU$6:AU$37)-MIN('03 (ind)'!AU$6:AU$37))),ABS(-100+(100*(('03 (ind)'!AU23-MIN('03 (ind)'!AU$6:AU$37))/(MAX('03 (ind)'!AU$6:AU$37)-MIN('03 (ind)'!AU$6:AU$37))))))</f>
        <v>79.816513761467903</v>
      </c>
      <c r="AV24" s="75">
        <f>IF('03 (ind)'!AV$1="si",100*(('03 (ind)'!AV23-MIN('03 (ind)'!AV$6:AV$37))/(MAX('03 (ind)'!AV$6:AV$37)-MIN('03 (ind)'!AV$6:AV$37))),ABS(-100+(100*(('03 (ind)'!AV23-MIN('03 (ind)'!AV$6:AV$37))/(MAX('03 (ind)'!AV$6:AV$37)-MIN('03 (ind)'!AV$6:AV$37))))))</f>
        <v>92.720970537261692</v>
      </c>
      <c r="AW24" s="75">
        <f>IF('03 (ind)'!AW$1="si",100*(('03 (ind)'!AW23-MIN('03 (ind)'!AW$6:AW$37))/(MAX('03 (ind)'!AW$6:AW$37)-MIN('03 (ind)'!AW$6:AW$37))),ABS(-100+(100*(('03 (ind)'!AW23-MIN('03 (ind)'!AW$6:AW$37))/(MAX('03 (ind)'!AW$6:AW$37)-MIN('03 (ind)'!AW$6:AW$37))))))</f>
        <v>43.442198030067395</v>
      </c>
      <c r="AX24" s="75">
        <f>IF('03 (ind)'!AX$1="si",100*(('03 (ind)'!AX23-MIN('03 (ind)'!AX$6:AX$37))/(MAX('03 (ind)'!AX$6:AX$37)-MIN('03 (ind)'!AX$6:AX$37))),ABS(-100+(100*(('03 (ind)'!AX23-MIN('03 (ind)'!AX$6:AX$37))/(MAX('03 (ind)'!AX$6:AX$37)-MIN('03 (ind)'!AX$6:AX$37))))))</f>
        <v>16.070258060859405</v>
      </c>
      <c r="AY24" s="75">
        <f>IF('03 (ind)'!AY$1="si",100*(('03 (ind)'!AY23-MIN('03 (ind)'!AY$6:AY$37))/(MAX('03 (ind)'!AY$6:AY$37)-MIN('03 (ind)'!AY$6:AY$37))),ABS(-100+(100*(('03 (ind)'!AY23-MIN('03 (ind)'!AY$6:AY$37))/(MAX('03 (ind)'!AY$6:AY$37)-MIN('03 (ind)'!AY$6:AY$37))))))</f>
        <v>47.431018078020962</v>
      </c>
      <c r="AZ24" s="75">
        <f>IF('03 (ind)'!AZ$1="si",100*(('03 (ind)'!AZ23-MIN('03 (ind)'!AZ$6:AZ$37))/(MAX('03 (ind)'!AZ$6:AZ$37)-MIN('03 (ind)'!AZ$6:AZ$37))),ABS(-100+(100*(('03 (ind)'!AZ23-MIN('03 (ind)'!AZ$6:AZ$37))/(MAX('03 (ind)'!AZ$6:AZ$37)-MIN('03 (ind)'!AZ$6:AZ$37))))))</f>
        <v>66.167116679524469</v>
      </c>
      <c r="BA24" s="75">
        <f>IF('03 (ind)'!BA$1="si",100*(('03 (ind)'!BA23-MIN('03 (ind)'!BA$6:BA$37))/(MAX('03 (ind)'!BA$6:BA$37)-MIN('03 (ind)'!BA$6:BA$37))),ABS(-100+(100*(('03 (ind)'!BA23-MIN('03 (ind)'!BA$6:BA$37))/(MAX('03 (ind)'!BA$6:BA$37)-MIN('03 (ind)'!BA$6:BA$37))))))</f>
        <v>13.046484357280377</v>
      </c>
      <c r="BB24" s="75">
        <f>IF('03 (ind)'!BB$1="si",100*(('03 (ind)'!BB23-MIN('03 (ind)'!BB$6:BB$37))/(MAX('03 (ind)'!BB$6:BB$37)-MIN('03 (ind)'!BB$6:BB$37))),ABS(-100+(100*(('03 (ind)'!BB23-MIN('03 (ind)'!BB$6:BB$37))/(MAX('03 (ind)'!BB$6:BB$37)-MIN('03 (ind)'!BB$6:BB$37))))))</f>
        <v>13.503674849143627</v>
      </c>
      <c r="BC24" s="75">
        <f>IF('03 (ind)'!BC$1="si",100*(('03 (ind)'!BC23-MIN('03 (ind)'!BC$6:BC$37))/(MAX('03 (ind)'!BC$6:BC$37)-MIN('03 (ind)'!BC$6:BC$37))),ABS(-100+(100*(('03 (ind)'!BC23-MIN('03 (ind)'!BC$6:BC$37))/(MAX('03 (ind)'!BC$6:BC$37)-MIN('03 (ind)'!BC$6:BC$37))))))</f>
        <v>17.380597372552586</v>
      </c>
      <c r="BD24" s="75">
        <f>IF('03 (ind)'!BD$1="si",100*(('03 (ind)'!BD23-MIN('03 (ind)'!BD$6:BD$37))/(MAX('03 (ind)'!BD$6:BD$37)-MIN('03 (ind)'!BD$6:BD$37))),ABS(-100+(100*(('03 (ind)'!BD23-MIN('03 (ind)'!BD$6:BD$37))/(MAX('03 (ind)'!BD$6:BD$37)-MIN('03 (ind)'!BD$6:BD$37))))))</f>
        <v>45.014401473118646</v>
      </c>
      <c r="BE24" s="75">
        <f>IF('03 (ind)'!BE$1="si",100*(('03 (ind)'!BE23-MIN('03 (ind)'!BE$6:BE$37))/(MAX('03 (ind)'!BE$6:BE$37)-MIN('03 (ind)'!BE$6:BE$37))),ABS(-100+(100*(('03 (ind)'!BE23-MIN('03 (ind)'!BE$6:BE$37))/(MAX('03 (ind)'!BE$6:BE$37)-MIN('03 (ind)'!BE$6:BE$37))))))</f>
        <v>9.7027972027971998</v>
      </c>
      <c r="BF24" s="75">
        <f>IF('03 (ind)'!BF$1="si",100*(('03 (ind)'!BF23-MIN('03 (ind)'!BF$6:BF$37))/(MAX('03 (ind)'!BF$6:BF$37)-MIN('03 (ind)'!BF$6:BF$37))),ABS(-100+(100*(('03 (ind)'!BF23-MIN('03 (ind)'!BF$6:BF$37))/(MAX('03 (ind)'!BF$6:BF$37)-MIN('03 (ind)'!BF$6:BF$37))))))</f>
        <v>35.022444781383513</v>
      </c>
      <c r="BG24" s="75">
        <f>IF('03 (ind)'!BG$1="si",100*(('03 (ind)'!BG23-MIN('03 (ind)'!BG$6:BG$37))/(MAX('03 (ind)'!BG$6:BG$37)-MIN('03 (ind)'!BG$6:BG$37))),ABS(-100+(100*(('03 (ind)'!BG23-MIN('03 (ind)'!BG$6:BG$37))/(MAX('03 (ind)'!BG$6:BG$37)-MIN('03 (ind)'!BG$6:BG$37))))))</f>
        <v>38.053262263290868</v>
      </c>
      <c r="BH24" s="75">
        <f>IF('03 (ind)'!BH$1="si",100*(('03 (ind)'!BH23-MIN('03 (ind)'!BH$6:BH$37))/(MAX('03 (ind)'!BH$6:BH$37)-MIN('03 (ind)'!BH$6:BH$37))),ABS(-100+(100*(('03 (ind)'!BH23-MIN('03 (ind)'!BH$6:BH$37))/(MAX('03 (ind)'!BH$6:BH$37)-MIN('03 (ind)'!BH$6:BH$37))))))</f>
        <v>17.002378206417458</v>
      </c>
      <c r="BI24" s="75">
        <f>IF('03 (ind)'!BI$1="si",100*(('03 (ind)'!BI23-MIN('03 (ind)'!BI$6:BI$37))/(MAX('03 (ind)'!BI$6:BI$37)-MIN('03 (ind)'!BI$6:BI$37))),ABS(-100+(100*(('03 (ind)'!BI23-MIN('03 (ind)'!BI$6:BI$37))/(MAX('03 (ind)'!BI$6:BI$37)-MIN('03 (ind)'!BI$6:BI$37))))))</f>
        <v>99.709643073110684</v>
      </c>
      <c r="BJ24" s="75">
        <f>IF('03 (ind)'!BJ$1="si",100*(('03 (ind)'!BJ23-MIN('03 (ind)'!BJ$6:BJ$37))/(MAX('03 (ind)'!BJ$6:BJ$37)-MIN('03 (ind)'!BJ$6:BJ$37))),ABS(-100+(100*(('03 (ind)'!BJ23-MIN('03 (ind)'!BJ$6:BJ$37))/(MAX('03 (ind)'!BJ$6:BJ$37)-MIN('03 (ind)'!BJ$6:BJ$37))))))</f>
        <v>1.5604266568705901E-4</v>
      </c>
      <c r="BK24" s="75">
        <f>IF('03 (ind)'!BK$1="si",100*(('03 (ind)'!BK23-MIN('03 (ind)'!BK$6:BK$37))/(MAX('03 (ind)'!BK$6:BK$37)-MIN('03 (ind)'!BK$6:BK$37))),ABS(-100+(100*(('03 (ind)'!BK23-MIN('03 (ind)'!BK$6:BK$37))/(MAX('03 (ind)'!BK$6:BK$37)-MIN('03 (ind)'!BK$6:BK$37))))))</f>
        <v>10.712834856009554</v>
      </c>
      <c r="BL24" s="75">
        <f>IF('03 (ind)'!BL$1="si",100*(('03 (ind)'!BL23-MIN('03 (ind)'!BL$6:BL$37))/(MAX('03 (ind)'!BL$6:BL$37)-MIN('03 (ind)'!BL$6:BL$37))),ABS(-100+(100*(('03 (ind)'!BL23-MIN('03 (ind)'!BL$6:BL$37))/(MAX('03 (ind)'!BL$6:BL$37)-MIN('03 (ind)'!BL$6:BL$37))))))</f>
        <v>2.4193548387096775</v>
      </c>
      <c r="BM24" s="75">
        <f>IF('03 (ind)'!BM$1="si",100*(('03 (ind)'!BM23-MIN('03 (ind)'!BM$6:BM$37))/(MAX('03 (ind)'!BM$6:BM$37)-MIN('03 (ind)'!BM$6:BM$37))),ABS(-100+(100*(('03 (ind)'!BM23-MIN('03 (ind)'!BM$6:BM$37))/(MAX('03 (ind)'!BM$6:BM$37)-MIN('03 (ind)'!BM$6:BM$37))))))</f>
        <v>31.429798351695908</v>
      </c>
      <c r="BN24" s="75">
        <f>IF('03 (ind)'!BN$1="si",100*(('03 (ind)'!BN23-MIN('03 (ind)'!BN$6:BN$37))/(MAX('03 (ind)'!BN$6:BN$37)-MIN('03 (ind)'!BN$6:BN$37))),ABS(-100+(100*(('03 (ind)'!BN23-MIN('03 (ind)'!BN$6:BN$37))/(MAX('03 (ind)'!BN$6:BN$37)-MIN('03 (ind)'!BN$6:BN$37))))))</f>
        <v>32.915686812788167</v>
      </c>
      <c r="BO24" s="75">
        <f>IF('03 (ind)'!BO$1="si",100*(('03 (ind)'!BO23-MIN('03 (ind)'!BO$6:BO$37))/(MAX('03 (ind)'!BO$6:BO$37)-MIN('03 (ind)'!BO$6:BO$37))),ABS(-100+(100*(('03 (ind)'!BO23-MIN('03 (ind)'!BO$6:BO$37))/(MAX('03 (ind)'!BO$6:BO$37)-MIN('03 (ind)'!BO$6:BO$37))))))</f>
        <v>73.078943653882561</v>
      </c>
      <c r="BP24" s="75">
        <f>IF('03 (ind)'!BP$1="si",100*(('03 (ind)'!BP23-MIN('03 (ind)'!BP$6:BP$37))/(MAX('03 (ind)'!BP$6:BP$37)-MIN('03 (ind)'!BP$6:BP$37))),ABS(-100+(100*(('03 (ind)'!BP23-MIN('03 (ind)'!BP$6:BP$37))/(MAX('03 (ind)'!BP$6:BP$37)-MIN('03 (ind)'!BP$6:BP$37))))))</f>
        <v>16.599860088427352</v>
      </c>
      <c r="BQ24" s="75">
        <f>IF('03 (ind)'!BQ$1="si",100*(('03 (ind)'!BQ23-MIN('03 (ind)'!BQ$6:BQ$37))/(MAX('03 (ind)'!BQ$6:BQ$37)-MIN('03 (ind)'!BQ$6:BQ$37))),ABS(-100+(100*(('03 (ind)'!BQ23-MIN('03 (ind)'!BQ$6:BQ$37))/(MAX('03 (ind)'!BQ$6:BQ$37)-MIN('03 (ind)'!BQ$6:BQ$37))))))</f>
        <v>24.803654513271372</v>
      </c>
      <c r="BR24" s="75">
        <f>IF('03 (ind)'!BR$1="si",100*(('03 (ind)'!BR23-MIN('03 (ind)'!BR$6:BR$37))/(MAX('03 (ind)'!BR$6:BR$37)-MIN('03 (ind)'!BR$6:BR$37))),ABS(-100+(100*(('03 (ind)'!BR23-MIN('03 (ind)'!BR$6:BR$37))/(MAX('03 (ind)'!BP$6:BP$37)-MIN('03 (ind)'!BR$6:BR$37))))))</f>
        <v>10.097982915799296</v>
      </c>
      <c r="BS24" s="75">
        <f>IF('03 (ind)'!BS$1="si",100*(('03 (ind)'!BS23-MIN('03 (ind)'!BS$6:BS$37))/(MAX('03 (ind)'!BS$6:BS$37)-MIN('03 (ind)'!BS$6:BS$37))),ABS(-100+(100*(('03 (ind)'!BS23-MIN('03 (ind)'!BS$6:BS$37))/(MAX('03 (ind)'!BQ$6:BQ$37)-MIN('03 (ind)'!BS$6:BS$37))))))</f>
        <v>51.587152536317227</v>
      </c>
      <c r="BT24" s="75">
        <f>IF('03 (ind)'!BT$1="si",100*(('03 (ind)'!BT23-MIN('03 (ind)'!BT$6:BT$37))/(MAX('03 (ind)'!BT$6:BT$37)-MIN('03 (ind)'!BT$6:BT$37))),ABS(-100+(100*(('03 (ind)'!BT23-MIN('03 (ind)'!BT$6:BT$37))/(MAX('03 (ind)'!BR$6:BR$37)-MIN('03 (ind)'!BT$6:BT$37))))))</f>
        <v>86.178681249999997</v>
      </c>
      <c r="BU24" s="75">
        <f>IF('03 (ind)'!BU$1="si",100*(('03 (ind)'!BU23-MIN('03 (ind)'!BU$6:BU$37))/(MAX('03 (ind)'!BU$6:BU$37)-MIN('03 (ind)'!BU$6:BU$37))),ABS(-100+(100*(('03 (ind)'!BU23-MIN('03 (ind)'!BU$6:BU$37))/(MAX('03 (ind)'!BU$6:BU$37)-MIN('03 (ind)'!BU$6:BU$37))))))</f>
        <v>23.010584084672686</v>
      </c>
      <c r="BV24" s="75">
        <f>IF('03 (ind)'!BV$1="si",100*(('03 (ind)'!BV23-MIN('03 (ind)'!BV$6:BV$37))/(MAX('03 (ind)'!BV$6:BV$37)-MIN('03 (ind)'!BV$6:BV$37))),ABS(-100+(100*(('03 (ind)'!BV23-MIN('03 (ind)'!BV$6:BV$37))/(MAX('03 (ind)'!BV$6:BV$37)-MIN('03 (ind)'!BV$6:BV$37))))))</f>
        <v>9.4437834622248662</v>
      </c>
      <c r="BW24" s="75">
        <f>IF('03 (ind)'!BW$1="si",100*(('03 (ind)'!BW23-MIN('03 (ind)'!BW$6:BW$37))/(MAX('03 (ind)'!BW$6:BW$37)-MIN('03 (ind)'!BW$6:BW$37))),ABS(-100+(100*(('03 (ind)'!BW23-MIN('03 (ind)'!BW$6:BW$37))/(MAX('03 (ind)'!BW$6:BW$37)-MIN('03 (ind)'!BW$6:BW$37))))))</f>
        <v>93.752460952880966</v>
      </c>
      <c r="BX24" s="75">
        <f>IF('03 (ind)'!BX$1="si",100*(('03 (ind)'!BX23-MIN('03 (ind)'!BX$6:BX$37))/(MAX('03 (ind)'!BX$6:BX$37)-MIN('03 (ind)'!BX$6:BX$37))),ABS(-100+(100*(('03 (ind)'!BX23-MIN('03 (ind)'!BX$6:BX$37))/(MAX('03 (ind)'!BX$6:BX$37)-MIN('03 (ind)'!BX$6:BX$37))))))</f>
        <v>20.823285087670413</v>
      </c>
      <c r="BY24" s="75">
        <f>IF('03 (ind)'!BY$1="si",100*(('03 (ind)'!BY23-MIN('03 (ind)'!BY$6:BY$37))/(MAX('03 (ind)'!BY$6:BY$37)-MIN('03 (ind)'!BY$6:BY$37))),ABS(-100+(100*(('03 (ind)'!BY23-MIN('03 (ind)'!BY$6:BY$37))/(MAX('03 (ind)'!BY$6:BY$37)-MIN('03 (ind)'!BY$6:BY$37))))))</f>
        <v>0</v>
      </c>
      <c r="BZ24" s="75">
        <f>IF('03 (ind)'!BZ$1="si",100*(('03 (ind)'!BZ23-MIN('03 (ind)'!BZ$6:BZ$37))/(MAX('03 (ind)'!BZ$6:BZ$37)-MIN('03 (ind)'!BZ$6:BZ$37))),ABS(-100+(100*(('03 (ind)'!BZ23-MIN('03 (ind)'!BZ$6:BZ$37))/(MAX('03 (ind)'!BZ$6:BZ$37)-MIN('03 (ind)'!BZ$6:BZ$37))))))</f>
        <v>70.061007817883009</v>
      </c>
      <c r="CA24" s="75">
        <f>IF('03 (ind)'!CA$1="si",100*(('03 (ind)'!CA23-MIN('03 (ind)'!CA$6:CA$37))/(MAX('03 (ind)'!CA$6:CA$37)-MIN('03 (ind)'!CA$6:CA$37))),ABS(-100+(100*(('03 (ind)'!CA23-MIN('03 (ind)'!CA$6:CA$37))/(MAX('03 (ind)'!CA$6:CA$37)-MIN('03 (ind)'!CA$6:CA$37))))))</f>
        <v>30.772203211504305</v>
      </c>
      <c r="CB24" s="75">
        <f>IF('03 (ind)'!CB$1="si",100*(('03 (ind)'!CB23-MIN('03 (ind)'!CB$6:CB$37))/(MAX('03 (ind)'!CB$6:CB$37)-MIN('03 (ind)'!CB$6:CB$37))),ABS(-100+(100*(('03 (ind)'!CB23-MIN('03 (ind)'!CB$6:CB$37))/(MAX('03 (ind)'!CB$6:CB$37)-MIN('03 (ind)'!CB$6:CB$37))))))</f>
        <v>77.70700636942675</v>
      </c>
      <c r="CC24" s="75">
        <f>IF('03 (ind)'!CC$1="si",100*(('03 (ind)'!CC23-MIN('03 (ind)'!CC$6:CC$37))/(MAX('03 (ind)'!CC$6:CC$37)-MIN('03 (ind)'!CC$6:CC$37))),ABS(-100+(100*(('03 (ind)'!CC23-MIN('03 (ind)'!CC$6:CC$37))/(MAX('03 (ind)'!CC$6:CC$37)-MIN('03 (ind)'!CC$6:CC$37))))))</f>
        <v>40.183796007437167</v>
      </c>
      <c r="CD24" s="75">
        <f>IF('03 (ind)'!CD$1="si",100*(('03 (ind)'!CD23-MIN('03 (ind)'!CD$6:CD$37))/(MAX('03 (ind)'!CD$6:CD$37)-MIN('03 (ind)'!CD$6:CD$37))),ABS(-100+(100*(('03 (ind)'!CD23-MIN('03 (ind)'!CD$6:CD$37))/(MAX('03 (ind)'!CD$6:CD$37)-MIN('03 (ind)'!CD$6:CD$37))))))</f>
        <v>0</v>
      </c>
      <c r="CE24" s="75">
        <f>IF('03 (ind)'!CE$1="si",100*(('03 (ind)'!CE23-MIN('03 (ind)'!CE$6:CE$37))/(MAX('03 (ind)'!CE$6:CE$37)-MIN('03 (ind)'!CE$6:CE$37))),ABS(-100+(100*(('03 (ind)'!CE23-MIN('03 (ind)'!CE$6:CE$37))/(MAX('03 (ind)'!CE$6:CE$37)-MIN('03 (ind)'!CE$6:CE$37))))))</f>
        <v>30.637891911423619</v>
      </c>
      <c r="CF24" s="75">
        <f>IF('03 (ind)'!CF$1="si",100*(('03 (ind)'!CF23-MIN('03 (ind)'!CF$6:CF$37))/(MAX('03 (ind)'!CF$6:CF$37)-MIN('03 (ind)'!CF$6:CF$37))),ABS(-100+(100*(('03 (ind)'!CF23-MIN('03 (ind)'!CF$6:CF$37))/(MAX('03 (ind)'!CF$6:CF$37)-MIN('03 (ind)'!CF$6:CF$37))))))</f>
        <v>0.52498718421616941</v>
      </c>
      <c r="CG24" s="75">
        <f>IF('03 (ind)'!CG$1="si",100*(('03 (ind)'!CG23-MIN('03 (ind)'!CG$6:CG$37))/(MAX('03 (ind)'!CG$6:CG$37)-MIN('03 (ind)'!CG$6:CG$37))),ABS(-100+(100*(('03 (ind)'!CG23-MIN('03 (ind)'!CG$6:CG$37))/(MAX('03 (ind)'!CG$6:CG$37)-MIN('03 (ind)'!CG$6:CG$37))))))</f>
        <v>26.169339234071252</v>
      </c>
      <c r="CH24" s="75">
        <f>IF('03 (ind)'!CH$1="si",100*(('03 (ind)'!CH23-MIN('03 (ind)'!CH$6:CH$37))/(MAX('03 (ind)'!CH$6:CH$37)-MIN('03 (ind)'!CH$6:CH$37))),ABS(-100+(100*(('03 (ind)'!CH23-MIN('03 (ind)'!CH$6:CH$37))/(MAX('03 (ind)'!CH$6:CH$37)-MIN('03 (ind)'!CH$6:CH$37))))))</f>
        <v>13.040506964349541</v>
      </c>
      <c r="CI24" s="75">
        <f>IF('03 (ind)'!CI$1="si",100*(('03 (ind)'!CI23-MIN('03 (ind)'!CI$6:CI$37))/(MAX('03 (ind)'!CI$6:CI$37)-MIN('03 (ind)'!CI$6:CI$37))),ABS(-100+(100*(('03 (ind)'!CI23-MIN('03 (ind)'!CI$6:CI$37))/(MAX('03 (ind)'!CI$6:CI$37)-MIN('03 (ind)'!CI$6:CI$37))))))</f>
        <v>57.049470764659659</v>
      </c>
      <c r="CJ24" s="75">
        <f>IF('03 (ind)'!CJ$1="si",100*(('03 (ind)'!CJ23-MIN('03 (ind)'!CJ$6:CJ$37))/(MAX('03 (ind)'!CJ$6:CJ$37)-MIN('03 (ind)'!CJ$6:CJ$37))),ABS(-100+(100*(('03 (ind)'!CJ23-MIN('03 (ind)'!CJ$6:CJ$37))/(MAX('03 (ind)'!CJ$6:CJ$37)-MIN('03 (ind)'!CJ$6:CJ$37))))))</f>
        <v>86.68617634931087</v>
      </c>
      <c r="CK24" s="75">
        <f>IF('03 (ind)'!CK$1="si",100*(('03 (ind)'!CK23-MIN('03 (ind)'!CK$6:CK$37))/(MAX('03 (ind)'!CK$6:CK$37)-MIN('03 (ind)'!CK$6:CK$37))),ABS(-100+(100*(('03 (ind)'!CK23-MIN('03 (ind)'!CK$6:CK$37))/(MAX('03 (ind)'!CK$6:CK$37)-MIN('03 (ind)'!CK$6:CK$37))))))</f>
        <v>5.5741023423143856</v>
      </c>
      <c r="CL24" s="75">
        <f>IF('03 (ind)'!CL$1="si",100*(('03 (ind)'!CL23-MIN('03 (ind)'!CL$6:CL$37))/(MAX('03 (ind)'!CL$6:CL$37)-MIN('03 (ind)'!CL$6:CL$37))),ABS(-100+(100*(('03 (ind)'!CL23-MIN('03 (ind)'!CL$6:CL$37))/(MAX('03 (ind)'!CL$6:CL$37)-MIN('03 (ind)'!CL$6:CL$37))))))</f>
        <v>1.1221428927350092</v>
      </c>
      <c r="CM24" s="75">
        <f>IF('03 (ind)'!CM$1="si",100*(('03 (ind)'!CM23-MIN('03 (ind)'!CM$6:CM$37))/(MAX('03 (ind)'!CM$6:CM$37)-MIN('03 (ind)'!CM$6:CM$37))),ABS(-100+(100*(('03 (ind)'!CM23-MIN('03 (ind)'!CM$6:CM$37))/(MAX('03 (ind)'!CM$6:CM$37)-MIN('03 (ind)'!CM$6:CM$37))))))</f>
        <v>2.3499568154692336</v>
      </c>
    </row>
    <row r="25" spans="1:91">
      <c r="A25" s="18" t="s">
        <v>223</v>
      </c>
      <c r="B25" s="87">
        <f>IF('03 (ind)'!B$1="si",100*(('03 (ind)'!B24-MIN('03 (ind)'!B$6:B$37))/(MAX('03 (ind)'!B$6:B$37)-MIN('03 (ind)'!B$6:B$37))),ABS(-100+(100*(('03 (ind)'!B24-MIN('03 (ind)'!B$6:B$37))/(MAX('03 (ind)'!B$6:B$37)-MIN('03 (ind)'!B$6:B$37))))))</f>
        <v>33.60557408408669</v>
      </c>
      <c r="C25" s="87">
        <f>IF('03 (ind)'!C$1="si",100*(('03 (ind)'!C24-MIN('03 (ind)'!C$6:C$37))/(MAX('03 (ind)'!C$6:C$37)-MIN('03 (ind)'!C$6:C$37))),ABS(-100+(100*(('03 (ind)'!C24-MIN('03 (ind)'!C$6:C$37))/(MAX('03 (ind)'!C$6:C$37)-MIN('03 (ind)'!C$6:C$37))))))</f>
        <v>96.577955968024526</v>
      </c>
      <c r="D25" s="87">
        <f>IF('03 (ind)'!D$1="si",100*(('03 (ind)'!D24-MIN('03 (ind)'!D$6:D$37))/(MAX('03 (ind)'!D$6:D$37)-MIN('03 (ind)'!D$6:D$37))),ABS(-100+(100*(('03 (ind)'!D24-MIN('03 (ind)'!D$6:D$37))/(MAX('03 (ind)'!D$6:D$37)-MIN('03 (ind)'!D$6:D$37))))))</f>
        <v>67.366681312250108</v>
      </c>
      <c r="E25" s="87">
        <f>IF('03 (ind)'!E$1="si",100*(('03 (ind)'!E24-MIN('03 (ind)'!E$6:E$37))/(MAX('03 (ind)'!E$6:E$37)-MIN('03 (ind)'!E$6:E$37))),ABS(-100+(100*(('03 (ind)'!E24-MIN('03 (ind)'!E$6:E$37))/(MAX('03 (ind)'!E$6:E$37)-MIN('03 (ind)'!E$6:E$37))))))</f>
        <v>65.753424657535319</v>
      </c>
      <c r="F25" s="87">
        <f>IF('03 (ind)'!F$1="si",100*(('03 (ind)'!F24-MIN('03 (ind)'!F$6:F$37))/(MAX('03 (ind)'!F$6:F$37)-MIN('03 (ind)'!F$6:F$37))),ABS(-100+(100*(('03 (ind)'!F24-MIN('03 (ind)'!F$6:F$37))/(MAX('03 (ind)'!F$6:F$37)-MIN('03 (ind)'!F$6:F$37))))))</f>
        <v>61.494252873563205</v>
      </c>
      <c r="G25" s="87">
        <f>IF('03 (ind)'!G$1="si",100*(('03 (ind)'!G24-MIN('03 (ind)'!G$6:G$37))/(MAX('03 (ind)'!G$6:G$37)-MIN('03 (ind)'!G$6:G$37))),ABS(-100+(100*(('03 (ind)'!G24-MIN('03 (ind)'!G$6:G$37))/(MAX('03 (ind)'!G$6:G$37)-MIN('03 (ind)'!G$6:G$37))))))</f>
        <v>70.085470085470078</v>
      </c>
      <c r="H25" s="87">
        <f>IF('03 (ind)'!H$1="si",100*(('03 (ind)'!H24-MIN('03 (ind)'!H$6:H$37))/(MAX('03 (ind)'!H$6:H$37)-MIN('03 (ind)'!H$6:H$37))),ABS(-100+(100*(('03 (ind)'!H24-MIN('03 (ind)'!H$6:H$37))/(MAX('03 (ind)'!H$6:H$37)-MIN('03 (ind)'!H$6:H$37))))))</f>
        <v>89.17197452229297</v>
      </c>
      <c r="I25" s="87">
        <f>IF('03 (ind)'!I$1="si",100*(('03 (ind)'!I24-MIN('03 (ind)'!I$6:I$37))/(MAX('03 (ind)'!I$6:I$37)-MIN('03 (ind)'!I$6:I$37))),ABS(-100+(100*(('03 (ind)'!I24-MIN('03 (ind)'!I$6:I$37))/(MAX('03 (ind)'!I$6:I$37)-MIN('03 (ind)'!I$6:I$37))))))</f>
        <v>94.771241830065364</v>
      </c>
      <c r="J25" s="87">
        <f>IF('03 (ind)'!J$1="si",100*(('03 (ind)'!J24-MIN('03 (ind)'!J$6:J$37))/(MAX('03 (ind)'!J$6:J$37)-MIN('03 (ind)'!J$6:J$37))),ABS(-100+(100*(('03 (ind)'!J24-MIN('03 (ind)'!J$6:J$37))/(MAX('03 (ind)'!J$6:J$37)-MIN('03 (ind)'!J$6:J$37))))))</f>
        <v>44.936708860759502</v>
      </c>
      <c r="K25" s="87">
        <f>IF('03 (ind)'!K$1="si",100*(('03 (ind)'!K24-MIN('03 (ind)'!K$6:K$37))/(MAX('03 (ind)'!K$6:K$37)-MIN('03 (ind)'!K$6:K$37))),ABS(-100+(100*(('03 (ind)'!K24-MIN('03 (ind)'!K$6:K$37))/(MAX('03 (ind)'!K$6:K$37)-MIN('03 (ind)'!K$6:K$37))))))</f>
        <v>32.992645530721269</v>
      </c>
      <c r="L25" s="87">
        <f>IF('03 (ind)'!L$1="si",100*(('03 (ind)'!L24-MIN('03 (ind)'!L$6:L$37))/(MAX('03 (ind)'!L$6:L$37)-MIN('03 (ind)'!L$6:L$37))),ABS(-100+(100*(('03 (ind)'!L24-MIN('03 (ind)'!L$6:L$37))/(MAX('03 (ind)'!L$6:L$37)-MIN('03 (ind)'!L$6:L$37))))))</f>
        <v>92.530422570284244</v>
      </c>
      <c r="M25" s="87">
        <f>IF('03 (ind)'!M$1="si",100*(('03 (ind)'!M24-MIN('03 (ind)'!M$6:M$37))/(MAX('03 (ind)'!M$6:M$37)-MIN('03 (ind)'!M$6:M$37))),ABS(-100+(100*(('03 (ind)'!M24-MIN('03 (ind)'!M$6:M$37))/(MAX('03 (ind)'!M$6:M$37)-MIN('03 (ind)'!M$6:M$37))))))</f>
        <v>9.2360276045545362</v>
      </c>
      <c r="N25" s="87">
        <f>IF('03 (ind)'!N$1="si",100*(('03 (ind)'!N24-MIN('03 (ind)'!N$6:N$37))/(MAX('03 (ind)'!N$6:N$37)-MIN('03 (ind)'!N$6:N$37))),ABS(-100+(100*(('03 (ind)'!N24-MIN('03 (ind)'!N$6:N$37))/(MAX('03 (ind)'!N$6:N$37)-MIN('03 (ind)'!N$6:N$37))))))</f>
        <v>0</v>
      </c>
      <c r="O25" s="87">
        <f>IF('03 (ind)'!O$1="si",100*(('03 (ind)'!O24-MIN('03 (ind)'!O$6:O$37))/(MAX('03 (ind)'!O$6:O$37)-MIN('03 (ind)'!O$6:O$37))),ABS(-100+(100*(('03 (ind)'!O24-MIN('03 (ind)'!O$6:O$37))/(MAX('03 (ind)'!O$6:O$37)-MIN('03 (ind)'!O$6:O$37))))))</f>
        <v>95.744680851063833</v>
      </c>
      <c r="P25" s="87">
        <f>IF('03 (ind)'!P$1="si",100*(('03 (ind)'!P24-MIN('03 (ind)'!P$6:P$37))/(MAX('03 (ind)'!P$6:P$37)-MIN('03 (ind)'!P$6:P$37))),ABS(-100+(100*(('03 (ind)'!P24-MIN('03 (ind)'!P$6:P$37))/(MAX('03 (ind)'!P$6:P$37)-MIN('03 (ind)'!P$6:P$37))))))</f>
        <v>3.3420153076172134</v>
      </c>
      <c r="Q25" s="87">
        <f>IF('03 (ind)'!Q$1="si",100*(('03 (ind)'!Q24-MIN('03 (ind)'!Q$6:Q$37))/(MAX('03 (ind)'!Q$6:Q$37)-MIN('03 (ind)'!Q$6:Q$37))),ABS(-100+(100*(('03 (ind)'!Q24-MIN('03 (ind)'!Q$6:Q$37))/(MAX('03 (ind)'!Q$6:Q$37)-MIN('03 (ind)'!Q$6:Q$37))))))</f>
        <v>7.782808678758121</v>
      </c>
      <c r="R25" s="87">
        <f>IF('03 (ind)'!R$1="si",100*(('03 (ind)'!R24-MIN('03 (ind)'!R$6:R$37))/(MAX('03 (ind)'!R$6:R$37)-MIN('03 (ind)'!R$6:R$37))),ABS(-100+(100*(('03 (ind)'!R24-MIN('03 (ind)'!R$6:R$37))/(MAX('03 (ind)'!R$6:R$37)-MIN('03 (ind)'!R$6:R$37))))))</f>
        <v>0.23647058399423157</v>
      </c>
      <c r="S25" s="75">
        <f>ABS(ABS(('03 (ind)'!S24-((MAX('03 (ind)'!S$6:S$37)+MIN('03 (ind)'!S$6:S$37))/2))/(((MAX('03 (ind)'!S$6:S$37)+MIN('03 (ind)'!S$6:S$37))/2)-MAX('03 (ind)'!S$6:S$37))*100)-100)</f>
        <v>61.231971969242217</v>
      </c>
      <c r="T25" s="75">
        <f>IF('03 (ind)'!T$1="si",100*(('03 (ind)'!T24-MIN('03 (ind)'!T$6:T$37))/(MAX('03 (ind)'!T$6:T$37)-MIN('03 (ind)'!T$6:T$37))),ABS(-100+(100*(('03 (ind)'!T24-MIN('03 (ind)'!T$6:T$37))/(MAX('03 (ind)'!T$6:T$37)-MIN('03 (ind)'!T$6:T$37))))))</f>
        <v>100</v>
      </c>
      <c r="U25" s="75">
        <f>IF('03 (ind)'!U$1="si",100*(('03 (ind)'!U24-MIN('03 (ind)'!U$6:U$37))/(MAX('03 (ind)'!U$6:U$37)-MIN('03 (ind)'!U$6:U$37))),ABS(-100+(100*(('03 (ind)'!U24-MIN('03 (ind)'!U$6:U$37))/(MAX('03 (ind)'!U$6:U$37)-MIN('03 (ind)'!U$6:U$37))))))</f>
        <v>80</v>
      </c>
      <c r="V25" s="75">
        <f>IF('03 (ind)'!V$1="si",100*(('03 (ind)'!V24-MIN('03 (ind)'!V$6:V$37))/(MAX('03 (ind)'!V$6:V$37)-MIN('03 (ind)'!V$6:V$37))),ABS(-100+(100*(('03 (ind)'!V24-MIN('03 (ind)'!V$6:V$37))/(MAX('03 (ind)'!V$6:V$37)-MIN('03 (ind)'!V$6:V$37))))))</f>
        <v>96.132596685082873</v>
      </c>
      <c r="W25" s="75">
        <f>IF('03 (ind)'!W$1="si",100*(('03 (ind)'!W24-MIN('03 (ind)'!W$6:W$37))/(MAX('03 (ind)'!W$6:W$37)-MIN('03 (ind)'!W$6:W$37))),ABS(-100+(100*(('03 (ind)'!W24-MIN('03 (ind)'!W$6:W$37))/(MAX('03 (ind)'!W$6:W$37)-MIN('03 (ind)'!W$6:W$37))))))</f>
        <v>93.915833641861042</v>
      </c>
      <c r="X25" s="75">
        <f>IF('03 (ind)'!X$1="si",100*(('03 (ind)'!X24-MIN('03 (ind)'!X$6:X$37))/(MAX('03 (ind)'!X$6:X$37)-MIN('03 (ind)'!X$6:X$37))),ABS(-100+(100*(('03 (ind)'!X24-MIN('03 (ind)'!X$6:X$37))/(MAX('03 (ind)'!X$6:X$37)-MIN('03 (ind)'!X$6:X$37))))))</f>
        <v>90.196374466526905</v>
      </c>
      <c r="Y25" s="75">
        <f>IF('03 (ind)'!Y$1="si",100*(('03 (ind)'!Y24-MIN('03 (ind)'!Y$6:Y$37))/(MAX('03 (ind)'!Y$6:Y$37)-MIN('03 (ind)'!Y$6:Y$37))),ABS(-100+(100*(('03 (ind)'!Y24-MIN('03 (ind)'!Y$6:Y$37))/(MAX('03 (ind)'!Y$6:Y$37)-MIN('03 (ind)'!Y$6:Y$37))))))</f>
        <v>100</v>
      </c>
      <c r="Z25" s="75">
        <f>IF('03 (ind)'!Z$1="si",100*(('03 (ind)'!Z24-MIN('03 (ind)'!Z$6:Z$37))/(MAX('03 (ind)'!Z$6:Z$37)-MIN('03 (ind)'!Z$6:Z$37))),ABS(-100+(100*(('03 (ind)'!Z24-MIN('03 (ind)'!Z$6:Z$37))/(MAX('03 (ind)'!Z$6:Z$37)-MIN('03 (ind)'!Z$6:Z$37))))))</f>
        <v>81.254929520685891</v>
      </c>
      <c r="AA25" s="75">
        <f>IF('03 (ind)'!AA$1="si",100*(('03 (ind)'!AA24-MIN('03 (ind)'!AA$6:AA$37))/(MAX('03 (ind)'!AA$6:AA$37)-MIN('03 (ind)'!AA$6:AA$37))),ABS(-100+(100*(('03 (ind)'!AA24-MIN('03 (ind)'!AA$6:AA$37))/(MAX('03 (ind)'!AA$6:AA$37)-MIN('03 (ind)'!AA$6:AA$37))))))</f>
        <v>97.540888096078604</v>
      </c>
      <c r="AB25" s="75">
        <f>IF('03 (ind)'!AB$1="si",100*(('03 (ind)'!AB24-MIN('03 (ind)'!AB$6:AB$37))/(MAX('03 (ind)'!AB$6:AB$37)-MIN('03 (ind)'!AB$6:AB$37))),ABS(-100+(100*(('03 (ind)'!AB24-MIN('03 (ind)'!AB$6:AB$37))/(MAX('03 (ind)'!AB$6:AB$37)-MIN('03 (ind)'!AB$6:AB$37))))))</f>
        <v>44.063813087515655</v>
      </c>
      <c r="AC25" s="75">
        <f>IF('03 (ind)'!AC$1="si",100*(('03 (ind)'!AC24-MIN('03 (ind)'!AC$6:AC$37))/(MAX('03 (ind)'!AC$6:AC$37)-MIN('03 (ind)'!AC$6:AC$37))),ABS(-100+(100*(('03 (ind)'!AC24-MIN('03 (ind)'!AC$6:AC$37))/(MAX('03 (ind)'!AC$6:AC$37)-MIN('03 (ind)'!AC$6:AC$37))))))</f>
        <v>94.244388013063059</v>
      </c>
      <c r="AD25" s="75">
        <f>IF('03 (ind)'!AD$1="si",100*(('03 (ind)'!AD24-MIN('03 (ind)'!AD$6:AD$37))/(MAX('03 (ind)'!AD$6:AD$37)-MIN('03 (ind)'!AD$6:AD$37))),ABS(-100+(100*(('03 (ind)'!AD24-MIN('03 (ind)'!AD$6:AD$37))/(MAX('03 (ind)'!AD$6:AD$37)-MIN('03 (ind)'!AD$6:AD$37))))))</f>
        <v>57.480111953701353</v>
      </c>
      <c r="AE25" s="75">
        <f>IF('03 (ind)'!AE$1="si",100*(('03 (ind)'!AE24-MIN('03 (ind)'!AE$6:AE$37))/(MAX('03 (ind)'!AE$6:AE$37)-MIN('03 (ind)'!AE$6:AE$37))),ABS(-100+(100*(('03 (ind)'!AE24-MIN('03 (ind)'!AE$6:AE$37))/(MAX('03 (ind)'!AE$6:AE$37)-MIN('03 (ind)'!AE$6:AE$37))))))</f>
        <v>43.657569864482383</v>
      </c>
      <c r="AF25" s="75">
        <f>IF('03 (ind)'!AF$1="si",100*(('03 (ind)'!AF24-MIN('03 (ind)'!AF$6:AF$37))/(MAX('03 (ind)'!AF$6:AF$37)-MIN('03 (ind)'!AF$6:AF$37))),ABS(-100+(100*(('03 (ind)'!AF24-MIN('03 (ind)'!AF$6:AF$37))/(MAX('03 (ind)'!AF$6:AF$37)-MIN('03 (ind)'!AF$6:AF$37))))))</f>
        <v>97.222222222222229</v>
      </c>
      <c r="AG25" s="75">
        <f>IF('03 (ind)'!AG$1="si",100*(('03 (ind)'!AG24-MIN('03 (ind)'!AG$6:AG$37))/(MAX('03 (ind)'!AG$6:AG$37)-MIN('03 (ind)'!AG$6:AG$37))),ABS(-100+(100*(('03 (ind)'!AG24-MIN('03 (ind)'!AG$6:AG$37))/(MAX('03 (ind)'!AG$6:AG$37)-MIN('03 (ind)'!AG$6:AG$37))))))</f>
        <v>100</v>
      </c>
      <c r="AH25" s="75">
        <f>IF('03 (ind)'!AH$1="si",100*(('03 (ind)'!AH24-MIN('03 (ind)'!AH$6:AH$37))/(MAX('03 (ind)'!AH$6:AH$37)-MIN('03 (ind)'!AH$6:AH$37))),ABS(-100+(100*(('03 (ind)'!AH24-MIN('03 (ind)'!AH$6:AH$37))/(MAX('03 (ind)'!AH$6:AH$37)-MIN('03 (ind)'!AH$6:AH$37))))))</f>
        <v>0</v>
      </c>
      <c r="AI25" s="75">
        <f>IF('03 (ind)'!AI$1="si",100*(('03 (ind)'!AI24-MIN('03 (ind)'!AI$6:AI$37))/(MAX('03 (ind)'!AI$6:AI$37)-MIN('03 (ind)'!AI$6:AI$37))),ABS(-100+(100*(('03 (ind)'!AI24-MIN('03 (ind)'!AI$6:AI$37))/(MAX('03 (ind)'!AI$6:AI$37)-MIN('03 (ind)'!AI$6:AI$37))))))</f>
        <v>10.198387518196405</v>
      </c>
      <c r="AJ25" s="75">
        <f>IF('03 (ind)'!AJ$1="si",100*(('03 (ind)'!AJ24-MIN('03 (ind)'!AJ$6:AJ$37))/(MAX('03 (ind)'!AJ$6:AJ$37)-MIN('03 (ind)'!AJ$6:AJ$37))),ABS(-100+(100*(('03 (ind)'!AJ24-MIN('03 (ind)'!AJ$6:AJ$37))/(MAX('03 (ind)'!AJ$6:AJ$37)-MIN('03 (ind)'!AJ$6:AJ$37))))))</f>
        <v>98.515535097813625</v>
      </c>
      <c r="AK25" s="75">
        <f>IF('03 (ind)'!AK$1="si",100*(('03 (ind)'!AK24-MIN('03 (ind)'!AK$6:AK$37))/(MAX('03 (ind)'!AK$6:AK$37)-MIN('03 (ind)'!AK$6:AK$37))),ABS(-100+(100*(('03 (ind)'!AK24-MIN('03 (ind)'!AK$6:AK$37))/(MAX('03 (ind)'!AK$6:AK$37)-MIN('03 (ind)'!AK$6:AK$37))))))</f>
        <v>13.172802816244797</v>
      </c>
      <c r="AL25" s="75">
        <f>IF('03 (ind)'!AL$1="si",100*(('03 (ind)'!AL24-MIN('03 (ind)'!AL$6:AL$37))/(MAX('03 (ind)'!AL$6:AL$37)-MIN('03 (ind)'!AL$6:AL$37))),ABS(-100+(100*(('03 (ind)'!AL24-MIN('03 (ind)'!AL$6:AL$37))/(MAX('03 (ind)'!AL$6:AL$37)-MIN('03 (ind)'!AL$6:AL$37))))))</f>
        <v>60.021722524221651</v>
      </c>
      <c r="AM25" s="75">
        <f>IF('03 (ind)'!AM$1="si",100*(('03 (ind)'!AM24-MIN('03 (ind)'!AM$6:AM$37))/(MAX('03 (ind)'!AM$6:AM$37)-MIN('03 (ind)'!AM$6:AM$37))),ABS(-100+(100*(('03 (ind)'!AM24-MIN('03 (ind)'!AM$6:AM$37))/(MAX('03 (ind)'!AM$6:AM$37)-MIN('03 (ind)'!AM$6:AM$37))))))</f>
        <v>66.509940062785077</v>
      </c>
      <c r="AN25" s="75">
        <f>IF('03 (ind)'!AN$1="si",100*(('03 (ind)'!AN24-MIN('03 (ind)'!AN$6:AN$37))/(MAX('03 (ind)'!AN$6:AN$37)-MIN('03 (ind)'!AN$6:AN$37))),ABS(-100+(100*(('03 (ind)'!AN24-MIN('03 (ind)'!AN$6:AN$37))/(MAX('03 (ind)'!AN$6:AN$37)-MIN('03 (ind)'!AN$6:AN$37))))))</f>
        <v>80.759204234153572</v>
      </c>
      <c r="AO25" s="75">
        <f>IF('03 (ind)'!AO$1="si",100*(('03 (ind)'!AO24-MIN('03 (ind)'!AO$6:AO$37))/(MAX('03 (ind)'!AO$6:AO$37)-MIN('03 (ind)'!AO$6:AO$37))),ABS(-100+(100*(('03 (ind)'!AO24-MIN('03 (ind)'!AO$6:AO$37))/(MAX('03 (ind)'!AO$6:AO$37)-MIN('03 (ind)'!AO$6:AO$37))))))</f>
        <v>65.793259667476633</v>
      </c>
      <c r="AP25" s="75">
        <f>IF('03 (ind)'!AP$1="si",100*(('03 (ind)'!AP24-MIN('03 (ind)'!AP$6:AP$37))/(MAX('03 (ind)'!AP$6:AP$37)-MIN('03 (ind)'!AP$6:AP$37))),ABS(-100+(100*(('03 (ind)'!AP24-MIN('03 (ind)'!AP$6:AP$37))/(MAX('03 (ind)'!AP$6:AP$37)-MIN('03 (ind)'!AP$6:AP$37))))))</f>
        <v>46.320630749014448</v>
      </c>
      <c r="AQ25" s="75">
        <f>IF('03 (ind)'!AQ$1="si",100*(('03 (ind)'!AQ24-MIN('03 (ind)'!AQ$6:AQ$37))/(MAX('03 (ind)'!AQ$6:AQ$37)-MIN('03 (ind)'!AQ$6:AQ$37))),ABS(-100+(100*(('03 (ind)'!AQ24-MIN('03 (ind)'!AQ$6:AQ$37))/(MAX('03 (ind)'!AQ$6:AQ$37)-MIN('03 (ind)'!AQ$6:AQ$37))))))</f>
        <v>21.457035809768694</v>
      </c>
      <c r="AR25" s="75">
        <f>IF('03 (ind)'!AR$1="si",100*(('03 (ind)'!AR24-MIN('03 (ind)'!AR$6:AR$37))/(MAX('03 (ind)'!AR$6:AR$37)-MIN('03 (ind)'!AR$6:AR$37))),ABS(-100+(100*(('03 (ind)'!AR24-MIN('03 (ind)'!AR$6:AR$37))/(MAX('03 (ind)'!AR$6:AR$37)-MIN('03 (ind)'!AR$6:AR$37))))))</f>
        <v>74.229958517459309</v>
      </c>
      <c r="AS25" s="75">
        <f>IF('03 (ind)'!AS$1="si",100*(('03 (ind)'!AS24-MIN('03 (ind)'!AS$6:AS$37))/(MAX('03 (ind)'!AS$6:AS$37)-MIN('03 (ind)'!AS$6:AS$37))),ABS(-100+(100*(('03 (ind)'!AS24-MIN('03 (ind)'!AS$6:AS$37))/(MAX('03 (ind)'!AS$6:AS$37)-MIN('03 (ind)'!AS$6:AS$37))))))</f>
        <v>25.89386281497805</v>
      </c>
      <c r="AT25" s="75">
        <f>IF('03 (ind)'!AT$1="si",100*(('03 (ind)'!AT24-MIN('03 (ind)'!AT$6:AT$37))/(MAX('03 (ind)'!AT$6:AT$37)-MIN('03 (ind)'!AT$6:AT$37))),ABS(-100+(100*(('03 (ind)'!AT24-MIN('03 (ind)'!AT$6:AT$37))/(MAX('03 (ind)'!AT$6:AT$37)-MIN('03 (ind)'!AT$6:AT$37))))))</f>
        <v>0</v>
      </c>
      <c r="AU25" s="75">
        <f>IF('03 (ind)'!AU$1="si",100*(('03 (ind)'!AU24-MIN('03 (ind)'!AU$6:AU$37))/(MAX('03 (ind)'!AU$6:AU$37)-MIN('03 (ind)'!AU$6:AU$37))),ABS(-100+(100*(('03 (ind)'!AU24-MIN('03 (ind)'!AU$6:AU$37))/(MAX('03 (ind)'!AU$6:AU$37)-MIN('03 (ind)'!AU$6:AU$37))))))</f>
        <v>79.204892966360859</v>
      </c>
      <c r="AV25" s="75">
        <f>IF('03 (ind)'!AV$1="si",100*(('03 (ind)'!AV24-MIN('03 (ind)'!AV$6:AV$37))/(MAX('03 (ind)'!AV$6:AV$37)-MIN('03 (ind)'!AV$6:AV$37))),ABS(-100+(100*(('03 (ind)'!AV24-MIN('03 (ind)'!AV$6:AV$37))/(MAX('03 (ind)'!AV$6:AV$37)-MIN('03 (ind)'!AV$6:AV$37))))))</f>
        <v>81.455805892547659</v>
      </c>
      <c r="AW25" s="75">
        <f>IF('03 (ind)'!AW$1="si",100*(('03 (ind)'!AW24-MIN('03 (ind)'!AW$6:AW$37))/(MAX('03 (ind)'!AW$6:AW$37)-MIN('03 (ind)'!AW$6:AW$37))),ABS(-100+(100*(('03 (ind)'!AW24-MIN('03 (ind)'!AW$6:AW$37))/(MAX('03 (ind)'!AW$6:AW$37)-MIN('03 (ind)'!AW$6:AW$37))))))</f>
        <v>100</v>
      </c>
      <c r="AX25" s="75">
        <f>IF('03 (ind)'!AX$1="si",100*(('03 (ind)'!AX24-MIN('03 (ind)'!AX$6:AX$37))/(MAX('03 (ind)'!AX$6:AX$37)-MIN('03 (ind)'!AX$6:AX$37))),ABS(-100+(100*(('03 (ind)'!AX24-MIN('03 (ind)'!AX$6:AX$37))/(MAX('03 (ind)'!AX$6:AX$37)-MIN('03 (ind)'!AX$6:AX$37))))))</f>
        <v>15.17138775002935</v>
      </c>
      <c r="AY25" s="75">
        <f>IF('03 (ind)'!AY$1="si",100*(('03 (ind)'!AY24-MIN('03 (ind)'!AY$6:AY$37))/(MAX('03 (ind)'!AY$6:AY$37)-MIN('03 (ind)'!AY$6:AY$37))),ABS(-100+(100*(('03 (ind)'!AY24-MIN('03 (ind)'!AY$6:AY$37))/(MAX('03 (ind)'!AY$6:AY$37)-MIN('03 (ind)'!AY$6:AY$37))))))</f>
        <v>76.54614652711706</v>
      </c>
      <c r="AZ25" s="75">
        <f>IF('03 (ind)'!AZ$1="si",100*(('03 (ind)'!AZ24-MIN('03 (ind)'!AZ$6:AZ$37))/(MAX('03 (ind)'!AZ$6:AZ$37)-MIN('03 (ind)'!AZ$6:AZ$37))),ABS(-100+(100*(('03 (ind)'!AZ24-MIN('03 (ind)'!AZ$6:AZ$37))/(MAX('03 (ind)'!AZ$6:AZ$37)-MIN('03 (ind)'!AZ$6:AZ$37))))))</f>
        <v>47.531183391709966</v>
      </c>
      <c r="BA25" s="75">
        <f>IF('03 (ind)'!BA$1="si",100*(('03 (ind)'!BA24-MIN('03 (ind)'!BA$6:BA$37))/(MAX('03 (ind)'!BA$6:BA$37)-MIN('03 (ind)'!BA$6:BA$37))),ABS(-100+(100*(('03 (ind)'!BA24-MIN('03 (ind)'!BA$6:BA$37))/(MAX('03 (ind)'!BA$6:BA$37)-MIN('03 (ind)'!BA$6:BA$37))))))</f>
        <v>18.065737996743266</v>
      </c>
      <c r="BB25" s="75">
        <f>IF('03 (ind)'!BB$1="si",100*(('03 (ind)'!BB24-MIN('03 (ind)'!BB$6:BB$37))/(MAX('03 (ind)'!BB$6:BB$37)-MIN('03 (ind)'!BB$6:BB$37))),ABS(-100+(100*(('03 (ind)'!BB24-MIN('03 (ind)'!BB$6:BB$37))/(MAX('03 (ind)'!BB$6:BB$37)-MIN('03 (ind)'!BB$6:BB$37))))))</f>
        <v>62.689786545155812</v>
      </c>
      <c r="BC25" s="75">
        <f>IF('03 (ind)'!BC$1="si",100*(('03 (ind)'!BC24-MIN('03 (ind)'!BC$6:BC$37))/(MAX('03 (ind)'!BC$6:BC$37)-MIN('03 (ind)'!BC$6:BC$37))),ABS(-100+(100*(('03 (ind)'!BC24-MIN('03 (ind)'!BC$6:BC$37))/(MAX('03 (ind)'!BC$6:BC$37)-MIN('03 (ind)'!BC$6:BC$37))))))</f>
        <v>31.301736530552589</v>
      </c>
      <c r="BD25" s="75">
        <f>IF('03 (ind)'!BD$1="si",100*(('03 (ind)'!BD24-MIN('03 (ind)'!BD$6:BD$37))/(MAX('03 (ind)'!BD$6:BD$37)-MIN('03 (ind)'!BD$6:BD$37))),ABS(-100+(100*(('03 (ind)'!BD24-MIN('03 (ind)'!BD$6:BD$37))/(MAX('03 (ind)'!BD$6:BD$37)-MIN('03 (ind)'!BD$6:BD$37))))))</f>
        <v>85.372293480547384</v>
      </c>
      <c r="BE25" s="75">
        <f>IF('03 (ind)'!BE$1="si",100*(('03 (ind)'!BE24-MIN('03 (ind)'!BE$6:BE$37))/(MAX('03 (ind)'!BE$6:BE$37)-MIN('03 (ind)'!BE$6:BE$37))),ABS(-100+(100*(('03 (ind)'!BE24-MIN('03 (ind)'!BE$6:BE$37))/(MAX('03 (ind)'!BE$6:BE$37)-MIN('03 (ind)'!BE$6:BE$37))))))</f>
        <v>35.751748251748253</v>
      </c>
      <c r="BF25" s="75">
        <f>IF('03 (ind)'!BF$1="si",100*(('03 (ind)'!BF24-MIN('03 (ind)'!BF$6:BF$37))/(MAX('03 (ind)'!BF$6:BF$37)-MIN('03 (ind)'!BF$6:BF$37))),ABS(-100+(100*(('03 (ind)'!BF24-MIN('03 (ind)'!BF$6:BF$37))/(MAX('03 (ind)'!BF$6:BF$37)-MIN('03 (ind)'!BF$6:BF$37))))))</f>
        <v>64.668940085830158</v>
      </c>
      <c r="BG25" s="75">
        <f>IF('03 (ind)'!BG$1="si",100*(('03 (ind)'!BG24-MIN('03 (ind)'!BG$6:BG$37))/(MAX('03 (ind)'!BG$6:BG$37)-MIN('03 (ind)'!BG$6:BG$37))),ABS(-100+(100*(('03 (ind)'!BG24-MIN('03 (ind)'!BG$6:BG$37))/(MAX('03 (ind)'!BG$6:BG$37)-MIN('03 (ind)'!BG$6:BG$37))))))</f>
        <v>60.253153103165587</v>
      </c>
      <c r="BH25" s="75">
        <f>IF('03 (ind)'!BH$1="si",100*(('03 (ind)'!BH24-MIN('03 (ind)'!BH$6:BH$37))/(MAX('03 (ind)'!BH$6:BH$37)-MIN('03 (ind)'!BH$6:BH$37))),ABS(-100+(100*(('03 (ind)'!BH24-MIN('03 (ind)'!BH$6:BH$37))/(MAX('03 (ind)'!BH$6:BH$37)-MIN('03 (ind)'!BH$6:BH$37))))))</f>
        <v>33.238937926027042</v>
      </c>
      <c r="BI25" s="75">
        <f>IF('03 (ind)'!BI$1="si",100*(('03 (ind)'!BI24-MIN('03 (ind)'!BI$6:BI$37))/(MAX('03 (ind)'!BI$6:BI$37)-MIN('03 (ind)'!BI$6:BI$37))),ABS(-100+(100*(('03 (ind)'!BI24-MIN('03 (ind)'!BI$6:BI$37))/(MAX('03 (ind)'!BI$6:BI$37)-MIN('03 (ind)'!BI$6:BI$37))))))</f>
        <v>0</v>
      </c>
      <c r="BJ25" s="75">
        <f>IF('03 (ind)'!BJ$1="si",100*(('03 (ind)'!BJ24-MIN('03 (ind)'!BJ$6:BJ$37))/(MAX('03 (ind)'!BJ$6:BJ$37)-MIN('03 (ind)'!BJ$6:BJ$37))),ABS(-100+(100*(('03 (ind)'!BJ24-MIN('03 (ind)'!BJ$6:BJ$37))/(MAX('03 (ind)'!BJ$6:BJ$37)-MIN('03 (ind)'!BJ$6:BJ$37))))))</f>
        <v>6.5158623343239949E-2</v>
      </c>
      <c r="BK25" s="75">
        <f>IF('03 (ind)'!BK$1="si",100*(('03 (ind)'!BK24-MIN('03 (ind)'!BK$6:BK$37))/(MAX('03 (ind)'!BK$6:BK$37)-MIN('03 (ind)'!BK$6:BK$37))),ABS(-100+(100*(('03 (ind)'!BK24-MIN('03 (ind)'!BK$6:BK$37))/(MAX('03 (ind)'!BK$6:BK$37)-MIN('03 (ind)'!BK$6:BK$37))))))</f>
        <v>18.926222221011429</v>
      </c>
      <c r="BL25" s="75">
        <f>IF('03 (ind)'!BL$1="si",100*(('03 (ind)'!BL24-MIN('03 (ind)'!BL$6:BL$37))/(MAX('03 (ind)'!BL$6:BL$37)-MIN('03 (ind)'!BL$6:BL$37))),ABS(-100+(100*(('03 (ind)'!BL24-MIN('03 (ind)'!BL$6:BL$37))/(MAX('03 (ind)'!BL$6:BL$37)-MIN('03 (ind)'!BL$6:BL$37))))))</f>
        <v>45.161290322580641</v>
      </c>
      <c r="BM25" s="75">
        <f>IF('03 (ind)'!BM$1="si",100*(('03 (ind)'!BM24-MIN('03 (ind)'!BM$6:BM$37))/(MAX('03 (ind)'!BM$6:BM$37)-MIN('03 (ind)'!BM$6:BM$37))),ABS(-100+(100*(('03 (ind)'!BM24-MIN('03 (ind)'!BM$6:BM$37))/(MAX('03 (ind)'!BM$6:BM$37)-MIN('03 (ind)'!BM$6:BM$37))))))</f>
        <v>73.224966537475254</v>
      </c>
      <c r="BN25" s="75">
        <f>IF('03 (ind)'!BN$1="si",100*(('03 (ind)'!BN24-MIN('03 (ind)'!BN$6:BN$37))/(MAX('03 (ind)'!BN$6:BN$37)-MIN('03 (ind)'!BN$6:BN$37))),ABS(-100+(100*(('03 (ind)'!BN24-MIN('03 (ind)'!BN$6:BN$37))/(MAX('03 (ind)'!BN$6:BN$37)-MIN('03 (ind)'!BN$6:BN$37))))))</f>
        <v>25.362679361899371</v>
      </c>
      <c r="BO25" s="75">
        <f>IF('03 (ind)'!BO$1="si",100*(('03 (ind)'!BO24-MIN('03 (ind)'!BO$6:BO$37))/(MAX('03 (ind)'!BO$6:BO$37)-MIN('03 (ind)'!BO$6:BO$37))),ABS(-100+(100*(('03 (ind)'!BO24-MIN('03 (ind)'!BO$6:BO$37))/(MAX('03 (ind)'!BO$6:BO$37)-MIN('03 (ind)'!BO$6:BO$37))))))</f>
        <v>0</v>
      </c>
      <c r="BP25" s="75">
        <f>IF('03 (ind)'!BP$1="si",100*(('03 (ind)'!BP24-MIN('03 (ind)'!BP$6:BP$37))/(MAX('03 (ind)'!BP$6:BP$37)-MIN('03 (ind)'!BP$6:BP$37))),ABS(-100+(100*(('03 (ind)'!BP24-MIN('03 (ind)'!BP$6:BP$37))/(MAX('03 (ind)'!BP$6:BP$37)-MIN('03 (ind)'!BP$6:BP$37))))))</f>
        <v>67.337091559249799</v>
      </c>
      <c r="BQ25" s="75">
        <f>IF('03 (ind)'!BQ$1="si",100*(('03 (ind)'!BQ24-MIN('03 (ind)'!BQ$6:BQ$37))/(MAX('03 (ind)'!BQ$6:BQ$37)-MIN('03 (ind)'!BQ$6:BQ$37))),ABS(-100+(100*(('03 (ind)'!BQ24-MIN('03 (ind)'!BQ$6:BQ$37))/(MAX('03 (ind)'!BQ$6:BQ$37)-MIN('03 (ind)'!BQ$6:BQ$37))))))</f>
        <v>38.27170779702584</v>
      </c>
      <c r="BR25" s="75">
        <f>IF('03 (ind)'!BR$1="si",100*(('03 (ind)'!BR24-MIN('03 (ind)'!BR$6:BR$37))/(MAX('03 (ind)'!BR$6:BR$37)-MIN('03 (ind)'!BR$6:BR$37))),ABS(-100+(100*(('03 (ind)'!BR24-MIN('03 (ind)'!BR$6:BR$37))/(MAX('03 (ind)'!BP$6:BP$37)-MIN('03 (ind)'!BR$6:BR$37))))))</f>
        <v>13.14658193542358</v>
      </c>
      <c r="BS25" s="75">
        <f>IF('03 (ind)'!BS$1="si",100*(('03 (ind)'!BS24-MIN('03 (ind)'!BS$6:BS$37))/(MAX('03 (ind)'!BS$6:BS$37)-MIN('03 (ind)'!BS$6:BS$37))),ABS(-100+(100*(('03 (ind)'!BS24-MIN('03 (ind)'!BS$6:BS$37))/(MAX('03 (ind)'!BQ$6:BQ$37)-MIN('03 (ind)'!BS$6:BS$37))))))</f>
        <v>69.539472764433114</v>
      </c>
      <c r="BT25" s="75">
        <f>IF('03 (ind)'!BT$1="si",100*(('03 (ind)'!BT24-MIN('03 (ind)'!BT$6:BT$37))/(MAX('03 (ind)'!BT$6:BT$37)-MIN('03 (ind)'!BT$6:BT$37))),ABS(-100+(100*(('03 (ind)'!BT24-MIN('03 (ind)'!BT$6:BT$37))/(MAX('03 (ind)'!BR$6:BR$37)-MIN('03 (ind)'!BT$6:BT$37))))))</f>
        <v>93.697760000000002</v>
      </c>
      <c r="BU25" s="75">
        <f>IF('03 (ind)'!BU$1="si",100*(('03 (ind)'!BU24-MIN('03 (ind)'!BU$6:BU$37))/(MAX('03 (ind)'!BU$6:BU$37)-MIN('03 (ind)'!BU$6:BU$37))),ABS(-100+(100*(('03 (ind)'!BU24-MIN('03 (ind)'!BU$6:BU$37))/(MAX('03 (ind)'!BU$6:BU$37)-MIN('03 (ind)'!BU$6:BU$37))))))</f>
        <v>50.058800470403767</v>
      </c>
      <c r="BV25" s="75">
        <f>IF('03 (ind)'!BV$1="si",100*(('03 (ind)'!BV24-MIN('03 (ind)'!BV$6:BV$37))/(MAX('03 (ind)'!BV$6:BV$37)-MIN('03 (ind)'!BV$6:BV$37))),ABS(-100+(100*(('03 (ind)'!BV24-MIN('03 (ind)'!BV$6:BV$37))/(MAX('03 (ind)'!BV$6:BV$37)-MIN('03 (ind)'!BV$6:BV$37))))))</f>
        <v>75.267697798929206</v>
      </c>
      <c r="BW25" s="75">
        <f>IF('03 (ind)'!BW$1="si",100*(('03 (ind)'!BW24-MIN('03 (ind)'!BW$6:BW$37))/(MAX('03 (ind)'!BW$6:BW$37)-MIN('03 (ind)'!BW$6:BW$37))),ABS(-100+(100*(('03 (ind)'!BW24-MIN('03 (ind)'!BW$6:BW$37))/(MAX('03 (ind)'!BW$6:BW$37)-MIN('03 (ind)'!BW$6:BW$37))))))</f>
        <v>71.872949205932528</v>
      </c>
      <c r="BX25" s="75">
        <f>IF('03 (ind)'!BX$1="si",100*(('03 (ind)'!BX24-MIN('03 (ind)'!BX$6:BX$37))/(MAX('03 (ind)'!BX$6:BX$37)-MIN('03 (ind)'!BX$6:BX$37))),ABS(-100+(100*(('03 (ind)'!BX24-MIN('03 (ind)'!BX$6:BX$37))/(MAX('03 (ind)'!BX$6:BX$37)-MIN('03 (ind)'!BX$6:BX$37))))))</f>
        <v>43.565942404417058</v>
      </c>
      <c r="BY25" s="75">
        <f>IF('03 (ind)'!BY$1="si",100*(('03 (ind)'!BY24-MIN('03 (ind)'!BY$6:BY$37))/(MAX('03 (ind)'!BY$6:BY$37)-MIN('03 (ind)'!BY$6:BY$37))),ABS(-100+(100*(('03 (ind)'!BY24-MIN('03 (ind)'!BY$6:BY$37))/(MAX('03 (ind)'!BY$6:BY$37)-MIN('03 (ind)'!BY$6:BY$37))))))</f>
        <v>0</v>
      </c>
      <c r="BZ25" s="75">
        <f>IF('03 (ind)'!BZ$1="si",100*(('03 (ind)'!BZ24-MIN('03 (ind)'!BZ$6:BZ$37))/(MAX('03 (ind)'!BZ$6:BZ$37)-MIN('03 (ind)'!BZ$6:BZ$37))),ABS(-100+(100*(('03 (ind)'!BZ24-MIN('03 (ind)'!BZ$6:BZ$37))/(MAX('03 (ind)'!BZ$6:BZ$37)-MIN('03 (ind)'!BZ$6:BZ$37))))))</f>
        <v>99.258480032048297</v>
      </c>
      <c r="CA25" s="75">
        <f>IF('03 (ind)'!CA$1="si",100*(('03 (ind)'!CA24-MIN('03 (ind)'!CA$6:CA$37))/(MAX('03 (ind)'!CA$6:CA$37)-MIN('03 (ind)'!CA$6:CA$37))),ABS(-100+(100*(('03 (ind)'!CA24-MIN('03 (ind)'!CA$6:CA$37))/(MAX('03 (ind)'!CA$6:CA$37)-MIN('03 (ind)'!CA$6:CA$37))))))</f>
        <v>0</v>
      </c>
      <c r="CB25" s="75">
        <f>IF('03 (ind)'!CB$1="si",100*(('03 (ind)'!CB24-MIN('03 (ind)'!CB$6:CB$37))/(MAX('03 (ind)'!CB$6:CB$37)-MIN('03 (ind)'!CB$6:CB$37))),ABS(-100+(100*(('03 (ind)'!CB24-MIN('03 (ind)'!CB$6:CB$37))/(MAX('03 (ind)'!CB$6:CB$37)-MIN('03 (ind)'!CB$6:CB$37))))))</f>
        <v>51.592356687898082</v>
      </c>
      <c r="CC25" s="75">
        <f>IF('03 (ind)'!CC$1="si",100*(('03 (ind)'!CC24-MIN('03 (ind)'!CC$6:CC$37))/(MAX('03 (ind)'!CC$6:CC$37)-MIN('03 (ind)'!CC$6:CC$37))),ABS(-100+(100*(('03 (ind)'!CC24-MIN('03 (ind)'!CC$6:CC$37))/(MAX('03 (ind)'!CC$6:CC$37)-MIN('03 (ind)'!CC$6:CC$37))))))</f>
        <v>83.878225896584595</v>
      </c>
      <c r="CD25" s="75">
        <f>IF('03 (ind)'!CD$1="si",100*(('03 (ind)'!CD24-MIN('03 (ind)'!CD$6:CD$37))/(MAX('03 (ind)'!CD$6:CD$37)-MIN('03 (ind)'!CD$6:CD$37))),ABS(-100+(100*(('03 (ind)'!CD24-MIN('03 (ind)'!CD$6:CD$37))/(MAX('03 (ind)'!CD$6:CD$37)-MIN('03 (ind)'!CD$6:CD$37))))))</f>
        <v>2.1799847866388622</v>
      </c>
      <c r="CE25" s="75">
        <f>IF('03 (ind)'!CE$1="si",100*(('03 (ind)'!CE24-MIN('03 (ind)'!CE$6:CE$37))/(MAX('03 (ind)'!CE$6:CE$37)-MIN('03 (ind)'!CE$6:CE$37))),ABS(-100+(100*(('03 (ind)'!CE24-MIN('03 (ind)'!CE$6:CE$37))/(MAX('03 (ind)'!CE$6:CE$37)-MIN('03 (ind)'!CE$6:CE$37))))))</f>
        <v>5.4306796633403955</v>
      </c>
      <c r="CF25" s="75">
        <f>IF('03 (ind)'!CF$1="si",100*(('03 (ind)'!CF24-MIN('03 (ind)'!CF$6:CF$37))/(MAX('03 (ind)'!CF$6:CF$37)-MIN('03 (ind)'!CF$6:CF$37))),ABS(-100+(100*(('03 (ind)'!CF24-MIN('03 (ind)'!CF$6:CF$37))/(MAX('03 (ind)'!CF$6:CF$37)-MIN('03 (ind)'!CF$6:CF$37))))))</f>
        <v>27.006580229078743</v>
      </c>
      <c r="CG25" s="75">
        <f>IF('03 (ind)'!CG$1="si",100*(('03 (ind)'!CG24-MIN('03 (ind)'!CG$6:CG$37))/(MAX('03 (ind)'!CG$6:CG$37)-MIN('03 (ind)'!CG$6:CG$37))),ABS(-100+(100*(('03 (ind)'!CG24-MIN('03 (ind)'!CG$6:CG$37))/(MAX('03 (ind)'!CG$6:CG$37)-MIN('03 (ind)'!CG$6:CG$37))))))</f>
        <v>37.925411932198003</v>
      </c>
      <c r="CH25" s="75">
        <f>IF('03 (ind)'!CH$1="si",100*(('03 (ind)'!CH24-MIN('03 (ind)'!CH$6:CH$37))/(MAX('03 (ind)'!CH$6:CH$37)-MIN('03 (ind)'!CH$6:CH$37))),ABS(-100+(100*(('03 (ind)'!CH24-MIN('03 (ind)'!CH$6:CH$37))/(MAX('03 (ind)'!CH$6:CH$37)-MIN('03 (ind)'!CH$6:CH$37))))))</f>
        <v>100</v>
      </c>
      <c r="CI25" s="75">
        <f>IF('03 (ind)'!CI$1="si",100*(('03 (ind)'!CI24-MIN('03 (ind)'!CI$6:CI$37))/(MAX('03 (ind)'!CI$6:CI$37)-MIN('03 (ind)'!CI$6:CI$37))),ABS(-100+(100*(('03 (ind)'!CI24-MIN('03 (ind)'!CI$6:CI$37))/(MAX('03 (ind)'!CI$6:CI$37)-MIN('03 (ind)'!CI$6:CI$37))))))</f>
        <v>42.785451170730468</v>
      </c>
      <c r="CJ25" s="75">
        <f>IF('03 (ind)'!CJ$1="si",100*(('03 (ind)'!CJ24-MIN('03 (ind)'!CJ$6:CJ$37))/(MAX('03 (ind)'!CJ$6:CJ$37)-MIN('03 (ind)'!CJ$6:CJ$37))),ABS(-100+(100*(('03 (ind)'!CJ24-MIN('03 (ind)'!CJ$6:CJ$37))/(MAX('03 (ind)'!CJ$6:CJ$37)-MIN('03 (ind)'!CJ$6:CJ$37))))))</f>
        <v>37.576337574190909</v>
      </c>
      <c r="CK25" s="75">
        <f>IF('03 (ind)'!CK$1="si",100*(('03 (ind)'!CK24-MIN('03 (ind)'!CK$6:CK$37))/(MAX('03 (ind)'!CK$6:CK$37)-MIN('03 (ind)'!CK$6:CK$37))),ABS(-100+(100*(('03 (ind)'!CK24-MIN('03 (ind)'!CK$6:CK$37))/(MAX('03 (ind)'!CK$6:CK$37)-MIN('03 (ind)'!CK$6:CK$37))))))</f>
        <v>56.432400053584374</v>
      </c>
      <c r="CL25" s="75">
        <f>IF('03 (ind)'!CL$1="si",100*(('03 (ind)'!CL24-MIN('03 (ind)'!CL$6:CL$37))/(MAX('03 (ind)'!CL$6:CL$37)-MIN('03 (ind)'!CL$6:CL$37))),ABS(-100+(100*(('03 (ind)'!CL24-MIN('03 (ind)'!CL$6:CL$37))/(MAX('03 (ind)'!CL$6:CL$37)-MIN('03 (ind)'!CL$6:CL$37))))))</f>
        <v>34.532678716028599</v>
      </c>
      <c r="CM25" s="75">
        <f>IF('03 (ind)'!CM$1="si",100*(('03 (ind)'!CM24-MIN('03 (ind)'!CM$6:CM$37))/(MAX('03 (ind)'!CM$6:CM$37)-MIN('03 (ind)'!CM$6:CM$37))),ABS(-100+(100*(('03 (ind)'!CM24-MIN('03 (ind)'!CM$6:CM$37))/(MAX('03 (ind)'!CM$6:CM$37)-MIN('03 (ind)'!CM$6:CM$37))))))</f>
        <v>11.061884593376462</v>
      </c>
    </row>
    <row r="26" spans="1:91">
      <c r="A26" s="18" t="s">
        <v>224</v>
      </c>
      <c r="B26" s="87">
        <f>IF('03 (ind)'!B$1="si",100*(('03 (ind)'!B25-MIN('03 (ind)'!B$6:B$37))/(MAX('03 (ind)'!B$6:B$37)-MIN('03 (ind)'!B$6:B$37))),ABS(-100+(100*(('03 (ind)'!B25-MIN('03 (ind)'!B$6:B$37))/(MAX('03 (ind)'!B$6:B$37)-MIN('03 (ind)'!B$6:B$37))))))</f>
        <v>4.3435162442699502</v>
      </c>
      <c r="C26" s="87">
        <f>IF('03 (ind)'!C$1="si",100*(('03 (ind)'!C25-MIN('03 (ind)'!C$6:C$37))/(MAX('03 (ind)'!C$6:C$37)-MIN('03 (ind)'!C$6:C$37))),ABS(-100+(100*(('03 (ind)'!C25-MIN('03 (ind)'!C$6:C$37))/(MAX('03 (ind)'!C$6:C$37)-MIN('03 (ind)'!C$6:C$37))))))</f>
        <v>0</v>
      </c>
      <c r="D26" s="87">
        <f>IF('03 (ind)'!D$1="si",100*(('03 (ind)'!D25-MIN('03 (ind)'!D$6:D$37))/(MAX('03 (ind)'!D$6:D$37)-MIN('03 (ind)'!D$6:D$37))),ABS(-100+(100*(('03 (ind)'!D25-MIN('03 (ind)'!D$6:D$37))/(MAX('03 (ind)'!D$6:D$37)-MIN('03 (ind)'!D$6:D$37))))))</f>
        <v>72.338385365544312</v>
      </c>
      <c r="E26" s="87">
        <f>IF('03 (ind)'!E$1="si",100*(('03 (ind)'!E25-MIN('03 (ind)'!E$6:E$37))/(MAX('03 (ind)'!E$6:E$37)-MIN('03 (ind)'!E$6:E$37))),ABS(-100+(100*(('03 (ind)'!E25-MIN('03 (ind)'!E$6:E$37))/(MAX('03 (ind)'!E$6:E$37)-MIN('03 (ind)'!E$6:E$37))))))</f>
        <v>67.123287671233584</v>
      </c>
      <c r="F26" s="87">
        <f>IF('03 (ind)'!F$1="si",100*(('03 (ind)'!F25-MIN('03 (ind)'!F$6:F$37))/(MAX('03 (ind)'!F$6:F$37)-MIN('03 (ind)'!F$6:F$37))),ABS(-100+(100*(('03 (ind)'!F25-MIN('03 (ind)'!F$6:F$37))/(MAX('03 (ind)'!F$6:F$37)-MIN('03 (ind)'!F$6:F$37))))))</f>
        <v>87.356321839080451</v>
      </c>
      <c r="G26" s="87">
        <f>IF('03 (ind)'!G$1="si",100*(('03 (ind)'!G25-MIN('03 (ind)'!G$6:G$37))/(MAX('03 (ind)'!G$6:G$37)-MIN('03 (ind)'!G$6:G$37))),ABS(-100+(100*(('03 (ind)'!G25-MIN('03 (ind)'!G$6:G$37))/(MAX('03 (ind)'!G$6:G$37)-MIN('03 (ind)'!G$6:G$37))))))</f>
        <v>58.974358974358978</v>
      </c>
      <c r="H26" s="87">
        <f>IF('03 (ind)'!H$1="si",100*(('03 (ind)'!H25-MIN('03 (ind)'!H$6:H$37))/(MAX('03 (ind)'!H$6:H$37)-MIN('03 (ind)'!H$6:H$37))),ABS(-100+(100*(('03 (ind)'!H25-MIN('03 (ind)'!H$6:H$37))/(MAX('03 (ind)'!H$6:H$37)-MIN('03 (ind)'!H$6:H$37))))))</f>
        <v>63.057324840764331</v>
      </c>
      <c r="I26" s="87">
        <f>IF('03 (ind)'!I$1="si",100*(('03 (ind)'!I25-MIN('03 (ind)'!I$6:I$37))/(MAX('03 (ind)'!I$6:I$37)-MIN('03 (ind)'!I$6:I$37))),ABS(-100+(100*(('03 (ind)'!I25-MIN('03 (ind)'!I$6:I$37))/(MAX('03 (ind)'!I$6:I$37)-MIN('03 (ind)'!I$6:I$37))))))</f>
        <v>100</v>
      </c>
      <c r="J26" s="87">
        <f>IF('03 (ind)'!J$1="si",100*(('03 (ind)'!J25-MIN('03 (ind)'!J$6:J$37))/(MAX('03 (ind)'!J$6:J$37)-MIN('03 (ind)'!J$6:J$37))),ABS(-100+(100*(('03 (ind)'!J25-MIN('03 (ind)'!J$6:J$37))/(MAX('03 (ind)'!J$6:J$37)-MIN('03 (ind)'!J$6:J$37))))))</f>
        <v>73.481012658227868</v>
      </c>
      <c r="K26" s="87">
        <f>IF('03 (ind)'!K$1="si",100*(('03 (ind)'!K25-MIN('03 (ind)'!K$6:K$37))/(MAX('03 (ind)'!K$6:K$37)-MIN('03 (ind)'!K$6:K$37))),ABS(-100+(100*(('03 (ind)'!K25-MIN('03 (ind)'!K$6:K$37))/(MAX('03 (ind)'!K$6:K$37)-MIN('03 (ind)'!K$6:K$37))))))</f>
        <v>9.542746252852675</v>
      </c>
      <c r="L26" s="87">
        <f>IF('03 (ind)'!L$1="si",100*(('03 (ind)'!L25-MIN('03 (ind)'!L$6:L$37))/(MAX('03 (ind)'!L$6:L$37)-MIN('03 (ind)'!L$6:L$37))),ABS(-100+(100*(('03 (ind)'!L25-MIN('03 (ind)'!L$6:L$37))/(MAX('03 (ind)'!L$6:L$37)-MIN('03 (ind)'!L$6:L$37))))))</f>
        <v>8.6882715308969125</v>
      </c>
      <c r="M26" s="87">
        <f>IF('03 (ind)'!M$1="si",100*(('03 (ind)'!M25-MIN('03 (ind)'!M$6:M$37))/(MAX('03 (ind)'!M$6:M$37)-MIN('03 (ind)'!M$6:M$37))),ABS(-100+(100*(('03 (ind)'!M25-MIN('03 (ind)'!M$6:M$37))/(MAX('03 (ind)'!M$6:M$37)-MIN('03 (ind)'!M$6:M$37))))))</f>
        <v>0.79253925173043016</v>
      </c>
      <c r="N26" s="87">
        <f>IF('03 (ind)'!N$1="si",100*(('03 (ind)'!N25-MIN('03 (ind)'!N$6:N$37))/(MAX('03 (ind)'!N$6:N$37)-MIN('03 (ind)'!N$6:N$37))),ABS(-100+(100*(('03 (ind)'!N25-MIN('03 (ind)'!N$6:N$37))/(MAX('03 (ind)'!N$6:N$37)-MIN('03 (ind)'!N$6:N$37))))))</f>
        <v>100</v>
      </c>
      <c r="O26" s="87">
        <f>IF('03 (ind)'!O$1="si",100*(('03 (ind)'!O25-MIN('03 (ind)'!O$6:O$37))/(MAX('03 (ind)'!O$6:O$37)-MIN('03 (ind)'!O$6:O$37))),ABS(-100+(100*(('03 (ind)'!O25-MIN('03 (ind)'!O$6:O$37))/(MAX('03 (ind)'!O$6:O$37)-MIN('03 (ind)'!O$6:O$37))))))</f>
        <v>79.787234042553195</v>
      </c>
      <c r="P26" s="87">
        <f>IF('03 (ind)'!P$1="si",100*(('03 (ind)'!P25-MIN('03 (ind)'!P$6:P$37))/(MAX('03 (ind)'!P$6:P$37)-MIN('03 (ind)'!P$6:P$37))),ABS(-100+(100*(('03 (ind)'!P25-MIN('03 (ind)'!P$6:P$37))/(MAX('03 (ind)'!P$6:P$37)-MIN('03 (ind)'!P$6:P$37))))))</f>
        <v>17.289817940588108</v>
      </c>
      <c r="Q26" s="87">
        <f>IF('03 (ind)'!Q$1="si",100*(('03 (ind)'!Q25-MIN('03 (ind)'!Q$6:Q$37))/(MAX('03 (ind)'!Q$6:Q$37)-MIN('03 (ind)'!Q$6:Q$37))),ABS(-100+(100*(('03 (ind)'!Q25-MIN('03 (ind)'!Q$6:Q$37))/(MAX('03 (ind)'!Q$6:Q$37)-MIN('03 (ind)'!Q$6:Q$37))))))</f>
        <v>0.70525858274005815</v>
      </c>
      <c r="R26" s="87">
        <f>IF('03 (ind)'!R$1="si",100*(('03 (ind)'!R25-MIN('03 (ind)'!R$6:R$37))/(MAX('03 (ind)'!R$6:R$37)-MIN('03 (ind)'!R$6:R$37))),ABS(-100+(100*(('03 (ind)'!R25-MIN('03 (ind)'!R$6:R$37))/(MAX('03 (ind)'!R$6:R$37)-MIN('03 (ind)'!R$6:R$37))))))</f>
        <v>2.6591852558388243</v>
      </c>
      <c r="S26" s="75">
        <f>ABS(ABS(('03 (ind)'!S25-((MAX('03 (ind)'!S$6:S$37)+MIN('03 (ind)'!S$6:S$37))/2))/(((MAX('03 (ind)'!S$6:S$37)+MIN('03 (ind)'!S$6:S$37))/2)-MAX('03 (ind)'!S$6:S$37))*100)-100)</f>
        <v>33.991808968871524</v>
      </c>
      <c r="T26" s="75">
        <f>IF('03 (ind)'!T$1="si",100*(('03 (ind)'!T25-MIN('03 (ind)'!T$6:T$37))/(MAX('03 (ind)'!T$6:T$37)-MIN('03 (ind)'!T$6:T$37))),ABS(-100+(100*(('03 (ind)'!T25-MIN('03 (ind)'!T$6:T$37))/(MAX('03 (ind)'!T$6:T$37)-MIN('03 (ind)'!T$6:T$37))))))</f>
        <v>6.2229923885147729</v>
      </c>
      <c r="U26" s="75">
        <f>IF('03 (ind)'!U$1="si",100*(('03 (ind)'!U25-MIN('03 (ind)'!U$6:U$37))/(MAX('03 (ind)'!U$6:U$37)-MIN('03 (ind)'!U$6:U$37))),ABS(-100+(100*(('03 (ind)'!U25-MIN('03 (ind)'!U$6:U$37))/(MAX('03 (ind)'!U$6:U$37)-MIN('03 (ind)'!U$6:U$37))))))</f>
        <v>0</v>
      </c>
      <c r="V26" s="75">
        <f>IF('03 (ind)'!V$1="si",100*(('03 (ind)'!V25-MIN('03 (ind)'!V$6:V$37))/(MAX('03 (ind)'!V$6:V$37)-MIN('03 (ind)'!V$6:V$37))),ABS(-100+(100*(('03 (ind)'!V25-MIN('03 (ind)'!V$6:V$37))/(MAX('03 (ind)'!V$6:V$37)-MIN('03 (ind)'!V$6:V$37))))))</f>
        <v>91.712707182320443</v>
      </c>
      <c r="W26" s="75">
        <f>IF('03 (ind)'!W$1="si",100*(('03 (ind)'!W25-MIN('03 (ind)'!W$6:W$37))/(MAX('03 (ind)'!W$6:W$37)-MIN('03 (ind)'!W$6:W$37))),ABS(-100+(100*(('03 (ind)'!W25-MIN('03 (ind)'!W$6:W$37))/(MAX('03 (ind)'!W$6:W$37)-MIN('03 (ind)'!W$6:W$37))))))</f>
        <v>0</v>
      </c>
      <c r="X26" s="75">
        <f>IF('03 (ind)'!X$1="si",100*(('03 (ind)'!X25-MIN('03 (ind)'!X$6:X$37))/(MAX('03 (ind)'!X$6:X$37)-MIN('03 (ind)'!X$6:X$37))),ABS(-100+(100*(('03 (ind)'!X25-MIN('03 (ind)'!X$6:X$37))/(MAX('03 (ind)'!X$6:X$37)-MIN('03 (ind)'!X$6:X$37))))))</f>
        <v>0</v>
      </c>
      <c r="Y26" s="75">
        <f>IF('03 (ind)'!Y$1="si",100*(('03 (ind)'!Y25-MIN('03 (ind)'!Y$6:Y$37))/(MAX('03 (ind)'!Y$6:Y$37)-MIN('03 (ind)'!Y$6:Y$37))),ABS(-100+(100*(('03 (ind)'!Y25-MIN('03 (ind)'!Y$6:Y$37))/(MAX('03 (ind)'!Y$6:Y$37)-MIN('03 (ind)'!Y$6:Y$37))))))</f>
        <v>20.076906900591808</v>
      </c>
      <c r="Z26" s="75">
        <f>IF('03 (ind)'!Z$1="si",100*(('03 (ind)'!Z25-MIN('03 (ind)'!Z$6:Z$37))/(MAX('03 (ind)'!Z$6:Z$37)-MIN('03 (ind)'!Z$6:Z$37))),ABS(-100+(100*(('03 (ind)'!Z25-MIN('03 (ind)'!Z$6:Z$37))/(MAX('03 (ind)'!Z$6:Z$37)-MIN('03 (ind)'!Z$6:Z$37))))))</f>
        <v>0</v>
      </c>
      <c r="AA26" s="75">
        <f>IF('03 (ind)'!AA$1="si",100*(('03 (ind)'!AA25-MIN('03 (ind)'!AA$6:AA$37))/(MAX('03 (ind)'!AA$6:AA$37)-MIN('03 (ind)'!AA$6:AA$37))),ABS(-100+(100*(('03 (ind)'!AA25-MIN('03 (ind)'!AA$6:AA$37))/(MAX('03 (ind)'!AA$6:AA$37)-MIN('03 (ind)'!AA$6:AA$37))))))</f>
        <v>43.831992321116076</v>
      </c>
      <c r="AB26" s="75">
        <f>IF('03 (ind)'!AB$1="si",100*(('03 (ind)'!AB25-MIN('03 (ind)'!AB$6:AB$37))/(MAX('03 (ind)'!AB$6:AB$37)-MIN('03 (ind)'!AB$6:AB$37))),ABS(-100+(100*(('03 (ind)'!AB25-MIN('03 (ind)'!AB$6:AB$37))/(MAX('03 (ind)'!AB$6:AB$37)-MIN('03 (ind)'!AB$6:AB$37))))))</f>
        <v>26.565297167922218</v>
      </c>
      <c r="AC26" s="75">
        <f>IF('03 (ind)'!AC$1="si",100*(('03 (ind)'!AC25-MIN('03 (ind)'!AC$6:AC$37))/(MAX('03 (ind)'!AC$6:AC$37)-MIN('03 (ind)'!AC$6:AC$37))),ABS(-100+(100*(('03 (ind)'!AC25-MIN('03 (ind)'!AC$6:AC$37))/(MAX('03 (ind)'!AC$6:AC$37)-MIN('03 (ind)'!AC$6:AC$37))))))</f>
        <v>0</v>
      </c>
      <c r="AD26" s="75">
        <f>IF('03 (ind)'!AD$1="si",100*(('03 (ind)'!AD25-MIN('03 (ind)'!AD$6:AD$37))/(MAX('03 (ind)'!AD$6:AD$37)-MIN('03 (ind)'!AD$6:AD$37))),ABS(-100+(100*(('03 (ind)'!AD25-MIN('03 (ind)'!AD$6:AD$37))/(MAX('03 (ind)'!AD$6:AD$37)-MIN('03 (ind)'!AD$6:AD$37))))))</f>
        <v>77.175034260428816</v>
      </c>
      <c r="AE26" s="75">
        <f>IF('03 (ind)'!AE$1="si",100*(('03 (ind)'!AE25-MIN('03 (ind)'!AE$6:AE$37))/(MAX('03 (ind)'!AE$6:AE$37)-MIN('03 (ind)'!AE$6:AE$37))),ABS(-100+(100*(('03 (ind)'!AE25-MIN('03 (ind)'!AE$6:AE$37))/(MAX('03 (ind)'!AE$6:AE$37)-MIN('03 (ind)'!AE$6:AE$37))))))</f>
        <v>51.391819301956509</v>
      </c>
      <c r="AF26" s="75">
        <f>IF('03 (ind)'!AF$1="si",100*(('03 (ind)'!AF25-MIN('03 (ind)'!AF$6:AF$37))/(MAX('03 (ind)'!AF$6:AF$37)-MIN('03 (ind)'!AF$6:AF$37))),ABS(-100+(100*(('03 (ind)'!AF25-MIN('03 (ind)'!AF$6:AF$37))/(MAX('03 (ind)'!AF$6:AF$37)-MIN('03 (ind)'!AF$6:AF$37))))))</f>
        <v>6.6666666666666714</v>
      </c>
      <c r="AG26" s="75">
        <f>IF('03 (ind)'!AG$1="si",100*(('03 (ind)'!AG25-MIN('03 (ind)'!AG$6:AG$37))/(MAX('03 (ind)'!AG$6:AG$37)-MIN('03 (ind)'!AG$6:AG$37))),ABS(-100+(100*(('03 (ind)'!AG25-MIN('03 (ind)'!AG$6:AG$37))/(MAX('03 (ind)'!AG$6:AG$37)-MIN('03 (ind)'!AG$6:AG$37))))))</f>
        <v>42.666666666666607</v>
      </c>
      <c r="AH26" s="75">
        <f>IF('03 (ind)'!AH$1="si",100*(('03 (ind)'!AH25-MIN('03 (ind)'!AH$6:AH$37))/(MAX('03 (ind)'!AH$6:AH$37)-MIN('03 (ind)'!AH$6:AH$37))),ABS(-100+(100*(('03 (ind)'!AH25-MIN('03 (ind)'!AH$6:AH$37))/(MAX('03 (ind)'!AH$6:AH$37)-MIN('03 (ind)'!AH$6:AH$37))))))</f>
        <v>33.057851239669418</v>
      </c>
      <c r="AI26" s="75">
        <f>IF('03 (ind)'!AI$1="si",100*(('03 (ind)'!AI25-MIN('03 (ind)'!AI$6:AI$37))/(MAX('03 (ind)'!AI$6:AI$37)-MIN('03 (ind)'!AI$6:AI$37))),ABS(-100+(100*(('03 (ind)'!AI25-MIN('03 (ind)'!AI$6:AI$37))/(MAX('03 (ind)'!AI$6:AI$37)-MIN('03 (ind)'!AI$6:AI$37))))))</f>
        <v>2.6790713299242284</v>
      </c>
      <c r="AJ26" s="75">
        <f>IF('03 (ind)'!AJ$1="si",100*(('03 (ind)'!AJ25-MIN('03 (ind)'!AJ$6:AJ$37))/(MAX('03 (ind)'!AJ$6:AJ$37)-MIN('03 (ind)'!AJ$6:AJ$37))),ABS(-100+(100*(('03 (ind)'!AJ25-MIN('03 (ind)'!AJ$6:AJ$37))/(MAX('03 (ind)'!AJ$6:AJ$37)-MIN('03 (ind)'!AJ$6:AJ$37))))))</f>
        <v>0</v>
      </c>
      <c r="AK26" s="75">
        <f>IF('03 (ind)'!AK$1="si",100*(('03 (ind)'!AK25-MIN('03 (ind)'!AK$6:AK$37))/(MAX('03 (ind)'!AK$6:AK$37)-MIN('03 (ind)'!AK$6:AK$37))),ABS(-100+(100*(('03 (ind)'!AK25-MIN('03 (ind)'!AK$6:AK$37))/(MAX('03 (ind)'!AK$6:AK$37)-MIN('03 (ind)'!AK$6:AK$37))))))</f>
        <v>16.993731199205488</v>
      </c>
      <c r="AL26" s="75">
        <f>IF('03 (ind)'!AL$1="si",100*(('03 (ind)'!AL25-MIN('03 (ind)'!AL$6:AL$37))/(MAX('03 (ind)'!AL$6:AL$37)-MIN('03 (ind)'!AL$6:AL$37))),ABS(-100+(100*(('03 (ind)'!AL25-MIN('03 (ind)'!AL$6:AL$37))/(MAX('03 (ind)'!AL$6:AL$37)-MIN('03 (ind)'!AL$6:AL$37))))))</f>
        <v>89.412586808564782</v>
      </c>
      <c r="AM26" s="75">
        <f>IF('03 (ind)'!AM$1="si",100*(('03 (ind)'!AM25-MIN('03 (ind)'!AM$6:AM$37))/(MAX('03 (ind)'!AM$6:AM$37)-MIN('03 (ind)'!AM$6:AM$37))),ABS(-100+(100*(('03 (ind)'!AM25-MIN('03 (ind)'!AM$6:AM$37))/(MAX('03 (ind)'!AM$6:AM$37)-MIN('03 (ind)'!AM$6:AM$37))))))</f>
        <v>89.365313757101234</v>
      </c>
      <c r="AN26" s="75">
        <f>IF('03 (ind)'!AN$1="si",100*(('03 (ind)'!AN25-MIN('03 (ind)'!AN$6:AN$37))/(MAX('03 (ind)'!AN$6:AN$37)-MIN('03 (ind)'!AN$6:AN$37))),ABS(-100+(100*(('03 (ind)'!AN25-MIN('03 (ind)'!AN$6:AN$37))/(MAX('03 (ind)'!AN$6:AN$37)-MIN('03 (ind)'!AN$6:AN$37))))))</f>
        <v>13.652024220028139</v>
      </c>
      <c r="AO26" s="75">
        <f>IF('03 (ind)'!AO$1="si",100*(('03 (ind)'!AO25-MIN('03 (ind)'!AO$6:AO$37))/(MAX('03 (ind)'!AO$6:AO$37)-MIN('03 (ind)'!AO$6:AO$37))),ABS(-100+(100*(('03 (ind)'!AO25-MIN('03 (ind)'!AO$6:AO$37))/(MAX('03 (ind)'!AO$6:AO$37)-MIN('03 (ind)'!AO$6:AO$37))))))</f>
        <v>30.505665744996861</v>
      </c>
      <c r="AP26" s="75">
        <f>IF('03 (ind)'!AP$1="si",100*(('03 (ind)'!AP25-MIN('03 (ind)'!AP$6:AP$37))/(MAX('03 (ind)'!AP$6:AP$37)-MIN('03 (ind)'!AP$6:AP$37))),ABS(-100+(100*(('03 (ind)'!AP25-MIN('03 (ind)'!AP$6:AP$37))/(MAX('03 (ind)'!AP$6:AP$37)-MIN('03 (ind)'!AP$6:AP$37))))))</f>
        <v>93.29829172141919</v>
      </c>
      <c r="AQ26" s="75">
        <f>IF('03 (ind)'!AQ$1="si",100*(('03 (ind)'!AQ25-MIN('03 (ind)'!AQ$6:AQ$37))/(MAX('03 (ind)'!AQ$6:AQ$37)-MIN('03 (ind)'!AQ$6:AQ$37))),ABS(-100+(100*(('03 (ind)'!AQ25-MIN('03 (ind)'!AQ$6:AQ$37))/(MAX('03 (ind)'!AQ$6:AQ$37)-MIN('03 (ind)'!AQ$6:AQ$37))))))</f>
        <v>0</v>
      </c>
      <c r="AR26" s="75">
        <f>IF('03 (ind)'!AR$1="si",100*(('03 (ind)'!AR25-MIN('03 (ind)'!AR$6:AR$37))/(MAX('03 (ind)'!AR$6:AR$37)-MIN('03 (ind)'!AR$6:AR$37))),ABS(-100+(100*(('03 (ind)'!AR25-MIN('03 (ind)'!AR$6:AR$37))/(MAX('03 (ind)'!AR$6:AR$37)-MIN('03 (ind)'!AR$6:AR$37))))))</f>
        <v>38.447798969025776</v>
      </c>
      <c r="AS26" s="75">
        <f>IF('03 (ind)'!AS$1="si",100*(('03 (ind)'!AS25-MIN('03 (ind)'!AS$6:AS$37))/(MAX('03 (ind)'!AS$6:AS$37)-MIN('03 (ind)'!AS$6:AS$37))),ABS(-100+(100*(('03 (ind)'!AS25-MIN('03 (ind)'!AS$6:AS$37))/(MAX('03 (ind)'!AS$6:AS$37)-MIN('03 (ind)'!AS$6:AS$37))))))</f>
        <v>21.084728680301865</v>
      </c>
      <c r="AT26" s="75">
        <f>IF('03 (ind)'!AT$1="si",100*(('03 (ind)'!AT25-MIN('03 (ind)'!AT$6:AT$37))/(MAX('03 (ind)'!AT$6:AT$37)-MIN('03 (ind)'!AT$6:AT$37))),ABS(-100+(100*(('03 (ind)'!AT25-MIN('03 (ind)'!AT$6:AT$37))/(MAX('03 (ind)'!AT$6:AT$37)-MIN('03 (ind)'!AT$6:AT$37))))))</f>
        <v>0</v>
      </c>
      <c r="AU26" s="75">
        <f>IF('03 (ind)'!AU$1="si",100*(('03 (ind)'!AU25-MIN('03 (ind)'!AU$6:AU$37))/(MAX('03 (ind)'!AU$6:AU$37)-MIN('03 (ind)'!AU$6:AU$37))),ABS(-100+(100*(('03 (ind)'!AU25-MIN('03 (ind)'!AU$6:AU$37))/(MAX('03 (ind)'!AU$6:AU$37)-MIN('03 (ind)'!AU$6:AU$37))))))</f>
        <v>43.119266055045877</v>
      </c>
      <c r="AV26" s="75">
        <f>IF('03 (ind)'!AV$1="si",100*(('03 (ind)'!AV25-MIN('03 (ind)'!AV$6:AV$37))/(MAX('03 (ind)'!AV$6:AV$37)-MIN('03 (ind)'!AV$6:AV$37))),ABS(-100+(100*(('03 (ind)'!AV25-MIN('03 (ind)'!AV$6:AV$37))/(MAX('03 (ind)'!AV$6:AV$37)-MIN('03 (ind)'!AV$6:AV$37))))))</f>
        <v>56.499133448873486</v>
      </c>
      <c r="AW26" s="75">
        <f>IF('03 (ind)'!AW$1="si",100*(('03 (ind)'!AW25-MIN('03 (ind)'!AW$6:AW$37))/(MAX('03 (ind)'!AW$6:AW$37)-MIN('03 (ind)'!AW$6:AW$37))),ABS(-100+(100*(('03 (ind)'!AW25-MIN('03 (ind)'!AW$6:AW$37))/(MAX('03 (ind)'!AW$6:AW$37)-MIN('03 (ind)'!AW$6:AW$37))))))</f>
        <v>17.625712804561953</v>
      </c>
      <c r="AX26" s="75">
        <f>IF('03 (ind)'!AX$1="si",100*(('03 (ind)'!AX25-MIN('03 (ind)'!AX$6:AX$37))/(MAX('03 (ind)'!AX$6:AX$37)-MIN('03 (ind)'!AX$6:AX$37))),ABS(-100+(100*(('03 (ind)'!AX25-MIN('03 (ind)'!AX$6:AX$37))/(MAX('03 (ind)'!AX$6:AX$37)-MIN('03 (ind)'!AX$6:AX$37))))))</f>
        <v>11.460223417900982</v>
      </c>
      <c r="AY26" s="75">
        <f>IF('03 (ind)'!AY$1="si",100*(('03 (ind)'!AY25-MIN('03 (ind)'!AY$6:AY$37))/(MAX('03 (ind)'!AY$6:AY$37)-MIN('03 (ind)'!AY$6:AY$37))),ABS(-100+(100*(('03 (ind)'!AY25-MIN('03 (ind)'!AY$6:AY$37))/(MAX('03 (ind)'!AY$6:AY$37)-MIN('03 (ind)'!AY$6:AY$37))))))</f>
        <v>5.5661274976213235</v>
      </c>
      <c r="AZ26" s="75">
        <f>IF('03 (ind)'!AZ$1="si",100*(('03 (ind)'!AZ25-MIN('03 (ind)'!AZ$6:AZ$37))/(MAX('03 (ind)'!AZ$6:AZ$37)-MIN('03 (ind)'!AZ$6:AZ$37))),ABS(-100+(100*(('03 (ind)'!AZ25-MIN('03 (ind)'!AZ$6:AZ$37))/(MAX('03 (ind)'!AZ$6:AZ$37)-MIN('03 (ind)'!AZ$6:AZ$37))))))</f>
        <v>16.553674942968545</v>
      </c>
      <c r="BA26" s="75">
        <f>IF('03 (ind)'!BA$1="si",100*(('03 (ind)'!BA25-MIN('03 (ind)'!BA$6:BA$37))/(MAX('03 (ind)'!BA$6:BA$37)-MIN('03 (ind)'!BA$6:BA$37))),ABS(-100+(100*(('03 (ind)'!BA25-MIN('03 (ind)'!BA$6:BA$37))/(MAX('03 (ind)'!BA$6:BA$37)-MIN('03 (ind)'!BA$6:BA$37))))))</f>
        <v>33.24563505066169</v>
      </c>
      <c r="BB26" s="75">
        <f>IF('03 (ind)'!BB$1="si",100*(('03 (ind)'!BB25-MIN('03 (ind)'!BB$6:BB$37))/(MAX('03 (ind)'!BB$6:BB$37)-MIN('03 (ind)'!BB$6:BB$37))),ABS(-100+(100*(('03 (ind)'!BB25-MIN('03 (ind)'!BB$6:BB$37))/(MAX('03 (ind)'!BB$6:BB$37)-MIN('03 (ind)'!BB$6:BB$37))))))</f>
        <v>0</v>
      </c>
      <c r="BC26" s="75">
        <f>IF('03 (ind)'!BC$1="si",100*(('03 (ind)'!BC25-MIN('03 (ind)'!BC$6:BC$37))/(MAX('03 (ind)'!BC$6:BC$37)-MIN('03 (ind)'!BC$6:BC$37))),ABS(-100+(100*(('03 (ind)'!BC25-MIN('03 (ind)'!BC$6:BC$37))/(MAX('03 (ind)'!BC$6:BC$37)-MIN('03 (ind)'!BC$6:BC$37))))))</f>
        <v>7.5242031464033587</v>
      </c>
      <c r="BD26" s="75">
        <f>IF('03 (ind)'!BD$1="si",100*(('03 (ind)'!BD25-MIN('03 (ind)'!BD$6:BD$37))/(MAX('03 (ind)'!BD$6:BD$37)-MIN('03 (ind)'!BD$6:BD$37))),ABS(-100+(100*(('03 (ind)'!BD25-MIN('03 (ind)'!BD$6:BD$37))/(MAX('03 (ind)'!BD$6:BD$37)-MIN('03 (ind)'!BD$6:BD$37))))))</f>
        <v>0</v>
      </c>
      <c r="BE26" s="75">
        <f>IF('03 (ind)'!BE$1="si",100*(('03 (ind)'!BE25-MIN('03 (ind)'!BE$6:BE$37))/(MAX('03 (ind)'!BE$6:BE$37)-MIN('03 (ind)'!BE$6:BE$37))),ABS(-100+(100*(('03 (ind)'!BE25-MIN('03 (ind)'!BE$6:BE$37))/(MAX('03 (ind)'!BE$6:BE$37)-MIN('03 (ind)'!BE$6:BE$37))))))</f>
        <v>2.36013986013986</v>
      </c>
      <c r="BF26" s="75">
        <f>IF('03 (ind)'!BF$1="si",100*(('03 (ind)'!BF25-MIN('03 (ind)'!BF$6:BF$37))/(MAX('03 (ind)'!BF$6:BF$37)-MIN('03 (ind)'!BF$6:BF$37))),ABS(-100+(100*(('03 (ind)'!BF25-MIN('03 (ind)'!BF$6:BF$37))/(MAX('03 (ind)'!BF$6:BF$37)-MIN('03 (ind)'!BF$6:BF$37))))))</f>
        <v>5.7776032593197248</v>
      </c>
      <c r="BG26" s="75">
        <f>IF('03 (ind)'!BG$1="si",100*(('03 (ind)'!BG25-MIN('03 (ind)'!BG$6:BG$37))/(MAX('03 (ind)'!BG$6:BG$37)-MIN('03 (ind)'!BG$6:BG$37))),ABS(-100+(100*(('03 (ind)'!BG25-MIN('03 (ind)'!BG$6:BG$37))/(MAX('03 (ind)'!BG$6:BG$37)-MIN('03 (ind)'!BG$6:BG$37))))))</f>
        <v>30.448637894367454</v>
      </c>
      <c r="BH26" s="75">
        <f>IF('03 (ind)'!BH$1="si",100*(('03 (ind)'!BH25-MIN('03 (ind)'!BH$6:BH$37))/(MAX('03 (ind)'!BH$6:BH$37)-MIN('03 (ind)'!BH$6:BH$37))),ABS(-100+(100*(('03 (ind)'!BH25-MIN('03 (ind)'!BH$6:BH$37))/(MAX('03 (ind)'!BH$6:BH$37)-MIN('03 (ind)'!BH$6:BH$37))))))</f>
        <v>1.2749689983450285</v>
      </c>
      <c r="BI26" s="75">
        <f>IF('03 (ind)'!BI$1="si",100*(('03 (ind)'!BI25-MIN('03 (ind)'!BI$6:BI$37))/(MAX('03 (ind)'!BI$6:BI$37)-MIN('03 (ind)'!BI$6:BI$37))),ABS(-100+(100*(('03 (ind)'!BI25-MIN('03 (ind)'!BI$6:BI$37))/(MAX('03 (ind)'!BI$6:BI$37)-MIN('03 (ind)'!BI$6:BI$37))))))</f>
        <v>99.894576443478783</v>
      </c>
      <c r="BJ26" s="75">
        <f>IF('03 (ind)'!BJ$1="si",100*(('03 (ind)'!BJ25-MIN('03 (ind)'!BJ$6:BJ$37))/(MAX('03 (ind)'!BJ$6:BJ$37)-MIN('03 (ind)'!BJ$6:BJ$37))),ABS(-100+(100*(('03 (ind)'!BJ25-MIN('03 (ind)'!BJ$6:BJ$37))/(MAX('03 (ind)'!BJ$6:BJ$37)-MIN('03 (ind)'!BJ$6:BJ$37))))))</f>
        <v>23.868440979298061</v>
      </c>
      <c r="BK26" s="75">
        <f>IF('03 (ind)'!BK$1="si",100*(('03 (ind)'!BK25-MIN('03 (ind)'!BK$6:BK$37))/(MAX('03 (ind)'!BK$6:BK$37)-MIN('03 (ind)'!BK$6:BK$37))),ABS(-100+(100*(('03 (ind)'!BK25-MIN('03 (ind)'!BK$6:BK$37))/(MAX('03 (ind)'!BK$6:BK$37)-MIN('03 (ind)'!BK$6:BK$37))))))</f>
        <v>6.914779250559139</v>
      </c>
      <c r="BL26" s="75">
        <f>IF('03 (ind)'!BL$1="si",100*(('03 (ind)'!BL25-MIN('03 (ind)'!BL$6:BL$37))/(MAX('03 (ind)'!BL$6:BL$37)-MIN('03 (ind)'!BL$6:BL$37))),ABS(-100+(100*(('03 (ind)'!BL25-MIN('03 (ind)'!BL$6:BL$37))/(MAX('03 (ind)'!BL$6:BL$37)-MIN('03 (ind)'!BL$6:BL$37))))))</f>
        <v>11.29032258064516</v>
      </c>
      <c r="BM26" s="75">
        <f>IF('03 (ind)'!BM$1="si",100*(('03 (ind)'!BM25-MIN('03 (ind)'!BM$6:BM$37))/(MAX('03 (ind)'!BM$6:BM$37)-MIN('03 (ind)'!BM$6:BM$37))),ABS(-100+(100*(('03 (ind)'!BM25-MIN('03 (ind)'!BM$6:BM$37))/(MAX('03 (ind)'!BM$6:BM$37)-MIN('03 (ind)'!BM$6:BM$37))))))</f>
        <v>1.8878695557303287</v>
      </c>
      <c r="BN26" s="75">
        <f>IF('03 (ind)'!BN$1="si",100*(('03 (ind)'!BN25-MIN('03 (ind)'!BN$6:BN$37))/(MAX('03 (ind)'!BN$6:BN$37)-MIN('03 (ind)'!BN$6:BN$37))),ABS(-100+(100*(('03 (ind)'!BN25-MIN('03 (ind)'!BN$6:BN$37))/(MAX('03 (ind)'!BN$6:BN$37)-MIN('03 (ind)'!BN$6:BN$37))))))</f>
        <v>0</v>
      </c>
      <c r="BO26" s="75">
        <f>IF('03 (ind)'!BO$1="si",100*(('03 (ind)'!BO25-MIN('03 (ind)'!BO$6:BO$37))/(MAX('03 (ind)'!BO$6:BO$37)-MIN('03 (ind)'!BO$6:BO$37))),ABS(-100+(100*(('03 (ind)'!BO25-MIN('03 (ind)'!BO$6:BO$37))/(MAX('03 (ind)'!BO$6:BO$37)-MIN('03 (ind)'!BO$6:BO$37))))))</f>
        <v>65.176454698688218</v>
      </c>
      <c r="BP26" s="75">
        <f>IF('03 (ind)'!BP$1="si",100*(('03 (ind)'!BP25-MIN('03 (ind)'!BP$6:BP$37))/(MAX('03 (ind)'!BP$6:BP$37)-MIN('03 (ind)'!BP$6:BP$37))),ABS(-100+(100*(('03 (ind)'!BP25-MIN('03 (ind)'!BP$6:BP$37))/(MAX('03 (ind)'!BP$6:BP$37)-MIN('03 (ind)'!BP$6:BP$37))))))</f>
        <v>2.1108526648957553E-2</v>
      </c>
      <c r="BQ26" s="75">
        <f>IF('03 (ind)'!BQ$1="si",100*(('03 (ind)'!BQ25-MIN('03 (ind)'!BQ$6:BQ$37))/(MAX('03 (ind)'!BQ$6:BQ$37)-MIN('03 (ind)'!BQ$6:BQ$37))),ABS(-100+(100*(('03 (ind)'!BQ25-MIN('03 (ind)'!BQ$6:BQ$37))/(MAX('03 (ind)'!BQ$6:BQ$37)-MIN('03 (ind)'!BQ$6:BQ$37))))))</f>
        <v>5.9554030846121906</v>
      </c>
      <c r="BR26" s="75">
        <f>IF('03 (ind)'!BR$1="si",100*(('03 (ind)'!BR25-MIN('03 (ind)'!BR$6:BR$37))/(MAX('03 (ind)'!BR$6:BR$37)-MIN('03 (ind)'!BR$6:BR$37))),ABS(-100+(100*(('03 (ind)'!BR25-MIN('03 (ind)'!BR$6:BR$37))/(MAX('03 (ind)'!BP$6:BP$37)-MIN('03 (ind)'!BR$6:BR$37))))))</f>
        <v>15.070760528373848</v>
      </c>
      <c r="BS26" s="75">
        <f>IF('03 (ind)'!BS$1="si",100*(('03 (ind)'!BS25-MIN('03 (ind)'!BS$6:BS$37))/(MAX('03 (ind)'!BS$6:BS$37)-MIN('03 (ind)'!BS$6:BS$37))),ABS(-100+(100*(('03 (ind)'!BS25-MIN('03 (ind)'!BS$6:BS$37))/(MAX('03 (ind)'!BQ$6:BQ$37)-MIN('03 (ind)'!BS$6:BS$37))))))</f>
        <v>49.460772934838417</v>
      </c>
      <c r="BT26" s="75">
        <f>IF('03 (ind)'!BT$1="si",100*(('03 (ind)'!BT25-MIN('03 (ind)'!BT$6:BT$37))/(MAX('03 (ind)'!BT$6:BT$37)-MIN('03 (ind)'!BT$6:BT$37))),ABS(-100+(100*(('03 (ind)'!BT25-MIN('03 (ind)'!BT$6:BT$37))/(MAX('03 (ind)'!BR$6:BR$37)-MIN('03 (ind)'!BT$6:BT$37))))))</f>
        <v>100</v>
      </c>
      <c r="BU26" s="75">
        <f>IF('03 (ind)'!BU$1="si",100*(('03 (ind)'!BU25-MIN('03 (ind)'!BU$6:BU$37))/(MAX('03 (ind)'!BU$6:BU$37)-MIN('03 (ind)'!BU$6:BU$37))),ABS(-100+(100*(('03 (ind)'!BU25-MIN('03 (ind)'!BU$6:BU$37))/(MAX('03 (ind)'!BU$6:BU$37)-MIN('03 (ind)'!BU$6:BU$37))))))</f>
        <v>100</v>
      </c>
      <c r="BV26" s="75">
        <f>IF('03 (ind)'!BV$1="si",100*(('03 (ind)'!BV25-MIN('03 (ind)'!BV$6:BV$37))/(MAX('03 (ind)'!BV$6:BV$37)-MIN('03 (ind)'!BV$6:BV$37))),ABS(-100+(100*(('03 (ind)'!BV25-MIN('03 (ind)'!BV$6:BV$37))/(MAX('03 (ind)'!BV$6:BV$37)-MIN('03 (ind)'!BV$6:BV$37))))))</f>
        <v>50.803093396787638</v>
      </c>
      <c r="BW26" s="75">
        <f>IF('03 (ind)'!BW$1="si",100*(('03 (ind)'!BW25-MIN('03 (ind)'!BW$6:BW$37))/(MAX('03 (ind)'!BW$6:BW$37)-MIN('03 (ind)'!BW$6:BW$37))),ABS(-100+(100*(('03 (ind)'!BW25-MIN('03 (ind)'!BW$6:BW$37))/(MAX('03 (ind)'!BW$6:BW$37)-MIN('03 (ind)'!BW$6:BW$37))))))</f>
        <v>43.745898411865078</v>
      </c>
      <c r="BX26" s="75">
        <f>IF('03 (ind)'!BX$1="si",100*(('03 (ind)'!BX25-MIN('03 (ind)'!BX$6:BX$37))/(MAX('03 (ind)'!BX$6:BX$37)-MIN('03 (ind)'!BX$6:BX$37))),ABS(-100+(100*(('03 (ind)'!BX25-MIN('03 (ind)'!BX$6:BX$37))/(MAX('03 (ind)'!BX$6:BX$37)-MIN('03 (ind)'!BX$6:BX$37))))))</f>
        <v>1.2835626013118286</v>
      </c>
      <c r="BY26" s="75">
        <f>IF('03 (ind)'!BY$1="si",100*(('03 (ind)'!BY25-MIN('03 (ind)'!BY$6:BY$37))/(MAX('03 (ind)'!BY$6:BY$37)-MIN('03 (ind)'!BY$6:BY$37))),ABS(-100+(100*(('03 (ind)'!BY25-MIN('03 (ind)'!BY$6:BY$37))/(MAX('03 (ind)'!BY$6:BY$37)-MIN('03 (ind)'!BY$6:BY$37))))))</f>
        <v>9.8758300082155372</v>
      </c>
      <c r="BZ26" s="75">
        <f>IF('03 (ind)'!BZ$1="si",100*(('03 (ind)'!BZ25-MIN('03 (ind)'!BZ$6:BZ$37))/(MAX('03 (ind)'!BZ$6:BZ$37)-MIN('03 (ind)'!BZ$6:BZ$37))),ABS(-100+(100*(('03 (ind)'!BZ25-MIN('03 (ind)'!BZ$6:BZ$37))/(MAX('03 (ind)'!BZ$6:BZ$37)-MIN('03 (ind)'!BZ$6:BZ$37))))))</f>
        <v>0</v>
      </c>
      <c r="CA26" s="75">
        <f>IF('03 (ind)'!CA$1="si",100*(('03 (ind)'!CA25-MIN('03 (ind)'!CA$6:CA$37))/(MAX('03 (ind)'!CA$6:CA$37)-MIN('03 (ind)'!CA$6:CA$37))),ABS(-100+(100*(('03 (ind)'!CA25-MIN('03 (ind)'!CA$6:CA$37))/(MAX('03 (ind)'!CA$6:CA$37)-MIN('03 (ind)'!CA$6:CA$37))))))</f>
        <v>16.851476884049021</v>
      </c>
      <c r="CB26" s="75">
        <f>IF('03 (ind)'!CB$1="si",100*(('03 (ind)'!CB25-MIN('03 (ind)'!CB$6:CB$37))/(MAX('03 (ind)'!CB$6:CB$37)-MIN('03 (ind)'!CB$6:CB$37))),ABS(-100+(100*(('03 (ind)'!CB25-MIN('03 (ind)'!CB$6:CB$37))/(MAX('03 (ind)'!CB$6:CB$37)-MIN('03 (ind)'!CB$6:CB$37))))))</f>
        <v>71.337579617834393</v>
      </c>
      <c r="CC26" s="75">
        <f>IF('03 (ind)'!CC$1="si",100*(('03 (ind)'!CC25-MIN('03 (ind)'!CC$6:CC$37))/(MAX('03 (ind)'!CC$6:CC$37)-MIN('03 (ind)'!CC$6:CC$37))),ABS(-100+(100*(('03 (ind)'!CC25-MIN('03 (ind)'!CC$6:CC$37))/(MAX('03 (ind)'!CC$6:CC$37)-MIN('03 (ind)'!CC$6:CC$37))))))</f>
        <v>35.849987041105962</v>
      </c>
      <c r="CD26" s="75">
        <f>IF('03 (ind)'!CD$1="si",100*(('03 (ind)'!CD25-MIN('03 (ind)'!CD$6:CD$37))/(MAX('03 (ind)'!CD$6:CD$37)-MIN('03 (ind)'!CD$6:CD$37))),ABS(-100+(100*(('03 (ind)'!CD25-MIN('03 (ind)'!CD$6:CD$37))/(MAX('03 (ind)'!CD$6:CD$37)-MIN('03 (ind)'!CD$6:CD$37))))))</f>
        <v>1.9856954559780051</v>
      </c>
      <c r="CE26" s="75">
        <f>IF('03 (ind)'!CE$1="si",100*(('03 (ind)'!CE25-MIN('03 (ind)'!CE$6:CE$37))/(MAX('03 (ind)'!CE$6:CE$37)-MIN('03 (ind)'!CE$6:CE$37))),ABS(-100+(100*(('03 (ind)'!CE25-MIN('03 (ind)'!CE$6:CE$37))/(MAX('03 (ind)'!CE$6:CE$37)-MIN('03 (ind)'!CE$6:CE$37))))))</f>
        <v>14.018229336052194</v>
      </c>
      <c r="CF26" s="75">
        <f>IF('03 (ind)'!CF$1="si",100*(('03 (ind)'!CF25-MIN('03 (ind)'!CF$6:CF$37))/(MAX('03 (ind)'!CF$6:CF$37)-MIN('03 (ind)'!CF$6:CF$37))),ABS(-100+(100*(('03 (ind)'!CF25-MIN('03 (ind)'!CF$6:CF$37))/(MAX('03 (ind)'!CF$6:CF$37)-MIN('03 (ind)'!CF$6:CF$37))))))</f>
        <v>0.6572465267730665</v>
      </c>
      <c r="CG26" s="75">
        <f>IF('03 (ind)'!CG$1="si",100*(('03 (ind)'!CG25-MIN('03 (ind)'!CG$6:CG$37))/(MAX('03 (ind)'!CG$6:CG$37)-MIN('03 (ind)'!CG$6:CG$37))),ABS(-100+(100*(('03 (ind)'!CG25-MIN('03 (ind)'!CG$6:CG$37))/(MAX('03 (ind)'!CG$6:CG$37)-MIN('03 (ind)'!CG$6:CG$37))))))</f>
        <v>0.83985621860204618</v>
      </c>
      <c r="CH26" s="75">
        <f>IF('03 (ind)'!CH$1="si",100*(('03 (ind)'!CH25-MIN('03 (ind)'!CH$6:CH$37))/(MAX('03 (ind)'!CH$6:CH$37)-MIN('03 (ind)'!CH$6:CH$37))),ABS(-100+(100*(('03 (ind)'!CH25-MIN('03 (ind)'!CH$6:CH$37))/(MAX('03 (ind)'!CH$6:CH$37)-MIN('03 (ind)'!CH$6:CH$37))))))</f>
        <v>6.2728741610891383</v>
      </c>
      <c r="CI26" s="75">
        <f>IF('03 (ind)'!CI$1="si",100*(('03 (ind)'!CI25-MIN('03 (ind)'!CI$6:CI$37))/(MAX('03 (ind)'!CI$6:CI$37)-MIN('03 (ind)'!CI$6:CI$37))),ABS(-100+(100*(('03 (ind)'!CI25-MIN('03 (ind)'!CI$6:CI$37))/(MAX('03 (ind)'!CI$6:CI$37)-MIN('03 (ind)'!CI$6:CI$37))))))</f>
        <v>28.597710617825058</v>
      </c>
      <c r="CJ26" s="75">
        <f>IF('03 (ind)'!CJ$1="si",100*(('03 (ind)'!CJ25-MIN('03 (ind)'!CJ$6:CJ$37))/(MAX('03 (ind)'!CJ$6:CJ$37)-MIN('03 (ind)'!CJ$6:CJ$37))),ABS(-100+(100*(('03 (ind)'!CJ25-MIN('03 (ind)'!CJ$6:CJ$37))/(MAX('03 (ind)'!CJ$6:CJ$37)-MIN('03 (ind)'!CJ$6:CJ$37))))))</f>
        <v>56.143648211534966</v>
      </c>
      <c r="CK26" s="75">
        <f>IF('03 (ind)'!CK$1="si",100*(('03 (ind)'!CK25-MIN('03 (ind)'!CK$6:CK$37))/(MAX('03 (ind)'!CK$6:CK$37)-MIN('03 (ind)'!CK$6:CK$37))),ABS(-100+(100*(('03 (ind)'!CK25-MIN('03 (ind)'!CK$6:CK$37))/(MAX('03 (ind)'!CK$6:CK$37)-MIN('03 (ind)'!CK$6:CK$37))))))</f>
        <v>2.8998019824514625</v>
      </c>
      <c r="CL26" s="75">
        <f>IF('03 (ind)'!CL$1="si",100*(('03 (ind)'!CL25-MIN('03 (ind)'!CL$6:CL$37))/(MAX('03 (ind)'!CL$6:CL$37)-MIN('03 (ind)'!CL$6:CL$37))),ABS(-100+(100*(('03 (ind)'!CL25-MIN('03 (ind)'!CL$6:CL$37))/(MAX('03 (ind)'!CL$6:CL$37)-MIN('03 (ind)'!CL$6:CL$37))))))</f>
        <v>0</v>
      </c>
      <c r="CM26" s="75">
        <f>IF('03 (ind)'!CM$1="si",100*(('03 (ind)'!CM25-MIN('03 (ind)'!CM$6:CM$37))/(MAX('03 (ind)'!CM$6:CM$37)-MIN('03 (ind)'!CM$6:CM$37))),ABS(-100+(100*(('03 (ind)'!CM25-MIN('03 (ind)'!CM$6:CM$37))/(MAX('03 (ind)'!CM$6:CM$37)-MIN('03 (ind)'!CM$6:CM$37))))))</f>
        <v>1.6999351792850435</v>
      </c>
    </row>
    <row r="27" spans="1:91">
      <c r="A27" s="18" t="s">
        <v>225</v>
      </c>
      <c r="B27" s="87">
        <f>IF('03 (ind)'!B$1="si",100*(('03 (ind)'!B26-MIN('03 (ind)'!B$6:B$37))/(MAX('03 (ind)'!B$6:B$37)-MIN('03 (ind)'!B$6:B$37))),ABS(-100+(100*(('03 (ind)'!B26-MIN('03 (ind)'!B$6:B$37))/(MAX('03 (ind)'!B$6:B$37)-MIN('03 (ind)'!B$6:B$37))))))</f>
        <v>13.097789498432366</v>
      </c>
      <c r="C27" s="87">
        <f>IF('03 (ind)'!C$1="si",100*(('03 (ind)'!C26-MIN('03 (ind)'!C$6:C$37))/(MAX('03 (ind)'!C$6:C$37)-MIN('03 (ind)'!C$6:C$37))),ABS(-100+(100*(('03 (ind)'!C26-MIN('03 (ind)'!C$6:C$37))/(MAX('03 (ind)'!C$6:C$37)-MIN('03 (ind)'!C$6:C$37))))))</f>
        <v>26.103179875288507</v>
      </c>
      <c r="D27" s="87">
        <f>IF('03 (ind)'!D$1="si",100*(('03 (ind)'!D26-MIN('03 (ind)'!D$6:D$37))/(MAX('03 (ind)'!D$6:D$37)-MIN('03 (ind)'!D$6:D$37))),ABS(-100+(100*(('03 (ind)'!D26-MIN('03 (ind)'!D$6:D$37))/(MAX('03 (ind)'!D$6:D$37)-MIN('03 (ind)'!D$6:D$37))))))</f>
        <v>70.865496215690101</v>
      </c>
      <c r="E27" s="87">
        <f>IF('03 (ind)'!E$1="si",100*(('03 (ind)'!E26-MIN('03 (ind)'!E$6:E$37))/(MAX('03 (ind)'!E$6:E$37)-MIN('03 (ind)'!E$6:E$37))),ABS(-100+(100*(('03 (ind)'!E26-MIN('03 (ind)'!E$6:E$37))/(MAX('03 (ind)'!E$6:E$37)-MIN('03 (ind)'!E$6:E$37))))))</f>
        <v>69.863013698630567</v>
      </c>
      <c r="F27" s="87">
        <f>IF('03 (ind)'!F$1="si",100*(('03 (ind)'!F26-MIN('03 (ind)'!F$6:F$37))/(MAX('03 (ind)'!F$6:F$37)-MIN('03 (ind)'!F$6:F$37))),ABS(-100+(100*(('03 (ind)'!F26-MIN('03 (ind)'!F$6:F$37))/(MAX('03 (ind)'!F$6:F$37)-MIN('03 (ind)'!F$6:F$37))))))</f>
        <v>17.24137931034484</v>
      </c>
      <c r="G27" s="87">
        <f>IF('03 (ind)'!G$1="si",100*(('03 (ind)'!G26-MIN('03 (ind)'!G$6:G$37))/(MAX('03 (ind)'!G$6:G$37)-MIN('03 (ind)'!G$6:G$37))),ABS(-100+(100*(('03 (ind)'!G26-MIN('03 (ind)'!G$6:G$37))/(MAX('03 (ind)'!G$6:G$37)-MIN('03 (ind)'!G$6:G$37))))))</f>
        <v>24.786324786324805</v>
      </c>
      <c r="H27" s="87">
        <f>IF('03 (ind)'!H$1="si",100*(('03 (ind)'!H26-MIN('03 (ind)'!H$6:H$37))/(MAX('03 (ind)'!H$6:H$37)-MIN('03 (ind)'!H$6:H$37))),ABS(-100+(100*(('03 (ind)'!H26-MIN('03 (ind)'!H$6:H$37))/(MAX('03 (ind)'!H$6:H$37)-MIN('03 (ind)'!H$6:H$37))))))</f>
        <v>0</v>
      </c>
      <c r="I27" s="87">
        <f>IF('03 (ind)'!I$1="si",100*(('03 (ind)'!I26-MIN('03 (ind)'!I$6:I$37))/(MAX('03 (ind)'!I$6:I$37)-MIN('03 (ind)'!I$6:I$37))),ABS(-100+(100*(('03 (ind)'!I26-MIN('03 (ind)'!I$6:I$37))/(MAX('03 (ind)'!I$6:I$37)-MIN('03 (ind)'!I$6:I$37))))))</f>
        <v>97.058823529411768</v>
      </c>
      <c r="J27" s="87">
        <f>IF('03 (ind)'!J$1="si",100*(('03 (ind)'!J26-MIN('03 (ind)'!J$6:J$37))/(MAX('03 (ind)'!J$6:J$37)-MIN('03 (ind)'!J$6:J$37))),ABS(-100+(100*(('03 (ind)'!J26-MIN('03 (ind)'!J$6:J$37))/(MAX('03 (ind)'!J$6:J$37)-MIN('03 (ind)'!J$6:J$37))))))</f>
        <v>77.594936708860786</v>
      </c>
      <c r="K27" s="87">
        <f>IF('03 (ind)'!K$1="si",100*(('03 (ind)'!K26-MIN('03 (ind)'!K$6:K$37))/(MAX('03 (ind)'!K$6:K$37)-MIN('03 (ind)'!K$6:K$37))),ABS(-100+(100*(('03 (ind)'!K26-MIN('03 (ind)'!K$6:K$37))/(MAX('03 (ind)'!K$6:K$37)-MIN('03 (ind)'!K$6:K$37))))))</f>
        <v>8.583314266913364</v>
      </c>
      <c r="L27" s="87">
        <f>IF('03 (ind)'!L$1="si",100*(('03 (ind)'!L26-MIN('03 (ind)'!L$6:L$37))/(MAX('03 (ind)'!L$6:L$37)-MIN('03 (ind)'!L$6:L$37))),ABS(-100+(100*(('03 (ind)'!L26-MIN('03 (ind)'!L$6:L$37))/(MAX('03 (ind)'!L$6:L$37)-MIN('03 (ind)'!L$6:L$37))))))</f>
        <v>73.799230176995863</v>
      </c>
      <c r="M27" s="87">
        <f>IF('03 (ind)'!M$1="si",100*(('03 (ind)'!M26-MIN('03 (ind)'!M$6:M$37))/(MAX('03 (ind)'!M$6:M$37)-MIN('03 (ind)'!M$6:M$37))),ABS(-100+(100*(('03 (ind)'!M26-MIN('03 (ind)'!M$6:M$37))/(MAX('03 (ind)'!M$6:M$37)-MIN('03 (ind)'!M$6:M$37))))))</f>
        <v>16.63504514566489</v>
      </c>
      <c r="N27" s="87">
        <f>IF('03 (ind)'!N$1="si",100*(('03 (ind)'!N26-MIN('03 (ind)'!N$6:N$37))/(MAX('03 (ind)'!N$6:N$37)-MIN('03 (ind)'!N$6:N$37))),ABS(-100+(100*(('03 (ind)'!N26-MIN('03 (ind)'!N$6:N$37))/(MAX('03 (ind)'!N$6:N$37)-MIN('03 (ind)'!N$6:N$37))))))</f>
        <v>47.021930436118161</v>
      </c>
      <c r="O27" s="87">
        <f>IF('03 (ind)'!O$1="si",100*(('03 (ind)'!O26-MIN('03 (ind)'!O$6:O$37))/(MAX('03 (ind)'!O$6:O$37)-MIN('03 (ind)'!O$6:O$37))),ABS(-100+(100*(('03 (ind)'!O26-MIN('03 (ind)'!O$6:O$37))/(MAX('03 (ind)'!O$6:O$37)-MIN('03 (ind)'!O$6:O$37))))))</f>
        <v>68.085106382978722</v>
      </c>
      <c r="P27" s="87">
        <f>IF('03 (ind)'!P$1="si",100*(('03 (ind)'!P26-MIN('03 (ind)'!P$6:P$37))/(MAX('03 (ind)'!P$6:P$37)-MIN('03 (ind)'!P$6:P$37))),ABS(-100+(100*(('03 (ind)'!P26-MIN('03 (ind)'!P$6:P$37))/(MAX('03 (ind)'!P$6:P$37)-MIN('03 (ind)'!P$6:P$37))))))</f>
        <v>1.8042690593570558</v>
      </c>
      <c r="Q27" s="87">
        <f>IF('03 (ind)'!Q$1="si",100*(('03 (ind)'!Q26-MIN('03 (ind)'!Q$6:Q$37))/(MAX('03 (ind)'!Q$6:Q$37)-MIN('03 (ind)'!Q$6:Q$37))),ABS(-100+(100*(('03 (ind)'!Q26-MIN('03 (ind)'!Q$6:Q$37))/(MAX('03 (ind)'!Q$6:Q$37)-MIN('03 (ind)'!Q$6:Q$37))))))</f>
        <v>3.6636501081643758</v>
      </c>
      <c r="R27" s="87">
        <f>IF('03 (ind)'!R$1="si",100*(('03 (ind)'!R26-MIN('03 (ind)'!R$6:R$37))/(MAX('03 (ind)'!R$6:R$37)-MIN('03 (ind)'!R$6:R$37))),ABS(-100+(100*(('03 (ind)'!R26-MIN('03 (ind)'!R$6:R$37))/(MAX('03 (ind)'!R$6:R$37)-MIN('03 (ind)'!R$6:R$37))))))</f>
        <v>0.39696817594766692</v>
      </c>
      <c r="S27" s="75">
        <f>ABS(ABS(('03 (ind)'!S26-((MAX('03 (ind)'!S$6:S$37)+MIN('03 (ind)'!S$6:S$37))/2))/(((MAX('03 (ind)'!S$6:S$37)+MIN('03 (ind)'!S$6:S$37))/2)-MAX('03 (ind)'!S$6:S$37))*100)-100)</f>
        <v>79.011207774750588</v>
      </c>
      <c r="T27" s="75">
        <f>IF('03 (ind)'!T$1="si",100*(('03 (ind)'!T26-MIN('03 (ind)'!T$6:T$37))/(MAX('03 (ind)'!T$6:T$37)-MIN('03 (ind)'!T$6:T$37))),ABS(-100+(100*(('03 (ind)'!T26-MIN('03 (ind)'!T$6:T$37))/(MAX('03 (ind)'!T$6:T$37)-MIN('03 (ind)'!T$6:T$37))))))</f>
        <v>23.296189870363467</v>
      </c>
      <c r="U27" s="75">
        <f>IF('03 (ind)'!U$1="si",100*(('03 (ind)'!U26-MIN('03 (ind)'!U$6:U$37))/(MAX('03 (ind)'!U$6:U$37)-MIN('03 (ind)'!U$6:U$37))),ABS(-100+(100*(('03 (ind)'!U26-MIN('03 (ind)'!U$6:U$37))/(MAX('03 (ind)'!U$6:U$37)-MIN('03 (ind)'!U$6:U$37))))))</f>
        <v>80</v>
      </c>
      <c r="V27" s="75">
        <f>IF('03 (ind)'!V$1="si",100*(('03 (ind)'!V26-MIN('03 (ind)'!V$6:V$37))/(MAX('03 (ind)'!V$6:V$37)-MIN('03 (ind)'!V$6:V$37))),ABS(-100+(100*(('03 (ind)'!V26-MIN('03 (ind)'!V$6:V$37))/(MAX('03 (ind)'!V$6:V$37)-MIN('03 (ind)'!V$6:V$37))))))</f>
        <v>76.795580110497241</v>
      </c>
      <c r="W27" s="75">
        <f>IF('03 (ind)'!W$1="si",100*(('03 (ind)'!W26-MIN('03 (ind)'!W$6:W$37))/(MAX('03 (ind)'!W$6:W$37)-MIN('03 (ind)'!W$6:W$37))),ABS(-100+(100*(('03 (ind)'!W26-MIN('03 (ind)'!W$6:W$37))/(MAX('03 (ind)'!W$6:W$37)-MIN('03 (ind)'!W$6:W$37))))))</f>
        <v>72.602739726027394</v>
      </c>
      <c r="X27" s="75">
        <f>IF('03 (ind)'!X$1="si",100*(('03 (ind)'!X26-MIN('03 (ind)'!X$6:X$37))/(MAX('03 (ind)'!X$6:X$37)-MIN('03 (ind)'!X$6:X$37))),ABS(-100+(100*(('03 (ind)'!X26-MIN('03 (ind)'!X$6:X$37))/(MAX('03 (ind)'!X$6:X$37)-MIN('03 (ind)'!X$6:X$37))))))</f>
        <v>39.24913483612066</v>
      </c>
      <c r="Y27" s="75">
        <f>IF('03 (ind)'!Y$1="si",100*(('03 (ind)'!Y26-MIN('03 (ind)'!Y$6:Y$37))/(MAX('03 (ind)'!Y$6:Y$37)-MIN('03 (ind)'!Y$6:Y$37))),ABS(-100+(100*(('03 (ind)'!Y26-MIN('03 (ind)'!Y$6:Y$37))/(MAX('03 (ind)'!Y$6:Y$37)-MIN('03 (ind)'!Y$6:Y$37))))))</f>
        <v>34.013278457055307</v>
      </c>
      <c r="Z27" s="75">
        <f>IF('03 (ind)'!Z$1="si",100*(('03 (ind)'!Z26-MIN('03 (ind)'!Z$6:Z$37))/(MAX('03 (ind)'!Z$6:Z$37)-MIN('03 (ind)'!Z$6:Z$37))),ABS(-100+(100*(('03 (ind)'!Z26-MIN('03 (ind)'!Z$6:Z$37))/(MAX('03 (ind)'!Z$6:Z$37)-MIN('03 (ind)'!Z$6:Z$37))))))</f>
        <v>9.6551901342855189</v>
      </c>
      <c r="AA27" s="75">
        <f>IF('03 (ind)'!AA$1="si",100*(('03 (ind)'!AA26-MIN('03 (ind)'!AA$6:AA$37))/(MAX('03 (ind)'!AA$6:AA$37)-MIN('03 (ind)'!AA$6:AA$37))),ABS(-100+(100*(('03 (ind)'!AA26-MIN('03 (ind)'!AA$6:AA$37))/(MAX('03 (ind)'!AA$6:AA$37)-MIN('03 (ind)'!AA$6:AA$37))))))</f>
        <v>34.307158295318871</v>
      </c>
      <c r="AB27" s="75">
        <f>IF('03 (ind)'!AB$1="si",100*(('03 (ind)'!AB26-MIN('03 (ind)'!AB$6:AB$37))/(MAX('03 (ind)'!AB$6:AB$37)-MIN('03 (ind)'!AB$6:AB$37))),ABS(-100+(100*(('03 (ind)'!AB26-MIN('03 (ind)'!AB$6:AB$37))/(MAX('03 (ind)'!AB$6:AB$37)-MIN('03 (ind)'!AB$6:AB$37))))))</f>
        <v>26.386637241906786</v>
      </c>
      <c r="AC27" s="75">
        <f>IF('03 (ind)'!AC$1="si",100*(('03 (ind)'!AC26-MIN('03 (ind)'!AC$6:AC$37))/(MAX('03 (ind)'!AC$6:AC$37)-MIN('03 (ind)'!AC$6:AC$37))),ABS(-100+(100*(('03 (ind)'!AC26-MIN('03 (ind)'!AC$6:AC$37))/(MAX('03 (ind)'!AC$6:AC$37)-MIN('03 (ind)'!AC$6:AC$37))))))</f>
        <v>45.342195988744102</v>
      </c>
      <c r="AD27" s="75">
        <f>IF('03 (ind)'!AD$1="si",100*(('03 (ind)'!AD26-MIN('03 (ind)'!AD$6:AD$37))/(MAX('03 (ind)'!AD$6:AD$37)-MIN('03 (ind)'!AD$6:AD$37))),ABS(-100+(100*(('03 (ind)'!AD26-MIN('03 (ind)'!AD$6:AD$37))/(MAX('03 (ind)'!AD$6:AD$37)-MIN('03 (ind)'!AD$6:AD$37))))))</f>
        <v>57.45500037331508</v>
      </c>
      <c r="AE27" s="75">
        <f>IF('03 (ind)'!AE$1="si",100*(('03 (ind)'!AE26-MIN('03 (ind)'!AE$6:AE$37))/(MAX('03 (ind)'!AE$6:AE$37)-MIN('03 (ind)'!AE$6:AE$37))),ABS(-100+(100*(('03 (ind)'!AE26-MIN('03 (ind)'!AE$6:AE$37))/(MAX('03 (ind)'!AE$6:AE$37)-MIN('03 (ind)'!AE$6:AE$37))))))</f>
        <v>66.699890934084422</v>
      </c>
      <c r="AF27" s="75">
        <f>IF('03 (ind)'!AF$1="si",100*(('03 (ind)'!AF26-MIN('03 (ind)'!AF$6:AF$37))/(MAX('03 (ind)'!AF$6:AF$37)-MIN('03 (ind)'!AF$6:AF$37))),ABS(-100+(100*(('03 (ind)'!AF26-MIN('03 (ind)'!AF$6:AF$37))/(MAX('03 (ind)'!AF$6:AF$37)-MIN('03 (ind)'!AF$6:AF$37))))))</f>
        <v>41.111111111111107</v>
      </c>
      <c r="AG27" s="75">
        <f>IF('03 (ind)'!AG$1="si",100*(('03 (ind)'!AG26-MIN('03 (ind)'!AG$6:AG$37))/(MAX('03 (ind)'!AG$6:AG$37)-MIN('03 (ind)'!AG$6:AG$37))),ABS(-100+(100*(('03 (ind)'!AG26-MIN('03 (ind)'!AG$6:AG$37))/(MAX('03 (ind)'!AG$6:AG$37)-MIN('03 (ind)'!AG$6:AG$37))))))</f>
        <v>77.999999999999929</v>
      </c>
      <c r="AH27" s="75">
        <f>IF('03 (ind)'!AH$1="si",100*(('03 (ind)'!AH26-MIN('03 (ind)'!AH$6:AH$37))/(MAX('03 (ind)'!AH$6:AH$37)-MIN('03 (ind)'!AH$6:AH$37))),ABS(-100+(100*(('03 (ind)'!AH26-MIN('03 (ind)'!AH$6:AH$37))/(MAX('03 (ind)'!AH$6:AH$37)-MIN('03 (ind)'!AH$6:AH$37))))))</f>
        <v>100</v>
      </c>
      <c r="AI27" s="75">
        <f>IF('03 (ind)'!AI$1="si",100*(('03 (ind)'!AI26-MIN('03 (ind)'!AI$6:AI$37))/(MAX('03 (ind)'!AI$6:AI$37)-MIN('03 (ind)'!AI$6:AI$37))),ABS(-100+(100*(('03 (ind)'!AI26-MIN('03 (ind)'!AI$6:AI$37))/(MAX('03 (ind)'!AI$6:AI$37)-MIN('03 (ind)'!AI$6:AI$37))))))</f>
        <v>10.636967638386023</v>
      </c>
      <c r="AJ27" s="75">
        <f>IF('03 (ind)'!AJ$1="si",100*(('03 (ind)'!AJ26-MIN('03 (ind)'!AJ$6:AJ$37))/(MAX('03 (ind)'!AJ$6:AJ$37)-MIN('03 (ind)'!AJ$6:AJ$37))),ABS(-100+(100*(('03 (ind)'!AJ26-MIN('03 (ind)'!AJ$6:AJ$37))/(MAX('03 (ind)'!AJ$6:AJ$37)-MIN('03 (ind)'!AJ$6:AJ$37))))))</f>
        <v>71.703107019562736</v>
      </c>
      <c r="AK27" s="75">
        <f>IF('03 (ind)'!AK$1="si",100*(('03 (ind)'!AK26-MIN('03 (ind)'!AK$6:AK$37))/(MAX('03 (ind)'!AK$6:AK$37)-MIN('03 (ind)'!AK$6:AK$37))),ABS(-100+(100*(('03 (ind)'!AK26-MIN('03 (ind)'!AK$6:AK$37))/(MAX('03 (ind)'!AK$6:AK$37)-MIN('03 (ind)'!AK$6:AK$37))))))</f>
        <v>6.7310643948028108</v>
      </c>
      <c r="AL27" s="75">
        <f>IF('03 (ind)'!AL$1="si",100*(('03 (ind)'!AL26-MIN('03 (ind)'!AL$6:AL$37))/(MAX('03 (ind)'!AL$6:AL$37)-MIN('03 (ind)'!AL$6:AL$37))),ABS(-100+(100*(('03 (ind)'!AL26-MIN('03 (ind)'!AL$6:AL$37))/(MAX('03 (ind)'!AL$6:AL$37)-MIN('03 (ind)'!AL$6:AL$37))))))</f>
        <v>72.714131873955452</v>
      </c>
      <c r="AM27" s="75">
        <f>IF('03 (ind)'!AM$1="si",100*(('03 (ind)'!AM26-MIN('03 (ind)'!AM$6:AM$37))/(MAX('03 (ind)'!AM$6:AM$37)-MIN('03 (ind)'!AM$6:AM$37))),ABS(-100+(100*(('03 (ind)'!AM26-MIN('03 (ind)'!AM$6:AM$37))/(MAX('03 (ind)'!AM$6:AM$37)-MIN('03 (ind)'!AM$6:AM$37))))))</f>
        <v>76.042915741054486</v>
      </c>
      <c r="AN27" s="75">
        <f>IF('03 (ind)'!AN$1="si",100*(('03 (ind)'!AN26-MIN('03 (ind)'!AN$6:AN$37))/(MAX('03 (ind)'!AN$6:AN$37)-MIN('03 (ind)'!AN$6:AN$37))),ABS(-100+(100*(('03 (ind)'!AN26-MIN('03 (ind)'!AN$6:AN$37))/(MAX('03 (ind)'!AN$6:AN$37)-MIN('03 (ind)'!AN$6:AN$37))))))</f>
        <v>30.690423244590207</v>
      </c>
      <c r="AO27" s="75">
        <f>IF('03 (ind)'!AO$1="si",100*(('03 (ind)'!AO26-MIN('03 (ind)'!AO$6:AO$37))/(MAX('03 (ind)'!AO$6:AO$37)-MIN('03 (ind)'!AO$6:AO$37))),ABS(-100+(100*(('03 (ind)'!AO26-MIN('03 (ind)'!AO$6:AO$37))/(MAX('03 (ind)'!AO$6:AO$37)-MIN('03 (ind)'!AO$6:AO$37))))))</f>
        <v>43.062443061984588</v>
      </c>
      <c r="AP27" s="75">
        <f>IF('03 (ind)'!AP$1="si",100*(('03 (ind)'!AP26-MIN('03 (ind)'!AP$6:AP$37))/(MAX('03 (ind)'!AP$6:AP$37)-MIN('03 (ind)'!AP$6:AP$37))),ABS(-100+(100*(('03 (ind)'!AP26-MIN('03 (ind)'!AP$6:AP$37))/(MAX('03 (ind)'!AP$6:AP$37)-MIN('03 (ind)'!AP$6:AP$37))))))</f>
        <v>79.763469119579497</v>
      </c>
      <c r="AQ27" s="75">
        <f>IF('03 (ind)'!AQ$1="si",100*(('03 (ind)'!AQ26-MIN('03 (ind)'!AQ$6:AQ$37))/(MAX('03 (ind)'!AQ$6:AQ$37)-MIN('03 (ind)'!AQ$6:AQ$37))),ABS(-100+(100*(('03 (ind)'!AQ26-MIN('03 (ind)'!AQ$6:AQ$37))/(MAX('03 (ind)'!AQ$6:AQ$37)-MIN('03 (ind)'!AQ$6:AQ$37))))))</f>
        <v>2.8709566929081589</v>
      </c>
      <c r="AR27" s="75">
        <f>IF('03 (ind)'!AR$1="si",100*(('03 (ind)'!AR26-MIN('03 (ind)'!AR$6:AR$37))/(MAX('03 (ind)'!AR$6:AR$37)-MIN('03 (ind)'!AR$6:AR$37))),ABS(-100+(100*(('03 (ind)'!AR26-MIN('03 (ind)'!AR$6:AR$37))/(MAX('03 (ind)'!AR$6:AR$37)-MIN('03 (ind)'!AR$6:AR$37))))))</f>
        <v>51.616523318324234</v>
      </c>
      <c r="AS27" s="75">
        <f>IF('03 (ind)'!AS$1="si",100*(('03 (ind)'!AS26-MIN('03 (ind)'!AS$6:AS$37))/(MAX('03 (ind)'!AS$6:AS$37)-MIN('03 (ind)'!AS$6:AS$37))),ABS(-100+(100*(('03 (ind)'!AS26-MIN('03 (ind)'!AS$6:AS$37))/(MAX('03 (ind)'!AS$6:AS$37)-MIN('03 (ind)'!AS$6:AS$37))))))</f>
        <v>54.167741401678477</v>
      </c>
      <c r="AT27" s="75">
        <f>IF('03 (ind)'!AT$1="si",100*(('03 (ind)'!AT26-MIN('03 (ind)'!AT$6:AT$37))/(MAX('03 (ind)'!AT$6:AT$37)-MIN('03 (ind)'!AT$6:AT$37))),ABS(-100+(100*(('03 (ind)'!AT26-MIN('03 (ind)'!AT$6:AT$37))/(MAX('03 (ind)'!AT$6:AT$37)-MIN('03 (ind)'!AT$6:AT$37))))))</f>
        <v>0</v>
      </c>
      <c r="AU27" s="75">
        <f>IF('03 (ind)'!AU$1="si",100*(('03 (ind)'!AU26-MIN('03 (ind)'!AU$6:AU$37))/(MAX('03 (ind)'!AU$6:AU$37)-MIN('03 (ind)'!AU$6:AU$37))),ABS(-100+(100*(('03 (ind)'!AU26-MIN('03 (ind)'!AU$6:AU$37))/(MAX('03 (ind)'!AU$6:AU$37)-MIN('03 (ind)'!AU$6:AU$37))))))</f>
        <v>53.211009174311933</v>
      </c>
      <c r="AV27" s="75">
        <f>IF('03 (ind)'!AV$1="si",100*(('03 (ind)'!AV26-MIN('03 (ind)'!AV$6:AV$37))/(MAX('03 (ind)'!AV$6:AV$37)-MIN('03 (ind)'!AV$6:AV$37))),ABS(-100+(100*(('03 (ind)'!AV26-MIN('03 (ind)'!AV$6:AV$37))/(MAX('03 (ind)'!AV$6:AV$37)-MIN('03 (ind)'!AV$6:AV$37))))))</f>
        <v>90.467937608318891</v>
      </c>
      <c r="AW27" s="75">
        <f>IF('03 (ind)'!AW$1="si",100*(('03 (ind)'!AW26-MIN('03 (ind)'!AW$6:AW$37))/(MAX('03 (ind)'!AW$6:AW$37)-MIN('03 (ind)'!AW$6:AW$37))),ABS(-100+(100*(('03 (ind)'!AW26-MIN('03 (ind)'!AW$6:AW$37))/(MAX('03 (ind)'!AW$6:AW$37)-MIN('03 (ind)'!AW$6:AW$37))))))</f>
        <v>25.246241575946083</v>
      </c>
      <c r="AX27" s="75">
        <f>IF('03 (ind)'!AX$1="si",100*(('03 (ind)'!AX26-MIN('03 (ind)'!AX$6:AX$37))/(MAX('03 (ind)'!AX$6:AX$37)-MIN('03 (ind)'!AX$6:AX$37))),ABS(-100+(100*(('03 (ind)'!AX26-MIN('03 (ind)'!AX$6:AX$37))/(MAX('03 (ind)'!AX$6:AX$37)-MIN('03 (ind)'!AX$6:AX$37))))))</f>
        <v>10.962469681754083</v>
      </c>
      <c r="AY27" s="75">
        <f>IF('03 (ind)'!AY$1="si",100*(('03 (ind)'!AY26-MIN('03 (ind)'!AY$6:AY$37))/(MAX('03 (ind)'!AY$6:AY$37)-MIN('03 (ind)'!AY$6:AY$37))),ABS(-100+(100*(('03 (ind)'!AY26-MIN('03 (ind)'!AY$6:AY$37))/(MAX('03 (ind)'!AY$6:AY$37)-MIN('03 (ind)'!AY$6:AY$37))))))</f>
        <v>23.882017126546188</v>
      </c>
      <c r="AZ27" s="75">
        <f>IF('03 (ind)'!AZ$1="si",100*(('03 (ind)'!AZ26-MIN('03 (ind)'!AZ$6:AZ$37))/(MAX('03 (ind)'!AZ$6:AZ$37)-MIN('03 (ind)'!AZ$6:AZ$37))),ABS(-100+(100*(('03 (ind)'!AZ26-MIN('03 (ind)'!AZ$6:AZ$37))/(MAX('03 (ind)'!AZ$6:AZ$37)-MIN('03 (ind)'!AZ$6:AZ$37))))))</f>
        <v>35.748421648814613</v>
      </c>
      <c r="BA27" s="75">
        <f>IF('03 (ind)'!BA$1="si",100*(('03 (ind)'!BA26-MIN('03 (ind)'!BA$6:BA$37))/(MAX('03 (ind)'!BA$6:BA$37)-MIN('03 (ind)'!BA$6:BA$37))),ABS(-100+(100*(('03 (ind)'!BA26-MIN('03 (ind)'!BA$6:BA$37))/(MAX('03 (ind)'!BA$6:BA$37)-MIN('03 (ind)'!BA$6:BA$37))))))</f>
        <v>24.222996074058589</v>
      </c>
      <c r="BB27" s="75">
        <f>IF('03 (ind)'!BB$1="si",100*(('03 (ind)'!BB26-MIN('03 (ind)'!BB$6:BB$37))/(MAX('03 (ind)'!BB$6:BB$37)-MIN('03 (ind)'!BB$6:BB$37))),ABS(-100+(100*(('03 (ind)'!BB26-MIN('03 (ind)'!BB$6:BB$37))/(MAX('03 (ind)'!BB$6:BB$37)-MIN('03 (ind)'!BB$6:BB$37))))))</f>
        <v>9.4282600327030988</v>
      </c>
      <c r="BC27" s="75">
        <f>IF('03 (ind)'!BC$1="si",100*(('03 (ind)'!BC26-MIN('03 (ind)'!BC$6:BC$37))/(MAX('03 (ind)'!BC$6:BC$37)-MIN('03 (ind)'!BC$6:BC$37))),ABS(-100+(100*(('03 (ind)'!BC26-MIN('03 (ind)'!BC$6:BC$37))/(MAX('03 (ind)'!BC$6:BC$37)-MIN('03 (ind)'!BC$6:BC$37))))))</f>
        <v>3.6908362707421296</v>
      </c>
      <c r="BD27" s="75">
        <f>IF('03 (ind)'!BD$1="si",100*(('03 (ind)'!BD26-MIN('03 (ind)'!BD$6:BD$37))/(MAX('03 (ind)'!BD$6:BD$37)-MIN('03 (ind)'!BD$6:BD$37))),ABS(-100+(100*(('03 (ind)'!BD26-MIN('03 (ind)'!BD$6:BD$37))/(MAX('03 (ind)'!BD$6:BD$37)-MIN('03 (ind)'!BD$6:BD$37))))))</f>
        <v>29.872571320253726</v>
      </c>
      <c r="BE27" s="75">
        <f>IF('03 (ind)'!BE$1="si",100*(('03 (ind)'!BE26-MIN('03 (ind)'!BE$6:BE$37))/(MAX('03 (ind)'!BE$6:BE$37)-MIN('03 (ind)'!BE$6:BE$37))),ABS(-100+(100*(('03 (ind)'!BE26-MIN('03 (ind)'!BE$6:BE$37))/(MAX('03 (ind)'!BE$6:BE$37)-MIN('03 (ind)'!BE$6:BE$37))))))</f>
        <v>11.625874125874127</v>
      </c>
      <c r="BF27" s="75">
        <f>IF('03 (ind)'!BF$1="si",100*(('03 (ind)'!BF26-MIN('03 (ind)'!BF$6:BF$37))/(MAX('03 (ind)'!BF$6:BF$37)-MIN('03 (ind)'!BF$6:BF$37))),ABS(-100+(100*(('03 (ind)'!BF26-MIN('03 (ind)'!BF$6:BF$37))/(MAX('03 (ind)'!BF$6:BF$37)-MIN('03 (ind)'!BF$6:BF$37))))))</f>
        <v>10.785461178002738</v>
      </c>
      <c r="BG27" s="75">
        <f>IF('03 (ind)'!BG$1="si",100*(('03 (ind)'!BG26-MIN('03 (ind)'!BG$6:BG$37))/(MAX('03 (ind)'!BG$6:BG$37)-MIN('03 (ind)'!BG$6:BG$37))),ABS(-100+(100*(('03 (ind)'!BG26-MIN('03 (ind)'!BG$6:BG$37))/(MAX('03 (ind)'!BG$6:BG$37)-MIN('03 (ind)'!BG$6:BG$37))))))</f>
        <v>29.080867462218567</v>
      </c>
      <c r="BH27" s="75">
        <f>IF('03 (ind)'!BH$1="si",100*(('03 (ind)'!BH26-MIN('03 (ind)'!BH$6:BH$37))/(MAX('03 (ind)'!BH$6:BH$37)-MIN('03 (ind)'!BH$6:BH$37))),ABS(-100+(100*(('03 (ind)'!BH26-MIN('03 (ind)'!BH$6:BH$37))/(MAX('03 (ind)'!BH$6:BH$37)-MIN('03 (ind)'!BH$6:BH$37))))))</f>
        <v>7.437524567681673</v>
      </c>
      <c r="BI27" s="75">
        <f>IF('03 (ind)'!BI$1="si",100*(('03 (ind)'!BI26-MIN('03 (ind)'!BI$6:BI$37))/(MAX('03 (ind)'!BI$6:BI$37)-MIN('03 (ind)'!BI$6:BI$37))),ABS(-100+(100*(('03 (ind)'!BI26-MIN('03 (ind)'!BI$6:BI$37))/(MAX('03 (ind)'!BI$6:BI$37)-MIN('03 (ind)'!BI$6:BI$37))))))</f>
        <v>99.990963814114352</v>
      </c>
      <c r="BJ27" s="75">
        <f>IF('03 (ind)'!BJ$1="si",100*(('03 (ind)'!BJ26-MIN('03 (ind)'!BJ$6:BJ$37))/(MAX('03 (ind)'!BJ$6:BJ$37)-MIN('03 (ind)'!BJ$6:BJ$37))),ABS(-100+(100*(('03 (ind)'!BJ26-MIN('03 (ind)'!BJ$6:BJ$37))/(MAX('03 (ind)'!BJ$6:BJ$37)-MIN('03 (ind)'!BJ$6:BJ$37))))))</f>
        <v>9.3734776711368621E-4</v>
      </c>
      <c r="BK27" s="75">
        <f>IF('03 (ind)'!BK$1="si",100*(('03 (ind)'!BK26-MIN('03 (ind)'!BK$6:BK$37))/(MAX('03 (ind)'!BK$6:BK$37)-MIN('03 (ind)'!BK$6:BK$37))),ABS(-100+(100*(('03 (ind)'!BK26-MIN('03 (ind)'!BK$6:BK$37))/(MAX('03 (ind)'!BK$6:BK$37)-MIN('03 (ind)'!BK$6:BK$37))))))</f>
        <v>2.2695422290326324</v>
      </c>
      <c r="BL27" s="75">
        <f>IF('03 (ind)'!BL$1="si",100*(('03 (ind)'!BL26-MIN('03 (ind)'!BL$6:BL$37))/(MAX('03 (ind)'!BL$6:BL$37)-MIN('03 (ind)'!BL$6:BL$37))),ABS(-100+(100*(('03 (ind)'!BL26-MIN('03 (ind)'!BL$6:BL$37))/(MAX('03 (ind)'!BL$6:BL$37)-MIN('03 (ind)'!BL$6:BL$37))))))</f>
        <v>3.225806451612903</v>
      </c>
      <c r="BM27" s="75">
        <f>IF('03 (ind)'!BM$1="si",100*(('03 (ind)'!BM26-MIN('03 (ind)'!BM$6:BM$37))/(MAX('03 (ind)'!BM$6:BM$37)-MIN('03 (ind)'!BM$6:BM$37))),ABS(-100+(100*(('03 (ind)'!BM26-MIN('03 (ind)'!BM$6:BM$37))/(MAX('03 (ind)'!BM$6:BM$37)-MIN('03 (ind)'!BM$6:BM$37))))))</f>
        <v>21.486139533714159</v>
      </c>
      <c r="BN27" s="75">
        <f>IF('03 (ind)'!BN$1="si",100*(('03 (ind)'!BN26-MIN('03 (ind)'!BN$6:BN$37))/(MAX('03 (ind)'!BN$6:BN$37)-MIN('03 (ind)'!BN$6:BN$37))),ABS(-100+(100*(('03 (ind)'!BN26-MIN('03 (ind)'!BN$6:BN$37))/(MAX('03 (ind)'!BN$6:BN$37)-MIN('03 (ind)'!BN$6:BN$37))))))</f>
        <v>14.591191591770789</v>
      </c>
      <c r="BO27" s="75">
        <f>IF('03 (ind)'!BO$1="si",100*(('03 (ind)'!BO26-MIN('03 (ind)'!BO$6:BO$37))/(MAX('03 (ind)'!BO$6:BO$37)-MIN('03 (ind)'!BO$6:BO$37))),ABS(-100+(100*(('03 (ind)'!BO26-MIN('03 (ind)'!BO$6:BO$37))/(MAX('03 (ind)'!BO$6:BO$37)-MIN('03 (ind)'!BO$6:BO$37))))))</f>
        <v>21.970084743042179</v>
      </c>
      <c r="BP27" s="75">
        <f>IF('03 (ind)'!BP$1="si",100*(('03 (ind)'!BP26-MIN('03 (ind)'!BP$6:BP$37))/(MAX('03 (ind)'!BP$6:BP$37)-MIN('03 (ind)'!BP$6:BP$37))),ABS(-100+(100*(('03 (ind)'!BP26-MIN('03 (ind)'!BP$6:BP$37))/(MAX('03 (ind)'!BP$6:BP$37)-MIN('03 (ind)'!BP$6:BP$37))))))</f>
        <v>6.6739713022552367</v>
      </c>
      <c r="BQ27" s="75">
        <f>IF('03 (ind)'!BQ$1="si",100*(('03 (ind)'!BQ26-MIN('03 (ind)'!BQ$6:BQ$37))/(MAX('03 (ind)'!BQ$6:BQ$37)-MIN('03 (ind)'!BQ$6:BQ$37))),ABS(-100+(100*(('03 (ind)'!BQ26-MIN('03 (ind)'!BQ$6:BQ$37))/(MAX('03 (ind)'!BQ$6:BQ$37)-MIN('03 (ind)'!BQ$6:BQ$37))))))</f>
        <v>26.696331330428315</v>
      </c>
      <c r="BR27" s="75">
        <f>IF('03 (ind)'!BR$1="si",100*(('03 (ind)'!BR26-MIN('03 (ind)'!BR$6:BR$37))/(MAX('03 (ind)'!BR$6:BR$37)-MIN('03 (ind)'!BR$6:BR$37))),ABS(-100+(100*(('03 (ind)'!BR26-MIN('03 (ind)'!BR$6:BR$37))/(MAX('03 (ind)'!BP$6:BP$37)-MIN('03 (ind)'!BR$6:BR$37))))))</f>
        <v>16.428717409710668</v>
      </c>
      <c r="BS27" s="75">
        <f>IF('03 (ind)'!BS$1="si",100*(('03 (ind)'!BS26-MIN('03 (ind)'!BS$6:BS$37))/(MAX('03 (ind)'!BS$6:BS$37)-MIN('03 (ind)'!BS$6:BS$37))),ABS(-100+(100*(('03 (ind)'!BS26-MIN('03 (ind)'!BS$6:BS$37))/(MAX('03 (ind)'!BQ$6:BQ$37)-MIN('03 (ind)'!BS$6:BS$37))))))</f>
        <v>38.29850406698062</v>
      </c>
      <c r="BT27" s="75">
        <f>IF('03 (ind)'!BT$1="si",100*(('03 (ind)'!BT26-MIN('03 (ind)'!BT$6:BT$37))/(MAX('03 (ind)'!BT$6:BT$37)-MIN('03 (ind)'!BT$6:BT$37))),ABS(-100+(100*(('03 (ind)'!BT26-MIN('03 (ind)'!BT$6:BT$37))/(MAX('03 (ind)'!BR$6:BR$37)-MIN('03 (ind)'!BT$6:BT$37))))))</f>
        <v>90.792821250000003</v>
      </c>
      <c r="BU27" s="75">
        <f>IF('03 (ind)'!BU$1="si",100*(('03 (ind)'!BU26-MIN('03 (ind)'!BU$6:BU$37))/(MAX('03 (ind)'!BU$6:BU$37)-MIN('03 (ind)'!BU$6:BU$37))),ABS(-100+(100*(('03 (ind)'!BU26-MIN('03 (ind)'!BU$6:BU$37))/(MAX('03 (ind)'!BU$6:BU$37)-MIN('03 (ind)'!BU$6:BU$37))))))</f>
        <v>35.201881615052926</v>
      </c>
      <c r="BV27" s="75">
        <f>IF('03 (ind)'!BV$1="si",100*(('03 (ind)'!BV26-MIN('03 (ind)'!BV$6:BV$37))/(MAX('03 (ind)'!BV$6:BV$37)-MIN('03 (ind)'!BV$6:BV$37))),ABS(-100+(100*(('03 (ind)'!BV26-MIN('03 (ind)'!BV$6:BV$37))/(MAX('03 (ind)'!BV$6:BV$37)-MIN('03 (ind)'!BV$6:BV$37))))))</f>
        <v>32.10886377156455</v>
      </c>
      <c r="BW27" s="75">
        <f>IF('03 (ind)'!BW$1="si",100*(('03 (ind)'!BW26-MIN('03 (ind)'!BW$6:BW$37))/(MAX('03 (ind)'!BW$6:BW$37)-MIN('03 (ind)'!BW$6:BW$37))),ABS(-100+(100*(('03 (ind)'!BW26-MIN('03 (ind)'!BW$6:BW$37))/(MAX('03 (ind)'!BW$6:BW$37)-MIN('03 (ind)'!BW$6:BW$37))))))</f>
        <v>62.501640635253963</v>
      </c>
      <c r="BX27" s="75">
        <f>IF('03 (ind)'!BX$1="si",100*(('03 (ind)'!BX26-MIN('03 (ind)'!BX$6:BX$37))/(MAX('03 (ind)'!BX$6:BX$37)-MIN('03 (ind)'!BX$6:BX$37))),ABS(-100+(100*(('03 (ind)'!BX26-MIN('03 (ind)'!BX$6:BX$37))/(MAX('03 (ind)'!BX$6:BX$37)-MIN('03 (ind)'!BX$6:BX$37))))))</f>
        <v>31.873058310737377</v>
      </c>
      <c r="BY27" s="75">
        <f>IF('03 (ind)'!BY$1="si",100*(('03 (ind)'!BY26-MIN('03 (ind)'!BY$6:BY$37))/(MAX('03 (ind)'!BY$6:BY$37)-MIN('03 (ind)'!BY$6:BY$37))),ABS(-100+(100*(('03 (ind)'!BY26-MIN('03 (ind)'!BY$6:BY$37))/(MAX('03 (ind)'!BY$6:BY$37)-MIN('03 (ind)'!BY$6:BY$37))))))</f>
        <v>9.8758300082155372</v>
      </c>
      <c r="BZ27" s="75">
        <f>IF('03 (ind)'!BZ$1="si",100*(('03 (ind)'!BZ26-MIN('03 (ind)'!BZ$6:BZ$37))/(MAX('03 (ind)'!BZ$6:BZ$37)-MIN('03 (ind)'!BZ$6:BZ$37))),ABS(-100+(100*(('03 (ind)'!BZ26-MIN('03 (ind)'!BZ$6:BZ$37))/(MAX('03 (ind)'!BZ$6:BZ$37)-MIN('03 (ind)'!BZ$6:BZ$37))))))</f>
        <v>83.806033413571171</v>
      </c>
      <c r="CA27" s="75">
        <f>IF('03 (ind)'!CA$1="si",100*(('03 (ind)'!CA26-MIN('03 (ind)'!CA$6:CA$37))/(MAX('03 (ind)'!CA$6:CA$37)-MIN('03 (ind)'!CA$6:CA$37))),ABS(-100+(100*(('03 (ind)'!CA26-MIN('03 (ind)'!CA$6:CA$37))/(MAX('03 (ind)'!CA$6:CA$37)-MIN('03 (ind)'!CA$6:CA$37))))))</f>
        <v>100</v>
      </c>
      <c r="CB27" s="75">
        <f>IF('03 (ind)'!CB$1="si",100*(('03 (ind)'!CB26-MIN('03 (ind)'!CB$6:CB$37))/(MAX('03 (ind)'!CB$6:CB$37)-MIN('03 (ind)'!CB$6:CB$37))),ABS(-100+(100*(('03 (ind)'!CB26-MIN('03 (ind)'!CB$6:CB$37))/(MAX('03 (ind)'!CB$6:CB$37)-MIN('03 (ind)'!CB$6:CB$37))))))</f>
        <v>0</v>
      </c>
      <c r="CC27" s="75">
        <f>IF('03 (ind)'!CC$1="si",100*(('03 (ind)'!CC26-MIN('03 (ind)'!CC$6:CC$37))/(MAX('03 (ind)'!CC$6:CC$37)-MIN('03 (ind)'!CC$6:CC$37))),ABS(-100+(100*(('03 (ind)'!CC26-MIN('03 (ind)'!CC$6:CC$37))/(MAX('03 (ind)'!CC$6:CC$37)-MIN('03 (ind)'!CC$6:CC$37))))))</f>
        <v>45.753466883801707</v>
      </c>
      <c r="CD27" s="75">
        <f>IF('03 (ind)'!CD$1="si",100*(('03 (ind)'!CD26-MIN('03 (ind)'!CD$6:CD$37))/(MAX('03 (ind)'!CD$6:CD$37)-MIN('03 (ind)'!CD$6:CD$37))),ABS(-100+(100*(('03 (ind)'!CD26-MIN('03 (ind)'!CD$6:CD$37))/(MAX('03 (ind)'!CD$6:CD$37)-MIN('03 (ind)'!CD$6:CD$37))))))</f>
        <v>0.15482530385922999</v>
      </c>
      <c r="CE27" s="75">
        <f>IF('03 (ind)'!CE$1="si",100*(('03 (ind)'!CE26-MIN('03 (ind)'!CE$6:CE$37))/(MAX('03 (ind)'!CE$6:CE$37)-MIN('03 (ind)'!CE$6:CE$37))),ABS(-100+(100*(('03 (ind)'!CE26-MIN('03 (ind)'!CE$6:CE$37))/(MAX('03 (ind)'!CE$6:CE$37)-MIN('03 (ind)'!CE$6:CE$37))))))</f>
        <v>6.2617894965486354</v>
      </c>
      <c r="CF27" s="75">
        <f>IF('03 (ind)'!CF$1="si",100*(('03 (ind)'!CF26-MIN('03 (ind)'!CF$6:CF$37))/(MAX('03 (ind)'!CF$6:CF$37)-MIN('03 (ind)'!CF$6:CF$37))),ABS(-100+(100*(('03 (ind)'!CF26-MIN('03 (ind)'!CF$6:CF$37))/(MAX('03 (ind)'!CF$6:CF$37)-MIN('03 (ind)'!CF$6:CF$37))))))</f>
        <v>17.562839211584873</v>
      </c>
      <c r="CG27" s="75">
        <f>IF('03 (ind)'!CG$1="si",100*(('03 (ind)'!CG26-MIN('03 (ind)'!CG$6:CG$37))/(MAX('03 (ind)'!CG$6:CG$37)-MIN('03 (ind)'!CG$6:CG$37))),ABS(-100+(100*(('03 (ind)'!CG26-MIN('03 (ind)'!CG$6:CG$37))/(MAX('03 (ind)'!CG$6:CG$37)-MIN('03 (ind)'!CG$6:CG$37))))))</f>
        <v>46.484779645913449</v>
      </c>
      <c r="CH27" s="75">
        <f>IF('03 (ind)'!CH$1="si",100*(('03 (ind)'!CH26-MIN('03 (ind)'!CH$6:CH$37))/(MAX('03 (ind)'!CH$6:CH$37)-MIN('03 (ind)'!CH$6:CH$37))),ABS(-100+(100*(('03 (ind)'!CH26-MIN('03 (ind)'!CH$6:CH$37))/(MAX('03 (ind)'!CH$6:CH$37)-MIN('03 (ind)'!CH$6:CH$37))))))</f>
        <v>4.1615577451384249</v>
      </c>
      <c r="CI27" s="75">
        <f>IF('03 (ind)'!CI$1="si",100*(('03 (ind)'!CI26-MIN('03 (ind)'!CI$6:CI$37))/(MAX('03 (ind)'!CI$6:CI$37)-MIN('03 (ind)'!CI$6:CI$37))),ABS(-100+(100*(('03 (ind)'!CI26-MIN('03 (ind)'!CI$6:CI$37))/(MAX('03 (ind)'!CI$6:CI$37)-MIN('03 (ind)'!CI$6:CI$37))))))</f>
        <v>27.407008246785551</v>
      </c>
      <c r="CJ27" s="75">
        <f>IF('03 (ind)'!CJ$1="si",100*(('03 (ind)'!CJ26-MIN('03 (ind)'!CJ$6:CJ$37))/(MAX('03 (ind)'!CJ$6:CJ$37)-MIN('03 (ind)'!CJ$6:CJ$37))),ABS(-100+(100*(('03 (ind)'!CJ26-MIN('03 (ind)'!CJ$6:CJ$37))/(MAX('03 (ind)'!CJ$6:CJ$37)-MIN('03 (ind)'!CJ$6:CJ$37))))))</f>
        <v>25.677168177188225</v>
      </c>
      <c r="CK27" s="75">
        <f>IF('03 (ind)'!CK$1="si",100*(('03 (ind)'!CK26-MIN('03 (ind)'!CK$6:CK$37))/(MAX('03 (ind)'!CK$6:CK$37)-MIN('03 (ind)'!CK$6:CK$37))),ABS(-100+(100*(('03 (ind)'!CK26-MIN('03 (ind)'!CK$6:CK$37))/(MAX('03 (ind)'!CK$6:CK$37)-MIN('03 (ind)'!CK$6:CK$37))))))</f>
        <v>13.276643589445133</v>
      </c>
      <c r="CL27" s="75">
        <f>IF('03 (ind)'!CL$1="si",100*(('03 (ind)'!CL26-MIN('03 (ind)'!CL$6:CL$37))/(MAX('03 (ind)'!CL$6:CL$37)-MIN('03 (ind)'!CL$6:CL$37))),ABS(-100+(100*(('03 (ind)'!CL26-MIN('03 (ind)'!CL$6:CL$37))/(MAX('03 (ind)'!CL$6:CL$37)-MIN('03 (ind)'!CL$6:CL$37))))))</f>
        <v>4.0813082289231595</v>
      </c>
      <c r="CM27" s="75">
        <f>IF('03 (ind)'!CM$1="si",100*(('03 (ind)'!CM26-MIN('03 (ind)'!CM$6:CM$37))/(MAX('03 (ind)'!CM$6:CM$37)-MIN('03 (ind)'!CM$6:CM$37))),ABS(-100+(100*(('03 (ind)'!CM26-MIN('03 (ind)'!CM$6:CM$37))/(MAX('03 (ind)'!CM$6:CM$37)-MIN('03 (ind)'!CM$6:CM$37))))))</f>
        <v>15.374018832018061</v>
      </c>
    </row>
    <row r="28" spans="1:91">
      <c r="A28" s="18" t="s">
        <v>226</v>
      </c>
      <c r="B28" s="87">
        <f>IF('03 (ind)'!B$1="si",100*(('03 (ind)'!B27-MIN('03 (ind)'!B$6:B$37))/(MAX('03 (ind)'!B$6:B$37)-MIN('03 (ind)'!B$6:B$37))),ABS(-100+(100*(('03 (ind)'!B27-MIN('03 (ind)'!B$6:B$37))/(MAX('03 (ind)'!B$6:B$37)-MIN('03 (ind)'!B$6:B$37))))))</f>
        <v>5.5217740775798259</v>
      </c>
      <c r="C28" s="87">
        <f>IF('03 (ind)'!C$1="si",100*(('03 (ind)'!C27-MIN('03 (ind)'!C$6:C$37))/(MAX('03 (ind)'!C$6:C$37)-MIN('03 (ind)'!C$6:C$37))),ABS(-100+(100*(('03 (ind)'!C27-MIN('03 (ind)'!C$6:C$37))/(MAX('03 (ind)'!C$6:C$37)-MIN('03 (ind)'!C$6:C$37))))))</f>
        <v>60.643051328144338</v>
      </c>
      <c r="D28" s="87">
        <f>IF('03 (ind)'!D$1="si",100*(('03 (ind)'!D27-MIN('03 (ind)'!D$6:D$37))/(MAX('03 (ind)'!D$6:D$37)-MIN('03 (ind)'!D$6:D$37))),ABS(-100+(100*(('03 (ind)'!D27-MIN('03 (ind)'!D$6:D$37))/(MAX('03 (ind)'!D$6:D$37)-MIN('03 (ind)'!D$6:D$37))))))</f>
        <v>65.683363290166028</v>
      </c>
      <c r="E28" s="87">
        <f>IF('03 (ind)'!E$1="si",100*(('03 (ind)'!E27-MIN('03 (ind)'!E$6:E$37))/(MAX('03 (ind)'!E$6:E$37)-MIN('03 (ind)'!E$6:E$37))),ABS(-100+(100*(('03 (ind)'!E27-MIN('03 (ind)'!E$6:E$37))/(MAX('03 (ind)'!E$6:E$37)-MIN('03 (ind)'!E$6:E$37))))))</f>
        <v>79.452054794520876</v>
      </c>
      <c r="F28" s="87">
        <f>IF('03 (ind)'!F$1="si",100*(('03 (ind)'!F27-MIN('03 (ind)'!F$6:F$37))/(MAX('03 (ind)'!F$6:F$37)-MIN('03 (ind)'!F$6:F$37))),ABS(-100+(100*(('03 (ind)'!F27-MIN('03 (ind)'!F$6:F$37))/(MAX('03 (ind)'!F$6:F$37)-MIN('03 (ind)'!F$6:F$37))))))</f>
        <v>25.862068965517249</v>
      </c>
      <c r="G28" s="87">
        <f>IF('03 (ind)'!G$1="si",100*(('03 (ind)'!G27-MIN('03 (ind)'!G$6:G$37))/(MAX('03 (ind)'!G$6:G$37)-MIN('03 (ind)'!G$6:G$37))),ABS(-100+(100*(('03 (ind)'!G27-MIN('03 (ind)'!G$6:G$37))/(MAX('03 (ind)'!G$6:G$37)-MIN('03 (ind)'!G$6:G$37))))))</f>
        <v>64.102564102564102</v>
      </c>
      <c r="H28" s="87">
        <f>IF('03 (ind)'!H$1="si",100*(('03 (ind)'!H27-MIN('03 (ind)'!H$6:H$37))/(MAX('03 (ind)'!H$6:H$37)-MIN('03 (ind)'!H$6:H$37))),ABS(-100+(100*(('03 (ind)'!H27-MIN('03 (ind)'!H$6:H$37))/(MAX('03 (ind)'!H$6:H$37)-MIN('03 (ind)'!H$6:H$37))))))</f>
        <v>91.719745222929916</v>
      </c>
      <c r="I28" s="87">
        <f>IF('03 (ind)'!I$1="si",100*(('03 (ind)'!I27-MIN('03 (ind)'!I$6:I$37))/(MAX('03 (ind)'!I$6:I$37)-MIN('03 (ind)'!I$6:I$37))),ABS(-100+(100*(('03 (ind)'!I27-MIN('03 (ind)'!I$6:I$37))/(MAX('03 (ind)'!I$6:I$37)-MIN('03 (ind)'!I$6:I$37))))))</f>
        <v>79.411764705882362</v>
      </c>
      <c r="J28" s="87">
        <f>IF('03 (ind)'!J$1="si",100*(('03 (ind)'!J27-MIN('03 (ind)'!J$6:J$37))/(MAX('03 (ind)'!J$6:J$37)-MIN('03 (ind)'!J$6:J$37))),ABS(-100+(100*(('03 (ind)'!J27-MIN('03 (ind)'!J$6:J$37))/(MAX('03 (ind)'!J$6:J$37)-MIN('03 (ind)'!J$6:J$37))))))</f>
        <v>38.7974683544304</v>
      </c>
      <c r="K28" s="87">
        <f>IF('03 (ind)'!K$1="si",100*(('03 (ind)'!K27-MIN('03 (ind)'!K$6:K$37))/(MAX('03 (ind)'!K$6:K$37)-MIN('03 (ind)'!K$6:K$37))),ABS(-100+(100*(('03 (ind)'!K27-MIN('03 (ind)'!K$6:K$37))/(MAX('03 (ind)'!K$6:K$37)-MIN('03 (ind)'!K$6:K$37))))))</f>
        <v>50.866856732941542</v>
      </c>
      <c r="L28" s="87">
        <f>IF('03 (ind)'!L$1="si",100*(('03 (ind)'!L27-MIN('03 (ind)'!L$6:L$37))/(MAX('03 (ind)'!L$6:L$37)-MIN('03 (ind)'!L$6:L$37))),ABS(-100+(100*(('03 (ind)'!L27-MIN('03 (ind)'!L$6:L$37))/(MAX('03 (ind)'!L$6:L$37)-MIN('03 (ind)'!L$6:L$37))))))</f>
        <v>81.502739357155107</v>
      </c>
      <c r="M28" s="87">
        <f>IF('03 (ind)'!M$1="si",100*(('03 (ind)'!M27-MIN('03 (ind)'!M$6:M$37))/(MAX('03 (ind)'!M$6:M$37)-MIN('03 (ind)'!M$6:M$37))),ABS(-100+(100*(('03 (ind)'!M27-MIN('03 (ind)'!M$6:M$37))/(MAX('03 (ind)'!M$6:M$37)-MIN('03 (ind)'!M$6:M$37))))))</f>
        <v>12.628815485650813</v>
      </c>
      <c r="N28" s="87">
        <f>IF('03 (ind)'!N$1="si",100*(('03 (ind)'!N27-MIN('03 (ind)'!N$6:N$37))/(MAX('03 (ind)'!N$6:N$37)-MIN('03 (ind)'!N$6:N$37))),ABS(-100+(100*(('03 (ind)'!N27-MIN('03 (ind)'!N$6:N$37))/(MAX('03 (ind)'!N$6:N$37)-MIN('03 (ind)'!N$6:N$37))))))</f>
        <v>61.763716724126027</v>
      </c>
      <c r="O28" s="87">
        <f>IF('03 (ind)'!O$1="si",100*(('03 (ind)'!O27-MIN('03 (ind)'!O$6:O$37))/(MAX('03 (ind)'!O$6:O$37)-MIN('03 (ind)'!O$6:O$37))),ABS(-100+(100*(('03 (ind)'!O27-MIN('03 (ind)'!O$6:O$37))/(MAX('03 (ind)'!O$6:O$37)-MIN('03 (ind)'!O$6:O$37))))))</f>
        <v>93.61702127659575</v>
      </c>
      <c r="P28" s="87">
        <f>IF('03 (ind)'!P$1="si",100*(('03 (ind)'!P27-MIN('03 (ind)'!P$6:P$37))/(MAX('03 (ind)'!P$6:P$37)-MIN('03 (ind)'!P$6:P$37))),ABS(-100+(100*(('03 (ind)'!P27-MIN('03 (ind)'!P$6:P$37))/(MAX('03 (ind)'!P$6:P$37)-MIN('03 (ind)'!P$6:P$37))))))</f>
        <v>19.397448307316225</v>
      </c>
      <c r="Q28" s="87">
        <f>IF('03 (ind)'!Q$1="si",100*(('03 (ind)'!Q27-MIN('03 (ind)'!Q$6:Q$37))/(MAX('03 (ind)'!Q$6:Q$37)-MIN('03 (ind)'!Q$6:Q$37))),ABS(-100+(100*(('03 (ind)'!Q27-MIN('03 (ind)'!Q$6:Q$37))/(MAX('03 (ind)'!Q$6:Q$37)-MIN('03 (ind)'!Q$6:Q$37))))))</f>
        <v>13.443460428431479</v>
      </c>
      <c r="R28" s="87">
        <f>IF('03 (ind)'!R$1="si",100*(('03 (ind)'!R27-MIN('03 (ind)'!R$6:R$37))/(MAX('03 (ind)'!R$6:R$37)-MIN('03 (ind)'!R$6:R$37))),ABS(-100+(100*(('03 (ind)'!R27-MIN('03 (ind)'!R$6:R$37))/(MAX('03 (ind)'!R$6:R$37)-MIN('03 (ind)'!R$6:R$37))))))</f>
        <v>2.5396887871324519E-2</v>
      </c>
      <c r="S28" s="75">
        <f>ABS(ABS(('03 (ind)'!S27-((MAX('03 (ind)'!S$6:S$37)+MIN('03 (ind)'!S$6:S$37))/2))/(((MAX('03 (ind)'!S$6:S$37)+MIN('03 (ind)'!S$6:S$37))/2)-MAX('03 (ind)'!S$6:S$37))*100)-100)</f>
        <v>84.047003996748131</v>
      </c>
      <c r="T28" s="75">
        <f>IF('03 (ind)'!T$1="si",100*(('03 (ind)'!T27-MIN('03 (ind)'!T$6:T$37))/(MAX('03 (ind)'!T$6:T$37)-MIN('03 (ind)'!T$6:T$37))),ABS(-100+(100*(('03 (ind)'!T27-MIN('03 (ind)'!T$6:T$37))/(MAX('03 (ind)'!T$6:T$37)-MIN('03 (ind)'!T$6:T$37))))))</f>
        <v>6.7110487178924743</v>
      </c>
      <c r="U28" s="75">
        <f>IF('03 (ind)'!U$1="si",100*(('03 (ind)'!U27-MIN('03 (ind)'!U$6:U$37))/(MAX('03 (ind)'!U$6:U$37)-MIN('03 (ind)'!U$6:U$37))),ABS(-100+(100*(('03 (ind)'!U27-MIN('03 (ind)'!U$6:U$37))/(MAX('03 (ind)'!U$6:U$37)-MIN('03 (ind)'!U$6:U$37))))))</f>
        <v>0</v>
      </c>
      <c r="V28" s="75">
        <f>IF('03 (ind)'!V$1="si",100*(('03 (ind)'!V27-MIN('03 (ind)'!V$6:V$37))/(MAX('03 (ind)'!V$6:V$37)-MIN('03 (ind)'!V$6:V$37))),ABS(-100+(100*(('03 (ind)'!V27-MIN('03 (ind)'!V$6:V$37))/(MAX('03 (ind)'!V$6:V$37)-MIN('03 (ind)'!V$6:V$37))))))</f>
        <v>99.447513812154696</v>
      </c>
      <c r="W28" s="75">
        <f>IF('03 (ind)'!W$1="si",100*(('03 (ind)'!W27-MIN('03 (ind)'!W$6:W$37))/(MAX('03 (ind)'!W$6:W$37)-MIN('03 (ind)'!W$6:W$37))),ABS(-100+(100*(('03 (ind)'!W27-MIN('03 (ind)'!W$6:W$37))/(MAX('03 (ind)'!W$6:W$37)-MIN('03 (ind)'!W$6:W$37))))))</f>
        <v>74.425628303311399</v>
      </c>
      <c r="X28" s="75">
        <f>IF('03 (ind)'!X$1="si",100*(('03 (ind)'!X27-MIN('03 (ind)'!X$6:X$37))/(MAX('03 (ind)'!X$6:X$37)-MIN('03 (ind)'!X$6:X$37))),ABS(-100+(100*(('03 (ind)'!X27-MIN('03 (ind)'!X$6:X$37))/(MAX('03 (ind)'!X$6:X$37)-MIN('03 (ind)'!X$6:X$37))))))</f>
        <v>64.020678054255683</v>
      </c>
      <c r="Y28" s="75">
        <f>IF('03 (ind)'!Y$1="si",100*(('03 (ind)'!Y27-MIN('03 (ind)'!Y$6:Y$37))/(MAX('03 (ind)'!Y$6:Y$37)-MIN('03 (ind)'!Y$6:Y$37))),ABS(-100+(100*(('03 (ind)'!Y27-MIN('03 (ind)'!Y$6:Y$37))/(MAX('03 (ind)'!Y$6:Y$37)-MIN('03 (ind)'!Y$6:Y$37))))))</f>
        <v>60.510109051581686</v>
      </c>
      <c r="Z28" s="75">
        <f>IF('03 (ind)'!Z$1="si",100*(('03 (ind)'!Z27-MIN('03 (ind)'!Z$6:Z$37))/(MAX('03 (ind)'!Z$6:Z$37)-MIN('03 (ind)'!Z$6:Z$37))),ABS(-100+(100*(('03 (ind)'!Z27-MIN('03 (ind)'!Z$6:Z$37))/(MAX('03 (ind)'!Z$6:Z$37)-MIN('03 (ind)'!Z$6:Z$37))))))</f>
        <v>66.168376482280692</v>
      </c>
      <c r="AA28" s="75">
        <f>IF('03 (ind)'!AA$1="si",100*(('03 (ind)'!AA27-MIN('03 (ind)'!AA$6:AA$37))/(MAX('03 (ind)'!AA$6:AA$37)-MIN('03 (ind)'!AA$6:AA$37))),ABS(-100+(100*(('03 (ind)'!AA27-MIN('03 (ind)'!AA$6:AA$37))/(MAX('03 (ind)'!AA$6:AA$37)-MIN('03 (ind)'!AA$6:AA$37))))))</f>
        <v>75.706160054448716</v>
      </c>
      <c r="AB28" s="75">
        <f>IF('03 (ind)'!AB$1="si",100*(('03 (ind)'!AB27-MIN('03 (ind)'!AB$6:AB$37))/(MAX('03 (ind)'!AB$6:AB$37)-MIN('03 (ind)'!AB$6:AB$37))),ABS(-100+(100*(('03 (ind)'!AB27-MIN('03 (ind)'!AB$6:AB$37))/(MAX('03 (ind)'!AB$6:AB$37)-MIN('03 (ind)'!AB$6:AB$37))))))</f>
        <v>41.194248283343548</v>
      </c>
      <c r="AC28" s="75">
        <f>IF('03 (ind)'!AC$1="si",100*(('03 (ind)'!AC27-MIN('03 (ind)'!AC$6:AC$37))/(MAX('03 (ind)'!AC$6:AC$37)-MIN('03 (ind)'!AC$6:AC$37))),ABS(-100+(100*(('03 (ind)'!AC27-MIN('03 (ind)'!AC$6:AC$37))/(MAX('03 (ind)'!AC$6:AC$37)-MIN('03 (ind)'!AC$6:AC$37))))))</f>
        <v>50.649260947853655</v>
      </c>
      <c r="AD28" s="75">
        <f>IF('03 (ind)'!AD$1="si",100*(('03 (ind)'!AD27-MIN('03 (ind)'!AD$6:AD$37))/(MAX('03 (ind)'!AD$6:AD$37)-MIN('03 (ind)'!AD$6:AD$37))),ABS(-100+(100*(('03 (ind)'!AD27-MIN('03 (ind)'!AD$6:AD$37))/(MAX('03 (ind)'!AD$6:AD$37)-MIN('03 (ind)'!AD$6:AD$37))))))</f>
        <v>64.503238780817469</v>
      </c>
      <c r="AE28" s="75">
        <f>IF('03 (ind)'!AE$1="si",100*(('03 (ind)'!AE27-MIN('03 (ind)'!AE$6:AE$37))/(MAX('03 (ind)'!AE$6:AE$37)-MIN('03 (ind)'!AE$6:AE$37))),ABS(-100+(100*(('03 (ind)'!AE27-MIN('03 (ind)'!AE$6:AE$37))/(MAX('03 (ind)'!AE$6:AE$37)-MIN('03 (ind)'!AE$6:AE$37))))))</f>
        <v>74.860960172867692</v>
      </c>
      <c r="AF28" s="75">
        <f>IF('03 (ind)'!AF$1="si",100*(('03 (ind)'!AF27-MIN('03 (ind)'!AF$6:AF$37))/(MAX('03 (ind)'!AF$6:AF$37)-MIN('03 (ind)'!AF$6:AF$37))),ABS(-100+(100*(('03 (ind)'!AF27-MIN('03 (ind)'!AF$6:AF$37))/(MAX('03 (ind)'!AF$6:AF$37)-MIN('03 (ind)'!AF$6:AF$37))))))</f>
        <v>66.666666666666671</v>
      </c>
      <c r="AG28" s="75">
        <f>IF('03 (ind)'!AG$1="si",100*(('03 (ind)'!AG27-MIN('03 (ind)'!AG$6:AG$37))/(MAX('03 (ind)'!AG$6:AG$37)-MIN('03 (ind)'!AG$6:AG$37))),ABS(-100+(100*(('03 (ind)'!AG27-MIN('03 (ind)'!AG$6:AG$37))/(MAX('03 (ind)'!AG$6:AG$37)-MIN('03 (ind)'!AG$6:AG$37))))))</f>
        <v>40</v>
      </c>
      <c r="AH28" s="75">
        <f>IF('03 (ind)'!AH$1="si",100*(('03 (ind)'!AH27-MIN('03 (ind)'!AH$6:AH$37))/(MAX('03 (ind)'!AH$6:AH$37)-MIN('03 (ind)'!AH$6:AH$37))),ABS(-100+(100*(('03 (ind)'!AH27-MIN('03 (ind)'!AH$6:AH$37))/(MAX('03 (ind)'!AH$6:AH$37)-MIN('03 (ind)'!AH$6:AH$37))))))</f>
        <v>6.6115702479338898</v>
      </c>
      <c r="AI28" s="75">
        <f>IF('03 (ind)'!AI$1="si",100*(('03 (ind)'!AI27-MIN('03 (ind)'!AI$6:AI$37))/(MAX('03 (ind)'!AI$6:AI$37)-MIN('03 (ind)'!AI$6:AI$37))),ABS(-100+(100*(('03 (ind)'!AI27-MIN('03 (ind)'!AI$6:AI$37))/(MAX('03 (ind)'!AI$6:AI$37)-MIN('03 (ind)'!AI$6:AI$37))))))</f>
        <v>5.2368332649023932</v>
      </c>
      <c r="AJ28" s="75">
        <f>IF('03 (ind)'!AJ$1="si",100*(('03 (ind)'!AJ27-MIN('03 (ind)'!AJ$6:AJ$37))/(MAX('03 (ind)'!AJ$6:AJ$37)-MIN('03 (ind)'!AJ$6:AJ$37))),ABS(-100+(100*(('03 (ind)'!AJ27-MIN('03 (ind)'!AJ$6:AJ$37))/(MAX('03 (ind)'!AJ$6:AJ$37)-MIN('03 (ind)'!AJ$6:AJ$37))))))</f>
        <v>75.35097813578831</v>
      </c>
      <c r="AK28" s="75">
        <f>IF('03 (ind)'!AK$1="si",100*(('03 (ind)'!AK27-MIN('03 (ind)'!AK$6:AK$37))/(MAX('03 (ind)'!AK$6:AK$37)-MIN('03 (ind)'!AK$6:AK$37))),ABS(-100+(100*(('03 (ind)'!AK27-MIN('03 (ind)'!AK$6:AK$37))/(MAX('03 (ind)'!AK$6:AK$37)-MIN('03 (ind)'!AK$6:AK$37))))))</f>
        <v>41.582890024985581</v>
      </c>
      <c r="AL28" s="75">
        <f>IF('03 (ind)'!AL$1="si",100*(('03 (ind)'!AL27-MIN('03 (ind)'!AL$6:AL$37))/(MAX('03 (ind)'!AL$6:AL$37)-MIN('03 (ind)'!AL$6:AL$37))),ABS(-100+(100*(('03 (ind)'!AL27-MIN('03 (ind)'!AL$6:AL$37))/(MAX('03 (ind)'!AL$6:AL$37)-MIN('03 (ind)'!AL$6:AL$37))))))</f>
        <v>78.567195959110549</v>
      </c>
      <c r="AM28" s="75">
        <f>IF('03 (ind)'!AM$1="si",100*(('03 (ind)'!AM27-MIN('03 (ind)'!AM$6:AM$37))/(MAX('03 (ind)'!AM$6:AM$37)-MIN('03 (ind)'!AM$6:AM$37))),ABS(-100+(100*(('03 (ind)'!AM27-MIN('03 (ind)'!AM$6:AM$37))/(MAX('03 (ind)'!AM$6:AM$37)-MIN('03 (ind)'!AM$6:AM$37))))))</f>
        <v>73.788133655567165</v>
      </c>
      <c r="AN28" s="75">
        <f>IF('03 (ind)'!AN$1="si",100*(('03 (ind)'!AN27-MIN('03 (ind)'!AN$6:AN$37))/(MAX('03 (ind)'!AN$6:AN$37)-MIN('03 (ind)'!AN$6:AN$37))),ABS(-100+(100*(('03 (ind)'!AN27-MIN('03 (ind)'!AN$6:AN$37))/(MAX('03 (ind)'!AN$6:AN$37)-MIN('03 (ind)'!AN$6:AN$37))))))</f>
        <v>47.724649003506094</v>
      </c>
      <c r="AO28" s="75">
        <f>IF('03 (ind)'!AO$1="si",100*(('03 (ind)'!AO27-MIN('03 (ind)'!AO$6:AO$37))/(MAX('03 (ind)'!AO$6:AO$37)-MIN('03 (ind)'!AO$6:AO$37))),ABS(-100+(100*(('03 (ind)'!AO27-MIN('03 (ind)'!AO$6:AO$37))/(MAX('03 (ind)'!AO$6:AO$37)-MIN('03 (ind)'!AO$6:AO$37))))))</f>
        <v>50.449034706365595</v>
      </c>
      <c r="AP28" s="75">
        <f>IF('03 (ind)'!AP$1="si",100*(('03 (ind)'!AP27-MIN('03 (ind)'!AP$6:AP$37))/(MAX('03 (ind)'!AP$6:AP$37)-MIN('03 (ind)'!AP$6:AP$37))),ABS(-100+(100*(('03 (ind)'!AP27-MIN('03 (ind)'!AP$6:AP$37))/(MAX('03 (ind)'!AP$6:AP$37)-MIN('03 (ind)'!AP$6:AP$37))))))</f>
        <v>75.624178712220754</v>
      </c>
      <c r="AQ28" s="75">
        <f>IF('03 (ind)'!AQ$1="si",100*(('03 (ind)'!AQ27-MIN('03 (ind)'!AQ$6:AQ$37))/(MAX('03 (ind)'!AQ$6:AQ$37)-MIN('03 (ind)'!AQ$6:AQ$37))),ABS(-100+(100*(('03 (ind)'!AQ27-MIN('03 (ind)'!AQ$6:AQ$37))/(MAX('03 (ind)'!AQ$6:AQ$37)-MIN('03 (ind)'!AQ$6:AQ$37))))))</f>
        <v>10.095432062257418</v>
      </c>
      <c r="AR28" s="75">
        <f>IF('03 (ind)'!AR$1="si",100*(('03 (ind)'!AR27-MIN('03 (ind)'!AR$6:AR$37))/(MAX('03 (ind)'!AR$6:AR$37)-MIN('03 (ind)'!AR$6:AR$37))),ABS(-100+(100*(('03 (ind)'!AR27-MIN('03 (ind)'!AR$6:AR$37))/(MAX('03 (ind)'!AR$6:AR$37)-MIN('03 (ind)'!AR$6:AR$37))))))</f>
        <v>57.583277663377217</v>
      </c>
      <c r="AS28" s="75">
        <f>IF('03 (ind)'!AS$1="si",100*(('03 (ind)'!AS27-MIN('03 (ind)'!AS$6:AS$37))/(MAX('03 (ind)'!AS$6:AS$37)-MIN('03 (ind)'!AS$6:AS$37))),ABS(-100+(100*(('03 (ind)'!AS27-MIN('03 (ind)'!AS$6:AS$37))/(MAX('03 (ind)'!AS$6:AS$37)-MIN('03 (ind)'!AS$6:AS$37))))))</f>
        <v>0</v>
      </c>
      <c r="AT28" s="75">
        <f>IF('03 (ind)'!AT$1="si",100*(('03 (ind)'!AT27-MIN('03 (ind)'!AT$6:AT$37))/(MAX('03 (ind)'!AT$6:AT$37)-MIN('03 (ind)'!AT$6:AT$37))),ABS(-100+(100*(('03 (ind)'!AT27-MIN('03 (ind)'!AT$6:AT$37))/(MAX('03 (ind)'!AT$6:AT$37)-MIN('03 (ind)'!AT$6:AT$37))))))</f>
        <v>0</v>
      </c>
      <c r="AU28" s="75">
        <f>IF('03 (ind)'!AU$1="si",100*(('03 (ind)'!AU27-MIN('03 (ind)'!AU$6:AU$37))/(MAX('03 (ind)'!AU$6:AU$37)-MIN('03 (ind)'!AU$6:AU$37))),ABS(-100+(100*(('03 (ind)'!AU27-MIN('03 (ind)'!AU$6:AU$37))/(MAX('03 (ind)'!AU$6:AU$37)-MIN('03 (ind)'!AU$6:AU$37))))))</f>
        <v>63.302752293577981</v>
      </c>
      <c r="AV28" s="75">
        <f>IF('03 (ind)'!AV$1="si",100*(('03 (ind)'!AV27-MIN('03 (ind)'!AV$6:AV$37))/(MAX('03 (ind)'!AV$6:AV$37)-MIN('03 (ind)'!AV$6:AV$37))),ABS(-100+(100*(('03 (ind)'!AV27-MIN('03 (ind)'!AV$6:AV$37))/(MAX('03 (ind)'!AV$6:AV$37)-MIN('03 (ind)'!AV$6:AV$37))))))</f>
        <v>85.268630849220102</v>
      </c>
      <c r="AW28" s="75">
        <f>IF('03 (ind)'!AW$1="si",100*(('03 (ind)'!AW27-MIN('03 (ind)'!AW$6:AW$37))/(MAX('03 (ind)'!AW$6:AW$37)-MIN('03 (ind)'!AW$6:AW$37))),ABS(-100+(100*(('03 (ind)'!AW27-MIN('03 (ind)'!AW$6:AW$37))/(MAX('03 (ind)'!AW$6:AW$37)-MIN('03 (ind)'!AW$6:AW$37))))))</f>
        <v>64.696734059097977</v>
      </c>
      <c r="AX28" s="75">
        <f>IF('03 (ind)'!AX$1="si",100*(('03 (ind)'!AX27-MIN('03 (ind)'!AX$6:AX$37))/(MAX('03 (ind)'!AX$6:AX$37)-MIN('03 (ind)'!AX$6:AX$37))),ABS(-100+(100*(('03 (ind)'!AX27-MIN('03 (ind)'!AX$6:AX$37))/(MAX('03 (ind)'!AX$6:AX$37)-MIN('03 (ind)'!AX$6:AX$37))))))</f>
        <v>11.601304503967883</v>
      </c>
      <c r="AY28" s="75">
        <f>IF('03 (ind)'!AY$1="si",100*(('03 (ind)'!AY27-MIN('03 (ind)'!AY$6:AY$37))/(MAX('03 (ind)'!AY$6:AY$37)-MIN('03 (ind)'!AY$6:AY$37))),ABS(-100+(100*(('03 (ind)'!AY27-MIN('03 (ind)'!AY$6:AY$37))/(MAX('03 (ind)'!AY$6:AY$37)-MIN('03 (ind)'!AY$6:AY$37))))))</f>
        <v>46.384395813510984</v>
      </c>
      <c r="AZ28" s="75">
        <f>IF('03 (ind)'!AZ$1="si",100*(('03 (ind)'!AZ27-MIN('03 (ind)'!AZ$6:AZ$37))/(MAX('03 (ind)'!AZ$6:AZ$37)-MIN('03 (ind)'!AZ$6:AZ$37))),ABS(-100+(100*(('03 (ind)'!AZ27-MIN('03 (ind)'!AZ$6:AZ$37))/(MAX('03 (ind)'!AZ$6:AZ$37)-MIN('03 (ind)'!AZ$6:AZ$37))))))</f>
        <v>63.501230857028666</v>
      </c>
      <c r="BA28" s="75">
        <f>IF('03 (ind)'!BA$1="si",100*(('03 (ind)'!BA27-MIN('03 (ind)'!BA$6:BA$37))/(MAX('03 (ind)'!BA$6:BA$37)-MIN('03 (ind)'!BA$6:BA$37))),ABS(-100+(100*(('03 (ind)'!BA27-MIN('03 (ind)'!BA$6:BA$37))/(MAX('03 (ind)'!BA$6:BA$37)-MIN('03 (ind)'!BA$6:BA$37))))))</f>
        <v>18.071755845618842</v>
      </c>
      <c r="BB28" s="75">
        <f>IF('03 (ind)'!BB$1="si",100*(('03 (ind)'!BB27-MIN('03 (ind)'!BB$6:BB$37))/(MAX('03 (ind)'!BB$6:BB$37)-MIN('03 (ind)'!BB$6:BB$37))),ABS(-100+(100*(('03 (ind)'!BB27-MIN('03 (ind)'!BB$6:BB$37))/(MAX('03 (ind)'!BB$6:BB$37)-MIN('03 (ind)'!BB$6:BB$37))))))</f>
        <v>32.75974014759116</v>
      </c>
      <c r="BC28" s="75">
        <f>IF('03 (ind)'!BC$1="si",100*(('03 (ind)'!BC27-MIN('03 (ind)'!BC$6:BC$37))/(MAX('03 (ind)'!BC$6:BC$37)-MIN('03 (ind)'!BC$6:BC$37))),ABS(-100+(100*(('03 (ind)'!BC27-MIN('03 (ind)'!BC$6:BC$37))/(MAX('03 (ind)'!BC$6:BC$37)-MIN('03 (ind)'!BC$6:BC$37))))))</f>
        <v>8.2851760204019325</v>
      </c>
      <c r="BD28" s="75">
        <f>IF('03 (ind)'!BD$1="si",100*(('03 (ind)'!BD27-MIN('03 (ind)'!BD$6:BD$37))/(MAX('03 (ind)'!BD$6:BD$37)-MIN('03 (ind)'!BD$6:BD$37))),ABS(-100+(100*(('03 (ind)'!BD27-MIN('03 (ind)'!BD$6:BD$37))/(MAX('03 (ind)'!BD$6:BD$37)-MIN('03 (ind)'!BD$6:BD$37))))))</f>
        <v>76.749388658056446</v>
      </c>
      <c r="BE28" s="75">
        <f>IF('03 (ind)'!BE$1="si",100*(('03 (ind)'!BE27-MIN('03 (ind)'!BE$6:BE$37))/(MAX('03 (ind)'!BE$6:BE$37)-MIN('03 (ind)'!BE$6:BE$37))),ABS(-100+(100*(('03 (ind)'!BE27-MIN('03 (ind)'!BE$6:BE$37))/(MAX('03 (ind)'!BE$6:BE$37)-MIN('03 (ind)'!BE$6:BE$37))))))</f>
        <v>24.91258741258741</v>
      </c>
      <c r="BF28" s="75">
        <f>IF('03 (ind)'!BF$1="si",100*(('03 (ind)'!BF27-MIN('03 (ind)'!BF$6:BF$37))/(MAX('03 (ind)'!BF$6:BF$37)-MIN('03 (ind)'!BF$6:BF$37))),ABS(-100+(100*(('03 (ind)'!BF27-MIN('03 (ind)'!BF$6:BF$37))/(MAX('03 (ind)'!BF$6:BF$37)-MIN('03 (ind)'!BF$6:BF$37))))))</f>
        <v>30.54808259618418</v>
      </c>
      <c r="BG28" s="75">
        <f>IF('03 (ind)'!BG$1="si",100*(('03 (ind)'!BG27-MIN('03 (ind)'!BG$6:BG$37))/(MAX('03 (ind)'!BG$6:BG$37)-MIN('03 (ind)'!BG$6:BG$37))),ABS(-100+(100*(('03 (ind)'!BG27-MIN('03 (ind)'!BG$6:BG$37))/(MAX('03 (ind)'!BG$6:BG$37)-MIN('03 (ind)'!BG$6:BG$37))))))</f>
        <v>28.549472659941411</v>
      </c>
      <c r="BH28" s="75">
        <f>IF('03 (ind)'!BH$1="si",100*(('03 (ind)'!BH27-MIN('03 (ind)'!BH$6:BH$37))/(MAX('03 (ind)'!BH$6:BH$37)-MIN('03 (ind)'!BH$6:BH$37))),ABS(-100+(100*(('03 (ind)'!BH27-MIN('03 (ind)'!BH$6:BH$37))/(MAX('03 (ind)'!BH$6:BH$37)-MIN('03 (ind)'!BH$6:BH$37))))))</f>
        <v>18.521960863070877</v>
      </c>
      <c r="BI28" s="75">
        <f>IF('03 (ind)'!BI$1="si",100*(('03 (ind)'!BI27-MIN('03 (ind)'!BI$6:BI$37))/(MAX('03 (ind)'!BI$6:BI$37)-MIN('03 (ind)'!BI$6:BI$37))),ABS(-100+(100*(('03 (ind)'!BI27-MIN('03 (ind)'!BI$6:BI$37))/(MAX('03 (ind)'!BI$6:BI$37)-MIN('03 (ind)'!BI$6:BI$37))))))</f>
        <v>99.340914566868506</v>
      </c>
      <c r="BJ28" s="75">
        <f>IF('03 (ind)'!BJ$1="si",100*(('03 (ind)'!BJ27-MIN('03 (ind)'!BJ$6:BJ$37))/(MAX('03 (ind)'!BJ$6:BJ$37)-MIN('03 (ind)'!BJ$6:BJ$37))),ABS(-100+(100*(('03 (ind)'!BJ27-MIN('03 (ind)'!BJ$6:BJ$37))/(MAX('03 (ind)'!BJ$6:BJ$37)-MIN('03 (ind)'!BJ$6:BJ$37))))))</f>
        <v>1.0335497641576037E-3</v>
      </c>
      <c r="BK28" s="75">
        <f>IF('03 (ind)'!BK$1="si",100*(('03 (ind)'!BK27-MIN('03 (ind)'!BK$6:BK$37))/(MAX('03 (ind)'!BK$6:BK$37)-MIN('03 (ind)'!BK$6:BK$37))),ABS(-100+(100*(('03 (ind)'!BK27-MIN('03 (ind)'!BK$6:BK$37))/(MAX('03 (ind)'!BK$6:BK$37)-MIN('03 (ind)'!BK$6:BK$37))))))</f>
        <v>7.0724656034685864</v>
      </c>
      <c r="BL28" s="75">
        <f>IF('03 (ind)'!BL$1="si",100*(('03 (ind)'!BL27-MIN('03 (ind)'!BL$6:BL$37))/(MAX('03 (ind)'!BL$6:BL$37)-MIN('03 (ind)'!BL$6:BL$37))),ABS(-100+(100*(('03 (ind)'!BL27-MIN('03 (ind)'!BL$6:BL$37))/(MAX('03 (ind)'!BL$6:BL$37)-MIN('03 (ind)'!BL$6:BL$37))))))</f>
        <v>3.225806451612903</v>
      </c>
      <c r="BM28" s="75">
        <f>IF('03 (ind)'!BM$1="si",100*(('03 (ind)'!BM27-MIN('03 (ind)'!BM$6:BM$37))/(MAX('03 (ind)'!BM$6:BM$37)-MIN('03 (ind)'!BM$6:BM$37))),ABS(-100+(100*(('03 (ind)'!BM27-MIN('03 (ind)'!BM$6:BM$37))/(MAX('03 (ind)'!BM$6:BM$37)-MIN('03 (ind)'!BM$6:BM$37))))))</f>
        <v>55.060262876400735</v>
      </c>
      <c r="BN28" s="75">
        <f>IF('03 (ind)'!BN$1="si",100*(('03 (ind)'!BN27-MIN('03 (ind)'!BN$6:BN$37))/(MAX('03 (ind)'!BN$6:BN$37)-MIN('03 (ind)'!BN$6:BN$37))),ABS(-100+(100*(('03 (ind)'!BN27-MIN('03 (ind)'!BN$6:BN$37))/(MAX('03 (ind)'!BN$6:BN$37)-MIN('03 (ind)'!BN$6:BN$37))))))</f>
        <v>32.333568148735495</v>
      </c>
      <c r="BO28" s="75">
        <f>IF('03 (ind)'!BO$1="si",100*(('03 (ind)'!BO27-MIN('03 (ind)'!BO$6:BO$37))/(MAX('03 (ind)'!BO$6:BO$37)-MIN('03 (ind)'!BO$6:BO$37))),ABS(-100+(100*(('03 (ind)'!BO27-MIN('03 (ind)'!BO$6:BO$37))/(MAX('03 (ind)'!BO$6:BO$37)-MIN('03 (ind)'!BO$6:BO$37))))))</f>
        <v>52.067722163092043</v>
      </c>
      <c r="BP28" s="75">
        <f>IF('03 (ind)'!BP$1="si",100*(('03 (ind)'!BP27-MIN('03 (ind)'!BP$6:BP$37))/(MAX('03 (ind)'!BP$6:BP$37)-MIN('03 (ind)'!BP$6:BP$37))),ABS(-100+(100*(('03 (ind)'!BP27-MIN('03 (ind)'!BP$6:BP$37))/(MAX('03 (ind)'!BP$6:BP$37)-MIN('03 (ind)'!BP$6:BP$37))))))</f>
        <v>14.856978472557561</v>
      </c>
      <c r="BQ28" s="75">
        <f>IF('03 (ind)'!BQ$1="si",100*(('03 (ind)'!BQ27-MIN('03 (ind)'!BQ$6:BQ$37))/(MAX('03 (ind)'!BQ$6:BQ$37)-MIN('03 (ind)'!BQ$6:BQ$37))),ABS(-100+(100*(('03 (ind)'!BQ27-MIN('03 (ind)'!BQ$6:BQ$37))/(MAX('03 (ind)'!BQ$6:BQ$37)-MIN('03 (ind)'!BQ$6:BQ$37))))))</f>
        <v>19.527611378746045</v>
      </c>
      <c r="BR28" s="75">
        <f>IF('03 (ind)'!BR$1="si",100*(('03 (ind)'!BR27-MIN('03 (ind)'!BR$6:BR$37))/(MAX('03 (ind)'!BR$6:BR$37)-MIN('03 (ind)'!BR$6:BR$37))),ABS(-100+(100*(('03 (ind)'!BR27-MIN('03 (ind)'!BR$6:BR$37))/(MAX('03 (ind)'!BP$6:BP$37)-MIN('03 (ind)'!BR$6:BR$37))))))</f>
        <v>24.133642134156798</v>
      </c>
      <c r="BS28" s="75">
        <f>IF('03 (ind)'!BS$1="si",100*(('03 (ind)'!BS27-MIN('03 (ind)'!BS$6:BS$37))/(MAX('03 (ind)'!BS$6:BS$37)-MIN('03 (ind)'!BS$6:BS$37))),ABS(-100+(100*(('03 (ind)'!BS27-MIN('03 (ind)'!BS$6:BS$37))/(MAX('03 (ind)'!BQ$6:BQ$37)-MIN('03 (ind)'!BS$6:BS$37))))))</f>
        <v>17.169703923912653</v>
      </c>
      <c r="BT28" s="75">
        <f>IF('03 (ind)'!BT$1="si",100*(('03 (ind)'!BT27-MIN('03 (ind)'!BT$6:BT$37))/(MAX('03 (ind)'!BT$6:BT$37)-MIN('03 (ind)'!BT$6:BT$37))),ABS(-100+(100*(('03 (ind)'!BT27-MIN('03 (ind)'!BT$6:BT$37))/(MAX('03 (ind)'!BR$6:BR$37)-MIN('03 (ind)'!BT$6:BT$37))))))</f>
        <v>96.609732500000007</v>
      </c>
      <c r="BU28" s="75">
        <f>IF('03 (ind)'!BU$1="si",100*(('03 (ind)'!BU27-MIN('03 (ind)'!BU$6:BU$37))/(MAX('03 (ind)'!BU$6:BU$37)-MIN('03 (ind)'!BU$6:BU$37))),ABS(-100+(100*(('03 (ind)'!BU27-MIN('03 (ind)'!BU$6:BU$37))/(MAX('03 (ind)'!BU$6:BU$37)-MIN('03 (ind)'!BU$6:BU$37))))))</f>
        <v>29.753038024304189</v>
      </c>
      <c r="BV28" s="75">
        <f>IF('03 (ind)'!BV$1="si",100*(('03 (ind)'!BV27-MIN('03 (ind)'!BV$6:BV$37))/(MAX('03 (ind)'!BV$6:BV$37)-MIN('03 (ind)'!BV$6:BV$37))),ABS(-100+(100*(('03 (ind)'!BV27-MIN('03 (ind)'!BV$6:BV$37))/(MAX('03 (ind)'!BV$6:BV$37)-MIN('03 (ind)'!BV$6:BV$37))))))</f>
        <v>36.362284354550873</v>
      </c>
      <c r="BW28" s="75">
        <f>IF('03 (ind)'!BW$1="si",100*(('03 (ind)'!BW27-MIN('03 (ind)'!BW$6:BW$37))/(MAX('03 (ind)'!BW$6:BW$37)-MIN('03 (ind)'!BW$6:BW$37))),ABS(-100+(100*(('03 (ind)'!BW27-MIN('03 (ind)'!BW$6:BW$37))/(MAX('03 (ind)'!BW$6:BW$37)-MIN('03 (ind)'!BW$6:BW$37))))))</f>
        <v>56.25410158813493</v>
      </c>
      <c r="BX28" s="75">
        <f>IF('03 (ind)'!BX$1="si",100*(('03 (ind)'!BX27-MIN('03 (ind)'!BX$6:BX$37))/(MAX('03 (ind)'!BX$6:BX$37)-MIN('03 (ind)'!BX$6:BX$37))),ABS(-100+(100*(('03 (ind)'!BX27-MIN('03 (ind)'!BX$6:BX$37))/(MAX('03 (ind)'!BX$6:BX$37)-MIN('03 (ind)'!BX$6:BX$37))))))</f>
        <v>8.7143703646587483</v>
      </c>
      <c r="BY28" s="75">
        <f>IF('03 (ind)'!BY$1="si",100*(('03 (ind)'!BY27-MIN('03 (ind)'!BY$6:BY$37))/(MAX('03 (ind)'!BY$6:BY$37)-MIN('03 (ind)'!BY$6:BY$37))),ABS(-100+(100*(('03 (ind)'!BY27-MIN('03 (ind)'!BY$6:BY$37))/(MAX('03 (ind)'!BY$6:BY$37)-MIN('03 (ind)'!BY$6:BY$37))))))</f>
        <v>9.8758300082155372</v>
      </c>
      <c r="BZ28" s="75">
        <f>IF('03 (ind)'!BZ$1="si",100*(('03 (ind)'!BZ27-MIN('03 (ind)'!BZ$6:BZ$37))/(MAX('03 (ind)'!BZ$6:BZ$37)-MIN('03 (ind)'!BZ$6:BZ$37))),ABS(-100+(100*(('03 (ind)'!BZ27-MIN('03 (ind)'!BZ$6:BZ$37))/(MAX('03 (ind)'!BZ$6:BZ$37)-MIN('03 (ind)'!BZ$6:BZ$37))))))</f>
        <v>71.169285896772465</v>
      </c>
      <c r="CA28" s="75">
        <f>IF('03 (ind)'!CA$1="si",100*(('03 (ind)'!CA27-MIN('03 (ind)'!CA$6:CA$37))/(MAX('03 (ind)'!CA$6:CA$37)-MIN('03 (ind)'!CA$6:CA$37))),ABS(-100+(100*(('03 (ind)'!CA27-MIN('03 (ind)'!CA$6:CA$37))/(MAX('03 (ind)'!CA$6:CA$37)-MIN('03 (ind)'!CA$6:CA$37))))))</f>
        <v>63.445602803698506</v>
      </c>
      <c r="CB28" s="75">
        <f>IF('03 (ind)'!CB$1="si",100*(('03 (ind)'!CB27-MIN('03 (ind)'!CB$6:CB$37))/(MAX('03 (ind)'!CB$6:CB$37)-MIN('03 (ind)'!CB$6:CB$37))),ABS(-100+(100*(('03 (ind)'!CB27-MIN('03 (ind)'!CB$6:CB$37))/(MAX('03 (ind)'!CB$6:CB$37)-MIN('03 (ind)'!CB$6:CB$37))))))</f>
        <v>74.522292993630572</v>
      </c>
      <c r="CC28" s="75">
        <f>IF('03 (ind)'!CC$1="si",100*(('03 (ind)'!CC27-MIN('03 (ind)'!CC$6:CC$37))/(MAX('03 (ind)'!CC$6:CC$37)-MIN('03 (ind)'!CC$6:CC$37))),ABS(-100+(100*(('03 (ind)'!CC27-MIN('03 (ind)'!CC$6:CC$37))/(MAX('03 (ind)'!CC$6:CC$37)-MIN('03 (ind)'!CC$6:CC$37))))))</f>
        <v>51.203884557238773</v>
      </c>
      <c r="CD28" s="75">
        <f>IF('03 (ind)'!CD$1="si",100*(('03 (ind)'!CD27-MIN('03 (ind)'!CD$6:CD$37))/(MAX('03 (ind)'!CD$6:CD$37)-MIN('03 (ind)'!CD$6:CD$37))),ABS(-100+(100*(('03 (ind)'!CD27-MIN('03 (ind)'!CD$6:CD$37))/(MAX('03 (ind)'!CD$6:CD$37)-MIN('03 (ind)'!CD$6:CD$37))))))</f>
        <v>0.11809535839885413</v>
      </c>
      <c r="CE28" s="75">
        <f>IF('03 (ind)'!CE$1="si",100*(('03 (ind)'!CE27-MIN('03 (ind)'!CE$6:CE$37))/(MAX('03 (ind)'!CE$6:CE$37)-MIN('03 (ind)'!CE$6:CE$37))),ABS(-100+(100*(('03 (ind)'!CE27-MIN('03 (ind)'!CE$6:CE$37))/(MAX('03 (ind)'!CE$6:CE$37)-MIN('03 (ind)'!CE$6:CE$37))))))</f>
        <v>8.6956999792032867</v>
      </c>
      <c r="CF28" s="75">
        <f>IF('03 (ind)'!CF$1="si",100*(('03 (ind)'!CF27-MIN('03 (ind)'!CF$6:CF$37))/(MAX('03 (ind)'!CF$6:CF$37)-MIN('03 (ind)'!CF$6:CF$37))),ABS(-100+(100*(('03 (ind)'!CF27-MIN('03 (ind)'!CF$6:CF$37))/(MAX('03 (ind)'!CF$6:CF$37)-MIN('03 (ind)'!CF$6:CF$37))))))</f>
        <v>22.468370639531919</v>
      </c>
      <c r="CG28" s="75">
        <f>IF('03 (ind)'!CG$1="si",100*(('03 (ind)'!CG27-MIN('03 (ind)'!CG$6:CG$37))/(MAX('03 (ind)'!CG$6:CG$37)-MIN('03 (ind)'!CG$6:CG$37))),ABS(-100+(100*(('03 (ind)'!CG27-MIN('03 (ind)'!CG$6:CG$37))/(MAX('03 (ind)'!CG$6:CG$37)-MIN('03 (ind)'!CG$6:CG$37))))))</f>
        <v>6.3061560872360536</v>
      </c>
      <c r="CH28" s="75">
        <f>IF('03 (ind)'!CH$1="si",100*(('03 (ind)'!CH27-MIN('03 (ind)'!CH$6:CH$37))/(MAX('03 (ind)'!CH$6:CH$37)-MIN('03 (ind)'!CH$6:CH$37))),ABS(-100+(100*(('03 (ind)'!CH27-MIN('03 (ind)'!CH$6:CH$37))/(MAX('03 (ind)'!CH$6:CH$37)-MIN('03 (ind)'!CH$6:CH$37))))))</f>
        <v>13.862567804506071</v>
      </c>
      <c r="CI28" s="75">
        <f>IF('03 (ind)'!CI$1="si",100*(('03 (ind)'!CI27-MIN('03 (ind)'!CI$6:CI$37))/(MAX('03 (ind)'!CI$6:CI$37)-MIN('03 (ind)'!CI$6:CI$37))),ABS(-100+(100*(('03 (ind)'!CI27-MIN('03 (ind)'!CI$6:CI$37))/(MAX('03 (ind)'!CI$6:CI$37)-MIN('03 (ind)'!CI$6:CI$37))))))</f>
        <v>33.703791467886084</v>
      </c>
      <c r="CJ28" s="75">
        <f>IF('03 (ind)'!CJ$1="si",100*(('03 (ind)'!CJ27-MIN('03 (ind)'!CJ$6:CJ$37))/(MAX('03 (ind)'!CJ$6:CJ$37)-MIN('03 (ind)'!CJ$6:CJ$37))),ABS(-100+(100*(('03 (ind)'!CJ27-MIN('03 (ind)'!CJ$6:CJ$37))/(MAX('03 (ind)'!CJ$6:CJ$37)-MIN('03 (ind)'!CJ$6:CJ$37))))))</f>
        <v>98.849046332668664</v>
      </c>
      <c r="CK28" s="75">
        <f>IF('03 (ind)'!CK$1="si",100*(('03 (ind)'!CK27-MIN('03 (ind)'!CK$6:CK$37))/(MAX('03 (ind)'!CK$6:CK$37)-MIN('03 (ind)'!CK$6:CK$37))),ABS(-100+(100*(('03 (ind)'!CK27-MIN('03 (ind)'!CK$6:CK$37))/(MAX('03 (ind)'!CK$6:CK$37)-MIN('03 (ind)'!CK$6:CK$37))))))</f>
        <v>34.011570845338376</v>
      </c>
      <c r="CL28" s="75">
        <f>IF('03 (ind)'!CL$1="si",100*(('03 (ind)'!CL27-MIN('03 (ind)'!CL$6:CL$37))/(MAX('03 (ind)'!CL$6:CL$37)-MIN('03 (ind)'!CL$6:CL$37))),ABS(-100+(100*(('03 (ind)'!CL27-MIN('03 (ind)'!CL$6:CL$37))/(MAX('03 (ind)'!CL$6:CL$37)-MIN('03 (ind)'!CL$6:CL$37))))))</f>
        <v>24.240093132717302</v>
      </c>
      <c r="CM28" s="75">
        <f>IF('03 (ind)'!CM$1="si",100*(('03 (ind)'!CM27-MIN('03 (ind)'!CM$6:CM$37))/(MAX('03 (ind)'!CM$6:CM$37)-MIN('03 (ind)'!CM$6:CM$37))),ABS(-100+(100*(('03 (ind)'!CM27-MIN('03 (ind)'!CM$6:CM$37))/(MAX('03 (ind)'!CM$6:CM$37)-MIN('03 (ind)'!CM$6:CM$37))))))</f>
        <v>29.199337963027105</v>
      </c>
    </row>
    <row r="29" spans="1:91">
      <c r="A29" s="18" t="s">
        <v>227</v>
      </c>
      <c r="B29" s="87">
        <f>IF('03 (ind)'!B$1="si",100*(('03 (ind)'!B28-MIN('03 (ind)'!B$6:B$37))/(MAX('03 (ind)'!B$6:B$37)-MIN('03 (ind)'!B$6:B$37))),ABS(-100+(100*(('03 (ind)'!B28-MIN('03 (ind)'!B$6:B$37))/(MAX('03 (ind)'!B$6:B$37)-MIN('03 (ind)'!B$6:B$37))))))</f>
        <v>4.4887456239135481</v>
      </c>
      <c r="C29" s="87">
        <f>IF('03 (ind)'!C$1="si",100*(('03 (ind)'!C28-MIN('03 (ind)'!C$6:C$37))/(MAX('03 (ind)'!C$6:C$37)-MIN('03 (ind)'!C$6:C$37))),ABS(-100+(100*(('03 (ind)'!C28-MIN('03 (ind)'!C$6:C$37))/(MAX('03 (ind)'!C$6:C$37)-MIN('03 (ind)'!C$6:C$37))))))</f>
        <v>38.043896337625149</v>
      </c>
      <c r="D29" s="87">
        <f>IF('03 (ind)'!D$1="si",100*(('03 (ind)'!D28-MIN('03 (ind)'!D$6:D$37))/(MAX('03 (ind)'!D$6:D$37)-MIN('03 (ind)'!D$6:D$37))),ABS(-100+(100*(('03 (ind)'!D28-MIN('03 (ind)'!D$6:D$37))/(MAX('03 (ind)'!D$6:D$37)-MIN('03 (ind)'!D$6:D$37))))))</f>
        <v>25.962553367047079</v>
      </c>
      <c r="E29" s="87">
        <f>IF('03 (ind)'!E$1="si",100*(('03 (ind)'!E28-MIN('03 (ind)'!E$6:E$37))/(MAX('03 (ind)'!E$6:E$37)-MIN('03 (ind)'!E$6:E$37))),ABS(-100+(100*(('03 (ind)'!E28-MIN('03 (ind)'!E$6:E$37))/(MAX('03 (ind)'!E$6:E$37)-MIN('03 (ind)'!E$6:E$37))))))</f>
        <v>52.054794520550331</v>
      </c>
      <c r="F29" s="87">
        <f>IF('03 (ind)'!F$1="si",100*(('03 (ind)'!F28-MIN('03 (ind)'!F$6:F$37))/(MAX('03 (ind)'!F$6:F$37)-MIN('03 (ind)'!F$6:F$37))),ABS(-100+(100*(('03 (ind)'!F28-MIN('03 (ind)'!F$6:F$37))/(MAX('03 (ind)'!F$6:F$37)-MIN('03 (ind)'!F$6:F$37))))))</f>
        <v>86.206896551724128</v>
      </c>
      <c r="G29" s="87">
        <f>IF('03 (ind)'!G$1="si",100*(('03 (ind)'!G28-MIN('03 (ind)'!G$6:G$37))/(MAX('03 (ind)'!G$6:G$37)-MIN('03 (ind)'!G$6:G$37))),ABS(-100+(100*(('03 (ind)'!G28-MIN('03 (ind)'!G$6:G$37))/(MAX('03 (ind)'!G$6:G$37)-MIN('03 (ind)'!G$6:G$37))))))</f>
        <v>73.504273504273499</v>
      </c>
      <c r="H29" s="87">
        <f>IF('03 (ind)'!H$1="si",100*(('03 (ind)'!H28-MIN('03 (ind)'!H$6:H$37))/(MAX('03 (ind)'!H$6:H$37)-MIN('03 (ind)'!H$6:H$37))),ABS(-100+(100*(('03 (ind)'!H28-MIN('03 (ind)'!H$6:H$37))/(MAX('03 (ind)'!H$6:H$37)-MIN('03 (ind)'!H$6:H$37))))))</f>
        <v>51.592356687898075</v>
      </c>
      <c r="I29" s="87">
        <f>IF('03 (ind)'!I$1="si",100*(('03 (ind)'!I28-MIN('03 (ind)'!I$6:I$37))/(MAX('03 (ind)'!I$6:I$37)-MIN('03 (ind)'!I$6:I$37))),ABS(-100+(100*(('03 (ind)'!I28-MIN('03 (ind)'!I$6:I$37))/(MAX('03 (ind)'!I$6:I$37)-MIN('03 (ind)'!I$6:I$37))))))</f>
        <v>90.522875816993462</v>
      </c>
      <c r="J29" s="87">
        <f>IF('03 (ind)'!J$1="si",100*(('03 (ind)'!J28-MIN('03 (ind)'!J$6:J$37))/(MAX('03 (ind)'!J$6:J$37)-MIN('03 (ind)'!J$6:J$37))),ABS(-100+(100*(('03 (ind)'!J28-MIN('03 (ind)'!J$6:J$37))/(MAX('03 (ind)'!J$6:J$37)-MIN('03 (ind)'!J$6:J$37))))))</f>
        <v>79.683544303797476</v>
      </c>
      <c r="K29" s="87">
        <f>IF('03 (ind)'!K$1="si",100*(('03 (ind)'!K28-MIN('03 (ind)'!K$6:K$37))/(MAX('03 (ind)'!K$6:K$37)-MIN('03 (ind)'!K$6:K$37))),ABS(-100+(100*(('03 (ind)'!K28-MIN('03 (ind)'!K$6:K$37))/(MAX('03 (ind)'!K$6:K$37)-MIN('03 (ind)'!K$6:K$37))))))</f>
        <v>100</v>
      </c>
      <c r="L29" s="87">
        <f>IF('03 (ind)'!L$1="si",100*(('03 (ind)'!L28-MIN('03 (ind)'!L$6:L$37))/(MAX('03 (ind)'!L$6:L$37)-MIN('03 (ind)'!L$6:L$37))),ABS(-100+(100*(('03 (ind)'!L28-MIN('03 (ind)'!L$6:L$37))/(MAX('03 (ind)'!L$6:L$37)-MIN('03 (ind)'!L$6:L$37))))))</f>
        <v>34.226822388148733</v>
      </c>
      <c r="M29" s="87">
        <f>IF('03 (ind)'!M$1="si",100*(('03 (ind)'!M28-MIN('03 (ind)'!M$6:M$37))/(MAX('03 (ind)'!M$6:M$37)-MIN('03 (ind)'!M$6:M$37))),ABS(-100+(100*(('03 (ind)'!M28-MIN('03 (ind)'!M$6:M$37))/(MAX('03 (ind)'!M$6:M$37)-MIN('03 (ind)'!M$6:M$37))))))</f>
        <v>0.76599399242952027</v>
      </c>
      <c r="N29" s="87">
        <f>IF('03 (ind)'!N$1="si",100*(('03 (ind)'!N28-MIN('03 (ind)'!N$6:N$37))/(MAX('03 (ind)'!N$6:N$37)-MIN('03 (ind)'!N$6:N$37))),ABS(-100+(100*(('03 (ind)'!N28-MIN('03 (ind)'!N$6:N$37))/(MAX('03 (ind)'!N$6:N$37)-MIN('03 (ind)'!N$6:N$37))))))</f>
        <v>100</v>
      </c>
      <c r="O29" s="87">
        <f>IF('03 (ind)'!O$1="si",100*(('03 (ind)'!O28-MIN('03 (ind)'!O$6:O$37))/(MAX('03 (ind)'!O$6:O$37)-MIN('03 (ind)'!O$6:O$37))),ABS(-100+(100*(('03 (ind)'!O28-MIN('03 (ind)'!O$6:O$37))/(MAX('03 (ind)'!O$6:O$37)-MIN('03 (ind)'!O$6:O$37))))))</f>
        <v>100</v>
      </c>
      <c r="P29" s="87">
        <f>IF('03 (ind)'!P$1="si",100*(('03 (ind)'!P28-MIN('03 (ind)'!P$6:P$37))/(MAX('03 (ind)'!P$6:P$37)-MIN('03 (ind)'!P$6:P$37))),ABS(-100+(100*(('03 (ind)'!P28-MIN('03 (ind)'!P$6:P$37))/(MAX('03 (ind)'!P$6:P$37)-MIN('03 (ind)'!P$6:P$37))))))</f>
        <v>16.795588623999127</v>
      </c>
      <c r="Q29" s="87">
        <f>IF('03 (ind)'!Q$1="si",100*(('03 (ind)'!Q28-MIN('03 (ind)'!Q$6:Q$37))/(MAX('03 (ind)'!Q$6:Q$37)-MIN('03 (ind)'!Q$6:Q$37))),ABS(-100+(100*(('03 (ind)'!Q28-MIN('03 (ind)'!Q$6:Q$37))/(MAX('03 (ind)'!Q$6:Q$37)-MIN('03 (ind)'!Q$6:Q$37))))))</f>
        <v>1.9209240532153851</v>
      </c>
      <c r="R29" s="87">
        <f>IF('03 (ind)'!R$1="si",100*(('03 (ind)'!R28-MIN('03 (ind)'!R$6:R$37))/(MAX('03 (ind)'!R$6:R$37)-MIN('03 (ind)'!R$6:R$37))),ABS(-100+(100*(('03 (ind)'!R28-MIN('03 (ind)'!R$6:R$37))/(MAX('03 (ind)'!R$6:R$37)-MIN('03 (ind)'!R$6:R$37))))))</f>
        <v>0.43656407610123421</v>
      </c>
      <c r="S29" s="75">
        <f>ABS(ABS(('03 (ind)'!S28-((MAX('03 (ind)'!S$6:S$37)+MIN('03 (ind)'!S$6:S$37))/2))/(((MAX('03 (ind)'!S$6:S$37)+MIN('03 (ind)'!S$6:S$37))/2)-MAX('03 (ind)'!S$6:S$37))*100)-100)</f>
        <v>6.2438854883847341</v>
      </c>
      <c r="T29" s="75">
        <f>IF('03 (ind)'!T$1="si",100*(('03 (ind)'!T28-MIN('03 (ind)'!T$6:T$37))/(MAX('03 (ind)'!T$6:T$37)-MIN('03 (ind)'!T$6:T$37))),ABS(-100+(100*(('03 (ind)'!T28-MIN('03 (ind)'!T$6:T$37))/(MAX('03 (ind)'!T$6:T$37)-MIN('03 (ind)'!T$6:T$37))))))</f>
        <v>10.68569172388076</v>
      </c>
      <c r="U29" s="75">
        <f>IF('03 (ind)'!U$1="si",100*(('03 (ind)'!U28-MIN('03 (ind)'!U$6:U$37))/(MAX('03 (ind)'!U$6:U$37)-MIN('03 (ind)'!U$6:U$37))),ABS(-100+(100*(('03 (ind)'!U28-MIN('03 (ind)'!U$6:U$37))/(MAX('03 (ind)'!U$6:U$37)-MIN('03 (ind)'!U$6:U$37))))))</f>
        <v>0</v>
      </c>
      <c r="V29" s="75">
        <f>IF('03 (ind)'!V$1="si",100*(('03 (ind)'!V28-MIN('03 (ind)'!V$6:V$37))/(MAX('03 (ind)'!V$6:V$37)-MIN('03 (ind)'!V$6:V$37))),ABS(-100+(100*(('03 (ind)'!V28-MIN('03 (ind)'!V$6:V$37))/(MAX('03 (ind)'!V$6:V$37)-MIN('03 (ind)'!V$6:V$37))))))</f>
        <v>95.027624309392266</v>
      </c>
      <c r="W29" s="75">
        <f>IF('03 (ind)'!W$1="si",100*(('03 (ind)'!W28-MIN('03 (ind)'!W$6:W$37))/(MAX('03 (ind)'!W$6:W$37)-MIN('03 (ind)'!W$6:W$37))),ABS(-100+(100*(('03 (ind)'!W28-MIN('03 (ind)'!W$6:W$37))/(MAX('03 (ind)'!W$6:W$37)-MIN('03 (ind)'!W$6:W$37))))))</f>
        <v>61.407652338214447</v>
      </c>
      <c r="X29" s="75">
        <f>IF('03 (ind)'!X$1="si",100*(('03 (ind)'!X28-MIN('03 (ind)'!X$6:X$37))/(MAX('03 (ind)'!X$6:X$37)-MIN('03 (ind)'!X$6:X$37))),ABS(-100+(100*(('03 (ind)'!X28-MIN('03 (ind)'!X$6:X$37))/(MAX('03 (ind)'!X$6:X$37)-MIN('03 (ind)'!X$6:X$37))))))</f>
        <v>76.778134230035661</v>
      </c>
      <c r="Y29" s="75">
        <f>IF('03 (ind)'!Y$1="si",100*(('03 (ind)'!Y28-MIN('03 (ind)'!Y$6:Y$37))/(MAX('03 (ind)'!Y$6:Y$37)-MIN('03 (ind)'!Y$6:Y$37))),ABS(-100+(100*(('03 (ind)'!Y28-MIN('03 (ind)'!Y$6:Y$37))/(MAX('03 (ind)'!Y$6:Y$37)-MIN('03 (ind)'!Y$6:Y$37))))))</f>
        <v>77.084898008231448</v>
      </c>
      <c r="Z29" s="75">
        <f>IF('03 (ind)'!Z$1="si",100*(('03 (ind)'!Z28-MIN('03 (ind)'!Z$6:Z$37))/(MAX('03 (ind)'!Z$6:Z$37)-MIN('03 (ind)'!Z$6:Z$37))),ABS(-100+(100*(('03 (ind)'!Z28-MIN('03 (ind)'!Z$6:Z$37))/(MAX('03 (ind)'!Z$6:Z$37)-MIN('03 (ind)'!Z$6:Z$37))))))</f>
        <v>27.211153179935948</v>
      </c>
      <c r="AA29" s="75">
        <f>IF('03 (ind)'!AA$1="si",100*(('03 (ind)'!AA28-MIN('03 (ind)'!AA$6:AA$37))/(MAX('03 (ind)'!AA$6:AA$37)-MIN('03 (ind)'!AA$6:AA$37))),ABS(-100+(100*(('03 (ind)'!AA28-MIN('03 (ind)'!AA$6:AA$37))/(MAX('03 (ind)'!AA$6:AA$37)-MIN('03 (ind)'!AA$6:AA$37))))))</f>
        <v>91.324519585580418</v>
      </c>
      <c r="AB29" s="75">
        <f>IF('03 (ind)'!AB$1="si",100*(('03 (ind)'!AB28-MIN('03 (ind)'!AB$6:AB$37))/(MAX('03 (ind)'!AB$6:AB$37)-MIN('03 (ind)'!AB$6:AB$37))),ABS(-100+(100*(('03 (ind)'!AB28-MIN('03 (ind)'!AB$6:AB$37))/(MAX('03 (ind)'!AB$6:AB$37)-MIN('03 (ind)'!AB$6:AB$37))))))</f>
        <v>38.769198590672701</v>
      </c>
      <c r="AC29" s="75">
        <f>IF('03 (ind)'!AC$1="si",100*(('03 (ind)'!AC28-MIN('03 (ind)'!AC$6:AC$37))/(MAX('03 (ind)'!AC$6:AC$37)-MIN('03 (ind)'!AC$6:AC$37))),ABS(-100+(100*(('03 (ind)'!AC28-MIN('03 (ind)'!AC$6:AC$37))/(MAX('03 (ind)'!AC$6:AC$37)-MIN('03 (ind)'!AC$6:AC$37))))))</f>
        <v>100</v>
      </c>
      <c r="AD29" s="75">
        <f>IF('03 (ind)'!AD$1="si",100*(('03 (ind)'!AD28-MIN('03 (ind)'!AD$6:AD$37))/(MAX('03 (ind)'!AD$6:AD$37)-MIN('03 (ind)'!AD$6:AD$37))),ABS(-100+(100*(('03 (ind)'!AD28-MIN('03 (ind)'!AD$6:AD$37))/(MAX('03 (ind)'!AD$6:AD$37)-MIN('03 (ind)'!AD$6:AD$37))))))</f>
        <v>100</v>
      </c>
      <c r="AE29" s="75">
        <f>IF('03 (ind)'!AE$1="si",100*(('03 (ind)'!AE28-MIN('03 (ind)'!AE$6:AE$37))/(MAX('03 (ind)'!AE$6:AE$37)-MIN('03 (ind)'!AE$6:AE$37))),ABS(-100+(100*(('03 (ind)'!AE28-MIN('03 (ind)'!AE$6:AE$37))/(MAX('03 (ind)'!AE$6:AE$37)-MIN('03 (ind)'!AE$6:AE$37))))))</f>
        <v>47.519888823755068</v>
      </c>
      <c r="AF29" s="75">
        <f>IF('03 (ind)'!AF$1="si",100*(('03 (ind)'!AF28-MIN('03 (ind)'!AF$6:AF$37))/(MAX('03 (ind)'!AF$6:AF$37)-MIN('03 (ind)'!AF$6:AF$37))),ABS(-100+(100*(('03 (ind)'!AF28-MIN('03 (ind)'!AF$6:AF$37))/(MAX('03 (ind)'!AF$6:AF$37)-MIN('03 (ind)'!AF$6:AF$37))))))</f>
        <v>80</v>
      </c>
      <c r="AG29" s="75">
        <f>IF('03 (ind)'!AG$1="si",100*(('03 (ind)'!AG28-MIN('03 (ind)'!AG$6:AG$37))/(MAX('03 (ind)'!AG$6:AG$37)-MIN('03 (ind)'!AG$6:AG$37))),ABS(-100+(100*(('03 (ind)'!AG28-MIN('03 (ind)'!AG$6:AG$37))/(MAX('03 (ind)'!AG$6:AG$37)-MIN('03 (ind)'!AG$6:AG$37))))))</f>
        <v>58.666666666666643</v>
      </c>
      <c r="AH29" s="75">
        <f>IF('03 (ind)'!AH$1="si",100*(('03 (ind)'!AH28-MIN('03 (ind)'!AH$6:AH$37))/(MAX('03 (ind)'!AH$6:AH$37)-MIN('03 (ind)'!AH$6:AH$37))),ABS(-100+(100*(('03 (ind)'!AH28-MIN('03 (ind)'!AH$6:AH$37))/(MAX('03 (ind)'!AH$6:AH$37)-MIN('03 (ind)'!AH$6:AH$37))))))</f>
        <v>28.099173553719019</v>
      </c>
      <c r="AI29" s="75">
        <f>IF('03 (ind)'!AI$1="si",100*(('03 (ind)'!AI28-MIN('03 (ind)'!AI$6:AI$37))/(MAX('03 (ind)'!AI$6:AI$37)-MIN('03 (ind)'!AI$6:AI$37))),ABS(-100+(100*(('03 (ind)'!AI28-MIN('03 (ind)'!AI$6:AI$37))/(MAX('03 (ind)'!AI$6:AI$37)-MIN('03 (ind)'!AI$6:AI$37))))))</f>
        <v>0.82677018401702063</v>
      </c>
      <c r="AJ29" s="75">
        <f>IF('03 (ind)'!AJ$1="si",100*(('03 (ind)'!AJ28-MIN('03 (ind)'!AJ$6:AJ$37))/(MAX('03 (ind)'!AJ$6:AJ$37)-MIN('03 (ind)'!AJ$6:AJ$37))),ABS(-100+(100*(('03 (ind)'!AJ28-MIN('03 (ind)'!AJ$6:AJ$37))/(MAX('03 (ind)'!AJ$6:AJ$37)-MIN('03 (ind)'!AJ$6:AJ$37))))))</f>
        <v>73.429228998849268</v>
      </c>
      <c r="AK29" s="75">
        <f>IF('03 (ind)'!AK$1="si",100*(('03 (ind)'!AK28-MIN('03 (ind)'!AK$6:AK$37))/(MAX('03 (ind)'!AK$6:AK$37)-MIN('03 (ind)'!AK$6:AK$37))),ABS(-100+(100*(('03 (ind)'!AK28-MIN('03 (ind)'!AK$6:AK$37))/(MAX('03 (ind)'!AK$6:AK$37)-MIN('03 (ind)'!AK$6:AK$37))))))</f>
        <v>8.6707791840479675</v>
      </c>
      <c r="AL29" s="75">
        <f>IF('03 (ind)'!AL$1="si",100*(('03 (ind)'!AL28-MIN('03 (ind)'!AL$6:AL$37))/(MAX('03 (ind)'!AL$6:AL$37)-MIN('03 (ind)'!AL$6:AL$37))),ABS(-100+(100*(('03 (ind)'!AL28-MIN('03 (ind)'!AL$6:AL$37))/(MAX('03 (ind)'!AL$6:AL$37)-MIN('03 (ind)'!AL$6:AL$37))))))</f>
        <v>82.217521414085923</v>
      </c>
      <c r="AM29" s="75">
        <f>IF('03 (ind)'!AM$1="si",100*(('03 (ind)'!AM28-MIN('03 (ind)'!AM$6:AM$37))/(MAX('03 (ind)'!AM$6:AM$37)-MIN('03 (ind)'!AM$6:AM$37))),ABS(-100+(100*(('03 (ind)'!AM28-MIN('03 (ind)'!AM$6:AM$37))/(MAX('03 (ind)'!AM$6:AM$37)-MIN('03 (ind)'!AM$6:AM$37))))))</f>
        <v>68.305437053932636</v>
      </c>
      <c r="AN29" s="75">
        <f>IF('03 (ind)'!AN$1="si",100*(('03 (ind)'!AN28-MIN('03 (ind)'!AN$6:AN$37))/(MAX('03 (ind)'!AN$6:AN$37)-MIN('03 (ind)'!AN$6:AN$37))),ABS(-100+(100*(('03 (ind)'!AN28-MIN('03 (ind)'!AN$6:AN$37))/(MAX('03 (ind)'!AN$6:AN$37)-MIN('03 (ind)'!AN$6:AN$37))))))</f>
        <v>68.837199781573602</v>
      </c>
      <c r="AO29" s="75">
        <f>IF('03 (ind)'!AO$1="si",100*(('03 (ind)'!AO28-MIN('03 (ind)'!AO$6:AO$37))/(MAX('03 (ind)'!AO$6:AO$37)-MIN('03 (ind)'!AO$6:AO$37))),ABS(-100+(100*(('03 (ind)'!AO28-MIN('03 (ind)'!AO$6:AO$37))/(MAX('03 (ind)'!AO$6:AO$37)-MIN('03 (ind)'!AO$6:AO$37))))))</f>
        <v>68.887715589350734</v>
      </c>
      <c r="AP29" s="75">
        <f>IF('03 (ind)'!AP$1="si",100*(('03 (ind)'!AP28-MIN('03 (ind)'!AP$6:AP$37))/(MAX('03 (ind)'!AP$6:AP$37)-MIN('03 (ind)'!AP$6:AP$37))),ABS(-100+(100*(('03 (ind)'!AP28-MIN('03 (ind)'!AP$6:AP$37))/(MAX('03 (ind)'!AP$6:AP$37)-MIN('03 (ind)'!AP$6:AP$37))))))</f>
        <v>61.103810775295656</v>
      </c>
      <c r="AQ29" s="75">
        <f>IF('03 (ind)'!AQ$1="si",100*(('03 (ind)'!AQ28-MIN('03 (ind)'!AQ$6:AQ$37))/(MAX('03 (ind)'!AQ$6:AQ$37)-MIN('03 (ind)'!AQ$6:AQ$37))),ABS(-100+(100*(('03 (ind)'!AQ28-MIN('03 (ind)'!AQ$6:AQ$37))/(MAX('03 (ind)'!AQ$6:AQ$37)-MIN('03 (ind)'!AQ$6:AQ$37))))))</f>
        <v>14.131442897688927</v>
      </c>
      <c r="AR29" s="75">
        <f>IF('03 (ind)'!AR$1="si",100*(('03 (ind)'!AR28-MIN('03 (ind)'!AR$6:AR$37))/(MAX('03 (ind)'!AR$6:AR$37)-MIN('03 (ind)'!AR$6:AR$37))),ABS(-100+(100*(('03 (ind)'!AR28-MIN('03 (ind)'!AR$6:AR$37))/(MAX('03 (ind)'!AR$6:AR$37)-MIN('03 (ind)'!AR$6:AR$37))))))</f>
        <v>60.579850975826545</v>
      </c>
      <c r="AS29" s="75">
        <f>IF('03 (ind)'!AS$1="si",100*(('03 (ind)'!AS28-MIN('03 (ind)'!AS$6:AS$37))/(MAX('03 (ind)'!AS$6:AS$37)-MIN('03 (ind)'!AS$6:AS$37))),ABS(-100+(100*(('03 (ind)'!AS28-MIN('03 (ind)'!AS$6:AS$37))/(MAX('03 (ind)'!AS$6:AS$37)-MIN('03 (ind)'!AS$6:AS$37))))))</f>
        <v>6.2143174402216346</v>
      </c>
      <c r="AT29" s="75">
        <f>IF('03 (ind)'!AT$1="si",100*(('03 (ind)'!AT28-MIN('03 (ind)'!AT$6:AT$37))/(MAX('03 (ind)'!AT$6:AT$37)-MIN('03 (ind)'!AT$6:AT$37))),ABS(-100+(100*(('03 (ind)'!AT28-MIN('03 (ind)'!AT$6:AT$37))/(MAX('03 (ind)'!AT$6:AT$37)-MIN('03 (ind)'!AT$6:AT$37))))))</f>
        <v>0</v>
      </c>
      <c r="AU29" s="75">
        <f>IF('03 (ind)'!AU$1="si",100*(('03 (ind)'!AU28-MIN('03 (ind)'!AU$6:AU$37))/(MAX('03 (ind)'!AU$6:AU$37)-MIN('03 (ind)'!AU$6:AU$37))),ABS(-100+(100*(('03 (ind)'!AU28-MIN('03 (ind)'!AU$6:AU$37))/(MAX('03 (ind)'!AU$6:AU$37)-MIN('03 (ind)'!AU$6:AU$37))))))</f>
        <v>57.49235474006116</v>
      </c>
      <c r="AV29" s="75">
        <f>IF('03 (ind)'!AV$1="si",100*(('03 (ind)'!AV28-MIN('03 (ind)'!AV$6:AV$37))/(MAX('03 (ind)'!AV$6:AV$37)-MIN('03 (ind)'!AV$6:AV$37))),ABS(-100+(100*(('03 (ind)'!AV28-MIN('03 (ind)'!AV$6:AV$37))/(MAX('03 (ind)'!AV$6:AV$37)-MIN('03 (ind)'!AV$6:AV$37))))))</f>
        <v>74.870017331022524</v>
      </c>
      <c r="AW29" s="75">
        <f>IF('03 (ind)'!AW$1="si",100*(('03 (ind)'!AW28-MIN('03 (ind)'!AW$6:AW$37))/(MAX('03 (ind)'!AW$6:AW$37)-MIN('03 (ind)'!AW$6:AW$37))),ABS(-100+(100*(('03 (ind)'!AW28-MIN('03 (ind)'!AW$6:AW$37))/(MAX('03 (ind)'!AW$6:AW$37)-MIN('03 (ind)'!AW$6:AW$37))))))</f>
        <v>81.026438569206846</v>
      </c>
      <c r="AX29" s="75">
        <f>IF('03 (ind)'!AX$1="si",100*(('03 (ind)'!AX28-MIN('03 (ind)'!AX$6:AX$37))/(MAX('03 (ind)'!AX$6:AX$37)-MIN('03 (ind)'!AX$6:AX$37))),ABS(-100+(100*(('03 (ind)'!AX28-MIN('03 (ind)'!AX$6:AX$37))/(MAX('03 (ind)'!AX$6:AX$37)-MIN('03 (ind)'!AX$6:AX$37))))))</f>
        <v>8.7750187274336309</v>
      </c>
      <c r="AY29" s="75">
        <f>IF('03 (ind)'!AY$1="si",100*(('03 (ind)'!AY28-MIN('03 (ind)'!AY$6:AY$37))/(MAX('03 (ind)'!AY$6:AY$37)-MIN('03 (ind)'!AY$6:AY$37))),ABS(-100+(100*(('03 (ind)'!AY28-MIN('03 (ind)'!AY$6:AY$37))/(MAX('03 (ind)'!AY$6:AY$37)-MIN('03 (ind)'!AY$6:AY$37))))))</f>
        <v>54.234062797335945</v>
      </c>
      <c r="AZ29" s="75">
        <f>IF('03 (ind)'!AZ$1="si",100*(('03 (ind)'!AZ28-MIN('03 (ind)'!AZ$6:AZ$37))/(MAX('03 (ind)'!AZ$6:AZ$37)-MIN('03 (ind)'!AZ$6:AZ$37))),ABS(-100+(100*(('03 (ind)'!AZ28-MIN('03 (ind)'!AZ$6:AZ$37))/(MAX('03 (ind)'!AZ$6:AZ$37)-MIN('03 (ind)'!AZ$6:AZ$37))))))</f>
        <v>78.930812406865471</v>
      </c>
      <c r="BA29" s="75">
        <f>IF('03 (ind)'!BA$1="si",100*(('03 (ind)'!BA28-MIN('03 (ind)'!BA$6:BA$37))/(MAX('03 (ind)'!BA$6:BA$37)-MIN('03 (ind)'!BA$6:BA$37))),ABS(-100+(100*(('03 (ind)'!BA28-MIN('03 (ind)'!BA$6:BA$37))/(MAX('03 (ind)'!BA$6:BA$37)-MIN('03 (ind)'!BA$6:BA$37))))))</f>
        <v>43.289504919818619</v>
      </c>
      <c r="BB29" s="75">
        <f>IF('03 (ind)'!BB$1="si",100*(('03 (ind)'!BB28-MIN('03 (ind)'!BB$6:BB$37))/(MAX('03 (ind)'!BB$6:BB$37)-MIN('03 (ind)'!BB$6:BB$37))),ABS(-100+(100*(('03 (ind)'!BB28-MIN('03 (ind)'!BB$6:BB$37))/(MAX('03 (ind)'!BB$6:BB$37)-MIN('03 (ind)'!BB$6:BB$37))))))</f>
        <v>25.069322641933113</v>
      </c>
      <c r="BC29" s="75">
        <f>IF('03 (ind)'!BC$1="si",100*(('03 (ind)'!BC28-MIN('03 (ind)'!BC$6:BC$37))/(MAX('03 (ind)'!BC$6:BC$37)-MIN('03 (ind)'!BC$6:BC$37))),ABS(-100+(100*(('03 (ind)'!BC28-MIN('03 (ind)'!BC$6:BC$37))/(MAX('03 (ind)'!BC$6:BC$37)-MIN('03 (ind)'!BC$6:BC$37))))))</f>
        <v>11.301369607601924</v>
      </c>
      <c r="BD29" s="75">
        <f>IF('03 (ind)'!BD$1="si",100*(('03 (ind)'!BD28-MIN('03 (ind)'!BD$6:BD$37))/(MAX('03 (ind)'!BD$6:BD$37)-MIN('03 (ind)'!BD$6:BD$37))),ABS(-100+(100*(('03 (ind)'!BD28-MIN('03 (ind)'!BD$6:BD$37))/(MAX('03 (ind)'!BD$6:BD$37)-MIN('03 (ind)'!BD$6:BD$37))))))</f>
        <v>83.478563716209209</v>
      </c>
      <c r="BE29" s="75">
        <f>IF('03 (ind)'!BE$1="si",100*(('03 (ind)'!BE28-MIN('03 (ind)'!BE$6:BE$37))/(MAX('03 (ind)'!BE$6:BE$37)-MIN('03 (ind)'!BE$6:BE$37))),ABS(-100+(100*(('03 (ind)'!BE28-MIN('03 (ind)'!BE$6:BE$37))/(MAX('03 (ind)'!BE$6:BE$37)-MIN('03 (ind)'!BE$6:BE$37))))))</f>
        <v>100</v>
      </c>
      <c r="BF29" s="75">
        <f>IF('03 (ind)'!BF$1="si",100*(('03 (ind)'!BF28-MIN('03 (ind)'!BF$6:BF$37))/(MAX('03 (ind)'!BF$6:BF$37)-MIN('03 (ind)'!BF$6:BF$37))),ABS(-100+(100*(('03 (ind)'!BF28-MIN('03 (ind)'!BF$6:BF$37))/(MAX('03 (ind)'!BF$6:BF$37)-MIN('03 (ind)'!BF$6:BF$37))))))</f>
        <v>32.725995097597064</v>
      </c>
      <c r="BG29" s="75">
        <f>IF('03 (ind)'!BG$1="si",100*(('03 (ind)'!BG28-MIN('03 (ind)'!BG$6:BG$37))/(MAX('03 (ind)'!BG$6:BG$37)-MIN('03 (ind)'!BG$6:BG$37))),ABS(-100+(100*(('03 (ind)'!BG28-MIN('03 (ind)'!BG$6:BG$37))/(MAX('03 (ind)'!BG$6:BG$37)-MIN('03 (ind)'!BG$6:BG$37))))))</f>
        <v>16.878760169134953</v>
      </c>
      <c r="BH29" s="75">
        <f>IF('03 (ind)'!BH$1="si",100*(('03 (ind)'!BH28-MIN('03 (ind)'!BH$6:BH$37))/(MAX('03 (ind)'!BH$6:BH$37)-MIN('03 (ind)'!BH$6:BH$37))),ABS(-100+(100*(('03 (ind)'!BH28-MIN('03 (ind)'!BH$6:BH$37))/(MAX('03 (ind)'!BH$6:BH$37)-MIN('03 (ind)'!BH$6:BH$37))))))</f>
        <v>20.823113101715833</v>
      </c>
      <c r="BI29" s="75">
        <f>IF('03 (ind)'!BI$1="si",100*(('03 (ind)'!BI28-MIN('03 (ind)'!BI$6:BI$37))/(MAX('03 (ind)'!BI$6:BI$37)-MIN('03 (ind)'!BI$6:BI$37))),ABS(-100+(100*(('03 (ind)'!BI28-MIN('03 (ind)'!BI$6:BI$37))/(MAX('03 (ind)'!BI$6:BI$37)-MIN('03 (ind)'!BI$6:BI$37))))))</f>
        <v>97.428356575979151</v>
      </c>
      <c r="BJ29" s="75">
        <f>IF('03 (ind)'!BJ$1="si",100*(('03 (ind)'!BJ28-MIN('03 (ind)'!BJ$6:BJ$37))/(MAX('03 (ind)'!BJ$6:BJ$37)-MIN('03 (ind)'!BJ$6:BJ$37))),ABS(-100+(100*(('03 (ind)'!BJ28-MIN('03 (ind)'!BJ$6:BJ$37))/(MAX('03 (ind)'!BJ$6:BJ$37)-MIN('03 (ind)'!BJ$6:BJ$37))))))</f>
        <v>15.20597359308476</v>
      </c>
      <c r="BK29" s="75">
        <f>IF('03 (ind)'!BK$1="si",100*(('03 (ind)'!BK28-MIN('03 (ind)'!BK$6:BK$37))/(MAX('03 (ind)'!BK$6:BK$37)-MIN('03 (ind)'!BK$6:BK$37))),ABS(-100+(100*(('03 (ind)'!BK28-MIN('03 (ind)'!BK$6:BK$37))/(MAX('03 (ind)'!BK$6:BK$37)-MIN('03 (ind)'!BK$6:BK$37))))))</f>
        <v>98.451284658140111</v>
      </c>
      <c r="BL29" s="75">
        <f>IF('03 (ind)'!BL$1="si",100*(('03 (ind)'!BL28-MIN('03 (ind)'!BL$6:BL$37))/(MAX('03 (ind)'!BL$6:BL$37)-MIN('03 (ind)'!BL$6:BL$37))),ABS(-100+(100*(('03 (ind)'!BL28-MIN('03 (ind)'!BL$6:BL$37))/(MAX('03 (ind)'!BL$6:BL$37)-MIN('03 (ind)'!BL$6:BL$37))))))</f>
        <v>78.225806451612897</v>
      </c>
      <c r="BM29" s="75">
        <f>IF('03 (ind)'!BM$1="si",100*(('03 (ind)'!BM28-MIN('03 (ind)'!BM$6:BM$37))/(MAX('03 (ind)'!BM$6:BM$37)-MIN('03 (ind)'!BM$6:BM$37))),ABS(-100+(100*(('03 (ind)'!BM28-MIN('03 (ind)'!BM$6:BM$37))/(MAX('03 (ind)'!BM$6:BM$37)-MIN('03 (ind)'!BM$6:BM$37))))))</f>
        <v>100</v>
      </c>
      <c r="BN29" s="75">
        <f>IF('03 (ind)'!BN$1="si",100*(('03 (ind)'!BN28-MIN('03 (ind)'!BN$6:BN$37))/(MAX('03 (ind)'!BN$6:BN$37)-MIN('03 (ind)'!BN$6:BN$37))),ABS(-100+(100*(('03 (ind)'!BN28-MIN('03 (ind)'!BN$6:BN$37))/(MAX('03 (ind)'!BN$6:BN$37)-MIN('03 (ind)'!BN$6:BN$37))))))</f>
        <v>60.357910538583411</v>
      </c>
      <c r="BO29" s="75">
        <f>IF('03 (ind)'!BO$1="si",100*(('03 (ind)'!BO28-MIN('03 (ind)'!BO$6:BO$37))/(MAX('03 (ind)'!BO$6:BO$37)-MIN('03 (ind)'!BO$6:BO$37))),ABS(-100+(100*(('03 (ind)'!BO28-MIN('03 (ind)'!BO$6:BO$37))/(MAX('03 (ind)'!BO$6:BO$37)-MIN('03 (ind)'!BO$6:BO$37))))))</f>
        <v>49.281607761129713</v>
      </c>
      <c r="BP29" s="75">
        <f>IF('03 (ind)'!BP$1="si",100*(('03 (ind)'!BP28-MIN('03 (ind)'!BP$6:BP$37))/(MAX('03 (ind)'!BP$6:BP$37)-MIN('03 (ind)'!BP$6:BP$37))),ABS(-100+(100*(('03 (ind)'!BP28-MIN('03 (ind)'!BP$6:BP$37))/(MAX('03 (ind)'!BP$6:BP$37)-MIN('03 (ind)'!BP$6:BP$37))))))</f>
        <v>36.498885824416114</v>
      </c>
      <c r="BQ29" s="75">
        <f>IF('03 (ind)'!BQ$1="si",100*(('03 (ind)'!BQ28-MIN('03 (ind)'!BQ$6:BQ$37))/(MAX('03 (ind)'!BQ$6:BQ$37)-MIN('03 (ind)'!BQ$6:BQ$37))),ABS(-100+(100*(('03 (ind)'!BQ28-MIN('03 (ind)'!BQ$6:BQ$37))/(MAX('03 (ind)'!BQ$6:BQ$37)-MIN('03 (ind)'!BQ$6:BQ$37))))))</f>
        <v>16.667550579043827</v>
      </c>
      <c r="BR29" s="75">
        <f>IF('03 (ind)'!BR$1="si",100*(('03 (ind)'!BR28-MIN('03 (ind)'!BR$6:BR$37))/(MAX('03 (ind)'!BR$6:BR$37)-MIN('03 (ind)'!BR$6:BR$37))),ABS(-100+(100*(('03 (ind)'!BR28-MIN('03 (ind)'!BR$6:BR$37))/(MAX('03 (ind)'!BP$6:BP$37)-MIN('03 (ind)'!BR$6:BR$37))))))</f>
        <v>26.458210885153399</v>
      </c>
      <c r="BS29" s="75">
        <f>IF('03 (ind)'!BS$1="si",100*(('03 (ind)'!BS28-MIN('03 (ind)'!BS$6:BS$37))/(MAX('03 (ind)'!BS$6:BS$37)-MIN('03 (ind)'!BS$6:BS$37))),ABS(-100+(100*(('03 (ind)'!BS28-MIN('03 (ind)'!BS$6:BS$37))/(MAX('03 (ind)'!BQ$6:BQ$37)-MIN('03 (ind)'!BS$6:BS$37))))))</f>
        <v>38.203161806773302</v>
      </c>
      <c r="BT29" s="75">
        <f>IF('03 (ind)'!BT$1="si",100*(('03 (ind)'!BT28-MIN('03 (ind)'!BT$6:BT$37))/(MAX('03 (ind)'!BT$6:BT$37)-MIN('03 (ind)'!BT$6:BT$37))),ABS(-100+(100*(('03 (ind)'!BT28-MIN('03 (ind)'!BT$6:BT$37))/(MAX('03 (ind)'!BR$6:BR$37)-MIN('03 (ind)'!BT$6:BT$37))))))</f>
        <v>87.880848749999998</v>
      </c>
      <c r="BU29" s="75">
        <f>IF('03 (ind)'!BU$1="si",100*(('03 (ind)'!BU28-MIN('03 (ind)'!BU$6:BU$37))/(MAX('03 (ind)'!BU$6:BU$37)-MIN('03 (ind)'!BU$6:BU$37))),ABS(-100+(100*(('03 (ind)'!BU28-MIN('03 (ind)'!BU$6:BU$37))/(MAX('03 (ind)'!BU$6:BU$37)-MIN('03 (ind)'!BU$6:BU$37))))))</f>
        <v>0</v>
      </c>
      <c r="BV29" s="75">
        <f>IF('03 (ind)'!BV$1="si",100*(('03 (ind)'!BV28-MIN('03 (ind)'!BV$6:BV$37))/(MAX('03 (ind)'!BV$6:BV$37)-MIN('03 (ind)'!BV$6:BV$37))),ABS(-100+(100*(('03 (ind)'!BV28-MIN('03 (ind)'!BV$6:BV$37))/(MAX('03 (ind)'!BV$6:BV$37)-MIN('03 (ind)'!BV$6:BV$37))))))</f>
        <v>6.618084473527662</v>
      </c>
      <c r="BW29" s="75">
        <f>IF('03 (ind)'!BW$1="si",100*(('03 (ind)'!BW28-MIN('03 (ind)'!BW$6:BW$37))/(MAX('03 (ind)'!BW$6:BW$37)-MIN('03 (ind)'!BW$6:BW$37))),ABS(-100+(100*(('03 (ind)'!BW28-MIN('03 (ind)'!BW$6:BW$37))/(MAX('03 (ind)'!BW$6:BW$37)-MIN('03 (ind)'!BW$6:BW$37))))))</f>
        <v>65.625410158813494</v>
      </c>
      <c r="BX29" s="75">
        <f>IF('03 (ind)'!BX$1="si",100*(('03 (ind)'!BX28-MIN('03 (ind)'!BX$6:BX$37))/(MAX('03 (ind)'!BX$6:BX$37)-MIN('03 (ind)'!BX$6:BX$37))),ABS(-100+(100*(('03 (ind)'!BX28-MIN('03 (ind)'!BX$6:BX$37))/(MAX('03 (ind)'!BX$6:BX$37)-MIN('03 (ind)'!BX$6:BX$37))))))</f>
        <v>24.268226430298796</v>
      </c>
      <c r="BY29" s="75">
        <f>IF('03 (ind)'!BY$1="si",100*(('03 (ind)'!BY28-MIN('03 (ind)'!BY$6:BY$37))/(MAX('03 (ind)'!BY$6:BY$37)-MIN('03 (ind)'!BY$6:BY$37))),ABS(-100+(100*(('03 (ind)'!BY28-MIN('03 (ind)'!BY$6:BY$37))/(MAX('03 (ind)'!BY$6:BY$37)-MIN('03 (ind)'!BY$6:BY$37))))))</f>
        <v>9.8758300082155372</v>
      </c>
      <c r="BZ29" s="75">
        <f>IF('03 (ind)'!BZ$1="si",100*(('03 (ind)'!BZ28-MIN('03 (ind)'!BZ$6:BZ$37))/(MAX('03 (ind)'!BZ$6:BZ$37)-MIN('03 (ind)'!BZ$6:BZ$37))),ABS(-100+(100*(('03 (ind)'!BZ28-MIN('03 (ind)'!BZ$6:BZ$37))/(MAX('03 (ind)'!BZ$6:BZ$37)-MIN('03 (ind)'!BZ$6:BZ$37))))))</f>
        <v>100</v>
      </c>
      <c r="CA29" s="75">
        <f>IF('03 (ind)'!CA$1="si",100*(('03 (ind)'!CA28-MIN('03 (ind)'!CA$6:CA$37))/(MAX('03 (ind)'!CA$6:CA$37)-MIN('03 (ind)'!CA$6:CA$37))),ABS(-100+(100*(('03 (ind)'!CA28-MIN('03 (ind)'!CA$6:CA$37))/(MAX('03 (ind)'!CA$6:CA$37)-MIN('03 (ind)'!CA$6:CA$37))))))</f>
        <v>0</v>
      </c>
      <c r="CB29" s="75">
        <f>IF('03 (ind)'!CB$1="si",100*(('03 (ind)'!CB28-MIN('03 (ind)'!CB$6:CB$37))/(MAX('03 (ind)'!CB$6:CB$37)-MIN('03 (ind)'!CB$6:CB$37))),ABS(-100+(100*(('03 (ind)'!CB28-MIN('03 (ind)'!CB$6:CB$37))/(MAX('03 (ind)'!CB$6:CB$37)-MIN('03 (ind)'!CB$6:CB$37))))))</f>
        <v>91.082802547770697</v>
      </c>
      <c r="CC29" s="75">
        <f>IF('03 (ind)'!CC$1="si",100*(('03 (ind)'!CC28-MIN('03 (ind)'!CC$6:CC$37))/(MAX('03 (ind)'!CC$6:CC$37)-MIN('03 (ind)'!CC$6:CC$37))),ABS(-100+(100*(('03 (ind)'!CC28-MIN('03 (ind)'!CC$6:CC$37))/(MAX('03 (ind)'!CC$6:CC$37)-MIN('03 (ind)'!CC$6:CC$37))))))</f>
        <v>62.953528870142456</v>
      </c>
      <c r="CD29" s="75">
        <f>IF('03 (ind)'!CD$1="si",100*(('03 (ind)'!CD28-MIN('03 (ind)'!CD$6:CD$37))/(MAX('03 (ind)'!CD$6:CD$37)-MIN('03 (ind)'!CD$6:CD$37))),ABS(-100+(100*(('03 (ind)'!CD28-MIN('03 (ind)'!CD$6:CD$37))/(MAX('03 (ind)'!CD$6:CD$37)-MIN('03 (ind)'!CD$6:CD$37))))))</f>
        <v>100</v>
      </c>
      <c r="CE29" s="75">
        <f>IF('03 (ind)'!CE$1="si",100*(('03 (ind)'!CE28-MIN('03 (ind)'!CE$6:CE$37))/(MAX('03 (ind)'!CE$6:CE$37)-MIN('03 (ind)'!CE$6:CE$37))),ABS(-100+(100*(('03 (ind)'!CE28-MIN('03 (ind)'!CE$6:CE$37))/(MAX('03 (ind)'!CE$6:CE$37)-MIN('03 (ind)'!CE$6:CE$37))))))</f>
        <v>100</v>
      </c>
      <c r="CF29" s="75">
        <f>IF('03 (ind)'!CF$1="si",100*(('03 (ind)'!CF28-MIN('03 (ind)'!CF$6:CF$37))/(MAX('03 (ind)'!CF$6:CF$37)-MIN('03 (ind)'!CF$6:CF$37))),ABS(-100+(100*(('03 (ind)'!CF28-MIN('03 (ind)'!CF$6:CF$37))/(MAX('03 (ind)'!CF$6:CF$37)-MIN('03 (ind)'!CF$6:CF$37))))))</f>
        <v>1.2956421356439694</v>
      </c>
      <c r="CG29" s="75">
        <f>IF('03 (ind)'!CG$1="si",100*(('03 (ind)'!CG28-MIN('03 (ind)'!CG$6:CG$37))/(MAX('03 (ind)'!CG$6:CG$37)-MIN('03 (ind)'!CG$6:CG$37))),ABS(-100+(100*(('03 (ind)'!CG28-MIN('03 (ind)'!CG$6:CG$37))/(MAX('03 (ind)'!CG$6:CG$37)-MIN('03 (ind)'!CG$6:CG$37))))))</f>
        <v>13.944800969353363</v>
      </c>
      <c r="CH29" s="75">
        <f>IF('03 (ind)'!CH$1="si",100*(('03 (ind)'!CH28-MIN('03 (ind)'!CH$6:CH$37))/(MAX('03 (ind)'!CH$6:CH$37)-MIN('03 (ind)'!CH$6:CH$37))),ABS(-100+(100*(('03 (ind)'!CH28-MIN('03 (ind)'!CH$6:CH$37))/(MAX('03 (ind)'!CH$6:CH$37)-MIN('03 (ind)'!CH$6:CH$37))))))</f>
        <v>63.88669767784706</v>
      </c>
      <c r="CI29" s="75">
        <f>IF('03 (ind)'!CI$1="si",100*(('03 (ind)'!CI28-MIN('03 (ind)'!CI$6:CI$37))/(MAX('03 (ind)'!CI$6:CI$37)-MIN('03 (ind)'!CI$6:CI$37))),ABS(-100+(100*(('03 (ind)'!CI28-MIN('03 (ind)'!CI$6:CI$37))/(MAX('03 (ind)'!CI$6:CI$37)-MIN('03 (ind)'!CI$6:CI$37))))))</f>
        <v>37.223367633206472</v>
      </c>
      <c r="CJ29" s="75">
        <f>IF('03 (ind)'!CJ$1="si",100*(('03 (ind)'!CJ28-MIN('03 (ind)'!CJ$6:CJ$37))/(MAX('03 (ind)'!CJ$6:CJ$37)-MIN('03 (ind)'!CJ$6:CJ$37))),ABS(-100+(100*(('03 (ind)'!CJ28-MIN('03 (ind)'!CJ$6:CJ$37))/(MAX('03 (ind)'!CJ$6:CJ$37)-MIN('03 (ind)'!CJ$6:CJ$37))))))</f>
        <v>60.8310158345584</v>
      </c>
      <c r="CK29" s="75">
        <f>IF('03 (ind)'!CK$1="si",100*(('03 (ind)'!CK28-MIN('03 (ind)'!CK$6:CK$37))/(MAX('03 (ind)'!CK$6:CK$37)-MIN('03 (ind)'!CK$6:CK$37))),ABS(-100+(100*(('03 (ind)'!CK28-MIN('03 (ind)'!CK$6:CK$37))/(MAX('03 (ind)'!CK$6:CK$37)-MIN('03 (ind)'!CK$6:CK$37))))))</f>
        <v>10.084358704710478</v>
      </c>
      <c r="CL29" s="75">
        <f>IF('03 (ind)'!CL$1="si",100*(('03 (ind)'!CL28-MIN('03 (ind)'!CL$6:CL$37))/(MAX('03 (ind)'!CL$6:CL$37)-MIN('03 (ind)'!CL$6:CL$37))),ABS(-100+(100*(('03 (ind)'!CL28-MIN('03 (ind)'!CL$6:CL$37))/(MAX('03 (ind)'!CL$6:CL$37)-MIN('03 (ind)'!CL$6:CL$37))))))</f>
        <v>6.3672222312795954</v>
      </c>
      <c r="CM29" s="75">
        <f>IF('03 (ind)'!CM$1="si",100*(('03 (ind)'!CM28-MIN('03 (ind)'!CM$6:CM$37))/(MAX('03 (ind)'!CM$6:CM$37)-MIN('03 (ind)'!CM$6:CM$37))),ABS(-100+(100*(('03 (ind)'!CM28-MIN('03 (ind)'!CM$6:CM$37))/(MAX('03 (ind)'!CM$6:CM$37)-MIN('03 (ind)'!CM$6:CM$37))))))</f>
        <v>6.1854740543882167</v>
      </c>
    </row>
    <row r="30" spans="1:91">
      <c r="A30" s="18" t="s">
        <v>228</v>
      </c>
      <c r="B30" s="87">
        <f>IF('03 (ind)'!B$1="si",100*(('03 (ind)'!B29-MIN('03 (ind)'!B$6:B$37))/(MAX('03 (ind)'!B$6:B$37)-MIN('03 (ind)'!B$6:B$37))),ABS(-100+(100*(('03 (ind)'!B29-MIN('03 (ind)'!B$6:B$37))/(MAX('03 (ind)'!B$6:B$37)-MIN('03 (ind)'!B$6:B$37))))))</f>
        <v>5.4579910861057819</v>
      </c>
      <c r="C30" s="87">
        <f>IF('03 (ind)'!C$1="si",100*(('03 (ind)'!C29-MIN('03 (ind)'!C$6:C$37))/(MAX('03 (ind)'!C$6:C$37)-MIN('03 (ind)'!C$6:C$37))),ABS(-100+(100*(('03 (ind)'!C29-MIN('03 (ind)'!C$6:C$37))/(MAX('03 (ind)'!C$6:C$37)-MIN('03 (ind)'!C$6:C$37))))))</f>
        <v>32.598482328461046</v>
      </c>
      <c r="D30" s="87">
        <f>IF('03 (ind)'!D$1="si",100*(('03 (ind)'!D29-MIN('03 (ind)'!D$6:D$37))/(MAX('03 (ind)'!D$6:D$37)-MIN('03 (ind)'!D$6:D$37))),ABS(-100+(100*(('03 (ind)'!D29-MIN('03 (ind)'!D$6:D$37))/(MAX('03 (ind)'!D$6:D$37)-MIN('03 (ind)'!D$6:D$37))))))</f>
        <v>47.822563702398448</v>
      </c>
      <c r="E30" s="87">
        <f>IF('03 (ind)'!E$1="si",100*(('03 (ind)'!E29-MIN('03 (ind)'!E$6:E$37))/(MAX('03 (ind)'!E$6:E$37)-MIN('03 (ind)'!E$6:E$37))),ABS(-100+(100*(('03 (ind)'!E29-MIN('03 (ind)'!E$6:E$37))/(MAX('03 (ind)'!E$6:E$37)-MIN('03 (ind)'!E$6:E$37))))))</f>
        <v>82.19178082191803</v>
      </c>
      <c r="F30" s="87">
        <f>IF('03 (ind)'!F$1="si",100*(('03 (ind)'!F29-MIN('03 (ind)'!F$6:F$37))/(MAX('03 (ind)'!F$6:F$37)-MIN('03 (ind)'!F$6:F$37))),ABS(-100+(100*(('03 (ind)'!F29-MIN('03 (ind)'!F$6:F$37))/(MAX('03 (ind)'!F$6:F$37)-MIN('03 (ind)'!F$6:F$37))))))</f>
        <v>75.862068965517224</v>
      </c>
      <c r="G30" s="87">
        <f>IF('03 (ind)'!G$1="si",100*(('03 (ind)'!G29-MIN('03 (ind)'!G$6:G$37))/(MAX('03 (ind)'!G$6:G$37)-MIN('03 (ind)'!G$6:G$37))),ABS(-100+(100*(('03 (ind)'!G29-MIN('03 (ind)'!G$6:G$37))/(MAX('03 (ind)'!G$6:G$37)-MIN('03 (ind)'!G$6:G$37))))))</f>
        <v>39.316239316239326</v>
      </c>
      <c r="H30" s="87">
        <f>IF('03 (ind)'!H$1="si",100*(('03 (ind)'!H29-MIN('03 (ind)'!H$6:H$37))/(MAX('03 (ind)'!H$6:H$37)-MIN('03 (ind)'!H$6:H$37))),ABS(-100+(100*(('03 (ind)'!H29-MIN('03 (ind)'!H$6:H$37))/(MAX('03 (ind)'!H$6:H$37)-MIN('03 (ind)'!H$6:H$37))))))</f>
        <v>68.789808917197448</v>
      </c>
      <c r="I30" s="87">
        <f>IF('03 (ind)'!I$1="si",100*(('03 (ind)'!I29-MIN('03 (ind)'!I$6:I$37))/(MAX('03 (ind)'!I$6:I$37)-MIN('03 (ind)'!I$6:I$37))),ABS(-100+(100*(('03 (ind)'!I29-MIN('03 (ind)'!I$6:I$37))/(MAX('03 (ind)'!I$6:I$37)-MIN('03 (ind)'!I$6:I$37))))))</f>
        <v>83.333333333333343</v>
      </c>
      <c r="J30" s="87">
        <f>IF('03 (ind)'!J$1="si",100*(('03 (ind)'!J29-MIN('03 (ind)'!J$6:J$37))/(MAX('03 (ind)'!J$6:J$37)-MIN('03 (ind)'!J$6:J$37))),ABS(-100+(100*(('03 (ind)'!J29-MIN('03 (ind)'!J$6:J$37))/(MAX('03 (ind)'!J$6:J$37)-MIN('03 (ind)'!J$6:J$37))))))</f>
        <v>14.303797468354427</v>
      </c>
      <c r="K30" s="87">
        <f>IF('03 (ind)'!K$1="si",100*(('03 (ind)'!K29-MIN('03 (ind)'!K$6:K$37))/(MAX('03 (ind)'!K$6:K$37)-MIN('03 (ind)'!K$6:K$37))),ABS(-100+(100*(('03 (ind)'!K29-MIN('03 (ind)'!K$6:K$37))/(MAX('03 (ind)'!K$6:K$37)-MIN('03 (ind)'!K$6:K$37))))))</f>
        <v>22.419214573732184</v>
      </c>
      <c r="L30" s="87">
        <f>IF('03 (ind)'!L$1="si",100*(('03 (ind)'!L29-MIN('03 (ind)'!L$6:L$37))/(MAX('03 (ind)'!L$6:L$37)-MIN('03 (ind)'!L$6:L$37))),ABS(-100+(100*(('03 (ind)'!L29-MIN('03 (ind)'!L$6:L$37))/(MAX('03 (ind)'!L$6:L$37)-MIN('03 (ind)'!L$6:L$37))))))</f>
        <v>77.600802276860875</v>
      </c>
      <c r="M30" s="87">
        <f>IF('03 (ind)'!M$1="si",100*(('03 (ind)'!M29-MIN('03 (ind)'!M$6:M$37))/(MAX('03 (ind)'!M$6:M$37)-MIN('03 (ind)'!M$6:M$37))),ABS(-100+(100*(('03 (ind)'!M29-MIN('03 (ind)'!M$6:M$37))/(MAX('03 (ind)'!M$6:M$37)-MIN('03 (ind)'!M$6:M$37))))))</f>
        <v>8.9547157512389184</v>
      </c>
      <c r="N30" s="87">
        <f>IF('03 (ind)'!N$1="si",100*(('03 (ind)'!N29-MIN('03 (ind)'!N$6:N$37))/(MAX('03 (ind)'!N$6:N$37)-MIN('03 (ind)'!N$6:N$37))),ABS(-100+(100*(('03 (ind)'!N29-MIN('03 (ind)'!N$6:N$37))/(MAX('03 (ind)'!N$6:N$37)-MIN('03 (ind)'!N$6:N$37))))))</f>
        <v>0</v>
      </c>
      <c r="O30" s="87">
        <f>IF('03 (ind)'!O$1="si",100*(('03 (ind)'!O29-MIN('03 (ind)'!O$6:O$37))/(MAX('03 (ind)'!O$6:O$37)-MIN('03 (ind)'!O$6:O$37))),ABS(-100+(100*(('03 (ind)'!O29-MIN('03 (ind)'!O$6:O$37))/(MAX('03 (ind)'!O$6:O$37)-MIN('03 (ind)'!O$6:O$37))))))</f>
        <v>86.170212765957444</v>
      </c>
      <c r="P30" s="87">
        <f>IF('03 (ind)'!P$1="si",100*(('03 (ind)'!P29-MIN('03 (ind)'!P$6:P$37))/(MAX('03 (ind)'!P$6:P$37)-MIN('03 (ind)'!P$6:P$37))),ABS(-100+(100*(('03 (ind)'!P29-MIN('03 (ind)'!P$6:P$37))/(MAX('03 (ind)'!P$6:P$37)-MIN('03 (ind)'!P$6:P$37))))))</f>
        <v>1.7911853892675218</v>
      </c>
      <c r="Q30" s="87">
        <f>IF('03 (ind)'!Q$1="si",100*(('03 (ind)'!Q29-MIN('03 (ind)'!Q$6:Q$37))/(MAX('03 (ind)'!Q$6:Q$37)-MIN('03 (ind)'!Q$6:Q$37))),ABS(-100+(100*(('03 (ind)'!Q29-MIN('03 (ind)'!Q$6:Q$37))/(MAX('03 (ind)'!Q$6:Q$37)-MIN('03 (ind)'!Q$6:Q$37))))))</f>
        <v>6.5760645548525298</v>
      </c>
      <c r="R30" s="87">
        <f>IF('03 (ind)'!R$1="si",100*(('03 (ind)'!R29-MIN('03 (ind)'!R$6:R$37))/(MAX('03 (ind)'!R$6:R$37)-MIN('03 (ind)'!R$6:R$37))),ABS(-100+(100*(('03 (ind)'!R29-MIN('03 (ind)'!R$6:R$37))/(MAX('03 (ind)'!R$6:R$37)-MIN('03 (ind)'!R$6:R$37))))))</f>
        <v>0.4993479946929969</v>
      </c>
      <c r="S30" s="75">
        <f>ABS(ABS(('03 (ind)'!S29-((MAX('03 (ind)'!S$6:S$37)+MIN('03 (ind)'!S$6:S$37))/2))/(((MAX('03 (ind)'!S$6:S$37)+MIN('03 (ind)'!S$6:S$37))/2)-MAX('03 (ind)'!S$6:S$37))*100)-100)</f>
        <v>97.639686698162137</v>
      </c>
      <c r="T30" s="75">
        <f>IF('03 (ind)'!T$1="si",100*(('03 (ind)'!T29-MIN('03 (ind)'!T$6:T$37))/(MAX('03 (ind)'!T$6:T$37)-MIN('03 (ind)'!T$6:T$37))),ABS(-100+(100*(('03 (ind)'!T29-MIN('03 (ind)'!T$6:T$37))/(MAX('03 (ind)'!T$6:T$37)-MIN('03 (ind)'!T$6:T$37))))))</f>
        <v>5.4782952027901466</v>
      </c>
      <c r="U30" s="75">
        <f>IF('03 (ind)'!U$1="si",100*(('03 (ind)'!U29-MIN('03 (ind)'!U$6:U$37))/(MAX('03 (ind)'!U$6:U$37)-MIN('03 (ind)'!U$6:U$37))),ABS(-100+(100*(('03 (ind)'!U29-MIN('03 (ind)'!U$6:U$37))/(MAX('03 (ind)'!U$6:U$37)-MIN('03 (ind)'!U$6:U$37))))))</f>
        <v>100</v>
      </c>
      <c r="V30" s="75">
        <f>IF('03 (ind)'!V$1="si",100*(('03 (ind)'!V29-MIN('03 (ind)'!V$6:V$37))/(MAX('03 (ind)'!V$6:V$37)-MIN('03 (ind)'!V$6:V$37))),ABS(-100+(100*(('03 (ind)'!V29-MIN('03 (ind)'!V$6:V$37))/(MAX('03 (ind)'!V$6:V$37)-MIN('03 (ind)'!V$6:V$37))))))</f>
        <v>95.027624309392266</v>
      </c>
      <c r="W30" s="75">
        <f>IF('03 (ind)'!W$1="si",100*(('03 (ind)'!W29-MIN('03 (ind)'!W$6:W$37))/(MAX('03 (ind)'!W$6:W$37)-MIN('03 (ind)'!W$6:W$37))),ABS(-100+(100*(('03 (ind)'!W29-MIN('03 (ind)'!W$6:W$37))/(MAX('03 (ind)'!W$6:W$37)-MIN('03 (ind)'!W$6:W$37))))))</f>
        <v>52.038583123936121</v>
      </c>
      <c r="X30" s="75">
        <f>IF('03 (ind)'!X$1="si",100*(('03 (ind)'!X29-MIN('03 (ind)'!X$6:X$37))/(MAX('03 (ind)'!X$6:X$37)-MIN('03 (ind)'!X$6:X$37))),ABS(-100+(100*(('03 (ind)'!X29-MIN('03 (ind)'!X$6:X$37))/(MAX('03 (ind)'!X$6:X$37)-MIN('03 (ind)'!X$6:X$37))))))</f>
        <v>36.910536883364529</v>
      </c>
      <c r="Y30" s="75">
        <f>IF('03 (ind)'!Y$1="si",100*(('03 (ind)'!Y29-MIN('03 (ind)'!Y$6:Y$37))/(MAX('03 (ind)'!Y$6:Y$37)-MIN('03 (ind)'!Y$6:Y$37))),ABS(-100+(100*(('03 (ind)'!Y29-MIN('03 (ind)'!Y$6:Y$37))/(MAX('03 (ind)'!Y$6:Y$37)-MIN('03 (ind)'!Y$6:Y$37))))))</f>
        <v>51.823534713251405</v>
      </c>
      <c r="Z30" s="75">
        <f>IF('03 (ind)'!Z$1="si",100*(('03 (ind)'!Z29-MIN('03 (ind)'!Z$6:Z$37))/(MAX('03 (ind)'!Z$6:Z$37)-MIN('03 (ind)'!Z$6:Z$37))),ABS(-100+(100*(('03 (ind)'!Z29-MIN('03 (ind)'!Z$6:Z$37))/(MAX('03 (ind)'!Z$6:Z$37)-MIN('03 (ind)'!Z$6:Z$37))))))</f>
        <v>48.507951284160825</v>
      </c>
      <c r="AA30" s="75">
        <f>IF('03 (ind)'!AA$1="si",100*(('03 (ind)'!AA29-MIN('03 (ind)'!AA$6:AA$37))/(MAX('03 (ind)'!AA$6:AA$37)-MIN('03 (ind)'!AA$6:AA$37))),ABS(-100+(100*(('03 (ind)'!AA29-MIN('03 (ind)'!AA$6:AA$37))/(MAX('03 (ind)'!AA$6:AA$37)-MIN('03 (ind)'!AA$6:AA$37))))))</f>
        <v>63.25972801084157</v>
      </c>
      <c r="AB30" s="75">
        <f>IF('03 (ind)'!AB$1="si",100*(('03 (ind)'!AB29-MIN('03 (ind)'!AB$6:AB$37))/(MAX('03 (ind)'!AB$6:AB$37)-MIN('03 (ind)'!AB$6:AB$37))),ABS(-100+(100*(('03 (ind)'!AB29-MIN('03 (ind)'!AB$6:AB$37))/(MAX('03 (ind)'!AB$6:AB$37)-MIN('03 (ind)'!AB$6:AB$37))))))</f>
        <v>26.704986736563114</v>
      </c>
      <c r="AC30" s="75">
        <f>IF('03 (ind)'!AC$1="si",100*(('03 (ind)'!AC29-MIN('03 (ind)'!AC$6:AC$37))/(MAX('03 (ind)'!AC$6:AC$37)-MIN('03 (ind)'!AC$6:AC$37))),ABS(-100+(100*(('03 (ind)'!AC29-MIN('03 (ind)'!AC$6:AC$37))/(MAX('03 (ind)'!AC$6:AC$37)-MIN('03 (ind)'!AC$6:AC$37))))))</f>
        <v>52.432355705581934</v>
      </c>
      <c r="AD30" s="75">
        <f>IF('03 (ind)'!AD$1="si",100*(('03 (ind)'!AD29-MIN('03 (ind)'!AD$6:AD$37))/(MAX('03 (ind)'!AD$6:AD$37)-MIN('03 (ind)'!AD$6:AD$37))),ABS(-100+(100*(('03 (ind)'!AD29-MIN('03 (ind)'!AD$6:AD$37))/(MAX('03 (ind)'!AD$6:AD$37)-MIN('03 (ind)'!AD$6:AD$37))))))</f>
        <v>42.67952348864393</v>
      </c>
      <c r="AE30" s="75">
        <f>IF('03 (ind)'!AE$1="si",100*(('03 (ind)'!AE29-MIN('03 (ind)'!AE$6:AE$37))/(MAX('03 (ind)'!AE$6:AE$37)-MIN('03 (ind)'!AE$6:AE$37))),ABS(-100+(100*(('03 (ind)'!AE29-MIN('03 (ind)'!AE$6:AE$37))/(MAX('03 (ind)'!AE$6:AE$37)-MIN('03 (ind)'!AE$6:AE$37))))))</f>
        <v>60.339030044321575</v>
      </c>
      <c r="AF30" s="75">
        <f>IF('03 (ind)'!AF$1="si",100*(('03 (ind)'!AF29-MIN('03 (ind)'!AF$6:AF$37))/(MAX('03 (ind)'!AF$6:AF$37)-MIN('03 (ind)'!AF$6:AF$37))),ABS(-100+(100*(('03 (ind)'!AF29-MIN('03 (ind)'!AF$6:AF$37))/(MAX('03 (ind)'!AF$6:AF$37)-MIN('03 (ind)'!AF$6:AF$37))))))</f>
        <v>58.888888888888886</v>
      </c>
      <c r="AG30" s="75">
        <f>IF('03 (ind)'!AG$1="si",100*(('03 (ind)'!AG29-MIN('03 (ind)'!AG$6:AG$37))/(MAX('03 (ind)'!AG$6:AG$37)-MIN('03 (ind)'!AG$6:AG$37))),ABS(-100+(100*(('03 (ind)'!AG29-MIN('03 (ind)'!AG$6:AG$37))/(MAX('03 (ind)'!AG$6:AG$37)-MIN('03 (ind)'!AG$6:AG$37))))))</f>
        <v>73.999999999999972</v>
      </c>
      <c r="AH30" s="75">
        <f>IF('03 (ind)'!AH$1="si",100*(('03 (ind)'!AH29-MIN('03 (ind)'!AH$6:AH$37))/(MAX('03 (ind)'!AH$6:AH$37)-MIN('03 (ind)'!AH$6:AH$37))),ABS(-100+(100*(('03 (ind)'!AH29-MIN('03 (ind)'!AH$6:AH$37))/(MAX('03 (ind)'!AH$6:AH$37)-MIN('03 (ind)'!AH$6:AH$37))))))</f>
        <v>61.157024793388416</v>
      </c>
      <c r="AI30" s="75">
        <f>IF('03 (ind)'!AI$1="si",100*(('03 (ind)'!AI29-MIN('03 (ind)'!AI$6:AI$37))/(MAX('03 (ind)'!AI$6:AI$37)-MIN('03 (ind)'!AI$6:AI$37))),ABS(-100+(100*(('03 (ind)'!AI29-MIN('03 (ind)'!AI$6:AI$37))/(MAX('03 (ind)'!AI$6:AI$37)-MIN('03 (ind)'!AI$6:AI$37))))))</f>
        <v>2.0547945205479459</v>
      </c>
      <c r="AJ30" s="75">
        <f>IF('03 (ind)'!AJ$1="si",100*(('03 (ind)'!AJ29-MIN('03 (ind)'!AJ$6:AJ$37))/(MAX('03 (ind)'!AJ$6:AJ$37)-MIN('03 (ind)'!AJ$6:AJ$37))),ABS(-100+(100*(('03 (ind)'!AJ29-MIN('03 (ind)'!AJ$6:AJ$37))/(MAX('03 (ind)'!AJ$6:AJ$37)-MIN('03 (ind)'!AJ$6:AJ$37))))))</f>
        <v>64.602991944764099</v>
      </c>
      <c r="AK30" s="75">
        <f>IF('03 (ind)'!AK$1="si",100*(('03 (ind)'!AK29-MIN('03 (ind)'!AK$6:AK$37))/(MAX('03 (ind)'!AK$6:AK$37)-MIN('03 (ind)'!AK$6:AK$37))),ABS(-100+(100*(('03 (ind)'!AK29-MIN('03 (ind)'!AK$6:AK$37))/(MAX('03 (ind)'!AK$6:AK$37)-MIN('03 (ind)'!AK$6:AK$37))))))</f>
        <v>6.4804988222141091</v>
      </c>
      <c r="AL30" s="75">
        <f>IF('03 (ind)'!AL$1="si",100*(('03 (ind)'!AL29-MIN('03 (ind)'!AL$6:AL$37))/(MAX('03 (ind)'!AL$6:AL$37)-MIN('03 (ind)'!AL$6:AL$37))),ABS(-100+(100*(('03 (ind)'!AL29-MIN('03 (ind)'!AL$6:AL$37))/(MAX('03 (ind)'!AL$6:AL$37)-MIN('03 (ind)'!AL$6:AL$37))))))</f>
        <v>26.789704076451372</v>
      </c>
      <c r="AM30" s="75">
        <f>IF('03 (ind)'!AM$1="si",100*(('03 (ind)'!AM29-MIN('03 (ind)'!AM$6:AM$37))/(MAX('03 (ind)'!AM$6:AM$37)-MIN('03 (ind)'!AM$6:AM$37))),ABS(-100+(100*(('03 (ind)'!AM29-MIN('03 (ind)'!AM$6:AM$37))/(MAX('03 (ind)'!AM$6:AM$37)-MIN('03 (ind)'!AM$6:AM$37))))))</f>
        <v>80.447132684801332</v>
      </c>
      <c r="AN30" s="75">
        <f>IF('03 (ind)'!AN$1="si",100*(('03 (ind)'!AN29-MIN('03 (ind)'!AN$6:AN$37))/(MAX('03 (ind)'!AN$6:AN$37)-MIN('03 (ind)'!AN$6:AN$37))),ABS(-100+(100*(('03 (ind)'!AN29-MIN('03 (ind)'!AN$6:AN$37))/(MAX('03 (ind)'!AN$6:AN$37)-MIN('03 (ind)'!AN$6:AN$37))))))</f>
        <v>23.389668529331104</v>
      </c>
      <c r="AO30" s="75">
        <f>IF('03 (ind)'!AO$1="si",100*(('03 (ind)'!AO29-MIN('03 (ind)'!AO$6:AO$37))/(MAX('03 (ind)'!AO$6:AO$37)-MIN('03 (ind)'!AO$6:AO$37))),ABS(-100+(100*(('03 (ind)'!AO29-MIN('03 (ind)'!AO$6:AO$37))/(MAX('03 (ind)'!AO$6:AO$37)-MIN('03 (ind)'!AO$6:AO$37))))))</f>
        <v>62.837578456198706</v>
      </c>
      <c r="AP30" s="75">
        <f>IF('03 (ind)'!AP$1="si",100*(('03 (ind)'!AP29-MIN('03 (ind)'!AP$6:AP$37))/(MAX('03 (ind)'!AP$6:AP$37)-MIN('03 (ind)'!AP$6:AP$37))),ABS(-100+(100*(('03 (ind)'!AP29-MIN('03 (ind)'!AP$6:AP$37))/(MAX('03 (ind)'!AP$6:AP$37)-MIN('03 (ind)'!AP$6:AP$37))))))</f>
        <v>81.603153745072262</v>
      </c>
      <c r="AQ30" s="75">
        <f>IF('03 (ind)'!AQ$1="si",100*(('03 (ind)'!AQ29-MIN('03 (ind)'!AQ$6:AQ$37))/(MAX('03 (ind)'!AQ$6:AQ$37)-MIN('03 (ind)'!AQ$6:AQ$37))),ABS(-100+(100*(('03 (ind)'!AQ29-MIN('03 (ind)'!AQ$6:AQ$37))/(MAX('03 (ind)'!AQ$6:AQ$37)-MIN('03 (ind)'!AQ$6:AQ$37))))))</f>
        <v>5.0014258206304429</v>
      </c>
      <c r="AR30" s="75">
        <f>IF('03 (ind)'!AR$1="si",100*(('03 (ind)'!AR29-MIN('03 (ind)'!AR$6:AR$37))/(MAX('03 (ind)'!AR$6:AR$37)-MIN('03 (ind)'!AR$6:AR$37))),ABS(-100+(100*(('03 (ind)'!AR29-MIN('03 (ind)'!AR$6:AR$37))/(MAX('03 (ind)'!AR$6:AR$37)-MIN('03 (ind)'!AR$6:AR$37))))))</f>
        <v>69.035959467937246</v>
      </c>
      <c r="AS30" s="75">
        <f>IF('03 (ind)'!AS$1="si",100*(('03 (ind)'!AS29-MIN('03 (ind)'!AS$6:AS$37))/(MAX('03 (ind)'!AS$6:AS$37)-MIN('03 (ind)'!AS$6:AS$37))),ABS(-100+(100*(('03 (ind)'!AS29-MIN('03 (ind)'!AS$6:AS$37))/(MAX('03 (ind)'!AS$6:AS$37)-MIN('03 (ind)'!AS$6:AS$37))))))</f>
        <v>36.499603062020014</v>
      </c>
      <c r="AT30" s="75">
        <f>IF('03 (ind)'!AT$1="si",100*(('03 (ind)'!AT29-MIN('03 (ind)'!AT$6:AT$37))/(MAX('03 (ind)'!AT$6:AT$37)-MIN('03 (ind)'!AT$6:AT$37))),ABS(-100+(100*(('03 (ind)'!AT29-MIN('03 (ind)'!AT$6:AT$37))/(MAX('03 (ind)'!AT$6:AT$37)-MIN('03 (ind)'!AT$6:AT$37))))))</f>
        <v>0</v>
      </c>
      <c r="AU30" s="75">
        <f>IF('03 (ind)'!AU$1="si",100*(('03 (ind)'!AU29-MIN('03 (ind)'!AU$6:AU$37))/(MAX('03 (ind)'!AU$6:AU$37)-MIN('03 (ind)'!AU$6:AU$37))),ABS(-100+(100*(('03 (ind)'!AU29-MIN('03 (ind)'!AU$6:AU$37))/(MAX('03 (ind)'!AU$6:AU$37)-MIN('03 (ind)'!AU$6:AU$37))))))</f>
        <v>25.688073394495415</v>
      </c>
      <c r="AV30" s="75">
        <f>IF('03 (ind)'!AV$1="si",100*(('03 (ind)'!AV29-MIN('03 (ind)'!AV$6:AV$37))/(MAX('03 (ind)'!AV$6:AV$37)-MIN('03 (ind)'!AV$6:AV$37))),ABS(-100+(100*(('03 (ind)'!AV29-MIN('03 (ind)'!AV$6:AV$37))/(MAX('03 (ind)'!AV$6:AV$37)-MIN('03 (ind)'!AV$6:AV$37))))))</f>
        <v>100</v>
      </c>
      <c r="AW30" s="75">
        <f>IF('03 (ind)'!AW$1="si",100*(('03 (ind)'!AW29-MIN('03 (ind)'!AW$6:AW$37))/(MAX('03 (ind)'!AW$6:AW$37)-MIN('03 (ind)'!AW$6:AW$37))),ABS(-100+(100*(('03 (ind)'!AW29-MIN('03 (ind)'!AW$6:AW$37))/(MAX('03 (ind)'!AW$6:AW$37)-MIN('03 (ind)'!AW$6:AW$37))))))</f>
        <v>47.330222913426653</v>
      </c>
      <c r="AX30" s="75">
        <f>IF('03 (ind)'!AX$1="si",100*(('03 (ind)'!AX29-MIN('03 (ind)'!AX$6:AX$37))/(MAX('03 (ind)'!AX$6:AX$37)-MIN('03 (ind)'!AX$6:AX$37))),ABS(-100+(100*(('03 (ind)'!AX29-MIN('03 (ind)'!AX$6:AX$37))/(MAX('03 (ind)'!AX$6:AX$37)-MIN('03 (ind)'!AX$6:AX$37))))))</f>
        <v>14.267989751539112</v>
      </c>
      <c r="AY30" s="75">
        <f>IF('03 (ind)'!AY$1="si",100*(('03 (ind)'!AY29-MIN('03 (ind)'!AY$6:AY$37))/(MAX('03 (ind)'!AY$6:AY$37)-MIN('03 (ind)'!AY$6:AY$37))),ABS(-100+(100*(('03 (ind)'!AY29-MIN('03 (ind)'!AY$6:AY$37))/(MAX('03 (ind)'!AY$6:AY$37)-MIN('03 (ind)'!AY$6:AY$37))))))</f>
        <v>45.575642245480537</v>
      </c>
      <c r="AZ30" s="75">
        <f>IF('03 (ind)'!AZ$1="si",100*(('03 (ind)'!AZ29-MIN('03 (ind)'!AZ$6:AZ$37))/(MAX('03 (ind)'!AZ$6:AZ$37)-MIN('03 (ind)'!AZ$6:AZ$37))),ABS(-100+(100*(('03 (ind)'!AZ29-MIN('03 (ind)'!AZ$6:AZ$37))/(MAX('03 (ind)'!AZ$6:AZ$37)-MIN('03 (ind)'!AZ$6:AZ$37))))))</f>
        <v>52.773140907901315</v>
      </c>
      <c r="BA30" s="75">
        <f>IF('03 (ind)'!BA$1="si",100*(('03 (ind)'!BA29-MIN('03 (ind)'!BA$6:BA$37))/(MAX('03 (ind)'!BA$6:BA$37)-MIN('03 (ind)'!BA$6:BA$37))),ABS(-100+(100*(('03 (ind)'!BA29-MIN('03 (ind)'!BA$6:BA$37))/(MAX('03 (ind)'!BA$6:BA$37)-MIN('03 (ind)'!BA$6:BA$37))))))</f>
        <v>28.009047248904896</v>
      </c>
      <c r="BB30" s="75">
        <f>IF('03 (ind)'!BB$1="si",100*(('03 (ind)'!BB29-MIN('03 (ind)'!BB$6:BB$37))/(MAX('03 (ind)'!BB$6:BB$37)-MIN('03 (ind)'!BB$6:BB$37))),ABS(-100+(100*(('03 (ind)'!BB29-MIN('03 (ind)'!BB$6:BB$37))/(MAX('03 (ind)'!BB$6:BB$37)-MIN('03 (ind)'!BB$6:BB$37))))))</f>
        <v>12.116273840052056</v>
      </c>
      <c r="BC30" s="75">
        <f>IF('03 (ind)'!BC$1="si",100*(('03 (ind)'!BC29-MIN('03 (ind)'!BC$6:BC$37))/(MAX('03 (ind)'!BC$6:BC$37)-MIN('03 (ind)'!BC$6:BC$37))),ABS(-100+(100*(('03 (ind)'!BC29-MIN('03 (ind)'!BC$6:BC$37))/(MAX('03 (ind)'!BC$6:BC$37)-MIN('03 (ind)'!BC$6:BC$37))))))</f>
        <v>7.7361521712054886</v>
      </c>
      <c r="BD30" s="75">
        <f>IF('03 (ind)'!BD$1="si",100*(('03 (ind)'!BD29-MIN('03 (ind)'!BD$6:BD$37))/(MAX('03 (ind)'!BD$6:BD$37)-MIN('03 (ind)'!BD$6:BD$37))),ABS(-100+(100*(('03 (ind)'!BD29-MIN('03 (ind)'!BD$6:BD$37))/(MAX('03 (ind)'!BD$6:BD$37)-MIN('03 (ind)'!BD$6:BD$37))))))</f>
        <v>60.704373478532915</v>
      </c>
      <c r="BE30" s="75">
        <f>IF('03 (ind)'!BE$1="si",100*(('03 (ind)'!BE29-MIN('03 (ind)'!BE$6:BE$37))/(MAX('03 (ind)'!BE$6:BE$37)-MIN('03 (ind)'!BE$6:BE$37))),ABS(-100+(100*(('03 (ind)'!BE29-MIN('03 (ind)'!BE$6:BE$37))/(MAX('03 (ind)'!BE$6:BE$37)-MIN('03 (ind)'!BE$6:BE$37))))))</f>
        <v>8.8286713286713265</v>
      </c>
      <c r="BF30" s="75">
        <f>IF('03 (ind)'!BF$1="si",100*(('03 (ind)'!BF29-MIN('03 (ind)'!BF$6:BF$37))/(MAX('03 (ind)'!BF$6:BF$37)-MIN('03 (ind)'!BF$6:BF$37))),ABS(-100+(100*(('03 (ind)'!BF29-MIN('03 (ind)'!BF$6:BF$37))/(MAX('03 (ind)'!BF$6:BF$37)-MIN('03 (ind)'!BF$6:BF$37))))))</f>
        <v>13.093628259536622</v>
      </c>
      <c r="BG30" s="75">
        <f>IF('03 (ind)'!BG$1="si",100*(('03 (ind)'!BG29-MIN('03 (ind)'!BG$6:BG$37))/(MAX('03 (ind)'!BG$6:BG$37)-MIN('03 (ind)'!BG$6:BG$37))),ABS(-100+(100*(('03 (ind)'!BG29-MIN('03 (ind)'!BG$6:BG$37))/(MAX('03 (ind)'!BG$6:BG$37)-MIN('03 (ind)'!BG$6:BG$37))))))</f>
        <v>25.3688030951892</v>
      </c>
      <c r="BH30" s="75">
        <f>IF('03 (ind)'!BH$1="si",100*(('03 (ind)'!BH29-MIN('03 (ind)'!BH$6:BH$37))/(MAX('03 (ind)'!BH$6:BH$37)-MIN('03 (ind)'!BH$6:BH$37))),ABS(-100+(100*(('03 (ind)'!BH29-MIN('03 (ind)'!BH$6:BH$37))/(MAX('03 (ind)'!BH$6:BH$37)-MIN('03 (ind)'!BH$6:BH$37))))))</f>
        <v>11.311791024154465</v>
      </c>
      <c r="BI30" s="75">
        <f>IF('03 (ind)'!BI$1="si",100*(('03 (ind)'!BI29-MIN('03 (ind)'!BI$6:BI$37))/(MAX('03 (ind)'!BI$6:BI$37)-MIN('03 (ind)'!BI$6:BI$37))),ABS(-100+(100*(('03 (ind)'!BI29-MIN('03 (ind)'!BI$6:BI$37))/(MAX('03 (ind)'!BI$6:BI$37)-MIN('03 (ind)'!BI$6:BI$37))))))</f>
        <v>99.468958801281133</v>
      </c>
      <c r="BJ30" s="75">
        <f>IF('03 (ind)'!BJ$1="si",100*(('03 (ind)'!BJ29-MIN('03 (ind)'!BJ$6:BJ$37))/(MAX('03 (ind)'!BJ$6:BJ$37)-MIN('03 (ind)'!BJ$6:BJ$37))),ABS(-100+(100*(('03 (ind)'!BJ29-MIN('03 (ind)'!BJ$6:BJ$37))/(MAX('03 (ind)'!BJ$6:BJ$37)-MIN('03 (ind)'!BJ$6:BJ$37))))))</f>
        <v>2.761712099870994E-2</v>
      </c>
      <c r="BK30" s="75">
        <f>IF('03 (ind)'!BK$1="si",100*(('03 (ind)'!BK29-MIN('03 (ind)'!BK$6:BK$37))/(MAX('03 (ind)'!BK$6:BK$37)-MIN('03 (ind)'!BK$6:BK$37))),ABS(-100+(100*(('03 (ind)'!BK29-MIN('03 (ind)'!BK$6:BK$37))/(MAX('03 (ind)'!BK$6:BK$37)-MIN('03 (ind)'!BK$6:BK$37))))))</f>
        <v>8.0580964077331849</v>
      </c>
      <c r="BL30" s="75">
        <f>IF('03 (ind)'!BL$1="si",100*(('03 (ind)'!BL29-MIN('03 (ind)'!BL$6:BL$37))/(MAX('03 (ind)'!BL$6:BL$37)-MIN('03 (ind)'!BL$6:BL$37))),ABS(-100+(100*(('03 (ind)'!BL29-MIN('03 (ind)'!BL$6:BL$37))/(MAX('03 (ind)'!BL$6:BL$37)-MIN('03 (ind)'!BL$6:BL$37))))))</f>
        <v>6.4516129032258061</v>
      </c>
      <c r="BM30" s="75">
        <f>IF('03 (ind)'!BM$1="si",100*(('03 (ind)'!BM29-MIN('03 (ind)'!BM$6:BM$37))/(MAX('03 (ind)'!BM$6:BM$37)-MIN('03 (ind)'!BM$6:BM$37))),ABS(-100+(100*(('03 (ind)'!BM29-MIN('03 (ind)'!BM$6:BM$37))/(MAX('03 (ind)'!BM$6:BM$37)-MIN('03 (ind)'!BM$6:BM$37))))))</f>
        <v>9.6335717404205585</v>
      </c>
      <c r="BN30" s="75">
        <f>IF('03 (ind)'!BN$1="si",100*(('03 (ind)'!BN29-MIN('03 (ind)'!BN$6:BN$37))/(MAX('03 (ind)'!BN$6:BN$37)-MIN('03 (ind)'!BN$6:BN$37))),ABS(-100+(100*(('03 (ind)'!BN29-MIN('03 (ind)'!BN$6:BN$37))/(MAX('03 (ind)'!BN$6:BN$37)-MIN('03 (ind)'!BN$6:BN$37))))))</f>
        <v>26.375868897899267</v>
      </c>
      <c r="BO30" s="75">
        <f>IF('03 (ind)'!BO$1="si",100*(('03 (ind)'!BO29-MIN('03 (ind)'!BO$6:BO$37))/(MAX('03 (ind)'!BO$6:BO$37)-MIN('03 (ind)'!BO$6:BO$37))),ABS(-100+(100*(('03 (ind)'!BO29-MIN('03 (ind)'!BO$6:BO$37))/(MAX('03 (ind)'!BO$6:BO$37)-MIN('03 (ind)'!BO$6:BO$37))))))</f>
        <v>34.294817529152105</v>
      </c>
      <c r="BP30" s="75">
        <f>IF('03 (ind)'!BP$1="si",100*(('03 (ind)'!BP29-MIN('03 (ind)'!BP$6:BP$37))/(MAX('03 (ind)'!BP$6:BP$37)-MIN('03 (ind)'!BP$6:BP$37))),ABS(-100+(100*(('03 (ind)'!BP29-MIN('03 (ind)'!BP$6:BP$37))/(MAX('03 (ind)'!BP$6:BP$37)-MIN('03 (ind)'!BP$6:BP$37))))))</f>
        <v>11.526940520124631</v>
      </c>
      <c r="BQ30" s="75">
        <f>IF('03 (ind)'!BQ$1="si",100*(('03 (ind)'!BQ29-MIN('03 (ind)'!BQ$6:BQ$37))/(MAX('03 (ind)'!BQ$6:BQ$37)-MIN('03 (ind)'!BQ$6:BQ$37))),ABS(-100+(100*(('03 (ind)'!BQ29-MIN('03 (ind)'!BQ$6:BQ$37))/(MAX('03 (ind)'!BQ$6:BQ$37)-MIN('03 (ind)'!BQ$6:BQ$37))))))</f>
        <v>10.340599817725264</v>
      </c>
      <c r="BR30" s="75">
        <f>IF('03 (ind)'!BR$1="si",100*(('03 (ind)'!BR29-MIN('03 (ind)'!BR$6:BR$37))/(MAX('03 (ind)'!BR$6:BR$37)-MIN('03 (ind)'!BR$6:BR$37))),ABS(-100+(100*(('03 (ind)'!BR29-MIN('03 (ind)'!BR$6:BR$37))/(MAX('03 (ind)'!BP$6:BP$37)-MIN('03 (ind)'!BR$6:BR$37))))))</f>
        <v>9.1997057140521541</v>
      </c>
      <c r="BS30" s="75">
        <f>IF('03 (ind)'!BS$1="si",100*(('03 (ind)'!BS29-MIN('03 (ind)'!BS$6:BS$37))/(MAX('03 (ind)'!BS$6:BS$37)-MIN('03 (ind)'!BS$6:BS$37))),ABS(-100+(100*(('03 (ind)'!BS29-MIN('03 (ind)'!BS$6:BS$37))/(MAX('03 (ind)'!BQ$6:BQ$37)-MIN('03 (ind)'!BS$6:BS$37))))))</f>
        <v>75.401732859500868</v>
      </c>
      <c r="BT30" s="75">
        <f>IF('03 (ind)'!BT$1="si",100*(('03 (ind)'!BT29-MIN('03 (ind)'!BT$6:BT$37))/(MAX('03 (ind)'!BT$6:BT$37)-MIN('03 (ind)'!BT$6:BT$37))),ABS(-100+(100*(('03 (ind)'!BT29-MIN('03 (ind)'!BT$6:BT$37))/(MAX('03 (ind)'!BR$6:BR$37)-MIN('03 (ind)'!BT$6:BT$37))))))</f>
        <v>95.399927500000004</v>
      </c>
      <c r="BU30" s="75">
        <f>IF('03 (ind)'!BU$1="si",100*(('03 (ind)'!BU29-MIN('03 (ind)'!BU$6:BU$37))/(MAX('03 (ind)'!BU$6:BU$37)-MIN('03 (ind)'!BU$6:BU$37))),ABS(-100+(100*(('03 (ind)'!BU29-MIN('03 (ind)'!BU$6:BU$37))/(MAX('03 (ind)'!BU$6:BU$37)-MIN('03 (ind)'!BU$6:BU$37))))))</f>
        <v>48.725989807918467</v>
      </c>
      <c r="BV30" s="75">
        <f>IF('03 (ind)'!BV$1="si",100*(('03 (ind)'!BV29-MIN('03 (ind)'!BV$6:BV$37))/(MAX('03 (ind)'!BV$6:BV$37)-MIN('03 (ind)'!BV$6:BV$37))),ABS(-100+(100*(('03 (ind)'!BV29-MIN('03 (ind)'!BV$6:BV$37))/(MAX('03 (ind)'!BV$6:BV$37)-MIN('03 (ind)'!BV$6:BV$37))))))</f>
        <v>62.790005948839976</v>
      </c>
      <c r="BW30" s="75">
        <f>IF('03 (ind)'!BW$1="si",100*(('03 (ind)'!BW29-MIN('03 (ind)'!BW$6:BW$37))/(MAX('03 (ind)'!BW$6:BW$37)-MIN('03 (ind)'!BW$6:BW$37))),ABS(-100+(100*(('03 (ind)'!BW29-MIN('03 (ind)'!BW$6:BW$37))/(MAX('03 (ind)'!BW$6:BW$37)-MIN('03 (ind)'!BW$6:BW$37))))))</f>
        <v>65.625410158813494</v>
      </c>
      <c r="BX30" s="75">
        <f>IF('03 (ind)'!BX$1="si",100*(('03 (ind)'!BX29-MIN('03 (ind)'!BX$6:BX$37))/(MAX('03 (ind)'!BX$6:BX$37)-MIN('03 (ind)'!BX$6:BX$37))),ABS(-100+(100*(('03 (ind)'!BX29-MIN('03 (ind)'!BX$6:BX$37))/(MAX('03 (ind)'!BX$6:BX$37)-MIN('03 (ind)'!BX$6:BX$37))))))</f>
        <v>12.882743013794041</v>
      </c>
      <c r="BY30" s="75">
        <f>IF('03 (ind)'!BY$1="si",100*(('03 (ind)'!BY29-MIN('03 (ind)'!BY$6:BY$37))/(MAX('03 (ind)'!BY$6:BY$37)-MIN('03 (ind)'!BY$6:BY$37))),ABS(-100+(100*(('03 (ind)'!BY29-MIN('03 (ind)'!BY$6:BY$37))/(MAX('03 (ind)'!BY$6:BY$37)-MIN('03 (ind)'!BY$6:BY$37))))))</f>
        <v>3.4931965231716071</v>
      </c>
      <c r="BZ30" s="75">
        <f>IF('03 (ind)'!BZ$1="si",100*(('03 (ind)'!BZ29-MIN('03 (ind)'!BZ$6:BZ$37))/(MAX('03 (ind)'!BZ$6:BZ$37)-MIN('03 (ind)'!BZ$6:BZ$37))),ABS(-100+(100*(('03 (ind)'!BZ29-MIN('03 (ind)'!BZ$6:BZ$37))/(MAX('03 (ind)'!BZ$6:BZ$37)-MIN('03 (ind)'!BZ$6:BZ$37))))))</f>
        <v>80.679795314373621</v>
      </c>
      <c r="CA30" s="75">
        <f>IF('03 (ind)'!CA$1="si",100*(('03 (ind)'!CA29-MIN('03 (ind)'!CA$6:CA$37))/(MAX('03 (ind)'!CA$6:CA$37)-MIN('03 (ind)'!CA$6:CA$37))),ABS(-100+(100*(('03 (ind)'!CA29-MIN('03 (ind)'!CA$6:CA$37))/(MAX('03 (ind)'!CA$6:CA$37)-MIN('03 (ind)'!CA$6:CA$37))))))</f>
        <v>0</v>
      </c>
      <c r="CB30" s="75">
        <f>IF('03 (ind)'!CB$1="si",100*(('03 (ind)'!CB29-MIN('03 (ind)'!CB$6:CB$37))/(MAX('03 (ind)'!CB$6:CB$37)-MIN('03 (ind)'!CB$6:CB$37))),ABS(-100+(100*(('03 (ind)'!CB29-MIN('03 (ind)'!CB$6:CB$37))/(MAX('03 (ind)'!CB$6:CB$37)-MIN('03 (ind)'!CB$6:CB$37))))))</f>
        <v>49.681528662420384</v>
      </c>
      <c r="CC30" s="75">
        <f>IF('03 (ind)'!CC$1="si",100*(('03 (ind)'!CC29-MIN('03 (ind)'!CC$6:CC$37))/(MAX('03 (ind)'!CC$6:CC$37)-MIN('03 (ind)'!CC$6:CC$37))),ABS(-100+(100*(('03 (ind)'!CC29-MIN('03 (ind)'!CC$6:CC$37))/(MAX('03 (ind)'!CC$6:CC$37)-MIN('03 (ind)'!CC$6:CC$37))))))</f>
        <v>71.987929015478784</v>
      </c>
      <c r="CD30" s="75">
        <f>IF('03 (ind)'!CD$1="si",100*(('03 (ind)'!CD29-MIN('03 (ind)'!CD$6:CD$37))/(MAX('03 (ind)'!CD$6:CD$37)-MIN('03 (ind)'!CD$6:CD$37))),ABS(-100+(100*(('03 (ind)'!CD29-MIN('03 (ind)'!CD$6:CD$37))/(MAX('03 (ind)'!CD$6:CD$37)-MIN('03 (ind)'!CD$6:CD$37))))))</f>
        <v>0.19626041255803831</v>
      </c>
      <c r="CE30" s="75">
        <f>IF('03 (ind)'!CE$1="si",100*(('03 (ind)'!CE29-MIN('03 (ind)'!CE$6:CE$37))/(MAX('03 (ind)'!CE$6:CE$37)-MIN('03 (ind)'!CE$6:CE$37))),ABS(-100+(100*(('03 (ind)'!CE29-MIN('03 (ind)'!CE$6:CE$37))/(MAX('03 (ind)'!CE$6:CE$37)-MIN('03 (ind)'!CE$6:CE$37))))))</f>
        <v>8.2829684041878622</v>
      </c>
      <c r="CF30" s="75">
        <f>IF('03 (ind)'!CF$1="si",100*(('03 (ind)'!CF29-MIN('03 (ind)'!CF$6:CF$37))/(MAX('03 (ind)'!CF$6:CF$37)-MIN('03 (ind)'!CF$6:CF$37))),ABS(-100+(100*(('03 (ind)'!CF29-MIN('03 (ind)'!CF$6:CF$37))/(MAX('03 (ind)'!CF$6:CF$37)-MIN('03 (ind)'!CF$6:CF$37))))))</f>
        <v>18.137767442046083</v>
      </c>
      <c r="CG30" s="75">
        <f>IF('03 (ind)'!CG$1="si",100*(('03 (ind)'!CG29-MIN('03 (ind)'!CG$6:CG$37))/(MAX('03 (ind)'!CG$6:CG$37)-MIN('03 (ind)'!CG$6:CG$37))),ABS(-100+(100*(('03 (ind)'!CG29-MIN('03 (ind)'!CG$6:CG$37))/(MAX('03 (ind)'!CG$6:CG$37)-MIN('03 (ind)'!CG$6:CG$37))))))</f>
        <v>8.3695997780115263</v>
      </c>
      <c r="CH30" s="75">
        <f>IF('03 (ind)'!CH$1="si",100*(('03 (ind)'!CH29-MIN('03 (ind)'!CH$6:CH$37))/(MAX('03 (ind)'!CH$6:CH$37)-MIN('03 (ind)'!CH$6:CH$37))),ABS(-100+(100*(('03 (ind)'!CH29-MIN('03 (ind)'!CH$6:CH$37))/(MAX('03 (ind)'!CH$6:CH$37)-MIN('03 (ind)'!CH$6:CH$37))))))</f>
        <v>5.8924980453466604</v>
      </c>
      <c r="CI30" s="75">
        <f>IF('03 (ind)'!CI$1="si",100*(('03 (ind)'!CI29-MIN('03 (ind)'!CI$6:CI$37))/(MAX('03 (ind)'!CI$6:CI$37)-MIN('03 (ind)'!CI$6:CI$37))),ABS(-100+(100*(('03 (ind)'!CI29-MIN('03 (ind)'!CI$6:CI$37))/(MAX('03 (ind)'!CI$6:CI$37)-MIN('03 (ind)'!CI$6:CI$37))))))</f>
        <v>43.524274022205695</v>
      </c>
      <c r="CJ30" s="75">
        <f>IF('03 (ind)'!CJ$1="si",100*(('03 (ind)'!CJ29-MIN('03 (ind)'!CJ$6:CJ$37))/(MAX('03 (ind)'!CJ$6:CJ$37)-MIN('03 (ind)'!CJ$6:CJ$37))),ABS(-100+(100*(('03 (ind)'!CJ29-MIN('03 (ind)'!CJ$6:CJ$37))/(MAX('03 (ind)'!CJ$6:CJ$37)-MIN('03 (ind)'!CJ$6:CJ$37))))))</f>
        <v>34.752166436540321</v>
      </c>
      <c r="CK30" s="75">
        <f>IF('03 (ind)'!CK$1="si",100*(('03 (ind)'!CK29-MIN('03 (ind)'!CK$6:CK$37))/(MAX('03 (ind)'!CK$6:CK$37)-MIN('03 (ind)'!CK$6:CK$37))),ABS(-100+(100*(('03 (ind)'!CK29-MIN('03 (ind)'!CK$6:CK$37))/(MAX('03 (ind)'!CK$6:CK$37)-MIN('03 (ind)'!CK$6:CK$37))))))</f>
        <v>6.5940950337252762</v>
      </c>
      <c r="CL30" s="75">
        <f>IF('03 (ind)'!CL$1="si",100*(('03 (ind)'!CL29-MIN('03 (ind)'!CL$6:CL$37))/(MAX('03 (ind)'!CL$6:CL$37)-MIN('03 (ind)'!CL$6:CL$37))),ABS(-100+(100*(('03 (ind)'!CL29-MIN('03 (ind)'!CL$6:CL$37))/(MAX('03 (ind)'!CL$6:CL$37)-MIN('03 (ind)'!CL$6:CL$37))))))</f>
        <v>11.259200041747777</v>
      </c>
      <c r="CM30" s="75">
        <f>IF('03 (ind)'!CM$1="si",100*(('03 (ind)'!CM29-MIN('03 (ind)'!CM$6:CM$37))/(MAX('03 (ind)'!CM$6:CM$37)-MIN('03 (ind)'!CM$6:CM$37))),ABS(-100+(100*(('03 (ind)'!CM29-MIN('03 (ind)'!CM$6:CM$37))/(MAX('03 (ind)'!CM$6:CM$37)-MIN('03 (ind)'!CM$6:CM$37))))))</f>
        <v>10.80888932800681</v>
      </c>
    </row>
    <row r="31" spans="1:91">
      <c r="A31" s="18" t="s">
        <v>229</v>
      </c>
      <c r="B31" s="87">
        <f>IF('03 (ind)'!B$1="si",100*(('03 (ind)'!B30-MIN('03 (ind)'!B$6:B$37))/(MAX('03 (ind)'!B$6:B$37)-MIN('03 (ind)'!B$6:B$37))),ABS(-100+(100*(('03 (ind)'!B30-MIN('03 (ind)'!B$6:B$37))/(MAX('03 (ind)'!B$6:B$37)-MIN('03 (ind)'!B$6:B$37))))))</f>
        <v>5.0462270815354415</v>
      </c>
      <c r="C31" s="87">
        <f>IF('03 (ind)'!C$1="si",100*(('03 (ind)'!C30-MIN('03 (ind)'!C$6:C$37))/(MAX('03 (ind)'!C$6:C$37)-MIN('03 (ind)'!C$6:C$37))),ABS(-100+(100*(('03 (ind)'!C30-MIN('03 (ind)'!C$6:C$37))/(MAX('03 (ind)'!C$6:C$37)-MIN('03 (ind)'!C$6:C$37))))))</f>
        <v>58.624715646724923</v>
      </c>
      <c r="D31" s="87">
        <f>IF('03 (ind)'!D$1="si",100*(('03 (ind)'!D30-MIN('03 (ind)'!D$6:D$37))/(MAX('03 (ind)'!D$6:D$37)-MIN('03 (ind)'!D$6:D$37))),ABS(-100+(100*(('03 (ind)'!D30-MIN('03 (ind)'!D$6:D$37))/(MAX('03 (ind)'!D$6:D$37)-MIN('03 (ind)'!D$6:D$37))))))</f>
        <v>84.132566308069229</v>
      </c>
      <c r="E31" s="87">
        <f>IF('03 (ind)'!E$1="si",100*(('03 (ind)'!E30-MIN('03 (ind)'!E$6:E$37))/(MAX('03 (ind)'!E$6:E$37)-MIN('03 (ind)'!E$6:E$37))),ABS(-100+(100*(('03 (ind)'!E30-MIN('03 (ind)'!E$6:E$37))/(MAX('03 (ind)'!E$6:E$37)-MIN('03 (ind)'!E$6:E$37))))))</f>
        <v>45.205479452055897</v>
      </c>
      <c r="F31" s="87">
        <f>IF('03 (ind)'!F$1="si",100*(('03 (ind)'!F30-MIN('03 (ind)'!F$6:F$37))/(MAX('03 (ind)'!F$6:F$37)-MIN('03 (ind)'!F$6:F$37))),ABS(-100+(100*(('03 (ind)'!F30-MIN('03 (ind)'!F$6:F$37))/(MAX('03 (ind)'!F$6:F$37)-MIN('03 (ind)'!F$6:F$37))))))</f>
        <v>49.425287356321824</v>
      </c>
      <c r="G31" s="87">
        <f>IF('03 (ind)'!G$1="si",100*(('03 (ind)'!G30-MIN('03 (ind)'!G$6:G$37))/(MAX('03 (ind)'!G$6:G$37)-MIN('03 (ind)'!G$6:G$37))),ABS(-100+(100*(('03 (ind)'!G30-MIN('03 (ind)'!G$6:G$37))/(MAX('03 (ind)'!G$6:G$37)-MIN('03 (ind)'!G$6:G$37))))))</f>
        <v>57.264957264957275</v>
      </c>
      <c r="H31" s="87">
        <f>IF('03 (ind)'!H$1="si",100*(('03 (ind)'!H30-MIN('03 (ind)'!H$6:H$37))/(MAX('03 (ind)'!H$6:H$37)-MIN('03 (ind)'!H$6:H$37))),ABS(-100+(100*(('03 (ind)'!H30-MIN('03 (ind)'!H$6:H$37))/(MAX('03 (ind)'!H$6:H$37)-MIN('03 (ind)'!H$6:H$37))))))</f>
        <v>29.936305732484076</v>
      </c>
      <c r="I31" s="87">
        <f>IF('03 (ind)'!I$1="si",100*(('03 (ind)'!I30-MIN('03 (ind)'!I$6:I$37))/(MAX('03 (ind)'!I$6:I$37)-MIN('03 (ind)'!I$6:I$37))),ABS(-100+(100*(('03 (ind)'!I30-MIN('03 (ind)'!I$6:I$37))/(MAX('03 (ind)'!I$6:I$37)-MIN('03 (ind)'!I$6:I$37))))))</f>
        <v>78.75816993464052</v>
      </c>
      <c r="J31" s="87">
        <f>IF('03 (ind)'!J$1="si",100*(('03 (ind)'!J30-MIN('03 (ind)'!J$6:J$37))/(MAX('03 (ind)'!J$6:J$37)-MIN('03 (ind)'!J$6:J$37))),ABS(-100+(100*(('03 (ind)'!J30-MIN('03 (ind)'!J$6:J$37))/(MAX('03 (ind)'!J$6:J$37)-MIN('03 (ind)'!J$6:J$37))))))</f>
        <v>0</v>
      </c>
      <c r="K31" s="87">
        <f>IF('03 (ind)'!K$1="si",100*(('03 (ind)'!K30-MIN('03 (ind)'!K$6:K$37))/(MAX('03 (ind)'!K$6:K$37)-MIN('03 (ind)'!K$6:K$37))),ABS(-100+(100*(('03 (ind)'!K30-MIN('03 (ind)'!K$6:K$37))/(MAX('03 (ind)'!K$6:K$37)-MIN('03 (ind)'!K$6:K$37))))))</f>
        <v>21.256897506797603</v>
      </c>
      <c r="L31" s="87">
        <f>IF('03 (ind)'!L$1="si",100*(('03 (ind)'!L30-MIN('03 (ind)'!L$6:L$37))/(MAX('03 (ind)'!L$6:L$37)-MIN('03 (ind)'!L$6:L$37))),ABS(-100+(100*(('03 (ind)'!L30-MIN('03 (ind)'!L$6:L$37))/(MAX('03 (ind)'!L$6:L$37)-MIN('03 (ind)'!L$6:L$37))))))</f>
        <v>16.610416127975071</v>
      </c>
      <c r="M31" s="87">
        <f>IF('03 (ind)'!M$1="si",100*(('03 (ind)'!M30-MIN('03 (ind)'!M$6:M$37))/(MAX('03 (ind)'!M$6:M$37)-MIN('03 (ind)'!M$6:M$37))),ABS(-100+(100*(('03 (ind)'!M30-MIN('03 (ind)'!M$6:M$37))/(MAX('03 (ind)'!M$6:M$37)-MIN('03 (ind)'!M$6:M$37))))))</f>
        <v>1.2096736353495587</v>
      </c>
      <c r="N31" s="87">
        <f>IF('03 (ind)'!N$1="si",100*(('03 (ind)'!N30-MIN('03 (ind)'!N$6:N$37))/(MAX('03 (ind)'!N$6:N$37)-MIN('03 (ind)'!N$6:N$37))),ABS(-100+(100*(('03 (ind)'!N30-MIN('03 (ind)'!N$6:N$37))/(MAX('03 (ind)'!N$6:N$37)-MIN('03 (ind)'!N$6:N$37))))))</f>
        <v>32.68652131784642</v>
      </c>
      <c r="O31" s="87">
        <f>IF('03 (ind)'!O$1="si",100*(('03 (ind)'!O30-MIN('03 (ind)'!O$6:O$37))/(MAX('03 (ind)'!O$6:O$37)-MIN('03 (ind)'!O$6:O$37))),ABS(-100+(100*(('03 (ind)'!O30-MIN('03 (ind)'!O$6:O$37))/(MAX('03 (ind)'!O$6:O$37)-MIN('03 (ind)'!O$6:O$37))))))</f>
        <v>96.808510638297875</v>
      </c>
      <c r="P31" s="87">
        <f>IF('03 (ind)'!P$1="si",100*(('03 (ind)'!P30-MIN('03 (ind)'!P$6:P$37))/(MAX('03 (ind)'!P$6:P$37)-MIN('03 (ind)'!P$6:P$37))),ABS(-100+(100*(('03 (ind)'!P30-MIN('03 (ind)'!P$6:P$37))/(MAX('03 (ind)'!P$6:P$37)-MIN('03 (ind)'!P$6:P$37))))))</f>
        <v>0.96382153526375414</v>
      </c>
      <c r="Q31" s="87">
        <f>IF('03 (ind)'!Q$1="si",100*(('03 (ind)'!Q30-MIN('03 (ind)'!Q$6:Q$37))/(MAX('03 (ind)'!Q$6:Q$37)-MIN('03 (ind)'!Q$6:Q$37))),ABS(-100+(100*(('03 (ind)'!Q30-MIN('03 (ind)'!Q$6:Q$37))/(MAX('03 (ind)'!Q$6:Q$37)-MIN('03 (ind)'!Q$6:Q$37))))))</f>
        <v>5.6512346903727479</v>
      </c>
      <c r="R31" s="87">
        <f>IF('03 (ind)'!R$1="si",100*(('03 (ind)'!R30-MIN('03 (ind)'!R$6:R$37))/(MAX('03 (ind)'!R$6:R$37)-MIN('03 (ind)'!R$6:R$37))),ABS(-100+(100*(('03 (ind)'!R30-MIN('03 (ind)'!R$6:R$37))/(MAX('03 (ind)'!R$6:R$37)-MIN('03 (ind)'!R$6:R$37))))))</f>
        <v>1.2462822938443594</v>
      </c>
      <c r="S31" s="75">
        <f>ABS(ABS(('03 (ind)'!S30-((MAX('03 (ind)'!S$6:S$37)+MIN('03 (ind)'!S$6:S$37))/2))/(((MAX('03 (ind)'!S$6:S$37)+MIN('03 (ind)'!S$6:S$37))/2)-MAX('03 (ind)'!S$6:S$37))*100)-100)</f>
        <v>19.290413617889755</v>
      </c>
      <c r="T31" s="75">
        <f>IF('03 (ind)'!T$1="si",100*(('03 (ind)'!T30-MIN('03 (ind)'!T$6:T$37))/(MAX('03 (ind)'!T$6:T$37)-MIN('03 (ind)'!T$6:T$37))),ABS(-100+(100*(('03 (ind)'!T30-MIN('03 (ind)'!T$6:T$37))/(MAX('03 (ind)'!T$6:T$37)-MIN('03 (ind)'!T$6:T$37))))))</f>
        <v>27.798372414398209</v>
      </c>
      <c r="U31" s="75">
        <f>IF('03 (ind)'!U$1="si",100*(('03 (ind)'!U30-MIN('03 (ind)'!U$6:U$37))/(MAX('03 (ind)'!U$6:U$37)-MIN('03 (ind)'!U$6:U$37))),ABS(-100+(100*(('03 (ind)'!U30-MIN('03 (ind)'!U$6:U$37))/(MAX('03 (ind)'!U$6:U$37)-MIN('03 (ind)'!U$6:U$37))))))</f>
        <v>0</v>
      </c>
      <c r="V31" s="75">
        <f>IF('03 (ind)'!V$1="si",100*(('03 (ind)'!V30-MIN('03 (ind)'!V$6:V$37))/(MAX('03 (ind)'!V$6:V$37)-MIN('03 (ind)'!V$6:V$37))),ABS(-100+(100*(('03 (ind)'!V30-MIN('03 (ind)'!V$6:V$37))/(MAX('03 (ind)'!V$6:V$37)-MIN('03 (ind)'!V$6:V$37))))))</f>
        <v>91.712707182320443</v>
      </c>
      <c r="W31" s="75">
        <f>IF('03 (ind)'!W$1="si",100*(('03 (ind)'!W30-MIN('03 (ind)'!W$6:W$37))/(MAX('03 (ind)'!W$6:W$37)-MIN('03 (ind)'!W$6:W$37))),ABS(-100+(100*(('03 (ind)'!W30-MIN('03 (ind)'!W$6:W$37))/(MAX('03 (ind)'!W$6:W$37)-MIN('03 (ind)'!W$6:W$37))))))</f>
        <v>79.216512737866481</v>
      </c>
      <c r="X31" s="75">
        <f>IF('03 (ind)'!X$1="si",100*(('03 (ind)'!X30-MIN('03 (ind)'!X$6:X$37))/(MAX('03 (ind)'!X$6:X$37)-MIN('03 (ind)'!X$6:X$37))),ABS(-100+(100*(('03 (ind)'!X30-MIN('03 (ind)'!X$6:X$37))/(MAX('03 (ind)'!X$6:X$37)-MIN('03 (ind)'!X$6:X$37))))))</f>
        <v>60.101098540354535</v>
      </c>
      <c r="Y31" s="75">
        <f>IF('03 (ind)'!Y$1="si",100*(('03 (ind)'!Y30-MIN('03 (ind)'!Y$6:Y$37))/(MAX('03 (ind)'!Y$6:Y$37)-MIN('03 (ind)'!Y$6:Y$37))),ABS(-100+(100*(('03 (ind)'!Y30-MIN('03 (ind)'!Y$6:Y$37))/(MAX('03 (ind)'!Y$6:Y$37)-MIN('03 (ind)'!Y$6:Y$37))))))</f>
        <v>68.220326253492331</v>
      </c>
      <c r="Z31" s="75">
        <f>IF('03 (ind)'!Z$1="si",100*(('03 (ind)'!Z30-MIN('03 (ind)'!Z$6:Z$37))/(MAX('03 (ind)'!Z$6:Z$37)-MIN('03 (ind)'!Z$6:Z$37))),ABS(-100+(100*(('03 (ind)'!Z30-MIN('03 (ind)'!Z$6:Z$37))/(MAX('03 (ind)'!Z$6:Z$37)-MIN('03 (ind)'!Z$6:Z$37))))))</f>
        <v>38.829013778645972</v>
      </c>
      <c r="AA31" s="75">
        <f>IF('03 (ind)'!AA$1="si",100*(('03 (ind)'!AA30-MIN('03 (ind)'!AA$6:AA$37))/(MAX('03 (ind)'!AA$6:AA$37)-MIN('03 (ind)'!AA$6:AA$37))),ABS(-100+(100*(('03 (ind)'!AA30-MIN('03 (ind)'!AA$6:AA$37))/(MAX('03 (ind)'!AA$6:AA$37)-MIN('03 (ind)'!AA$6:AA$37))))))</f>
        <v>72.525520757334704</v>
      </c>
      <c r="AB31" s="75">
        <f>IF('03 (ind)'!AB$1="si",100*(('03 (ind)'!AB30-MIN('03 (ind)'!AB$6:AB$37))/(MAX('03 (ind)'!AB$6:AB$37)-MIN('03 (ind)'!AB$6:AB$37))),ABS(-100+(100*(('03 (ind)'!AB30-MIN('03 (ind)'!AB$6:AB$37))/(MAX('03 (ind)'!AB$6:AB$37)-MIN('03 (ind)'!AB$6:AB$37))))))</f>
        <v>43.537987344603209</v>
      </c>
      <c r="AC31" s="75">
        <f>IF('03 (ind)'!AC$1="si",100*(('03 (ind)'!AC30-MIN('03 (ind)'!AC$6:AC$37))/(MAX('03 (ind)'!AC$6:AC$37)-MIN('03 (ind)'!AC$6:AC$37))),ABS(-100+(100*(('03 (ind)'!AC30-MIN('03 (ind)'!AC$6:AC$37))/(MAX('03 (ind)'!AC$6:AC$37)-MIN('03 (ind)'!AC$6:AC$37))))))</f>
        <v>77.88647940905139</v>
      </c>
      <c r="AD31" s="75">
        <f>IF('03 (ind)'!AD$1="si",100*(('03 (ind)'!AD30-MIN('03 (ind)'!AD$6:AD$37))/(MAX('03 (ind)'!AD$6:AD$37)-MIN('03 (ind)'!AD$6:AD$37))),ABS(-100+(100*(('03 (ind)'!AD30-MIN('03 (ind)'!AD$6:AD$37))/(MAX('03 (ind)'!AD$6:AD$37)-MIN('03 (ind)'!AD$6:AD$37))))))</f>
        <v>51.257523928845629</v>
      </c>
      <c r="AE31" s="75">
        <f>IF('03 (ind)'!AE$1="si",100*(('03 (ind)'!AE30-MIN('03 (ind)'!AE$6:AE$37))/(MAX('03 (ind)'!AE$6:AE$37)-MIN('03 (ind)'!AE$6:AE$37))),ABS(-100+(100*(('03 (ind)'!AE30-MIN('03 (ind)'!AE$6:AE$37))/(MAX('03 (ind)'!AE$6:AE$37)-MIN('03 (ind)'!AE$6:AE$37))))))</f>
        <v>39.355307385569475</v>
      </c>
      <c r="AF31" s="75">
        <f>IF('03 (ind)'!AF$1="si",100*(('03 (ind)'!AF30-MIN('03 (ind)'!AF$6:AF$37))/(MAX('03 (ind)'!AF$6:AF$37)-MIN('03 (ind)'!AF$6:AF$37))),ABS(-100+(100*(('03 (ind)'!AF30-MIN('03 (ind)'!AF$6:AF$37))/(MAX('03 (ind)'!AF$6:AF$37)-MIN('03 (ind)'!AF$6:AF$37))))))</f>
        <v>71.666666666666671</v>
      </c>
      <c r="AG31" s="75">
        <f>IF('03 (ind)'!AG$1="si",100*(('03 (ind)'!AG30-MIN('03 (ind)'!AG$6:AG$37))/(MAX('03 (ind)'!AG$6:AG$37)-MIN('03 (ind)'!AG$6:AG$37))),ABS(-100+(100*(('03 (ind)'!AG30-MIN('03 (ind)'!AG$6:AG$37))/(MAX('03 (ind)'!AG$6:AG$37)-MIN('03 (ind)'!AG$6:AG$37))))))</f>
        <v>52.666666666666607</v>
      </c>
      <c r="AH31" s="75">
        <f>IF('03 (ind)'!AH$1="si",100*(('03 (ind)'!AH30-MIN('03 (ind)'!AH$6:AH$37))/(MAX('03 (ind)'!AH$6:AH$37)-MIN('03 (ind)'!AH$6:AH$37))),ABS(-100+(100*(('03 (ind)'!AH30-MIN('03 (ind)'!AH$6:AH$37))/(MAX('03 (ind)'!AH$6:AH$37)-MIN('03 (ind)'!AH$6:AH$37))))))</f>
        <v>28.099173553719019</v>
      </c>
      <c r="AI31" s="75">
        <f>IF('03 (ind)'!AI$1="si",100*(('03 (ind)'!AI30-MIN('03 (ind)'!AI$6:AI$37))/(MAX('03 (ind)'!AI$6:AI$37)-MIN('03 (ind)'!AI$6:AI$37))),ABS(-100+(100*(('03 (ind)'!AI30-MIN('03 (ind)'!AI$6:AI$37))/(MAX('03 (ind)'!AI$6:AI$37)-MIN('03 (ind)'!AI$6:AI$37))))))</f>
        <v>1.0273972602739725</v>
      </c>
      <c r="AJ31" s="75">
        <f>IF('03 (ind)'!AJ$1="si",100*(('03 (ind)'!AJ30-MIN('03 (ind)'!AJ$6:AJ$37))/(MAX('03 (ind)'!AJ$6:AJ$37)-MIN('03 (ind)'!AJ$6:AJ$37))),ABS(-100+(100*(('03 (ind)'!AJ30-MIN('03 (ind)'!AJ$6:AJ$37))/(MAX('03 (ind)'!AJ$6:AJ$37)-MIN('03 (ind)'!AJ$6:AJ$37))))))</f>
        <v>93.993095512082832</v>
      </c>
      <c r="AK31" s="75">
        <f>IF('03 (ind)'!AK$1="si",100*(('03 (ind)'!AK30-MIN('03 (ind)'!AK$6:AK$37))/(MAX('03 (ind)'!AK$6:AK$37)-MIN('03 (ind)'!AK$6:AK$37))),ABS(-100+(100*(('03 (ind)'!AK30-MIN('03 (ind)'!AK$6:AK$37))/(MAX('03 (ind)'!AK$6:AK$37)-MIN('03 (ind)'!AK$6:AK$37))))))</f>
        <v>5.0281892118893827</v>
      </c>
      <c r="AL31" s="75">
        <f>IF('03 (ind)'!AL$1="si",100*(('03 (ind)'!AL30-MIN('03 (ind)'!AL$6:AL$37))/(MAX('03 (ind)'!AL$6:AL$37)-MIN('03 (ind)'!AL$6:AL$37))),ABS(-100+(100*(('03 (ind)'!AL30-MIN('03 (ind)'!AL$6:AL$37))/(MAX('03 (ind)'!AL$6:AL$37)-MIN('03 (ind)'!AL$6:AL$37))))))</f>
        <v>38.7056069259582</v>
      </c>
      <c r="AM31" s="75">
        <f>IF('03 (ind)'!AM$1="si",100*(('03 (ind)'!AM30-MIN('03 (ind)'!AM$6:AM$37))/(MAX('03 (ind)'!AM$6:AM$37)-MIN('03 (ind)'!AM$6:AM$37))),ABS(-100+(100*(('03 (ind)'!AM30-MIN('03 (ind)'!AM$6:AM$37))/(MAX('03 (ind)'!AM$6:AM$37)-MIN('03 (ind)'!AM$6:AM$37))))))</f>
        <v>55.255376917114226</v>
      </c>
      <c r="AN31" s="75">
        <f>IF('03 (ind)'!AN$1="si",100*(('03 (ind)'!AN30-MIN('03 (ind)'!AN$6:AN$37))/(MAX('03 (ind)'!AN$6:AN$37)-MIN('03 (ind)'!AN$6:AN$37))),ABS(-100+(100*(('03 (ind)'!AN30-MIN('03 (ind)'!AN$6:AN$37))/(MAX('03 (ind)'!AN$6:AN$37)-MIN('03 (ind)'!AN$6:AN$37))))))</f>
        <v>58.839628648822938</v>
      </c>
      <c r="AO31" s="75">
        <f>IF('03 (ind)'!AO$1="si",100*(('03 (ind)'!AO30-MIN('03 (ind)'!AO$6:AO$37))/(MAX('03 (ind)'!AO$6:AO$37)-MIN('03 (ind)'!AO$6:AO$37))),ABS(-100+(100*(('03 (ind)'!AO30-MIN('03 (ind)'!AO$6:AO$37))/(MAX('03 (ind)'!AO$6:AO$37)-MIN('03 (ind)'!AO$6:AO$37))))))</f>
        <v>29.651818395745412</v>
      </c>
      <c r="AP31" s="75">
        <f>IF('03 (ind)'!AP$1="si",100*(('03 (ind)'!AP30-MIN('03 (ind)'!AP$6:AP$37))/(MAX('03 (ind)'!AP$6:AP$37)-MIN('03 (ind)'!AP$6:AP$37))),ABS(-100+(100*(('03 (ind)'!AP30-MIN('03 (ind)'!AP$6:AP$37))/(MAX('03 (ind)'!AP$6:AP$37)-MIN('03 (ind)'!AP$6:AP$37))))))</f>
        <v>63.206307490144539</v>
      </c>
      <c r="AQ31" s="75">
        <f>IF('03 (ind)'!AQ$1="si",100*(('03 (ind)'!AQ30-MIN('03 (ind)'!AQ$6:AQ$37))/(MAX('03 (ind)'!AQ$6:AQ$37)-MIN('03 (ind)'!AQ$6:AQ$37))),ABS(-100+(100*(('03 (ind)'!AQ30-MIN('03 (ind)'!AQ$6:AQ$37))/(MAX('03 (ind)'!AQ$6:AQ$37)-MIN('03 (ind)'!AQ$6:AQ$37))))))</f>
        <v>5.3692426702472869</v>
      </c>
      <c r="AR31" s="75">
        <f>IF('03 (ind)'!AR$1="si",100*(('03 (ind)'!AR30-MIN('03 (ind)'!AR$6:AR$37))/(MAX('03 (ind)'!AR$6:AR$37)-MIN('03 (ind)'!AR$6:AR$37))),ABS(-100+(100*(('03 (ind)'!AR30-MIN('03 (ind)'!AR$6:AR$37))/(MAX('03 (ind)'!AR$6:AR$37)-MIN('03 (ind)'!AR$6:AR$37))))))</f>
        <v>100</v>
      </c>
      <c r="AS31" s="75">
        <f>IF('03 (ind)'!AS$1="si",100*(('03 (ind)'!AS30-MIN('03 (ind)'!AS$6:AS$37))/(MAX('03 (ind)'!AS$6:AS$37)-MIN('03 (ind)'!AS$6:AS$37))),ABS(-100+(100*(('03 (ind)'!AS30-MIN('03 (ind)'!AS$6:AS$37))/(MAX('03 (ind)'!AS$6:AS$37)-MIN('03 (ind)'!AS$6:AS$37))))))</f>
        <v>8.2151303869484593</v>
      </c>
      <c r="AT31" s="75">
        <f>IF('03 (ind)'!AT$1="si",100*(('03 (ind)'!AT30-MIN('03 (ind)'!AT$6:AT$37))/(MAX('03 (ind)'!AT$6:AT$37)-MIN('03 (ind)'!AT$6:AT$37))),ABS(-100+(100*(('03 (ind)'!AT30-MIN('03 (ind)'!AT$6:AT$37))/(MAX('03 (ind)'!AT$6:AT$37)-MIN('03 (ind)'!AT$6:AT$37))))))</f>
        <v>0</v>
      </c>
      <c r="AU31" s="75">
        <f>IF('03 (ind)'!AU$1="si",100*(('03 (ind)'!AU30-MIN('03 (ind)'!AU$6:AU$37))/(MAX('03 (ind)'!AU$6:AU$37)-MIN('03 (ind)'!AU$6:AU$37))),ABS(-100+(100*(('03 (ind)'!AU30-MIN('03 (ind)'!AU$6:AU$37))/(MAX('03 (ind)'!AU$6:AU$37)-MIN('03 (ind)'!AU$6:AU$37))))))</f>
        <v>29.663608562691124</v>
      </c>
      <c r="AV31" s="75">
        <f>IF('03 (ind)'!AV$1="si",100*(('03 (ind)'!AV30-MIN('03 (ind)'!AV$6:AV$37))/(MAX('03 (ind)'!AV$6:AV$37)-MIN('03 (ind)'!AV$6:AV$37))),ABS(-100+(100*(('03 (ind)'!AV30-MIN('03 (ind)'!AV$6:AV$37))/(MAX('03 (ind)'!AV$6:AV$37)-MIN('03 (ind)'!AV$6:AV$37))))))</f>
        <v>94.974003466204508</v>
      </c>
      <c r="AW31" s="75">
        <f>IF('03 (ind)'!AW$1="si",100*(('03 (ind)'!AW30-MIN('03 (ind)'!AW$6:AW$37))/(MAX('03 (ind)'!AW$6:AW$37)-MIN('03 (ind)'!AW$6:AW$37))),ABS(-100+(100*(('03 (ind)'!AW30-MIN('03 (ind)'!AW$6:AW$37))/(MAX('03 (ind)'!AW$6:AW$37)-MIN('03 (ind)'!AW$6:AW$37))))))</f>
        <v>72.991187143597728</v>
      </c>
      <c r="AX31" s="75">
        <f>IF('03 (ind)'!AX$1="si",100*(('03 (ind)'!AX30-MIN('03 (ind)'!AX$6:AX$37))/(MAX('03 (ind)'!AX$6:AX$37)-MIN('03 (ind)'!AX$6:AX$37))),ABS(-100+(100*(('03 (ind)'!AX30-MIN('03 (ind)'!AX$6:AX$37))/(MAX('03 (ind)'!AX$6:AX$37)-MIN('03 (ind)'!AX$6:AX$37))))))</f>
        <v>20.411894924318958</v>
      </c>
      <c r="AY31" s="75">
        <f>IF('03 (ind)'!AY$1="si",100*(('03 (ind)'!AY30-MIN('03 (ind)'!AY$6:AY$37))/(MAX('03 (ind)'!AY$6:AY$37)-MIN('03 (ind)'!AY$6:AY$37))),ABS(-100+(100*(('03 (ind)'!AY30-MIN('03 (ind)'!AY$6:AY$37))/(MAX('03 (ind)'!AY$6:AY$37)-MIN('03 (ind)'!AY$6:AY$37))))))</f>
        <v>52.378686964795449</v>
      </c>
      <c r="AZ31" s="75">
        <f>IF('03 (ind)'!AZ$1="si",100*(('03 (ind)'!AZ30-MIN('03 (ind)'!AZ$6:AZ$37))/(MAX('03 (ind)'!AZ$6:AZ$37)-MIN('03 (ind)'!AZ$6:AZ$37))),ABS(-100+(100*(('03 (ind)'!AZ30-MIN('03 (ind)'!AZ$6:AZ$37))/(MAX('03 (ind)'!AZ$6:AZ$37)-MIN('03 (ind)'!AZ$6:AZ$37))))))</f>
        <v>68.303889685959518</v>
      </c>
      <c r="BA31" s="75">
        <f>IF('03 (ind)'!BA$1="si",100*(('03 (ind)'!BA30-MIN('03 (ind)'!BA$6:BA$37))/(MAX('03 (ind)'!BA$6:BA$37)-MIN('03 (ind)'!BA$6:BA$37))),ABS(-100+(100*(('03 (ind)'!BA30-MIN('03 (ind)'!BA$6:BA$37))/(MAX('03 (ind)'!BA$6:BA$37)-MIN('03 (ind)'!BA$6:BA$37))))))</f>
        <v>43.710166428692183</v>
      </c>
      <c r="BB31" s="75">
        <f>IF('03 (ind)'!BB$1="si",100*(('03 (ind)'!BB30-MIN('03 (ind)'!BB$6:BB$37))/(MAX('03 (ind)'!BB$6:BB$37)-MIN('03 (ind)'!BB$6:BB$37))),ABS(-100+(100*(('03 (ind)'!BB30-MIN('03 (ind)'!BB$6:BB$37))/(MAX('03 (ind)'!BB$6:BB$37)-MIN('03 (ind)'!BB$6:BB$37))))))</f>
        <v>5.8257675497239019</v>
      </c>
      <c r="BC31" s="75">
        <f>IF('03 (ind)'!BC$1="si",100*(('03 (ind)'!BC30-MIN('03 (ind)'!BC$6:BC$37))/(MAX('03 (ind)'!BC$6:BC$37)-MIN('03 (ind)'!BC$6:BC$37))),ABS(-100+(100*(('03 (ind)'!BC30-MIN('03 (ind)'!BC$6:BC$37))/(MAX('03 (ind)'!BC$6:BC$37)-MIN('03 (ind)'!BC$6:BC$37))))))</f>
        <v>21.198071855097336</v>
      </c>
      <c r="BD31" s="75">
        <f>IF('03 (ind)'!BD$1="si",100*(('03 (ind)'!BD30-MIN('03 (ind)'!BD$6:BD$37))/(MAX('03 (ind)'!BD$6:BD$37)-MIN('03 (ind)'!BD$6:BD$37))),ABS(-100+(100*(('03 (ind)'!BD30-MIN('03 (ind)'!BD$6:BD$37))/(MAX('03 (ind)'!BD$6:BD$37)-MIN('03 (ind)'!BD$6:BD$37))))))</f>
        <v>57.378897675472075</v>
      </c>
      <c r="BE31" s="75">
        <f>IF('03 (ind)'!BE$1="si",100*(('03 (ind)'!BE30-MIN('03 (ind)'!BE$6:BE$37))/(MAX('03 (ind)'!BE$6:BE$37)-MIN('03 (ind)'!BE$6:BE$37))),ABS(-100+(100*(('03 (ind)'!BE30-MIN('03 (ind)'!BE$6:BE$37))/(MAX('03 (ind)'!BE$6:BE$37)-MIN('03 (ind)'!BE$6:BE$37))))))</f>
        <v>24.125874125874123</v>
      </c>
      <c r="BF31" s="75">
        <f>IF('03 (ind)'!BF$1="si",100*(('03 (ind)'!BF30-MIN('03 (ind)'!BF$6:BF$37))/(MAX('03 (ind)'!BF$6:BF$37)-MIN('03 (ind)'!BF$6:BF$37))),ABS(-100+(100*(('03 (ind)'!BF30-MIN('03 (ind)'!BF$6:BF$37))/(MAX('03 (ind)'!BF$6:BF$37)-MIN('03 (ind)'!BF$6:BF$37))))))</f>
        <v>45.99949810142018</v>
      </c>
      <c r="BG31" s="75">
        <f>IF('03 (ind)'!BG$1="si",100*(('03 (ind)'!BG30-MIN('03 (ind)'!BG$6:BG$37))/(MAX('03 (ind)'!BG$6:BG$37)-MIN('03 (ind)'!BG$6:BG$37))),ABS(-100+(100*(('03 (ind)'!BG30-MIN('03 (ind)'!BG$6:BG$37))/(MAX('03 (ind)'!BG$6:BG$37)-MIN('03 (ind)'!BG$6:BG$37))))))</f>
        <v>35.024709632644246</v>
      </c>
      <c r="BH31" s="75">
        <f>IF('03 (ind)'!BH$1="si",100*(('03 (ind)'!BH30-MIN('03 (ind)'!BH$6:BH$37))/(MAX('03 (ind)'!BH$6:BH$37)-MIN('03 (ind)'!BH$6:BH$37))),ABS(-100+(100*(('03 (ind)'!BH30-MIN('03 (ind)'!BH$6:BH$37))/(MAX('03 (ind)'!BH$6:BH$37)-MIN('03 (ind)'!BH$6:BH$37))))))</f>
        <v>32.326775233284145</v>
      </c>
      <c r="BI31" s="75">
        <f>IF('03 (ind)'!BI$1="si",100*(('03 (ind)'!BI30-MIN('03 (ind)'!BI$6:BI$37))/(MAX('03 (ind)'!BI$6:BI$37)-MIN('03 (ind)'!BI$6:BI$37))),ABS(-100+(100*(('03 (ind)'!BI30-MIN('03 (ind)'!BI$6:BI$37))/(MAX('03 (ind)'!BI$6:BI$37)-MIN('03 (ind)'!BI$6:BI$37))))))</f>
        <v>99.838377964403861</v>
      </c>
      <c r="BJ31" s="75">
        <f>IF('03 (ind)'!BJ$1="si",100*(('03 (ind)'!BJ30-MIN('03 (ind)'!BJ$6:BJ$37))/(MAX('03 (ind)'!BJ$6:BJ$37)-MIN('03 (ind)'!BJ$6:BJ$37))),ABS(-100+(100*(('03 (ind)'!BJ30-MIN('03 (ind)'!BJ$6:BJ$37))/(MAX('03 (ind)'!BJ$6:BJ$37)-MIN('03 (ind)'!BJ$6:BJ$37))))))</f>
        <v>12.04038067256565</v>
      </c>
      <c r="BK31" s="75">
        <f>IF('03 (ind)'!BK$1="si",100*(('03 (ind)'!BK30-MIN('03 (ind)'!BK$6:BK$37))/(MAX('03 (ind)'!BK$6:BK$37)-MIN('03 (ind)'!BK$6:BK$37))),ABS(-100+(100*(('03 (ind)'!BK30-MIN('03 (ind)'!BK$6:BK$37))/(MAX('03 (ind)'!BK$6:BK$37)-MIN('03 (ind)'!BK$6:BK$37))))))</f>
        <v>29.490598950037533</v>
      </c>
      <c r="BL31" s="75">
        <f>IF('03 (ind)'!BL$1="si",100*(('03 (ind)'!BL30-MIN('03 (ind)'!BL$6:BL$37))/(MAX('03 (ind)'!BL$6:BL$37)-MIN('03 (ind)'!BL$6:BL$37))),ABS(-100+(100*(('03 (ind)'!BL30-MIN('03 (ind)'!BL$6:BL$37))/(MAX('03 (ind)'!BL$6:BL$37)-MIN('03 (ind)'!BL$6:BL$37))))))</f>
        <v>44.354838709677416</v>
      </c>
      <c r="BM31" s="75">
        <f>IF('03 (ind)'!BM$1="si",100*(('03 (ind)'!BM30-MIN('03 (ind)'!BM$6:BM$37))/(MAX('03 (ind)'!BM$6:BM$37)-MIN('03 (ind)'!BM$6:BM$37))),ABS(-100+(100*(('03 (ind)'!BM30-MIN('03 (ind)'!BM$6:BM$37))/(MAX('03 (ind)'!BM$6:BM$37)-MIN('03 (ind)'!BM$6:BM$37))))))</f>
        <v>28.569369897286133</v>
      </c>
      <c r="BN31" s="75">
        <f>IF('03 (ind)'!BN$1="si",100*(('03 (ind)'!BN30-MIN('03 (ind)'!BN$6:BN$37))/(MAX('03 (ind)'!BN$6:BN$37)-MIN('03 (ind)'!BN$6:BN$37))),ABS(-100+(100*(('03 (ind)'!BN30-MIN('03 (ind)'!BN$6:BN$37))/(MAX('03 (ind)'!BN$6:BN$37)-MIN('03 (ind)'!BN$6:BN$37))))))</f>
        <v>26.354946915920014</v>
      </c>
      <c r="BO31" s="75">
        <f>IF('03 (ind)'!BO$1="si",100*(('03 (ind)'!BO30-MIN('03 (ind)'!BO$6:BO$37))/(MAX('03 (ind)'!BO$6:BO$37)-MIN('03 (ind)'!BO$6:BO$37))),ABS(-100+(100*(('03 (ind)'!BO30-MIN('03 (ind)'!BO$6:BO$37))/(MAX('03 (ind)'!BO$6:BO$37)-MIN('03 (ind)'!BO$6:BO$37))))))</f>
        <v>38.995057639861542</v>
      </c>
      <c r="BP31" s="75">
        <f>IF('03 (ind)'!BP$1="si",100*(('03 (ind)'!BP30-MIN('03 (ind)'!BP$6:BP$37))/(MAX('03 (ind)'!BP$6:BP$37)-MIN('03 (ind)'!BP$6:BP$37))),ABS(-100+(100*(('03 (ind)'!BP30-MIN('03 (ind)'!BP$6:BP$37))/(MAX('03 (ind)'!BP$6:BP$37)-MIN('03 (ind)'!BP$6:BP$37))))))</f>
        <v>35.60757425145222</v>
      </c>
      <c r="BQ31" s="75">
        <f>IF('03 (ind)'!BQ$1="si",100*(('03 (ind)'!BQ30-MIN('03 (ind)'!BQ$6:BQ$37))/(MAX('03 (ind)'!BQ$6:BQ$37)-MIN('03 (ind)'!BQ$6:BQ$37))),ABS(-100+(100*(('03 (ind)'!BQ30-MIN('03 (ind)'!BQ$6:BQ$37))/(MAX('03 (ind)'!BQ$6:BQ$37)-MIN('03 (ind)'!BQ$6:BQ$37))))))</f>
        <v>17.517615963400125</v>
      </c>
      <c r="BR31" s="75">
        <f>IF('03 (ind)'!BR$1="si",100*(('03 (ind)'!BR30-MIN('03 (ind)'!BR$6:BR$37))/(MAX('03 (ind)'!BR$6:BR$37)-MIN('03 (ind)'!BR$6:BR$37))),ABS(-100+(100*(('03 (ind)'!BR30-MIN('03 (ind)'!BR$6:BR$37))/(MAX('03 (ind)'!BP$6:BP$37)-MIN('03 (ind)'!BR$6:BR$37))))))</f>
        <v>19.629868657445364</v>
      </c>
      <c r="BS31" s="75">
        <f>IF('03 (ind)'!BS$1="si",100*(('03 (ind)'!BS30-MIN('03 (ind)'!BS$6:BS$37))/(MAX('03 (ind)'!BS$6:BS$37)-MIN('03 (ind)'!BS$6:BS$37))),ABS(-100+(100*(('03 (ind)'!BS30-MIN('03 (ind)'!BS$6:BS$37))/(MAX('03 (ind)'!BQ$6:BQ$37)-MIN('03 (ind)'!BS$6:BS$37))))))</f>
        <v>62.301560202693395</v>
      </c>
      <c r="BT31" s="75">
        <f>IF('03 (ind)'!BT$1="si",100*(('03 (ind)'!BT30-MIN('03 (ind)'!BT$6:BT$37))/(MAX('03 (ind)'!BT$6:BT$37)-MIN('03 (ind)'!BT$6:BT$37))),ABS(-100+(100*(('03 (ind)'!BT30-MIN('03 (ind)'!BT$6:BT$37))/(MAX('03 (ind)'!BR$6:BR$37)-MIN('03 (ind)'!BT$6:BT$37))))))</f>
        <v>91.517297499999998</v>
      </c>
      <c r="BU31" s="75">
        <f>IF('03 (ind)'!BU$1="si",100*(('03 (ind)'!BU30-MIN('03 (ind)'!BU$6:BU$37))/(MAX('03 (ind)'!BU$6:BU$37)-MIN('03 (ind)'!BU$6:BU$37))),ABS(-100+(100*(('03 (ind)'!BU30-MIN('03 (ind)'!BU$6:BU$37))/(MAX('03 (ind)'!BU$6:BU$37)-MIN('03 (ind)'!BU$6:BU$37))))))</f>
        <v>47.353978831830659</v>
      </c>
      <c r="BV31" s="75">
        <f>IF('03 (ind)'!BV$1="si",100*(('03 (ind)'!BV30-MIN('03 (ind)'!BV$6:BV$37))/(MAX('03 (ind)'!BV$6:BV$37)-MIN('03 (ind)'!BV$6:BV$37))),ABS(-100+(100*(('03 (ind)'!BV30-MIN('03 (ind)'!BV$6:BV$37))/(MAX('03 (ind)'!BV$6:BV$37)-MIN('03 (ind)'!BV$6:BV$37))))))</f>
        <v>92.4449732302201</v>
      </c>
      <c r="BW31" s="75">
        <f>IF('03 (ind)'!BW$1="si",100*(('03 (ind)'!BW30-MIN('03 (ind)'!BW$6:BW$37))/(MAX('03 (ind)'!BW$6:BW$37)-MIN('03 (ind)'!BW$6:BW$37))),ABS(-100+(100*(('03 (ind)'!BW30-MIN('03 (ind)'!BW$6:BW$37))/(MAX('03 (ind)'!BW$6:BW$37)-MIN('03 (ind)'!BW$6:BW$37))))))</f>
        <v>93.752460952880966</v>
      </c>
      <c r="BX31" s="75">
        <f>IF('03 (ind)'!BX$1="si",100*(('03 (ind)'!BX30-MIN('03 (ind)'!BX$6:BX$37))/(MAX('03 (ind)'!BX$6:BX$37)-MIN('03 (ind)'!BX$6:BX$37))),ABS(-100+(100*(('03 (ind)'!BX30-MIN('03 (ind)'!BX$6:BX$37))/(MAX('03 (ind)'!BX$6:BX$37)-MIN('03 (ind)'!BX$6:BX$37))))))</f>
        <v>12.271470649496138</v>
      </c>
      <c r="BY31" s="75">
        <f>IF('03 (ind)'!BY$1="si",100*(('03 (ind)'!BY30-MIN('03 (ind)'!BY$6:BY$37))/(MAX('03 (ind)'!BY$6:BY$37)-MIN('03 (ind)'!BY$6:BY$37))),ABS(-100+(100*(('03 (ind)'!BY30-MIN('03 (ind)'!BY$6:BY$37))/(MAX('03 (ind)'!BY$6:BY$37)-MIN('03 (ind)'!BY$6:BY$37))))))</f>
        <v>9.8758300082155372</v>
      </c>
      <c r="BZ31" s="75">
        <f>IF('03 (ind)'!BZ$1="si",100*(('03 (ind)'!BZ30-MIN('03 (ind)'!BZ$6:BZ$37))/(MAX('03 (ind)'!BZ$6:BZ$37)-MIN('03 (ind)'!BZ$6:BZ$37))),ABS(-100+(100*(('03 (ind)'!BZ30-MIN('03 (ind)'!BZ$6:BZ$37))/(MAX('03 (ind)'!BZ$6:BZ$37)-MIN('03 (ind)'!BZ$6:BZ$37))))))</f>
        <v>93.216457122327739</v>
      </c>
      <c r="CA31" s="75">
        <f>IF('03 (ind)'!CA$1="si",100*(('03 (ind)'!CA30-MIN('03 (ind)'!CA$6:CA$37))/(MAX('03 (ind)'!CA$6:CA$37)-MIN('03 (ind)'!CA$6:CA$37))),ABS(-100+(100*(('03 (ind)'!CA30-MIN('03 (ind)'!CA$6:CA$37))/(MAX('03 (ind)'!CA$6:CA$37)-MIN('03 (ind)'!CA$6:CA$37))))))</f>
        <v>0</v>
      </c>
      <c r="CB31" s="75">
        <f>IF('03 (ind)'!CB$1="si",100*(('03 (ind)'!CB30-MIN('03 (ind)'!CB$6:CB$37))/(MAX('03 (ind)'!CB$6:CB$37)-MIN('03 (ind)'!CB$6:CB$37))),ABS(-100+(100*(('03 (ind)'!CB30-MIN('03 (ind)'!CB$6:CB$37))/(MAX('03 (ind)'!CB$6:CB$37)-MIN('03 (ind)'!CB$6:CB$37))))))</f>
        <v>79.617834394904463</v>
      </c>
      <c r="CC31" s="75">
        <f>IF('03 (ind)'!CC$1="si",100*(('03 (ind)'!CC30-MIN('03 (ind)'!CC$6:CC$37))/(MAX('03 (ind)'!CC$6:CC$37)-MIN('03 (ind)'!CC$6:CC$37))),ABS(-100+(100*(('03 (ind)'!CC30-MIN('03 (ind)'!CC$6:CC$37))/(MAX('03 (ind)'!CC$6:CC$37)-MIN('03 (ind)'!CC$6:CC$37))))))</f>
        <v>67.387024833769914</v>
      </c>
      <c r="CD31" s="75">
        <f>IF('03 (ind)'!CD$1="si",100*(('03 (ind)'!CD30-MIN('03 (ind)'!CD$6:CD$37))/(MAX('03 (ind)'!CD$6:CD$37)-MIN('03 (ind)'!CD$6:CD$37))),ABS(-100+(100*(('03 (ind)'!CD30-MIN('03 (ind)'!CD$6:CD$37))/(MAX('03 (ind)'!CD$6:CD$37)-MIN('03 (ind)'!CD$6:CD$37))))))</f>
        <v>8.5744393914570747</v>
      </c>
      <c r="CE31" s="75">
        <f>IF('03 (ind)'!CE$1="si",100*(('03 (ind)'!CE30-MIN('03 (ind)'!CE$6:CE$37))/(MAX('03 (ind)'!CE$6:CE$37)-MIN('03 (ind)'!CE$6:CE$37))),ABS(-100+(100*(('03 (ind)'!CE30-MIN('03 (ind)'!CE$6:CE$37))/(MAX('03 (ind)'!CE$6:CE$37)-MIN('03 (ind)'!CE$6:CE$37))))))</f>
        <v>14.820596431044814</v>
      </c>
      <c r="CF31" s="75">
        <f>IF('03 (ind)'!CF$1="si",100*(('03 (ind)'!CF30-MIN('03 (ind)'!CF$6:CF$37))/(MAX('03 (ind)'!CF$6:CF$37)-MIN('03 (ind)'!CF$6:CF$37))),ABS(-100+(100*(('03 (ind)'!CF30-MIN('03 (ind)'!CF$6:CF$37))/(MAX('03 (ind)'!CF$6:CF$37)-MIN('03 (ind)'!CF$6:CF$37))))))</f>
        <v>4.7038131452703968</v>
      </c>
      <c r="CG31" s="75">
        <f>IF('03 (ind)'!CG$1="si",100*(('03 (ind)'!CG30-MIN('03 (ind)'!CG$6:CG$37))/(MAX('03 (ind)'!CG$6:CG$37)-MIN('03 (ind)'!CG$6:CG$37))),ABS(-100+(100*(('03 (ind)'!CG30-MIN('03 (ind)'!CG$6:CG$37))/(MAX('03 (ind)'!CG$6:CG$37)-MIN('03 (ind)'!CG$6:CG$37))))))</f>
        <v>2.5274300725705223</v>
      </c>
      <c r="CH31" s="75">
        <f>IF('03 (ind)'!CH$1="si",100*(('03 (ind)'!CH30-MIN('03 (ind)'!CH$6:CH$37))/(MAX('03 (ind)'!CH$6:CH$37)-MIN('03 (ind)'!CH$6:CH$37))),ABS(-100+(100*(('03 (ind)'!CH30-MIN('03 (ind)'!CH$6:CH$37))/(MAX('03 (ind)'!CH$6:CH$37)-MIN('03 (ind)'!CH$6:CH$37))))))</f>
        <v>10.877993466088265</v>
      </c>
      <c r="CI31" s="75">
        <f>IF('03 (ind)'!CI$1="si",100*(('03 (ind)'!CI30-MIN('03 (ind)'!CI$6:CI$37))/(MAX('03 (ind)'!CI$6:CI$37)-MIN('03 (ind)'!CI$6:CI$37))),ABS(-100+(100*(('03 (ind)'!CI30-MIN('03 (ind)'!CI$6:CI$37))/(MAX('03 (ind)'!CI$6:CI$37)-MIN('03 (ind)'!CI$6:CI$37))))))</f>
        <v>33.164072290826162</v>
      </c>
      <c r="CJ31" s="75">
        <f>IF('03 (ind)'!CJ$1="si",100*(('03 (ind)'!CJ30-MIN('03 (ind)'!CJ$6:CJ$37))/(MAX('03 (ind)'!CJ$6:CJ$37)-MIN('03 (ind)'!CJ$6:CJ$37))),ABS(-100+(100*(('03 (ind)'!CJ30-MIN('03 (ind)'!CJ$6:CJ$37))/(MAX('03 (ind)'!CJ$6:CJ$37)-MIN('03 (ind)'!CJ$6:CJ$37))))))</f>
        <v>20.966763289913967</v>
      </c>
      <c r="CK31" s="75">
        <f>IF('03 (ind)'!CK$1="si",100*(('03 (ind)'!CK30-MIN('03 (ind)'!CK$6:CK$37))/(MAX('03 (ind)'!CK$6:CK$37)-MIN('03 (ind)'!CK$6:CK$37))),ABS(-100+(100*(('03 (ind)'!CK30-MIN('03 (ind)'!CK$6:CK$37))/(MAX('03 (ind)'!CK$6:CK$37)-MIN('03 (ind)'!CK$6:CK$37))))))</f>
        <v>5.9771086379348342</v>
      </c>
      <c r="CL31" s="75">
        <f>IF('03 (ind)'!CL$1="si",100*(('03 (ind)'!CL30-MIN('03 (ind)'!CL$6:CL$37))/(MAX('03 (ind)'!CL$6:CL$37)-MIN('03 (ind)'!CL$6:CL$37))),ABS(-100+(100*(('03 (ind)'!CL30-MIN('03 (ind)'!CL$6:CL$37))/(MAX('03 (ind)'!CL$6:CL$37)-MIN('03 (ind)'!CL$6:CL$37))))))</f>
        <v>6.7107829558749819</v>
      </c>
      <c r="CM31" s="75">
        <f>IF('03 (ind)'!CM$1="si",100*(('03 (ind)'!CM30-MIN('03 (ind)'!CM$6:CM$37))/(MAX('03 (ind)'!CM$6:CM$37)-MIN('03 (ind)'!CM$6:CM$37))),ABS(-100+(100*(('03 (ind)'!CM30-MIN('03 (ind)'!CM$6:CM$37))/(MAX('03 (ind)'!CM$6:CM$37)-MIN('03 (ind)'!CM$6:CM$37))))))</f>
        <v>5.0002543585537431</v>
      </c>
    </row>
    <row r="32" spans="1:91">
      <c r="A32" s="18" t="s">
        <v>230</v>
      </c>
      <c r="B32" s="87">
        <f>IF('03 (ind)'!B$1="si",100*(('03 (ind)'!B31-MIN('03 (ind)'!B$6:B$37))/(MAX('03 (ind)'!B$6:B$37)-MIN('03 (ind)'!B$6:B$37))),ABS(-100+(100*(('03 (ind)'!B31-MIN('03 (ind)'!B$6:B$37))/(MAX('03 (ind)'!B$6:B$37)-MIN('03 (ind)'!B$6:B$37))))))</f>
        <v>7.6820356491089576</v>
      </c>
      <c r="C32" s="87">
        <f>IF('03 (ind)'!C$1="si",100*(('03 (ind)'!C31-MIN('03 (ind)'!C$6:C$37))/(MAX('03 (ind)'!C$6:C$37)-MIN('03 (ind)'!C$6:C$37))),ABS(-100+(100*(('03 (ind)'!C31-MIN('03 (ind)'!C$6:C$37))/(MAX('03 (ind)'!C$6:C$37)-MIN('03 (ind)'!C$6:C$37))))))</f>
        <v>48.563422535331313</v>
      </c>
      <c r="D32" s="87">
        <f>IF('03 (ind)'!D$1="si",100*(('03 (ind)'!D31-MIN('03 (ind)'!D$6:D$37))/(MAX('03 (ind)'!D$6:D$37)-MIN('03 (ind)'!D$6:D$37))),ABS(-100+(100*(('03 (ind)'!D31-MIN('03 (ind)'!D$6:D$37))/(MAX('03 (ind)'!D$6:D$37)-MIN('03 (ind)'!D$6:D$37))))))</f>
        <v>86.813806469546989</v>
      </c>
      <c r="E32" s="87">
        <f>IF('03 (ind)'!E$1="si",100*(('03 (ind)'!E31-MIN('03 (ind)'!E$6:E$37))/(MAX('03 (ind)'!E$6:E$37)-MIN('03 (ind)'!E$6:E$37))),ABS(-100+(100*(('03 (ind)'!E31-MIN('03 (ind)'!E$6:E$37))/(MAX('03 (ind)'!E$6:E$37)-MIN('03 (ind)'!E$6:E$37))))))</f>
        <v>73.972602739727265</v>
      </c>
      <c r="F32" s="87">
        <f>IF('03 (ind)'!F$1="si",100*(('03 (ind)'!F31-MIN('03 (ind)'!F$6:F$37))/(MAX('03 (ind)'!F$6:F$37)-MIN('03 (ind)'!F$6:F$37))),ABS(-100+(100*(('03 (ind)'!F31-MIN('03 (ind)'!F$6:F$37))/(MAX('03 (ind)'!F$6:F$37)-MIN('03 (ind)'!F$6:F$37))))))</f>
        <v>37.931034482758626</v>
      </c>
      <c r="G32" s="87">
        <f>IF('03 (ind)'!G$1="si",100*(('03 (ind)'!G31-MIN('03 (ind)'!G$6:G$37))/(MAX('03 (ind)'!G$6:G$37)-MIN('03 (ind)'!G$6:G$37))),ABS(-100+(100*(('03 (ind)'!G31-MIN('03 (ind)'!G$6:G$37))/(MAX('03 (ind)'!G$6:G$37)-MIN('03 (ind)'!G$6:G$37))))))</f>
        <v>62.393162393162406</v>
      </c>
      <c r="H32" s="87">
        <f>IF('03 (ind)'!H$1="si",100*(('03 (ind)'!H31-MIN('03 (ind)'!H$6:H$37))/(MAX('03 (ind)'!H$6:H$37)-MIN('03 (ind)'!H$6:H$37))),ABS(-100+(100*(('03 (ind)'!H31-MIN('03 (ind)'!H$6:H$37))/(MAX('03 (ind)'!H$6:H$37)-MIN('03 (ind)'!H$6:H$37))))))</f>
        <v>39.171974522292992</v>
      </c>
      <c r="I32" s="87">
        <f>IF('03 (ind)'!I$1="si",100*(('03 (ind)'!I31-MIN('03 (ind)'!I$6:I$37))/(MAX('03 (ind)'!I$6:I$37)-MIN('03 (ind)'!I$6:I$37))),ABS(-100+(100*(('03 (ind)'!I31-MIN('03 (ind)'!I$6:I$37))/(MAX('03 (ind)'!I$6:I$37)-MIN('03 (ind)'!I$6:I$37))))))</f>
        <v>59.477124183006545</v>
      </c>
      <c r="J32" s="87">
        <f>IF('03 (ind)'!J$1="si",100*(('03 (ind)'!J31-MIN('03 (ind)'!J$6:J$37))/(MAX('03 (ind)'!J$6:J$37)-MIN('03 (ind)'!J$6:J$37))),ABS(-100+(100*(('03 (ind)'!J31-MIN('03 (ind)'!J$6:J$37))/(MAX('03 (ind)'!J$6:J$37)-MIN('03 (ind)'!J$6:J$37))))))</f>
        <v>46.962025316455694</v>
      </c>
      <c r="K32" s="87">
        <f>IF('03 (ind)'!K$1="si",100*(('03 (ind)'!K31-MIN('03 (ind)'!K$6:K$37))/(MAX('03 (ind)'!K$6:K$37)-MIN('03 (ind)'!K$6:K$37))),ABS(-100+(100*(('03 (ind)'!K31-MIN('03 (ind)'!K$6:K$37))/(MAX('03 (ind)'!K$6:K$37)-MIN('03 (ind)'!K$6:K$37))))))</f>
        <v>31.650482771478899</v>
      </c>
      <c r="L32" s="87">
        <f>IF('03 (ind)'!L$1="si",100*(('03 (ind)'!L31-MIN('03 (ind)'!L$6:L$37))/(MAX('03 (ind)'!L$6:L$37)-MIN('03 (ind)'!L$6:L$37))),ABS(-100+(100*(('03 (ind)'!L31-MIN('03 (ind)'!L$6:L$37))/(MAX('03 (ind)'!L$6:L$37)-MIN('03 (ind)'!L$6:L$37))))))</f>
        <v>54.356907483852027</v>
      </c>
      <c r="M32" s="87">
        <f>IF('03 (ind)'!M$1="si",100*(('03 (ind)'!M31-MIN('03 (ind)'!M$6:M$37))/(MAX('03 (ind)'!M$6:M$37)-MIN('03 (ind)'!M$6:M$37))),ABS(-100+(100*(('03 (ind)'!M31-MIN('03 (ind)'!M$6:M$37))/(MAX('03 (ind)'!M$6:M$37)-MIN('03 (ind)'!M$6:M$37))))))</f>
        <v>0.61681889270904888</v>
      </c>
      <c r="N32" s="87">
        <f>IF('03 (ind)'!N$1="si",100*(('03 (ind)'!N31-MIN('03 (ind)'!N$6:N$37))/(MAX('03 (ind)'!N$6:N$37)-MIN('03 (ind)'!N$6:N$37))),ABS(-100+(100*(('03 (ind)'!N31-MIN('03 (ind)'!N$6:N$37))/(MAX('03 (ind)'!N$6:N$37)-MIN('03 (ind)'!N$6:N$37))))))</f>
        <v>32.68652131784642</v>
      </c>
      <c r="O32" s="87">
        <f>IF('03 (ind)'!O$1="si",100*(('03 (ind)'!O31-MIN('03 (ind)'!O$6:O$37))/(MAX('03 (ind)'!O$6:O$37)-MIN('03 (ind)'!O$6:O$37))),ABS(-100+(100*(('03 (ind)'!O31-MIN('03 (ind)'!O$6:O$37))/(MAX('03 (ind)'!O$6:O$37)-MIN('03 (ind)'!O$6:O$37))))))</f>
        <v>93.61702127659575</v>
      </c>
      <c r="P32" s="87">
        <f>IF('03 (ind)'!P$1="si",100*(('03 (ind)'!P31-MIN('03 (ind)'!P$6:P$37))/(MAX('03 (ind)'!P$6:P$37)-MIN('03 (ind)'!P$6:P$37))),ABS(-100+(100*(('03 (ind)'!P31-MIN('03 (ind)'!P$6:P$37))/(MAX('03 (ind)'!P$6:P$37)-MIN('03 (ind)'!P$6:P$37))))))</f>
        <v>7.0485184275327866</v>
      </c>
      <c r="Q32" s="87">
        <f>IF('03 (ind)'!Q$1="si",100*(('03 (ind)'!Q31-MIN('03 (ind)'!Q$6:Q$37))/(MAX('03 (ind)'!Q$6:Q$37)-MIN('03 (ind)'!Q$6:Q$37))),ABS(-100+(100*(('03 (ind)'!Q31-MIN('03 (ind)'!Q$6:Q$37))/(MAX('03 (ind)'!Q$6:Q$37)-MIN('03 (ind)'!Q$6:Q$37))))))</f>
        <v>8.5346556658571959</v>
      </c>
      <c r="R32" s="87">
        <f>IF('03 (ind)'!R$1="si",100*(('03 (ind)'!R31-MIN('03 (ind)'!R$6:R$37))/(MAX('03 (ind)'!R$6:R$37)-MIN('03 (ind)'!R$6:R$37))),ABS(-100+(100*(('03 (ind)'!R31-MIN('03 (ind)'!R$6:R$37))/(MAX('03 (ind)'!R$6:R$37)-MIN('03 (ind)'!R$6:R$37))))))</f>
        <v>0.20126830390384517</v>
      </c>
      <c r="S32" s="75">
        <f>ABS(ABS(('03 (ind)'!S31-((MAX('03 (ind)'!S$6:S$37)+MIN('03 (ind)'!S$6:S$37))/2))/(((MAX('03 (ind)'!S$6:S$37)+MIN('03 (ind)'!S$6:S$37))/2)-MAX('03 (ind)'!S$6:S$37))*100)-100)</f>
        <v>62.124003664551168</v>
      </c>
      <c r="T32" s="75">
        <f>IF('03 (ind)'!T$1="si",100*(('03 (ind)'!T31-MIN('03 (ind)'!T$6:T$37))/(MAX('03 (ind)'!T$6:T$37)-MIN('03 (ind)'!T$6:T$37))),ABS(-100+(100*(('03 (ind)'!T31-MIN('03 (ind)'!T$6:T$37))/(MAX('03 (ind)'!T$6:T$37)-MIN('03 (ind)'!T$6:T$37))))))</f>
        <v>27.743534624580491</v>
      </c>
      <c r="U32" s="75">
        <f>IF('03 (ind)'!U$1="si",100*(('03 (ind)'!U31-MIN('03 (ind)'!U$6:U$37))/(MAX('03 (ind)'!U$6:U$37)-MIN('03 (ind)'!U$6:U$37))),ABS(-100+(100*(('03 (ind)'!U31-MIN('03 (ind)'!U$6:U$37))/(MAX('03 (ind)'!U$6:U$37)-MIN('03 (ind)'!U$6:U$37))))))</f>
        <v>0</v>
      </c>
      <c r="V32" s="75">
        <f>IF('03 (ind)'!V$1="si",100*(('03 (ind)'!V31-MIN('03 (ind)'!V$6:V$37))/(MAX('03 (ind)'!V$6:V$37)-MIN('03 (ind)'!V$6:V$37))),ABS(-100+(100*(('03 (ind)'!V31-MIN('03 (ind)'!V$6:V$37))/(MAX('03 (ind)'!V$6:V$37)-MIN('03 (ind)'!V$6:V$37))))))</f>
        <v>94.475138121546962</v>
      </c>
      <c r="W32" s="75">
        <f>IF('03 (ind)'!W$1="si",100*(('03 (ind)'!W31-MIN('03 (ind)'!W$6:W$37))/(MAX('03 (ind)'!W$6:W$37)-MIN('03 (ind)'!W$6:W$37))),ABS(-100+(100*(('03 (ind)'!W31-MIN('03 (ind)'!W$6:W$37))/(MAX('03 (ind)'!W$6:W$37)-MIN('03 (ind)'!W$6:W$37))))))</f>
        <v>52.523245084817937</v>
      </c>
      <c r="X32" s="75">
        <f>IF('03 (ind)'!X$1="si",100*(('03 (ind)'!X31-MIN('03 (ind)'!X$6:X$37))/(MAX('03 (ind)'!X$6:X$37)-MIN('03 (ind)'!X$6:X$37))),ABS(-100+(100*(('03 (ind)'!X31-MIN('03 (ind)'!X$6:X$37))/(MAX('03 (ind)'!X$6:X$37)-MIN('03 (ind)'!X$6:X$37))))))</f>
        <v>68.175810131004596</v>
      </c>
      <c r="Y32" s="75">
        <f>IF('03 (ind)'!Y$1="si",100*(('03 (ind)'!Y31-MIN('03 (ind)'!Y$6:Y$37))/(MAX('03 (ind)'!Y$6:Y$37)-MIN('03 (ind)'!Y$6:Y$37))),ABS(-100+(100*(('03 (ind)'!Y31-MIN('03 (ind)'!Y$6:Y$37))/(MAX('03 (ind)'!Y$6:Y$37)-MIN('03 (ind)'!Y$6:Y$37))))))</f>
        <v>83.115780935500339</v>
      </c>
      <c r="Z32" s="75">
        <f>IF('03 (ind)'!Z$1="si",100*(('03 (ind)'!Z31-MIN('03 (ind)'!Z$6:Z$37))/(MAX('03 (ind)'!Z$6:Z$37)-MIN('03 (ind)'!Z$6:Z$37))),ABS(-100+(100*(('03 (ind)'!Z31-MIN('03 (ind)'!Z$6:Z$37))/(MAX('03 (ind)'!Z$6:Z$37)-MIN('03 (ind)'!Z$6:Z$37))))))</f>
        <v>74.338498627043975</v>
      </c>
      <c r="AA32" s="75">
        <f>IF('03 (ind)'!AA$1="si",100*(('03 (ind)'!AA31-MIN('03 (ind)'!AA$6:AA$37))/(MAX('03 (ind)'!AA$6:AA$37)-MIN('03 (ind)'!AA$6:AA$37))),ABS(-100+(100*(('03 (ind)'!AA31-MIN('03 (ind)'!AA$6:AA$37))/(MAX('03 (ind)'!AA$6:AA$37)-MIN('03 (ind)'!AA$6:AA$37))))))</f>
        <v>80.889940094568956</v>
      </c>
      <c r="AB32" s="75">
        <f>IF('03 (ind)'!AB$1="si",100*(('03 (ind)'!AB31-MIN('03 (ind)'!AB$6:AB$37))/(MAX('03 (ind)'!AB$6:AB$37)-MIN('03 (ind)'!AB$6:AB$37))),ABS(-100+(100*(('03 (ind)'!AB31-MIN('03 (ind)'!AB$6:AB$37))/(MAX('03 (ind)'!AB$6:AB$37)-MIN('03 (ind)'!AB$6:AB$37))))))</f>
        <v>44.36300220683151</v>
      </c>
      <c r="AC32" s="75">
        <f>IF('03 (ind)'!AC$1="si",100*(('03 (ind)'!AC31-MIN('03 (ind)'!AC$6:AC$37))/(MAX('03 (ind)'!AC$6:AC$37)-MIN('03 (ind)'!AC$6:AC$37))),ABS(-100+(100*(('03 (ind)'!AC31-MIN('03 (ind)'!AC$6:AC$37))/(MAX('03 (ind)'!AC$6:AC$37)-MIN('03 (ind)'!AC$6:AC$37))))))</f>
        <v>58.703845212945481</v>
      </c>
      <c r="AD32" s="75">
        <f>IF('03 (ind)'!AD$1="si",100*(('03 (ind)'!AD31-MIN('03 (ind)'!AD$6:AD$37))/(MAX('03 (ind)'!AD$6:AD$37)-MIN('03 (ind)'!AD$6:AD$37))),ABS(-100+(100*(('03 (ind)'!AD31-MIN('03 (ind)'!AD$6:AD$37))/(MAX('03 (ind)'!AD$6:AD$37)-MIN('03 (ind)'!AD$6:AD$37))))))</f>
        <v>46.378118891411091</v>
      </c>
      <c r="AE32" s="75">
        <f>IF('03 (ind)'!AE$1="si",100*(('03 (ind)'!AE31-MIN('03 (ind)'!AE$6:AE$37))/(MAX('03 (ind)'!AE$6:AE$37)-MIN('03 (ind)'!AE$6:AE$37))),ABS(-100+(100*(('03 (ind)'!AE31-MIN('03 (ind)'!AE$6:AE$37))/(MAX('03 (ind)'!AE$6:AE$37)-MIN('03 (ind)'!AE$6:AE$37))))))</f>
        <v>43.382214873225301</v>
      </c>
      <c r="AF32" s="75">
        <f>IF('03 (ind)'!AF$1="si",100*(('03 (ind)'!AF31-MIN('03 (ind)'!AF$6:AF$37))/(MAX('03 (ind)'!AF$6:AF$37)-MIN('03 (ind)'!AF$6:AF$37))),ABS(-100+(100*(('03 (ind)'!AF31-MIN('03 (ind)'!AF$6:AF$37))/(MAX('03 (ind)'!AF$6:AF$37)-MIN('03 (ind)'!AF$6:AF$37))))))</f>
        <v>91.666666666666671</v>
      </c>
      <c r="AG32" s="75">
        <f>IF('03 (ind)'!AG$1="si",100*(('03 (ind)'!AG31-MIN('03 (ind)'!AG$6:AG$37))/(MAX('03 (ind)'!AG$6:AG$37)-MIN('03 (ind)'!AG$6:AG$37))),ABS(-100+(100*(('03 (ind)'!AG31-MIN('03 (ind)'!AG$6:AG$37))/(MAX('03 (ind)'!AG$6:AG$37)-MIN('03 (ind)'!AG$6:AG$37))))))</f>
        <v>66.666666666666657</v>
      </c>
      <c r="AH32" s="75">
        <f>IF('03 (ind)'!AH$1="si",100*(('03 (ind)'!AH31-MIN('03 (ind)'!AH$6:AH$37))/(MAX('03 (ind)'!AH$6:AH$37)-MIN('03 (ind)'!AH$6:AH$37))),ABS(-100+(100*(('03 (ind)'!AH31-MIN('03 (ind)'!AH$6:AH$37))/(MAX('03 (ind)'!AH$6:AH$37)-MIN('03 (ind)'!AH$6:AH$37))))))</f>
        <v>23.1404958677686</v>
      </c>
      <c r="AI32" s="75">
        <f>IF('03 (ind)'!AI$1="si",100*(('03 (ind)'!AI31-MIN('03 (ind)'!AI$6:AI$37))/(MAX('03 (ind)'!AI$6:AI$37)-MIN('03 (ind)'!AI$6:AI$37))),ABS(-100+(100*(('03 (ind)'!AI31-MIN('03 (ind)'!AI$6:AI$37))/(MAX('03 (ind)'!AI$6:AI$37)-MIN('03 (ind)'!AI$6:AI$37))))))</f>
        <v>1.3502668806688811</v>
      </c>
      <c r="AJ32" s="75">
        <f>IF('03 (ind)'!AJ$1="si",100*(('03 (ind)'!AJ31-MIN('03 (ind)'!AJ$6:AJ$37))/(MAX('03 (ind)'!AJ$6:AJ$37)-MIN('03 (ind)'!AJ$6:AJ$37))),ABS(-100+(100*(('03 (ind)'!AJ31-MIN('03 (ind)'!AJ$6:AJ$37))/(MAX('03 (ind)'!AJ$6:AJ$37)-MIN('03 (ind)'!AJ$6:AJ$37))))))</f>
        <v>81.380897583429217</v>
      </c>
      <c r="AK32" s="75">
        <f>IF('03 (ind)'!AK$1="si",100*(('03 (ind)'!AK31-MIN('03 (ind)'!AK$6:AK$37))/(MAX('03 (ind)'!AK$6:AK$37)-MIN('03 (ind)'!AK$6:AK$37))),ABS(-100+(100*(('03 (ind)'!AK31-MIN('03 (ind)'!AK$6:AK$37))/(MAX('03 (ind)'!AK$6:AK$37)-MIN('03 (ind)'!AK$6:AK$37))))))</f>
        <v>8.5627355732948178</v>
      </c>
      <c r="AL32" s="75">
        <f>IF('03 (ind)'!AL$1="si",100*(('03 (ind)'!AL31-MIN('03 (ind)'!AL$6:AL$37))/(MAX('03 (ind)'!AL$6:AL$37)-MIN('03 (ind)'!AL$6:AL$37))),ABS(-100+(100*(('03 (ind)'!AL31-MIN('03 (ind)'!AL$6:AL$37))/(MAX('03 (ind)'!AL$6:AL$37)-MIN('03 (ind)'!AL$6:AL$37))))))</f>
        <v>29.685981622855167</v>
      </c>
      <c r="AM32" s="75">
        <f>IF('03 (ind)'!AM$1="si",100*(('03 (ind)'!AM31-MIN('03 (ind)'!AM$6:AM$37))/(MAX('03 (ind)'!AM$6:AM$37)-MIN('03 (ind)'!AM$6:AM$37))),ABS(-100+(100*(('03 (ind)'!AM31-MIN('03 (ind)'!AM$6:AM$37))/(MAX('03 (ind)'!AM$6:AM$37)-MIN('03 (ind)'!AM$6:AM$37))))))</f>
        <v>33.212215230182579</v>
      </c>
      <c r="AN32" s="75">
        <f>IF('03 (ind)'!AN$1="si",100*(('03 (ind)'!AN31-MIN('03 (ind)'!AN$6:AN$37))/(MAX('03 (ind)'!AN$6:AN$37)-MIN('03 (ind)'!AN$6:AN$37))),ABS(-100+(100*(('03 (ind)'!AN31-MIN('03 (ind)'!AN$6:AN$37))/(MAX('03 (ind)'!AN$6:AN$37)-MIN('03 (ind)'!AN$6:AN$37))))))</f>
        <v>65.587042090264532</v>
      </c>
      <c r="AO32" s="75">
        <f>IF('03 (ind)'!AO$1="si",100*(('03 (ind)'!AO31-MIN('03 (ind)'!AO$6:AO$37))/(MAX('03 (ind)'!AO$6:AO$37)-MIN('03 (ind)'!AO$6:AO$37))),ABS(-100+(100*(('03 (ind)'!AO31-MIN('03 (ind)'!AO$6:AO$37))/(MAX('03 (ind)'!AO$6:AO$37)-MIN('03 (ind)'!AO$6:AO$37))))))</f>
        <v>24.294543107346389</v>
      </c>
      <c r="AP32" s="75">
        <f>IF('03 (ind)'!AP$1="si",100*(('03 (ind)'!AP31-MIN('03 (ind)'!AP$6:AP$37))/(MAX('03 (ind)'!AP$6:AP$37)-MIN('03 (ind)'!AP$6:AP$37))),ABS(-100+(100*(('03 (ind)'!AP31-MIN('03 (ind)'!AP$6:AP$37))/(MAX('03 (ind)'!AP$6:AP$37)-MIN('03 (ind)'!AP$6:AP$37))))))</f>
        <v>47.766097240473059</v>
      </c>
      <c r="AQ32" s="75">
        <f>IF('03 (ind)'!AQ$1="si",100*(('03 (ind)'!AQ31-MIN('03 (ind)'!AQ$6:AQ$37))/(MAX('03 (ind)'!AQ$6:AQ$37)-MIN('03 (ind)'!AQ$6:AQ$37))),ABS(-100+(100*(('03 (ind)'!AQ31-MIN('03 (ind)'!AQ$6:AQ$37))/(MAX('03 (ind)'!AQ$6:AQ$37)-MIN('03 (ind)'!AQ$6:AQ$37))))))</f>
        <v>9.2304673243086501</v>
      </c>
      <c r="AR32" s="75">
        <f>IF('03 (ind)'!AR$1="si",100*(('03 (ind)'!AR31-MIN('03 (ind)'!AR$6:AR$37))/(MAX('03 (ind)'!AR$6:AR$37)-MIN('03 (ind)'!AR$6:AR$37))),ABS(-100+(100*(('03 (ind)'!AR31-MIN('03 (ind)'!AR$6:AR$37))/(MAX('03 (ind)'!AR$6:AR$37)-MIN('03 (ind)'!AR$6:AR$37))))))</f>
        <v>79.030674953559057</v>
      </c>
      <c r="AS32" s="75">
        <f>IF('03 (ind)'!AS$1="si",100*(('03 (ind)'!AS31-MIN('03 (ind)'!AS$6:AS$37))/(MAX('03 (ind)'!AS$6:AS$37)-MIN('03 (ind)'!AS$6:AS$37))),ABS(-100+(100*(('03 (ind)'!AS31-MIN('03 (ind)'!AS$6:AS$37))/(MAX('03 (ind)'!AS$6:AS$37)-MIN('03 (ind)'!AS$6:AS$37))))))</f>
        <v>14.896102805526581</v>
      </c>
      <c r="AT32" s="75">
        <f>IF('03 (ind)'!AT$1="si",100*(('03 (ind)'!AT31-MIN('03 (ind)'!AT$6:AT$37))/(MAX('03 (ind)'!AT$6:AT$37)-MIN('03 (ind)'!AT$6:AT$37))),ABS(-100+(100*(('03 (ind)'!AT31-MIN('03 (ind)'!AT$6:AT$37))/(MAX('03 (ind)'!AT$6:AT$37)-MIN('03 (ind)'!AT$6:AT$37))))))</f>
        <v>0</v>
      </c>
      <c r="AU32" s="75">
        <f>IF('03 (ind)'!AU$1="si",100*(('03 (ind)'!AU31-MIN('03 (ind)'!AU$6:AU$37))/(MAX('03 (ind)'!AU$6:AU$37)-MIN('03 (ind)'!AU$6:AU$37))),ABS(-100+(100*(('03 (ind)'!AU31-MIN('03 (ind)'!AU$6:AU$37))/(MAX('03 (ind)'!AU$6:AU$37)-MIN('03 (ind)'!AU$6:AU$37))))))</f>
        <v>50.458715596330286</v>
      </c>
      <c r="AV32" s="75">
        <f>IF('03 (ind)'!AV$1="si",100*(('03 (ind)'!AV31-MIN('03 (ind)'!AV$6:AV$37))/(MAX('03 (ind)'!AV$6:AV$37)-MIN('03 (ind)'!AV$6:AV$37))),ABS(-100+(100*(('03 (ind)'!AV31-MIN('03 (ind)'!AV$6:AV$37))/(MAX('03 (ind)'!AV$6:AV$37)-MIN('03 (ind)'!AV$6:AV$37))))))</f>
        <v>81.802426343154252</v>
      </c>
      <c r="AW32" s="75">
        <f>IF('03 (ind)'!AW$1="si",100*(('03 (ind)'!AW31-MIN('03 (ind)'!AW$6:AW$37))/(MAX('03 (ind)'!AW$6:AW$37)-MIN('03 (ind)'!AW$6:AW$37))),ABS(-100+(100*(('03 (ind)'!AW31-MIN('03 (ind)'!AW$6:AW$37))/(MAX('03 (ind)'!AW$6:AW$37)-MIN('03 (ind)'!AW$6:AW$37))))))</f>
        <v>67.651632970451004</v>
      </c>
      <c r="AX32" s="75">
        <f>IF('03 (ind)'!AX$1="si",100*(('03 (ind)'!AX31-MIN('03 (ind)'!AX$6:AX$37))/(MAX('03 (ind)'!AX$6:AX$37)-MIN('03 (ind)'!AX$6:AX$37))),ABS(-100+(100*(('03 (ind)'!AX31-MIN('03 (ind)'!AX$6:AX$37))/(MAX('03 (ind)'!AX$6:AX$37)-MIN('03 (ind)'!AX$6:AX$37))))))</f>
        <v>37.095683715048558</v>
      </c>
      <c r="AY32" s="75">
        <f>IF('03 (ind)'!AY$1="si",100*(('03 (ind)'!AY31-MIN('03 (ind)'!AY$6:AY$37))/(MAX('03 (ind)'!AY$6:AY$37)-MIN('03 (ind)'!AY$6:AY$37))),ABS(-100+(100*(('03 (ind)'!AY31-MIN('03 (ind)'!AY$6:AY$37))/(MAX('03 (ind)'!AY$6:AY$37)-MIN('03 (ind)'!AY$6:AY$37))))))</f>
        <v>69.505233111322582</v>
      </c>
      <c r="AZ32" s="75">
        <f>IF('03 (ind)'!AZ$1="si",100*(('03 (ind)'!AZ31-MIN('03 (ind)'!AZ$6:AZ$37))/(MAX('03 (ind)'!AZ$6:AZ$37)-MIN('03 (ind)'!AZ$6:AZ$37))),ABS(-100+(100*(('03 (ind)'!AZ31-MIN('03 (ind)'!AZ$6:AZ$37))/(MAX('03 (ind)'!AZ$6:AZ$37)-MIN('03 (ind)'!AZ$6:AZ$37))))))</f>
        <v>67.91074262027324</v>
      </c>
      <c r="BA32" s="75">
        <f>IF('03 (ind)'!BA$1="si",100*(('03 (ind)'!BA31-MIN('03 (ind)'!BA$6:BA$37))/(MAX('03 (ind)'!BA$6:BA$37)-MIN('03 (ind)'!BA$6:BA$37))),ABS(-100+(100*(('03 (ind)'!BA31-MIN('03 (ind)'!BA$6:BA$37))/(MAX('03 (ind)'!BA$6:BA$37)-MIN('03 (ind)'!BA$6:BA$37))))))</f>
        <v>20.004887283181418</v>
      </c>
      <c r="BB32" s="75">
        <f>IF('03 (ind)'!BB$1="si",100*(('03 (ind)'!BB31-MIN('03 (ind)'!BB$6:BB$37))/(MAX('03 (ind)'!BB$6:BB$37)-MIN('03 (ind)'!BB$6:BB$37))),ABS(-100+(100*(('03 (ind)'!BB31-MIN('03 (ind)'!BB$6:BB$37))/(MAX('03 (ind)'!BB$6:BB$37)-MIN('03 (ind)'!BB$6:BB$37))))))</f>
        <v>26.709744863874178</v>
      </c>
      <c r="BC32" s="75">
        <f>IF('03 (ind)'!BC$1="si",100*(('03 (ind)'!BC31-MIN('03 (ind)'!BC$6:BC$37))/(MAX('03 (ind)'!BC$6:BC$37)-MIN('03 (ind)'!BC$6:BC$37))),ABS(-100+(100*(('03 (ind)'!BC31-MIN('03 (ind)'!BC$6:BC$37))/(MAX('03 (ind)'!BC$6:BC$37)-MIN('03 (ind)'!BC$6:BC$37))))))</f>
        <v>30.395846996574384</v>
      </c>
      <c r="BD32" s="75">
        <f>IF('03 (ind)'!BD$1="si",100*(('03 (ind)'!BD31-MIN('03 (ind)'!BD$6:BD$37))/(MAX('03 (ind)'!BD$6:BD$37)-MIN('03 (ind)'!BD$6:BD$37))),ABS(-100+(100*(('03 (ind)'!BD31-MIN('03 (ind)'!BD$6:BD$37))/(MAX('03 (ind)'!BD$6:BD$37)-MIN('03 (ind)'!BD$6:BD$37))))))</f>
        <v>90.703853458553013</v>
      </c>
      <c r="BE32" s="75">
        <f>IF('03 (ind)'!BE$1="si",100*(('03 (ind)'!BE31-MIN('03 (ind)'!BE$6:BE$37))/(MAX('03 (ind)'!BE$6:BE$37)-MIN('03 (ind)'!BE$6:BE$37))),ABS(-100+(100*(('03 (ind)'!BE31-MIN('03 (ind)'!BE$6:BE$37))/(MAX('03 (ind)'!BE$6:BE$37)-MIN('03 (ind)'!BE$6:BE$37))))))</f>
        <v>15.55944055944056</v>
      </c>
      <c r="BF32" s="75">
        <f>IF('03 (ind)'!BF$1="si",100*(('03 (ind)'!BF31-MIN('03 (ind)'!BF$6:BF$37))/(MAX('03 (ind)'!BF$6:BF$37)-MIN('03 (ind)'!BF$6:BF$37))),ABS(-100+(100*(('03 (ind)'!BF31-MIN('03 (ind)'!BF$6:BF$37))/(MAX('03 (ind)'!BF$6:BF$37)-MIN('03 (ind)'!BF$6:BF$37))))))</f>
        <v>38.136981437763382</v>
      </c>
      <c r="BG32" s="75">
        <f>IF('03 (ind)'!BG$1="si",100*(('03 (ind)'!BG31-MIN('03 (ind)'!BG$6:BG$37))/(MAX('03 (ind)'!BG$6:BG$37)-MIN('03 (ind)'!BG$6:BG$37))),ABS(-100+(100*(('03 (ind)'!BG31-MIN('03 (ind)'!BG$6:BG$37))/(MAX('03 (ind)'!BG$6:BG$37)-MIN('03 (ind)'!BG$6:BG$37))))))</f>
        <v>29.51876682280481</v>
      </c>
      <c r="BH32" s="75">
        <f>IF('03 (ind)'!BH$1="si",100*(('03 (ind)'!BH31-MIN('03 (ind)'!BH$6:BH$37))/(MAX('03 (ind)'!BH$6:BH$37)-MIN('03 (ind)'!BH$6:BH$37))),ABS(-100+(100*(('03 (ind)'!BH31-MIN('03 (ind)'!BH$6:BH$37))/(MAX('03 (ind)'!BH$6:BH$37)-MIN('03 (ind)'!BH$6:BH$37))))))</f>
        <v>24.69977384721447</v>
      </c>
      <c r="BI32" s="75">
        <f>IF('03 (ind)'!BI$1="si",100*(('03 (ind)'!BI31-MIN('03 (ind)'!BI$6:BI$37))/(MAX('03 (ind)'!BI$6:BI$37)-MIN('03 (ind)'!BI$6:BI$37))),ABS(-100+(100*(('03 (ind)'!BI31-MIN('03 (ind)'!BI$6:BI$37))/(MAX('03 (ind)'!BI$6:BI$37)-MIN('03 (ind)'!BI$6:BI$37))))))</f>
        <v>98.954988561781278</v>
      </c>
      <c r="BJ32" s="75">
        <f>IF('03 (ind)'!BJ$1="si",100*(('03 (ind)'!BJ31-MIN('03 (ind)'!BJ$6:BJ$37))/(MAX('03 (ind)'!BJ$6:BJ$37)-MIN('03 (ind)'!BJ$6:BJ$37))),ABS(-100+(100*(('03 (ind)'!BJ31-MIN('03 (ind)'!BJ$6:BJ$37))/(MAX('03 (ind)'!BJ$6:BJ$37)-MIN('03 (ind)'!BJ$6:BJ$37))))))</f>
        <v>6.388615084858924</v>
      </c>
      <c r="BK32" s="75">
        <f>IF('03 (ind)'!BK$1="si",100*(('03 (ind)'!BK31-MIN('03 (ind)'!BK$6:BK$37))/(MAX('03 (ind)'!BK$6:BK$37)-MIN('03 (ind)'!BK$6:BK$37))),ABS(-100+(100*(('03 (ind)'!BK31-MIN('03 (ind)'!BK$6:BK$37))/(MAX('03 (ind)'!BK$6:BK$37)-MIN('03 (ind)'!BK$6:BK$37))))))</f>
        <v>25.600756568370869</v>
      </c>
      <c r="BL32" s="75">
        <f>IF('03 (ind)'!BL$1="si",100*(('03 (ind)'!BL31-MIN('03 (ind)'!BL$6:BL$37))/(MAX('03 (ind)'!BL$6:BL$37)-MIN('03 (ind)'!BL$6:BL$37))),ABS(-100+(100*(('03 (ind)'!BL31-MIN('03 (ind)'!BL$6:BL$37))/(MAX('03 (ind)'!BL$6:BL$37)-MIN('03 (ind)'!BL$6:BL$37))))))</f>
        <v>27.419354838709676</v>
      </c>
      <c r="BM32" s="75">
        <f>IF('03 (ind)'!BM$1="si",100*(('03 (ind)'!BM31-MIN('03 (ind)'!BM$6:BM$37))/(MAX('03 (ind)'!BM$6:BM$37)-MIN('03 (ind)'!BM$6:BM$37))),ABS(-100+(100*(('03 (ind)'!BM31-MIN('03 (ind)'!BM$6:BM$37))/(MAX('03 (ind)'!BM$6:BM$37)-MIN('03 (ind)'!BM$6:BM$37))))))</f>
        <v>10.282803022812152</v>
      </c>
      <c r="BN32" s="75">
        <f>IF('03 (ind)'!BN$1="si",100*(('03 (ind)'!BN31-MIN('03 (ind)'!BN$6:BN$37))/(MAX('03 (ind)'!BN$6:BN$37)-MIN('03 (ind)'!BN$6:BN$37))),ABS(-100+(100*(('03 (ind)'!BN31-MIN('03 (ind)'!BN$6:BN$37))/(MAX('03 (ind)'!BN$6:BN$37)-MIN('03 (ind)'!BN$6:BN$37))))))</f>
        <v>37.81685207977975</v>
      </c>
      <c r="BO32" s="75">
        <f>IF('03 (ind)'!BO$1="si",100*(('03 (ind)'!BO31-MIN('03 (ind)'!BO$6:BO$37))/(MAX('03 (ind)'!BO$6:BO$37)-MIN('03 (ind)'!BO$6:BO$37))),ABS(-100+(100*(('03 (ind)'!BO31-MIN('03 (ind)'!BO$6:BO$37))/(MAX('03 (ind)'!BO$6:BO$37)-MIN('03 (ind)'!BO$6:BO$37))))))</f>
        <v>17.270247957851439</v>
      </c>
      <c r="BP32" s="75">
        <f>IF('03 (ind)'!BP$1="si",100*(('03 (ind)'!BP31-MIN('03 (ind)'!BP$6:BP$37))/(MAX('03 (ind)'!BP$6:BP$37)-MIN('03 (ind)'!BP$6:BP$37))),ABS(-100+(100*(('03 (ind)'!BP31-MIN('03 (ind)'!BP$6:BP$37))/(MAX('03 (ind)'!BP$6:BP$37)-MIN('03 (ind)'!BP$6:BP$37))))))</f>
        <v>45.698275605446916</v>
      </c>
      <c r="BQ32" s="75">
        <f>IF('03 (ind)'!BQ$1="si",100*(('03 (ind)'!BQ31-MIN('03 (ind)'!BQ$6:BQ$37))/(MAX('03 (ind)'!BQ$6:BQ$37)-MIN('03 (ind)'!BQ$6:BQ$37))),ABS(-100+(100*(('03 (ind)'!BQ31-MIN('03 (ind)'!BQ$6:BQ$37))/(MAX('03 (ind)'!BQ$6:BQ$37)-MIN('03 (ind)'!BQ$6:BQ$37))))))</f>
        <v>22.818009409819826</v>
      </c>
      <c r="BR32" s="75">
        <f>IF('03 (ind)'!BR$1="si",100*(('03 (ind)'!BR31-MIN('03 (ind)'!BR$6:BR$37))/(MAX('03 (ind)'!BR$6:BR$37)-MIN('03 (ind)'!BR$6:BR$37))),ABS(-100+(100*(('03 (ind)'!BR31-MIN('03 (ind)'!BR$6:BR$37))/(MAX('03 (ind)'!BP$6:BP$37)-MIN('03 (ind)'!BR$6:BR$37))))))</f>
        <v>7.8363488491276545</v>
      </c>
      <c r="BS32" s="75">
        <f>IF('03 (ind)'!BS$1="si",100*(('03 (ind)'!BS31-MIN('03 (ind)'!BS$6:BS$37))/(MAX('03 (ind)'!BS$6:BS$37)-MIN('03 (ind)'!BS$6:BS$37))),ABS(-100+(100*(('03 (ind)'!BS31-MIN('03 (ind)'!BS$6:BS$37))/(MAX('03 (ind)'!BQ$6:BQ$37)-MIN('03 (ind)'!BS$6:BS$37))))))</f>
        <v>59.529640662418338</v>
      </c>
      <c r="BT32" s="75">
        <f>IF('03 (ind)'!BT$1="si",100*(('03 (ind)'!BT31-MIN('03 (ind)'!BT$6:BT$37))/(MAX('03 (ind)'!BT$6:BT$37)-MIN('03 (ind)'!BT$6:BT$37))),ABS(-100+(100*(('03 (ind)'!BT31-MIN('03 (ind)'!BT$6:BT$37))/(MAX('03 (ind)'!BR$6:BR$37)-MIN('03 (ind)'!BT$6:BT$37))))))</f>
        <v>92.734136250000006</v>
      </c>
      <c r="BU32" s="75">
        <f>IF('03 (ind)'!BU$1="si",100*(('03 (ind)'!BU31-MIN('03 (ind)'!BU$6:BU$37))/(MAX('03 (ind)'!BU$6:BU$37)-MIN('03 (ind)'!BU$6:BU$37))),ABS(-100+(100*(('03 (ind)'!BU31-MIN('03 (ind)'!BU$6:BU$37))/(MAX('03 (ind)'!BU$6:BU$37)-MIN('03 (ind)'!BU$6:BU$37))))))</f>
        <v>64.954919639357115</v>
      </c>
      <c r="BV32" s="75">
        <f>IF('03 (ind)'!BV$1="si",100*(('03 (ind)'!BV31-MIN('03 (ind)'!BV$6:BV$37))/(MAX('03 (ind)'!BV$6:BV$37)-MIN('03 (ind)'!BV$6:BV$37))),ABS(-100+(100*(('03 (ind)'!BV31-MIN('03 (ind)'!BV$6:BV$37))/(MAX('03 (ind)'!BV$6:BV$37)-MIN('03 (ind)'!BV$6:BV$37))))))</f>
        <v>100</v>
      </c>
      <c r="BW32" s="75">
        <f>IF('03 (ind)'!BW$1="si",100*(('03 (ind)'!BW31-MIN('03 (ind)'!BW$6:BW$37))/(MAX('03 (ind)'!BW$6:BW$37)-MIN('03 (ind)'!BW$6:BW$37))),ABS(-100+(100*(('03 (ind)'!BW31-MIN('03 (ind)'!BW$6:BW$37))/(MAX('03 (ind)'!BW$6:BW$37)-MIN('03 (ind)'!BW$6:BW$37))))))</f>
        <v>68.749179682373011</v>
      </c>
      <c r="BX32" s="75">
        <f>IF('03 (ind)'!BX$1="si",100*(('03 (ind)'!BX31-MIN('03 (ind)'!BX$6:BX$37))/(MAX('03 (ind)'!BX$6:BX$37)-MIN('03 (ind)'!BX$6:BX$37))),ABS(-100+(100*(('03 (ind)'!BX31-MIN('03 (ind)'!BX$6:BX$37))/(MAX('03 (ind)'!BX$6:BX$37)-MIN('03 (ind)'!BX$6:BX$37))))))</f>
        <v>24.17217076368415</v>
      </c>
      <c r="BY32" s="75">
        <f>IF('03 (ind)'!BY$1="si",100*(('03 (ind)'!BY31-MIN('03 (ind)'!BY$6:BY$37))/(MAX('03 (ind)'!BY$6:BY$37)-MIN('03 (ind)'!BY$6:BY$37))),ABS(-100+(100*(('03 (ind)'!BY31-MIN('03 (ind)'!BY$6:BY$37))/(MAX('03 (ind)'!BY$6:BY$37)-MIN('03 (ind)'!BY$6:BY$37))))))</f>
        <v>0</v>
      </c>
      <c r="BZ32" s="75">
        <f>IF('03 (ind)'!BZ$1="si",100*(('03 (ind)'!BZ31-MIN('03 (ind)'!BZ$6:BZ$37))/(MAX('03 (ind)'!BZ$6:BZ$37)-MIN('03 (ind)'!BZ$6:BZ$37))),ABS(-100+(100*(('03 (ind)'!BZ31-MIN('03 (ind)'!BZ$6:BZ$37))/(MAX('03 (ind)'!BZ$6:BZ$37)-MIN('03 (ind)'!BZ$6:BZ$37))))))</f>
        <v>92.026289116447344</v>
      </c>
      <c r="CA32" s="75">
        <f>IF('03 (ind)'!CA$1="si",100*(('03 (ind)'!CA31-MIN('03 (ind)'!CA$6:CA$37))/(MAX('03 (ind)'!CA$6:CA$37)-MIN('03 (ind)'!CA$6:CA$37))),ABS(-100+(100*(('03 (ind)'!CA31-MIN('03 (ind)'!CA$6:CA$37))/(MAX('03 (ind)'!CA$6:CA$37)-MIN('03 (ind)'!CA$6:CA$37))))))</f>
        <v>49.471221526643816</v>
      </c>
      <c r="CB32" s="75">
        <f>IF('03 (ind)'!CB$1="si",100*(('03 (ind)'!CB31-MIN('03 (ind)'!CB$6:CB$37))/(MAX('03 (ind)'!CB$6:CB$37)-MIN('03 (ind)'!CB$6:CB$37))),ABS(-100+(100*(('03 (ind)'!CB31-MIN('03 (ind)'!CB$6:CB$37))/(MAX('03 (ind)'!CB$6:CB$37)-MIN('03 (ind)'!CB$6:CB$37))))))</f>
        <v>85.98726114649682</v>
      </c>
      <c r="CC32" s="75">
        <f>IF('03 (ind)'!CC$1="si",100*(('03 (ind)'!CC31-MIN('03 (ind)'!CC$6:CC$37))/(MAX('03 (ind)'!CC$6:CC$37)-MIN('03 (ind)'!CC$6:CC$37))),ABS(-100+(100*(('03 (ind)'!CC31-MIN('03 (ind)'!CC$6:CC$37))/(MAX('03 (ind)'!CC$6:CC$37)-MIN('03 (ind)'!CC$6:CC$37))))))</f>
        <v>69.918061725092628</v>
      </c>
      <c r="CD32" s="75">
        <f>IF('03 (ind)'!CD$1="si",100*(('03 (ind)'!CD31-MIN('03 (ind)'!CD$6:CD$37))/(MAX('03 (ind)'!CD$6:CD$37)-MIN('03 (ind)'!CD$6:CD$37))),ABS(-100+(100*(('03 (ind)'!CD31-MIN('03 (ind)'!CD$6:CD$37))/(MAX('03 (ind)'!CD$6:CD$37)-MIN('03 (ind)'!CD$6:CD$37))))))</f>
        <v>1.5410893215896413</v>
      </c>
      <c r="CE32" s="75">
        <f>IF('03 (ind)'!CE$1="si",100*(('03 (ind)'!CE31-MIN('03 (ind)'!CE$6:CE$37))/(MAX('03 (ind)'!CE$6:CE$37)-MIN('03 (ind)'!CE$6:CE$37))),ABS(-100+(100*(('03 (ind)'!CE31-MIN('03 (ind)'!CE$6:CE$37))/(MAX('03 (ind)'!CE$6:CE$37)-MIN('03 (ind)'!CE$6:CE$37))))))</f>
        <v>11.913569483805416</v>
      </c>
      <c r="CF32" s="75">
        <f>IF('03 (ind)'!CF$1="si",100*(('03 (ind)'!CF31-MIN('03 (ind)'!CF$6:CF$37))/(MAX('03 (ind)'!CF$6:CF$37)-MIN('03 (ind)'!CF$6:CF$37))),ABS(-100+(100*(('03 (ind)'!CF31-MIN('03 (ind)'!CF$6:CF$37))/(MAX('03 (ind)'!CF$6:CF$37)-MIN('03 (ind)'!CF$6:CF$37))))))</f>
        <v>28.604292127637116</v>
      </c>
      <c r="CG32" s="75">
        <f>IF('03 (ind)'!CG$1="si",100*(('03 (ind)'!CG31-MIN('03 (ind)'!CG$6:CG$37))/(MAX('03 (ind)'!CG$6:CG$37)-MIN('03 (ind)'!CG$6:CG$37))),ABS(-100+(100*(('03 (ind)'!CG31-MIN('03 (ind)'!CG$6:CG$37))/(MAX('03 (ind)'!CG$6:CG$37)-MIN('03 (ind)'!CG$6:CG$37))))))</f>
        <v>9.254371010900309</v>
      </c>
      <c r="CH32" s="75">
        <f>IF('03 (ind)'!CH$1="si",100*(('03 (ind)'!CH31-MIN('03 (ind)'!CH$6:CH$37))/(MAX('03 (ind)'!CH$6:CH$37)-MIN('03 (ind)'!CH$6:CH$37))),ABS(-100+(100*(('03 (ind)'!CH31-MIN('03 (ind)'!CH$6:CH$37))/(MAX('03 (ind)'!CH$6:CH$37)-MIN('03 (ind)'!CH$6:CH$37))))))</f>
        <v>6.7693956303800924</v>
      </c>
      <c r="CI32" s="75">
        <f>IF('03 (ind)'!CI$1="si",100*(('03 (ind)'!CI31-MIN('03 (ind)'!CI$6:CI$37))/(MAX('03 (ind)'!CI$6:CI$37)-MIN('03 (ind)'!CI$6:CI$37))),ABS(-100+(100*(('03 (ind)'!CI31-MIN('03 (ind)'!CI$6:CI$37))/(MAX('03 (ind)'!CI$6:CI$37)-MIN('03 (ind)'!CI$6:CI$37))))))</f>
        <v>48.286169758524785</v>
      </c>
      <c r="CJ32" s="75">
        <f>IF('03 (ind)'!CJ$1="si",100*(('03 (ind)'!CJ31-MIN('03 (ind)'!CJ$6:CJ$37))/(MAX('03 (ind)'!CJ$6:CJ$37)-MIN('03 (ind)'!CJ$6:CJ$37))),ABS(-100+(100*(('03 (ind)'!CJ31-MIN('03 (ind)'!CJ$6:CJ$37))/(MAX('03 (ind)'!CJ$6:CJ$37)-MIN('03 (ind)'!CJ$6:CJ$37))))))</f>
        <v>45.251841110390814</v>
      </c>
      <c r="CK32" s="75">
        <f>IF('03 (ind)'!CK$1="si",100*(('03 (ind)'!CK31-MIN('03 (ind)'!CK$6:CK$37))/(MAX('03 (ind)'!CK$6:CK$37)-MIN('03 (ind)'!CK$6:CK$37))),ABS(-100+(100*(('03 (ind)'!CK31-MIN('03 (ind)'!CK$6:CK$37))/(MAX('03 (ind)'!CK$6:CK$37)-MIN('03 (ind)'!CK$6:CK$37))))))</f>
        <v>2.2506537330727916</v>
      </c>
      <c r="CL32" s="75">
        <f>IF('03 (ind)'!CL$1="si",100*(('03 (ind)'!CL31-MIN('03 (ind)'!CL$6:CL$37))/(MAX('03 (ind)'!CL$6:CL$37)-MIN('03 (ind)'!CL$6:CL$37))),ABS(-100+(100*(('03 (ind)'!CL31-MIN('03 (ind)'!CL$6:CL$37))/(MAX('03 (ind)'!CL$6:CL$37)-MIN('03 (ind)'!CL$6:CL$37))))))</f>
        <v>21.971074981564936</v>
      </c>
      <c r="CM32" s="75">
        <f>IF('03 (ind)'!CM$1="si",100*(('03 (ind)'!CM31-MIN('03 (ind)'!CM$6:CM$37))/(MAX('03 (ind)'!CM$6:CM$37)-MIN('03 (ind)'!CM$6:CM$37))),ABS(-100+(100*(('03 (ind)'!CM31-MIN('03 (ind)'!CM$6:CM$37))/(MAX('03 (ind)'!CM$6:CM$37)-MIN('03 (ind)'!CM$6:CM$37))))))</f>
        <v>12.952947202198944</v>
      </c>
    </row>
    <row r="33" spans="1:91">
      <c r="A33" s="18" t="s">
        <v>231</v>
      </c>
      <c r="B33" s="87">
        <f>IF('03 (ind)'!B$1="si",100*(('03 (ind)'!B32-MIN('03 (ind)'!B$6:B$37))/(MAX('03 (ind)'!B$6:B$37)-MIN('03 (ind)'!B$6:B$37))),ABS(-100+(100*(('03 (ind)'!B32-MIN('03 (ind)'!B$6:B$37))/(MAX('03 (ind)'!B$6:B$37)-MIN('03 (ind)'!B$6:B$37))))))</f>
        <v>3.3468924922819152</v>
      </c>
      <c r="C33" s="87">
        <f>IF('03 (ind)'!C$1="si",100*(('03 (ind)'!C32-MIN('03 (ind)'!C$6:C$37))/(MAX('03 (ind)'!C$6:C$37)-MIN('03 (ind)'!C$6:C$37))),ABS(-100+(100*(('03 (ind)'!C32-MIN('03 (ind)'!C$6:C$37))/(MAX('03 (ind)'!C$6:C$37)-MIN('03 (ind)'!C$6:C$37))))))</f>
        <v>19.105783107665442</v>
      </c>
      <c r="D33" s="87">
        <f>IF('03 (ind)'!D$1="si",100*(('03 (ind)'!D32-MIN('03 (ind)'!D$6:D$37))/(MAX('03 (ind)'!D$6:D$37)-MIN('03 (ind)'!D$6:D$37))),ABS(-100+(100*(('03 (ind)'!D32-MIN('03 (ind)'!D$6:D$37))/(MAX('03 (ind)'!D$6:D$37)-MIN('03 (ind)'!D$6:D$37))))))</f>
        <v>44.021143510219915</v>
      </c>
      <c r="E33" s="87">
        <f>IF('03 (ind)'!E$1="si",100*(('03 (ind)'!E32-MIN('03 (ind)'!E$6:E$37))/(MAX('03 (ind)'!E$6:E$37)-MIN('03 (ind)'!E$6:E$37))),ABS(-100+(100*(('03 (ind)'!E32-MIN('03 (ind)'!E$6:E$37))/(MAX('03 (ind)'!E$6:E$37)-MIN('03 (ind)'!E$6:E$37))))))</f>
        <v>31.506849315071364</v>
      </c>
      <c r="F33" s="87">
        <f>IF('03 (ind)'!F$1="si",100*(('03 (ind)'!F32-MIN('03 (ind)'!F$6:F$37))/(MAX('03 (ind)'!F$6:F$37)-MIN('03 (ind)'!F$6:F$37))),ABS(-100+(100*(('03 (ind)'!F32-MIN('03 (ind)'!F$6:F$37))/(MAX('03 (ind)'!F$6:F$37)-MIN('03 (ind)'!F$6:F$37))))))</f>
        <v>81.034482758620683</v>
      </c>
      <c r="G33" s="87">
        <f>IF('03 (ind)'!G$1="si",100*(('03 (ind)'!G32-MIN('03 (ind)'!G$6:G$37))/(MAX('03 (ind)'!G$6:G$37)-MIN('03 (ind)'!G$6:G$37))),ABS(-100+(100*(('03 (ind)'!G32-MIN('03 (ind)'!G$6:G$37))/(MAX('03 (ind)'!G$6:G$37)-MIN('03 (ind)'!G$6:G$37))))))</f>
        <v>82.051282051282058</v>
      </c>
      <c r="H33" s="87">
        <f>IF('03 (ind)'!H$1="si",100*(('03 (ind)'!H32-MIN('03 (ind)'!H$6:H$37))/(MAX('03 (ind)'!H$6:H$37)-MIN('03 (ind)'!H$6:H$37))),ABS(-100+(100*(('03 (ind)'!H32-MIN('03 (ind)'!H$6:H$37))/(MAX('03 (ind)'!H$6:H$37)-MIN('03 (ind)'!H$6:H$37))))))</f>
        <v>55.414012738853494</v>
      </c>
      <c r="I33" s="87">
        <f>IF('03 (ind)'!I$1="si",100*(('03 (ind)'!I32-MIN('03 (ind)'!I$6:I$37))/(MAX('03 (ind)'!I$6:I$37)-MIN('03 (ind)'!I$6:I$37))),ABS(-100+(100*(('03 (ind)'!I32-MIN('03 (ind)'!I$6:I$37))/(MAX('03 (ind)'!I$6:I$37)-MIN('03 (ind)'!I$6:I$37))))))</f>
        <v>81.37254901960786</v>
      </c>
      <c r="J33" s="87">
        <f>IF('03 (ind)'!J$1="si",100*(('03 (ind)'!J32-MIN('03 (ind)'!J$6:J$37))/(MAX('03 (ind)'!J$6:J$37)-MIN('03 (ind)'!J$6:J$37))),ABS(-100+(100*(('03 (ind)'!J32-MIN('03 (ind)'!J$6:J$37))/(MAX('03 (ind)'!J$6:J$37)-MIN('03 (ind)'!J$6:J$37))))))</f>
        <v>30.63291139240506</v>
      </c>
      <c r="K33" s="87">
        <f>IF('03 (ind)'!K$1="si",100*(('03 (ind)'!K32-MIN('03 (ind)'!K$6:K$37))/(MAX('03 (ind)'!K$6:K$37)-MIN('03 (ind)'!K$6:K$37))),ABS(-100+(100*(('03 (ind)'!K32-MIN('03 (ind)'!K$6:K$37))/(MAX('03 (ind)'!K$6:K$37)-MIN('03 (ind)'!K$6:K$37))))))</f>
        <v>30.90506223635348</v>
      </c>
      <c r="L33" s="87">
        <f>IF('03 (ind)'!L$1="si",100*(('03 (ind)'!L32-MIN('03 (ind)'!L$6:L$37))/(MAX('03 (ind)'!L$6:L$37)-MIN('03 (ind)'!L$6:L$37))),ABS(-100+(100*(('03 (ind)'!L32-MIN('03 (ind)'!L$6:L$37))/(MAX('03 (ind)'!L$6:L$37)-MIN('03 (ind)'!L$6:L$37))))))</f>
        <v>79.585440640563448</v>
      </c>
      <c r="M33" s="87">
        <f>IF('03 (ind)'!M$1="si",100*(('03 (ind)'!M32-MIN('03 (ind)'!M$6:M$37))/(MAX('03 (ind)'!M$6:M$37)-MIN('03 (ind)'!M$6:M$37))),ABS(-100+(100*(('03 (ind)'!M32-MIN('03 (ind)'!M$6:M$37))/(MAX('03 (ind)'!M$6:M$37)-MIN('03 (ind)'!M$6:M$37))))))</f>
        <v>18.30143679629607</v>
      </c>
      <c r="N33" s="87">
        <f>IF('03 (ind)'!N$1="si",100*(('03 (ind)'!N32-MIN('03 (ind)'!N$6:N$37))/(MAX('03 (ind)'!N$6:N$37)-MIN('03 (ind)'!N$6:N$37))),ABS(-100+(100*(('03 (ind)'!N32-MIN('03 (ind)'!N$6:N$37))/(MAX('03 (ind)'!N$6:N$37)-MIN('03 (ind)'!N$6:N$37))))))</f>
        <v>100</v>
      </c>
      <c r="O33" s="87">
        <f>IF('03 (ind)'!O$1="si",100*(('03 (ind)'!O32-MIN('03 (ind)'!O$6:O$37))/(MAX('03 (ind)'!O$6:O$37)-MIN('03 (ind)'!O$6:O$37))),ABS(-100+(100*(('03 (ind)'!O32-MIN('03 (ind)'!O$6:O$37))/(MAX('03 (ind)'!O$6:O$37)-MIN('03 (ind)'!O$6:O$37))))))</f>
        <v>36.170212765957444</v>
      </c>
      <c r="P33" s="87">
        <f>IF('03 (ind)'!P$1="si",100*(('03 (ind)'!P32-MIN('03 (ind)'!P$6:P$37))/(MAX('03 (ind)'!P$6:P$37)-MIN('03 (ind)'!P$6:P$37))),ABS(-100+(100*(('03 (ind)'!P32-MIN('03 (ind)'!P$6:P$37))/(MAX('03 (ind)'!P$6:P$37)-MIN('03 (ind)'!P$6:P$37))))))</f>
        <v>9.8459934708076311</v>
      </c>
      <c r="Q33" s="87">
        <f>IF('03 (ind)'!Q$1="si",100*(('03 (ind)'!Q32-MIN('03 (ind)'!Q$6:Q$37))/(MAX('03 (ind)'!Q$6:Q$37)-MIN('03 (ind)'!Q$6:Q$37))),ABS(-100+(100*(('03 (ind)'!Q32-MIN('03 (ind)'!Q$6:Q$37))/(MAX('03 (ind)'!Q$6:Q$37)-MIN('03 (ind)'!Q$6:Q$37))))))</f>
        <v>42.235526292616015</v>
      </c>
      <c r="R33" s="87">
        <f>IF('03 (ind)'!R$1="si",100*(('03 (ind)'!R32-MIN('03 (ind)'!R$6:R$37))/(MAX('03 (ind)'!R$6:R$37)-MIN('03 (ind)'!R$6:R$37))),ABS(-100+(100*(('03 (ind)'!R32-MIN('03 (ind)'!R$6:R$37))/(MAX('03 (ind)'!R$6:R$37)-MIN('03 (ind)'!R$6:R$37))))))</f>
        <v>7.754837781363352</v>
      </c>
      <c r="S33" s="75">
        <f>ABS(ABS(('03 (ind)'!S32-((MAX('03 (ind)'!S$6:S$37)+MIN('03 (ind)'!S$6:S$37))/2))/(((MAX('03 (ind)'!S$6:S$37)+MIN('03 (ind)'!S$6:S$37))/2)-MAX('03 (ind)'!S$6:S$37))*100)-100)</f>
        <v>2.6405162992429041</v>
      </c>
      <c r="T33" s="75">
        <f>IF('03 (ind)'!T$1="si",100*(('03 (ind)'!T32-MIN('03 (ind)'!T$6:T$37))/(MAX('03 (ind)'!T$6:T$37)-MIN('03 (ind)'!T$6:T$37))),ABS(-100+(100*(('03 (ind)'!T32-MIN('03 (ind)'!T$6:T$37))/(MAX('03 (ind)'!T$6:T$37)-MIN('03 (ind)'!T$6:T$37))))))</f>
        <v>9.8433832722805956</v>
      </c>
      <c r="U33" s="75">
        <f>IF('03 (ind)'!U$1="si",100*(('03 (ind)'!U32-MIN('03 (ind)'!U$6:U$37))/(MAX('03 (ind)'!U$6:U$37)-MIN('03 (ind)'!U$6:U$37))),ABS(-100+(100*(('03 (ind)'!U32-MIN('03 (ind)'!U$6:U$37))/(MAX('03 (ind)'!U$6:U$37)-MIN('03 (ind)'!U$6:U$37))))))</f>
        <v>100</v>
      </c>
      <c r="V33" s="75">
        <f>IF('03 (ind)'!V$1="si",100*(('03 (ind)'!V32-MIN('03 (ind)'!V$6:V$37))/(MAX('03 (ind)'!V$6:V$37)-MIN('03 (ind)'!V$6:V$37))),ABS(-100+(100*(('03 (ind)'!V32-MIN('03 (ind)'!V$6:V$37))/(MAX('03 (ind)'!V$6:V$37)-MIN('03 (ind)'!V$6:V$37))))))</f>
        <v>86.187845303867405</v>
      </c>
      <c r="W33" s="75">
        <f>IF('03 (ind)'!W$1="si",100*(('03 (ind)'!W32-MIN('03 (ind)'!W$6:W$37))/(MAX('03 (ind)'!W$6:W$37)-MIN('03 (ind)'!W$6:W$37))),ABS(-100+(100*(('03 (ind)'!W32-MIN('03 (ind)'!W$6:W$37))/(MAX('03 (ind)'!W$6:W$37)-MIN('03 (ind)'!W$6:W$37))))))</f>
        <v>34.513431773705747</v>
      </c>
      <c r="X33" s="75">
        <f>IF('03 (ind)'!X$1="si",100*(('03 (ind)'!X32-MIN('03 (ind)'!X$6:X$37))/(MAX('03 (ind)'!X$6:X$37)-MIN('03 (ind)'!X$6:X$37))),ABS(-100+(100*(('03 (ind)'!X32-MIN('03 (ind)'!X$6:X$37))/(MAX('03 (ind)'!X$6:X$37)-MIN('03 (ind)'!X$6:X$37))))))</f>
        <v>76.600546777323842</v>
      </c>
      <c r="Y33" s="75">
        <f>IF('03 (ind)'!Y$1="si",100*(('03 (ind)'!Y32-MIN('03 (ind)'!Y$6:Y$37))/(MAX('03 (ind)'!Y$6:Y$37)-MIN('03 (ind)'!Y$6:Y$37))),ABS(-100+(100*(('03 (ind)'!Y32-MIN('03 (ind)'!Y$6:Y$37))/(MAX('03 (ind)'!Y$6:Y$37)-MIN('03 (ind)'!Y$6:Y$37))))))</f>
        <v>49.590681046654836</v>
      </c>
      <c r="Z33" s="75">
        <f>IF('03 (ind)'!Z$1="si",100*(('03 (ind)'!Z32-MIN('03 (ind)'!Z$6:Z$37))/(MAX('03 (ind)'!Z$6:Z$37)-MIN('03 (ind)'!Z$6:Z$37))),ABS(-100+(100*(('03 (ind)'!Z32-MIN('03 (ind)'!Z$6:Z$37))/(MAX('03 (ind)'!Z$6:Z$37)-MIN('03 (ind)'!Z$6:Z$37))))))</f>
        <v>51.66292414969972</v>
      </c>
      <c r="AA33" s="75">
        <f>IF('03 (ind)'!AA$1="si",100*(('03 (ind)'!AA32-MIN('03 (ind)'!AA$6:AA$37))/(MAX('03 (ind)'!AA$6:AA$37)-MIN('03 (ind)'!AA$6:AA$37))),ABS(-100+(100*(('03 (ind)'!AA32-MIN('03 (ind)'!AA$6:AA$37))/(MAX('03 (ind)'!AA$6:AA$37)-MIN('03 (ind)'!AA$6:AA$37))))))</f>
        <v>72.718764091870128</v>
      </c>
      <c r="AB33" s="75">
        <f>IF('03 (ind)'!AB$1="si",100*(('03 (ind)'!AB32-MIN('03 (ind)'!AB$6:AB$37))/(MAX('03 (ind)'!AB$6:AB$37)-MIN('03 (ind)'!AB$6:AB$37))),ABS(-100+(100*(('03 (ind)'!AB32-MIN('03 (ind)'!AB$6:AB$37))/(MAX('03 (ind)'!AB$6:AB$37)-MIN('03 (ind)'!AB$6:AB$37))))))</f>
        <v>56.534036006132183</v>
      </c>
      <c r="AC33" s="75">
        <f>IF('03 (ind)'!AC$1="si",100*(('03 (ind)'!AC32-MIN('03 (ind)'!AC$6:AC$37))/(MAX('03 (ind)'!AC$6:AC$37)-MIN('03 (ind)'!AC$6:AC$37))),ABS(-100+(100*(('03 (ind)'!AC32-MIN('03 (ind)'!AC$6:AC$37))/(MAX('03 (ind)'!AC$6:AC$37)-MIN('03 (ind)'!AC$6:AC$37))))))</f>
        <v>63.004357174930512</v>
      </c>
      <c r="AD33" s="75">
        <f>IF('03 (ind)'!AD$1="si",100*(('03 (ind)'!AD32-MIN('03 (ind)'!AD$6:AD$37))/(MAX('03 (ind)'!AD$6:AD$37)-MIN('03 (ind)'!AD$6:AD$37))),ABS(-100+(100*(('03 (ind)'!AD32-MIN('03 (ind)'!AD$6:AD$37))/(MAX('03 (ind)'!AD$6:AD$37)-MIN('03 (ind)'!AD$6:AD$37))))))</f>
        <v>0</v>
      </c>
      <c r="AE33" s="75">
        <f>IF('03 (ind)'!AE$1="si",100*(('03 (ind)'!AE32-MIN('03 (ind)'!AE$6:AE$37))/(MAX('03 (ind)'!AE$6:AE$37)-MIN('03 (ind)'!AE$6:AE$37))),ABS(-100+(100*(('03 (ind)'!AE32-MIN('03 (ind)'!AE$6:AE$37))/(MAX('03 (ind)'!AE$6:AE$37)-MIN('03 (ind)'!AE$6:AE$37))))))</f>
        <v>0</v>
      </c>
      <c r="AF33" s="75">
        <f>IF('03 (ind)'!AF$1="si",100*(('03 (ind)'!AF32-MIN('03 (ind)'!AF$6:AF$37))/(MAX('03 (ind)'!AF$6:AF$37)-MIN('03 (ind)'!AF$6:AF$37))),ABS(-100+(100*(('03 (ind)'!AF32-MIN('03 (ind)'!AF$6:AF$37))/(MAX('03 (ind)'!AF$6:AF$37)-MIN('03 (ind)'!AF$6:AF$37))))))</f>
        <v>65.555555555555571</v>
      </c>
      <c r="AG33" s="75">
        <f>IF('03 (ind)'!AG$1="si",100*(('03 (ind)'!AG32-MIN('03 (ind)'!AG$6:AG$37))/(MAX('03 (ind)'!AG$6:AG$37)-MIN('03 (ind)'!AG$6:AG$37))),ABS(-100+(100*(('03 (ind)'!AG32-MIN('03 (ind)'!AG$6:AG$37))/(MAX('03 (ind)'!AG$6:AG$37)-MIN('03 (ind)'!AG$6:AG$37))))))</f>
        <v>80</v>
      </c>
      <c r="AH33" s="75">
        <f>IF('03 (ind)'!AH$1="si",100*(('03 (ind)'!AH32-MIN('03 (ind)'!AH$6:AH$37))/(MAX('03 (ind)'!AH$6:AH$37)-MIN('03 (ind)'!AH$6:AH$37))),ABS(-100+(100*(('03 (ind)'!AH32-MIN('03 (ind)'!AH$6:AH$37))/(MAX('03 (ind)'!AH$6:AH$37)-MIN('03 (ind)'!AH$6:AH$37))))))</f>
        <v>95.04132231404958</v>
      </c>
      <c r="AI33" s="75">
        <f>IF('03 (ind)'!AI$1="si",100*(('03 (ind)'!AI32-MIN('03 (ind)'!AI$6:AI$37))/(MAX('03 (ind)'!AI$6:AI$37)-MIN('03 (ind)'!AI$6:AI$37))),ABS(-100+(100*(('03 (ind)'!AI32-MIN('03 (ind)'!AI$6:AI$37))/(MAX('03 (ind)'!AI$6:AI$37)-MIN('03 (ind)'!AI$6:AI$37))))))</f>
        <v>3.561830465454817</v>
      </c>
      <c r="AJ33" s="75">
        <f>IF('03 (ind)'!AJ$1="si",100*(('03 (ind)'!AJ32-MIN('03 (ind)'!AJ$6:AJ$37))/(MAX('03 (ind)'!AJ$6:AJ$37)-MIN('03 (ind)'!AJ$6:AJ$37))),ABS(-100+(100*(('03 (ind)'!AJ32-MIN('03 (ind)'!AJ$6:AJ$37))/(MAX('03 (ind)'!AJ$6:AJ$37)-MIN('03 (ind)'!AJ$6:AJ$37))))))</f>
        <v>51.288837744533957</v>
      </c>
      <c r="AK33" s="75">
        <f>IF('03 (ind)'!AK$1="si",100*(('03 (ind)'!AK32-MIN('03 (ind)'!AK$6:AK$37))/(MAX('03 (ind)'!AK$6:AK$37)-MIN('03 (ind)'!AK$6:AK$37))),ABS(-100+(100*(('03 (ind)'!AK32-MIN('03 (ind)'!AK$6:AK$37))/(MAX('03 (ind)'!AK$6:AK$37)-MIN('03 (ind)'!AK$6:AK$37))))))</f>
        <v>4.3813510957951562</v>
      </c>
      <c r="AL33" s="75">
        <f>IF('03 (ind)'!AL$1="si",100*(('03 (ind)'!AL32-MIN('03 (ind)'!AL$6:AL$37))/(MAX('03 (ind)'!AL$6:AL$37)-MIN('03 (ind)'!AL$6:AL$37))),ABS(-100+(100*(('03 (ind)'!AL32-MIN('03 (ind)'!AL$6:AL$37))/(MAX('03 (ind)'!AL$6:AL$37)-MIN('03 (ind)'!AL$6:AL$37))))))</f>
        <v>97.812784121246622</v>
      </c>
      <c r="AM33" s="75">
        <f>IF('03 (ind)'!AM$1="si",100*(('03 (ind)'!AM32-MIN('03 (ind)'!AM$6:AM$37))/(MAX('03 (ind)'!AM$6:AM$37)-MIN('03 (ind)'!AM$6:AM$37))),ABS(-100+(100*(('03 (ind)'!AM32-MIN('03 (ind)'!AM$6:AM$37))/(MAX('03 (ind)'!AM$6:AM$37)-MIN('03 (ind)'!AM$6:AM$37))))))</f>
        <v>93.482744403315607</v>
      </c>
      <c r="AN33" s="75">
        <f>IF('03 (ind)'!AN$1="si",100*(('03 (ind)'!AN32-MIN('03 (ind)'!AN$6:AN$37))/(MAX('03 (ind)'!AN$6:AN$37)-MIN('03 (ind)'!AN$6:AN$37))),ABS(-100+(100*(('03 (ind)'!AN32-MIN('03 (ind)'!AN$6:AN$37))/(MAX('03 (ind)'!AN$6:AN$37)-MIN('03 (ind)'!AN$6:AN$37))))))</f>
        <v>55.64094593372522</v>
      </c>
      <c r="AO33" s="75">
        <f>IF('03 (ind)'!AO$1="si",100*(('03 (ind)'!AO32-MIN('03 (ind)'!AO$6:AO$37))/(MAX('03 (ind)'!AO$6:AO$37)-MIN('03 (ind)'!AO$6:AO$37))),ABS(-100+(100*(('03 (ind)'!AO32-MIN('03 (ind)'!AO$6:AO$37))/(MAX('03 (ind)'!AO$6:AO$37)-MIN('03 (ind)'!AO$6:AO$37))))))</f>
        <v>30.367544192881933</v>
      </c>
      <c r="AP33" s="75">
        <f>IF('03 (ind)'!AP$1="si",100*(('03 (ind)'!AP32-MIN('03 (ind)'!AP$6:AP$37))/(MAX('03 (ind)'!AP$6:AP$37)-MIN('03 (ind)'!AP$6:AP$37))),ABS(-100+(100*(('03 (ind)'!AP32-MIN('03 (ind)'!AP$6:AP$37))/(MAX('03 (ind)'!AP$6:AP$37)-MIN('03 (ind)'!AP$6:AP$37))))))</f>
        <v>96.714848883048617</v>
      </c>
      <c r="AQ33" s="75">
        <f>IF('03 (ind)'!AQ$1="si",100*(('03 (ind)'!AQ32-MIN('03 (ind)'!AQ$6:AQ$37))/(MAX('03 (ind)'!AQ$6:AQ$37)-MIN('03 (ind)'!AQ$6:AQ$37))),ABS(-100+(100*(('03 (ind)'!AQ32-MIN('03 (ind)'!AQ$6:AQ$37))/(MAX('03 (ind)'!AQ$6:AQ$37)-MIN('03 (ind)'!AQ$6:AQ$37))))))</f>
        <v>11.868542682509098</v>
      </c>
      <c r="AR33" s="75">
        <f>IF('03 (ind)'!AR$1="si",100*(('03 (ind)'!AR32-MIN('03 (ind)'!AR$6:AR$37))/(MAX('03 (ind)'!AR$6:AR$37)-MIN('03 (ind)'!AR$6:AR$37))),ABS(-100+(100*(('03 (ind)'!AR32-MIN('03 (ind)'!AR$6:AR$37))/(MAX('03 (ind)'!AR$6:AR$37)-MIN('03 (ind)'!AR$6:AR$37))))))</f>
        <v>48.247520659578853</v>
      </c>
      <c r="AS33" s="75">
        <f>IF('03 (ind)'!AS$1="si",100*(('03 (ind)'!AS32-MIN('03 (ind)'!AS$6:AS$37))/(MAX('03 (ind)'!AS$6:AS$37)-MIN('03 (ind)'!AS$6:AS$37))),ABS(-100+(100*(('03 (ind)'!AS32-MIN('03 (ind)'!AS$6:AS$37))/(MAX('03 (ind)'!AS$6:AS$37)-MIN('03 (ind)'!AS$6:AS$37))))))</f>
        <v>30.282543792084013</v>
      </c>
      <c r="AT33" s="75">
        <f>IF('03 (ind)'!AT$1="si",100*(('03 (ind)'!AT32-MIN('03 (ind)'!AT$6:AT$37))/(MAX('03 (ind)'!AT$6:AT$37)-MIN('03 (ind)'!AT$6:AT$37))),ABS(-100+(100*(('03 (ind)'!AT32-MIN('03 (ind)'!AT$6:AT$37))/(MAX('03 (ind)'!AT$6:AT$37)-MIN('03 (ind)'!AT$6:AT$37))))))</f>
        <v>0</v>
      </c>
      <c r="AU33" s="75">
        <f>IF('03 (ind)'!AU$1="si",100*(('03 (ind)'!AU32-MIN('03 (ind)'!AU$6:AU$37))/(MAX('03 (ind)'!AU$6:AU$37)-MIN('03 (ind)'!AU$6:AU$37))),ABS(-100+(100*(('03 (ind)'!AU32-MIN('03 (ind)'!AU$6:AU$37))/(MAX('03 (ind)'!AU$6:AU$37)-MIN('03 (ind)'!AU$6:AU$37))))))</f>
        <v>81.34556574923549</v>
      </c>
      <c r="AV33" s="75">
        <f>IF('03 (ind)'!AV$1="si",100*(('03 (ind)'!AV32-MIN('03 (ind)'!AV$6:AV$37))/(MAX('03 (ind)'!AV$6:AV$37)-MIN('03 (ind)'!AV$6:AV$37))),ABS(-100+(100*(('03 (ind)'!AV32-MIN('03 (ind)'!AV$6:AV$37))/(MAX('03 (ind)'!AV$6:AV$37)-MIN('03 (ind)'!AV$6:AV$37))))))</f>
        <v>99.13344887348353</v>
      </c>
      <c r="AW33" s="75">
        <f>IF('03 (ind)'!AW$1="si",100*(('03 (ind)'!AW32-MIN('03 (ind)'!AW$6:AW$37))/(MAX('03 (ind)'!AW$6:AW$37)-MIN('03 (ind)'!AW$6:AW$37))),ABS(-100+(100*(('03 (ind)'!AW32-MIN('03 (ind)'!AW$6:AW$37))/(MAX('03 (ind)'!AW$6:AW$37)-MIN('03 (ind)'!AW$6:AW$37))))))</f>
        <v>39.761534473820632</v>
      </c>
      <c r="AX33" s="75">
        <f>IF('03 (ind)'!AX$1="si",100*(('03 (ind)'!AX32-MIN('03 (ind)'!AX$6:AX$37))/(MAX('03 (ind)'!AX$6:AX$37)-MIN('03 (ind)'!AX$6:AX$37))),ABS(-100+(100*(('03 (ind)'!AX32-MIN('03 (ind)'!AX$6:AX$37))/(MAX('03 (ind)'!AX$6:AX$37)-MIN('03 (ind)'!AX$6:AX$37))))))</f>
        <v>14.377749557859424</v>
      </c>
      <c r="AY33" s="75">
        <f>IF('03 (ind)'!AY$1="si",100*(('03 (ind)'!AY32-MIN('03 (ind)'!AY$6:AY$37))/(MAX('03 (ind)'!AY$6:AY$37)-MIN('03 (ind)'!AY$6:AY$37))),ABS(-100+(100*(('03 (ind)'!AY32-MIN('03 (ind)'!AY$6:AY$37))/(MAX('03 (ind)'!AY$6:AY$37)-MIN('03 (ind)'!AY$6:AY$37))))))</f>
        <v>41.722169362511913</v>
      </c>
      <c r="AZ33" s="75">
        <f>IF('03 (ind)'!AZ$1="si",100*(('03 (ind)'!AZ32-MIN('03 (ind)'!AZ$6:AZ$37))/(MAX('03 (ind)'!AZ$6:AZ$37)-MIN('03 (ind)'!AZ$6:AZ$37))),ABS(-100+(100*(('03 (ind)'!AZ32-MIN('03 (ind)'!AZ$6:AZ$37))/(MAX('03 (ind)'!AZ$6:AZ$37)-MIN('03 (ind)'!AZ$6:AZ$37))))))</f>
        <v>33.624663400899955</v>
      </c>
      <c r="BA33" s="75">
        <f>IF('03 (ind)'!BA$1="si",100*(('03 (ind)'!BA32-MIN('03 (ind)'!BA$6:BA$37))/(MAX('03 (ind)'!BA$6:BA$37)-MIN('03 (ind)'!BA$6:BA$37))),ABS(-100+(100*(('03 (ind)'!BA32-MIN('03 (ind)'!BA$6:BA$37))/(MAX('03 (ind)'!BA$6:BA$37)-MIN('03 (ind)'!BA$6:BA$37))))))</f>
        <v>44.961686867193684</v>
      </c>
      <c r="BB33" s="75">
        <f>IF('03 (ind)'!BB$1="si",100*(('03 (ind)'!BB32-MIN('03 (ind)'!BB$6:BB$37))/(MAX('03 (ind)'!BB$6:BB$37)-MIN('03 (ind)'!BB$6:BB$37))),ABS(-100+(100*(('03 (ind)'!BB32-MIN('03 (ind)'!BB$6:BB$37))/(MAX('03 (ind)'!BB$6:BB$37)-MIN('03 (ind)'!BB$6:BB$37))))))</f>
        <v>20.838478472640158</v>
      </c>
      <c r="BC33" s="75">
        <f>IF('03 (ind)'!BC$1="si",100*(('03 (ind)'!BC32-MIN('03 (ind)'!BC$6:BC$37))/(MAX('03 (ind)'!BC$6:BC$37)-MIN('03 (ind)'!BC$6:BC$37))),ABS(-100+(100*(('03 (ind)'!BC32-MIN('03 (ind)'!BC$6:BC$37))/(MAX('03 (ind)'!BC$6:BC$37)-MIN('03 (ind)'!BC$6:BC$37))))))</f>
        <v>4.2979003153455606</v>
      </c>
      <c r="BD33" s="75">
        <f>IF('03 (ind)'!BD$1="si",100*(('03 (ind)'!BD32-MIN('03 (ind)'!BD$6:BD$37))/(MAX('03 (ind)'!BD$6:BD$37)-MIN('03 (ind)'!BD$6:BD$37))),ABS(-100+(100*(('03 (ind)'!BD32-MIN('03 (ind)'!BD$6:BD$37))/(MAX('03 (ind)'!BD$6:BD$37)-MIN('03 (ind)'!BD$6:BD$37))))))</f>
        <v>17.052989797183095</v>
      </c>
      <c r="BE33" s="75">
        <f>IF('03 (ind)'!BE$1="si",100*(('03 (ind)'!BE32-MIN('03 (ind)'!BE$6:BE$37))/(MAX('03 (ind)'!BE$6:BE$37)-MIN('03 (ind)'!BE$6:BE$37))),ABS(-100+(100*(('03 (ind)'!BE32-MIN('03 (ind)'!BE$6:BE$37))/(MAX('03 (ind)'!BE$6:BE$37)-MIN('03 (ind)'!BE$6:BE$37))))))</f>
        <v>4.895104895104895</v>
      </c>
      <c r="BF33" s="75">
        <f>IF('03 (ind)'!BF$1="si",100*(('03 (ind)'!BF32-MIN('03 (ind)'!BF$6:BF$37))/(MAX('03 (ind)'!BF$6:BF$37)-MIN('03 (ind)'!BF$6:BF$37))),ABS(-100+(100*(('03 (ind)'!BF32-MIN('03 (ind)'!BF$6:BF$37))/(MAX('03 (ind)'!BF$6:BF$37)-MIN('03 (ind)'!BF$6:BF$37))))))</f>
        <v>9.4224249657285988</v>
      </c>
      <c r="BG33" s="75">
        <f>IF('03 (ind)'!BG$1="si",100*(('03 (ind)'!BG32-MIN('03 (ind)'!BG$6:BG$37))/(MAX('03 (ind)'!BG$6:BG$37)-MIN('03 (ind)'!BG$6:BG$37))),ABS(-100+(100*(('03 (ind)'!BG32-MIN('03 (ind)'!BG$6:BG$37))/(MAX('03 (ind)'!BG$6:BG$37)-MIN('03 (ind)'!BG$6:BG$37))))))</f>
        <v>14.95688171140743</v>
      </c>
      <c r="BH33" s="75">
        <f>IF('03 (ind)'!BH$1="si",100*(('03 (ind)'!BH32-MIN('03 (ind)'!BH$6:BH$37))/(MAX('03 (ind)'!BH$6:BH$37)-MIN('03 (ind)'!BH$6:BH$37))),ABS(-100+(100*(('03 (ind)'!BH32-MIN('03 (ind)'!BH$6:BH$37))/(MAX('03 (ind)'!BH$6:BH$37)-MIN('03 (ind)'!BH$6:BH$37))))))</f>
        <v>4.4283384547565259</v>
      </c>
      <c r="BI33" s="75">
        <f>IF('03 (ind)'!BI$1="si",100*(('03 (ind)'!BI32-MIN('03 (ind)'!BI$6:BI$37))/(MAX('03 (ind)'!BI$6:BI$37)-MIN('03 (ind)'!BI$6:BI$37))),ABS(-100+(100*(('03 (ind)'!BI32-MIN('03 (ind)'!BI$6:BI$37))/(MAX('03 (ind)'!BI$6:BI$37)-MIN('03 (ind)'!BI$6:BI$37))))))</f>
        <v>99.978457823808256</v>
      </c>
      <c r="BJ33" s="75">
        <f>IF('03 (ind)'!BJ$1="si",100*(('03 (ind)'!BJ32-MIN('03 (ind)'!BJ$6:BJ$37))/(MAX('03 (ind)'!BJ$6:BJ$37)-MIN('03 (ind)'!BJ$6:BJ$37))),ABS(-100+(100*(('03 (ind)'!BJ32-MIN('03 (ind)'!BJ$6:BJ$37))/(MAX('03 (ind)'!BJ$6:BJ$37)-MIN('03 (ind)'!BJ$6:BJ$37))))))</f>
        <v>32.807622866311618</v>
      </c>
      <c r="BK33" s="75">
        <f>IF('03 (ind)'!BK$1="si",100*(('03 (ind)'!BK32-MIN('03 (ind)'!BK$6:BK$37))/(MAX('03 (ind)'!BK$6:BK$37)-MIN('03 (ind)'!BK$6:BK$37))),ABS(-100+(100*(('03 (ind)'!BK32-MIN('03 (ind)'!BK$6:BK$37))/(MAX('03 (ind)'!BK$6:BK$37)-MIN('03 (ind)'!BK$6:BK$37))))))</f>
        <v>9.7960487530214202</v>
      </c>
      <c r="BL33" s="75">
        <f>IF('03 (ind)'!BL$1="si",100*(('03 (ind)'!BL32-MIN('03 (ind)'!BL$6:BL$37))/(MAX('03 (ind)'!BL$6:BL$37)-MIN('03 (ind)'!BL$6:BL$37))),ABS(-100+(100*(('03 (ind)'!BL32-MIN('03 (ind)'!BL$6:BL$37))/(MAX('03 (ind)'!BL$6:BL$37)-MIN('03 (ind)'!BL$6:BL$37))))))</f>
        <v>10.483870967741936</v>
      </c>
      <c r="BM33" s="75">
        <f>IF('03 (ind)'!BM$1="si",100*(('03 (ind)'!BM32-MIN('03 (ind)'!BM$6:BM$37))/(MAX('03 (ind)'!BM$6:BM$37)-MIN('03 (ind)'!BM$6:BM$37))),ABS(-100+(100*(('03 (ind)'!BM32-MIN('03 (ind)'!BM$6:BM$37))/(MAX('03 (ind)'!BM$6:BM$37)-MIN('03 (ind)'!BM$6:BM$37))))))</f>
        <v>19.01655616579027</v>
      </c>
      <c r="BN33" s="75">
        <f>IF('03 (ind)'!BN$1="si",100*(('03 (ind)'!BN32-MIN('03 (ind)'!BN$6:BN$37))/(MAX('03 (ind)'!BN$6:BN$37)-MIN('03 (ind)'!BN$6:BN$37))),ABS(-100+(100*(('03 (ind)'!BN32-MIN('03 (ind)'!BN$6:BN$37))/(MAX('03 (ind)'!BN$6:BN$37)-MIN('03 (ind)'!BN$6:BN$37))))))</f>
        <v>19.11847564773209</v>
      </c>
      <c r="BO33" s="75">
        <f>IF('03 (ind)'!BO$1="si",100*(('03 (ind)'!BO32-MIN('03 (ind)'!BO$6:BO$37))/(MAX('03 (ind)'!BO$6:BO$37)-MIN('03 (ind)'!BO$6:BO$37))),ABS(-100+(100*(('03 (ind)'!BO32-MIN('03 (ind)'!BO$6:BO$37))/(MAX('03 (ind)'!BO$6:BO$37)-MIN('03 (ind)'!BO$6:BO$37))))))</f>
        <v>27.746722732457823</v>
      </c>
      <c r="BP33" s="75">
        <f>IF('03 (ind)'!BP$1="si",100*(('03 (ind)'!BP32-MIN('03 (ind)'!BP$6:BP$37))/(MAX('03 (ind)'!BP$6:BP$37)-MIN('03 (ind)'!BP$6:BP$37))),ABS(-100+(100*(('03 (ind)'!BP32-MIN('03 (ind)'!BP$6:BP$37))/(MAX('03 (ind)'!BP$6:BP$37)-MIN('03 (ind)'!BP$6:BP$37))))))</f>
        <v>13.799968398307286</v>
      </c>
      <c r="BQ33" s="75">
        <f>IF('03 (ind)'!BQ$1="si",100*(('03 (ind)'!BQ32-MIN('03 (ind)'!BQ$6:BQ$37))/(MAX('03 (ind)'!BQ$6:BQ$37)-MIN('03 (ind)'!BQ$6:BQ$37))),ABS(-100+(100*(('03 (ind)'!BQ32-MIN('03 (ind)'!BQ$6:BQ$37))/(MAX('03 (ind)'!BQ$6:BQ$37)-MIN('03 (ind)'!BQ$6:BQ$37))))))</f>
        <v>12.797063427640007</v>
      </c>
      <c r="BR33" s="75">
        <f>IF('03 (ind)'!BR$1="si",100*(('03 (ind)'!BR32-MIN('03 (ind)'!BR$6:BR$37))/(MAX('03 (ind)'!BR$6:BR$37)-MIN('03 (ind)'!BR$6:BR$37))),ABS(-100+(100*(('03 (ind)'!BR32-MIN('03 (ind)'!BR$6:BR$37))/(MAX('03 (ind)'!BP$6:BP$37)-MIN('03 (ind)'!BR$6:BR$37))))))</f>
        <v>11.369054834929486</v>
      </c>
      <c r="BS33" s="75">
        <f>IF('03 (ind)'!BS$1="si",100*(('03 (ind)'!BS32-MIN('03 (ind)'!BS$6:BS$37))/(MAX('03 (ind)'!BS$6:BS$37)-MIN('03 (ind)'!BS$6:BS$37))),ABS(-100+(100*(('03 (ind)'!BS32-MIN('03 (ind)'!BS$6:BS$37))/(MAX('03 (ind)'!BQ$6:BQ$37)-MIN('03 (ind)'!BS$6:BS$37))))))</f>
        <v>81.90083500834146</v>
      </c>
      <c r="BT33" s="75">
        <f>IF('03 (ind)'!BT$1="si",100*(('03 (ind)'!BT32-MIN('03 (ind)'!BT$6:BT$37))/(MAX('03 (ind)'!BT$6:BT$37)-MIN('03 (ind)'!BT$6:BT$37))),ABS(-100+(100*(('03 (ind)'!BT32-MIN('03 (ind)'!BT$6:BT$37))/(MAX('03 (ind)'!BR$6:BR$37)-MIN('03 (ind)'!BT$6:BT$37))))))</f>
        <v>88.85150625</v>
      </c>
      <c r="BU33" s="75">
        <f>IF('03 (ind)'!BU$1="si",100*(('03 (ind)'!BU32-MIN('03 (ind)'!BU$6:BU$37))/(MAX('03 (ind)'!BU$6:BU$37)-MIN('03 (ind)'!BU$6:BU$37))),ABS(-100+(100*(('03 (ind)'!BU32-MIN('03 (ind)'!BU$6:BU$37))/(MAX('03 (ind)'!BU$6:BU$37)-MIN('03 (ind)'!BU$6:BU$37))))))</f>
        <v>43.316346530772243</v>
      </c>
      <c r="BV33" s="75">
        <f>IF('03 (ind)'!BV$1="si",100*(('03 (ind)'!BV32-MIN('03 (ind)'!BV$6:BV$37))/(MAX('03 (ind)'!BV$6:BV$37)-MIN('03 (ind)'!BV$6:BV$37))),ABS(-100+(100*(('03 (ind)'!BV32-MIN('03 (ind)'!BV$6:BV$37))/(MAX('03 (ind)'!BV$6:BV$37)-MIN('03 (ind)'!BV$6:BV$37))))))</f>
        <v>45.612730517549082</v>
      </c>
      <c r="BW33" s="75">
        <f>IF('03 (ind)'!BW$1="si",100*(('03 (ind)'!BW32-MIN('03 (ind)'!BW$6:BW$37))/(MAX('03 (ind)'!BW$6:BW$37)-MIN('03 (ind)'!BW$6:BW$37))),ABS(-100+(100*(('03 (ind)'!BW32-MIN('03 (ind)'!BW$6:BW$37))/(MAX('03 (ind)'!BW$6:BW$37)-MIN('03 (ind)'!BW$6:BW$37))))))</f>
        <v>65.625410158813494</v>
      </c>
      <c r="BX33" s="75">
        <f>IF('03 (ind)'!BX$1="si",100*(('03 (ind)'!BX32-MIN('03 (ind)'!BX$6:BX$37))/(MAX('03 (ind)'!BX$6:BX$37)-MIN('03 (ind)'!BX$6:BX$37))),ABS(-100+(100*(('03 (ind)'!BX32-MIN('03 (ind)'!BX$6:BX$37))/(MAX('03 (ind)'!BX$6:BX$37)-MIN('03 (ind)'!BX$6:BX$37))))))</f>
        <v>2.8730750384722228</v>
      </c>
      <c r="BY33" s="75">
        <f>IF('03 (ind)'!BY$1="si",100*(('03 (ind)'!BY32-MIN('03 (ind)'!BY$6:BY$37))/(MAX('03 (ind)'!BY$6:BY$37)-MIN('03 (ind)'!BY$6:BY$37))),ABS(-100+(100*(('03 (ind)'!BY32-MIN('03 (ind)'!BY$6:BY$37))/(MAX('03 (ind)'!BY$6:BY$37)-MIN('03 (ind)'!BY$6:BY$37))))))</f>
        <v>9.8758300082155372</v>
      </c>
      <c r="BZ33" s="75">
        <f>IF('03 (ind)'!BZ$1="si",100*(('03 (ind)'!BZ32-MIN('03 (ind)'!BZ$6:BZ$37))/(MAX('03 (ind)'!BZ$6:BZ$37)-MIN('03 (ind)'!BZ$6:BZ$37))),ABS(-100+(100*(('03 (ind)'!BZ32-MIN('03 (ind)'!BZ$6:BZ$37))/(MAX('03 (ind)'!BZ$6:BZ$37)-MIN('03 (ind)'!BZ$6:BZ$37))))))</f>
        <v>75.467339575730961</v>
      </c>
      <c r="CA33" s="75">
        <f>IF('03 (ind)'!CA$1="si",100*(('03 (ind)'!CA32-MIN('03 (ind)'!CA$6:CA$37))/(MAX('03 (ind)'!CA$6:CA$37)-MIN('03 (ind)'!CA$6:CA$37))),ABS(-100+(100*(('03 (ind)'!CA32-MIN('03 (ind)'!CA$6:CA$37))/(MAX('03 (ind)'!CA$6:CA$37)-MIN('03 (ind)'!CA$6:CA$37))))))</f>
        <v>0</v>
      </c>
      <c r="CB33" s="75">
        <f>IF('03 (ind)'!CB$1="si",100*(('03 (ind)'!CB32-MIN('03 (ind)'!CB$6:CB$37))/(MAX('03 (ind)'!CB$6:CB$37)-MIN('03 (ind)'!CB$6:CB$37))),ABS(-100+(100*(('03 (ind)'!CB32-MIN('03 (ind)'!CB$6:CB$37))/(MAX('03 (ind)'!CB$6:CB$37)-MIN('03 (ind)'!CB$6:CB$37))))))</f>
        <v>70.700636942675146</v>
      </c>
      <c r="CC33" s="75">
        <f>IF('03 (ind)'!CC$1="si",100*(('03 (ind)'!CC32-MIN('03 (ind)'!CC$6:CC$37))/(MAX('03 (ind)'!CC$6:CC$37)-MIN('03 (ind)'!CC$6:CC$37))),ABS(-100+(100*(('03 (ind)'!CC32-MIN('03 (ind)'!CC$6:CC$37))/(MAX('03 (ind)'!CC$6:CC$37)-MIN('03 (ind)'!CC$6:CC$37))))))</f>
        <v>70.840299428624306</v>
      </c>
      <c r="CD33" s="75">
        <f>IF('03 (ind)'!CD$1="si",100*(('03 (ind)'!CD32-MIN('03 (ind)'!CD$6:CD$37))/(MAX('03 (ind)'!CD$6:CD$37)-MIN('03 (ind)'!CD$6:CD$37))),ABS(-100+(100*(('03 (ind)'!CD32-MIN('03 (ind)'!CD$6:CD$37))/(MAX('03 (ind)'!CD$6:CD$37)-MIN('03 (ind)'!CD$6:CD$37))))))</f>
        <v>0.15809984314003095</v>
      </c>
      <c r="CE33" s="75">
        <f>IF('03 (ind)'!CE$1="si",100*(('03 (ind)'!CE32-MIN('03 (ind)'!CE$6:CE$37))/(MAX('03 (ind)'!CE$6:CE$37)-MIN('03 (ind)'!CE$6:CE$37))),ABS(-100+(100*(('03 (ind)'!CE32-MIN('03 (ind)'!CE$6:CE$37))/(MAX('03 (ind)'!CE$6:CE$37)-MIN('03 (ind)'!CE$6:CE$37))))))</f>
        <v>5.5840249596308738</v>
      </c>
      <c r="CF33" s="75">
        <f>IF('03 (ind)'!CF$1="si",100*(('03 (ind)'!CF32-MIN('03 (ind)'!CF$6:CF$37))/(MAX('03 (ind)'!CF$6:CF$37)-MIN('03 (ind)'!CF$6:CF$37))),ABS(-100+(100*(('03 (ind)'!CF32-MIN('03 (ind)'!CF$6:CF$37))/(MAX('03 (ind)'!CF$6:CF$37)-MIN('03 (ind)'!CF$6:CF$37))))))</f>
        <v>0.82115989596592054</v>
      </c>
      <c r="CG33" s="75">
        <f>IF('03 (ind)'!CG$1="si",100*(('03 (ind)'!CG32-MIN('03 (ind)'!CG$6:CG$37))/(MAX('03 (ind)'!CG$6:CG$37)-MIN('03 (ind)'!CG$6:CG$37))),ABS(-100+(100*(('03 (ind)'!CG32-MIN('03 (ind)'!CG$6:CG$37))/(MAX('03 (ind)'!CG$6:CG$37)-MIN('03 (ind)'!CG$6:CG$37))))))</f>
        <v>3.8026472249881706</v>
      </c>
      <c r="CH33" s="75">
        <f>IF('03 (ind)'!CH$1="si",100*(('03 (ind)'!CH32-MIN('03 (ind)'!CH$6:CH$37))/(MAX('03 (ind)'!CH$6:CH$37)-MIN('03 (ind)'!CH$6:CH$37))),ABS(-100+(100*(('03 (ind)'!CH32-MIN('03 (ind)'!CH$6:CH$37))/(MAX('03 (ind)'!CH$6:CH$37)-MIN('03 (ind)'!CH$6:CH$37))))))</f>
        <v>0.51869193056013974</v>
      </c>
      <c r="CI33" s="75">
        <f>IF('03 (ind)'!CI$1="si",100*(('03 (ind)'!CI32-MIN('03 (ind)'!CI$6:CI$37))/(MAX('03 (ind)'!CI$6:CI$37)-MIN('03 (ind)'!CI$6:CI$37))),ABS(-100+(100*(('03 (ind)'!CI32-MIN('03 (ind)'!CI$6:CI$37))/(MAX('03 (ind)'!CI$6:CI$37)-MIN('03 (ind)'!CI$6:CI$37))))))</f>
        <v>100</v>
      </c>
      <c r="CJ33" s="75">
        <f>IF('03 (ind)'!CJ$1="si",100*(('03 (ind)'!CJ32-MIN('03 (ind)'!CJ$6:CJ$37))/(MAX('03 (ind)'!CJ$6:CJ$37)-MIN('03 (ind)'!CJ$6:CJ$37))),ABS(-100+(100*(('03 (ind)'!CJ32-MIN('03 (ind)'!CJ$6:CJ$37))/(MAX('03 (ind)'!CJ$6:CJ$37)-MIN('03 (ind)'!CJ$6:CJ$37))))))</f>
        <v>44.589179459008506</v>
      </c>
      <c r="CK33" s="75">
        <f>IF('03 (ind)'!CK$1="si",100*(('03 (ind)'!CK32-MIN('03 (ind)'!CK$6:CK$37))/(MAX('03 (ind)'!CK$6:CK$37)-MIN('03 (ind)'!CK$6:CK$37))),ABS(-100+(100*(('03 (ind)'!CK32-MIN('03 (ind)'!CK$6:CK$37))/(MAX('03 (ind)'!CK$6:CK$37)-MIN('03 (ind)'!CK$6:CK$37))))))</f>
        <v>7.808301387877048</v>
      </c>
      <c r="CL33" s="75">
        <f>IF('03 (ind)'!CL$1="si",100*(('03 (ind)'!CL32-MIN('03 (ind)'!CL$6:CL$37))/(MAX('03 (ind)'!CL$6:CL$37)-MIN('03 (ind)'!CL$6:CL$37))),ABS(-100+(100*(('03 (ind)'!CL32-MIN('03 (ind)'!CL$6:CL$37))/(MAX('03 (ind)'!CL$6:CL$37)-MIN('03 (ind)'!CL$6:CL$37))))))</f>
        <v>12.692324972491317</v>
      </c>
      <c r="CM33" s="75">
        <f>IF('03 (ind)'!CM$1="si",100*(('03 (ind)'!CM32-MIN('03 (ind)'!CM$6:CM$37))/(MAX('03 (ind)'!CM$6:CM$37)-MIN('03 (ind)'!CM$6:CM$37))),ABS(-100+(100*(('03 (ind)'!CM32-MIN('03 (ind)'!CM$6:CM$37))/(MAX('03 (ind)'!CM$6:CM$37)-MIN('03 (ind)'!CM$6:CM$37))))))</f>
        <v>1.872293726854716</v>
      </c>
    </row>
    <row r="34" spans="1:91">
      <c r="A34" s="18" t="s">
        <v>232</v>
      </c>
      <c r="B34" s="87">
        <f>IF('03 (ind)'!B$1="si",100*(('03 (ind)'!B33-MIN('03 (ind)'!B$6:B$37))/(MAX('03 (ind)'!B$6:B$37)-MIN('03 (ind)'!B$6:B$37))),ABS(-100+(100*(('03 (ind)'!B33-MIN('03 (ind)'!B$6:B$37))/(MAX('03 (ind)'!B$6:B$37)-MIN('03 (ind)'!B$6:B$37))))))</f>
        <v>12.089150509117578</v>
      </c>
      <c r="C34" s="87">
        <f>IF('03 (ind)'!C$1="si",100*(('03 (ind)'!C33-MIN('03 (ind)'!C$6:C$37))/(MAX('03 (ind)'!C$6:C$37)-MIN('03 (ind)'!C$6:C$37))),ABS(-100+(100*(('03 (ind)'!C33-MIN('03 (ind)'!C$6:C$37))/(MAX('03 (ind)'!C$6:C$37)-MIN('03 (ind)'!C$6:C$37))))))</f>
        <v>56.888277732370526</v>
      </c>
      <c r="D34" s="87">
        <f>IF('03 (ind)'!D$1="si",100*(('03 (ind)'!D33-MIN('03 (ind)'!D$6:D$37))/(MAX('03 (ind)'!D$6:D$37)-MIN('03 (ind)'!D$6:D$37))),ABS(-100+(100*(('03 (ind)'!D33-MIN('03 (ind)'!D$6:D$37))/(MAX('03 (ind)'!D$6:D$37)-MIN('03 (ind)'!D$6:D$37))))))</f>
        <v>56.192201731531632</v>
      </c>
      <c r="E34" s="87">
        <f>IF('03 (ind)'!E$1="si",100*(('03 (ind)'!E33-MIN('03 (ind)'!E$6:E$37))/(MAX('03 (ind)'!E$6:E$37)-MIN('03 (ind)'!E$6:E$37))),ABS(-100+(100*(('03 (ind)'!E33-MIN('03 (ind)'!E$6:E$37))/(MAX('03 (ind)'!E$6:E$37)-MIN('03 (ind)'!E$6:E$37))))))</f>
        <v>65.753424657535319</v>
      </c>
      <c r="F34" s="87">
        <f>IF('03 (ind)'!F$1="si",100*(('03 (ind)'!F33-MIN('03 (ind)'!F$6:F$37))/(MAX('03 (ind)'!F$6:F$37)-MIN('03 (ind)'!F$6:F$37))),ABS(-100+(100*(('03 (ind)'!F33-MIN('03 (ind)'!F$6:F$37))/(MAX('03 (ind)'!F$6:F$37)-MIN('03 (ind)'!F$6:F$37))))))</f>
        <v>64.367816091954026</v>
      </c>
      <c r="G34" s="87">
        <f>IF('03 (ind)'!G$1="si",100*(('03 (ind)'!G33-MIN('03 (ind)'!G$6:G$37))/(MAX('03 (ind)'!G$6:G$37)-MIN('03 (ind)'!G$6:G$37))),ABS(-100+(100*(('03 (ind)'!G33-MIN('03 (ind)'!G$6:G$37))/(MAX('03 (ind)'!G$6:G$37)-MIN('03 (ind)'!G$6:G$37))))))</f>
        <v>64.102564102564102</v>
      </c>
      <c r="H34" s="87">
        <f>IF('03 (ind)'!H$1="si",100*(('03 (ind)'!H33-MIN('03 (ind)'!H$6:H$37))/(MAX('03 (ind)'!H$6:H$37)-MIN('03 (ind)'!H$6:H$37))),ABS(-100+(100*(('03 (ind)'!H33-MIN('03 (ind)'!H$6:H$37))/(MAX('03 (ind)'!H$6:H$37)-MIN('03 (ind)'!H$6:H$37))))))</f>
        <v>32.484076433121025</v>
      </c>
      <c r="I34" s="87">
        <f>IF('03 (ind)'!I$1="si",100*(('03 (ind)'!I33-MIN('03 (ind)'!I$6:I$37))/(MAX('03 (ind)'!I$6:I$37)-MIN('03 (ind)'!I$6:I$37))),ABS(-100+(100*(('03 (ind)'!I33-MIN('03 (ind)'!I$6:I$37))/(MAX('03 (ind)'!I$6:I$37)-MIN('03 (ind)'!I$6:I$37))))))</f>
        <v>80.392156862745097</v>
      </c>
      <c r="J34" s="87">
        <f>IF('03 (ind)'!J$1="si",100*(('03 (ind)'!J33-MIN('03 (ind)'!J$6:J$37))/(MAX('03 (ind)'!J$6:J$37)-MIN('03 (ind)'!J$6:J$37))),ABS(-100+(100*(('03 (ind)'!J33-MIN('03 (ind)'!J$6:J$37))/(MAX('03 (ind)'!J$6:J$37)-MIN('03 (ind)'!J$6:J$37))))))</f>
        <v>44.873417721518997</v>
      </c>
      <c r="K34" s="87">
        <f>IF('03 (ind)'!K$1="si",100*(('03 (ind)'!K33-MIN('03 (ind)'!K$6:K$37))/(MAX('03 (ind)'!K$6:K$37)-MIN('03 (ind)'!K$6:K$37))),ABS(-100+(100*(('03 (ind)'!K33-MIN('03 (ind)'!K$6:K$37))/(MAX('03 (ind)'!K$6:K$37)-MIN('03 (ind)'!K$6:K$37))))))</f>
        <v>90.506152019440506</v>
      </c>
      <c r="L34" s="87">
        <f>IF('03 (ind)'!L$1="si",100*(('03 (ind)'!L33-MIN('03 (ind)'!L$6:L$37))/(MAX('03 (ind)'!L$6:L$37)-MIN('03 (ind)'!L$6:L$37))),ABS(-100+(100*(('03 (ind)'!L33-MIN('03 (ind)'!L$6:L$37))/(MAX('03 (ind)'!L$6:L$37)-MIN('03 (ind)'!L$6:L$37))))))</f>
        <v>67.399903210418472</v>
      </c>
      <c r="M34" s="87">
        <f>IF('03 (ind)'!M$1="si",100*(('03 (ind)'!M33-MIN('03 (ind)'!M$6:M$37))/(MAX('03 (ind)'!M$6:M$37)-MIN('03 (ind)'!M$6:M$37))),ABS(-100+(100*(('03 (ind)'!M33-MIN('03 (ind)'!M$6:M$37))/(MAX('03 (ind)'!M$6:M$37)-MIN('03 (ind)'!M$6:M$37))))))</f>
        <v>2.7316633923613294</v>
      </c>
      <c r="N34" s="87">
        <f>IF('03 (ind)'!N$1="si",100*(('03 (ind)'!N33-MIN('03 (ind)'!N$6:N$37))/(MAX('03 (ind)'!N$6:N$37)-MIN('03 (ind)'!N$6:N$37))),ABS(-100+(100*(('03 (ind)'!N33-MIN('03 (ind)'!N$6:N$37))/(MAX('03 (ind)'!N$6:N$37)-MIN('03 (ind)'!N$6:N$37))))))</f>
        <v>0</v>
      </c>
      <c r="O34" s="87">
        <f>IF('03 (ind)'!O$1="si",100*(('03 (ind)'!O33-MIN('03 (ind)'!O$6:O$37))/(MAX('03 (ind)'!O$6:O$37)-MIN('03 (ind)'!O$6:O$37))),ABS(-100+(100*(('03 (ind)'!O33-MIN('03 (ind)'!O$6:O$37))/(MAX('03 (ind)'!O$6:O$37)-MIN('03 (ind)'!O$6:O$37))))))</f>
        <v>56.38297872340425</v>
      </c>
      <c r="P34" s="87">
        <f>IF('03 (ind)'!P$1="si",100*(('03 (ind)'!P33-MIN('03 (ind)'!P$6:P$37))/(MAX('03 (ind)'!P$6:P$37)-MIN('03 (ind)'!P$6:P$37))),ABS(-100+(100*(('03 (ind)'!P33-MIN('03 (ind)'!P$6:P$37))/(MAX('03 (ind)'!P$6:P$37)-MIN('03 (ind)'!P$6:P$37))))))</f>
        <v>5.0607710854435424E-4</v>
      </c>
      <c r="Q34" s="87">
        <f>IF('03 (ind)'!Q$1="si",100*(('03 (ind)'!Q33-MIN('03 (ind)'!Q$6:Q$37))/(MAX('03 (ind)'!Q$6:Q$37)-MIN('03 (ind)'!Q$6:Q$37))),ABS(-100+(100*(('03 (ind)'!Q33-MIN('03 (ind)'!Q$6:Q$37))/(MAX('03 (ind)'!Q$6:Q$37)-MIN('03 (ind)'!Q$6:Q$37))))))</f>
        <v>8.7159573844680036</v>
      </c>
      <c r="R34" s="87">
        <f>IF('03 (ind)'!R$1="si",100*(('03 (ind)'!R33-MIN('03 (ind)'!R$6:R$37))/(MAX('03 (ind)'!R$6:R$37)-MIN('03 (ind)'!R$6:R$37))),ABS(-100+(100*(('03 (ind)'!R33-MIN('03 (ind)'!R$6:R$37))/(MAX('03 (ind)'!R$6:R$37)-MIN('03 (ind)'!R$6:R$37))))))</f>
        <v>1.757360306038392</v>
      </c>
      <c r="S34" s="75">
        <f>ABS(ABS(('03 (ind)'!S33-((MAX('03 (ind)'!S$6:S$37)+MIN('03 (ind)'!S$6:S$37))/2))/(((MAX('03 (ind)'!S$6:S$37)+MIN('03 (ind)'!S$6:S$37))/2)-MAX('03 (ind)'!S$6:S$37))*100)-100)</f>
        <v>31.422028952751901</v>
      </c>
      <c r="T34" s="75">
        <f>IF('03 (ind)'!T$1="si",100*(('03 (ind)'!T33-MIN('03 (ind)'!T$6:T$37))/(MAX('03 (ind)'!T$6:T$37)-MIN('03 (ind)'!T$6:T$37))),ABS(-100+(100*(('03 (ind)'!T33-MIN('03 (ind)'!T$6:T$37))/(MAX('03 (ind)'!T$6:T$37)-MIN('03 (ind)'!T$6:T$37))))))</f>
        <v>28.260106604663406</v>
      </c>
      <c r="U34" s="75">
        <f>IF('03 (ind)'!U$1="si",100*(('03 (ind)'!U33-MIN('03 (ind)'!U$6:U$37))/(MAX('03 (ind)'!U$6:U$37)-MIN('03 (ind)'!U$6:U$37))),ABS(-100+(100*(('03 (ind)'!U33-MIN('03 (ind)'!U$6:U$37))/(MAX('03 (ind)'!U$6:U$37)-MIN('03 (ind)'!U$6:U$37))))))</f>
        <v>0</v>
      </c>
      <c r="V34" s="75">
        <f>IF('03 (ind)'!V$1="si",100*(('03 (ind)'!V33-MIN('03 (ind)'!V$6:V$37))/(MAX('03 (ind)'!V$6:V$37)-MIN('03 (ind)'!V$6:V$37))),ABS(-100+(100*(('03 (ind)'!V33-MIN('03 (ind)'!V$6:V$37))/(MAX('03 (ind)'!V$6:V$37)-MIN('03 (ind)'!V$6:V$37))))))</f>
        <v>79.55801104972376</v>
      </c>
      <c r="W34" s="75">
        <f>IF('03 (ind)'!W$1="si",100*(('03 (ind)'!W33-MIN('03 (ind)'!W$6:W$37))/(MAX('03 (ind)'!W$6:W$37)-MIN('03 (ind)'!W$6:W$37))),ABS(-100+(100*(('03 (ind)'!W33-MIN('03 (ind)'!W$6:W$37))/(MAX('03 (ind)'!W$6:W$37)-MIN('03 (ind)'!W$6:W$37))))))</f>
        <v>49.10018802041364</v>
      </c>
      <c r="X34" s="75">
        <f>IF('03 (ind)'!X$1="si",100*(('03 (ind)'!X33-MIN('03 (ind)'!X$6:X$37))/(MAX('03 (ind)'!X$6:X$37)-MIN('03 (ind)'!X$6:X$37))),ABS(-100+(100*(('03 (ind)'!X33-MIN('03 (ind)'!X$6:X$37))/(MAX('03 (ind)'!X$6:X$37)-MIN('03 (ind)'!X$6:X$37))))))</f>
        <v>59.544321255643759</v>
      </c>
      <c r="Y34" s="75">
        <f>IF('03 (ind)'!Y$1="si",100*(('03 (ind)'!Y33-MIN('03 (ind)'!Y$6:Y$37))/(MAX('03 (ind)'!Y$6:Y$37)-MIN('03 (ind)'!Y$6:Y$37))),ABS(-100+(100*(('03 (ind)'!Y33-MIN('03 (ind)'!Y$6:Y$37))/(MAX('03 (ind)'!Y$6:Y$37)-MIN('03 (ind)'!Y$6:Y$37))))))</f>
        <v>83.960705380478856</v>
      </c>
      <c r="Z34" s="75">
        <f>IF('03 (ind)'!Z$1="si",100*(('03 (ind)'!Z33-MIN('03 (ind)'!Z$6:Z$37))/(MAX('03 (ind)'!Z$6:Z$37)-MIN('03 (ind)'!Z$6:Z$37))),ABS(-100+(100*(('03 (ind)'!Z33-MIN('03 (ind)'!Z$6:Z$37))/(MAX('03 (ind)'!Z$6:Z$37)-MIN('03 (ind)'!Z$6:Z$37))))))</f>
        <v>65.031946111028901</v>
      </c>
      <c r="AA34" s="75">
        <f>IF('03 (ind)'!AA$1="si",100*(('03 (ind)'!AA33-MIN('03 (ind)'!AA$6:AA$37))/(MAX('03 (ind)'!AA$6:AA$37)-MIN('03 (ind)'!AA$6:AA$37))),ABS(-100+(100*(('03 (ind)'!AA33-MIN('03 (ind)'!AA$6:AA$37))/(MAX('03 (ind)'!AA$6:AA$37)-MIN('03 (ind)'!AA$6:AA$37))))))</f>
        <v>78.657480728350748</v>
      </c>
      <c r="AB34" s="75">
        <f>IF('03 (ind)'!AB$1="si",100*(('03 (ind)'!AB33-MIN('03 (ind)'!AB$6:AB$37))/(MAX('03 (ind)'!AB$6:AB$37)-MIN('03 (ind)'!AB$6:AB$37))),ABS(-100+(100*(('03 (ind)'!AB33-MIN('03 (ind)'!AB$6:AB$37))/(MAX('03 (ind)'!AB$6:AB$37)-MIN('03 (ind)'!AB$6:AB$37))))))</f>
        <v>45.403294519728185</v>
      </c>
      <c r="AC34" s="75">
        <f>IF('03 (ind)'!AC$1="si",100*(('03 (ind)'!AC33-MIN('03 (ind)'!AC$6:AC$37))/(MAX('03 (ind)'!AC$6:AC$37)-MIN('03 (ind)'!AC$6:AC$37))),ABS(-100+(100*(('03 (ind)'!AC33-MIN('03 (ind)'!AC$6:AC$37))/(MAX('03 (ind)'!AC$6:AC$37)-MIN('03 (ind)'!AC$6:AC$37))))))</f>
        <v>85.900379989496599</v>
      </c>
      <c r="AD34" s="75">
        <f>IF('03 (ind)'!AD$1="si",100*(('03 (ind)'!AD33-MIN('03 (ind)'!AD$6:AD$37))/(MAX('03 (ind)'!AD$6:AD$37)-MIN('03 (ind)'!AD$6:AD$37))),ABS(-100+(100*(('03 (ind)'!AD33-MIN('03 (ind)'!AD$6:AD$37))/(MAX('03 (ind)'!AD$6:AD$37)-MIN('03 (ind)'!AD$6:AD$37))))))</f>
        <v>62.859050032561228</v>
      </c>
      <c r="AE34" s="75">
        <f>IF('03 (ind)'!AE$1="si",100*(('03 (ind)'!AE33-MIN('03 (ind)'!AE$6:AE$37))/(MAX('03 (ind)'!AE$6:AE$37)-MIN('03 (ind)'!AE$6:AE$37))),ABS(-100+(100*(('03 (ind)'!AE33-MIN('03 (ind)'!AE$6:AE$37))/(MAX('03 (ind)'!AE$6:AE$37)-MIN('03 (ind)'!AE$6:AE$37))))))</f>
        <v>64.514038382213641</v>
      </c>
      <c r="AF34" s="75">
        <f>IF('03 (ind)'!AF$1="si",100*(('03 (ind)'!AF33-MIN('03 (ind)'!AF$6:AF$37))/(MAX('03 (ind)'!AF$6:AF$37)-MIN('03 (ind)'!AF$6:AF$37))),ABS(-100+(100*(('03 (ind)'!AF33-MIN('03 (ind)'!AF$6:AF$37))/(MAX('03 (ind)'!AF$6:AF$37)-MIN('03 (ind)'!AF$6:AF$37))))))</f>
        <v>88.888888888888886</v>
      </c>
      <c r="AG34" s="75">
        <f>IF('03 (ind)'!AG$1="si",100*(('03 (ind)'!AG33-MIN('03 (ind)'!AG$6:AG$37))/(MAX('03 (ind)'!AG$6:AG$37)-MIN('03 (ind)'!AG$6:AG$37))),ABS(-100+(100*(('03 (ind)'!AG33-MIN('03 (ind)'!AG$6:AG$37))/(MAX('03 (ind)'!AG$6:AG$37)-MIN('03 (ind)'!AG$6:AG$37))))))</f>
        <v>59.333333333333272</v>
      </c>
      <c r="AH34" s="75">
        <f>IF('03 (ind)'!AH$1="si",100*(('03 (ind)'!AH33-MIN('03 (ind)'!AH$6:AH$37))/(MAX('03 (ind)'!AH$6:AH$37)-MIN('03 (ind)'!AH$6:AH$37))),ABS(-100+(100*(('03 (ind)'!AH33-MIN('03 (ind)'!AH$6:AH$37))/(MAX('03 (ind)'!AH$6:AH$37)-MIN('03 (ind)'!AH$6:AH$37))))))</f>
        <v>66.115702479338836</v>
      </c>
      <c r="AI34" s="75">
        <f>IF('03 (ind)'!AI$1="si",100*(('03 (ind)'!AI33-MIN('03 (ind)'!AI$6:AI$37))/(MAX('03 (ind)'!AI$6:AI$37)-MIN('03 (ind)'!AI$6:AI$37))),ABS(-100+(100*(('03 (ind)'!AI33-MIN('03 (ind)'!AI$6:AI$37))/(MAX('03 (ind)'!AI$6:AI$37)-MIN('03 (ind)'!AI$6:AI$37))))))</f>
        <v>6.2157067671979389</v>
      </c>
      <c r="AJ34" s="75">
        <f>IF('03 (ind)'!AJ$1="si",100*(('03 (ind)'!AJ33-MIN('03 (ind)'!AJ$6:AJ$37))/(MAX('03 (ind)'!AJ$6:AJ$37)-MIN('03 (ind)'!AJ$6:AJ$37))),ABS(-100+(100*(('03 (ind)'!AJ33-MIN('03 (ind)'!AJ$6:AJ$37))/(MAX('03 (ind)'!AJ$6:AJ$37)-MIN('03 (ind)'!AJ$6:AJ$37))))))</f>
        <v>72.278481012658247</v>
      </c>
      <c r="AK34" s="75">
        <f>IF('03 (ind)'!AK$1="si",100*(('03 (ind)'!AK33-MIN('03 (ind)'!AK$6:AK$37))/(MAX('03 (ind)'!AK$6:AK$37)-MIN('03 (ind)'!AK$6:AK$37))),ABS(-100+(100*(('03 (ind)'!AK33-MIN('03 (ind)'!AK$6:AK$37))/(MAX('03 (ind)'!AK$6:AK$37)-MIN('03 (ind)'!AK$6:AK$37))))))</f>
        <v>13.990200648750342</v>
      </c>
      <c r="AL34" s="75">
        <f>IF('03 (ind)'!AL$1="si",100*(('03 (ind)'!AL33-MIN('03 (ind)'!AL$6:AL$37))/(MAX('03 (ind)'!AL$6:AL$37)-MIN('03 (ind)'!AL$6:AL$37))),ABS(-100+(100*(('03 (ind)'!AL33-MIN('03 (ind)'!AL$6:AL$37))/(MAX('03 (ind)'!AL$6:AL$37)-MIN('03 (ind)'!AL$6:AL$37))))))</f>
        <v>72.802999945107615</v>
      </c>
      <c r="AM34" s="75">
        <f>IF('03 (ind)'!AM$1="si",100*(('03 (ind)'!AM33-MIN('03 (ind)'!AM$6:AM$37))/(MAX('03 (ind)'!AM$6:AM$37)-MIN('03 (ind)'!AM$6:AM$37))),ABS(-100+(100*(('03 (ind)'!AM33-MIN('03 (ind)'!AM$6:AM$37))/(MAX('03 (ind)'!AM$6:AM$37)-MIN('03 (ind)'!AM$6:AM$37))))))</f>
        <v>93.566486860795536</v>
      </c>
      <c r="AN34" s="75">
        <f>IF('03 (ind)'!AN$1="si",100*(('03 (ind)'!AN33-MIN('03 (ind)'!AN$6:AN$37))/(MAX('03 (ind)'!AN$6:AN$37)-MIN('03 (ind)'!AN$6:AN$37))),ABS(-100+(100*(('03 (ind)'!AN33-MIN('03 (ind)'!AN$6:AN$37))/(MAX('03 (ind)'!AN$6:AN$37)-MIN('03 (ind)'!AN$6:AN$37))))))</f>
        <v>72.224627371865736</v>
      </c>
      <c r="AO34" s="75">
        <f>IF('03 (ind)'!AO$1="si",100*(('03 (ind)'!AO33-MIN('03 (ind)'!AO$6:AO$37))/(MAX('03 (ind)'!AO$6:AO$37)-MIN('03 (ind)'!AO$6:AO$37))),ABS(-100+(100*(('03 (ind)'!AO33-MIN('03 (ind)'!AO$6:AO$37))/(MAX('03 (ind)'!AO$6:AO$37)-MIN('03 (ind)'!AO$6:AO$37))))))</f>
        <v>83.081526836144263</v>
      </c>
      <c r="AP34" s="75">
        <f>IF('03 (ind)'!AP$1="si",100*(('03 (ind)'!AP33-MIN('03 (ind)'!AP$6:AP$37))/(MAX('03 (ind)'!AP$6:AP$37)-MIN('03 (ind)'!AP$6:AP$37))),ABS(-100+(100*(('03 (ind)'!AP33-MIN('03 (ind)'!AP$6:AP$37))/(MAX('03 (ind)'!AP$6:AP$37)-MIN('03 (ind)'!AP$6:AP$37))))))</f>
        <v>93.035479632063073</v>
      </c>
      <c r="AQ34" s="75">
        <f>IF('03 (ind)'!AQ$1="si",100*(('03 (ind)'!AQ33-MIN('03 (ind)'!AQ$6:AQ$37))/(MAX('03 (ind)'!AQ$6:AQ$37)-MIN('03 (ind)'!AQ$6:AQ$37))),ABS(-100+(100*(('03 (ind)'!AQ33-MIN('03 (ind)'!AQ$6:AQ$37))/(MAX('03 (ind)'!AQ$6:AQ$37)-MIN('03 (ind)'!AQ$6:AQ$37))))))</f>
        <v>11.46837501880359</v>
      </c>
      <c r="AR34" s="75">
        <f>IF('03 (ind)'!AR$1="si",100*(('03 (ind)'!AR33-MIN('03 (ind)'!AR$6:AR$37))/(MAX('03 (ind)'!AR$6:AR$37)-MIN('03 (ind)'!AR$6:AR$37))),ABS(-100+(100*(('03 (ind)'!AR33-MIN('03 (ind)'!AR$6:AR$37))/(MAX('03 (ind)'!AR$6:AR$37)-MIN('03 (ind)'!AR$6:AR$37))))))</f>
        <v>54.015840410457002</v>
      </c>
      <c r="AS34" s="75">
        <f>IF('03 (ind)'!AS$1="si",100*(('03 (ind)'!AS33-MIN('03 (ind)'!AS$6:AS$37))/(MAX('03 (ind)'!AS$6:AS$37)-MIN('03 (ind)'!AS$6:AS$37))),ABS(-100+(100*(('03 (ind)'!AS33-MIN('03 (ind)'!AS$6:AS$37))/(MAX('03 (ind)'!AS$6:AS$37)-MIN('03 (ind)'!AS$6:AS$37))))))</f>
        <v>53.003936849649193</v>
      </c>
      <c r="AT34" s="75">
        <f>IF('03 (ind)'!AT$1="si",100*(('03 (ind)'!AT33-MIN('03 (ind)'!AT$6:AT$37))/(MAX('03 (ind)'!AT$6:AT$37)-MIN('03 (ind)'!AT$6:AT$37))),ABS(-100+(100*(('03 (ind)'!AT33-MIN('03 (ind)'!AT$6:AT$37))/(MAX('03 (ind)'!AT$6:AT$37)-MIN('03 (ind)'!AT$6:AT$37))))))</f>
        <v>0</v>
      </c>
      <c r="AU34" s="75">
        <f>IF('03 (ind)'!AU$1="si",100*(('03 (ind)'!AU33-MIN('03 (ind)'!AU$6:AU$37))/(MAX('03 (ind)'!AU$6:AU$37)-MIN('03 (ind)'!AU$6:AU$37))),ABS(-100+(100*(('03 (ind)'!AU33-MIN('03 (ind)'!AU$6:AU$37))/(MAX('03 (ind)'!AU$6:AU$37)-MIN('03 (ind)'!AU$6:AU$37))))))</f>
        <v>60.244648318042806</v>
      </c>
      <c r="AV34" s="75">
        <f>IF('03 (ind)'!AV$1="si",100*(('03 (ind)'!AV33-MIN('03 (ind)'!AV$6:AV$37))/(MAX('03 (ind)'!AV$6:AV$37)-MIN('03 (ind)'!AV$6:AV$37))),ABS(-100+(100*(('03 (ind)'!AV33-MIN('03 (ind)'!AV$6:AV$37))/(MAX('03 (ind)'!AV$6:AV$37)-MIN('03 (ind)'!AV$6:AV$37))))))</f>
        <v>71.92374350086655</v>
      </c>
      <c r="AW34" s="75">
        <f>IF('03 (ind)'!AW$1="si",100*(('03 (ind)'!AW33-MIN('03 (ind)'!AW$6:AW$37))/(MAX('03 (ind)'!AW$6:AW$37)-MIN('03 (ind)'!AW$6:AW$37))),ABS(-100+(100*(('03 (ind)'!AW33-MIN('03 (ind)'!AW$6:AW$37))/(MAX('03 (ind)'!AW$6:AW$37)-MIN('03 (ind)'!AW$6:AW$37))))))</f>
        <v>74.442716433385186</v>
      </c>
      <c r="AX34" s="75">
        <f>IF('03 (ind)'!AX$1="si",100*(('03 (ind)'!AX33-MIN('03 (ind)'!AX$6:AX$37))/(MAX('03 (ind)'!AX$6:AX$37)-MIN('03 (ind)'!AX$6:AX$37))),ABS(-100+(100*(('03 (ind)'!AX33-MIN('03 (ind)'!AX$6:AX$37))/(MAX('03 (ind)'!AX$6:AX$37)-MIN('03 (ind)'!AX$6:AX$37))))))</f>
        <v>8.5701540694819425</v>
      </c>
      <c r="AY34" s="75">
        <f>IF('03 (ind)'!AY$1="si",100*(('03 (ind)'!AY33-MIN('03 (ind)'!AY$6:AY$37))/(MAX('03 (ind)'!AY$6:AY$37)-MIN('03 (ind)'!AY$6:AY$37))),ABS(-100+(100*(('03 (ind)'!AY33-MIN('03 (ind)'!AY$6:AY$37))/(MAX('03 (ind)'!AY$6:AY$37)-MIN('03 (ind)'!AY$6:AY$37))))))</f>
        <v>53.996194100856364</v>
      </c>
      <c r="AZ34" s="75">
        <f>IF('03 (ind)'!AZ$1="si",100*(('03 (ind)'!AZ33-MIN('03 (ind)'!AZ$6:AZ$37))/(MAX('03 (ind)'!AZ$6:AZ$37)-MIN('03 (ind)'!AZ$6:AZ$37))),ABS(-100+(100*(('03 (ind)'!AZ33-MIN('03 (ind)'!AZ$6:AZ$37))/(MAX('03 (ind)'!AZ$6:AZ$37)-MIN('03 (ind)'!AZ$6:AZ$37))))))</f>
        <v>63.389962079270134</v>
      </c>
      <c r="BA34" s="75">
        <f>IF('03 (ind)'!BA$1="si",100*(('03 (ind)'!BA33-MIN('03 (ind)'!BA$6:BA$37))/(MAX('03 (ind)'!BA$6:BA$37)-MIN('03 (ind)'!BA$6:BA$37))),ABS(-100+(100*(('03 (ind)'!BA33-MIN('03 (ind)'!BA$6:BA$37))/(MAX('03 (ind)'!BA$6:BA$37)-MIN('03 (ind)'!BA$6:BA$37))))))</f>
        <v>29.227923007795852</v>
      </c>
      <c r="BB34" s="75">
        <f>IF('03 (ind)'!BB$1="si",100*(('03 (ind)'!BB33-MIN('03 (ind)'!BB$6:BB$37))/(MAX('03 (ind)'!BB$6:BB$37)-MIN('03 (ind)'!BB$6:BB$37))),ABS(-100+(100*(('03 (ind)'!BB33-MIN('03 (ind)'!BB$6:BB$37))/(MAX('03 (ind)'!BB$6:BB$37)-MIN('03 (ind)'!BB$6:BB$37))))))</f>
        <v>28.132667265520688</v>
      </c>
      <c r="BC34" s="75">
        <f>IF('03 (ind)'!BC$1="si",100*(('03 (ind)'!BC33-MIN('03 (ind)'!BC$6:BC$37))/(MAX('03 (ind)'!BC$6:BC$37)-MIN('03 (ind)'!BC$6:BC$37))),ABS(-100+(100*(('03 (ind)'!BC33-MIN('03 (ind)'!BC$6:BC$37))/(MAX('03 (ind)'!BC$6:BC$37)-MIN('03 (ind)'!BC$6:BC$37))))))</f>
        <v>100</v>
      </c>
      <c r="BD34" s="75">
        <f>IF('03 (ind)'!BD$1="si",100*(('03 (ind)'!BD33-MIN('03 (ind)'!BD$6:BD$37))/(MAX('03 (ind)'!BD$6:BD$37)-MIN('03 (ind)'!BD$6:BD$37))),ABS(-100+(100*(('03 (ind)'!BD33-MIN('03 (ind)'!BD$6:BD$37))/(MAX('03 (ind)'!BD$6:BD$37)-MIN('03 (ind)'!BD$6:BD$37))))))</f>
        <v>59.892689065121473</v>
      </c>
      <c r="BE34" s="75">
        <f>IF('03 (ind)'!BE$1="si",100*(('03 (ind)'!BE33-MIN('03 (ind)'!BE$6:BE$37))/(MAX('03 (ind)'!BE$6:BE$37)-MIN('03 (ind)'!BE$6:BE$37))),ABS(-100+(100*(('03 (ind)'!BE33-MIN('03 (ind)'!BE$6:BE$37))/(MAX('03 (ind)'!BE$6:BE$37)-MIN('03 (ind)'!BE$6:BE$37))))))</f>
        <v>23.33916083916084</v>
      </c>
      <c r="BF34" s="75">
        <f>IF('03 (ind)'!BF$1="si",100*(('03 (ind)'!BF33-MIN('03 (ind)'!BF$6:BF$37))/(MAX('03 (ind)'!BF$6:BF$37)-MIN('03 (ind)'!BF$6:BF$37))),ABS(-100+(100*(('03 (ind)'!BF33-MIN('03 (ind)'!BF$6:BF$37))/(MAX('03 (ind)'!BF$6:BF$37)-MIN('03 (ind)'!BF$6:BF$37))))))</f>
        <v>9.0259197929925765</v>
      </c>
      <c r="BG34" s="75">
        <f>IF('03 (ind)'!BG$1="si",100*(('03 (ind)'!BG33-MIN('03 (ind)'!BG$6:BG$37))/(MAX('03 (ind)'!BG$6:BG$37)-MIN('03 (ind)'!BG$6:BG$37))),ABS(-100+(100*(('03 (ind)'!BG33-MIN('03 (ind)'!BG$6:BG$37))/(MAX('03 (ind)'!BG$6:BG$37)-MIN('03 (ind)'!BG$6:BG$37))))))</f>
        <v>29.223439635699762</v>
      </c>
      <c r="BH34" s="75">
        <f>IF('03 (ind)'!BH$1="si",100*(('03 (ind)'!BH33-MIN('03 (ind)'!BH$6:BH$37))/(MAX('03 (ind)'!BH$6:BH$37)-MIN('03 (ind)'!BH$6:BH$37))),ABS(-100+(100*(('03 (ind)'!BH33-MIN('03 (ind)'!BH$6:BH$37))/(MAX('03 (ind)'!BH$6:BH$37)-MIN('03 (ind)'!BH$6:BH$37))))))</f>
        <v>13.910854661607432</v>
      </c>
      <c r="BI34" s="75">
        <f>IF('03 (ind)'!BI$1="si",100*(('03 (ind)'!BI33-MIN('03 (ind)'!BI$6:BI$37))/(MAX('03 (ind)'!BI$6:BI$37)-MIN('03 (ind)'!BI$6:BI$37))),ABS(-100+(100*(('03 (ind)'!BI33-MIN('03 (ind)'!BI$6:BI$37))/(MAX('03 (ind)'!BI$6:BI$37)-MIN('03 (ind)'!BI$6:BI$37))))))</f>
        <v>99.738700902961796</v>
      </c>
      <c r="BJ34" s="75">
        <f>IF('03 (ind)'!BJ$1="si",100*(('03 (ind)'!BJ33-MIN('03 (ind)'!BJ$6:BJ$37))/(MAX('03 (ind)'!BJ$6:BJ$37)-MIN('03 (ind)'!BJ$6:BJ$37))),ABS(-100+(100*(('03 (ind)'!BJ33-MIN('03 (ind)'!BJ$6:BJ$37))/(MAX('03 (ind)'!BJ$6:BJ$37)-MIN('03 (ind)'!BJ$6:BJ$37))))))</f>
        <v>34.741534077356796</v>
      </c>
      <c r="BK34" s="75">
        <f>IF('03 (ind)'!BK$1="si",100*(('03 (ind)'!BK33-MIN('03 (ind)'!BK$6:BK$37))/(MAX('03 (ind)'!BK$6:BK$37)-MIN('03 (ind)'!BK$6:BK$37))),ABS(-100+(100*(('03 (ind)'!BK33-MIN('03 (ind)'!BK$6:BK$37))/(MAX('03 (ind)'!BK$6:BK$37)-MIN('03 (ind)'!BK$6:BK$37))))))</f>
        <v>14.055988477587331</v>
      </c>
      <c r="BL34" s="75">
        <f>IF('03 (ind)'!BL$1="si",100*(('03 (ind)'!BL33-MIN('03 (ind)'!BL$6:BL$37))/(MAX('03 (ind)'!BL$6:BL$37)-MIN('03 (ind)'!BL$6:BL$37))),ABS(-100+(100*(('03 (ind)'!BL33-MIN('03 (ind)'!BL$6:BL$37))/(MAX('03 (ind)'!BL$6:BL$37)-MIN('03 (ind)'!BL$6:BL$37))))))</f>
        <v>13.709677419354838</v>
      </c>
      <c r="BM34" s="75">
        <f>IF('03 (ind)'!BM$1="si",100*(('03 (ind)'!BM33-MIN('03 (ind)'!BM$6:BM$37))/(MAX('03 (ind)'!BM$6:BM$37)-MIN('03 (ind)'!BM$6:BM$37))),ABS(-100+(100*(('03 (ind)'!BM33-MIN('03 (ind)'!BM$6:BM$37))/(MAX('03 (ind)'!BM$6:BM$37)-MIN('03 (ind)'!BM$6:BM$37))))))</f>
        <v>15.192630607154561</v>
      </c>
      <c r="BN34" s="75">
        <f>IF('03 (ind)'!BN$1="si",100*(('03 (ind)'!BN33-MIN('03 (ind)'!BN$6:BN$37))/(MAX('03 (ind)'!BN$6:BN$37)-MIN('03 (ind)'!BN$6:BN$37))),ABS(-100+(100*(('03 (ind)'!BN33-MIN('03 (ind)'!BN$6:BN$37))/(MAX('03 (ind)'!BN$6:BN$37)-MIN('03 (ind)'!BN$6:BN$37))))))</f>
        <v>55.805102494260119</v>
      </c>
      <c r="BO34" s="75">
        <f>IF('03 (ind)'!BO$1="si",100*(('03 (ind)'!BO33-MIN('03 (ind)'!BO$6:BO$37))/(MAX('03 (ind)'!BO$6:BO$37)-MIN('03 (ind)'!BO$6:BO$37))),ABS(-100+(100*(('03 (ind)'!BO33-MIN('03 (ind)'!BO$6:BO$37))/(MAX('03 (ind)'!BO$6:BO$37)-MIN('03 (ind)'!BO$6:BO$37))))))</f>
        <v>0.95769393763143496</v>
      </c>
      <c r="BP34" s="75">
        <f>IF('03 (ind)'!BP$1="si",100*(('03 (ind)'!BP33-MIN('03 (ind)'!BP$6:BP$37))/(MAX('03 (ind)'!BP$6:BP$37)-MIN('03 (ind)'!BP$6:BP$37))),ABS(-100+(100*(('03 (ind)'!BP33-MIN('03 (ind)'!BP$6:BP$37))/(MAX('03 (ind)'!BP$6:BP$37)-MIN('03 (ind)'!BP$6:BP$37))))))</f>
        <v>42.936027874317531</v>
      </c>
      <c r="BQ34" s="75">
        <f>IF('03 (ind)'!BQ$1="si",100*(('03 (ind)'!BQ33-MIN('03 (ind)'!BQ$6:BQ$37))/(MAX('03 (ind)'!BQ$6:BQ$37)-MIN('03 (ind)'!BQ$6:BQ$37))),ABS(-100+(100*(('03 (ind)'!BQ33-MIN('03 (ind)'!BQ$6:BQ$37))/(MAX('03 (ind)'!BQ$6:BQ$37)-MIN('03 (ind)'!BQ$6:BQ$37))))))</f>
        <v>15.514595693382082</v>
      </c>
      <c r="BR34" s="75">
        <f>IF('03 (ind)'!BR$1="si",100*(('03 (ind)'!BR33-MIN('03 (ind)'!BR$6:BR$37))/(MAX('03 (ind)'!BR$6:BR$37)-MIN('03 (ind)'!BR$6:BR$37))),ABS(-100+(100*(('03 (ind)'!BR33-MIN('03 (ind)'!BR$6:BR$37))/(MAX('03 (ind)'!BP$6:BP$37)-MIN('03 (ind)'!BR$6:BR$37))))))</f>
        <v>17.551903977641363</v>
      </c>
      <c r="BS34" s="75">
        <f>IF('03 (ind)'!BS$1="si",100*(('03 (ind)'!BS33-MIN('03 (ind)'!BS$6:BS$37))/(MAX('03 (ind)'!BS$6:BS$37)-MIN('03 (ind)'!BS$6:BS$37))),ABS(-100+(100*(('03 (ind)'!BS33-MIN('03 (ind)'!BS$6:BS$37))/(MAX('03 (ind)'!BQ$6:BQ$37)-MIN('03 (ind)'!BS$6:BS$37))))))</f>
        <v>55.379859947585864</v>
      </c>
      <c r="BT34" s="75">
        <f>IF('03 (ind)'!BT$1="si",100*(('03 (ind)'!BT33-MIN('03 (ind)'!BT$6:BT$37))/(MAX('03 (ind)'!BT$6:BT$37)-MIN('03 (ind)'!BT$6:BT$37))),ABS(-100+(100*(('03 (ind)'!BT33-MIN('03 (ind)'!BT$6:BT$37))/(MAX('03 (ind)'!BR$6:BR$37)-MIN('03 (ind)'!BT$6:BT$37))))))</f>
        <v>91.278149999999997</v>
      </c>
      <c r="BU34" s="75">
        <f>IF('03 (ind)'!BU$1="si",100*(('03 (ind)'!BU33-MIN('03 (ind)'!BU$6:BU$37))/(MAX('03 (ind)'!BU$6:BU$37)-MIN('03 (ind)'!BU$6:BU$37))),ABS(-100+(100*(('03 (ind)'!BU33-MIN('03 (ind)'!BU$6:BU$37))/(MAX('03 (ind)'!BU$6:BU$37)-MIN('03 (ind)'!BU$6:BU$37))))))</f>
        <v>2.7048216385731081</v>
      </c>
      <c r="BV34" s="75">
        <f>IF('03 (ind)'!BV$1="si",100*(('03 (ind)'!BV33-MIN('03 (ind)'!BV$6:BV$37))/(MAX('03 (ind)'!BV$6:BV$37)-MIN('03 (ind)'!BV$6:BV$37))),ABS(-100+(100*(('03 (ind)'!BV33-MIN('03 (ind)'!BV$6:BV$37))/(MAX('03 (ind)'!BV$6:BV$37)-MIN('03 (ind)'!BV$6:BV$37))))))</f>
        <v>56.662700773349208</v>
      </c>
      <c r="BW34" s="75">
        <f>IF('03 (ind)'!BW$1="si",100*(('03 (ind)'!BW33-MIN('03 (ind)'!BW$6:BW$37))/(MAX('03 (ind)'!BW$6:BW$37)-MIN('03 (ind)'!BW$6:BW$37))),ABS(-100+(100*(('03 (ind)'!BW33-MIN('03 (ind)'!BW$6:BW$37))/(MAX('03 (ind)'!BW$6:BW$37)-MIN('03 (ind)'!BW$6:BW$37))))))</f>
        <v>56.25410158813493</v>
      </c>
      <c r="BX34" s="75">
        <f>IF('03 (ind)'!BX$1="si",100*(('03 (ind)'!BX33-MIN('03 (ind)'!BX$6:BX$37))/(MAX('03 (ind)'!BX$6:BX$37)-MIN('03 (ind)'!BX$6:BX$37))),ABS(-100+(100*(('03 (ind)'!BX33-MIN('03 (ind)'!BX$6:BX$37))/(MAX('03 (ind)'!BX$6:BX$37)-MIN('03 (ind)'!BX$6:BX$37))))))</f>
        <v>17.802380264352578</v>
      </c>
      <c r="BY34" s="75">
        <f>IF('03 (ind)'!BY$1="si",100*(('03 (ind)'!BY33-MIN('03 (ind)'!BY$6:BY$37))/(MAX('03 (ind)'!BY$6:BY$37)-MIN('03 (ind)'!BY$6:BY$37))),ABS(-100+(100*(('03 (ind)'!BY33-MIN('03 (ind)'!BY$6:BY$37))/(MAX('03 (ind)'!BY$6:BY$37)-MIN('03 (ind)'!BY$6:BY$37))))))</f>
        <v>9.8758300082155372</v>
      </c>
      <c r="BZ34" s="75">
        <f>IF('03 (ind)'!BZ$1="si",100*(('03 (ind)'!BZ33-MIN('03 (ind)'!BZ$6:BZ$37))/(MAX('03 (ind)'!BZ$6:BZ$37)-MIN('03 (ind)'!BZ$6:BZ$37))),ABS(-100+(100*(('03 (ind)'!BZ33-MIN('03 (ind)'!BZ$6:BZ$37))/(MAX('03 (ind)'!BZ$6:BZ$37)-MIN('03 (ind)'!BZ$6:BZ$37))))))</f>
        <v>87.304345852875642</v>
      </c>
      <c r="CA34" s="75">
        <f>IF('03 (ind)'!CA$1="si",100*(('03 (ind)'!CA33-MIN('03 (ind)'!CA$6:CA$37))/(MAX('03 (ind)'!CA$6:CA$37)-MIN('03 (ind)'!CA$6:CA$37))),ABS(-100+(100*(('03 (ind)'!CA33-MIN('03 (ind)'!CA$6:CA$37))/(MAX('03 (ind)'!CA$6:CA$37)-MIN('03 (ind)'!CA$6:CA$37))))))</f>
        <v>0</v>
      </c>
      <c r="CB34" s="75">
        <f>IF('03 (ind)'!CB$1="si",100*(('03 (ind)'!CB33-MIN('03 (ind)'!CB$6:CB$37))/(MAX('03 (ind)'!CB$6:CB$37)-MIN('03 (ind)'!CB$6:CB$37))),ABS(-100+(100*(('03 (ind)'!CB33-MIN('03 (ind)'!CB$6:CB$37))/(MAX('03 (ind)'!CB$6:CB$37)-MIN('03 (ind)'!CB$6:CB$37))))))</f>
        <v>82.165605095541395</v>
      </c>
      <c r="CC34" s="75">
        <f>IF('03 (ind)'!CC$1="si",100*(('03 (ind)'!CC33-MIN('03 (ind)'!CC$6:CC$37))/(MAX('03 (ind)'!CC$6:CC$37)-MIN('03 (ind)'!CC$6:CC$37))),ABS(-100+(100*(('03 (ind)'!CC33-MIN('03 (ind)'!CC$6:CC$37))/(MAX('03 (ind)'!CC$6:CC$37)-MIN('03 (ind)'!CC$6:CC$37))))))</f>
        <v>74.682236164921235</v>
      </c>
      <c r="CD34" s="75">
        <f>IF('03 (ind)'!CD$1="si",100*(('03 (ind)'!CD33-MIN('03 (ind)'!CD$6:CD$37))/(MAX('03 (ind)'!CD$6:CD$37)-MIN('03 (ind)'!CD$6:CD$37))),ABS(-100+(100*(('03 (ind)'!CD33-MIN('03 (ind)'!CD$6:CD$37))/(MAX('03 (ind)'!CD$6:CD$37)-MIN('03 (ind)'!CD$6:CD$37))))))</f>
        <v>5.6996694304908564</v>
      </c>
      <c r="CE34" s="75">
        <f>IF('03 (ind)'!CE$1="si",100*(('03 (ind)'!CE33-MIN('03 (ind)'!CE$6:CE$37))/(MAX('03 (ind)'!CE$6:CE$37)-MIN('03 (ind)'!CE$6:CE$37))),ABS(-100+(100*(('03 (ind)'!CE33-MIN('03 (ind)'!CE$6:CE$37))/(MAX('03 (ind)'!CE$6:CE$37)-MIN('03 (ind)'!CE$6:CE$37))))))</f>
        <v>10.335527647032517</v>
      </c>
      <c r="CF34" s="75">
        <f>IF('03 (ind)'!CF$1="si",100*(('03 (ind)'!CF33-MIN('03 (ind)'!CF$6:CF$37))/(MAX('03 (ind)'!CF$6:CF$37)-MIN('03 (ind)'!CF$6:CF$37))),ABS(-100+(100*(('03 (ind)'!CF33-MIN('03 (ind)'!CF$6:CF$37))/(MAX('03 (ind)'!CF$6:CF$37)-MIN('03 (ind)'!CF$6:CF$37))))))</f>
        <v>56.254025820775631</v>
      </c>
      <c r="CG34" s="75">
        <f>IF('03 (ind)'!CG$1="si",100*(('03 (ind)'!CG33-MIN('03 (ind)'!CG$6:CG$37))/(MAX('03 (ind)'!CG$6:CG$37)-MIN('03 (ind)'!CG$6:CG$37))),ABS(-100+(100*(('03 (ind)'!CG33-MIN('03 (ind)'!CG$6:CG$37))/(MAX('03 (ind)'!CG$6:CG$37)-MIN('03 (ind)'!CG$6:CG$37))))))</f>
        <v>17.87711185839018</v>
      </c>
      <c r="CH34" s="75">
        <f>IF('03 (ind)'!CH$1="si",100*(('03 (ind)'!CH33-MIN('03 (ind)'!CH$6:CH$37))/(MAX('03 (ind)'!CH$6:CH$37)-MIN('03 (ind)'!CH$6:CH$37))),ABS(-100+(100*(('03 (ind)'!CH33-MIN('03 (ind)'!CH$6:CH$37))/(MAX('03 (ind)'!CH$6:CH$37)-MIN('03 (ind)'!CH$6:CH$37))))))</f>
        <v>17.911393151177993</v>
      </c>
      <c r="CI34" s="75">
        <f>IF('03 (ind)'!CI$1="si",100*(('03 (ind)'!CI33-MIN('03 (ind)'!CI$6:CI$37))/(MAX('03 (ind)'!CI$6:CI$37)-MIN('03 (ind)'!CI$6:CI$37))),ABS(-100+(100*(('03 (ind)'!CI33-MIN('03 (ind)'!CI$6:CI$37))/(MAX('03 (ind)'!CI$6:CI$37)-MIN('03 (ind)'!CI$6:CI$37))))))</f>
        <v>38.025529984439579</v>
      </c>
      <c r="CJ34" s="75">
        <f>IF('03 (ind)'!CJ$1="si",100*(('03 (ind)'!CJ33-MIN('03 (ind)'!CJ$6:CJ$37))/(MAX('03 (ind)'!CJ$6:CJ$37)-MIN('03 (ind)'!CJ$6:CJ$37))),ABS(-100+(100*(('03 (ind)'!CJ33-MIN('03 (ind)'!CJ$6:CJ$37))/(MAX('03 (ind)'!CJ$6:CJ$37)-MIN('03 (ind)'!CJ$6:CJ$37))))))</f>
        <v>11.419227943595642</v>
      </c>
      <c r="CK34" s="75">
        <f>IF('03 (ind)'!CK$1="si",100*(('03 (ind)'!CK33-MIN('03 (ind)'!CK$6:CK$37))/(MAX('03 (ind)'!CK$6:CK$37)-MIN('03 (ind)'!CK$6:CK$37))),ABS(-100+(100*(('03 (ind)'!CK33-MIN('03 (ind)'!CK$6:CK$37))/(MAX('03 (ind)'!CK$6:CK$37)-MIN('03 (ind)'!CK$6:CK$37))))))</f>
        <v>5.329375356010094</v>
      </c>
      <c r="CL34" s="75">
        <f>IF('03 (ind)'!CL$1="si",100*(('03 (ind)'!CL33-MIN('03 (ind)'!CL$6:CL$37))/(MAX('03 (ind)'!CL$6:CL$37)-MIN('03 (ind)'!CL$6:CL$37))),ABS(-100+(100*(('03 (ind)'!CL33-MIN('03 (ind)'!CL$6:CL$37))/(MAX('03 (ind)'!CL$6:CL$37)-MIN('03 (ind)'!CL$6:CL$37))))))</f>
        <v>22.675396443299697</v>
      </c>
      <c r="CM34" s="75">
        <f>IF('03 (ind)'!CM$1="si",100*(('03 (ind)'!CM33-MIN('03 (ind)'!CM$6:CM$37))/(MAX('03 (ind)'!CM$6:CM$37)-MIN('03 (ind)'!CM$6:CM$37))),ABS(-100+(100*(('03 (ind)'!CM33-MIN('03 (ind)'!CM$6:CM$37))/(MAX('03 (ind)'!CM$6:CM$37)-MIN('03 (ind)'!CM$6:CM$37))))))</f>
        <v>3.5055350915598313</v>
      </c>
    </row>
    <row r="35" spans="1:91">
      <c r="A35" s="18" t="s">
        <v>436</v>
      </c>
      <c r="B35" s="87">
        <f>IF('03 (ind)'!B$1="si",100*(('03 (ind)'!B34-MIN('03 (ind)'!B$6:B$37))/(MAX('03 (ind)'!B$6:B$37)-MIN('03 (ind)'!B$6:B$37))),ABS(-100+(100*(('03 (ind)'!B34-MIN('03 (ind)'!B$6:B$37))/(MAX('03 (ind)'!B$6:B$37)-MIN('03 (ind)'!B$6:B$37))))))</f>
        <v>0.18672404059848852</v>
      </c>
      <c r="C35" s="87">
        <f>IF('03 (ind)'!C$1="si",100*(('03 (ind)'!C34-MIN('03 (ind)'!C$6:C$37))/(MAX('03 (ind)'!C$6:C$37)-MIN('03 (ind)'!C$6:C$37))),ABS(-100+(100*(('03 (ind)'!C34-MIN('03 (ind)'!C$6:C$37))/(MAX('03 (ind)'!C$6:C$37)-MIN('03 (ind)'!C$6:C$37))))))</f>
        <v>18.797060717093352</v>
      </c>
      <c r="D35" s="87">
        <f>IF('03 (ind)'!D$1="si",100*(('03 (ind)'!D34-MIN('03 (ind)'!D$6:D$37))/(MAX('03 (ind)'!D$6:D$37)-MIN('03 (ind)'!D$6:D$37))),ABS(-100+(100*(('03 (ind)'!D34-MIN('03 (ind)'!D$6:D$37))/(MAX('03 (ind)'!D$6:D$37)-MIN('03 (ind)'!D$6:D$37))))))</f>
        <v>92.972286538239786</v>
      </c>
      <c r="E35" s="87">
        <f>IF('03 (ind)'!E$1="si",100*(('03 (ind)'!E34-MIN('03 (ind)'!E$6:E$37))/(MAX('03 (ind)'!E$6:E$37)-MIN('03 (ind)'!E$6:E$37))),ABS(-100+(100*(('03 (ind)'!E34-MIN('03 (ind)'!E$6:E$37))/(MAX('03 (ind)'!E$6:E$37)-MIN('03 (ind)'!E$6:E$37))))))</f>
        <v>83.561643835616934</v>
      </c>
      <c r="F35" s="87">
        <f>IF('03 (ind)'!F$1="si",100*(('03 (ind)'!F34-MIN('03 (ind)'!F$6:F$37))/(MAX('03 (ind)'!F$6:F$37)-MIN('03 (ind)'!F$6:F$37))),ABS(-100+(100*(('03 (ind)'!F34-MIN('03 (ind)'!F$6:F$37))/(MAX('03 (ind)'!F$6:F$37)-MIN('03 (ind)'!F$6:F$37))))))</f>
        <v>0</v>
      </c>
      <c r="G35" s="87">
        <f>IF('03 (ind)'!G$1="si",100*(('03 (ind)'!G34-MIN('03 (ind)'!G$6:G$37))/(MAX('03 (ind)'!G$6:G$37)-MIN('03 (ind)'!G$6:G$37))),ABS(-100+(100*(('03 (ind)'!G34-MIN('03 (ind)'!G$6:G$37))/(MAX('03 (ind)'!G$6:G$37)-MIN('03 (ind)'!G$6:G$37))))))</f>
        <v>0</v>
      </c>
      <c r="H35" s="87">
        <f>IF('03 (ind)'!H$1="si",100*(('03 (ind)'!H34-MIN('03 (ind)'!H$6:H$37))/(MAX('03 (ind)'!H$6:H$37)-MIN('03 (ind)'!H$6:H$37))),ABS(-100+(100*(('03 (ind)'!H34-MIN('03 (ind)'!H$6:H$37))/(MAX('03 (ind)'!H$6:H$37)-MIN('03 (ind)'!H$6:H$37))))))</f>
        <v>13.375796178343952</v>
      </c>
      <c r="I35" s="87">
        <f>IF('03 (ind)'!I$1="si",100*(('03 (ind)'!I34-MIN('03 (ind)'!I$6:I$37))/(MAX('03 (ind)'!I$6:I$37)-MIN('03 (ind)'!I$6:I$37))),ABS(-100+(100*(('03 (ind)'!I34-MIN('03 (ind)'!I$6:I$37))/(MAX('03 (ind)'!I$6:I$37)-MIN('03 (ind)'!I$6:I$37))))))</f>
        <v>83.986928104575171</v>
      </c>
      <c r="J35" s="87">
        <f>IF('03 (ind)'!J$1="si",100*(('03 (ind)'!J34-MIN('03 (ind)'!J$6:J$37))/(MAX('03 (ind)'!J$6:J$37)-MIN('03 (ind)'!J$6:J$37))),ABS(-100+(100*(('03 (ind)'!J34-MIN('03 (ind)'!J$6:J$37))/(MAX('03 (ind)'!J$6:J$37)-MIN('03 (ind)'!J$6:J$37))))))</f>
        <v>87.784810126582272</v>
      </c>
      <c r="K35" s="87">
        <f>IF('03 (ind)'!K$1="si",100*(('03 (ind)'!K34-MIN('03 (ind)'!K$6:K$37))/(MAX('03 (ind)'!K$6:K$37)-MIN('03 (ind)'!K$6:K$37))),ABS(-100+(100*(('03 (ind)'!K34-MIN('03 (ind)'!K$6:K$37))/(MAX('03 (ind)'!K$6:K$37)-MIN('03 (ind)'!K$6:K$37))))))</f>
        <v>3.1653861227197697</v>
      </c>
      <c r="L35" s="87">
        <f>IF('03 (ind)'!L$1="si",100*(('03 (ind)'!L34-MIN('03 (ind)'!L$6:L$37))/(MAX('03 (ind)'!L$6:L$37)-MIN('03 (ind)'!L$6:L$37))),ABS(-100+(100*(('03 (ind)'!L34-MIN('03 (ind)'!L$6:L$37))/(MAX('03 (ind)'!L$6:L$37)-MIN('03 (ind)'!L$6:L$37))))))</f>
        <v>91.817610520292192</v>
      </c>
      <c r="M35" s="87">
        <f>IF('03 (ind)'!M$1="si",100*(('03 (ind)'!M34-MIN('03 (ind)'!M$6:M$37))/(MAX('03 (ind)'!M$6:M$37)-MIN('03 (ind)'!M$6:M$37))),ABS(-100+(100*(('03 (ind)'!M34-MIN('03 (ind)'!M$6:M$37))/(MAX('03 (ind)'!M$6:M$37)-MIN('03 (ind)'!M$6:M$37))))))</f>
        <v>12.539356303638668</v>
      </c>
      <c r="N35" s="87">
        <f>IF('03 (ind)'!N$1="si",100*(('03 (ind)'!N34-MIN('03 (ind)'!N$6:N$37))/(MAX('03 (ind)'!N$6:N$37)-MIN('03 (ind)'!N$6:N$37))),ABS(-100+(100*(('03 (ind)'!N34-MIN('03 (ind)'!N$6:N$37))/(MAX('03 (ind)'!N$6:N$37)-MIN('03 (ind)'!N$6:N$37))))))</f>
        <v>47.021930436118161</v>
      </c>
      <c r="O35" s="87">
        <f>IF('03 (ind)'!O$1="si",100*(('03 (ind)'!O34-MIN('03 (ind)'!O$6:O$37))/(MAX('03 (ind)'!O$6:O$37)-MIN('03 (ind)'!O$6:O$37))),ABS(-100+(100*(('03 (ind)'!O34-MIN('03 (ind)'!O$6:O$37))/(MAX('03 (ind)'!O$6:O$37)-MIN('03 (ind)'!O$6:O$37))))))</f>
        <v>100</v>
      </c>
      <c r="P35" s="87">
        <f>IF('03 (ind)'!P$1="si",100*(('03 (ind)'!P34-MIN('03 (ind)'!P$6:P$37))/(MAX('03 (ind)'!P$6:P$37)-MIN('03 (ind)'!P$6:P$37))),ABS(-100+(100*(('03 (ind)'!P34-MIN('03 (ind)'!P$6:P$37))/(MAX('03 (ind)'!P$6:P$37)-MIN('03 (ind)'!P$6:P$37))))))</f>
        <v>3.5138329820341214</v>
      </c>
      <c r="Q35" s="87">
        <f>IF('03 (ind)'!Q$1="si",100*(('03 (ind)'!Q34-MIN('03 (ind)'!Q$6:Q$37))/(MAX('03 (ind)'!Q$6:Q$37)-MIN('03 (ind)'!Q$6:Q$37))),ABS(-100+(100*(('03 (ind)'!Q34-MIN('03 (ind)'!Q$6:Q$37))/(MAX('03 (ind)'!Q$6:Q$37)-MIN('03 (ind)'!Q$6:Q$37))))))</f>
        <v>14.978883185105198</v>
      </c>
      <c r="R35" s="87">
        <f>IF('03 (ind)'!R$1="si",100*(('03 (ind)'!R34-MIN('03 (ind)'!R$6:R$37))/(MAX('03 (ind)'!R$6:R$37)-MIN('03 (ind)'!R$6:R$37))),ABS(-100+(100*(('03 (ind)'!R34-MIN('03 (ind)'!R$6:R$37))/(MAX('03 (ind)'!R$6:R$37)-MIN('03 (ind)'!R$6:R$37))))))</f>
        <v>0.52990654391583525</v>
      </c>
      <c r="S35" s="75">
        <f>ABS(ABS(('03 (ind)'!S34-((MAX('03 (ind)'!S$6:S$37)+MIN('03 (ind)'!S$6:S$37))/2))/(((MAX('03 (ind)'!S$6:S$37)+MIN('03 (ind)'!S$6:S$37))/2)-MAX('03 (ind)'!S$6:S$37))*100)-100)</f>
        <v>29.604026310206521</v>
      </c>
      <c r="T35" s="75">
        <f>IF('03 (ind)'!T$1="si",100*(('03 (ind)'!T34-MIN('03 (ind)'!T$6:T$37))/(MAX('03 (ind)'!T$6:T$37)-MIN('03 (ind)'!T$6:T$37))),ABS(-100+(100*(('03 (ind)'!T34-MIN('03 (ind)'!T$6:T$37))/(MAX('03 (ind)'!T$6:T$37)-MIN('03 (ind)'!T$6:T$37))))))</f>
        <v>6.3392485029283376</v>
      </c>
      <c r="U35" s="75">
        <f>IF('03 (ind)'!U$1="si",100*(('03 (ind)'!U34-MIN('03 (ind)'!U$6:U$37))/(MAX('03 (ind)'!U$6:U$37)-MIN('03 (ind)'!U$6:U$37))),ABS(-100+(100*(('03 (ind)'!U34-MIN('03 (ind)'!U$6:U$37))/(MAX('03 (ind)'!U$6:U$37)-MIN('03 (ind)'!U$6:U$37))))))</f>
        <v>50</v>
      </c>
      <c r="V35" s="75">
        <f>IF('03 (ind)'!V$1="si",100*(('03 (ind)'!V34-MIN('03 (ind)'!V$6:V$37))/(MAX('03 (ind)'!V$6:V$37)-MIN('03 (ind)'!V$6:V$37))),ABS(-100+(100*(('03 (ind)'!V34-MIN('03 (ind)'!V$6:V$37))/(MAX('03 (ind)'!V$6:V$37)-MIN('03 (ind)'!V$6:V$37))))))</f>
        <v>78.453038674033152</v>
      </c>
      <c r="W35" s="75">
        <f>IF('03 (ind)'!W$1="si",100*(('03 (ind)'!W34-MIN('03 (ind)'!W$6:W$37))/(MAX('03 (ind)'!W$6:W$37)-MIN('03 (ind)'!W$6:W$37))),ABS(-100+(100*(('03 (ind)'!W34-MIN('03 (ind)'!W$6:W$37))/(MAX('03 (ind)'!W$6:W$37)-MIN('03 (ind)'!W$6:W$37))))))</f>
        <v>87.429492344883158</v>
      </c>
      <c r="X35" s="75">
        <f>IF('03 (ind)'!X$1="si",100*(('03 (ind)'!X34-MIN('03 (ind)'!X$6:X$37))/(MAX('03 (ind)'!X$6:X$37)-MIN('03 (ind)'!X$6:X$37))),ABS(-100+(100*(('03 (ind)'!X34-MIN('03 (ind)'!X$6:X$37))/(MAX('03 (ind)'!X$6:X$37)-MIN('03 (ind)'!X$6:X$37))))))</f>
        <v>70.708596529007366</v>
      </c>
      <c r="Y35" s="75">
        <f>IF('03 (ind)'!Y$1="si",100*(('03 (ind)'!Y34-MIN('03 (ind)'!Y$6:Y$37))/(MAX('03 (ind)'!Y$6:Y$37)-MIN('03 (ind)'!Y$6:Y$37))),ABS(-100+(100*(('03 (ind)'!Y34-MIN('03 (ind)'!Y$6:Y$37))/(MAX('03 (ind)'!Y$6:Y$37)-MIN('03 (ind)'!Y$6:Y$37))))))</f>
        <v>52.789377234355754</v>
      </c>
      <c r="Z35" s="75">
        <f>IF('03 (ind)'!Z$1="si",100*(('03 (ind)'!Z34-MIN('03 (ind)'!Z$6:Z$37))/(MAX('03 (ind)'!Z$6:Z$37)-MIN('03 (ind)'!Z$6:Z$37))),ABS(-100+(100*(('03 (ind)'!Z34-MIN('03 (ind)'!Z$6:Z$37))/(MAX('03 (ind)'!Z$6:Z$37)-MIN('03 (ind)'!Z$6:Z$37))))))</f>
        <v>1.6895190222044079</v>
      </c>
      <c r="AA35" s="75">
        <f>IF('03 (ind)'!AA$1="si",100*(('03 (ind)'!AA34-MIN('03 (ind)'!AA$6:AA$37))/(MAX('03 (ind)'!AA$6:AA$37)-MIN('03 (ind)'!AA$6:AA$37))),ABS(-100+(100*(('03 (ind)'!AA34-MIN('03 (ind)'!AA$6:AA$37))/(MAX('03 (ind)'!AA$6:AA$37)-MIN('03 (ind)'!AA$6:AA$37))))))</f>
        <v>0</v>
      </c>
      <c r="AB35" s="75">
        <f>IF('03 (ind)'!AB$1="si",100*(('03 (ind)'!AB34-MIN('03 (ind)'!AB$6:AB$37))/(MAX('03 (ind)'!AB$6:AB$37)-MIN('03 (ind)'!AB$6:AB$37))),ABS(-100+(100*(('03 (ind)'!AB34-MIN('03 (ind)'!AB$6:AB$37))/(MAX('03 (ind)'!AB$6:AB$37)-MIN('03 (ind)'!AB$6:AB$37))))))</f>
        <v>41.9969108178421</v>
      </c>
      <c r="AC35" s="75">
        <f>IF('03 (ind)'!AC$1="si",100*(('03 (ind)'!AC34-MIN('03 (ind)'!AC$6:AC$37))/(MAX('03 (ind)'!AC$6:AC$37)-MIN('03 (ind)'!AC$6:AC$37))),ABS(-100+(100*(('03 (ind)'!AC34-MIN('03 (ind)'!AC$6:AC$37))/(MAX('03 (ind)'!AC$6:AC$37)-MIN('03 (ind)'!AC$6:AC$37))))))</f>
        <v>49.123675059979888</v>
      </c>
      <c r="AD35" s="75">
        <f>IF('03 (ind)'!AD$1="si",100*(('03 (ind)'!AD34-MIN('03 (ind)'!AD$6:AD$37))/(MAX('03 (ind)'!AD$6:AD$37)-MIN('03 (ind)'!AD$6:AD$37))),ABS(-100+(100*(('03 (ind)'!AD34-MIN('03 (ind)'!AD$6:AD$37))/(MAX('03 (ind)'!AD$6:AD$37)-MIN('03 (ind)'!AD$6:AD$37))))))</f>
        <v>43.513557913335006</v>
      </c>
      <c r="AE35" s="75">
        <f>IF('03 (ind)'!AE$1="si",100*(('03 (ind)'!AE34-MIN('03 (ind)'!AE$6:AE$37))/(MAX('03 (ind)'!AE$6:AE$37)-MIN('03 (ind)'!AE$6:AE$37))),ABS(-100+(100*(('03 (ind)'!AE34-MIN('03 (ind)'!AE$6:AE$37))/(MAX('03 (ind)'!AE$6:AE$37)-MIN('03 (ind)'!AE$6:AE$37))))))</f>
        <v>38.14039000213004</v>
      </c>
      <c r="AF35" s="75">
        <f>IF('03 (ind)'!AF$1="si",100*(('03 (ind)'!AF34-MIN('03 (ind)'!AF$6:AF$37))/(MAX('03 (ind)'!AF$6:AF$37)-MIN('03 (ind)'!AF$6:AF$37))),ABS(-100+(100*(('03 (ind)'!AF34-MIN('03 (ind)'!AF$6:AF$37))/(MAX('03 (ind)'!AF$6:AF$37)-MIN('03 (ind)'!AF$6:AF$37))))))</f>
        <v>75</v>
      </c>
      <c r="AG35" s="75">
        <f>IF('03 (ind)'!AG$1="si",100*(('03 (ind)'!AG34-MIN('03 (ind)'!AG$6:AG$37))/(MAX('03 (ind)'!AG$6:AG$37)-MIN('03 (ind)'!AG$6:AG$37))),ABS(-100+(100*(('03 (ind)'!AG34-MIN('03 (ind)'!AG$6:AG$37))/(MAX('03 (ind)'!AG$6:AG$37)-MIN('03 (ind)'!AG$6:AG$37))))))</f>
        <v>16.666666666666664</v>
      </c>
      <c r="AH35" s="75">
        <f>IF('03 (ind)'!AH$1="si",100*(('03 (ind)'!AH34-MIN('03 (ind)'!AH$6:AH$37))/(MAX('03 (ind)'!AH$6:AH$37)-MIN('03 (ind)'!AH$6:AH$37))),ABS(-100+(100*(('03 (ind)'!AH34-MIN('03 (ind)'!AH$6:AH$37))/(MAX('03 (ind)'!AH$6:AH$37)-MIN('03 (ind)'!AH$6:AH$37))))))</f>
        <v>52.89256198347109</v>
      </c>
      <c r="AI35" s="75">
        <f>IF('03 (ind)'!AI$1="si",100*(('03 (ind)'!AI34-MIN('03 (ind)'!AI$6:AI$37))/(MAX('03 (ind)'!AI$6:AI$37)-MIN('03 (ind)'!AI$6:AI$37))),ABS(-100+(100*(('03 (ind)'!AI34-MIN('03 (ind)'!AI$6:AI$37))/(MAX('03 (ind)'!AI$6:AI$37)-MIN('03 (ind)'!AI$6:AI$37))))))</f>
        <v>0.68586465604120783</v>
      </c>
      <c r="AJ35" s="75">
        <f>IF('03 (ind)'!AJ$1="si",100*(('03 (ind)'!AJ34-MIN('03 (ind)'!AJ$6:AJ$37))/(MAX('03 (ind)'!AJ$6:AJ$37)-MIN('03 (ind)'!AJ$6:AJ$37))),ABS(-100+(100*(('03 (ind)'!AJ34-MIN('03 (ind)'!AJ$6:AJ$37))/(MAX('03 (ind)'!AJ$6:AJ$37)-MIN('03 (ind)'!AJ$6:AJ$37))))))</f>
        <v>82.635212888377481</v>
      </c>
      <c r="AK35" s="75">
        <f>IF('03 (ind)'!AK$1="si",100*(('03 (ind)'!AK34-MIN('03 (ind)'!AK$6:AK$37))/(MAX('03 (ind)'!AK$6:AK$37)-MIN('03 (ind)'!AK$6:AK$37))),ABS(-100+(100*(('03 (ind)'!AK34-MIN('03 (ind)'!AK$6:AK$37))/(MAX('03 (ind)'!AK$6:AK$37)-MIN('03 (ind)'!AK$6:AK$37))))))</f>
        <v>7.8159240075223222</v>
      </c>
      <c r="AL35" s="75">
        <f>IF('03 (ind)'!AL$1="si",100*(('03 (ind)'!AL34-MIN('03 (ind)'!AL$6:AL$37))/(MAX('03 (ind)'!AL$6:AL$37)-MIN('03 (ind)'!AL$6:AL$37))),ABS(-100+(100*(('03 (ind)'!AL34-MIN('03 (ind)'!AL$6:AL$37))/(MAX('03 (ind)'!AL$6:AL$37)-MIN('03 (ind)'!AL$6:AL$37))))))</f>
        <v>100</v>
      </c>
      <c r="AM35" s="75">
        <f>IF('03 (ind)'!AM$1="si",100*(('03 (ind)'!AM34-MIN('03 (ind)'!AM$6:AM$37))/(MAX('03 (ind)'!AM$6:AM$37)-MIN('03 (ind)'!AM$6:AM$37))),ABS(-100+(100*(('03 (ind)'!AM34-MIN('03 (ind)'!AM$6:AM$37))/(MAX('03 (ind)'!AM$6:AM$37)-MIN('03 (ind)'!AM$6:AM$37))))))</f>
        <v>100</v>
      </c>
      <c r="AN35" s="75">
        <f>IF('03 (ind)'!AN$1="si",100*(('03 (ind)'!AN34-MIN('03 (ind)'!AN$6:AN$37))/(MAX('03 (ind)'!AN$6:AN$37)-MIN('03 (ind)'!AN$6:AN$37))),ABS(-100+(100*(('03 (ind)'!AN34-MIN('03 (ind)'!AN$6:AN$37))/(MAX('03 (ind)'!AN$6:AN$37)-MIN('03 (ind)'!AN$6:AN$37))))))</f>
        <v>46.75427192231836</v>
      </c>
      <c r="AO35" s="75">
        <f>IF('03 (ind)'!AO$1="si",100*(('03 (ind)'!AO34-MIN('03 (ind)'!AO$6:AO$37))/(MAX('03 (ind)'!AO$6:AO$37)-MIN('03 (ind)'!AO$6:AO$37))),ABS(-100+(100*(('03 (ind)'!AO34-MIN('03 (ind)'!AO$6:AO$37))/(MAX('03 (ind)'!AO$6:AO$37)-MIN('03 (ind)'!AO$6:AO$37))))))</f>
        <v>33.946089522776489</v>
      </c>
      <c r="AP35" s="75">
        <f>IF('03 (ind)'!AP$1="si",100*(('03 (ind)'!AP34-MIN('03 (ind)'!AP$6:AP$37))/(MAX('03 (ind)'!AP$6:AP$37)-MIN('03 (ind)'!AP$6:AP$37))),ABS(-100+(100*(('03 (ind)'!AP34-MIN('03 (ind)'!AP$6:AP$37))/(MAX('03 (ind)'!AP$6:AP$37)-MIN('03 (ind)'!AP$6:AP$37))))))</f>
        <v>76.09257767792802</v>
      </c>
      <c r="AQ35" s="75">
        <f>IF('03 (ind)'!AQ$1="si",100*(('03 (ind)'!AQ34-MIN('03 (ind)'!AQ$6:AQ$37))/(MAX('03 (ind)'!AQ$6:AQ$37)-MIN('03 (ind)'!AQ$6:AQ$37))),ABS(-100+(100*(('03 (ind)'!AQ34-MIN('03 (ind)'!AQ$6:AQ$37))/(MAX('03 (ind)'!AQ$6:AQ$37)-MIN('03 (ind)'!AQ$6:AQ$37))))))</f>
        <v>2.0644996866888721</v>
      </c>
      <c r="AR35" s="75">
        <f>IF('03 (ind)'!AR$1="si",100*(('03 (ind)'!AR34-MIN('03 (ind)'!AR$6:AR$37))/(MAX('03 (ind)'!AR$6:AR$37)-MIN('03 (ind)'!AR$6:AR$37))),ABS(-100+(100*(('03 (ind)'!AR34-MIN('03 (ind)'!AR$6:AR$37))/(MAX('03 (ind)'!AR$6:AR$37)-MIN('03 (ind)'!AR$6:AR$37))))))</f>
        <v>52.281462207555165</v>
      </c>
      <c r="AS35" s="75">
        <f>IF('03 (ind)'!AS$1="si",100*(('03 (ind)'!AS34-MIN('03 (ind)'!AS$6:AS$37))/(MAX('03 (ind)'!AS$6:AS$37)-MIN('03 (ind)'!AS$6:AS$37))),ABS(-100+(100*(('03 (ind)'!AS34-MIN('03 (ind)'!AS$6:AS$37))/(MAX('03 (ind)'!AS$6:AS$37)-MIN('03 (ind)'!AS$6:AS$37))))))</f>
        <v>100</v>
      </c>
      <c r="AT35" s="75">
        <f>IF('03 (ind)'!AT$1="si",100*(('03 (ind)'!AT34-MIN('03 (ind)'!AT$6:AT$37))/(MAX('03 (ind)'!AT$6:AT$37)-MIN('03 (ind)'!AT$6:AT$37))),ABS(-100+(100*(('03 (ind)'!AT34-MIN('03 (ind)'!AT$6:AT$37))/(MAX('03 (ind)'!AT$6:AT$37)-MIN('03 (ind)'!AT$6:AT$37))))))</f>
        <v>0</v>
      </c>
      <c r="AU35" s="75">
        <f>IF('03 (ind)'!AU$1="si",100*(('03 (ind)'!AU34-MIN('03 (ind)'!AU$6:AU$37))/(MAX('03 (ind)'!AU$6:AU$37)-MIN('03 (ind)'!AU$6:AU$37))),ABS(-100+(100*(('03 (ind)'!AU34-MIN('03 (ind)'!AU$6:AU$37))/(MAX('03 (ind)'!AU$6:AU$37)-MIN('03 (ind)'!AU$6:AU$37))))))</f>
        <v>75.840978593272169</v>
      </c>
      <c r="AV35" s="75">
        <f>IF('03 (ind)'!AV$1="si",100*(('03 (ind)'!AV34-MIN('03 (ind)'!AV$6:AV$37))/(MAX('03 (ind)'!AV$6:AV$37)-MIN('03 (ind)'!AV$6:AV$37))),ABS(-100+(100*(('03 (ind)'!AV34-MIN('03 (ind)'!AV$6:AV$37))/(MAX('03 (ind)'!AV$6:AV$37)-MIN('03 (ind)'!AV$6:AV$37))))))</f>
        <v>89.081455805892546</v>
      </c>
      <c r="AW35" s="75">
        <f>IF('03 (ind)'!AW$1="si",100*(('03 (ind)'!AW34-MIN('03 (ind)'!AW$6:AW$37))/(MAX('03 (ind)'!AW$6:AW$37)-MIN('03 (ind)'!AW$6:AW$37))),ABS(-100+(100*(('03 (ind)'!AW34-MIN('03 (ind)'!AW$6:AW$37))/(MAX('03 (ind)'!AW$6:AW$37)-MIN('03 (ind)'!AW$6:AW$37))))))</f>
        <v>26.853291861067902</v>
      </c>
      <c r="AX35" s="75">
        <f>IF('03 (ind)'!AX$1="si",100*(('03 (ind)'!AX34-MIN('03 (ind)'!AX$6:AX$37))/(MAX('03 (ind)'!AX$6:AX$37)-MIN('03 (ind)'!AX$6:AX$37))),ABS(-100+(100*(('03 (ind)'!AX34-MIN('03 (ind)'!AX$6:AX$37))/(MAX('03 (ind)'!AX$6:AX$37)-MIN('03 (ind)'!AX$6:AX$37))))))</f>
        <v>8.7493020884709551</v>
      </c>
      <c r="AY35" s="75">
        <f>IF('03 (ind)'!AY$1="si",100*(('03 (ind)'!AY34-MIN('03 (ind)'!AY$6:AY$37))/(MAX('03 (ind)'!AY$6:AY$37)-MIN('03 (ind)'!AY$6:AY$37))),ABS(-100+(100*(('03 (ind)'!AY34-MIN('03 (ind)'!AY$6:AY$37))/(MAX('03 (ind)'!AY$6:AY$37)-MIN('03 (ind)'!AY$6:AY$37))))))</f>
        <v>38.582302568981959</v>
      </c>
      <c r="AZ35" s="75">
        <f>IF('03 (ind)'!AZ$1="si",100*(('03 (ind)'!AZ34-MIN('03 (ind)'!AZ$6:AZ$37))/(MAX('03 (ind)'!AZ$6:AZ$37)-MIN('03 (ind)'!AZ$6:AZ$37))),ABS(-100+(100*(('03 (ind)'!AZ34-MIN('03 (ind)'!AZ$6:AZ$37))/(MAX('03 (ind)'!AZ$6:AZ$37)-MIN('03 (ind)'!AZ$6:AZ$37))))))</f>
        <v>44.055187664869905</v>
      </c>
      <c r="BA35" s="75">
        <f>IF('03 (ind)'!BA$1="si",100*(('03 (ind)'!BA34-MIN('03 (ind)'!BA$6:BA$37))/(MAX('03 (ind)'!BA$6:BA$37)-MIN('03 (ind)'!BA$6:BA$37))),ABS(-100+(100*(('03 (ind)'!BA34-MIN('03 (ind)'!BA$6:BA$37))/(MAX('03 (ind)'!BA$6:BA$37)-MIN('03 (ind)'!BA$6:BA$37))))))</f>
        <v>41.19699889244243</v>
      </c>
      <c r="BB35" s="75">
        <f>IF('03 (ind)'!BB$1="si",100*(('03 (ind)'!BB34-MIN('03 (ind)'!BB$6:BB$37))/(MAX('03 (ind)'!BB$6:BB$37)-MIN('03 (ind)'!BB$6:BB$37))),ABS(-100+(100*(('03 (ind)'!BB34-MIN('03 (ind)'!BB$6:BB$37))/(MAX('03 (ind)'!BB$6:BB$37)-MIN('03 (ind)'!BB$6:BB$37))))))</f>
        <v>2.1248847389114092</v>
      </c>
      <c r="BC35" s="75">
        <f>IF('03 (ind)'!BC$1="si",100*(('03 (ind)'!BC34-MIN('03 (ind)'!BC$6:BC$37))/(MAX('03 (ind)'!BC$6:BC$37)-MIN('03 (ind)'!BC$6:BC$37))),ABS(-100+(100*(('03 (ind)'!BC34-MIN('03 (ind)'!BC$6:BC$37))/(MAX('03 (ind)'!BC$6:BC$37)-MIN('03 (ind)'!BC$6:BC$37))))))</f>
        <v>15.68399007599916</v>
      </c>
      <c r="BD35" s="75">
        <f>IF('03 (ind)'!BD$1="si",100*(('03 (ind)'!BD34-MIN('03 (ind)'!BD$6:BD$37))/(MAX('03 (ind)'!BD$6:BD$37)-MIN('03 (ind)'!BD$6:BD$37))),ABS(-100+(100*(('03 (ind)'!BD34-MIN('03 (ind)'!BD$6:BD$37))/(MAX('03 (ind)'!BD$6:BD$37)-MIN('03 (ind)'!BD$6:BD$37))))))</f>
        <v>79.511544703008369</v>
      </c>
      <c r="BE35" s="75">
        <f>IF('03 (ind)'!BE$1="si",100*(('03 (ind)'!BE34-MIN('03 (ind)'!BE$6:BE$37))/(MAX('03 (ind)'!BE$6:BE$37)-MIN('03 (ind)'!BE$6:BE$37))),ABS(-100+(100*(('03 (ind)'!BE34-MIN('03 (ind)'!BE$6:BE$37))/(MAX('03 (ind)'!BE$6:BE$37)-MIN('03 (ind)'!BE$6:BE$37))))))</f>
        <v>4.1083916083916083</v>
      </c>
      <c r="BF35" s="75">
        <f>IF('03 (ind)'!BF$1="si",100*(('03 (ind)'!BF34-MIN('03 (ind)'!BF$6:BF$37))/(MAX('03 (ind)'!BF$6:BF$37)-MIN('03 (ind)'!BF$6:BF$37))),ABS(-100+(100*(('03 (ind)'!BF34-MIN('03 (ind)'!BF$6:BF$37))/(MAX('03 (ind)'!BF$6:BF$37)-MIN('03 (ind)'!BF$6:BF$37))))))</f>
        <v>24.031618516625024</v>
      </c>
      <c r="BG35" s="75">
        <f>IF('03 (ind)'!BG$1="si",100*(('03 (ind)'!BG34-MIN('03 (ind)'!BG$6:BG$37))/(MAX('03 (ind)'!BG$6:BG$37)-MIN('03 (ind)'!BG$6:BG$37))),ABS(-100+(100*(('03 (ind)'!BG34-MIN('03 (ind)'!BG$6:BG$37))/(MAX('03 (ind)'!BG$6:BG$37)-MIN('03 (ind)'!BG$6:BG$37))))))</f>
        <v>22.958139975399728</v>
      </c>
      <c r="BH35" s="75">
        <f>IF('03 (ind)'!BH$1="si",100*(('03 (ind)'!BH34-MIN('03 (ind)'!BH$6:BH$37))/(MAX('03 (ind)'!BH$6:BH$37)-MIN('03 (ind)'!BH$6:BH$37))),ABS(-100+(100*(('03 (ind)'!BH34-MIN('03 (ind)'!BH$6:BH$37))/(MAX('03 (ind)'!BH$6:BH$37)-MIN('03 (ind)'!BH$6:BH$37))))))</f>
        <v>9.8655028313751991</v>
      </c>
      <c r="BI35" s="75">
        <f>IF('03 (ind)'!BI$1="si",100*(('03 (ind)'!BI34-MIN('03 (ind)'!BI$6:BI$37))/(MAX('03 (ind)'!BI$6:BI$37)-MIN('03 (ind)'!BI$6:BI$37))),ABS(-100+(100*(('03 (ind)'!BI34-MIN('03 (ind)'!BI$6:BI$37))/(MAX('03 (ind)'!BI$6:BI$37)-MIN('03 (ind)'!BI$6:BI$37))))))</f>
        <v>99.605127502241558</v>
      </c>
      <c r="BJ35" s="75">
        <f>IF('03 (ind)'!BJ$1="si",100*(('03 (ind)'!BJ34-MIN('03 (ind)'!BJ$6:BJ$37))/(MAX('03 (ind)'!BJ$6:BJ$37)-MIN('03 (ind)'!BJ$6:BJ$37))),ABS(-100+(100*(('03 (ind)'!BJ34-MIN('03 (ind)'!BJ$6:BJ$37))/(MAX('03 (ind)'!BJ$6:BJ$37)-MIN('03 (ind)'!BJ$6:BJ$37))))))</f>
        <v>0</v>
      </c>
      <c r="BK35" s="75">
        <f>IF('03 (ind)'!BK$1="si",100*(('03 (ind)'!BK34-MIN('03 (ind)'!BK$6:BK$37))/(MAX('03 (ind)'!BK$6:BK$37)-MIN('03 (ind)'!BK$6:BK$37))),ABS(-100+(100*(('03 (ind)'!BK34-MIN('03 (ind)'!BK$6:BK$37))/(MAX('03 (ind)'!BK$6:BK$37)-MIN('03 (ind)'!BK$6:BK$37))))))</f>
        <v>0</v>
      </c>
      <c r="BL35" s="75">
        <f>IF('03 (ind)'!BL$1="si",100*(('03 (ind)'!BL34-MIN('03 (ind)'!BL$6:BL$37))/(MAX('03 (ind)'!BL$6:BL$37)-MIN('03 (ind)'!BL$6:BL$37))),ABS(-100+(100*(('03 (ind)'!BL34-MIN('03 (ind)'!BL$6:BL$37))/(MAX('03 (ind)'!BL$6:BL$37)-MIN('03 (ind)'!BL$6:BL$37))))))</f>
        <v>0</v>
      </c>
      <c r="BM35" s="75">
        <f>IF('03 (ind)'!BM$1="si",100*(('03 (ind)'!BM34-MIN('03 (ind)'!BM$6:BM$37))/(MAX('03 (ind)'!BM$6:BM$37)-MIN('03 (ind)'!BM$6:BM$37))),ABS(-100+(100*(('03 (ind)'!BM34-MIN('03 (ind)'!BM$6:BM$37))/(MAX('03 (ind)'!BM$6:BM$37)-MIN('03 (ind)'!BM$6:BM$37))))))</f>
        <v>24.666884552260164</v>
      </c>
      <c r="BN35" s="75">
        <f>IF('03 (ind)'!BN$1="si",100*(('03 (ind)'!BN34-MIN('03 (ind)'!BN$6:BN$37))/(MAX('03 (ind)'!BN$6:BN$37)-MIN('03 (ind)'!BN$6:BN$37))),ABS(-100+(100*(('03 (ind)'!BN34-MIN('03 (ind)'!BN$6:BN$37))/(MAX('03 (ind)'!BN$6:BN$37)-MIN('03 (ind)'!BN$6:BN$37))))))</f>
        <v>39.972183739254795</v>
      </c>
      <c r="BO35" s="75">
        <f>IF('03 (ind)'!BO$1="si",100*(('03 (ind)'!BO34-MIN('03 (ind)'!BO$6:BO$37))/(MAX('03 (ind)'!BO$6:BO$37)-MIN('03 (ind)'!BO$6:BO$37))),ABS(-100+(100*(('03 (ind)'!BO34-MIN('03 (ind)'!BO$6:BO$37))/(MAX('03 (ind)'!BO$6:BO$37)-MIN('03 (ind)'!BO$6:BO$37))))))</f>
        <v>11.394734315962561</v>
      </c>
      <c r="BP35" s="75">
        <f>IF('03 (ind)'!BP$1="si",100*(('03 (ind)'!BP34-MIN('03 (ind)'!BP$6:BP$37))/(MAX('03 (ind)'!BP$6:BP$37)-MIN('03 (ind)'!BP$6:BP$37))),ABS(-100+(100*(('03 (ind)'!BP34-MIN('03 (ind)'!BP$6:BP$37))/(MAX('03 (ind)'!BP$6:BP$37)-MIN('03 (ind)'!BP$6:BP$37))))))</f>
        <v>6.0022340598801884</v>
      </c>
      <c r="BQ35" s="75">
        <f>IF('03 (ind)'!BQ$1="si",100*(('03 (ind)'!BQ34-MIN('03 (ind)'!BQ$6:BQ$37))/(MAX('03 (ind)'!BQ$6:BQ$37)-MIN('03 (ind)'!BQ$6:BQ$37))),ABS(-100+(100*(('03 (ind)'!BQ34-MIN('03 (ind)'!BQ$6:BQ$37))/(MAX('03 (ind)'!BQ$6:BQ$37)-MIN('03 (ind)'!BQ$6:BQ$37))))))</f>
        <v>8.4728983319868174</v>
      </c>
      <c r="BR35" s="75">
        <f>IF('03 (ind)'!BR$1="si",100*(('03 (ind)'!BR34-MIN('03 (ind)'!BR$6:BR$37))/(MAX('03 (ind)'!BR$6:BR$37)-MIN('03 (ind)'!BR$6:BR$37))),ABS(-100+(100*(('03 (ind)'!BR34-MIN('03 (ind)'!BR$6:BR$37))/(MAX('03 (ind)'!BP$6:BP$37)-MIN('03 (ind)'!BR$6:BR$37))))))</f>
        <v>0</v>
      </c>
      <c r="BS35" s="75">
        <f>IF('03 (ind)'!BS$1="si",100*(('03 (ind)'!BS34-MIN('03 (ind)'!BS$6:BS$37))/(MAX('03 (ind)'!BS$6:BS$37)-MIN('03 (ind)'!BS$6:BS$37))),ABS(-100+(100*(('03 (ind)'!BS34-MIN('03 (ind)'!BS$6:BS$37))/(MAX('03 (ind)'!BQ$6:BQ$37)-MIN('03 (ind)'!BS$6:BS$37))))))</f>
        <v>39.754037888136359</v>
      </c>
      <c r="BT35" s="75">
        <f>IF('03 (ind)'!BT$1="si",100*(('03 (ind)'!BT34-MIN('03 (ind)'!BT$6:BT$37))/(MAX('03 (ind)'!BT$6:BT$37)-MIN('03 (ind)'!BT$6:BT$37))),ABS(-100+(100*(('03 (ind)'!BT34-MIN('03 (ind)'!BT$6:BT$37))/(MAX('03 (ind)'!BR$6:BR$37)-MIN('03 (ind)'!BT$6:BT$37))))))</f>
        <v>90.307492499999995</v>
      </c>
      <c r="BU35" s="75">
        <f>IF('03 (ind)'!BU$1="si",100*(('03 (ind)'!BU34-MIN('03 (ind)'!BU$6:BU$37))/(MAX('03 (ind)'!BU$6:BU$37)-MIN('03 (ind)'!BU$6:BU$37))),ABS(-100+(100*(('03 (ind)'!BU34-MIN('03 (ind)'!BU$6:BU$37))/(MAX('03 (ind)'!BU$6:BU$37)-MIN('03 (ind)'!BU$6:BU$37))))))</f>
        <v>56.801254410035291</v>
      </c>
      <c r="BV35" s="75">
        <f>IF('03 (ind)'!BV$1="si",100*(('03 (ind)'!BV34-MIN('03 (ind)'!BV$6:BV$37))/(MAX('03 (ind)'!BV$6:BV$37)-MIN('03 (ind)'!BV$6:BV$37))),ABS(-100+(100*(('03 (ind)'!BV34-MIN('03 (ind)'!BV$6:BV$37))/(MAX('03 (ind)'!BV$6:BV$37)-MIN('03 (ind)'!BV$6:BV$37))))))</f>
        <v>14.173111243307554</v>
      </c>
      <c r="BW35" s="75">
        <f>IF('03 (ind)'!BW$1="si",100*(('03 (ind)'!BW34-MIN('03 (ind)'!BW$6:BW$37))/(MAX('03 (ind)'!BW$6:BW$37)-MIN('03 (ind)'!BW$6:BW$37))),ABS(-100+(100*(('03 (ind)'!BW34-MIN('03 (ind)'!BW$6:BW$37))/(MAX('03 (ind)'!BW$6:BW$37)-MIN('03 (ind)'!BW$6:BW$37))))))</f>
        <v>62.501640635253963</v>
      </c>
      <c r="BX35" s="75">
        <f>IF('03 (ind)'!BX$1="si",100*(('03 (ind)'!BX34-MIN('03 (ind)'!BX$6:BX$37))/(MAX('03 (ind)'!BX$6:BX$37)-MIN('03 (ind)'!BX$6:BX$37))),ABS(-100+(100*(('03 (ind)'!BX34-MIN('03 (ind)'!BX$6:BX$37))/(MAX('03 (ind)'!BX$6:BX$37)-MIN('03 (ind)'!BX$6:BX$37))))))</f>
        <v>0</v>
      </c>
      <c r="BY35" s="75">
        <f>IF('03 (ind)'!BY$1="si",100*(('03 (ind)'!BY34-MIN('03 (ind)'!BY$6:BY$37))/(MAX('03 (ind)'!BY$6:BY$37)-MIN('03 (ind)'!BY$6:BY$37))),ABS(-100+(100*(('03 (ind)'!BY34-MIN('03 (ind)'!BY$6:BY$37))/(MAX('03 (ind)'!BY$6:BY$37)-MIN('03 (ind)'!BY$6:BY$37))))))</f>
        <v>100</v>
      </c>
      <c r="BZ35" s="75">
        <f>IF('03 (ind)'!BZ$1="si",100*(('03 (ind)'!BZ34-MIN('03 (ind)'!BZ$6:BZ$37))/(MAX('03 (ind)'!BZ$6:BZ$37)-MIN('03 (ind)'!BZ$6:BZ$37))),ABS(-100+(100*(('03 (ind)'!BZ34-MIN('03 (ind)'!BZ$6:BZ$37))/(MAX('03 (ind)'!BZ$6:BZ$37)-MIN('03 (ind)'!BZ$6:BZ$37))))))</f>
        <v>0</v>
      </c>
      <c r="CA35" s="75">
        <f>IF('03 (ind)'!CA$1="si",100*(('03 (ind)'!CA34-MIN('03 (ind)'!CA$6:CA$37))/(MAX('03 (ind)'!CA$6:CA$37)-MIN('03 (ind)'!CA$6:CA$37))),ABS(-100+(100*(('03 (ind)'!CA34-MIN('03 (ind)'!CA$6:CA$37))/(MAX('03 (ind)'!CA$6:CA$37)-MIN('03 (ind)'!CA$6:CA$37))))))</f>
        <v>50.465274674679414</v>
      </c>
      <c r="CB35" s="75">
        <f>IF('03 (ind)'!CB$1="si",100*(('03 (ind)'!CB34-MIN('03 (ind)'!CB$6:CB$37))/(MAX('03 (ind)'!CB$6:CB$37)-MIN('03 (ind)'!CB$6:CB$37))),ABS(-100+(100*(('03 (ind)'!CB34-MIN('03 (ind)'!CB$6:CB$37))/(MAX('03 (ind)'!CB$6:CB$37)-MIN('03 (ind)'!CB$6:CB$37))))))</f>
        <v>64.968152866242036</v>
      </c>
      <c r="CC35" s="75">
        <f>IF('03 (ind)'!CC$1="si",100*(('03 (ind)'!CC34-MIN('03 (ind)'!CC$6:CC$37))/(MAX('03 (ind)'!CC$6:CC$37)-MIN('03 (ind)'!CC$6:CC$37))),ABS(-100+(100*(('03 (ind)'!CC34-MIN('03 (ind)'!CC$6:CC$37))/(MAX('03 (ind)'!CC$6:CC$37)-MIN('03 (ind)'!CC$6:CC$37))))))</f>
        <v>0</v>
      </c>
      <c r="CD35" s="75">
        <f>IF('03 (ind)'!CD$1="si",100*(('03 (ind)'!CD34-MIN('03 (ind)'!CD$6:CD$37))/(MAX('03 (ind)'!CD$6:CD$37)-MIN('03 (ind)'!CD$6:CD$37))),ABS(-100+(100*(('03 (ind)'!CD34-MIN('03 (ind)'!CD$6:CD$37))/(MAX('03 (ind)'!CD$6:CD$37)-MIN('03 (ind)'!CD$6:CD$37))))))</f>
        <v>0</v>
      </c>
      <c r="CE35" s="75">
        <f>IF('03 (ind)'!CE$1="si",100*(('03 (ind)'!CE34-MIN('03 (ind)'!CE$6:CE$37))/(MAX('03 (ind)'!CE$6:CE$37)-MIN('03 (ind)'!CE$6:CE$37))),ABS(-100+(100*(('03 (ind)'!CE34-MIN('03 (ind)'!CE$6:CE$37))/(MAX('03 (ind)'!CE$6:CE$37)-MIN('03 (ind)'!CE$6:CE$37))))))</f>
        <v>8.0408531756899002</v>
      </c>
      <c r="CF35" s="75">
        <f>IF('03 (ind)'!CF$1="si",100*(('03 (ind)'!CF34-MIN('03 (ind)'!CF$6:CF$37))/(MAX('03 (ind)'!CF$6:CF$37)-MIN('03 (ind)'!CF$6:CF$37))),ABS(-100+(100*(('03 (ind)'!CF34-MIN('03 (ind)'!CF$6:CF$37))/(MAX('03 (ind)'!CF$6:CF$37)-MIN('03 (ind)'!CF$6:CF$37))))))</f>
        <v>7.5407561480558094</v>
      </c>
      <c r="CG35" s="75">
        <f>IF('03 (ind)'!CG$1="si",100*(('03 (ind)'!CG34-MIN('03 (ind)'!CG$6:CG$37))/(MAX('03 (ind)'!CG$6:CG$37)-MIN('03 (ind)'!CG$6:CG$37))),ABS(-100+(100*(('03 (ind)'!CG34-MIN('03 (ind)'!CG$6:CG$37))/(MAX('03 (ind)'!CG$6:CG$37)-MIN('03 (ind)'!CG$6:CG$37))))))</f>
        <v>8.7067104814029079</v>
      </c>
      <c r="CH35" s="75">
        <f>IF('03 (ind)'!CH$1="si",100*(('03 (ind)'!CH34-MIN('03 (ind)'!CH$6:CH$37))/(MAX('03 (ind)'!CH$6:CH$37)-MIN('03 (ind)'!CH$6:CH$37))),ABS(-100+(100*(('03 (ind)'!CH34-MIN('03 (ind)'!CH$6:CH$37))/(MAX('03 (ind)'!CH$6:CH$37)-MIN('03 (ind)'!CH$6:CH$37))))))</f>
        <v>1.923225742446812</v>
      </c>
      <c r="CI35" s="75">
        <f>IF('03 (ind)'!CI$1="si",100*(('03 (ind)'!CI34-MIN('03 (ind)'!CI$6:CI$37))/(MAX('03 (ind)'!CI$6:CI$37)-MIN('03 (ind)'!CI$6:CI$37))),ABS(-100+(100*(('03 (ind)'!CI34-MIN('03 (ind)'!CI$6:CI$37))/(MAX('03 (ind)'!CI$6:CI$37)-MIN('03 (ind)'!CI$6:CI$37))))))</f>
        <v>2.3641801666663622</v>
      </c>
      <c r="CJ35" s="75">
        <f>IF('03 (ind)'!CJ$1="si",100*(('03 (ind)'!CJ34-MIN('03 (ind)'!CJ$6:CJ$37))/(MAX('03 (ind)'!CJ$6:CJ$37)-MIN('03 (ind)'!CJ$6:CJ$37))),ABS(-100+(100*(('03 (ind)'!CJ34-MIN('03 (ind)'!CJ$6:CJ$37))/(MAX('03 (ind)'!CJ$6:CJ$37)-MIN('03 (ind)'!CJ$6:CJ$37))))))</f>
        <v>32.654418626654184</v>
      </c>
      <c r="CK35" s="75">
        <f>IF('03 (ind)'!CK$1="si",100*(('03 (ind)'!CK34-MIN('03 (ind)'!CK$6:CK$37))/(MAX('03 (ind)'!CK$6:CK$37)-MIN('03 (ind)'!CK$6:CK$37))),ABS(-100+(100*(('03 (ind)'!CK34-MIN('03 (ind)'!CK$6:CK$37))/(MAX('03 (ind)'!CK$6:CK$37)-MIN('03 (ind)'!CK$6:CK$37))))))</f>
        <v>5.0875603239081171</v>
      </c>
      <c r="CL35" s="75">
        <f>IF('03 (ind)'!CL$1="si",100*(('03 (ind)'!CL34-MIN('03 (ind)'!CL$6:CL$37))/(MAX('03 (ind)'!CL$6:CL$37)-MIN('03 (ind)'!CL$6:CL$37))),ABS(-100+(100*(('03 (ind)'!CL34-MIN('03 (ind)'!CL$6:CL$37))/(MAX('03 (ind)'!CL$6:CL$37)-MIN('03 (ind)'!CL$6:CL$37))))))</f>
        <v>3.3181336621253132</v>
      </c>
      <c r="CM35" s="75">
        <f>IF('03 (ind)'!CM$1="si",100*(('03 (ind)'!CM34-MIN('03 (ind)'!CM$6:CM$37))/(MAX('03 (ind)'!CM$6:CM$37)-MIN('03 (ind)'!CM$6:CM$37))),ABS(-100+(100*(('03 (ind)'!CM34-MIN('03 (ind)'!CM$6:CM$37))/(MAX('03 (ind)'!CM$6:CM$37)-MIN('03 (ind)'!CM$6:CM$37))))))</f>
        <v>3.3143682700544868</v>
      </c>
    </row>
    <row r="36" spans="1:91">
      <c r="A36" s="18" t="s">
        <v>437</v>
      </c>
      <c r="B36" s="87">
        <f>IF('03 (ind)'!B$1="si",100*(('03 (ind)'!B35-MIN('03 (ind)'!B$6:B$37))/(MAX('03 (ind)'!B$6:B$37)-MIN('03 (ind)'!B$6:B$37))),ABS(-100+(100*(('03 (ind)'!B35-MIN('03 (ind)'!B$6:B$37))/(MAX('03 (ind)'!B$6:B$37)-MIN('03 (ind)'!B$6:B$37))))))</f>
        <v>16.665511956404021</v>
      </c>
      <c r="C36" s="87">
        <f>IF('03 (ind)'!C$1="si",100*(('03 (ind)'!C35-MIN('03 (ind)'!C$6:C$37))/(MAX('03 (ind)'!C$6:C$37)-MIN('03 (ind)'!C$6:C$37))),ABS(-100+(100*(('03 (ind)'!C35-MIN('03 (ind)'!C$6:C$37))/(MAX('03 (ind)'!C$6:C$37)-MIN('03 (ind)'!C$6:C$37))))))</f>
        <v>14.869591714095765</v>
      </c>
      <c r="D36" s="87">
        <f>IF('03 (ind)'!D$1="si",100*(('03 (ind)'!D35-MIN('03 (ind)'!D$6:D$37))/(MAX('03 (ind)'!D$6:D$37)-MIN('03 (ind)'!D$6:D$37))),ABS(-100+(100*(('03 (ind)'!D35-MIN('03 (ind)'!D$6:D$37))/(MAX('03 (ind)'!D$6:D$37)-MIN('03 (ind)'!D$6:D$37))))))</f>
        <v>78.46711668095864</v>
      </c>
      <c r="E36" s="87">
        <f>IF('03 (ind)'!E$1="si",100*(('03 (ind)'!E35-MIN('03 (ind)'!E$6:E$37))/(MAX('03 (ind)'!E$6:E$37)-MIN('03 (ind)'!E$6:E$37))),ABS(-100+(100*(('03 (ind)'!E35-MIN('03 (ind)'!E$6:E$37))/(MAX('03 (ind)'!E$6:E$37)-MIN('03 (ind)'!E$6:E$37))))))</f>
        <v>72.602739726028631</v>
      </c>
      <c r="F36" s="87">
        <f>IF('03 (ind)'!F$1="si",100*(('03 (ind)'!F35-MIN('03 (ind)'!F$6:F$37))/(MAX('03 (ind)'!F$6:F$37)-MIN('03 (ind)'!F$6:F$37))),ABS(-100+(100*(('03 (ind)'!F35-MIN('03 (ind)'!F$6:F$37))/(MAX('03 (ind)'!F$6:F$37)-MIN('03 (ind)'!F$6:F$37))))))</f>
        <v>15.517241379310345</v>
      </c>
      <c r="G36" s="87">
        <f>IF('03 (ind)'!G$1="si",100*(('03 (ind)'!G35-MIN('03 (ind)'!G$6:G$37))/(MAX('03 (ind)'!G$6:G$37)-MIN('03 (ind)'!G$6:G$37))),ABS(-100+(100*(('03 (ind)'!G35-MIN('03 (ind)'!G$6:G$37))/(MAX('03 (ind)'!G$6:G$37)-MIN('03 (ind)'!G$6:G$37))))))</f>
        <v>46.153846153846168</v>
      </c>
      <c r="H36" s="87">
        <f>IF('03 (ind)'!H$1="si",100*(('03 (ind)'!H35-MIN('03 (ind)'!H$6:H$37))/(MAX('03 (ind)'!H$6:H$37)-MIN('03 (ind)'!H$6:H$37))),ABS(-100+(100*(('03 (ind)'!H35-MIN('03 (ind)'!H$6:H$37))/(MAX('03 (ind)'!H$6:H$37)-MIN('03 (ind)'!H$6:H$37))))))</f>
        <v>46.496815286624198</v>
      </c>
      <c r="I36" s="87">
        <f>IF('03 (ind)'!I$1="si",100*(('03 (ind)'!I35-MIN('03 (ind)'!I$6:I$37))/(MAX('03 (ind)'!I$6:I$37)-MIN('03 (ind)'!I$6:I$37))),ABS(-100+(100*(('03 (ind)'!I35-MIN('03 (ind)'!I$6:I$37))/(MAX('03 (ind)'!I$6:I$37)-MIN('03 (ind)'!I$6:I$37))))))</f>
        <v>52.287581699346411</v>
      </c>
      <c r="J36" s="87">
        <f>IF('03 (ind)'!J$1="si",100*(('03 (ind)'!J35-MIN('03 (ind)'!J$6:J$37))/(MAX('03 (ind)'!J$6:J$37)-MIN('03 (ind)'!J$6:J$37))),ABS(-100+(100*(('03 (ind)'!J35-MIN('03 (ind)'!J$6:J$37))/(MAX('03 (ind)'!J$6:J$37)-MIN('03 (ind)'!J$6:J$37))))))</f>
        <v>61.265822784810155</v>
      </c>
      <c r="K36" s="87">
        <f>IF('03 (ind)'!K$1="si",100*(('03 (ind)'!K35-MIN('03 (ind)'!K$6:K$37))/(MAX('03 (ind)'!K$6:K$37)-MIN('03 (ind)'!K$6:K$37))),ABS(-100+(100*(('03 (ind)'!K35-MIN('03 (ind)'!K$6:K$37))/(MAX('03 (ind)'!K$6:K$37)-MIN('03 (ind)'!K$6:K$37))))))</f>
        <v>30.92942571356317</v>
      </c>
      <c r="L36" s="87">
        <f>IF('03 (ind)'!L$1="si",100*(('03 (ind)'!L35-MIN('03 (ind)'!L$6:L$37))/(MAX('03 (ind)'!L$6:L$37)-MIN('03 (ind)'!L$6:L$37))),ABS(-100+(100*(('03 (ind)'!L35-MIN('03 (ind)'!L$6:L$37))/(MAX('03 (ind)'!L$6:L$37)-MIN('03 (ind)'!L$6:L$37))))))</f>
        <v>79.487128854647693</v>
      </c>
      <c r="M36" s="87">
        <f>IF('03 (ind)'!M$1="si",100*(('03 (ind)'!M35-MIN('03 (ind)'!M$6:M$37))/(MAX('03 (ind)'!M$6:M$37)-MIN('03 (ind)'!M$6:M$37))),ABS(-100+(100*(('03 (ind)'!M35-MIN('03 (ind)'!M$6:M$37))/(MAX('03 (ind)'!M$6:M$37)-MIN('03 (ind)'!M$6:M$37))))))</f>
        <v>11.779623388190602</v>
      </c>
      <c r="N36" s="87">
        <f>IF('03 (ind)'!N$1="si",100*(('03 (ind)'!N35-MIN('03 (ind)'!N$6:N$37))/(MAX('03 (ind)'!N$6:N$37)-MIN('03 (ind)'!N$6:N$37))),ABS(-100+(100*(('03 (ind)'!N35-MIN('03 (ind)'!N$6:N$37))/(MAX('03 (ind)'!N$6:N$37)-MIN('03 (ind)'!N$6:N$37))))))</f>
        <v>100</v>
      </c>
      <c r="O36" s="87">
        <f>IF('03 (ind)'!O$1="si",100*(('03 (ind)'!O35-MIN('03 (ind)'!O$6:O$37))/(MAX('03 (ind)'!O$6:O$37)-MIN('03 (ind)'!O$6:O$37))),ABS(-100+(100*(('03 (ind)'!O35-MIN('03 (ind)'!O$6:O$37))/(MAX('03 (ind)'!O$6:O$37)-MIN('03 (ind)'!O$6:O$37))))))</f>
        <v>0</v>
      </c>
      <c r="P36" s="87">
        <f>IF('03 (ind)'!P$1="si",100*(('03 (ind)'!P35-MIN('03 (ind)'!P$6:P$37))/(MAX('03 (ind)'!P$6:P$37)-MIN('03 (ind)'!P$6:P$37))),ABS(-100+(100*(('03 (ind)'!P35-MIN('03 (ind)'!P$6:P$37))/(MAX('03 (ind)'!P$6:P$37)-MIN('03 (ind)'!P$6:P$37))))))</f>
        <v>10.902190629624103</v>
      </c>
      <c r="Q36" s="87">
        <f>IF('03 (ind)'!Q$1="si",100*(('03 (ind)'!Q35-MIN('03 (ind)'!Q$6:Q$37))/(MAX('03 (ind)'!Q$6:Q$37)-MIN('03 (ind)'!Q$6:Q$37))),ABS(-100+(100*(('03 (ind)'!Q35-MIN('03 (ind)'!Q$6:Q$37))/(MAX('03 (ind)'!Q$6:Q$37)-MIN('03 (ind)'!Q$6:Q$37))))))</f>
        <v>2.8241434015130173</v>
      </c>
      <c r="R36" s="87">
        <f>IF('03 (ind)'!R$1="si",100*(('03 (ind)'!R35-MIN('03 (ind)'!R$6:R$37))/(MAX('03 (ind)'!R$6:R$37)-MIN('03 (ind)'!R$6:R$37))),ABS(-100+(100*(('03 (ind)'!R35-MIN('03 (ind)'!R$6:R$37))/(MAX('03 (ind)'!R$6:R$37)-MIN('03 (ind)'!R$6:R$37))))))</f>
        <v>5.9601185305757607</v>
      </c>
      <c r="S36" s="75">
        <f>ABS(ABS(('03 (ind)'!S35-((MAX('03 (ind)'!S$6:S$37)+MIN('03 (ind)'!S$6:S$37))/2))/(((MAX('03 (ind)'!S$6:S$37)+MIN('03 (ind)'!S$6:S$37))/2)-MAX('03 (ind)'!S$6:S$37))*100)-100)</f>
        <v>14.794694243678919</v>
      </c>
      <c r="T36" s="75">
        <f>IF('03 (ind)'!T$1="si",100*(('03 (ind)'!T35-MIN('03 (ind)'!T$6:T$37))/(MAX('03 (ind)'!T$6:T$37)-MIN('03 (ind)'!T$6:T$37))),ABS(-100+(100*(('03 (ind)'!T35-MIN('03 (ind)'!T$6:T$37))/(MAX('03 (ind)'!T$6:T$37)-MIN('03 (ind)'!T$6:T$37))))))</f>
        <v>12.599530588519162</v>
      </c>
      <c r="U36" s="75">
        <f>IF('03 (ind)'!U$1="si",100*(('03 (ind)'!U35-MIN('03 (ind)'!U$6:U$37))/(MAX('03 (ind)'!U$6:U$37)-MIN('03 (ind)'!U$6:U$37))),ABS(-100+(100*(('03 (ind)'!U35-MIN('03 (ind)'!U$6:U$37))/(MAX('03 (ind)'!U$6:U$37)-MIN('03 (ind)'!U$6:U$37))))))</f>
        <v>0</v>
      </c>
      <c r="V36" s="75">
        <f>IF('03 (ind)'!V$1="si",100*(('03 (ind)'!V35-MIN('03 (ind)'!V$6:V$37))/(MAX('03 (ind)'!V$6:V$37)-MIN('03 (ind)'!V$6:V$37))),ABS(-100+(100*(('03 (ind)'!V35-MIN('03 (ind)'!V$6:V$37))/(MAX('03 (ind)'!V$6:V$37)-MIN('03 (ind)'!V$6:V$37))))))</f>
        <v>0</v>
      </c>
      <c r="W36" s="75">
        <f>IF('03 (ind)'!W$1="si",100*(('03 (ind)'!W35-MIN('03 (ind)'!W$6:W$37))/(MAX('03 (ind)'!W$6:W$37)-MIN('03 (ind)'!W$6:W$37))),ABS(-100+(100*(('03 (ind)'!W35-MIN('03 (ind)'!W$6:W$37))/(MAX('03 (ind)'!W$6:W$37)-MIN('03 (ind)'!W$6:W$37))))))</f>
        <v>35.699460356994607</v>
      </c>
      <c r="X36" s="75">
        <f>IF('03 (ind)'!X$1="si",100*(('03 (ind)'!X35-MIN('03 (ind)'!X$6:X$37))/(MAX('03 (ind)'!X$6:X$37)-MIN('03 (ind)'!X$6:X$37))),ABS(-100+(100*(('03 (ind)'!X35-MIN('03 (ind)'!X$6:X$37))/(MAX('03 (ind)'!X$6:X$37)-MIN('03 (ind)'!X$6:X$37))))))</f>
        <v>37.298600865329675</v>
      </c>
      <c r="Y36" s="75">
        <f>IF('03 (ind)'!Y$1="si",100*(('03 (ind)'!Y35-MIN('03 (ind)'!Y$6:Y$37))/(MAX('03 (ind)'!Y$6:Y$37)-MIN('03 (ind)'!Y$6:Y$37))),ABS(-100+(100*(('03 (ind)'!Y35-MIN('03 (ind)'!Y$6:Y$37))/(MAX('03 (ind)'!Y$6:Y$37)-MIN('03 (ind)'!Y$6:Y$37))))))</f>
        <v>33.496560218704005</v>
      </c>
      <c r="Z36" s="75">
        <f>IF('03 (ind)'!Z$1="si",100*(('03 (ind)'!Z35-MIN('03 (ind)'!Z$6:Z$37))/(MAX('03 (ind)'!Z$6:Z$37)-MIN('03 (ind)'!Z$6:Z$37))),ABS(-100+(100*(('03 (ind)'!Z35-MIN('03 (ind)'!Z$6:Z$37))/(MAX('03 (ind)'!Z$6:Z$37)-MIN('03 (ind)'!Z$6:Z$37))))))</f>
        <v>42.00097453645413</v>
      </c>
      <c r="AA36" s="75">
        <f>IF('03 (ind)'!AA$1="si",100*(('03 (ind)'!AA35-MIN('03 (ind)'!AA$6:AA$37))/(MAX('03 (ind)'!AA$6:AA$37)-MIN('03 (ind)'!AA$6:AA$37))),ABS(-100+(100*(('03 (ind)'!AA35-MIN('03 (ind)'!AA$6:AA$37))/(MAX('03 (ind)'!AA$6:AA$37)-MIN('03 (ind)'!AA$6:AA$37))))))</f>
        <v>48.450943622526474</v>
      </c>
      <c r="AB36" s="75">
        <f>IF('03 (ind)'!AB$1="si",100*(('03 (ind)'!AB35-MIN('03 (ind)'!AB$6:AB$37))/(MAX('03 (ind)'!AB$6:AB$37)-MIN('03 (ind)'!AB$6:AB$37))),ABS(-100+(100*(('03 (ind)'!AB35-MIN('03 (ind)'!AB$6:AB$37))/(MAX('03 (ind)'!AB$6:AB$37)-MIN('03 (ind)'!AB$6:AB$37))))))</f>
        <v>37.566777114873297</v>
      </c>
      <c r="AC36" s="75">
        <f>IF('03 (ind)'!AC$1="si",100*(('03 (ind)'!AC35-MIN('03 (ind)'!AC$6:AC$37))/(MAX('03 (ind)'!AC$6:AC$37)-MIN('03 (ind)'!AC$6:AC$37))),ABS(-100+(100*(('03 (ind)'!AC35-MIN('03 (ind)'!AC$6:AC$37))/(MAX('03 (ind)'!AC$6:AC$37)-MIN('03 (ind)'!AC$6:AC$37))))))</f>
        <v>50.859691784473327</v>
      </c>
      <c r="AD36" s="75">
        <f>IF('03 (ind)'!AD$1="si",100*(('03 (ind)'!AD35-MIN('03 (ind)'!AD$6:AD$37))/(MAX('03 (ind)'!AD$6:AD$37)-MIN('03 (ind)'!AD$6:AD$37))),ABS(-100+(100*(('03 (ind)'!AD35-MIN('03 (ind)'!AD$6:AD$37))/(MAX('03 (ind)'!AD$6:AD$37)-MIN('03 (ind)'!AD$6:AD$37))))))</f>
        <v>44.904132584553594</v>
      </c>
      <c r="AE36" s="75">
        <f>IF('03 (ind)'!AE$1="si",100*(('03 (ind)'!AE35-MIN('03 (ind)'!AE$6:AE$37))/(MAX('03 (ind)'!AE$6:AE$37)-MIN('03 (ind)'!AE$6:AE$37))),ABS(-100+(100*(('03 (ind)'!AE35-MIN('03 (ind)'!AE$6:AE$37))/(MAX('03 (ind)'!AE$6:AE$37)-MIN('03 (ind)'!AE$6:AE$37))))))</f>
        <v>37.775177935593291</v>
      </c>
      <c r="AF36" s="75">
        <f>IF('03 (ind)'!AF$1="si",100*(('03 (ind)'!AF35-MIN('03 (ind)'!AF$6:AF$37))/(MAX('03 (ind)'!AF$6:AF$37)-MIN('03 (ind)'!AF$6:AF$37))),ABS(-100+(100*(('03 (ind)'!AF35-MIN('03 (ind)'!AF$6:AF$37))/(MAX('03 (ind)'!AF$6:AF$37)-MIN('03 (ind)'!AF$6:AF$37))))))</f>
        <v>38.333333333333329</v>
      </c>
      <c r="AG36" s="75">
        <f>IF('03 (ind)'!AG$1="si",100*(('03 (ind)'!AG35-MIN('03 (ind)'!AG$6:AG$37))/(MAX('03 (ind)'!AG$6:AG$37)-MIN('03 (ind)'!AG$6:AG$37))),ABS(-100+(100*(('03 (ind)'!AG35-MIN('03 (ind)'!AG$6:AG$37))/(MAX('03 (ind)'!AG$6:AG$37)-MIN('03 (ind)'!AG$6:AG$37))))))</f>
        <v>75.999999999999943</v>
      </c>
      <c r="AH36" s="75">
        <f>IF('03 (ind)'!AH$1="si",100*(('03 (ind)'!AH35-MIN('03 (ind)'!AH$6:AH$37))/(MAX('03 (ind)'!AH$6:AH$37)-MIN('03 (ind)'!AH$6:AH$37))),ABS(-100+(100*(('03 (ind)'!AH35-MIN('03 (ind)'!AH$6:AH$37))/(MAX('03 (ind)'!AH$6:AH$37)-MIN('03 (ind)'!AH$6:AH$37))))))</f>
        <v>62.809917355371901</v>
      </c>
      <c r="AI36" s="75">
        <f>IF('03 (ind)'!AI$1="si",100*(('03 (ind)'!AI35-MIN('03 (ind)'!AI$6:AI$37))/(MAX('03 (ind)'!AI$6:AI$37)-MIN('03 (ind)'!AI$6:AI$37))),ABS(-100+(100*(('03 (ind)'!AI35-MIN('03 (ind)'!AI$6:AI$37))/(MAX('03 (ind)'!AI$6:AI$37)-MIN('03 (ind)'!AI$6:AI$37))))))</f>
        <v>16.656713075286476</v>
      </c>
      <c r="AJ36" s="75">
        <f>IF('03 (ind)'!AJ$1="si",100*(('03 (ind)'!AJ35-MIN('03 (ind)'!AJ$6:AJ$37))/(MAX('03 (ind)'!AJ$6:AJ$37)-MIN('03 (ind)'!AJ$6:AJ$37))),ABS(-100+(100*(('03 (ind)'!AJ35-MIN('03 (ind)'!AJ$6:AJ$37))/(MAX('03 (ind)'!AJ$6:AJ$37)-MIN('03 (ind)'!AJ$6:AJ$37))))))</f>
        <v>65.742232451093216</v>
      </c>
      <c r="AK36" s="75">
        <f>IF('03 (ind)'!AK$1="si",100*(('03 (ind)'!AK35-MIN('03 (ind)'!AK$6:AK$37))/(MAX('03 (ind)'!AK$6:AK$37)-MIN('03 (ind)'!AK$6:AK$37))),ABS(-100+(100*(('03 (ind)'!AK35-MIN('03 (ind)'!AK$6:AK$37))/(MAX('03 (ind)'!AK$6:AK$37)-MIN('03 (ind)'!AK$6:AK$37))))))</f>
        <v>5.7805552433250762</v>
      </c>
      <c r="AL36" s="75">
        <f>IF('03 (ind)'!AL$1="si",100*(('03 (ind)'!AL35-MIN('03 (ind)'!AL$6:AL$37))/(MAX('03 (ind)'!AL$6:AL$37)-MIN('03 (ind)'!AL$6:AL$37))),ABS(-100+(100*(('03 (ind)'!AL35-MIN('03 (ind)'!AL$6:AL$37))/(MAX('03 (ind)'!AL$6:AL$37)-MIN('03 (ind)'!AL$6:AL$37))))))</f>
        <v>65.53258692940048</v>
      </c>
      <c r="AM36" s="75">
        <f>IF('03 (ind)'!AM$1="si",100*(('03 (ind)'!AM35-MIN('03 (ind)'!AM$6:AM$37))/(MAX('03 (ind)'!AM$6:AM$37)-MIN('03 (ind)'!AM$6:AM$37))),ABS(-100+(100*(('03 (ind)'!AM35-MIN('03 (ind)'!AM$6:AM$37))/(MAX('03 (ind)'!AM$6:AM$37)-MIN('03 (ind)'!AM$6:AM$37))))))</f>
        <v>87.542015123392488</v>
      </c>
      <c r="AN36" s="75">
        <f>IF('03 (ind)'!AN$1="si",100*(('03 (ind)'!AN35-MIN('03 (ind)'!AN$6:AN$37))/(MAX('03 (ind)'!AN$6:AN$37)-MIN('03 (ind)'!AN$6:AN$37))),ABS(-100+(100*(('03 (ind)'!AN35-MIN('03 (ind)'!AN$6:AN$37))/(MAX('03 (ind)'!AN$6:AN$37)-MIN('03 (ind)'!AN$6:AN$37))))))</f>
        <v>53.635283552394938</v>
      </c>
      <c r="AO36" s="75">
        <f>IF('03 (ind)'!AO$1="si",100*(('03 (ind)'!AO35-MIN('03 (ind)'!AO$6:AO$37))/(MAX('03 (ind)'!AO$6:AO$37)-MIN('03 (ind)'!AO$6:AO$37))),ABS(-100+(100*(('03 (ind)'!AO35-MIN('03 (ind)'!AO$6:AO$37))/(MAX('03 (ind)'!AO$6:AO$37)-MIN('03 (ind)'!AO$6:AO$37))))))</f>
        <v>45.432636000373691</v>
      </c>
      <c r="AP36" s="75">
        <f>IF('03 (ind)'!AP$1="si",100*(('03 (ind)'!AP35-MIN('03 (ind)'!AP$6:AP$37))/(MAX('03 (ind)'!AP$6:AP$37)-MIN('03 (ind)'!AP$6:AP$37))),ABS(-100+(100*(('03 (ind)'!AP35-MIN('03 (ind)'!AP$6:AP$37))/(MAX('03 (ind)'!AP$6:AP$37)-MIN('03 (ind)'!AP$6:AP$37))))))</f>
        <v>90.93298291721419</v>
      </c>
      <c r="AQ36" s="75">
        <f>IF('03 (ind)'!AQ$1="si",100*(('03 (ind)'!AQ35-MIN('03 (ind)'!AQ$6:AQ$37))/(MAX('03 (ind)'!AQ$6:AQ$37)-MIN('03 (ind)'!AQ$6:AQ$37))),ABS(-100+(100*(('03 (ind)'!AQ35-MIN('03 (ind)'!AQ$6:AQ$37))/(MAX('03 (ind)'!AQ$6:AQ$37)-MIN('03 (ind)'!AQ$6:AQ$37))))))</f>
        <v>2.8825901070936308</v>
      </c>
      <c r="AR36" s="75">
        <f>IF('03 (ind)'!AR$1="si",100*(('03 (ind)'!AR35-MIN('03 (ind)'!AR$6:AR$37))/(MAX('03 (ind)'!AR$6:AR$37)-MIN('03 (ind)'!AR$6:AR$37))),ABS(-100+(100*(('03 (ind)'!AR35-MIN('03 (ind)'!AR$6:AR$37))/(MAX('03 (ind)'!AR$6:AR$37)-MIN('03 (ind)'!AR$6:AR$37))))))</f>
        <v>0</v>
      </c>
      <c r="AS36" s="75">
        <f>IF('03 (ind)'!AS$1="si",100*(('03 (ind)'!AS35-MIN('03 (ind)'!AS$6:AS$37))/(MAX('03 (ind)'!AS$6:AS$37)-MIN('03 (ind)'!AS$6:AS$37))),ABS(-100+(100*(('03 (ind)'!AS35-MIN('03 (ind)'!AS$6:AS$37))/(MAX('03 (ind)'!AS$6:AS$37)-MIN('03 (ind)'!AS$6:AS$37))))))</f>
        <v>93.1859982177467</v>
      </c>
      <c r="AT36" s="75">
        <f>IF('03 (ind)'!AT$1="si",100*(('03 (ind)'!AT35-MIN('03 (ind)'!AT$6:AT$37))/(MAX('03 (ind)'!AT$6:AT$37)-MIN('03 (ind)'!AT$6:AT$37))),ABS(-100+(100*(('03 (ind)'!AT35-MIN('03 (ind)'!AT$6:AT$37))/(MAX('03 (ind)'!AT$6:AT$37)-MIN('03 (ind)'!AT$6:AT$37))))))</f>
        <v>0</v>
      </c>
      <c r="AU36" s="75">
        <f>IF('03 (ind)'!AU$1="si",100*(('03 (ind)'!AU35-MIN('03 (ind)'!AU$6:AU$37))/(MAX('03 (ind)'!AU$6:AU$37)-MIN('03 (ind)'!AU$6:AU$37))),ABS(-100+(100*(('03 (ind)'!AU35-MIN('03 (ind)'!AU$6:AU$37))/(MAX('03 (ind)'!AU$6:AU$37)-MIN('03 (ind)'!AU$6:AU$37))))))</f>
        <v>38.532110091743128</v>
      </c>
      <c r="AV36" s="75">
        <f>IF('03 (ind)'!AV$1="si",100*(('03 (ind)'!AV35-MIN('03 (ind)'!AV$6:AV$37))/(MAX('03 (ind)'!AV$6:AV$37)-MIN('03 (ind)'!AV$6:AV$37))),ABS(-100+(100*(('03 (ind)'!AV35-MIN('03 (ind)'!AV$6:AV$37))/(MAX('03 (ind)'!AV$6:AV$37)-MIN('03 (ind)'!AV$6:AV$37))))))</f>
        <v>96.360485268630853</v>
      </c>
      <c r="AW36" s="75">
        <f>IF('03 (ind)'!AW$1="si",100*(('03 (ind)'!AW35-MIN('03 (ind)'!AW$6:AW$37))/(MAX('03 (ind)'!AW$6:AW$37)-MIN('03 (ind)'!AW$6:AW$37))),ABS(-100+(100*(('03 (ind)'!AW35-MIN('03 (ind)'!AW$6:AW$37))/(MAX('03 (ind)'!AW$6:AW$37)-MIN('03 (ind)'!AW$6:AW$37))))))</f>
        <v>28.149300155520983</v>
      </c>
      <c r="AX36" s="75">
        <f>IF('03 (ind)'!AX$1="si",100*(('03 (ind)'!AX35-MIN('03 (ind)'!AX$6:AX$37))/(MAX('03 (ind)'!AX$6:AX$37)-MIN('03 (ind)'!AX$6:AX$37))),ABS(-100+(100*(('03 (ind)'!AX35-MIN('03 (ind)'!AX$6:AX$37))/(MAX('03 (ind)'!AX$6:AX$37)-MIN('03 (ind)'!AX$6:AX$37))))))</f>
        <v>15.775271738052679</v>
      </c>
      <c r="AY36" s="75">
        <f>IF('03 (ind)'!AY$1="si",100*(('03 (ind)'!AY35-MIN('03 (ind)'!AY$6:AY$37))/(MAX('03 (ind)'!AY$6:AY$37)-MIN('03 (ind)'!AY$6:AY$37))),ABS(-100+(100*(('03 (ind)'!AY35-MIN('03 (ind)'!AY$6:AY$37))/(MAX('03 (ind)'!AY$6:AY$37)-MIN('03 (ind)'!AY$6:AY$37))))))</f>
        <v>27.164605137963864</v>
      </c>
      <c r="AZ36" s="75">
        <f>IF('03 (ind)'!AZ$1="si",100*(('03 (ind)'!AZ35-MIN('03 (ind)'!AZ$6:AZ$37))/(MAX('03 (ind)'!AZ$6:AZ$37)-MIN('03 (ind)'!AZ$6:AZ$37))),ABS(-100+(100*(('03 (ind)'!AZ35-MIN('03 (ind)'!AZ$6:AZ$37))/(MAX('03 (ind)'!AZ$6:AZ$37)-MIN('03 (ind)'!AZ$6:AZ$37))))))</f>
        <v>29.909174773393165</v>
      </c>
      <c r="BA36" s="75">
        <f>IF('03 (ind)'!BA$1="si",100*(('03 (ind)'!BA35-MIN('03 (ind)'!BA$6:BA$37))/(MAX('03 (ind)'!BA$6:BA$37)-MIN('03 (ind)'!BA$6:BA$37))),ABS(-100+(100*(('03 (ind)'!BA35-MIN('03 (ind)'!BA$6:BA$37))/(MAX('03 (ind)'!BA$6:BA$37)-MIN('03 (ind)'!BA$6:BA$37))))))</f>
        <v>0</v>
      </c>
      <c r="BB36" s="75">
        <f>IF('03 (ind)'!BB$1="si",100*(('03 (ind)'!BB35-MIN('03 (ind)'!BB$6:BB$37))/(MAX('03 (ind)'!BB$6:BB$37)-MIN('03 (ind)'!BB$6:BB$37))),ABS(-100+(100*(('03 (ind)'!BB35-MIN('03 (ind)'!BB$6:BB$37))/(MAX('03 (ind)'!BB$6:BB$37)-MIN('03 (ind)'!BB$6:BB$37))))))</f>
        <v>31.70508982403576</v>
      </c>
      <c r="BC36" s="75">
        <f>IF('03 (ind)'!BC$1="si",100*(('03 (ind)'!BC35-MIN('03 (ind)'!BC$6:BC$37))/(MAX('03 (ind)'!BC$6:BC$37)-MIN('03 (ind)'!BC$6:BC$37))),ABS(-100+(100*(('03 (ind)'!BC35-MIN('03 (ind)'!BC$6:BC$37))/(MAX('03 (ind)'!BC$6:BC$37)-MIN('03 (ind)'!BC$6:BC$37))))))</f>
        <v>8.2152335837549799</v>
      </c>
      <c r="BD36" s="75">
        <f>IF('03 (ind)'!BD$1="si",100*(('03 (ind)'!BD35-MIN('03 (ind)'!BD$6:BD$37))/(MAX('03 (ind)'!BD$6:BD$37)-MIN('03 (ind)'!BD$6:BD$37))),ABS(-100+(100*(('03 (ind)'!BD35-MIN('03 (ind)'!BD$6:BD$37))/(MAX('03 (ind)'!BD$6:BD$37)-MIN('03 (ind)'!BD$6:BD$37))))))</f>
        <v>11.546891242194812</v>
      </c>
      <c r="BE36" s="75">
        <f>IF('03 (ind)'!BE$1="si",100*(('03 (ind)'!BE35-MIN('03 (ind)'!BE$6:BE$37))/(MAX('03 (ind)'!BE$6:BE$37)-MIN('03 (ind)'!BE$6:BE$37))),ABS(-100+(100*(('03 (ind)'!BE35-MIN('03 (ind)'!BE$6:BE$37))/(MAX('03 (ind)'!BE$6:BE$37)-MIN('03 (ind)'!BE$6:BE$37))))))</f>
        <v>8.3041958041958033</v>
      </c>
      <c r="BF36" s="75">
        <f>IF('03 (ind)'!BF$1="si",100*(('03 (ind)'!BF35-MIN('03 (ind)'!BF$6:BF$37))/(MAX('03 (ind)'!BF$6:BF$37)-MIN('03 (ind)'!BF$6:BF$37))),ABS(-100+(100*(('03 (ind)'!BF35-MIN('03 (ind)'!BF$6:BF$37))/(MAX('03 (ind)'!BF$6:BF$37)-MIN('03 (ind)'!BF$6:BF$37))))))</f>
        <v>0</v>
      </c>
      <c r="BG36" s="75">
        <f>IF('03 (ind)'!BG$1="si",100*(('03 (ind)'!BG35-MIN('03 (ind)'!BG$6:BG$37))/(MAX('03 (ind)'!BG$6:BG$37)-MIN('03 (ind)'!BG$6:BG$37))),ABS(-100+(100*(('03 (ind)'!BG35-MIN('03 (ind)'!BG$6:BG$37))/(MAX('03 (ind)'!BG$6:BG$37)-MIN('03 (ind)'!BG$6:BG$37))))))</f>
        <v>25.74252505393385</v>
      </c>
      <c r="BH36" s="75">
        <f>IF('03 (ind)'!BH$1="si",100*(('03 (ind)'!BH35-MIN('03 (ind)'!BH$6:BH$37))/(MAX('03 (ind)'!BH$6:BH$37)-MIN('03 (ind)'!BH$6:BH$37))),ABS(-100+(100*(('03 (ind)'!BH35-MIN('03 (ind)'!BH$6:BH$37))/(MAX('03 (ind)'!BH$6:BH$37)-MIN('03 (ind)'!BH$6:BH$37))))))</f>
        <v>16.106085270090027</v>
      </c>
      <c r="BI36" s="75">
        <f>IF('03 (ind)'!BI$1="si",100*(('03 (ind)'!BI35-MIN('03 (ind)'!BI$6:BI$37))/(MAX('03 (ind)'!BI$6:BI$37)-MIN('03 (ind)'!BI$6:BI$37))),ABS(-100+(100*(('03 (ind)'!BI35-MIN('03 (ind)'!BI$6:BI$37))/(MAX('03 (ind)'!BI$6:BI$37)-MIN('03 (ind)'!BI$6:BI$37))))))</f>
        <v>99.941079219829248</v>
      </c>
      <c r="BJ36" s="75">
        <f>IF('03 (ind)'!BJ$1="si",100*(('03 (ind)'!BJ35-MIN('03 (ind)'!BJ$6:BJ$37))/(MAX('03 (ind)'!BJ$6:BJ$37)-MIN('03 (ind)'!BJ$6:BJ$37))),ABS(-100+(100*(('03 (ind)'!BJ35-MIN('03 (ind)'!BJ$6:BJ$37))/(MAX('03 (ind)'!BJ$6:BJ$37)-MIN('03 (ind)'!BJ$6:BJ$37))))))</f>
        <v>100</v>
      </c>
      <c r="BK36" s="75">
        <f>IF('03 (ind)'!BK$1="si",100*(('03 (ind)'!BK35-MIN('03 (ind)'!BK$6:BK$37))/(MAX('03 (ind)'!BK$6:BK$37)-MIN('03 (ind)'!BK$6:BK$37))),ABS(-100+(100*(('03 (ind)'!BK35-MIN('03 (ind)'!BK$6:BK$37))/(MAX('03 (ind)'!BK$6:BK$37)-MIN('03 (ind)'!BK$6:BK$37))))))</f>
        <v>5.23769122200844</v>
      </c>
      <c r="BL36" s="75">
        <f>IF('03 (ind)'!BL$1="si",100*(('03 (ind)'!BL35-MIN('03 (ind)'!BL$6:BL$37))/(MAX('03 (ind)'!BL$6:BL$37)-MIN('03 (ind)'!BL$6:BL$37))),ABS(-100+(100*(('03 (ind)'!BL35-MIN('03 (ind)'!BL$6:BL$37))/(MAX('03 (ind)'!BL$6:BL$37)-MIN('03 (ind)'!BL$6:BL$37))))))</f>
        <v>16.129032258064516</v>
      </c>
      <c r="BM36" s="75">
        <f>IF('03 (ind)'!BM$1="si",100*(('03 (ind)'!BM35-MIN('03 (ind)'!BM$6:BM$37))/(MAX('03 (ind)'!BM$6:BM$37)-MIN('03 (ind)'!BM$6:BM$37))),ABS(-100+(100*(('03 (ind)'!BM35-MIN('03 (ind)'!BM$6:BM$37))/(MAX('03 (ind)'!BM$6:BM$37)-MIN('03 (ind)'!BM$6:BM$37))))))</f>
        <v>10.268432707343187</v>
      </c>
      <c r="BN36" s="75">
        <f>IF('03 (ind)'!BN$1="si",100*(('03 (ind)'!BN35-MIN('03 (ind)'!BN$6:BN$37))/(MAX('03 (ind)'!BN$6:BN$37)-MIN('03 (ind)'!BN$6:BN$37))),ABS(-100+(100*(('03 (ind)'!BN35-MIN('03 (ind)'!BN$6:BN$37))/(MAX('03 (ind)'!BN$6:BN$37)-MIN('03 (ind)'!BN$6:BN$37))))))</f>
        <v>15.503828154472501</v>
      </c>
      <c r="BO36" s="75">
        <f>IF('03 (ind)'!BO$1="si",100*(('03 (ind)'!BO35-MIN('03 (ind)'!BO$6:BO$37))/(MAX('03 (ind)'!BO$6:BO$37)-MIN('03 (ind)'!BO$6:BO$37))),ABS(-100+(100*(('03 (ind)'!BO35-MIN('03 (ind)'!BO$6:BO$37))/(MAX('03 (ind)'!BO$6:BO$37)-MIN('03 (ind)'!BO$6:BO$37))))))</f>
        <v>21.060708569876102</v>
      </c>
      <c r="BP36" s="75">
        <f>IF('03 (ind)'!BP$1="si",100*(('03 (ind)'!BP35-MIN('03 (ind)'!BP$6:BP$37))/(MAX('03 (ind)'!BP$6:BP$37)-MIN('03 (ind)'!BP$6:BP$37))),ABS(-100+(100*(('03 (ind)'!BP35-MIN('03 (ind)'!BP$6:BP$37))/(MAX('03 (ind)'!BP$6:BP$37)-MIN('03 (ind)'!BP$6:BP$37))))))</f>
        <v>9.5874231830681254</v>
      </c>
      <c r="BQ36" s="75">
        <f>IF('03 (ind)'!BQ$1="si",100*(('03 (ind)'!BQ35-MIN('03 (ind)'!BQ$6:BQ$37))/(MAX('03 (ind)'!BQ$6:BQ$37)-MIN('03 (ind)'!BQ$6:BQ$37))),ABS(-100+(100*(('03 (ind)'!BQ35-MIN('03 (ind)'!BQ$6:BQ$37))/(MAX('03 (ind)'!BQ$6:BQ$37)-MIN('03 (ind)'!BQ$6:BQ$37))))))</f>
        <v>17.052603028647585</v>
      </c>
      <c r="BR36" s="75">
        <f>IF('03 (ind)'!BR$1="si",100*(('03 (ind)'!BR35-MIN('03 (ind)'!BR$6:BR$37))/(MAX('03 (ind)'!BR$6:BR$37)-MIN('03 (ind)'!BR$6:BR$37))),ABS(-100+(100*(('03 (ind)'!BR35-MIN('03 (ind)'!BR$6:BR$37))/(MAX('03 (ind)'!BP$6:BP$37)-MIN('03 (ind)'!BR$6:BR$37))))))</f>
        <v>19.577349142729901</v>
      </c>
      <c r="BS36" s="75">
        <f>IF('03 (ind)'!BS$1="si",100*(('03 (ind)'!BS35-MIN('03 (ind)'!BS$6:BS$37))/(MAX('03 (ind)'!BS$6:BS$37)-MIN('03 (ind)'!BS$6:BS$37))),ABS(-100+(100*(('03 (ind)'!BS35-MIN('03 (ind)'!BS$6:BS$37))/(MAX('03 (ind)'!BQ$6:BQ$37)-MIN('03 (ind)'!BS$6:BS$37))))))</f>
        <v>82.603904235211274</v>
      </c>
      <c r="BT36" s="75">
        <f>IF('03 (ind)'!BT$1="si",100*(('03 (ind)'!BT35-MIN('03 (ind)'!BT$6:BT$37))/(MAX('03 (ind)'!BT$6:BT$37)-MIN('03 (ind)'!BT$6:BT$37))),ABS(-100+(100*(('03 (ind)'!BT35-MIN('03 (ind)'!BT$6:BT$37))/(MAX('03 (ind)'!BR$6:BR$37)-MIN('03 (ind)'!BT$6:BT$37))))))</f>
        <v>100</v>
      </c>
      <c r="BU36" s="75">
        <f>IF('03 (ind)'!BU$1="si",100*(('03 (ind)'!BU35-MIN('03 (ind)'!BU$6:BU$37))/(MAX('03 (ind)'!BU$6:BU$37)-MIN('03 (ind)'!BU$6:BU$37))),ABS(-100+(100*(('03 (ind)'!BU35-MIN('03 (ind)'!BU$6:BU$37))/(MAX('03 (ind)'!BU$6:BU$37)-MIN('03 (ind)'!BU$6:BU$37))))))</f>
        <v>100</v>
      </c>
      <c r="BV36" s="75">
        <f>IF('03 (ind)'!BV$1="si",100*(('03 (ind)'!BV35-MIN('03 (ind)'!BV$6:BV$37))/(MAX('03 (ind)'!BV$6:BV$37)-MIN('03 (ind)'!BV$6:BV$37))),ABS(-100+(100*(('03 (ind)'!BV35-MIN('03 (ind)'!BV$6:BV$37))/(MAX('03 (ind)'!BV$6:BV$37)-MIN('03 (ind)'!BV$6:BV$37))))))</f>
        <v>48.15585960737657</v>
      </c>
      <c r="BW36" s="75">
        <f>IF('03 (ind)'!BW$1="si",100*(('03 (ind)'!BW35-MIN('03 (ind)'!BW$6:BW$37))/(MAX('03 (ind)'!BW$6:BW$37)-MIN('03 (ind)'!BW$6:BW$37))),ABS(-100+(100*(('03 (ind)'!BW35-MIN('03 (ind)'!BW$6:BW$37))/(MAX('03 (ind)'!BW$6:BW$37)-MIN('03 (ind)'!BW$6:BW$37))))))</f>
        <v>59.377871111694461</v>
      </c>
      <c r="BX36" s="75">
        <f>IF('03 (ind)'!BX$1="si",100*(('03 (ind)'!BX35-MIN('03 (ind)'!BX$6:BX$37))/(MAX('03 (ind)'!BX$6:BX$37)-MIN('03 (ind)'!BX$6:BX$37))),ABS(-100+(100*(('03 (ind)'!BX35-MIN('03 (ind)'!BX$6:BX$37))/(MAX('03 (ind)'!BX$6:BX$37)-MIN('03 (ind)'!BX$6:BX$37))))))</f>
        <v>15.036856844708183</v>
      </c>
      <c r="BY36" s="75">
        <f>IF('03 (ind)'!BY$1="si",100*(('03 (ind)'!BY35-MIN('03 (ind)'!BY$6:BY$37))/(MAX('03 (ind)'!BY$6:BY$37)-MIN('03 (ind)'!BY$6:BY$37))),ABS(-100+(100*(('03 (ind)'!BY35-MIN('03 (ind)'!BY$6:BY$37))/(MAX('03 (ind)'!BY$6:BY$37)-MIN('03 (ind)'!BY$6:BY$37))))))</f>
        <v>9.8758300082155372</v>
      </c>
      <c r="BZ36" s="75">
        <f>IF('03 (ind)'!BZ$1="si",100*(('03 (ind)'!BZ35-MIN('03 (ind)'!BZ$6:BZ$37))/(MAX('03 (ind)'!BZ$6:BZ$37)-MIN('03 (ind)'!BZ$6:BZ$37))),ABS(-100+(100*(('03 (ind)'!BZ35-MIN('03 (ind)'!BZ$6:BZ$37))/(MAX('03 (ind)'!BZ$6:BZ$37)-MIN('03 (ind)'!BZ$6:BZ$37))))))</f>
        <v>88.1315574022303</v>
      </c>
      <c r="CA36" s="75">
        <f>IF('03 (ind)'!CA$1="si",100*(('03 (ind)'!CA35-MIN('03 (ind)'!CA$6:CA$37))/(MAX('03 (ind)'!CA$6:CA$37)-MIN('03 (ind)'!CA$6:CA$37))),ABS(-100+(100*(('03 (ind)'!CA35-MIN('03 (ind)'!CA$6:CA$37))/(MAX('03 (ind)'!CA$6:CA$37)-MIN('03 (ind)'!CA$6:CA$37))))))</f>
        <v>0</v>
      </c>
      <c r="CB36" s="75">
        <f>IF('03 (ind)'!CB$1="si",100*(('03 (ind)'!CB35-MIN('03 (ind)'!CB$6:CB$37))/(MAX('03 (ind)'!CB$6:CB$37)-MIN('03 (ind)'!CB$6:CB$37))),ABS(-100+(100*(('03 (ind)'!CB35-MIN('03 (ind)'!CB$6:CB$37))/(MAX('03 (ind)'!CB$6:CB$37)-MIN('03 (ind)'!CB$6:CB$37))))))</f>
        <v>73.885350318471325</v>
      </c>
      <c r="CC36" s="75">
        <f>IF('03 (ind)'!CC$1="si",100*(('03 (ind)'!CC35-MIN('03 (ind)'!CC$6:CC$37))/(MAX('03 (ind)'!CC$6:CC$37)-MIN('03 (ind)'!CC$6:CC$37))),ABS(-100+(100*(('03 (ind)'!CC35-MIN('03 (ind)'!CC$6:CC$37))/(MAX('03 (ind)'!CC$6:CC$37)-MIN('03 (ind)'!CC$6:CC$37))))))</f>
        <v>38.844836428388561</v>
      </c>
      <c r="CD36" s="75">
        <f>IF('03 (ind)'!CD$1="si",100*(('03 (ind)'!CD35-MIN('03 (ind)'!CD$6:CD$37))/(MAX('03 (ind)'!CD$6:CD$37)-MIN('03 (ind)'!CD$6:CD$37))),ABS(-100+(100*(('03 (ind)'!CD35-MIN('03 (ind)'!CD$6:CD$37))/(MAX('03 (ind)'!CD$6:CD$37)-MIN('03 (ind)'!CD$6:CD$37))))))</f>
        <v>1.1142759103484132</v>
      </c>
      <c r="CE36" s="75">
        <f>IF('03 (ind)'!CE$1="si",100*(('03 (ind)'!CE35-MIN('03 (ind)'!CE$6:CE$37))/(MAX('03 (ind)'!CE$6:CE$37)-MIN('03 (ind)'!CE$6:CE$37))),ABS(-100+(100*(('03 (ind)'!CE35-MIN('03 (ind)'!CE$6:CE$37))/(MAX('03 (ind)'!CE$6:CE$37)-MIN('03 (ind)'!CE$6:CE$37))))))</f>
        <v>9.9985581847595935</v>
      </c>
      <c r="CF36" s="75">
        <f>IF('03 (ind)'!CF$1="si",100*(('03 (ind)'!CF35-MIN('03 (ind)'!CF$6:CF$37))/(MAX('03 (ind)'!CF$6:CF$37)-MIN('03 (ind)'!CF$6:CF$37))),ABS(-100+(100*(('03 (ind)'!CF35-MIN('03 (ind)'!CF$6:CF$37))/(MAX('03 (ind)'!CF$6:CF$37)-MIN('03 (ind)'!CF$6:CF$37))))))</f>
        <v>5.8009831121928048</v>
      </c>
      <c r="CG36" s="75">
        <f>IF('03 (ind)'!CG$1="si",100*(('03 (ind)'!CG35-MIN('03 (ind)'!CG$6:CG$37))/(MAX('03 (ind)'!CG$6:CG$37)-MIN('03 (ind)'!CG$6:CG$37))),ABS(-100+(100*(('03 (ind)'!CG35-MIN('03 (ind)'!CG$6:CG$37))/(MAX('03 (ind)'!CG$6:CG$37)-MIN('03 (ind)'!CG$6:CG$37))))))</f>
        <v>2.4550762745133672</v>
      </c>
      <c r="CH36" s="75">
        <f>IF('03 (ind)'!CH$1="si",100*(('03 (ind)'!CH35-MIN('03 (ind)'!CH$6:CH$37))/(MAX('03 (ind)'!CH$6:CH$37)-MIN('03 (ind)'!CH$6:CH$37))),ABS(-100+(100*(('03 (ind)'!CH35-MIN('03 (ind)'!CH$6:CH$37))/(MAX('03 (ind)'!CH$6:CH$37)-MIN('03 (ind)'!CH$6:CH$37))))))</f>
        <v>2.7685153908979947</v>
      </c>
      <c r="CI36" s="75">
        <f>IF('03 (ind)'!CI$1="si",100*(('03 (ind)'!CI35-MIN('03 (ind)'!CI$6:CI$37))/(MAX('03 (ind)'!CI$6:CI$37)-MIN('03 (ind)'!CI$6:CI$37))),ABS(-100+(100*(('03 (ind)'!CI35-MIN('03 (ind)'!CI$6:CI$37))/(MAX('03 (ind)'!CI$6:CI$37)-MIN('03 (ind)'!CI$6:CI$37))))))</f>
        <v>55.777791780202953</v>
      </c>
      <c r="CJ36" s="75">
        <f>IF('03 (ind)'!CJ$1="si",100*(('03 (ind)'!CJ35-MIN('03 (ind)'!CJ$6:CJ$37))/(MAX('03 (ind)'!CJ$6:CJ$37)-MIN('03 (ind)'!CJ$6:CJ$37))),ABS(-100+(100*(('03 (ind)'!CJ35-MIN('03 (ind)'!CJ$6:CJ$37))/(MAX('03 (ind)'!CJ$6:CJ$37)-MIN('03 (ind)'!CJ$6:CJ$37))))))</f>
        <v>33.121265490675476</v>
      </c>
      <c r="CK36" s="75">
        <f>IF('03 (ind)'!CK$1="si",100*(('03 (ind)'!CK35-MIN('03 (ind)'!CK$6:CK$37))/(MAX('03 (ind)'!CK$6:CK$37)-MIN('03 (ind)'!CK$6:CK$37))),ABS(-100+(100*(('03 (ind)'!CK35-MIN('03 (ind)'!CK$6:CK$37))/(MAX('03 (ind)'!CK$6:CK$37)-MIN('03 (ind)'!CK$6:CK$37))))))</f>
        <v>1.4840827516699961</v>
      </c>
      <c r="CL36" s="75">
        <f>IF('03 (ind)'!CL$1="si",100*(('03 (ind)'!CL35-MIN('03 (ind)'!CL$6:CL$37))/(MAX('03 (ind)'!CL$6:CL$37)-MIN('03 (ind)'!CL$6:CL$37))),ABS(-100+(100*(('03 (ind)'!CL35-MIN('03 (ind)'!CL$6:CL$37))/(MAX('03 (ind)'!CL$6:CL$37)-MIN('03 (ind)'!CL$6:CL$37))))))</f>
        <v>6.6613291565640127</v>
      </c>
      <c r="CM36" s="75">
        <f>IF('03 (ind)'!CM$1="si",100*(('03 (ind)'!CM35-MIN('03 (ind)'!CM$6:CM$37))/(MAX('03 (ind)'!CM$6:CM$37)-MIN('03 (ind)'!CM$6:CM$37))),ABS(-100+(100*(('03 (ind)'!CM35-MIN('03 (ind)'!CM$6:CM$37))/(MAX('03 (ind)'!CM$6:CM$37)-MIN('03 (ind)'!CM$6:CM$37))))))</f>
        <v>5.4520038866506981</v>
      </c>
    </row>
    <row r="37" spans="1:91">
      <c r="A37" s="18" t="s">
        <v>438</v>
      </c>
      <c r="B37" s="87">
        <f>IF('03 (ind)'!B$1="si",100*(('03 (ind)'!B36-MIN('03 (ind)'!B$6:B$37))/(MAX('03 (ind)'!B$6:B$37)-MIN('03 (ind)'!B$6:B$37))),ABS(-100+(100*(('03 (ind)'!B36-MIN('03 (ind)'!B$6:B$37))/(MAX('03 (ind)'!B$6:B$37)-MIN('03 (ind)'!B$6:B$37))))))</f>
        <v>4.1064086470531924</v>
      </c>
      <c r="C37" s="87">
        <f>IF('03 (ind)'!C$1="si",100*(('03 (ind)'!C36-MIN('03 (ind)'!C$6:C$37))/(MAX('03 (ind)'!C$6:C$37)-MIN('03 (ind)'!C$6:C$37))),ABS(-100+(100*(('03 (ind)'!C36-MIN('03 (ind)'!C$6:C$37))/(MAX('03 (ind)'!C$6:C$37)-MIN('03 (ind)'!C$6:C$37))))))</f>
        <v>33.688144299829517</v>
      </c>
      <c r="D37" s="87">
        <f>IF('03 (ind)'!D$1="si",100*(('03 (ind)'!D36-MIN('03 (ind)'!D$6:D$37))/(MAX('03 (ind)'!D$6:D$37)-MIN('03 (ind)'!D$6:D$37))),ABS(-100+(100*(('03 (ind)'!D36-MIN('03 (ind)'!D$6:D$37))/(MAX('03 (ind)'!D$6:D$37)-MIN('03 (ind)'!D$6:D$37))))))</f>
        <v>12.006858071539824</v>
      </c>
      <c r="E37" s="87">
        <f>IF('03 (ind)'!E$1="si",100*(('03 (ind)'!E36-MIN('03 (ind)'!E$6:E$37))/(MAX('03 (ind)'!E$6:E$37)-MIN('03 (ind)'!E$6:E$37))),ABS(-100+(100*(('03 (ind)'!E36-MIN('03 (ind)'!E$6:E$37))/(MAX('03 (ind)'!E$6:E$37)-MIN('03 (ind)'!E$6:E$37))))))</f>
        <v>78.082191780822683</v>
      </c>
      <c r="F37" s="87">
        <f>IF('03 (ind)'!F$1="si",100*(('03 (ind)'!F36-MIN('03 (ind)'!F$6:F$37))/(MAX('03 (ind)'!F$6:F$37)-MIN('03 (ind)'!F$6:F$37))),ABS(-100+(100*(('03 (ind)'!F36-MIN('03 (ind)'!F$6:F$37))/(MAX('03 (ind)'!F$6:F$37)-MIN('03 (ind)'!F$6:F$37))))))</f>
        <v>59.770114942528728</v>
      </c>
      <c r="G37" s="87">
        <f>IF('03 (ind)'!G$1="si",100*(('03 (ind)'!G36-MIN('03 (ind)'!G$6:G$37))/(MAX('03 (ind)'!G$6:G$37)-MIN('03 (ind)'!G$6:G$37))),ABS(-100+(100*(('03 (ind)'!G36-MIN('03 (ind)'!G$6:G$37))/(MAX('03 (ind)'!G$6:G$37)-MIN('03 (ind)'!G$6:G$37))))))</f>
        <v>94.871794871794862</v>
      </c>
      <c r="H37" s="87">
        <f>IF('03 (ind)'!H$1="si",100*(('03 (ind)'!H36-MIN('03 (ind)'!H$6:H$37))/(MAX('03 (ind)'!H$6:H$37)-MIN('03 (ind)'!H$6:H$37))),ABS(-100+(100*(('03 (ind)'!H36-MIN('03 (ind)'!H$6:H$37))/(MAX('03 (ind)'!H$6:H$37)-MIN('03 (ind)'!H$6:H$37))))))</f>
        <v>64.649681528662413</v>
      </c>
      <c r="I37" s="87">
        <f>IF('03 (ind)'!I$1="si",100*(('03 (ind)'!I36-MIN('03 (ind)'!I$6:I$37))/(MAX('03 (ind)'!I$6:I$37)-MIN('03 (ind)'!I$6:I$37))),ABS(-100+(100*(('03 (ind)'!I36-MIN('03 (ind)'!I$6:I$37))/(MAX('03 (ind)'!I$6:I$37)-MIN('03 (ind)'!I$6:I$37))))))</f>
        <v>88.562091503267965</v>
      </c>
      <c r="J37" s="87">
        <f>IF('03 (ind)'!J$1="si",100*(('03 (ind)'!J36-MIN('03 (ind)'!J$6:J$37))/(MAX('03 (ind)'!J$6:J$37)-MIN('03 (ind)'!J$6:J$37))),ABS(-100+(100*(('03 (ind)'!J36-MIN('03 (ind)'!J$6:J$37))/(MAX('03 (ind)'!J$6:J$37)-MIN('03 (ind)'!J$6:J$37))))))</f>
        <v>98.037974683544306</v>
      </c>
      <c r="K37" s="87">
        <f>IF('03 (ind)'!K$1="si",100*(('03 (ind)'!K36-MIN('03 (ind)'!K$6:K$37))/(MAX('03 (ind)'!K$6:K$37)-MIN('03 (ind)'!K$6:K$37))),ABS(-100+(100*(('03 (ind)'!K36-MIN('03 (ind)'!K$6:K$37))/(MAX('03 (ind)'!K$6:K$37)-MIN('03 (ind)'!K$6:K$37))))))</f>
        <v>42.513717311611096</v>
      </c>
      <c r="L37" s="87">
        <f>IF('03 (ind)'!L$1="si",100*(('03 (ind)'!L36-MIN('03 (ind)'!L$6:L$37))/(MAX('03 (ind)'!L$6:L$37)-MIN('03 (ind)'!L$6:L$37))),ABS(-100+(100*(('03 (ind)'!L36-MIN('03 (ind)'!L$6:L$37))/(MAX('03 (ind)'!L$6:L$37)-MIN('03 (ind)'!L$6:L$37))))))</f>
        <v>96.805776138453453</v>
      </c>
      <c r="M37" s="87">
        <f>IF('03 (ind)'!M$1="si",100*(('03 (ind)'!M36-MIN('03 (ind)'!M$6:M$37))/(MAX('03 (ind)'!M$6:M$37)-MIN('03 (ind)'!M$6:M$37))),ABS(-100+(100*(('03 (ind)'!M36-MIN('03 (ind)'!M$6:M$37))/(MAX('03 (ind)'!M$6:M$37)-MIN('03 (ind)'!M$6:M$37))))))</f>
        <v>11.428266485257152</v>
      </c>
      <c r="N37" s="87">
        <f>IF('03 (ind)'!N$1="si",100*(('03 (ind)'!N36-MIN('03 (ind)'!N$6:N$37))/(MAX('03 (ind)'!N$6:N$37)-MIN('03 (ind)'!N$6:N$37))),ABS(-100+(100*(('03 (ind)'!N36-MIN('03 (ind)'!N$6:N$37))/(MAX('03 (ind)'!N$6:N$37)-MIN('03 (ind)'!N$6:N$37))))))</f>
        <v>100</v>
      </c>
      <c r="O37" s="87">
        <f>IF('03 (ind)'!O$1="si",100*(('03 (ind)'!O36-MIN('03 (ind)'!O$6:O$37))/(MAX('03 (ind)'!O$6:O$37)-MIN('03 (ind)'!O$6:O$37))),ABS(-100+(100*(('03 (ind)'!O36-MIN('03 (ind)'!O$6:O$37))/(MAX('03 (ind)'!O$6:O$37)-MIN('03 (ind)'!O$6:O$37))))))</f>
        <v>92.553191489361708</v>
      </c>
      <c r="P37" s="87">
        <f>IF('03 (ind)'!P$1="si",100*(('03 (ind)'!P36-MIN('03 (ind)'!P$6:P$37))/(MAX('03 (ind)'!P$6:P$37)-MIN('03 (ind)'!P$6:P$37))),ABS(-100+(100*(('03 (ind)'!P36-MIN('03 (ind)'!P$6:P$37))/(MAX('03 (ind)'!P$6:P$37)-MIN('03 (ind)'!P$6:P$37))))))</f>
        <v>9.1047024416862499</v>
      </c>
      <c r="Q37" s="87">
        <f>IF('03 (ind)'!Q$1="si",100*(('03 (ind)'!Q36-MIN('03 (ind)'!Q$6:Q$37))/(MAX('03 (ind)'!Q$6:Q$37)-MIN('03 (ind)'!Q$6:Q$37))),ABS(-100+(100*(('03 (ind)'!Q36-MIN('03 (ind)'!Q$6:Q$37))/(MAX('03 (ind)'!Q$6:Q$37)-MIN('03 (ind)'!Q$6:Q$37))))))</f>
        <v>4.2311103038932441</v>
      </c>
      <c r="R37" s="87">
        <f>IF('03 (ind)'!R$1="si",100*(('03 (ind)'!R36-MIN('03 (ind)'!R$6:R$37))/(MAX('03 (ind)'!R$6:R$37)-MIN('03 (ind)'!R$6:R$37))),ABS(-100+(100*(('03 (ind)'!R36-MIN('03 (ind)'!R$6:R$37))/(MAX('03 (ind)'!R$6:R$37)-MIN('03 (ind)'!R$6:R$37))))))</f>
        <v>0</v>
      </c>
      <c r="S37" s="75">
        <f>ABS(ABS(('03 (ind)'!S36-((MAX('03 (ind)'!S$6:S$37)+MIN('03 (ind)'!S$6:S$37))/2))/(((MAX('03 (ind)'!S$6:S$37)+MIN('03 (ind)'!S$6:S$37))/2)-MAX('03 (ind)'!S$6:S$37))*100)-100)</f>
        <v>5.200836381525221</v>
      </c>
      <c r="T37" s="75">
        <f>IF('03 (ind)'!T$1="si",100*(('03 (ind)'!T36-MIN('03 (ind)'!T$6:T$37))/(MAX('03 (ind)'!T$6:T$37)-MIN('03 (ind)'!T$6:T$37))),ABS(-100+(100*(('03 (ind)'!T36-MIN('03 (ind)'!T$6:T$37))/(MAX('03 (ind)'!T$6:T$37)-MIN('03 (ind)'!T$6:T$37))))))</f>
        <v>1.0463050297220822</v>
      </c>
      <c r="U37" s="75">
        <f>IF('03 (ind)'!U$1="si",100*(('03 (ind)'!U36-MIN('03 (ind)'!U$6:U$37))/(MAX('03 (ind)'!U$6:U$37)-MIN('03 (ind)'!U$6:U$37))),ABS(-100+(100*(('03 (ind)'!U36-MIN('03 (ind)'!U$6:U$37))/(MAX('03 (ind)'!U$6:U$37)-MIN('03 (ind)'!U$6:U$37))))))</f>
        <v>0</v>
      </c>
      <c r="V37" s="75">
        <f>IF('03 (ind)'!V$1="si",100*(('03 (ind)'!V36-MIN('03 (ind)'!V$6:V$37))/(MAX('03 (ind)'!V$6:V$37)-MIN('03 (ind)'!V$6:V$37))),ABS(-100+(100*(('03 (ind)'!V36-MIN('03 (ind)'!V$6:V$37))/(MAX('03 (ind)'!V$6:V$37)-MIN('03 (ind)'!V$6:V$37))))))</f>
        <v>98.895027624309392</v>
      </c>
      <c r="W37" s="75">
        <f>IF('03 (ind)'!W$1="si",100*(('03 (ind)'!W36-MIN('03 (ind)'!W$6:W$37))/(MAX('03 (ind)'!W$6:W$37)-MIN('03 (ind)'!W$6:W$37))),ABS(-100+(100*(('03 (ind)'!W36-MIN('03 (ind)'!W$6:W$37))/(MAX('03 (ind)'!W$6:W$37)-MIN('03 (ind)'!W$6:W$37))))))</f>
        <v>58.829775937134968</v>
      </c>
      <c r="X37" s="75">
        <f>IF('03 (ind)'!X$1="si",100*(('03 (ind)'!X36-MIN('03 (ind)'!X$6:X$37))/(MAX('03 (ind)'!X$6:X$37)-MIN('03 (ind)'!X$6:X$37))),ABS(-100+(100*(('03 (ind)'!X36-MIN('03 (ind)'!X$6:X$37))/(MAX('03 (ind)'!X$6:X$37)-MIN('03 (ind)'!X$6:X$37))))))</f>
        <v>28.920898663108808</v>
      </c>
      <c r="Y37" s="75">
        <f>IF('03 (ind)'!Y$1="si",100*(('03 (ind)'!Y36-MIN('03 (ind)'!Y$6:Y$37))/(MAX('03 (ind)'!Y$6:Y$37)-MIN('03 (ind)'!Y$6:Y$37))),ABS(-100+(100*(('03 (ind)'!Y36-MIN('03 (ind)'!Y$6:Y$37))/(MAX('03 (ind)'!Y$6:Y$37)-MIN('03 (ind)'!Y$6:Y$37))))))</f>
        <v>57.315168083636244</v>
      </c>
      <c r="Z37" s="75">
        <f>IF('03 (ind)'!Z$1="si",100*(('03 (ind)'!Z36-MIN('03 (ind)'!Z$6:Z$37))/(MAX('03 (ind)'!Z$6:Z$37)-MIN('03 (ind)'!Z$6:Z$37))),ABS(-100+(100*(('03 (ind)'!Z36-MIN('03 (ind)'!Z$6:Z$37))/(MAX('03 (ind)'!Z$6:Z$37)-MIN('03 (ind)'!Z$6:Z$37))))))</f>
        <v>17.922295367177156</v>
      </c>
      <c r="AA37" s="75">
        <f>IF('03 (ind)'!AA$1="si",100*(('03 (ind)'!AA36-MIN('03 (ind)'!AA$6:AA$37))/(MAX('03 (ind)'!AA$6:AA$37)-MIN('03 (ind)'!AA$6:AA$37))),ABS(-100+(100*(('03 (ind)'!AA36-MIN('03 (ind)'!AA$6:AA$37))/(MAX('03 (ind)'!AA$6:AA$37)-MIN('03 (ind)'!AA$6:AA$37))))))</f>
        <v>47.566569917478731</v>
      </c>
      <c r="AB37" s="75">
        <f>IF('03 (ind)'!AB$1="si",100*(('03 (ind)'!AB36-MIN('03 (ind)'!AB$6:AB$37))/(MAX('03 (ind)'!AB$6:AB$37)-MIN('03 (ind)'!AB$6:AB$37))),ABS(-100+(100*(('03 (ind)'!AB36-MIN('03 (ind)'!AB$6:AB$37))/(MAX('03 (ind)'!AB$6:AB$37)-MIN('03 (ind)'!AB$6:AB$37))))))</f>
        <v>49.803405178079586</v>
      </c>
      <c r="AC37" s="75">
        <f>IF('03 (ind)'!AC$1="si",100*(('03 (ind)'!AC36-MIN('03 (ind)'!AC$6:AC$37))/(MAX('03 (ind)'!AC$6:AC$37)-MIN('03 (ind)'!AC$6:AC$37))),ABS(-100+(100*(('03 (ind)'!AC36-MIN('03 (ind)'!AC$6:AC$37))/(MAX('03 (ind)'!AC$6:AC$37)-MIN('03 (ind)'!AC$6:AC$37))))))</f>
        <v>61.756652395711548</v>
      </c>
      <c r="AD37" s="75">
        <f>IF('03 (ind)'!AD$1="si",100*(('03 (ind)'!AD36-MIN('03 (ind)'!AD$6:AD$37))/(MAX('03 (ind)'!AD$6:AD$37)-MIN('03 (ind)'!AD$6:AD$37))),ABS(-100+(100*(('03 (ind)'!AD36-MIN('03 (ind)'!AD$6:AD$37))/(MAX('03 (ind)'!AD$6:AD$37)-MIN('03 (ind)'!AD$6:AD$37))))))</f>
        <v>66.869701018713258</v>
      </c>
      <c r="AE37" s="75">
        <f>IF('03 (ind)'!AE$1="si",100*(('03 (ind)'!AE36-MIN('03 (ind)'!AE$6:AE$37))/(MAX('03 (ind)'!AE$6:AE$37)-MIN('03 (ind)'!AE$6:AE$37))),ABS(-100+(100*(('03 (ind)'!AE36-MIN('03 (ind)'!AE$6:AE$37))/(MAX('03 (ind)'!AE$6:AE$37)-MIN('03 (ind)'!AE$6:AE$37))))))</f>
        <v>57.396780109762261</v>
      </c>
      <c r="AF37" s="75">
        <f>IF('03 (ind)'!AF$1="si",100*(('03 (ind)'!AF36-MIN('03 (ind)'!AF$6:AF$37))/(MAX('03 (ind)'!AF$6:AF$37)-MIN('03 (ind)'!AF$6:AF$37))),ABS(-100+(100*(('03 (ind)'!AF36-MIN('03 (ind)'!AF$6:AF$37))/(MAX('03 (ind)'!AF$6:AF$37)-MIN('03 (ind)'!AF$6:AF$37))))))</f>
        <v>54.44444444444445</v>
      </c>
      <c r="AG37" s="75">
        <f>IF('03 (ind)'!AG$1="si",100*(('03 (ind)'!AG36-MIN('03 (ind)'!AG$6:AG$37))/(MAX('03 (ind)'!AG$6:AG$37)-MIN('03 (ind)'!AG$6:AG$37))),ABS(-100+(100*(('03 (ind)'!AG36-MIN('03 (ind)'!AG$6:AG$37))/(MAX('03 (ind)'!AG$6:AG$37)-MIN('03 (ind)'!AG$6:AG$37))))))</f>
        <v>59.333333333333272</v>
      </c>
      <c r="AH37" s="75">
        <f>IF('03 (ind)'!AH$1="si",100*(('03 (ind)'!AH36-MIN('03 (ind)'!AH$6:AH$37))/(MAX('03 (ind)'!AH$6:AH$37)-MIN('03 (ind)'!AH$6:AH$37))),ABS(-100+(100*(('03 (ind)'!AH36-MIN('03 (ind)'!AH$6:AH$37))/(MAX('03 (ind)'!AH$6:AH$37)-MIN('03 (ind)'!AH$6:AH$37))))))</f>
        <v>1.2396694214876209</v>
      </c>
      <c r="AI37" s="75">
        <f>IF('03 (ind)'!AI$1="si",100*(('03 (ind)'!AI36-MIN('03 (ind)'!AI$6:AI$37))/(MAX('03 (ind)'!AI$6:AI$37)-MIN('03 (ind)'!AI$6:AI$37))),ABS(-100+(100*(('03 (ind)'!AI36-MIN('03 (ind)'!AI$6:AI$37))/(MAX('03 (ind)'!AI$6:AI$37)-MIN('03 (ind)'!AI$6:AI$37))))))</f>
        <v>2.6856033742674779</v>
      </c>
      <c r="AJ37" s="75">
        <f>IF('03 (ind)'!AJ$1="si",100*(('03 (ind)'!AJ36-MIN('03 (ind)'!AJ$6:AJ$37))/(MAX('03 (ind)'!AJ$6:AJ$37)-MIN('03 (ind)'!AJ$6:AJ$37))),ABS(-100+(100*(('03 (ind)'!AJ36-MIN('03 (ind)'!AJ$6:AJ$37))/(MAX('03 (ind)'!AJ$6:AJ$37)-MIN('03 (ind)'!AJ$6:AJ$37))))))</f>
        <v>62.048331415420051</v>
      </c>
      <c r="AK37" s="75">
        <f>IF('03 (ind)'!AK$1="si",100*(('03 (ind)'!AK36-MIN('03 (ind)'!AK$6:AK$37))/(MAX('03 (ind)'!AK$6:AK$37)-MIN('03 (ind)'!AK$6:AK$37))),ABS(-100+(100*(('03 (ind)'!AK36-MIN('03 (ind)'!AK$6:AK$37))/(MAX('03 (ind)'!AK$6:AK$37)-MIN('03 (ind)'!AK$6:AK$37))))))</f>
        <v>7.9867181881830724</v>
      </c>
      <c r="AL37" s="75">
        <f>IF('03 (ind)'!AL$1="si",100*(('03 (ind)'!AL36-MIN('03 (ind)'!AL$6:AL$37))/(MAX('03 (ind)'!AL$6:AL$37)-MIN('03 (ind)'!AL$6:AL$37))),ABS(-100+(100*(('03 (ind)'!AL36-MIN('03 (ind)'!AL$6:AL$37))/(MAX('03 (ind)'!AL$6:AL$37)-MIN('03 (ind)'!AL$6:AL$37))))))</f>
        <v>77.284392591785235</v>
      </c>
      <c r="AM37" s="75">
        <f>IF('03 (ind)'!AM$1="si",100*(('03 (ind)'!AM36-MIN('03 (ind)'!AM$6:AM$37))/(MAX('03 (ind)'!AM$6:AM$37)-MIN('03 (ind)'!AM$6:AM$37))),ABS(-100+(100*(('03 (ind)'!AM36-MIN('03 (ind)'!AM$6:AM$37))/(MAX('03 (ind)'!AM$6:AM$37)-MIN('03 (ind)'!AM$6:AM$37))))))</f>
        <v>81.093454748255013</v>
      </c>
      <c r="AN37" s="75">
        <f>IF('03 (ind)'!AN$1="si",100*(('03 (ind)'!AN36-MIN('03 (ind)'!AN$6:AN$37))/(MAX('03 (ind)'!AN$6:AN$37)-MIN('03 (ind)'!AN$6:AN$37))),ABS(-100+(100*(('03 (ind)'!AN36-MIN('03 (ind)'!AN$6:AN$37))/(MAX('03 (ind)'!AN$6:AN$37)-MIN('03 (ind)'!AN$6:AN$37))))))</f>
        <v>58.859487725890254</v>
      </c>
      <c r="AO37" s="75">
        <f>IF('03 (ind)'!AO$1="si",100*(('03 (ind)'!AO36-MIN('03 (ind)'!AO$6:AO$37))/(MAX('03 (ind)'!AO$6:AO$37)-MIN('03 (ind)'!AO$6:AO$37))),ABS(-100+(100*(('03 (ind)'!AO36-MIN('03 (ind)'!AO$6:AO$37))/(MAX('03 (ind)'!AO$6:AO$37)-MIN('03 (ind)'!AO$6:AO$37))))))</f>
        <v>45.407817699374462</v>
      </c>
      <c r="AP37" s="75">
        <f>IF('03 (ind)'!AP$1="si",100*(('03 (ind)'!AP36-MIN('03 (ind)'!AP$6:AP$37))/(MAX('03 (ind)'!AP$6:AP$37)-MIN('03 (ind)'!AP$6:AP$37))),ABS(-100+(100*(('03 (ind)'!AP36-MIN('03 (ind)'!AP$6:AP$37))/(MAX('03 (ind)'!AP$6:AP$37)-MIN('03 (ind)'!AP$6:AP$37))))))</f>
        <v>84.428383705650461</v>
      </c>
      <c r="AQ37" s="75">
        <f>IF('03 (ind)'!AQ$1="si",100*(('03 (ind)'!AQ36-MIN('03 (ind)'!AQ$6:AQ$37))/(MAX('03 (ind)'!AQ$6:AQ$37)-MIN('03 (ind)'!AQ$6:AQ$37))),ABS(-100+(100*(('03 (ind)'!AQ36-MIN('03 (ind)'!AQ$6:AQ$37))/(MAX('03 (ind)'!AQ$6:AQ$37)-MIN('03 (ind)'!AQ$6:AQ$37))))))</f>
        <v>5.2553400318128585</v>
      </c>
      <c r="AR37" s="75">
        <f>IF('03 (ind)'!AR$1="si",100*(('03 (ind)'!AR36-MIN('03 (ind)'!AR$6:AR$37))/(MAX('03 (ind)'!AR$6:AR$37)-MIN('03 (ind)'!AR$6:AR$37))),ABS(-100+(100*(('03 (ind)'!AR36-MIN('03 (ind)'!AR$6:AR$37))/(MAX('03 (ind)'!AR$6:AR$37)-MIN('03 (ind)'!AR$6:AR$37))))))</f>
        <v>97.810249670882584</v>
      </c>
      <c r="AS37" s="75">
        <f>IF('03 (ind)'!AS$1="si",100*(('03 (ind)'!AS36-MIN('03 (ind)'!AS$6:AS$37))/(MAX('03 (ind)'!AS$6:AS$37)-MIN('03 (ind)'!AS$6:AS$37))),ABS(-100+(100*(('03 (ind)'!AS36-MIN('03 (ind)'!AS$6:AS$37))/(MAX('03 (ind)'!AS$6:AS$37)-MIN('03 (ind)'!AS$6:AS$37))))))</f>
        <v>58.14426657199386</v>
      </c>
      <c r="AT37" s="75">
        <f>IF('03 (ind)'!AT$1="si",100*(('03 (ind)'!AT36-MIN('03 (ind)'!AT$6:AT$37))/(MAX('03 (ind)'!AT$6:AT$37)-MIN('03 (ind)'!AT$6:AT$37))),ABS(-100+(100*(('03 (ind)'!AT36-MIN('03 (ind)'!AT$6:AT$37))/(MAX('03 (ind)'!AT$6:AT$37)-MIN('03 (ind)'!AT$6:AT$37))))))</f>
        <v>0</v>
      </c>
      <c r="AU37" s="75">
        <f>IF('03 (ind)'!AU$1="si",100*(('03 (ind)'!AU36-MIN('03 (ind)'!AU$6:AU$37))/(MAX('03 (ind)'!AU$6:AU$37)-MIN('03 (ind)'!AU$6:AU$37))),ABS(-100+(100*(('03 (ind)'!AU36-MIN('03 (ind)'!AU$6:AU$37))/(MAX('03 (ind)'!AU$6:AU$37)-MIN('03 (ind)'!AU$6:AU$37))))))</f>
        <v>97.553516819571868</v>
      </c>
      <c r="AV37" s="75">
        <f>IF('03 (ind)'!AV$1="si",100*(('03 (ind)'!AV36-MIN('03 (ind)'!AV$6:AV$37))/(MAX('03 (ind)'!AV$6:AV$37)-MIN('03 (ind)'!AV$6:AV$37))),ABS(-100+(100*(('03 (ind)'!AV36-MIN('03 (ind)'!AV$6:AV$37))/(MAX('03 (ind)'!AV$6:AV$37)-MIN('03 (ind)'!AV$6:AV$37))))))</f>
        <v>73.136915077989599</v>
      </c>
      <c r="AW37" s="75">
        <f>IF('03 (ind)'!AW$1="si",100*(('03 (ind)'!AW36-MIN('03 (ind)'!AW$6:AW$37))/(MAX('03 (ind)'!AW$6:AW$37)-MIN('03 (ind)'!AW$6:AW$37))),ABS(-100+(100*(('03 (ind)'!AW36-MIN('03 (ind)'!AW$6:AW$37))/(MAX('03 (ind)'!AW$6:AW$37)-MIN('03 (ind)'!AW$6:AW$37))))))</f>
        <v>41.213063763608091</v>
      </c>
      <c r="AX37" s="75">
        <f>IF('03 (ind)'!AX$1="si",100*(('03 (ind)'!AX36-MIN('03 (ind)'!AX$6:AX$37))/(MAX('03 (ind)'!AX$6:AX$37)-MIN('03 (ind)'!AX$6:AX$37))),ABS(-100+(100*(('03 (ind)'!AX36-MIN('03 (ind)'!AX$6:AX$37))/(MAX('03 (ind)'!AX$6:AX$37)-MIN('03 (ind)'!AX$6:AX$37))))))</f>
        <v>0</v>
      </c>
      <c r="AY37" s="75">
        <f>IF('03 (ind)'!AY$1="si",100*(('03 (ind)'!AY36-MIN('03 (ind)'!AY$6:AY$37))/(MAX('03 (ind)'!AY$6:AY$37)-MIN('03 (ind)'!AY$6:AY$37))),ABS(-100+(100*(('03 (ind)'!AY36-MIN('03 (ind)'!AY$6:AY$37))/(MAX('03 (ind)'!AY$6:AY$37)-MIN('03 (ind)'!AY$6:AY$37))))))</f>
        <v>28.306374881065675</v>
      </c>
      <c r="AZ37" s="75">
        <f>IF('03 (ind)'!AZ$1="si",100*(('03 (ind)'!AZ36-MIN('03 (ind)'!AZ$6:AZ$37))/(MAX('03 (ind)'!AZ$6:AZ$37)-MIN('03 (ind)'!AZ$6:AZ$37))),ABS(-100+(100*(('03 (ind)'!AZ36-MIN('03 (ind)'!AZ$6:AZ$37))/(MAX('03 (ind)'!AZ$6:AZ$37)-MIN('03 (ind)'!AZ$6:AZ$37))))))</f>
        <v>59.572732754589744</v>
      </c>
      <c r="BA37" s="75">
        <f>IF('03 (ind)'!BA$1="si",100*(('03 (ind)'!BA36-MIN('03 (ind)'!BA$6:BA$37))/(MAX('03 (ind)'!BA$6:BA$37)-MIN('03 (ind)'!BA$6:BA$37))),ABS(-100+(100*(('03 (ind)'!BA36-MIN('03 (ind)'!BA$6:BA$37))/(MAX('03 (ind)'!BA$6:BA$37)-MIN('03 (ind)'!BA$6:BA$37))))))</f>
        <v>50.538246428917603</v>
      </c>
      <c r="BB37" s="75">
        <f>IF('03 (ind)'!BB$1="si",100*(('03 (ind)'!BB36-MIN('03 (ind)'!BB$6:BB$37))/(MAX('03 (ind)'!BB$6:BB$37)-MIN('03 (ind)'!BB$6:BB$37))),ABS(-100+(100*(('03 (ind)'!BB36-MIN('03 (ind)'!BB$6:BB$37))/(MAX('03 (ind)'!BB$6:BB$37)-MIN('03 (ind)'!BB$6:BB$37))))))</f>
        <v>3.9847835520424106</v>
      </c>
      <c r="BC37" s="75">
        <f>IF('03 (ind)'!BC$1="si",100*(('03 (ind)'!BC36-MIN('03 (ind)'!BC$6:BC$37))/(MAX('03 (ind)'!BC$6:BC$37)-MIN('03 (ind)'!BC$6:BC$37))),ABS(-100+(100*(('03 (ind)'!BC36-MIN('03 (ind)'!BC$6:BC$37))/(MAX('03 (ind)'!BC$6:BC$37)-MIN('03 (ind)'!BC$6:BC$37))))))</f>
        <v>29.05358155548916</v>
      </c>
      <c r="BD37" s="75">
        <f>IF('03 (ind)'!BD$1="si",100*(('03 (ind)'!BD36-MIN('03 (ind)'!BD$6:BD$37))/(MAX('03 (ind)'!BD$6:BD$37)-MIN('03 (ind)'!BD$6:BD$37))),ABS(-100+(100*(('03 (ind)'!BD36-MIN('03 (ind)'!BD$6:BD$37))/(MAX('03 (ind)'!BD$6:BD$37)-MIN('03 (ind)'!BD$6:BD$37))))))</f>
        <v>50.8158846235468</v>
      </c>
      <c r="BE37" s="75">
        <f>IF('03 (ind)'!BE$1="si",100*(('03 (ind)'!BE36-MIN('03 (ind)'!BE$6:BE$37))/(MAX('03 (ind)'!BE$6:BE$37)-MIN('03 (ind)'!BE$6:BE$37))),ABS(-100+(100*(('03 (ind)'!BE36-MIN('03 (ind)'!BE$6:BE$37))/(MAX('03 (ind)'!BE$6:BE$37)-MIN('03 (ind)'!BE$6:BE$37))))))</f>
        <v>6.6433566433566433</v>
      </c>
      <c r="BF37" s="75">
        <f>IF('03 (ind)'!BF$1="si",100*(('03 (ind)'!BF36-MIN('03 (ind)'!BF$6:BF$37))/(MAX('03 (ind)'!BF$6:BF$37)-MIN('03 (ind)'!BF$6:BF$37))),ABS(-100+(100*(('03 (ind)'!BF36-MIN('03 (ind)'!BF$6:BF$37))/(MAX('03 (ind)'!BF$6:BF$37)-MIN('03 (ind)'!BF$6:BF$37))))))</f>
        <v>29.047856223087571</v>
      </c>
      <c r="BG37" s="75">
        <f>IF('03 (ind)'!BG$1="si",100*(('03 (ind)'!BG36-MIN('03 (ind)'!BG$6:BG$37))/(MAX('03 (ind)'!BG$6:BG$37)-MIN('03 (ind)'!BG$6:BG$37))),ABS(-100+(100*(('03 (ind)'!BG36-MIN('03 (ind)'!BG$6:BG$37))/(MAX('03 (ind)'!BG$6:BG$37)-MIN('03 (ind)'!BG$6:BG$37))))))</f>
        <v>54.053569571709623</v>
      </c>
      <c r="BH37" s="75">
        <f>IF('03 (ind)'!BH$1="si",100*(('03 (ind)'!BH36-MIN('03 (ind)'!BH$6:BH$37))/(MAX('03 (ind)'!BH$6:BH$37)-MIN('03 (ind)'!BH$6:BH$37))),ABS(-100+(100*(('03 (ind)'!BH36-MIN('03 (ind)'!BH$6:BH$37))/(MAX('03 (ind)'!BH$6:BH$37)-MIN('03 (ind)'!BH$6:BH$37))))))</f>
        <v>7.6097290515211453</v>
      </c>
      <c r="BI37" s="75">
        <f>IF('03 (ind)'!BI$1="si",100*(('03 (ind)'!BI36-MIN('03 (ind)'!BI$6:BI$37))/(MAX('03 (ind)'!BI$6:BI$37)-MIN('03 (ind)'!BI$6:BI$37))),ABS(-100+(100*(('03 (ind)'!BI36-MIN('03 (ind)'!BI$6:BI$37))/(MAX('03 (ind)'!BI$6:BI$37)-MIN('03 (ind)'!BI$6:BI$37))))))</f>
        <v>99.852324630329207</v>
      </c>
      <c r="BJ37" s="75">
        <f>IF('03 (ind)'!BJ$1="si",100*(('03 (ind)'!BJ36-MIN('03 (ind)'!BJ$6:BJ$37))/(MAX('03 (ind)'!BJ$6:BJ$37)-MIN('03 (ind)'!BJ$6:BJ$37))),ABS(-100+(100*(('03 (ind)'!BJ36-MIN('03 (ind)'!BJ$6:BJ$37))/(MAX('03 (ind)'!BJ$6:BJ$37)-MIN('03 (ind)'!BJ$6:BJ$37))))))</f>
        <v>6.2675856909806038</v>
      </c>
      <c r="BK37" s="75">
        <f>IF('03 (ind)'!BK$1="si",100*(('03 (ind)'!BK36-MIN('03 (ind)'!BK$6:BK$37))/(MAX('03 (ind)'!BK$6:BK$37)-MIN('03 (ind)'!BK$6:BK$37))),ABS(-100+(100*(('03 (ind)'!BK36-MIN('03 (ind)'!BK$6:BK$37))/(MAX('03 (ind)'!BK$6:BK$37)-MIN('03 (ind)'!BK$6:BK$37))))))</f>
        <v>12.172808429669992</v>
      </c>
      <c r="BL37" s="75">
        <f>IF('03 (ind)'!BL$1="si",100*(('03 (ind)'!BL36-MIN('03 (ind)'!BL$6:BL$37))/(MAX('03 (ind)'!BL$6:BL$37)-MIN('03 (ind)'!BL$6:BL$37))),ABS(-100+(100*(('03 (ind)'!BL36-MIN('03 (ind)'!BL$6:BL$37))/(MAX('03 (ind)'!BL$6:BL$37)-MIN('03 (ind)'!BL$6:BL$37))))))</f>
        <v>15.32258064516129</v>
      </c>
      <c r="BM37" s="75">
        <f>IF('03 (ind)'!BM$1="si",100*(('03 (ind)'!BM36-MIN('03 (ind)'!BM$6:BM$37))/(MAX('03 (ind)'!BM$6:BM$37)-MIN('03 (ind)'!BM$6:BM$37))),ABS(-100+(100*(('03 (ind)'!BM36-MIN('03 (ind)'!BM$6:BM$37))/(MAX('03 (ind)'!BM$6:BM$37)-MIN('03 (ind)'!BM$6:BM$37))))))</f>
        <v>33.646170011967158</v>
      </c>
      <c r="BN37" s="75">
        <f>IF('03 (ind)'!BN$1="si",100*(('03 (ind)'!BN36-MIN('03 (ind)'!BN$6:BN$37))/(MAX('03 (ind)'!BN$6:BN$37)-MIN('03 (ind)'!BN$6:BN$37))),ABS(-100+(100*(('03 (ind)'!BN36-MIN('03 (ind)'!BN$6:BN$37))/(MAX('03 (ind)'!BN$6:BN$37)-MIN('03 (ind)'!BN$6:BN$37))))))</f>
        <v>17.999188267499257</v>
      </c>
      <c r="BO37" s="75">
        <f>IF('03 (ind)'!BO$1="si",100*(('03 (ind)'!BO36-MIN('03 (ind)'!BO$6:BO$37))/(MAX('03 (ind)'!BO$6:BO$37)-MIN('03 (ind)'!BO$6:BO$37))),ABS(-100+(100*(('03 (ind)'!BO36-MIN('03 (ind)'!BO$6:BO$37))/(MAX('03 (ind)'!BO$6:BO$37)-MIN('03 (ind)'!BO$6:BO$37))))))</f>
        <v>48.109298938725487</v>
      </c>
      <c r="BP37" s="75">
        <f>IF('03 (ind)'!BP$1="si",100*(('03 (ind)'!BP36-MIN('03 (ind)'!BP$6:BP$37))/(MAX('03 (ind)'!BP$6:BP$37)-MIN('03 (ind)'!BP$6:BP$37))),ABS(-100+(100*(('03 (ind)'!BP36-MIN('03 (ind)'!BP$6:BP$37))/(MAX('03 (ind)'!BP$6:BP$37)-MIN('03 (ind)'!BP$6:BP$37))))))</f>
        <v>23.155474635399543</v>
      </c>
      <c r="BQ37" s="75">
        <f>IF('03 (ind)'!BQ$1="si",100*(('03 (ind)'!BQ36-MIN('03 (ind)'!BQ$6:BQ$37))/(MAX('03 (ind)'!BQ$6:BQ$37)-MIN('03 (ind)'!BQ$6:BQ$37))),ABS(-100+(100*(('03 (ind)'!BQ36-MIN('03 (ind)'!BQ$6:BQ$37))/(MAX('03 (ind)'!BQ$6:BQ$37)-MIN('03 (ind)'!BQ$6:BQ$37))))))</f>
        <v>23.675267506665616</v>
      </c>
      <c r="BR37" s="75">
        <f>IF('03 (ind)'!BR$1="si",100*(('03 (ind)'!BR36-MIN('03 (ind)'!BR$6:BR$37))/(MAX('03 (ind)'!BR$6:BR$37)-MIN('03 (ind)'!BR$6:BR$37))),ABS(-100+(100*(('03 (ind)'!BR36-MIN('03 (ind)'!BR$6:BR$37))/(MAX('03 (ind)'!BP$6:BP$37)-MIN('03 (ind)'!BR$6:BR$37))))))</f>
        <v>14.184164755110784</v>
      </c>
      <c r="BS37" s="75">
        <f>IF('03 (ind)'!BS$1="si",100*(('03 (ind)'!BS36-MIN('03 (ind)'!BS$6:BS$37))/(MAX('03 (ind)'!BS$6:BS$37)-MIN('03 (ind)'!BS$6:BS$37))),ABS(-100+(100*(('03 (ind)'!BS36-MIN('03 (ind)'!BS$6:BS$37))/(MAX('03 (ind)'!BQ$6:BQ$37)-MIN('03 (ind)'!BS$6:BS$37))))))</f>
        <v>64.058949803438054</v>
      </c>
      <c r="BT37" s="75">
        <f>IF('03 (ind)'!BT$1="si",100*(('03 (ind)'!BT36-MIN('03 (ind)'!BT$6:BT$37))/(MAX('03 (ind)'!BT$6:BT$37)-MIN('03 (ind)'!BT$6:BT$37))),ABS(-100+(100*(('03 (ind)'!BT36-MIN('03 (ind)'!BT$6:BT$37))/(MAX('03 (ind)'!BR$6:BR$37)-MIN('03 (ind)'!BT$6:BT$37))))))</f>
        <v>92.248807499999998</v>
      </c>
      <c r="BU37" s="75">
        <f>IF('03 (ind)'!BU$1="si",100*(('03 (ind)'!BU36-MIN('03 (ind)'!BU$6:BU$37))/(MAX('03 (ind)'!BU$6:BU$37)-MIN('03 (ind)'!BU$6:BU$37))),ABS(-100+(100*(('03 (ind)'!BU36-MIN('03 (ind)'!BU$6:BU$37))/(MAX('03 (ind)'!BU$6:BU$37)-MIN('03 (ind)'!BU$6:BU$37))))))</f>
        <v>41.944335554684443</v>
      </c>
      <c r="BV37" s="75">
        <f>IF('03 (ind)'!BV$1="si",100*(('03 (ind)'!BV36-MIN('03 (ind)'!BV$6:BV$37))/(MAX('03 (ind)'!BV$6:BV$37)-MIN('03 (ind)'!BV$6:BV$37))),ABS(-100+(100*(('03 (ind)'!BV36-MIN('03 (ind)'!BV$6:BV$37))/(MAX('03 (ind)'!BV$6:BV$37)-MIN('03 (ind)'!BV$6:BV$37))))))</f>
        <v>60.053539559785854</v>
      </c>
      <c r="BW37" s="75">
        <f>IF('03 (ind)'!BW$1="si",100*(('03 (ind)'!BW36-MIN('03 (ind)'!BW$6:BW$37))/(MAX('03 (ind)'!BW$6:BW$37)-MIN('03 (ind)'!BW$6:BW$37))),ABS(-100+(100*(('03 (ind)'!BW36-MIN('03 (ind)'!BW$6:BW$37))/(MAX('03 (ind)'!BW$6:BW$37)-MIN('03 (ind)'!BW$6:BW$37))))))</f>
        <v>71.872949205932528</v>
      </c>
      <c r="BX37" s="75">
        <f>IF('03 (ind)'!BX$1="si",100*(('03 (ind)'!BX36-MIN('03 (ind)'!BX$6:BX$37))/(MAX('03 (ind)'!BX$6:BX$37)-MIN('03 (ind)'!BX$6:BX$37))),ABS(-100+(100*(('03 (ind)'!BX36-MIN('03 (ind)'!BX$6:BX$37))/(MAX('03 (ind)'!BX$6:BX$37)-MIN('03 (ind)'!BX$6:BX$37))))))</f>
        <v>17.284931531046993</v>
      </c>
      <c r="BY37" s="75">
        <f>IF('03 (ind)'!BY$1="si",100*(('03 (ind)'!BY36-MIN('03 (ind)'!BY$6:BY$37))/(MAX('03 (ind)'!BY$6:BY$37)-MIN('03 (ind)'!BY$6:BY$37))),ABS(-100+(100*(('03 (ind)'!BY36-MIN('03 (ind)'!BY$6:BY$37))/(MAX('03 (ind)'!BY$6:BY$37)-MIN('03 (ind)'!BY$6:BY$37))))))</f>
        <v>0</v>
      </c>
      <c r="BZ37" s="75">
        <f>IF('03 (ind)'!BZ$1="si",100*(('03 (ind)'!BZ36-MIN('03 (ind)'!BZ$6:BZ$37))/(MAX('03 (ind)'!BZ$6:BZ$37)-MIN('03 (ind)'!BZ$6:BZ$37))),ABS(-100+(100*(('03 (ind)'!BZ36-MIN('03 (ind)'!BZ$6:BZ$37))/(MAX('03 (ind)'!BZ$6:BZ$37)-MIN('03 (ind)'!BZ$6:BZ$37))))))</f>
        <v>94.389810423152269</v>
      </c>
      <c r="CA37" s="75">
        <f>IF('03 (ind)'!CA$1="si",100*(('03 (ind)'!CA36-MIN('03 (ind)'!CA$6:CA$37))/(MAX('03 (ind)'!CA$6:CA$37)-MIN('03 (ind)'!CA$6:CA$37))),ABS(-100+(100*(('03 (ind)'!CA36-MIN('03 (ind)'!CA$6:CA$37))/(MAX('03 (ind)'!CA$6:CA$37)-MIN('03 (ind)'!CA$6:CA$37))))))</f>
        <v>0</v>
      </c>
      <c r="CB37" s="75">
        <f>IF('03 (ind)'!CB$1="si",100*(('03 (ind)'!CB36-MIN('03 (ind)'!CB$6:CB$37))/(MAX('03 (ind)'!CB$6:CB$37)-MIN('03 (ind)'!CB$6:CB$37))),ABS(-100+(100*(('03 (ind)'!CB36-MIN('03 (ind)'!CB$6:CB$37))/(MAX('03 (ind)'!CB$6:CB$37)-MIN('03 (ind)'!CB$6:CB$37))))))</f>
        <v>84.076433121019107</v>
      </c>
      <c r="CC37" s="75">
        <f>IF('03 (ind)'!CC$1="si",100*(('03 (ind)'!CC36-MIN('03 (ind)'!CC$6:CC$37))/(MAX('03 (ind)'!CC$6:CC$37)-MIN('03 (ind)'!CC$6:CC$37))),ABS(-100+(100*(('03 (ind)'!CC36-MIN('03 (ind)'!CC$6:CC$37))/(MAX('03 (ind)'!CC$6:CC$37)-MIN('03 (ind)'!CC$6:CC$37))))))</f>
        <v>56.625683024776826</v>
      </c>
      <c r="CD37" s="75">
        <f>IF('03 (ind)'!CD$1="si",100*(('03 (ind)'!CD36-MIN('03 (ind)'!CD$6:CD$37))/(MAX('03 (ind)'!CD$6:CD$37)-MIN('03 (ind)'!CD$6:CD$37))),ABS(-100+(100*(('03 (ind)'!CD36-MIN('03 (ind)'!CD$6:CD$37))/(MAX('03 (ind)'!CD$6:CD$37)-MIN('03 (ind)'!CD$6:CD$37))))))</f>
        <v>3.9373844506223845</v>
      </c>
      <c r="CE37" s="75">
        <f>IF('03 (ind)'!CE$1="si",100*(('03 (ind)'!CE36-MIN('03 (ind)'!CE$6:CE$37))/(MAX('03 (ind)'!CE$6:CE$37)-MIN('03 (ind)'!CE$6:CE$37))),ABS(-100+(100*(('03 (ind)'!CE36-MIN('03 (ind)'!CE$6:CE$37))/(MAX('03 (ind)'!CE$6:CE$37)-MIN('03 (ind)'!CE$6:CE$37))))))</f>
        <v>12.282783443755742</v>
      </c>
      <c r="CF37" s="75">
        <f>IF('03 (ind)'!CF$1="si",100*(('03 (ind)'!CF36-MIN('03 (ind)'!CF$6:CF$37))/(MAX('03 (ind)'!CF$6:CF$37)-MIN('03 (ind)'!CF$6:CF$37))),ABS(-100+(100*(('03 (ind)'!CF36-MIN('03 (ind)'!CF$6:CF$37))/(MAX('03 (ind)'!CF$6:CF$37)-MIN('03 (ind)'!CF$6:CF$37))))))</f>
        <v>8.0903260734878746</v>
      </c>
      <c r="CG37" s="75">
        <f>IF('03 (ind)'!CG$1="si",100*(('03 (ind)'!CG36-MIN('03 (ind)'!CG$6:CG$37))/(MAX('03 (ind)'!CG$6:CG$37)-MIN('03 (ind)'!CG$6:CG$37))),ABS(-100+(100*(('03 (ind)'!CG36-MIN('03 (ind)'!CG$6:CG$37))/(MAX('03 (ind)'!CG$6:CG$37)-MIN('03 (ind)'!CG$6:CG$37))))))</f>
        <v>4.5077522401695562</v>
      </c>
      <c r="CH37" s="75">
        <f>IF('03 (ind)'!CH$1="si",100*(('03 (ind)'!CH36-MIN('03 (ind)'!CH$6:CH$37))/(MAX('03 (ind)'!CH$6:CH$37)-MIN('03 (ind)'!CH$6:CH$37))),ABS(-100+(100*(('03 (ind)'!CH36-MIN('03 (ind)'!CH$6:CH$37))/(MAX('03 (ind)'!CH$6:CH$37)-MIN('03 (ind)'!CH$6:CH$37))))))</f>
        <v>13.319553295109902</v>
      </c>
      <c r="CI37" s="75">
        <f>IF('03 (ind)'!CI$1="si",100*(('03 (ind)'!CI36-MIN('03 (ind)'!CI$6:CI$37))/(MAX('03 (ind)'!CI$6:CI$37)-MIN('03 (ind)'!CI$6:CI$37))),ABS(-100+(100*(('03 (ind)'!CI36-MIN('03 (ind)'!CI$6:CI$37))/(MAX('03 (ind)'!CI$6:CI$37)-MIN('03 (ind)'!CI$6:CI$37))))))</f>
        <v>16.799138100969504</v>
      </c>
      <c r="CJ37" s="75">
        <f>IF('03 (ind)'!CJ$1="si",100*(('03 (ind)'!CJ36-MIN('03 (ind)'!CJ$6:CJ$37))/(MAX('03 (ind)'!CJ$6:CJ$37)-MIN('03 (ind)'!CJ$6:CJ$37))),ABS(-100+(100*(('03 (ind)'!CJ36-MIN('03 (ind)'!CJ$6:CJ$37))/(MAX('03 (ind)'!CJ$6:CJ$37)-MIN('03 (ind)'!CJ$6:CJ$37))))))</f>
        <v>62.031091264697857</v>
      </c>
      <c r="CK37" s="75">
        <f>IF('03 (ind)'!CK$1="si",100*(('03 (ind)'!CK36-MIN('03 (ind)'!CK$6:CK$37))/(MAX('03 (ind)'!CK$6:CK$37)-MIN('03 (ind)'!CK$6:CK$37))),ABS(-100+(100*(('03 (ind)'!CK36-MIN('03 (ind)'!CK$6:CK$37))/(MAX('03 (ind)'!CK$6:CK$37)-MIN('03 (ind)'!CK$6:CK$37))))))</f>
        <v>27.035655474987259</v>
      </c>
      <c r="CL37" s="75">
        <f>IF('03 (ind)'!CL$1="si",100*(('03 (ind)'!CL36-MIN('03 (ind)'!CL$6:CL$37))/(MAX('03 (ind)'!CL$6:CL$37)-MIN('03 (ind)'!CL$6:CL$37))),ABS(-100+(100*(('03 (ind)'!CL36-MIN('03 (ind)'!CL$6:CL$37))/(MAX('03 (ind)'!CL$6:CL$37)-MIN('03 (ind)'!CL$6:CL$37))))))</f>
        <v>6.0672380747272481</v>
      </c>
      <c r="CM37" s="75">
        <f>IF('03 (ind)'!CM$1="si",100*(('03 (ind)'!CM36-MIN('03 (ind)'!CM$6:CM$37))/(MAX('03 (ind)'!CM$6:CM$37)-MIN('03 (ind)'!CM$6:CM$37))),ABS(-100+(100*(('03 (ind)'!CM36-MIN('03 (ind)'!CM$6:CM$37))/(MAX('03 (ind)'!CM$6:CM$37)-MIN('03 (ind)'!CM$6:CM$37))))))</f>
        <v>20.13580060755606</v>
      </c>
    </row>
    <row r="38" spans="1:91">
      <c r="A38" s="18" t="s">
        <v>439</v>
      </c>
      <c r="B38" s="87">
        <f>IF('03 (ind)'!B$1="si",100*(('03 (ind)'!B37-MIN('03 (ind)'!B$6:B$37))/(MAX('03 (ind)'!B$6:B$37)-MIN('03 (ind)'!B$6:B$37))),ABS(-100+(100*(('03 (ind)'!B37-MIN('03 (ind)'!B$6:B$37))/(MAX('03 (ind)'!B$6:B$37)-MIN('03 (ind)'!B$6:B$37))))))</f>
        <v>0.65069755558036391</v>
      </c>
      <c r="C38" s="87">
        <f>IF('03 (ind)'!C$1="si",100*(('03 (ind)'!C37-MIN('03 (ind)'!C$6:C$37))/(MAX('03 (ind)'!C$6:C$37)-MIN('03 (ind)'!C$6:C$37))),ABS(-100+(100*(('03 (ind)'!C37-MIN('03 (ind)'!C$6:C$37))/(MAX('03 (ind)'!C$6:C$37)-MIN('03 (ind)'!C$6:C$37))))))</f>
        <v>32.741947023478694</v>
      </c>
      <c r="D38" s="87">
        <f>IF('03 (ind)'!D$1="si",100*(('03 (ind)'!D37-MIN('03 (ind)'!D$6:D$37))/(MAX('03 (ind)'!D$6:D$37)-MIN('03 (ind)'!D$6:D$37))),ABS(-100+(100*(('03 (ind)'!D37-MIN('03 (ind)'!D$6:D$37))/(MAX('03 (ind)'!D$6:D$37)-MIN('03 (ind)'!D$6:D$37))))))</f>
        <v>74.350012192268878</v>
      </c>
      <c r="E38" s="87">
        <f>IF('03 (ind)'!E$1="si",100*(('03 (ind)'!E37-MIN('03 (ind)'!E$6:E$37))/(MAX('03 (ind)'!E$6:E$37)-MIN('03 (ind)'!E$6:E$37))),ABS(-100+(100*(('03 (ind)'!E37-MIN('03 (ind)'!E$6:E$37))/(MAX('03 (ind)'!E$6:E$37)-MIN('03 (ind)'!E$6:E$37))))))</f>
        <v>61.643835616438899</v>
      </c>
      <c r="F38" s="87">
        <f>IF('03 (ind)'!F$1="si",100*(('03 (ind)'!F37-MIN('03 (ind)'!F$6:F$37))/(MAX('03 (ind)'!F$6:F$37)-MIN('03 (ind)'!F$6:F$37))),ABS(-100+(100*(('03 (ind)'!F37-MIN('03 (ind)'!F$6:F$37))/(MAX('03 (ind)'!F$6:F$37)-MIN('03 (ind)'!F$6:F$37))))))</f>
        <v>100</v>
      </c>
      <c r="G38" s="87">
        <f>IF('03 (ind)'!G$1="si",100*(('03 (ind)'!G37-MIN('03 (ind)'!G$6:G$37))/(MAX('03 (ind)'!G$6:G$37)-MIN('03 (ind)'!G$6:G$37))),ABS(-100+(100*(('03 (ind)'!G37-MIN('03 (ind)'!G$6:G$37))/(MAX('03 (ind)'!G$6:G$37)-MIN('03 (ind)'!G$6:G$37))))))</f>
        <v>100</v>
      </c>
      <c r="H38" s="87">
        <f>IF('03 (ind)'!H$1="si",100*(('03 (ind)'!H37-MIN('03 (ind)'!H$6:H$37))/(MAX('03 (ind)'!H$6:H$37)-MIN('03 (ind)'!H$6:H$37))),ABS(-100+(100*(('03 (ind)'!H37-MIN('03 (ind)'!H$6:H$37))/(MAX('03 (ind)'!H$6:H$37)-MIN('03 (ind)'!H$6:H$37))))))</f>
        <v>94.585987261146499</v>
      </c>
      <c r="I38" s="87">
        <f>IF('03 (ind)'!I$1="si",100*(('03 (ind)'!I37-MIN('03 (ind)'!I$6:I$37))/(MAX('03 (ind)'!I$6:I$37)-MIN('03 (ind)'!I$6:I$37))),ABS(-100+(100*(('03 (ind)'!I37-MIN('03 (ind)'!I$6:I$37))/(MAX('03 (ind)'!I$6:I$37)-MIN('03 (ind)'!I$6:I$37))))))</f>
        <v>84.640522875816998</v>
      </c>
      <c r="J38" s="87">
        <f>IF('03 (ind)'!J$1="si",100*(('03 (ind)'!J37-MIN('03 (ind)'!J$6:J$37))/(MAX('03 (ind)'!J$6:J$37)-MIN('03 (ind)'!J$6:J$37))),ABS(-100+(100*(('03 (ind)'!J37-MIN('03 (ind)'!J$6:J$37))/(MAX('03 (ind)'!J$6:J$37)-MIN('03 (ind)'!J$6:J$37))))))</f>
        <v>93.924050632911388</v>
      </c>
      <c r="K38" s="87">
        <f>IF('03 (ind)'!K$1="si",100*(('03 (ind)'!K37-MIN('03 (ind)'!K$6:K$37))/(MAX('03 (ind)'!K$6:K$37)-MIN('03 (ind)'!K$6:K$37))),ABS(-100+(100*(('03 (ind)'!K37-MIN('03 (ind)'!K$6:K$37))/(MAX('03 (ind)'!K$6:K$37)-MIN('03 (ind)'!K$6:K$37))))))</f>
        <v>20.438853603455087</v>
      </c>
      <c r="L38" s="87">
        <f>IF('03 (ind)'!L$1="si",100*(('03 (ind)'!L37-MIN('03 (ind)'!L$6:L$37))/(MAX('03 (ind)'!L$6:L$37)-MIN('03 (ind)'!L$6:L$37))),ABS(-100+(100*(('03 (ind)'!L37-MIN('03 (ind)'!L$6:L$37))/(MAX('03 (ind)'!L$6:L$37)-MIN('03 (ind)'!L$6:L$37))))))</f>
        <v>74.060345925440998</v>
      </c>
      <c r="M38" s="87">
        <f>IF('03 (ind)'!M$1="si",100*(('03 (ind)'!M37-MIN('03 (ind)'!M$6:M$37))/(MAX('03 (ind)'!M$6:M$37)-MIN('03 (ind)'!M$6:M$37))),ABS(-100+(100*(('03 (ind)'!M37-MIN('03 (ind)'!M$6:M$37))/(MAX('03 (ind)'!M$6:M$37)-MIN('03 (ind)'!M$6:M$37))))))</f>
        <v>2.1985183304659999</v>
      </c>
      <c r="N38" s="87">
        <f>IF('03 (ind)'!N$1="si",100*(('03 (ind)'!N37-MIN('03 (ind)'!N$6:N$37))/(MAX('03 (ind)'!N$6:N$37)-MIN('03 (ind)'!N$6:N$37))),ABS(-100+(100*(('03 (ind)'!N37-MIN('03 (ind)'!N$6:N$37))/(MAX('03 (ind)'!N$6:N$37)-MIN('03 (ind)'!N$6:N$37))))))</f>
        <v>61.763716724126027</v>
      </c>
      <c r="O38" s="87">
        <f>IF('03 (ind)'!O$1="si",100*(('03 (ind)'!O37-MIN('03 (ind)'!O$6:O$37))/(MAX('03 (ind)'!O$6:O$37)-MIN('03 (ind)'!O$6:O$37))),ABS(-100+(100*(('03 (ind)'!O37-MIN('03 (ind)'!O$6:O$37))/(MAX('03 (ind)'!O$6:O$37)-MIN('03 (ind)'!O$6:O$37))))))</f>
        <v>96.808510638297875</v>
      </c>
      <c r="P38" s="87">
        <f>IF('03 (ind)'!P$1="si",100*(('03 (ind)'!P37-MIN('03 (ind)'!P$6:P$37))/(MAX('03 (ind)'!P$6:P$37)-MIN('03 (ind)'!P$6:P$37))),ABS(-100+(100*(('03 (ind)'!P37-MIN('03 (ind)'!P$6:P$37))/(MAX('03 (ind)'!P$6:P$37)-MIN('03 (ind)'!P$6:P$37))))))</f>
        <v>1.0251846422896548E-2</v>
      </c>
      <c r="Q38" s="87">
        <f>IF('03 (ind)'!Q$1="si",100*(('03 (ind)'!Q37-MIN('03 (ind)'!Q$6:Q$37))/(MAX('03 (ind)'!Q$6:Q$37)-MIN('03 (ind)'!Q$6:Q$37))),ABS(-100+(100*(('03 (ind)'!Q37-MIN('03 (ind)'!Q$6:Q$37))/(MAX('03 (ind)'!Q$6:Q$37)-MIN('03 (ind)'!Q$6:Q$37))))))</f>
        <v>6.0065237382969618</v>
      </c>
      <c r="R38" s="87">
        <f>IF('03 (ind)'!R$1="si",100*(('03 (ind)'!R37-MIN('03 (ind)'!R$6:R$37))/(MAX('03 (ind)'!R$6:R$37)-MIN('03 (ind)'!R$6:R$37))),ABS(-100+(100*(('03 (ind)'!R37-MIN('03 (ind)'!R$6:R$37))/(MAX('03 (ind)'!R$6:R$37)-MIN('03 (ind)'!R$6:R$37))))))</f>
        <v>0.30578903331710883</v>
      </c>
      <c r="S38" s="75">
        <f>ABS(ABS(('03 (ind)'!S37-((MAX('03 (ind)'!S$6:S$37)+MIN('03 (ind)'!S$6:S$37))/2))/(((MAX('03 (ind)'!S$6:S$37)+MIN('03 (ind)'!S$6:S$37))/2)-MAX('03 (ind)'!S$6:S$37))*100)-100)</f>
        <v>70.378982607426209</v>
      </c>
      <c r="T38" s="75">
        <f>IF('03 (ind)'!T$1="si",100*(('03 (ind)'!T37-MIN('03 (ind)'!T$6:T$37))/(MAX('03 (ind)'!T$6:T$37)-MIN('03 (ind)'!T$6:T$37))),ABS(-100+(100*(('03 (ind)'!T37-MIN('03 (ind)'!T$6:T$37))/(MAX('03 (ind)'!T$6:T$37)-MIN('03 (ind)'!T$6:T$37))))))</f>
        <v>1.3226874904033867</v>
      </c>
      <c r="U38" s="75">
        <f>IF('03 (ind)'!U$1="si",100*(('03 (ind)'!U37-MIN('03 (ind)'!U$6:U$37))/(MAX('03 (ind)'!U$6:U$37)-MIN('03 (ind)'!U$6:U$37))),ABS(-100+(100*(('03 (ind)'!U37-MIN('03 (ind)'!U$6:U$37))/(MAX('03 (ind)'!U$6:U$37)-MIN('03 (ind)'!U$6:U$37))))))</f>
        <v>50</v>
      </c>
      <c r="V38" s="75">
        <f>IF('03 (ind)'!V$1="si",100*(('03 (ind)'!V37-MIN('03 (ind)'!V$6:V$37))/(MAX('03 (ind)'!V$6:V$37)-MIN('03 (ind)'!V$6:V$37))),ABS(-100+(100*(('03 (ind)'!V37-MIN('03 (ind)'!V$6:V$37))/(MAX('03 (ind)'!V$6:V$37)-MIN('03 (ind)'!V$6:V$37))))))</f>
        <v>97.237569060773481</v>
      </c>
      <c r="W38" s="75">
        <f>IF('03 (ind)'!W$1="si",100*(('03 (ind)'!W37-MIN('03 (ind)'!W$6:W$37))/(MAX('03 (ind)'!W$6:W$37)-MIN('03 (ind)'!W$6:W$37))),ABS(-100+(100*(('03 (ind)'!W37-MIN('03 (ind)'!W$6:W$37))/(MAX('03 (ind)'!W$6:W$37)-MIN('03 (ind)'!W$6:W$37))))))</f>
        <v>20.236612702366127</v>
      </c>
      <c r="X38" s="75">
        <f>IF('03 (ind)'!X$1="si",100*(('03 (ind)'!X37-MIN('03 (ind)'!X$6:X$37))/(MAX('03 (ind)'!X$6:X$37)-MIN('03 (ind)'!X$6:X$37))),ABS(-100+(100*(('03 (ind)'!X37-MIN('03 (ind)'!X$6:X$37))/(MAX('03 (ind)'!X$6:X$37)-MIN('03 (ind)'!X$6:X$37))))))</f>
        <v>54.254995191618271</v>
      </c>
      <c r="Y38" s="75">
        <f>IF('03 (ind)'!Y$1="si",100*(('03 (ind)'!Y37-MIN('03 (ind)'!Y$6:Y$37))/(MAX('03 (ind)'!Y$6:Y$37)-MIN('03 (ind)'!Y$6:Y$37))),ABS(-100+(100*(('03 (ind)'!Y37-MIN('03 (ind)'!Y$6:Y$37))/(MAX('03 (ind)'!Y$6:Y$37)-MIN('03 (ind)'!Y$6:Y$37))))))</f>
        <v>41.550755550214788</v>
      </c>
      <c r="Z38" s="75">
        <f>IF('03 (ind)'!Z$1="si",100*(('03 (ind)'!Z37-MIN('03 (ind)'!Z$6:Z$37))/(MAX('03 (ind)'!Z$6:Z$37)-MIN('03 (ind)'!Z$6:Z$37))),ABS(-100+(100*(('03 (ind)'!Z37-MIN('03 (ind)'!Z$6:Z$37))/(MAX('03 (ind)'!Z$6:Z$37)-MIN('03 (ind)'!Z$6:Z$37))))))</f>
        <v>48.967590293166062</v>
      </c>
      <c r="AA38" s="75">
        <f>IF('03 (ind)'!AA$1="si",100*(('03 (ind)'!AA37-MIN('03 (ind)'!AA$6:AA$37))/(MAX('03 (ind)'!AA$6:AA$37)-MIN('03 (ind)'!AA$6:AA$37))),ABS(-100+(100*(('03 (ind)'!AA37-MIN('03 (ind)'!AA$6:AA$37))/(MAX('03 (ind)'!AA$6:AA$37)-MIN('03 (ind)'!AA$6:AA$37))))))</f>
        <v>43.901002748832759</v>
      </c>
      <c r="AB38" s="75">
        <f>IF('03 (ind)'!AB$1="si",100*(('03 (ind)'!AB37-MIN('03 (ind)'!AB$6:AB$37))/(MAX('03 (ind)'!AB$6:AB$37)-MIN('03 (ind)'!AB$6:AB$37))),ABS(-100+(100*(('03 (ind)'!AB37-MIN('03 (ind)'!AB$6:AB$37))/(MAX('03 (ind)'!AB$6:AB$37)-MIN('03 (ind)'!AB$6:AB$37))))))</f>
        <v>33.428860711539862</v>
      </c>
      <c r="AC38" s="75">
        <f>IF('03 (ind)'!AC$1="si",100*(('03 (ind)'!AC37-MIN('03 (ind)'!AC$6:AC$37))/(MAX('03 (ind)'!AC$6:AC$37)-MIN('03 (ind)'!AC$6:AC$37))),ABS(-100+(100*(('03 (ind)'!AC37-MIN('03 (ind)'!AC$6:AC$37))/(MAX('03 (ind)'!AC$6:AC$37)-MIN('03 (ind)'!AC$6:AC$37))))))</f>
        <v>53.419444351599239</v>
      </c>
      <c r="AD38" s="75">
        <f>IF('03 (ind)'!AD$1="si",100*(('03 (ind)'!AD37-MIN('03 (ind)'!AD$6:AD$37))/(MAX('03 (ind)'!AD$6:AD$37)-MIN('03 (ind)'!AD$6:AD$37))),ABS(-100+(100*(('03 (ind)'!AD37-MIN('03 (ind)'!AD$6:AD$37))/(MAX('03 (ind)'!AD$6:AD$37)-MIN('03 (ind)'!AD$6:AD$37))))))</f>
        <v>34.212581988740375</v>
      </c>
      <c r="AE38" s="75">
        <f>IF('03 (ind)'!AE$1="si",100*(('03 (ind)'!AE37-MIN('03 (ind)'!AE$6:AE$37))/(MAX('03 (ind)'!AE$6:AE$37)-MIN('03 (ind)'!AE$6:AE$37))),ABS(-100+(100*(('03 (ind)'!AE37-MIN('03 (ind)'!AE$6:AE$37))/(MAX('03 (ind)'!AE$6:AE$37)-MIN('03 (ind)'!AE$6:AE$37))))))</f>
        <v>35.800120100125042</v>
      </c>
      <c r="AF38" s="75">
        <f>IF('03 (ind)'!AF$1="si",100*(('03 (ind)'!AF37-MIN('03 (ind)'!AF$6:AF$37))/(MAX('03 (ind)'!AF$6:AF$37)-MIN('03 (ind)'!AF$6:AF$37))),ABS(-100+(100*(('03 (ind)'!AF37-MIN('03 (ind)'!AF$6:AF$37))/(MAX('03 (ind)'!AF$6:AF$37)-MIN('03 (ind)'!AF$6:AF$37))))))</f>
        <v>74.444444444444443</v>
      </c>
      <c r="AG38" s="75">
        <f>IF('03 (ind)'!AG$1="si",100*(('03 (ind)'!AG37-MIN('03 (ind)'!AG$6:AG$37))/(MAX('03 (ind)'!AG$6:AG$37)-MIN('03 (ind)'!AG$6:AG$37))),ABS(-100+(100*(('03 (ind)'!AG37-MIN('03 (ind)'!AG$6:AG$37))/(MAX('03 (ind)'!AG$6:AG$37)-MIN('03 (ind)'!AG$6:AG$37))))))</f>
        <v>23.999999999999964</v>
      </c>
      <c r="AH38" s="75">
        <f>IF('03 (ind)'!AH$1="si",100*(('03 (ind)'!AH37-MIN('03 (ind)'!AH$6:AH$37))/(MAX('03 (ind)'!AH$6:AH$37)-MIN('03 (ind)'!AH$6:AH$37))),ABS(-100+(100*(('03 (ind)'!AH37-MIN('03 (ind)'!AH$6:AH$37))/(MAX('03 (ind)'!AH$6:AH$37)-MIN('03 (ind)'!AH$6:AH$37))))))</f>
        <v>36.776859504132254</v>
      </c>
      <c r="AI38" s="75">
        <f>IF('03 (ind)'!AI$1="si",100*(('03 (ind)'!AI37-MIN('03 (ind)'!AI$6:AI$37))/(MAX('03 (ind)'!AI$6:AI$37)-MIN('03 (ind)'!AI$6:AI$37))),ABS(-100+(100*(('03 (ind)'!AI37-MIN('03 (ind)'!AI$6:AI$37))/(MAX('03 (ind)'!AI$6:AI$37)-MIN('03 (ind)'!AI$6:AI$37))))))</f>
        <v>0.44511216453286556</v>
      </c>
      <c r="AJ38" s="75">
        <f>IF('03 (ind)'!AJ$1="si",100*(('03 (ind)'!AJ37-MIN('03 (ind)'!AJ$6:AJ$37))/(MAX('03 (ind)'!AJ$6:AJ$37)-MIN('03 (ind)'!AJ$6:AJ$37))),ABS(-100+(100*(('03 (ind)'!AJ37-MIN('03 (ind)'!AJ$6:AJ$37))/(MAX('03 (ind)'!AJ$6:AJ$37)-MIN('03 (ind)'!AJ$6:AJ$37))))))</f>
        <v>78.365937859608721</v>
      </c>
      <c r="AK38" s="75">
        <f>IF('03 (ind)'!AK$1="si",100*(('03 (ind)'!AK37-MIN('03 (ind)'!AK$6:AK$37))/(MAX('03 (ind)'!AK$6:AK$37)-MIN('03 (ind)'!AK$6:AK$37))),ABS(-100+(100*(('03 (ind)'!AK37-MIN('03 (ind)'!AK$6:AK$37))/(MAX('03 (ind)'!AK$6:AK$37)-MIN('03 (ind)'!AK$6:AK$37))))))</f>
        <v>49.38903991555194</v>
      </c>
      <c r="AL38" s="75">
        <f>IF('03 (ind)'!AL$1="si",100*(('03 (ind)'!AL37-MIN('03 (ind)'!AL$6:AL$37))/(MAX('03 (ind)'!AL$6:AL$37)-MIN('03 (ind)'!AL$6:AL$37))),ABS(-100+(100*(('03 (ind)'!AL37-MIN('03 (ind)'!AL$6:AL$37))/(MAX('03 (ind)'!AL$6:AL$37)-MIN('03 (ind)'!AL$6:AL$37))))))</f>
        <v>71.536751028548792</v>
      </c>
      <c r="AM38" s="75">
        <f>IF('03 (ind)'!AM$1="si",100*(('03 (ind)'!AM37-MIN('03 (ind)'!AM$6:AM$37))/(MAX('03 (ind)'!AM$6:AM$37)-MIN('03 (ind)'!AM$6:AM$37))),ABS(-100+(100*(('03 (ind)'!AM37-MIN('03 (ind)'!AM$6:AM$37))/(MAX('03 (ind)'!AM$6:AM$37)-MIN('03 (ind)'!AM$6:AM$37))))))</f>
        <v>85.186586945075021</v>
      </c>
      <c r="AN38" s="75">
        <f>IF('03 (ind)'!AN$1="si",100*(('03 (ind)'!AN37-MIN('03 (ind)'!AN$6:AN$37))/(MAX('03 (ind)'!AN$6:AN$37)-MIN('03 (ind)'!AN$6:AN$37))),ABS(-100+(100*(('03 (ind)'!AN37-MIN('03 (ind)'!AN$6:AN$37))/(MAX('03 (ind)'!AN$6:AN$37)-MIN('03 (ind)'!AN$6:AN$37))))))</f>
        <v>26.446977101536632</v>
      </c>
      <c r="AO38" s="75">
        <f>IF('03 (ind)'!AO$1="si",100*(('03 (ind)'!AO37-MIN('03 (ind)'!AO$6:AO$37))/(MAX('03 (ind)'!AO$6:AO$37)-MIN('03 (ind)'!AO$6:AO$37))),ABS(-100+(100*(('03 (ind)'!AO37-MIN('03 (ind)'!AO$6:AO$37))/(MAX('03 (ind)'!AO$6:AO$37)-MIN('03 (ind)'!AO$6:AO$37))))))</f>
        <v>100</v>
      </c>
      <c r="AP38" s="75">
        <f>IF('03 (ind)'!AP$1="si",100*(('03 (ind)'!AP37-MIN('03 (ind)'!AP$6:AP$37))/(MAX('03 (ind)'!AP$6:AP$37)-MIN('03 (ind)'!AP$6:AP$37))),ABS(-100+(100*(('03 (ind)'!AP37-MIN('03 (ind)'!AP$6:AP$37))/(MAX('03 (ind)'!AP$6:AP$37)-MIN('03 (ind)'!AP$6:AP$37))))))</f>
        <v>91.327201051248352</v>
      </c>
      <c r="AQ38" s="75">
        <f>IF('03 (ind)'!AQ$1="si",100*(('03 (ind)'!AQ37-MIN('03 (ind)'!AQ$6:AQ$37))/(MAX('03 (ind)'!AQ$6:AQ$37)-MIN('03 (ind)'!AQ$6:AQ$37))),ABS(-100+(100*(('03 (ind)'!AQ37-MIN('03 (ind)'!AQ$6:AQ$37))/(MAX('03 (ind)'!AQ$6:AQ$37)-MIN('03 (ind)'!AQ$6:AQ$37))))))</f>
        <v>1.6943541060506748</v>
      </c>
      <c r="AR38" s="75">
        <f>IF('03 (ind)'!AR$1="si",100*(('03 (ind)'!AR37-MIN('03 (ind)'!AR$6:AR$37))/(MAX('03 (ind)'!AR$6:AR$37)-MIN('03 (ind)'!AR$6:AR$37))),ABS(-100+(100*(('03 (ind)'!AR37-MIN('03 (ind)'!AR$6:AR$37))/(MAX('03 (ind)'!AR$6:AR$37)-MIN('03 (ind)'!AR$6:AR$37))))))</f>
        <v>5.5683180199247975</v>
      </c>
      <c r="AS38" s="75">
        <f>IF('03 (ind)'!AS$1="si",100*(('03 (ind)'!AS37-MIN('03 (ind)'!AS$6:AS$37))/(MAX('03 (ind)'!AS$6:AS$37)-MIN('03 (ind)'!AS$6:AS$37))),ABS(-100+(100*(('03 (ind)'!AS37-MIN('03 (ind)'!AS$6:AS$37))/(MAX('03 (ind)'!AS$6:AS$37)-MIN('03 (ind)'!AS$6:AS$37))))))</f>
        <v>68.868251359008042</v>
      </c>
      <c r="AT38" s="75">
        <f>IF('03 (ind)'!AT$1="si",100*(('03 (ind)'!AT37-MIN('03 (ind)'!AT$6:AT$37))/(MAX('03 (ind)'!AT$6:AT$37)-MIN('03 (ind)'!AT$6:AT$37))),ABS(-100+(100*(('03 (ind)'!AT37-MIN('03 (ind)'!AT$6:AT$37))/(MAX('03 (ind)'!AT$6:AT$37)-MIN('03 (ind)'!AT$6:AT$37))))))</f>
        <v>0</v>
      </c>
      <c r="AU38" s="75">
        <f>IF('03 (ind)'!AU$1="si",100*(('03 (ind)'!AU37-MIN('03 (ind)'!AU$6:AU$37))/(MAX('03 (ind)'!AU$6:AU$37)-MIN('03 (ind)'!AU$6:AU$37))),ABS(-100+(100*(('03 (ind)'!AU37-MIN('03 (ind)'!AU$6:AU$37))/(MAX('03 (ind)'!AU$6:AU$37)-MIN('03 (ind)'!AU$6:AU$37))))))</f>
        <v>77.370030581039757</v>
      </c>
      <c r="AV38" s="75">
        <f>IF('03 (ind)'!AV$1="si",100*(('03 (ind)'!AV37-MIN('03 (ind)'!AV$6:AV$37))/(MAX('03 (ind)'!AV$6:AV$37)-MIN('03 (ind)'!AV$6:AV$37))),ABS(-100+(100*(('03 (ind)'!AV37-MIN('03 (ind)'!AV$6:AV$37))/(MAX('03 (ind)'!AV$6:AV$37)-MIN('03 (ind)'!AV$6:AV$37))))))</f>
        <v>89.601386481802422</v>
      </c>
      <c r="AW38" s="75">
        <f>IF('03 (ind)'!AW$1="si",100*(('03 (ind)'!AW37-MIN('03 (ind)'!AW$6:AW$37))/(MAX('03 (ind)'!AW$6:AW$37)-MIN('03 (ind)'!AW$6:AW$37))),ABS(-100+(100*(('03 (ind)'!AW37-MIN('03 (ind)'!AW$6:AW$37))/(MAX('03 (ind)'!AW$6:AW$37)-MIN('03 (ind)'!AW$6:AW$37))))))</f>
        <v>41.16122343182996</v>
      </c>
      <c r="AX38" s="75">
        <f>IF('03 (ind)'!AX$1="si",100*(('03 (ind)'!AX37-MIN('03 (ind)'!AX$6:AX$37))/(MAX('03 (ind)'!AX$6:AX$37)-MIN('03 (ind)'!AX$6:AX$37))),ABS(-100+(100*(('03 (ind)'!AX37-MIN('03 (ind)'!AX$6:AX$37))/(MAX('03 (ind)'!AX$6:AX$37)-MIN('03 (ind)'!AX$6:AX$37))))))</f>
        <v>7.4895438354526123</v>
      </c>
      <c r="AY38" s="75">
        <f>IF('03 (ind)'!AY$1="si",100*(('03 (ind)'!AY37-MIN('03 (ind)'!AY$6:AY$37))/(MAX('03 (ind)'!AY$6:AY$37)-MIN('03 (ind)'!AY$6:AY$37))),ABS(-100+(100*(('03 (ind)'!AY37-MIN('03 (ind)'!AY$6:AY$37))/(MAX('03 (ind)'!AY$6:AY$37)-MIN('03 (ind)'!AY$6:AY$37))))))</f>
        <v>35.77545195052334</v>
      </c>
      <c r="AZ38" s="75">
        <f>IF('03 (ind)'!AZ$1="si",100*(('03 (ind)'!AZ37-MIN('03 (ind)'!AZ$6:AZ$37))/(MAX('03 (ind)'!AZ$6:AZ$37)-MIN('03 (ind)'!AZ$6:AZ$37))),ABS(-100+(100*(('03 (ind)'!AZ37-MIN('03 (ind)'!AZ$6:AZ$37))/(MAX('03 (ind)'!AZ$6:AZ$37)-MIN('03 (ind)'!AZ$6:AZ$37))))))</f>
        <v>40.252217743750947</v>
      </c>
      <c r="BA38" s="75">
        <f>IF('03 (ind)'!BA$1="si",100*(('03 (ind)'!BA37-MIN('03 (ind)'!BA$6:BA$37))/(MAX('03 (ind)'!BA$6:BA$37)-MIN('03 (ind)'!BA$6:BA$37))),ABS(-100+(100*(('03 (ind)'!BA37-MIN('03 (ind)'!BA$6:BA$37))/(MAX('03 (ind)'!BA$6:BA$37)-MIN('03 (ind)'!BA$6:BA$37))))))</f>
        <v>34.065332554902703</v>
      </c>
      <c r="BB38" s="75">
        <f>IF('03 (ind)'!BB$1="si",100*(('03 (ind)'!BB37-MIN('03 (ind)'!BB$6:BB$37))/(MAX('03 (ind)'!BB$6:BB$37)-MIN('03 (ind)'!BB$6:BB$37))),ABS(-100+(100*(('03 (ind)'!BB37-MIN('03 (ind)'!BB$6:BB$37))/(MAX('03 (ind)'!BB$6:BB$37)-MIN('03 (ind)'!BB$6:BB$37))))))</f>
        <v>5.3646392292915221</v>
      </c>
      <c r="BC38" s="75">
        <f>IF('03 (ind)'!BC$1="si",100*(('03 (ind)'!BC37-MIN('03 (ind)'!BC$6:BC$37))/(MAX('03 (ind)'!BC$6:BC$37)-MIN('03 (ind)'!BC$6:BC$37))),ABS(-100+(100*(('03 (ind)'!BC37-MIN('03 (ind)'!BC$6:BC$37))/(MAX('03 (ind)'!BC$6:BC$37)-MIN('03 (ind)'!BC$6:BC$37))))))</f>
        <v>55.355755946335137</v>
      </c>
      <c r="BD38" s="75">
        <f>IF('03 (ind)'!BD$1="si",100*(('03 (ind)'!BD37-MIN('03 (ind)'!BD$6:BD$37))/(MAX('03 (ind)'!BD$6:BD$37)-MIN('03 (ind)'!BD$6:BD$37))),ABS(-100+(100*(('03 (ind)'!BD37-MIN('03 (ind)'!BD$6:BD$37))/(MAX('03 (ind)'!BD$6:BD$37)-MIN('03 (ind)'!BD$6:BD$37))))))</f>
        <v>35.747474051731594</v>
      </c>
      <c r="BE38" s="75">
        <f>IF('03 (ind)'!BE$1="si",100*(('03 (ind)'!BE37-MIN('03 (ind)'!BE$6:BE$37))/(MAX('03 (ind)'!BE$6:BE$37)-MIN('03 (ind)'!BE$6:BE$37))),ABS(-100+(100*(('03 (ind)'!BE37-MIN('03 (ind)'!BE$6:BE$37))/(MAX('03 (ind)'!BE$6:BE$37)-MIN('03 (ind)'!BE$6:BE$37))))))</f>
        <v>5.5944055944055933</v>
      </c>
      <c r="BF38" s="75">
        <f>IF('03 (ind)'!BF$1="si",100*(('03 (ind)'!BF37-MIN('03 (ind)'!BF$6:BF$37))/(MAX('03 (ind)'!BF$6:BF$37)-MIN('03 (ind)'!BF$6:BF$37))),ABS(-100+(100*(('03 (ind)'!BF37-MIN('03 (ind)'!BF$6:BF$37))/(MAX('03 (ind)'!BF$6:BF$37)-MIN('03 (ind)'!BF$6:BF$37))))))</f>
        <v>12.376513412780575</v>
      </c>
      <c r="BG38" s="75">
        <f>IF('03 (ind)'!BG$1="si",100*(('03 (ind)'!BG37-MIN('03 (ind)'!BG$6:BG$37))/(MAX('03 (ind)'!BG$6:BG$37)-MIN('03 (ind)'!BG$6:BG$37))),ABS(-100+(100*(('03 (ind)'!BG37-MIN('03 (ind)'!BG$6:BG$37))/(MAX('03 (ind)'!BG$6:BG$37)-MIN('03 (ind)'!BG$6:BG$37))))))</f>
        <v>33.361733764821274</v>
      </c>
      <c r="BH38" s="75">
        <f>IF('03 (ind)'!BH$1="si",100*(('03 (ind)'!BH37-MIN('03 (ind)'!BH$6:BH$37))/(MAX('03 (ind)'!BH$6:BH$37)-MIN('03 (ind)'!BH$6:BH$37))),ABS(-100+(100*(('03 (ind)'!BH37-MIN('03 (ind)'!BH$6:BH$37))/(MAX('03 (ind)'!BH$6:BH$37)-MIN('03 (ind)'!BH$6:BH$37))))))</f>
        <v>6.4987367053683336</v>
      </c>
      <c r="BI38" s="75">
        <f>IF('03 (ind)'!BI$1="si",100*(('03 (ind)'!BI37-MIN('03 (ind)'!BI$6:BI$37))/(MAX('03 (ind)'!BI$6:BI$37)-MIN('03 (ind)'!BI$6:BI$37))),ABS(-100+(100*(('03 (ind)'!BI37-MIN('03 (ind)'!BI$6:BI$37))/(MAX('03 (ind)'!BI$6:BI$37)-MIN('03 (ind)'!BI$6:BI$37))))))</f>
        <v>99.96890439278846</v>
      </c>
      <c r="BJ38" s="75">
        <f>IF('03 (ind)'!BJ$1="si",100*(('03 (ind)'!BJ37-MIN('03 (ind)'!BJ$6:BJ$37))/(MAX('03 (ind)'!BJ$6:BJ$37)-MIN('03 (ind)'!BJ$6:BJ$37))),ABS(-100+(100*(('03 (ind)'!BJ37-MIN('03 (ind)'!BJ$6:BJ$37))/(MAX('03 (ind)'!BJ$6:BJ$37)-MIN('03 (ind)'!BJ$6:BJ$37))))))</f>
        <v>2.3304018918558294E-3</v>
      </c>
      <c r="BK38" s="75">
        <f>IF('03 (ind)'!BK$1="si",100*(('03 (ind)'!BK37-MIN('03 (ind)'!BK$6:BK$37))/(MAX('03 (ind)'!BK$6:BK$37)-MIN('03 (ind)'!BK$6:BK$37))),ABS(-100+(100*(('03 (ind)'!BK37-MIN('03 (ind)'!BK$6:BK$37))/(MAX('03 (ind)'!BK$6:BK$37)-MIN('03 (ind)'!BK$6:BK$37))))))</f>
        <v>5.9788031274848077</v>
      </c>
      <c r="BL38" s="75">
        <f>IF('03 (ind)'!BL$1="si",100*(('03 (ind)'!BL37-MIN('03 (ind)'!BL$6:BL$37))/(MAX('03 (ind)'!BL$6:BL$37)-MIN('03 (ind)'!BL$6:BL$37))),ABS(-100+(100*(('03 (ind)'!BL37-MIN('03 (ind)'!BL$6:BL$37))/(MAX('03 (ind)'!BL$6:BL$37)-MIN('03 (ind)'!BL$6:BL$37))))))</f>
        <v>8.870967741935484</v>
      </c>
      <c r="BM38" s="75">
        <f>IF('03 (ind)'!BM$1="si",100*(('03 (ind)'!BM37-MIN('03 (ind)'!BM$6:BM$37))/(MAX('03 (ind)'!BM$6:BM$37)-MIN('03 (ind)'!BM$6:BM$37))),ABS(-100+(100*(('03 (ind)'!BM37-MIN('03 (ind)'!BM$6:BM$37))/(MAX('03 (ind)'!BM$6:BM$37)-MIN('03 (ind)'!BM$6:BM$37))))))</f>
        <v>6.038988461017901</v>
      </c>
      <c r="BN38" s="75">
        <f>IF('03 (ind)'!BN$1="si",100*(('03 (ind)'!BN37-MIN('03 (ind)'!BN$6:BN$37))/(MAX('03 (ind)'!BN$6:BN$37)-MIN('03 (ind)'!BN$6:BN$37))),ABS(-100+(100*(('03 (ind)'!BN37-MIN('03 (ind)'!BN$6:BN$37))/(MAX('03 (ind)'!BN$6:BN$37)-MIN('03 (ind)'!BN$6:BN$37))))))</f>
        <v>56.894418989398311</v>
      </c>
      <c r="BO38" s="75">
        <f>IF('03 (ind)'!BO$1="si",100*(('03 (ind)'!BO37-MIN('03 (ind)'!BO$6:BO$37))/(MAX('03 (ind)'!BO$6:BO$37)-MIN('03 (ind)'!BO$6:BO$37))),ABS(-100+(100*(('03 (ind)'!BO37-MIN('03 (ind)'!BO$6:BO$37))/(MAX('03 (ind)'!BO$6:BO$37)-MIN('03 (ind)'!BO$6:BO$37))))))</f>
        <v>41.087029998418565</v>
      </c>
      <c r="BP38" s="75">
        <f>IF('03 (ind)'!BP$1="si",100*(('03 (ind)'!BP37-MIN('03 (ind)'!BP$6:BP$37))/(MAX('03 (ind)'!BP$6:BP$37)-MIN('03 (ind)'!BP$6:BP$37))),ABS(-100+(100*(('03 (ind)'!BP37-MIN('03 (ind)'!BP$6:BP$37))/(MAX('03 (ind)'!BP$6:BP$37)-MIN('03 (ind)'!BP$6:BP$37))))))</f>
        <v>18.955590815444157</v>
      </c>
      <c r="BQ38" s="75">
        <f>IF('03 (ind)'!BQ$1="si",100*(('03 (ind)'!BQ37-MIN('03 (ind)'!BQ$6:BQ$37))/(MAX('03 (ind)'!BQ$6:BQ$37)-MIN('03 (ind)'!BQ$6:BQ$37))),ABS(-100+(100*(('03 (ind)'!BQ37-MIN('03 (ind)'!BQ$6:BQ$37))/(MAX('03 (ind)'!BQ$6:BQ$37)-MIN('03 (ind)'!BQ$6:BQ$37))))))</f>
        <v>5.0502781784886945</v>
      </c>
      <c r="BR38" s="75">
        <f>IF('03 (ind)'!BR$1="si",100*(('03 (ind)'!BR37-MIN('03 (ind)'!BR$6:BR$37))/(MAX('03 (ind)'!BR$6:BR$37)-MIN('03 (ind)'!BR$6:BR$37))),ABS(-100+(100*(('03 (ind)'!BR37-MIN('03 (ind)'!BR$6:BR$37))/(MAX('03 (ind)'!BP$6:BP$37)-MIN('03 (ind)'!BR$6:BR$37))))))</f>
        <v>3.7306407128460806</v>
      </c>
      <c r="BS38" s="75">
        <f>IF('03 (ind)'!BS$1="si",100*(('03 (ind)'!BS37-MIN('03 (ind)'!BS$6:BS$37))/(MAX('03 (ind)'!BS$6:BS$37)-MIN('03 (ind)'!BS$6:BS$37))),ABS(-100+(100*(('03 (ind)'!BS37-MIN('03 (ind)'!BS$6:BS$37))/(MAX('03 (ind)'!BQ$6:BQ$37)-MIN('03 (ind)'!BS$6:BS$37))))))</f>
        <v>59.621669860797411</v>
      </c>
      <c r="BT38" s="75">
        <f>IF('03 (ind)'!BT$1="si",100*(('03 (ind)'!BT37-MIN('03 (ind)'!BT$6:BT$37))/(MAX('03 (ind)'!BT$6:BT$37)-MIN('03 (ind)'!BT$6:BT$37))),ABS(-100+(100*(('03 (ind)'!BT37-MIN('03 (ind)'!BT$6:BT$37))/(MAX('03 (ind)'!BR$6:BR$37)-MIN('03 (ind)'!BT$6:BT$37))))))</f>
        <v>95.399927500000004</v>
      </c>
      <c r="BU38" s="75">
        <f>IF('03 (ind)'!BU$1="si",100*(('03 (ind)'!BU37-MIN('03 (ind)'!BU$6:BU$37))/(MAX('03 (ind)'!BU$6:BU$37)-MIN('03 (ind)'!BU$6:BU$37))),ABS(-100+(100*(('03 (ind)'!BU37-MIN('03 (ind)'!BU$6:BU$37))/(MAX('03 (ind)'!BU$6:BU$37)-MIN('03 (ind)'!BU$6:BU$37))))))</f>
        <v>71.697373578988632</v>
      </c>
      <c r="BV38" s="75">
        <f>IF('03 (ind)'!BV$1="si",100*(('03 (ind)'!BV37-MIN('03 (ind)'!BV$6:BV$37))/(MAX('03 (ind)'!BV$6:BV$37)-MIN('03 (ind)'!BV$6:BV$37))),ABS(-100+(100*(('03 (ind)'!BV37-MIN('03 (ind)'!BV$6:BV$37))/(MAX('03 (ind)'!BV$6:BV$37)-MIN('03 (ind)'!BV$6:BV$37))))))</f>
        <v>57.510410469958359</v>
      </c>
      <c r="BW38" s="75">
        <f>IF('03 (ind)'!BW$1="si",100*(('03 (ind)'!BW37-MIN('03 (ind)'!BW$6:BW$37))/(MAX('03 (ind)'!BW$6:BW$37)-MIN('03 (ind)'!BW$6:BW$37))),ABS(-100+(100*(('03 (ind)'!BW37-MIN('03 (ind)'!BW$6:BW$37))/(MAX('03 (ind)'!BW$6:BW$37)-MIN('03 (ind)'!BW$6:BW$37))))))</f>
        <v>74.996718729492059</v>
      </c>
      <c r="BX38" s="75">
        <f>IF('03 (ind)'!BX$1="si",100*(('03 (ind)'!BX37-MIN('03 (ind)'!BX$6:BX$37))/(MAX('03 (ind)'!BX$6:BX$37)-MIN('03 (ind)'!BX$6:BX$37))),ABS(-100+(100*(('03 (ind)'!BX37-MIN('03 (ind)'!BX$6:BX$37))/(MAX('03 (ind)'!BX$6:BX$37)-MIN('03 (ind)'!BX$6:BX$37))))))</f>
        <v>7.7949810034263862</v>
      </c>
      <c r="BY38" s="75">
        <f>IF('03 (ind)'!BY$1="si",100*(('03 (ind)'!BY37-MIN('03 (ind)'!BY$6:BY$37))/(MAX('03 (ind)'!BY$6:BY$37)-MIN('03 (ind)'!BY$6:BY$37))),ABS(-100+(100*(('03 (ind)'!BY37-MIN('03 (ind)'!BY$6:BY$37))/(MAX('03 (ind)'!BY$6:BY$37)-MIN('03 (ind)'!BY$6:BY$37))))))</f>
        <v>0</v>
      </c>
      <c r="BZ38" s="75">
        <f>IF('03 (ind)'!BZ$1="si",100*(('03 (ind)'!BZ37-MIN('03 (ind)'!BZ$6:BZ$37))/(MAX('03 (ind)'!BZ$6:BZ$37)-MIN('03 (ind)'!BZ$6:BZ$37))),ABS(-100+(100*(('03 (ind)'!BZ37-MIN('03 (ind)'!BZ$6:BZ$37))/(MAX('03 (ind)'!BZ$6:BZ$37)-MIN('03 (ind)'!BZ$6:BZ$37))))))</f>
        <v>73.094018922166981</v>
      </c>
      <c r="CA38" s="75">
        <f>IF('03 (ind)'!CA$1="si",100*(('03 (ind)'!CA37-MIN('03 (ind)'!CA$6:CA$37))/(MAX('03 (ind)'!CA$6:CA$37)-MIN('03 (ind)'!CA$6:CA$37))),ABS(-100+(100*(('03 (ind)'!CA37-MIN('03 (ind)'!CA$6:CA$37))/(MAX('03 (ind)'!CA$6:CA$37)-MIN('03 (ind)'!CA$6:CA$37))))))</f>
        <v>76.094266894145818</v>
      </c>
      <c r="CB38" s="75">
        <f>IF('03 (ind)'!CB$1="si",100*(('03 (ind)'!CB37-MIN('03 (ind)'!CB$6:CB$37))/(MAX('03 (ind)'!CB$6:CB$37)-MIN('03 (ind)'!CB$6:CB$37))),ABS(-100+(100*(('03 (ind)'!CB37-MIN('03 (ind)'!CB$6:CB$37))/(MAX('03 (ind)'!CB$6:CB$37)-MIN('03 (ind)'!CB$6:CB$37))))))</f>
        <v>78.980891719745216</v>
      </c>
      <c r="CC38" s="75">
        <f>IF('03 (ind)'!CC$1="si",100*(('03 (ind)'!CC37-MIN('03 (ind)'!CC$6:CC$37))/(MAX('03 (ind)'!CC$6:CC$37)-MIN('03 (ind)'!CC$6:CC$37))),ABS(-100+(100*(('03 (ind)'!CC37-MIN('03 (ind)'!CC$6:CC$37))/(MAX('03 (ind)'!CC$6:CC$37)-MIN('03 (ind)'!CC$6:CC$37))))))</f>
        <v>60.501048896430923</v>
      </c>
      <c r="CD38" s="75">
        <f>IF('03 (ind)'!CD$1="si",100*(('03 (ind)'!CD37-MIN('03 (ind)'!CD$6:CD$37))/(MAX('03 (ind)'!CD$6:CD$37)-MIN('03 (ind)'!CD$6:CD$37))),ABS(-100+(100*(('03 (ind)'!CD37-MIN('03 (ind)'!CD$6:CD$37))/(MAX('03 (ind)'!CD$6:CD$37)-MIN('03 (ind)'!CD$6:CD$37))))))</f>
        <v>0.23145376191577291</v>
      </c>
      <c r="CE38" s="75">
        <f>IF('03 (ind)'!CE$1="si",100*(('03 (ind)'!CE37-MIN('03 (ind)'!CE$6:CE$37))/(MAX('03 (ind)'!CE$6:CE$37)-MIN('03 (ind)'!CE$6:CE$37))),ABS(-100+(100*(('03 (ind)'!CE37-MIN('03 (ind)'!CE$6:CE$37))/(MAX('03 (ind)'!CE$6:CE$37)-MIN('03 (ind)'!CE$6:CE$37))))))</f>
        <v>10.201889676093334</v>
      </c>
      <c r="CF38" s="75">
        <f>IF('03 (ind)'!CF$1="si",100*(('03 (ind)'!CF37-MIN('03 (ind)'!CF$6:CF$37))/(MAX('03 (ind)'!CF$6:CF$37)-MIN('03 (ind)'!CF$6:CF$37))),ABS(-100+(100*(('03 (ind)'!CF37-MIN('03 (ind)'!CF$6:CF$37))/(MAX('03 (ind)'!CF$6:CF$37)-MIN('03 (ind)'!CF$6:CF$37))))))</f>
        <v>5.5958280664619284</v>
      </c>
      <c r="CG38" s="75">
        <f>IF('03 (ind)'!CG$1="si",100*(('03 (ind)'!CG37-MIN('03 (ind)'!CG$6:CG$37))/(MAX('03 (ind)'!CG$6:CG$37)-MIN('03 (ind)'!CG$6:CG$37))),ABS(-100+(100*(('03 (ind)'!CG37-MIN('03 (ind)'!CG$6:CG$37))/(MAX('03 (ind)'!CG$6:CG$37)-MIN('03 (ind)'!CG$6:CG$37))))))</f>
        <v>0.78067714972187441</v>
      </c>
      <c r="CH38" s="75">
        <f>IF('03 (ind)'!CH$1="si",100*(('03 (ind)'!CH37-MIN('03 (ind)'!CH$6:CH$37))/(MAX('03 (ind)'!CH$6:CH$37)-MIN('03 (ind)'!CH$6:CH$37))),ABS(-100+(100*(('03 (ind)'!CH37-MIN('03 (ind)'!CH$6:CH$37))/(MAX('03 (ind)'!CH$6:CH$37)-MIN('03 (ind)'!CH$6:CH$37))))))</f>
        <v>8.3064523892501523</v>
      </c>
      <c r="CI38" s="75">
        <f>IF('03 (ind)'!CI$1="si",100*(('03 (ind)'!CI37-MIN('03 (ind)'!CI$6:CI$37))/(MAX('03 (ind)'!CI$6:CI$37)-MIN('03 (ind)'!CI$6:CI$37))),ABS(-100+(100*(('03 (ind)'!CI37-MIN('03 (ind)'!CI$6:CI$37))/(MAX('03 (ind)'!CI$6:CI$37)-MIN('03 (ind)'!CI$6:CI$37))))))</f>
        <v>68.769054584763893</v>
      </c>
      <c r="CJ38" s="75">
        <f>IF('03 (ind)'!CJ$1="si",100*(('03 (ind)'!CJ37-MIN('03 (ind)'!CJ$6:CJ$37))/(MAX('03 (ind)'!CJ$6:CJ$37)-MIN('03 (ind)'!CJ$6:CJ$37))),ABS(-100+(100*(('03 (ind)'!CJ37-MIN('03 (ind)'!CJ$6:CJ$37))/(MAX('03 (ind)'!CJ$6:CJ$37)-MIN('03 (ind)'!CJ$6:CJ$37))))))</f>
        <v>17.35003948363472</v>
      </c>
      <c r="CK38" s="75">
        <f>IF('03 (ind)'!CK$1="si",100*(('03 (ind)'!CK37-MIN('03 (ind)'!CK$6:CK$37))/(MAX('03 (ind)'!CK$6:CK$37)-MIN('03 (ind)'!CK$6:CK$37))),ABS(-100+(100*(('03 (ind)'!CK37-MIN('03 (ind)'!CK$6:CK$37))/(MAX('03 (ind)'!CK$6:CK$37)-MIN('03 (ind)'!CK$6:CK$37))))))</f>
        <v>15.326295167667586</v>
      </c>
      <c r="CL38" s="75">
        <f>IF('03 (ind)'!CL$1="si",100*(('03 (ind)'!CL37-MIN('03 (ind)'!CL$6:CL$37))/(MAX('03 (ind)'!CL$6:CL$37)-MIN('03 (ind)'!CL$6:CL$37))),ABS(-100+(100*(('03 (ind)'!CL37-MIN('03 (ind)'!CL$6:CL$37))/(MAX('03 (ind)'!CL$6:CL$37)-MIN('03 (ind)'!CL$6:CL$37))))))</f>
        <v>1.5245088811707437</v>
      </c>
      <c r="CM38" s="75">
        <f>IF('03 (ind)'!CM$1="si",100*(('03 (ind)'!CM37-MIN('03 (ind)'!CM$6:CM$37))/(MAX('03 (ind)'!CM$6:CM$37)-MIN('03 (ind)'!CM$6:CM$37))),ABS(-100+(100*(('03 (ind)'!CM37-MIN('03 (ind)'!CM$6:CM$37))/(MAX('03 (ind)'!CM$6:CM$37)-MIN('03 (ind)'!CM$6:CM$37))))))</f>
        <v>7.7407012811980023</v>
      </c>
    </row>
    <row r="40" spans="1:91">
      <c r="A40" s="89" t="s">
        <v>59</v>
      </c>
      <c r="B40" s="89" t="s">
        <v>60</v>
      </c>
      <c r="D40">
        <f>ABS(CORREL($B$7:$B$38,D$7:D$38))</f>
        <v>0.15135068765978477</v>
      </c>
      <c r="E40">
        <f t="shared" ref="E40:BP40" si="0">ABS(CORREL($B$7:$B$38,E$7:E$38))</f>
        <v>0.56461751095436252</v>
      </c>
      <c r="F40">
        <f t="shared" si="0"/>
        <v>6.5822971300721095E-2</v>
      </c>
      <c r="G40">
        <f t="shared" si="0"/>
        <v>6.9187804106283696E-2</v>
      </c>
      <c r="H40">
        <f t="shared" si="0"/>
        <v>7.9054436078198689E-2</v>
      </c>
      <c r="I40">
        <f t="shared" si="0"/>
        <v>0.18571197709960949</v>
      </c>
      <c r="J40">
        <f t="shared" si="0"/>
        <v>0.16368500017454737</v>
      </c>
      <c r="K40">
        <f t="shared" si="0"/>
        <v>0.16577621545585364</v>
      </c>
      <c r="L40">
        <f t="shared" si="0"/>
        <v>5.6100410640373785E-2</v>
      </c>
      <c r="M40">
        <f t="shared" si="0"/>
        <v>0.72157203080128995</v>
      </c>
      <c r="N40">
        <f t="shared" si="0"/>
        <v>0.16795676792480066</v>
      </c>
      <c r="O40">
        <f t="shared" si="0"/>
        <v>2.6293229996726498E-2</v>
      </c>
      <c r="P40">
        <f t="shared" si="0"/>
        <v>0.24464882206124836</v>
      </c>
      <c r="Q40">
        <f t="shared" si="0"/>
        <v>9.8406430154749799E-2</v>
      </c>
      <c r="R40">
        <f t="shared" si="0"/>
        <v>0.8707416412254344</v>
      </c>
      <c r="S40">
        <f t="shared" si="0"/>
        <v>2.327888828414967E-2</v>
      </c>
      <c r="T40">
        <f t="shared" si="0"/>
        <v>0.52828409041146862</v>
      </c>
      <c r="U40">
        <f t="shared" si="0"/>
        <v>0.14095032064767915</v>
      </c>
      <c r="V40">
        <f t="shared" si="0"/>
        <v>5.3152738131771705E-4</v>
      </c>
      <c r="W40">
        <f t="shared" si="0"/>
        <v>0.40320417199829545</v>
      </c>
      <c r="X40">
        <f t="shared" si="0"/>
        <v>0.36945307111637016</v>
      </c>
      <c r="Y40">
        <f t="shared" si="0"/>
        <v>0.34001759931504349</v>
      </c>
      <c r="Z40">
        <f t="shared" si="0"/>
        <v>0.1181688767482351</v>
      </c>
      <c r="AA40">
        <f t="shared" si="0"/>
        <v>0.26860922688481537</v>
      </c>
      <c r="AB40">
        <f t="shared" si="0"/>
        <v>0.35586542140443439</v>
      </c>
      <c r="AC40">
        <f t="shared" si="0"/>
        <v>0.20110041329278794</v>
      </c>
      <c r="AD40">
        <f t="shared" si="0"/>
        <v>0.25325529063961982</v>
      </c>
      <c r="AE40">
        <f t="shared" si="0"/>
        <v>0.44038798637783949</v>
      </c>
      <c r="AF40">
        <f t="shared" si="0"/>
        <v>0.28799601647087791</v>
      </c>
      <c r="AG40">
        <f t="shared" si="0"/>
        <v>0.22586257848829827</v>
      </c>
      <c r="AH40">
        <f t="shared" si="0"/>
        <v>0.25322340490740802</v>
      </c>
      <c r="AI40">
        <f t="shared" si="0"/>
        <v>0.39253839043437777</v>
      </c>
      <c r="AJ40">
        <f t="shared" si="0"/>
        <v>0.3700706134608947</v>
      </c>
      <c r="AK40">
        <f>ABS(CORREL($B$7:$B$38,AK$7:AK$38))</f>
        <v>5.9206788203602374E-2</v>
      </c>
      <c r="AL40">
        <f t="shared" si="0"/>
        <v>0.29676027789107851</v>
      </c>
      <c r="AM40">
        <f t="shared" si="0"/>
        <v>0.47583877550463027</v>
      </c>
      <c r="AN40">
        <f t="shared" si="0"/>
        <v>0.49871864023502088</v>
      </c>
      <c r="AO40">
        <f t="shared" si="0"/>
        <v>0.14868822142699267</v>
      </c>
      <c r="AP40">
        <f t="shared" si="0"/>
        <v>0.73769682791720881</v>
      </c>
      <c r="AQ40">
        <f t="shared" si="0"/>
        <v>0.1390439856651485</v>
      </c>
      <c r="AR40">
        <f t="shared" si="0"/>
        <v>0.20551661037135532</v>
      </c>
      <c r="AS40">
        <f t="shared" si="0"/>
        <v>0.22426279036503219</v>
      </c>
      <c r="AT40">
        <f t="shared" si="0"/>
        <v>2.5685647889379246E-2</v>
      </c>
      <c r="AU40">
        <f t="shared" si="0"/>
        <v>0.19459972974394044</v>
      </c>
      <c r="AV40">
        <f t="shared" si="0"/>
        <v>0.10753702626083388</v>
      </c>
      <c r="AW40">
        <f t="shared" si="0"/>
        <v>0.32521880267839526</v>
      </c>
      <c r="AX40">
        <f t="shared" si="0"/>
        <v>0.40155327589484141</v>
      </c>
      <c r="AY40">
        <f t="shared" si="0"/>
        <v>0.5055188802217786</v>
      </c>
      <c r="AZ40">
        <f t="shared" si="0"/>
        <v>0.19666322360254707</v>
      </c>
      <c r="BA40">
        <f t="shared" si="0"/>
        <v>5.9278700396115748E-2</v>
      </c>
      <c r="BB40">
        <f t="shared" si="0"/>
        <v>0.33186949527142784</v>
      </c>
      <c r="BC40">
        <f t="shared" si="0"/>
        <v>5.8840332152838161E-2</v>
      </c>
      <c r="BD40">
        <f t="shared" si="0"/>
        <v>0.33559385048876433</v>
      </c>
      <c r="BE40">
        <f t="shared" si="0"/>
        <v>0.19016366374015523</v>
      </c>
      <c r="BF40">
        <f t="shared" si="0"/>
        <v>0.62055056941569309</v>
      </c>
      <c r="BG40">
        <f t="shared" si="0"/>
        <v>0.75877429907184679</v>
      </c>
      <c r="BH40">
        <f t="shared" si="0"/>
        <v>0.82776291705060179</v>
      </c>
      <c r="BI40">
        <f t="shared" si="0"/>
        <v>0.21773919532854691</v>
      </c>
      <c r="BJ40">
        <f t="shared" si="0"/>
        <v>9.9533393765904657E-2</v>
      </c>
      <c r="BK40">
        <f t="shared" si="0"/>
        <v>1.4369797440176649E-2</v>
      </c>
      <c r="BL40">
        <f t="shared" si="0"/>
        <v>0.65108400134010436</v>
      </c>
      <c r="BM40">
        <f t="shared" si="0"/>
        <v>0.26136619339363509</v>
      </c>
      <c r="BN40">
        <f t="shared" si="0"/>
        <v>0.23376094083765728</v>
      </c>
      <c r="BO40">
        <f t="shared" si="0"/>
        <v>0.37848956382508814</v>
      </c>
      <c r="BP40">
        <f t="shared" si="0"/>
        <v>0.63418466633841608</v>
      </c>
      <c r="BQ40">
        <f t="shared" ref="BQ40:CM40" si="1">ABS(CORREL($B$7:$B$38,BQ$7:BQ$38))</f>
        <v>0.6653917036611311</v>
      </c>
      <c r="BR40">
        <f t="shared" si="1"/>
        <v>0.10966811847653103</v>
      </c>
      <c r="BS40">
        <f t="shared" si="1"/>
        <v>0.49937332534914736</v>
      </c>
      <c r="BT40">
        <f t="shared" si="1"/>
        <v>0.13728926066898905</v>
      </c>
      <c r="BU40">
        <f t="shared" si="1"/>
        <v>0.20032426915317345</v>
      </c>
      <c r="BV40">
        <f t="shared" si="1"/>
        <v>0.11091760435025236</v>
      </c>
      <c r="BW40">
        <f t="shared" si="1"/>
        <v>0.11681152496966352</v>
      </c>
      <c r="BX40">
        <f t="shared" si="1"/>
        <v>0.84913288095757966</v>
      </c>
      <c r="BY40">
        <f t="shared" si="1"/>
        <v>7.3878769157102911E-2</v>
      </c>
      <c r="BZ40">
        <f t="shared" si="1"/>
        <v>0.12230030624659782</v>
      </c>
      <c r="CA40">
        <f t="shared" si="1"/>
        <v>0.27447932326569291</v>
      </c>
      <c r="CB40">
        <f t="shared" si="1"/>
        <v>0.44451701594900073</v>
      </c>
      <c r="CC40">
        <f t="shared" si="1"/>
        <v>4.5955414703427448E-2</v>
      </c>
      <c r="CD40">
        <f t="shared" si="1"/>
        <v>0.12579382142827544</v>
      </c>
      <c r="CE40">
        <f t="shared" si="1"/>
        <v>0.15553804209562949</v>
      </c>
      <c r="CF40">
        <f t="shared" si="1"/>
        <v>0.19706544688443819</v>
      </c>
      <c r="CG40">
        <f t="shared" si="1"/>
        <v>0.73615058268882405</v>
      </c>
      <c r="CH40">
        <f t="shared" si="1"/>
        <v>0.62089561954380257</v>
      </c>
      <c r="CI40">
        <f t="shared" si="1"/>
        <v>0.13005861871236965</v>
      </c>
      <c r="CJ40">
        <f t="shared" si="1"/>
        <v>0.21827568175667972</v>
      </c>
      <c r="CK40">
        <f t="shared" si="1"/>
        <v>0.62737096192232744</v>
      </c>
      <c r="CL40">
        <f t="shared" si="1"/>
        <v>0.23832421756432171</v>
      </c>
      <c r="CM40">
        <f t="shared" si="1"/>
        <v>0.58720550893683776</v>
      </c>
    </row>
    <row r="41" spans="1:91">
      <c r="B41" s="89" t="s">
        <v>61</v>
      </c>
      <c r="D41">
        <f>ABS(CORREL($C$7:$C$38,D$7:D$38))</f>
        <v>0.22789656959287657</v>
      </c>
      <c r="E41">
        <f t="shared" ref="E41:BP41" si="2">ABS(CORREL($C$7:$C$38,E$7:E$38))</f>
        <v>0.20230277706851832</v>
      </c>
      <c r="F41">
        <f t="shared" si="2"/>
        <v>2.7330964849325429E-2</v>
      </c>
      <c r="G41">
        <f t="shared" si="2"/>
        <v>0.19146914979708035</v>
      </c>
      <c r="H41">
        <f t="shared" si="2"/>
        <v>0.26549776658415619</v>
      </c>
      <c r="I41">
        <f t="shared" si="2"/>
        <v>0.28268081240183723</v>
      </c>
      <c r="J41">
        <f t="shared" si="2"/>
        <v>0.14411757155722482</v>
      </c>
      <c r="K41">
        <f t="shared" si="2"/>
        <v>0.16364435951126824</v>
      </c>
      <c r="L41">
        <f t="shared" si="2"/>
        <v>3.4842517989868843E-2</v>
      </c>
      <c r="M41">
        <f t="shared" si="2"/>
        <v>0.40661930421399062</v>
      </c>
      <c r="N41">
        <f t="shared" si="2"/>
        <v>0.57118228110015146</v>
      </c>
      <c r="O41">
        <f t="shared" si="2"/>
        <v>0.33946883284616058</v>
      </c>
      <c r="P41">
        <f t="shared" si="2"/>
        <v>9.5948508132644974E-4</v>
      </c>
      <c r="Q41">
        <f t="shared" si="2"/>
        <v>6.970160227017419E-2</v>
      </c>
      <c r="R41">
        <f t="shared" si="2"/>
        <v>0.40023594471004637</v>
      </c>
      <c r="S41">
        <f t="shared" si="2"/>
        <v>0.26715603590707759</v>
      </c>
      <c r="T41">
        <f t="shared" si="2"/>
        <v>0.59611059555620471</v>
      </c>
      <c r="U41">
        <f t="shared" si="2"/>
        <v>0.15071690545639924</v>
      </c>
      <c r="V41">
        <f t="shared" si="2"/>
        <v>0.23969191603386655</v>
      </c>
      <c r="W41">
        <f t="shared" si="2"/>
        <v>0.63069976960381502</v>
      </c>
      <c r="X41">
        <f t="shared" si="2"/>
        <v>0.68823249283191168</v>
      </c>
      <c r="Y41">
        <f t="shared" si="2"/>
        <v>0.81994245659511089</v>
      </c>
      <c r="Z41">
        <f t="shared" si="2"/>
        <v>0.55220385680705719</v>
      </c>
      <c r="AA41">
        <f t="shared" si="2"/>
        <v>0.66002734065858482</v>
      </c>
      <c r="AB41">
        <f t="shared" si="2"/>
        <v>0.5793958464921739</v>
      </c>
      <c r="AC41">
        <f t="shared" si="2"/>
        <v>0.58637276019647711</v>
      </c>
      <c r="AD41">
        <f t="shared" si="2"/>
        <v>0.31258640824257444</v>
      </c>
      <c r="AE41">
        <f t="shared" si="2"/>
        <v>0.51321842304173482</v>
      </c>
      <c r="AF41">
        <f t="shared" si="2"/>
        <v>0.7694463052278796</v>
      </c>
      <c r="AG41">
        <f t="shared" si="2"/>
        <v>0.19633280257425273</v>
      </c>
      <c r="AH41">
        <f t="shared" si="2"/>
        <v>0.44376852209554757</v>
      </c>
      <c r="AI41">
        <f t="shared" si="2"/>
        <v>7.403521809865074E-2</v>
      </c>
      <c r="AJ41">
        <f t="shared" si="2"/>
        <v>0.64658534506178122</v>
      </c>
      <c r="AK41">
        <f t="shared" si="2"/>
        <v>2.4570160068308505E-2</v>
      </c>
      <c r="AL41">
        <f t="shared" si="2"/>
        <v>0.28327529462075385</v>
      </c>
      <c r="AM41">
        <f t="shared" si="2"/>
        <v>0.37077957473389939</v>
      </c>
      <c r="AN41">
        <f t="shared" si="2"/>
        <v>0.73361497086925975</v>
      </c>
      <c r="AO41">
        <f t="shared" si="2"/>
        <v>0.12378050735978963</v>
      </c>
      <c r="AP41">
        <f t="shared" si="2"/>
        <v>0.52497982210561012</v>
      </c>
      <c r="AQ41">
        <f t="shared" si="2"/>
        <v>0.28136214480575311</v>
      </c>
      <c r="AR41">
        <f t="shared" si="2"/>
        <v>0.44533049025130927</v>
      </c>
      <c r="AS41">
        <f t="shared" si="2"/>
        <v>0.18562078004476876</v>
      </c>
      <c r="AT41">
        <f t="shared" si="2"/>
        <v>0.19861765249988028</v>
      </c>
      <c r="AU41">
        <f t="shared" si="2"/>
        <v>0.14671553840609342</v>
      </c>
      <c r="AV41">
        <f t="shared" si="2"/>
        <v>7.3989222120237785E-2</v>
      </c>
      <c r="AW41">
        <f t="shared" si="2"/>
        <v>0.53891599692595948</v>
      </c>
      <c r="AX41">
        <f t="shared" si="2"/>
        <v>0.40478750582593837</v>
      </c>
      <c r="AY41">
        <f t="shared" si="2"/>
        <v>0.87778048637567907</v>
      </c>
      <c r="AZ41">
        <f t="shared" si="2"/>
        <v>0.37475392864510848</v>
      </c>
      <c r="BA41">
        <f t="shared" si="2"/>
        <v>4.7416214949319198E-2</v>
      </c>
      <c r="BB41">
        <f t="shared" si="2"/>
        <v>0.53844892562364288</v>
      </c>
      <c r="BC41">
        <f t="shared" si="2"/>
        <v>0.34120769599320094</v>
      </c>
      <c r="BD41">
        <f t="shared" si="2"/>
        <v>0.65853059016933391</v>
      </c>
      <c r="BE41">
        <f t="shared" si="2"/>
        <v>0.45683622701952037</v>
      </c>
      <c r="BF41">
        <f t="shared" si="2"/>
        <v>0.79770995403156064</v>
      </c>
      <c r="BG41">
        <f t="shared" si="2"/>
        <v>0.47770661354447741</v>
      </c>
      <c r="BH41">
        <f t="shared" si="2"/>
        <v>0.71388784041053588</v>
      </c>
      <c r="BI41">
        <f t="shared" si="2"/>
        <v>0.42544725878454898</v>
      </c>
      <c r="BJ41">
        <f t="shared" si="2"/>
        <v>0.19952807420309504</v>
      </c>
      <c r="BK41">
        <f t="shared" si="2"/>
        <v>0.25878027682556776</v>
      </c>
      <c r="BL41">
        <f t="shared" si="2"/>
        <v>0.460187457429172</v>
      </c>
      <c r="BM41">
        <f t="shared" si="2"/>
        <v>0.38742747270074601</v>
      </c>
      <c r="BN41">
        <f t="shared" si="2"/>
        <v>0.33244857365275599</v>
      </c>
      <c r="BO41">
        <f t="shared" si="2"/>
        <v>7.032282381896135E-2</v>
      </c>
      <c r="BP41">
        <f t="shared" si="2"/>
        <v>0.82725786939325463</v>
      </c>
      <c r="BQ41">
        <f t="shared" ref="BQ41:CM41" si="3">ABS(CORREL($C$7:$C$38,BQ$7:BQ$38))</f>
        <v>0.55405997331029755</v>
      </c>
      <c r="BR41">
        <f t="shared" si="3"/>
        <v>0.27830342364894267</v>
      </c>
      <c r="BS41">
        <f t="shared" si="3"/>
        <v>3.8142481045636653E-2</v>
      </c>
      <c r="BT41">
        <f t="shared" si="3"/>
        <v>0.17070270673385196</v>
      </c>
      <c r="BU41">
        <f t="shared" si="3"/>
        <v>0.38815150219196298</v>
      </c>
      <c r="BV41">
        <f t="shared" si="3"/>
        <v>2.9330857550280125E-2</v>
      </c>
      <c r="BW41">
        <f t="shared" si="3"/>
        <v>0.20745844528601584</v>
      </c>
      <c r="BX41">
        <f t="shared" si="3"/>
        <v>0.64201527374196576</v>
      </c>
      <c r="BY41">
        <f t="shared" si="3"/>
        <v>0.27787863287911185</v>
      </c>
      <c r="BZ41">
        <f t="shared" si="3"/>
        <v>0.31930251003719579</v>
      </c>
      <c r="CA41">
        <f t="shared" si="3"/>
        <v>9.9742604454487113E-2</v>
      </c>
      <c r="CB41">
        <f t="shared" si="3"/>
        <v>5.010631689040277E-2</v>
      </c>
      <c r="CC41">
        <f t="shared" si="3"/>
        <v>0.5553263949368612</v>
      </c>
      <c r="CD41">
        <f t="shared" si="3"/>
        <v>0.12633996878085713</v>
      </c>
      <c r="CE41">
        <f t="shared" si="3"/>
        <v>7.4705388068168352E-3</v>
      </c>
      <c r="CF41">
        <f t="shared" si="3"/>
        <v>0.45654633571294179</v>
      </c>
      <c r="CG41">
        <f t="shared" si="3"/>
        <v>0.60845654869670984</v>
      </c>
      <c r="CH41">
        <f t="shared" si="3"/>
        <v>0.66429959207589562</v>
      </c>
      <c r="CI41">
        <f t="shared" si="3"/>
        <v>0.11590521569082426</v>
      </c>
      <c r="CJ41">
        <f t="shared" si="3"/>
        <v>0.15350487640200949</v>
      </c>
      <c r="CK41">
        <f t="shared" si="3"/>
        <v>0.65703521554589905</v>
      </c>
      <c r="CL41">
        <f t="shared" si="3"/>
        <v>0.50443288886883153</v>
      </c>
      <c r="CM41">
        <f t="shared" si="3"/>
        <v>0.48848821588201313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/>
  <dimension ref="A1:CM41"/>
  <sheetViews>
    <sheetView topLeftCell="BS1" zoomScale="85" zoomScaleNormal="85" workbookViewId="0">
      <selection activeCell="A10" sqref="A10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IF('04 (ind)'!B$1="si",100*(('04 (ind)'!B6-MIN('04 (ind)'!B$6:B$37))/(MAX('04 (ind)'!B$6:B$37)-MIN('04 (ind)'!B$6:B$37))),ABS(-100+(100*(('04 (ind)'!B6-MIN('04 (ind)'!B$6:B$37))/(MAX('04 (ind)'!B$6:B$37)-MIN('04 (ind)'!B$6:B$37))))))</f>
        <v>2.8960916240448054</v>
      </c>
      <c r="C7" s="87">
        <f>IF('04 (ind)'!C$1="si",100*(('04 (ind)'!C6-MIN('04 (ind)'!C$6:C$37))/(MAX('04 (ind)'!C$6:C$37)-MIN('04 (ind)'!C$6:C$37))),ABS(-100+(100*(('04 (ind)'!C6-MIN('04 (ind)'!C$6:C$37))/(MAX('04 (ind)'!C$6:C$37)-MIN('04 (ind)'!C$6:C$37))))))</f>
        <v>53.010469927828254</v>
      </c>
      <c r="D7" s="87">
        <f>IF('04 (ind)'!D$1="si",100*(('04 (ind)'!D6-MIN('04 (ind)'!D$6:D$37))/(MAX('04 (ind)'!D$6:D$37)-MIN('04 (ind)'!D$6:D$37))),ABS(-100+(100*(('04 (ind)'!D6-MIN('04 (ind)'!D$6:D$37))/(MAX('04 (ind)'!D$6:D$37)-MIN('04 (ind)'!D$6:D$37))))))</f>
        <v>74.133129027376683</v>
      </c>
      <c r="E7" s="87">
        <f>IF('04 (ind)'!E$1="si",100*(('04 (ind)'!E6-MIN('04 (ind)'!E$6:E$37))/(MAX('04 (ind)'!E$6:E$37)-MIN('04 (ind)'!E$6:E$37))),ABS(-100+(100*(('04 (ind)'!E6-MIN('04 (ind)'!E$6:E$37))/(MAX('04 (ind)'!E$6:E$37)-MIN('04 (ind)'!E$6:E$37))))))</f>
        <v>73.662435928754491</v>
      </c>
      <c r="F7" s="87">
        <f>IF('04 (ind)'!F$1="si",100*(('04 (ind)'!F6-MIN('04 (ind)'!F$6:F$37))/(MAX('04 (ind)'!F$6:F$37)-MIN('04 (ind)'!F$6:F$37))),ABS(-100+(100*(('04 (ind)'!F6-MIN('04 (ind)'!F$6:F$37))/(MAX('04 (ind)'!F$6:F$37)-MIN('04 (ind)'!F$6:F$37))))))</f>
        <v>72.41379310344827</v>
      </c>
      <c r="G7" s="87">
        <f>IF('04 (ind)'!G$1="si",100*(('04 (ind)'!G6-MIN('04 (ind)'!G$6:G$37))/(MAX('04 (ind)'!G$6:G$37)-MIN('04 (ind)'!G$6:G$37))),ABS(-100+(100*(('04 (ind)'!G6-MIN('04 (ind)'!G$6:G$37))/(MAX('04 (ind)'!G$6:G$37)-MIN('04 (ind)'!G$6:G$37))))))</f>
        <v>88.03418803418802</v>
      </c>
      <c r="H7" s="87">
        <f>IF('04 (ind)'!H$1="si",100*(('04 (ind)'!H6-MIN('04 (ind)'!H$6:H$37))/(MAX('04 (ind)'!H$6:H$37)-MIN('04 (ind)'!H$6:H$37))),ABS(-100+(100*(('04 (ind)'!H6-MIN('04 (ind)'!H$6:H$37))/(MAX('04 (ind)'!H$6:H$37)-MIN('04 (ind)'!H$6:H$37))))))</f>
        <v>100</v>
      </c>
      <c r="I7" s="87">
        <f>IF('04 (ind)'!I$1="si",100*(('04 (ind)'!I6-MIN('04 (ind)'!I$6:I$37))/(MAX('04 (ind)'!I$6:I$37)-MIN('04 (ind)'!I$6:I$37))),ABS(-100+(100*(('04 (ind)'!I6-MIN('04 (ind)'!I$6:I$37))/(MAX('04 (ind)'!I$6:I$37)-MIN('04 (ind)'!I$6:I$37))))))</f>
        <v>88.235294117647072</v>
      </c>
      <c r="J7" s="87">
        <f>IF('04 (ind)'!J$1="si",100*(('04 (ind)'!J6-MIN('04 (ind)'!J$6:J$37))/(MAX('04 (ind)'!J$6:J$37)-MIN('04 (ind)'!J$6:J$37))),ABS(-100+(100*(('04 (ind)'!J6-MIN('04 (ind)'!J$6:J$37))/(MAX('04 (ind)'!J$6:J$37)-MIN('04 (ind)'!J$6:J$37))))))</f>
        <v>8.1645569620253138</v>
      </c>
      <c r="K7" s="87">
        <f>IF('04 (ind)'!K$1="si",100*(('04 (ind)'!K6-MIN('04 (ind)'!K$6:K$37))/(MAX('04 (ind)'!K$6:K$37)-MIN('04 (ind)'!K$6:K$37))),ABS(-100+(100*(('04 (ind)'!K6-MIN('04 (ind)'!K$6:K$37))/(MAX('04 (ind)'!K$6:K$37)-MIN('04 (ind)'!K$6:K$37))))))</f>
        <v>65.530856778148433</v>
      </c>
      <c r="L7" s="87">
        <f>IF('04 (ind)'!L$1="si",100*(('04 (ind)'!L6-MIN('04 (ind)'!L$6:L$37))/(MAX('04 (ind)'!L$6:L$37)-MIN('04 (ind)'!L$6:L$37))),ABS(-100+(100*(('04 (ind)'!L6-MIN('04 (ind)'!L$6:L$37))/(MAX('04 (ind)'!L$6:L$37)-MIN('04 (ind)'!L$6:L$37))))))</f>
        <v>99.976023920237765</v>
      </c>
      <c r="M7" s="87">
        <f>IF('04 (ind)'!M$1="si",100*(('04 (ind)'!M6-MIN('04 (ind)'!M$6:M$37))/(MAX('04 (ind)'!M$6:M$37)-MIN('04 (ind)'!M$6:M$37))),ABS(-100+(100*(('04 (ind)'!M6-MIN('04 (ind)'!M$6:M$37))/(MAX('04 (ind)'!M$6:M$37)-MIN('04 (ind)'!M$6:M$37))))))</f>
        <v>46.209106587576422</v>
      </c>
      <c r="N7" s="87">
        <f>IF('04 (ind)'!N$1="si",100*(('04 (ind)'!N6-MIN('04 (ind)'!N$6:N$37))/(MAX('04 (ind)'!N$6:N$37)-MIN('04 (ind)'!N$6:N$37))),ABS(-100+(100*(('04 (ind)'!N6-MIN('04 (ind)'!N$6:N$37))/(MAX('04 (ind)'!N$6:N$37)-MIN('04 (ind)'!N$6:N$37))))))</f>
        <v>61.763716724126027</v>
      </c>
      <c r="O7" s="87">
        <f>IF('04 (ind)'!O$1="si",100*(('04 (ind)'!O6-MIN('04 (ind)'!O$6:O$37))/(MAX('04 (ind)'!O$6:O$37)-MIN('04 (ind)'!O$6:O$37))),ABS(-100+(100*(('04 (ind)'!O6-MIN('04 (ind)'!O$6:O$37))/(MAX('04 (ind)'!O$6:O$37)-MIN('04 (ind)'!O$6:O$37))))))</f>
        <v>99.152542372881356</v>
      </c>
      <c r="P7" s="87">
        <f>IF('04 (ind)'!P$1="si",100*(('04 (ind)'!P6-MIN('04 (ind)'!P$6:P$37))/(MAX('04 (ind)'!P$6:P$37)-MIN('04 (ind)'!P$6:P$37))),ABS(-100+(100*(('04 (ind)'!P6-MIN('04 (ind)'!P$6:P$37))/(MAX('04 (ind)'!P$6:P$37)-MIN('04 (ind)'!P$6:P$37))))))</f>
        <v>5.9136882987374424</v>
      </c>
      <c r="Q7" s="87">
        <f>IF('04 (ind)'!Q$1="si",100*(('04 (ind)'!Q6-MIN('04 (ind)'!Q$6:Q$37))/(MAX('04 (ind)'!Q$6:Q$37)-MIN('04 (ind)'!Q$6:Q$37))),ABS(-100+(100*(('04 (ind)'!Q6-MIN('04 (ind)'!Q$6:Q$37))/(MAX('04 (ind)'!Q$6:Q$37)-MIN('04 (ind)'!Q$6:Q$37))))))</f>
        <v>94.322029639595968</v>
      </c>
      <c r="R7" s="87">
        <f>IF('04 (ind)'!R$1="si",100*(('04 (ind)'!R6-MIN('04 (ind)'!R$6:R$37))/(MAX('04 (ind)'!R$6:R$37)-MIN('04 (ind)'!R$6:R$37))),ABS(-100+(100*(('04 (ind)'!R6-MIN('04 (ind)'!R$6:R$37))/(MAX('04 (ind)'!R$6:R$37)-MIN('04 (ind)'!R$6:R$37))))))</f>
        <v>0.12146317188370004</v>
      </c>
      <c r="S7" s="75">
        <f>ABS(ABS(('04 (ind)'!S6-((MAX('04 (ind)'!S$6:S$37)+MIN('04 (ind)'!S$6:S$37))/2))/(((MAX('04 (ind)'!S$6:S$37)+MIN('04 (ind)'!S$6:S$37))/2)-MAX('04 (ind)'!S$6:S$37))*100)-100)</f>
        <v>68.868440705883714</v>
      </c>
      <c r="T7" s="75">
        <f>IF('04 (ind)'!T$1="si",100*(('04 (ind)'!T6-MIN('04 (ind)'!T$6:T$37))/(MAX('04 (ind)'!T$6:T$37)-MIN('04 (ind)'!T$6:T$37))),ABS(-100+(100*(('04 (ind)'!T6-MIN('04 (ind)'!T$6:T$37))/(MAX('04 (ind)'!T$6:T$37)-MIN('04 (ind)'!T$6:T$37))))))</f>
        <v>24.92281727246532</v>
      </c>
      <c r="U7" s="75">
        <f>IF('04 (ind)'!U$1="si",100*(('04 (ind)'!U6-MIN('04 (ind)'!U$6:U$37))/(MAX('04 (ind)'!U$6:U$37)-MIN('04 (ind)'!U$6:U$37))),ABS(-100+(100*(('04 (ind)'!U6-MIN('04 (ind)'!U$6:U$37))/(MAX('04 (ind)'!U$6:U$37)-MIN('04 (ind)'!U$6:U$37))))))</f>
        <v>0</v>
      </c>
      <c r="V7" s="75">
        <f>IF('04 (ind)'!V$1="si",100*(('04 (ind)'!V6-MIN('04 (ind)'!V$6:V$37))/(MAX('04 (ind)'!V$6:V$37)-MIN('04 (ind)'!V$6:V$37))),ABS(-100+(100*(('04 (ind)'!V6-MIN('04 (ind)'!V$6:V$37))/(MAX('04 (ind)'!V$6:V$37)-MIN('04 (ind)'!V$6:V$37))))))</f>
        <v>96.685082872928177</v>
      </c>
      <c r="W7" s="75">
        <f>IF('04 (ind)'!W$1="si",100*(('04 (ind)'!W6-MIN('04 (ind)'!W$6:W$37))/(MAX('04 (ind)'!W$6:W$37)-MIN('04 (ind)'!W$6:W$37))),ABS(-100+(100*(('04 (ind)'!W6-MIN('04 (ind)'!W$6:W$37))/(MAX('04 (ind)'!W$6:W$37)-MIN('04 (ind)'!W$6:W$37))))))</f>
        <v>100</v>
      </c>
      <c r="X7" s="75">
        <f>IF('04 (ind)'!X$1="si",100*(('04 (ind)'!X6-MIN('04 (ind)'!X$6:X$37))/(MAX('04 (ind)'!X$6:X$37)-MIN('04 (ind)'!X$6:X$37))),ABS(-100+(100*(('04 (ind)'!X6-MIN('04 (ind)'!X$6:X$37))/(MAX('04 (ind)'!X$6:X$37)-MIN('04 (ind)'!X$6:X$37))))))</f>
        <v>94.627781752052158</v>
      </c>
      <c r="Y7" s="75">
        <f>IF('04 (ind)'!Y$1="si",100*(('04 (ind)'!Y6-MIN('04 (ind)'!Y$6:Y$37))/(MAX('04 (ind)'!Y$6:Y$37)-MIN('04 (ind)'!Y$6:Y$37))),ABS(-100+(100*(('04 (ind)'!Y6-MIN('04 (ind)'!Y$6:Y$37))/(MAX('04 (ind)'!Y$6:Y$37)-MIN('04 (ind)'!Y$6:Y$37))))))</f>
        <v>76.71545096202631</v>
      </c>
      <c r="Z7" s="75">
        <f>IF('04 (ind)'!Z$1="si",100*(('04 (ind)'!Z6-MIN('04 (ind)'!Z$6:Z$37))/(MAX('04 (ind)'!Z$6:Z$37)-MIN('04 (ind)'!Z$6:Z$37))),ABS(-100+(100*(('04 (ind)'!Z6-MIN('04 (ind)'!Z$6:Z$37))/(MAX('04 (ind)'!Z$6:Z$37)-MIN('04 (ind)'!Z$6:Z$37))))))</f>
        <v>78.504513396641585</v>
      </c>
      <c r="AA7" s="75">
        <f>IF('04 (ind)'!AA$1="si",100*(('04 (ind)'!AA6-MIN('04 (ind)'!AA$6:AA$37))/(MAX('04 (ind)'!AA$6:AA$37)-MIN('04 (ind)'!AA$6:AA$37))),ABS(-100+(100*(('04 (ind)'!AA6-MIN('04 (ind)'!AA$6:AA$37))/(MAX('04 (ind)'!AA$6:AA$37)-MIN('04 (ind)'!AA$6:AA$37))))))</f>
        <v>67.849692728876704</v>
      </c>
      <c r="AB7" s="75">
        <f>IF('04 (ind)'!AB$1="si",100*(('04 (ind)'!AB6-MIN('04 (ind)'!AB$6:AB$37))/(MAX('04 (ind)'!AB$6:AB$37)-MIN('04 (ind)'!AB$6:AB$37))),ABS(-100+(100*(('04 (ind)'!AB6-MIN('04 (ind)'!AB$6:AB$37))/(MAX('04 (ind)'!AB$6:AB$37)-MIN('04 (ind)'!AB$6:AB$37))))))</f>
        <v>76.391168527439746</v>
      </c>
      <c r="AC7" s="75">
        <f>IF('04 (ind)'!AC$1="si",100*(('04 (ind)'!AC6-MIN('04 (ind)'!AC$6:AC$37))/(MAX('04 (ind)'!AC$6:AC$37)-MIN('04 (ind)'!AC$6:AC$37))),ABS(-100+(100*(('04 (ind)'!AC6-MIN('04 (ind)'!AC$6:AC$37))/(MAX('04 (ind)'!AC$6:AC$37)-MIN('04 (ind)'!AC$6:AC$37))))))</f>
        <v>62.824546239857284</v>
      </c>
      <c r="AD7" s="75">
        <f>IF('04 (ind)'!AD$1="si",100*(('04 (ind)'!AD6-MIN('04 (ind)'!AD$6:AD$37))/(MAX('04 (ind)'!AD$6:AD$37)-MIN('04 (ind)'!AD$6:AD$37))),ABS(-100+(100*(('04 (ind)'!AD6-MIN('04 (ind)'!AD$6:AD$37))/(MAX('04 (ind)'!AD$6:AD$37)-MIN('04 (ind)'!AD$6:AD$37))))))</f>
        <v>76.127477596175567</v>
      </c>
      <c r="AE7" s="75">
        <f>IF('04 (ind)'!AE$1="si",100*(('04 (ind)'!AE6-MIN('04 (ind)'!AE$6:AE$37))/(MAX('04 (ind)'!AE$6:AE$37)-MIN('04 (ind)'!AE$6:AE$37))),ABS(-100+(100*(('04 (ind)'!AE6-MIN('04 (ind)'!AE$6:AE$37))/(MAX('04 (ind)'!AE$6:AE$37)-MIN('04 (ind)'!AE$6:AE$37))))))</f>
        <v>60.776974737036639</v>
      </c>
      <c r="AF7" s="75">
        <f>IF('04 (ind)'!AF$1="si",100*(('04 (ind)'!AF6-MIN('04 (ind)'!AF$6:AF$37))/(MAX('04 (ind)'!AF$6:AF$37)-MIN('04 (ind)'!AF$6:AF$37))),ABS(-100+(100*(('04 (ind)'!AF6-MIN('04 (ind)'!AF$6:AF$37))/(MAX('04 (ind)'!AF$6:AF$37)-MIN('04 (ind)'!AF$6:AF$37))))))</f>
        <v>87.912087912087912</v>
      </c>
      <c r="AG7" s="75">
        <f>IF('04 (ind)'!AG$1="si",100*(('04 (ind)'!AG6-MIN('04 (ind)'!AG$6:AG$37))/(MAX('04 (ind)'!AG$6:AG$37)-MIN('04 (ind)'!AG$6:AG$37))),ABS(-100+(100*(('04 (ind)'!AG6-MIN('04 (ind)'!AG$6:AG$37))/(MAX('04 (ind)'!AG$6:AG$37)-MIN('04 (ind)'!AG$6:AG$37))))))</f>
        <v>48.818897637795288</v>
      </c>
      <c r="AH7" s="75">
        <f>IF('04 (ind)'!AH$1="si",100*(('04 (ind)'!AH6-MIN('04 (ind)'!AH$6:AH$37))/(MAX('04 (ind)'!AH$6:AH$37)-MIN('04 (ind)'!AH$6:AH$37))),ABS(-100+(100*(('04 (ind)'!AH6-MIN('04 (ind)'!AH$6:AH$37))/(MAX('04 (ind)'!AH$6:AH$37)-MIN('04 (ind)'!AH$6:AH$37))))))</f>
        <v>28.136882129277556</v>
      </c>
      <c r="AI7" s="75">
        <f>IF('04 (ind)'!AI$1="si",100*(('04 (ind)'!AI6-MIN('04 (ind)'!AI$6:AI$37))/(MAX('04 (ind)'!AI$6:AI$37)-MIN('04 (ind)'!AI$6:AI$37))),ABS(-100+(100*(('04 (ind)'!AI6-MIN('04 (ind)'!AI$6:AI$37))/(MAX('04 (ind)'!AI$6:AI$37)-MIN('04 (ind)'!AI$6:AI$37))))))</f>
        <v>2.6930685678026207</v>
      </c>
      <c r="AJ7" s="75">
        <f>IF('04 (ind)'!AJ$1="si",100*(('04 (ind)'!AJ6-MIN('04 (ind)'!AJ$6:AJ$37))/(MAX('04 (ind)'!AJ$6:AJ$37)-MIN('04 (ind)'!AJ$6:AJ$37))),ABS(-100+(100*(('04 (ind)'!AJ6-MIN('04 (ind)'!AJ$6:AJ$37))/(MAX('04 (ind)'!AJ$6:AJ$37)-MIN('04 (ind)'!AJ$6:AJ$37))))))</f>
        <v>81.403912543153083</v>
      </c>
      <c r="AK7" s="75">
        <f>IF('04 (ind)'!AK$1="si",100*(('04 (ind)'!AK6-MIN('04 (ind)'!AK$6:AK$37))/(MAX('04 (ind)'!AK$6:AK$37)-MIN('04 (ind)'!AK$6:AK$37))),ABS(-100+(100*(('04 (ind)'!AK6-MIN('04 (ind)'!AK$6:AK$37))/(MAX('04 (ind)'!AK$6:AK$37)-MIN('04 (ind)'!AK$6:AK$37))))))</f>
        <v>14.841723165032306</v>
      </c>
      <c r="AL7" s="75">
        <f>IF('04 (ind)'!AL$1="si",100*(('04 (ind)'!AL6-MIN('04 (ind)'!AL$6:AL$37))/(MAX('04 (ind)'!AL$6:AL$37)-MIN('04 (ind)'!AL$6:AL$37))),ABS(-100+(100*(('04 (ind)'!AL6-MIN('04 (ind)'!AL$6:AL$37))/(MAX('04 (ind)'!AL$6:AL$37)-MIN('04 (ind)'!AL$6:AL$37))))))</f>
        <v>91.206423702259187</v>
      </c>
      <c r="AM7" s="75">
        <f>IF('04 (ind)'!AM$1="si",100*(('04 (ind)'!AM6-MIN('04 (ind)'!AM$6:AM$37))/(MAX('04 (ind)'!AM$6:AM$37)-MIN('04 (ind)'!AM$6:AM$37))),ABS(-100+(100*(('04 (ind)'!AM6-MIN('04 (ind)'!AM$6:AM$37))/(MAX('04 (ind)'!AM$6:AM$37)-MIN('04 (ind)'!AM$6:AM$37))))))</f>
        <v>82.435470327680903</v>
      </c>
      <c r="AN7" s="75">
        <f>IF('04 (ind)'!AN$1="si",100*(('04 (ind)'!AN6-MIN('04 (ind)'!AN$6:AN$37))/(MAX('04 (ind)'!AN$6:AN$37)-MIN('04 (ind)'!AN$6:AN$37))),ABS(-100+(100*(('04 (ind)'!AN6-MIN('04 (ind)'!AN$6:AN$37))/(MAX('04 (ind)'!AN$6:AN$37)-MIN('04 (ind)'!AN$6:AN$37))))))</f>
        <v>34.534188273719195</v>
      </c>
      <c r="AO7" s="75">
        <f>IF('04 (ind)'!AO$1="si",100*(('04 (ind)'!AO6-MIN('04 (ind)'!AO$6:AO$37))/(MAX('04 (ind)'!AO$6:AO$37)-MIN('04 (ind)'!AO$6:AO$37))),ABS(-100+(100*(('04 (ind)'!AO6-MIN('04 (ind)'!AO$6:AO$37))/(MAX('04 (ind)'!AO$6:AO$37)-MIN('04 (ind)'!AO$6:AO$37))))))</f>
        <v>42.085508899143022</v>
      </c>
      <c r="AP7" s="75">
        <f>IF('04 (ind)'!AP$1="si",100*(('04 (ind)'!AP6-MIN('04 (ind)'!AP$6:AP$37))/(MAX('04 (ind)'!AP$6:AP$37)-MIN('04 (ind)'!AP$6:AP$37))),ABS(-100+(100*(('04 (ind)'!AP6-MIN('04 (ind)'!AP$6:AP$37))/(MAX('04 (ind)'!AP$6:AP$37)-MIN('04 (ind)'!AP$6:AP$37))))))</f>
        <v>85.962473940236265</v>
      </c>
      <c r="AQ7" s="75">
        <f>IF('04 (ind)'!AQ$1="si",100*(('04 (ind)'!AQ6-MIN('04 (ind)'!AQ$6:AQ$37))/(MAX('04 (ind)'!AQ$6:AQ$37)-MIN('04 (ind)'!AQ$6:AQ$37))),ABS(-100+(100*(('04 (ind)'!AQ6-MIN('04 (ind)'!AQ$6:AQ$37))/(MAX('04 (ind)'!AQ$6:AQ$37)-MIN('04 (ind)'!AQ$6:AQ$37))))))</f>
        <v>9.8846178231097515</v>
      </c>
      <c r="AR7" s="75">
        <f>IF('04 (ind)'!AR$1="si",100*(('04 (ind)'!AR6-MIN('04 (ind)'!AR$6:AR$37))/(MAX('04 (ind)'!AR$6:AR$37)-MIN('04 (ind)'!AR$6:AR$37))),ABS(-100+(100*(('04 (ind)'!AR6-MIN('04 (ind)'!AR$6:AR$37))/(MAX('04 (ind)'!AR$6:AR$37)-MIN('04 (ind)'!AR$6:AR$37))))))</f>
        <v>6.1025751477133632</v>
      </c>
      <c r="AS7" s="75">
        <f>IF('04 (ind)'!AS$1="si",100*(('04 (ind)'!AS6-MIN('04 (ind)'!AS$6:AS$37))/(MAX('04 (ind)'!AS$6:AS$37)-MIN('04 (ind)'!AS$6:AS$37))),ABS(-100+(100*(('04 (ind)'!AS6-MIN('04 (ind)'!AS$6:AS$37))/(MAX('04 (ind)'!AS$6:AS$37)-MIN('04 (ind)'!AS$6:AS$37))))))</f>
        <v>73.347662547017734</v>
      </c>
      <c r="AT7" s="75">
        <f>IF('04 (ind)'!AT$1="si",100*(('04 (ind)'!AT6-MIN('04 (ind)'!AT$6:AT$37))/(MAX('04 (ind)'!AT$6:AT$37)-MIN('04 (ind)'!AT$6:AT$37))),ABS(-100+(100*(('04 (ind)'!AT6-MIN('04 (ind)'!AT$6:AT$37))/(MAX('04 (ind)'!AT$6:AT$37)-MIN('04 (ind)'!AT$6:AT$37))))))</f>
        <v>0</v>
      </c>
      <c r="AU7" s="75">
        <f>IF('04 (ind)'!AU$1="si",100*(('04 (ind)'!AU6-MIN('04 (ind)'!AU$6:AU$37))/(MAX('04 (ind)'!AU$6:AU$37)-MIN('04 (ind)'!AU$6:AU$37))),ABS(-100+(100*(('04 (ind)'!AU6-MIN('04 (ind)'!AU$6:AU$37))/(MAX('04 (ind)'!AU$6:AU$37)-MIN('04 (ind)'!AU$6:AU$37))))))</f>
        <v>48.012232415902133</v>
      </c>
      <c r="AV7" s="75">
        <f>IF('04 (ind)'!AV$1="si",100*(('04 (ind)'!AV6-MIN('04 (ind)'!AV$6:AV$37))/(MAX('04 (ind)'!AV$6:AV$37)-MIN('04 (ind)'!AV$6:AV$37))),ABS(-100+(100*(('04 (ind)'!AV6-MIN('04 (ind)'!AV$6:AV$37))/(MAX('04 (ind)'!AV$6:AV$37)-MIN('04 (ind)'!AV$6:AV$37))))))</f>
        <v>100</v>
      </c>
      <c r="AW7" s="75">
        <f>IF('04 (ind)'!AW$1="si",100*(('04 (ind)'!AW6-MIN('04 (ind)'!AW$6:AW$37))/(MAX('04 (ind)'!AW$6:AW$37)-MIN('04 (ind)'!AW$6:AW$37))),ABS(-100+(100*(('04 (ind)'!AW6-MIN('04 (ind)'!AW$6:AW$37))/(MAX('04 (ind)'!AW$6:AW$37)-MIN('04 (ind)'!AW$6:AW$37))))))</f>
        <v>54.536029030585787</v>
      </c>
      <c r="AX7" s="75">
        <f>IF('04 (ind)'!AX$1="si",100*(('04 (ind)'!AX6-MIN('04 (ind)'!AX$6:AX$37))/(MAX('04 (ind)'!AX$6:AX$37)-MIN('04 (ind)'!AX$6:AX$37))),ABS(-100+(100*(('04 (ind)'!AX6-MIN('04 (ind)'!AX$6:AX$37))/(MAX('04 (ind)'!AX$6:AX$37)-MIN('04 (ind)'!AX$6:AX$37))))))</f>
        <v>11.264413388964957</v>
      </c>
      <c r="AY7" s="75">
        <f>IF('04 (ind)'!AY$1="si",100*(('04 (ind)'!AY6-MIN('04 (ind)'!AY$6:AY$37))/(MAX('04 (ind)'!AY$6:AY$37)-MIN('04 (ind)'!AY$6:AY$37))),ABS(-100+(100*(('04 (ind)'!AY6-MIN('04 (ind)'!AY$6:AY$37))/(MAX('04 (ind)'!AY$6:AY$37)-MIN('04 (ind)'!AY$6:AY$37))))))</f>
        <v>59.41960038058992</v>
      </c>
      <c r="AZ7" s="75">
        <f>IF('04 (ind)'!AZ$1="si",100*(('04 (ind)'!AZ6-MIN('04 (ind)'!AZ$6:AZ$37))/(MAX('04 (ind)'!AZ$6:AZ$37)-MIN('04 (ind)'!AZ$6:AZ$37))),ABS(-100+(100*(('04 (ind)'!AZ6-MIN('04 (ind)'!AZ$6:AZ$37))/(MAX('04 (ind)'!AZ$6:AZ$37)-MIN('04 (ind)'!AZ$6:AZ$37))))))</f>
        <v>59.461358699936198</v>
      </c>
      <c r="BA7" s="75">
        <f>IF('04 (ind)'!BA$1="si",100*(('04 (ind)'!BA6-MIN('04 (ind)'!BA$6:BA$37))/(MAX('04 (ind)'!BA$6:BA$37)-MIN('04 (ind)'!BA$6:BA$37))),ABS(-100+(100*(('04 (ind)'!BA6-MIN('04 (ind)'!BA$6:BA$37))/(MAX('04 (ind)'!BA$6:BA$37)-MIN('04 (ind)'!BA$6:BA$37))))))</f>
        <v>12.743304412931064</v>
      </c>
      <c r="BB7" s="75">
        <f>IF('04 (ind)'!BB$1="si",100*(('04 (ind)'!BB6-MIN('04 (ind)'!BB$6:BB$37))/(MAX('04 (ind)'!BB$6:BB$37)-MIN('04 (ind)'!BB$6:BB$37))),ABS(-100+(100*(('04 (ind)'!BB6-MIN('04 (ind)'!BB$6:BB$37))/(MAX('04 (ind)'!BB$6:BB$37)-MIN('04 (ind)'!BB$6:BB$37))))))</f>
        <v>35.875727549615249</v>
      </c>
      <c r="BC7" s="75">
        <f>IF('04 (ind)'!BC$1="si",100*(('04 (ind)'!BC6-MIN('04 (ind)'!BC$6:BC$37))/(MAX('04 (ind)'!BC$6:BC$37)-MIN('04 (ind)'!BC$6:BC$37))),ABS(-100+(100*(('04 (ind)'!BC6-MIN('04 (ind)'!BC$6:BC$37))/(MAX('04 (ind)'!BC$6:BC$37)-MIN('04 (ind)'!BC$6:BC$37))))))</f>
        <v>32.231964289442352</v>
      </c>
      <c r="BD7" s="75">
        <f>IF('04 (ind)'!BD$1="si",100*(('04 (ind)'!BD6-MIN('04 (ind)'!BD$6:BD$37))/(MAX('04 (ind)'!BD$6:BD$37)-MIN('04 (ind)'!BD$6:BD$37))),ABS(-100+(100*(('04 (ind)'!BD6-MIN('04 (ind)'!BD$6:BD$37))/(MAX('04 (ind)'!BD$6:BD$37)-MIN('04 (ind)'!BD$6:BD$37))))))</f>
        <v>57.696645007663484</v>
      </c>
      <c r="BE7" s="75">
        <f>IF('04 (ind)'!BE$1="si",100*(('04 (ind)'!BE6-MIN('04 (ind)'!BE$6:BE$37))/(MAX('04 (ind)'!BE$6:BE$37)-MIN('04 (ind)'!BE$6:BE$37))),ABS(-100+(100*(('04 (ind)'!BE6-MIN('04 (ind)'!BE$6:BE$37))/(MAX('04 (ind)'!BE$6:BE$37)-MIN('04 (ind)'!BE$6:BE$37))))))</f>
        <v>24.745497259201251</v>
      </c>
      <c r="BF7" s="75">
        <f>IF('04 (ind)'!BF$1="si",100*(('04 (ind)'!BF6-MIN('04 (ind)'!BF$6:BF$37))/(MAX('04 (ind)'!BF$6:BF$37)-MIN('04 (ind)'!BF$6:BF$37))),ABS(-100+(100*(('04 (ind)'!BF6-MIN('04 (ind)'!BF$6:BF$37))/(MAX('04 (ind)'!BF$6:BF$37)-MIN('04 (ind)'!BF$6:BF$37))))))</f>
        <v>26.482572405331151</v>
      </c>
      <c r="BG7" s="75">
        <f>IF('04 (ind)'!BG$1="si",100*(('04 (ind)'!BG6-MIN('04 (ind)'!BG$6:BG$37))/(MAX('04 (ind)'!BG$6:BG$37)-MIN('04 (ind)'!BG$6:BG$37))),ABS(-100+(100*(('04 (ind)'!BG6-MIN('04 (ind)'!BG$6:BG$37))/(MAX('04 (ind)'!BG$6:BG$37)-MIN('04 (ind)'!BG$6:BG$37))))))</f>
        <v>29.401251758050034</v>
      </c>
      <c r="BH7" s="75">
        <f>IF('04 (ind)'!BH$1="si",100*(('04 (ind)'!BH6-MIN('04 (ind)'!BH$6:BH$37))/(MAX('04 (ind)'!BH$6:BH$37)-MIN('04 (ind)'!BH$6:BH$37))),ABS(-100+(100*(('04 (ind)'!BH6-MIN('04 (ind)'!BH$6:BH$37))/(MAX('04 (ind)'!BH$6:BH$37)-MIN('04 (ind)'!BH$6:BH$37))))))</f>
        <v>19.973254276672993</v>
      </c>
      <c r="BI7" s="75">
        <f>IF('04 (ind)'!BI$1="si",100*(('04 (ind)'!BI6-MIN('04 (ind)'!BI$6:BI$37))/(MAX('04 (ind)'!BI$6:BI$37)-MIN('04 (ind)'!BI$6:BI$37))),ABS(-100+(100*(('04 (ind)'!BI6-MIN('04 (ind)'!BI$6:BI$37))/(MAX('04 (ind)'!BI$6:BI$37)-MIN('04 (ind)'!BI$6:BI$37))))))</f>
        <v>99.648945289185562</v>
      </c>
      <c r="BJ7" s="75">
        <f>IF('04 (ind)'!BJ$1="si",100*(('04 (ind)'!BJ6-MIN('04 (ind)'!BJ$6:BJ$37))/(MAX('04 (ind)'!BJ$6:BJ$37)-MIN('04 (ind)'!BJ$6:BJ$37))),ABS(-100+(100*(('04 (ind)'!BJ6-MIN('04 (ind)'!BJ$6:BJ$37))/(MAX('04 (ind)'!BJ$6:BJ$37)-MIN('04 (ind)'!BJ$6:BJ$37))))))</f>
        <v>1.5137090373739735E-3</v>
      </c>
      <c r="BK7" s="75">
        <f>IF('04 (ind)'!BK$1="si",100*(('04 (ind)'!BK6-MIN('04 (ind)'!BK$6:BK$37))/(MAX('04 (ind)'!BK$6:BK$37)-MIN('04 (ind)'!BK$6:BK$37))),ABS(-100+(100*(('04 (ind)'!BK6-MIN('04 (ind)'!BK$6:BK$37))/(MAX('04 (ind)'!BK$6:BK$37)-MIN('04 (ind)'!BK$6:BK$37))))))</f>
        <v>10.960903842923225</v>
      </c>
      <c r="BL7" s="75">
        <f>IF('04 (ind)'!BL$1="si",100*(('04 (ind)'!BL6-MIN('04 (ind)'!BL$6:BL$37))/(MAX('04 (ind)'!BL$6:BL$37)-MIN('04 (ind)'!BL$6:BL$37))),ABS(-100+(100*(('04 (ind)'!BL6-MIN('04 (ind)'!BL$6:BL$37))/(MAX('04 (ind)'!BL$6:BL$37)-MIN('04 (ind)'!BL$6:BL$37))))))</f>
        <v>9.7560975609756095</v>
      </c>
      <c r="BM7" s="75">
        <f>IF('04 (ind)'!BM$1="si",100*(('04 (ind)'!BM6-MIN('04 (ind)'!BM$6:BM$37))/(MAX('04 (ind)'!BM$6:BM$37)-MIN('04 (ind)'!BM$6:BM$37))),ABS(-100+(100*(('04 (ind)'!BM6-MIN('04 (ind)'!BM$6:BM$37))/(MAX('04 (ind)'!BM$6:BM$37)-MIN('04 (ind)'!BM$6:BM$37))))))</f>
        <v>23.969890712781737</v>
      </c>
      <c r="BN7" s="75">
        <f>IF('04 (ind)'!BN$1="si",100*(('04 (ind)'!BN6-MIN('04 (ind)'!BN$6:BN$37))/(MAX('04 (ind)'!BN$6:BN$37)-MIN('04 (ind)'!BN$6:BN$37))),ABS(-100+(100*(('04 (ind)'!BN6-MIN('04 (ind)'!BN$6:BN$37))/(MAX('04 (ind)'!BN$6:BN$37)-MIN('04 (ind)'!BN$6:BN$37))))))</f>
        <v>77.193336698733845</v>
      </c>
      <c r="BO7" s="75">
        <f>IF('04 (ind)'!BO$1="si",100*(('04 (ind)'!BO6-MIN('04 (ind)'!BO$6:BO$37))/(MAX('04 (ind)'!BO$6:BO$37)-MIN('04 (ind)'!BO$6:BO$37))),ABS(-100+(100*(('04 (ind)'!BO6-MIN('04 (ind)'!BO$6:BO$37))/(MAX('04 (ind)'!BO$6:BO$37)-MIN('04 (ind)'!BO$6:BO$37))))))</f>
        <v>34.953633148375047</v>
      </c>
      <c r="BP7" s="75">
        <f>IF('04 (ind)'!BP$1="si",100*(('04 (ind)'!BP6-MIN('04 (ind)'!BP$6:BP$37))/(MAX('04 (ind)'!BP$6:BP$37)-MIN('04 (ind)'!BP$6:BP$37))),ABS(-100+(100*(('04 (ind)'!BP6-MIN('04 (ind)'!BP$6:BP$37))/(MAX('04 (ind)'!BP$6:BP$37)-MIN('04 (ind)'!BP$6:BP$37))))))</f>
        <v>22.312559271915088</v>
      </c>
      <c r="BQ7" s="75">
        <f>IF('04 (ind)'!BQ$1="si",100*(('04 (ind)'!BQ6-MIN('04 (ind)'!BQ$6:BQ$37))/(MAX('04 (ind)'!BQ$6:BQ$37)-MIN('04 (ind)'!BQ$6:BQ$37))),ABS(-100+(100*(('04 (ind)'!BQ6-MIN('04 (ind)'!BQ$6:BQ$37))/(MAX('04 (ind)'!BQ$6:BQ$37)-MIN('04 (ind)'!BQ$6:BQ$37))))))</f>
        <v>23.261511157648041</v>
      </c>
      <c r="BR7" s="75">
        <f>IF('04 (ind)'!BR$1="si",100*(('04 (ind)'!BR6-MIN('04 (ind)'!BR$6:BR$37))/(MAX('04 (ind)'!BR$6:BR$37)-MIN('04 (ind)'!BR$6:BR$37))),ABS(-100+(100*(('04 (ind)'!BR6-MIN('04 (ind)'!BR$6:BR$37))/(MAX('04 (ind)'!BP$6:BP$37)-MIN('04 (ind)'!BR$6:BR$37))))))</f>
        <v>50.017777777777781</v>
      </c>
      <c r="BS7" s="75">
        <f>IF('04 (ind)'!BS$1="si",100*(('04 (ind)'!BS6-MIN('04 (ind)'!BS$6:BS$37))/(MAX('04 (ind)'!BS$6:BS$37)-MIN('04 (ind)'!BS$6:BS$37))),ABS(-100+(100*(('04 (ind)'!BS6-MIN('04 (ind)'!BS$6:BS$37))/(MAX('04 (ind)'!BQ$6:BQ$37)-MIN('04 (ind)'!BS$6:BS$37))))))</f>
        <v>71.189389948351348</v>
      </c>
      <c r="BT7" s="75">
        <f>IF('04 (ind)'!BT$1="si",100*(('04 (ind)'!BT6-MIN('04 (ind)'!BT$6:BT$37))/(MAX('04 (ind)'!BT$6:BT$37)-MIN('04 (ind)'!BT$6:BT$37))),ABS(-100+(100*(('04 (ind)'!BT6-MIN('04 (ind)'!BT$6:BT$37))/(MAX('04 (ind)'!BR$6:BR$37)-MIN('04 (ind)'!BT$6:BT$37))))))</f>
        <v>96.609732500000007</v>
      </c>
      <c r="BU7" s="75">
        <f>IF('04 (ind)'!BU$1="si",100*(('04 (ind)'!BU6-MIN('04 (ind)'!BU$6:BU$37))/(MAX('04 (ind)'!BU$6:BU$37)-MIN('04 (ind)'!BU$6:BU$37))),ABS(-100+(100*(('04 (ind)'!BU6-MIN('04 (ind)'!BU$6:BU$37))/(MAX('04 (ind)'!BU$6:BU$37)-MIN('04 (ind)'!BU$6:BU$37))))))</f>
        <v>83.810270482163858</v>
      </c>
      <c r="BV7" s="75">
        <f>IF('04 (ind)'!BV$1="si",100*(('04 (ind)'!BV6-MIN('04 (ind)'!BV$6:BV$37))/(MAX('04 (ind)'!BV$6:BV$37)-MIN('04 (ind)'!BV$6:BV$37))),ABS(-100+(100*(('04 (ind)'!BV6-MIN('04 (ind)'!BV$6:BV$37))/(MAX('04 (ind)'!BV$6:BV$37)-MIN('04 (ind)'!BV$6:BV$37))))))</f>
        <v>54.208804283164788</v>
      </c>
      <c r="BW7" s="75">
        <f>IF('04 (ind)'!BW$1="si",100*(('04 (ind)'!BW6-MIN('04 (ind)'!BW$6:BW$37))/(MAX('04 (ind)'!BW$6:BW$37)-MIN('04 (ind)'!BW$6:BW$37))),ABS(-100+(100*(('04 (ind)'!BW6-MIN('04 (ind)'!BW$6:BW$37))/(MAX('04 (ind)'!BW$6:BW$37)-MIN('04 (ind)'!BW$6:BW$37))))))</f>
        <v>90.628691429321435</v>
      </c>
      <c r="BX7" s="75">
        <f>IF('04 (ind)'!BX$1="si",100*(('04 (ind)'!BX6-MIN('04 (ind)'!BX$6:BX$37))/(MAX('04 (ind)'!BX$6:BX$37)-MIN('04 (ind)'!BX$6:BX$37))),ABS(-100+(100*(('04 (ind)'!BX6-MIN('04 (ind)'!BX$6:BX$37))/(MAX('04 (ind)'!BX$6:BX$37)-MIN('04 (ind)'!BX$6:BX$37))))))</f>
        <v>4.8412846791375301</v>
      </c>
      <c r="BY7" s="75">
        <f>IF('04 (ind)'!BY$1="si",100*(('04 (ind)'!BY6-MIN('04 (ind)'!BY$6:BY$37))/(MAX('04 (ind)'!BY$6:BY$37)-MIN('04 (ind)'!BY$6:BY$37))),ABS(-100+(100*(('04 (ind)'!BY6-MIN('04 (ind)'!BY$6:BY$37))/(MAX('04 (ind)'!BY$6:BY$37)-MIN('04 (ind)'!BY$6:BY$37))))))</f>
        <v>13.712868850948768</v>
      </c>
      <c r="BZ7" s="75">
        <f>IF('04 (ind)'!BZ$1="si",100*(('04 (ind)'!BZ6-MIN('04 (ind)'!BZ$6:BZ$37))/(MAX('04 (ind)'!BZ$6:BZ$37)-MIN('04 (ind)'!BZ$6:BZ$37))),ABS(-100+(100*(('04 (ind)'!BZ6-MIN('04 (ind)'!BZ$6:BZ$37))/(MAX('04 (ind)'!BZ$6:BZ$37)-MIN('04 (ind)'!BZ$6:BZ$37))))))</f>
        <v>13.707616739424338</v>
      </c>
      <c r="CA7" s="75">
        <f>IF('04 (ind)'!CA$1="si",100*(('04 (ind)'!CA6-MIN('04 (ind)'!CA$6:CA$37))/(MAX('04 (ind)'!CA$6:CA$37)-MIN('04 (ind)'!CA$6:CA$37))),ABS(-100+(100*(('04 (ind)'!CA6-MIN('04 (ind)'!CA$6:CA$37))/(MAX('04 (ind)'!CA$6:CA$37)-MIN('04 (ind)'!CA$6:CA$37))))))</f>
        <v>87.78150613235043</v>
      </c>
      <c r="CB7" s="75">
        <f>IF('04 (ind)'!CB$1="si",100*(('04 (ind)'!CB6-MIN('04 (ind)'!CB$6:CB$37))/(MAX('04 (ind)'!CB$6:CB$37)-MIN('04 (ind)'!CB$6:CB$37))),ABS(-100+(100*(('04 (ind)'!CB6-MIN('04 (ind)'!CB$6:CB$37))/(MAX('04 (ind)'!CB$6:CB$37)-MIN('04 (ind)'!CB$6:CB$37))))))</f>
        <v>87.404580152671755</v>
      </c>
      <c r="CC7" s="75">
        <f>IF('04 (ind)'!CC$1="si",100*(('04 (ind)'!CC6-MIN('04 (ind)'!CC$6:CC$37))/(MAX('04 (ind)'!CC$6:CC$37)-MIN('04 (ind)'!CC$6:CC$37))),ABS(-100+(100*(('04 (ind)'!CC6-MIN('04 (ind)'!CC$6:CC$37))/(MAX('04 (ind)'!CC$6:CC$37)-MIN('04 (ind)'!CC$6:CC$37))))))</f>
        <v>80.398421950788673</v>
      </c>
      <c r="CD7" s="75">
        <f>IF('04 (ind)'!CD$1="si",100*(('04 (ind)'!CD6-MIN('04 (ind)'!CD$6:CD$37))/(MAX('04 (ind)'!CD$6:CD$37)-MIN('04 (ind)'!CD$6:CD$37))),ABS(-100+(100*(('04 (ind)'!CD6-MIN('04 (ind)'!CD$6:CD$37))/(MAX('04 (ind)'!CD$6:CD$37)-MIN('04 (ind)'!CD$6:CD$37))))))</f>
        <v>0.26229165611360722</v>
      </c>
      <c r="CE7" s="75">
        <f>IF('04 (ind)'!CE$1="si",100*(('04 (ind)'!CE6-MIN('04 (ind)'!CE$6:CE$37))/(MAX('04 (ind)'!CE$6:CE$37)-MIN('04 (ind)'!CE$6:CE$37))),ABS(-100+(100*(('04 (ind)'!CE6-MIN('04 (ind)'!CE$6:CE$37))/(MAX('04 (ind)'!CE$6:CE$37)-MIN('04 (ind)'!CE$6:CE$37))))))</f>
        <v>7.9833653027102285</v>
      </c>
      <c r="CF7" s="75">
        <f>IF('04 (ind)'!CF$1="si",100*(('04 (ind)'!CF6-MIN('04 (ind)'!CF$6:CF$37))/(MAX('04 (ind)'!CF$6:CF$37)-MIN('04 (ind)'!CF$6:CF$37))),ABS(-100+(100*(('04 (ind)'!CF6-MIN('04 (ind)'!CF$6:CF$37))/(MAX('04 (ind)'!CF$6:CF$37)-MIN('04 (ind)'!CF$6:CF$37))))))</f>
        <v>62.299102736724741</v>
      </c>
      <c r="CG7" s="75">
        <f>IF('04 (ind)'!CG$1="si",100*(('04 (ind)'!CG6-MIN('04 (ind)'!CG$6:CG$37))/(MAX('04 (ind)'!CG$6:CG$37)-MIN('04 (ind)'!CG$6:CG$37))),ABS(-100+(100*(('04 (ind)'!CG6-MIN('04 (ind)'!CG$6:CG$37))/(MAX('04 (ind)'!CG$6:CG$37)-MIN('04 (ind)'!CG$6:CG$37))))))</f>
        <v>37.468832593242894</v>
      </c>
      <c r="CH7" s="75">
        <f>IF('04 (ind)'!CH$1="si",100*(('04 (ind)'!CH6-MIN('04 (ind)'!CH$6:CH$37))/(MAX('04 (ind)'!CH$6:CH$37)-MIN('04 (ind)'!CH$6:CH$37))),ABS(-100+(100*(('04 (ind)'!CH6-MIN('04 (ind)'!CH$6:CH$37))/(MAX('04 (ind)'!CH$6:CH$37)-MIN('04 (ind)'!CH$6:CH$37))))))</f>
        <v>27.441094847949561</v>
      </c>
      <c r="CI7" s="75">
        <f>IF('04 (ind)'!CI$1="si",100*(('04 (ind)'!CI6-MIN('04 (ind)'!CI$6:CI$37))/(MAX('04 (ind)'!CI$6:CI$37)-MIN('04 (ind)'!CI$6:CI$37))),ABS(-100+(100*(('04 (ind)'!CI6-MIN('04 (ind)'!CI$6:CI$37))/(MAX('04 (ind)'!CI$6:CI$37)-MIN('04 (ind)'!CI$6:CI$37))))))</f>
        <v>31.075742755968538</v>
      </c>
      <c r="CJ7" s="75">
        <f>IF('04 (ind)'!CJ$1="si",100*(('04 (ind)'!CJ6-MIN('04 (ind)'!CJ$6:CJ$37))/(MAX('04 (ind)'!CJ$6:CJ$37)-MIN('04 (ind)'!CJ$6:CJ$37))),ABS(-100+(100*(('04 (ind)'!CJ6-MIN('04 (ind)'!CJ$6:CJ$37))/(MAX('04 (ind)'!CJ$6:CJ$37)-MIN('04 (ind)'!CJ$6:CJ$37))))))</f>
        <v>33.029100765153679</v>
      </c>
      <c r="CK7" s="75">
        <f>IF('04 (ind)'!CK$1="si",100*(('04 (ind)'!CK6-MIN('04 (ind)'!CK$6:CK$37))/(MAX('04 (ind)'!CK$6:CK$37)-MIN('04 (ind)'!CK$6:CK$37))),ABS(-100+(100*(('04 (ind)'!CK6-MIN('04 (ind)'!CK$6:CK$37))/(MAX('04 (ind)'!CK$6:CK$37)-MIN('04 (ind)'!CK$6:CK$37))))))</f>
        <v>23.562320297031658</v>
      </c>
      <c r="CL7" s="75">
        <f>IF('04 (ind)'!CL$1="si",100*(('04 (ind)'!CL6-MIN('04 (ind)'!CL$6:CL$37))/(MAX('04 (ind)'!CL$6:CL$37)-MIN('04 (ind)'!CL$6:CL$37))),ABS(-100+(100*(('04 (ind)'!CL6-MIN('04 (ind)'!CL$6:CL$37))/(MAX('04 (ind)'!CL$6:CL$37)-MIN('04 (ind)'!CL$6:CL$37))))))</f>
        <v>13.287437047780964</v>
      </c>
      <c r="CM7" s="75">
        <f>IF('04 (ind)'!CM$1="si",100*(('04 (ind)'!CM6-MIN('04 (ind)'!CM$6:CM$37))/(MAX('04 (ind)'!CM$6:CM$37)-MIN('04 (ind)'!CM$6:CM$37))),ABS(-100+(100*(('04 (ind)'!CM6-MIN('04 (ind)'!CM$6:CM$37))/(MAX('04 (ind)'!CM$6:CM$37)-MIN('04 (ind)'!CM$6:CM$37))))))</f>
        <v>8.8703639482342567</v>
      </c>
    </row>
    <row r="8" spans="1:91">
      <c r="A8" s="17" t="s">
        <v>331</v>
      </c>
      <c r="B8" s="87">
        <f>IF('04 (ind)'!B$1="si",100*(('04 (ind)'!B7-MIN('04 (ind)'!B$6:B$37))/(MAX('04 (ind)'!B$6:B$37)-MIN('04 (ind)'!B$6:B$37))),ABS(-100+(100*(('04 (ind)'!B7-MIN('04 (ind)'!B$6:B$37))/(MAX('04 (ind)'!B$6:B$37)-MIN('04 (ind)'!B$6:B$37))))))</f>
        <v>10.035629680574079</v>
      </c>
      <c r="C8" s="87">
        <f>IF('04 (ind)'!C$1="si",100*(('04 (ind)'!C7-MIN('04 (ind)'!C$6:C$37))/(MAX('04 (ind)'!C$6:C$37)-MIN('04 (ind)'!C$6:C$37))),ABS(-100+(100*(('04 (ind)'!C7-MIN('04 (ind)'!C$6:C$37))/(MAX('04 (ind)'!C$6:C$37)-MIN('04 (ind)'!C$6:C$37))))))</f>
        <v>49.90013551577583</v>
      </c>
      <c r="D8" s="87">
        <f>IF('04 (ind)'!D$1="si",100*(('04 (ind)'!D7-MIN('04 (ind)'!D$6:D$37))/(MAX('04 (ind)'!D$6:D$37)-MIN('04 (ind)'!D$6:D$37))),ABS(-100+(100*(('04 (ind)'!D7-MIN('04 (ind)'!D$6:D$37))/(MAX('04 (ind)'!D$6:D$37)-MIN('04 (ind)'!D$6:D$37))))))</f>
        <v>0</v>
      </c>
      <c r="E8" s="87">
        <f>IF('04 (ind)'!E$1="si",100*(('04 (ind)'!E7-MIN('04 (ind)'!E$6:E$37))/(MAX('04 (ind)'!E$6:E$37)-MIN('04 (ind)'!E$6:E$37))),ABS(-100+(100*(('04 (ind)'!E7-MIN('04 (ind)'!E$6:E$37))/(MAX('04 (ind)'!E$6:E$37)-MIN('04 (ind)'!E$6:E$37))))))</f>
        <v>34.845259011308073</v>
      </c>
      <c r="F8" s="87">
        <f>IF('04 (ind)'!F$1="si",100*(('04 (ind)'!F7-MIN('04 (ind)'!F$6:F$37))/(MAX('04 (ind)'!F$6:F$37)-MIN('04 (ind)'!F$6:F$37))),ABS(-100+(100*(('04 (ind)'!F7-MIN('04 (ind)'!F$6:F$37))/(MAX('04 (ind)'!F$6:F$37)-MIN('04 (ind)'!F$6:F$37))))))</f>
        <v>71.839080459770116</v>
      </c>
      <c r="G8" s="87">
        <f>IF('04 (ind)'!G$1="si",100*(('04 (ind)'!G7-MIN('04 (ind)'!G$6:G$37))/(MAX('04 (ind)'!G$6:G$37)-MIN('04 (ind)'!G$6:G$37))),ABS(-100+(100*(('04 (ind)'!G7-MIN('04 (ind)'!G$6:G$37))/(MAX('04 (ind)'!G$6:G$37)-MIN('04 (ind)'!G$6:G$37))))))</f>
        <v>85.470085470085479</v>
      </c>
      <c r="H8" s="87">
        <f>IF('04 (ind)'!H$1="si",100*(('04 (ind)'!H7-MIN('04 (ind)'!H$6:H$37))/(MAX('04 (ind)'!H$6:H$37)-MIN('04 (ind)'!H$6:H$37))),ABS(-100+(100*(('04 (ind)'!H7-MIN('04 (ind)'!H$6:H$37))/(MAX('04 (ind)'!H$6:H$37)-MIN('04 (ind)'!H$6:H$37))))))</f>
        <v>65.605095541401283</v>
      </c>
      <c r="I8" s="87">
        <f>IF('04 (ind)'!I$1="si",100*(('04 (ind)'!I7-MIN('04 (ind)'!I$6:I$37))/(MAX('04 (ind)'!I$6:I$37)-MIN('04 (ind)'!I$6:I$37))),ABS(-100+(100*(('04 (ind)'!I7-MIN('04 (ind)'!I$6:I$37))/(MAX('04 (ind)'!I$6:I$37)-MIN('04 (ind)'!I$6:I$37))))))</f>
        <v>99.346405228758172</v>
      </c>
      <c r="J8" s="87">
        <f>IF('04 (ind)'!J$1="si",100*(('04 (ind)'!J7-MIN('04 (ind)'!J$6:J$37))/(MAX('04 (ind)'!J$6:J$37)-MIN('04 (ind)'!J$6:J$37))),ABS(-100+(100*(('04 (ind)'!J7-MIN('04 (ind)'!J$6:J$37))/(MAX('04 (ind)'!J$6:J$37)-MIN('04 (ind)'!J$6:J$37))))))</f>
        <v>61.265822784810133</v>
      </c>
      <c r="K8" s="87">
        <f>IF('04 (ind)'!K$1="si",100*(('04 (ind)'!K7-MIN('04 (ind)'!K$6:K$37))/(MAX('04 (ind)'!K$6:K$37)-MIN('04 (ind)'!K$6:K$37))),ABS(-100+(100*(('04 (ind)'!K7-MIN('04 (ind)'!K$6:K$37))/(MAX('04 (ind)'!K$6:K$37)-MIN('04 (ind)'!K$6:K$37))))))</f>
        <v>6.3117598481177843</v>
      </c>
      <c r="L8" s="87">
        <f>IF('04 (ind)'!L$1="si",100*(('04 (ind)'!L7-MIN('04 (ind)'!L$6:L$37))/(MAX('04 (ind)'!L$6:L$37)-MIN('04 (ind)'!L$6:L$37))),ABS(-100+(100*(('04 (ind)'!L7-MIN('04 (ind)'!L$6:L$37))/(MAX('04 (ind)'!L$6:L$37)-MIN('04 (ind)'!L$6:L$37))))))</f>
        <v>11.976004250755608</v>
      </c>
      <c r="M8" s="87">
        <f>IF('04 (ind)'!M$1="si",100*(('04 (ind)'!M7-MIN('04 (ind)'!M$6:M$37))/(MAX('04 (ind)'!M$6:M$37)-MIN('04 (ind)'!M$6:M$37))),ABS(-100+(100*(('04 (ind)'!M7-MIN('04 (ind)'!M$6:M$37))/(MAX('04 (ind)'!M$6:M$37)-MIN('04 (ind)'!M$6:M$37))))))</f>
        <v>10.298444475957696</v>
      </c>
      <c r="N8" s="87">
        <f>IF('04 (ind)'!N$1="si",100*(('04 (ind)'!N7-MIN('04 (ind)'!N$6:N$37))/(MAX('04 (ind)'!N$6:N$37)-MIN('04 (ind)'!N$6:N$37))),ABS(-100+(100*(('04 (ind)'!N7-MIN('04 (ind)'!N$6:N$37))/(MAX('04 (ind)'!N$6:N$37)-MIN('04 (ind)'!N$6:N$37))))))</f>
        <v>32.68652131784642</v>
      </c>
      <c r="O8" s="87">
        <f>IF('04 (ind)'!O$1="si",100*(('04 (ind)'!O7-MIN('04 (ind)'!O$6:O$37))/(MAX('04 (ind)'!O$6:O$37)-MIN('04 (ind)'!O$6:O$37))),ABS(-100+(100*(('04 (ind)'!O7-MIN('04 (ind)'!O$6:O$37))/(MAX('04 (ind)'!O$6:O$37)-MIN('04 (ind)'!O$6:O$37))))))</f>
        <v>98.305084745762713</v>
      </c>
      <c r="P8" s="87">
        <f>IF('04 (ind)'!P$1="si",100*(('04 (ind)'!P7-MIN('04 (ind)'!P$6:P$37))/(MAX('04 (ind)'!P$6:P$37)-MIN('04 (ind)'!P$6:P$37))),ABS(-100+(100*(('04 (ind)'!P7-MIN('04 (ind)'!P$6:P$37))/(MAX('04 (ind)'!P$6:P$37)-MIN('04 (ind)'!P$6:P$37))))))</f>
        <v>49.774368398633165</v>
      </c>
      <c r="Q8" s="87">
        <f>IF('04 (ind)'!Q$1="si",100*(('04 (ind)'!Q7-MIN('04 (ind)'!Q$6:Q$37))/(MAX('04 (ind)'!Q$6:Q$37)-MIN('04 (ind)'!Q$6:Q$37))),ABS(-100+(100*(('04 (ind)'!Q7-MIN('04 (ind)'!Q$6:Q$37))/(MAX('04 (ind)'!Q$6:Q$37)-MIN('04 (ind)'!Q$6:Q$37))))))</f>
        <v>13.561095210085625</v>
      </c>
      <c r="R8" s="87">
        <f>IF('04 (ind)'!R$1="si",100*(('04 (ind)'!R7-MIN('04 (ind)'!R$6:R$37))/(MAX('04 (ind)'!R$6:R$37)-MIN('04 (ind)'!R$6:R$37))),ABS(-100+(100*(('04 (ind)'!R7-MIN('04 (ind)'!R$6:R$37))/(MAX('04 (ind)'!R$6:R$37)-MIN('04 (ind)'!R$6:R$37))))))</f>
        <v>0.47998773304854953</v>
      </c>
      <c r="S8" s="75">
        <f>ABS(ABS(('04 (ind)'!S7-((MAX('04 (ind)'!S$6:S$37)+MIN('04 (ind)'!S$6:S$37))/2))/(((MAX('04 (ind)'!S$6:S$37)+MIN('04 (ind)'!S$6:S$37))/2)-MAX('04 (ind)'!S$6:S$37))*100)-100)</f>
        <v>54.524163503249724</v>
      </c>
      <c r="T8" s="75">
        <f>IF('04 (ind)'!T$1="si",100*(('04 (ind)'!T7-MIN('04 (ind)'!T$6:T$37))/(MAX('04 (ind)'!T$6:T$37)-MIN('04 (ind)'!T$6:T$37))),ABS(-100+(100*(('04 (ind)'!T7-MIN('04 (ind)'!T$6:T$37))/(MAX('04 (ind)'!T$6:T$37)-MIN('04 (ind)'!T$6:T$37))))))</f>
        <v>41.395669534433779</v>
      </c>
      <c r="U8" s="75">
        <f>IF('04 (ind)'!U$1="si",100*(('04 (ind)'!U7-MIN('04 (ind)'!U$6:U$37))/(MAX('04 (ind)'!U$6:U$37)-MIN('04 (ind)'!U$6:U$37))),ABS(-100+(100*(('04 (ind)'!U7-MIN('04 (ind)'!U$6:U$37))/(MAX('04 (ind)'!U$6:U$37)-MIN('04 (ind)'!U$6:U$37))))))</f>
        <v>100</v>
      </c>
      <c r="V8" s="75">
        <f>IF('04 (ind)'!V$1="si",100*(('04 (ind)'!V7-MIN('04 (ind)'!V$6:V$37))/(MAX('04 (ind)'!V$6:V$37)-MIN('04 (ind)'!V$6:V$37))),ABS(-100+(100*(('04 (ind)'!V7-MIN('04 (ind)'!V$6:V$37))/(MAX('04 (ind)'!V$6:V$37)-MIN('04 (ind)'!V$6:V$37))))))</f>
        <v>98.342541436464089</v>
      </c>
      <c r="W8" s="75">
        <f>IF('04 (ind)'!W$1="si",100*(('04 (ind)'!W7-MIN('04 (ind)'!W$6:W$37))/(MAX('04 (ind)'!W$6:W$37)-MIN('04 (ind)'!W$6:W$37))),ABS(-100+(100*(('04 (ind)'!W7-MIN('04 (ind)'!W$6:W$37))/(MAX('04 (ind)'!W$6:W$37)-MIN('04 (ind)'!W$6:W$37))))))</f>
        <v>95.683172385453048</v>
      </c>
      <c r="X8" s="75">
        <f>IF('04 (ind)'!X$1="si",100*(('04 (ind)'!X7-MIN('04 (ind)'!X$6:X$37))/(MAX('04 (ind)'!X$6:X$37)-MIN('04 (ind)'!X$6:X$37))),ABS(-100+(100*(('04 (ind)'!X7-MIN('04 (ind)'!X$6:X$37))/(MAX('04 (ind)'!X$6:X$37)-MIN('04 (ind)'!X$6:X$37))))))</f>
        <v>76.472173355712528</v>
      </c>
      <c r="Y8" s="75">
        <f>IF('04 (ind)'!Y$1="si",100*(('04 (ind)'!Y7-MIN('04 (ind)'!Y$6:Y$37))/(MAX('04 (ind)'!Y$6:Y$37)-MIN('04 (ind)'!Y$6:Y$37))),ABS(-100+(100*(('04 (ind)'!Y7-MIN('04 (ind)'!Y$6:Y$37))/(MAX('04 (ind)'!Y$6:Y$37)-MIN('04 (ind)'!Y$6:Y$37))))))</f>
        <v>88.896694376146428</v>
      </c>
      <c r="Z8" s="75">
        <f>IF('04 (ind)'!Z$1="si",100*(('04 (ind)'!Z7-MIN('04 (ind)'!Z$6:Z$37))/(MAX('04 (ind)'!Z$6:Z$37)-MIN('04 (ind)'!Z$6:Z$37))),ABS(-100+(100*(('04 (ind)'!Z7-MIN('04 (ind)'!Z$6:Z$37))/(MAX('04 (ind)'!Z$6:Z$37)-MIN('04 (ind)'!Z$6:Z$37))))))</f>
        <v>96.457211293989289</v>
      </c>
      <c r="AA8" s="75">
        <f>IF('04 (ind)'!AA$1="si",100*(('04 (ind)'!AA7-MIN('04 (ind)'!AA$6:AA$37))/(MAX('04 (ind)'!AA$6:AA$37)-MIN('04 (ind)'!AA$6:AA$37))),ABS(-100+(100*(('04 (ind)'!AA7-MIN('04 (ind)'!AA$6:AA$37))/(MAX('04 (ind)'!AA$6:AA$37)-MIN('04 (ind)'!AA$6:AA$37))))))</f>
        <v>100</v>
      </c>
      <c r="AB8" s="75">
        <f>IF('04 (ind)'!AB$1="si",100*(('04 (ind)'!AB7-MIN('04 (ind)'!AB$6:AB$37))/(MAX('04 (ind)'!AB$6:AB$37)-MIN('04 (ind)'!AB$6:AB$37))),ABS(-100+(100*(('04 (ind)'!AB7-MIN('04 (ind)'!AB$6:AB$37))/(MAX('04 (ind)'!AB$6:AB$37)-MIN('04 (ind)'!AB$6:AB$37))))))</f>
        <v>16.55582276949184</v>
      </c>
      <c r="AC8" s="75">
        <f>IF('04 (ind)'!AC$1="si",100*(('04 (ind)'!AC7-MIN('04 (ind)'!AC$6:AC$37))/(MAX('04 (ind)'!AC$6:AC$37)-MIN('04 (ind)'!AC$6:AC$37))),ABS(-100+(100*(('04 (ind)'!AC7-MIN('04 (ind)'!AC$6:AC$37))/(MAX('04 (ind)'!AC$6:AC$37)-MIN('04 (ind)'!AC$6:AC$37))))))</f>
        <v>97.923987118687364</v>
      </c>
      <c r="AD8" s="75">
        <f>IF('04 (ind)'!AD$1="si",100*(('04 (ind)'!AD7-MIN('04 (ind)'!AD$6:AD$37))/(MAX('04 (ind)'!AD$6:AD$37)-MIN('04 (ind)'!AD$6:AD$37))),ABS(-100+(100*(('04 (ind)'!AD7-MIN('04 (ind)'!AD$6:AD$37))/(MAX('04 (ind)'!AD$6:AD$37)-MIN('04 (ind)'!AD$6:AD$37))))))</f>
        <v>46.710821752206364</v>
      </c>
      <c r="AE8" s="75">
        <f>IF('04 (ind)'!AE$1="si",100*(('04 (ind)'!AE7-MIN('04 (ind)'!AE$6:AE$37))/(MAX('04 (ind)'!AE$6:AE$37)-MIN('04 (ind)'!AE$6:AE$37))),ABS(-100+(100*(('04 (ind)'!AE7-MIN('04 (ind)'!AE$6:AE$37))/(MAX('04 (ind)'!AE$6:AE$37)-MIN('04 (ind)'!AE$6:AE$37))))))</f>
        <v>55.528989284870001</v>
      </c>
      <c r="AF8" s="75">
        <f>IF('04 (ind)'!AF$1="si",100*(('04 (ind)'!AF7-MIN('04 (ind)'!AF$6:AF$37))/(MAX('04 (ind)'!AF$6:AF$37)-MIN('04 (ind)'!AF$6:AF$37))),ABS(-100+(100*(('04 (ind)'!AF7-MIN('04 (ind)'!AF$6:AF$37))/(MAX('04 (ind)'!AF$6:AF$37)-MIN('04 (ind)'!AF$6:AF$37))))))</f>
        <v>100</v>
      </c>
      <c r="AG8" s="75">
        <f>IF('04 (ind)'!AG$1="si",100*(('04 (ind)'!AG7-MIN('04 (ind)'!AG$6:AG$37))/(MAX('04 (ind)'!AG$6:AG$37)-MIN('04 (ind)'!AG$6:AG$37))),ABS(-100+(100*(('04 (ind)'!AG7-MIN('04 (ind)'!AG$6:AG$37))/(MAX('04 (ind)'!AG$6:AG$37)-MIN('04 (ind)'!AG$6:AG$37))))))</f>
        <v>63.385826771653562</v>
      </c>
      <c r="AH8" s="75">
        <f>IF('04 (ind)'!AH$1="si",100*(('04 (ind)'!AH7-MIN('04 (ind)'!AH$6:AH$37))/(MAX('04 (ind)'!AH$6:AH$37)-MIN('04 (ind)'!AH$6:AH$37))),ABS(-100+(100*(('04 (ind)'!AH7-MIN('04 (ind)'!AH$6:AH$37))/(MAX('04 (ind)'!AH$6:AH$37)-MIN('04 (ind)'!AH$6:AH$37))))))</f>
        <v>11.787072243346012</v>
      </c>
      <c r="AI8" s="75">
        <f>IF('04 (ind)'!AI$1="si",100*(('04 (ind)'!AI7-MIN('04 (ind)'!AI$6:AI$37))/(MAX('04 (ind)'!AI$6:AI$37)-MIN('04 (ind)'!AI$6:AI$37))),ABS(-100+(100*(('04 (ind)'!AI7-MIN('04 (ind)'!AI$6:AI$37))/(MAX('04 (ind)'!AI$6:AI$37)-MIN('04 (ind)'!AI$6:AI$37))))))</f>
        <v>7.5846366317046776</v>
      </c>
      <c r="AJ8" s="75">
        <f>IF('04 (ind)'!AJ$1="si",100*(('04 (ind)'!AJ7-MIN('04 (ind)'!AJ$6:AJ$37))/(MAX('04 (ind)'!AJ$6:AJ$37)-MIN('04 (ind)'!AJ$6:AJ$37))),ABS(-100+(100*(('04 (ind)'!AJ7-MIN('04 (ind)'!AJ$6:AJ$37))/(MAX('04 (ind)'!AJ$6:AJ$37)-MIN('04 (ind)'!AJ$6:AJ$37))))))</f>
        <v>71.28883774453395</v>
      </c>
      <c r="AK8" s="75">
        <f>IF('04 (ind)'!AK$1="si",100*(('04 (ind)'!AK7-MIN('04 (ind)'!AK$6:AK$37))/(MAX('04 (ind)'!AK$6:AK$37)-MIN('04 (ind)'!AK$6:AK$37))),ABS(-100+(100*(('04 (ind)'!AK7-MIN('04 (ind)'!AK$6:AK$37))/(MAX('04 (ind)'!AK$6:AK$37)-MIN('04 (ind)'!AK$6:AK$37))))))</f>
        <v>11.902365698691378</v>
      </c>
      <c r="AL8" s="75">
        <f>IF('04 (ind)'!AL$1="si",100*(('04 (ind)'!AL7-MIN('04 (ind)'!AL$6:AL$37))/(MAX('04 (ind)'!AL$6:AL$37)-MIN('04 (ind)'!AL$6:AL$37))),ABS(-100+(100*(('04 (ind)'!AL7-MIN('04 (ind)'!AL$6:AL$37))/(MAX('04 (ind)'!AL$6:AL$37)-MIN('04 (ind)'!AL$6:AL$37))))))</f>
        <v>54.191594372698844</v>
      </c>
      <c r="AM8" s="75">
        <f>IF('04 (ind)'!AM$1="si",100*(('04 (ind)'!AM7-MIN('04 (ind)'!AM$6:AM$37))/(MAX('04 (ind)'!AM$6:AM$37)-MIN('04 (ind)'!AM$6:AM$37))),ABS(-100+(100*(('04 (ind)'!AM7-MIN('04 (ind)'!AM$6:AM$37))/(MAX('04 (ind)'!AM$6:AM$37)-MIN('04 (ind)'!AM$6:AM$37))))))</f>
        <v>69.202733473146623</v>
      </c>
      <c r="AN8" s="75">
        <f>IF('04 (ind)'!AN$1="si",100*(('04 (ind)'!AN7-MIN('04 (ind)'!AN$6:AN$37))/(MAX('04 (ind)'!AN$6:AN$37)-MIN('04 (ind)'!AN$6:AN$37))),ABS(-100+(100*(('04 (ind)'!AN7-MIN('04 (ind)'!AN$6:AN$37))/(MAX('04 (ind)'!AN$6:AN$37)-MIN('04 (ind)'!AN$6:AN$37))))))</f>
        <v>70.725714130470763</v>
      </c>
      <c r="AO8" s="75">
        <f>IF('04 (ind)'!AO$1="si",100*(('04 (ind)'!AO7-MIN('04 (ind)'!AO$6:AO$37))/(MAX('04 (ind)'!AO$6:AO$37)-MIN('04 (ind)'!AO$6:AO$37))),ABS(-100+(100*(('04 (ind)'!AO7-MIN('04 (ind)'!AO$6:AO$37))/(MAX('04 (ind)'!AO$6:AO$37)-MIN('04 (ind)'!AO$6:AO$37))))))</f>
        <v>24.849822648933696</v>
      </c>
      <c r="AP8" s="75">
        <f>IF('04 (ind)'!AP$1="si",100*(('04 (ind)'!AP7-MIN('04 (ind)'!AP$6:AP$37))/(MAX('04 (ind)'!AP$6:AP$37)-MIN('04 (ind)'!AP$6:AP$37))),ABS(-100+(100*(('04 (ind)'!AP7-MIN('04 (ind)'!AP$6:AP$37))/(MAX('04 (ind)'!AP$6:AP$37)-MIN('04 (ind)'!AP$6:AP$37))))))</f>
        <v>68.450312717164692</v>
      </c>
      <c r="AQ8" s="75">
        <f>IF('04 (ind)'!AQ$1="si",100*(('04 (ind)'!AQ7-MIN('04 (ind)'!AQ$6:AQ$37))/(MAX('04 (ind)'!AQ$6:AQ$37)-MIN('04 (ind)'!AQ$6:AQ$37))),ABS(-100+(100*(('04 (ind)'!AQ7-MIN('04 (ind)'!AQ$6:AQ$37))/(MAX('04 (ind)'!AQ$6:AQ$37)-MIN('04 (ind)'!AQ$6:AQ$37))))))</f>
        <v>10.484352113026127</v>
      </c>
      <c r="AR8" s="75">
        <f>IF('04 (ind)'!AR$1="si",100*(('04 (ind)'!AR7-MIN('04 (ind)'!AR$6:AR$37))/(MAX('04 (ind)'!AR$6:AR$37)-MIN('04 (ind)'!AR$6:AR$37))),ABS(-100+(100*(('04 (ind)'!AR7-MIN('04 (ind)'!AR$6:AR$37))/(MAX('04 (ind)'!AR$6:AR$37)-MIN('04 (ind)'!AR$6:AR$37))))))</f>
        <v>49.98325889399954</v>
      </c>
      <c r="AS8" s="75">
        <f>IF('04 (ind)'!AS$1="si",100*(('04 (ind)'!AS7-MIN('04 (ind)'!AS$6:AS$37))/(MAX('04 (ind)'!AS$6:AS$37)-MIN('04 (ind)'!AS$6:AS$37))),ABS(-100+(100*(('04 (ind)'!AS7-MIN('04 (ind)'!AS$6:AS$37))/(MAX('04 (ind)'!AS$6:AS$37)-MIN('04 (ind)'!AS$6:AS$37))))))</f>
        <v>42.396560988715734</v>
      </c>
      <c r="AT8" s="75">
        <f>IF('04 (ind)'!AT$1="si",100*(('04 (ind)'!AT7-MIN('04 (ind)'!AT$6:AT$37))/(MAX('04 (ind)'!AT$6:AT$37)-MIN('04 (ind)'!AT$6:AT$37))),ABS(-100+(100*(('04 (ind)'!AT7-MIN('04 (ind)'!AT$6:AT$37))/(MAX('04 (ind)'!AT$6:AT$37)-MIN('04 (ind)'!AT$6:AT$37))))))</f>
        <v>0</v>
      </c>
      <c r="AU8" s="75">
        <f>IF('04 (ind)'!AU$1="si",100*(('04 (ind)'!AU7-MIN('04 (ind)'!AU$6:AU$37))/(MAX('04 (ind)'!AU$6:AU$37)-MIN('04 (ind)'!AU$6:AU$37))),ABS(-100+(100*(('04 (ind)'!AU7-MIN('04 (ind)'!AU$6:AU$37))/(MAX('04 (ind)'!AU$6:AU$37)-MIN('04 (ind)'!AU$6:AU$37))))))</f>
        <v>0</v>
      </c>
      <c r="AV8" s="75">
        <f>IF('04 (ind)'!AV$1="si",100*(('04 (ind)'!AV7-MIN('04 (ind)'!AV$6:AV$37))/(MAX('04 (ind)'!AV$6:AV$37)-MIN('04 (ind)'!AV$6:AV$37))),ABS(-100+(100*(('04 (ind)'!AV7-MIN('04 (ind)'!AV$6:AV$37))/(MAX('04 (ind)'!AV$6:AV$37)-MIN('04 (ind)'!AV$6:AV$37))))))</f>
        <v>25.649913344887352</v>
      </c>
      <c r="AW8" s="75">
        <f>IF('04 (ind)'!AW$1="si",100*(('04 (ind)'!AW7-MIN('04 (ind)'!AW$6:AW$37))/(MAX('04 (ind)'!AW$6:AW$37)-MIN('04 (ind)'!AW$6:AW$37))),ABS(-100+(100*(('04 (ind)'!AW7-MIN('04 (ind)'!AW$6:AW$37))/(MAX('04 (ind)'!AW$6:AW$37)-MIN('04 (ind)'!AW$6:AW$37))))))</f>
        <v>95.904613789528256</v>
      </c>
      <c r="AX8" s="75">
        <f>IF('04 (ind)'!AX$1="si",100*(('04 (ind)'!AX7-MIN('04 (ind)'!AX$6:AX$37))/(MAX('04 (ind)'!AX$6:AX$37)-MIN('04 (ind)'!AX$6:AX$37))),ABS(-100+(100*(('04 (ind)'!AX7-MIN('04 (ind)'!AX$6:AX$37))/(MAX('04 (ind)'!AX$6:AX$37)-MIN('04 (ind)'!AX$6:AX$37))))))</f>
        <v>69.510931486513044</v>
      </c>
      <c r="AY8" s="75">
        <f>IF('04 (ind)'!AY$1="si",100*(('04 (ind)'!AY7-MIN('04 (ind)'!AY$6:AY$37))/(MAX('04 (ind)'!AY$6:AY$37)-MIN('04 (ind)'!AY$6:AY$37))),ABS(-100+(100*(('04 (ind)'!AY7-MIN('04 (ind)'!AY$6:AY$37))/(MAX('04 (ind)'!AY$6:AY$37)-MIN('04 (ind)'!AY$6:AY$37))))))</f>
        <v>63.939105613701265</v>
      </c>
      <c r="AZ8" s="75">
        <f>IF('04 (ind)'!AZ$1="si",100*(('04 (ind)'!AZ7-MIN('04 (ind)'!AZ$6:AZ$37))/(MAX('04 (ind)'!AZ$6:AZ$37)-MIN('04 (ind)'!AZ$6:AZ$37))),ABS(-100+(100*(('04 (ind)'!AZ7-MIN('04 (ind)'!AZ$6:AZ$37))/(MAX('04 (ind)'!AZ$6:AZ$37)-MIN('04 (ind)'!AZ$6:AZ$37))))))</f>
        <v>77.823582222252057</v>
      </c>
      <c r="BA8" s="75">
        <f>IF('04 (ind)'!BA$1="si",100*(('04 (ind)'!BA7-MIN('04 (ind)'!BA$6:BA$37))/(MAX('04 (ind)'!BA$6:BA$37)-MIN('04 (ind)'!BA$6:BA$37))),ABS(-100+(100*(('04 (ind)'!BA7-MIN('04 (ind)'!BA$6:BA$37))/(MAX('04 (ind)'!BA$6:BA$37)-MIN('04 (ind)'!BA$6:BA$37))))))</f>
        <v>32.739034162437115</v>
      </c>
      <c r="BB8" s="75">
        <f>IF('04 (ind)'!BB$1="si",100*(('04 (ind)'!BB7-MIN('04 (ind)'!BB$6:BB$37))/(MAX('04 (ind)'!BB$6:BB$37)-MIN('04 (ind)'!BB$6:BB$37))),ABS(-100+(100*(('04 (ind)'!BB7-MIN('04 (ind)'!BB$6:BB$37))/(MAX('04 (ind)'!BB$6:BB$37)-MIN('04 (ind)'!BB$6:BB$37))))))</f>
        <v>17.50083727968023</v>
      </c>
      <c r="BC8" s="75">
        <f>IF('04 (ind)'!BC$1="si",100*(('04 (ind)'!BC7-MIN('04 (ind)'!BC$6:BC$37))/(MAX('04 (ind)'!BC$6:BC$37)-MIN('04 (ind)'!BC$6:BC$37))),ABS(-100+(100*(('04 (ind)'!BC7-MIN('04 (ind)'!BC$6:BC$37))/(MAX('04 (ind)'!BC$6:BC$37)-MIN('04 (ind)'!BC$6:BC$37))))))</f>
        <v>18.312507872879642</v>
      </c>
      <c r="BD8" s="75">
        <f>IF('04 (ind)'!BD$1="si",100*(('04 (ind)'!BD7-MIN('04 (ind)'!BD$6:BD$37))/(MAX('04 (ind)'!BD$6:BD$37)-MIN('04 (ind)'!BD$6:BD$37))),ABS(-100+(100*(('04 (ind)'!BD7-MIN('04 (ind)'!BD$6:BD$37))/(MAX('04 (ind)'!BD$6:BD$37)-MIN('04 (ind)'!BD$6:BD$37))))))</f>
        <v>87.36331616624544</v>
      </c>
      <c r="BE8" s="75">
        <f>IF('04 (ind)'!BE$1="si",100*(('04 (ind)'!BE7-MIN('04 (ind)'!BE$6:BE$37))/(MAX('04 (ind)'!BE$6:BE$37)-MIN('04 (ind)'!BE$6:BE$37))),ABS(-100+(100*(('04 (ind)'!BE7-MIN('04 (ind)'!BE$6:BE$37))/(MAX('04 (ind)'!BE$6:BE$37)-MIN('04 (ind)'!BE$6:BE$37))))))</f>
        <v>31.793265465935782</v>
      </c>
      <c r="BF8" s="75">
        <f>IF('04 (ind)'!BF$1="si",100*(('04 (ind)'!BF7-MIN('04 (ind)'!BF$6:BF$37))/(MAX('04 (ind)'!BF$6:BF$37)-MIN('04 (ind)'!BF$6:BF$37))),ABS(-100+(100*(('04 (ind)'!BF7-MIN('04 (ind)'!BF$6:BF$37))/(MAX('04 (ind)'!BF$6:BF$37)-MIN('04 (ind)'!BF$6:BF$37))))))</f>
        <v>56.586036889042255</v>
      </c>
      <c r="BG8" s="75">
        <f>IF('04 (ind)'!BG$1="si",100*(('04 (ind)'!BG7-MIN('04 (ind)'!BG$6:BG$37))/(MAX('04 (ind)'!BG$6:BG$37)-MIN('04 (ind)'!BG$6:BG$37))),ABS(-100+(100*(('04 (ind)'!BG7-MIN('04 (ind)'!BG$6:BG$37))/(MAX('04 (ind)'!BG$6:BG$37)-MIN('04 (ind)'!BG$6:BG$37))))))</f>
        <v>34.632302370369025</v>
      </c>
      <c r="BH8" s="75">
        <f>IF('04 (ind)'!BH$1="si",100*(('04 (ind)'!BH7-MIN('04 (ind)'!BH$6:BH$37))/(MAX('04 (ind)'!BH$6:BH$37)-MIN('04 (ind)'!BH$6:BH$37))),ABS(-100+(100*(('04 (ind)'!BH7-MIN('04 (ind)'!BH$6:BH$37))/(MAX('04 (ind)'!BH$6:BH$37)-MIN('04 (ind)'!BH$6:BH$37))))))</f>
        <v>26.023510479185934</v>
      </c>
      <c r="BI8" s="75">
        <f>IF('04 (ind)'!BI$1="si",100*(('04 (ind)'!BI7-MIN('04 (ind)'!BI$6:BI$37))/(MAX('04 (ind)'!BI$6:BI$37)-MIN('04 (ind)'!BI$6:BI$37))),ABS(-100+(100*(('04 (ind)'!BI7-MIN('04 (ind)'!BI$6:BI$37))/(MAX('04 (ind)'!BI$6:BI$37)-MIN('04 (ind)'!BI$6:BI$37))))))</f>
        <v>99.677938075443706</v>
      </c>
      <c r="BJ8" s="75">
        <f>IF('04 (ind)'!BJ$1="si",100*(('04 (ind)'!BJ7-MIN('04 (ind)'!BJ$6:BJ$37))/(MAX('04 (ind)'!BJ$6:BJ$37)-MIN('04 (ind)'!BJ$6:BJ$37))),ABS(-100+(100*(('04 (ind)'!BJ7-MIN('04 (ind)'!BJ$6:BJ$37))/(MAX('04 (ind)'!BJ$6:BJ$37)-MIN('04 (ind)'!BJ$6:BJ$37))))))</f>
        <v>28.988596192952837</v>
      </c>
      <c r="BK8" s="75">
        <f>IF('04 (ind)'!BK$1="si",100*(('04 (ind)'!BK7-MIN('04 (ind)'!BK$6:BK$37))/(MAX('04 (ind)'!BK$6:BK$37)-MIN('04 (ind)'!BK$6:BK$37))),ABS(-100+(100*(('04 (ind)'!BK7-MIN('04 (ind)'!BK$6:BK$37))/(MAX('04 (ind)'!BK$6:BK$37)-MIN('04 (ind)'!BK$6:BK$37))))))</f>
        <v>16.770364623350144</v>
      </c>
      <c r="BL8" s="75">
        <f>IF('04 (ind)'!BL$1="si",100*(('04 (ind)'!BL7-MIN('04 (ind)'!BL$6:BL$37))/(MAX('04 (ind)'!BL$6:BL$37)-MIN('04 (ind)'!BL$6:BL$37))),ABS(-100+(100*(('04 (ind)'!BL7-MIN('04 (ind)'!BL$6:BL$37))/(MAX('04 (ind)'!BL$6:BL$37)-MIN('04 (ind)'!BL$6:BL$37))))))</f>
        <v>35.772357723577237</v>
      </c>
      <c r="BM8" s="75">
        <f>IF('04 (ind)'!BM$1="si",100*(('04 (ind)'!BM7-MIN('04 (ind)'!BM$6:BM$37))/(MAX('04 (ind)'!BM$6:BM$37)-MIN('04 (ind)'!BM$6:BM$37))),ABS(-100+(100*(('04 (ind)'!BM7-MIN('04 (ind)'!BM$6:BM$37))/(MAX('04 (ind)'!BM$6:BM$37)-MIN('04 (ind)'!BM$6:BM$37))))))</f>
        <v>22.628786805641212</v>
      </c>
      <c r="BN8" s="75">
        <f>IF('04 (ind)'!BN$1="si",100*(('04 (ind)'!BN7-MIN('04 (ind)'!BN$6:BN$37))/(MAX('04 (ind)'!BN$6:BN$37)-MIN('04 (ind)'!BN$6:BN$37))),ABS(-100+(100*(('04 (ind)'!BN7-MIN('04 (ind)'!BN$6:BN$37))/(MAX('04 (ind)'!BN$6:BN$37)-MIN('04 (ind)'!BN$6:BN$37))))))</f>
        <v>44.367472677080414</v>
      </c>
      <c r="BO8" s="75">
        <f>IF('04 (ind)'!BO$1="si",100*(('04 (ind)'!BO7-MIN('04 (ind)'!BO$6:BO$37))/(MAX('04 (ind)'!BO$6:BO$37)-MIN('04 (ind)'!BO$6:BO$37))),ABS(-100+(100*(('04 (ind)'!BO7-MIN('04 (ind)'!BO$6:BO$37))/(MAX('04 (ind)'!BO$6:BO$37)-MIN('04 (ind)'!BO$6:BO$37))))))</f>
        <v>5.0670265435528963</v>
      </c>
      <c r="BP8" s="75">
        <f>IF('04 (ind)'!BP$1="si",100*(('04 (ind)'!BP7-MIN('04 (ind)'!BP$6:BP$37))/(MAX('04 (ind)'!BP$6:BP$37)-MIN('04 (ind)'!BP$6:BP$37))),ABS(-100+(100*(('04 (ind)'!BP7-MIN('04 (ind)'!BP$6:BP$37))/(MAX('04 (ind)'!BP$6:BP$37)-MIN('04 (ind)'!BP$6:BP$37))))))</f>
        <v>30.491701861744197</v>
      </c>
      <c r="BQ8" s="75">
        <f>IF('04 (ind)'!BQ$1="si",100*(('04 (ind)'!BQ7-MIN('04 (ind)'!BQ$6:BQ$37))/(MAX('04 (ind)'!BQ$6:BQ$37)-MIN('04 (ind)'!BQ$6:BQ$37))),ABS(-100+(100*(('04 (ind)'!BQ7-MIN('04 (ind)'!BQ$6:BQ$37))/(MAX('04 (ind)'!BQ$6:BQ$37)-MIN('04 (ind)'!BQ$6:BQ$37))))))</f>
        <v>27.247006205651758</v>
      </c>
      <c r="BR8" s="75">
        <f>IF('04 (ind)'!BR$1="si",100*(('04 (ind)'!BR7-MIN('04 (ind)'!BR$6:BR$37))/(MAX('04 (ind)'!BR$6:BR$37)-MIN('04 (ind)'!BR$6:BR$37))),ABS(-100+(100*(('04 (ind)'!BR7-MIN('04 (ind)'!BR$6:BR$37))/(MAX('04 (ind)'!BP$6:BP$37)-MIN('04 (ind)'!BR$6:BR$37))))))</f>
        <v>19.662175383669247</v>
      </c>
      <c r="BS8" s="75">
        <f>IF('04 (ind)'!BS$1="si",100*(('04 (ind)'!BS7-MIN('04 (ind)'!BS$6:BS$37))/(MAX('04 (ind)'!BS$6:BS$37)-MIN('04 (ind)'!BS$6:BS$37))),ABS(-100+(100*(('04 (ind)'!BS7-MIN('04 (ind)'!BS$6:BS$37))/(MAX('04 (ind)'!BQ$6:BQ$37)-MIN('04 (ind)'!BS$6:BS$37))))))</f>
        <v>11.528313924744657</v>
      </c>
      <c r="BT8" s="75">
        <f>IF('04 (ind)'!BT$1="si",100*(('04 (ind)'!BT7-MIN('04 (ind)'!BT$6:BT$37))/(MAX('04 (ind)'!BT$6:BT$37)-MIN('04 (ind)'!BT$6:BT$37))),ABS(-100+(100*(('04 (ind)'!BT7-MIN('04 (ind)'!BT$6:BT$37))/(MAX('04 (ind)'!BR$6:BR$37)-MIN('04 (ind)'!BT$6:BT$37))))))</f>
        <v>86.424862500000003</v>
      </c>
      <c r="BU8" s="75">
        <f>IF('04 (ind)'!BU$1="si",100*(('04 (ind)'!BU7-MIN('04 (ind)'!BU$6:BU$37))/(MAX('04 (ind)'!BU$6:BU$37)-MIN('04 (ind)'!BU$6:BU$37))),ABS(-100+(100*(('04 (ind)'!BU7-MIN('04 (ind)'!BU$6:BU$37))/(MAX('04 (ind)'!BU$6:BU$37)-MIN('04 (ind)'!BU$6:BU$37))))))</f>
        <v>37.906703253626041</v>
      </c>
      <c r="BV8" s="75">
        <f>IF('04 (ind)'!BV$1="si",100*(('04 (ind)'!BV7-MIN('04 (ind)'!BV$6:BV$37))/(MAX('04 (ind)'!BV$6:BV$37)-MIN('04 (ind)'!BV$6:BV$37))),ABS(-100+(100*(('04 (ind)'!BV7-MIN('04 (ind)'!BV$6:BV$37))/(MAX('04 (ind)'!BV$6:BV$37)-MIN('04 (ind)'!BV$6:BV$37))))))</f>
        <v>50.892325996430699</v>
      </c>
      <c r="BW8" s="75">
        <f>IF('04 (ind)'!BW$1="si",100*(('04 (ind)'!BW7-MIN('04 (ind)'!BW$6:BW$37))/(MAX('04 (ind)'!BW$6:BW$37)-MIN('04 (ind)'!BW$6:BW$37))),ABS(-100+(100*(('04 (ind)'!BW7-MIN('04 (ind)'!BW$6:BW$37))/(MAX('04 (ind)'!BW$6:BW$37)-MIN('04 (ind)'!BW$6:BW$37))))))</f>
        <v>78.12048825305159</v>
      </c>
      <c r="BX8" s="75">
        <f>IF('04 (ind)'!BX$1="si",100*(('04 (ind)'!BX7-MIN('04 (ind)'!BX$6:BX$37))/(MAX('04 (ind)'!BX$6:BX$37)-MIN('04 (ind)'!BX$6:BX$37))),ABS(-100+(100*(('04 (ind)'!BX7-MIN('04 (ind)'!BX$6:BX$37))/(MAX('04 (ind)'!BX$6:BX$37)-MIN('04 (ind)'!BX$6:BX$37))))))</f>
        <v>35.397923480763652</v>
      </c>
      <c r="BY8" s="75">
        <f>IF('04 (ind)'!BY$1="si",100*(('04 (ind)'!BY7-MIN('04 (ind)'!BY$6:BY$37))/(MAX('04 (ind)'!BY$6:BY$37)-MIN('04 (ind)'!BY$6:BY$37))),ABS(-100+(100*(('04 (ind)'!BY7-MIN('04 (ind)'!BY$6:BY$37))/(MAX('04 (ind)'!BY$6:BY$37)-MIN('04 (ind)'!BY$6:BY$37))))))</f>
        <v>21.941159339578558</v>
      </c>
      <c r="BZ8" s="75">
        <f>IF('04 (ind)'!BZ$1="si",100*(('04 (ind)'!BZ7-MIN('04 (ind)'!BZ$6:BZ$37))/(MAX('04 (ind)'!BZ$6:BZ$37)-MIN('04 (ind)'!BZ$6:BZ$37))),ABS(-100+(100*(('04 (ind)'!BZ7-MIN('04 (ind)'!BZ$6:BZ$37))/(MAX('04 (ind)'!BZ$6:BZ$37)-MIN('04 (ind)'!BZ$6:BZ$37))))))</f>
        <v>99.276237050278411</v>
      </c>
      <c r="CA8" s="75">
        <f>IF('04 (ind)'!CA$1="si",100*(('04 (ind)'!CA7-MIN('04 (ind)'!CA$6:CA$37))/(MAX('04 (ind)'!CA$6:CA$37)-MIN('04 (ind)'!CA$6:CA$37))),ABS(-100+(100*(('04 (ind)'!CA7-MIN('04 (ind)'!CA$6:CA$37))/(MAX('04 (ind)'!CA$6:CA$37)-MIN('04 (ind)'!CA$6:CA$37))))))</f>
        <v>0</v>
      </c>
      <c r="CB8" s="75">
        <f>IF('04 (ind)'!CB$1="si",100*(('04 (ind)'!CB7-MIN('04 (ind)'!CB$6:CB$37))/(MAX('04 (ind)'!CB$6:CB$37)-MIN('04 (ind)'!CB$6:CB$37))),ABS(-100+(100*(('04 (ind)'!CB7-MIN('04 (ind)'!CB$6:CB$37))/(MAX('04 (ind)'!CB$6:CB$37)-MIN('04 (ind)'!CB$6:CB$37))))))</f>
        <v>76.717557251908403</v>
      </c>
      <c r="CC8" s="75">
        <f>IF('04 (ind)'!CC$1="si",100*(('04 (ind)'!CC7-MIN('04 (ind)'!CC$6:CC$37))/(MAX('04 (ind)'!CC$6:CC$37)-MIN('04 (ind)'!CC$6:CC$37))),ABS(-100+(100*(('04 (ind)'!CC7-MIN('04 (ind)'!CC$6:CC$37))/(MAX('04 (ind)'!CC$6:CC$37)-MIN('04 (ind)'!CC$6:CC$37))))))</f>
        <v>95.237514513031243</v>
      </c>
      <c r="CD8" s="75">
        <f>IF('04 (ind)'!CD$1="si",100*(('04 (ind)'!CD7-MIN('04 (ind)'!CD$6:CD$37))/(MAX('04 (ind)'!CD$6:CD$37)-MIN('04 (ind)'!CD$6:CD$37))),ABS(-100+(100*(('04 (ind)'!CD7-MIN('04 (ind)'!CD$6:CD$37))/(MAX('04 (ind)'!CD$6:CD$37)-MIN('04 (ind)'!CD$6:CD$37))))))</f>
        <v>11.676254673106664</v>
      </c>
      <c r="CE8" s="75">
        <f>IF('04 (ind)'!CE$1="si",100*(('04 (ind)'!CE7-MIN('04 (ind)'!CE$6:CE$37))/(MAX('04 (ind)'!CE$6:CE$37)-MIN('04 (ind)'!CE$6:CE$37))),ABS(-100+(100*(('04 (ind)'!CE7-MIN('04 (ind)'!CE$6:CE$37))/(MAX('04 (ind)'!CE$6:CE$37)-MIN('04 (ind)'!CE$6:CE$37))))))</f>
        <v>15.844124096089779</v>
      </c>
      <c r="CF8" s="75">
        <f>IF('04 (ind)'!CF$1="si",100*(('04 (ind)'!CF7-MIN('04 (ind)'!CF$6:CF$37))/(MAX('04 (ind)'!CF$6:CF$37)-MIN('04 (ind)'!CF$6:CF$37))),ABS(-100+(100*(('04 (ind)'!CF7-MIN('04 (ind)'!CF$6:CF$37))/(MAX('04 (ind)'!CF$6:CF$37)-MIN('04 (ind)'!CF$6:CF$37))))))</f>
        <v>99.35097617583483</v>
      </c>
      <c r="CG8" s="75">
        <f>IF('04 (ind)'!CG$1="si",100*(('04 (ind)'!CG7-MIN('04 (ind)'!CG$6:CG$37))/(MAX('04 (ind)'!CG$6:CG$37)-MIN('04 (ind)'!CG$6:CG$37))),ABS(-100+(100*(('04 (ind)'!CG7-MIN('04 (ind)'!CG$6:CG$37))/(MAX('04 (ind)'!CG$6:CG$37)-MIN('04 (ind)'!CG$6:CG$37))))))</f>
        <v>42.283617658097803</v>
      </c>
      <c r="CH8" s="75">
        <f>IF('04 (ind)'!CH$1="si",100*(('04 (ind)'!CH7-MIN('04 (ind)'!CH$6:CH$37))/(MAX('04 (ind)'!CH$6:CH$37)-MIN('04 (ind)'!CH$6:CH$37))),ABS(-100+(100*(('04 (ind)'!CH7-MIN('04 (ind)'!CH$6:CH$37))/(MAX('04 (ind)'!CH$6:CH$37)-MIN('04 (ind)'!CH$6:CH$37))))))</f>
        <v>25.477495865111528</v>
      </c>
      <c r="CI8" s="75">
        <f>IF('04 (ind)'!CI$1="si",100*(('04 (ind)'!CI7-MIN('04 (ind)'!CI$6:CI$37))/(MAX('04 (ind)'!CI$6:CI$37)-MIN('04 (ind)'!CI$6:CI$37))),ABS(-100+(100*(('04 (ind)'!CI7-MIN('04 (ind)'!CI$6:CI$37))/(MAX('04 (ind)'!CI$6:CI$37)-MIN('04 (ind)'!CI$6:CI$37))))))</f>
        <v>43.480295058893759</v>
      </c>
      <c r="CJ8" s="75">
        <f>IF('04 (ind)'!CJ$1="si",100*(('04 (ind)'!CJ7-MIN('04 (ind)'!CJ$6:CJ$37))/(MAX('04 (ind)'!CJ$6:CJ$37)-MIN('04 (ind)'!CJ$6:CJ$37))),ABS(-100+(100*(('04 (ind)'!CJ7-MIN('04 (ind)'!CJ$6:CJ$37))/(MAX('04 (ind)'!CJ$6:CJ$37)-MIN('04 (ind)'!CJ$6:CJ$37))))))</f>
        <v>50.325812192267904</v>
      </c>
      <c r="CK8" s="75">
        <f>IF('04 (ind)'!CK$1="si",100*(('04 (ind)'!CK7-MIN('04 (ind)'!CK$6:CK$37))/(MAX('04 (ind)'!CK$6:CK$37)-MIN('04 (ind)'!CK$6:CK$37))),ABS(-100+(100*(('04 (ind)'!CK7-MIN('04 (ind)'!CK$6:CK$37))/(MAX('04 (ind)'!CK$6:CK$37)-MIN('04 (ind)'!CK$6:CK$37))))))</f>
        <v>0</v>
      </c>
      <c r="CL8" s="75">
        <f>IF('04 (ind)'!CL$1="si",100*(('04 (ind)'!CL7-MIN('04 (ind)'!CL$6:CL$37))/(MAX('04 (ind)'!CL$6:CL$37)-MIN('04 (ind)'!CL$6:CL$37))),ABS(-100+(100*(('04 (ind)'!CL7-MIN('04 (ind)'!CL$6:CL$37))/(MAX('04 (ind)'!CL$6:CL$37)-MIN('04 (ind)'!CL$6:CL$37))))))</f>
        <v>27.134670074797135</v>
      </c>
      <c r="CM8" s="75">
        <f>IF('04 (ind)'!CM$1="si",100*(('04 (ind)'!CM7-MIN('04 (ind)'!CM$6:CM$37))/(MAX('04 (ind)'!CM$6:CM$37)-MIN('04 (ind)'!CM$6:CM$37))),ABS(-100+(100*(('04 (ind)'!CM7-MIN('04 (ind)'!CM$6:CM$37))/(MAX('04 (ind)'!CM$6:CM$37)-MIN('04 (ind)'!CM$6:CM$37))))))</f>
        <v>20.453924398837849</v>
      </c>
    </row>
    <row r="9" spans="1:91">
      <c r="A9" s="18" t="s">
        <v>218</v>
      </c>
      <c r="B9" s="87">
        <f>IF('04 (ind)'!B$1="si",100*(('04 (ind)'!B8-MIN('04 (ind)'!B$6:B$37))/(MAX('04 (ind)'!B$6:B$37)-MIN('04 (ind)'!B$6:B$37))),ABS(-100+(100*(('04 (ind)'!B8-MIN('04 (ind)'!B$6:B$37))/(MAX('04 (ind)'!B$6:B$37)-MIN('04 (ind)'!B$6:B$37))))))</f>
        <v>0.2460294968943478</v>
      </c>
      <c r="C9" s="87">
        <f>IF('04 (ind)'!C$1="si",100*(('04 (ind)'!C8-MIN('04 (ind)'!C$6:C$37))/(MAX('04 (ind)'!C$6:C$37)-MIN('04 (ind)'!C$6:C$37))),ABS(-100+(100*(('04 (ind)'!C8-MIN('04 (ind)'!C$6:C$37))/(MAX('04 (ind)'!C$6:C$37)-MIN('04 (ind)'!C$6:C$37))))))</f>
        <v>52.281286965126071</v>
      </c>
      <c r="D9" s="87">
        <f>IF('04 (ind)'!D$1="si",100*(('04 (ind)'!D8-MIN('04 (ind)'!D$6:D$37))/(MAX('04 (ind)'!D$6:D$37)-MIN('04 (ind)'!D$6:D$37))),ABS(-100+(100*(('04 (ind)'!D8-MIN('04 (ind)'!D$6:D$37))/(MAX('04 (ind)'!D$6:D$37)-MIN('04 (ind)'!D$6:D$37))))))</f>
        <v>29.12297777042167</v>
      </c>
      <c r="E9" s="87">
        <f>IF('04 (ind)'!E$1="si",100*(('04 (ind)'!E8-MIN('04 (ind)'!E$6:E$37))/(MAX('04 (ind)'!E$6:E$37)-MIN('04 (ind)'!E$6:E$37))),ABS(-100+(100*(('04 (ind)'!E8-MIN('04 (ind)'!E$6:E$37))/(MAX('04 (ind)'!E$6:E$37)-MIN('04 (ind)'!E$6:E$37))))))</f>
        <v>81.217234897239905</v>
      </c>
      <c r="F9" s="87">
        <f>IF('04 (ind)'!F$1="si",100*(('04 (ind)'!F8-MIN('04 (ind)'!F$6:F$37))/(MAX('04 (ind)'!F$6:F$37)-MIN('04 (ind)'!F$6:F$37))),ABS(-100+(100*(('04 (ind)'!F8-MIN('04 (ind)'!F$6:F$37))/(MAX('04 (ind)'!F$6:F$37)-MIN('04 (ind)'!F$6:F$37))))))</f>
        <v>26.436781609195396</v>
      </c>
      <c r="G9" s="87">
        <f>IF('04 (ind)'!G$1="si",100*(('04 (ind)'!G8-MIN('04 (ind)'!G$6:G$37))/(MAX('04 (ind)'!G$6:G$37)-MIN('04 (ind)'!G$6:G$37))),ABS(-100+(100*(('04 (ind)'!G8-MIN('04 (ind)'!G$6:G$37))/(MAX('04 (ind)'!G$6:G$37)-MIN('04 (ind)'!G$6:G$37))))))</f>
        <v>47.008547008547005</v>
      </c>
      <c r="H9" s="87">
        <f>IF('04 (ind)'!H$1="si",100*(('04 (ind)'!H8-MIN('04 (ind)'!H$6:H$37))/(MAX('04 (ind)'!H$6:H$37)-MIN('04 (ind)'!H$6:H$37))),ABS(-100+(100*(('04 (ind)'!H8-MIN('04 (ind)'!H$6:H$37))/(MAX('04 (ind)'!H$6:H$37)-MIN('04 (ind)'!H$6:H$37))))))</f>
        <v>63.057324840764331</v>
      </c>
      <c r="I9" s="87">
        <f>IF('04 (ind)'!I$1="si",100*(('04 (ind)'!I8-MIN('04 (ind)'!I$6:I$37))/(MAX('04 (ind)'!I$6:I$37)-MIN('04 (ind)'!I$6:I$37))),ABS(-100+(100*(('04 (ind)'!I8-MIN('04 (ind)'!I$6:I$37))/(MAX('04 (ind)'!I$6:I$37)-MIN('04 (ind)'!I$6:I$37))))))</f>
        <v>69.607843137254903</v>
      </c>
      <c r="J9" s="87">
        <f>IF('04 (ind)'!J$1="si",100*(('04 (ind)'!J8-MIN('04 (ind)'!J$6:J$37))/(MAX('04 (ind)'!J$6:J$37)-MIN('04 (ind)'!J$6:J$37))),ABS(-100+(100*(('04 (ind)'!J8-MIN('04 (ind)'!J$6:J$37))/(MAX('04 (ind)'!J$6:J$37)-MIN('04 (ind)'!J$6:J$37))))))</f>
        <v>100</v>
      </c>
      <c r="K9" s="87">
        <f>IF('04 (ind)'!K$1="si",100*(('04 (ind)'!K8-MIN('04 (ind)'!K$6:K$37))/(MAX('04 (ind)'!K$6:K$37)-MIN('04 (ind)'!K$6:K$37))),ABS(-100+(100*(('04 (ind)'!K8-MIN('04 (ind)'!K$6:K$37))/(MAX('04 (ind)'!K$6:K$37)-MIN('04 (ind)'!K$6:K$37))))))</f>
        <v>79.54943987179314</v>
      </c>
      <c r="L9" s="87">
        <f>IF('04 (ind)'!L$1="si",100*(('04 (ind)'!L8-MIN('04 (ind)'!L$6:L$37))/(MAX('04 (ind)'!L$6:L$37)-MIN('04 (ind)'!L$6:L$37))),ABS(-100+(100*(('04 (ind)'!L8-MIN('04 (ind)'!L$6:L$37))/(MAX('04 (ind)'!L$6:L$37)-MIN('04 (ind)'!L$6:L$37))))))</f>
        <v>76.725020295386145</v>
      </c>
      <c r="M9" s="87">
        <f>IF('04 (ind)'!M$1="si",100*(('04 (ind)'!M8-MIN('04 (ind)'!M$6:M$37))/(MAX('04 (ind)'!M$6:M$37)-MIN('04 (ind)'!M$6:M$37))),ABS(-100+(100*(('04 (ind)'!M8-MIN('04 (ind)'!M$6:M$37))/(MAX('04 (ind)'!M$6:M$37)-MIN('04 (ind)'!M$6:M$37))))))</f>
        <v>0.5914463712093001</v>
      </c>
      <c r="N9" s="87">
        <f>IF('04 (ind)'!N$1="si",100*(('04 (ind)'!N8-MIN('04 (ind)'!N$6:N$37))/(MAX('04 (ind)'!N$6:N$37)-MIN('04 (ind)'!N$6:N$37))),ABS(-100+(100*(('04 (ind)'!N8-MIN('04 (ind)'!N$6:N$37))/(MAX('04 (ind)'!N$6:N$37)-MIN('04 (ind)'!N$6:N$37))))))</f>
        <v>32.68652131784642</v>
      </c>
      <c r="O9" s="87">
        <f>IF('04 (ind)'!O$1="si",100*(('04 (ind)'!O8-MIN('04 (ind)'!O$6:O$37))/(MAX('04 (ind)'!O$6:O$37)-MIN('04 (ind)'!O$6:O$37))),ABS(-100+(100*(('04 (ind)'!O8-MIN('04 (ind)'!O$6:O$37))/(MAX('04 (ind)'!O$6:O$37)-MIN('04 (ind)'!O$6:O$37))))))</f>
        <v>100</v>
      </c>
      <c r="P9" s="87">
        <f>IF('04 (ind)'!P$1="si",100*(('04 (ind)'!P8-MIN('04 (ind)'!P$6:P$37))/(MAX('04 (ind)'!P$6:P$37)-MIN('04 (ind)'!P$6:P$37))),ABS(-100+(100*(('04 (ind)'!P8-MIN('04 (ind)'!P$6:P$37))/(MAX('04 (ind)'!P$6:P$37)-MIN('04 (ind)'!P$6:P$37))))))</f>
        <v>26.800619839896388</v>
      </c>
      <c r="Q9" s="87">
        <f>IF('04 (ind)'!Q$1="si",100*(('04 (ind)'!Q8-MIN('04 (ind)'!Q$6:Q$37))/(MAX('04 (ind)'!Q$6:Q$37)-MIN('04 (ind)'!Q$6:Q$37))),ABS(-100+(100*(('04 (ind)'!Q8-MIN('04 (ind)'!Q$6:Q$37))/(MAX('04 (ind)'!Q$6:Q$37)-MIN('04 (ind)'!Q$6:Q$37))))))</f>
        <v>8.9106938600140886</v>
      </c>
      <c r="R9" s="87">
        <f>IF('04 (ind)'!R$1="si",100*(('04 (ind)'!R8-MIN('04 (ind)'!R$6:R$37))/(MAX('04 (ind)'!R$6:R$37)-MIN('04 (ind)'!R$6:R$37))),ABS(-100+(100*(('04 (ind)'!R8-MIN('04 (ind)'!R$6:R$37))/(MAX('04 (ind)'!R$6:R$37)-MIN('04 (ind)'!R$6:R$37))))))</f>
        <v>0.36972894450715305</v>
      </c>
      <c r="S9" s="75">
        <f>ABS(ABS(('04 (ind)'!S8-((MAX('04 (ind)'!S$6:S$37)+MIN('04 (ind)'!S$6:S$37))/2))/(((MAX('04 (ind)'!S$6:S$37)+MIN('04 (ind)'!S$6:S$37))/2)-MAX('04 (ind)'!S$6:S$37))*100)-100)</f>
        <v>58.908310126085937</v>
      </c>
      <c r="T9" s="75">
        <f>IF('04 (ind)'!T$1="si",100*(('04 (ind)'!T8-MIN('04 (ind)'!T$6:T$37))/(MAX('04 (ind)'!T$6:T$37)-MIN('04 (ind)'!T$6:T$37))),ABS(-100+(100*(('04 (ind)'!T8-MIN('04 (ind)'!T$6:T$37))/(MAX('04 (ind)'!T$6:T$37)-MIN('04 (ind)'!T$6:T$37))))))</f>
        <v>7.6513810562713527</v>
      </c>
      <c r="U9" s="75">
        <f>IF('04 (ind)'!U$1="si",100*(('04 (ind)'!U8-MIN('04 (ind)'!U$6:U$37))/(MAX('04 (ind)'!U$6:U$37)-MIN('04 (ind)'!U$6:U$37))),ABS(-100+(100*(('04 (ind)'!U8-MIN('04 (ind)'!U$6:U$37))/(MAX('04 (ind)'!U$6:U$37)-MIN('04 (ind)'!U$6:U$37))))))</f>
        <v>50</v>
      </c>
      <c r="V9" s="75">
        <f>IF('04 (ind)'!V$1="si",100*(('04 (ind)'!V8-MIN('04 (ind)'!V$6:V$37))/(MAX('04 (ind)'!V$6:V$37)-MIN('04 (ind)'!V$6:V$37))),ABS(-100+(100*(('04 (ind)'!V8-MIN('04 (ind)'!V$6:V$37))/(MAX('04 (ind)'!V$6:V$37)-MIN('04 (ind)'!V$6:V$37))))))</f>
        <v>95.027624309392266</v>
      </c>
      <c r="W9" s="75">
        <f>IF('04 (ind)'!W$1="si",100*(('04 (ind)'!W8-MIN('04 (ind)'!W$6:W$37))/(MAX('04 (ind)'!W$6:W$37)-MIN('04 (ind)'!W$6:W$37))),ABS(-100+(100*(('04 (ind)'!W8-MIN('04 (ind)'!W$6:W$37))/(MAX('04 (ind)'!W$6:W$37)-MIN('04 (ind)'!W$6:W$37))))))</f>
        <v>79.731068648266088</v>
      </c>
      <c r="X9" s="75">
        <f>IF('04 (ind)'!X$1="si",100*(('04 (ind)'!X8-MIN('04 (ind)'!X$6:X$37))/(MAX('04 (ind)'!X$6:X$37)-MIN('04 (ind)'!X$6:X$37))),ABS(-100+(100*(('04 (ind)'!X8-MIN('04 (ind)'!X$6:X$37))/(MAX('04 (ind)'!X$6:X$37)-MIN('04 (ind)'!X$6:X$37))))))</f>
        <v>76.176884016727684</v>
      </c>
      <c r="Y9" s="75">
        <f>IF('04 (ind)'!Y$1="si",100*(('04 (ind)'!Y8-MIN('04 (ind)'!Y$6:Y$37))/(MAX('04 (ind)'!Y$6:Y$37)-MIN('04 (ind)'!Y$6:Y$37))),ABS(-100+(100*(('04 (ind)'!Y8-MIN('04 (ind)'!Y$6:Y$37))/(MAX('04 (ind)'!Y$6:Y$37)-MIN('04 (ind)'!Y$6:Y$37))))))</f>
        <v>85.790110447644693</v>
      </c>
      <c r="Z9" s="75">
        <f>IF('04 (ind)'!Z$1="si",100*(('04 (ind)'!Z8-MIN('04 (ind)'!Z$6:Z$37))/(MAX('04 (ind)'!Z$6:Z$37)-MIN('04 (ind)'!Z$6:Z$37))),ABS(-100+(100*(('04 (ind)'!Z8-MIN('04 (ind)'!Z$6:Z$37))/(MAX('04 (ind)'!Z$6:Z$37)-MIN('04 (ind)'!Z$6:Z$37))))))</f>
        <v>79.595862734676899</v>
      </c>
      <c r="AA9" s="75">
        <f>IF('04 (ind)'!AA$1="si",100*(('04 (ind)'!AA8-MIN('04 (ind)'!AA$6:AA$37))/(MAX('04 (ind)'!AA$6:AA$37)-MIN('04 (ind)'!AA$6:AA$37))),ABS(-100+(100*(('04 (ind)'!AA8-MIN('04 (ind)'!AA$6:AA$37))/(MAX('04 (ind)'!AA$6:AA$37)-MIN('04 (ind)'!AA$6:AA$37))))))</f>
        <v>92.580170668847487</v>
      </c>
      <c r="AB9" s="75">
        <f>IF('04 (ind)'!AB$1="si",100*(('04 (ind)'!AB8-MIN('04 (ind)'!AB$6:AB$37))/(MAX('04 (ind)'!AB$6:AB$37)-MIN('04 (ind)'!AB$6:AB$37))),ABS(-100+(100*(('04 (ind)'!AB8-MIN('04 (ind)'!AB$6:AB$37))/(MAX('04 (ind)'!AB$6:AB$37)-MIN('04 (ind)'!AB$6:AB$37))))))</f>
        <v>83.133897962073561</v>
      </c>
      <c r="AC9" s="75">
        <f>IF('04 (ind)'!AC$1="si",100*(('04 (ind)'!AC8-MIN('04 (ind)'!AC$6:AC$37))/(MAX('04 (ind)'!AC$6:AC$37)-MIN('04 (ind)'!AC$6:AC$37))),ABS(-100+(100*(('04 (ind)'!AC8-MIN('04 (ind)'!AC$6:AC$37))/(MAX('04 (ind)'!AC$6:AC$37)-MIN('04 (ind)'!AC$6:AC$37))))))</f>
        <v>63.542406138399151</v>
      </c>
      <c r="AD9" s="75">
        <f>IF('04 (ind)'!AD$1="si",100*(('04 (ind)'!AD8-MIN('04 (ind)'!AD$6:AD$37))/(MAX('04 (ind)'!AD$6:AD$37)-MIN('04 (ind)'!AD$6:AD$37))),ABS(-100+(100*(('04 (ind)'!AD8-MIN('04 (ind)'!AD$6:AD$37))/(MAX('04 (ind)'!AD$6:AD$37)-MIN('04 (ind)'!AD$6:AD$37))))))</f>
        <v>60.585253855602616</v>
      </c>
      <c r="AE9" s="75">
        <f>IF('04 (ind)'!AE$1="si",100*(('04 (ind)'!AE8-MIN('04 (ind)'!AE$6:AE$37))/(MAX('04 (ind)'!AE$6:AE$37)-MIN('04 (ind)'!AE$6:AE$37))),ABS(-100+(100*(('04 (ind)'!AE8-MIN('04 (ind)'!AE$6:AE$37))/(MAX('04 (ind)'!AE$6:AE$37)-MIN('04 (ind)'!AE$6:AE$37))))))</f>
        <v>47.90852186872953</v>
      </c>
      <c r="AF9" s="75">
        <f>IF('04 (ind)'!AF$1="si",100*(('04 (ind)'!AF8-MIN('04 (ind)'!AF$6:AF$37))/(MAX('04 (ind)'!AF$6:AF$37)-MIN('04 (ind)'!AF$6:AF$37))),ABS(-100+(100*(('04 (ind)'!AF8-MIN('04 (ind)'!AF$6:AF$37))/(MAX('04 (ind)'!AF$6:AF$37)-MIN('04 (ind)'!AF$6:AF$37))))))</f>
        <v>90.659340659340657</v>
      </c>
      <c r="AG9" s="75">
        <f>IF('04 (ind)'!AG$1="si",100*(('04 (ind)'!AG8-MIN('04 (ind)'!AG$6:AG$37))/(MAX('04 (ind)'!AG$6:AG$37)-MIN('04 (ind)'!AG$6:AG$37))),ABS(-100+(100*(('04 (ind)'!AG8-MIN('04 (ind)'!AG$6:AG$37))/(MAX('04 (ind)'!AG$6:AG$37)-MIN('04 (ind)'!AG$6:AG$37))))))</f>
        <v>70.07874015748034</v>
      </c>
      <c r="AH9" s="75">
        <f>IF('04 (ind)'!AH$1="si",100*(('04 (ind)'!AH8-MIN('04 (ind)'!AH$6:AH$37))/(MAX('04 (ind)'!AH$6:AH$37)-MIN('04 (ind)'!AH$6:AH$37))),ABS(-100+(100*(('04 (ind)'!AH8-MIN('04 (ind)'!AH$6:AH$37))/(MAX('04 (ind)'!AH$6:AH$37)-MIN('04 (ind)'!AH$6:AH$37))))))</f>
        <v>8.3650190114068259</v>
      </c>
      <c r="AI9" s="75">
        <f>IF('04 (ind)'!AI$1="si",100*(('04 (ind)'!AI8-MIN('04 (ind)'!AI$6:AI$37))/(MAX('04 (ind)'!AI$6:AI$37)-MIN('04 (ind)'!AI$6:AI$37))),ABS(-100+(100*(('04 (ind)'!AI8-MIN('04 (ind)'!AI$6:AI$37))/(MAX('04 (ind)'!AI$6:AI$37)-MIN('04 (ind)'!AI$6:AI$37))))))</f>
        <v>0.41618453958418872</v>
      </c>
      <c r="AJ9" s="75">
        <f>IF('04 (ind)'!AJ$1="si",100*(('04 (ind)'!AJ8-MIN('04 (ind)'!AJ$6:AJ$37))/(MAX('04 (ind)'!AJ$6:AJ$37)-MIN('04 (ind)'!AJ$6:AJ$37))),ABS(-100+(100*(('04 (ind)'!AJ8-MIN('04 (ind)'!AJ$6:AJ$37))/(MAX('04 (ind)'!AJ$6:AJ$37)-MIN('04 (ind)'!AJ$6:AJ$37))))))</f>
        <v>86.605293440736489</v>
      </c>
      <c r="AK9" s="75">
        <f>IF('04 (ind)'!AK$1="si",100*(('04 (ind)'!AK8-MIN('04 (ind)'!AK$6:AK$37))/(MAX('04 (ind)'!AK$6:AK$37)-MIN('04 (ind)'!AK$6:AK$37))),ABS(-100+(100*(('04 (ind)'!AK8-MIN('04 (ind)'!AK$6:AK$37))/(MAX('04 (ind)'!AK$6:AK$37)-MIN('04 (ind)'!AK$6:AK$37))))))</f>
        <v>15.841208052635963</v>
      </c>
      <c r="AL9" s="75">
        <f>IF('04 (ind)'!AL$1="si",100*(('04 (ind)'!AL8-MIN('04 (ind)'!AL$6:AL$37))/(MAX('04 (ind)'!AL$6:AL$37)-MIN('04 (ind)'!AL$6:AL$37))),ABS(-100+(100*(('04 (ind)'!AL8-MIN('04 (ind)'!AL$6:AL$37))/(MAX('04 (ind)'!AL$6:AL$37)-MIN('04 (ind)'!AL$6:AL$37))))))</f>
        <v>33.404439687289241</v>
      </c>
      <c r="AM9" s="75">
        <f>IF('04 (ind)'!AM$1="si",100*(('04 (ind)'!AM8-MIN('04 (ind)'!AM$6:AM$37))/(MAX('04 (ind)'!AM$6:AM$37)-MIN('04 (ind)'!AM$6:AM$37))),ABS(-100+(100*(('04 (ind)'!AM8-MIN('04 (ind)'!AM$6:AM$37))/(MAX('04 (ind)'!AM$6:AM$37)-MIN('04 (ind)'!AM$6:AM$37))))))</f>
        <v>69.163103835804861</v>
      </c>
      <c r="AN9" s="75">
        <f>IF('04 (ind)'!AN$1="si",100*(('04 (ind)'!AN8-MIN('04 (ind)'!AN$6:AN$37))/(MAX('04 (ind)'!AN$6:AN$37)-MIN('04 (ind)'!AN$6:AN$37))),ABS(-100+(100*(('04 (ind)'!AN8-MIN('04 (ind)'!AN$6:AN$37))/(MAX('04 (ind)'!AN$6:AN$37)-MIN('04 (ind)'!AN$6:AN$37))))))</f>
        <v>80.928378994466101</v>
      </c>
      <c r="AO9" s="75">
        <f>IF('04 (ind)'!AO$1="si",100*(('04 (ind)'!AO8-MIN('04 (ind)'!AO$6:AO$37))/(MAX('04 (ind)'!AO$6:AO$37)-MIN('04 (ind)'!AO$6:AO$37))),ABS(-100+(100*(('04 (ind)'!AO8-MIN('04 (ind)'!AO$6:AO$37))/(MAX('04 (ind)'!AO$6:AO$37)-MIN('04 (ind)'!AO$6:AO$37))))))</f>
        <v>79.636698595447839</v>
      </c>
      <c r="AP9" s="75">
        <f>IF('04 (ind)'!AP$1="si",100*(('04 (ind)'!AP8-MIN('04 (ind)'!AP$6:AP$37))/(MAX('04 (ind)'!AP$6:AP$37)-MIN('04 (ind)'!AP$6:AP$37))),ABS(-100+(100*(('04 (ind)'!AP8-MIN('04 (ind)'!AP$6:AP$37))/(MAX('04 (ind)'!AP$6:AP$37)-MIN('04 (ind)'!AP$6:AP$37))))))</f>
        <v>76.650451702571218</v>
      </c>
      <c r="AQ9" s="75">
        <f>IF('04 (ind)'!AQ$1="si",100*(('04 (ind)'!AQ8-MIN('04 (ind)'!AQ$6:AQ$37))/(MAX('04 (ind)'!AQ$6:AQ$37)-MIN('04 (ind)'!AQ$6:AQ$37))),ABS(-100+(100*(('04 (ind)'!AQ8-MIN('04 (ind)'!AQ$6:AQ$37))/(MAX('04 (ind)'!AQ$6:AQ$37)-MIN('04 (ind)'!AQ$6:AQ$37))))))</f>
        <v>11.53565674233336</v>
      </c>
      <c r="AR9" s="75">
        <f>IF('04 (ind)'!AR$1="si",100*(('04 (ind)'!AR8-MIN('04 (ind)'!AR$6:AR$37))/(MAX('04 (ind)'!AR$6:AR$37)-MIN('04 (ind)'!AR$6:AR$37))),ABS(-100+(100*(('04 (ind)'!AR8-MIN('04 (ind)'!AR$6:AR$37))/(MAX('04 (ind)'!AR$6:AR$37)-MIN('04 (ind)'!AR$6:AR$37))))))</f>
        <v>60.038594276038204</v>
      </c>
      <c r="AS9" s="75">
        <f>IF('04 (ind)'!AS$1="si",100*(('04 (ind)'!AS8-MIN('04 (ind)'!AS$6:AS$37))/(MAX('04 (ind)'!AS$6:AS$37)-MIN('04 (ind)'!AS$6:AS$37))),ABS(-100+(100*(('04 (ind)'!AS8-MIN('04 (ind)'!AS$6:AS$37))/(MAX('04 (ind)'!AS$6:AS$37)-MIN('04 (ind)'!AS$6:AS$37))))))</f>
        <v>53.358409457281027</v>
      </c>
      <c r="AT9" s="75">
        <f>IF('04 (ind)'!AT$1="si",100*(('04 (ind)'!AT8-MIN('04 (ind)'!AT$6:AT$37))/(MAX('04 (ind)'!AT$6:AT$37)-MIN('04 (ind)'!AT$6:AT$37))),ABS(-100+(100*(('04 (ind)'!AT8-MIN('04 (ind)'!AT$6:AT$37))/(MAX('04 (ind)'!AT$6:AT$37)-MIN('04 (ind)'!AT$6:AT$37))))))</f>
        <v>0</v>
      </c>
      <c r="AU9" s="75">
        <f>IF('04 (ind)'!AU$1="si",100*(('04 (ind)'!AU8-MIN('04 (ind)'!AU$6:AU$37))/(MAX('04 (ind)'!AU$6:AU$37)-MIN('04 (ind)'!AU$6:AU$37))),ABS(-100+(100*(('04 (ind)'!AU8-MIN('04 (ind)'!AU$6:AU$37))/(MAX('04 (ind)'!AU$6:AU$37)-MIN('04 (ind)'!AU$6:AU$37))))))</f>
        <v>92.660550458715619</v>
      </c>
      <c r="AV9" s="75">
        <f>IF('04 (ind)'!AV$1="si",100*(('04 (ind)'!AV8-MIN('04 (ind)'!AV$6:AV$37))/(MAX('04 (ind)'!AV$6:AV$37)-MIN('04 (ind)'!AV$6:AV$37))),ABS(-100+(100*(('04 (ind)'!AV8-MIN('04 (ind)'!AV$6:AV$37))/(MAX('04 (ind)'!AV$6:AV$37)-MIN('04 (ind)'!AV$6:AV$37))))))</f>
        <v>0</v>
      </c>
      <c r="AW9" s="75">
        <f>IF('04 (ind)'!AW$1="si",100*(('04 (ind)'!AW8-MIN('04 (ind)'!AW$6:AW$37))/(MAX('04 (ind)'!AW$6:AW$37)-MIN('04 (ind)'!AW$6:AW$37))),ABS(-100+(100*(('04 (ind)'!AW8-MIN('04 (ind)'!AW$6:AW$37))/(MAX('04 (ind)'!AW$6:AW$37)-MIN('04 (ind)'!AW$6:AW$37))))))</f>
        <v>97.926386728875073</v>
      </c>
      <c r="AX9" s="75">
        <f>IF('04 (ind)'!AX$1="si",100*(('04 (ind)'!AX8-MIN('04 (ind)'!AX$6:AX$37))/(MAX('04 (ind)'!AX$6:AX$37)-MIN('04 (ind)'!AX$6:AX$37))),ABS(-100+(100*(('04 (ind)'!AX8-MIN('04 (ind)'!AX$6:AX$37))/(MAX('04 (ind)'!AX$6:AX$37)-MIN('04 (ind)'!AX$6:AX$37))))))</f>
        <v>100</v>
      </c>
      <c r="AY9" s="75">
        <f>IF('04 (ind)'!AY$1="si",100*(('04 (ind)'!AY8-MIN('04 (ind)'!AY$6:AY$37))/(MAX('04 (ind)'!AY$6:AY$37)-MIN('04 (ind)'!AY$6:AY$37))),ABS(-100+(100*(('04 (ind)'!AY8-MIN('04 (ind)'!AY$6:AY$37))/(MAX('04 (ind)'!AY$6:AY$37)-MIN('04 (ind)'!AY$6:AY$37))))))</f>
        <v>69.695528068506206</v>
      </c>
      <c r="AZ9" s="75">
        <f>IF('04 (ind)'!AZ$1="si",100*(('04 (ind)'!AZ8-MIN('04 (ind)'!AZ$6:AZ$37))/(MAX('04 (ind)'!AZ$6:AZ$37)-MIN('04 (ind)'!AZ$6:AZ$37))),ABS(-100+(100*(('04 (ind)'!AZ8-MIN('04 (ind)'!AZ$6:AZ$37))/(MAX('04 (ind)'!AZ$6:AZ$37)-MIN('04 (ind)'!AZ$6:AZ$37))))))</f>
        <v>100</v>
      </c>
      <c r="BA9" s="75">
        <f>IF('04 (ind)'!BA$1="si",100*(('04 (ind)'!BA8-MIN('04 (ind)'!BA$6:BA$37))/(MAX('04 (ind)'!BA$6:BA$37)-MIN('04 (ind)'!BA$6:BA$37))),ABS(-100+(100*(('04 (ind)'!BA8-MIN('04 (ind)'!BA$6:BA$37))/(MAX('04 (ind)'!BA$6:BA$37)-MIN('04 (ind)'!BA$6:BA$37))))))</f>
        <v>28.546824126061381</v>
      </c>
      <c r="BB9" s="75">
        <f>IF('04 (ind)'!BB$1="si",100*(('04 (ind)'!BB8-MIN('04 (ind)'!BB$6:BB$37))/(MAX('04 (ind)'!BB$6:BB$37)-MIN('04 (ind)'!BB$6:BB$37))),ABS(-100+(100*(('04 (ind)'!BB8-MIN('04 (ind)'!BB$6:BB$37))/(MAX('04 (ind)'!BB$6:BB$37)-MIN('04 (ind)'!BB$6:BB$37))))))</f>
        <v>21.24742452826564</v>
      </c>
      <c r="BC9" s="75">
        <f>IF('04 (ind)'!BC$1="si",100*(('04 (ind)'!BC8-MIN('04 (ind)'!BC$6:BC$37))/(MAX('04 (ind)'!BC$6:BC$37)-MIN('04 (ind)'!BC$6:BC$37))),ABS(-100+(100*(('04 (ind)'!BC8-MIN('04 (ind)'!BC$6:BC$37))/(MAX('04 (ind)'!BC$6:BC$37)-MIN('04 (ind)'!BC$6:BC$37))))))</f>
        <v>0</v>
      </c>
      <c r="BD9" s="75">
        <f>IF('04 (ind)'!BD$1="si",100*(('04 (ind)'!BD8-MIN('04 (ind)'!BD$6:BD$37))/(MAX('04 (ind)'!BD$6:BD$37)-MIN('04 (ind)'!BD$6:BD$37))),ABS(-100+(100*(('04 (ind)'!BD8-MIN('04 (ind)'!BD$6:BD$37))/(MAX('04 (ind)'!BD$6:BD$37)-MIN('04 (ind)'!BD$6:BD$37))))))</f>
        <v>74.335709987848105</v>
      </c>
      <c r="BE9" s="75">
        <f>IF('04 (ind)'!BE$1="si",100*(('04 (ind)'!BE8-MIN('04 (ind)'!BE$6:BE$37))/(MAX('04 (ind)'!BE$6:BE$37)-MIN('04 (ind)'!BE$6:BE$37))),ABS(-100+(100*(('04 (ind)'!BE8-MIN('04 (ind)'!BE$6:BE$37))/(MAX('04 (ind)'!BE$6:BE$37)-MIN('04 (ind)'!BE$6:BE$37))))))</f>
        <v>31.480031323414252</v>
      </c>
      <c r="BF9" s="75">
        <f>IF('04 (ind)'!BF$1="si",100*(('04 (ind)'!BF8-MIN('04 (ind)'!BF$6:BF$37))/(MAX('04 (ind)'!BF$6:BF$37)-MIN('04 (ind)'!BF$6:BF$37))),ABS(-100+(100*(('04 (ind)'!BF8-MIN('04 (ind)'!BF$6:BF$37))/(MAX('04 (ind)'!BF$6:BF$37)-MIN('04 (ind)'!BF$6:BF$37))))))</f>
        <v>70.071235616869743</v>
      </c>
      <c r="BG9" s="75">
        <f>IF('04 (ind)'!BG$1="si",100*(('04 (ind)'!BG8-MIN('04 (ind)'!BG$6:BG$37))/(MAX('04 (ind)'!BG$6:BG$37)-MIN('04 (ind)'!BG$6:BG$37))),ABS(-100+(100*(('04 (ind)'!BG8-MIN('04 (ind)'!BG$6:BG$37))/(MAX('04 (ind)'!BG$6:BG$37)-MIN('04 (ind)'!BG$6:BG$37))))))</f>
        <v>34.465099153980297</v>
      </c>
      <c r="BH9" s="75">
        <f>IF('04 (ind)'!BH$1="si",100*(('04 (ind)'!BH8-MIN('04 (ind)'!BH$6:BH$37))/(MAX('04 (ind)'!BH$6:BH$37)-MIN('04 (ind)'!BH$6:BH$37))),ABS(-100+(100*(('04 (ind)'!BH8-MIN('04 (ind)'!BH$6:BH$37))/(MAX('04 (ind)'!BH$6:BH$37)-MIN('04 (ind)'!BH$6:BH$37))))))</f>
        <v>2.924115990560574</v>
      </c>
      <c r="BI9" s="75">
        <f>IF('04 (ind)'!BI$1="si",100*(('04 (ind)'!BI8-MIN('04 (ind)'!BI$6:BI$37))/(MAX('04 (ind)'!BI$6:BI$37)-MIN('04 (ind)'!BI$6:BI$37))),ABS(-100+(100*(('04 (ind)'!BI8-MIN('04 (ind)'!BI$6:BI$37))/(MAX('04 (ind)'!BI$6:BI$37)-MIN('04 (ind)'!BI$6:BI$37))))))</f>
        <v>99.865514949875006</v>
      </c>
      <c r="BJ9" s="75">
        <f>IF('04 (ind)'!BJ$1="si",100*(('04 (ind)'!BJ8-MIN('04 (ind)'!BJ$6:BJ$37))/(MAX('04 (ind)'!BJ$6:BJ$37)-MIN('04 (ind)'!BJ$6:BJ$37))),ABS(-100+(100*(('04 (ind)'!BJ8-MIN('04 (ind)'!BJ$6:BJ$37))/(MAX('04 (ind)'!BJ$6:BJ$37)-MIN('04 (ind)'!BJ$6:BJ$37))))))</f>
        <v>19.877078531800962</v>
      </c>
      <c r="BK9" s="75">
        <f>IF('04 (ind)'!BK$1="si",100*(('04 (ind)'!BK8-MIN('04 (ind)'!BK$6:BK$37))/(MAX('04 (ind)'!BK$6:BK$37)-MIN('04 (ind)'!BK$6:BK$37))),ABS(-100+(100*(('04 (ind)'!BK8-MIN('04 (ind)'!BK$6:BK$37))/(MAX('04 (ind)'!BK$6:BK$37)-MIN('04 (ind)'!BK$6:BK$37))))))</f>
        <v>100</v>
      </c>
      <c r="BL9" s="75">
        <f>IF('04 (ind)'!BL$1="si",100*(('04 (ind)'!BL8-MIN('04 (ind)'!BL$6:BL$37))/(MAX('04 (ind)'!BL$6:BL$37)-MIN('04 (ind)'!BL$6:BL$37))),ABS(-100+(100*(('04 (ind)'!BL8-MIN('04 (ind)'!BL$6:BL$37))/(MAX('04 (ind)'!BL$6:BL$37)-MIN('04 (ind)'!BL$6:BL$37))))))</f>
        <v>34.146341463414636</v>
      </c>
      <c r="BM9" s="75">
        <f>IF('04 (ind)'!BM$1="si",100*(('04 (ind)'!BM8-MIN('04 (ind)'!BM$6:BM$37))/(MAX('04 (ind)'!BM$6:BM$37)-MIN('04 (ind)'!BM$6:BM$37))),ABS(-100+(100*(('04 (ind)'!BM8-MIN('04 (ind)'!BM$6:BM$37))/(MAX('04 (ind)'!BM$6:BM$37)-MIN('04 (ind)'!BM$6:BM$37))))))</f>
        <v>100</v>
      </c>
      <c r="BN9" s="75">
        <f>IF('04 (ind)'!BN$1="si",100*(('04 (ind)'!BN8-MIN('04 (ind)'!BN$6:BN$37))/(MAX('04 (ind)'!BN$6:BN$37)-MIN('04 (ind)'!BN$6:BN$37))),ABS(-100+(100*(('04 (ind)'!BN8-MIN('04 (ind)'!BN$6:BN$37))/(MAX('04 (ind)'!BN$6:BN$37)-MIN('04 (ind)'!BN$6:BN$37))))))</f>
        <v>39.511931044112018</v>
      </c>
      <c r="BO9" s="75">
        <f>IF('04 (ind)'!BO$1="si",100*(('04 (ind)'!BO8-MIN('04 (ind)'!BO$6:BO$37))/(MAX('04 (ind)'!BO$6:BO$37)-MIN('04 (ind)'!BO$6:BO$37))),ABS(-100+(100*(('04 (ind)'!BO8-MIN('04 (ind)'!BO$6:BO$37))/(MAX('04 (ind)'!BO$6:BO$37)-MIN('04 (ind)'!BO$6:BO$37))))))</f>
        <v>90.739846098013473</v>
      </c>
      <c r="BP9" s="75">
        <f>IF('04 (ind)'!BP$1="si",100*(('04 (ind)'!BP8-MIN('04 (ind)'!BP$6:BP$37))/(MAX('04 (ind)'!BP$6:BP$37)-MIN('04 (ind)'!BP$6:BP$37))),ABS(-100+(100*(('04 (ind)'!BP8-MIN('04 (ind)'!BP$6:BP$37))/(MAX('04 (ind)'!BP$6:BP$37)-MIN('04 (ind)'!BP$6:BP$37))))))</f>
        <v>48.522833892941151</v>
      </c>
      <c r="BQ9" s="75">
        <f>IF('04 (ind)'!BQ$1="si",100*(('04 (ind)'!BQ8-MIN('04 (ind)'!BQ$6:BQ$37))/(MAX('04 (ind)'!BQ$6:BQ$37)-MIN('04 (ind)'!BQ$6:BQ$37))),ABS(-100+(100*(('04 (ind)'!BQ8-MIN('04 (ind)'!BQ$6:BQ$37))/(MAX('04 (ind)'!BQ$6:BQ$37)-MIN('04 (ind)'!BQ$6:BQ$37))))))</f>
        <v>48.123291436330327</v>
      </c>
      <c r="BR9" s="75">
        <f>IF('04 (ind)'!BR$1="si",100*(('04 (ind)'!BR8-MIN('04 (ind)'!BR$6:BR$37))/(MAX('04 (ind)'!BR$6:BR$37)-MIN('04 (ind)'!BR$6:BR$37))),ABS(-100+(100*(('04 (ind)'!BR8-MIN('04 (ind)'!BR$6:BR$37))/(MAX('04 (ind)'!BP$6:BP$37)-MIN('04 (ind)'!BR$6:BR$37))))))</f>
        <v>19.024789364780979</v>
      </c>
      <c r="BS9" s="75">
        <f>IF('04 (ind)'!BS$1="si",100*(('04 (ind)'!BS8-MIN('04 (ind)'!BS$6:BS$37))/(MAX('04 (ind)'!BS$6:BS$37)-MIN('04 (ind)'!BS$6:BS$37))),ABS(-100+(100*(('04 (ind)'!BS8-MIN('04 (ind)'!BS$6:BS$37))/(MAX('04 (ind)'!BQ$6:BQ$37)-MIN('04 (ind)'!BS$6:BS$37))))))</f>
        <v>0</v>
      </c>
      <c r="BT9" s="75">
        <f>IF('04 (ind)'!BT$1="si",100*(('04 (ind)'!BT8-MIN('04 (ind)'!BT$6:BT$37))/(MAX('04 (ind)'!BT$6:BT$37)-MIN('04 (ind)'!BT$6:BT$37))),ABS(-100+(100*(('04 (ind)'!BT8-MIN('04 (ind)'!BT$6:BT$37))/(MAX('04 (ind)'!BR$6:BR$37)-MIN('04 (ind)'!BT$6:BT$37))))))</f>
        <v>90.546639999999996</v>
      </c>
      <c r="BU9" s="75">
        <f>IF('04 (ind)'!BU$1="si",100*(('04 (ind)'!BU8-MIN('04 (ind)'!BU$6:BU$37))/(MAX('04 (ind)'!BU$6:BU$37)-MIN('04 (ind)'!BU$6:BU$37))),ABS(-100+(100*(('04 (ind)'!BU8-MIN('04 (ind)'!BU$6:BU$37))/(MAX('04 (ind)'!BU$6:BU$37)-MIN('04 (ind)'!BU$6:BU$37))))))</f>
        <v>23.010584084672686</v>
      </c>
      <c r="BV9" s="75">
        <f>IF('04 (ind)'!BV$1="si",100*(('04 (ind)'!BV8-MIN('04 (ind)'!BV$6:BV$37))/(MAX('04 (ind)'!BV$6:BV$37)-MIN('04 (ind)'!BV$6:BV$37))),ABS(-100+(100*(('04 (ind)'!BV8-MIN('04 (ind)'!BV$6:BV$37))/(MAX('04 (ind)'!BV$6:BV$37)-MIN('04 (ind)'!BV$6:BV$37))))))</f>
        <v>28.807257584770973</v>
      </c>
      <c r="BW9" s="75">
        <f>IF('04 (ind)'!BW$1="si",100*(('04 (ind)'!BW8-MIN('04 (ind)'!BW$6:BW$37))/(MAX('04 (ind)'!BW$6:BW$37)-MIN('04 (ind)'!BW$6:BW$37))),ABS(-100+(100*(('04 (ind)'!BW8-MIN('04 (ind)'!BW$6:BW$37))/(MAX('04 (ind)'!BW$6:BW$37)-MIN('04 (ind)'!BW$6:BW$37))))))</f>
        <v>0</v>
      </c>
      <c r="BX9" s="75">
        <f>IF('04 (ind)'!BX$1="si",100*(('04 (ind)'!BX8-MIN('04 (ind)'!BX$6:BX$37))/(MAX('04 (ind)'!BX$6:BX$37)-MIN('04 (ind)'!BX$6:BX$37))),ABS(-100+(100*(('04 (ind)'!BX8-MIN('04 (ind)'!BX$6:BX$37))/(MAX('04 (ind)'!BX$6:BX$37)-MIN('04 (ind)'!BX$6:BX$37))))))</f>
        <v>27.497336376977614</v>
      </c>
      <c r="BY9" s="75">
        <f>IF('04 (ind)'!BY$1="si",100*(('04 (ind)'!BY8-MIN('04 (ind)'!BY$6:BY$37))/(MAX('04 (ind)'!BY$6:BY$37)-MIN('04 (ind)'!BY$6:BY$37))),ABS(-100+(100*(('04 (ind)'!BY8-MIN('04 (ind)'!BY$6:BY$37))/(MAX('04 (ind)'!BY$6:BY$37)-MIN('04 (ind)'!BY$6:BY$37))))))</f>
        <v>0</v>
      </c>
      <c r="BZ9" s="75">
        <f>IF('04 (ind)'!BZ$1="si",100*(('04 (ind)'!BZ8-MIN('04 (ind)'!BZ$6:BZ$37))/(MAX('04 (ind)'!BZ$6:BZ$37)-MIN('04 (ind)'!BZ$6:BZ$37))),ABS(-100+(100*(('04 (ind)'!BZ8-MIN('04 (ind)'!BZ$6:BZ$37))/(MAX('04 (ind)'!BZ$6:BZ$37)-MIN('04 (ind)'!BZ$6:BZ$37))))))</f>
        <v>81.773312284996337</v>
      </c>
      <c r="CA9" s="75">
        <f>IF('04 (ind)'!CA$1="si",100*(('04 (ind)'!CA8-MIN('04 (ind)'!CA$6:CA$37))/(MAX('04 (ind)'!CA$6:CA$37)-MIN('04 (ind)'!CA$6:CA$37))),ABS(-100+(100*(('04 (ind)'!CA8-MIN('04 (ind)'!CA$6:CA$37))/(MAX('04 (ind)'!CA$6:CA$37)-MIN('04 (ind)'!CA$6:CA$37))))))</f>
        <v>0</v>
      </c>
      <c r="CB9" s="75">
        <f>IF('04 (ind)'!CB$1="si",100*(('04 (ind)'!CB8-MIN('04 (ind)'!CB$6:CB$37))/(MAX('04 (ind)'!CB$6:CB$37)-MIN('04 (ind)'!CB$6:CB$37))),ABS(-100+(100*(('04 (ind)'!CB8-MIN('04 (ind)'!CB$6:CB$37))/(MAX('04 (ind)'!CB$6:CB$37)-MIN('04 (ind)'!CB$6:CB$37))))))</f>
        <v>98.854961832061065</v>
      </c>
      <c r="CC9" s="75">
        <f>IF('04 (ind)'!CC$1="si",100*(('04 (ind)'!CC8-MIN('04 (ind)'!CC$6:CC$37))/(MAX('04 (ind)'!CC$6:CC$37)-MIN('04 (ind)'!CC$6:CC$37))),ABS(-100+(100*(('04 (ind)'!CC8-MIN('04 (ind)'!CC$6:CC$37))/(MAX('04 (ind)'!CC$6:CC$37)-MIN('04 (ind)'!CC$6:CC$37))))))</f>
        <v>87.090397368296991</v>
      </c>
      <c r="CD9" s="75">
        <f>IF('04 (ind)'!CD$1="si",100*(('04 (ind)'!CD8-MIN('04 (ind)'!CD$6:CD$37))/(MAX('04 (ind)'!CD$6:CD$37)-MIN('04 (ind)'!CD$6:CD$37))),ABS(-100+(100*(('04 (ind)'!CD8-MIN('04 (ind)'!CD$6:CD$37))/(MAX('04 (ind)'!CD$6:CD$37)-MIN('04 (ind)'!CD$6:CD$37))))))</f>
        <v>22.218045742240562</v>
      </c>
      <c r="CE9" s="75">
        <f>IF('04 (ind)'!CE$1="si",100*(('04 (ind)'!CE8-MIN('04 (ind)'!CE$6:CE$37))/(MAX('04 (ind)'!CE$6:CE$37)-MIN('04 (ind)'!CE$6:CE$37))),ABS(-100+(100*(('04 (ind)'!CE8-MIN('04 (ind)'!CE$6:CE$37))/(MAX('04 (ind)'!CE$6:CE$37)-MIN('04 (ind)'!CE$6:CE$37))))))</f>
        <v>54.663065267421786</v>
      </c>
      <c r="CF9" s="75">
        <f>IF('04 (ind)'!CF$1="si",100*(('04 (ind)'!CF8-MIN('04 (ind)'!CF$6:CF$37))/(MAX('04 (ind)'!CF$6:CF$37)-MIN('04 (ind)'!CF$6:CF$37))),ABS(-100+(100*(('04 (ind)'!CF8-MIN('04 (ind)'!CF$6:CF$37))/(MAX('04 (ind)'!CF$6:CF$37)-MIN('04 (ind)'!CF$6:CF$37))))))</f>
        <v>3.2545652540803252</v>
      </c>
      <c r="CG9" s="75">
        <f>IF('04 (ind)'!CG$1="si",100*(('04 (ind)'!CG8-MIN('04 (ind)'!CG$6:CG$37))/(MAX('04 (ind)'!CG$6:CG$37)-MIN('04 (ind)'!CG$6:CG$37))),ABS(-100+(100*(('04 (ind)'!CG8-MIN('04 (ind)'!CG$6:CG$37))/(MAX('04 (ind)'!CG$6:CG$37)-MIN('04 (ind)'!CG$6:CG$37))))))</f>
        <v>34.739276463135639</v>
      </c>
      <c r="CH9" s="75">
        <f>IF('04 (ind)'!CH$1="si",100*(('04 (ind)'!CH8-MIN('04 (ind)'!CH$6:CH$37))/(MAX('04 (ind)'!CH$6:CH$37)-MIN('04 (ind)'!CH$6:CH$37))),ABS(-100+(100*(('04 (ind)'!CH8-MIN('04 (ind)'!CH$6:CH$37))/(MAX('04 (ind)'!CH$6:CH$37)-MIN('04 (ind)'!CH$6:CH$37))))))</f>
        <v>21.299661311444414</v>
      </c>
      <c r="CI9" s="75">
        <f>IF('04 (ind)'!CI$1="si",100*(('04 (ind)'!CI8-MIN('04 (ind)'!CI$6:CI$37))/(MAX('04 (ind)'!CI$6:CI$37)-MIN('04 (ind)'!CI$6:CI$37))),ABS(-100+(100*(('04 (ind)'!CI8-MIN('04 (ind)'!CI$6:CI$37))/(MAX('04 (ind)'!CI$6:CI$37)-MIN('04 (ind)'!CI$6:CI$37))))))</f>
        <v>63.027692907486575</v>
      </c>
      <c r="CJ9" s="75">
        <f>IF('04 (ind)'!CJ$1="si",100*(('04 (ind)'!CJ8-MIN('04 (ind)'!CJ$6:CJ$37))/(MAX('04 (ind)'!CJ$6:CJ$37)-MIN('04 (ind)'!CJ$6:CJ$37))),ABS(-100+(100*(('04 (ind)'!CJ8-MIN('04 (ind)'!CJ$6:CJ$37))/(MAX('04 (ind)'!CJ$6:CJ$37)-MIN('04 (ind)'!CJ$6:CJ$37))))))</f>
        <v>100</v>
      </c>
      <c r="CK9" s="75">
        <f>IF('04 (ind)'!CK$1="si",100*(('04 (ind)'!CK8-MIN('04 (ind)'!CK$6:CK$37))/(MAX('04 (ind)'!CK$6:CK$37)-MIN('04 (ind)'!CK$6:CK$37))),ABS(-100+(100*(('04 (ind)'!CK8-MIN('04 (ind)'!CK$6:CK$37))/(MAX('04 (ind)'!CK$6:CK$37)-MIN('04 (ind)'!CK$6:CK$37))))))</f>
        <v>29.683932448136101</v>
      </c>
      <c r="CL9" s="75">
        <f>IF('04 (ind)'!CL$1="si",100*(('04 (ind)'!CL8-MIN('04 (ind)'!CL$6:CL$37))/(MAX('04 (ind)'!CL$6:CL$37)-MIN('04 (ind)'!CL$6:CL$37))),ABS(-100+(100*(('04 (ind)'!CL8-MIN('04 (ind)'!CL$6:CL$37))/(MAX('04 (ind)'!CL$6:CL$37)-MIN('04 (ind)'!CL$6:CL$37))))))</f>
        <v>13.712775952306361</v>
      </c>
      <c r="CM9" s="75">
        <f>IF('04 (ind)'!CM$1="si",100*(('04 (ind)'!CM8-MIN('04 (ind)'!CM$6:CM$37))/(MAX('04 (ind)'!CM$6:CM$37)-MIN('04 (ind)'!CM$6:CM$37))),ABS(-100+(100*(('04 (ind)'!CM8-MIN('04 (ind)'!CM$6:CM$37))/(MAX('04 (ind)'!CM$6:CM$37)-MIN('04 (ind)'!CM$6:CM$37))))))</f>
        <v>51.090561291559325</v>
      </c>
    </row>
    <row r="10" spans="1:91">
      <c r="A10" s="18" t="s">
        <v>219</v>
      </c>
      <c r="B10" s="87">
        <f>IF('04 (ind)'!B$1="si",100*(('04 (ind)'!B9-MIN('04 (ind)'!B$6:B$37))/(MAX('04 (ind)'!B$6:B$37)-MIN('04 (ind)'!B$6:B$37))),ABS(-100+(100*(('04 (ind)'!B9-MIN('04 (ind)'!B$6:B$37))/(MAX('04 (ind)'!B$6:B$37)-MIN('04 (ind)'!B$6:B$37))))))</f>
        <v>2.0559963566195201</v>
      </c>
      <c r="C10" s="87">
        <f>IF('04 (ind)'!C$1="si",100*(('04 (ind)'!C9-MIN('04 (ind)'!C$6:C$37))/(MAX('04 (ind)'!C$6:C$37)-MIN('04 (ind)'!C$6:C$37))),ABS(-100+(100*(('04 (ind)'!C9-MIN('04 (ind)'!C$6:C$37))/(MAX('04 (ind)'!C$6:C$37)-MIN('04 (ind)'!C$6:C$37))))))</f>
        <v>41.45266132356236</v>
      </c>
      <c r="D10" s="87">
        <f>IF('04 (ind)'!D$1="si",100*(('04 (ind)'!D9-MIN('04 (ind)'!D$6:D$37))/(MAX('04 (ind)'!D$6:D$37)-MIN('04 (ind)'!D$6:D$37))),ABS(-100+(100*(('04 (ind)'!D9-MIN('04 (ind)'!D$6:D$37))/(MAX('04 (ind)'!D$6:D$37)-MIN('04 (ind)'!D$6:D$37))))))</f>
        <v>100</v>
      </c>
      <c r="E10" s="87">
        <f>IF('04 (ind)'!E$1="si",100*(('04 (ind)'!E9-MIN('04 (ind)'!E$6:E$37))/(MAX('04 (ind)'!E$6:E$37)-MIN('04 (ind)'!E$6:E$37))),ABS(-100+(100*(('04 (ind)'!E9-MIN('04 (ind)'!E$6:E$37))/(MAX('04 (ind)'!E$6:E$37)-MIN('04 (ind)'!E$6:E$37))))))</f>
        <v>68.231435363539049</v>
      </c>
      <c r="F10" s="87">
        <f>IF('04 (ind)'!F$1="si",100*(('04 (ind)'!F9-MIN('04 (ind)'!F$6:F$37))/(MAX('04 (ind)'!F$6:F$37)-MIN('04 (ind)'!F$6:F$37))),ABS(-100+(100*(('04 (ind)'!F9-MIN('04 (ind)'!F$6:F$37))/(MAX('04 (ind)'!F$6:F$37)-MIN('04 (ind)'!F$6:F$37))))))</f>
        <v>85.632183908045974</v>
      </c>
      <c r="G10" s="87">
        <f>IF('04 (ind)'!G$1="si",100*(('04 (ind)'!G9-MIN('04 (ind)'!G$6:G$37))/(MAX('04 (ind)'!G$6:G$37)-MIN('04 (ind)'!G$6:G$37))),ABS(-100+(100*(('04 (ind)'!G9-MIN('04 (ind)'!G$6:G$37))/(MAX('04 (ind)'!G$6:G$37)-MIN('04 (ind)'!G$6:G$37))))))</f>
        <v>72.649572649572676</v>
      </c>
      <c r="H10" s="87">
        <f>IF('04 (ind)'!H$1="si",100*(('04 (ind)'!H9-MIN('04 (ind)'!H$6:H$37))/(MAX('04 (ind)'!H$6:H$37)-MIN('04 (ind)'!H$6:H$37))),ABS(-100+(100*(('04 (ind)'!H9-MIN('04 (ind)'!H$6:H$37))/(MAX('04 (ind)'!H$6:H$37)-MIN('04 (ind)'!H$6:H$37))))))</f>
        <v>89.808917197452217</v>
      </c>
      <c r="I10" s="87">
        <f>IF('04 (ind)'!I$1="si",100*(('04 (ind)'!I9-MIN('04 (ind)'!I$6:I$37))/(MAX('04 (ind)'!I$6:I$37)-MIN('04 (ind)'!I$6:I$37))),ABS(-100+(100*(('04 (ind)'!I9-MIN('04 (ind)'!I$6:I$37))/(MAX('04 (ind)'!I$6:I$37)-MIN('04 (ind)'!I$6:I$37))))))</f>
        <v>83.986928104575171</v>
      </c>
      <c r="J10" s="87">
        <f>IF('04 (ind)'!J$1="si",100*(('04 (ind)'!J9-MIN('04 (ind)'!J$6:J$37))/(MAX('04 (ind)'!J$6:J$37)-MIN('04 (ind)'!J$6:J$37))),ABS(-100+(100*(('04 (ind)'!J9-MIN('04 (ind)'!J$6:J$37))/(MAX('04 (ind)'!J$6:J$37)-MIN('04 (ind)'!J$6:J$37))))))</f>
        <v>30.632911392405081</v>
      </c>
      <c r="K10" s="87">
        <f>IF('04 (ind)'!K$1="si",100*(('04 (ind)'!K9-MIN('04 (ind)'!K$6:K$37))/(MAX('04 (ind)'!K$6:K$37)-MIN('04 (ind)'!K$6:K$37))),ABS(-100+(100*(('04 (ind)'!K9-MIN('04 (ind)'!K$6:K$37))/(MAX('04 (ind)'!K$6:K$37)-MIN('04 (ind)'!K$6:K$37))))))</f>
        <v>79.886345223258104</v>
      </c>
      <c r="L10" s="87">
        <f>IF('04 (ind)'!L$1="si",100*(('04 (ind)'!L9-MIN('04 (ind)'!L$6:L$37))/(MAX('04 (ind)'!L$6:L$37)-MIN('04 (ind)'!L$6:L$37))),ABS(-100+(100*(('04 (ind)'!L9-MIN('04 (ind)'!L$6:L$37))/(MAX('04 (ind)'!L$6:L$37)-MIN('04 (ind)'!L$6:L$37))))))</f>
        <v>82.19131335604996</v>
      </c>
      <c r="M10" s="87">
        <f>IF('04 (ind)'!M$1="si",100*(('04 (ind)'!M9-MIN('04 (ind)'!M$6:M$37))/(MAX('04 (ind)'!M$6:M$37)-MIN('04 (ind)'!M$6:M$37))),ABS(-100+(100*(('04 (ind)'!M9-MIN('04 (ind)'!M$6:M$37))/(MAX('04 (ind)'!M$6:M$37)-MIN('04 (ind)'!M$6:M$37))))))</f>
        <v>1.213445723494937</v>
      </c>
      <c r="N10" s="87">
        <f>IF('04 (ind)'!N$1="si",100*(('04 (ind)'!N9-MIN('04 (ind)'!N$6:N$37))/(MAX('04 (ind)'!N$6:N$37)-MIN('04 (ind)'!N$6:N$37))),ABS(-100+(100*(('04 (ind)'!N9-MIN('04 (ind)'!N$6:N$37))/(MAX('04 (ind)'!N$6:N$37)-MIN('04 (ind)'!N$6:N$37))))))</f>
        <v>99.999999999999915</v>
      </c>
      <c r="O10" s="87">
        <f>IF('04 (ind)'!O$1="si",100*(('04 (ind)'!O9-MIN('04 (ind)'!O$6:O$37))/(MAX('04 (ind)'!O$6:O$37)-MIN('04 (ind)'!O$6:O$37))),ABS(-100+(100*(('04 (ind)'!O9-MIN('04 (ind)'!O$6:O$37))/(MAX('04 (ind)'!O$6:O$37)-MIN('04 (ind)'!O$6:O$37))))))</f>
        <v>1.6949152542372872</v>
      </c>
      <c r="P10" s="87">
        <f>IF('04 (ind)'!P$1="si",100*(('04 (ind)'!P9-MIN('04 (ind)'!P$6:P$37))/(MAX('04 (ind)'!P$6:P$37)-MIN('04 (ind)'!P$6:P$37))),ABS(-100+(100*(('04 (ind)'!P9-MIN('04 (ind)'!P$6:P$37))/(MAX('04 (ind)'!P$6:P$37)-MIN('04 (ind)'!P$6:P$37))))))</f>
        <v>17.852525100254134</v>
      </c>
      <c r="Q10" s="87">
        <f>IF('04 (ind)'!Q$1="si",100*(('04 (ind)'!Q9-MIN('04 (ind)'!Q$6:Q$37))/(MAX('04 (ind)'!Q$6:Q$37)-MIN('04 (ind)'!Q$6:Q$37))),ABS(-100+(100*(('04 (ind)'!Q9-MIN('04 (ind)'!Q$6:Q$37))/(MAX('04 (ind)'!Q$6:Q$37)-MIN('04 (ind)'!Q$6:Q$37))))))</f>
        <v>100</v>
      </c>
      <c r="R10" s="87">
        <f>IF('04 (ind)'!R$1="si",100*(('04 (ind)'!R9-MIN('04 (ind)'!R$6:R$37))/(MAX('04 (ind)'!R$6:R$37)-MIN('04 (ind)'!R$6:R$37))),ABS(-100+(100*(('04 (ind)'!R9-MIN('04 (ind)'!R$6:R$37))/(MAX('04 (ind)'!R$6:R$37)-MIN('04 (ind)'!R$6:R$37))))))</f>
        <v>3.0121523892435942E-2</v>
      </c>
      <c r="S10" s="75">
        <f>ABS(ABS(('04 (ind)'!S9-((MAX('04 (ind)'!S$6:S$37)+MIN('04 (ind)'!S$6:S$37))/2))/(((MAX('04 (ind)'!S$6:S$37)+MIN('04 (ind)'!S$6:S$37))/2)-MAX('04 (ind)'!S$6:S$37))*100)-100)</f>
        <v>2.8421709430404007E-14</v>
      </c>
      <c r="T10" s="75">
        <f>IF('04 (ind)'!T$1="si",100*(('04 (ind)'!T9-MIN('04 (ind)'!T$6:T$37))/(MAX('04 (ind)'!T$6:T$37)-MIN('04 (ind)'!T$6:T$37))),ABS(-100+(100*(('04 (ind)'!T9-MIN('04 (ind)'!T$6:T$37))/(MAX('04 (ind)'!T$6:T$37)-MIN('04 (ind)'!T$6:T$37))))))</f>
        <v>0</v>
      </c>
      <c r="U10" s="75">
        <f>IF('04 (ind)'!U$1="si",100*(('04 (ind)'!U9-MIN('04 (ind)'!U$6:U$37))/(MAX('04 (ind)'!U$6:U$37)-MIN('04 (ind)'!U$6:U$37))),ABS(-100+(100*(('04 (ind)'!U9-MIN('04 (ind)'!U$6:U$37))/(MAX('04 (ind)'!U$6:U$37)-MIN('04 (ind)'!U$6:U$37))))))</f>
        <v>50</v>
      </c>
      <c r="V10" s="75">
        <f>IF('04 (ind)'!V$1="si",100*(('04 (ind)'!V9-MIN('04 (ind)'!V$6:V$37))/(MAX('04 (ind)'!V$6:V$37)-MIN('04 (ind)'!V$6:V$37))),ABS(-100+(100*(('04 (ind)'!V9-MIN('04 (ind)'!V$6:V$37))/(MAX('04 (ind)'!V$6:V$37)-MIN('04 (ind)'!V$6:V$37))))))</f>
        <v>96.685082872928177</v>
      </c>
      <c r="W10" s="75">
        <f>IF('04 (ind)'!W$1="si",100*(('04 (ind)'!W9-MIN('04 (ind)'!W$6:W$37))/(MAX('04 (ind)'!W$6:W$37)-MIN('04 (ind)'!W$6:W$37))),ABS(-100+(100*(('04 (ind)'!W9-MIN('04 (ind)'!W$6:W$37))/(MAX('04 (ind)'!W$6:W$37)-MIN('04 (ind)'!W$6:W$37))))))</f>
        <v>27.388535031847127</v>
      </c>
      <c r="X10" s="75">
        <f>IF('04 (ind)'!X$1="si",100*(('04 (ind)'!X9-MIN('04 (ind)'!X$6:X$37))/(MAX('04 (ind)'!X$6:X$37)-MIN('04 (ind)'!X$6:X$37))),ABS(-100+(100*(('04 (ind)'!X9-MIN('04 (ind)'!X$6:X$37))/(MAX('04 (ind)'!X$6:X$37)-MIN('04 (ind)'!X$6:X$37))))))</f>
        <v>47.787571729130789</v>
      </c>
      <c r="Y10" s="75">
        <f>IF('04 (ind)'!Y$1="si",100*(('04 (ind)'!Y9-MIN('04 (ind)'!Y$6:Y$37))/(MAX('04 (ind)'!Y$6:Y$37)-MIN('04 (ind)'!Y$6:Y$37))),ABS(-100+(100*(('04 (ind)'!Y9-MIN('04 (ind)'!Y$6:Y$37))/(MAX('04 (ind)'!Y$6:Y$37)-MIN('04 (ind)'!Y$6:Y$37))))))</f>
        <v>54.900675174647795</v>
      </c>
      <c r="Z10" s="75">
        <f>IF('04 (ind)'!Z$1="si",100*(('04 (ind)'!Z9-MIN('04 (ind)'!Z$6:Z$37))/(MAX('04 (ind)'!Z$6:Z$37)-MIN('04 (ind)'!Z$6:Z$37))),ABS(-100+(100*(('04 (ind)'!Z9-MIN('04 (ind)'!Z$6:Z$37))/(MAX('04 (ind)'!Z$6:Z$37)-MIN('04 (ind)'!Z$6:Z$37))))))</f>
        <v>18.49298495518866</v>
      </c>
      <c r="AA10" s="75">
        <f>IF('04 (ind)'!AA$1="si",100*(('04 (ind)'!AA9-MIN('04 (ind)'!AA$6:AA$37))/(MAX('04 (ind)'!AA$6:AA$37)-MIN('04 (ind)'!AA$6:AA$37))),ABS(-100+(100*(('04 (ind)'!AA9-MIN('04 (ind)'!AA$6:AA$37))/(MAX('04 (ind)'!AA$6:AA$37)-MIN('04 (ind)'!AA$6:AA$37))))))</f>
        <v>71.597272314132567</v>
      </c>
      <c r="AB10" s="75">
        <f>IF('04 (ind)'!AB$1="si",100*(('04 (ind)'!AB9-MIN('04 (ind)'!AB$6:AB$37))/(MAX('04 (ind)'!AB$6:AB$37)-MIN('04 (ind)'!AB$6:AB$37))),ABS(-100+(100*(('04 (ind)'!AB9-MIN('04 (ind)'!AB$6:AB$37))/(MAX('04 (ind)'!AB$6:AB$37)-MIN('04 (ind)'!AB$6:AB$37))))))</f>
        <v>76.721030929654205</v>
      </c>
      <c r="AC10" s="75">
        <f>IF('04 (ind)'!AC$1="si",100*(('04 (ind)'!AC9-MIN('04 (ind)'!AC$6:AC$37))/(MAX('04 (ind)'!AC$6:AC$37)-MIN('04 (ind)'!AC$6:AC$37))),ABS(-100+(100*(('04 (ind)'!AC9-MIN('04 (ind)'!AC$6:AC$37))/(MAX('04 (ind)'!AC$6:AC$37)-MIN('04 (ind)'!AC$6:AC$37))))))</f>
        <v>73.729841041143359</v>
      </c>
      <c r="AD10" s="75">
        <f>IF('04 (ind)'!AD$1="si",100*(('04 (ind)'!AD9-MIN('04 (ind)'!AD$6:AD$37))/(MAX('04 (ind)'!AD$6:AD$37)-MIN('04 (ind)'!AD$6:AD$37))),ABS(-100+(100*(('04 (ind)'!AD9-MIN('04 (ind)'!AD$6:AD$37))/(MAX('04 (ind)'!AD$6:AD$37)-MIN('04 (ind)'!AD$6:AD$37))))))</f>
        <v>58.265881384019671</v>
      </c>
      <c r="AE10" s="75">
        <f>IF('04 (ind)'!AE$1="si",100*(('04 (ind)'!AE9-MIN('04 (ind)'!AE$6:AE$37))/(MAX('04 (ind)'!AE$6:AE$37)-MIN('04 (ind)'!AE$6:AE$37))),ABS(-100+(100*(('04 (ind)'!AE9-MIN('04 (ind)'!AE$6:AE$37))/(MAX('04 (ind)'!AE$6:AE$37)-MIN('04 (ind)'!AE$6:AE$37))))))</f>
        <v>39.901321305129798</v>
      </c>
      <c r="AF10" s="75">
        <f>IF('04 (ind)'!AF$1="si",100*(('04 (ind)'!AF9-MIN('04 (ind)'!AF$6:AF$37))/(MAX('04 (ind)'!AF$6:AF$37)-MIN('04 (ind)'!AF$6:AF$37))),ABS(-100+(100*(('04 (ind)'!AF9-MIN('04 (ind)'!AF$6:AF$37))/(MAX('04 (ind)'!AF$6:AF$37)-MIN('04 (ind)'!AF$6:AF$37))))))</f>
        <v>55.494505494505496</v>
      </c>
      <c r="AG10" s="75">
        <f>IF('04 (ind)'!AG$1="si",100*(('04 (ind)'!AG9-MIN('04 (ind)'!AG$6:AG$37))/(MAX('04 (ind)'!AG$6:AG$37)-MIN('04 (ind)'!AG$6:AG$37))),ABS(-100+(100*(('04 (ind)'!AG9-MIN('04 (ind)'!AG$6:AG$37))/(MAX('04 (ind)'!AG$6:AG$37)-MIN('04 (ind)'!AG$6:AG$37))))))</f>
        <v>38.582677165354369</v>
      </c>
      <c r="AH10" s="75">
        <f>IF('04 (ind)'!AH$1="si",100*(('04 (ind)'!AH9-MIN('04 (ind)'!AH$6:AH$37))/(MAX('04 (ind)'!AH$6:AH$37)-MIN('04 (ind)'!AH$6:AH$37))),ABS(-100+(100*(('04 (ind)'!AH9-MIN('04 (ind)'!AH$6:AH$37))/(MAX('04 (ind)'!AH$6:AH$37)-MIN('04 (ind)'!AH$6:AH$37))))))</f>
        <v>11.026615969581743</v>
      </c>
      <c r="AI10" s="75">
        <f>IF('04 (ind)'!AI$1="si",100*(('04 (ind)'!AI9-MIN('04 (ind)'!AI$6:AI$37))/(MAX('04 (ind)'!AI$6:AI$37)-MIN('04 (ind)'!AI$6:AI$37))),ABS(-100+(100*(('04 (ind)'!AI9-MIN('04 (ind)'!AI$6:AI$37))/(MAX('04 (ind)'!AI$6:AI$37)-MIN('04 (ind)'!AI$6:AI$37))))))</f>
        <v>0.27807845918405438</v>
      </c>
      <c r="AJ10" s="75">
        <f>IF('04 (ind)'!AJ$1="si",100*(('04 (ind)'!AJ9-MIN('04 (ind)'!AJ$6:AJ$37))/(MAX('04 (ind)'!AJ$6:AJ$37)-MIN('04 (ind)'!AJ$6:AJ$37))),ABS(-100+(100*(('04 (ind)'!AJ9-MIN('04 (ind)'!AJ$6:AJ$37))/(MAX('04 (ind)'!AJ$6:AJ$37)-MIN('04 (ind)'!AJ$6:AJ$37))))))</f>
        <v>72.105868814729561</v>
      </c>
      <c r="AK10" s="75">
        <f>IF('04 (ind)'!AK$1="si",100*(('04 (ind)'!AK9-MIN('04 (ind)'!AK$6:AK$37))/(MAX('04 (ind)'!AK$6:AK$37)-MIN('04 (ind)'!AK$6:AK$37))),ABS(-100+(100*(('04 (ind)'!AK9-MIN('04 (ind)'!AK$6:AK$37))/(MAX('04 (ind)'!AK$6:AK$37)-MIN('04 (ind)'!AK$6:AK$37))))))</f>
        <v>8.8289571308362973</v>
      </c>
      <c r="AL10" s="75">
        <f>IF('04 (ind)'!AL$1="si",100*(('04 (ind)'!AL9-MIN('04 (ind)'!AL$6:AL$37))/(MAX('04 (ind)'!AL$6:AL$37)-MIN('04 (ind)'!AL$6:AL$37))),ABS(-100+(100*(('04 (ind)'!AL9-MIN('04 (ind)'!AL$6:AL$37))/(MAX('04 (ind)'!AL$6:AL$37)-MIN('04 (ind)'!AL$6:AL$37))))))</f>
        <v>93.981050711330155</v>
      </c>
      <c r="AM10" s="75">
        <f>IF('04 (ind)'!AM$1="si",100*(('04 (ind)'!AM9-MIN('04 (ind)'!AM$6:AM$37))/(MAX('04 (ind)'!AM$6:AM$37)-MIN('04 (ind)'!AM$6:AM$37))),ABS(-100+(100*(('04 (ind)'!AM9-MIN('04 (ind)'!AM$6:AM$37))/(MAX('04 (ind)'!AM$6:AM$37)-MIN('04 (ind)'!AM$6:AM$37))))))</f>
        <v>99.890578832999196</v>
      </c>
      <c r="AN10" s="75">
        <f>IF('04 (ind)'!AN$1="si",100*(('04 (ind)'!AN9-MIN('04 (ind)'!AN$6:AN$37))/(MAX('04 (ind)'!AN$6:AN$37)-MIN('04 (ind)'!AN$6:AN$37))),ABS(-100+(100*(('04 (ind)'!AN9-MIN('04 (ind)'!AN$6:AN$37))/(MAX('04 (ind)'!AN$6:AN$37)-MIN('04 (ind)'!AN$6:AN$37))))))</f>
        <v>50.501090192546592</v>
      </c>
      <c r="AO10" s="75">
        <f>IF('04 (ind)'!AO$1="si",100*(('04 (ind)'!AO9-MIN('04 (ind)'!AO$6:AO$37))/(MAX('04 (ind)'!AO$6:AO$37)-MIN('04 (ind)'!AO$6:AO$37))),ABS(-100+(100*(('04 (ind)'!AO9-MIN('04 (ind)'!AO$6:AO$37))/(MAX('04 (ind)'!AO$6:AO$37)-MIN('04 (ind)'!AO$6:AO$37))))))</f>
        <v>43.78046894522921</v>
      </c>
      <c r="AP10" s="75">
        <f>IF('04 (ind)'!AP$1="si",100*(('04 (ind)'!AP9-MIN('04 (ind)'!AP$6:AP$37))/(MAX('04 (ind)'!AP$6:AP$37)-MIN('04 (ind)'!AP$6:AP$37))),ABS(-100+(100*(('04 (ind)'!AP9-MIN('04 (ind)'!AP$6:AP$37))/(MAX('04 (ind)'!AP$6:AP$37)-MIN('04 (ind)'!AP$6:AP$37))))))</f>
        <v>100</v>
      </c>
      <c r="AQ10" s="75">
        <f>IF('04 (ind)'!AQ$1="si",100*(('04 (ind)'!AQ9-MIN('04 (ind)'!AQ$6:AQ$37))/(MAX('04 (ind)'!AQ$6:AQ$37)-MIN('04 (ind)'!AQ$6:AQ$37))),ABS(-100+(100*(('04 (ind)'!AQ9-MIN('04 (ind)'!AQ$6:AQ$37))/(MAX('04 (ind)'!AQ$6:AQ$37)-MIN('04 (ind)'!AQ$6:AQ$37))))))</f>
        <v>100</v>
      </c>
      <c r="AR10" s="75">
        <f>IF('04 (ind)'!AR$1="si",100*(('04 (ind)'!AR9-MIN('04 (ind)'!AR$6:AR$37))/(MAX('04 (ind)'!AR$6:AR$37)-MIN('04 (ind)'!AR$6:AR$37))),ABS(-100+(100*(('04 (ind)'!AR9-MIN('04 (ind)'!AR$6:AR$37))/(MAX('04 (ind)'!AR$6:AR$37)-MIN('04 (ind)'!AR$6:AR$37))))))</f>
        <v>73.997741122426035</v>
      </c>
      <c r="AS10" s="75">
        <f>IF('04 (ind)'!AS$1="si",100*(('04 (ind)'!AS9-MIN('04 (ind)'!AS$6:AS$37))/(MAX('04 (ind)'!AS$6:AS$37)-MIN('04 (ind)'!AS$6:AS$37))),ABS(-100+(100*(('04 (ind)'!AS9-MIN('04 (ind)'!AS$6:AS$37))/(MAX('04 (ind)'!AS$6:AS$37)-MIN('04 (ind)'!AS$6:AS$37))))))</f>
        <v>95.378828586781296</v>
      </c>
      <c r="AT10" s="75">
        <f>IF('04 (ind)'!AT$1="si",100*(('04 (ind)'!AT9-MIN('04 (ind)'!AT$6:AT$37))/(MAX('04 (ind)'!AT$6:AT$37)-MIN('04 (ind)'!AT$6:AT$37))),ABS(-100+(100*(('04 (ind)'!AT9-MIN('04 (ind)'!AT$6:AT$37))/(MAX('04 (ind)'!AT$6:AT$37)-MIN('04 (ind)'!AT$6:AT$37))))))</f>
        <v>0</v>
      </c>
      <c r="AU10" s="75">
        <f>IF('04 (ind)'!AU$1="si",100*(('04 (ind)'!AU9-MIN('04 (ind)'!AU$6:AU$37))/(MAX('04 (ind)'!AU$6:AU$37)-MIN('04 (ind)'!AU$6:AU$37))),ABS(-100+(100*(('04 (ind)'!AU9-MIN('04 (ind)'!AU$6:AU$37))/(MAX('04 (ind)'!AU$6:AU$37)-MIN('04 (ind)'!AU$6:AU$37))))))</f>
        <v>72.171253822629993</v>
      </c>
      <c r="AV10" s="75">
        <f>IF('04 (ind)'!AV$1="si",100*(('04 (ind)'!AV9-MIN('04 (ind)'!AV$6:AV$37))/(MAX('04 (ind)'!AV$6:AV$37)-MIN('04 (ind)'!AV$6:AV$37))),ABS(-100+(100*(('04 (ind)'!AV9-MIN('04 (ind)'!AV$6:AV$37))/(MAX('04 (ind)'!AV$6:AV$37)-MIN('04 (ind)'!AV$6:AV$37))))))</f>
        <v>99.653379549393421</v>
      </c>
      <c r="AW10" s="75">
        <f>IF('04 (ind)'!AW$1="si",100*(('04 (ind)'!AW9-MIN('04 (ind)'!AW$6:AW$37))/(MAX('04 (ind)'!AW$6:AW$37)-MIN('04 (ind)'!AW$6:AW$37))),ABS(-100+(100*(('04 (ind)'!AW9-MIN('04 (ind)'!AW$6:AW$37))/(MAX('04 (ind)'!AW$6:AW$37)-MIN('04 (ind)'!AW$6:AW$37))))))</f>
        <v>38.361845515811304</v>
      </c>
      <c r="AX10" s="75">
        <f>IF('04 (ind)'!AX$1="si",100*(('04 (ind)'!AX9-MIN('04 (ind)'!AX$6:AX$37))/(MAX('04 (ind)'!AX$6:AX$37)-MIN('04 (ind)'!AX$6:AX$37))),ABS(-100+(100*(('04 (ind)'!AX9-MIN('04 (ind)'!AX$6:AX$37))/(MAX('04 (ind)'!AX$6:AX$37)-MIN('04 (ind)'!AX$6:AX$37))))))</f>
        <v>6.3335071638305349</v>
      </c>
      <c r="AY10" s="75">
        <f>IF('04 (ind)'!AY$1="si",100*(('04 (ind)'!AY9-MIN('04 (ind)'!AY$6:AY$37))/(MAX('04 (ind)'!AY$6:AY$37)-MIN('04 (ind)'!AY$6:AY$37))),ABS(-100+(100*(('04 (ind)'!AY9-MIN('04 (ind)'!AY$6:AY$37))/(MAX('04 (ind)'!AY$6:AY$37)-MIN('04 (ind)'!AY$6:AY$37))))))</f>
        <v>41.389153187440556</v>
      </c>
      <c r="AZ10" s="75">
        <f>IF('04 (ind)'!AZ$1="si",100*(('04 (ind)'!AZ9-MIN('04 (ind)'!AZ$6:AZ$37))/(MAX('04 (ind)'!AZ$6:AZ$37)-MIN('04 (ind)'!AZ$6:AZ$37))),ABS(-100+(100*(('04 (ind)'!AZ9-MIN('04 (ind)'!AZ$6:AZ$37))/(MAX('04 (ind)'!AZ$6:AZ$37)-MIN('04 (ind)'!AZ$6:AZ$37))))))</f>
        <v>0</v>
      </c>
      <c r="BA10" s="75">
        <f>IF('04 (ind)'!BA$1="si",100*(('04 (ind)'!BA9-MIN('04 (ind)'!BA$6:BA$37))/(MAX('04 (ind)'!BA$6:BA$37)-MIN('04 (ind)'!BA$6:BA$37))),ABS(-100+(100*(('04 (ind)'!BA9-MIN('04 (ind)'!BA$6:BA$37))/(MAX('04 (ind)'!BA$6:BA$37)-MIN('04 (ind)'!BA$6:BA$37))))))</f>
        <v>100</v>
      </c>
      <c r="BB10" s="75">
        <f>IF('04 (ind)'!BB$1="si",100*(('04 (ind)'!BB9-MIN('04 (ind)'!BB$6:BB$37))/(MAX('04 (ind)'!BB$6:BB$37)-MIN('04 (ind)'!BB$6:BB$37))),ABS(-100+(100*(('04 (ind)'!BB9-MIN('04 (ind)'!BB$6:BB$37))/(MAX('04 (ind)'!BB$6:BB$37)-MIN('04 (ind)'!BB$6:BB$37))))))</f>
        <v>100</v>
      </c>
      <c r="BC10" s="75">
        <f>IF('04 (ind)'!BC$1="si",100*(('04 (ind)'!BC9-MIN('04 (ind)'!BC$6:BC$37))/(MAX('04 (ind)'!BC$6:BC$37)-MIN('04 (ind)'!BC$6:BC$37))),ABS(-100+(100*(('04 (ind)'!BC9-MIN('04 (ind)'!BC$6:BC$37))/(MAX('04 (ind)'!BC$6:BC$37)-MIN('04 (ind)'!BC$6:BC$37))))))</f>
        <v>8.0632868027802704</v>
      </c>
      <c r="BD10" s="75">
        <f>IF('04 (ind)'!BD$1="si",100*(('04 (ind)'!BD9-MIN('04 (ind)'!BD$6:BD$37))/(MAX('04 (ind)'!BD$6:BD$37)-MIN('04 (ind)'!BD$6:BD$37))),ABS(-100+(100*(('04 (ind)'!BD9-MIN('04 (ind)'!BD$6:BD$37))/(MAX('04 (ind)'!BD$6:BD$37)-MIN('04 (ind)'!BD$6:BD$37))))))</f>
        <v>82.536617455820917</v>
      </c>
      <c r="BE10" s="75">
        <f>IF('04 (ind)'!BE$1="si",100*(('04 (ind)'!BE9-MIN('04 (ind)'!BE$6:BE$37))/(MAX('04 (ind)'!BE$6:BE$37)-MIN('04 (ind)'!BE$6:BE$37))),ABS(-100+(100*(('04 (ind)'!BE9-MIN('04 (ind)'!BE$6:BE$37))/(MAX('04 (ind)'!BE$6:BE$37)-MIN('04 (ind)'!BE$6:BE$37))))))</f>
        <v>16.366483946750197</v>
      </c>
      <c r="BF10" s="75">
        <f>IF('04 (ind)'!BF$1="si",100*(('04 (ind)'!BF9-MIN('04 (ind)'!BF$6:BF$37))/(MAX('04 (ind)'!BF$6:BF$37)-MIN('04 (ind)'!BF$6:BF$37))),ABS(-100+(100*(('04 (ind)'!BF9-MIN('04 (ind)'!BF$6:BF$37))/(MAX('04 (ind)'!BF$6:BF$37)-MIN('04 (ind)'!BF$6:BF$37))))))</f>
        <v>16.509364112668234</v>
      </c>
      <c r="BG10" s="75">
        <f>IF('04 (ind)'!BG$1="si",100*(('04 (ind)'!BG9-MIN('04 (ind)'!BG$6:BG$37))/(MAX('04 (ind)'!BG$6:BG$37)-MIN('04 (ind)'!BG$6:BG$37))),ABS(-100+(100*(('04 (ind)'!BG9-MIN('04 (ind)'!BG$6:BG$37))/(MAX('04 (ind)'!BG$6:BG$37)-MIN('04 (ind)'!BG$6:BG$37))))))</f>
        <v>0</v>
      </c>
      <c r="BH10" s="75">
        <f>IF('04 (ind)'!BH$1="si",100*(('04 (ind)'!BH9-MIN('04 (ind)'!BH$6:BH$37))/(MAX('04 (ind)'!BH$6:BH$37)-MIN('04 (ind)'!BH$6:BH$37))),ABS(-100+(100*(('04 (ind)'!BH9-MIN('04 (ind)'!BH$6:BH$37))/(MAX('04 (ind)'!BH$6:BH$37)-MIN('04 (ind)'!BH$6:BH$37))))))</f>
        <v>0</v>
      </c>
      <c r="BI10" s="75">
        <f>IF('04 (ind)'!BI$1="si",100*(('04 (ind)'!BI9-MIN('04 (ind)'!BI$6:BI$37))/(MAX('04 (ind)'!BI$6:BI$37)-MIN('04 (ind)'!BI$6:BI$37))),ABS(-100+(100*(('04 (ind)'!BI9-MIN('04 (ind)'!BI$6:BI$37))/(MAX('04 (ind)'!BI$6:BI$37)-MIN('04 (ind)'!BI$6:BI$37))))))</f>
        <v>99.30775253504622</v>
      </c>
      <c r="BJ10" s="75">
        <f>IF('04 (ind)'!BJ$1="si",100*(('04 (ind)'!BJ9-MIN('04 (ind)'!BJ$6:BJ$37))/(MAX('04 (ind)'!BJ$6:BJ$37)-MIN('04 (ind)'!BJ$6:BJ$37))),ABS(-100+(100*(('04 (ind)'!BJ9-MIN('04 (ind)'!BJ$6:BJ$37))/(MAX('04 (ind)'!BJ$6:BJ$37)-MIN('04 (ind)'!BJ$6:BJ$37))))))</f>
        <v>74.759548234045198</v>
      </c>
      <c r="BK10" s="75">
        <f>IF('04 (ind)'!BK$1="si",100*(('04 (ind)'!BK9-MIN('04 (ind)'!BK$6:BK$37))/(MAX('04 (ind)'!BK$6:BK$37)-MIN('04 (ind)'!BK$6:BK$37))),ABS(-100+(100*(('04 (ind)'!BK9-MIN('04 (ind)'!BK$6:BK$37))/(MAX('04 (ind)'!BK$6:BK$37)-MIN('04 (ind)'!BK$6:BK$37))))))</f>
        <v>52.789470989474715</v>
      </c>
      <c r="BL10" s="75">
        <f>IF('04 (ind)'!BL$1="si",100*(('04 (ind)'!BL9-MIN('04 (ind)'!BL$6:BL$37))/(MAX('04 (ind)'!BL$6:BL$37)-MIN('04 (ind)'!BL$6:BL$37))),ABS(-100+(100*(('04 (ind)'!BL9-MIN('04 (ind)'!BL$6:BL$37))/(MAX('04 (ind)'!BL$6:BL$37)-MIN('04 (ind)'!BL$6:BL$37))))))</f>
        <v>9.7560975609756095</v>
      </c>
      <c r="BM10" s="75">
        <f>IF('04 (ind)'!BM$1="si",100*(('04 (ind)'!BM9-MIN('04 (ind)'!BM$6:BM$37))/(MAX('04 (ind)'!BM$6:BM$37)-MIN('04 (ind)'!BM$6:BM$37))),ABS(-100+(100*(('04 (ind)'!BM9-MIN('04 (ind)'!BM$6:BM$37))/(MAX('04 (ind)'!BM$6:BM$37)-MIN('04 (ind)'!BM$6:BM$37))))))</f>
        <v>21.940948818183287</v>
      </c>
      <c r="BN10" s="75">
        <f>IF('04 (ind)'!BN$1="si",100*(('04 (ind)'!BN9-MIN('04 (ind)'!BN$6:BN$37))/(MAX('04 (ind)'!BN$6:BN$37)-MIN('04 (ind)'!BN$6:BN$37))),ABS(-100+(100*(('04 (ind)'!BN9-MIN('04 (ind)'!BN$6:BN$37))/(MAX('04 (ind)'!BN$6:BN$37)-MIN('04 (ind)'!BN$6:BN$37))))))</f>
        <v>29.26464061505515</v>
      </c>
      <c r="BO10" s="75">
        <f>IF('04 (ind)'!BO$1="si",100*(('04 (ind)'!BO9-MIN('04 (ind)'!BO$6:BO$37))/(MAX('04 (ind)'!BO$6:BO$37)-MIN('04 (ind)'!BO$6:BO$37))),ABS(-100+(100*(('04 (ind)'!BO9-MIN('04 (ind)'!BO$6:BO$37))/(MAX('04 (ind)'!BO$6:BO$37)-MIN('04 (ind)'!BO$6:BO$37))))))</f>
        <v>45.896314278489456</v>
      </c>
      <c r="BP10" s="75">
        <f>IF('04 (ind)'!BP$1="si",100*(('04 (ind)'!BP9-MIN('04 (ind)'!BP$6:BP$37))/(MAX('04 (ind)'!BP$6:BP$37)-MIN('04 (ind)'!BP$6:BP$37))),ABS(-100+(100*(('04 (ind)'!BP9-MIN('04 (ind)'!BP$6:BP$37))/(MAX('04 (ind)'!BP$6:BP$37)-MIN('04 (ind)'!BP$6:BP$37))))))</f>
        <v>18.15424735030464</v>
      </c>
      <c r="BQ10" s="75">
        <f>IF('04 (ind)'!BQ$1="si",100*(('04 (ind)'!BQ9-MIN('04 (ind)'!BQ$6:BQ$37))/(MAX('04 (ind)'!BQ$6:BQ$37)-MIN('04 (ind)'!BQ$6:BQ$37))),ABS(-100+(100*(('04 (ind)'!BQ9-MIN('04 (ind)'!BQ$6:BQ$37))/(MAX('04 (ind)'!BQ$6:BQ$37)-MIN('04 (ind)'!BQ$6:BQ$37))))))</f>
        <v>0</v>
      </c>
      <c r="BR10" s="75">
        <f>IF('04 (ind)'!BR$1="si",100*(('04 (ind)'!BR9-MIN('04 (ind)'!BR$6:BR$37))/(MAX('04 (ind)'!BR$6:BR$37)-MIN('04 (ind)'!BR$6:BR$37))),ABS(-100+(100*(('04 (ind)'!BR9-MIN('04 (ind)'!BR$6:BR$37))/(MAX('04 (ind)'!BP$6:BP$37)-MIN('04 (ind)'!BR$6:BR$37))))))</f>
        <v>9.7476051067957794</v>
      </c>
      <c r="BS10" s="75">
        <f>IF('04 (ind)'!BS$1="si",100*(('04 (ind)'!BS9-MIN('04 (ind)'!BS$6:BS$37))/(MAX('04 (ind)'!BS$6:BS$37)-MIN('04 (ind)'!BS$6:BS$37))),ABS(-100+(100*(('04 (ind)'!BS9-MIN('04 (ind)'!BS$6:BS$37))/(MAX('04 (ind)'!BQ$6:BQ$37)-MIN('04 (ind)'!BS$6:BS$37))))))</f>
        <v>50.154441931028352</v>
      </c>
      <c r="BT10" s="75">
        <f>IF('04 (ind)'!BT$1="si",100*(('04 (ind)'!BT9-MIN('04 (ind)'!BT$6:BT$37))/(MAX('04 (ind)'!BT$6:BT$37)-MIN('04 (ind)'!BT$6:BT$37))),ABS(-100+(100*(('04 (ind)'!BT9-MIN('04 (ind)'!BT$6:BT$37))/(MAX('04 (ind)'!BR$6:BR$37)-MIN('04 (ind)'!BT$6:BT$37))))))</f>
        <v>94.675451249999995</v>
      </c>
      <c r="BU10" s="75">
        <f>IF('04 (ind)'!BU$1="si",100*(('04 (ind)'!BU9-MIN('04 (ind)'!BU$6:BU$37))/(MAX('04 (ind)'!BU$6:BU$37)-MIN('04 (ind)'!BU$6:BU$37))),ABS(-100+(100*(('04 (ind)'!BU9-MIN('04 (ind)'!BU$6:BU$37))/(MAX('04 (ind)'!BU$6:BU$37)-MIN('04 (ind)'!BU$6:BU$37))))))</f>
        <v>86.515092120736966</v>
      </c>
      <c r="BV10" s="75">
        <f>IF('04 (ind)'!BV$1="si",100*(('04 (ind)'!BV9-MIN('04 (ind)'!BV$6:BV$37))/(MAX('04 (ind)'!BV$6:BV$37)-MIN('04 (ind)'!BV$6:BV$37))),ABS(-100+(100*(('04 (ind)'!BV9-MIN('04 (ind)'!BV$6:BV$37))/(MAX('04 (ind)'!BV$6:BV$37)-MIN('04 (ind)'!BV$6:BV$37))))))</f>
        <v>44.199881023200483</v>
      </c>
      <c r="BW10" s="75">
        <f>IF('04 (ind)'!BW$1="si",100*(('04 (ind)'!BW9-MIN('04 (ind)'!BW$6:BW$37))/(MAX('04 (ind)'!BW$6:BW$37)-MIN('04 (ind)'!BW$6:BW$37))),ABS(-100+(100*(('04 (ind)'!BW9-MIN('04 (ind)'!BW$6:BW$37))/(MAX('04 (ind)'!BW$6:BW$37)-MIN('04 (ind)'!BW$6:BW$37))))))</f>
        <v>74.996718729492059</v>
      </c>
      <c r="BX10" s="75">
        <f>IF('04 (ind)'!BX$1="si",100*(('04 (ind)'!BX9-MIN('04 (ind)'!BX$6:BX$37))/(MAX('04 (ind)'!BX$6:BX$37)-MIN('04 (ind)'!BX$6:BX$37))),ABS(-100+(100*(('04 (ind)'!BX9-MIN('04 (ind)'!BX$6:BX$37))/(MAX('04 (ind)'!BX$6:BX$37)-MIN('04 (ind)'!BX$6:BX$37))))))</f>
        <v>26.894847715217011</v>
      </c>
      <c r="BY10" s="75">
        <f>IF('04 (ind)'!BY$1="si",100*(('04 (ind)'!BY9-MIN('04 (ind)'!BY$6:BY$37))/(MAX('04 (ind)'!BY$6:BY$37)-MIN('04 (ind)'!BY$6:BY$37))),ABS(-100+(100*(('04 (ind)'!BY9-MIN('04 (ind)'!BY$6:BY$37))/(MAX('04 (ind)'!BY$6:BY$37)-MIN('04 (ind)'!BY$6:BY$37))))))</f>
        <v>17.671054227549273</v>
      </c>
      <c r="BZ10" s="75">
        <f>IF('04 (ind)'!BZ$1="si",100*(('04 (ind)'!BZ9-MIN('04 (ind)'!BZ$6:BZ$37))/(MAX('04 (ind)'!BZ$6:BZ$37)-MIN('04 (ind)'!BZ$6:BZ$37))),ABS(-100+(100*(('04 (ind)'!BZ9-MIN('04 (ind)'!BZ$6:BZ$37))/(MAX('04 (ind)'!BZ$6:BZ$37)-MIN('04 (ind)'!BZ$6:BZ$37))))))</f>
        <v>91.887135399914683</v>
      </c>
      <c r="CA10" s="75">
        <f>IF('04 (ind)'!CA$1="si",100*(('04 (ind)'!CA9-MIN('04 (ind)'!CA$6:CA$37))/(MAX('04 (ind)'!CA$6:CA$37)-MIN('04 (ind)'!CA$6:CA$37))),ABS(-100+(100*(('04 (ind)'!CA9-MIN('04 (ind)'!CA$6:CA$37))/(MAX('04 (ind)'!CA$6:CA$37)-MIN('04 (ind)'!CA$6:CA$37))))))</f>
        <v>0</v>
      </c>
      <c r="CB10" s="75">
        <f>IF('04 (ind)'!CB$1="si",100*(('04 (ind)'!CB9-MIN('04 (ind)'!CB$6:CB$37))/(MAX('04 (ind)'!CB$6:CB$37)-MIN('04 (ind)'!CB$6:CB$37))),ABS(-100+(100*(('04 (ind)'!CB9-MIN('04 (ind)'!CB$6:CB$37))/(MAX('04 (ind)'!CB$6:CB$37)-MIN('04 (ind)'!CB$6:CB$37))))))</f>
        <v>74.427480916030532</v>
      </c>
      <c r="CC10" s="75">
        <f>IF('04 (ind)'!CC$1="si",100*(('04 (ind)'!CC9-MIN('04 (ind)'!CC$6:CC$37))/(MAX('04 (ind)'!CC$6:CC$37)-MIN('04 (ind)'!CC$6:CC$37))),ABS(-100+(100*(('04 (ind)'!CC9-MIN('04 (ind)'!CC$6:CC$37))/(MAX('04 (ind)'!CC$6:CC$37)-MIN('04 (ind)'!CC$6:CC$37))))))</f>
        <v>62.627392440115443</v>
      </c>
      <c r="CD10" s="75">
        <f>IF('04 (ind)'!CD$1="si",100*(('04 (ind)'!CD9-MIN('04 (ind)'!CD$6:CD$37))/(MAX('04 (ind)'!CD$6:CD$37)-MIN('04 (ind)'!CD$6:CD$37))),ABS(-100+(100*(('04 (ind)'!CD9-MIN('04 (ind)'!CD$6:CD$37))/(MAX('04 (ind)'!CD$6:CD$37)-MIN('04 (ind)'!CD$6:CD$37))))))</f>
        <v>0.36930232814444258</v>
      </c>
      <c r="CE10" s="75">
        <f>IF('04 (ind)'!CE$1="si",100*(('04 (ind)'!CE9-MIN('04 (ind)'!CE$6:CE$37))/(MAX('04 (ind)'!CE$6:CE$37)-MIN('04 (ind)'!CE$6:CE$37))),ABS(-100+(100*(('04 (ind)'!CE9-MIN('04 (ind)'!CE$6:CE$37))/(MAX('04 (ind)'!CE$6:CE$37)-MIN('04 (ind)'!CE$6:CE$37))))))</f>
        <v>0</v>
      </c>
      <c r="CF10" s="75">
        <f>IF('04 (ind)'!CF$1="si",100*(('04 (ind)'!CF9-MIN('04 (ind)'!CF$6:CF$37))/(MAX('04 (ind)'!CF$6:CF$37)-MIN('04 (ind)'!CF$6:CF$37))),ABS(-100+(100*(('04 (ind)'!CF9-MIN('04 (ind)'!CF$6:CF$37))/(MAX('04 (ind)'!CF$6:CF$37)-MIN('04 (ind)'!CF$6:CF$37))))))</f>
        <v>1.8689590451259046</v>
      </c>
      <c r="CG10" s="75">
        <f>IF('04 (ind)'!CG$1="si",100*(('04 (ind)'!CG9-MIN('04 (ind)'!CG$6:CG$37))/(MAX('04 (ind)'!CG$6:CG$37)-MIN('04 (ind)'!CG$6:CG$37))),ABS(-100+(100*(('04 (ind)'!CG9-MIN('04 (ind)'!CG$6:CG$37))/(MAX('04 (ind)'!CG$6:CG$37)-MIN('04 (ind)'!CG$6:CG$37))))))</f>
        <v>7.1784734405028292</v>
      </c>
      <c r="CH10" s="75">
        <f>IF('04 (ind)'!CH$1="si",100*(('04 (ind)'!CH9-MIN('04 (ind)'!CH$6:CH$37))/(MAX('04 (ind)'!CH$6:CH$37)-MIN('04 (ind)'!CH$6:CH$37))),ABS(-100+(100*(('04 (ind)'!CH9-MIN('04 (ind)'!CH$6:CH$37))/(MAX('04 (ind)'!CH$6:CH$37)-MIN('04 (ind)'!CH$6:CH$37))))))</f>
        <v>2.6875645993761204</v>
      </c>
      <c r="CI10" s="75">
        <f>IF('04 (ind)'!CI$1="si",100*(('04 (ind)'!CI9-MIN('04 (ind)'!CI$6:CI$37))/(MAX('04 (ind)'!CI$6:CI$37)-MIN('04 (ind)'!CI$6:CI$37))),ABS(-100+(100*(('04 (ind)'!CI9-MIN('04 (ind)'!CI$6:CI$37))/(MAX('04 (ind)'!CI$6:CI$37)-MIN('04 (ind)'!CI$6:CI$37))))))</f>
        <v>97.353499477073228</v>
      </c>
      <c r="CJ10" s="75">
        <f>IF('04 (ind)'!CJ$1="si",100*(('04 (ind)'!CJ9-MIN('04 (ind)'!CJ$6:CJ$37))/(MAX('04 (ind)'!CJ$6:CJ$37)-MIN('04 (ind)'!CJ$6:CJ$37))),ABS(-100+(100*(('04 (ind)'!CJ9-MIN('04 (ind)'!CJ$6:CJ$37))/(MAX('04 (ind)'!CJ$6:CJ$37)-MIN('04 (ind)'!CJ$6:CJ$37))))))</f>
        <v>37.513756384441493</v>
      </c>
      <c r="CK10" s="75">
        <f>IF('04 (ind)'!CK$1="si",100*(('04 (ind)'!CK9-MIN('04 (ind)'!CK$6:CK$37))/(MAX('04 (ind)'!CK$6:CK$37)-MIN('04 (ind)'!CK$6:CK$37))),ABS(-100+(100*(('04 (ind)'!CK9-MIN('04 (ind)'!CK$6:CK$37))/(MAX('04 (ind)'!CK$6:CK$37)-MIN('04 (ind)'!CK$6:CK$37))))))</f>
        <v>0</v>
      </c>
      <c r="CL10" s="75">
        <f>IF('04 (ind)'!CL$1="si",100*(('04 (ind)'!CL9-MIN('04 (ind)'!CL$6:CL$37))/(MAX('04 (ind)'!CL$6:CL$37)-MIN('04 (ind)'!CL$6:CL$37))),ABS(-100+(100*(('04 (ind)'!CL9-MIN('04 (ind)'!CL$6:CL$37))/(MAX('04 (ind)'!CL$6:CL$37)-MIN('04 (ind)'!CL$6:CL$37))))))</f>
        <v>33.123562715554513</v>
      </c>
      <c r="CM10" s="75">
        <f>IF('04 (ind)'!CM$1="si",100*(('04 (ind)'!CM9-MIN('04 (ind)'!CM$6:CM$37))/(MAX('04 (ind)'!CM$6:CM$37)-MIN('04 (ind)'!CM$6:CM$37))),ABS(-100+(100*(('04 (ind)'!CM9-MIN('04 (ind)'!CM$6:CM$37))/(MAX('04 (ind)'!CM$6:CM$37)-MIN('04 (ind)'!CM$6:CM$37))))))</f>
        <v>3.4340929287610416</v>
      </c>
    </row>
    <row r="11" spans="1:91">
      <c r="A11" s="18" t="s">
        <v>220</v>
      </c>
      <c r="B11" s="87">
        <f>IF('04 (ind)'!B$1="si",100*(('04 (ind)'!B10-MIN('04 (ind)'!B$6:B$37))/(MAX('04 (ind)'!B$6:B$37)-MIN('04 (ind)'!B$6:B$37))),ABS(-100+(100*(('04 (ind)'!B10-MIN('04 (ind)'!B$6:B$37))/(MAX('04 (ind)'!B$6:B$37)-MIN('04 (ind)'!B$6:B$37))))))</f>
        <v>4.7703453692707534</v>
      </c>
      <c r="C11" s="87">
        <f>IF('04 (ind)'!C$1="si",100*(('04 (ind)'!C10-MIN('04 (ind)'!C$6:C$37))/(MAX('04 (ind)'!C$6:C$37)-MIN('04 (ind)'!C$6:C$37))),ABS(-100+(100*(('04 (ind)'!C10-MIN('04 (ind)'!C$6:C$37))/(MAX('04 (ind)'!C$6:C$37)-MIN('04 (ind)'!C$6:C$37))))))</f>
        <v>2.3133235141871431</v>
      </c>
      <c r="D11" s="87">
        <f>IF('04 (ind)'!D$1="si",100*(('04 (ind)'!D10-MIN('04 (ind)'!D$6:D$37))/(MAX('04 (ind)'!D$6:D$37)-MIN('04 (ind)'!D$6:D$37))),ABS(-100+(100*(('04 (ind)'!D10-MIN('04 (ind)'!D$6:D$37))/(MAX('04 (ind)'!D$6:D$37)-MIN('04 (ind)'!D$6:D$37))))))</f>
        <v>83.5412221682883</v>
      </c>
      <c r="E11" s="87">
        <f>IF('04 (ind)'!E$1="si",100*(('04 (ind)'!E10-MIN('04 (ind)'!E$6:E$37))/(MAX('04 (ind)'!E$6:E$37)-MIN('04 (ind)'!E$6:E$37))),ABS(-100+(100*(('04 (ind)'!E10-MIN('04 (ind)'!E$6:E$37))/(MAX('04 (ind)'!E$6:E$37)-MIN('04 (ind)'!E$6:E$37))))))</f>
        <v>50.483332521166197</v>
      </c>
      <c r="F11" s="87">
        <f>IF('04 (ind)'!F$1="si",100*(('04 (ind)'!F10-MIN('04 (ind)'!F$6:F$37))/(MAX('04 (ind)'!F$6:F$37)-MIN('04 (ind)'!F$6:F$37))),ABS(-100+(100*(('04 (ind)'!F10-MIN('04 (ind)'!F$6:F$37))/(MAX('04 (ind)'!F$6:F$37)-MIN('04 (ind)'!F$6:F$37))))))</f>
        <v>59.770114942528728</v>
      </c>
      <c r="G11" s="87">
        <f>IF('04 (ind)'!G$1="si",100*(('04 (ind)'!G10-MIN('04 (ind)'!G$6:G$37))/(MAX('04 (ind)'!G$6:G$37)-MIN('04 (ind)'!G$6:G$37))),ABS(-100+(100*(('04 (ind)'!G10-MIN('04 (ind)'!G$6:G$37))/(MAX('04 (ind)'!G$6:G$37)-MIN('04 (ind)'!G$6:G$37))))))</f>
        <v>33.333333333333321</v>
      </c>
      <c r="H11" s="87">
        <f>IF('04 (ind)'!H$1="si",100*(('04 (ind)'!H10-MIN('04 (ind)'!H$6:H$37))/(MAX('04 (ind)'!H$6:H$37)-MIN('04 (ind)'!H$6:H$37))),ABS(-100+(100*(('04 (ind)'!H10-MIN('04 (ind)'!H$6:H$37))/(MAX('04 (ind)'!H$6:H$37)-MIN('04 (ind)'!H$6:H$37))))))</f>
        <v>63.375796178343933</v>
      </c>
      <c r="I11" s="87">
        <f>IF('04 (ind)'!I$1="si",100*(('04 (ind)'!I10-MIN('04 (ind)'!I$6:I$37))/(MAX('04 (ind)'!I$6:I$37)-MIN('04 (ind)'!I$6:I$37))),ABS(-100+(100*(('04 (ind)'!I10-MIN('04 (ind)'!I$6:I$37))/(MAX('04 (ind)'!I$6:I$37)-MIN('04 (ind)'!I$6:I$37))))))</f>
        <v>0</v>
      </c>
      <c r="J11" s="87">
        <f>IF('04 (ind)'!J$1="si",100*(('04 (ind)'!J10-MIN('04 (ind)'!J$6:J$37))/(MAX('04 (ind)'!J$6:J$37)-MIN('04 (ind)'!J$6:J$37))),ABS(-100+(100*(('04 (ind)'!J10-MIN('04 (ind)'!J$6:J$37))/(MAX('04 (ind)'!J$6:J$37)-MIN('04 (ind)'!J$6:J$37))))))</f>
        <v>42.848101265822784</v>
      </c>
      <c r="K11" s="87">
        <f>IF('04 (ind)'!K$1="si",100*(('04 (ind)'!K10-MIN('04 (ind)'!K$6:K$37))/(MAX('04 (ind)'!K$6:K$37)-MIN('04 (ind)'!K$6:K$37))),ABS(-100+(100*(('04 (ind)'!K10-MIN('04 (ind)'!K$6:K$37))/(MAX('04 (ind)'!K$6:K$37)-MIN('04 (ind)'!K$6:K$37))))))</f>
        <v>27.678865074665193</v>
      </c>
      <c r="L11" s="87">
        <f>IF('04 (ind)'!L$1="si",100*(('04 (ind)'!L10-MIN('04 (ind)'!L$6:L$37))/(MAX('04 (ind)'!L$6:L$37)-MIN('04 (ind)'!L$6:L$37))),ABS(-100+(100*(('04 (ind)'!L10-MIN('04 (ind)'!L$6:L$37))/(MAX('04 (ind)'!L$6:L$37)-MIN('04 (ind)'!L$6:L$37))))))</f>
        <v>80.563596145555792</v>
      </c>
      <c r="M11" s="87">
        <f>IF('04 (ind)'!M$1="si",100*(('04 (ind)'!M10-MIN('04 (ind)'!M$6:M$37))/(MAX('04 (ind)'!M$6:M$37)-MIN('04 (ind)'!M$6:M$37))),ABS(-100+(100*(('04 (ind)'!M10-MIN('04 (ind)'!M$6:M$37))/(MAX('04 (ind)'!M$6:M$37)-MIN('04 (ind)'!M$6:M$37))))))</f>
        <v>1.949414008508334</v>
      </c>
      <c r="N11" s="87">
        <f>IF('04 (ind)'!N$1="si",100*(('04 (ind)'!N10-MIN('04 (ind)'!N$6:N$37))/(MAX('04 (ind)'!N$6:N$37)-MIN('04 (ind)'!N$6:N$37))),ABS(-100+(100*(('04 (ind)'!N10-MIN('04 (ind)'!N$6:N$37))/(MAX('04 (ind)'!N$6:N$37)-MIN('04 (ind)'!N$6:N$37))))))</f>
        <v>100</v>
      </c>
      <c r="O11" s="87">
        <f>IF('04 (ind)'!O$1="si",100*(('04 (ind)'!O10-MIN('04 (ind)'!O$6:O$37))/(MAX('04 (ind)'!O$6:O$37)-MIN('04 (ind)'!O$6:O$37))),ABS(-100+(100*(('04 (ind)'!O10-MIN('04 (ind)'!O$6:O$37))/(MAX('04 (ind)'!O$6:O$37)-MIN('04 (ind)'!O$6:O$37))))))</f>
        <v>88.983050847457633</v>
      </c>
      <c r="P11" s="87">
        <f>IF('04 (ind)'!P$1="si",100*(('04 (ind)'!P10-MIN('04 (ind)'!P$6:P$37))/(MAX('04 (ind)'!P$6:P$37)-MIN('04 (ind)'!P$6:P$37))),ABS(-100+(100*(('04 (ind)'!P10-MIN('04 (ind)'!P$6:P$37))/(MAX('04 (ind)'!P$6:P$37)-MIN('04 (ind)'!P$6:P$37))))))</f>
        <v>37.566283381072104</v>
      </c>
      <c r="Q11" s="87">
        <f>IF('04 (ind)'!Q$1="si",100*(('04 (ind)'!Q10-MIN('04 (ind)'!Q$6:Q$37))/(MAX('04 (ind)'!Q$6:Q$37)-MIN('04 (ind)'!Q$6:Q$37))),ABS(-100+(100*(('04 (ind)'!Q10-MIN('04 (ind)'!Q$6:Q$37))/(MAX('04 (ind)'!Q$6:Q$37)-MIN('04 (ind)'!Q$6:Q$37))))))</f>
        <v>0</v>
      </c>
      <c r="R11" s="87">
        <f>IF('04 (ind)'!R$1="si",100*(('04 (ind)'!R10-MIN('04 (ind)'!R$6:R$37))/(MAX('04 (ind)'!R$6:R$37)-MIN('04 (ind)'!R$6:R$37))),ABS(-100+(100*(('04 (ind)'!R10-MIN('04 (ind)'!R$6:R$37))/(MAX('04 (ind)'!R$6:R$37)-MIN('04 (ind)'!R$6:R$37))))))</f>
        <v>2.7716241960783221</v>
      </c>
      <c r="S11" s="75">
        <f>ABS(ABS(('04 (ind)'!S10-((MAX('04 (ind)'!S$6:S$37)+MIN('04 (ind)'!S$6:S$37))/2))/(((MAX('04 (ind)'!S$6:S$37)+MIN('04 (ind)'!S$6:S$37))/2)-MAX('04 (ind)'!S$6:S$37))*100)-100)</f>
        <v>2.2570215208771742</v>
      </c>
      <c r="T11" s="75">
        <f>IF('04 (ind)'!T$1="si",100*(('04 (ind)'!T10-MIN('04 (ind)'!T$6:T$37))/(MAX('04 (ind)'!T$6:T$37)-MIN('04 (ind)'!T$6:T$37))),ABS(-100+(100*(('04 (ind)'!T10-MIN('04 (ind)'!T$6:T$37))/(MAX('04 (ind)'!T$6:T$37)-MIN('04 (ind)'!T$6:T$37))))))</f>
        <v>8.3768986950973527</v>
      </c>
      <c r="U11" s="75">
        <f>IF('04 (ind)'!U$1="si",100*(('04 (ind)'!U10-MIN('04 (ind)'!U$6:U$37))/(MAX('04 (ind)'!U$6:U$37)-MIN('04 (ind)'!U$6:U$37))),ABS(-100+(100*(('04 (ind)'!U10-MIN('04 (ind)'!U$6:U$37))/(MAX('04 (ind)'!U$6:U$37)-MIN('04 (ind)'!U$6:U$37))))))</f>
        <v>0</v>
      </c>
      <c r="V11" s="75">
        <f>IF('04 (ind)'!V$1="si",100*(('04 (ind)'!V10-MIN('04 (ind)'!V$6:V$37))/(MAX('04 (ind)'!V$6:V$37)-MIN('04 (ind)'!V$6:V$37))),ABS(-100+(100*(('04 (ind)'!V10-MIN('04 (ind)'!V$6:V$37))/(MAX('04 (ind)'!V$6:V$37)-MIN('04 (ind)'!V$6:V$37))))))</f>
        <v>96.685082872928177</v>
      </c>
      <c r="W11" s="75">
        <f>IF('04 (ind)'!W$1="si",100*(('04 (ind)'!W10-MIN('04 (ind)'!W$6:W$37))/(MAX('04 (ind)'!W$6:W$37)-MIN('04 (ind)'!W$6:W$37))),ABS(-100+(100*(('04 (ind)'!W10-MIN('04 (ind)'!W$6:W$37))/(MAX('04 (ind)'!W$6:W$37)-MIN('04 (ind)'!W$6:W$37))))))</f>
        <v>12.678085120749024</v>
      </c>
      <c r="X11" s="75">
        <f>IF('04 (ind)'!X$1="si",100*(('04 (ind)'!X10-MIN('04 (ind)'!X$6:X$37))/(MAX('04 (ind)'!X$6:X$37)-MIN('04 (ind)'!X$6:X$37))),ABS(-100+(100*(('04 (ind)'!X10-MIN('04 (ind)'!X$6:X$37))/(MAX('04 (ind)'!X$6:X$37)-MIN('04 (ind)'!X$6:X$37))))))</f>
        <v>33.334763586545385</v>
      </c>
      <c r="Y11" s="75">
        <f>IF('04 (ind)'!Y$1="si",100*(('04 (ind)'!Y10-MIN('04 (ind)'!Y$6:Y$37))/(MAX('04 (ind)'!Y$6:Y$37)-MIN('04 (ind)'!Y$6:Y$37))),ABS(-100+(100*(('04 (ind)'!Y10-MIN('04 (ind)'!Y$6:Y$37))/(MAX('04 (ind)'!Y$6:Y$37)-MIN('04 (ind)'!Y$6:Y$37))))))</f>
        <v>4.2750653709558009</v>
      </c>
      <c r="Z11" s="75">
        <f>IF('04 (ind)'!Z$1="si",100*(('04 (ind)'!Z10-MIN('04 (ind)'!Z$6:Z$37))/(MAX('04 (ind)'!Z$6:Z$37)-MIN('04 (ind)'!Z$6:Z$37))),ABS(-100+(100*(('04 (ind)'!Z10-MIN('04 (ind)'!Z$6:Z$37))/(MAX('04 (ind)'!Z$6:Z$37)-MIN('04 (ind)'!Z$6:Z$37))))))</f>
        <v>16.435390582594806</v>
      </c>
      <c r="AA11" s="75">
        <f>IF('04 (ind)'!AA$1="si",100*(('04 (ind)'!AA10-MIN('04 (ind)'!AA$6:AA$37))/(MAX('04 (ind)'!AA$6:AA$37)-MIN('04 (ind)'!AA$6:AA$37))),ABS(-100+(100*(('04 (ind)'!AA10-MIN('04 (ind)'!AA$6:AA$37))/(MAX('04 (ind)'!AA$6:AA$37)-MIN('04 (ind)'!AA$6:AA$37))))))</f>
        <v>35.579764402408699</v>
      </c>
      <c r="AB11" s="75">
        <f>IF('04 (ind)'!AB$1="si",100*(('04 (ind)'!AB10-MIN('04 (ind)'!AB$6:AB$37))/(MAX('04 (ind)'!AB$6:AB$37)-MIN('04 (ind)'!AB$6:AB$37))),ABS(-100+(100*(('04 (ind)'!AB10-MIN('04 (ind)'!AB$6:AB$37))/(MAX('04 (ind)'!AB$6:AB$37)-MIN('04 (ind)'!AB$6:AB$37))))))</f>
        <v>5.1974143456083191</v>
      </c>
      <c r="AC11" s="75">
        <f>IF('04 (ind)'!AC$1="si",100*(('04 (ind)'!AC10-MIN('04 (ind)'!AC$6:AC$37))/(MAX('04 (ind)'!AC$6:AC$37)-MIN('04 (ind)'!AC$6:AC$37))),ABS(-100+(100*(('04 (ind)'!AC10-MIN('04 (ind)'!AC$6:AC$37))/(MAX('04 (ind)'!AC$6:AC$37)-MIN('04 (ind)'!AC$6:AC$37))))))</f>
        <v>79.572172852469322</v>
      </c>
      <c r="AD11" s="75">
        <f>IF('04 (ind)'!AD$1="si",100*(('04 (ind)'!AD10-MIN('04 (ind)'!AD$6:AD$37))/(MAX('04 (ind)'!AD$6:AD$37)-MIN('04 (ind)'!AD$6:AD$37))),ABS(-100+(100*(('04 (ind)'!AD10-MIN('04 (ind)'!AD$6:AD$37))/(MAX('04 (ind)'!AD$6:AD$37)-MIN('04 (ind)'!AD$6:AD$37))))))</f>
        <v>26.794271538853582</v>
      </c>
      <c r="AE11" s="75">
        <f>IF('04 (ind)'!AE$1="si",100*(('04 (ind)'!AE10-MIN('04 (ind)'!AE$6:AE$37))/(MAX('04 (ind)'!AE$6:AE$37)-MIN('04 (ind)'!AE$6:AE$37))),ABS(-100+(100*(('04 (ind)'!AE10-MIN('04 (ind)'!AE$6:AE$37))/(MAX('04 (ind)'!AE$6:AE$37)-MIN('04 (ind)'!AE$6:AE$37))))))</f>
        <v>13.612739574399402</v>
      </c>
      <c r="AF11" s="75">
        <f>IF('04 (ind)'!AF$1="si",100*(('04 (ind)'!AF10-MIN('04 (ind)'!AF$6:AF$37))/(MAX('04 (ind)'!AF$6:AF$37)-MIN('04 (ind)'!AF$6:AF$37))),ABS(-100+(100*(('04 (ind)'!AF10-MIN('04 (ind)'!AF$6:AF$37))/(MAX('04 (ind)'!AF$6:AF$37)-MIN('04 (ind)'!AF$6:AF$37))))))</f>
        <v>0</v>
      </c>
      <c r="AG11" s="75">
        <f>IF('04 (ind)'!AG$1="si",100*(('04 (ind)'!AG10-MIN('04 (ind)'!AG$6:AG$37))/(MAX('04 (ind)'!AG$6:AG$37)-MIN('04 (ind)'!AG$6:AG$37))),ABS(-100+(100*(('04 (ind)'!AG10-MIN('04 (ind)'!AG$6:AG$37))/(MAX('04 (ind)'!AG$6:AG$37)-MIN('04 (ind)'!AG$6:AG$37))))))</f>
        <v>55.11811023622046</v>
      </c>
      <c r="AH11" s="75">
        <f>IF('04 (ind)'!AH$1="si",100*(('04 (ind)'!AH10-MIN('04 (ind)'!AH$6:AH$37))/(MAX('04 (ind)'!AH$6:AH$37)-MIN('04 (ind)'!AH$6:AH$37))),ABS(-100+(100*(('04 (ind)'!AH10-MIN('04 (ind)'!AH$6:AH$37))/(MAX('04 (ind)'!AH$6:AH$37)-MIN('04 (ind)'!AH$6:AH$37))))))</f>
        <v>100</v>
      </c>
      <c r="AI11" s="75">
        <f>IF('04 (ind)'!AI$1="si",100*(('04 (ind)'!AI10-MIN('04 (ind)'!AI$6:AI$37))/(MAX('04 (ind)'!AI$6:AI$37)-MIN('04 (ind)'!AI$6:AI$37))),ABS(-100+(100*(('04 (ind)'!AI10-MIN('04 (ind)'!AI$6:AI$37))/(MAX('04 (ind)'!AI$6:AI$37)-MIN('04 (ind)'!AI$6:AI$37))))))</f>
        <v>1.6246127430853643</v>
      </c>
      <c r="AJ11" s="75">
        <f>IF('04 (ind)'!AJ$1="si",100*(('04 (ind)'!AJ10-MIN('04 (ind)'!AJ$6:AJ$37))/(MAX('04 (ind)'!AJ$6:AJ$37)-MIN('04 (ind)'!AJ$6:AJ$37))),ABS(-100+(100*(('04 (ind)'!AJ10-MIN('04 (ind)'!AJ$6:AJ$37))/(MAX('04 (ind)'!AJ$6:AJ$37)-MIN('04 (ind)'!AJ$6:AJ$37))))))</f>
        <v>58.607594936708885</v>
      </c>
      <c r="AK11" s="75">
        <f>IF('04 (ind)'!AK$1="si",100*(('04 (ind)'!AK10-MIN('04 (ind)'!AK$6:AK$37))/(MAX('04 (ind)'!AK$6:AK$37)-MIN('04 (ind)'!AK$6:AK$37))),ABS(-100+(100*(('04 (ind)'!AK10-MIN('04 (ind)'!AK$6:AK$37))/(MAX('04 (ind)'!AK$6:AK$37)-MIN('04 (ind)'!AK$6:AK$37))))))</f>
        <v>0.92040610561099045</v>
      </c>
      <c r="AL11" s="75">
        <f>IF('04 (ind)'!AL$1="si",100*(('04 (ind)'!AL10-MIN('04 (ind)'!AL$6:AL$37))/(MAX('04 (ind)'!AL$6:AL$37)-MIN('04 (ind)'!AL$6:AL$37))),ABS(-100+(100*(('04 (ind)'!AL10-MIN('04 (ind)'!AL$6:AL$37))/(MAX('04 (ind)'!AL$6:AL$37)-MIN('04 (ind)'!AL$6:AL$37))))))</f>
        <v>93.563317416211234</v>
      </c>
      <c r="AM11" s="75">
        <f>IF('04 (ind)'!AM$1="si",100*(('04 (ind)'!AM10-MIN('04 (ind)'!AM$6:AM$37))/(MAX('04 (ind)'!AM$6:AM$37)-MIN('04 (ind)'!AM$6:AM$37))),ABS(-100+(100*(('04 (ind)'!AM10-MIN('04 (ind)'!AM$6:AM$37))/(MAX('04 (ind)'!AM$6:AM$37)-MIN('04 (ind)'!AM$6:AM$37))))))</f>
        <v>83.06724385970584</v>
      </c>
      <c r="AN11" s="75">
        <f>IF('04 (ind)'!AN$1="si",100*(('04 (ind)'!AN10-MIN('04 (ind)'!AN$6:AN$37))/(MAX('04 (ind)'!AN$6:AN$37)-MIN('04 (ind)'!AN$6:AN$37))),ABS(-100+(100*(('04 (ind)'!AN10-MIN('04 (ind)'!AN$6:AN$37))/(MAX('04 (ind)'!AN$6:AN$37)-MIN('04 (ind)'!AN$6:AN$37))))))</f>
        <v>24.165179490054228</v>
      </c>
      <c r="AO11" s="75">
        <f>IF('04 (ind)'!AO$1="si",100*(('04 (ind)'!AO10-MIN('04 (ind)'!AO$6:AO$37))/(MAX('04 (ind)'!AO$6:AO$37)-MIN('04 (ind)'!AO$6:AO$37))),ABS(-100+(100*(('04 (ind)'!AO10-MIN('04 (ind)'!AO$6:AO$37))/(MAX('04 (ind)'!AO$6:AO$37)-MIN('04 (ind)'!AO$6:AO$37))))))</f>
        <v>13.504080493111584</v>
      </c>
      <c r="AP11" s="75">
        <f>IF('04 (ind)'!AP$1="si",100*(('04 (ind)'!AP10-MIN('04 (ind)'!AP$6:AP$37))/(MAX('04 (ind)'!AP$6:AP$37)-MIN('04 (ind)'!AP$6:AP$37))),ABS(-100+(100*(('04 (ind)'!AP10-MIN('04 (ind)'!AP$6:AP$37))/(MAX('04 (ind)'!AP$6:AP$37)-MIN('04 (ind)'!AP$6:AP$37))))))</f>
        <v>92.703266157053505</v>
      </c>
      <c r="AQ11" s="75">
        <f>IF('04 (ind)'!AQ$1="si",100*(('04 (ind)'!AQ10-MIN('04 (ind)'!AQ$6:AQ$37))/(MAX('04 (ind)'!AQ$6:AQ$37)-MIN('04 (ind)'!AQ$6:AQ$37))),ABS(-100+(100*(('04 (ind)'!AQ10-MIN('04 (ind)'!AQ$6:AQ$37))/(MAX('04 (ind)'!AQ$6:AQ$37)-MIN('04 (ind)'!AQ$6:AQ$37))))))</f>
        <v>0</v>
      </c>
      <c r="AR11" s="75">
        <f>IF('04 (ind)'!AR$1="si",100*(('04 (ind)'!AR10-MIN('04 (ind)'!AR$6:AR$37))/(MAX('04 (ind)'!AR$6:AR$37)-MIN('04 (ind)'!AR$6:AR$37))),ABS(-100+(100*(('04 (ind)'!AR10-MIN('04 (ind)'!AR$6:AR$37))/(MAX('04 (ind)'!AR$6:AR$37)-MIN('04 (ind)'!AR$6:AR$37))))))</f>
        <v>0</v>
      </c>
      <c r="AS11" s="75">
        <f>IF('04 (ind)'!AS$1="si",100*(('04 (ind)'!AS10-MIN('04 (ind)'!AS$6:AS$37))/(MAX('04 (ind)'!AS$6:AS$37)-MIN('04 (ind)'!AS$6:AS$37))),ABS(-100+(100*(('04 (ind)'!AS10-MIN('04 (ind)'!AS$6:AS$37))/(MAX('04 (ind)'!AS$6:AS$37)-MIN('04 (ind)'!AS$6:AS$37))))))</f>
        <v>48.952176249328318</v>
      </c>
      <c r="AT11" s="75">
        <f>IF('04 (ind)'!AT$1="si",100*(('04 (ind)'!AT10-MIN('04 (ind)'!AT$6:AT$37))/(MAX('04 (ind)'!AT$6:AT$37)-MIN('04 (ind)'!AT$6:AT$37))),ABS(-100+(100*(('04 (ind)'!AT10-MIN('04 (ind)'!AT$6:AT$37))/(MAX('04 (ind)'!AT$6:AT$37)-MIN('04 (ind)'!AT$6:AT$37))))))</f>
        <v>0</v>
      </c>
      <c r="AU11" s="75">
        <f>IF('04 (ind)'!AU$1="si",100*(('04 (ind)'!AU10-MIN('04 (ind)'!AU$6:AU$37))/(MAX('04 (ind)'!AU$6:AU$37)-MIN('04 (ind)'!AU$6:AU$37))),ABS(-100+(100*(('04 (ind)'!AU10-MIN('04 (ind)'!AU$6:AU$37))/(MAX('04 (ind)'!AU$6:AU$37)-MIN('04 (ind)'!AU$6:AU$37))))))</f>
        <v>33.914373088685004</v>
      </c>
      <c r="AV11" s="75">
        <f>IF('04 (ind)'!AV$1="si",100*(('04 (ind)'!AV10-MIN('04 (ind)'!AV$6:AV$37))/(MAX('04 (ind)'!AV$6:AV$37)-MIN('04 (ind)'!AV$6:AV$37))),ABS(-100+(100*(('04 (ind)'!AV10-MIN('04 (ind)'!AV$6:AV$37))/(MAX('04 (ind)'!AV$6:AV$37)-MIN('04 (ind)'!AV$6:AV$37))))))</f>
        <v>88.734835355285966</v>
      </c>
      <c r="AW11" s="75">
        <f>IF('04 (ind)'!AW$1="si",100*(('04 (ind)'!AW10-MIN('04 (ind)'!AW$6:AW$37))/(MAX('04 (ind)'!AW$6:AW$37)-MIN('04 (ind)'!AW$6:AW$37))),ABS(-100+(100*(('04 (ind)'!AW10-MIN('04 (ind)'!AW$6:AW$37))/(MAX('04 (ind)'!AW$6:AW$37)-MIN('04 (ind)'!AW$6:AW$37))))))</f>
        <v>73.61327112493521</v>
      </c>
      <c r="AX11" s="75">
        <f>IF('04 (ind)'!AX$1="si",100*(('04 (ind)'!AX10-MIN('04 (ind)'!AX$6:AX$37))/(MAX('04 (ind)'!AX$6:AX$37)-MIN('04 (ind)'!AX$6:AX$37))),ABS(-100+(100*(('04 (ind)'!AX10-MIN('04 (ind)'!AX$6:AX$37))/(MAX('04 (ind)'!AX$6:AX$37)-MIN('04 (ind)'!AX$6:AX$37))))))</f>
        <v>10.685162985718508</v>
      </c>
      <c r="AY11" s="75">
        <f>IF('04 (ind)'!AY$1="si",100*(('04 (ind)'!AY10-MIN('04 (ind)'!AY$6:AY$37))/(MAX('04 (ind)'!AY$6:AY$37)-MIN('04 (ind)'!AY$6:AY$37))),ABS(-100+(100*(('04 (ind)'!AY10-MIN('04 (ind)'!AY$6:AY$37))/(MAX('04 (ind)'!AY$6:AY$37)-MIN('04 (ind)'!AY$6:AY$37))))))</f>
        <v>0</v>
      </c>
      <c r="AZ11" s="75">
        <f>IF('04 (ind)'!AZ$1="si",100*(('04 (ind)'!AZ10-MIN('04 (ind)'!AZ$6:AZ$37))/(MAX('04 (ind)'!AZ$6:AZ$37)-MIN('04 (ind)'!AZ$6:AZ$37))),ABS(-100+(100*(('04 (ind)'!AZ10-MIN('04 (ind)'!AZ$6:AZ$37))/(MAX('04 (ind)'!AZ$6:AZ$37)-MIN('04 (ind)'!AZ$6:AZ$37))))))</f>
        <v>19.407659276170179</v>
      </c>
      <c r="BA11" s="75">
        <f>IF('04 (ind)'!BA$1="si",100*(('04 (ind)'!BA10-MIN('04 (ind)'!BA$6:BA$37))/(MAX('04 (ind)'!BA$6:BA$37)-MIN('04 (ind)'!BA$6:BA$37))),ABS(-100+(100*(('04 (ind)'!BA10-MIN('04 (ind)'!BA$6:BA$37))/(MAX('04 (ind)'!BA$6:BA$37)-MIN('04 (ind)'!BA$6:BA$37))))))</f>
        <v>18.266735722658094</v>
      </c>
      <c r="BB11" s="75">
        <f>IF('04 (ind)'!BB$1="si",100*(('04 (ind)'!BB10-MIN('04 (ind)'!BB$6:BB$37))/(MAX('04 (ind)'!BB$6:BB$37)-MIN('04 (ind)'!BB$6:BB$37))),ABS(-100+(100*(('04 (ind)'!BB10-MIN('04 (ind)'!BB$6:BB$37))/(MAX('04 (ind)'!BB$6:BB$37)-MIN('04 (ind)'!BB$6:BB$37))))))</f>
        <v>3.3380994734726457</v>
      </c>
      <c r="BC11" s="75">
        <f>IF('04 (ind)'!BC$1="si",100*(('04 (ind)'!BC10-MIN('04 (ind)'!BC$6:BC$37))/(MAX('04 (ind)'!BC$6:BC$37)-MIN('04 (ind)'!BC$6:BC$37))),ABS(-100+(100*(('04 (ind)'!BC10-MIN('04 (ind)'!BC$6:BC$37))/(MAX('04 (ind)'!BC$6:BC$37)-MIN('04 (ind)'!BC$6:BC$37))))))</f>
        <v>11.569697157860915</v>
      </c>
      <c r="BD11" s="75">
        <f>IF('04 (ind)'!BD$1="si",100*(('04 (ind)'!BD10-MIN('04 (ind)'!BD$6:BD$37))/(MAX('04 (ind)'!BD$6:BD$37)-MIN('04 (ind)'!BD$6:BD$37))),ABS(-100+(100*(('04 (ind)'!BD10-MIN('04 (ind)'!BD$6:BD$37))/(MAX('04 (ind)'!BD$6:BD$37)-MIN('04 (ind)'!BD$6:BD$37))))))</f>
        <v>7.2687660862228247</v>
      </c>
      <c r="BE11" s="75">
        <f>IF('04 (ind)'!BE$1="si",100*(('04 (ind)'!BE10-MIN('04 (ind)'!BE$6:BE$37))/(MAX('04 (ind)'!BE$6:BE$37)-MIN('04 (ind)'!BE$6:BE$37))),ABS(-100+(100*(('04 (ind)'!BE10-MIN('04 (ind)'!BE$6:BE$37))/(MAX('04 (ind)'!BE$6:BE$37)-MIN('04 (ind)'!BE$6:BE$37))))))</f>
        <v>0</v>
      </c>
      <c r="BF11" s="75">
        <f>IF('04 (ind)'!BF$1="si",100*(('04 (ind)'!BF10-MIN('04 (ind)'!BF$6:BF$37))/(MAX('04 (ind)'!BF$6:BF$37)-MIN('04 (ind)'!BF$6:BF$37))),ABS(-100+(100*(('04 (ind)'!BF10-MIN('04 (ind)'!BF$6:BF$37))/(MAX('04 (ind)'!BF$6:BF$37)-MIN('04 (ind)'!BF$6:BF$37))))))</f>
        <v>1.4697066919829154</v>
      </c>
      <c r="BG11" s="75">
        <f>IF('04 (ind)'!BG$1="si",100*(('04 (ind)'!BG10-MIN('04 (ind)'!BG$6:BG$37))/(MAX('04 (ind)'!BG$6:BG$37)-MIN('04 (ind)'!BG$6:BG$37))),ABS(-100+(100*(('04 (ind)'!BG10-MIN('04 (ind)'!BG$6:BG$37))/(MAX('04 (ind)'!BG$6:BG$37)-MIN('04 (ind)'!BG$6:BG$37))))))</f>
        <v>23.94695730251744</v>
      </c>
      <c r="BH11" s="75">
        <f>IF('04 (ind)'!BH$1="si",100*(('04 (ind)'!BH10-MIN('04 (ind)'!BH$6:BH$37))/(MAX('04 (ind)'!BH$6:BH$37)-MIN('04 (ind)'!BH$6:BH$37))),ABS(-100+(100*(('04 (ind)'!BH10-MIN('04 (ind)'!BH$6:BH$37))/(MAX('04 (ind)'!BH$6:BH$37)-MIN('04 (ind)'!BH$6:BH$37))))))</f>
        <v>9.0409823985551068</v>
      </c>
      <c r="BI11" s="75">
        <f>IF('04 (ind)'!BI$1="si",100*(('04 (ind)'!BI10-MIN('04 (ind)'!BI$6:BI$37))/(MAX('04 (ind)'!BI$6:BI$37)-MIN('04 (ind)'!BI$6:BI$37))),ABS(-100+(100*(('04 (ind)'!BI10-MIN('04 (ind)'!BI$6:BI$37))/(MAX('04 (ind)'!BI$6:BI$37)-MIN('04 (ind)'!BI$6:BI$37))))))</f>
        <v>99.749091678631956</v>
      </c>
      <c r="BJ11" s="75">
        <f>IF('04 (ind)'!BJ$1="si",100*(('04 (ind)'!BJ10-MIN('04 (ind)'!BJ$6:BJ$37))/(MAX('04 (ind)'!BJ$6:BJ$37)-MIN('04 (ind)'!BJ$6:BJ$37))),ABS(-100+(100*(('04 (ind)'!BJ10-MIN('04 (ind)'!BJ$6:BJ$37))/(MAX('04 (ind)'!BJ$6:BJ$37)-MIN('04 (ind)'!BJ$6:BJ$37))))))</f>
        <v>1.8934236401556082E-3</v>
      </c>
      <c r="BK11" s="75">
        <f>IF('04 (ind)'!BK$1="si",100*(('04 (ind)'!BK10-MIN('04 (ind)'!BK$6:BK$37))/(MAX('04 (ind)'!BK$6:BK$37)-MIN('04 (ind)'!BK$6:BK$37))),ABS(-100+(100*(('04 (ind)'!BK10-MIN('04 (ind)'!BK$6:BK$37))/(MAX('04 (ind)'!BK$6:BK$37)-MIN('04 (ind)'!BK$6:BK$37))))))</f>
        <v>4.9063988873618447</v>
      </c>
      <c r="BL11" s="75">
        <f>IF('04 (ind)'!BL$1="si",100*(('04 (ind)'!BL10-MIN('04 (ind)'!BL$6:BL$37))/(MAX('04 (ind)'!BL$6:BL$37)-MIN('04 (ind)'!BL$6:BL$37))),ABS(-100+(100*(('04 (ind)'!BL10-MIN('04 (ind)'!BL$6:BL$37))/(MAX('04 (ind)'!BL$6:BL$37)-MIN('04 (ind)'!BL$6:BL$37))))))</f>
        <v>9.7560975609756095</v>
      </c>
      <c r="BM11" s="75">
        <f>IF('04 (ind)'!BM$1="si",100*(('04 (ind)'!BM10-MIN('04 (ind)'!BM$6:BM$37))/(MAX('04 (ind)'!BM$6:BM$37)-MIN('04 (ind)'!BM$6:BM$37))),ABS(-100+(100*(('04 (ind)'!BM10-MIN('04 (ind)'!BM$6:BM$37))/(MAX('04 (ind)'!BM$6:BM$37)-MIN('04 (ind)'!BM$6:BM$37))))))</f>
        <v>11.565808589187455</v>
      </c>
      <c r="BN11" s="75">
        <f>IF('04 (ind)'!BN$1="si",100*(('04 (ind)'!BN10-MIN('04 (ind)'!BN$6:BN$37))/(MAX('04 (ind)'!BN$6:BN$37)-MIN('04 (ind)'!BN$6:BN$37))),ABS(-100+(100*(('04 (ind)'!BN10-MIN('04 (ind)'!BN$6:BN$37))/(MAX('04 (ind)'!BN$6:BN$37)-MIN('04 (ind)'!BN$6:BN$37))))))</f>
        <v>100</v>
      </c>
      <c r="BO11" s="75">
        <f>IF('04 (ind)'!BO$1="si",100*(('04 (ind)'!BO10-MIN('04 (ind)'!BO$6:BO$37))/(MAX('04 (ind)'!BO$6:BO$37)-MIN('04 (ind)'!BO$6:BO$37))),ABS(-100+(100*(('04 (ind)'!BO10-MIN('04 (ind)'!BO$6:BO$37))/(MAX('04 (ind)'!BO$6:BO$37)-MIN('04 (ind)'!BO$6:BO$37))))))</f>
        <v>2.1532341600199953</v>
      </c>
      <c r="BP11" s="75">
        <f>IF('04 (ind)'!BP$1="si",100*(('04 (ind)'!BP10-MIN('04 (ind)'!BP$6:BP$37))/(MAX('04 (ind)'!BP$6:BP$37)-MIN('04 (ind)'!BP$6:BP$37))),ABS(-100+(100*(('04 (ind)'!BP10-MIN('04 (ind)'!BP$6:BP$37))/(MAX('04 (ind)'!BP$6:BP$37)-MIN('04 (ind)'!BP$6:BP$37))))))</f>
        <v>0</v>
      </c>
      <c r="BQ11" s="75">
        <f>IF('04 (ind)'!BQ$1="si",100*(('04 (ind)'!BQ10-MIN('04 (ind)'!BQ$6:BQ$37))/(MAX('04 (ind)'!BQ$6:BQ$37)-MIN('04 (ind)'!BQ$6:BQ$37))),ABS(-100+(100*(('04 (ind)'!BQ10-MIN('04 (ind)'!BQ$6:BQ$37))/(MAX('04 (ind)'!BQ$6:BQ$37)-MIN('04 (ind)'!BQ$6:BQ$37))))))</f>
        <v>9.7209823875762122</v>
      </c>
      <c r="BR11" s="75">
        <f>IF('04 (ind)'!BR$1="si",100*(('04 (ind)'!BR10-MIN('04 (ind)'!BR$6:BR$37))/(MAX('04 (ind)'!BR$6:BR$37)-MIN('04 (ind)'!BR$6:BR$37))),ABS(-100+(100*(('04 (ind)'!BR10-MIN('04 (ind)'!BR$6:BR$37))/(MAX('04 (ind)'!BP$6:BP$37)-MIN('04 (ind)'!BR$6:BR$37))))))</f>
        <v>22.910926833240591</v>
      </c>
      <c r="BS11" s="75">
        <f>IF('04 (ind)'!BS$1="si",100*(('04 (ind)'!BS10-MIN('04 (ind)'!BS$6:BS$37))/(MAX('04 (ind)'!BS$6:BS$37)-MIN('04 (ind)'!BS$6:BS$37))),ABS(-100+(100*(('04 (ind)'!BS10-MIN('04 (ind)'!BS$6:BS$37))/(MAX('04 (ind)'!BQ$6:BQ$37)-MIN('04 (ind)'!BS$6:BS$37))))))</f>
        <v>78.685334735837202</v>
      </c>
      <c r="BT11" s="75">
        <f>IF('04 (ind)'!BT$1="si",100*(('04 (ind)'!BT10-MIN('04 (ind)'!BT$6:BT$37))/(MAX('04 (ind)'!BT$6:BT$37)-MIN('04 (ind)'!BT$6:BT$37))),ABS(-100+(100*(('04 (ind)'!BT10-MIN('04 (ind)'!BT$6:BT$37))/(MAX('04 (ind)'!BR$6:BR$37)-MIN('04 (ind)'!BT$6:BT$37))))))</f>
        <v>91.517297499999998</v>
      </c>
      <c r="BU11" s="75">
        <f>IF('04 (ind)'!BU$1="si",100*(('04 (ind)'!BU10-MIN('04 (ind)'!BU$6:BU$37))/(MAX('04 (ind)'!BU$6:BU$37)-MIN('04 (ind)'!BU$6:BU$37))),ABS(-100+(100*(('04 (ind)'!BU10-MIN('04 (ind)'!BU$6:BU$37))/(MAX('04 (ind)'!BU$6:BU$37)-MIN('04 (ind)'!BU$6:BU$37))))))</f>
        <v>70.325362602900825</v>
      </c>
      <c r="BV11" s="75">
        <f>IF('04 (ind)'!BV$1="si",100*(('04 (ind)'!BV10-MIN('04 (ind)'!BV$6:BV$37))/(MAX('04 (ind)'!BV$6:BV$37)-MIN('04 (ind)'!BV$6:BV$37))),ABS(-100+(100*(('04 (ind)'!BV10-MIN('04 (ind)'!BV$6:BV$37))/(MAX('04 (ind)'!BV$6:BV$37)-MIN('04 (ind)'!BV$6:BV$37))))))</f>
        <v>63.652587745389653</v>
      </c>
      <c r="BW11" s="75">
        <f>IF('04 (ind)'!BW$1="si",100*(('04 (ind)'!BW10-MIN('04 (ind)'!BW$6:BW$37))/(MAX('04 (ind)'!BW$6:BW$37)-MIN('04 (ind)'!BW$6:BW$37))),ABS(-100+(100*(('04 (ind)'!BW10-MIN('04 (ind)'!BW$6:BW$37))/(MAX('04 (ind)'!BW$6:BW$37)-MIN('04 (ind)'!BW$6:BW$37))))))</f>
        <v>71.872949205932528</v>
      </c>
      <c r="BX11" s="75">
        <f>IF('04 (ind)'!BX$1="si",100*(('04 (ind)'!BX10-MIN('04 (ind)'!BX$6:BX$37))/(MAX('04 (ind)'!BX$6:BX$37)-MIN('04 (ind)'!BX$6:BX$37))),ABS(-100+(100*(('04 (ind)'!BX10-MIN('04 (ind)'!BX$6:BX$37))/(MAX('04 (ind)'!BX$6:BX$37)-MIN('04 (ind)'!BX$6:BX$37))))))</f>
        <v>8.4927276090085968</v>
      </c>
      <c r="BY11" s="75">
        <f>IF('04 (ind)'!BY$1="si",100*(('04 (ind)'!BY10-MIN('04 (ind)'!BY$6:BY$37))/(MAX('04 (ind)'!BY$6:BY$37)-MIN('04 (ind)'!BY$6:BY$37))),ABS(-100+(100*(('04 (ind)'!BY10-MIN('04 (ind)'!BY$6:BY$37))/(MAX('04 (ind)'!BY$6:BY$37)-MIN('04 (ind)'!BY$6:BY$37))))))</f>
        <v>17.671054227549273</v>
      </c>
      <c r="BZ11" s="75">
        <f>IF('04 (ind)'!BZ$1="si",100*(('04 (ind)'!BZ10-MIN('04 (ind)'!BZ$6:BZ$37))/(MAX('04 (ind)'!BZ$6:BZ$37)-MIN('04 (ind)'!BZ$6:BZ$37))),ABS(-100+(100*(('04 (ind)'!BZ10-MIN('04 (ind)'!BZ$6:BZ$37))/(MAX('04 (ind)'!BZ$6:BZ$37)-MIN('04 (ind)'!BZ$6:BZ$37))))))</f>
        <v>58.253149792137705</v>
      </c>
      <c r="CA11" s="75">
        <f>IF('04 (ind)'!CA$1="si",100*(('04 (ind)'!CA10-MIN('04 (ind)'!CA$6:CA$37))/(MAX('04 (ind)'!CA$6:CA$37)-MIN('04 (ind)'!CA$6:CA$37))),ABS(-100+(100*(('04 (ind)'!CA10-MIN('04 (ind)'!CA$6:CA$37))/(MAX('04 (ind)'!CA$6:CA$37)-MIN('04 (ind)'!CA$6:CA$37))))))</f>
        <v>39.947778459397334</v>
      </c>
      <c r="CB11" s="75">
        <f>IF('04 (ind)'!CB$1="si",100*(('04 (ind)'!CB10-MIN('04 (ind)'!CB$6:CB$37))/(MAX('04 (ind)'!CB$6:CB$37)-MIN('04 (ind)'!CB$6:CB$37))),ABS(-100+(100*(('04 (ind)'!CB10-MIN('04 (ind)'!CB$6:CB$37))/(MAX('04 (ind)'!CB$6:CB$37)-MIN('04 (ind)'!CB$6:CB$37))))))</f>
        <v>100</v>
      </c>
      <c r="CC11" s="75">
        <f>IF('04 (ind)'!CC$1="si",100*(('04 (ind)'!CC10-MIN('04 (ind)'!CC$6:CC$37))/(MAX('04 (ind)'!CC$6:CC$37)-MIN('04 (ind)'!CC$6:CC$37))),ABS(-100+(100*(('04 (ind)'!CC10-MIN('04 (ind)'!CC$6:CC$37))/(MAX('04 (ind)'!CC$6:CC$37)-MIN('04 (ind)'!CC$6:CC$37))))))</f>
        <v>75.167946600300922</v>
      </c>
      <c r="CD11" s="75">
        <f>IF('04 (ind)'!CD$1="si",100*(('04 (ind)'!CD10-MIN('04 (ind)'!CD$6:CD$37))/(MAX('04 (ind)'!CD$6:CD$37)-MIN('04 (ind)'!CD$6:CD$37))),ABS(-100+(100*(('04 (ind)'!CD10-MIN('04 (ind)'!CD$6:CD$37))/(MAX('04 (ind)'!CD$6:CD$37)-MIN('04 (ind)'!CD$6:CD$37))))))</f>
        <v>0.55013319638906266</v>
      </c>
      <c r="CE11" s="75">
        <f>IF('04 (ind)'!CE$1="si",100*(('04 (ind)'!CE10-MIN('04 (ind)'!CE$6:CE$37))/(MAX('04 (ind)'!CE$6:CE$37)-MIN('04 (ind)'!CE$6:CE$37))),ABS(-100+(100*(('04 (ind)'!CE10-MIN('04 (ind)'!CE$6:CE$37))/(MAX('04 (ind)'!CE$6:CE$37)-MIN('04 (ind)'!CE$6:CE$37))))))</f>
        <v>9.2133532515604362</v>
      </c>
      <c r="CF11" s="75">
        <f>IF('04 (ind)'!CF$1="si",100*(('04 (ind)'!CF10-MIN('04 (ind)'!CF$6:CF$37))/(MAX('04 (ind)'!CF$6:CF$37)-MIN('04 (ind)'!CF$6:CF$37))),ABS(-100+(100*(('04 (ind)'!CF10-MIN('04 (ind)'!CF$6:CF$37))/(MAX('04 (ind)'!CF$6:CF$37)-MIN('04 (ind)'!CF$6:CF$37))))))</f>
        <v>0.64179996922522187</v>
      </c>
      <c r="CG11" s="75">
        <f>IF('04 (ind)'!CG$1="si",100*(('04 (ind)'!CG10-MIN('04 (ind)'!CG$6:CG$37))/(MAX('04 (ind)'!CG$6:CG$37)-MIN('04 (ind)'!CG$6:CG$37))),ABS(-100+(100*(('04 (ind)'!CG10-MIN('04 (ind)'!CG$6:CG$37))/(MAX('04 (ind)'!CG$6:CG$37)-MIN('04 (ind)'!CG$6:CG$37))))))</f>
        <v>0.9936295037451599</v>
      </c>
      <c r="CH11" s="75">
        <f>IF('04 (ind)'!CH$1="si",100*(('04 (ind)'!CH10-MIN('04 (ind)'!CH$6:CH$37))/(MAX('04 (ind)'!CH$6:CH$37)-MIN('04 (ind)'!CH$6:CH$37))),ABS(-100+(100*(('04 (ind)'!CH10-MIN('04 (ind)'!CH$6:CH$37))/(MAX('04 (ind)'!CH$6:CH$37)-MIN('04 (ind)'!CH$6:CH$37))))))</f>
        <v>1.974178424860823</v>
      </c>
      <c r="CI11" s="75">
        <f>IF('04 (ind)'!CI$1="si",100*(('04 (ind)'!CI10-MIN('04 (ind)'!CI$6:CI$37))/(MAX('04 (ind)'!CI$6:CI$37)-MIN('04 (ind)'!CI$6:CI$37))),ABS(-100+(100*(('04 (ind)'!CI10-MIN('04 (ind)'!CI$6:CI$37))/(MAX('04 (ind)'!CI$6:CI$37)-MIN('04 (ind)'!CI$6:CI$37))))))</f>
        <v>4.4089401589683552</v>
      </c>
      <c r="CJ11" s="75">
        <f>IF('04 (ind)'!CJ$1="si",100*(('04 (ind)'!CJ10-MIN('04 (ind)'!CJ$6:CJ$37))/(MAX('04 (ind)'!CJ$6:CJ$37)-MIN('04 (ind)'!CJ$6:CJ$37))),ABS(-100+(100*(('04 (ind)'!CJ10-MIN('04 (ind)'!CJ$6:CJ$37))/(MAX('04 (ind)'!CJ$6:CJ$37)-MIN('04 (ind)'!CJ$6:CJ$37))))))</f>
        <v>0</v>
      </c>
      <c r="CK11" s="75">
        <f>IF('04 (ind)'!CK$1="si",100*(('04 (ind)'!CK10-MIN('04 (ind)'!CK$6:CK$37))/(MAX('04 (ind)'!CK$6:CK$37)-MIN('04 (ind)'!CK$6:CK$37))),ABS(-100+(100*(('04 (ind)'!CK10-MIN('04 (ind)'!CK$6:CK$37))/(MAX('04 (ind)'!CK$6:CK$37)-MIN('04 (ind)'!CK$6:CK$37))))))</f>
        <v>2.2951572245547833</v>
      </c>
      <c r="CL11" s="75">
        <f>IF('04 (ind)'!CL$1="si",100*(('04 (ind)'!CL10-MIN('04 (ind)'!CL$6:CL$37))/(MAX('04 (ind)'!CL$6:CL$37)-MIN('04 (ind)'!CL$6:CL$37))),ABS(-100+(100*(('04 (ind)'!CL10-MIN('04 (ind)'!CL$6:CL$37))/(MAX('04 (ind)'!CL$6:CL$37)-MIN('04 (ind)'!CL$6:CL$37))))))</f>
        <v>1.747703292850691</v>
      </c>
      <c r="CM11" s="75">
        <f>IF('04 (ind)'!CM$1="si",100*(('04 (ind)'!CM10-MIN('04 (ind)'!CM$6:CM$37))/(MAX('04 (ind)'!CM$6:CM$37)-MIN('04 (ind)'!CM$6:CM$37))),ABS(-100+(100*(('04 (ind)'!CM10-MIN('04 (ind)'!CM$6:CM$37))/(MAX('04 (ind)'!CM$6:CM$37)-MIN('04 (ind)'!CM$6:CM$37))))))</f>
        <v>3.4866995721414704</v>
      </c>
    </row>
    <row r="12" spans="1:91">
      <c r="A12" s="18" t="s">
        <v>211</v>
      </c>
      <c r="B12" s="87">
        <f>IF('04 (ind)'!B$1="si",100*(('04 (ind)'!B11-MIN('04 (ind)'!B$6:B$37))/(MAX('04 (ind)'!B$6:B$37)-MIN('04 (ind)'!B$6:B$37))),ABS(-100+(100*(('04 (ind)'!B11-MIN('04 (ind)'!B$6:B$37))/(MAX('04 (ind)'!B$6:B$37)-MIN('04 (ind)'!B$6:B$37))))))</f>
        <v>12.776184588283062</v>
      </c>
      <c r="C12" s="87">
        <f>IF('04 (ind)'!C$1="si",100*(('04 (ind)'!C11-MIN('04 (ind)'!C$6:C$37))/(MAX('04 (ind)'!C$6:C$37)-MIN('04 (ind)'!C$6:C$37))),ABS(-100+(100*(('04 (ind)'!C11-MIN('04 (ind)'!C$6:C$37))/(MAX('04 (ind)'!C$6:C$37)-MIN('04 (ind)'!C$6:C$37))))))</f>
        <v>62.732324565387223</v>
      </c>
      <c r="D12" s="87">
        <f>IF('04 (ind)'!D$1="si",100*(('04 (ind)'!D11-MIN('04 (ind)'!D$6:D$37))/(MAX('04 (ind)'!D$6:D$37)-MIN('04 (ind)'!D$6:D$37))),ABS(-100+(100*(('04 (ind)'!D11-MIN('04 (ind)'!D$6:D$37))/(MAX('04 (ind)'!D$6:D$37)-MIN('04 (ind)'!D$6:D$37))))))</f>
        <v>57.226615298820029</v>
      </c>
      <c r="E12" s="87">
        <f>IF('04 (ind)'!E$1="si",100*(('04 (ind)'!E11-MIN('04 (ind)'!E$6:E$37))/(MAX('04 (ind)'!E$6:E$37)-MIN('04 (ind)'!E$6:E$37))),ABS(-100+(100*(('04 (ind)'!E11-MIN('04 (ind)'!E$6:E$37))/(MAX('04 (ind)'!E$6:E$37)-MIN('04 (ind)'!E$6:E$37))))))</f>
        <v>42.85428992658624</v>
      </c>
      <c r="F12" s="87">
        <f>IF('04 (ind)'!F$1="si",100*(('04 (ind)'!F11-MIN('04 (ind)'!F$6:F$37))/(MAX('04 (ind)'!F$6:F$37)-MIN('04 (ind)'!F$6:F$37))),ABS(-100+(100*(('04 (ind)'!F11-MIN('04 (ind)'!F$6:F$37))/(MAX('04 (ind)'!F$6:F$37)-MIN('04 (ind)'!F$6:F$37))))))</f>
        <v>58.045977011494251</v>
      </c>
      <c r="G12" s="87">
        <f>IF('04 (ind)'!G$1="si",100*(('04 (ind)'!G11-MIN('04 (ind)'!G$6:G$37))/(MAX('04 (ind)'!G$6:G$37)-MIN('04 (ind)'!G$6:G$37))),ABS(-100+(100*(('04 (ind)'!G11-MIN('04 (ind)'!G$6:G$37))/(MAX('04 (ind)'!G$6:G$37)-MIN('04 (ind)'!G$6:G$37))))))</f>
        <v>56.410256410256402</v>
      </c>
      <c r="H12" s="87">
        <f>IF('04 (ind)'!H$1="si",100*(('04 (ind)'!H11-MIN('04 (ind)'!H$6:H$37))/(MAX('04 (ind)'!H$6:H$37)-MIN('04 (ind)'!H$6:H$37))),ABS(-100+(100*(('04 (ind)'!H11-MIN('04 (ind)'!H$6:H$37))/(MAX('04 (ind)'!H$6:H$37)-MIN('04 (ind)'!H$6:H$37))))))</f>
        <v>79.617834394904435</v>
      </c>
      <c r="I12" s="87">
        <f>IF('04 (ind)'!I$1="si",100*(('04 (ind)'!I11-MIN('04 (ind)'!I$6:I$37))/(MAX('04 (ind)'!I$6:I$37)-MIN('04 (ind)'!I$6:I$37))),ABS(-100+(100*(('04 (ind)'!I11-MIN('04 (ind)'!I$6:I$37))/(MAX('04 (ind)'!I$6:I$37)-MIN('04 (ind)'!I$6:I$37))))))</f>
        <v>74.509803921568633</v>
      </c>
      <c r="J12" s="87">
        <f>IF('04 (ind)'!J$1="si",100*(('04 (ind)'!J11-MIN('04 (ind)'!J$6:J$37))/(MAX('04 (ind)'!J$6:J$37)-MIN('04 (ind)'!J$6:J$37))),ABS(-100+(100*(('04 (ind)'!J11-MIN('04 (ind)'!J$6:J$37))/(MAX('04 (ind)'!J$6:J$37)-MIN('04 (ind)'!J$6:J$37))))))</f>
        <v>4.113924050632912</v>
      </c>
      <c r="K12" s="87">
        <f>IF('04 (ind)'!K$1="si",100*(('04 (ind)'!K11-MIN('04 (ind)'!K$6:K$37))/(MAX('04 (ind)'!K$6:K$37)-MIN('04 (ind)'!K$6:K$37))),ABS(-100+(100*(('04 (ind)'!K11-MIN('04 (ind)'!K$6:K$37))/(MAX('04 (ind)'!K$6:K$37)-MIN('04 (ind)'!K$6:K$37))))))</f>
        <v>15.617404990181463</v>
      </c>
      <c r="L12" s="87">
        <f>IF('04 (ind)'!L$1="si",100*(('04 (ind)'!L11-MIN('04 (ind)'!L$6:L$37))/(MAX('04 (ind)'!L$6:L$37)-MIN('04 (ind)'!L$6:L$37))),ABS(-100+(100*(('04 (ind)'!L11-MIN('04 (ind)'!L$6:L$37))/(MAX('04 (ind)'!L$6:L$37)-MIN('04 (ind)'!L$6:L$37))))))</f>
        <v>24.356329696867704</v>
      </c>
      <c r="M12" s="87">
        <f>IF('04 (ind)'!M$1="si",100*(('04 (ind)'!M11-MIN('04 (ind)'!M$6:M$37))/(MAX('04 (ind)'!M$6:M$37)-MIN('04 (ind)'!M$6:M$37))),ABS(-100+(100*(('04 (ind)'!M11-MIN('04 (ind)'!M$6:M$37))/(MAX('04 (ind)'!M$6:M$37)-MIN('04 (ind)'!M$6:M$37))))))</f>
        <v>0</v>
      </c>
      <c r="N12" s="87">
        <f>IF('04 (ind)'!N$1="si",100*(('04 (ind)'!N11-MIN('04 (ind)'!N$6:N$37))/(MAX('04 (ind)'!N$6:N$37)-MIN('04 (ind)'!N$6:N$37))),ABS(-100+(100*(('04 (ind)'!N11-MIN('04 (ind)'!N$6:N$37))/(MAX('04 (ind)'!N$6:N$37)-MIN('04 (ind)'!N$6:N$37))))))</f>
        <v>32.68652131784642</v>
      </c>
      <c r="O12" s="87">
        <f>IF('04 (ind)'!O$1="si",100*(('04 (ind)'!O11-MIN('04 (ind)'!O$6:O$37))/(MAX('04 (ind)'!O$6:O$37)-MIN('04 (ind)'!O$6:O$37))),ABS(-100+(100*(('04 (ind)'!O11-MIN('04 (ind)'!O$6:O$37))/(MAX('04 (ind)'!O$6:O$37)-MIN('04 (ind)'!O$6:O$37))))))</f>
        <v>99.152542372881356</v>
      </c>
      <c r="P12" s="87">
        <f>IF('04 (ind)'!P$1="si",100*(('04 (ind)'!P11-MIN('04 (ind)'!P$6:P$37))/(MAX('04 (ind)'!P$6:P$37)-MIN('04 (ind)'!P$6:P$37))),ABS(-100+(100*(('04 (ind)'!P11-MIN('04 (ind)'!P$6:P$37))/(MAX('04 (ind)'!P$6:P$37)-MIN('04 (ind)'!P$6:P$37))))))</f>
        <v>5.7793253963243494</v>
      </c>
      <c r="Q12" s="87">
        <f>IF('04 (ind)'!Q$1="si",100*(('04 (ind)'!Q11-MIN('04 (ind)'!Q$6:Q$37))/(MAX('04 (ind)'!Q$6:Q$37)-MIN('04 (ind)'!Q$6:Q$37))),ABS(-100+(100*(('04 (ind)'!Q11-MIN('04 (ind)'!Q$6:Q$37))/(MAX('04 (ind)'!Q$6:Q$37)-MIN('04 (ind)'!Q$6:Q$37))))))</f>
        <v>99.572033207751673</v>
      </c>
      <c r="R12" s="87">
        <f>IF('04 (ind)'!R$1="si",100*(('04 (ind)'!R11-MIN('04 (ind)'!R$6:R$37))/(MAX('04 (ind)'!R$6:R$37)-MIN('04 (ind)'!R$6:R$37))),ABS(-100+(100*(('04 (ind)'!R11-MIN('04 (ind)'!R$6:R$37))/(MAX('04 (ind)'!R$6:R$37)-MIN('04 (ind)'!R$6:R$37))))))</f>
        <v>0.15803154550773413</v>
      </c>
      <c r="S12" s="75">
        <f>ABS(ABS(('04 (ind)'!S11-((MAX('04 (ind)'!S$6:S$37)+MIN('04 (ind)'!S$6:S$37))/2))/(((MAX('04 (ind)'!S$6:S$37)+MIN('04 (ind)'!S$6:S$37))/2)-MAX('04 (ind)'!S$6:S$37))*100)-100)</f>
        <v>39.547073696159948</v>
      </c>
      <c r="T12" s="75">
        <f>IF('04 (ind)'!T$1="si",100*(('04 (ind)'!T11-MIN('04 (ind)'!T$6:T$37))/(MAX('04 (ind)'!T$6:T$37)-MIN('04 (ind)'!T$6:T$37))),ABS(-100+(100*(('04 (ind)'!T11-MIN('04 (ind)'!T$6:T$37))/(MAX('04 (ind)'!T$6:T$37)-MIN('04 (ind)'!T$6:T$37))))))</f>
        <v>40.306878524677884</v>
      </c>
      <c r="U12" s="75">
        <f>IF('04 (ind)'!U$1="si",100*(('04 (ind)'!U11-MIN('04 (ind)'!U$6:U$37))/(MAX('04 (ind)'!U$6:U$37)-MIN('04 (ind)'!U$6:U$37))),ABS(-100+(100*(('04 (ind)'!U11-MIN('04 (ind)'!U$6:U$37))/(MAX('04 (ind)'!U$6:U$37)-MIN('04 (ind)'!U$6:U$37))))))</f>
        <v>100</v>
      </c>
      <c r="V12" s="75">
        <f>IF('04 (ind)'!V$1="si",100*(('04 (ind)'!V11-MIN('04 (ind)'!V$6:V$37))/(MAX('04 (ind)'!V$6:V$37)-MIN('04 (ind)'!V$6:V$37))),ABS(-100+(100*(('04 (ind)'!V11-MIN('04 (ind)'!V$6:V$37))/(MAX('04 (ind)'!V$6:V$37)-MIN('04 (ind)'!V$6:V$37))))))</f>
        <v>93.370165745856355</v>
      </c>
      <c r="W12" s="75">
        <f>IF('04 (ind)'!W$1="si",100*(('04 (ind)'!W11-MIN('04 (ind)'!W$6:W$37))/(MAX('04 (ind)'!W$6:W$37)-MIN('04 (ind)'!W$6:W$37))),ABS(-100+(100*(('04 (ind)'!W11-MIN('04 (ind)'!W$6:W$37))/(MAX('04 (ind)'!W$6:W$37)-MIN('04 (ind)'!W$6:W$37))))))</f>
        <v>77.886146496815272</v>
      </c>
      <c r="X12" s="75">
        <f>IF('04 (ind)'!X$1="si",100*(('04 (ind)'!X11-MIN('04 (ind)'!X$6:X$37))/(MAX('04 (ind)'!X$6:X$37)-MIN('04 (ind)'!X$6:X$37))),ABS(-100+(100*(('04 (ind)'!X11-MIN('04 (ind)'!X$6:X$37))/(MAX('04 (ind)'!X$6:X$37)-MIN('04 (ind)'!X$6:X$37))))))</f>
        <v>79.193979370260834</v>
      </c>
      <c r="Y12" s="75">
        <f>IF('04 (ind)'!Y$1="si",100*(('04 (ind)'!Y11-MIN('04 (ind)'!Y$6:Y$37))/(MAX('04 (ind)'!Y$6:Y$37)-MIN('04 (ind)'!Y$6:Y$37))),ABS(-100+(100*(('04 (ind)'!Y11-MIN('04 (ind)'!Y$6:Y$37))/(MAX('04 (ind)'!Y$6:Y$37)-MIN('04 (ind)'!Y$6:Y$37))))))</f>
        <v>74.881942005229675</v>
      </c>
      <c r="Z12" s="75">
        <f>IF('04 (ind)'!Z$1="si",100*(('04 (ind)'!Z11-MIN('04 (ind)'!Z$6:Z$37))/(MAX('04 (ind)'!Z$6:Z$37)-MIN('04 (ind)'!Z$6:Z$37))),ABS(-100+(100*(('04 (ind)'!Z11-MIN('04 (ind)'!Z$6:Z$37))/(MAX('04 (ind)'!Z$6:Z$37)-MIN('04 (ind)'!Z$6:Z$37))))))</f>
        <v>100</v>
      </c>
      <c r="AA12" s="75">
        <f>IF('04 (ind)'!AA$1="si",100*(('04 (ind)'!AA11-MIN('04 (ind)'!AA$6:AA$37))/(MAX('04 (ind)'!AA$6:AA$37)-MIN('04 (ind)'!AA$6:AA$37))),ABS(-100+(100*(('04 (ind)'!AA11-MIN('04 (ind)'!AA$6:AA$37))/(MAX('04 (ind)'!AA$6:AA$37)-MIN('04 (ind)'!AA$6:AA$37))))))</f>
        <v>82.354861809272137</v>
      </c>
      <c r="AB12" s="75">
        <f>IF('04 (ind)'!AB$1="si",100*(('04 (ind)'!AB11-MIN('04 (ind)'!AB$6:AB$37))/(MAX('04 (ind)'!AB$6:AB$37)-MIN('04 (ind)'!AB$6:AB$37))),ABS(-100+(100*(('04 (ind)'!AB11-MIN('04 (ind)'!AB$6:AB$37))/(MAX('04 (ind)'!AB$6:AB$37)-MIN('04 (ind)'!AB$6:AB$37))))))</f>
        <v>39.888729275390787</v>
      </c>
      <c r="AC12" s="75">
        <f>IF('04 (ind)'!AC$1="si",100*(('04 (ind)'!AC11-MIN('04 (ind)'!AC$6:AC$37))/(MAX('04 (ind)'!AC$6:AC$37)-MIN('04 (ind)'!AC$6:AC$37))),ABS(-100+(100*(('04 (ind)'!AC11-MIN('04 (ind)'!AC$6:AC$37))/(MAX('04 (ind)'!AC$6:AC$37)-MIN('04 (ind)'!AC$6:AC$37))))))</f>
        <v>67.191769660140025</v>
      </c>
      <c r="AD12" s="75">
        <f>IF('04 (ind)'!AD$1="si",100*(('04 (ind)'!AD11-MIN('04 (ind)'!AD$6:AD$37))/(MAX('04 (ind)'!AD$6:AD$37)-MIN('04 (ind)'!AD$6:AD$37))),ABS(-100+(100*(('04 (ind)'!AD11-MIN('04 (ind)'!AD$6:AD$37))/(MAX('04 (ind)'!AD$6:AD$37)-MIN('04 (ind)'!AD$6:AD$37))))))</f>
        <v>53.84789633462411</v>
      </c>
      <c r="AE12" s="75">
        <f>IF('04 (ind)'!AE$1="si",100*(('04 (ind)'!AE11-MIN('04 (ind)'!AE$6:AE$37))/(MAX('04 (ind)'!AE$6:AE$37)-MIN('04 (ind)'!AE$6:AE$37))),ABS(-100+(100*(('04 (ind)'!AE11-MIN('04 (ind)'!AE$6:AE$37))/(MAX('04 (ind)'!AE$6:AE$37)-MIN('04 (ind)'!AE$6:AE$37))))))</f>
        <v>59.304861275203372</v>
      </c>
      <c r="AF12" s="75">
        <f>IF('04 (ind)'!AF$1="si",100*(('04 (ind)'!AF11-MIN('04 (ind)'!AF$6:AF$37))/(MAX('04 (ind)'!AF$6:AF$37)-MIN('04 (ind)'!AF$6:AF$37))),ABS(-100+(100*(('04 (ind)'!AF11-MIN('04 (ind)'!AF$6:AF$37))/(MAX('04 (ind)'!AF$6:AF$37)-MIN('04 (ind)'!AF$6:AF$37))))))</f>
        <v>87.912087912087912</v>
      </c>
      <c r="AG12" s="75">
        <f>IF('04 (ind)'!AG$1="si",100*(('04 (ind)'!AG11-MIN('04 (ind)'!AG$6:AG$37))/(MAX('04 (ind)'!AG$6:AG$37)-MIN('04 (ind)'!AG$6:AG$37))),ABS(-100+(100*(('04 (ind)'!AG11-MIN('04 (ind)'!AG$6:AG$37))/(MAX('04 (ind)'!AG$6:AG$37)-MIN('04 (ind)'!AG$6:AG$37))))))</f>
        <v>43.700787401574829</v>
      </c>
      <c r="AH12" s="75">
        <f>IF('04 (ind)'!AH$1="si",100*(('04 (ind)'!AH11-MIN('04 (ind)'!AH$6:AH$37))/(MAX('04 (ind)'!AH$6:AH$37)-MIN('04 (ind)'!AH$6:AH$37))),ABS(-100+(100*(('04 (ind)'!AH11-MIN('04 (ind)'!AH$6:AH$37))/(MAX('04 (ind)'!AH$6:AH$37)-MIN('04 (ind)'!AH$6:AH$37))))))</f>
        <v>4.9429657794676691</v>
      </c>
      <c r="AI12" s="75">
        <f>IF('04 (ind)'!AI$1="si",100*(('04 (ind)'!AI11-MIN('04 (ind)'!AI$6:AI$37))/(MAX('04 (ind)'!AI$6:AI$37)-MIN('04 (ind)'!AI$6:AI$37))),ABS(-100+(100*(('04 (ind)'!AI11-MIN('04 (ind)'!AI$6:AI$37))/(MAX('04 (ind)'!AI$6:AI$37)-MIN('04 (ind)'!AI$6:AI$37))))))</f>
        <v>6.3911388152737851</v>
      </c>
      <c r="AJ12" s="75">
        <f>IF('04 (ind)'!AJ$1="si",100*(('04 (ind)'!AJ11-MIN('04 (ind)'!AJ$6:AJ$37))/(MAX('04 (ind)'!AJ$6:AJ$37)-MIN('04 (ind)'!AJ$6:AJ$37))),ABS(-100+(100*(('04 (ind)'!AJ11-MIN('04 (ind)'!AJ$6:AJ$37))/(MAX('04 (ind)'!AJ$6:AJ$37)-MIN('04 (ind)'!AJ$6:AJ$37))))))</f>
        <v>77.951668584580005</v>
      </c>
      <c r="AK12" s="75">
        <f>IF('04 (ind)'!AK$1="si",100*(('04 (ind)'!AK11-MIN('04 (ind)'!AK$6:AK$37))/(MAX('04 (ind)'!AK$6:AK$37)-MIN('04 (ind)'!AK$6:AK$37))),ABS(-100+(100*(('04 (ind)'!AK11-MIN('04 (ind)'!AK$6:AK$37))/(MAX('04 (ind)'!AK$6:AK$37)-MIN('04 (ind)'!AK$6:AK$37))))))</f>
        <v>19.659079217969868</v>
      </c>
      <c r="AL12" s="75">
        <f>IF('04 (ind)'!AL$1="si",100*(('04 (ind)'!AL11-MIN('04 (ind)'!AL$6:AL$37))/(MAX('04 (ind)'!AL$6:AL$37)-MIN('04 (ind)'!AL$6:AL$37))),ABS(-100+(100*(('04 (ind)'!AL11-MIN('04 (ind)'!AL$6:AL$37))/(MAX('04 (ind)'!AL$6:AL$37)-MIN('04 (ind)'!AL$6:AL$37))))))</f>
        <v>79.448374477085181</v>
      </c>
      <c r="AM12" s="75">
        <f>IF('04 (ind)'!AM$1="si",100*(('04 (ind)'!AM11-MIN('04 (ind)'!AM$6:AM$37))/(MAX('04 (ind)'!AM$6:AM$37)-MIN('04 (ind)'!AM$6:AM$37))),ABS(-100+(100*(('04 (ind)'!AM11-MIN('04 (ind)'!AM$6:AM$37))/(MAX('04 (ind)'!AM$6:AM$37)-MIN('04 (ind)'!AM$6:AM$37))))))</f>
        <v>49.090284852733113</v>
      </c>
      <c r="AN12" s="75">
        <f>IF('04 (ind)'!AN$1="si",100*(('04 (ind)'!AN11-MIN('04 (ind)'!AN$6:AN$37))/(MAX('04 (ind)'!AN$6:AN$37)-MIN('04 (ind)'!AN$6:AN$37))),ABS(-100+(100*(('04 (ind)'!AN11-MIN('04 (ind)'!AN$6:AN$37))/(MAX('04 (ind)'!AN$6:AN$37)-MIN('04 (ind)'!AN$6:AN$37))))))</f>
        <v>60.472882345752438</v>
      </c>
      <c r="AO12" s="75">
        <f>IF('04 (ind)'!AO$1="si",100*(('04 (ind)'!AO11-MIN('04 (ind)'!AO$6:AO$37))/(MAX('04 (ind)'!AO$6:AO$37)-MIN('04 (ind)'!AO$6:AO$37))),ABS(-100+(100*(('04 (ind)'!AO11-MIN('04 (ind)'!AO$6:AO$37))/(MAX('04 (ind)'!AO$6:AO$37)-MIN('04 (ind)'!AO$6:AO$37))))))</f>
        <v>47.740768201038932</v>
      </c>
      <c r="AP12" s="75">
        <f>IF('04 (ind)'!AP$1="si",100*(('04 (ind)'!AP11-MIN('04 (ind)'!AP$6:AP$37))/(MAX('04 (ind)'!AP$6:AP$37)-MIN('04 (ind)'!AP$6:AP$37))),ABS(-100+(100*(('04 (ind)'!AP11-MIN('04 (ind)'!AP$6:AP$37))/(MAX('04 (ind)'!AP$6:AP$37)-MIN('04 (ind)'!AP$6:AP$37))))))</f>
        <v>87.143849895760951</v>
      </c>
      <c r="AQ12" s="75">
        <f>IF('04 (ind)'!AQ$1="si",100*(('04 (ind)'!AQ11-MIN('04 (ind)'!AQ$6:AQ$37))/(MAX('04 (ind)'!AQ$6:AQ$37)-MIN('04 (ind)'!AQ$6:AQ$37))),ABS(-100+(100*(('04 (ind)'!AQ11-MIN('04 (ind)'!AQ$6:AQ$37))/(MAX('04 (ind)'!AQ$6:AQ$37)-MIN('04 (ind)'!AQ$6:AQ$37))))))</f>
        <v>9.8374979713376991</v>
      </c>
      <c r="AR12" s="75">
        <f>IF('04 (ind)'!AR$1="si",100*(('04 (ind)'!AR11-MIN('04 (ind)'!AR$6:AR$37))/(MAX('04 (ind)'!AR$6:AR$37)-MIN('04 (ind)'!AR$6:AR$37))),ABS(-100+(100*(('04 (ind)'!AR11-MIN('04 (ind)'!AR$6:AR$37))/(MAX('04 (ind)'!AR$6:AR$37)-MIN('04 (ind)'!AR$6:AR$37))))))</f>
        <v>21.479327833655411</v>
      </c>
      <c r="AS12" s="75">
        <f>IF('04 (ind)'!AS$1="si",100*(('04 (ind)'!AS11-MIN('04 (ind)'!AS$6:AS$37))/(MAX('04 (ind)'!AS$6:AS$37)-MIN('04 (ind)'!AS$6:AS$37))),ABS(-100+(100*(('04 (ind)'!AS11-MIN('04 (ind)'!AS$6:AS$37))/(MAX('04 (ind)'!AS$6:AS$37)-MIN('04 (ind)'!AS$6:AS$37))))))</f>
        <v>44.653412144008598</v>
      </c>
      <c r="AT12" s="75">
        <f>IF('04 (ind)'!AT$1="si",100*(('04 (ind)'!AT11-MIN('04 (ind)'!AT$6:AT$37))/(MAX('04 (ind)'!AT$6:AT$37)-MIN('04 (ind)'!AT$6:AT$37))),ABS(-100+(100*(('04 (ind)'!AT11-MIN('04 (ind)'!AT$6:AT$37))/(MAX('04 (ind)'!AT$6:AT$37)-MIN('04 (ind)'!AT$6:AT$37))))))</f>
        <v>0</v>
      </c>
      <c r="AU12" s="75">
        <f>IF('04 (ind)'!AU$1="si",100*(('04 (ind)'!AU11-MIN('04 (ind)'!AU$6:AU$37))/(MAX('04 (ind)'!AU$6:AU$37)-MIN('04 (ind)'!AU$6:AU$37))),ABS(-100+(100*(('04 (ind)'!AU11-MIN('04 (ind)'!AU$6:AU$37))/(MAX('04 (ind)'!AU$6:AU$37)-MIN('04 (ind)'!AU$6:AU$37))))))</f>
        <v>23.241590214067287</v>
      </c>
      <c r="AV12" s="75">
        <f>IF('04 (ind)'!AV$1="si",100*(('04 (ind)'!AV11-MIN('04 (ind)'!AV$6:AV$37))/(MAX('04 (ind)'!AV$6:AV$37)-MIN('04 (ind)'!AV$6:AV$37))),ABS(-100+(100*(('04 (ind)'!AV11-MIN('04 (ind)'!AV$6:AV$37))/(MAX('04 (ind)'!AV$6:AV$37)-MIN('04 (ind)'!AV$6:AV$37))))))</f>
        <v>95.320623916811087</v>
      </c>
      <c r="AW12" s="75">
        <f>IF('04 (ind)'!AW$1="si",100*(('04 (ind)'!AW11-MIN('04 (ind)'!AW$6:AW$37))/(MAX('04 (ind)'!AW$6:AW$37)-MIN('04 (ind)'!AW$6:AW$37))),ABS(-100+(100*(('04 (ind)'!AW11-MIN('04 (ind)'!AW$6:AW$37))/(MAX('04 (ind)'!AW$6:AW$37)-MIN('04 (ind)'!AW$6:AW$37))))))</f>
        <v>69.103162260238477</v>
      </c>
      <c r="AX12" s="75">
        <f>IF('04 (ind)'!AX$1="si",100*(('04 (ind)'!AX11-MIN('04 (ind)'!AX$6:AX$37))/(MAX('04 (ind)'!AX$6:AX$37)-MIN('04 (ind)'!AX$6:AX$37))),ABS(-100+(100*(('04 (ind)'!AX11-MIN('04 (ind)'!AX$6:AX$37))/(MAX('04 (ind)'!AX$6:AX$37)-MIN('04 (ind)'!AX$6:AX$37))))))</f>
        <v>22.203745082797365</v>
      </c>
      <c r="AY12" s="75">
        <f>IF('04 (ind)'!AY$1="si",100*(('04 (ind)'!AY11-MIN('04 (ind)'!AY$6:AY$37))/(MAX('04 (ind)'!AY$6:AY$37)-MIN('04 (ind)'!AY$6:AY$37))),ABS(-100+(100*(('04 (ind)'!AY11-MIN('04 (ind)'!AY$6:AY$37))/(MAX('04 (ind)'!AY$6:AY$37)-MIN('04 (ind)'!AY$6:AY$37))))))</f>
        <v>50.47573739295914</v>
      </c>
      <c r="AZ12" s="75">
        <f>IF('04 (ind)'!AZ$1="si",100*(('04 (ind)'!AZ11-MIN('04 (ind)'!AZ$6:AZ$37))/(MAX('04 (ind)'!AZ$6:AZ$37)-MIN('04 (ind)'!AZ$6:AZ$37))),ABS(-100+(100*(('04 (ind)'!AZ11-MIN('04 (ind)'!AZ$6:AZ$37))/(MAX('04 (ind)'!AZ$6:AZ$37)-MIN('04 (ind)'!AZ$6:AZ$37))))))</f>
        <v>64.982967380003871</v>
      </c>
      <c r="BA12" s="75">
        <f>IF('04 (ind)'!BA$1="si",100*(('04 (ind)'!BA11-MIN('04 (ind)'!BA$6:BA$37))/(MAX('04 (ind)'!BA$6:BA$37)-MIN('04 (ind)'!BA$6:BA$37))),ABS(-100+(100*(('04 (ind)'!BA11-MIN('04 (ind)'!BA$6:BA$37))/(MAX('04 (ind)'!BA$6:BA$37)-MIN('04 (ind)'!BA$6:BA$37))))))</f>
        <v>29.659272301790264</v>
      </c>
      <c r="BB12" s="75">
        <f>IF('04 (ind)'!BB$1="si",100*(('04 (ind)'!BB11-MIN('04 (ind)'!BB$6:BB$37))/(MAX('04 (ind)'!BB$6:BB$37)-MIN('04 (ind)'!BB$6:BB$37))),ABS(-100+(100*(('04 (ind)'!BB11-MIN('04 (ind)'!BB$6:BB$37))/(MAX('04 (ind)'!BB$6:BB$37)-MIN('04 (ind)'!BB$6:BB$37))))))</f>
        <v>19.872006160750306</v>
      </c>
      <c r="BC12" s="75">
        <f>IF('04 (ind)'!BC$1="si",100*(('04 (ind)'!BC11-MIN('04 (ind)'!BC$6:BC$37))/(MAX('04 (ind)'!BC$6:BC$37)-MIN('04 (ind)'!BC$6:BC$37))),ABS(-100+(100*(('04 (ind)'!BC11-MIN('04 (ind)'!BC$6:BC$37))/(MAX('04 (ind)'!BC$6:BC$37)-MIN('04 (ind)'!BC$6:BC$37))))))</f>
        <v>32.616016832736932</v>
      </c>
      <c r="BD12" s="75">
        <f>IF('04 (ind)'!BD$1="si",100*(('04 (ind)'!BD11-MIN('04 (ind)'!BD$6:BD$37))/(MAX('04 (ind)'!BD$6:BD$37)-MIN('04 (ind)'!BD$6:BD$37))),ABS(-100+(100*(('04 (ind)'!BD11-MIN('04 (ind)'!BD$6:BD$37))/(MAX('04 (ind)'!BD$6:BD$37)-MIN('04 (ind)'!BD$6:BD$37))))))</f>
        <v>47.308664846471764</v>
      </c>
      <c r="BE12" s="75">
        <f>IF('04 (ind)'!BE$1="si",100*(('04 (ind)'!BE11-MIN('04 (ind)'!BE$6:BE$37))/(MAX('04 (ind)'!BE$6:BE$37)-MIN('04 (ind)'!BE$6:BE$37))),ABS(-100+(100*(('04 (ind)'!BE11-MIN('04 (ind)'!BE$6:BE$37))/(MAX('04 (ind)'!BE$6:BE$37)-MIN('04 (ind)'!BE$6:BE$37))))))</f>
        <v>24.432263116679717</v>
      </c>
      <c r="BF12" s="75">
        <f>IF('04 (ind)'!BF$1="si",100*(('04 (ind)'!BF11-MIN('04 (ind)'!BF$6:BF$37))/(MAX('04 (ind)'!BF$6:BF$37)-MIN('04 (ind)'!BF$6:BF$37))),ABS(-100+(100*(('04 (ind)'!BF11-MIN('04 (ind)'!BF$6:BF$37))/(MAX('04 (ind)'!BF$6:BF$37)-MIN('04 (ind)'!BF$6:BF$37))))))</f>
        <v>48.370797669783649</v>
      </c>
      <c r="BG12" s="75">
        <f>IF('04 (ind)'!BG$1="si",100*(('04 (ind)'!BG11-MIN('04 (ind)'!BG$6:BG$37))/(MAX('04 (ind)'!BG$6:BG$37)-MIN('04 (ind)'!BG$6:BG$37))),ABS(-100+(100*(('04 (ind)'!BG11-MIN('04 (ind)'!BG$6:BG$37))/(MAX('04 (ind)'!BG$6:BG$37)-MIN('04 (ind)'!BG$6:BG$37))))))</f>
        <v>26.62890706034635</v>
      </c>
      <c r="BH12" s="75">
        <f>IF('04 (ind)'!BH$1="si",100*(('04 (ind)'!BH11-MIN('04 (ind)'!BH$6:BH$37))/(MAX('04 (ind)'!BH$6:BH$37)-MIN('04 (ind)'!BH$6:BH$37))),ABS(-100+(100*(('04 (ind)'!BH11-MIN('04 (ind)'!BH$6:BH$37))/(MAX('04 (ind)'!BH$6:BH$37)-MIN('04 (ind)'!BH$6:BH$37))))))</f>
        <v>31.428915402650283</v>
      </c>
      <c r="BI12" s="75">
        <f>IF('04 (ind)'!BI$1="si",100*(('04 (ind)'!BI11-MIN('04 (ind)'!BI$6:BI$37))/(MAX('04 (ind)'!BI$6:BI$37)-MIN('04 (ind)'!BI$6:BI$37))),ABS(-100+(100*(('04 (ind)'!BI11-MIN('04 (ind)'!BI$6:BI$37))/(MAX('04 (ind)'!BI$6:BI$37)-MIN('04 (ind)'!BI$6:BI$37))))))</f>
        <v>99.6775310709656</v>
      </c>
      <c r="BJ12" s="75">
        <f>IF('04 (ind)'!BJ$1="si",100*(('04 (ind)'!BJ11-MIN('04 (ind)'!BJ$6:BJ$37))/(MAX('04 (ind)'!BJ$6:BJ$37)-MIN('04 (ind)'!BJ$6:BJ$37))),ABS(-100+(100*(('04 (ind)'!BJ11-MIN('04 (ind)'!BJ$6:BJ$37))/(MAX('04 (ind)'!BJ$6:BJ$37)-MIN('04 (ind)'!BJ$6:BJ$37))))))</f>
        <v>1.5210190951961357E-2</v>
      </c>
      <c r="BK12" s="75">
        <f>IF('04 (ind)'!BK$1="si",100*(('04 (ind)'!BK11-MIN('04 (ind)'!BK$6:BK$37))/(MAX('04 (ind)'!BK$6:BK$37)-MIN('04 (ind)'!BK$6:BK$37))),ABS(-100+(100*(('04 (ind)'!BK11-MIN('04 (ind)'!BK$6:BK$37))/(MAX('04 (ind)'!BK$6:BK$37)-MIN('04 (ind)'!BK$6:BK$37))))))</f>
        <v>15.047926209113898</v>
      </c>
      <c r="BL12" s="75">
        <f>IF('04 (ind)'!BL$1="si",100*(('04 (ind)'!BL11-MIN('04 (ind)'!BL$6:BL$37))/(MAX('04 (ind)'!BL$6:BL$37)-MIN('04 (ind)'!BL$6:BL$37))),ABS(-100+(100*(('04 (ind)'!BL11-MIN('04 (ind)'!BL$6:BL$37))/(MAX('04 (ind)'!BL$6:BL$37)-MIN('04 (ind)'!BL$6:BL$37))))))</f>
        <v>21.138211382113823</v>
      </c>
      <c r="BM12" s="75">
        <f>IF('04 (ind)'!BM$1="si",100*(('04 (ind)'!BM11-MIN('04 (ind)'!BM$6:BM$37))/(MAX('04 (ind)'!BM$6:BM$37)-MIN('04 (ind)'!BM$6:BM$37))),ABS(-100+(100*(('04 (ind)'!BM11-MIN('04 (ind)'!BM$6:BM$37))/(MAX('04 (ind)'!BM$6:BM$37)-MIN('04 (ind)'!BM$6:BM$37))))))</f>
        <v>9.5859813706853725</v>
      </c>
      <c r="BN12" s="75">
        <f>IF('04 (ind)'!BN$1="si",100*(('04 (ind)'!BN11-MIN('04 (ind)'!BN$6:BN$37))/(MAX('04 (ind)'!BN$6:BN$37)-MIN('04 (ind)'!BN$6:BN$37))),ABS(-100+(100*(('04 (ind)'!BN11-MIN('04 (ind)'!BN$6:BN$37))/(MAX('04 (ind)'!BN$6:BN$37)-MIN('04 (ind)'!BN$6:BN$37))))))</f>
        <v>33.739489132365271</v>
      </c>
      <c r="BO12" s="75">
        <f>IF('04 (ind)'!BO$1="si",100*(('04 (ind)'!BO11-MIN('04 (ind)'!BO$6:BO$37))/(MAX('04 (ind)'!BO$6:BO$37)-MIN('04 (ind)'!BO$6:BO$37))),ABS(-100+(100*(('04 (ind)'!BO11-MIN('04 (ind)'!BO$6:BO$37))/(MAX('04 (ind)'!BO$6:BO$37)-MIN('04 (ind)'!BO$6:BO$37))))))</f>
        <v>16.495665489083141</v>
      </c>
      <c r="BP12" s="75">
        <f>IF('04 (ind)'!BP$1="si",100*(('04 (ind)'!BP11-MIN('04 (ind)'!BP$6:BP$37))/(MAX('04 (ind)'!BP$6:BP$37)-MIN('04 (ind)'!BP$6:BP$37))),ABS(-100+(100*(('04 (ind)'!BP11-MIN('04 (ind)'!BP$6:BP$37))/(MAX('04 (ind)'!BP$6:BP$37)-MIN('04 (ind)'!BP$6:BP$37))))))</f>
        <v>31.236907592358392</v>
      </c>
      <c r="BQ12" s="75">
        <f>IF('04 (ind)'!BQ$1="si",100*(('04 (ind)'!BQ11-MIN('04 (ind)'!BQ$6:BQ$37))/(MAX('04 (ind)'!BQ$6:BQ$37)-MIN('04 (ind)'!BQ$6:BQ$37))),ABS(-100+(100*(('04 (ind)'!BQ11-MIN('04 (ind)'!BQ$6:BQ$37))/(MAX('04 (ind)'!BQ$6:BQ$37)-MIN('04 (ind)'!BQ$6:BQ$37))))))</f>
        <v>19.239322890045521</v>
      </c>
      <c r="BR12" s="75">
        <f>IF('04 (ind)'!BR$1="si",100*(('04 (ind)'!BR11-MIN('04 (ind)'!BR$6:BR$37))/(MAX('04 (ind)'!BR$6:BR$37)-MIN('04 (ind)'!BR$6:BR$37))),ABS(-100+(100*(('04 (ind)'!BR11-MIN('04 (ind)'!BR$6:BR$37))/(MAX('04 (ind)'!BP$6:BP$37)-MIN('04 (ind)'!BR$6:BR$37))))))</f>
        <v>2.2736547778267142</v>
      </c>
      <c r="BS12" s="75">
        <f>IF('04 (ind)'!BS$1="si",100*(('04 (ind)'!BS11-MIN('04 (ind)'!BS$6:BS$37))/(MAX('04 (ind)'!BS$6:BS$37)-MIN('04 (ind)'!BS$6:BS$37))),ABS(-100+(100*(('04 (ind)'!BS11-MIN('04 (ind)'!BS$6:BS$37))/(MAX('04 (ind)'!BQ$6:BQ$37)-MIN('04 (ind)'!BS$6:BS$37))))))</f>
        <v>59.425780185280864</v>
      </c>
      <c r="BT12" s="75">
        <f>IF('04 (ind)'!BT$1="si",100*(('04 (ind)'!BT11-MIN('04 (ind)'!BT$6:BT$37))/(MAX('04 (ind)'!BT$6:BT$37)-MIN('04 (ind)'!BT$6:BT$37))),ABS(-100+(100*(('04 (ind)'!BT11-MIN('04 (ind)'!BT$6:BT$37))/(MAX('04 (ind)'!BR$6:BR$37)-MIN('04 (ind)'!BT$6:BT$37))))))</f>
        <v>89.097687500000006</v>
      </c>
      <c r="BU12" s="75">
        <f>IF('04 (ind)'!BU$1="si",100*(('04 (ind)'!BU11-MIN('04 (ind)'!BU$6:BU$37))/(MAX('04 (ind)'!BU$6:BU$37)-MIN('04 (ind)'!BU$6:BU$37))),ABS(-100+(100*(('04 (ind)'!BU11-MIN('04 (ind)'!BU$6:BU$37))/(MAX('04 (ind)'!BU$6:BU$37)-MIN('04 (ind)'!BU$6:BU$37))))))</f>
        <v>45.981967855742845</v>
      </c>
      <c r="BV12" s="75">
        <f>IF('04 (ind)'!BV$1="si",100*(('04 (ind)'!BV11-MIN('04 (ind)'!BV$6:BV$37))/(MAX('04 (ind)'!BV$6:BV$37)-MIN('04 (ind)'!BV$6:BV$37))),ABS(-100+(100*(('04 (ind)'!BV11-MIN('04 (ind)'!BV$6:BV$37))/(MAX('04 (ind)'!BV$6:BV$37)-MIN('04 (ind)'!BV$6:BV$37))))))</f>
        <v>12.74538964901844</v>
      </c>
      <c r="BW12" s="75">
        <f>IF('04 (ind)'!BW$1="si",100*(('04 (ind)'!BW11-MIN('04 (ind)'!BW$6:BW$37))/(MAX('04 (ind)'!BW$6:BW$37)-MIN('04 (ind)'!BW$6:BW$37))),ABS(-100+(100*(('04 (ind)'!BW11-MIN('04 (ind)'!BW$6:BW$37))/(MAX('04 (ind)'!BW$6:BW$37)-MIN('04 (ind)'!BW$6:BW$37))))))</f>
        <v>84.381152382202401</v>
      </c>
      <c r="BX12" s="75">
        <f>IF('04 (ind)'!BX$1="si",100*(('04 (ind)'!BX11-MIN('04 (ind)'!BX$6:BX$37))/(MAX('04 (ind)'!BX$6:BX$37)-MIN('04 (ind)'!BX$6:BX$37))),ABS(-100+(100*(('04 (ind)'!BX11-MIN('04 (ind)'!BX$6:BX$37))/(MAX('04 (ind)'!BX$6:BX$37)-MIN('04 (ind)'!BX$6:BX$37))))))</f>
        <v>36.995082507009045</v>
      </c>
      <c r="BY12" s="75">
        <f>IF('04 (ind)'!BY$1="si",100*(('04 (ind)'!BY11-MIN('04 (ind)'!BY$6:BY$37))/(MAX('04 (ind)'!BY$6:BY$37)-MIN('04 (ind)'!BY$6:BY$37))),ABS(-100+(100*(('04 (ind)'!BY11-MIN('04 (ind)'!BY$6:BY$37))/(MAX('04 (ind)'!BY$6:BY$37)-MIN('04 (ind)'!BY$6:BY$37))))))</f>
        <v>17.671054227549273</v>
      </c>
      <c r="BZ12" s="75">
        <f>IF('04 (ind)'!BZ$1="si",100*(('04 (ind)'!BZ11-MIN('04 (ind)'!BZ$6:BZ$37))/(MAX('04 (ind)'!BZ$6:BZ$37)-MIN('04 (ind)'!BZ$6:BZ$37))),ABS(-100+(100*(('04 (ind)'!BZ11-MIN('04 (ind)'!BZ$6:BZ$37))/(MAX('04 (ind)'!BZ$6:BZ$37)-MIN('04 (ind)'!BZ$6:BZ$37))))))</f>
        <v>97.439202343062632</v>
      </c>
      <c r="CA12" s="75">
        <f>IF('04 (ind)'!CA$1="si",100*(('04 (ind)'!CA11-MIN('04 (ind)'!CA$6:CA$37))/(MAX('04 (ind)'!CA$6:CA$37)-MIN('04 (ind)'!CA$6:CA$37))),ABS(-100+(100*(('04 (ind)'!CA11-MIN('04 (ind)'!CA$6:CA$37))/(MAX('04 (ind)'!CA$6:CA$37)-MIN('04 (ind)'!CA$6:CA$37))))))</f>
        <v>0</v>
      </c>
      <c r="CB12" s="75">
        <f>IF('04 (ind)'!CB$1="si",100*(('04 (ind)'!CB11-MIN('04 (ind)'!CB$6:CB$37))/(MAX('04 (ind)'!CB$6:CB$37)-MIN('04 (ind)'!CB$6:CB$37))),ABS(-100+(100*(('04 (ind)'!CB11-MIN('04 (ind)'!CB$6:CB$37))/(MAX('04 (ind)'!CB$6:CB$37)-MIN('04 (ind)'!CB$6:CB$37))))))</f>
        <v>75.954198473282432</v>
      </c>
      <c r="CC12" s="75">
        <f>IF('04 (ind)'!CC$1="si",100*(('04 (ind)'!CC11-MIN('04 (ind)'!CC$6:CC$37))/(MAX('04 (ind)'!CC$6:CC$37)-MIN('04 (ind)'!CC$6:CC$37))),ABS(-100+(100*(('04 (ind)'!CC11-MIN('04 (ind)'!CC$6:CC$37))/(MAX('04 (ind)'!CC$6:CC$37)-MIN('04 (ind)'!CC$6:CC$37))))))</f>
        <v>100</v>
      </c>
      <c r="CD12" s="75">
        <f>IF('04 (ind)'!CD$1="si",100*(('04 (ind)'!CD11-MIN('04 (ind)'!CD$6:CD$37))/(MAX('04 (ind)'!CD$6:CD$37)-MIN('04 (ind)'!CD$6:CD$37))),ABS(-100+(100*(('04 (ind)'!CD11-MIN('04 (ind)'!CD$6:CD$37))/(MAX('04 (ind)'!CD$6:CD$37)-MIN('04 (ind)'!CD$6:CD$37))))))</f>
        <v>2.2842295856849435</v>
      </c>
      <c r="CE12" s="75">
        <f>IF('04 (ind)'!CE$1="si",100*(('04 (ind)'!CE11-MIN('04 (ind)'!CE$6:CE$37))/(MAX('04 (ind)'!CE$6:CE$37)-MIN('04 (ind)'!CE$6:CE$37))),ABS(-100+(100*(('04 (ind)'!CE11-MIN('04 (ind)'!CE$6:CE$37))/(MAX('04 (ind)'!CE$6:CE$37)-MIN('04 (ind)'!CE$6:CE$37))))))</f>
        <v>12.005141278071429</v>
      </c>
      <c r="CF12" s="75">
        <f>IF('04 (ind)'!CF$1="si",100*(('04 (ind)'!CF11-MIN('04 (ind)'!CF$6:CF$37))/(MAX('04 (ind)'!CF$6:CF$37)-MIN('04 (ind)'!CF$6:CF$37))),ABS(-100+(100*(('04 (ind)'!CF11-MIN('04 (ind)'!CF$6:CF$37))/(MAX('04 (ind)'!CF$6:CF$37)-MIN('04 (ind)'!CF$6:CF$37))))))</f>
        <v>100</v>
      </c>
      <c r="CG12" s="75">
        <f>IF('04 (ind)'!CG$1="si",100*(('04 (ind)'!CG11-MIN('04 (ind)'!CG$6:CG$37))/(MAX('04 (ind)'!CG$6:CG$37)-MIN('04 (ind)'!CG$6:CG$37))),ABS(-100+(100*(('04 (ind)'!CG11-MIN('04 (ind)'!CG$6:CG$37))/(MAX('04 (ind)'!CG$6:CG$37)-MIN('04 (ind)'!CG$6:CG$37))))))</f>
        <v>26.559306286672324</v>
      </c>
      <c r="CH12" s="75">
        <f>IF('04 (ind)'!CH$1="si",100*(('04 (ind)'!CH11-MIN('04 (ind)'!CH$6:CH$37))/(MAX('04 (ind)'!CH$6:CH$37)-MIN('04 (ind)'!CH$6:CH$37))),ABS(-100+(100*(('04 (ind)'!CH11-MIN('04 (ind)'!CH$6:CH$37))/(MAX('04 (ind)'!CH$6:CH$37)-MIN('04 (ind)'!CH$6:CH$37))))))</f>
        <v>9.1756186538910622</v>
      </c>
      <c r="CI12" s="75">
        <f>IF('04 (ind)'!CI$1="si",100*(('04 (ind)'!CI11-MIN('04 (ind)'!CI$6:CI$37))/(MAX('04 (ind)'!CI$6:CI$37)-MIN('04 (ind)'!CI$6:CI$37))),ABS(-100+(100*(('04 (ind)'!CI11-MIN('04 (ind)'!CI$6:CI$37))/(MAX('04 (ind)'!CI$6:CI$37)-MIN('04 (ind)'!CI$6:CI$37))))))</f>
        <v>33.542509569766956</v>
      </c>
      <c r="CJ12" s="75">
        <f>IF('04 (ind)'!CJ$1="si",100*(('04 (ind)'!CJ11-MIN('04 (ind)'!CJ$6:CJ$37))/(MAX('04 (ind)'!CJ$6:CJ$37)-MIN('04 (ind)'!CJ$6:CJ$37))),ABS(-100+(100*(('04 (ind)'!CJ11-MIN('04 (ind)'!CJ$6:CJ$37))/(MAX('04 (ind)'!CJ$6:CJ$37)-MIN('04 (ind)'!CJ$6:CJ$37))))))</f>
        <v>53.298905076922743</v>
      </c>
      <c r="CK12" s="75">
        <f>IF('04 (ind)'!CK$1="si",100*(('04 (ind)'!CK11-MIN('04 (ind)'!CK$6:CK$37))/(MAX('04 (ind)'!CK$6:CK$37)-MIN('04 (ind)'!CK$6:CK$37))),ABS(-100+(100*(('04 (ind)'!CK11-MIN('04 (ind)'!CK$6:CK$37))/(MAX('04 (ind)'!CK$6:CK$37)-MIN('04 (ind)'!CK$6:CK$37))))))</f>
        <v>40.12393884600754</v>
      </c>
      <c r="CL12" s="75">
        <f>IF('04 (ind)'!CL$1="si",100*(('04 (ind)'!CL11-MIN('04 (ind)'!CL$6:CL$37))/(MAX('04 (ind)'!CL$6:CL$37)-MIN('04 (ind)'!CL$6:CL$37))),ABS(-100+(100*(('04 (ind)'!CL11-MIN('04 (ind)'!CL$6:CL$37))/(MAX('04 (ind)'!CL$6:CL$37)-MIN('04 (ind)'!CL$6:CL$37))))))</f>
        <v>100</v>
      </c>
      <c r="CM12" s="75">
        <f>IF('04 (ind)'!CM$1="si",100*(('04 (ind)'!CM11-MIN('04 (ind)'!CM$6:CM$37))/(MAX('04 (ind)'!CM$6:CM$37)-MIN('04 (ind)'!CM$6:CM$37))),ABS(-100+(100*(('04 (ind)'!CM11-MIN('04 (ind)'!CM$6:CM$37))/(MAX('04 (ind)'!CM$6:CM$37)-MIN('04 (ind)'!CM$6:CM$37))))))</f>
        <v>4.1632890456454792</v>
      </c>
    </row>
    <row r="13" spans="1:91">
      <c r="A13" s="18" t="s">
        <v>212</v>
      </c>
      <c r="B13" s="87">
        <f>IF('04 (ind)'!B$1="si",100*(('04 (ind)'!B12-MIN('04 (ind)'!B$6:B$37))/(MAX('04 (ind)'!B$6:B$37)-MIN('04 (ind)'!B$6:B$37))),ABS(-100+(100*(('04 (ind)'!B12-MIN('04 (ind)'!B$6:B$37))/(MAX('04 (ind)'!B$6:B$37)-MIN('04 (ind)'!B$6:B$37))))))</f>
        <v>13.406928308392175</v>
      </c>
      <c r="C13" s="87">
        <f>IF('04 (ind)'!C$1="si",100*(('04 (ind)'!C12-MIN('04 (ind)'!C$6:C$37))/(MAX('04 (ind)'!C$6:C$37)-MIN('04 (ind)'!C$6:C$37))),ABS(-100+(100*(('04 (ind)'!C12-MIN('04 (ind)'!C$6:C$37))/(MAX('04 (ind)'!C$6:C$37)-MIN('04 (ind)'!C$6:C$37))))))</f>
        <v>67.345324191960842</v>
      </c>
      <c r="D13" s="87">
        <f>IF('04 (ind)'!D$1="si",100*(('04 (ind)'!D12-MIN('04 (ind)'!D$6:D$37))/(MAX('04 (ind)'!D$6:D$37)-MIN('04 (ind)'!D$6:D$37))),ABS(-100+(100*(('04 (ind)'!D12-MIN('04 (ind)'!D$6:D$37))/(MAX('04 (ind)'!D$6:D$37)-MIN('04 (ind)'!D$6:D$37))))))</f>
        <v>74.534631142980743</v>
      </c>
      <c r="E13" s="87">
        <f>IF('04 (ind)'!E$1="si",100*(('04 (ind)'!E12-MIN('04 (ind)'!E$6:E$37))/(MAX('04 (ind)'!E$6:E$37)-MIN('04 (ind)'!E$6:E$37))),ABS(-100+(100*(('04 (ind)'!E12-MIN('04 (ind)'!E$6:E$37))/(MAX('04 (ind)'!E$6:E$37)-MIN('04 (ind)'!E$6:E$37))))))</f>
        <v>73.846913603091323</v>
      </c>
      <c r="F13" s="87">
        <f>IF('04 (ind)'!F$1="si",100*(('04 (ind)'!F12-MIN('04 (ind)'!F$6:F$37))/(MAX('04 (ind)'!F$6:F$37)-MIN('04 (ind)'!F$6:F$37))),ABS(-100+(100*(('04 (ind)'!F12-MIN('04 (ind)'!F$6:F$37))/(MAX('04 (ind)'!F$6:F$37)-MIN('04 (ind)'!F$6:F$37))))))</f>
        <v>65.517241379310349</v>
      </c>
      <c r="G13" s="87">
        <f>IF('04 (ind)'!G$1="si",100*(('04 (ind)'!G12-MIN('04 (ind)'!G$6:G$37))/(MAX('04 (ind)'!G$6:G$37)-MIN('04 (ind)'!G$6:G$37))),ABS(-100+(100*(('04 (ind)'!G12-MIN('04 (ind)'!G$6:G$37))/(MAX('04 (ind)'!G$6:G$37)-MIN('04 (ind)'!G$6:G$37))))))</f>
        <v>47.863247863247885</v>
      </c>
      <c r="H13" s="87">
        <f>IF('04 (ind)'!H$1="si",100*(('04 (ind)'!H12-MIN('04 (ind)'!H$6:H$37))/(MAX('04 (ind)'!H$6:H$37)-MIN('04 (ind)'!H$6:H$37))),ABS(-100+(100*(('04 (ind)'!H12-MIN('04 (ind)'!H$6:H$37))/(MAX('04 (ind)'!H$6:H$37)-MIN('04 (ind)'!H$6:H$37))))))</f>
        <v>70.700636942675146</v>
      </c>
      <c r="I13" s="87">
        <f>IF('04 (ind)'!I$1="si",100*(('04 (ind)'!I12-MIN('04 (ind)'!I$6:I$37))/(MAX('04 (ind)'!I$6:I$37)-MIN('04 (ind)'!I$6:I$37))),ABS(-100+(100*(('04 (ind)'!I12-MIN('04 (ind)'!I$6:I$37))/(MAX('04 (ind)'!I$6:I$37)-MIN('04 (ind)'!I$6:I$37))))))</f>
        <v>73.856209150326805</v>
      </c>
      <c r="J13" s="87">
        <f>IF('04 (ind)'!J$1="si",100*(('04 (ind)'!J12-MIN('04 (ind)'!J$6:J$37))/(MAX('04 (ind)'!J$6:J$37)-MIN('04 (ind)'!J$6:J$37))),ABS(-100+(100*(('04 (ind)'!J12-MIN('04 (ind)'!J$6:J$37))/(MAX('04 (ind)'!J$6:J$37)-MIN('04 (ind)'!J$6:J$37))))))</f>
        <v>10.253164556962025</v>
      </c>
      <c r="K13" s="87">
        <f>IF('04 (ind)'!K$1="si",100*(('04 (ind)'!K12-MIN('04 (ind)'!K$6:K$37))/(MAX('04 (ind)'!K$6:K$37)-MIN('04 (ind)'!K$6:K$37))),ABS(-100+(100*(('04 (ind)'!K12-MIN('04 (ind)'!K$6:K$37))/(MAX('04 (ind)'!K$6:K$37)-MIN('04 (ind)'!K$6:K$37))))))</f>
        <v>87.971159162463266</v>
      </c>
      <c r="L13" s="87">
        <f>IF('04 (ind)'!L$1="si",100*(('04 (ind)'!L12-MIN('04 (ind)'!L$6:L$37))/(MAX('04 (ind)'!L$6:L$37)-MIN('04 (ind)'!L$6:L$37))),ABS(-100+(100*(('04 (ind)'!L12-MIN('04 (ind)'!L$6:L$37))/(MAX('04 (ind)'!L$6:L$37)-MIN('04 (ind)'!L$6:L$37))))))</f>
        <v>83.376119392825061</v>
      </c>
      <c r="M13" s="87">
        <f>IF('04 (ind)'!M$1="si",100*(('04 (ind)'!M12-MIN('04 (ind)'!M$6:M$37))/(MAX('04 (ind)'!M$6:M$37)-MIN('04 (ind)'!M$6:M$37))),ABS(-100+(100*(('04 (ind)'!M12-MIN('04 (ind)'!M$6:M$37))/(MAX('04 (ind)'!M$6:M$37)-MIN('04 (ind)'!M$6:M$37))))))</f>
        <v>10.738339927267058</v>
      </c>
      <c r="N13" s="87">
        <f>IF('04 (ind)'!N$1="si",100*(('04 (ind)'!N12-MIN('04 (ind)'!N$6:N$37))/(MAX('04 (ind)'!N$6:N$37)-MIN('04 (ind)'!N$6:N$37))),ABS(-100+(100*(('04 (ind)'!N12-MIN('04 (ind)'!N$6:N$37))/(MAX('04 (ind)'!N$6:N$37)-MIN('04 (ind)'!N$6:N$37))))))</f>
        <v>0</v>
      </c>
      <c r="O13" s="87">
        <f>IF('04 (ind)'!O$1="si",100*(('04 (ind)'!O12-MIN('04 (ind)'!O$6:O$37))/(MAX('04 (ind)'!O$6:O$37)-MIN('04 (ind)'!O$6:O$37))),ABS(-100+(100*(('04 (ind)'!O12-MIN('04 (ind)'!O$6:O$37))/(MAX('04 (ind)'!O$6:O$37)-MIN('04 (ind)'!O$6:O$37))))))</f>
        <v>94.067796610169495</v>
      </c>
      <c r="P13" s="87">
        <f>IF('04 (ind)'!P$1="si",100*(('04 (ind)'!P12-MIN('04 (ind)'!P$6:P$37))/(MAX('04 (ind)'!P$6:P$37)-MIN('04 (ind)'!P$6:P$37))),ABS(-100+(100*(('04 (ind)'!P12-MIN('04 (ind)'!P$6:P$37))/(MAX('04 (ind)'!P$6:P$37)-MIN('04 (ind)'!P$6:P$37))))))</f>
        <v>13.204397639354907</v>
      </c>
      <c r="Q13" s="87">
        <f>IF('04 (ind)'!Q$1="si",100*(('04 (ind)'!Q12-MIN('04 (ind)'!Q$6:Q$37))/(MAX('04 (ind)'!Q$6:Q$37)-MIN('04 (ind)'!Q$6:Q$37))),ABS(-100+(100*(('04 (ind)'!Q12-MIN('04 (ind)'!Q$6:Q$37))/(MAX('04 (ind)'!Q$6:Q$37)-MIN('04 (ind)'!Q$6:Q$37))))))</f>
        <v>28.43668289741073</v>
      </c>
      <c r="R13" s="87">
        <f>IF('04 (ind)'!R$1="si",100*(('04 (ind)'!R12-MIN('04 (ind)'!R$6:R$37))/(MAX('04 (ind)'!R$6:R$37)-MIN('04 (ind)'!R$6:R$37))),ABS(-100+(100*(('04 (ind)'!R12-MIN('04 (ind)'!R$6:R$37))/(MAX('04 (ind)'!R$6:R$37)-MIN('04 (ind)'!R$6:R$37))))))</f>
        <v>0.15378992256957605</v>
      </c>
      <c r="S13" s="75">
        <f>ABS(ABS(('04 (ind)'!S12-((MAX('04 (ind)'!S$6:S$37)+MIN('04 (ind)'!S$6:S$37))/2))/(((MAX('04 (ind)'!S$6:S$37)+MIN('04 (ind)'!S$6:S$37))/2)-MAX('04 (ind)'!S$6:S$37))*100)-100)</f>
        <v>72.571080982758133</v>
      </c>
      <c r="T13" s="75">
        <f>IF('04 (ind)'!T$1="si",100*(('04 (ind)'!T12-MIN('04 (ind)'!T$6:T$37))/(MAX('04 (ind)'!T$6:T$37)-MIN('04 (ind)'!T$6:T$37))),ABS(-100+(100*(('04 (ind)'!T12-MIN('04 (ind)'!T$6:T$37))/(MAX('04 (ind)'!T$6:T$37)-MIN('04 (ind)'!T$6:T$37))))))</f>
        <v>24.67789075042193</v>
      </c>
      <c r="U13" s="75">
        <f>IF('04 (ind)'!U$1="si",100*(('04 (ind)'!U12-MIN('04 (ind)'!U$6:U$37))/(MAX('04 (ind)'!U$6:U$37)-MIN('04 (ind)'!U$6:U$37))),ABS(-100+(100*(('04 (ind)'!U12-MIN('04 (ind)'!U$6:U$37))/(MAX('04 (ind)'!U$6:U$37)-MIN('04 (ind)'!U$6:U$37))))))</f>
        <v>75</v>
      </c>
      <c r="V13" s="75">
        <f>IF('04 (ind)'!V$1="si",100*(('04 (ind)'!V12-MIN('04 (ind)'!V$6:V$37))/(MAX('04 (ind)'!V$6:V$37)-MIN('04 (ind)'!V$6:V$37))),ABS(-100+(100*(('04 (ind)'!V12-MIN('04 (ind)'!V$6:V$37))/(MAX('04 (ind)'!V$6:V$37)-MIN('04 (ind)'!V$6:V$37))))))</f>
        <v>94.475138121546962</v>
      </c>
      <c r="W13" s="75">
        <f>IF('04 (ind)'!W$1="si",100*(('04 (ind)'!W12-MIN('04 (ind)'!W$6:W$37))/(MAX('04 (ind)'!W$6:W$37)-MIN('04 (ind)'!W$6:W$37))),ABS(-100+(100*(('04 (ind)'!W12-MIN('04 (ind)'!W$6:W$37))/(MAX('04 (ind)'!W$6:W$37)-MIN('04 (ind)'!W$6:W$37))))))</f>
        <v>72.229299363057322</v>
      </c>
      <c r="X13" s="75">
        <f>IF('04 (ind)'!X$1="si",100*(('04 (ind)'!X12-MIN('04 (ind)'!X$6:X$37))/(MAX('04 (ind)'!X$6:X$37)-MIN('04 (ind)'!X$6:X$37))),ABS(-100+(100*(('04 (ind)'!X12-MIN('04 (ind)'!X$6:X$37))/(MAX('04 (ind)'!X$6:X$37)-MIN('04 (ind)'!X$6:X$37))))))</f>
        <v>80.1952324548419</v>
      </c>
      <c r="Y13" s="75">
        <f>IF('04 (ind)'!Y$1="si",100*(('04 (ind)'!Y12-MIN('04 (ind)'!Y$6:Y$37))/(MAX('04 (ind)'!Y$6:Y$37)-MIN('04 (ind)'!Y$6:Y$37))),ABS(-100+(100*(('04 (ind)'!Y12-MIN('04 (ind)'!Y$6:Y$37))/(MAX('04 (ind)'!Y$6:Y$37)-MIN('04 (ind)'!Y$6:Y$37))))))</f>
        <v>87.361355032587909</v>
      </c>
      <c r="Z13" s="75">
        <f>IF('04 (ind)'!Z$1="si",100*(('04 (ind)'!Z12-MIN('04 (ind)'!Z$6:Z$37))/(MAX('04 (ind)'!Z$6:Z$37)-MIN('04 (ind)'!Z$6:Z$37))),ABS(-100+(100*(('04 (ind)'!Z12-MIN('04 (ind)'!Z$6:Z$37))/(MAX('04 (ind)'!Z$6:Z$37)-MIN('04 (ind)'!Z$6:Z$37))))))</f>
        <v>95.120109114622778</v>
      </c>
      <c r="AA13" s="75">
        <f>IF('04 (ind)'!AA$1="si",100*(('04 (ind)'!AA12-MIN('04 (ind)'!AA$6:AA$37))/(MAX('04 (ind)'!AA$6:AA$37)-MIN('04 (ind)'!AA$6:AA$37))),ABS(-100+(100*(('04 (ind)'!AA12-MIN('04 (ind)'!AA$6:AA$37))/(MAX('04 (ind)'!AA$6:AA$37)-MIN('04 (ind)'!AA$6:AA$37))))))</f>
        <v>80.323667944554558</v>
      </c>
      <c r="AB13" s="75">
        <f>IF('04 (ind)'!AB$1="si",100*(('04 (ind)'!AB12-MIN('04 (ind)'!AB$6:AB$37))/(MAX('04 (ind)'!AB$6:AB$37)-MIN('04 (ind)'!AB$6:AB$37))),ABS(-100+(100*(('04 (ind)'!AB12-MIN('04 (ind)'!AB$6:AB$37))/(MAX('04 (ind)'!AB$6:AB$37)-MIN('04 (ind)'!AB$6:AB$37))))))</f>
        <v>61.580930422618017</v>
      </c>
      <c r="AC13" s="75">
        <f>IF('04 (ind)'!AC$1="si",100*(('04 (ind)'!AC12-MIN('04 (ind)'!AC$6:AC$37))/(MAX('04 (ind)'!AC$6:AC$37)-MIN('04 (ind)'!AC$6:AC$37))),ABS(-100+(100*(('04 (ind)'!AC12-MIN('04 (ind)'!AC$6:AC$37))/(MAX('04 (ind)'!AC$6:AC$37)-MIN('04 (ind)'!AC$6:AC$37))))))</f>
        <v>80.204228278521398</v>
      </c>
      <c r="AD13" s="75">
        <f>IF('04 (ind)'!AD$1="si",100*(('04 (ind)'!AD12-MIN('04 (ind)'!AD$6:AD$37))/(MAX('04 (ind)'!AD$6:AD$37)-MIN('04 (ind)'!AD$6:AD$37))),ABS(-100+(100*(('04 (ind)'!AD12-MIN('04 (ind)'!AD$6:AD$37))/(MAX('04 (ind)'!AD$6:AD$37)-MIN('04 (ind)'!AD$6:AD$37))))))</f>
        <v>54.498929254212889</v>
      </c>
      <c r="AE13" s="75">
        <f>IF('04 (ind)'!AE$1="si",100*(('04 (ind)'!AE12-MIN('04 (ind)'!AE$6:AE$37))/(MAX('04 (ind)'!AE$6:AE$37)-MIN('04 (ind)'!AE$6:AE$37))),ABS(-100+(100*(('04 (ind)'!AE12-MIN('04 (ind)'!AE$6:AE$37))/(MAX('04 (ind)'!AE$6:AE$37)-MIN('04 (ind)'!AE$6:AE$37))))))</f>
        <v>41.71629434848677</v>
      </c>
      <c r="AF13" s="75">
        <f>IF('04 (ind)'!AF$1="si",100*(('04 (ind)'!AF12-MIN('04 (ind)'!AF$6:AF$37))/(MAX('04 (ind)'!AF$6:AF$37)-MIN('04 (ind)'!AF$6:AF$37))),ABS(-100+(100*(('04 (ind)'!AF12-MIN('04 (ind)'!AF$6:AF$37))/(MAX('04 (ind)'!AF$6:AF$37)-MIN('04 (ind)'!AF$6:AF$37))))))</f>
        <v>92.857142857142861</v>
      </c>
      <c r="AG13" s="75">
        <f>IF('04 (ind)'!AG$1="si",100*(('04 (ind)'!AG12-MIN('04 (ind)'!AG$6:AG$37))/(MAX('04 (ind)'!AG$6:AG$37)-MIN('04 (ind)'!AG$6:AG$37))),ABS(-100+(100*(('04 (ind)'!AG12-MIN('04 (ind)'!AG$6:AG$37))/(MAX('04 (ind)'!AG$6:AG$37)-MIN('04 (ind)'!AG$6:AG$37))))))</f>
        <v>100</v>
      </c>
      <c r="AH13" s="75">
        <f>IF('04 (ind)'!AH$1="si",100*(('04 (ind)'!AH12-MIN('04 (ind)'!AH$6:AH$37))/(MAX('04 (ind)'!AH$6:AH$37)-MIN('04 (ind)'!AH$6:AH$37))),ABS(-100+(100*(('04 (ind)'!AH12-MIN('04 (ind)'!AH$6:AH$37))/(MAX('04 (ind)'!AH$6:AH$37)-MIN('04 (ind)'!AH$6:AH$37))))))</f>
        <v>44.106463878326998</v>
      </c>
      <c r="AI13" s="75">
        <f>IF('04 (ind)'!AI$1="si",100*(('04 (ind)'!AI12-MIN('04 (ind)'!AI$6:AI$37))/(MAX('04 (ind)'!AI$6:AI$37)-MIN('04 (ind)'!AI$6:AI$37))),ABS(-100+(100*(('04 (ind)'!AI12-MIN('04 (ind)'!AI$6:AI$37))/(MAX('04 (ind)'!AI$6:AI$37)-MIN('04 (ind)'!AI$6:AI$37))))))</f>
        <v>3.8921652793848667</v>
      </c>
      <c r="AJ13" s="75">
        <f>IF('04 (ind)'!AJ$1="si",100*(('04 (ind)'!AJ12-MIN('04 (ind)'!AJ$6:AJ$37))/(MAX('04 (ind)'!AJ$6:AJ$37)-MIN('04 (ind)'!AJ$6:AJ$37))),ABS(-100+(100*(('04 (ind)'!AJ12-MIN('04 (ind)'!AJ$6:AJ$37))/(MAX('04 (ind)'!AJ$6:AJ$37)-MIN('04 (ind)'!AJ$6:AJ$37))))))</f>
        <v>92.20943613348679</v>
      </c>
      <c r="AK13" s="75">
        <f>IF('04 (ind)'!AK$1="si",100*(('04 (ind)'!AK12-MIN('04 (ind)'!AK$6:AK$37))/(MAX('04 (ind)'!AK$6:AK$37)-MIN('04 (ind)'!AK$6:AK$37))),ABS(-100+(100*(('04 (ind)'!AK12-MIN('04 (ind)'!AK$6:AK$37))/(MAX('04 (ind)'!AK$6:AK$37)-MIN('04 (ind)'!AK$6:AK$37))))))</f>
        <v>20.055343718137181</v>
      </c>
      <c r="AL13" s="75">
        <f>IF('04 (ind)'!AL$1="si",100*(('04 (ind)'!AL12-MIN('04 (ind)'!AL$6:AL$37))/(MAX('04 (ind)'!AL$6:AL$37)-MIN('04 (ind)'!AL$6:AL$37))),ABS(-100+(100*(('04 (ind)'!AL12-MIN('04 (ind)'!AL$6:AL$37))/(MAX('04 (ind)'!AL$6:AL$37)-MIN('04 (ind)'!AL$6:AL$37))))))</f>
        <v>97.791996159597204</v>
      </c>
      <c r="AM13" s="75">
        <f>IF('04 (ind)'!AM$1="si",100*(('04 (ind)'!AM12-MIN('04 (ind)'!AM$6:AM$37))/(MAX('04 (ind)'!AM$6:AM$37)-MIN('04 (ind)'!AM$6:AM$37))),ABS(-100+(100*(('04 (ind)'!AM12-MIN('04 (ind)'!AM$6:AM$37))/(MAX('04 (ind)'!AM$6:AM$37)-MIN('04 (ind)'!AM$6:AM$37))))))</f>
        <v>97.53853693390225</v>
      </c>
      <c r="AN13" s="75">
        <f>IF('04 (ind)'!AN$1="si",100*(('04 (ind)'!AN12-MIN('04 (ind)'!AN$6:AN$37))/(MAX('04 (ind)'!AN$6:AN$37)-MIN('04 (ind)'!AN$6:AN$37))),ABS(-100+(100*(('04 (ind)'!AN12-MIN('04 (ind)'!AN$6:AN$37))/(MAX('04 (ind)'!AN$6:AN$37)-MIN('04 (ind)'!AN$6:AN$37))))))</f>
        <v>63.734707990331039</v>
      </c>
      <c r="AO13" s="75">
        <f>IF('04 (ind)'!AO$1="si",100*(('04 (ind)'!AO12-MIN('04 (ind)'!AO$6:AO$37))/(MAX('04 (ind)'!AO$6:AO$37)-MIN('04 (ind)'!AO$6:AO$37))),ABS(-100+(100*(('04 (ind)'!AO12-MIN('04 (ind)'!AO$6:AO$37))/(MAX('04 (ind)'!AO$6:AO$37)-MIN('04 (ind)'!AO$6:AO$37))))))</f>
        <v>75.804800917748636</v>
      </c>
      <c r="AP13" s="75">
        <f>IF('04 (ind)'!AP$1="si",100*(('04 (ind)'!AP12-MIN('04 (ind)'!AP$6:AP$37))/(MAX('04 (ind)'!AP$6:AP$37)-MIN('04 (ind)'!AP$6:AP$37))),ABS(-100+(100*(('04 (ind)'!AP12-MIN('04 (ind)'!AP$6:AP$37))/(MAX('04 (ind)'!AP$6:AP$37)-MIN('04 (ind)'!AP$6:AP$37))))))</f>
        <v>97.220291869353716</v>
      </c>
      <c r="AQ13" s="75">
        <f>IF('04 (ind)'!AQ$1="si",100*(('04 (ind)'!AQ12-MIN('04 (ind)'!AQ$6:AQ$37))/(MAX('04 (ind)'!AQ$6:AQ$37)-MIN('04 (ind)'!AQ$6:AQ$37))),ABS(-100+(100*(('04 (ind)'!AQ12-MIN('04 (ind)'!AQ$6:AQ$37))/(MAX('04 (ind)'!AQ$6:AQ$37)-MIN('04 (ind)'!AQ$6:AQ$37))))))</f>
        <v>15.251924269731983</v>
      </c>
      <c r="AR13" s="75">
        <f>IF('04 (ind)'!AR$1="si",100*(('04 (ind)'!AR12-MIN('04 (ind)'!AR$6:AR$37))/(MAX('04 (ind)'!AR$6:AR$37)-MIN('04 (ind)'!AR$6:AR$37))),ABS(-100+(100*(('04 (ind)'!AR12-MIN('04 (ind)'!AR$6:AR$37))/(MAX('04 (ind)'!AR$6:AR$37)-MIN('04 (ind)'!AR$6:AR$37))))))</f>
        <v>33.588848778238635</v>
      </c>
      <c r="AS13" s="75">
        <f>IF('04 (ind)'!AS$1="si",100*(('04 (ind)'!AS12-MIN('04 (ind)'!AS$6:AS$37))/(MAX('04 (ind)'!AS$6:AS$37)-MIN('04 (ind)'!AS$6:AS$37))),ABS(-100+(100*(('04 (ind)'!AS12-MIN('04 (ind)'!AS$6:AS$37))/(MAX('04 (ind)'!AS$6:AS$37)-MIN('04 (ind)'!AS$6:AS$37))))))</f>
        <v>54.540569586243947</v>
      </c>
      <c r="AT13" s="75">
        <f>IF('04 (ind)'!AT$1="si",100*(('04 (ind)'!AT12-MIN('04 (ind)'!AT$6:AT$37))/(MAX('04 (ind)'!AT$6:AT$37)-MIN('04 (ind)'!AT$6:AT$37))),ABS(-100+(100*(('04 (ind)'!AT12-MIN('04 (ind)'!AT$6:AT$37))/(MAX('04 (ind)'!AT$6:AT$37)-MIN('04 (ind)'!AT$6:AT$37))))))</f>
        <v>100</v>
      </c>
      <c r="AU13" s="75">
        <f>IF('04 (ind)'!AU$1="si",100*(('04 (ind)'!AU12-MIN('04 (ind)'!AU$6:AU$37))/(MAX('04 (ind)'!AU$6:AU$37)-MIN('04 (ind)'!AU$6:AU$37))),ABS(-100+(100*(('04 (ind)'!AU12-MIN('04 (ind)'!AU$6:AU$37))/(MAX('04 (ind)'!AU$6:AU$37)-MIN('04 (ind)'!AU$6:AU$37))))))</f>
        <v>38.837920489296629</v>
      </c>
      <c r="AV13" s="75">
        <f>IF('04 (ind)'!AV$1="si",100*(('04 (ind)'!AV12-MIN('04 (ind)'!AV$6:AV$37))/(MAX('04 (ind)'!AV$6:AV$37)-MIN('04 (ind)'!AV$6:AV$37))),ABS(-100+(100*(('04 (ind)'!AV12-MIN('04 (ind)'!AV$6:AV$37))/(MAX('04 (ind)'!AV$6:AV$37)-MIN('04 (ind)'!AV$6:AV$37))))))</f>
        <v>50.779896013864821</v>
      </c>
      <c r="AW13" s="75">
        <f>IF('04 (ind)'!AW$1="si",100*(('04 (ind)'!AW12-MIN('04 (ind)'!AW$6:AW$37))/(MAX('04 (ind)'!AW$6:AW$37)-MIN('04 (ind)'!AW$6:AW$37))),ABS(-100+(100*(('04 (ind)'!AW12-MIN('04 (ind)'!AW$6:AW$37))/(MAX('04 (ind)'!AW$6:AW$37)-MIN('04 (ind)'!AW$6:AW$37))))))</f>
        <v>0</v>
      </c>
      <c r="AX13" s="75">
        <f>IF('04 (ind)'!AX$1="si",100*(('04 (ind)'!AX12-MIN('04 (ind)'!AX$6:AX$37))/(MAX('04 (ind)'!AX$6:AX$37)-MIN('04 (ind)'!AX$6:AX$37))),ABS(-100+(100*(('04 (ind)'!AX12-MIN('04 (ind)'!AX$6:AX$37))/(MAX('04 (ind)'!AX$6:AX$37)-MIN('04 (ind)'!AX$6:AX$37))))))</f>
        <v>16.344341428577369</v>
      </c>
      <c r="AY13" s="75">
        <f>IF('04 (ind)'!AY$1="si",100*(('04 (ind)'!AY12-MIN('04 (ind)'!AY$6:AY$37))/(MAX('04 (ind)'!AY$6:AY$37)-MIN('04 (ind)'!AY$6:AY$37))),ABS(-100+(100*(('04 (ind)'!AY12-MIN('04 (ind)'!AY$6:AY$37))/(MAX('04 (ind)'!AY$6:AY$37)-MIN('04 (ind)'!AY$6:AY$37))))))</f>
        <v>72.978116079923907</v>
      </c>
      <c r="AZ13" s="75">
        <f>IF('04 (ind)'!AZ$1="si",100*(('04 (ind)'!AZ12-MIN('04 (ind)'!AZ$6:AZ$37))/(MAX('04 (ind)'!AZ$6:AZ$37)-MIN('04 (ind)'!AZ$6:AZ$37))),ABS(-100+(100*(('04 (ind)'!AZ12-MIN('04 (ind)'!AZ$6:AZ$37))/(MAX('04 (ind)'!AZ$6:AZ$37)-MIN('04 (ind)'!AZ$6:AZ$37))))))</f>
        <v>40.807327522352672</v>
      </c>
      <c r="BA13" s="75">
        <f>IF('04 (ind)'!BA$1="si",100*(('04 (ind)'!BA12-MIN('04 (ind)'!BA$6:BA$37))/(MAX('04 (ind)'!BA$6:BA$37)-MIN('04 (ind)'!BA$6:BA$37))),ABS(-100+(100*(('04 (ind)'!BA12-MIN('04 (ind)'!BA$6:BA$37))/(MAX('04 (ind)'!BA$6:BA$37)-MIN('04 (ind)'!BA$6:BA$37))))))</f>
        <v>11.060882756896069</v>
      </c>
      <c r="BB13" s="75">
        <f>IF('04 (ind)'!BB$1="si",100*(('04 (ind)'!BB12-MIN('04 (ind)'!BB$6:BB$37))/(MAX('04 (ind)'!BB$6:BB$37)-MIN('04 (ind)'!BB$6:BB$37))),ABS(-100+(100*(('04 (ind)'!BB12-MIN('04 (ind)'!BB$6:BB$37))/(MAX('04 (ind)'!BB$6:BB$37)-MIN('04 (ind)'!BB$6:BB$37))))))</f>
        <v>51.413219759506312</v>
      </c>
      <c r="BC13" s="75">
        <f>IF('04 (ind)'!BC$1="si",100*(('04 (ind)'!BC12-MIN('04 (ind)'!BC$6:BC$37))/(MAX('04 (ind)'!BC$6:BC$37)-MIN('04 (ind)'!BC$6:BC$37))),ABS(-100+(100*(('04 (ind)'!BC12-MIN('04 (ind)'!BC$6:BC$37))/(MAX('04 (ind)'!BC$6:BC$37)-MIN('04 (ind)'!BC$6:BC$37))))))</f>
        <v>36.713922958114942</v>
      </c>
      <c r="BD13" s="75">
        <f>IF('04 (ind)'!BD$1="si",100*(('04 (ind)'!BD12-MIN('04 (ind)'!BD$6:BD$37))/(MAX('04 (ind)'!BD$6:BD$37)-MIN('04 (ind)'!BD$6:BD$37))),ABS(-100+(100*(('04 (ind)'!BD12-MIN('04 (ind)'!BD$6:BD$37))/(MAX('04 (ind)'!BD$6:BD$37)-MIN('04 (ind)'!BD$6:BD$37))))))</f>
        <v>46.452099059366709</v>
      </c>
      <c r="BE13" s="75">
        <f>IF('04 (ind)'!BE$1="si",100*(('04 (ind)'!BE12-MIN('04 (ind)'!BE$6:BE$37))/(MAX('04 (ind)'!BE$6:BE$37)-MIN('04 (ind)'!BE$6:BE$37))),ABS(-100+(100*(('04 (ind)'!BE12-MIN('04 (ind)'!BE$6:BE$37))/(MAX('04 (ind)'!BE$6:BE$37)-MIN('04 (ind)'!BE$6:BE$37))))))</f>
        <v>21.143304620203597</v>
      </c>
      <c r="BF13" s="75">
        <f>IF('04 (ind)'!BF$1="si",100*(('04 (ind)'!BF12-MIN('04 (ind)'!BF$6:BF$37))/(MAX('04 (ind)'!BF$6:BF$37)-MIN('04 (ind)'!BF$6:BF$37))),ABS(-100+(100*(('04 (ind)'!BF12-MIN('04 (ind)'!BF$6:BF$37))/(MAX('04 (ind)'!BF$6:BF$37)-MIN('04 (ind)'!BF$6:BF$37))))))</f>
        <v>39.826088540958565</v>
      </c>
      <c r="BG13" s="75">
        <f>IF('04 (ind)'!BG$1="si",100*(('04 (ind)'!BG12-MIN('04 (ind)'!BG$6:BG$37))/(MAX('04 (ind)'!BG$6:BG$37)-MIN('04 (ind)'!BG$6:BG$37))),ABS(-100+(100*(('04 (ind)'!BG12-MIN('04 (ind)'!BG$6:BG$37))/(MAX('04 (ind)'!BG$6:BG$37)-MIN('04 (ind)'!BG$6:BG$37))))))</f>
        <v>19.209816789017808</v>
      </c>
      <c r="BH13" s="75">
        <f>IF('04 (ind)'!BH$1="si",100*(('04 (ind)'!BH12-MIN('04 (ind)'!BH$6:BH$37))/(MAX('04 (ind)'!BH$6:BH$37)-MIN('04 (ind)'!BH$6:BH$37))),ABS(-100+(100*(('04 (ind)'!BH12-MIN('04 (ind)'!BH$6:BH$37))/(MAX('04 (ind)'!BH$6:BH$37)-MIN('04 (ind)'!BH$6:BH$37))))))</f>
        <v>29.592279671557353</v>
      </c>
      <c r="BI13" s="75">
        <f>IF('04 (ind)'!BI$1="si",100*(('04 (ind)'!BI12-MIN('04 (ind)'!BI$6:BI$37))/(MAX('04 (ind)'!BI$6:BI$37)-MIN('04 (ind)'!BI$6:BI$37))),ABS(-100+(100*(('04 (ind)'!BI12-MIN('04 (ind)'!BI$6:BI$37))/(MAX('04 (ind)'!BI$6:BI$37)-MIN('04 (ind)'!BI$6:BI$37))))))</f>
        <v>99.84392856270307</v>
      </c>
      <c r="BJ13" s="75">
        <f>IF('04 (ind)'!BJ$1="si",100*(('04 (ind)'!BJ12-MIN('04 (ind)'!BJ$6:BJ$37))/(MAX('04 (ind)'!BJ$6:BJ$37)-MIN('04 (ind)'!BJ$6:BJ$37))),ABS(-100+(100*(('04 (ind)'!BJ12-MIN('04 (ind)'!BJ$6:BJ$37))/(MAX('04 (ind)'!BJ$6:BJ$37)-MIN('04 (ind)'!BJ$6:BJ$37))))))</f>
        <v>1.2399073013768225E-3</v>
      </c>
      <c r="BK13" s="75">
        <f>IF('04 (ind)'!BK$1="si",100*(('04 (ind)'!BK12-MIN('04 (ind)'!BK$6:BK$37))/(MAX('04 (ind)'!BK$6:BK$37)-MIN('04 (ind)'!BK$6:BK$37))),ABS(-100+(100*(('04 (ind)'!BK12-MIN('04 (ind)'!BK$6:BK$37))/(MAX('04 (ind)'!BK$6:BK$37)-MIN('04 (ind)'!BK$6:BK$37))))))</f>
        <v>8.3086959614333917</v>
      </c>
      <c r="BL13" s="75">
        <f>IF('04 (ind)'!BL$1="si",100*(('04 (ind)'!BL12-MIN('04 (ind)'!BL$6:BL$37))/(MAX('04 (ind)'!BL$6:BL$37)-MIN('04 (ind)'!BL$6:BL$37))),ABS(-100+(100*(('04 (ind)'!BL12-MIN('04 (ind)'!BL$6:BL$37))/(MAX('04 (ind)'!BL$6:BL$37)-MIN('04 (ind)'!BL$6:BL$37))))))</f>
        <v>17.073170731707318</v>
      </c>
      <c r="BM13" s="75">
        <f>IF('04 (ind)'!BM$1="si",100*(('04 (ind)'!BM12-MIN('04 (ind)'!BM$6:BM$37))/(MAX('04 (ind)'!BM$6:BM$37)-MIN('04 (ind)'!BM$6:BM$37))),ABS(-100+(100*(('04 (ind)'!BM12-MIN('04 (ind)'!BM$6:BM$37))/(MAX('04 (ind)'!BM$6:BM$37)-MIN('04 (ind)'!BM$6:BM$37))))))</f>
        <v>23.597030551127755</v>
      </c>
      <c r="BN13" s="75">
        <f>IF('04 (ind)'!BN$1="si",100*(('04 (ind)'!BN12-MIN('04 (ind)'!BN$6:BN$37))/(MAX('04 (ind)'!BN$6:BN$37)-MIN('04 (ind)'!BN$6:BN$37))),ABS(-100+(100*(('04 (ind)'!BN12-MIN('04 (ind)'!BN$6:BN$37))/(MAX('04 (ind)'!BN$6:BN$37)-MIN('04 (ind)'!BN$6:BN$37))))))</f>
        <v>29.905015350637843</v>
      </c>
      <c r="BO13" s="75">
        <f>IF('04 (ind)'!BO$1="si",100*(('04 (ind)'!BO12-MIN('04 (ind)'!BO$6:BO$37))/(MAX('04 (ind)'!BO$6:BO$37)-MIN('04 (ind)'!BO$6:BO$37))),ABS(-100+(100*(('04 (ind)'!BO12-MIN('04 (ind)'!BO$6:BO$37))/(MAX('04 (ind)'!BO$6:BO$37)-MIN('04 (ind)'!BO$6:BO$37))))))</f>
        <v>37.420915860507506</v>
      </c>
      <c r="BP13" s="75">
        <f>IF('04 (ind)'!BP$1="si",100*(('04 (ind)'!BP12-MIN('04 (ind)'!BP$6:BP$37))/(MAX('04 (ind)'!BP$6:BP$37)-MIN('04 (ind)'!BP$6:BP$37))),ABS(-100+(100*(('04 (ind)'!BP12-MIN('04 (ind)'!BP$6:BP$37))/(MAX('04 (ind)'!BP$6:BP$37)-MIN('04 (ind)'!BP$6:BP$37))))))</f>
        <v>35.637714730581557</v>
      </c>
      <c r="BQ13" s="75">
        <f>IF('04 (ind)'!BQ$1="si",100*(('04 (ind)'!BQ12-MIN('04 (ind)'!BQ$6:BQ$37))/(MAX('04 (ind)'!BQ$6:BQ$37)-MIN('04 (ind)'!BQ$6:BQ$37))),ABS(-100+(100*(('04 (ind)'!BQ12-MIN('04 (ind)'!BQ$6:BQ$37))/(MAX('04 (ind)'!BQ$6:BQ$37)-MIN('04 (ind)'!BQ$6:BQ$37))))))</f>
        <v>17.914345996101144</v>
      </c>
      <c r="BR13" s="75">
        <f>IF('04 (ind)'!BR$1="si",100*(('04 (ind)'!BR12-MIN('04 (ind)'!BR$6:BR$37))/(MAX('04 (ind)'!BR$6:BR$37)-MIN('04 (ind)'!BR$6:BR$37))),ABS(-100+(100*(('04 (ind)'!BR12-MIN('04 (ind)'!BR$6:BR$37))/(MAX('04 (ind)'!BP$6:BP$37)-MIN('04 (ind)'!BR$6:BR$37))))))</f>
        <v>11.146620885469973</v>
      </c>
      <c r="BS13" s="75">
        <f>IF('04 (ind)'!BS$1="si",100*(('04 (ind)'!BS12-MIN('04 (ind)'!BS$6:BS$37))/(MAX('04 (ind)'!BS$6:BS$37)-MIN('04 (ind)'!BS$6:BS$37))),ABS(-100+(100*(('04 (ind)'!BS12-MIN('04 (ind)'!BS$6:BS$37))/(MAX('04 (ind)'!BQ$6:BQ$37)-MIN('04 (ind)'!BS$6:BS$37))))))</f>
        <v>62.038724805394118</v>
      </c>
      <c r="BT13" s="75">
        <f>IF('04 (ind)'!BT$1="si",100*(('04 (ind)'!BT12-MIN('04 (ind)'!BT$6:BT$37))/(MAX('04 (ind)'!BT$6:BT$37)-MIN('04 (ind)'!BT$6:BT$37))),ABS(-100+(100*(('04 (ind)'!BT12-MIN('04 (ind)'!BT$6:BT$37))/(MAX('04 (ind)'!BR$6:BR$37)-MIN('04 (ind)'!BT$6:BT$37))))))</f>
        <v>90.307492499999995</v>
      </c>
      <c r="BU13" s="75">
        <f>IF('04 (ind)'!BU$1="si",100*(('04 (ind)'!BU12-MIN('04 (ind)'!BU$6:BU$37))/(MAX('04 (ind)'!BU$6:BU$37)-MIN('04 (ind)'!BU$6:BU$37))),ABS(-100+(100*(('04 (ind)'!BU12-MIN('04 (ind)'!BU$6:BU$37))/(MAX('04 (ind)'!BU$6:BU$37)-MIN('04 (ind)'!BU$6:BU$37))))))</f>
        <v>60.8780870246962</v>
      </c>
      <c r="BV13" s="75">
        <f>IF('04 (ind)'!BV$1="si",100*(('04 (ind)'!BV12-MIN('04 (ind)'!BV$6:BV$37))/(MAX('04 (ind)'!BV$6:BV$37)-MIN('04 (ind)'!BV$6:BV$37))),ABS(-100+(100*(('04 (ind)'!BV12-MIN('04 (ind)'!BV$6:BV$37))/(MAX('04 (ind)'!BV$6:BV$37)-MIN('04 (ind)'!BV$6:BV$37))))))</f>
        <v>0</v>
      </c>
      <c r="BW13" s="75">
        <f>IF('04 (ind)'!BW$1="si",100*(('04 (ind)'!BW12-MIN('04 (ind)'!BW$6:BW$37))/(MAX('04 (ind)'!BW$6:BW$37)-MIN('04 (ind)'!BW$6:BW$37))),ABS(-100+(100*(('04 (ind)'!BW12-MIN('04 (ind)'!BW$6:BW$37))/(MAX('04 (ind)'!BW$6:BW$37)-MIN('04 (ind)'!BW$6:BW$37))))))</f>
        <v>65.625410158813494</v>
      </c>
      <c r="BX13" s="75">
        <f>IF('04 (ind)'!BX$1="si",100*(('04 (ind)'!BX12-MIN('04 (ind)'!BX$6:BX$37))/(MAX('04 (ind)'!BX$6:BX$37)-MIN('04 (ind)'!BX$6:BX$37))),ABS(-100+(100*(('04 (ind)'!BX12-MIN('04 (ind)'!BX$6:BX$37))/(MAX('04 (ind)'!BX$6:BX$37)-MIN('04 (ind)'!BX$6:BX$37))))))</f>
        <v>27.52276807858496</v>
      </c>
      <c r="BY13" s="75">
        <f>IF('04 (ind)'!BY$1="si",100*(('04 (ind)'!BY12-MIN('04 (ind)'!BY$6:BY$37))/(MAX('04 (ind)'!BY$6:BY$37)-MIN('04 (ind)'!BY$6:BY$37))),ABS(-100+(100*(('04 (ind)'!BY12-MIN('04 (ind)'!BY$6:BY$37))/(MAX('04 (ind)'!BY$6:BY$37)-MIN('04 (ind)'!BY$6:BY$37))))))</f>
        <v>0.18750780910691506</v>
      </c>
      <c r="BZ13" s="75">
        <f>IF('04 (ind)'!BZ$1="si",100*(('04 (ind)'!BZ12-MIN('04 (ind)'!BZ$6:BZ$37))/(MAX('04 (ind)'!BZ$6:BZ$37)-MIN('04 (ind)'!BZ$6:BZ$37))),ABS(-100+(100*(('04 (ind)'!BZ12-MIN('04 (ind)'!BZ$6:BZ$37))/(MAX('04 (ind)'!BZ$6:BZ$37)-MIN('04 (ind)'!BZ$6:BZ$37))))))</f>
        <v>97.322678958046694</v>
      </c>
      <c r="CA13" s="75">
        <f>IF('04 (ind)'!CA$1="si",100*(('04 (ind)'!CA12-MIN('04 (ind)'!CA$6:CA$37))/(MAX('04 (ind)'!CA$6:CA$37)-MIN('04 (ind)'!CA$6:CA$37))),ABS(-100+(100*(('04 (ind)'!CA12-MIN('04 (ind)'!CA$6:CA$37))/(MAX('04 (ind)'!CA$6:CA$37)-MIN('04 (ind)'!CA$6:CA$37))))))</f>
        <v>71.714613901687457</v>
      </c>
      <c r="CB13" s="75">
        <f>IF('04 (ind)'!CB$1="si",100*(('04 (ind)'!CB12-MIN('04 (ind)'!CB$6:CB$37))/(MAX('04 (ind)'!CB$6:CB$37)-MIN('04 (ind)'!CB$6:CB$37))),ABS(-100+(100*(('04 (ind)'!CB12-MIN('04 (ind)'!CB$6:CB$37))/(MAX('04 (ind)'!CB$6:CB$37)-MIN('04 (ind)'!CB$6:CB$37))))))</f>
        <v>84.351145038167942</v>
      </c>
      <c r="CC13" s="75">
        <f>IF('04 (ind)'!CC$1="si",100*(('04 (ind)'!CC12-MIN('04 (ind)'!CC$6:CC$37))/(MAX('04 (ind)'!CC$6:CC$37)-MIN('04 (ind)'!CC$6:CC$37))),ABS(-100+(100*(('04 (ind)'!CC12-MIN('04 (ind)'!CC$6:CC$37))/(MAX('04 (ind)'!CC$6:CC$37)-MIN('04 (ind)'!CC$6:CC$37))))))</f>
        <v>90.646942036629923</v>
      </c>
      <c r="CD13" s="75">
        <f>IF('04 (ind)'!CD$1="si",100*(('04 (ind)'!CD12-MIN('04 (ind)'!CD$6:CD$37))/(MAX('04 (ind)'!CD$6:CD$37)-MIN('04 (ind)'!CD$6:CD$37))),ABS(-100+(100*(('04 (ind)'!CD12-MIN('04 (ind)'!CD$6:CD$37))/(MAX('04 (ind)'!CD$6:CD$37)-MIN('04 (ind)'!CD$6:CD$37))))))</f>
        <v>6.5588068045138197</v>
      </c>
      <c r="CE13" s="75">
        <f>IF('04 (ind)'!CE$1="si",100*(('04 (ind)'!CE12-MIN('04 (ind)'!CE$6:CE$37))/(MAX('04 (ind)'!CE$6:CE$37)-MIN('04 (ind)'!CE$6:CE$37))),ABS(-100+(100*(('04 (ind)'!CE12-MIN('04 (ind)'!CE$6:CE$37))/(MAX('04 (ind)'!CE$6:CE$37)-MIN('04 (ind)'!CE$6:CE$37))))))</f>
        <v>7.1850419772787362</v>
      </c>
      <c r="CF13" s="75">
        <f>IF('04 (ind)'!CF$1="si",100*(('04 (ind)'!CF12-MIN('04 (ind)'!CF$6:CF$37))/(MAX('04 (ind)'!CF$6:CF$37)-MIN('04 (ind)'!CF$6:CF$37))),ABS(-100+(100*(('04 (ind)'!CF12-MIN('04 (ind)'!CF$6:CF$37))/(MAX('04 (ind)'!CF$6:CF$37)-MIN('04 (ind)'!CF$6:CF$37))))))</f>
        <v>30.101952211801397</v>
      </c>
      <c r="CG13" s="75">
        <f>IF('04 (ind)'!CG$1="si",100*(('04 (ind)'!CG12-MIN('04 (ind)'!CG$6:CG$37))/(MAX('04 (ind)'!CG$6:CG$37)-MIN('04 (ind)'!CG$6:CG$37))),ABS(-100+(100*(('04 (ind)'!CG12-MIN('04 (ind)'!CG$6:CG$37))/(MAX('04 (ind)'!CG$6:CG$37)-MIN('04 (ind)'!CG$6:CG$37))))))</f>
        <v>7.1606856342705107</v>
      </c>
      <c r="CH13" s="75">
        <f>IF('04 (ind)'!CH$1="si",100*(('04 (ind)'!CH12-MIN('04 (ind)'!CH$6:CH$37))/(MAX('04 (ind)'!CH$6:CH$37)-MIN('04 (ind)'!CH$6:CH$37))),ABS(-100+(100*(('04 (ind)'!CH12-MIN('04 (ind)'!CH$6:CH$37))/(MAX('04 (ind)'!CH$6:CH$37)-MIN('04 (ind)'!CH$6:CH$37))))))</f>
        <v>19.606925817155474</v>
      </c>
      <c r="CI13" s="75">
        <f>IF('04 (ind)'!CI$1="si",100*(('04 (ind)'!CI12-MIN('04 (ind)'!CI$6:CI$37))/(MAX('04 (ind)'!CI$6:CI$37)-MIN('04 (ind)'!CI$6:CI$37))),ABS(-100+(100*(('04 (ind)'!CI12-MIN('04 (ind)'!CI$6:CI$37))/(MAX('04 (ind)'!CI$6:CI$37)-MIN('04 (ind)'!CI$6:CI$37))))))</f>
        <v>54.927668014454476</v>
      </c>
      <c r="CJ13" s="75">
        <f>IF('04 (ind)'!CJ$1="si",100*(('04 (ind)'!CJ12-MIN('04 (ind)'!CJ$6:CJ$37))/(MAX('04 (ind)'!CJ$6:CJ$37)-MIN('04 (ind)'!CJ$6:CJ$37))),ABS(-100+(100*(('04 (ind)'!CJ12-MIN('04 (ind)'!CJ$6:CJ$37))/(MAX('04 (ind)'!CJ$6:CJ$37)-MIN('04 (ind)'!CJ$6:CJ$37))))))</f>
        <v>17.545554578731416</v>
      </c>
      <c r="CK13" s="75">
        <f>IF('04 (ind)'!CK$1="si",100*(('04 (ind)'!CK12-MIN('04 (ind)'!CK$6:CK$37))/(MAX('04 (ind)'!CK$6:CK$37)-MIN('04 (ind)'!CK$6:CK$37))),ABS(-100+(100*(('04 (ind)'!CK12-MIN('04 (ind)'!CK$6:CK$37))/(MAX('04 (ind)'!CK$6:CK$37)-MIN('04 (ind)'!CK$6:CK$37))))))</f>
        <v>51.815767326104059</v>
      </c>
      <c r="CL13" s="75">
        <f>IF('04 (ind)'!CL$1="si",100*(('04 (ind)'!CL12-MIN('04 (ind)'!CL$6:CL$37))/(MAX('04 (ind)'!CL$6:CL$37)-MIN('04 (ind)'!CL$6:CL$37))),ABS(-100+(100*(('04 (ind)'!CL12-MIN('04 (ind)'!CL$6:CL$37))/(MAX('04 (ind)'!CL$6:CL$37)-MIN('04 (ind)'!CL$6:CL$37))))))</f>
        <v>17.436064634763039</v>
      </c>
      <c r="CM13" s="75">
        <f>IF('04 (ind)'!CM$1="si",100*(('04 (ind)'!CM12-MIN('04 (ind)'!CM$6:CM$37))/(MAX('04 (ind)'!CM$6:CM$37)-MIN('04 (ind)'!CM$6:CM$37))),ABS(-100+(100*(('04 (ind)'!CM12-MIN('04 (ind)'!CM$6:CM$37))/(MAX('04 (ind)'!CM$6:CM$37)-MIN('04 (ind)'!CM$6:CM$37))))))</f>
        <v>9.7518181699191775</v>
      </c>
    </row>
    <row r="14" spans="1:91">
      <c r="A14" s="18" t="s">
        <v>213</v>
      </c>
      <c r="B14" s="87">
        <f>IF('04 (ind)'!B$1="si",100*(('04 (ind)'!B13-MIN('04 (ind)'!B$6:B$37))/(MAX('04 (ind)'!B$6:B$37)-MIN('04 (ind)'!B$6:B$37))),ABS(-100+(100*(('04 (ind)'!B13-MIN('04 (ind)'!B$6:B$37))/(MAX('04 (ind)'!B$6:B$37)-MIN('04 (ind)'!B$6:B$37))))))</f>
        <v>0</v>
      </c>
      <c r="C14" s="87">
        <f>IF('04 (ind)'!C$1="si",100*(('04 (ind)'!C13-MIN('04 (ind)'!C$6:C$37))/(MAX('04 (ind)'!C$6:C$37)-MIN('04 (ind)'!C$6:C$37))),ABS(-100+(100*(('04 (ind)'!C13-MIN('04 (ind)'!C$6:C$37))/(MAX('04 (ind)'!C$6:C$37)-MIN('04 (ind)'!C$6:C$37))))))</f>
        <v>57.984948431147167</v>
      </c>
      <c r="D14" s="87">
        <f>IF('04 (ind)'!D$1="si",100*(('04 (ind)'!D13-MIN('04 (ind)'!D$6:D$37))/(MAX('04 (ind)'!D$6:D$37)-MIN('04 (ind)'!D$6:D$37))),ABS(-100+(100*(('04 (ind)'!D13-MIN('04 (ind)'!D$6:D$37))/(MAX('04 (ind)'!D$6:D$37)-MIN('04 (ind)'!D$6:D$37))))))</f>
        <v>76.690359776543744</v>
      </c>
      <c r="E14" s="87">
        <f>IF('04 (ind)'!E$1="si",100*(('04 (ind)'!E13-MIN('04 (ind)'!E$6:E$37))/(MAX('04 (ind)'!E$6:E$37)-MIN('04 (ind)'!E$6:E$37))),ABS(-100+(100*(('04 (ind)'!E13-MIN('04 (ind)'!E$6:E$37))/(MAX('04 (ind)'!E$6:E$37)-MIN('04 (ind)'!E$6:E$37))))))</f>
        <v>100</v>
      </c>
      <c r="F14" s="87">
        <f>IF('04 (ind)'!F$1="si",100*(('04 (ind)'!F13-MIN('04 (ind)'!F$6:F$37))/(MAX('04 (ind)'!F$6:F$37)-MIN('04 (ind)'!F$6:F$37))),ABS(-100+(100*(('04 (ind)'!F13-MIN('04 (ind)'!F$6:F$37))/(MAX('04 (ind)'!F$6:F$37)-MIN('04 (ind)'!F$6:F$37))))))</f>
        <v>63.793103448275843</v>
      </c>
      <c r="G14" s="87">
        <f>IF('04 (ind)'!G$1="si",100*(('04 (ind)'!G13-MIN('04 (ind)'!G$6:G$37))/(MAX('04 (ind)'!G$6:G$37)-MIN('04 (ind)'!G$6:G$37))),ABS(-100+(100*(('04 (ind)'!G13-MIN('04 (ind)'!G$6:G$37))/(MAX('04 (ind)'!G$6:G$37)-MIN('04 (ind)'!G$6:G$37))))))</f>
        <v>79.487179487179475</v>
      </c>
      <c r="H14" s="87">
        <f>IF('04 (ind)'!H$1="si",100*(('04 (ind)'!H13-MIN('04 (ind)'!H$6:H$37))/(MAX('04 (ind)'!H$6:H$37)-MIN('04 (ind)'!H$6:H$37))),ABS(-100+(100*(('04 (ind)'!H13-MIN('04 (ind)'!H$6:H$37))/(MAX('04 (ind)'!H$6:H$37)-MIN('04 (ind)'!H$6:H$37))))))</f>
        <v>78.343949044585969</v>
      </c>
      <c r="I14" s="87">
        <f>IF('04 (ind)'!I$1="si",100*(('04 (ind)'!I13-MIN('04 (ind)'!I$6:I$37))/(MAX('04 (ind)'!I$6:I$37)-MIN('04 (ind)'!I$6:I$37))),ABS(-100+(100*(('04 (ind)'!I13-MIN('04 (ind)'!I$6:I$37))/(MAX('04 (ind)'!I$6:I$37)-MIN('04 (ind)'!I$6:I$37))))))</f>
        <v>92.48366013071896</v>
      </c>
      <c r="J14" s="87">
        <f>IF('04 (ind)'!J$1="si",100*(('04 (ind)'!J13-MIN('04 (ind)'!J$6:J$37))/(MAX('04 (ind)'!J$6:J$37)-MIN('04 (ind)'!J$6:J$37))),ABS(-100+(100*(('04 (ind)'!J13-MIN('04 (ind)'!J$6:J$37))/(MAX('04 (ind)'!J$6:J$37)-MIN('04 (ind)'!J$6:J$37))))))</f>
        <v>8.2278481012658293</v>
      </c>
      <c r="K14" s="87">
        <f>IF('04 (ind)'!K$1="si",100*(('04 (ind)'!K13-MIN('04 (ind)'!K$6:K$37))/(MAX('04 (ind)'!K$6:K$37)-MIN('04 (ind)'!K$6:K$37))),ABS(-100+(100*(('04 (ind)'!K13-MIN('04 (ind)'!K$6:K$37))/(MAX('04 (ind)'!K$6:K$37)-MIN('04 (ind)'!K$6:K$37))))))</f>
        <v>40.118171356148515</v>
      </c>
      <c r="L14" s="87">
        <f>IF('04 (ind)'!L$1="si",100*(('04 (ind)'!L13-MIN('04 (ind)'!L$6:L$37))/(MAX('04 (ind)'!L$6:L$37)-MIN('04 (ind)'!L$6:L$37))),ABS(-100+(100*(('04 (ind)'!L13-MIN('04 (ind)'!L$6:L$37))/(MAX('04 (ind)'!L$6:L$37)-MIN('04 (ind)'!L$6:L$37))))))</f>
        <v>57.485113903880546</v>
      </c>
      <c r="M14" s="87">
        <f>IF('04 (ind)'!M$1="si",100*(('04 (ind)'!M13-MIN('04 (ind)'!M$6:M$37))/(MAX('04 (ind)'!M$6:M$37)-MIN('04 (ind)'!M$6:M$37))),ABS(-100+(100*(('04 (ind)'!M13-MIN('04 (ind)'!M$6:M$37))/(MAX('04 (ind)'!M$6:M$37)-MIN('04 (ind)'!M$6:M$37))))))</f>
        <v>10.400405044950043</v>
      </c>
      <c r="N14" s="87">
        <f>IF('04 (ind)'!N$1="si",100*(('04 (ind)'!N13-MIN('04 (ind)'!N$6:N$37))/(MAX('04 (ind)'!N$6:N$37)-MIN('04 (ind)'!N$6:N$37))),ABS(-100+(100*(('04 (ind)'!N13-MIN('04 (ind)'!N$6:N$37))/(MAX('04 (ind)'!N$6:N$37)-MIN('04 (ind)'!N$6:N$37))))))</f>
        <v>61.763716724126027</v>
      </c>
      <c r="O14" s="87">
        <f>IF('04 (ind)'!O$1="si",100*(('04 (ind)'!O13-MIN('04 (ind)'!O$6:O$37))/(MAX('04 (ind)'!O$6:O$37)-MIN('04 (ind)'!O$6:O$37))),ABS(-100+(100*(('04 (ind)'!O13-MIN('04 (ind)'!O$6:O$37))/(MAX('04 (ind)'!O$6:O$37)-MIN('04 (ind)'!O$6:O$37))))))</f>
        <v>96.610169491525426</v>
      </c>
      <c r="P14" s="87">
        <f>IF('04 (ind)'!P$1="si",100*(('04 (ind)'!P13-MIN('04 (ind)'!P$6:P$37))/(MAX('04 (ind)'!P$6:P$37)-MIN('04 (ind)'!P$6:P$37))),ABS(-100+(100*(('04 (ind)'!P13-MIN('04 (ind)'!P$6:P$37))/(MAX('04 (ind)'!P$6:P$37)-MIN('04 (ind)'!P$6:P$37))))))</f>
        <v>68.061072830778173</v>
      </c>
      <c r="Q14" s="87">
        <f>IF('04 (ind)'!Q$1="si",100*(('04 (ind)'!Q13-MIN('04 (ind)'!Q$6:Q$37))/(MAX('04 (ind)'!Q$6:Q$37)-MIN('04 (ind)'!Q$6:Q$37))),ABS(-100+(100*(('04 (ind)'!Q13-MIN('04 (ind)'!Q$6:Q$37))/(MAX('04 (ind)'!Q$6:Q$37)-MIN('04 (ind)'!Q$6:Q$37))))))</f>
        <v>0.72507574102991934</v>
      </c>
      <c r="R14" s="87">
        <f>IF('04 (ind)'!R$1="si",100*(('04 (ind)'!R13-MIN('04 (ind)'!R$6:R$37))/(MAX('04 (ind)'!R$6:R$37)-MIN('04 (ind)'!R$6:R$37))),ABS(-100+(100*(('04 (ind)'!R13-MIN('04 (ind)'!R$6:R$37))/(MAX('04 (ind)'!R$6:R$37)-MIN('04 (ind)'!R$6:R$37))))))</f>
        <v>0.69603603291119331</v>
      </c>
      <c r="S14" s="75">
        <f>ABS(ABS(('04 (ind)'!S13-((MAX('04 (ind)'!S$6:S$37)+MIN('04 (ind)'!S$6:S$37))/2))/(((MAX('04 (ind)'!S$6:S$37)+MIN('04 (ind)'!S$6:S$37))/2)-MAX('04 (ind)'!S$6:S$37))*100)-100)</f>
        <v>46.816322232238704</v>
      </c>
      <c r="T14" s="75">
        <f>IF('04 (ind)'!T$1="si",100*(('04 (ind)'!T13-MIN('04 (ind)'!T$6:T$37))/(MAX('04 (ind)'!T$6:T$37)-MIN('04 (ind)'!T$6:T$37))),ABS(-100+(100*(('04 (ind)'!T13-MIN('04 (ind)'!T$6:T$37))/(MAX('04 (ind)'!T$6:T$37)-MIN('04 (ind)'!T$6:T$37))))))</f>
        <v>3.4670481208578594</v>
      </c>
      <c r="U14" s="75">
        <f>IF('04 (ind)'!U$1="si",100*(('04 (ind)'!U13-MIN('04 (ind)'!U$6:U$37))/(MAX('04 (ind)'!U$6:U$37)-MIN('04 (ind)'!U$6:U$37))),ABS(-100+(100*(('04 (ind)'!U13-MIN('04 (ind)'!U$6:U$37))/(MAX('04 (ind)'!U$6:U$37)-MIN('04 (ind)'!U$6:U$37))))))</f>
        <v>50</v>
      </c>
      <c r="V14" s="75">
        <f>IF('04 (ind)'!V$1="si",100*(('04 (ind)'!V13-MIN('04 (ind)'!V$6:V$37))/(MAX('04 (ind)'!V$6:V$37)-MIN('04 (ind)'!V$6:V$37))),ABS(-100+(100*(('04 (ind)'!V13-MIN('04 (ind)'!V$6:V$37))/(MAX('04 (ind)'!V$6:V$37)-MIN('04 (ind)'!V$6:V$37))))))</f>
        <v>91.160220994475139</v>
      </c>
      <c r="W14" s="75">
        <f>IF('04 (ind)'!W$1="si",100*(('04 (ind)'!W13-MIN('04 (ind)'!W$6:W$37))/(MAX('04 (ind)'!W$6:W$37)-MIN('04 (ind)'!W$6:W$37))),ABS(-100+(100*(('04 (ind)'!W13-MIN('04 (ind)'!W$6:W$37))/(MAX('04 (ind)'!W$6:W$37)-MIN('04 (ind)'!W$6:W$37))))))</f>
        <v>50.697926548312779</v>
      </c>
      <c r="X14" s="75">
        <f>IF('04 (ind)'!X$1="si",100*(('04 (ind)'!X13-MIN('04 (ind)'!X$6:X$37))/(MAX('04 (ind)'!X$6:X$37)-MIN('04 (ind)'!X$6:X$37))),ABS(-100+(100*(('04 (ind)'!X13-MIN('04 (ind)'!X$6:X$37))/(MAX('04 (ind)'!X$6:X$37)-MIN('04 (ind)'!X$6:X$37))))))</f>
        <v>96.585277826580423</v>
      </c>
      <c r="Y14" s="75">
        <f>IF('04 (ind)'!Y$1="si",100*(('04 (ind)'!Y13-MIN('04 (ind)'!Y$6:Y$37))/(MAX('04 (ind)'!Y$6:Y$37)-MIN('04 (ind)'!Y$6:Y$37))),ABS(-100+(100*(('04 (ind)'!Y13-MIN('04 (ind)'!Y$6:Y$37))/(MAX('04 (ind)'!Y$6:Y$37)-MIN('04 (ind)'!Y$6:Y$37))))))</f>
        <v>83.564766030519451</v>
      </c>
      <c r="Z14" s="75">
        <f>IF('04 (ind)'!Z$1="si",100*(('04 (ind)'!Z13-MIN('04 (ind)'!Z$6:Z$37))/(MAX('04 (ind)'!Z$6:Z$37)-MIN('04 (ind)'!Z$6:Z$37))),ABS(-100+(100*(('04 (ind)'!Z13-MIN('04 (ind)'!Z$6:Z$37))/(MAX('04 (ind)'!Z$6:Z$37)-MIN('04 (ind)'!Z$6:Z$37))))))</f>
        <v>22.807163566180833</v>
      </c>
      <c r="AA14" s="75">
        <f>IF('04 (ind)'!AA$1="si",100*(('04 (ind)'!AA13-MIN('04 (ind)'!AA$6:AA$37))/(MAX('04 (ind)'!AA$6:AA$37)-MIN('04 (ind)'!AA$6:AA$37))),ABS(-100+(100*(('04 (ind)'!AA13-MIN('04 (ind)'!AA$6:AA$37))/(MAX('04 (ind)'!AA$6:AA$37)-MIN('04 (ind)'!AA$6:AA$37))))))</f>
        <v>76.34790990329131</v>
      </c>
      <c r="AB14" s="75">
        <f>IF('04 (ind)'!AB$1="si",100*(('04 (ind)'!AB13-MIN('04 (ind)'!AB$6:AB$37))/(MAX('04 (ind)'!AB$6:AB$37)-MIN('04 (ind)'!AB$6:AB$37))),ABS(-100+(100*(('04 (ind)'!AB13-MIN('04 (ind)'!AB$6:AB$37))/(MAX('04 (ind)'!AB$6:AB$37)-MIN('04 (ind)'!AB$6:AB$37))))))</f>
        <v>70.53938551153135</v>
      </c>
      <c r="AC14" s="75">
        <f>IF('04 (ind)'!AC$1="si",100*(('04 (ind)'!AC13-MIN('04 (ind)'!AC$6:AC$37))/(MAX('04 (ind)'!AC$6:AC$37)-MIN('04 (ind)'!AC$6:AC$37))),ABS(-100+(100*(('04 (ind)'!AC13-MIN('04 (ind)'!AC$6:AC$37))/(MAX('04 (ind)'!AC$6:AC$37)-MIN('04 (ind)'!AC$6:AC$37))))))</f>
        <v>75.350589012509943</v>
      </c>
      <c r="AD14" s="75">
        <f>IF('04 (ind)'!AD$1="si",100*(('04 (ind)'!AD13-MIN('04 (ind)'!AD$6:AD$37))/(MAX('04 (ind)'!AD$6:AD$37)-MIN('04 (ind)'!AD$6:AD$37))),ABS(-100+(100*(('04 (ind)'!AD13-MIN('04 (ind)'!AD$6:AD$37))/(MAX('04 (ind)'!AD$6:AD$37)-MIN('04 (ind)'!AD$6:AD$37))))))</f>
        <v>68.750886378151193</v>
      </c>
      <c r="AE14" s="75">
        <f>IF('04 (ind)'!AE$1="si",100*(('04 (ind)'!AE13-MIN('04 (ind)'!AE$6:AE$37))/(MAX('04 (ind)'!AE$6:AE$37)-MIN('04 (ind)'!AE$6:AE$37))),ABS(-100+(100*(('04 (ind)'!AE13-MIN('04 (ind)'!AE$6:AE$37))/(MAX('04 (ind)'!AE$6:AE$37)-MIN('04 (ind)'!AE$6:AE$37))))))</f>
        <v>65.421624391832864</v>
      </c>
      <c r="AF14" s="75">
        <f>IF('04 (ind)'!AF$1="si",100*(('04 (ind)'!AF13-MIN('04 (ind)'!AF$6:AF$37))/(MAX('04 (ind)'!AF$6:AF$37)-MIN('04 (ind)'!AF$6:AF$37))),ABS(-100+(100*(('04 (ind)'!AF13-MIN('04 (ind)'!AF$6:AF$37))/(MAX('04 (ind)'!AF$6:AF$37)-MIN('04 (ind)'!AF$6:AF$37))))))</f>
        <v>80.219780219780219</v>
      </c>
      <c r="AG14" s="75">
        <f>IF('04 (ind)'!AG$1="si",100*(('04 (ind)'!AG13-MIN('04 (ind)'!AG$6:AG$37))/(MAX('04 (ind)'!AG$6:AG$37)-MIN('04 (ind)'!AG$6:AG$37))),ABS(-100+(100*(('04 (ind)'!AG13-MIN('04 (ind)'!AG$6:AG$37))/(MAX('04 (ind)'!AG$6:AG$37)-MIN('04 (ind)'!AG$6:AG$37))))))</f>
        <v>51.574803149606318</v>
      </c>
      <c r="AH14" s="75">
        <f>IF('04 (ind)'!AH$1="si",100*(('04 (ind)'!AH13-MIN('04 (ind)'!AH$6:AH$37))/(MAX('04 (ind)'!AH$6:AH$37)-MIN('04 (ind)'!AH$6:AH$37))),ABS(-100+(100*(('04 (ind)'!AH13-MIN('04 (ind)'!AH$6:AH$37))/(MAX('04 (ind)'!AH$6:AH$37)-MIN('04 (ind)'!AH$6:AH$37))))))</f>
        <v>36.88212927756652</v>
      </c>
      <c r="AI14" s="75">
        <f>IF('04 (ind)'!AI$1="si",100*(('04 (ind)'!AI13-MIN('04 (ind)'!AI$6:AI$37))/(MAX('04 (ind)'!AI$6:AI$37)-MIN('04 (ind)'!AI$6:AI$37))),ABS(-100+(100*(('04 (ind)'!AI13-MIN('04 (ind)'!AI$6:AI$37))/(MAX('04 (ind)'!AI$6:AI$37)-MIN('04 (ind)'!AI$6:AI$37))))))</f>
        <v>1.0796536150199691</v>
      </c>
      <c r="AJ14" s="75">
        <f>IF('04 (ind)'!AJ$1="si",100*(('04 (ind)'!AJ13-MIN('04 (ind)'!AJ$6:AJ$37))/(MAX('04 (ind)'!AJ$6:AJ$37)-MIN('04 (ind)'!AJ$6:AJ$37))),ABS(-100+(100*(('04 (ind)'!AJ13-MIN('04 (ind)'!AJ$6:AJ$37))/(MAX('04 (ind)'!AJ$6:AJ$37)-MIN('04 (ind)'!AJ$6:AJ$37))))))</f>
        <v>72.531645569620238</v>
      </c>
      <c r="AK14" s="75">
        <f>IF('04 (ind)'!AK$1="si",100*(('04 (ind)'!AK13-MIN('04 (ind)'!AK$6:AK$37))/(MAX('04 (ind)'!AK$6:AK$37)-MIN('04 (ind)'!AK$6:AK$37))),ABS(-100+(100*(('04 (ind)'!AK13-MIN('04 (ind)'!AK$6:AK$37))/(MAX('04 (ind)'!AK$6:AK$37)-MIN('04 (ind)'!AK$6:AK$37))))))</f>
        <v>2.8801530941686719</v>
      </c>
      <c r="AL14" s="75">
        <f>IF('04 (ind)'!AL$1="si",100*(('04 (ind)'!AL13-MIN('04 (ind)'!AL$6:AL$37))/(MAX('04 (ind)'!AL$6:AL$37)-MIN('04 (ind)'!AL$6:AL$37))),ABS(-100+(100*(('04 (ind)'!AL13-MIN('04 (ind)'!AL$6:AL$37))/(MAX('04 (ind)'!AL$6:AL$37)-MIN('04 (ind)'!AL$6:AL$37))))))</f>
        <v>66.273787171708022</v>
      </c>
      <c r="AM14" s="75">
        <f>IF('04 (ind)'!AM$1="si",100*(('04 (ind)'!AM13-MIN('04 (ind)'!AM$6:AM$37))/(MAX('04 (ind)'!AM$6:AM$37)-MIN('04 (ind)'!AM$6:AM$37))),ABS(-100+(100*(('04 (ind)'!AM13-MIN('04 (ind)'!AM$6:AM$37))/(MAX('04 (ind)'!AM$6:AM$37)-MIN('04 (ind)'!AM$6:AM$37))))))</f>
        <v>75.806909587381469</v>
      </c>
      <c r="AN14" s="75">
        <f>IF('04 (ind)'!AN$1="si",100*(('04 (ind)'!AN13-MIN('04 (ind)'!AN$6:AN$37))/(MAX('04 (ind)'!AN$6:AN$37)-MIN('04 (ind)'!AN$6:AN$37))),ABS(-100+(100*(('04 (ind)'!AN13-MIN('04 (ind)'!AN$6:AN$37))/(MAX('04 (ind)'!AN$6:AN$37)-MIN('04 (ind)'!AN$6:AN$37))))))</f>
        <v>71.471324646883971</v>
      </c>
      <c r="AO14" s="75">
        <f>IF('04 (ind)'!AO$1="si",100*(('04 (ind)'!AO13-MIN('04 (ind)'!AO$6:AO$37))/(MAX('04 (ind)'!AO$6:AO$37)-MIN('04 (ind)'!AO$6:AO$37))),ABS(-100+(100*(('04 (ind)'!AO13-MIN('04 (ind)'!AO$6:AO$37))/(MAX('04 (ind)'!AO$6:AO$37)-MIN('04 (ind)'!AO$6:AO$37))))))</f>
        <v>2.1559710703737363</v>
      </c>
      <c r="AP14" s="75">
        <f>IF('04 (ind)'!AP$1="si",100*(('04 (ind)'!AP13-MIN('04 (ind)'!AP$6:AP$37))/(MAX('04 (ind)'!AP$6:AP$37)-MIN('04 (ind)'!AP$6:AP$37))),ABS(-100+(100*(('04 (ind)'!AP13-MIN('04 (ind)'!AP$6:AP$37))/(MAX('04 (ind)'!AP$6:AP$37)-MIN('04 (ind)'!AP$6:AP$37))))))</f>
        <v>84.225156358582353</v>
      </c>
      <c r="AQ14" s="75">
        <f>IF('04 (ind)'!AQ$1="si",100*(('04 (ind)'!AQ13-MIN('04 (ind)'!AQ$6:AQ$37))/(MAX('04 (ind)'!AQ$6:AQ$37)-MIN('04 (ind)'!AQ$6:AQ$37))),ABS(-100+(100*(('04 (ind)'!AQ13-MIN('04 (ind)'!AQ$6:AQ$37))/(MAX('04 (ind)'!AQ$6:AQ$37)-MIN('04 (ind)'!AQ$6:AQ$37))))))</f>
        <v>8.1742645237157046</v>
      </c>
      <c r="AR14" s="75">
        <f>IF('04 (ind)'!AR$1="si",100*(('04 (ind)'!AR13-MIN('04 (ind)'!AR$6:AR$37))/(MAX('04 (ind)'!AR$6:AR$37)-MIN('04 (ind)'!AR$6:AR$37))),ABS(-100+(100*(('04 (ind)'!AR13-MIN('04 (ind)'!AR$6:AR$37))/(MAX('04 (ind)'!AR$6:AR$37)-MIN('04 (ind)'!AR$6:AR$37))))))</f>
        <v>100</v>
      </c>
      <c r="AS14" s="75">
        <f>IF('04 (ind)'!AS$1="si",100*(('04 (ind)'!AS13-MIN('04 (ind)'!AS$6:AS$37))/(MAX('04 (ind)'!AS$6:AS$37)-MIN('04 (ind)'!AS$6:AS$37))),ABS(-100+(100*(('04 (ind)'!AS13-MIN('04 (ind)'!AS$6:AS$37))/(MAX('04 (ind)'!AS$6:AS$37)-MIN('04 (ind)'!AS$6:AS$37))))))</f>
        <v>72.810317033852769</v>
      </c>
      <c r="AT14" s="75">
        <f>IF('04 (ind)'!AT$1="si",100*(('04 (ind)'!AT13-MIN('04 (ind)'!AT$6:AT$37))/(MAX('04 (ind)'!AT$6:AT$37)-MIN('04 (ind)'!AT$6:AT$37))),ABS(-100+(100*(('04 (ind)'!AT13-MIN('04 (ind)'!AT$6:AT$37))/(MAX('04 (ind)'!AT$6:AT$37)-MIN('04 (ind)'!AT$6:AT$37))))))</f>
        <v>0</v>
      </c>
      <c r="AU14" s="75">
        <f>IF('04 (ind)'!AU$1="si",100*(('04 (ind)'!AU13-MIN('04 (ind)'!AU$6:AU$37))/(MAX('04 (ind)'!AU$6:AU$37)-MIN('04 (ind)'!AU$6:AU$37))),ABS(-100+(100*(('04 (ind)'!AU13-MIN('04 (ind)'!AU$6:AU$37))/(MAX('04 (ind)'!AU$6:AU$37)-MIN('04 (ind)'!AU$6:AU$37))))))</f>
        <v>56.574923547400623</v>
      </c>
      <c r="AV14" s="75">
        <f>IF('04 (ind)'!AV$1="si",100*(('04 (ind)'!AV13-MIN('04 (ind)'!AV$6:AV$37))/(MAX('04 (ind)'!AV$6:AV$37)-MIN('04 (ind)'!AV$6:AV$37))),ABS(-100+(100*(('04 (ind)'!AV13-MIN('04 (ind)'!AV$6:AV$37))/(MAX('04 (ind)'!AV$6:AV$37)-MIN('04 (ind)'!AV$6:AV$37))))))</f>
        <v>64.12478336221838</v>
      </c>
      <c r="AW14" s="75">
        <f>IF('04 (ind)'!AW$1="si",100*(('04 (ind)'!AW13-MIN('04 (ind)'!AW$6:AW$37))/(MAX('04 (ind)'!AW$6:AW$37)-MIN('04 (ind)'!AW$6:AW$37))),ABS(-100+(100*(('04 (ind)'!AW13-MIN('04 (ind)'!AW$6:AW$37))/(MAX('04 (ind)'!AW$6:AW$37)-MIN('04 (ind)'!AW$6:AW$37))))))</f>
        <v>73.09486780715396</v>
      </c>
      <c r="AX14" s="75">
        <f>IF('04 (ind)'!AX$1="si",100*(('04 (ind)'!AX13-MIN('04 (ind)'!AX$6:AX$37))/(MAX('04 (ind)'!AX$6:AX$37)-MIN('04 (ind)'!AX$6:AX$37))),ABS(-100+(100*(('04 (ind)'!AX13-MIN('04 (ind)'!AX$6:AX$37))/(MAX('04 (ind)'!AX$6:AX$37)-MIN('04 (ind)'!AX$6:AX$37))))))</f>
        <v>24.196879995056435</v>
      </c>
      <c r="AY14" s="75">
        <f>IF('04 (ind)'!AY$1="si",100*(('04 (ind)'!AY13-MIN('04 (ind)'!AY$6:AY$37))/(MAX('04 (ind)'!AY$6:AY$37)-MIN('04 (ind)'!AY$6:AY$37))),ABS(-100+(100*(('04 (ind)'!AY13-MIN('04 (ind)'!AY$6:AY$37))/(MAX('04 (ind)'!AY$6:AY$37)-MIN('04 (ind)'!AY$6:AY$37))))))</f>
        <v>56.232159847764073</v>
      </c>
      <c r="AZ14" s="75">
        <f>IF('04 (ind)'!AZ$1="si",100*(('04 (ind)'!AZ13-MIN('04 (ind)'!AZ$6:AZ$37))/(MAX('04 (ind)'!AZ$6:AZ$37)-MIN('04 (ind)'!AZ$6:AZ$37))),ABS(-100+(100*(('04 (ind)'!AZ13-MIN('04 (ind)'!AZ$6:AZ$37))/(MAX('04 (ind)'!AZ$6:AZ$37)-MIN('04 (ind)'!AZ$6:AZ$37))))))</f>
        <v>57.704440995816341</v>
      </c>
      <c r="BA14" s="75">
        <f>IF('04 (ind)'!BA$1="si",100*(('04 (ind)'!BA13-MIN('04 (ind)'!BA$6:BA$37))/(MAX('04 (ind)'!BA$6:BA$37)-MIN('04 (ind)'!BA$6:BA$37))),ABS(-100+(100*(('04 (ind)'!BA13-MIN('04 (ind)'!BA$6:BA$37))/(MAX('04 (ind)'!BA$6:BA$37)-MIN('04 (ind)'!BA$6:BA$37))))))</f>
        <v>10.28142412477145</v>
      </c>
      <c r="BB14" s="75">
        <f>IF('04 (ind)'!BB$1="si",100*(('04 (ind)'!BB13-MIN('04 (ind)'!BB$6:BB$37))/(MAX('04 (ind)'!BB$6:BB$37)-MIN('04 (ind)'!BB$6:BB$37))),ABS(-100+(100*(('04 (ind)'!BB13-MIN('04 (ind)'!BB$6:BB$37))/(MAX('04 (ind)'!BB$6:BB$37)-MIN('04 (ind)'!BB$6:BB$37))))))</f>
        <v>24.013656649470995</v>
      </c>
      <c r="BC14" s="75">
        <f>IF('04 (ind)'!BC$1="si",100*(('04 (ind)'!BC13-MIN('04 (ind)'!BC$6:BC$37))/(MAX('04 (ind)'!BC$6:BC$37)-MIN('04 (ind)'!BC$6:BC$37))),ABS(-100+(100*(('04 (ind)'!BC13-MIN('04 (ind)'!BC$6:BC$37))/(MAX('04 (ind)'!BC$6:BC$37)-MIN('04 (ind)'!BC$6:BC$37))))))</f>
        <v>27.228741880856237</v>
      </c>
      <c r="BD14" s="75">
        <f>IF('04 (ind)'!BD$1="si",100*(('04 (ind)'!BD13-MIN('04 (ind)'!BD$6:BD$37))/(MAX('04 (ind)'!BD$6:BD$37)-MIN('04 (ind)'!BD$6:BD$37))),ABS(-100+(100*(('04 (ind)'!BD13-MIN('04 (ind)'!BD$6:BD$37))/(MAX('04 (ind)'!BD$6:BD$37)-MIN('04 (ind)'!BD$6:BD$37))))))</f>
        <v>72.903851808896562</v>
      </c>
      <c r="BE14" s="75">
        <f>IF('04 (ind)'!BE$1="si",100*(('04 (ind)'!BE13-MIN('04 (ind)'!BE$6:BE$37))/(MAX('04 (ind)'!BE$6:BE$37)-MIN('04 (ind)'!BE$6:BE$37))),ABS(-100+(100*(('04 (ind)'!BE13-MIN('04 (ind)'!BE$6:BE$37))/(MAX('04 (ind)'!BE$6:BE$37)-MIN('04 (ind)'!BE$6:BE$37))))))</f>
        <v>22.317932654659355</v>
      </c>
      <c r="BF14" s="75">
        <f>IF('04 (ind)'!BF$1="si",100*(('04 (ind)'!BF13-MIN('04 (ind)'!BF$6:BF$37))/(MAX('04 (ind)'!BF$6:BF$37)-MIN('04 (ind)'!BF$6:BF$37))),ABS(-100+(100*(('04 (ind)'!BF13-MIN('04 (ind)'!BF$6:BF$37))/(MAX('04 (ind)'!BF$6:BF$37)-MIN('04 (ind)'!BF$6:BF$37))))))</f>
        <v>28.678282319081365</v>
      </c>
      <c r="BG14" s="75">
        <f>IF('04 (ind)'!BG$1="si",100*(('04 (ind)'!BG13-MIN('04 (ind)'!BG$6:BG$37))/(MAX('04 (ind)'!BG$6:BG$37)-MIN('04 (ind)'!BG$6:BG$37))),ABS(-100+(100*(('04 (ind)'!BG13-MIN('04 (ind)'!BG$6:BG$37))/(MAX('04 (ind)'!BG$6:BG$37)-MIN('04 (ind)'!BG$6:BG$37))))))</f>
        <v>30.072394833044786</v>
      </c>
      <c r="BH14" s="75">
        <f>IF('04 (ind)'!BH$1="si",100*(('04 (ind)'!BH13-MIN('04 (ind)'!BH$6:BH$37))/(MAX('04 (ind)'!BH$6:BH$37)-MIN('04 (ind)'!BH$6:BH$37))),ABS(-100+(100*(('04 (ind)'!BH13-MIN('04 (ind)'!BH$6:BH$37))/(MAX('04 (ind)'!BH$6:BH$37)-MIN('04 (ind)'!BH$6:BH$37))))))</f>
        <v>37.123928954921048</v>
      </c>
      <c r="BI14" s="75">
        <f>IF('04 (ind)'!BI$1="si",100*(('04 (ind)'!BI13-MIN('04 (ind)'!BI$6:BI$37))/(MAX('04 (ind)'!BI$6:BI$37)-MIN('04 (ind)'!BI$6:BI$37))),ABS(-100+(100*(('04 (ind)'!BI13-MIN('04 (ind)'!BI$6:BI$37))/(MAX('04 (ind)'!BI$6:BI$37)-MIN('04 (ind)'!BI$6:BI$37))))))</f>
        <v>99.194552673600242</v>
      </c>
      <c r="BJ14" s="75">
        <f>IF('04 (ind)'!BJ$1="si",100*(('04 (ind)'!BJ13-MIN('04 (ind)'!BJ$6:BJ$37))/(MAX('04 (ind)'!BJ$6:BJ$37)-MIN('04 (ind)'!BJ$6:BJ$37))),ABS(-100+(100*(('04 (ind)'!BJ13-MIN('04 (ind)'!BJ$6:BJ$37))/(MAX('04 (ind)'!BJ$6:BJ$37)-MIN('04 (ind)'!BJ$6:BJ$37))))))</f>
        <v>18.613308075986961</v>
      </c>
      <c r="BK14" s="75">
        <f>IF('04 (ind)'!BK$1="si",100*(('04 (ind)'!BK13-MIN('04 (ind)'!BK$6:BK$37))/(MAX('04 (ind)'!BK$6:BK$37)-MIN('04 (ind)'!BK$6:BK$37))),ABS(-100+(100*(('04 (ind)'!BK13-MIN('04 (ind)'!BK$6:BK$37))/(MAX('04 (ind)'!BK$6:BK$37)-MIN('04 (ind)'!BK$6:BK$37))))))</f>
        <v>16.537390302951977</v>
      </c>
      <c r="BL14" s="75">
        <f>IF('04 (ind)'!BL$1="si",100*(('04 (ind)'!BL13-MIN('04 (ind)'!BL$6:BL$37))/(MAX('04 (ind)'!BL$6:BL$37)-MIN('04 (ind)'!BL$6:BL$37))),ABS(-100+(100*(('04 (ind)'!BL13-MIN('04 (ind)'!BL$6:BL$37))/(MAX('04 (ind)'!BL$6:BL$37)-MIN('04 (ind)'!BL$6:BL$37))))))</f>
        <v>8.9430894308943092</v>
      </c>
      <c r="BM14" s="75">
        <f>IF('04 (ind)'!BM$1="si",100*(('04 (ind)'!BM13-MIN('04 (ind)'!BM$6:BM$37))/(MAX('04 (ind)'!BM$6:BM$37)-MIN('04 (ind)'!BM$6:BM$37))),ABS(-100+(100*(('04 (ind)'!BM13-MIN('04 (ind)'!BM$6:BM$37))/(MAX('04 (ind)'!BM$6:BM$37)-MIN('04 (ind)'!BM$6:BM$37))))))</f>
        <v>19.655064893882706</v>
      </c>
      <c r="BN14" s="75">
        <f>IF('04 (ind)'!BN$1="si",100*(('04 (ind)'!BN13-MIN('04 (ind)'!BN$6:BN$37))/(MAX('04 (ind)'!BN$6:BN$37)-MIN('04 (ind)'!BN$6:BN$37))),ABS(-100+(100*(('04 (ind)'!BN13-MIN('04 (ind)'!BN$6:BN$37))/(MAX('04 (ind)'!BN$6:BN$37)-MIN('04 (ind)'!BN$6:BN$37))))))</f>
        <v>69.156833426708147</v>
      </c>
      <c r="BO14" s="75">
        <f>IF('04 (ind)'!BO$1="si",100*(('04 (ind)'!BO13-MIN('04 (ind)'!BO$6:BO$37))/(MAX('04 (ind)'!BO$6:BO$37)-MIN('04 (ind)'!BO$6:BO$37))),ABS(-100+(100*(('04 (ind)'!BO13-MIN('04 (ind)'!BO$6:BO$37))/(MAX('04 (ind)'!BO$6:BO$37)-MIN('04 (ind)'!BO$6:BO$37))))))</f>
        <v>100</v>
      </c>
      <c r="BP14" s="75">
        <f>IF('04 (ind)'!BP$1="si",100*(('04 (ind)'!BP13-MIN('04 (ind)'!BP$6:BP$37))/(MAX('04 (ind)'!BP$6:BP$37)-MIN('04 (ind)'!BP$6:BP$37))),ABS(-100+(100*(('04 (ind)'!BP13-MIN('04 (ind)'!BP$6:BP$37))/(MAX('04 (ind)'!BP$6:BP$37)-MIN('04 (ind)'!BP$6:BP$37))))))</f>
        <v>44.037892396160665</v>
      </c>
      <c r="BQ14" s="75">
        <f>IF('04 (ind)'!BQ$1="si",100*(('04 (ind)'!BQ13-MIN('04 (ind)'!BQ$6:BQ$37))/(MAX('04 (ind)'!BQ$6:BQ$37)-MIN('04 (ind)'!BQ$6:BQ$37))),ABS(-100+(100*(('04 (ind)'!BQ13-MIN('04 (ind)'!BQ$6:BQ$37))/(MAX('04 (ind)'!BQ$6:BQ$37)-MIN('04 (ind)'!BQ$6:BQ$37))))))</f>
        <v>16.807782929467763</v>
      </c>
      <c r="BR14" s="75">
        <f>IF('04 (ind)'!BR$1="si",100*(('04 (ind)'!BR13-MIN('04 (ind)'!BR$6:BR$37))/(MAX('04 (ind)'!BR$6:BR$37)-MIN('04 (ind)'!BR$6:BR$37))),ABS(-100+(100*(('04 (ind)'!BR13-MIN('04 (ind)'!BR$6:BR$37))/(MAX('04 (ind)'!BP$6:BP$37)-MIN('04 (ind)'!BR$6:BR$37))))))</f>
        <v>100</v>
      </c>
      <c r="BS14" s="75">
        <f>IF('04 (ind)'!BS$1="si",100*(('04 (ind)'!BS13-MIN('04 (ind)'!BS$6:BS$37))/(MAX('04 (ind)'!BS$6:BS$37)-MIN('04 (ind)'!BS$6:BS$37))),ABS(-100+(100*(('04 (ind)'!BS13-MIN('04 (ind)'!BS$6:BS$37))/(MAX('04 (ind)'!BQ$6:BQ$37)-MIN('04 (ind)'!BS$6:BS$37))))))</f>
        <v>15.596740813169649</v>
      </c>
      <c r="BT14" s="75">
        <f>IF('04 (ind)'!BT$1="si",100*(('04 (ind)'!BT13-MIN('04 (ind)'!BT$6:BT$37))/(MAX('04 (ind)'!BT$6:BT$37)-MIN('04 (ind)'!BT$6:BT$37))),ABS(-100+(100*(('04 (ind)'!BT13-MIN('04 (ind)'!BT$6:BT$37))/(MAX('04 (ind)'!BR$6:BR$37)-MIN('04 (ind)'!BT$6:BT$37))))))</f>
        <v>88.612358749999999</v>
      </c>
      <c r="BU14" s="75">
        <f>IF('04 (ind)'!BU$1="si",100*(('04 (ind)'!BU13-MIN('04 (ind)'!BU$6:BU$37))/(MAX('04 (ind)'!BU$6:BU$37)-MIN('04 (ind)'!BU$6:BU$37))),ABS(-100+(100*(('04 (ind)'!BU13-MIN('04 (ind)'!BU$6:BU$37))/(MAX('04 (ind)'!BU$6:BU$37)-MIN('04 (ind)'!BU$6:BU$37))))))</f>
        <v>66.248529988239909</v>
      </c>
      <c r="BV14" s="75">
        <f>IF('04 (ind)'!BV$1="si",100*(('04 (ind)'!BV13-MIN('04 (ind)'!BV$6:BV$37))/(MAX('04 (ind)'!BV$6:BV$37)-MIN('04 (ind)'!BV$6:BV$37))),ABS(-100+(100*(('04 (ind)'!BV13-MIN('04 (ind)'!BV$6:BV$37))/(MAX('04 (ind)'!BV$6:BV$37)-MIN('04 (ind)'!BV$6:BV$37))))))</f>
        <v>36.362284354550873</v>
      </c>
      <c r="BW14" s="75">
        <f>IF('04 (ind)'!BW$1="si",100*(('04 (ind)'!BW13-MIN('04 (ind)'!BW$6:BW$37))/(MAX('04 (ind)'!BW$6:BW$37)-MIN('04 (ind)'!BW$6:BW$37))),ABS(-100+(100*(('04 (ind)'!BW13-MIN('04 (ind)'!BW$6:BW$37))/(MAX('04 (ind)'!BW$6:BW$37)-MIN('04 (ind)'!BW$6:BW$37))))))</f>
        <v>71.872949205932528</v>
      </c>
      <c r="BX14" s="75">
        <f>IF('04 (ind)'!BX$1="si",100*(('04 (ind)'!BX13-MIN('04 (ind)'!BX$6:BX$37))/(MAX('04 (ind)'!BX$6:BX$37)-MIN('04 (ind)'!BX$6:BX$37))),ABS(-100+(100*(('04 (ind)'!BX13-MIN('04 (ind)'!BX$6:BX$37))/(MAX('04 (ind)'!BX$6:BX$37)-MIN('04 (ind)'!BX$6:BX$37))))))</f>
        <v>4.9142110523717264</v>
      </c>
      <c r="BY14" s="75">
        <f>IF('04 (ind)'!BY$1="si",100*(('04 (ind)'!BY13-MIN('04 (ind)'!BY$6:BY$37))/(MAX('04 (ind)'!BY$6:BY$37)-MIN('04 (ind)'!BY$6:BY$37))),ABS(-100+(100*(('04 (ind)'!BY13-MIN('04 (ind)'!BY$6:BY$37))/(MAX('04 (ind)'!BY$6:BY$37)-MIN('04 (ind)'!BY$6:BY$37))))))</f>
        <v>8.0807441968549547</v>
      </c>
      <c r="BZ14" s="75">
        <f>IF('04 (ind)'!BZ$1="si",100*(('04 (ind)'!BZ13-MIN('04 (ind)'!BZ$6:BZ$37))/(MAX('04 (ind)'!BZ$6:BZ$37)-MIN('04 (ind)'!BZ$6:BZ$37))),ABS(-100+(100*(('04 (ind)'!BZ13-MIN('04 (ind)'!BZ$6:BZ$37))/(MAX('04 (ind)'!BZ$6:BZ$37)-MIN('04 (ind)'!BZ$6:BZ$37))))))</f>
        <v>0</v>
      </c>
      <c r="CA14" s="75">
        <f>IF('04 (ind)'!CA$1="si",100*(('04 (ind)'!CA13-MIN('04 (ind)'!CA$6:CA$37))/(MAX('04 (ind)'!CA$6:CA$37)-MIN('04 (ind)'!CA$6:CA$37))),ABS(-100+(100*(('04 (ind)'!CA13-MIN('04 (ind)'!CA$6:CA$37))/(MAX('04 (ind)'!CA$6:CA$37)-MIN('04 (ind)'!CA$6:CA$37))))))</f>
        <v>0</v>
      </c>
      <c r="CB14" s="75">
        <f>IF('04 (ind)'!CB$1="si",100*(('04 (ind)'!CB13-MIN('04 (ind)'!CB$6:CB$37))/(MAX('04 (ind)'!CB$6:CB$37)-MIN('04 (ind)'!CB$6:CB$37))),ABS(-100+(100*(('04 (ind)'!CB13-MIN('04 (ind)'!CB$6:CB$37))/(MAX('04 (ind)'!CB$6:CB$37)-MIN('04 (ind)'!CB$6:CB$37))))))</f>
        <v>84.732824427480921</v>
      </c>
      <c r="CC14" s="75">
        <f>IF('04 (ind)'!CC$1="si",100*(('04 (ind)'!CC13-MIN('04 (ind)'!CC$6:CC$37))/(MAX('04 (ind)'!CC$6:CC$37)-MIN('04 (ind)'!CC$6:CC$37))),ABS(-100+(100*(('04 (ind)'!CC13-MIN('04 (ind)'!CC$6:CC$37))/(MAX('04 (ind)'!CC$6:CC$37)-MIN('04 (ind)'!CC$6:CC$37))))))</f>
        <v>86.588651105712415</v>
      </c>
      <c r="CD14" s="75">
        <f>IF('04 (ind)'!CD$1="si",100*(('04 (ind)'!CD13-MIN('04 (ind)'!CD$6:CD$37))/(MAX('04 (ind)'!CD$6:CD$37)-MIN('04 (ind)'!CD$6:CD$37))),ABS(-100+(100*(('04 (ind)'!CD13-MIN('04 (ind)'!CD$6:CD$37))/(MAX('04 (ind)'!CD$6:CD$37)-MIN('04 (ind)'!CD$6:CD$37))))))</f>
        <v>1.8515877064681792</v>
      </c>
      <c r="CE14" s="75">
        <f>IF('04 (ind)'!CE$1="si",100*(('04 (ind)'!CE13-MIN('04 (ind)'!CE$6:CE$37))/(MAX('04 (ind)'!CE$6:CE$37)-MIN('04 (ind)'!CE$6:CE$37))),ABS(-100+(100*(('04 (ind)'!CE13-MIN('04 (ind)'!CE$6:CE$37))/(MAX('04 (ind)'!CE$6:CE$37)-MIN('04 (ind)'!CE$6:CE$37))))))</f>
        <v>21.167942679824019</v>
      </c>
      <c r="CF14" s="75">
        <f>IF('04 (ind)'!CF$1="si",100*(('04 (ind)'!CF13-MIN('04 (ind)'!CF$6:CF$37))/(MAX('04 (ind)'!CF$6:CF$37)-MIN('04 (ind)'!CF$6:CF$37))),ABS(-100+(100*(('04 (ind)'!CF13-MIN('04 (ind)'!CF$6:CF$37))/(MAX('04 (ind)'!CF$6:CF$37)-MIN('04 (ind)'!CF$6:CF$37))))))</f>
        <v>1.0016256986590639</v>
      </c>
      <c r="CG14" s="75">
        <f>IF('04 (ind)'!CG$1="si",100*(('04 (ind)'!CG13-MIN('04 (ind)'!CG$6:CG$37))/(MAX('04 (ind)'!CG$6:CG$37)-MIN('04 (ind)'!CG$6:CG$37))),ABS(-100+(100*(('04 (ind)'!CG13-MIN('04 (ind)'!CG$6:CG$37))/(MAX('04 (ind)'!CG$6:CG$37)-MIN('04 (ind)'!CG$6:CG$37))))))</f>
        <v>1.7491813347289769</v>
      </c>
      <c r="CH14" s="75">
        <f>IF('04 (ind)'!CH$1="si",100*(('04 (ind)'!CH13-MIN('04 (ind)'!CH$6:CH$37))/(MAX('04 (ind)'!CH$6:CH$37)-MIN('04 (ind)'!CH$6:CH$37))),ABS(-100+(100*(('04 (ind)'!CH13-MIN('04 (ind)'!CH$6:CH$37))/(MAX('04 (ind)'!CH$6:CH$37)-MIN('04 (ind)'!CH$6:CH$37))))))</f>
        <v>16.875090546011222</v>
      </c>
      <c r="CI14" s="75">
        <f>IF('04 (ind)'!CI$1="si",100*(('04 (ind)'!CI13-MIN('04 (ind)'!CI$6:CI$37))/(MAX('04 (ind)'!CI$6:CI$37)-MIN('04 (ind)'!CI$6:CI$37))),ABS(-100+(100*(('04 (ind)'!CI13-MIN('04 (ind)'!CI$6:CI$37))/(MAX('04 (ind)'!CI$6:CI$37)-MIN('04 (ind)'!CI$6:CI$37))))))</f>
        <v>0</v>
      </c>
      <c r="CJ14" s="75">
        <f>IF('04 (ind)'!CJ$1="si",100*(('04 (ind)'!CJ13-MIN('04 (ind)'!CJ$6:CJ$37))/(MAX('04 (ind)'!CJ$6:CJ$37)-MIN('04 (ind)'!CJ$6:CJ$37))),ABS(-100+(100*(('04 (ind)'!CJ13-MIN('04 (ind)'!CJ$6:CJ$37))/(MAX('04 (ind)'!CJ$6:CJ$37)-MIN('04 (ind)'!CJ$6:CJ$37))))))</f>
        <v>56.64445445269827</v>
      </c>
      <c r="CK14" s="75">
        <f>IF('04 (ind)'!CK$1="si",100*(('04 (ind)'!CK13-MIN('04 (ind)'!CK$6:CK$37))/(MAX('04 (ind)'!CK$6:CK$37)-MIN('04 (ind)'!CK$6:CK$37))),ABS(-100+(100*(('04 (ind)'!CK13-MIN('04 (ind)'!CK$6:CK$37))/(MAX('04 (ind)'!CK$6:CK$37)-MIN('04 (ind)'!CK$6:CK$37))))))</f>
        <v>33.396086101440915</v>
      </c>
      <c r="CL14" s="75">
        <f>IF('04 (ind)'!CL$1="si",100*(('04 (ind)'!CL13-MIN('04 (ind)'!CL$6:CL$37))/(MAX('04 (ind)'!CL$6:CL$37)-MIN('04 (ind)'!CL$6:CL$37))),ABS(-100+(100*(('04 (ind)'!CL13-MIN('04 (ind)'!CL$6:CL$37))/(MAX('04 (ind)'!CL$6:CL$37)-MIN('04 (ind)'!CL$6:CL$37))))))</f>
        <v>1.0214994413478609</v>
      </c>
      <c r="CM14" s="75">
        <f>IF('04 (ind)'!CM$1="si",100*(('04 (ind)'!CM13-MIN('04 (ind)'!CM$6:CM$37))/(MAX('04 (ind)'!CM$6:CM$37)-MIN('04 (ind)'!CM$6:CM$37))),ABS(-100+(100*(('04 (ind)'!CM13-MIN('04 (ind)'!CM$6:CM$37))/(MAX('04 (ind)'!CM$6:CM$37)-MIN('04 (ind)'!CM$6:CM$37))))))</f>
        <v>15.761405606359693</v>
      </c>
    </row>
    <row r="15" spans="1:91">
      <c r="A15" s="18" t="s">
        <v>214</v>
      </c>
      <c r="B15" s="87">
        <f>IF('04 (ind)'!B$1="si",100*(('04 (ind)'!B14-MIN('04 (ind)'!B$6:B$37))/(MAX('04 (ind)'!B$6:B$37)-MIN('04 (ind)'!B$6:B$37))),ABS(-100+(100*(('04 (ind)'!B14-MIN('04 (ind)'!B$6:B$37))/(MAX('04 (ind)'!B$6:B$37)-MIN('04 (ind)'!B$6:B$37))))))</f>
        <v>100</v>
      </c>
      <c r="C15" s="87">
        <f>IF('04 (ind)'!C$1="si",100*(('04 (ind)'!C14-MIN('04 (ind)'!C$6:C$37))/(MAX('04 (ind)'!C$6:C$37)-MIN('04 (ind)'!C$6:C$37))),ABS(-100+(100*(('04 (ind)'!C14-MIN('04 (ind)'!C$6:C$37))/(MAX('04 (ind)'!C$6:C$37)-MIN('04 (ind)'!C$6:C$37))))))</f>
        <v>100</v>
      </c>
      <c r="D15" s="87">
        <f>IF('04 (ind)'!D$1="si",100*(('04 (ind)'!D14-MIN('04 (ind)'!D$6:D$37))/(MAX('04 (ind)'!D$6:D$37)-MIN('04 (ind)'!D$6:D$37))),ABS(-100+(100*(('04 (ind)'!D14-MIN('04 (ind)'!D$6:D$37))/(MAX('04 (ind)'!D$6:D$37)-MIN('04 (ind)'!D$6:D$37))))))</f>
        <v>55.721013014672593</v>
      </c>
      <c r="E15" s="87">
        <f>IF('04 (ind)'!E$1="si",100*(('04 (ind)'!E14-MIN('04 (ind)'!E$6:E$37))/(MAX('04 (ind)'!E$6:E$37)-MIN('04 (ind)'!E$6:E$37))),ABS(-100+(100*(('04 (ind)'!E14-MIN('04 (ind)'!E$6:E$37))/(MAX('04 (ind)'!E$6:E$37)-MIN('04 (ind)'!E$6:E$37))))))</f>
        <v>0</v>
      </c>
      <c r="F15" s="87">
        <f>IF('04 (ind)'!F$1="si",100*(('04 (ind)'!F14-MIN('04 (ind)'!F$6:F$37))/(MAX('04 (ind)'!F$6:F$37)-MIN('04 (ind)'!F$6:F$37))),ABS(-100+(100*(('04 (ind)'!F14-MIN('04 (ind)'!F$6:F$37))/(MAX('04 (ind)'!F$6:F$37)-MIN('04 (ind)'!F$6:F$37))))))</f>
        <v>52.873563218390792</v>
      </c>
      <c r="G15" s="87">
        <f>IF('04 (ind)'!G$1="si",100*(('04 (ind)'!G14-MIN('04 (ind)'!G$6:G$37))/(MAX('04 (ind)'!G$6:G$37)-MIN('04 (ind)'!G$6:G$37))),ABS(-100+(100*(('04 (ind)'!G14-MIN('04 (ind)'!G$6:G$37))/(MAX('04 (ind)'!G$6:G$37)-MIN('04 (ind)'!G$6:G$37))))))</f>
        <v>47.008547008547005</v>
      </c>
      <c r="H15" s="87">
        <f>IF('04 (ind)'!H$1="si",100*(('04 (ind)'!H14-MIN('04 (ind)'!H$6:H$37))/(MAX('04 (ind)'!H$6:H$37)-MIN('04 (ind)'!H$6:H$37))),ABS(-100+(100*(('04 (ind)'!H14-MIN('04 (ind)'!H$6:H$37))/(MAX('04 (ind)'!H$6:H$37)-MIN('04 (ind)'!H$6:H$37))))))</f>
        <v>80.254777070063696</v>
      </c>
      <c r="I15" s="87">
        <f>IF('04 (ind)'!I$1="si",100*(('04 (ind)'!I14-MIN('04 (ind)'!I$6:I$37))/(MAX('04 (ind)'!I$6:I$37)-MIN('04 (ind)'!I$6:I$37))),ABS(-100+(100*(('04 (ind)'!I14-MIN('04 (ind)'!I$6:I$37))/(MAX('04 (ind)'!I$6:I$37)-MIN('04 (ind)'!I$6:I$37))))))</f>
        <v>94.444444444444443</v>
      </c>
      <c r="J15" s="87">
        <f>IF('04 (ind)'!J$1="si",100*(('04 (ind)'!J14-MIN('04 (ind)'!J$6:J$37))/(MAX('04 (ind)'!J$6:J$37)-MIN('04 (ind)'!J$6:J$37))),ABS(-100+(100*(('04 (ind)'!J14-MIN('04 (ind)'!J$6:J$37))/(MAX('04 (ind)'!J$6:J$37)-MIN('04 (ind)'!J$6:J$37))))))</f>
        <v>85.759493670886073</v>
      </c>
      <c r="K15" s="87">
        <f>IF('04 (ind)'!K$1="si",100*(('04 (ind)'!K14-MIN('04 (ind)'!K$6:K$37))/(MAX('04 (ind)'!K$6:K$37)-MIN('04 (ind)'!K$6:K$37))),ABS(-100+(100*(('04 (ind)'!K14-MIN('04 (ind)'!K$6:K$37))/(MAX('04 (ind)'!K$6:K$37)-MIN('04 (ind)'!K$6:K$37))))))</f>
        <v>17.915834332932221</v>
      </c>
      <c r="L15" s="87">
        <f>IF('04 (ind)'!L$1="si",100*(('04 (ind)'!L14-MIN('04 (ind)'!L$6:L$37))/(MAX('04 (ind)'!L$6:L$37)-MIN('04 (ind)'!L$6:L$37))),ABS(-100+(100*(('04 (ind)'!L14-MIN('04 (ind)'!L$6:L$37))/(MAX('04 (ind)'!L$6:L$37)-MIN('04 (ind)'!L$6:L$37))))))</f>
        <v>46.710659976690664</v>
      </c>
      <c r="M15" s="87">
        <f>IF('04 (ind)'!M$1="si",100*(('04 (ind)'!M14-MIN('04 (ind)'!M$6:M$37))/(MAX('04 (ind)'!M$6:M$37)-MIN('04 (ind)'!M$6:M$37))),ABS(-100+(100*(('04 (ind)'!M14-MIN('04 (ind)'!M$6:M$37))/(MAX('04 (ind)'!M$6:M$37)-MIN('04 (ind)'!M$6:M$37))))))</f>
        <v>100</v>
      </c>
      <c r="N15" s="87">
        <f>IF('04 (ind)'!N$1="si",100*(('04 (ind)'!N14-MIN('04 (ind)'!N$6:N$37))/(MAX('04 (ind)'!N$6:N$37)-MIN('04 (ind)'!N$6:N$37))),ABS(-100+(100*(('04 (ind)'!N14-MIN('04 (ind)'!N$6:N$37))/(MAX('04 (ind)'!N$6:N$37)-MIN('04 (ind)'!N$6:N$37))))))</f>
        <v>47.021930436118161</v>
      </c>
      <c r="O15" s="87">
        <f>IF('04 (ind)'!O$1="si",100*(('04 (ind)'!O14-MIN('04 (ind)'!O$6:O$37))/(MAX('04 (ind)'!O$6:O$37)-MIN('04 (ind)'!O$6:O$37))),ABS(-100+(100*(('04 (ind)'!O14-MIN('04 (ind)'!O$6:O$37))/(MAX('04 (ind)'!O$6:O$37)-MIN('04 (ind)'!O$6:O$37))))))</f>
        <v>86.440677966101703</v>
      </c>
      <c r="P15" s="87">
        <f>IF('04 (ind)'!P$1="si",100*(('04 (ind)'!P14-MIN('04 (ind)'!P$6:P$37))/(MAX('04 (ind)'!P$6:P$37)-MIN('04 (ind)'!P$6:P$37))),ABS(-100+(100*(('04 (ind)'!P14-MIN('04 (ind)'!P$6:P$37))/(MAX('04 (ind)'!P$6:P$37)-MIN('04 (ind)'!P$6:P$37))))))</f>
        <v>0.70622301638185025</v>
      </c>
      <c r="Q15" s="87">
        <f>IF('04 (ind)'!Q$1="si",100*(('04 (ind)'!Q14-MIN('04 (ind)'!Q$6:Q$37))/(MAX('04 (ind)'!Q$6:Q$37)-MIN('04 (ind)'!Q$6:Q$37))),ABS(-100+(100*(('04 (ind)'!Q14-MIN('04 (ind)'!Q$6:Q$37))/(MAX('04 (ind)'!Q$6:Q$37)-MIN('04 (ind)'!Q$6:Q$37))))))</f>
        <v>12.429650525018454</v>
      </c>
      <c r="R15" s="87">
        <f>IF('04 (ind)'!R$1="si",100*(('04 (ind)'!R14-MIN('04 (ind)'!R$6:R$37))/(MAX('04 (ind)'!R$6:R$37)-MIN('04 (ind)'!R$6:R$37))),ABS(-100+(100*(('04 (ind)'!R14-MIN('04 (ind)'!R$6:R$37))/(MAX('04 (ind)'!R$6:R$37)-MIN('04 (ind)'!R$6:R$37))))))</f>
        <v>100</v>
      </c>
      <c r="S15" s="75">
        <f>ABS(ABS(('04 (ind)'!S14-((MAX('04 (ind)'!S$6:S$37)+MIN('04 (ind)'!S$6:S$37))/2))/(((MAX('04 (ind)'!S$6:S$37)+MIN('04 (ind)'!S$6:S$37))/2)-MAX('04 (ind)'!S$6:S$37))*100)-100)</f>
        <v>42.30670724160224</v>
      </c>
      <c r="T15" s="75">
        <f>IF('04 (ind)'!T$1="si",100*(('04 (ind)'!T14-MIN('04 (ind)'!T$6:T$37))/(MAX('04 (ind)'!T$6:T$37)-MIN('04 (ind)'!T$6:T$37))),ABS(-100+(100*(('04 (ind)'!T14-MIN('04 (ind)'!T$6:T$37))/(MAX('04 (ind)'!T$6:T$37)-MIN('04 (ind)'!T$6:T$37))))))</f>
        <v>38.622236858354256</v>
      </c>
      <c r="U15" s="75">
        <f>IF('04 (ind)'!U$1="si",100*(('04 (ind)'!U14-MIN('04 (ind)'!U$6:U$37))/(MAX('04 (ind)'!U$6:U$37)-MIN('04 (ind)'!U$6:U$37))),ABS(-100+(100*(('04 (ind)'!U14-MIN('04 (ind)'!U$6:U$37))/(MAX('04 (ind)'!U$6:U$37)-MIN('04 (ind)'!U$6:U$37))))))</f>
        <v>60</v>
      </c>
      <c r="V15" s="75">
        <f>IF('04 (ind)'!V$1="si",100*(('04 (ind)'!V14-MIN('04 (ind)'!V$6:V$37))/(MAX('04 (ind)'!V$6:V$37)-MIN('04 (ind)'!V$6:V$37))),ABS(-100+(100*(('04 (ind)'!V14-MIN('04 (ind)'!V$6:V$37))/(MAX('04 (ind)'!V$6:V$37)-MIN('04 (ind)'!V$6:V$37))))))</f>
        <v>97.237569060773481</v>
      </c>
      <c r="W15" s="75">
        <f>IF('04 (ind)'!W$1="si",100*(('04 (ind)'!W14-MIN('04 (ind)'!W$6:W$37))/(MAX('04 (ind)'!W$6:W$37)-MIN('04 (ind)'!W$6:W$37))),ABS(-100+(100*(('04 (ind)'!W14-MIN('04 (ind)'!W$6:W$37))/(MAX('04 (ind)'!W$6:W$37)-MIN('04 (ind)'!W$6:W$37))))))</f>
        <v>99.958157050536983</v>
      </c>
      <c r="X15" s="75">
        <f>IF('04 (ind)'!X$1="si",100*(('04 (ind)'!X14-MIN('04 (ind)'!X$6:X$37))/(MAX('04 (ind)'!X$6:X$37)-MIN('04 (ind)'!X$6:X$37))),ABS(-100+(100*(('04 (ind)'!X14-MIN('04 (ind)'!X$6:X$37))/(MAX('04 (ind)'!X$6:X$37)-MIN('04 (ind)'!X$6:X$37))))))</f>
        <v>100</v>
      </c>
      <c r="Y15" s="75">
        <f>IF('04 (ind)'!Y$1="si",100*(('04 (ind)'!Y14-MIN('04 (ind)'!Y$6:Y$37))/(MAX('04 (ind)'!Y$6:Y$37)-MIN('04 (ind)'!Y$6:Y$37))),ABS(-100+(100*(('04 (ind)'!Y14-MIN('04 (ind)'!Y$6:Y$37))/(MAX('04 (ind)'!Y$6:Y$37)-MIN('04 (ind)'!Y$6:Y$37))))))</f>
        <v>92.921203606135109</v>
      </c>
      <c r="Z15" s="75">
        <f>IF('04 (ind)'!Z$1="si",100*(('04 (ind)'!Z14-MIN('04 (ind)'!Z$6:Z$37))/(MAX('04 (ind)'!Z$6:Z$37)-MIN('04 (ind)'!Z$6:Z$37))),ABS(-100+(100*(('04 (ind)'!Z14-MIN('04 (ind)'!Z$6:Z$37))/(MAX('04 (ind)'!Z$6:Z$37)-MIN('04 (ind)'!Z$6:Z$37))))))</f>
        <v>37.885152651415034</v>
      </c>
      <c r="AA15" s="75">
        <f>IF('04 (ind)'!AA$1="si",100*(('04 (ind)'!AA14-MIN('04 (ind)'!AA$6:AA$37))/(MAX('04 (ind)'!AA$6:AA$37)-MIN('04 (ind)'!AA$6:AA$37))),ABS(-100+(100*(('04 (ind)'!AA14-MIN('04 (ind)'!AA$6:AA$37))/(MAX('04 (ind)'!AA$6:AA$37)-MIN('04 (ind)'!AA$6:AA$37))))))</f>
        <v>82.075360766922401</v>
      </c>
      <c r="AB15" s="75">
        <f>IF('04 (ind)'!AB$1="si",100*(('04 (ind)'!AB14-MIN('04 (ind)'!AB$6:AB$37))/(MAX('04 (ind)'!AB$6:AB$37)-MIN('04 (ind)'!AB$6:AB$37))),ABS(-100+(100*(('04 (ind)'!AB14-MIN('04 (ind)'!AB$6:AB$37))/(MAX('04 (ind)'!AB$6:AB$37)-MIN('04 (ind)'!AB$6:AB$37))))))</f>
        <v>100</v>
      </c>
      <c r="AC15" s="75">
        <f>IF('04 (ind)'!AC$1="si",100*(('04 (ind)'!AC14-MIN('04 (ind)'!AC$6:AC$37))/(MAX('04 (ind)'!AC$6:AC$37)-MIN('04 (ind)'!AC$6:AC$37))),ABS(-100+(100*(('04 (ind)'!AC14-MIN('04 (ind)'!AC$6:AC$37))/(MAX('04 (ind)'!AC$6:AC$37)-MIN('04 (ind)'!AC$6:AC$37))))))</f>
        <v>80.382853815419111</v>
      </c>
      <c r="AD15" s="75">
        <f>IF('04 (ind)'!AD$1="si",100*(('04 (ind)'!AD14-MIN('04 (ind)'!AD$6:AD$37))/(MAX('04 (ind)'!AD$6:AD$37)-MIN('04 (ind)'!AD$6:AD$37))),ABS(-100+(100*(('04 (ind)'!AD14-MIN('04 (ind)'!AD$6:AD$37))/(MAX('04 (ind)'!AD$6:AD$37)-MIN('04 (ind)'!AD$6:AD$37))))))</f>
        <v>92.497223319879794</v>
      </c>
      <c r="AE15" s="75">
        <f>IF('04 (ind)'!AE$1="si",100*(('04 (ind)'!AE14-MIN('04 (ind)'!AE$6:AE$37))/(MAX('04 (ind)'!AE$6:AE$37)-MIN('04 (ind)'!AE$6:AE$37))),ABS(-100+(100*(('04 (ind)'!AE14-MIN('04 (ind)'!AE$6:AE$37))/(MAX('04 (ind)'!AE$6:AE$37)-MIN('04 (ind)'!AE$6:AE$37))))))</f>
        <v>100</v>
      </c>
      <c r="AF15" s="75">
        <f>IF('04 (ind)'!AF$1="si",100*(('04 (ind)'!AF14-MIN('04 (ind)'!AF$6:AF$37))/(MAX('04 (ind)'!AF$6:AF$37)-MIN('04 (ind)'!AF$6:AF$37))),ABS(-100+(100*(('04 (ind)'!AF14-MIN('04 (ind)'!AF$6:AF$37))/(MAX('04 (ind)'!AF$6:AF$37)-MIN('04 (ind)'!AF$6:AF$37))))))</f>
        <v>95.054945054945051</v>
      </c>
      <c r="AG15" s="75">
        <f>IF('04 (ind)'!AG$1="si",100*(('04 (ind)'!AG14-MIN('04 (ind)'!AG$6:AG$37))/(MAX('04 (ind)'!AG$6:AG$37)-MIN('04 (ind)'!AG$6:AG$37))),ABS(-100+(100*(('04 (ind)'!AG14-MIN('04 (ind)'!AG$6:AG$37))/(MAX('04 (ind)'!AG$6:AG$37)-MIN('04 (ind)'!AG$6:AG$37))))))</f>
        <v>65.748031496062993</v>
      </c>
      <c r="AH15" s="75">
        <f>IF('04 (ind)'!AH$1="si",100*(('04 (ind)'!AH14-MIN('04 (ind)'!AH$6:AH$37))/(MAX('04 (ind)'!AH$6:AH$37)-MIN('04 (ind)'!AH$6:AH$37))),ABS(-100+(100*(('04 (ind)'!AH14-MIN('04 (ind)'!AH$6:AH$37))/(MAX('04 (ind)'!AH$6:AH$37)-MIN('04 (ind)'!AH$6:AH$37))))))</f>
        <v>0</v>
      </c>
      <c r="AI15" s="75">
        <f>IF('04 (ind)'!AI$1="si",100*(('04 (ind)'!AI14-MIN('04 (ind)'!AI$6:AI$37))/(MAX('04 (ind)'!AI$6:AI$37)-MIN('04 (ind)'!AI$6:AI$37))),ABS(-100+(100*(('04 (ind)'!AI14-MIN('04 (ind)'!AI$6:AI$37))/(MAX('04 (ind)'!AI$6:AI$37)-MIN('04 (ind)'!AI$6:AI$37))))))</f>
        <v>19.339517001978273</v>
      </c>
      <c r="AJ15" s="75">
        <f>IF('04 (ind)'!AJ$1="si",100*(('04 (ind)'!AJ14-MIN('04 (ind)'!AJ$6:AJ$37))/(MAX('04 (ind)'!AJ$6:AJ$37)-MIN('04 (ind)'!AJ$6:AJ$37))),ABS(-100+(100*(('04 (ind)'!AJ14-MIN('04 (ind)'!AJ$6:AJ$37))/(MAX('04 (ind)'!AJ$6:AJ$37)-MIN('04 (ind)'!AJ$6:AJ$37))))))</f>
        <v>99.988492520138095</v>
      </c>
      <c r="AK15" s="75">
        <f>IF('04 (ind)'!AK$1="si",100*(('04 (ind)'!AK14-MIN('04 (ind)'!AK$6:AK$37))/(MAX('04 (ind)'!AK$6:AK$37)-MIN('04 (ind)'!AK$6:AK$37))),ABS(-100+(100*(('04 (ind)'!AK14-MIN('04 (ind)'!AK$6:AK$37))/(MAX('04 (ind)'!AK$6:AK$37)-MIN('04 (ind)'!AK$6:AK$37))))))</f>
        <v>12.908506124215652</v>
      </c>
      <c r="AL15" s="75">
        <f>IF('04 (ind)'!AL$1="si",100*(('04 (ind)'!AL14-MIN('04 (ind)'!AL$6:AL$37))/(MAX('04 (ind)'!AL$6:AL$37)-MIN('04 (ind)'!AL$6:AL$37))),ABS(-100+(100*(('04 (ind)'!AL14-MIN('04 (ind)'!AL$6:AL$37))/(MAX('04 (ind)'!AL$6:AL$37)-MIN('04 (ind)'!AL$6:AL$37))))))</f>
        <v>58.276123142370331</v>
      </c>
      <c r="AM15" s="75">
        <f>IF('04 (ind)'!AM$1="si",100*(('04 (ind)'!AM14-MIN('04 (ind)'!AM$6:AM$37))/(MAX('04 (ind)'!AM$6:AM$37)-MIN('04 (ind)'!AM$6:AM$37))),ABS(-100+(100*(('04 (ind)'!AM14-MIN('04 (ind)'!AM$6:AM$37))/(MAX('04 (ind)'!AM$6:AM$37)-MIN('04 (ind)'!AM$6:AM$37))))))</f>
        <v>32.194963442704278</v>
      </c>
      <c r="AN15" s="75">
        <f>IF('04 (ind)'!AN$1="si",100*(('04 (ind)'!AN14-MIN('04 (ind)'!AN$6:AN$37))/(MAX('04 (ind)'!AN$6:AN$37)-MIN('04 (ind)'!AN$6:AN$37))),ABS(-100+(100*(('04 (ind)'!AN14-MIN('04 (ind)'!AN$6:AN$37))/(MAX('04 (ind)'!AN$6:AN$37)-MIN('04 (ind)'!AN$6:AN$37))))))</f>
        <v>100</v>
      </c>
      <c r="AO15" s="75">
        <f>IF('04 (ind)'!AO$1="si",100*(('04 (ind)'!AO14-MIN('04 (ind)'!AO$6:AO$37))/(MAX('04 (ind)'!AO$6:AO$37)-MIN('04 (ind)'!AO$6:AO$37))),ABS(-100+(100*(('04 (ind)'!AO14-MIN('04 (ind)'!AO$6:AO$37))/(MAX('04 (ind)'!AO$6:AO$37)-MIN('04 (ind)'!AO$6:AO$37))))))</f>
        <v>3.8067218814735306</v>
      </c>
      <c r="AP15" s="75">
        <f>IF('04 (ind)'!AP$1="si",100*(('04 (ind)'!AP14-MIN('04 (ind)'!AP$6:AP$37))/(MAX('04 (ind)'!AP$6:AP$37)-MIN('04 (ind)'!AP$6:AP$37))),ABS(-100+(100*(('04 (ind)'!AP14-MIN('04 (ind)'!AP$6:AP$37))/(MAX('04 (ind)'!AP$6:AP$37)-MIN('04 (ind)'!AP$6:AP$37))))))</f>
        <v>0</v>
      </c>
      <c r="AQ15" s="75">
        <f>IF('04 (ind)'!AQ$1="si",100*(('04 (ind)'!AQ14-MIN('04 (ind)'!AQ$6:AQ$37))/(MAX('04 (ind)'!AQ$6:AQ$37)-MIN('04 (ind)'!AQ$6:AQ$37))),ABS(-100+(100*(('04 (ind)'!AQ14-MIN('04 (ind)'!AQ$6:AQ$37))/(MAX('04 (ind)'!AQ$6:AQ$37)-MIN('04 (ind)'!AQ$6:AQ$37))))))</f>
        <v>28.188364545850625</v>
      </c>
      <c r="AR15" s="75">
        <f>IF('04 (ind)'!AR$1="si",100*(('04 (ind)'!AR14-MIN('04 (ind)'!AR$6:AR$37))/(MAX('04 (ind)'!AR$6:AR$37)-MIN('04 (ind)'!AR$6:AR$37))),ABS(-100+(100*(('04 (ind)'!AR14-MIN('04 (ind)'!AR$6:AR$37))/(MAX('04 (ind)'!AR$6:AR$37)-MIN('04 (ind)'!AR$6:AR$37))))))</f>
        <v>91.288284154555555</v>
      </c>
      <c r="AS15" s="75">
        <f>IF('04 (ind)'!AS$1="si",100*(('04 (ind)'!AS14-MIN('04 (ind)'!AS$6:AS$37))/(MAX('04 (ind)'!AS$6:AS$37)-MIN('04 (ind)'!AS$6:AS$37))),ABS(-100+(100*(('04 (ind)'!AS14-MIN('04 (ind)'!AS$6:AS$37))/(MAX('04 (ind)'!AS$6:AS$37)-MIN('04 (ind)'!AS$6:AS$37))))))</f>
        <v>53.089736700698545</v>
      </c>
      <c r="AT15" s="75">
        <f>IF('04 (ind)'!AT$1="si",100*(('04 (ind)'!AT14-MIN('04 (ind)'!AT$6:AT$37))/(MAX('04 (ind)'!AT$6:AT$37)-MIN('04 (ind)'!AT$6:AT$37))),ABS(-100+(100*(('04 (ind)'!AT14-MIN('04 (ind)'!AT$6:AT$37))/(MAX('04 (ind)'!AT$6:AT$37)-MIN('04 (ind)'!AT$6:AT$37))))))</f>
        <v>0</v>
      </c>
      <c r="AU15" s="75">
        <f>IF('04 (ind)'!AU$1="si",100*(('04 (ind)'!AU14-MIN('04 (ind)'!AU$6:AU$37))/(MAX('04 (ind)'!AU$6:AU$37)-MIN('04 (ind)'!AU$6:AU$37))),ABS(-100+(100*(('04 (ind)'!AU14-MIN('04 (ind)'!AU$6:AU$37))/(MAX('04 (ind)'!AU$6:AU$37)-MIN('04 (ind)'!AU$6:AU$37))))))</f>
        <v>99.082568807339456</v>
      </c>
      <c r="AV15" s="75">
        <f>IF('04 (ind)'!AV$1="si",100*(('04 (ind)'!AV14-MIN('04 (ind)'!AV$6:AV$37))/(MAX('04 (ind)'!AV$6:AV$37)-MIN('04 (ind)'!AV$6:AV$37))),ABS(-100+(100*(('04 (ind)'!AV14-MIN('04 (ind)'!AV$6:AV$37))/(MAX('04 (ind)'!AV$6:AV$37)-MIN('04 (ind)'!AV$6:AV$37))))))</f>
        <v>94.800693240901211</v>
      </c>
      <c r="AW15" s="75">
        <f>IF('04 (ind)'!AW$1="si",100*(('04 (ind)'!AW14-MIN('04 (ind)'!AW$6:AW$37))/(MAX('04 (ind)'!AW$6:AW$37)-MIN('04 (ind)'!AW$6:AW$37))),ABS(-100+(100*(('04 (ind)'!AW14-MIN('04 (ind)'!AW$6:AW$37))/(MAX('04 (ind)'!AW$6:AW$37)-MIN('04 (ind)'!AW$6:AW$37))))))</f>
        <v>92.016588906169005</v>
      </c>
      <c r="AX15" s="75">
        <f>IF('04 (ind)'!AX$1="si",100*(('04 (ind)'!AX14-MIN('04 (ind)'!AX$6:AX$37))/(MAX('04 (ind)'!AX$6:AX$37)-MIN('04 (ind)'!AX$6:AX$37))),ABS(-100+(100*(('04 (ind)'!AX14-MIN('04 (ind)'!AX$6:AX$37))/(MAX('04 (ind)'!AX$6:AX$37)-MIN('04 (ind)'!AX$6:AX$37))))))</f>
        <v>60.742114732538312</v>
      </c>
      <c r="AY15" s="75">
        <f>IF('04 (ind)'!AY$1="si",100*(('04 (ind)'!AY14-MIN('04 (ind)'!AY$6:AY$37))/(MAX('04 (ind)'!AY$6:AY$37)-MIN('04 (ind)'!AY$6:AY$37))),ABS(-100+(100*(('04 (ind)'!AY14-MIN('04 (ind)'!AY$6:AY$37))/(MAX('04 (ind)'!AY$6:AY$37)-MIN('04 (ind)'!AY$6:AY$37))))))</f>
        <v>100</v>
      </c>
      <c r="AZ15" s="75">
        <f>IF('04 (ind)'!AZ$1="si",100*(('04 (ind)'!AZ14-MIN('04 (ind)'!AZ$6:AZ$37))/(MAX('04 (ind)'!AZ$6:AZ$37)-MIN('04 (ind)'!AZ$6:AZ$37))),ABS(-100+(100*(('04 (ind)'!AZ14-MIN('04 (ind)'!AZ$6:AZ$37))/(MAX('04 (ind)'!AZ$6:AZ$37)-MIN('04 (ind)'!AZ$6:AZ$37))))))</f>
        <v>23.889840244956794</v>
      </c>
      <c r="BA15" s="75">
        <f>IF('04 (ind)'!BA$1="si",100*(('04 (ind)'!BA14-MIN('04 (ind)'!BA$6:BA$37))/(MAX('04 (ind)'!BA$6:BA$37)-MIN('04 (ind)'!BA$6:BA$37))),ABS(-100+(100*(('04 (ind)'!BA14-MIN('04 (ind)'!BA$6:BA$37))/(MAX('04 (ind)'!BA$6:BA$37)-MIN('04 (ind)'!BA$6:BA$37))))))</f>
        <v>25.141489225729213</v>
      </c>
      <c r="BB15" s="75">
        <f>IF('04 (ind)'!BB$1="si",100*(('04 (ind)'!BB14-MIN('04 (ind)'!BB$6:BB$37))/(MAX('04 (ind)'!BB$6:BB$37)-MIN('04 (ind)'!BB$6:BB$37))),ABS(-100+(100*(('04 (ind)'!BB14-MIN('04 (ind)'!BB$6:BB$37))/(MAX('04 (ind)'!BB$6:BB$37)-MIN('04 (ind)'!BB$6:BB$37))))))</f>
        <v>55.552116656890135</v>
      </c>
      <c r="BC15" s="75">
        <f>IF('04 (ind)'!BC$1="si",100*(('04 (ind)'!BC14-MIN('04 (ind)'!BC$6:BC$37))/(MAX('04 (ind)'!BC$6:BC$37)-MIN('04 (ind)'!BC$6:BC$37))),ABS(-100+(100*(('04 (ind)'!BC14-MIN('04 (ind)'!BC$6:BC$37))/(MAX('04 (ind)'!BC$6:BC$37)-MIN('04 (ind)'!BC$6:BC$37))))))</f>
        <v>6.9820884201897861</v>
      </c>
      <c r="BD15" s="75">
        <f>IF('04 (ind)'!BD$1="si",100*(('04 (ind)'!BD14-MIN('04 (ind)'!BD$6:BD$37))/(MAX('04 (ind)'!BD$6:BD$37)-MIN('04 (ind)'!BD$6:BD$37))),ABS(-100+(100*(('04 (ind)'!BD14-MIN('04 (ind)'!BD$6:BD$37))/(MAX('04 (ind)'!BD$6:BD$37)-MIN('04 (ind)'!BD$6:BD$37))))))</f>
        <v>100</v>
      </c>
      <c r="BE15" s="75">
        <f>IF('04 (ind)'!BE$1="si",100*(('04 (ind)'!BE14-MIN('04 (ind)'!BE$6:BE$37))/(MAX('04 (ind)'!BE$6:BE$37)-MIN('04 (ind)'!BE$6:BE$37))),ABS(-100+(100*(('04 (ind)'!BE14-MIN('04 (ind)'!BE$6:BE$37))/(MAX('04 (ind)'!BE$6:BE$37)-MIN('04 (ind)'!BE$6:BE$37))))))</f>
        <v>40.250587314017231</v>
      </c>
      <c r="BF15" s="75">
        <f>IF('04 (ind)'!BF$1="si",100*(('04 (ind)'!BF14-MIN('04 (ind)'!BF$6:BF$37))/(MAX('04 (ind)'!BF$6:BF$37)-MIN('04 (ind)'!BF$6:BF$37))),ABS(-100+(100*(('04 (ind)'!BF14-MIN('04 (ind)'!BF$6:BF$37))/(MAX('04 (ind)'!BF$6:BF$37)-MIN('04 (ind)'!BF$6:BF$37))))))</f>
        <v>100</v>
      </c>
      <c r="BG15" s="75">
        <f>IF('04 (ind)'!BG$1="si",100*(('04 (ind)'!BG14-MIN('04 (ind)'!BG$6:BG$37))/(MAX('04 (ind)'!BG$6:BG$37)-MIN('04 (ind)'!BG$6:BG$37))),ABS(-100+(100*(('04 (ind)'!BG14-MIN('04 (ind)'!BG$6:BG$37))/(MAX('04 (ind)'!BG$6:BG$37)-MIN('04 (ind)'!BG$6:BG$37))))))</f>
        <v>100</v>
      </c>
      <c r="BH15" s="75">
        <f>IF('04 (ind)'!BH$1="si",100*(('04 (ind)'!BH14-MIN('04 (ind)'!BH$6:BH$37))/(MAX('04 (ind)'!BH$6:BH$37)-MIN('04 (ind)'!BH$6:BH$37))),ABS(-100+(100*(('04 (ind)'!BH14-MIN('04 (ind)'!BH$6:BH$37))/(MAX('04 (ind)'!BH$6:BH$37)-MIN('04 (ind)'!BH$6:BH$37))))))</f>
        <v>100</v>
      </c>
      <c r="BI15" s="75">
        <f>IF('04 (ind)'!BI$1="si",100*(('04 (ind)'!BI14-MIN('04 (ind)'!BI$6:BI$37))/(MAX('04 (ind)'!BI$6:BI$37)-MIN('04 (ind)'!BI$6:BI$37))),ABS(-100+(100*(('04 (ind)'!BI14-MIN('04 (ind)'!BI$6:BI$37))/(MAX('04 (ind)'!BI$6:BI$37)-MIN('04 (ind)'!BI$6:BI$37))))))</f>
        <v>99.850331293115204</v>
      </c>
      <c r="BJ15" s="75">
        <f>IF('04 (ind)'!BJ$1="si",100*(('04 (ind)'!BJ14-MIN('04 (ind)'!BJ$6:BJ$37))/(MAX('04 (ind)'!BJ$6:BJ$37)-MIN('04 (ind)'!BJ$6:BJ$37))),ABS(-100+(100*(('04 (ind)'!BJ14-MIN('04 (ind)'!BJ$6:BJ$37))/(MAX('04 (ind)'!BJ$6:BJ$37)-MIN('04 (ind)'!BJ$6:BJ$37))))))</f>
        <v>0.63640901806837979</v>
      </c>
      <c r="BK15" s="75">
        <f>IF('04 (ind)'!BK$1="si",100*(('04 (ind)'!BK14-MIN('04 (ind)'!BK$6:BK$37))/(MAX('04 (ind)'!BK$6:BK$37)-MIN('04 (ind)'!BK$6:BK$37))),ABS(-100+(100*(('04 (ind)'!BK14-MIN('04 (ind)'!BK$6:BK$37))/(MAX('04 (ind)'!BK$6:BK$37)-MIN('04 (ind)'!BK$6:BK$37))))))</f>
        <v>29.674643850300697</v>
      </c>
      <c r="BL15" s="75">
        <f>IF('04 (ind)'!BL$1="si",100*(('04 (ind)'!BL14-MIN('04 (ind)'!BL$6:BL$37))/(MAX('04 (ind)'!BL$6:BL$37)-MIN('04 (ind)'!BL$6:BL$37))),ABS(-100+(100*(('04 (ind)'!BL14-MIN('04 (ind)'!BL$6:BL$37))/(MAX('04 (ind)'!BL$6:BL$37)-MIN('04 (ind)'!BL$6:BL$37))))))</f>
        <v>100</v>
      </c>
      <c r="BM15" s="75">
        <f>IF('04 (ind)'!BM$1="si",100*(('04 (ind)'!BM14-MIN('04 (ind)'!BM$6:BM$37))/(MAX('04 (ind)'!BM$6:BM$37)-MIN('04 (ind)'!BM$6:BM$37))),ABS(-100+(100*(('04 (ind)'!BM14-MIN('04 (ind)'!BM$6:BM$37))/(MAX('04 (ind)'!BM$6:BM$37)-MIN('04 (ind)'!BM$6:BM$37))))))</f>
        <v>70.050608843222065</v>
      </c>
      <c r="BN15" s="75">
        <f>IF('04 (ind)'!BN$1="si",100*(('04 (ind)'!BN14-MIN('04 (ind)'!BN$6:BN$37))/(MAX('04 (ind)'!BN$6:BN$37)-MIN('04 (ind)'!BN$6:BN$37))),ABS(-100+(100*(('04 (ind)'!BN14-MIN('04 (ind)'!BN$6:BN$37))/(MAX('04 (ind)'!BN$6:BN$37)-MIN('04 (ind)'!BN$6:BN$37))))))</f>
        <v>25.125937349659182</v>
      </c>
      <c r="BO15" s="75">
        <f>IF('04 (ind)'!BO$1="si",100*(('04 (ind)'!BO14-MIN('04 (ind)'!BO$6:BO$37))/(MAX('04 (ind)'!BO$6:BO$37)-MIN('04 (ind)'!BO$6:BO$37))),ABS(-100+(100*(('04 (ind)'!BO14-MIN('04 (ind)'!BO$6:BO$37))/(MAX('04 (ind)'!BO$6:BO$37)-MIN('04 (ind)'!BO$6:BO$37))))))</f>
        <v>19.509878811985839</v>
      </c>
      <c r="BP15" s="75">
        <f>IF('04 (ind)'!BP$1="si",100*(('04 (ind)'!BP14-MIN('04 (ind)'!BP$6:BP$37))/(MAX('04 (ind)'!BP$6:BP$37)-MIN('04 (ind)'!BP$6:BP$37))),ABS(-100+(100*(('04 (ind)'!BP14-MIN('04 (ind)'!BP$6:BP$37))/(MAX('04 (ind)'!BP$6:BP$37)-MIN('04 (ind)'!BP$6:BP$37))))))</f>
        <v>100</v>
      </c>
      <c r="BQ15" s="75">
        <f>IF('04 (ind)'!BQ$1="si",100*(('04 (ind)'!BQ14-MIN('04 (ind)'!BQ$6:BQ$37))/(MAX('04 (ind)'!BQ$6:BQ$37)-MIN('04 (ind)'!BQ$6:BQ$37))),ABS(-100+(100*(('04 (ind)'!BQ14-MIN('04 (ind)'!BQ$6:BQ$37))/(MAX('04 (ind)'!BQ$6:BQ$37)-MIN('04 (ind)'!BQ$6:BQ$37))))))</f>
        <v>100</v>
      </c>
      <c r="BR15" s="75">
        <f>IF('04 (ind)'!BR$1="si",100*(('04 (ind)'!BR14-MIN('04 (ind)'!BR$6:BR$37))/(MAX('04 (ind)'!BR$6:BR$37)-MIN('04 (ind)'!BR$6:BR$37))),ABS(-100+(100*(('04 (ind)'!BR14-MIN('04 (ind)'!BR$6:BR$37))/(MAX('04 (ind)'!BP$6:BP$37)-MIN('04 (ind)'!BR$6:BR$37))))))</f>
        <v>42.557858115262441</v>
      </c>
      <c r="BS15" s="75">
        <f>IF('04 (ind)'!BS$1="si",100*(('04 (ind)'!BS14-MIN('04 (ind)'!BS$6:BS$37))/(MAX('04 (ind)'!BS$6:BS$37)-MIN('04 (ind)'!BS$6:BS$37))),ABS(-100+(100*(('04 (ind)'!BS14-MIN('04 (ind)'!BS$6:BS$37))/(MAX('04 (ind)'!BQ$6:BQ$37)-MIN('04 (ind)'!BS$6:BS$37))))))</f>
        <v>100</v>
      </c>
      <c r="BT15" s="75">
        <f>IF('04 (ind)'!BT$1="si",100*(('04 (ind)'!BT14-MIN('04 (ind)'!BT$6:BT$37))/(MAX('04 (ind)'!BT$6:BT$37)-MIN('04 (ind)'!BT$6:BT$37))),ABS(-100+(100*(('04 (ind)'!BT14-MIN('04 (ind)'!BT$6:BT$37))/(MAX('04 (ind)'!BR$6:BR$37)-MIN('04 (ind)'!BT$6:BT$37))))))</f>
        <v>94.914598749999996</v>
      </c>
      <c r="BU15" s="75">
        <f>IF('04 (ind)'!BU$1="si",100*(('04 (ind)'!BU14-MIN('04 (ind)'!BU$6:BU$37))/(MAX('04 (ind)'!BU$6:BU$37)-MIN('04 (ind)'!BU$6:BU$37))),ABS(-100+(100*(('04 (ind)'!BU14-MIN('04 (ind)'!BU$6:BU$37))/(MAX('04 (ind)'!BU$6:BU$37)-MIN('04 (ind)'!BU$6:BU$37))))))</f>
        <v>21.638573108584865</v>
      </c>
      <c r="BV15" s="75">
        <f>IF('04 (ind)'!BV$1="si",100*(('04 (ind)'!BV14-MIN('04 (ind)'!BV$6:BV$37))/(MAX('04 (ind)'!BV$6:BV$37)-MIN('04 (ind)'!BV$6:BV$37))),ABS(-100+(100*(('04 (ind)'!BV14-MIN('04 (ind)'!BV$6:BV$37))/(MAX('04 (ind)'!BV$6:BV$37)-MIN('04 (ind)'!BV$6:BV$37))))))</f>
        <v>46.549672813801315</v>
      </c>
      <c r="BW15" s="75">
        <f>IF('04 (ind)'!BW$1="si",100*(('04 (ind)'!BW14-MIN('04 (ind)'!BW$6:BW$37))/(MAX('04 (ind)'!BW$6:BW$37)-MIN('04 (ind)'!BW$6:BW$37))),ABS(-100+(100*(('04 (ind)'!BW14-MIN('04 (ind)'!BW$6:BW$37))/(MAX('04 (ind)'!BW$6:BW$37)-MIN('04 (ind)'!BW$6:BW$37))))))</f>
        <v>81.244257776611107</v>
      </c>
      <c r="BX15" s="75">
        <f>IF('04 (ind)'!BX$1="si",100*(('04 (ind)'!BX14-MIN('04 (ind)'!BX$6:BX$37))/(MAX('04 (ind)'!BX$6:BX$37)-MIN('04 (ind)'!BX$6:BX$37))),ABS(-100+(100*(('04 (ind)'!BX14-MIN('04 (ind)'!BX$6:BX$37))/(MAX('04 (ind)'!BX$6:BX$37)-MIN('04 (ind)'!BX$6:BX$37))))))</f>
        <v>100</v>
      </c>
      <c r="BY15" s="75">
        <f>IF('04 (ind)'!BY$1="si",100*(('04 (ind)'!BY14-MIN('04 (ind)'!BY$6:BY$37))/(MAX('04 (ind)'!BY$6:BY$37)-MIN('04 (ind)'!BY$6:BY$37))),ABS(-100+(100*(('04 (ind)'!BY14-MIN('04 (ind)'!BY$6:BY$37))/(MAX('04 (ind)'!BY$6:BY$37)-MIN('04 (ind)'!BY$6:BY$37))))))</f>
        <v>17.671054227549273</v>
      </c>
      <c r="BZ15" s="75">
        <f>IF('04 (ind)'!BZ$1="si",100*(('04 (ind)'!BZ14-MIN('04 (ind)'!BZ$6:BZ$37))/(MAX('04 (ind)'!BZ$6:BZ$37)-MIN('04 (ind)'!BZ$6:BZ$37))),ABS(-100+(100*(('04 (ind)'!BZ14-MIN('04 (ind)'!BZ$6:BZ$37))/(MAX('04 (ind)'!BZ$6:BZ$37)-MIN('04 (ind)'!BZ$6:BZ$37))))))</f>
        <v>73.483655807498224</v>
      </c>
      <c r="CA15" s="75">
        <f>IF('04 (ind)'!CA$1="si",100*(('04 (ind)'!CA14-MIN('04 (ind)'!CA$6:CA$37))/(MAX('04 (ind)'!CA$6:CA$37)-MIN('04 (ind)'!CA$6:CA$37))),ABS(-100+(100*(('04 (ind)'!CA14-MIN('04 (ind)'!CA$6:CA$37))/(MAX('04 (ind)'!CA$6:CA$37)-MIN('04 (ind)'!CA$6:CA$37))))))</f>
        <v>79.401791148668238</v>
      </c>
      <c r="CB15" s="75">
        <f>IF('04 (ind)'!CB$1="si",100*(('04 (ind)'!CB14-MIN('04 (ind)'!CB$6:CB$37))/(MAX('04 (ind)'!CB$6:CB$37)-MIN('04 (ind)'!CB$6:CB$37))),ABS(-100+(100*(('04 (ind)'!CB14-MIN('04 (ind)'!CB$6:CB$37))/(MAX('04 (ind)'!CB$6:CB$37)-MIN('04 (ind)'!CB$6:CB$37))))))</f>
        <v>0</v>
      </c>
      <c r="CC15" s="75">
        <f>IF('04 (ind)'!CC$1="si",100*(('04 (ind)'!CC14-MIN('04 (ind)'!CC$6:CC$37))/(MAX('04 (ind)'!CC$6:CC$37)-MIN('04 (ind)'!CC$6:CC$37))),ABS(-100+(100*(('04 (ind)'!CC14-MIN('04 (ind)'!CC$6:CC$37))/(MAX('04 (ind)'!CC$6:CC$37)-MIN('04 (ind)'!CC$6:CC$37))))))</f>
        <v>56.587016437221237</v>
      </c>
      <c r="CD15" s="75">
        <f>IF('04 (ind)'!CD$1="si",100*(('04 (ind)'!CD14-MIN('04 (ind)'!CD$6:CD$37))/(MAX('04 (ind)'!CD$6:CD$37)-MIN('04 (ind)'!CD$6:CD$37))),ABS(-100+(100*(('04 (ind)'!CD14-MIN('04 (ind)'!CD$6:CD$37))/(MAX('04 (ind)'!CD$6:CD$37)-MIN('04 (ind)'!CD$6:CD$37))))))</f>
        <v>22.273532757367658</v>
      </c>
      <c r="CE15" s="75">
        <f>IF('04 (ind)'!CE$1="si",100*(('04 (ind)'!CE14-MIN('04 (ind)'!CE$6:CE$37))/(MAX('04 (ind)'!CE$6:CE$37)-MIN('04 (ind)'!CE$6:CE$37))),ABS(-100+(100*(('04 (ind)'!CE14-MIN('04 (ind)'!CE$6:CE$37))/(MAX('04 (ind)'!CE$6:CE$37)-MIN('04 (ind)'!CE$6:CE$37))))))</f>
        <v>9.5744933558803762</v>
      </c>
      <c r="CF15" s="75">
        <f>IF('04 (ind)'!CF$1="si",100*(('04 (ind)'!CF14-MIN('04 (ind)'!CF$6:CF$37))/(MAX('04 (ind)'!CF$6:CF$37)-MIN('04 (ind)'!CF$6:CF$37))),ABS(-100+(100*(('04 (ind)'!CF14-MIN('04 (ind)'!CF$6:CF$37))/(MAX('04 (ind)'!CF$6:CF$37)-MIN('04 (ind)'!CF$6:CF$37))))))</f>
        <v>31.64370962993064</v>
      </c>
      <c r="CG15" s="75">
        <f>IF('04 (ind)'!CG$1="si",100*(('04 (ind)'!CG14-MIN('04 (ind)'!CG$6:CG$37))/(MAX('04 (ind)'!CG$6:CG$37)-MIN('04 (ind)'!CG$6:CG$37))),ABS(-100+(100*(('04 (ind)'!CG14-MIN('04 (ind)'!CG$6:CG$37))/(MAX('04 (ind)'!CG$6:CG$37)-MIN('04 (ind)'!CG$6:CG$37))))))</f>
        <v>100</v>
      </c>
      <c r="CH15" s="75">
        <f>IF('04 (ind)'!CH$1="si",100*(('04 (ind)'!CH14-MIN('04 (ind)'!CH$6:CH$37))/(MAX('04 (ind)'!CH$6:CH$37)-MIN('04 (ind)'!CH$6:CH$37))),ABS(-100+(100*(('04 (ind)'!CH14-MIN('04 (ind)'!CH$6:CH$37))/(MAX('04 (ind)'!CH$6:CH$37)-MIN('04 (ind)'!CH$6:CH$37))))))</f>
        <v>100</v>
      </c>
      <c r="CI15" s="75">
        <f>IF('04 (ind)'!CI$1="si",100*(('04 (ind)'!CI14-MIN('04 (ind)'!CI$6:CI$37))/(MAX('04 (ind)'!CI$6:CI$37)-MIN('04 (ind)'!CI$6:CI$37))),ABS(-100+(100*(('04 (ind)'!CI14-MIN('04 (ind)'!CI$6:CI$37))/(MAX('04 (ind)'!CI$6:CI$37)-MIN('04 (ind)'!CI$6:CI$37))))))</f>
        <v>40.053014236665895</v>
      </c>
      <c r="CJ15" s="75">
        <f>IF('04 (ind)'!CJ$1="si",100*(('04 (ind)'!CJ14-MIN('04 (ind)'!CJ$6:CJ$37))/(MAX('04 (ind)'!CJ$6:CJ$37)-MIN('04 (ind)'!CJ$6:CJ$37))),ABS(-100+(100*(('04 (ind)'!CJ14-MIN('04 (ind)'!CJ$6:CJ$37))/(MAX('04 (ind)'!CJ$6:CJ$37)-MIN('04 (ind)'!CJ$6:CJ$37))))))</f>
        <v>28.415869356088635</v>
      </c>
      <c r="CK15" s="75">
        <f>IF('04 (ind)'!CK$1="si",100*(('04 (ind)'!CK14-MIN('04 (ind)'!CK$6:CK$37))/(MAX('04 (ind)'!CK$6:CK$37)-MIN('04 (ind)'!CK$6:CK$37))),ABS(-100+(100*(('04 (ind)'!CK14-MIN('04 (ind)'!CK$6:CK$37))/(MAX('04 (ind)'!CK$6:CK$37)-MIN('04 (ind)'!CK$6:CK$37))))))</f>
        <v>100</v>
      </c>
      <c r="CL15" s="75">
        <f>IF('04 (ind)'!CL$1="si",100*(('04 (ind)'!CL14-MIN('04 (ind)'!CL$6:CL$37))/(MAX('04 (ind)'!CL$6:CL$37)-MIN('04 (ind)'!CL$6:CL$37))),ABS(-100+(100*(('04 (ind)'!CL14-MIN('04 (ind)'!CL$6:CL$37))/(MAX('04 (ind)'!CL$6:CL$37)-MIN('04 (ind)'!CL$6:CL$37))))))</f>
        <v>44.567252851571389</v>
      </c>
      <c r="CM15" s="75">
        <f>IF('04 (ind)'!CM$1="si",100*(('04 (ind)'!CM14-MIN('04 (ind)'!CM$6:CM$37))/(MAX('04 (ind)'!CM$6:CM$37)-MIN('04 (ind)'!CM$6:CM$37))),ABS(-100+(100*(('04 (ind)'!CM14-MIN('04 (ind)'!CM$6:CM$37))/(MAX('04 (ind)'!CM$6:CM$37)-MIN('04 (ind)'!CM$6:CM$37))))))</f>
        <v>100</v>
      </c>
    </row>
    <row r="16" spans="1:91">
      <c r="A16" s="18" t="s">
        <v>215</v>
      </c>
      <c r="B16" s="87">
        <f>IF('04 (ind)'!B$1="si",100*(('04 (ind)'!B15-MIN('04 (ind)'!B$6:B$37))/(MAX('04 (ind)'!B$6:B$37)-MIN('04 (ind)'!B$6:B$37))),ABS(-100+(100*(('04 (ind)'!B15-MIN('04 (ind)'!B$6:B$37))/(MAX('04 (ind)'!B$6:B$37)-MIN('04 (ind)'!B$6:B$37))))))</f>
        <v>4.1019767717186131</v>
      </c>
      <c r="C16" s="87">
        <f>IF('04 (ind)'!C$1="si",100*(('04 (ind)'!C15-MIN('04 (ind)'!C$6:C$37))/(MAX('04 (ind)'!C$6:C$37)-MIN('04 (ind)'!C$6:C$37))),ABS(-100+(100*(('04 (ind)'!C15-MIN('04 (ind)'!C$6:C$37))/(MAX('04 (ind)'!C$6:C$37)-MIN('04 (ind)'!C$6:C$37))))))</f>
        <v>44.969066378018717</v>
      </c>
      <c r="D16" s="87">
        <f>IF('04 (ind)'!D$1="si",100*(('04 (ind)'!D15-MIN('04 (ind)'!D$6:D$37))/(MAX('04 (ind)'!D$6:D$37)-MIN('04 (ind)'!D$6:D$37))),ABS(-100+(100*(('04 (ind)'!D15-MIN('04 (ind)'!D$6:D$37))/(MAX('04 (ind)'!D$6:D$37)-MIN('04 (ind)'!D$6:D$37))))))</f>
        <v>82.353710435006548</v>
      </c>
      <c r="E16" s="87">
        <f>IF('04 (ind)'!E$1="si",100*(('04 (ind)'!E15-MIN('04 (ind)'!E$6:E$37))/(MAX('04 (ind)'!E$6:E$37)-MIN('04 (ind)'!E$6:E$37))),ABS(-100+(100*(('04 (ind)'!E15-MIN('04 (ind)'!E$6:E$37))/(MAX('04 (ind)'!E$6:E$37)-MIN('04 (ind)'!E$6:E$37))))))</f>
        <v>69.940284965476678</v>
      </c>
      <c r="F16" s="87">
        <f>IF('04 (ind)'!F$1="si",100*(('04 (ind)'!F15-MIN('04 (ind)'!F$6:F$37))/(MAX('04 (ind)'!F$6:F$37)-MIN('04 (ind)'!F$6:F$37))),ABS(-100+(100*(('04 (ind)'!F15-MIN('04 (ind)'!F$6:F$37))/(MAX('04 (ind)'!F$6:F$37)-MIN('04 (ind)'!F$6:F$37))))))</f>
        <v>62.068965517241381</v>
      </c>
      <c r="G16" s="87">
        <f>IF('04 (ind)'!G$1="si",100*(('04 (ind)'!G15-MIN('04 (ind)'!G$6:G$37))/(MAX('04 (ind)'!G$6:G$37)-MIN('04 (ind)'!G$6:G$37))),ABS(-100+(100*(('04 (ind)'!G15-MIN('04 (ind)'!G$6:G$37))/(MAX('04 (ind)'!G$6:G$37)-MIN('04 (ind)'!G$6:G$37))))))</f>
        <v>52.991452991452967</v>
      </c>
      <c r="H16" s="87">
        <f>IF('04 (ind)'!H$1="si",100*(('04 (ind)'!H15-MIN('04 (ind)'!H$6:H$37))/(MAX('04 (ind)'!H$6:H$37)-MIN('04 (ind)'!H$6:H$37))),ABS(-100+(100*(('04 (ind)'!H15-MIN('04 (ind)'!H$6:H$37))/(MAX('04 (ind)'!H$6:H$37)-MIN('04 (ind)'!H$6:H$37))))))</f>
        <v>93.312101910828034</v>
      </c>
      <c r="I16" s="87">
        <f>IF('04 (ind)'!I$1="si",100*(('04 (ind)'!I15-MIN('04 (ind)'!I$6:I$37))/(MAX('04 (ind)'!I$6:I$37)-MIN('04 (ind)'!I$6:I$37))),ABS(-100+(100*(('04 (ind)'!I15-MIN('04 (ind)'!I$6:I$37))/(MAX('04 (ind)'!I$6:I$37)-MIN('04 (ind)'!I$6:I$37))))))</f>
        <v>94.117647058823536</v>
      </c>
      <c r="J16" s="87">
        <f>IF('04 (ind)'!J$1="si",100*(('04 (ind)'!J15-MIN('04 (ind)'!J$6:J$37))/(MAX('04 (ind)'!J$6:J$37)-MIN('04 (ind)'!J$6:J$37))),ABS(-100+(100*(('04 (ind)'!J15-MIN('04 (ind)'!J$6:J$37))/(MAX('04 (ind)'!J$6:J$37)-MIN('04 (ind)'!J$6:J$37))))))</f>
        <v>14.303797468354427</v>
      </c>
      <c r="K16" s="87">
        <f>IF('04 (ind)'!K$1="si",100*(('04 (ind)'!K15-MIN('04 (ind)'!K$6:K$37))/(MAX('04 (ind)'!K$6:K$37)-MIN('04 (ind)'!K$6:K$37))),ABS(-100+(100*(('04 (ind)'!K15-MIN('04 (ind)'!K$6:K$37))/(MAX('04 (ind)'!K$6:K$37)-MIN('04 (ind)'!K$6:K$37))))))</f>
        <v>29.220188554868205</v>
      </c>
      <c r="L16" s="87">
        <f>IF('04 (ind)'!L$1="si",100*(('04 (ind)'!L15-MIN('04 (ind)'!L$6:L$37))/(MAX('04 (ind)'!L$6:L$37)-MIN('04 (ind)'!L$6:L$37))),ABS(-100+(100*(('04 (ind)'!L15-MIN('04 (ind)'!L$6:L$37))/(MAX('04 (ind)'!L$6:L$37)-MIN('04 (ind)'!L$6:L$37))))))</f>
        <v>44.63755857528318</v>
      </c>
      <c r="M16" s="87">
        <f>IF('04 (ind)'!M$1="si",100*(('04 (ind)'!M15-MIN('04 (ind)'!M$6:M$37))/(MAX('04 (ind)'!M$6:M$37)-MIN('04 (ind)'!M$6:M$37))),ABS(-100+(100*(('04 (ind)'!M15-MIN('04 (ind)'!M$6:M$37))/(MAX('04 (ind)'!M$6:M$37)-MIN('04 (ind)'!M$6:M$37))))))</f>
        <v>0.42120344956014322</v>
      </c>
      <c r="N16" s="87">
        <f>IF('04 (ind)'!N$1="si",100*(('04 (ind)'!N15-MIN('04 (ind)'!N$6:N$37))/(MAX('04 (ind)'!N$6:N$37)-MIN('04 (ind)'!N$6:N$37))),ABS(-100+(100*(('04 (ind)'!N15-MIN('04 (ind)'!N$6:N$37))/(MAX('04 (ind)'!N$6:N$37)-MIN('04 (ind)'!N$6:N$37))))))</f>
        <v>0</v>
      </c>
      <c r="O16" s="87">
        <f>IF('04 (ind)'!O$1="si",100*(('04 (ind)'!O15-MIN('04 (ind)'!O$6:O$37))/(MAX('04 (ind)'!O$6:O$37)-MIN('04 (ind)'!O$6:O$37))),ABS(-100+(100*(('04 (ind)'!O15-MIN('04 (ind)'!O$6:O$37))/(MAX('04 (ind)'!O$6:O$37)-MIN('04 (ind)'!O$6:O$37))))))</f>
        <v>95.762711864406782</v>
      </c>
      <c r="P16" s="87">
        <f>IF('04 (ind)'!P$1="si",100*(('04 (ind)'!P15-MIN('04 (ind)'!P$6:P$37))/(MAX('04 (ind)'!P$6:P$37)-MIN('04 (ind)'!P$6:P$37))),ABS(-100+(100*(('04 (ind)'!P15-MIN('04 (ind)'!P$6:P$37))/(MAX('04 (ind)'!P$6:P$37)-MIN('04 (ind)'!P$6:P$37))))))</f>
        <v>3.7265249955838846</v>
      </c>
      <c r="Q16" s="87">
        <f>IF('04 (ind)'!Q$1="si",100*(('04 (ind)'!Q15-MIN('04 (ind)'!Q$6:Q$37))/(MAX('04 (ind)'!Q$6:Q$37)-MIN('04 (ind)'!Q$6:Q$37))),ABS(-100+(100*(('04 (ind)'!Q15-MIN('04 (ind)'!Q$6:Q$37))/(MAX('04 (ind)'!Q$6:Q$37)-MIN('04 (ind)'!Q$6:Q$37))))))</f>
        <v>79.459829171885715</v>
      </c>
      <c r="R16" s="87">
        <f>IF('04 (ind)'!R$1="si",100*(('04 (ind)'!R15-MIN('04 (ind)'!R$6:R$37))/(MAX('04 (ind)'!R$6:R$37)-MIN('04 (ind)'!R$6:R$37))),ABS(-100+(100*(('04 (ind)'!R15-MIN('04 (ind)'!R$6:R$37))/(MAX('04 (ind)'!R$6:R$37)-MIN('04 (ind)'!R$6:R$37))))))</f>
        <v>0.30368510391002324</v>
      </c>
      <c r="S16" s="75">
        <f>ABS(ABS(('04 (ind)'!S15-((MAX('04 (ind)'!S$6:S$37)+MIN('04 (ind)'!S$6:S$37))/2))/(((MAX('04 (ind)'!S$6:S$37)+MIN('04 (ind)'!S$6:S$37))/2)-MAX('04 (ind)'!S$6:S$37))*100)-100)</f>
        <v>65.661361301382016</v>
      </c>
      <c r="T16" s="75">
        <f>IF('04 (ind)'!T$1="si",100*(('04 (ind)'!T15-MIN('04 (ind)'!T$6:T$37))/(MAX('04 (ind)'!T$6:T$37)-MIN('04 (ind)'!T$6:T$37))),ABS(-100+(100*(('04 (ind)'!T15-MIN('04 (ind)'!T$6:T$37))/(MAX('04 (ind)'!T$6:T$37)-MIN('04 (ind)'!T$6:T$37))))))</f>
        <v>24.664512410982585</v>
      </c>
      <c r="U16" s="75">
        <f>IF('04 (ind)'!U$1="si",100*(('04 (ind)'!U15-MIN('04 (ind)'!U$6:U$37))/(MAX('04 (ind)'!U$6:U$37)-MIN('04 (ind)'!U$6:U$37))),ABS(-100+(100*(('04 (ind)'!U15-MIN('04 (ind)'!U$6:U$37))/(MAX('04 (ind)'!U$6:U$37)-MIN('04 (ind)'!U$6:U$37))))))</f>
        <v>100</v>
      </c>
      <c r="V16" s="75">
        <f>IF('04 (ind)'!V$1="si",100*(('04 (ind)'!V15-MIN('04 (ind)'!V$6:V$37))/(MAX('04 (ind)'!V$6:V$37)-MIN('04 (ind)'!V$6:V$37))),ABS(-100+(100*(('04 (ind)'!V15-MIN('04 (ind)'!V$6:V$37))/(MAX('04 (ind)'!V$6:V$37)-MIN('04 (ind)'!V$6:V$37))))))</f>
        <v>97.790055248618785</v>
      </c>
      <c r="W16" s="75">
        <f>IF('04 (ind)'!W$1="si",100*(('04 (ind)'!W15-MIN('04 (ind)'!W$6:W$37))/(MAX('04 (ind)'!W$6:W$37)-MIN('04 (ind)'!W$6:W$37))),ABS(-100+(100*(('04 (ind)'!W15-MIN('04 (ind)'!W$6:W$37))/(MAX('04 (ind)'!W$6:W$37)-MIN('04 (ind)'!W$6:W$37))))))</f>
        <v>67.923566878980893</v>
      </c>
      <c r="X16" s="75">
        <f>IF('04 (ind)'!X$1="si",100*(('04 (ind)'!X15-MIN('04 (ind)'!X$6:X$37))/(MAX('04 (ind)'!X$6:X$37)-MIN('04 (ind)'!X$6:X$37))),ABS(-100+(100*(('04 (ind)'!X15-MIN('04 (ind)'!X$6:X$37))/(MAX('04 (ind)'!X$6:X$37)-MIN('04 (ind)'!X$6:X$37))))))</f>
        <v>59.439795594034514</v>
      </c>
      <c r="Y16" s="75">
        <f>IF('04 (ind)'!Y$1="si",100*(('04 (ind)'!Y15-MIN('04 (ind)'!Y$6:Y$37))/(MAX('04 (ind)'!Y$6:Y$37)-MIN('04 (ind)'!Y$6:Y$37))),ABS(-100+(100*(('04 (ind)'!Y15-MIN('04 (ind)'!Y$6:Y$37))/(MAX('04 (ind)'!Y$6:Y$37)-MIN('04 (ind)'!Y$6:Y$37))))))</f>
        <v>53.074191156382938</v>
      </c>
      <c r="Z16" s="75">
        <f>IF('04 (ind)'!Z$1="si",100*(('04 (ind)'!Z15-MIN('04 (ind)'!Z$6:Z$37))/(MAX('04 (ind)'!Z$6:Z$37)-MIN('04 (ind)'!Z$6:Z$37))),ABS(-100+(100*(('04 (ind)'!Z15-MIN('04 (ind)'!Z$6:Z$37))/(MAX('04 (ind)'!Z$6:Z$37)-MIN('04 (ind)'!Z$6:Z$37))))))</f>
        <v>74.632368450897744</v>
      </c>
      <c r="AA16" s="75">
        <f>IF('04 (ind)'!AA$1="si",100*(('04 (ind)'!AA15-MIN('04 (ind)'!AA$6:AA$37))/(MAX('04 (ind)'!AA$6:AA$37)-MIN('04 (ind)'!AA$6:AA$37))),ABS(-100+(100*(('04 (ind)'!AA15-MIN('04 (ind)'!AA$6:AA$37))/(MAX('04 (ind)'!AA$6:AA$37)-MIN('04 (ind)'!AA$6:AA$37))))))</f>
        <v>48.209600055073068</v>
      </c>
      <c r="AB16" s="75">
        <f>IF('04 (ind)'!AB$1="si",100*(('04 (ind)'!AB15-MIN('04 (ind)'!AB$6:AB$37))/(MAX('04 (ind)'!AB$6:AB$37)-MIN('04 (ind)'!AB$6:AB$37))),ABS(-100+(100*(('04 (ind)'!AB15-MIN('04 (ind)'!AB$6:AB$37))/(MAX('04 (ind)'!AB$6:AB$37)-MIN('04 (ind)'!AB$6:AB$37))))))</f>
        <v>59.844258902453838</v>
      </c>
      <c r="AC16" s="75">
        <f>IF('04 (ind)'!AC$1="si",100*(('04 (ind)'!AC15-MIN('04 (ind)'!AC$6:AC$37))/(MAX('04 (ind)'!AC$6:AC$37)-MIN('04 (ind)'!AC$6:AC$37))),ABS(-100+(100*(('04 (ind)'!AC15-MIN('04 (ind)'!AC$6:AC$37))/(MAX('04 (ind)'!AC$6:AC$37)-MIN('04 (ind)'!AC$6:AC$37))))))</f>
        <v>94.84778036006233</v>
      </c>
      <c r="AD16" s="75">
        <f>IF('04 (ind)'!AD$1="si",100*(('04 (ind)'!AD15-MIN('04 (ind)'!AD$6:AD$37))/(MAX('04 (ind)'!AD$6:AD$37)-MIN('04 (ind)'!AD$6:AD$37))),ABS(-100+(100*(('04 (ind)'!AD15-MIN('04 (ind)'!AD$6:AD$37))/(MAX('04 (ind)'!AD$6:AD$37)-MIN('04 (ind)'!AD$6:AD$37))))))</f>
        <v>45.004010930517701</v>
      </c>
      <c r="AE16" s="75">
        <f>IF('04 (ind)'!AE$1="si",100*(('04 (ind)'!AE15-MIN('04 (ind)'!AE$6:AE$37))/(MAX('04 (ind)'!AE$6:AE$37)-MIN('04 (ind)'!AE$6:AE$37))),ABS(-100+(100*(('04 (ind)'!AE15-MIN('04 (ind)'!AE$6:AE$37))/(MAX('04 (ind)'!AE$6:AE$37)-MIN('04 (ind)'!AE$6:AE$37))))))</f>
        <v>48.615939445102022</v>
      </c>
      <c r="AF16" s="75">
        <f>IF('04 (ind)'!AF$1="si",100*(('04 (ind)'!AF15-MIN('04 (ind)'!AF$6:AF$37))/(MAX('04 (ind)'!AF$6:AF$37)-MIN('04 (ind)'!AF$6:AF$37))),ABS(-100+(100*(('04 (ind)'!AF15-MIN('04 (ind)'!AF$6:AF$37))/(MAX('04 (ind)'!AF$6:AF$37)-MIN('04 (ind)'!AF$6:AF$37))))))</f>
        <v>84.065934065934059</v>
      </c>
      <c r="AG16" s="75">
        <f>IF('04 (ind)'!AG$1="si",100*(('04 (ind)'!AG15-MIN('04 (ind)'!AG$6:AG$37))/(MAX('04 (ind)'!AG$6:AG$37)-MIN('04 (ind)'!AG$6:AG$37))),ABS(-100+(100*(('04 (ind)'!AG15-MIN('04 (ind)'!AG$6:AG$37))/(MAX('04 (ind)'!AG$6:AG$37)-MIN('04 (ind)'!AG$6:AG$37))))))</f>
        <v>48.031496062992126</v>
      </c>
      <c r="AH16" s="75">
        <f>IF('04 (ind)'!AH$1="si",100*(('04 (ind)'!AH15-MIN('04 (ind)'!AH$6:AH$37))/(MAX('04 (ind)'!AH$6:AH$37)-MIN('04 (ind)'!AH$6:AH$37))),ABS(-100+(100*(('04 (ind)'!AH15-MIN('04 (ind)'!AH$6:AH$37))/(MAX('04 (ind)'!AH$6:AH$37)-MIN('04 (ind)'!AH$6:AH$37))))))</f>
        <v>17.49049429657795</v>
      </c>
      <c r="AI16" s="75">
        <f>IF('04 (ind)'!AI$1="si",100*(('04 (ind)'!AI15-MIN('04 (ind)'!AI$6:AI$37))/(MAX('04 (ind)'!AI$6:AI$37)-MIN('04 (ind)'!AI$6:AI$37))),ABS(-100+(100*(('04 (ind)'!AI15-MIN('04 (ind)'!AI$6:AI$37))/(MAX('04 (ind)'!AI$6:AI$37)-MIN('04 (ind)'!AI$6:AI$37))))))</f>
        <v>1.6488746220745771</v>
      </c>
      <c r="AJ16" s="75">
        <f>IF('04 (ind)'!AJ$1="si",100*(('04 (ind)'!AJ15-MIN('04 (ind)'!AJ$6:AJ$37))/(MAX('04 (ind)'!AJ$6:AJ$37)-MIN('04 (ind)'!AJ$6:AJ$37))),ABS(-100+(100*(('04 (ind)'!AJ15-MIN('04 (ind)'!AJ$6:AJ$37))/(MAX('04 (ind)'!AJ$6:AJ$37)-MIN('04 (ind)'!AJ$6:AJ$37))))))</f>
        <v>76.536248561565017</v>
      </c>
      <c r="AK16" s="75">
        <f>IF('04 (ind)'!AK$1="si",100*(('04 (ind)'!AK15-MIN('04 (ind)'!AK$6:AK$37))/(MAX('04 (ind)'!AK$6:AK$37)-MIN('04 (ind)'!AK$6:AK$37))),ABS(-100+(100*(('04 (ind)'!AK15-MIN('04 (ind)'!AK$6:AK$37))/(MAX('04 (ind)'!AK$6:AK$37)-MIN('04 (ind)'!AK$6:AK$37))))))</f>
        <v>10.528891510343124</v>
      </c>
      <c r="AL16" s="75">
        <f>IF('04 (ind)'!AL$1="si",100*(('04 (ind)'!AL15-MIN('04 (ind)'!AL$6:AL$37))/(MAX('04 (ind)'!AL$6:AL$37)-MIN('04 (ind)'!AL$6:AL$37))),ABS(-100+(100*(('04 (ind)'!AL15-MIN('04 (ind)'!AL$6:AL$37))/(MAX('04 (ind)'!AL$6:AL$37)-MIN('04 (ind)'!AL$6:AL$37))))))</f>
        <v>32.393291574249787</v>
      </c>
      <c r="AM16" s="75">
        <f>IF('04 (ind)'!AM$1="si",100*(('04 (ind)'!AM15-MIN('04 (ind)'!AM$6:AM$37))/(MAX('04 (ind)'!AM$6:AM$37)-MIN('04 (ind)'!AM$6:AM$37))),ABS(-100+(100*(('04 (ind)'!AM15-MIN('04 (ind)'!AM$6:AM$37))/(MAX('04 (ind)'!AM$6:AM$37)-MIN('04 (ind)'!AM$6:AM$37))))))</f>
        <v>41.71211623914116</v>
      </c>
      <c r="AN16" s="75">
        <f>IF('04 (ind)'!AN$1="si",100*(('04 (ind)'!AN15-MIN('04 (ind)'!AN$6:AN$37))/(MAX('04 (ind)'!AN$6:AN$37)-MIN('04 (ind)'!AN$6:AN$37))),ABS(-100+(100*(('04 (ind)'!AN15-MIN('04 (ind)'!AN$6:AN$37))/(MAX('04 (ind)'!AN$6:AN$37)-MIN('04 (ind)'!AN$6:AN$37))))))</f>
        <v>37.993786306143974</v>
      </c>
      <c r="AO16" s="75">
        <f>IF('04 (ind)'!AO$1="si",100*(('04 (ind)'!AO15-MIN('04 (ind)'!AO$6:AO$37))/(MAX('04 (ind)'!AO$6:AO$37)-MIN('04 (ind)'!AO$6:AO$37))),ABS(-100+(100*(('04 (ind)'!AO15-MIN('04 (ind)'!AO$6:AO$37))/(MAX('04 (ind)'!AO$6:AO$37)-MIN('04 (ind)'!AO$6:AO$37))))))</f>
        <v>70.506581957068931</v>
      </c>
      <c r="AP16" s="75">
        <f>IF('04 (ind)'!AP$1="si",100*(('04 (ind)'!AP15-MIN('04 (ind)'!AP$6:AP$37))/(MAX('04 (ind)'!AP$6:AP$37)-MIN('04 (ind)'!AP$6:AP$37))),ABS(-100+(100*(('04 (ind)'!AP15-MIN('04 (ind)'!AP$6:AP$37))/(MAX('04 (ind)'!AP$6:AP$37)-MIN('04 (ind)'!AP$6:AP$37))))))</f>
        <v>43.085476025017357</v>
      </c>
      <c r="AQ16" s="75">
        <f>IF('04 (ind)'!AQ$1="si",100*(('04 (ind)'!AQ15-MIN('04 (ind)'!AQ$6:AQ$37))/(MAX('04 (ind)'!AQ$6:AQ$37)-MIN('04 (ind)'!AQ$6:AQ$37))),ABS(-100+(100*(('04 (ind)'!AQ15-MIN('04 (ind)'!AQ$6:AQ$37))/(MAX('04 (ind)'!AQ$6:AQ$37)-MIN('04 (ind)'!AQ$6:AQ$37))))))</f>
        <v>7.7761995025645989</v>
      </c>
      <c r="AR16" s="75">
        <f>IF('04 (ind)'!AR$1="si",100*(('04 (ind)'!AR15-MIN('04 (ind)'!AR$6:AR$37))/(MAX('04 (ind)'!AR$6:AR$37)-MIN('04 (ind)'!AR$6:AR$37))),ABS(-100+(100*(('04 (ind)'!AR15-MIN('04 (ind)'!AR$6:AR$37))/(MAX('04 (ind)'!AR$6:AR$37)-MIN('04 (ind)'!AR$6:AR$37))))))</f>
        <v>0.91803036428958829</v>
      </c>
      <c r="AS16" s="75">
        <f>IF('04 (ind)'!AS$1="si",100*(('04 (ind)'!AS15-MIN('04 (ind)'!AS$6:AS$37))/(MAX('04 (ind)'!AS$6:AS$37)-MIN('04 (ind)'!AS$6:AS$37))),ABS(-100+(100*(('04 (ind)'!AS15-MIN('04 (ind)'!AS$6:AS$37))/(MAX('04 (ind)'!AS$6:AS$37)-MIN('04 (ind)'!AS$6:AS$37))))))</f>
        <v>63.030628694250403</v>
      </c>
      <c r="AT16" s="75">
        <f>IF('04 (ind)'!AT$1="si",100*(('04 (ind)'!AT15-MIN('04 (ind)'!AT$6:AT$37))/(MAX('04 (ind)'!AT$6:AT$37)-MIN('04 (ind)'!AT$6:AT$37))),ABS(-100+(100*(('04 (ind)'!AT15-MIN('04 (ind)'!AT$6:AT$37))/(MAX('04 (ind)'!AT$6:AT$37)-MIN('04 (ind)'!AT$6:AT$37))))))</f>
        <v>0</v>
      </c>
      <c r="AU16" s="75">
        <f>IF('04 (ind)'!AU$1="si",100*(('04 (ind)'!AU15-MIN('04 (ind)'!AU$6:AU$37))/(MAX('04 (ind)'!AU$6:AU$37)-MIN('04 (ind)'!AU$6:AU$37))),ABS(-100+(100*(('04 (ind)'!AU15-MIN('04 (ind)'!AU$6:AU$37))/(MAX('04 (ind)'!AU$6:AU$37)-MIN('04 (ind)'!AU$6:AU$37))))))</f>
        <v>42.201834862385319</v>
      </c>
      <c r="AV16" s="75">
        <f>IF('04 (ind)'!AV$1="si",100*(('04 (ind)'!AV15-MIN('04 (ind)'!AV$6:AV$37))/(MAX('04 (ind)'!AV$6:AV$37)-MIN('04 (ind)'!AV$6:AV$37))),ABS(-100+(100*(('04 (ind)'!AV15-MIN('04 (ind)'!AV$6:AV$37))/(MAX('04 (ind)'!AV$6:AV$37)-MIN('04 (ind)'!AV$6:AV$37))))))</f>
        <v>74.696707105719241</v>
      </c>
      <c r="AW16" s="75">
        <f>IF('04 (ind)'!AW$1="si",100*(('04 (ind)'!AW15-MIN('04 (ind)'!AW$6:AW$37))/(MAX('04 (ind)'!AW$6:AW$37)-MIN('04 (ind)'!AW$6:AW$37))),ABS(-100+(100*(('04 (ind)'!AW15-MIN('04 (ind)'!AW$6:AW$37))/(MAX('04 (ind)'!AW$6:AW$37)-MIN('04 (ind)'!AW$6:AW$37))))))</f>
        <v>36.858475894245728</v>
      </c>
      <c r="AX16" s="75">
        <f>IF('04 (ind)'!AX$1="si",100*(('04 (ind)'!AX15-MIN('04 (ind)'!AX$6:AX$37))/(MAX('04 (ind)'!AX$6:AX$37)-MIN('04 (ind)'!AX$6:AX$37))),ABS(-100+(100*(('04 (ind)'!AX15-MIN('04 (ind)'!AX$6:AX$37))/(MAX('04 (ind)'!AX$6:AX$37)-MIN('04 (ind)'!AX$6:AX$37))))))</f>
        <v>7.1047271936548206</v>
      </c>
      <c r="AY16" s="75">
        <f>IF('04 (ind)'!AY$1="si",100*(('04 (ind)'!AY15-MIN('04 (ind)'!AY$6:AY$37))/(MAX('04 (ind)'!AY$6:AY$37)-MIN('04 (ind)'!AY$6:AY$37))),ABS(-100+(100*(('04 (ind)'!AY15-MIN('04 (ind)'!AY$6:AY$37))/(MAX('04 (ind)'!AY$6:AY$37)-MIN('04 (ind)'!AY$6:AY$37))))))</f>
        <v>47.764034253092376</v>
      </c>
      <c r="AZ16" s="75">
        <f>IF('04 (ind)'!AZ$1="si",100*(('04 (ind)'!AZ15-MIN('04 (ind)'!AZ$6:AZ$37))/(MAX('04 (ind)'!AZ$6:AZ$37)-MIN('04 (ind)'!AZ$6:AZ$37))),ABS(-100+(100*(('04 (ind)'!AZ15-MIN('04 (ind)'!AZ$6:AZ$37))/(MAX('04 (ind)'!AZ$6:AZ$37)-MIN('04 (ind)'!AZ$6:AZ$37))))))</f>
        <v>28.453699325272442</v>
      </c>
      <c r="BA16" s="75">
        <f>IF('04 (ind)'!BA$1="si",100*(('04 (ind)'!BA15-MIN('04 (ind)'!BA$6:BA$37))/(MAX('04 (ind)'!BA$6:BA$37)-MIN('04 (ind)'!BA$6:BA$37))),ABS(-100+(100*(('04 (ind)'!BA15-MIN('04 (ind)'!BA$6:BA$37))/(MAX('04 (ind)'!BA$6:BA$37)-MIN('04 (ind)'!BA$6:BA$37))))))</f>
        <v>41.298841007471331</v>
      </c>
      <c r="BB16" s="75">
        <f>IF('04 (ind)'!BB$1="si",100*(('04 (ind)'!BB15-MIN('04 (ind)'!BB$6:BB$37))/(MAX('04 (ind)'!BB$6:BB$37)-MIN('04 (ind)'!BB$6:BB$37))),ABS(-100+(100*(('04 (ind)'!BB15-MIN('04 (ind)'!BB$6:BB$37))/(MAX('04 (ind)'!BB$6:BB$37)-MIN('04 (ind)'!BB$6:BB$37))))))</f>
        <v>11.828424653465163</v>
      </c>
      <c r="BC16" s="75">
        <f>IF('04 (ind)'!BC$1="si",100*(('04 (ind)'!BC15-MIN('04 (ind)'!BC$6:BC$37))/(MAX('04 (ind)'!BC$6:BC$37)-MIN('04 (ind)'!BC$6:BC$37))),ABS(-100+(100*(('04 (ind)'!BC15-MIN('04 (ind)'!BC$6:BC$37))/(MAX('04 (ind)'!BC$6:BC$37)-MIN('04 (ind)'!BC$6:BC$37))))))</f>
        <v>38.098258854857953</v>
      </c>
      <c r="BD16" s="75">
        <f>IF('04 (ind)'!BD$1="si",100*(('04 (ind)'!BD15-MIN('04 (ind)'!BD$6:BD$37))/(MAX('04 (ind)'!BD$6:BD$37)-MIN('04 (ind)'!BD$6:BD$37))),ABS(-100+(100*(('04 (ind)'!BD15-MIN('04 (ind)'!BD$6:BD$37))/(MAX('04 (ind)'!BD$6:BD$37)-MIN('04 (ind)'!BD$6:BD$37))))))</f>
        <v>52.571146204206279</v>
      </c>
      <c r="BE16" s="75">
        <f>IF('04 (ind)'!BE$1="si",100*(('04 (ind)'!BE15-MIN('04 (ind)'!BE$6:BE$37))/(MAX('04 (ind)'!BE$6:BE$37)-MIN('04 (ind)'!BE$6:BE$37))),ABS(-100+(100*(('04 (ind)'!BE15-MIN('04 (ind)'!BE$6:BE$37))/(MAX('04 (ind)'!BE$6:BE$37)-MIN('04 (ind)'!BE$6:BE$37))))))</f>
        <v>2.6624902114330449</v>
      </c>
      <c r="BF16" s="75">
        <f>IF('04 (ind)'!BF$1="si",100*(('04 (ind)'!BF15-MIN('04 (ind)'!BF$6:BF$37))/(MAX('04 (ind)'!BF$6:BF$37)-MIN('04 (ind)'!BF$6:BF$37))),ABS(-100+(100*(('04 (ind)'!BF15-MIN('04 (ind)'!BF$6:BF$37))/(MAX('04 (ind)'!BF$6:BF$37)-MIN('04 (ind)'!BF$6:BF$37))))))</f>
        <v>31.521312983071109</v>
      </c>
      <c r="BG16" s="75">
        <f>IF('04 (ind)'!BG$1="si",100*(('04 (ind)'!BG15-MIN('04 (ind)'!BG$6:BG$37))/(MAX('04 (ind)'!BG$6:BG$37)-MIN('04 (ind)'!BG$6:BG$37))),ABS(-100+(100*(('04 (ind)'!BG15-MIN('04 (ind)'!BG$6:BG$37))/(MAX('04 (ind)'!BG$6:BG$37)-MIN('04 (ind)'!BG$6:BG$37))))))</f>
        <v>20.602222552366069</v>
      </c>
      <c r="BH16" s="75">
        <f>IF('04 (ind)'!BH$1="si",100*(('04 (ind)'!BH15-MIN('04 (ind)'!BH$6:BH$37))/(MAX('04 (ind)'!BH$6:BH$37)-MIN('04 (ind)'!BH$6:BH$37))),ABS(-100+(100*(('04 (ind)'!BH15-MIN('04 (ind)'!BH$6:BH$37))/(MAX('04 (ind)'!BH$6:BH$37)-MIN('04 (ind)'!BH$6:BH$37))))))</f>
        <v>16.524307874152399</v>
      </c>
      <c r="BI16" s="75">
        <f>IF('04 (ind)'!BI$1="si",100*(('04 (ind)'!BI15-MIN('04 (ind)'!BI$6:BI$37))/(MAX('04 (ind)'!BI$6:BI$37)-MIN('04 (ind)'!BI$6:BI$37))),ABS(-100+(100*(('04 (ind)'!BI15-MIN('04 (ind)'!BI$6:BI$37))/(MAX('04 (ind)'!BI$6:BI$37)-MIN('04 (ind)'!BI$6:BI$37))))))</f>
        <v>99.747955621578001</v>
      </c>
      <c r="BJ16" s="75">
        <f>IF('04 (ind)'!BJ$1="si",100*(('04 (ind)'!BJ15-MIN('04 (ind)'!BJ$6:BJ$37))/(MAX('04 (ind)'!BJ$6:BJ$37)-MIN('04 (ind)'!BJ$6:BJ$37))),ABS(-100+(100*(('04 (ind)'!BJ15-MIN('04 (ind)'!BJ$6:BJ$37))/(MAX('04 (ind)'!BJ$6:BJ$37)-MIN('04 (ind)'!BJ$6:BJ$37))))))</f>
        <v>3.7614690015753792E-4</v>
      </c>
      <c r="BK16" s="75">
        <f>IF('04 (ind)'!BK$1="si",100*(('04 (ind)'!BK15-MIN('04 (ind)'!BK$6:BK$37))/(MAX('04 (ind)'!BK$6:BK$37)-MIN('04 (ind)'!BK$6:BK$37))),ABS(-100+(100*(('04 (ind)'!BK15-MIN('04 (ind)'!BK$6:BK$37))/(MAX('04 (ind)'!BK$6:BK$37)-MIN('04 (ind)'!BK$6:BK$37))))))</f>
        <v>10.003634970413344</v>
      </c>
      <c r="BL16" s="75">
        <f>IF('04 (ind)'!BL$1="si",100*(('04 (ind)'!BL15-MIN('04 (ind)'!BL$6:BL$37))/(MAX('04 (ind)'!BL$6:BL$37)-MIN('04 (ind)'!BL$6:BL$37))),ABS(-100+(100*(('04 (ind)'!BL15-MIN('04 (ind)'!BL$6:BL$37))/(MAX('04 (ind)'!BL$6:BL$37)-MIN('04 (ind)'!BL$6:BL$37))))))</f>
        <v>7.3170731707317067</v>
      </c>
      <c r="BM16" s="75">
        <f>IF('04 (ind)'!BM$1="si",100*(('04 (ind)'!BM15-MIN('04 (ind)'!BM$6:BM$37))/(MAX('04 (ind)'!BM$6:BM$37)-MIN('04 (ind)'!BM$6:BM$37))),ABS(-100+(100*(('04 (ind)'!BM15-MIN('04 (ind)'!BM$6:BM$37))/(MAX('04 (ind)'!BM$6:BM$37)-MIN('04 (ind)'!BM$6:BM$37))))))</f>
        <v>45.362856194400756</v>
      </c>
      <c r="BN16" s="75">
        <f>IF('04 (ind)'!BN$1="si",100*(('04 (ind)'!BN15-MIN('04 (ind)'!BN$6:BN$37))/(MAX('04 (ind)'!BN$6:BN$37)-MIN('04 (ind)'!BN$6:BN$37))),ABS(-100+(100*(('04 (ind)'!BN15-MIN('04 (ind)'!BN$6:BN$37))/(MAX('04 (ind)'!BN$6:BN$37)-MIN('04 (ind)'!BN$6:BN$37))))))</f>
        <v>34.877010578922579</v>
      </c>
      <c r="BO16" s="75">
        <f>IF('04 (ind)'!BO$1="si",100*(('04 (ind)'!BO15-MIN('04 (ind)'!BO$6:BO$37))/(MAX('04 (ind)'!BO$6:BO$37)-MIN('04 (ind)'!BO$6:BO$37))),ABS(-100+(100*(('04 (ind)'!BO15-MIN('04 (ind)'!BO$6:BO$37))/(MAX('04 (ind)'!BO$6:BO$37)-MIN('04 (ind)'!BO$6:BO$37))))))</f>
        <v>87.200633135509236</v>
      </c>
      <c r="BP16" s="75">
        <f>IF('04 (ind)'!BP$1="si",100*(('04 (ind)'!BP15-MIN('04 (ind)'!BP$6:BP$37))/(MAX('04 (ind)'!BP$6:BP$37)-MIN('04 (ind)'!BP$6:BP$37))),ABS(-100+(100*(('04 (ind)'!BP15-MIN('04 (ind)'!BP$6:BP$37))/(MAX('04 (ind)'!BP$6:BP$37)-MIN('04 (ind)'!BP$6:BP$37))))))</f>
        <v>13.869248316105107</v>
      </c>
      <c r="BQ16" s="75">
        <f>IF('04 (ind)'!BQ$1="si",100*(('04 (ind)'!BQ15-MIN('04 (ind)'!BQ$6:BQ$37))/(MAX('04 (ind)'!BQ$6:BQ$37)-MIN('04 (ind)'!BQ$6:BQ$37))),ABS(-100+(100*(('04 (ind)'!BQ15-MIN('04 (ind)'!BQ$6:BQ$37))/(MAX('04 (ind)'!BQ$6:BQ$37)-MIN('04 (ind)'!BQ$6:BQ$37))))))</f>
        <v>15.602429541319568</v>
      </c>
      <c r="BR16" s="75">
        <f>IF('04 (ind)'!BR$1="si",100*(('04 (ind)'!BR15-MIN('04 (ind)'!BR$6:BR$37))/(MAX('04 (ind)'!BR$6:BR$37)-MIN('04 (ind)'!BR$6:BR$37))),ABS(-100+(100*(('04 (ind)'!BR15-MIN('04 (ind)'!BR$6:BR$37))/(MAX('04 (ind)'!BP$6:BP$37)-MIN('04 (ind)'!BR$6:BR$37))))))</f>
        <v>2.2805936757803948</v>
      </c>
      <c r="BS16" s="75">
        <f>IF('04 (ind)'!BS$1="si",100*(('04 (ind)'!BS15-MIN('04 (ind)'!BS$6:BS$37))/(MAX('04 (ind)'!BS$6:BS$37)-MIN('04 (ind)'!BS$6:BS$37))),ABS(-100+(100*(('04 (ind)'!BS15-MIN('04 (ind)'!BS$6:BS$37))/(MAX('04 (ind)'!BQ$6:BQ$37)-MIN('04 (ind)'!BS$6:BS$37))))))</f>
        <v>43.743319682776814</v>
      </c>
      <c r="BT16" s="75">
        <f>IF('04 (ind)'!BT$1="si",100*(('04 (ind)'!BT15-MIN('04 (ind)'!BT$6:BT$37))/(MAX('04 (ind)'!BT$6:BT$37)-MIN('04 (ind)'!BT$6:BT$37))),ABS(-100+(100*(('04 (ind)'!BT15-MIN('04 (ind)'!BT$6:BT$37))/(MAX('04 (ind)'!BR$6:BR$37)-MIN('04 (ind)'!BT$6:BT$37))))))</f>
        <v>87.880848749999998</v>
      </c>
      <c r="BU16" s="75">
        <f>IF('04 (ind)'!BU$1="si",100*(('04 (ind)'!BU15-MIN('04 (ind)'!BU$6:BU$37))/(MAX('04 (ind)'!BU$6:BU$37)-MIN('04 (ind)'!BU$6:BU$37))),ABS(-100+(100*(('04 (ind)'!BU15-MIN('04 (ind)'!BU$6:BU$37))/(MAX('04 (ind)'!BU$6:BU$37)-MIN('04 (ind)'!BU$6:BU$37))))))</f>
        <v>10.819286554292432</v>
      </c>
      <c r="BV16" s="75">
        <f>IF('04 (ind)'!BV$1="si",100*(('04 (ind)'!BV15-MIN('04 (ind)'!BV$6:BV$37))/(MAX('04 (ind)'!BV$6:BV$37)-MIN('04 (ind)'!BV$6:BV$37))),ABS(-100+(100*(('04 (ind)'!BV15-MIN('04 (ind)'!BV$6:BV$37))/(MAX('04 (ind)'!BV$6:BV$37)-MIN('04 (ind)'!BV$6:BV$37))))))</f>
        <v>0</v>
      </c>
      <c r="BW16" s="75">
        <f>IF('04 (ind)'!BW$1="si",100*(('04 (ind)'!BW15-MIN('04 (ind)'!BW$6:BW$37))/(MAX('04 (ind)'!BW$6:BW$37)-MIN('04 (ind)'!BW$6:BW$37))),ABS(-100+(100*(('04 (ind)'!BW15-MIN('04 (ind)'!BW$6:BW$37))/(MAX('04 (ind)'!BW$6:BW$37)-MIN('04 (ind)'!BW$6:BW$37))))))</f>
        <v>100</v>
      </c>
      <c r="BX16" s="75">
        <f>IF('04 (ind)'!BX$1="si",100*(('04 (ind)'!BX15-MIN('04 (ind)'!BX$6:BX$37))/(MAX('04 (ind)'!BX$6:BX$37)-MIN('04 (ind)'!BX$6:BX$37))),ABS(-100+(100*(('04 (ind)'!BX15-MIN('04 (ind)'!BX$6:BX$37))/(MAX('04 (ind)'!BX$6:BX$37)-MIN('04 (ind)'!BX$6:BX$37))))))</f>
        <v>24.310089621700655</v>
      </c>
      <c r="BY16" s="75">
        <f>IF('04 (ind)'!BY$1="si",100*(('04 (ind)'!BY15-MIN('04 (ind)'!BY$6:BY$37))/(MAX('04 (ind)'!BY$6:BY$37)-MIN('04 (ind)'!BY$6:BY$37))),ABS(-100+(100*(('04 (ind)'!BY15-MIN('04 (ind)'!BY$6:BY$37))/(MAX('04 (ind)'!BY$6:BY$37)-MIN('04 (ind)'!BY$6:BY$37))))))</f>
        <v>100</v>
      </c>
      <c r="BZ16" s="75">
        <f>IF('04 (ind)'!BZ$1="si",100*(('04 (ind)'!BZ15-MIN('04 (ind)'!BZ$6:BZ$37))/(MAX('04 (ind)'!BZ$6:BZ$37)-MIN('04 (ind)'!BZ$6:BZ$37))),ABS(-100+(100*(('04 (ind)'!BZ15-MIN('04 (ind)'!BZ$6:BZ$37))/(MAX('04 (ind)'!BZ$6:BZ$37)-MIN('04 (ind)'!BZ$6:BZ$37))))))</f>
        <v>93.572997765196121</v>
      </c>
      <c r="CA16" s="75">
        <f>IF('04 (ind)'!CA$1="si",100*(('04 (ind)'!CA15-MIN('04 (ind)'!CA$6:CA$37))/(MAX('04 (ind)'!CA$6:CA$37)-MIN('04 (ind)'!CA$6:CA$37))),ABS(-100+(100*(('04 (ind)'!CA15-MIN('04 (ind)'!CA$6:CA$37))/(MAX('04 (ind)'!CA$6:CA$37)-MIN('04 (ind)'!CA$6:CA$37))))))</f>
        <v>0</v>
      </c>
      <c r="CB16" s="75">
        <f>IF('04 (ind)'!CB$1="si",100*(('04 (ind)'!CB15-MIN('04 (ind)'!CB$6:CB$37))/(MAX('04 (ind)'!CB$6:CB$37)-MIN('04 (ind)'!CB$6:CB$37))),ABS(-100+(100*(('04 (ind)'!CB15-MIN('04 (ind)'!CB$6:CB$37))/(MAX('04 (ind)'!CB$6:CB$37)-MIN('04 (ind)'!CB$6:CB$37))))))</f>
        <v>35.496183206106878</v>
      </c>
      <c r="CC16" s="75">
        <f>IF('04 (ind)'!CC$1="si",100*(('04 (ind)'!CC15-MIN('04 (ind)'!CC$6:CC$37))/(MAX('04 (ind)'!CC$6:CC$37)-MIN('04 (ind)'!CC$6:CC$37))),ABS(-100+(100*(('04 (ind)'!CC15-MIN('04 (ind)'!CC$6:CC$37))/(MAX('04 (ind)'!CC$6:CC$37)-MIN('04 (ind)'!CC$6:CC$37))))))</f>
        <v>81.460745038844749</v>
      </c>
      <c r="CD16" s="75">
        <f>IF('04 (ind)'!CD$1="si",100*(('04 (ind)'!CD15-MIN('04 (ind)'!CD$6:CD$37))/(MAX('04 (ind)'!CD$6:CD$37)-MIN('04 (ind)'!CD$6:CD$37))),ABS(-100+(100*(('04 (ind)'!CD15-MIN('04 (ind)'!CD$6:CD$37))/(MAX('04 (ind)'!CD$6:CD$37)-MIN('04 (ind)'!CD$6:CD$37))))))</f>
        <v>5.8168110395846219E-2</v>
      </c>
      <c r="CE16" s="75">
        <f>IF('04 (ind)'!CE$1="si",100*(('04 (ind)'!CE15-MIN('04 (ind)'!CE$6:CE$37))/(MAX('04 (ind)'!CE$6:CE$37)-MIN('04 (ind)'!CE$6:CE$37))),ABS(-100+(100*(('04 (ind)'!CE15-MIN('04 (ind)'!CE$6:CE$37))/(MAX('04 (ind)'!CE$6:CE$37)-MIN('04 (ind)'!CE$6:CE$37))))))</f>
        <v>4.2157397539824721</v>
      </c>
      <c r="CF16" s="75">
        <f>IF('04 (ind)'!CF$1="si",100*(('04 (ind)'!CF15-MIN('04 (ind)'!CF$6:CF$37))/(MAX('04 (ind)'!CF$6:CF$37)-MIN('04 (ind)'!CF$6:CF$37))),ABS(-100+(100*(('04 (ind)'!CF15-MIN('04 (ind)'!CF$6:CF$37))/(MAX('04 (ind)'!CF$6:CF$37)-MIN('04 (ind)'!CF$6:CF$37))))))</f>
        <v>7.6429695540430149</v>
      </c>
      <c r="CG16" s="75">
        <f>IF('04 (ind)'!CG$1="si",100*(('04 (ind)'!CG15-MIN('04 (ind)'!CG$6:CG$37))/(MAX('04 (ind)'!CG$6:CG$37)-MIN('04 (ind)'!CG$6:CG$37))),ABS(-100+(100*(('04 (ind)'!CG15-MIN('04 (ind)'!CG$6:CG$37))/(MAX('04 (ind)'!CG$6:CG$37)-MIN('04 (ind)'!CG$6:CG$37))))))</f>
        <v>7.9085979623059872</v>
      </c>
      <c r="CH16" s="75">
        <f>IF('04 (ind)'!CH$1="si",100*(('04 (ind)'!CH15-MIN('04 (ind)'!CH$6:CH$37))/(MAX('04 (ind)'!CH$6:CH$37)-MIN('04 (ind)'!CH$6:CH$37))),ABS(-100+(100*(('04 (ind)'!CH15-MIN('04 (ind)'!CH$6:CH$37))/(MAX('04 (ind)'!CH$6:CH$37)-MIN('04 (ind)'!CH$6:CH$37))))))</f>
        <v>12.938871404659141</v>
      </c>
      <c r="CI16" s="75">
        <f>IF('04 (ind)'!CI$1="si",100*(('04 (ind)'!CI15-MIN('04 (ind)'!CI$6:CI$37))/(MAX('04 (ind)'!CI$6:CI$37)-MIN('04 (ind)'!CI$6:CI$37))),ABS(-100+(100*(('04 (ind)'!CI15-MIN('04 (ind)'!CI$6:CI$37))/(MAX('04 (ind)'!CI$6:CI$37)-MIN('04 (ind)'!CI$6:CI$37))))))</f>
        <v>51.159092148882657</v>
      </c>
      <c r="CJ16" s="75">
        <f>IF('04 (ind)'!CJ$1="si",100*(('04 (ind)'!CJ15-MIN('04 (ind)'!CJ$6:CJ$37))/(MAX('04 (ind)'!CJ$6:CJ$37)-MIN('04 (ind)'!CJ$6:CJ$37))),ABS(-100+(100*(('04 (ind)'!CJ15-MIN('04 (ind)'!CJ$6:CJ$37))/(MAX('04 (ind)'!CJ$6:CJ$37)-MIN('04 (ind)'!CJ$6:CJ$37))))))</f>
        <v>63.882457523635608</v>
      </c>
      <c r="CK16" s="75">
        <f>IF('04 (ind)'!CK$1="si",100*(('04 (ind)'!CK15-MIN('04 (ind)'!CK$6:CK$37))/(MAX('04 (ind)'!CK$6:CK$37)-MIN('04 (ind)'!CK$6:CK$37))),ABS(-100+(100*(('04 (ind)'!CK15-MIN('04 (ind)'!CK$6:CK$37))/(MAX('04 (ind)'!CK$6:CK$37)-MIN('04 (ind)'!CK$6:CK$37))))))</f>
        <v>3.2913845538904396</v>
      </c>
      <c r="CL16" s="75">
        <f>IF('04 (ind)'!CL$1="si",100*(('04 (ind)'!CL15-MIN('04 (ind)'!CL$6:CL$37))/(MAX('04 (ind)'!CL$6:CL$37)-MIN('04 (ind)'!CL$6:CL$37))),ABS(-100+(100*(('04 (ind)'!CL15-MIN('04 (ind)'!CL$6:CL$37))/(MAX('04 (ind)'!CL$6:CL$37)-MIN('04 (ind)'!CL$6:CL$37))))))</f>
        <v>7.7952336130366131</v>
      </c>
      <c r="CM16" s="75">
        <f>IF('04 (ind)'!CM$1="si",100*(('04 (ind)'!CM15-MIN('04 (ind)'!CM$6:CM$37))/(MAX('04 (ind)'!CM$6:CM$37)-MIN('04 (ind)'!CM$6:CM$37))),ABS(-100+(100*(('04 (ind)'!CM15-MIN('04 (ind)'!CM$6:CM$37))/(MAX('04 (ind)'!CM$6:CM$37)-MIN('04 (ind)'!CM$6:CM$37))))))</f>
        <v>4.278329989042998</v>
      </c>
    </row>
    <row r="17" spans="1:91">
      <c r="A17" s="18" t="s">
        <v>216</v>
      </c>
      <c r="B17" s="87">
        <f>IF('04 (ind)'!B$1="si",100*(('04 (ind)'!B16-MIN('04 (ind)'!B$6:B$37))/(MAX('04 (ind)'!B$6:B$37)-MIN('04 (ind)'!B$6:B$37))),ABS(-100+(100*(('04 (ind)'!B16-MIN('04 (ind)'!B$6:B$37))/(MAX('04 (ind)'!B$6:B$37)-MIN('04 (ind)'!B$6:B$37))))))</f>
        <v>15.530436608549095</v>
      </c>
      <c r="C17" s="87">
        <f>IF('04 (ind)'!C$1="si",100*(('04 (ind)'!C16-MIN('04 (ind)'!C$6:C$37))/(MAX('04 (ind)'!C$6:C$37)-MIN('04 (ind)'!C$6:C$37))),ABS(-100+(100*(('04 (ind)'!C16-MIN('04 (ind)'!C$6:C$37))/(MAX('04 (ind)'!C$6:C$37)-MIN('04 (ind)'!C$6:C$37))))))</f>
        <v>4.8288399360778778</v>
      </c>
      <c r="D17" s="87">
        <f>IF('04 (ind)'!D$1="si",100*(('04 (ind)'!D16-MIN('04 (ind)'!D$6:D$37))/(MAX('04 (ind)'!D$6:D$37)-MIN('04 (ind)'!D$6:D$37))),ABS(-100+(100*(('04 (ind)'!D16-MIN('04 (ind)'!D$6:D$37))/(MAX('04 (ind)'!D$6:D$37)-MIN('04 (ind)'!D$6:D$37))))))</f>
        <v>69.357700626544613</v>
      </c>
      <c r="E17" s="87">
        <f>IF('04 (ind)'!E$1="si",100*(('04 (ind)'!E16-MIN('04 (ind)'!E$6:E$37))/(MAX('04 (ind)'!E$6:E$37)-MIN('04 (ind)'!E$6:E$37))),ABS(-100+(100*(('04 (ind)'!E16-MIN('04 (ind)'!E$6:E$37))/(MAX('04 (ind)'!E$6:E$37)-MIN('04 (ind)'!E$6:E$37))))))</f>
        <v>70.611148151534877</v>
      </c>
      <c r="F17" s="87">
        <f>IF('04 (ind)'!F$1="si",100*(('04 (ind)'!F16-MIN('04 (ind)'!F$6:F$37))/(MAX('04 (ind)'!F$6:F$37)-MIN('04 (ind)'!F$6:F$37))),ABS(-100+(100*(('04 (ind)'!F16-MIN('04 (ind)'!F$6:F$37))/(MAX('04 (ind)'!F$6:F$37)-MIN('04 (ind)'!F$6:F$37))))))</f>
        <v>56.896551724137936</v>
      </c>
      <c r="G17" s="87">
        <f>IF('04 (ind)'!G$1="si",100*(('04 (ind)'!G16-MIN('04 (ind)'!G$6:G$37))/(MAX('04 (ind)'!G$6:G$37)-MIN('04 (ind)'!G$6:G$37))),ABS(-100+(100*(('04 (ind)'!G16-MIN('04 (ind)'!G$6:G$37))/(MAX('04 (ind)'!G$6:G$37)-MIN('04 (ind)'!G$6:G$37))))))</f>
        <v>55.555555555555557</v>
      </c>
      <c r="H17" s="87">
        <f>IF('04 (ind)'!H$1="si",100*(('04 (ind)'!H16-MIN('04 (ind)'!H$6:H$37))/(MAX('04 (ind)'!H$6:H$37)-MIN('04 (ind)'!H$6:H$37))),ABS(-100+(100*(('04 (ind)'!H16-MIN('04 (ind)'!H$6:H$37))/(MAX('04 (ind)'!H$6:H$37)-MIN('04 (ind)'!H$6:H$37))))))</f>
        <v>65.923566878980893</v>
      </c>
      <c r="I17" s="87">
        <f>IF('04 (ind)'!I$1="si",100*(('04 (ind)'!I16-MIN('04 (ind)'!I$6:I$37))/(MAX('04 (ind)'!I$6:I$37)-MIN('04 (ind)'!I$6:I$37))),ABS(-100+(100*(('04 (ind)'!I16-MIN('04 (ind)'!I$6:I$37))/(MAX('04 (ind)'!I$6:I$37)-MIN('04 (ind)'!I$6:I$37))))))</f>
        <v>90.522875816993462</v>
      </c>
      <c r="J17" s="87">
        <f>IF('04 (ind)'!J$1="si",100*(('04 (ind)'!J16-MIN('04 (ind)'!J$6:J$37))/(MAX('04 (ind)'!J$6:J$37)-MIN('04 (ind)'!J$6:J$37))),ABS(-100+(100*(('04 (ind)'!J16-MIN('04 (ind)'!J$6:J$37))/(MAX('04 (ind)'!J$6:J$37)-MIN('04 (ind)'!J$6:J$37))))))</f>
        <v>46.962025316455708</v>
      </c>
      <c r="K17" s="87">
        <f>IF('04 (ind)'!K$1="si",100*(('04 (ind)'!K16-MIN('04 (ind)'!K$6:K$37))/(MAX('04 (ind)'!K$6:K$37)-MIN('04 (ind)'!K$6:K$37))),ABS(-100+(100*(('04 (ind)'!K16-MIN('04 (ind)'!K$6:K$37))/(MAX('04 (ind)'!K$6:K$37)-MIN('04 (ind)'!K$6:K$37))))))</f>
        <v>57.483302570445971</v>
      </c>
      <c r="L17" s="87">
        <f>IF('04 (ind)'!L$1="si",100*(('04 (ind)'!L16-MIN('04 (ind)'!L$6:L$37))/(MAX('04 (ind)'!L$6:L$37)-MIN('04 (ind)'!L$6:L$37))),ABS(-100+(100*(('04 (ind)'!L16-MIN('04 (ind)'!L$6:L$37))/(MAX('04 (ind)'!L$6:L$37)-MIN('04 (ind)'!L$6:L$37))))))</f>
        <v>90.423907852165058</v>
      </c>
      <c r="M17" s="87">
        <f>IF('04 (ind)'!M$1="si",100*(('04 (ind)'!M16-MIN('04 (ind)'!M$6:M$37))/(MAX('04 (ind)'!M$6:M$37)-MIN('04 (ind)'!M$6:M$37))),ABS(-100+(100*(('04 (ind)'!M16-MIN('04 (ind)'!M$6:M$37))/(MAX('04 (ind)'!M$6:M$37)-MIN('04 (ind)'!M$6:M$37))))))</f>
        <v>10.97272951384231</v>
      </c>
      <c r="N17" s="87">
        <f>IF('04 (ind)'!N$1="si",100*(('04 (ind)'!N16-MIN('04 (ind)'!N$6:N$37))/(MAX('04 (ind)'!N$6:N$37)-MIN('04 (ind)'!N$6:N$37))),ABS(-100+(100*(('04 (ind)'!N16-MIN('04 (ind)'!N$6:N$37))/(MAX('04 (ind)'!N$6:N$37)-MIN('04 (ind)'!N$6:N$37))))))</f>
        <v>61.763716724126027</v>
      </c>
      <c r="O17" s="87">
        <f>IF('04 (ind)'!O$1="si",100*(('04 (ind)'!O16-MIN('04 (ind)'!O$6:O$37))/(MAX('04 (ind)'!O$6:O$37)-MIN('04 (ind)'!O$6:O$37))),ABS(-100+(100*(('04 (ind)'!O16-MIN('04 (ind)'!O$6:O$37))/(MAX('04 (ind)'!O$6:O$37)-MIN('04 (ind)'!O$6:O$37))))))</f>
        <v>94.915254237288138</v>
      </c>
      <c r="P17" s="87">
        <f>IF('04 (ind)'!P$1="si",100*(('04 (ind)'!P16-MIN('04 (ind)'!P$6:P$37))/(MAX('04 (ind)'!P$6:P$37)-MIN('04 (ind)'!P$6:P$37))),ABS(-100+(100*(('04 (ind)'!P16-MIN('04 (ind)'!P$6:P$37))/(MAX('04 (ind)'!P$6:P$37)-MIN('04 (ind)'!P$6:P$37))))))</f>
        <v>0</v>
      </c>
      <c r="Q17" s="87">
        <f>IF('04 (ind)'!Q$1="si",100*(('04 (ind)'!Q16-MIN('04 (ind)'!Q$6:Q$37))/(MAX('04 (ind)'!Q$6:Q$37)-MIN('04 (ind)'!Q$6:Q$37))),ABS(-100+(100*(('04 (ind)'!Q16-MIN('04 (ind)'!Q$6:Q$37))/(MAX('04 (ind)'!Q$6:Q$37)-MIN('04 (ind)'!Q$6:Q$37))))))</f>
        <v>6.4421462535504039</v>
      </c>
      <c r="R17" s="87">
        <f>IF('04 (ind)'!R$1="si",100*(('04 (ind)'!R16-MIN('04 (ind)'!R$6:R$37))/(MAX('04 (ind)'!R$6:R$37)-MIN('04 (ind)'!R$6:R$37))),ABS(-100+(100*(('04 (ind)'!R16-MIN('04 (ind)'!R$6:R$37))/(MAX('04 (ind)'!R$6:R$37)-MIN('04 (ind)'!R$6:R$37))))))</f>
        <v>0.2591399763880311</v>
      </c>
      <c r="S17" s="75">
        <f>ABS(ABS(('04 (ind)'!S16-((MAX('04 (ind)'!S$6:S$37)+MIN('04 (ind)'!S$6:S$37))/2))/(((MAX('04 (ind)'!S$6:S$37)+MIN('04 (ind)'!S$6:S$37))/2)-MAX('04 (ind)'!S$6:S$37))*100)-100)</f>
        <v>70.013163264970473</v>
      </c>
      <c r="T17" s="75">
        <f>IF('04 (ind)'!T$1="si",100*(('04 (ind)'!T16-MIN('04 (ind)'!T$6:T$37))/(MAX('04 (ind)'!T$6:T$37)-MIN('04 (ind)'!T$6:T$37))),ABS(-100+(100*(('04 (ind)'!T16-MIN('04 (ind)'!T$6:T$37))/(MAX('04 (ind)'!T$6:T$37)-MIN('04 (ind)'!T$6:T$37))))))</f>
        <v>29.247108220475031</v>
      </c>
      <c r="U17" s="75">
        <f>IF('04 (ind)'!U$1="si",100*(('04 (ind)'!U16-MIN('04 (ind)'!U$6:U$37))/(MAX('04 (ind)'!U$6:U$37)-MIN('04 (ind)'!U$6:U$37))),ABS(-100+(100*(('04 (ind)'!U16-MIN('04 (ind)'!U$6:U$37))/(MAX('04 (ind)'!U$6:U$37)-MIN('04 (ind)'!U$6:U$37))))))</f>
        <v>100</v>
      </c>
      <c r="V17" s="75">
        <f>IF('04 (ind)'!V$1="si",100*(('04 (ind)'!V16-MIN('04 (ind)'!V$6:V$37))/(MAX('04 (ind)'!V$6:V$37)-MIN('04 (ind)'!V$6:V$37))),ABS(-100+(100*(('04 (ind)'!V16-MIN('04 (ind)'!V$6:V$37))/(MAX('04 (ind)'!V$6:V$37)-MIN('04 (ind)'!V$6:V$37))))))</f>
        <v>99.447513812154696</v>
      </c>
      <c r="W17" s="75">
        <f>IF('04 (ind)'!W$1="si",100*(('04 (ind)'!W16-MIN('04 (ind)'!W$6:W$37))/(MAX('04 (ind)'!W$6:W$37)-MIN('04 (ind)'!W$6:W$37))),ABS(-100+(100*(('04 (ind)'!W16-MIN('04 (ind)'!W$6:W$37))/(MAX('04 (ind)'!W$6:W$37)-MIN('04 (ind)'!W$6:W$37))))))</f>
        <v>68.214168236595782</v>
      </c>
      <c r="X17" s="75">
        <f>IF('04 (ind)'!X$1="si",100*(('04 (ind)'!X16-MIN('04 (ind)'!X$6:X$37))/(MAX('04 (ind)'!X$6:X$37)-MIN('04 (ind)'!X$6:X$37))),ABS(-100+(100*(('04 (ind)'!X16-MIN('04 (ind)'!X$6:X$37))/(MAX('04 (ind)'!X$6:X$37)-MIN('04 (ind)'!X$6:X$37))))))</f>
        <v>62.823587496456881</v>
      </c>
      <c r="Y17" s="75">
        <f>IF('04 (ind)'!Y$1="si",100*(('04 (ind)'!Y16-MIN('04 (ind)'!Y$6:Y$37))/(MAX('04 (ind)'!Y$6:Y$37)-MIN('04 (ind)'!Y$6:Y$37))),ABS(-100+(100*(('04 (ind)'!Y16-MIN('04 (ind)'!Y$6:Y$37))/(MAX('04 (ind)'!Y$6:Y$37)-MIN('04 (ind)'!Y$6:Y$37))))))</f>
        <v>50.823869180033569</v>
      </c>
      <c r="Z17" s="75">
        <f>IF('04 (ind)'!Z$1="si",100*(('04 (ind)'!Z16-MIN('04 (ind)'!Z$6:Z$37))/(MAX('04 (ind)'!Z$6:Z$37)-MIN('04 (ind)'!Z$6:Z$37))),ABS(-100+(100*(('04 (ind)'!Z16-MIN('04 (ind)'!Z$6:Z$37))/(MAX('04 (ind)'!Z$6:Z$37)-MIN('04 (ind)'!Z$6:Z$37))))))</f>
        <v>50.717992527821416</v>
      </c>
      <c r="AA17" s="75">
        <f>IF('04 (ind)'!AA$1="si",100*(('04 (ind)'!AA16-MIN('04 (ind)'!AA$6:AA$37))/(MAX('04 (ind)'!AA$6:AA$37)-MIN('04 (ind)'!AA$6:AA$37))),ABS(-100+(100*(('04 (ind)'!AA16-MIN('04 (ind)'!AA$6:AA$37))/(MAX('04 (ind)'!AA$6:AA$37)-MIN('04 (ind)'!AA$6:AA$37))))))</f>
        <v>58.450663770760542</v>
      </c>
      <c r="AB17" s="75">
        <f>IF('04 (ind)'!AB$1="si",100*(('04 (ind)'!AB16-MIN('04 (ind)'!AB$6:AB$37))/(MAX('04 (ind)'!AB$6:AB$37)-MIN('04 (ind)'!AB$6:AB$37))),ABS(-100+(100*(('04 (ind)'!AB16-MIN('04 (ind)'!AB$6:AB$37))/(MAX('04 (ind)'!AB$6:AB$37)-MIN('04 (ind)'!AB$6:AB$37))))))</f>
        <v>14.926899027971841</v>
      </c>
      <c r="AC17" s="75">
        <f>IF('04 (ind)'!AC$1="si",100*(('04 (ind)'!AC16-MIN('04 (ind)'!AC$6:AC$37))/(MAX('04 (ind)'!AC$6:AC$37)-MIN('04 (ind)'!AC$6:AC$37))),ABS(-100+(100*(('04 (ind)'!AC16-MIN('04 (ind)'!AC$6:AC$37))/(MAX('04 (ind)'!AC$6:AC$37)-MIN('04 (ind)'!AC$6:AC$37))))))</f>
        <v>44.921686707782563</v>
      </c>
      <c r="AD17" s="75">
        <f>IF('04 (ind)'!AD$1="si",100*(('04 (ind)'!AD16-MIN('04 (ind)'!AD$6:AD$37))/(MAX('04 (ind)'!AD$6:AD$37)-MIN('04 (ind)'!AD$6:AD$37))),ABS(-100+(100*(('04 (ind)'!AD16-MIN('04 (ind)'!AD$6:AD$37))/(MAX('04 (ind)'!AD$6:AD$37)-MIN('04 (ind)'!AD$6:AD$37))))))</f>
        <v>62.057697492323925</v>
      </c>
      <c r="AE17" s="75">
        <f>IF('04 (ind)'!AE$1="si",100*(('04 (ind)'!AE16-MIN('04 (ind)'!AE$6:AE$37))/(MAX('04 (ind)'!AE$6:AE$37)-MIN('04 (ind)'!AE$6:AE$37))),ABS(-100+(100*(('04 (ind)'!AE16-MIN('04 (ind)'!AE$6:AE$37))/(MAX('04 (ind)'!AE$6:AE$37)-MIN('04 (ind)'!AE$6:AE$37))))))</f>
        <v>44.59260612580043</v>
      </c>
      <c r="AF17" s="75">
        <f>IF('04 (ind)'!AF$1="si",100*(('04 (ind)'!AF16-MIN('04 (ind)'!AF$6:AF$37))/(MAX('04 (ind)'!AF$6:AF$37)-MIN('04 (ind)'!AF$6:AF$37))),ABS(-100+(100*(('04 (ind)'!AF16-MIN('04 (ind)'!AF$6:AF$37))/(MAX('04 (ind)'!AF$6:AF$37)-MIN('04 (ind)'!AF$6:AF$37))))))</f>
        <v>53.846153846153854</v>
      </c>
      <c r="AG17" s="75">
        <f>IF('04 (ind)'!AG$1="si",100*(('04 (ind)'!AG16-MIN('04 (ind)'!AG$6:AG$37))/(MAX('04 (ind)'!AG$6:AG$37)-MIN('04 (ind)'!AG$6:AG$37))),ABS(-100+(100*(('04 (ind)'!AG16-MIN('04 (ind)'!AG$6:AG$37))/(MAX('04 (ind)'!AG$6:AG$37)-MIN('04 (ind)'!AG$6:AG$37))))))</f>
        <v>51.181102362204712</v>
      </c>
      <c r="AH17" s="75">
        <f>IF('04 (ind)'!AH$1="si",100*(('04 (ind)'!AH16-MIN('04 (ind)'!AH$6:AH$37))/(MAX('04 (ind)'!AH$6:AH$37)-MIN('04 (ind)'!AH$6:AH$37))),ABS(-100+(100*(('04 (ind)'!AH16-MIN('04 (ind)'!AH$6:AH$37))/(MAX('04 (ind)'!AH$6:AH$37)-MIN('04 (ind)'!AH$6:AH$37))))))</f>
        <v>13.307984790874523</v>
      </c>
      <c r="AI17" s="75">
        <f>IF('04 (ind)'!AI$1="si",100*(('04 (ind)'!AI16-MIN('04 (ind)'!AI$6:AI$37))/(MAX('04 (ind)'!AI$6:AI$37)-MIN('04 (ind)'!AI$6:AI$37))),ABS(-100+(100*(('04 (ind)'!AI16-MIN('04 (ind)'!AI$6:AI$37))/(MAX('04 (ind)'!AI$6:AI$37)-MIN('04 (ind)'!AI$6:AI$37))))))</f>
        <v>2.7014669105296556</v>
      </c>
      <c r="AJ17" s="75">
        <f>IF('04 (ind)'!AJ$1="si",100*(('04 (ind)'!AJ16-MIN('04 (ind)'!AJ$6:AJ$37))/(MAX('04 (ind)'!AJ$6:AJ$37)-MIN('04 (ind)'!AJ$6:AJ$37))),ABS(-100+(100*(('04 (ind)'!AJ16-MIN('04 (ind)'!AJ$6:AJ$37))/(MAX('04 (ind)'!AJ$6:AJ$37)-MIN('04 (ind)'!AJ$6:AJ$37))))))</f>
        <v>85.040276179516681</v>
      </c>
      <c r="AK17" s="75">
        <f>IF('04 (ind)'!AK$1="si",100*(('04 (ind)'!AK16-MIN('04 (ind)'!AK$6:AK$37))/(MAX('04 (ind)'!AK$6:AK$37)-MIN('04 (ind)'!AK$6:AK$37))),ABS(-100+(100*(('04 (ind)'!AK16-MIN('04 (ind)'!AK$6:AK$37))/(MAX('04 (ind)'!AK$6:AK$37)-MIN('04 (ind)'!AK$6:AK$37))))))</f>
        <v>100</v>
      </c>
      <c r="AL17" s="75">
        <f>IF('04 (ind)'!AL$1="si",100*(('04 (ind)'!AL16-MIN('04 (ind)'!AL$6:AL$37))/(MAX('04 (ind)'!AL$6:AL$37)-MIN('04 (ind)'!AL$6:AL$37))),ABS(-100+(100*(('04 (ind)'!AL16-MIN('04 (ind)'!AL$6:AL$37))/(MAX('04 (ind)'!AL$6:AL$37)-MIN('04 (ind)'!AL$6:AL$37))))))</f>
        <v>95.287764789013139</v>
      </c>
      <c r="AM17" s="75">
        <f>IF('04 (ind)'!AM$1="si",100*(('04 (ind)'!AM16-MIN('04 (ind)'!AM$6:AM$37))/(MAX('04 (ind)'!AM$6:AM$37)-MIN('04 (ind)'!AM$6:AM$37))),ABS(-100+(100*(('04 (ind)'!AM16-MIN('04 (ind)'!AM$6:AM$37))/(MAX('04 (ind)'!AM$6:AM$37)-MIN('04 (ind)'!AM$6:AM$37))))))</f>
        <v>88.450544751282791</v>
      </c>
      <c r="AN17" s="75">
        <f>IF('04 (ind)'!AN$1="si",100*(('04 (ind)'!AN16-MIN('04 (ind)'!AN$6:AN$37))/(MAX('04 (ind)'!AN$6:AN$37)-MIN('04 (ind)'!AN$6:AN$37))),ABS(-100+(100*(('04 (ind)'!AN16-MIN('04 (ind)'!AN$6:AN$37))/(MAX('04 (ind)'!AN$6:AN$37)-MIN('04 (ind)'!AN$6:AN$37))))))</f>
        <v>29.625061603086607</v>
      </c>
      <c r="AO17" s="75">
        <f>IF('04 (ind)'!AO$1="si",100*(('04 (ind)'!AO16-MIN('04 (ind)'!AO$6:AO$37))/(MAX('04 (ind)'!AO$6:AO$37)-MIN('04 (ind)'!AO$6:AO$37))),ABS(-100+(100*(('04 (ind)'!AO16-MIN('04 (ind)'!AO$6:AO$37))/(MAX('04 (ind)'!AO$6:AO$37)-MIN('04 (ind)'!AO$6:AO$37))))))</f>
        <v>55.015063012862939</v>
      </c>
      <c r="AP17" s="75">
        <f>IF('04 (ind)'!AP$1="si",100*(('04 (ind)'!AP16-MIN('04 (ind)'!AP$6:AP$37))/(MAX('04 (ind)'!AP$6:AP$37)-MIN('04 (ind)'!AP$6:AP$37))),ABS(-100+(100*(('04 (ind)'!AP16-MIN('04 (ind)'!AP$6:AP$37))/(MAX('04 (ind)'!AP$6:AP$37)-MIN('04 (ind)'!AP$6:AP$37))))))</f>
        <v>88.603196664350236</v>
      </c>
      <c r="AQ17" s="75">
        <f>IF('04 (ind)'!AQ$1="si",100*(('04 (ind)'!AQ16-MIN('04 (ind)'!AQ$6:AQ$37))/(MAX('04 (ind)'!AQ$6:AQ$37)-MIN('04 (ind)'!AQ$6:AQ$37))),ABS(-100+(100*(('04 (ind)'!AQ16-MIN('04 (ind)'!AQ$6:AQ$37))/(MAX('04 (ind)'!AQ$6:AQ$37)-MIN('04 (ind)'!AQ$6:AQ$37))))))</f>
        <v>6.3247857686322888</v>
      </c>
      <c r="AR17" s="75">
        <f>IF('04 (ind)'!AR$1="si",100*(('04 (ind)'!AR16-MIN('04 (ind)'!AR$6:AR$37))/(MAX('04 (ind)'!AR$6:AR$37)-MIN('04 (ind)'!AR$6:AR$37))),ABS(-100+(100*(('04 (ind)'!AR16-MIN('04 (ind)'!AR$6:AR$37))/(MAX('04 (ind)'!AR$6:AR$37)-MIN('04 (ind)'!AR$6:AR$37))))))</f>
        <v>13.400186074696396</v>
      </c>
      <c r="AS17" s="75">
        <f>IF('04 (ind)'!AS$1="si",100*(('04 (ind)'!AS16-MIN('04 (ind)'!AS$6:AS$37))/(MAX('04 (ind)'!AS$6:AS$37)-MIN('04 (ind)'!AS$6:AS$37))),ABS(-100+(100*(('04 (ind)'!AS16-MIN('04 (ind)'!AS$6:AS$37))/(MAX('04 (ind)'!AS$6:AS$37)-MIN('04 (ind)'!AS$6:AS$37))))))</f>
        <v>47.55507791509941</v>
      </c>
      <c r="AT17" s="75">
        <f>IF('04 (ind)'!AT$1="si",100*(('04 (ind)'!AT16-MIN('04 (ind)'!AT$6:AT$37))/(MAX('04 (ind)'!AT$6:AT$37)-MIN('04 (ind)'!AT$6:AT$37))),ABS(-100+(100*(('04 (ind)'!AT16-MIN('04 (ind)'!AT$6:AT$37))/(MAX('04 (ind)'!AT$6:AT$37)-MIN('04 (ind)'!AT$6:AT$37))))))</f>
        <v>0</v>
      </c>
      <c r="AU17" s="75">
        <f>IF('04 (ind)'!AU$1="si",100*(('04 (ind)'!AU16-MIN('04 (ind)'!AU$6:AU$37))/(MAX('04 (ind)'!AU$6:AU$37)-MIN('04 (ind)'!AU$6:AU$37))),ABS(-100+(100*(('04 (ind)'!AU16-MIN('04 (ind)'!AU$6:AU$37))/(MAX('04 (ind)'!AU$6:AU$37)-MIN('04 (ind)'!AU$6:AU$37))))))</f>
        <v>83.486238532110093</v>
      </c>
      <c r="AV17" s="75">
        <f>IF('04 (ind)'!AV$1="si",100*(('04 (ind)'!AV16-MIN('04 (ind)'!AV$6:AV$37))/(MAX('04 (ind)'!AV$6:AV$37)-MIN('04 (ind)'!AV$6:AV$37))),ABS(-100+(100*(('04 (ind)'!AV16-MIN('04 (ind)'!AV$6:AV$37))/(MAX('04 (ind)'!AV$6:AV$37)-MIN('04 (ind)'!AV$6:AV$37))))))</f>
        <v>79.202772963604858</v>
      </c>
      <c r="AW17" s="75">
        <f>IF('04 (ind)'!AW$1="si",100*(('04 (ind)'!AW16-MIN('04 (ind)'!AW$6:AW$37))/(MAX('04 (ind)'!AW$6:AW$37)-MIN('04 (ind)'!AW$6:AW$37))),ABS(-100+(100*(('04 (ind)'!AW16-MIN('04 (ind)'!AW$6:AW$37))/(MAX('04 (ind)'!AW$6:AW$37)-MIN('04 (ind)'!AW$6:AW$37))))))</f>
        <v>44.012441679626754</v>
      </c>
      <c r="AX17" s="75">
        <f>IF('04 (ind)'!AX$1="si",100*(('04 (ind)'!AX16-MIN('04 (ind)'!AX$6:AX$37))/(MAX('04 (ind)'!AX$6:AX$37)-MIN('04 (ind)'!AX$6:AX$37))),ABS(-100+(100*(('04 (ind)'!AX16-MIN('04 (ind)'!AX$6:AX$37))/(MAX('04 (ind)'!AX$6:AX$37)-MIN('04 (ind)'!AX$6:AX$37))))))</f>
        <v>15.101015709125315</v>
      </c>
      <c r="AY17" s="75">
        <f>IF('04 (ind)'!AY$1="si",100*(('04 (ind)'!AY16-MIN('04 (ind)'!AY$6:AY$37))/(MAX('04 (ind)'!AY$6:AY$37)-MIN('04 (ind)'!AY$6:AY$37))),ABS(-100+(100*(('04 (ind)'!AY16-MIN('04 (ind)'!AY$6:AY$37))/(MAX('04 (ind)'!AY$6:AY$37)-MIN('04 (ind)'!AY$6:AY$37))))))</f>
        <v>22.26450999048522</v>
      </c>
      <c r="AZ17" s="75">
        <f>IF('04 (ind)'!AZ$1="si",100*(('04 (ind)'!AZ16-MIN('04 (ind)'!AZ$6:AZ$37))/(MAX('04 (ind)'!AZ$6:AZ$37)-MIN('04 (ind)'!AZ$6:AZ$37))),ABS(-100+(100*(('04 (ind)'!AZ16-MIN('04 (ind)'!AZ$6:AZ$37))/(MAX('04 (ind)'!AZ$6:AZ$37)-MIN('04 (ind)'!AZ$6:AZ$37))))))</f>
        <v>41.174925605165001</v>
      </c>
      <c r="BA17" s="75">
        <f>IF('04 (ind)'!BA$1="si",100*(('04 (ind)'!BA16-MIN('04 (ind)'!BA$6:BA$37))/(MAX('04 (ind)'!BA$6:BA$37)-MIN('04 (ind)'!BA$6:BA$37))),ABS(-100+(100*(('04 (ind)'!BA16-MIN('04 (ind)'!BA$6:BA$37))/(MAX('04 (ind)'!BA$6:BA$37)-MIN('04 (ind)'!BA$6:BA$37))))))</f>
        <v>33.267790536184137</v>
      </c>
      <c r="BB17" s="75">
        <f>IF('04 (ind)'!BB$1="si",100*(('04 (ind)'!BB16-MIN('04 (ind)'!BB$6:BB$37))/(MAX('04 (ind)'!BB$6:BB$37)-MIN('04 (ind)'!BB$6:BB$37))),ABS(-100+(100*(('04 (ind)'!BB16-MIN('04 (ind)'!BB$6:BB$37))/(MAX('04 (ind)'!BB$6:BB$37)-MIN('04 (ind)'!BB$6:BB$37))))))</f>
        <v>11.326350145873654</v>
      </c>
      <c r="BC17" s="75">
        <f>IF('04 (ind)'!BC$1="si",100*(('04 (ind)'!BC16-MIN('04 (ind)'!BC$6:BC$37))/(MAX('04 (ind)'!BC$6:BC$37)-MIN('04 (ind)'!BC$6:BC$37))),ABS(-100+(100*(('04 (ind)'!BC16-MIN('04 (ind)'!BC$6:BC$37))/(MAX('04 (ind)'!BC$6:BC$37)-MIN('04 (ind)'!BC$6:BC$37))))))</f>
        <v>18.775248417965265</v>
      </c>
      <c r="BD17" s="75">
        <f>IF('04 (ind)'!BD$1="si",100*(('04 (ind)'!BD16-MIN('04 (ind)'!BD$6:BD$37))/(MAX('04 (ind)'!BD$6:BD$37)-MIN('04 (ind)'!BD$6:BD$37))),ABS(-100+(100*(('04 (ind)'!BD16-MIN('04 (ind)'!BD$6:BD$37))/(MAX('04 (ind)'!BD$6:BD$37)-MIN('04 (ind)'!BD$6:BD$37))))))</f>
        <v>45.712054189727546</v>
      </c>
      <c r="BE17" s="75">
        <f>IF('04 (ind)'!BE$1="si",100*(('04 (ind)'!BE16-MIN('04 (ind)'!BE$6:BE$37))/(MAX('04 (ind)'!BE$6:BE$37)-MIN('04 (ind)'!BE$6:BE$37))),ABS(-100+(100*(('04 (ind)'!BE16-MIN('04 (ind)'!BE$6:BE$37))/(MAX('04 (ind)'!BE$6:BE$37)-MIN('04 (ind)'!BE$6:BE$37))))))</f>
        <v>13.469068128425999</v>
      </c>
      <c r="BF17" s="75">
        <f>IF('04 (ind)'!BF$1="si",100*(('04 (ind)'!BF16-MIN('04 (ind)'!BF$6:BF$37))/(MAX('04 (ind)'!BF$6:BF$37)-MIN('04 (ind)'!BF$6:BF$37))),ABS(-100+(100*(('04 (ind)'!BF16-MIN('04 (ind)'!BF$6:BF$37))/(MAX('04 (ind)'!BF$6:BF$37)-MIN('04 (ind)'!BF$6:BF$37))))))</f>
        <v>10.622849596601101</v>
      </c>
      <c r="BG17" s="75">
        <f>IF('04 (ind)'!BG$1="si",100*(('04 (ind)'!BG16-MIN('04 (ind)'!BG$6:BG$37))/(MAX('04 (ind)'!BG$6:BG$37)-MIN('04 (ind)'!BG$6:BG$37))),ABS(-100+(100*(('04 (ind)'!BG16-MIN('04 (ind)'!BG$6:BG$37))/(MAX('04 (ind)'!BG$6:BG$37)-MIN('04 (ind)'!BG$6:BG$37))))))</f>
        <v>34.068668104417938</v>
      </c>
      <c r="BH17" s="75">
        <f>IF('04 (ind)'!BH$1="si",100*(('04 (ind)'!BH16-MIN('04 (ind)'!BH$6:BH$37))/(MAX('04 (ind)'!BH$6:BH$37)-MIN('04 (ind)'!BH$6:BH$37))),ABS(-100+(100*(('04 (ind)'!BH16-MIN('04 (ind)'!BH$6:BH$37))/(MAX('04 (ind)'!BH$6:BH$37)-MIN('04 (ind)'!BH$6:BH$37))))))</f>
        <v>20.174927949141615</v>
      </c>
      <c r="BI17" s="75">
        <f>IF('04 (ind)'!BI$1="si",100*(('04 (ind)'!BI16-MIN('04 (ind)'!BI$6:BI$37))/(MAX('04 (ind)'!BI$6:BI$37)-MIN('04 (ind)'!BI$6:BI$37))),ABS(-100+(100*(('04 (ind)'!BI16-MIN('04 (ind)'!BI$6:BI$37))/(MAX('04 (ind)'!BI$6:BI$37)-MIN('04 (ind)'!BI$6:BI$37))))))</f>
        <v>99.89278173795293</v>
      </c>
      <c r="BJ17" s="75">
        <f>IF('04 (ind)'!BJ$1="si",100*(('04 (ind)'!BJ16-MIN('04 (ind)'!BJ$6:BJ$37))/(MAX('04 (ind)'!BJ$6:BJ$37)-MIN('04 (ind)'!BJ$6:BJ$37))),ABS(-100+(100*(('04 (ind)'!BJ16-MIN('04 (ind)'!BJ$6:BJ$37))/(MAX('04 (ind)'!BJ$6:BJ$37)-MIN('04 (ind)'!BJ$6:BJ$37))))))</f>
        <v>2.4386165022687624E-3</v>
      </c>
      <c r="BK17" s="75">
        <f>IF('04 (ind)'!BK$1="si",100*(('04 (ind)'!BK16-MIN('04 (ind)'!BK$6:BK$37))/(MAX('04 (ind)'!BK$6:BK$37)-MIN('04 (ind)'!BK$6:BK$37))),ABS(-100+(100*(('04 (ind)'!BK16-MIN('04 (ind)'!BK$6:BK$37))/(MAX('04 (ind)'!BK$6:BK$37)-MIN('04 (ind)'!BK$6:BK$37))))))</f>
        <v>5.0972778773659835</v>
      </c>
      <c r="BL17" s="75">
        <f>IF('04 (ind)'!BL$1="si",100*(('04 (ind)'!BL16-MIN('04 (ind)'!BL$6:BL$37))/(MAX('04 (ind)'!BL$6:BL$37)-MIN('04 (ind)'!BL$6:BL$37))),ABS(-100+(100*(('04 (ind)'!BL16-MIN('04 (ind)'!BL$6:BL$37))/(MAX('04 (ind)'!BL$6:BL$37)-MIN('04 (ind)'!BL$6:BL$37))))))</f>
        <v>17.073170731707318</v>
      </c>
      <c r="BM17" s="75">
        <f>IF('04 (ind)'!BM$1="si",100*(('04 (ind)'!BM16-MIN('04 (ind)'!BM$6:BM$37))/(MAX('04 (ind)'!BM$6:BM$37)-MIN('04 (ind)'!BM$6:BM$37))),ABS(-100+(100*(('04 (ind)'!BM16-MIN('04 (ind)'!BM$6:BM$37))/(MAX('04 (ind)'!BM$6:BM$37)-MIN('04 (ind)'!BM$6:BM$37))))))</f>
        <v>14.266804035142322</v>
      </c>
      <c r="BN17" s="75">
        <f>IF('04 (ind)'!BN$1="si",100*(('04 (ind)'!BN16-MIN('04 (ind)'!BN$6:BN$37))/(MAX('04 (ind)'!BN$6:BN$37)-MIN('04 (ind)'!BN$6:BN$37))),ABS(-100+(100*(('04 (ind)'!BN16-MIN('04 (ind)'!BN$6:BN$37))/(MAX('04 (ind)'!BN$6:BN$37)-MIN('04 (ind)'!BN$6:BN$37))))))</f>
        <v>16.889142538898049</v>
      </c>
      <c r="BO17" s="75">
        <f>IF('04 (ind)'!BO$1="si",100*(('04 (ind)'!BO16-MIN('04 (ind)'!BO$6:BO$37))/(MAX('04 (ind)'!BO$6:BO$37)-MIN('04 (ind)'!BO$6:BO$37))),ABS(-100+(100*(('04 (ind)'!BO16-MIN('04 (ind)'!BO$6:BO$37))/(MAX('04 (ind)'!BO$6:BO$37)-MIN('04 (ind)'!BO$6:BO$37))))))</f>
        <v>29.807424675634564</v>
      </c>
      <c r="BP17" s="75">
        <f>IF('04 (ind)'!BP$1="si",100*(('04 (ind)'!BP16-MIN('04 (ind)'!BP$6:BP$37))/(MAX('04 (ind)'!BP$6:BP$37)-MIN('04 (ind)'!BP$6:BP$37))),ABS(-100+(100*(('04 (ind)'!BP16-MIN('04 (ind)'!BP$6:BP$37))/(MAX('04 (ind)'!BP$6:BP$37)-MIN('04 (ind)'!BP$6:BP$37))))))</f>
        <v>21.261360151889352</v>
      </c>
      <c r="BQ17" s="75">
        <f>IF('04 (ind)'!BQ$1="si",100*(('04 (ind)'!BQ16-MIN('04 (ind)'!BQ$6:BQ$37))/(MAX('04 (ind)'!BQ$6:BQ$37)-MIN('04 (ind)'!BQ$6:BQ$37))),ABS(-100+(100*(('04 (ind)'!BQ16-MIN('04 (ind)'!BQ$6:BQ$37))/(MAX('04 (ind)'!BQ$6:BQ$37)-MIN('04 (ind)'!BQ$6:BQ$37))))))</f>
        <v>17.933530712279463</v>
      </c>
      <c r="BR17" s="75">
        <f>IF('04 (ind)'!BR$1="si",100*(('04 (ind)'!BR16-MIN('04 (ind)'!BR$6:BR$37))/(MAX('04 (ind)'!BR$6:BR$37)-MIN('04 (ind)'!BR$6:BR$37))),ABS(-100+(100*(('04 (ind)'!BR16-MIN('04 (ind)'!BR$6:BR$37))/(MAX('04 (ind)'!BP$6:BP$37)-MIN('04 (ind)'!BR$6:BR$37))))))</f>
        <v>9.1881388589530069</v>
      </c>
      <c r="BS17" s="75">
        <f>IF('04 (ind)'!BS$1="si",100*(('04 (ind)'!BS16-MIN('04 (ind)'!BS$6:BS$37))/(MAX('04 (ind)'!BS$6:BS$37)-MIN('04 (ind)'!BS$6:BS$37))),ABS(-100+(100*(('04 (ind)'!BS16-MIN('04 (ind)'!BS$6:BS$37))/(MAX('04 (ind)'!BQ$6:BQ$37)-MIN('04 (ind)'!BS$6:BS$37))))))</f>
        <v>69.931920620292274</v>
      </c>
      <c r="BT17" s="75">
        <f>IF('04 (ind)'!BT$1="si",100*(('04 (ind)'!BT16-MIN('04 (ind)'!BT$6:BT$37))/(MAX('04 (ind)'!BT$6:BT$37)-MIN('04 (ind)'!BT$6:BT$37))),ABS(-100+(100*(('04 (ind)'!BT16-MIN('04 (ind)'!BT$6:BT$37))/(MAX('04 (ind)'!BR$6:BR$37)-MIN('04 (ind)'!BT$6:BT$37))))))</f>
        <v>99.275523750000005</v>
      </c>
      <c r="BU17" s="75">
        <f>IF('04 (ind)'!BU$1="si",100*(('04 (ind)'!BU16-MIN('04 (ind)'!BU$6:BU$37))/(MAX('04 (ind)'!BU$6:BU$37)-MIN('04 (ind)'!BU$6:BU$37))),ABS(-100+(100*(('04 (ind)'!BU16-MIN('04 (ind)'!BU$6:BU$37))/(MAX('04 (ind)'!BU$6:BU$37)-MIN('04 (ind)'!BU$6:BU$37))))))</f>
        <v>75.735005880047041</v>
      </c>
      <c r="BV17" s="75">
        <f>IF('04 (ind)'!BV$1="si",100*(('04 (ind)'!BV16-MIN('04 (ind)'!BV$6:BV$37))/(MAX('04 (ind)'!BV$6:BV$37)-MIN('04 (ind)'!BV$6:BV$37))),ABS(-100+(100*(('04 (ind)'!BV16-MIN('04 (ind)'!BV$6:BV$37))/(MAX('04 (ind)'!BV$6:BV$37)-MIN('04 (ind)'!BV$6:BV$37))))))</f>
        <v>46.653777513384895</v>
      </c>
      <c r="BW17" s="75">
        <f>IF('04 (ind)'!BW$1="si",100*(('04 (ind)'!BW16-MIN('04 (ind)'!BW$6:BW$37))/(MAX('04 (ind)'!BW$6:BW$37)-MIN('04 (ind)'!BW$6:BW$37))),ABS(-100+(100*(('04 (ind)'!BW16-MIN('04 (ind)'!BW$6:BW$37))/(MAX('04 (ind)'!BW$6:BW$37)-MIN('04 (ind)'!BW$6:BW$37))))))</f>
        <v>53.130332064575406</v>
      </c>
      <c r="BX17" s="75">
        <f>IF('04 (ind)'!BX$1="si",100*(('04 (ind)'!BX16-MIN('04 (ind)'!BX$6:BX$37))/(MAX('04 (ind)'!BX$6:BX$37)-MIN('04 (ind)'!BX$6:BX$37))),ABS(-100+(100*(('04 (ind)'!BX16-MIN('04 (ind)'!BX$6:BX$37))/(MAX('04 (ind)'!BX$6:BX$37)-MIN('04 (ind)'!BX$6:BX$37))))))</f>
        <v>12.303899983155929</v>
      </c>
      <c r="BY17" s="75">
        <f>IF('04 (ind)'!BY$1="si",100*(('04 (ind)'!BY16-MIN('04 (ind)'!BY$6:BY$37))/(MAX('04 (ind)'!BY$6:BY$37)-MIN('04 (ind)'!BY$6:BY$37))),ABS(-100+(100*(('04 (ind)'!BY16-MIN('04 (ind)'!BY$6:BY$37))/(MAX('04 (ind)'!BY$6:BY$37)-MIN('04 (ind)'!BY$6:BY$37))))))</f>
        <v>17.671054227549273</v>
      </c>
      <c r="BZ17" s="75">
        <f>IF('04 (ind)'!BZ$1="si",100*(('04 (ind)'!BZ16-MIN('04 (ind)'!BZ$6:BZ$37))/(MAX('04 (ind)'!BZ$6:BZ$37)-MIN('04 (ind)'!BZ$6:BZ$37))),ABS(-100+(100*(('04 (ind)'!BZ16-MIN('04 (ind)'!BZ$6:BZ$37))/(MAX('04 (ind)'!BZ$6:BZ$37)-MIN('04 (ind)'!BZ$6:BZ$37))))))</f>
        <v>5.8804841847474449</v>
      </c>
      <c r="CA17" s="75">
        <f>IF('04 (ind)'!CA$1="si",100*(('04 (ind)'!CA16-MIN('04 (ind)'!CA$6:CA$37))/(MAX('04 (ind)'!CA$6:CA$37)-MIN('04 (ind)'!CA$6:CA$37))),ABS(-100+(100*(('04 (ind)'!CA16-MIN('04 (ind)'!CA$6:CA$37))/(MAX('04 (ind)'!CA$6:CA$37)-MIN('04 (ind)'!CA$6:CA$37))))))</f>
        <v>0</v>
      </c>
      <c r="CB17" s="75">
        <f>IF('04 (ind)'!CB$1="si",100*(('04 (ind)'!CB16-MIN('04 (ind)'!CB$6:CB$37))/(MAX('04 (ind)'!CB$6:CB$37)-MIN('04 (ind)'!CB$6:CB$37))),ABS(-100+(100*(('04 (ind)'!CB16-MIN('04 (ind)'!CB$6:CB$37))/(MAX('04 (ind)'!CB$6:CB$37)-MIN('04 (ind)'!CB$6:CB$37))))))</f>
        <v>72.137404580152662</v>
      </c>
      <c r="CC17" s="75">
        <f>IF('04 (ind)'!CC$1="si",100*(('04 (ind)'!CC16-MIN('04 (ind)'!CC$6:CC$37))/(MAX('04 (ind)'!CC$6:CC$37)-MIN('04 (ind)'!CC$6:CC$37))),ABS(-100+(100*(('04 (ind)'!CC16-MIN('04 (ind)'!CC$6:CC$37))/(MAX('04 (ind)'!CC$6:CC$37)-MIN('04 (ind)'!CC$6:CC$37))))))</f>
        <v>44.179209494452898</v>
      </c>
      <c r="CD17" s="75">
        <f>IF('04 (ind)'!CD$1="si",100*(('04 (ind)'!CD16-MIN('04 (ind)'!CD$6:CD$37))/(MAX('04 (ind)'!CD$6:CD$37)-MIN('04 (ind)'!CD$6:CD$37))),ABS(-100+(100*(('04 (ind)'!CD16-MIN('04 (ind)'!CD$6:CD$37))/(MAX('04 (ind)'!CD$6:CD$37)-MIN('04 (ind)'!CD$6:CD$37))))))</f>
        <v>1.1375050045345481</v>
      </c>
      <c r="CE17" s="75">
        <f>IF('04 (ind)'!CE$1="si",100*(('04 (ind)'!CE16-MIN('04 (ind)'!CE$6:CE$37))/(MAX('04 (ind)'!CE$6:CE$37)-MIN('04 (ind)'!CE$6:CE$37))),ABS(-100+(100*(('04 (ind)'!CE16-MIN('04 (ind)'!CE$6:CE$37))/(MAX('04 (ind)'!CE$6:CE$37)-MIN('04 (ind)'!CE$6:CE$37))))))</f>
        <v>7.660344137996475</v>
      </c>
      <c r="CF17" s="75">
        <f>IF('04 (ind)'!CF$1="si",100*(('04 (ind)'!CF16-MIN('04 (ind)'!CF$6:CF$37))/(MAX('04 (ind)'!CF$6:CF$37)-MIN('04 (ind)'!CF$6:CF$37))),ABS(-100+(100*(('04 (ind)'!CF16-MIN('04 (ind)'!CF$6:CF$37))/(MAX('04 (ind)'!CF$6:CF$37)-MIN('04 (ind)'!CF$6:CF$37))))))</f>
        <v>8.6596799876729325</v>
      </c>
      <c r="CG17" s="75">
        <f>IF('04 (ind)'!CG$1="si",100*(('04 (ind)'!CG16-MIN('04 (ind)'!CG$6:CG$37))/(MAX('04 (ind)'!CG$6:CG$37)-MIN('04 (ind)'!CG$6:CG$37))),ABS(-100+(100*(('04 (ind)'!CG16-MIN('04 (ind)'!CG$6:CG$37))/(MAX('04 (ind)'!CG$6:CG$37)-MIN('04 (ind)'!CG$6:CG$37))))))</f>
        <v>2.4653968567175237</v>
      </c>
      <c r="CH17" s="75">
        <f>IF('04 (ind)'!CH$1="si",100*(('04 (ind)'!CH16-MIN('04 (ind)'!CH$6:CH$37))/(MAX('04 (ind)'!CH$6:CH$37)-MIN('04 (ind)'!CH$6:CH$37))),ABS(-100+(100*(('04 (ind)'!CH16-MIN('04 (ind)'!CH$6:CH$37))/(MAX('04 (ind)'!CH$6:CH$37)-MIN('04 (ind)'!CH$6:CH$37))))))</f>
        <v>9.6760680869765672</v>
      </c>
      <c r="CI17" s="75">
        <f>IF('04 (ind)'!CI$1="si",100*(('04 (ind)'!CI16-MIN('04 (ind)'!CI$6:CI$37))/(MAX('04 (ind)'!CI$6:CI$37)-MIN('04 (ind)'!CI$6:CI$37))),ABS(-100+(100*(('04 (ind)'!CI16-MIN('04 (ind)'!CI$6:CI$37))/(MAX('04 (ind)'!CI$6:CI$37)-MIN('04 (ind)'!CI$6:CI$37))))))</f>
        <v>31.740684872427376</v>
      </c>
      <c r="CJ17" s="75">
        <f>IF('04 (ind)'!CJ$1="si",100*(('04 (ind)'!CJ16-MIN('04 (ind)'!CJ$6:CJ$37))/(MAX('04 (ind)'!CJ$6:CJ$37)-MIN('04 (ind)'!CJ$6:CJ$37))),ABS(-100+(100*(('04 (ind)'!CJ16-MIN('04 (ind)'!CJ$6:CJ$37))/(MAX('04 (ind)'!CJ$6:CJ$37)-MIN('04 (ind)'!CJ$6:CJ$37))))))</f>
        <v>24.218820751425927</v>
      </c>
      <c r="CK17" s="75">
        <f>IF('04 (ind)'!CK$1="si",100*(('04 (ind)'!CK16-MIN('04 (ind)'!CK$6:CK$37))/(MAX('04 (ind)'!CK$6:CK$37)-MIN('04 (ind)'!CK$6:CK$37))),ABS(-100+(100*(('04 (ind)'!CK16-MIN('04 (ind)'!CK$6:CK$37))/(MAX('04 (ind)'!CK$6:CK$37)-MIN('04 (ind)'!CK$6:CK$37))))))</f>
        <v>21.899324084272674</v>
      </c>
      <c r="CL17" s="75">
        <f>IF('04 (ind)'!CL$1="si",100*(('04 (ind)'!CL16-MIN('04 (ind)'!CL$6:CL$37))/(MAX('04 (ind)'!CL$6:CL$37)-MIN('04 (ind)'!CL$6:CL$37))),ABS(-100+(100*(('04 (ind)'!CL16-MIN('04 (ind)'!CL$6:CL$37))/(MAX('04 (ind)'!CL$6:CL$37)-MIN('04 (ind)'!CL$6:CL$37))))))</f>
        <v>7.4733889370910207</v>
      </c>
      <c r="CM17" s="75">
        <f>IF('04 (ind)'!CM$1="si",100*(('04 (ind)'!CM16-MIN('04 (ind)'!CM$6:CM$37))/(MAX('04 (ind)'!CM$6:CM$37)-MIN('04 (ind)'!CM$6:CM$37))),ABS(-100+(100*(('04 (ind)'!CM16-MIN('04 (ind)'!CM$6:CM$37))/(MAX('04 (ind)'!CM$6:CM$37)-MIN('04 (ind)'!CM$6:CM$37))))))</f>
        <v>12.56774478208408</v>
      </c>
    </row>
    <row r="18" spans="1:91">
      <c r="A18" s="18" t="s">
        <v>217</v>
      </c>
      <c r="B18" s="87">
        <f>IF('04 (ind)'!B$1="si",100*(('04 (ind)'!B17-MIN('04 (ind)'!B$6:B$37))/(MAX('04 (ind)'!B$6:B$37)-MIN('04 (ind)'!B$6:B$37))),ABS(-100+(100*(('04 (ind)'!B17-MIN('04 (ind)'!B$6:B$37))/(MAX('04 (ind)'!B$6:B$37)-MIN('04 (ind)'!B$6:B$37))))))</f>
        <v>4.5647096214927494</v>
      </c>
      <c r="C18" s="87">
        <f>IF('04 (ind)'!C$1="si",100*(('04 (ind)'!C17-MIN('04 (ind)'!C$6:C$37))/(MAX('04 (ind)'!C$6:C$37)-MIN('04 (ind)'!C$6:C$37))),ABS(-100+(100*(('04 (ind)'!C17-MIN('04 (ind)'!C$6:C$37))/(MAX('04 (ind)'!C$6:C$37)-MIN('04 (ind)'!C$6:C$37))))))</f>
        <v>20.09234312871418</v>
      </c>
      <c r="D18" s="87">
        <f>IF('04 (ind)'!D$1="si",100*(('04 (ind)'!D17-MIN('04 (ind)'!D$6:D$37))/(MAX('04 (ind)'!D$6:D$37)-MIN('04 (ind)'!D$6:D$37))),ABS(-100+(100*(('04 (ind)'!D17-MIN('04 (ind)'!D$6:D$37))/(MAX('04 (ind)'!D$6:D$37)-MIN('04 (ind)'!D$6:D$37))))))</f>
        <v>88.856395958367216</v>
      </c>
      <c r="E18" s="87">
        <f>IF('04 (ind)'!E$1="si",100*(('04 (ind)'!E17-MIN('04 (ind)'!E$6:E$37))/(MAX('04 (ind)'!E$6:E$37)-MIN('04 (ind)'!E$6:E$37))),ABS(-100+(100*(('04 (ind)'!E17-MIN('04 (ind)'!E$6:E$37))/(MAX('04 (ind)'!E$6:E$37)-MIN('04 (ind)'!E$6:E$37))))))</f>
        <v>46.024665025019395</v>
      </c>
      <c r="F18" s="87">
        <f>IF('04 (ind)'!F$1="si",100*(('04 (ind)'!F17-MIN('04 (ind)'!F$6:F$37))/(MAX('04 (ind)'!F$6:F$37)-MIN('04 (ind)'!F$6:F$37))),ABS(-100+(100*(('04 (ind)'!F17-MIN('04 (ind)'!F$6:F$37))/(MAX('04 (ind)'!F$6:F$37)-MIN('04 (ind)'!F$6:F$37))))))</f>
        <v>74.137931034482747</v>
      </c>
      <c r="G18" s="87">
        <f>IF('04 (ind)'!G$1="si",100*(('04 (ind)'!G17-MIN('04 (ind)'!G$6:G$37))/(MAX('04 (ind)'!G$6:G$37)-MIN('04 (ind)'!G$6:G$37))),ABS(-100+(100*(('04 (ind)'!G17-MIN('04 (ind)'!G$6:G$37))/(MAX('04 (ind)'!G$6:G$37)-MIN('04 (ind)'!G$6:G$37))))))</f>
        <v>60.683760683760688</v>
      </c>
      <c r="H18" s="87">
        <f>IF('04 (ind)'!H$1="si",100*(('04 (ind)'!H17-MIN('04 (ind)'!H$6:H$37))/(MAX('04 (ind)'!H$6:H$37)-MIN('04 (ind)'!H$6:H$37))),ABS(-100+(100*(('04 (ind)'!H17-MIN('04 (ind)'!H$6:H$37))/(MAX('04 (ind)'!H$6:H$37)-MIN('04 (ind)'!H$6:H$37))))))</f>
        <v>77.388535031847113</v>
      </c>
      <c r="I18" s="87">
        <f>IF('04 (ind)'!I$1="si",100*(('04 (ind)'!I17-MIN('04 (ind)'!I$6:I$37))/(MAX('04 (ind)'!I$6:I$37)-MIN('04 (ind)'!I$6:I$37))),ABS(-100+(100*(('04 (ind)'!I17-MIN('04 (ind)'!I$6:I$37))/(MAX('04 (ind)'!I$6:I$37)-MIN('04 (ind)'!I$6:I$37))))))</f>
        <v>75.163398692810475</v>
      </c>
      <c r="J18" s="87">
        <f>IF('04 (ind)'!J$1="si",100*(('04 (ind)'!J17-MIN('04 (ind)'!J$6:J$37))/(MAX('04 (ind)'!J$6:J$37)-MIN('04 (ind)'!J$6:J$37))),ABS(-100+(100*(('04 (ind)'!J17-MIN('04 (ind)'!J$6:J$37))/(MAX('04 (ind)'!J$6:J$37)-MIN('04 (ind)'!J$6:J$37))))))</f>
        <v>48.987341772151908</v>
      </c>
      <c r="K18" s="87">
        <f>IF('04 (ind)'!K$1="si",100*(('04 (ind)'!K17-MIN('04 (ind)'!K$6:K$37))/(MAX('04 (ind)'!K$6:K$37)-MIN('04 (ind)'!K$6:K$37))),ABS(-100+(100*(('04 (ind)'!K17-MIN('04 (ind)'!K$6:K$37))/(MAX('04 (ind)'!K$6:K$37)-MIN('04 (ind)'!K$6:K$37))))))</f>
        <v>0</v>
      </c>
      <c r="L18" s="87">
        <f>IF('04 (ind)'!L$1="si",100*(('04 (ind)'!L17-MIN('04 (ind)'!L$6:L$37))/(MAX('04 (ind)'!L$6:L$37)-MIN('04 (ind)'!L$6:L$37))),ABS(-100+(100*(('04 (ind)'!L17-MIN('04 (ind)'!L$6:L$37))/(MAX('04 (ind)'!L$6:L$37)-MIN('04 (ind)'!L$6:L$37))))))</f>
        <v>0</v>
      </c>
      <c r="M18" s="87">
        <f>IF('04 (ind)'!M$1="si",100*(('04 (ind)'!M17-MIN('04 (ind)'!M$6:M$37))/(MAX('04 (ind)'!M$6:M$37)-MIN('04 (ind)'!M$6:M$37))),ABS(-100+(100*(('04 (ind)'!M17-MIN('04 (ind)'!M$6:M$37))/(MAX('04 (ind)'!M$6:M$37)-MIN('04 (ind)'!M$6:M$37))))))</f>
        <v>1.6030724645119176</v>
      </c>
      <c r="N18" s="87">
        <f>IF('04 (ind)'!N$1="si",100*(('04 (ind)'!N17-MIN('04 (ind)'!N$6:N$37))/(MAX('04 (ind)'!N$6:N$37)-MIN('04 (ind)'!N$6:N$37))),ABS(-100+(100*(('04 (ind)'!N17-MIN('04 (ind)'!N$6:N$37))/(MAX('04 (ind)'!N$6:N$37)-MIN('04 (ind)'!N$6:N$37))))))</f>
        <v>100</v>
      </c>
      <c r="O18" s="87">
        <f>IF('04 (ind)'!O$1="si",100*(('04 (ind)'!O17-MIN('04 (ind)'!O$6:O$37))/(MAX('04 (ind)'!O$6:O$37)-MIN('04 (ind)'!O$6:O$37))),ABS(-100+(100*(('04 (ind)'!O17-MIN('04 (ind)'!O$6:O$37))/(MAX('04 (ind)'!O$6:O$37)-MIN('04 (ind)'!O$6:O$37))))))</f>
        <v>96.610169491525426</v>
      </c>
      <c r="P18" s="87">
        <f>IF('04 (ind)'!P$1="si",100*(('04 (ind)'!P17-MIN('04 (ind)'!P$6:P$37))/(MAX('04 (ind)'!P$6:P$37)-MIN('04 (ind)'!P$6:P$37))),ABS(-100+(100*(('04 (ind)'!P17-MIN('04 (ind)'!P$6:P$37))/(MAX('04 (ind)'!P$6:P$37)-MIN('04 (ind)'!P$6:P$37))))))</f>
        <v>0.14690256533513416</v>
      </c>
      <c r="Q18" s="87">
        <f>IF('04 (ind)'!Q$1="si",100*(('04 (ind)'!Q17-MIN('04 (ind)'!Q$6:Q$37))/(MAX('04 (ind)'!Q$6:Q$37)-MIN('04 (ind)'!Q$6:Q$37))),ABS(-100+(100*(('04 (ind)'!Q17-MIN('04 (ind)'!Q$6:Q$37))/(MAX('04 (ind)'!Q$6:Q$37)-MIN('04 (ind)'!Q$6:Q$37))))))</f>
        <v>6.6588909190496608</v>
      </c>
      <c r="R18" s="87">
        <f>IF('04 (ind)'!R$1="si",100*(('04 (ind)'!R17-MIN('04 (ind)'!R$6:R$37))/(MAX('04 (ind)'!R$6:R$37)-MIN('04 (ind)'!R$6:R$37))),ABS(-100+(100*(('04 (ind)'!R17-MIN('04 (ind)'!R$6:R$37))/(MAX('04 (ind)'!R$6:R$37)-MIN('04 (ind)'!R$6:R$37))))))</f>
        <v>8.272366262028152</v>
      </c>
      <c r="S18" s="75">
        <f>ABS(ABS(('04 (ind)'!S17-((MAX('04 (ind)'!S$6:S$37)+MIN('04 (ind)'!S$6:S$37))/2))/(((MAX('04 (ind)'!S$6:S$37)+MIN('04 (ind)'!S$6:S$37))/2)-MAX('04 (ind)'!S$6:S$37))*100)-100)</f>
        <v>22.751528648136727</v>
      </c>
      <c r="T18" s="75">
        <f>IF('04 (ind)'!T$1="si",100*(('04 (ind)'!T17-MIN('04 (ind)'!T$6:T$37))/(MAX('04 (ind)'!T$6:T$37)-MIN('04 (ind)'!T$6:T$37))),ABS(-100+(100*(('04 (ind)'!T17-MIN('04 (ind)'!T$6:T$37))/(MAX('04 (ind)'!T$6:T$37)-MIN('04 (ind)'!T$6:T$37))))))</f>
        <v>16.728069814349812</v>
      </c>
      <c r="U18" s="75">
        <f>IF('04 (ind)'!U$1="si",100*(('04 (ind)'!U17-MIN('04 (ind)'!U$6:U$37))/(MAX('04 (ind)'!U$6:U$37)-MIN('04 (ind)'!U$6:U$37))),ABS(-100+(100*(('04 (ind)'!U17-MIN('04 (ind)'!U$6:U$37))/(MAX('04 (ind)'!U$6:U$37)-MIN('04 (ind)'!U$6:U$37))))))</f>
        <v>0</v>
      </c>
      <c r="V18" s="75">
        <f>IF('04 (ind)'!V$1="si",100*(('04 (ind)'!V17-MIN('04 (ind)'!V$6:V$37))/(MAX('04 (ind)'!V$6:V$37)-MIN('04 (ind)'!V$6:V$37))),ABS(-100+(100*(('04 (ind)'!V17-MIN('04 (ind)'!V$6:V$37))/(MAX('04 (ind)'!V$6:V$37)-MIN('04 (ind)'!V$6:V$37))))))</f>
        <v>96.132596685082873</v>
      </c>
      <c r="W18" s="75">
        <f>IF('04 (ind)'!W$1="si",100*(('04 (ind)'!W17-MIN('04 (ind)'!W$6:W$37))/(MAX('04 (ind)'!W$6:W$37)-MIN('04 (ind)'!W$6:W$37))),ABS(-100+(100*(('04 (ind)'!W17-MIN('04 (ind)'!W$6:W$37))/(MAX('04 (ind)'!W$6:W$37)-MIN('04 (ind)'!W$6:W$37))))))</f>
        <v>36.795901412351142</v>
      </c>
      <c r="X18" s="75">
        <f>IF('04 (ind)'!X$1="si",100*(('04 (ind)'!X17-MIN('04 (ind)'!X$6:X$37))/(MAX('04 (ind)'!X$6:X$37)-MIN('04 (ind)'!X$6:X$37))),ABS(-100+(100*(('04 (ind)'!X17-MIN('04 (ind)'!X$6:X$37))/(MAX('04 (ind)'!X$6:X$37)-MIN('04 (ind)'!X$6:X$37))))))</f>
        <v>5.3522950395113877</v>
      </c>
      <c r="Y18" s="75">
        <f>IF('04 (ind)'!Y$1="si",100*(('04 (ind)'!Y17-MIN('04 (ind)'!Y$6:Y$37))/(MAX('04 (ind)'!Y$6:Y$37)-MIN('04 (ind)'!Y$6:Y$37))),ABS(-100+(100*(('04 (ind)'!Y17-MIN('04 (ind)'!Y$6:Y$37))/(MAX('04 (ind)'!Y$6:Y$37)-MIN('04 (ind)'!Y$6:Y$37))))))</f>
        <v>0</v>
      </c>
      <c r="Z18" s="75">
        <f>IF('04 (ind)'!Z$1="si",100*(('04 (ind)'!Z17-MIN('04 (ind)'!Z$6:Z$37))/(MAX('04 (ind)'!Z$6:Z$37)-MIN('04 (ind)'!Z$6:Z$37))),ABS(-100+(100*(('04 (ind)'!Z17-MIN('04 (ind)'!Z$6:Z$37))/(MAX('04 (ind)'!Z$6:Z$37)-MIN('04 (ind)'!Z$6:Z$37))))))</f>
        <v>18.344561740114045</v>
      </c>
      <c r="AA18" s="75">
        <f>IF('04 (ind)'!AA$1="si",100*(('04 (ind)'!AA17-MIN('04 (ind)'!AA$6:AA$37))/(MAX('04 (ind)'!AA$6:AA$37)-MIN('04 (ind)'!AA$6:AA$37))),ABS(-100+(100*(('04 (ind)'!AA17-MIN('04 (ind)'!AA$6:AA$37))/(MAX('04 (ind)'!AA$6:AA$37)-MIN('04 (ind)'!AA$6:AA$37))))))</f>
        <v>41.884542708971416</v>
      </c>
      <c r="AB18" s="75">
        <f>IF('04 (ind)'!AB$1="si",100*(('04 (ind)'!AB17-MIN('04 (ind)'!AB$6:AB$37))/(MAX('04 (ind)'!AB$6:AB$37)-MIN('04 (ind)'!AB$6:AB$37))),ABS(-100+(100*(('04 (ind)'!AB17-MIN('04 (ind)'!AB$6:AB$37))/(MAX('04 (ind)'!AB$6:AB$37)-MIN('04 (ind)'!AB$6:AB$37))))))</f>
        <v>24.386000496354811</v>
      </c>
      <c r="AC18" s="75">
        <f>IF('04 (ind)'!AC$1="si",100*(('04 (ind)'!AC17-MIN('04 (ind)'!AC$6:AC$37))/(MAX('04 (ind)'!AC$6:AC$37)-MIN('04 (ind)'!AC$6:AC$37))),ABS(-100+(100*(('04 (ind)'!AC17-MIN('04 (ind)'!AC$6:AC$37))/(MAX('04 (ind)'!AC$6:AC$37)-MIN('04 (ind)'!AC$6:AC$37))))))</f>
        <v>60.0378761747046</v>
      </c>
      <c r="AD18" s="75">
        <f>IF('04 (ind)'!AD$1="si",100*(('04 (ind)'!AD17-MIN('04 (ind)'!AD$6:AD$37))/(MAX('04 (ind)'!AD$6:AD$37)-MIN('04 (ind)'!AD$6:AD$37))),ABS(-100+(100*(('04 (ind)'!AD17-MIN('04 (ind)'!AD$6:AD$37))/(MAX('04 (ind)'!AD$6:AD$37)-MIN('04 (ind)'!AD$6:AD$37))))))</f>
        <v>41.997579344211985</v>
      </c>
      <c r="AE18" s="75">
        <f>IF('04 (ind)'!AE$1="si",100*(('04 (ind)'!AE17-MIN('04 (ind)'!AE$6:AE$37))/(MAX('04 (ind)'!AE$6:AE$37)-MIN('04 (ind)'!AE$6:AE$37))),ABS(-100+(100*(('04 (ind)'!AE17-MIN('04 (ind)'!AE$6:AE$37))/(MAX('04 (ind)'!AE$6:AE$37)-MIN('04 (ind)'!AE$6:AE$37))))))</f>
        <v>50.74773975732171</v>
      </c>
      <c r="AF18" s="75">
        <f>IF('04 (ind)'!AF$1="si",100*(('04 (ind)'!AF17-MIN('04 (ind)'!AF$6:AF$37))/(MAX('04 (ind)'!AF$6:AF$37)-MIN('04 (ind)'!AF$6:AF$37))),ABS(-100+(100*(('04 (ind)'!AF17-MIN('04 (ind)'!AF$6:AF$37))/(MAX('04 (ind)'!AF$6:AF$37)-MIN('04 (ind)'!AF$6:AF$37))))))</f>
        <v>6.5934065934065984</v>
      </c>
      <c r="AG18" s="75">
        <f>IF('04 (ind)'!AG$1="si",100*(('04 (ind)'!AG17-MIN('04 (ind)'!AG$6:AG$37))/(MAX('04 (ind)'!AG$6:AG$37)-MIN('04 (ind)'!AG$6:AG$37))),ABS(-100+(100*(('04 (ind)'!AG17-MIN('04 (ind)'!AG$6:AG$37))/(MAX('04 (ind)'!AG$6:AG$37)-MIN('04 (ind)'!AG$6:AG$37))))))</f>
        <v>0</v>
      </c>
      <c r="AH18" s="75">
        <f>IF('04 (ind)'!AH$1="si",100*(('04 (ind)'!AH17-MIN('04 (ind)'!AH$6:AH$37))/(MAX('04 (ind)'!AH$6:AH$37)-MIN('04 (ind)'!AH$6:AH$37))),ABS(-100+(100*(('04 (ind)'!AH17-MIN('04 (ind)'!AH$6:AH$37))/(MAX('04 (ind)'!AH$6:AH$37)-MIN('04 (ind)'!AH$6:AH$37))))))</f>
        <v>55.51330798479087</v>
      </c>
      <c r="AI18" s="75">
        <f>IF('04 (ind)'!AI$1="si",100*(('04 (ind)'!AI17-MIN('04 (ind)'!AI$6:AI$37))/(MAX('04 (ind)'!AI$6:AI$37)-MIN('04 (ind)'!AI$6:AI$37))),ABS(-100+(100*(('04 (ind)'!AI17-MIN('04 (ind)'!AI$6:AI$37))/(MAX('04 (ind)'!AI$6:AI$37)-MIN('04 (ind)'!AI$6:AI$37))))))</f>
        <v>0.67466686573849433</v>
      </c>
      <c r="AJ18" s="75">
        <f>IF('04 (ind)'!AJ$1="si",100*(('04 (ind)'!AJ17-MIN('04 (ind)'!AJ$6:AJ$37))/(MAX('04 (ind)'!AJ$6:AJ$37)-MIN('04 (ind)'!AJ$6:AJ$37))),ABS(-100+(100*(('04 (ind)'!AJ17-MIN('04 (ind)'!AJ$6:AJ$37))/(MAX('04 (ind)'!AJ$6:AJ$37)-MIN('04 (ind)'!AJ$6:AJ$37))))))</f>
        <v>38.826237054085176</v>
      </c>
      <c r="AK18" s="75">
        <f>IF('04 (ind)'!AK$1="si",100*(('04 (ind)'!AK17-MIN('04 (ind)'!AK$6:AK$37))/(MAX('04 (ind)'!AK$6:AK$37)-MIN('04 (ind)'!AK$6:AK$37))),ABS(-100+(100*(('04 (ind)'!AK17-MIN('04 (ind)'!AK$6:AK$37))/(MAX('04 (ind)'!AK$6:AK$37)-MIN('04 (ind)'!AK$6:AK$37))))))</f>
        <v>0.45141990022466072</v>
      </c>
      <c r="AL18" s="75">
        <f>IF('04 (ind)'!AL$1="si",100*(('04 (ind)'!AL17-MIN('04 (ind)'!AL$6:AL$37))/(MAX('04 (ind)'!AL$6:AL$37)-MIN('04 (ind)'!AL$6:AL$37))),ABS(-100+(100*(('04 (ind)'!AL17-MIN('04 (ind)'!AL$6:AL$37))/(MAX('04 (ind)'!AL$6:AL$37)-MIN('04 (ind)'!AL$6:AL$37))))))</f>
        <v>94.169106585535033</v>
      </c>
      <c r="AM18" s="75">
        <f>IF('04 (ind)'!AM$1="si",100*(('04 (ind)'!AM17-MIN('04 (ind)'!AM$6:AM$37))/(MAX('04 (ind)'!AM$6:AM$37)-MIN('04 (ind)'!AM$6:AM$37))),ABS(-100+(100*(('04 (ind)'!AM17-MIN('04 (ind)'!AM$6:AM$37))/(MAX('04 (ind)'!AM$6:AM$37)-MIN('04 (ind)'!AM$6:AM$37))))))</f>
        <v>54.912902719673944</v>
      </c>
      <c r="AN18" s="75">
        <f>IF('04 (ind)'!AN$1="si",100*(('04 (ind)'!AN17-MIN('04 (ind)'!AN$6:AN$37))/(MAX('04 (ind)'!AN$6:AN$37)-MIN('04 (ind)'!AN$6:AN$37))),ABS(-100+(100*(('04 (ind)'!AN17-MIN('04 (ind)'!AN$6:AN$37))/(MAX('04 (ind)'!AN$6:AN$37)-MIN('04 (ind)'!AN$6:AN$37))))))</f>
        <v>0</v>
      </c>
      <c r="AO18" s="75">
        <f>IF('04 (ind)'!AO$1="si",100*(('04 (ind)'!AO17-MIN('04 (ind)'!AO$6:AO$37))/(MAX('04 (ind)'!AO$6:AO$37)-MIN('04 (ind)'!AO$6:AO$37))),ABS(-100+(100*(('04 (ind)'!AO17-MIN('04 (ind)'!AO$6:AO$37))/(MAX('04 (ind)'!AO$6:AO$37)-MIN('04 (ind)'!AO$6:AO$37))))))</f>
        <v>14.577727797255186</v>
      </c>
      <c r="AP18" s="75">
        <f>IF('04 (ind)'!AP$1="si",100*(('04 (ind)'!AP17-MIN('04 (ind)'!AP$6:AP$37))/(MAX('04 (ind)'!AP$6:AP$37)-MIN('04 (ind)'!AP$6:AP$37))),ABS(-100+(100*(('04 (ind)'!AP17-MIN('04 (ind)'!AP$6:AP$37))/(MAX('04 (ind)'!AP$6:AP$37)-MIN('04 (ind)'!AP$6:AP$37))))))</f>
        <v>68.033356497567752</v>
      </c>
      <c r="AQ18" s="75">
        <f>IF('04 (ind)'!AQ$1="si",100*(('04 (ind)'!AQ17-MIN('04 (ind)'!AQ$6:AQ$37))/(MAX('04 (ind)'!AQ$6:AQ$37)-MIN('04 (ind)'!AQ$6:AQ$37))),ABS(-100+(100*(('04 (ind)'!AQ17-MIN('04 (ind)'!AQ$6:AQ$37))/(MAX('04 (ind)'!AQ$6:AQ$37)-MIN('04 (ind)'!AQ$6:AQ$37))))))</f>
        <v>1.1531970714616466</v>
      </c>
      <c r="AR18" s="75">
        <f>IF('04 (ind)'!AR$1="si",100*(('04 (ind)'!AR17-MIN('04 (ind)'!AR$6:AR$37))/(MAX('04 (ind)'!AR$6:AR$37)-MIN('04 (ind)'!AR$6:AR$37))),ABS(-100+(100*(('04 (ind)'!AR17-MIN('04 (ind)'!AR$6:AR$37))/(MAX('04 (ind)'!AR$6:AR$37)-MIN('04 (ind)'!AR$6:AR$37))))))</f>
        <v>16.465241068904653</v>
      </c>
      <c r="AS18" s="75">
        <f>IF('04 (ind)'!AS$1="si",100*(('04 (ind)'!AS17-MIN('04 (ind)'!AS$6:AS$37))/(MAX('04 (ind)'!AS$6:AS$37)-MIN('04 (ind)'!AS$6:AS$37))),ABS(-100+(100*(('04 (ind)'!AS17-MIN('04 (ind)'!AS$6:AS$37))/(MAX('04 (ind)'!AS$6:AS$37)-MIN('04 (ind)'!AS$6:AS$37))))))</f>
        <v>54.755507791509942</v>
      </c>
      <c r="AT18" s="75">
        <f>IF('04 (ind)'!AT$1="si",100*(('04 (ind)'!AT17-MIN('04 (ind)'!AT$6:AT$37))/(MAX('04 (ind)'!AT$6:AT$37)-MIN('04 (ind)'!AT$6:AT$37))),ABS(-100+(100*(('04 (ind)'!AT17-MIN('04 (ind)'!AT$6:AT$37))/(MAX('04 (ind)'!AT$6:AT$37)-MIN('04 (ind)'!AT$6:AT$37))))))</f>
        <v>0</v>
      </c>
      <c r="AU18" s="75">
        <f>IF('04 (ind)'!AU$1="si",100*(('04 (ind)'!AU17-MIN('04 (ind)'!AU$6:AU$37))/(MAX('04 (ind)'!AU$6:AU$37)-MIN('04 (ind)'!AU$6:AU$37))),ABS(-100+(100*(('04 (ind)'!AU17-MIN('04 (ind)'!AU$6:AU$37))/(MAX('04 (ind)'!AU$6:AU$37)-MIN('04 (ind)'!AU$6:AU$37))))))</f>
        <v>60.797080003945979</v>
      </c>
      <c r="AV18" s="75">
        <f>IF('04 (ind)'!AV$1="si",100*(('04 (ind)'!AV17-MIN('04 (ind)'!AV$6:AV$37))/(MAX('04 (ind)'!AV$6:AV$37)-MIN('04 (ind)'!AV$6:AV$37))),ABS(-100+(100*(('04 (ind)'!AV17-MIN('04 (ind)'!AV$6:AV$37))/(MAX('04 (ind)'!AV$6:AV$37)-MIN('04 (ind)'!AV$6:AV$37))))))</f>
        <v>56.672443674176783</v>
      </c>
      <c r="AW18" s="75">
        <f>IF('04 (ind)'!AW$1="si",100*(('04 (ind)'!AW17-MIN('04 (ind)'!AW$6:AW$37))/(MAX('04 (ind)'!AW$6:AW$37)-MIN('04 (ind)'!AW$6:AW$37))),ABS(-100+(100*(('04 (ind)'!AW17-MIN('04 (ind)'!AW$6:AW$37))/(MAX('04 (ind)'!AW$6:AW$37)-MIN('04 (ind)'!AW$6:AW$37))))))</f>
        <v>38.621047174701928</v>
      </c>
      <c r="AX18" s="75">
        <f>IF('04 (ind)'!AX$1="si",100*(('04 (ind)'!AX17-MIN('04 (ind)'!AX$6:AX$37))/(MAX('04 (ind)'!AX$6:AX$37)-MIN('04 (ind)'!AX$6:AX$37))),ABS(-100+(100*(('04 (ind)'!AX17-MIN('04 (ind)'!AX$6:AX$37))/(MAX('04 (ind)'!AX$6:AX$37)-MIN('04 (ind)'!AX$6:AX$37))))))</f>
        <v>10.039944187250246</v>
      </c>
      <c r="AY18" s="75">
        <f>IF('04 (ind)'!AY$1="si",100*(('04 (ind)'!AY17-MIN('04 (ind)'!AY$6:AY$37))/(MAX('04 (ind)'!AY$6:AY$37)-MIN('04 (ind)'!AY$6:AY$37))),ABS(-100+(100*(('04 (ind)'!AY17-MIN('04 (ind)'!AY$6:AY$37))/(MAX('04 (ind)'!AY$6:AY$37)-MIN('04 (ind)'!AY$6:AY$37))))))</f>
        <v>7.516650808753579</v>
      </c>
      <c r="AZ18" s="75">
        <f>IF('04 (ind)'!AZ$1="si",100*(('04 (ind)'!AZ17-MIN('04 (ind)'!AZ$6:AZ$37))/(MAX('04 (ind)'!AZ$6:AZ$37)-MIN('04 (ind)'!AZ$6:AZ$37))),ABS(-100+(100*(('04 (ind)'!AZ17-MIN('04 (ind)'!AZ$6:AZ$37))/(MAX('04 (ind)'!AZ$6:AZ$37)-MIN('04 (ind)'!AZ$6:AZ$37))))))</f>
        <v>22.479784028692478</v>
      </c>
      <c r="BA18" s="75">
        <f>IF('04 (ind)'!BA$1="si",100*(('04 (ind)'!BA17-MIN('04 (ind)'!BA$6:BA$37))/(MAX('04 (ind)'!BA$6:BA$37)-MIN('04 (ind)'!BA$6:BA$37))),ABS(-100+(100*(('04 (ind)'!BA17-MIN('04 (ind)'!BA$6:BA$37))/(MAX('04 (ind)'!BA$6:BA$37)-MIN('04 (ind)'!BA$6:BA$37))))))</f>
        <v>7.2363646608090653</v>
      </c>
      <c r="BB18" s="75">
        <f>IF('04 (ind)'!BB$1="si",100*(('04 (ind)'!BB17-MIN('04 (ind)'!BB$6:BB$37))/(MAX('04 (ind)'!BB$6:BB$37)-MIN('04 (ind)'!BB$6:BB$37))),ABS(-100+(100*(('04 (ind)'!BB17-MIN('04 (ind)'!BB$6:BB$37))/(MAX('04 (ind)'!BB$6:BB$37)-MIN('04 (ind)'!BB$6:BB$37))))))</f>
        <v>11.61355809230124</v>
      </c>
      <c r="BC18" s="75">
        <f>IF('04 (ind)'!BC$1="si",100*(('04 (ind)'!BC17-MIN('04 (ind)'!BC$6:BC$37))/(MAX('04 (ind)'!BC$6:BC$37)-MIN('04 (ind)'!BC$6:BC$37))),ABS(-100+(100*(('04 (ind)'!BC17-MIN('04 (ind)'!BC$6:BC$37))/(MAX('04 (ind)'!BC$6:BC$37)-MIN('04 (ind)'!BC$6:BC$37))))))</f>
        <v>10.303580466144632</v>
      </c>
      <c r="BD18" s="75">
        <f>IF('04 (ind)'!BD$1="si",100*(('04 (ind)'!BD17-MIN('04 (ind)'!BD$6:BD$37))/(MAX('04 (ind)'!BD$6:BD$37)-MIN('04 (ind)'!BD$6:BD$37))),ABS(-100+(100*(('04 (ind)'!BD17-MIN('04 (ind)'!BD$6:BD$37))/(MAX('04 (ind)'!BD$6:BD$37)-MIN('04 (ind)'!BD$6:BD$37))))))</f>
        <v>11.678828351303206</v>
      </c>
      <c r="BE18" s="75">
        <f>IF('04 (ind)'!BE$1="si",100*(('04 (ind)'!BE17-MIN('04 (ind)'!BE$6:BE$37))/(MAX('04 (ind)'!BE$6:BE$37)-MIN('04 (ind)'!BE$6:BE$37))),ABS(-100+(100*(('04 (ind)'!BE17-MIN('04 (ind)'!BE$6:BE$37))/(MAX('04 (ind)'!BE$6:BE$37)-MIN('04 (ind)'!BE$6:BE$37))))))</f>
        <v>7.3610023492560668</v>
      </c>
      <c r="BF18" s="75">
        <f>IF('04 (ind)'!BF$1="si",100*(('04 (ind)'!BF17-MIN('04 (ind)'!BF$6:BF$37))/(MAX('04 (ind)'!BF$6:BF$37)-MIN('04 (ind)'!BF$6:BF$37))),ABS(-100+(100*(('04 (ind)'!BF17-MIN('04 (ind)'!BF$6:BF$37))/(MAX('04 (ind)'!BF$6:BF$37)-MIN('04 (ind)'!BF$6:BF$37))))))</f>
        <v>5.4725721844376052</v>
      </c>
      <c r="BG18" s="75">
        <f>IF('04 (ind)'!BG$1="si",100*(('04 (ind)'!BG17-MIN('04 (ind)'!BG$6:BG$37))/(MAX('04 (ind)'!BG$6:BG$37)-MIN('04 (ind)'!BG$6:BG$37))),ABS(-100+(100*(('04 (ind)'!BG17-MIN('04 (ind)'!BG$6:BG$37))/(MAX('04 (ind)'!BG$6:BG$37)-MIN('04 (ind)'!BG$6:BG$37))))))</f>
        <v>26.704954369111217</v>
      </c>
      <c r="BH18" s="75">
        <f>IF('04 (ind)'!BH$1="si",100*(('04 (ind)'!BH17-MIN('04 (ind)'!BH$6:BH$37))/(MAX('04 (ind)'!BH$6:BH$37)-MIN('04 (ind)'!BH$6:BH$37))),ABS(-100+(100*(('04 (ind)'!BH17-MIN('04 (ind)'!BH$6:BH$37))/(MAX('04 (ind)'!BH$6:BH$37)-MIN('04 (ind)'!BH$6:BH$37))))))</f>
        <v>11.528594362066443</v>
      </c>
      <c r="BI18" s="75">
        <f>IF('04 (ind)'!BI$1="si",100*(('04 (ind)'!BI17-MIN('04 (ind)'!BI$6:BI$37))/(MAX('04 (ind)'!BI$6:BI$37)-MIN('04 (ind)'!BI$6:BI$37))),ABS(-100+(100*(('04 (ind)'!BI17-MIN('04 (ind)'!BI$6:BI$37))/(MAX('04 (ind)'!BI$6:BI$37)-MIN('04 (ind)'!BI$6:BI$37))))))</f>
        <v>99.915398059999134</v>
      </c>
      <c r="BJ18" s="75">
        <f>IF('04 (ind)'!BJ$1="si",100*(('04 (ind)'!BJ17-MIN('04 (ind)'!BJ$6:BJ$37))/(MAX('04 (ind)'!BJ$6:BJ$37)-MIN('04 (ind)'!BJ$6:BJ$37))),ABS(-100+(100*(('04 (ind)'!BJ17-MIN('04 (ind)'!BJ$6:BJ$37))/(MAX('04 (ind)'!BJ$6:BJ$37)-MIN('04 (ind)'!BJ$6:BJ$37))))))</f>
        <v>0.76788120269251814</v>
      </c>
      <c r="BK18" s="75">
        <f>IF('04 (ind)'!BK$1="si",100*(('04 (ind)'!BK17-MIN('04 (ind)'!BK$6:BK$37))/(MAX('04 (ind)'!BK$6:BK$37)-MIN('04 (ind)'!BK$6:BK$37))),ABS(-100+(100*(('04 (ind)'!BK17-MIN('04 (ind)'!BK$6:BK$37))/(MAX('04 (ind)'!BK$6:BK$37)-MIN('04 (ind)'!BK$6:BK$37))))))</f>
        <v>11.389966377571591</v>
      </c>
      <c r="BL18" s="75">
        <f>IF('04 (ind)'!BL$1="si",100*(('04 (ind)'!BL17-MIN('04 (ind)'!BL$6:BL$37))/(MAX('04 (ind)'!BL$6:BL$37)-MIN('04 (ind)'!BL$6:BL$37))),ABS(-100+(100*(('04 (ind)'!BL17-MIN('04 (ind)'!BL$6:BL$37))/(MAX('04 (ind)'!BL$6:BL$37)-MIN('04 (ind)'!BL$6:BL$37))))))</f>
        <v>30.081300813008134</v>
      </c>
      <c r="BM18" s="75">
        <f>IF('04 (ind)'!BM$1="si",100*(('04 (ind)'!BM17-MIN('04 (ind)'!BM$6:BM$37))/(MAX('04 (ind)'!BM$6:BM$37)-MIN('04 (ind)'!BM$6:BM$37))),ABS(-100+(100*(('04 (ind)'!BM17-MIN('04 (ind)'!BM$6:BM$37))/(MAX('04 (ind)'!BM$6:BM$37)-MIN('04 (ind)'!BM$6:BM$37))))))</f>
        <v>82.670721870741076</v>
      </c>
      <c r="BN18" s="75">
        <f>IF('04 (ind)'!BN$1="si",100*(('04 (ind)'!BN17-MIN('04 (ind)'!BN$6:BN$37))/(MAX('04 (ind)'!BN$6:BN$37)-MIN('04 (ind)'!BN$6:BN$37))),ABS(-100+(100*(('04 (ind)'!BN17-MIN('04 (ind)'!BN$6:BN$37))/(MAX('04 (ind)'!BN$6:BN$37)-MIN('04 (ind)'!BN$6:BN$37))))))</f>
        <v>12.962750255570882</v>
      </c>
      <c r="BO18" s="75">
        <f>IF('04 (ind)'!BO$1="si",100*(('04 (ind)'!BO17-MIN('04 (ind)'!BO$6:BO$37))/(MAX('04 (ind)'!BO$6:BO$37)-MIN('04 (ind)'!BO$6:BO$37))),ABS(-100+(100*(('04 (ind)'!BO17-MIN('04 (ind)'!BO$6:BO$37))/(MAX('04 (ind)'!BO$6:BO$37)-MIN('04 (ind)'!BO$6:BO$37))))))</f>
        <v>55.467049623472299</v>
      </c>
      <c r="BP18" s="75">
        <f>IF('04 (ind)'!BP$1="si",100*(('04 (ind)'!BP17-MIN('04 (ind)'!BP$6:BP$37))/(MAX('04 (ind)'!BP$6:BP$37)-MIN('04 (ind)'!BP$6:BP$37))),ABS(-100+(100*(('04 (ind)'!BP17-MIN('04 (ind)'!BP$6:BP$37))/(MAX('04 (ind)'!BP$6:BP$37)-MIN('04 (ind)'!BP$6:BP$37))))))</f>
        <v>8.0715887338562577</v>
      </c>
      <c r="BQ18" s="75">
        <f>IF('04 (ind)'!BQ$1="si",100*(('04 (ind)'!BQ17-MIN('04 (ind)'!BQ$6:BQ$37))/(MAX('04 (ind)'!BQ$6:BQ$37)-MIN('04 (ind)'!BQ$6:BQ$37))),ABS(-100+(100*(('04 (ind)'!BQ17-MIN('04 (ind)'!BQ$6:BQ$37))/(MAX('04 (ind)'!BQ$6:BQ$37)-MIN('04 (ind)'!BQ$6:BQ$37))))))</f>
        <v>13.765366768110058</v>
      </c>
      <c r="BR18" s="75">
        <f>IF('04 (ind)'!BR$1="si",100*(('04 (ind)'!BR17-MIN('04 (ind)'!BR$6:BR$37))/(MAX('04 (ind)'!BR$6:BR$37)-MIN('04 (ind)'!BR$6:BR$37))),ABS(-100+(100*(('04 (ind)'!BR17-MIN('04 (ind)'!BR$6:BR$37))/(MAX('04 (ind)'!BP$6:BP$37)-MIN('04 (ind)'!BR$6:BR$37))))))</f>
        <v>8.8449809802257224</v>
      </c>
      <c r="BS18" s="75">
        <f>IF('04 (ind)'!BS$1="si",100*(('04 (ind)'!BS17-MIN('04 (ind)'!BS$6:BS$37))/(MAX('04 (ind)'!BS$6:BS$37)-MIN('04 (ind)'!BS$6:BS$37))),ABS(-100+(100*(('04 (ind)'!BS17-MIN('04 (ind)'!BS$6:BS$37))/(MAX('04 (ind)'!BQ$6:BQ$37)-MIN('04 (ind)'!BS$6:BS$37))))))</f>
        <v>37.345081539119775</v>
      </c>
      <c r="BT18" s="75">
        <f>IF('04 (ind)'!BT$1="si",100*(('04 (ind)'!BT17-MIN('04 (ind)'!BT$6:BT$37))/(MAX('04 (ind)'!BT$6:BT$37)-MIN('04 (ind)'!BT$6:BT$37))),ABS(-100+(100*(('04 (ind)'!BT17-MIN('04 (ind)'!BT$6:BT$37))/(MAX('04 (ind)'!BR$6:BR$37)-MIN('04 (ind)'!BT$6:BT$37))))))</f>
        <v>86.664010000000005</v>
      </c>
      <c r="BU18" s="75">
        <f>IF('04 (ind)'!BU$1="si",100*(('04 (ind)'!BU17-MIN('04 (ind)'!BU$6:BU$37))/(MAX('04 (ind)'!BU$6:BU$37)-MIN('04 (ind)'!BU$6:BU$37))),ABS(-100+(100*(('04 (ind)'!BU17-MIN('04 (ind)'!BU$6:BU$37))/(MAX('04 (ind)'!BU$6:BU$37)-MIN('04 (ind)'!BU$6:BU$37))))))</f>
        <v>29.753038024304203</v>
      </c>
      <c r="BV18" s="75">
        <f>IF('04 (ind)'!BV$1="si",100*(('04 (ind)'!BV17-MIN('04 (ind)'!BV$6:BV$37))/(MAX('04 (ind)'!BV$6:BV$37)-MIN('04 (ind)'!BV$6:BV$37))),ABS(-100+(100*(('04 (ind)'!BV17-MIN('04 (ind)'!BV$6:BV$37))/(MAX('04 (ind)'!BV$6:BV$37)-MIN('04 (ind)'!BV$6:BV$37))))))</f>
        <v>0</v>
      </c>
      <c r="BW18" s="75">
        <f>IF('04 (ind)'!BW$1="si",100*(('04 (ind)'!BW17-MIN('04 (ind)'!BW$6:BW$37))/(MAX('04 (ind)'!BW$6:BW$37)-MIN('04 (ind)'!BW$6:BW$37))),ABS(-100+(100*(('04 (ind)'!BW17-MIN('04 (ind)'!BW$6:BW$37))/(MAX('04 (ind)'!BW$6:BW$37)-MIN('04 (ind)'!BW$6:BW$37))))))</f>
        <v>93.752460952880966</v>
      </c>
      <c r="BX18" s="75">
        <f>IF('04 (ind)'!BX$1="si",100*(('04 (ind)'!BX17-MIN('04 (ind)'!BX$6:BX$37))/(MAX('04 (ind)'!BX$6:BX$37)-MIN('04 (ind)'!BX$6:BX$37))),ABS(-100+(100*(('04 (ind)'!BX17-MIN('04 (ind)'!BX$6:BX$37))/(MAX('04 (ind)'!BX$6:BX$37)-MIN('04 (ind)'!BX$6:BX$37))))))</f>
        <v>18.605070548405607</v>
      </c>
      <c r="BY18" s="75">
        <f>IF('04 (ind)'!BY$1="si",100*(('04 (ind)'!BY17-MIN('04 (ind)'!BY$6:BY$37))/(MAX('04 (ind)'!BY$6:BY$37)-MIN('04 (ind)'!BY$6:BY$37))),ABS(-100+(100*(('04 (ind)'!BY17-MIN('04 (ind)'!BY$6:BY$37))/(MAX('04 (ind)'!BY$6:BY$37)-MIN('04 (ind)'!BY$6:BY$37))))))</f>
        <v>0</v>
      </c>
      <c r="BZ18" s="75">
        <f>IF('04 (ind)'!BZ$1="si",100*(('04 (ind)'!BZ17-MIN('04 (ind)'!BZ$6:BZ$37))/(MAX('04 (ind)'!BZ$6:BZ$37)-MIN('04 (ind)'!BZ$6:BZ$37))),ABS(-100+(100*(('04 (ind)'!BZ17-MIN('04 (ind)'!BZ$6:BZ$37))/(MAX('04 (ind)'!BZ$6:BZ$37)-MIN('04 (ind)'!BZ$6:BZ$37))))))</f>
        <v>96.139204990415536</v>
      </c>
      <c r="CA18" s="75">
        <f>IF('04 (ind)'!CA$1="si",100*(('04 (ind)'!CA17-MIN('04 (ind)'!CA$6:CA$37))/(MAX('04 (ind)'!CA$6:CA$37)-MIN('04 (ind)'!CA$6:CA$37))),ABS(-100+(100*(('04 (ind)'!CA17-MIN('04 (ind)'!CA$6:CA$37))/(MAX('04 (ind)'!CA$6:CA$37)-MIN('04 (ind)'!CA$6:CA$37))))))</f>
        <v>27.478601349608585</v>
      </c>
      <c r="CB18" s="75">
        <f>IF('04 (ind)'!CB$1="si",100*(('04 (ind)'!CB17-MIN('04 (ind)'!CB$6:CB$37))/(MAX('04 (ind)'!CB$6:CB$37)-MIN('04 (ind)'!CB$6:CB$37))),ABS(-100+(100*(('04 (ind)'!CB17-MIN('04 (ind)'!CB$6:CB$37))/(MAX('04 (ind)'!CB$6:CB$37)-MIN('04 (ind)'!CB$6:CB$37))))))</f>
        <v>37.786259541984727</v>
      </c>
      <c r="CC18" s="75">
        <f>IF('04 (ind)'!CC$1="si",100*(('04 (ind)'!CC17-MIN('04 (ind)'!CC$6:CC$37))/(MAX('04 (ind)'!CC$6:CC$37)-MIN('04 (ind)'!CC$6:CC$37))),ABS(-100+(100*(('04 (ind)'!CC17-MIN('04 (ind)'!CC$6:CC$37))/(MAX('04 (ind)'!CC$6:CC$37)-MIN('04 (ind)'!CC$6:CC$37))))))</f>
        <v>37.293386531866311</v>
      </c>
      <c r="CD18" s="75">
        <f>IF('04 (ind)'!CD$1="si",100*(('04 (ind)'!CD17-MIN('04 (ind)'!CD$6:CD$37))/(MAX('04 (ind)'!CD$6:CD$37)-MIN('04 (ind)'!CD$6:CD$37))),ABS(-100+(100*(('04 (ind)'!CD17-MIN('04 (ind)'!CD$6:CD$37))/(MAX('04 (ind)'!CD$6:CD$37)-MIN('04 (ind)'!CD$6:CD$37))))))</f>
        <v>0</v>
      </c>
      <c r="CE18" s="75">
        <f>IF('04 (ind)'!CE$1="si",100*(('04 (ind)'!CE17-MIN('04 (ind)'!CE$6:CE$37))/(MAX('04 (ind)'!CE$6:CE$37)-MIN('04 (ind)'!CE$6:CE$37))),ABS(-100+(100*(('04 (ind)'!CE17-MIN('04 (ind)'!CE$6:CE$37))/(MAX('04 (ind)'!CE$6:CE$37)-MIN('04 (ind)'!CE$6:CE$37))))))</f>
        <v>37.868272483887459</v>
      </c>
      <c r="CF18" s="75">
        <f>IF('04 (ind)'!CF$1="si",100*(('04 (ind)'!CF17-MIN('04 (ind)'!CF$6:CF$37))/(MAX('04 (ind)'!CF$6:CF$37)-MIN('04 (ind)'!CF$6:CF$37))),ABS(-100+(100*(('04 (ind)'!CF17-MIN('04 (ind)'!CF$6:CF$37))/(MAX('04 (ind)'!CF$6:CF$37)-MIN('04 (ind)'!CF$6:CF$37))))))</f>
        <v>0</v>
      </c>
      <c r="CG18" s="75">
        <f>IF('04 (ind)'!CG$1="si",100*(('04 (ind)'!CG17-MIN('04 (ind)'!CG$6:CG$37))/(MAX('04 (ind)'!CG$6:CG$37)-MIN('04 (ind)'!CG$6:CG$37))),ABS(-100+(100*(('04 (ind)'!CG17-MIN('04 (ind)'!CG$6:CG$37))/(MAX('04 (ind)'!CG$6:CG$37)-MIN('04 (ind)'!CG$6:CG$37))))))</f>
        <v>2.1001370646986293</v>
      </c>
      <c r="CH18" s="75">
        <f>IF('04 (ind)'!CH$1="si",100*(('04 (ind)'!CH17-MIN('04 (ind)'!CH$6:CH$37))/(MAX('04 (ind)'!CH$6:CH$37)-MIN('04 (ind)'!CH$6:CH$37))),ABS(-100+(100*(('04 (ind)'!CH17-MIN('04 (ind)'!CH$6:CH$37))/(MAX('04 (ind)'!CH$6:CH$37)-MIN('04 (ind)'!CH$6:CH$37))))))</f>
        <v>5.430301413170092</v>
      </c>
      <c r="CI18" s="75">
        <f>IF('04 (ind)'!CI$1="si",100*(('04 (ind)'!CI17-MIN('04 (ind)'!CI$6:CI$37))/(MAX('04 (ind)'!CI$6:CI$37)-MIN('04 (ind)'!CI$6:CI$37))),ABS(-100+(100*(('04 (ind)'!CI17-MIN('04 (ind)'!CI$6:CI$37))/(MAX('04 (ind)'!CI$6:CI$37)-MIN('04 (ind)'!CI$6:CI$37))))))</f>
        <v>33.887074688308715</v>
      </c>
      <c r="CJ18" s="75">
        <f>IF('04 (ind)'!CJ$1="si",100*(('04 (ind)'!CJ17-MIN('04 (ind)'!CJ$6:CJ$37))/(MAX('04 (ind)'!CJ$6:CJ$37)-MIN('04 (ind)'!CJ$6:CJ$37))),ABS(-100+(100*(('04 (ind)'!CJ17-MIN('04 (ind)'!CJ$6:CJ$37))/(MAX('04 (ind)'!CJ$6:CJ$37)-MIN('04 (ind)'!CJ$6:CJ$37))))))</f>
        <v>48.79021265321127</v>
      </c>
      <c r="CK18" s="75">
        <f>IF('04 (ind)'!CK$1="si",100*(('04 (ind)'!CK17-MIN('04 (ind)'!CK$6:CK$37))/(MAX('04 (ind)'!CK$6:CK$37)-MIN('04 (ind)'!CK$6:CK$37))),ABS(-100+(100*(('04 (ind)'!CK17-MIN('04 (ind)'!CK$6:CK$37))/(MAX('04 (ind)'!CK$6:CK$37)-MIN('04 (ind)'!CK$6:CK$37))))))</f>
        <v>0</v>
      </c>
      <c r="CL18" s="75">
        <f>IF('04 (ind)'!CL$1="si",100*(('04 (ind)'!CL17-MIN('04 (ind)'!CL$6:CL$37))/(MAX('04 (ind)'!CL$6:CL$37)-MIN('04 (ind)'!CL$6:CL$37))),ABS(-100+(100*(('04 (ind)'!CL17-MIN('04 (ind)'!CL$6:CL$37))/(MAX('04 (ind)'!CL$6:CL$37)-MIN('04 (ind)'!CL$6:CL$37))))))</f>
        <v>1.3278043047138095</v>
      </c>
      <c r="CM18" s="75">
        <f>IF('04 (ind)'!CM$1="si",100*(('04 (ind)'!CM17-MIN('04 (ind)'!CM$6:CM$37))/(MAX('04 (ind)'!CM$6:CM$37)-MIN('04 (ind)'!CM$6:CM$37))),ABS(-100+(100*(('04 (ind)'!CM17-MIN('04 (ind)'!CM$6:CM$37))/(MAX('04 (ind)'!CM$6:CM$37)-MIN('04 (ind)'!CM$6:CM$37))))))</f>
        <v>0</v>
      </c>
    </row>
    <row r="19" spans="1:91">
      <c r="A19" s="18" t="s">
        <v>148</v>
      </c>
      <c r="B19" s="87">
        <f>IF('04 (ind)'!B$1="si",100*(('04 (ind)'!B18-MIN('04 (ind)'!B$6:B$37))/(MAX('04 (ind)'!B$6:B$37)-MIN('04 (ind)'!B$6:B$37))),ABS(-100+(100*(('04 (ind)'!B18-MIN('04 (ind)'!B$6:B$37))/(MAX('04 (ind)'!B$6:B$37)-MIN('04 (ind)'!B$6:B$37))))))</f>
        <v>3.9402675726497178</v>
      </c>
      <c r="C19" s="87">
        <f>IF('04 (ind)'!C$1="si",100*(('04 (ind)'!C18-MIN('04 (ind)'!C$6:C$37))/(MAX('04 (ind)'!C$6:C$37)-MIN('04 (ind)'!C$6:C$37))),ABS(-100+(100*(('04 (ind)'!C18-MIN('04 (ind)'!C$6:C$37))/(MAX('04 (ind)'!C$6:C$37)-MIN('04 (ind)'!C$6:C$37))))))</f>
        <v>21.013852023169662</v>
      </c>
      <c r="D19" s="87">
        <f>IF('04 (ind)'!D$1="si",100*(('04 (ind)'!D18-MIN('04 (ind)'!D$6:D$37))/(MAX('04 (ind)'!D$6:D$37)-MIN('04 (ind)'!D$6:D$37))),ABS(-100+(100*(('04 (ind)'!D18-MIN('04 (ind)'!D$6:D$37))/(MAX('04 (ind)'!D$6:D$37)-MIN('04 (ind)'!D$6:D$37))))))</f>
        <v>74.363518184510895</v>
      </c>
      <c r="E19" s="87">
        <f>IF('04 (ind)'!E$1="si",100*(('04 (ind)'!E18-MIN('04 (ind)'!E$6:E$37))/(MAX('04 (ind)'!E$6:E$37)-MIN('04 (ind)'!E$6:E$37))),ABS(-100+(100*(('04 (ind)'!E18-MIN('04 (ind)'!E$6:E$37))/(MAX('04 (ind)'!E$6:E$37)-MIN('04 (ind)'!E$6:E$37))))))</f>
        <v>65.826298750069469</v>
      </c>
      <c r="F19" s="87">
        <f>IF('04 (ind)'!F$1="si",100*(('04 (ind)'!F18-MIN('04 (ind)'!F$6:F$37))/(MAX('04 (ind)'!F$6:F$37)-MIN('04 (ind)'!F$6:F$37))),ABS(-100+(100*(('04 (ind)'!F18-MIN('04 (ind)'!F$6:F$37))/(MAX('04 (ind)'!F$6:F$37)-MIN('04 (ind)'!F$6:F$37))))))</f>
        <v>63.793103448275843</v>
      </c>
      <c r="G19" s="87">
        <f>IF('04 (ind)'!G$1="si",100*(('04 (ind)'!G18-MIN('04 (ind)'!G$6:G$37))/(MAX('04 (ind)'!G$6:G$37)-MIN('04 (ind)'!G$6:G$37))),ABS(-100+(100*(('04 (ind)'!G18-MIN('04 (ind)'!G$6:G$37))/(MAX('04 (ind)'!G$6:G$37)-MIN('04 (ind)'!G$6:G$37))))))</f>
        <v>52.991452991452967</v>
      </c>
      <c r="H19" s="87">
        <f>IF('04 (ind)'!H$1="si",100*(('04 (ind)'!H18-MIN('04 (ind)'!H$6:H$37))/(MAX('04 (ind)'!H$6:H$37)-MIN('04 (ind)'!H$6:H$37))),ABS(-100+(100*(('04 (ind)'!H18-MIN('04 (ind)'!H$6:H$37))/(MAX('04 (ind)'!H$6:H$37)-MIN('04 (ind)'!H$6:H$37))))))</f>
        <v>60.509554140127385</v>
      </c>
      <c r="I19" s="87">
        <f>IF('04 (ind)'!I$1="si",100*(('04 (ind)'!I18-MIN('04 (ind)'!I$6:I$37))/(MAX('04 (ind)'!I$6:I$37)-MIN('04 (ind)'!I$6:I$37))),ABS(-100+(100*(('04 (ind)'!I18-MIN('04 (ind)'!I$6:I$37))/(MAX('04 (ind)'!I$6:I$37)-MIN('04 (ind)'!I$6:I$37))))))</f>
        <v>83.66013071895425</v>
      </c>
      <c r="J19" s="87">
        <f>IF('04 (ind)'!J$1="si",100*(('04 (ind)'!J18-MIN('04 (ind)'!J$6:J$37))/(MAX('04 (ind)'!J$6:J$37)-MIN('04 (ind)'!J$6:J$37))),ABS(-100+(100*(('04 (ind)'!J18-MIN('04 (ind)'!J$6:J$37))/(MAX('04 (ind)'!J$6:J$37)-MIN('04 (ind)'!J$6:J$37))))))</f>
        <v>24.556962025316466</v>
      </c>
      <c r="K19" s="87">
        <f>IF('04 (ind)'!K$1="si",100*(('04 (ind)'!K18-MIN('04 (ind)'!K$6:K$37))/(MAX('04 (ind)'!K$6:K$37)-MIN('04 (ind)'!K$6:K$37))),ABS(-100+(100*(('04 (ind)'!K18-MIN('04 (ind)'!K$6:K$37))/(MAX('04 (ind)'!K$6:K$37)-MIN('04 (ind)'!K$6:K$37))))))</f>
        <v>46.145008470590824</v>
      </c>
      <c r="L19" s="87">
        <f>IF('04 (ind)'!L$1="si",100*(('04 (ind)'!L18-MIN('04 (ind)'!L$6:L$37))/(MAX('04 (ind)'!L$6:L$37)-MIN('04 (ind)'!L$6:L$37))),ABS(-100+(100*(('04 (ind)'!L18-MIN('04 (ind)'!L$6:L$37))/(MAX('04 (ind)'!L$6:L$37)-MIN('04 (ind)'!L$6:L$37))))))</f>
        <v>89.555008657807193</v>
      </c>
      <c r="M19" s="87">
        <f>IF('04 (ind)'!M$1="si",100*(('04 (ind)'!M18-MIN('04 (ind)'!M$6:M$37))/(MAX('04 (ind)'!M$6:M$37)-MIN('04 (ind)'!M$6:M$37))),ABS(-100+(100*(('04 (ind)'!M18-MIN('04 (ind)'!M$6:M$37))/(MAX('04 (ind)'!M$6:M$37)-MIN('04 (ind)'!M$6:M$37))))))</f>
        <v>8.9701192906467977</v>
      </c>
      <c r="N19" s="87">
        <f>IF('04 (ind)'!N$1="si",100*(('04 (ind)'!N18-MIN('04 (ind)'!N$6:N$37))/(MAX('04 (ind)'!N$6:N$37)-MIN('04 (ind)'!N$6:N$37))),ABS(-100+(100*(('04 (ind)'!N18-MIN('04 (ind)'!N$6:N$37))/(MAX('04 (ind)'!N$6:N$37)-MIN('04 (ind)'!N$6:N$37))))))</f>
        <v>47.021930436118161</v>
      </c>
      <c r="O19" s="87">
        <f>IF('04 (ind)'!O$1="si",100*(('04 (ind)'!O18-MIN('04 (ind)'!O$6:O$37))/(MAX('04 (ind)'!O$6:O$37)-MIN('04 (ind)'!O$6:O$37))),ABS(-100+(100*(('04 (ind)'!O18-MIN('04 (ind)'!O$6:O$37))/(MAX('04 (ind)'!O$6:O$37)-MIN('04 (ind)'!O$6:O$37))))))</f>
        <v>93.220338983050851</v>
      </c>
      <c r="P19" s="87">
        <f>IF('04 (ind)'!P$1="si",100*(('04 (ind)'!P18-MIN('04 (ind)'!P$6:P$37))/(MAX('04 (ind)'!P$6:P$37)-MIN('04 (ind)'!P$6:P$37))),ABS(-100+(100*(('04 (ind)'!P18-MIN('04 (ind)'!P$6:P$37))/(MAX('04 (ind)'!P$6:P$37)-MIN('04 (ind)'!P$6:P$37))))))</f>
        <v>6.5495638650874533</v>
      </c>
      <c r="Q19" s="87">
        <f>IF('04 (ind)'!Q$1="si",100*(('04 (ind)'!Q18-MIN('04 (ind)'!Q$6:Q$37))/(MAX('04 (ind)'!Q$6:Q$37)-MIN('04 (ind)'!Q$6:Q$37))),ABS(-100+(100*(('04 (ind)'!Q18-MIN('04 (ind)'!Q$6:Q$37))/(MAX('04 (ind)'!Q$6:Q$37)-MIN('04 (ind)'!Q$6:Q$37))))))</f>
        <v>17.65435783659386</v>
      </c>
      <c r="R19" s="87">
        <f>IF('04 (ind)'!R$1="si",100*(('04 (ind)'!R18-MIN('04 (ind)'!R$6:R$37))/(MAX('04 (ind)'!R$6:R$37)-MIN('04 (ind)'!R$6:R$37))),ABS(-100+(100*(('04 (ind)'!R18-MIN('04 (ind)'!R$6:R$37))/(MAX('04 (ind)'!R$6:R$37)-MIN('04 (ind)'!R$6:R$37))))))</f>
        <v>1.6899830858629654</v>
      </c>
      <c r="S19" s="75">
        <f>ABS(ABS(('04 (ind)'!S18-((MAX('04 (ind)'!S$6:S$37)+MIN('04 (ind)'!S$6:S$37))/2))/(((MAX('04 (ind)'!S$6:S$37)+MIN('04 (ind)'!S$6:S$37))/2)-MAX('04 (ind)'!S$6:S$37))*100)-100)</f>
        <v>45.609760004453072</v>
      </c>
      <c r="T19" s="75">
        <f>IF('04 (ind)'!T$1="si",100*(('04 (ind)'!T18-MIN('04 (ind)'!T$6:T$37))/(MAX('04 (ind)'!T$6:T$37)-MIN('04 (ind)'!T$6:T$37))),ABS(-100+(100*(('04 (ind)'!T18-MIN('04 (ind)'!T$6:T$37))/(MAX('04 (ind)'!T$6:T$37)-MIN('04 (ind)'!T$6:T$37))))))</f>
        <v>0.11011402461614458</v>
      </c>
      <c r="U19" s="75">
        <f>IF('04 (ind)'!U$1="si",100*(('04 (ind)'!U18-MIN('04 (ind)'!U$6:U$37))/(MAX('04 (ind)'!U$6:U$37)-MIN('04 (ind)'!U$6:U$37))),ABS(-100+(100*(('04 (ind)'!U18-MIN('04 (ind)'!U$6:U$37))/(MAX('04 (ind)'!U$6:U$37)-MIN('04 (ind)'!U$6:U$37))))))</f>
        <v>20</v>
      </c>
      <c r="V19" s="75">
        <f>IF('04 (ind)'!V$1="si",100*(('04 (ind)'!V18-MIN('04 (ind)'!V$6:V$37))/(MAX('04 (ind)'!V$6:V$37)-MIN('04 (ind)'!V$6:V$37))),ABS(-100+(100*(('04 (ind)'!V18-MIN('04 (ind)'!V$6:V$37))/(MAX('04 (ind)'!V$6:V$37)-MIN('04 (ind)'!V$6:V$37))))))</f>
        <v>87.292817679558013</v>
      </c>
      <c r="W19" s="75">
        <f>IF('04 (ind)'!W$1="si",100*(('04 (ind)'!W18-MIN('04 (ind)'!W$6:W$37))/(MAX('04 (ind)'!W$6:W$37)-MIN('04 (ind)'!W$6:W$37))),ABS(-100+(100*(('04 (ind)'!W18-MIN('04 (ind)'!W$6:W$37))/(MAX('04 (ind)'!W$6:W$37)-MIN('04 (ind)'!W$6:W$37))))))</f>
        <v>17.030050628776742</v>
      </c>
      <c r="X19" s="75">
        <f>IF('04 (ind)'!X$1="si",100*(('04 (ind)'!X18-MIN('04 (ind)'!X$6:X$37))/(MAX('04 (ind)'!X$6:X$37)-MIN('04 (ind)'!X$6:X$37))),ABS(-100+(100*(('04 (ind)'!X18-MIN('04 (ind)'!X$6:X$37))/(MAX('04 (ind)'!X$6:X$37)-MIN('04 (ind)'!X$6:X$37))))))</f>
        <v>43.706940007739789</v>
      </c>
      <c r="Y19" s="75">
        <f>IF('04 (ind)'!Y$1="si",100*(('04 (ind)'!Y18-MIN('04 (ind)'!Y$6:Y$37))/(MAX('04 (ind)'!Y$6:Y$37)-MIN('04 (ind)'!Y$6:Y$37))),ABS(-100+(100*(('04 (ind)'!Y18-MIN('04 (ind)'!Y$6:Y$37))/(MAX('04 (ind)'!Y$6:Y$37)-MIN('04 (ind)'!Y$6:Y$37))))))</f>
        <v>45.890020684541234</v>
      </c>
      <c r="Z19" s="75">
        <f>IF('04 (ind)'!Z$1="si",100*(('04 (ind)'!Z18-MIN('04 (ind)'!Z$6:Z$37))/(MAX('04 (ind)'!Z$6:Z$37)-MIN('04 (ind)'!Z$6:Z$37))),ABS(-100+(100*(('04 (ind)'!Z18-MIN('04 (ind)'!Z$6:Z$37))/(MAX('04 (ind)'!Z$6:Z$37)-MIN('04 (ind)'!Z$6:Z$37))))))</f>
        <v>19.161612771761867</v>
      </c>
      <c r="AA19" s="75">
        <f>IF('04 (ind)'!AA$1="si",100*(('04 (ind)'!AA18-MIN('04 (ind)'!AA$6:AA$37))/(MAX('04 (ind)'!AA$6:AA$37)-MIN('04 (ind)'!AA$6:AA$37))),ABS(-100+(100*(('04 (ind)'!AA18-MIN('04 (ind)'!AA$6:AA$37))/(MAX('04 (ind)'!AA$6:AA$37)-MIN('04 (ind)'!AA$6:AA$37))))))</f>
        <v>50.867511420003474</v>
      </c>
      <c r="AB19" s="75">
        <f>IF('04 (ind)'!AB$1="si",100*(('04 (ind)'!AB18-MIN('04 (ind)'!AB$6:AB$37))/(MAX('04 (ind)'!AB$6:AB$37)-MIN('04 (ind)'!AB$6:AB$37))),ABS(-100+(100*(('04 (ind)'!AB18-MIN('04 (ind)'!AB$6:AB$37))/(MAX('04 (ind)'!AB$6:AB$37)-MIN('04 (ind)'!AB$6:AB$37))))))</f>
        <v>33.083640158864625</v>
      </c>
      <c r="AC19" s="75">
        <f>IF('04 (ind)'!AC$1="si",100*(('04 (ind)'!AC18-MIN('04 (ind)'!AC$6:AC$37))/(MAX('04 (ind)'!AC$6:AC$37)-MIN('04 (ind)'!AC$6:AC$37))),ABS(-100+(100*(('04 (ind)'!AC18-MIN('04 (ind)'!AC$6:AC$37))/(MAX('04 (ind)'!AC$6:AC$37)-MIN('04 (ind)'!AC$6:AC$37))))))</f>
        <v>42.909935735532933</v>
      </c>
      <c r="AD19" s="75">
        <f>IF('04 (ind)'!AD$1="si",100*(('04 (ind)'!AD18-MIN('04 (ind)'!AD$6:AD$37))/(MAX('04 (ind)'!AD$6:AD$37)-MIN('04 (ind)'!AD$6:AD$37))),ABS(-100+(100*(('04 (ind)'!AD18-MIN('04 (ind)'!AD$6:AD$37))/(MAX('04 (ind)'!AD$6:AD$37)-MIN('04 (ind)'!AD$6:AD$37))))))</f>
        <v>53.255927952085869</v>
      </c>
      <c r="AE19" s="75">
        <f>IF('04 (ind)'!AE$1="si",100*(('04 (ind)'!AE18-MIN('04 (ind)'!AE$6:AE$37))/(MAX('04 (ind)'!AE$6:AE$37)-MIN('04 (ind)'!AE$6:AE$37))),ABS(-100+(100*(('04 (ind)'!AE18-MIN('04 (ind)'!AE$6:AE$37))/(MAX('04 (ind)'!AE$6:AE$37)-MIN('04 (ind)'!AE$6:AE$37))))))</f>
        <v>51.873324740983676</v>
      </c>
      <c r="AF19" s="75">
        <f>IF('04 (ind)'!AF$1="si",100*(('04 (ind)'!AF18-MIN('04 (ind)'!AF$6:AF$37))/(MAX('04 (ind)'!AF$6:AF$37)-MIN('04 (ind)'!AF$6:AF$37))),ABS(-100+(100*(('04 (ind)'!AF18-MIN('04 (ind)'!AF$6:AF$37))/(MAX('04 (ind)'!AF$6:AF$37)-MIN('04 (ind)'!AF$6:AF$37))))))</f>
        <v>39.010989010989007</v>
      </c>
      <c r="AG19" s="75">
        <f>IF('04 (ind)'!AG$1="si",100*(('04 (ind)'!AG18-MIN('04 (ind)'!AG$6:AG$37))/(MAX('04 (ind)'!AG$6:AG$37)-MIN('04 (ind)'!AG$6:AG$37))),ABS(-100+(100*(('04 (ind)'!AG18-MIN('04 (ind)'!AG$6:AG$37))/(MAX('04 (ind)'!AG$6:AG$37)-MIN('04 (ind)'!AG$6:AG$37))))))</f>
        <v>66.535433070866148</v>
      </c>
      <c r="AH19" s="75">
        <f>IF('04 (ind)'!AH$1="si",100*(('04 (ind)'!AH18-MIN('04 (ind)'!AH$6:AH$37))/(MAX('04 (ind)'!AH$6:AH$37)-MIN('04 (ind)'!AH$6:AH$37))),ABS(-100+(100*(('04 (ind)'!AH18-MIN('04 (ind)'!AH$6:AH$37))/(MAX('04 (ind)'!AH$6:AH$37)-MIN('04 (ind)'!AH$6:AH$37))))))</f>
        <v>22.053231939163485</v>
      </c>
      <c r="AI19" s="75">
        <f>IF('04 (ind)'!AI$1="si",100*(('04 (ind)'!AI18-MIN('04 (ind)'!AI$6:AI$37))/(MAX('04 (ind)'!AI$6:AI$37)-MIN('04 (ind)'!AI$6:AI$37))),ABS(-100+(100*(('04 (ind)'!AI18-MIN('04 (ind)'!AI$6:AI$37))/(MAX('04 (ind)'!AI$6:AI$37)-MIN('04 (ind)'!AI$6:AI$37))))))</f>
        <v>2.3823298869023182</v>
      </c>
      <c r="AJ19" s="75">
        <f>IF('04 (ind)'!AJ$1="si",100*(('04 (ind)'!AJ18-MIN('04 (ind)'!AJ$6:AJ$37))/(MAX('04 (ind)'!AJ$6:AJ$37)-MIN('04 (ind)'!AJ$6:AJ$37))),ABS(-100+(100*(('04 (ind)'!AJ18-MIN('04 (ind)'!AJ$6:AJ$37))/(MAX('04 (ind)'!AJ$6:AJ$37)-MIN('04 (ind)'!AJ$6:AJ$37))))))</f>
        <v>59.240506329113963</v>
      </c>
      <c r="AK19" s="75">
        <f>IF('04 (ind)'!AK$1="si",100*(('04 (ind)'!AK18-MIN('04 (ind)'!AK$6:AK$37))/(MAX('04 (ind)'!AK$6:AK$37)-MIN('04 (ind)'!AK$6:AK$37))),ABS(-100+(100*(('04 (ind)'!AK18-MIN('04 (ind)'!AK$6:AK$37))/(MAX('04 (ind)'!AK$6:AK$37)-MIN('04 (ind)'!AK$6:AK$37))))))</f>
        <v>3.659488118594155</v>
      </c>
      <c r="AL19" s="75">
        <f>IF('04 (ind)'!AL$1="si",100*(('04 (ind)'!AL18-MIN('04 (ind)'!AL$6:AL$37))/(MAX('04 (ind)'!AL$6:AL$37)-MIN('04 (ind)'!AL$6:AL$37))),ABS(-100+(100*(('04 (ind)'!AL18-MIN('04 (ind)'!AL$6:AL$37))/(MAX('04 (ind)'!AL$6:AL$37)-MIN('04 (ind)'!AL$6:AL$37))))))</f>
        <v>91.170391423181627</v>
      </c>
      <c r="AM19" s="75">
        <f>IF('04 (ind)'!AM$1="si",100*(('04 (ind)'!AM18-MIN('04 (ind)'!AM$6:AM$37))/(MAX('04 (ind)'!AM$6:AM$37)-MIN('04 (ind)'!AM$6:AM$37))),ABS(-100+(100*(('04 (ind)'!AM18-MIN('04 (ind)'!AM$6:AM$37))/(MAX('04 (ind)'!AM$6:AM$37)-MIN('04 (ind)'!AM$6:AM$37))))))</f>
        <v>74.56311007068706</v>
      </c>
      <c r="AN19" s="75">
        <f>IF('04 (ind)'!AN$1="si",100*(('04 (ind)'!AN18-MIN('04 (ind)'!AN$6:AN$37))/(MAX('04 (ind)'!AN$6:AN$37)-MIN('04 (ind)'!AN$6:AN$37))),ABS(-100+(100*(('04 (ind)'!AN18-MIN('04 (ind)'!AN$6:AN$37))/(MAX('04 (ind)'!AN$6:AN$37)-MIN('04 (ind)'!AN$6:AN$37))))))</f>
        <v>39.648022392663847</v>
      </c>
      <c r="AO19" s="75">
        <f>IF('04 (ind)'!AO$1="si",100*(('04 (ind)'!AO18-MIN('04 (ind)'!AO$6:AO$37))/(MAX('04 (ind)'!AO$6:AO$37)-MIN('04 (ind)'!AO$6:AO$37))),ABS(-100+(100*(('04 (ind)'!AO18-MIN('04 (ind)'!AO$6:AO$37))/(MAX('04 (ind)'!AO$6:AO$37)-MIN('04 (ind)'!AO$6:AO$37))))))</f>
        <v>26.065320947378044</v>
      </c>
      <c r="AP19" s="75">
        <f>IF('04 (ind)'!AP$1="si",100*(('04 (ind)'!AP18-MIN('04 (ind)'!AP$6:AP$37))/(MAX('04 (ind)'!AP$6:AP$37)-MIN('04 (ind)'!AP$6:AP$37))),ABS(-100+(100*(('04 (ind)'!AP18-MIN('04 (ind)'!AP$6:AP$37))/(MAX('04 (ind)'!AP$6:AP$37)-MIN('04 (ind)'!AP$6:AP$37))))))</f>
        <v>80.750521195274501</v>
      </c>
      <c r="AQ19" s="75">
        <f>IF('04 (ind)'!AQ$1="si",100*(('04 (ind)'!AQ18-MIN('04 (ind)'!AQ$6:AQ$37))/(MAX('04 (ind)'!AQ$6:AQ$37)-MIN('04 (ind)'!AQ$6:AQ$37))),ABS(-100+(100*(('04 (ind)'!AQ18-MIN('04 (ind)'!AQ$6:AQ$37))/(MAX('04 (ind)'!AQ$6:AQ$37)-MIN('04 (ind)'!AQ$6:AQ$37))))))</f>
        <v>2.9644648146202708</v>
      </c>
      <c r="AR19" s="75">
        <f>IF('04 (ind)'!AR$1="si",100*(('04 (ind)'!AR18-MIN('04 (ind)'!AR$6:AR$37))/(MAX('04 (ind)'!AR$6:AR$37)-MIN('04 (ind)'!AR$6:AR$37))),ABS(-100+(100*(('04 (ind)'!AR18-MIN('04 (ind)'!AR$6:AR$37))/(MAX('04 (ind)'!AR$6:AR$37)-MIN('04 (ind)'!AR$6:AR$37))))))</f>
        <v>55.516617054112736</v>
      </c>
      <c r="AS19" s="75">
        <f>IF('04 (ind)'!AS$1="si",100*(('04 (ind)'!AS18-MIN('04 (ind)'!AS$6:AS$37))/(MAX('04 (ind)'!AS$6:AS$37)-MIN('04 (ind)'!AS$6:AS$37))),ABS(-100+(100*(('04 (ind)'!AS18-MIN('04 (ind)'!AS$6:AS$37))/(MAX('04 (ind)'!AS$6:AS$37)-MIN('04 (ind)'!AS$6:AS$37))))))</f>
        <v>70.016120365394954</v>
      </c>
      <c r="AT19" s="75">
        <f>IF('04 (ind)'!AT$1="si",100*(('04 (ind)'!AT18-MIN('04 (ind)'!AT$6:AT$37))/(MAX('04 (ind)'!AT$6:AT$37)-MIN('04 (ind)'!AT$6:AT$37))),ABS(-100+(100*(('04 (ind)'!AT18-MIN('04 (ind)'!AT$6:AT$37))/(MAX('04 (ind)'!AT$6:AT$37)-MIN('04 (ind)'!AT$6:AT$37))))))</f>
        <v>0</v>
      </c>
      <c r="AU19" s="75">
        <f>IF('04 (ind)'!AU$1="si",100*(('04 (ind)'!AU18-MIN('04 (ind)'!AU$6:AU$37))/(MAX('04 (ind)'!AU$6:AU$37)-MIN('04 (ind)'!AU$6:AU$37))),ABS(-100+(100*(('04 (ind)'!AU18-MIN('04 (ind)'!AU$6:AU$37))/(MAX('04 (ind)'!AU$6:AU$37)-MIN('04 (ind)'!AU$6:AU$37))))))</f>
        <v>100</v>
      </c>
      <c r="AV19" s="75">
        <f>IF('04 (ind)'!AV$1="si",100*(('04 (ind)'!AV18-MIN('04 (ind)'!AV$6:AV$37))/(MAX('04 (ind)'!AV$6:AV$37)-MIN('04 (ind)'!AV$6:AV$37))),ABS(-100+(100*(('04 (ind)'!AV18-MIN('04 (ind)'!AV$6:AV$37))/(MAX('04 (ind)'!AV$6:AV$37)-MIN('04 (ind)'!AV$6:AV$37))))))</f>
        <v>98.613518197573654</v>
      </c>
      <c r="AW19" s="75">
        <f>IF('04 (ind)'!AW$1="si",100*(('04 (ind)'!AW18-MIN('04 (ind)'!AW$6:AW$37))/(MAX('04 (ind)'!AW$6:AW$37)-MIN('04 (ind)'!AW$6:AW$37))),ABS(-100+(100*(('04 (ind)'!AW18-MIN('04 (ind)'!AW$6:AW$37))/(MAX('04 (ind)'!AW$6:AW$37)-MIN('04 (ind)'!AW$6:AW$37))))))</f>
        <v>39.346811819595636</v>
      </c>
      <c r="AX19" s="75">
        <f>IF('04 (ind)'!AX$1="si",100*(('04 (ind)'!AX18-MIN('04 (ind)'!AX$6:AX$37))/(MAX('04 (ind)'!AX$6:AX$37)-MIN('04 (ind)'!AX$6:AX$37))),ABS(-100+(100*(('04 (ind)'!AX18-MIN('04 (ind)'!AX$6:AX$37))/(MAX('04 (ind)'!AX$6:AX$37)-MIN('04 (ind)'!AX$6:AX$37))))))</f>
        <v>8.0495017543412715</v>
      </c>
      <c r="AY19" s="75">
        <f>IF('04 (ind)'!AY$1="si",100*(('04 (ind)'!AY18-MIN('04 (ind)'!AY$6:AY$37))/(MAX('04 (ind)'!AY$6:AY$37)-MIN('04 (ind)'!AY$6:AY$37))),ABS(-100+(100*(('04 (ind)'!AY18-MIN('04 (ind)'!AY$6:AY$37))/(MAX('04 (ind)'!AY$6:AY$37)-MIN('04 (ind)'!AY$6:AY$37))))))</f>
        <v>26.593720266412952</v>
      </c>
      <c r="AZ19" s="75">
        <f>IF('04 (ind)'!AZ$1="si",100*(('04 (ind)'!AZ18-MIN('04 (ind)'!AZ$6:AZ$37))/(MAX('04 (ind)'!AZ$6:AZ$37)-MIN('04 (ind)'!AZ$6:AZ$37))),ABS(-100+(100*(('04 (ind)'!AZ18-MIN('04 (ind)'!AZ$6:AZ$37))/(MAX('04 (ind)'!AZ$6:AZ$37)-MIN('04 (ind)'!AZ$6:AZ$37))))))</f>
        <v>38.220696591363776</v>
      </c>
      <c r="BA19" s="75">
        <f>IF('04 (ind)'!BA$1="si",100*(('04 (ind)'!BA18-MIN('04 (ind)'!BA$6:BA$37))/(MAX('04 (ind)'!BA$6:BA$37)-MIN('04 (ind)'!BA$6:BA$37))),ABS(-100+(100*(('04 (ind)'!BA18-MIN('04 (ind)'!BA$6:BA$37))/(MAX('04 (ind)'!BA$6:BA$37)-MIN('04 (ind)'!BA$6:BA$37))))))</f>
        <v>7.2974606756105969</v>
      </c>
      <c r="BB19" s="75">
        <f>IF('04 (ind)'!BB$1="si",100*(('04 (ind)'!BB18-MIN('04 (ind)'!BB$6:BB$37))/(MAX('04 (ind)'!BB$6:BB$37)-MIN('04 (ind)'!BB$6:BB$37))),ABS(-100+(100*(('04 (ind)'!BB18-MIN('04 (ind)'!BB$6:BB$37))/(MAX('04 (ind)'!BB$6:BB$37)-MIN('04 (ind)'!BB$6:BB$37))))))</f>
        <v>16.161067462136941</v>
      </c>
      <c r="BC19" s="75">
        <f>IF('04 (ind)'!BC$1="si",100*(('04 (ind)'!BC18-MIN('04 (ind)'!BC$6:BC$37))/(MAX('04 (ind)'!BC$6:BC$37)-MIN('04 (ind)'!BC$6:BC$37))),ABS(-100+(100*(('04 (ind)'!BC18-MIN('04 (ind)'!BC$6:BC$37))/(MAX('04 (ind)'!BC$6:BC$37)-MIN('04 (ind)'!BC$6:BC$37))))))</f>
        <v>8.1639716385234546</v>
      </c>
      <c r="BD19" s="75">
        <f>IF('04 (ind)'!BD$1="si",100*(('04 (ind)'!BD18-MIN('04 (ind)'!BD$6:BD$37))/(MAX('04 (ind)'!BD$6:BD$37)-MIN('04 (ind)'!BD$6:BD$37))),ABS(-100+(100*(('04 (ind)'!BD18-MIN('04 (ind)'!BD$6:BD$37))/(MAX('04 (ind)'!BD$6:BD$37)-MIN('04 (ind)'!BD$6:BD$37))))))</f>
        <v>40.018471551178109</v>
      </c>
      <c r="BE19" s="75">
        <f>IF('04 (ind)'!BE$1="si",100*(('04 (ind)'!BE18-MIN('04 (ind)'!BE$6:BE$37))/(MAX('04 (ind)'!BE$6:BE$37)-MIN('04 (ind)'!BE$6:BE$37))),ABS(-100+(100*(('04 (ind)'!BE18-MIN('04 (ind)'!BE$6:BE$37))/(MAX('04 (ind)'!BE$6:BE$37)-MIN('04 (ind)'!BE$6:BE$37))))))</f>
        <v>17.69772905246672</v>
      </c>
      <c r="BF19" s="75">
        <f>IF('04 (ind)'!BF$1="si",100*(('04 (ind)'!BF18-MIN('04 (ind)'!BF$6:BF$37))/(MAX('04 (ind)'!BF$6:BF$37)-MIN('04 (ind)'!BF$6:BF$37))),ABS(-100+(100*(('04 (ind)'!BF18-MIN('04 (ind)'!BF$6:BF$37))/(MAX('04 (ind)'!BF$6:BF$37)-MIN('04 (ind)'!BF$6:BF$37))))))</f>
        <v>13.83847911894005</v>
      </c>
      <c r="BG19" s="75">
        <f>IF('04 (ind)'!BG$1="si",100*(('04 (ind)'!BG18-MIN('04 (ind)'!BG$6:BG$37))/(MAX('04 (ind)'!BG$6:BG$37)-MIN('04 (ind)'!BG$6:BG$37))),ABS(-100+(100*(('04 (ind)'!BG18-MIN('04 (ind)'!BG$6:BG$37))/(MAX('04 (ind)'!BG$6:BG$37)-MIN('04 (ind)'!BG$6:BG$37))))))</f>
        <v>26.05123537703415</v>
      </c>
      <c r="BH19" s="75">
        <f>IF('04 (ind)'!BH$1="si",100*(('04 (ind)'!BH18-MIN('04 (ind)'!BH$6:BH$37))/(MAX('04 (ind)'!BH$6:BH$37)-MIN('04 (ind)'!BH$6:BH$37))),ABS(-100+(100*(('04 (ind)'!BH18-MIN('04 (ind)'!BH$6:BH$37))/(MAX('04 (ind)'!BH$6:BH$37)-MIN('04 (ind)'!BH$6:BH$37))))))</f>
        <v>16.170646086183556</v>
      </c>
      <c r="BI19" s="75">
        <f>IF('04 (ind)'!BI$1="si",100*(('04 (ind)'!BI18-MIN('04 (ind)'!BI$6:BI$37))/(MAX('04 (ind)'!BI$6:BI$37)-MIN('04 (ind)'!BI$6:BI$37))),ABS(-100+(100*(('04 (ind)'!BI18-MIN('04 (ind)'!BI$6:BI$37))/(MAX('04 (ind)'!BI$6:BI$37)-MIN('04 (ind)'!BI$6:BI$37))))))</f>
        <v>99.892987035439617</v>
      </c>
      <c r="BJ19" s="75">
        <f>IF('04 (ind)'!BJ$1="si",100*(('04 (ind)'!BJ18-MIN('04 (ind)'!BJ$6:BJ$37))/(MAX('04 (ind)'!BJ$6:BJ$37)-MIN('04 (ind)'!BJ$6:BJ$37))),ABS(-100+(100*(('04 (ind)'!BJ18-MIN('04 (ind)'!BJ$6:BJ$37))/(MAX('04 (ind)'!BJ$6:BJ$37)-MIN('04 (ind)'!BJ$6:BJ$37))))))</f>
        <v>0</v>
      </c>
      <c r="BK19" s="75">
        <f>IF('04 (ind)'!BK$1="si",100*(('04 (ind)'!BK18-MIN('04 (ind)'!BK$6:BK$37))/(MAX('04 (ind)'!BK$6:BK$37)-MIN('04 (ind)'!BK$6:BK$37))),ABS(-100+(100*(('04 (ind)'!BK18-MIN('04 (ind)'!BK$6:BK$37))/(MAX('04 (ind)'!BK$6:BK$37)-MIN('04 (ind)'!BK$6:BK$37))))))</f>
        <v>0</v>
      </c>
      <c r="BL19" s="75">
        <f>IF('04 (ind)'!BL$1="si",100*(('04 (ind)'!BL18-MIN('04 (ind)'!BL$6:BL$37))/(MAX('04 (ind)'!BL$6:BL$37)-MIN('04 (ind)'!BL$6:BL$37))),ABS(-100+(100*(('04 (ind)'!BL18-MIN('04 (ind)'!BL$6:BL$37))/(MAX('04 (ind)'!BL$6:BL$37)-MIN('04 (ind)'!BL$6:BL$37))))))</f>
        <v>0</v>
      </c>
      <c r="BM19" s="75">
        <f>IF('04 (ind)'!BM$1="si",100*(('04 (ind)'!BM18-MIN('04 (ind)'!BM$6:BM$37))/(MAX('04 (ind)'!BM$6:BM$37)-MIN('04 (ind)'!BM$6:BM$37))),ABS(-100+(100*(('04 (ind)'!BM18-MIN('04 (ind)'!BM$6:BM$37))/(MAX('04 (ind)'!BM$6:BM$37)-MIN('04 (ind)'!BM$6:BM$37))))))</f>
        <v>25.342253209403843</v>
      </c>
      <c r="BN19" s="75">
        <f>IF('04 (ind)'!BN$1="si",100*(('04 (ind)'!BN18-MIN('04 (ind)'!BN$6:BN$37))/(MAX('04 (ind)'!BN$6:BN$37)-MIN('04 (ind)'!BN$6:BN$37))),ABS(-100+(100*(('04 (ind)'!BN18-MIN('04 (ind)'!BN$6:BN$37))/(MAX('04 (ind)'!BN$6:BN$37)-MIN('04 (ind)'!BN$6:BN$37))))))</f>
        <v>31.141803929369004</v>
      </c>
      <c r="BO19" s="75">
        <f>IF('04 (ind)'!BO$1="si",100*(('04 (ind)'!BO18-MIN('04 (ind)'!BO$6:BO$37))/(MAX('04 (ind)'!BO$6:BO$37)-MIN('04 (ind)'!BO$6:BO$37))),ABS(-100+(100*(('04 (ind)'!BO18-MIN('04 (ind)'!BO$6:BO$37))/(MAX('04 (ind)'!BO$6:BO$37)-MIN('04 (ind)'!BO$6:BO$37))))))</f>
        <v>39.696516958497888</v>
      </c>
      <c r="BP19" s="75">
        <f>IF('04 (ind)'!BP$1="si",100*(('04 (ind)'!BP18-MIN('04 (ind)'!BP$6:BP$37))/(MAX('04 (ind)'!BP$6:BP$37)-MIN('04 (ind)'!BP$6:BP$37))),ABS(-100+(100*(('04 (ind)'!BP18-MIN('04 (ind)'!BP$6:BP$37))/(MAX('04 (ind)'!BP$6:BP$37)-MIN('04 (ind)'!BP$6:BP$37))))))</f>
        <v>5.5320685317143461</v>
      </c>
      <c r="BQ19" s="75">
        <f>IF('04 (ind)'!BQ$1="si",100*(('04 (ind)'!BQ18-MIN('04 (ind)'!BQ$6:BQ$37))/(MAX('04 (ind)'!BQ$6:BQ$37)-MIN('04 (ind)'!BQ$6:BQ$37))),ABS(-100+(100*(('04 (ind)'!BQ18-MIN('04 (ind)'!BQ$6:BQ$37))/(MAX('04 (ind)'!BQ$6:BQ$37)-MIN('04 (ind)'!BQ$6:BQ$37))))))</f>
        <v>11.564658158962771</v>
      </c>
      <c r="BR19" s="75">
        <f>IF('04 (ind)'!BR$1="si",100*(('04 (ind)'!BR18-MIN('04 (ind)'!BR$6:BR$37))/(MAX('04 (ind)'!BR$6:BR$37)-MIN('04 (ind)'!BR$6:BR$37))),ABS(-100+(100*(('04 (ind)'!BR18-MIN('04 (ind)'!BR$6:BR$37))/(MAX('04 (ind)'!BP$6:BP$37)-MIN('04 (ind)'!BR$6:BR$37))))))</f>
        <v>13.490122746451858</v>
      </c>
      <c r="BS19" s="75">
        <f>IF('04 (ind)'!BS$1="si",100*(('04 (ind)'!BS18-MIN('04 (ind)'!BS$6:BS$37))/(MAX('04 (ind)'!BS$6:BS$37)-MIN('04 (ind)'!BS$6:BS$37))),ABS(-100+(100*(('04 (ind)'!BS18-MIN('04 (ind)'!BS$6:BS$37))/(MAX('04 (ind)'!BQ$6:BQ$37)-MIN('04 (ind)'!BS$6:BS$37))))))</f>
        <v>35.737147343877204</v>
      </c>
      <c r="BT19" s="75">
        <f>IF('04 (ind)'!BT$1="si",100*(('04 (ind)'!BT18-MIN('04 (ind)'!BT$6:BT$37))/(MAX('04 (ind)'!BT$6:BT$37)-MIN('04 (ind)'!BT$6:BT$37))),ABS(-100+(100*(('04 (ind)'!BT18-MIN('04 (ind)'!BT$6:BT$37))/(MAX('04 (ind)'!BR$6:BR$37)-MIN('04 (ind)'!BT$6:BT$37))))))</f>
        <v>87.880848749999998</v>
      </c>
      <c r="BU19" s="75">
        <f>IF('04 (ind)'!BU$1="si",100*(('04 (ind)'!BU18-MIN('04 (ind)'!BU$6:BU$37))/(MAX('04 (ind)'!BU$6:BU$37)-MIN('04 (ind)'!BU$6:BU$37))),ABS(-100+(100*(('04 (ind)'!BU18-MIN('04 (ind)'!BU$6:BU$37))/(MAX('04 (ind)'!BU$6:BU$37)-MIN('04 (ind)'!BU$6:BU$37))))))</f>
        <v>62.210897687181507</v>
      </c>
      <c r="BV19" s="75">
        <f>IF('04 (ind)'!BV$1="si",100*(('04 (ind)'!BV18-MIN('04 (ind)'!BV$6:BV$37))/(MAX('04 (ind)'!BV$6:BV$37)-MIN('04 (ind)'!BV$6:BV$37))),ABS(-100+(100*(('04 (ind)'!BV18-MIN('04 (ind)'!BV$6:BV$37))/(MAX('04 (ind)'!BV$6:BV$37)-MIN('04 (ind)'!BV$6:BV$37))))))</f>
        <v>61.763831052944681</v>
      </c>
      <c r="BW19" s="75">
        <f>IF('04 (ind)'!BW$1="si",100*(('04 (ind)'!BW18-MIN('04 (ind)'!BW$6:BW$37))/(MAX('04 (ind)'!BW$6:BW$37)-MIN('04 (ind)'!BW$6:BW$37))),ABS(-100+(100*(('04 (ind)'!BW18-MIN('04 (ind)'!BW$6:BW$37))/(MAX('04 (ind)'!BW$6:BW$37)-MIN('04 (ind)'!BW$6:BW$37))))))</f>
        <v>65.625410158813494</v>
      </c>
      <c r="BX19" s="75">
        <f>IF('04 (ind)'!BX$1="si",100*(('04 (ind)'!BX18-MIN('04 (ind)'!BX$6:BX$37))/(MAX('04 (ind)'!BX$6:BX$37)-MIN('04 (ind)'!BX$6:BX$37))),ABS(-100+(100*(('04 (ind)'!BX18-MIN('04 (ind)'!BX$6:BX$37))/(MAX('04 (ind)'!BX$6:BX$37)-MIN('04 (ind)'!BX$6:BX$37))))))</f>
        <v>10.804463657331212</v>
      </c>
      <c r="BY19" s="75">
        <f>IF('04 (ind)'!BY$1="si",100*(('04 (ind)'!BY18-MIN('04 (ind)'!BY$6:BY$37))/(MAX('04 (ind)'!BY$6:BY$37)-MIN('04 (ind)'!BY$6:BY$37))),ABS(-100+(100*(('04 (ind)'!BY18-MIN('04 (ind)'!BY$6:BY$37))/(MAX('04 (ind)'!BY$6:BY$37)-MIN('04 (ind)'!BY$6:BY$37))))))</f>
        <v>1.5227124206931895</v>
      </c>
      <c r="BZ19" s="75">
        <f>IF('04 (ind)'!BZ$1="si",100*(('04 (ind)'!BZ18-MIN('04 (ind)'!BZ$6:BZ$37))/(MAX('04 (ind)'!BZ$6:BZ$37)-MIN('04 (ind)'!BZ$6:BZ$37))),ABS(-100+(100*(('04 (ind)'!BZ18-MIN('04 (ind)'!BZ$6:BZ$37))/(MAX('04 (ind)'!BZ$6:BZ$37)-MIN('04 (ind)'!BZ$6:BZ$37))))))</f>
        <v>95.272755372495027</v>
      </c>
      <c r="CA19" s="75">
        <f>IF('04 (ind)'!CA$1="si",100*(('04 (ind)'!CA18-MIN('04 (ind)'!CA$6:CA$37))/(MAX('04 (ind)'!CA$6:CA$37)-MIN('04 (ind)'!CA$6:CA$37))),ABS(-100+(100*(('04 (ind)'!CA18-MIN('04 (ind)'!CA$6:CA$37))/(MAX('04 (ind)'!CA$6:CA$37)-MIN('04 (ind)'!CA$6:CA$37))))))</f>
        <v>41.953101456495382</v>
      </c>
      <c r="CB19" s="75">
        <f>IF('04 (ind)'!CB$1="si",100*(('04 (ind)'!CB18-MIN('04 (ind)'!CB$6:CB$37))/(MAX('04 (ind)'!CB$6:CB$37)-MIN('04 (ind)'!CB$6:CB$37))),ABS(-100+(100*(('04 (ind)'!CB18-MIN('04 (ind)'!CB$6:CB$37))/(MAX('04 (ind)'!CB$6:CB$37)-MIN('04 (ind)'!CB$6:CB$37))))))</f>
        <v>67.55725190839695</v>
      </c>
      <c r="CC19" s="75">
        <f>IF('04 (ind)'!CC$1="si",100*(('04 (ind)'!CC18-MIN('04 (ind)'!CC$6:CC$37))/(MAX('04 (ind)'!CC$6:CC$37)-MIN('04 (ind)'!CC$6:CC$37))),ABS(-100+(100*(('04 (ind)'!CC18-MIN('04 (ind)'!CC$6:CC$37))/(MAX('04 (ind)'!CC$6:CC$37)-MIN('04 (ind)'!CC$6:CC$37))))))</f>
        <v>45.031184505950449</v>
      </c>
      <c r="CD19" s="75">
        <f>IF('04 (ind)'!CD$1="si",100*(('04 (ind)'!CD18-MIN('04 (ind)'!CD$6:CD$37))/(MAX('04 (ind)'!CD$6:CD$37)-MIN('04 (ind)'!CD$6:CD$37))),ABS(-100+(100*(('04 (ind)'!CD18-MIN('04 (ind)'!CD$6:CD$37))/(MAX('04 (ind)'!CD$6:CD$37)-MIN('04 (ind)'!CD$6:CD$37))))))</f>
        <v>8.7555139956352193</v>
      </c>
      <c r="CE19" s="75">
        <f>IF('04 (ind)'!CE$1="si",100*(('04 (ind)'!CE18-MIN('04 (ind)'!CE$6:CE$37))/(MAX('04 (ind)'!CE$6:CE$37)-MIN('04 (ind)'!CE$6:CE$37))),ABS(-100+(100*(('04 (ind)'!CE18-MIN('04 (ind)'!CE$6:CE$37))/(MAX('04 (ind)'!CE$6:CE$37)-MIN('04 (ind)'!CE$6:CE$37))))))</f>
        <v>4.5219910932279896</v>
      </c>
      <c r="CF19" s="75">
        <f>IF('04 (ind)'!CF$1="si",100*(('04 (ind)'!CF18-MIN('04 (ind)'!CF$6:CF$37))/(MAX('04 (ind)'!CF$6:CF$37)-MIN('04 (ind)'!CF$6:CF$37))),ABS(-100+(100*(('04 (ind)'!CF18-MIN('04 (ind)'!CF$6:CF$37))/(MAX('04 (ind)'!CF$6:CF$37)-MIN('04 (ind)'!CF$6:CF$37))))))</f>
        <v>5.3954181045205063</v>
      </c>
      <c r="CG19" s="75">
        <f>IF('04 (ind)'!CG$1="si",100*(('04 (ind)'!CG18-MIN('04 (ind)'!CG$6:CG$37))/(MAX('04 (ind)'!CG$6:CG$37)-MIN('04 (ind)'!CG$6:CG$37))),ABS(-100+(100*(('04 (ind)'!CG18-MIN('04 (ind)'!CG$6:CG$37))/(MAX('04 (ind)'!CG$6:CG$37)-MIN('04 (ind)'!CG$6:CG$37))))))</f>
        <v>0.1316955896356794</v>
      </c>
      <c r="CH19" s="75">
        <f>IF('04 (ind)'!CH$1="si",100*(('04 (ind)'!CH18-MIN('04 (ind)'!CH$6:CH$37))/(MAX('04 (ind)'!CH$6:CH$37)-MIN('04 (ind)'!CH$6:CH$37))),ABS(-100+(100*(('04 (ind)'!CH18-MIN('04 (ind)'!CH$6:CH$37))/(MAX('04 (ind)'!CH$6:CH$37)-MIN('04 (ind)'!CH$6:CH$37))))))</f>
        <v>10.559176080802429</v>
      </c>
      <c r="CI19" s="75">
        <f>IF('04 (ind)'!CI$1="si",100*(('04 (ind)'!CI18-MIN('04 (ind)'!CI$6:CI$37))/(MAX('04 (ind)'!CI$6:CI$37)-MIN('04 (ind)'!CI$6:CI$37))),ABS(-100+(100*(('04 (ind)'!CI18-MIN('04 (ind)'!CI$6:CI$37))/(MAX('04 (ind)'!CI$6:CI$37)-MIN('04 (ind)'!CI$6:CI$37))))))</f>
        <v>92.074887389836647</v>
      </c>
      <c r="CJ19" s="75">
        <f>IF('04 (ind)'!CJ$1="si",100*(('04 (ind)'!CJ18-MIN('04 (ind)'!CJ$6:CJ$37))/(MAX('04 (ind)'!CJ$6:CJ$37)-MIN('04 (ind)'!CJ$6:CJ$37))),ABS(-100+(100*(('04 (ind)'!CJ18-MIN('04 (ind)'!CJ$6:CJ$37))/(MAX('04 (ind)'!CJ$6:CJ$37)-MIN('04 (ind)'!CJ$6:CJ$37))))))</f>
        <v>26.697278300699896</v>
      </c>
      <c r="CK19" s="75">
        <f>IF('04 (ind)'!CK$1="si",100*(('04 (ind)'!CK18-MIN('04 (ind)'!CK$6:CK$37))/(MAX('04 (ind)'!CK$6:CK$37)-MIN('04 (ind)'!CK$6:CK$37))),ABS(-100+(100*(('04 (ind)'!CK18-MIN('04 (ind)'!CK$6:CK$37))/(MAX('04 (ind)'!CK$6:CK$37)-MIN('04 (ind)'!CK$6:CK$37))))))</f>
        <v>2.0819887849087304</v>
      </c>
      <c r="CL19" s="75">
        <f>IF('04 (ind)'!CL$1="si",100*(('04 (ind)'!CL18-MIN('04 (ind)'!CL$6:CL$37))/(MAX('04 (ind)'!CL$6:CL$37)-MIN('04 (ind)'!CL$6:CL$37))),ABS(-100+(100*(('04 (ind)'!CL18-MIN('04 (ind)'!CL$6:CL$37))/(MAX('04 (ind)'!CL$6:CL$37)-MIN('04 (ind)'!CL$6:CL$37))))))</f>
        <v>13.081655646516305</v>
      </c>
      <c r="CM19" s="75">
        <f>IF('04 (ind)'!CM$1="si",100*(('04 (ind)'!CM18-MIN('04 (ind)'!CM$6:CM$37))/(MAX('04 (ind)'!CM$6:CM$37)-MIN('04 (ind)'!CM$6:CM$37))),ABS(-100+(100*(('04 (ind)'!CM18-MIN('04 (ind)'!CM$6:CM$37))/(MAX('04 (ind)'!CM$6:CM$37)-MIN('04 (ind)'!CM$6:CM$37))))))</f>
        <v>7.7622910875316586</v>
      </c>
    </row>
    <row r="20" spans="1:91">
      <c r="A20" s="18" t="s">
        <v>149</v>
      </c>
      <c r="B20" s="87">
        <f>IF('04 (ind)'!B$1="si",100*(('04 (ind)'!B19-MIN('04 (ind)'!B$6:B$37))/(MAX('04 (ind)'!B$6:B$37)-MIN('04 (ind)'!B$6:B$37))),ABS(-100+(100*(('04 (ind)'!B19-MIN('04 (ind)'!B$6:B$37))/(MAX('04 (ind)'!B$6:B$37)-MIN('04 (ind)'!B$6:B$37))))))</f>
        <v>26.150887256222443</v>
      </c>
      <c r="C20" s="87">
        <f>IF('04 (ind)'!C$1="si",100*(('04 (ind)'!C19-MIN('04 (ind)'!C$6:C$37))/(MAX('04 (ind)'!C$6:C$37)-MIN('04 (ind)'!C$6:C$37))),ABS(-100+(100*(('04 (ind)'!C19-MIN('04 (ind)'!C$6:C$37))/(MAX('04 (ind)'!C$6:C$37)-MIN('04 (ind)'!C$6:C$37))))))</f>
        <v>45.197191547704982</v>
      </c>
      <c r="D20" s="87">
        <f>IF('04 (ind)'!D$1="si",100*(('04 (ind)'!D19-MIN('04 (ind)'!D$6:D$37))/(MAX('04 (ind)'!D$6:D$37)-MIN('04 (ind)'!D$6:D$37))),ABS(-100+(100*(('04 (ind)'!D19-MIN('04 (ind)'!D$6:D$37))/(MAX('04 (ind)'!D$6:D$37)-MIN('04 (ind)'!D$6:D$37))))))</f>
        <v>73.200580518143255</v>
      </c>
      <c r="E20" s="87">
        <f>IF('04 (ind)'!E$1="si",100*(('04 (ind)'!E19-MIN('04 (ind)'!E$6:E$37))/(MAX('04 (ind)'!E$6:E$37)-MIN('04 (ind)'!E$6:E$37))),ABS(-100+(100*(('04 (ind)'!E19-MIN('04 (ind)'!E$6:E$37))/(MAX('04 (ind)'!E$6:E$37)-MIN('04 (ind)'!E$6:E$37))))))</f>
        <v>47.434381766403902</v>
      </c>
      <c r="F20" s="87">
        <f>IF('04 (ind)'!F$1="si",100*(('04 (ind)'!F19-MIN('04 (ind)'!F$6:F$37))/(MAX('04 (ind)'!F$6:F$37)-MIN('04 (ind)'!F$6:F$37))),ABS(-100+(100*(('04 (ind)'!F19-MIN('04 (ind)'!F$6:F$37))/(MAX('04 (ind)'!F$6:F$37)-MIN('04 (ind)'!F$6:F$37))))))</f>
        <v>39.655172413793096</v>
      </c>
      <c r="G20" s="87">
        <f>IF('04 (ind)'!G$1="si",100*(('04 (ind)'!G19-MIN('04 (ind)'!G$6:G$37))/(MAX('04 (ind)'!G$6:G$37)-MIN('04 (ind)'!G$6:G$37))),ABS(-100+(100*(('04 (ind)'!G19-MIN('04 (ind)'!G$6:G$37))/(MAX('04 (ind)'!G$6:G$37)-MIN('04 (ind)'!G$6:G$37))))))</f>
        <v>32.478632478632484</v>
      </c>
      <c r="H20" s="87">
        <f>IF('04 (ind)'!H$1="si",100*(('04 (ind)'!H19-MIN('04 (ind)'!H$6:H$37))/(MAX('04 (ind)'!H$6:H$37)-MIN('04 (ind)'!H$6:H$37))),ABS(-100+(100*(('04 (ind)'!H19-MIN('04 (ind)'!H$6:H$37))/(MAX('04 (ind)'!H$6:H$37)-MIN('04 (ind)'!H$6:H$37))))))</f>
        <v>29.29936305732484</v>
      </c>
      <c r="I20" s="87">
        <f>IF('04 (ind)'!I$1="si",100*(('04 (ind)'!I19-MIN('04 (ind)'!I$6:I$37))/(MAX('04 (ind)'!I$6:I$37)-MIN('04 (ind)'!I$6:I$37))),ABS(-100+(100*(('04 (ind)'!I19-MIN('04 (ind)'!I$6:I$37))/(MAX('04 (ind)'!I$6:I$37)-MIN('04 (ind)'!I$6:I$37))))))</f>
        <v>91.17647058823529</v>
      </c>
      <c r="J20" s="87">
        <f>IF('04 (ind)'!J$1="si",100*(('04 (ind)'!J19-MIN('04 (ind)'!J$6:J$37))/(MAX('04 (ind)'!J$6:J$37)-MIN('04 (ind)'!J$6:J$37))),ABS(-100+(100*(('04 (ind)'!J19-MIN('04 (ind)'!J$6:J$37))/(MAX('04 (ind)'!J$6:J$37)-MIN('04 (ind)'!J$6:J$37))))))</f>
        <v>26.582278481012654</v>
      </c>
      <c r="K20" s="87">
        <f>IF('04 (ind)'!K$1="si",100*(('04 (ind)'!K19-MIN('04 (ind)'!K$6:K$37))/(MAX('04 (ind)'!K$6:K$37)-MIN('04 (ind)'!K$6:K$37))),ABS(-100+(100*(('04 (ind)'!K19-MIN('04 (ind)'!K$6:K$37))/(MAX('04 (ind)'!K$6:K$37)-MIN('04 (ind)'!K$6:K$37))))))</f>
        <v>27.493327303307851</v>
      </c>
      <c r="L20" s="87">
        <f>IF('04 (ind)'!L$1="si",100*(('04 (ind)'!L19-MIN('04 (ind)'!L$6:L$37))/(MAX('04 (ind)'!L$6:L$37)-MIN('04 (ind)'!L$6:L$37))),ABS(-100+(100*(('04 (ind)'!L19-MIN('04 (ind)'!L$6:L$37))/(MAX('04 (ind)'!L$6:L$37)-MIN('04 (ind)'!L$6:L$37))))))</f>
        <v>74.929136210550524</v>
      </c>
      <c r="M20" s="87">
        <f>IF('04 (ind)'!M$1="si",100*(('04 (ind)'!M19-MIN('04 (ind)'!M$6:M$37))/(MAX('04 (ind)'!M$6:M$37)-MIN('04 (ind)'!M$6:M$37))),ABS(-100+(100*(('04 (ind)'!M19-MIN('04 (ind)'!M$6:M$37))/(MAX('04 (ind)'!M$6:M$37)-MIN('04 (ind)'!M$6:M$37))))))</f>
        <v>4.9655804826555805</v>
      </c>
      <c r="N20" s="87">
        <f>IF('04 (ind)'!N$1="si",100*(('04 (ind)'!N19-MIN('04 (ind)'!N$6:N$37))/(MAX('04 (ind)'!N$6:N$37)-MIN('04 (ind)'!N$6:N$37))),ABS(-100+(100*(('04 (ind)'!N19-MIN('04 (ind)'!N$6:N$37))/(MAX('04 (ind)'!N$6:N$37)-MIN('04 (ind)'!N$6:N$37))))))</f>
        <v>61.763716724126027</v>
      </c>
      <c r="O20" s="87">
        <f>IF('04 (ind)'!O$1="si",100*(('04 (ind)'!O19-MIN('04 (ind)'!O$6:O$37))/(MAX('04 (ind)'!O$6:O$37)-MIN('04 (ind)'!O$6:O$37))),ABS(-100+(100*(('04 (ind)'!O19-MIN('04 (ind)'!O$6:O$37))/(MAX('04 (ind)'!O$6:O$37)-MIN('04 (ind)'!O$6:O$37))))))</f>
        <v>98.305084745762713</v>
      </c>
      <c r="P20" s="87">
        <f>IF('04 (ind)'!P$1="si",100*(('04 (ind)'!P19-MIN('04 (ind)'!P$6:P$37))/(MAX('04 (ind)'!P$6:P$37)-MIN('04 (ind)'!P$6:P$37))),ABS(-100+(100*(('04 (ind)'!P19-MIN('04 (ind)'!P$6:P$37))/(MAX('04 (ind)'!P$6:P$37)-MIN('04 (ind)'!P$6:P$37))))))</f>
        <v>5.0166866370492365</v>
      </c>
      <c r="Q20" s="87">
        <f>IF('04 (ind)'!Q$1="si",100*(('04 (ind)'!Q19-MIN('04 (ind)'!Q$6:Q$37))/(MAX('04 (ind)'!Q$6:Q$37)-MIN('04 (ind)'!Q$6:Q$37))),ABS(-100+(100*(('04 (ind)'!Q19-MIN('04 (ind)'!Q$6:Q$37))/(MAX('04 (ind)'!Q$6:Q$37)-MIN('04 (ind)'!Q$6:Q$37))))))</f>
        <v>18.433575883512653</v>
      </c>
      <c r="R20" s="87">
        <f>IF('04 (ind)'!R$1="si",100*(('04 (ind)'!R19-MIN('04 (ind)'!R$6:R$37))/(MAX('04 (ind)'!R$6:R$37)-MIN('04 (ind)'!R$6:R$37))),ABS(-100+(100*(('04 (ind)'!R19-MIN('04 (ind)'!R$6:R$37))/(MAX('04 (ind)'!R$6:R$37)-MIN('04 (ind)'!R$6:R$37))))))</f>
        <v>1.2629220229103546</v>
      </c>
      <c r="S20" s="75">
        <f>ABS(ABS(('04 (ind)'!S19-((MAX('04 (ind)'!S$6:S$37)+MIN('04 (ind)'!S$6:S$37))/2))/(((MAX('04 (ind)'!S$6:S$37)+MIN('04 (ind)'!S$6:S$37))/2)-MAX('04 (ind)'!S$6:S$37))*100)-100)</f>
        <v>32.621649596361962</v>
      </c>
      <c r="T20" s="75">
        <f>IF('04 (ind)'!T$1="si",100*(('04 (ind)'!T19-MIN('04 (ind)'!T$6:T$37))/(MAX('04 (ind)'!T$6:T$37)-MIN('04 (ind)'!T$6:T$37))),ABS(-100+(100*(('04 (ind)'!T19-MIN('04 (ind)'!T$6:T$37))/(MAX('04 (ind)'!T$6:T$37)-MIN('04 (ind)'!T$6:T$37))))))</f>
        <v>27.620096324043963</v>
      </c>
      <c r="U20" s="75">
        <f>IF('04 (ind)'!U$1="si",100*(('04 (ind)'!U19-MIN('04 (ind)'!U$6:U$37))/(MAX('04 (ind)'!U$6:U$37)-MIN('04 (ind)'!U$6:U$37))),ABS(-100+(100*(('04 (ind)'!U19-MIN('04 (ind)'!U$6:U$37))/(MAX('04 (ind)'!U$6:U$37)-MIN('04 (ind)'!U$6:U$37))))))</f>
        <v>80</v>
      </c>
      <c r="V20" s="75">
        <f>IF('04 (ind)'!V$1="si",100*(('04 (ind)'!V19-MIN('04 (ind)'!V$6:V$37))/(MAX('04 (ind)'!V$6:V$37)-MIN('04 (ind)'!V$6:V$37))),ABS(-100+(100*(('04 (ind)'!V19-MIN('04 (ind)'!V$6:V$37))/(MAX('04 (ind)'!V$6:V$37)-MIN('04 (ind)'!V$6:V$37))))))</f>
        <v>100</v>
      </c>
      <c r="W20" s="75">
        <f>IF('04 (ind)'!W$1="si",100*(('04 (ind)'!W19-MIN('04 (ind)'!W$6:W$37))/(MAX('04 (ind)'!W$6:W$37)-MIN('04 (ind)'!W$6:W$37))),ABS(-100+(100*(('04 (ind)'!W19-MIN('04 (ind)'!W$6:W$37))/(MAX('04 (ind)'!W$6:W$37)-MIN('04 (ind)'!W$6:W$37))))))</f>
        <v>79.69445907763037</v>
      </c>
      <c r="X20" s="75">
        <f>IF('04 (ind)'!X$1="si",100*(('04 (ind)'!X19-MIN('04 (ind)'!X$6:X$37))/(MAX('04 (ind)'!X$6:X$37)-MIN('04 (ind)'!X$6:X$37))),ABS(-100+(100*(('04 (ind)'!X19-MIN('04 (ind)'!X$6:X$37))/(MAX('04 (ind)'!X$6:X$37)-MIN('04 (ind)'!X$6:X$37))))))</f>
        <v>90.008749107258879</v>
      </c>
      <c r="Y20" s="75">
        <f>IF('04 (ind)'!Y$1="si",100*(('04 (ind)'!Y19-MIN('04 (ind)'!Y$6:Y$37))/(MAX('04 (ind)'!Y$6:Y$37)-MIN('04 (ind)'!Y$6:Y$37))),ABS(-100+(100*(('04 (ind)'!Y19-MIN('04 (ind)'!Y$6:Y$37))/(MAX('04 (ind)'!Y$6:Y$37)-MIN('04 (ind)'!Y$6:Y$37))))))</f>
        <v>73.903914451859649</v>
      </c>
      <c r="Z20" s="75">
        <f>IF('04 (ind)'!Z$1="si",100*(('04 (ind)'!Z19-MIN('04 (ind)'!Z$6:Z$37))/(MAX('04 (ind)'!Z$6:Z$37)-MIN('04 (ind)'!Z$6:Z$37))),ABS(-100+(100*(('04 (ind)'!Z19-MIN('04 (ind)'!Z$6:Z$37))/(MAX('04 (ind)'!Z$6:Z$37)-MIN('04 (ind)'!Z$6:Z$37))))))</f>
        <v>43.487690775642108</v>
      </c>
      <c r="AA20" s="75">
        <f>IF('04 (ind)'!AA$1="si",100*(('04 (ind)'!AA19-MIN('04 (ind)'!AA$6:AA$37))/(MAX('04 (ind)'!AA$6:AA$37)-MIN('04 (ind)'!AA$6:AA$37))),ABS(-100+(100*(('04 (ind)'!AA19-MIN('04 (ind)'!AA$6:AA$37))/(MAX('04 (ind)'!AA$6:AA$37)-MIN('04 (ind)'!AA$6:AA$37))))))</f>
        <v>80.313356141470564</v>
      </c>
      <c r="AB20" s="75">
        <f>IF('04 (ind)'!AB$1="si",100*(('04 (ind)'!AB19-MIN('04 (ind)'!AB$6:AB$37))/(MAX('04 (ind)'!AB$6:AB$37)-MIN('04 (ind)'!AB$6:AB$37))),ABS(-100+(100*(('04 (ind)'!AB19-MIN('04 (ind)'!AB$6:AB$37))/(MAX('04 (ind)'!AB$6:AB$37)-MIN('04 (ind)'!AB$6:AB$37))))))</f>
        <v>44.776735988532039</v>
      </c>
      <c r="AC20" s="75">
        <f>IF('04 (ind)'!AC$1="si",100*(('04 (ind)'!AC19-MIN('04 (ind)'!AC$6:AC$37))/(MAX('04 (ind)'!AC$6:AC$37)-MIN('04 (ind)'!AC$6:AC$37))),ABS(-100+(100*(('04 (ind)'!AC19-MIN('04 (ind)'!AC$6:AC$37))/(MAX('04 (ind)'!AC$6:AC$37)-MIN('04 (ind)'!AC$6:AC$37))))))</f>
        <v>58.203025874153681</v>
      </c>
      <c r="AD20" s="75">
        <f>IF('04 (ind)'!AD$1="si",100*(('04 (ind)'!AD19-MIN('04 (ind)'!AD$6:AD$37))/(MAX('04 (ind)'!AD$6:AD$37)-MIN('04 (ind)'!AD$6:AD$37))),ABS(-100+(100*(('04 (ind)'!AD19-MIN('04 (ind)'!AD$6:AD$37))/(MAX('04 (ind)'!AD$6:AD$37)-MIN('04 (ind)'!AD$6:AD$37))))))</f>
        <v>68.920884689261712</v>
      </c>
      <c r="AE20" s="75">
        <f>IF('04 (ind)'!AE$1="si",100*(('04 (ind)'!AE19-MIN('04 (ind)'!AE$6:AE$37))/(MAX('04 (ind)'!AE$6:AE$37)-MIN('04 (ind)'!AE$6:AE$37))),ABS(-100+(100*(('04 (ind)'!AE19-MIN('04 (ind)'!AE$6:AE$37))/(MAX('04 (ind)'!AE$6:AE$37)-MIN('04 (ind)'!AE$6:AE$37))))))</f>
        <v>65.661054073057102</v>
      </c>
      <c r="AF20" s="75">
        <f>IF('04 (ind)'!AF$1="si",100*(('04 (ind)'!AF19-MIN('04 (ind)'!AF$6:AF$37))/(MAX('04 (ind)'!AF$6:AF$37)-MIN('04 (ind)'!AF$6:AF$37))),ABS(-100+(100*(('04 (ind)'!AF19-MIN('04 (ind)'!AF$6:AF$37))/(MAX('04 (ind)'!AF$6:AF$37)-MIN('04 (ind)'!AF$6:AF$37))))))</f>
        <v>79.670329670329664</v>
      </c>
      <c r="AG20" s="75">
        <f>IF('04 (ind)'!AG$1="si",100*(('04 (ind)'!AG19-MIN('04 (ind)'!AG$6:AG$37))/(MAX('04 (ind)'!AG$6:AG$37)-MIN('04 (ind)'!AG$6:AG$37))),ABS(-100+(100*(('04 (ind)'!AG19-MIN('04 (ind)'!AG$6:AG$37))/(MAX('04 (ind)'!AG$6:AG$37)-MIN('04 (ind)'!AG$6:AG$37))))))</f>
        <v>33.070866141732296</v>
      </c>
      <c r="AH20" s="75">
        <f>IF('04 (ind)'!AH$1="si",100*(('04 (ind)'!AH19-MIN('04 (ind)'!AH$6:AH$37))/(MAX('04 (ind)'!AH$6:AH$37)-MIN('04 (ind)'!AH$6:AH$37))),ABS(-100+(100*(('04 (ind)'!AH19-MIN('04 (ind)'!AH$6:AH$37))/(MAX('04 (ind)'!AH$6:AH$37)-MIN('04 (ind)'!AH$6:AH$37))))))</f>
        <v>18.250950570342191</v>
      </c>
      <c r="AI20" s="75">
        <f>IF('04 (ind)'!AI$1="si",100*(('04 (ind)'!AI19-MIN('04 (ind)'!AI$6:AI$37))/(MAX('04 (ind)'!AI$6:AI$37)-MIN('04 (ind)'!AI$6:AI$37))),ABS(-100+(100*(('04 (ind)'!AI19-MIN('04 (ind)'!AI$6:AI$37))/(MAX('04 (ind)'!AI$6:AI$37)-MIN('04 (ind)'!AI$6:AI$37))))))</f>
        <v>11.501996939270649</v>
      </c>
      <c r="AJ20" s="75">
        <f>IF('04 (ind)'!AJ$1="si",100*(('04 (ind)'!AJ19-MIN('04 (ind)'!AJ$6:AJ$37))/(MAX('04 (ind)'!AJ$6:AJ$37)-MIN('04 (ind)'!AJ$6:AJ$37))),ABS(-100+(100*(('04 (ind)'!AJ19-MIN('04 (ind)'!AJ$6:AJ$37))/(MAX('04 (ind)'!AJ$6:AJ$37)-MIN('04 (ind)'!AJ$6:AJ$37))))))</f>
        <v>100</v>
      </c>
      <c r="AK20" s="75">
        <f>IF('04 (ind)'!AK$1="si",100*(('04 (ind)'!AK19-MIN('04 (ind)'!AK$6:AK$37))/(MAX('04 (ind)'!AK$6:AK$37)-MIN('04 (ind)'!AK$6:AK$37))),ABS(-100+(100*(('04 (ind)'!AK19-MIN('04 (ind)'!AK$6:AK$37))/(MAX('04 (ind)'!AK$6:AK$37)-MIN('04 (ind)'!AK$6:AK$37))))))</f>
        <v>11.041899136415285</v>
      </c>
      <c r="AL20" s="75">
        <f>IF('04 (ind)'!AL$1="si",100*(('04 (ind)'!AL19-MIN('04 (ind)'!AL$6:AL$37))/(MAX('04 (ind)'!AL$6:AL$37)-MIN('04 (ind)'!AL$6:AL$37))),ABS(-100+(100*(('04 (ind)'!AL19-MIN('04 (ind)'!AL$6:AL$37))/(MAX('04 (ind)'!AL$6:AL$37)-MIN('04 (ind)'!AL$6:AL$37))))))</f>
        <v>77.444263465478855</v>
      </c>
      <c r="AM20" s="75">
        <f>IF('04 (ind)'!AM$1="si",100*(('04 (ind)'!AM19-MIN('04 (ind)'!AM$6:AM$37))/(MAX('04 (ind)'!AM$6:AM$37)-MIN('04 (ind)'!AM$6:AM$37))),ABS(-100+(100*(('04 (ind)'!AM19-MIN('04 (ind)'!AM$6:AM$37))/(MAX('04 (ind)'!AM$6:AM$37)-MIN('04 (ind)'!AM$6:AM$37))))))</f>
        <v>71.745934965493419</v>
      </c>
      <c r="AN20" s="75">
        <f>IF('04 (ind)'!AN$1="si",100*(('04 (ind)'!AN19-MIN('04 (ind)'!AN$6:AN$37))/(MAX('04 (ind)'!AN$6:AN$37)-MIN('04 (ind)'!AN$6:AN$37))),ABS(-100+(100*(('04 (ind)'!AN19-MIN('04 (ind)'!AN$6:AN$37))/(MAX('04 (ind)'!AN$6:AN$37)-MIN('04 (ind)'!AN$6:AN$37))))))</f>
        <v>51.481861665292975</v>
      </c>
      <c r="AO20" s="75">
        <f>IF('04 (ind)'!AO$1="si",100*(('04 (ind)'!AO19-MIN('04 (ind)'!AO$6:AO$37))/(MAX('04 (ind)'!AO$6:AO$37)-MIN('04 (ind)'!AO$6:AO$37))),ABS(-100+(100*(('04 (ind)'!AO19-MIN('04 (ind)'!AO$6:AO$37))/(MAX('04 (ind)'!AO$6:AO$37)-MIN('04 (ind)'!AO$6:AO$37))))))</f>
        <v>10.884889819338786</v>
      </c>
      <c r="AP20" s="75">
        <f>IF('04 (ind)'!AP$1="si",100*(('04 (ind)'!AP19-MIN('04 (ind)'!AP$6:AP$37))/(MAX('04 (ind)'!AP$6:AP$37)-MIN('04 (ind)'!AP$6:AP$37))),ABS(-100+(100*(('04 (ind)'!AP19-MIN('04 (ind)'!AP$6:AP$37))/(MAX('04 (ind)'!AP$6:AP$37)-MIN('04 (ind)'!AP$6:AP$37))))))</f>
        <v>72.202918693537185</v>
      </c>
      <c r="AQ20" s="75">
        <f>IF('04 (ind)'!AQ$1="si",100*(('04 (ind)'!AQ19-MIN('04 (ind)'!AQ$6:AQ$37))/(MAX('04 (ind)'!AQ$6:AQ$37)-MIN('04 (ind)'!AQ$6:AQ$37))),ABS(-100+(100*(('04 (ind)'!AQ19-MIN('04 (ind)'!AQ$6:AQ$37))/(MAX('04 (ind)'!AQ$6:AQ$37)-MIN('04 (ind)'!AQ$6:AQ$37))))))</f>
        <v>9.5186394872813729</v>
      </c>
      <c r="AR20" s="75">
        <f>IF('04 (ind)'!AR$1="si",100*(('04 (ind)'!AR19-MIN('04 (ind)'!AR$6:AR$37))/(MAX('04 (ind)'!AR$6:AR$37)-MIN('04 (ind)'!AR$6:AR$37))),ABS(-100+(100*(('04 (ind)'!AR19-MIN('04 (ind)'!AR$6:AR$37))/(MAX('04 (ind)'!AR$6:AR$37)-MIN('04 (ind)'!AR$6:AR$37))))))</f>
        <v>79.855891500846894</v>
      </c>
      <c r="AS20" s="75">
        <f>IF('04 (ind)'!AS$1="si",100*(('04 (ind)'!AS19-MIN('04 (ind)'!AS$6:AS$37))/(MAX('04 (ind)'!AS$6:AS$37)-MIN('04 (ind)'!AS$6:AS$37))),ABS(-100+(100*(('04 (ind)'!AS19-MIN('04 (ind)'!AS$6:AS$37))/(MAX('04 (ind)'!AS$6:AS$37)-MIN('04 (ind)'!AS$6:AS$37))))))</f>
        <v>48.84470714669532</v>
      </c>
      <c r="AT20" s="75">
        <f>IF('04 (ind)'!AT$1="si",100*(('04 (ind)'!AT19-MIN('04 (ind)'!AT$6:AT$37))/(MAX('04 (ind)'!AT$6:AT$37)-MIN('04 (ind)'!AT$6:AT$37))),ABS(-100+(100*(('04 (ind)'!AT19-MIN('04 (ind)'!AT$6:AT$37))/(MAX('04 (ind)'!AT$6:AT$37)-MIN('04 (ind)'!AT$6:AT$37))))))</f>
        <v>0</v>
      </c>
      <c r="AU20" s="75">
        <f>IF('04 (ind)'!AU$1="si",100*(('04 (ind)'!AU19-MIN('04 (ind)'!AU$6:AU$37))/(MAX('04 (ind)'!AU$6:AU$37)-MIN('04 (ind)'!AU$6:AU$37))),ABS(-100+(100*(('04 (ind)'!AU19-MIN('04 (ind)'!AU$6:AU$37))/(MAX('04 (ind)'!AU$6:AU$37)-MIN('04 (ind)'!AU$6:AU$37))))))</f>
        <v>89.908256880733944</v>
      </c>
      <c r="AV20" s="75">
        <f>IF('04 (ind)'!AV$1="si",100*(('04 (ind)'!AV19-MIN('04 (ind)'!AV$6:AV$37))/(MAX('04 (ind)'!AV$6:AV$37)-MIN('04 (ind)'!AV$6:AV$37))),ABS(-100+(100*(('04 (ind)'!AV19-MIN('04 (ind)'!AV$6:AV$37))/(MAX('04 (ind)'!AV$6:AV$37)-MIN('04 (ind)'!AV$6:AV$37))))))</f>
        <v>62.738301559792035</v>
      </c>
      <c r="AW20" s="75">
        <f>IF('04 (ind)'!AW$1="si",100*(('04 (ind)'!AW19-MIN('04 (ind)'!AW$6:AW$37))/(MAX('04 (ind)'!AW$6:AW$37)-MIN('04 (ind)'!AW$6:AW$37))),ABS(-100+(100*(('04 (ind)'!AW19-MIN('04 (ind)'!AW$6:AW$37))/(MAX('04 (ind)'!AW$6:AW$37)-MIN('04 (ind)'!AW$6:AW$37))))))</f>
        <v>69.155002592016572</v>
      </c>
      <c r="AX20" s="75">
        <f>IF('04 (ind)'!AX$1="si",100*(('04 (ind)'!AX19-MIN('04 (ind)'!AX$6:AX$37))/(MAX('04 (ind)'!AX$6:AX$37)-MIN('04 (ind)'!AX$6:AX$37))),ABS(-100+(100*(('04 (ind)'!AX19-MIN('04 (ind)'!AX$6:AX$37))/(MAX('04 (ind)'!AX$6:AX$37)-MIN('04 (ind)'!AX$6:AX$37))))))</f>
        <v>17.195671284896903</v>
      </c>
      <c r="AY20" s="75">
        <f>IF('04 (ind)'!AY$1="si",100*(('04 (ind)'!AY19-MIN('04 (ind)'!AY$6:AY$37))/(MAX('04 (ind)'!AY$6:AY$37)-MIN('04 (ind)'!AY$6:AY$37))),ABS(-100+(100*(('04 (ind)'!AY19-MIN('04 (ind)'!AY$6:AY$37))/(MAX('04 (ind)'!AY$6:AY$37)-MIN('04 (ind)'!AY$6:AY$37))))))</f>
        <v>50.999048525214086</v>
      </c>
      <c r="AZ20" s="75">
        <f>IF('04 (ind)'!AZ$1="si",100*(('04 (ind)'!AZ19-MIN('04 (ind)'!AZ$6:AZ$37))/(MAX('04 (ind)'!AZ$6:AZ$37)-MIN('04 (ind)'!AZ$6:AZ$37))),ABS(-100+(100*(('04 (ind)'!AZ19-MIN('04 (ind)'!AZ$6:AZ$37))/(MAX('04 (ind)'!AZ$6:AZ$37)-MIN('04 (ind)'!AZ$6:AZ$37))))))</f>
        <v>39.308415811944087</v>
      </c>
      <c r="BA20" s="75">
        <f>IF('04 (ind)'!BA$1="si",100*(('04 (ind)'!BA19-MIN('04 (ind)'!BA$6:BA$37))/(MAX('04 (ind)'!BA$6:BA$37)-MIN('04 (ind)'!BA$6:BA$37))),ABS(-100+(100*(('04 (ind)'!BA19-MIN('04 (ind)'!BA$6:BA$37))/(MAX('04 (ind)'!BA$6:BA$37)-MIN('04 (ind)'!BA$6:BA$37))))))</f>
        <v>38.223977618200031</v>
      </c>
      <c r="BB20" s="75">
        <f>IF('04 (ind)'!BB$1="si",100*(('04 (ind)'!BB19-MIN('04 (ind)'!BB$6:BB$37))/(MAX('04 (ind)'!BB$6:BB$37)-MIN('04 (ind)'!BB$6:BB$37))),ABS(-100+(100*(('04 (ind)'!BB19-MIN('04 (ind)'!BB$6:BB$37))/(MAX('04 (ind)'!BB$6:BB$37)-MIN('04 (ind)'!BB$6:BB$37))))))</f>
        <v>10.790754161347133</v>
      </c>
      <c r="BC20" s="75">
        <f>IF('04 (ind)'!BC$1="si",100*(('04 (ind)'!BC19-MIN('04 (ind)'!BC$6:BC$37))/(MAX('04 (ind)'!BC$6:BC$37)-MIN('04 (ind)'!BC$6:BC$37))),ABS(-100+(100*(('04 (ind)'!BC19-MIN('04 (ind)'!BC$6:BC$37))/(MAX('04 (ind)'!BC$6:BC$37)-MIN('04 (ind)'!BC$6:BC$37))))))</f>
        <v>32.767106464816145</v>
      </c>
      <c r="BD20" s="75">
        <f>IF('04 (ind)'!BD$1="si",100*(('04 (ind)'!BD19-MIN('04 (ind)'!BD$6:BD$37))/(MAX('04 (ind)'!BD$6:BD$37)-MIN('04 (ind)'!BD$6:BD$37))),ABS(-100+(100*(('04 (ind)'!BD19-MIN('04 (ind)'!BD$6:BD$37))/(MAX('04 (ind)'!BD$6:BD$37)-MIN('04 (ind)'!BD$6:BD$37))))))</f>
        <v>87.612740175162045</v>
      </c>
      <c r="BE20" s="75">
        <f>IF('04 (ind)'!BE$1="si",100*(('04 (ind)'!BE19-MIN('04 (ind)'!BE$6:BE$37))/(MAX('04 (ind)'!BE$6:BE$37)-MIN('04 (ind)'!BE$6:BE$37))),ABS(-100+(100*(('04 (ind)'!BE19-MIN('04 (ind)'!BE$6:BE$37))/(MAX('04 (ind)'!BE$6:BE$37)-MIN('04 (ind)'!BE$6:BE$37))))))</f>
        <v>26.389976507439311</v>
      </c>
      <c r="BF20" s="75">
        <f>IF('04 (ind)'!BF$1="si",100*(('04 (ind)'!BF19-MIN('04 (ind)'!BF$6:BF$37))/(MAX('04 (ind)'!BF$6:BF$37)-MIN('04 (ind)'!BF$6:BF$37))),ABS(-100+(100*(('04 (ind)'!BF19-MIN('04 (ind)'!BF$6:BF$37))/(MAX('04 (ind)'!BF$6:BF$37)-MIN('04 (ind)'!BF$6:BF$37))))))</f>
        <v>36.975194643057144</v>
      </c>
      <c r="BG20" s="75">
        <f>IF('04 (ind)'!BG$1="si",100*(('04 (ind)'!BG19-MIN('04 (ind)'!BG$6:BG$37))/(MAX('04 (ind)'!BG$6:BG$37)-MIN('04 (ind)'!BG$6:BG$37))),ABS(-100+(100*(('04 (ind)'!BG19-MIN('04 (ind)'!BG$6:BG$37))/(MAX('04 (ind)'!BG$6:BG$37)-MIN('04 (ind)'!BG$6:BG$37))))))</f>
        <v>40.665698590207263</v>
      </c>
      <c r="BH20" s="75">
        <f>IF('04 (ind)'!BH$1="si",100*(('04 (ind)'!BH19-MIN('04 (ind)'!BH$6:BH$37))/(MAX('04 (ind)'!BH$6:BH$37)-MIN('04 (ind)'!BH$6:BH$37))),ABS(-100+(100*(('04 (ind)'!BH19-MIN('04 (ind)'!BH$6:BH$37))/(MAX('04 (ind)'!BH$6:BH$37)-MIN('04 (ind)'!BH$6:BH$37))))))</f>
        <v>22.109193726406158</v>
      </c>
      <c r="BI20" s="75">
        <f>IF('04 (ind)'!BI$1="si",100*(('04 (ind)'!BI19-MIN('04 (ind)'!BI$6:BI$37))/(MAX('04 (ind)'!BI$6:BI$37)-MIN('04 (ind)'!BI$6:BI$37))),ABS(-100+(100*(('04 (ind)'!BI19-MIN('04 (ind)'!BI$6:BI$37))/(MAX('04 (ind)'!BI$6:BI$37)-MIN('04 (ind)'!BI$6:BI$37))))))</f>
        <v>99.807844065010357</v>
      </c>
      <c r="BJ20" s="75">
        <f>IF('04 (ind)'!BJ$1="si",100*(('04 (ind)'!BJ19-MIN('04 (ind)'!BJ$6:BJ$37))/(MAX('04 (ind)'!BJ$6:BJ$37)-MIN('04 (ind)'!BJ$6:BJ$37))),ABS(-100+(100*(('04 (ind)'!BJ19-MIN('04 (ind)'!BJ$6:BJ$37))/(MAX('04 (ind)'!BJ$6:BJ$37)-MIN('04 (ind)'!BJ$6:BJ$37))))))</f>
        <v>0.19590969738102057</v>
      </c>
      <c r="BK20" s="75">
        <f>IF('04 (ind)'!BK$1="si",100*(('04 (ind)'!BK19-MIN('04 (ind)'!BK$6:BK$37))/(MAX('04 (ind)'!BK$6:BK$37)-MIN('04 (ind)'!BK$6:BK$37))),ABS(-100+(100*(('04 (ind)'!BK19-MIN('04 (ind)'!BK$6:BK$37))/(MAX('04 (ind)'!BK$6:BK$37)-MIN('04 (ind)'!BK$6:BK$37))))))</f>
        <v>19.738204289570131</v>
      </c>
      <c r="BL20" s="75">
        <f>IF('04 (ind)'!BL$1="si",100*(('04 (ind)'!BL19-MIN('04 (ind)'!BL$6:BL$37))/(MAX('04 (ind)'!BL$6:BL$37)-MIN('04 (ind)'!BL$6:BL$37))),ABS(-100+(100*(('04 (ind)'!BL19-MIN('04 (ind)'!BL$6:BL$37))/(MAX('04 (ind)'!BL$6:BL$37)-MIN('04 (ind)'!BL$6:BL$37))))))</f>
        <v>80.487804878048792</v>
      </c>
      <c r="BM20" s="75">
        <f>IF('04 (ind)'!BM$1="si",100*(('04 (ind)'!BM19-MIN('04 (ind)'!BM$6:BM$37))/(MAX('04 (ind)'!BM$6:BM$37)-MIN('04 (ind)'!BM$6:BM$37))),ABS(-100+(100*(('04 (ind)'!BM19-MIN('04 (ind)'!BM$6:BM$37))/(MAX('04 (ind)'!BM$6:BM$37)-MIN('04 (ind)'!BM$6:BM$37))))))</f>
        <v>14.166920212968931</v>
      </c>
      <c r="BN20" s="75">
        <f>IF('04 (ind)'!BN$1="si",100*(('04 (ind)'!BN19-MIN('04 (ind)'!BN$6:BN$37))/(MAX('04 (ind)'!BN$6:BN$37)-MIN('04 (ind)'!BN$6:BN$37))),ABS(-100+(100*(('04 (ind)'!BN19-MIN('04 (ind)'!BN$6:BN$37))/(MAX('04 (ind)'!BN$6:BN$37)-MIN('04 (ind)'!BN$6:BN$37))))))</f>
        <v>15.031844390907773</v>
      </c>
      <c r="BO20" s="75">
        <f>IF('04 (ind)'!BO$1="si",100*(('04 (ind)'!BO19-MIN('04 (ind)'!BO$6:BO$37))/(MAX('04 (ind)'!BO$6:BO$37)-MIN('04 (ind)'!BO$6:BO$37))),ABS(-100+(100*(('04 (ind)'!BO19-MIN('04 (ind)'!BO$6:BO$37))/(MAX('04 (ind)'!BO$6:BO$37)-MIN('04 (ind)'!BO$6:BO$37))))))</f>
        <v>12.432177000967304</v>
      </c>
      <c r="BP20" s="75">
        <f>IF('04 (ind)'!BP$1="si",100*(('04 (ind)'!BP19-MIN('04 (ind)'!BP$6:BP$37))/(MAX('04 (ind)'!BP$6:BP$37)-MIN('04 (ind)'!BP$6:BP$37))),ABS(-100+(100*(('04 (ind)'!BP19-MIN('04 (ind)'!BP$6:BP$37))/(MAX('04 (ind)'!BP$6:BP$37)-MIN('04 (ind)'!BP$6:BP$37))))))</f>
        <v>42.267731665536012</v>
      </c>
      <c r="BQ20" s="75">
        <f>IF('04 (ind)'!BQ$1="si",100*(('04 (ind)'!BQ19-MIN('04 (ind)'!BQ$6:BQ$37))/(MAX('04 (ind)'!BQ$6:BQ$37)-MIN('04 (ind)'!BQ$6:BQ$37))),ABS(-100+(100*(('04 (ind)'!BQ19-MIN('04 (ind)'!BQ$6:BQ$37))/(MAX('04 (ind)'!BQ$6:BQ$37)-MIN('04 (ind)'!BQ$6:BQ$37))))))</f>
        <v>31.080243200947294</v>
      </c>
      <c r="BR20" s="75">
        <f>IF('04 (ind)'!BR$1="si",100*(('04 (ind)'!BR19-MIN('04 (ind)'!BR$6:BR$37))/(MAX('04 (ind)'!BR$6:BR$37)-MIN('04 (ind)'!BR$6:BR$37))),ABS(-100+(100*(('04 (ind)'!BR19-MIN('04 (ind)'!BR$6:BR$37))/(MAX('04 (ind)'!BP$6:BP$37)-MIN('04 (ind)'!BR$6:BR$37))))))</f>
        <v>7.1563016660307772</v>
      </c>
      <c r="BS20" s="75">
        <f>IF('04 (ind)'!BS$1="si",100*(('04 (ind)'!BS19-MIN('04 (ind)'!BS$6:BS$37))/(MAX('04 (ind)'!BS$6:BS$37)-MIN('04 (ind)'!BS$6:BS$37))),ABS(-100+(100*(('04 (ind)'!BS19-MIN('04 (ind)'!BS$6:BS$37))/(MAX('04 (ind)'!BQ$6:BQ$37)-MIN('04 (ind)'!BS$6:BS$37))))))</f>
        <v>64.839725542474099</v>
      </c>
      <c r="BT20" s="75">
        <f>IF('04 (ind)'!BT$1="si",100*(('04 (ind)'!BT19-MIN('04 (ind)'!BT$6:BT$37))/(MAX('04 (ind)'!BT$6:BT$37)-MIN('04 (ind)'!BT$6:BT$37))),ABS(-100+(100*(('04 (ind)'!BT19-MIN('04 (ind)'!BT$6:BT$37))/(MAX('04 (ind)'!BR$6:BR$37)-MIN('04 (ind)'!BT$6:BT$37))))))</f>
        <v>92.494988750000005</v>
      </c>
      <c r="BU20" s="75">
        <f>IF('04 (ind)'!BU$1="si",100*(('04 (ind)'!BU19-MIN('04 (ind)'!BU$6:BU$37))/(MAX('04 (ind)'!BU$6:BU$37)-MIN('04 (ind)'!BU$6:BU$37))),ABS(-100+(100*(('04 (ind)'!BU19-MIN('04 (ind)'!BU$6:BU$37))/(MAX('04 (ind)'!BU$6:BU$37)-MIN('04 (ind)'!BU$6:BU$37))))))</f>
        <v>13.563308506468061</v>
      </c>
      <c r="BV20" s="75">
        <f>IF('04 (ind)'!BV$1="si",100*(('04 (ind)'!BV19-MIN('04 (ind)'!BV$6:BV$37))/(MAX('04 (ind)'!BV$6:BV$37)-MIN('04 (ind)'!BV$6:BV$37))),ABS(-100+(100*(('04 (ind)'!BV19-MIN('04 (ind)'!BV$6:BV$37))/(MAX('04 (ind)'!BV$6:BV$37)-MIN('04 (ind)'!BV$6:BV$37))))))</f>
        <v>58.447352766210599</v>
      </c>
      <c r="BW20" s="75">
        <f>IF('04 (ind)'!BW$1="si",100*(('04 (ind)'!BW19-MIN('04 (ind)'!BW$6:BW$37))/(MAX('04 (ind)'!BW$6:BW$37)-MIN('04 (ind)'!BW$6:BW$37))),ABS(-100+(100*(('04 (ind)'!BW19-MIN('04 (ind)'!BW$6:BW$37))/(MAX('04 (ind)'!BW$6:BW$37)-MIN('04 (ind)'!BW$6:BW$37))))))</f>
        <v>90.628691429321435</v>
      </c>
      <c r="BX20" s="75">
        <f>IF('04 (ind)'!BX$1="si",100*(('04 (ind)'!BX19-MIN('04 (ind)'!BX$6:BX$37))/(MAX('04 (ind)'!BX$6:BX$37)-MIN('04 (ind)'!BX$6:BX$37))),ABS(-100+(100*(('04 (ind)'!BX19-MIN('04 (ind)'!BX$6:BX$37))/(MAX('04 (ind)'!BX$6:BX$37)-MIN('04 (ind)'!BX$6:BX$37))))))</f>
        <v>19.686182941774661</v>
      </c>
      <c r="BY20" s="75">
        <f>IF('04 (ind)'!BY$1="si",100*(('04 (ind)'!BY19-MIN('04 (ind)'!BY$6:BY$37))/(MAX('04 (ind)'!BY$6:BY$37)-MIN('04 (ind)'!BY$6:BY$37))),ABS(-100+(100*(('04 (ind)'!BY19-MIN('04 (ind)'!BY$6:BY$37))/(MAX('04 (ind)'!BY$6:BY$37)-MIN('04 (ind)'!BY$6:BY$37))))))</f>
        <v>9.3213956274711443</v>
      </c>
      <c r="BZ20" s="75">
        <f>IF('04 (ind)'!BZ$1="si",100*(('04 (ind)'!BZ19-MIN('04 (ind)'!BZ$6:BZ$37))/(MAX('04 (ind)'!BZ$6:BZ$37)-MIN('04 (ind)'!BZ$6:BZ$37))),ABS(-100+(100*(('04 (ind)'!BZ19-MIN('04 (ind)'!BZ$6:BZ$37))/(MAX('04 (ind)'!BZ$6:BZ$37)-MIN('04 (ind)'!BZ$6:BZ$37))))))</f>
        <v>93.9684117486931</v>
      </c>
      <c r="CA20" s="75">
        <f>IF('04 (ind)'!CA$1="si",100*(('04 (ind)'!CA19-MIN('04 (ind)'!CA$6:CA$37))/(MAX('04 (ind)'!CA$6:CA$37)-MIN('04 (ind)'!CA$6:CA$37))),ABS(-100+(100*(('04 (ind)'!CA19-MIN('04 (ind)'!CA$6:CA$37))/(MAX('04 (ind)'!CA$6:CA$37)-MIN('04 (ind)'!CA$6:CA$37))))))</f>
        <v>0</v>
      </c>
      <c r="CB20" s="75">
        <f>IF('04 (ind)'!CB$1="si",100*(('04 (ind)'!CB19-MIN('04 (ind)'!CB$6:CB$37))/(MAX('04 (ind)'!CB$6:CB$37)-MIN('04 (ind)'!CB$6:CB$37))),ABS(-100+(100*(('04 (ind)'!CB19-MIN('04 (ind)'!CB$6:CB$37))/(MAX('04 (ind)'!CB$6:CB$37)-MIN('04 (ind)'!CB$6:CB$37))))))</f>
        <v>73.664122137404576</v>
      </c>
      <c r="CC20" s="75">
        <f>IF('04 (ind)'!CC$1="si",100*(('04 (ind)'!CC19-MIN('04 (ind)'!CC$6:CC$37))/(MAX('04 (ind)'!CC$6:CC$37)-MIN('04 (ind)'!CC$6:CC$37))),ABS(-100+(100*(('04 (ind)'!CC19-MIN('04 (ind)'!CC$6:CC$37))/(MAX('04 (ind)'!CC$6:CC$37)-MIN('04 (ind)'!CC$6:CC$37))))))</f>
        <v>37.861332366841815</v>
      </c>
      <c r="CD20" s="75">
        <f>IF('04 (ind)'!CD$1="si",100*(('04 (ind)'!CD19-MIN('04 (ind)'!CD$6:CD$37))/(MAX('04 (ind)'!CD$6:CD$37)-MIN('04 (ind)'!CD$6:CD$37))),ABS(-100+(100*(('04 (ind)'!CD19-MIN('04 (ind)'!CD$6:CD$37))/(MAX('04 (ind)'!CD$6:CD$37)-MIN('04 (ind)'!CD$6:CD$37))))))</f>
        <v>24.36900475836125</v>
      </c>
      <c r="CE20" s="75">
        <f>IF('04 (ind)'!CE$1="si",100*(('04 (ind)'!CE19-MIN('04 (ind)'!CE$6:CE$37))/(MAX('04 (ind)'!CE$6:CE$37)-MIN('04 (ind)'!CE$6:CE$37))),ABS(-100+(100*(('04 (ind)'!CE19-MIN('04 (ind)'!CE$6:CE$37))/(MAX('04 (ind)'!CE$6:CE$37)-MIN('04 (ind)'!CE$6:CE$37))))))</f>
        <v>14.551900500357995</v>
      </c>
      <c r="CF20" s="75">
        <f>IF('04 (ind)'!CF$1="si",100*(('04 (ind)'!CF19-MIN('04 (ind)'!CF$6:CF$37))/(MAX('04 (ind)'!CF$6:CF$37)-MIN('04 (ind)'!CF$6:CF$37))),ABS(-100+(100*(('04 (ind)'!CF19-MIN('04 (ind)'!CF$6:CF$37))/(MAX('04 (ind)'!CF$6:CF$37)-MIN('04 (ind)'!CF$6:CF$37))))))</f>
        <v>23.379941338404656</v>
      </c>
      <c r="CG20" s="75">
        <f>IF('04 (ind)'!CG$1="si",100*(('04 (ind)'!CG19-MIN('04 (ind)'!CG$6:CG$37))/(MAX('04 (ind)'!CG$6:CG$37)-MIN('04 (ind)'!CG$6:CG$37))),ABS(-100+(100*(('04 (ind)'!CG19-MIN('04 (ind)'!CG$6:CG$37))/(MAX('04 (ind)'!CG$6:CG$37)-MIN('04 (ind)'!CG$6:CG$37))))))</f>
        <v>12.059855873607759</v>
      </c>
      <c r="CH20" s="75">
        <f>IF('04 (ind)'!CH$1="si",100*(('04 (ind)'!CH19-MIN('04 (ind)'!CH$6:CH$37))/(MAX('04 (ind)'!CH$6:CH$37)-MIN('04 (ind)'!CH$6:CH$37))),ABS(-100+(100*(('04 (ind)'!CH19-MIN('04 (ind)'!CH$6:CH$37))/(MAX('04 (ind)'!CH$6:CH$37)-MIN('04 (ind)'!CH$6:CH$37))))))</f>
        <v>29.813508015547914</v>
      </c>
      <c r="CI20" s="75">
        <f>IF('04 (ind)'!CI$1="si",100*(('04 (ind)'!CI19-MIN('04 (ind)'!CI$6:CI$37))/(MAX('04 (ind)'!CI$6:CI$37)-MIN('04 (ind)'!CI$6:CI$37))),ABS(-100+(100*(('04 (ind)'!CI19-MIN('04 (ind)'!CI$6:CI$37))/(MAX('04 (ind)'!CI$6:CI$37)-MIN('04 (ind)'!CI$6:CI$37))))))</f>
        <v>29.069684160715152</v>
      </c>
      <c r="CJ20" s="75">
        <f>IF('04 (ind)'!CJ$1="si",100*(('04 (ind)'!CJ19-MIN('04 (ind)'!CJ$6:CJ$37))/(MAX('04 (ind)'!CJ$6:CJ$37)-MIN('04 (ind)'!CJ$6:CJ$37))),ABS(-100+(100*(('04 (ind)'!CJ19-MIN('04 (ind)'!CJ$6:CJ$37))/(MAX('04 (ind)'!CJ$6:CJ$37)-MIN('04 (ind)'!CJ$6:CJ$37))))))</f>
        <v>23.11980597228759</v>
      </c>
      <c r="CK20" s="75">
        <f>IF('04 (ind)'!CK$1="si",100*(('04 (ind)'!CK19-MIN('04 (ind)'!CK$6:CK$37))/(MAX('04 (ind)'!CK$6:CK$37)-MIN('04 (ind)'!CK$6:CK$37))),ABS(-100+(100*(('04 (ind)'!CK19-MIN('04 (ind)'!CK$6:CK$37))/(MAX('04 (ind)'!CK$6:CK$37)-MIN('04 (ind)'!CK$6:CK$37))))))</f>
        <v>43.275896041859646</v>
      </c>
      <c r="CL20" s="75">
        <f>IF('04 (ind)'!CL$1="si",100*(('04 (ind)'!CL19-MIN('04 (ind)'!CL$6:CL$37))/(MAX('04 (ind)'!CL$6:CL$37)-MIN('04 (ind)'!CL$6:CL$37))),ABS(-100+(100*(('04 (ind)'!CL19-MIN('04 (ind)'!CL$6:CL$37))/(MAX('04 (ind)'!CL$6:CL$37)-MIN('04 (ind)'!CL$6:CL$37))))))</f>
        <v>13.199522597578317</v>
      </c>
      <c r="CM20" s="75">
        <f>IF('04 (ind)'!CM$1="si",100*(('04 (ind)'!CM19-MIN('04 (ind)'!CM$6:CM$37))/(MAX('04 (ind)'!CM$6:CM$37)-MIN('04 (ind)'!CM$6:CM$37))),ABS(-100+(100*(('04 (ind)'!CM19-MIN('04 (ind)'!CM$6:CM$37))/(MAX('04 (ind)'!CM$6:CM$37)-MIN('04 (ind)'!CM$6:CM$37))))))</f>
        <v>10.947968677003123</v>
      </c>
    </row>
    <row r="21" spans="1:91">
      <c r="A21" s="18" t="s">
        <v>150</v>
      </c>
      <c r="B21" s="87">
        <f>IF('04 (ind)'!B$1="si",100*(('04 (ind)'!B20-MIN('04 (ind)'!B$6:B$37))/(MAX('04 (ind)'!B$6:B$37)-MIN('04 (ind)'!B$6:B$37))),ABS(-100+(100*(('04 (ind)'!B20-MIN('04 (ind)'!B$6:B$37))/(MAX('04 (ind)'!B$6:B$37)-MIN('04 (ind)'!B$6:B$37))))))</f>
        <v>31.891974020114549</v>
      </c>
      <c r="C21" s="87">
        <f>IF('04 (ind)'!C$1="si",100*(('04 (ind)'!C20-MIN('04 (ind)'!C$6:C$37))/(MAX('04 (ind)'!C$6:C$37)-MIN('04 (ind)'!C$6:C$37))),ABS(-100+(100*(('04 (ind)'!C20-MIN('04 (ind)'!C$6:C$37))/(MAX('04 (ind)'!C$6:C$37)-MIN('04 (ind)'!C$6:C$37))))))</f>
        <v>38.777755304844433</v>
      </c>
      <c r="D21" s="87">
        <f>IF('04 (ind)'!D$1="si",100*(('04 (ind)'!D20-MIN('04 (ind)'!D$6:D$37))/(MAX('04 (ind)'!D$6:D$37)-MIN('04 (ind)'!D$6:D$37))),ABS(-100+(100*(('04 (ind)'!D20-MIN('04 (ind)'!D$6:D$37))/(MAX('04 (ind)'!D$6:D$37)-MIN('04 (ind)'!D$6:D$37))))))</f>
        <v>64.623615466122885</v>
      </c>
      <c r="E21" s="87">
        <f>IF('04 (ind)'!E$1="si",100*(('04 (ind)'!E20-MIN('04 (ind)'!E$6:E$37))/(MAX('04 (ind)'!E$6:E$37)-MIN('04 (ind)'!E$6:E$37))),ABS(-100+(100*(('04 (ind)'!E20-MIN('04 (ind)'!E$6:E$37))/(MAX('04 (ind)'!E$6:E$37)-MIN('04 (ind)'!E$6:E$37))))))</f>
        <v>29.482183161914094</v>
      </c>
      <c r="F21" s="87">
        <f>IF('04 (ind)'!F$1="si",100*(('04 (ind)'!F20-MIN('04 (ind)'!F$6:F$37))/(MAX('04 (ind)'!F$6:F$37)-MIN('04 (ind)'!F$6:F$37))),ABS(-100+(100*(('04 (ind)'!F20-MIN('04 (ind)'!F$6:F$37))/(MAX('04 (ind)'!F$6:F$37)-MIN('04 (ind)'!F$6:F$37))))))</f>
        <v>80.459770114942515</v>
      </c>
      <c r="G21" s="87">
        <f>IF('04 (ind)'!G$1="si",100*(('04 (ind)'!G20-MIN('04 (ind)'!G$6:G$37))/(MAX('04 (ind)'!G$6:G$37)-MIN('04 (ind)'!G$6:G$37))),ABS(-100+(100*(('04 (ind)'!G20-MIN('04 (ind)'!G$6:G$37))/(MAX('04 (ind)'!G$6:G$37)-MIN('04 (ind)'!G$6:G$37))))))</f>
        <v>88.03418803418802</v>
      </c>
      <c r="H21" s="87">
        <f>IF('04 (ind)'!H$1="si",100*(('04 (ind)'!H20-MIN('04 (ind)'!H$6:H$37))/(MAX('04 (ind)'!H$6:H$37)-MIN('04 (ind)'!H$6:H$37))),ABS(-100+(100*(('04 (ind)'!H20-MIN('04 (ind)'!H$6:H$37))/(MAX('04 (ind)'!H$6:H$37)-MIN('04 (ind)'!H$6:H$37))))))</f>
        <v>93.949044585987252</v>
      </c>
      <c r="I21" s="87">
        <f>IF('04 (ind)'!I$1="si",100*(('04 (ind)'!I20-MIN('04 (ind)'!I$6:I$37))/(MAX('04 (ind)'!I$6:I$37)-MIN('04 (ind)'!I$6:I$37))),ABS(-100+(100*(('04 (ind)'!I20-MIN('04 (ind)'!I$6:I$37))/(MAX('04 (ind)'!I$6:I$37)-MIN('04 (ind)'!I$6:I$37))))))</f>
        <v>91.503267973856211</v>
      </c>
      <c r="J21" s="87">
        <f>IF('04 (ind)'!J$1="si",100*(('04 (ind)'!J20-MIN('04 (ind)'!J$6:J$37))/(MAX('04 (ind)'!J$6:J$37)-MIN('04 (ind)'!J$6:J$37))),ABS(-100+(100*(('04 (ind)'!J20-MIN('04 (ind)'!J$6:J$37))/(MAX('04 (ind)'!J$6:J$37)-MIN('04 (ind)'!J$6:J$37))))))</f>
        <v>63.291139240506347</v>
      </c>
      <c r="K21" s="87">
        <f>IF('04 (ind)'!K$1="si",100*(('04 (ind)'!K20-MIN('04 (ind)'!K$6:K$37))/(MAX('04 (ind)'!K$6:K$37)-MIN('04 (ind)'!K$6:K$37))),ABS(-100+(100*(('04 (ind)'!K20-MIN('04 (ind)'!K$6:K$37))/(MAX('04 (ind)'!K$6:K$37)-MIN('04 (ind)'!K$6:K$37))))))</f>
        <v>0.37839279818492894</v>
      </c>
      <c r="L21" s="87">
        <f>IF('04 (ind)'!L$1="si",100*(('04 (ind)'!L20-MIN('04 (ind)'!L$6:L$37))/(MAX('04 (ind)'!L$6:L$37)-MIN('04 (ind)'!L$6:L$37))),ABS(-100+(100*(('04 (ind)'!L20-MIN('04 (ind)'!L$6:L$37))/(MAX('04 (ind)'!L$6:L$37)-MIN('04 (ind)'!L$6:L$37))))))</f>
        <v>39.521902436875287</v>
      </c>
      <c r="M21" s="87">
        <f>IF('04 (ind)'!M$1="si",100*(('04 (ind)'!M20-MIN('04 (ind)'!M$6:M$37))/(MAX('04 (ind)'!M$6:M$37)-MIN('04 (ind)'!M$6:M$37))),ABS(-100+(100*(('04 (ind)'!M20-MIN('04 (ind)'!M$6:M$37))/(MAX('04 (ind)'!M$6:M$37)-MIN('04 (ind)'!M$6:M$37))))))</f>
        <v>25.951594305507914</v>
      </c>
      <c r="N21" s="87">
        <f>IF('04 (ind)'!N$1="si",100*(('04 (ind)'!N20-MIN('04 (ind)'!N$6:N$37))/(MAX('04 (ind)'!N$6:N$37)-MIN('04 (ind)'!N$6:N$37))),ABS(-100+(100*(('04 (ind)'!N20-MIN('04 (ind)'!N$6:N$37))/(MAX('04 (ind)'!N$6:N$37)-MIN('04 (ind)'!N$6:N$37))))))</f>
        <v>47.021930436118161</v>
      </c>
      <c r="O21" s="87">
        <f>IF('04 (ind)'!O$1="si",100*(('04 (ind)'!O20-MIN('04 (ind)'!O$6:O$37))/(MAX('04 (ind)'!O$6:O$37)-MIN('04 (ind)'!O$6:O$37))),ABS(-100+(100*(('04 (ind)'!O20-MIN('04 (ind)'!O$6:O$37))/(MAX('04 (ind)'!O$6:O$37)-MIN('04 (ind)'!O$6:O$37))))))</f>
        <v>92.372881355932208</v>
      </c>
      <c r="P21" s="87">
        <f>IF('04 (ind)'!P$1="si",100*(('04 (ind)'!P20-MIN('04 (ind)'!P$6:P$37))/(MAX('04 (ind)'!P$6:P$37)-MIN('04 (ind)'!P$6:P$37))),ABS(-100+(100*(('04 (ind)'!P20-MIN('04 (ind)'!P$6:P$37))/(MAX('04 (ind)'!P$6:P$37)-MIN('04 (ind)'!P$6:P$37))))))</f>
        <v>10.342059509204695</v>
      </c>
      <c r="Q21" s="87">
        <f>IF('04 (ind)'!Q$1="si",100*(('04 (ind)'!Q20-MIN('04 (ind)'!Q$6:Q$37))/(MAX('04 (ind)'!Q$6:Q$37)-MIN('04 (ind)'!Q$6:Q$37))),ABS(-100+(100*(('04 (ind)'!Q20-MIN('04 (ind)'!Q$6:Q$37))/(MAX('04 (ind)'!Q$6:Q$37)-MIN('04 (ind)'!Q$6:Q$37))))))</f>
        <v>6.4825571973536347</v>
      </c>
      <c r="R21" s="87">
        <f>IF('04 (ind)'!R$1="si",100*(('04 (ind)'!R20-MIN('04 (ind)'!R$6:R$37))/(MAX('04 (ind)'!R$6:R$37)-MIN('04 (ind)'!R$6:R$37))),ABS(-100+(100*(('04 (ind)'!R20-MIN('04 (ind)'!R$6:R$37))/(MAX('04 (ind)'!R$6:R$37)-MIN('04 (ind)'!R$6:R$37))))))</f>
        <v>1.746512898628048</v>
      </c>
      <c r="S21" s="75">
        <f>ABS(ABS(('04 (ind)'!S20-((MAX('04 (ind)'!S$6:S$37)+MIN('04 (ind)'!S$6:S$37))/2))/(((MAX('04 (ind)'!S$6:S$37)+MIN('04 (ind)'!S$6:S$37))/2)-MAX('04 (ind)'!S$6:S$37))*100)-100)</f>
        <v>0</v>
      </c>
      <c r="T21" s="75">
        <f>IF('04 (ind)'!T$1="si",100*(('04 (ind)'!T20-MIN('04 (ind)'!T$6:T$37))/(MAX('04 (ind)'!T$6:T$37)-MIN('04 (ind)'!T$6:T$37))),ABS(-100+(100*(('04 (ind)'!T20-MIN('04 (ind)'!T$6:T$37))/(MAX('04 (ind)'!T$6:T$37)-MIN('04 (ind)'!T$6:T$37))))))</f>
        <v>45.42152060264273</v>
      </c>
      <c r="U21" s="75">
        <f>IF('04 (ind)'!U$1="si",100*(('04 (ind)'!U20-MIN('04 (ind)'!U$6:U$37))/(MAX('04 (ind)'!U$6:U$37)-MIN('04 (ind)'!U$6:U$37))),ABS(-100+(100*(('04 (ind)'!U20-MIN('04 (ind)'!U$6:U$37))/(MAX('04 (ind)'!U$6:U$37)-MIN('04 (ind)'!U$6:U$37))))))</f>
        <v>20</v>
      </c>
      <c r="V21" s="75">
        <f>IF('04 (ind)'!V$1="si",100*(('04 (ind)'!V20-MIN('04 (ind)'!V$6:V$37))/(MAX('04 (ind)'!V$6:V$37)-MIN('04 (ind)'!V$6:V$37))),ABS(-100+(100*(('04 (ind)'!V20-MIN('04 (ind)'!V$6:V$37))/(MAX('04 (ind)'!V$6:V$37)-MIN('04 (ind)'!V$6:V$37))))))</f>
        <v>100</v>
      </c>
      <c r="W21" s="75">
        <f>IF('04 (ind)'!W$1="si",100*(('04 (ind)'!W20-MIN('04 (ind)'!W$6:W$37))/(MAX('04 (ind)'!W$6:W$37)-MIN('04 (ind)'!W$6:W$37))),ABS(-100+(100*(('04 (ind)'!W20-MIN('04 (ind)'!W$6:W$37))/(MAX('04 (ind)'!W$6:W$37)-MIN('04 (ind)'!W$6:W$37))))))</f>
        <v>59.645364653754044</v>
      </c>
      <c r="X21" s="75">
        <f>IF('04 (ind)'!X$1="si",100*(('04 (ind)'!X20-MIN('04 (ind)'!X$6:X$37))/(MAX('04 (ind)'!X$6:X$37)-MIN('04 (ind)'!X$6:X$37))),ABS(-100+(100*(('04 (ind)'!X20-MIN('04 (ind)'!X$6:X$37))/(MAX('04 (ind)'!X$6:X$37)-MIN('04 (ind)'!X$6:X$37))))))</f>
        <v>76.256842212729055</v>
      </c>
      <c r="Y21" s="75">
        <f>IF('04 (ind)'!Y$1="si",100*(('04 (ind)'!Y20-MIN('04 (ind)'!Y$6:Y$37))/(MAX('04 (ind)'!Y$6:Y$37)-MIN('04 (ind)'!Y$6:Y$37))),ABS(-100+(100*(('04 (ind)'!Y20-MIN('04 (ind)'!Y$6:Y$37))/(MAX('04 (ind)'!Y$6:Y$37)-MIN('04 (ind)'!Y$6:Y$37))))))</f>
        <v>67.540100690785636</v>
      </c>
      <c r="Z21" s="75">
        <f>IF('04 (ind)'!Z$1="si",100*(('04 (ind)'!Z20-MIN('04 (ind)'!Z$6:Z$37))/(MAX('04 (ind)'!Z$6:Z$37)-MIN('04 (ind)'!Z$6:Z$37))),ABS(-100+(100*(('04 (ind)'!Z20-MIN('04 (ind)'!Z$6:Z$37))/(MAX('04 (ind)'!Z$6:Z$37)-MIN('04 (ind)'!Z$6:Z$37))))))</f>
        <v>49.761589099208315</v>
      </c>
      <c r="AA21" s="75">
        <f>IF('04 (ind)'!AA$1="si",100*(('04 (ind)'!AA20-MIN('04 (ind)'!AA$6:AA$37))/(MAX('04 (ind)'!AA$6:AA$37)-MIN('04 (ind)'!AA$6:AA$37))),ABS(-100+(100*(('04 (ind)'!AA20-MIN('04 (ind)'!AA$6:AA$37))/(MAX('04 (ind)'!AA$6:AA$37)-MIN('04 (ind)'!AA$6:AA$37))))))</f>
        <v>56.365413405151727</v>
      </c>
      <c r="AB21" s="75">
        <f>IF('04 (ind)'!AB$1="si",100*(('04 (ind)'!AB20-MIN('04 (ind)'!AB$6:AB$37))/(MAX('04 (ind)'!AB$6:AB$37)-MIN('04 (ind)'!AB$6:AB$37))),ABS(-100+(100*(('04 (ind)'!AB20-MIN('04 (ind)'!AB$6:AB$37))/(MAX('04 (ind)'!AB$6:AB$37)-MIN('04 (ind)'!AB$6:AB$37))))))</f>
        <v>0</v>
      </c>
      <c r="AC21" s="75">
        <f>IF('04 (ind)'!AC$1="si",100*(('04 (ind)'!AC20-MIN('04 (ind)'!AC$6:AC$37))/(MAX('04 (ind)'!AC$6:AC$37)-MIN('04 (ind)'!AC$6:AC$37))),ABS(-100+(100*(('04 (ind)'!AC20-MIN('04 (ind)'!AC$6:AC$37))/(MAX('04 (ind)'!AC$6:AC$37)-MIN('04 (ind)'!AC$6:AC$37))))))</f>
        <v>77.722988804617756</v>
      </c>
      <c r="AD21" s="75">
        <f>IF('04 (ind)'!AD$1="si",100*(('04 (ind)'!AD20-MIN('04 (ind)'!AD$6:AD$37))/(MAX('04 (ind)'!AD$6:AD$37)-MIN('04 (ind)'!AD$6:AD$37))),ABS(-100+(100*(('04 (ind)'!AD20-MIN('04 (ind)'!AD$6:AD$37))/(MAX('04 (ind)'!AD$6:AD$37)-MIN('04 (ind)'!AD$6:AD$37))))))</f>
        <v>31.111988343991875</v>
      </c>
      <c r="AE21" s="75">
        <f>IF('04 (ind)'!AE$1="si",100*(('04 (ind)'!AE20-MIN('04 (ind)'!AE$6:AE$37))/(MAX('04 (ind)'!AE$6:AE$37)-MIN('04 (ind)'!AE$6:AE$37))),ABS(-100+(100*(('04 (ind)'!AE20-MIN('04 (ind)'!AE$6:AE$37))/(MAX('04 (ind)'!AE$6:AE$37)-MIN('04 (ind)'!AE$6:AE$37))))))</f>
        <v>36.819500149763165</v>
      </c>
      <c r="AF21" s="75">
        <f>IF('04 (ind)'!AF$1="si",100*(('04 (ind)'!AF20-MIN('04 (ind)'!AF$6:AF$37))/(MAX('04 (ind)'!AF$6:AF$37)-MIN('04 (ind)'!AF$6:AF$37))),ABS(-100+(100*(('04 (ind)'!AF20-MIN('04 (ind)'!AF$6:AF$37))/(MAX('04 (ind)'!AF$6:AF$37)-MIN('04 (ind)'!AF$6:AF$37))))))</f>
        <v>78.571428571428569</v>
      </c>
      <c r="AG21" s="75">
        <f>IF('04 (ind)'!AG$1="si",100*(('04 (ind)'!AG20-MIN('04 (ind)'!AG$6:AG$37))/(MAX('04 (ind)'!AG$6:AG$37)-MIN('04 (ind)'!AG$6:AG$37))),ABS(-100+(100*(('04 (ind)'!AG20-MIN('04 (ind)'!AG$6:AG$37))/(MAX('04 (ind)'!AG$6:AG$37)-MIN('04 (ind)'!AG$6:AG$37))))))</f>
        <v>56.692913385826785</v>
      </c>
      <c r="AH21" s="75">
        <f>IF('04 (ind)'!AH$1="si",100*(('04 (ind)'!AH20-MIN('04 (ind)'!AH$6:AH$37))/(MAX('04 (ind)'!AH$6:AH$37)-MIN('04 (ind)'!AH$6:AH$37))),ABS(-100+(100*(('04 (ind)'!AH20-MIN('04 (ind)'!AH$6:AH$37))/(MAX('04 (ind)'!AH$6:AH$37)-MIN('04 (ind)'!AH$6:AH$37))))))</f>
        <v>17.110266159695815</v>
      </c>
      <c r="AI21" s="75">
        <f>IF('04 (ind)'!AI$1="si",100*(('04 (ind)'!AI20-MIN('04 (ind)'!AI$6:AI$37))/(MAX('04 (ind)'!AI$6:AI$37)-MIN('04 (ind)'!AI$6:AI$37))),ABS(-100+(100*(('04 (ind)'!AI20-MIN('04 (ind)'!AI$6:AI$37))/(MAX('04 (ind)'!AI$6:AI$37)-MIN('04 (ind)'!AI$6:AI$37))))))</f>
        <v>100</v>
      </c>
      <c r="AJ21" s="75">
        <f>IF('04 (ind)'!AJ$1="si",100*(('04 (ind)'!AJ20-MIN('04 (ind)'!AJ$6:AJ$37))/(MAX('04 (ind)'!AJ$6:AJ$37)-MIN('04 (ind)'!AJ$6:AJ$37))),ABS(-100+(100*(('04 (ind)'!AJ20-MIN('04 (ind)'!AJ$6:AJ$37))/(MAX('04 (ind)'!AJ$6:AJ$37)-MIN('04 (ind)'!AJ$6:AJ$37))))))</f>
        <v>70.103567318757229</v>
      </c>
      <c r="AK21" s="75">
        <f>IF('04 (ind)'!AK$1="si",100*(('04 (ind)'!AK20-MIN('04 (ind)'!AK$6:AK$37))/(MAX('04 (ind)'!AK$6:AK$37)-MIN('04 (ind)'!AK$6:AK$37))),ABS(-100+(100*(('04 (ind)'!AK20-MIN('04 (ind)'!AK$6:AK$37))/(MAX('04 (ind)'!AK$6:AK$37)-MIN('04 (ind)'!AK$6:AK$37))))))</f>
        <v>6.661696141613815</v>
      </c>
      <c r="AL21" s="75">
        <f>IF('04 (ind)'!AL$1="si",100*(('04 (ind)'!AL20-MIN('04 (ind)'!AL$6:AL$37))/(MAX('04 (ind)'!AL$6:AL$37)-MIN('04 (ind)'!AL$6:AL$37))),ABS(-100+(100*(('04 (ind)'!AL20-MIN('04 (ind)'!AL$6:AL$37))/(MAX('04 (ind)'!AL$6:AL$37)-MIN('04 (ind)'!AL$6:AL$37))))))</f>
        <v>0</v>
      </c>
      <c r="AM21" s="75">
        <f>IF('04 (ind)'!AM$1="si",100*(('04 (ind)'!AM20-MIN('04 (ind)'!AM$6:AM$37))/(MAX('04 (ind)'!AM$6:AM$37)-MIN('04 (ind)'!AM$6:AM$37))),ABS(-100+(100*(('04 (ind)'!AM20-MIN('04 (ind)'!AM$6:AM$37))/(MAX('04 (ind)'!AM$6:AM$37)-MIN('04 (ind)'!AM$6:AM$37))))))</f>
        <v>0</v>
      </c>
      <c r="AN21" s="75">
        <f>IF('04 (ind)'!AN$1="si",100*(('04 (ind)'!AN20-MIN('04 (ind)'!AN$6:AN$37))/(MAX('04 (ind)'!AN$6:AN$37)-MIN('04 (ind)'!AN$6:AN$37))),ABS(-100+(100*(('04 (ind)'!AN20-MIN('04 (ind)'!AN$6:AN$37))/(MAX('04 (ind)'!AN$6:AN$37)-MIN('04 (ind)'!AN$6:AN$37))))))</f>
        <v>75.131914723409352</v>
      </c>
      <c r="AO21" s="75">
        <f>IF('04 (ind)'!AO$1="si",100*(('04 (ind)'!AO20-MIN('04 (ind)'!AO$6:AO$37))/(MAX('04 (ind)'!AO$6:AO$37)-MIN('04 (ind)'!AO$6:AO$37))),ABS(-100+(100*(('04 (ind)'!AO20-MIN('04 (ind)'!AO$6:AO$37))/(MAX('04 (ind)'!AO$6:AO$37)-MIN('04 (ind)'!AO$6:AO$37))))))</f>
        <v>8.1714854103478096</v>
      </c>
      <c r="AP21" s="75">
        <f>IF('04 (ind)'!AP$1="si",100*(('04 (ind)'!AP20-MIN('04 (ind)'!AP$6:AP$37))/(MAX('04 (ind)'!AP$6:AP$37)-MIN('04 (ind)'!AP$6:AP$37))),ABS(-100+(100*(('04 (ind)'!AP20-MIN('04 (ind)'!AP$6:AP$37))/(MAX('04 (ind)'!AP$6:AP$37)-MIN('04 (ind)'!AP$6:AP$37))))))</f>
        <v>25.781792911744262</v>
      </c>
      <c r="AQ21" s="75">
        <f>IF('04 (ind)'!AQ$1="si",100*(('04 (ind)'!AQ20-MIN('04 (ind)'!AQ$6:AQ$37))/(MAX('04 (ind)'!AQ$6:AQ$37)-MIN('04 (ind)'!AQ$6:AQ$37))),ABS(-100+(100*(('04 (ind)'!AQ20-MIN('04 (ind)'!AQ$6:AQ$37))/(MAX('04 (ind)'!AQ$6:AQ$37)-MIN('04 (ind)'!AQ$6:AQ$37))))))</f>
        <v>3.087939116699788</v>
      </c>
      <c r="AR21" s="75">
        <f>IF('04 (ind)'!AR$1="si",100*(('04 (ind)'!AR20-MIN('04 (ind)'!AR$6:AR$37))/(MAX('04 (ind)'!AR$6:AR$37)-MIN('04 (ind)'!AR$6:AR$37))),ABS(-100+(100*(('04 (ind)'!AR20-MIN('04 (ind)'!AR$6:AR$37))/(MAX('04 (ind)'!AR$6:AR$37)-MIN('04 (ind)'!AR$6:AR$37))))))</f>
        <v>67.906030522692078</v>
      </c>
      <c r="AS21" s="75">
        <f>IF('04 (ind)'!AS$1="si",100*(('04 (ind)'!AS20-MIN('04 (ind)'!AS$6:AS$37))/(MAX('04 (ind)'!AS$6:AS$37)-MIN('04 (ind)'!AS$6:AS$37))),ABS(-100+(100*(('04 (ind)'!AS20-MIN('04 (ind)'!AS$6:AS$37))/(MAX('04 (ind)'!AS$6:AS$37)-MIN('04 (ind)'!AS$6:AS$37))))))</f>
        <v>0</v>
      </c>
      <c r="AT21" s="75">
        <f>IF('04 (ind)'!AT$1="si",100*(('04 (ind)'!AT20-MIN('04 (ind)'!AT$6:AT$37))/(MAX('04 (ind)'!AT$6:AT$37)-MIN('04 (ind)'!AT$6:AT$37))),ABS(-100+(100*(('04 (ind)'!AT20-MIN('04 (ind)'!AT$6:AT$37))/(MAX('04 (ind)'!AT$6:AT$37)-MIN('04 (ind)'!AT$6:AT$37))))))</f>
        <v>0</v>
      </c>
      <c r="AU21" s="75">
        <f>IF('04 (ind)'!AU$1="si",100*(('04 (ind)'!AU20-MIN('04 (ind)'!AU$6:AU$37))/(MAX('04 (ind)'!AU$6:AU$37)-MIN('04 (ind)'!AU$6:AU$37))),ABS(-100+(100*(('04 (ind)'!AU20-MIN('04 (ind)'!AU$6:AU$37))/(MAX('04 (ind)'!AU$6:AU$37)-MIN('04 (ind)'!AU$6:AU$37))))))</f>
        <v>44.342507645259943</v>
      </c>
      <c r="AV21" s="75">
        <f>IF('04 (ind)'!AV$1="si",100*(('04 (ind)'!AV20-MIN('04 (ind)'!AV$6:AV$37))/(MAX('04 (ind)'!AV$6:AV$37)-MIN('04 (ind)'!AV$6:AV$37))),ABS(-100+(100*(('04 (ind)'!AV20-MIN('04 (ind)'!AV$6:AV$37))/(MAX('04 (ind)'!AV$6:AV$37)-MIN('04 (ind)'!AV$6:AV$37))))))</f>
        <v>84.055459272097053</v>
      </c>
      <c r="AW21" s="75">
        <f>IF('04 (ind)'!AW$1="si",100*(('04 (ind)'!AW20-MIN('04 (ind)'!AW$6:AW$37))/(MAX('04 (ind)'!AW$6:AW$37)-MIN('04 (ind)'!AW$6:AW$37))),ABS(-100+(100*(('04 (ind)'!AW20-MIN('04 (ind)'!AW$6:AW$37))/(MAX('04 (ind)'!AW$6:AW$37)-MIN('04 (ind)'!AW$6:AW$37))))))</f>
        <v>48.781752203214097</v>
      </c>
      <c r="AX21" s="75">
        <f>IF('04 (ind)'!AX$1="si",100*(('04 (ind)'!AX20-MIN('04 (ind)'!AX$6:AX$37))/(MAX('04 (ind)'!AX$6:AX$37)-MIN('04 (ind)'!AX$6:AX$37))),ABS(-100+(100*(('04 (ind)'!AX20-MIN('04 (ind)'!AX$6:AX$37))/(MAX('04 (ind)'!AX$6:AX$37)-MIN('04 (ind)'!AX$6:AX$37))))))</f>
        <v>15.145130495971291</v>
      </c>
      <c r="AY21" s="75">
        <f>IF('04 (ind)'!AY$1="si",100*(('04 (ind)'!AY20-MIN('04 (ind)'!AY$6:AY$37))/(MAX('04 (ind)'!AY$6:AY$37)-MIN('04 (ind)'!AY$6:AY$37))),ABS(-100+(100*(('04 (ind)'!AY20-MIN('04 (ind)'!AY$6:AY$37))/(MAX('04 (ind)'!AY$6:AY$37)-MIN('04 (ind)'!AY$6:AY$37))))))</f>
        <v>57.469077069457683</v>
      </c>
      <c r="AZ21" s="75">
        <f>IF('04 (ind)'!AZ$1="si",100*(('04 (ind)'!AZ20-MIN('04 (ind)'!AZ$6:AZ$37))/(MAX('04 (ind)'!AZ$6:AZ$37)-MIN('04 (ind)'!AZ$6:AZ$37))),ABS(-100+(100*(('04 (ind)'!AZ20-MIN('04 (ind)'!AZ$6:AZ$37))/(MAX('04 (ind)'!AZ$6:AZ$37)-MIN('04 (ind)'!AZ$6:AZ$37))))))</f>
        <v>35.900508543851252</v>
      </c>
      <c r="BA21" s="75">
        <f>IF('04 (ind)'!BA$1="si",100*(('04 (ind)'!BA20-MIN('04 (ind)'!BA$6:BA$37))/(MAX('04 (ind)'!BA$6:BA$37)-MIN('04 (ind)'!BA$6:BA$37))),ABS(-100+(100*(('04 (ind)'!BA20-MIN('04 (ind)'!BA$6:BA$37))/(MAX('04 (ind)'!BA$6:BA$37)-MIN('04 (ind)'!BA$6:BA$37))))))</f>
        <v>39.947340028096349</v>
      </c>
      <c r="BB21" s="75">
        <f>IF('04 (ind)'!BB$1="si",100*(('04 (ind)'!BB20-MIN('04 (ind)'!BB$6:BB$37))/(MAX('04 (ind)'!BB$6:BB$37)-MIN('04 (ind)'!BB$6:BB$37))),ABS(-100+(100*(('04 (ind)'!BB20-MIN('04 (ind)'!BB$6:BB$37))/(MAX('04 (ind)'!BB$6:BB$37)-MIN('04 (ind)'!BB$6:BB$37))))))</f>
        <v>0.22852239005094754</v>
      </c>
      <c r="BC21" s="75">
        <f>IF('04 (ind)'!BC$1="si",100*(('04 (ind)'!BC20-MIN('04 (ind)'!BC$6:BC$37))/(MAX('04 (ind)'!BC$6:BC$37)-MIN('04 (ind)'!BC$6:BC$37))),ABS(-100+(100*(('04 (ind)'!BC20-MIN('04 (ind)'!BC$6:BC$37))/(MAX('04 (ind)'!BC$6:BC$37)-MIN('04 (ind)'!BC$6:BC$37))))))</f>
        <v>16.769512079168841</v>
      </c>
      <c r="BD21" s="75">
        <f>IF('04 (ind)'!BD$1="si",100*(('04 (ind)'!BD20-MIN('04 (ind)'!BD$6:BD$37))/(MAX('04 (ind)'!BD$6:BD$37)-MIN('04 (ind)'!BD$6:BD$37))),ABS(-100+(100*(('04 (ind)'!BD20-MIN('04 (ind)'!BD$6:BD$37))/(MAX('04 (ind)'!BD$6:BD$37)-MIN('04 (ind)'!BD$6:BD$37))))))</f>
        <v>52.681793403452595</v>
      </c>
      <c r="BE21" s="75">
        <f>IF('04 (ind)'!BE$1="si",100*(('04 (ind)'!BE20-MIN('04 (ind)'!BE$6:BE$37))/(MAX('04 (ind)'!BE$6:BE$37)-MIN('04 (ind)'!BE$6:BE$37))),ABS(-100+(100*(('04 (ind)'!BE20-MIN('04 (ind)'!BE$6:BE$37))/(MAX('04 (ind)'!BE$6:BE$37)-MIN('04 (ind)'!BE$6:BE$37))))))</f>
        <v>2.8191072826938135</v>
      </c>
      <c r="BF21" s="75">
        <f>IF('04 (ind)'!BF$1="si",100*(('04 (ind)'!BF20-MIN('04 (ind)'!BF$6:BF$37))/(MAX('04 (ind)'!BF$6:BF$37)-MIN('04 (ind)'!BF$6:BF$37))),ABS(-100+(100*(('04 (ind)'!BF20-MIN('04 (ind)'!BF$6:BF$37))/(MAX('04 (ind)'!BF$6:BF$37)-MIN('04 (ind)'!BF$6:BF$37))))))</f>
        <v>41.725020529332852</v>
      </c>
      <c r="BG21" s="75">
        <f>IF('04 (ind)'!BG$1="si",100*(('04 (ind)'!BG20-MIN('04 (ind)'!BG$6:BG$37))/(MAX('04 (ind)'!BG$6:BG$37)-MIN('04 (ind)'!BG$6:BG$37))),ABS(-100+(100*(('04 (ind)'!BG20-MIN('04 (ind)'!BG$6:BG$37))/(MAX('04 (ind)'!BG$6:BG$37)-MIN('04 (ind)'!BG$6:BG$37))))))</f>
        <v>26.096276886090671</v>
      </c>
      <c r="BH21" s="75">
        <f>IF('04 (ind)'!BH$1="si",100*(('04 (ind)'!BH20-MIN('04 (ind)'!BH$6:BH$37))/(MAX('04 (ind)'!BH$6:BH$37)-MIN('04 (ind)'!BH$6:BH$37))),ABS(-100+(100*(('04 (ind)'!BH20-MIN('04 (ind)'!BH$6:BH$37))/(MAX('04 (ind)'!BH$6:BH$37)-MIN('04 (ind)'!BH$6:BH$37))))))</f>
        <v>23.671175924714934</v>
      </c>
      <c r="BI21" s="75">
        <f>IF('04 (ind)'!BI$1="si",100*(('04 (ind)'!BI20-MIN('04 (ind)'!BI$6:BI$37))/(MAX('04 (ind)'!BI$6:BI$37)-MIN('04 (ind)'!BI$6:BI$37))),ABS(-100+(100*(('04 (ind)'!BI20-MIN('04 (ind)'!BI$6:BI$37))/(MAX('04 (ind)'!BI$6:BI$37)-MIN('04 (ind)'!BI$6:BI$37))))))</f>
        <v>99.984122862120145</v>
      </c>
      <c r="BJ21" s="75">
        <f>IF('04 (ind)'!BJ$1="si",100*(('04 (ind)'!BJ20-MIN('04 (ind)'!BJ$6:BJ$37))/(MAX('04 (ind)'!BJ$6:BJ$37)-MIN('04 (ind)'!BJ$6:BJ$37))),ABS(-100+(100*(('04 (ind)'!BJ20-MIN('04 (ind)'!BJ$6:BJ$37))/(MAX('04 (ind)'!BJ$6:BJ$37)-MIN('04 (ind)'!BJ$6:BJ$37))))))</f>
        <v>4.8790030142831599E-2</v>
      </c>
      <c r="BK21" s="75">
        <f>IF('04 (ind)'!BK$1="si",100*(('04 (ind)'!BK20-MIN('04 (ind)'!BK$6:BK$37))/(MAX('04 (ind)'!BK$6:BK$37)-MIN('04 (ind)'!BK$6:BK$37))),ABS(-100+(100*(('04 (ind)'!BK20-MIN('04 (ind)'!BK$6:BK$37))/(MAX('04 (ind)'!BK$6:BK$37)-MIN('04 (ind)'!BK$6:BK$37))))))</f>
        <v>3.5689809701205748</v>
      </c>
      <c r="BL21" s="75">
        <f>IF('04 (ind)'!BL$1="si",100*(('04 (ind)'!BL20-MIN('04 (ind)'!BL$6:BL$37))/(MAX('04 (ind)'!BL$6:BL$37)-MIN('04 (ind)'!BL$6:BL$37))),ABS(-100+(100*(('04 (ind)'!BL20-MIN('04 (ind)'!BL$6:BL$37))/(MAX('04 (ind)'!BL$6:BL$37)-MIN('04 (ind)'!BL$6:BL$37))))))</f>
        <v>1.6260162601626018</v>
      </c>
      <c r="BM21" s="75">
        <f>IF('04 (ind)'!BM$1="si",100*(('04 (ind)'!BM20-MIN('04 (ind)'!BM$6:BM$37))/(MAX('04 (ind)'!BM$6:BM$37)-MIN('04 (ind)'!BM$6:BM$37))),ABS(-100+(100*(('04 (ind)'!BM20-MIN('04 (ind)'!BM$6:BM$37))/(MAX('04 (ind)'!BM$6:BM$37)-MIN('04 (ind)'!BM$6:BM$37))))))</f>
        <v>0</v>
      </c>
      <c r="BN21" s="75">
        <f>IF('04 (ind)'!BN$1="si",100*(('04 (ind)'!BN20-MIN('04 (ind)'!BN$6:BN$37))/(MAX('04 (ind)'!BN$6:BN$37)-MIN('04 (ind)'!BN$6:BN$37))),ABS(-100+(100*(('04 (ind)'!BN20-MIN('04 (ind)'!BN$6:BN$37))/(MAX('04 (ind)'!BN$6:BN$37)-MIN('04 (ind)'!BN$6:BN$37))))))</f>
        <v>5.702167928726201</v>
      </c>
      <c r="BO21" s="75">
        <f>IF('04 (ind)'!BO$1="si",100*(('04 (ind)'!BO20-MIN('04 (ind)'!BO$6:BO$37))/(MAX('04 (ind)'!BO$6:BO$37)-MIN('04 (ind)'!BO$6:BO$37))),ABS(-100+(100*(('04 (ind)'!BO20-MIN('04 (ind)'!BO$6:BO$37))/(MAX('04 (ind)'!BO$6:BO$37)-MIN('04 (ind)'!BO$6:BO$37))))))</f>
        <v>16.416347382579531</v>
      </c>
      <c r="BP21" s="75">
        <f>IF('04 (ind)'!BP$1="si",100*(('04 (ind)'!BP20-MIN('04 (ind)'!BP$6:BP$37))/(MAX('04 (ind)'!BP$6:BP$37)-MIN('04 (ind)'!BP$6:BP$37))),ABS(-100+(100*(('04 (ind)'!BP20-MIN('04 (ind)'!BP$6:BP$37))/(MAX('04 (ind)'!BP$6:BP$37)-MIN('04 (ind)'!BP$6:BP$37))))))</f>
        <v>4.2550208572140207</v>
      </c>
      <c r="BQ21" s="75">
        <f>IF('04 (ind)'!BQ$1="si",100*(('04 (ind)'!BQ20-MIN('04 (ind)'!BQ$6:BQ$37))/(MAX('04 (ind)'!BQ$6:BQ$37)-MIN('04 (ind)'!BQ$6:BQ$37))),ABS(-100+(100*(('04 (ind)'!BQ20-MIN('04 (ind)'!BQ$6:BQ$37))/(MAX('04 (ind)'!BQ$6:BQ$37)-MIN('04 (ind)'!BQ$6:BQ$37))))))</f>
        <v>22.49311443554463</v>
      </c>
      <c r="BR21" s="75">
        <f>IF('04 (ind)'!BR$1="si",100*(('04 (ind)'!BR20-MIN('04 (ind)'!BR$6:BR$37))/(MAX('04 (ind)'!BR$6:BR$37)-MIN('04 (ind)'!BR$6:BR$37))),ABS(-100+(100*(('04 (ind)'!BR20-MIN('04 (ind)'!BR$6:BR$37))/(MAX('04 (ind)'!BP$6:BP$37)-MIN('04 (ind)'!BR$6:BR$37))))))</f>
        <v>25.195898446245462</v>
      </c>
      <c r="BS21" s="75">
        <f>IF('04 (ind)'!BS$1="si",100*(('04 (ind)'!BS20-MIN('04 (ind)'!BS$6:BS$37))/(MAX('04 (ind)'!BS$6:BS$37)-MIN('04 (ind)'!BS$6:BS$37))),ABS(-100+(100*(('04 (ind)'!BS20-MIN('04 (ind)'!BS$6:BS$37))/(MAX('04 (ind)'!BQ$6:BQ$37)-MIN('04 (ind)'!BS$6:BS$37))))))</f>
        <v>73.731955041364344</v>
      </c>
      <c r="BT21" s="75">
        <f>IF('04 (ind)'!BT$1="si",100*(('04 (ind)'!BT20-MIN('04 (ind)'!BT$6:BT$37))/(MAX('04 (ind)'!BT$6:BT$37)-MIN('04 (ind)'!BT$6:BT$37))),ABS(-100+(100*(('04 (ind)'!BT20-MIN('04 (ind)'!BT$6:BT$37))/(MAX('04 (ind)'!BR$6:BR$37)-MIN('04 (ind)'!BT$6:BT$37))))))</f>
        <v>85.454205000000002</v>
      </c>
      <c r="BU21" s="75">
        <f>IF('04 (ind)'!BU$1="si",100*(('04 (ind)'!BU20-MIN('04 (ind)'!BU$6:BU$37))/(MAX('04 (ind)'!BU$6:BU$37)-MIN('04 (ind)'!BU$6:BU$37))),ABS(-100+(100*(('04 (ind)'!BU20-MIN('04 (ind)'!BU$6:BU$37))/(MAX('04 (ind)'!BU$6:BU$37)-MIN('04 (ind)'!BU$6:BU$37))))))</f>
        <v>35.201881615052926</v>
      </c>
      <c r="BV21" s="75">
        <f>IF('04 (ind)'!BV$1="si",100*(('04 (ind)'!BV20-MIN('04 (ind)'!BV$6:BV$37))/(MAX('04 (ind)'!BV$6:BV$37)-MIN('04 (ind)'!BV$6:BV$37))),ABS(-100+(100*(('04 (ind)'!BV20-MIN('04 (ind)'!BV$6:BV$37))/(MAX('04 (ind)'!BV$6:BV$37)-MIN('04 (ind)'!BV$6:BV$37))))))</f>
        <v>61.005353955978592</v>
      </c>
      <c r="BW21" s="75">
        <f>IF('04 (ind)'!BW$1="si",100*(('04 (ind)'!BW20-MIN('04 (ind)'!BW$6:BW$37))/(MAX('04 (ind)'!BW$6:BW$37)-MIN('04 (ind)'!BW$6:BW$37))),ABS(-100+(100*(('04 (ind)'!BW20-MIN('04 (ind)'!BW$6:BW$37))/(MAX('04 (ind)'!BW$6:BW$37)-MIN('04 (ind)'!BW$6:BW$37))))))</f>
        <v>65.625410158813494</v>
      </c>
      <c r="BX21" s="75">
        <f>IF('04 (ind)'!BX$1="si",100*(('04 (ind)'!BX20-MIN('04 (ind)'!BX$6:BX$37))/(MAX('04 (ind)'!BX$6:BX$37)-MIN('04 (ind)'!BX$6:BX$37))),ABS(-100+(100*(('04 (ind)'!BX20-MIN('04 (ind)'!BX$6:BX$37))/(MAX('04 (ind)'!BX$6:BX$37)-MIN('04 (ind)'!BX$6:BX$37))))))</f>
        <v>24.554904289055372</v>
      </c>
      <c r="BY21" s="75">
        <f>IF('04 (ind)'!BY$1="si",100*(('04 (ind)'!BY20-MIN('04 (ind)'!BY$6:BY$37))/(MAX('04 (ind)'!BY$6:BY$37)-MIN('04 (ind)'!BY$6:BY$37))),ABS(-100+(100*(('04 (ind)'!BY20-MIN('04 (ind)'!BY$6:BY$37))/(MAX('04 (ind)'!BY$6:BY$37)-MIN('04 (ind)'!BY$6:BY$37))))))</f>
        <v>9.9946080606162013</v>
      </c>
      <c r="BZ21" s="75">
        <f>IF('04 (ind)'!BZ$1="si",100*(('04 (ind)'!BZ20-MIN('04 (ind)'!BZ$6:BZ$37))/(MAX('04 (ind)'!BZ$6:BZ$37)-MIN('04 (ind)'!BZ$6:BZ$37))),ABS(-100+(100*(('04 (ind)'!BZ20-MIN('04 (ind)'!BZ$6:BZ$37))/(MAX('04 (ind)'!BZ$6:BZ$37)-MIN('04 (ind)'!BZ$6:BZ$37))))))</f>
        <v>91.695385229838138</v>
      </c>
      <c r="CA21" s="75">
        <f>IF('04 (ind)'!CA$1="si",100*(('04 (ind)'!CA20-MIN('04 (ind)'!CA$6:CA$37))/(MAX('04 (ind)'!CA$6:CA$37)-MIN('04 (ind)'!CA$6:CA$37))),ABS(-100+(100*(('04 (ind)'!CA20-MIN('04 (ind)'!CA$6:CA$37))/(MAX('04 (ind)'!CA$6:CA$37)-MIN('04 (ind)'!CA$6:CA$37))))))</f>
        <v>72.143986822854572</v>
      </c>
      <c r="CB21" s="75">
        <f>IF('04 (ind)'!CB$1="si",100*(('04 (ind)'!CB20-MIN('04 (ind)'!CB$6:CB$37))/(MAX('04 (ind)'!CB$6:CB$37)-MIN('04 (ind)'!CB$6:CB$37))),ABS(-100+(100*(('04 (ind)'!CB20-MIN('04 (ind)'!CB$6:CB$37))/(MAX('04 (ind)'!CB$6:CB$37)-MIN('04 (ind)'!CB$6:CB$37))))))</f>
        <v>26.717557251908403</v>
      </c>
      <c r="CC21" s="75">
        <f>IF('04 (ind)'!CC$1="si",100*(('04 (ind)'!CC20-MIN('04 (ind)'!CC$6:CC$37))/(MAX('04 (ind)'!CC$6:CC$37)-MIN('04 (ind)'!CC$6:CC$37))),ABS(-100+(100*(('04 (ind)'!CC20-MIN('04 (ind)'!CC$6:CC$37))/(MAX('04 (ind)'!CC$6:CC$37)-MIN('04 (ind)'!CC$6:CC$37))))))</f>
        <v>51.786595882198036</v>
      </c>
      <c r="CD21" s="75">
        <f>IF('04 (ind)'!CD$1="si",100*(('04 (ind)'!CD20-MIN('04 (ind)'!CD$6:CD$37))/(MAX('04 (ind)'!CD$6:CD$37)-MIN('04 (ind)'!CD$6:CD$37))),ABS(-100+(100*(('04 (ind)'!CD20-MIN('04 (ind)'!CD$6:CD$37))/(MAX('04 (ind)'!CD$6:CD$37)-MIN('04 (ind)'!CD$6:CD$37))))))</f>
        <v>0.20145304766351554</v>
      </c>
      <c r="CE21" s="75">
        <f>IF('04 (ind)'!CE$1="si",100*(('04 (ind)'!CE20-MIN('04 (ind)'!CE$6:CE$37))/(MAX('04 (ind)'!CE$6:CE$37)-MIN('04 (ind)'!CE$6:CE$37))),ABS(-100+(100*(('04 (ind)'!CE20-MIN('04 (ind)'!CE$6:CE$37))/(MAX('04 (ind)'!CE$6:CE$37)-MIN('04 (ind)'!CE$6:CE$37))))))</f>
        <v>6.0069758761918726</v>
      </c>
      <c r="CF21" s="75">
        <f>IF('04 (ind)'!CF$1="si",100*(('04 (ind)'!CF20-MIN('04 (ind)'!CF$6:CF$37))/(MAX('04 (ind)'!CF$6:CF$37)-MIN('04 (ind)'!CF$6:CF$37))),ABS(-100+(100*(('04 (ind)'!CF20-MIN('04 (ind)'!CF$6:CF$37))/(MAX('04 (ind)'!CF$6:CF$37)-MIN('04 (ind)'!CF$6:CF$37))))))</f>
        <v>11.811868113392023</v>
      </c>
      <c r="CG21" s="75">
        <f>IF('04 (ind)'!CG$1="si",100*(('04 (ind)'!CG20-MIN('04 (ind)'!CG$6:CG$37))/(MAX('04 (ind)'!CG$6:CG$37)-MIN('04 (ind)'!CG$6:CG$37))),ABS(-100+(100*(('04 (ind)'!CG20-MIN('04 (ind)'!CG$6:CG$37))/(MAX('04 (ind)'!CG$6:CG$37)-MIN('04 (ind)'!CG$6:CG$37))))))</f>
        <v>51.649149036822664</v>
      </c>
      <c r="CH21" s="75">
        <f>IF('04 (ind)'!CH$1="si",100*(('04 (ind)'!CH20-MIN('04 (ind)'!CH$6:CH$37))/(MAX('04 (ind)'!CH$6:CH$37)-MIN('04 (ind)'!CH$6:CH$37))),ABS(-100+(100*(('04 (ind)'!CH20-MIN('04 (ind)'!CH$6:CH$37))/(MAX('04 (ind)'!CH$6:CH$37)-MIN('04 (ind)'!CH$6:CH$37))))))</f>
        <v>0</v>
      </c>
      <c r="CI21" s="75">
        <f>IF('04 (ind)'!CI$1="si",100*(('04 (ind)'!CI20-MIN('04 (ind)'!CI$6:CI$37))/(MAX('04 (ind)'!CI$6:CI$37)-MIN('04 (ind)'!CI$6:CI$37))),ABS(-100+(100*(('04 (ind)'!CI20-MIN('04 (ind)'!CI$6:CI$37))/(MAX('04 (ind)'!CI$6:CI$37)-MIN('04 (ind)'!CI$6:CI$37))))))</f>
        <v>41.02019624692749</v>
      </c>
      <c r="CJ21" s="75">
        <f>IF('04 (ind)'!CJ$1="si",100*(('04 (ind)'!CJ20-MIN('04 (ind)'!CJ$6:CJ$37))/(MAX('04 (ind)'!CJ$6:CJ$37)-MIN('04 (ind)'!CJ$6:CJ$37))),ABS(-100+(100*(('04 (ind)'!CJ20-MIN('04 (ind)'!CJ$6:CJ$37))/(MAX('04 (ind)'!CJ$6:CJ$37)-MIN('04 (ind)'!CJ$6:CJ$37))))))</f>
        <v>18.646485494064422</v>
      </c>
      <c r="CK21" s="75">
        <f>IF('04 (ind)'!CK$1="si",100*(('04 (ind)'!CK20-MIN('04 (ind)'!CK$6:CK$37))/(MAX('04 (ind)'!CK$6:CK$37)-MIN('04 (ind)'!CK$6:CK$37))),ABS(-100+(100*(('04 (ind)'!CK20-MIN('04 (ind)'!CK$6:CK$37))/(MAX('04 (ind)'!CK$6:CK$37)-MIN('04 (ind)'!CK$6:CK$37))))))</f>
        <v>19.647444887267945</v>
      </c>
      <c r="CL21" s="75">
        <f>IF('04 (ind)'!CL$1="si",100*(('04 (ind)'!CL20-MIN('04 (ind)'!CL$6:CL$37))/(MAX('04 (ind)'!CL$6:CL$37)-MIN('04 (ind)'!CL$6:CL$37))),ABS(-100+(100*(('04 (ind)'!CL20-MIN('04 (ind)'!CL$6:CL$37))/(MAX('04 (ind)'!CL$6:CL$37)-MIN('04 (ind)'!CL$6:CL$37))))))</f>
        <v>17.581407621514263</v>
      </c>
      <c r="CM21" s="75">
        <f>IF('04 (ind)'!CM$1="si",100*(('04 (ind)'!CM20-MIN('04 (ind)'!CM$6:CM$37))/(MAX('04 (ind)'!CM$6:CM$37)-MIN('04 (ind)'!CM$6:CM$37))),ABS(-100+(100*(('04 (ind)'!CM20-MIN('04 (ind)'!CM$6:CM$37))/(MAX('04 (ind)'!CM$6:CM$37)-MIN('04 (ind)'!CM$6:CM$37))))))</f>
        <v>6.5494793538273948</v>
      </c>
    </row>
    <row r="22" spans="1:91">
      <c r="A22" s="18" t="s">
        <v>151</v>
      </c>
      <c r="B22" s="87">
        <f>IF('04 (ind)'!B$1="si",100*(('04 (ind)'!B21-MIN('04 (ind)'!B$6:B$37))/(MAX('04 (ind)'!B$6:B$37)-MIN('04 (ind)'!B$6:B$37))),ABS(-100+(100*(('04 (ind)'!B21-MIN('04 (ind)'!B$6:B$37))/(MAX('04 (ind)'!B$6:B$37)-MIN('04 (ind)'!B$6:B$37))))))</f>
        <v>7.757740808231155</v>
      </c>
      <c r="C22" s="87">
        <f>IF('04 (ind)'!C$1="si",100*(('04 (ind)'!C21-MIN('04 (ind)'!C$6:C$37))/(MAX('04 (ind)'!C$6:C$37)-MIN('04 (ind)'!C$6:C$37))),ABS(-100+(100*(('04 (ind)'!C21-MIN('04 (ind)'!C$6:C$37))/(MAX('04 (ind)'!C$6:C$37)-MIN('04 (ind)'!C$6:C$37))))))</f>
        <v>19.260823783409894</v>
      </c>
      <c r="D22" s="87">
        <f>IF('04 (ind)'!D$1="si",100*(('04 (ind)'!D21-MIN('04 (ind)'!D$6:D$37))/(MAX('04 (ind)'!D$6:D$37)-MIN('04 (ind)'!D$6:D$37))),ABS(-100+(100*(('04 (ind)'!D21-MIN('04 (ind)'!D$6:D$37))/(MAX('04 (ind)'!D$6:D$37)-MIN('04 (ind)'!D$6:D$37))))))</f>
        <v>89.083639822151937</v>
      </c>
      <c r="E22" s="87">
        <f>IF('04 (ind)'!E$1="si",100*(('04 (ind)'!E21-MIN('04 (ind)'!E$6:E$37))/(MAX('04 (ind)'!E$6:E$37)-MIN('04 (ind)'!E$6:E$37))),ABS(-100+(100*(('04 (ind)'!E21-MIN('04 (ind)'!E$6:E$37))/(MAX('04 (ind)'!E$6:E$37)-MIN('04 (ind)'!E$6:E$37))))))</f>
        <v>55.579967775338993</v>
      </c>
      <c r="F22" s="87">
        <f>IF('04 (ind)'!F$1="si",100*(('04 (ind)'!F21-MIN('04 (ind)'!F$6:F$37))/(MAX('04 (ind)'!F$6:F$37)-MIN('04 (ind)'!F$6:F$37))),ABS(-100+(100*(('04 (ind)'!F21-MIN('04 (ind)'!F$6:F$37))/(MAX('04 (ind)'!F$6:F$37)-MIN('04 (ind)'!F$6:F$37))))))</f>
        <v>66.666666666666657</v>
      </c>
      <c r="G22" s="87">
        <f>IF('04 (ind)'!G$1="si",100*(('04 (ind)'!G21-MIN('04 (ind)'!G$6:G$37))/(MAX('04 (ind)'!G$6:G$37)-MIN('04 (ind)'!G$6:G$37))),ABS(-100+(100*(('04 (ind)'!G21-MIN('04 (ind)'!G$6:G$37))/(MAX('04 (ind)'!G$6:G$37)-MIN('04 (ind)'!G$6:G$37))))))</f>
        <v>45.299145299145295</v>
      </c>
      <c r="H22" s="87">
        <f>IF('04 (ind)'!H$1="si",100*(('04 (ind)'!H21-MIN('04 (ind)'!H$6:H$37))/(MAX('04 (ind)'!H$6:H$37)-MIN('04 (ind)'!H$6:H$37))),ABS(-100+(100*(('04 (ind)'!H21-MIN('04 (ind)'!H$6:H$37))/(MAX('04 (ind)'!H$6:H$37)-MIN('04 (ind)'!H$6:H$37))))))</f>
        <v>72.611464968152859</v>
      </c>
      <c r="I22" s="87">
        <f>IF('04 (ind)'!I$1="si",100*(('04 (ind)'!I21-MIN('04 (ind)'!I$6:I$37))/(MAX('04 (ind)'!I$6:I$37)-MIN('04 (ind)'!I$6:I$37))),ABS(-100+(100*(('04 (ind)'!I21-MIN('04 (ind)'!I$6:I$37))/(MAX('04 (ind)'!I$6:I$37)-MIN('04 (ind)'!I$6:I$37))))))</f>
        <v>84.313725490196077</v>
      </c>
      <c r="J22" s="87">
        <f>IF('04 (ind)'!J$1="si",100*(('04 (ind)'!J21-MIN('04 (ind)'!J$6:J$37))/(MAX('04 (ind)'!J$6:J$37)-MIN('04 (ind)'!J$6:J$37))),ABS(-100+(100*(('04 (ind)'!J21-MIN('04 (ind)'!J$6:J$37))/(MAX('04 (ind)'!J$6:J$37)-MIN('04 (ind)'!J$6:J$37))))))</f>
        <v>30.63291139240506</v>
      </c>
      <c r="K22" s="87">
        <f>IF('04 (ind)'!K$1="si",100*(('04 (ind)'!K21-MIN('04 (ind)'!K$6:K$37))/(MAX('04 (ind)'!K$6:K$37)-MIN('04 (ind)'!K$6:K$37))),ABS(-100+(100*(('04 (ind)'!K21-MIN('04 (ind)'!K$6:K$37))/(MAX('04 (ind)'!K$6:K$37)-MIN('04 (ind)'!K$6:K$37))))))</f>
        <v>30.128464880169116</v>
      </c>
      <c r="L22" s="87">
        <f>IF('04 (ind)'!L$1="si",100*(('04 (ind)'!L21-MIN('04 (ind)'!L$6:L$37))/(MAX('04 (ind)'!L$6:L$37)-MIN('04 (ind)'!L$6:L$37))),ABS(-100+(100*(('04 (ind)'!L21-MIN('04 (ind)'!L$6:L$37))/(MAX('04 (ind)'!L$6:L$37)-MIN('04 (ind)'!L$6:L$37))))))</f>
        <v>29.998827068990778</v>
      </c>
      <c r="M22" s="87">
        <f>IF('04 (ind)'!M$1="si",100*(('04 (ind)'!M21-MIN('04 (ind)'!M$6:M$37))/(MAX('04 (ind)'!M$6:M$37)-MIN('04 (ind)'!M$6:M$37))),ABS(-100+(100*(('04 (ind)'!M21-MIN('04 (ind)'!M$6:M$37))/(MAX('04 (ind)'!M$6:M$37)-MIN('04 (ind)'!M$6:M$37))))))</f>
        <v>4.052889341544998</v>
      </c>
      <c r="N22" s="87">
        <f>IF('04 (ind)'!N$1="si",100*(('04 (ind)'!N21-MIN('04 (ind)'!N$6:N$37))/(MAX('04 (ind)'!N$6:N$37)-MIN('04 (ind)'!N$6:N$37))),ABS(-100+(100*(('04 (ind)'!N21-MIN('04 (ind)'!N$6:N$37))/(MAX('04 (ind)'!N$6:N$37)-MIN('04 (ind)'!N$6:N$37))))))</f>
        <v>61.763716724126027</v>
      </c>
      <c r="O22" s="87">
        <f>IF('04 (ind)'!O$1="si",100*(('04 (ind)'!O21-MIN('04 (ind)'!O$6:O$37))/(MAX('04 (ind)'!O$6:O$37)-MIN('04 (ind)'!O$6:O$37))),ABS(-100+(100*(('04 (ind)'!O21-MIN('04 (ind)'!O$6:O$37))/(MAX('04 (ind)'!O$6:O$37)-MIN('04 (ind)'!O$6:O$37))))))</f>
        <v>94.067796610169495</v>
      </c>
      <c r="P22" s="87">
        <f>IF('04 (ind)'!P$1="si",100*(('04 (ind)'!P21-MIN('04 (ind)'!P$6:P$37))/(MAX('04 (ind)'!P$6:P$37)-MIN('04 (ind)'!P$6:P$37))),ABS(-100+(100*(('04 (ind)'!P21-MIN('04 (ind)'!P$6:P$37))/(MAX('04 (ind)'!P$6:P$37)-MIN('04 (ind)'!P$6:P$37))))))</f>
        <v>2.3016708082203454</v>
      </c>
      <c r="Q22" s="87">
        <f>IF('04 (ind)'!Q$1="si",100*(('04 (ind)'!Q21-MIN('04 (ind)'!Q$6:Q$37))/(MAX('04 (ind)'!Q$6:Q$37)-MIN('04 (ind)'!Q$6:Q$37))),ABS(-100+(100*(('04 (ind)'!Q21-MIN('04 (ind)'!Q$6:Q$37))/(MAX('04 (ind)'!Q$6:Q$37)-MIN('04 (ind)'!Q$6:Q$37))))))</f>
        <v>4.4050837900479154</v>
      </c>
      <c r="R22" s="87">
        <f>IF('04 (ind)'!R$1="si",100*(('04 (ind)'!R21-MIN('04 (ind)'!R$6:R$37))/(MAX('04 (ind)'!R$6:R$37)-MIN('04 (ind)'!R$6:R$37))),ABS(-100+(100*(('04 (ind)'!R21-MIN('04 (ind)'!R$6:R$37))/(MAX('04 (ind)'!R$6:R$37)-MIN('04 (ind)'!R$6:R$37))))))</f>
        <v>1.0976798993318488</v>
      </c>
      <c r="S22" s="75">
        <f>ABS(ABS(('04 (ind)'!S21-((MAX('04 (ind)'!S$6:S$37)+MIN('04 (ind)'!S$6:S$37))/2))/(((MAX('04 (ind)'!S$6:S$37)+MIN('04 (ind)'!S$6:S$37))/2)-MAX('04 (ind)'!S$6:S$37))*100)-100)</f>
        <v>47.802013934102725</v>
      </c>
      <c r="T22" s="75">
        <f>IF('04 (ind)'!T$1="si",100*(('04 (ind)'!T21-MIN('04 (ind)'!T$6:T$37))/(MAX('04 (ind)'!T$6:T$37)-MIN('04 (ind)'!T$6:T$37))),ABS(-100+(100*(('04 (ind)'!T21-MIN('04 (ind)'!T$6:T$37))/(MAX('04 (ind)'!T$6:T$37)-MIN('04 (ind)'!T$6:T$37))))))</f>
        <v>10.447453999094389</v>
      </c>
      <c r="U22" s="75">
        <f>IF('04 (ind)'!U$1="si",100*(('04 (ind)'!U21-MIN('04 (ind)'!U$6:U$37))/(MAX('04 (ind)'!U$6:U$37)-MIN('04 (ind)'!U$6:U$37))),ABS(-100+(100*(('04 (ind)'!U21-MIN('04 (ind)'!U$6:U$37))/(MAX('04 (ind)'!U$6:U$37)-MIN('04 (ind)'!U$6:U$37))))))</f>
        <v>100</v>
      </c>
      <c r="V22" s="75">
        <f>IF('04 (ind)'!V$1="si",100*(('04 (ind)'!V21-MIN('04 (ind)'!V$6:V$37))/(MAX('04 (ind)'!V$6:V$37)-MIN('04 (ind)'!V$6:V$37))),ABS(-100+(100*(('04 (ind)'!V21-MIN('04 (ind)'!V$6:V$37))/(MAX('04 (ind)'!V$6:V$37)-MIN('04 (ind)'!V$6:V$37))))))</f>
        <v>100</v>
      </c>
      <c r="W22" s="75">
        <f>IF('04 (ind)'!W$1="si",100*(('04 (ind)'!W21-MIN('04 (ind)'!W$6:W$37))/(MAX('04 (ind)'!W$6:W$37)-MIN('04 (ind)'!W$6:W$37))),ABS(-100+(100*(('04 (ind)'!W21-MIN('04 (ind)'!W$6:W$37))/(MAX('04 (ind)'!W$6:W$37)-MIN('04 (ind)'!W$6:W$37))))))</f>
        <v>36.394256720285007</v>
      </c>
      <c r="X22" s="75">
        <f>IF('04 (ind)'!X$1="si",100*(('04 (ind)'!X21-MIN('04 (ind)'!X$6:X$37))/(MAX('04 (ind)'!X$6:X$37)-MIN('04 (ind)'!X$6:X$37))),ABS(-100+(100*(('04 (ind)'!X21-MIN('04 (ind)'!X$6:X$37))/(MAX('04 (ind)'!X$6:X$37)-MIN('04 (ind)'!X$6:X$37))))))</f>
        <v>52.322088010037184</v>
      </c>
      <c r="Y22" s="75">
        <f>IF('04 (ind)'!Y$1="si",100*(('04 (ind)'!Y21-MIN('04 (ind)'!Y$6:Y$37))/(MAX('04 (ind)'!Y$6:Y$37)-MIN('04 (ind)'!Y$6:Y$37))),ABS(-100+(100*(('04 (ind)'!Y21-MIN('04 (ind)'!Y$6:Y$37))/(MAX('04 (ind)'!Y$6:Y$37)-MIN('04 (ind)'!Y$6:Y$37))))))</f>
        <v>40.298950161963852</v>
      </c>
      <c r="Z22" s="75">
        <f>IF('04 (ind)'!Z$1="si",100*(('04 (ind)'!Z21-MIN('04 (ind)'!Z$6:Z$37))/(MAX('04 (ind)'!Z$6:Z$37)-MIN('04 (ind)'!Z$6:Z$37))),ABS(-100+(100*(('04 (ind)'!Z21-MIN('04 (ind)'!Z$6:Z$37))/(MAX('04 (ind)'!Z$6:Z$37)-MIN('04 (ind)'!Z$6:Z$37))))))</f>
        <v>12.377151381708089</v>
      </c>
      <c r="AA22" s="75">
        <f>IF('04 (ind)'!AA$1="si",100*(('04 (ind)'!AA21-MIN('04 (ind)'!AA$6:AA$37))/(MAX('04 (ind)'!AA$6:AA$37)-MIN('04 (ind)'!AA$6:AA$37))),ABS(-100+(100*(('04 (ind)'!AA21-MIN('04 (ind)'!AA$6:AA$37))/(MAX('04 (ind)'!AA$6:AA$37)-MIN('04 (ind)'!AA$6:AA$37))))))</f>
        <v>43.930539627658796</v>
      </c>
      <c r="AB22" s="75">
        <f>IF('04 (ind)'!AB$1="si",100*(('04 (ind)'!AB21-MIN('04 (ind)'!AB$6:AB$37))/(MAX('04 (ind)'!AB$6:AB$37)-MIN('04 (ind)'!AB$6:AB$37))),ABS(-100+(100*(('04 (ind)'!AB21-MIN('04 (ind)'!AB$6:AB$37))/(MAX('04 (ind)'!AB$6:AB$37)-MIN('04 (ind)'!AB$6:AB$37))))))</f>
        <v>19.45011171391986</v>
      </c>
      <c r="AC22" s="75">
        <f>IF('04 (ind)'!AC$1="si",100*(('04 (ind)'!AC21-MIN('04 (ind)'!AC$6:AC$37))/(MAX('04 (ind)'!AC$6:AC$37)-MIN('04 (ind)'!AC$6:AC$37))),ABS(-100+(100*(('04 (ind)'!AC21-MIN('04 (ind)'!AC$6:AC$37))/(MAX('04 (ind)'!AC$6:AC$37)-MIN('04 (ind)'!AC$6:AC$37))))))</f>
        <v>55.695674748058401</v>
      </c>
      <c r="AD22" s="75">
        <f>IF('04 (ind)'!AD$1="si",100*(('04 (ind)'!AD21-MIN('04 (ind)'!AD$6:AD$37))/(MAX('04 (ind)'!AD$6:AD$37)-MIN('04 (ind)'!AD$6:AD$37))),ABS(-100+(100*(('04 (ind)'!AD21-MIN('04 (ind)'!AD$6:AD$37))/(MAX('04 (ind)'!AD$6:AD$37)-MIN('04 (ind)'!AD$6:AD$37))))))</f>
        <v>80.549803187202144</v>
      </c>
      <c r="AE22" s="75">
        <f>IF('04 (ind)'!AE$1="si",100*(('04 (ind)'!AE21-MIN('04 (ind)'!AE$6:AE$37))/(MAX('04 (ind)'!AE$6:AE$37)-MIN('04 (ind)'!AE$6:AE$37))),ABS(-100+(100*(('04 (ind)'!AE21-MIN('04 (ind)'!AE$6:AE$37))/(MAX('04 (ind)'!AE$6:AE$37)-MIN('04 (ind)'!AE$6:AE$37))))))</f>
        <v>46.891656429693633</v>
      </c>
      <c r="AF22" s="75">
        <f>IF('04 (ind)'!AF$1="si",100*(('04 (ind)'!AF21-MIN('04 (ind)'!AF$6:AF$37))/(MAX('04 (ind)'!AF$6:AF$37)-MIN('04 (ind)'!AF$6:AF$37))),ABS(-100+(100*(('04 (ind)'!AF21-MIN('04 (ind)'!AF$6:AF$37))/(MAX('04 (ind)'!AF$6:AF$37)-MIN('04 (ind)'!AF$6:AF$37))))))</f>
        <v>42.307692307692299</v>
      </c>
      <c r="AG22" s="75">
        <f>IF('04 (ind)'!AG$1="si",100*(('04 (ind)'!AG21-MIN('04 (ind)'!AG$6:AG$37))/(MAX('04 (ind)'!AG$6:AG$37)-MIN('04 (ind)'!AG$6:AG$37))),ABS(-100+(100*(('04 (ind)'!AG21-MIN('04 (ind)'!AG$6:AG$37))/(MAX('04 (ind)'!AG$6:AG$37)-MIN('04 (ind)'!AG$6:AG$37))))))</f>
        <v>14.173228346456723</v>
      </c>
      <c r="AH22" s="75">
        <f>IF('04 (ind)'!AH$1="si",100*(('04 (ind)'!AH21-MIN('04 (ind)'!AH$6:AH$37))/(MAX('04 (ind)'!AH$6:AH$37)-MIN('04 (ind)'!AH$6:AH$37))),ABS(-100+(100*(('04 (ind)'!AH21-MIN('04 (ind)'!AH$6:AH$37))/(MAX('04 (ind)'!AH$6:AH$37)-MIN('04 (ind)'!AH$6:AH$37))))))</f>
        <v>16.349809885931545</v>
      </c>
      <c r="AI22" s="75">
        <f>IF('04 (ind)'!AI$1="si",100*(('04 (ind)'!AI21-MIN('04 (ind)'!AI$6:AI$37))/(MAX('04 (ind)'!AI$6:AI$37)-MIN('04 (ind)'!AI$6:AI$37))),ABS(-100+(100*(('04 (ind)'!AI21-MIN('04 (ind)'!AI$6:AI$37))/(MAX('04 (ind)'!AI$6:AI$37)-MIN('04 (ind)'!AI$6:AI$37))))))</f>
        <v>5.4169310589377027</v>
      </c>
      <c r="AJ22" s="75">
        <f>IF('04 (ind)'!AJ$1="si",100*(('04 (ind)'!AJ21-MIN('04 (ind)'!AJ$6:AJ$37))/(MAX('04 (ind)'!AJ$6:AJ$37)-MIN('04 (ind)'!AJ$6:AJ$37))),ABS(-100+(100*(('04 (ind)'!AJ21-MIN('04 (ind)'!AJ$6:AJ$37))/(MAX('04 (ind)'!AJ$6:AJ$37)-MIN('04 (ind)'!AJ$6:AJ$37))))))</f>
        <v>74.99424626006909</v>
      </c>
      <c r="AK22" s="75">
        <f>IF('04 (ind)'!AK$1="si",100*(('04 (ind)'!AK21-MIN('04 (ind)'!AK$6:AK$37))/(MAX('04 (ind)'!AK$6:AK$37)-MIN('04 (ind)'!AK$6:AK$37))),ABS(-100+(100*(('04 (ind)'!AK21-MIN('04 (ind)'!AK$6:AK$37))/(MAX('04 (ind)'!AK$6:AK$37)-MIN('04 (ind)'!AK$6:AK$37))))))</f>
        <v>2.1123227762294228</v>
      </c>
      <c r="AL22" s="75">
        <f>IF('04 (ind)'!AL$1="si",100*(('04 (ind)'!AL21-MIN('04 (ind)'!AL$6:AL$37))/(MAX('04 (ind)'!AL$6:AL$37)-MIN('04 (ind)'!AL$6:AL$37))),ABS(-100+(100*(('04 (ind)'!AL21-MIN('04 (ind)'!AL$6:AL$37))/(MAX('04 (ind)'!AL$6:AL$37)-MIN('04 (ind)'!AL$6:AL$37))))))</f>
        <v>71.697756106644192</v>
      </c>
      <c r="AM22" s="75">
        <f>IF('04 (ind)'!AM$1="si",100*(('04 (ind)'!AM21-MIN('04 (ind)'!AM$6:AM$37))/(MAX('04 (ind)'!AM$6:AM$37)-MIN('04 (ind)'!AM$6:AM$37))),ABS(-100+(100*(('04 (ind)'!AM21-MIN('04 (ind)'!AM$6:AM$37))/(MAX('04 (ind)'!AM$6:AM$37)-MIN('04 (ind)'!AM$6:AM$37))))))</f>
        <v>82.218541863550129</v>
      </c>
      <c r="AN22" s="75">
        <f>IF('04 (ind)'!AN$1="si",100*(('04 (ind)'!AN21-MIN('04 (ind)'!AN$6:AN$37))/(MAX('04 (ind)'!AN$6:AN$37)-MIN('04 (ind)'!AN$6:AN$37))),ABS(-100+(100*(('04 (ind)'!AN21-MIN('04 (ind)'!AN$6:AN$37))/(MAX('04 (ind)'!AN$6:AN$37)-MIN('04 (ind)'!AN$6:AN$37))))))</f>
        <v>29.959719900128221</v>
      </c>
      <c r="AO22" s="75">
        <f>IF('04 (ind)'!AO$1="si",100*(('04 (ind)'!AO21-MIN('04 (ind)'!AO$6:AO$37))/(MAX('04 (ind)'!AO$6:AO$37)-MIN('04 (ind)'!AO$6:AO$37))),ABS(-100+(100*(('04 (ind)'!AO21-MIN('04 (ind)'!AO$6:AO$37))/(MAX('04 (ind)'!AO$6:AO$37)-MIN('04 (ind)'!AO$6:AO$37))))))</f>
        <v>25.668651924273938</v>
      </c>
      <c r="AP22" s="75">
        <f>IF('04 (ind)'!AP$1="si",100*(('04 (ind)'!AP21-MIN('04 (ind)'!AP$6:AP$37))/(MAX('04 (ind)'!AP$6:AP$37)-MIN('04 (ind)'!AP$6:AP$37))),ABS(-100+(100*(('04 (ind)'!AP21-MIN('04 (ind)'!AP$6:AP$37))/(MAX('04 (ind)'!AP$6:AP$37)-MIN('04 (ind)'!AP$6:AP$37))))))</f>
        <v>85.962473940236265</v>
      </c>
      <c r="AQ22" s="75">
        <f>IF('04 (ind)'!AQ$1="si",100*(('04 (ind)'!AQ21-MIN('04 (ind)'!AQ$6:AQ$37))/(MAX('04 (ind)'!AQ$6:AQ$37)-MIN('04 (ind)'!AQ$6:AQ$37))),ABS(-100+(100*(('04 (ind)'!AQ21-MIN('04 (ind)'!AQ$6:AQ$37))/(MAX('04 (ind)'!AQ$6:AQ$37)-MIN('04 (ind)'!AQ$6:AQ$37))))))</f>
        <v>2.8855288826987855</v>
      </c>
      <c r="AR22" s="75">
        <f>IF('04 (ind)'!AR$1="si",100*(('04 (ind)'!AR21-MIN('04 (ind)'!AR$6:AR$37))/(MAX('04 (ind)'!AR$6:AR$37)-MIN('04 (ind)'!AR$6:AR$37))),ABS(-100+(100*(('04 (ind)'!AR21-MIN('04 (ind)'!AR$6:AR$37))/(MAX('04 (ind)'!AR$6:AR$37)-MIN('04 (ind)'!AR$6:AR$37))))))</f>
        <v>18.49672376368494</v>
      </c>
      <c r="AS22" s="75">
        <f>IF('04 (ind)'!AS$1="si",100*(('04 (ind)'!AS21-MIN('04 (ind)'!AS$6:AS$37))/(MAX('04 (ind)'!AS$6:AS$37)-MIN('04 (ind)'!AS$6:AS$37))),ABS(-100+(100*(('04 (ind)'!AS21-MIN('04 (ind)'!AS$6:AS$37))/(MAX('04 (ind)'!AS$6:AS$37)-MIN('04 (ind)'!AS$6:AS$37))))))</f>
        <v>54.862976894142932</v>
      </c>
      <c r="AT22" s="75">
        <f>IF('04 (ind)'!AT$1="si",100*(('04 (ind)'!AT21-MIN('04 (ind)'!AT$6:AT$37))/(MAX('04 (ind)'!AT$6:AT$37)-MIN('04 (ind)'!AT$6:AT$37))),ABS(-100+(100*(('04 (ind)'!AT21-MIN('04 (ind)'!AT$6:AT$37))/(MAX('04 (ind)'!AT$6:AT$37)-MIN('04 (ind)'!AT$6:AT$37))))))</f>
        <v>0</v>
      </c>
      <c r="AU22" s="75">
        <f>IF('04 (ind)'!AU$1="si",100*(('04 (ind)'!AU21-MIN('04 (ind)'!AU$6:AU$37))/(MAX('04 (ind)'!AU$6:AU$37)-MIN('04 (ind)'!AU$6:AU$37))),ABS(-100+(100*(('04 (ind)'!AU21-MIN('04 (ind)'!AU$6:AU$37))/(MAX('04 (ind)'!AU$6:AU$37)-MIN('04 (ind)'!AU$6:AU$37))))))</f>
        <v>51.070336391437301</v>
      </c>
      <c r="AV22" s="75">
        <f>IF('04 (ind)'!AV$1="si",100*(('04 (ind)'!AV21-MIN('04 (ind)'!AV$6:AV$37))/(MAX('04 (ind)'!AV$6:AV$37)-MIN('04 (ind)'!AV$6:AV$37))),ABS(-100+(100*(('04 (ind)'!AV21-MIN('04 (ind)'!AV$6:AV$37))/(MAX('04 (ind)'!AV$6:AV$37)-MIN('04 (ind)'!AV$6:AV$37))))))</f>
        <v>79.37608318890814</v>
      </c>
      <c r="AW22" s="75">
        <f>IF('04 (ind)'!AW$1="si",100*(('04 (ind)'!AW21-MIN('04 (ind)'!AW$6:AW$37))/(MAX('04 (ind)'!AW$6:AW$37)-MIN('04 (ind)'!AW$6:AW$37))),ABS(-100+(100*(('04 (ind)'!AW21-MIN('04 (ind)'!AW$6:AW$37))/(MAX('04 (ind)'!AW$6:AW$37)-MIN('04 (ind)'!AW$6:AW$37))))))</f>
        <v>49.559357179885957</v>
      </c>
      <c r="AX22" s="75">
        <f>IF('04 (ind)'!AX$1="si",100*(('04 (ind)'!AX21-MIN('04 (ind)'!AX$6:AX$37))/(MAX('04 (ind)'!AX$6:AX$37)-MIN('04 (ind)'!AX$6:AX$37))),ABS(-100+(100*(('04 (ind)'!AX21-MIN('04 (ind)'!AX$6:AX$37))/(MAX('04 (ind)'!AX$6:AX$37)-MIN('04 (ind)'!AX$6:AX$37))))))</f>
        <v>22.78206098454568</v>
      </c>
      <c r="AY22" s="75">
        <f>IF('04 (ind)'!AY$1="si",100*(('04 (ind)'!AY21-MIN('04 (ind)'!AY$6:AY$37))/(MAX('04 (ind)'!AY$6:AY$37)-MIN('04 (ind)'!AY$6:AY$37))),ABS(-100+(100*(('04 (ind)'!AY21-MIN('04 (ind)'!AY$6:AY$37))/(MAX('04 (ind)'!AY$6:AY$37)-MIN('04 (ind)'!AY$6:AY$37))))))</f>
        <v>25.166508087535721</v>
      </c>
      <c r="AZ22" s="75">
        <f>IF('04 (ind)'!AZ$1="si",100*(('04 (ind)'!AZ21-MIN('04 (ind)'!AZ$6:AZ$37))/(MAX('04 (ind)'!AZ$6:AZ$37)-MIN('04 (ind)'!AZ$6:AZ$37))),ABS(-100+(100*(('04 (ind)'!AZ21-MIN('04 (ind)'!AZ$6:AZ$37))/(MAX('04 (ind)'!AZ$6:AZ$37)-MIN('04 (ind)'!AZ$6:AZ$37))))))</f>
        <v>25.336013597001823</v>
      </c>
      <c r="BA22" s="75">
        <f>IF('04 (ind)'!BA$1="si",100*(('04 (ind)'!BA21-MIN('04 (ind)'!BA$6:BA$37))/(MAX('04 (ind)'!BA$6:BA$37)-MIN('04 (ind)'!BA$6:BA$37))),ABS(-100+(100*(('04 (ind)'!BA21-MIN('04 (ind)'!BA$6:BA$37))/(MAX('04 (ind)'!BA$6:BA$37)-MIN('04 (ind)'!BA$6:BA$37))))))</f>
        <v>42.762409251665076</v>
      </c>
      <c r="BB22" s="75">
        <f>IF('04 (ind)'!BB$1="si",100*(('04 (ind)'!BB21-MIN('04 (ind)'!BB$6:BB$37))/(MAX('04 (ind)'!BB$6:BB$37)-MIN('04 (ind)'!BB$6:BB$37))),ABS(-100+(100*(('04 (ind)'!BB21-MIN('04 (ind)'!BB$6:BB$37))/(MAX('04 (ind)'!BB$6:BB$37)-MIN('04 (ind)'!BB$6:BB$37))))))</f>
        <v>1.3469393452808294</v>
      </c>
      <c r="BC22" s="75">
        <f>IF('04 (ind)'!BC$1="si",100*(('04 (ind)'!BC21-MIN('04 (ind)'!BC$6:BC$37))/(MAX('04 (ind)'!BC$6:BC$37)-MIN('04 (ind)'!BC$6:BC$37))),ABS(-100+(100*(('04 (ind)'!BC21-MIN('04 (ind)'!BC$6:BC$37))/(MAX('04 (ind)'!BC$6:BC$37)-MIN('04 (ind)'!BC$6:BC$37))))))</f>
        <v>12.706028990391008</v>
      </c>
      <c r="BD22" s="75">
        <f>IF('04 (ind)'!BD$1="si",100*(('04 (ind)'!BD21-MIN('04 (ind)'!BD$6:BD$37))/(MAX('04 (ind)'!BD$6:BD$37)-MIN('04 (ind)'!BD$6:BD$37))),ABS(-100+(100*(('04 (ind)'!BD21-MIN('04 (ind)'!BD$6:BD$37))/(MAX('04 (ind)'!BD$6:BD$37)-MIN('04 (ind)'!BD$6:BD$37))))))</f>
        <v>63.28870971917128</v>
      </c>
      <c r="BE22" s="75">
        <f>IF('04 (ind)'!BE$1="si",100*(('04 (ind)'!BE21-MIN('04 (ind)'!BE$6:BE$37))/(MAX('04 (ind)'!BE$6:BE$37)-MIN('04 (ind)'!BE$6:BE$37))),ABS(-100+(100*(('04 (ind)'!BE21-MIN('04 (ind)'!BE$6:BE$37))/(MAX('04 (ind)'!BE$6:BE$37)-MIN('04 (ind)'!BE$6:BE$37))))))</f>
        <v>10.571652310101801</v>
      </c>
      <c r="BF22" s="75">
        <f>IF('04 (ind)'!BF$1="si",100*(('04 (ind)'!BF21-MIN('04 (ind)'!BF$6:BF$37))/(MAX('04 (ind)'!BF$6:BF$37)-MIN('04 (ind)'!BF$6:BF$37))),ABS(-100+(100*(('04 (ind)'!BF21-MIN('04 (ind)'!BF$6:BF$37))/(MAX('04 (ind)'!BF$6:BF$37)-MIN('04 (ind)'!BF$6:BF$37))))))</f>
        <v>13.212713796859935</v>
      </c>
      <c r="BG22" s="75">
        <f>IF('04 (ind)'!BG$1="si",100*(('04 (ind)'!BG21-MIN('04 (ind)'!BG$6:BG$37))/(MAX('04 (ind)'!BG$6:BG$37)-MIN('04 (ind)'!BG$6:BG$37))),ABS(-100+(100*(('04 (ind)'!BG21-MIN('04 (ind)'!BG$6:BG$37))/(MAX('04 (ind)'!BG$6:BG$37)-MIN('04 (ind)'!BG$6:BG$37))))))</f>
        <v>42.835836524302579</v>
      </c>
      <c r="BH22" s="75">
        <f>IF('04 (ind)'!BH$1="si",100*(('04 (ind)'!BH21-MIN('04 (ind)'!BH$6:BH$37))/(MAX('04 (ind)'!BH$6:BH$37)-MIN('04 (ind)'!BH$6:BH$37))),ABS(-100+(100*(('04 (ind)'!BH21-MIN('04 (ind)'!BH$6:BH$37))/(MAX('04 (ind)'!BH$6:BH$37)-MIN('04 (ind)'!BH$6:BH$37))))))</f>
        <v>12.26295885981755</v>
      </c>
      <c r="BI22" s="75">
        <f>IF('04 (ind)'!BI$1="si",100*(('04 (ind)'!BI21-MIN('04 (ind)'!BI$6:BI$37))/(MAX('04 (ind)'!BI$6:BI$37)-MIN('04 (ind)'!BI$6:BI$37))),ABS(-100+(100*(('04 (ind)'!BI21-MIN('04 (ind)'!BI$6:BI$37))/(MAX('04 (ind)'!BI$6:BI$37)-MIN('04 (ind)'!BI$6:BI$37))))))</f>
        <v>99.9309325354007</v>
      </c>
      <c r="BJ22" s="75">
        <f>IF('04 (ind)'!BJ$1="si",100*(('04 (ind)'!BJ21-MIN('04 (ind)'!BJ$6:BJ$37))/(MAX('04 (ind)'!BJ$6:BJ$37)-MIN('04 (ind)'!BJ$6:BJ$37))),ABS(-100+(100*(('04 (ind)'!BJ21-MIN('04 (ind)'!BJ$6:BJ$37))/(MAX('04 (ind)'!BJ$6:BJ$37)-MIN('04 (ind)'!BJ$6:BJ$37))))))</f>
        <v>29.054012672236517</v>
      </c>
      <c r="BK22" s="75">
        <f>IF('04 (ind)'!BK$1="si",100*(('04 (ind)'!BK21-MIN('04 (ind)'!BK$6:BK$37))/(MAX('04 (ind)'!BK$6:BK$37)-MIN('04 (ind)'!BK$6:BK$37))),ABS(-100+(100*(('04 (ind)'!BK21-MIN('04 (ind)'!BK$6:BK$37))/(MAX('04 (ind)'!BK$6:BK$37)-MIN('04 (ind)'!BK$6:BK$37))))))</f>
        <v>5.5145846125910651</v>
      </c>
      <c r="BL22" s="75">
        <f>IF('04 (ind)'!BL$1="si",100*(('04 (ind)'!BL21-MIN('04 (ind)'!BL$6:BL$37))/(MAX('04 (ind)'!BL$6:BL$37)-MIN('04 (ind)'!BL$6:BL$37))),ABS(-100+(100*(('04 (ind)'!BL21-MIN('04 (ind)'!BL$6:BL$37))/(MAX('04 (ind)'!BL$6:BL$37)-MIN('04 (ind)'!BL$6:BL$37))))))</f>
        <v>16.260162601626014</v>
      </c>
      <c r="BM22" s="75">
        <f>IF('04 (ind)'!BM$1="si",100*(('04 (ind)'!BM21-MIN('04 (ind)'!BM$6:BM$37))/(MAX('04 (ind)'!BM$6:BM$37)-MIN('04 (ind)'!BM$6:BM$37))),ABS(-100+(100*(('04 (ind)'!BM21-MIN('04 (ind)'!BM$6:BM$37))/(MAX('04 (ind)'!BM$6:BM$37)-MIN('04 (ind)'!BM$6:BM$37))))))</f>
        <v>36.659333320098469</v>
      </c>
      <c r="BN22" s="75">
        <f>IF('04 (ind)'!BN$1="si",100*(('04 (ind)'!BN21-MIN('04 (ind)'!BN$6:BN$37))/(MAX('04 (ind)'!BN$6:BN$37)-MIN('04 (ind)'!BN$6:BN$37))),ABS(-100+(100*(('04 (ind)'!BN21-MIN('04 (ind)'!BN$6:BN$37))/(MAX('04 (ind)'!BN$6:BN$37)-MIN('04 (ind)'!BN$6:BN$37))))))</f>
        <v>7.7710958805381338</v>
      </c>
      <c r="BO22" s="75">
        <f>IF('04 (ind)'!BO$1="si",100*(('04 (ind)'!BO21-MIN('04 (ind)'!BO$6:BO$37))/(MAX('04 (ind)'!BO$6:BO$37)-MIN('04 (ind)'!BO$6:BO$37))),ABS(-100+(100*(('04 (ind)'!BO21-MIN('04 (ind)'!BO$6:BO$37))/(MAX('04 (ind)'!BO$6:BO$37)-MIN('04 (ind)'!BO$6:BO$37))))))</f>
        <v>42.681401444105276</v>
      </c>
      <c r="BP22" s="75">
        <f>IF('04 (ind)'!BP$1="si",100*(('04 (ind)'!BP21-MIN('04 (ind)'!BP$6:BP$37))/(MAX('04 (ind)'!BP$6:BP$37)-MIN('04 (ind)'!BP$6:BP$37))),ABS(-100+(100*(('04 (ind)'!BP21-MIN('04 (ind)'!BP$6:BP$37))/(MAX('04 (ind)'!BP$6:BP$37)-MIN('04 (ind)'!BP$6:BP$37))))))</f>
        <v>21.380361079684018</v>
      </c>
      <c r="BQ22" s="75">
        <f>IF('04 (ind)'!BQ$1="si",100*(('04 (ind)'!BQ21-MIN('04 (ind)'!BQ$6:BQ$37))/(MAX('04 (ind)'!BQ$6:BQ$37)-MIN('04 (ind)'!BQ$6:BQ$37))),ABS(-100+(100*(('04 (ind)'!BQ21-MIN('04 (ind)'!BQ$6:BQ$37))/(MAX('04 (ind)'!BQ$6:BQ$37)-MIN('04 (ind)'!BQ$6:BQ$37))))))</f>
        <v>16.920794066476059</v>
      </c>
      <c r="BR22" s="75">
        <f>IF('04 (ind)'!BR$1="si",100*(('04 (ind)'!BR21-MIN('04 (ind)'!BR$6:BR$37))/(MAX('04 (ind)'!BR$6:BR$37)-MIN('04 (ind)'!BR$6:BR$37))),ABS(-100+(100*(('04 (ind)'!BR21-MIN('04 (ind)'!BR$6:BR$37))/(MAX('04 (ind)'!BP$6:BP$37)-MIN('04 (ind)'!BR$6:BR$37))))))</f>
        <v>19.182845552013909</v>
      </c>
      <c r="BS22" s="75">
        <f>IF('04 (ind)'!BS$1="si",100*(('04 (ind)'!BS21-MIN('04 (ind)'!BS$6:BS$37))/(MAX('04 (ind)'!BS$6:BS$37)-MIN('04 (ind)'!BS$6:BS$37))),ABS(-100+(100*(('04 (ind)'!BS21-MIN('04 (ind)'!BS$6:BS$37))/(MAX('04 (ind)'!BQ$6:BQ$37)-MIN('04 (ind)'!BS$6:BS$37))))))</f>
        <v>26.978544251522109</v>
      </c>
      <c r="BT22" s="75">
        <f>IF('04 (ind)'!BT$1="si",100*(('04 (ind)'!BT21-MIN('04 (ind)'!BT$6:BT$37))/(MAX('04 (ind)'!BT$6:BT$37)-MIN('04 (ind)'!BT$6:BT$37))),ABS(-100+(100*(('04 (ind)'!BT21-MIN('04 (ind)'!BT$6:BT$37))/(MAX('04 (ind)'!BR$6:BR$37)-MIN('04 (ind)'!BT$6:BT$37))))))</f>
        <v>98.558081250000001</v>
      </c>
      <c r="BU22" s="75">
        <f>IF('04 (ind)'!BU$1="si",100*(('04 (ind)'!BU21-MIN('04 (ind)'!BU$6:BU$37))/(MAX('04 (ind)'!BU$6:BU$37)-MIN('04 (ind)'!BU$6:BU$37))),ABS(-100+(100*(('04 (ind)'!BU21-MIN('04 (ind)'!BU$6:BU$37))/(MAX('04 (ind)'!BU$6:BU$37)-MIN('04 (ind)'!BU$6:BU$37))))))</f>
        <v>55.468443747549976</v>
      </c>
      <c r="BV22" s="75">
        <f>IF('04 (ind)'!BV$1="si",100*(('04 (ind)'!BV21-MIN('04 (ind)'!BV$6:BV$37))/(MAX('04 (ind)'!BV$6:BV$37)-MIN('04 (ind)'!BV$6:BV$37))),ABS(-100+(100*(('04 (ind)'!BV21-MIN('04 (ind)'!BV$6:BV$37))/(MAX('04 (ind)'!BV$6:BV$37)-MIN('04 (ind)'!BV$6:BV$37))))))</f>
        <v>65.348007138607983</v>
      </c>
      <c r="BW22" s="75">
        <f>IF('04 (ind)'!BW$1="si",100*(('04 (ind)'!BW21-MIN('04 (ind)'!BW$6:BW$37))/(MAX('04 (ind)'!BW$6:BW$37)-MIN('04 (ind)'!BW$6:BW$37))),ABS(-100+(100*(('04 (ind)'!BW21-MIN('04 (ind)'!BW$6:BW$37))/(MAX('04 (ind)'!BW$6:BW$37)-MIN('04 (ind)'!BW$6:BW$37))))))</f>
        <v>62.501640635253963</v>
      </c>
      <c r="BX22" s="75">
        <f>IF('04 (ind)'!BX$1="si",100*(('04 (ind)'!BX21-MIN('04 (ind)'!BX$6:BX$37))/(MAX('04 (ind)'!BX$6:BX$37)-MIN('04 (ind)'!BX$6:BX$37))),ABS(-100+(100*(('04 (ind)'!BX21-MIN('04 (ind)'!BX$6:BX$37))/(MAX('04 (ind)'!BX$6:BX$37)-MIN('04 (ind)'!BX$6:BX$37))))))</f>
        <v>10.590669680082414</v>
      </c>
      <c r="BY22" s="75">
        <f>IF('04 (ind)'!BY$1="si",100*(('04 (ind)'!BY21-MIN('04 (ind)'!BY$6:BY$37))/(MAX('04 (ind)'!BY$6:BY$37)-MIN('04 (ind)'!BY$6:BY$37))),ABS(-100+(100*(('04 (ind)'!BY21-MIN('04 (ind)'!BY$6:BY$37))/(MAX('04 (ind)'!BY$6:BY$37)-MIN('04 (ind)'!BY$6:BY$37))))))</f>
        <v>40.606473365283975</v>
      </c>
      <c r="BZ22" s="75">
        <f>IF('04 (ind)'!BZ$1="si",100*(('04 (ind)'!BZ21-MIN('04 (ind)'!BZ$6:BZ$37))/(MAX('04 (ind)'!BZ$6:BZ$37)-MIN('04 (ind)'!BZ$6:BZ$37))),ABS(-100+(100*(('04 (ind)'!BZ21-MIN('04 (ind)'!BZ$6:BZ$37))/(MAX('04 (ind)'!BZ$6:BZ$37)-MIN('04 (ind)'!BZ$6:BZ$37))))))</f>
        <v>92.026010682487907</v>
      </c>
      <c r="CA22" s="75">
        <f>IF('04 (ind)'!CA$1="si",100*(('04 (ind)'!CA21-MIN('04 (ind)'!CA$6:CA$37))/(MAX('04 (ind)'!CA$6:CA$37)-MIN('04 (ind)'!CA$6:CA$37))),ABS(-100+(100*(('04 (ind)'!CA21-MIN('04 (ind)'!CA$6:CA$37))/(MAX('04 (ind)'!CA$6:CA$37)-MIN('04 (ind)'!CA$6:CA$37))))))</f>
        <v>0</v>
      </c>
      <c r="CB22" s="75">
        <f>IF('04 (ind)'!CB$1="si",100*(('04 (ind)'!CB21-MIN('04 (ind)'!CB$6:CB$37))/(MAX('04 (ind)'!CB$6:CB$37)-MIN('04 (ind)'!CB$6:CB$37))),ABS(-100+(100*(('04 (ind)'!CB21-MIN('04 (ind)'!CB$6:CB$37))/(MAX('04 (ind)'!CB$6:CB$37)-MIN('04 (ind)'!CB$6:CB$37))))))</f>
        <v>66.412213740458014</v>
      </c>
      <c r="CC22" s="75">
        <f>IF('04 (ind)'!CC$1="si",100*(('04 (ind)'!CC21-MIN('04 (ind)'!CC$6:CC$37))/(MAX('04 (ind)'!CC$6:CC$37)-MIN('04 (ind)'!CC$6:CC$37))),ABS(-100+(100*(('04 (ind)'!CC21-MIN('04 (ind)'!CC$6:CC$37))/(MAX('04 (ind)'!CC$6:CC$37)-MIN('04 (ind)'!CC$6:CC$37))))))</f>
        <v>12.216087972920036</v>
      </c>
      <c r="CD22" s="75">
        <f>IF('04 (ind)'!CD$1="si",100*(('04 (ind)'!CD21-MIN('04 (ind)'!CD$6:CD$37))/(MAX('04 (ind)'!CD$6:CD$37)-MIN('04 (ind)'!CD$6:CD$37))),ABS(-100+(100*(('04 (ind)'!CD21-MIN('04 (ind)'!CD$6:CD$37))/(MAX('04 (ind)'!CD$6:CD$37)-MIN('04 (ind)'!CD$6:CD$37))))))</f>
        <v>0.62755644553317869</v>
      </c>
      <c r="CE22" s="75">
        <f>IF('04 (ind)'!CE$1="si",100*(('04 (ind)'!CE21-MIN('04 (ind)'!CE$6:CE$37))/(MAX('04 (ind)'!CE$6:CE$37)-MIN('04 (ind)'!CE$6:CE$37))),ABS(-100+(100*(('04 (ind)'!CE21-MIN('04 (ind)'!CE$6:CE$37))/(MAX('04 (ind)'!CE$6:CE$37)-MIN('04 (ind)'!CE$6:CE$37))))))</f>
        <v>9.1392339349772804</v>
      </c>
      <c r="CF22" s="75">
        <f>IF('04 (ind)'!CF$1="si",100*(('04 (ind)'!CF21-MIN('04 (ind)'!CF$6:CF$37))/(MAX('04 (ind)'!CF$6:CF$37)-MIN('04 (ind)'!CF$6:CF$37))),ABS(-100+(100*(('04 (ind)'!CF21-MIN('04 (ind)'!CF$6:CF$37))/(MAX('04 (ind)'!CF$6:CF$37)-MIN('04 (ind)'!CF$6:CF$37))))))</f>
        <v>2.8867091990702525</v>
      </c>
      <c r="CG22" s="75">
        <f>IF('04 (ind)'!CG$1="si",100*(('04 (ind)'!CG21-MIN('04 (ind)'!CG$6:CG$37))/(MAX('04 (ind)'!CG$6:CG$37)-MIN('04 (ind)'!CG$6:CG$37))),ABS(-100+(100*(('04 (ind)'!CG21-MIN('04 (ind)'!CG$6:CG$37))/(MAX('04 (ind)'!CG$6:CG$37)-MIN('04 (ind)'!CG$6:CG$37))))))</f>
        <v>0</v>
      </c>
      <c r="CH22" s="75">
        <f>IF('04 (ind)'!CH$1="si",100*(('04 (ind)'!CH21-MIN('04 (ind)'!CH$6:CH$37))/(MAX('04 (ind)'!CH$6:CH$37)-MIN('04 (ind)'!CH$6:CH$37))),ABS(-100+(100*(('04 (ind)'!CH21-MIN('04 (ind)'!CH$6:CH$37))/(MAX('04 (ind)'!CH$6:CH$37)-MIN('04 (ind)'!CH$6:CH$37))))))</f>
        <v>11.865934419603789</v>
      </c>
      <c r="CI22" s="75">
        <f>IF('04 (ind)'!CI$1="si",100*(('04 (ind)'!CI21-MIN('04 (ind)'!CI$6:CI$37))/(MAX('04 (ind)'!CI$6:CI$37)-MIN('04 (ind)'!CI$6:CI$37))),ABS(-100+(100*(('04 (ind)'!CI21-MIN('04 (ind)'!CI$6:CI$37))/(MAX('04 (ind)'!CI$6:CI$37)-MIN('04 (ind)'!CI$6:CI$37))))))</f>
        <v>85.905782688656757</v>
      </c>
      <c r="CJ22" s="75">
        <f>IF('04 (ind)'!CJ$1="si",100*(('04 (ind)'!CJ21-MIN('04 (ind)'!CJ$6:CJ$37))/(MAX('04 (ind)'!CJ$6:CJ$37)-MIN('04 (ind)'!CJ$6:CJ$37))),ABS(-100+(100*(('04 (ind)'!CJ21-MIN('04 (ind)'!CJ$6:CJ$37))/(MAX('04 (ind)'!CJ$6:CJ$37)-MIN('04 (ind)'!CJ$6:CJ$37))))))</f>
        <v>2.311764806909117</v>
      </c>
      <c r="CK22" s="75">
        <f>IF('04 (ind)'!CK$1="si",100*(('04 (ind)'!CK21-MIN('04 (ind)'!CK$6:CK$37))/(MAX('04 (ind)'!CK$6:CK$37)-MIN('04 (ind)'!CK$6:CK$37))),ABS(-100+(100*(('04 (ind)'!CK21-MIN('04 (ind)'!CK$6:CK$37))/(MAX('04 (ind)'!CK$6:CK$37)-MIN('04 (ind)'!CK$6:CK$37))))))</f>
        <v>12.042084788802283</v>
      </c>
      <c r="CL22" s="75">
        <f>IF('04 (ind)'!CL$1="si",100*(('04 (ind)'!CL21-MIN('04 (ind)'!CL$6:CL$37))/(MAX('04 (ind)'!CL$6:CL$37)-MIN('04 (ind)'!CL$6:CL$37))),ABS(-100+(100*(('04 (ind)'!CL21-MIN('04 (ind)'!CL$6:CL$37))/(MAX('04 (ind)'!CL$6:CL$37)-MIN('04 (ind)'!CL$6:CL$37))))))</f>
        <v>0.17495982067006671</v>
      </c>
      <c r="CM22" s="75">
        <f>IF('04 (ind)'!CM$1="si",100*(('04 (ind)'!CM21-MIN('04 (ind)'!CM$6:CM$37))/(MAX('04 (ind)'!CM$6:CM$37)-MIN('04 (ind)'!CM$6:CM$37))),ABS(-100+(100*(('04 (ind)'!CM21-MIN('04 (ind)'!CM$6:CM$37))/(MAX('04 (ind)'!CM$6:CM$37)-MIN('04 (ind)'!CM$6:CM$37))))))</f>
        <v>11.331296118306144</v>
      </c>
    </row>
    <row r="23" spans="1:91">
      <c r="A23" s="18" t="s">
        <v>221</v>
      </c>
      <c r="B23" s="87">
        <f>IF('04 (ind)'!B$1="si",100*(('04 (ind)'!B22-MIN('04 (ind)'!B$6:B$37))/(MAX('04 (ind)'!B$6:B$37)-MIN('04 (ind)'!B$6:B$37))),ABS(-100+(100*(('04 (ind)'!B22-MIN('04 (ind)'!B$6:B$37))/(MAX('04 (ind)'!B$6:B$37)-MIN('04 (ind)'!B$6:B$37))))))</f>
        <v>3.1232878567725808</v>
      </c>
      <c r="C23" s="87">
        <f>IF('04 (ind)'!C$1="si",100*(('04 (ind)'!C22-MIN('04 (ind)'!C$6:C$37))/(MAX('04 (ind)'!C$6:C$37)-MIN('04 (ind)'!C$6:C$37))),ABS(-100+(100*(('04 (ind)'!C22-MIN('04 (ind)'!C$6:C$37))/(MAX('04 (ind)'!C$6:C$37)-MIN('04 (ind)'!C$6:C$37))))))</f>
        <v>50.857132830849494</v>
      </c>
      <c r="D23" s="87">
        <f>IF('04 (ind)'!D$1="si",100*(('04 (ind)'!D22-MIN('04 (ind)'!D$6:D$37))/(MAX('04 (ind)'!D$6:D$37)-MIN('04 (ind)'!D$6:D$37))),ABS(-100+(100*(('04 (ind)'!D22-MIN('04 (ind)'!D$6:D$37))/(MAX('04 (ind)'!D$6:D$37)-MIN('04 (ind)'!D$6:D$37))))))</f>
        <v>48.705407447108705</v>
      </c>
      <c r="E23" s="87">
        <f>IF('04 (ind)'!E$1="si",100*(('04 (ind)'!E22-MIN('04 (ind)'!E$6:E$37))/(MAX('04 (ind)'!E$6:E$37)-MIN('04 (ind)'!E$6:E$37))),ABS(-100+(100*(('04 (ind)'!E22-MIN('04 (ind)'!E$6:E$37))/(MAX('04 (ind)'!E$6:E$37)-MIN('04 (ind)'!E$6:E$37))))))</f>
        <v>44.320197735809344</v>
      </c>
      <c r="F23" s="87">
        <f>IF('04 (ind)'!F$1="si",100*(('04 (ind)'!F22-MIN('04 (ind)'!F$6:F$37))/(MAX('04 (ind)'!F$6:F$37)-MIN('04 (ind)'!F$6:F$37))),ABS(-100+(100*(('04 (ind)'!F22-MIN('04 (ind)'!F$6:F$37))/(MAX('04 (ind)'!F$6:F$37)-MIN('04 (ind)'!F$6:F$37))))))</f>
        <v>72.988505747126425</v>
      </c>
      <c r="G23" s="87">
        <f>IF('04 (ind)'!G$1="si",100*(('04 (ind)'!G22-MIN('04 (ind)'!G$6:G$37))/(MAX('04 (ind)'!G$6:G$37)-MIN('04 (ind)'!G$6:G$37))),ABS(-100+(100*(('04 (ind)'!G22-MIN('04 (ind)'!G$6:G$37))/(MAX('04 (ind)'!G$6:G$37)-MIN('04 (ind)'!G$6:G$37))))))</f>
        <v>62.393162393162406</v>
      </c>
      <c r="H23" s="87">
        <f>IF('04 (ind)'!H$1="si",100*(('04 (ind)'!H22-MIN('04 (ind)'!H$6:H$37))/(MAX('04 (ind)'!H$6:H$37)-MIN('04 (ind)'!H$6:H$37))),ABS(-100+(100*(('04 (ind)'!H22-MIN('04 (ind)'!H$6:H$37))/(MAX('04 (ind)'!H$6:H$37)-MIN('04 (ind)'!H$6:H$37))))))</f>
        <v>67.197452229299358</v>
      </c>
      <c r="I23" s="87">
        <f>IF('04 (ind)'!I$1="si",100*(('04 (ind)'!I22-MIN('04 (ind)'!I$6:I$37))/(MAX('04 (ind)'!I$6:I$37)-MIN('04 (ind)'!I$6:I$37))),ABS(-100+(100*(('04 (ind)'!I22-MIN('04 (ind)'!I$6:I$37))/(MAX('04 (ind)'!I$6:I$37)-MIN('04 (ind)'!I$6:I$37))))))</f>
        <v>95.424836601307177</v>
      </c>
      <c r="J23" s="87">
        <f>IF('04 (ind)'!J$1="si",100*(('04 (ind)'!J22-MIN('04 (ind)'!J$6:J$37))/(MAX('04 (ind)'!J$6:J$37)-MIN('04 (ind)'!J$6:J$37))),ABS(-100+(100*(('04 (ind)'!J22-MIN('04 (ind)'!J$6:J$37))/(MAX('04 (ind)'!J$6:J$37)-MIN('04 (ind)'!J$6:J$37))))))</f>
        <v>93.924050632911403</v>
      </c>
      <c r="K23" s="87">
        <f>IF('04 (ind)'!K$1="si",100*(('04 (ind)'!K22-MIN('04 (ind)'!K$6:K$37))/(MAX('04 (ind)'!K$6:K$37)-MIN('04 (ind)'!K$6:K$37))),ABS(-100+(100*(('04 (ind)'!K22-MIN('04 (ind)'!K$6:K$37))/(MAX('04 (ind)'!K$6:K$37)-MIN('04 (ind)'!K$6:K$37))))))</f>
        <v>2.261452093880246</v>
      </c>
      <c r="L23" s="87">
        <f>IF('04 (ind)'!L$1="si",100*(('04 (ind)'!L22-MIN('04 (ind)'!L$6:L$37))/(MAX('04 (ind)'!L$6:L$37)-MIN('04 (ind)'!L$6:L$37))),ABS(-100+(100*(('04 (ind)'!L22-MIN('04 (ind)'!L$6:L$37))/(MAX('04 (ind)'!L$6:L$37)-MIN('04 (ind)'!L$6:L$37))))))</f>
        <v>54.211222433507608</v>
      </c>
      <c r="M23" s="87">
        <f>IF('04 (ind)'!M$1="si",100*(('04 (ind)'!M22-MIN('04 (ind)'!M$6:M$37))/(MAX('04 (ind)'!M$6:M$37)-MIN('04 (ind)'!M$6:M$37))),ABS(-100+(100*(('04 (ind)'!M22-MIN('04 (ind)'!M$6:M$37))/(MAX('04 (ind)'!M$6:M$37)-MIN('04 (ind)'!M$6:M$37))))))</f>
        <v>51.481294960708645</v>
      </c>
      <c r="N23" s="87">
        <f>IF('04 (ind)'!N$1="si",100*(('04 (ind)'!N22-MIN('04 (ind)'!N$6:N$37))/(MAX('04 (ind)'!N$6:N$37)-MIN('04 (ind)'!N$6:N$37))),ABS(-100+(100*(('04 (ind)'!N22-MIN('04 (ind)'!N$6:N$37))/(MAX('04 (ind)'!N$6:N$37)-MIN('04 (ind)'!N$6:N$37))))))</f>
        <v>47.021930436118161</v>
      </c>
      <c r="O23" s="87">
        <f>IF('04 (ind)'!O$1="si",100*(('04 (ind)'!O22-MIN('04 (ind)'!O$6:O$37))/(MAX('04 (ind)'!O$6:O$37)-MIN('04 (ind)'!O$6:O$37))),ABS(-100+(100*(('04 (ind)'!O22-MIN('04 (ind)'!O$6:O$37))/(MAX('04 (ind)'!O$6:O$37)-MIN('04 (ind)'!O$6:O$37))))))</f>
        <v>95.762711864406782</v>
      </c>
      <c r="P23" s="87">
        <f>IF('04 (ind)'!P$1="si",100*(('04 (ind)'!P22-MIN('04 (ind)'!P$6:P$37))/(MAX('04 (ind)'!P$6:P$37)-MIN('04 (ind)'!P$6:P$37))),ABS(-100+(100*(('04 (ind)'!P22-MIN('04 (ind)'!P$6:P$37))/(MAX('04 (ind)'!P$6:P$37)-MIN('04 (ind)'!P$6:P$37))))))</f>
        <v>22.704351404454997</v>
      </c>
      <c r="Q23" s="87">
        <f>IF('04 (ind)'!Q$1="si",100*(('04 (ind)'!Q22-MIN('04 (ind)'!Q$6:Q$37))/(MAX('04 (ind)'!Q$6:Q$37)-MIN('04 (ind)'!Q$6:Q$37))),ABS(-100+(100*(('04 (ind)'!Q22-MIN('04 (ind)'!Q$6:Q$37))/(MAX('04 (ind)'!Q$6:Q$37)-MIN('04 (ind)'!Q$6:Q$37))))))</f>
        <v>17.234234051425521</v>
      </c>
      <c r="R23" s="87">
        <f>IF('04 (ind)'!R$1="si",100*(('04 (ind)'!R22-MIN('04 (ind)'!R$6:R$37))/(MAX('04 (ind)'!R$6:R$37)-MIN('04 (ind)'!R$6:R$37))),ABS(-100+(100*(('04 (ind)'!R22-MIN('04 (ind)'!R$6:R$37))/(MAX('04 (ind)'!R$6:R$37)-MIN('04 (ind)'!R$6:R$37))))))</f>
        <v>3.0551420286499744</v>
      </c>
      <c r="S23" s="75">
        <f>ABS(ABS(('04 (ind)'!S22-((MAX('04 (ind)'!S$6:S$37)+MIN('04 (ind)'!S$6:S$37))/2))/(((MAX('04 (ind)'!S$6:S$37)+MIN('04 (ind)'!S$6:S$37))/2)-MAX('04 (ind)'!S$6:S$37))*100)-100)</f>
        <v>79.179343042451123</v>
      </c>
      <c r="T23" s="75">
        <f>IF('04 (ind)'!T$1="si",100*(('04 (ind)'!T22-MIN('04 (ind)'!T$6:T$37))/(MAX('04 (ind)'!T$6:T$37)-MIN('04 (ind)'!T$6:T$37))),ABS(-100+(100*(('04 (ind)'!T22-MIN('04 (ind)'!T$6:T$37))/(MAX('04 (ind)'!T$6:T$37)-MIN('04 (ind)'!T$6:T$37))))))</f>
        <v>10.687235005968796</v>
      </c>
      <c r="U23" s="75">
        <f>IF('04 (ind)'!U$1="si",100*(('04 (ind)'!U22-MIN('04 (ind)'!U$6:U$37))/(MAX('04 (ind)'!U$6:U$37)-MIN('04 (ind)'!U$6:U$37))),ABS(-100+(100*(('04 (ind)'!U22-MIN('04 (ind)'!U$6:U$37))/(MAX('04 (ind)'!U$6:U$37)-MIN('04 (ind)'!U$6:U$37))))))</f>
        <v>80</v>
      </c>
      <c r="V23" s="75">
        <f>IF('04 (ind)'!V$1="si",100*(('04 (ind)'!V22-MIN('04 (ind)'!V$6:V$37))/(MAX('04 (ind)'!V$6:V$37)-MIN('04 (ind)'!V$6:V$37))),ABS(-100+(100*(('04 (ind)'!V22-MIN('04 (ind)'!V$6:V$37))/(MAX('04 (ind)'!V$6:V$37)-MIN('04 (ind)'!V$6:V$37))))))</f>
        <v>100</v>
      </c>
      <c r="W23" s="75">
        <f>IF('04 (ind)'!W$1="si",100*(('04 (ind)'!W22-MIN('04 (ind)'!W$6:W$37))/(MAX('04 (ind)'!W$6:W$37)-MIN('04 (ind)'!W$6:W$37))),ABS(-100+(100*(('04 (ind)'!W22-MIN('04 (ind)'!W$6:W$37))/(MAX('04 (ind)'!W$6:W$37)-MIN('04 (ind)'!W$6:W$37))))))</f>
        <v>22.443382873319177</v>
      </c>
      <c r="X23" s="75">
        <f>IF('04 (ind)'!X$1="si",100*(('04 (ind)'!X22-MIN('04 (ind)'!X$6:X$37))/(MAX('04 (ind)'!X$6:X$37)-MIN('04 (ind)'!X$6:X$37))),ABS(-100+(100*(('04 (ind)'!X22-MIN('04 (ind)'!X$6:X$37))/(MAX('04 (ind)'!X$6:X$37)-MIN('04 (ind)'!X$6:X$37))))))</f>
        <v>74.703792242426843</v>
      </c>
      <c r="Y23" s="75">
        <f>IF('04 (ind)'!Y$1="si",100*(('04 (ind)'!Y22-MIN('04 (ind)'!Y$6:Y$37))/(MAX('04 (ind)'!Y$6:Y$37)-MIN('04 (ind)'!Y$6:Y$37))),ABS(-100+(100*(('04 (ind)'!Y22-MIN('04 (ind)'!Y$6:Y$37))/(MAX('04 (ind)'!Y$6:Y$37)-MIN('04 (ind)'!Y$6:Y$37))))))</f>
        <v>75.552433360652543</v>
      </c>
      <c r="Z23" s="75">
        <f>IF('04 (ind)'!Z$1="si",100*(('04 (ind)'!Z22-MIN('04 (ind)'!Z$6:Z$37))/(MAX('04 (ind)'!Z$6:Z$37)-MIN('04 (ind)'!Z$6:Z$37))),ABS(-100+(100*(('04 (ind)'!Z22-MIN('04 (ind)'!Z$6:Z$37))/(MAX('04 (ind)'!Z$6:Z$37)-MIN('04 (ind)'!Z$6:Z$37))))))</f>
        <v>11.690579409423435</v>
      </c>
      <c r="AA23" s="75">
        <f>IF('04 (ind)'!AA$1="si",100*(('04 (ind)'!AA22-MIN('04 (ind)'!AA$6:AA$37))/(MAX('04 (ind)'!AA$6:AA$37)-MIN('04 (ind)'!AA$6:AA$37))),ABS(-100+(100*(('04 (ind)'!AA22-MIN('04 (ind)'!AA$6:AA$37))/(MAX('04 (ind)'!AA$6:AA$37)-MIN('04 (ind)'!AA$6:AA$37))))))</f>
        <v>40.119397350427569</v>
      </c>
      <c r="AB23" s="75">
        <f>IF('04 (ind)'!AB$1="si",100*(('04 (ind)'!AB22-MIN('04 (ind)'!AB$6:AB$37))/(MAX('04 (ind)'!AB$6:AB$37)-MIN('04 (ind)'!AB$6:AB$37))),ABS(-100+(100*(('04 (ind)'!AB22-MIN('04 (ind)'!AB$6:AB$37))/(MAX('04 (ind)'!AB$6:AB$37)-MIN('04 (ind)'!AB$6:AB$37))))))</f>
        <v>33.983724718428448</v>
      </c>
      <c r="AC23" s="75">
        <f>IF('04 (ind)'!AC$1="si",100*(('04 (ind)'!AC22-MIN('04 (ind)'!AC$6:AC$37))/(MAX('04 (ind)'!AC$6:AC$37)-MIN('04 (ind)'!AC$6:AC$37))),ABS(-100+(100*(('04 (ind)'!AC22-MIN('04 (ind)'!AC$6:AC$37))/(MAX('04 (ind)'!AC$6:AC$37)-MIN('04 (ind)'!AC$6:AC$37))))))</f>
        <v>41.825137955998301</v>
      </c>
      <c r="AD23" s="75">
        <f>IF('04 (ind)'!AD$1="si",100*(('04 (ind)'!AD22-MIN('04 (ind)'!AD$6:AD$37))/(MAX('04 (ind)'!AD$6:AD$37)-MIN('04 (ind)'!AD$6:AD$37))),ABS(-100+(100*(('04 (ind)'!AD22-MIN('04 (ind)'!AD$6:AD$37))/(MAX('04 (ind)'!AD$6:AD$37)-MIN('04 (ind)'!AD$6:AD$37))))))</f>
        <v>75.15716660885424</v>
      </c>
      <c r="AE23" s="75">
        <f>IF('04 (ind)'!AE$1="si",100*(('04 (ind)'!AE22-MIN('04 (ind)'!AE$6:AE$37))/(MAX('04 (ind)'!AE$6:AE$37)-MIN('04 (ind)'!AE$6:AE$37))),ABS(-100+(100*(('04 (ind)'!AE22-MIN('04 (ind)'!AE$6:AE$37))/(MAX('04 (ind)'!AE$6:AE$37)-MIN('04 (ind)'!AE$6:AE$37))))))</f>
        <v>76.702670187771574</v>
      </c>
      <c r="AF23" s="75">
        <f>IF('04 (ind)'!AF$1="si",100*(('04 (ind)'!AF22-MIN('04 (ind)'!AF$6:AF$37))/(MAX('04 (ind)'!AF$6:AF$37)-MIN('04 (ind)'!AF$6:AF$37))),ABS(-100+(100*(('04 (ind)'!AF22-MIN('04 (ind)'!AF$6:AF$37))/(MAX('04 (ind)'!AF$6:AF$37)-MIN('04 (ind)'!AF$6:AF$37))))))</f>
        <v>65.384615384615387</v>
      </c>
      <c r="AG23" s="75">
        <f>IF('04 (ind)'!AG$1="si",100*(('04 (ind)'!AG22-MIN('04 (ind)'!AG$6:AG$37))/(MAX('04 (ind)'!AG$6:AG$37)-MIN('04 (ind)'!AG$6:AG$37))),ABS(-100+(100*(('04 (ind)'!AG22-MIN('04 (ind)'!AG$6:AG$37))/(MAX('04 (ind)'!AG$6:AG$37)-MIN('04 (ind)'!AG$6:AG$37))))))</f>
        <v>88.188976377952756</v>
      </c>
      <c r="AH23" s="75">
        <f>IF('04 (ind)'!AH$1="si",100*(('04 (ind)'!AH22-MIN('04 (ind)'!AH$6:AH$37))/(MAX('04 (ind)'!AH$6:AH$37)-MIN('04 (ind)'!AH$6:AH$37))),ABS(-100+(100*(('04 (ind)'!AH22-MIN('04 (ind)'!AH$6:AH$37))/(MAX('04 (ind)'!AH$6:AH$37)-MIN('04 (ind)'!AH$6:AH$37))))))</f>
        <v>71.863117870722419</v>
      </c>
      <c r="AI23" s="75">
        <f>IF('04 (ind)'!AI$1="si",100*(('04 (ind)'!AI22-MIN('04 (ind)'!AI$6:AI$37))/(MAX('04 (ind)'!AI$6:AI$37)-MIN('04 (ind)'!AI$6:AI$37))),ABS(-100+(100*(('04 (ind)'!AI22-MIN('04 (ind)'!AI$6:AI$37))/(MAX('04 (ind)'!AI$6:AI$37)-MIN('04 (ind)'!AI$6:AI$37))))))</f>
        <v>6.7102758389011239</v>
      </c>
      <c r="AJ23" s="75">
        <f>IF('04 (ind)'!AJ$1="si",100*(('04 (ind)'!AJ22-MIN('04 (ind)'!AJ$6:AJ$37))/(MAX('04 (ind)'!AJ$6:AJ$37)-MIN('04 (ind)'!AJ$6:AJ$37))),ABS(-100+(100*(('04 (ind)'!AJ22-MIN('04 (ind)'!AJ$6:AJ$37))/(MAX('04 (ind)'!AJ$6:AJ$37)-MIN('04 (ind)'!AJ$6:AJ$37))))))</f>
        <v>82.048331415420066</v>
      </c>
      <c r="AK23" s="75">
        <f>IF('04 (ind)'!AK$1="si",100*(('04 (ind)'!AK22-MIN('04 (ind)'!AK$6:AK$37))/(MAX('04 (ind)'!AK$6:AK$37)-MIN('04 (ind)'!AK$6:AK$37))),ABS(-100+(100*(('04 (ind)'!AK22-MIN('04 (ind)'!AK$6:AK$37))/(MAX('04 (ind)'!AK$6:AK$37)-MIN('04 (ind)'!AK$6:AK$37))))))</f>
        <v>3.4072047253647417</v>
      </c>
      <c r="AL23" s="75">
        <f>IF('04 (ind)'!AL$1="si",100*(('04 (ind)'!AL22-MIN('04 (ind)'!AL$6:AL$37))/(MAX('04 (ind)'!AL$6:AL$37)-MIN('04 (ind)'!AL$6:AL$37))),ABS(-100+(100*(('04 (ind)'!AL22-MIN('04 (ind)'!AL$6:AL$37))/(MAX('04 (ind)'!AL$6:AL$37)-MIN('04 (ind)'!AL$6:AL$37))))))</f>
        <v>84.043835392046262</v>
      </c>
      <c r="AM23" s="75">
        <f>IF('04 (ind)'!AM$1="si",100*(('04 (ind)'!AM22-MIN('04 (ind)'!AM$6:AM$37))/(MAX('04 (ind)'!AM$6:AM$37)-MIN('04 (ind)'!AM$6:AM$37))),ABS(-100+(100*(('04 (ind)'!AM22-MIN('04 (ind)'!AM$6:AM$37))/(MAX('04 (ind)'!AM$6:AM$37)-MIN('04 (ind)'!AM$6:AM$37))))))</f>
        <v>79.01878639691985</v>
      </c>
      <c r="AN23" s="75">
        <f>IF('04 (ind)'!AN$1="si",100*(('04 (ind)'!AN22-MIN('04 (ind)'!AN$6:AN$37))/(MAX('04 (ind)'!AN$6:AN$37)-MIN('04 (ind)'!AN$6:AN$37))),ABS(-100+(100*(('04 (ind)'!AN22-MIN('04 (ind)'!AN$6:AN$37))/(MAX('04 (ind)'!AN$6:AN$37)-MIN('04 (ind)'!AN$6:AN$37))))))</f>
        <v>56.503377113688011</v>
      </c>
      <c r="AO23" s="75">
        <f>IF('04 (ind)'!AO$1="si",100*(('04 (ind)'!AO22-MIN('04 (ind)'!AO$6:AO$37))/(MAX('04 (ind)'!AO$6:AO$37)-MIN('04 (ind)'!AO$6:AO$37))),ABS(-100+(100*(('04 (ind)'!AO22-MIN('04 (ind)'!AO$6:AO$37))/(MAX('04 (ind)'!AO$6:AO$37)-MIN('04 (ind)'!AO$6:AO$37))))))</f>
        <v>20.325902395098804</v>
      </c>
      <c r="AP23" s="75">
        <f>IF('04 (ind)'!AP$1="si",100*(('04 (ind)'!AP22-MIN('04 (ind)'!AP$6:AP$37))/(MAX('04 (ind)'!AP$6:AP$37)-MIN('04 (ind)'!AP$6:AP$37))),ABS(-100+(100*(('04 (ind)'!AP22-MIN('04 (ind)'!AP$6:AP$37))/(MAX('04 (ind)'!AP$6:AP$37)-MIN('04 (ind)'!AP$6:AP$37))))))</f>
        <v>84.225156358582353</v>
      </c>
      <c r="AQ23" s="75">
        <f>IF('04 (ind)'!AQ$1="si",100*(('04 (ind)'!AQ22-MIN('04 (ind)'!AQ$6:AQ$37))/(MAX('04 (ind)'!AQ$6:AQ$37)-MIN('04 (ind)'!AQ$6:AQ$37))),ABS(-100+(100*(('04 (ind)'!AQ22-MIN('04 (ind)'!AQ$6:AQ$37))/(MAX('04 (ind)'!AQ$6:AQ$37)-MIN('04 (ind)'!AQ$6:AQ$37))))))</f>
        <v>5.2069756006402832</v>
      </c>
      <c r="AR23" s="75">
        <f>IF('04 (ind)'!AR$1="si",100*(('04 (ind)'!AR22-MIN('04 (ind)'!AR$6:AR$37))/(MAX('04 (ind)'!AR$6:AR$37)-MIN('04 (ind)'!AR$6:AR$37))),ABS(-100+(100*(('04 (ind)'!AR22-MIN('04 (ind)'!AR$6:AR$37))/(MAX('04 (ind)'!AR$6:AR$37)-MIN('04 (ind)'!AR$6:AR$37))))))</f>
        <v>56.362094600501159</v>
      </c>
      <c r="AS23" s="75">
        <f>IF('04 (ind)'!AS$1="si",100*(('04 (ind)'!AS22-MIN('04 (ind)'!AS$6:AS$37))/(MAX('04 (ind)'!AS$6:AS$37)-MIN('04 (ind)'!AS$6:AS$37))),ABS(-100+(100*(('04 (ind)'!AS22-MIN('04 (ind)'!AS$6:AS$37))/(MAX('04 (ind)'!AS$6:AS$37)-MIN('04 (ind)'!AS$6:AS$37))))))</f>
        <v>79.640189352886438</v>
      </c>
      <c r="AT23" s="75">
        <f>IF('04 (ind)'!AT$1="si",100*(('04 (ind)'!AT22-MIN('04 (ind)'!AT$6:AT$37))/(MAX('04 (ind)'!AT$6:AT$37)-MIN('04 (ind)'!AT$6:AT$37))),ABS(-100+(100*(('04 (ind)'!AT22-MIN('04 (ind)'!AT$6:AT$37))/(MAX('04 (ind)'!AT$6:AT$37)-MIN('04 (ind)'!AT$6:AT$37))))))</f>
        <v>0</v>
      </c>
      <c r="AU23" s="75">
        <f>IF('04 (ind)'!AU$1="si",100*(('04 (ind)'!AU22-MIN('04 (ind)'!AU$6:AU$37))/(MAX('04 (ind)'!AU$6:AU$37)-MIN('04 (ind)'!AU$6:AU$37))),ABS(-100+(100*(('04 (ind)'!AU22-MIN('04 (ind)'!AU$6:AU$37))/(MAX('04 (ind)'!AU$6:AU$37)-MIN('04 (ind)'!AU$6:AU$37))))))</f>
        <v>79.816513761467903</v>
      </c>
      <c r="AV23" s="75">
        <f>IF('04 (ind)'!AV$1="si",100*(('04 (ind)'!AV22-MIN('04 (ind)'!AV$6:AV$37))/(MAX('04 (ind)'!AV$6:AV$37)-MIN('04 (ind)'!AV$6:AV$37))),ABS(-100+(100*(('04 (ind)'!AV22-MIN('04 (ind)'!AV$6:AV$37))/(MAX('04 (ind)'!AV$6:AV$37)-MIN('04 (ind)'!AV$6:AV$37))))))</f>
        <v>99.480069324090124</v>
      </c>
      <c r="AW23" s="75">
        <f>IF('04 (ind)'!AW$1="si",100*(('04 (ind)'!AW22-MIN('04 (ind)'!AW$6:AW$37))/(MAX('04 (ind)'!AW$6:AW$37)-MIN('04 (ind)'!AW$6:AW$37))),ABS(-100+(100*(('04 (ind)'!AW22-MIN('04 (ind)'!AW$6:AW$37))/(MAX('04 (ind)'!AW$6:AW$37)-MIN('04 (ind)'!AW$6:AW$37))))))</f>
        <v>39.243131156039389</v>
      </c>
      <c r="AX23" s="75">
        <f>IF('04 (ind)'!AX$1="si",100*(('04 (ind)'!AX22-MIN('04 (ind)'!AX$6:AX$37))/(MAX('04 (ind)'!AX$6:AX$37)-MIN('04 (ind)'!AX$6:AX$37))),ABS(-100+(100*(('04 (ind)'!AX22-MIN('04 (ind)'!AX$6:AX$37))/(MAX('04 (ind)'!AX$6:AX$37)-MIN('04 (ind)'!AX$6:AX$37))))))</f>
        <v>44.115294056814136</v>
      </c>
      <c r="AY23" s="75">
        <f>IF('04 (ind)'!AY$1="si",100*(('04 (ind)'!AY22-MIN('04 (ind)'!AY$6:AY$37))/(MAX('04 (ind)'!AY$6:AY$37)-MIN('04 (ind)'!AY$6:AY$37))),ABS(-100+(100*(('04 (ind)'!AY22-MIN('04 (ind)'!AY$6:AY$37))/(MAX('04 (ind)'!AY$6:AY$37)-MIN('04 (ind)'!AY$6:AY$37))))))</f>
        <v>55.51855375832546</v>
      </c>
      <c r="AZ23" s="75">
        <f>IF('04 (ind)'!AZ$1="si",100*(('04 (ind)'!AZ22-MIN('04 (ind)'!AZ$6:AZ$37))/(MAX('04 (ind)'!AZ$6:AZ$37)-MIN('04 (ind)'!AZ$6:AZ$37))),ABS(-100+(100*(('04 (ind)'!AZ22-MIN('04 (ind)'!AZ$6:AZ$37))/(MAX('04 (ind)'!AZ$6:AZ$37)-MIN('04 (ind)'!AZ$6:AZ$37))))))</f>
        <v>37.985834265126066</v>
      </c>
      <c r="BA23" s="75">
        <f>IF('04 (ind)'!BA$1="si",100*(('04 (ind)'!BA22-MIN('04 (ind)'!BA$6:BA$37))/(MAX('04 (ind)'!BA$6:BA$37)-MIN('04 (ind)'!BA$6:BA$37))),ABS(-100+(100*(('04 (ind)'!BA22-MIN('04 (ind)'!BA$6:BA$37))/(MAX('04 (ind)'!BA$6:BA$37)-MIN('04 (ind)'!BA$6:BA$37))))))</f>
        <v>55.121280462947993</v>
      </c>
      <c r="BB23" s="75">
        <f>IF('04 (ind)'!BB$1="si",100*(('04 (ind)'!BB22-MIN('04 (ind)'!BB$6:BB$37))/(MAX('04 (ind)'!BB$6:BB$37)-MIN('04 (ind)'!BB$6:BB$37))),ABS(-100+(100*(('04 (ind)'!BB22-MIN('04 (ind)'!BB$6:BB$37))/(MAX('04 (ind)'!BB$6:BB$37)-MIN('04 (ind)'!BB$6:BB$37))))))</f>
        <v>0.3581589542701985</v>
      </c>
      <c r="BC23" s="75">
        <f>IF('04 (ind)'!BC$1="si",100*(('04 (ind)'!BC22-MIN('04 (ind)'!BC$6:BC$37))/(MAX('04 (ind)'!BC$6:BC$37)-MIN('04 (ind)'!BC$6:BC$37))),ABS(-100+(100*(('04 (ind)'!BC22-MIN('04 (ind)'!BC$6:BC$37))/(MAX('04 (ind)'!BC$6:BC$37)-MIN('04 (ind)'!BC$6:BC$37))))))</f>
        <v>5.8923516073645104</v>
      </c>
      <c r="BD23" s="75">
        <f>IF('04 (ind)'!BD$1="si",100*(('04 (ind)'!BD22-MIN('04 (ind)'!BD$6:BD$37))/(MAX('04 (ind)'!BD$6:BD$37)-MIN('04 (ind)'!BD$6:BD$37))),ABS(-100+(100*(('04 (ind)'!BD22-MIN('04 (ind)'!BD$6:BD$37))/(MAX('04 (ind)'!BD$6:BD$37)-MIN('04 (ind)'!BD$6:BD$37))))))</f>
        <v>49.967177842678389</v>
      </c>
      <c r="BE23" s="75">
        <f>IF('04 (ind)'!BE$1="si",100*(('04 (ind)'!BE22-MIN('04 (ind)'!BE$6:BE$37))/(MAX('04 (ind)'!BE$6:BE$37)-MIN('04 (ind)'!BE$6:BE$37))),ABS(-100+(100*(('04 (ind)'!BE22-MIN('04 (ind)'!BE$6:BE$37))/(MAX('04 (ind)'!BE$6:BE$37)-MIN('04 (ind)'!BE$6:BE$37))))))</f>
        <v>28.974158183241972</v>
      </c>
      <c r="BF23" s="75">
        <f>IF('04 (ind)'!BF$1="si",100*(('04 (ind)'!BF22-MIN('04 (ind)'!BF$6:BF$37))/(MAX('04 (ind)'!BF$6:BF$37)-MIN('04 (ind)'!BF$6:BF$37))),ABS(-100+(100*(('04 (ind)'!BF22-MIN('04 (ind)'!BF$6:BF$37))/(MAX('04 (ind)'!BF$6:BF$37)-MIN('04 (ind)'!BF$6:BF$37))))))</f>
        <v>14.923536434143195</v>
      </c>
      <c r="BG23" s="75">
        <f>IF('04 (ind)'!BG$1="si",100*(('04 (ind)'!BG22-MIN('04 (ind)'!BG$6:BG$37))/(MAX('04 (ind)'!BG$6:BG$37)-MIN('04 (ind)'!BG$6:BG$37))),ABS(-100+(100*(('04 (ind)'!BG22-MIN('04 (ind)'!BG$6:BG$37))/(MAX('04 (ind)'!BG$6:BG$37)-MIN('04 (ind)'!BG$6:BG$37))))))</f>
        <v>34.281597221075309</v>
      </c>
      <c r="BH23" s="75">
        <f>IF('04 (ind)'!BH$1="si",100*(('04 (ind)'!BH22-MIN('04 (ind)'!BH$6:BH$37))/(MAX('04 (ind)'!BH$6:BH$37)-MIN('04 (ind)'!BH$6:BH$37))),ABS(-100+(100*(('04 (ind)'!BH22-MIN('04 (ind)'!BH$6:BH$37))/(MAX('04 (ind)'!BH$6:BH$37)-MIN('04 (ind)'!BH$6:BH$37))))))</f>
        <v>30.792052696345518</v>
      </c>
      <c r="BI23" s="75">
        <f>IF('04 (ind)'!BI$1="si",100*(('04 (ind)'!BI22-MIN('04 (ind)'!BI$6:BI$37))/(MAX('04 (ind)'!BI$6:BI$37)-MIN('04 (ind)'!BI$6:BI$37))),ABS(-100+(100*(('04 (ind)'!BI22-MIN('04 (ind)'!BI$6:BI$37))/(MAX('04 (ind)'!BI$6:BI$37)-MIN('04 (ind)'!BI$6:BI$37))))))</f>
        <v>99.557905360946918</v>
      </c>
      <c r="BJ23" s="75">
        <f>IF('04 (ind)'!BJ$1="si",100*(('04 (ind)'!BJ22-MIN('04 (ind)'!BJ$6:BJ$37))/(MAX('04 (ind)'!BJ$6:BJ$37)-MIN('04 (ind)'!BJ$6:BJ$37))),ABS(-100+(100*(('04 (ind)'!BJ22-MIN('04 (ind)'!BJ$6:BJ$37))/(MAX('04 (ind)'!BJ$6:BJ$37)-MIN('04 (ind)'!BJ$6:BJ$37))))))</f>
        <v>0</v>
      </c>
      <c r="BK23" s="75">
        <f>IF('04 (ind)'!BK$1="si",100*(('04 (ind)'!BK22-MIN('04 (ind)'!BK$6:BK$37))/(MAX('04 (ind)'!BK$6:BK$37)-MIN('04 (ind)'!BK$6:BK$37))),ABS(-100+(100*(('04 (ind)'!BK22-MIN('04 (ind)'!BK$6:BK$37))/(MAX('04 (ind)'!BK$6:BK$37)-MIN('04 (ind)'!BK$6:BK$37))))))</f>
        <v>4.5902824169574004</v>
      </c>
      <c r="BL23" s="75">
        <f>IF('04 (ind)'!BL$1="si",100*(('04 (ind)'!BL22-MIN('04 (ind)'!BL$6:BL$37))/(MAX('04 (ind)'!BL$6:BL$37)-MIN('04 (ind)'!BL$6:BL$37))),ABS(-100+(100*(('04 (ind)'!BL22-MIN('04 (ind)'!BL$6:BL$37))/(MAX('04 (ind)'!BL$6:BL$37)-MIN('04 (ind)'!BL$6:BL$37))))))</f>
        <v>2.4390243902439024</v>
      </c>
      <c r="BM23" s="75">
        <f>IF('04 (ind)'!BM$1="si",100*(('04 (ind)'!BM22-MIN('04 (ind)'!BM$6:BM$37))/(MAX('04 (ind)'!BM$6:BM$37)-MIN('04 (ind)'!BM$6:BM$37))),ABS(-100+(100*(('04 (ind)'!BM22-MIN('04 (ind)'!BM$6:BM$37))/(MAX('04 (ind)'!BM$6:BM$37)-MIN('04 (ind)'!BM$6:BM$37))))))</f>
        <v>48.274824255386477</v>
      </c>
      <c r="BN23" s="75">
        <f>IF('04 (ind)'!BN$1="si",100*(('04 (ind)'!BN22-MIN('04 (ind)'!BN$6:BN$37))/(MAX('04 (ind)'!BN$6:BN$37)-MIN('04 (ind)'!BN$6:BN$37))),ABS(-100+(100*(('04 (ind)'!BN22-MIN('04 (ind)'!BN$6:BN$37))/(MAX('04 (ind)'!BN$6:BN$37)-MIN('04 (ind)'!BN$6:BN$37))))))</f>
        <v>8.7676588235305708</v>
      </c>
      <c r="BO23" s="75">
        <f>IF('04 (ind)'!BO$1="si",100*(('04 (ind)'!BO22-MIN('04 (ind)'!BO$6:BO$37))/(MAX('04 (ind)'!BO$6:BO$37)-MIN('04 (ind)'!BO$6:BO$37))),ABS(-100+(100*(('04 (ind)'!BO22-MIN('04 (ind)'!BO$6:BO$37))/(MAX('04 (ind)'!BO$6:BO$37)-MIN('04 (ind)'!BO$6:BO$37))))))</f>
        <v>40.334520767875702</v>
      </c>
      <c r="BP23" s="75">
        <f>IF('04 (ind)'!BP$1="si",100*(('04 (ind)'!BP22-MIN('04 (ind)'!BP$6:BP$37))/(MAX('04 (ind)'!BP$6:BP$37)-MIN('04 (ind)'!BP$6:BP$37))),ABS(-100+(100*(('04 (ind)'!BP22-MIN('04 (ind)'!BP$6:BP$37))/(MAX('04 (ind)'!BP$6:BP$37)-MIN('04 (ind)'!BP$6:BP$37))))))</f>
        <v>25.379168743816731</v>
      </c>
      <c r="BQ23" s="75">
        <f>IF('04 (ind)'!BQ$1="si",100*(('04 (ind)'!BQ22-MIN('04 (ind)'!BQ$6:BQ$37))/(MAX('04 (ind)'!BQ$6:BQ$37)-MIN('04 (ind)'!BQ$6:BQ$37))),ABS(-100+(100*(('04 (ind)'!BQ22-MIN('04 (ind)'!BQ$6:BQ$37))/(MAX('04 (ind)'!BQ$6:BQ$37)-MIN('04 (ind)'!BQ$6:BQ$37))))))</f>
        <v>23.240695403142762</v>
      </c>
      <c r="BR23" s="75">
        <f>IF('04 (ind)'!BR$1="si",100*(('04 (ind)'!BR22-MIN('04 (ind)'!BR$6:BR$37))/(MAX('04 (ind)'!BR$6:BR$37)-MIN('04 (ind)'!BR$6:BR$37))),ABS(-100+(100*(('04 (ind)'!BR22-MIN('04 (ind)'!BR$6:BR$37))/(MAX('04 (ind)'!BP$6:BP$37)-MIN('04 (ind)'!BR$6:BR$37))))))</f>
        <v>57.512264922322153</v>
      </c>
      <c r="BS23" s="75">
        <f>IF('04 (ind)'!BS$1="si",100*(('04 (ind)'!BS22-MIN('04 (ind)'!BS$6:BS$37))/(MAX('04 (ind)'!BS$6:BS$37)-MIN('04 (ind)'!BS$6:BS$37))),ABS(-100+(100*(('04 (ind)'!BS22-MIN('04 (ind)'!BS$6:BS$37))/(MAX('04 (ind)'!BQ$6:BQ$37)-MIN('04 (ind)'!BS$6:BS$37))))))</f>
        <v>51.589677809339584</v>
      </c>
      <c r="BT23" s="75">
        <f>IF('04 (ind)'!BT$1="si",100*(('04 (ind)'!BT22-MIN('04 (ind)'!BT$6:BT$37))/(MAX('04 (ind)'!BT$6:BT$37)-MIN('04 (ind)'!BT$6:BT$37))),ABS(-100+(100*(('04 (ind)'!BT22-MIN('04 (ind)'!BT$6:BT$37))/(MAX('04 (ind)'!BR$6:BR$37)-MIN('04 (ind)'!BT$6:BT$37))))))</f>
        <v>91.763478750000004</v>
      </c>
      <c r="BU23" s="75">
        <f>IF('04 (ind)'!BU$1="si",100*(('04 (ind)'!BU22-MIN('04 (ind)'!BU$6:BU$37))/(MAX('04 (ind)'!BU$6:BU$37)-MIN('04 (ind)'!BU$6:BU$37))),ABS(-100+(100*(('04 (ind)'!BU22-MIN('04 (ind)'!BU$6:BU$37))/(MAX('04 (ind)'!BU$6:BU$37)-MIN('04 (ind)'!BU$6:BU$37))))))</f>
        <v>32.457859662877325</v>
      </c>
      <c r="BV23" s="75">
        <f>IF('04 (ind)'!BV$1="si",100*(('04 (ind)'!BV22-MIN('04 (ind)'!BV$6:BV$37))/(MAX('04 (ind)'!BV$6:BV$37)-MIN('04 (ind)'!BV$6:BV$37))),ABS(-100+(100*(('04 (ind)'!BV22-MIN('04 (ind)'!BV$6:BV$37))/(MAX('04 (ind)'!BV$6:BV$37)-MIN('04 (ind)'!BV$6:BV$37))))))</f>
        <v>74.598453301606199</v>
      </c>
      <c r="BW23" s="75">
        <f>IF('04 (ind)'!BW$1="si",100*(('04 (ind)'!BW22-MIN('04 (ind)'!BW$6:BW$37))/(MAX('04 (ind)'!BW$6:BW$37)-MIN('04 (ind)'!BW$6:BW$37))),ABS(-100+(100*(('04 (ind)'!BW22-MIN('04 (ind)'!BW$6:BW$37))/(MAX('04 (ind)'!BW$6:BW$37)-MIN('04 (ind)'!BW$6:BW$37))))))</f>
        <v>74.996718729492059</v>
      </c>
      <c r="BX23" s="75">
        <f>IF('04 (ind)'!BX$1="si",100*(('04 (ind)'!BX22-MIN('04 (ind)'!BX$6:BX$37))/(MAX('04 (ind)'!BX$6:BX$37)-MIN('04 (ind)'!BX$6:BX$37))),ABS(-100+(100*(('04 (ind)'!BX22-MIN('04 (ind)'!BX$6:BX$37))/(MAX('04 (ind)'!BX$6:BX$37)-MIN('04 (ind)'!BX$6:BX$37))))))</f>
        <v>18.510482708188093</v>
      </c>
      <c r="BY23" s="75">
        <f>IF('04 (ind)'!BY$1="si",100*(('04 (ind)'!BY22-MIN('04 (ind)'!BY$6:BY$37))/(MAX('04 (ind)'!BY$6:BY$37)-MIN('04 (ind)'!BY$6:BY$37))),ABS(-100+(100*(('04 (ind)'!BY22-MIN('04 (ind)'!BY$6:BY$37))/(MAX('04 (ind)'!BY$6:BY$37)-MIN('04 (ind)'!BY$6:BY$37))))))</f>
        <v>19.549336230729793</v>
      </c>
      <c r="BZ23" s="75">
        <f>IF('04 (ind)'!BZ$1="si",100*(('04 (ind)'!BZ22-MIN('04 (ind)'!BZ$6:BZ$37))/(MAX('04 (ind)'!BZ$6:BZ$37)-MIN('04 (ind)'!BZ$6:BZ$37))),ABS(-100+(100*(('04 (ind)'!BZ22-MIN('04 (ind)'!BZ$6:BZ$37))/(MAX('04 (ind)'!BZ$6:BZ$37)-MIN('04 (ind)'!BZ$6:BZ$37))))))</f>
        <v>81.953337898039052</v>
      </c>
      <c r="CA23" s="75">
        <f>IF('04 (ind)'!CA$1="si",100*(('04 (ind)'!CA22-MIN('04 (ind)'!CA$6:CA$37))/(MAX('04 (ind)'!CA$6:CA$37)-MIN('04 (ind)'!CA$6:CA$37))),ABS(-100+(100*(('04 (ind)'!CA22-MIN('04 (ind)'!CA$6:CA$37))/(MAX('04 (ind)'!CA$6:CA$37)-MIN('04 (ind)'!CA$6:CA$37))))))</f>
        <v>44.725491844091671</v>
      </c>
      <c r="CB23" s="75">
        <f>IF('04 (ind)'!CB$1="si",100*(('04 (ind)'!CB22-MIN('04 (ind)'!CB$6:CB$37))/(MAX('04 (ind)'!CB$6:CB$37)-MIN('04 (ind)'!CB$6:CB$37))),ABS(-100+(100*(('04 (ind)'!CB22-MIN('04 (ind)'!CB$6:CB$37))/(MAX('04 (ind)'!CB$6:CB$37)-MIN('04 (ind)'!CB$6:CB$37))))))</f>
        <v>52.290076335877863</v>
      </c>
      <c r="CC23" s="75">
        <f>IF('04 (ind)'!CC$1="si",100*(('04 (ind)'!CC22-MIN('04 (ind)'!CC$6:CC$37))/(MAX('04 (ind)'!CC$6:CC$37)-MIN('04 (ind)'!CC$6:CC$37))),ABS(-100+(100*(('04 (ind)'!CC22-MIN('04 (ind)'!CC$6:CC$37))/(MAX('04 (ind)'!CC$6:CC$37)-MIN('04 (ind)'!CC$6:CC$37))))))</f>
        <v>24.125487095256418</v>
      </c>
      <c r="CD23" s="75">
        <f>IF('04 (ind)'!CD$1="si",100*(('04 (ind)'!CD22-MIN('04 (ind)'!CD$6:CD$37))/(MAX('04 (ind)'!CD$6:CD$37)-MIN('04 (ind)'!CD$6:CD$37))),ABS(-100+(100*(('04 (ind)'!CD22-MIN('04 (ind)'!CD$6:CD$37))/(MAX('04 (ind)'!CD$6:CD$37)-MIN('04 (ind)'!CD$6:CD$37))))))</f>
        <v>6.3583287005843941E-5</v>
      </c>
      <c r="CE23" s="75">
        <f>IF('04 (ind)'!CE$1="si",100*(('04 (ind)'!CE22-MIN('04 (ind)'!CE$6:CE$37))/(MAX('04 (ind)'!CE$6:CE$37)-MIN('04 (ind)'!CE$6:CE$37))),ABS(-100+(100*(('04 (ind)'!CE22-MIN('04 (ind)'!CE$6:CE$37))/(MAX('04 (ind)'!CE$6:CE$37)-MIN('04 (ind)'!CE$6:CE$37))))))</f>
        <v>15.682603408732637</v>
      </c>
      <c r="CF23" s="75">
        <f>IF('04 (ind)'!CF$1="si",100*(('04 (ind)'!CF22-MIN('04 (ind)'!CF$6:CF$37))/(MAX('04 (ind)'!CF$6:CF$37)-MIN('04 (ind)'!CF$6:CF$37))),ABS(-100+(100*(('04 (ind)'!CF22-MIN('04 (ind)'!CF$6:CF$37))/(MAX('04 (ind)'!CF$6:CF$37)-MIN('04 (ind)'!CF$6:CF$37))))))</f>
        <v>4.5161435377351395</v>
      </c>
      <c r="CG23" s="75">
        <f>IF('04 (ind)'!CG$1="si",100*(('04 (ind)'!CG22-MIN('04 (ind)'!CG$6:CG$37))/(MAX('04 (ind)'!CG$6:CG$37)-MIN('04 (ind)'!CG$6:CG$37))),ABS(-100+(100*(('04 (ind)'!CG22-MIN('04 (ind)'!CG$6:CG$37))/(MAX('04 (ind)'!CG$6:CG$37)-MIN('04 (ind)'!CG$6:CG$37))))))</f>
        <v>26.018320965467883</v>
      </c>
      <c r="CH23" s="75">
        <f>IF('04 (ind)'!CH$1="si",100*(('04 (ind)'!CH22-MIN('04 (ind)'!CH$6:CH$37))/(MAX('04 (ind)'!CH$6:CH$37)-MIN('04 (ind)'!CH$6:CH$37))),ABS(-100+(100*(('04 (ind)'!CH22-MIN('04 (ind)'!CH$6:CH$37))/(MAX('04 (ind)'!CH$6:CH$37)-MIN('04 (ind)'!CH$6:CH$37))))))</f>
        <v>16.64294802490824</v>
      </c>
      <c r="CI23" s="75">
        <f>IF('04 (ind)'!CI$1="si",100*(('04 (ind)'!CI22-MIN('04 (ind)'!CI$6:CI$37))/(MAX('04 (ind)'!CI$6:CI$37)-MIN('04 (ind)'!CI$6:CI$37))),ABS(-100+(100*(('04 (ind)'!CI22-MIN('04 (ind)'!CI$6:CI$37))/(MAX('04 (ind)'!CI$6:CI$37)-MIN('04 (ind)'!CI$6:CI$37))))))</f>
        <v>17.433635867114898</v>
      </c>
      <c r="CJ23" s="75">
        <f>IF('04 (ind)'!CJ$1="si",100*(('04 (ind)'!CJ22-MIN('04 (ind)'!CJ$6:CJ$37))/(MAX('04 (ind)'!CJ$6:CJ$37)-MIN('04 (ind)'!CJ$6:CJ$37))),ABS(-100+(100*(('04 (ind)'!CJ22-MIN('04 (ind)'!CJ$6:CJ$37))/(MAX('04 (ind)'!CJ$6:CJ$37)-MIN('04 (ind)'!CJ$6:CJ$37))))))</f>
        <v>8.8480916662935183</v>
      </c>
      <c r="CK23" s="75">
        <f>IF('04 (ind)'!CK$1="si",100*(('04 (ind)'!CK22-MIN('04 (ind)'!CK$6:CK$37))/(MAX('04 (ind)'!CK$6:CK$37)-MIN('04 (ind)'!CK$6:CK$37))),ABS(-100+(100*(('04 (ind)'!CK22-MIN('04 (ind)'!CK$6:CK$37))/(MAX('04 (ind)'!CK$6:CK$37)-MIN('04 (ind)'!CK$6:CK$37))))))</f>
        <v>41.554069176811616</v>
      </c>
      <c r="CL23" s="75">
        <f>IF('04 (ind)'!CL$1="si",100*(('04 (ind)'!CL22-MIN('04 (ind)'!CL$6:CL$37))/(MAX('04 (ind)'!CL$6:CL$37)-MIN('04 (ind)'!CL$6:CL$37))),ABS(-100+(100*(('04 (ind)'!CL22-MIN('04 (ind)'!CL$6:CL$37))/(MAX('04 (ind)'!CL$6:CL$37)-MIN('04 (ind)'!CL$6:CL$37))))))</f>
        <v>8.8885983360896876</v>
      </c>
      <c r="CM23" s="75">
        <f>IF('04 (ind)'!CM$1="si",100*(('04 (ind)'!CM22-MIN('04 (ind)'!CM$6:CM$37))/(MAX('04 (ind)'!CM$6:CM$37)-MIN('04 (ind)'!CM$6:CM$37))),ABS(-100+(100*(('04 (ind)'!CM22-MIN('04 (ind)'!CM$6:CM$37))/(MAX('04 (ind)'!CM$6:CM$37)-MIN('04 (ind)'!CM$6:CM$37))))))</f>
        <v>68.376133476146208</v>
      </c>
    </row>
    <row r="24" spans="1:91">
      <c r="A24" s="18" t="s">
        <v>222</v>
      </c>
      <c r="B24" s="87">
        <f>IF('04 (ind)'!B$1="si",100*(('04 (ind)'!B23-MIN('04 (ind)'!B$6:B$37))/(MAX('04 (ind)'!B$6:B$37)-MIN('04 (ind)'!B$6:B$37))),ABS(-100+(100*(('04 (ind)'!B23-MIN('04 (ind)'!B$6:B$37))/(MAX('04 (ind)'!B$6:B$37)-MIN('04 (ind)'!B$6:B$37))))))</f>
        <v>0.19501538060989632</v>
      </c>
      <c r="C24" s="87">
        <f>IF('04 (ind)'!C$1="si",100*(('04 (ind)'!C23-MIN('04 (ind)'!C$6:C$37))/(MAX('04 (ind)'!C$6:C$37)-MIN('04 (ind)'!C$6:C$37))),ABS(-100+(100*(('04 (ind)'!C23-MIN('04 (ind)'!C$6:C$37))/(MAX('04 (ind)'!C$6:C$37)-MIN('04 (ind)'!C$6:C$37))))))</f>
        <v>37.421347137687775</v>
      </c>
      <c r="D24" s="87">
        <f>IF('04 (ind)'!D$1="si",100*(('04 (ind)'!D23-MIN('04 (ind)'!D$6:D$37))/(MAX('04 (ind)'!D$6:D$37)-MIN('04 (ind)'!D$6:D$37))),ABS(-100+(100*(('04 (ind)'!D23-MIN('04 (ind)'!D$6:D$37))/(MAX('04 (ind)'!D$6:D$37)-MIN('04 (ind)'!D$6:D$37))))))</f>
        <v>94.434353014156216</v>
      </c>
      <c r="E24" s="87">
        <f>IF('04 (ind)'!E$1="si",100*(('04 (ind)'!E23-MIN('04 (ind)'!E$6:E$37))/(MAX('04 (ind)'!E$6:E$37)-MIN('04 (ind)'!E$6:E$37))),ABS(-100+(100*(('04 (ind)'!E23-MIN('04 (ind)'!E$6:E$37))/(MAX('04 (ind)'!E$6:E$37)-MIN('04 (ind)'!E$6:E$37))))))</f>
        <v>97.079384577946144</v>
      </c>
      <c r="F24" s="87">
        <f>IF('04 (ind)'!F$1="si",100*(('04 (ind)'!F23-MIN('04 (ind)'!F$6:F$37))/(MAX('04 (ind)'!F$6:F$37)-MIN('04 (ind)'!F$6:F$37))),ABS(-100+(100*(('04 (ind)'!F23-MIN('04 (ind)'!F$6:F$37))/(MAX('04 (ind)'!F$6:F$37)-MIN('04 (ind)'!F$6:F$37))))))</f>
        <v>32.75862068965516</v>
      </c>
      <c r="G24" s="87">
        <f>IF('04 (ind)'!G$1="si",100*(('04 (ind)'!G23-MIN('04 (ind)'!G$6:G$37))/(MAX('04 (ind)'!G$6:G$37)-MIN('04 (ind)'!G$6:G$37))),ABS(-100+(100*(('04 (ind)'!G23-MIN('04 (ind)'!G$6:G$37))/(MAX('04 (ind)'!G$6:G$37)-MIN('04 (ind)'!G$6:G$37))))))</f>
        <v>18.803418803418797</v>
      </c>
      <c r="H24" s="87">
        <f>IF('04 (ind)'!H$1="si",100*(('04 (ind)'!H23-MIN('04 (ind)'!H$6:H$37))/(MAX('04 (ind)'!H$6:H$37)-MIN('04 (ind)'!H$6:H$37))),ABS(-100+(100*(('04 (ind)'!H23-MIN('04 (ind)'!H$6:H$37))/(MAX('04 (ind)'!H$6:H$37)-MIN('04 (ind)'!H$6:H$37))))))</f>
        <v>84.71337579617834</v>
      </c>
      <c r="I24" s="87">
        <f>IF('04 (ind)'!I$1="si",100*(('04 (ind)'!I23-MIN('04 (ind)'!I$6:I$37))/(MAX('04 (ind)'!I$6:I$37)-MIN('04 (ind)'!I$6:I$37))),ABS(-100+(100*(('04 (ind)'!I23-MIN('04 (ind)'!I$6:I$37))/(MAX('04 (ind)'!I$6:I$37)-MIN('04 (ind)'!I$6:I$37))))))</f>
        <v>57.516339869281055</v>
      </c>
      <c r="J24" s="87">
        <f>IF('04 (ind)'!J$1="si",100*(('04 (ind)'!J23-MIN('04 (ind)'!J$6:J$37))/(MAX('04 (ind)'!J$6:J$37)-MIN('04 (ind)'!J$6:J$37))),ABS(-100+(100*(('04 (ind)'!J23-MIN('04 (ind)'!J$6:J$37))/(MAX('04 (ind)'!J$6:J$37)-MIN('04 (ind)'!J$6:J$37))))))</f>
        <v>30.696202531645579</v>
      </c>
      <c r="K24" s="87">
        <f>IF('04 (ind)'!K$1="si",100*(('04 (ind)'!K23-MIN('04 (ind)'!K$6:K$37))/(MAX('04 (ind)'!K$6:K$37)-MIN('04 (ind)'!K$6:K$37))),ABS(-100+(100*(('04 (ind)'!K23-MIN('04 (ind)'!K$6:K$37))/(MAX('04 (ind)'!K$6:K$37)-MIN('04 (ind)'!K$6:K$37))))))</f>
        <v>58.045353444171042</v>
      </c>
      <c r="L24" s="87">
        <f>IF('04 (ind)'!L$1="si",100*(('04 (ind)'!L23-MIN('04 (ind)'!L$6:L$37))/(MAX('04 (ind)'!L$6:L$37)-MIN('04 (ind)'!L$6:L$37))),ABS(-100+(100*(('04 (ind)'!L23-MIN('04 (ind)'!L$6:L$37))/(MAX('04 (ind)'!L$6:L$37)-MIN('04 (ind)'!L$6:L$37))))))</f>
        <v>22.705411898280147</v>
      </c>
      <c r="M24" s="87">
        <f>IF('04 (ind)'!M$1="si",100*(('04 (ind)'!M23-MIN('04 (ind)'!M$6:M$37))/(MAX('04 (ind)'!M$6:M$37)-MIN('04 (ind)'!M$6:M$37))),ABS(-100+(100*(('04 (ind)'!M23-MIN('04 (ind)'!M$6:M$37))/(MAX('04 (ind)'!M$6:M$37)-MIN('04 (ind)'!M$6:M$37))))))</f>
        <v>6.469691097979263</v>
      </c>
      <c r="N24" s="87">
        <f>IF('04 (ind)'!N$1="si",100*(('04 (ind)'!N23-MIN('04 (ind)'!N$6:N$37))/(MAX('04 (ind)'!N$6:N$37)-MIN('04 (ind)'!N$6:N$37))),ABS(-100+(100*(('04 (ind)'!N23-MIN('04 (ind)'!N$6:N$37))/(MAX('04 (ind)'!N$6:N$37)-MIN('04 (ind)'!N$6:N$37))))))</f>
        <v>61.763716724126027</v>
      </c>
      <c r="O24" s="87">
        <f>IF('04 (ind)'!O$1="si",100*(('04 (ind)'!O23-MIN('04 (ind)'!O$6:O$37))/(MAX('04 (ind)'!O$6:O$37)-MIN('04 (ind)'!O$6:O$37))),ABS(-100+(100*(('04 (ind)'!O23-MIN('04 (ind)'!O$6:O$37))/(MAX('04 (ind)'!O$6:O$37)-MIN('04 (ind)'!O$6:O$37))))))</f>
        <v>100</v>
      </c>
      <c r="P24" s="87">
        <f>IF('04 (ind)'!P$1="si",100*(('04 (ind)'!P23-MIN('04 (ind)'!P$6:P$37))/(MAX('04 (ind)'!P$6:P$37)-MIN('04 (ind)'!P$6:P$37))),ABS(-100+(100*(('04 (ind)'!P23-MIN('04 (ind)'!P$6:P$37))/(MAX('04 (ind)'!P$6:P$37)-MIN('04 (ind)'!P$6:P$37))))))</f>
        <v>100</v>
      </c>
      <c r="Q24" s="87">
        <f>IF('04 (ind)'!Q$1="si",100*(('04 (ind)'!Q23-MIN('04 (ind)'!Q$6:Q$37))/(MAX('04 (ind)'!Q$6:Q$37)-MIN('04 (ind)'!Q$6:Q$37))),ABS(-100+(100*(('04 (ind)'!Q23-MIN('04 (ind)'!Q$6:Q$37))/(MAX('04 (ind)'!Q$6:Q$37)-MIN('04 (ind)'!Q$6:Q$37))))))</f>
        <v>11.966052251002745</v>
      </c>
      <c r="R24" s="87">
        <f>IF('04 (ind)'!R$1="si",100*(('04 (ind)'!R23-MIN('04 (ind)'!R$6:R$37))/(MAX('04 (ind)'!R$6:R$37)-MIN('04 (ind)'!R$6:R$37))),ABS(-100+(100*(('04 (ind)'!R23-MIN('04 (ind)'!R$6:R$37))/(MAX('04 (ind)'!R$6:R$37)-MIN('04 (ind)'!R$6:R$37))))))</f>
        <v>5.4156719171010357</v>
      </c>
      <c r="S24" s="75">
        <f>ABS(ABS(('04 (ind)'!S23-((MAX('04 (ind)'!S$6:S$37)+MIN('04 (ind)'!S$6:S$37))/2))/(((MAX('04 (ind)'!S$6:S$37)+MIN('04 (ind)'!S$6:S$37))/2)-MAX('04 (ind)'!S$6:S$37))*100)-100)</f>
        <v>40.077253235279187</v>
      </c>
      <c r="T24" s="75">
        <f>IF('04 (ind)'!T$1="si",100*(('04 (ind)'!T23-MIN('04 (ind)'!T$6:T$37))/(MAX('04 (ind)'!T$6:T$37)-MIN('04 (ind)'!T$6:T$37))),ABS(-100+(100*(('04 (ind)'!T23-MIN('04 (ind)'!T$6:T$37))/(MAX('04 (ind)'!T$6:T$37)-MIN('04 (ind)'!T$6:T$37))))))</f>
        <v>14.717202486312928</v>
      </c>
      <c r="U24" s="75">
        <f>IF('04 (ind)'!U$1="si",100*(('04 (ind)'!U23-MIN('04 (ind)'!U$6:U$37))/(MAX('04 (ind)'!U$6:U$37)-MIN('04 (ind)'!U$6:U$37))),ABS(-100+(100*(('04 (ind)'!U23-MIN('04 (ind)'!U$6:U$37))/(MAX('04 (ind)'!U$6:U$37)-MIN('04 (ind)'!U$6:U$37))))))</f>
        <v>50</v>
      </c>
      <c r="V24" s="75">
        <f>IF('04 (ind)'!V$1="si",100*(('04 (ind)'!V23-MIN('04 (ind)'!V$6:V$37))/(MAX('04 (ind)'!V$6:V$37)-MIN('04 (ind)'!V$6:V$37))),ABS(-100+(100*(('04 (ind)'!V23-MIN('04 (ind)'!V$6:V$37))/(MAX('04 (ind)'!V$6:V$37)-MIN('04 (ind)'!V$6:V$37))))))</f>
        <v>100</v>
      </c>
      <c r="W24" s="75">
        <f>IF('04 (ind)'!W$1="si",100*(('04 (ind)'!W23-MIN('04 (ind)'!W$6:W$37))/(MAX('04 (ind)'!W$6:W$37)-MIN('04 (ind)'!W$6:W$37))),ABS(-100+(100*(('04 (ind)'!W23-MIN('04 (ind)'!W$6:W$37))/(MAX('04 (ind)'!W$6:W$37)-MIN('04 (ind)'!W$6:W$37))))))</f>
        <v>58.200636942675153</v>
      </c>
      <c r="X24" s="75">
        <f>IF('04 (ind)'!X$1="si",100*(('04 (ind)'!X23-MIN('04 (ind)'!X$6:X$37))/(MAX('04 (ind)'!X$6:X$37)-MIN('04 (ind)'!X$6:X$37))),ABS(-100+(100*(('04 (ind)'!X23-MIN('04 (ind)'!X$6:X$37))/(MAX('04 (ind)'!X$6:X$37)-MIN('04 (ind)'!X$6:X$37))))))</f>
        <v>75.56733020243972</v>
      </c>
      <c r="Y24" s="75">
        <f>IF('04 (ind)'!Y$1="si",100*(('04 (ind)'!Y23-MIN('04 (ind)'!Y$6:Y$37))/(MAX('04 (ind)'!Y$6:Y$37)-MIN('04 (ind)'!Y$6:Y$37))),ABS(-100+(100*(('04 (ind)'!Y23-MIN('04 (ind)'!Y$6:Y$37))/(MAX('04 (ind)'!Y$6:Y$37)-MIN('04 (ind)'!Y$6:Y$37))))))</f>
        <v>59.790032392772105</v>
      </c>
      <c r="Z24" s="75">
        <f>IF('04 (ind)'!Z$1="si",100*(('04 (ind)'!Z23-MIN('04 (ind)'!Z$6:Z$37))/(MAX('04 (ind)'!Z$6:Z$37)-MIN('04 (ind)'!Z$6:Z$37))),ABS(-100+(100*(('04 (ind)'!Z23-MIN('04 (ind)'!Z$6:Z$37))/(MAX('04 (ind)'!Z$6:Z$37)-MIN('04 (ind)'!Z$6:Z$37))))))</f>
        <v>20.739030480088957</v>
      </c>
      <c r="AA24" s="75">
        <f>IF('04 (ind)'!AA$1="si",100*(('04 (ind)'!AA23-MIN('04 (ind)'!AA$6:AA$37))/(MAX('04 (ind)'!AA$6:AA$37)-MIN('04 (ind)'!AA$6:AA$37))),ABS(-100+(100*(('04 (ind)'!AA23-MIN('04 (ind)'!AA$6:AA$37))/(MAX('04 (ind)'!AA$6:AA$37)-MIN('04 (ind)'!AA$6:AA$37))))))</f>
        <v>58.563872035218182</v>
      </c>
      <c r="AB24" s="75">
        <f>IF('04 (ind)'!AB$1="si",100*(('04 (ind)'!AB23-MIN('04 (ind)'!AB$6:AB$37))/(MAX('04 (ind)'!AB$6:AB$37)-MIN('04 (ind)'!AB$6:AB$37))),ABS(-100+(100*(('04 (ind)'!AB23-MIN('04 (ind)'!AB$6:AB$37))/(MAX('04 (ind)'!AB$6:AB$37)-MIN('04 (ind)'!AB$6:AB$37))))))</f>
        <v>61.51002034129128</v>
      </c>
      <c r="AC24" s="75">
        <f>IF('04 (ind)'!AC$1="si",100*(('04 (ind)'!AC23-MIN('04 (ind)'!AC$6:AC$37))/(MAX('04 (ind)'!AC$6:AC$37)-MIN('04 (ind)'!AC$6:AC$37))),ABS(-100+(100*(('04 (ind)'!AC23-MIN('04 (ind)'!AC$6:AC$37))/(MAX('04 (ind)'!AC$6:AC$37)-MIN('04 (ind)'!AC$6:AC$37))))))</f>
        <v>67.091704388900041</v>
      </c>
      <c r="AD24" s="75">
        <f>IF('04 (ind)'!AD$1="si",100*(('04 (ind)'!AD23-MIN('04 (ind)'!AD$6:AD$37))/(MAX('04 (ind)'!AD$6:AD$37)-MIN('04 (ind)'!AD$6:AD$37))),ABS(-100+(100*(('04 (ind)'!AD23-MIN('04 (ind)'!AD$6:AD$37))/(MAX('04 (ind)'!AD$6:AD$37)-MIN('04 (ind)'!AD$6:AD$37))))))</f>
        <v>79.440183239452196</v>
      </c>
      <c r="AE24" s="75">
        <f>IF('04 (ind)'!AE$1="si",100*(('04 (ind)'!AE23-MIN('04 (ind)'!AE$6:AE$37))/(MAX('04 (ind)'!AE$6:AE$37)-MIN('04 (ind)'!AE$6:AE$37))),ABS(-100+(100*(('04 (ind)'!AE23-MIN('04 (ind)'!AE$6:AE$37))/(MAX('04 (ind)'!AE$6:AE$37)-MIN('04 (ind)'!AE$6:AE$37))))))</f>
        <v>57.93179571578009</v>
      </c>
      <c r="AF24" s="75">
        <f>IF('04 (ind)'!AF$1="si",100*(('04 (ind)'!AF23-MIN('04 (ind)'!AF$6:AF$37))/(MAX('04 (ind)'!AF$6:AF$37)-MIN('04 (ind)'!AF$6:AF$37))),ABS(-100+(100*(('04 (ind)'!AF23-MIN('04 (ind)'!AF$6:AF$37))/(MAX('04 (ind)'!AF$6:AF$37)-MIN('04 (ind)'!AF$6:AF$37))))))</f>
        <v>67.032967032967036</v>
      </c>
      <c r="AG24" s="75">
        <f>IF('04 (ind)'!AG$1="si",100*(('04 (ind)'!AG23-MIN('04 (ind)'!AG$6:AG$37))/(MAX('04 (ind)'!AG$6:AG$37)-MIN('04 (ind)'!AG$6:AG$37))),ABS(-100+(100*(('04 (ind)'!AG23-MIN('04 (ind)'!AG$6:AG$37))/(MAX('04 (ind)'!AG$6:AG$37)-MIN('04 (ind)'!AG$6:AG$37))))))</f>
        <v>70.07874015748034</v>
      </c>
      <c r="AH24" s="75">
        <f>IF('04 (ind)'!AH$1="si",100*(('04 (ind)'!AH23-MIN('04 (ind)'!AH$6:AH$37))/(MAX('04 (ind)'!AH$6:AH$37)-MIN('04 (ind)'!AH$6:AH$37))),ABS(-100+(100*(('04 (ind)'!AH23-MIN('04 (ind)'!AH$6:AH$37))/(MAX('04 (ind)'!AH$6:AH$37)-MIN('04 (ind)'!AH$6:AH$37))))))</f>
        <v>31.17870722433458</v>
      </c>
      <c r="AI24" s="75">
        <f>IF('04 (ind)'!AI$1="si",100*(('04 (ind)'!AI23-MIN('04 (ind)'!AI$6:AI$37))/(MAX('04 (ind)'!AI$6:AI$37)-MIN('04 (ind)'!AI$6:AI$37))),ABS(-100+(100*(('04 (ind)'!AI23-MIN('04 (ind)'!AI$6:AI$37))/(MAX('04 (ind)'!AI$6:AI$37)-MIN('04 (ind)'!AI$6:AI$37))))))</f>
        <v>0</v>
      </c>
      <c r="AJ24" s="75">
        <f>IF('04 (ind)'!AJ$1="si",100*(('04 (ind)'!AJ23-MIN('04 (ind)'!AJ$6:AJ$37))/(MAX('04 (ind)'!AJ$6:AJ$37)-MIN('04 (ind)'!AJ$6:AJ$37))),ABS(-100+(100*(('04 (ind)'!AJ23-MIN('04 (ind)'!AJ$6:AJ$37))/(MAX('04 (ind)'!AJ$6:AJ$37)-MIN('04 (ind)'!AJ$6:AJ$37))))))</f>
        <v>73.659378596087464</v>
      </c>
      <c r="AK24" s="75">
        <f>IF('04 (ind)'!AK$1="si",100*(('04 (ind)'!AK23-MIN('04 (ind)'!AK$6:AK$37))/(MAX('04 (ind)'!AK$6:AK$37)-MIN('04 (ind)'!AK$6:AK$37))),ABS(-100+(100*(('04 (ind)'!AK23-MIN('04 (ind)'!AK$6:AK$37))/(MAX('04 (ind)'!AK$6:AK$37)-MIN('04 (ind)'!AK$6:AK$37))))))</f>
        <v>5.1080318090922816</v>
      </c>
      <c r="AL24" s="75">
        <f>IF('04 (ind)'!AL$1="si",100*(('04 (ind)'!AL23-MIN('04 (ind)'!AL$6:AL$37))/(MAX('04 (ind)'!AL$6:AL$37)-MIN('04 (ind)'!AL$6:AL$37))),ABS(-100+(100*(('04 (ind)'!AL23-MIN('04 (ind)'!AL$6:AL$37))/(MAX('04 (ind)'!AL$6:AL$37)-MIN('04 (ind)'!AL$6:AL$37))))))</f>
        <v>95.112111417607849</v>
      </c>
      <c r="AM24" s="75">
        <f>IF('04 (ind)'!AM$1="si",100*(('04 (ind)'!AM23-MIN('04 (ind)'!AM$6:AM$37))/(MAX('04 (ind)'!AM$6:AM$37)-MIN('04 (ind)'!AM$6:AM$37))),ABS(-100+(100*(('04 (ind)'!AM23-MIN('04 (ind)'!AM$6:AM$37))/(MAX('04 (ind)'!AM$6:AM$37)-MIN('04 (ind)'!AM$6:AM$37))))))</f>
        <v>86.482481907274234</v>
      </c>
      <c r="AN24" s="75">
        <f>IF('04 (ind)'!AN$1="si",100*(('04 (ind)'!AN23-MIN('04 (ind)'!AN$6:AN$37))/(MAX('04 (ind)'!AN$6:AN$37)-MIN('04 (ind)'!AN$6:AN$37))),ABS(-100+(100*(('04 (ind)'!AN23-MIN('04 (ind)'!AN$6:AN$37))/(MAX('04 (ind)'!AN$6:AN$37)-MIN('04 (ind)'!AN$6:AN$37))))))</f>
        <v>51.244870796504941</v>
      </c>
      <c r="AO24" s="75">
        <f>IF('04 (ind)'!AO$1="si",100*(('04 (ind)'!AO23-MIN('04 (ind)'!AO$6:AO$37))/(MAX('04 (ind)'!AO$6:AO$37)-MIN('04 (ind)'!AO$6:AO$37))),ABS(-100+(100*(('04 (ind)'!AO23-MIN('04 (ind)'!AO$6:AO$37))/(MAX('04 (ind)'!AO$6:AO$37)-MIN('04 (ind)'!AO$6:AO$37))))))</f>
        <v>0</v>
      </c>
      <c r="AP24" s="75">
        <f>IF('04 (ind)'!AP$1="si",100*(('04 (ind)'!AP23-MIN('04 (ind)'!AP$6:AP$37))/(MAX('04 (ind)'!AP$6:AP$37)-MIN('04 (ind)'!AP$6:AP$37))),ABS(-100+(100*(('04 (ind)'!AP23-MIN('04 (ind)'!AP$6:AP$37))/(MAX('04 (ind)'!AP$6:AP$37)-MIN('04 (ind)'!AP$6:AP$37))))))</f>
        <v>92.703266157053505</v>
      </c>
      <c r="AQ24" s="75">
        <f>IF('04 (ind)'!AQ$1="si",100*(('04 (ind)'!AQ23-MIN('04 (ind)'!AQ$6:AQ$37))/(MAX('04 (ind)'!AQ$6:AQ$37)-MIN('04 (ind)'!AQ$6:AQ$37))),ABS(-100+(100*(('04 (ind)'!AQ23-MIN('04 (ind)'!AQ$6:AQ$37))/(MAX('04 (ind)'!AQ$6:AQ$37)-MIN('04 (ind)'!AQ$6:AQ$37))))))</f>
        <v>3.3347038499099058</v>
      </c>
      <c r="AR24" s="75">
        <f>IF('04 (ind)'!AR$1="si",100*(('04 (ind)'!AR23-MIN('04 (ind)'!AR$6:AR$37))/(MAX('04 (ind)'!AR$6:AR$37)-MIN('04 (ind)'!AR$6:AR$37))),ABS(-100+(100*(('04 (ind)'!AR23-MIN('04 (ind)'!AR$6:AR$37))/(MAX('04 (ind)'!AR$6:AR$37)-MIN('04 (ind)'!AR$6:AR$37))))))</f>
        <v>53.828045833702689</v>
      </c>
      <c r="AS24" s="75">
        <f>IF('04 (ind)'!AS$1="si",100*(('04 (ind)'!AS23-MIN('04 (ind)'!AS$6:AS$37))/(MAX('04 (ind)'!AS$6:AS$37)-MIN('04 (ind)'!AS$6:AS$37))),ABS(-100+(100*(('04 (ind)'!AS23-MIN('04 (ind)'!AS$6:AS$37))/(MAX('04 (ind)'!AS$6:AS$37)-MIN('04 (ind)'!AS$6:AS$37))))))</f>
        <v>76.249328318108553</v>
      </c>
      <c r="AT24" s="75">
        <f>IF('04 (ind)'!AT$1="si",100*(('04 (ind)'!AT23-MIN('04 (ind)'!AT$6:AT$37))/(MAX('04 (ind)'!AT$6:AT$37)-MIN('04 (ind)'!AT$6:AT$37))),ABS(-100+(100*(('04 (ind)'!AT23-MIN('04 (ind)'!AT$6:AT$37))/(MAX('04 (ind)'!AT$6:AT$37)-MIN('04 (ind)'!AT$6:AT$37))))))</f>
        <v>0</v>
      </c>
      <c r="AU24" s="75">
        <f>IF('04 (ind)'!AU$1="si",100*(('04 (ind)'!AU23-MIN('04 (ind)'!AU$6:AU$37))/(MAX('04 (ind)'!AU$6:AU$37)-MIN('04 (ind)'!AU$6:AU$37))),ABS(-100+(100*(('04 (ind)'!AU23-MIN('04 (ind)'!AU$6:AU$37))/(MAX('04 (ind)'!AU$6:AU$37)-MIN('04 (ind)'!AU$6:AU$37))))))</f>
        <v>79.816513761467903</v>
      </c>
      <c r="AV24" s="75">
        <f>IF('04 (ind)'!AV$1="si",100*(('04 (ind)'!AV23-MIN('04 (ind)'!AV$6:AV$37))/(MAX('04 (ind)'!AV$6:AV$37)-MIN('04 (ind)'!AV$6:AV$37))),ABS(-100+(100*(('04 (ind)'!AV23-MIN('04 (ind)'!AV$6:AV$37))/(MAX('04 (ind)'!AV$6:AV$37)-MIN('04 (ind)'!AV$6:AV$37))))))</f>
        <v>92.720970537261692</v>
      </c>
      <c r="AW24" s="75">
        <f>IF('04 (ind)'!AW$1="si",100*(('04 (ind)'!AW23-MIN('04 (ind)'!AW$6:AW$37))/(MAX('04 (ind)'!AW$6:AW$37)-MIN('04 (ind)'!AW$6:AW$37))),ABS(-100+(100*(('04 (ind)'!AW23-MIN('04 (ind)'!AW$6:AW$37))/(MAX('04 (ind)'!AW$6:AW$37)-MIN('04 (ind)'!AW$6:AW$37))))))</f>
        <v>43.442198030067395</v>
      </c>
      <c r="AX24" s="75">
        <f>IF('04 (ind)'!AX$1="si",100*(('04 (ind)'!AX23-MIN('04 (ind)'!AX$6:AX$37))/(MAX('04 (ind)'!AX$6:AX$37)-MIN('04 (ind)'!AX$6:AX$37))),ABS(-100+(100*(('04 (ind)'!AX23-MIN('04 (ind)'!AX$6:AX$37))/(MAX('04 (ind)'!AX$6:AX$37)-MIN('04 (ind)'!AX$6:AX$37))))))</f>
        <v>16.777353585982262</v>
      </c>
      <c r="AY24" s="75">
        <f>IF('04 (ind)'!AY$1="si",100*(('04 (ind)'!AY23-MIN('04 (ind)'!AY$6:AY$37))/(MAX('04 (ind)'!AY$6:AY$37)-MIN('04 (ind)'!AY$6:AY$37))),ABS(-100+(100*(('04 (ind)'!AY23-MIN('04 (ind)'!AY$6:AY$37))/(MAX('04 (ind)'!AY$6:AY$37)-MIN('04 (ind)'!AY$6:AY$37))))))</f>
        <v>47.431018078020962</v>
      </c>
      <c r="AZ24" s="75">
        <f>IF('04 (ind)'!AZ$1="si",100*(('04 (ind)'!AZ23-MIN('04 (ind)'!AZ$6:AZ$37))/(MAX('04 (ind)'!AZ$6:AZ$37)-MIN('04 (ind)'!AZ$6:AZ$37))),ABS(-100+(100*(('04 (ind)'!AZ23-MIN('04 (ind)'!AZ$6:AZ$37))/(MAX('04 (ind)'!AZ$6:AZ$37)-MIN('04 (ind)'!AZ$6:AZ$37))))))</f>
        <v>50.012898067469422</v>
      </c>
      <c r="BA24" s="75">
        <f>IF('04 (ind)'!BA$1="si",100*(('04 (ind)'!BA23-MIN('04 (ind)'!BA$6:BA$37))/(MAX('04 (ind)'!BA$6:BA$37)-MIN('04 (ind)'!BA$6:BA$37))),ABS(-100+(100*(('04 (ind)'!BA23-MIN('04 (ind)'!BA$6:BA$37))/(MAX('04 (ind)'!BA$6:BA$37)-MIN('04 (ind)'!BA$6:BA$37))))))</f>
        <v>11.012885915941659</v>
      </c>
      <c r="BB24" s="75">
        <f>IF('04 (ind)'!BB$1="si",100*(('04 (ind)'!BB23-MIN('04 (ind)'!BB$6:BB$37))/(MAX('04 (ind)'!BB$6:BB$37)-MIN('04 (ind)'!BB$6:BB$37))),ABS(-100+(100*(('04 (ind)'!BB23-MIN('04 (ind)'!BB$6:BB$37))/(MAX('04 (ind)'!BB$6:BB$37)-MIN('04 (ind)'!BB$6:BB$37))))))</f>
        <v>13.296818471960451</v>
      </c>
      <c r="BC24" s="75">
        <f>IF('04 (ind)'!BC$1="si",100*(('04 (ind)'!BC23-MIN('04 (ind)'!BC$6:BC$37))/(MAX('04 (ind)'!BC$6:BC$37)-MIN('04 (ind)'!BC$6:BC$37))),ABS(-100+(100*(('04 (ind)'!BC23-MIN('04 (ind)'!BC$6:BC$37))/(MAX('04 (ind)'!BC$6:BC$37)-MIN('04 (ind)'!BC$6:BC$37))))))</f>
        <v>18.931849685469242</v>
      </c>
      <c r="BD24" s="75">
        <f>IF('04 (ind)'!BD$1="si",100*(('04 (ind)'!BD23-MIN('04 (ind)'!BD$6:BD$37))/(MAX('04 (ind)'!BD$6:BD$37)-MIN('04 (ind)'!BD$6:BD$37))),ABS(-100+(100*(('04 (ind)'!BD23-MIN('04 (ind)'!BD$6:BD$37))/(MAX('04 (ind)'!BD$6:BD$37)-MIN('04 (ind)'!BD$6:BD$37))))))</f>
        <v>45.014401473118646</v>
      </c>
      <c r="BE24" s="75">
        <f>IF('04 (ind)'!BE$1="si",100*(('04 (ind)'!BE23-MIN('04 (ind)'!BE$6:BE$37))/(MAX('04 (ind)'!BE$6:BE$37)-MIN('04 (ind)'!BE$6:BE$37))),ABS(-100+(100*(('04 (ind)'!BE23-MIN('04 (ind)'!BE$6:BE$37))/(MAX('04 (ind)'!BE$6:BE$37)-MIN('04 (ind)'!BE$6:BE$37))))))</f>
        <v>8.4573218480814401</v>
      </c>
      <c r="BF24" s="75">
        <f>IF('04 (ind)'!BF$1="si",100*(('04 (ind)'!BF23-MIN('04 (ind)'!BF$6:BF$37))/(MAX('04 (ind)'!BF$6:BF$37)-MIN('04 (ind)'!BF$6:BF$37))),ABS(-100+(100*(('04 (ind)'!BF23-MIN('04 (ind)'!BF$6:BF$37))/(MAX('04 (ind)'!BF$6:BF$37)-MIN('04 (ind)'!BF$6:BF$37))))))</f>
        <v>35.022444781383513</v>
      </c>
      <c r="BG24" s="75">
        <f>IF('04 (ind)'!BG$1="si",100*(('04 (ind)'!BG23-MIN('04 (ind)'!BG$6:BG$37))/(MAX('04 (ind)'!BG$6:BG$37)-MIN('04 (ind)'!BG$6:BG$37))),ABS(-100+(100*(('04 (ind)'!BG23-MIN('04 (ind)'!BG$6:BG$37))/(MAX('04 (ind)'!BG$6:BG$37)-MIN('04 (ind)'!BG$6:BG$37))))))</f>
        <v>38.411261317699861</v>
      </c>
      <c r="BH24" s="75">
        <f>IF('04 (ind)'!BH$1="si",100*(('04 (ind)'!BH23-MIN('04 (ind)'!BH$6:BH$37))/(MAX('04 (ind)'!BH$6:BH$37)-MIN('04 (ind)'!BH$6:BH$37))),ABS(-100+(100*(('04 (ind)'!BH23-MIN('04 (ind)'!BH$6:BH$37))/(MAX('04 (ind)'!BH$6:BH$37)-MIN('04 (ind)'!BH$6:BH$37))))))</f>
        <v>15.806668874108535</v>
      </c>
      <c r="BI24" s="75">
        <f>IF('04 (ind)'!BI$1="si",100*(('04 (ind)'!BI23-MIN('04 (ind)'!BI$6:BI$37))/(MAX('04 (ind)'!BI$6:BI$37)-MIN('04 (ind)'!BI$6:BI$37))),ABS(-100+(100*(('04 (ind)'!BI23-MIN('04 (ind)'!BI$6:BI$37))/(MAX('04 (ind)'!BI$6:BI$37)-MIN('04 (ind)'!BI$6:BI$37))))))</f>
        <v>99.849035824369054</v>
      </c>
      <c r="BJ24" s="75">
        <f>IF('04 (ind)'!BJ$1="si",100*(('04 (ind)'!BJ23-MIN('04 (ind)'!BJ$6:BJ$37))/(MAX('04 (ind)'!BJ$6:BJ$37)-MIN('04 (ind)'!BJ$6:BJ$37))),ABS(-100+(100*(('04 (ind)'!BJ23-MIN('04 (ind)'!BJ$6:BJ$37))/(MAX('04 (ind)'!BJ$6:BJ$37)-MIN('04 (ind)'!BJ$6:BJ$37))))))</f>
        <v>1.5604266568705901E-4</v>
      </c>
      <c r="BK24" s="75">
        <f>IF('04 (ind)'!BK$1="si",100*(('04 (ind)'!BK23-MIN('04 (ind)'!BK$6:BK$37))/(MAX('04 (ind)'!BK$6:BK$37)-MIN('04 (ind)'!BK$6:BK$37))),ABS(-100+(100*(('04 (ind)'!BK23-MIN('04 (ind)'!BK$6:BK$37))/(MAX('04 (ind)'!BK$6:BK$37)-MIN('04 (ind)'!BK$6:BK$37))))))</f>
        <v>9.5541133191555936</v>
      </c>
      <c r="BL24" s="75">
        <f>IF('04 (ind)'!BL$1="si",100*(('04 (ind)'!BL23-MIN('04 (ind)'!BL$6:BL$37))/(MAX('04 (ind)'!BL$6:BL$37)-MIN('04 (ind)'!BL$6:BL$37))),ABS(-100+(100*(('04 (ind)'!BL23-MIN('04 (ind)'!BL$6:BL$37))/(MAX('04 (ind)'!BL$6:BL$37)-MIN('04 (ind)'!BL$6:BL$37))))))</f>
        <v>1.6260162601626018</v>
      </c>
      <c r="BM24" s="75">
        <f>IF('04 (ind)'!BM$1="si",100*(('04 (ind)'!BM23-MIN('04 (ind)'!BM$6:BM$37))/(MAX('04 (ind)'!BM$6:BM$37)-MIN('04 (ind)'!BM$6:BM$37))),ABS(-100+(100*(('04 (ind)'!BM23-MIN('04 (ind)'!BM$6:BM$37))/(MAX('04 (ind)'!BM$6:BM$37)-MIN('04 (ind)'!BM$6:BM$37))))))</f>
        <v>37.196348912277827</v>
      </c>
      <c r="BN24" s="75">
        <f>IF('04 (ind)'!BN$1="si",100*(('04 (ind)'!BN23-MIN('04 (ind)'!BN$6:BN$37))/(MAX('04 (ind)'!BN$6:BN$37)-MIN('04 (ind)'!BN$6:BN$37))),ABS(-100+(100*(('04 (ind)'!BN23-MIN('04 (ind)'!BN$6:BN$37))/(MAX('04 (ind)'!BN$6:BN$37)-MIN('04 (ind)'!BN$6:BN$37))))))</f>
        <v>17.839602144505704</v>
      </c>
      <c r="BO24" s="75">
        <f>IF('04 (ind)'!BO$1="si",100*(('04 (ind)'!BO23-MIN('04 (ind)'!BO$6:BO$37))/(MAX('04 (ind)'!BO$6:BO$37)-MIN('04 (ind)'!BO$6:BO$37))),ABS(-100+(100*(('04 (ind)'!BO23-MIN('04 (ind)'!BO$6:BO$37))/(MAX('04 (ind)'!BO$6:BO$37)-MIN('04 (ind)'!BO$6:BO$37))))))</f>
        <v>69.06228401357545</v>
      </c>
      <c r="BP24" s="75">
        <f>IF('04 (ind)'!BP$1="si",100*(('04 (ind)'!BP23-MIN('04 (ind)'!BP$6:BP$37))/(MAX('04 (ind)'!BP$6:BP$37)-MIN('04 (ind)'!BP$6:BP$37))),ABS(-100+(100*(('04 (ind)'!BP23-MIN('04 (ind)'!BP$6:BP$37))/(MAX('04 (ind)'!BP$6:BP$37)-MIN('04 (ind)'!BP$6:BP$37))))))</f>
        <v>17.005943675172713</v>
      </c>
      <c r="BQ24" s="75">
        <f>IF('04 (ind)'!BQ$1="si",100*(('04 (ind)'!BQ23-MIN('04 (ind)'!BQ$6:BQ$37))/(MAX('04 (ind)'!BQ$6:BQ$37)-MIN('04 (ind)'!BQ$6:BQ$37))),ABS(-100+(100*(('04 (ind)'!BQ23-MIN('04 (ind)'!BQ$6:BQ$37))/(MAX('04 (ind)'!BQ$6:BQ$37)-MIN('04 (ind)'!BQ$6:BQ$37))))))</f>
        <v>19.989367295007757</v>
      </c>
      <c r="BR24" s="75">
        <f>IF('04 (ind)'!BR$1="si",100*(('04 (ind)'!BR23-MIN('04 (ind)'!BR$6:BR$37))/(MAX('04 (ind)'!BR$6:BR$37)-MIN('04 (ind)'!BR$6:BR$37))),ABS(-100+(100*(('04 (ind)'!BR23-MIN('04 (ind)'!BR$6:BR$37))/(MAX('04 (ind)'!BP$6:BP$37)-MIN('04 (ind)'!BR$6:BR$37))))))</f>
        <v>10.097982915799296</v>
      </c>
      <c r="BS24" s="75">
        <f>IF('04 (ind)'!BS$1="si",100*(('04 (ind)'!BS23-MIN('04 (ind)'!BS$6:BS$37))/(MAX('04 (ind)'!BS$6:BS$37)-MIN('04 (ind)'!BS$6:BS$37))),ABS(-100+(100*(('04 (ind)'!BS23-MIN('04 (ind)'!BS$6:BS$37))/(MAX('04 (ind)'!BQ$6:BQ$37)-MIN('04 (ind)'!BS$6:BS$37))))))</f>
        <v>51.587152536317227</v>
      </c>
      <c r="BT24" s="75">
        <f>IF('04 (ind)'!BT$1="si",100*(('04 (ind)'!BT23-MIN('04 (ind)'!BT$6:BT$37))/(MAX('04 (ind)'!BT$6:BT$37)-MIN('04 (ind)'!BT$6:BT$37))),ABS(-100+(100*(('04 (ind)'!BT23-MIN('04 (ind)'!BT$6:BT$37))/(MAX('04 (ind)'!BR$6:BR$37)-MIN('04 (ind)'!BT$6:BT$37))))))</f>
        <v>86.178681249999997</v>
      </c>
      <c r="BU24" s="75">
        <f>IF('04 (ind)'!BU$1="si",100*(('04 (ind)'!BU23-MIN('04 (ind)'!BU$6:BU$37))/(MAX('04 (ind)'!BU$6:BU$37)-MIN('04 (ind)'!BU$6:BU$37))),ABS(-100+(100*(('04 (ind)'!BU23-MIN('04 (ind)'!BU$6:BU$37))/(MAX('04 (ind)'!BU$6:BU$37)-MIN('04 (ind)'!BU$6:BU$37))))))</f>
        <v>23.010584084672686</v>
      </c>
      <c r="BV24" s="75">
        <f>IF('04 (ind)'!BV$1="si",100*(('04 (ind)'!BV23-MIN('04 (ind)'!BV$6:BV$37))/(MAX('04 (ind)'!BV$6:BV$37)-MIN('04 (ind)'!BV$6:BV$37))),ABS(-100+(100*(('04 (ind)'!BV23-MIN('04 (ind)'!BV$6:BV$37))/(MAX('04 (ind)'!BV$6:BV$37)-MIN('04 (ind)'!BV$6:BV$37))))))</f>
        <v>9.4437834622248662</v>
      </c>
      <c r="BW24" s="75">
        <f>IF('04 (ind)'!BW$1="si",100*(('04 (ind)'!BW23-MIN('04 (ind)'!BW$6:BW$37))/(MAX('04 (ind)'!BW$6:BW$37)-MIN('04 (ind)'!BW$6:BW$37))),ABS(-100+(100*(('04 (ind)'!BW23-MIN('04 (ind)'!BW$6:BW$37))/(MAX('04 (ind)'!BW$6:BW$37)-MIN('04 (ind)'!BW$6:BW$37))))))</f>
        <v>93.752460952880966</v>
      </c>
      <c r="BX24" s="75">
        <f>IF('04 (ind)'!BX$1="si",100*(('04 (ind)'!BX23-MIN('04 (ind)'!BX$6:BX$37))/(MAX('04 (ind)'!BX$6:BX$37)-MIN('04 (ind)'!BX$6:BX$37))),ABS(-100+(100*(('04 (ind)'!BX23-MIN('04 (ind)'!BX$6:BX$37))/(MAX('04 (ind)'!BX$6:BX$37)-MIN('04 (ind)'!BX$6:BX$37))))))</f>
        <v>23.337122224043142</v>
      </c>
      <c r="BY24" s="75">
        <f>IF('04 (ind)'!BY$1="si",100*(('04 (ind)'!BY23-MIN('04 (ind)'!BY$6:BY$37))/(MAX('04 (ind)'!BY$6:BY$37)-MIN('04 (ind)'!BY$6:BY$37))),ABS(-100+(100*(('04 (ind)'!BY23-MIN('04 (ind)'!BY$6:BY$37))/(MAX('04 (ind)'!BY$6:BY$37)-MIN('04 (ind)'!BY$6:BY$37))))))</f>
        <v>0</v>
      </c>
      <c r="BZ24" s="75">
        <f>IF('04 (ind)'!BZ$1="si",100*(('04 (ind)'!BZ23-MIN('04 (ind)'!BZ$6:BZ$37))/(MAX('04 (ind)'!BZ$6:BZ$37)-MIN('04 (ind)'!BZ$6:BZ$37))),ABS(-100+(100*(('04 (ind)'!BZ23-MIN('04 (ind)'!BZ$6:BZ$37))/(MAX('04 (ind)'!BZ$6:BZ$37)-MIN('04 (ind)'!BZ$6:BZ$37))))))</f>
        <v>66.941326163197147</v>
      </c>
      <c r="CA24" s="75">
        <f>IF('04 (ind)'!CA$1="si",100*(('04 (ind)'!CA23-MIN('04 (ind)'!CA$6:CA$37))/(MAX('04 (ind)'!CA$6:CA$37)-MIN('04 (ind)'!CA$6:CA$37))),ABS(-100+(100*(('04 (ind)'!CA23-MIN('04 (ind)'!CA$6:CA$37))/(MAX('04 (ind)'!CA$6:CA$37)-MIN('04 (ind)'!CA$6:CA$37))))))</f>
        <v>40.884345715756652</v>
      </c>
      <c r="CB24" s="75">
        <f>IF('04 (ind)'!CB$1="si",100*(('04 (ind)'!CB23-MIN('04 (ind)'!CB$6:CB$37))/(MAX('04 (ind)'!CB$6:CB$37)-MIN('04 (ind)'!CB$6:CB$37))),ABS(-100+(100*(('04 (ind)'!CB23-MIN('04 (ind)'!CB$6:CB$37))/(MAX('04 (ind)'!CB$6:CB$37)-MIN('04 (ind)'!CB$6:CB$37))))))</f>
        <v>82.061068702290072</v>
      </c>
      <c r="CC24" s="75">
        <f>IF('04 (ind)'!CC$1="si",100*(('04 (ind)'!CC23-MIN('04 (ind)'!CC$6:CC$37))/(MAX('04 (ind)'!CC$6:CC$37)-MIN('04 (ind)'!CC$6:CC$37))),ABS(-100+(100*(('04 (ind)'!CC23-MIN('04 (ind)'!CC$6:CC$37))/(MAX('04 (ind)'!CC$6:CC$37)-MIN('04 (ind)'!CC$6:CC$37))))))</f>
        <v>52.32153949635191</v>
      </c>
      <c r="CD24" s="75">
        <f>IF('04 (ind)'!CD$1="si",100*(('04 (ind)'!CD23-MIN('04 (ind)'!CD$6:CD$37))/(MAX('04 (ind)'!CD$6:CD$37)-MIN('04 (ind)'!CD$6:CD$37))),ABS(-100+(100*(('04 (ind)'!CD23-MIN('04 (ind)'!CD$6:CD$37))/(MAX('04 (ind)'!CD$6:CD$37)-MIN('04 (ind)'!CD$6:CD$37))))))</f>
        <v>0</v>
      </c>
      <c r="CE24" s="75">
        <f>IF('04 (ind)'!CE$1="si",100*(('04 (ind)'!CE23-MIN('04 (ind)'!CE$6:CE$37))/(MAX('04 (ind)'!CE$6:CE$37)-MIN('04 (ind)'!CE$6:CE$37))),ABS(-100+(100*(('04 (ind)'!CE23-MIN('04 (ind)'!CE$6:CE$37))/(MAX('04 (ind)'!CE$6:CE$37)-MIN('04 (ind)'!CE$6:CE$37))))))</f>
        <v>29.298189968029593</v>
      </c>
      <c r="CF24" s="75">
        <f>IF('04 (ind)'!CF$1="si",100*(('04 (ind)'!CF23-MIN('04 (ind)'!CF$6:CF$37))/(MAX('04 (ind)'!CF$6:CF$37)-MIN('04 (ind)'!CF$6:CF$37))),ABS(-100+(100*(('04 (ind)'!CF23-MIN('04 (ind)'!CF$6:CF$37))/(MAX('04 (ind)'!CF$6:CF$37)-MIN('04 (ind)'!CF$6:CF$37))))))</f>
        <v>0.50282036653207685</v>
      </c>
      <c r="CG24" s="75">
        <f>IF('04 (ind)'!CG$1="si",100*(('04 (ind)'!CG23-MIN('04 (ind)'!CG$6:CG$37))/(MAX('04 (ind)'!CG$6:CG$37)-MIN('04 (ind)'!CG$6:CG$37))),ABS(-100+(100*(('04 (ind)'!CG23-MIN('04 (ind)'!CG$6:CG$37))/(MAX('04 (ind)'!CG$6:CG$37)-MIN('04 (ind)'!CG$6:CG$37))))))</f>
        <v>17.258360677811115</v>
      </c>
      <c r="CH24" s="75">
        <f>IF('04 (ind)'!CH$1="si",100*(('04 (ind)'!CH23-MIN('04 (ind)'!CH$6:CH$37))/(MAX('04 (ind)'!CH$6:CH$37)-MIN('04 (ind)'!CH$6:CH$37))),ABS(-100+(100*(('04 (ind)'!CH23-MIN('04 (ind)'!CH$6:CH$37))/(MAX('04 (ind)'!CH$6:CH$37)-MIN('04 (ind)'!CH$6:CH$37))))))</f>
        <v>11.017457983820893</v>
      </c>
      <c r="CI24" s="75">
        <f>IF('04 (ind)'!CI$1="si",100*(('04 (ind)'!CI23-MIN('04 (ind)'!CI$6:CI$37))/(MAX('04 (ind)'!CI$6:CI$37)-MIN('04 (ind)'!CI$6:CI$37))),ABS(-100+(100*(('04 (ind)'!CI23-MIN('04 (ind)'!CI$6:CI$37))/(MAX('04 (ind)'!CI$6:CI$37)-MIN('04 (ind)'!CI$6:CI$37))))))</f>
        <v>84.812226085037949</v>
      </c>
      <c r="CJ24" s="75">
        <f>IF('04 (ind)'!CJ$1="si",100*(('04 (ind)'!CJ23-MIN('04 (ind)'!CJ$6:CJ$37))/(MAX('04 (ind)'!CJ$6:CJ$37)-MIN('04 (ind)'!CJ$6:CJ$37))),ABS(-100+(100*(('04 (ind)'!CJ23-MIN('04 (ind)'!CJ$6:CJ$37))/(MAX('04 (ind)'!CJ$6:CJ$37)-MIN('04 (ind)'!CJ$6:CJ$37))))))</f>
        <v>86.68617634931087</v>
      </c>
      <c r="CK24" s="75">
        <f>IF('04 (ind)'!CK$1="si",100*(('04 (ind)'!CK23-MIN('04 (ind)'!CK$6:CK$37))/(MAX('04 (ind)'!CK$6:CK$37)-MIN('04 (ind)'!CK$6:CK$37))),ABS(-100+(100*(('04 (ind)'!CK23-MIN('04 (ind)'!CK$6:CK$37))/(MAX('04 (ind)'!CK$6:CK$37)-MIN('04 (ind)'!CK$6:CK$37))))))</f>
        <v>0</v>
      </c>
      <c r="CL24" s="75">
        <f>IF('04 (ind)'!CL$1="si",100*(('04 (ind)'!CL23-MIN('04 (ind)'!CL$6:CL$37))/(MAX('04 (ind)'!CL$6:CL$37)-MIN('04 (ind)'!CL$6:CL$37))),ABS(-100+(100*(('04 (ind)'!CL23-MIN('04 (ind)'!CL$6:CL$37))/(MAX('04 (ind)'!CL$6:CL$37)-MIN('04 (ind)'!CL$6:CL$37))))))</f>
        <v>2.099584840700822</v>
      </c>
      <c r="CM24" s="75">
        <f>IF('04 (ind)'!CM$1="si",100*(('04 (ind)'!CM23-MIN('04 (ind)'!CM$6:CM$37))/(MAX('04 (ind)'!CM$6:CM$37)-MIN('04 (ind)'!CM$6:CM$37))),ABS(-100+(100*(('04 (ind)'!CM23-MIN('04 (ind)'!CM$6:CM$37))/(MAX('04 (ind)'!CM$6:CM$37)-MIN('04 (ind)'!CM$6:CM$37))))))</f>
        <v>1.9916082900694947</v>
      </c>
    </row>
    <row r="25" spans="1:91">
      <c r="A25" s="18" t="s">
        <v>223</v>
      </c>
      <c r="B25" s="87">
        <f>IF('04 (ind)'!B$1="si",100*(('04 (ind)'!B24-MIN('04 (ind)'!B$6:B$37))/(MAX('04 (ind)'!B$6:B$37)-MIN('04 (ind)'!B$6:B$37))),ABS(-100+(100*(('04 (ind)'!B24-MIN('04 (ind)'!B$6:B$37))/(MAX('04 (ind)'!B$6:B$37)-MIN('04 (ind)'!B$6:B$37))))))</f>
        <v>34.061137327521998</v>
      </c>
      <c r="C25" s="87">
        <f>IF('04 (ind)'!C$1="si",100*(('04 (ind)'!C24-MIN('04 (ind)'!C$6:C$37))/(MAX('04 (ind)'!C$6:C$37)-MIN('04 (ind)'!C$6:C$37))),ABS(-100+(100*(('04 (ind)'!C24-MIN('04 (ind)'!C$6:C$37))/(MAX('04 (ind)'!C$6:C$37)-MIN('04 (ind)'!C$6:C$37))))))</f>
        <v>94.974864864930282</v>
      </c>
      <c r="D25" s="87">
        <f>IF('04 (ind)'!D$1="si",100*(('04 (ind)'!D24-MIN('04 (ind)'!D$6:D$37))/(MAX('04 (ind)'!D$6:D$37)-MIN('04 (ind)'!D$6:D$37))),ABS(-100+(100*(('04 (ind)'!D24-MIN('04 (ind)'!D$6:D$37))/(MAX('04 (ind)'!D$6:D$37)-MIN('04 (ind)'!D$6:D$37))))))</f>
        <v>73.804784837866947</v>
      </c>
      <c r="E25" s="87">
        <f>IF('04 (ind)'!E$1="si",100*(('04 (ind)'!E24-MIN('04 (ind)'!E$6:E$37))/(MAX('04 (ind)'!E$6:E$37)-MIN('04 (ind)'!E$6:E$37))),ABS(-100+(100*(('04 (ind)'!E24-MIN('04 (ind)'!E$6:E$37))/(MAX('04 (ind)'!E$6:E$37)-MIN('04 (ind)'!E$6:E$37))))))</f>
        <v>68.587540114831057</v>
      </c>
      <c r="F25" s="87">
        <f>IF('04 (ind)'!F$1="si",100*(('04 (ind)'!F24-MIN('04 (ind)'!F$6:F$37))/(MAX('04 (ind)'!F$6:F$37)-MIN('04 (ind)'!F$6:F$37))),ABS(-100+(100*(('04 (ind)'!F24-MIN('04 (ind)'!F$6:F$37))/(MAX('04 (ind)'!F$6:F$37)-MIN('04 (ind)'!F$6:F$37))))))</f>
        <v>61.494252873563205</v>
      </c>
      <c r="G25" s="87">
        <f>IF('04 (ind)'!G$1="si",100*(('04 (ind)'!G24-MIN('04 (ind)'!G$6:G$37))/(MAX('04 (ind)'!G$6:G$37)-MIN('04 (ind)'!G$6:G$37))),ABS(-100+(100*(('04 (ind)'!G24-MIN('04 (ind)'!G$6:G$37))/(MAX('04 (ind)'!G$6:G$37)-MIN('04 (ind)'!G$6:G$37))))))</f>
        <v>70.085470085470078</v>
      </c>
      <c r="H25" s="87">
        <f>IF('04 (ind)'!H$1="si",100*(('04 (ind)'!H24-MIN('04 (ind)'!H$6:H$37))/(MAX('04 (ind)'!H$6:H$37)-MIN('04 (ind)'!H$6:H$37))),ABS(-100+(100*(('04 (ind)'!H24-MIN('04 (ind)'!H$6:H$37))/(MAX('04 (ind)'!H$6:H$37)-MIN('04 (ind)'!H$6:H$37))))))</f>
        <v>89.17197452229297</v>
      </c>
      <c r="I25" s="87">
        <f>IF('04 (ind)'!I$1="si",100*(('04 (ind)'!I24-MIN('04 (ind)'!I$6:I$37))/(MAX('04 (ind)'!I$6:I$37)-MIN('04 (ind)'!I$6:I$37))),ABS(-100+(100*(('04 (ind)'!I24-MIN('04 (ind)'!I$6:I$37))/(MAX('04 (ind)'!I$6:I$37)-MIN('04 (ind)'!I$6:I$37))))))</f>
        <v>94.771241830065364</v>
      </c>
      <c r="J25" s="87">
        <f>IF('04 (ind)'!J$1="si",100*(('04 (ind)'!J24-MIN('04 (ind)'!J$6:J$37))/(MAX('04 (ind)'!J$6:J$37)-MIN('04 (ind)'!J$6:J$37))),ABS(-100+(100*(('04 (ind)'!J24-MIN('04 (ind)'!J$6:J$37))/(MAX('04 (ind)'!J$6:J$37)-MIN('04 (ind)'!J$6:J$37))))))</f>
        <v>44.936708860759502</v>
      </c>
      <c r="K25" s="87">
        <f>IF('04 (ind)'!K$1="si",100*(('04 (ind)'!K24-MIN('04 (ind)'!K$6:K$37))/(MAX('04 (ind)'!K$6:K$37)-MIN('04 (ind)'!K$6:K$37))),ABS(-100+(100*(('04 (ind)'!K24-MIN('04 (ind)'!K$6:K$37))/(MAX('04 (ind)'!K$6:K$37)-MIN('04 (ind)'!K$6:K$37))))))</f>
        <v>35.303879763000076</v>
      </c>
      <c r="L25" s="87">
        <f>IF('04 (ind)'!L$1="si",100*(('04 (ind)'!L24-MIN('04 (ind)'!L$6:L$37))/(MAX('04 (ind)'!L$6:L$37)-MIN('04 (ind)'!L$6:L$37))),ABS(-100+(100*(('04 (ind)'!L24-MIN('04 (ind)'!L$6:L$37))/(MAX('04 (ind)'!L$6:L$37)-MIN('04 (ind)'!L$6:L$37))))))</f>
        <v>95.583654038189891</v>
      </c>
      <c r="M25" s="87">
        <f>IF('04 (ind)'!M$1="si",100*(('04 (ind)'!M24-MIN('04 (ind)'!M$6:M$37))/(MAX('04 (ind)'!M$6:M$37)-MIN('04 (ind)'!M$6:M$37))),ABS(-100+(100*(('04 (ind)'!M24-MIN('04 (ind)'!M$6:M$37))/(MAX('04 (ind)'!M$6:M$37)-MIN('04 (ind)'!M$6:M$37))))))</f>
        <v>9.2360276045545362</v>
      </c>
      <c r="N25" s="87">
        <f>IF('04 (ind)'!N$1="si",100*(('04 (ind)'!N24-MIN('04 (ind)'!N$6:N$37))/(MAX('04 (ind)'!N$6:N$37)-MIN('04 (ind)'!N$6:N$37))),ABS(-100+(100*(('04 (ind)'!N24-MIN('04 (ind)'!N$6:N$37))/(MAX('04 (ind)'!N$6:N$37)-MIN('04 (ind)'!N$6:N$37))))))</f>
        <v>0</v>
      </c>
      <c r="O25" s="87">
        <f>IF('04 (ind)'!O$1="si",100*(('04 (ind)'!O24-MIN('04 (ind)'!O$6:O$37))/(MAX('04 (ind)'!O$6:O$37)-MIN('04 (ind)'!O$6:O$37))),ABS(-100+(100*(('04 (ind)'!O24-MIN('04 (ind)'!O$6:O$37))/(MAX('04 (ind)'!O$6:O$37)-MIN('04 (ind)'!O$6:O$37))))))</f>
        <v>94.067796610169495</v>
      </c>
      <c r="P25" s="87">
        <f>IF('04 (ind)'!P$1="si",100*(('04 (ind)'!P24-MIN('04 (ind)'!P$6:P$37))/(MAX('04 (ind)'!P$6:P$37)-MIN('04 (ind)'!P$6:P$37))),ABS(-100+(100*(('04 (ind)'!P24-MIN('04 (ind)'!P$6:P$37))/(MAX('04 (ind)'!P$6:P$37)-MIN('04 (ind)'!P$6:P$37))))))</f>
        <v>3.3420153076172134</v>
      </c>
      <c r="Q25" s="87">
        <f>IF('04 (ind)'!Q$1="si",100*(('04 (ind)'!Q24-MIN('04 (ind)'!Q$6:Q$37))/(MAX('04 (ind)'!Q$6:Q$37)-MIN('04 (ind)'!Q$6:Q$37))),ABS(-100+(100*(('04 (ind)'!Q24-MIN('04 (ind)'!Q$6:Q$37))/(MAX('04 (ind)'!Q$6:Q$37)-MIN('04 (ind)'!Q$6:Q$37))))))</f>
        <v>30.668540665122951</v>
      </c>
      <c r="R25" s="87">
        <f>IF('04 (ind)'!R$1="si",100*(('04 (ind)'!R24-MIN('04 (ind)'!R$6:R$37))/(MAX('04 (ind)'!R$6:R$37)-MIN('04 (ind)'!R$6:R$37))),ABS(-100+(100*(('04 (ind)'!R24-MIN('04 (ind)'!R$6:R$37))/(MAX('04 (ind)'!R$6:R$37)-MIN('04 (ind)'!R$6:R$37))))))</f>
        <v>0.16053602095829353</v>
      </c>
      <c r="S25" s="75">
        <f>ABS(ABS(('04 (ind)'!S24-((MAX('04 (ind)'!S$6:S$37)+MIN('04 (ind)'!S$6:S$37))/2))/(((MAX('04 (ind)'!S$6:S$37)+MIN('04 (ind)'!S$6:S$37))/2)-MAX('04 (ind)'!S$6:S$37))*100)-100)</f>
        <v>61.231971969242217</v>
      </c>
      <c r="T25" s="75">
        <f>IF('04 (ind)'!T$1="si",100*(('04 (ind)'!T24-MIN('04 (ind)'!T$6:T$37))/(MAX('04 (ind)'!T$6:T$37)-MIN('04 (ind)'!T$6:T$37))),ABS(-100+(100*(('04 (ind)'!T24-MIN('04 (ind)'!T$6:T$37))/(MAX('04 (ind)'!T$6:T$37)-MIN('04 (ind)'!T$6:T$37))))))</f>
        <v>100</v>
      </c>
      <c r="U25" s="75">
        <f>IF('04 (ind)'!U$1="si",100*(('04 (ind)'!U24-MIN('04 (ind)'!U$6:U$37))/(MAX('04 (ind)'!U$6:U$37)-MIN('04 (ind)'!U$6:U$37))),ABS(-100+(100*(('04 (ind)'!U24-MIN('04 (ind)'!U$6:U$37))/(MAX('04 (ind)'!U$6:U$37)-MIN('04 (ind)'!U$6:U$37))))))</f>
        <v>80</v>
      </c>
      <c r="V25" s="75">
        <f>IF('04 (ind)'!V$1="si",100*(('04 (ind)'!V24-MIN('04 (ind)'!V$6:V$37))/(MAX('04 (ind)'!V$6:V$37)-MIN('04 (ind)'!V$6:V$37))),ABS(-100+(100*(('04 (ind)'!V24-MIN('04 (ind)'!V$6:V$37))/(MAX('04 (ind)'!V$6:V$37)-MIN('04 (ind)'!V$6:V$37))))))</f>
        <v>96.132596685082873</v>
      </c>
      <c r="W25" s="75">
        <f>IF('04 (ind)'!W$1="si",100*(('04 (ind)'!W24-MIN('04 (ind)'!W$6:W$37))/(MAX('04 (ind)'!W$6:W$37)-MIN('04 (ind)'!W$6:W$37))),ABS(-100+(100*(('04 (ind)'!W24-MIN('04 (ind)'!W$6:W$37))/(MAX('04 (ind)'!W$6:W$37)-MIN('04 (ind)'!W$6:W$37))))))</f>
        <v>94.045674778158855</v>
      </c>
      <c r="X25" s="75">
        <f>IF('04 (ind)'!X$1="si",100*(('04 (ind)'!X24-MIN('04 (ind)'!X$6:X$37))/(MAX('04 (ind)'!X$6:X$37)-MIN('04 (ind)'!X$6:X$37))),ABS(-100+(100*(('04 (ind)'!X24-MIN('04 (ind)'!X$6:X$37))/(MAX('04 (ind)'!X$6:X$37)-MIN('04 (ind)'!X$6:X$37))))))</f>
        <v>91.282492300687551</v>
      </c>
      <c r="Y25" s="75">
        <f>IF('04 (ind)'!Y$1="si",100*(('04 (ind)'!Y24-MIN('04 (ind)'!Y$6:Y$37))/(MAX('04 (ind)'!Y$6:Y$37)-MIN('04 (ind)'!Y$6:Y$37))),ABS(-100+(100*(('04 (ind)'!Y24-MIN('04 (ind)'!Y$6:Y$37))/(MAX('04 (ind)'!Y$6:Y$37)-MIN('04 (ind)'!Y$6:Y$37))))))</f>
        <v>100</v>
      </c>
      <c r="Z25" s="75">
        <f>IF('04 (ind)'!Z$1="si",100*(('04 (ind)'!Z24-MIN('04 (ind)'!Z$6:Z$37))/(MAX('04 (ind)'!Z$6:Z$37)-MIN('04 (ind)'!Z$6:Z$37))),ABS(-100+(100*(('04 (ind)'!Z24-MIN('04 (ind)'!Z$6:Z$37))/(MAX('04 (ind)'!Z$6:Z$37)-MIN('04 (ind)'!Z$6:Z$37))))))</f>
        <v>81.254929520685891</v>
      </c>
      <c r="AA25" s="75">
        <f>IF('04 (ind)'!AA$1="si",100*(('04 (ind)'!AA24-MIN('04 (ind)'!AA$6:AA$37))/(MAX('04 (ind)'!AA$6:AA$37)-MIN('04 (ind)'!AA$6:AA$37))),ABS(-100+(100*(('04 (ind)'!AA24-MIN('04 (ind)'!AA$6:AA$37))/(MAX('04 (ind)'!AA$6:AA$37)-MIN('04 (ind)'!AA$6:AA$37))))))</f>
        <v>97.540888096078604</v>
      </c>
      <c r="AB25" s="75">
        <f>IF('04 (ind)'!AB$1="si",100*(('04 (ind)'!AB24-MIN('04 (ind)'!AB$6:AB$37))/(MAX('04 (ind)'!AB$6:AB$37)-MIN('04 (ind)'!AB$6:AB$37))),ABS(-100+(100*(('04 (ind)'!AB24-MIN('04 (ind)'!AB$6:AB$37))/(MAX('04 (ind)'!AB$6:AB$37)-MIN('04 (ind)'!AB$6:AB$37))))))</f>
        <v>39.026449478050004</v>
      </c>
      <c r="AC25" s="75">
        <f>IF('04 (ind)'!AC$1="si",100*(('04 (ind)'!AC24-MIN('04 (ind)'!AC$6:AC$37))/(MAX('04 (ind)'!AC$6:AC$37)-MIN('04 (ind)'!AC$6:AC$37))),ABS(-100+(100*(('04 (ind)'!AC24-MIN('04 (ind)'!AC$6:AC$37))/(MAX('04 (ind)'!AC$6:AC$37)-MIN('04 (ind)'!AC$6:AC$37))))))</f>
        <v>100</v>
      </c>
      <c r="AD25" s="75">
        <f>IF('04 (ind)'!AD$1="si",100*(('04 (ind)'!AD24-MIN('04 (ind)'!AD$6:AD$37))/(MAX('04 (ind)'!AD$6:AD$37)-MIN('04 (ind)'!AD$6:AD$37))),ABS(-100+(100*(('04 (ind)'!AD24-MIN('04 (ind)'!AD$6:AD$37))/(MAX('04 (ind)'!AD$6:AD$37)-MIN('04 (ind)'!AD$6:AD$37))))))</f>
        <v>60.760295403392547</v>
      </c>
      <c r="AE25" s="75">
        <f>IF('04 (ind)'!AE$1="si",100*(('04 (ind)'!AE24-MIN('04 (ind)'!AE$6:AE$37))/(MAX('04 (ind)'!AE$6:AE$37)-MIN('04 (ind)'!AE$6:AE$37))),ABS(-100+(100*(('04 (ind)'!AE24-MIN('04 (ind)'!AE$6:AE$37))/(MAX('04 (ind)'!AE$6:AE$37)-MIN('04 (ind)'!AE$6:AE$37))))))</f>
        <v>43.657569864482383</v>
      </c>
      <c r="AF25" s="75">
        <f>IF('04 (ind)'!AF$1="si",100*(('04 (ind)'!AF24-MIN('04 (ind)'!AF$6:AF$37))/(MAX('04 (ind)'!AF$6:AF$37)-MIN('04 (ind)'!AF$6:AF$37))),ABS(-100+(100*(('04 (ind)'!AF24-MIN('04 (ind)'!AF$6:AF$37))/(MAX('04 (ind)'!AF$6:AF$37)-MIN('04 (ind)'!AF$6:AF$37))))))</f>
        <v>93.956043956043956</v>
      </c>
      <c r="AG25" s="75">
        <f>IF('04 (ind)'!AG$1="si",100*(('04 (ind)'!AG24-MIN('04 (ind)'!AG$6:AG$37))/(MAX('04 (ind)'!AG$6:AG$37)-MIN('04 (ind)'!AG$6:AG$37))),ABS(-100+(100*(('04 (ind)'!AG24-MIN('04 (ind)'!AG$6:AG$37))/(MAX('04 (ind)'!AG$6:AG$37)-MIN('04 (ind)'!AG$6:AG$37))))))</f>
        <v>80.314960629921259</v>
      </c>
      <c r="AH25" s="75">
        <f>IF('04 (ind)'!AH$1="si",100*(('04 (ind)'!AH24-MIN('04 (ind)'!AH$6:AH$37))/(MAX('04 (ind)'!AH$6:AH$37)-MIN('04 (ind)'!AH$6:AH$37))),ABS(-100+(100*(('04 (ind)'!AH24-MIN('04 (ind)'!AH$6:AH$37))/(MAX('04 (ind)'!AH$6:AH$37)-MIN('04 (ind)'!AH$6:AH$37))))))</f>
        <v>10.646387832699606</v>
      </c>
      <c r="AI25" s="75">
        <f>IF('04 (ind)'!AI$1="si",100*(('04 (ind)'!AI24-MIN('04 (ind)'!AI$6:AI$37))/(MAX('04 (ind)'!AI$6:AI$37)-MIN('04 (ind)'!AI$6:AI$37))),ABS(-100+(100*(('04 (ind)'!AI24-MIN('04 (ind)'!AI$6:AI$37))/(MAX('04 (ind)'!AI$6:AI$37)-MIN('04 (ind)'!AI$6:AI$37))))))</f>
        <v>10.198387518196405</v>
      </c>
      <c r="AJ25" s="75">
        <f>IF('04 (ind)'!AJ$1="si",100*(('04 (ind)'!AJ24-MIN('04 (ind)'!AJ$6:AJ$37))/(MAX('04 (ind)'!AJ$6:AJ$37)-MIN('04 (ind)'!AJ$6:AJ$37))),ABS(-100+(100*(('04 (ind)'!AJ24-MIN('04 (ind)'!AJ$6:AJ$37))/(MAX('04 (ind)'!AJ$6:AJ$37)-MIN('04 (ind)'!AJ$6:AJ$37))))))</f>
        <v>98.515535097813625</v>
      </c>
      <c r="AK25" s="75">
        <f>IF('04 (ind)'!AK$1="si",100*(('04 (ind)'!AK24-MIN('04 (ind)'!AK$6:AK$37))/(MAX('04 (ind)'!AK$6:AK$37)-MIN('04 (ind)'!AK$6:AK$37))),ABS(-100+(100*(('04 (ind)'!AK24-MIN('04 (ind)'!AK$6:AK$37))/(MAX('04 (ind)'!AK$6:AK$37)-MIN('04 (ind)'!AK$6:AK$37))))))</f>
        <v>12.915330340535288</v>
      </c>
      <c r="AL25" s="75">
        <f>IF('04 (ind)'!AL$1="si",100*(('04 (ind)'!AL24-MIN('04 (ind)'!AL$6:AL$37))/(MAX('04 (ind)'!AL$6:AL$37)-MIN('04 (ind)'!AL$6:AL$37))),ABS(-100+(100*(('04 (ind)'!AL24-MIN('04 (ind)'!AL$6:AL$37))/(MAX('04 (ind)'!AL$6:AL$37)-MIN('04 (ind)'!AL$6:AL$37))))))</f>
        <v>72.828966589657938</v>
      </c>
      <c r="AM25" s="75">
        <f>IF('04 (ind)'!AM$1="si",100*(('04 (ind)'!AM24-MIN('04 (ind)'!AM$6:AM$37))/(MAX('04 (ind)'!AM$6:AM$37)-MIN('04 (ind)'!AM$6:AM$37))),ABS(-100+(100*(('04 (ind)'!AM24-MIN('04 (ind)'!AM$6:AM$37))/(MAX('04 (ind)'!AM$6:AM$37)-MIN('04 (ind)'!AM$6:AM$37))))))</f>
        <v>63.411961347342967</v>
      </c>
      <c r="AN25" s="75">
        <f>IF('04 (ind)'!AN$1="si",100*(('04 (ind)'!AN24-MIN('04 (ind)'!AN$6:AN$37))/(MAX('04 (ind)'!AN$6:AN$37)-MIN('04 (ind)'!AN$6:AN$37))),ABS(-100+(100*(('04 (ind)'!AN24-MIN('04 (ind)'!AN$6:AN$37))/(MAX('04 (ind)'!AN$6:AN$37)-MIN('04 (ind)'!AN$6:AN$37))))))</f>
        <v>80.562678490591125</v>
      </c>
      <c r="AO25" s="75">
        <f>IF('04 (ind)'!AO$1="si",100*(('04 (ind)'!AO24-MIN('04 (ind)'!AO$6:AO$37))/(MAX('04 (ind)'!AO$6:AO$37)-MIN('04 (ind)'!AO$6:AO$37))),ABS(-100+(100*(('04 (ind)'!AO24-MIN('04 (ind)'!AO$6:AO$37))/(MAX('04 (ind)'!AO$6:AO$37)-MIN('04 (ind)'!AO$6:AO$37))))))</f>
        <v>63.671577451601635</v>
      </c>
      <c r="AP25" s="75">
        <f>IF('04 (ind)'!AP$1="si",100*(('04 (ind)'!AP24-MIN('04 (ind)'!AP$6:AP$37))/(MAX('04 (ind)'!AP$6:AP$37)-MIN('04 (ind)'!AP$6:AP$37))),ABS(-100+(100*(('04 (ind)'!AP24-MIN('04 (ind)'!AP$6:AP$37))/(MAX('04 (ind)'!AP$6:AP$37)-MIN('04 (ind)'!AP$6:AP$37))))))</f>
        <v>41.834607366226543</v>
      </c>
      <c r="AQ25" s="75">
        <f>IF('04 (ind)'!AQ$1="si",100*(('04 (ind)'!AQ24-MIN('04 (ind)'!AQ$6:AQ$37))/(MAX('04 (ind)'!AQ$6:AQ$37)-MIN('04 (ind)'!AQ$6:AQ$37))),ABS(-100+(100*(('04 (ind)'!AQ24-MIN('04 (ind)'!AQ$6:AQ$37))/(MAX('04 (ind)'!AQ$6:AQ$37)-MIN('04 (ind)'!AQ$6:AQ$37))))))</f>
        <v>22.873764934506998</v>
      </c>
      <c r="AR25" s="75">
        <f>IF('04 (ind)'!AR$1="si",100*(('04 (ind)'!AR24-MIN('04 (ind)'!AR$6:AR$37))/(MAX('04 (ind)'!AR$6:AR$37)-MIN('04 (ind)'!AR$6:AR$37))),ABS(-100+(100*(('04 (ind)'!AR24-MIN('04 (ind)'!AR$6:AR$37))/(MAX('04 (ind)'!AR$6:AR$37)-MIN('04 (ind)'!AR$6:AR$37))))))</f>
        <v>71.038076220967497</v>
      </c>
      <c r="AS25" s="75">
        <f>IF('04 (ind)'!AS$1="si",100*(('04 (ind)'!AS24-MIN('04 (ind)'!AS$6:AS$37))/(MAX('04 (ind)'!AS$6:AS$37)-MIN('04 (ind)'!AS$6:AS$37))),ABS(-100+(100*(('04 (ind)'!AS24-MIN('04 (ind)'!AS$6:AS$37))/(MAX('04 (ind)'!AS$6:AS$37)-MIN('04 (ind)'!AS$6:AS$37))))))</f>
        <v>38.097796883396029</v>
      </c>
      <c r="AT25" s="75">
        <f>IF('04 (ind)'!AT$1="si",100*(('04 (ind)'!AT24-MIN('04 (ind)'!AT$6:AT$37))/(MAX('04 (ind)'!AT$6:AT$37)-MIN('04 (ind)'!AT$6:AT$37))),ABS(-100+(100*(('04 (ind)'!AT24-MIN('04 (ind)'!AT$6:AT$37))/(MAX('04 (ind)'!AT$6:AT$37)-MIN('04 (ind)'!AT$6:AT$37))))))</f>
        <v>0</v>
      </c>
      <c r="AU25" s="75">
        <f>IF('04 (ind)'!AU$1="si",100*(('04 (ind)'!AU24-MIN('04 (ind)'!AU$6:AU$37))/(MAX('04 (ind)'!AU$6:AU$37)-MIN('04 (ind)'!AU$6:AU$37))),ABS(-100+(100*(('04 (ind)'!AU24-MIN('04 (ind)'!AU$6:AU$37))/(MAX('04 (ind)'!AU$6:AU$37)-MIN('04 (ind)'!AU$6:AU$37))))))</f>
        <v>79.204892966360859</v>
      </c>
      <c r="AV25" s="75">
        <f>IF('04 (ind)'!AV$1="si",100*(('04 (ind)'!AV24-MIN('04 (ind)'!AV$6:AV$37))/(MAX('04 (ind)'!AV$6:AV$37)-MIN('04 (ind)'!AV$6:AV$37))),ABS(-100+(100*(('04 (ind)'!AV24-MIN('04 (ind)'!AV$6:AV$37))/(MAX('04 (ind)'!AV$6:AV$37)-MIN('04 (ind)'!AV$6:AV$37))))))</f>
        <v>81.455805892547659</v>
      </c>
      <c r="AW25" s="75">
        <f>IF('04 (ind)'!AW$1="si",100*(('04 (ind)'!AW24-MIN('04 (ind)'!AW$6:AW$37))/(MAX('04 (ind)'!AW$6:AW$37)-MIN('04 (ind)'!AW$6:AW$37))),ABS(-100+(100*(('04 (ind)'!AW24-MIN('04 (ind)'!AW$6:AW$37))/(MAX('04 (ind)'!AW$6:AW$37)-MIN('04 (ind)'!AW$6:AW$37))))))</f>
        <v>100</v>
      </c>
      <c r="AX25" s="75">
        <f>IF('04 (ind)'!AX$1="si",100*(('04 (ind)'!AX24-MIN('04 (ind)'!AX$6:AX$37))/(MAX('04 (ind)'!AX$6:AX$37)-MIN('04 (ind)'!AX$6:AX$37))),ABS(-100+(100*(('04 (ind)'!AX24-MIN('04 (ind)'!AX$6:AX$37))/(MAX('04 (ind)'!AX$6:AX$37)-MIN('04 (ind)'!AX$6:AX$37))))))</f>
        <v>8.3889477562126551</v>
      </c>
      <c r="AY25" s="75">
        <f>IF('04 (ind)'!AY$1="si",100*(('04 (ind)'!AY24-MIN('04 (ind)'!AY$6:AY$37))/(MAX('04 (ind)'!AY$6:AY$37)-MIN('04 (ind)'!AY$6:AY$37))),ABS(-100+(100*(('04 (ind)'!AY24-MIN('04 (ind)'!AY$6:AY$37))/(MAX('04 (ind)'!AY$6:AY$37)-MIN('04 (ind)'!AY$6:AY$37))))))</f>
        <v>76.54614652711706</v>
      </c>
      <c r="AZ25" s="75">
        <f>IF('04 (ind)'!AZ$1="si",100*(('04 (ind)'!AZ24-MIN('04 (ind)'!AZ$6:AZ$37))/(MAX('04 (ind)'!AZ$6:AZ$37)-MIN('04 (ind)'!AZ$6:AZ$37))),ABS(-100+(100*(('04 (ind)'!AZ24-MIN('04 (ind)'!AZ$6:AZ$37))/(MAX('04 (ind)'!AZ$6:AZ$37)-MIN('04 (ind)'!AZ$6:AZ$37))))))</f>
        <v>39.141931071387575</v>
      </c>
      <c r="BA25" s="75">
        <f>IF('04 (ind)'!BA$1="si",100*(('04 (ind)'!BA24-MIN('04 (ind)'!BA$6:BA$37))/(MAX('04 (ind)'!BA$6:BA$37)-MIN('04 (ind)'!BA$6:BA$37))),ABS(-100+(100*(('04 (ind)'!BA24-MIN('04 (ind)'!BA$6:BA$37))/(MAX('04 (ind)'!BA$6:BA$37)-MIN('04 (ind)'!BA$6:BA$37))))))</f>
        <v>14.054496372637814</v>
      </c>
      <c r="BB25" s="75">
        <f>IF('04 (ind)'!BB$1="si",100*(('04 (ind)'!BB24-MIN('04 (ind)'!BB$6:BB$37))/(MAX('04 (ind)'!BB$6:BB$37)-MIN('04 (ind)'!BB$6:BB$37))),ABS(-100+(100*(('04 (ind)'!BB24-MIN('04 (ind)'!BB$6:BB$37))/(MAX('04 (ind)'!BB$6:BB$37)-MIN('04 (ind)'!BB$6:BB$37))))))</f>
        <v>62.800266394822081</v>
      </c>
      <c r="BC25" s="75">
        <f>IF('04 (ind)'!BC$1="si",100*(('04 (ind)'!BC24-MIN('04 (ind)'!BC$6:BC$37))/(MAX('04 (ind)'!BC$6:BC$37)-MIN('04 (ind)'!BC$6:BC$37))),ABS(-100+(100*(('04 (ind)'!BC24-MIN('04 (ind)'!BC$6:BC$37))/(MAX('04 (ind)'!BC$6:BC$37)-MIN('04 (ind)'!BC$6:BC$37))))))</f>
        <v>44.136332268877673</v>
      </c>
      <c r="BD25" s="75">
        <f>IF('04 (ind)'!BD$1="si",100*(('04 (ind)'!BD24-MIN('04 (ind)'!BD$6:BD$37))/(MAX('04 (ind)'!BD$6:BD$37)-MIN('04 (ind)'!BD$6:BD$37))),ABS(-100+(100*(('04 (ind)'!BD24-MIN('04 (ind)'!BD$6:BD$37))/(MAX('04 (ind)'!BD$6:BD$37)-MIN('04 (ind)'!BD$6:BD$37))))))</f>
        <v>85.372293480547384</v>
      </c>
      <c r="BE25" s="75">
        <f>IF('04 (ind)'!BE$1="si",100*(('04 (ind)'!BE24-MIN('04 (ind)'!BE$6:BE$37))/(MAX('04 (ind)'!BE$6:BE$37)-MIN('04 (ind)'!BE$6:BE$37))),ABS(-100+(100*(('04 (ind)'!BE24-MIN('04 (ind)'!BE$6:BE$37))/(MAX('04 (ind)'!BE$6:BE$37)-MIN('04 (ind)'!BE$6:BE$37))))))</f>
        <v>33.82928739232576</v>
      </c>
      <c r="BF25" s="75">
        <f>IF('04 (ind)'!BF$1="si",100*(('04 (ind)'!BF24-MIN('04 (ind)'!BF$6:BF$37))/(MAX('04 (ind)'!BF$6:BF$37)-MIN('04 (ind)'!BF$6:BF$37))),ABS(-100+(100*(('04 (ind)'!BF24-MIN('04 (ind)'!BF$6:BF$37))/(MAX('04 (ind)'!BF$6:BF$37)-MIN('04 (ind)'!BF$6:BF$37))))))</f>
        <v>64.668940085830158</v>
      </c>
      <c r="BG25" s="75">
        <f>IF('04 (ind)'!BG$1="si",100*(('04 (ind)'!BG24-MIN('04 (ind)'!BG$6:BG$37))/(MAX('04 (ind)'!BG$6:BG$37)-MIN('04 (ind)'!BG$6:BG$37))),ABS(-100+(100*(('04 (ind)'!BG24-MIN('04 (ind)'!BG$6:BG$37))/(MAX('04 (ind)'!BG$6:BG$37)-MIN('04 (ind)'!BG$6:BG$37))))))</f>
        <v>40.426004529861771</v>
      </c>
      <c r="BH25" s="75">
        <f>IF('04 (ind)'!BH$1="si",100*(('04 (ind)'!BH24-MIN('04 (ind)'!BH$6:BH$37))/(MAX('04 (ind)'!BH$6:BH$37)-MIN('04 (ind)'!BH$6:BH$37))),ABS(-100+(100*(('04 (ind)'!BH24-MIN('04 (ind)'!BH$6:BH$37))/(MAX('04 (ind)'!BH$6:BH$37)-MIN('04 (ind)'!BH$6:BH$37))))))</f>
        <v>34.418289468132727</v>
      </c>
      <c r="BI25" s="75">
        <f>IF('04 (ind)'!BI$1="si",100*(('04 (ind)'!BI24-MIN('04 (ind)'!BI$6:BI$37))/(MAX('04 (ind)'!BI$6:BI$37)-MIN('04 (ind)'!BI$6:BI$37))),ABS(-100+(100*(('04 (ind)'!BI24-MIN('04 (ind)'!BI$6:BI$37))/(MAX('04 (ind)'!BI$6:BI$37)-MIN('04 (ind)'!BI$6:BI$37))))))</f>
        <v>0</v>
      </c>
      <c r="BJ25" s="75">
        <f>IF('04 (ind)'!BJ$1="si",100*(('04 (ind)'!BJ24-MIN('04 (ind)'!BJ$6:BJ$37))/(MAX('04 (ind)'!BJ$6:BJ$37)-MIN('04 (ind)'!BJ$6:BJ$37))),ABS(-100+(100*(('04 (ind)'!BJ24-MIN('04 (ind)'!BJ$6:BJ$37))/(MAX('04 (ind)'!BJ$6:BJ$37)-MIN('04 (ind)'!BJ$6:BJ$37))))))</f>
        <v>6.5158623343239949E-2</v>
      </c>
      <c r="BK25" s="75">
        <f>IF('04 (ind)'!BK$1="si",100*(('04 (ind)'!BK24-MIN('04 (ind)'!BK$6:BK$37))/(MAX('04 (ind)'!BK$6:BK$37)-MIN('04 (ind)'!BK$6:BK$37))),ABS(-100+(100*(('04 (ind)'!BK24-MIN('04 (ind)'!BK$6:BK$37))/(MAX('04 (ind)'!BK$6:BK$37)-MIN('04 (ind)'!BK$6:BK$37))))))</f>
        <v>19.269045438368778</v>
      </c>
      <c r="BL25" s="75">
        <f>IF('04 (ind)'!BL$1="si",100*(('04 (ind)'!BL24-MIN('04 (ind)'!BL$6:BL$37))/(MAX('04 (ind)'!BL$6:BL$37)-MIN('04 (ind)'!BL$6:BL$37))),ABS(-100+(100*(('04 (ind)'!BL24-MIN('04 (ind)'!BL$6:BL$37))/(MAX('04 (ind)'!BL$6:BL$37)-MIN('04 (ind)'!BL$6:BL$37))))))</f>
        <v>40.650406504065039</v>
      </c>
      <c r="BM25" s="75">
        <f>IF('04 (ind)'!BM$1="si",100*(('04 (ind)'!BM24-MIN('04 (ind)'!BM$6:BM$37))/(MAX('04 (ind)'!BM$6:BM$37)-MIN('04 (ind)'!BM$6:BM$37))),ABS(-100+(100*(('04 (ind)'!BM24-MIN('04 (ind)'!BM$6:BM$37))/(MAX('04 (ind)'!BM$6:BM$37)-MIN('04 (ind)'!BM$6:BM$37))))))</f>
        <v>99.701092971530159</v>
      </c>
      <c r="BN25" s="75">
        <f>IF('04 (ind)'!BN$1="si",100*(('04 (ind)'!BN24-MIN('04 (ind)'!BN$6:BN$37))/(MAX('04 (ind)'!BN$6:BN$37)-MIN('04 (ind)'!BN$6:BN$37))),ABS(-100+(100*(('04 (ind)'!BN24-MIN('04 (ind)'!BN$6:BN$37))/(MAX('04 (ind)'!BN$6:BN$37)-MIN('04 (ind)'!BN$6:BN$37))))))</f>
        <v>28.818717890021674</v>
      </c>
      <c r="BO25" s="75">
        <f>IF('04 (ind)'!BO$1="si",100*(('04 (ind)'!BO24-MIN('04 (ind)'!BO$6:BO$37))/(MAX('04 (ind)'!BO$6:BO$37)-MIN('04 (ind)'!BO$6:BO$37))),ABS(-100+(100*(('04 (ind)'!BO24-MIN('04 (ind)'!BO$6:BO$37))/(MAX('04 (ind)'!BO$6:BO$37)-MIN('04 (ind)'!BO$6:BO$37))))))</f>
        <v>0</v>
      </c>
      <c r="BP25" s="75">
        <f>IF('04 (ind)'!BP$1="si",100*(('04 (ind)'!BP24-MIN('04 (ind)'!BP$6:BP$37))/(MAX('04 (ind)'!BP$6:BP$37)-MIN('04 (ind)'!BP$6:BP$37))),ABS(-100+(100*(('04 (ind)'!BP24-MIN('04 (ind)'!BP$6:BP$37))/(MAX('04 (ind)'!BP$6:BP$37)-MIN('04 (ind)'!BP$6:BP$37))))))</f>
        <v>61.212191603769675</v>
      </c>
      <c r="BQ25" s="75">
        <f>IF('04 (ind)'!BQ$1="si",100*(('04 (ind)'!BQ24-MIN('04 (ind)'!BQ$6:BQ$37))/(MAX('04 (ind)'!BQ$6:BQ$37)-MIN('04 (ind)'!BQ$6:BQ$37))),ABS(-100+(100*(('04 (ind)'!BQ24-MIN('04 (ind)'!BQ$6:BQ$37))/(MAX('04 (ind)'!BQ$6:BQ$37)-MIN('04 (ind)'!BQ$6:BQ$37))))))</f>
        <v>41.343814051182349</v>
      </c>
      <c r="BR25" s="75">
        <f>IF('04 (ind)'!BR$1="si",100*(('04 (ind)'!BR24-MIN('04 (ind)'!BR$6:BR$37))/(MAX('04 (ind)'!BR$6:BR$37)-MIN('04 (ind)'!BR$6:BR$37))),ABS(-100+(100*(('04 (ind)'!BR24-MIN('04 (ind)'!BR$6:BR$37))/(MAX('04 (ind)'!BP$6:BP$37)-MIN('04 (ind)'!BR$6:BR$37))))))</f>
        <v>13.14658193542358</v>
      </c>
      <c r="BS25" s="75">
        <f>IF('04 (ind)'!BS$1="si",100*(('04 (ind)'!BS24-MIN('04 (ind)'!BS$6:BS$37))/(MAX('04 (ind)'!BS$6:BS$37)-MIN('04 (ind)'!BS$6:BS$37))),ABS(-100+(100*(('04 (ind)'!BS24-MIN('04 (ind)'!BS$6:BS$37))/(MAX('04 (ind)'!BQ$6:BQ$37)-MIN('04 (ind)'!BS$6:BS$37))))))</f>
        <v>69.539472764433114</v>
      </c>
      <c r="BT25" s="75">
        <f>IF('04 (ind)'!BT$1="si",100*(('04 (ind)'!BT24-MIN('04 (ind)'!BT$6:BT$37))/(MAX('04 (ind)'!BT$6:BT$37)-MIN('04 (ind)'!BT$6:BT$37))),ABS(-100+(100*(('04 (ind)'!BT24-MIN('04 (ind)'!BT$6:BT$37))/(MAX('04 (ind)'!BR$6:BR$37)-MIN('04 (ind)'!BT$6:BT$37))))))</f>
        <v>93.697760000000002</v>
      </c>
      <c r="BU25" s="75">
        <f>IF('04 (ind)'!BU$1="si",100*(('04 (ind)'!BU24-MIN('04 (ind)'!BU$6:BU$37))/(MAX('04 (ind)'!BU$6:BU$37)-MIN('04 (ind)'!BU$6:BU$37))),ABS(-100+(100*(('04 (ind)'!BU24-MIN('04 (ind)'!BU$6:BU$37))/(MAX('04 (ind)'!BU$6:BU$37)-MIN('04 (ind)'!BU$6:BU$37))))))</f>
        <v>50.058800470403767</v>
      </c>
      <c r="BV25" s="75">
        <f>IF('04 (ind)'!BV$1="si",100*(('04 (ind)'!BV24-MIN('04 (ind)'!BV$6:BV$37))/(MAX('04 (ind)'!BV$6:BV$37)-MIN('04 (ind)'!BV$6:BV$37))),ABS(-100+(100*(('04 (ind)'!BV24-MIN('04 (ind)'!BV$6:BV$37))/(MAX('04 (ind)'!BV$6:BV$37)-MIN('04 (ind)'!BV$6:BV$37))))))</f>
        <v>75.267697798929206</v>
      </c>
      <c r="BW25" s="75">
        <f>IF('04 (ind)'!BW$1="si",100*(('04 (ind)'!BW24-MIN('04 (ind)'!BW$6:BW$37))/(MAX('04 (ind)'!BW$6:BW$37)-MIN('04 (ind)'!BW$6:BW$37))),ABS(-100+(100*(('04 (ind)'!BW24-MIN('04 (ind)'!BW$6:BW$37))/(MAX('04 (ind)'!BW$6:BW$37)-MIN('04 (ind)'!BW$6:BW$37))))))</f>
        <v>71.872949205932528</v>
      </c>
      <c r="BX25" s="75">
        <f>IF('04 (ind)'!BX$1="si",100*(('04 (ind)'!BX24-MIN('04 (ind)'!BX$6:BX$37))/(MAX('04 (ind)'!BX$6:BX$37)-MIN('04 (ind)'!BX$6:BX$37))),ABS(-100+(100*(('04 (ind)'!BX24-MIN('04 (ind)'!BX$6:BX$37))/(MAX('04 (ind)'!BX$6:BX$37)-MIN('04 (ind)'!BX$6:BX$37))))))</f>
        <v>45.930934943836895</v>
      </c>
      <c r="BY25" s="75">
        <f>IF('04 (ind)'!BY$1="si",100*(('04 (ind)'!BY24-MIN('04 (ind)'!BY$6:BY$37))/(MAX('04 (ind)'!BY$6:BY$37)-MIN('04 (ind)'!BY$6:BY$37))),ABS(-100+(100*(('04 (ind)'!BY24-MIN('04 (ind)'!BY$6:BY$37))/(MAX('04 (ind)'!BY$6:BY$37)-MIN('04 (ind)'!BY$6:BY$37))))))</f>
        <v>11.172295609640859</v>
      </c>
      <c r="BZ25" s="75">
        <f>IF('04 (ind)'!BZ$1="si",100*(('04 (ind)'!BZ24-MIN('04 (ind)'!BZ$6:BZ$37))/(MAX('04 (ind)'!BZ$6:BZ$37)-MIN('04 (ind)'!BZ$6:BZ$37))),ABS(-100+(100*(('04 (ind)'!BZ24-MIN('04 (ind)'!BZ$6:BZ$37))/(MAX('04 (ind)'!BZ$6:BZ$37)-MIN('04 (ind)'!BZ$6:BZ$37))))))</f>
        <v>100</v>
      </c>
      <c r="CA25" s="75">
        <f>IF('04 (ind)'!CA$1="si",100*(('04 (ind)'!CA24-MIN('04 (ind)'!CA$6:CA$37))/(MAX('04 (ind)'!CA$6:CA$37)-MIN('04 (ind)'!CA$6:CA$37))),ABS(-100+(100*(('04 (ind)'!CA24-MIN('04 (ind)'!CA$6:CA$37))/(MAX('04 (ind)'!CA$6:CA$37)-MIN('04 (ind)'!CA$6:CA$37))))))</f>
        <v>0</v>
      </c>
      <c r="CB25" s="75">
        <f>IF('04 (ind)'!CB$1="si",100*(('04 (ind)'!CB24-MIN('04 (ind)'!CB$6:CB$37))/(MAX('04 (ind)'!CB$6:CB$37)-MIN('04 (ind)'!CB$6:CB$37))),ABS(-100+(100*(('04 (ind)'!CB24-MIN('04 (ind)'!CB$6:CB$37))/(MAX('04 (ind)'!CB$6:CB$37)-MIN('04 (ind)'!CB$6:CB$37))))))</f>
        <v>52.671755725190835</v>
      </c>
      <c r="CC25" s="75">
        <f>IF('04 (ind)'!CC$1="si",100*(('04 (ind)'!CC24-MIN('04 (ind)'!CC$6:CC$37))/(MAX('04 (ind)'!CC$6:CC$37)-MIN('04 (ind)'!CC$6:CC$37))),ABS(-100+(100*(('04 (ind)'!CC24-MIN('04 (ind)'!CC$6:CC$37))/(MAX('04 (ind)'!CC$6:CC$37)-MIN('04 (ind)'!CC$6:CC$37))))))</f>
        <v>86.801298697791751</v>
      </c>
      <c r="CD25" s="75">
        <f>IF('04 (ind)'!CD$1="si",100*(('04 (ind)'!CD24-MIN('04 (ind)'!CD$6:CD$37))/(MAX('04 (ind)'!CD$6:CD$37)-MIN('04 (ind)'!CD$6:CD$37))),ABS(-100+(100*(('04 (ind)'!CD24-MIN('04 (ind)'!CD$6:CD$37))/(MAX('04 (ind)'!CD$6:CD$37)-MIN('04 (ind)'!CD$6:CD$37))))))</f>
        <v>2.1799847866388622</v>
      </c>
      <c r="CE25" s="75">
        <f>IF('04 (ind)'!CE$1="si",100*(('04 (ind)'!CE24-MIN('04 (ind)'!CE$6:CE$37))/(MAX('04 (ind)'!CE$6:CE$37)-MIN('04 (ind)'!CE$6:CE$37))),ABS(-100+(100*(('04 (ind)'!CE24-MIN('04 (ind)'!CE$6:CE$37))/(MAX('04 (ind)'!CE$6:CE$37)-MIN('04 (ind)'!CE$6:CE$37))))))</f>
        <v>5.4489477244389537</v>
      </c>
      <c r="CF25" s="75">
        <f>IF('04 (ind)'!CF$1="si",100*(('04 (ind)'!CF24-MIN('04 (ind)'!CF$6:CF$37))/(MAX('04 (ind)'!CF$6:CF$37)-MIN('04 (ind)'!CF$6:CF$37))),ABS(-100+(100*(('04 (ind)'!CF24-MIN('04 (ind)'!CF$6:CF$37))/(MAX('04 (ind)'!CF$6:CF$37)-MIN('04 (ind)'!CF$6:CF$37))))))</f>
        <v>26.194637799036375</v>
      </c>
      <c r="CG25" s="75">
        <f>IF('04 (ind)'!CG$1="si",100*(('04 (ind)'!CG24-MIN('04 (ind)'!CG$6:CG$37))/(MAX('04 (ind)'!CG$6:CG$37)-MIN('04 (ind)'!CG$6:CG$37))),ABS(-100+(100*(('04 (ind)'!CG24-MIN('04 (ind)'!CG$6:CG$37))/(MAX('04 (ind)'!CG$6:CG$37)-MIN('04 (ind)'!CG$6:CG$37))))))</f>
        <v>25.694585651022173</v>
      </c>
      <c r="CH25" s="75">
        <f>IF('04 (ind)'!CH$1="si",100*(('04 (ind)'!CH24-MIN('04 (ind)'!CH$6:CH$37))/(MAX('04 (ind)'!CH$6:CH$37)-MIN('04 (ind)'!CH$6:CH$37))),ABS(-100+(100*(('04 (ind)'!CH24-MIN('04 (ind)'!CH$6:CH$37))/(MAX('04 (ind)'!CH$6:CH$37)-MIN('04 (ind)'!CH$6:CH$37))))))</f>
        <v>40.014212875507702</v>
      </c>
      <c r="CI25" s="75">
        <f>IF('04 (ind)'!CI$1="si",100*(('04 (ind)'!CI24-MIN('04 (ind)'!CI$6:CI$37))/(MAX('04 (ind)'!CI$6:CI$37)-MIN('04 (ind)'!CI$6:CI$37))),ABS(-100+(100*(('04 (ind)'!CI24-MIN('04 (ind)'!CI$6:CI$37))/(MAX('04 (ind)'!CI$6:CI$37)-MIN('04 (ind)'!CI$6:CI$37))))))</f>
        <v>72.018980012484633</v>
      </c>
      <c r="CJ25" s="75">
        <f>IF('04 (ind)'!CJ$1="si",100*(('04 (ind)'!CJ24-MIN('04 (ind)'!CJ$6:CJ$37))/(MAX('04 (ind)'!CJ$6:CJ$37)-MIN('04 (ind)'!CJ$6:CJ$37))),ABS(-100+(100*(('04 (ind)'!CJ24-MIN('04 (ind)'!CJ$6:CJ$37))/(MAX('04 (ind)'!CJ$6:CJ$37)-MIN('04 (ind)'!CJ$6:CJ$37))))))</f>
        <v>37.576337574190909</v>
      </c>
      <c r="CK25" s="75">
        <f>IF('04 (ind)'!CK$1="si",100*(('04 (ind)'!CK24-MIN('04 (ind)'!CK$6:CK$37))/(MAX('04 (ind)'!CK$6:CK$37)-MIN('04 (ind)'!CK$6:CK$37))),ABS(-100+(100*(('04 (ind)'!CK24-MIN('04 (ind)'!CK$6:CK$37))/(MAX('04 (ind)'!CK$6:CK$37)-MIN('04 (ind)'!CK$6:CK$37))))))</f>
        <v>77.853244380462357</v>
      </c>
      <c r="CL25" s="75">
        <f>IF('04 (ind)'!CL$1="si",100*(('04 (ind)'!CL24-MIN('04 (ind)'!CL$6:CL$37))/(MAX('04 (ind)'!CL$6:CL$37)-MIN('04 (ind)'!CL$6:CL$37))),ABS(-100+(100*(('04 (ind)'!CL24-MIN('04 (ind)'!CL$6:CL$37))/(MAX('04 (ind)'!CL$6:CL$37)-MIN('04 (ind)'!CL$6:CL$37))))))</f>
        <v>64.656704233852778</v>
      </c>
      <c r="CM25" s="75">
        <f>IF('04 (ind)'!CM$1="si",100*(('04 (ind)'!CM24-MIN('04 (ind)'!CM$6:CM$37))/(MAX('04 (ind)'!CM$6:CM$37)-MIN('04 (ind)'!CM$6:CM$37))),ABS(-100+(100*(('04 (ind)'!CM24-MIN('04 (ind)'!CM$6:CM$37))/(MAX('04 (ind)'!CM$6:CM$37)-MIN('04 (ind)'!CM$6:CM$37))))))</f>
        <v>12.260877407044369</v>
      </c>
    </row>
    <row r="26" spans="1:91">
      <c r="A26" s="18" t="s">
        <v>224</v>
      </c>
      <c r="B26" s="87">
        <f>IF('04 (ind)'!B$1="si",100*(('04 (ind)'!B25-MIN('04 (ind)'!B$6:B$37))/(MAX('04 (ind)'!B$6:B$37)-MIN('04 (ind)'!B$6:B$37))),ABS(-100+(100*(('04 (ind)'!B25-MIN('04 (ind)'!B$6:B$37))/(MAX('04 (ind)'!B$6:B$37)-MIN('04 (ind)'!B$6:B$37))))))</f>
        <v>4.3079115520363969</v>
      </c>
      <c r="C26" s="87">
        <f>IF('04 (ind)'!C$1="si",100*(('04 (ind)'!C25-MIN('04 (ind)'!C$6:C$37))/(MAX('04 (ind)'!C$6:C$37)-MIN('04 (ind)'!C$6:C$37))),ABS(-100+(100*(('04 (ind)'!C25-MIN('04 (ind)'!C$6:C$37))/(MAX('04 (ind)'!C$6:C$37)-MIN('04 (ind)'!C$6:C$37))))))</f>
        <v>0</v>
      </c>
      <c r="D26" s="87">
        <f>IF('04 (ind)'!D$1="si",100*(('04 (ind)'!D25-MIN('04 (ind)'!D$6:D$37))/(MAX('04 (ind)'!D$6:D$37)-MIN('04 (ind)'!D$6:D$37))),ABS(-100+(100*(('04 (ind)'!D25-MIN('04 (ind)'!D$6:D$37))/(MAX('04 (ind)'!D$6:D$37)-MIN('04 (ind)'!D$6:D$37))))))</f>
        <v>78.010893313782447</v>
      </c>
      <c r="E26" s="87">
        <f>IF('04 (ind)'!E$1="si",100*(('04 (ind)'!E25-MIN('04 (ind)'!E$6:E$37))/(MAX('04 (ind)'!E$6:E$37)-MIN('04 (ind)'!E$6:E$37))),ABS(-100+(100*(('04 (ind)'!E25-MIN('04 (ind)'!E$6:E$37))/(MAX('04 (ind)'!E$6:E$37)-MIN('04 (ind)'!E$6:E$37))))))</f>
        <v>61.122542541884869</v>
      </c>
      <c r="F26" s="87">
        <f>IF('04 (ind)'!F$1="si",100*(('04 (ind)'!F25-MIN('04 (ind)'!F$6:F$37))/(MAX('04 (ind)'!F$6:F$37)-MIN('04 (ind)'!F$6:F$37))),ABS(-100+(100*(('04 (ind)'!F25-MIN('04 (ind)'!F$6:F$37))/(MAX('04 (ind)'!F$6:F$37)-MIN('04 (ind)'!F$6:F$37))))))</f>
        <v>87.356321839080451</v>
      </c>
      <c r="G26" s="87">
        <f>IF('04 (ind)'!G$1="si",100*(('04 (ind)'!G25-MIN('04 (ind)'!G$6:G$37))/(MAX('04 (ind)'!G$6:G$37)-MIN('04 (ind)'!G$6:G$37))),ABS(-100+(100*(('04 (ind)'!G25-MIN('04 (ind)'!G$6:G$37))/(MAX('04 (ind)'!G$6:G$37)-MIN('04 (ind)'!G$6:G$37))))))</f>
        <v>58.974358974358978</v>
      </c>
      <c r="H26" s="87">
        <f>IF('04 (ind)'!H$1="si",100*(('04 (ind)'!H25-MIN('04 (ind)'!H$6:H$37))/(MAX('04 (ind)'!H$6:H$37)-MIN('04 (ind)'!H$6:H$37))),ABS(-100+(100*(('04 (ind)'!H25-MIN('04 (ind)'!H$6:H$37))/(MAX('04 (ind)'!H$6:H$37)-MIN('04 (ind)'!H$6:H$37))))))</f>
        <v>63.057324840764331</v>
      </c>
      <c r="I26" s="87">
        <f>IF('04 (ind)'!I$1="si",100*(('04 (ind)'!I25-MIN('04 (ind)'!I$6:I$37))/(MAX('04 (ind)'!I$6:I$37)-MIN('04 (ind)'!I$6:I$37))),ABS(-100+(100*(('04 (ind)'!I25-MIN('04 (ind)'!I$6:I$37))/(MAX('04 (ind)'!I$6:I$37)-MIN('04 (ind)'!I$6:I$37))))))</f>
        <v>100</v>
      </c>
      <c r="J26" s="87">
        <f>IF('04 (ind)'!J$1="si",100*(('04 (ind)'!J25-MIN('04 (ind)'!J$6:J$37))/(MAX('04 (ind)'!J$6:J$37)-MIN('04 (ind)'!J$6:J$37))),ABS(-100+(100*(('04 (ind)'!J25-MIN('04 (ind)'!J$6:J$37))/(MAX('04 (ind)'!J$6:J$37)-MIN('04 (ind)'!J$6:J$37))))))</f>
        <v>73.481012658227868</v>
      </c>
      <c r="K26" s="87">
        <f>IF('04 (ind)'!K$1="si",100*(('04 (ind)'!K25-MIN('04 (ind)'!K$6:K$37))/(MAX('04 (ind)'!K$6:K$37)-MIN('04 (ind)'!K$6:K$37))),ABS(-100+(100*(('04 (ind)'!K25-MIN('04 (ind)'!K$6:K$37))/(MAX('04 (ind)'!K$6:K$37)-MIN('04 (ind)'!K$6:K$37))))))</f>
        <v>11.886939892930972</v>
      </c>
      <c r="L26" s="87">
        <f>IF('04 (ind)'!L$1="si",100*(('04 (ind)'!L25-MIN('04 (ind)'!L$6:L$37))/(MAX('04 (ind)'!L$6:L$37)-MIN('04 (ind)'!L$6:L$37))),ABS(-100+(100*(('04 (ind)'!L25-MIN('04 (ind)'!L$6:L$37))/(MAX('04 (ind)'!L$6:L$37)-MIN('04 (ind)'!L$6:L$37))))))</f>
        <v>6.6130012998400076</v>
      </c>
      <c r="M26" s="87">
        <f>IF('04 (ind)'!M$1="si",100*(('04 (ind)'!M25-MIN('04 (ind)'!M$6:M$37))/(MAX('04 (ind)'!M$6:M$37)-MIN('04 (ind)'!M$6:M$37))),ABS(-100+(100*(('04 (ind)'!M25-MIN('04 (ind)'!M$6:M$37))/(MAX('04 (ind)'!M$6:M$37)-MIN('04 (ind)'!M$6:M$37))))))</f>
        <v>0.79253925173043016</v>
      </c>
      <c r="N26" s="87">
        <f>IF('04 (ind)'!N$1="si",100*(('04 (ind)'!N25-MIN('04 (ind)'!N$6:N$37))/(MAX('04 (ind)'!N$6:N$37)-MIN('04 (ind)'!N$6:N$37))),ABS(-100+(100*(('04 (ind)'!N25-MIN('04 (ind)'!N$6:N$37))/(MAX('04 (ind)'!N$6:N$37)-MIN('04 (ind)'!N$6:N$37))))))</f>
        <v>100</v>
      </c>
      <c r="O26" s="87">
        <f>IF('04 (ind)'!O$1="si",100*(('04 (ind)'!O25-MIN('04 (ind)'!O$6:O$37))/(MAX('04 (ind)'!O$6:O$37)-MIN('04 (ind)'!O$6:O$37))),ABS(-100+(100*(('04 (ind)'!O25-MIN('04 (ind)'!O$6:O$37))/(MAX('04 (ind)'!O$6:O$37)-MIN('04 (ind)'!O$6:O$37))))))</f>
        <v>84.745762711864401</v>
      </c>
      <c r="P26" s="87">
        <f>IF('04 (ind)'!P$1="si",100*(('04 (ind)'!P25-MIN('04 (ind)'!P$6:P$37))/(MAX('04 (ind)'!P$6:P$37)-MIN('04 (ind)'!P$6:P$37))),ABS(-100+(100*(('04 (ind)'!P25-MIN('04 (ind)'!P$6:P$37))/(MAX('04 (ind)'!P$6:P$37)-MIN('04 (ind)'!P$6:P$37))))))</f>
        <v>17.289817940588108</v>
      </c>
      <c r="Q26" s="87">
        <f>IF('04 (ind)'!Q$1="si",100*(('04 (ind)'!Q25-MIN('04 (ind)'!Q$6:Q$37))/(MAX('04 (ind)'!Q$6:Q$37)-MIN('04 (ind)'!Q$6:Q$37))),ABS(-100+(100*(('04 (ind)'!Q25-MIN('04 (ind)'!Q$6:Q$37))/(MAX('04 (ind)'!Q$6:Q$37)-MIN('04 (ind)'!Q$6:Q$37))))))</f>
        <v>0.20969424627480462</v>
      </c>
      <c r="R26" s="87">
        <f>IF('04 (ind)'!R$1="si",100*(('04 (ind)'!R25-MIN('04 (ind)'!R$6:R$37))/(MAX('04 (ind)'!R$6:R$37)-MIN('04 (ind)'!R$6:R$37))),ABS(-100+(100*(('04 (ind)'!R25-MIN('04 (ind)'!R$6:R$37))/(MAX('04 (ind)'!R$6:R$37)-MIN('04 (ind)'!R$6:R$37))))))</f>
        <v>2.8824429299937901</v>
      </c>
      <c r="S26" s="75">
        <f>ABS(ABS(('04 (ind)'!S25-((MAX('04 (ind)'!S$6:S$37)+MIN('04 (ind)'!S$6:S$37))/2))/(((MAX('04 (ind)'!S$6:S$37)+MIN('04 (ind)'!S$6:S$37))/2)-MAX('04 (ind)'!S$6:S$37))*100)-100)</f>
        <v>33.991808968871524</v>
      </c>
      <c r="T26" s="75">
        <f>IF('04 (ind)'!T$1="si",100*(('04 (ind)'!T25-MIN('04 (ind)'!T$6:T$37))/(MAX('04 (ind)'!T$6:T$37)-MIN('04 (ind)'!T$6:T$37))),ABS(-100+(100*(('04 (ind)'!T25-MIN('04 (ind)'!T$6:T$37))/(MAX('04 (ind)'!T$6:T$37)-MIN('04 (ind)'!T$6:T$37))))))</f>
        <v>6.2085786028897205</v>
      </c>
      <c r="U26" s="75">
        <f>IF('04 (ind)'!U$1="si",100*(('04 (ind)'!U25-MIN('04 (ind)'!U$6:U$37))/(MAX('04 (ind)'!U$6:U$37)-MIN('04 (ind)'!U$6:U$37))),ABS(-100+(100*(('04 (ind)'!U25-MIN('04 (ind)'!U$6:U$37))/(MAX('04 (ind)'!U$6:U$37)-MIN('04 (ind)'!U$6:U$37))))))</f>
        <v>0</v>
      </c>
      <c r="V26" s="75">
        <f>IF('04 (ind)'!V$1="si",100*(('04 (ind)'!V25-MIN('04 (ind)'!V$6:V$37))/(MAX('04 (ind)'!V$6:V$37)-MIN('04 (ind)'!V$6:V$37))),ABS(-100+(100*(('04 (ind)'!V25-MIN('04 (ind)'!V$6:V$37))/(MAX('04 (ind)'!V$6:V$37)-MIN('04 (ind)'!V$6:V$37))))))</f>
        <v>91.712707182320443</v>
      </c>
      <c r="W26" s="75">
        <f>IF('04 (ind)'!W$1="si",100*(('04 (ind)'!W25-MIN('04 (ind)'!W$6:W$37))/(MAX('04 (ind)'!W$6:W$37)-MIN('04 (ind)'!W$6:W$37))),ABS(-100+(100*(('04 (ind)'!W25-MIN('04 (ind)'!W$6:W$37))/(MAX('04 (ind)'!W$6:W$37)-MIN('04 (ind)'!W$6:W$37))))))</f>
        <v>0</v>
      </c>
      <c r="X26" s="75">
        <f>IF('04 (ind)'!X$1="si",100*(('04 (ind)'!X25-MIN('04 (ind)'!X$6:X$37))/(MAX('04 (ind)'!X$6:X$37)-MIN('04 (ind)'!X$6:X$37))),ABS(-100+(100*(('04 (ind)'!X25-MIN('04 (ind)'!X$6:X$37))/(MAX('04 (ind)'!X$6:X$37)-MIN('04 (ind)'!X$6:X$37))))))</f>
        <v>0</v>
      </c>
      <c r="Y26" s="75">
        <f>IF('04 (ind)'!Y$1="si",100*(('04 (ind)'!Y25-MIN('04 (ind)'!Y$6:Y$37))/(MAX('04 (ind)'!Y$6:Y$37)-MIN('04 (ind)'!Y$6:Y$37))),ABS(-100+(100*(('04 (ind)'!Y25-MIN('04 (ind)'!Y$6:Y$37))/(MAX('04 (ind)'!Y$6:Y$37)-MIN('04 (ind)'!Y$6:Y$37))))))</f>
        <v>20.281778089997289</v>
      </c>
      <c r="Z26" s="75">
        <f>IF('04 (ind)'!Z$1="si",100*(('04 (ind)'!Z25-MIN('04 (ind)'!Z$6:Z$37))/(MAX('04 (ind)'!Z$6:Z$37)-MIN('04 (ind)'!Z$6:Z$37))),ABS(-100+(100*(('04 (ind)'!Z25-MIN('04 (ind)'!Z$6:Z$37))/(MAX('04 (ind)'!Z$6:Z$37)-MIN('04 (ind)'!Z$6:Z$37))))))</f>
        <v>0</v>
      </c>
      <c r="AA26" s="75">
        <f>IF('04 (ind)'!AA$1="si",100*(('04 (ind)'!AA25-MIN('04 (ind)'!AA$6:AA$37))/(MAX('04 (ind)'!AA$6:AA$37)-MIN('04 (ind)'!AA$6:AA$37))),ABS(-100+(100*(('04 (ind)'!AA25-MIN('04 (ind)'!AA$6:AA$37))/(MAX('04 (ind)'!AA$6:AA$37)-MIN('04 (ind)'!AA$6:AA$37))))))</f>
        <v>43.831992321116076</v>
      </c>
      <c r="AB26" s="75">
        <f>IF('04 (ind)'!AB$1="si",100*(('04 (ind)'!AB25-MIN('04 (ind)'!AB$6:AB$37))/(MAX('04 (ind)'!AB$6:AB$37)-MIN('04 (ind)'!AB$6:AB$37))),ABS(-100+(100*(('04 (ind)'!AB25-MIN('04 (ind)'!AB$6:AB$37))/(MAX('04 (ind)'!AB$6:AB$37)-MIN('04 (ind)'!AB$6:AB$37))))))</f>
        <v>15.123336654969984</v>
      </c>
      <c r="AC26" s="75">
        <f>IF('04 (ind)'!AC$1="si",100*(('04 (ind)'!AC25-MIN('04 (ind)'!AC$6:AC$37))/(MAX('04 (ind)'!AC$6:AC$37)-MIN('04 (ind)'!AC$6:AC$37))),ABS(-100+(100*(('04 (ind)'!AC25-MIN('04 (ind)'!AC$6:AC$37))/(MAX('04 (ind)'!AC$6:AC$37)-MIN('04 (ind)'!AC$6:AC$37))))))</f>
        <v>0</v>
      </c>
      <c r="AD26" s="75">
        <f>IF('04 (ind)'!AD$1="si",100*(('04 (ind)'!AD25-MIN('04 (ind)'!AD$6:AD$37))/(MAX('04 (ind)'!AD$6:AD$37)-MIN('04 (ind)'!AD$6:AD$37))),ABS(-100+(100*(('04 (ind)'!AD25-MIN('04 (ind)'!AD$6:AD$37))/(MAX('04 (ind)'!AD$6:AD$37)-MIN('04 (ind)'!AD$6:AD$37))))))</f>
        <v>100</v>
      </c>
      <c r="AE26" s="75">
        <f>IF('04 (ind)'!AE$1="si",100*(('04 (ind)'!AE25-MIN('04 (ind)'!AE$6:AE$37))/(MAX('04 (ind)'!AE$6:AE$37)-MIN('04 (ind)'!AE$6:AE$37))),ABS(-100+(100*(('04 (ind)'!AE25-MIN('04 (ind)'!AE$6:AE$37))/(MAX('04 (ind)'!AE$6:AE$37)-MIN('04 (ind)'!AE$6:AE$37))))))</f>
        <v>51.391819301956509</v>
      </c>
      <c r="AF26" s="75">
        <f>IF('04 (ind)'!AF$1="si",100*(('04 (ind)'!AF25-MIN('04 (ind)'!AF$6:AF$37))/(MAX('04 (ind)'!AF$6:AF$37)-MIN('04 (ind)'!AF$6:AF$37))),ABS(-100+(100*(('04 (ind)'!AF25-MIN('04 (ind)'!AF$6:AF$37))/(MAX('04 (ind)'!AF$6:AF$37)-MIN('04 (ind)'!AF$6:AF$37))))))</f>
        <v>6.5934065934065984</v>
      </c>
      <c r="AG26" s="75">
        <f>IF('04 (ind)'!AG$1="si",100*(('04 (ind)'!AG25-MIN('04 (ind)'!AG$6:AG$37))/(MAX('04 (ind)'!AG$6:AG$37)-MIN('04 (ind)'!AG$6:AG$37))),ABS(-100+(100*(('04 (ind)'!AG25-MIN('04 (ind)'!AG$6:AG$37))/(MAX('04 (ind)'!AG$6:AG$37)-MIN('04 (ind)'!AG$6:AG$37))))))</f>
        <v>45.275590551181097</v>
      </c>
      <c r="AH26" s="75">
        <f>IF('04 (ind)'!AH$1="si",100*(('04 (ind)'!AH25-MIN('04 (ind)'!AH$6:AH$37))/(MAX('04 (ind)'!AH$6:AH$37)-MIN('04 (ind)'!AH$6:AH$37))),ABS(-100+(100*(('04 (ind)'!AH25-MIN('04 (ind)'!AH$6:AH$37))/(MAX('04 (ind)'!AH$6:AH$37)-MIN('04 (ind)'!AH$6:AH$37))))))</f>
        <v>16.73003802281368</v>
      </c>
      <c r="AI26" s="75">
        <f>IF('04 (ind)'!AI$1="si",100*(('04 (ind)'!AI25-MIN('04 (ind)'!AI$6:AI$37))/(MAX('04 (ind)'!AI$6:AI$37)-MIN('04 (ind)'!AI$6:AI$37))),ABS(-100+(100*(('04 (ind)'!AI25-MIN('04 (ind)'!AI$6:AI$37))/(MAX('04 (ind)'!AI$6:AI$37)-MIN('04 (ind)'!AI$6:AI$37))))))</f>
        <v>2.6790713299242284</v>
      </c>
      <c r="AJ26" s="75">
        <f>IF('04 (ind)'!AJ$1="si",100*(('04 (ind)'!AJ25-MIN('04 (ind)'!AJ$6:AJ$37))/(MAX('04 (ind)'!AJ$6:AJ$37)-MIN('04 (ind)'!AJ$6:AJ$37))),ABS(-100+(100*(('04 (ind)'!AJ25-MIN('04 (ind)'!AJ$6:AJ$37))/(MAX('04 (ind)'!AJ$6:AJ$37)-MIN('04 (ind)'!AJ$6:AJ$37))))))</f>
        <v>0</v>
      </c>
      <c r="AK26" s="75">
        <f>IF('04 (ind)'!AK$1="si",100*(('04 (ind)'!AK25-MIN('04 (ind)'!AK$6:AK$37))/(MAX('04 (ind)'!AK$6:AK$37)-MIN('04 (ind)'!AK$6:AK$37))),ABS(-100+(100*(('04 (ind)'!AK25-MIN('04 (ind)'!AK$6:AK$37))/(MAX('04 (ind)'!AK$6:AK$37)-MIN('04 (ind)'!AK$6:AK$37))))))</f>
        <v>0</v>
      </c>
      <c r="AL26" s="75">
        <f>IF('04 (ind)'!AL$1="si",100*(('04 (ind)'!AL25-MIN('04 (ind)'!AL$6:AL$37))/(MAX('04 (ind)'!AL$6:AL$37)-MIN('04 (ind)'!AL$6:AL$37))),ABS(-100+(100*(('04 (ind)'!AL25-MIN('04 (ind)'!AL$6:AL$37))/(MAX('04 (ind)'!AL$6:AL$37)-MIN('04 (ind)'!AL$6:AL$37))))))</f>
        <v>73.101625896370194</v>
      </c>
      <c r="AM26" s="75">
        <f>IF('04 (ind)'!AM$1="si",100*(('04 (ind)'!AM25-MIN('04 (ind)'!AM$6:AM$37))/(MAX('04 (ind)'!AM$6:AM$37)-MIN('04 (ind)'!AM$6:AM$37))),ABS(-100+(100*(('04 (ind)'!AM25-MIN('04 (ind)'!AM$6:AM$37))/(MAX('04 (ind)'!AM$6:AM$37)-MIN('04 (ind)'!AM$6:AM$37))))))</f>
        <v>89.65544781997265</v>
      </c>
      <c r="AN26" s="75">
        <f>IF('04 (ind)'!AN$1="si",100*(('04 (ind)'!AN25-MIN('04 (ind)'!AN$6:AN$37))/(MAX('04 (ind)'!AN$6:AN$37)-MIN('04 (ind)'!AN$6:AN$37))),ABS(-100+(100*(('04 (ind)'!AN25-MIN('04 (ind)'!AN$6:AN$37))/(MAX('04 (ind)'!AN$6:AN$37)-MIN('04 (ind)'!AN$6:AN$37))))))</f>
        <v>14.677859584009411</v>
      </c>
      <c r="AO26" s="75">
        <f>IF('04 (ind)'!AO$1="si",100*(('04 (ind)'!AO25-MIN('04 (ind)'!AO$6:AO$37))/(MAX('04 (ind)'!AO$6:AO$37)-MIN('04 (ind)'!AO$6:AO$37))),ABS(-100+(100*(('04 (ind)'!AO25-MIN('04 (ind)'!AO$6:AO$37))/(MAX('04 (ind)'!AO$6:AO$37)-MIN('04 (ind)'!AO$6:AO$37))))))</f>
        <v>14.428768899667007</v>
      </c>
      <c r="AP26" s="75">
        <f>IF('04 (ind)'!AP$1="si",100*(('04 (ind)'!AP25-MIN('04 (ind)'!AP$6:AP$37))/(MAX('04 (ind)'!AP$6:AP$37)-MIN('04 (ind)'!AP$6:AP$37))),ABS(-100+(100*(('04 (ind)'!AP25-MIN('04 (ind)'!AP$6:AP$37))/(MAX('04 (ind)'!AP$6:AP$37)-MIN('04 (ind)'!AP$6:AP$37))))))</f>
        <v>94.093120222376655</v>
      </c>
      <c r="AQ26" s="75">
        <f>IF('04 (ind)'!AQ$1="si",100*(('04 (ind)'!AQ25-MIN('04 (ind)'!AQ$6:AQ$37))/(MAX('04 (ind)'!AQ$6:AQ$37)-MIN('04 (ind)'!AQ$6:AQ$37))),ABS(-100+(100*(('04 (ind)'!AQ25-MIN('04 (ind)'!AQ$6:AQ$37))/(MAX('04 (ind)'!AQ$6:AQ$37)-MIN('04 (ind)'!AQ$6:AQ$37))))))</f>
        <v>3.9918809678674214E-2</v>
      </c>
      <c r="AR26" s="75">
        <f>IF('04 (ind)'!AR$1="si",100*(('04 (ind)'!AR25-MIN('04 (ind)'!AR$6:AR$37))/(MAX('04 (ind)'!AR$6:AR$37)-MIN('04 (ind)'!AR$6:AR$37))),ABS(-100+(100*(('04 (ind)'!AR25-MIN('04 (ind)'!AR$6:AR$37))/(MAX('04 (ind)'!AR$6:AR$37)-MIN('04 (ind)'!AR$6:AR$37))))))</f>
        <v>17.286115150826653</v>
      </c>
      <c r="AS26" s="75">
        <f>IF('04 (ind)'!AS$1="si",100*(('04 (ind)'!AS25-MIN('04 (ind)'!AS$6:AS$37))/(MAX('04 (ind)'!AS$6:AS$37)-MIN('04 (ind)'!AS$6:AS$37))),ABS(-100+(100*(('04 (ind)'!AS25-MIN('04 (ind)'!AS$6:AS$37))/(MAX('04 (ind)'!AS$6:AS$37)-MIN('04 (ind)'!AS$6:AS$37))))))</f>
        <v>44.116066630843633</v>
      </c>
      <c r="AT26" s="75">
        <f>IF('04 (ind)'!AT$1="si",100*(('04 (ind)'!AT25-MIN('04 (ind)'!AT$6:AT$37))/(MAX('04 (ind)'!AT$6:AT$37)-MIN('04 (ind)'!AT$6:AT$37))),ABS(-100+(100*(('04 (ind)'!AT25-MIN('04 (ind)'!AT$6:AT$37))/(MAX('04 (ind)'!AT$6:AT$37)-MIN('04 (ind)'!AT$6:AT$37))))))</f>
        <v>0</v>
      </c>
      <c r="AU26" s="75">
        <f>IF('04 (ind)'!AU$1="si",100*(('04 (ind)'!AU25-MIN('04 (ind)'!AU$6:AU$37))/(MAX('04 (ind)'!AU$6:AU$37)-MIN('04 (ind)'!AU$6:AU$37))),ABS(-100+(100*(('04 (ind)'!AU25-MIN('04 (ind)'!AU$6:AU$37))/(MAX('04 (ind)'!AU$6:AU$37)-MIN('04 (ind)'!AU$6:AU$37))))))</f>
        <v>29.357798165137623</v>
      </c>
      <c r="AV26" s="75">
        <f>IF('04 (ind)'!AV$1="si",100*(('04 (ind)'!AV25-MIN('04 (ind)'!AV$6:AV$37))/(MAX('04 (ind)'!AV$6:AV$37)-MIN('04 (ind)'!AV$6:AV$37))),ABS(-100+(100*(('04 (ind)'!AV25-MIN('04 (ind)'!AV$6:AV$37))/(MAX('04 (ind)'!AV$6:AV$37)-MIN('04 (ind)'!AV$6:AV$37))))))</f>
        <v>56.499133448873486</v>
      </c>
      <c r="AW26" s="75">
        <f>IF('04 (ind)'!AW$1="si",100*(('04 (ind)'!AW25-MIN('04 (ind)'!AW$6:AW$37))/(MAX('04 (ind)'!AW$6:AW$37)-MIN('04 (ind)'!AW$6:AW$37))),ABS(-100+(100*(('04 (ind)'!AW25-MIN('04 (ind)'!AW$6:AW$37))/(MAX('04 (ind)'!AW$6:AW$37)-MIN('04 (ind)'!AW$6:AW$37))))))</f>
        <v>17.625712804561953</v>
      </c>
      <c r="AX26" s="75">
        <f>IF('04 (ind)'!AX$1="si",100*(('04 (ind)'!AX25-MIN('04 (ind)'!AX$6:AX$37))/(MAX('04 (ind)'!AX$6:AX$37)-MIN('04 (ind)'!AX$6:AX$37))),ABS(-100+(100*(('04 (ind)'!AX25-MIN('04 (ind)'!AX$6:AX$37))/(MAX('04 (ind)'!AX$6:AX$37)-MIN('04 (ind)'!AX$6:AX$37))))))</f>
        <v>9.1219754876973571</v>
      </c>
      <c r="AY26" s="75">
        <f>IF('04 (ind)'!AY$1="si",100*(('04 (ind)'!AY25-MIN('04 (ind)'!AY$6:AY$37))/(MAX('04 (ind)'!AY$6:AY$37)-MIN('04 (ind)'!AY$6:AY$37))),ABS(-100+(100*(('04 (ind)'!AY25-MIN('04 (ind)'!AY$6:AY$37))/(MAX('04 (ind)'!AY$6:AY$37)-MIN('04 (ind)'!AY$6:AY$37))))))</f>
        <v>5.5661274976213235</v>
      </c>
      <c r="AZ26" s="75">
        <f>IF('04 (ind)'!AZ$1="si",100*(('04 (ind)'!AZ25-MIN('04 (ind)'!AZ$6:AZ$37))/(MAX('04 (ind)'!AZ$6:AZ$37)-MIN('04 (ind)'!AZ$6:AZ$37))),ABS(-100+(100*(('04 (ind)'!AZ25-MIN('04 (ind)'!AZ$6:AZ$37))/(MAX('04 (ind)'!AZ$6:AZ$37)-MIN('04 (ind)'!AZ$6:AZ$37))))))</f>
        <v>12.513957523309088</v>
      </c>
      <c r="BA26" s="75">
        <f>IF('04 (ind)'!BA$1="si",100*(('04 (ind)'!BA25-MIN('04 (ind)'!BA$6:BA$37))/(MAX('04 (ind)'!BA$6:BA$37)-MIN('04 (ind)'!BA$6:BA$37))),ABS(-100+(100*(('04 (ind)'!BA25-MIN('04 (ind)'!BA$6:BA$37))/(MAX('04 (ind)'!BA$6:BA$37)-MIN('04 (ind)'!BA$6:BA$37))))))</f>
        <v>26.241074664385099</v>
      </c>
      <c r="BB26" s="75">
        <f>IF('04 (ind)'!BB$1="si",100*(('04 (ind)'!BB25-MIN('04 (ind)'!BB$6:BB$37))/(MAX('04 (ind)'!BB$6:BB$37)-MIN('04 (ind)'!BB$6:BB$37))),ABS(-100+(100*(('04 (ind)'!BB25-MIN('04 (ind)'!BB$6:BB$37))/(MAX('04 (ind)'!BB$6:BB$37)-MIN('04 (ind)'!BB$6:BB$37))))))</f>
        <v>0</v>
      </c>
      <c r="BC26" s="75">
        <f>IF('04 (ind)'!BC$1="si",100*(('04 (ind)'!BC25-MIN('04 (ind)'!BC$6:BC$37))/(MAX('04 (ind)'!BC$6:BC$37)-MIN('04 (ind)'!BC$6:BC$37))),ABS(-100+(100*(('04 (ind)'!BC25-MIN('04 (ind)'!BC$6:BC$37))/(MAX('04 (ind)'!BC$6:BC$37)-MIN('04 (ind)'!BC$6:BC$37))))))</f>
        <v>7.494420066886966</v>
      </c>
      <c r="BD26" s="75">
        <f>IF('04 (ind)'!BD$1="si",100*(('04 (ind)'!BD25-MIN('04 (ind)'!BD$6:BD$37))/(MAX('04 (ind)'!BD$6:BD$37)-MIN('04 (ind)'!BD$6:BD$37))),ABS(-100+(100*(('04 (ind)'!BD25-MIN('04 (ind)'!BD$6:BD$37))/(MAX('04 (ind)'!BD$6:BD$37)-MIN('04 (ind)'!BD$6:BD$37))))))</f>
        <v>0</v>
      </c>
      <c r="BE26" s="75">
        <f>IF('04 (ind)'!BE$1="si",100*(('04 (ind)'!BE25-MIN('04 (ind)'!BE$6:BE$37))/(MAX('04 (ind)'!BE$6:BE$37)-MIN('04 (ind)'!BE$6:BE$37))),ABS(-100+(100*(('04 (ind)'!BE25-MIN('04 (ind)'!BE$6:BE$37))/(MAX('04 (ind)'!BE$6:BE$37)-MIN('04 (ind)'!BE$6:BE$37))))))</f>
        <v>1.4878621769772895</v>
      </c>
      <c r="BF26" s="75">
        <f>IF('04 (ind)'!BF$1="si",100*(('04 (ind)'!BF25-MIN('04 (ind)'!BF$6:BF$37))/(MAX('04 (ind)'!BF$6:BF$37)-MIN('04 (ind)'!BF$6:BF$37))),ABS(-100+(100*(('04 (ind)'!BF25-MIN('04 (ind)'!BF$6:BF$37))/(MAX('04 (ind)'!BF$6:BF$37)-MIN('04 (ind)'!BF$6:BF$37))))))</f>
        <v>5.7776032593197248</v>
      </c>
      <c r="BG26" s="75">
        <f>IF('04 (ind)'!BG$1="si",100*(('04 (ind)'!BG25-MIN('04 (ind)'!BG$6:BG$37))/(MAX('04 (ind)'!BG$6:BG$37)-MIN('04 (ind)'!BG$6:BG$37))),ABS(-100+(100*(('04 (ind)'!BG25-MIN('04 (ind)'!BG$6:BG$37))/(MAX('04 (ind)'!BG$6:BG$37)-MIN('04 (ind)'!BG$6:BG$37))))))</f>
        <v>27.541498652240577</v>
      </c>
      <c r="BH26" s="75">
        <f>IF('04 (ind)'!BH$1="si",100*(('04 (ind)'!BH25-MIN('04 (ind)'!BH$6:BH$37))/(MAX('04 (ind)'!BH$6:BH$37)-MIN('04 (ind)'!BH$6:BH$37))),ABS(-100+(100*(('04 (ind)'!BH25-MIN('04 (ind)'!BH$6:BH$37))/(MAX('04 (ind)'!BH$6:BH$37)-MIN('04 (ind)'!BH$6:BH$37))))))</f>
        <v>0.55158110240799607</v>
      </c>
      <c r="BI26" s="75">
        <f>IF('04 (ind)'!BI$1="si",100*(('04 (ind)'!BI25-MIN('04 (ind)'!BI$6:BI$37))/(MAX('04 (ind)'!BI$6:BI$37)-MIN('04 (ind)'!BI$6:BI$37))),ABS(-100+(100*(('04 (ind)'!BI25-MIN('04 (ind)'!BI$6:BI$37))/(MAX('04 (ind)'!BI$6:BI$37)-MIN('04 (ind)'!BI$6:BI$37))))))</f>
        <v>99.949922190564436</v>
      </c>
      <c r="BJ26" s="75">
        <f>IF('04 (ind)'!BJ$1="si",100*(('04 (ind)'!BJ25-MIN('04 (ind)'!BJ$6:BJ$37))/(MAX('04 (ind)'!BJ$6:BJ$37)-MIN('04 (ind)'!BJ$6:BJ$37))),ABS(-100+(100*(('04 (ind)'!BJ25-MIN('04 (ind)'!BJ$6:BJ$37))/(MAX('04 (ind)'!BJ$6:BJ$37)-MIN('04 (ind)'!BJ$6:BJ$37))))))</f>
        <v>23.868440979298061</v>
      </c>
      <c r="BK26" s="75">
        <f>IF('04 (ind)'!BK$1="si",100*(('04 (ind)'!BK25-MIN('04 (ind)'!BK$6:BK$37))/(MAX('04 (ind)'!BK$6:BK$37)-MIN('04 (ind)'!BK$6:BK$37))),ABS(-100+(100*(('04 (ind)'!BK25-MIN('04 (ind)'!BK$6:BK$37))/(MAX('04 (ind)'!BK$6:BK$37)-MIN('04 (ind)'!BK$6:BK$37))))))</f>
        <v>7.7227803517531921</v>
      </c>
      <c r="BL26" s="75">
        <f>IF('04 (ind)'!BL$1="si",100*(('04 (ind)'!BL25-MIN('04 (ind)'!BL$6:BL$37))/(MAX('04 (ind)'!BL$6:BL$37)-MIN('04 (ind)'!BL$6:BL$37))),ABS(-100+(100*(('04 (ind)'!BL25-MIN('04 (ind)'!BL$6:BL$37))/(MAX('04 (ind)'!BL$6:BL$37)-MIN('04 (ind)'!BL$6:BL$37))))))</f>
        <v>15.447154471544716</v>
      </c>
      <c r="BM26" s="75">
        <f>IF('04 (ind)'!BM$1="si",100*(('04 (ind)'!BM25-MIN('04 (ind)'!BM$6:BM$37))/(MAX('04 (ind)'!BM$6:BM$37)-MIN('04 (ind)'!BM$6:BM$37))),ABS(-100+(100*(('04 (ind)'!BM25-MIN('04 (ind)'!BM$6:BM$37))/(MAX('04 (ind)'!BM$6:BM$37)-MIN('04 (ind)'!BM$6:BM$37))))))</f>
        <v>19.088305232794941</v>
      </c>
      <c r="BN26" s="75">
        <f>IF('04 (ind)'!BN$1="si",100*(('04 (ind)'!BN25-MIN('04 (ind)'!BN$6:BN$37))/(MAX('04 (ind)'!BN$6:BN$37)-MIN('04 (ind)'!BN$6:BN$37))),ABS(-100+(100*(('04 (ind)'!BN25-MIN('04 (ind)'!BN$6:BN$37))/(MAX('04 (ind)'!BN$6:BN$37)-MIN('04 (ind)'!BN$6:BN$37))))))</f>
        <v>0</v>
      </c>
      <c r="BO26" s="75">
        <f>IF('04 (ind)'!BO$1="si",100*(('04 (ind)'!BO25-MIN('04 (ind)'!BO$6:BO$37))/(MAX('04 (ind)'!BO$6:BO$37)-MIN('04 (ind)'!BO$6:BO$37))),ABS(-100+(100*(('04 (ind)'!BO25-MIN('04 (ind)'!BO$6:BO$37))/(MAX('04 (ind)'!BO$6:BO$37)-MIN('04 (ind)'!BO$6:BO$37))))))</f>
        <v>60.596550476152359</v>
      </c>
      <c r="BP26" s="75">
        <f>IF('04 (ind)'!BP$1="si",100*(('04 (ind)'!BP25-MIN('04 (ind)'!BP$6:BP$37))/(MAX('04 (ind)'!BP$6:BP$37)-MIN('04 (ind)'!BP$6:BP$37))),ABS(-100+(100*(('04 (ind)'!BP25-MIN('04 (ind)'!BP$6:BP$37))/(MAX('04 (ind)'!BP$6:BP$37)-MIN('04 (ind)'!BP$6:BP$37))))))</f>
        <v>1.273743170329019</v>
      </c>
      <c r="BQ26" s="75">
        <f>IF('04 (ind)'!BQ$1="si",100*(('04 (ind)'!BQ25-MIN('04 (ind)'!BQ$6:BQ$37))/(MAX('04 (ind)'!BQ$6:BQ$37)-MIN('04 (ind)'!BQ$6:BQ$37))),ABS(-100+(100*(('04 (ind)'!BQ25-MIN('04 (ind)'!BQ$6:BQ$37))/(MAX('04 (ind)'!BQ$6:BQ$37)-MIN('04 (ind)'!BQ$6:BQ$37))))))</f>
        <v>7.7066208110051164</v>
      </c>
      <c r="BR26" s="75">
        <f>IF('04 (ind)'!BR$1="si",100*(('04 (ind)'!BR25-MIN('04 (ind)'!BR$6:BR$37))/(MAX('04 (ind)'!BR$6:BR$37)-MIN('04 (ind)'!BR$6:BR$37))),ABS(-100+(100*(('04 (ind)'!BR25-MIN('04 (ind)'!BR$6:BR$37))/(MAX('04 (ind)'!BP$6:BP$37)-MIN('04 (ind)'!BR$6:BR$37))))))</f>
        <v>15.070760528373848</v>
      </c>
      <c r="BS26" s="75">
        <f>IF('04 (ind)'!BS$1="si",100*(('04 (ind)'!BS25-MIN('04 (ind)'!BS$6:BS$37))/(MAX('04 (ind)'!BS$6:BS$37)-MIN('04 (ind)'!BS$6:BS$37))),ABS(-100+(100*(('04 (ind)'!BS25-MIN('04 (ind)'!BS$6:BS$37))/(MAX('04 (ind)'!BQ$6:BQ$37)-MIN('04 (ind)'!BS$6:BS$37))))))</f>
        <v>49.460772934838417</v>
      </c>
      <c r="BT26" s="75">
        <f>IF('04 (ind)'!BT$1="si",100*(('04 (ind)'!BT25-MIN('04 (ind)'!BT$6:BT$37))/(MAX('04 (ind)'!BT$6:BT$37)-MIN('04 (ind)'!BT$6:BT$37))),ABS(-100+(100*(('04 (ind)'!BT25-MIN('04 (ind)'!BT$6:BT$37))/(MAX('04 (ind)'!BR$6:BR$37)-MIN('04 (ind)'!BT$6:BT$37))))))</f>
        <v>100</v>
      </c>
      <c r="BU26" s="75">
        <f>IF('04 (ind)'!BU$1="si",100*(('04 (ind)'!BU25-MIN('04 (ind)'!BU$6:BU$37))/(MAX('04 (ind)'!BU$6:BU$37)-MIN('04 (ind)'!BU$6:BU$37))),ABS(-100+(100*(('04 (ind)'!BU25-MIN('04 (ind)'!BU$6:BU$37))/(MAX('04 (ind)'!BU$6:BU$37)-MIN('04 (ind)'!BU$6:BU$37))))))</f>
        <v>100</v>
      </c>
      <c r="BV26" s="75">
        <f>IF('04 (ind)'!BV$1="si",100*(('04 (ind)'!BV25-MIN('04 (ind)'!BV$6:BV$37))/(MAX('04 (ind)'!BV$6:BV$37)-MIN('04 (ind)'!BV$6:BV$37))),ABS(-100+(100*(('04 (ind)'!BV25-MIN('04 (ind)'!BV$6:BV$37))/(MAX('04 (ind)'!BV$6:BV$37)-MIN('04 (ind)'!BV$6:BV$37))))))</f>
        <v>50.803093396787638</v>
      </c>
      <c r="BW26" s="75">
        <f>IF('04 (ind)'!BW$1="si",100*(('04 (ind)'!BW25-MIN('04 (ind)'!BW$6:BW$37))/(MAX('04 (ind)'!BW$6:BW$37)-MIN('04 (ind)'!BW$6:BW$37))),ABS(-100+(100*(('04 (ind)'!BW25-MIN('04 (ind)'!BW$6:BW$37))/(MAX('04 (ind)'!BW$6:BW$37)-MIN('04 (ind)'!BW$6:BW$37))))))</f>
        <v>43.745898411865078</v>
      </c>
      <c r="BX26" s="75">
        <f>IF('04 (ind)'!BX$1="si",100*(('04 (ind)'!BX25-MIN('04 (ind)'!BX$6:BX$37))/(MAX('04 (ind)'!BX$6:BX$37)-MIN('04 (ind)'!BX$6:BX$37))),ABS(-100+(100*(('04 (ind)'!BX25-MIN('04 (ind)'!BX$6:BX$37))/(MAX('04 (ind)'!BX$6:BX$37)-MIN('04 (ind)'!BX$6:BX$37))))))</f>
        <v>5.9995930407467171</v>
      </c>
      <c r="BY26" s="75">
        <f>IF('04 (ind)'!BY$1="si",100*(('04 (ind)'!BY25-MIN('04 (ind)'!BY$6:BY$37))/(MAX('04 (ind)'!BY$6:BY$37)-MIN('04 (ind)'!BY$6:BY$37))),ABS(-100+(100*(('04 (ind)'!BY25-MIN('04 (ind)'!BY$6:BY$37))/(MAX('04 (ind)'!BY$6:BY$37)-MIN('04 (ind)'!BY$6:BY$37))))))</f>
        <v>17.671054227549273</v>
      </c>
      <c r="BZ26" s="75">
        <f>IF('04 (ind)'!BZ$1="si",100*(('04 (ind)'!BZ25-MIN('04 (ind)'!BZ$6:BZ$37))/(MAX('04 (ind)'!BZ$6:BZ$37)-MIN('04 (ind)'!BZ$6:BZ$37))),ABS(-100+(100*(('04 (ind)'!BZ25-MIN('04 (ind)'!BZ$6:BZ$37))/(MAX('04 (ind)'!BZ$6:BZ$37)-MIN('04 (ind)'!BZ$6:BZ$37))))))</f>
        <v>0</v>
      </c>
      <c r="CA26" s="75">
        <f>IF('04 (ind)'!CA$1="si",100*(('04 (ind)'!CA25-MIN('04 (ind)'!CA$6:CA$37))/(MAX('04 (ind)'!CA$6:CA$37)-MIN('04 (ind)'!CA$6:CA$37))),ABS(-100+(100*(('04 (ind)'!CA25-MIN('04 (ind)'!CA$6:CA$37))/(MAX('04 (ind)'!CA$6:CA$37)-MIN('04 (ind)'!CA$6:CA$37))))))</f>
        <v>15.816436861197236</v>
      </c>
      <c r="CB26" s="75">
        <f>IF('04 (ind)'!CB$1="si",100*(('04 (ind)'!CB25-MIN('04 (ind)'!CB$6:CB$37))/(MAX('04 (ind)'!CB$6:CB$37)-MIN('04 (ind)'!CB$6:CB$37))),ABS(-100+(100*(('04 (ind)'!CB25-MIN('04 (ind)'!CB$6:CB$37))/(MAX('04 (ind)'!CB$6:CB$37)-MIN('04 (ind)'!CB$6:CB$37))))))</f>
        <v>69.083969465648863</v>
      </c>
      <c r="CC26" s="75">
        <f>IF('04 (ind)'!CC$1="si",100*(('04 (ind)'!CC25-MIN('04 (ind)'!CC$6:CC$37))/(MAX('04 (ind)'!CC$6:CC$37)-MIN('04 (ind)'!CC$6:CC$37))),ABS(-100+(100*(('04 (ind)'!CC25-MIN('04 (ind)'!CC$6:CC$37))/(MAX('04 (ind)'!CC$6:CC$37)-MIN('04 (ind)'!CC$6:CC$37))))))</f>
        <v>50.146120128502623</v>
      </c>
      <c r="CD26" s="75">
        <f>IF('04 (ind)'!CD$1="si",100*(('04 (ind)'!CD25-MIN('04 (ind)'!CD$6:CD$37))/(MAX('04 (ind)'!CD$6:CD$37)-MIN('04 (ind)'!CD$6:CD$37))),ABS(-100+(100*(('04 (ind)'!CD25-MIN('04 (ind)'!CD$6:CD$37))/(MAX('04 (ind)'!CD$6:CD$37)-MIN('04 (ind)'!CD$6:CD$37))))))</f>
        <v>1.9856954559780051</v>
      </c>
      <c r="CE26" s="75">
        <f>IF('04 (ind)'!CE$1="si",100*(('04 (ind)'!CE25-MIN('04 (ind)'!CE$6:CE$37))/(MAX('04 (ind)'!CE$6:CE$37)-MIN('04 (ind)'!CE$6:CE$37))),ABS(-100+(100*(('04 (ind)'!CE25-MIN('04 (ind)'!CE$6:CE$37))/(MAX('04 (ind)'!CE$6:CE$37)-MIN('04 (ind)'!CE$6:CE$37))))))</f>
        <v>14.754365238931424</v>
      </c>
      <c r="CF26" s="75">
        <f>IF('04 (ind)'!CF$1="si",100*(('04 (ind)'!CF25-MIN('04 (ind)'!CF$6:CF$37))/(MAX('04 (ind)'!CF$6:CF$37)-MIN('04 (ind)'!CF$6:CF$37))),ABS(-100+(100*(('04 (ind)'!CF25-MIN('04 (ind)'!CF$6:CF$37))/(MAX('04 (ind)'!CF$6:CF$37)-MIN('04 (ind)'!CF$6:CF$37))))))</f>
        <v>0.65162592603438518</v>
      </c>
      <c r="CG26" s="75">
        <f>IF('04 (ind)'!CG$1="si",100*(('04 (ind)'!CG25-MIN('04 (ind)'!CG$6:CG$37))/(MAX('04 (ind)'!CG$6:CG$37)-MIN('04 (ind)'!CG$6:CG$37))),ABS(-100+(100*(('04 (ind)'!CG25-MIN('04 (ind)'!CG$6:CG$37))/(MAX('04 (ind)'!CG$6:CG$37)-MIN('04 (ind)'!CG$6:CG$37))))))</f>
        <v>0.32598999534569378</v>
      </c>
      <c r="CH26" s="75">
        <f>IF('04 (ind)'!CH$1="si",100*(('04 (ind)'!CH25-MIN('04 (ind)'!CH$6:CH$37))/(MAX('04 (ind)'!CH$6:CH$37)-MIN('04 (ind)'!CH$6:CH$37))),ABS(-100+(100*(('04 (ind)'!CH25-MIN('04 (ind)'!CH$6:CH$37))/(MAX('04 (ind)'!CH$6:CH$37)-MIN('04 (ind)'!CH$6:CH$37))))))</f>
        <v>6.26604100432239</v>
      </c>
      <c r="CI26" s="75">
        <f>IF('04 (ind)'!CI$1="si",100*(('04 (ind)'!CI25-MIN('04 (ind)'!CI$6:CI$37))/(MAX('04 (ind)'!CI$6:CI$37)-MIN('04 (ind)'!CI$6:CI$37))),ABS(-100+(100*(('04 (ind)'!CI25-MIN('04 (ind)'!CI$6:CI$37))/(MAX('04 (ind)'!CI$6:CI$37)-MIN('04 (ind)'!CI$6:CI$37))))))</f>
        <v>62.725701452291226</v>
      </c>
      <c r="CJ26" s="75">
        <f>IF('04 (ind)'!CJ$1="si",100*(('04 (ind)'!CJ25-MIN('04 (ind)'!CJ$6:CJ$37))/(MAX('04 (ind)'!CJ$6:CJ$37)-MIN('04 (ind)'!CJ$6:CJ$37))),ABS(-100+(100*(('04 (ind)'!CJ25-MIN('04 (ind)'!CJ$6:CJ$37))/(MAX('04 (ind)'!CJ$6:CJ$37)-MIN('04 (ind)'!CJ$6:CJ$37))))))</f>
        <v>56.143648211534966</v>
      </c>
      <c r="CK26" s="75">
        <f>IF('04 (ind)'!CK$1="si",100*(('04 (ind)'!CK25-MIN('04 (ind)'!CK$6:CK$37))/(MAX('04 (ind)'!CK$6:CK$37)-MIN('04 (ind)'!CK$6:CK$37))),ABS(-100+(100*(('04 (ind)'!CK25-MIN('04 (ind)'!CK$6:CK$37))/(MAX('04 (ind)'!CK$6:CK$37)-MIN('04 (ind)'!CK$6:CK$37))))))</f>
        <v>5.4555657774797055</v>
      </c>
      <c r="CL26" s="75">
        <f>IF('04 (ind)'!CL$1="si",100*(('04 (ind)'!CL25-MIN('04 (ind)'!CL$6:CL$37))/(MAX('04 (ind)'!CL$6:CL$37)-MIN('04 (ind)'!CL$6:CL$37))),ABS(-100+(100*(('04 (ind)'!CL25-MIN('04 (ind)'!CL$6:CL$37))/(MAX('04 (ind)'!CL$6:CL$37)-MIN('04 (ind)'!CL$6:CL$37))))))</f>
        <v>0</v>
      </c>
      <c r="CM26" s="75">
        <f>IF('04 (ind)'!CM$1="si",100*(('04 (ind)'!CM25-MIN('04 (ind)'!CM$6:CM$37))/(MAX('04 (ind)'!CM$6:CM$37)-MIN('04 (ind)'!CM$6:CM$37))),ABS(-100+(100*(('04 (ind)'!CM25-MIN('04 (ind)'!CM$6:CM$37))/(MAX('04 (ind)'!CM$6:CM$37)-MIN('04 (ind)'!CM$6:CM$37))))))</f>
        <v>2.6332308655265955</v>
      </c>
    </row>
    <row r="27" spans="1:91">
      <c r="A27" s="18" t="s">
        <v>225</v>
      </c>
      <c r="B27" s="87">
        <f>IF('04 (ind)'!B$1="si",100*(('04 (ind)'!B26-MIN('04 (ind)'!B$6:B$37))/(MAX('04 (ind)'!B$6:B$37)-MIN('04 (ind)'!B$6:B$37))),ABS(-100+(100*(('04 (ind)'!B26-MIN('04 (ind)'!B$6:B$37))/(MAX('04 (ind)'!B$6:B$37)-MIN('04 (ind)'!B$6:B$37))))))</f>
        <v>11.691770579074086</v>
      </c>
      <c r="C27" s="87">
        <f>IF('04 (ind)'!C$1="si",100*(('04 (ind)'!C26-MIN('04 (ind)'!C$6:C$37))/(MAX('04 (ind)'!C$6:C$37)-MIN('04 (ind)'!C$6:C$37))),ABS(-100+(100*(('04 (ind)'!C26-MIN('04 (ind)'!C$6:C$37))/(MAX('04 (ind)'!C$6:C$37)-MIN('04 (ind)'!C$6:C$37))))))</f>
        <v>25.65239293790555</v>
      </c>
      <c r="D27" s="87">
        <f>IF('04 (ind)'!D$1="si",100*(('04 (ind)'!D26-MIN('04 (ind)'!D$6:D$37))/(MAX('04 (ind)'!D$6:D$37)-MIN('04 (ind)'!D$6:D$37))),ABS(-100+(100*(('04 (ind)'!D26-MIN('04 (ind)'!D$6:D$37))/(MAX('04 (ind)'!D$6:D$37)-MIN('04 (ind)'!D$6:D$37))))))</f>
        <v>74.542486830874125</v>
      </c>
      <c r="E27" s="87">
        <f>IF('04 (ind)'!E$1="si",100*(('04 (ind)'!E26-MIN('04 (ind)'!E$6:E$37))/(MAX('04 (ind)'!E$6:E$37)-MIN('04 (ind)'!E$6:E$37))),ABS(-100+(100*(('04 (ind)'!E26-MIN('04 (ind)'!E$6:E$37))/(MAX('04 (ind)'!E$6:E$37)-MIN('04 (ind)'!E$6:E$37))))))</f>
        <v>45.478787186774973</v>
      </c>
      <c r="F27" s="87">
        <f>IF('04 (ind)'!F$1="si",100*(('04 (ind)'!F26-MIN('04 (ind)'!F$6:F$37))/(MAX('04 (ind)'!F$6:F$37)-MIN('04 (ind)'!F$6:F$37))),ABS(-100+(100*(('04 (ind)'!F26-MIN('04 (ind)'!F$6:F$37))/(MAX('04 (ind)'!F$6:F$37)-MIN('04 (ind)'!F$6:F$37))))))</f>
        <v>17.24137931034484</v>
      </c>
      <c r="G27" s="87">
        <f>IF('04 (ind)'!G$1="si",100*(('04 (ind)'!G26-MIN('04 (ind)'!G$6:G$37))/(MAX('04 (ind)'!G$6:G$37)-MIN('04 (ind)'!G$6:G$37))),ABS(-100+(100*(('04 (ind)'!G26-MIN('04 (ind)'!G$6:G$37))/(MAX('04 (ind)'!G$6:G$37)-MIN('04 (ind)'!G$6:G$37))))))</f>
        <v>24.786324786324805</v>
      </c>
      <c r="H27" s="87">
        <f>IF('04 (ind)'!H$1="si",100*(('04 (ind)'!H26-MIN('04 (ind)'!H$6:H$37))/(MAX('04 (ind)'!H$6:H$37)-MIN('04 (ind)'!H$6:H$37))),ABS(-100+(100*(('04 (ind)'!H26-MIN('04 (ind)'!H$6:H$37))/(MAX('04 (ind)'!H$6:H$37)-MIN('04 (ind)'!H$6:H$37))))))</f>
        <v>0</v>
      </c>
      <c r="I27" s="87">
        <f>IF('04 (ind)'!I$1="si",100*(('04 (ind)'!I26-MIN('04 (ind)'!I$6:I$37))/(MAX('04 (ind)'!I$6:I$37)-MIN('04 (ind)'!I$6:I$37))),ABS(-100+(100*(('04 (ind)'!I26-MIN('04 (ind)'!I$6:I$37))/(MAX('04 (ind)'!I$6:I$37)-MIN('04 (ind)'!I$6:I$37))))))</f>
        <v>97.058823529411768</v>
      </c>
      <c r="J27" s="87">
        <f>IF('04 (ind)'!J$1="si",100*(('04 (ind)'!J26-MIN('04 (ind)'!J$6:J$37))/(MAX('04 (ind)'!J$6:J$37)-MIN('04 (ind)'!J$6:J$37))),ABS(-100+(100*(('04 (ind)'!J26-MIN('04 (ind)'!J$6:J$37))/(MAX('04 (ind)'!J$6:J$37)-MIN('04 (ind)'!J$6:J$37))))))</f>
        <v>77.594936708860786</v>
      </c>
      <c r="K27" s="87">
        <f>IF('04 (ind)'!K$1="si",100*(('04 (ind)'!K26-MIN('04 (ind)'!K$6:K$37))/(MAX('04 (ind)'!K$6:K$37)-MIN('04 (ind)'!K$6:K$37))),ABS(-100+(100*(('04 (ind)'!K26-MIN('04 (ind)'!K$6:K$37))/(MAX('04 (ind)'!K$6:K$37)-MIN('04 (ind)'!K$6:K$37))))))</f>
        <v>7.8088599986934613</v>
      </c>
      <c r="L27" s="87">
        <f>IF('04 (ind)'!L$1="si",100*(('04 (ind)'!L26-MIN('04 (ind)'!L$6:L$37))/(MAX('04 (ind)'!L$6:L$37)-MIN('04 (ind)'!L$6:L$37))),ABS(-100+(100*(('04 (ind)'!L26-MIN('04 (ind)'!L$6:L$37))/(MAX('04 (ind)'!L$6:L$37)-MIN('04 (ind)'!L$6:L$37))))))</f>
        <v>72.079661848714608</v>
      </c>
      <c r="M27" s="87">
        <f>IF('04 (ind)'!M$1="si",100*(('04 (ind)'!M26-MIN('04 (ind)'!M$6:M$37))/(MAX('04 (ind)'!M$6:M$37)-MIN('04 (ind)'!M$6:M$37))),ABS(-100+(100*(('04 (ind)'!M26-MIN('04 (ind)'!M$6:M$37))/(MAX('04 (ind)'!M$6:M$37)-MIN('04 (ind)'!M$6:M$37))))))</f>
        <v>16.63504514566489</v>
      </c>
      <c r="N27" s="87">
        <f>IF('04 (ind)'!N$1="si",100*(('04 (ind)'!N26-MIN('04 (ind)'!N$6:N$37))/(MAX('04 (ind)'!N$6:N$37)-MIN('04 (ind)'!N$6:N$37))),ABS(-100+(100*(('04 (ind)'!N26-MIN('04 (ind)'!N$6:N$37))/(MAX('04 (ind)'!N$6:N$37)-MIN('04 (ind)'!N$6:N$37))))))</f>
        <v>47.021930436118161</v>
      </c>
      <c r="O27" s="87">
        <f>IF('04 (ind)'!O$1="si",100*(('04 (ind)'!O26-MIN('04 (ind)'!O$6:O$37))/(MAX('04 (ind)'!O$6:O$37)-MIN('04 (ind)'!O$6:O$37))),ABS(-100+(100*(('04 (ind)'!O26-MIN('04 (ind)'!O$6:O$37))/(MAX('04 (ind)'!O$6:O$37)-MIN('04 (ind)'!O$6:O$37))))))</f>
        <v>90.677966101694921</v>
      </c>
      <c r="P27" s="87">
        <f>IF('04 (ind)'!P$1="si",100*(('04 (ind)'!P26-MIN('04 (ind)'!P$6:P$37))/(MAX('04 (ind)'!P$6:P$37)-MIN('04 (ind)'!P$6:P$37))),ABS(-100+(100*(('04 (ind)'!P26-MIN('04 (ind)'!P$6:P$37))/(MAX('04 (ind)'!P$6:P$37)-MIN('04 (ind)'!P$6:P$37))))))</f>
        <v>1.8042690593570558</v>
      </c>
      <c r="Q27" s="87">
        <f>IF('04 (ind)'!Q$1="si",100*(('04 (ind)'!Q26-MIN('04 (ind)'!Q$6:Q$37))/(MAX('04 (ind)'!Q$6:Q$37)-MIN('04 (ind)'!Q$6:Q$37))),ABS(-100+(100*(('04 (ind)'!Q26-MIN('04 (ind)'!Q$6:Q$37))/(MAX('04 (ind)'!Q$6:Q$37)-MIN('04 (ind)'!Q$6:Q$37))))))</f>
        <v>20.046142906090807</v>
      </c>
      <c r="R27" s="87">
        <f>IF('04 (ind)'!R$1="si",100*(('04 (ind)'!R26-MIN('04 (ind)'!R$6:R$37))/(MAX('04 (ind)'!R$6:R$37)-MIN('04 (ind)'!R$6:R$37))),ABS(-100+(100*(('04 (ind)'!R26-MIN('04 (ind)'!R$6:R$37))/(MAX('04 (ind)'!R$6:R$37)-MIN('04 (ind)'!R$6:R$37))))))</f>
        <v>0.42584837239236922</v>
      </c>
      <c r="S27" s="75">
        <f>ABS(ABS(('04 (ind)'!S26-((MAX('04 (ind)'!S$6:S$37)+MIN('04 (ind)'!S$6:S$37))/2))/(((MAX('04 (ind)'!S$6:S$37)+MIN('04 (ind)'!S$6:S$37))/2)-MAX('04 (ind)'!S$6:S$37))*100)-100)</f>
        <v>79.011207774750588</v>
      </c>
      <c r="T27" s="75">
        <f>IF('04 (ind)'!T$1="si",100*(('04 (ind)'!T26-MIN('04 (ind)'!T$6:T$37))/(MAX('04 (ind)'!T$6:T$37)-MIN('04 (ind)'!T$6:T$37))),ABS(-100+(100*(('04 (ind)'!T26-MIN('04 (ind)'!T$6:T$37))/(MAX('04 (ind)'!T$6:T$37)-MIN('04 (ind)'!T$6:T$37))))))</f>
        <v>22.073230971884904</v>
      </c>
      <c r="U27" s="75">
        <f>IF('04 (ind)'!U$1="si",100*(('04 (ind)'!U26-MIN('04 (ind)'!U$6:U$37))/(MAX('04 (ind)'!U$6:U$37)-MIN('04 (ind)'!U$6:U$37))),ABS(-100+(100*(('04 (ind)'!U26-MIN('04 (ind)'!U$6:U$37))/(MAX('04 (ind)'!U$6:U$37)-MIN('04 (ind)'!U$6:U$37))))))</f>
        <v>80</v>
      </c>
      <c r="V27" s="75">
        <f>IF('04 (ind)'!V$1="si",100*(('04 (ind)'!V26-MIN('04 (ind)'!V$6:V$37))/(MAX('04 (ind)'!V$6:V$37)-MIN('04 (ind)'!V$6:V$37))),ABS(-100+(100*(('04 (ind)'!V26-MIN('04 (ind)'!V$6:V$37))/(MAX('04 (ind)'!V$6:V$37)-MIN('04 (ind)'!V$6:V$37))))))</f>
        <v>76.795580110497241</v>
      </c>
      <c r="W27" s="75">
        <f>IF('04 (ind)'!W$1="si",100*(('04 (ind)'!W26-MIN('04 (ind)'!W$6:W$37))/(MAX('04 (ind)'!W$6:W$37)-MIN('04 (ind)'!W$6:W$37))),ABS(-100+(100*(('04 (ind)'!W26-MIN('04 (ind)'!W$6:W$37))/(MAX('04 (ind)'!W$6:W$37)-MIN('04 (ind)'!W$6:W$37))))))</f>
        <v>72.99177540040813</v>
      </c>
      <c r="X27" s="75">
        <f>IF('04 (ind)'!X$1="si",100*(('04 (ind)'!X26-MIN('04 (ind)'!X$6:X$37))/(MAX('04 (ind)'!X$6:X$37)-MIN('04 (ind)'!X$6:X$37))),ABS(-100+(100*(('04 (ind)'!X26-MIN('04 (ind)'!X$6:X$37))/(MAX('04 (ind)'!X$6:X$37)-MIN('04 (ind)'!X$6:X$37))))))</f>
        <v>41.987396002193925</v>
      </c>
      <c r="Y27" s="75">
        <f>IF('04 (ind)'!Y$1="si",100*(('04 (ind)'!Y26-MIN('04 (ind)'!Y$6:Y$37))/(MAX('04 (ind)'!Y$6:Y$37)-MIN('04 (ind)'!Y$6:Y$37))),ABS(-100+(100*(('04 (ind)'!Y26-MIN('04 (ind)'!Y$6:Y$37))/(MAX('04 (ind)'!Y$6:Y$37)-MIN('04 (ind)'!Y$6:Y$37))))))</f>
        <v>34.559575381493204</v>
      </c>
      <c r="Z27" s="75">
        <f>IF('04 (ind)'!Z$1="si",100*(('04 (ind)'!Z26-MIN('04 (ind)'!Z$6:Z$37))/(MAX('04 (ind)'!Z$6:Z$37)-MIN('04 (ind)'!Z$6:Z$37))),ABS(-100+(100*(('04 (ind)'!Z26-MIN('04 (ind)'!Z$6:Z$37))/(MAX('04 (ind)'!Z$6:Z$37)-MIN('04 (ind)'!Z$6:Z$37))))))</f>
        <v>9.6551901342855189</v>
      </c>
      <c r="AA27" s="75">
        <f>IF('04 (ind)'!AA$1="si",100*(('04 (ind)'!AA26-MIN('04 (ind)'!AA$6:AA$37))/(MAX('04 (ind)'!AA$6:AA$37)-MIN('04 (ind)'!AA$6:AA$37))),ABS(-100+(100*(('04 (ind)'!AA26-MIN('04 (ind)'!AA$6:AA$37))/(MAX('04 (ind)'!AA$6:AA$37)-MIN('04 (ind)'!AA$6:AA$37))))))</f>
        <v>34.307158295318871</v>
      </c>
      <c r="AB27" s="75">
        <f>IF('04 (ind)'!AB$1="si",100*(('04 (ind)'!AB26-MIN('04 (ind)'!AB$6:AB$37))/(MAX('04 (ind)'!AB$6:AB$37)-MIN('04 (ind)'!AB$6:AB$37))),ABS(-100+(100*(('04 (ind)'!AB26-MIN('04 (ind)'!AB$6:AB$37))/(MAX('04 (ind)'!AB$6:AB$37)-MIN('04 (ind)'!AB$6:AB$37))))))</f>
        <v>18.316818603936614</v>
      </c>
      <c r="AC27" s="75">
        <f>IF('04 (ind)'!AC$1="si",100*(('04 (ind)'!AC26-MIN('04 (ind)'!AC$6:AC$37))/(MAX('04 (ind)'!AC$6:AC$37)-MIN('04 (ind)'!AC$6:AC$37))),ABS(-100+(100*(('04 (ind)'!AC26-MIN('04 (ind)'!AC$6:AC$37))/(MAX('04 (ind)'!AC$6:AC$37)-MIN('04 (ind)'!AC$6:AC$37))))))</f>
        <v>41.819177314865271</v>
      </c>
      <c r="AD27" s="75">
        <f>IF('04 (ind)'!AD$1="si",100*(('04 (ind)'!AD26-MIN('04 (ind)'!AD$6:AD$37))/(MAX('04 (ind)'!AD$6:AD$37)-MIN('04 (ind)'!AD$6:AD$37))),ABS(-100+(100*(('04 (ind)'!AD26-MIN('04 (ind)'!AD$6:AD$37))/(MAX('04 (ind)'!AD$6:AD$37)-MIN('04 (ind)'!AD$6:AD$37))))))</f>
        <v>51.042141821902355</v>
      </c>
      <c r="AE27" s="75">
        <f>IF('04 (ind)'!AE$1="si",100*(('04 (ind)'!AE26-MIN('04 (ind)'!AE$6:AE$37))/(MAX('04 (ind)'!AE$6:AE$37)-MIN('04 (ind)'!AE$6:AE$37))),ABS(-100+(100*(('04 (ind)'!AE26-MIN('04 (ind)'!AE$6:AE$37))/(MAX('04 (ind)'!AE$6:AE$37)-MIN('04 (ind)'!AE$6:AE$37))))))</f>
        <v>66.699890934084422</v>
      </c>
      <c r="AF27" s="75">
        <f>IF('04 (ind)'!AF$1="si",100*(('04 (ind)'!AF26-MIN('04 (ind)'!AF$6:AF$37))/(MAX('04 (ind)'!AF$6:AF$37)-MIN('04 (ind)'!AF$6:AF$37))),ABS(-100+(100*(('04 (ind)'!AF26-MIN('04 (ind)'!AF$6:AF$37))/(MAX('04 (ind)'!AF$6:AF$37)-MIN('04 (ind)'!AF$6:AF$37))))))</f>
        <v>39.560439560439555</v>
      </c>
      <c r="AG27" s="75">
        <f>IF('04 (ind)'!AG$1="si",100*(('04 (ind)'!AG26-MIN('04 (ind)'!AG$6:AG$37))/(MAX('04 (ind)'!AG$6:AG$37)-MIN('04 (ind)'!AG$6:AG$37))),ABS(-100+(100*(('04 (ind)'!AG26-MIN('04 (ind)'!AG$6:AG$37))/(MAX('04 (ind)'!AG$6:AG$37)-MIN('04 (ind)'!AG$6:AG$37))))))</f>
        <v>72.440944881889763</v>
      </c>
      <c r="AH27" s="75">
        <f>IF('04 (ind)'!AH$1="si",100*(('04 (ind)'!AH26-MIN('04 (ind)'!AH$6:AH$37))/(MAX('04 (ind)'!AH$6:AH$37)-MIN('04 (ind)'!AH$6:AH$37))),ABS(-100+(100*(('04 (ind)'!AH26-MIN('04 (ind)'!AH$6:AH$37))/(MAX('04 (ind)'!AH$6:AH$37)-MIN('04 (ind)'!AH$6:AH$37))))))</f>
        <v>57.794676806083622</v>
      </c>
      <c r="AI27" s="75">
        <f>IF('04 (ind)'!AI$1="si",100*(('04 (ind)'!AI26-MIN('04 (ind)'!AI$6:AI$37))/(MAX('04 (ind)'!AI$6:AI$37)-MIN('04 (ind)'!AI$6:AI$37))),ABS(-100+(100*(('04 (ind)'!AI26-MIN('04 (ind)'!AI$6:AI$37))/(MAX('04 (ind)'!AI$6:AI$37)-MIN('04 (ind)'!AI$6:AI$37))))))</f>
        <v>10.636967638386023</v>
      </c>
      <c r="AJ27" s="75">
        <f>IF('04 (ind)'!AJ$1="si",100*(('04 (ind)'!AJ26-MIN('04 (ind)'!AJ$6:AJ$37))/(MAX('04 (ind)'!AJ$6:AJ$37)-MIN('04 (ind)'!AJ$6:AJ$37))),ABS(-100+(100*(('04 (ind)'!AJ26-MIN('04 (ind)'!AJ$6:AJ$37))/(MAX('04 (ind)'!AJ$6:AJ$37)-MIN('04 (ind)'!AJ$6:AJ$37))))))</f>
        <v>71.703107019562736</v>
      </c>
      <c r="AK27" s="75">
        <f>IF('04 (ind)'!AK$1="si",100*(('04 (ind)'!AK26-MIN('04 (ind)'!AK$6:AK$37))/(MAX('04 (ind)'!AK$6:AK$37)-MIN('04 (ind)'!AK$6:AK$37))),ABS(-100+(100*(('04 (ind)'!AK26-MIN('04 (ind)'!AK$6:AK$37))/(MAX('04 (ind)'!AK$6:AK$37)-MIN('04 (ind)'!AK$6:AK$37))))))</f>
        <v>3.7139873564824275</v>
      </c>
      <c r="AL27" s="75">
        <f>IF('04 (ind)'!AL$1="si",100*(('04 (ind)'!AL26-MIN('04 (ind)'!AL$6:AL$37))/(MAX('04 (ind)'!AL$6:AL$37)-MIN('04 (ind)'!AL$6:AL$37))),ABS(-100+(100*(('04 (ind)'!AL26-MIN('04 (ind)'!AL$6:AL$37))/(MAX('04 (ind)'!AL$6:AL$37)-MIN('04 (ind)'!AL$6:AL$37))))))</f>
        <v>91.785419195192944</v>
      </c>
      <c r="AM27" s="75">
        <f>IF('04 (ind)'!AM$1="si",100*(('04 (ind)'!AM26-MIN('04 (ind)'!AM$6:AM$37))/(MAX('04 (ind)'!AM$6:AM$37)-MIN('04 (ind)'!AM$6:AM$37))),ABS(-100+(100*(('04 (ind)'!AM26-MIN('04 (ind)'!AM$6:AM$37))/(MAX('04 (ind)'!AM$6:AM$37)-MIN('04 (ind)'!AM$6:AM$37))))))</f>
        <v>72.430703548982393</v>
      </c>
      <c r="AN27" s="75">
        <f>IF('04 (ind)'!AN$1="si",100*(('04 (ind)'!AN26-MIN('04 (ind)'!AN$6:AN$37))/(MAX('04 (ind)'!AN$6:AN$37)-MIN('04 (ind)'!AN$6:AN$37))),ABS(-100+(100*(('04 (ind)'!AN26-MIN('04 (ind)'!AN$6:AN$37))/(MAX('04 (ind)'!AN$6:AN$37)-MIN('04 (ind)'!AN$6:AN$37))))))</f>
        <v>32.494680956239691</v>
      </c>
      <c r="AO27" s="75">
        <f>IF('04 (ind)'!AO$1="si",100*(('04 (ind)'!AO26-MIN('04 (ind)'!AO$6:AO$37))/(MAX('04 (ind)'!AO$6:AO$37)-MIN('04 (ind)'!AO$6:AO$37))),ABS(-100+(100*(('04 (ind)'!AO26-MIN('04 (ind)'!AO$6:AO$37))/(MAX('04 (ind)'!AO$6:AO$37)-MIN('04 (ind)'!AO$6:AO$37))))))</f>
        <v>8.306205148452106</v>
      </c>
      <c r="AP27" s="75">
        <f>IF('04 (ind)'!AP$1="si",100*(('04 (ind)'!AP26-MIN('04 (ind)'!AP$6:AP$37))/(MAX('04 (ind)'!AP$6:AP$37)-MIN('04 (ind)'!AP$6:AP$37))),ABS(-100+(100*(('04 (ind)'!AP26-MIN('04 (ind)'!AP$6:AP$37))/(MAX('04 (ind)'!AP$6:AP$37)-MIN('04 (ind)'!AP$6:AP$37))))))</f>
        <v>78.387769284225158</v>
      </c>
      <c r="AQ27" s="75">
        <f>IF('04 (ind)'!AQ$1="si",100*(('04 (ind)'!AQ26-MIN('04 (ind)'!AQ$6:AQ$37))/(MAX('04 (ind)'!AQ$6:AQ$37)-MIN('04 (ind)'!AQ$6:AQ$37))),ABS(-100+(100*(('04 (ind)'!AQ26-MIN('04 (ind)'!AQ$6:AQ$37))/(MAX('04 (ind)'!AQ$6:AQ$37)-MIN('04 (ind)'!AQ$6:AQ$37))))))</f>
        <v>2.7981370433283033</v>
      </c>
      <c r="AR27" s="75">
        <f>IF('04 (ind)'!AR$1="si",100*(('04 (ind)'!AR26-MIN('04 (ind)'!AR$6:AR$37))/(MAX('04 (ind)'!AR$6:AR$37)-MIN('04 (ind)'!AR$6:AR$37))),ABS(-100+(100*(('04 (ind)'!AR26-MIN('04 (ind)'!AR$6:AR$37))/(MAX('04 (ind)'!AR$6:AR$37)-MIN('04 (ind)'!AR$6:AR$37))))))</f>
        <v>80.126367332950565</v>
      </c>
      <c r="AS27" s="75">
        <f>IF('04 (ind)'!AS$1="si",100*(('04 (ind)'!AS26-MIN('04 (ind)'!AS$6:AS$37))/(MAX('04 (ind)'!AS$6:AS$37)-MIN('04 (ind)'!AS$6:AS$37))),ABS(-100+(100*(('04 (ind)'!AS26-MIN('04 (ind)'!AS$6:AS$37))/(MAX('04 (ind)'!AS$6:AS$37)-MIN('04 (ind)'!AS$6:AS$37))))))</f>
        <v>39.656098871574422</v>
      </c>
      <c r="AT27" s="75">
        <f>IF('04 (ind)'!AT$1="si",100*(('04 (ind)'!AT26-MIN('04 (ind)'!AT$6:AT$37))/(MAX('04 (ind)'!AT$6:AT$37)-MIN('04 (ind)'!AT$6:AT$37))),ABS(-100+(100*(('04 (ind)'!AT26-MIN('04 (ind)'!AT$6:AT$37))/(MAX('04 (ind)'!AT$6:AT$37)-MIN('04 (ind)'!AT$6:AT$37))))))</f>
        <v>0</v>
      </c>
      <c r="AU27" s="75">
        <f>IF('04 (ind)'!AU$1="si",100*(('04 (ind)'!AU26-MIN('04 (ind)'!AU$6:AU$37))/(MAX('04 (ind)'!AU$6:AU$37)-MIN('04 (ind)'!AU$6:AU$37))),ABS(-100+(100*(('04 (ind)'!AU26-MIN('04 (ind)'!AU$6:AU$37))/(MAX('04 (ind)'!AU$6:AU$37)-MIN('04 (ind)'!AU$6:AU$37))))))</f>
        <v>56.880733944954144</v>
      </c>
      <c r="AV27" s="75">
        <f>IF('04 (ind)'!AV$1="si",100*(('04 (ind)'!AV26-MIN('04 (ind)'!AV$6:AV$37))/(MAX('04 (ind)'!AV$6:AV$37)-MIN('04 (ind)'!AV$6:AV$37))),ABS(-100+(100*(('04 (ind)'!AV26-MIN('04 (ind)'!AV$6:AV$37))/(MAX('04 (ind)'!AV$6:AV$37)-MIN('04 (ind)'!AV$6:AV$37))))))</f>
        <v>90.467937608318891</v>
      </c>
      <c r="AW27" s="75">
        <f>IF('04 (ind)'!AW$1="si",100*(('04 (ind)'!AW26-MIN('04 (ind)'!AW$6:AW$37))/(MAX('04 (ind)'!AW$6:AW$37)-MIN('04 (ind)'!AW$6:AW$37))),ABS(-100+(100*(('04 (ind)'!AW26-MIN('04 (ind)'!AW$6:AW$37))/(MAX('04 (ind)'!AW$6:AW$37)-MIN('04 (ind)'!AW$6:AW$37))))))</f>
        <v>25.246241575946083</v>
      </c>
      <c r="AX27" s="75">
        <f>IF('04 (ind)'!AX$1="si",100*(('04 (ind)'!AX26-MIN('04 (ind)'!AX$6:AX$37))/(MAX('04 (ind)'!AX$6:AX$37)-MIN('04 (ind)'!AX$6:AX$37))),ABS(-100+(100*(('04 (ind)'!AX26-MIN('04 (ind)'!AX$6:AX$37))/(MAX('04 (ind)'!AX$6:AX$37)-MIN('04 (ind)'!AX$6:AX$37))))))</f>
        <v>9.1688016256294667</v>
      </c>
      <c r="AY27" s="75">
        <f>IF('04 (ind)'!AY$1="si",100*(('04 (ind)'!AY26-MIN('04 (ind)'!AY$6:AY$37))/(MAX('04 (ind)'!AY$6:AY$37)-MIN('04 (ind)'!AY$6:AY$37))),ABS(-100+(100*(('04 (ind)'!AY26-MIN('04 (ind)'!AY$6:AY$37))/(MAX('04 (ind)'!AY$6:AY$37)-MIN('04 (ind)'!AY$6:AY$37))))))</f>
        <v>23.882017126546188</v>
      </c>
      <c r="AZ27" s="75">
        <f>IF('04 (ind)'!AZ$1="si",100*(('04 (ind)'!AZ26-MIN('04 (ind)'!AZ$6:AZ$37))/(MAX('04 (ind)'!AZ$6:AZ$37)-MIN('04 (ind)'!AZ$6:AZ$37))),ABS(-100+(100*(('04 (ind)'!AZ26-MIN('04 (ind)'!AZ$6:AZ$37))/(MAX('04 (ind)'!AZ$6:AZ$37)-MIN('04 (ind)'!AZ$6:AZ$37))))))</f>
        <v>28.099407685194805</v>
      </c>
      <c r="BA27" s="75">
        <f>IF('04 (ind)'!BA$1="si",100*(('04 (ind)'!BA26-MIN('04 (ind)'!BA$6:BA$37))/(MAX('04 (ind)'!BA$6:BA$37)-MIN('04 (ind)'!BA$6:BA$37))),ABS(-100+(100*(('04 (ind)'!BA26-MIN('04 (ind)'!BA$6:BA$37))/(MAX('04 (ind)'!BA$6:BA$37)-MIN('04 (ind)'!BA$6:BA$37))))))</f>
        <v>13.79889696562128</v>
      </c>
      <c r="BB27" s="75">
        <f>IF('04 (ind)'!BB$1="si",100*(('04 (ind)'!BB26-MIN('04 (ind)'!BB$6:BB$37))/(MAX('04 (ind)'!BB$6:BB$37)-MIN('04 (ind)'!BB$6:BB$37))),ABS(-100+(100*(('04 (ind)'!BB26-MIN('04 (ind)'!BB$6:BB$37))/(MAX('04 (ind)'!BB$6:BB$37)-MIN('04 (ind)'!BB$6:BB$37))))))</f>
        <v>8.6641215754186618</v>
      </c>
      <c r="BC27" s="75">
        <f>IF('04 (ind)'!BC$1="si",100*(('04 (ind)'!BC26-MIN('04 (ind)'!BC$6:BC$37))/(MAX('04 (ind)'!BC$6:BC$37)-MIN('04 (ind)'!BC$6:BC$37))),ABS(-100+(100*(('04 (ind)'!BC26-MIN('04 (ind)'!BC$6:BC$37))/(MAX('04 (ind)'!BC$6:BC$37)-MIN('04 (ind)'!BC$6:BC$37))))))</f>
        <v>2.5931305563312201</v>
      </c>
      <c r="BD27" s="75">
        <f>IF('04 (ind)'!BD$1="si",100*(('04 (ind)'!BD26-MIN('04 (ind)'!BD$6:BD$37))/(MAX('04 (ind)'!BD$6:BD$37)-MIN('04 (ind)'!BD$6:BD$37))),ABS(-100+(100*(('04 (ind)'!BD26-MIN('04 (ind)'!BD$6:BD$37))/(MAX('04 (ind)'!BD$6:BD$37)-MIN('04 (ind)'!BD$6:BD$37))))))</f>
        <v>29.872571320253726</v>
      </c>
      <c r="BE27" s="75">
        <f>IF('04 (ind)'!BE$1="si",100*(('04 (ind)'!BE26-MIN('04 (ind)'!BE$6:BE$37))/(MAX('04 (ind)'!BE$6:BE$37)-MIN('04 (ind)'!BE$6:BE$37))),ABS(-100+(100*(('04 (ind)'!BE26-MIN('04 (ind)'!BE$6:BE$37))/(MAX('04 (ind)'!BE$6:BE$37)-MIN('04 (ind)'!BE$6:BE$37))))))</f>
        <v>10.571652310101801</v>
      </c>
      <c r="BF27" s="75">
        <f>IF('04 (ind)'!BF$1="si",100*(('04 (ind)'!BF26-MIN('04 (ind)'!BF$6:BF$37))/(MAX('04 (ind)'!BF$6:BF$37)-MIN('04 (ind)'!BF$6:BF$37))),ABS(-100+(100*(('04 (ind)'!BF26-MIN('04 (ind)'!BF$6:BF$37))/(MAX('04 (ind)'!BF$6:BF$37)-MIN('04 (ind)'!BF$6:BF$37))))))</f>
        <v>10.785461178002738</v>
      </c>
      <c r="BG27" s="75">
        <f>IF('04 (ind)'!BG$1="si",100*(('04 (ind)'!BG26-MIN('04 (ind)'!BG$6:BG$37))/(MAX('04 (ind)'!BG$6:BG$37)-MIN('04 (ind)'!BG$6:BG$37))),ABS(-100+(100*(('04 (ind)'!BG26-MIN('04 (ind)'!BG$6:BG$37))/(MAX('04 (ind)'!BG$6:BG$37)-MIN('04 (ind)'!BG$6:BG$37))))))</f>
        <v>28.308579471345581</v>
      </c>
      <c r="BH27" s="75">
        <f>IF('04 (ind)'!BH$1="si",100*(('04 (ind)'!BH26-MIN('04 (ind)'!BH$6:BH$37))/(MAX('04 (ind)'!BH$6:BH$37)-MIN('04 (ind)'!BH$6:BH$37))),ABS(-100+(100*(('04 (ind)'!BH26-MIN('04 (ind)'!BH$6:BH$37))/(MAX('04 (ind)'!BH$6:BH$37)-MIN('04 (ind)'!BH$6:BH$37))))))</f>
        <v>7.064176224275549</v>
      </c>
      <c r="BI27" s="75">
        <f>IF('04 (ind)'!BI$1="si",100*(('04 (ind)'!BI26-MIN('04 (ind)'!BI$6:BI$37))/(MAX('04 (ind)'!BI$6:BI$37)-MIN('04 (ind)'!BI$6:BI$37))),ABS(-100+(100*(('04 (ind)'!BI26-MIN('04 (ind)'!BI$6:BI$37))/(MAX('04 (ind)'!BI$6:BI$37)-MIN('04 (ind)'!BI$6:BI$37))))))</f>
        <v>100</v>
      </c>
      <c r="BJ27" s="75">
        <f>IF('04 (ind)'!BJ$1="si",100*(('04 (ind)'!BJ26-MIN('04 (ind)'!BJ$6:BJ$37))/(MAX('04 (ind)'!BJ$6:BJ$37)-MIN('04 (ind)'!BJ$6:BJ$37))),ABS(-100+(100*(('04 (ind)'!BJ26-MIN('04 (ind)'!BJ$6:BJ$37))/(MAX('04 (ind)'!BJ$6:BJ$37)-MIN('04 (ind)'!BJ$6:BJ$37))))))</f>
        <v>9.3734776711368621E-4</v>
      </c>
      <c r="BK27" s="75">
        <f>IF('04 (ind)'!BK$1="si",100*(('04 (ind)'!BK26-MIN('04 (ind)'!BK$6:BK$37))/(MAX('04 (ind)'!BK$6:BK$37)-MIN('04 (ind)'!BK$6:BK$37))),ABS(-100+(100*(('04 (ind)'!BK26-MIN('04 (ind)'!BK$6:BK$37))/(MAX('04 (ind)'!BK$6:BK$37)-MIN('04 (ind)'!BK$6:BK$37))))))</f>
        <v>2.2598541768549674</v>
      </c>
      <c r="BL27" s="75">
        <f>IF('04 (ind)'!BL$1="si",100*(('04 (ind)'!BL26-MIN('04 (ind)'!BL$6:BL$37))/(MAX('04 (ind)'!BL$6:BL$37)-MIN('04 (ind)'!BL$6:BL$37))),ABS(-100+(100*(('04 (ind)'!BL26-MIN('04 (ind)'!BL$6:BL$37))/(MAX('04 (ind)'!BL$6:BL$37)-MIN('04 (ind)'!BL$6:BL$37))))))</f>
        <v>4.8780487804878048</v>
      </c>
      <c r="BM27" s="75">
        <f>IF('04 (ind)'!BM$1="si",100*(('04 (ind)'!BM26-MIN('04 (ind)'!BM$6:BM$37))/(MAX('04 (ind)'!BM$6:BM$37)-MIN('04 (ind)'!BM$6:BM$37))),ABS(-100+(100*(('04 (ind)'!BM26-MIN('04 (ind)'!BM$6:BM$37))/(MAX('04 (ind)'!BM$6:BM$37)-MIN('04 (ind)'!BM$6:BM$37))))))</f>
        <v>26.453153260640782</v>
      </c>
      <c r="BN27" s="75">
        <f>IF('04 (ind)'!BN$1="si",100*(('04 (ind)'!BN26-MIN('04 (ind)'!BN$6:BN$37))/(MAX('04 (ind)'!BN$6:BN$37)-MIN('04 (ind)'!BN$6:BN$37))),ABS(-100+(100*(('04 (ind)'!BN26-MIN('04 (ind)'!BN$6:BN$37))/(MAX('04 (ind)'!BN$6:BN$37)-MIN('04 (ind)'!BN$6:BN$37))))))</f>
        <v>6.6532247825727326</v>
      </c>
      <c r="BO27" s="75">
        <f>IF('04 (ind)'!BO$1="si",100*(('04 (ind)'!BO26-MIN('04 (ind)'!BO$6:BO$37))/(MAX('04 (ind)'!BO$6:BO$37)-MIN('04 (ind)'!BO$6:BO$37))),ABS(-100+(100*(('04 (ind)'!BO26-MIN('04 (ind)'!BO$6:BO$37))/(MAX('04 (ind)'!BO$6:BO$37)-MIN('04 (ind)'!BO$6:BO$37))))))</f>
        <v>21.615358674758038</v>
      </c>
      <c r="BP27" s="75">
        <f>IF('04 (ind)'!BP$1="si",100*(('04 (ind)'!BP26-MIN('04 (ind)'!BP$6:BP$37))/(MAX('04 (ind)'!BP$6:BP$37)-MIN('04 (ind)'!BP$6:BP$37))),ABS(-100+(100*(('04 (ind)'!BP26-MIN('04 (ind)'!BP$6:BP$37))/(MAX('04 (ind)'!BP$6:BP$37)-MIN('04 (ind)'!BP$6:BP$37))))))</f>
        <v>8.1025638537222715</v>
      </c>
      <c r="BQ27" s="75">
        <f>IF('04 (ind)'!BQ$1="si",100*(('04 (ind)'!BQ26-MIN('04 (ind)'!BQ$6:BQ$37))/(MAX('04 (ind)'!BQ$6:BQ$37)-MIN('04 (ind)'!BQ$6:BQ$37))),ABS(-100+(100*(('04 (ind)'!BQ26-MIN('04 (ind)'!BQ$6:BQ$37))/(MAX('04 (ind)'!BQ$6:BQ$37)-MIN('04 (ind)'!BQ$6:BQ$37))))))</f>
        <v>24.043377538376127</v>
      </c>
      <c r="BR27" s="75">
        <f>IF('04 (ind)'!BR$1="si",100*(('04 (ind)'!BR26-MIN('04 (ind)'!BR$6:BR$37))/(MAX('04 (ind)'!BR$6:BR$37)-MIN('04 (ind)'!BR$6:BR$37))),ABS(-100+(100*(('04 (ind)'!BR26-MIN('04 (ind)'!BR$6:BR$37))/(MAX('04 (ind)'!BP$6:BP$37)-MIN('04 (ind)'!BR$6:BR$37))))))</f>
        <v>16.428717409710668</v>
      </c>
      <c r="BS27" s="75">
        <f>IF('04 (ind)'!BS$1="si",100*(('04 (ind)'!BS26-MIN('04 (ind)'!BS$6:BS$37))/(MAX('04 (ind)'!BS$6:BS$37)-MIN('04 (ind)'!BS$6:BS$37))),ABS(-100+(100*(('04 (ind)'!BS26-MIN('04 (ind)'!BS$6:BS$37))/(MAX('04 (ind)'!BQ$6:BQ$37)-MIN('04 (ind)'!BS$6:BS$37))))))</f>
        <v>38.29850406698062</v>
      </c>
      <c r="BT27" s="75">
        <f>IF('04 (ind)'!BT$1="si",100*(('04 (ind)'!BT26-MIN('04 (ind)'!BT$6:BT$37))/(MAX('04 (ind)'!BT$6:BT$37)-MIN('04 (ind)'!BT$6:BT$37))),ABS(-100+(100*(('04 (ind)'!BT26-MIN('04 (ind)'!BT$6:BT$37))/(MAX('04 (ind)'!BR$6:BR$37)-MIN('04 (ind)'!BT$6:BT$37))))))</f>
        <v>90.792821250000003</v>
      </c>
      <c r="BU27" s="75">
        <f>IF('04 (ind)'!BU$1="si",100*(('04 (ind)'!BU26-MIN('04 (ind)'!BU$6:BU$37))/(MAX('04 (ind)'!BU$6:BU$37)-MIN('04 (ind)'!BU$6:BU$37))),ABS(-100+(100*(('04 (ind)'!BU26-MIN('04 (ind)'!BU$6:BU$37))/(MAX('04 (ind)'!BU$6:BU$37)-MIN('04 (ind)'!BU$6:BU$37))))))</f>
        <v>35.201881615052926</v>
      </c>
      <c r="BV27" s="75">
        <f>IF('04 (ind)'!BV$1="si",100*(('04 (ind)'!BV26-MIN('04 (ind)'!BV$6:BV$37))/(MAX('04 (ind)'!BV$6:BV$37)-MIN('04 (ind)'!BV$6:BV$37))),ABS(-100+(100*(('04 (ind)'!BV26-MIN('04 (ind)'!BV$6:BV$37))/(MAX('04 (ind)'!BV$6:BV$37)-MIN('04 (ind)'!BV$6:BV$37))))))</f>
        <v>32.10886377156455</v>
      </c>
      <c r="BW27" s="75">
        <f>IF('04 (ind)'!BW$1="si",100*(('04 (ind)'!BW26-MIN('04 (ind)'!BW$6:BW$37))/(MAX('04 (ind)'!BW$6:BW$37)-MIN('04 (ind)'!BW$6:BW$37))),ABS(-100+(100*(('04 (ind)'!BW26-MIN('04 (ind)'!BW$6:BW$37))/(MAX('04 (ind)'!BW$6:BW$37)-MIN('04 (ind)'!BW$6:BW$37))))))</f>
        <v>62.501640635253963</v>
      </c>
      <c r="BX27" s="75">
        <f>IF('04 (ind)'!BX$1="si",100*(('04 (ind)'!BX26-MIN('04 (ind)'!BX$6:BX$37))/(MAX('04 (ind)'!BX$6:BX$37)-MIN('04 (ind)'!BX$6:BX$37))),ABS(-100+(100*(('04 (ind)'!BX26-MIN('04 (ind)'!BX$6:BX$37))/(MAX('04 (ind)'!BX$6:BX$37)-MIN('04 (ind)'!BX$6:BX$37))))))</f>
        <v>18.612964972559922</v>
      </c>
      <c r="BY27" s="75">
        <f>IF('04 (ind)'!BY$1="si",100*(('04 (ind)'!BY26-MIN('04 (ind)'!BY$6:BY$37))/(MAX('04 (ind)'!BY$6:BY$37)-MIN('04 (ind)'!BY$6:BY$37))),ABS(-100+(100*(('04 (ind)'!BY26-MIN('04 (ind)'!BY$6:BY$37))/(MAX('04 (ind)'!BY$6:BY$37)-MIN('04 (ind)'!BY$6:BY$37))))))</f>
        <v>17.671054227549273</v>
      </c>
      <c r="BZ27" s="75">
        <f>IF('04 (ind)'!BZ$1="si",100*(('04 (ind)'!BZ26-MIN('04 (ind)'!BZ$6:BZ$37))/(MAX('04 (ind)'!BZ$6:BZ$37)-MIN('04 (ind)'!BZ$6:BZ$37))),ABS(-100+(100*(('04 (ind)'!BZ26-MIN('04 (ind)'!BZ$6:BZ$37))/(MAX('04 (ind)'!BZ$6:BZ$37)-MIN('04 (ind)'!BZ$6:BZ$37))))))</f>
        <v>84.162514983854805</v>
      </c>
      <c r="CA27" s="75">
        <f>IF('04 (ind)'!CA$1="si",100*(('04 (ind)'!CA26-MIN('04 (ind)'!CA$6:CA$37))/(MAX('04 (ind)'!CA$6:CA$37)-MIN('04 (ind)'!CA$6:CA$37))),ABS(-100+(100*(('04 (ind)'!CA26-MIN('04 (ind)'!CA$6:CA$37))/(MAX('04 (ind)'!CA$6:CA$37)-MIN('04 (ind)'!CA$6:CA$37))))))</f>
        <v>100</v>
      </c>
      <c r="CB27" s="75">
        <f>IF('04 (ind)'!CB$1="si",100*(('04 (ind)'!CB26-MIN('04 (ind)'!CB$6:CB$37))/(MAX('04 (ind)'!CB$6:CB$37)-MIN('04 (ind)'!CB$6:CB$37))),ABS(-100+(100*(('04 (ind)'!CB26-MIN('04 (ind)'!CB$6:CB$37))/(MAX('04 (ind)'!CB$6:CB$37)-MIN('04 (ind)'!CB$6:CB$37))))))</f>
        <v>15.648854961832072</v>
      </c>
      <c r="CC27" s="75">
        <f>IF('04 (ind)'!CC$1="si",100*(('04 (ind)'!CC26-MIN('04 (ind)'!CC$6:CC$37))/(MAX('04 (ind)'!CC$6:CC$37)-MIN('04 (ind)'!CC$6:CC$37))),ABS(-100+(100*(('04 (ind)'!CC26-MIN('04 (ind)'!CC$6:CC$37))/(MAX('04 (ind)'!CC$6:CC$37)-MIN('04 (ind)'!CC$6:CC$37))))))</f>
        <v>58.384406595578298</v>
      </c>
      <c r="CD27" s="75">
        <f>IF('04 (ind)'!CD$1="si",100*(('04 (ind)'!CD26-MIN('04 (ind)'!CD$6:CD$37))/(MAX('04 (ind)'!CD$6:CD$37)-MIN('04 (ind)'!CD$6:CD$37))),ABS(-100+(100*(('04 (ind)'!CD26-MIN('04 (ind)'!CD$6:CD$37))/(MAX('04 (ind)'!CD$6:CD$37)-MIN('04 (ind)'!CD$6:CD$37))))))</f>
        <v>0.15482530385922999</v>
      </c>
      <c r="CE27" s="75">
        <f>IF('04 (ind)'!CE$1="si",100*(('04 (ind)'!CE26-MIN('04 (ind)'!CE$6:CE$37))/(MAX('04 (ind)'!CE$6:CE$37)-MIN('04 (ind)'!CE$6:CE$37))),ABS(-100+(100*(('04 (ind)'!CE26-MIN('04 (ind)'!CE$6:CE$37))/(MAX('04 (ind)'!CE$6:CE$37)-MIN('04 (ind)'!CE$6:CE$37))))))</f>
        <v>6.0950429913936874</v>
      </c>
      <c r="CF27" s="75">
        <f>IF('04 (ind)'!CF$1="si",100*(('04 (ind)'!CF26-MIN('04 (ind)'!CF$6:CF$37))/(MAX('04 (ind)'!CF$6:CF$37)-MIN('04 (ind)'!CF$6:CF$37))),ABS(-100+(100*(('04 (ind)'!CF26-MIN('04 (ind)'!CF$6:CF$37))/(MAX('04 (ind)'!CF$6:CF$37)-MIN('04 (ind)'!CF$6:CF$37))))))</f>
        <v>18.275609844606361</v>
      </c>
      <c r="CG27" s="75">
        <f>IF('04 (ind)'!CG$1="si",100*(('04 (ind)'!CG26-MIN('04 (ind)'!CG$6:CG$37))/(MAX('04 (ind)'!CG$6:CG$37)-MIN('04 (ind)'!CG$6:CG$37))),ABS(-100+(100*(('04 (ind)'!CG26-MIN('04 (ind)'!CG$6:CG$37))/(MAX('04 (ind)'!CG$6:CG$37)-MIN('04 (ind)'!CG$6:CG$37))))))</f>
        <v>30.260622356022338</v>
      </c>
      <c r="CH27" s="75">
        <f>IF('04 (ind)'!CH$1="si",100*(('04 (ind)'!CH26-MIN('04 (ind)'!CH$6:CH$37))/(MAX('04 (ind)'!CH$6:CH$37)-MIN('04 (ind)'!CH$6:CH$37))),ABS(-100+(100*(('04 (ind)'!CH26-MIN('04 (ind)'!CH$6:CH$37))/(MAX('04 (ind)'!CH$6:CH$37)-MIN('04 (ind)'!CH$6:CH$37))))))</f>
        <v>11.990504217898932</v>
      </c>
      <c r="CI27" s="75">
        <f>IF('04 (ind)'!CI$1="si",100*(('04 (ind)'!CI26-MIN('04 (ind)'!CI$6:CI$37))/(MAX('04 (ind)'!CI$6:CI$37)-MIN('04 (ind)'!CI$6:CI$37))),ABS(-100+(100*(('04 (ind)'!CI26-MIN('04 (ind)'!CI$6:CI$37))/(MAX('04 (ind)'!CI$6:CI$37)-MIN('04 (ind)'!CI$6:CI$37))))))</f>
        <v>16.693963142486997</v>
      </c>
      <c r="CJ27" s="75">
        <f>IF('04 (ind)'!CJ$1="si",100*(('04 (ind)'!CJ26-MIN('04 (ind)'!CJ$6:CJ$37))/(MAX('04 (ind)'!CJ$6:CJ$37)-MIN('04 (ind)'!CJ$6:CJ$37))),ABS(-100+(100*(('04 (ind)'!CJ26-MIN('04 (ind)'!CJ$6:CJ$37))/(MAX('04 (ind)'!CJ$6:CJ$37)-MIN('04 (ind)'!CJ$6:CJ$37))))))</f>
        <v>25.677168177188225</v>
      </c>
      <c r="CK27" s="75">
        <f>IF('04 (ind)'!CK$1="si",100*(('04 (ind)'!CK26-MIN('04 (ind)'!CK$6:CK$37))/(MAX('04 (ind)'!CK$6:CK$37)-MIN('04 (ind)'!CK$6:CK$37))),ABS(-100+(100*(('04 (ind)'!CK26-MIN('04 (ind)'!CK$6:CK$37))/(MAX('04 (ind)'!CK$6:CK$37)-MIN('04 (ind)'!CK$6:CK$37))))))</f>
        <v>19.612765363138767</v>
      </c>
      <c r="CL27" s="75">
        <f>IF('04 (ind)'!CL$1="si",100*(('04 (ind)'!CL26-MIN('04 (ind)'!CL$6:CL$37))/(MAX('04 (ind)'!CL$6:CL$37)-MIN('04 (ind)'!CL$6:CL$37))),ABS(-100+(100*(('04 (ind)'!CL26-MIN('04 (ind)'!CL$6:CL$37))/(MAX('04 (ind)'!CL$6:CL$37)-MIN('04 (ind)'!CL$6:CL$37))))))</f>
        <v>8.2863266840408123</v>
      </c>
      <c r="CM27" s="75">
        <f>IF('04 (ind)'!CM$1="si",100*(('04 (ind)'!CM26-MIN('04 (ind)'!CM$6:CM$37))/(MAX('04 (ind)'!CM$6:CM$37)-MIN('04 (ind)'!CM$6:CM$37))),ABS(-100+(100*(('04 (ind)'!CM26-MIN('04 (ind)'!CM$6:CM$37))/(MAX('04 (ind)'!CM$6:CM$37)-MIN('04 (ind)'!CM$6:CM$37))))))</f>
        <v>13.956338849577858</v>
      </c>
    </row>
    <row r="28" spans="1:91">
      <c r="A28" s="18" t="s">
        <v>226</v>
      </c>
      <c r="B28" s="87">
        <f>IF('04 (ind)'!B$1="si",100*(('04 (ind)'!B27-MIN('04 (ind)'!B$6:B$37))/(MAX('04 (ind)'!B$6:B$37)-MIN('04 (ind)'!B$6:B$37))),ABS(-100+(100*(('04 (ind)'!B27-MIN('04 (ind)'!B$6:B$37))/(MAX('04 (ind)'!B$6:B$37)-MIN('04 (ind)'!B$6:B$37))))))</f>
        <v>5.594038698328986</v>
      </c>
      <c r="C28" s="87">
        <f>IF('04 (ind)'!C$1="si",100*(('04 (ind)'!C27-MIN('04 (ind)'!C$6:C$37))/(MAX('04 (ind)'!C$6:C$37)-MIN('04 (ind)'!C$6:C$37))),ABS(-100+(100*(('04 (ind)'!C27-MIN('04 (ind)'!C$6:C$37))/(MAX('04 (ind)'!C$6:C$37)-MIN('04 (ind)'!C$6:C$37))))))</f>
        <v>56.706631097151302</v>
      </c>
      <c r="D28" s="87">
        <f>IF('04 (ind)'!D$1="si",100*(('04 (ind)'!D27-MIN('04 (ind)'!D$6:D$37))/(MAX('04 (ind)'!D$6:D$37)-MIN('04 (ind)'!D$6:D$37))),ABS(-100+(100*(('04 (ind)'!D27-MIN('04 (ind)'!D$6:D$37))/(MAX('04 (ind)'!D$6:D$37)-MIN('04 (ind)'!D$6:D$37))))))</f>
        <v>74.604361135666267</v>
      </c>
      <c r="E28" s="87">
        <f>IF('04 (ind)'!E$1="si",100*(('04 (ind)'!E27-MIN('04 (ind)'!E$6:E$37))/(MAX('04 (ind)'!E$6:E$37)-MIN('04 (ind)'!E$6:E$37))),ABS(-100+(100*(('04 (ind)'!E27-MIN('04 (ind)'!E$6:E$37))/(MAX('04 (ind)'!E$6:E$37)-MIN('04 (ind)'!E$6:E$37))))))</f>
        <v>70.704012523645289</v>
      </c>
      <c r="F28" s="87">
        <f>IF('04 (ind)'!F$1="si",100*(('04 (ind)'!F27-MIN('04 (ind)'!F$6:F$37))/(MAX('04 (ind)'!F$6:F$37)-MIN('04 (ind)'!F$6:F$37))),ABS(-100+(100*(('04 (ind)'!F27-MIN('04 (ind)'!F$6:F$37))/(MAX('04 (ind)'!F$6:F$37)-MIN('04 (ind)'!F$6:F$37))))))</f>
        <v>25.862068965517249</v>
      </c>
      <c r="G28" s="87">
        <f>IF('04 (ind)'!G$1="si",100*(('04 (ind)'!G27-MIN('04 (ind)'!G$6:G$37))/(MAX('04 (ind)'!G$6:G$37)-MIN('04 (ind)'!G$6:G$37))),ABS(-100+(100*(('04 (ind)'!G27-MIN('04 (ind)'!G$6:G$37))/(MAX('04 (ind)'!G$6:G$37)-MIN('04 (ind)'!G$6:G$37))))))</f>
        <v>64.102564102564102</v>
      </c>
      <c r="H28" s="87">
        <f>IF('04 (ind)'!H$1="si",100*(('04 (ind)'!H27-MIN('04 (ind)'!H$6:H$37))/(MAX('04 (ind)'!H$6:H$37)-MIN('04 (ind)'!H$6:H$37))),ABS(-100+(100*(('04 (ind)'!H27-MIN('04 (ind)'!H$6:H$37))/(MAX('04 (ind)'!H$6:H$37)-MIN('04 (ind)'!H$6:H$37))))))</f>
        <v>91.719745222929916</v>
      </c>
      <c r="I28" s="87">
        <f>IF('04 (ind)'!I$1="si",100*(('04 (ind)'!I27-MIN('04 (ind)'!I$6:I$37))/(MAX('04 (ind)'!I$6:I$37)-MIN('04 (ind)'!I$6:I$37))),ABS(-100+(100*(('04 (ind)'!I27-MIN('04 (ind)'!I$6:I$37))/(MAX('04 (ind)'!I$6:I$37)-MIN('04 (ind)'!I$6:I$37))))))</f>
        <v>79.411764705882362</v>
      </c>
      <c r="J28" s="87">
        <f>IF('04 (ind)'!J$1="si",100*(('04 (ind)'!J27-MIN('04 (ind)'!J$6:J$37))/(MAX('04 (ind)'!J$6:J$37)-MIN('04 (ind)'!J$6:J$37))),ABS(-100+(100*(('04 (ind)'!J27-MIN('04 (ind)'!J$6:J$37))/(MAX('04 (ind)'!J$6:J$37)-MIN('04 (ind)'!J$6:J$37))))))</f>
        <v>38.7974683544304</v>
      </c>
      <c r="K28" s="87">
        <f>IF('04 (ind)'!K$1="si",100*(('04 (ind)'!K27-MIN('04 (ind)'!K$6:K$37))/(MAX('04 (ind)'!K$6:K$37)-MIN('04 (ind)'!K$6:K$37))),ABS(-100+(100*(('04 (ind)'!K27-MIN('04 (ind)'!K$6:K$37))/(MAX('04 (ind)'!K$6:K$37)-MIN('04 (ind)'!K$6:K$37))))))</f>
        <v>55.62725292116145</v>
      </c>
      <c r="L28" s="87">
        <f>IF('04 (ind)'!L$1="si",100*(('04 (ind)'!L27-MIN('04 (ind)'!L$6:L$37))/(MAX('04 (ind)'!L$6:L$37)-MIN('04 (ind)'!L$6:L$37))),ABS(-100+(100*(('04 (ind)'!L27-MIN('04 (ind)'!L$6:L$37))/(MAX('04 (ind)'!L$6:L$37)-MIN('04 (ind)'!L$6:L$37))))))</f>
        <v>83.790963728802666</v>
      </c>
      <c r="M28" s="87">
        <f>IF('04 (ind)'!M$1="si",100*(('04 (ind)'!M27-MIN('04 (ind)'!M$6:M$37))/(MAX('04 (ind)'!M$6:M$37)-MIN('04 (ind)'!M$6:M$37))),ABS(-100+(100*(('04 (ind)'!M27-MIN('04 (ind)'!M$6:M$37))/(MAX('04 (ind)'!M$6:M$37)-MIN('04 (ind)'!M$6:M$37))))))</f>
        <v>12.628815485650813</v>
      </c>
      <c r="N28" s="87">
        <f>IF('04 (ind)'!N$1="si",100*(('04 (ind)'!N27-MIN('04 (ind)'!N$6:N$37))/(MAX('04 (ind)'!N$6:N$37)-MIN('04 (ind)'!N$6:N$37))),ABS(-100+(100*(('04 (ind)'!N27-MIN('04 (ind)'!N$6:N$37))/(MAX('04 (ind)'!N$6:N$37)-MIN('04 (ind)'!N$6:N$37))))))</f>
        <v>61.763716724126027</v>
      </c>
      <c r="O28" s="87">
        <f>IF('04 (ind)'!O$1="si",100*(('04 (ind)'!O27-MIN('04 (ind)'!O$6:O$37))/(MAX('04 (ind)'!O$6:O$37)-MIN('04 (ind)'!O$6:O$37))),ABS(-100+(100*(('04 (ind)'!O27-MIN('04 (ind)'!O$6:O$37))/(MAX('04 (ind)'!O$6:O$37)-MIN('04 (ind)'!O$6:O$37))))))</f>
        <v>94.915254237288138</v>
      </c>
      <c r="P28" s="87">
        <f>IF('04 (ind)'!P$1="si",100*(('04 (ind)'!P27-MIN('04 (ind)'!P$6:P$37))/(MAX('04 (ind)'!P$6:P$37)-MIN('04 (ind)'!P$6:P$37))),ABS(-100+(100*(('04 (ind)'!P27-MIN('04 (ind)'!P$6:P$37))/(MAX('04 (ind)'!P$6:P$37)-MIN('04 (ind)'!P$6:P$37))))))</f>
        <v>19.397448307316225</v>
      </c>
      <c r="Q28" s="87">
        <f>IF('04 (ind)'!Q$1="si",100*(('04 (ind)'!Q27-MIN('04 (ind)'!Q$6:Q$37))/(MAX('04 (ind)'!Q$6:Q$37)-MIN('04 (ind)'!Q$6:Q$37))),ABS(-100+(100*(('04 (ind)'!Q27-MIN('04 (ind)'!Q$6:Q$37))/(MAX('04 (ind)'!Q$6:Q$37)-MIN('04 (ind)'!Q$6:Q$37))))))</f>
        <v>60.614067496150902</v>
      </c>
      <c r="R28" s="87">
        <f>IF('04 (ind)'!R$1="si",100*(('04 (ind)'!R27-MIN('04 (ind)'!R$6:R$37))/(MAX('04 (ind)'!R$6:R$37)-MIN('04 (ind)'!R$6:R$37))),ABS(-100+(100*(('04 (ind)'!R27-MIN('04 (ind)'!R$6:R$37))/(MAX('04 (ind)'!R$6:R$37)-MIN('04 (ind)'!R$6:R$37))))))</f>
        <v>1.7874911775974688E-2</v>
      </c>
      <c r="S28" s="75">
        <f>ABS(ABS(('04 (ind)'!S27-((MAX('04 (ind)'!S$6:S$37)+MIN('04 (ind)'!S$6:S$37))/2))/(((MAX('04 (ind)'!S$6:S$37)+MIN('04 (ind)'!S$6:S$37))/2)-MAX('04 (ind)'!S$6:S$37))*100)-100)</f>
        <v>84.047003996748131</v>
      </c>
      <c r="T28" s="75">
        <f>IF('04 (ind)'!T$1="si",100*(('04 (ind)'!T27-MIN('04 (ind)'!T$6:T$37))/(MAX('04 (ind)'!T$6:T$37)-MIN('04 (ind)'!T$6:T$37))),ABS(-100+(100*(('04 (ind)'!T27-MIN('04 (ind)'!T$6:T$37))/(MAX('04 (ind)'!T$6:T$37)-MIN('04 (ind)'!T$6:T$37))))))</f>
        <v>6.3845552216687933</v>
      </c>
      <c r="U28" s="75">
        <f>IF('04 (ind)'!U$1="si",100*(('04 (ind)'!U27-MIN('04 (ind)'!U$6:U$37))/(MAX('04 (ind)'!U$6:U$37)-MIN('04 (ind)'!U$6:U$37))),ABS(-100+(100*(('04 (ind)'!U27-MIN('04 (ind)'!U$6:U$37))/(MAX('04 (ind)'!U$6:U$37)-MIN('04 (ind)'!U$6:U$37))))))</f>
        <v>0</v>
      </c>
      <c r="V28" s="75">
        <f>IF('04 (ind)'!V$1="si",100*(('04 (ind)'!V27-MIN('04 (ind)'!V$6:V$37))/(MAX('04 (ind)'!V$6:V$37)-MIN('04 (ind)'!V$6:V$37))),ABS(-100+(100*(('04 (ind)'!V27-MIN('04 (ind)'!V$6:V$37))/(MAX('04 (ind)'!V$6:V$37)-MIN('04 (ind)'!V$6:V$37))))))</f>
        <v>99.447513812154696</v>
      </c>
      <c r="W28" s="75">
        <f>IF('04 (ind)'!W$1="si",100*(('04 (ind)'!W27-MIN('04 (ind)'!W$6:W$37))/(MAX('04 (ind)'!W$6:W$37)-MIN('04 (ind)'!W$6:W$37))),ABS(-100+(100*(('04 (ind)'!W27-MIN('04 (ind)'!W$6:W$37))/(MAX('04 (ind)'!W$6:W$37)-MIN('04 (ind)'!W$6:W$37))))))</f>
        <v>75.011883258864898</v>
      </c>
      <c r="X28" s="75">
        <f>IF('04 (ind)'!X$1="si",100*(('04 (ind)'!X27-MIN('04 (ind)'!X$6:X$37))/(MAX('04 (ind)'!X$6:X$37)-MIN('04 (ind)'!X$6:X$37))),ABS(-100+(100*(('04 (ind)'!X27-MIN('04 (ind)'!X$6:X$37))/(MAX('04 (ind)'!X$6:X$37)-MIN('04 (ind)'!X$6:X$37))))))</f>
        <v>66.224399643284826</v>
      </c>
      <c r="Y28" s="75">
        <f>IF('04 (ind)'!Y$1="si",100*(('04 (ind)'!Y27-MIN('04 (ind)'!Y$6:Y$37))/(MAX('04 (ind)'!Y$6:Y$37)-MIN('04 (ind)'!Y$6:Y$37))),ABS(-100+(100*(('04 (ind)'!Y27-MIN('04 (ind)'!Y$6:Y$37))/(MAX('04 (ind)'!Y$6:Y$37)-MIN('04 (ind)'!Y$6:Y$37))))))</f>
        <v>61.190336806775164</v>
      </c>
      <c r="Z28" s="75">
        <f>IF('04 (ind)'!Z$1="si",100*(('04 (ind)'!Z27-MIN('04 (ind)'!Z$6:Z$37))/(MAX('04 (ind)'!Z$6:Z$37)-MIN('04 (ind)'!Z$6:Z$37))),ABS(-100+(100*(('04 (ind)'!Z27-MIN('04 (ind)'!Z$6:Z$37))/(MAX('04 (ind)'!Z$6:Z$37)-MIN('04 (ind)'!Z$6:Z$37))))))</f>
        <v>66.168376482280692</v>
      </c>
      <c r="AA28" s="75">
        <f>IF('04 (ind)'!AA$1="si",100*(('04 (ind)'!AA27-MIN('04 (ind)'!AA$6:AA$37))/(MAX('04 (ind)'!AA$6:AA$37)-MIN('04 (ind)'!AA$6:AA$37))),ABS(-100+(100*(('04 (ind)'!AA27-MIN('04 (ind)'!AA$6:AA$37))/(MAX('04 (ind)'!AA$6:AA$37)-MIN('04 (ind)'!AA$6:AA$37))))))</f>
        <v>75.706160054448716</v>
      </c>
      <c r="AB28" s="75">
        <f>IF('04 (ind)'!AB$1="si",100*(('04 (ind)'!AB27-MIN('04 (ind)'!AB$6:AB$37))/(MAX('04 (ind)'!AB$6:AB$37)-MIN('04 (ind)'!AB$6:AB$37))),ABS(-100+(100*(('04 (ind)'!AB27-MIN('04 (ind)'!AB$6:AB$37))/(MAX('04 (ind)'!AB$6:AB$37)-MIN('04 (ind)'!AB$6:AB$37))))))</f>
        <v>35.61557389098747</v>
      </c>
      <c r="AC28" s="75">
        <f>IF('04 (ind)'!AC$1="si",100*(('04 (ind)'!AC27-MIN('04 (ind)'!AC$6:AC$37))/(MAX('04 (ind)'!AC$6:AC$37)-MIN('04 (ind)'!AC$6:AC$37))),ABS(-100+(100*(('04 (ind)'!AC27-MIN('04 (ind)'!AC$6:AC$37))/(MAX('04 (ind)'!AC$6:AC$37)-MIN('04 (ind)'!AC$6:AC$37))))))</f>
        <v>45.06759218064331</v>
      </c>
      <c r="AD28" s="75">
        <f>IF('04 (ind)'!AD$1="si",100*(('04 (ind)'!AD27-MIN('04 (ind)'!AD$6:AD$37))/(MAX('04 (ind)'!AD$6:AD$37)-MIN('04 (ind)'!AD$6:AD$37))),ABS(-100+(100*(('04 (ind)'!AD27-MIN('04 (ind)'!AD$6:AD$37))/(MAX('04 (ind)'!AD$6:AD$37)-MIN('04 (ind)'!AD$6:AD$37))))))</f>
        <v>72.142045019575818</v>
      </c>
      <c r="AE28" s="75">
        <f>IF('04 (ind)'!AE$1="si",100*(('04 (ind)'!AE27-MIN('04 (ind)'!AE$6:AE$37))/(MAX('04 (ind)'!AE$6:AE$37)-MIN('04 (ind)'!AE$6:AE$37))),ABS(-100+(100*(('04 (ind)'!AE27-MIN('04 (ind)'!AE$6:AE$37))/(MAX('04 (ind)'!AE$6:AE$37)-MIN('04 (ind)'!AE$6:AE$37))))))</f>
        <v>74.860960172867692</v>
      </c>
      <c r="AF28" s="75">
        <f>IF('04 (ind)'!AF$1="si",100*(('04 (ind)'!AF27-MIN('04 (ind)'!AF$6:AF$37))/(MAX('04 (ind)'!AF$6:AF$37)-MIN('04 (ind)'!AF$6:AF$37))),ABS(-100+(100*(('04 (ind)'!AF27-MIN('04 (ind)'!AF$6:AF$37))/(MAX('04 (ind)'!AF$6:AF$37)-MIN('04 (ind)'!AF$6:AF$37))))))</f>
        <v>64.835164835164846</v>
      </c>
      <c r="AG28" s="75">
        <f>IF('04 (ind)'!AG$1="si",100*(('04 (ind)'!AG27-MIN('04 (ind)'!AG$6:AG$37))/(MAX('04 (ind)'!AG$6:AG$37)-MIN('04 (ind)'!AG$6:AG$37))),ABS(-100+(100*(('04 (ind)'!AG27-MIN('04 (ind)'!AG$6:AG$37))/(MAX('04 (ind)'!AG$6:AG$37)-MIN('04 (ind)'!AG$6:AG$37))))))</f>
        <v>50</v>
      </c>
      <c r="AH28" s="75">
        <f>IF('04 (ind)'!AH$1="si",100*(('04 (ind)'!AH27-MIN('04 (ind)'!AH$6:AH$37))/(MAX('04 (ind)'!AH$6:AH$37)-MIN('04 (ind)'!AH$6:AH$37))),ABS(-100+(100*(('04 (ind)'!AH27-MIN('04 (ind)'!AH$6:AH$37))/(MAX('04 (ind)'!AH$6:AH$37)-MIN('04 (ind)'!AH$6:AH$37))))))</f>
        <v>16.73003802281368</v>
      </c>
      <c r="AI28" s="75">
        <f>IF('04 (ind)'!AI$1="si",100*(('04 (ind)'!AI27-MIN('04 (ind)'!AI$6:AI$37))/(MAX('04 (ind)'!AI$6:AI$37)-MIN('04 (ind)'!AI$6:AI$37))),ABS(-100+(100*(('04 (ind)'!AI27-MIN('04 (ind)'!AI$6:AI$37))/(MAX('04 (ind)'!AI$6:AI$37)-MIN('04 (ind)'!AI$6:AI$37))))))</f>
        <v>5.2368332649023932</v>
      </c>
      <c r="AJ28" s="75">
        <f>IF('04 (ind)'!AJ$1="si",100*(('04 (ind)'!AJ27-MIN('04 (ind)'!AJ$6:AJ$37))/(MAX('04 (ind)'!AJ$6:AJ$37)-MIN('04 (ind)'!AJ$6:AJ$37))),ABS(-100+(100*(('04 (ind)'!AJ27-MIN('04 (ind)'!AJ$6:AJ$37))/(MAX('04 (ind)'!AJ$6:AJ$37)-MIN('04 (ind)'!AJ$6:AJ$37))))))</f>
        <v>75.35097813578831</v>
      </c>
      <c r="AK28" s="75">
        <f>IF('04 (ind)'!AK$1="si",100*(('04 (ind)'!AK27-MIN('04 (ind)'!AK$6:AK$37))/(MAX('04 (ind)'!AK$6:AK$37)-MIN('04 (ind)'!AK$6:AK$37))),ABS(-100+(100*(('04 (ind)'!AK27-MIN('04 (ind)'!AK$6:AK$37))/(MAX('04 (ind)'!AK$6:AK$37)-MIN('04 (ind)'!AK$6:AK$37))))))</f>
        <v>40.916703878823832</v>
      </c>
      <c r="AL28" s="75">
        <f>IF('04 (ind)'!AL$1="si",100*(('04 (ind)'!AL27-MIN('04 (ind)'!AL$6:AL$37))/(MAX('04 (ind)'!AL$6:AL$37)-MIN('04 (ind)'!AL$6:AL$37))),ABS(-100+(100*(('04 (ind)'!AL27-MIN('04 (ind)'!AL$6:AL$37))/(MAX('04 (ind)'!AL$6:AL$37)-MIN('04 (ind)'!AL$6:AL$37))))))</f>
        <v>83.433891615077158</v>
      </c>
      <c r="AM28" s="75">
        <f>IF('04 (ind)'!AM$1="si",100*(('04 (ind)'!AM27-MIN('04 (ind)'!AM$6:AM$37))/(MAX('04 (ind)'!AM$6:AM$37)-MIN('04 (ind)'!AM$6:AM$37))),ABS(-100+(100*(('04 (ind)'!AM27-MIN('04 (ind)'!AM$6:AM$37))/(MAX('04 (ind)'!AM$6:AM$37)-MIN('04 (ind)'!AM$6:AM$37))))))</f>
        <v>72.212723585887034</v>
      </c>
      <c r="AN28" s="75">
        <f>IF('04 (ind)'!AN$1="si",100*(('04 (ind)'!AN27-MIN('04 (ind)'!AN$6:AN$37))/(MAX('04 (ind)'!AN$6:AN$37)-MIN('04 (ind)'!AN$6:AN$37))),ABS(-100+(100*(('04 (ind)'!AN27-MIN('04 (ind)'!AN$6:AN$37))/(MAX('04 (ind)'!AN$6:AN$37)-MIN('04 (ind)'!AN$6:AN$37))))))</f>
        <v>50.432034481314659</v>
      </c>
      <c r="AO28" s="75">
        <f>IF('04 (ind)'!AO$1="si",100*(('04 (ind)'!AO27-MIN('04 (ind)'!AO$6:AO$37))/(MAX('04 (ind)'!AO$6:AO$37)-MIN('04 (ind)'!AO$6:AO$37))),ABS(-100+(100*(('04 (ind)'!AO27-MIN('04 (ind)'!AO$6:AO$37))/(MAX('04 (ind)'!AO$6:AO$37)-MIN('04 (ind)'!AO$6:AO$37))))))</f>
        <v>52.218456778010825</v>
      </c>
      <c r="AP28" s="75">
        <f>IF('04 (ind)'!AP$1="si",100*(('04 (ind)'!AP27-MIN('04 (ind)'!AP$6:AP$37))/(MAX('04 (ind)'!AP$6:AP$37)-MIN('04 (ind)'!AP$6:AP$37))),ABS(-100+(100*(('04 (ind)'!AP27-MIN('04 (ind)'!AP$6:AP$37))/(MAX('04 (ind)'!AP$6:AP$37)-MIN('04 (ind)'!AP$6:AP$37))))))</f>
        <v>74.913134120917292</v>
      </c>
      <c r="AQ28" s="75">
        <f>IF('04 (ind)'!AQ$1="si",100*(('04 (ind)'!AQ27-MIN('04 (ind)'!AQ$6:AQ$37))/(MAX('04 (ind)'!AQ$6:AQ$37)-MIN('04 (ind)'!AQ$6:AQ$37))),ABS(-100+(100*(('04 (ind)'!AQ27-MIN('04 (ind)'!AQ$6:AQ$37))/(MAX('04 (ind)'!AQ$6:AQ$37)-MIN('04 (ind)'!AQ$6:AQ$37))))))</f>
        <v>10.791380597510429</v>
      </c>
      <c r="AR28" s="75">
        <f>IF('04 (ind)'!AR$1="si",100*(('04 (ind)'!AR27-MIN('04 (ind)'!AR$6:AR$37))/(MAX('04 (ind)'!AR$6:AR$37)-MIN('04 (ind)'!AR$6:AR$37))),ABS(-100+(100*(('04 (ind)'!AR27-MIN('04 (ind)'!AR$6:AR$37))/(MAX('04 (ind)'!AR$6:AR$37)-MIN('04 (ind)'!AR$6:AR$37))))))</f>
        <v>44.929697052918044</v>
      </c>
      <c r="AS28" s="75">
        <f>IF('04 (ind)'!AS$1="si",100*(('04 (ind)'!AS27-MIN('04 (ind)'!AS$6:AS$37))/(MAX('04 (ind)'!AS$6:AS$37)-MIN('04 (ind)'!AS$6:AS$37))),ABS(-100+(100*(('04 (ind)'!AS27-MIN('04 (ind)'!AS$6:AS$37))/(MAX('04 (ind)'!AS$6:AS$37)-MIN('04 (ind)'!AS$6:AS$37))))))</f>
        <v>26.437399247716286</v>
      </c>
      <c r="AT28" s="75">
        <f>IF('04 (ind)'!AT$1="si",100*(('04 (ind)'!AT27-MIN('04 (ind)'!AT$6:AT$37))/(MAX('04 (ind)'!AT$6:AT$37)-MIN('04 (ind)'!AT$6:AT$37))),ABS(-100+(100*(('04 (ind)'!AT27-MIN('04 (ind)'!AT$6:AT$37))/(MAX('04 (ind)'!AT$6:AT$37)-MIN('04 (ind)'!AT$6:AT$37))))))</f>
        <v>0</v>
      </c>
      <c r="AU28" s="75">
        <f>IF('04 (ind)'!AU$1="si",100*(('04 (ind)'!AU27-MIN('04 (ind)'!AU$6:AU$37))/(MAX('04 (ind)'!AU$6:AU$37)-MIN('04 (ind)'!AU$6:AU$37))),ABS(-100+(100*(('04 (ind)'!AU27-MIN('04 (ind)'!AU$6:AU$37))/(MAX('04 (ind)'!AU$6:AU$37)-MIN('04 (ind)'!AU$6:AU$37))))))</f>
        <v>63.302752293577981</v>
      </c>
      <c r="AV28" s="75">
        <f>IF('04 (ind)'!AV$1="si",100*(('04 (ind)'!AV27-MIN('04 (ind)'!AV$6:AV$37))/(MAX('04 (ind)'!AV$6:AV$37)-MIN('04 (ind)'!AV$6:AV$37))),ABS(-100+(100*(('04 (ind)'!AV27-MIN('04 (ind)'!AV$6:AV$37))/(MAX('04 (ind)'!AV$6:AV$37)-MIN('04 (ind)'!AV$6:AV$37))))))</f>
        <v>85.268630849220102</v>
      </c>
      <c r="AW28" s="75">
        <f>IF('04 (ind)'!AW$1="si",100*(('04 (ind)'!AW27-MIN('04 (ind)'!AW$6:AW$37))/(MAX('04 (ind)'!AW$6:AW$37)-MIN('04 (ind)'!AW$6:AW$37))),ABS(-100+(100*(('04 (ind)'!AW27-MIN('04 (ind)'!AW$6:AW$37))/(MAX('04 (ind)'!AW$6:AW$37)-MIN('04 (ind)'!AW$6:AW$37))))))</f>
        <v>64.696734059097977</v>
      </c>
      <c r="AX28" s="75">
        <f>IF('04 (ind)'!AX$1="si",100*(('04 (ind)'!AX27-MIN('04 (ind)'!AX$6:AX$37))/(MAX('04 (ind)'!AX$6:AX$37)-MIN('04 (ind)'!AX$6:AX$37))),ABS(-100+(100*(('04 (ind)'!AX27-MIN('04 (ind)'!AX$6:AX$37))/(MAX('04 (ind)'!AX$6:AX$37)-MIN('04 (ind)'!AX$6:AX$37))))))</f>
        <v>9.1216227193927839</v>
      </c>
      <c r="AY28" s="75">
        <f>IF('04 (ind)'!AY$1="si",100*(('04 (ind)'!AY27-MIN('04 (ind)'!AY$6:AY$37))/(MAX('04 (ind)'!AY$6:AY$37)-MIN('04 (ind)'!AY$6:AY$37))),ABS(-100+(100*(('04 (ind)'!AY27-MIN('04 (ind)'!AY$6:AY$37))/(MAX('04 (ind)'!AY$6:AY$37)-MIN('04 (ind)'!AY$6:AY$37))))))</f>
        <v>46.384395813510984</v>
      </c>
      <c r="AZ28" s="75">
        <f>IF('04 (ind)'!AZ$1="si",100*(('04 (ind)'!AZ27-MIN('04 (ind)'!AZ$6:AZ$37))/(MAX('04 (ind)'!AZ$6:AZ$37)-MIN('04 (ind)'!AZ$6:AZ$37))),ABS(-100+(100*(('04 (ind)'!AZ27-MIN('04 (ind)'!AZ$6:AZ$37))/(MAX('04 (ind)'!AZ$6:AZ$37)-MIN('04 (ind)'!AZ$6:AZ$37))))))</f>
        <v>46.21017573294251</v>
      </c>
      <c r="BA28" s="75">
        <f>IF('04 (ind)'!BA$1="si",100*(('04 (ind)'!BA27-MIN('04 (ind)'!BA$6:BA$37))/(MAX('04 (ind)'!BA$6:BA$37)-MIN('04 (ind)'!BA$6:BA$37))),ABS(-100+(100*(('04 (ind)'!BA27-MIN('04 (ind)'!BA$6:BA$37))/(MAX('04 (ind)'!BA$6:BA$37)-MIN('04 (ind)'!BA$6:BA$37))))))</f>
        <v>12.220584597840277</v>
      </c>
      <c r="BB28" s="75">
        <f>IF('04 (ind)'!BB$1="si",100*(('04 (ind)'!BB27-MIN('04 (ind)'!BB$6:BB$37))/(MAX('04 (ind)'!BB$6:BB$37)-MIN('04 (ind)'!BB$6:BB$37))),ABS(-100+(100*(('04 (ind)'!BB27-MIN('04 (ind)'!BB$6:BB$37))/(MAX('04 (ind)'!BB$6:BB$37)-MIN('04 (ind)'!BB$6:BB$37))))))</f>
        <v>34.092973984268745</v>
      </c>
      <c r="BC28" s="75">
        <f>IF('04 (ind)'!BC$1="si",100*(('04 (ind)'!BC27-MIN('04 (ind)'!BC$6:BC$37))/(MAX('04 (ind)'!BC$6:BC$37)-MIN('04 (ind)'!BC$6:BC$37))),ABS(-100+(100*(('04 (ind)'!BC27-MIN('04 (ind)'!BC$6:BC$37))/(MAX('04 (ind)'!BC$6:BC$37)-MIN('04 (ind)'!BC$6:BC$37))))))</f>
        <v>10.984961214154881</v>
      </c>
      <c r="BD28" s="75">
        <f>IF('04 (ind)'!BD$1="si",100*(('04 (ind)'!BD27-MIN('04 (ind)'!BD$6:BD$37))/(MAX('04 (ind)'!BD$6:BD$37)-MIN('04 (ind)'!BD$6:BD$37))),ABS(-100+(100*(('04 (ind)'!BD27-MIN('04 (ind)'!BD$6:BD$37))/(MAX('04 (ind)'!BD$6:BD$37)-MIN('04 (ind)'!BD$6:BD$37))))))</f>
        <v>76.749388658056446</v>
      </c>
      <c r="BE28" s="75">
        <f>IF('04 (ind)'!BE$1="si",100*(('04 (ind)'!BE27-MIN('04 (ind)'!BE$6:BE$37))/(MAX('04 (ind)'!BE$6:BE$37)-MIN('04 (ind)'!BE$6:BE$37))),ABS(-100+(100*(('04 (ind)'!BE27-MIN('04 (ind)'!BE$6:BE$37))/(MAX('04 (ind)'!BE$6:BE$37)-MIN('04 (ind)'!BE$6:BE$37))))))</f>
        <v>25.920125293657005</v>
      </c>
      <c r="BF28" s="75">
        <f>IF('04 (ind)'!BF$1="si",100*(('04 (ind)'!BF27-MIN('04 (ind)'!BF$6:BF$37))/(MAX('04 (ind)'!BF$6:BF$37)-MIN('04 (ind)'!BF$6:BF$37))),ABS(-100+(100*(('04 (ind)'!BF27-MIN('04 (ind)'!BF$6:BF$37))/(MAX('04 (ind)'!BF$6:BF$37)-MIN('04 (ind)'!BF$6:BF$37))))))</f>
        <v>30.54808259618418</v>
      </c>
      <c r="BG28" s="75">
        <f>IF('04 (ind)'!BG$1="si",100*(('04 (ind)'!BG27-MIN('04 (ind)'!BG$6:BG$37))/(MAX('04 (ind)'!BG$6:BG$37)-MIN('04 (ind)'!BG$6:BG$37))),ABS(-100+(100*(('04 (ind)'!BG27-MIN('04 (ind)'!BG$6:BG$37))/(MAX('04 (ind)'!BG$6:BG$37)-MIN('04 (ind)'!BG$6:BG$37))))))</f>
        <v>26.83296916593363</v>
      </c>
      <c r="BH28" s="75">
        <f>IF('04 (ind)'!BH$1="si",100*(('04 (ind)'!BH27-MIN('04 (ind)'!BH$6:BH$37))/(MAX('04 (ind)'!BH$6:BH$37)-MIN('04 (ind)'!BH$6:BH$37))),ABS(-100+(100*(('04 (ind)'!BH27-MIN('04 (ind)'!BH$6:BH$37))/(MAX('04 (ind)'!BH$6:BH$37)-MIN('04 (ind)'!BH$6:BH$37))))))</f>
        <v>18.219103484706778</v>
      </c>
      <c r="BI28" s="75">
        <f>IF('04 (ind)'!BI$1="si",100*(('04 (ind)'!BI27-MIN('04 (ind)'!BI$6:BI$37))/(MAX('04 (ind)'!BI$6:BI$37)-MIN('04 (ind)'!BI$6:BI$37))),ABS(-100+(100*(('04 (ind)'!BI27-MIN('04 (ind)'!BI$6:BI$37))/(MAX('04 (ind)'!BI$6:BI$37)-MIN('04 (ind)'!BI$6:BI$37))))))</f>
        <v>99.275986843821499</v>
      </c>
      <c r="BJ28" s="75">
        <f>IF('04 (ind)'!BJ$1="si",100*(('04 (ind)'!BJ27-MIN('04 (ind)'!BJ$6:BJ$37))/(MAX('04 (ind)'!BJ$6:BJ$37)-MIN('04 (ind)'!BJ$6:BJ$37))),ABS(-100+(100*(('04 (ind)'!BJ27-MIN('04 (ind)'!BJ$6:BJ$37))/(MAX('04 (ind)'!BJ$6:BJ$37)-MIN('04 (ind)'!BJ$6:BJ$37))))))</f>
        <v>1.0335497641576037E-3</v>
      </c>
      <c r="BK28" s="75">
        <f>IF('04 (ind)'!BK$1="si",100*(('04 (ind)'!BK27-MIN('04 (ind)'!BK$6:BK$37))/(MAX('04 (ind)'!BK$6:BK$37)-MIN('04 (ind)'!BK$6:BK$37))),ABS(-100+(100*(('04 (ind)'!BK27-MIN('04 (ind)'!BK$6:BK$37))/(MAX('04 (ind)'!BK$6:BK$37)-MIN('04 (ind)'!BK$6:BK$37))))))</f>
        <v>5.9812995489725047</v>
      </c>
      <c r="BL28" s="75">
        <f>IF('04 (ind)'!BL$1="si",100*(('04 (ind)'!BL27-MIN('04 (ind)'!BL$6:BL$37))/(MAX('04 (ind)'!BL$6:BL$37)-MIN('04 (ind)'!BL$6:BL$37))),ABS(-100+(100*(('04 (ind)'!BL27-MIN('04 (ind)'!BL$6:BL$37))/(MAX('04 (ind)'!BL$6:BL$37)-MIN('04 (ind)'!BL$6:BL$37))))))</f>
        <v>4.0650406504065035</v>
      </c>
      <c r="BM28" s="75">
        <f>IF('04 (ind)'!BM$1="si",100*(('04 (ind)'!BM27-MIN('04 (ind)'!BM$6:BM$37))/(MAX('04 (ind)'!BM$6:BM$37)-MIN('04 (ind)'!BM$6:BM$37))),ABS(-100+(100*(('04 (ind)'!BM27-MIN('04 (ind)'!BM$6:BM$37))/(MAX('04 (ind)'!BM$6:BM$37)-MIN('04 (ind)'!BM$6:BM$37))))))</f>
        <v>43.429496751383098</v>
      </c>
      <c r="BN28" s="75">
        <f>IF('04 (ind)'!BN$1="si",100*(('04 (ind)'!BN27-MIN('04 (ind)'!BN$6:BN$37))/(MAX('04 (ind)'!BN$6:BN$37)-MIN('04 (ind)'!BN$6:BN$37))),ABS(-100+(100*(('04 (ind)'!BN27-MIN('04 (ind)'!BN$6:BN$37))/(MAX('04 (ind)'!BN$6:BN$37)-MIN('04 (ind)'!BN$6:BN$37))))))</f>
        <v>23.833837129333698</v>
      </c>
      <c r="BO28" s="75">
        <f>IF('04 (ind)'!BO$1="si",100*(('04 (ind)'!BO27-MIN('04 (ind)'!BO$6:BO$37))/(MAX('04 (ind)'!BO$6:BO$37)-MIN('04 (ind)'!BO$6:BO$37))),ABS(-100+(100*(('04 (ind)'!BO27-MIN('04 (ind)'!BO$6:BO$37))/(MAX('04 (ind)'!BO$6:BO$37)-MIN('04 (ind)'!BO$6:BO$37))))))</f>
        <v>47.167489627850607</v>
      </c>
      <c r="BP28" s="75">
        <f>IF('04 (ind)'!BP$1="si",100*(('04 (ind)'!BP27-MIN('04 (ind)'!BP$6:BP$37))/(MAX('04 (ind)'!BP$6:BP$37)-MIN('04 (ind)'!BP$6:BP$37))),ABS(-100+(100*(('04 (ind)'!BP27-MIN('04 (ind)'!BP$6:BP$37))/(MAX('04 (ind)'!BP$6:BP$37)-MIN('04 (ind)'!BP$6:BP$37))))))</f>
        <v>16.781026442118485</v>
      </c>
      <c r="BQ28" s="75">
        <f>IF('04 (ind)'!BQ$1="si",100*(('04 (ind)'!BQ27-MIN('04 (ind)'!BQ$6:BQ$37))/(MAX('04 (ind)'!BQ$6:BQ$37)-MIN('04 (ind)'!BQ$6:BQ$37))),ABS(-100+(100*(('04 (ind)'!BQ27-MIN('04 (ind)'!BQ$6:BQ$37))/(MAX('04 (ind)'!BQ$6:BQ$37)-MIN('04 (ind)'!BQ$6:BQ$37))))))</f>
        <v>21.961128881920757</v>
      </c>
      <c r="BR28" s="75">
        <f>IF('04 (ind)'!BR$1="si",100*(('04 (ind)'!BR27-MIN('04 (ind)'!BR$6:BR$37))/(MAX('04 (ind)'!BR$6:BR$37)-MIN('04 (ind)'!BR$6:BR$37))),ABS(-100+(100*(('04 (ind)'!BR27-MIN('04 (ind)'!BR$6:BR$37))/(MAX('04 (ind)'!BP$6:BP$37)-MIN('04 (ind)'!BR$6:BR$37))))))</f>
        <v>24.133642134156798</v>
      </c>
      <c r="BS28" s="75">
        <f>IF('04 (ind)'!BS$1="si",100*(('04 (ind)'!BS27-MIN('04 (ind)'!BS$6:BS$37))/(MAX('04 (ind)'!BS$6:BS$37)-MIN('04 (ind)'!BS$6:BS$37))),ABS(-100+(100*(('04 (ind)'!BS27-MIN('04 (ind)'!BS$6:BS$37))/(MAX('04 (ind)'!BQ$6:BQ$37)-MIN('04 (ind)'!BS$6:BS$37))))))</f>
        <v>17.169703923912653</v>
      </c>
      <c r="BT28" s="75">
        <f>IF('04 (ind)'!BT$1="si",100*(('04 (ind)'!BT27-MIN('04 (ind)'!BT$6:BT$37))/(MAX('04 (ind)'!BT$6:BT$37)-MIN('04 (ind)'!BT$6:BT$37))),ABS(-100+(100*(('04 (ind)'!BT27-MIN('04 (ind)'!BT$6:BT$37))/(MAX('04 (ind)'!BR$6:BR$37)-MIN('04 (ind)'!BT$6:BT$37))))))</f>
        <v>96.609732500000007</v>
      </c>
      <c r="BU28" s="75">
        <f>IF('04 (ind)'!BU$1="si",100*(('04 (ind)'!BU27-MIN('04 (ind)'!BU$6:BU$37))/(MAX('04 (ind)'!BU$6:BU$37)-MIN('04 (ind)'!BU$6:BU$37))),ABS(-100+(100*(('04 (ind)'!BU27-MIN('04 (ind)'!BU$6:BU$37))/(MAX('04 (ind)'!BU$6:BU$37)-MIN('04 (ind)'!BU$6:BU$37))))))</f>
        <v>29.753038024304189</v>
      </c>
      <c r="BV28" s="75">
        <f>IF('04 (ind)'!BV$1="si",100*(('04 (ind)'!BV27-MIN('04 (ind)'!BV$6:BV$37))/(MAX('04 (ind)'!BV$6:BV$37)-MIN('04 (ind)'!BV$6:BV$37))),ABS(-100+(100*(('04 (ind)'!BV27-MIN('04 (ind)'!BV$6:BV$37))/(MAX('04 (ind)'!BV$6:BV$37)-MIN('04 (ind)'!BV$6:BV$37))))))</f>
        <v>36.362284354550873</v>
      </c>
      <c r="BW28" s="75">
        <f>IF('04 (ind)'!BW$1="si",100*(('04 (ind)'!BW27-MIN('04 (ind)'!BW$6:BW$37))/(MAX('04 (ind)'!BW$6:BW$37)-MIN('04 (ind)'!BW$6:BW$37))),ABS(-100+(100*(('04 (ind)'!BW27-MIN('04 (ind)'!BW$6:BW$37))/(MAX('04 (ind)'!BW$6:BW$37)-MIN('04 (ind)'!BW$6:BW$37))))))</f>
        <v>56.25410158813493</v>
      </c>
      <c r="BX28" s="75">
        <f>IF('04 (ind)'!BX$1="si",100*(('04 (ind)'!BX27-MIN('04 (ind)'!BX$6:BX$37))/(MAX('04 (ind)'!BX$6:BX$37)-MIN('04 (ind)'!BX$6:BX$37))),ABS(-100+(100*(('04 (ind)'!BX27-MIN('04 (ind)'!BX$6:BX$37))/(MAX('04 (ind)'!BX$6:BX$37)-MIN('04 (ind)'!BX$6:BX$37))))))</f>
        <v>0</v>
      </c>
      <c r="BY28" s="75">
        <f>IF('04 (ind)'!BY$1="si",100*(('04 (ind)'!BY27-MIN('04 (ind)'!BY$6:BY$37))/(MAX('04 (ind)'!BY$6:BY$37)-MIN('04 (ind)'!BY$6:BY$37))),ABS(-100+(100*(('04 (ind)'!BY27-MIN('04 (ind)'!BY$6:BY$37))/(MAX('04 (ind)'!BY$6:BY$37)-MIN('04 (ind)'!BY$6:BY$37))))))</f>
        <v>17.671054227549273</v>
      </c>
      <c r="BZ28" s="75">
        <f>IF('04 (ind)'!BZ$1="si",100*(('04 (ind)'!BZ27-MIN('04 (ind)'!BZ$6:BZ$37))/(MAX('04 (ind)'!BZ$6:BZ$37)-MIN('04 (ind)'!BZ$6:BZ$37))),ABS(-100+(100*(('04 (ind)'!BZ27-MIN('04 (ind)'!BZ$6:BZ$37))/(MAX('04 (ind)'!BZ$6:BZ$37)-MIN('04 (ind)'!BZ$6:BZ$37))))))</f>
        <v>67.767152014823779</v>
      </c>
      <c r="CA28" s="75">
        <f>IF('04 (ind)'!CA$1="si",100*(('04 (ind)'!CA27-MIN('04 (ind)'!CA$6:CA$37))/(MAX('04 (ind)'!CA$6:CA$37)-MIN('04 (ind)'!CA$6:CA$37))),ABS(-100+(100*(('04 (ind)'!CA27-MIN('04 (ind)'!CA$6:CA$37))/(MAX('04 (ind)'!CA$6:CA$37)-MIN('04 (ind)'!CA$6:CA$37))))))</f>
        <v>65.023073905793055</v>
      </c>
      <c r="CB28" s="75">
        <f>IF('04 (ind)'!CB$1="si",100*(('04 (ind)'!CB27-MIN('04 (ind)'!CB$6:CB$37))/(MAX('04 (ind)'!CB$6:CB$37)-MIN('04 (ind)'!CB$6:CB$37))),ABS(-100+(100*(('04 (ind)'!CB27-MIN('04 (ind)'!CB$6:CB$37))/(MAX('04 (ind)'!CB$6:CB$37)-MIN('04 (ind)'!CB$6:CB$37))))))</f>
        <v>94.274809160305338</v>
      </c>
      <c r="CC28" s="75">
        <f>IF('04 (ind)'!CC$1="si",100*(('04 (ind)'!CC27-MIN('04 (ind)'!CC$6:CC$37))/(MAX('04 (ind)'!CC$6:CC$37)-MIN('04 (ind)'!CC$6:CC$37))),ABS(-100+(100*(('04 (ind)'!CC27-MIN('04 (ind)'!CC$6:CC$37))/(MAX('04 (ind)'!CC$6:CC$37)-MIN('04 (ind)'!CC$6:CC$37))))))</f>
        <v>66.555487628045938</v>
      </c>
      <c r="CD28" s="75">
        <f>IF('04 (ind)'!CD$1="si",100*(('04 (ind)'!CD27-MIN('04 (ind)'!CD$6:CD$37))/(MAX('04 (ind)'!CD$6:CD$37)-MIN('04 (ind)'!CD$6:CD$37))),ABS(-100+(100*(('04 (ind)'!CD27-MIN('04 (ind)'!CD$6:CD$37))/(MAX('04 (ind)'!CD$6:CD$37)-MIN('04 (ind)'!CD$6:CD$37))))))</f>
        <v>0.11809535839885413</v>
      </c>
      <c r="CE28" s="75">
        <f>IF('04 (ind)'!CE$1="si",100*(('04 (ind)'!CE27-MIN('04 (ind)'!CE$6:CE$37))/(MAX('04 (ind)'!CE$6:CE$37)-MIN('04 (ind)'!CE$6:CE$37))),ABS(-100+(100*(('04 (ind)'!CE27-MIN('04 (ind)'!CE$6:CE$37))/(MAX('04 (ind)'!CE$6:CE$37)-MIN('04 (ind)'!CE$6:CE$37))))))</f>
        <v>9.3285343243333347</v>
      </c>
      <c r="CF28" s="75">
        <f>IF('04 (ind)'!CF$1="si",100*(('04 (ind)'!CF27-MIN('04 (ind)'!CF$6:CF$37))/(MAX('04 (ind)'!CF$6:CF$37)-MIN('04 (ind)'!CF$6:CF$37))),ABS(-100+(100*(('04 (ind)'!CF27-MIN('04 (ind)'!CF$6:CF$37))/(MAX('04 (ind)'!CF$6:CF$37)-MIN('04 (ind)'!CF$6:CF$37))))))</f>
        <v>22.258579119232159</v>
      </c>
      <c r="CG28" s="75">
        <f>IF('04 (ind)'!CG$1="si",100*(('04 (ind)'!CG27-MIN('04 (ind)'!CG$6:CG$37))/(MAX('04 (ind)'!CG$6:CG$37)-MIN('04 (ind)'!CG$6:CG$37))),ABS(-100+(100*(('04 (ind)'!CG27-MIN('04 (ind)'!CG$6:CG$37))/(MAX('04 (ind)'!CG$6:CG$37)-MIN('04 (ind)'!CG$6:CG$37))))))</f>
        <v>11.785303070675875</v>
      </c>
      <c r="CH28" s="75">
        <f>IF('04 (ind)'!CH$1="si",100*(('04 (ind)'!CH27-MIN('04 (ind)'!CH$6:CH$37))/(MAX('04 (ind)'!CH$6:CH$37)-MIN('04 (ind)'!CH$6:CH$37))),ABS(-100+(100*(('04 (ind)'!CH27-MIN('04 (ind)'!CH$6:CH$37))/(MAX('04 (ind)'!CH$6:CH$37)-MIN('04 (ind)'!CH$6:CH$37))))))</f>
        <v>12.972253418770658</v>
      </c>
      <c r="CI28" s="75">
        <f>IF('04 (ind)'!CI$1="si",100*(('04 (ind)'!CI27-MIN('04 (ind)'!CI$6:CI$37))/(MAX('04 (ind)'!CI$6:CI$37)-MIN('04 (ind)'!CI$6:CI$37))),ABS(-100+(100*(('04 (ind)'!CI27-MIN('04 (ind)'!CI$6:CI$37))/(MAX('04 (ind)'!CI$6:CI$37)-MIN('04 (ind)'!CI$6:CI$37))))))</f>
        <v>39.108226762814006</v>
      </c>
      <c r="CJ28" s="75">
        <f>IF('04 (ind)'!CJ$1="si",100*(('04 (ind)'!CJ27-MIN('04 (ind)'!CJ$6:CJ$37))/(MAX('04 (ind)'!CJ$6:CJ$37)-MIN('04 (ind)'!CJ$6:CJ$37))),ABS(-100+(100*(('04 (ind)'!CJ27-MIN('04 (ind)'!CJ$6:CJ$37))/(MAX('04 (ind)'!CJ$6:CJ$37)-MIN('04 (ind)'!CJ$6:CJ$37))))))</f>
        <v>98.849046332668664</v>
      </c>
      <c r="CK28" s="75">
        <f>IF('04 (ind)'!CK$1="si",100*(('04 (ind)'!CK27-MIN('04 (ind)'!CK$6:CK$37))/(MAX('04 (ind)'!CK$6:CK$37)-MIN('04 (ind)'!CK$6:CK$37))),ABS(-100+(100*(('04 (ind)'!CK27-MIN('04 (ind)'!CK$6:CK$37))/(MAX('04 (ind)'!CK$6:CK$37)-MIN('04 (ind)'!CK$6:CK$37))))))</f>
        <v>68.323961679026908</v>
      </c>
      <c r="CL28" s="75">
        <f>IF('04 (ind)'!CL$1="si",100*(('04 (ind)'!CL27-MIN('04 (ind)'!CL$6:CL$37))/(MAX('04 (ind)'!CL$6:CL$37)-MIN('04 (ind)'!CL$6:CL$37))),ABS(-100+(100*(('04 (ind)'!CL27-MIN('04 (ind)'!CL$6:CL$37))/(MAX('04 (ind)'!CL$6:CL$37)-MIN('04 (ind)'!CL$6:CL$37))))))</f>
        <v>39.617383865631304</v>
      </c>
      <c r="CM28" s="75">
        <f>IF('04 (ind)'!CM$1="si",100*(('04 (ind)'!CM27-MIN('04 (ind)'!CM$6:CM$37))/(MAX('04 (ind)'!CM$6:CM$37)-MIN('04 (ind)'!CM$6:CM$37))),ABS(-100+(100*(('04 (ind)'!CM27-MIN('04 (ind)'!CM$6:CM$37))/(MAX('04 (ind)'!CM$6:CM$37)-MIN('04 (ind)'!CM$6:CM$37))))))</f>
        <v>27.60884972678555</v>
      </c>
    </row>
    <row r="29" spans="1:91">
      <c r="A29" s="18" t="s">
        <v>227</v>
      </c>
      <c r="B29" s="87">
        <f>IF('04 (ind)'!B$1="si",100*(('04 (ind)'!B28-MIN('04 (ind)'!B$6:B$37))/(MAX('04 (ind)'!B$6:B$37)-MIN('04 (ind)'!B$6:B$37))),ABS(-100+(100*(('04 (ind)'!B28-MIN('04 (ind)'!B$6:B$37))/(MAX('04 (ind)'!B$6:B$37)-MIN('04 (ind)'!B$6:B$37))))))</f>
        <v>4.2319103982348709</v>
      </c>
      <c r="C29" s="87">
        <f>IF('04 (ind)'!C$1="si",100*(('04 (ind)'!C28-MIN('04 (ind)'!C$6:C$37))/(MAX('04 (ind)'!C$6:C$37)-MIN('04 (ind)'!C$6:C$37))),ABS(-100+(100*(('04 (ind)'!C28-MIN('04 (ind)'!C$6:C$37))/(MAX('04 (ind)'!C$6:C$37)-MIN('04 (ind)'!C$6:C$37))))))</f>
        <v>38.45568464047556</v>
      </c>
      <c r="D29" s="87">
        <f>IF('04 (ind)'!D$1="si",100*(('04 (ind)'!D28-MIN('04 (ind)'!D$6:D$37))/(MAX('04 (ind)'!D$6:D$37)-MIN('04 (ind)'!D$6:D$37))),ABS(-100+(100*(('04 (ind)'!D28-MIN('04 (ind)'!D$6:D$37))/(MAX('04 (ind)'!D$6:D$37)-MIN('04 (ind)'!D$6:D$37))))))</f>
        <v>43.803851389088081</v>
      </c>
      <c r="E29" s="87">
        <f>IF('04 (ind)'!E$1="si",100*(('04 (ind)'!E28-MIN('04 (ind)'!E$6:E$37))/(MAX('04 (ind)'!E$6:E$37)-MIN('04 (ind)'!E$6:E$37))),ABS(-100+(100*(('04 (ind)'!E28-MIN('04 (ind)'!E$6:E$37))/(MAX('04 (ind)'!E$6:E$37)-MIN('04 (ind)'!E$6:E$37))))))</f>
        <v>45.857121525431332</v>
      </c>
      <c r="F29" s="87">
        <f>IF('04 (ind)'!F$1="si",100*(('04 (ind)'!F28-MIN('04 (ind)'!F$6:F$37))/(MAX('04 (ind)'!F$6:F$37)-MIN('04 (ind)'!F$6:F$37))),ABS(-100+(100*(('04 (ind)'!F28-MIN('04 (ind)'!F$6:F$37))/(MAX('04 (ind)'!F$6:F$37)-MIN('04 (ind)'!F$6:F$37))))))</f>
        <v>86.206896551724128</v>
      </c>
      <c r="G29" s="87">
        <f>IF('04 (ind)'!G$1="si",100*(('04 (ind)'!G28-MIN('04 (ind)'!G$6:G$37))/(MAX('04 (ind)'!G$6:G$37)-MIN('04 (ind)'!G$6:G$37))),ABS(-100+(100*(('04 (ind)'!G28-MIN('04 (ind)'!G$6:G$37))/(MAX('04 (ind)'!G$6:G$37)-MIN('04 (ind)'!G$6:G$37))))))</f>
        <v>73.504273504273499</v>
      </c>
      <c r="H29" s="87">
        <f>IF('04 (ind)'!H$1="si",100*(('04 (ind)'!H28-MIN('04 (ind)'!H$6:H$37))/(MAX('04 (ind)'!H$6:H$37)-MIN('04 (ind)'!H$6:H$37))),ABS(-100+(100*(('04 (ind)'!H28-MIN('04 (ind)'!H$6:H$37))/(MAX('04 (ind)'!H$6:H$37)-MIN('04 (ind)'!H$6:H$37))))))</f>
        <v>51.592356687898075</v>
      </c>
      <c r="I29" s="87">
        <f>IF('04 (ind)'!I$1="si",100*(('04 (ind)'!I28-MIN('04 (ind)'!I$6:I$37))/(MAX('04 (ind)'!I$6:I$37)-MIN('04 (ind)'!I$6:I$37))),ABS(-100+(100*(('04 (ind)'!I28-MIN('04 (ind)'!I$6:I$37))/(MAX('04 (ind)'!I$6:I$37)-MIN('04 (ind)'!I$6:I$37))))))</f>
        <v>90.522875816993462</v>
      </c>
      <c r="J29" s="87">
        <f>IF('04 (ind)'!J$1="si",100*(('04 (ind)'!J28-MIN('04 (ind)'!J$6:J$37))/(MAX('04 (ind)'!J$6:J$37)-MIN('04 (ind)'!J$6:J$37))),ABS(-100+(100*(('04 (ind)'!J28-MIN('04 (ind)'!J$6:J$37))/(MAX('04 (ind)'!J$6:J$37)-MIN('04 (ind)'!J$6:J$37))))))</f>
        <v>79.683544303797476</v>
      </c>
      <c r="K29" s="87">
        <f>IF('04 (ind)'!K$1="si",100*(('04 (ind)'!K28-MIN('04 (ind)'!K$6:K$37))/(MAX('04 (ind)'!K$6:K$37)-MIN('04 (ind)'!K$6:K$37))),ABS(-100+(100*(('04 (ind)'!K28-MIN('04 (ind)'!K$6:K$37))/(MAX('04 (ind)'!K$6:K$37)-MIN('04 (ind)'!K$6:K$37))))))</f>
        <v>100</v>
      </c>
      <c r="L29" s="87">
        <f>IF('04 (ind)'!L$1="si",100*(('04 (ind)'!L28-MIN('04 (ind)'!L$6:L$37))/(MAX('04 (ind)'!L$6:L$37)-MIN('04 (ind)'!L$6:L$37))),ABS(-100+(100*(('04 (ind)'!L28-MIN('04 (ind)'!L$6:L$37))/(MAX('04 (ind)'!L$6:L$37)-MIN('04 (ind)'!L$6:L$37))))))</f>
        <v>36.356024814185751</v>
      </c>
      <c r="M29" s="87">
        <f>IF('04 (ind)'!M$1="si",100*(('04 (ind)'!M28-MIN('04 (ind)'!M$6:M$37))/(MAX('04 (ind)'!M$6:M$37)-MIN('04 (ind)'!M$6:M$37))),ABS(-100+(100*(('04 (ind)'!M28-MIN('04 (ind)'!M$6:M$37))/(MAX('04 (ind)'!M$6:M$37)-MIN('04 (ind)'!M$6:M$37))))))</f>
        <v>0.76599399242952027</v>
      </c>
      <c r="N29" s="87">
        <f>IF('04 (ind)'!N$1="si",100*(('04 (ind)'!N28-MIN('04 (ind)'!N$6:N$37))/(MAX('04 (ind)'!N$6:N$37)-MIN('04 (ind)'!N$6:N$37))),ABS(-100+(100*(('04 (ind)'!N28-MIN('04 (ind)'!N$6:N$37))/(MAX('04 (ind)'!N$6:N$37)-MIN('04 (ind)'!N$6:N$37))))))</f>
        <v>100</v>
      </c>
      <c r="O29" s="87">
        <f>IF('04 (ind)'!O$1="si",100*(('04 (ind)'!O28-MIN('04 (ind)'!O$6:O$37))/(MAX('04 (ind)'!O$6:O$37)-MIN('04 (ind)'!O$6:O$37))),ABS(-100+(100*(('04 (ind)'!O28-MIN('04 (ind)'!O$6:O$37))/(MAX('04 (ind)'!O$6:O$37)-MIN('04 (ind)'!O$6:O$37))))))</f>
        <v>98.305084745762713</v>
      </c>
      <c r="P29" s="87">
        <f>IF('04 (ind)'!P$1="si",100*(('04 (ind)'!P28-MIN('04 (ind)'!P$6:P$37))/(MAX('04 (ind)'!P$6:P$37)-MIN('04 (ind)'!P$6:P$37))),ABS(-100+(100*(('04 (ind)'!P28-MIN('04 (ind)'!P$6:P$37))/(MAX('04 (ind)'!P$6:P$37)-MIN('04 (ind)'!P$6:P$37))))))</f>
        <v>16.795588623999127</v>
      </c>
      <c r="Q29" s="87">
        <f>IF('04 (ind)'!Q$1="si",100*(('04 (ind)'!Q28-MIN('04 (ind)'!Q$6:Q$37))/(MAX('04 (ind)'!Q$6:Q$37)-MIN('04 (ind)'!Q$6:Q$37))),ABS(-100+(100*(('04 (ind)'!Q28-MIN('04 (ind)'!Q$6:Q$37))/(MAX('04 (ind)'!Q$6:Q$37)-MIN('04 (ind)'!Q$6:Q$37))))))</f>
        <v>12.473439493525092</v>
      </c>
      <c r="R29" s="87">
        <f>IF('04 (ind)'!R$1="si",100*(('04 (ind)'!R28-MIN('04 (ind)'!R$6:R$37))/(MAX('04 (ind)'!R$6:R$37)-MIN('04 (ind)'!R$6:R$37))),ABS(-100+(100*(('04 (ind)'!R28-MIN('04 (ind)'!R$6:R$37))/(MAX('04 (ind)'!R$6:R$37)-MIN('04 (ind)'!R$6:R$37))))))</f>
        <v>0.45440437682371609</v>
      </c>
      <c r="S29" s="75">
        <f>ABS(ABS(('04 (ind)'!S28-((MAX('04 (ind)'!S$6:S$37)+MIN('04 (ind)'!S$6:S$37))/2))/(((MAX('04 (ind)'!S$6:S$37)+MIN('04 (ind)'!S$6:S$37))/2)-MAX('04 (ind)'!S$6:S$37))*100)-100)</f>
        <v>6.2438854883847341</v>
      </c>
      <c r="T29" s="75">
        <f>IF('04 (ind)'!T$1="si",100*(('04 (ind)'!T28-MIN('04 (ind)'!T$6:T$37))/(MAX('04 (ind)'!T$6:T$37)-MIN('04 (ind)'!T$6:T$37))),ABS(-100+(100*(('04 (ind)'!T28-MIN('04 (ind)'!T$6:T$37))/(MAX('04 (ind)'!T$6:T$37)-MIN('04 (ind)'!T$6:T$37))))))</f>
        <v>13.511093730704319</v>
      </c>
      <c r="U29" s="75">
        <f>IF('04 (ind)'!U$1="si",100*(('04 (ind)'!U28-MIN('04 (ind)'!U$6:U$37))/(MAX('04 (ind)'!U$6:U$37)-MIN('04 (ind)'!U$6:U$37))),ABS(-100+(100*(('04 (ind)'!U28-MIN('04 (ind)'!U$6:U$37))/(MAX('04 (ind)'!U$6:U$37)-MIN('04 (ind)'!U$6:U$37))))))</f>
        <v>0</v>
      </c>
      <c r="V29" s="75">
        <f>IF('04 (ind)'!V$1="si",100*(('04 (ind)'!V28-MIN('04 (ind)'!V$6:V$37))/(MAX('04 (ind)'!V$6:V$37)-MIN('04 (ind)'!V$6:V$37))),ABS(-100+(100*(('04 (ind)'!V28-MIN('04 (ind)'!V$6:V$37))/(MAX('04 (ind)'!V$6:V$37)-MIN('04 (ind)'!V$6:V$37))))))</f>
        <v>95.027624309392266</v>
      </c>
      <c r="W29" s="75">
        <f>IF('04 (ind)'!W$1="si",100*(('04 (ind)'!W28-MIN('04 (ind)'!W$6:W$37))/(MAX('04 (ind)'!W$6:W$37)-MIN('04 (ind)'!W$6:W$37))),ABS(-100+(100*(('04 (ind)'!W28-MIN('04 (ind)'!W$6:W$37))/(MAX('04 (ind)'!W$6:W$37)-MIN('04 (ind)'!W$6:W$37))))))</f>
        <v>62.219606757130983</v>
      </c>
      <c r="X29" s="75">
        <f>IF('04 (ind)'!X$1="si",100*(('04 (ind)'!X28-MIN('04 (ind)'!X$6:X$37))/(MAX('04 (ind)'!X$6:X$37)-MIN('04 (ind)'!X$6:X$37))),ABS(-100+(100*(('04 (ind)'!X28-MIN('04 (ind)'!X$6:X$37))/(MAX('04 (ind)'!X$6:X$37)-MIN('04 (ind)'!X$6:X$37))))))</f>
        <v>77.841285853394353</v>
      </c>
      <c r="Y29" s="75">
        <f>IF('04 (ind)'!Y$1="si",100*(('04 (ind)'!Y28-MIN('04 (ind)'!Y$6:Y$37))/(MAX('04 (ind)'!Y$6:Y$37)-MIN('04 (ind)'!Y$6:Y$37))),ABS(-100+(100*(('04 (ind)'!Y28-MIN('04 (ind)'!Y$6:Y$37))/(MAX('04 (ind)'!Y$6:Y$37)-MIN('04 (ind)'!Y$6:Y$37))))))</f>
        <v>78.248448659407558</v>
      </c>
      <c r="Z29" s="75">
        <f>IF('04 (ind)'!Z$1="si",100*(('04 (ind)'!Z28-MIN('04 (ind)'!Z$6:Z$37))/(MAX('04 (ind)'!Z$6:Z$37)-MIN('04 (ind)'!Z$6:Z$37))),ABS(-100+(100*(('04 (ind)'!Z28-MIN('04 (ind)'!Z$6:Z$37))/(MAX('04 (ind)'!Z$6:Z$37)-MIN('04 (ind)'!Z$6:Z$37))))))</f>
        <v>27.211153179935948</v>
      </c>
      <c r="AA29" s="75">
        <f>IF('04 (ind)'!AA$1="si",100*(('04 (ind)'!AA28-MIN('04 (ind)'!AA$6:AA$37))/(MAX('04 (ind)'!AA$6:AA$37)-MIN('04 (ind)'!AA$6:AA$37))),ABS(-100+(100*(('04 (ind)'!AA28-MIN('04 (ind)'!AA$6:AA$37))/(MAX('04 (ind)'!AA$6:AA$37)-MIN('04 (ind)'!AA$6:AA$37))))))</f>
        <v>91.324519585580418</v>
      </c>
      <c r="AB29" s="75">
        <f>IF('04 (ind)'!AB$1="si",100*(('04 (ind)'!AB28-MIN('04 (ind)'!AB$6:AB$37))/(MAX('04 (ind)'!AB$6:AB$37)-MIN('04 (ind)'!AB$6:AB$37))),ABS(-100+(100*(('04 (ind)'!AB28-MIN('04 (ind)'!AB$6:AB$37))/(MAX('04 (ind)'!AB$6:AB$37)-MIN('04 (ind)'!AB$6:AB$37))))))</f>
        <v>28.358712012456483</v>
      </c>
      <c r="AC29" s="75">
        <f>IF('04 (ind)'!AC$1="si",100*(('04 (ind)'!AC28-MIN('04 (ind)'!AC$6:AC$37))/(MAX('04 (ind)'!AC$6:AC$37)-MIN('04 (ind)'!AC$6:AC$37))),ABS(-100+(100*(('04 (ind)'!AC28-MIN('04 (ind)'!AC$6:AC$37))/(MAX('04 (ind)'!AC$6:AC$37)-MIN('04 (ind)'!AC$6:AC$37))))))</f>
        <v>98.151038945544002</v>
      </c>
      <c r="AD29" s="75">
        <f>IF('04 (ind)'!AD$1="si",100*(('04 (ind)'!AD28-MIN('04 (ind)'!AD$6:AD$37))/(MAX('04 (ind)'!AD$6:AD$37)-MIN('04 (ind)'!AD$6:AD$37))),ABS(-100+(100*(('04 (ind)'!AD28-MIN('04 (ind)'!AD$6:AD$37))/(MAX('04 (ind)'!AD$6:AD$37)-MIN('04 (ind)'!AD$6:AD$37))))))</f>
        <v>93.244624201098219</v>
      </c>
      <c r="AE29" s="75">
        <f>IF('04 (ind)'!AE$1="si",100*(('04 (ind)'!AE28-MIN('04 (ind)'!AE$6:AE$37))/(MAX('04 (ind)'!AE$6:AE$37)-MIN('04 (ind)'!AE$6:AE$37))),ABS(-100+(100*(('04 (ind)'!AE28-MIN('04 (ind)'!AE$6:AE$37))/(MAX('04 (ind)'!AE$6:AE$37)-MIN('04 (ind)'!AE$6:AE$37))))))</f>
        <v>47.519888823755068</v>
      </c>
      <c r="AF29" s="75">
        <f>IF('04 (ind)'!AF$1="si",100*(('04 (ind)'!AF28-MIN('04 (ind)'!AF$6:AF$37))/(MAX('04 (ind)'!AF$6:AF$37)-MIN('04 (ind)'!AF$6:AF$37))),ABS(-100+(100*(('04 (ind)'!AF28-MIN('04 (ind)'!AF$6:AF$37))/(MAX('04 (ind)'!AF$6:AF$37)-MIN('04 (ind)'!AF$6:AF$37))))))</f>
        <v>77.472527472527474</v>
      </c>
      <c r="AG29" s="75">
        <f>IF('04 (ind)'!AG$1="si",100*(('04 (ind)'!AG28-MIN('04 (ind)'!AG$6:AG$37))/(MAX('04 (ind)'!AG$6:AG$37)-MIN('04 (ind)'!AG$6:AG$37))),ABS(-100+(100*(('04 (ind)'!AG28-MIN('04 (ind)'!AG$6:AG$37))/(MAX('04 (ind)'!AG$6:AG$37)-MIN('04 (ind)'!AG$6:AG$37))))))</f>
        <v>59.448818897637814</v>
      </c>
      <c r="AH29" s="75">
        <f>IF('04 (ind)'!AH$1="si",100*(('04 (ind)'!AH28-MIN('04 (ind)'!AH$6:AH$37))/(MAX('04 (ind)'!AH$6:AH$37)-MIN('04 (ind)'!AH$6:AH$37))),ABS(-100+(100*(('04 (ind)'!AH28-MIN('04 (ind)'!AH$6:AH$37))/(MAX('04 (ind)'!AH$6:AH$37)-MIN('04 (ind)'!AH$6:AH$37))))))</f>
        <v>19.391634980988595</v>
      </c>
      <c r="AI29" s="75">
        <f>IF('04 (ind)'!AI$1="si",100*(('04 (ind)'!AI28-MIN('04 (ind)'!AI$6:AI$37))/(MAX('04 (ind)'!AI$6:AI$37)-MIN('04 (ind)'!AI$6:AI$37))),ABS(-100+(100*(('04 (ind)'!AI28-MIN('04 (ind)'!AI$6:AI$37))/(MAX('04 (ind)'!AI$6:AI$37)-MIN('04 (ind)'!AI$6:AI$37))))))</f>
        <v>0.82677018401702063</v>
      </c>
      <c r="AJ29" s="75">
        <f>IF('04 (ind)'!AJ$1="si",100*(('04 (ind)'!AJ28-MIN('04 (ind)'!AJ$6:AJ$37))/(MAX('04 (ind)'!AJ$6:AJ$37)-MIN('04 (ind)'!AJ$6:AJ$37))),ABS(-100+(100*(('04 (ind)'!AJ28-MIN('04 (ind)'!AJ$6:AJ$37))/(MAX('04 (ind)'!AJ$6:AJ$37)-MIN('04 (ind)'!AJ$6:AJ$37))))))</f>
        <v>73.429228998849268</v>
      </c>
      <c r="AK29" s="75">
        <f>IF('04 (ind)'!AK$1="si",100*(('04 (ind)'!AK28-MIN('04 (ind)'!AK$6:AK$37))/(MAX('04 (ind)'!AK$6:AK$37)-MIN('04 (ind)'!AK$6:AK$37))),ABS(-100+(100*(('04 (ind)'!AK28-MIN('04 (ind)'!AK$6:AK$37))/(MAX('04 (ind)'!AK$6:AK$37)-MIN('04 (ind)'!AK$6:AK$37))))))</f>
        <v>6.6204448644910068</v>
      </c>
      <c r="AL29" s="75">
        <f>IF('04 (ind)'!AL$1="si",100*(('04 (ind)'!AL28-MIN('04 (ind)'!AL$6:AL$37))/(MAX('04 (ind)'!AL$6:AL$37)-MIN('04 (ind)'!AL$6:AL$37))),ABS(-100+(100*(('04 (ind)'!AL28-MIN('04 (ind)'!AL$6:AL$37))/(MAX('04 (ind)'!AL$6:AL$37)-MIN('04 (ind)'!AL$6:AL$37))))))</f>
        <v>77.332835824098709</v>
      </c>
      <c r="AM29" s="75">
        <f>IF('04 (ind)'!AM$1="si",100*(('04 (ind)'!AM28-MIN('04 (ind)'!AM$6:AM$37))/(MAX('04 (ind)'!AM$6:AM$37)-MIN('04 (ind)'!AM$6:AM$37))),ABS(-100+(100*(('04 (ind)'!AM28-MIN('04 (ind)'!AM$6:AM$37))/(MAX('04 (ind)'!AM$6:AM$37)-MIN('04 (ind)'!AM$6:AM$37))))))</f>
        <v>56.995369200293432</v>
      </c>
      <c r="AN29" s="75">
        <f>IF('04 (ind)'!AN$1="si",100*(('04 (ind)'!AN28-MIN('04 (ind)'!AN$6:AN$37))/(MAX('04 (ind)'!AN$6:AN$37)-MIN('04 (ind)'!AN$6:AN$37))),ABS(-100+(100*(('04 (ind)'!AN28-MIN('04 (ind)'!AN$6:AN$37))/(MAX('04 (ind)'!AN$6:AN$37)-MIN('04 (ind)'!AN$6:AN$37))))))</f>
        <v>71.83138602980145</v>
      </c>
      <c r="AO29" s="75">
        <f>IF('04 (ind)'!AO$1="si",100*(('04 (ind)'!AO28-MIN('04 (ind)'!AO$6:AO$37))/(MAX('04 (ind)'!AO$6:AO$37)-MIN('04 (ind)'!AO$6:AO$37))),ABS(-100+(100*(('04 (ind)'!AO28-MIN('04 (ind)'!AO$6:AO$37))/(MAX('04 (ind)'!AO$6:AO$37)-MIN('04 (ind)'!AO$6:AO$37))))))</f>
        <v>75.26031035571296</v>
      </c>
      <c r="AP29" s="75">
        <f>IF('04 (ind)'!AP$1="si",100*(('04 (ind)'!AP28-MIN('04 (ind)'!AP$6:AP$37))/(MAX('04 (ind)'!AP$6:AP$37)-MIN('04 (ind)'!AP$6:AP$37))),ABS(-100+(100*(('04 (ind)'!AP28-MIN('04 (ind)'!AP$6:AP$37))/(MAX('04 (ind)'!AP$6:AP$37)-MIN('04 (ind)'!AP$6:AP$37))))))</f>
        <v>52.466990965948561</v>
      </c>
      <c r="AQ29" s="75">
        <f>IF('04 (ind)'!AQ$1="si",100*(('04 (ind)'!AQ28-MIN('04 (ind)'!AQ$6:AQ$37))/(MAX('04 (ind)'!AQ$6:AQ$37)-MIN('04 (ind)'!AQ$6:AQ$37))),ABS(-100+(100*(('04 (ind)'!AQ28-MIN('04 (ind)'!AQ$6:AQ$37))/(MAX('04 (ind)'!AQ$6:AQ$37)-MIN('04 (ind)'!AQ$6:AQ$37))))))</f>
        <v>14.517810746006695</v>
      </c>
      <c r="AR29" s="75">
        <f>IF('04 (ind)'!AR$1="si",100*(('04 (ind)'!AR28-MIN('04 (ind)'!AR$6:AR$37))/(MAX('04 (ind)'!AR$6:AR$37)-MIN('04 (ind)'!AR$6:AR$37))),ABS(-100+(100*(('04 (ind)'!AR28-MIN('04 (ind)'!AR$6:AR$37))/(MAX('04 (ind)'!AR$6:AR$37)-MIN('04 (ind)'!AR$6:AR$37))))))</f>
        <v>70.445621029481927</v>
      </c>
      <c r="AS29" s="75">
        <f>IF('04 (ind)'!AS$1="si",100*(('04 (ind)'!AS28-MIN('04 (ind)'!AS$6:AS$37))/(MAX('04 (ind)'!AS$6:AS$37)-MIN('04 (ind)'!AS$6:AS$37))),ABS(-100+(100*(('04 (ind)'!AS28-MIN('04 (ind)'!AS$6:AS$37))/(MAX('04 (ind)'!AS$6:AS$37)-MIN('04 (ind)'!AS$6:AS$37))))))</f>
        <v>24.019344438473937</v>
      </c>
      <c r="AT29" s="75">
        <f>IF('04 (ind)'!AT$1="si",100*(('04 (ind)'!AT28-MIN('04 (ind)'!AT$6:AT$37))/(MAX('04 (ind)'!AT$6:AT$37)-MIN('04 (ind)'!AT$6:AT$37))),ABS(-100+(100*(('04 (ind)'!AT28-MIN('04 (ind)'!AT$6:AT$37))/(MAX('04 (ind)'!AT$6:AT$37)-MIN('04 (ind)'!AT$6:AT$37))))))</f>
        <v>0</v>
      </c>
      <c r="AU29" s="75">
        <f>IF('04 (ind)'!AU$1="si",100*(('04 (ind)'!AU28-MIN('04 (ind)'!AU$6:AU$37))/(MAX('04 (ind)'!AU$6:AU$37)-MIN('04 (ind)'!AU$6:AU$37))),ABS(-100+(100*(('04 (ind)'!AU28-MIN('04 (ind)'!AU$6:AU$37))/(MAX('04 (ind)'!AU$6:AU$37)-MIN('04 (ind)'!AU$6:AU$37))))))</f>
        <v>57.49235474006116</v>
      </c>
      <c r="AV29" s="75">
        <f>IF('04 (ind)'!AV$1="si",100*(('04 (ind)'!AV28-MIN('04 (ind)'!AV$6:AV$37))/(MAX('04 (ind)'!AV$6:AV$37)-MIN('04 (ind)'!AV$6:AV$37))),ABS(-100+(100*(('04 (ind)'!AV28-MIN('04 (ind)'!AV$6:AV$37))/(MAX('04 (ind)'!AV$6:AV$37)-MIN('04 (ind)'!AV$6:AV$37))))))</f>
        <v>74.870017331022524</v>
      </c>
      <c r="AW29" s="75">
        <f>IF('04 (ind)'!AW$1="si",100*(('04 (ind)'!AW28-MIN('04 (ind)'!AW$6:AW$37))/(MAX('04 (ind)'!AW$6:AW$37)-MIN('04 (ind)'!AW$6:AW$37))),ABS(-100+(100*(('04 (ind)'!AW28-MIN('04 (ind)'!AW$6:AW$37))/(MAX('04 (ind)'!AW$6:AW$37)-MIN('04 (ind)'!AW$6:AW$37))))))</f>
        <v>81.026438569206846</v>
      </c>
      <c r="AX29" s="75">
        <f>IF('04 (ind)'!AX$1="si",100*(('04 (ind)'!AX28-MIN('04 (ind)'!AX$6:AX$37))/(MAX('04 (ind)'!AX$6:AX$37)-MIN('04 (ind)'!AX$6:AX$37))),ABS(-100+(100*(('04 (ind)'!AX28-MIN('04 (ind)'!AX$6:AX$37))/(MAX('04 (ind)'!AX$6:AX$37)-MIN('04 (ind)'!AX$6:AX$37))))))</f>
        <v>8.5705246303973173</v>
      </c>
      <c r="AY29" s="75">
        <f>IF('04 (ind)'!AY$1="si",100*(('04 (ind)'!AY28-MIN('04 (ind)'!AY$6:AY$37))/(MAX('04 (ind)'!AY$6:AY$37)-MIN('04 (ind)'!AY$6:AY$37))),ABS(-100+(100*(('04 (ind)'!AY28-MIN('04 (ind)'!AY$6:AY$37))/(MAX('04 (ind)'!AY$6:AY$37)-MIN('04 (ind)'!AY$6:AY$37))))))</f>
        <v>54.234062797335945</v>
      </c>
      <c r="AZ29" s="75">
        <f>IF('04 (ind)'!AZ$1="si",100*(('04 (ind)'!AZ28-MIN('04 (ind)'!AZ$6:AZ$37))/(MAX('04 (ind)'!AZ$6:AZ$37)-MIN('04 (ind)'!AZ$6:AZ$37))),ABS(-100+(100*(('04 (ind)'!AZ28-MIN('04 (ind)'!AZ$6:AZ$37))/(MAX('04 (ind)'!AZ$6:AZ$37)-MIN('04 (ind)'!AZ$6:AZ$37))))))</f>
        <v>69.464685384149064</v>
      </c>
      <c r="BA29" s="75">
        <f>IF('04 (ind)'!BA$1="si",100*(('04 (ind)'!BA28-MIN('04 (ind)'!BA$6:BA$37))/(MAX('04 (ind)'!BA$6:BA$37)-MIN('04 (ind)'!BA$6:BA$37))),ABS(-100+(100*(('04 (ind)'!BA28-MIN('04 (ind)'!BA$6:BA$37))/(MAX('04 (ind)'!BA$6:BA$37)-MIN('04 (ind)'!BA$6:BA$37))))))</f>
        <v>33.069006300184419</v>
      </c>
      <c r="BB29" s="75">
        <f>IF('04 (ind)'!BB$1="si",100*(('04 (ind)'!BB28-MIN('04 (ind)'!BB$6:BB$37))/(MAX('04 (ind)'!BB$6:BB$37)-MIN('04 (ind)'!BB$6:BB$37))),ABS(-100+(100*(('04 (ind)'!BB28-MIN('04 (ind)'!BB$6:BB$37))/(MAX('04 (ind)'!BB$6:BB$37)-MIN('04 (ind)'!BB$6:BB$37))))))</f>
        <v>22.57639549007731</v>
      </c>
      <c r="BC29" s="75">
        <f>IF('04 (ind)'!BC$1="si",100*(('04 (ind)'!BC28-MIN('04 (ind)'!BC$6:BC$37))/(MAX('04 (ind)'!BC$6:BC$37)-MIN('04 (ind)'!BC$6:BC$37))),ABS(-100+(100*(('04 (ind)'!BC28-MIN('04 (ind)'!BC$6:BC$37))/(MAX('04 (ind)'!BC$6:BC$37)-MIN('04 (ind)'!BC$6:BC$37))))))</f>
        <v>10.255677653161197</v>
      </c>
      <c r="BD29" s="75">
        <f>IF('04 (ind)'!BD$1="si",100*(('04 (ind)'!BD28-MIN('04 (ind)'!BD$6:BD$37))/(MAX('04 (ind)'!BD$6:BD$37)-MIN('04 (ind)'!BD$6:BD$37))),ABS(-100+(100*(('04 (ind)'!BD28-MIN('04 (ind)'!BD$6:BD$37))/(MAX('04 (ind)'!BD$6:BD$37)-MIN('04 (ind)'!BD$6:BD$37))))))</f>
        <v>83.478563716209209</v>
      </c>
      <c r="BE29" s="75">
        <f>IF('04 (ind)'!BE$1="si",100*(('04 (ind)'!BE28-MIN('04 (ind)'!BE$6:BE$37))/(MAX('04 (ind)'!BE$6:BE$37)-MIN('04 (ind)'!BE$6:BE$37))),ABS(-100+(100*(('04 (ind)'!BE28-MIN('04 (ind)'!BE$6:BE$37))/(MAX('04 (ind)'!BE$6:BE$37)-MIN('04 (ind)'!BE$6:BE$37))))))</f>
        <v>100</v>
      </c>
      <c r="BF29" s="75">
        <f>IF('04 (ind)'!BF$1="si",100*(('04 (ind)'!BF28-MIN('04 (ind)'!BF$6:BF$37))/(MAX('04 (ind)'!BF$6:BF$37)-MIN('04 (ind)'!BF$6:BF$37))),ABS(-100+(100*(('04 (ind)'!BF28-MIN('04 (ind)'!BF$6:BF$37))/(MAX('04 (ind)'!BF$6:BF$37)-MIN('04 (ind)'!BF$6:BF$37))))))</f>
        <v>32.725995097597064</v>
      </c>
      <c r="BG29" s="75">
        <f>IF('04 (ind)'!BG$1="si",100*(('04 (ind)'!BG28-MIN('04 (ind)'!BG$6:BG$37))/(MAX('04 (ind)'!BG$6:BG$37)-MIN('04 (ind)'!BG$6:BG$37))),ABS(-100+(100*(('04 (ind)'!BG28-MIN('04 (ind)'!BG$6:BG$37))/(MAX('04 (ind)'!BG$6:BG$37)-MIN('04 (ind)'!BG$6:BG$37))))))</f>
        <v>18.014225636688728</v>
      </c>
      <c r="BH29" s="75">
        <f>IF('04 (ind)'!BH$1="si",100*(('04 (ind)'!BH28-MIN('04 (ind)'!BH$6:BH$37))/(MAX('04 (ind)'!BH$6:BH$37)-MIN('04 (ind)'!BH$6:BH$37))),ABS(-100+(100*(('04 (ind)'!BH28-MIN('04 (ind)'!BH$6:BH$37))/(MAX('04 (ind)'!BH$6:BH$37)-MIN('04 (ind)'!BH$6:BH$37))))))</f>
        <v>14.826375085911076</v>
      </c>
      <c r="BI29" s="75">
        <f>IF('04 (ind)'!BI$1="si",100*(('04 (ind)'!BI28-MIN('04 (ind)'!BI$6:BI$37))/(MAX('04 (ind)'!BI$6:BI$37)-MIN('04 (ind)'!BI$6:BI$37))),ABS(-100+(100*(('04 (ind)'!BI28-MIN('04 (ind)'!BI$6:BI$37))/(MAX('04 (ind)'!BI$6:BI$37)-MIN('04 (ind)'!BI$6:BI$37))))))</f>
        <v>99.519205633036606</v>
      </c>
      <c r="BJ29" s="75">
        <f>IF('04 (ind)'!BJ$1="si",100*(('04 (ind)'!BJ28-MIN('04 (ind)'!BJ$6:BJ$37))/(MAX('04 (ind)'!BJ$6:BJ$37)-MIN('04 (ind)'!BJ$6:BJ$37))),ABS(-100+(100*(('04 (ind)'!BJ28-MIN('04 (ind)'!BJ$6:BJ$37))/(MAX('04 (ind)'!BJ$6:BJ$37)-MIN('04 (ind)'!BJ$6:BJ$37))))))</f>
        <v>15.20597359308476</v>
      </c>
      <c r="BK29" s="75">
        <f>IF('04 (ind)'!BK$1="si",100*(('04 (ind)'!BK28-MIN('04 (ind)'!BK$6:BK$37))/(MAX('04 (ind)'!BK$6:BK$37)-MIN('04 (ind)'!BK$6:BK$37))),ABS(-100+(100*(('04 (ind)'!BK28-MIN('04 (ind)'!BK$6:BK$37))/(MAX('04 (ind)'!BK$6:BK$37)-MIN('04 (ind)'!BK$6:BK$37))))))</f>
        <v>91.590333165832817</v>
      </c>
      <c r="BL29" s="75">
        <f>IF('04 (ind)'!BL$1="si",100*(('04 (ind)'!BL28-MIN('04 (ind)'!BL$6:BL$37))/(MAX('04 (ind)'!BL$6:BL$37)-MIN('04 (ind)'!BL$6:BL$37))),ABS(-100+(100*(('04 (ind)'!BL28-MIN('04 (ind)'!BL$6:BL$37))/(MAX('04 (ind)'!BL$6:BL$37)-MIN('04 (ind)'!BL$6:BL$37))))))</f>
        <v>78.048780487804876</v>
      </c>
      <c r="BM29" s="75">
        <f>IF('04 (ind)'!BM$1="si",100*(('04 (ind)'!BM28-MIN('04 (ind)'!BM$6:BM$37))/(MAX('04 (ind)'!BM$6:BM$37)-MIN('04 (ind)'!BM$6:BM$37))),ABS(-100+(100*(('04 (ind)'!BM28-MIN('04 (ind)'!BM$6:BM$37))/(MAX('04 (ind)'!BM$6:BM$37)-MIN('04 (ind)'!BM$6:BM$37))))))</f>
        <v>92.336388470906513</v>
      </c>
      <c r="BN29" s="75">
        <f>IF('04 (ind)'!BN$1="si",100*(('04 (ind)'!BN28-MIN('04 (ind)'!BN$6:BN$37))/(MAX('04 (ind)'!BN$6:BN$37)-MIN('04 (ind)'!BN$6:BN$37))),ABS(-100+(100*(('04 (ind)'!BN28-MIN('04 (ind)'!BN$6:BN$37))/(MAX('04 (ind)'!BN$6:BN$37)-MIN('04 (ind)'!BN$6:BN$37))))))</f>
        <v>54.862953216416322</v>
      </c>
      <c r="BO29" s="75">
        <f>IF('04 (ind)'!BO$1="si",100*(('04 (ind)'!BO28-MIN('04 (ind)'!BO$6:BO$37))/(MAX('04 (ind)'!BO$6:BO$37)-MIN('04 (ind)'!BO$6:BO$37))),ABS(-100+(100*(('04 (ind)'!BO28-MIN('04 (ind)'!BO$6:BO$37))/(MAX('04 (ind)'!BO$6:BO$37)-MIN('04 (ind)'!BO$6:BO$37))))))</f>
        <v>46.330092989468255</v>
      </c>
      <c r="BP29" s="75">
        <f>IF('04 (ind)'!BP$1="si",100*(('04 (ind)'!BP28-MIN('04 (ind)'!BP$6:BP$37))/(MAX('04 (ind)'!BP$6:BP$37)-MIN('04 (ind)'!BP$6:BP$37))),ABS(-100+(100*(('04 (ind)'!BP28-MIN('04 (ind)'!BP$6:BP$37))/(MAX('04 (ind)'!BP$6:BP$37)-MIN('04 (ind)'!BP$6:BP$37))))))</f>
        <v>27.252681968403369</v>
      </c>
      <c r="BQ29" s="75">
        <f>IF('04 (ind)'!BQ$1="si",100*(('04 (ind)'!BQ28-MIN('04 (ind)'!BQ$6:BQ$37))/(MAX('04 (ind)'!BQ$6:BQ$37)-MIN('04 (ind)'!BQ$6:BQ$37))),ABS(-100+(100*(('04 (ind)'!BQ28-MIN('04 (ind)'!BQ$6:BQ$37))/(MAX('04 (ind)'!BQ$6:BQ$37)-MIN('04 (ind)'!BQ$6:BQ$37))))))</f>
        <v>24.489668756899221</v>
      </c>
      <c r="BR29" s="75">
        <f>IF('04 (ind)'!BR$1="si",100*(('04 (ind)'!BR28-MIN('04 (ind)'!BR$6:BR$37))/(MAX('04 (ind)'!BR$6:BR$37)-MIN('04 (ind)'!BR$6:BR$37))),ABS(-100+(100*(('04 (ind)'!BR28-MIN('04 (ind)'!BR$6:BR$37))/(MAX('04 (ind)'!BP$6:BP$37)-MIN('04 (ind)'!BR$6:BR$37))))))</f>
        <v>26.458210885153399</v>
      </c>
      <c r="BS29" s="75">
        <f>IF('04 (ind)'!BS$1="si",100*(('04 (ind)'!BS28-MIN('04 (ind)'!BS$6:BS$37))/(MAX('04 (ind)'!BS$6:BS$37)-MIN('04 (ind)'!BS$6:BS$37))),ABS(-100+(100*(('04 (ind)'!BS28-MIN('04 (ind)'!BS$6:BS$37))/(MAX('04 (ind)'!BQ$6:BQ$37)-MIN('04 (ind)'!BS$6:BS$37))))))</f>
        <v>38.203161806773302</v>
      </c>
      <c r="BT29" s="75">
        <f>IF('04 (ind)'!BT$1="si",100*(('04 (ind)'!BT28-MIN('04 (ind)'!BT$6:BT$37))/(MAX('04 (ind)'!BT$6:BT$37)-MIN('04 (ind)'!BT$6:BT$37))),ABS(-100+(100*(('04 (ind)'!BT28-MIN('04 (ind)'!BT$6:BT$37))/(MAX('04 (ind)'!BR$6:BR$37)-MIN('04 (ind)'!BT$6:BT$37))))))</f>
        <v>87.880848749999998</v>
      </c>
      <c r="BU29" s="75">
        <f>IF('04 (ind)'!BU$1="si",100*(('04 (ind)'!BU28-MIN('04 (ind)'!BU$6:BU$37))/(MAX('04 (ind)'!BU$6:BU$37)-MIN('04 (ind)'!BU$6:BU$37))),ABS(-100+(100*(('04 (ind)'!BU28-MIN('04 (ind)'!BU$6:BU$37))/(MAX('04 (ind)'!BU$6:BU$37)-MIN('04 (ind)'!BU$6:BU$37))))))</f>
        <v>0</v>
      </c>
      <c r="BV29" s="75">
        <f>IF('04 (ind)'!BV$1="si",100*(('04 (ind)'!BV28-MIN('04 (ind)'!BV$6:BV$37))/(MAX('04 (ind)'!BV$6:BV$37)-MIN('04 (ind)'!BV$6:BV$37))),ABS(-100+(100*(('04 (ind)'!BV28-MIN('04 (ind)'!BV$6:BV$37))/(MAX('04 (ind)'!BV$6:BV$37)-MIN('04 (ind)'!BV$6:BV$37))))))</f>
        <v>6.618084473527662</v>
      </c>
      <c r="BW29" s="75">
        <f>IF('04 (ind)'!BW$1="si",100*(('04 (ind)'!BW28-MIN('04 (ind)'!BW$6:BW$37))/(MAX('04 (ind)'!BW$6:BW$37)-MIN('04 (ind)'!BW$6:BW$37))),ABS(-100+(100*(('04 (ind)'!BW28-MIN('04 (ind)'!BW$6:BW$37))/(MAX('04 (ind)'!BW$6:BW$37)-MIN('04 (ind)'!BW$6:BW$37))))))</f>
        <v>65.625410158813494</v>
      </c>
      <c r="BX29" s="75">
        <f>IF('04 (ind)'!BX$1="si",100*(('04 (ind)'!BX28-MIN('04 (ind)'!BX$6:BX$37))/(MAX('04 (ind)'!BX$6:BX$37)-MIN('04 (ind)'!BX$6:BX$37))),ABS(-100+(100*(('04 (ind)'!BX28-MIN('04 (ind)'!BX$6:BX$37))/(MAX('04 (ind)'!BX$6:BX$37)-MIN('04 (ind)'!BX$6:BX$37))))))</f>
        <v>41.541276524026841</v>
      </c>
      <c r="BY29" s="75">
        <f>IF('04 (ind)'!BY$1="si",100*(('04 (ind)'!BY28-MIN('04 (ind)'!BY$6:BY$37))/(MAX('04 (ind)'!BY$6:BY$37)-MIN('04 (ind)'!BY$6:BY$37))),ABS(-100+(100*(('04 (ind)'!BY28-MIN('04 (ind)'!BY$6:BY$37))/(MAX('04 (ind)'!BY$6:BY$37)-MIN('04 (ind)'!BY$6:BY$37))))))</f>
        <v>17.671054227549273</v>
      </c>
      <c r="BZ29" s="75">
        <f>IF('04 (ind)'!BZ$1="si",100*(('04 (ind)'!BZ28-MIN('04 (ind)'!BZ$6:BZ$37))/(MAX('04 (ind)'!BZ$6:BZ$37)-MIN('04 (ind)'!BZ$6:BZ$37))),ABS(-100+(100*(('04 (ind)'!BZ28-MIN('04 (ind)'!BZ$6:BZ$37))/(MAX('04 (ind)'!BZ$6:BZ$37)-MIN('04 (ind)'!BZ$6:BZ$37))))))</f>
        <v>99.072509350238903</v>
      </c>
      <c r="CA29" s="75">
        <f>IF('04 (ind)'!CA$1="si",100*(('04 (ind)'!CA28-MIN('04 (ind)'!CA$6:CA$37))/(MAX('04 (ind)'!CA$6:CA$37)-MIN('04 (ind)'!CA$6:CA$37))),ABS(-100+(100*(('04 (ind)'!CA28-MIN('04 (ind)'!CA$6:CA$37))/(MAX('04 (ind)'!CA$6:CA$37)-MIN('04 (ind)'!CA$6:CA$37))))))</f>
        <v>0</v>
      </c>
      <c r="CB29" s="75">
        <f>IF('04 (ind)'!CB$1="si",100*(('04 (ind)'!CB28-MIN('04 (ind)'!CB$6:CB$37))/(MAX('04 (ind)'!CB$6:CB$37)-MIN('04 (ind)'!CB$6:CB$37))),ABS(-100+(100*(('04 (ind)'!CB28-MIN('04 (ind)'!CB$6:CB$37))/(MAX('04 (ind)'!CB$6:CB$37)-MIN('04 (ind)'!CB$6:CB$37))))))</f>
        <v>75.954198473282432</v>
      </c>
      <c r="CC29" s="75">
        <f>IF('04 (ind)'!CC$1="si",100*(('04 (ind)'!CC28-MIN('04 (ind)'!CC$6:CC$37))/(MAX('04 (ind)'!CC$6:CC$37)-MIN('04 (ind)'!CC$6:CC$37))),ABS(-100+(100*(('04 (ind)'!CC28-MIN('04 (ind)'!CC$6:CC$37))/(MAX('04 (ind)'!CC$6:CC$37)-MIN('04 (ind)'!CC$6:CC$37))))))</f>
        <v>77.013246429000432</v>
      </c>
      <c r="CD29" s="75">
        <f>IF('04 (ind)'!CD$1="si",100*(('04 (ind)'!CD28-MIN('04 (ind)'!CD$6:CD$37))/(MAX('04 (ind)'!CD$6:CD$37)-MIN('04 (ind)'!CD$6:CD$37))),ABS(-100+(100*(('04 (ind)'!CD28-MIN('04 (ind)'!CD$6:CD$37))/(MAX('04 (ind)'!CD$6:CD$37)-MIN('04 (ind)'!CD$6:CD$37))))))</f>
        <v>100</v>
      </c>
      <c r="CE29" s="75">
        <f>IF('04 (ind)'!CE$1="si",100*(('04 (ind)'!CE28-MIN('04 (ind)'!CE$6:CE$37))/(MAX('04 (ind)'!CE$6:CE$37)-MIN('04 (ind)'!CE$6:CE$37))),ABS(-100+(100*(('04 (ind)'!CE28-MIN('04 (ind)'!CE$6:CE$37))/(MAX('04 (ind)'!CE$6:CE$37)-MIN('04 (ind)'!CE$6:CE$37))))))</f>
        <v>100</v>
      </c>
      <c r="CF29" s="75">
        <f>IF('04 (ind)'!CF$1="si",100*(('04 (ind)'!CF28-MIN('04 (ind)'!CF$6:CF$37))/(MAX('04 (ind)'!CF$6:CF$37)-MIN('04 (ind)'!CF$6:CF$37))),ABS(-100+(100*(('04 (ind)'!CF28-MIN('04 (ind)'!CF$6:CF$37))/(MAX('04 (ind)'!CF$6:CF$37)-MIN('04 (ind)'!CF$6:CF$37))))))</f>
        <v>1.2896811895817051</v>
      </c>
      <c r="CG29" s="75">
        <f>IF('04 (ind)'!CG$1="si",100*(('04 (ind)'!CG28-MIN('04 (ind)'!CG$6:CG$37))/(MAX('04 (ind)'!CG$6:CG$37)-MIN('04 (ind)'!CG$6:CG$37))),ABS(-100+(100*(('04 (ind)'!CG28-MIN('04 (ind)'!CG$6:CG$37))/(MAX('04 (ind)'!CG$6:CG$37)-MIN('04 (ind)'!CG$6:CG$37))))))</f>
        <v>7.4965424970001511</v>
      </c>
      <c r="CH29" s="75">
        <f>IF('04 (ind)'!CH$1="si",100*(('04 (ind)'!CH28-MIN('04 (ind)'!CH$6:CH$37))/(MAX('04 (ind)'!CH$6:CH$37)-MIN('04 (ind)'!CH$6:CH$37))),ABS(-100+(100*(('04 (ind)'!CH28-MIN('04 (ind)'!CH$6:CH$37))/(MAX('04 (ind)'!CH$6:CH$37)-MIN('04 (ind)'!CH$6:CH$37))))))</f>
        <v>77.729415773903995</v>
      </c>
      <c r="CI29" s="75">
        <f>IF('04 (ind)'!CI$1="si",100*(('04 (ind)'!CI28-MIN('04 (ind)'!CI$6:CI$37))/(MAX('04 (ind)'!CI$6:CI$37)-MIN('04 (ind)'!CI$6:CI$37))),ABS(-100+(100*(('04 (ind)'!CI28-MIN('04 (ind)'!CI$6:CI$37))/(MAX('04 (ind)'!CI$6:CI$37)-MIN('04 (ind)'!CI$6:CI$37))))))</f>
        <v>43.182967474692987</v>
      </c>
      <c r="CJ29" s="75">
        <f>IF('04 (ind)'!CJ$1="si",100*(('04 (ind)'!CJ28-MIN('04 (ind)'!CJ$6:CJ$37))/(MAX('04 (ind)'!CJ$6:CJ$37)-MIN('04 (ind)'!CJ$6:CJ$37))),ABS(-100+(100*(('04 (ind)'!CJ28-MIN('04 (ind)'!CJ$6:CJ$37))/(MAX('04 (ind)'!CJ$6:CJ$37)-MIN('04 (ind)'!CJ$6:CJ$37))))))</f>
        <v>60.8310158345584</v>
      </c>
      <c r="CK29" s="75">
        <f>IF('04 (ind)'!CK$1="si",100*(('04 (ind)'!CK28-MIN('04 (ind)'!CK$6:CK$37))/(MAX('04 (ind)'!CK$6:CK$37)-MIN('04 (ind)'!CK$6:CK$37))),ABS(-100+(100*(('04 (ind)'!CK28-MIN('04 (ind)'!CK$6:CK$37))/(MAX('04 (ind)'!CK$6:CK$37)-MIN('04 (ind)'!CK$6:CK$37))))))</f>
        <v>13.430486000241451</v>
      </c>
      <c r="CL29" s="75">
        <f>IF('04 (ind)'!CL$1="si",100*(('04 (ind)'!CL28-MIN('04 (ind)'!CL$6:CL$37))/(MAX('04 (ind)'!CL$6:CL$37)-MIN('04 (ind)'!CL$6:CL$37))),ABS(-100+(100*(('04 (ind)'!CL28-MIN('04 (ind)'!CL$6:CL$37))/(MAX('04 (ind)'!CL$6:CL$37)-MIN('04 (ind)'!CL$6:CL$37))))))</f>
        <v>13.401517280400343</v>
      </c>
      <c r="CM29" s="75">
        <f>IF('04 (ind)'!CM$1="si",100*(('04 (ind)'!CM28-MIN('04 (ind)'!CM$6:CM$37))/(MAX('04 (ind)'!CM$6:CM$37)-MIN('04 (ind)'!CM$6:CM$37))),ABS(-100+(100*(('04 (ind)'!CM28-MIN('04 (ind)'!CM$6:CM$37))/(MAX('04 (ind)'!CM$6:CM$37)-MIN('04 (ind)'!CM$6:CM$37))))))</f>
        <v>4.6280072261949581</v>
      </c>
    </row>
    <row r="30" spans="1:91">
      <c r="A30" s="18" t="s">
        <v>228</v>
      </c>
      <c r="B30" s="87">
        <f>IF('04 (ind)'!B$1="si",100*(('04 (ind)'!B29-MIN('04 (ind)'!B$6:B$37))/(MAX('04 (ind)'!B$6:B$37)-MIN('04 (ind)'!B$6:B$37))),ABS(-100+(100*(('04 (ind)'!B29-MIN('04 (ind)'!B$6:B$37))/(MAX('04 (ind)'!B$6:B$37)-MIN('04 (ind)'!B$6:B$37))))))</f>
        <v>5.9586821139898074</v>
      </c>
      <c r="C30" s="87">
        <f>IF('04 (ind)'!C$1="si",100*(('04 (ind)'!C29-MIN('04 (ind)'!C$6:C$37))/(MAX('04 (ind)'!C$6:C$37)-MIN('04 (ind)'!C$6:C$37))),ABS(-100+(100*(('04 (ind)'!C29-MIN('04 (ind)'!C$6:C$37))/(MAX('04 (ind)'!C$6:C$37)-MIN('04 (ind)'!C$6:C$37))))))</f>
        <v>33.708627249367261</v>
      </c>
      <c r="D30" s="87">
        <f>IF('04 (ind)'!D$1="si",100*(('04 (ind)'!D29-MIN('04 (ind)'!D$6:D$37))/(MAX('04 (ind)'!D$6:D$37)-MIN('04 (ind)'!D$6:D$37))),ABS(-100+(100*(('04 (ind)'!D29-MIN('04 (ind)'!D$6:D$37))/(MAX('04 (ind)'!D$6:D$37)-MIN('04 (ind)'!D$6:D$37))))))</f>
        <v>54.992208775610827</v>
      </c>
      <c r="E30" s="87">
        <f>IF('04 (ind)'!E$1="si",100*(('04 (ind)'!E29-MIN('04 (ind)'!E$6:E$37))/(MAX('04 (ind)'!E$6:E$37)-MIN('04 (ind)'!E$6:E$37))),ABS(-100+(100*(('04 (ind)'!E29-MIN('04 (ind)'!E$6:E$37))/(MAX('04 (ind)'!E$6:E$37)-MIN('04 (ind)'!E$6:E$37))))))</f>
        <v>77.118165832324607</v>
      </c>
      <c r="F30" s="87">
        <f>IF('04 (ind)'!F$1="si",100*(('04 (ind)'!F29-MIN('04 (ind)'!F$6:F$37))/(MAX('04 (ind)'!F$6:F$37)-MIN('04 (ind)'!F$6:F$37))),ABS(-100+(100*(('04 (ind)'!F29-MIN('04 (ind)'!F$6:F$37))/(MAX('04 (ind)'!F$6:F$37)-MIN('04 (ind)'!F$6:F$37))))))</f>
        <v>75.862068965517224</v>
      </c>
      <c r="G30" s="87">
        <f>IF('04 (ind)'!G$1="si",100*(('04 (ind)'!G29-MIN('04 (ind)'!G$6:G$37))/(MAX('04 (ind)'!G$6:G$37)-MIN('04 (ind)'!G$6:G$37))),ABS(-100+(100*(('04 (ind)'!G29-MIN('04 (ind)'!G$6:G$37))/(MAX('04 (ind)'!G$6:G$37)-MIN('04 (ind)'!G$6:G$37))))))</f>
        <v>39.316239316239326</v>
      </c>
      <c r="H30" s="87">
        <f>IF('04 (ind)'!H$1="si",100*(('04 (ind)'!H29-MIN('04 (ind)'!H$6:H$37))/(MAX('04 (ind)'!H$6:H$37)-MIN('04 (ind)'!H$6:H$37))),ABS(-100+(100*(('04 (ind)'!H29-MIN('04 (ind)'!H$6:H$37))/(MAX('04 (ind)'!H$6:H$37)-MIN('04 (ind)'!H$6:H$37))))))</f>
        <v>68.789808917197448</v>
      </c>
      <c r="I30" s="87">
        <f>IF('04 (ind)'!I$1="si",100*(('04 (ind)'!I29-MIN('04 (ind)'!I$6:I$37))/(MAX('04 (ind)'!I$6:I$37)-MIN('04 (ind)'!I$6:I$37))),ABS(-100+(100*(('04 (ind)'!I29-MIN('04 (ind)'!I$6:I$37))/(MAX('04 (ind)'!I$6:I$37)-MIN('04 (ind)'!I$6:I$37))))))</f>
        <v>83.333333333333343</v>
      </c>
      <c r="J30" s="87">
        <f>IF('04 (ind)'!J$1="si",100*(('04 (ind)'!J29-MIN('04 (ind)'!J$6:J$37))/(MAX('04 (ind)'!J$6:J$37)-MIN('04 (ind)'!J$6:J$37))),ABS(-100+(100*(('04 (ind)'!J29-MIN('04 (ind)'!J$6:J$37))/(MAX('04 (ind)'!J$6:J$37)-MIN('04 (ind)'!J$6:J$37))))))</f>
        <v>14.303797468354427</v>
      </c>
      <c r="K30" s="87">
        <f>IF('04 (ind)'!K$1="si",100*(('04 (ind)'!K29-MIN('04 (ind)'!K$6:K$37))/(MAX('04 (ind)'!K$6:K$37)-MIN('04 (ind)'!K$6:K$37))),ABS(-100+(100*(('04 (ind)'!K29-MIN('04 (ind)'!K$6:K$37))/(MAX('04 (ind)'!K$6:K$37)-MIN('04 (ind)'!K$6:K$37))))))</f>
        <v>27.553107656888574</v>
      </c>
      <c r="L30" s="87">
        <f>IF('04 (ind)'!L$1="si",100*(('04 (ind)'!L29-MIN('04 (ind)'!L$6:L$37))/(MAX('04 (ind)'!L$6:L$37)-MIN('04 (ind)'!L$6:L$37))),ABS(-100+(100*(('04 (ind)'!L29-MIN('04 (ind)'!L$6:L$37))/(MAX('04 (ind)'!L$6:L$37)-MIN('04 (ind)'!L$6:L$37))))))</f>
        <v>78.084750894048568</v>
      </c>
      <c r="M30" s="87">
        <f>IF('04 (ind)'!M$1="si",100*(('04 (ind)'!M29-MIN('04 (ind)'!M$6:M$37))/(MAX('04 (ind)'!M$6:M$37)-MIN('04 (ind)'!M$6:M$37))),ABS(-100+(100*(('04 (ind)'!M29-MIN('04 (ind)'!M$6:M$37))/(MAX('04 (ind)'!M$6:M$37)-MIN('04 (ind)'!M$6:M$37))))))</f>
        <v>8.9547157512389184</v>
      </c>
      <c r="N30" s="87">
        <f>IF('04 (ind)'!N$1="si",100*(('04 (ind)'!N29-MIN('04 (ind)'!N$6:N$37))/(MAX('04 (ind)'!N$6:N$37)-MIN('04 (ind)'!N$6:N$37))),ABS(-100+(100*(('04 (ind)'!N29-MIN('04 (ind)'!N$6:N$37))/(MAX('04 (ind)'!N$6:N$37)-MIN('04 (ind)'!N$6:N$37))))))</f>
        <v>0</v>
      </c>
      <c r="O30" s="87">
        <f>IF('04 (ind)'!O$1="si",100*(('04 (ind)'!O29-MIN('04 (ind)'!O$6:O$37))/(MAX('04 (ind)'!O$6:O$37)-MIN('04 (ind)'!O$6:O$37))),ABS(-100+(100*(('04 (ind)'!O29-MIN('04 (ind)'!O$6:O$37))/(MAX('04 (ind)'!O$6:O$37)-MIN('04 (ind)'!O$6:O$37))))))</f>
        <v>98.305084745762713</v>
      </c>
      <c r="P30" s="87">
        <f>IF('04 (ind)'!P$1="si",100*(('04 (ind)'!P29-MIN('04 (ind)'!P$6:P$37))/(MAX('04 (ind)'!P$6:P$37)-MIN('04 (ind)'!P$6:P$37))),ABS(-100+(100*(('04 (ind)'!P29-MIN('04 (ind)'!P$6:P$37))/(MAX('04 (ind)'!P$6:P$37)-MIN('04 (ind)'!P$6:P$37))))))</f>
        <v>1.7911853892675218</v>
      </c>
      <c r="Q30" s="87">
        <f>IF('04 (ind)'!Q$1="si",100*(('04 (ind)'!Q29-MIN('04 (ind)'!Q$6:Q$37))/(MAX('04 (ind)'!Q$6:Q$37)-MIN('04 (ind)'!Q$6:Q$37))),ABS(-100+(100*(('04 (ind)'!Q29-MIN('04 (ind)'!Q$6:Q$37))/(MAX('04 (ind)'!Q$6:Q$37)-MIN('04 (ind)'!Q$6:Q$37))))))</f>
        <v>17.192161320354625</v>
      </c>
      <c r="R30" s="87">
        <f>IF('04 (ind)'!R$1="si",100*(('04 (ind)'!R29-MIN('04 (ind)'!R$6:R$37))/(MAX('04 (ind)'!R$6:R$37)-MIN('04 (ind)'!R$6:R$37))),ABS(-100+(100*(('04 (ind)'!R29-MIN('04 (ind)'!R$6:R$37))/(MAX('04 (ind)'!R$6:R$37)-MIN('04 (ind)'!R$6:R$37))))))</f>
        <v>0.58543723451661323</v>
      </c>
      <c r="S30" s="75">
        <f>ABS(ABS(('04 (ind)'!S29-((MAX('04 (ind)'!S$6:S$37)+MIN('04 (ind)'!S$6:S$37))/2))/(((MAX('04 (ind)'!S$6:S$37)+MIN('04 (ind)'!S$6:S$37))/2)-MAX('04 (ind)'!S$6:S$37))*100)-100)</f>
        <v>97.639686698162137</v>
      </c>
      <c r="T30" s="75">
        <f>IF('04 (ind)'!T$1="si",100*(('04 (ind)'!T29-MIN('04 (ind)'!T$6:T$37))/(MAX('04 (ind)'!T$6:T$37)-MIN('04 (ind)'!T$6:T$37))),ABS(-100+(100*(('04 (ind)'!T29-MIN('04 (ind)'!T$6:T$37))/(MAX('04 (ind)'!T$6:T$37)-MIN('04 (ind)'!T$6:T$37))))))</f>
        <v>5.3698596303461894</v>
      </c>
      <c r="U30" s="75">
        <f>IF('04 (ind)'!U$1="si",100*(('04 (ind)'!U29-MIN('04 (ind)'!U$6:U$37))/(MAX('04 (ind)'!U$6:U$37)-MIN('04 (ind)'!U$6:U$37))),ABS(-100+(100*(('04 (ind)'!U29-MIN('04 (ind)'!U$6:U$37))/(MAX('04 (ind)'!U$6:U$37)-MIN('04 (ind)'!U$6:U$37))))))</f>
        <v>100</v>
      </c>
      <c r="V30" s="75">
        <f>IF('04 (ind)'!V$1="si",100*(('04 (ind)'!V29-MIN('04 (ind)'!V$6:V$37))/(MAX('04 (ind)'!V$6:V$37)-MIN('04 (ind)'!V$6:V$37))),ABS(-100+(100*(('04 (ind)'!V29-MIN('04 (ind)'!V$6:V$37))/(MAX('04 (ind)'!V$6:V$37)-MIN('04 (ind)'!V$6:V$37))))))</f>
        <v>95.027624309392266</v>
      </c>
      <c r="W30" s="75">
        <f>IF('04 (ind)'!W$1="si",100*(('04 (ind)'!W29-MIN('04 (ind)'!W$6:W$37))/(MAX('04 (ind)'!W$6:W$37)-MIN('04 (ind)'!W$6:W$37))),ABS(-100+(100*(('04 (ind)'!W29-MIN('04 (ind)'!W$6:W$37))/(MAX('04 (ind)'!W$6:W$37)-MIN('04 (ind)'!W$6:W$37))))))</f>
        <v>52.718972055520773</v>
      </c>
      <c r="X30" s="75">
        <f>IF('04 (ind)'!X$1="si",100*(('04 (ind)'!X29-MIN('04 (ind)'!X$6:X$37))/(MAX('04 (ind)'!X$6:X$37)-MIN('04 (ind)'!X$6:X$37))),ABS(-100+(100*(('04 (ind)'!X29-MIN('04 (ind)'!X$6:X$37))/(MAX('04 (ind)'!X$6:X$37)-MIN('04 (ind)'!X$6:X$37))))))</f>
        <v>37.963127336053425</v>
      </c>
      <c r="Y30" s="75">
        <f>IF('04 (ind)'!Y$1="si",100*(('04 (ind)'!Y29-MIN('04 (ind)'!Y$6:Y$37))/(MAX('04 (ind)'!Y$6:Y$37)-MIN('04 (ind)'!Y$6:Y$37))),ABS(-100+(100*(('04 (ind)'!Y29-MIN('04 (ind)'!Y$6:Y$37))/(MAX('04 (ind)'!Y$6:Y$37)-MIN('04 (ind)'!Y$6:Y$37))))))</f>
        <v>52.264762127775832</v>
      </c>
      <c r="Z30" s="75">
        <f>IF('04 (ind)'!Z$1="si",100*(('04 (ind)'!Z29-MIN('04 (ind)'!Z$6:Z$37))/(MAX('04 (ind)'!Z$6:Z$37)-MIN('04 (ind)'!Z$6:Z$37))),ABS(-100+(100*(('04 (ind)'!Z29-MIN('04 (ind)'!Z$6:Z$37))/(MAX('04 (ind)'!Z$6:Z$37)-MIN('04 (ind)'!Z$6:Z$37))))))</f>
        <v>48.507951284160825</v>
      </c>
      <c r="AA30" s="75">
        <f>IF('04 (ind)'!AA$1="si",100*(('04 (ind)'!AA29-MIN('04 (ind)'!AA$6:AA$37))/(MAX('04 (ind)'!AA$6:AA$37)-MIN('04 (ind)'!AA$6:AA$37))),ABS(-100+(100*(('04 (ind)'!AA29-MIN('04 (ind)'!AA$6:AA$37))/(MAX('04 (ind)'!AA$6:AA$37)-MIN('04 (ind)'!AA$6:AA$37))))))</f>
        <v>63.25972801084157</v>
      </c>
      <c r="AB30" s="75">
        <f>IF('04 (ind)'!AB$1="si",100*(('04 (ind)'!AB29-MIN('04 (ind)'!AB$6:AB$37))/(MAX('04 (ind)'!AB$6:AB$37)-MIN('04 (ind)'!AB$6:AB$37))),ABS(-100+(100*(('04 (ind)'!AB29-MIN('04 (ind)'!AB$6:AB$37))/(MAX('04 (ind)'!AB$6:AB$37)-MIN('04 (ind)'!AB$6:AB$37))))))</f>
        <v>18.219768866888668</v>
      </c>
      <c r="AC30" s="75">
        <f>IF('04 (ind)'!AC$1="si",100*(('04 (ind)'!AC29-MIN('04 (ind)'!AC$6:AC$37))/(MAX('04 (ind)'!AC$6:AC$37)-MIN('04 (ind)'!AC$6:AC$37))),ABS(-100+(100*(('04 (ind)'!AC29-MIN('04 (ind)'!AC$6:AC$37))/(MAX('04 (ind)'!AC$6:AC$37)-MIN('04 (ind)'!AC$6:AC$37))))))</f>
        <v>53.796436148328745</v>
      </c>
      <c r="AD30" s="75">
        <f>IF('04 (ind)'!AD$1="si",100*(('04 (ind)'!AD29-MIN('04 (ind)'!AD$6:AD$37))/(MAX('04 (ind)'!AD$6:AD$37)-MIN('04 (ind)'!AD$6:AD$37))),ABS(-100+(100*(('04 (ind)'!AD29-MIN('04 (ind)'!AD$6:AD$37))/(MAX('04 (ind)'!AD$6:AD$37)-MIN('04 (ind)'!AD$6:AD$37))))))</f>
        <v>61.749733814236428</v>
      </c>
      <c r="AE30" s="75">
        <f>IF('04 (ind)'!AE$1="si",100*(('04 (ind)'!AE29-MIN('04 (ind)'!AE$6:AE$37))/(MAX('04 (ind)'!AE$6:AE$37)-MIN('04 (ind)'!AE$6:AE$37))),ABS(-100+(100*(('04 (ind)'!AE29-MIN('04 (ind)'!AE$6:AE$37))/(MAX('04 (ind)'!AE$6:AE$37)-MIN('04 (ind)'!AE$6:AE$37))))))</f>
        <v>60.339030044321575</v>
      </c>
      <c r="AF30" s="75">
        <f>IF('04 (ind)'!AF$1="si",100*(('04 (ind)'!AF29-MIN('04 (ind)'!AF$6:AF$37))/(MAX('04 (ind)'!AF$6:AF$37)-MIN('04 (ind)'!AF$6:AF$37))),ABS(-100+(100*(('04 (ind)'!AF29-MIN('04 (ind)'!AF$6:AF$37))/(MAX('04 (ind)'!AF$6:AF$37)-MIN('04 (ind)'!AF$6:AF$37))))))</f>
        <v>57.692307692307686</v>
      </c>
      <c r="AG30" s="75">
        <f>IF('04 (ind)'!AG$1="si",100*(('04 (ind)'!AG29-MIN('04 (ind)'!AG$6:AG$37))/(MAX('04 (ind)'!AG$6:AG$37)-MIN('04 (ind)'!AG$6:AG$37))),ABS(-100+(100*(('04 (ind)'!AG29-MIN('04 (ind)'!AG$6:AG$37))/(MAX('04 (ind)'!AG$6:AG$37)-MIN('04 (ind)'!AG$6:AG$37))))))</f>
        <v>62.598425196850407</v>
      </c>
      <c r="AH30" s="75">
        <f>IF('04 (ind)'!AH$1="si",100*(('04 (ind)'!AH29-MIN('04 (ind)'!AH$6:AH$37))/(MAX('04 (ind)'!AH$6:AH$37)-MIN('04 (ind)'!AH$6:AH$37))),ABS(-100+(100*(('04 (ind)'!AH29-MIN('04 (ind)'!AH$6:AH$37))/(MAX('04 (ind)'!AH$6:AH$37)-MIN('04 (ind)'!AH$6:AH$37))))))</f>
        <v>51.71102661596958</v>
      </c>
      <c r="AI30" s="75">
        <f>IF('04 (ind)'!AI$1="si",100*(('04 (ind)'!AI29-MIN('04 (ind)'!AI$6:AI$37))/(MAX('04 (ind)'!AI$6:AI$37)-MIN('04 (ind)'!AI$6:AI$37))),ABS(-100+(100*(('04 (ind)'!AI29-MIN('04 (ind)'!AI$6:AI$37))/(MAX('04 (ind)'!AI$6:AI$37)-MIN('04 (ind)'!AI$6:AI$37))))))</f>
        <v>2.0547945205479459</v>
      </c>
      <c r="AJ30" s="75">
        <f>IF('04 (ind)'!AJ$1="si",100*(('04 (ind)'!AJ29-MIN('04 (ind)'!AJ$6:AJ$37))/(MAX('04 (ind)'!AJ$6:AJ$37)-MIN('04 (ind)'!AJ$6:AJ$37))),ABS(-100+(100*(('04 (ind)'!AJ29-MIN('04 (ind)'!AJ$6:AJ$37))/(MAX('04 (ind)'!AJ$6:AJ$37)-MIN('04 (ind)'!AJ$6:AJ$37))))))</f>
        <v>64.602991944764099</v>
      </c>
      <c r="AK30" s="75">
        <f>IF('04 (ind)'!AK$1="si",100*(('04 (ind)'!AK29-MIN('04 (ind)'!AK$6:AK$37))/(MAX('04 (ind)'!AK$6:AK$37)-MIN('04 (ind)'!AK$6:AK$37))),ABS(-100+(100*(('04 (ind)'!AK29-MIN('04 (ind)'!AK$6:AK$37))/(MAX('04 (ind)'!AK$6:AK$37)-MIN('04 (ind)'!AK$6:AK$37))))))</f>
        <v>6.0538898586986694</v>
      </c>
      <c r="AL30" s="75">
        <f>IF('04 (ind)'!AL$1="si",100*(('04 (ind)'!AL29-MIN('04 (ind)'!AL$6:AL$37))/(MAX('04 (ind)'!AL$6:AL$37)-MIN('04 (ind)'!AL$6:AL$37))),ABS(-100+(100*(('04 (ind)'!AL29-MIN('04 (ind)'!AL$6:AL$37))/(MAX('04 (ind)'!AL$6:AL$37)-MIN('04 (ind)'!AL$6:AL$37))))))</f>
        <v>46.646512816302419</v>
      </c>
      <c r="AM30" s="75">
        <f>IF('04 (ind)'!AM$1="si",100*(('04 (ind)'!AM29-MIN('04 (ind)'!AM$6:AM$37))/(MAX('04 (ind)'!AM$6:AM$37)-MIN('04 (ind)'!AM$6:AM$37))),ABS(-100+(100*(('04 (ind)'!AM29-MIN('04 (ind)'!AM$6:AM$37))/(MAX('04 (ind)'!AM$6:AM$37)-MIN('04 (ind)'!AM$6:AM$37))))))</f>
        <v>55.846725002220026</v>
      </c>
      <c r="AN30" s="75">
        <f>IF('04 (ind)'!AN$1="si",100*(('04 (ind)'!AN29-MIN('04 (ind)'!AN$6:AN$37))/(MAX('04 (ind)'!AN$6:AN$37)-MIN('04 (ind)'!AN$6:AN$37))),ABS(-100+(100*(('04 (ind)'!AN29-MIN('04 (ind)'!AN$6:AN$37))/(MAX('04 (ind)'!AN$6:AN$37)-MIN('04 (ind)'!AN$6:AN$37))))))</f>
        <v>24.76654663294066</v>
      </c>
      <c r="AO30" s="75">
        <f>IF('04 (ind)'!AO$1="si",100*(('04 (ind)'!AO29-MIN('04 (ind)'!AO$6:AO$37))/(MAX('04 (ind)'!AO$6:AO$37)-MIN('04 (ind)'!AO$6:AO$37))),ABS(-100+(100*(('04 (ind)'!AO29-MIN('04 (ind)'!AO$6:AO$37))/(MAX('04 (ind)'!AO$6:AO$37)-MIN('04 (ind)'!AO$6:AO$37))))))</f>
        <v>58.555256070353337</v>
      </c>
      <c r="AP30" s="75">
        <f>IF('04 (ind)'!AP$1="si",100*(('04 (ind)'!AP29-MIN('04 (ind)'!AP$6:AP$37))/(MAX('04 (ind)'!AP$6:AP$37)-MIN('04 (ind)'!AP$6:AP$37))),ABS(-100+(100*(('04 (ind)'!AP29-MIN('04 (ind)'!AP$6:AP$37))/(MAX('04 (ind)'!AP$6:AP$37)-MIN('04 (ind)'!AP$6:AP$37))))))</f>
        <v>58.860319666435018</v>
      </c>
      <c r="AQ30" s="75">
        <f>IF('04 (ind)'!AQ$1="si",100*(('04 (ind)'!AQ29-MIN('04 (ind)'!AQ$6:AQ$37))/(MAX('04 (ind)'!AQ$6:AQ$37)-MIN('04 (ind)'!AQ$6:AQ$37))),ABS(-100+(100*(('04 (ind)'!AQ29-MIN('04 (ind)'!AQ$6:AQ$37))/(MAX('04 (ind)'!AQ$6:AQ$37)-MIN('04 (ind)'!AQ$6:AQ$37))))))</f>
        <v>5.3133649875044755</v>
      </c>
      <c r="AR30" s="75">
        <f>IF('04 (ind)'!AR$1="si",100*(('04 (ind)'!AR29-MIN('04 (ind)'!AR$6:AR$37))/(MAX('04 (ind)'!AR$6:AR$37)-MIN('04 (ind)'!AR$6:AR$37))),ABS(-100+(100*(('04 (ind)'!AR29-MIN('04 (ind)'!AR$6:AR$37))/(MAX('04 (ind)'!AR$6:AR$37)-MIN('04 (ind)'!AR$6:AR$37))))))</f>
        <v>29.451882110269423</v>
      </c>
      <c r="AS30" s="75">
        <f>IF('04 (ind)'!AS$1="si",100*(('04 (ind)'!AS29-MIN('04 (ind)'!AS$6:AS$37))/(MAX('04 (ind)'!AS$6:AS$37)-MIN('04 (ind)'!AS$6:AS$37))),ABS(-100+(100*(('04 (ind)'!AS29-MIN('04 (ind)'!AS$6:AS$37))/(MAX('04 (ind)'!AS$6:AS$37)-MIN('04 (ind)'!AS$6:AS$37))))))</f>
        <v>61.902203116603978</v>
      </c>
      <c r="AT30" s="75">
        <f>IF('04 (ind)'!AT$1="si",100*(('04 (ind)'!AT29-MIN('04 (ind)'!AT$6:AT$37))/(MAX('04 (ind)'!AT$6:AT$37)-MIN('04 (ind)'!AT$6:AT$37))),ABS(-100+(100*(('04 (ind)'!AT29-MIN('04 (ind)'!AT$6:AT$37))/(MAX('04 (ind)'!AT$6:AT$37)-MIN('04 (ind)'!AT$6:AT$37))))))</f>
        <v>0</v>
      </c>
      <c r="AU30" s="75">
        <f>IF('04 (ind)'!AU$1="si",100*(('04 (ind)'!AU29-MIN('04 (ind)'!AU$6:AU$37))/(MAX('04 (ind)'!AU$6:AU$37)-MIN('04 (ind)'!AU$6:AU$37))),ABS(-100+(100*(('04 (ind)'!AU29-MIN('04 (ind)'!AU$6:AU$37))/(MAX('04 (ind)'!AU$6:AU$37)-MIN('04 (ind)'!AU$6:AU$37))))))</f>
        <v>25.688073394495415</v>
      </c>
      <c r="AV30" s="75">
        <f>IF('04 (ind)'!AV$1="si",100*(('04 (ind)'!AV29-MIN('04 (ind)'!AV$6:AV$37))/(MAX('04 (ind)'!AV$6:AV$37)-MIN('04 (ind)'!AV$6:AV$37))),ABS(-100+(100*(('04 (ind)'!AV29-MIN('04 (ind)'!AV$6:AV$37))/(MAX('04 (ind)'!AV$6:AV$37)-MIN('04 (ind)'!AV$6:AV$37))))))</f>
        <v>100</v>
      </c>
      <c r="AW30" s="75">
        <f>IF('04 (ind)'!AW$1="si",100*(('04 (ind)'!AW29-MIN('04 (ind)'!AW$6:AW$37))/(MAX('04 (ind)'!AW$6:AW$37)-MIN('04 (ind)'!AW$6:AW$37))),ABS(-100+(100*(('04 (ind)'!AW29-MIN('04 (ind)'!AW$6:AW$37))/(MAX('04 (ind)'!AW$6:AW$37)-MIN('04 (ind)'!AW$6:AW$37))))))</f>
        <v>47.330222913426653</v>
      </c>
      <c r="AX30" s="75">
        <f>IF('04 (ind)'!AX$1="si",100*(('04 (ind)'!AX29-MIN('04 (ind)'!AX$6:AX$37))/(MAX('04 (ind)'!AX$6:AX$37)-MIN('04 (ind)'!AX$6:AX$37))),ABS(-100+(100*(('04 (ind)'!AX29-MIN('04 (ind)'!AX$6:AX$37))/(MAX('04 (ind)'!AX$6:AX$37)-MIN('04 (ind)'!AX$6:AX$37))))))</f>
        <v>11.522978243895396</v>
      </c>
      <c r="AY30" s="75">
        <f>IF('04 (ind)'!AY$1="si",100*(('04 (ind)'!AY29-MIN('04 (ind)'!AY$6:AY$37))/(MAX('04 (ind)'!AY$6:AY$37)-MIN('04 (ind)'!AY$6:AY$37))),ABS(-100+(100*(('04 (ind)'!AY29-MIN('04 (ind)'!AY$6:AY$37))/(MAX('04 (ind)'!AY$6:AY$37)-MIN('04 (ind)'!AY$6:AY$37))))))</f>
        <v>45.575642245480537</v>
      </c>
      <c r="AZ30" s="75">
        <f>IF('04 (ind)'!AZ$1="si",100*(('04 (ind)'!AZ29-MIN('04 (ind)'!AZ$6:AZ$37))/(MAX('04 (ind)'!AZ$6:AZ$37)-MIN('04 (ind)'!AZ$6:AZ$37))),ABS(-100+(100*(('04 (ind)'!AZ29-MIN('04 (ind)'!AZ$6:AZ$37))/(MAX('04 (ind)'!AZ$6:AZ$37)-MIN('04 (ind)'!AZ$6:AZ$37))))))</f>
        <v>37.062800337440862</v>
      </c>
      <c r="BA30" s="75">
        <f>IF('04 (ind)'!BA$1="si",100*(('04 (ind)'!BA29-MIN('04 (ind)'!BA$6:BA$37))/(MAX('04 (ind)'!BA$6:BA$37)-MIN('04 (ind)'!BA$6:BA$37))),ABS(-100+(100*(('04 (ind)'!BA29-MIN('04 (ind)'!BA$6:BA$37))/(MAX('04 (ind)'!BA$6:BA$37)-MIN('04 (ind)'!BA$6:BA$37))))))</f>
        <v>21.949931238626704</v>
      </c>
      <c r="BB30" s="75">
        <f>IF('04 (ind)'!BB$1="si",100*(('04 (ind)'!BB29-MIN('04 (ind)'!BB$6:BB$37))/(MAX('04 (ind)'!BB$6:BB$37)-MIN('04 (ind)'!BB$6:BB$37))),ABS(-100+(100*(('04 (ind)'!BB29-MIN('04 (ind)'!BB$6:BB$37))/(MAX('04 (ind)'!BB$6:BB$37)-MIN('04 (ind)'!BB$6:BB$37))))))</f>
        <v>14.064908575311785</v>
      </c>
      <c r="BC30" s="75">
        <f>IF('04 (ind)'!BC$1="si",100*(('04 (ind)'!BC29-MIN('04 (ind)'!BC$6:BC$37))/(MAX('04 (ind)'!BC$6:BC$37)-MIN('04 (ind)'!BC$6:BC$37))),ABS(-100+(100*(('04 (ind)'!BC29-MIN('04 (ind)'!BC$6:BC$37))/(MAX('04 (ind)'!BC$6:BC$37)-MIN('04 (ind)'!BC$6:BC$37))))))</f>
        <v>11.505129613357024</v>
      </c>
      <c r="BD30" s="75">
        <f>IF('04 (ind)'!BD$1="si",100*(('04 (ind)'!BD29-MIN('04 (ind)'!BD$6:BD$37))/(MAX('04 (ind)'!BD$6:BD$37)-MIN('04 (ind)'!BD$6:BD$37))),ABS(-100+(100*(('04 (ind)'!BD29-MIN('04 (ind)'!BD$6:BD$37))/(MAX('04 (ind)'!BD$6:BD$37)-MIN('04 (ind)'!BD$6:BD$37))))))</f>
        <v>60.704373478532915</v>
      </c>
      <c r="BE30" s="75">
        <f>IF('04 (ind)'!BE$1="si",100*(('04 (ind)'!BE29-MIN('04 (ind)'!BE$6:BE$37))/(MAX('04 (ind)'!BE$6:BE$37)-MIN('04 (ind)'!BE$6:BE$37))),ABS(-100+(100*(('04 (ind)'!BE29-MIN('04 (ind)'!BE$6:BE$37))/(MAX('04 (ind)'!BE$6:BE$37)-MIN('04 (ind)'!BE$6:BE$37))))))</f>
        <v>9.6319498825371976</v>
      </c>
      <c r="BF30" s="75">
        <f>IF('04 (ind)'!BF$1="si",100*(('04 (ind)'!BF29-MIN('04 (ind)'!BF$6:BF$37))/(MAX('04 (ind)'!BF$6:BF$37)-MIN('04 (ind)'!BF$6:BF$37))),ABS(-100+(100*(('04 (ind)'!BF29-MIN('04 (ind)'!BF$6:BF$37))/(MAX('04 (ind)'!BF$6:BF$37)-MIN('04 (ind)'!BF$6:BF$37))))))</f>
        <v>13.093628259536622</v>
      </c>
      <c r="BG30" s="75">
        <f>IF('04 (ind)'!BG$1="si",100*(('04 (ind)'!BG29-MIN('04 (ind)'!BG$6:BG$37))/(MAX('04 (ind)'!BG$6:BG$37)-MIN('04 (ind)'!BG$6:BG$37))),ABS(-100+(100*(('04 (ind)'!BG29-MIN('04 (ind)'!BG$6:BG$37))/(MAX('04 (ind)'!BG$6:BG$37)-MIN('04 (ind)'!BG$6:BG$37))))))</f>
        <v>23.006218345934997</v>
      </c>
      <c r="BH30" s="75">
        <f>IF('04 (ind)'!BH$1="si",100*(('04 (ind)'!BH29-MIN('04 (ind)'!BH$6:BH$37))/(MAX('04 (ind)'!BH$6:BH$37)-MIN('04 (ind)'!BH$6:BH$37))),ABS(-100+(100*(('04 (ind)'!BH29-MIN('04 (ind)'!BH$6:BH$37))/(MAX('04 (ind)'!BH$6:BH$37)-MIN('04 (ind)'!BH$6:BH$37))))))</f>
        <v>11.607077296700934</v>
      </c>
      <c r="BI30" s="75">
        <f>IF('04 (ind)'!BI$1="si",100*(('04 (ind)'!BI29-MIN('04 (ind)'!BI$6:BI$37))/(MAX('04 (ind)'!BI$6:BI$37)-MIN('04 (ind)'!BI$6:BI$37))),ABS(-100+(100*(('04 (ind)'!BI29-MIN('04 (ind)'!BI$6:BI$37))/(MAX('04 (ind)'!BI$6:BI$37)-MIN('04 (ind)'!BI$6:BI$37))))))</f>
        <v>99.581032284624811</v>
      </c>
      <c r="BJ30" s="75">
        <f>IF('04 (ind)'!BJ$1="si",100*(('04 (ind)'!BJ29-MIN('04 (ind)'!BJ$6:BJ$37))/(MAX('04 (ind)'!BJ$6:BJ$37)-MIN('04 (ind)'!BJ$6:BJ$37))),ABS(-100+(100*(('04 (ind)'!BJ29-MIN('04 (ind)'!BJ$6:BJ$37))/(MAX('04 (ind)'!BJ$6:BJ$37)-MIN('04 (ind)'!BJ$6:BJ$37))))))</f>
        <v>2.761712099870994E-2</v>
      </c>
      <c r="BK30" s="75">
        <f>IF('04 (ind)'!BK$1="si",100*(('04 (ind)'!BK29-MIN('04 (ind)'!BK$6:BK$37))/(MAX('04 (ind)'!BK$6:BK$37)-MIN('04 (ind)'!BK$6:BK$37))),ABS(-100+(100*(('04 (ind)'!BK29-MIN('04 (ind)'!BK$6:BK$37))/(MAX('04 (ind)'!BK$6:BK$37)-MIN('04 (ind)'!BK$6:BK$37))))))</f>
        <v>8.1860437086463538</v>
      </c>
      <c r="BL30" s="75">
        <f>IF('04 (ind)'!BL$1="si",100*(('04 (ind)'!BL29-MIN('04 (ind)'!BL$6:BL$37))/(MAX('04 (ind)'!BL$6:BL$37)-MIN('04 (ind)'!BL$6:BL$37))),ABS(-100+(100*(('04 (ind)'!BL29-MIN('04 (ind)'!BL$6:BL$37))/(MAX('04 (ind)'!BL$6:BL$37)-MIN('04 (ind)'!BL$6:BL$37))))))</f>
        <v>8.9430894308943092</v>
      </c>
      <c r="BM30" s="75">
        <f>IF('04 (ind)'!BM$1="si",100*(('04 (ind)'!BM29-MIN('04 (ind)'!BM$6:BM$37))/(MAX('04 (ind)'!BM$6:BM$37)-MIN('04 (ind)'!BM$6:BM$37))),ABS(-100+(100*(('04 (ind)'!BM29-MIN('04 (ind)'!BM$6:BM$37))/(MAX('04 (ind)'!BM$6:BM$37)-MIN('04 (ind)'!BM$6:BM$37))))))</f>
        <v>17.355958214251491</v>
      </c>
      <c r="BN30" s="75">
        <f>IF('04 (ind)'!BN$1="si",100*(('04 (ind)'!BN29-MIN('04 (ind)'!BN$6:BN$37))/(MAX('04 (ind)'!BN$6:BN$37)-MIN('04 (ind)'!BN$6:BN$37))),ABS(-100+(100*(('04 (ind)'!BN29-MIN('04 (ind)'!BN$6:BN$37))/(MAX('04 (ind)'!BN$6:BN$37)-MIN('04 (ind)'!BN$6:BN$37))))))</f>
        <v>24.88231851828581</v>
      </c>
      <c r="BO30" s="75">
        <f>IF('04 (ind)'!BO$1="si",100*(('04 (ind)'!BO29-MIN('04 (ind)'!BO$6:BO$37))/(MAX('04 (ind)'!BO$6:BO$37)-MIN('04 (ind)'!BO$6:BO$37))),ABS(-100+(100*(('04 (ind)'!BO29-MIN('04 (ind)'!BO$6:BO$37))/(MAX('04 (ind)'!BO$6:BO$37)-MIN('04 (ind)'!BO$6:BO$37))))))</f>
        <v>31.952192256330019</v>
      </c>
      <c r="BP30" s="75">
        <f>IF('04 (ind)'!BP$1="si",100*(('04 (ind)'!BP29-MIN('04 (ind)'!BP$6:BP$37))/(MAX('04 (ind)'!BP$6:BP$37)-MIN('04 (ind)'!BP$6:BP$37))),ABS(-100+(100*(('04 (ind)'!BP29-MIN('04 (ind)'!BP$6:BP$37))/(MAX('04 (ind)'!BP$6:BP$37)-MIN('04 (ind)'!BP$6:BP$37))))))</f>
        <v>10.526174458472266</v>
      </c>
      <c r="BQ30" s="75">
        <f>IF('04 (ind)'!BQ$1="si",100*(('04 (ind)'!BQ29-MIN('04 (ind)'!BQ$6:BQ$37))/(MAX('04 (ind)'!BQ$6:BQ$37)-MIN('04 (ind)'!BQ$6:BQ$37))),ABS(-100+(100*(('04 (ind)'!BQ29-MIN('04 (ind)'!BQ$6:BQ$37))/(MAX('04 (ind)'!BQ$6:BQ$37)-MIN('04 (ind)'!BQ$6:BQ$37))))))</f>
        <v>13.007777660774966</v>
      </c>
      <c r="BR30" s="75">
        <f>IF('04 (ind)'!BR$1="si",100*(('04 (ind)'!BR29-MIN('04 (ind)'!BR$6:BR$37))/(MAX('04 (ind)'!BR$6:BR$37)-MIN('04 (ind)'!BR$6:BR$37))),ABS(-100+(100*(('04 (ind)'!BR29-MIN('04 (ind)'!BR$6:BR$37))/(MAX('04 (ind)'!BP$6:BP$37)-MIN('04 (ind)'!BR$6:BR$37))))))</f>
        <v>9.1997057140521541</v>
      </c>
      <c r="BS30" s="75">
        <f>IF('04 (ind)'!BS$1="si",100*(('04 (ind)'!BS29-MIN('04 (ind)'!BS$6:BS$37))/(MAX('04 (ind)'!BS$6:BS$37)-MIN('04 (ind)'!BS$6:BS$37))),ABS(-100+(100*(('04 (ind)'!BS29-MIN('04 (ind)'!BS$6:BS$37))/(MAX('04 (ind)'!BQ$6:BQ$37)-MIN('04 (ind)'!BS$6:BS$37))))))</f>
        <v>75.401732859500868</v>
      </c>
      <c r="BT30" s="75">
        <f>IF('04 (ind)'!BT$1="si",100*(('04 (ind)'!BT29-MIN('04 (ind)'!BT$6:BT$37))/(MAX('04 (ind)'!BT$6:BT$37)-MIN('04 (ind)'!BT$6:BT$37))),ABS(-100+(100*(('04 (ind)'!BT29-MIN('04 (ind)'!BT$6:BT$37))/(MAX('04 (ind)'!BR$6:BR$37)-MIN('04 (ind)'!BT$6:BT$37))))))</f>
        <v>95.399927500000004</v>
      </c>
      <c r="BU30" s="75">
        <f>IF('04 (ind)'!BU$1="si",100*(('04 (ind)'!BU29-MIN('04 (ind)'!BU$6:BU$37))/(MAX('04 (ind)'!BU$6:BU$37)-MIN('04 (ind)'!BU$6:BU$37))),ABS(-100+(100*(('04 (ind)'!BU29-MIN('04 (ind)'!BU$6:BU$37))/(MAX('04 (ind)'!BU$6:BU$37)-MIN('04 (ind)'!BU$6:BU$37))))))</f>
        <v>48.725989807918467</v>
      </c>
      <c r="BV30" s="75">
        <f>IF('04 (ind)'!BV$1="si",100*(('04 (ind)'!BV29-MIN('04 (ind)'!BV$6:BV$37))/(MAX('04 (ind)'!BV$6:BV$37)-MIN('04 (ind)'!BV$6:BV$37))),ABS(-100+(100*(('04 (ind)'!BV29-MIN('04 (ind)'!BV$6:BV$37))/(MAX('04 (ind)'!BV$6:BV$37)-MIN('04 (ind)'!BV$6:BV$37))))))</f>
        <v>62.790005948839976</v>
      </c>
      <c r="BW30" s="75">
        <f>IF('04 (ind)'!BW$1="si",100*(('04 (ind)'!BW29-MIN('04 (ind)'!BW$6:BW$37))/(MAX('04 (ind)'!BW$6:BW$37)-MIN('04 (ind)'!BW$6:BW$37))),ABS(-100+(100*(('04 (ind)'!BW29-MIN('04 (ind)'!BW$6:BW$37))/(MAX('04 (ind)'!BW$6:BW$37)-MIN('04 (ind)'!BW$6:BW$37))))))</f>
        <v>65.625410158813494</v>
      </c>
      <c r="BX30" s="75">
        <f>IF('04 (ind)'!BX$1="si",100*(('04 (ind)'!BX29-MIN('04 (ind)'!BX$6:BX$37))/(MAX('04 (ind)'!BX$6:BX$37)-MIN('04 (ind)'!BX$6:BX$37))),ABS(-100+(100*(('04 (ind)'!BX29-MIN('04 (ind)'!BX$6:BX$37))/(MAX('04 (ind)'!BX$6:BX$37)-MIN('04 (ind)'!BX$6:BX$37))))))</f>
        <v>24.438543568257685</v>
      </c>
      <c r="BY30" s="75">
        <f>IF('04 (ind)'!BY$1="si",100*(('04 (ind)'!BY29-MIN('04 (ind)'!BY$6:BY$37))/(MAX('04 (ind)'!BY$6:BY$37)-MIN('04 (ind)'!BY$6:BY$37))),ABS(-100+(100*(('04 (ind)'!BY29-MIN('04 (ind)'!BY$6:BY$37))/(MAX('04 (ind)'!BY$6:BY$37)-MIN('04 (ind)'!BY$6:BY$37))))))</f>
        <v>8.1038075166875227</v>
      </c>
      <c r="BZ30" s="75">
        <f>IF('04 (ind)'!BZ$1="si",100*(('04 (ind)'!BZ29-MIN('04 (ind)'!BZ$6:BZ$37))/(MAX('04 (ind)'!BZ$6:BZ$37)-MIN('04 (ind)'!BZ$6:BZ$37))),ABS(-100+(100*(('04 (ind)'!BZ29-MIN('04 (ind)'!BZ$6:BZ$37))/(MAX('04 (ind)'!BZ$6:BZ$37)-MIN('04 (ind)'!BZ$6:BZ$37))))))</f>
        <v>87.994028351408076</v>
      </c>
      <c r="CA30" s="75">
        <f>IF('04 (ind)'!CA$1="si",100*(('04 (ind)'!CA29-MIN('04 (ind)'!CA$6:CA$37))/(MAX('04 (ind)'!CA$6:CA$37)-MIN('04 (ind)'!CA$6:CA$37))),ABS(-100+(100*(('04 (ind)'!CA29-MIN('04 (ind)'!CA$6:CA$37))/(MAX('04 (ind)'!CA$6:CA$37)-MIN('04 (ind)'!CA$6:CA$37))))))</f>
        <v>0</v>
      </c>
      <c r="CB30" s="75">
        <f>IF('04 (ind)'!CB$1="si",100*(('04 (ind)'!CB29-MIN('04 (ind)'!CB$6:CB$37))/(MAX('04 (ind)'!CB$6:CB$37)-MIN('04 (ind)'!CB$6:CB$37))),ABS(-100+(100*(('04 (ind)'!CB29-MIN('04 (ind)'!CB$6:CB$37))/(MAX('04 (ind)'!CB$6:CB$37)-MIN('04 (ind)'!CB$6:CB$37))))))</f>
        <v>61.832061068702302</v>
      </c>
      <c r="CC30" s="75">
        <f>IF('04 (ind)'!CC$1="si",100*(('04 (ind)'!CC29-MIN('04 (ind)'!CC$6:CC$37))/(MAX('04 (ind)'!CC$6:CC$37)-MIN('04 (ind)'!CC$6:CC$37))),ABS(-100+(100*(('04 (ind)'!CC29-MIN('04 (ind)'!CC$6:CC$37))/(MAX('04 (ind)'!CC$6:CC$37)-MIN('04 (ind)'!CC$6:CC$37))))))</f>
        <v>73.522254603537434</v>
      </c>
      <c r="CD30" s="75">
        <f>IF('04 (ind)'!CD$1="si",100*(('04 (ind)'!CD29-MIN('04 (ind)'!CD$6:CD$37))/(MAX('04 (ind)'!CD$6:CD$37)-MIN('04 (ind)'!CD$6:CD$37))),ABS(-100+(100*(('04 (ind)'!CD29-MIN('04 (ind)'!CD$6:CD$37))/(MAX('04 (ind)'!CD$6:CD$37)-MIN('04 (ind)'!CD$6:CD$37))))))</f>
        <v>0.19626041255803831</v>
      </c>
      <c r="CE30" s="75">
        <f>IF('04 (ind)'!CE$1="si",100*(('04 (ind)'!CE29-MIN('04 (ind)'!CE$6:CE$37))/(MAX('04 (ind)'!CE$6:CE$37)-MIN('04 (ind)'!CE$6:CE$37))),ABS(-100+(100*(('04 (ind)'!CE29-MIN('04 (ind)'!CE$6:CE$37))/(MAX('04 (ind)'!CE$6:CE$37)-MIN('04 (ind)'!CE$6:CE$37))))))</f>
        <v>10.331219433176056</v>
      </c>
      <c r="CF30" s="75">
        <f>IF('04 (ind)'!CF$1="si",100*(('04 (ind)'!CF29-MIN('04 (ind)'!CF$6:CF$37))/(MAX('04 (ind)'!CF$6:CF$37)-MIN('04 (ind)'!CF$6:CF$37))),ABS(-100+(100*(('04 (ind)'!CF29-MIN('04 (ind)'!CF$6:CF$37))/(MAX('04 (ind)'!CF$6:CF$37)-MIN('04 (ind)'!CF$6:CF$37))))))</f>
        <v>17.772675768678383</v>
      </c>
      <c r="CG30" s="75">
        <f>IF('04 (ind)'!CG$1="si",100*(('04 (ind)'!CG29-MIN('04 (ind)'!CG$6:CG$37))/(MAX('04 (ind)'!CG$6:CG$37)-MIN('04 (ind)'!CG$6:CG$37))),ABS(-100+(100*(('04 (ind)'!CG29-MIN('04 (ind)'!CG$6:CG$37))/(MAX('04 (ind)'!CG$6:CG$37)-MIN('04 (ind)'!CG$6:CG$37))))))</f>
        <v>4.1411763407155471</v>
      </c>
      <c r="CH30" s="75">
        <f>IF('04 (ind)'!CH$1="si",100*(('04 (ind)'!CH29-MIN('04 (ind)'!CH$6:CH$37))/(MAX('04 (ind)'!CH$6:CH$37)-MIN('04 (ind)'!CH$6:CH$37))),ABS(-100+(100*(('04 (ind)'!CH29-MIN('04 (ind)'!CH$6:CH$37))/(MAX('04 (ind)'!CH$6:CH$37)-MIN('04 (ind)'!CH$6:CH$37))))))</f>
        <v>8.538419416817975</v>
      </c>
      <c r="CI30" s="75">
        <f>IF('04 (ind)'!CI$1="si",100*(('04 (ind)'!CI29-MIN('04 (ind)'!CI$6:CI$37))/(MAX('04 (ind)'!CI$6:CI$37)-MIN('04 (ind)'!CI$6:CI$37))),ABS(-100+(100*(('04 (ind)'!CI29-MIN('04 (ind)'!CI$6:CI$37))/(MAX('04 (ind)'!CI$6:CI$37)-MIN('04 (ind)'!CI$6:CI$37))))))</f>
        <v>70.486990029914722</v>
      </c>
      <c r="CJ30" s="75">
        <f>IF('04 (ind)'!CJ$1="si",100*(('04 (ind)'!CJ29-MIN('04 (ind)'!CJ$6:CJ$37))/(MAX('04 (ind)'!CJ$6:CJ$37)-MIN('04 (ind)'!CJ$6:CJ$37))),ABS(-100+(100*(('04 (ind)'!CJ29-MIN('04 (ind)'!CJ$6:CJ$37))/(MAX('04 (ind)'!CJ$6:CJ$37)-MIN('04 (ind)'!CJ$6:CJ$37))))))</f>
        <v>34.752166436540321</v>
      </c>
      <c r="CK30" s="75">
        <f>IF('04 (ind)'!CK$1="si",100*(('04 (ind)'!CK29-MIN('04 (ind)'!CK$6:CK$37))/(MAX('04 (ind)'!CK$6:CK$37)-MIN('04 (ind)'!CK$6:CK$37))),ABS(-100+(100*(('04 (ind)'!CK29-MIN('04 (ind)'!CK$6:CK$37))/(MAX('04 (ind)'!CK$6:CK$37)-MIN('04 (ind)'!CK$6:CK$37))))))</f>
        <v>8.1162159418664395</v>
      </c>
      <c r="CL30" s="75">
        <f>IF('04 (ind)'!CL$1="si",100*(('04 (ind)'!CL29-MIN('04 (ind)'!CL$6:CL$37))/(MAX('04 (ind)'!CL$6:CL$37)-MIN('04 (ind)'!CL$6:CL$37))),ABS(-100+(100*(('04 (ind)'!CL29-MIN('04 (ind)'!CL$6:CL$37))/(MAX('04 (ind)'!CL$6:CL$37)-MIN('04 (ind)'!CL$6:CL$37))))))</f>
        <v>18.711998192406448</v>
      </c>
      <c r="CM30" s="75">
        <f>IF('04 (ind)'!CM$1="si",100*(('04 (ind)'!CM29-MIN('04 (ind)'!CM$6:CM$37))/(MAX('04 (ind)'!CM$6:CM$37)-MIN('04 (ind)'!CM$6:CM$37))),ABS(-100+(100*(('04 (ind)'!CM29-MIN('04 (ind)'!CM$6:CM$37))/(MAX('04 (ind)'!CM$6:CM$37)-MIN('04 (ind)'!CM$6:CM$37))))))</f>
        <v>12.92226443153575</v>
      </c>
    </row>
    <row r="31" spans="1:91">
      <c r="A31" s="18" t="s">
        <v>229</v>
      </c>
      <c r="B31" s="87">
        <f>IF('04 (ind)'!B$1="si",100*(('04 (ind)'!B30-MIN('04 (ind)'!B$6:B$37))/(MAX('04 (ind)'!B$6:B$37)-MIN('04 (ind)'!B$6:B$37))),ABS(-100+(100*(('04 (ind)'!B30-MIN('04 (ind)'!B$6:B$37))/(MAX('04 (ind)'!B$6:B$37)-MIN('04 (ind)'!B$6:B$37))))))</f>
        <v>5.9344746109938038</v>
      </c>
      <c r="C31" s="87">
        <f>IF('04 (ind)'!C$1="si",100*(('04 (ind)'!C30-MIN('04 (ind)'!C$6:C$37))/(MAX('04 (ind)'!C$6:C$37)-MIN('04 (ind)'!C$6:C$37))),ABS(-100+(100*(('04 (ind)'!C30-MIN('04 (ind)'!C$6:C$37))/(MAX('04 (ind)'!C$6:C$37)-MIN('04 (ind)'!C$6:C$37))))))</f>
        <v>56.968718886688293</v>
      </c>
      <c r="D31" s="87">
        <f>IF('04 (ind)'!D$1="si",100*(('04 (ind)'!D30-MIN('04 (ind)'!D$6:D$37))/(MAX('04 (ind)'!D$6:D$37)-MIN('04 (ind)'!D$6:D$37))),ABS(-100+(100*(('04 (ind)'!D30-MIN('04 (ind)'!D$6:D$37))/(MAX('04 (ind)'!D$6:D$37)-MIN('04 (ind)'!D$6:D$37))))))</f>
        <v>87.55722529924013</v>
      </c>
      <c r="E31" s="87">
        <f>IF('04 (ind)'!E$1="si",100*(('04 (ind)'!E30-MIN('04 (ind)'!E$6:E$37))/(MAX('04 (ind)'!E$6:E$37)-MIN('04 (ind)'!E$6:E$37))),ABS(-100+(100*(('04 (ind)'!E30-MIN('04 (ind)'!E$6:E$37))/(MAX('04 (ind)'!E$6:E$37)-MIN('04 (ind)'!E$6:E$37))))))</f>
        <v>15.861636254708728</v>
      </c>
      <c r="F31" s="87">
        <f>IF('04 (ind)'!F$1="si",100*(('04 (ind)'!F30-MIN('04 (ind)'!F$6:F$37))/(MAX('04 (ind)'!F$6:F$37)-MIN('04 (ind)'!F$6:F$37))),ABS(-100+(100*(('04 (ind)'!F30-MIN('04 (ind)'!F$6:F$37))/(MAX('04 (ind)'!F$6:F$37)-MIN('04 (ind)'!F$6:F$37))))))</f>
        <v>49.425287356321824</v>
      </c>
      <c r="G31" s="87">
        <f>IF('04 (ind)'!G$1="si",100*(('04 (ind)'!G30-MIN('04 (ind)'!G$6:G$37))/(MAX('04 (ind)'!G$6:G$37)-MIN('04 (ind)'!G$6:G$37))),ABS(-100+(100*(('04 (ind)'!G30-MIN('04 (ind)'!G$6:G$37))/(MAX('04 (ind)'!G$6:G$37)-MIN('04 (ind)'!G$6:G$37))))))</f>
        <v>57.264957264957275</v>
      </c>
      <c r="H31" s="87">
        <f>IF('04 (ind)'!H$1="si",100*(('04 (ind)'!H30-MIN('04 (ind)'!H$6:H$37))/(MAX('04 (ind)'!H$6:H$37)-MIN('04 (ind)'!H$6:H$37))),ABS(-100+(100*(('04 (ind)'!H30-MIN('04 (ind)'!H$6:H$37))/(MAX('04 (ind)'!H$6:H$37)-MIN('04 (ind)'!H$6:H$37))))))</f>
        <v>29.936305732484076</v>
      </c>
      <c r="I31" s="87">
        <f>IF('04 (ind)'!I$1="si",100*(('04 (ind)'!I30-MIN('04 (ind)'!I$6:I$37))/(MAX('04 (ind)'!I$6:I$37)-MIN('04 (ind)'!I$6:I$37))),ABS(-100+(100*(('04 (ind)'!I30-MIN('04 (ind)'!I$6:I$37))/(MAX('04 (ind)'!I$6:I$37)-MIN('04 (ind)'!I$6:I$37))))))</f>
        <v>78.75816993464052</v>
      </c>
      <c r="J31" s="87">
        <f>IF('04 (ind)'!J$1="si",100*(('04 (ind)'!J30-MIN('04 (ind)'!J$6:J$37))/(MAX('04 (ind)'!J$6:J$37)-MIN('04 (ind)'!J$6:J$37))),ABS(-100+(100*(('04 (ind)'!J30-MIN('04 (ind)'!J$6:J$37))/(MAX('04 (ind)'!J$6:J$37)-MIN('04 (ind)'!J$6:J$37))))))</f>
        <v>0</v>
      </c>
      <c r="K31" s="87">
        <f>IF('04 (ind)'!K$1="si",100*(('04 (ind)'!K30-MIN('04 (ind)'!K$6:K$37))/(MAX('04 (ind)'!K$6:K$37)-MIN('04 (ind)'!K$6:K$37))),ABS(-100+(100*(('04 (ind)'!K30-MIN('04 (ind)'!K$6:K$37))/(MAX('04 (ind)'!K$6:K$37)-MIN('04 (ind)'!K$6:K$37))))))</f>
        <v>23.081329458445392</v>
      </c>
      <c r="L31" s="87">
        <f>IF('04 (ind)'!L$1="si",100*(('04 (ind)'!L30-MIN('04 (ind)'!L$6:L$37))/(MAX('04 (ind)'!L$6:L$37)-MIN('04 (ind)'!L$6:L$37))),ABS(-100+(100*(('04 (ind)'!L30-MIN('04 (ind)'!L$6:L$37))/(MAX('04 (ind)'!L$6:L$37)-MIN('04 (ind)'!L$6:L$37))))))</f>
        <v>24.693811274461481</v>
      </c>
      <c r="M31" s="87">
        <f>IF('04 (ind)'!M$1="si",100*(('04 (ind)'!M30-MIN('04 (ind)'!M$6:M$37))/(MAX('04 (ind)'!M$6:M$37)-MIN('04 (ind)'!M$6:M$37))),ABS(-100+(100*(('04 (ind)'!M30-MIN('04 (ind)'!M$6:M$37))/(MAX('04 (ind)'!M$6:M$37)-MIN('04 (ind)'!M$6:M$37))))))</f>
        <v>1.2096736353495587</v>
      </c>
      <c r="N31" s="87">
        <f>IF('04 (ind)'!N$1="si",100*(('04 (ind)'!N30-MIN('04 (ind)'!N$6:N$37))/(MAX('04 (ind)'!N$6:N$37)-MIN('04 (ind)'!N$6:N$37))),ABS(-100+(100*(('04 (ind)'!N30-MIN('04 (ind)'!N$6:N$37))/(MAX('04 (ind)'!N$6:N$37)-MIN('04 (ind)'!N$6:N$37))))))</f>
        <v>32.68652131784642</v>
      </c>
      <c r="O31" s="87">
        <f>IF('04 (ind)'!O$1="si",100*(('04 (ind)'!O30-MIN('04 (ind)'!O$6:O$37))/(MAX('04 (ind)'!O$6:O$37)-MIN('04 (ind)'!O$6:O$37))),ABS(-100+(100*(('04 (ind)'!O30-MIN('04 (ind)'!O$6:O$37))/(MAX('04 (ind)'!O$6:O$37)-MIN('04 (ind)'!O$6:O$37))))))</f>
        <v>98.305084745762713</v>
      </c>
      <c r="P31" s="87">
        <f>IF('04 (ind)'!P$1="si",100*(('04 (ind)'!P30-MIN('04 (ind)'!P$6:P$37))/(MAX('04 (ind)'!P$6:P$37)-MIN('04 (ind)'!P$6:P$37))),ABS(-100+(100*(('04 (ind)'!P30-MIN('04 (ind)'!P$6:P$37))/(MAX('04 (ind)'!P$6:P$37)-MIN('04 (ind)'!P$6:P$37))))))</f>
        <v>0.96382153526375414</v>
      </c>
      <c r="Q31" s="87">
        <f>IF('04 (ind)'!Q$1="si",100*(('04 (ind)'!Q30-MIN('04 (ind)'!Q$6:Q$37))/(MAX('04 (ind)'!Q$6:Q$37)-MIN('04 (ind)'!Q$6:Q$37))),ABS(-100+(100*(('04 (ind)'!Q30-MIN('04 (ind)'!Q$6:Q$37))/(MAX('04 (ind)'!Q$6:Q$37)-MIN('04 (ind)'!Q$6:Q$37))))))</f>
        <v>21.064238574463793</v>
      </c>
      <c r="R31" s="87">
        <f>IF('04 (ind)'!R$1="si",100*(('04 (ind)'!R30-MIN('04 (ind)'!R$6:R$37))/(MAX('04 (ind)'!R$6:R$37)-MIN('04 (ind)'!R$6:R$37))),ABS(-100+(100*(('04 (ind)'!R30-MIN('04 (ind)'!R$6:R$37))/(MAX('04 (ind)'!R$6:R$37)-MIN('04 (ind)'!R$6:R$37))))))</f>
        <v>2.1673919157765327</v>
      </c>
      <c r="S31" s="75">
        <f>ABS(ABS(('04 (ind)'!S30-((MAX('04 (ind)'!S$6:S$37)+MIN('04 (ind)'!S$6:S$37))/2))/(((MAX('04 (ind)'!S$6:S$37)+MIN('04 (ind)'!S$6:S$37))/2)-MAX('04 (ind)'!S$6:S$37))*100)-100)</f>
        <v>19.290413617889755</v>
      </c>
      <c r="T31" s="75">
        <f>IF('04 (ind)'!T$1="si",100*(('04 (ind)'!T30-MIN('04 (ind)'!T$6:T$37))/(MAX('04 (ind)'!T$6:T$37)-MIN('04 (ind)'!T$6:T$37))),ABS(-100+(100*(('04 (ind)'!T30-MIN('04 (ind)'!T$6:T$37))/(MAX('04 (ind)'!T$6:T$37)-MIN('04 (ind)'!T$6:T$37))))))</f>
        <v>28.356934096241716</v>
      </c>
      <c r="U31" s="75">
        <f>IF('04 (ind)'!U$1="si",100*(('04 (ind)'!U30-MIN('04 (ind)'!U$6:U$37))/(MAX('04 (ind)'!U$6:U$37)-MIN('04 (ind)'!U$6:U$37))),ABS(-100+(100*(('04 (ind)'!U30-MIN('04 (ind)'!U$6:U$37))/(MAX('04 (ind)'!U$6:U$37)-MIN('04 (ind)'!U$6:U$37))))))</f>
        <v>0</v>
      </c>
      <c r="V31" s="75">
        <f>IF('04 (ind)'!V$1="si",100*(('04 (ind)'!V30-MIN('04 (ind)'!V$6:V$37))/(MAX('04 (ind)'!V$6:V$37)-MIN('04 (ind)'!V$6:V$37))),ABS(-100+(100*(('04 (ind)'!V30-MIN('04 (ind)'!V$6:V$37))/(MAX('04 (ind)'!V$6:V$37)-MIN('04 (ind)'!V$6:V$37))))))</f>
        <v>91.712707182320443</v>
      </c>
      <c r="W31" s="75">
        <f>IF('04 (ind)'!W$1="si",100*(('04 (ind)'!W30-MIN('04 (ind)'!W$6:W$37))/(MAX('04 (ind)'!W$6:W$37)-MIN('04 (ind)'!W$6:W$37))),ABS(-100+(100*(('04 (ind)'!W30-MIN('04 (ind)'!W$6:W$37))/(MAX('04 (ind)'!W$6:W$37)-MIN('04 (ind)'!W$6:W$37))))))</f>
        <v>80.192702148332074</v>
      </c>
      <c r="X31" s="75">
        <f>IF('04 (ind)'!X$1="si",100*(('04 (ind)'!X30-MIN('04 (ind)'!X$6:X$37))/(MAX('04 (ind)'!X$6:X$37)-MIN('04 (ind)'!X$6:X$37))),ABS(-100+(100*(('04 (ind)'!X30-MIN('04 (ind)'!X$6:X$37))/(MAX('04 (ind)'!X$6:X$37)-MIN('04 (ind)'!X$6:X$37))))))</f>
        <v>62.982886640439183</v>
      </c>
      <c r="Y31" s="75">
        <f>IF('04 (ind)'!Y$1="si",100*(('04 (ind)'!Y30-MIN('04 (ind)'!Y$6:Y$37))/(MAX('04 (ind)'!Y$6:Y$37)-MIN('04 (ind)'!Y$6:Y$37))),ABS(-100+(100*(('04 (ind)'!Y30-MIN('04 (ind)'!Y$6:Y$37))/(MAX('04 (ind)'!Y$6:Y$37)-MIN('04 (ind)'!Y$6:Y$37))))))</f>
        <v>68.126292783827026</v>
      </c>
      <c r="Z31" s="75">
        <f>IF('04 (ind)'!Z$1="si",100*(('04 (ind)'!Z30-MIN('04 (ind)'!Z$6:Z$37))/(MAX('04 (ind)'!Z$6:Z$37)-MIN('04 (ind)'!Z$6:Z$37))),ABS(-100+(100*(('04 (ind)'!Z30-MIN('04 (ind)'!Z$6:Z$37))/(MAX('04 (ind)'!Z$6:Z$37)-MIN('04 (ind)'!Z$6:Z$37))))))</f>
        <v>38.829013778645972</v>
      </c>
      <c r="AA31" s="75">
        <f>IF('04 (ind)'!AA$1="si",100*(('04 (ind)'!AA30-MIN('04 (ind)'!AA$6:AA$37))/(MAX('04 (ind)'!AA$6:AA$37)-MIN('04 (ind)'!AA$6:AA$37))),ABS(-100+(100*(('04 (ind)'!AA30-MIN('04 (ind)'!AA$6:AA$37))/(MAX('04 (ind)'!AA$6:AA$37)-MIN('04 (ind)'!AA$6:AA$37))))))</f>
        <v>72.525520757334704</v>
      </c>
      <c r="AB31" s="75">
        <f>IF('04 (ind)'!AB$1="si",100*(('04 (ind)'!AB30-MIN('04 (ind)'!AB$6:AB$37))/(MAX('04 (ind)'!AB$6:AB$37)-MIN('04 (ind)'!AB$6:AB$37))),ABS(-100+(100*(('04 (ind)'!AB30-MIN('04 (ind)'!AB$6:AB$37))/(MAX('04 (ind)'!AB$6:AB$37)-MIN('04 (ind)'!AB$6:AB$37))))))</f>
        <v>43.32128893187717</v>
      </c>
      <c r="AC31" s="75">
        <f>IF('04 (ind)'!AC$1="si",100*(('04 (ind)'!AC30-MIN('04 (ind)'!AC$6:AC$37))/(MAX('04 (ind)'!AC$6:AC$37)-MIN('04 (ind)'!AC$6:AC$37))),ABS(-100+(100*(('04 (ind)'!AC30-MIN('04 (ind)'!AC$6:AC$37))/(MAX('04 (ind)'!AC$6:AC$37)-MIN('04 (ind)'!AC$6:AC$37))))))</f>
        <v>71.111947041602164</v>
      </c>
      <c r="AD31" s="75">
        <f>IF('04 (ind)'!AD$1="si",100*(('04 (ind)'!AD30-MIN('04 (ind)'!AD$6:AD$37))/(MAX('04 (ind)'!AD$6:AD$37)-MIN('04 (ind)'!AD$6:AD$37))),ABS(-100+(100*(('04 (ind)'!AD30-MIN('04 (ind)'!AD$6:AD$37))/(MAX('04 (ind)'!AD$6:AD$37)-MIN('04 (ind)'!AD$6:AD$37))))))</f>
        <v>55.936829374879373</v>
      </c>
      <c r="AE31" s="75">
        <f>IF('04 (ind)'!AE$1="si",100*(('04 (ind)'!AE30-MIN('04 (ind)'!AE$6:AE$37))/(MAX('04 (ind)'!AE$6:AE$37)-MIN('04 (ind)'!AE$6:AE$37))),ABS(-100+(100*(('04 (ind)'!AE30-MIN('04 (ind)'!AE$6:AE$37))/(MAX('04 (ind)'!AE$6:AE$37)-MIN('04 (ind)'!AE$6:AE$37))))))</f>
        <v>39.355307385569475</v>
      </c>
      <c r="AF31" s="75">
        <f>IF('04 (ind)'!AF$1="si",100*(('04 (ind)'!AF30-MIN('04 (ind)'!AF$6:AF$37))/(MAX('04 (ind)'!AF$6:AF$37)-MIN('04 (ind)'!AF$6:AF$37))),ABS(-100+(100*(('04 (ind)'!AF30-MIN('04 (ind)'!AF$6:AF$37))/(MAX('04 (ind)'!AF$6:AF$37)-MIN('04 (ind)'!AF$6:AF$37))))))</f>
        <v>68.681318681318686</v>
      </c>
      <c r="AG31" s="75">
        <f>IF('04 (ind)'!AG$1="si",100*(('04 (ind)'!AG30-MIN('04 (ind)'!AG$6:AG$37))/(MAX('04 (ind)'!AG$6:AG$37)-MIN('04 (ind)'!AG$6:AG$37))),ABS(-100+(100*(('04 (ind)'!AG30-MIN('04 (ind)'!AG$6:AG$37))/(MAX('04 (ind)'!AG$6:AG$37)-MIN('04 (ind)'!AG$6:AG$37))))))</f>
        <v>42.913385826771666</v>
      </c>
      <c r="AH31" s="75">
        <f>IF('04 (ind)'!AH$1="si",100*(('04 (ind)'!AH30-MIN('04 (ind)'!AH$6:AH$37))/(MAX('04 (ind)'!AH$6:AH$37)-MIN('04 (ind)'!AH$6:AH$37))),ABS(-100+(100*(('04 (ind)'!AH30-MIN('04 (ind)'!AH$6:AH$37))/(MAX('04 (ind)'!AH$6:AH$37)-MIN('04 (ind)'!AH$6:AH$37))))))</f>
        <v>30.418250950570336</v>
      </c>
      <c r="AI31" s="75">
        <f>IF('04 (ind)'!AI$1="si",100*(('04 (ind)'!AI30-MIN('04 (ind)'!AI$6:AI$37))/(MAX('04 (ind)'!AI$6:AI$37)-MIN('04 (ind)'!AI$6:AI$37))),ABS(-100+(100*(('04 (ind)'!AI30-MIN('04 (ind)'!AI$6:AI$37))/(MAX('04 (ind)'!AI$6:AI$37)-MIN('04 (ind)'!AI$6:AI$37))))))</f>
        <v>1.0273972602739725</v>
      </c>
      <c r="AJ31" s="75">
        <f>IF('04 (ind)'!AJ$1="si",100*(('04 (ind)'!AJ30-MIN('04 (ind)'!AJ$6:AJ$37))/(MAX('04 (ind)'!AJ$6:AJ$37)-MIN('04 (ind)'!AJ$6:AJ$37))),ABS(-100+(100*(('04 (ind)'!AJ30-MIN('04 (ind)'!AJ$6:AJ$37))/(MAX('04 (ind)'!AJ$6:AJ$37)-MIN('04 (ind)'!AJ$6:AJ$37))))))</f>
        <v>93.993095512082832</v>
      </c>
      <c r="AK31" s="75">
        <f>IF('04 (ind)'!AK$1="si",100*(('04 (ind)'!AK30-MIN('04 (ind)'!AK$6:AK$37))/(MAX('04 (ind)'!AK$6:AK$37)-MIN('04 (ind)'!AK$6:AK$37))),ABS(-100+(100*(('04 (ind)'!AK30-MIN('04 (ind)'!AK$6:AK$37))/(MAX('04 (ind)'!AK$6:AK$37)-MIN('04 (ind)'!AK$6:AK$37))))))</f>
        <v>7.0698057642057259</v>
      </c>
      <c r="AL31" s="75">
        <f>IF('04 (ind)'!AL$1="si",100*(('04 (ind)'!AL30-MIN('04 (ind)'!AL$6:AL$37))/(MAX('04 (ind)'!AL$6:AL$37)-MIN('04 (ind)'!AL$6:AL$37))),ABS(-100+(100*(('04 (ind)'!AL30-MIN('04 (ind)'!AL$6:AL$37))/(MAX('04 (ind)'!AL$6:AL$37)-MIN('04 (ind)'!AL$6:AL$37))))))</f>
        <v>36.029060781206447</v>
      </c>
      <c r="AM31" s="75">
        <f>IF('04 (ind)'!AM$1="si",100*(('04 (ind)'!AM30-MIN('04 (ind)'!AM$6:AM$37))/(MAX('04 (ind)'!AM$6:AM$37)-MIN('04 (ind)'!AM$6:AM$37))),ABS(-100+(100*(('04 (ind)'!AM30-MIN('04 (ind)'!AM$6:AM$37))/(MAX('04 (ind)'!AM$6:AM$37)-MIN('04 (ind)'!AM$6:AM$37))))))</f>
        <v>54.53416963181234</v>
      </c>
      <c r="AN31" s="75">
        <f>IF('04 (ind)'!AN$1="si",100*(('04 (ind)'!AN30-MIN('04 (ind)'!AN$6:AN$37))/(MAX('04 (ind)'!AN$6:AN$37)-MIN('04 (ind)'!AN$6:AN$37))),ABS(-100+(100*(('04 (ind)'!AN30-MIN('04 (ind)'!AN$6:AN$37))/(MAX('04 (ind)'!AN$6:AN$37)-MIN('04 (ind)'!AN$6:AN$37))))))</f>
        <v>59.349784355241013</v>
      </c>
      <c r="AO31" s="75">
        <f>IF('04 (ind)'!AO$1="si",100*(('04 (ind)'!AO30-MIN('04 (ind)'!AO$6:AO$37))/(MAX('04 (ind)'!AO$6:AO$37)-MIN('04 (ind)'!AO$6:AO$37))),ABS(-100+(100*(('04 (ind)'!AO30-MIN('04 (ind)'!AO$6:AO$37))/(MAX('04 (ind)'!AO$6:AO$37)-MIN('04 (ind)'!AO$6:AO$37))))))</f>
        <v>22.209946175939233</v>
      </c>
      <c r="AP31" s="75">
        <f>IF('04 (ind)'!AP$1="si",100*(('04 (ind)'!AP30-MIN('04 (ind)'!AP$6:AP$37))/(MAX('04 (ind)'!AP$6:AP$37)-MIN('04 (ind)'!AP$6:AP$37))),ABS(-100+(100*(('04 (ind)'!AP30-MIN('04 (ind)'!AP$6:AP$37))/(MAX('04 (ind)'!AP$6:AP$37)-MIN('04 (ind)'!AP$6:AP$37))))))</f>
        <v>62.682418346073653</v>
      </c>
      <c r="AQ31" s="75">
        <f>IF('04 (ind)'!AQ$1="si",100*(('04 (ind)'!AQ30-MIN('04 (ind)'!AQ$6:AQ$37))/(MAX('04 (ind)'!AQ$6:AQ$37)-MIN('04 (ind)'!AQ$6:AQ$37))),ABS(-100+(100*(('04 (ind)'!AQ30-MIN('04 (ind)'!AQ$6:AQ$37))/(MAX('04 (ind)'!AQ$6:AQ$37)-MIN('04 (ind)'!AQ$6:AQ$37))))))</f>
        <v>5.9017851102571788</v>
      </c>
      <c r="AR31" s="75">
        <f>IF('04 (ind)'!AR$1="si",100*(('04 (ind)'!AR30-MIN('04 (ind)'!AR$6:AR$37))/(MAX('04 (ind)'!AR$6:AR$37)-MIN('04 (ind)'!AR$6:AR$37))),ABS(-100+(100*(('04 (ind)'!AR30-MIN('04 (ind)'!AR$6:AR$37))/(MAX('04 (ind)'!AR$6:AR$37)-MIN('04 (ind)'!AR$6:AR$37))))))</f>
        <v>97.629001089474002</v>
      </c>
      <c r="AS31" s="75">
        <f>IF('04 (ind)'!AS$1="si",100*(('04 (ind)'!AS30-MIN('04 (ind)'!AS$6:AS$37))/(MAX('04 (ind)'!AS$6:AS$37)-MIN('04 (ind)'!AS$6:AS$37))),ABS(-100+(100*(('04 (ind)'!AS30-MIN('04 (ind)'!AS$6:AS$37))/(MAX('04 (ind)'!AS$6:AS$37)-MIN('04 (ind)'!AS$6:AS$37))))))</f>
        <v>46.372917786136483</v>
      </c>
      <c r="AT31" s="75">
        <f>IF('04 (ind)'!AT$1="si",100*(('04 (ind)'!AT30-MIN('04 (ind)'!AT$6:AT$37))/(MAX('04 (ind)'!AT$6:AT$37)-MIN('04 (ind)'!AT$6:AT$37))),ABS(-100+(100*(('04 (ind)'!AT30-MIN('04 (ind)'!AT$6:AT$37))/(MAX('04 (ind)'!AT$6:AT$37)-MIN('04 (ind)'!AT$6:AT$37))))))</f>
        <v>0</v>
      </c>
      <c r="AU31" s="75">
        <f>IF('04 (ind)'!AU$1="si",100*(('04 (ind)'!AU30-MIN('04 (ind)'!AU$6:AU$37))/(MAX('04 (ind)'!AU$6:AU$37)-MIN('04 (ind)'!AU$6:AU$37))),ABS(-100+(100*(('04 (ind)'!AU30-MIN('04 (ind)'!AU$6:AU$37))/(MAX('04 (ind)'!AU$6:AU$37)-MIN('04 (ind)'!AU$6:AU$37))))))</f>
        <v>54.434250764525991</v>
      </c>
      <c r="AV31" s="75">
        <f>IF('04 (ind)'!AV$1="si",100*(('04 (ind)'!AV30-MIN('04 (ind)'!AV$6:AV$37))/(MAX('04 (ind)'!AV$6:AV$37)-MIN('04 (ind)'!AV$6:AV$37))),ABS(-100+(100*(('04 (ind)'!AV30-MIN('04 (ind)'!AV$6:AV$37))/(MAX('04 (ind)'!AV$6:AV$37)-MIN('04 (ind)'!AV$6:AV$37))))))</f>
        <v>94.974003466204508</v>
      </c>
      <c r="AW31" s="75">
        <f>IF('04 (ind)'!AW$1="si",100*(('04 (ind)'!AW30-MIN('04 (ind)'!AW$6:AW$37))/(MAX('04 (ind)'!AW$6:AW$37)-MIN('04 (ind)'!AW$6:AW$37))),ABS(-100+(100*(('04 (ind)'!AW30-MIN('04 (ind)'!AW$6:AW$37))/(MAX('04 (ind)'!AW$6:AW$37)-MIN('04 (ind)'!AW$6:AW$37))))))</f>
        <v>72.991187143597728</v>
      </c>
      <c r="AX31" s="75">
        <f>IF('04 (ind)'!AX$1="si",100*(('04 (ind)'!AX30-MIN('04 (ind)'!AX$6:AX$37))/(MAX('04 (ind)'!AX$6:AX$37)-MIN('04 (ind)'!AX$6:AX$37))),ABS(-100+(100*(('04 (ind)'!AX30-MIN('04 (ind)'!AX$6:AX$37))/(MAX('04 (ind)'!AX$6:AX$37)-MIN('04 (ind)'!AX$6:AX$37))))))</f>
        <v>27.645337570897709</v>
      </c>
      <c r="AY31" s="75">
        <f>IF('04 (ind)'!AY$1="si",100*(('04 (ind)'!AY30-MIN('04 (ind)'!AY$6:AY$37))/(MAX('04 (ind)'!AY$6:AY$37)-MIN('04 (ind)'!AY$6:AY$37))),ABS(-100+(100*(('04 (ind)'!AY30-MIN('04 (ind)'!AY$6:AY$37))/(MAX('04 (ind)'!AY$6:AY$37)-MIN('04 (ind)'!AY$6:AY$37))))))</f>
        <v>52.378686964795449</v>
      </c>
      <c r="AZ31" s="75">
        <f>IF('04 (ind)'!AZ$1="si",100*(('04 (ind)'!AZ30-MIN('04 (ind)'!AZ$6:AZ$37))/(MAX('04 (ind)'!AZ$6:AZ$37)-MIN('04 (ind)'!AZ$6:AZ$37))),ABS(-100+(100*(('04 (ind)'!AZ30-MIN('04 (ind)'!AZ$6:AZ$37))/(MAX('04 (ind)'!AZ$6:AZ$37)-MIN('04 (ind)'!AZ$6:AZ$37))))))</f>
        <v>50.510084235952434</v>
      </c>
      <c r="BA31" s="75">
        <f>IF('04 (ind)'!BA$1="si",100*(('04 (ind)'!BA30-MIN('04 (ind)'!BA$6:BA$37))/(MAX('04 (ind)'!BA$6:BA$37)-MIN('04 (ind)'!BA$6:BA$37))),ABS(-100+(100*(('04 (ind)'!BA30-MIN('04 (ind)'!BA$6:BA$37))/(MAX('04 (ind)'!BA$6:BA$37)-MIN('04 (ind)'!BA$6:BA$37))))))</f>
        <v>38.974399215642947</v>
      </c>
      <c r="BB31" s="75">
        <f>IF('04 (ind)'!BB$1="si",100*(('04 (ind)'!BB30-MIN('04 (ind)'!BB$6:BB$37))/(MAX('04 (ind)'!BB$6:BB$37)-MIN('04 (ind)'!BB$6:BB$37))),ABS(-100+(100*(('04 (ind)'!BB30-MIN('04 (ind)'!BB$6:BB$37))/(MAX('04 (ind)'!BB$6:BB$37)-MIN('04 (ind)'!BB$6:BB$37))))))</f>
        <v>4.4575613503873157</v>
      </c>
      <c r="BC31" s="75">
        <f>IF('04 (ind)'!BC$1="si",100*(('04 (ind)'!BC30-MIN('04 (ind)'!BC$6:BC$37))/(MAX('04 (ind)'!BC$6:BC$37)-MIN('04 (ind)'!BC$6:BC$37))),ABS(-100+(100*(('04 (ind)'!BC30-MIN('04 (ind)'!BC$6:BC$37))/(MAX('04 (ind)'!BC$6:BC$37)-MIN('04 (ind)'!BC$6:BC$37))))))</f>
        <v>23.866952083560808</v>
      </c>
      <c r="BD31" s="75">
        <f>IF('04 (ind)'!BD$1="si",100*(('04 (ind)'!BD30-MIN('04 (ind)'!BD$6:BD$37))/(MAX('04 (ind)'!BD$6:BD$37)-MIN('04 (ind)'!BD$6:BD$37))),ABS(-100+(100*(('04 (ind)'!BD30-MIN('04 (ind)'!BD$6:BD$37))/(MAX('04 (ind)'!BD$6:BD$37)-MIN('04 (ind)'!BD$6:BD$37))))))</f>
        <v>57.378897675472075</v>
      </c>
      <c r="BE31" s="75">
        <f>IF('04 (ind)'!BE$1="si",100*(('04 (ind)'!BE30-MIN('04 (ind)'!BE$6:BE$37))/(MAX('04 (ind)'!BE$6:BE$37)-MIN('04 (ind)'!BE$6:BE$37))),ABS(-100+(100*(('04 (ind)'!BE30-MIN('04 (ind)'!BE$6:BE$37))/(MAX('04 (ind)'!BE$6:BE$37)-MIN('04 (ind)'!BE$6:BE$37))))))</f>
        <v>15.974941268598277</v>
      </c>
      <c r="BF31" s="75">
        <f>IF('04 (ind)'!BF$1="si",100*(('04 (ind)'!BF30-MIN('04 (ind)'!BF$6:BF$37))/(MAX('04 (ind)'!BF$6:BF$37)-MIN('04 (ind)'!BF$6:BF$37))),ABS(-100+(100*(('04 (ind)'!BF30-MIN('04 (ind)'!BF$6:BF$37))/(MAX('04 (ind)'!BF$6:BF$37)-MIN('04 (ind)'!BF$6:BF$37))))))</f>
        <v>45.99949810142018</v>
      </c>
      <c r="BG31" s="75">
        <f>IF('04 (ind)'!BG$1="si",100*(('04 (ind)'!BG30-MIN('04 (ind)'!BG$6:BG$37))/(MAX('04 (ind)'!BG$6:BG$37)-MIN('04 (ind)'!BG$6:BG$37))),ABS(-100+(100*(('04 (ind)'!BG30-MIN('04 (ind)'!BG$6:BG$37))/(MAX('04 (ind)'!BG$6:BG$37)-MIN('04 (ind)'!BG$6:BG$37))))))</f>
        <v>32.683861075633644</v>
      </c>
      <c r="BH31" s="75">
        <f>IF('04 (ind)'!BH$1="si",100*(('04 (ind)'!BH30-MIN('04 (ind)'!BH$6:BH$37))/(MAX('04 (ind)'!BH$6:BH$37)-MIN('04 (ind)'!BH$6:BH$37))),ABS(-100+(100*(('04 (ind)'!BH30-MIN('04 (ind)'!BH$6:BH$37))/(MAX('04 (ind)'!BH$6:BH$37)-MIN('04 (ind)'!BH$6:BH$37))))))</f>
        <v>36.937992371495994</v>
      </c>
      <c r="BI31" s="75">
        <f>IF('04 (ind)'!BI$1="si",100*(('04 (ind)'!BI30-MIN('04 (ind)'!BI$6:BI$37))/(MAX('04 (ind)'!BI$6:BI$37)-MIN('04 (ind)'!BI$6:BI$37))),ABS(-100+(100*(('04 (ind)'!BI30-MIN('04 (ind)'!BI$6:BI$37))/(MAX('04 (ind)'!BI$6:BI$37)-MIN('04 (ind)'!BI$6:BI$37))))))</f>
        <v>99.827162608544867</v>
      </c>
      <c r="BJ31" s="75">
        <f>IF('04 (ind)'!BJ$1="si",100*(('04 (ind)'!BJ30-MIN('04 (ind)'!BJ$6:BJ$37))/(MAX('04 (ind)'!BJ$6:BJ$37)-MIN('04 (ind)'!BJ$6:BJ$37))),ABS(-100+(100*(('04 (ind)'!BJ30-MIN('04 (ind)'!BJ$6:BJ$37))/(MAX('04 (ind)'!BJ$6:BJ$37)-MIN('04 (ind)'!BJ$6:BJ$37))))))</f>
        <v>12.04038067256565</v>
      </c>
      <c r="BK31" s="75">
        <f>IF('04 (ind)'!BK$1="si",100*(('04 (ind)'!BK30-MIN('04 (ind)'!BK$6:BK$37))/(MAX('04 (ind)'!BK$6:BK$37)-MIN('04 (ind)'!BK$6:BK$37))),ABS(-100+(100*(('04 (ind)'!BK30-MIN('04 (ind)'!BK$6:BK$37))/(MAX('04 (ind)'!BK$6:BK$37)-MIN('04 (ind)'!BK$6:BK$37))))))</f>
        <v>26.458309938046575</v>
      </c>
      <c r="BL31" s="75">
        <f>IF('04 (ind)'!BL$1="si",100*(('04 (ind)'!BL30-MIN('04 (ind)'!BL$6:BL$37))/(MAX('04 (ind)'!BL$6:BL$37)-MIN('04 (ind)'!BL$6:BL$37))),ABS(-100+(100*(('04 (ind)'!BL30-MIN('04 (ind)'!BL$6:BL$37))/(MAX('04 (ind)'!BL$6:BL$37)-MIN('04 (ind)'!BL$6:BL$37))))))</f>
        <v>39.024390243902438</v>
      </c>
      <c r="BM31" s="75">
        <f>IF('04 (ind)'!BM$1="si",100*(('04 (ind)'!BM30-MIN('04 (ind)'!BM$6:BM$37))/(MAX('04 (ind)'!BM$6:BM$37)-MIN('04 (ind)'!BM$6:BM$37))),ABS(-100+(100*(('04 (ind)'!BM30-MIN('04 (ind)'!BM$6:BM$37))/(MAX('04 (ind)'!BM$6:BM$37)-MIN('04 (ind)'!BM$6:BM$37))))))</f>
        <v>28.476605951923705</v>
      </c>
      <c r="BN31" s="75">
        <f>IF('04 (ind)'!BN$1="si",100*(('04 (ind)'!BN30-MIN('04 (ind)'!BN$6:BN$37))/(MAX('04 (ind)'!BN$6:BN$37)-MIN('04 (ind)'!BN$6:BN$37))),ABS(-100+(100*(('04 (ind)'!BN30-MIN('04 (ind)'!BN$6:BN$37))/(MAX('04 (ind)'!BN$6:BN$37)-MIN('04 (ind)'!BN$6:BN$37))))))</f>
        <v>19.901593155623718</v>
      </c>
      <c r="BO31" s="75">
        <f>IF('04 (ind)'!BO$1="si",100*(('04 (ind)'!BO30-MIN('04 (ind)'!BO$6:BO$37))/(MAX('04 (ind)'!BO$6:BO$37)-MIN('04 (ind)'!BO$6:BO$37))),ABS(-100+(100*(('04 (ind)'!BO30-MIN('04 (ind)'!BO$6:BO$37))/(MAX('04 (ind)'!BO$6:BO$37)-MIN('04 (ind)'!BO$6:BO$37))))))</f>
        <v>38.162920713011466</v>
      </c>
      <c r="BP31" s="75">
        <f>IF('04 (ind)'!BP$1="si",100*(('04 (ind)'!BP30-MIN('04 (ind)'!BP$6:BP$37))/(MAX('04 (ind)'!BP$6:BP$37)-MIN('04 (ind)'!BP$6:BP$37))),ABS(-100+(100*(('04 (ind)'!BP30-MIN('04 (ind)'!BP$6:BP$37))/(MAX('04 (ind)'!BP$6:BP$37)-MIN('04 (ind)'!BP$6:BP$37))))))</f>
        <v>29.130250591063735</v>
      </c>
      <c r="BQ31" s="75">
        <f>IF('04 (ind)'!BQ$1="si",100*(('04 (ind)'!BQ30-MIN('04 (ind)'!BQ$6:BQ$37))/(MAX('04 (ind)'!BQ$6:BQ$37)-MIN('04 (ind)'!BQ$6:BQ$37))),ABS(-100+(100*(('04 (ind)'!BQ30-MIN('04 (ind)'!BQ$6:BQ$37))/(MAX('04 (ind)'!BQ$6:BQ$37)-MIN('04 (ind)'!BQ$6:BQ$37))))))</f>
        <v>23.042244443271279</v>
      </c>
      <c r="BR31" s="75">
        <f>IF('04 (ind)'!BR$1="si",100*(('04 (ind)'!BR30-MIN('04 (ind)'!BR$6:BR$37))/(MAX('04 (ind)'!BR$6:BR$37)-MIN('04 (ind)'!BR$6:BR$37))),ABS(-100+(100*(('04 (ind)'!BR30-MIN('04 (ind)'!BR$6:BR$37))/(MAX('04 (ind)'!BP$6:BP$37)-MIN('04 (ind)'!BR$6:BR$37))))))</f>
        <v>19.629868657445364</v>
      </c>
      <c r="BS31" s="75">
        <f>IF('04 (ind)'!BS$1="si",100*(('04 (ind)'!BS30-MIN('04 (ind)'!BS$6:BS$37))/(MAX('04 (ind)'!BS$6:BS$37)-MIN('04 (ind)'!BS$6:BS$37))),ABS(-100+(100*(('04 (ind)'!BS30-MIN('04 (ind)'!BS$6:BS$37))/(MAX('04 (ind)'!BQ$6:BQ$37)-MIN('04 (ind)'!BS$6:BS$37))))))</f>
        <v>62.301560202693395</v>
      </c>
      <c r="BT31" s="75">
        <f>IF('04 (ind)'!BT$1="si",100*(('04 (ind)'!BT30-MIN('04 (ind)'!BT$6:BT$37))/(MAX('04 (ind)'!BT$6:BT$37)-MIN('04 (ind)'!BT$6:BT$37))),ABS(-100+(100*(('04 (ind)'!BT30-MIN('04 (ind)'!BT$6:BT$37))/(MAX('04 (ind)'!BR$6:BR$37)-MIN('04 (ind)'!BT$6:BT$37))))))</f>
        <v>91.517297499999998</v>
      </c>
      <c r="BU31" s="75">
        <f>IF('04 (ind)'!BU$1="si",100*(('04 (ind)'!BU30-MIN('04 (ind)'!BU$6:BU$37))/(MAX('04 (ind)'!BU$6:BU$37)-MIN('04 (ind)'!BU$6:BU$37))),ABS(-100+(100*(('04 (ind)'!BU30-MIN('04 (ind)'!BU$6:BU$37))/(MAX('04 (ind)'!BU$6:BU$37)-MIN('04 (ind)'!BU$6:BU$37))))))</f>
        <v>47.353978831830659</v>
      </c>
      <c r="BV31" s="75">
        <f>IF('04 (ind)'!BV$1="si",100*(('04 (ind)'!BV30-MIN('04 (ind)'!BV$6:BV$37))/(MAX('04 (ind)'!BV$6:BV$37)-MIN('04 (ind)'!BV$6:BV$37))),ABS(-100+(100*(('04 (ind)'!BV30-MIN('04 (ind)'!BV$6:BV$37))/(MAX('04 (ind)'!BV$6:BV$37)-MIN('04 (ind)'!BV$6:BV$37))))))</f>
        <v>92.4449732302201</v>
      </c>
      <c r="BW31" s="75">
        <f>IF('04 (ind)'!BW$1="si",100*(('04 (ind)'!BW30-MIN('04 (ind)'!BW$6:BW$37))/(MAX('04 (ind)'!BW$6:BW$37)-MIN('04 (ind)'!BW$6:BW$37))),ABS(-100+(100*(('04 (ind)'!BW30-MIN('04 (ind)'!BW$6:BW$37))/(MAX('04 (ind)'!BW$6:BW$37)-MIN('04 (ind)'!BW$6:BW$37))))))</f>
        <v>93.752460952880966</v>
      </c>
      <c r="BX31" s="75">
        <f>IF('04 (ind)'!BX$1="si",100*(('04 (ind)'!BX30-MIN('04 (ind)'!BX$6:BX$37))/(MAX('04 (ind)'!BX$6:BX$37)-MIN('04 (ind)'!BX$6:BX$37))),ABS(-100+(100*(('04 (ind)'!BX30-MIN('04 (ind)'!BX$6:BX$37))/(MAX('04 (ind)'!BX$6:BX$37)-MIN('04 (ind)'!BX$6:BX$37))))))</f>
        <v>25.121580800704734</v>
      </c>
      <c r="BY31" s="75">
        <f>IF('04 (ind)'!BY$1="si",100*(('04 (ind)'!BY30-MIN('04 (ind)'!BY$6:BY$37))/(MAX('04 (ind)'!BY$6:BY$37)-MIN('04 (ind)'!BY$6:BY$37))),ABS(-100+(100*(('04 (ind)'!BY30-MIN('04 (ind)'!BY$6:BY$37))/(MAX('04 (ind)'!BY$6:BY$37)-MIN('04 (ind)'!BY$6:BY$37))))))</f>
        <v>17.671054227549273</v>
      </c>
      <c r="BZ31" s="75">
        <f>IF('04 (ind)'!BZ$1="si",100*(('04 (ind)'!BZ30-MIN('04 (ind)'!BZ$6:BZ$37))/(MAX('04 (ind)'!BZ$6:BZ$37)-MIN('04 (ind)'!BZ$6:BZ$37))),ABS(-100+(100*(('04 (ind)'!BZ30-MIN('04 (ind)'!BZ$6:BZ$37))/(MAX('04 (ind)'!BZ$6:BZ$37)-MIN('04 (ind)'!BZ$6:BZ$37))))))</f>
        <v>95.077389254667423</v>
      </c>
      <c r="CA31" s="75">
        <f>IF('04 (ind)'!CA$1="si",100*(('04 (ind)'!CA30-MIN('04 (ind)'!CA$6:CA$37))/(MAX('04 (ind)'!CA$6:CA$37)-MIN('04 (ind)'!CA$6:CA$37))),ABS(-100+(100*(('04 (ind)'!CA30-MIN('04 (ind)'!CA$6:CA$37))/(MAX('04 (ind)'!CA$6:CA$37)-MIN('04 (ind)'!CA$6:CA$37))))))</f>
        <v>0</v>
      </c>
      <c r="CB31" s="75">
        <f>IF('04 (ind)'!CB$1="si",100*(('04 (ind)'!CB30-MIN('04 (ind)'!CB$6:CB$37))/(MAX('04 (ind)'!CB$6:CB$37)-MIN('04 (ind)'!CB$6:CB$37))),ABS(-100+(100*(('04 (ind)'!CB30-MIN('04 (ind)'!CB$6:CB$37))/(MAX('04 (ind)'!CB$6:CB$37)-MIN('04 (ind)'!CB$6:CB$37))))))</f>
        <v>79.770992366412216</v>
      </c>
      <c r="CC31" s="75">
        <f>IF('04 (ind)'!CC$1="si",100*(('04 (ind)'!CC30-MIN('04 (ind)'!CC$6:CC$37))/(MAX('04 (ind)'!CC$6:CC$37)-MIN('04 (ind)'!CC$6:CC$37))),ABS(-100+(100*(('04 (ind)'!CC30-MIN('04 (ind)'!CC$6:CC$37))/(MAX('04 (ind)'!CC$6:CC$37)-MIN('04 (ind)'!CC$6:CC$37))))))</f>
        <v>75.166170745145379</v>
      </c>
      <c r="CD31" s="75">
        <f>IF('04 (ind)'!CD$1="si",100*(('04 (ind)'!CD30-MIN('04 (ind)'!CD$6:CD$37))/(MAX('04 (ind)'!CD$6:CD$37)-MIN('04 (ind)'!CD$6:CD$37))),ABS(-100+(100*(('04 (ind)'!CD30-MIN('04 (ind)'!CD$6:CD$37))/(MAX('04 (ind)'!CD$6:CD$37)-MIN('04 (ind)'!CD$6:CD$37))))))</f>
        <v>8.5744393914570747</v>
      </c>
      <c r="CE31" s="75">
        <f>IF('04 (ind)'!CE$1="si",100*(('04 (ind)'!CE30-MIN('04 (ind)'!CE$6:CE$37))/(MAX('04 (ind)'!CE$6:CE$37)-MIN('04 (ind)'!CE$6:CE$37))),ABS(-100+(100*(('04 (ind)'!CE30-MIN('04 (ind)'!CE$6:CE$37))/(MAX('04 (ind)'!CE$6:CE$37)-MIN('04 (ind)'!CE$6:CE$37))))))</f>
        <v>15.019363323610941</v>
      </c>
      <c r="CF31" s="75">
        <f>IF('04 (ind)'!CF$1="si",100*(('04 (ind)'!CF30-MIN('04 (ind)'!CF$6:CF$37))/(MAX('04 (ind)'!CF$6:CF$37)-MIN('04 (ind)'!CF$6:CF$37))),ABS(-100+(100*(('04 (ind)'!CF30-MIN('04 (ind)'!CF$6:CF$37))/(MAX('04 (ind)'!CF$6:CF$37)-MIN('04 (ind)'!CF$6:CF$37))))))</f>
        <v>4.5358347548927123</v>
      </c>
      <c r="CG31" s="75">
        <f>IF('04 (ind)'!CG$1="si",100*(('04 (ind)'!CG30-MIN('04 (ind)'!CG$6:CG$37))/(MAX('04 (ind)'!CG$6:CG$37)-MIN('04 (ind)'!CG$6:CG$37))),ABS(-100+(100*(('04 (ind)'!CG30-MIN('04 (ind)'!CG$6:CG$37))/(MAX('04 (ind)'!CG$6:CG$37)-MIN('04 (ind)'!CG$6:CG$37))))))</f>
        <v>3.4492687965058013</v>
      </c>
      <c r="CH31" s="75">
        <f>IF('04 (ind)'!CH$1="si",100*(('04 (ind)'!CH30-MIN('04 (ind)'!CH$6:CH$37))/(MAX('04 (ind)'!CH$6:CH$37)-MIN('04 (ind)'!CH$6:CH$37))),ABS(-100+(100*(('04 (ind)'!CH30-MIN('04 (ind)'!CH$6:CH$37))/(MAX('04 (ind)'!CH$6:CH$37)-MIN('04 (ind)'!CH$6:CH$37))))))</f>
        <v>18.522320630357783</v>
      </c>
      <c r="CI31" s="75">
        <f>IF('04 (ind)'!CI$1="si",100*(('04 (ind)'!CI30-MIN('04 (ind)'!CI$6:CI$37))/(MAX('04 (ind)'!CI$6:CI$37)-MIN('04 (ind)'!CI$6:CI$37))),ABS(-100+(100*(('04 (ind)'!CI30-MIN('04 (ind)'!CI$6:CI$37))/(MAX('04 (ind)'!CI$6:CI$37)-MIN('04 (ind)'!CI$6:CI$37))))))</f>
        <v>94.098085172485867</v>
      </c>
      <c r="CJ31" s="75">
        <f>IF('04 (ind)'!CJ$1="si",100*(('04 (ind)'!CJ30-MIN('04 (ind)'!CJ$6:CJ$37))/(MAX('04 (ind)'!CJ$6:CJ$37)-MIN('04 (ind)'!CJ$6:CJ$37))),ABS(-100+(100*(('04 (ind)'!CJ30-MIN('04 (ind)'!CJ$6:CJ$37))/(MAX('04 (ind)'!CJ$6:CJ$37)-MIN('04 (ind)'!CJ$6:CJ$37))))))</f>
        <v>20.966763289913967</v>
      </c>
      <c r="CK31" s="75">
        <f>IF('04 (ind)'!CK$1="si",100*(('04 (ind)'!CK30-MIN('04 (ind)'!CK$6:CK$37))/(MAX('04 (ind)'!CK$6:CK$37)-MIN('04 (ind)'!CK$6:CK$37))),ABS(-100+(100*(('04 (ind)'!CK30-MIN('04 (ind)'!CK$6:CK$37))/(MAX('04 (ind)'!CK$6:CK$37)-MIN('04 (ind)'!CK$6:CK$37))))))</f>
        <v>9.286270432351035</v>
      </c>
      <c r="CL31" s="75">
        <f>IF('04 (ind)'!CL$1="si",100*(('04 (ind)'!CL30-MIN('04 (ind)'!CL$6:CL$37))/(MAX('04 (ind)'!CL$6:CL$37)-MIN('04 (ind)'!CL$6:CL$37))),ABS(-100+(100*(('04 (ind)'!CL30-MIN('04 (ind)'!CL$6:CL$37))/(MAX('04 (ind)'!CL$6:CL$37)-MIN('04 (ind)'!CL$6:CL$37))))))</f>
        <v>8.9868281662385154</v>
      </c>
      <c r="CM31" s="75">
        <f>IF('04 (ind)'!CM$1="si",100*(('04 (ind)'!CM30-MIN('04 (ind)'!CM$6:CM$37))/(MAX('04 (ind)'!CM$6:CM$37)-MIN('04 (ind)'!CM$6:CM$37))),ABS(-100+(100*(('04 (ind)'!CM30-MIN('04 (ind)'!CM$6:CM$37))/(MAX('04 (ind)'!CM$6:CM$37)-MIN('04 (ind)'!CM$6:CM$37))))))</f>
        <v>4.2778082305659266</v>
      </c>
    </row>
    <row r="32" spans="1:91">
      <c r="A32" s="18" t="s">
        <v>230</v>
      </c>
      <c r="B32" s="87">
        <f>IF('04 (ind)'!B$1="si",100*(('04 (ind)'!B31-MIN('04 (ind)'!B$6:B$37))/(MAX('04 (ind)'!B$6:B$37)-MIN('04 (ind)'!B$6:B$37))),ABS(-100+(100*(('04 (ind)'!B31-MIN('04 (ind)'!B$6:B$37))/(MAX('04 (ind)'!B$6:B$37)-MIN('04 (ind)'!B$6:B$37))))))</f>
        <v>8.3158623386430843</v>
      </c>
      <c r="C32" s="87">
        <f>IF('04 (ind)'!C$1="si",100*(('04 (ind)'!C31-MIN('04 (ind)'!C$6:C$37))/(MAX('04 (ind)'!C$6:C$37)-MIN('04 (ind)'!C$6:C$37))),ABS(-100+(100*(('04 (ind)'!C31-MIN('04 (ind)'!C$6:C$37))/(MAX('04 (ind)'!C$6:C$37)-MIN('04 (ind)'!C$6:C$37))))))</f>
        <v>49.124965475025</v>
      </c>
      <c r="D32" s="87">
        <f>IF('04 (ind)'!D$1="si",100*(('04 (ind)'!D31-MIN('04 (ind)'!D$6:D$37))/(MAX('04 (ind)'!D$6:D$37)-MIN('04 (ind)'!D$6:D$37))),ABS(-100+(100*(('04 (ind)'!D31-MIN('04 (ind)'!D$6:D$37))/(MAX('04 (ind)'!D$6:D$37)-MIN('04 (ind)'!D$6:D$37))))))</f>
        <v>74.005237100470012</v>
      </c>
      <c r="E32" s="87">
        <f>IF('04 (ind)'!E$1="si",100*(('04 (ind)'!E31-MIN('04 (ind)'!E$6:E$37))/(MAX('04 (ind)'!E$6:E$37)-MIN('04 (ind)'!E$6:E$37))),ABS(-100+(100*(('04 (ind)'!E31-MIN('04 (ind)'!E$6:E$37))/(MAX('04 (ind)'!E$6:E$37)-MIN('04 (ind)'!E$6:E$37))))))</f>
        <v>67.146995137929281</v>
      </c>
      <c r="F32" s="87">
        <f>IF('04 (ind)'!F$1="si",100*(('04 (ind)'!F31-MIN('04 (ind)'!F$6:F$37))/(MAX('04 (ind)'!F$6:F$37)-MIN('04 (ind)'!F$6:F$37))),ABS(-100+(100*(('04 (ind)'!F31-MIN('04 (ind)'!F$6:F$37))/(MAX('04 (ind)'!F$6:F$37)-MIN('04 (ind)'!F$6:F$37))))))</f>
        <v>37.931034482758626</v>
      </c>
      <c r="G32" s="87">
        <f>IF('04 (ind)'!G$1="si",100*(('04 (ind)'!G31-MIN('04 (ind)'!G$6:G$37))/(MAX('04 (ind)'!G$6:G$37)-MIN('04 (ind)'!G$6:G$37))),ABS(-100+(100*(('04 (ind)'!G31-MIN('04 (ind)'!G$6:G$37))/(MAX('04 (ind)'!G$6:G$37)-MIN('04 (ind)'!G$6:G$37))))))</f>
        <v>62.393162393162406</v>
      </c>
      <c r="H32" s="87">
        <f>IF('04 (ind)'!H$1="si",100*(('04 (ind)'!H31-MIN('04 (ind)'!H$6:H$37))/(MAX('04 (ind)'!H$6:H$37)-MIN('04 (ind)'!H$6:H$37))),ABS(-100+(100*(('04 (ind)'!H31-MIN('04 (ind)'!H$6:H$37))/(MAX('04 (ind)'!H$6:H$37)-MIN('04 (ind)'!H$6:H$37))))))</f>
        <v>39.171974522292992</v>
      </c>
      <c r="I32" s="87">
        <f>IF('04 (ind)'!I$1="si",100*(('04 (ind)'!I31-MIN('04 (ind)'!I$6:I$37))/(MAX('04 (ind)'!I$6:I$37)-MIN('04 (ind)'!I$6:I$37))),ABS(-100+(100*(('04 (ind)'!I31-MIN('04 (ind)'!I$6:I$37))/(MAX('04 (ind)'!I$6:I$37)-MIN('04 (ind)'!I$6:I$37))))))</f>
        <v>59.477124183006545</v>
      </c>
      <c r="J32" s="87">
        <f>IF('04 (ind)'!J$1="si",100*(('04 (ind)'!J31-MIN('04 (ind)'!J$6:J$37))/(MAX('04 (ind)'!J$6:J$37)-MIN('04 (ind)'!J$6:J$37))),ABS(-100+(100*(('04 (ind)'!J31-MIN('04 (ind)'!J$6:J$37))/(MAX('04 (ind)'!J$6:J$37)-MIN('04 (ind)'!J$6:J$37))))))</f>
        <v>46.962025316455694</v>
      </c>
      <c r="K32" s="87">
        <f>IF('04 (ind)'!K$1="si",100*(('04 (ind)'!K31-MIN('04 (ind)'!K$6:K$37))/(MAX('04 (ind)'!K$6:K$37)-MIN('04 (ind)'!K$6:K$37))),ABS(-100+(100*(('04 (ind)'!K31-MIN('04 (ind)'!K$6:K$37))/(MAX('04 (ind)'!K$6:K$37)-MIN('04 (ind)'!K$6:K$37))))))</f>
        <v>33.72130815397206</v>
      </c>
      <c r="L32" s="87">
        <f>IF('04 (ind)'!L$1="si",100*(('04 (ind)'!L31-MIN('04 (ind)'!L$6:L$37))/(MAX('04 (ind)'!L$6:L$37)-MIN('04 (ind)'!L$6:L$37))),ABS(-100+(100*(('04 (ind)'!L31-MIN('04 (ind)'!L$6:L$37))/(MAX('04 (ind)'!L$6:L$37)-MIN('04 (ind)'!L$6:L$37))))))</f>
        <v>47.851072193240348</v>
      </c>
      <c r="M32" s="87">
        <f>IF('04 (ind)'!M$1="si",100*(('04 (ind)'!M31-MIN('04 (ind)'!M$6:M$37))/(MAX('04 (ind)'!M$6:M$37)-MIN('04 (ind)'!M$6:M$37))),ABS(-100+(100*(('04 (ind)'!M31-MIN('04 (ind)'!M$6:M$37))/(MAX('04 (ind)'!M$6:M$37)-MIN('04 (ind)'!M$6:M$37))))))</f>
        <v>0.61681889270904888</v>
      </c>
      <c r="N32" s="87">
        <f>IF('04 (ind)'!N$1="si",100*(('04 (ind)'!N31-MIN('04 (ind)'!N$6:N$37))/(MAX('04 (ind)'!N$6:N$37)-MIN('04 (ind)'!N$6:N$37))),ABS(-100+(100*(('04 (ind)'!N31-MIN('04 (ind)'!N$6:N$37))/(MAX('04 (ind)'!N$6:N$37)-MIN('04 (ind)'!N$6:N$37))))))</f>
        <v>32.68652131784642</v>
      </c>
      <c r="O32" s="87">
        <f>IF('04 (ind)'!O$1="si",100*(('04 (ind)'!O31-MIN('04 (ind)'!O$6:O$37))/(MAX('04 (ind)'!O$6:O$37)-MIN('04 (ind)'!O$6:O$37))),ABS(-100+(100*(('04 (ind)'!O31-MIN('04 (ind)'!O$6:O$37))/(MAX('04 (ind)'!O$6:O$37)-MIN('04 (ind)'!O$6:O$37))))))</f>
        <v>88.983050847457633</v>
      </c>
      <c r="P32" s="87">
        <f>IF('04 (ind)'!P$1="si",100*(('04 (ind)'!P31-MIN('04 (ind)'!P$6:P$37))/(MAX('04 (ind)'!P$6:P$37)-MIN('04 (ind)'!P$6:P$37))),ABS(-100+(100*(('04 (ind)'!P31-MIN('04 (ind)'!P$6:P$37))/(MAX('04 (ind)'!P$6:P$37)-MIN('04 (ind)'!P$6:P$37))))))</f>
        <v>7.0485184275327866</v>
      </c>
      <c r="Q32" s="87">
        <f>IF('04 (ind)'!Q$1="si",100*(('04 (ind)'!Q31-MIN('04 (ind)'!Q$6:Q$37))/(MAX('04 (ind)'!Q$6:Q$37)-MIN('04 (ind)'!Q$6:Q$37))),ABS(-100+(100*(('04 (ind)'!Q31-MIN('04 (ind)'!Q$6:Q$37))/(MAX('04 (ind)'!Q$6:Q$37)-MIN('04 (ind)'!Q$6:Q$37))))))</f>
        <v>48.576844934251298</v>
      </c>
      <c r="R32" s="87">
        <f>IF('04 (ind)'!R$1="si",100*(('04 (ind)'!R31-MIN('04 (ind)'!R$6:R$37))/(MAX('04 (ind)'!R$6:R$37)-MIN('04 (ind)'!R$6:R$37))),ABS(-100+(100*(('04 (ind)'!R31-MIN('04 (ind)'!R$6:R$37))/(MAX('04 (ind)'!R$6:R$37)-MIN('04 (ind)'!R$6:R$37))))))</f>
        <v>0.12582777726799013</v>
      </c>
      <c r="S32" s="75">
        <f>ABS(ABS(('04 (ind)'!S31-((MAX('04 (ind)'!S$6:S$37)+MIN('04 (ind)'!S$6:S$37))/2))/(((MAX('04 (ind)'!S$6:S$37)+MIN('04 (ind)'!S$6:S$37))/2)-MAX('04 (ind)'!S$6:S$37))*100)-100)</f>
        <v>62.124003664551168</v>
      </c>
      <c r="T32" s="75">
        <f>IF('04 (ind)'!T$1="si",100*(('04 (ind)'!T31-MIN('04 (ind)'!T$6:T$37))/(MAX('04 (ind)'!T$6:T$37)-MIN('04 (ind)'!T$6:T$37))),ABS(-100+(100*(('04 (ind)'!T31-MIN('04 (ind)'!T$6:T$37))/(MAX('04 (ind)'!T$6:T$37)-MIN('04 (ind)'!T$6:T$37))))))</f>
        <v>26.119664100769768</v>
      </c>
      <c r="U32" s="75">
        <f>IF('04 (ind)'!U$1="si",100*(('04 (ind)'!U31-MIN('04 (ind)'!U$6:U$37))/(MAX('04 (ind)'!U$6:U$37)-MIN('04 (ind)'!U$6:U$37))),ABS(-100+(100*(('04 (ind)'!U31-MIN('04 (ind)'!U$6:U$37))/(MAX('04 (ind)'!U$6:U$37)-MIN('04 (ind)'!U$6:U$37))))))</f>
        <v>0</v>
      </c>
      <c r="V32" s="75">
        <f>IF('04 (ind)'!V$1="si",100*(('04 (ind)'!V31-MIN('04 (ind)'!V$6:V$37))/(MAX('04 (ind)'!V$6:V$37)-MIN('04 (ind)'!V$6:V$37))),ABS(-100+(100*(('04 (ind)'!V31-MIN('04 (ind)'!V$6:V$37))/(MAX('04 (ind)'!V$6:V$37)-MIN('04 (ind)'!V$6:V$37))))))</f>
        <v>94.475138121546962</v>
      </c>
      <c r="W32" s="75">
        <f>IF('04 (ind)'!W$1="si",100*(('04 (ind)'!W31-MIN('04 (ind)'!W$6:W$37))/(MAX('04 (ind)'!W$6:W$37)-MIN('04 (ind)'!W$6:W$37))),ABS(-100+(100*(('04 (ind)'!W31-MIN('04 (ind)'!W$6:W$37))/(MAX('04 (ind)'!W$6:W$37)-MIN('04 (ind)'!W$6:W$37))))))</f>
        <v>46.951774340309363</v>
      </c>
      <c r="X32" s="75">
        <f>IF('04 (ind)'!X$1="si",100*(('04 (ind)'!X31-MIN('04 (ind)'!X$6:X$37))/(MAX('04 (ind)'!X$6:X$37)-MIN('04 (ind)'!X$6:X$37))),ABS(-100+(100*(('04 (ind)'!X31-MIN('04 (ind)'!X$6:X$37))/(MAX('04 (ind)'!X$6:X$37)-MIN('04 (ind)'!X$6:X$37))))))</f>
        <v>68.878038224901346</v>
      </c>
      <c r="Y32" s="75">
        <f>IF('04 (ind)'!Y$1="si",100*(('04 (ind)'!Y31-MIN('04 (ind)'!Y$6:Y$37))/(MAX('04 (ind)'!Y$6:Y$37)-MIN('04 (ind)'!Y$6:Y$37))),ABS(-100+(100*(('04 (ind)'!Y31-MIN('04 (ind)'!Y$6:Y$37))/(MAX('04 (ind)'!Y$6:Y$37)-MIN('04 (ind)'!Y$6:Y$37))))))</f>
        <v>82.76314248916988</v>
      </c>
      <c r="Z32" s="75">
        <f>IF('04 (ind)'!Z$1="si",100*(('04 (ind)'!Z31-MIN('04 (ind)'!Z$6:Z$37))/(MAX('04 (ind)'!Z$6:Z$37)-MIN('04 (ind)'!Z$6:Z$37))),ABS(-100+(100*(('04 (ind)'!Z31-MIN('04 (ind)'!Z$6:Z$37))/(MAX('04 (ind)'!Z$6:Z$37)-MIN('04 (ind)'!Z$6:Z$37))))))</f>
        <v>74.338498627043975</v>
      </c>
      <c r="AA32" s="75">
        <f>IF('04 (ind)'!AA$1="si",100*(('04 (ind)'!AA31-MIN('04 (ind)'!AA$6:AA$37))/(MAX('04 (ind)'!AA$6:AA$37)-MIN('04 (ind)'!AA$6:AA$37))),ABS(-100+(100*(('04 (ind)'!AA31-MIN('04 (ind)'!AA$6:AA$37))/(MAX('04 (ind)'!AA$6:AA$37)-MIN('04 (ind)'!AA$6:AA$37))))))</f>
        <v>80.889940094568956</v>
      </c>
      <c r="AB32" s="75">
        <f>IF('04 (ind)'!AB$1="si",100*(('04 (ind)'!AB31-MIN('04 (ind)'!AB$6:AB$37))/(MAX('04 (ind)'!AB$6:AB$37)-MIN('04 (ind)'!AB$6:AB$37))),ABS(-100+(100*(('04 (ind)'!AB31-MIN('04 (ind)'!AB$6:AB$37))/(MAX('04 (ind)'!AB$6:AB$37)-MIN('04 (ind)'!AB$6:AB$37))))))</f>
        <v>44.953762326564714</v>
      </c>
      <c r="AC32" s="75">
        <f>IF('04 (ind)'!AC$1="si",100*(('04 (ind)'!AC31-MIN('04 (ind)'!AC$6:AC$37))/(MAX('04 (ind)'!AC$6:AC$37)-MIN('04 (ind)'!AC$6:AC$37))),ABS(-100+(100*(('04 (ind)'!AC31-MIN('04 (ind)'!AC$6:AC$37))/(MAX('04 (ind)'!AC$6:AC$37)-MIN('04 (ind)'!AC$6:AC$37))))))</f>
        <v>54.120881848966455</v>
      </c>
      <c r="AD32" s="75">
        <f>IF('04 (ind)'!AD$1="si",100*(('04 (ind)'!AD31-MIN('04 (ind)'!AD$6:AD$37))/(MAX('04 (ind)'!AD$6:AD$37)-MIN('04 (ind)'!AD$6:AD$37))),ABS(-100+(100*(('04 (ind)'!AD31-MIN('04 (ind)'!AD$6:AD$37))/(MAX('04 (ind)'!AD$6:AD$37)-MIN('04 (ind)'!AD$6:AD$37))))))</f>
        <v>47.455821613373573</v>
      </c>
      <c r="AE32" s="75">
        <f>IF('04 (ind)'!AE$1="si",100*(('04 (ind)'!AE31-MIN('04 (ind)'!AE$6:AE$37))/(MAX('04 (ind)'!AE$6:AE$37)-MIN('04 (ind)'!AE$6:AE$37))),ABS(-100+(100*(('04 (ind)'!AE31-MIN('04 (ind)'!AE$6:AE$37))/(MAX('04 (ind)'!AE$6:AE$37)-MIN('04 (ind)'!AE$6:AE$37))))))</f>
        <v>43.382214873225301</v>
      </c>
      <c r="AF32" s="75">
        <f>IF('04 (ind)'!AF$1="si",100*(('04 (ind)'!AF31-MIN('04 (ind)'!AF$6:AF$37))/(MAX('04 (ind)'!AF$6:AF$37)-MIN('04 (ind)'!AF$6:AF$37))),ABS(-100+(100*(('04 (ind)'!AF31-MIN('04 (ind)'!AF$6:AF$37))/(MAX('04 (ind)'!AF$6:AF$37)-MIN('04 (ind)'!AF$6:AF$37))))))</f>
        <v>88.461538461538467</v>
      </c>
      <c r="AG32" s="75">
        <f>IF('04 (ind)'!AG$1="si",100*(('04 (ind)'!AG31-MIN('04 (ind)'!AG$6:AG$37))/(MAX('04 (ind)'!AG$6:AG$37)-MIN('04 (ind)'!AG$6:AG$37))),ABS(-100+(100*(('04 (ind)'!AG31-MIN('04 (ind)'!AG$6:AG$37))/(MAX('04 (ind)'!AG$6:AG$37)-MIN('04 (ind)'!AG$6:AG$37))))))</f>
        <v>62.992125984251956</v>
      </c>
      <c r="AH32" s="75">
        <f>IF('04 (ind)'!AH$1="si",100*(('04 (ind)'!AH31-MIN('04 (ind)'!AH$6:AH$37))/(MAX('04 (ind)'!AH$6:AH$37)-MIN('04 (ind)'!AH$6:AH$37))),ABS(-100+(100*(('04 (ind)'!AH31-MIN('04 (ind)'!AH$6:AH$37))/(MAX('04 (ind)'!AH$6:AH$37)-MIN('04 (ind)'!AH$6:AH$37))))))</f>
        <v>18.250950570342191</v>
      </c>
      <c r="AI32" s="75">
        <f>IF('04 (ind)'!AI$1="si",100*(('04 (ind)'!AI31-MIN('04 (ind)'!AI$6:AI$37))/(MAX('04 (ind)'!AI$6:AI$37)-MIN('04 (ind)'!AI$6:AI$37))),ABS(-100+(100*(('04 (ind)'!AI31-MIN('04 (ind)'!AI$6:AI$37))/(MAX('04 (ind)'!AI$6:AI$37)-MIN('04 (ind)'!AI$6:AI$37))))))</f>
        <v>1.3502668806688811</v>
      </c>
      <c r="AJ32" s="75">
        <f>IF('04 (ind)'!AJ$1="si",100*(('04 (ind)'!AJ31-MIN('04 (ind)'!AJ$6:AJ$37))/(MAX('04 (ind)'!AJ$6:AJ$37)-MIN('04 (ind)'!AJ$6:AJ$37))),ABS(-100+(100*(('04 (ind)'!AJ31-MIN('04 (ind)'!AJ$6:AJ$37))/(MAX('04 (ind)'!AJ$6:AJ$37)-MIN('04 (ind)'!AJ$6:AJ$37))))))</f>
        <v>81.380897583429217</v>
      </c>
      <c r="AK32" s="75">
        <f>IF('04 (ind)'!AK$1="si",100*(('04 (ind)'!AK31-MIN('04 (ind)'!AK$6:AK$37))/(MAX('04 (ind)'!AK$6:AK$37)-MIN('04 (ind)'!AK$6:AK$37))),ABS(-100+(100*(('04 (ind)'!AK31-MIN('04 (ind)'!AK$6:AK$37))/(MAX('04 (ind)'!AK$6:AK$37)-MIN('04 (ind)'!AK$6:AK$37))))))</f>
        <v>7.2549721283974353</v>
      </c>
      <c r="AL32" s="75">
        <f>IF('04 (ind)'!AL$1="si",100*(('04 (ind)'!AL31-MIN('04 (ind)'!AL$6:AL$37))/(MAX('04 (ind)'!AL$6:AL$37)-MIN('04 (ind)'!AL$6:AL$37))),ABS(-100+(100*(('04 (ind)'!AL31-MIN('04 (ind)'!AL$6:AL$37))/(MAX('04 (ind)'!AL$6:AL$37)-MIN('04 (ind)'!AL$6:AL$37))))))</f>
        <v>34.874545939362932</v>
      </c>
      <c r="AM32" s="75">
        <f>IF('04 (ind)'!AM$1="si",100*(('04 (ind)'!AM31-MIN('04 (ind)'!AM$6:AM$37))/(MAX('04 (ind)'!AM$6:AM$37)-MIN('04 (ind)'!AM$6:AM$37))),ABS(-100+(100*(('04 (ind)'!AM31-MIN('04 (ind)'!AM$6:AM$37))/(MAX('04 (ind)'!AM$6:AM$37)-MIN('04 (ind)'!AM$6:AM$37))))))</f>
        <v>33.439561608050738</v>
      </c>
      <c r="AN32" s="75">
        <f>IF('04 (ind)'!AN$1="si",100*(('04 (ind)'!AN31-MIN('04 (ind)'!AN$6:AN$37))/(MAX('04 (ind)'!AN$6:AN$37)-MIN('04 (ind)'!AN$6:AN$37))),ABS(-100+(100*(('04 (ind)'!AN31-MIN('04 (ind)'!AN$6:AN$37))/(MAX('04 (ind)'!AN$6:AN$37)-MIN('04 (ind)'!AN$6:AN$37))))))</f>
        <v>65.772532693625124</v>
      </c>
      <c r="AO32" s="75">
        <f>IF('04 (ind)'!AO$1="si",100*(('04 (ind)'!AO31-MIN('04 (ind)'!AO$6:AO$37))/(MAX('04 (ind)'!AO$6:AO$37)-MIN('04 (ind)'!AO$6:AO$37))),ABS(-100+(100*(('04 (ind)'!AO31-MIN('04 (ind)'!AO$6:AO$37))/(MAX('04 (ind)'!AO$6:AO$37)-MIN('04 (ind)'!AO$6:AO$37))))))</f>
        <v>13.607918463032661</v>
      </c>
      <c r="AP32" s="75">
        <f>IF('04 (ind)'!AP$1="si",100*(('04 (ind)'!AP31-MIN('04 (ind)'!AP$6:AP$37))/(MAX('04 (ind)'!AP$6:AP$37)-MIN('04 (ind)'!AP$6:AP$37))),ABS(-100+(100*(('04 (ind)'!AP31-MIN('04 (ind)'!AP$6:AP$37))/(MAX('04 (ind)'!AP$6:AP$37)-MIN('04 (ind)'!AP$6:AP$37))))))</f>
        <v>49.895760945100754</v>
      </c>
      <c r="AQ32" s="75">
        <f>IF('04 (ind)'!AQ$1="si",100*(('04 (ind)'!AQ31-MIN('04 (ind)'!AQ$6:AQ$37))/(MAX('04 (ind)'!AQ$6:AQ$37)-MIN('04 (ind)'!AQ$6:AQ$37))),ABS(-100+(100*(('04 (ind)'!AQ31-MIN('04 (ind)'!AQ$6:AQ$37))/(MAX('04 (ind)'!AQ$6:AQ$37)-MIN('04 (ind)'!AQ$6:AQ$37))))))</f>
        <v>9.7583122411520442</v>
      </c>
      <c r="AR32" s="75">
        <f>IF('04 (ind)'!AR$1="si",100*(('04 (ind)'!AR31-MIN('04 (ind)'!AR$6:AR$37))/(MAX('04 (ind)'!AR$6:AR$37)-MIN('04 (ind)'!AR$6:AR$37))),ABS(-100+(100*(('04 (ind)'!AR31-MIN('04 (ind)'!AR$6:AR$37))/(MAX('04 (ind)'!AR$6:AR$37)-MIN('04 (ind)'!AR$6:AR$37))))))</f>
        <v>75.854489600878225</v>
      </c>
      <c r="AS32" s="75">
        <f>IF('04 (ind)'!AS$1="si",100*(('04 (ind)'!AS31-MIN('04 (ind)'!AS$6:AS$37))/(MAX('04 (ind)'!AS$6:AS$37)-MIN('04 (ind)'!AS$6:AS$37))),ABS(-100+(100*(('04 (ind)'!AS31-MIN('04 (ind)'!AS$6:AS$37))/(MAX('04 (ind)'!AS$6:AS$37)-MIN('04 (ind)'!AS$6:AS$37))))))</f>
        <v>32.294465341214391</v>
      </c>
      <c r="AT32" s="75">
        <f>IF('04 (ind)'!AT$1="si",100*(('04 (ind)'!AT31-MIN('04 (ind)'!AT$6:AT$37))/(MAX('04 (ind)'!AT$6:AT$37)-MIN('04 (ind)'!AT$6:AT$37))),ABS(-100+(100*(('04 (ind)'!AT31-MIN('04 (ind)'!AT$6:AT$37))/(MAX('04 (ind)'!AT$6:AT$37)-MIN('04 (ind)'!AT$6:AT$37))))))</f>
        <v>0</v>
      </c>
      <c r="AU32" s="75">
        <f>IF('04 (ind)'!AU$1="si",100*(('04 (ind)'!AU31-MIN('04 (ind)'!AU$6:AU$37))/(MAX('04 (ind)'!AU$6:AU$37)-MIN('04 (ind)'!AU$6:AU$37))),ABS(-100+(100*(('04 (ind)'!AU31-MIN('04 (ind)'!AU$6:AU$37))/(MAX('04 (ind)'!AU$6:AU$37)-MIN('04 (ind)'!AU$6:AU$37))))))</f>
        <v>50.458715596330286</v>
      </c>
      <c r="AV32" s="75">
        <f>IF('04 (ind)'!AV$1="si",100*(('04 (ind)'!AV31-MIN('04 (ind)'!AV$6:AV$37))/(MAX('04 (ind)'!AV$6:AV$37)-MIN('04 (ind)'!AV$6:AV$37))),ABS(-100+(100*(('04 (ind)'!AV31-MIN('04 (ind)'!AV$6:AV$37))/(MAX('04 (ind)'!AV$6:AV$37)-MIN('04 (ind)'!AV$6:AV$37))))))</f>
        <v>81.802426343154252</v>
      </c>
      <c r="AW32" s="75">
        <f>IF('04 (ind)'!AW$1="si",100*(('04 (ind)'!AW31-MIN('04 (ind)'!AW$6:AW$37))/(MAX('04 (ind)'!AW$6:AW$37)-MIN('04 (ind)'!AW$6:AW$37))),ABS(-100+(100*(('04 (ind)'!AW31-MIN('04 (ind)'!AW$6:AW$37))/(MAX('04 (ind)'!AW$6:AW$37)-MIN('04 (ind)'!AW$6:AW$37))))))</f>
        <v>67.651632970451004</v>
      </c>
      <c r="AX32" s="75">
        <f>IF('04 (ind)'!AX$1="si",100*(('04 (ind)'!AX31-MIN('04 (ind)'!AX$6:AX$37))/(MAX('04 (ind)'!AX$6:AX$37)-MIN('04 (ind)'!AX$6:AX$37))),ABS(-100+(100*(('04 (ind)'!AX31-MIN('04 (ind)'!AX$6:AX$37))/(MAX('04 (ind)'!AX$6:AX$37)-MIN('04 (ind)'!AX$6:AX$37))))))</f>
        <v>25.529974564265956</v>
      </c>
      <c r="AY32" s="75">
        <f>IF('04 (ind)'!AY$1="si",100*(('04 (ind)'!AY31-MIN('04 (ind)'!AY$6:AY$37))/(MAX('04 (ind)'!AY$6:AY$37)-MIN('04 (ind)'!AY$6:AY$37))),ABS(-100+(100*(('04 (ind)'!AY31-MIN('04 (ind)'!AY$6:AY$37))/(MAX('04 (ind)'!AY$6:AY$37)-MIN('04 (ind)'!AY$6:AY$37))))))</f>
        <v>69.505233111322582</v>
      </c>
      <c r="AZ32" s="75">
        <f>IF('04 (ind)'!AZ$1="si",100*(('04 (ind)'!AZ31-MIN('04 (ind)'!AZ$6:AZ$37))/(MAX('04 (ind)'!AZ$6:AZ$37)-MIN('04 (ind)'!AZ$6:AZ$37))),ABS(-100+(100*(('04 (ind)'!AZ31-MIN('04 (ind)'!AZ$6:AZ$37))/(MAX('04 (ind)'!AZ$6:AZ$37)-MIN('04 (ind)'!AZ$6:AZ$37))))))</f>
        <v>46.05609116626033</v>
      </c>
      <c r="BA32" s="75">
        <f>IF('04 (ind)'!BA$1="si",100*(('04 (ind)'!BA31-MIN('04 (ind)'!BA$6:BA$37))/(MAX('04 (ind)'!BA$6:BA$37)-MIN('04 (ind)'!BA$6:BA$37))),ABS(-100+(100*(('04 (ind)'!BA31-MIN('04 (ind)'!BA$6:BA$37))/(MAX('04 (ind)'!BA$6:BA$37)-MIN('04 (ind)'!BA$6:BA$37))))))</f>
        <v>16.600350130833331</v>
      </c>
      <c r="BB32" s="75">
        <f>IF('04 (ind)'!BB$1="si",100*(('04 (ind)'!BB31-MIN('04 (ind)'!BB$6:BB$37))/(MAX('04 (ind)'!BB$6:BB$37)-MIN('04 (ind)'!BB$6:BB$37))),ABS(-100+(100*(('04 (ind)'!BB31-MIN('04 (ind)'!BB$6:BB$37))/(MAX('04 (ind)'!BB$6:BB$37)-MIN('04 (ind)'!BB$6:BB$37))))))</f>
        <v>24.985038449429638</v>
      </c>
      <c r="BC32" s="75">
        <f>IF('04 (ind)'!BC$1="si",100*(('04 (ind)'!BC31-MIN('04 (ind)'!BC$6:BC$37))/(MAX('04 (ind)'!BC$6:BC$37)-MIN('04 (ind)'!BC$6:BC$37))),ABS(-100+(100*(('04 (ind)'!BC31-MIN('04 (ind)'!BC$6:BC$37))/(MAX('04 (ind)'!BC$6:BC$37)-MIN('04 (ind)'!BC$6:BC$37))))))</f>
        <v>28.920079397943471</v>
      </c>
      <c r="BD32" s="75">
        <f>IF('04 (ind)'!BD$1="si",100*(('04 (ind)'!BD31-MIN('04 (ind)'!BD$6:BD$37))/(MAX('04 (ind)'!BD$6:BD$37)-MIN('04 (ind)'!BD$6:BD$37))),ABS(-100+(100*(('04 (ind)'!BD31-MIN('04 (ind)'!BD$6:BD$37))/(MAX('04 (ind)'!BD$6:BD$37)-MIN('04 (ind)'!BD$6:BD$37))))))</f>
        <v>90.703853458553013</v>
      </c>
      <c r="BE32" s="75">
        <f>IF('04 (ind)'!BE$1="si",100*(('04 (ind)'!BE31-MIN('04 (ind)'!BE$6:BE$37))/(MAX('04 (ind)'!BE$6:BE$37)-MIN('04 (ind)'!BE$6:BE$37))),ABS(-100+(100*(('04 (ind)'!BE31-MIN('04 (ind)'!BE$6:BE$37))/(MAX('04 (ind)'!BE$6:BE$37)-MIN('04 (ind)'!BE$6:BE$37))))))</f>
        <v>22.709475332811273</v>
      </c>
      <c r="BF32" s="75">
        <f>IF('04 (ind)'!BF$1="si",100*(('04 (ind)'!BF31-MIN('04 (ind)'!BF$6:BF$37))/(MAX('04 (ind)'!BF$6:BF$37)-MIN('04 (ind)'!BF$6:BF$37))),ABS(-100+(100*(('04 (ind)'!BF31-MIN('04 (ind)'!BF$6:BF$37))/(MAX('04 (ind)'!BF$6:BF$37)-MIN('04 (ind)'!BF$6:BF$37))))))</f>
        <v>38.136981437763382</v>
      </c>
      <c r="BG32" s="75">
        <f>IF('04 (ind)'!BG$1="si",100*(('04 (ind)'!BG31-MIN('04 (ind)'!BG$6:BG$37))/(MAX('04 (ind)'!BG$6:BG$37)-MIN('04 (ind)'!BG$6:BG$37))),ABS(-100+(100*(('04 (ind)'!BG31-MIN('04 (ind)'!BG$6:BG$37))/(MAX('04 (ind)'!BG$6:BG$37)-MIN('04 (ind)'!BG$6:BG$37))))))</f>
        <v>27.29085138981922</v>
      </c>
      <c r="BH32" s="75">
        <f>IF('04 (ind)'!BH$1="si",100*(('04 (ind)'!BH31-MIN('04 (ind)'!BH$6:BH$37))/(MAX('04 (ind)'!BH$6:BH$37)-MIN('04 (ind)'!BH$6:BH$37))),ABS(-100+(100*(('04 (ind)'!BH31-MIN('04 (ind)'!BH$6:BH$37))/(MAX('04 (ind)'!BH$6:BH$37)-MIN('04 (ind)'!BH$6:BH$37))))))</f>
        <v>12.561639120693544</v>
      </c>
      <c r="BI32" s="75">
        <f>IF('04 (ind)'!BI$1="si",100*(('04 (ind)'!BI31-MIN('04 (ind)'!BI$6:BI$37))/(MAX('04 (ind)'!BI$6:BI$37)-MIN('04 (ind)'!BI$6:BI$37))),ABS(-100+(100*(('04 (ind)'!BI31-MIN('04 (ind)'!BI$6:BI$37))/(MAX('04 (ind)'!BI$6:BI$37)-MIN('04 (ind)'!BI$6:BI$37))))))</f>
        <v>98.626712987178976</v>
      </c>
      <c r="BJ32" s="75">
        <f>IF('04 (ind)'!BJ$1="si",100*(('04 (ind)'!BJ31-MIN('04 (ind)'!BJ$6:BJ$37))/(MAX('04 (ind)'!BJ$6:BJ$37)-MIN('04 (ind)'!BJ$6:BJ$37))),ABS(-100+(100*(('04 (ind)'!BJ31-MIN('04 (ind)'!BJ$6:BJ$37))/(MAX('04 (ind)'!BJ$6:BJ$37)-MIN('04 (ind)'!BJ$6:BJ$37))))))</f>
        <v>6.388615084858924</v>
      </c>
      <c r="BK32" s="75">
        <f>IF('04 (ind)'!BK$1="si",100*(('04 (ind)'!BK31-MIN('04 (ind)'!BK$6:BK$37))/(MAX('04 (ind)'!BK$6:BK$37)-MIN('04 (ind)'!BK$6:BK$37))),ABS(-100+(100*(('04 (ind)'!BK31-MIN('04 (ind)'!BK$6:BK$37))/(MAX('04 (ind)'!BK$6:BK$37)-MIN('04 (ind)'!BK$6:BK$37))))))</f>
        <v>23.387384011711816</v>
      </c>
      <c r="BL32" s="75">
        <f>IF('04 (ind)'!BL$1="si",100*(('04 (ind)'!BL31-MIN('04 (ind)'!BL$6:BL$37))/(MAX('04 (ind)'!BL$6:BL$37)-MIN('04 (ind)'!BL$6:BL$37))),ABS(-100+(100*(('04 (ind)'!BL31-MIN('04 (ind)'!BL$6:BL$37))/(MAX('04 (ind)'!BL$6:BL$37)-MIN('04 (ind)'!BL$6:BL$37))))))</f>
        <v>30.894308943089431</v>
      </c>
      <c r="BM32" s="75">
        <f>IF('04 (ind)'!BM$1="si",100*(('04 (ind)'!BM31-MIN('04 (ind)'!BM$6:BM$37))/(MAX('04 (ind)'!BM$6:BM$37)-MIN('04 (ind)'!BM$6:BM$37))),ABS(-100+(100*(('04 (ind)'!BM31-MIN('04 (ind)'!BM$6:BM$37))/(MAX('04 (ind)'!BM$6:BM$37)-MIN('04 (ind)'!BM$6:BM$37))))))</f>
        <v>19.555078126168123</v>
      </c>
      <c r="BN32" s="75">
        <f>IF('04 (ind)'!BN$1="si",100*(('04 (ind)'!BN31-MIN('04 (ind)'!BN$6:BN$37))/(MAX('04 (ind)'!BN$6:BN$37)-MIN('04 (ind)'!BN$6:BN$37))),ABS(-100+(100*(('04 (ind)'!BN31-MIN('04 (ind)'!BN$6:BN$37))/(MAX('04 (ind)'!BN$6:BN$37)-MIN('04 (ind)'!BN$6:BN$37))))))</f>
        <v>29.155141534289847</v>
      </c>
      <c r="BO32" s="75">
        <f>IF('04 (ind)'!BO$1="si",100*(('04 (ind)'!BO31-MIN('04 (ind)'!BO$6:BO$37))/(MAX('04 (ind)'!BO$6:BO$37)-MIN('04 (ind)'!BO$6:BO$37))),ABS(-100+(100*(('04 (ind)'!BO31-MIN('04 (ind)'!BO$6:BO$37))/(MAX('04 (ind)'!BO$6:BO$37)-MIN('04 (ind)'!BO$6:BO$37))))))</f>
        <v>18.390063392922031</v>
      </c>
      <c r="BP32" s="75">
        <f>IF('04 (ind)'!BP$1="si",100*(('04 (ind)'!BP31-MIN('04 (ind)'!BP$6:BP$37))/(MAX('04 (ind)'!BP$6:BP$37)-MIN('04 (ind)'!BP$6:BP$37))),ABS(-100+(100*(('04 (ind)'!BP31-MIN('04 (ind)'!BP$6:BP$37))/(MAX('04 (ind)'!BP$6:BP$37)-MIN('04 (ind)'!BP$6:BP$37))))))</f>
        <v>38.602855554044496</v>
      </c>
      <c r="BQ32" s="75">
        <f>IF('04 (ind)'!BQ$1="si",100*(('04 (ind)'!BQ31-MIN('04 (ind)'!BQ$6:BQ$37))/(MAX('04 (ind)'!BQ$6:BQ$37)-MIN('04 (ind)'!BQ$6:BQ$37))),ABS(-100+(100*(('04 (ind)'!BQ31-MIN('04 (ind)'!BQ$6:BQ$37))/(MAX('04 (ind)'!BQ$6:BQ$37)-MIN('04 (ind)'!BQ$6:BQ$37))))))</f>
        <v>26.2598658584151</v>
      </c>
      <c r="BR32" s="75">
        <f>IF('04 (ind)'!BR$1="si",100*(('04 (ind)'!BR31-MIN('04 (ind)'!BR$6:BR$37))/(MAX('04 (ind)'!BR$6:BR$37)-MIN('04 (ind)'!BR$6:BR$37))),ABS(-100+(100*(('04 (ind)'!BR31-MIN('04 (ind)'!BR$6:BR$37))/(MAX('04 (ind)'!BP$6:BP$37)-MIN('04 (ind)'!BR$6:BR$37))))))</f>
        <v>7.8363488491276545</v>
      </c>
      <c r="BS32" s="75">
        <f>IF('04 (ind)'!BS$1="si",100*(('04 (ind)'!BS31-MIN('04 (ind)'!BS$6:BS$37))/(MAX('04 (ind)'!BS$6:BS$37)-MIN('04 (ind)'!BS$6:BS$37))),ABS(-100+(100*(('04 (ind)'!BS31-MIN('04 (ind)'!BS$6:BS$37))/(MAX('04 (ind)'!BQ$6:BQ$37)-MIN('04 (ind)'!BS$6:BS$37))))))</f>
        <v>59.529640662418338</v>
      </c>
      <c r="BT32" s="75">
        <f>IF('04 (ind)'!BT$1="si",100*(('04 (ind)'!BT31-MIN('04 (ind)'!BT$6:BT$37))/(MAX('04 (ind)'!BT$6:BT$37)-MIN('04 (ind)'!BT$6:BT$37))),ABS(-100+(100*(('04 (ind)'!BT31-MIN('04 (ind)'!BT$6:BT$37))/(MAX('04 (ind)'!BR$6:BR$37)-MIN('04 (ind)'!BT$6:BT$37))))))</f>
        <v>92.734136250000006</v>
      </c>
      <c r="BU32" s="75">
        <f>IF('04 (ind)'!BU$1="si",100*(('04 (ind)'!BU31-MIN('04 (ind)'!BU$6:BU$37))/(MAX('04 (ind)'!BU$6:BU$37)-MIN('04 (ind)'!BU$6:BU$37))),ABS(-100+(100*(('04 (ind)'!BU31-MIN('04 (ind)'!BU$6:BU$37))/(MAX('04 (ind)'!BU$6:BU$37)-MIN('04 (ind)'!BU$6:BU$37))))))</f>
        <v>64.954919639357115</v>
      </c>
      <c r="BV32" s="75">
        <f>IF('04 (ind)'!BV$1="si",100*(('04 (ind)'!BV31-MIN('04 (ind)'!BV$6:BV$37))/(MAX('04 (ind)'!BV$6:BV$37)-MIN('04 (ind)'!BV$6:BV$37))),ABS(-100+(100*(('04 (ind)'!BV31-MIN('04 (ind)'!BV$6:BV$37))/(MAX('04 (ind)'!BV$6:BV$37)-MIN('04 (ind)'!BV$6:BV$37))))))</f>
        <v>100</v>
      </c>
      <c r="BW32" s="75">
        <f>IF('04 (ind)'!BW$1="si",100*(('04 (ind)'!BW31-MIN('04 (ind)'!BW$6:BW$37))/(MAX('04 (ind)'!BW$6:BW$37)-MIN('04 (ind)'!BW$6:BW$37))),ABS(-100+(100*(('04 (ind)'!BW31-MIN('04 (ind)'!BW$6:BW$37))/(MAX('04 (ind)'!BW$6:BW$37)-MIN('04 (ind)'!BW$6:BW$37))))))</f>
        <v>68.749179682373011</v>
      </c>
      <c r="BX32" s="75">
        <f>IF('04 (ind)'!BX$1="si",100*(('04 (ind)'!BX31-MIN('04 (ind)'!BX$6:BX$37))/(MAX('04 (ind)'!BX$6:BX$37)-MIN('04 (ind)'!BX$6:BX$37))),ABS(-100+(100*(('04 (ind)'!BX31-MIN('04 (ind)'!BX$6:BX$37))/(MAX('04 (ind)'!BX$6:BX$37)-MIN('04 (ind)'!BX$6:BX$37))))))</f>
        <v>44.37448247861154</v>
      </c>
      <c r="BY32" s="75">
        <f>IF('04 (ind)'!BY$1="si",100*(('04 (ind)'!BY31-MIN('04 (ind)'!BY$6:BY$37))/(MAX('04 (ind)'!BY$6:BY$37)-MIN('04 (ind)'!BY$6:BY$37))),ABS(-100+(100*(('04 (ind)'!BY31-MIN('04 (ind)'!BY$6:BY$37))/(MAX('04 (ind)'!BY$6:BY$37)-MIN('04 (ind)'!BY$6:BY$37))))))</f>
        <v>26.257530069213956</v>
      </c>
      <c r="BZ32" s="75">
        <f>IF('04 (ind)'!BZ$1="si",100*(('04 (ind)'!BZ31-MIN('04 (ind)'!BZ$6:BZ$37))/(MAX('04 (ind)'!BZ$6:BZ$37)-MIN('04 (ind)'!BZ$6:BZ$37))),ABS(-100+(100*(('04 (ind)'!BZ31-MIN('04 (ind)'!BZ$6:BZ$37))/(MAX('04 (ind)'!BZ$6:BZ$37)-MIN('04 (ind)'!BZ$6:BZ$37))))))</f>
        <v>97.31798435331288</v>
      </c>
      <c r="CA32" s="75">
        <f>IF('04 (ind)'!CA$1="si",100*(('04 (ind)'!CA31-MIN('04 (ind)'!CA$6:CA$37))/(MAX('04 (ind)'!CA$6:CA$37)-MIN('04 (ind)'!CA$6:CA$37))),ABS(-100+(100*(('04 (ind)'!CA31-MIN('04 (ind)'!CA$6:CA$37))/(MAX('04 (ind)'!CA$6:CA$37)-MIN('04 (ind)'!CA$6:CA$37))))))</f>
        <v>32.998036595688951</v>
      </c>
      <c r="CB32" s="75">
        <f>IF('04 (ind)'!CB$1="si",100*(('04 (ind)'!CB31-MIN('04 (ind)'!CB$6:CB$37))/(MAX('04 (ind)'!CB$6:CB$37)-MIN('04 (ind)'!CB$6:CB$37))),ABS(-100+(100*(('04 (ind)'!CB31-MIN('04 (ind)'!CB$6:CB$37))/(MAX('04 (ind)'!CB$6:CB$37)-MIN('04 (ind)'!CB$6:CB$37))))))</f>
        <v>88.931297709923669</v>
      </c>
      <c r="CC32" s="75">
        <f>IF('04 (ind)'!CC$1="si",100*(('04 (ind)'!CC31-MIN('04 (ind)'!CC$6:CC$37))/(MAX('04 (ind)'!CC$6:CC$37)-MIN('04 (ind)'!CC$6:CC$37))),ABS(-100+(100*(('04 (ind)'!CC31-MIN('04 (ind)'!CC$6:CC$37))/(MAX('04 (ind)'!CC$6:CC$37)-MIN('04 (ind)'!CC$6:CC$37))))))</f>
        <v>69.577043304790607</v>
      </c>
      <c r="CD32" s="75">
        <f>IF('04 (ind)'!CD$1="si",100*(('04 (ind)'!CD31-MIN('04 (ind)'!CD$6:CD$37))/(MAX('04 (ind)'!CD$6:CD$37)-MIN('04 (ind)'!CD$6:CD$37))),ABS(-100+(100*(('04 (ind)'!CD31-MIN('04 (ind)'!CD$6:CD$37))/(MAX('04 (ind)'!CD$6:CD$37)-MIN('04 (ind)'!CD$6:CD$37))))))</f>
        <v>1.5410893215896413</v>
      </c>
      <c r="CE32" s="75">
        <f>IF('04 (ind)'!CE$1="si",100*(('04 (ind)'!CE31-MIN('04 (ind)'!CE$6:CE$37))/(MAX('04 (ind)'!CE$6:CE$37)-MIN('04 (ind)'!CE$6:CE$37))),ABS(-100+(100*(('04 (ind)'!CE31-MIN('04 (ind)'!CE$6:CE$37))/(MAX('04 (ind)'!CE$6:CE$37)-MIN('04 (ind)'!CE$6:CE$37))))))</f>
        <v>12.566645659804321</v>
      </c>
      <c r="CF32" s="75">
        <f>IF('04 (ind)'!CF$1="si",100*(('04 (ind)'!CF31-MIN('04 (ind)'!CF$6:CF$37))/(MAX('04 (ind)'!CF$6:CF$37)-MIN('04 (ind)'!CF$6:CF$37))),ABS(-100+(100*(('04 (ind)'!CF31-MIN('04 (ind)'!CF$6:CF$37))/(MAX('04 (ind)'!CF$6:CF$37)-MIN('04 (ind)'!CF$6:CF$37))))))</f>
        <v>27.971215845626237</v>
      </c>
      <c r="CG32" s="75">
        <f>IF('04 (ind)'!CG$1="si",100*(('04 (ind)'!CG31-MIN('04 (ind)'!CG$6:CG$37))/(MAX('04 (ind)'!CG$6:CG$37)-MIN('04 (ind)'!CG$6:CG$37))),ABS(-100+(100*(('04 (ind)'!CG31-MIN('04 (ind)'!CG$6:CG$37))/(MAX('04 (ind)'!CG$6:CG$37)-MIN('04 (ind)'!CG$6:CG$37))))))</f>
        <v>16.570725665100593</v>
      </c>
      <c r="CH32" s="75">
        <f>IF('04 (ind)'!CH$1="si",100*(('04 (ind)'!CH31-MIN('04 (ind)'!CH$6:CH$37))/(MAX('04 (ind)'!CH$6:CH$37)-MIN('04 (ind)'!CH$6:CH$37))),ABS(-100+(100*(('04 (ind)'!CH31-MIN('04 (ind)'!CH$6:CH$37))/(MAX('04 (ind)'!CH$6:CH$37)-MIN('04 (ind)'!CH$6:CH$37))))))</f>
        <v>12.504460381871924</v>
      </c>
      <c r="CI32" s="75">
        <f>IF('04 (ind)'!CI$1="si",100*(('04 (ind)'!CI31-MIN('04 (ind)'!CI$6:CI$37))/(MAX('04 (ind)'!CI$6:CI$37)-MIN('04 (ind)'!CI$6:CI$37))),ABS(-100+(100*(('04 (ind)'!CI31-MIN('04 (ind)'!CI$6:CI$37))/(MAX('04 (ind)'!CI$6:CI$37)-MIN('04 (ind)'!CI$6:CI$37))))))</f>
        <v>92.437222845360822</v>
      </c>
      <c r="CJ32" s="75">
        <f>IF('04 (ind)'!CJ$1="si",100*(('04 (ind)'!CJ31-MIN('04 (ind)'!CJ$6:CJ$37))/(MAX('04 (ind)'!CJ$6:CJ$37)-MIN('04 (ind)'!CJ$6:CJ$37))),ABS(-100+(100*(('04 (ind)'!CJ31-MIN('04 (ind)'!CJ$6:CJ$37))/(MAX('04 (ind)'!CJ$6:CJ$37)-MIN('04 (ind)'!CJ$6:CJ$37))))))</f>
        <v>45.251841110390814</v>
      </c>
      <c r="CK32" s="75">
        <f>IF('04 (ind)'!CK$1="si",100*(('04 (ind)'!CK31-MIN('04 (ind)'!CK$6:CK$37))/(MAX('04 (ind)'!CK$6:CK$37)-MIN('04 (ind)'!CK$6:CK$37))),ABS(-100+(100*(('04 (ind)'!CK31-MIN('04 (ind)'!CK$6:CK$37))/(MAX('04 (ind)'!CK$6:CK$37)-MIN('04 (ind)'!CK$6:CK$37))))))</f>
        <v>6.1951044747262003</v>
      </c>
      <c r="CL32" s="75">
        <f>IF('04 (ind)'!CL$1="si",100*(('04 (ind)'!CL31-MIN('04 (ind)'!CL$6:CL$37))/(MAX('04 (ind)'!CL$6:CL$37)-MIN('04 (ind)'!CL$6:CL$37))),ABS(-100+(100*(('04 (ind)'!CL31-MIN('04 (ind)'!CL$6:CL$37))/(MAX('04 (ind)'!CL$6:CL$37)-MIN('04 (ind)'!CL$6:CL$37))))))</f>
        <v>15.144279495736706</v>
      </c>
      <c r="CM32" s="75">
        <f>IF('04 (ind)'!CM$1="si",100*(('04 (ind)'!CM31-MIN('04 (ind)'!CM$6:CM$37))/(MAX('04 (ind)'!CM$6:CM$37)-MIN('04 (ind)'!CM$6:CM$37))),ABS(-100+(100*(('04 (ind)'!CM31-MIN('04 (ind)'!CM$6:CM$37))/(MAX('04 (ind)'!CM$6:CM$37)-MIN('04 (ind)'!CM$6:CM$37))))))</f>
        <v>12.907238771479465</v>
      </c>
    </row>
    <row r="33" spans="1:91">
      <c r="A33" s="18" t="s">
        <v>231</v>
      </c>
      <c r="B33" s="87">
        <f>IF('04 (ind)'!B$1="si",100*(('04 (ind)'!B32-MIN('04 (ind)'!B$6:B$37))/(MAX('04 (ind)'!B$6:B$37)-MIN('04 (ind)'!B$6:B$37))),ABS(-100+(100*(('04 (ind)'!B32-MIN('04 (ind)'!B$6:B$37))/(MAX('04 (ind)'!B$6:B$37)-MIN('04 (ind)'!B$6:B$37))))))</f>
        <v>3.2139315756486551</v>
      </c>
      <c r="C33" s="87">
        <f>IF('04 (ind)'!C$1="si",100*(('04 (ind)'!C32-MIN('04 (ind)'!C$6:C$37))/(MAX('04 (ind)'!C$6:C$37)-MIN('04 (ind)'!C$6:C$37))),ABS(-100+(100*(('04 (ind)'!C32-MIN('04 (ind)'!C$6:C$37))/(MAX('04 (ind)'!C$6:C$37)-MIN('04 (ind)'!C$6:C$37))))))</f>
        <v>19.960251428767688</v>
      </c>
      <c r="D33" s="87">
        <f>IF('04 (ind)'!D$1="si",100*(('04 (ind)'!D32-MIN('04 (ind)'!D$6:D$37))/(MAX('04 (ind)'!D$6:D$37)-MIN('04 (ind)'!D$6:D$37))),ABS(-100+(100*(('04 (ind)'!D32-MIN('04 (ind)'!D$6:D$37))/(MAX('04 (ind)'!D$6:D$37)-MIN('04 (ind)'!D$6:D$37))))))</f>
        <v>74.237677962946321</v>
      </c>
      <c r="E33" s="87">
        <f>IF('04 (ind)'!E$1="si",100*(('04 (ind)'!E32-MIN('04 (ind)'!E$6:E$37))/(MAX('04 (ind)'!E$6:E$37)-MIN('04 (ind)'!E$6:E$37))),ABS(-100+(100*(('04 (ind)'!E32-MIN('04 (ind)'!E$6:E$37))/(MAX('04 (ind)'!E$6:E$37)-MIN('04 (ind)'!E$6:E$37))))))</f>
        <v>35.381725113957771</v>
      </c>
      <c r="F33" s="87">
        <f>IF('04 (ind)'!F$1="si",100*(('04 (ind)'!F32-MIN('04 (ind)'!F$6:F$37))/(MAX('04 (ind)'!F$6:F$37)-MIN('04 (ind)'!F$6:F$37))),ABS(-100+(100*(('04 (ind)'!F32-MIN('04 (ind)'!F$6:F$37))/(MAX('04 (ind)'!F$6:F$37)-MIN('04 (ind)'!F$6:F$37))))))</f>
        <v>81.034482758620683</v>
      </c>
      <c r="G33" s="87">
        <f>IF('04 (ind)'!G$1="si",100*(('04 (ind)'!G32-MIN('04 (ind)'!G$6:G$37))/(MAX('04 (ind)'!G$6:G$37)-MIN('04 (ind)'!G$6:G$37))),ABS(-100+(100*(('04 (ind)'!G32-MIN('04 (ind)'!G$6:G$37))/(MAX('04 (ind)'!G$6:G$37)-MIN('04 (ind)'!G$6:G$37))))))</f>
        <v>82.051282051282058</v>
      </c>
      <c r="H33" s="87">
        <f>IF('04 (ind)'!H$1="si",100*(('04 (ind)'!H32-MIN('04 (ind)'!H$6:H$37))/(MAX('04 (ind)'!H$6:H$37)-MIN('04 (ind)'!H$6:H$37))),ABS(-100+(100*(('04 (ind)'!H32-MIN('04 (ind)'!H$6:H$37))/(MAX('04 (ind)'!H$6:H$37)-MIN('04 (ind)'!H$6:H$37))))))</f>
        <v>55.414012738853494</v>
      </c>
      <c r="I33" s="87">
        <f>IF('04 (ind)'!I$1="si",100*(('04 (ind)'!I32-MIN('04 (ind)'!I$6:I$37))/(MAX('04 (ind)'!I$6:I$37)-MIN('04 (ind)'!I$6:I$37))),ABS(-100+(100*(('04 (ind)'!I32-MIN('04 (ind)'!I$6:I$37))/(MAX('04 (ind)'!I$6:I$37)-MIN('04 (ind)'!I$6:I$37))))))</f>
        <v>81.37254901960786</v>
      </c>
      <c r="J33" s="87">
        <f>IF('04 (ind)'!J$1="si",100*(('04 (ind)'!J32-MIN('04 (ind)'!J$6:J$37))/(MAX('04 (ind)'!J$6:J$37)-MIN('04 (ind)'!J$6:J$37))),ABS(-100+(100*(('04 (ind)'!J32-MIN('04 (ind)'!J$6:J$37))/(MAX('04 (ind)'!J$6:J$37)-MIN('04 (ind)'!J$6:J$37))))))</f>
        <v>30.63291139240506</v>
      </c>
      <c r="K33" s="87">
        <f>IF('04 (ind)'!K$1="si",100*(('04 (ind)'!K32-MIN('04 (ind)'!K$6:K$37))/(MAX('04 (ind)'!K$6:K$37)-MIN('04 (ind)'!K$6:K$37))),ABS(-100+(100*(('04 (ind)'!K32-MIN('04 (ind)'!K$6:K$37))/(MAX('04 (ind)'!K$6:K$37)-MIN('04 (ind)'!K$6:K$37))))))</f>
        <v>34.778975912571966</v>
      </c>
      <c r="L33" s="87">
        <f>IF('04 (ind)'!L$1="si",100*(('04 (ind)'!L32-MIN('04 (ind)'!L$6:L$37))/(MAX('04 (ind)'!L$6:L$37)-MIN('04 (ind)'!L$6:L$37))),ABS(-100+(100*(('04 (ind)'!L32-MIN('04 (ind)'!L$6:L$37))/(MAX('04 (ind)'!L$6:L$37)-MIN('04 (ind)'!L$6:L$37))))))</f>
        <v>79.329346168102745</v>
      </c>
      <c r="M33" s="87">
        <f>IF('04 (ind)'!M$1="si",100*(('04 (ind)'!M32-MIN('04 (ind)'!M$6:M$37))/(MAX('04 (ind)'!M$6:M$37)-MIN('04 (ind)'!M$6:M$37))),ABS(-100+(100*(('04 (ind)'!M32-MIN('04 (ind)'!M$6:M$37))/(MAX('04 (ind)'!M$6:M$37)-MIN('04 (ind)'!M$6:M$37))))))</f>
        <v>18.30143679629607</v>
      </c>
      <c r="N33" s="87">
        <f>IF('04 (ind)'!N$1="si",100*(('04 (ind)'!N32-MIN('04 (ind)'!N$6:N$37))/(MAX('04 (ind)'!N$6:N$37)-MIN('04 (ind)'!N$6:N$37))),ABS(-100+(100*(('04 (ind)'!N32-MIN('04 (ind)'!N$6:N$37))/(MAX('04 (ind)'!N$6:N$37)-MIN('04 (ind)'!N$6:N$37))))))</f>
        <v>100</v>
      </c>
      <c r="O33" s="87">
        <f>IF('04 (ind)'!O$1="si",100*(('04 (ind)'!O32-MIN('04 (ind)'!O$6:O$37))/(MAX('04 (ind)'!O$6:O$37)-MIN('04 (ind)'!O$6:O$37))),ABS(-100+(100*(('04 (ind)'!O32-MIN('04 (ind)'!O$6:O$37))/(MAX('04 (ind)'!O$6:O$37)-MIN('04 (ind)'!O$6:O$37))))))</f>
        <v>44.915254237288138</v>
      </c>
      <c r="P33" s="87">
        <f>IF('04 (ind)'!P$1="si",100*(('04 (ind)'!P32-MIN('04 (ind)'!P$6:P$37))/(MAX('04 (ind)'!P$6:P$37)-MIN('04 (ind)'!P$6:P$37))),ABS(-100+(100*(('04 (ind)'!P32-MIN('04 (ind)'!P$6:P$37))/(MAX('04 (ind)'!P$6:P$37)-MIN('04 (ind)'!P$6:P$37))))))</f>
        <v>9.8459934708076311</v>
      </c>
      <c r="Q33" s="87">
        <f>IF('04 (ind)'!Q$1="si",100*(('04 (ind)'!Q32-MIN('04 (ind)'!Q$6:Q$37))/(MAX('04 (ind)'!Q$6:Q$37)-MIN('04 (ind)'!Q$6:Q$37))),ABS(-100+(100*(('04 (ind)'!Q32-MIN('04 (ind)'!Q$6:Q$37))/(MAX('04 (ind)'!Q$6:Q$37)-MIN('04 (ind)'!Q$6:Q$37))))))</f>
        <v>30.563046302651241</v>
      </c>
      <c r="R33" s="87">
        <f>IF('04 (ind)'!R$1="si",100*(('04 (ind)'!R32-MIN('04 (ind)'!R$6:R$37))/(MAX('04 (ind)'!R$6:R$37)-MIN('04 (ind)'!R$6:R$37))),ABS(-100+(100*(('04 (ind)'!R32-MIN('04 (ind)'!R$6:R$37))/(MAX('04 (ind)'!R$6:R$37)-MIN('04 (ind)'!R$6:R$37))))))</f>
        <v>7.5556109513962122</v>
      </c>
      <c r="S33" s="75">
        <f>ABS(ABS(('04 (ind)'!S32-((MAX('04 (ind)'!S$6:S$37)+MIN('04 (ind)'!S$6:S$37))/2))/(((MAX('04 (ind)'!S$6:S$37)+MIN('04 (ind)'!S$6:S$37))/2)-MAX('04 (ind)'!S$6:S$37))*100)-100)</f>
        <v>2.6405162992429041</v>
      </c>
      <c r="T33" s="75">
        <f>IF('04 (ind)'!T$1="si",100*(('04 (ind)'!T32-MIN('04 (ind)'!T$6:T$37))/(MAX('04 (ind)'!T$6:T$37)-MIN('04 (ind)'!T$6:T$37))),ABS(-100+(100*(('04 (ind)'!T32-MIN('04 (ind)'!T$6:T$37))/(MAX('04 (ind)'!T$6:T$37)-MIN('04 (ind)'!T$6:T$37))))))</f>
        <v>8.5930103321944582</v>
      </c>
      <c r="U33" s="75">
        <f>IF('04 (ind)'!U$1="si",100*(('04 (ind)'!U32-MIN('04 (ind)'!U$6:U$37))/(MAX('04 (ind)'!U$6:U$37)-MIN('04 (ind)'!U$6:U$37))),ABS(-100+(100*(('04 (ind)'!U32-MIN('04 (ind)'!U$6:U$37))/(MAX('04 (ind)'!U$6:U$37)-MIN('04 (ind)'!U$6:U$37))))))</f>
        <v>100</v>
      </c>
      <c r="V33" s="75">
        <f>IF('04 (ind)'!V$1="si",100*(('04 (ind)'!V32-MIN('04 (ind)'!V$6:V$37))/(MAX('04 (ind)'!V$6:V$37)-MIN('04 (ind)'!V$6:V$37))),ABS(-100+(100*(('04 (ind)'!V32-MIN('04 (ind)'!V$6:V$37))/(MAX('04 (ind)'!V$6:V$37)-MIN('04 (ind)'!V$6:V$37))))))</f>
        <v>86.187845303867405</v>
      </c>
      <c r="W33" s="75">
        <f>IF('04 (ind)'!W$1="si",100*(('04 (ind)'!W32-MIN('04 (ind)'!W$6:W$37))/(MAX('04 (ind)'!W$6:W$37)-MIN('04 (ind)'!W$6:W$37))),ABS(-100+(100*(('04 (ind)'!W32-MIN('04 (ind)'!W$6:W$37))/(MAX('04 (ind)'!W$6:W$37)-MIN('04 (ind)'!W$6:W$37))))))</f>
        <v>35.165526460643235</v>
      </c>
      <c r="X33" s="75">
        <f>IF('04 (ind)'!X$1="si",100*(('04 (ind)'!X32-MIN('04 (ind)'!X$6:X$37))/(MAX('04 (ind)'!X$6:X$37)-MIN('04 (ind)'!X$6:X$37))),ABS(-100+(100*(('04 (ind)'!X32-MIN('04 (ind)'!X$6:X$37))/(MAX('04 (ind)'!X$6:X$37)-MIN('04 (ind)'!X$6:X$37))))))</f>
        <v>78.71189712538839</v>
      </c>
      <c r="Y33" s="75">
        <f>IF('04 (ind)'!Y$1="si",100*(('04 (ind)'!Y32-MIN('04 (ind)'!Y$6:Y$37))/(MAX('04 (ind)'!Y$6:Y$37)-MIN('04 (ind)'!Y$6:Y$37))),ABS(-100+(100*(('04 (ind)'!Y32-MIN('04 (ind)'!Y$6:Y$37))/(MAX('04 (ind)'!Y$6:Y$37)-MIN('04 (ind)'!Y$6:Y$37))))))</f>
        <v>50.032392772118797</v>
      </c>
      <c r="Z33" s="75">
        <f>IF('04 (ind)'!Z$1="si",100*(('04 (ind)'!Z32-MIN('04 (ind)'!Z$6:Z$37))/(MAX('04 (ind)'!Z$6:Z$37)-MIN('04 (ind)'!Z$6:Z$37))),ABS(-100+(100*(('04 (ind)'!Z32-MIN('04 (ind)'!Z$6:Z$37))/(MAX('04 (ind)'!Z$6:Z$37)-MIN('04 (ind)'!Z$6:Z$37))))))</f>
        <v>51.66292414969972</v>
      </c>
      <c r="AA33" s="75">
        <f>IF('04 (ind)'!AA$1="si",100*(('04 (ind)'!AA32-MIN('04 (ind)'!AA$6:AA$37))/(MAX('04 (ind)'!AA$6:AA$37)-MIN('04 (ind)'!AA$6:AA$37))),ABS(-100+(100*(('04 (ind)'!AA32-MIN('04 (ind)'!AA$6:AA$37))/(MAX('04 (ind)'!AA$6:AA$37)-MIN('04 (ind)'!AA$6:AA$37))))))</f>
        <v>72.718764091870128</v>
      </c>
      <c r="AB33" s="75">
        <f>IF('04 (ind)'!AB$1="si",100*(('04 (ind)'!AB32-MIN('04 (ind)'!AB$6:AB$37))/(MAX('04 (ind)'!AB$6:AB$37)-MIN('04 (ind)'!AB$6:AB$37))),ABS(-100+(100*(('04 (ind)'!AB32-MIN('04 (ind)'!AB$6:AB$37))/(MAX('04 (ind)'!AB$6:AB$37)-MIN('04 (ind)'!AB$6:AB$37))))))</f>
        <v>59.947870163229368</v>
      </c>
      <c r="AC33" s="75">
        <f>IF('04 (ind)'!AC$1="si",100*(('04 (ind)'!AC32-MIN('04 (ind)'!AC$6:AC$37))/(MAX('04 (ind)'!AC$6:AC$37)-MIN('04 (ind)'!AC$6:AC$37))),ABS(-100+(100*(('04 (ind)'!AC32-MIN('04 (ind)'!AC$6:AC$37))/(MAX('04 (ind)'!AC$6:AC$37)-MIN('04 (ind)'!AC$6:AC$37))))))</f>
        <v>82.34915733420199</v>
      </c>
      <c r="AD33" s="75">
        <f>IF('04 (ind)'!AD$1="si",100*(('04 (ind)'!AD32-MIN('04 (ind)'!AD$6:AD$37))/(MAX('04 (ind)'!AD$6:AD$37)-MIN('04 (ind)'!AD$6:AD$37))),ABS(-100+(100*(('04 (ind)'!AD32-MIN('04 (ind)'!AD$6:AD$37))/(MAX('04 (ind)'!AD$6:AD$37)-MIN('04 (ind)'!AD$6:AD$37))))))</f>
        <v>0</v>
      </c>
      <c r="AE33" s="75">
        <f>IF('04 (ind)'!AE$1="si",100*(('04 (ind)'!AE32-MIN('04 (ind)'!AE$6:AE$37))/(MAX('04 (ind)'!AE$6:AE$37)-MIN('04 (ind)'!AE$6:AE$37))),ABS(-100+(100*(('04 (ind)'!AE32-MIN('04 (ind)'!AE$6:AE$37))/(MAX('04 (ind)'!AE$6:AE$37)-MIN('04 (ind)'!AE$6:AE$37))))))</f>
        <v>0</v>
      </c>
      <c r="AF33" s="75">
        <f>IF('04 (ind)'!AF$1="si",100*(('04 (ind)'!AF32-MIN('04 (ind)'!AF$6:AF$37))/(MAX('04 (ind)'!AF$6:AF$37)-MIN('04 (ind)'!AF$6:AF$37))),ABS(-100+(100*(('04 (ind)'!AF32-MIN('04 (ind)'!AF$6:AF$37))/(MAX('04 (ind)'!AF$6:AF$37)-MIN('04 (ind)'!AF$6:AF$37))))))</f>
        <v>63.73626373626373</v>
      </c>
      <c r="AG33" s="75">
        <f>IF('04 (ind)'!AG$1="si",100*(('04 (ind)'!AG32-MIN('04 (ind)'!AG$6:AG$37))/(MAX('04 (ind)'!AG$6:AG$37)-MIN('04 (ind)'!AG$6:AG$37))),ABS(-100+(100*(('04 (ind)'!AG32-MIN('04 (ind)'!AG$6:AG$37))/(MAX('04 (ind)'!AG$6:AG$37)-MIN('04 (ind)'!AG$6:AG$37))))))</f>
        <v>62.204724409448851</v>
      </c>
      <c r="AH33" s="75">
        <f>IF('04 (ind)'!AH$1="si",100*(('04 (ind)'!AH32-MIN('04 (ind)'!AH$6:AH$37))/(MAX('04 (ind)'!AH$6:AH$37)-MIN('04 (ind)'!AH$6:AH$37))),ABS(-100+(100*(('04 (ind)'!AH32-MIN('04 (ind)'!AH$6:AH$37))/(MAX('04 (ind)'!AH$6:AH$37)-MIN('04 (ind)'!AH$6:AH$37))))))</f>
        <v>58.174904942965789</v>
      </c>
      <c r="AI33" s="75">
        <f>IF('04 (ind)'!AI$1="si",100*(('04 (ind)'!AI32-MIN('04 (ind)'!AI$6:AI$37))/(MAX('04 (ind)'!AI$6:AI$37)-MIN('04 (ind)'!AI$6:AI$37))),ABS(-100+(100*(('04 (ind)'!AI32-MIN('04 (ind)'!AI$6:AI$37))/(MAX('04 (ind)'!AI$6:AI$37)-MIN('04 (ind)'!AI$6:AI$37))))))</f>
        <v>3.561830465454817</v>
      </c>
      <c r="AJ33" s="75">
        <f>IF('04 (ind)'!AJ$1="si",100*(('04 (ind)'!AJ32-MIN('04 (ind)'!AJ$6:AJ$37))/(MAX('04 (ind)'!AJ$6:AJ$37)-MIN('04 (ind)'!AJ$6:AJ$37))),ABS(-100+(100*(('04 (ind)'!AJ32-MIN('04 (ind)'!AJ$6:AJ$37))/(MAX('04 (ind)'!AJ$6:AJ$37)-MIN('04 (ind)'!AJ$6:AJ$37))))))</f>
        <v>51.288837744533957</v>
      </c>
      <c r="AK33" s="75">
        <f>IF('04 (ind)'!AK$1="si",100*(('04 (ind)'!AK32-MIN('04 (ind)'!AK$6:AK$37))/(MAX('04 (ind)'!AK$6:AK$37)-MIN('04 (ind)'!AK$6:AK$37))),ABS(-100+(100*(('04 (ind)'!AK32-MIN('04 (ind)'!AK$6:AK$37))/(MAX('04 (ind)'!AK$6:AK$37)-MIN('04 (ind)'!AK$6:AK$37))))))</f>
        <v>5.6591825878088846</v>
      </c>
      <c r="AL33" s="75">
        <f>IF('04 (ind)'!AL$1="si",100*(('04 (ind)'!AL32-MIN('04 (ind)'!AL$6:AL$37))/(MAX('04 (ind)'!AL$6:AL$37)-MIN('04 (ind)'!AL$6:AL$37))),ABS(-100+(100*(('04 (ind)'!AL32-MIN('04 (ind)'!AL$6:AL$37))/(MAX('04 (ind)'!AL$6:AL$37)-MIN('04 (ind)'!AL$6:AL$37))))))</f>
        <v>97.943043974358233</v>
      </c>
      <c r="AM33" s="75">
        <f>IF('04 (ind)'!AM$1="si",100*(('04 (ind)'!AM32-MIN('04 (ind)'!AM$6:AM$37))/(MAX('04 (ind)'!AM$6:AM$37)-MIN('04 (ind)'!AM$6:AM$37))),ABS(-100+(100*(('04 (ind)'!AM32-MIN('04 (ind)'!AM$6:AM$37))/(MAX('04 (ind)'!AM$6:AM$37)-MIN('04 (ind)'!AM$6:AM$37))))))</f>
        <v>94.309949869317677</v>
      </c>
      <c r="AN33" s="75">
        <f>IF('04 (ind)'!AN$1="si",100*(('04 (ind)'!AN32-MIN('04 (ind)'!AN$6:AN$37))/(MAX('04 (ind)'!AN$6:AN$37)-MIN('04 (ind)'!AN$6:AN$37))),ABS(-100+(100*(('04 (ind)'!AN32-MIN('04 (ind)'!AN$6:AN$37))/(MAX('04 (ind)'!AN$6:AN$37)-MIN('04 (ind)'!AN$6:AN$37))))))</f>
        <v>58.004549639488772</v>
      </c>
      <c r="AO33" s="75">
        <f>IF('04 (ind)'!AO$1="si",100*(('04 (ind)'!AO32-MIN('04 (ind)'!AO$6:AO$37))/(MAX('04 (ind)'!AO$6:AO$37)-MIN('04 (ind)'!AO$6:AO$37))),ABS(-100+(100*(('04 (ind)'!AO32-MIN('04 (ind)'!AO$6:AO$37))/(MAX('04 (ind)'!AO$6:AO$37)-MIN('04 (ind)'!AO$6:AO$37))))))</f>
        <v>9.5803281251298937</v>
      </c>
      <c r="AP33" s="75">
        <f>IF('04 (ind)'!AP$1="si",100*(('04 (ind)'!AP32-MIN('04 (ind)'!AP$6:AP$37))/(MAX('04 (ind)'!AP$6:AP$37)-MIN('04 (ind)'!AP$6:AP$37))),ABS(-100+(100*(('04 (ind)'!AP32-MIN('04 (ind)'!AP$6:AP$37))/(MAX('04 (ind)'!AP$6:AP$37)-MIN('04 (ind)'!AP$6:AP$37))))))</f>
        <v>97.77623349548297</v>
      </c>
      <c r="AQ33" s="75">
        <f>IF('04 (ind)'!AQ$1="si",100*(('04 (ind)'!AQ32-MIN('04 (ind)'!AQ$6:AQ$37))/(MAX('04 (ind)'!AQ$6:AQ$37)-MIN('04 (ind)'!AQ$6:AQ$37))),ABS(-100+(100*(('04 (ind)'!AQ32-MIN('04 (ind)'!AQ$6:AQ$37))/(MAX('04 (ind)'!AQ$6:AQ$37)-MIN('04 (ind)'!AQ$6:AQ$37))))))</f>
        <v>12.477128990660592</v>
      </c>
      <c r="AR33" s="75">
        <f>IF('04 (ind)'!AR$1="si",100*(('04 (ind)'!AR32-MIN('04 (ind)'!AR$6:AR$37))/(MAX('04 (ind)'!AR$6:AR$37)-MIN('04 (ind)'!AR$6:AR$37))),ABS(-100+(100*(('04 (ind)'!AR32-MIN('04 (ind)'!AR$6:AR$37))/(MAX('04 (ind)'!AR$6:AR$37)-MIN('04 (ind)'!AR$6:AR$37))))))</f>
        <v>34.972177540964474</v>
      </c>
      <c r="AS33" s="75">
        <f>IF('04 (ind)'!AS$1="si",100*(('04 (ind)'!AS32-MIN('04 (ind)'!AS$6:AS$37))/(MAX('04 (ind)'!AS$6:AS$37)-MIN('04 (ind)'!AS$6:AS$37))),ABS(-100+(100*(('04 (ind)'!AS32-MIN('04 (ind)'!AS$6:AS$37))/(MAX('04 (ind)'!AS$6:AS$37)-MIN('04 (ind)'!AS$6:AS$37))))))</f>
        <v>54.755507791509942</v>
      </c>
      <c r="AT33" s="75">
        <f>IF('04 (ind)'!AT$1="si",100*(('04 (ind)'!AT32-MIN('04 (ind)'!AT$6:AT$37))/(MAX('04 (ind)'!AT$6:AT$37)-MIN('04 (ind)'!AT$6:AT$37))),ABS(-100+(100*(('04 (ind)'!AT32-MIN('04 (ind)'!AT$6:AT$37))/(MAX('04 (ind)'!AT$6:AT$37)-MIN('04 (ind)'!AT$6:AT$37))))))</f>
        <v>0</v>
      </c>
      <c r="AU33" s="75">
        <f>IF('04 (ind)'!AU$1="si",100*(('04 (ind)'!AU32-MIN('04 (ind)'!AU$6:AU$37))/(MAX('04 (ind)'!AU$6:AU$37)-MIN('04 (ind)'!AU$6:AU$37))),ABS(-100+(100*(('04 (ind)'!AU32-MIN('04 (ind)'!AU$6:AU$37))/(MAX('04 (ind)'!AU$6:AU$37)-MIN('04 (ind)'!AU$6:AU$37))))))</f>
        <v>81.34556574923549</v>
      </c>
      <c r="AV33" s="75">
        <f>IF('04 (ind)'!AV$1="si",100*(('04 (ind)'!AV32-MIN('04 (ind)'!AV$6:AV$37))/(MAX('04 (ind)'!AV$6:AV$37)-MIN('04 (ind)'!AV$6:AV$37))),ABS(-100+(100*(('04 (ind)'!AV32-MIN('04 (ind)'!AV$6:AV$37))/(MAX('04 (ind)'!AV$6:AV$37)-MIN('04 (ind)'!AV$6:AV$37))))))</f>
        <v>99.13344887348353</v>
      </c>
      <c r="AW33" s="75">
        <f>IF('04 (ind)'!AW$1="si",100*(('04 (ind)'!AW32-MIN('04 (ind)'!AW$6:AW$37))/(MAX('04 (ind)'!AW$6:AW$37)-MIN('04 (ind)'!AW$6:AW$37))),ABS(-100+(100*(('04 (ind)'!AW32-MIN('04 (ind)'!AW$6:AW$37))/(MAX('04 (ind)'!AW$6:AW$37)-MIN('04 (ind)'!AW$6:AW$37))))))</f>
        <v>39.761534473820632</v>
      </c>
      <c r="AX33" s="75">
        <f>IF('04 (ind)'!AX$1="si",100*(('04 (ind)'!AX32-MIN('04 (ind)'!AX$6:AX$37))/(MAX('04 (ind)'!AX$6:AX$37)-MIN('04 (ind)'!AX$6:AX$37))),ABS(-100+(100*(('04 (ind)'!AX32-MIN('04 (ind)'!AX$6:AX$37))/(MAX('04 (ind)'!AX$6:AX$37)-MIN('04 (ind)'!AX$6:AX$37))))))</f>
        <v>12.575146106414516</v>
      </c>
      <c r="AY33" s="75">
        <f>IF('04 (ind)'!AY$1="si",100*(('04 (ind)'!AY32-MIN('04 (ind)'!AY$6:AY$37))/(MAX('04 (ind)'!AY$6:AY$37)-MIN('04 (ind)'!AY$6:AY$37))),ABS(-100+(100*(('04 (ind)'!AY32-MIN('04 (ind)'!AY$6:AY$37))/(MAX('04 (ind)'!AY$6:AY$37)-MIN('04 (ind)'!AY$6:AY$37))))))</f>
        <v>41.722169362511913</v>
      </c>
      <c r="AZ33" s="75">
        <f>IF('04 (ind)'!AZ$1="si",100*(('04 (ind)'!AZ32-MIN('04 (ind)'!AZ$6:AZ$37))/(MAX('04 (ind)'!AZ$6:AZ$37)-MIN('04 (ind)'!AZ$6:AZ$37))),ABS(-100+(100*(('04 (ind)'!AZ32-MIN('04 (ind)'!AZ$6:AZ$37))/(MAX('04 (ind)'!AZ$6:AZ$37)-MIN('04 (ind)'!AZ$6:AZ$37))))))</f>
        <v>11.374028270167404</v>
      </c>
      <c r="BA33" s="75">
        <f>IF('04 (ind)'!BA$1="si",100*(('04 (ind)'!BA32-MIN('04 (ind)'!BA$6:BA$37))/(MAX('04 (ind)'!BA$6:BA$37)-MIN('04 (ind)'!BA$6:BA$37))),ABS(-100+(100*(('04 (ind)'!BA32-MIN('04 (ind)'!BA$6:BA$37))/(MAX('04 (ind)'!BA$6:BA$37)-MIN('04 (ind)'!BA$6:BA$37))))))</f>
        <v>47.712308848945696</v>
      </c>
      <c r="BB33" s="75">
        <f>IF('04 (ind)'!BB$1="si",100*(('04 (ind)'!BB32-MIN('04 (ind)'!BB$6:BB$37))/(MAX('04 (ind)'!BB$6:BB$37)-MIN('04 (ind)'!BB$6:BB$37))),ABS(-100+(100*(('04 (ind)'!BB32-MIN('04 (ind)'!BB$6:BB$37))/(MAX('04 (ind)'!BB$6:BB$37)-MIN('04 (ind)'!BB$6:BB$37))))))</f>
        <v>18.224040929921699</v>
      </c>
      <c r="BC33" s="75">
        <f>IF('04 (ind)'!BC$1="si",100*(('04 (ind)'!BC32-MIN('04 (ind)'!BC$6:BC$37))/(MAX('04 (ind)'!BC$6:BC$37)-MIN('04 (ind)'!BC$6:BC$37))),ABS(-100+(100*(('04 (ind)'!BC32-MIN('04 (ind)'!BC$6:BC$37))/(MAX('04 (ind)'!BC$6:BC$37)-MIN('04 (ind)'!BC$6:BC$37))))))</f>
        <v>3.8341849963472918</v>
      </c>
      <c r="BD33" s="75">
        <f>IF('04 (ind)'!BD$1="si",100*(('04 (ind)'!BD32-MIN('04 (ind)'!BD$6:BD$37))/(MAX('04 (ind)'!BD$6:BD$37)-MIN('04 (ind)'!BD$6:BD$37))),ABS(-100+(100*(('04 (ind)'!BD32-MIN('04 (ind)'!BD$6:BD$37))/(MAX('04 (ind)'!BD$6:BD$37)-MIN('04 (ind)'!BD$6:BD$37))))))</f>
        <v>17.052989797183095</v>
      </c>
      <c r="BE33" s="75">
        <f>IF('04 (ind)'!BE$1="si",100*(('04 (ind)'!BE32-MIN('04 (ind)'!BE$6:BE$37))/(MAX('04 (ind)'!BE$6:BE$37)-MIN('04 (ind)'!BE$6:BE$37))),ABS(-100+(100*(('04 (ind)'!BE32-MIN('04 (ind)'!BE$6:BE$37))/(MAX('04 (ind)'!BE$6:BE$37)-MIN('04 (ind)'!BE$6:BE$37))))))</f>
        <v>6.8128425998433828</v>
      </c>
      <c r="BF33" s="75">
        <f>IF('04 (ind)'!BF$1="si",100*(('04 (ind)'!BF32-MIN('04 (ind)'!BF$6:BF$37))/(MAX('04 (ind)'!BF$6:BF$37)-MIN('04 (ind)'!BF$6:BF$37))),ABS(-100+(100*(('04 (ind)'!BF32-MIN('04 (ind)'!BF$6:BF$37))/(MAX('04 (ind)'!BF$6:BF$37)-MIN('04 (ind)'!BF$6:BF$37))))))</f>
        <v>9.4224249657285988</v>
      </c>
      <c r="BG33" s="75">
        <f>IF('04 (ind)'!BG$1="si",100*(('04 (ind)'!BG32-MIN('04 (ind)'!BG$6:BG$37))/(MAX('04 (ind)'!BG$6:BG$37)-MIN('04 (ind)'!BG$6:BG$37))),ABS(-100+(100*(('04 (ind)'!BG32-MIN('04 (ind)'!BG$6:BG$37))/(MAX('04 (ind)'!BG$6:BG$37)-MIN('04 (ind)'!BG$6:BG$37))))))</f>
        <v>13.823538688363854</v>
      </c>
      <c r="BH33" s="75">
        <f>IF('04 (ind)'!BH$1="si",100*(('04 (ind)'!BH32-MIN('04 (ind)'!BH$6:BH$37))/(MAX('04 (ind)'!BH$6:BH$37)-MIN('04 (ind)'!BH$6:BH$37))),ABS(-100+(100*(('04 (ind)'!BH32-MIN('04 (ind)'!BH$6:BH$37))/(MAX('04 (ind)'!BH$6:BH$37)-MIN('04 (ind)'!BH$6:BH$37))))))</f>
        <v>4.0712443924364088</v>
      </c>
      <c r="BI33" s="75">
        <f>IF('04 (ind)'!BI$1="si",100*(('04 (ind)'!BI32-MIN('04 (ind)'!BI$6:BI$37))/(MAX('04 (ind)'!BI$6:BI$37)-MIN('04 (ind)'!BI$6:BI$37))),ABS(-100+(100*(('04 (ind)'!BI32-MIN('04 (ind)'!BI$6:BI$37))/(MAX('04 (ind)'!BI$6:BI$37)-MIN('04 (ind)'!BI$6:BI$37))))))</f>
        <v>99.96437795400098</v>
      </c>
      <c r="BJ33" s="75">
        <f>IF('04 (ind)'!BJ$1="si",100*(('04 (ind)'!BJ32-MIN('04 (ind)'!BJ$6:BJ$37))/(MAX('04 (ind)'!BJ$6:BJ$37)-MIN('04 (ind)'!BJ$6:BJ$37))),ABS(-100+(100*(('04 (ind)'!BJ32-MIN('04 (ind)'!BJ$6:BJ$37))/(MAX('04 (ind)'!BJ$6:BJ$37)-MIN('04 (ind)'!BJ$6:BJ$37))))))</f>
        <v>32.807622866311618</v>
      </c>
      <c r="BK33" s="75">
        <f>IF('04 (ind)'!BK$1="si",100*(('04 (ind)'!BK32-MIN('04 (ind)'!BK$6:BK$37))/(MAX('04 (ind)'!BK$6:BK$37)-MIN('04 (ind)'!BK$6:BK$37))),ABS(-100+(100*(('04 (ind)'!BK32-MIN('04 (ind)'!BK$6:BK$37))/(MAX('04 (ind)'!BK$6:BK$37)-MIN('04 (ind)'!BK$6:BK$37))))))</f>
        <v>10.011154228124896</v>
      </c>
      <c r="BL33" s="75">
        <f>IF('04 (ind)'!BL$1="si",100*(('04 (ind)'!BL32-MIN('04 (ind)'!BL$6:BL$37))/(MAX('04 (ind)'!BL$6:BL$37)-MIN('04 (ind)'!BL$6:BL$37))),ABS(-100+(100*(('04 (ind)'!BL32-MIN('04 (ind)'!BL$6:BL$37))/(MAX('04 (ind)'!BL$6:BL$37)-MIN('04 (ind)'!BL$6:BL$37))))))</f>
        <v>15.447154471544716</v>
      </c>
      <c r="BM33" s="75">
        <f>IF('04 (ind)'!BM$1="si",100*(('04 (ind)'!BM32-MIN('04 (ind)'!BM$6:BM$37))/(MAX('04 (ind)'!BM$6:BM$37)-MIN('04 (ind)'!BM$6:BM$37))),ABS(-100+(100*(('04 (ind)'!BM32-MIN('04 (ind)'!BM$6:BM$37))/(MAX('04 (ind)'!BM$6:BM$37)-MIN('04 (ind)'!BM$6:BM$37))))))</f>
        <v>24.022079145101173</v>
      </c>
      <c r="BN33" s="75">
        <f>IF('04 (ind)'!BN$1="si",100*(('04 (ind)'!BN32-MIN('04 (ind)'!BN$6:BN$37))/(MAX('04 (ind)'!BN$6:BN$37)-MIN('04 (ind)'!BN$6:BN$37))),ABS(-100+(100*(('04 (ind)'!BN32-MIN('04 (ind)'!BN$6:BN$37))/(MAX('04 (ind)'!BN$6:BN$37)-MIN('04 (ind)'!BN$6:BN$37))))))</f>
        <v>9.7447469576547672</v>
      </c>
      <c r="BO33" s="75">
        <f>IF('04 (ind)'!BO$1="si",100*(('04 (ind)'!BO32-MIN('04 (ind)'!BO$6:BO$37))/(MAX('04 (ind)'!BO$6:BO$37)-MIN('04 (ind)'!BO$6:BO$37))),ABS(-100+(100*(('04 (ind)'!BO32-MIN('04 (ind)'!BO$6:BO$37))/(MAX('04 (ind)'!BO$6:BO$37)-MIN('04 (ind)'!BO$6:BO$37))))))</f>
        <v>26.921323770479351</v>
      </c>
      <c r="BP33" s="75">
        <f>IF('04 (ind)'!BP$1="si",100*(('04 (ind)'!BP32-MIN('04 (ind)'!BP$6:BP$37))/(MAX('04 (ind)'!BP$6:BP$37)-MIN('04 (ind)'!BP$6:BP$37))),ABS(-100+(100*(('04 (ind)'!BP32-MIN('04 (ind)'!BP$6:BP$37))/(MAX('04 (ind)'!BP$6:BP$37)-MIN('04 (ind)'!BP$6:BP$37))))))</f>
        <v>11.471649584843759</v>
      </c>
      <c r="BQ33" s="75">
        <f>IF('04 (ind)'!BQ$1="si",100*(('04 (ind)'!BQ32-MIN('04 (ind)'!BQ$6:BQ$37))/(MAX('04 (ind)'!BQ$6:BQ$37)-MIN('04 (ind)'!BQ$6:BQ$37))),ABS(-100+(100*(('04 (ind)'!BQ32-MIN('04 (ind)'!BQ$6:BQ$37))/(MAX('04 (ind)'!BQ$6:BQ$37)-MIN('04 (ind)'!BQ$6:BQ$37))))))</f>
        <v>9.7994995529187303</v>
      </c>
      <c r="BR33" s="75">
        <f>IF('04 (ind)'!BR$1="si",100*(('04 (ind)'!BR32-MIN('04 (ind)'!BR$6:BR$37))/(MAX('04 (ind)'!BR$6:BR$37)-MIN('04 (ind)'!BR$6:BR$37))),ABS(-100+(100*(('04 (ind)'!BR32-MIN('04 (ind)'!BR$6:BR$37))/(MAX('04 (ind)'!BP$6:BP$37)-MIN('04 (ind)'!BR$6:BR$37))))))</f>
        <v>11.369054834929486</v>
      </c>
      <c r="BS33" s="75">
        <f>IF('04 (ind)'!BS$1="si",100*(('04 (ind)'!BS32-MIN('04 (ind)'!BS$6:BS$37))/(MAX('04 (ind)'!BS$6:BS$37)-MIN('04 (ind)'!BS$6:BS$37))),ABS(-100+(100*(('04 (ind)'!BS32-MIN('04 (ind)'!BS$6:BS$37))/(MAX('04 (ind)'!BQ$6:BQ$37)-MIN('04 (ind)'!BS$6:BS$37))))))</f>
        <v>81.90083500834146</v>
      </c>
      <c r="BT33" s="75">
        <f>IF('04 (ind)'!BT$1="si",100*(('04 (ind)'!BT32-MIN('04 (ind)'!BT$6:BT$37))/(MAX('04 (ind)'!BT$6:BT$37)-MIN('04 (ind)'!BT$6:BT$37))),ABS(-100+(100*(('04 (ind)'!BT32-MIN('04 (ind)'!BT$6:BT$37))/(MAX('04 (ind)'!BR$6:BR$37)-MIN('04 (ind)'!BT$6:BT$37))))))</f>
        <v>88.85150625</v>
      </c>
      <c r="BU33" s="75">
        <f>IF('04 (ind)'!BU$1="si",100*(('04 (ind)'!BU32-MIN('04 (ind)'!BU$6:BU$37))/(MAX('04 (ind)'!BU$6:BU$37)-MIN('04 (ind)'!BU$6:BU$37))),ABS(-100+(100*(('04 (ind)'!BU32-MIN('04 (ind)'!BU$6:BU$37))/(MAX('04 (ind)'!BU$6:BU$37)-MIN('04 (ind)'!BU$6:BU$37))))))</f>
        <v>43.316346530772243</v>
      </c>
      <c r="BV33" s="75">
        <f>IF('04 (ind)'!BV$1="si",100*(('04 (ind)'!BV32-MIN('04 (ind)'!BV$6:BV$37))/(MAX('04 (ind)'!BV$6:BV$37)-MIN('04 (ind)'!BV$6:BV$37))),ABS(-100+(100*(('04 (ind)'!BV32-MIN('04 (ind)'!BV$6:BV$37))/(MAX('04 (ind)'!BV$6:BV$37)-MIN('04 (ind)'!BV$6:BV$37))))))</f>
        <v>45.612730517549082</v>
      </c>
      <c r="BW33" s="75">
        <f>IF('04 (ind)'!BW$1="si",100*(('04 (ind)'!BW32-MIN('04 (ind)'!BW$6:BW$37))/(MAX('04 (ind)'!BW$6:BW$37)-MIN('04 (ind)'!BW$6:BW$37))),ABS(-100+(100*(('04 (ind)'!BW32-MIN('04 (ind)'!BW$6:BW$37))/(MAX('04 (ind)'!BW$6:BW$37)-MIN('04 (ind)'!BW$6:BW$37))))))</f>
        <v>65.625410158813494</v>
      </c>
      <c r="BX33" s="75">
        <f>IF('04 (ind)'!BX$1="si",100*(('04 (ind)'!BX32-MIN('04 (ind)'!BX$6:BX$37))/(MAX('04 (ind)'!BX$6:BX$37)-MIN('04 (ind)'!BX$6:BX$37))),ABS(-100+(100*(('04 (ind)'!BX32-MIN('04 (ind)'!BX$6:BX$37))/(MAX('04 (ind)'!BX$6:BX$37)-MIN('04 (ind)'!BX$6:BX$37))))))</f>
        <v>6.7737670395388676</v>
      </c>
      <c r="BY33" s="75">
        <f>IF('04 (ind)'!BY$1="si",100*(('04 (ind)'!BY32-MIN('04 (ind)'!BY$6:BY$37))/(MAX('04 (ind)'!BY$6:BY$37)-MIN('04 (ind)'!BY$6:BY$37))),ABS(-100+(100*(('04 (ind)'!BY32-MIN('04 (ind)'!BY$6:BY$37))/(MAX('04 (ind)'!BY$6:BY$37)-MIN('04 (ind)'!BY$6:BY$37))))))</f>
        <v>17.671054227549273</v>
      </c>
      <c r="BZ33" s="75">
        <f>IF('04 (ind)'!BZ$1="si",100*(('04 (ind)'!BZ32-MIN('04 (ind)'!BZ$6:BZ$37))/(MAX('04 (ind)'!BZ$6:BZ$37)-MIN('04 (ind)'!BZ$6:BZ$37))),ABS(-100+(100*(('04 (ind)'!BZ32-MIN('04 (ind)'!BZ$6:BZ$37))/(MAX('04 (ind)'!BZ$6:BZ$37)-MIN('04 (ind)'!BZ$6:BZ$37))))))</f>
        <v>71.795028351301767</v>
      </c>
      <c r="CA33" s="75">
        <f>IF('04 (ind)'!CA$1="si",100*(('04 (ind)'!CA32-MIN('04 (ind)'!CA$6:CA$37))/(MAX('04 (ind)'!CA$6:CA$37)-MIN('04 (ind)'!CA$6:CA$37))),ABS(-100+(100*(('04 (ind)'!CA32-MIN('04 (ind)'!CA$6:CA$37))/(MAX('04 (ind)'!CA$6:CA$37)-MIN('04 (ind)'!CA$6:CA$37))))))</f>
        <v>0</v>
      </c>
      <c r="CB33" s="75">
        <f>IF('04 (ind)'!CB$1="si",100*(('04 (ind)'!CB32-MIN('04 (ind)'!CB$6:CB$37))/(MAX('04 (ind)'!CB$6:CB$37)-MIN('04 (ind)'!CB$6:CB$37))),ABS(-100+(100*(('04 (ind)'!CB32-MIN('04 (ind)'!CB$6:CB$37))/(MAX('04 (ind)'!CB$6:CB$37)-MIN('04 (ind)'!CB$6:CB$37))))))</f>
        <v>47.709923664122137</v>
      </c>
      <c r="CC33" s="75">
        <f>IF('04 (ind)'!CC$1="si",100*(('04 (ind)'!CC32-MIN('04 (ind)'!CC$6:CC$37))/(MAX('04 (ind)'!CC$6:CC$37)-MIN('04 (ind)'!CC$6:CC$37))),ABS(-100+(100*(('04 (ind)'!CC32-MIN('04 (ind)'!CC$6:CC$37))/(MAX('04 (ind)'!CC$6:CC$37)-MIN('04 (ind)'!CC$6:CC$37))))))</f>
        <v>70.118906427782832</v>
      </c>
      <c r="CD33" s="75">
        <f>IF('04 (ind)'!CD$1="si",100*(('04 (ind)'!CD32-MIN('04 (ind)'!CD$6:CD$37))/(MAX('04 (ind)'!CD$6:CD$37)-MIN('04 (ind)'!CD$6:CD$37))),ABS(-100+(100*(('04 (ind)'!CD32-MIN('04 (ind)'!CD$6:CD$37))/(MAX('04 (ind)'!CD$6:CD$37)-MIN('04 (ind)'!CD$6:CD$37))))))</f>
        <v>0.15809984314003095</v>
      </c>
      <c r="CE33" s="75">
        <f>IF('04 (ind)'!CE$1="si",100*(('04 (ind)'!CE32-MIN('04 (ind)'!CE$6:CE$37))/(MAX('04 (ind)'!CE$6:CE$37)-MIN('04 (ind)'!CE$6:CE$37))),ABS(-100+(100*(('04 (ind)'!CE32-MIN('04 (ind)'!CE$6:CE$37))/(MAX('04 (ind)'!CE$6:CE$37)-MIN('04 (ind)'!CE$6:CE$37))))))</f>
        <v>5.5717795564496946</v>
      </c>
      <c r="CF33" s="75">
        <f>IF('04 (ind)'!CF$1="si",100*(('04 (ind)'!CF32-MIN('04 (ind)'!CF$6:CF$37))/(MAX('04 (ind)'!CF$6:CF$37)-MIN('04 (ind)'!CF$6:CF$37))),ABS(-100+(100*(('04 (ind)'!CF32-MIN('04 (ind)'!CF$6:CF$37))/(MAX('04 (ind)'!CF$6:CF$37)-MIN('04 (ind)'!CF$6:CF$37))))))</f>
        <v>0.84556317752688215</v>
      </c>
      <c r="CG33" s="75">
        <f>IF('04 (ind)'!CG$1="si",100*(('04 (ind)'!CG32-MIN('04 (ind)'!CG$6:CG$37))/(MAX('04 (ind)'!CG$6:CG$37)-MIN('04 (ind)'!CG$6:CG$37))),ABS(-100+(100*(('04 (ind)'!CG32-MIN('04 (ind)'!CG$6:CG$37))/(MAX('04 (ind)'!CG$6:CG$37)-MIN('04 (ind)'!CG$6:CG$37))))))</f>
        <v>14.939839040113014</v>
      </c>
      <c r="CH33" s="75">
        <f>IF('04 (ind)'!CH$1="si",100*(('04 (ind)'!CH32-MIN('04 (ind)'!CH$6:CH$37))/(MAX('04 (ind)'!CH$6:CH$37)-MIN('04 (ind)'!CH$6:CH$37))),ABS(-100+(100*(('04 (ind)'!CH32-MIN('04 (ind)'!CH$6:CH$37))/(MAX('04 (ind)'!CH$6:CH$37)-MIN('04 (ind)'!CH$6:CH$37))))))</f>
        <v>2.2669335717357266</v>
      </c>
      <c r="CI33" s="75">
        <f>IF('04 (ind)'!CI$1="si",100*(('04 (ind)'!CI32-MIN('04 (ind)'!CI$6:CI$37))/(MAX('04 (ind)'!CI$6:CI$37)-MIN('04 (ind)'!CI$6:CI$37))),ABS(-100+(100*(('04 (ind)'!CI32-MIN('04 (ind)'!CI$6:CI$37))/(MAX('04 (ind)'!CI$6:CI$37)-MIN('04 (ind)'!CI$6:CI$37))))))</f>
        <v>96.592739391359757</v>
      </c>
      <c r="CJ33" s="75">
        <f>IF('04 (ind)'!CJ$1="si",100*(('04 (ind)'!CJ32-MIN('04 (ind)'!CJ$6:CJ$37))/(MAX('04 (ind)'!CJ$6:CJ$37)-MIN('04 (ind)'!CJ$6:CJ$37))),ABS(-100+(100*(('04 (ind)'!CJ32-MIN('04 (ind)'!CJ$6:CJ$37))/(MAX('04 (ind)'!CJ$6:CJ$37)-MIN('04 (ind)'!CJ$6:CJ$37))))))</f>
        <v>44.589179459008506</v>
      </c>
      <c r="CK33" s="75">
        <f>IF('04 (ind)'!CK$1="si",100*(('04 (ind)'!CK32-MIN('04 (ind)'!CK$6:CK$37))/(MAX('04 (ind)'!CK$6:CK$37)-MIN('04 (ind)'!CK$6:CK$37))),ABS(-100+(100*(('04 (ind)'!CK32-MIN('04 (ind)'!CK$6:CK$37))/(MAX('04 (ind)'!CK$6:CK$37)-MIN('04 (ind)'!CK$6:CK$37))))))</f>
        <v>12.085857533504889</v>
      </c>
      <c r="CL33" s="75">
        <f>IF('04 (ind)'!CL$1="si",100*(('04 (ind)'!CL32-MIN('04 (ind)'!CL$6:CL$37))/(MAX('04 (ind)'!CL$6:CL$37)-MIN('04 (ind)'!CL$6:CL$37))),ABS(-100+(100*(('04 (ind)'!CL32-MIN('04 (ind)'!CL$6:CL$37))/(MAX('04 (ind)'!CL$6:CL$37)-MIN('04 (ind)'!CL$6:CL$37))))))</f>
        <v>19.418303683420366</v>
      </c>
      <c r="CM33" s="75">
        <f>IF('04 (ind)'!CM$1="si",100*(('04 (ind)'!CM32-MIN('04 (ind)'!CM$6:CM$37))/(MAX('04 (ind)'!CM$6:CM$37)-MIN('04 (ind)'!CM$6:CM$37))),ABS(-100+(100*(('04 (ind)'!CM32-MIN('04 (ind)'!CM$6:CM$37))/(MAX('04 (ind)'!CM$6:CM$37)-MIN('04 (ind)'!CM$6:CM$37))))))</f>
        <v>2.8337933182329098</v>
      </c>
    </row>
    <row r="34" spans="1:91">
      <c r="A34" s="18" t="s">
        <v>232</v>
      </c>
      <c r="B34" s="87">
        <f>IF('04 (ind)'!B$1="si",100*(('04 (ind)'!B33-MIN('04 (ind)'!B$6:B$37))/(MAX('04 (ind)'!B$6:B$37)-MIN('04 (ind)'!B$6:B$37))),ABS(-100+(100*(('04 (ind)'!B33-MIN('04 (ind)'!B$6:B$37))/(MAX('04 (ind)'!B$6:B$37)-MIN('04 (ind)'!B$6:B$37))))))</f>
        <v>12.167442478964269</v>
      </c>
      <c r="C34" s="87">
        <f>IF('04 (ind)'!C$1="si",100*(('04 (ind)'!C33-MIN('04 (ind)'!C$6:C$37))/(MAX('04 (ind)'!C$6:C$37)-MIN('04 (ind)'!C$6:C$37))),ABS(-100+(100*(('04 (ind)'!C33-MIN('04 (ind)'!C$6:C$37))/(MAX('04 (ind)'!C$6:C$37)-MIN('04 (ind)'!C$6:C$37))))))</f>
        <v>55.087177272920265</v>
      </c>
      <c r="D34" s="87">
        <f>IF('04 (ind)'!D$1="si",100*(('04 (ind)'!D33-MIN('04 (ind)'!D$6:D$37))/(MAX('04 (ind)'!D$6:D$37)-MIN('04 (ind)'!D$6:D$37))),ABS(-100+(100*(('04 (ind)'!D33-MIN('04 (ind)'!D$6:D$37))/(MAX('04 (ind)'!D$6:D$37)-MIN('04 (ind)'!D$6:D$37))))))</f>
        <v>59.68943074327629</v>
      </c>
      <c r="E34" s="87">
        <f>IF('04 (ind)'!E$1="si",100*(('04 (ind)'!E33-MIN('04 (ind)'!E$6:E$37))/(MAX('04 (ind)'!E$6:E$37)-MIN('04 (ind)'!E$6:E$37))),ABS(-100+(100*(('04 (ind)'!E33-MIN('04 (ind)'!E$6:E$37))/(MAX('04 (ind)'!E$6:E$37)-MIN('04 (ind)'!E$6:E$37))))))</f>
        <v>52.085808684657287</v>
      </c>
      <c r="F34" s="87">
        <f>IF('04 (ind)'!F$1="si",100*(('04 (ind)'!F33-MIN('04 (ind)'!F$6:F$37))/(MAX('04 (ind)'!F$6:F$37)-MIN('04 (ind)'!F$6:F$37))),ABS(-100+(100*(('04 (ind)'!F33-MIN('04 (ind)'!F$6:F$37))/(MAX('04 (ind)'!F$6:F$37)-MIN('04 (ind)'!F$6:F$37))))))</f>
        <v>64.367816091954026</v>
      </c>
      <c r="G34" s="87">
        <f>IF('04 (ind)'!G$1="si",100*(('04 (ind)'!G33-MIN('04 (ind)'!G$6:G$37))/(MAX('04 (ind)'!G$6:G$37)-MIN('04 (ind)'!G$6:G$37))),ABS(-100+(100*(('04 (ind)'!G33-MIN('04 (ind)'!G$6:G$37))/(MAX('04 (ind)'!G$6:G$37)-MIN('04 (ind)'!G$6:G$37))))))</f>
        <v>64.102564102564102</v>
      </c>
      <c r="H34" s="87">
        <f>IF('04 (ind)'!H$1="si",100*(('04 (ind)'!H33-MIN('04 (ind)'!H$6:H$37))/(MAX('04 (ind)'!H$6:H$37)-MIN('04 (ind)'!H$6:H$37))),ABS(-100+(100*(('04 (ind)'!H33-MIN('04 (ind)'!H$6:H$37))/(MAX('04 (ind)'!H$6:H$37)-MIN('04 (ind)'!H$6:H$37))))))</f>
        <v>32.484076433121025</v>
      </c>
      <c r="I34" s="87">
        <f>IF('04 (ind)'!I$1="si",100*(('04 (ind)'!I33-MIN('04 (ind)'!I$6:I$37))/(MAX('04 (ind)'!I$6:I$37)-MIN('04 (ind)'!I$6:I$37))),ABS(-100+(100*(('04 (ind)'!I33-MIN('04 (ind)'!I$6:I$37))/(MAX('04 (ind)'!I$6:I$37)-MIN('04 (ind)'!I$6:I$37))))))</f>
        <v>80.392156862745097</v>
      </c>
      <c r="J34" s="87">
        <f>IF('04 (ind)'!J$1="si",100*(('04 (ind)'!J33-MIN('04 (ind)'!J$6:J$37))/(MAX('04 (ind)'!J$6:J$37)-MIN('04 (ind)'!J$6:J$37))),ABS(-100+(100*(('04 (ind)'!J33-MIN('04 (ind)'!J$6:J$37))/(MAX('04 (ind)'!J$6:J$37)-MIN('04 (ind)'!J$6:J$37))))))</f>
        <v>44.873417721518997</v>
      </c>
      <c r="K34" s="87">
        <f>IF('04 (ind)'!K$1="si",100*(('04 (ind)'!K33-MIN('04 (ind)'!K$6:K$37))/(MAX('04 (ind)'!K$6:K$37)-MIN('04 (ind)'!K$6:K$37))),ABS(-100+(100*(('04 (ind)'!K33-MIN('04 (ind)'!K$6:K$37))/(MAX('04 (ind)'!K$6:K$37)-MIN('04 (ind)'!K$6:K$37))))))</f>
        <v>94.854345792827161</v>
      </c>
      <c r="L34" s="87">
        <f>IF('04 (ind)'!L$1="si",100*(('04 (ind)'!L33-MIN('04 (ind)'!L$6:L$37))/(MAX('04 (ind)'!L$6:L$37)-MIN('04 (ind)'!L$6:L$37))),ABS(-100+(100*(('04 (ind)'!L33-MIN('04 (ind)'!L$6:L$37))/(MAX('04 (ind)'!L$6:L$37)-MIN('04 (ind)'!L$6:L$37))))))</f>
        <v>68.465035523346856</v>
      </c>
      <c r="M34" s="87">
        <f>IF('04 (ind)'!M$1="si",100*(('04 (ind)'!M33-MIN('04 (ind)'!M$6:M$37))/(MAX('04 (ind)'!M$6:M$37)-MIN('04 (ind)'!M$6:M$37))),ABS(-100+(100*(('04 (ind)'!M33-MIN('04 (ind)'!M$6:M$37))/(MAX('04 (ind)'!M$6:M$37)-MIN('04 (ind)'!M$6:M$37))))))</f>
        <v>2.7316633923613294</v>
      </c>
      <c r="N34" s="87">
        <f>IF('04 (ind)'!N$1="si",100*(('04 (ind)'!N33-MIN('04 (ind)'!N$6:N$37))/(MAX('04 (ind)'!N$6:N$37)-MIN('04 (ind)'!N$6:N$37))),ABS(-100+(100*(('04 (ind)'!N33-MIN('04 (ind)'!N$6:N$37))/(MAX('04 (ind)'!N$6:N$37)-MIN('04 (ind)'!N$6:N$37))))))</f>
        <v>0</v>
      </c>
      <c r="O34" s="87">
        <f>IF('04 (ind)'!O$1="si",100*(('04 (ind)'!O33-MIN('04 (ind)'!O$6:O$37))/(MAX('04 (ind)'!O$6:O$37)-MIN('04 (ind)'!O$6:O$37))),ABS(-100+(100*(('04 (ind)'!O33-MIN('04 (ind)'!O$6:O$37))/(MAX('04 (ind)'!O$6:O$37)-MIN('04 (ind)'!O$6:O$37))))))</f>
        <v>62.711864406779661</v>
      </c>
      <c r="P34" s="87">
        <f>IF('04 (ind)'!P$1="si",100*(('04 (ind)'!P33-MIN('04 (ind)'!P$6:P$37))/(MAX('04 (ind)'!P$6:P$37)-MIN('04 (ind)'!P$6:P$37))),ABS(-100+(100*(('04 (ind)'!P33-MIN('04 (ind)'!P$6:P$37))/(MAX('04 (ind)'!P$6:P$37)-MIN('04 (ind)'!P$6:P$37))))))</f>
        <v>9.6633230875740725</v>
      </c>
      <c r="Q34" s="87">
        <f>IF('04 (ind)'!Q$1="si",100*(('04 (ind)'!Q33-MIN('04 (ind)'!Q$6:Q$37))/(MAX('04 (ind)'!Q$6:Q$37)-MIN('04 (ind)'!Q$6:Q$37))),ABS(-100+(100*(('04 (ind)'!Q33-MIN('04 (ind)'!Q$6:Q$37))/(MAX('04 (ind)'!Q$6:Q$37)-MIN('04 (ind)'!Q$6:Q$37))))))</f>
        <v>27.146280993406325</v>
      </c>
      <c r="R34" s="87">
        <f>IF('04 (ind)'!R$1="si",100*(('04 (ind)'!R33-MIN('04 (ind)'!R$6:R$37))/(MAX('04 (ind)'!R$6:R$37)-MIN('04 (ind)'!R$6:R$37))),ABS(-100+(100*(('04 (ind)'!R33-MIN('04 (ind)'!R$6:R$37))/(MAX('04 (ind)'!R$6:R$37)-MIN('04 (ind)'!R$6:R$37))))))</f>
        <v>2.3514615938325538</v>
      </c>
      <c r="S34" s="75">
        <f>ABS(ABS(('04 (ind)'!S33-((MAX('04 (ind)'!S$6:S$37)+MIN('04 (ind)'!S$6:S$37))/2))/(((MAX('04 (ind)'!S$6:S$37)+MIN('04 (ind)'!S$6:S$37))/2)-MAX('04 (ind)'!S$6:S$37))*100)-100)</f>
        <v>31.422028952751901</v>
      </c>
      <c r="T34" s="75">
        <f>IF('04 (ind)'!T$1="si",100*(('04 (ind)'!T33-MIN('04 (ind)'!T$6:T$37))/(MAX('04 (ind)'!T$6:T$37)-MIN('04 (ind)'!T$6:T$37))),ABS(-100+(100*(('04 (ind)'!T33-MIN('04 (ind)'!T$6:T$37))/(MAX('04 (ind)'!T$6:T$37)-MIN('04 (ind)'!T$6:T$37))))))</f>
        <v>26.81019223644671</v>
      </c>
      <c r="U34" s="75">
        <f>IF('04 (ind)'!U$1="si",100*(('04 (ind)'!U33-MIN('04 (ind)'!U$6:U$37))/(MAX('04 (ind)'!U$6:U$37)-MIN('04 (ind)'!U$6:U$37))),ABS(-100+(100*(('04 (ind)'!U33-MIN('04 (ind)'!U$6:U$37))/(MAX('04 (ind)'!U$6:U$37)-MIN('04 (ind)'!U$6:U$37))))))</f>
        <v>0</v>
      </c>
      <c r="V34" s="75">
        <f>IF('04 (ind)'!V$1="si",100*(('04 (ind)'!V33-MIN('04 (ind)'!V$6:V$37))/(MAX('04 (ind)'!V$6:V$37)-MIN('04 (ind)'!V$6:V$37))),ABS(-100+(100*(('04 (ind)'!V33-MIN('04 (ind)'!V$6:V$37))/(MAX('04 (ind)'!V$6:V$37)-MIN('04 (ind)'!V$6:V$37))))))</f>
        <v>79.55801104972376</v>
      </c>
      <c r="W34" s="75">
        <f>IF('04 (ind)'!W$1="si",100*(('04 (ind)'!W33-MIN('04 (ind)'!W$6:W$37))/(MAX('04 (ind)'!W$6:W$37)-MIN('04 (ind)'!W$6:W$37))),ABS(-100+(100*(('04 (ind)'!W33-MIN('04 (ind)'!W$6:W$37))/(MAX('04 (ind)'!W$6:W$37)-MIN('04 (ind)'!W$6:W$37))))))</f>
        <v>49.437788866150058</v>
      </c>
      <c r="X34" s="75">
        <f>IF('04 (ind)'!X$1="si",100*(('04 (ind)'!X33-MIN('04 (ind)'!X$6:X$37))/(MAX('04 (ind)'!X$6:X$37)-MIN('04 (ind)'!X$6:X$37))),ABS(-100+(100*(('04 (ind)'!X33-MIN('04 (ind)'!X$6:X$37))/(MAX('04 (ind)'!X$6:X$37)-MIN('04 (ind)'!X$6:X$37))))))</f>
        <v>60.145696119677517</v>
      </c>
      <c r="Y34" s="75">
        <f>IF('04 (ind)'!Y$1="si",100*(('04 (ind)'!Y33-MIN('04 (ind)'!Y$6:Y$37))/(MAX('04 (ind)'!Y$6:Y$37)-MIN('04 (ind)'!Y$6:Y$37))),ABS(-100+(100*(('04 (ind)'!Y33-MIN('04 (ind)'!Y$6:Y$37))/(MAX('04 (ind)'!Y$6:Y$37)-MIN('04 (ind)'!Y$6:Y$37))))))</f>
        <v>84.36404792569175</v>
      </c>
      <c r="Z34" s="75">
        <f>IF('04 (ind)'!Z$1="si",100*(('04 (ind)'!Z33-MIN('04 (ind)'!Z$6:Z$37))/(MAX('04 (ind)'!Z$6:Z$37)-MIN('04 (ind)'!Z$6:Z$37))),ABS(-100+(100*(('04 (ind)'!Z33-MIN('04 (ind)'!Z$6:Z$37))/(MAX('04 (ind)'!Z$6:Z$37)-MIN('04 (ind)'!Z$6:Z$37))))))</f>
        <v>65.031946111028901</v>
      </c>
      <c r="AA34" s="75">
        <f>IF('04 (ind)'!AA$1="si",100*(('04 (ind)'!AA33-MIN('04 (ind)'!AA$6:AA$37))/(MAX('04 (ind)'!AA$6:AA$37)-MIN('04 (ind)'!AA$6:AA$37))),ABS(-100+(100*(('04 (ind)'!AA33-MIN('04 (ind)'!AA$6:AA$37))/(MAX('04 (ind)'!AA$6:AA$37)-MIN('04 (ind)'!AA$6:AA$37))))))</f>
        <v>78.657480728350748</v>
      </c>
      <c r="AB34" s="75">
        <f>IF('04 (ind)'!AB$1="si",100*(('04 (ind)'!AB33-MIN('04 (ind)'!AB$6:AB$37))/(MAX('04 (ind)'!AB$6:AB$37)-MIN('04 (ind)'!AB$6:AB$37))),ABS(-100+(100*(('04 (ind)'!AB33-MIN('04 (ind)'!AB$6:AB$37))/(MAX('04 (ind)'!AB$6:AB$37)-MIN('04 (ind)'!AB$6:AB$37))))))</f>
        <v>40.531906111072132</v>
      </c>
      <c r="AC34" s="75">
        <f>IF('04 (ind)'!AC$1="si",100*(('04 (ind)'!AC33-MIN('04 (ind)'!AC$6:AC$37))/(MAX('04 (ind)'!AC$6:AC$37)-MIN('04 (ind)'!AC$6:AC$37))),ABS(-100+(100*(('04 (ind)'!AC33-MIN('04 (ind)'!AC$6:AC$37))/(MAX('04 (ind)'!AC$6:AC$37)-MIN('04 (ind)'!AC$6:AC$37))))))</f>
        <v>86.536020565356608</v>
      </c>
      <c r="AD34" s="75">
        <f>IF('04 (ind)'!AD$1="si",100*(('04 (ind)'!AD33-MIN('04 (ind)'!AD$6:AD$37))/(MAX('04 (ind)'!AD$6:AD$37)-MIN('04 (ind)'!AD$6:AD$37))),ABS(-100+(100*(('04 (ind)'!AD33-MIN('04 (ind)'!AD$6:AD$37))/(MAX('04 (ind)'!AD$6:AD$37)-MIN('04 (ind)'!AD$6:AD$37))))))</f>
        <v>62.008537032745082</v>
      </c>
      <c r="AE34" s="75">
        <f>IF('04 (ind)'!AE$1="si",100*(('04 (ind)'!AE33-MIN('04 (ind)'!AE$6:AE$37))/(MAX('04 (ind)'!AE$6:AE$37)-MIN('04 (ind)'!AE$6:AE$37))),ABS(-100+(100*(('04 (ind)'!AE33-MIN('04 (ind)'!AE$6:AE$37))/(MAX('04 (ind)'!AE$6:AE$37)-MIN('04 (ind)'!AE$6:AE$37))))))</f>
        <v>64.514038382213641</v>
      </c>
      <c r="AF34" s="75">
        <f>IF('04 (ind)'!AF$1="si",100*(('04 (ind)'!AF33-MIN('04 (ind)'!AF$6:AF$37))/(MAX('04 (ind)'!AF$6:AF$37)-MIN('04 (ind)'!AF$6:AF$37))),ABS(-100+(100*(('04 (ind)'!AF33-MIN('04 (ind)'!AF$6:AF$37))/(MAX('04 (ind)'!AF$6:AF$37)-MIN('04 (ind)'!AF$6:AF$37))))))</f>
        <v>86.263736263736263</v>
      </c>
      <c r="AG34" s="75">
        <f>IF('04 (ind)'!AG$1="si",100*(('04 (ind)'!AG33-MIN('04 (ind)'!AG$6:AG$37))/(MAX('04 (ind)'!AG$6:AG$37)-MIN('04 (ind)'!AG$6:AG$37))),ABS(-100+(100*(('04 (ind)'!AG33-MIN('04 (ind)'!AG$6:AG$37))/(MAX('04 (ind)'!AG$6:AG$37)-MIN('04 (ind)'!AG$6:AG$37))))))</f>
        <v>61.417322834645695</v>
      </c>
      <c r="AH34" s="75">
        <f>IF('04 (ind)'!AH$1="si",100*(('04 (ind)'!AH33-MIN('04 (ind)'!AH$6:AH$37))/(MAX('04 (ind)'!AH$6:AH$37)-MIN('04 (ind)'!AH$6:AH$37))),ABS(-100+(100*(('04 (ind)'!AH33-MIN('04 (ind)'!AH$6:AH$37))/(MAX('04 (ind)'!AH$6:AH$37)-MIN('04 (ind)'!AH$6:AH$37))))))</f>
        <v>49.049429657794661</v>
      </c>
      <c r="AI34" s="75">
        <f>IF('04 (ind)'!AI$1="si",100*(('04 (ind)'!AI33-MIN('04 (ind)'!AI$6:AI$37))/(MAX('04 (ind)'!AI$6:AI$37)-MIN('04 (ind)'!AI$6:AI$37))),ABS(-100+(100*(('04 (ind)'!AI33-MIN('04 (ind)'!AI$6:AI$37))/(MAX('04 (ind)'!AI$6:AI$37)-MIN('04 (ind)'!AI$6:AI$37))))))</f>
        <v>6.2157067671979389</v>
      </c>
      <c r="AJ34" s="75">
        <f>IF('04 (ind)'!AJ$1="si",100*(('04 (ind)'!AJ33-MIN('04 (ind)'!AJ$6:AJ$37))/(MAX('04 (ind)'!AJ$6:AJ$37)-MIN('04 (ind)'!AJ$6:AJ$37))),ABS(-100+(100*(('04 (ind)'!AJ33-MIN('04 (ind)'!AJ$6:AJ$37))/(MAX('04 (ind)'!AJ$6:AJ$37)-MIN('04 (ind)'!AJ$6:AJ$37))))))</f>
        <v>72.278481012658247</v>
      </c>
      <c r="AK34" s="75">
        <f>IF('04 (ind)'!AK$1="si",100*(('04 (ind)'!AK33-MIN('04 (ind)'!AK$6:AK$37))/(MAX('04 (ind)'!AK$6:AK$37)-MIN('04 (ind)'!AK$6:AK$37))),ABS(-100+(100*(('04 (ind)'!AK33-MIN('04 (ind)'!AK$6:AK$37))/(MAX('04 (ind)'!AK$6:AK$37)-MIN('04 (ind)'!AK$6:AK$37))))))</f>
        <v>10.040805324070835</v>
      </c>
      <c r="AL34" s="75">
        <f>IF('04 (ind)'!AL$1="si",100*(('04 (ind)'!AL33-MIN('04 (ind)'!AL$6:AL$37))/(MAX('04 (ind)'!AL$6:AL$37)-MIN('04 (ind)'!AL$6:AL$37))),ABS(-100+(100*(('04 (ind)'!AL33-MIN('04 (ind)'!AL$6:AL$37))/(MAX('04 (ind)'!AL$6:AL$37)-MIN('04 (ind)'!AL$6:AL$37))))))</f>
        <v>71.76431905310767</v>
      </c>
      <c r="AM34" s="75">
        <f>IF('04 (ind)'!AM$1="si",100*(('04 (ind)'!AM33-MIN('04 (ind)'!AM$6:AM$37))/(MAX('04 (ind)'!AM$6:AM$37)-MIN('04 (ind)'!AM$6:AM$37))),ABS(-100+(100*(('04 (ind)'!AM33-MIN('04 (ind)'!AM$6:AM$37))/(MAX('04 (ind)'!AM$6:AM$37)-MIN('04 (ind)'!AM$6:AM$37))))))</f>
        <v>88.650380699372917</v>
      </c>
      <c r="AN34" s="75">
        <f>IF('04 (ind)'!AN$1="si",100*(('04 (ind)'!AN33-MIN('04 (ind)'!AN$6:AN$37))/(MAX('04 (ind)'!AN$6:AN$37)-MIN('04 (ind)'!AN$6:AN$37))),ABS(-100+(100*(('04 (ind)'!AN33-MIN('04 (ind)'!AN$6:AN$37))/(MAX('04 (ind)'!AN$6:AN$37)-MIN('04 (ind)'!AN$6:AN$37))))))</f>
        <v>72.384982958302956</v>
      </c>
      <c r="AO34" s="75">
        <f>IF('04 (ind)'!AO$1="si",100*(('04 (ind)'!AO33-MIN('04 (ind)'!AO$6:AO$37))/(MAX('04 (ind)'!AO$6:AO$37)-MIN('04 (ind)'!AO$6:AO$37))),ABS(-100+(100*(('04 (ind)'!AO33-MIN('04 (ind)'!AO$6:AO$37))/(MAX('04 (ind)'!AO$6:AO$37)-MIN('04 (ind)'!AO$6:AO$37))))))</f>
        <v>90.757163285234213</v>
      </c>
      <c r="AP34" s="75">
        <f>IF('04 (ind)'!AP$1="si",100*(('04 (ind)'!AP33-MIN('04 (ind)'!AP$6:AP$37))/(MAX('04 (ind)'!AP$6:AP$37)-MIN('04 (ind)'!AP$6:AP$37))),ABS(-100+(100*(('04 (ind)'!AP33-MIN('04 (ind)'!AP$6:AP$37))/(MAX('04 (ind)'!AP$6:AP$37)-MIN('04 (ind)'!AP$6:AP$37))))))</f>
        <v>88.533703961084086</v>
      </c>
      <c r="AQ34" s="75">
        <f>IF('04 (ind)'!AQ$1="si",100*(('04 (ind)'!AQ33-MIN('04 (ind)'!AQ$6:AQ$37))/(MAX('04 (ind)'!AQ$6:AQ$37)-MIN('04 (ind)'!AQ$6:AQ$37))),ABS(-100+(100*(('04 (ind)'!AQ33-MIN('04 (ind)'!AQ$6:AQ$37))/(MAX('04 (ind)'!AQ$6:AQ$37)-MIN('04 (ind)'!AQ$6:AQ$37))))))</f>
        <v>12.340171235127578</v>
      </c>
      <c r="AR34" s="75">
        <f>IF('04 (ind)'!AR$1="si",100*(('04 (ind)'!AR33-MIN('04 (ind)'!AR$6:AR$37))/(MAX('04 (ind)'!AR$6:AR$37)-MIN('04 (ind)'!AR$6:AR$37))),ABS(-100+(100*(('04 (ind)'!AR33-MIN('04 (ind)'!AR$6:AR$37))/(MAX('04 (ind)'!AR$6:AR$37)-MIN('04 (ind)'!AR$6:AR$37))))))</f>
        <v>60.250256285740569</v>
      </c>
      <c r="AS34" s="75">
        <f>IF('04 (ind)'!AS$1="si",100*(('04 (ind)'!AS33-MIN('04 (ind)'!AS$6:AS$37))/(MAX('04 (ind)'!AS$6:AS$37)-MIN('04 (ind)'!AS$6:AS$37))),ABS(-100+(100*(('04 (ind)'!AS33-MIN('04 (ind)'!AS$6:AS$37))/(MAX('04 (ind)'!AS$6:AS$37)-MIN('04 (ind)'!AS$6:AS$37))))))</f>
        <v>68.995163890381519</v>
      </c>
      <c r="AT34" s="75">
        <f>IF('04 (ind)'!AT$1="si",100*(('04 (ind)'!AT33-MIN('04 (ind)'!AT$6:AT$37))/(MAX('04 (ind)'!AT$6:AT$37)-MIN('04 (ind)'!AT$6:AT$37))),ABS(-100+(100*(('04 (ind)'!AT33-MIN('04 (ind)'!AT$6:AT$37))/(MAX('04 (ind)'!AT$6:AT$37)-MIN('04 (ind)'!AT$6:AT$37))))))</f>
        <v>0</v>
      </c>
      <c r="AU34" s="75">
        <f>IF('04 (ind)'!AU$1="si",100*(('04 (ind)'!AU33-MIN('04 (ind)'!AU$6:AU$37))/(MAX('04 (ind)'!AU$6:AU$37)-MIN('04 (ind)'!AU$6:AU$37))),ABS(-100+(100*(('04 (ind)'!AU33-MIN('04 (ind)'!AU$6:AU$37))/(MAX('04 (ind)'!AU$6:AU$37)-MIN('04 (ind)'!AU$6:AU$37))))))</f>
        <v>46.513761467889921</v>
      </c>
      <c r="AV34" s="75">
        <f>IF('04 (ind)'!AV$1="si",100*(('04 (ind)'!AV33-MIN('04 (ind)'!AV$6:AV$37))/(MAX('04 (ind)'!AV$6:AV$37)-MIN('04 (ind)'!AV$6:AV$37))),ABS(-100+(100*(('04 (ind)'!AV33-MIN('04 (ind)'!AV$6:AV$37))/(MAX('04 (ind)'!AV$6:AV$37)-MIN('04 (ind)'!AV$6:AV$37))))))</f>
        <v>71.92374350086655</v>
      </c>
      <c r="AW34" s="75">
        <f>IF('04 (ind)'!AW$1="si",100*(('04 (ind)'!AW33-MIN('04 (ind)'!AW$6:AW$37))/(MAX('04 (ind)'!AW$6:AW$37)-MIN('04 (ind)'!AW$6:AW$37))),ABS(-100+(100*(('04 (ind)'!AW33-MIN('04 (ind)'!AW$6:AW$37))/(MAX('04 (ind)'!AW$6:AW$37)-MIN('04 (ind)'!AW$6:AW$37))))))</f>
        <v>74.442716433385186</v>
      </c>
      <c r="AX34" s="75">
        <f>IF('04 (ind)'!AX$1="si",100*(('04 (ind)'!AX33-MIN('04 (ind)'!AX$6:AX$37))/(MAX('04 (ind)'!AX$6:AX$37)-MIN('04 (ind)'!AX$6:AX$37))),ABS(-100+(100*(('04 (ind)'!AX33-MIN('04 (ind)'!AX$6:AX$37))/(MAX('04 (ind)'!AX$6:AX$37)-MIN('04 (ind)'!AX$6:AX$37))))))</f>
        <v>9.3133875873500429</v>
      </c>
      <c r="AY34" s="75">
        <f>IF('04 (ind)'!AY$1="si",100*(('04 (ind)'!AY33-MIN('04 (ind)'!AY$6:AY$37))/(MAX('04 (ind)'!AY$6:AY$37)-MIN('04 (ind)'!AY$6:AY$37))),ABS(-100+(100*(('04 (ind)'!AY33-MIN('04 (ind)'!AY$6:AY$37))/(MAX('04 (ind)'!AY$6:AY$37)-MIN('04 (ind)'!AY$6:AY$37))))))</f>
        <v>53.996194100856364</v>
      </c>
      <c r="AZ34" s="75">
        <f>IF('04 (ind)'!AZ$1="si",100*(('04 (ind)'!AZ33-MIN('04 (ind)'!AZ$6:AZ$37))/(MAX('04 (ind)'!AZ$6:AZ$37)-MIN('04 (ind)'!AZ$6:AZ$37))),ABS(-100+(100*(('04 (ind)'!AZ33-MIN('04 (ind)'!AZ$6:AZ$37))/(MAX('04 (ind)'!AZ$6:AZ$37)-MIN('04 (ind)'!AZ$6:AZ$37))))))</f>
        <v>43.882766242956585</v>
      </c>
      <c r="BA34" s="75">
        <f>IF('04 (ind)'!BA$1="si",100*(('04 (ind)'!BA33-MIN('04 (ind)'!BA$6:BA$37))/(MAX('04 (ind)'!BA$6:BA$37)-MIN('04 (ind)'!BA$6:BA$37))),ABS(-100+(100*(('04 (ind)'!BA33-MIN('04 (ind)'!BA$6:BA$37))/(MAX('04 (ind)'!BA$6:BA$37)-MIN('04 (ind)'!BA$6:BA$37))))))</f>
        <v>21.48297481010545</v>
      </c>
      <c r="BB34" s="75">
        <f>IF('04 (ind)'!BB$1="si",100*(('04 (ind)'!BB33-MIN('04 (ind)'!BB$6:BB$37))/(MAX('04 (ind)'!BB$6:BB$37)-MIN('04 (ind)'!BB$6:BB$37))),ABS(-100+(100*(('04 (ind)'!BB33-MIN('04 (ind)'!BB$6:BB$37))/(MAX('04 (ind)'!BB$6:BB$37)-MIN('04 (ind)'!BB$6:BB$37))))))</f>
        <v>28.421963680317379</v>
      </c>
      <c r="BC34" s="75">
        <f>IF('04 (ind)'!BC$1="si",100*(('04 (ind)'!BC33-MIN('04 (ind)'!BC$6:BC$37))/(MAX('04 (ind)'!BC$6:BC$37)-MIN('04 (ind)'!BC$6:BC$37))),ABS(-100+(100*(('04 (ind)'!BC33-MIN('04 (ind)'!BC$6:BC$37))/(MAX('04 (ind)'!BC$6:BC$37)-MIN('04 (ind)'!BC$6:BC$37))))))</f>
        <v>100</v>
      </c>
      <c r="BD34" s="75">
        <f>IF('04 (ind)'!BD$1="si",100*(('04 (ind)'!BD33-MIN('04 (ind)'!BD$6:BD$37))/(MAX('04 (ind)'!BD$6:BD$37)-MIN('04 (ind)'!BD$6:BD$37))),ABS(-100+(100*(('04 (ind)'!BD33-MIN('04 (ind)'!BD$6:BD$37))/(MAX('04 (ind)'!BD$6:BD$37)-MIN('04 (ind)'!BD$6:BD$37))))))</f>
        <v>59.892689065121473</v>
      </c>
      <c r="BE34" s="75">
        <f>IF('04 (ind)'!BE$1="si",100*(('04 (ind)'!BE33-MIN('04 (ind)'!BE$6:BE$37))/(MAX('04 (ind)'!BE$6:BE$37)-MIN('04 (ind)'!BE$6:BE$37))),ABS(-100+(100*(('04 (ind)'!BE33-MIN('04 (ind)'!BE$6:BE$37))/(MAX('04 (ind)'!BE$6:BE$37)-MIN('04 (ind)'!BE$6:BE$37))))))</f>
        <v>22.396241190289739</v>
      </c>
      <c r="BF34" s="75">
        <f>IF('04 (ind)'!BF$1="si",100*(('04 (ind)'!BF33-MIN('04 (ind)'!BF$6:BF$37))/(MAX('04 (ind)'!BF$6:BF$37)-MIN('04 (ind)'!BF$6:BF$37))),ABS(-100+(100*(('04 (ind)'!BF33-MIN('04 (ind)'!BF$6:BF$37))/(MAX('04 (ind)'!BF$6:BF$37)-MIN('04 (ind)'!BF$6:BF$37))))))</f>
        <v>9.0259197929925765</v>
      </c>
      <c r="BG34" s="75">
        <f>IF('04 (ind)'!BG$1="si",100*(('04 (ind)'!BG33-MIN('04 (ind)'!BG$6:BG$37))/(MAX('04 (ind)'!BG$6:BG$37)-MIN('04 (ind)'!BG$6:BG$37))),ABS(-100+(100*(('04 (ind)'!BG33-MIN('04 (ind)'!BG$6:BG$37))/(MAX('04 (ind)'!BG$6:BG$37)-MIN('04 (ind)'!BG$6:BG$37))))))</f>
        <v>25.193952433359762</v>
      </c>
      <c r="BH34" s="75">
        <f>IF('04 (ind)'!BH$1="si",100*(('04 (ind)'!BH33-MIN('04 (ind)'!BH$6:BH$37))/(MAX('04 (ind)'!BH$6:BH$37)-MIN('04 (ind)'!BH$6:BH$37))),ABS(-100+(100*(('04 (ind)'!BH33-MIN('04 (ind)'!BH$6:BH$37))/(MAX('04 (ind)'!BH$6:BH$37)-MIN('04 (ind)'!BH$6:BH$37))))))</f>
        <v>13.054854151782234</v>
      </c>
      <c r="BI34" s="75">
        <f>IF('04 (ind)'!BI$1="si",100*(('04 (ind)'!BI33-MIN('04 (ind)'!BI$6:BI$37))/(MAX('04 (ind)'!BI$6:BI$37)-MIN('04 (ind)'!BI$6:BI$37))),ABS(-100+(100*(('04 (ind)'!BI33-MIN('04 (ind)'!BI$6:BI$37))/(MAX('04 (ind)'!BI$6:BI$37)-MIN('04 (ind)'!BI$6:BI$37))))))</f>
        <v>99.872971171689798</v>
      </c>
      <c r="BJ34" s="75">
        <f>IF('04 (ind)'!BJ$1="si",100*(('04 (ind)'!BJ33-MIN('04 (ind)'!BJ$6:BJ$37))/(MAX('04 (ind)'!BJ$6:BJ$37)-MIN('04 (ind)'!BJ$6:BJ$37))),ABS(-100+(100*(('04 (ind)'!BJ33-MIN('04 (ind)'!BJ$6:BJ$37))/(MAX('04 (ind)'!BJ$6:BJ$37)-MIN('04 (ind)'!BJ$6:BJ$37))))))</f>
        <v>34.741534077356796</v>
      </c>
      <c r="BK34" s="75">
        <f>IF('04 (ind)'!BK$1="si",100*(('04 (ind)'!BK33-MIN('04 (ind)'!BK$6:BK$37))/(MAX('04 (ind)'!BK$6:BK$37)-MIN('04 (ind)'!BK$6:BK$37))),ABS(-100+(100*(('04 (ind)'!BK33-MIN('04 (ind)'!BK$6:BK$37))/(MAX('04 (ind)'!BK$6:BK$37)-MIN('04 (ind)'!BK$6:BK$37))))))</f>
        <v>12.462285595453263</v>
      </c>
      <c r="BL34" s="75">
        <f>IF('04 (ind)'!BL$1="si",100*(('04 (ind)'!BL33-MIN('04 (ind)'!BL$6:BL$37))/(MAX('04 (ind)'!BL$6:BL$37)-MIN('04 (ind)'!BL$6:BL$37))),ABS(-100+(100*(('04 (ind)'!BL33-MIN('04 (ind)'!BL$6:BL$37))/(MAX('04 (ind)'!BL$6:BL$37)-MIN('04 (ind)'!BL$6:BL$37))))))</f>
        <v>16.260162601626014</v>
      </c>
      <c r="BM34" s="75">
        <f>IF('04 (ind)'!BM$1="si",100*(('04 (ind)'!BM33-MIN('04 (ind)'!BM$6:BM$37))/(MAX('04 (ind)'!BM$6:BM$37)-MIN('04 (ind)'!BM$6:BM$37))),ABS(-100+(100*(('04 (ind)'!BM33-MIN('04 (ind)'!BM$6:BM$37))/(MAX('04 (ind)'!BM$6:BM$37)-MIN('04 (ind)'!BM$6:BM$37))))))</f>
        <v>27.649966806858213</v>
      </c>
      <c r="BN34" s="75">
        <f>IF('04 (ind)'!BN$1="si",100*(('04 (ind)'!BN33-MIN('04 (ind)'!BN$6:BN$37))/(MAX('04 (ind)'!BN$6:BN$37)-MIN('04 (ind)'!BN$6:BN$37))),ABS(-100+(100*(('04 (ind)'!BN33-MIN('04 (ind)'!BN$6:BN$37))/(MAX('04 (ind)'!BN$6:BN$37)-MIN('04 (ind)'!BN$6:BN$37))))))</f>
        <v>70.034172333641038</v>
      </c>
      <c r="BO34" s="75">
        <f>IF('04 (ind)'!BO$1="si",100*(('04 (ind)'!BO33-MIN('04 (ind)'!BO$6:BO$37))/(MAX('04 (ind)'!BO$6:BO$37)-MIN('04 (ind)'!BO$6:BO$37))),ABS(-100+(100*(('04 (ind)'!BO33-MIN('04 (ind)'!BO$6:BO$37))/(MAX('04 (ind)'!BO$6:BO$37)-MIN('04 (ind)'!BO$6:BO$37))))))</f>
        <v>1.2713019689569125</v>
      </c>
      <c r="BP34" s="75">
        <f>IF('04 (ind)'!BP$1="si",100*(('04 (ind)'!BP33-MIN('04 (ind)'!BP$6:BP$37))/(MAX('04 (ind)'!BP$6:BP$37)-MIN('04 (ind)'!BP$6:BP$37))),ABS(-100+(100*(('04 (ind)'!BP33-MIN('04 (ind)'!BP$6:BP$37))/(MAX('04 (ind)'!BP$6:BP$37)-MIN('04 (ind)'!BP$6:BP$37))))))</f>
        <v>34.548858557207758</v>
      </c>
      <c r="BQ34" s="75">
        <f>IF('04 (ind)'!BQ$1="si",100*(('04 (ind)'!BQ33-MIN('04 (ind)'!BQ$6:BQ$37))/(MAX('04 (ind)'!BQ$6:BQ$37)-MIN('04 (ind)'!BQ$6:BQ$37))),ABS(-100+(100*(('04 (ind)'!BQ33-MIN('04 (ind)'!BQ$6:BQ$37))/(MAX('04 (ind)'!BQ$6:BQ$37)-MIN('04 (ind)'!BQ$6:BQ$37))))))</f>
        <v>16.756853583774177</v>
      </c>
      <c r="BR34" s="75">
        <f>IF('04 (ind)'!BR$1="si",100*(('04 (ind)'!BR33-MIN('04 (ind)'!BR$6:BR$37))/(MAX('04 (ind)'!BR$6:BR$37)-MIN('04 (ind)'!BR$6:BR$37))),ABS(-100+(100*(('04 (ind)'!BR33-MIN('04 (ind)'!BR$6:BR$37))/(MAX('04 (ind)'!BP$6:BP$37)-MIN('04 (ind)'!BR$6:BR$37))))))</f>
        <v>17.551903977641363</v>
      </c>
      <c r="BS34" s="75">
        <f>IF('04 (ind)'!BS$1="si",100*(('04 (ind)'!BS33-MIN('04 (ind)'!BS$6:BS$37))/(MAX('04 (ind)'!BS$6:BS$37)-MIN('04 (ind)'!BS$6:BS$37))),ABS(-100+(100*(('04 (ind)'!BS33-MIN('04 (ind)'!BS$6:BS$37))/(MAX('04 (ind)'!BQ$6:BQ$37)-MIN('04 (ind)'!BS$6:BS$37))))))</f>
        <v>55.379859947585864</v>
      </c>
      <c r="BT34" s="75">
        <f>IF('04 (ind)'!BT$1="si",100*(('04 (ind)'!BT33-MIN('04 (ind)'!BT$6:BT$37))/(MAX('04 (ind)'!BT$6:BT$37)-MIN('04 (ind)'!BT$6:BT$37))),ABS(-100+(100*(('04 (ind)'!BT33-MIN('04 (ind)'!BT$6:BT$37))/(MAX('04 (ind)'!BR$6:BR$37)-MIN('04 (ind)'!BT$6:BT$37))))))</f>
        <v>91.278149999999997</v>
      </c>
      <c r="BU34" s="75">
        <f>IF('04 (ind)'!BU$1="si",100*(('04 (ind)'!BU33-MIN('04 (ind)'!BU$6:BU$37))/(MAX('04 (ind)'!BU$6:BU$37)-MIN('04 (ind)'!BU$6:BU$37))),ABS(-100+(100*(('04 (ind)'!BU33-MIN('04 (ind)'!BU$6:BU$37))/(MAX('04 (ind)'!BU$6:BU$37)-MIN('04 (ind)'!BU$6:BU$37))))))</f>
        <v>2.7048216385731081</v>
      </c>
      <c r="BV34" s="75">
        <f>IF('04 (ind)'!BV$1="si",100*(('04 (ind)'!BV33-MIN('04 (ind)'!BV$6:BV$37))/(MAX('04 (ind)'!BV$6:BV$37)-MIN('04 (ind)'!BV$6:BV$37))),ABS(-100+(100*(('04 (ind)'!BV33-MIN('04 (ind)'!BV$6:BV$37))/(MAX('04 (ind)'!BV$6:BV$37)-MIN('04 (ind)'!BV$6:BV$37))))))</f>
        <v>56.662700773349208</v>
      </c>
      <c r="BW34" s="75">
        <f>IF('04 (ind)'!BW$1="si",100*(('04 (ind)'!BW33-MIN('04 (ind)'!BW$6:BW$37))/(MAX('04 (ind)'!BW$6:BW$37)-MIN('04 (ind)'!BW$6:BW$37))),ABS(-100+(100*(('04 (ind)'!BW33-MIN('04 (ind)'!BW$6:BW$37))/(MAX('04 (ind)'!BW$6:BW$37)-MIN('04 (ind)'!BW$6:BW$37))))))</f>
        <v>56.25410158813493</v>
      </c>
      <c r="BX34" s="75">
        <f>IF('04 (ind)'!BX$1="si",100*(('04 (ind)'!BX33-MIN('04 (ind)'!BX$6:BX$37))/(MAX('04 (ind)'!BX$6:BX$37)-MIN('04 (ind)'!BX$6:BX$37))),ABS(-100+(100*(('04 (ind)'!BX33-MIN('04 (ind)'!BX$6:BX$37))/(MAX('04 (ind)'!BX$6:BX$37)-MIN('04 (ind)'!BX$6:BX$37))))))</f>
        <v>32.234104794801482</v>
      </c>
      <c r="BY34" s="75">
        <f>IF('04 (ind)'!BY$1="si",100*(('04 (ind)'!BY33-MIN('04 (ind)'!BY$6:BY$37))/(MAX('04 (ind)'!BY$6:BY$37)-MIN('04 (ind)'!BY$6:BY$37))),ABS(-100+(100*(('04 (ind)'!BY33-MIN('04 (ind)'!BY$6:BY$37))/(MAX('04 (ind)'!BY$6:BY$37)-MIN('04 (ind)'!BY$6:BY$37))))))</f>
        <v>17.671054227549273</v>
      </c>
      <c r="BZ34" s="75">
        <f>IF('04 (ind)'!BZ$1="si",100*(('04 (ind)'!BZ33-MIN('04 (ind)'!BZ$6:BZ$37))/(MAX('04 (ind)'!BZ$6:BZ$37)-MIN('04 (ind)'!BZ$6:BZ$37))),ABS(-100+(100*(('04 (ind)'!BZ33-MIN('04 (ind)'!BZ$6:BZ$37))/(MAX('04 (ind)'!BZ$6:BZ$37)-MIN('04 (ind)'!BZ$6:BZ$37))))))</f>
        <v>85.354385131615373</v>
      </c>
      <c r="CA34" s="75">
        <f>IF('04 (ind)'!CA$1="si",100*(('04 (ind)'!CA33-MIN('04 (ind)'!CA$6:CA$37))/(MAX('04 (ind)'!CA$6:CA$37)-MIN('04 (ind)'!CA$6:CA$37))),ABS(-100+(100*(('04 (ind)'!CA33-MIN('04 (ind)'!CA$6:CA$37))/(MAX('04 (ind)'!CA$6:CA$37)-MIN('04 (ind)'!CA$6:CA$37))))))</f>
        <v>0</v>
      </c>
      <c r="CB34" s="75">
        <f>IF('04 (ind)'!CB$1="si",100*(('04 (ind)'!CB33-MIN('04 (ind)'!CB$6:CB$37))/(MAX('04 (ind)'!CB$6:CB$37)-MIN('04 (ind)'!CB$6:CB$37))),ABS(-100+(100*(('04 (ind)'!CB33-MIN('04 (ind)'!CB$6:CB$37))/(MAX('04 (ind)'!CB$6:CB$37)-MIN('04 (ind)'!CB$6:CB$37))))))</f>
        <v>80.534351145038173</v>
      </c>
      <c r="CC34" s="75">
        <f>IF('04 (ind)'!CC$1="si",100*(('04 (ind)'!CC33-MIN('04 (ind)'!CC$6:CC$37))/(MAX('04 (ind)'!CC$6:CC$37)-MIN('04 (ind)'!CC$6:CC$37))),ABS(-100+(100*(('04 (ind)'!CC33-MIN('04 (ind)'!CC$6:CC$37))/(MAX('04 (ind)'!CC$6:CC$37)-MIN('04 (ind)'!CC$6:CC$37))))))</f>
        <v>75.506943337066858</v>
      </c>
      <c r="CD34" s="75">
        <f>IF('04 (ind)'!CD$1="si",100*(('04 (ind)'!CD33-MIN('04 (ind)'!CD$6:CD$37))/(MAX('04 (ind)'!CD$6:CD$37)-MIN('04 (ind)'!CD$6:CD$37))),ABS(-100+(100*(('04 (ind)'!CD33-MIN('04 (ind)'!CD$6:CD$37))/(MAX('04 (ind)'!CD$6:CD$37)-MIN('04 (ind)'!CD$6:CD$37))))))</f>
        <v>5.6996694304908564</v>
      </c>
      <c r="CE34" s="75">
        <f>IF('04 (ind)'!CE$1="si",100*(('04 (ind)'!CE33-MIN('04 (ind)'!CE$6:CE$37))/(MAX('04 (ind)'!CE$6:CE$37)-MIN('04 (ind)'!CE$6:CE$37))),ABS(-100+(100*(('04 (ind)'!CE33-MIN('04 (ind)'!CE$6:CE$37))/(MAX('04 (ind)'!CE$6:CE$37)-MIN('04 (ind)'!CE$6:CE$37))))))</f>
        <v>11.284060514554364</v>
      </c>
      <c r="CF34" s="75">
        <f>IF('04 (ind)'!CF$1="si",100*(('04 (ind)'!CF33-MIN('04 (ind)'!CF$6:CF$37))/(MAX('04 (ind)'!CF$6:CF$37)-MIN('04 (ind)'!CF$6:CF$37))),ABS(-100+(100*(('04 (ind)'!CF33-MIN('04 (ind)'!CF$6:CF$37))/(MAX('04 (ind)'!CF$6:CF$37)-MIN('04 (ind)'!CF$6:CF$37))))))</f>
        <v>55.20479490314699</v>
      </c>
      <c r="CG34" s="75">
        <f>IF('04 (ind)'!CG$1="si",100*(('04 (ind)'!CG33-MIN('04 (ind)'!CG$6:CG$37))/(MAX('04 (ind)'!CG$6:CG$37)-MIN('04 (ind)'!CG$6:CG$37))),ABS(-100+(100*(('04 (ind)'!CG33-MIN('04 (ind)'!CG$6:CG$37))/(MAX('04 (ind)'!CG$6:CG$37)-MIN('04 (ind)'!CG$6:CG$37))))))</f>
        <v>9.4424860002080528</v>
      </c>
      <c r="CH34" s="75">
        <f>IF('04 (ind)'!CH$1="si",100*(('04 (ind)'!CH33-MIN('04 (ind)'!CH$6:CH$37))/(MAX('04 (ind)'!CH$6:CH$37)-MIN('04 (ind)'!CH$6:CH$37))),ABS(-100+(100*(('04 (ind)'!CH33-MIN('04 (ind)'!CH$6:CH$37))/(MAX('04 (ind)'!CH$6:CH$37)-MIN('04 (ind)'!CH$6:CH$37))))))</f>
        <v>19.839086024933863</v>
      </c>
      <c r="CI34" s="75">
        <f>IF('04 (ind)'!CI$1="si",100*(('04 (ind)'!CI33-MIN('04 (ind)'!CI$6:CI$37))/(MAX('04 (ind)'!CI$6:CI$37)-MIN('04 (ind)'!CI$6:CI$37))),ABS(-100+(100*(('04 (ind)'!CI33-MIN('04 (ind)'!CI$6:CI$37))/(MAX('04 (ind)'!CI$6:CI$37)-MIN('04 (ind)'!CI$6:CI$37))))))</f>
        <v>83.449718754048448</v>
      </c>
      <c r="CJ34" s="75">
        <f>IF('04 (ind)'!CJ$1="si",100*(('04 (ind)'!CJ33-MIN('04 (ind)'!CJ$6:CJ$37))/(MAX('04 (ind)'!CJ$6:CJ$37)-MIN('04 (ind)'!CJ$6:CJ$37))),ABS(-100+(100*(('04 (ind)'!CJ33-MIN('04 (ind)'!CJ$6:CJ$37))/(MAX('04 (ind)'!CJ$6:CJ$37)-MIN('04 (ind)'!CJ$6:CJ$37))))))</f>
        <v>11.419227943595642</v>
      </c>
      <c r="CK34" s="75">
        <f>IF('04 (ind)'!CK$1="si",100*(('04 (ind)'!CK33-MIN('04 (ind)'!CK$6:CK$37))/(MAX('04 (ind)'!CK$6:CK$37)-MIN('04 (ind)'!CK$6:CK$37))),ABS(-100+(100*(('04 (ind)'!CK33-MIN('04 (ind)'!CK$6:CK$37))/(MAX('04 (ind)'!CK$6:CK$37)-MIN('04 (ind)'!CK$6:CK$37))))))</f>
        <v>11.410520950922411</v>
      </c>
      <c r="CL34" s="75">
        <f>IF('04 (ind)'!CL$1="si",100*(('04 (ind)'!CL33-MIN('04 (ind)'!CL$6:CL$37))/(MAX('04 (ind)'!CL$6:CL$37)-MIN('04 (ind)'!CL$6:CL$37))),ABS(-100+(100*(('04 (ind)'!CL33-MIN('04 (ind)'!CL$6:CL$37))/(MAX('04 (ind)'!CL$6:CL$37)-MIN('04 (ind)'!CL$6:CL$37))))))</f>
        <v>21.840551068815838</v>
      </c>
      <c r="CM34" s="75">
        <f>IF('04 (ind)'!CM$1="si",100*(('04 (ind)'!CM33-MIN('04 (ind)'!CM$6:CM$37))/(MAX('04 (ind)'!CM$6:CM$37)-MIN('04 (ind)'!CM$6:CM$37))),ABS(-100+(100*(('04 (ind)'!CM33-MIN('04 (ind)'!CM$6:CM$37))/(MAX('04 (ind)'!CM$6:CM$37)-MIN('04 (ind)'!CM$6:CM$37))))))</f>
        <v>3.0843135885791892</v>
      </c>
    </row>
    <row r="35" spans="1:91">
      <c r="A35" s="18" t="s">
        <v>436</v>
      </c>
      <c r="B35" s="87">
        <f>IF('04 (ind)'!B$1="si",100*(('04 (ind)'!B34-MIN('04 (ind)'!B$6:B$37))/(MAX('04 (ind)'!B$6:B$37)-MIN('04 (ind)'!B$6:B$37))),ABS(-100+(100*(('04 (ind)'!B34-MIN('04 (ind)'!B$6:B$37))/(MAX('04 (ind)'!B$6:B$37)-MIN('04 (ind)'!B$6:B$37))))))</f>
        <v>0.389395359453301</v>
      </c>
      <c r="C35" s="87">
        <f>IF('04 (ind)'!C$1="si",100*(('04 (ind)'!C34-MIN('04 (ind)'!C$6:C$37))/(MAX('04 (ind)'!C$6:C$37)-MIN('04 (ind)'!C$6:C$37))),ABS(-100+(100*(('04 (ind)'!C34-MIN('04 (ind)'!C$6:C$37))/(MAX('04 (ind)'!C$6:C$37)-MIN('04 (ind)'!C$6:C$37))))))</f>
        <v>18.873659832040474</v>
      </c>
      <c r="D35" s="87">
        <f>IF('04 (ind)'!D$1="si",100*(('04 (ind)'!D34-MIN('04 (ind)'!D$6:D$37))/(MAX('04 (ind)'!D$6:D$37)-MIN('04 (ind)'!D$6:D$37))),ABS(-100+(100*(('04 (ind)'!D34-MIN('04 (ind)'!D$6:D$37))/(MAX('04 (ind)'!D$6:D$37)-MIN('04 (ind)'!D$6:D$37))))))</f>
        <v>94.700162972989972</v>
      </c>
      <c r="E35" s="87">
        <f>IF('04 (ind)'!E$1="si",100*(('04 (ind)'!E34-MIN('04 (ind)'!E$6:E$37))/(MAX('04 (ind)'!E$6:E$37)-MIN('04 (ind)'!E$6:E$37))),ABS(-100+(100*(('04 (ind)'!E34-MIN('04 (ind)'!E$6:E$37))/(MAX('04 (ind)'!E$6:E$37)-MIN('04 (ind)'!E$6:E$37))))))</f>
        <v>85.04963765477315</v>
      </c>
      <c r="F35" s="87">
        <f>IF('04 (ind)'!F$1="si",100*(('04 (ind)'!F34-MIN('04 (ind)'!F$6:F$37))/(MAX('04 (ind)'!F$6:F$37)-MIN('04 (ind)'!F$6:F$37))),ABS(-100+(100*(('04 (ind)'!F34-MIN('04 (ind)'!F$6:F$37))/(MAX('04 (ind)'!F$6:F$37)-MIN('04 (ind)'!F$6:F$37))))))</f>
        <v>0</v>
      </c>
      <c r="G35" s="87">
        <f>IF('04 (ind)'!G$1="si",100*(('04 (ind)'!G34-MIN('04 (ind)'!G$6:G$37))/(MAX('04 (ind)'!G$6:G$37)-MIN('04 (ind)'!G$6:G$37))),ABS(-100+(100*(('04 (ind)'!G34-MIN('04 (ind)'!G$6:G$37))/(MAX('04 (ind)'!G$6:G$37)-MIN('04 (ind)'!G$6:G$37))))))</f>
        <v>0</v>
      </c>
      <c r="H35" s="87">
        <f>IF('04 (ind)'!H$1="si",100*(('04 (ind)'!H34-MIN('04 (ind)'!H$6:H$37))/(MAX('04 (ind)'!H$6:H$37)-MIN('04 (ind)'!H$6:H$37))),ABS(-100+(100*(('04 (ind)'!H34-MIN('04 (ind)'!H$6:H$37))/(MAX('04 (ind)'!H$6:H$37)-MIN('04 (ind)'!H$6:H$37))))))</f>
        <v>13.375796178343952</v>
      </c>
      <c r="I35" s="87">
        <f>IF('04 (ind)'!I$1="si",100*(('04 (ind)'!I34-MIN('04 (ind)'!I$6:I$37))/(MAX('04 (ind)'!I$6:I$37)-MIN('04 (ind)'!I$6:I$37))),ABS(-100+(100*(('04 (ind)'!I34-MIN('04 (ind)'!I$6:I$37))/(MAX('04 (ind)'!I$6:I$37)-MIN('04 (ind)'!I$6:I$37))))))</f>
        <v>83.986928104575171</v>
      </c>
      <c r="J35" s="87">
        <f>IF('04 (ind)'!J$1="si",100*(('04 (ind)'!J34-MIN('04 (ind)'!J$6:J$37))/(MAX('04 (ind)'!J$6:J$37)-MIN('04 (ind)'!J$6:J$37))),ABS(-100+(100*(('04 (ind)'!J34-MIN('04 (ind)'!J$6:J$37))/(MAX('04 (ind)'!J$6:J$37)-MIN('04 (ind)'!J$6:J$37))))))</f>
        <v>87.784810126582272</v>
      </c>
      <c r="K35" s="87">
        <f>IF('04 (ind)'!K$1="si",100*(('04 (ind)'!K34-MIN('04 (ind)'!K$6:K$37))/(MAX('04 (ind)'!K$6:K$37)-MIN('04 (ind)'!K$6:K$37))),ABS(-100+(100*(('04 (ind)'!K34-MIN('04 (ind)'!K$6:K$37))/(MAX('04 (ind)'!K$6:K$37)-MIN('04 (ind)'!K$6:K$37))))))</f>
        <v>4.6318387667673209</v>
      </c>
      <c r="L35" s="87">
        <f>IF('04 (ind)'!L$1="si",100*(('04 (ind)'!L34-MIN('04 (ind)'!L$6:L$37))/(MAX('04 (ind)'!L$6:L$37)-MIN('04 (ind)'!L$6:L$37))),ABS(-100+(100*(('04 (ind)'!L34-MIN('04 (ind)'!L$6:L$37))/(MAX('04 (ind)'!L$6:L$37)-MIN('04 (ind)'!L$6:L$37))))))</f>
        <v>82.278102315479998</v>
      </c>
      <c r="M35" s="87">
        <f>IF('04 (ind)'!M$1="si",100*(('04 (ind)'!M34-MIN('04 (ind)'!M$6:M$37))/(MAX('04 (ind)'!M$6:M$37)-MIN('04 (ind)'!M$6:M$37))),ABS(-100+(100*(('04 (ind)'!M34-MIN('04 (ind)'!M$6:M$37))/(MAX('04 (ind)'!M$6:M$37)-MIN('04 (ind)'!M$6:M$37))))))</f>
        <v>12.539356303638668</v>
      </c>
      <c r="N35" s="87">
        <f>IF('04 (ind)'!N$1="si",100*(('04 (ind)'!N34-MIN('04 (ind)'!N$6:N$37))/(MAX('04 (ind)'!N$6:N$37)-MIN('04 (ind)'!N$6:N$37))),ABS(-100+(100*(('04 (ind)'!N34-MIN('04 (ind)'!N$6:N$37))/(MAX('04 (ind)'!N$6:N$37)-MIN('04 (ind)'!N$6:N$37))))))</f>
        <v>47.021930436118161</v>
      </c>
      <c r="O35" s="87">
        <f>IF('04 (ind)'!O$1="si",100*(('04 (ind)'!O34-MIN('04 (ind)'!O$6:O$37))/(MAX('04 (ind)'!O$6:O$37)-MIN('04 (ind)'!O$6:O$37))),ABS(-100+(100*(('04 (ind)'!O34-MIN('04 (ind)'!O$6:O$37))/(MAX('04 (ind)'!O$6:O$37)-MIN('04 (ind)'!O$6:O$37))))))</f>
        <v>99.152542372881356</v>
      </c>
      <c r="P35" s="87">
        <f>IF('04 (ind)'!P$1="si",100*(('04 (ind)'!P34-MIN('04 (ind)'!P$6:P$37))/(MAX('04 (ind)'!P$6:P$37)-MIN('04 (ind)'!P$6:P$37))),ABS(-100+(100*(('04 (ind)'!P34-MIN('04 (ind)'!P$6:P$37))/(MAX('04 (ind)'!P$6:P$37)-MIN('04 (ind)'!P$6:P$37))))))</f>
        <v>3.5138329820341214</v>
      </c>
      <c r="Q35" s="87">
        <f>IF('04 (ind)'!Q$1="si",100*(('04 (ind)'!Q34-MIN('04 (ind)'!Q$6:Q$37))/(MAX('04 (ind)'!Q$6:Q$37)-MIN('04 (ind)'!Q$6:Q$37))),ABS(-100+(100*(('04 (ind)'!Q34-MIN('04 (ind)'!Q$6:Q$37))/(MAX('04 (ind)'!Q$6:Q$37)-MIN('04 (ind)'!Q$6:Q$37))))))</f>
        <v>41.733848486492626</v>
      </c>
      <c r="R35" s="87">
        <f>IF('04 (ind)'!R$1="si",100*(('04 (ind)'!R34-MIN('04 (ind)'!R$6:R$37))/(MAX('04 (ind)'!R$6:R$37)-MIN('04 (ind)'!R$6:R$37))),ABS(-100+(100*(('04 (ind)'!R34-MIN('04 (ind)'!R$6:R$37))/(MAX('04 (ind)'!R$6:R$37)-MIN('04 (ind)'!R$6:R$37))))))</f>
        <v>0.63848312655285211</v>
      </c>
      <c r="S35" s="75">
        <f>ABS(ABS(('04 (ind)'!S34-((MAX('04 (ind)'!S$6:S$37)+MIN('04 (ind)'!S$6:S$37))/2))/(((MAX('04 (ind)'!S$6:S$37)+MIN('04 (ind)'!S$6:S$37))/2)-MAX('04 (ind)'!S$6:S$37))*100)-100)</f>
        <v>29.604026310206521</v>
      </c>
      <c r="T35" s="75">
        <f>IF('04 (ind)'!T$1="si",100*(('04 (ind)'!T34-MIN('04 (ind)'!T$6:T$37))/(MAX('04 (ind)'!T$6:T$37)-MIN('04 (ind)'!T$6:T$37))),ABS(-100+(100*(('04 (ind)'!T34-MIN('04 (ind)'!T$6:T$37))/(MAX('04 (ind)'!T$6:T$37)-MIN('04 (ind)'!T$6:T$37))))))</f>
        <v>7.7378257111101956</v>
      </c>
      <c r="U35" s="75">
        <f>IF('04 (ind)'!U$1="si",100*(('04 (ind)'!U34-MIN('04 (ind)'!U$6:U$37))/(MAX('04 (ind)'!U$6:U$37)-MIN('04 (ind)'!U$6:U$37))),ABS(-100+(100*(('04 (ind)'!U34-MIN('04 (ind)'!U$6:U$37))/(MAX('04 (ind)'!U$6:U$37)-MIN('04 (ind)'!U$6:U$37))))))</f>
        <v>50</v>
      </c>
      <c r="V35" s="75">
        <f>IF('04 (ind)'!V$1="si",100*(('04 (ind)'!V34-MIN('04 (ind)'!V$6:V$37))/(MAX('04 (ind)'!V$6:V$37)-MIN('04 (ind)'!V$6:V$37))),ABS(-100+(100*(('04 (ind)'!V34-MIN('04 (ind)'!V$6:V$37))/(MAX('04 (ind)'!V$6:V$37)-MIN('04 (ind)'!V$6:V$37))))))</f>
        <v>78.453038674033152</v>
      </c>
      <c r="W35" s="75">
        <f>IF('04 (ind)'!W$1="si",100*(('04 (ind)'!W34-MIN('04 (ind)'!W$6:W$37))/(MAX('04 (ind)'!W$6:W$37)-MIN('04 (ind)'!W$6:W$37))),ABS(-100+(100*(('04 (ind)'!W34-MIN('04 (ind)'!W$6:W$37))/(MAX('04 (ind)'!W$6:W$37)-MIN('04 (ind)'!W$6:W$37))))))</f>
        <v>87.793386266468886</v>
      </c>
      <c r="X35" s="75">
        <f>IF('04 (ind)'!X$1="si",100*(('04 (ind)'!X34-MIN('04 (ind)'!X$6:X$37))/(MAX('04 (ind)'!X$6:X$37)-MIN('04 (ind)'!X$6:X$37))),ABS(-100+(100*(('04 (ind)'!X34-MIN('04 (ind)'!X$6:X$37))/(MAX('04 (ind)'!X$6:X$37)-MIN('04 (ind)'!X$6:X$37))))))</f>
        <v>72.277043850053019</v>
      </c>
      <c r="Y35" s="75">
        <f>IF('04 (ind)'!Y$1="si",100*(('04 (ind)'!Y34-MIN('04 (ind)'!Y$6:Y$37))/(MAX('04 (ind)'!Y$6:Y$37)-MIN('04 (ind)'!Y$6:Y$37))),ABS(-100+(100*(('04 (ind)'!Y34-MIN('04 (ind)'!Y$6:Y$37))/(MAX('04 (ind)'!Y$6:Y$37)-MIN('04 (ind)'!Y$6:Y$37))))))</f>
        <v>52.434141201264488</v>
      </c>
      <c r="Z35" s="75">
        <f>IF('04 (ind)'!Z$1="si",100*(('04 (ind)'!Z34-MIN('04 (ind)'!Z$6:Z$37))/(MAX('04 (ind)'!Z$6:Z$37)-MIN('04 (ind)'!Z$6:Z$37))),ABS(-100+(100*(('04 (ind)'!Z34-MIN('04 (ind)'!Z$6:Z$37))/(MAX('04 (ind)'!Z$6:Z$37)-MIN('04 (ind)'!Z$6:Z$37))))))</f>
        <v>1.6895190222044079</v>
      </c>
      <c r="AA35" s="75">
        <f>IF('04 (ind)'!AA$1="si",100*(('04 (ind)'!AA34-MIN('04 (ind)'!AA$6:AA$37))/(MAX('04 (ind)'!AA$6:AA$37)-MIN('04 (ind)'!AA$6:AA$37))),ABS(-100+(100*(('04 (ind)'!AA34-MIN('04 (ind)'!AA$6:AA$37))/(MAX('04 (ind)'!AA$6:AA$37)-MIN('04 (ind)'!AA$6:AA$37))))))</f>
        <v>0</v>
      </c>
      <c r="AB35" s="75">
        <f>IF('04 (ind)'!AB$1="si",100*(('04 (ind)'!AB34-MIN('04 (ind)'!AB$6:AB$37))/(MAX('04 (ind)'!AB$6:AB$37)-MIN('04 (ind)'!AB$6:AB$37))),ABS(-100+(100*(('04 (ind)'!AB34-MIN('04 (ind)'!AB$6:AB$37))/(MAX('04 (ind)'!AB$6:AB$37)-MIN('04 (ind)'!AB$6:AB$37))))))</f>
        <v>42.2803094220966</v>
      </c>
      <c r="AC35" s="75">
        <f>IF('04 (ind)'!AC$1="si",100*(('04 (ind)'!AC34-MIN('04 (ind)'!AC$6:AC$37))/(MAX('04 (ind)'!AC$6:AC$37)-MIN('04 (ind)'!AC$6:AC$37))),ABS(-100+(100*(('04 (ind)'!AC34-MIN('04 (ind)'!AC$6:AC$37))/(MAX('04 (ind)'!AC$6:AC$37)-MIN('04 (ind)'!AC$6:AC$37))))))</f>
        <v>43.262523012183074</v>
      </c>
      <c r="AD35" s="75">
        <f>IF('04 (ind)'!AD$1="si",100*(('04 (ind)'!AD34-MIN('04 (ind)'!AD$6:AD$37))/(MAX('04 (ind)'!AD$6:AD$37)-MIN('04 (ind)'!AD$6:AD$37))),ABS(-100+(100*(('04 (ind)'!AD34-MIN('04 (ind)'!AD$6:AD$37))/(MAX('04 (ind)'!AD$6:AD$37)-MIN('04 (ind)'!AD$6:AD$37))))))</f>
        <v>59.600790832348451</v>
      </c>
      <c r="AE35" s="75">
        <f>IF('04 (ind)'!AE$1="si",100*(('04 (ind)'!AE34-MIN('04 (ind)'!AE$6:AE$37))/(MAX('04 (ind)'!AE$6:AE$37)-MIN('04 (ind)'!AE$6:AE$37))),ABS(-100+(100*(('04 (ind)'!AE34-MIN('04 (ind)'!AE$6:AE$37))/(MAX('04 (ind)'!AE$6:AE$37)-MIN('04 (ind)'!AE$6:AE$37))))))</f>
        <v>38.14039000213004</v>
      </c>
      <c r="AF35" s="75">
        <f>IF('04 (ind)'!AF$1="si",100*(('04 (ind)'!AF34-MIN('04 (ind)'!AF$6:AF$37))/(MAX('04 (ind)'!AF$6:AF$37)-MIN('04 (ind)'!AF$6:AF$37))),ABS(-100+(100*(('04 (ind)'!AF34-MIN('04 (ind)'!AF$6:AF$37))/(MAX('04 (ind)'!AF$6:AF$37)-MIN('04 (ind)'!AF$6:AF$37))))))</f>
        <v>72.527472527472526</v>
      </c>
      <c r="AG35" s="75">
        <f>IF('04 (ind)'!AG$1="si",100*(('04 (ind)'!AG34-MIN('04 (ind)'!AG$6:AG$37))/(MAX('04 (ind)'!AG$6:AG$37)-MIN('04 (ind)'!AG$6:AG$37))),ABS(-100+(100*(('04 (ind)'!AG34-MIN('04 (ind)'!AG$6:AG$37))/(MAX('04 (ind)'!AG$6:AG$37)-MIN('04 (ind)'!AG$6:AG$37))))))</f>
        <v>50.787401574803162</v>
      </c>
      <c r="AH35" s="75">
        <f>IF('04 (ind)'!AH$1="si",100*(('04 (ind)'!AH34-MIN('04 (ind)'!AH$6:AH$37))/(MAX('04 (ind)'!AH$6:AH$37)-MIN('04 (ind)'!AH$6:AH$37))),ABS(-100+(100*(('04 (ind)'!AH34-MIN('04 (ind)'!AH$6:AH$37))/(MAX('04 (ind)'!AH$6:AH$37)-MIN('04 (ind)'!AH$6:AH$37))))))</f>
        <v>44.106463878326998</v>
      </c>
      <c r="AI35" s="75">
        <f>IF('04 (ind)'!AI$1="si",100*(('04 (ind)'!AI34-MIN('04 (ind)'!AI$6:AI$37))/(MAX('04 (ind)'!AI$6:AI$37)-MIN('04 (ind)'!AI$6:AI$37))),ABS(-100+(100*(('04 (ind)'!AI34-MIN('04 (ind)'!AI$6:AI$37))/(MAX('04 (ind)'!AI$6:AI$37)-MIN('04 (ind)'!AI$6:AI$37))))))</f>
        <v>0.68586465604120783</v>
      </c>
      <c r="AJ35" s="75">
        <f>IF('04 (ind)'!AJ$1="si",100*(('04 (ind)'!AJ34-MIN('04 (ind)'!AJ$6:AJ$37))/(MAX('04 (ind)'!AJ$6:AJ$37)-MIN('04 (ind)'!AJ$6:AJ$37))),ABS(-100+(100*(('04 (ind)'!AJ34-MIN('04 (ind)'!AJ$6:AJ$37))/(MAX('04 (ind)'!AJ$6:AJ$37)-MIN('04 (ind)'!AJ$6:AJ$37))))))</f>
        <v>82.635212888377481</v>
      </c>
      <c r="AK35" s="75">
        <f>IF('04 (ind)'!AK$1="si",100*(('04 (ind)'!AK34-MIN('04 (ind)'!AK$6:AK$37))/(MAX('04 (ind)'!AK$6:AK$37)-MIN('04 (ind)'!AK$6:AK$37))),ABS(-100+(100*(('04 (ind)'!AK34-MIN('04 (ind)'!AK$6:AK$37))/(MAX('04 (ind)'!AK$6:AK$37)-MIN('04 (ind)'!AK$6:AK$37))))))</f>
        <v>8.3631719311366872</v>
      </c>
      <c r="AL35" s="75">
        <f>IF('04 (ind)'!AL$1="si",100*(('04 (ind)'!AL34-MIN('04 (ind)'!AL$6:AL$37))/(MAX('04 (ind)'!AL$6:AL$37)-MIN('04 (ind)'!AL$6:AL$37))),ABS(-100+(100*(('04 (ind)'!AL34-MIN('04 (ind)'!AL$6:AL$37))/(MAX('04 (ind)'!AL$6:AL$37)-MIN('04 (ind)'!AL$6:AL$37))))))</f>
        <v>100</v>
      </c>
      <c r="AM35" s="75">
        <f>IF('04 (ind)'!AM$1="si",100*(('04 (ind)'!AM34-MIN('04 (ind)'!AM$6:AM$37))/(MAX('04 (ind)'!AM$6:AM$37)-MIN('04 (ind)'!AM$6:AM$37))),ABS(-100+(100*(('04 (ind)'!AM34-MIN('04 (ind)'!AM$6:AM$37))/(MAX('04 (ind)'!AM$6:AM$37)-MIN('04 (ind)'!AM$6:AM$37))))))</f>
        <v>100</v>
      </c>
      <c r="AN35" s="75">
        <f>IF('04 (ind)'!AN$1="si",100*(('04 (ind)'!AN34-MIN('04 (ind)'!AN$6:AN$37))/(MAX('04 (ind)'!AN$6:AN$37)-MIN('04 (ind)'!AN$6:AN$37))),ABS(-100+(100*(('04 (ind)'!AN34-MIN('04 (ind)'!AN$6:AN$37))/(MAX('04 (ind)'!AN$6:AN$37)-MIN('04 (ind)'!AN$6:AN$37))))))</f>
        <v>48.867359906593265</v>
      </c>
      <c r="AO35" s="75">
        <f>IF('04 (ind)'!AO$1="si",100*(('04 (ind)'!AO34-MIN('04 (ind)'!AO$6:AO$37))/(MAX('04 (ind)'!AO$6:AO$37)-MIN('04 (ind)'!AO$6:AO$37))),ABS(-100+(100*(('04 (ind)'!AO34-MIN('04 (ind)'!AO$6:AO$37))/(MAX('04 (ind)'!AO$6:AO$37)-MIN('04 (ind)'!AO$6:AO$37))))))</f>
        <v>18.606821492739854</v>
      </c>
      <c r="AP35" s="75">
        <f>IF('04 (ind)'!AP$1="si",100*(('04 (ind)'!AP34-MIN('04 (ind)'!AP$6:AP$37))/(MAX('04 (ind)'!AP$6:AP$37)-MIN('04 (ind)'!AP$6:AP$37))),ABS(-100+(100*(('04 (ind)'!AP34-MIN('04 (ind)'!AP$6:AP$37))/(MAX('04 (ind)'!AP$6:AP$37)-MIN('04 (ind)'!AP$6:AP$37))))))</f>
        <v>74.059046380775186</v>
      </c>
      <c r="AQ35" s="75">
        <f>IF('04 (ind)'!AQ$1="si",100*(('04 (ind)'!AQ34-MIN('04 (ind)'!AQ$6:AQ$37))/(MAX('04 (ind)'!AQ$6:AQ$37)-MIN('04 (ind)'!AQ$6:AQ$37))),ABS(-100+(100*(('04 (ind)'!AQ34-MIN('04 (ind)'!AQ$6:AQ$37))/(MAX('04 (ind)'!AQ$6:AQ$37)-MIN('04 (ind)'!AQ$6:AQ$37))))))</f>
        <v>2.0047206540832727</v>
      </c>
      <c r="AR35" s="75">
        <f>IF('04 (ind)'!AR$1="si",100*(('04 (ind)'!AR34-MIN('04 (ind)'!AR$6:AR$37))/(MAX('04 (ind)'!AR$6:AR$37)-MIN('04 (ind)'!AR$6:AR$37))),ABS(-100+(100*(('04 (ind)'!AR34-MIN('04 (ind)'!AR$6:AR$37))/(MAX('04 (ind)'!AR$6:AR$37)-MIN('04 (ind)'!AR$6:AR$37))))))</f>
        <v>16.603455619568464</v>
      </c>
      <c r="AS35" s="75">
        <f>IF('04 (ind)'!AS$1="si",100*(('04 (ind)'!AS34-MIN('04 (ind)'!AS$6:AS$37))/(MAX('04 (ind)'!AS$6:AS$37)-MIN('04 (ind)'!AS$6:AS$37))),ABS(-100+(100*(('04 (ind)'!AS34-MIN('04 (ind)'!AS$6:AS$37))/(MAX('04 (ind)'!AS$6:AS$37)-MIN('04 (ind)'!AS$6:AS$37))))))</f>
        <v>100</v>
      </c>
      <c r="AT35" s="75">
        <f>IF('04 (ind)'!AT$1="si",100*(('04 (ind)'!AT34-MIN('04 (ind)'!AT$6:AT$37))/(MAX('04 (ind)'!AT$6:AT$37)-MIN('04 (ind)'!AT$6:AT$37))),ABS(-100+(100*(('04 (ind)'!AT34-MIN('04 (ind)'!AT$6:AT$37))/(MAX('04 (ind)'!AT$6:AT$37)-MIN('04 (ind)'!AT$6:AT$37))))))</f>
        <v>0</v>
      </c>
      <c r="AU35" s="75">
        <f>IF('04 (ind)'!AU$1="si",100*(('04 (ind)'!AU34-MIN('04 (ind)'!AU$6:AU$37))/(MAX('04 (ind)'!AU$6:AU$37)-MIN('04 (ind)'!AU$6:AU$37))),ABS(-100+(100*(('04 (ind)'!AU34-MIN('04 (ind)'!AU$6:AU$37))/(MAX('04 (ind)'!AU$6:AU$37)-MIN('04 (ind)'!AU$6:AU$37))))))</f>
        <v>82.874617737003078</v>
      </c>
      <c r="AV35" s="75">
        <f>IF('04 (ind)'!AV$1="si",100*(('04 (ind)'!AV34-MIN('04 (ind)'!AV$6:AV$37))/(MAX('04 (ind)'!AV$6:AV$37)-MIN('04 (ind)'!AV$6:AV$37))),ABS(-100+(100*(('04 (ind)'!AV34-MIN('04 (ind)'!AV$6:AV$37))/(MAX('04 (ind)'!AV$6:AV$37)-MIN('04 (ind)'!AV$6:AV$37))))))</f>
        <v>89.081455805892546</v>
      </c>
      <c r="AW35" s="75">
        <f>IF('04 (ind)'!AW$1="si",100*(('04 (ind)'!AW34-MIN('04 (ind)'!AW$6:AW$37))/(MAX('04 (ind)'!AW$6:AW$37)-MIN('04 (ind)'!AW$6:AW$37))),ABS(-100+(100*(('04 (ind)'!AW34-MIN('04 (ind)'!AW$6:AW$37))/(MAX('04 (ind)'!AW$6:AW$37)-MIN('04 (ind)'!AW$6:AW$37))))))</f>
        <v>26.853291861067902</v>
      </c>
      <c r="AX35" s="75">
        <f>IF('04 (ind)'!AX$1="si",100*(('04 (ind)'!AX34-MIN('04 (ind)'!AX$6:AX$37))/(MAX('04 (ind)'!AX$6:AX$37)-MIN('04 (ind)'!AX$6:AX$37))),ABS(-100+(100*(('04 (ind)'!AX34-MIN('04 (ind)'!AX$6:AX$37))/(MAX('04 (ind)'!AX$6:AX$37)-MIN('04 (ind)'!AX$6:AX$37))))))</f>
        <v>6.6207850118794713</v>
      </c>
      <c r="AY35" s="75">
        <f>IF('04 (ind)'!AY$1="si",100*(('04 (ind)'!AY34-MIN('04 (ind)'!AY$6:AY$37))/(MAX('04 (ind)'!AY$6:AY$37)-MIN('04 (ind)'!AY$6:AY$37))),ABS(-100+(100*(('04 (ind)'!AY34-MIN('04 (ind)'!AY$6:AY$37))/(MAX('04 (ind)'!AY$6:AY$37)-MIN('04 (ind)'!AY$6:AY$37))))))</f>
        <v>38.582302568981959</v>
      </c>
      <c r="AZ35" s="75">
        <f>IF('04 (ind)'!AZ$1="si",100*(('04 (ind)'!AZ34-MIN('04 (ind)'!AZ$6:AZ$37))/(MAX('04 (ind)'!AZ$6:AZ$37)-MIN('04 (ind)'!AZ$6:AZ$37))),ABS(-100+(100*(('04 (ind)'!AZ34-MIN('04 (ind)'!AZ$6:AZ$37))/(MAX('04 (ind)'!AZ$6:AZ$37)-MIN('04 (ind)'!AZ$6:AZ$37))))))</f>
        <v>29.119044735862964</v>
      </c>
      <c r="BA35" s="75">
        <f>IF('04 (ind)'!BA$1="si",100*(('04 (ind)'!BA34-MIN('04 (ind)'!BA$6:BA$37))/(MAX('04 (ind)'!BA$6:BA$37)-MIN('04 (ind)'!BA$6:BA$37))),ABS(-100+(100*(('04 (ind)'!BA34-MIN('04 (ind)'!BA$6:BA$37))/(MAX('04 (ind)'!BA$6:BA$37)-MIN('04 (ind)'!BA$6:BA$37))))))</f>
        <v>35.922748824496246</v>
      </c>
      <c r="BB35" s="75">
        <f>IF('04 (ind)'!BB$1="si",100*(('04 (ind)'!BB34-MIN('04 (ind)'!BB$6:BB$37))/(MAX('04 (ind)'!BB$6:BB$37)-MIN('04 (ind)'!BB$6:BB$37))),ABS(-100+(100*(('04 (ind)'!BB34-MIN('04 (ind)'!BB$6:BB$37))/(MAX('04 (ind)'!BB$6:BB$37)-MIN('04 (ind)'!BB$6:BB$37))))))</f>
        <v>1.4448943541572759</v>
      </c>
      <c r="BC35" s="75">
        <f>IF('04 (ind)'!BC$1="si",100*(('04 (ind)'!BC34-MIN('04 (ind)'!BC$6:BC$37))/(MAX('04 (ind)'!BC$6:BC$37)-MIN('04 (ind)'!BC$6:BC$37))),ABS(-100+(100*(('04 (ind)'!BC34-MIN('04 (ind)'!BC$6:BC$37))/(MAX('04 (ind)'!BC$6:BC$37)-MIN('04 (ind)'!BC$6:BC$37))))))</f>
        <v>18.675521336335638</v>
      </c>
      <c r="BD35" s="75">
        <f>IF('04 (ind)'!BD$1="si",100*(('04 (ind)'!BD34-MIN('04 (ind)'!BD$6:BD$37))/(MAX('04 (ind)'!BD$6:BD$37)-MIN('04 (ind)'!BD$6:BD$37))),ABS(-100+(100*(('04 (ind)'!BD34-MIN('04 (ind)'!BD$6:BD$37))/(MAX('04 (ind)'!BD$6:BD$37)-MIN('04 (ind)'!BD$6:BD$37))))))</f>
        <v>79.511544703008369</v>
      </c>
      <c r="BE35" s="75">
        <f>IF('04 (ind)'!BE$1="si",100*(('04 (ind)'!BE34-MIN('04 (ind)'!BE$6:BE$37))/(MAX('04 (ind)'!BE$6:BE$37)-MIN('04 (ind)'!BE$6:BE$37))),ABS(-100+(100*(('04 (ind)'!BE34-MIN('04 (ind)'!BE$6:BE$37))/(MAX('04 (ind)'!BE$6:BE$37)-MIN('04 (ind)'!BE$6:BE$37))))))</f>
        <v>5.2466718872357081</v>
      </c>
      <c r="BF35" s="75">
        <f>IF('04 (ind)'!BF$1="si",100*(('04 (ind)'!BF34-MIN('04 (ind)'!BF$6:BF$37))/(MAX('04 (ind)'!BF$6:BF$37)-MIN('04 (ind)'!BF$6:BF$37))),ABS(-100+(100*(('04 (ind)'!BF34-MIN('04 (ind)'!BF$6:BF$37))/(MAX('04 (ind)'!BF$6:BF$37)-MIN('04 (ind)'!BF$6:BF$37))))))</f>
        <v>24.031618516625024</v>
      </c>
      <c r="BG35" s="75">
        <f>IF('04 (ind)'!BG$1="si",100*(('04 (ind)'!BG34-MIN('04 (ind)'!BG$6:BG$37))/(MAX('04 (ind)'!BG$6:BG$37)-MIN('04 (ind)'!BG$6:BG$37))),ABS(-100+(100*(('04 (ind)'!BG34-MIN('04 (ind)'!BG$6:BG$37))/(MAX('04 (ind)'!BG$6:BG$37)-MIN('04 (ind)'!BG$6:BG$37))))))</f>
        <v>19.885417667204251</v>
      </c>
      <c r="BH35" s="75">
        <f>IF('04 (ind)'!BH$1="si",100*(('04 (ind)'!BH34-MIN('04 (ind)'!BH$6:BH$37))/(MAX('04 (ind)'!BH$6:BH$37)-MIN('04 (ind)'!BH$6:BH$37))),ABS(-100+(100*(('04 (ind)'!BH34-MIN('04 (ind)'!BH$6:BH$37))/(MAX('04 (ind)'!BH$6:BH$37)-MIN('04 (ind)'!BH$6:BH$37))))))</f>
        <v>9.1586729129066828</v>
      </c>
      <c r="BI35" s="75">
        <f>IF('04 (ind)'!BI$1="si",100*(('04 (ind)'!BI34-MIN('04 (ind)'!BI$6:BI$37))/(MAX('04 (ind)'!BI$6:BI$37)-MIN('04 (ind)'!BI$6:BI$37))),ABS(-100+(100*(('04 (ind)'!BI34-MIN('04 (ind)'!BI$6:BI$37))/(MAX('04 (ind)'!BI$6:BI$37)-MIN('04 (ind)'!BI$6:BI$37))))))</f>
        <v>99.896152760378044</v>
      </c>
      <c r="BJ35" s="75">
        <f>IF('04 (ind)'!BJ$1="si",100*(('04 (ind)'!BJ34-MIN('04 (ind)'!BJ$6:BJ$37))/(MAX('04 (ind)'!BJ$6:BJ$37)-MIN('04 (ind)'!BJ$6:BJ$37))),ABS(-100+(100*(('04 (ind)'!BJ34-MIN('04 (ind)'!BJ$6:BJ$37))/(MAX('04 (ind)'!BJ$6:BJ$37)-MIN('04 (ind)'!BJ$6:BJ$37))))))</f>
        <v>0</v>
      </c>
      <c r="BK35" s="75">
        <f>IF('04 (ind)'!BK$1="si",100*(('04 (ind)'!BK34-MIN('04 (ind)'!BK$6:BK$37))/(MAX('04 (ind)'!BK$6:BK$37)-MIN('04 (ind)'!BK$6:BK$37))),ABS(-100+(100*(('04 (ind)'!BK34-MIN('04 (ind)'!BK$6:BK$37))/(MAX('04 (ind)'!BK$6:BK$37)-MIN('04 (ind)'!BK$6:BK$37))))))</f>
        <v>0</v>
      </c>
      <c r="BL35" s="75">
        <f>IF('04 (ind)'!BL$1="si",100*(('04 (ind)'!BL34-MIN('04 (ind)'!BL$6:BL$37))/(MAX('04 (ind)'!BL$6:BL$37)-MIN('04 (ind)'!BL$6:BL$37))),ABS(-100+(100*(('04 (ind)'!BL34-MIN('04 (ind)'!BL$6:BL$37))/(MAX('04 (ind)'!BL$6:BL$37)-MIN('04 (ind)'!BL$6:BL$37))))))</f>
        <v>0</v>
      </c>
      <c r="BM35" s="75">
        <f>IF('04 (ind)'!BM$1="si",100*(('04 (ind)'!BM34-MIN('04 (ind)'!BM$6:BM$37))/(MAX('04 (ind)'!BM$6:BM$37)-MIN('04 (ind)'!BM$6:BM$37))),ABS(-100+(100*(('04 (ind)'!BM34-MIN('04 (ind)'!BM$6:BM$37))/(MAX('04 (ind)'!BM$6:BM$37)-MIN('04 (ind)'!BM$6:BM$37))))))</f>
        <v>27.613404486500169</v>
      </c>
      <c r="BN35" s="75">
        <f>IF('04 (ind)'!BN$1="si",100*(('04 (ind)'!BN34-MIN('04 (ind)'!BN$6:BN$37))/(MAX('04 (ind)'!BN$6:BN$37)-MIN('04 (ind)'!BN$6:BN$37))),ABS(-100+(100*(('04 (ind)'!BN34-MIN('04 (ind)'!BN$6:BN$37))/(MAX('04 (ind)'!BN$6:BN$37)-MIN('04 (ind)'!BN$6:BN$37))))))</f>
        <v>26.870889017248604</v>
      </c>
      <c r="BO35" s="75">
        <f>IF('04 (ind)'!BO$1="si",100*(('04 (ind)'!BO34-MIN('04 (ind)'!BO$6:BO$37))/(MAX('04 (ind)'!BO$6:BO$37)-MIN('04 (ind)'!BO$6:BO$37))),ABS(-100+(100*(('04 (ind)'!BO34-MIN('04 (ind)'!BO$6:BO$37))/(MAX('04 (ind)'!BO$6:BO$37)-MIN('04 (ind)'!BO$6:BO$37))))))</f>
        <v>11.391854128988955</v>
      </c>
      <c r="BP35" s="75">
        <f>IF('04 (ind)'!BP$1="si",100*(('04 (ind)'!BP34-MIN('04 (ind)'!BP$6:BP$37))/(MAX('04 (ind)'!BP$6:BP$37)-MIN('04 (ind)'!BP$6:BP$37))),ABS(-100+(100*(('04 (ind)'!BP34-MIN('04 (ind)'!BP$6:BP$37))/(MAX('04 (ind)'!BP$6:BP$37)-MIN('04 (ind)'!BP$6:BP$37))))))</f>
        <v>5.4883679143132618</v>
      </c>
      <c r="BQ35" s="75">
        <f>IF('04 (ind)'!BQ$1="si",100*(('04 (ind)'!BQ34-MIN('04 (ind)'!BQ$6:BQ$37))/(MAX('04 (ind)'!BQ$6:BQ$37)-MIN('04 (ind)'!BQ$6:BQ$37))),ABS(-100+(100*(('04 (ind)'!BQ34-MIN('04 (ind)'!BQ$6:BQ$37))/(MAX('04 (ind)'!BQ$6:BQ$37)-MIN('04 (ind)'!BQ$6:BQ$37))))))</f>
        <v>11.288109727216986</v>
      </c>
      <c r="BR35" s="75">
        <f>IF('04 (ind)'!BR$1="si",100*(('04 (ind)'!BR34-MIN('04 (ind)'!BR$6:BR$37))/(MAX('04 (ind)'!BR$6:BR$37)-MIN('04 (ind)'!BR$6:BR$37))),ABS(-100+(100*(('04 (ind)'!BR34-MIN('04 (ind)'!BR$6:BR$37))/(MAX('04 (ind)'!BP$6:BP$37)-MIN('04 (ind)'!BR$6:BR$37))))))</f>
        <v>0</v>
      </c>
      <c r="BS35" s="75">
        <f>IF('04 (ind)'!BS$1="si",100*(('04 (ind)'!BS34-MIN('04 (ind)'!BS$6:BS$37))/(MAX('04 (ind)'!BS$6:BS$37)-MIN('04 (ind)'!BS$6:BS$37))),ABS(-100+(100*(('04 (ind)'!BS34-MIN('04 (ind)'!BS$6:BS$37))/(MAX('04 (ind)'!BQ$6:BQ$37)-MIN('04 (ind)'!BS$6:BS$37))))))</f>
        <v>39.754037888136359</v>
      </c>
      <c r="BT35" s="75">
        <f>IF('04 (ind)'!BT$1="si",100*(('04 (ind)'!BT34-MIN('04 (ind)'!BT$6:BT$37))/(MAX('04 (ind)'!BT$6:BT$37)-MIN('04 (ind)'!BT$6:BT$37))),ABS(-100+(100*(('04 (ind)'!BT34-MIN('04 (ind)'!BT$6:BT$37))/(MAX('04 (ind)'!BR$6:BR$37)-MIN('04 (ind)'!BT$6:BT$37))))))</f>
        <v>90.307492499999995</v>
      </c>
      <c r="BU35" s="75">
        <f>IF('04 (ind)'!BU$1="si",100*(('04 (ind)'!BU34-MIN('04 (ind)'!BU$6:BU$37))/(MAX('04 (ind)'!BU$6:BU$37)-MIN('04 (ind)'!BU$6:BU$37))),ABS(-100+(100*(('04 (ind)'!BU34-MIN('04 (ind)'!BU$6:BU$37))/(MAX('04 (ind)'!BU$6:BU$37)-MIN('04 (ind)'!BU$6:BU$37))))))</f>
        <v>56.801254410035291</v>
      </c>
      <c r="BV35" s="75">
        <f>IF('04 (ind)'!BV$1="si",100*(('04 (ind)'!BV34-MIN('04 (ind)'!BV$6:BV$37))/(MAX('04 (ind)'!BV$6:BV$37)-MIN('04 (ind)'!BV$6:BV$37))),ABS(-100+(100*(('04 (ind)'!BV34-MIN('04 (ind)'!BV$6:BV$37))/(MAX('04 (ind)'!BV$6:BV$37)-MIN('04 (ind)'!BV$6:BV$37))))))</f>
        <v>14.173111243307554</v>
      </c>
      <c r="BW35" s="75">
        <f>IF('04 (ind)'!BW$1="si",100*(('04 (ind)'!BW34-MIN('04 (ind)'!BW$6:BW$37))/(MAX('04 (ind)'!BW$6:BW$37)-MIN('04 (ind)'!BW$6:BW$37))),ABS(-100+(100*(('04 (ind)'!BW34-MIN('04 (ind)'!BW$6:BW$37))/(MAX('04 (ind)'!BW$6:BW$37)-MIN('04 (ind)'!BW$6:BW$37))))))</f>
        <v>62.501640635253963</v>
      </c>
      <c r="BX35" s="75">
        <f>IF('04 (ind)'!BX$1="si",100*(('04 (ind)'!BX34-MIN('04 (ind)'!BX$6:BX$37))/(MAX('04 (ind)'!BX$6:BX$37)-MIN('04 (ind)'!BX$6:BX$37))),ABS(-100+(100*(('04 (ind)'!BX34-MIN('04 (ind)'!BX$6:BX$37))/(MAX('04 (ind)'!BX$6:BX$37)-MIN('04 (ind)'!BX$6:BX$37))))))</f>
        <v>23.904733313109546</v>
      </c>
      <c r="BY35" s="75">
        <f>IF('04 (ind)'!BY$1="si",100*(('04 (ind)'!BY34-MIN('04 (ind)'!BY$6:BY$37))/(MAX('04 (ind)'!BY$6:BY$37)-MIN('04 (ind)'!BY$6:BY$37))),ABS(-100+(100*(('04 (ind)'!BY34-MIN('04 (ind)'!BY$6:BY$37))/(MAX('04 (ind)'!BY$6:BY$37)-MIN('04 (ind)'!BY$6:BY$37))))))</f>
        <v>0</v>
      </c>
      <c r="BZ35" s="75">
        <f>IF('04 (ind)'!BZ$1="si",100*(('04 (ind)'!BZ34-MIN('04 (ind)'!BZ$6:BZ$37))/(MAX('04 (ind)'!BZ$6:BZ$37)-MIN('04 (ind)'!BZ$6:BZ$37))),ABS(-100+(100*(('04 (ind)'!BZ34-MIN('04 (ind)'!BZ$6:BZ$37))/(MAX('04 (ind)'!BZ$6:BZ$37)-MIN('04 (ind)'!BZ$6:BZ$37))))))</f>
        <v>0</v>
      </c>
      <c r="CA35" s="75">
        <f>IF('04 (ind)'!CA$1="si",100*(('04 (ind)'!CA34-MIN('04 (ind)'!CA$6:CA$37))/(MAX('04 (ind)'!CA$6:CA$37)-MIN('04 (ind)'!CA$6:CA$37))),ABS(-100+(100*(('04 (ind)'!CA34-MIN('04 (ind)'!CA$6:CA$37))/(MAX('04 (ind)'!CA$6:CA$37)-MIN('04 (ind)'!CA$6:CA$37))))))</f>
        <v>55.806928070122083</v>
      </c>
      <c r="CB35" s="75">
        <f>IF('04 (ind)'!CB$1="si",100*(('04 (ind)'!CB34-MIN('04 (ind)'!CB$6:CB$37))/(MAX('04 (ind)'!CB$6:CB$37)-MIN('04 (ind)'!CB$6:CB$37))),ABS(-100+(100*(('04 (ind)'!CB34-MIN('04 (ind)'!CB$6:CB$37))/(MAX('04 (ind)'!CB$6:CB$37)-MIN('04 (ind)'!CB$6:CB$37))))))</f>
        <v>58.015267175572518</v>
      </c>
      <c r="CC35" s="75">
        <f>IF('04 (ind)'!CC$1="si",100*(('04 (ind)'!CC34-MIN('04 (ind)'!CC$6:CC$37))/(MAX('04 (ind)'!CC$6:CC$37)-MIN('04 (ind)'!CC$6:CC$37))),ABS(-100+(100*(('04 (ind)'!CC34-MIN('04 (ind)'!CC$6:CC$37))/(MAX('04 (ind)'!CC$6:CC$37)-MIN('04 (ind)'!CC$6:CC$37))))))</f>
        <v>0</v>
      </c>
      <c r="CD35" s="75">
        <f>IF('04 (ind)'!CD$1="si",100*(('04 (ind)'!CD34-MIN('04 (ind)'!CD$6:CD$37))/(MAX('04 (ind)'!CD$6:CD$37)-MIN('04 (ind)'!CD$6:CD$37))),ABS(-100+(100*(('04 (ind)'!CD34-MIN('04 (ind)'!CD$6:CD$37))/(MAX('04 (ind)'!CD$6:CD$37)-MIN('04 (ind)'!CD$6:CD$37))))))</f>
        <v>0</v>
      </c>
      <c r="CE35" s="75">
        <f>IF('04 (ind)'!CE$1="si",100*(('04 (ind)'!CE34-MIN('04 (ind)'!CE$6:CE$37))/(MAX('04 (ind)'!CE$6:CE$37)-MIN('04 (ind)'!CE$6:CE$37))),ABS(-100+(100*(('04 (ind)'!CE34-MIN('04 (ind)'!CE$6:CE$37))/(MAX('04 (ind)'!CE$6:CE$37)-MIN('04 (ind)'!CE$6:CE$37))))))</f>
        <v>9.4751888541245322</v>
      </c>
      <c r="CF35" s="75">
        <f>IF('04 (ind)'!CF$1="si",100*(('04 (ind)'!CF34-MIN('04 (ind)'!CF$6:CF$37))/(MAX('04 (ind)'!CF$6:CF$37)-MIN('04 (ind)'!CF$6:CF$37))),ABS(-100+(100*(('04 (ind)'!CF34-MIN('04 (ind)'!CF$6:CF$37))/(MAX('04 (ind)'!CF$6:CF$37)-MIN('04 (ind)'!CF$6:CF$37))))))</f>
        <v>7.5629806421806611</v>
      </c>
      <c r="CG35" s="75">
        <f>IF('04 (ind)'!CG$1="si",100*(('04 (ind)'!CG34-MIN('04 (ind)'!CG$6:CG$37))/(MAX('04 (ind)'!CG$6:CG$37)-MIN('04 (ind)'!CG$6:CG$37))),ABS(-100+(100*(('04 (ind)'!CG34-MIN('04 (ind)'!CG$6:CG$37))/(MAX('04 (ind)'!CG$6:CG$37)-MIN('04 (ind)'!CG$6:CG$37))))))</f>
        <v>30.316981191185338</v>
      </c>
      <c r="CH35" s="75">
        <f>IF('04 (ind)'!CH$1="si",100*(('04 (ind)'!CH34-MIN('04 (ind)'!CH$6:CH$37))/(MAX('04 (ind)'!CH$6:CH$37)-MIN('04 (ind)'!CH$6:CH$37))),ABS(-100+(100*(('04 (ind)'!CH34-MIN('04 (ind)'!CH$6:CH$37))/(MAX('04 (ind)'!CH$6:CH$37)-MIN('04 (ind)'!CH$6:CH$37))))))</f>
        <v>2.5103109029893345</v>
      </c>
      <c r="CI35" s="75">
        <f>IF('04 (ind)'!CI$1="si",100*(('04 (ind)'!CI34-MIN('04 (ind)'!CI$6:CI$37))/(MAX('04 (ind)'!CI$6:CI$37)-MIN('04 (ind)'!CI$6:CI$37))),ABS(-100+(100*(('04 (ind)'!CI34-MIN('04 (ind)'!CI$6:CI$37))/(MAX('04 (ind)'!CI$6:CI$37)-MIN('04 (ind)'!CI$6:CI$37))))))</f>
        <v>55.267814076167042</v>
      </c>
      <c r="CJ35" s="75">
        <f>IF('04 (ind)'!CJ$1="si",100*(('04 (ind)'!CJ34-MIN('04 (ind)'!CJ$6:CJ$37))/(MAX('04 (ind)'!CJ$6:CJ$37)-MIN('04 (ind)'!CJ$6:CJ$37))),ABS(-100+(100*(('04 (ind)'!CJ34-MIN('04 (ind)'!CJ$6:CJ$37))/(MAX('04 (ind)'!CJ$6:CJ$37)-MIN('04 (ind)'!CJ$6:CJ$37))))))</f>
        <v>32.654418626654184</v>
      </c>
      <c r="CK35" s="75">
        <f>IF('04 (ind)'!CK$1="si",100*(('04 (ind)'!CK34-MIN('04 (ind)'!CK$6:CK$37))/(MAX('04 (ind)'!CK$6:CK$37)-MIN('04 (ind)'!CK$6:CK$37))),ABS(-100+(100*(('04 (ind)'!CK34-MIN('04 (ind)'!CK$6:CK$37))/(MAX('04 (ind)'!CK$6:CK$37)-MIN('04 (ind)'!CK$6:CK$37))))))</f>
        <v>0</v>
      </c>
      <c r="CL35" s="75">
        <f>IF('04 (ind)'!CL$1="si",100*(('04 (ind)'!CL34-MIN('04 (ind)'!CL$6:CL$37))/(MAX('04 (ind)'!CL$6:CL$37)-MIN('04 (ind)'!CL$6:CL$37))),ABS(-100+(100*(('04 (ind)'!CL34-MIN('04 (ind)'!CL$6:CL$37))/(MAX('04 (ind)'!CL$6:CL$37)-MIN('04 (ind)'!CL$6:CL$37))))))</f>
        <v>15.960962375140008</v>
      </c>
      <c r="CM35" s="75">
        <f>IF('04 (ind)'!CM$1="si",100*(('04 (ind)'!CM34-MIN('04 (ind)'!CM$6:CM$37))/(MAX('04 (ind)'!CM$6:CM$37)-MIN('04 (ind)'!CM$6:CM$37))),ABS(-100+(100*(('04 (ind)'!CM34-MIN('04 (ind)'!CM$6:CM$37))/(MAX('04 (ind)'!CM$6:CM$37)-MIN('04 (ind)'!CM$6:CM$37))))))</f>
        <v>4.188009010299556</v>
      </c>
    </row>
    <row r="36" spans="1:91">
      <c r="A36" s="18" t="s">
        <v>437</v>
      </c>
      <c r="B36" s="87">
        <f>IF('04 (ind)'!B$1="si",100*(('04 (ind)'!B35-MIN('04 (ind)'!B$6:B$37))/(MAX('04 (ind)'!B$6:B$37)-MIN('04 (ind)'!B$6:B$37))),ABS(-100+(100*(('04 (ind)'!B35-MIN('04 (ind)'!B$6:B$37))/(MAX('04 (ind)'!B$6:B$37)-MIN('04 (ind)'!B$6:B$37))))))</f>
        <v>15.418617508675093</v>
      </c>
      <c r="C36" s="87">
        <f>IF('04 (ind)'!C$1="si",100*(('04 (ind)'!C35-MIN('04 (ind)'!C$6:C$37))/(MAX('04 (ind)'!C$6:C$37)-MIN('04 (ind)'!C$6:C$37))),ABS(-100+(100*(('04 (ind)'!C35-MIN('04 (ind)'!C$6:C$37))/(MAX('04 (ind)'!C$6:C$37)-MIN('04 (ind)'!C$6:C$37))))))</f>
        <v>15.205170815327628</v>
      </c>
      <c r="D36" s="87">
        <f>IF('04 (ind)'!D$1="si",100*(('04 (ind)'!D35-MIN('04 (ind)'!D$6:D$37))/(MAX('04 (ind)'!D$6:D$37)-MIN('04 (ind)'!D$6:D$37))),ABS(-100+(100*(('04 (ind)'!D35-MIN('04 (ind)'!D$6:D$37))/(MAX('04 (ind)'!D$6:D$37)-MIN('04 (ind)'!D$6:D$37))))))</f>
        <v>82.208474972663794</v>
      </c>
      <c r="E36" s="87">
        <f>IF('04 (ind)'!E$1="si",100*(('04 (ind)'!E35-MIN('04 (ind)'!E$6:E$37))/(MAX('04 (ind)'!E$6:E$37)-MIN('04 (ind)'!E$6:E$37))),ABS(-100+(100*(('04 (ind)'!E35-MIN('04 (ind)'!E$6:E$37))/(MAX('04 (ind)'!E$6:E$37)-MIN('04 (ind)'!E$6:E$37))))))</f>
        <v>64.499152096612761</v>
      </c>
      <c r="F36" s="87">
        <f>IF('04 (ind)'!F$1="si",100*(('04 (ind)'!F35-MIN('04 (ind)'!F$6:F$37))/(MAX('04 (ind)'!F$6:F$37)-MIN('04 (ind)'!F$6:F$37))),ABS(-100+(100*(('04 (ind)'!F35-MIN('04 (ind)'!F$6:F$37))/(MAX('04 (ind)'!F$6:F$37)-MIN('04 (ind)'!F$6:F$37))))))</f>
        <v>15.517241379310345</v>
      </c>
      <c r="G36" s="87">
        <f>IF('04 (ind)'!G$1="si",100*(('04 (ind)'!G35-MIN('04 (ind)'!G$6:G$37))/(MAX('04 (ind)'!G$6:G$37)-MIN('04 (ind)'!G$6:G$37))),ABS(-100+(100*(('04 (ind)'!G35-MIN('04 (ind)'!G$6:G$37))/(MAX('04 (ind)'!G$6:G$37)-MIN('04 (ind)'!G$6:G$37))))))</f>
        <v>46.153846153846168</v>
      </c>
      <c r="H36" s="87">
        <f>IF('04 (ind)'!H$1="si",100*(('04 (ind)'!H35-MIN('04 (ind)'!H$6:H$37))/(MAX('04 (ind)'!H$6:H$37)-MIN('04 (ind)'!H$6:H$37))),ABS(-100+(100*(('04 (ind)'!H35-MIN('04 (ind)'!H$6:H$37))/(MAX('04 (ind)'!H$6:H$37)-MIN('04 (ind)'!H$6:H$37))))))</f>
        <v>46.496815286624198</v>
      </c>
      <c r="I36" s="87">
        <f>IF('04 (ind)'!I$1="si",100*(('04 (ind)'!I35-MIN('04 (ind)'!I$6:I$37))/(MAX('04 (ind)'!I$6:I$37)-MIN('04 (ind)'!I$6:I$37))),ABS(-100+(100*(('04 (ind)'!I35-MIN('04 (ind)'!I$6:I$37))/(MAX('04 (ind)'!I$6:I$37)-MIN('04 (ind)'!I$6:I$37))))))</f>
        <v>52.287581699346411</v>
      </c>
      <c r="J36" s="87">
        <f>IF('04 (ind)'!J$1="si",100*(('04 (ind)'!J35-MIN('04 (ind)'!J$6:J$37))/(MAX('04 (ind)'!J$6:J$37)-MIN('04 (ind)'!J$6:J$37))),ABS(-100+(100*(('04 (ind)'!J35-MIN('04 (ind)'!J$6:J$37))/(MAX('04 (ind)'!J$6:J$37)-MIN('04 (ind)'!J$6:J$37))))))</f>
        <v>61.265822784810155</v>
      </c>
      <c r="K36" s="87">
        <f>IF('04 (ind)'!K$1="si",100*(('04 (ind)'!K35-MIN('04 (ind)'!K$6:K$37))/(MAX('04 (ind)'!K$6:K$37)-MIN('04 (ind)'!K$6:K$37))),ABS(-100+(100*(('04 (ind)'!K35-MIN('04 (ind)'!K$6:K$37))/(MAX('04 (ind)'!K$6:K$37)-MIN('04 (ind)'!K$6:K$37))))))</f>
        <v>31.744308700784487</v>
      </c>
      <c r="L36" s="87">
        <f>IF('04 (ind)'!L$1="si",100*(('04 (ind)'!L35-MIN('04 (ind)'!L$6:L$37))/(MAX('04 (ind)'!L$6:L$37)-MIN('04 (ind)'!L$6:L$37))),ABS(-100+(100*(('04 (ind)'!L35-MIN('04 (ind)'!L$6:L$37))/(MAX('04 (ind)'!L$6:L$37)-MIN('04 (ind)'!L$6:L$37))))))</f>
        <v>84.043844394089405</v>
      </c>
      <c r="M36" s="87">
        <f>IF('04 (ind)'!M$1="si",100*(('04 (ind)'!M35-MIN('04 (ind)'!M$6:M$37))/(MAX('04 (ind)'!M$6:M$37)-MIN('04 (ind)'!M$6:M$37))),ABS(-100+(100*(('04 (ind)'!M35-MIN('04 (ind)'!M$6:M$37))/(MAX('04 (ind)'!M$6:M$37)-MIN('04 (ind)'!M$6:M$37))))))</f>
        <v>11.779623388190602</v>
      </c>
      <c r="N36" s="87">
        <f>IF('04 (ind)'!N$1="si",100*(('04 (ind)'!N35-MIN('04 (ind)'!N$6:N$37))/(MAX('04 (ind)'!N$6:N$37)-MIN('04 (ind)'!N$6:N$37))),ABS(-100+(100*(('04 (ind)'!N35-MIN('04 (ind)'!N$6:N$37))/(MAX('04 (ind)'!N$6:N$37)-MIN('04 (ind)'!N$6:N$37))))))</f>
        <v>100</v>
      </c>
      <c r="O36" s="87">
        <f>IF('04 (ind)'!O$1="si",100*(('04 (ind)'!O35-MIN('04 (ind)'!O$6:O$37))/(MAX('04 (ind)'!O$6:O$37)-MIN('04 (ind)'!O$6:O$37))),ABS(-100+(100*(('04 (ind)'!O35-MIN('04 (ind)'!O$6:O$37))/(MAX('04 (ind)'!O$6:O$37)-MIN('04 (ind)'!O$6:O$37))))))</f>
        <v>0</v>
      </c>
      <c r="P36" s="87">
        <f>IF('04 (ind)'!P$1="si",100*(('04 (ind)'!P35-MIN('04 (ind)'!P$6:P$37))/(MAX('04 (ind)'!P$6:P$37)-MIN('04 (ind)'!P$6:P$37))),ABS(-100+(100*(('04 (ind)'!P35-MIN('04 (ind)'!P$6:P$37))/(MAX('04 (ind)'!P$6:P$37)-MIN('04 (ind)'!P$6:P$37))))))</f>
        <v>10.902190629624103</v>
      </c>
      <c r="Q36" s="87">
        <f>IF('04 (ind)'!Q$1="si",100*(('04 (ind)'!Q35-MIN('04 (ind)'!Q$6:Q$37))/(MAX('04 (ind)'!Q$6:Q$37)-MIN('04 (ind)'!Q$6:Q$37))),ABS(-100+(100*(('04 (ind)'!Q35-MIN('04 (ind)'!Q$6:Q$37))/(MAX('04 (ind)'!Q$6:Q$37)-MIN('04 (ind)'!Q$6:Q$37))))))</f>
        <v>23.873847221648131</v>
      </c>
      <c r="R36" s="87">
        <f>IF('04 (ind)'!R$1="si",100*(('04 (ind)'!R35-MIN('04 (ind)'!R$6:R$37))/(MAX('04 (ind)'!R$6:R$37)-MIN('04 (ind)'!R$6:R$37))),ABS(-100+(100*(('04 (ind)'!R35-MIN('04 (ind)'!R$6:R$37))/(MAX('04 (ind)'!R$6:R$37)-MIN('04 (ind)'!R$6:R$37))))))</f>
        <v>6.1465911837341762</v>
      </c>
      <c r="S36" s="75">
        <f>ABS(ABS(('04 (ind)'!S35-((MAX('04 (ind)'!S$6:S$37)+MIN('04 (ind)'!S$6:S$37))/2))/(((MAX('04 (ind)'!S$6:S$37)+MIN('04 (ind)'!S$6:S$37))/2)-MAX('04 (ind)'!S$6:S$37))*100)-100)</f>
        <v>14.794694243678919</v>
      </c>
      <c r="T36" s="75">
        <f>IF('04 (ind)'!T$1="si",100*(('04 (ind)'!T35-MIN('04 (ind)'!T$6:T$37))/(MAX('04 (ind)'!T$6:T$37)-MIN('04 (ind)'!T$6:T$37))),ABS(-100+(100*(('04 (ind)'!T35-MIN('04 (ind)'!T$6:T$37))/(MAX('04 (ind)'!T$6:T$37)-MIN('04 (ind)'!T$6:T$37))))))</f>
        <v>28.461902605688877</v>
      </c>
      <c r="U36" s="75">
        <f>IF('04 (ind)'!U$1="si",100*(('04 (ind)'!U35-MIN('04 (ind)'!U$6:U$37))/(MAX('04 (ind)'!U$6:U$37)-MIN('04 (ind)'!U$6:U$37))),ABS(-100+(100*(('04 (ind)'!U35-MIN('04 (ind)'!U$6:U$37))/(MAX('04 (ind)'!U$6:U$37)-MIN('04 (ind)'!U$6:U$37))))))</f>
        <v>0</v>
      </c>
      <c r="V36" s="75">
        <f>IF('04 (ind)'!V$1="si",100*(('04 (ind)'!V35-MIN('04 (ind)'!V$6:V$37))/(MAX('04 (ind)'!V$6:V$37)-MIN('04 (ind)'!V$6:V$37))),ABS(-100+(100*(('04 (ind)'!V35-MIN('04 (ind)'!V$6:V$37))/(MAX('04 (ind)'!V$6:V$37)-MIN('04 (ind)'!V$6:V$37))))))</f>
        <v>0</v>
      </c>
      <c r="W36" s="75">
        <f>IF('04 (ind)'!W$1="si",100*(('04 (ind)'!W35-MIN('04 (ind)'!W$6:W$37))/(MAX('04 (ind)'!W$6:W$37)-MIN('04 (ind)'!W$6:W$37))),ABS(-100+(100*(('04 (ind)'!W35-MIN('04 (ind)'!W$6:W$37))/(MAX('04 (ind)'!W$6:W$37)-MIN('04 (ind)'!W$6:W$37))))))</f>
        <v>36.926585201898185</v>
      </c>
      <c r="X36" s="75">
        <f>IF('04 (ind)'!X$1="si",100*(('04 (ind)'!X35-MIN('04 (ind)'!X$6:X$37))/(MAX('04 (ind)'!X$6:X$37)-MIN('04 (ind)'!X$6:X$37))),ABS(-100+(100*(('04 (ind)'!X35-MIN('04 (ind)'!X$6:X$37))/(MAX('04 (ind)'!X$6:X$37)-MIN('04 (ind)'!X$6:X$37))))))</f>
        <v>38.029632321219978</v>
      </c>
      <c r="Y36" s="75">
        <f>IF('04 (ind)'!Y$1="si",100*(('04 (ind)'!Y35-MIN('04 (ind)'!Y$6:Y$37))/(MAX('04 (ind)'!Y$6:Y$37)-MIN('04 (ind)'!Y$6:Y$37))),ABS(-100+(100*(('04 (ind)'!Y35-MIN('04 (ind)'!Y$6:Y$37))/(MAX('04 (ind)'!Y$6:Y$37)-MIN('04 (ind)'!Y$6:Y$37))))))</f>
        <v>32.444288334699294</v>
      </c>
      <c r="Z36" s="75">
        <f>IF('04 (ind)'!Z$1="si",100*(('04 (ind)'!Z35-MIN('04 (ind)'!Z$6:Z$37))/(MAX('04 (ind)'!Z$6:Z$37)-MIN('04 (ind)'!Z$6:Z$37))),ABS(-100+(100*(('04 (ind)'!Z35-MIN('04 (ind)'!Z$6:Z$37))/(MAX('04 (ind)'!Z$6:Z$37)-MIN('04 (ind)'!Z$6:Z$37))))))</f>
        <v>42.00097453645413</v>
      </c>
      <c r="AA36" s="75">
        <f>IF('04 (ind)'!AA$1="si",100*(('04 (ind)'!AA35-MIN('04 (ind)'!AA$6:AA$37))/(MAX('04 (ind)'!AA$6:AA$37)-MIN('04 (ind)'!AA$6:AA$37))),ABS(-100+(100*(('04 (ind)'!AA35-MIN('04 (ind)'!AA$6:AA$37))/(MAX('04 (ind)'!AA$6:AA$37)-MIN('04 (ind)'!AA$6:AA$37))))))</f>
        <v>48.450943622526474</v>
      </c>
      <c r="AB36" s="75">
        <f>IF('04 (ind)'!AB$1="si",100*(('04 (ind)'!AB35-MIN('04 (ind)'!AB$6:AB$37))/(MAX('04 (ind)'!AB$6:AB$37)-MIN('04 (ind)'!AB$6:AB$37))),ABS(-100+(100*(('04 (ind)'!AB35-MIN('04 (ind)'!AB$6:AB$37))/(MAX('04 (ind)'!AB$6:AB$37)-MIN('04 (ind)'!AB$6:AB$37))))))</f>
        <v>33.197356653737735</v>
      </c>
      <c r="AC36" s="75">
        <f>IF('04 (ind)'!AC$1="si",100*(('04 (ind)'!AC35-MIN('04 (ind)'!AC$6:AC$37))/(MAX('04 (ind)'!AC$6:AC$37)-MIN('04 (ind)'!AC$6:AC$37))),ABS(-100+(100*(('04 (ind)'!AC35-MIN('04 (ind)'!AC$6:AC$37))/(MAX('04 (ind)'!AC$6:AC$37)-MIN('04 (ind)'!AC$6:AC$37))))))</f>
        <v>42.96605978797664</v>
      </c>
      <c r="AD36" s="75">
        <f>IF('04 (ind)'!AD$1="si",100*(('04 (ind)'!AD35-MIN('04 (ind)'!AD$6:AD$37))/(MAX('04 (ind)'!AD$6:AD$37)-MIN('04 (ind)'!AD$6:AD$37))),ABS(-100+(100*(('04 (ind)'!AD35-MIN('04 (ind)'!AD$6:AD$37))/(MAX('04 (ind)'!AD$6:AD$37)-MIN('04 (ind)'!AD$6:AD$37))))))</f>
        <v>40.862344308023715</v>
      </c>
      <c r="AE36" s="75">
        <f>IF('04 (ind)'!AE$1="si",100*(('04 (ind)'!AE35-MIN('04 (ind)'!AE$6:AE$37))/(MAX('04 (ind)'!AE$6:AE$37)-MIN('04 (ind)'!AE$6:AE$37))),ABS(-100+(100*(('04 (ind)'!AE35-MIN('04 (ind)'!AE$6:AE$37))/(MAX('04 (ind)'!AE$6:AE$37)-MIN('04 (ind)'!AE$6:AE$37))))))</f>
        <v>37.775177935593291</v>
      </c>
      <c r="AF36" s="75">
        <f>IF('04 (ind)'!AF$1="si",100*(('04 (ind)'!AF35-MIN('04 (ind)'!AF$6:AF$37))/(MAX('04 (ind)'!AF$6:AF$37)-MIN('04 (ind)'!AF$6:AF$37))),ABS(-100+(100*(('04 (ind)'!AF35-MIN('04 (ind)'!AF$6:AF$37))/(MAX('04 (ind)'!AF$6:AF$37)-MIN('04 (ind)'!AF$6:AF$37))))))</f>
        <v>36.813186813186817</v>
      </c>
      <c r="AG36" s="75">
        <f>IF('04 (ind)'!AG$1="si",100*(('04 (ind)'!AG35-MIN('04 (ind)'!AG$6:AG$37))/(MAX('04 (ind)'!AG$6:AG$37)-MIN('04 (ind)'!AG$6:AG$37))),ABS(-100+(100*(('04 (ind)'!AG35-MIN('04 (ind)'!AG$6:AG$37))/(MAX('04 (ind)'!AG$6:AG$37)-MIN('04 (ind)'!AG$6:AG$37))))))</f>
        <v>63.779527559055119</v>
      </c>
      <c r="AH36" s="75">
        <f>IF('04 (ind)'!AH$1="si",100*(('04 (ind)'!AH35-MIN('04 (ind)'!AH$6:AH$37))/(MAX('04 (ind)'!AH$6:AH$37)-MIN('04 (ind)'!AH$6:AH$37))),ABS(-100+(100*(('04 (ind)'!AH35-MIN('04 (ind)'!AH$6:AH$37))/(MAX('04 (ind)'!AH$6:AH$37)-MIN('04 (ind)'!AH$6:AH$37))))))</f>
        <v>49.049429657794661</v>
      </c>
      <c r="AI36" s="75">
        <f>IF('04 (ind)'!AI$1="si",100*(('04 (ind)'!AI35-MIN('04 (ind)'!AI$6:AI$37))/(MAX('04 (ind)'!AI$6:AI$37)-MIN('04 (ind)'!AI$6:AI$37))),ABS(-100+(100*(('04 (ind)'!AI35-MIN('04 (ind)'!AI$6:AI$37))/(MAX('04 (ind)'!AI$6:AI$37)-MIN('04 (ind)'!AI$6:AI$37))))))</f>
        <v>16.656713075286476</v>
      </c>
      <c r="AJ36" s="75">
        <f>IF('04 (ind)'!AJ$1="si",100*(('04 (ind)'!AJ35-MIN('04 (ind)'!AJ$6:AJ$37))/(MAX('04 (ind)'!AJ$6:AJ$37)-MIN('04 (ind)'!AJ$6:AJ$37))),ABS(-100+(100*(('04 (ind)'!AJ35-MIN('04 (ind)'!AJ$6:AJ$37))/(MAX('04 (ind)'!AJ$6:AJ$37)-MIN('04 (ind)'!AJ$6:AJ$37))))))</f>
        <v>65.742232451093216</v>
      </c>
      <c r="AK36" s="75">
        <f>IF('04 (ind)'!AK$1="si",100*(('04 (ind)'!AK35-MIN('04 (ind)'!AK$6:AK$37))/(MAX('04 (ind)'!AK$6:AK$37)-MIN('04 (ind)'!AK$6:AK$37))),ABS(-100+(100*(('04 (ind)'!AK35-MIN('04 (ind)'!AK$6:AK$37))/(MAX('04 (ind)'!AK$6:AK$37)-MIN('04 (ind)'!AK$6:AK$37))))))</f>
        <v>2.6241824397254643</v>
      </c>
      <c r="AL36" s="75">
        <f>IF('04 (ind)'!AL$1="si",100*(('04 (ind)'!AL35-MIN('04 (ind)'!AL$6:AL$37))/(MAX('04 (ind)'!AL$6:AL$37)-MIN('04 (ind)'!AL$6:AL$37))),ABS(-100+(100*(('04 (ind)'!AL35-MIN('04 (ind)'!AL$6:AL$37))/(MAX('04 (ind)'!AL$6:AL$37)-MIN('04 (ind)'!AL$6:AL$37))))))</f>
        <v>65.285639543277838</v>
      </c>
      <c r="AM36" s="75">
        <f>IF('04 (ind)'!AM$1="si",100*(('04 (ind)'!AM35-MIN('04 (ind)'!AM$6:AM$37))/(MAX('04 (ind)'!AM$6:AM$37)-MIN('04 (ind)'!AM$6:AM$37))),ABS(-100+(100*(('04 (ind)'!AM35-MIN('04 (ind)'!AM$6:AM$37))/(MAX('04 (ind)'!AM$6:AM$37)-MIN('04 (ind)'!AM$6:AM$37))))))</f>
        <v>76.72733779655249</v>
      </c>
      <c r="AN36" s="75">
        <f>IF('04 (ind)'!AN$1="si",100*(('04 (ind)'!AN35-MIN('04 (ind)'!AN$6:AN$37))/(MAX('04 (ind)'!AN$6:AN$37)-MIN('04 (ind)'!AN$6:AN$37))),ABS(-100+(100*(('04 (ind)'!AN35-MIN('04 (ind)'!AN$6:AN$37))/(MAX('04 (ind)'!AN$6:AN$37)-MIN('04 (ind)'!AN$6:AN$37))))))</f>
        <v>54.172820509736596</v>
      </c>
      <c r="AO36" s="75">
        <f>IF('04 (ind)'!AO$1="si",100*(('04 (ind)'!AO35-MIN('04 (ind)'!AO$6:AO$37))/(MAX('04 (ind)'!AO$6:AO$37)-MIN('04 (ind)'!AO$6:AO$37))),ABS(-100+(100*(('04 (ind)'!AO35-MIN('04 (ind)'!AO$6:AO$37))/(MAX('04 (ind)'!AO$6:AO$37)-MIN('04 (ind)'!AO$6:AO$37))))))</f>
        <v>31.097686108464046</v>
      </c>
      <c r="AP36" s="75">
        <f>IF('04 (ind)'!AP$1="si",100*(('04 (ind)'!AP35-MIN('04 (ind)'!AP$6:AP$37))/(MAX('04 (ind)'!AP$6:AP$37)-MIN('04 (ind)'!AP$6:AP$37))),ABS(-100+(100*(('04 (ind)'!AP35-MIN('04 (ind)'!AP$6:AP$37))/(MAX('04 (ind)'!AP$6:AP$37)-MIN('04 (ind)'!AP$6:AP$37))))))</f>
        <v>82.974287699791518</v>
      </c>
      <c r="AQ36" s="75">
        <f>IF('04 (ind)'!AQ$1="si",100*(('04 (ind)'!AQ35-MIN('04 (ind)'!AQ$6:AQ$37))/(MAX('04 (ind)'!AQ$6:AQ$37)-MIN('04 (ind)'!AQ$6:AQ$37))),ABS(-100+(100*(('04 (ind)'!AQ35-MIN('04 (ind)'!AQ$6:AQ$37))/(MAX('04 (ind)'!AQ$6:AQ$37)-MIN('04 (ind)'!AQ$6:AQ$37))))))</f>
        <v>2.9864991700707417</v>
      </c>
      <c r="AR36" s="75">
        <f>IF('04 (ind)'!AR$1="si",100*(('04 (ind)'!AR35-MIN('04 (ind)'!AR$6:AR$37))/(MAX('04 (ind)'!AR$6:AR$37)-MIN('04 (ind)'!AR$6:AR$37))),ABS(-100+(100*(('04 (ind)'!AR35-MIN('04 (ind)'!AR$6:AR$37))/(MAX('04 (ind)'!AR$6:AR$37)-MIN('04 (ind)'!AR$6:AR$37))))))</f>
        <v>12.603315938463997</v>
      </c>
      <c r="AS36" s="75">
        <f>IF('04 (ind)'!AS$1="si",100*(('04 (ind)'!AS35-MIN('04 (ind)'!AS$6:AS$37))/(MAX('04 (ind)'!AS$6:AS$37)-MIN('04 (ind)'!AS$6:AS$37))),ABS(-100+(100*(('04 (ind)'!AS35-MIN('04 (ind)'!AS$6:AS$37))/(MAX('04 (ind)'!AS$6:AS$37)-MIN('04 (ind)'!AS$6:AS$37))))))</f>
        <v>50.564212788823212</v>
      </c>
      <c r="AT36" s="75">
        <f>IF('04 (ind)'!AT$1="si",100*(('04 (ind)'!AT35-MIN('04 (ind)'!AT$6:AT$37))/(MAX('04 (ind)'!AT$6:AT$37)-MIN('04 (ind)'!AT$6:AT$37))),ABS(-100+(100*(('04 (ind)'!AT35-MIN('04 (ind)'!AT$6:AT$37))/(MAX('04 (ind)'!AT$6:AT$37)-MIN('04 (ind)'!AT$6:AT$37))))))</f>
        <v>0</v>
      </c>
      <c r="AU36" s="75">
        <f>IF('04 (ind)'!AU$1="si",100*(('04 (ind)'!AU35-MIN('04 (ind)'!AU$6:AU$37))/(MAX('04 (ind)'!AU$6:AU$37)-MIN('04 (ind)'!AU$6:AU$37))),ABS(-100+(100*(('04 (ind)'!AU35-MIN('04 (ind)'!AU$6:AU$37))/(MAX('04 (ind)'!AU$6:AU$37)-MIN('04 (ind)'!AU$6:AU$37))))))</f>
        <v>73.088685015290523</v>
      </c>
      <c r="AV36" s="75">
        <f>IF('04 (ind)'!AV$1="si",100*(('04 (ind)'!AV35-MIN('04 (ind)'!AV$6:AV$37))/(MAX('04 (ind)'!AV$6:AV$37)-MIN('04 (ind)'!AV$6:AV$37))),ABS(-100+(100*(('04 (ind)'!AV35-MIN('04 (ind)'!AV$6:AV$37))/(MAX('04 (ind)'!AV$6:AV$37)-MIN('04 (ind)'!AV$6:AV$37))))))</f>
        <v>96.360485268630853</v>
      </c>
      <c r="AW36" s="75">
        <f>IF('04 (ind)'!AW$1="si",100*(('04 (ind)'!AW35-MIN('04 (ind)'!AW$6:AW$37))/(MAX('04 (ind)'!AW$6:AW$37)-MIN('04 (ind)'!AW$6:AW$37))),ABS(-100+(100*(('04 (ind)'!AW35-MIN('04 (ind)'!AW$6:AW$37))/(MAX('04 (ind)'!AW$6:AW$37)-MIN('04 (ind)'!AW$6:AW$37))))))</f>
        <v>28.149300155520983</v>
      </c>
      <c r="AX36" s="75">
        <f>IF('04 (ind)'!AX$1="si",100*(('04 (ind)'!AX35-MIN('04 (ind)'!AX$6:AX$37))/(MAX('04 (ind)'!AX$6:AX$37)-MIN('04 (ind)'!AX$6:AX$37))),ABS(-100+(100*(('04 (ind)'!AX35-MIN('04 (ind)'!AX$6:AX$37))/(MAX('04 (ind)'!AX$6:AX$37)-MIN('04 (ind)'!AX$6:AX$37))))))</f>
        <v>14.850885969886404</v>
      </c>
      <c r="AY36" s="75">
        <f>IF('04 (ind)'!AY$1="si",100*(('04 (ind)'!AY35-MIN('04 (ind)'!AY$6:AY$37))/(MAX('04 (ind)'!AY$6:AY$37)-MIN('04 (ind)'!AY$6:AY$37))),ABS(-100+(100*(('04 (ind)'!AY35-MIN('04 (ind)'!AY$6:AY$37))/(MAX('04 (ind)'!AY$6:AY$37)-MIN('04 (ind)'!AY$6:AY$37))))))</f>
        <v>27.164605137963864</v>
      </c>
      <c r="AZ36" s="75">
        <f>IF('04 (ind)'!AZ$1="si",100*(('04 (ind)'!AZ35-MIN('04 (ind)'!AZ$6:AZ$37))/(MAX('04 (ind)'!AZ$6:AZ$37)-MIN('04 (ind)'!AZ$6:AZ$37))),ABS(-100+(100*(('04 (ind)'!AZ35-MIN('04 (ind)'!AZ$6:AZ$37))/(MAX('04 (ind)'!AZ$6:AZ$37)-MIN('04 (ind)'!AZ$6:AZ$37))))))</f>
        <v>22.865177719530244</v>
      </c>
      <c r="BA36" s="75">
        <f>IF('04 (ind)'!BA$1="si",100*(('04 (ind)'!BA35-MIN('04 (ind)'!BA$6:BA$37))/(MAX('04 (ind)'!BA$6:BA$37)-MIN('04 (ind)'!BA$6:BA$37))),ABS(-100+(100*(('04 (ind)'!BA35-MIN('04 (ind)'!BA$6:BA$37))/(MAX('04 (ind)'!BA$6:BA$37)-MIN('04 (ind)'!BA$6:BA$37))))))</f>
        <v>0</v>
      </c>
      <c r="BB36" s="75">
        <f>IF('04 (ind)'!BB$1="si",100*(('04 (ind)'!BB35-MIN('04 (ind)'!BB$6:BB$37))/(MAX('04 (ind)'!BB$6:BB$37)-MIN('04 (ind)'!BB$6:BB$37))),ABS(-100+(100*(('04 (ind)'!BB35-MIN('04 (ind)'!BB$6:BB$37))/(MAX('04 (ind)'!BB$6:BB$37)-MIN('04 (ind)'!BB$6:BB$37))))))</f>
        <v>27.841392013175742</v>
      </c>
      <c r="BC36" s="75">
        <f>IF('04 (ind)'!BC$1="si",100*(('04 (ind)'!BC35-MIN('04 (ind)'!BC$6:BC$37))/(MAX('04 (ind)'!BC$6:BC$37)-MIN('04 (ind)'!BC$6:BC$37))),ABS(-100+(100*(('04 (ind)'!BC35-MIN('04 (ind)'!BC$6:BC$37))/(MAX('04 (ind)'!BC$6:BC$37)-MIN('04 (ind)'!BC$6:BC$37))))))</f>
        <v>7.9075501928972214</v>
      </c>
      <c r="BD36" s="75">
        <f>IF('04 (ind)'!BD$1="si",100*(('04 (ind)'!BD35-MIN('04 (ind)'!BD$6:BD$37))/(MAX('04 (ind)'!BD$6:BD$37)-MIN('04 (ind)'!BD$6:BD$37))),ABS(-100+(100*(('04 (ind)'!BD35-MIN('04 (ind)'!BD$6:BD$37))/(MAX('04 (ind)'!BD$6:BD$37)-MIN('04 (ind)'!BD$6:BD$37))))))</f>
        <v>11.546891242194812</v>
      </c>
      <c r="BE36" s="75">
        <f>IF('04 (ind)'!BE$1="si",100*(('04 (ind)'!BE35-MIN('04 (ind)'!BE$6:BE$37))/(MAX('04 (ind)'!BE$6:BE$37)-MIN('04 (ind)'!BE$6:BE$37))),ABS(-100+(100*(('04 (ind)'!BE35-MIN('04 (ind)'!BE$6:BE$37))/(MAX('04 (ind)'!BE$6:BE$37)-MIN('04 (ind)'!BE$6:BE$37))))))</f>
        <v>8.6922474549725912</v>
      </c>
      <c r="BF36" s="75">
        <f>IF('04 (ind)'!BF$1="si",100*(('04 (ind)'!BF35-MIN('04 (ind)'!BF$6:BF$37))/(MAX('04 (ind)'!BF$6:BF$37)-MIN('04 (ind)'!BF$6:BF$37))),ABS(-100+(100*(('04 (ind)'!BF35-MIN('04 (ind)'!BF$6:BF$37))/(MAX('04 (ind)'!BF$6:BF$37)-MIN('04 (ind)'!BF$6:BF$37))))))</f>
        <v>0</v>
      </c>
      <c r="BG36" s="75">
        <f>IF('04 (ind)'!BG$1="si",100*(('04 (ind)'!BG35-MIN('04 (ind)'!BG$6:BG$37))/(MAX('04 (ind)'!BG$6:BG$37)-MIN('04 (ind)'!BG$6:BG$37))),ABS(-100+(100*(('04 (ind)'!BG35-MIN('04 (ind)'!BG$6:BG$37))/(MAX('04 (ind)'!BG$6:BG$37)-MIN('04 (ind)'!BG$6:BG$37))))))</f>
        <v>23.478103921951615</v>
      </c>
      <c r="BH36" s="75">
        <f>IF('04 (ind)'!BH$1="si",100*(('04 (ind)'!BH35-MIN('04 (ind)'!BH$6:BH$37))/(MAX('04 (ind)'!BH$6:BH$37)-MIN('04 (ind)'!BH$6:BH$37))),ABS(-100+(100*(('04 (ind)'!BH35-MIN('04 (ind)'!BH$6:BH$37))/(MAX('04 (ind)'!BH$6:BH$37)-MIN('04 (ind)'!BH$6:BH$37))))))</f>
        <v>16.599995603875982</v>
      </c>
      <c r="BI36" s="75">
        <f>IF('04 (ind)'!BI$1="si",100*(('04 (ind)'!BI35-MIN('04 (ind)'!BI$6:BI$37))/(MAX('04 (ind)'!BI$6:BI$37)-MIN('04 (ind)'!BI$6:BI$37))),ABS(-100+(100*(('04 (ind)'!BI35-MIN('04 (ind)'!BI$6:BI$37))/(MAX('04 (ind)'!BI$6:BI$37)-MIN('04 (ind)'!BI$6:BI$37))))))</f>
        <v>99.927624612231753</v>
      </c>
      <c r="BJ36" s="75">
        <f>IF('04 (ind)'!BJ$1="si",100*(('04 (ind)'!BJ35-MIN('04 (ind)'!BJ$6:BJ$37))/(MAX('04 (ind)'!BJ$6:BJ$37)-MIN('04 (ind)'!BJ$6:BJ$37))),ABS(-100+(100*(('04 (ind)'!BJ35-MIN('04 (ind)'!BJ$6:BJ$37))/(MAX('04 (ind)'!BJ$6:BJ$37)-MIN('04 (ind)'!BJ$6:BJ$37))))))</f>
        <v>100</v>
      </c>
      <c r="BK36" s="75">
        <f>IF('04 (ind)'!BK$1="si",100*(('04 (ind)'!BK35-MIN('04 (ind)'!BK$6:BK$37))/(MAX('04 (ind)'!BK$6:BK$37)-MIN('04 (ind)'!BK$6:BK$37))),ABS(-100+(100*(('04 (ind)'!BK35-MIN('04 (ind)'!BK$6:BK$37))/(MAX('04 (ind)'!BK$6:BK$37)-MIN('04 (ind)'!BK$6:BK$37))))))</f>
        <v>5.0130440119622941</v>
      </c>
      <c r="BL36" s="75">
        <f>IF('04 (ind)'!BL$1="si",100*(('04 (ind)'!BL35-MIN('04 (ind)'!BL$6:BL$37))/(MAX('04 (ind)'!BL$6:BL$37)-MIN('04 (ind)'!BL$6:BL$37))),ABS(-100+(100*(('04 (ind)'!BL35-MIN('04 (ind)'!BL$6:BL$37))/(MAX('04 (ind)'!BL$6:BL$37)-MIN('04 (ind)'!BL$6:BL$37))))))</f>
        <v>10.569105691056912</v>
      </c>
      <c r="BM36" s="75">
        <f>IF('04 (ind)'!BM$1="si",100*(('04 (ind)'!BM35-MIN('04 (ind)'!BM$6:BM$37))/(MAX('04 (ind)'!BM$6:BM$37)-MIN('04 (ind)'!BM$6:BM$37))),ABS(-100+(100*(('04 (ind)'!BM35-MIN('04 (ind)'!BM$6:BM$37))/(MAX('04 (ind)'!BM$6:BM$37)-MIN('04 (ind)'!BM$6:BM$37))))))</f>
        <v>22.154442545654714</v>
      </c>
      <c r="BN36" s="75">
        <f>IF('04 (ind)'!BN$1="si",100*(('04 (ind)'!BN35-MIN('04 (ind)'!BN$6:BN$37))/(MAX('04 (ind)'!BN$6:BN$37)-MIN('04 (ind)'!BN$6:BN$37))),ABS(-100+(100*(('04 (ind)'!BN35-MIN('04 (ind)'!BN$6:BN$37))/(MAX('04 (ind)'!BN$6:BN$37)-MIN('04 (ind)'!BN$6:BN$37))))))</f>
        <v>7.2367036145581825</v>
      </c>
      <c r="BO36" s="75">
        <f>IF('04 (ind)'!BO$1="si",100*(('04 (ind)'!BO35-MIN('04 (ind)'!BO$6:BO$37))/(MAX('04 (ind)'!BO$6:BO$37)-MIN('04 (ind)'!BO$6:BO$37))),ABS(-100+(100*(('04 (ind)'!BO35-MIN('04 (ind)'!BO$6:BO$37))/(MAX('04 (ind)'!BO$6:BO$37)-MIN('04 (ind)'!BO$6:BO$37))))))</f>
        <v>20.623442521392647</v>
      </c>
      <c r="BP36" s="75">
        <f>IF('04 (ind)'!BP$1="si",100*(('04 (ind)'!BP35-MIN('04 (ind)'!BP$6:BP$37))/(MAX('04 (ind)'!BP$6:BP$37)-MIN('04 (ind)'!BP$6:BP$37))),ABS(-100+(100*(('04 (ind)'!BP35-MIN('04 (ind)'!BP$6:BP$37))/(MAX('04 (ind)'!BP$6:BP$37)-MIN('04 (ind)'!BP$6:BP$37))))))</f>
        <v>8.2481988801283066</v>
      </c>
      <c r="BQ36" s="75">
        <f>IF('04 (ind)'!BQ$1="si",100*(('04 (ind)'!BQ35-MIN('04 (ind)'!BQ$6:BQ$37))/(MAX('04 (ind)'!BQ$6:BQ$37)-MIN('04 (ind)'!BQ$6:BQ$37))),ABS(-100+(100*(('04 (ind)'!BQ35-MIN('04 (ind)'!BQ$6:BQ$37))/(MAX('04 (ind)'!BQ$6:BQ$37)-MIN('04 (ind)'!BQ$6:BQ$37))))))</f>
        <v>16.921502115247737</v>
      </c>
      <c r="BR36" s="75">
        <f>IF('04 (ind)'!BR$1="si",100*(('04 (ind)'!BR35-MIN('04 (ind)'!BR$6:BR$37))/(MAX('04 (ind)'!BR$6:BR$37)-MIN('04 (ind)'!BR$6:BR$37))),ABS(-100+(100*(('04 (ind)'!BR35-MIN('04 (ind)'!BR$6:BR$37))/(MAX('04 (ind)'!BP$6:BP$37)-MIN('04 (ind)'!BR$6:BR$37))))))</f>
        <v>19.577349142729901</v>
      </c>
      <c r="BS36" s="75">
        <f>IF('04 (ind)'!BS$1="si",100*(('04 (ind)'!BS35-MIN('04 (ind)'!BS$6:BS$37))/(MAX('04 (ind)'!BS$6:BS$37)-MIN('04 (ind)'!BS$6:BS$37))),ABS(-100+(100*(('04 (ind)'!BS35-MIN('04 (ind)'!BS$6:BS$37))/(MAX('04 (ind)'!BQ$6:BQ$37)-MIN('04 (ind)'!BS$6:BS$37))))))</f>
        <v>82.603904235211274</v>
      </c>
      <c r="BT36" s="75">
        <f>IF('04 (ind)'!BT$1="si",100*(('04 (ind)'!BT35-MIN('04 (ind)'!BT$6:BT$37))/(MAX('04 (ind)'!BT$6:BT$37)-MIN('04 (ind)'!BT$6:BT$37))),ABS(-100+(100*(('04 (ind)'!BT35-MIN('04 (ind)'!BT$6:BT$37))/(MAX('04 (ind)'!BR$6:BR$37)-MIN('04 (ind)'!BT$6:BT$37))))))</f>
        <v>100</v>
      </c>
      <c r="BU36" s="75">
        <f>IF('04 (ind)'!BU$1="si",100*(('04 (ind)'!BU35-MIN('04 (ind)'!BU$6:BU$37))/(MAX('04 (ind)'!BU$6:BU$37)-MIN('04 (ind)'!BU$6:BU$37))),ABS(-100+(100*(('04 (ind)'!BU35-MIN('04 (ind)'!BU$6:BU$37))/(MAX('04 (ind)'!BU$6:BU$37)-MIN('04 (ind)'!BU$6:BU$37))))))</f>
        <v>100</v>
      </c>
      <c r="BV36" s="75">
        <f>IF('04 (ind)'!BV$1="si",100*(('04 (ind)'!BV35-MIN('04 (ind)'!BV$6:BV$37))/(MAX('04 (ind)'!BV$6:BV$37)-MIN('04 (ind)'!BV$6:BV$37))),ABS(-100+(100*(('04 (ind)'!BV35-MIN('04 (ind)'!BV$6:BV$37))/(MAX('04 (ind)'!BV$6:BV$37)-MIN('04 (ind)'!BV$6:BV$37))))))</f>
        <v>48.15585960737657</v>
      </c>
      <c r="BW36" s="75">
        <f>IF('04 (ind)'!BW$1="si",100*(('04 (ind)'!BW35-MIN('04 (ind)'!BW$6:BW$37))/(MAX('04 (ind)'!BW$6:BW$37)-MIN('04 (ind)'!BW$6:BW$37))),ABS(-100+(100*(('04 (ind)'!BW35-MIN('04 (ind)'!BW$6:BW$37))/(MAX('04 (ind)'!BW$6:BW$37)-MIN('04 (ind)'!BW$6:BW$37))))))</f>
        <v>59.377871111694461</v>
      </c>
      <c r="BX36" s="75">
        <f>IF('04 (ind)'!BX$1="si",100*(('04 (ind)'!BX35-MIN('04 (ind)'!BX$6:BX$37))/(MAX('04 (ind)'!BX$6:BX$37)-MIN('04 (ind)'!BX$6:BX$37))),ABS(-100+(100*(('04 (ind)'!BX35-MIN('04 (ind)'!BX$6:BX$37))/(MAX('04 (ind)'!BX$6:BX$37)-MIN('04 (ind)'!BX$6:BX$37))))))</f>
        <v>29.724261326128882</v>
      </c>
      <c r="BY36" s="75">
        <f>IF('04 (ind)'!BY$1="si",100*(('04 (ind)'!BY35-MIN('04 (ind)'!BY$6:BY$37))/(MAX('04 (ind)'!BY$6:BY$37)-MIN('04 (ind)'!BY$6:BY$37))),ABS(-100+(100*(('04 (ind)'!BY35-MIN('04 (ind)'!BY$6:BY$37))/(MAX('04 (ind)'!BY$6:BY$37)-MIN('04 (ind)'!BY$6:BY$37))))))</f>
        <v>17.671054227549273</v>
      </c>
      <c r="BZ36" s="75">
        <f>IF('04 (ind)'!BZ$1="si",100*(('04 (ind)'!BZ35-MIN('04 (ind)'!BZ$6:BZ$37))/(MAX('04 (ind)'!BZ$6:BZ$37)-MIN('04 (ind)'!BZ$6:BZ$37))),ABS(-100+(100*(('04 (ind)'!BZ35-MIN('04 (ind)'!BZ$6:BZ$37))/(MAX('04 (ind)'!BZ$6:BZ$37)-MIN('04 (ind)'!BZ$6:BZ$37))))))</f>
        <v>86.256046631168701</v>
      </c>
      <c r="CA36" s="75">
        <f>IF('04 (ind)'!CA$1="si",100*(('04 (ind)'!CA35-MIN('04 (ind)'!CA$6:CA$37))/(MAX('04 (ind)'!CA$6:CA$37)-MIN('04 (ind)'!CA$6:CA$37))),ABS(-100+(100*(('04 (ind)'!CA35-MIN('04 (ind)'!CA$6:CA$37))/(MAX('04 (ind)'!CA$6:CA$37)-MIN('04 (ind)'!CA$6:CA$37))))))</f>
        <v>0</v>
      </c>
      <c r="CB36" s="75">
        <f>IF('04 (ind)'!CB$1="si",100*(('04 (ind)'!CB35-MIN('04 (ind)'!CB$6:CB$37))/(MAX('04 (ind)'!CB$6:CB$37)-MIN('04 (ind)'!CB$6:CB$37))),ABS(-100+(100*(('04 (ind)'!CB35-MIN('04 (ind)'!CB$6:CB$37))/(MAX('04 (ind)'!CB$6:CB$37)-MIN('04 (ind)'!CB$6:CB$37))))))</f>
        <v>60.305343511450374</v>
      </c>
      <c r="CC36" s="75">
        <f>IF('04 (ind)'!CC$1="si",100*(('04 (ind)'!CC35-MIN('04 (ind)'!CC$6:CC$37))/(MAX('04 (ind)'!CC$6:CC$37)-MIN('04 (ind)'!CC$6:CC$37))),ABS(-100+(100*(('04 (ind)'!CC35-MIN('04 (ind)'!CC$6:CC$37))/(MAX('04 (ind)'!CC$6:CC$37)-MIN('04 (ind)'!CC$6:CC$37))))))</f>
        <v>40.339095451145333</v>
      </c>
      <c r="CD36" s="75">
        <f>IF('04 (ind)'!CD$1="si",100*(('04 (ind)'!CD35-MIN('04 (ind)'!CD$6:CD$37))/(MAX('04 (ind)'!CD$6:CD$37)-MIN('04 (ind)'!CD$6:CD$37))),ABS(-100+(100*(('04 (ind)'!CD35-MIN('04 (ind)'!CD$6:CD$37))/(MAX('04 (ind)'!CD$6:CD$37)-MIN('04 (ind)'!CD$6:CD$37))))))</f>
        <v>1.1142759103484132</v>
      </c>
      <c r="CE36" s="75">
        <f>IF('04 (ind)'!CE$1="si",100*(('04 (ind)'!CE35-MIN('04 (ind)'!CE$6:CE$37))/(MAX('04 (ind)'!CE$6:CE$37)-MIN('04 (ind)'!CE$6:CE$37))),ABS(-100+(100*(('04 (ind)'!CE35-MIN('04 (ind)'!CE$6:CE$37))/(MAX('04 (ind)'!CE$6:CE$37)-MIN('04 (ind)'!CE$6:CE$37))))))</f>
        <v>8.6729020494635893</v>
      </c>
      <c r="CF36" s="75">
        <f>IF('04 (ind)'!CF$1="si",100*(('04 (ind)'!CF35-MIN('04 (ind)'!CF$6:CF$37))/(MAX('04 (ind)'!CF$6:CF$37)-MIN('04 (ind)'!CF$6:CF$37))),ABS(-100+(100*(('04 (ind)'!CF35-MIN('04 (ind)'!CF$6:CF$37))/(MAX('04 (ind)'!CF$6:CF$37)-MIN('04 (ind)'!CF$6:CF$37))))))</f>
        <v>5.7008354795636231</v>
      </c>
      <c r="CG36" s="75">
        <f>IF('04 (ind)'!CG$1="si",100*(('04 (ind)'!CG35-MIN('04 (ind)'!CG$6:CG$37))/(MAX('04 (ind)'!CG$6:CG$37)-MIN('04 (ind)'!CG$6:CG$37))),ABS(-100+(100*(('04 (ind)'!CG35-MIN('04 (ind)'!CG$6:CG$37))/(MAX('04 (ind)'!CG$6:CG$37)-MIN('04 (ind)'!CG$6:CG$37))))))</f>
        <v>0.62688303132168322</v>
      </c>
      <c r="CH36" s="75">
        <f>IF('04 (ind)'!CH$1="si",100*(('04 (ind)'!CH35-MIN('04 (ind)'!CH$6:CH$37))/(MAX('04 (ind)'!CH$6:CH$37)-MIN('04 (ind)'!CH$6:CH$37))),ABS(-100+(100*(('04 (ind)'!CH35-MIN('04 (ind)'!CH$6:CH$37))/(MAX('04 (ind)'!CH$6:CH$37)-MIN('04 (ind)'!CH$6:CH$37))))))</f>
        <v>3.9598994101198715</v>
      </c>
      <c r="CI36" s="75">
        <f>IF('04 (ind)'!CI$1="si",100*(('04 (ind)'!CI35-MIN('04 (ind)'!CI$6:CI$37))/(MAX('04 (ind)'!CI$6:CI$37)-MIN('04 (ind)'!CI$6:CI$37))),ABS(-100+(100*(('04 (ind)'!CI35-MIN('04 (ind)'!CI$6:CI$37))/(MAX('04 (ind)'!CI$6:CI$37)-MIN('04 (ind)'!CI$6:CI$37))))))</f>
        <v>97.234764570144378</v>
      </c>
      <c r="CJ36" s="75">
        <f>IF('04 (ind)'!CJ$1="si",100*(('04 (ind)'!CJ35-MIN('04 (ind)'!CJ$6:CJ$37))/(MAX('04 (ind)'!CJ$6:CJ$37)-MIN('04 (ind)'!CJ$6:CJ$37))),ABS(-100+(100*(('04 (ind)'!CJ35-MIN('04 (ind)'!CJ$6:CJ$37))/(MAX('04 (ind)'!CJ$6:CJ$37)-MIN('04 (ind)'!CJ$6:CJ$37))))))</f>
        <v>33.121265490675476</v>
      </c>
      <c r="CK36" s="75">
        <f>IF('04 (ind)'!CK$1="si",100*(('04 (ind)'!CK35-MIN('04 (ind)'!CK$6:CK$37))/(MAX('04 (ind)'!CK$6:CK$37)-MIN('04 (ind)'!CK$6:CK$37))),ABS(-100+(100*(('04 (ind)'!CK35-MIN('04 (ind)'!CK$6:CK$37))/(MAX('04 (ind)'!CK$6:CK$37)-MIN('04 (ind)'!CK$6:CK$37))))))</f>
        <v>3.4406712594686062</v>
      </c>
      <c r="CL36" s="75">
        <f>IF('04 (ind)'!CL$1="si",100*(('04 (ind)'!CL35-MIN('04 (ind)'!CL$6:CL$37))/(MAX('04 (ind)'!CL$6:CL$37)-MIN('04 (ind)'!CL$6:CL$37))),ABS(-100+(100*(('04 (ind)'!CL35-MIN('04 (ind)'!CL$6:CL$37))/(MAX('04 (ind)'!CL$6:CL$37)-MIN('04 (ind)'!CL$6:CL$37))))))</f>
        <v>10.571766657293525</v>
      </c>
      <c r="CM36" s="75">
        <f>IF('04 (ind)'!CM$1="si",100*(('04 (ind)'!CM35-MIN('04 (ind)'!CM$6:CM$37))/(MAX('04 (ind)'!CM$6:CM$37)-MIN('04 (ind)'!CM$6:CM$37))),ABS(-100+(100*(('04 (ind)'!CM35-MIN('04 (ind)'!CM$6:CM$37))/(MAX('04 (ind)'!CM$6:CM$37)-MIN('04 (ind)'!CM$6:CM$37))))))</f>
        <v>5.3772445173795402</v>
      </c>
    </row>
    <row r="37" spans="1:91">
      <c r="A37" s="18" t="s">
        <v>438</v>
      </c>
      <c r="B37" s="87">
        <f>IF('04 (ind)'!B$1="si",100*(('04 (ind)'!B36-MIN('04 (ind)'!B$6:B$37))/(MAX('04 (ind)'!B$6:B$37)-MIN('04 (ind)'!B$6:B$37))),ABS(-100+(100*(('04 (ind)'!B36-MIN('04 (ind)'!B$6:B$37))/(MAX('04 (ind)'!B$6:B$37)-MIN('04 (ind)'!B$6:B$37))))))</f>
        <v>3.8929933311339386</v>
      </c>
      <c r="C37" s="87">
        <f>IF('04 (ind)'!C$1="si",100*(('04 (ind)'!C36-MIN('04 (ind)'!C$6:C$37))/(MAX('04 (ind)'!C$6:C$37)-MIN('04 (ind)'!C$6:C$37))),ABS(-100+(100*(('04 (ind)'!C36-MIN('04 (ind)'!C$6:C$37))/(MAX('04 (ind)'!C$6:C$37)-MIN('04 (ind)'!C$6:C$37))))))</f>
        <v>33.278990676060495</v>
      </c>
      <c r="D37" s="87">
        <f>IF('04 (ind)'!D$1="si",100*(('04 (ind)'!D36-MIN('04 (ind)'!D$6:D$37))/(MAX('04 (ind)'!D$6:D$37)-MIN('04 (ind)'!D$6:D$37))),ABS(-100+(100*(('04 (ind)'!D36-MIN('04 (ind)'!D$6:D$37))/(MAX('04 (ind)'!D$6:D$37)-MIN('04 (ind)'!D$6:D$37))))))</f>
        <v>31.958466178180231</v>
      </c>
      <c r="E37" s="87">
        <f>IF('04 (ind)'!E$1="si",100*(('04 (ind)'!E36-MIN('04 (ind)'!E$6:E$37))/(MAX('04 (ind)'!E$6:E$37)-MIN('04 (ind)'!E$6:E$37))),ABS(-100+(100*(('04 (ind)'!E36-MIN('04 (ind)'!E$6:E$37))/(MAX('04 (ind)'!E$6:E$37)-MIN('04 (ind)'!E$6:E$37))))))</f>
        <v>80.508680969942077</v>
      </c>
      <c r="F37" s="87">
        <f>IF('04 (ind)'!F$1="si",100*(('04 (ind)'!F36-MIN('04 (ind)'!F$6:F$37))/(MAX('04 (ind)'!F$6:F$37)-MIN('04 (ind)'!F$6:F$37))),ABS(-100+(100*(('04 (ind)'!F36-MIN('04 (ind)'!F$6:F$37))/(MAX('04 (ind)'!F$6:F$37)-MIN('04 (ind)'!F$6:F$37))))))</f>
        <v>59.770114942528728</v>
      </c>
      <c r="G37" s="87">
        <f>IF('04 (ind)'!G$1="si",100*(('04 (ind)'!G36-MIN('04 (ind)'!G$6:G$37))/(MAX('04 (ind)'!G$6:G$37)-MIN('04 (ind)'!G$6:G$37))),ABS(-100+(100*(('04 (ind)'!G36-MIN('04 (ind)'!G$6:G$37))/(MAX('04 (ind)'!G$6:G$37)-MIN('04 (ind)'!G$6:G$37))))))</f>
        <v>94.871794871794862</v>
      </c>
      <c r="H37" s="87">
        <f>IF('04 (ind)'!H$1="si",100*(('04 (ind)'!H36-MIN('04 (ind)'!H$6:H$37))/(MAX('04 (ind)'!H$6:H$37)-MIN('04 (ind)'!H$6:H$37))),ABS(-100+(100*(('04 (ind)'!H36-MIN('04 (ind)'!H$6:H$37))/(MAX('04 (ind)'!H$6:H$37)-MIN('04 (ind)'!H$6:H$37))))))</f>
        <v>64.649681528662413</v>
      </c>
      <c r="I37" s="87">
        <f>IF('04 (ind)'!I$1="si",100*(('04 (ind)'!I36-MIN('04 (ind)'!I$6:I$37))/(MAX('04 (ind)'!I$6:I$37)-MIN('04 (ind)'!I$6:I$37))),ABS(-100+(100*(('04 (ind)'!I36-MIN('04 (ind)'!I$6:I$37))/(MAX('04 (ind)'!I$6:I$37)-MIN('04 (ind)'!I$6:I$37))))))</f>
        <v>88.562091503267965</v>
      </c>
      <c r="J37" s="87">
        <f>IF('04 (ind)'!J$1="si",100*(('04 (ind)'!J36-MIN('04 (ind)'!J$6:J$37))/(MAX('04 (ind)'!J$6:J$37)-MIN('04 (ind)'!J$6:J$37))),ABS(-100+(100*(('04 (ind)'!J36-MIN('04 (ind)'!J$6:J$37))/(MAX('04 (ind)'!J$6:J$37)-MIN('04 (ind)'!J$6:J$37))))))</f>
        <v>98.037974683544306</v>
      </c>
      <c r="K37" s="87">
        <f>IF('04 (ind)'!K$1="si",100*(('04 (ind)'!K36-MIN('04 (ind)'!K$6:K$37))/(MAX('04 (ind)'!K$6:K$37)-MIN('04 (ind)'!K$6:K$37))),ABS(-100+(100*(('04 (ind)'!K36-MIN('04 (ind)'!K$6:K$37))/(MAX('04 (ind)'!K$6:K$37)-MIN('04 (ind)'!K$6:K$37))))))</f>
        <v>48.726745685622127</v>
      </c>
      <c r="L37" s="87">
        <f>IF('04 (ind)'!L$1="si",100*(('04 (ind)'!L36-MIN('04 (ind)'!L$6:L$37))/(MAX('04 (ind)'!L$6:L$37)-MIN('04 (ind)'!L$6:L$37))),ABS(-100+(100*(('04 (ind)'!L36-MIN('04 (ind)'!L$6:L$37))/(MAX('04 (ind)'!L$6:L$37)-MIN('04 (ind)'!L$6:L$37))))))</f>
        <v>100</v>
      </c>
      <c r="M37" s="87">
        <f>IF('04 (ind)'!M$1="si",100*(('04 (ind)'!M36-MIN('04 (ind)'!M$6:M$37))/(MAX('04 (ind)'!M$6:M$37)-MIN('04 (ind)'!M$6:M$37))),ABS(-100+(100*(('04 (ind)'!M36-MIN('04 (ind)'!M$6:M$37))/(MAX('04 (ind)'!M$6:M$37)-MIN('04 (ind)'!M$6:M$37))))))</f>
        <v>11.428266485257152</v>
      </c>
      <c r="N37" s="87">
        <f>IF('04 (ind)'!N$1="si",100*(('04 (ind)'!N36-MIN('04 (ind)'!N$6:N$37))/(MAX('04 (ind)'!N$6:N$37)-MIN('04 (ind)'!N$6:N$37))),ABS(-100+(100*(('04 (ind)'!N36-MIN('04 (ind)'!N$6:N$37))/(MAX('04 (ind)'!N$6:N$37)-MIN('04 (ind)'!N$6:N$37))))))</f>
        <v>100</v>
      </c>
      <c r="O37" s="87">
        <f>IF('04 (ind)'!O$1="si",100*(('04 (ind)'!O36-MIN('04 (ind)'!O$6:O$37))/(MAX('04 (ind)'!O$6:O$37)-MIN('04 (ind)'!O$6:O$37))),ABS(-100+(100*(('04 (ind)'!O36-MIN('04 (ind)'!O$6:O$37))/(MAX('04 (ind)'!O$6:O$37)-MIN('04 (ind)'!O$6:O$37))))))</f>
        <v>94.067796610169495</v>
      </c>
      <c r="P37" s="87">
        <f>IF('04 (ind)'!P$1="si",100*(('04 (ind)'!P36-MIN('04 (ind)'!P$6:P$37))/(MAX('04 (ind)'!P$6:P$37)-MIN('04 (ind)'!P$6:P$37))),ABS(-100+(100*(('04 (ind)'!P36-MIN('04 (ind)'!P$6:P$37))/(MAX('04 (ind)'!P$6:P$37)-MIN('04 (ind)'!P$6:P$37))))))</f>
        <v>9.1047024416862499</v>
      </c>
      <c r="Q37" s="87">
        <f>IF('04 (ind)'!Q$1="si",100*(('04 (ind)'!Q36-MIN('04 (ind)'!Q$6:Q$37))/(MAX('04 (ind)'!Q$6:Q$37)-MIN('04 (ind)'!Q$6:Q$37))),ABS(-100+(100*(('04 (ind)'!Q36-MIN('04 (ind)'!Q$6:Q$37))/(MAX('04 (ind)'!Q$6:Q$37)-MIN('04 (ind)'!Q$6:Q$37))))))</f>
        <v>4.6534237983877835</v>
      </c>
      <c r="R37" s="87">
        <f>IF('04 (ind)'!R$1="si",100*(('04 (ind)'!R36-MIN('04 (ind)'!R$6:R$37))/(MAX('04 (ind)'!R$6:R$37)-MIN('04 (ind)'!R$6:R$37))),ABS(-100+(100*(('04 (ind)'!R36-MIN('04 (ind)'!R$6:R$37))/(MAX('04 (ind)'!R$6:R$37)-MIN('04 (ind)'!R$6:R$37))))))</f>
        <v>0</v>
      </c>
      <c r="S37" s="75">
        <f>ABS(ABS(('04 (ind)'!S36-((MAX('04 (ind)'!S$6:S$37)+MIN('04 (ind)'!S$6:S$37))/2))/(((MAX('04 (ind)'!S$6:S$37)+MIN('04 (ind)'!S$6:S$37))/2)-MAX('04 (ind)'!S$6:S$37))*100)-100)</f>
        <v>5.200836381525221</v>
      </c>
      <c r="T37" s="75">
        <f>IF('04 (ind)'!T$1="si",100*(('04 (ind)'!T36-MIN('04 (ind)'!T$6:T$37))/(MAX('04 (ind)'!T$6:T$37)-MIN('04 (ind)'!T$6:T$37))),ABS(-100+(100*(('04 (ind)'!T36-MIN('04 (ind)'!T$6:T$37))/(MAX('04 (ind)'!T$6:T$37)-MIN('04 (ind)'!T$6:T$37))))))</f>
        <v>1.0692380521137776</v>
      </c>
      <c r="U37" s="75">
        <f>IF('04 (ind)'!U$1="si",100*(('04 (ind)'!U36-MIN('04 (ind)'!U$6:U$37))/(MAX('04 (ind)'!U$6:U$37)-MIN('04 (ind)'!U$6:U$37))),ABS(-100+(100*(('04 (ind)'!U36-MIN('04 (ind)'!U$6:U$37))/(MAX('04 (ind)'!U$6:U$37)-MIN('04 (ind)'!U$6:U$37))))))</f>
        <v>0</v>
      </c>
      <c r="V37" s="75">
        <f>IF('04 (ind)'!V$1="si",100*(('04 (ind)'!V36-MIN('04 (ind)'!V$6:V$37))/(MAX('04 (ind)'!V$6:V$37)-MIN('04 (ind)'!V$6:V$37))),ABS(-100+(100*(('04 (ind)'!V36-MIN('04 (ind)'!V$6:V$37))/(MAX('04 (ind)'!V$6:V$37)-MIN('04 (ind)'!V$6:V$37))))))</f>
        <v>98.895027624309392</v>
      </c>
      <c r="W37" s="75">
        <f>IF('04 (ind)'!W$1="si",100*(('04 (ind)'!W36-MIN('04 (ind)'!W$6:W$37))/(MAX('04 (ind)'!W$6:W$37)-MIN('04 (ind)'!W$6:W$37))),ABS(-100+(100*(('04 (ind)'!W36-MIN('04 (ind)'!W$6:W$37))/(MAX('04 (ind)'!W$6:W$37)-MIN('04 (ind)'!W$6:W$37))))))</f>
        <v>60.214499812663924</v>
      </c>
      <c r="X37" s="75">
        <f>IF('04 (ind)'!X$1="si",100*(('04 (ind)'!X36-MIN('04 (ind)'!X$6:X$37))/(MAX('04 (ind)'!X$6:X$37)-MIN('04 (ind)'!X$6:X$37))),ABS(-100+(100*(('04 (ind)'!X36-MIN('04 (ind)'!X$6:X$37))/(MAX('04 (ind)'!X$6:X$37)-MIN('04 (ind)'!X$6:X$37))))))</f>
        <v>28.623099445329082</v>
      </c>
      <c r="Y37" s="75">
        <f>IF('04 (ind)'!Y$1="si",100*(('04 (ind)'!Y36-MIN('04 (ind)'!Y$6:Y$37))/(MAX('04 (ind)'!Y$6:Y$37)-MIN('04 (ind)'!Y$6:Y$37))),ABS(-100+(100*(('04 (ind)'!Y36-MIN('04 (ind)'!Y$6:Y$37))/(MAX('04 (ind)'!Y$6:Y$37)-MIN('04 (ind)'!Y$6:Y$37))))))</f>
        <v>58.461538461538467</v>
      </c>
      <c r="Z37" s="75">
        <f>IF('04 (ind)'!Z$1="si",100*(('04 (ind)'!Z36-MIN('04 (ind)'!Z$6:Z$37))/(MAX('04 (ind)'!Z$6:Z$37)-MIN('04 (ind)'!Z$6:Z$37))),ABS(-100+(100*(('04 (ind)'!Z36-MIN('04 (ind)'!Z$6:Z$37))/(MAX('04 (ind)'!Z$6:Z$37)-MIN('04 (ind)'!Z$6:Z$37))))))</f>
        <v>17.922295367177156</v>
      </c>
      <c r="AA37" s="75">
        <f>IF('04 (ind)'!AA$1="si",100*(('04 (ind)'!AA36-MIN('04 (ind)'!AA$6:AA$37))/(MAX('04 (ind)'!AA$6:AA$37)-MIN('04 (ind)'!AA$6:AA$37))),ABS(-100+(100*(('04 (ind)'!AA36-MIN('04 (ind)'!AA$6:AA$37))/(MAX('04 (ind)'!AA$6:AA$37)-MIN('04 (ind)'!AA$6:AA$37))))))</f>
        <v>47.566569917478731</v>
      </c>
      <c r="AB37" s="75">
        <f>IF('04 (ind)'!AB$1="si",100*(('04 (ind)'!AB36-MIN('04 (ind)'!AB$6:AB$37))/(MAX('04 (ind)'!AB$6:AB$37)-MIN('04 (ind)'!AB$6:AB$37))),ABS(-100+(100*(('04 (ind)'!AB36-MIN('04 (ind)'!AB$6:AB$37))/(MAX('04 (ind)'!AB$6:AB$37)-MIN('04 (ind)'!AB$6:AB$37))))))</f>
        <v>43.165873585373575</v>
      </c>
      <c r="AC37" s="75">
        <f>IF('04 (ind)'!AC$1="si",100*(('04 (ind)'!AC36-MIN('04 (ind)'!AC$6:AC$37))/(MAX('04 (ind)'!AC$6:AC$37)-MIN('04 (ind)'!AC$6:AC$37))),ABS(-100+(100*(('04 (ind)'!AC36-MIN('04 (ind)'!AC$6:AC$37))/(MAX('04 (ind)'!AC$6:AC$37)-MIN('04 (ind)'!AC$6:AC$37))))))</f>
        <v>57.461220833970856</v>
      </c>
      <c r="AD37" s="75">
        <f>IF('04 (ind)'!AD$1="si",100*(('04 (ind)'!AD36-MIN('04 (ind)'!AD$6:AD$37))/(MAX('04 (ind)'!AD$6:AD$37)-MIN('04 (ind)'!AD$6:AD$37))),ABS(-100+(100*(('04 (ind)'!AD36-MIN('04 (ind)'!AD$6:AD$37))/(MAX('04 (ind)'!AD$6:AD$37)-MIN('04 (ind)'!AD$6:AD$37))))))</f>
        <v>83.133561828232843</v>
      </c>
      <c r="AE37" s="75">
        <f>IF('04 (ind)'!AE$1="si",100*(('04 (ind)'!AE36-MIN('04 (ind)'!AE$6:AE$37))/(MAX('04 (ind)'!AE$6:AE$37)-MIN('04 (ind)'!AE$6:AE$37))),ABS(-100+(100*(('04 (ind)'!AE36-MIN('04 (ind)'!AE$6:AE$37))/(MAX('04 (ind)'!AE$6:AE$37)-MIN('04 (ind)'!AE$6:AE$37))))))</f>
        <v>57.396780109762261</v>
      </c>
      <c r="AF37" s="75">
        <f>IF('04 (ind)'!AF$1="si",100*(('04 (ind)'!AF36-MIN('04 (ind)'!AF$6:AF$37))/(MAX('04 (ind)'!AF$6:AF$37)-MIN('04 (ind)'!AF$6:AF$37))),ABS(-100+(100*(('04 (ind)'!AF36-MIN('04 (ind)'!AF$6:AF$37))/(MAX('04 (ind)'!AF$6:AF$37)-MIN('04 (ind)'!AF$6:AF$37))))))</f>
        <v>52.747252747252752</v>
      </c>
      <c r="AG37" s="75">
        <f>IF('04 (ind)'!AG$1="si",100*(('04 (ind)'!AG36-MIN('04 (ind)'!AG$6:AG$37))/(MAX('04 (ind)'!AG$6:AG$37)-MIN('04 (ind)'!AG$6:AG$37))),ABS(-100+(100*(('04 (ind)'!AG36-MIN('04 (ind)'!AG$6:AG$37))/(MAX('04 (ind)'!AG$6:AG$37)-MIN('04 (ind)'!AG$6:AG$37))))))</f>
        <v>40.15748031496063</v>
      </c>
      <c r="AH37" s="75">
        <f>IF('04 (ind)'!AH$1="si",100*(('04 (ind)'!AH36-MIN('04 (ind)'!AH$6:AH$37))/(MAX('04 (ind)'!AH$6:AH$37)-MIN('04 (ind)'!AH$6:AH$37))),ABS(-100+(100*(('04 (ind)'!AH36-MIN('04 (ind)'!AH$6:AH$37))/(MAX('04 (ind)'!AH$6:AH$37)-MIN('04 (ind)'!AH$6:AH$37))))))</f>
        <v>5.323193916349803</v>
      </c>
      <c r="AI37" s="75">
        <f>IF('04 (ind)'!AI$1="si",100*(('04 (ind)'!AI36-MIN('04 (ind)'!AI$6:AI$37))/(MAX('04 (ind)'!AI$6:AI$37)-MIN('04 (ind)'!AI$6:AI$37))),ABS(-100+(100*(('04 (ind)'!AI36-MIN('04 (ind)'!AI$6:AI$37))/(MAX('04 (ind)'!AI$6:AI$37)-MIN('04 (ind)'!AI$6:AI$37))))))</f>
        <v>2.6856033742674779</v>
      </c>
      <c r="AJ37" s="75">
        <f>IF('04 (ind)'!AJ$1="si",100*(('04 (ind)'!AJ36-MIN('04 (ind)'!AJ$6:AJ$37))/(MAX('04 (ind)'!AJ$6:AJ$37)-MIN('04 (ind)'!AJ$6:AJ$37))),ABS(-100+(100*(('04 (ind)'!AJ36-MIN('04 (ind)'!AJ$6:AJ$37))/(MAX('04 (ind)'!AJ$6:AJ$37)-MIN('04 (ind)'!AJ$6:AJ$37))))))</f>
        <v>62.048331415420051</v>
      </c>
      <c r="AK37" s="75">
        <f>IF('04 (ind)'!AK$1="si",100*(('04 (ind)'!AK36-MIN('04 (ind)'!AK$6:AK$37))/(MAX('04 (ind)'!AK$6:AK$37)-MIN('04 (ind)'!AK$6:AK$37))),ABS(-100+(100*(('04 (ind)'!AK36-MIN('04 (ind)'!AK$6:AK$37))/(MAX('04 (ind)'!AK$6:AK$37)-MIN('04 (ind)'!AK$6:AK$37))))))</f>
        <v>0.97217499098373683</v>
      </c>
      <c r="AL37" s="75">
        <f>IF('04 (ind)'!AL$1="si",100*(('04 (ind)'!AL36-MIN('04 (ind)'!AL$6:AL$37))/(MAX('04 (ind)'!AL$6:AL$37)-MIN('04 (ind)'!AL$6:AL$37))),ABS(-100+(100*(('04 (ind)'!AL36-MIN('04 (ind)'!AL$6:AL$37))/(MAX('04 (ind)'!AL$6:AL$37)-MIN('04 (ind)'!AL$6:AL$37))))))</f>
        <v>68.876792630891799</v>
      </c>
      <c r="AM37" s="75">
        <f>IF('04 (ind)'!AM$1="si",100*(('04 (ind)'!AM36-MIN('04 (ind)'!AM$6:AM$37))/(MAX('04 (ind)'!AM$6:AM$37)-MIN('04 (ind)'!AM$6:AM$37))),ABS(-100+(100*(('04 (ind)'!AM36-MIN('04 (ind)'!AM$6:AM$37))/(MAX('04 (ind)'!AM$6:AM$37)-MIN('04 (ind)'!AM$6:AM$37))))))</f>
        <v>83.933935534762483</v>
      </c>
      <c r="AN37" s="75">
        <f>IF('04 (ind)'!AN$1="si",100*(('04 (ind)'!AN36-MIN('04 (ind)'!AN$6:AN$37))/(MAX('04 (ind)'!AN$6:AN$37)-MIN('04 (ind)'!AN$6:AN$37))),ABS(-100+(100*(('04 (ind)'!AN36-MIN('04 (ind)'!AN$6:AN$37))/(MAX('04 (ind)'!AN$6:AN$37)-MIN('04 (ind)'!AN$6:AN$37))))))</f>
        <v>60.402992256001184</v>
      </c>
      <c r="AO37" s="75">
        <f>IF('04 (ind)'!AO$1="si",100*(('04 (ind)'!AO36-MIN('04 (ind)'!AO$6:AO$37))/(MAX('04 (ind)'!AO$6:AO$37)-MIN('04 (ind)'!AO$6:AO$37))),ABS(-100+(100*(('04 (ind)'!AO36-MIN('04 (ind)'!AO$6:AO$37))/(MAX('04 (ind)'!AO$6:AO$37)-MIN('04 (ind)'!AO$6:AO$37))))))</f>
        <v>47.991030598927829</v>
      </c>
      <c r="AP37" s="75">
        <f>IF('04 (ind)'!AP$1="si",100*(('04 (ind)'!AP36-MIN('04 (ind)'!AP$6:AP$37))/(MAX('04 (ind)'!AP$6:AP$37)-MIN('04 (ind)'!AP$6:AP$37))),ABS(-100+(100*(('04 (ind)'!AP36-MIN('04 (ind)'!AP$6:AP$37))/(MAX('04 (ind)'!AP$6:AP$37)-MIN('04 (ind)'!AP$6:AP$37))))))</f>
        <v>87.491313412091728</v>
      </c>
      <c r="AQ37" s="75">
        <f>IF('04 (ind)'!AQ$1="si",100*(('04 (ind)'!AQ36-MIN('04 (ind)'!AQ$6:AQ$37))/(MAX('04 (ind)'!AQ$6:AQ$37)-MIN('04 (ind)'!AQ$6:AQ$37))),ABS(-100+(100*(('04 (ind)'!AQ36-MIN('04 (ind)'!AQ$6:AQ$37))/(MAX('04 (ind)'!AQ$6:AQ$37)-MIN('04 (ind)'!AQ$6:AQ$37))))))</f>
        <v>5.6405341626621235</v>
      </c>
      <c r="AR37" s="75">
        <f>IF('04 (ind)'!AR$1="si",100*(('04 (ind)'!AR36-MIN('04 (ind)'!AR$6:AR$37))/(MAX('04 (ind)'!AR$6:AR$37)-MIN('04 (ind)'!AR$6:AR$37))),ABS(-100+(100*(('04 (ind)'!AR36-MIN('04 (ind)'!AR$6:AR$37))/(MAX('04 (ind)'!AR$6:AR$37)-MIN('04 (ind)'!AR$6:AR$37))))))</f>
        <v>67.133682290765179</v>
      </c>
      <c r="AS37" s="75">
        <f>IF('04 (ind)'!AS$1="si",100*(('04 (ind)'!AS36-MIN('04 (ind)'!AS$6:AS$37))/(MAX('04 (ind)'!AS$6:AS$37)-MIN('04 (ind)'!AS$6:AS$37))),ABS(-100+(100*(('04 (ind)'!AS36-MIN('04 (ind)'!AS$6:AS$37))/(MAX('04 (ind)'!AS$6:AS$37)-MIN('04 (ind)'!AS$6:AS$37))))))</f>
        <v>83.825900053734557</v>
      </c>
      <c r="AT37" s="75">
        <f>IF('04 (ind)'!AT$1="si",100*(('04 (ind)'!AT36-MIN('04 (ind)'!AT$6:AT$37))/(MAX('04 (ind)'!AT$6:AT$37)-MIN('04 (ind)'!AT$6:AT$37))),ABS(-100+(100*(('04 (ind)'!AT36-MIN('04 (ind)'!AT$6:AT$37))/(MAX('04 (ind)'!AT$6:AT$37)-MIN('04 (ind)'!AT$6:AT$37))))))</f>
        <v>0</v>
      </c>
      <c r="AU37" s="75">
        <f>IF('04 (ind)'!AU$1="si",100*(('04 (ind)'!AU36-MIN('04 (ind)'!AU$6:AU$37))/(MAX('04 (ind)'!AU$6:AU$37)-MIN('04 (ind)'!AU$6:AU$37))),ABS(-100+(100*(('04 (ind)'!AU36-MIN('04 (ind)'!AU$6:AU$37))/(MAX('04 (ind)'!AU$6:AU$37)-MIN('04 (ind)'!AU$6:AU$37))))))</f>
        <v>97.553516819571868</v>
      </c>
      <c r="AV37" s="75">
        <f>IF('04 (ind)'!AV$1="si",100*(('04 (ind)'!AV36-MIN('04 (ind)'!AV$6:AV$37))/(MAX('04 (ind)'!AV$6:AV$37)-MIN('04 (ind)'!AV$6:AV$37))),ABS(-100+(100*(('04 (ind)'!AV36-MIN('04 (ind)'!AV$6:AV$37))/(MAX('04 (ind)'!AV$6:AV$37)-MIN('04 (ind)'!AV$6:AV$37))))))</f>
        <v>73.136915077989599</v>
      </c>
      <c r="AW37" s="75">
        <f>IF('04 (ind)'!AW$1="si",100*(('04 (ind)'!AW36-MIN('04 (ind)'!AW$6:AW$37))/(MAX('04 (ind)'!AW$6:AW$37)-MIN('04 (ind)'!AW$6:AW$37))),ABS(-100+(100*(('04 (ind)'!AW36-MIN('04 (ind)'!AW$6:AW$37))/(MAX('04 (ind)'!AW$6:AW$37)-MIN('04 (ind)'!AW$6:AW$37))))))</f>
        <v>41.213063763608091</v>
      </c>
      <c r="AX37" s="75">
        <f>IF('04 (ind)'!AX$1="si",100*(('04 (ind)'!AX36-MIN('04 (ind)'!AX$6:AX$37))/(MAX('04 (ind)'!AX$6:AX$37)-MIN('04 (ind)'!AX$6:AX$37))),ABS(-100+(100*(('04 (ind)'!AX36-MIN('04 (ind)'!AX$6:AX$37))/(MAX('04 (ind)'!AX$6:AX$37)-MIN('04 (ind)'!AX$6:AX$37))))))</f>
        <v>0</v>
      </c>
      <c r="AY37" s="75">
        <f>IF('04 (ind)'!AY$1="si",100*(('04 (ind)'!AY36-MIN('04 (ind)'!AY$6:AY$37))/(MAX('04 (ind)'!AY$6:AY$37)-MIN('04 (ind)'!AY$6:AY$37))),ABS(-100+(100*(('04 (ind)'!AY36-MIN('04 (ind)'!AY$6:AY$37))/(MAX('04 (ind)'!AY$6:AY$37)-MIN('04 (ind)'!AY$6:AY$37))))))</f>
        <v>28.306374881065675</v>
      </c>
      <c r="AZ37" s="75">
        <f>IF('04 (ind)'!AZ$1="si",100*(('04 (ind)'!AZ36-MIN('04 (ind)'!AZ$6:AZ$37))/(MAX('04 (ind)'!AZ$6:AZ$37)-MIN('04 (ind)'!AZ$6:AZ$37))),ABS(-100+(100*(('04 (ind)'!AZ36-MIN('04 (ind)'!AZ$6:AZ$37))/(MAX('04 (ind)'!AZ$6:AZ$37)-MIN('04 (ind)'!AZ$6:AZ$37))))))</f>
        <v>33.549921505274249</v>
      </c>
      <c r="BA37" s="75">
        <f>IF('04 (ind)'!BA$1="si",100*(('04 (ind)'!BA36-MIN('04 (ind)'!BA$6:BA$37))/(MAX('04 (ind)'!BA$6:BA$37)-MIN('04 (ind)'!BA$6:BA$37))),ABS(-100+(100*(('04 (ind)'!BA36-MIN('04 (ind)'!BA$6:BA$37))/(MAX('04 (ind)'!BA$6:BA$37)-MIN('04 (ind)'!BA$6:BA$37))))))</f>
        <v>39.448208654252369</v>
      </c>
      <c r="BB37" s="75">
        <f>IF('04 (ind)'!BB$1="si",100*(('04 (ind)'!BB36-MIN('04 (ind)'!BB$6:BB$37))/(MAX('04 (ind)'!BB$6:BB$37)-MIN('04 (ind)'!BB$6:BB$37))),ABS(-100+(100*(('04 (ind)'!BB36-MIN('04 (ind)'!BB$6:BB$37))/(MAX('04 (ind)'!BB$6:BB$37)-MIN('04 (ind)'!BB$6:BB$37))))))</f>
        <v>4.486158514526684</v>
      </c>
      <c r="BC37" s="75">
        <f>IF('04 (ind)'!BC$1="si",100*(('04 (ind)'!BC36-MIN('04 (ind)'!BC$6:BC$37))/(MAX('04 (ind)'!BC$6:BC$37)-MIN('04 (ind)'!BC$6:BC$37))),ABS(-100+(100*(('04 (ind)'!BC36-MIN('04 (ind)'!BC$6:BC$37))/(MAX('04 (ind)'!BC$6:BC$37)-MIN('04 (ind)'!BC$6:BC$37))))))</f>
        <v>36.830662571256553</v>
      </c>
      <c r="BD37" s="75">
        <f>IF('04 (ind)'!BD$1="si",100*(('04 (ind)'!BD36-MIN('04 (ind)'!BD$6:BD$37))/(MAX('04 (ind)'!BD$6:BD$37)-MIN('04 (ind)'!BD$6:BD$37))),ABS(-100+(100*(('04 (ind)'!BD36-MIN('04 (ind)'!BD$6:BD$37))/(MAX('04 (ind)'!BD$6:BD$37)-MIN('04 (ind)'!BD$6:BD$37))))))</f>
        <v>50.8158846235468</v>
      </c>
      <c r="BE37" s="75">
        <f>IF('04 (ind)'!BE$1="si",100*(('04 (ind)'!BE36-MIN('04 (ind)'!BE$6:BE$37))/(MAX('04 (ind)'!BE$6:BE$37)-MIN('04 (ind)'!BE$6:BE$37))),ABS(-100+(100*(('04 (ind)'!BE36-MIN('04 (ind)'!BE$6:BE$37))/(MAX('04 (ind)'!BE$6:BE$37)-MIN('04 (ind)'!BE$6:BE$37))))))</f>
        <v>10.571652310101801</v>
      </c>
      <c r="BF37" s="75">
        <f>IF('04 (ind)'!BF$1="si",100*(('04 (ind)'!BF36-MIN('04 (ind)'!BF$6:BF$37))/(MAX('04 (ind)'!BF$6:BF$37)-MIN('04 (ind)'!BF$6:BF$37))),ABS(-100+(100*(('04 (ind)'!BF36-MIN('04 (ind)'!BF$6:BF$37))/(MAX('04 (ind)'!BF$6:BF$37)-MIN('04 (ind)'!BF$6:BF$37))))))</f>
        <v>29.047856223087571</v>
      </c>
      <c r="BG37" s="75">
        <f>IF('04 (ind)'!BG$1="si",100*(('04 (ind)'!BG36-MIN('04 (ind)'!BG$6:BG$37))/(MAX('04 (ind)'!BG$6:BG$37)-MIN('04 (ind)'!BG$6:BG$37))),ABS(-100+(100*(('04 (ind)'!BG36-MIN('04 (ind)'!BG$6:BG$37))/(MAX('04 (ind)'!BG$6:BG$37)-MIN('04 (ind)'!BG$6:BG$37))))))</f>
        <v>30.200273558269213</v>
      </c>
      <c r="BH37" s="75">
        <f>IF('04 (ind)'!BH$1="si",100*(('04 (ind)'!BH36-MIN('04 (ind)'!BH$6:BH$37))/(MAX('04 (ind)'!BH$6:BH$37)-MIN('04 (ind)'!BH$6:BH$37))),ABS(-100+(100*(('04 (ind)'!BH36-MIN('04 (ind)'!BH$6:BH$37))/(MAX('04 (ind)'!BH$6:BH$37)-MIN('04 (ind)'!BH$6:BH$37))))))</f>
        <v>15.203967366685706</v>
      </c>
      <c r="BI37" s="75">
        <f>IF('04 (ind)'!BI$1="si",100*(('04 (ind)'!BI36-MIN('04 (ind)'!BI$6:BI$37))/(MAX('04 (ind)'!BI$6:BI$37)-MIN('04 (ind)'!BI$6:BI$37))),ABS(-100+(100*(('04 (ind)'!BI36-MIN('04 (ind)'!BI$6:BI$37))/(MAX('04 (ind)'!BI$6:BI$37)-MIN('04 (ind)'!BI$6:BI$37))))))</f>
        <v>99.884213910618158</v>
      </c>
      <c r="BJ37" s="75">
        <f>IF('04 (ind)'!BJ$1="si",100*(('04 (ind)'!BJ36-MIN('04 (ind)'!BJ$6:BJ$37))/(MAX('04 (ind)'!BJ$6:BJ$37)-MIN('04 (ind)'!BJ$6:BJ$37))),ABS(-100+(100*(('04 (ind)'!BJ36-MIN('04 (ind)'!BJ$6:BJ$37))/(MAX('04 (ind)'!BJ$6:BJ$37)-MIN('04 (ind)'!BJ$6:BJ$37))))))</f>
        <v>6.2675856909806038</v>
      </c>
      <c r="BK37" s="75">
        <f>IF('04 (ind)'!BK$1="si",100*(('04 (ind)'!BK36-MIN('04 (ind)'!BK$6:BK$37))/(MAX('04 (ind)'!BK$6:BK$37)-MIN('04 (ind)'!BK$6:BK$37))),ABS(-100+(100*(('04 (ind)'!BK36-MIN('04 (ind)'!BK$6:BK$37))/(MAX('04 (ind)'!BK$6:BK$37)-MIN('04 (ind)'!BK$6:BK$37))))))</f>
        <v>12.617548394309891</v>
      </c>
      <c r="BL37" s="75">
        <f>IF('04 (ind)'!BL$1="si",100*(('04 (ind)'!BL36-MIN('04 (ind)'!BL$6:BL$37))/(MAX('04 (ind)'!BL$6:BL$37)-MIN('04 (ind)'!BL$6:BL$37))),ABS(-100+(100*(('04 (ind)'!BL36-MIN('04 (ind)'!BL$6:BL$37))/(MAX('04 (ind)'!BL$6:BL$37)-MIN('04 (ind)'!BL$6:BL$37))))))</f>
        <v>14.634146341463413</v>
      </c>
      <c r="BM37" s="75">
        <f>IF('04 (ind)'!BM$1="si",100*(('04 (ind)'!BM36-MIN('04 (ind)'!BM$6:BM$37))/(MAX('04 (ind)'!BM$6:BM$37)-MIN('04 (ind)'!BM$6:BM$37))),ABS(-100+(100*(('04 (ind)'!BM36-MIN('04 (ind)'!BM$6:BM$37))/(MAX('04 (ind)'!BM$6:BM$37)-MIN('04 (ind)'!BM$6:BM$37))))))</f>
        <v>34.195558109465715</v>
      </c>
      <c r="BN37" s="75">
        <f>IF('04 (ind)'!BN$1="si",100*(('04 (ind)'!BN36-MIN('04 (ind)'!BN$6:BN$37))/(MAX('04 (ind)'!BN$6:BN$37)-MIN('04 (ind)'!BN$6:BN$37))),ABS(-100+(100*(('04 (ind)'!BN36-MIN('04 (ind)'!BN$6:BN$37))/(MAX('04 (ind)'!BN$6:BN$37)-MIN('04 (ind)'!BN$6:BN$37))))))</f>
        <v>11.34605006381701</v>
      </c>
      <c r="BO37" s="75">
        <f>IF('04 (ind)'!BO$1="si",100*(('04 (ind)'!BO36-MIN('04 (ind)'!BO$6:BO$37))/(MAX('04 (ind)'!BO$6:BO$37)-MIN('04 (ind)'!BO$6:BO$37))),ABS(-100+(100*(('04 (ind)'!BO36-MIN('04 (ind)'!BO$6:BO$37))/(MAX('04 (ind)'!BO$6:BO$37)-MIN('04 (ind)'!BO$6:BO$37))))))</f>
        <v>43.999743866006298</v>
      </c>
      <c r="BP37" s="75">
        <f>IF('04 (ind)'!BP$1="si",100*(('04 (ind)'!BP36-MIN('04 (ind)'!BP$6:BP$37))/(MAX('04 (ind)'!BP$6:BP$37)-MIN('04 (ind)'!BP$6:BP$37))),ABS(-100+(100*(('04 (ind)'!BP36-MIN('04 (ind)'!BP$6:BP$37))/(MAX('04 (ind)'!BP$6:BP$37)-MIN('04 (ind)'!BP$6:BP$37))))))</f>
        <v>22.802682711065216</v>
      </c>
      <c r="BQ37" s="75">
        <f>IF('04 (ind)'!BQ$1="si",100*(('04 (ind)'!BQ36-MIN('04 (ind)'!BQ$6:BQ$37))/(MAX('04 (ind)'!BQ$6:BQ$37)-MIN('04 (ind)'!BQ$6:BQ$37))),ABS(-100+(100*(('04 (ind)'!BQ36-MIN('04 (ind)'!BQ$6:BQ$37))/(MAX('04 (ind)'!BQ$6:BQ$37)-MIN('04 (ind)'!BQ$6:BQ$37))))))</f>
        <v>27.782000582901006</v>
      </c>
      <c r="BR37" s="75">
        <f>IF('04 (ind)'!BR$1="si",100*(('04 (ind)'!BR36-MIN('04 (ind)'!BR$6:BR$37))/(MAX('04 (ind)'!BR$6:BR$37)-MIN('04 (ind)'!BR$6:BR$37))),ABS(-100+(100*(('04 (ind)'!BR36-MIN('04 (ind)'!BR$6:BR$37))/(MAX('04 (ind)'!BP$6:BP$37)-MIN('04 (ind)'!BR$6:BR$37))))))</f>
        <v>14.184164755110784</v>
      </c>
      <c r="BS37" s="75">
        <f>IF('04 (ind)'!BS$1="si",100*(('04 (ind)'!BS36-MIN('04 (ind)'!BS$6:BS$37))/(MAX('04 (ind)'!BS$6:BS$37)-MIN('04 (ind)'!BS$6:BS$37))),ABS(-100+(100*(('04 (ind)'!BS36-MIN('04 (ind)'!BS$6:BS$37))/(MAX('04 (ind)'!BQ$6:BQ$37)-MIN('04 (ind)'!BS$6:BS$37))))))</f>
        <v>64.058949803438054</v>
      </c>
      <c r="BT37" s="75">
        <f>IF('04 (ind)'!BT$1="si",100*(('04 (ind)'!BT36-MIN('04 (ind)'!BT$6:BT$37))/(MAX('04 (ind)'!BT$6:BT$37)-MIN('04 (ind)'!BT$6:BT$37))),ABS(-100+(100*(('04 (ind)'!BT36-MIN('04 (ind)'!BT$6:BT$37))/(MAX('04 (ind)'!BR$6:BR$37)-MIN('04 (ind)'!BT$6:BT$37))))))</f>
        <v>92.248807499999998</v>
      </c>
      <c r="BU37" s="75">
        <f>IF('04 (ind)'!BU$1="si",100*(('04 (ind)'!BU36-MIN('04 (ind)'!BU$6:BU$37))/(MAX('04 (ind)'!BU$6:BU$37)-MIN('04 (ind)'!BU$6:BU$37))),ABS(-100+(100*(('04 (ind)'!BU36-MIN('04 (ind)'!BU$6:BU$37))/(MAX('04 (ind)'!BU$6:BU$37)-MIN('04 (ind)'!BU$6:BU$37))))))</f>
        <v>41.944335554684443</v>
      </c>
      <c r="BV37" s="75">
        <f>IF('04 (ind)'!BV$1="si",100*(('04 (ind)'!BV36-MIN('04 (ind)'!BV$6:BV$37))/(MAX('04 (ind)'!BV$6:BV$37)-MIN('04 (ind)'!BV$6:BV$37))),ABS(-100+(100*(('04 (ind)'!BV36-MIN('04 (ind)'!BV$6:BV$37))/(MAX('04 (ind)'!BV$6:BV$37)-MIN('04 (ind)'!BV$6:BV$37))))))</f>
        <v>60.053539559785854</v>
      </c>
      <c r="BW37" s="75">
        <f>IF('04 (ind)'!BW$1="si",100*(('04 (ind)'!BW36-MIN('04 (ind)'!BW$6:BW$37))/(MAX('04 (ind)'!BW$6:BW$37)-MIN('04 (ind)'!BW$6:BW$37))),ABS(-100+(100*(('04 (ind)'!BW36-MIN('04 (ind)'!BW$6:BW$37))/(MAX('04 (ind)'!BW$6:BW$37)-MIN('04 (ind)'!BW$6:BW$37))))))</f>
        <v>71.872949205932528</v>
      </c>
      <c r="BX37" s="75">
        <f>IF('04 (ind)'!BX$1="si",100*(('04 (ind)'!BX36-MIN('04 (ind)'!BX$6:BX$37))/(MAX('04 (ind)'!BX$6:BX$37)-MIN('04 (ind)'!BX$6:BX$37))),ABS(-100+(100*(('04 (ind)'!BX36-MIN('04 (ind)'!BX$6:BX$37))/(MAX('04 (ind)'!BX$6:BX$37)-MIN('04 (ind)'!BX$6:BX$37))))))</f>
        <v>12.78353558255499</v>
      </c>
      <c r="BY37" s="75">
        <f>IF('04 (ind)'!BY$1="si",100*(('04 (ind)'!BY36-MIN('04 (ind)'!BY$6:BY$37))/(MAX('04 (ind)'!BY$6:BY$37)-MIN('04 (ind)'!BY$6:BY$37))),ABS(-100+(100*(('04 (ind)'!BY36-MIN('04 (ind)'!BY$6:BY$37))/(MAX('04 (ind)'!BY$6:BY$37)-MIN('04 (ind)'!BY$6:BY$37))))))</f>
        <v>55.732344515748601</v>
      </c>
      <c r="BZ37" s="75">
        <f>IF('04 (ind)'!BZ$1="si",100*(('04 (ind)'!BZ36-MIN('04 (ind)'!BZ$6:BZ$37))/(MAX('04 (ind)'!BZ$6:BZ$37)-MIN('04 (ind)'!BZ$6:BZ$37))),ABS(-100+(100*(('04 (ind)'!BZ36-MIN('04 (ind)'!BZ$6:BZ$37))/(MAX('04 (ind)'!BZ$6:BZ$37)-MIN('04 (ind)'!BZ$6:BZ$37))))))</f>
        <v>93.082107057957899</v>
      </c>
      <c r="CA37" s="75">
        <f>IF('04 (ind)'!CA$1="si",100*(('04 (ind)'!CA36-MIN('04 (ind)'!CA$6:CA$37))/(MAX('04 (ind)'!CA$6:CA$37)-MIN('04 (ind)'!CA$6:CA$37))),ABS(-100+(100*(('04 (ind)'!CA36-MIN('04 (ind)'!CA$6:CA$37))/(MAX('04 (ind)'!CA$6:CA$37)-MIN('04 (ind)'!CA$6:CA$37))))))</f>
        <v>0</v>
      </c>
      <c r="CB37" s="75">
        <f>IF('04 (ind)'!CB$1="si",100*(('04 (ind)'!CB36-MIN('04 (ind)'!CB$6:CB$37))/(MAX('04 (ind)'!CB$6:CB$37)-MIN('04 (ind)'!CB$6:CB$37))),ABS(-100+(100*(('04 (ind)'!CB36-MIN('04 (ind)'!CB$6:CB$37))/(MAX('04 (ind)'!CB$6:CB$37)-MIN('04 (ind)'!CB$6:CB$37))))))</f>
        <v>82.061068702290072</v>
      </c>
      <c r="CC37" s="75">
        <f>IF('04 (ind)'!CC$1="si",100*(('04 (ind)'!CC36-MIN('04 (ind)'!CC$6:CC$37))/(MAX('04 (ind)'!CC$6:CC$37)-MIN('04 (ind)'!CC$6:CC$37))),ABS(-100+(100*(('04 (ind)'!CC36-MIN('04 (ind)'!CC$6:CC$37))/(MAX('04 (ind)'!CC$6:CC$37)-MIN('04 (ind)'!CC$6:CC$37))))))</f>
        <v>61.028667674263026</v>
      </c>
      <c r="CD37" s="75">
        <f>IF('04 (ind)'!CD$1="si",100*(('04 (ind)'!CD36-MIN('04 (ind)'!CD$6:CD$37))/(MAX('04 (ind)'!CD$6:CD$37)-MIN('04 (ind)'!CD$6:CD$37))),ABS(-100+(100*(('04 (ind)'!CD36-MIN('04 (ind)'!CD$6:CD$37))/(MAX('04 (ind)'!CD$6:CD$37)-MIN('04 (ind)'!CD$6:CD$37))))))</f>
        <v>3.9373844506223845</v>
      </c>
      <c r="CE37" s="75">
        <f>IF('04 (ind)'!CE$1="si",100*(('04 (ind)'!CE36-MIN('04 (ind)'!CE$6:CE$37))/(MAX('04 (ind)'!CE$6:CE$37)-MIN('04 (ind)'!CE$6:CE$37))),ABS(-100+(100*(('04 (ind)'!CE36-MIN('04 (ind)'!CE$6:CE$37))/(MAX('04 (ind)'!CE$6:CE$37)-MIN('04 (ind)'!CE$6:CE$37))))))</f>
        <v>12.256559555541813</v>
      </c>
      <c r="CF37" s="75">
        <f>IF('04 (ind)'!CF$1="si",100*(('04 (ind)'!CF36-MIN('04 (ind)'!CF$6:CF$37))/(MAX('04 (ind)'!CF$6:CF$37)-MIN('04 (ind)'!CF$6:CF$37))),ABS(-100+(100*(('04 (ind)'!CF36-MIN('04 (ind)'!CF$6:CF$37))/(MAX('04 (ind)'!CF$6:CF$37)-MIN('04 (ind)'!CF$6:CF$37))))))</f>
        <v>8.0206731147844579</v>
      </c>
      <c r="CG37" s="75">
        <f>IF('04 (ind)'!CG$1="si",100*(('04 (ind)'!CG36-MIN('04 (ind)'!CG$6:CG$37))/(MAX('04 (ind)'!CG$6:CG$37)-MIN('04 (ind)'!CG$6:CG$37))),ABS(-100+(100*(('04 (ind)'!CG36-MIN('04 (ind)'!CG$6:CG$37))/(MAX('04 (ind)'!CG$6:CG$37)-MIN('04 (ind)'!CG$6:CG$37))))))</f>
        <v>2.0897830629077681</v>
      </c>
      <c r="CH37" s="75">
        <f>IF('04 (ind)'!CH$1="si",100*(('04 (ind)'!CH36-MIN('04 (ind)'!CH$6:CH$37))/(MAX('04 (ind)'!CH$6:CH$37)-MIN('04 (ind)'!CH$6:CH$37))),ABS(-100+(100*(('04 (ind)'!CH36-MIN('04 (ind)'!CH$6:CH$37))/(MAX('04 (ind)'!CH$6:CH$37)-MIN('04 (ind)'!CH$6:CH$37))))))</f>
        <v>15.904779707065259</v>
      </c>
      <c r="CI37" s="75">
        <f>IF('04 (ind)'!CI$1="si",100*(('04 (ind)'!CI36-MIN('04 (ind)'!CI$6:CI$37))/(MAX('04 (ind)'!CI$6:CI$37)-MIN('04 (ind)'!CI$6:CI$37))),ABS(-100+(100*(('04 (ind)'!CI36-MIN('04 (ind)'!CI$6:CI$37))/(MAX('04 (ind)'!CI$6:CI$37)-MIN('04 (ind)'!CI$6:CI$37))))))</f>
        <v>42.886989084264485</v>
      </c>
      <c r="CJ37" s="75">
        <f>IF('04 (ind)'!CJ$1="si",100*(('04 (ind)'!CJ36-MIN('04 (ind)'!CJ$6:CJ$37))/(MAX('04 (ind)'!CJ$6:CJ$37)-MIN('04 (ind)'!CJ$6:CJ$37))),ABS(-100+(100*(('04 (ind)'!CJ36-MIN('04 (ind)'!CJ$6:CJ$37))/(MAX('04 (ind)'!CJ$6:CJ$37)-MIN('04 (ind)'!CJ$6:CJ$37))))))</f>
        <v>62.031091264697857</v>
      </c>
      <c r="CK37" s="75">
        <f>IF('04 (ind)'!CK$1="si",100*(('04 (ind)'!CK36-MIN('04 (ind)'!CK$6:CK$37))/(MAX('04 (ind)'!CK$6:CK$37)-MIN('04 (ind)'!CK$6:CK$37))),ABS(-100+(100*(('04 (ind)'!CK36-MIN('04 (ind)'!CK$6:CK$37))/(MAX('04 (ind)'!CK$6:CK$37)-MIN('04 (ind)'!CK$6:CK$37))))))</f>
        <v>21.948422248099476</v>
      </c>
      <c r="CL37" s="75">
        <f>IF('04 (ind)'!CL$1="si",100*(('04 (ind)'!CL36-MIN('04 (ind)'!CL$6:CL$37))/(MAX('04 (ind)'!CL$6:CL$37)-MIN('04 (ind)'!CL$6:CL$37))),ABS(-100+(100*(('04 (ind)'!CL36-MIN('04 (ind)'!CL$6:CL$37))/(MAX('04 (ind)'!CL$6:CL$37)-MIN('04 (ind)'!CL$6:CL$37))))))</f>
        <v>5.4305297620896162</v>
      </c>
      <c r="CM37" s="75">
        <f>IF('04 (ind)'!CM$1="si",100*(('04 (ind)'!CM36-MIN('04 (ind)'!CM$6:CM$37))/(MAX('04 (ind)'!CM$6:CM$37)-MIN('04 (ind)'!CM$6:CM$37))),ABS(-100+(100*(('04 (ind)'!CM36-MIN('04 (ind)'!CM$6:CM$37))/(MAX('04 (ind)'!CM$6:CM$37)-MIN('04 (ind)'!CM$6:CM$37))))))</f>
        <v>19.493225799950793</v>
      </c>
    </row>
    <row r="38" spans="1:91">
      <c r="A38" s="18" t="s">
        <v>439</v>
      </c>
      <c r="B38" s="87">
        <f>IF('04 (ind)'!B$1="si",100*(('04 (ind)'!B37-MIN('04 (ind)'!B$6:B$37))/(MAX('04 (ind)'!B$6:B$37)-MIN('04 (ind)'!B$6:B$37))),ABS(-100+(100*(('04 (ind)'!B37-MIN('04 (ind)'!B$6:B$37))/(MAX('04 (ind)'!B$6:B$37)-MIN('04 (ind)'!B$6:B$37))))))</f>
        <v>0.86939950855925052</v>
      </c>
      <c r="C38" s="87">
        <f>IF('04 (ind)'!C$1="si",100*(('04 (ind)'!C37-MIN('04 (ind)'!C$6:C$37))/(MAX('04 (ind)'!C$6:C$37)-MIN('04 (ind)'!C$6:C$37))),ABS(-100+(100*(('04 (ind)'!C37-MIN('04 (ind)'!C$6:C$37))/(MAX('04 (ind)'!C$6:C$37)-MIN('04 (ind)'!C$6:C$37))))))</f>
        <v>32.399328690138987</v>
      </c>
      <c r="D38" s="87">
        <f>IF('04 (ind)'!D$1="si",100*(('04 (ind)'!D37-MIN('04 (ind)'!D$6:D$37))/(MAX('04 (ind)'!D$6:D$37)-MIN('04 (ind)'!D$6:D$37))),ABS(-100+(100*(('04 (ind)'!D37-MIN('04 (ind)'!D$6:D$37))/(MAX('04 (ind)'!D$6:D$37)-MIN('04 (ind)'!D$6:D$37))))))</f>
        <v>79.079506794971905</v>
      </c>
      <c r="E38" s="87">
        <f>IF('04 (ind)'!E$1="si",100*(('04 (ind)'!E37-MIN('04 (ind)'!E$6:E$37))/(MAX('04 (ind)'!E$6:E$37)-MIN('04 (ind)'!E$6:E$37))),ABS(-100+(100*(('04 (ind)'!E37-MIN('04 (ind)'!E$6:E$37))/(MAX('04 (ind)'!E$6:E$37)-MIN('04 (ind)'!E$6:E$37))))))</f>
        <v>76.533158381477307</v>
      </c>
      <c r="F38" s="87">
        <f>IF('04 (ind)'!F$1="si",100*(('04 (ind)'!F37-MIN('04 (ind)'!F$6:F$37))/(MAX('04 (ind)'!F$6:F$37)-MIN('04 (ind)'!F$6:F$37))),ABS(-100+(100*(('04 (ind)'!F37-MIN('04 (ind)'!F$6:F$37))/(MAX('04 (ind)'!F$6:F$37)-MIN('04 (ind)'!F$6:F$37))))))</f>
        <v>100</v>
      </c>
      <c r="G38" s="87">
        <f>IF('04 (ind)'!G$1="si",100*(('04 (ind)'!G37-MIN('04 (ind)'!G$6:G$37))/(MAX('04 (ind)'!G$6:G$37)-MIN('04 (ind)'!G$6:G$37))),ABS(-100+(100*(('04 (ind)'!G37-MIN('04 (ind)'!G$6:G$37))/(MAX('04 (ind)'!G$6:G$37)-MIN('04 (ind)'!G$6:G$37))))))</f>
        <v>100</v>
      </c>
      <c r="H38" s="87">
        <f>IF('04 (ind)'!H$1="si",100*(('04 (ind)'!H37-MIN('04 (ind)'!H$6:H$37))/(MAX('04 (ind)'!H$6:H$37)-MIN('04 (ind)'!H$6:H$37))),ABS(-100+(100*(('04 (ind)'!H37-MIN('04 (ind)'!H$6:H$37))/(MAX('04 (ind)'!H$6:H$37)-MIN('04 (ind)'!H$6:H$37))))))</f>
        <v>94.585987261146499</v>
      </c>
      <c r="I38" s="87">
        <f>IF('04 (ind)'!I$1="si",100*(('04 (ind)'!I37-MIN('04 (ind)'!I$6:I$37))/(MAX('04 (ind)'!I$6:I$37)-MIN('04 (ind)'!I$6:I$37))),ABS(-100+(100*(('04 (ind)'!I37-MIN('04 (ind)'!I$6:I$37))/(MAX('04 (ind)'!I$6:I$37)-MIN('04 (ind)'!I$6:I$37))))))</f>
        <v>84.640522875816998</v>
      </c>
      <c r="J38" s="87">
        <f>IF('04 (ind)'!J$1="si",100*(('04 (ind)'!J37-MIN('04 (ind)'!J$6:J$37))/(MAX('04 (ind)'!J$6:J$37)-MIN('04 (ind)'!J$6:J$37))),ABS(-100+(100*(('04 (ind)'!J37-MIN('04 (ind)'!J$6:J$37))/(MAX('04 (ind)'!J$6:J$37)-MIN('04 (ind)'!J$6:J$37))))))</f>
        <v>93.924050632911388</v>
      </c>
      <c r="K38" s="87">
        <f>IF('04 (ind)'!K$1="si",100*(('04 (ind)'!K37-MIN('04 (ind)'!K$6:K$37))/(MAX('04 (ind)'!K$6:K$37)-MIN('04 (ind)'!K$6:K$37))),ABS(-100+(100*(('04 (ind)'!K37-MIN('04 (ind)'!K$6:K$37))/(MAX('04 (ind)'!K$6:K$37)-MIN('04 (ind)'!K$6:K$37))))))</f>
        <v>22.354637581994044</v>
      </c>
      <c r="L38" s="87">
        <f>IF('04 (ind)'!L$1="si",100*(('04 (ind)'!L37-MIN('04 (ind)'!L$6:L$37))/(MAX('04 (ind)'!L$6:L$37)-MIN('04 (ind)'!L$6:L$37))),ABS(-100+(100*(('04 (ind)'!L37-MIN('04 (ind)'!L$6:L$37))/(MAX('04 (ind)'!L$6:L$37)-MIN('04 (ind)'!L$6:L$37))))))</f>
        <v>70.691865972807534</v>
      </c>
      <c r="M38" s="87">
        <f>IF('04 (ind)'!M$1="si",100*(('04 (ind)'!M37-MIN('04 (ind)'!M$6:M$37))/(MAX('04 (ind)'!M$6:M$37)-MIN('04 (ind)'!M$6:M$37))),ABS(-100+(100*(('04 (ind)'!M37-MIN('04 (ind)'!M$6:M$37))/(MAX('04 (ind)'!M$6:M$37)-MIN('04 (ind)'!M$6:M$37))))))</f>
        <v>2.1985183304659999</v>
      </c>
      <c r="N38" s="87">
        <f>IF('04 (ind)'!N$1="si",100*(('04 (ind)'!N37-MIN('04 (ind)'!N$6:N$37))/(MAX('04 (ind)'!N$6:N$37)-MIN('04 (ind)'!N$6:N$37))),ABS(-100+(100*(('04 (ind)'!N37-MIN('04 (ind)'!N$6:N$37))/(MAX('04 (ind)'!N$6:N$37)-MIN('04 (ind)'!N$6:N$37))))))</f>
        <v>61.763716724126027</v>
      </c>
      <c r="O38" s="87">
        <f>IF('04 (ind)'!O$1="si",100*(('04 (ind)'!O37-MIN('04 (ind)'!O$6:O$37))/(MAX('04 (ind)'!O$6:O$37)-MIN('04 (ind)'!O$6:O$37))),ABS(-100+(100*(('04 (ind)'!O37-MIN('04 (ind)'!O$6:O$37))/(MAX('04 (ind)'!O$6:O$37)-MIN('04 (ind)'!O$6:O$37))))))</f>
        <v>99.152542372881356</v>
      </c>
      <c r="P38" s="87">
        <f>IF('04 (ind)'!P$1="si",100*(('04 (ind)'!P37-MIN('04 (ind)'!P$6:P$37))/(MAX('04 (ind)'!P$6:P$37)-MIN('04 (ind)'!P$6:P$37))),ABS(-100+(100*(('04 (ind)'!P37-MIN('04 (ind)'!P$6:P$37))/(MAX('04 (ind)'!P$6:P$37)-MIN('04 (ind)'!P$6:P$37))))))</f>
        <v>1.0251846422896548E-2</v>
      </c>
      <c r="Q38" s="87">
        <f>IF('04 (ind)'!Q$1="si",100*(('04 (ind)'!Q37-MIN('04 (ind)'!Q$6:Q$37))/(MAX('04 (ind)'!Q$6:Q$37)-MIN('04 (ind)'!Q$6:Q$37))),ABS(-100+(100*(('04 (ind)'!Q37-MIN('04 (ind)'!Q$6:Q$37))/(MAX('04 (ind)'!Q$6:Q$37)-MIN('04 (ind)'!Q$6:Q$37))))))</f>
        <v>13.722519579101419</v>
      </c>
      <c r="R38" s="87">
        <f>IF('04 (ind)'!R$1="si",100*(('04 (ind)'!R37-MIN('04 (ind)'!R$6:R$37))/(MAX('04 (ind)'!R$6:R$37)-MIN('04 (ind)'!R$6:R$37))),ABS(-100+(100*(('04 (ind)'!R37-MIN('04 (ind)'!R$6:R$37))/(MAX('04 (ind)'!R$6:R$37)-MIN('04 (ind)'!R$6:R$37))))))</f>
        <v>0.36546965496418615</v>
      </c>
      <c r="S38" s="75">
        <f>ABS(ABS(('04 (ind)'!S37-((MAX('04 (ind)'!S$6:S$37)+MIN('04 (ind)'!S$6:S$37))/2))/(((MAX('04 (ind)'!S$6:S$37)+MIN('04 (ind)'!S$6:S$37))/2)-MAX('04 (ind)'!S$6:S$37))*100)-100)</f>
        <v>70.378982607426209</v>
      </c>
      <c r="T38" s="75">
        <f>IF('04 (ind)'!T$1="si",100*(('04 (ind)'!T37-MIN('04 (ind)'!T$6:T$37))/(MAX('04 (ind)'!T$6:T$37)-MIN('04 (ind)'!T$6:T$37))),ABS(-100+(100*(('04 (ind)'!T37-MIN('04 (ind)'!T$6:T$37))/(MAX('04 (ind)'!T$6:T$37)-MIN('04 (ind)'!T$6:T$37))))))</f>
        <v>2.2578520561478612</v>
      </c>
      <c r="U38" s="75">
        <f>IF('04 (ind)'!U$1="si",100*(('04 (ind)'!U37-MIN('04 (ind)'!U$6:U$37))/(MAX('04 (ind)'!U$6:U$37)-MIN('04 (ind)'!U$6:U$37))),ABS(-100+(100*(('04 (ind)'!U37-MIN('04 (ind)'!U$6:U$37))/(MAX('04 (ind)'!U$6:U$37)-MIN('04 (ind)'!U$6:U$37))))))</f>
        <v>50</v>
      </c>
      <c r="V38" s="75">
        <f>IF('04 (ind)'!V$1="si",100*(('04 (ind)'!V37-MIN('04 (ind)'!V$6:V$37))/(MAX('04 (ind)'!V$6:V$37)-MIN('04 (ind)'!V$6:V$37))),ABS(-100+(100*(('04 (ind)'!V37-MIN('04 (ind)'!V$6:V$37))/(MAX('04 (ind)'!V$6:V$37)-MIN('04 (ind)'!V$6:V$37))))))</f>
        <v>97.237569060773481</v>
      </c>
      <c r="W38" s="75">
        <f>IF('04 (ind)'!W$1="si",100*(('04 (ind)'!W37-MIN('04 (ind)'!W$6:W$37))/(MAX('04 (ind)'!W$6:W$37)-MIN('04 (ind)'!W$6:W$37))),ABS(-100+(100*(('04 (ind)'!W37-MIN('04 (ind)'!W$6:W$37))/(MAX('04 (ind)'!W$6:W$37)-MIN('04 (ind)'!W$6:W$37))))))</f>
        <v>36.902447200804559</v>
      </c>
      <c r="X38" s="75">
        <f>IF('04 (ind)'!X$1="si",100*(('04 (ind)'!X37-MIN('04 (ind)'!X$6:X$37))/(MAX('04 (ind)'!X$6:X$37)-MIN('04 (ind)'!X$6:X$37))),ABS(-100+(100*(('04 (ind)'!X37-MIN('04 (ind)'!X$6:X$37))/(MAX('04 (ind)'!X$6:X$37)-MIN('04 (ind)'!X$6:X$37))))))</f>
        <v>57.63043281240823</v>
      </c>
      <c r="Y38" s="75">
        <f>IF('04 (ind)'!Y$1="si",100*(('04 (ind)'!Y37-MIN('04 (ind)'!Y$6:Y$37))/(MAX('04 (ind)'!Y$6:Y$37)-MIN('04 (ind)'!Y$6:Y$37))),ABS(-100+(100*(('04 (ind)'!Y37-MIN('04 (ind)'!Y$6:Y$37))/(MAX('04 (ind)'!Y$6:Y$37)-MIN('04 (ind)'!Y$6:Y$37))))))</f>
        <v>43.019943019943028</v>
      </c>
      <c r="Z38" s="75">
        <f>IF('04 (ind)'!Z$1="si",100*(('04 (ind)'!Z37-MIN('04 (ind)'!Z$6:Z$37))/(MAX('04 (ind)'!Z$6:Z$37)-MIN('04 (ind)'!Z$6:Z$37))),ABS(-100+(100*(('04 (ind)'!Z37-MIN('04 (ind)'!Z$6:Z$37))/(MAX('04 (ind)'!Z$6:Z$37)-MIN('04 (ind)'!Z$6:Z$37))))))</f>
        <v>48.967590293166062</v>
      </c>
      <c r="AA38" s="75">
        <f>IF('04 (ind)'!AA$1="si",100*(('04 (ind)'!AA37-MIN('04 (ind)'!AA$6:AA$37))/(MAX('04 (ind)'!AA$6:AA$37)-MIN('04 (ind)'!AA$6:AA$37))),ABS(-100+(100*(('04 (ind)'!AA37-MIN('04 (ind)'!AA$6:AA$37))/(MAX('04 (ind)'!AA$6:AA$37)-MIN('04 (ind)'!AA$6:AA$37))))))</f>
        <v>43.901002748832759</v>
      </c>
      <c r="AB38" s="75">
        <f>IF('04 (ind)'!AB$1="si",100*(('04 (ind)'!AB37-MIN('04 (ind)'!AB$6:AB$37))/(MAX('04 (ind)'!AB$6:AB$37)-MIN('04 (ind)'!AB$6:AB$37))),ABS(-100+(100*(('04 (ind)'!AB37-MIN('04 (ind)'!AB$6:AB$37))/(MAX('04 (ind)'!AB$6:AB$37)-MIN('04 (ind)'!AB$6:AB$37))))))</f>
        <v>34.858419328054268</v>
      </c>
      <c r="AC38" s="75">
        <f>IF('04 (ind)'!AC$1="si",100*(('04 (ind)'!AC37-MIN('04 (ind)'!AC$6:AC$37))/(MAX('04 (ind)'!AC$6:AC$37)-MIN('04 (ind)'!AC$6:AC$37))),ABS(-100+(100*(('04 (ind)'!AC37-MIN('04 (ind)'!AC$6:AC$37))/(MAX('04 (ind)'!AC$6:AC$37)-MIN('04 (ind)'!AC$6:AC$37))))))</f>
        <v>36.053233309679257</v>
      </c>
      <c r="AD38" s="75">
        <f>IF('04 (ind)'!AD$1="si",100*(('04 (ind)'!AD37-MIN('04 (ind)'!AD$6:AD$37))/(MAX('04 (ind)'!AD$6:AD$37)-MIN('04 (ind)'!AD$6:AD$37))),ABS(-100+(100*(('04 (ind)'!AD37-MIN('04 (ind)'!AD$6:AD$37))/(MAX('04 (ind)'!AD$6:AD$37)-MIN('04 (ind)'!AD$6:AD$37))))))</f>
        <v>36.953604676678552</v>
      </c>
      <c r="AE38" s="75">
        <f>IF('04 (ind)'!AE$1="si",100*(('04 (ind)'!AE37-MIN('04 (ind)'!AE$6:AE$37))/(MAX('04 (ind)'!AE$6:AE$37)-MIN('04 (ind)'!AE$6:AE$37))),ABS(-100+(100*(('04 (ind)'!AE37-MIN('04 (ind)'!AE$6:AE$37))/(MAX('04 (ind)'!AE$6:AE$37)-MIN('04 (ind)'!AE$6:AE$37))))))</f>
        <v>35.800120100125042</v>
      </c>
      <c r="AF38" s="75">
        <f>IF('04 (ind)'!AF$1="si",100*(('04 (ind)'!AF37-MIN('04 (ind)'!AF$6:AF$37))/(MAX('04 (ind)'!AF$6:AF$37)-MIN('04 (ind)'!AF$6:AF$37))),ABS(-100+(100*(('04 (ind)'!AF37-MIN('04 (ind)'!AF$6:AF$37))/(MAX('04 (ind)'!AF$6:AF$37)-MIN('04 (ind)'!AF$6:AF$37))))))</f>
        <v>72.527472527472526</v>
      </c>
      <c r="AG38" s="75">
        <f>IF('04 (ind)'!AG$1="si",100*(('04 (ind)'!AG37-MIN('04 (ind)'!AG$6:AG$37))/(MAX('04 (ind)'!AG$6:AG$37)-MIN('04 (ind)'!AG$6:AG$37))),ABS(-100+(100*(('04 (ind)'!AG37-MIN('04 (ind)'!AG$6:AG$37))/(MAX('04 (ind)'!AG$6:AG$37)-MIN('04 (ind)'!AG$6:AG$37))))))</f>
        <v>27.165354330708681</v>
      </c>
      <c r="AH38" s="75">
        <f>IF('04 (ind)'!AH$1="si",100*(('04 (ind)'!AH37-MIN('04 (ind)'!AH$6:AH$37))/(MAX('04 (ind)'!AH$6:AH$37)-MIN('04 (ind)'!AH$6:AH$37))),ABS(-100+(100*(('04 (ind)'!AH37-MIN('04 (ind)'!AH$6:AH$37))/(MAX('04 (ind)'!AH$6:AH$37)-MIN('04 (ind)'!AH$6:AH$37))))))</f>
        <v>42.965779467680591</v>
      </c>
      <c r="AI38" s="75">
        <f>IF('04 (ind)'!AI$1="si",100*(('04 (ind)'!AI37-MIN('04 (ind)'!AI$6:AI$37))/(MAX('04 (ind)'!AI$6:AI$37)-MIN('04 (ind)'!AI$6:AI$37))),ABS(-100+(100*(('04 (ind)'!AI37-MIN('04 (ind)'!AI$6:AI$37))/(MAX('04 (ind)'!AI$6:AI$37)-MIN('04 (ind)'!AI$6:AI$37))))))</f>
        <v>0.44511216453286556</v>
      </c>
      <c r="AJ38" s="75">
        <f>IF('04 (ind)'!AJ$1="si",100*(('04 (ind)'!AJ37-MIN('04 (ind)'!AJ$6:AJ$37))/(MAX('04 (ind)'!AJ$6:AJ$37)-MIN('04 (ind)'!AJ$6:AJ$37))),ABS(-100+(100*(('04 (ind)'!AJ37-MIN('04 (ind)'!AJ$6:AJ$37))/(MAX('04 (ind)'!AJ$6:AJ$37)-MIN('04 (ind)'!AJ$6:AJ$37))))))</f>
        <v>78.365937859608721</v>
      </c>
      <c r="AK38" s="75">
        <f>IF('04 (ind)'!AK$1="si",100*(('04 (ind)'!AK37-MIN('04 (ind)'!AK$6:AK$37))/(MAX('04 (ind)'!AK$6:AK$37)-MIN('04 (ind)'!AK$6:AK$37))),ABS(-100+(100*(('04 (ind)'!AK37-MIN('04 (ind)'!AK$6:AK$37))/(MAX('04 (ind)'!AK$6:AK$37)-MIN('04 (ind)'!AK$6:AK$37))))))</f>
        <v>50.058848084364961</v>
      </c>
      <c r="AL38" s="75">
        <f>IF('04 (ind)'!AL$1="si",100*(('04 (ind)'!AL37-MIN('04 (ind)'!AL$6:AL$37))/(MAX('04 (ind)'!AL$6:AL$37)-MIN('04 (ind)'!AL$6:AL$37))),ABS(-100+(100*(('04 (ind)'!AL37-MIN('04 (ind)'!AL$6:AL$37))/(MAX('04 (ind)'!AL$6:AL$37)-MIN('04 (ind)'!AL$6:AL$37))))))</f>
        <v>70.209602497186012</v>
      </c>
      <c r="AM38" s="75">
        <f>IF('04 (ind)'!AM$1="si",100*(('04 (ind)'!AM37-MIN('04 (ind)'!AM$6:AM$37))/(MAX('04 (ind)'!AM$6:AM$37)-MIN('04 (ind)'!AM$6:AM$37))),ABS(-100+(100*(('04 (ind)'!AM37-MIN('04 (ind)'!AM$6:AM$37))/(MAX('04 (ind)'!AM$6:AM$37)-MIN('04 (ind)'!AM$6:AM$37))))))</f>
        <v>85.306263260956001</v>
      </c>
      <c r="AN38" s="75">
        <f>IF('04 (ind)'!AN$1="si",100*(('04 (ind)'!AN37-MIN('04 (ind)'!AN$6:AN$37))/(MAX('04 (ind)'!AN$6:AN$37)-MIN('04 (ind)'!AN$6:AN$37))),ABS(-100+(100*(('04 (ind)'!AN37-MIN('04 (ind)'!AN$6:AN$37))/(MAX('04 (ind)'!AN$6:AN$37)-MIN('04 (ind)'!AN$6:AN$37))))))</f>
        <v>25.831957263957221</v>
      </c>
      <c r="AO38" s="75">
        <f>IF('04 (ind)'!AO$1="si",100*(('04 (ind)'!AO37-MIN('04 (ind)'!AO$6:AO$37))/(MAX('04 (ind)'!AO$6:AO$37)-MIN('04 (ind)'!AO$6:AO$37))),ABS(-100+(100*(('04 (ind)'!AO37-MIN('04 (ind)'!AO$6:AO$37))/(MAX('04 (ind)'!AO$6:AO$37)-MIN('04 (ind)'!AO$6:AO$37))))))</f>
        <v>100</v>
      </c>
      <c r="AP38" s="75">
        <f>IF('04 (ind)'!AP$1="si",100*(('04 (ind)'!AP37-MIN('04 (ind)'!AP$6:AP$37))/(MAX('04 (ind)'!AP$6:AP$37)-MIN('04 (ind)'!AP$6:AP$37))),ABS(-100+(100*(('04 (ind)'!AP37-MIN('04 (ind)'!AP$6:AP$37))/(MAX('04 (ind)'!AP$6:AP$37)-MIN('04 (ind)'!AP$6:AP$37))))))</f>
        <v>92.216817234190415</v>
      </c>
      <c r="AQ38" s="75">
        <f>IF('04 (ind)'!AQ$1="si",100*(('04 (ind)'!AQ37-MIN('04 (ind)'!AQ$6:AQ$37))/(MAX('04 (ind)'!AQ$6:AQ$37)-MIN('04 (ind)'!AQ$6:AQ$37))),ABS(-100+(100*(('04 (ind)'!AQ37-MIN('04 (ind)'!AQ$6:AQ$37))/(MAX('04 (ind)'!AQ$6:AQ$37)-MIN('04 (ind)'!AQ$6:AQ$37))))))</f>
        <v>1.8178707815202995</v>
      </c>
      <c r="AR38" s="75">
        <f>IF('04 (ind)'!AR$1="si",100*(('04 (ind)'!AR37-MIN('04 (ind)'!AR$6:AR$37))/(MAX('04 (ind)'!AR$6:AR$37)-MIN('04 (ind)'!AR$6:AR$37))),ABS(-100+(100*(('04 (ind)'!AR37-MIN('04 (ind)'!AR$6:AR$37))/(MAX('04 (ind)'!AR$6:AR$37)-MIN('04 (ind)'!AR$6:AR$37))))))</f>
        <v>3.1010421364712846</v>
      </c>
      <c r="AS38" s="75">
        <f>IF('04 (ind)'!AS$1="si",100*(('04 (ind)'!AS37-MIN('04 (ind)'!AS$6:AS$37))/(MAX('04 (ind)'!AS$6:AS$37)-MIN('04 (ind)'!AS$6:AS$37))),ABS(-100+(100*(('04 (ind)'!AS37-MIN('04 (ind)'!AS$6:AS$37))/(MAX('04 (ind)'!AS$6:AS$37)-MIN('04 (ind)'!AS$6:AS$37))))))</f>
        <v>81.622783449758188</v>
      </c>
      <c r="AT38" s="75">
        <f>IF('04 (ind)'!AT$1="si",100*(('04 (ind)'!AT37-MIN('04 (ind)'!AT$6:AT$37))/(MAX('04 (ind)'!AT$6:AT$37)-MIN('04 (ind)'!AT$6:AT$37))),ABS(-100+(100*(('04 (ind)'!AT37-MIN('04 (ind)'!AT$6:AT$37))/(MAX('04 (ind)'!AT$6:AT$37)-MIN('04 (ind)'!AT$6:AT$37))))))</f>
        <v>0</v>
      </c>
      <c r="AU38" s="75">
        <f>IF('04 (ind)'!AU$1="si",100*(('04 (ind)'!AU37-MIN('04 (ind)'!AU$6:AU$37))/(MAX('04 (ind)'!AU$6:AU$37)-MIN('04 (ind)'!AU$6:AU$37))),ABS(-100+(100*(('04 (ind)'!AU37-MIN('04 (ind)'!AU$6:AU$37))/(MAX('04 (ind)'!AU$6:AU$37)-MIN('04 (ind)'!AU$6:AU$37))))))</f>
        <v>51.37614678899083</v>
      </c>
      <c r="AV38" s="75">
        <f>IF('04 (ind)'!AV$1="si",100*(('04 (ind)'!AV37-MIN('04 (ind)'!AV$6:AV$37))/(MAX('04 (ind)'!AV$6:AV$37)-MIN('04 (ind)'!AV$6:AV$37))),ABS(-100+(100*(('04 (ind)'!AV37-MIN('04 (ind)'!AV$6:AV$37))/(MAX('04 (ind)'!AV$6:AV$37)-MIN('04 (ind)'!AV$6:AV$37))))))</f>
        <v>89.601386481802422</v>
      </c>
      <c r="AW38" s="75">
        <f>IF('04 (ind)'!AW$1="si",100*(('04 (ind)'!AW37-MIN('04 (ind)'!AW$6:AW$37))/(MAX('04 (ind)'!AW$6:AW$37)-MIN('04 (ind)'!AW$6:AW$37))),ABS(-100+(100*(('04 (ind)'!AW37-MIN('04 (ind)'!AW$6:AW$37))/(MAX('04 (ind)'!AW$6:AW$37)-MIN('04 (ind)'!AW$6:AW$37))))))</f>
        <v>41.16122343182996</v>
      </c>
      <c r="AX38" s="75">
        <f>IF('04 (ind)'!AX$1="si",100*(('04 (ind)'!AX37-MIN('04 (ind)'!AX$6:AX$37))/(MAX('04 (ind)'!AX$6:AX$37)-MIN('04 (ind)'!AX$6:AX$37))),ABS(-100+(100*(('04 (ind)'!AX37-MIN('04 (ind)'!AX$6:AX$37))/(MAX('04 (ind)'!AX$6:AX$37)-MIN('04 (ind)'!AX$6:AX$37))))))</f>
        <v>6.263978342159862</v>
      </c>
      <c r="AY38" s="75">
        <f>IF('04 (ind)'!AY$1="si",100*(('04 (ind)'!AY37-MIN('04 (ind)'!AY$6:AY$37))/(MAX('04 (ind)'!AY$6:AY$37)-MIN('04 (ind)'!AY$6:AY$37))),ABS(-100+(100*(('04 (ind)'!AY37-MIN('04 (ind)'!AY$6:AY$37))/(MAX('04 (ind)'!AY$6:AY$37)-MIN('04 (ind)'!AY$6:AY$37))))))</f>
        <v>35.77545195052334</v>
      </c>
      <c r="AZ38" s="75">
        <f>IF('04 (ind)'!AZ$1="si",100*(('04 (ind)'!AZ37-MIN('04 (ind)'!AZ$6:AZ$37))/(MAX('04 (ind)'!AZ$6:AZ$37)-MIN('04 (ind)'!AZ$6:AZ$37))),ABS(-100+(100*(('04 (ind)'!AZ37-MIN('04 (ind)'!AZ$6:AZ$37))/(MAX('04 (ind)'!AZ$6:AZ$37)-MIN('04 (ind)'!AZ$6:AZ$37))))))</f>
        <v>43.139697755853696</v>
      </c>
      <c r="BA38" s="75">
        <f>IF('04 (ind)'!BA$1="si",100*(('04 (ind)'!BA37-MIN('04 (ind)'!BA$6:BA$37))/(MAX('04 (ind)'!BA$6:BA$37)-MIN('04 (ind)'!BA$6:BA$37))),ABS(-100+(100*(('04 (ind)'!BA37-MIN('04 (ind)'!BA$6:BA$37))/(MAX('04 (ind)'!BA$6:BA$37)-MIN('04 (ind)'!BA$6:BA$37))))))</f>
        <v>25.356787617342253</v>
      </c>
      <c r="BB38" s="75">
        <f>IF('04 (ind)'!BB$1="si",100*(('04 (ind)'!BB37-MIN('04 (ind)'!BB$6:BB$37))/(MAX('04 (ind)'!BB$6:BB$37)-MIN('04 (ind)'!BB$6:BB$37))),ABS(-100+(100*(('04 (ind)'!BB37-MIN('04 (ind)'!BB$6:BB$37))/(MAX('04 (ind)'!BB$6:BB$37)-MIN('04 (ind)'!BB$6:BB$37))))))</f>
        <v>5.2360955003328238</v>
      </c>
      <c r="BC38" s="75">
        <f>IF('04 (ind)'!BC$1="si",100*(('04 (ind)'!BC37-MIN('04 (ind)'!BC$6:BC$37))/(MAX('04 (ind)'!BC$6:BC$37)-MIN('04 (ind)'!BC$6:BC$37))),ABS(-100+(100*(('04 (ind)'!BC37-MIN('04 (ind)'!BC$6:BC$37))/(MAX('04 (ind)'!BC$6:BC$37)-MIN('04 (ind)'!BC$6:BC$37))))))</f>
        <v>61.948329982253561</v>
      </c>
      <c r="BD38" s="75">
        <f>IF('04 (ind)'!BD$1="si",100*(('04 (ind)'!BD37-MIN('04 (ind)'!BD$6:BD$37))/(MAX('04 (ind)'!BD$6:BD$37)-MIN('04 (ind)'!BD$6:BD$37))),ABS(-100+(100*(('04 (ind)'!BD37-MIN('04 (ind)'!BD$6:BD$37))/(MAX('04 (ind)'!BD$6:BD$37)-MIN('04 (ind)'!BD$6:BD$37))))))</f>
        <v>35.747474051731594</v>
      </c>
      <c r="BE38" s="75">
        <f>IF('04 (ind)'!BE$1="si",100*(('04 (ind)'!BE37-MIN('04 (ind)'!BE$6:BE$37))/(MAX('04 (ind)'!BE$6:BE$37)-MIN('04 (ind)'!BE$6:BE$37))),ABS(-100+(100*(('04 (ind)'!BE37-MIN('04 (ind)'!BE$6:BE$37))/(MAX('04 (ind)'!BE$6:BE$37)-MIN('04 (ind)'!BE$6:BE$37))))))</f>
        <v>6.1080657791699302</v>
      </c>
      <c r="BF38" s="75">
        <f>IF('04 (ind)'!BF$1="si",100*(('04 (ind)'!BF37-MIN('04 (ind)'!BF$6:BF$37))/(MAX('04 (ind)'!BF$6:BF$37)-MIN('04 (ind)'!BF$6:BF$37))),ABS(-100+(100*(('04 (ind)'!BF37-MIN('04 (ind)'!BF$6:BF$37))/(MAX('04 (ind)'!BF$6:BF$37)-MIN('04 (ind)'!BF$6:BF$37))))))</f>
        <v>12.376513412780575</v>
      </c>
      <c r="BG38" s="75">
        <f>IF('04 (ind)'!BG$1="si",100*(('04 (ind)'!BG37-MIN('04 (ind)'!BG$6:BG$37))/(MAX('04 (ind)'!BG$6:BG$37)-MIN('04 (ind)'!BG$6:BG$37))),ABS(-100+(100*(('04 (ind)'!BG37-MIN('04 (ind)'!BG$6:BG$37))/(MAX('04 (ind)'!BG$6:BG$37)-MIN('04 (ind)'!BG$6:BG$37))))))</f>
        <v>29.87732869763245</v>
      </c>
      <c r="BH38" s="75">
        <f>IF('04 (ind)'!BH$1="si",100*(('04 (ind)'!BH37-MIN('04 (ind)'!BH$6:BH$37))/(MAX('04 (ind)'!BH$6:BH$37)-MIN('04 (ind)'!BH$6:BH$37))),ABS(-100+(100*(('04 (ind)'!BH37-MIN('04 (ind)'!BH$6:BH$37))/(MAX('04 (ind)'!BH$6:BH$37)-MIN('04 (ind)'!BH$6:BH$37))))))</f>
        <v>5.7176807977008162</v>
      </c>
      <c r="BI38" s="75">
        <f>IF('04 (ind)'!BI$1="si",100*(('04 (ind)'!BI37-MIN('04 (ind)'!BI$6:BI$37))/(MAX('04 (ind)'!BI$6:BI$37)-MIN('04 (ind)'!BI$6:BI$37))),ABS(-100+(100*(('04 (ind)'!BI37-MIN('04 (ind)'!BI$6:BI$37))/(MAX('04 (ind)'!BI$6:BI$37)-MIN('04 (ind)'!BI$6:BI$37))))))</f>
        <v>99.892294957349321</v>
      </c>
      <c r="BJ38" s="75">
        <f>IF('04 (ind)'!BJ$1="si",100*(('04 (ind)'!BJ37-MIN('04 (ind)'!BJ$6:BJ$37))/(MAX('04 (ind)'!BJ$6:BJ$37)-MIN('04 (ind)'!BJ$6:BJ$37))),ABS(-100+(100*(('04 (ind)'!BJ37-MIN('04 (ind)'!BJ$6:BJ$37))/(MAX('04 (ind)'!BJ$6:BJ$37)-MIN('04 (ind)'!BJ$6:BJ$37))))))</f>
        <v>2.3304018918558294E-3</v>
      </c>
      <c r="BK38" s="75">
        <f>IF('04 (ind)'!BK$1="si",100*(('04 (ind)'!BK37-MIN('04 (ind)'!BK$6:BK$37))/(MAX('04 (ind)'!BK$6:BK$37)-MIN('04 (ind)'!BK$6:BK$37))),ABS(-100+(100*(('04 (ind)'!BK37-MIN('04 (ind)'!BK$6:BK$37))/(MAX('04 (ind)'!BK$6:BK$37)-MIN('04 (ind)'!BK$6:BK$37))))))</f>
        <v>5.6881814484613944</v>
      </c>
      <c r="BL38" s="75">
        <f>IF('04 (ind)'!BL$1="si",100*(('04 (ind)'!BL37-MIN('04 (ind)'!BL$6:BL$37))/(MAX('04 (ind)'!BL$6:BL$37)-MIN('04 (ind)'!BL$6:BL$37))),ABS(-100+(100*(('04 (ind)'!BL37-MIN('04 (ind)'!BL$6:BL$37))/(MAX('04 (ind)'!BL$6:BL$37)-MIN('04 (ind)'!BL$6:BL$37))))))</f>
        <v>5.6910569105691051</v>
      </c>
      <c r="BM38" s="75">
        <f>IF('04 (ind)'!BM$1="si",100*(('04 (ind)'!BM37-MIN('04 (ind)'!BM$6:BM$37))/(MAX('04 (ind)'!BM$6:BM$37)-MIN('04 (ind)'!BM$6:BM$37))),ABS(-100+(100*(('04 (ind)'!BM37-MIN('04 (ind)'!BM$6:BM$37))/(MAX('04 (ind)'!BM$6:BM$37)-MIN('04 (ind)'!BM$6:BM$37))))))</f>
        <v>18.193230794486247</v>
      </c>
      <c r="BN38" s="75">
        <f>IF('04 (ind)'!BN$1="si",100*(('04 (ind)'!BN37-MIN('04 (ind)'!BN$6:BN$37))/(MAX('04 (ind)'!BN$6:BN$37)-MIN('04 (ind)'!BN$6:BN$37))),ABS(-100+(100*(('04 (ind)'!BN37-MIN('04 (ind)'!BN$6:BN$37))/(MAX('04 (ind)'!BN$6:BN$37)-MIN('04 (ind)'!BN$6:BN$37))))))</f>
        <v>28.237752873062799</v>
      </c>
      <c r="BO38" s="75">
        <f>IF('04 (ind)'!BO$1="si",100*(('04 (ind)'!BO37-MIN('04 (ind)'!BO$6:BO$37))/(MAX('04 (ind)'!BO$6:BO$37)-MIN('04 (ind)'!BO$6:BO$37))),ABS(-100+(100*(('04 (ind)'!BO37-MIN('04 (ind)'!BO$6:BO$37))/(MAX('04 (ind)'!BO$6:BO$37)-MIN('04 (ind)'!BO$6:BO$37))))))</f>
        <v>38.948667691140258</v>
      </c>
      <c r="BP38" s="75">
        <f>IF('04 (ind)'!BP$1="si",100*(('04 (ind)'!BP37-MIN('04 (ind)'!BP$6:BP$37))/(MAX('04 (ind)'!BP$6:BP$37)-MIN('04 (ind)'!BP$6:BP$37))),ABS(-100+(100*(('04 (ind)'!BP37-MIN('04 (ind)'!BP$6:BP$37))/(MAX('04 (ind)'!BP$6:BP$37)-MIN('04 (ind)'!BP$6:BP$37))))))</f>
        <v>17.51188115946746</v>
      </c>
      <c r="BQ38" s="75">
        <f>IF('04 (ind)'!BQ$1="si",100*(('04 (ind)'!BQ37-MIN('04 (ind)'!BQ$6:BQ$37))/(MAX('04 (ind)'!BQ$6:BQ$37)-MIN('04 (ind)'!BQ$6:BQ$37))),ABS(-100+(100*(('04 (ind)'!BQ37-MIN('04 (ind)'!BQ$6:BQ$37))/(MAX('04 (ind)'!BQ$6:BQ$37)-MIN('04 (ind)'!BQ$6:BQ$37))))))</f>
        <v>10.988781560600971</v>
      </c>
      <c r="BR38" s="75">
        <f>IF('04 (ind)'!BR$1="si",100*(('04 (ind)'!BR37-MIN('04 (ind)'!BR$6:BR$37))/(MAX('04 (ind)'!BR$6:BR$37)-MIN('04 (ind)'!BR$6:BR$37))),ABS(-100+(100*(('04 (ind)'!BR37-MIN('04 (ind)'!BR$6:BR$37))/(MAX('04 (ind)'!BP$6:BP$37)-MIN('04 (ind)'!BR$6:BR$37))))))</f>
        <v>3.7306407128460806</v>
      </c>
      <c r="BS38" s="75">
        <f>IF('04 (ind)'!BS$1="si",100*(('04 (ind)'!BS37-MIN('04 (ind)'!BS$6:BS$37))/(MAX('04 (ind)'!BS$6:BS$37)-MIN('04 (ind)'!BS$6:BS$37))),ABS(-100+(100*(('04 (ind)'!BS37-MIN('04 (ind)'!BS$6:BS$37))/(MAX('04 (ind)'!BQ$6:BQ$37)-MIN('04 (ind)'!BS$6:BS$37))))))</f>
        <v>59.621669860797411</v>
      </c>
      <c r="BT38" s="75">
        <f>IF('04 (ind)'!BT$1="si",100*(('04 (ind)'!BT37-MIN('04 (ind)'!BT$6:BT$37))/(MAX('04 (ind)'!BT$6:BT$37)-MIN('04 (ind)'!BT$6:BT$37))),ABS(-100+(100*(('04 (ind)'!BT37-MIN('04 (ind)'!BT$6:BT$37))/(MAX('04 (ind)'!BR$6:BR$37)-MIN('04 (ind)'!BT$6:BT$37))))))</f>
        <v>95.399927500000004</v>
      </c>
      <c r="BU38" s="75">
        <f>IF('04 (ind)'!BU$1="si",100*(('04 (ind)'!BU37-MIN('04 (ind)'!BU$6:BU$37))/(MAX('04 (ind)'!BU$6:BU$37)-MIN('04 (ind)'!BU$6:BU$37))),ABS(-100+(100*(('04 (ind)'!BU37-MIN('04 (ind)'!BU$6:BU$37))/(MAX('04 (ind)'!BU$6:BU$37)-MIN('04 (ind)'!BU$6:BU$37))))))</f>
        <v>71.697373578988632</v>
      </c>
      <c r="BV38" s="75">
        <f>IF('04 (ind)'!BV$1="si",100*(('04 (ind)'!BV37-MIN('04 (ind)'!BV$6:BV$37))/(MAX('04 (ind)'!BV$6:BV$37)-MIN('04 (ind)'!BV$6:BV$37))),ABS(-100+(100*(('04 (ind)'!BV37-MIN('04 (ind)'!BV$6:BV$37))/(MAX('04 (ind)'!BV$6:BV$37)-MIN('04 (ind)'!BV$6:BV$37))))))</f>
        <v>57.510410469958359</v>
      </c>
      <c r="BW38" s="75">
        <f>IF('04 (ind)'!BW$1="si",100*(('04 (ind)'!BW37-MIN('04 (ind)'!BW$6:BW$37))/(MAX('04 (ind)'!BW$6:BW$37)-MIN('04 (ind)'!BW$6:BW$37))),ABS(-100+(100*(('04 (ind)'!BW37-MIN('04 (ind)'!BW$6:BW$37))/(MAX('04 (ind)'!BW$6:BW$37)-MIN('04 (ind)'!BW$6:BW$37))))))</f>
        <v>74.996718729492059</v>
      </c>
      <c r="BX38" s="75">
        <f>IF('04 (ind)'!BX$1="si",100*(('04 (ind)'!BX37-MIN('04 (ind)'!BX$6:BX$37))/(MAX('04 (ind)'!BX$6:BX$37)-MIN('04 (ind)'!BX$6:BX$37))),ABS(-100+(100*(('04 (ind)'!BX37-MIN('04 (ind)'!BX$6:BX$37))/(MAX('04 (ind)'!BX$6:BX$37)-MIN('04 (ind)'!BX$6:BX$37))))))</f>
        <v>9.8673753246335849</v>
      </c>
      <c r="BY38" s="75">
        <f>IF('04 (ind)'!BY$1="si",100*(('04 (ind)'!BY37-MIN('04 (ind)'!BY$6:BY$37))/(MAX('04 (ind)'!BY$6:BY$37)-MIN('04 (ind)'!BY$6:BY$37))),ABS(-100+(100*(('04 (ind)'!BY37-MIN('04 (ind)'!BY$6:BY$37))/(MAX('04 (ind)'!BY$6:BY$37)-MIN('04 (ind)'!BY$6:BY$37))))))</f>
        <v>0</v>
      </c>
      <c r="BZ38" s="75">
        <f>IF('04 (ind)'!BZ$1="si",100*(('04 (ind)'!BZ37-MIN('04 (ind)'!BZ$6:BZ$37))/(MAX('04 (ind)'!BZ$6:BZ$37)-MIN('04 (ind)'!BZ$6:BZ$37))),ABS(-100+(100*(('04 (ind)'!BZ37-MIN('04 (ind)'!BZ$6:BZ$37))/(MAX('04 (ind)'!BZ$6:BZ$37)-MIN('04 (ind)'!BZ$6:BZ$37))))))</f>
        <v>73.094279906823004</v>
      </c>
      <c r="CA38" s="75">
        <f>IF('04 (ind)'!CA$1="si",100*(('04 (ind)'!CA37-MIN('04 (ind)'!CA$6:CA$37))/(MAX('04 (ind)'!CA$6:CA$37)-MIN('04 (ind)'!CA$6:CA$37))),ABS(-100+(100*(('04 (ind)'!CA37-MIN('04 (ind)'!CA$6:CA$37))/(MAX('04 (ind)'!CA$6:CA$37)-MIN('04 (ind)'!CA$6:CA$37))))))</f>
        <v>79.162300688702913</v>
      </c>
      <c r="CB38" s="75">
        <f>IF('04 (ind)'!CB$1="si",100*(('04 (ind)'!CB37-MIN('04 (ind)'!CB$6:CB$37))/(MAX('04 (ind)'!CB$6:CB$37)-MIN('04 (ind)'!CB$6:CB$37))),ABS(-100+(100*(('04 (ind)'!CB37-MIN('04 (ind)'!CB$6:CB$37))/(MAX('04 (ind)'!CB$6:CB$37)-MIN('04 (ind)'!CB$6:CB$37))))))</f>
        <v>84.351145038167942</v>
      </c>
      <c r="CC38" s="75">
        <f>IF('04 (ind)'!CC$1="si",100*(('04 (ind)'!CC37-MIN('04 (ind)'!CC$6:CC$37))/(MAX('04 (ind)'!CC$6:CC$37)-MIN('04 (ind)'!CC$6:CC$37))),ABS(-100+(100*(('04 (ind)'!CC37-MIN('04 (ind)'!CC$6:CC$37))/(MAX('04 (ind)'!CC$6:CC$37)-MIN('04 (ind)'!CC$6:CC$37))))))</f>
        <v>77.054499655816954</v>
      </c>
      <c r="CD38" s="75">
        <f>IF('04 (ind)'!CD$1="si",100*(('04 (ind)'!CD37-MIN('04 (ind)'!CD$6:CD$37))/(MAX('04 (ind)'!CD$6:CD$37)-MIN('04 (ind)'!CD$6:CD$37))),ABS(-100+(100*(('04 (ind)'!CD37-MIN('04 (ind)'!CD$6:CD$37))/(MAX('04 (ind)'!CD$6:CD$37)-MIN('04 (ind)'!CD$6:CD$37))))))</f>
        <v>0.23145376191577291</v>
      </c>
      <c r="CE38" s="75">
        <f>IF('04 (ind)'!CE$1="si",100*(('04 (ind)'!CE37-MIN('04 (ind)'!CE$6:CE$37))/(MAX('04 (ind)'!CE$6:CE$37)-MIN('04 (ind)'!CE$6:CE$37))),ABS(-100+(100*(('04 (ind)'!CE37-MIN('04 (ind)'!CE$6:CE$37))/(MAX('04 (ind)'!CE$6:CE$37)-MIN('04 (ind)'!CE$6:CE$37))))))</f>
        <v>10.337783817790084</v>
      </c>
      <c r="CF38" s="75">
        <f>IF('04 (ind)'!CF$1="si",100*(('04 (ind)'!CF37-MIN('04 (ind)'!CF$6:CF$37))/(MAX('04 (ind)'!CF$6:CF$37)-MIN('04 (ind)'!CF$6:CF$37))),ABS(-100+(100*(('04 (ind)'!CF37-MIN('04 (ind)'!CF$6:CF$37))/(MAX('04 (ind)'!CF$6:CF$37)-MIN('04 (ind)'!CF$6:CF$37))))))</f>
        <v>5.5759028446289465</v>
      </c>
      <c r="CG38" s="75">
        <f>IF('04 (ind)'!CG$1="si",100*(('04 (ind)'!CG37-MIN('04 (ind)'!CG$6:CG$37))/(MAX('04 (ind)'!CG$6:CG$37)-MIN('04 (ind)'!CG$6:CG$37))),ABS(-100+(100*(('04 (ind)'!CG37-MIN('04 (ind)'!CG$6:CG$37))/(MAX('04 (ind)'!CG$6:CG$37)-MIN('04 (ind)'!CG$6:CG$37))))))</f>
        <v>0.9571881344744716</v>
      </c>
      <c r="CH38" s="75">
        <f>IF('04 (ind)'!CH$1="si",100*(('04 (ind)'!CH37-MIN('04 (ind)'!CH$6:CH$37))/(MAX('04 (ind)'!CH$6:CH$37)-MIN('04 (ind)'!CH$6:CH$37))),ABS(-100+(100*(('04 (ind)'!CH37-MIN('04 (ind)'!CH$6:CH$37))/(MAX('04 (ind)'!CH$6:CH$37)-MIN('04 (ind)'!CH$6:CH$37))))))</f>
        <v>10.048575865709983</v>
      </c>
      <c r="CI38" s="75">
        <f>IF('04 (ind)'!CI$1="si",100*(('04 (ind)'!CI37-MIN('04 (ind)'!CI$6:CI$37))/(MAX('04 (ind)'!CI$6:CI$37)-MIN('04 (ind)'!CI$6:CI$37))),ABS(-100+(100*(('04 (ind)'!CI37-MIN('04 (ind)'!CI$6:CI$37))/(MAX('04 (ind)'!CI$6:CI$37)-MIN('04 (ind)'!CI$6:CI$37))))))</f>
        <v>100</v>
      </c>
      <c r="CJ38" s="75">
        <f>IF('04 (ind)'!CJ$1="si",100*(('04 (ind)'!CJ37-MIN('04 (ind)'!CJ$6:CJ$37))/(MAX('04 (ind)'!CJ$6:CJ$37)-MIN('04 (ind)'!CJ$6:CJ$37))),ABS(-100+(100*(('04 (ind)'!CJ37-MIN('04 (ind)'!CJ$6:CJ$37))/(MAX('04 (ind)'!CJ$6:CJ$37)-MIN('04 (ind)'!CJ$6:CJ$37))))))</f>
        <v>17.35003948363472</v>
      </c>
      <c r="CK38" s="75">
        <f>IF('04 (ind)'!CK$1="si",100*(('04 (ind)'!CK37-MIN('04 (ind)'!CK$6:CK$37))/(MAX('04 (ind)'!CK$6:CK$37)-MIN('04 (ind)'!CK$6:CK$37))),ABS(-100+(100*(('04 (ind)'!CK37-MIN('04 (ind)'!CK$6:CK$37))/(MAX('04 (ind)'!CK$6:CK$37)-MIN('04 (ind)'!CK$6:CK$37))))))</f>
        <v>0</v>
      </c>
      <c r="CL38" s="75">
        <f>IF('04 (ind)'!CL$1="si",100*(('04 (ind)'!CL37-MIN('04 (ind)'!CL$6:CL$37))/(MAX('04 (ind)'!CL$6:CL$37)-MIN('04 (ind)'!CL$6:CL$37))),ABS(-100+(100*(('04 (ind)'!CL37-MIN('04 (ind)'!CL$6:CL$37))/(MAX('04 (ind)'!CL$6:CL$37)-MIN('04 (ind)'!CL$6:CL$37))))))</f>
        <v>2.7185801819094899</v>
      </c>
      <c r="CM38" s="75">
        <f>IF('04 (ind)'!CM$1="si",100*(('04 (ind)'!CM37-MIN('04 (ind)'!CM$6:CM$37))/(MAX('04 (ind)'!CM$6:CM$37)-MIN('04 (ind)'!CM$6:CM$37))),ABS(-100+(100*(('04 (ind)'!CM37-MIN('04 (ind)'!CM$6:CM$37))/(MAX('04 (ind)'!CM$6:CM$37)-MIN('04 (ind)'!CM$6:CM$37))))))</f>
        <v>8.1277536525443512</v>
      </c>
    </row>
    <row r="40" spans="1:91">
      <c r="A40" s="89" t="s">
        <v>59</v>
      </c>
      <c r="B40" s="89" t="s">
        <v>60</v>
      </c>
      <c r="D40">
        <f>ABS(CORREL($B$7:$B$38,D$7:D$38))</f>
        <v>0.13336347347240096</v>
      </c>
      <c r="E40">
        <f t="shared" ref="E40:BP40" si="0">ABS(CORREL($B$7:$B$38,E$7:E$38))</f>
        <v>0.57286448020408021</v>
      </c>
      <c r="F40">
        <f t="shared" si="0"/>
        <v>5.6270764407354505E-2</v>
      </c>
      <c r="G40">
        <f t="shared" si="0"/>
        <v>5.9883786387909581E-2</v>
      </c>
      <c r="H40">
        <f t="shared" si="0"/>
        <v>8.9639619958440497E-2</v>
      </c>
      <c r="I40">
        <f t="shared" si="0"/>
        <v>0.18529952569217273</v>
      </c>
      <c r="J40">
        <f t="shared" si="0"/>
        <v>0.16175636976276414</v>
      </c>
      <c r="K40">
        <f t="shared" si="0"/>
        <v>0.18514633109993001</v>
      </c>
      <c r="L40">
        <f t="shared" si="0"/>
        <v>3.10037250547389E-2</v>
      </c>
      <c r="M40">
        <f t="shared" si="0"/>
        <v>0.72173598760058888</v>
      </c>
      <c r="N40">
        <f t="shared" si="0"/>
        <v>0.17563361035588812</v>
      </c>
      <c r="O40">
        <f t="shared" si="0"/>
        <v>9.6677266540989865E-3</v>
      </c>
      <c r="P40">
        <f t="shared" si="0"/>
        <v>0.24333051235617076</v>
      </c>
      <c r="Q40">
        <f t="shared" si="0"/>
        <v>0.11642811577472027</v>
      </c>
      <c r="R40">
        <f t="shared" si="0"/>
        <v>0.86998546414382116</v>
      </c>
      <c r="S40">
        <f t="shared" si="0"/>
        <v>2.5669681965519827E-2</v>
      </c>
      <c r="T40">
        <f t="shared" si="0"/>
        <v>0.52496480697296366</v>
      </c>
      <c r="U40">
        <f t="shared" si="0"/>
        <v>0.13277610211220786</v>
      </c>
      <c r="V40">
        <f t="shared" si="0"/>
        <v>1.2473857809087569E-2</v>
      </c>
      <c r="W40">
        <f t="shared" si="0"/>
        <v>0.39496868942884389</v>
      </c>
      <c r="X40">
        <f t="shared" si="0"/>
        <v>0.35312751481961208</v>
      </c>
      <c r="Y40">
        <f t="shared" si="0"/>
        <v>0.33750406928666721</v>
      </c>
      <c r="Z40">
        <f t="shared" si="0"/>
        <v>0.12296842239795852</v>
      </c>
      <c r="AA40">
        <f t="shared" si="0"/>
        <v>0.2727093737575928</v>
      </c>
      <c r="AB40">
        <f t="shared" si="0"/>
        <v>0.2490041812310563</v>
      </c>
      <c r="AC40">
        <f t="shared" si="0"/>
        <v>0.23386479115438508</v>
      </c>
      <c r="AD40">
        <f t="shared" si="0"/>
        <v>0.18965239877066919</v>
      </c>
      <c r="AE40">
        <f t="shared" si="0"/>
        <v>0.43621678531486863</v>
      </c>
      <c r="AF40">
        <f t="shared" si="0"/>
        <v>0.28461038376741221</v>
      </c>
      <c r="AG40">
        <f t="shared" si="0"/>
        <v>0.16976819019303518</v>
      </c>
      <c r="AH40">
        <f t="shared" si="0"/>
        <v>0.31796651901351702</v>
      </c>
      <c r="AI40">
        <f t="shared" si="0"/>
        <v>0.40061601588307832</v>
      </c>
      <c r="AJ40">
        <f t="shared" si="0"/>
        <v>0.3680635689487754</v>
      </c>
      <c r="AK40">
        <f>ABS(CORREL($B$7:$B$38,AK$7:AK$38))</f>
        <v>5.6046818170711568E-2</v>
      </c>
      <c r="AL40">
        <f t="shared" si="0"/>
        <v>0.21372822176161557</v>
      </c>
      <c r="AM40">
        <f t="shared" si="0"/>
        <v>0.46596687628057765</v>
      </c>
      <c r="AN40">
        <f t="shared" si="0"/>
        <v>0.48869084783380434</v>
      </c>
      <c r="AO40">
        <f t="shared" si="0"/>
        <v>0.18928819064043792</v>
      </c>
      <c r="AP40">
        <f t="shared" si="0"/>
        <v>0.70817802437641442</v>
      </c>
      <c r="AQ40">
        <f t="shared" si="0"/>
        <v>0.15048005744589291</v>
      </c>
      <c r="AR40">
        <f t="shared" si="0"/>
        <v>0.32812720584272342</v>
      </c>
      <c r="AS40">
        <f t="shared" si="0"/>
        <v>0.29440694020277214</v>
      </c>
      <c r="AT40">
        <f t="shared" si="0"/>
        <v>2.1623858534263005E-2</v>
      </c>
      <c r="AU40">
        <f t="shared" si="0"/>
        <v>0.23545385578659325</v>
      </c>
      <c r="AV40">
        <f t="shared" si="0"/>
        <v>0.10552581017733133</v>
      </c>
      <c r="AW40">
        <f t="shared" si="0"/>
        <v>0.3348742229895717</v>
      </c>
      <c r="AX40">
        <f t="shared" si="0"/>
        <v>0.26731629628770109</v>
      </c>
      <c r="AY40">
        <f t="shared" si="0"/>
        <v>0.51317110083343787</v>
      </c>
      <c r="AZ40">
        <f t="shared" si="0"/>
        <v>0.14931358215715115</v>
      </c>
      <c r="BA40">
        <f t="shared" si="0"/>
        <v>6.6505374430605529E-2</v>
      </c>
      <c r="BB40">
        <f t="shared" si="0"/>
        <v>0.31763572072591062</v>
      </c>
      <c r="BC40">
        <f t="shared" si="0"/>
        <v>2.1751313307597147E-2</v>
      </c>
      <c r="BD40">
        <f t="shared" si="0"/>
        <v>0.34186113940015961</v>
      </c>
      <c r="BE40">
        <f t="shared" si="0"/>
        <v>0.20657477400197261</v>
      </c>
      <c r="BF40">
        <f t="shared" si="0"/>
        <v>0.629414278917245</v>
      </c>
      <c r="BG40">
        <f t="shared" si="0"/>
        <v>0.81310647603894626</v>
      </c>
      <c r="BH40">
        <f t="shared" si="0"/>
        <v>0.83328351565662462</v>
      </c>
      <c r="BI40">
        <f t="shared" si="0"/>
        <v>0.22470964749243311</v>
      </c>
      <c r="BJ40">
        <f t="shared" si="0"/>
        <v>0.10809787888018103</v>
      </c>
      <c r="BK40">
        <f t="shared" si="0"/>
        <v>8.0379373603119454E-3</v>
      </c>
      <c r="BL40">
        <f t="shared" si="0"/>
        <v>0.64113418051214854</v>
      </c>
      <c r="BM40">
        <f t="shared" si="0"/>
        <v>0.19419751935695975</v>
      </c>
      <c r="BN40">
        <f t="shared" si="0"/>
        <v>0.13326507448959882</v>
      </c>
      <c r="BO40">
        <f t="shared" si="0"/>
        <v>0.36630198653213653</v>
      </c>
      <c r="BP40">
        <f t="shared" si="0"/>
        <v>0.70428713063048942</v>
      </c>
      <c r="BQ40">
        <f t="shared" ref="BQ40:CM40" si="1">ABS(CORREL($B$7:$B$38,BQ$7:BQ$38))</f>
        <v>0.83624594257005669</v>
      </c>
      <c r="BR40">
        <f t="shared" si="1"/>
        <v>0.10948814181595837</v>
      </c>
      <c r="BS40">
        <f t="shared" si="1"/>
        <v>0.49810152035720612</v>
      </c>
      <c r="BT40">
        <f t="shared" si="1"/>
        <v>0.12718578509251044</v>
      </c>
      <c r="BU40">
        <f t="shared" si="1"/>
        <v>0.20379257280238058</v>
      </c>
      <c r="BV40">
        <f t="shared" si="1"/>
        <v>0.11893664436348747</v>
      </c>
      <c r="BW40">
        <f t="shared" si="1"/>
        <v>0.12099959631413523</v>
      </c>
      <c r="BX40">
        <f t="shared" si="1"/>
        <v>0.78972295579867713</v>
      </c>
      <c r="BY40">
        <f t="shared" si="1"/>
        <v>2.4860472036241973E-2</v>
      </c>
      <c r="BZ40">
        <f t="shared" si="1"/>
        <v>0.13755799300474283</v>
      </c>
      <c r="CA40">
        <f t="shared" si="1"/>
        <v>0.23542956905183743</v>
      </c>
      <c r="CB40">
        <f t="shared" si="1"/>
        <v>0.59338117814676594</v>
      </c>
      <c r="CC40">
        <f t="shared" si="1"/>
        <v>2.6811713642668631E-2</v>
      </c>
      <c r="CD40">
        <f t="shared" si="1"/>
        <v>0.12275057077551745</v>
      </c>
      <c r="CE40">
        <f t="shared" si="1"/>
        <v>0.16217282965825264</v>
      </c>
      <c r="CF40">
        <f t="shared" si="1"/>
        <v>0.1975790077964957</v>
      </c>
      <c r="CG40">
        <f t="shared" si="1"/>
        <v>0.74508154670500171</v>
      </c>
      <c r="CH40">
        <f t="shared" si="1"/>
        <v>0.67956919619719169</v>
      </c>
      <c r="CI40">
        <f t="shared" si="1"/>
        <v>0.12527370757003792</v>
      </c>
      <c r="CJ40">
        <f t="shared" si="1"/>
        <v>0.21561232260881771</v>
      </c>
      <c r="CK40">
        <f t="shared" si="1"/>
        <v>0.6916111876616905</v>
      </c>
      <c r="CL40">
        <f t="shared" si="1"/>
        <v>0.38440680083192685</v>
      </c>
      <c r="CM40">
        <f t="shared" si="1"/>
        <v>0.61588661685976176</v>
      </c>
    </row>
    <row r="41" spans="1:91">
      <c r="B41" s="89" t="s">
        <v>61</v>
      </c>
      <c r="D41">
        <f>ABS(CORREL($C$7:$C$38,D$7:D$38))</f>
        <v>0.26439162665437732</v>
      </c>
      <c r="E41">
        <f t="shared" ref="E41:BP41" si="2">ABS(CORREL($C$7:$C$38,E$7:E$38))</f>
        <v>0.19727635871269328</v>
      </c>
      <c r="F41">
        <f t="shared" si="2"/>
        <v>2.223431357424473E-2</v>
      </c>
      <c r="G41">
        <f t="shared" si="2"/>
        <v>0.1909980778762386</v>
      </c>
      <c r="H41">
        <f t="shared" si="2"/>
        <v>0.26428769470072555</v>
      </c>
      <c r="I41">
        <f t="shared" si="2"/>
        <v>0.28321690346412487</v>
      </c>
      <c r="J41">
        <f t="shared" si="2"/>
        <v>0.13380237025781516</v>
      </c>
      <c r="K41">
        <f t="shared" si="2"/>
        <v>0.16682860581213968</v>
      </c>
      <c r="L41">
        <f t="shared" si="2"/>
        <v>2.7575635045252136E-2</v>
      </c>
      <c r="M41">
        <f t="shared" si="2"/>
        <v>0.42778934426556298</v>
      </c>
      <c r="N41">
        <f t="shared" si="2"/>
        <v>0.56985603640037463</v>
      </c>
      <c r="O41">
        <f t="shared" si="2"/>
        <v>0.17521825472217248</v>
      </c>
      <c r="P41">
        <f t="shared" si="2"/>
        <v>1.196762810011575E-2</v>
      </c>
      <c r="Q41">
        <f t="shared" si="2"/>
        <v>0.28597089398926773</v>
      </c>
      <c r="R41">
        <f t="shared" si="2"/>
        <v>0.41477598945836119</v>
      </c>
      <c r="S41">
        <f t="shared" si="2"/>
        <v>0.26612626761003388</v>
      </c>
      <c r="T41">
        <f t="shared" si="2"/>
        <v>0.55259030403659282</v>
      </c>
      <c r="U41">
        <f t="shared" si="2"/>
        <v>0.15044081616720975</v>
      </c>
      <c r="V41">
        <f t="shared" si="2"/>
        <v>0.23996641847272443</v>
      </c>
      <c r="W41">
        <f t="shared" si="2"/>
        <v>0.63393020977443748</v>
      </c>
      <c r="X41">
        <f t="shared" si="2"/>
        <v>0.69288780046391496</v>
      </c>
      <c r="Y41">
        <f t="shared" si="2"/>
        <v>0.83061917425872089</v>
      </c>
      <c r="Z41">
        <f t="shared" si="2"/>
        <v>0.54651071501372339</v>
      </c>
      <c r="AA41">
        <f t="shared" si="2"/>
        <v>0.66413715903942938</v>
      </c>
      <c r="AB41">
        <f t="shared" si="2"/>
        <v>0.57380582815166881</v>
      </c>
      <c r="AC41">
        <f t="shared" si="2"/>
        <v>0.52862452655547565</v>
      </c>
      <c r="AD41">
        <f t="shared" si="2"/>
        <v>0.23453963769212849</v>
      </c>
      <c r="AE41">
        <f t="shared" si="2"/>
        <v>0.50626962644098195</v>
      </c>
      <c r="AF41">
        <f t="shared" si="2"/>
        <v>0.77638724634247114</v>
      </c>
      <c r="AG41">
        <f t="shared" si="2"/>
        <v>0.35941545177776563</v>
      </c>
      <c r="AH41">
        <f t="shared" si="2"/>
        <v>0.39597759310991115</v>
      </c>
      <c r="AI41">
        <f t="shared" si="2"/>
        <v>8.4038397285040367E-2</v>
      </c>
      <c r="AJ41">
        <f t="shared" si="2"/>
        <v>0.65744741075775703</v>
      </c>
      <c r="AK41">
        <f t="shared" si="2"/>
        <v>4.1535339819674687E-2</v>
      </c>
      <c r="AL41">
        <f t="shared" si="2"/>
        <v>0.26470315252739207</v>
      </c>
      <c r="AM41">
        <f t="shared" si="2"/>
        <v>0.3557624721912433</v>
      </c>
      <c r="AN41">
        <f t="shared" si="2"/>
        <v>0.73107803790296333</v>
      </c>
      <c r="AO41">
        <f t="shared" si="2"/>
        <v>0.19530259469038591</v>
      </c>
      <c r="AP41">
        <f t="shared" si="2"/>
        <v>0.50472520121598274</v>
      </c>
      <c r="AQ41">
        <f t="shared" si="2"/>
        <v>0.30466706779003272</v>
      </c>
      <c r="AR41">
        <f t="shared" si="2"/>
        <v>0.53087768915916012</v>
      </c>
      <c r="AS41">
        <f t="shared" si="2"/>
        <v>9.9595708035985983E-2</v>
      </c>
      <c r="AT41">
        <f t="shared" si="2"/>
        <v>0.20867586199450766</v>
      </c>
      <c r="AU41">
        <f t="shared" si="2"/>
        <v>6.3364911111243039E-2</v>
      </c>
      <c r="AV41">
        <f t="shared" si="2"/>
        <v>7.3438068811718285E-2</v>
      </c>
      <c r="AW41">
        <f t="shared" si="2"/>
        <v>0.53824702386665857</v>
      </c>
      <c r="AX41">
        <f t="shared" si="2"/>
        <v>0.36489363357330851</v>
      </c>
      <c r="AY41">
        <f t="shared" si="2"/>
        <v>0.89554938094917791</v>
      </c>
      <c r="AZ41">
        <f t="shared" si="2"/>
        <v>0.36924895964917448</v>
      </c>
      <c r="BA41">
        <f t="shared" si="2"/>
        <v>3.6182753869725477E-2</v>
      </c>
      <c r="BB41">
        <f t="shared" si="2"/>
        <v>0.54951567710642579</v>
      </c>
      <c r="BC41">
        <f t="shared" si="2"/>
        <v>0.30494701014992176</v>
      </c>
      <c r="BD41">
        <f t="shared" si="2"/>
        <v>0.67094384087142167</v>
      </c>
      <c r="BE41">
        <f t="shared" si="2"/>
        <v>0.45410460929403096</v>
      </c>
      <c r="BF41">
        <f t="shared" si="2"/>
        <v>0.80676305847897578</v>
      </c>
      <c r="BG41">
        <f t="shared" si="2"/>
        <v>0.47119888491427508</v>
      </c>
      <c r="BH41">
        <f t="shared" si="2"/>
        <v>0.69910282746926744</v>
      </c>
      <c r="BI41">
        <f t="shared" si="2"/>
        <v>0.42913303071747683</v>
      </c>
      <c r="BJ41">
        <f t="shared" si="2"/>
        <v>0.19444060138749</v>
      </c>
      <c r="BK41">
        <f t="shared" si="2"/>
        <v>0.26381084713884384</v>
      </c>
      <c r="BL41">
        <f t="shared" si="2"/>
        <v>0.46022585674379007</v>
      </c>
      <c r="BM41">
        <f t="shared" si="2"/>
        <v>0.38614425072694403</v>
      </c>
      <c r="BN41">
        <f t="shared" si="2"/>
        <v>0.16257771199196433</v>
      </c>
      <c r="BO41">
        <f t="shared" si="2"/>
        <v>5.7826630179561488E-2</v>
      </c>
      <c r="BP41">
        <f t="shared" si="2"/>
        <v>0.83151830323709119</v>
      </c>
      <c r="BQ41">
        <f t="shared" ref="BQ41:CM41" si="3">ABS(CORREL($C$7:$C$38,BQ$7:BQ$38))</f>
        <v>0.66054059834294276</v>
      </c>
      <c r="BR41">
        <f t="shared" si="3"/>
        <v>0.285353932029489</v>
      </c>
      <c r="BS41">
        <f t="shared" si="3"/>
        <v>5.7214668672211373E-2</v>
      </c>
      <c r="BT41">
        <f t="shared" si="3"/>
        <v>0.15995360791362392</v>
      </c>
      <c r="BU41">
        <f t="shared" si="3"/>
        <v>0.38020091117990684</v>
      </c>
      <c r="BV41">
        <f t="shared" si="3"/>
        <v>4.4899776605295975E-2</v>
      </c>
      <c r="BW41">
        <f t="shared" si="3"/>
        <v>0.19911142132173246</v>
      </c>
      <c r="BX41">
        <f t="shared" si="3"/>
        <v>0.62754032552938688</v>
      </c>
      <c r="BY41">
        <f t="shared" si="3"/>
        <v>1.5443410969613705E-2</v>
      </c>
      <c r="BZ41">
        <f t="shared" si="3"/>
        <v>0.31329477667955563</v>
      </c>
      <c r="CA41">
        <f t="shared" si="3"/>
        <v>9.6320657428882364E-2</v>
      </c>
      <c r="CB41">
        <f t="shared" si="3"/>
        <v>0.11095059469420791</v>
      </c>
      <c r="CC41">
        <f t="shared" si="3"/>
        <v>0.47213521530955083</v>
      </c>
      <c r="CD41">
        <f t="shared" si="3"/>
        <v>0.13670093035070399</v>
      </c>
      <c r="CE41">
        <f t="shared" si="3"/>
        <v>2.6314955417932104E-4</v>
      </c>
      <c r="CF41">
        <f t="shared" si="3"/>
        <v>0.43937038894433422</v>
      </c>
      <c r="CG41">
        <f t="shared" si="3"/>
        <v>0.5607808242077077</v>
      </c>
      <c r="CH41">
        <f t="shared" si="3"/>
        <v>0.60565012265947116</v>
      </c>
      <c r="CI41">
        <f t="shared" si="3"/>
        <v>6.3852118462248655E-2</v>
      </c>
      <c r="CJ41">
        <f t="shared" si="3"/>
        <v>0.13912751115476718</v>
      </c>
      <c r="CK41">
        <f t="shared" si="3"/>
        <v>0.74597697994303425</v>
      </c>
      <c r="CL41">
        <f t="shared" si="3"/>
        <v>0.59279471309021858</v>
      </c>
      <c r="CM41">
        <f t="shared" si="3"/>
        <v>0.50394023245150021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5"/>
  <dimension ref="A1:CM41"/>
  <sheetViews>
    <sheetView zoomScale="85" zoomScaleNormal="85" workbookViewId="0">
      <selection activeCell="A10" sqref="A10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IF('05 (ind)'!B$1="si",100*(('05 (ind)'!B6-MIN('05 (ind)'!B$6:B$37))/(MAX('05 (ind)'!B$6:B$37)-MIN('05 (ind)'!B$6:B$37))),ABS(-100+(100*(('05 (ind)'!B6-MIN('05 (ind)'!B$6:B$37))/(MAX('05 (ind)'!B$6:B$37)-MIN('05 (ind)'!B$6:B$37))))))</f>
        <v>2.8235916217577408</v>
      </c>
      <c r="C7" s="87">
        <f>IF('05 (ind)'!C$1="si",100*(('05 (ind)'!C6-MIN('05 (ind)'!C$6:C$37))/(MAX('05 (ind)'!C$6:C$37)-MIN('05 (ind)'!C$6:C$37))),ABS(-100+(100*(('05 (ind)'!C6-MIN('05 (ind)'!C$6:C$37))/(MAX('05 (ind)'!C$6:C$37)-MIN('05 (ind)'!C$6:C$37))))))</f>
        <v>53.798180879912849</v>
      </c>
      <c r="D7" s="87">
        <f>IF('05 (ind)'!D$1="si",100*(('05 (ind)'!D6-MIN('05 (ind)'!D$6:D$37))/(MAX('05 (ind)'!D$6:D$37)-MIN('05 (ind)'!D$6:D$37))),ABS(-100+(100*(('05 (ind)'!D6-MIN('05 (ind)'!D$6:D$37))/(MAX('05 (ind)'!D$6:D$37)-MIN('05 (ind)'!D$6:D$37))))))</f>
        <v>72.384988503443509</v>
      </c>
      <c r="E7" s="87">
        <f>IF('05 (ind)'!E$1="si",100*(('05 (ind)'!E6-MIN('05 (ind)'!E$6:E$37))/(MAX('05 (ind)'!E$6:E$37)-MIN('05 (ind)'!E$6:E$37))),ABS(-100+(100*(('05 (ind)'!E6-MIN('05 (ind)'!E$6:E$37))/(MAX('05 (ind)'!E$6:E$37)-MIN('05 (ind)'!E$6:E$37))))))</f>
        <v>79.541052004172258</v>
      </c>
      <c r="F7" s="87">
        <f>IF('05 (ind)'!F$1="si",100*(('05 (ind)'!F6-MIN('05 (ind)'!F$6:F$37))/(MAX('05 (ind)'!F$6:F$37)-MIN('05 (ind)'!F$6:F$37))),ABS(-100+(100*(('05 (ind)'!F6-MIN('05 (ind)'!F$6:F$37))/(MAX('05 (ind)'!F$6:F$37)-MIN('05 (ind)'!F$6:F$37))))))</f>
        <v>81.727574750830598</v>
      </c>
      <c r="G7" s="87">
        <f>IF('05 (ind)'!G$1="si",100*(('05 (ind)'!G6-MIN('05 (ind)'!G$6:G$37))/(MAX('05 (ind)'!G$6:G$37)-MIN('05 (ind)'!G$6:G$37))),ABS(-100+(100*(('05 (ind)'!G6-MIN('05 (ind)'!G$6:G$37))/(MAX('05 (ind)'!G$6:G$37)-MIN('05 (ind)'!G$6:G$37))))))</f>
        <v>96.135265700483089</v>
      </c>
      <c r="H7" s="87">
        <f>IF('05 (ind)'!H$1="si",100*(('05 (ind)'!H6-MIN('05 (ind)'!H$6:H$37))/(MAX('05 (ind)'!H$6:H$37)-MIN('05 (ind)'!H$6:H$37))),ABS(-100+(100*(('05 (ind)'!H6-MIN('05 (ind)'!H$6:H$37))/(MAX('05 (ind)'!H$6:H$37)-MIN('05 (ind)'!H$6:H$37))))))</f>
        <v>94.977168949771695</v>
      </c>
      <c r="I7" s="87">
        <f>IF('05 (ind)'!I$1="si",100*(('05 (ind)'!I6-MIN('05 (ind)'!I$6:I$37))/(MAX('05 (ind)'!I$6:I$37)-MIN('05 (ind)'!I$6:I$37))),ABS(-100+(100*(('05 (ind)'!I6-MIN('05 (ind)'!I$6:I$37))/(MAX('05 (ind)'!I$6:I$37)-MIN('05 (ind)'!I$6:I$37))))))</f>
        <v>86.196319018404893</v>
      </c>
      <c r="J7" s="87">
        <f>IF('05 (ind)'!J$1="si",100*(('05 (ind)'!J6-MIN('05 (ind)'!J$6:J$37))/(MAX('05 (ind)'!J$6:J$37)-MIN('05 (ind)'!J$6:J$37))),ABS(-100+(100*(('05 (ind)'!J6-MIN('05 (ind)'!J$6:J$37))/(MAX('05 (ind)'!J$6:J$37)-MIN('05 (ind)'!J$6:J$37))))))</f>
        <v>8.1645569620253138</v>
      </c>
      <c r="K7" s="87">
        <f>IF('05 (ind)'!K$1="si",100*(('05 (ind)'!K6-MIN('05 (ind)'!K$6:K$37))/(MAX('05 (ind)'!K$6:K$37)-MIN('05 (ind)'!K$6:K$37))),ABS(-100+(100*(('05 (ind)'!K6-MIN('05 (ind)'!K$6:K$37))/(MAX('05 (ind)'!K$6:K$37)-MIN('05 (ind)'!K$6:K$37))))))</f>
        <v>64.753529213618307</v>
      </c>
      <c r="L7" s="87">
        <f>IF('05 (ind)'!L$1="si",100*(('05 (ind)'!L6-MIN('05 (ind)'!L$6:L$37))/(MAX('05 (ind)'!L$6:L$37)-MIN('05 (ind)'!L$6:L$37))),ABS(-100+(100*(('05 (ind)'!L6-MIN('05 (ind)'!L$6:L$37))/(MAX('05 (ind)'!L$6:L$37)-MIN('05 (ind)'!L$6:L$37))))))</f>
        <v>98.447660989160028</v>
      </c>
      <c r="M7" s="87">
        <f>IF('05 (ind)'!M$1="si",100*(('05 (ind)'!M6-MIN('05 (ind)'!M$6:M$37))/(MAX('05 (ind)'!M$6:M$37)-MIN('05 (ind)'!M$6:M$37))),ABS(-100+(100*(('05 (ind)'!M6-MIN('05 (ind)'!M$6:M$37))/(MAX('05 (ind)'!M$6:M$37)-MIN('05 (ind)'!M$6:M$37))))))</f>
        <v>48.771941969238817</v>
      </c>
      <c r="N7" s="87">
        <f>IF('05 (ind)'!N$1="si",100*(('05 (ind)'!N6-MIN('05 (ind)'!N$6:N$37))/(MAX('05 (ind)'!N$6:N$37)-MIN('05 (ind)'!N$6:N$37))),ABS(-100+(100*(('05 (ind)'!N6-MIN('05 (ind)'!N$6:N$37))/(MAX('05 (ind)'!N$6:N$37)-MIN('05 (ind)'!N$6:N$37))))))</f>
        <v>61.763716724126027</v>
      </c>
      <c r="O7" s="87">
        <f>IF('05 (ind)'!O$1="si",100*(('05 (ind)'!O6-MIN('05 (ind)'!O$6:O$37))/(MAX('05 (ind)'!O$6:O$37)-MIN('05 (ind)'!O$6:O$37))),ABS(-100+(100*(('05 (ind)'!O6-MIN('05 (ind)'!O$6:O$37))/(MAX('05 (ind)'!O$6:O$37)-MIN('05 (ind)'!O$6:O$37))))))</f>
        <v>98.82352941176471</v>
      </c>
      <c r="P7" s="87">
        <f>IF('05 (ind)'!P$1="si",100*(('05 (ind)'!P6-MIN('05 (ind)'!P$6:P$37))/(MAX('05 (ind)'!P$6:P$37)-MIN('05 (ind)'!P$6:P$37))),ABS(-100+(100*(('05 (ind)'!P6-MIN('05 (ind)'!P$6:P$37))/(MAX('05 (ind)'!P$6:P$37)-MIN('05 (ind)'!P$6:P$37))))))</f>
        <v>5.9099644798285871</v>
      </c>
      <c r="Q7" s="87">
        <f>IF('05 (ind)'!Q$1="si",100*(('05 (ind)'!Q6-MIN('05 (ind)'!Q$6:Q$37))/(MAX('05 (ind)'!Q$6:Q$37)-MIN('05 (ind)'!Q$6:Q$37))),ABS(-100+(100*(('05 (ind)'!Q6-MIN('05 (ind)'!Q$6:Q$37))/(MAX('05 (ind)'!Q$6:Q$37)-MIN('05 (ind)'!Q$6:Q$37))))))</f>
        <v>36.570238639377479</v>
      </c>
      <c r="R7" s="87">
        <f>IF('05 (ind)'!R$1="si",100*(('05 (ind)'!R6-MIN('05 (ind)'!R$6:R$37))/(MAX('05 (ind)'!R$6:R$37)-MIN('05 (ind)'!R$6:R$37))),ABS(-100+(100*(('05 (ind)'!R6-MIN('05 (ind)'!R$6:R$37))/(MAX('05 (ind)'!R$6:R$37)-MIN('05 (ind)'!R$6:R$37))))))</f>
        <v>0.19774168711702364</v>
      </c>
      <c r="S7" s="75">
        <f>ABS(ABS(('05 (ind)'!S6-((MAX('05 (ind)'!S$6:S$37)+MIN('05 (ind)'!S$6:S$37))/2))/(((MAX('05 (ind)'!S$6:S$37)+MIN('05 (ind)'!S$6:S$37))/2)-MAX('05 (ind)'!S$6:S$37))*100)-100)</f>
        <v>68.868440705883714</v>
      </c>
      <c r="T7" s="75">
        <f>IF('05 (ind)'!T$1="si",100*(('05 (ind)'!T6-MIN('05 (ind)'!T$6:T$37))/(MAX('05 (ind)'!T$6:T$37)-MIN('05 (ind)'!T$6:T$37))),ABS(-100+(100*(('05 (ind)'!T6-MIN('05 (ind)'!T$6:T$37))/(MAX('05 (ind)'!T$6:T$37)-MIN('05 (ind)'!T$6:T$37))))))</f>
        <v>25.773205188423603</v>
      </c>
      <c r="U7" s="75">
        <f>IF('05 (ind)'!U$1="si",100*(('05 (ind)'!U6-MIN('05 (ind)'!U$6:U$37))/(MAX('05 (ind)'!U$6:U$37)-MIN('05 (ind)'!U$6:U$37))),ABS(-100+(100*(('05 (ind)'!U6-MIN('05 (ind)'!U$6:U$37))/(MAX('05 (ind)'!U$6:U$37)-MIN('05 (ind)'!U$6:U$37))))))</f>
        <v>0</v>
      </c>
      <c r="V7" s="75">
        <f>IF('05 (ind)'!V$1="si",100*(('05 (ind)'!V6-MIN('05 (ind)'!V$6:V$37))/(MAX('05 (ind)'!V$6:V$37)-MIN('05 (ind)'!V$6:V$37))),ABS(-100+(100*(('05 (ind)'!V6-MIN('05 (ind)'!V$6:V$37))/(MAX('05 (ind)'!V$6:V$37)-MIN('05 (ind)'!V$6:V$37))))))</f>
        <v>96.685082872928177</v>
      </c>
      <c r="W7" s="75">
        <f>IF('05 (ind)'!W$1="si",100*(('05 (ind)'!W6-MIN('05 (ind)'!W$6:W$37))/(MAX('05 (ind)'!W$6:W$37)-MIN('05 (ind)'!W$6:W$37))),ABS(-100+(100*(('05 (ind)'!W6-MIN('05 (ind)'!W$6:W$37))/(MAX('05 (ind)'!W$6:W$37)-MIN('05 (ind)'!W$6:W$37))))))</f>
        <v>100</v>
      </c>
      <c r="X7" s="75">
        <f>IF('05 (ind)'!X$1="si",100*(('05 (ind)'!X6-MIN('05 (ind)'!X$6:X$37))/(MAX('05 (ind)'!X$6:X$37)-MIN('05 (ind)'!X$6:X$37))),ABS(-100+(100*(('05 (ind)'!X6-MIN('05 (ind)'!X$6:X$37))/(MAX('05 (ind)'!X$6:X$37)-MIN('05 (ind)'!X$6:X$37))))))</f>
        <v>94.873703682667326</v>
      </c>
      <c r="Y7" s="75">
        <f>IF('05 (ind)'!Y$1="si",100*(('05 (ind)'!Y6-MIN('05 (ind)'!Y$6:Y$37))/(MAX('05 (ind)'!Y$6:Y$37)-MIN('05 (ind)'!Y$6:Y$37))),ABS(-100+(100*(('05 (ind)'!Y6-MIN('05 (ind)'!Y$6:Y$37))/(MAX('05 (ind)'!Y$6:Y$37)-MIN('05 (ind)'!Y$6:Y$37))))))</f>
        <v>76.444566897797372</v>
      </c>
      <c r="Z7" s="75">
        <f>IF('05 (ind)'!Z$1="si",100*(('05 (ind)'!Z6-MIN('05 (ind)'!Z$6:Z$37))/(MAX('05 (ind)'!Z$6:Z$37)-MIN('05 (ind)'!Z$6:Z$37))),ABS(-100+(100*(('05 (ind)'!Z6-MIN('05 (ind)'!Z$6:Z$37))/(MAX('05 (ind)'!Z$6:Z$37)-MIN('05 (ind)'!Z$6:Z$37))))))</f>
        <v>78.504513396641585</v>
      </c>
      <c r="AA7" s="75">
        <f>IF('05 (ind)'!AA$1="si",100*(('05 (ind)'!AA6-MIN('05 (ind)'!AA$6:AA$37))/(MAX('05 (ind)'!AA$6:AA$37)-MIN('05 (ind)'!AA$6:AA$37))),ABS(-100+(100*(('05 (ind)'!AA6-MIN('05 (ind)'!AA$6:AA$37))/(MAX('05 (ind)'!AA$6:AA$37)-MIN('05 (ind)'!AA$6:AA$37))))))</f>
        <v>67.849692728876704</v>
      </c>
      <c r="AB7" s="75">
        <f>IF('05 (ind)'!AB$1="si",100*(('05 (ind)'!AB6-MIN('05 (ind)'!AB$6:AB$37))/(MAX('05 (ind)'!AB$6:AB$37)-MIN('05 (ind)'!AB$6:AB$37))),ABS(-100+(100*(('05 (ind)'!AB6-MIN('05 (ind)'!AB$6:AB$37))/(MAX('05 (ind)'!AB$6:AB$37)-MIN('05 (ind)'!AB$6:AB$37))))))</f>
        <v>73.290200828487485</v>
      </c>
      <c r="AC7" s="75">
        <f>IF('05 (ind)'!AC$1="si",100*(('05 (ind)'!AC6-MIN('05 (ind)'!AC$6:AC$37))/(MAX('05 (ind)'!AC$6:AC$37)-MIN('05 (ind)'!AC$6:AC$37))),ABS(-100+(100*(('05 (ind)'!AC6-MIN('05 (ind)'!AC$6:AC$37))/(MAX('05 (ind)'!AC$6:AC$37)-MIN('05 (ind)'!AC$6:AC$37))))))</f>
        <v>51.222698716621323</v>
      </c>
      <c r="AD7" s="75">
        <f>IF('05 (ind)'!AD$1="si",100*(('05 (ind)'!AD6-MIN('05 (ind)'!AD$6:AD$37))/(MAX('05 (ind)'!AD$6:AD$37)-MIN('05 (ind)'!AD$6:AD$37))),ABS(-100+(100*(('05 (ind)'!AD6-MIN('05 (ind)'!AD$6:AD$37))/(MAX('05 (ind)'!AD$6:AD$37)-MIN('05 (ind)'!AD$6:AD$37))))))</f>
        <v>62.096057800931817</v>
      </c>
      <c r="AE7" s="75">
        <f>IF('05 (ind)'!AE$1="si",100*(('05 (ind)'!AE6-MIN('05 (ind)'!AE$6:AE$37))/(MAX('05 (ind)'!AE$6:AE$37)-MIN('05 (ind)'!AE$6:AE$37))),ABS(-100+(100*(('05 (ind)'!AE6-MIN('05 (ind)'!AE$6:AE$37))/(MAX('05 (ind)'!AE$6:AE$37)-MIN('05 (ind)'!AE$6:AE$37))))))</f>
        <v>60.776974737036639</v>
      </c>
      <c r="AF7" s="75">
        <f>IF('05 (ind)'!AF$1="si",100*(('05 (ind)'!AF6-MIN('05 (ind)'!AF$6:AF$37))/(MAX('05 (ind)'!AF$6:AF$37)-MIN('05 (ind)'!AF$6:AF$37))),ABS(-100+(100*(('05 (ind)'!AF6-MIN('05 (ind)'!AF$6:AF$37))/(MAX('05 (ind)'!AF$6:AF$37)-MIN('05 (ind)'!AF$6:AF$37))))))</f>
        <v>87.912087912087912</v>
      </c>
      <c r="AG7" s="75">
        <f>IF('05 (ind)'!AG$1="si",100*(('05 (ind)'!AG6-MIN('05 (ind)'!AG$6:AG$37))/(MAX('05 (ind)'!AG$6:AG$37)-MIN('05 (ind)'!AG$6:AG$37))),ABS(-100+(100*(('05 (ind)'!AG6-MIN('05 (ind)'!AG$6:AG$37))/(MAX('05 (ind)'!AG$6:AG$37)-MIN('05 (ind)'!AG$6:AG$37))))))</f>
        <v>62.980769230769241</v>
      </c>
      <c r="AH7" s="75">
        <f>IF('05 (ind)'!AH$1="si",100*(('05 (ind)'!AH6-MIN('05 (ind)'!AH$6:AH$37))/(MAX('05 (ind)'!AH$6:AH$37)-MIN('05 (ind)'!AH$6:AH$37))),ABS(-100+(100*(('05 (ind)'!AH6-MIN('05 (ind)'!AH$6:AH$37))/(MAX('05 (ind)'!AH$6:AH$37)-MIN('05 (ind)'!AH$6:AH$37))))))</f>
        <v>26.633165829145717</v>
      </c>
      <c r="AI7" s="75">
        <f>IF('05 (ind)'!AI$1="si",100*(('05 (ind)'!AI6-MIN('05 (ind)'!AI$6:AI$37))/(MAX('05 (ind)'!AI$6:AI$37)-MIN('05 (ind)'!AI$6:AI$37))),ABS(-100+(100*(('05 (ind)'!AI6-MIN('05 (ind)'!AI$6:AI$37))/(MAX('05 (ind)'!AI$6:AI$37)-MIN('05 (ind)'!AI$6:AI$37))))))</f>
        <v>2.6930685678026207</v>
      </c>
      <c r="AJ7" s="75">
        <f>IF('05 (ind)'!AJ$1="si",100*(('05 (ind)'!AJ6-MIN('05 (ind)'!AJ$6:AJ$37))/(MAX('05 (ind)'!AJ$6:AJ$37)-MIN('05 (ind)'!AJ$6:AJ$37))),ABS(-100+(100*(('05 (ind)'!AJ6-MIN('05 (ind)'!AJ$6:AJ$37))/(MAX('05 (ind)'!AJ$6:AJ$37)-MIN('05 (ind)'!AJ$6:AJ$37))))))</f>
        <v>81.403912543153083</v>
      </c>
      <c r="AK7" s="75">
        <f>IF('05 (ind)'!AK$1="si",100*(('05 (ind)'!AK6-MIN('05 (ind)'!AK$6:AK$37))/(MAX('05 (ind)'!AK$6:AK$37)-MIN('05 (ind)'!AK$6:AK$37))),ABS(-100+(100*(('05 (ind)'!AK6-MIN('05 (ind)'!AK$6:AK$37))/(MAX('05 (ind)'!AK$6:AK$37)-MIN('05 (ind)'!AK$6:AK$37))))))</f>
        <v>29.811264005043235</v>
      </c>
      <c r="AL7" s="75">
        <f>IF('05 (ind)'!AL$1="si",100*(('05 (ind)'!AL6-MIN('05 (ind)'!AL$6:AL$37))/(MAX('05 (ind)'!AL$6:AL$37)-MIN('05 (ind)'!AL$6:AL$37))),ABS(-100+(100*(('05 (ind)'!AL6-MIN('05 (ind)'!AL$6:AL$37))/(MAX('05 (ind)'!AL$6:AL$37)-MIN('05 (ind)'!AL$6:AL$37))))))</f>
        <v>90.459973132770429</v>
      </c>
      <c r="AM7" s="75">
        <f>IF('05 (ind)'!AM$1="si",100*(('05 (ind)'!AM6-MIN('05 (ind)'!AM$6:AM$37))/(MAX('05 (ind)'!AM$6:AM$37)-MIN('05 (ind)'!AM$6:AM$37))),ABS(-100+(100*(('05 (ind)'!AM6-MIN('05 (ind)'!AM$6:AM$37))/(MAX('05 (ind)'!AM$6:AM$37)-MIN('05 (ind)'!AM$6:AM$37))))))</f>
        <v>70.117317959778362</v>
      </c>
      <c r="AN7" s="75">
        <f>IF('05 (ind)'!AN$1="si",100*(('05 (ind)'!AN6-MIN('05 (ind)'!AN$6:AN$37))/(MAX('05 (ind)'!AN$6:AN$37)-MIN('05 (ind)'!AN$6:AN$37))),ABS(-100+(100*(('05 (ind)'!AN6-MIN('05 (ind)'!AN$6:AN$37))/(MAX('05 (ind)'!AN$6:AN$37)-MIN('05 (ind)'!AN$6:AN$37))))))</f>
        <v>34.31200367785965</v>
      </c>
      <c r="AO7" s="75">
        <f>IF('05 (ind)'!AO$1="si",100*(('05 (ind)'!AO6-MIN('05 (ind)'!AO$6:AO$37))/(MAX('05 (ind)'!AO$6:AO$37)-MIN('05 (ind)'!AO$6:AO$37))),ABS(-100+(100*(('05 (ind)'!AO6-MIN('05 (ind)'!AO$6:AO$37))/(MAX('05 (ind)'!AO$6:AO$37)-MIN('05 (ind)'!AO$6:AO$37))))))</f>
        <v>45.492650681223935</v>
      </c>
      <c r="AP7" s="75">
        <f>IF('05 (ind)'!AP$1="si",100*(('05 (ind)'!AP6-MIN('05 (ind)'!AP$6:AP$37))/(MAX('05 (ind)'!AP$6:AP$37)-MIN('05 (ind)'!AP$6:AP$37))),ABS(-100+(100*(('05 (ind)'!AP6-MIN('05 (ind)'!AP$6:AP$37))/(MAX('05 (ind)'!AP$6:AP$37)-MIN('05 (ind)'!AP$6:AP$37))))))</f>
        <v>74.083129584352079</v>
      </c>
      <c r="AQ7" s="75">
        <f>IF('05 (ind)'!AQ$1="si",100*(('05 (ind)'!AQ6-MIN('05 (ind)'!AQ$6:AQ$37))/(MAX('05 (ind)'!AQ$6:AQ$37)-MIN('05 (ind)'!AQ$6:AQ$37))),ABS(-100+(100*(('05 (ind)'!AQ6-MIN('05 (ind)'!AQ$6:AQ$37))/(MAX('05 (ind)'!AQ$6:AQ$37)-MIN('05 (ind)'!AQ$6:AQ$37))))))</f>
        <v>10.280535883304848</v>
      </c>
      <c r="AR7" s="75">
        <f>IF('05 (ind)'!AR$1="si",100*(('05 (ind)'!AR6-MIN('05 (ind)'!AR$6:AR$37))/(MAX('05 (ind)'!AR$6:AR$37)-MIN('05 (ind)'!AR$6:AR$37))),ABS(-100+(100*(('05 (ind)'!AR6-MIN('05 (ind)'!AR$6:AR$37))/(MAX('05 (ind)'!AR$6:AR$37)-MIN('05 (ind)'!AR$6:AR$37))))))</f>
        <v>34.708876097442847</v>
      </c>
      <c r="AS7" s="75">
        <f>IF('05 (ind)'!AS$1="si",100*(('05 (ind)'!AS6-MIN('05 (ind)'!AS$6:AS$37))/(MAX('05 (ind)'!AS$6:AS$37)-MIN('05 (ind)'!AS$6:AS$37))),ABS(-100+(100*(('05 (ind)'!AS6-MIN('05 (ind)'!AS$6:AS$37))/(MAX('05 (ind)'!AS$6:AS$37)-MIN('05 (ind)'!AS$6:AS$37))))))</f>
        <v>58.720930232558139</v>
      </c>
      <c r="AT7" s="75">
        <f>IF('05 (ind)'!AT$1="si",100*(('05 (ind)'!AT6-MIN('05 (ind)'!AT$6:AT$37))/(MAX('05 (ind)'!AT$6:AT$37)-MIN('05 (ind)'!AT$6:AT$37))),ABS(-100+(100*(('05 (ind)'!AT6-MIN('05 (ind)'!AT$6:AT$37))/(MAX('05 (ind)'!AT$6:AT$37)-MIN('05 (ind)'!AT$6:AT$37))))))</f>
        <v>0</v>
      </c>
      <c r="AU7" s="75">
        <f>IF('05 (ind)'!AU$1="si",100*(('05 (ind)'!AU6-MIN('05 (ind)'!AU$6:AU$37))/(MAX('05 (ind)'!AU$6:AU$37)-MIN('05 (ind)'!AU$6:AU$37))),ABS(-100+(100*(('05 (ind)'!AU6-MIN('05 (ind)'!AU$6:AU$37))/(MAX('05 (ind)'!AU$6:AU$37)-MIN('05 (ind)'!AU$6:AU$37))))))</f>
        <v>48.487654320987659</v>
      </c>
      <c r="AV7" s="75">
        <f>IF('05 (ind)'!AV$1="si",100*(('05 (ind)'!AV6-MIN('05 (ind)'!AV$6:AV$37))/(MAX('05 (ind)'!AV$6:AV$37)-MIN('05 (ind)'!AV$6:AV$37))),ABS(-100+(100*(('05 (ind)'!AV6-MIN('05 (ind)'!AV$6:AV$37))/(MAX('05 (ind)'!AV$6:AV$37)-MIN('05 (ind)'!AV$6:AV$37))))))</f>
        <v>100</v>
      </c>
      <c r="AW7" s="75">
        <f>IF('05 (ind)'!AW$1="si",100*(('05 (ind)'!AW6-MIN('05 (ind)'!AW$6:AW$37))/(MAX('05 (ind)'!AW$6:AW$37)-MIN('05 (ind)'!AW$6:AW$37))),ABS(-100+(100*(('05 (ind)'!AW6-MIN('05 (ind)'!AW$6:AW$37))/(MAX('05 (ind)'!AW$6:AW$37)-MIN('05 (ind)'!AW$6:AW$37))))))</f>
        <v>54.536029030585787</v>
      </c>
      <c r="AX7" s="75">
        <f>IF('05 (ind)'!AX$1="si",100*(('05 (ind)'!AX6-MIN('05 (ind)'!AX$6:AX$37))/(MAX('05 (ind)'!AX$6:AX$37)-MIN('05 (ind)'!AX$6:AX$37))),ABS(-100+(100*(('05 (ind)'!AX6-MIN('05 (ind)'!AX$6:AX$37))/(MAX('05 (ind)'!AX$6:AX$37)-MIN('05 (ind)'!AX$6:AX$37))))))</f>
        <v>11.193609158778372</v>
      </c>
      <c r="AY7" s="75">
        <f>IF('05 (ind)'!AY$1="si",100*(('05 (ind)'!AY6-MIN('05 (ind)'!AY$6:AY$37))/(MAX('05 (ind)'!AY$6:AY$37)-MIN('05 (ind)'!AY$6:AY$37))),ABS(-100+(100*(('05 (ind)'!AY6-MIN('05 (ind)'!AY$6:AY$37))/(MAX('05 (ind)'!AY$6:AY$37)-MIN('05 (ind)'!AY$6:AY$37))))))</f>
        <v>59.41960038058992</v>
      </c>
      <c r="AZ7" s="75">
        <f>IF('05 (ind)'!AZ$1="si",100*(('05 (ind)'!AZ6-MIN('05 (ind)'!AZ$6:AZ$37))/(MAX('05 (ind)'!AZ$6:AZ$37)-MIN('05 (ind)'!AZ$6:AZ$37))),ABS(-100+(100*(('05 (ind)'!AZ6-MIN('05 (ind)'!AZ$6:AZ$37))/(MAX('05 (ind)'!AZ$6:AZ$37)-MIN('05 (ind)'!AZ$6:AZ$37))))))</f>
        <v>60.787539987297222</v>
      </c>
      <c r="BA7" s="75">
        <f>IF('05 (ind)'!BA$1="si",100*(('05 (ind)'!BA6-MIN('05 (ind)'!BA$6:BA$37))/(MAX('05 (ind)'!BA$6:BA$37)-MIN('05 (ind)'!BA$6:BA$37))),ABS(-100+(100*(('05 (ind)'!BA6-MIN('05 (ind)'!BA$6:BA$37))/(MAX('05 (ind)'!BA$6:BA$37)-MIN('05 (ind)'!BA$6:BA$37))))))</f>
        <v>11.421595725106704</v>
      </c>
      <c r="BB7" s="75">
        <f>IF('05 (ind)'!BB$1="si",100*(('05 (ind)'!BB6-MIN('05 (ind)'!BB$6:BB$37))/(MAX('05 (ind)'!BB$6:BB$37)-MIN('05 (ind)'!BB$6:BB$37))),ABS(-100+(100*(('05 (ind)'!BB6-MIN('05 (ind)'!BB$6:BB$37))/(MAX('05 (ind)'!BB$6:BB$37)-MIN('05 (ind)'!BB$6:BB$37))))))</f>
        <v>37.960796203936297</v>
      </c>
      <c r="BC7" s="75">
        <f>IF('05 (ind)'!BC$1="si",100*(('05 (ind)'!BC6-MIN('05 (ind)'!BC$6:BC$37))/(MAX('05 (ind)'!BC$6:BC$37)-MIN('05 (ind)'!BC$6:BC$37))),ABS(-100+(100*(('05 (ind)'!BC6-MIN('05 (ind)'!BC$6:BC$37))/(MAX('05 (ind)'!BC$6:BC$37)-MIN('05 (ind)'!BC$6:BC$37))))))</f>
        <v>32.730828631526293</v>
      </c>
      <c r="BD7" s="75">
        <f>IF('05 (ind)'!BD$1="si",100*(('05 (ind)'!BD6-MIN('05 (ind)'!BD$6:BD$37))/(MAX('05 (ind)'!BD$6:BD$37)-MIN('05 (ind)'!BD$6:BD$37))),ABS(-100+(100*(('05 (ind)'!BD6-MIN('05 (ind)'!BD$6:BD$37))/(MAX('05 (ind)'!BD$6:BD$37)-MIN('05 (ind)'!BD$6:BD$37))))))</f>
        <v>33.325193109854666</v>
      </c>
      <c r="BE7" s="75">
        <f>IF('05 (ind)'!BE$1="si",100*(('05 (ind)'!BE6-MIN('05 (ind)'!BE$6:BE$37))/(MAX('05 (ind)'!BE$6:BE$37)-MIN('05 (ind)'!BE$6:BE$37))),ABS(-100+(100*(('05 (ind)'!BE6-MIN('05 (ind)'!BE$6:BE$37))/(MAX('05 (ind)'!BE$6:BE$37)-MIN('05 (ind)'!BE$6:BE$37))))))</f>
        <v>29.068673565380998</v>
      </c>
      <c r="BF7" s="75">
        <f>IF('05 (ind)'!BF$1="si",100*(('05 (ind)'!BF6-MIN('05 (ind)'!BF$6:BF$37))/(MAX('05 (ind)'!BF$6:BF$37)-MIN('05 (ind)'!BF$6:BF$37))),ABS(-100+(100*(('05 (ind)'!BF6-MIN('05 (ind)'!BF$6:BF$37))/(MAX('05 (ind)'!BF$6:BF$37)-MIN('05 (ind)'!BF$6:BF$37))))))</f>
        <v>30.476224598464636</v>
      </c>
      <c r="BG7" s="75">
        <f>IF('05 (ind)'!BG$1="si",100*(('05 (ind)'!BG6-MIN('05 (ind)'!BG$6:BG$37))/(MAX('05 (ind)'!BG$6:BG$37)-MIN('05 (ind)'!BG$6:BG$37))),ABS(-100+(100*(('05 (ind)'!BG6-MIN('05 (ind)'!BG$6:BG$37))/(MAX('05 (ind)'!BG$6:BG$37)-MIN('05 (ind)'!BG$6:BG$37))))))</f>
        <v>30.217965276483845</v>
      </c>
      <c r="BH7" s="75">
        <f>IF('05 (ind)'!BH$1="si",100*(('05 (ind)'!BH6-MIN('05 (ind)'!BH$6:BH$37))/(MAX('05 (ind)'!BH$6:BH$37)-MIN('05 (ind)'!BH$6:BH$37))),ABS(-100+(100*(('05 (ind)'!BH6-MIN('05 (ind)'!BH$6:BH$37))/(MAX('05 (ind)'!BH$6:BH$37)-MIN('05 (ind)'!BH$6:BH$37))))))</f>
        <v>17.540961121145713</v>
      </c>
      <c r="BI7" s="75">
        <f>IF('05 (ind)'!BI$1="si",100*(('05 (ind)'!BI6-MIN('05 (ind)'!BI$6:BI$37))/(MAX('05 (ind)'!BI$6:BI$37)-MIN('05 (ind)'!BI$6:BI$37))),ABS(-100+(100*(('05 (ind)'!BI6-MIN('05 (ind)'!BI$6:BI$37))/(MAX('05 (ind)'!BI$6:BI$37)-MIN('05 (ind)'!BI$6:BI$37))))))</f>
        <v>97.77666242573838</v>
      </c>
      <c r="BJ7" s="75">
        <f>IF('05 (ind)'!BJ$1="si",100*(('05 (ind)'!BJ6-MIN('05 (ind)'!BJ$6:BJ$37))/(MAX('05 (ind)'!BJ$6:BJ$37)-MIN('05 (ind)'!BJ$6:BJ$37))),ABS(-100+(100*(('05 (ind)'!BJ6-MIN('05 (ind)'!BJ$6:BJ$37))/(MAX('05 (ind)'!BJ$6:BJ$37)-MIN('05 (ind)'!BJ$6:BJ$37))))))</f>
        <v>1.5137090373739735E-3</v>
      </c>
      <c r="BK7" s="75">
        <f>IF('05 (ind)'!BK$1="si",100*(('05 (ind)'!BK6-MIN('05 (ind)'!BK$6:BK$37))/(MAX('05 (ind)'!BK$6:BK$37)-MIN('05 (ind)'!BK$6:BK$37))),ABS(-100+(100*(('05 (ind)'!BK6-MIN('05 (ind)'!BK$6:BK$37))/(MAX('05 (ind)'!BK$6:BK$37)-MIN('05 (ind)'!BK$6:BK$37))))))</f>
        <v>9.0466300441996417</v>
      </c>
      <c r="BL7" s="75">
        <f>IF('05 (ind)'!BL$1="si",100*(('05 (ind)'!BL6-MIN('05 (ind)'!BL$6:BL$37))/(MAX('05 (ind)'!BL$6:BL$37)-MIN('05 (ind)'!BL$6:BL$37))),ABS(-100+(100*(('05 (ind)'!BL6-MIN('05 (ind)'!BL$6:BL$37))/(MAX('05 (ind)'!BL$6:BL$37)-MIN('05 (ind)'!BL$6:BL$37))))))</f>
        <v>5.1724137931034484</v>
      </c>
      <c r="BM7" s="75">
        <f>IF('05 (ind)'!BM$1="si",100*(('05 (ind)'!BM6-MIN('05 (ind)'!BM$6:BM$37))/(MAX('05 (ind)'!BM$6:BM$37)-MIN('05 (ind)'!BM$6:BM$37))),ABS(-100+(100*(('05 (ind)'!BM6-MIN('05 (ind)'!BM$6:BM$37))/(MAX('05 (ind)'!BM$6:BM$37)-MIN('05 (ind)'!BM$6:BM$37))))))</f>
        <v>22.837820823829354</v>
      </c>
      <c r="BN7" s="75">
        <f>IF('05 (ind)'!BN$1="si",100*(('05 (ind)'!BN6-MIN('05 (ind)'!BN$6:BN$37))/(MAX('05 (ind)'!BN$6:BN$37)-MIN('05 (ind)'!BN$6:BN$37))),ABS(-100+(100*(('05 (ind)'!BN6-MIN('05 (ind)'!BN$6:BN$37))/(MAX('05 (ind)'!BN$6:BN$37)-MIN('05 (ind)'!BN$6:BN$37))))))</f>
        <v>100</v>
      </c>
      <c r="BO7" s="75">
        <f>IF('05 (ind)'!BO$1="si",100*(('05 (ind)'!BO6-MIN('05 (ind)'!BO$6:BO$37))/(MAX('05 (ind)'!BO$6:BO$37)-MIN('05 (ind)'!BO$6:BO$37))),ABS(-100+(100*(('05 (ind)'!BO6-MIN('05 (ind)'!BO$6:BO$37))/(MAX('05 (ind)'!BO$6:BO$37)-MIN('05 (ind)'!BO$6:BO$37))))))</f>
        <v>30.699075665162272</v>
      </c>
      <c r="BP7" s="75">
        <f>IF('05 (ind)'!BP$1="si",100*(('05 (ind)'!BP6-MIN('05 (ind)'!BP$6:BP$37))/(MAX('05 (ind)'!BP$6:BP$37)-MIN('05 (ind)'!BP$6:BP$37))),ABS(-100+(100*(('05 (ind)'!BP6-MIN('05 (ind)'!BP$6:BP$37))/(MAX('05 (ind)'!BP$6:BP$37)-MIN('05 (ind)'!BP$6:BP$37))))))</f>
        <v>26.089030456035537</v>
      </c>
      <c r="BQ7" s="75">
        <f>IF('05 (ind)'!BQ$1="si",100*(('05 (ind)'!BQ6-MIN('05 (ind)'!BQ$6:BQ$37))/(MAX('05 (ind)'!BQ$6:BQ$37)-MIN('05 (ind)'!BQ$6:BQ$37))),ABS(-100+(100*(('05 (ind)'!BQ6-MIN('05 (ind)'!BQ$6:BQ$37))/(MAX('05 (ind)'!BQ$6:BQ$37)-MIN('05 (ind)'!BQ$6:BQ$37))))))</f>
        <v>72.570715487744835</v>
      </c>
      <c r="BR7" s="75">
        <f>IF('05 (ind)'!BR$1="si",100*(('05 (ind)'!BR6-MIN('05 (ind)'!BR$6:BR$37))/(MAX('05 (ind)'!BR$6:BR$37)-MIN('05 (ind)'!BR$6:BR$37))),ABS(-100+(100*(('05 (ind)'!BR6-MIN('05 (ind)'!BR$6:BR$37))/(MAX('05 (ind)'!BP$6:BP$37)-MIN('05 (ind)'!BR$6:BR$37))))))</f>
        <v>50.017777777777781</v>
      </c>
      <c r="BS7" s="75">
        <f>IF('05 (ind)'!BS$1="si",100*(('05 (ind)'!BS6-MIN('05 (ind)'!BS$6:BS$37))/(MAX('05 (ind)'!BS$6:BS$37)-MIN('05 (ind)'!BS$6:BS$37))),ABS(-100+(100*(('05 (ind)'!BS6-MIN('05 (ind)'!BS$6:BS$37))/(MAX('05 (ind)'!BQ$6:BQ$37)-MIN('05 (ind)'!BS$6:BS$37))))))</f>
        <v>71.189389948351348</v>
      </c>
      <c r="BT7" s="75">
        <f>IF('05 (ind)'!BT$1="si",100*(('05 (ind)'!BT6-MIN('05 (ind)'!BT$6:BT$37))/(MAX('05 (ind)'!BT$6:BT$37)-MIN('05 (ind)'!BT$6:BT$37))),ABS(-100+(100*(('05 (ind)'!BT6-MIN('05 (ind)'!BT$6:BT$37))/(MAX('05 (ind)'!BR$6:BR$37)-MIN('05 (ind)'!BT$6:BT$37))))))</f>
        <v>96.609732500000007</v>
      </c>
      <c r="BU7" s="75">
        <f>IF('05 (ind)'!BU$1="si",100*(('05 (ind)'!BU6-MIN('05 (ind)'!BU$6:BU$37))/(MAX('05 (ind)'!BU$6:BU$37)-MIN('05 (ind)'!BU$6:BU$37))),ABS(-100+(100*(('05 (ind)'!BU6-MIN('05 (ind)'!BU$6:BU$37))/(MAX('05 (ind)'!BU$6:BU$37)-MIN('05 (ind)'!BU$6:BU$37))))))</f>
        <v>83.810270482163858</v>
      </c>
      <c r="BV7" s="75">
        <f>IF('05 (ind)'!BV$1="si",100*(('05 (ind)'!BV6-MIN('05 (ind)'!BV$6:BV$37))/(MAX('05 (ind)'!BV$6:BV$37)-MIN('05 (ind)'!BV$6:BV$37))),ABS(-100+(100*(('05 (ind)'!BV6-MIN('05 (ind)'!BV$6:BV$37))/(MAX('05 (ind)'!BV$6:BV$37)-MIN('05 (ind)'!BV$6:BV$37))))))</f>
        <v>54.208804283164788</v>
      </c>
      <c r="BW7" s="75">
        <f>IF('05 (ind)'!BW$1="si",100*(('05 (ind)'!BW6-MIN('05 (ind)'!BW$6:BW$37))/(MAX('05 (ind)'!BW$6:BW$37)-MIN('05 (ind)'!BW$6:BW$37))),ABS(-100+(100*(('05 (ind)'!BW6-MIN('05 (ind)'!BW$6:BW$37))/(MAX('05 (ind)'!BW$6:BW$37)-MIN('05 (ind)'!BW$6:BW$37))))))</f>
        <v>90.628691429321435</v>
      </c>
      <c r="BX7" s="75">
        <f>IF('05 (ind)'!BX$1="si",100*(('05 (ind)'!BX6-MIN('05 (ind)'!BX$6:BX$37))/(MAX('05 (ind)'!BX$6:BX$37)-MIN('05 (ind)'!BX$6:BX$37))),ABS(-100+(100*(('05 (ind)'!BX6-MIN('05 (ind)'!BX$6:BX$37))/(MAX('05 (ind)'!BX$6:BX$37)-MIN('05 (ind)'!BX$6:BX$37))))))</f>
        <v>17.663500054716792</v>
      </c>
      <c r="BY7" s="75">
        <f>IF('05 (ind)'!BY$1="si",100*(('05 (ind)'!BY6-MIN('05 (ind)'!BY$6:BY$37))/(MAX('05 (ind)'!BY$6:BY$37)-MIN('05 (ind)'!BY$6:BY$37))),ABS(-100+(100*(('05 (ind)'!BY6-MIN('05 (ind)'!BY$6:BY$37))/(MAX('05 (ind)'!BY$6:BY$37)-MIN('05 (ind)'!BY$6:BY$37))))))</f>
        <v>56.48151911319772</v>
      </c>
      <c r="BZ7" s="75">
        <f>IF('05 (ind)'!BZ$1="si",100*(('05 (ind)'!BZ6-MIN('05 (ind)'!BZ$6:BZ$37))/(MAX('05 (ind)'!BZ$6:BZ$37)-MIN('05 (ind)'!BZ$6:BZ$37))),ABS(-100+(100*(('05 (ind)'!BZ6-MIN('05 (ind)'!BZ$6:BZ$37))/(MAX('05 (ind)'!BZ$6:BZ$37)-MIN('05 (ind)'!BZ$6:BZ$37))))))</f>
        <v>69.895620180547041</v>
      </c>
      <c r="CA7" s="75">
        <f>IF('05 (ind)'!CA$1="si",100*(('05 (ind)'!CA6-MIN('05 (ind)'!CA$6:CA$37))/(MAX('05 (ind)'!CA$6:CA$37)-MIN('05 (ind)'!CA$6:CA$37))),ABS(-100+(100*(('05 (ind)'!CA6-MIN('05 (ind)'!CA$6:CA$37))/(MAX('05 (ind)'!CA$6:CA$37)-MIN('05 (ind)'!CA$6:CA$37))))))</f>
        <v>100</v>
      </c>
      <c r="CB7" s="75">
        <f>IF('05 (ind)'!CB$1="si",100*(('05 (ind)'!CB6-MIN('05 (ind)'!CB$6:CB$37))/(MAX('05 (ind)'!CB$6:CB$37)-MIN('05 (ind)'!CB$6:CB$37))),ABS(-100+(100*(('05 (ind)'!CB6-MIN('05 (ind)'!CB$6:CB$37))/(MAX('05 (ind)'!CB$6:CB$37)-MIN('05 (ind)'!CB$6:CB$37))))))</f>
        <v>76.404494382022477</v>
      </c>
      <c r="CC7" s="75">
        <f>IF('05 (ind)'!CC$1="si",100*(('05 (ind)'!CC6-MIN('05 (ind)'!CC$6:CC$37))/(MAX('05 (ind)'!CC$6:CC$37)-MIN('05 (ind)'!CC$6:CC$37))),ABS(-100+(100*(('05 (ind)'!CC6-MIN('05 (ind)'!CC$6:CC$37))/(MAX('05 (ind)'!CC$6:CC$37)-MIN('05 (ind)'!CC$6:CC$37))))))</f>
        <v>66.951686673305943</v>
      </c>
      <c r="CD7" s="75">
        <f>IF('05 (ind)'!CD$1="si",100*(('05 (ind)'!CD6-MIN('05 (ind)'!CD$6:CD$37))/(MAX('05 (ind)'!CD$6:CD$37)-MIN('05 (ind)'!CD$6:CD$37))),ABS(-100+(100*(('05 (ind)'!CD6-MIN('05 (ind)'!CD$6:CD$37))/(MAX('05 (ind)'!CD$6:CD$37)-MIN('05 (ind)'!CD$6:CD$37))))))</f>
        <v>0.26229165611360722</v>
      </c>
      <c r="CE7" s="75">
        <f>IF('05 (ind)'!CE$1="si",100*(('05 (ind)'!CE6-MIN('05 (ind)'!CE$6:CE$37))/(MAX('05 (ind)'!CE$6:CE$37)-MIN('05 (ind)'!CE$6:CE$37))),ABS(-100+(100*(('05 (ind)'!CE6-MIN('05 (ind)'!CE$6:CE$37))/(MAX('05 (ind)'!CE$6:CE$37)-MIN('05 (ind)'!CE$6:CE$37))))))</f>
        <v>8.6546653875088904</v>
      </c>
      <c r="CF7" s="75">
        <f>IF('05 (ind)'!CF$1="si",100*(('05 (ind)'!CF6-MIN('05 (ind)'!CF$6:CF$37))/(MAX('05 (ind)'!CF$6:CF$37)-MIN('05 (ind)'!CF$6:CF$37))),ABS(-100+(100*(('05 (ind)'!CF6-MIN('05 (ind)'!CF$6:CF$37))/(MAX('05 (ind)'!CF$6:CF$37)-MIN('05 (ind)'!CF$6:CF$37))))))</f>
        <v>62.261405602326988</v>
      </c>
      <c r="CG7" s="75">
        <f>IF('05 (ind)'!CG$1="si",100*(('05 (ind)'!CG6-MIN('05 (ind)'!CG$6:CG$37))/(MAX('05 (ind)'!CG$6:CG$37)-MIN('05 (ind)'!CG$6:CG$37))),ABS(-100+(100*(('05 (ind)'!CG6-MIN('05 (ind)'!CG$6:CG$37))/(MAX('05 (ind)'!CG$6:CG$37)-MIN('05 (ind)'!CG$6:CG$37))))))</f>
        <v>20.786016359570759</v>
      </c>
      <c r="CH7" s="75">
        <f>IF('05 (ind)'!CH$1="si",100*(('05 (ind)'!CH6-MIN('05 (ind)'!CH$6:CH$37))/(MAX('05 (ind)'!CH$6:CH$37)-MIN('05 (ind)'!CH$6:CH$37))),ABS(-100+(100*(('05 (ind)'!CH6-MIN('05 (ind)'!CH$6:CH$37))/(MAX('05 (ind)'!CH$6:CH$37)-MIN('05 (ind)'!CH$6:CH$37))))))</f>
        <v>20.712969429426039</v>
      </c>
      <c r="CI7" s="75">
        <f>IF('05 (ind)'!CI$1="si",100*(('05 (ind)'!CI6-MIN('05 (ind)'!CI$6:CI$37))/(MAX('05 (ind)'!CI$6:CI$37)-MIN('05 (ind)'!CI$6:CI$37))),ABS(-100+(100*(('05 (ind)'!CI6-MIN('05 (ind)'!CI$6:CI$37))/(MAX('05 (ind)'!CI$6:CI$37)-MIN('05 (ind)'!CI$6:CI$37))))))</f>
        <v>30.229463767103248</v>
      </c>
      <c r="CJ7" s="75">
        <f>IF('05 (ind)'!CJ$1="si",100*(('05 (ind)'!CJ6-MIN('05 (ind)'!CJ$6:CJ$37))/(MAX('05 (ind)'!CJ$6:CJ$37)-MIN('05 (ind)'!CJ$6:CJ$37))),ABS(-100+(100*(('05 (ind)'!CJ6-MIN('05 (ind)'!CJ$6:CJ$37))/(MAX('05 (ind)'!CJ$6:CJ$37)-MIN('05 (ind)'!CJ$6:CJ$37))))))</f>
        <v>72.411602254055524</v>
      </c>
      <c r="CK7" s="75">
        <f>IF('05 (ind)'!CK$1="si",100*(('05 (ind)'!CK6-MIN('05 (ind)'!CK$6:CK$37))/(MAX('05 (ind)'!CK$6:CK$37)-MIN('05 (ind)'!CK$6:CK$37))),ABS(-100+(100*(('05 (ind)'!CK6-MIN('05 (ind)'!CK$6:CK$37))/(MAX('05 (ind)'!CK$6:CK$37)-MIN('05 (ind)'!CK$6:CK$37))))))</f>
        <v>31.10589048204605</v>
      </c>
      <c r="CL7" s="75">
        <f>IF('05 (ind)'!CL$1="si",100*(('05 (ind)'!CL6-MIN('05 (ind)'!CL$6:CL$37))/(MAX('05 (ind)'!CL$6:CL$37)-MIN('05 (ind)'!CL$6:CL$37))),ABS(-100+(100*(('05 (ind)'!CL6-MIN('05 (ind)'!CL$6:CL$37))/(MAX('05 (ind)'!CL$6:CL$37)-MIN('05 (ind)'!CL$6:CL$37))))))</f>
        <v>14.08176236319027</v>
      </c>
      <c r="CM7" s="75">
        <f>IF('05 (ind)'!CM$1="si",100*(('05 (ind)'!CM6-MIN('05 (ind)'!CM$6:CM$37))/(MAX('05 (ind)'!CM$6:CM$37)-MIN('05 (ind)'!CM$6:CM$37))),ABS(-100+(100*(('05 (ind)'!CM6-MIN('05 (ind)'!CM$6:CM$37))/(MAX('05 (ind)'!CM$6:CM$37)-MIN('05 (ind)'!CM$6:CM$37))))))</f>
        <v>8.3755885245611701</v>
      </c>
    </row>
    <row r="8" spans="1:91">
      <c r="A8" s="17" t="s">
        <v>331</v>
      </c>
      <c r="B8" s="87">
        <f>IF('05 (ind)'!B$1="si",100*(('05 (ind)'!B7-MIN('05 (ind)'!B$6:B$37))/(MAX('05 (ind)'!B$6:B$37)-MIN('05 (ind)'!B$6:B$37))),ABS(-100+(100*(('05 (ind)'!B7-MIN('05 (ind)'!B$6:B$37))/(MAX('05 (ind)'!B$6:B$37)-MIN('05 (ind)'!B$6:B$37))))))</f>
        <v>11.750516312757698</v>
      </c>
      <c r="C8" s="87">
        <f>IF('05 (ind)'!C$1="si",100*(('05 (ind)'!C7-MIN('05 (ind)'!C$6:C$37))/(MAX('05 (ind)'!C$6:C$37)-MIN('05 (ind)'!C$6:C$37))),ABS(-100+(100*(('05 (ind)'!C7-MIN('05 (ind)'!C$6:C$37))/(MAX('05 (ind)'!C$6:C$37)-MIN('05 (ind)'!C$6:C$37))))))</f>
        <v>48.869338813057581</v>
      </c>
      <c r="D8" s="87">
        <f>IF('05 (ind)'!D$1="si",100*(('05 (ind)'!D7-MIN('05 (ind)'!D$6:D$37))/(MAX('05 (ind)'!D$6:D$37)-MIN('05 (ind)'!D$6:D$37))),ABS(-100+(100*(('05 (ind)'!D7-MIN('05 (ind)'!D$6:D$37))/(MAX('05 (ind)'!D$6:D$37)-MIN('05 (ind)'!D$6:D$37))))))</f>
        <v>0</v>
      </c>
      <c r="E8" s="87">
        <f>IF('05 (ind)'!E$1="si",100*(('05 (ind)'!E7-MIN('05 (ind)'!E$6:E$37))/(MAX('05 (ind)'!E$6:E$37)-MIN('05 (ind)'!E$6:E$37))),ABS(-100+(100*(('05 (ind)'!E7-MIN('05 (ind)'!E$6:E$37))/(MAX('05 (ind)'!E$6:E$37)-MIN('05 (ind)'!E$6:E$37))))))</f>
        <v>35.672776039338387</v>
      </c>
      <c r="F8" s="87">
        <f>IF('05 (ind)'!F$1="si",100*(('05 (ind)'!F7-MIN('05 (ind)'!F$6:F$37))/(MAX('05 (ind)'!F$6:F$37)-MIN('05 (ind)'!F$6:F$37))),ABS(-100+(100*(('05 (ind)'!F7-MIN('05 (ind)'!F$6:F$37))/(MAX('05 (ind)'!F$6:F$37)-MIN('05 (ind)'!F$6:F$37))))))</f>
        <v>73.089700996677749</v>
      </c>
      <c r="G8" s="87">
        <f>IF('05 (ind)'!G$1="si",100*(('05 (ind)'!G7-MIN('05 (ind)'!G$6:G$37))/(MAX('05 (ind)'!G$6:G$37)-MIN('05 (ind)'!G$6:G$37))),ABS(-100+(100*(('05 (ind)'!G7-MIN('05 (ind)'!G$6:G$37))/(MAX('05 (ind)'!G$6:G$37)-MIN('05 (ind)'!G$6:G$37))))))</f>
        <v>81.159420289855049</v>
      </c>
      <c r="H8" s="87">
        <f>IF('05 (ind)'!H$1="si",100*(('05 (ind)'!H7-MIN('05 (ind)'!H$6:H$37))/(MAX('05 (ind)'!H$6:H$37)-MIN('05 (ind)'!H$6:H$37))),ABS(-100+(100*(('05 (ind)'!H7-MIN('05 (ind)'!H$6:H$37))/(MAX('05 (ind)'!H$6:H$37)-MIN('05 (ind)'!H$6:H$37))))))</f>
        <v>67.351598173515995</v>
      </c>
      <c r="I8" s="87">
        <f>IF('05 (ind)'!I$1="si",100*(('05 (ind)'!I7-MIN('05 (ind)'!I$6:I$37))/(MAX('05 (ind)'!I$6:I$37)-MIN('05 (ind)'!I$6:I$37))),ABS(-100+(100*(('05 (ind)'!I7-MIN('05 (ind)'!I$6:I$37))/(MAX('05 (ind)'!I$6:I$37)-MIN('05 (ind)'!I$6:I$37))))))</f>
        <v>100</v>
      </c>
      <c r="J8" s="87">
        <f>IF('05 (ind)'!J$1="si",100*(('05 (ind)'!J7-MIN('05 (ind)'!J$6:J$37))/(MAX('05 (ind)'!J$6:J$37)-MIN('05 (ind)'!J$6:J$37))),ABS(-100+(100*(('05 (ind)'!J7-MIN('05 (ind)'!J$6:J$37))/(MAX('05 (ind)'!J$6:J$37)-MIN('05 (ind)'!J$6:J$37))))))</f>
        <v>61.265822784810133</v>
      </c>
      <c r="K8" s="87">
        <f>IF('05 (ind)'!K$1="si",100*(('05 (ind)'!K7-MIN('05 (ind)'!K$6:K$37))/(MAX('05 (ind)'!K$6:K$37)-MIN('05 (ind)'!K$6:K$37))),ABS(-100+(100*(('05 (ind)'!K7-MIN('05 (ind)'!K$6:K$37))/(MAX('05 (ind)'!K$6:K$37)-MIN('05 (ind)'!K$6:K$37))))))</f>
        <v>5.8656673605943066</v>
      </c>
      <c r="L8" s="87">
        <f>IF('05 (ind)'!L$1="si",100*(('05 (ind)'!L7-MIN('05 (ind)'!L$6:L$37))/(MAX('05 (ind)'!L$6:L$37)-MIN('05 (ind)'!L$6:L$37))),ABS(-100+(100*(('05 (ind)'!L7-MIN('05 (ind)'!L$6:L$37))/(MAX('05 (ind)'!L$6:L$37)-MIN('05 (ind)'!L$6:L$37))))))</f>
        <v>18.565173809081031</v>
      </c>
      <c r="M8" s="87">
        <f>IF('05 (ind)'!M$1="si",100*(('05 (ind)'!M7-MIN('05 (ind)'!M$6:M$37))/(MAX('05 (ind)'!M$6:M$37)-MIN('05 (ind)'!M$6:M$37))),ABS(-100+(100*(('05 (ind)'!M7-MIN('05 (ind)'!M$6:M$37))/(MAX('05 (ind)'!M$6:M$37)-MIN('05 (ind)'!M$6:M$37))))))</f>
        <v>23.648483251818718</v>
      </c>
      <c r="N8" s="87">
        <f>IF('05 (ind)'!N$1="si",100*(('05 (ind)'!N7-MIN('05 (ind)'!N$6:N$37))/(MAX('05 (ind)'!N$6:N$37)-MIN('05 (ind)'!N$6:N$37))),ABS(-100+(100*(('05 (ind)'!N7-MIN('05 (ind)'!N$6:N$37))/(MAX('05 (ind)'!N$6:N$37)-MIN('05 (ind)'!N$6:N$37))))))</f>
        <v>32.68652131784642</v>
      </c>
      <c r="O8" s="87">
        <f>IF('05 (ind)'!O$1="si",100*(('05 (ind)'!O7-MIN('05 (ind)'!O$6:O$37))/(MAX('05 (ind)'!O$6:O$37)-MIN('05 (ind)'!O$6:O$37))),ABS(-100+(100*(('05 (ind)'!O7-MIN('05 (ind)'!O$6:O$37))/(MAX('05 (ind)'!O$6:O$37)-MIN('05 (ind)'!O$6:O$37))))))</f>
        <v>95.294117647058826</v>
      </c>
      <c r="P8" s="87">
        <f>IF('05 (ind)'!P$1="si",100*(('05 (ind)'!P7-MIN('05 (ind)'!P$6:P$37))/(MAX('05 (ind)'!P$6:P$37)-MIN('05 (ind)'!P$6:P$37))),ABS(-100+(100*(('05 (ind)'!P7-MIN('05 (ind)'!P$6:P$37))/(MAX('05 (ind)'!P$6:P$37)-MIN('05 (ind)'!P$6:P$37))))))</f>
        <v>56.649791653811107</v>
      </c>
      <c r="Q8" s="87">
        <f>IF('05 (ind)'!Q$1="si",100*(('05 (ind)'!Q7-MIN('05 (ind)'!Q$6:Q$37))/(MAX('05 (ind)'!Q$6:Q$37)-MIN('05 (ind)'!Q$6:Q$37))),ABS(-100+(100*(('05 (ind)'!Q7-MIN('05 (ind)'!Q$6:Q$37))/(MAX('05 (ind)'!Q$6:Q$37)-MIN('05 (ind)'!Q$6:Q$37))))))</f>
        <v>5.9065400540347541</v>
      </c>
      <c r="R8" s="87">
        <f>IF('05 (ind)'!R$1="si",100*(('05 (ind)'!R7-MIN('05 (ind)'!R$6:R$37))/(MAX('05 (ind)'!R$6:R$37)-MIN('05 (ind)'!R$6:R$37))),ABS(-100+(100*(('05 (ind)'!R7-MIN('05 (ind)'!R$6:R$37))/(MAX('05 (ind)'!R$6:R$37)-MIN('05 (ind)'!R$6:R$37))))))</f>
        <v>0.33443622247636295</v>
      </c>
      <c r="S8" s="75">
        <f>ABS(ABS(('05 (ind)'!S7-((MAX('05 (ind)'!S$6:S$37)+MIN('05 (ind)'!S$6:S$37))/2))/(((MAX('05 (ind)'!S$6:S$37)+MIN('05 (ind)'!S$6:S$37))/2)-MAX('05 (ind)'!S$6:S$37))*100)-100)</f>
        <v>54.524163503249724</v>
      </c>
      <c r="T8" s="75">
        <f>IF('05 (ind)'!T$1="si",100*(('05 (ind)'!T7-MIN('05 (ind)'!T$6:T$37))/(MAX('05 (ind)'!T$6:T$37)-MIN('05 (ind)'!T$6:T$37))),ABS(-100+(100*(('05 (ind)'!T7-MIN('05 (ind)'!T$6:T$37))/(MAX('05 (ind)'!T$6:T$37)-MIN('05 (ind)'!T$6:T$37))))))</f>
        <v>35.344329226433501</v>
      </c>
      <c r="U8" s="75">
        <f>IF('05 (ind)'!U$1="si",100*(('05 (ind)'!U7-MIN('05 (ind)'!U$6:U$37))/(MAX('05 (ind)'!U$6:U$37)-MIN('05 (ind)'!U$6:U$37))),ABS(-100+(100*(('05 (ind)'!U7-MIN('05 (ind)'!U$6:U$37))/(MAX('05 (ind)'!U$6:U$37)-MIN('05 (ind)'!U$6:U$37))))))</f>
        <v>100</v>
      </c>
      <c r="V8" s="75">
        <f>IF('05 (ind)'!V$1="si",100*(('05 (ind)'!V7-MIN('05 (ind)'!V$6:V$37))/(MAX('05 (ind)'!V$6:V$37)-MIN('05 (ind)'!V$6:V$37))),ABS(-100+(100*(('05 (ind)'!V7-MIN('05 (ind)'!V$6:V$37))/(MAX('05 (ind)'!V$6:V$37)-MIN('05 (ind)'!V$6:V$37))))))</f>
        <v>98.342541436464089</v>
      </c>
      <c r="W8" s="75">
        <f>IF('05 (ind)'!W$1="si",100*(('05 (ind)'!W7-MIN('05 (ind)'!W$6:W$37))/(MAX('05 (ind)'!W$6:W$37)-MIN('05 (ind)'!W$6:W$37))),ABS(-100+(100*(('05 (ind)'!W7-MIN('05 (ind)'!W$6:W$37))/(MAX('05 (ind)'!W$6:W$37)-MIN('05 (ind)'!W$6:W$37))))))</f>
        <v>95.765630114566278</v>
      </c>
      <c r="X8" s="75">
        <f>IF('05 (ind)'!X$1="si",100*(('05 (ind)'!X7-MIN('05 (ind)'!X$6:X$37))/(MAX('05 (ind)'!X$6:X$37)-MIN('05 (ind)'!X$6:X$37))),ABS(-100+(100*(('05 (ind)'!X7-MIN('05 (ind)'!X$6:X$37))/(MAX('05 (ind)'!X$6:X$37)-MIN('05 (ind)'!X$6:X$37))))))</f>
        <v>78.451857641066752</v>
      </c>
      <c r="Y8" s="75">
        <f>IF('05 (ind)'!Y$1="si",100*(('05 (ind)'!Y7-MIN('05 (ind)'!Y$6:Y$37))/(MAX('05 (ind)'!Y$6:Y$37)-MIN('05 (ind)'!Y$6:Y$37))),ABS(-100+(100*(('05 (ind)'!Y7-MIN('05 (ind)'!Y$6:Y$37))/(MAX('05 (ind)'!Y$6:Y$37)-MIN('05 (ind)'!Y$6:Y$37))))))</f>
        <v>88.858275550657424</v>
      </c>
      <c r="Z8" s="75">
        <f>IF('05 (ind)'!Z$1="si",100*(('05 (ind)'!Z7-MIN('05 (ind)'!Z$6:Z$37))/(MAX('05 (ind)'!Z$6:Z$37)-MIN('05 (ind)'!Z$6:Z$37))),ABS(-100+(100*(('05 (ind)'!Z7-MIN('05 (ind)'!Z$6:Z$37))/(MAX('05 (ind)'!Z$6:Z$37)-MIN('05 (ind)'!Z$6:Z$37))))))</f>
        <v>96.457211293989289</v>
      </c>
      <c r="AA8" s="75">
        <f>IF('05 (ind)'!AA$1="si",100*(('05 (ind)'!AA7-MIN('05 (ind)'!AA$6:AA$37))/(MAX('05 (ind)'!AA$6:AA$37)-MIN('05 (ind)'!AA$6:AA$37))),ABS(-100+(100*(('05 (ind)'!AA7-MIN('05 (ind)'!AA$6:AA$37))/(MAX('05 (ind)'!AA$6:AA$37)-MIN('05 (ind)'!AA$6:AA$37))))))</f>
        <v>100</v>
      </c>
      <c r="AB8" s="75">
        <f>IF('05 (ind)'!AB$1="si",100*(('05 (ind)'!AB7-MIN('05 (ind)'!AB$6:AB$37))/(MAX('05 (ind)'!AB$6:AB$37)-MIN('05 (ind)'!AB$6:AB$37))),ABS(-100+(100*(('05 (ind)'!AB7-MIN('05 (ind)'!AB$6:AB$37))/(MAX('05 (ind)'!AB$6:AB$37)-MIN('05 (ind)'!AB$6:AB$37))))))</f>
        <v>24.57991446506006</v>
      </c>
      <c r="AC8" s="75">
        <f>IF('05 (ind)'!AC$1="si",100*(('05 (ind)'!AC7-MIN('05 (ind)'!AC$6:AC$37))/(MAX('05 (ind)'!AC$6:AC$37)-MIN('05 (ind)'!AC$6:AC$37))),ABS(-100+(100*(('05 (ind)'!AC7-MIN('05 (ind)'!AC$6:AC$37))/(MAX('05 (ind)'!AC$6:AC$37)-MIN('05 (ind)'!AC$6:AC$37))))))</f>
        <v>94.888128198042907</v>
      </c>
      <c r="AD8" s="75">
        <f>IF('05 (ind)'!AD$1="si",100*(('05 (ind)'!AD7-MIN('05 (ind)'!AD$6:AD$37))/(MAX('05 (ind)'!AD$6:AD$37)-MIN('05 (ind)'!AD$6:AD$37))),ABS(-100+(100*(('05 (ind)'!AD7-MIN('05 (ind)'!AD$6:AD$37))/(MAX('05 (ind)'!AD$6:AD$37)-MIN('05 (ind)'!AD$6:AD$37))))))</f>
        <v>54.318691134848528</v>
      </c>
      <c r="AE8" s="75">
        <f>IF('05 (ind)'!AE$1="si",100*(('05 (ind)'!AE7-MIN('05 (ind)'!AE$6:AE$37))/(MAX('05 (ind)'!AE$6:AE$37)-MIN('05 (ind)'!AE$6:AE$37))),ABS(-100+(100*(('05 (ind)'!AE7-MIN('05 (ind)'!AE$6:AE$37))/(MAX('05 (ind)'!AE$6:AE$37)-MIN('05 (ind)'!AE$6:AE$37))))))</f>
        <v>55.528989284870001</v>
      </c>
      <c r="AF8" s="75">
        <f>IF('05 (ind)'!AF$1="si",100*(('05 (ind)'!AF7-MIN('05 (ind)'!AF$6:AF$37))/(MAX('05 (ind)'!AF$6:AF$37)-MIN('05 (ind)'!AF$6:AF$37))),ABS(-100+(100*(('05 (ind)'!AF7-MIN('05 (ind)'!AF$6:AF$37))/(MAX('05 (ind)'!AF$6:AF$37)-MIN('05 (ind)'!AF$6:AF$37))))))</f>
        <v>100</v>
      </c>
      <c r="AG8" s="75">
        <f>IF('05 (ind)'!AG$1="si",100*(('05 (ind)'!AG7-MIN('05 (ind)'!AG$6:AG$37))/(MAX('05 (ind)'!AG$6:AG$37)-MIN('05 (ind)'!AG$6:AG$37))),ABS(-100+(100*(('05 (ind)'!AG7-MIN('05 (ind)'!AG$6:AG$37))/(MAX('05 (ind)'!AG$6:AG$37)-MIN('05 (ind)'!AG$6:AG$37))))))</f>
        <v>62.980769230769241</v>
      </c>
      <c r="AH8" s="75">
        <f>IF('05 (ind)'!AH$1="si",100*(('05 (ind)'!AH7-MIN('05 (ind)'!AH$6:AH$37))/(MAX('05 (ind)'!AH$6:AH$37)-MIN('05 (ind)'!AH$6:AH$37))),ABS(-100+(100*(('05 (ind)'!AH7-MIN('05 (ind)'!AH$6:AH$37))/(MAX('05 (ind)'!AH$6:AH$37)-MIN('05 (ind)'!AH$6:AH$37))))))</f>
        <v>13.567839195979877</v>
      </c>
      <c r="AI8" s="75">
        <f>IF('05 (ind)'!AI$1="si",100*(('05 (ind)'!AI7-MIN('05 (ind)'!AI$6:AI$37))/(MAX('05 (ind)'!AI$6:AI$37)-MIN('05 (ind)'!AI$6:AI$37))),ABS(-100+(100*(('05 (ind)'!AI7-MIN('05 (ind)'!AI$6:AI$37))/(MAX('05 (ind)'!AI$6:AI$37)-MIN('05 (ind)'!AI$6:AI$37))))))</f>
        <v>7.5846366317046776</v>
      </c>
      <c r="AJ8" s="75">
        <f>IF('05 (ind)'!AJ$1="si",100*(('05 (ind)'!AJ7-MIN('05 (ind)'!AJ$6:AJ$37))/(MAX('05 (ind)'!AJ$6:AJ$37)-MIN('05 (ind)'!AJ$6:AJ$37))),ABS(-100+(100*(('05 (ind)'!AJ7-MIN('05 (ind)'!AJ$6:AJ$37))/(MAX('05 (ind)'!AJ$6:AJ$37)-MIN('05 (ind)'!AJ$6:AJ$37))))))</f>
        <v>71.28883774453395</v>
      </c>
      <c r="AK8" s="75">
        <f>IF('05 (ind)'!AK$1="si",100*(('05 (ind)'!AK7-MIN('05 (ind)'!AK$6:AK$37))/(MAX('05 (ind)'!AK$6:AK$37)-MIN('05 (ind)'!AK$6:AK$37))),ABS(-100+(100*(('05 (ind)'!AK7-MIN('05 (ind)'!AK$6:AK$37))/(MAX('05 (ind)'!AK$6:AK$37)-MIN('05 (ind)'!AK$6:AK$37))))))</f>
        <v>17.37595221487592</v>
      </c>
      <c r="AL8" s="75">
        <f>IF('05 (ind)'!AL$1="si",100*(('05 (ind)'!AL7-MIN('05 (ind)'!AL$6:AL$37))/(MAX('05 (ind)'!AL$6:AL$37)-MIN('05 (ind)'!AL$6:AL$37))),ABS(-100+(100*(('05 (ind)'!AL7-MIN('05 (ind)'!AL$6:AL$37))/(MAX('05 (ind)'!AL$6:AL$37)-MIN('05 (ind)'!AL$6:AL$37))))))</f>
        <v>87.855268710445287</v>
      </c>
      <c r="AM8" s="75">
        <f>IF('05 (ind)'!AM$1="si",100*(('05 (ind)'!AM7-MIN('05 (ind)'!AM$6:AM$37))/(MAX('05 (ind)'!AM$6:AM$37)-MIN('05 (ind)'!AM$6:AM$37))),ABS(-100+(100*(('05 (ind)'!AM7-MIN('05 (ind)'!AM$6:AM$37))/(MAX('05 (ind)'!AM$6:AM$37)-MIN('05 (ind)'!AM$6:AM$37))))))</f>
        <v>63.487768440136023</v>
      </c>
      <c r="AN8" s="75">
        <f>IF('05 (ind)'!AN$1="si",100*(('05 (ind)'!AN7-MIN('05 (ind)'!AN$6:AN$37))/(MAX('05 (ind)'!AN$6:AN$37)-MIN('05 (ind)'!AN$6:AN$37))),ABS(-100+(100*(('05 (ind)'!AN7-MIN('05 (ind)'!AN$6:AN$37))/(MAX('05 (ind)'!AN$6:AN$37)-MIN('05 (ind)'!AN$6:AN$37))))))</f>
        <v>76.841305443763304</v>
      </c>
      <c r="AO8" s="75">
        <f>IF('05 (ind)'!AO$1="si",100*(('05 (ind)'!AO7-MIN('05 (ind)'!AO$6:AO$37))/(MAX('05 (ind)'!AO$6:AO$37)-MIN('05 (ind)'!AO$6:AO$37))),ABS(-100+(100*(('05 (ind)'!AO7-MIN('05 (ind)'!AO$6:AO$37))/(MAX('05 (ind)'!AO$6:AO$37)-MIN('05 (ind)'!AO$6:AO$37))))))</f>
        <v>58.376099143702817</v>
      </c>
      <c r="AP8" s="75">
        <f>IF('05 (ind)'!AP$1="si",100*(('05 (ind)'!AP7-MIN('05 (ind)'!AP$6:AP$37))/(MAX('05 (ind)'!AP$6:AP$37)-MIN('05 (ind)'!AP$6:AP$37))),ABS(-100+(100*(('05 (ind)'!AP7-MIN('05 (ind)'!AP$6:AP$37))/(MAX('05 (ind)'!AP$6:AP$37)-MIN('05 (ind)'!AP$6:AP$37))))))</f>
        <v>62.265688671556646</v>
      </c>
      <c r="AQ8" s="75">
        <f>IF('05 (ind)'!AQ$1="si",100*(('05 (ind)'!AQ7-MIN('05 (ind)'!AQ$6:AQ$37))/(MAX('05 (ind)'!AQ$6:AQ$37)-MIN('05 (ind)'!AQ$6:AQ$37))),ABS(-100+(100*(('05 (ind)'!AQ7-MIN('05 (ind)'!AQ$6:AQ$37))/(MAX('05 (ind)'!AQ$6:AQ$37)-MIN('05 (ind)'!AQ$6:AQ$37))))))</f>
        <v>11.93610797995278</v>
      </c>
      <c r="AR8" s="75">
        <f>IF('05 (ind)'!AR$1="si",100*(('05 (ind)'!AR7-MIN('05 (ind)'!AR$6:AR$37))/(MAX('05 (ind)'!AR$6:AR$37)-MIN('05 (ind)'!AR$6:AR$37))),ABS(-100+(100*(('05 (ind)'!AR7-MIN('05 (ind)'!AR$6:AR$37))/(MAX('05 (ind)'!AR$6:AR$37)-MIN('05 (ind)'!AR$6:AR$37))))))</f>
        <v>51.876096684482476</v>
      </c>
      <c r="AS8" s="75">
        <f>IF('05 (ind)'!AS$1="si",100*(('05 (ind)'!AS7-MIN('05 (ind)'!AS$6:AS$37))/(MAX('05 (ind)'!AS$6:AS$37)-MIN('05 (ind)'!AS$6:AS$37))),ABS(-100+(100*(('05 (ind)'!AS7-MIN('05 (ind)'!AS$6:AS$37))/(MAX('05 (ind)'!AS$6:AS$37)-MIN('05 (ind)'!AS$6:AS$37))))))</f>
        <v>38.953488372093027</v>
      </c>
      <c r="AT8" s="75">
        <f>IF('05 (ind)'!AT$1="si",100*(('05 (ind)'!AT7-MIN('05 (ind)'!AT$6:AT$37))/(MAX('05 (ind)'!AT$6:AT$37)-MIN('05 (ind)'!AT$6:AT$37))),ABS(-100+(100*(('05 (ind)'!AT7-MIN('05 (ind)'!AT$6:AT$37))/(MAX('05 (ind)'!AT$6:AT$37)-MIN('05 (ind)'!AT$6:AT$37))))))</f>
        <v>0</v>
      </c>
      <c r="AU8" s="75">
        <f>IF('05 (ind)'!AU$1="si",100*(('05 (ind)'!AU7-MIN('05 (ind)'!AU$6:AU$37))/(MAX('05 (ind)'!AU$6:AU$37)-MIN('05 (ind)'!AU$6:AU$37))),ABS(-100+(100*(('05 (ind)'!AU7-MIN('05 (ind)'!AU$6:AU$37))/(MAX('05 (ind)'!AU$6:AU$37)-MIN('05 (ind)'!AU$6:AU$37))))))</f>
        <v>0</v>
      </c>
      <c r="AV8" s="75">
        <f>IF('05 (ind)'!AV$1="si",100*(('05 (ind)'!AV7-MIN('05 (ind)'!AV$6:AV$37))/(MAX('05 (ind)'!AV$6:AV$37)-MIN('05 (ind)'!AV$6:AV$37))),ABS(-100+(100*(('05 (ind)'!AV7-MIN('05 (ind)'!AV$6:AV$37))/(MAX('05 (ind)'!AV$6:AV$37)-MIN('05 (ind)'!AV$6:AV$37))))))</f>
        <v>25.649913344887352</v>
      </c>
      <c r="AW8" s="75">
        <f>IF('05 (ind)'!AW$1="si",100*(('05 (ind)'!AW7-MIN('05 (ind)'!AW$6:AW$37))/(MAX('05 (ind)'!AW$6:AW$37)-MIN('05 (ind)'!AW$6:AW$37))),ABS(-100+(100*(('05 (ind)'!AW7-MIN('05 (ind)'!AW$6:AW$37))/(MAX('05 (ind)'!AW$6:AW$37)-MIN('05 (ind)'!AW$6:AW$37))))))</f>
        <v>95.904613789528256</v>
      </c>
      <c r="AX8" s="75">
        <f>IF('05 (ind)'!AX$1="si",100*(('05 (ind)'!AX7-MIN('05 (ind)'!AX$6:AX$37))/(MAX('05 (ind)'!AX$6:AX$37)-MIN('05 (ind)'!AX$6:AX$37))),ABS(-100+(100*(('05 (ind)'!AX7-MIN('05 (ind)'!AX$6:AX$37))/(MAX('05 (ind)'!AX$6:AX$37)-MIN('05 (ind)'!AX$6:AX$37))))))</f>
        <v>42.380619562430518</v>
      </c>
      <c r="AY8" s="75">
        <f>IF('05 (ind)'!AY$1="si",100*(('05 (ind)'!AY7-MIN('05 (ind)'!AY$6:AY$37))/(MAX('05 (ind)'!AY$6:AY$37)-MIN('05 (ind)'!AY$6:AY$37))),ABS(-100+(100*(('05 (ind)'!AY7-MIN('05 (ind)'!AY$6:AY$37))/(MAX('05 (ind)'!AY$6:AY$37)-MIN('05 (ind)'!AY$6:AY$37))))))</f>
        <v>63.939105613701265</v>
      </c>
      <c r="AZ8" s="75">
        <f>IF('05 (ind)'!AZ$1="si",100*(('05 (ind)'!AZ7-MIN('05 (ind)'!AZ$6:AZ$37))/(MAX('05 (ind)'!AZ$6:AZ$37)-MIN('05 (ind)'!AZ$6:AZ$37))),ABS(-100+(100*(('05 (ind)'!AZ7-MIN('05 (ind)'!AZ$6:AZ$37))/(MAX('05 (ind)'!AZ$6:AZ$37)-MIN('05 (ind)'!AZ$6:AZ$37))))))</f>
        <v>76.984076107316895</v>
      </c>
      <c r="BA8" s="75">
        <f>IF('05 (ind)'!BA$1="si",100*(('05 (ind)'!BA7-MIN('05 (ind)'!BA$6:BA$37))/(MAX('05 (ind)'!BA$6:BA$37)-MIN('05 (ind)'!BA$6:BA$37))),ABS(-100+(100*(('05 (ind)'!BA7-MIN('05 (ind)'!BA$6:BA$37))/(MAX('05 (ind)'!BA$6:BA$37)-MIN('05 (ind)'!BA$6:BA$37))))))</f>
        <v>28.861365215439903</v>
      </c>
      <c r="BB8" s="75">
        <f>IF('05 (ind)'!BB$1="si",100*(('05 (ind)'!BB7-MIN('05 (ind)'!BB$6:BB$37))/(MAX('05 (ind)'!BB$6:BB$37)-MIN('05 (ind)'!BB$6:BB$37))),ABS(-100+(100*(('05 (ind)'!BB7-MIN('05 (ind)'!BB$6:BB$37))/(MAX('05 (ind)'!BB$6:BB$37)-MIN('05 (ind)'!BB$6:BB$37))))))</f>
        <v>23.656397850083152</v>
      </c>
      <c r="BC8" s="75">
        <f>IF('05 (ind)'!BC$1="si",100*(('05 (ind)'!BC7-MIN('05 (ind)'!BC$6:BC$37))/(MAX('05 (ind)'!BC$6:BC$37)-MIN('05 (ind)'!BC$6:BC$37))),ABS(-100+(100*(('05 (ind)'!BC7-MIN('05 (ind)'!BC$6:BC$37))/(MAX('05 (ind)'!BC$6:BC$37)-MIN('05 (ind)'!BC$6:BC$37))))))</f>
        <v>17.128435683589302</v>
      </c>
      <c r="BD8" s="75">
        <f>IF('05 (ind)'!BD$1="si",100*(('05 (ind)'!BD7-MIN('05 (ind)'!BD$6:BD$37))/(MAX('05 (ind)'!BD$6:BD$37)-MIN('05 (ind)'!BD$6:BD$37))),ABS(-100+(100*(('05 (ind)'!BD7-MIN('05 (ind)'!BD$6:BD$37))/(MAX('05 (ind)'!BD$6:BD$37)-MIN('05 (ind)'!BD$6:BD$37))))))</f>
        <v>73.360263690661071</v>
      </c>
      <c r="BE8" s="75">
        <f>IF('05 (ind)'!BE$1="si",100*(('05 (ind)'!BE7-MIN('05 (ind)'!BE$6:BE$37))/(MAX('05 (ind)'!BE$6:BE$37)-MIN('05 (ind)'!BE$6:BE$37))),ABS(-100+(100*(('05 (ind)'!BE7-MIN('05 (ind)'!BE$6:BE$37))/(MAX('05 (ind)'!BE$6:BE$37)-MIN('05 (ind)'!BE$6:BE$37))))))</f>
        <v>41.674506114769514</v>
      </c>
      <c r="BF8" s="75">
        <f>IF('05 (ind)'!BF$1="si",100*(('05 (ind)'!BF7-MIN('05 (ind)'!BF$6:BF$37))/(MAX('05 (ind)'!BF$6:BF$37)-MIN('05 (ind)'!BF$6:BF$37))),ABS(-100+(100*(('05 (ind)'!BF7-MIN('05 (ind)'!BF$6:BF$37))/(MAX('05 (ind)'!BF$6:BF$37)-MIN('05 (ind)'!BF$6:BF$37))))))</f>
        <v>59.085140267393378</v>
      </c>
      <c r="BG8" s="75">
        <f>IF('05 (ind)'!BG$1="si",100*(('05 (ind)'!BG7-MIN('05 (ind)'!BG$6:BG$37))/(MAX('05 (ind)'!BG$6:BG$37)-MIN('05 (ind)'!BG$6:BG$37))),ABS(-100+(100*(('05 (ind)'!BG7-MIN('05 (ind)'!BG$6:BG$37))/(MAX('05 (ind)'!BG$6:BG$37)-MIN('05 (ind)'!BG$6:BG$37))))))</f>
        <v>36.326952990927289</v>
      </c>
      <c r="BH8" s="75">
        <f>IF('05 (ind)'!BH$1="si",100*(('05 (ind)'!BH7-MIN('05 (ind)'!BH$6:BH$37))/(MAX('05 (ind)'!BH$6:BH$37)-MIN('05 (ind)'!BH$6:BH$37))),ABS(-100+(100*(('05 (ind)'!BH7-MIN('05 (ind)'!BH$6:BH$37))/(MAX('05 (ind)'!BH$6:BH$37)-MIN('05 (ind)'!BH$6:BH$37))))))</f>
        <v>25.538348425350637</v>
      </c>
      <c r="BI8" s="75">
        <f>IF('05 (ind)'!BI$1="si",100*(('05 (ind)'!BI7-MIN('05 (ind)'!BI$6:BI$37))/(MAX('05 (ind)'!BI$6:BI$37)-MIN('05 (ind)'!BI$6:BI$37))),ABS(-100+(100*(('05 (ind)'!BI7-MIN('05 (ind)'!BI$6:BI$37))/(MAX('05 (ind)'!BI$6:BI$37)-MIN('05 (ind)'!BI$6:BI$37))))))</f>
        <v>96.596260593775639</v>
      </c>
      <c r="BJ8" s="75">
        <f>IF('05 (ind)'!BJ$1="si",100*(('05 (ind)'!BJ7-MIN('05 (ind)'!BJ$6:BJ$37))/(MAX('05 (ind)'!BJ$6:BJ$37)-MIN('05 (ind)'!BJ$6:BJ$37))),ABS(-100+(100*(('05 (ind)'!BJ7-MIN('05 (ind)'!BJ$6:BJ$37))/(MAX('05 (ind)'!BJ$6:BJ$37)-MIN('05 (ind)'!BJ$6:BJ$37))))))</f>
        <v>28.988596192952837</v>
      </c>
      <c r="BK8" s="75">
        <f>IF('05 (ind)'!BK$1="si",100*(('05 (ind)'!BK7-MIN('05 (ind)'!BK$6:BK$37))/(MAX('05 (ind)'!BK$6:BK$37)-MIN('05 (ind)'!BK$6:BK$37))),ABS(-100+(100*(('05 (ind)'!BK7-MIN('05 (ind)'!BK$6:BK$37))/(MAX('05 (ind)'!BK$6:BK$37)-MIN('05 (ind)'!BK$6:BK$37))))))</f>
        <v>17.376663332832408</v>
      </c>
      <c r="BL8" s="75">
        <f>IF('05 (ind)'!BL$1="si",100*(('05 (ind)'!BL7-MIN('05 (ind)'!BL$6:BL$37))/(MAX('05 (ind)'!BL$6:BL$37)-MIN('05 (ind)'!BL$6:BL$37))),ABS(-100+(100*(('05 (ind)'!BL7-MIN('05 (ind)'!BL$6:BL$37))/(MAX('05 (ind)'!BL$6:BL$37)-MIN('05 (ind)'!BL$6:BL$37))))))</f>
        <v>30.172413793103448</v>
      </c>
      <c r="BM8" s="75">
        <f>IF('05 (ind)'!BM$1="si",100*(('05 (ind)'!BM7-MIN('05 (ind)'!BM$6:BM$37))/(MAX('05 (ind)'!BM$6:BM$37)-MIN('05 (ind)'!BM$6:BM$37))),ABS(-100+(100*(('05 (ind)'!BM7-MIN('05 (ind)'!BM$6:BM$37))/(MAX('05 (ind)'!BM$6:BM$37)-MIN('05 (ind)'!BM$6:BM$37))))))</f>
        <v>21.070834795863629</v>
      </c>
      <c r="BN8" s="75">
        <f>IF('05 (ind)'!BN$1="si",100*(('05 (ind)'!BN7-MIN('05 (ind)'!BN$6:BN$37))/(MAX('05 (ind)'!BN$6:BN$37)-MIN('05 (ind)'!BN$6:BN$37))),ABS(-100+(100*(('05 (ind)'!BN7-MIN('05 (ind)'!BN$6:BN$37))/(MAX('05 (ind)'!BN$6:BN$37)-MIN('05 (ind)'!BN$6:BN$37))))))</f>
        <v>49.307748333000255</v>
      </c>
      <c r="BO8" s="75">
        <f>IF('05 (ind)'!BO$1="si",100*(('05 (ind)'!BO7-MIN('05 (ind)'!BO$6:BO$37))/(MAX('05 (ind)'!BO$6:BO$37)-MIN('05 (ind)'!BO$6:BO$37))),ABS(-100+(100*(('05 (ind)'!BO7-MIN('05 (ind)'!BO$6:BO$37))/(MAX('05 (ind)'!BO$6:BO$37)-MIN('05 (ind)'!BO$6:BO$37))))))</f>
        <v>5.6163807999447872</v>
      </c>
      <c r="BP8" s="75">
        <f>IF('05 (ind)'!BP$1="si",100*(('05 (ind)'!BP7-MIN('05 (ind)'!BP$6:BP$37))/(MAX('05 (ind)'!BP$6:BP$37)-MIN('05 (ind)'!BP$6:BP$37))),ABS(-100+(100*(('05 (ind)'!BP7-MIN('05 (ind)'!BP$6:BP$37))/(MAX('05 (ind)'!BP$6:BP$37)-MIN('05 (ind)'!BP$6:BP$37))))))</f>
        <v>47.216779867060282</v>
      </c>
      <c r="BQ8" s="75">
        <f>IF('05 (ind)'!BQ$1="si",100*(('05 (ind)'!BQ7-MIN('05 (ind)'!BQ$6:BQ$37))/(MAX('05 (ind)'!BQ$6:BQ$37)-MIN('05 (ind)'!BQ$6:BQ$37))),ABS(-100+(100*(('05 (ind)'!BQ7-MIN('05 (ind)'!BQ$6:BQ$37))/(MAX('05 (ind)'!BQ$6:BQ$37)-MIN('05 (ind)'!BQ$6:BQ$37))))))</f>
        <v>31.141878309892167</v>
      </c>
      <c r="BR8" s="75">
        <f>IF('05 (ind)'!BR$1="si",100*(('05 (ind)'!BR7-MIN('05 (ind)'!BR$6:BR$37))/(MAX('05 (ind)'!BR$6:BR$37)-MIN('05 (ind)'!BR$6:BR$37))),ABS(-100+(100*(('05 (ind)'!BR7-MIN('05 (ind)'!BR$6:BR$37))/(MAX('05 (ind)'!BP$6:BP$37)-MIN('05 (ind)'!BR$6:BR$37))))))</f>
        <v>19.662175383669247</v>
      </c>
      <c r="BS8" s="75">
        <f>IF('05 (ind)'!BS$1="si",100*(('05 (ind)'!BS7-MIN('05 (ind)'!BS$6:BS$37))/(MAX('05 (ind)'!BS$6:BS$37)-MIN('05 (ind)'!BS$6:BS$37))),ABS(-100+(100*(('05 (ind)'!BS7-MIN('05 (ind)'!BS$6:BS$37))/(MAX('05 (ind)'!BQ$6:BQ$37)-MIN('05 (ind)'!BS$6:BS$37))))))</f>
        <v>11.528313924744657</v>
      </c>
      <c r="BT8" s="75">
        <f>IF('05 (ind)'!BT$1="si",100*(('05 (ind)'!BT7-MIN('05 (ind)'!BT$6:BT$37))/(MAX('05 (ind)'!BT$6:BT$37)-MIN('05 (ind)'!BT$6:BT$37))),ABS(-100+(100*(('05 (ind)'!BT7-MIN('05 (ind)'!BT$6:BT$37))/(MAX('05 (ind)'!BR$6:BR$37)-MIN('05 (ind)'!BT$6:BT$37))))))</f>
        <v>86.424862500000003</v>
      </c>
      <c r="BU8" s="75">
        <f>IF('05 (ind)'!BU$1="si",100*(('05 (ind)'!BU7-MIN('05 (ind)'!BU$6:BU$37))/(MAX('05 (ind)'!BU$6:BU$37)-MIN('05 (ind)'!BU$6:BU$37))),ABS(-100+(100*(('05 (ind)'!BU7-MIN('05 (ind)'!BU$6:BU$37))/(MAX('05 (ind)'!BU$6:BU$37)-MIN('05 (ind)'!BU$6:BU$37))))))</f>
        <v>37.906703253626041</v>
      </c>
      <c r="BV8" s="75">
        <f>IF('05 (ind)'!BV$1="si",100*(('05 (ind)'!BV7-MIN('05 (ind)'!BV$6:BV$37))/(MAX('05 (ind)'!BV$6:BV$37)-MIN('05 (ind)'!BV$6:BV$37))),ABS(-100+(100*(('05 (ind)'!BV7-MIN('05 (ind)'!BV$6:BV$37))/(MAX('05 (ind)'!BV$6:BV$37)-MIN('05 (ind)'!BV$6:BV$37))))))</f>
        <v>50.892325996430699</v>
      </c>
      <c r="BW8" s="75">
        <f>IF('05 (ind)'!BW$1="si",100*(('05 (ind)'!BW7-MIN('05 (ind)'!BW$6:BW$37))/(MAX('05 (ind)'!BW$6:BW$37)-MIN('05 (ind)'!BW$6:BW$37))),ABS(-100+(100*(('05 (ind)'!BW7-MIN('05 (ind)'!BW$6:BW$37))/(MAX('05 (ind)'!BW$6:BW$37)-MIN('05 (ind)'!BW$6:BW$37))))))</f>
        <v>78.12048825305159</v>
      </c>
      <c r="BX8" s="75">
        <f>IF('05 (ind)'!BX$1="si",100*(('05 (ind)'!BX7-MIN('05 (ind)'!BX$6:BX$37))/(MAX('05 (ind)'!BX$6:BX$37)-MIN('05 (ind)'!BX$6:BX$37))),ABS(-100+(100*(('05 (ind)'!BX7-MIN('05 (ind)'!BX$6:BX$37))/(MAX('05 (ind)'!BX$6:BX$37)-MIN('05 (ind)'!BX$6:BX$37))))))</f>
        <v>26.748945383431277</v>
      </c>
      <c r="BY8" s="75">
        <f>IF('05 (ind)'!BY$1="si",100*(('05 (ind)'!BY7-MIN('05 (ind)'!BY$6:BY$37))/(MAX('05 (ind)'!BY$6:BY$37)-MIN('05 (ind)'!BY$6:BY$37))),ABS(-100+(100*(('05 (ind)'!BY7-MIN('05 (ind)'!BY$6:BY$37))/(MAX('05 (ind)'!BY$6:BY$37)-MIN('05 (ind)'!BY$6:BY$37))))))</f>
        <v>25.304966316795159</v>
      </c>
      <c r="BZ8" s="75">
        <f>IF('05 (ind)'!BZ$1="si",100*(('05 (ind)'!BZ7-MIN('05 (ind)'!BZ$6:BZ$37))/(MAX('05 (ind)'!BZ$6:BZ$37)-MIN('05 (ind)'!BZ$6:BZ$37))),ABS(-100+(100*(('05 (ind)'!BZ7-MIN('05 (ind)'!BZ$6:BZ$37))/(MAX('05 (ind)'!BZ$6:BZ$37)-MIN('05 (ind)'!BZ$6:BZ$37))))))</f>
        <v>99.854293971872437</v>
      </c>
      <c r="CA8" s="75">
        <f>IF('05 (ind)'!CA$1="si",100*(('05 (ind)'!CA7-MIN('05 (ind)'!CA$6:CA$37))/(MAX('05 (ind)'!CA$6:CA$37)-MIN('05 (ind)'!CA$6:CA$37))),ABS(-100+(100*(('05 (ind)'!CA7-MIN('05 (ind)'!CA$6:CA$37))/(MAX('05 (ind)'!CA$6:CA$37)-MIN('05 (ind)'!CA$6:CA$37))))))</f>
        <v>0</v>
      </c>
      <c r="CB8" s="75">
        <f>IF('05 (ind)'!CB$1="si",100*(('05 (ind)'!CB7-MIN('05 (ind)'!CB$6:CB$37))/(MAX('05 (ind)'!CB$6:CB$37)-MIN('05 (ind)'!CB$6:CB$37))),ABS(-100+(100*(('05 (ind)'!CB7-MIN('05 (ind)'!CB$6:CB$37))/(MAX('05 (ind)'!CB$6:CB$37)-MIN('05 (ind)'!CB$6:CB$37))))))</f>
        <v>72.471910112359552</v>
      </c>
      <c r="CC8" s="75">
        <f>IF('05 (ind)'!CC$1="si",100*(('05 (ind)'!CC7-MIN('05 (ind)'!CC$6:CC$37))/(MAX('05 (ind)'!CC$6:CC$37)-MIN('05 (ind)'!CC$6:CC$37))),ABS(-100+(100*(('05 (ind)'!CC7-MIN('05 (ind)'!CC$6:CC$37))/(MAX('05 (ind)'!CC$6:CC$37)-MIN('05 (ind)'!CC$6:CC$37))))))</f>
        <v>82.810838357841448</v>
      </c>
      <c r="CD8" s="75">
        <f>IF('05 (ind)'!CD$1="si",100*(('05 (ind)'!CD7-MIN('05 (ind)'!CD$6:CD$37))/(MAX('05 (ind)'!CD$6:CD$37)-MIN('05 (ind)'!CD$6:CD$37))),ABS(-100+(100*(('05 (ind)'!CD7-MIN('05 (ind)'!CD$6:CD$37))/(MAX('05 (ind)'!CD$6:CD$37)-MIN('05 (ind)'!CD$6:CD$37))))))</f>
        <v>11.676254673106664</v>
      </c>
      <c r="CE8" s="75">
        <f>IF('05 (ind)'!CE$1="si",100*(('05 (ind)'!CE7-MIN('05 (ind)'!CE$6:CE$37))/(MAX('05 (ind)'!CE$6:CE$37)-MIN('05 (ind)'!CE$6:CE$37))),ABS(-100+(100*(('05 (ind)'!CE7-MIN('05 (ind)'!CE$6:CE$37))/(MAX('05 (ind)'!CE$6:CE$37)-MIN('05 (ind)'!CE$6:CE$37))))))</f>
        <v>19.081171542648253</v>
      </c>
      <c r="CF8" s="75">
        <f>IF('05 (ind)'!CF$1="si",100*(('05 (ind)'!CF7-MIN('05 (ind)'!CF$6:CF$37))/(MAX('05 (ind)'!CF$6:CF$37)-MIN('05 (ind)'!CF$6:CF$37))),ABS(-100+(100*(('05 (ind)'!CF7-MIN('05 (ind)'!CF$6:CF$37))/(MAX('05 (ind)'!CF$6:CF$37)-MIN('05 (ind)'!CF$6:CF$37))))))</f>
        <v>99.299293542746597</v>
      </c>
      <c r="CG8" s="75">
        <f>IF('05 (ind)'!CG$1="si",100*(('05 (ind)'!CG7-MIN('05 (ind)'!CG$6:CG$37))/(MAX('05 (ind)'!CG$6:CG$37)-MIN('05 (ind)'!CG$6:CG$37))),ABS(-100+(100*(('05 (ind)'!CG7-MIN('05 (ind)'!CG$6:CG$37))/(MAX('05 (ind)'!CG$6:CG$37)-MIN('05 (ind)'!CG$6:CG$37))))))</f>
        <v>42.422060552851882</v>
      </c>
      <c r="CH8" s="75">
        <f>IF('05 (ind)'!CH$1="si",100*(('05 (ind)'!CH7-MIN('05 (ind)'!CH$6:CH$37))/(MAX('05 (ind)'!CH$6:CH$37)-MIN('05 (ind)'!CH$6:CH$37))),ABS(-100+(100*(('05 (ind)'!CH7-MIN('05 (ind)'!CH$6:CH$37))/(MAX('05 (ind)'!CH$6:CH$37)-MIN('05 (ind)'!CH$6:CH$37))))))</f>
        <v>32.551757073255615</v>
      </c>
      <c r="CI8" s="75">
        <f>IF('05 (ind)'!CI$1="si",100*(('05 (ind)'!CI7-MIN('05 (ind)'!CI$6:CI$37))/(MAX('05 (ind)'!CI$6:CI$37)-MIN('05 (ind)'!CI$6:CI$37))),ABS(-100+(100*(('05 (ind)'!CI7-MIN('05 (ind)'!CI$6:CI$37))/(MAX('05 (ind)'!CI$6:CI$37)-MIN('05 (ind)'!CI$6:CI$37))))))</f>
        <v>38.330462022380374</v>
      </c>
      <c r="CJ8" s="75">
        <f>IF('05 (ind)'!CJ$1="si",100*(('05 (ind)'!CJ7-MIN('05 (ind)'!CJ$6:CJ$37))/(MAX('05 (ind)'!CJ$6:CJ$37)-MIN('05 (ind)'!CJ$6:CJ$37))),ABS(-100+(100*(('05 (ind)'!CJ7-MIN('05 (ind)'!CJ$6:CJ$37))/(MAX('05 (ind)'!CJ$6:CJ$37)-MIN('05 (ind)'!CJ$6:CJ$37))))))</f>
        <v>44.558197773889219</v>
      </c>
      <c r="CK8" s="75">
        <f>IF('05 (ind)'!CK$1="si",100*(('05 (ind)'!CK7-MIN('05 (ind)'!CK$6:CK$37))/(MAX('05 (ind)'!CK$6:CK$37)-MIN('05 (ind)'!CK$6:CK$37))),ABS(-100+(100*(('05 (ind)'!CK7-MIN('05 (ind)'!CK$6:CK$37))/(MAX('05 (ind)'!CK$6:CK$37)-MIN('05 (ind)'!CK$6:CK$37))))))</f>
        <v>4.419700709400721</v>
      </c>
      <c r="CL8" s="75">
        <f>IF('05 (ind)'!CL$1="si",100*(('05 (ind)'!CL7-MIN('05 (ind)'!CL$6:CL$37))/(MAX('05 (ind)'!CL$6:CL$37)-MIN('05 (ind)'!CL$6:CL$37))),ABS(-100+(100*(('05 (ind)'!CL7-MIN('05 (ind)'!CL$6:CL$37))/(MAX('05 (ind)'!CL$6:CL$37)-MIN('05 (ind)'!CL$6:CL$37))))))</f>
        <v>26.870661245536944</v>
      </c>
      <c r="CM8" s="75">
        <f>IF('05 (ind)'!CM$1="si",100*(('05 (ind)'!CM7-MIN('05 (ind)'!CM$6:CM$37))/(MAX('05 (ind)'!CM$6:CM$37)-MIN('05 (ind)'!CM$6:CM$37))),ABS(-100+(100*(('05 (ind)'!CM7-MIN('05 (ind)'!CM$6:CM$37))/(MAX('05 (ind)'!CM$6:CM$37)-MIN('05 (ind)'!CM$6:CM$37))))))</f>
        <v>23.582188502716704</v>
      </c>
    </row>
    <row r="9" spans="1:91">
      <c r="A9" s="18" t="s">
        <v>218</v>
      </c>
      <c r="B9" s="87">
        <f>IF('05 (ind)'!B$1="si",100*(('05 (ind)'!B8-MIN('05 (ind)'!B$6:B$37))/(MAX('05 (ind)'!B$6:B$37)-MIN('05 (ind)'!B$6:B$37))),ABS(-100+(100*(('05 (ind)'!B8-MIN('05 (ind)'!B$6:B$37))/(MAX('05 (ind)'!B$6:B$37)-MIN('05 (ind)'!B$6:B$37))))))</f>
        <v>0.56350315080905777</v>
      </c>
      <c r="C9" s="87">
        <f>IF('05 (ind)'!C$1="si",100*(('05 (ind)'!C8-MIN('05 (ind)'!C$6:C$37))/(MAX('05 (ind)'!C$6:C$37)-MIN('05 (ind)'!C$6:C$37))),ABS(-100+(100*(('05 (ind)'!C8-MIN('05 (ind)'!C$6:C$37))/(MAX('05 (ind)'!C$6:C$37)-MIN('05 (ind)'!C$6:C$37))))))</f>
        <v>52.220003663239766</v>
      </c>
      <c r="D9" s="87">
        <f>IF('05 (ind)'!D$1="si",100*(('05 (ind)'!D8-MIN('05 (ind)'!D$6:D$37))/(MAX('05 (ind)'!D$6:D$37)-MIN('05 (ind)'!D$6:D$37))),ABS(-100+(100*(('05 (ind)'!D8-MIN('05 (ind)'!D$6:D$37))/(MAX('05 (ind)'!D$6:D$37)-MIN('05 (ind)'!D$6:D$37))))))</f>
        <v>7.372450270481707</v>
      </c>
      <c r="E9" s="87">
        <f>IF('05 (ind)'!E$1="si",100*(('05 (ind)'!E8-MIN('05 (ind)'!E$6:E$37))/(MAX('05 (ind)'!E$6:E$37)-MIN('05 (ind)'!E$6:E$37))),ABS(-100+(100*(('05 (ind)'!E8-MIN('05 (ind)'!E$6:E$37))/(MAX('05 (ind)'!E$6:E$37)-MIN('05 (ind)'!E$6:E$37))))))</f>
        <v>75.428401132469077</v>
      </c>
      <c r="F9" s="87">
        <f>IF('05 (ind)'!F$1="si",100*(('05 (ind)'!F8-MIN('05 (ind)'!F$6:F$37))/(MAX('05 (ind)'!F$6:F$37)-MIN('05 (ind)'!F$6:F$37))),ABS(-100+(100*(('05 (ind)'!F8-MIN('05 (ind)'!F$6:F$37))/(MAX('05 (ind)'!F$6:F$37)-MIN('05 (ind)'!F$6:F$37))))))</f>
        <v>25.913621262458481</v>
      </c>
      <c r="G9" s="87">
        <f>IF('05 (ind)'!G$1="si",100*(('05 (ind)'!G8-MIN('05 (ind)'!G$6:G$37))/(MAX('05 (ind)'!G$6:G$37)-MIN('05 (ind)'!G$6:G$37))),ABS(-100+(100*(('05 (ind)'!G8-MIN('05 (ind)'!G$6:G$37))/(MAX('05 (ind)'!G$6:G$37)-MIN('05 (ind)'!G$6:G$37))))))</f>
        <v>14.975845410628041</v>
      </c>
      <c r="H9" s="87">
        <f>IF('05 (ind)'!H$1="si",100*(('05 (ind)'!H8-MIN('05 (ind)'!H$6:H$37))/(MAX('05 (ind)'!H$6:H$37)-MIN('05 (ind)'!H$6:H$37))),ABS(-100+(100*(('05 (ind)'!H8-MIN('05 (ind)'!H$6:H$37))/(MAX('05 (ind)'!H$6:H$37)-MIN('05 (ind)'!H$6:H$37))))))</f>
        <v>46.57534246575343</v>
      </c>
      <c r="I9" s="87">
        <f>IF('05 (ind)'!I$1="si",100*(('05 (ind)'!I8-MIN('05 (ind)'!I$6:I$37))/(MAX('05 (ind)'!I$6:I$37)-MIN('05 (ind)'!I$6:I$37))),ABS(-100+(100*(('05 (ind)'!I8-MIN('05 (ind)'!I$6:I$37))/(MAX('05 (ind)'!I$6:I$37)-MIN('05 (ind)'!I$6:I$37))))))</f>
        <v>71.625766871165638</v>
      </c>
      <c r="J9" s="87">
        <f>IF('05 (ind)'!J$1="si",100*(('05 (ind)'!J8-MIN('05 (ind)'!J$6:J$37))/(MAX('05 (ind)'!J$6:J$37)-MIN('05 (ind)'!J$6:J$37))),ABS(-100+(100*(('05 (ind)'!J8-MIN('05 (ind)'!J$6:J$37))/(MAX('05 (ind)'!J$6:J$37)-MIN('05 (ind)'!J$6:J$37))))))</f>
        <v>100</v>
      </c>
      <c r="K9" s="87">
        <f>IF('05 (ind)'!K$1="si",100*(('05 (ind)'!K8-MIN('05 (ind)'!K$6:K$37))/(MAX('05 (ind)'!K$6:K$37)-MIN('05 (ind)'!K$6:K$37))),ABS(-100+(100*(('05 (ind)'!K8-MIN('05 (ind)'!K$6:K$37))/(MAX('05 (ind)'!K$6:K$37)-MIN('05 (ind)'!K$6:K$37))))))</f>
        <v>80.805854743452542</v>
      </c>
      <c r="L9" s="87">
        <f>IF('05 (ind)'!L$1="si",100*(('05 (ind)'!L8-MIN('05 (ind)'!L$6:L$37))/(MAX('05 (ind)'!L$6:L$37)-MIN('05 (ind)'!L$6:L$37))),ABS(-100+(100*(('05 (ind)'!L8-MIN('05 (ind)'!L$6:L$37))/(MAX('05 (ind)'!L$6:L$37)-MIN('05 (ind)'!L$6:L$37))))))</f>
        <v>72.314223159538784</v>
      </c>
      <c r="M9" s="87">
        <f>IF('05 (ind)'!M$1="si",100*(('05 (ind)'!M8-MIN('05 (ind)'!M$6:M$37))/(MAX('05 (ind)'!M$6:M$37)-MIN('05 (ind)'!M$6:M$37))),ABS(-100+(100*(('05 (ind)'!M8-MIN('05 (ind)'!M$6:M$37))/(MAX('05 (ind)'!M$6:M$37)-MIN('05 (ind)'!M$6:M$37))))))</f>
        <v>1.0149326771770739</v>
      </c>
      <c r="N9" s="87">
        <f>IF('05 (ind)'!N$1="si",100*(('05 (ind)'!N8-MIN('05 (ind)'!N$6:N$37))/(MAX('05 (ind)'!N$6:N$37)-MIN('05 (ind)'!N$6:N$37))),ABS(-100+(100*(('05 (ind)'!N8-MIN('05 (ind)'!N$6:N$37))/(MAX('05 (ind)'!N$6:N$37)-MIN('05 (ind)'!N$6:N$37))))))</f>
        <v>32.68652131784642</v>
      </c>
      <c r="O9" s="87">
        <f>IF('05 (ind)'!O$1="si",100*(('05 (ind)'!O8-MIN('05 (ind)'!O$6:O$37))/(MAX('05 (ind)'!O$6:O$37)-MIN('05 (ind)'!O$6:O$37))),ABS(-100+(100*(('05 (ind)'!O8-MIN('05 (ind)'!O$6:O$37))/(MAX('05 (ind)'!O$6:O$37)-MIN('05 (ind)'!O$6:O$37))))))</f>
        <v>100</v>
      </c>
      <c r="P9" s="87">
        <f>IF('05 (ind)'!P$1="si",100*(('05 (ind)'!P8-MIN('05 (ind)'!P$6:P$37))/(MAX('05 (ind)'!P$6:P$37)-MIN('05 (ind)'!P$6:P$37))),ABS(-100+(100*(('05 (ind)'!P8-MIN('05 (ind)'!P$6:P$37))/(MAX('05 (ind)'!P$6:P$37)-MIN('05 (ind)'!P$6:P$37))))))</f>
        <v>26.783743628319574</v>
      </c>
      <c r="Q9" s="87">
        <f>IF('05 (ind)'!Q$1="si",100*(('05 (ind)'!Q8-MIN('05 (ind)'!Q$6:Q$37))/(MAX('05 (ind)'!Q$6:Q$37)-MIN('05 (ind)'!Q$6:Q$37))),ABS(-100+(100*(('05 (ind)'!Q8-MIN('05 (ind)'!Q$6:Q$37))/(MAX('05 (ind)'!Q$6:Q$37)-MIN('05 (ind)'!Q$6:Q$37))))))</f>
        <v>16.629662607381434</v>
      </c>
      <c r="R9" s="87">
        <f>IF('05 (ind)'!R$1="si",100*(('05 (ind)'!R8-MIN('05 (ind)'!R$6:R$37))/(MAX('05 (ind)'!R$6:R$37)-MIN('05 (ind)'!R$6:R$37))),ABS(-100+(100*(('05 (ind)'!R8-MIN('05 (ind)'!R$6:R$37))/(MAX('05 (ind)'!R$6:R$37)-MIN('05 (ind)'!R$6:R$37))))))</f>
        <v>0.49915377903618841</v>
      </c>
      <c r="S9" s="75">
        <f>ABS(ABS(('05 (ind)'!S8-((MAX('05 (ind)'!S$6:S$37)+MIN('05 (ind)'!S$6:S$37))/2))/(((MAX('05 (ind)'!S$6:S$37)+MIN('05 (ind)'!S$6:S$37))/2)-MAX('05 (ind)'!S$6:S$37))*100)-100)</f>
        <v>58.908310126085937</v>
      </c>
      <c r="T9" s="75">
        <f>IF('05 (ind)'!T$1="si",100*(('05 (ind)'!T8-MIN('05 (ind)'!T$6:T$37))/(MAX('05 (ind)'!T$6:T$37)-MIN('05 (ind)'!T$6:T$37))),ABS(-100+(100*(('05 (ind)'!T8-MIN('05 (ind)'!T$6:T$37))/(MAX('05 (ind)'!T$6:T$37)-MIN('05 (ind)'!T$6:T$37))))))</f>
        <v>7.2217003287928616</v>
      </c>
      <c r="U9" s="75">
        <f>IF('05 (ind)'!U$1="si",100*(('05 (ind)'!U8-MIN('05 (ind)'!U$6:U$37))/(MAX('05 (ind)'!U$6:U$37)-MIN('05 (ind)'!U$6:U$37))),ABS(-100+(100*(('05 (ind)'!U8-MIN('05 (ind)'!U$6:U$37))/(MAX('05 (ind)'!U$6:U$37)-MIN('05 (ind)'!U$6:U$37))))))</f>
        <v>50</v>
      </c>
      <c r="V9" s="75">
        <f>IF('05 (ind)'!V$1="si",100*(('05 (ind)'!V8-MIN('05 (ind)'!V$6:V$37))/(MAX('05 (ind)'!V$6:V$37)-MIN('05 (ind)'!V$6:V$37))),ABS(-100+(100*(('05 (ind)'!V8-MIN('05 (ind)'!V$6:V$37))/(MAX('05 (ind)'!V$6:V$37)-MIN('05 (ind)'!V$6:V$37))))))</f>
        <v>95.027624309392266</v>
      </c>
      <c r="W9" s="75">
        <f>IF('05 (ind)'!W$1="si",100*(('05 (ind)'!W8-MIN('05 (ind)'!W$6:W$37))/(MAX('05 (ind)'!W$6:W$37)-MIN('05 (ind)'!W$6:W$37))),ABS(-100+(100*(('05 (ind)'!W8-MIN('05 (ind)'!W$6:W$37))/(MAX('05 (ind)'!W$6:W$37)-MIN('05 (ind)'!W$6:W$37))))))</f>
        <v>77.637362637362642</v>
      </c>
      <c r="X9" s="75">
        <f>IF('05 (ind)'!X$1="si",100*(('05 (ind)'!X8-MIN('05 (ind)'!X$6:X$37))/(MAX('05 (ind)'!X$6:X$37)-MIN('05 (ind)'!X$6:X$37))),ABS(-100+(100*(('05 (ind)'!X8-MIN('05 (ind)'!X$6:X$37))/(MAX('05 (ind)'!X$6:X$37)-MIN('05 (ind)'!X$6:X$37))))))</f>
        <v>78.587165666454098</v>
      </c>
      <c r="Y9" s="75">
        <f>IF('05 (ind)'!Y$1="si",100*(('05 (ind)'!Y8-MIN('05 (ind)'!Y$6:Y$37))/(MAX('05 (ind)'!Y$6:Y$37)-MIN('05 (ind)'!Y$6:Y$37))),ABS(-100+(100*(('05 (ind)'!Y8-MIN('05 (ind)'!Y$6:Y$37))/(MAX('05 (ind)'!Y$6:Y$37)-MIN('05 (ind)'!Y$6:Y$37))))))</f>
        <v>86.394667156480082</v>
      </c>
      <c r="Z9" s="75">
        <f>IF('05 (ind)'!Z$1="si",100*(('05 (ind)'!Z8-MIN('05 (ind)'!Z$6:Z$37))/(MAX('05 (ind)'!Z$6:Z$37)-MIN('05 (ind)'!Z$6:Z$37))),ABS(-100+(100*(('05 (ind)'!Z8-MIN('05 (ind)'!Z$6:Z$37))/(MAX('05 (ind)'!Z$6:Z$37)-MIN('05 (ind)'!Z$6:Z$37))))))</f>
        <v>79.595862734676899</v>
      </c>
      <c r="AA9" s="75">
        <f>IF('05 (ind)'!AA$1="si",100*(('05 (ind)'!AA8-MIN('05 (ind)'!AA$6:AA$37))/(MAX('05 (ind)'!AA$6:AA$37)-MIN('05 (ind)'!AA$6:AA$37))),ABS(-100+(100*(('05 (ind)'!AA8-MIN('05 (ind)'!AA$6:AA$37))/(MAX('05 (ind)'!AA$6:AA$37)-MIN('05 (ind)'!AA$6:AA$37))))))</f>
        <v>92.580170668847487</v>
      </c>
      <c r="AB9" s="75">
        <f>IF('05 (ind)'!AB$1="si",100*(('05 (ind)'!AB8-MIN('05 (ind)'!AB$6:AB$37))/(MAX('05 (ind)'!AB$6:AB$37)-MIN('05 (ind)'!AB$6:AB$37))),ABS(-100+(100*(('05 (ind)'!AB8-MIN('05 (ind)'!AB$6:AB$37))/(MAX('05 (ind)'!AB$6:AB$37)-MIN('05 (ind)'!AB$6:AB$37))))))</f>
        <v>82.635467029455071</v>
      </c>
      <c r="AC9" s="75">
        <f>IF('05 (ind)'!AC$1="si",100*(('05 (ind)'!AC8-MIN('05 (ind)'!AC$6:AC$37))/(MAX('05 (ind)'!AC$6:AC$37)-MIN('05 (ind)'!AC$6:AC$37))),ABS(-100+(100*(('05 (ind)'!AC8-MIN('05 (ind)'!AC$6:AC$37))/(MAX('05 (ind)'!AC$6:AC$37)-MIN('05 (ind)'!AC$6:AC$37))))))</f>
        <v>76.663355864996362</v>
      </c>
      <c r="AD9" s="75">
        <f>IF('05 (ind)'!AD$1="si",100*(('05 (ind)'!AD8-MIN('05 (ind)'!AD$6:AD$37))/(MAX('05 (ind)'!AD$6:AD$37)-MIN('05 (ind)'!AD$6:AD$37))),ABS(-100+(100*(('05 (ind)'!AD8-MIN('05 (ind)'!AD$6:AD$37))/(MAX('05 (ind)'!AD$6:AD$37)-MIN('05 (ind)'!AD$6:AD$37))))))</f>
        <v>46.569218793248318</v>
      </c>
      <c r="AE9" s="75">
        <f>IF('05 (ind)'!AE$1="si",100*(('05 (ind)'!AE8-MIN('05 (ind)'!AE$6:AE$37))/(MAX('05 (ind)'!AE$6:AE$37)-MIN('05 (ind)'!AE$6:AE$37))),ABS(-100+(100*(('05 (ind)'!AE8-MIN('05 (ind)'!AE$6:AE$37))/(MAX('05 (ind)'!AE$6:AE$37)-MIN('05 (ind)'!AE$6:AE$37))))))</f>
        <v>47.90852186872953</v>
      </c>
      <c r="AF9" s="75">
        <f>IF('05 (ind)'!AF$1="si",100*(('05 (ind)'!AF8-MIN('05 (ind)'!AF$6:AF$37))/(MAX('05 (ind)'!AF$6:AF$37)-MIN('05 (ind)'!AF$6:AF$37))),ABS(-100+(100*(('05 (ind)'!AF8-MIN('05 (ind)'!AF$6:AF$37))/(MAX('05 (ind)'!AF$6:AF$37)-MIN('05 (ind)'!AF$6:AF$37))))))</f>
        <v>90.659340659340657</v>
      </c>
      <c r="AG9" s="75">
        <f>IF('05 (ind)'!AG$1="si",100*(('05 (ind)'!AG8-MIN('05 (ind)'!AG$6:AG$37))/(MAX('05 (ind)'!AG$6:AG$37)-MIN('05 (ind)'!AG$6:AG$37))),ABS(-100+(100*(('05 (ind)'!AG8-MIN('05 (ind)'!AG$6:AG$37))/(MAX('05 (ind)'!AG$6:AG$37)-MIN('05 (ind)'!AG$6:AG$37))))))</f>
        <v>99.519230769230731</v>
      </c>
      <c r="AH9" s="75">
        <f>IF('05 (ind)'!AH$1="si",100*(('05 (ind)'!AH8-MIN('05 (ind)'!AH$6:AH$37))/(MAX('05 (ind)'!AH$6:AH$37)-MIN('05 (ind)'!AH$6:AH$37))),ABS(-100+(100*(('05 (ind)'!AH8-MIN('05 (ind)'!AH$6:AH$37))/(MAX('05 (ind)'!AH$6:AH$37)-MIN('05 (ind)'!AH$6:AH$37))))))</f>
        <v>10.050251256281408</v>
      </c>
      <c r="AI9" s="75">
        <f>IF('05 (ind)'!AI$1="si",100*(('05 (ind)'!AI8-MIN('05 (ind)'!AI$6:AI$37))/(MAX('05 (ind)'!AI$6:AI$37)-MIN('05 (ind)'!AI$6:AI$37))),ABS(-100+(100*(('05 (ind)'!AI8-MIN('05 (ind)'!AI$6:AI$37))/(MAX('05 (ind)'!AI$6:AI$37)-MIN('05 (ind)'!AI$6:AI$37))))))</f>
        <v>0.41618453958418872</v>
      </c>
      <c r="AJ9" s="75">
        <f>IF('05 (ind)'!AJ$1="si",100*(('05 (ind)'!AJ8-MIN('05 (ind)'!AJ$6:AJ$37))/(MAX('05 (ind)'!AJ$6:AJ$37)-MIN('05 (ind)'!AJ$6:AJ$37))),ABS(-100+(100*(('05 (ind)'!AJ8-MIN('05 (ind)'!AJ$6:AJ$37))/(MAX('05 (ind)'!AJ$6:AJ$37)-MIN('05 (ind)'!AJ$6:AJ$37))))))</f>
        <v>86.605293440736489</v>
      </c>
      <c r="AK9" s="75">
        <f>IF('05 (ind)'!AK$1="si",100*(('05 (ind)'!AK8-MIN('05 (ind)'!AK$6:AK$37))/(MAX('05 (ind)'!AK$6:AK$37)-MIN('05 (ind)'!AK$6:AK$37))),ABS(-100+(100*(('05 (ind)'!AK8-MIN('05 (ind)'!AK$6:AK$37))/(MAX('05 (ind)'!AK$6:AK$37)-MIN('05 (ind)'!AK$6:AK$37))))))</f>
        <v>2.6281850396484079</v>
      </c>
      <c r="AL9" s="75">
        <f>IF('05 (ind)'!AL$1="si",100*(('05 (ind)'!AL8-MIN('05 (ind)'!AL$6:AL$37))/(MAX('05 (ind)'!AL$6:AL$37)-MIN('05 (ind)'!AL$6:AL$37))),ABS(-100+(100*(('05 (ind)'!AL8-MIN('05 (ind)'!AL$6:AL$37))/(MAX('05 (ind)'!AL$6:AL$37)-MIN('05 (ind)'!AL$6:AL$37))))))</f>
        <v>42.707772565472503</v>
      </c>
      <c r="AM9" s="75">
        <f>IF('05 (ind)'!AM$1="si",100*(('05 (ind)'!AM8-MIN('05 (ind)'!AM$6:AM$37))/(MAX('05 (ind)'!AM$6:AM$37)-MIN('05 (ind)'!AM$6:AM$37))),ABS(-100+(100*(('05 (ind)'!AM8-MIN('05 (ind)'!AM$6:AM$37))/(MAX('05 (ind)'!AM$6:AM$37)-MIN('05 (ind)'!AM$6:AM$37))))))</f>
        <v>67.327981772143517</v>
      </c>
      <c r="AN9" s="75">
        <f>IF('05 (ind)'!AN$1="si",100*(('05 (ind)'!AN8-MIN('05 (ind)'!AN$6:AN$37))/(MAX('05 (ind)'!AN$6:AN$37)-MIN('05 (ind)'!AN$6:AN$37))),ABS(-100+(100*(('05 (ind)'!AN8-MIN('05 (ind)'!AN$6:AN$37))/(MAX('05 (ind)'!AN$6:AN$37)-MIN('05 (ind)'!AN$6:AN$37))))))</f>
        <v>80.846036536467864</v>
      </c>
      <c r="AO9" s="75">
        <f>IF('05 (ind)'!AO$1="si",100*(('05 (ind)'!AO8-MIN('05 (ind)'!AO$6:AO$37))/(MAX('05 (ind)'!AO$6:AO$37)-MIN('05 (ind)'!AO$6:AO$37))),ABS(-100+(100*(('05 (ind)'!AO8-MIN('05 (ind)'!AO$6:AO$37))/(MAX('05 (ind)'!AO$6:AO$37)-MIN('05 (ind)'!AO$6:AO$37))))))</f>
        <v>92.955327855859423</v>
      </c>
      <c r="AP9" s="75">
        <f>IF('05 (ind)'!AP$1="si",100*(('05 (ind)'!AP8-MIN('05 (ind)'!AP$6:AP$37))/(MAX('05 (ind)'!AP$6:AP$37)-MIN('05 (ind)'!AP$6:AP$37))),ABS(-100+(100*(('05 (ind)'!AP8-MIN('05 (ind)'!AP$6:AP$37))/(MAX('05 (ind)'!AP$6:AP$37)-MIN('05 (ind)'!AP$6:AP$37))))))</f>
        <v>75.061124694376531</v>
      </c>
      <c r="AQ9" s="75">
        <f>IF('05 (ind)'!AQ$1="si",100*(('05 (ind)'!AQ8-MIN('05 (ind)'!AQ$6:AQ$37))/(MAX('05 (ind)'!AQ$6:AQ$37)-MIN('05 (ind)'!AQ$6:AQ$37))),ABS(-100+(100*(('05 (ind)'!AQ8-MIN('05 (ind)'!AQ$6:AQ$37))/(MAX('05 (ind)'!AQ$6:AQ$37)-MIN('05 (ind)'!AQ$6:AQ$37))))))</f>
        <v>12.115799480023576</v>
      </c>
      <c r="AR9" s="75">
        <f>IF('05 (ind)'!AR$1="si",100*(('05 (ind)'!AR8-MIN('05 (ind)'!AR$6:AR$37))/(MAX('05 (ind)'!AR$6:AR$37)-MIN('05 (ind)'!AR$6:AR$37))),ABS(-100+(100*(('05 (ind)'!AR8-MIN('05 (ind)'!AR$6:AR$37))/(MAX('05 (ind)'!AR$6:AR$37)-MIN('05 (ind)'!AR$6:AR$37))))))</f>
        <v>72.200522913090325</v>
      </c>
      <c r="AS9" s="75">
        <f>IF('05 (ind)'!AS$1="si",100*(('05 (ind)'!AS8-MIN('05 (ind)'!AS$6:AS$37))/(MAX('05 (ind)'!AS$6:AS$37)-MIN('05 (ind)'!AS$6:AS$37))),ABS(-100+(100*(('05 (ind)'!AS8-MIN('05 (ind)'!AS$6:AS$37))/(MAX('05 (ind)'!AS$6:AS$37)-MIN('05 (ind)'!AS$6:AS$37))))))</f>
        <v>57.558139534883715</v>
      </c>
      <c r="AT9" s="75">
        <f>IF('05 (ind)'!AT$1="si",100*(('05 (ind)'!AT8-MIN('05 (ind)'!AT$6:AT$37))/(MAX('05 (ind)'!AT$6:AT$37)-MIN('05 (ind)'!AT$6:AT$37))),ABS(-100+(100*(('05 (ind)'!AT8-MIN('05 (ind)'!AT$6:AT$37))/(MAX('05 (ind)'!AT$6:AT$37)-MIN('05 (ind)'!AT$6:AT$37))))))</f>
        <v>0</v>
      </c>
      <c r="AU9" s="75">
        <f>IF('05 (ind)'!AU$1="si",100*(('05 (ind)'!AU8-MIN('05 (ind)'!AU$6:AU$37))/(MAX('05 (ind)'!AU$6:AU$37)-MIN('05 (ind)'!AU$6:AU$37))),ABS(-100+(100*(('05 (ind)'!AU8-MIN('05 (ind)'!AU$6:AU$37))/(MAX('05 (ind)'!AU$6:AU$37)-MIN('05 (ind)'!AU$6:AU$37))))))</f>
        <v>50.308641975308632</v>
      </c>
      <c r="AV9" s="75">
        <f>IF('05 (ind)'!AV$1="si",100*(('05 (ind)'!AV8-MIN('05 (ind)'!AV$6:AV$37))/(MAX('05 (ind)'!AV$6:AV$37)-MIN('05 (ind)'!AV$6:AV$37))),ABS(-100+(100*(('05 (ind)'!AV8-MIN('05 (ind)'!AV$6:AV$37))/(MAX('05 (ind)'!AV$6:AV$37)-MIN('05 (ind)'!AV$6:AV$37))))))</f>
        <v>0</v>
      </c>
      <c r="AW9" s="75">
        <f>IF('05 (ind)'!AW$1="si",100*(('05 (ind)'!AW8-MIN('05 (ind)'!AW$6:AW$37))/(MAX('05 (ind)'!AW$6:AW$37)-MIN('05 (ind)'!AW$6:AW$37))),ABS(-100+(100*(('05 (ind)'!AW8-MIN('05 (ind)'!AW$6:AW$37))/(MAX('05 (ind)'!AW$6:AW$37)-MIN('05 (ind)'!AW$6:AW$37))))))</f>
        <v>97.926386728875073</v>
      </c>
      <c r="AX9" s="75">
        <f>IF('05 (ind)'!AX$1="si",100*(('05 (ind)'!AX8-MIN('05 (ind)'!AX$6:AX$37))/(MAX('05 (ind)'!AX$6:AX$37)-MIN('05 (ind)'!AX$6:AX$37))),ABS(-100+(100*(('05 (ind)'!AX8-MIN('05 (ind)'!AX$6:AX$37))/(MAX('05 (ind)'!AX$6:AX$37)-MIN('05 (ind)'!AX$6:AX$37))))))</f>
        <v>100</v>
      </c>
      <c r="AY9" s="75">
        <f>IF('05 (ind)'!AY$1="si",100*(('05 (ind)'!AY8-MIN('05 (ind)'!AY$6:AY$37))/(MAX('05 (ind)'!AY$6:AY$37)-MIN('05 (ind)'!AY$6:AY$37))),ABS(-100+(100*(('05 (ind)'!AY8-MIN('05 (ind)'!AY$6:AY$37))/(MAX('05 (ind)'!AY$6:AY$37)-MIN('05 (ind)'!AY$6:AY$37))))))</f>
        <v>69.695528068506206</v>
      </c>
      <c r="AZ9" s="75">
        <f>IF('05 (ind)'!AZ$1="si",100*(('05 (ind)'!AZ8-MIN('05 (ind)'!AZ$6:AZ$37))/(MAX('05 (ind)'!AZ$6:AZ$37)-MIN('05 (ind)'!AZ$6:AZ$37))),ABS(-100+(100*(('05 (ind)'!AZ8-MIN('05 (ind)'!AZ$6:AZ$37))/(MAX('05 (ind)'!AZ$6:AZ$37)-MIN('05 (ind)'!AZ$6:AZ$37))))))</f>
        <v>100</v>
      </c>
      <c r="BA9" s="75">
        <f>IF('05 (ind)'!BA$1="si",100*(('05 (ind)'!BA8-MIN('05 (ind)'!BA$6:BA$37))/(MAX('05 (ind)'!BA$6:BA$37)-MIN('05 (ind)'!BA$6:BA$37))),ABS(-100+(100*(('05 (ind)'!BA8-MIN('05 (ind)'!BA$6:BA$37))/(MAX('05 (ind)'!BA$6:BA$37)-MIN('05 (ind)'!BA$6:BA$37))))))</f>
        <v>27.644352164425957</v>
      </c>
      <c r="BB9" s="75">
        <f>IF('05 (ind)'!BB$1="si",100*(('05 (ind)'!BB8-MIN('05 (ind)'!BB$6:BB$37))/(MAX('05 (ind)'!BB$6:BB$37)-MIN('05 (ind)'!BB$6:BB$37))),ABS(-100+(100*(('05 (ind)'!BB8-MIN('05 (ind)'!BB$6:BB$37))/(MAX('05 (ind)'!BB$6:BB$37)-MIN('05 (ind)'!BB$6:BB$37))))))</f>
        <v>22.321211073157631</v>
      </c>
      <c r="BC9" s="75">
        <f>IF('05 (ind)'!BC$1="si",100*(('05 (ind)'!BC8-MIN('05 (ind)'!BC$6:BC$37))/(MAX('05 (ind)'!BC$6:BC$37)-MIN('05 (ind)'!BC$6:BC$37))),ABS(-100+(100*(('05 (ind)'!BC8-MIN('05 (ind)'!BC$6:BC$37))/(MAX('05 (ind)'!BC$6:BC$37)-MIN('05 (ind)'!BC$6:BC$37))))))</f>
        <v>0.78364311387701424</v>
      </c>
      <c r="BD9" s="75">
        <f>IF('05 (ind)'!BD$1="si",100*(('05 (ind)'!BD8-MIN('05 (ind)'!BD$6:BD$37))/(MAX('05 (ind)'!BD$6:BD$37)-MIN('05 (ind)'!BD$6:BD$37))),ABS(-100+(100*(('05 (ind)'!BD8-MIN('05 (ind)'!BD$6:BD$37))/(MAX('05 (ind)'!BD$6:BD$37)-MIN('05 (ind)'!BD$6:BD$37))))))</f>
        <v>100</v>
      </c>
      <c r="BE9" s="75">
        <f>IF('05 (ind)'!BE$1="si",100*(('05 (ind)'!BE8-MIN('05 (ind)'!BE$6:BE$37))/(MAX('05 (ind)'!BE$6:BE$37)-MIN('05 (ind)'!BE$6:BE$37))),ABS(-100+(100*(('05 (ind)'!BE8-MIN('05 (ind)'!BE$6:BE$37))/(MAX('05 (ind)'!BE$6:BE$37)-MIN('05 (ind)'!BE$6:BE$37))))))</f>
        <v>41.862652869238005</v>
      </c>
      <c r="BF9" s="75">
        <f>IF('05 (ind)'!BF$1="si",100*(('05 (ind)'!BF8-MIN('05 (ind)'!BF$6:BF$37))/(MAX('05 (ind)'!BF$6:BF$37)-MIN('05 (ind)'!BF$6:BF$37))),ABS(-100+(100*(('05 (ind)'!BF8-MIN('05 (ind)'!BF$6:BF$37))/(MAX('05 (ind)'!BF$6:BF$37)-MIN('05 (ind)'!BF$6:BF$37))))))</f>
        <v>95.611322998337116</v>
      </c>
      <c r="BG9" s="75">
        <f>IF('05 (ind)'!BG$1="si",100*(('05 (ind)'!BG8-MIN('05 (ind)'!BG$6:BG$37))/(MAX('05 (ind)'!BG$6:BG$37)-MIN('05 (ind)'!BG$6:BG$37))),ABS(-100+(100*(('05 (ind)'!BG8-MIN('05 (ind)'!BG$6:BG$37))/(MAX('05 (ind)'!BG$6:BG$37)-MIN('05 (ind)'!BG$6:BG$37))))))</f>
        <v>47.9953760951215</v>
      </c>
      <c r="BH9" s="75">
        <f>IF('05 (ind)'!BH$1="si",100*(('05 (ind)'!BH8-MIN('05 (ind)'!BH$6:BH$37))/(MAX('05 (ind)'!BH$6:BH$37)-MIN('05 (ind)'!BH$6:BH$37))),ABS(-100+(100*(('05 (ind)'!BH8-MIN('05 (ind)'!BH$6:BH$37))/(MAX('05 (ind)'!BH$6:BH$37)-MIN('05 (ind)'!BH$6:BH$37))))))</f>
        <v>2.5946915813885618</v>
      </c>
      <c r="BI9" s="75">
        <f>IF('05 (ind)'!BI$1="si",100*(('05 (ind)'!BI8-MIN('05 (ind)'!BI$6:BI$37))/(MAX('05 (ind)'!BI$6:BI$37)-MIN('05 (ind)'!BI$6:BI$37))),ABS(-100+(100*(('05 (ind)'!BI8-MIN('05 (ind)'!BI$6:BI$37))/(MAX('05 (ind)'!BI$6:BI$37)-MIN('05 (ind)'!BI$6:BI$37))))))</f>
        <v>98.44025037833697</v>
      </c>
      <c r="BJ9" s="75">
        <f>IF('05 (ind)'!BJ$1="si",100*(('05 (ind)'!BJ8-MIN('05 (ind)'!BJ$6:BJ$37))/(MAX('05 (ind)'!BJ$6:BJ$37)-MIN('05 (ind)'!BJ$6:BJ$37))),ABS(-100+(100*(('05 (ind)'!BJ8-MIN('05 (ind)'!BJ$6:BJ$37))/(MAX('05 (ind)'!BJ$6:BJ$37)-MIN('05 (ind)'!BJ$6:BJ$37))))))</f>
        <v>19.877078531800962</v>
      </c>
      <c r="BK9" s="75">
        <f>IF('05 (ind)'!BK$1="si",100*(('05 (ind)'!BK8-MIN('05 (ind)'!BK$6:BK$37))/(MAX('05 (ind)'!BK$6:BK$37)-MIN('05 (ind)'!BK$6:BK$37))),ABS(-100+(100*(('05 (ind)'!BK8-MIN('05 (ind)'!BK$6:BK$37))/(MAX('05 (ind)'!BK$6:BK$37)-MIN('05 (ind)'!BK$6:BK$37))))))</f>
        <v>100</v>
      </c>
      <c r="BL9" s="75">
        <f>IF('05 (ind)'!BL$1="si",100*(('05 (ind)'!BL8-MIN('05 (ind)'!BL$6:BL$37))/(MAX('05 (ind)'!BL$6:BL$37)-MIN('05 (ind)'!BL$6:BL$37))),ABS(-100+(100*(('05 (ind)'!BL8-MIN('05 (ind)'!BL$6:BL$37))/(MAX('05 (ind)'!BL$6:BL$37)-MIN('05 (ind)'!BL$6:BL$37))))))</f>
        <v>36.206896551724135</v>
      </c>
      <c r="BM9" s="75">
        <f>IF('05 (ind)'!BM$1="si",100*(('05 (ind)'!BM8-MIN('05 (ind)'!BM$6:BM$37))/(MAX('05 (ind)'!BM$6:BM$37)-MIN('05 (ind)'!BM$6:BM$37))),ABS(-100+(100*(('05 (ind)'!BM8-MIN('05 (ind)'!BM$6:BM$37))/(MAX('05 (ind)'!BM$6:BM$37)-MIN('05 (ind)'!BM$6:BM$37))))))</f>
        <v>93.783190895582536</v>
      </c>
      <c r="BN9" s="75">
        <f>IF('05 (ind)'!BN$1="si",100*(('05 (ind)'!BN8-MIN('05 (ind)'!BN$6:BN$37))/(MAX('05 (ind)'!BN$6:BN$37)-MIN('05 (ind)'!BN$6:BN$37))),ABS(-100+(100*(('05 (ind)'!BN8-MIN('05 (ind)'!BN$6:BN$37))/(MAX('05 (ind)'!BN$6:BN$37)-MIN('05 (ind)'!BN$6:BN$37))))))</f>
        <v>41.126137109316552</v>
      </c>
      <c r="BO9" s="75">
        <f>IF('05 (ind)'!BO$1="si",100*(('05 (ind)'!BO8-MIN('05 (ind)'!BO$6:BO$37))/(MAX('05 (ind)'!BO$6:BO$37)-MIN('05 (ind)'!BO$6:BO$37))),ABS(-100+(100*(('05 (ind)'!BO8-MIN('05 (ind)'!BO$6:BO$37))/(MAX('05 (ind)'!BO$6:BO$37)-MIN('05 (ind)'!BO$6:BO$37))))))</f>
        <v>78.638239288092166</v>
      </c>
      <c r="BP9" s="75">
        <f>IF('05 (ind)'!BP$1="si",100*(('05 (ind)'!BP8-MIN('05 (ind)'!BP$6:BP$37))/(MAX('05 (ind)'!BP$6:BP$37)-MIN('05 (ind)'!BP$6:BP$37))),ABS(-100+(100*(('05 (ind)'!BP8-MIN('05 (ind)'!BP$6:BP$37))/(MAX('05 (ind)'!BP$6:BP$37)-MIN('05 (ind)'!BP$6:BP$37))))))</f>
        <v>66.337019130630026</v>
      </c>
      <c r="BQ9" s="75">
        <f>IF('05 (ind)'!BQ$1="si",100*(('05 (ind)'!BQ8-MIN('05 (ind)'!BQ$6:BQ$37))/(MAX('05 (ind)'!BQ$6:BQ$37)-MIN('05 (ind)'!BQ$6:BQ$37))),ABS(-100+(100*(('05 (ind)'!BQ8-MIN('05 (ind)'!BQ$6:BQ$37))/(MAX('05 (ind)'!BQ$6:BQ$37)-MIN('05 (ind)'!BQ$6:BQ$37))))))</f>
        <v>34.072684610720813</v>
      </c>
      <c r="BR9" s="75">
        <f>IF('05 (ind)'!BR$1="si",100*(('05 (ind)'!BR8-MIN('05 (ind)'!BR$6:BR$37))/(MAX('05 (ind)'!BR$6:BR$37)-MIN('05 (ind)'!BR$6:BR$37))),ABS(-100+(100*(('05 (ind)'!BR8-MIN('05 (ind)'!BR$6:BR$37))/(MAX('05 (ind)'!BP$6:BP$37)-MIN('05 (ind)'!BR$6:BR$37))))))</f>
        <v>19.024789364780979</v>
      </c>
      <c r="BS9" s="75">
        <f>IF('05 (ind)'!BS$1="si",100*(('05 (ind)'!BS8-MIN('05 (ind)'!BS$6:BS$37))/(MAX('05 (ind)'!BS$6:BS$37)-MIN('05 (ind)'!BS$6:BS$37))),ABS(-100+(100*(('05 (ind)'!BS8-MIN('05 (ind)'!BS$6:BS$37))/(MAX('05 (ind)'!BQ$6:BQ$37)-MIN('05 (ind)'!BS$6:BS$37))))))</f>
        <v>0</v>
      </c>
      <c r="BT9" s="75">
        <f>IF('05 (ind)'!BT$1="si",100*(('05 (ind)'!BT8-MIN('05 (ind)'!BT$6:BT$37))/(MAX('05 (ind)'!BT$6:BT$37)-MIN('05 (ind)'!BT$6:BT$37))),ABS(-100+(100*(('05 (ind)'!BT8-MIN('05 (ind)'!BT$6:BT$37))/(MAX('05 (ind)'!BR$6:BR$37)-MIN('05 (ind)'!BT$6:BT$37))))))</f>
        <v>90.546639999999996</v>
      </c>
      <c r="BU9" s="75">
        <f>IF('05 (ind)'!BU$1="si",100*(('05 (ind)'!BU8-MIN('05 (ind)'!BU$6:BU$37))/(MAX('05 (ind)'!BU$6:BU$37)-MIN('05 (ind)'!BU$6:BU$37))),ABS(-100+(100*(('05 (ind)'!BU8-MIN('05 (ind)'!BU$6:BU$37))/(MAX('05 (ind)'!BU$6:BU$37)-MIN('05 (ind)'!BU$6:BU$37))))))</f>
        <v>23.010584084672686</v>
      </c>
      <c r="BV9" s="75">
        <f>IF('05 (ind)'!BV$1="si",100*(('05 (ind)'!BV8-MIN('05 (ind)'!BV$6:BV$37))/(MAX('05 (ind)'!BV$6:BV$37)-MIN('05 (ind)'!BV$6:BV$37))),ABS(-100+(100*(('05 (ind)'!BV8-MIN('05 (ind)'!BV$6:BV$37))/(MAX('05 (ind)'!BV$6:BV$37)-MIN('05 (ind)'!BV$6:BV$37))))))</f>
        <v>28.807257584770973</v>
      </c>
      <c r="BW9" s="75">
        <f>IF('05 (ind)'!BW$1="si",100*(('05 (ind)'!BW8-MIN('05 (ind)'!BW$6:BW$37))/(MAX('05 (ind)'!BW$6:BW$37)-MIN('05 (ind)'!BW$6:BW$37))),ABS(-100+(100*(('05 (ind)'!BW8-MIN('05 (ind)'!BW$6:BW$37))/(MAX('05 (ind)'!BW$6:BW$37)-MIN('05 (ind)'!BW$6:BW$37))))))</f>
        <v>0</v>
      </c>
      <c r="BX9" s="75">
        <f>IF('05 (ind)'!BX$1="si",100*(('05 (ind)'!BX8-MIN('05 (ind)'!BX$6:BX$37))/(MAX('05 (ind)'!BX$6:BX$37)-MIN('05 (ind)'!BX$6:BX$37))),ABS(-100+(100*(('05 (ind)'!BX8-MIN('05 (ind)'!BX$6:BX$37))/(MAX('05 (ind)'!BX$6:BX$37)-MIN('05 (ind)'!BX$6:BX$37))))))</f>
        <v>26.30824400407154</v>
      </c>
      <c r="BY9" s="75">
        <f>IF('05 (ind)'!BY$1="si",100*(('05 (ind)'!BY8-MIN('05 (ind)'!BY$6:BY$37))/(MAX('05 (ind)'!BY$6:BY$37)-MIN('05 (ind)'!BY$6:BY$37))),ABS(-100+(100*(('05 (ind)'!BY8-MIN('05 (ind)'!BY$6:BY$37))/(MAX('05 (ind)'!BY$6:BY$37)-MIN('05 (ind)'!BY$6:BY$37))))))</f>
        <v>0</v>
      </c>
      <c r="BZ9" s="75">
        <f>IF('05 (ind)'!BZ$1="si",100*(('05 (ind)'!BZ8-MIN('05 (ind)'!BZ$6:BZ$37))/(MAX('05 (ind)'!BZ$6:BZ$37)-MIN('05 (ind)'!BZ$6:BZ$37))),ABS(-100+(100*(('05 (ind)'!BZ8-MIN('05 (ind)'!BZ$6:BZ$37))/(MAX('05 (ind)'!BZ$6:BZ$37)-MIN('05 (ind)'!BZ$6:BZ$37))))))</f>
        <v>98.875938488400152</v>
      </c>
      <c r="CA9" s="75">
        <f>IF('05 (ind)'!CA$1="si",100*(('05 (ind)'!CA8-MIN('05 (ind)'!CA$6:CA$37))/(MAX('05 (ind)'!CA$6:CA$37)-MIN('05 (ind)'!CA$6:CA$37))),ABS(-100+(100*(('05 (ind)'!CA8-MIN('05 (ind)'!CA$6:CA$37))/(MAX('05 (ind)'!CA$6:CA$37)-MIN('05 (ind)'!CA$6:CA$37))))))</f>
        <v>0</v>
      </c>
      <c r="CB9" s="75">
        <f>IF('05 (ind)'!CB$1="si",100*(('05 (ind)'!CB8-MIN('05 (ind)'!CB$6:CB$37))/(MAX('05 (ind)'!CB$6:CB$37)-MIN('05 (ind)'!CB$6:CB$37))),ABS(-100+(100*(('05 (ind)'!CB8-MIN('05 (ind)'!CB$6:CB$37))/(MAX('05 (ind)'!CB$6:CB$37)-MIN('05 (ind)'!CB$6:CB$37))))))</f>
        <v>84.269662921348313</v>
      </c>
      <c r="CC9" s="75">
        <f>IF('05 (ind)'!CC$1="si",100*(('05 (ind)'!CC8-MIN('05 (ind)'!CC$6:CC$37))/(MAX('05 (ind)'!CC$6:CC$37)-MIN('05 (ind)'!CC$6:CC$37))),ABS(-100+(100*(('05 (ind)'!CC8-MIN('05 (ind)'!CC$6:CC$37))/(MAX('05 (ind)'!CC$6:CC$37)-MIN('05 (ind)'!CC$6:CC$37))))))</f>
        <v>93.225269388920722</v>
      </c>
      <c r="CD9" s="75">
        <f>IF('05 (ind)'!CD$1="si",100*(('05 (ind)'!CD8-MIN('05 (ind)'!CD$6:CD$37))/(MAX('05 (ind)'!CD$6:CD$37)-MIN('05 (ind)'!CD$6:CD$37))),ABS(-100+(100*(('05 (ind)'!CD8-MIN('05 (ind)'!CD$6:CD$37))/(MAX('05 (ind)'!CD$6:CD$37)-MIN('05 (ind)'!CD$6:CD$37))))))</f>
        <v>22.218045742240562</v>
      </c>
      <c r="CE9" s="75">
        <f>IF('05 (ind)'!CE$1="si",100*(('05 (ind)'!CE8-MIN('05 (ind)'!CE$6:CE$37))/(MAX('05 (ind)'!CE$6:CE$37)-MIN('05 (ind)'!CE$6:CE$37))),ABS(-100+(100*(('05 (ind)'!CE8-MIN('05 (ind)'!CE$6:CE$37))/(MAX('05 (ind)'!CE$6:CE$37)-MIN('05 (ind)'!CE$6:CE$37))))))</f>
        <v>71.908602713815114</v>
      </c>
      <c r="CF9" s="75">
        <f>IF('05 (ind)'!CF$1="si",100*(('05 (ind)'!CF8-MIN('05 (ind)'!CF$6:CF$37))/(MAX('05 (ind)'!CF$6:CF$37)-MIN('05 (ind)'!CF$6:CF$37))),ABS(-100+(100*(('05 (ind)'!CF8-MIN('05 (ind)'!CF$6:CF$37))/(MAX('05 (ind)'!CF$6:CF$37)-MIN('05 (ind)'!CF$6:CF$37))))))</f>
        <v>3.2678097724738779</v>
      </c>
      <c r="CG9" s="75">
        <f>IF('05 (ind)'!CG$1="si",100*(('05 (ind)'!CG8-MIN('05 (ind)'!CG$6:CG$37))/(MAX('05 (ind)'!CG$6:CG$37)-MIN('05 (ind)'!CG$6:CG$37))),ABS(-100+(100*(('05 (ind)'!CG8-MIN('05 (ind)'!CG$6:CG$37))/(MAX('05 (ind)'!CG$6:CG$37)-MIN('05 (ind)'!CG$6:CG$37))))))</f>
        <v>100</v>
      </c>
      <c r="CH9" s="75">
        <f>IF('05 (ind)'!CH$1="si",100*(('05 (ind)'!CH8-MIN('05 (ind)'!CH$6:CH$37))/(MAX('05 (ind)'!CH$6:CH$37)-MIN('05 (ind)'!CH$6:CH$37))),ABS(-100+(100*(('05 (ind)'!CH8-MIN('05 (ind)'!CH$6:CH$37))/(MAX('05 (ind)'!CH$6:CH$37)-MIN('05 (ind)'!CH$6:CH$37))))))</f>
        <v>23.86198786637943</v>
      </c>
      <c r="CI9" s="75">
        <f>IF('05 (ind)'!CI$1="si",100*(('05 (ind)'!CI8-MIN('05 (ind)'!CI$6:CI$37))/(MAX('05 (ind)'!CI$6:CI$37)-MIN('05 (ind)'!CI$6:CI$37))),ABS(-100+(100*(('05 (ind)'!CI8-MIN('05 (ind)'!CI$6:CI$37))/(MAX('05 (ind)'!CI$6:CI$37)-MIN('05 (ind)'!CI$6:CI$37))))))</f>
        <v>12.451102257220697</v>
      </c>
      <c r="CJ9" s="75">
        <f>IF('05 (ind)'!CJ$1="si",100*(('05 (ind)'!CJ8-MIN('05 (ind)'!CJ$6:CJ$37))/(MAX('05 (ind)'!CJ$6:CJ$37)-MIN('05 (ind)'!CJ$6:CJ$37))),ABS(-100+(100*(('05 (ind)'!CJ8-MIN('05 (ind)'!CJ$6:CJ$37))/(MAX('05 (ind)'!CJ$6:CJ$37)-MIN('05 (ind)'!CJ$6:CJ$37))))))</f>
        <v>100</v>
      </c>
      <c r="CK9" s="75">
        <f>IF('05 (ind)'!CK$1="si",100*(('05 (ind)'!CK8-MIN('05 (ind)'!CK$6:CK$37))/(MAX('05 (ind)'!CK$6:CK$37)-MIN('05 (ind)'!CK$6:CK$37))),ABS(-100+(100*(('05 (ind)'!CK8-MIN('05 (ind)'!CK$6:CK$37))/(MAX('05 (ind)'!CK$6:CK$37)-MIN('05 (ind)'!CK$6:CK$37))))))</f>
        <v>8.1608900456556341</v>
      </c>
      <c r="CL9" s="75">
        <f>IF('05 (ind)'!CL$1="si",100*(('05 (ind)'!CL8-MIN('05 (ind)'!CL$6:CL$37))/(MAX('05 (ind)'!CL$6:CL$37)-MIN('05 (ind)'!CL$6:CL$37))),ABS(-100+(100*(('05 (ind)'!CL8-MIN('05 (ind)'!CL$6:CL$37))/(MAX('05 (ind)'!CL$6:CL$37)-MIN('05 (ind)'!CL$6:CL$37))))))</f>
        <v>13.256191122181182</v>
      </c>
      <c r="CM9" s="75">
        <f>IF('05 (ind)'!CM$1="si",100*(('05 (ind)'!CM8-MIN('05 (ind)'!CM$6:CM$37))/(MAX('05 (ind)'!CM$6:CM$37)-MIN('05 (ind)'!CM$6:CM$37))),ABS(-100+(100*(('05 (ind)'!CM8-MIN('05 (ind)'!CM$6:CM$37))/(MAX('05 (ind)'!CM$6:CM$37)-MIN('05 (ind)'!CM$6:CM$37))))))</f>
        <v>55.762999586192819</v>
      </c>
    </row>
    <row r="10" spans="1:91">
      <c r="A10" s="18" t="s">
        <v>219</v>
      </c>
      <c r="B10" s="87">
        <f>IF('05 (ind)'!B$1="si",100*(('05 (ind)'!B9-MIN('05 (ind)'!B$6:B$37))/(MAX('05 (ind)'!B$6:B$37)-MIN('05 (ind)'!B$6:B$37))),ABS(-100+(100*(('05 (ind)'!B9-MIN('05 (ind)'!B$6:B$37))/(MAX('05 (ind)'!B$6:B$37)-MIN('05 (ind)'!B$6:B$37))))))</f>
        <v>2.7371300615029641</v>
      </c>
      <c r="C10" s="87">
        <f>IF('05 (ind)'!C$1="si",100*(('05 (ind)'!C9-MIN('05 (ind)'!C$6:C$37))/(MAX('05 (ind)'!C$6:C$37)-MIN('05 (ind)'!C$6:C$37))),ABS(-100+(100*(('05 (ind)'!C9-MIN('05 (ind)'!C$6:C$37))/(MAX('05 (ind)'!C$6:C$37)-MIN('05 (ind)'!C$6:C$37))))))</f>
        <v>41.024402385966042</v>
      </c>
      <c r="D10" s="87">
        <f>IF('05 (ind)'!D$1="si",100*(('05 (ind)'!D9-MIN('05 (ind)'!D$6:D$37))/(MAX('05 (ind)'!D$6:D$37)-MIN('05 (ind)'!D$6:D$37))),ABS(-100+(100*(('05 (ind)'!D9-MIN('05 (ind)'!D$6:D$37))/(MAX('05 (ind)'!D$6:D$37)-MIN('05 (ind)'!D$6:D$37))))))</f>
        <v>100</v>
      </c>
      <c r="E10" s="87">
        <f>IF('05 (ind)'!E$1="si",100*(('05 (ind)'!E9-MIN('05 (ind)'!E$6:E$37))/(MAX('05 (ind)'!E$6:E$37)-MIN('05 (ind)'!E$6:E$37))),ABS(-100+(100*(('05 (ind)'!E9-MIN('05 (ind)'!E$6:E$37))/(MAX('05 (ind)'!E$6:E$37)-MIN('05 (ind)'!E$6:E$37))))))</f>
        <v>63.65668305766652</v>
      </c>
      <c r="F10" s="87">
        <f>IF('05 (ind)'!F$1="si",100*(('05 (ind)'!F9-MIN('05 (ind)'!F$6:F$37))/(MAX('05 (ind)'!F$6:F$37)-MIN('05 (ind)'!F$6:F$37))),ABS(-100+(100*(('05 (ind)'!F9-MIN('05 (ind)'!F$6:F$37))/(MAX('05 (ind)'!F$6:F$37)-MIN('05 (ind)'!F$6:F$37))))))</f>
        <v>73.754152823920293</v>
      </c>
      <c r="G10" s="87">
        <f>IF('05 (ind)'!G$1="si",100*(('05 (ind)'!G9-MIN('05 (ind)'!G$6:G$37))/(MAX('05 (ind)'!G$6:G$37)-MIN('05 (ind)'!G$6:G$37))),ABS(-100+(100*(('05 (ind)'!G9-MIN('05 (ind)'!G$6:G$37))/(MAX('05 (ind)'!G$6:G$37)-MIN('05 (ind)'!G$6:G$37))))))</f>
        <v>70.048309178743963</v>
      </c>
      <c r="H10" s="87">
        <f>IF('05 (ind)'!H$1="si",100*(('05 (ind)'!H9-MIN('05 (ind)'!H$6:H$37))/(MAX('05 (ind)'!H$6:H$37)-MIN('05 (ind)'!H$6:H$37))),ABS(-100+(100*(('05 (ind)'!H9-MIN('05 (ind)'!H$6:H$37))/(MAX('05 (ind)'!H$6:H$37)-MIN('05 (ind)'!H$6:H$37))))))</f>
        <v>85.844748858447488</v>
      </c>
      <c r="I10" s="87">
        <f>IF('05 (ind)'!I$1="si",100*(('05 (ind)'!I9-MIN('05 (ind)'!I$6:I$37))/(MAX('05 (ind)'!I$6:I$37)-MIN('05 (ind)'!I$6:I$37))),ABS(-100+(100*(('05 (ind)'!I9-MIN('05 (ind)'!I$6:I$37))/(MAX('05 (ind)'!I$6:I$37)-MIN('05 (ind)'!I$6:I$37))))))</f>
        <v>75.306748466257673</v>
      </c>
      <c r="J10" s="87">
        <f>IF('05 (ind)'!J$1="si",100*(('05 (ind)'!J9-MIN('05 (ind)'!J$6:J$37))/(MAX('05 (ind)'!J$6:J$37)-MIN('05 (ind)'!J$6:J$37))),ABS(-100+(100*(('05 (ind)'!J9-MIN('05 (ind)'!J$6:J$37))/(MAX('05 (ind)'!J$6:J$37)-MIN('05 (ind)'!J$6:J$37))))))</f>
        <v>30.632911392405081</v>
      </c>
      <c r="K10" s="87">
        <f>IF('05 (ind)'!K$1="si",100*(('05 (ind)'!K9-MIN('05 (ind)'!K$6:K$37))/(MAX('05 (ind)'!K$6:K$37)-MIN('05 (ind)'!K$6:K$37))),ABS(-100+(100*(('05 (ind)'!K9-MIN('05 (ind)'!K$6:K$37))/(MAX('05 (ind)'!K$6:K$37)-MIN('05 (ind)'!K$6:K$37))))))</f>
        <v>83.323078471352488</v>
      </c>
      <c r="L10" s="87">
        <f>IF('05 (ind)'!L$1="si",100*(('05 (ind)'!L9-MIN('05 (ind)'!L$6:L$37))/(MAX('05 (ind)'!L$6:L$37)-MIN('05 (ind)'!L$6:L$37))),ABS(-100+(100*(('05 (ind)'!L9-MIN('05 (ind)'!L$6:L$37))/(MAX('05 (ind)'!L$6:L$37)-MIN('05 (ind)'!L$6:L$37))))))</f>
        <v>74.416115918178178</v>
      </c>
      <c r="M10" s="87">
        <f>IF('05 (ind)'!M$1="si",100*(('05 (ind)'!M9-MIN('05 (ind)'!M$6:M$37))/(MAX('05 (ind)'!M$6:M$37)-MIN('05 (ind)'!M$6:M$37))),ABS(-100+(100*(('05 (ind)'!M9-MIN('05 (ind)'!M$6:M$37))/(MAX('05 (ind)'!M$6:M$37)-MIN('05 (ind)'!M$6:M$37))))))</f>
        <v>0.43562766805475411</v>
      </c>
      <c r="N10" s="87">
        <f>IF('05 (ind)'!N$1="si",100*(('05 (ind)'!N9-MIN('05 (ind)'!N$6:N$37))/(MAX('05 (ind)'!N$6:N$37)-MIN('05 (ind)'!N$6:N$37))),ABS(-100+(100*(('05 (ind)'!N9-MIN('05 (ind)'!N$6:N$37))/(MAX('05 (ind)'!N$6:N$37)-MIN('05 (ind)'!N$6:N$37))))))</f>
        <v>99.999999999999915</v>
      </c>
      <c r="O10" s="87">
        <f>IF('05 (ind)'!O$1="si",100*(('05 (ind)'!O9-MIN('05 (ind)'!O$6:O$37))/(MAX('05 (ind)'!O$6:O$37)-MIN('05 (ind)'!O$6:O$37))),ABS(-100+(100*(('05 (ind)'!O9-MIN('05 (ind)'!O$6:O$37))/(MAX('05 (ind)'!O$6:O$37)-MIN('05 (ind)'!O$6:O$37))))))</f>
        <v>55.294117647058819</v>
      </c>
      <c r="P10" s="87">
        <f>IF('05 (ind)'!P$1="si",100*(('05 (ind)'!P9-MIN('05 (ind)'!P$6:P$37))/(MAX('05 (ind)'!P$6:P$37)-MIN('05 (ind)'!P$6:P$37))),ABS(-100+(100*(('05 (ind)'!P9-MIN('05 (ind)'!P$6:P$37))/(MAX('05 (ind)'!P$6:P$37)-MIN('05 (ind)'!P$6:P$37))))))</f>
        <v>17.841283457614068</v>
      </c>
      <c r="Q10" s="87">
        <f>IF('05 (ind)'!Q$1="si",100*(('05 (ind)'!Q9-MIN('05 (ind)'!Q$6:Q$37))/(MAX('05 (ind)'!Q$6:Q$37)-MIN('05 (ind)'!Q$6:Q$37))),ABS(-100+(100*(('05 (ind)'!Q9-MIN('05 (ind)'!Q$6:Q$37))/(MAX('05 (ind)'!Q$6:Q$37)-MIN('05 (ind)'!Q$6:Q$37))))))</f>
        <v>31.236083280779241</v>
      </c>
      <c r="R10" s="87">
        <f>IF('05 (ind)'!R$1="si",100*(('05 (ind)'!R9-MIN('05 (ind)'!R$6:R$37))/(MAX('05 (ind)'!R$6:R$37)-MIN('05 (ind)'!R$6:R$37))),ABS(-100+(100*(('05 (ind)'!R9-MIN('05 (ind)'!R$6:R$37))/(MAX('05 (ind)'!R$6:R$37)-MIN('05 (ind)'!R$6:R$37))))))</f>
        <v>8.516399400927159E-2</v>
      </c>
      <c r="S10" s="75">
        <f>ABS(ABS(('05 (ind)'!S9-((MAX('05 (ind)'!S$6:S$37)+MIN('05 (ind)'!S$6:S$37))/2))/(((MAX('05 (ind)'!S$6:S$37)+MIN('05 (ind)'!S$6:S$37))/2)-MAX('05 (ind)'!S$6:S$37))*100)-100)</f>
        <v>2.8421709430404007E-14</v>
      </c>
      <c r="T10" s="75">
        <f>IF('05 (ind)'!T$1="si",100*(('05 (ind)'!T9-MIN('05 (ind)'!T$6:T$37))/(MAX('05 (ind)'!T$6:T$37)-MIN('05 (ind)'!T$6:T$37))),ABS(-100+(100*(('05 (ind)'!T9-MIN('05 (ind)'!T$6:T$37))/(MAX('05 (ind)'!T$6:T$37)-MIN('05 (ind)'!T$6:T$37))))))</f>
        <v>0</v>
      </c>
      <c r="U10" s="75">
        <f>IF('05 (ind)'!U$1="si",100*(('05 (ind)'!U9-MIN('05 (ind)'!U$6:U$37))/(MAX('05 (ind)'!U$6:U$37)-MIN('05 (ind)'!U$6:U$37))),ABS(-100+(100*(('05 (ind)'!U9-MIN('05 (ind)'!U$6:U$37))/(MAX('05 (ind)'!U$6:U$37)-MIN('05 (ind)'!U$6:U$37))))))</f>
        <v>50</v>
      </c>
      <c r="V10" s="75">
        <f>IF('05 (ind)'!V$1="si",100*(('05 (ind)'!V9-MIN('05 (ind)'!V$6:V$37))/(MAX('05 (ind)'!V$6:V$37)-MIN('05 (ind)'!V$6:V$37))),ABS(-100+(100*(('05 (ind)'!V9-MIN('05 (ind)'!V$6:V$37))/(MAX('05 (ind)'!V$6:V$37)-MIN('05 (ind)'!V$6:V$37))))))</f>
        <v>96.685082872928177</v>
      </c>
      <c r="W10" s="75">
        <f>IF('05 (ind)'!W$1="si",100*(('05 (ind)'!W9-MIN('05 (ind)'!W$6:W$37))/(MAX('05 (ind)'!W$6:W$37)-MIN('05 (ind)'!W$6:W$37))),ABS(-100+(100*(('05 (ind)'!W9-MIN('05 (ind)'!W$6:W$37))/(MAX('05 (ind)'!W$6:W$37)-MIN('05 (ind)'!W$6:W$37))))))</f>
        <v>30.360789652825048</v>
      </c>
      <c r="X10" s="75">
        <f>IF('05 (ind)'!X$1="si",100*(('05 (ind)'!X9-MIN('05 (ind)'!X$6:X$37))/(MAX('05 (ind)'!X$6:X$37)-MIN('05 (ind)'!X$6:X$37))),ABS(-100+(100*(('05 (ind)'!X9-MIN('05 (ind)'!X$6:X$37))/(MAX('05 (ind)'!X$6:X$37)-MIN('05 (ind)'!X$6:X$37))))))</f>
        <v>51.490179299973846</v>
      </c>
      <c r="Y10" s="75">
        <f>IF('05 (ind)'!Y$1="si",100*(('05 (ind)'!Y9-MIN('05 (ind)'!Y$6:Y$37))/(MAX('05 (ind)'!Y$6:Y$37)-MIN('05 (ind)'!Y$6:Y$37))),ABS(-100+(100*(('05 (ind)'!Y9-MIN('05 (ind)'!Y$6:Y$37))/(MAX('05 (ind)'!Y$6:Y$37)-MIN('05 (ind)'!Y$6:Y$37))))))</f>
        <v>54.976198129525031</v>
      </c>
      <c r="Z10" s="75">
        <f>IF('05 (ind)'!Z$1="si",100*(('05 (ind)'!Z9-MIN('05 (ind)'!Z$6:Z$37))/(MAX('05 (ind)'!Z$6:Z$37)-MIN('05 (ind)'!Z$6:Z$37))),ABS(-100+(100*(('05 (ind)'!Z9-MIN('05 (ind)'!Z$6:Z$37))/(MAX('05 (ind)'!Z$6:Z$37)-MIN('05 (ind)'!Z$6:Z$37))))))</f>
        <v>18.49298495518866</v>
      </c>
      <c r="AA10" s="75">
        <f>IF('05 (ind)'!AA$1="si",100*(('05 (ind)'!AA9-MIN('05 (ind)'!AA$6:AA$37))/(MAX('05 (ind)'!AA$6:AA$37)-MIN('05 (ind)'!AA$6:AA$37))),ABS(-100+(100*(('05 (ind)'!AA9-MIN('05 (ind)'!AA$6:AA$37))/(MAX('05 (ind)'!AA$6:AA$37)-MIN('05 (ind)'!AA$6:AA$37))))))</f>
        <v>71.597272314132567</v>
      </c>
      <c r="AB10" s="75">
        <f>IF('05 (ind)'!AB$1="si",100*(('05 (ind)'!AB9-MIN('05 (ind)'!AB$6:AB$37))/(MAX('05 (ind)'!AB$6:AB$37)-MIN('05 (ind)'!AB$6:AB$37))),ABS(-100+(100*(('05 (ind)'!AB9-MIN('05 (ind)'!AB$6:AB$37))/(MAX('05 (ind)'!AB$6:AB$37)-MIN('05 (ind)'!AB$6:AB$37))))))</f>
        <v>79.260143077715867</v>
      </c>
      <c r="AC10" s="75">
        <f>IF('05 (ind)'!AC$1="si",100*(('05 (ind)'!AC9-MIN('05 (ind)'!AC$6:AC$37))/(MAX('05 (ind)'!AC$6:AC$37)-MIN('05 (ind)'!AC$6:AC$37))),ABS(-100+(100*(('05 (ind)'!AC9-MIN('05 (ind)'!AC$6:AC$37))/(MAX('05 (ind)'!AC$6:AC$37)-MIN('05 (ind)'!AC$6:AC$37))))))</f>
        <v>74.94130917236636</v>
      </c>
      <c r="AD10" s="75">
        <f>IF('05 (ind)'!AD$1="si",100*(('05 (ind)'!AD9-MIN('05 (ind)'!AD$6:AD$37))/(MAX('05 (ind)'!AD$6:AD$37)-MIN('05 (ind)'!AD$6:AD$37))),ABS(-100+(100*(('05 (ind)'!AD9-MIN('05 (ind)'!AD$6:AD$37))/(MAX('05 (ind)'!AD$6:AD$37)-MIN('05 (ind)'!AD$6:AD$37))))))</f>
        <v>49.464555635215298</v>
      </c>
      <c r="AE10" s="75">
        <f>IF('05 (ind)'!AE$1="si",100*(('05 (ind)'!AE9-MIN('05 (ind)'!AE$6:AE$37))/(MAX('05 (ind)'!AE$6:AE$37)-MIN('05 (ind)'!AE$6:AE$37))),ABS(-100+(100*(('05 (ind)'!AE9-MIN('05 (ind)'!AE$6:AE$37))/(MAX('05 (ind)'!AE$6:AE$37)-MIN('05 (ind)'!AE$6:AE$37))))))</f>
        <v>39.901321305129798</v>
      </c>
      <c r="AF10" s="75">
        <f>IF('05 (ind)'!AF$1="si",100*(('05 (ind)'!AF9-MIN('05 (ind)'!AF$6:AF$37))/(MAX('05 (ind)'!AF$6:AF$37)-MIN('05 (ind)'!AF$6:AF$37))),ABS(-100+(100*(('05 (ind)'!AF9-MIN('05 (ind)'!AF$6:AF$37))/(MAX('05 (ind)'!AF$6:AF$37)-MIN('05 (ind)'!AF$6:AF$37))))))</f>
        <v>55.494505494505496</v>
      </c>
      <c r="AG10" s="75">
        <f>IF('05 (ind)'!AG$1="si",100*(('05 (ind)'!AG9-MIN('05 (ind)'!AG$6:AG$37))/(MAX('05 (ind)'!AG$6:AG$37)-MIN('05 (ind)'!AG$6:AG$37))),ABS(-100+(100*(('05 (ind)'!AG9-MIN('05 (ind)'!AG$6:AG$37))/(MAX('05 (ind)'!AG$6:AG$37)-MIN('05 (ind)'!AG$6:AG$37))))))</f>
        <v>41.826923076923066</v>
      </c>
      <c r="AH10" s="75">
        <f>IF('05 (ind)'!AH$1="si",100*(('05 (ind)'!AH9-MIN('05 (ind)'!AH$6:AH$37))/(MAX('05 (ind)'!AH$6:AH$37)-MIN('05 (ind)'!AH$6:AH$37))),ABS(-100+(100*(('05 (ind)'!AH9-MIN('05 (ind)'!AH$6:AH$37))/(MAX('05 (ind)'!AH$6:AH$37)-MIN('05 (ind)'!AH$6:AH$37))))))</f>
        <v>14.070351758793956</v>
      </c>
      <c r="AI10" s="75">
        <f>IF('05 (ind)'!AI$1="si",100*(('05 (ind)'!AI9-MIN('05 (ind)'!AI$6:AI$37))/(MAX('05 (ind)'!AI$6:AI$37)-MIN('05 (ind)'!AI$6:AI$37))),ABS(-100+(100*(('05 (ind)'!AI9-MIN('05 (ind)'!AI$6:AI$37))/(MAX('05 (ind)'!AI$6:AI$37)-MIN('05 (ind)'!AI$6:AI$37))))))</f>
        <v>0.27807845918405438</v>
      </c>
      <c r="AJ10" s="75">
        <f>IF('05 (ind)'!AJ$1="si",100*(('05 (ind)'!AJ9-MIN('05 (ind)'!AJ$6:AJ$37))/(MAX('05 (ind)'!AJ$6:AJ$37)-MIN('05 (ind)'!AJ$6:AJ$37))),ABS(-100+(100*(('05 (ind)'!AJ9-MIN('05 (ind)'!AJ$6:AJ$37))/(MAX('05 (ind)'!AJ$6:AJ$37)-MIN('05 (ind)'!AJ$6:AJ$37))))))</f>
        <v>72.105868814729561</v>
      </c>
      <c r="AK10" s="75">
        <f>IF('05 (ind)'!AK$1="si",100*(('05 (ind)'!AK9-MIN('05 (ind)'!AK$6:AK$37))/(MAX('05 (ind)'!AK$6:AK$37)-MIN('05 (ind)'!AK$6:AK$37))),ABS(-100+(100*(('05 (ind)'!AK9-MIN('05 (ind)'!AK$6:AK$37))/(MAX('05 (ind)'!AK$6:AK$37)-MIN('05 (ind)'!AK$6:AK$37))))))</f>
        <v>12.81532837290667</v>
      </c>
      <c r="AL10" s="75">
        <f>IF('05 (ind)'!AL$1="si",100*(('05 (ind)'!AL9-MIN('05 (ind)'!AL$6:AL$37))/(MAX('05 (ind)'!AL$6:AL$37)-MIN('05 (ind)'!AL$6:AL$37))),ABS(-100+(100*(('05 (ind)'!AL9-MIN('05 (ind)'!AL$6:AL$37))/(MAX('05 (ind)'!AL$6:AL$37)-MIN('05 (ind)'!AL$6:AL$37))))))</f>
        <v>93.229447786461847</v>
      </c>
      <c r="AM10" s="75">
        <f>IF('05 (ind)'!AM$1="si",100*(('05 (ind)'!AM9-MIN('05 (ind)'!AM$6:AM$37))/(MAX('05 (ind)'!AM$6:AM$37)-MIN('05 (ind)'!AM$6:AM$37))),ABS(-100+(100*(('05 (ind)'!AM9-MIN('05 (ind)'!AM$6:AM$37))/(MAX('05 (ind)'!AM$6:AM$37)-MIN('05 (ind)'!AM$6:AM$37))))))</f>
        <v>100</v>
      </c>
      <c r="AN10" s="75">
        <f>IF('05 (ind)'!AN$1="si",100*(('05 (ind)'!AN9-MIN('05 (ind)'!AN$6:AN$37))/(MAX('05 (ind)'!AN$6:AN$37)-MIN('05 (ind)'!AN$6:AN$37))),ABS(-100+(100*(('05 (ind)'!AN9-MIN('05 (ind)'!AN$6:AN$37))/(MAX('05 (ind)'!AN$6:AN$37)-MIN('05 (ind)'!AN$6:AN$37))))))</f>
        <v>54.609383251667325</v>
      </c>
      <c r="AO10" s="75">
        <f>IF('05 (ind)'!AO$1="si",100*(('05 (ind)'!AO9-MIN('05 (ind)'!AO$6:AO$37))/(MAX('05 (ind)'!AO$6:AO$37)-MIN('05 (ind)'!AO$6:AO$37))),ABS(-100+(100*(('05 (ind)'!AO9-MIN('05 (ind)'!AO$6:AO$37))/(MAX('05 (ind)'!AO$6:AO$37)-MIN('05 (ind)'!AO$6:AO$37))))))</f>
        <v>29.310917118784392</v>
      </c>
      <c r="AP10" s="75">
        <f>IF('05 (ind)'!AP$1="si",100*(('05 (ind)'!AP9-MIN('05 (ind)'!AP$6:AP$37))/(MAX('05 (ind)'!AP$6:AP$37)-MIN('05 (ind)'!AP$6:AP$37))),ABS(-100+(100*(('05 (ind)'!AP9-MIN('05 (ind)'!AP$6:AP$37))/(MAX('05 (ind)'!AP$6:AP$37)-MIN('05 (ind)'!AP$6:AP$37))))))</f>
        <v>100</v>
      </c>
      <c r="AQ10" s="75">
        <f>IF('05 (ind)'!AQ$1="si",100*(('05 (ind)'!AQ9-MIN('05 (ind)'!AQ$6:AQ$37))/(MAX('05 (ind)'!AQ$6:AQ$37)-MIN('05 (ind)'!AQ$6:AQ$37))),ABS(-100+(100*(('05 (ind)'!AQ9-MIN('05 (ind)'!AQ$6:AQ$37))/(MAX('05 (ind)'!AQ$6:AQ$37)-MIN('05 (ind)'!AQ$6:AQ$37))))))</f>
        <v>100</v>
      </c>
      <c r="AR10" s="75">
        <f>IF('05 (ind)'!AR$1="si",100*(('05 (ind)'!AR9-MIN('05 (ind)'!AR$6:AR$37))/(MAX('05 (ind)'!AR$6:AR$37)-MIN('05 (ind)'!AR$6:AR$37))),ABS(-100+(100*(('05 (ind)'!AR9-MIN('05 (ind)'!AR$6:AR$37))/(MAX('05 (ind)'!AR$6:AR$37)-MIN('05 (ind)'!AR$6:AR$37))))))</f>
        <v>79.997110195547549</v>
      </c>
      <c r="AS10" s="75">
        <f>IF('05 (ind)'!AS$1="si",100*(('05 (ind)'!AS9-MIN('05 (ind)'!AS$6:AS$37))/(MAX('05 (ind)'!AS$6:AS$37)-MIN('05 (ind)'!AS$6:AS$37))),ABS(-100+(100*(('05 (ind)'!AS9-MIN('05 (ind)'!AS$6:AS$37))/(MAX('05 (ind)'!AS$6:AS$37)-MIN('05 (ind)'!AS$6:AS$37))))))</f>
        <v>96.511627906976742</v>
      </c>
      <c r="AT10" s="75">
        <f>IF('05 (ind)'!AT$1="si",100*(('05 (ind)'!AT9-MIN('05 (ind)'!AT$6:AT$37))/(MAX('05 (ind)'!AT$6:AT$37)-MIN('05 (ind)'!AT$6:AT$37))),ABS(-100+(100*(('05 (ind)'!AT9-MIN('05 (ind)'!AT$6:AT$37))/(MAX('05 (ind)'!AT$6:AT$37)-MIN('05 (ind)'!AT$6:AT$37))))))</f>
        <v>0</v>
      </c>
      <c r="AU10" s="75">
        <f>IF('05 (ind)'!AU$1="si",100*(('05 (ind)'!AU9-MIN('05 (ind)'!AU$6:AU$37))/(MAX('05 (ind)'!AU$6:AU$37)-MIN('05 (ind)'!AU$6:AU$37))),ABS(-100+(100*(('05 (ind)'!AU9-MIN('05 (ind)'!AU$6:AU$37))/(MAX('05 (ind)'!AU$6:AU$37)-MIN('05 (ind)'!AU$6:AU$37))))))</f>
        <v>72.839506172839521</v>
      </c>
      <c r="AV10" s="75">
        <f>IF('05 (ind)'!AV$1="si",100*(('05 (ind)'!AV9-MIN('05 (ind)'!AV$6:AV$37))/(MAX('05 (ind)'!AV$6:AV$37)-MIN('05 (ind)'!AV$6:AV$37))),ABS(-100+(100*(('05 (ind)'!AV9-MIN('05 (ind)'!AV$6:AV$37))/(MAX('05 (ind)'!AV$6:AV$37)-MIN('05 (ind)'!AV$6:AV$37))))))</f>
        <v>99.653379549393421</v>
      </c>
      <c r="AW10" s="75">
        <f>IF('05 (ind)'!AW$1="si",100*(('05 (ind)'!AW9-MIN('05 (ind)'!AW$6:AW$37))/(MAX('05 (ind)'!AW$6:AW$37)-MIN('05 (ind)'!AW$6:AW$37))),ABS(-100+(100*(('05 (ind)'!AW9-MIN('05 (ind)'!AW$6:AW$37))/(MAX('05 (ind)'!AW$6:AW$37)-MIN('05 (ind)'!AW$6:AW$37))))))</f>
        <v>38.361845515811304</v>
      </c>
      <c r="AX10" s="75">
        <f>IF('05 (ind)'!AX$1="si",100*(('05 (ind)'!AX9-MIN('05 (ind)'!AX$6:AX$37))/(MAX('05 (ind)'!AX$6:AX$37)-MIN('05 (ind)'!AX$6:AX$37))),ABS(-100+(100*(('05 (ind)'!AX9-MIN('05 (ind)'!AX$6:AX$37))/(MAX('05 (ind)'!AX$6:AX$37)-MIN('05 (ind)'!AX$6:AX$37))))))</f>
        <v>6.3271310151134355</v>
      </c>
      <c r="AY10" s="75">
        <f>IF('05 (ind)'!AY$1="si",100*(('05 (ind)'!AY9-MIN('05 (ind)'!AY$6:AY$37))/(MAX('05 (ind)'!AY$6:AY$37)-MIN('05 (ind)'!AY$6:AY$37))),ABS(-100+(100*(('05 (ind)'!AY9-MIN('05 (ind)'!AY$6:AY$37))/(MAX('05 (ind)'!AY$6:AY$37)-MIN('05 (ind)'!AY$6:AY$37))))))</f>
        <v>41.389153187440556</v>
      </c>
      <c r="AZ10" s="75">
        <f>IF('05 (ind)'!AZ$1="si",100*(('05 (ind)'!AZ9-MIN('05 (ind)'!AZ$6:AZ$37))/(MAX('05 (ind)'!AZ$6:AZ$37)-MIN('05 (ind)'!AZ$6:AZ$37))),ABS(-100+(100*(('05 (ind)'!AZ9-MIN('05 (ind)'!AZ$6:AZ$37))/(MAX('05 (ind)'!AZ$6:AZ$37)-MIN('05 (ind)'!AZ$6:AZ$37))))))</f>
        <v>0</v>
      </c>
      <c r="BA10" s="75">
        <f>IF('05 (ind)'!BA$1="si",100*(('05 (ind)'!BA9-MIN('05 (ind)'!BA$6:BA$37))/(MAX('05 (ind)'!BA$6:BA$37)-MIN('05 (ind)'!BA$6:BA$37))),ABS(-100+(100*(('05 (ind)'!BA9-MIN('05 (ind)'!BA$6:BA$37))/(MAX('05 (ind)'!BA$6:BA$37)-MIN('05 (ind)'!BA$6:BA$37))))))</f>
        <v>100</v>
      </c>
      <c r="BB10" s="75">
        <f>IF('05 (ind)'!BB$1="si",100*(('05 (ind)'!BB9-MIN('05 (ind)'!BB$6:BB$37))/(MAX('05 (ind)'!BB$6:BB$37)-MIN('05 (ind)'!BB$6:BB$37))),ABS(-100+(100*(('05 (ind)'!BB9-MIN('05 (ind)'!BB$6:BB$37))/(MAX('05 (ind)'!BB$6:BB$37)-MIN('05 (ind)'!BB$6:BB$37))))))</f>
        <v>100</v>
      </c>
      <c r="BC10" s="75">
        <f>IF('05 (ind)'!BC$1="si",100*(('05 (ind)'!BC9-MIN('05 (ind)'!BC$6:BC$37))/(MAX('05 (ind)'!BC$6:BC$37)-MIN('05 (ind)'!BC$6:BC$37))),ABS(-100+(100*(('05 (ind)'!BC9-MIN('05 (ind)'!BC$6:BC$37))/(MAX('05 (ind)'!BC$6:BC$37)-MIN('05 (ind)'!BC$6:BC$37))))))</f>
        <v>10.315379439964053</v>
      </c>
      <c r="BD10" s="75">
        <f>IF('05 (ind)'!BD$1="si",100*(('05 (ind)'!BD9-MIN('05 (ind)'!BD$6:BD$37))/(MAX('05 (ind)'!BD$6:BD$37)-MIN('05 (ind)'!BD$6:BD$37))),ABS(-100+(100*(('05 (ind)'!BD9-MIN('05 (ind)'!BD$6:BD$37))/(MAX('05 (ind)'!BD$6:BD$37)-MIN('05 (ind)'!BD$6:BD$37))))))</f>
        <v>71.802523501056754</v>
      </c>
      <c r="BE10" s="75">
        <f>IF('05 (ind)'!BE$1="si",100*(('05 (ind)'!BE9-MIN('05 (ind)'!BE$6:BE$37))/(MAX('05 (ind)'!BE$6:BE$37)-MIN('05 (ind)'!BE$6:BE$37))),ABS(-100+(100*(('05 (ind)'!BE9-MIN('05 (ind)'!BE$6:BE$37))/(MAX('05 (ind)'!BE$6:BE$37)-MIN('05 (ind)'!BE$6:BE$37))))))</f>
        <v>35.371589840075252</v>
      </c>
      <c r="BF10" s="75">
        <f>IF('05 (ind)'!BF$1="si",100*(('05 (ind)'!BF9-MIN('05 (ind)'!BF$6:BF$37))/(MAX('05 (ind)'!BF$6:BF$37)-MIN('05 (ind)'!BF$6:BF$37))),ABS(-100+(100*(('05 (ind)'!BF9-MIN('05 (ind)'!BF$6:BF$37))/(MAX('05 (ind)'!BF$6:BF$37)-MIN('05 (ind)'!BF$6:BF$37))))))</f>
        <v>40.522316629975727</v>
      </c>
      <c r="BG10" s="75">
        <f>IF('05 (ind)'!BG$1="si",100*(('05 (ind)'!BG9-MIN('05 (ind)'!BG$6:BG$37))/(MAX('05 (ind)'!BG$6:BG$37)-MIN('05 (ind)'!BG$6:BG$37))),ABS(-100+(100*(('05 (ind)'!BG9-MIN('05 (ind)'!BG$6:BG$37))/(MAX('05 (ind)'!BG$6:BG$37)-MIN('05 (ind)'!BG$6:BG$37))))))</f>
        <v>0</v>
      </c>
      <c r="BH10" s="75">
        <f>IF('05 (ind)'!BH$1="si",100*(('05 (ind)'!BH9-MIN('05 (ind)'!BH$6:BH$37))/(MAX('05 (ind)'!BH$6:BH$37)-MIN('05 (ind)'!BH$6:BH$37))),ABS(-100+(100*(('05 (ind)'!BH9-MIN('05 (ind)'!BH$6:BH$37))/(MAX('05 (ind)'!BH$6:BH$37)-MIN('05 (ind)'!BH$6:BH$37))))))</f>
        <v>0</v>
      </c>
      <c r="BI10" s="75">
        <f>IF('05 (ind)'!BI$1="si",100*(('05 (ind)'!BI9-MIN('05 (ind)'!BI$6:BI$37))/(MAX('05 (ind)'!BI$6:BI$37)-MIN('05 (ind)'!BI$6:BI$37))),ABS(-100+(100*(('05 (ind)'!BI9-MIN('05 (ind)'!BI$6:BI$37))/(MAX('05 (ind)'!BI$6:BI$37)-MIN('05 (ind)'!BI$6:BI$37))))))</f>
        <v>94.494369267357783</v>
      </c>
      <c r="BJ10" s="75">
        <f>IF('05 (ind)'!BJ$1="si",100*(('05 (ind)'!BJ9-MIN('05 (ind)'!BJ$6:BJ$37))/(MAX('05 (ind)'!BJ$6:BJ$37)-MIN('05 (ind)'!BJ$6:BJ$37))),ABS(-100+(100*(('05 (ind)'!BJ9-MIN('05 (ind)'!BJ$6:BJ$37))/(MAX('05 (ind)'!BJ$6:BJ$37)-MIN('05 (ind)'!BJ$6:BJ$37))))))</f>
        <v>74.759548234045198</v>
      </c>
      <c r="BK10" s="75">
        <f>IF('05 (ind)'!BK$1="si",100*(('05 (ind)'!BK9-MIN('05 (ind)'!BK$6:BK$37))/(MAX('05 (ind)'!BK$6:BK$37)-MIN('05 (ind)'!BK$6:BK$37))),ABS(-100+(100*(('05 (ind)'!BK9-MIN('05 (ind)'!BK$6:BK$37))/(MAX('05 (ind)'!BK$6:BK$37)-MIN('05 (ind)'!BK$6:BK$37))))))</f>
        <v>49.071748943115004</v>
      </c>
      <c r="BL10" s="75">
        <f>IF('05 (ind)'!BL$1="si",100*(('05 (ind)'!BL9-MIN('05 (ind)'!BL$6:BL$37))/(MAX('05 (ind)'!BL$6:BL$37)-MIN('05 (ind)'!BL$6:BL$37))),ABS(-100+(100*(('05 (ind)'!BL9-MIN('05 (ind)'!BL$6:BL$37))/(MAX('05 (ind)'!BL$6:BL$37)-MIN('05 (ind)'!BL$6:BL$37))))))</f>
        <v>7.7586206896551726</v>
      </c>
      <c r="BM10" s="75">
        <f>IF('05 (ind)'!BM$1="si",100*(('05 (ind)'!BM9-MIN('05 (ind)'!BM$6:BM$37))/(MAX('05 (ind)'!BM$6:BM$37)-MIN('05 (ind)'!BM$6:BM$37))),ABS(-100+(100*(('05 (ind)'!BM9-MIN('05 (ind)'!BM$6:BM$37))/(MAX('05 (ind)'!BM$6:BM$37)-MIN('05 (ind)'!BM$6:BM$37))))))</f>
        <v>7.2970366982816213</v>
      </c>
      <c r="BN10" s="75">
        <f>IF('05 (ind)'!BN$1="si",100*(('05 (ind)'!BN9-MIN('05 (ind)'!BN$6:BN$37))/(MAX('05 (ind)'!BN$6:BN$37)-MIN('05 (ind)'!BN$6:BN$37))),ABS(-100+(100*(('05 (ind)'!BN9-MIN('05 (ind)'!BN$6:BN$37))/(MAX('05 (ind)'!BN$6:BN$37)-MIN('05 (ind)'!BN$6:BN$37))))))</f>
        <v>40.079019047403527</v>
      </c>
      <c r="BO10" s="75">
        <f>IF('05 (ind)'!BO$1="si",100*(('05 (ind)'!BO9-MIN('05 (ind)'!BO$6:BO$37))/(MAX('05 (ind)'!BO$6:BO$37)-MIN('05 (ind)'!BO$6:BO$37))),ABS(-100+(100*(('05 (ind)'!BO9-MIN('05 (ind)'!BO$6:BO$37))/(MAX('05 (ind)'!BO$6:BO$37)-MIN('05 (ind)'!BO$6:BO$37))))))</f>
        <v>40.195599852192387</v>
      </c>
      <c r="BP10" s="75">
        <f>IF('05 (ind)'!BP$1="si",100*(('05 (ind)'!BP9-MIN('05 (ind)'!BP$6:BP$37))/(MAX('05 (ind)'!BP$6:BP$37)-MIN('05 (ind)'!BP$6:BP$37))),ABS(-100+(100*(('05 (ind)'!BP9-MIN('05 (ind)'!BP$6:BP$37))/(MAX('05 (ind)'!BP$6:BP$37)-MIN('05 (ind)'!BP$6:BP$37))))))</f>
        <v>25.221973722526254</v>
      </c>
      <c r="BQ10" s="75">
        <f>IF('05 (ind)'!BQ$1="si",100*(('05 (ind)'!BQ9-MIN('05 (ind)'!BQ$6:BQ$37))/(MAX('05 (ind)'!BQ$6:BQ$37)-MIN('05 (ind)'!BQ$6:BQ$37))),ABS(-100+(100*(('05 (ind)'!BQ9-MIN('05 (ind)'!BQ$6:BQ$37))/(MAX('05 (ind)'!BQ$6:BQ$37)-MIN('05 (ind)'!BQ$6:BQ$37))))))</f>
        <v>0</v>
      </c>
      <c r="BR10" s="75">
        <f>IF('05 (ind)'!BR$1="si",100*(('05 (ind)'!BR9-MIN('05 (ind)'!BR$6:BR$37))/(MAX('05 (ind)'!BR$6:BR$37)-MIN('05 (ind)'!BR$6:BR$37))),ABS(-100+(100*(('05 (ind)'!BR9-MIN('05 (ind)'!BR$6:BR$37))/(MAX('05 (ind)'!BP$6:BP$37)-MIN('05 (ind)'!BR$6:BR$37))))))</f>
        <v>9.7476051067957794</v>
      </c>
      <c r="BS10" s="75">
        <f>IF('05 (ind)'!BS$1="si",100*(('05 (ind)'!BS9-MIN('05 (ind)'!BS$6:BS$37))/(MAX('05 (ind)'!BS$6:BS$37)-MIN('05 (ind)'!BS$6:BS$37))),ABS(-100+(100*(('05 (ind)'!BS9-MIN('05 (ind)'!BS$6:BS$37))/(MAX('05 (ind)'!BQ$6:BQ$37)-MIN('05 (ind)'!BS$6:BS$37))))))</f>
        <v>50.154441931028352</v>
      </c>
      <c r="BT10" s="75">
        <f>IF('05 (ind)'!BT$1="si",100*(('05 (ind)'!BT9-MIN('05 (ind)'!BT$6:BT$37))/(MAX('05 (ind)'!BT$6:BT$37)-MIN('05 (ind)'!BT$6:BT$37))),ABS(-100+(100*(('05 (ind)'!BT9-MIN('05 (ind)'!BT$6:BT$37))/(MAX('05 (ind)'!BR$6:BR$37)-MIN('05 (ind)'!BT$6:BT$37))))))</f>
        <v>94.675451249999995</v>
      </c>
      <c r="BU10" s="75">
        <f>IF('05 (ind)'!BU$1="si",100*(('05 (ind)'!BU9-MIN('05 (ind)'!BU$6:BU$37))/(MAX('05 (ind)'!BU$6:BU$37)-MIN('05 (ind)'!BU$6:BU$37))),ABS(-100+(100*(('05 (ind)'!BU9-MIN('05 (ind)'!BU$6:BU$37))/(MAX('05 (ind)'!BU$6:BU$37)-MIN('05 (ind)'!BU$6:BU$37))))))</f>
        <v>86.515092120736966</v>
      </c>
      <c r="BV10" s="75">
        <f>IF('05 (ind)'!BV$1="si",100*(('05 (ind)'!BV9-MIN('05 (ind)'!BV$6:BV$37))/(MAX('05 (ind)'!BV$6:BV$37)-MIN('05 (ind)'!BV$6:BV$37))),ABS(-100+(100*(('05 (ind)'!BV9-MIN('05 (ind)'!BV$6:BV$37))/(MAX('05 (ind)'!BV$6:BV$37)-MIN('05 (ind)'!BV$6:BV$37))))))</f>
        <v>44.199881023200483</v>
      </c>
      <c r="BW10" s="75">
        <f>IF('05 (ind)'!BW$1="si",100*(('05 (ind)'!BW9-MIN('05 (ind)'!BW$6:BW$37))/(MAX('05 (ind)'!BW$6:BW$37)-MIN('05 (ind)'!BW$6:BW$37))),ABS(-100+(100*(('05 (ind)'!BW9-MIN('05 (ind)'!BW$6:BW$37))/(MAX('05 (ind)'!BW$6:BW$37)-MIN('05 (ind)'!BW$6:BW$37))))))</f>
        <v>74.996718729492059</v>
      </c>
      <c r="BX10" s="75">
        <f>IF('05 (ind)'!BX$1="si",100*(('05 (ind)'!BX9-MIN('05 (ind)'!BX$6:BX$37))/(MAX('05 (ind)'!BX$6:BX$37)-MIN('05 (ind)'!BX$6:BX$37))),ABS(-100+(100*(('05 (ind)'!BX9-MIN('05 (ind)'!BX$6:BX$37))/(MAX('05 (ind)'!BX$6:BX$37)-MIN('05 (ind)'!BX$6:BX$37))))))</f>
        <v>28.515633825951497</v>
      </c>
      <c r="BY10" s="75">
        <f>IF('05 (ind)'!BY$1="si",100*(('05 (ind)'!BY9-MIN('05 (ind)'!BY$6:BY$37))/(MAX('05 (ind)'!BY$6:BY$37)-MIN('05 (ind)'!BY$6:BY$37))),ABS(-100+(100*(('05 (ind)'!BY9-MIN('05 (ind)'!BY$6:BY$37))/(MAX('05 (ind)'!BY$6:BY$37)-MIN('05 (ind)'!BY$6:BY$37))))))</f>
        <v>26.855166057011377</v>
      </c>
      <c r="BZ10" s="75">
        <f>IF('05 (ind)'!BZ$1="si",100*(('05 (ind)'!BZ9-MIN('05 (ind)'!BZ$6:BZ$37))/(MAX('05 (ind)'!BZ$6:BZ$37)-MIN('05 (ind)'!BZ$6:BZ$37))),ABS(-100+(100*(('05 (ind)'!BZ9-MIN('05 (ind)'!BZ$6:BZ$37))/(MAX('05 (ind)'!BZ$6:BZ$37)-MIN('05 (ind)'!BZ$6:BZ$37))))))</f>
        <v>90.075554723749022</v>
      </c>
      <c r="CA10" s="75">
        <f>IF('05 (ind)'!CA$1="si",100*(('05 (ind)'!CA9-MIN('05 (ind)'!CA$6:CA$37))/(MAX('05 (ind)'!CA$6:CA$37)-MIN('05 (ind)'!CA$6:CA$37))),ABS(-100+(100*(('05 (ind)'!CA9-MIN('05 (ind)'!CA$6:CA$37))/(MAX('05 (ind)'!CA$6:CA$37)-MIN('05 (ind)'!CA$6:CA$37))))))</f>
        <v>0</v>
      </c>
      <c r="CB10" s="75">
        <f>IF('05 (ind)'!CB$1="si",100*(('05 (ind)'!CB9-MIN('05 (ind)'!CB$6:CB$37))/(MAX('05 (ind)'!CB$6:CB$37)-MIN('05 (ind)'!CB$6:CB$37))),ABS(-100+(100*(('05 (ind)'!CB9-MIN('05 (ind)'!CB$6:CB$37))/(MAX('05 (ind)'!CB$6:CB$37)-MIN('05 (ind)'!CB$6:CB$37))))))</f>
        <v>67.415730337078656</v>
      </c>
      <c r="CC10" s="75">
        <f>IF('05 (ind)'!CC$1="si",100*(('05 (ind)'!CC9-MIN('05 (ind)'!CC$6:CC$37))/(MAX('05 (ind)'!CC$6:CC$37)-MIN('05 (ind)'!CC$6:CC$37))),ABS(-100+(100*(('05 (ind)'!CC9-MIN('05 (ind)'!CC$6:CC$37))/(MAX('05 (ind)'!CC$6:CC$37)-MIN('05 (ind)'!CC$6:CC$37))))))</f>
        <v>64.766702658383167</v>
      </c>
      <c r="CD10" s="75">
        <f>IF('05 (ind)'!CD$1="si",100*(('05 (ind)'!CD9-MIN('05 (ind)'!CD$6:CD$37))/(MAX('05 (ind)'!CD$6:CD$37)-MIN('05 (ind)'!CD$6:CD$37))),ABS(-100+(100*(('05 (ind)'!CD9-MIN('05 (ind)'!CD$6:CD$37))/(MAX('05 (ind)'!CD$6:CD$37)-MIN('05 (ind)'!CD$6:CD$37))))))</f>
        <v>0.36930232814444258</v>
      </c>
      <c r="CE10" s="75">
        <f>IF('05 (ind)'!CE$1="si",100*(('05 (ind)'!CE9-MIN('05 (ind)'!CE$6:CE$37))/(MAX('05 (ind)'!CE$6:CE$37)-MIN('05 (ind)'!CE$6:CE$37))),ABS(-100+(100*(('05 (ind)'!CE9-MIN('05 (ind)'!CE$6:CE$37))/(MAX('05 (ind)'!CE$6:CE$37)-MIN('05 (ind)'!CE$6:CE$37))))))</f>
        <v>0</v>
      </c>
      <c r="CF10" s="75">
        <f>IF('05 (ind)'!CF$1="si",100*(('05 (ind)'!CF9-MIN('05 (ind)'!CF$6:CF$37))/(MAX('05 (ind)'!CF$6:CF$37)-MIN('05 (ind)'!CF$6:CF$37))),ABS(-100+(100*(('05 (ind)'!CF9-MIN('05 (ind)'!CF$6:CF$37))/(MAX('05 (ind)'!CF$6:CF$37)-MIN('05 (ind)'!CF$6:CF$37))))))</f>
        <v>1.6608287086592552</v>
      </c>
      <c r="CG10" s="75">
        <f>IF('05 (ind)'!CG$1="si",100*(('05 (ind)'!CG9-MIN('05 (ind)'!CG$6:CG$37))/(MAX('05 (ind)'!CG$6:CG$37)-MIN('05 (ind)'!CG$6:CG$37))),ABS(-100+(100*(('05 (ind)'!CG9-MIN('05 (ind)'!CG$6:CG$37))/(MAX('05 (ind)'!CG$6:CG$37)-MIN('05 (ind)'!CG$6:CG$37))))))</f>
        <v>13.866558086974972</v>
      </c>
      <c r="CH10" s="75">
        <f>IF('05 (ind)'!CH$1="si",100*(('05 (ind)'!CH9-MIN('05 (ind)'!CH$6:CH$37))/(MAX('05 (ind)'!CH$6:CH$37)-MIN('05 (ind)'!CH$6:CH$37))),ABS(-100+(100*(('05 (ind)'!CH9-MIN('05 (ind)'!CH$6:CH$37))/(MAX('05 (ind)'!CH$6:CH$37)-MIN('05 (ind)'!CH$6:CH$37))))))</f>
        <v>3.1793961341027126</v>
      </c>
      <c r="CI10" s="75">
        <f>IF('05 (ind)'!CI$1="si",100*(('05 (ind)'!CI9-MIN('05 (ind)'!CI$6:CI$37))/(MAX('05 (ind)'!CI$6:CI$37)-MIN('05 (ind)'!CI$6:CI$37))),ABS(-100+(100*(('05 (ind)'!CI9-MIN('05 (ind)'!CI$6:CI$37))/(MAX('05 (ind)'!CI$6:CI$37)-MIN('05 (ind)'!CI$6:CI$37))))))</f>
        <v>36.030144531501897</v>
      </c>
      <c r="CJ10" s="75">
        <f>IF('05 (ind)'!CJ$1="si",100*(('05 (ind)'!CJ9-MIN('05 (ind)'!CJ$6:CJ$37))/(MAX('05 (ind)'!CJ$6:CJ$37)-MIN('05 (ind)'!CJ$6:CJ$37))),ABS(-100+(100*(('05 (ind)'!CJ9-MIN('05 (ind)'!CJ$6:CJ$37))/(MAX('05 (ind)'!CJ$6:CJ$37)-MIN('05 (ind)'!CJ$6:CJ$37))))))</f>
        <v>92.817803044755621</v>
      </c>
      <c r="CK10" s="75">
        <f>IF('05 (ind)'!CK$1="si",100*(('05 (ind)'!CK9-MIN('05 (ind)'!CK$6:CK$37))/(MAX('05 (ind)'!CK$6:CK$37)-MIN('05 (ind)'!CK$6:CK$37))),ABS(-100+(100*(('05 (ind)'!CK9-MIN('05 (ind)'!CK$6:CK$37))/(MAX('05 (ind)'!CK$6:CK$37)-MIN('05 (ind)'!CK$6:CK$37))))))</f>
        <v>21.914311257624394</v>
      </c>
      <c r="CL10" s="75">
        <f>IF('05 (ind)'!CL$1="si",100*(('05 (ind)'!CL9-MIN('05 (ind)'!CL$6:CL$37))/(MAX('05 (ind)'!CL$6:CL$37)-MIN('05 (ind)'!CL$6:CL$37))),ABS(-100+(100*(('05 (ind)'!CL9-MIN('05 (ind)'!CL$6:CL$37))/(MAX('05 (ind)'!CL$6:CL$37)-MIN('05 (ind)'!CL$6:CL$37))))))</f>
        <v>37.340821876492399</v>
      </c>
      <c r="CM10" s="75">
        <f>IF('05 (ind)'!CM$1="si",100*(('05 (ind)'!CM9-MIN('05 (ind)'!CM$6:CM$37))/(MAX('05 (ind)'!CM$6:CM$37)-MIN('05 (ind)'!CM$6:CM$37))),ABS(-100+(100*(('05 (ind)'!CM9-MIN('05 (ind)'!CM$6:CM$37))/(MAX('05 (ind)'!CM$6:CM$37)-MIN('05 (ind)'!CM$6:CM$37))))))</f>
        <v>6.5904042398493932</v>
      </c>
    </row>
    <row r="11" spans="1:91">
      <c r="A11" s="18" t="s">
        <v>220</v>
      </c>
      <c r="B11" s="87">
        <f>IF('05 (ind)'!B$1="si",100*(('05 (ind)'!B10-MIN('05 (ind)'!B$6:B$37))/(MAX('05 (ind)'!B$6:B$37)-MIN('05 (ind)'!B$6:B$37))),ABS(-100+(100*(('05 (ind)'!B10-MIN('05 (ind)'!B$6:B$37))/(MAX('05 (ind)'!B$6:B$37)-MIN('05 (ind)'!B$6:B$37))))))</f>
        <v>1.9973926662191708</v>
      </c>
      <c r="C11" s="87">
        <f>IF('05 (ind)'!C$1="si",100*(('05 (ind)'!C10-MIN('05 (ind)'!C$6:C$37))/(MAX('05 (ind)'!C$6:C$37)-MIN('05 (ind)'!C$6:C$37))),ABS(-100+(100*(('05 (ind)'!C10-MIN('05 (ind)'!C$6:C$37))/(MAX('05 (ind)'!C$6:C$37)-MIN('05 (ind)'!C$6:C$37))))))</f>
        <v>2.4333092090988386</v>
      </c>
      <c r="D11" s="87">
        <f>IF('05 (ind)'!D$1="si",100*(('05 (ind)'!D10-MIN('05 (ind)'!D$6:D$37))/(MAX('05 (ind)'!D$6:D$37)-MIN('05 (ind)'!D$6:D$37))),ABS(-100+(100*(('05 (ind)'!D10-MIN('05 (ind)'!D$6:D$37))/(MAX('05 (ind)'!D$6:D$37)-MIN('05 (ind)'!D$6:D$37))))))</f>
        <v>84.221558321912823</v>
      </c>
      <c r="E11" s="87">
        <f>IF('05 (ind)'!E$1="si",100*(('05 (ind)'!E10-MIN('05 (ind)'!E$6:E$37))/(MAX('05 (ind)'!E$6:E$37)-MIN('05 (ind)'!E$6:E$37))),ABS(-100+(100*(('05 (ind)'!E10-MIN('05 (ind)'!E$6:E$37))/(MAX('05 (ind)'!E$6:E$37)-MIN('05 (ind)'!E$6:E$37))))))</f>
        <v>55.550588585903746</v>
      </c>
      <c r="F11" s="87">
        <f>IF('05 (ind)'!F$1="si",100*(('05 (ind)'!F10-MIN('05 (ind)'!F$6:F$37))/(MAX('05 (ind)'!F$6:F$37)-MIN('05 (ind)'!F$6:F$37))),ABS(-100+(100*(('05 (ind)'!F10-MIN('05 (ind)'!F$6:F$37))/(MAX('05 (ind)'!F$6:F$37)-MIN('05 (ind)'!F$6:F$37))))))</f>
        <v>58.139534883720934</v>
      </c>
      <c r="G11" s="87">
        <f>IF('05 (ind)'!G$1="si",100*(('05 (ind)'!G10-MIN('05 (ind)'!G$6:G$37))/(MAX('05 (ind)'!G$6:G$37)-MIN('05 (ind)'!G$6:G$37))),ABS(-100+(100*(('05 (ind)'!G10-MIN('05 (ind)'!G$6:G$37))/(MAX('05 (ind)'!G$6:G$37)-MIN('05 (ind)'!G$6:G$37))))))</f>
        <v>33.3333333333333</v>
      </c>
      <c r="H11" s="87">
        <f>IF('05 (ind)'!H$1="si",100*(('05 (ind)'!H10-MIN('05 (ind)'!H$6:H$37))/(MAX('05 (ind)'!H$6:H$37)-MIN('05 (ind)'!H$6:H$37))),ABS(-100+(100*(('05 (ind)'!H10-MIN('05 (ind)'!H$6:H$37))/(MAX('05 (ind)'!H$6:H$37)-MIN('05 (ind)'!H$6:H$37))))))</f>
        <v>69.406392694063939</v>
      </c>
      <c r="I11" s="87">
        <f>IF('05 (ind)'!I$1="si",100*(('05 (ind)'!I10-MIN('05 (ind)'!I$6:I$37))/(MAX('05 (ind)'!I$6:I$37)-MIN('05 (ind)'!I$6:I$37))),ABS(-100+(100*(('05 (ind)'!I10-MIN('05 (ind)'!I$6:I$37))/(MAX('05 (ind)'!I$6:I$37)-MIN('05 (ind)'!I$6:I$37))))))</f>
        <v>0</v>
      </c>
      <c r="J11" s="87">
        <f>IF('05 (ind)'!J$1="si",100*(('05 (ind)'!J10-MIN('05 (ind)'!J$6:J$37))/(MAX('05 (ind)'!J$6:J$37)-MIN('05 (ind)'!J$6:J$37))),ABS(-100+(100*(('05 (ind)'!J10-MIN('05 (ind)'!J$6:J$37))/(MAX('05 (ind)'!J$6:J$37)-MIN('05 (ind)'!J$6:J$37))))))</f>
        <v>42.848101265822784</v>
      </c>
      <c r="K11" s="87">
        <f>IF('05 (ind)'!K$1="si",100*(('05 (ind)'!K10-MIN('05 (ind)'!K$6:K$37))/(MAX('05 (ind)'!K$6:K$37)-MIN('05 (ind)'!K$6:K$37))),ABS(-100+(100*(('05 (ind)'!K10-MIN('05 (ind)'!K$6:K$37))/(MAX('05 (ind)'!K$6:K$37)-MIN('05 (ind)'!K$6:K$37))))))</f>
        <v>27.192760353717233</v>
      </c>
      <c r="L11" s="87">
        <f>IF('05 (ind)'!L$1="si",100*(('05 (ind)'!L10-MIN('05 (ind)'!L$6:L$37))/(MAX('05 (ind)'!L$6:L$37)-MIN('05 (ind)'!L$6:L$37))),ABS(-100+(100*(('05 (ind)'!L10-MIN('05 (ind)'!L$6:L$37))/(MAX('05 (ind)'!L$6:L$37)-MIN('05 (ind)'!L$6:L$37))))))</f>
        <v>70.18085059679629</v>
      </c>
      <c r="M11" s="87">
        <f>IF('05 (ind)'!M$1="si",100*(('05 (ind)'!M10-MIN('05 (ind)'!M$6:M$37))/(MAX('05 (ind)'!M$6:M$37)-MIN('05 (ind)'!M$6:M$37))),ABS(-100+(100*(('05 (ind)'!M10-MIN('05 (ind)'!M$6:M$37))/(MAX('05 (ind)'!M$6:M$37)-MIN('05 (ind)'!M$6:M$37))))))</f>
        <v>1.5283895880470371</v>
      </c>
      <c r="N11" s="87">
        <f>IF('05 (ind)'!N$1="si",100*(('05 (ind)'!N10-MIN('05 (ind)'!N$6:N$37))/(MAX('05 (ind)'!N$6:N$37)-MIN('05 (ind)'!N$6:N$37))),ABS(-100+(100*(('05 (ind)'!N10-MIN('05 (ind)'!N$6:N$37))/(MAX('05 (ind)'!N$6:N$37)-MIN('05 (ind)'!N$6:N$37))))))</f>
        <v>100</v>
      </c>
      <c r="O11" s="87">
        <f>IF('05 (ind)'!O$1="si",100*(('05 (ind)'!O10-MIN('05 (ind)'!O$6:O$37))/(MAX('05 (ind)'!O$6:O$37)-MIN('05 (ind)'!O$6:O$37))),ABS(-100+(100*(('05 (ind)'!O10-MIN('05 (ind)'!O$6:O$37))/(MAX('05 (ind)'!O$6:O$37)-MIN('05 (ind)'!O$6:O$37))))))</f>
        <v>75.294117647058826</v>
      </c>
      <c r="P11" s="87">
        <f>IF('05 (ind)'!P$1="si",100*(('05 (ind)'!P10-MIN('05 (ind)'!P$6:P$37))/(MAX('05 (ind)'!P$6:P$37)-MIN('05 (ind)'!P$6:P$37))),ABS(-100+(100*(('05 (ind)'!P10-MIN('05 (ind)'!P$6:P$37))/(MAX('05 (ind)'!P$6:P$37)-MIN('05 (ind)'!P$6:P$37))))))</f>
        <v>37.542628086893053</v>
      </c>
      <c r="Q11" s="87">
        <f>IF('05 (ind)'!Q$1="si",100*(('05 (ind)'!Q10-MIN('05 (ind)'!Q$6:Q$37))/(MAX('05 (ind)'!Q$6:Q$37)-MIN('05 (ind)'!Q$6:Q$37))),ABS(-100+(100*(('05 (ind)'!Q10-MIN('05 (ind)'!Q$6:Q$37))/(MAX('05 (ind)'!Q$6:Q$37)-MIN('05 (ind)'!Q$6:Q$37))))))</f>
        <v>0.27943468888524287</v>
      </c>
      <c r="R11" s="87">
        <f>IF('05 (ind)'!R$1="si",100*(('05 (ind)'!R10-MIN('05 (ind)'!R$6:R$37))/(MAX('05 (ind)'!R$6:R$37)-MIN('05 (ind)'!R$6:R$37))),ABS(-100+(100*(('05 (ind)'!R10-MIN('05 (ind)'!R$6:R$37))/(MAX('05 (ind)'!R$6:R$37)-MIN('05 (ind)'!R$6:R$37))))))</f>
        <v>2.5153236223657101</v>
      </c>
      <c r="S11" s="75">
        <f>ABS(ABS(('05 (ind)'!S10-((MAX('05 (ind)'!S$6:S$37)+MIN('05 (ind)'!S$6:S$37))/2))/(((MAX('05 (ind)'!S$6:S$37)+MIN('05 (ind)'!S$6:S$37))/2)-MAX('05 (ind)'!S$6:S$37))*100)-100)</f>
        <v>2.2570215208771742</v>
      </c>
      <c r="T11" s="75">
        <f>IF('05 (ind)'!T$1="si",100*(('05 (ind)'!T10-MIN('05 (ind)'!T$6:T$37))/(MAX('05 (ind)'!T$6:T$37)-MIN('05 (ind)'!T$6:T$37))),ABS(-100+(100*(('05 (ind)'!T10-MIN('05 (ind)'!T$6:T$37))/(MAX('05 (ind)'!T$6:T$37)-MIN('05 (ind)'!T$6:T$37))))))</f>
        <v>8.2821476316074722</v>
      </c>
      <c r="U11" s="75">
        <f>IF('05 (ind)'!U$1="si",100*(('05 (ind)'!U10-MIN('05 (ind)'!U$6:U$37))/(MAX('05 (ind)'!U$6:U$37)-MIN('05 (ind)'!U$6:U$37))),ABS(-100+(100*(('05 (ind)'!U10-MIN('05 (ind)'!U$6:U$37))/(MAX('05 (ind)'!U$6:U$37)-MIN('05 (ind)'!U$6:U$37))))))</f>
        <v>0</v>
      </c>
      <c r="V11" s="75">
        <f>IF('05 (ind)'!V$1="si",100*(('05 (ind)'!V10-MIN('05 (ind)'!V$6:V$37))/(MAX('05 (ind)'!V$6:V$37)-MIN('05 (ind)'!V$6:V$37))),ABS(-100+(100*(('05 (ind)'!V10-MIN('05 (ind)'!V$6:V$37))/(MAX('05 (ind)'!V$6:V$37)-MIN('05 (ind)'!V$6:V$37))))))</f>
        <v>96.685082872928177</v>
      </c>
      <c r="W11" s="75">
        <f>IF('05 (ind)'!W$1="si",100*(('05 (ind)'!W10-MIN('05 (ind)'!W$6:W$37))/(MAX('05 (ind)'!W$6:W$37)-MIN('05 (ind)'!W$6:W$37))),ABS(-100+(100*(('05 (ind)'!W10-MIN('05 (ind)'!W$6:W$37))/(MAX('05 (ind)'!W$6:W$37)-MIN('05 (ind)'!W$6:W$37))))))</f>
        <v>27.912504557054319</v>
      </c>
      <c r="X11" s="75">
        <f>IF('05 (ind)'!X$1="si",100*(('05 (ind)'!X10-MIN('05 (ind)'!X$6:X$37))/(MAX('05 (ind)'!X$6:X$37)-MIN('05 (ind)'!X$6:X$37))),ABS(-100+(100*(('05 (ind)'!X10-MIN('05 (ind)'!X$6:X$37))/(MAX('05 (ind)'!X$6:X$37)-MIN('05 (ind)'!X$6:X$37))))))</f>
        <v>35.45369375588497</v>
      </c>
      <c r="Y11" s="75">
        <f>IF('05 (ind)'!Y$1="si",100*(('05 (ind)'!Y10-MIN('05 (ind)'!Y$6:Y$37))/(MAX('05 (ind)'!Y$6:Y$37)-MIN('05 (ind)'!Y$6:Y$37))),ABS(-100+(100*(('05 (ind)'!Y10-MIN('05 (ind)'!Y$6:Y$37))/(MAX('05 (ind)'!Y$6:Y$37)-MIN('05 (ind)'!Y$6:Y$37))))))</f>
        <v>4.1748940013163747</v>
      </c>
      <c r="Z11" s="75">
        <f>IF('05 (ind)'!Z$1="si",100*(('05 (ind)'!Z10-MIN('05 (ind)'!Z$6:Z$37))/(MAX('05 (ind)'!Z$6:Z$37)-MIN('05 (ind)'!Z$6:Z$37))),ABS(-100+(100*(('05 (ind)'!Z10-MIN('05 (ind)'!Z$6:Z$37))/(MAX('05 (ind)'!Z$6:Z$37)-MIN('05 (ind)'!Z$6:Z$37))))))</f>
        <v>16.435390582594806</v>
      </c>
      <c r="AA11" s="75">
        <f>IF('05 (ind)'!AA$1="si",100*(('05 (ind)'!AA10-MIN('05 (ind)'!AA$6:AA$37))/(MAX('05 (ind)'!AA$6:AA$37)-MIN('05 (ind)'!AA$6:AA$37))),ABS(-100+(100*(('05 (ind)'!AA10-MIN('05 (ind)'!AA$6:AA$37))/(MAX('05 (ind)'!AA$6:AA$37)-MIN('05 (ind)'!AA$6:AA$37))))))</f>
        <v>35.579764402408699</v>
      </c>
      <c r="AB11" s="75">
        <f>IF('05 (ind)'!AB$1="si",100*(('05 (ind)'!AB10-MIN('05 (ind)'!AB$6:AB$37))/(MAX('05 (ind)'!AB$6:AB$37)-MIN('05 (ind)'!AB$6:AB$37))),ABS(-100+(100*(('05 (ind)'!AB10-MIN('05 (ind)'!AB$6:AB$37))/(MAX('05 (ind)'!AB$6:AB$37)-MIN('05 (ind)'!AB$6:AB$37))))))</f>
        <v>1.7216541563768686</v>
      </c>
      <c r="AC11" s="75">
        <f>IF('05 (ind)'!AC$1="si",100*(('05 (ind)'!AC10-MIN('05 (ind)'!AC$6:AC$37))/(MAX('05 (ind)'!AC$6:AC$37)-MIN('05 (ind)'!AC$6:AC$37))),ABS(-100+(100*(('05 (ind)'!AC10-MIN('05 (ind)'!AC$6:AC$37))/(MAX('05 (ind)'!AC$6:AC$37)-MIN('05 (ind)'!AC$6:AC$37))))))</f>
        <v>64.413858996465208</v>
      </c>
      <c r="AD11" s="75">
        <f>IF('05 (ind)'!AD$1="si",100*(('05 (ind)'!AD10-MIN('05 (ind)'!AD$6:AD$37))/(MAX('05 (ind)'!AD$6:AD$37)-MIN('05 (ind)'!AD$6:AD$37))),ABS(-100+(100*(('05 (ind)'!AD10-MIN('05 (ind)'!AD$6:AD$37))/(MAX('05 (ind)'!AD$6:AD$37)-MIN('05 (ind)'!AD$6:AD$37))))))</f>
        <v>9.460746324133428</v>
      </c>
      <c r="AE11" s="75">
        <f>IF('05 (ind)'!AE$1="si",100*(('05 (ind)'!AE10-MIN('05 (ind)'!AE$6:AE$37))/(MAX('05 (ind)'!AE$6:AE$37)-MIN('05 (ind)'!AE$6:AE$37))),ABS(-100+(100*(('05 (ind)'!AE10-MIN('05 (ind)'!AE$6:AE$37))/(MAX('05 (ind)'!AE$6:AE$37)-MIN('05 (ind)'!AE$6:AE$37))))))</f>
        <v>13.612739574399402</v>
      </c>
      <c r="AF11" s="75">
        <f>IF('05 (ind)'!AF$1="si",100*(('05 (ind)'!AF10-MIN('05 (ind)'!AF$6:AF$37))/(MAX('05 (ind)'!AF$6:AF$37)-MIN('05 (ind)'!AF$6:AF$37))),ABS(-100+(100*(('05 (ind)'!AF10-MIN('05 (ind)'!AF$6:AF$37))/(MAX('05 (ind)'!AF$6:AF$37)-MIN('05 (ind)'!AF$6:AF$37))))))</f>
        <v>0</v>
      </c>
      <c r="AG11" s="75">
        <f>IF('05 (ind)'!AG$1="si",100*(('05 (ind)'!AG10-MIN('05 (ind)'!AG$6:AG$37))/(MAX('05 (ind)'!AG$6:AG$37)-MIN('05 (ind)'!AG$6:AG$37))),ABS(-100+(100*(('05 (ind)'!AG10-MIN('05 (ind)'!AG$6:AG$37))/(MAX('05 (ind)'!AG$6:AG$37)-MIN('05 (ind)'!AG$6:AG$37))))))</f>
        <v>66.346153846153868</v>
      </c>
      <c r="AH11" s="75">
        <f>IF('05 (ind)'!AH$1="si",100*(('05 (ind)'!AH10-MIN('05 (ind)'!AH$6:AH$37))/(MAX('05 (ind)'!AH$6:AH$37)-MIN('05 (ind)'!AH$6:AH$37))),ABS(-100+(100*(('05 (ind)'!AH10-MIN('05 (ind)'!AH$6:AH$37))/(MAX('05 (ind)'!AH$6:AH$37)-MIN('05 (ind)'!AH$6:AH$37))))))</f>
        <v>95.979899497487452</v>
      </c>
      <c r="AI11" s="75">
        <f>IF('05 (ind)'!AI$1="si",100*(('05 (ind)'!AI10-MIN('05 (ind)'!AI$6:AI$37))/(MAX('05 (ind)'!AI$6:AI$37)-MIN('05 (ind)'!AI$6:AI$37))),ABS(-100+(100*(('05 (ind)'!AI10-MIN('05 (ind)'!AI$6:AI$37))/(MAX('05 (ind)'!AI$6:AI$37)-MIN('05 (ind)'!AI$6:AI$37))))))</f>
        <v>1.6246127430853643</v>
      </c>
      <c r="AJ11" s="75">
        <f>IF('05 (ind)'!AJ$1="si",100*(('05 (ind)'!AJ10-MIN('05 (ind)'!AJ$6:AJ$37))/(MAX('05 (ind)'!AJ$6:AJ$37)-MIN('05 (ind)'!AJ$6:AJ$37))),ABS(-100+(100*(('05 (ind)'!AJ10-MIN('05 (ind)'!AJ$6:AJ$37))/(MAX('05 (ind)'!AJ$6:AJ$37)-MIN('05 (ind)'!AJ$6:AJ$37))))))</f>
        <v>58.607594936708885</v>
      </c>
      <c r="AK11" s="75">
        <f>IF('05 (ind)'!AK$1="si",100*(('05 (ind)'!AK10-MIN('05 (ind)'!AK$6:AK$37))/(MAX('05 (ind)'!AK$6:AK$37)-MIN('05 (ind)'!AK$6:AK$37))),ABS(-100+(100*(('05 (ind)'!AK10-MIN('05 (ind)'!AK$6:AK$37))/(MAX('05 (ind)'!AK$6:AK$37)-MIN('05 (ind)'!AK$6:AK$37))))))</f>
        <v>1.6388908260845829</v>
      </c>
      <c r="AL11" s="75">
        <f>IF('05 (ind)'!AL$1="si",100*(('05 (ind)'!AL10-MIN('05 (ind)'!AL$6:AL$37))/(MAX('05 (ind)'!AL$6:AL$37)-MIN('05 (ind)'!AL$6:AL$37))),ABS(-100+(100*(('05 (ind)'!AL10-MIN('05 (ind)'!AL$6:AL$37))/(MAX('05 (ind)'!AL$6:AL$37)-MIN('05 (ind)'!AL$6:AL$37))))))</f>
        <v>89.781096655349785</v>
      </c>
      <c r="AM11" s="75">
        <f>IF('05 (ind)'!AM$1="si",100*(('05 (ind)'!AM10-MIN('05 (ind)'!AM$6:AM$37))/(MAX('05 (ind)'!AM$6:AM$37)-MIN('05 (ind)'!AM$6:AM$37))),ABS(-100+(100*(('05 (ind)'!AM10-MIN('05 (ind)'!AM$6:AM$37))/(MAX('05 (ind)'!AM$6:AM$37)-MIN('05 (ind)'!AM$6:AM$37))))))</f>
        <v>78.56372039000837</v>
      </c>
      <c r="AN11" s="75">
        <f>IF('05 (ind)'!AN$1="si",100*(('05 (ind)'!AN10-MIN('05 (ind)'!AN$6:AN$37))/(MAX('05 (ind)'!AN$6:AN$37)-MIN('05 (ind)'!AN$6:AN$37))),ABS(-100+(100*(('05 (ind)'!AN10-MIN('05 (ind)'!AN$6:AN$37))/(MAX('05 (ind)'!AN$6:AN$37)-MIN('05 (ind)'!AN$6:AN$37))))))</f>
        <v>12.846716188442855</v>
      </c>
      <c r="AO11" s="75">
        <f>IF('05 (ind)'!AO$1="si",100*(('05 (ind)'!AO10-MIN('05 (ind)'!AO$6:AO$37))/(MAX('05 (ind)'!AO$6:AO$37)-MIN('05 (ind)'!AO$6:AO$37))),ABS(-100+(100*(('05 (ind)'!AO10-MIN('05 (ind)'!AO$6:AO$37))/(MAX('05 (ind)'!AO$6:AO$37)-MIN('05 (ind)'!AO$6:AO$37))))))</f>
        <v>18.633749559448422</v>
      </c>
      <c r="AP11" s="75">
        <f>IF('05 (ind)'!AP$1="si",100*(('05 (ind)'!AP10-MIN('05 (ind)'!AP$6:AP$37))/(MAX('05 (ind)'!AP$6:AP$37)-MIN('05 (ind)'!AP$6:AP$37))),ABS(-100+(100*(('05 (ind)'!AP10-MIN('05 (ind)'!AP$6:AP$37))/(MAX('05 (ind)'!AP$6:AP$37)-MIN('05 (ind)'!AP$6:AP$37))))))</f>
        <v>91.27954360228199</v>
      </c>
      <c r="AQ11" s="75">
        <f>IF('05 (ind)'!AQ$1="si",100*(('05 (ind)'!AQ10-MIN('05 (ind)'!AQ$6:AQ$37))/(MAX('05 (ind)'!AQ$6:AQ$37)-MIN('05 (ind)'!AQ$6:AQ$37))),ABS(-100+(100*(('05 (ind)'!AQ10-MIN('05 (ind)'!AQ$6:AQ$37))/(MAX('05 (ind)'!AQ$6:AQ$37)-MIN('05 (ind)'!AQ$6:AQ$37))))))</f>
        <v>0</v>
      </c>
      <c r="AR11" s="75">
        <f>IF('05 (ind)'!AR$1="si",100*(('05 (ind)'!AR10-MIN('05 (ind)'!AR$6:AR$37))/(MAX('05 (ind)'!AR$6:AR$37)-MIN('05 (ind)'!AR$6:AR$37))),ABS(-100+(100*(('05 (ind)'!AR10-MIN('05 (ind)'!AR$6:AR$37))/(MAX('05 (ind)'!AR$6:AR$37)-MIN('05 (ind)'!AR$6:AR$37))))))</f>
        <v>23.341454448169831</v>
      </c>
      <c r="AS11" s="75">
        <f>IF('05 (ind)'!AS$1="si",100*(('05 (ind)'!AS10-MIN('05 (ind)'!AS$6:AS$37))/(MAX('05 (ind)'!AS$6:AS$37)-MIN('05 (ind)'!AS$6:AS$37))),ABS(-100+(100*(('05 (ind)'!AS10-MIN('05 (ind)'!AS$6:AS$37))/(MAX('05 (ind)'!AS$6:AS$37)-MIN('05 (ind)'!AS$6:AS$37))))))</f>
        <v>45.930232558139529</v>
      </c>
      <c r="AT11" s="75">
        <f>IF('05 (ind)'!AT$1="si",100*(('05 (ind)'!AT10-MIN('05 (ind)'!AT$6:AT$37))/(MAX('05 (ind)'!AT$6:AT$37)-MIN('05 (ind)'!AT$6:AT$37))),ABS(-100+(100*(('05 (ind)'!AT10-MIN('05 (ind)'!AT$6:AT$37))/(MAX('05 (ind)'!AT$6:AT$37)-MIN('05 (ind)'!AT$6:AT$37))))))</f>
        <v>0</v>
      </c>
      <c r="AU11" s="75">
        <f>IF('05 (ind)'!AU$1="si",100*(('05 (ind)'!AU10-MIN('05 (ind)'!AU$6:AU$37))/(MAX('05 (ind)'!AU$6:AU$37)-MIN('05 (ind)'!AU$6:AU$37))),ABS(-100+(100*(('05 (ind)'!AU10-MIN('05 (ind)'!AU$6:AU$37))/(MAX('05 (ind)'!AU$6:AU$37)-MIN('05 (ind)'!AU$6:AU$37))))))</f>
        <v>34.228395061728385</v>
      </c>
      <c r="AV11" s="75">
        <f>IF('05 (ind)'!AV$1="si",100*(('05 (ind)'!AV10-MIN('05 (ind)'!AV$6:AV$37))/(MAX('05 (ind)'!AV$6:AV$37)-MIN('05 (ind)'!AV$6:AV$37))),ABS(-100+(100*(('05 (ind)'!AV10-MIN('05 (ind)'!AV$6:AV$37))/(MAX('05 (ind)'!AV$6:AV$37)-MIN('05 (ind)'!AV$6:AV$37))))))</f>
        <v>88.734835355285966</v>
      </c>
      <c r="AW11" s="75">
        <f>IF('05 (ind)'!AW$1="si",100*(('05 (ind)'!AW10-MIN('05 (ind)'!AW$6:AW$37))/(MAX('05 (ind)'!AW$6:AW$37)-MIN('05 (ind)'!AW$6:AW$37))),ABS(-100+(100*(('05 (ind)'!AW10-MIN('05 (ind)'!AW$6:AW$37))/(MAX('05 (ind)'!AW$6:AW$37)-MIN('05 (ind)'!AW$6:AW$37))))))</f>
        <v>73.61327112493521</v>
      </c>
      <c r="AX11" s="75">
        <f>IF('05 (ind)'!AX$1="si",100*(('05 (ind)'!AX10-MIN('05 (ind)'!AX$6:AX$37))/(MAX('05 (ind)'!AX$6:AX$37)-MIN('05 (ind)'!AX$6:AX$37))),ABS(-100+(100*(('05 (ind)'!AX10-MIN('05 (ind)'!AX$6:AX$37))/(MAX('05 (ind)'!AX$6:AX$37)-MIN('05 (ind)'!AX$6:AX$37))))))</f>
        <v>6.7868526168981838</v>
      </c>
      <c r="AY11" s="75">
        <f>IF('05 (ind)'!AY$1="si",100*(('05 (ind)'!AY10-MIN('05 (ind)'!AY$6:AY$37))/(MAX('05 (ind)'!AY$6:AY$37)-MIN('05 (ind)'!AY$6:AY$37))),ABS(-100+(100*(('05 (ind)'!AY10-MIN('05 (ind)'!AY$6:AY$37))/(MAX('05 (ind)'!AY$6:AY$37)-MIN('05 (ind)'!AY$6:AY$37))))))</f>
        <v>0</v>
      </c>
      <c r="AZ11" s="75">
        <f>IF('05 (ind)'!AZ$1="si",100*(('05 (ind)'!AZ10-MIN('05 (ind)'!AZ$6:AZ$37))/(MAX('05 (ind)'!AZ$6:AZ$37)-MIN('05 (ind)'!AZ$6:AZ$37))),ABS(-100+(100*(('05 (ind)'!AZ10-MIN('05 (ind)'!AZ$6:AZ$37))/(MAX('05 (ind)'!AZ$6:AZ$37)-MIN('05 (ind)'!AZ$6:AZ$37))))))</f>
        <v>21.240448712054899</v>
      </c>
      <c r="BA11" s="75">
        <f>IF('05 (ind)'!BA$1="si",100*(('05 (ind)'!BA10-MIN('05 (ind)'!BA$6:BA$37))/(MAX('05 (ind)'!BA$6:BA$37)-MIN('05 (ind)'!BA$6:BA$37))),ABS(-100+(100*(('05 (ind)'!BA10-MIN('05 (ind)'!BA$6:BA$37))/(MAX('05 (ind)'!BA$6:BA$37)-MIN('05 (ind)'!BA$6:BA$37))))))</f>
        <v>13.810789874206833</v>
      </c>
      <c r="BB11" s="75">
        <f>IF('05 (ind)'!BB$1="si",100*(('05 (ind)'!BB10-MIN('05 (ind)'!BB$6:BB$37))/(MAX('05 (ind)'!BB$6:BB$37)-MIN('05 (ind)'!BB$6:BB$37))),ABS(-100+(100*(('05 (ind)'!BB10-MIN('05 (ind)'!BB$6:BB$37))/(MAX('05 (ind)'!BB$6:BB$37)-MIN('05 (ind)'!BB$6:BB$37))))))</f>
        <v>6.6040367261575081</v>
      </c>
      <c r="BC11" s="75">
        <f>IF('05 (ind)'!BC$1="si",100*(('05 (ind)'!BC10-MIN('05 (ind)'!BC$6:BC$37))/(MAX('05 (ind)'!BC$6:BC$37)-MIN('05 (ind)'!BC$6:BC$37))),ABS(-100+(100*(('05 (ind)'!BC10-MIN('05 (ind)'!BC$6:BC$37))/(MAX('05 (ind)'!BC$6:BC$37)-MIN('05 (ind)'!BC$6:BC$37))))))</f>
        <v>9.9797349634010075</v>
      </c>
      <c r="BD11" s="75">
        <f>IF('05 (ind)'!BD$1="si",100*(('05 (ind)'!BD10-MIN('05 (ind)'!BD$6:BD$37))/(MAX('05 (ind)'!BD$6:BD$37)-MIN('05 (ind)'!BD$6:BD$37))),ABS(-100+(100*(('05 (ind)'!BD10-MIN('05 (ind)'!BD$6:BD$37))/(MAX('05 (ind)'!BD$6:BD$37)-MIN('05 (ind)'!BD$6:BD$37))))))</f>
        <v>5.752749110864106</v>
      </c>
      <c r="BE11" s="75">
        <f>IF('05 (ind)'!BE$1="si",100*(('05 (ind)'!BE10-MIN('05 (ind)'!BE$6:BE$37))/(MAX('05 (ind)'!BE$6:BE$37)-MIN('05 (ind)'!BE$6:BE$37))),ABS(-100+(100*(('05 (ind)'!BE10-MIN('05 (ind)'!BE$6:BE$37))/(MAX('05 (ind)'!BE$6:BE$37)-MIN('05 (ind)'!BE$6:BE$37))))))</f>
        <v>0</v>
      </c>
      <c r="BF11" s="75">
        <f>IF('05 (ind)'!BF$1="si",100*(('05 (ind)'!BF10-MIN('05 (ind)'!BF$6:BF$37))/(MAX('05 (ind)'!BF$6:BF$37)-MIN('05 (ind)'!BF$6:BF$37))),ABS(-100+(100*(('05 (ind)'!BF10-MIN('05 (ind)'!BF$6:BF$37))/(MAX('05 (ind)'!BF$6:BF$37)-MIN('05 (ind)'!BF$6:BF$37))))))</f>
        <v>2.820759639178207</v>
      </c>
      <c r="BG11" s="75">
        <f>IF('05 (ind)'!BG$1="si",100*(('05 (ind)'!BG10-MIN('05 (ind)'!BG$6:BG$37))/(MAX('05 (ind)'!BG$6:BG$37)-MIN('05 (ind)'!BG$6:BG$37))),ABS(-100+(100*(('05 (ind)'!BG10-MIN('05 (ind)'!BG$6:BG$37))/(MAX('05 (ind)'!BG$6:BG$37)-MIN('05 (ind)'!BG$6:BG$37))))))</f>
        <v>26.856496562010861</v>
      </c>
      <c r="BH11" s="75">
        <f>IF('05 (ind)'!BH$1="si",100*(('05 (ind)'!BH10-MIN('05 (ind)'!BH$6:BH$37))/(MAX('05 (ind)'!BH$6:BH$37)-MIN('05 (ind)'!BH$6:BH$37))),ABS(-100+(100*(('05 (ind)'!BH10-MIN('05 (ind)'!BH$6:BH$37))/(MAX('05 (ind)'!BH$6:BH$37)-MIN('05 (ind)'!BH$6:BH$37))))))</f>
        <v>6.6683241408761527</v>
      </c>
      <c r="BI11" s="75">
        <f>IF('05 (ind)'!BI$1="si",100*(('05 (ind)'!BI10-MIN('05 (ind)'!BI$6:BI$37))/(MAX('05 (ind)'!BI$6:BI$37)-MIN('05 (ind)'!BI$6:BI$37))),ABS(-100+(100*(('05 (ind)'!BI10-MIN('05 (ind)'!BI$6:BI$37))/(MAX('05 (ind)'!BI$6:BI$37)-MIN('05 (ind)'!BI$6:BI$37))))))</f>
        <v>95.363248419803341</v>
      </c>
      <c r="BJ11" s="75">
        <f>IF('05 (ind)'!BJ$1="si",100*(('05 (ind)'!BJ10-MIN('05 (ind)'!BJ$6:BJ$37))/(MAX('05 (ind)'!BJ$6:BJ$37)-MIN('05 (ind)'!BJ$6:BJ$37))),ABS(-100+(100*(('05 (ind)'!BJ10-MIN('05 (ind)'!BJ$6:BJ$37))/(MAX('05 (ind)'!BJ$6:BJ$37)-MIN('05 (ind)'!BJ$6:BJ$37))))))</f>
        <v>1.8934236401556082E-3</v>
      </c>
      <c r="BK11" s="75">
        <f>IF('05 (ind)'!BK$1="si",100*(('05 (ind)'!BK10-MIN('05 (ind)'!BK$6:BK$37))/(MAX('05 (ind)'!BK$6:BK$37)-MIN('05 (ind)'!BK$6:BK$37))),ABS(-100+(100*(('05 (ind)'!BK10-MIN('05 (ind)'!BK$6:BK$37))/(MAX('05 (ind)'!BK$6:BK$37)-MIN('05 (ind)'!BK$6:BK$37))))))</f>
        <v>3.9634871095709387</v>
      </c>
      <c r="BL11" s="75">
        <f>IF('05 (ind)'!BL$1="si",100*(('05 (ind)'!BL10-MIN('05 (ind)'!BL$6:BL$37))/(MAX('05 (ind)'!BL$6:BL$37)-MIN('05 (ind)'!BL$6:BL$37))),ABS(-100+(100*(('05 (ind)'!BL10-MIN('05 (ind)'!BL$6:BL$37))/(MAX('05 (ind)'!BL$6:BL$37)-MIN('05 (ind)'!BL$6:BL$37))))))</f>
        <v>9.4827586206896548</v>
      </c>
      <c r="BM11" s="75">
        <f>IF('05 (ind)'!BM$1="si",100*(('05 (ind)'!BM10-MIN('05 (ind)'!BM$6:BM$37))/(MAX('05 (ind)'!BM$6:BM$37)-MIN('05 (ind)'!BM$6:BM$37))),ABS(-100+(100*(('05 (ind)'!BM10-MIN('05 (ind)'!BM$6:BM$37))/(MAX('05 (ind)'!BM$6:BM$37)-MIN('05 (ind)'!BM$6:BM$37))))))</f>
        <v>4.166139697869264</v>
      </c>
      <c r="BN11" s="75">
        <f>IF('05 (ind)'!BN$1="si",100*(('05 (ind)'!BN10-MIN('05 (ind)'!BN$6:BN$37))/(MAX('05 (ind)'!BN$6:BN$37)-MIN('05 (ind)'!BN$6:BN$37))),ABS(-100+(100*(('05 (ind)'!BN10-MIN('05 (ind)'!BN$6:BN$37))/(MAX('05 (ind)'!BN$6:BN$37)-MIN('05 (ind)'!BN$6:BN$37))))))</f>
        <v>32.491854443806382</v>
      </c>
      <c r="BO11" s="75">
        <f>IF('05 (ind)'!BO$1="si",100*(('05 (ind)'!BO10-MIN('05 (ind)'!BO$6:BO$37))/(MAX('05 (ind)'!BO$6:BO$37)-MIN('05 (ind)'!BO$6:BO$37))),ABS(-100+(100*(('05 (ind)'!BO10-MIN('05 (ind)'!BO$6:BO$37))/(MAX('05 (ind)'!BO$6:BO$37)-MIN('05 (ind)'!BO$6:BO$37))))))</f>
        <v>2.3875319513890942</v>
      </c>
      <c r="BP11" s="75">
        <f>IF('05 (ind)'!BP$1="si",100*(('05 (ind)'!BP10-MIN('05 (ind)'!BP$6:BP$37))/(MAX('05 (ind)'!BP$6:BP$37)-MIN('05 (ind)'!BP$6:BP$37))),ABS(-100+(100*(('05 (ind)'!BP10-MIN('05 (ind)'!BP$6:BP$37))/(MAX('05 (ind)'!BP$6:BP$37)-MIN('05 (ind)'!BP$6:BP$37))))))</f>
        <v>0</v>
      </c>
      <c r="BQ11" s="75">
        <f>IF('05 (ind)'!BQ$1="si",100*(('05 (ind)'!BQ10-MIN('05 (ind)'!BQ$6:BQ$37))/(MAX('05 (ind)'!BQ$6:BQ$37)-MIN('05 (ind)'!BQ$6:BQ$37))),ABS(-100+(100*(('05 (ind)'!BQ10-MIN('05 (ind)'!BQ$6:BQ$37))/(MAX('05 (ind)'!BQ$6:BQ$37)-MIN('05 (ind)'!BQ$6:BQ$37))))))</f>
        <v>15.913660854031422</v>
      </c>
      <c r="BR11" s="75">
        <f>IF('05 (ind)'!BR$1="si",100*(('05 (ind)'!BR10-MIN('05 (ind)'!BR$6:BR$37))/(MAX('05 (ind)'!BR$6:BR$37)-MIN('05 (ind)'!BR$6:BR$37))),ABS(-100+(100*(('05 (ind)'!BR10-MIN('05 (ind)'!BR$6:BR$37))/(MAX('05 (ind)'!BP$6:BP$37)-MIN('05 (ind)'!BR$6:BR$37))))))</f>
        <v>22.910926833240591</v>
      </c>
      <c r="BS11" s="75">
        <f>IF('05 (ind)'!BS$1="si",100*(('05 (ind)'!BS10-MIN('05 (ind)'!BS$6:BS$37))/(MAX('05 (ind)'!BS$6:BS$37)-MIN('05 (ind)'!BS$6:BS$37))),ABS(-100+(100*(('05 (ind)'!BS10-MIN('05 (ind)'!BS$6:BS$37))/(MAX('05 (ind)'!BQ$6:BQ$37)-MIN('05 (ind)'!BS$6:BS$37))))))</f>
        <v>78.685334735837202</v>
      </c>
      <c r="BT11" s="75">
        <f>IF('05 (ind)'!BT$1="si",100*(('05 (ind)'!BT10-MIN('05 (ind)'!BT$6:BT$37))/(MAX('05 (ind)'!BT$6:BT$37)-MIN('05 (ind)'!BT$6:BT$37))),ABS(-100+(100*(('05 (ind)'!BT10-MIN('05 (ind)'!BT$6:BT$37))/(MAX('05 (ind)'!BR$6:BR$37)-MIN('05 (ind)'!BT$6:BT$37))))))</f>
        <v>91.517297499999998</v>
      </c>
      <c r="BU11" s="75">
        <f>IF('05 (ind)'!BU$1="si",100*(('05 (ind)'!BU10-MIN('05 (ind)'!BU$6:BU$37))/(MAX('05 (ind)'!BU$6:BU$37)-MIN('05 (ind)'!BU$6:BU$37))),ABS(-100+(100*(('05 (ind)'!BU10-MIN('05 (ind)'!BU$6:BU$37))/(MAX('05 (ind)'!BU$6:BU$37)-MIN('05 (ind)'!BU$6:BU$37))))))</f>
        <v>70.325362602900825</v>
      </c>
      <c r="BV11" s="75">
        <f>IF('05 (ind)'!BV$1="si",100*(('05 (ind)'!BV10-MIN('05 (ind)'!BV$6:BV$37))/(MAX('05 (ind)'!BV$6:BV$37)-MIN('05 (ind)'!BV$6:BV$37))),ABS(-100+(100*(('05 (ind)'!BV10-MIN('05 (ind)'!BV$6:BV$37))/(MAX('05 (ind)'!BV$6:BV$37)-MIN('05 (ind)'!BV$6:BV$37))))))</f>
        <v>63.652587745389653</v>
      </c>
      <c r="BW11" s="75">
        <f>IF('05 (ind)'!BW$1="si",100*(('05 (ind)'!BW10-MIN('05 (ind)'!BW$6:BW$37))/(MAX('05 (ind)'!BW$6:BW$37)-MIN('05 (ind)'!BW$6:BW$37))),ABS(-100+(100*(('05 (ind)'!BW10-MIN('05 (ind)'!BW$6:BW$37))/(MAX('05 (ind)'!BW$6:BW$37)-MIN('05 (ind)'!BW$6:BW$37))))))</f>
        <v>71.872949205932528</v>
      </c>
      <c r="BX11" s="75">
        <f>IF('05 (ind)'!BX$1="si",100*(('05 (ind)'!BX10-MIN('05 (ind)'!BX$6:BX$37))/(MAX('05 (ind)'!BX$6:BX$37)-MIN('05 (ind)'!BX$6:BX$37))),ABS(-100+(100*(('05 (ind)'!BX10-MIN('05 (ind)'!BX$6:BX$37))/(MAX('05 (ind)'!BX$6:BX$37)-MIN('05 (ind)'!BX$6:BX$37))))))</f>
        <v>9.5712337803625616</v>
      </c>
      <c r="BY11" s="75">
        <f>IF('05 (ind)'!BY$1="si",100*(('05 (ind)'!BY10-MIN('05 (ind)'!BY$6:BY$37))/(MAX('05 (ind)'!BY$6:BY$37)-MIN('05 (ind)'!BY$6:BY$37))),ABS(-100+(100*(('05 (ind)'!BY10-MIN('05 (ind)'!BY$6:BY$37))/(MAX('05 (ind)'!BY$6:BY$37)-MIN('05 (ind)'!BY$6:BY$37))))))</f>
        <v>26.855166057011377</v>
      </c>
      <c r="BZ11" s="75">
        <f>IF('05 (ind)'!BZ$1="si",100*(('05 (ind)'!BZ10-MIN('05 (ind)'!BZ$6:BZ$37))/(MAX('05 (ind)'!BZ$6:BZ$37)-MIN('05 (ind)'!BZ$6:BZ$37))),ABS(-100+(100*(('05 (ind)'!BZ10-MIN('05 (ind)'!BZ$6:BZ$37))/(MAX('05 (ind)'!BZ$6:BZ$37)-MIN('05 (ind)'!BZ$6:BZ$37))))))</f>
        <v>46.13262358298951</v>
      </c>
      <c r="CA11" s="75">
        <f>IF('05 (ind)'!CA$1="si",100*(('05 (ind)'!CA10-MIN('05 (ind)'!CA$6:CA$37))/(MAX('05 (ind)'!CA$6:CA$37)-MIN('05 (ind)'!CA$6:CA$37))),ABS(-100+(100*(('05 (ind)'!CA10-MIN('05 (ind)'!CA$6:CA$37))/(MAX('05 (ind)'!CA$6:CA$37)-MIN('05 (ind)'!CA$6:CA$37))))))</f>
        <v>34.538302280970697</v>
      </c>
      <c r="CB11" s="75">
        <f>IF('05 (ind)'!CB$1="si",100*(('05 (ind)'!CB10-MIN('05 (ind)'!CB$6:CB$37))/(MAX('05 (ind)'!CB$6:CB$37)-MIN('05 (ind)'!CB$6:CB$37))),ABS(-100+(100*(('05 (ind)'!CB10-MIN('05 (ind)'!CB$6:CB$37))/(MAX('05 (ind)'!CB$6:CB$37)-MIN('05 (ind)'!CB$6:CB$37))))))</f>
        <v>95.50561797752809</v>
      </c>
      <c r="CC11" s="75">
        <f>IF('05 (ind)'!CC$1="si",100*(('05 (ind)'!CC10-MIN('05 (ind)'!CC$6:CC$37))/(MAX('05 (ind)'!CC$6:CC$37)-MIN('05 (ind)'!CC$6:CC$37))),ABS(-100+(100*(('05 (ind)'!CC10-MIN('05 (ind)'!CC$6:CC$37))/(MAX('05 (ind)'!CC$6:CC$37)-MIN('05 (ind)'!CC$6:CC$37))))))</f>
        <v>54.217225256677168</v>
      </c>
      <c r="CD11" s="75">
        <f>IF('05 (ind)'!CD$1="si",100*(('05 (ind)'!CD10-MIN('05 (ind)'!CD$6:CD$37))/(MAX('05 (ind)'!CD$6:CD$37)-MIN('05 (ind)'!CD$6:CD$37))),ABS(-100+(100*(('05 (ind)'!CD10-MIN('05 (ind)'!CD$6:CD$37))/(MAX('05 (ind)'!CD$6:CD$37)-MIN('05 (ind)'!CD$6:CD$37))))))</f>
        <v>0.55013319638906266</v>
      </c>
      <c r="CE11" s="75">
        <f>IF('05 (ind)'!CE$1="si",100*(('05 (ind)'!CE10-MIN('05 (ind)'!CE$6:CE$37))/(MAX('05 (ind)'!CE$6:CE$37)-MIN('05 (ind)'!CE$6:CE$37))),ABS(-100+(100*(('05 (ind)'!CE10-MIN('05 (ind)'!CE$6:CE$37))/(MAX('05 (ind)'!CE$6:CE$37)-MIN('05 (ind)'!CE$6:CE$37))))))</f>
        <v>9.9619742415582184</v>
      </c>
      <c r="CF11" s="75">
        <f>IF('05 (ind)'!CF$1="si",100*(('05 (ind)'!CF10-MIN('05 (ind)'!CF$6:CF$37))/(MAX('05 (ind)'!CF$6:CF$37)-MIN('05 (ind)'!CF$6:CF$37))),ABS(-100+(100*(('05 (ind)'!CF10-MIN('05 (ind)'!CF$6:CF$37))/(MAX('05 (ind)'!CF$6:CF$37)-MIN('05 (ind)'!CF$6:CF$37))))))</f>
        <v>0.62251908117895627</v>
      </c>
      <c r="CG11" s="75">
        <f>IF('05 (ind)'!CG$1="si",100*(('05 (ind)'!CG10-MIN('05 (ind)'!CG$6:CG$37))/(MAX('05 (ind)'!CG$6:CG$37)-MIN('05 (ind)'!CG$6:CG$37))),ABS(-100+(100*(('05 (ind)'!CG10-MIN('05 (ind)'!CG$6:CG$37))/(MAX('05 (ind)'!CG$6:CG$37)-MIN('05 (ind)'!CG$6:CG$37))))))</f>
        <v>12.778372944346303</v>
      </c>
      <c r="CH11" s="75">
        <f>IF('05 (ind)'!CH$1="si",100*(('05 (ind)'!CH10-MIN('05 (ind)'!CH$6:CH$37))/(MAX('05 (ind)'!CH$6:CH$37)-MIN('05 (ind)'!CH$6:CH$37))),ABS(-100+(100*(('05 (ind)'!CH10-MIN('05 (ind)'!CH$6:CH$37))/(MAX('05 (ind)'!CH$6:CH$37)-MIN('05 (ind)'!CH$6:CH$37))))))</f>
        <v>0</v>
      </c>
      <c r="CI11" s="75">
        <f>IF('05 (ind)'!CI$1="si",100*(('05 (ind)'!CI10-MIN('05 (ind)'!CI$6:CI$37))/(MAX('05 (ind)'!CI$6:CI$37)-MIN('05 (ind)'!CI$6:CI$37))),ABS(-100+(100*(('05 (ind)'!CI10-MIN('05 (ind)'!CI$6:CI$37))/(MAX('05 (ind)'!CI$6:CI$37)-MIN('05 (ind)'!CI$6:CI$37))))))</f>
        <v>32.585380603796651</v>
      </c>
      <c r="CJ11" s="75">
        <f>IF('05 (ind)'!CJ$1="si",100*(('05 (ind)'!CJ10-MIN('05 (ind)'!CJ$6:CJ$37))/(MAX('05 (ind)'!CJ$6:CJ$37)-MIN('05 (ind)'!CJ$6:CJ$37))),ABS(-100+(100*(('05 (ind)'!CJ10-MIN('05 (ind)'!CJ$6:CJ$37))/(MAX('05 (ind)'!CJ$6:CJ$37)-MIN('05 (ind)'!CJ$6:CJ$37))))))</f>
        <v>52.737227936742968</v>
      </c>
      <c r="CK11" s="75">
        <f>IF('05 (ind)'!CK$1="si",100*(('05 (ind)'!CK10-MIN('05 (ind)'!CK$6:CK$37))/(MAX('05 (ind)'!CK$6:CK$37)-MIN('05 (ind)'!CK$6:CK$37))),ABS(-100+(100*(('05 (ind)'!CK10-MIN('05 (ind)'!CK$6:CK$37))/(MAX('05 (ind)'!CK$6:CK$37)-MIN('05 (ind)'!CK$6:CK$37))))))</f>
        <v>0.96431000251680743</v>
      </c>
      <c r="CL11" s="75">
        <f>IF('05 (ind)'!CL$1="si",100*(('05 (ind)'!CL10-MIN('05 (ind)'!CL$6:CL$37))/(MAX('05 (ind)'!CL$6:CL$37)-MIN('05 (ind)'!CL$6:CL$37))),ABS(-100+(100*(('05 (ind)'!CL10-MIN('05 (ind)'!CL$6:CL$37))/(MAX('05 (ind)'!CL$6:CL$37)-MIN('05 (ind)'!CL$6:CL$37))))))</f>
        <v>2.1764345679815058</v>
      </c>
      <c r="CM11" s="75">
        <f>IF('05 (ind)'!CM$1="si",100*(('05 (ind)'!CM10-MIN('05 (ind)'!CM$6:CM$37))/(MAX('05 (ind)'!CM$6:CM$37)-MIN('05 (ind)'!CM$6:CM$37))),ABS(-100+(100*(('05 (ind)'!CM10-MIN('05 (ind)'!CM$6:CM$37))/(MAX('05 (ind)'!CM$6:CM$37)-MIN('05 (ind)'!CM$6:CM$37))))))</f>
        <v>3.0601510093608795</v>
      </c>
    </row>
    <row r="12" spans="1:91">
      <c r="A12" s="18" t="s">
        <v>211</v>
      </c>
      <c r="B12" s="87">
        <f>IF('05 (ind)'!B$1="si",100*(('05 (ind)'!B11-MIN('05 (ind)'!B$6:B$37))/(MAX('05 (ind)'!B$6:B$37)-MIN('05 (ind)'!B$6:B$37))),ABS(-100+(100*(('05 (ind)'!B11-MIN('05 (ind)'!B$6:B$37))/(MAX('05 (ind)'!B$6:B$37)-MIN('05 (ind)'!B$6:B$37))))))</f>
        <v>13.90303223931334</v>
      </c>
      <c r="C12" s="87">
        <f>IF('05 (ind)'!C$1="si",100*(('05 (ind)'!C11-MIN('05 (ind)'!C$6:C$37))/(MAX('05 (ind)'!C$6:C$37)-MIN('05 (ind)'!C$6:C$37))),ABS(-100+(100*(('05 (ind)'!C11-MIN('05 (ind)'!C$6:C$37))/(MAX('05 (ind)'!C$6:C$37)-MIN('05 (ind)'!C$6:C$37))))))</f>
        <v>57.162569791517356</v>
      </c>
      <c r="D12" s="87">
        <f>IF('05 (ind)'!D$1="si",100*(('05 (ind)'!D11-MIN('05 (ind)'!D$6:D$37))/(MAX('05 (ind)'!D$6:D$37)-MIN('05 (ind)'!D$6:D$37))),ABS(-100+(100*(('05 (ind)'!D11-MIN('05 (ind)'!D$6:D$37))/(MAX('05 (ind)'!D$6:D$37)-MIN('05 (ind)'!D$6:D$37))))))</f>
        <v>44.540894198077517</v>
      </c>
      <c r="E12" s="87">
        <f>IF('05 (ind)'!E$1="si",100*(('05 (ind)'!E11-MIN('05 (ind)'!E$6:E$37))/(MAX('05 (ind)'!E$6:E$37)-MIN('05 (ind)'!E$6:E$37))),ABS(-100+(100*(('05 (ind)'!E11-MIN('05 (ind)'!E$6:E$37))/(MAX('05 (ind)'!E$6:E$37)-MIN('05 (ind)'!E$6:E$37))))))</f>
        <v>42.33348234242289</v>
      </c>
      <c r="F12" s="87">
        <f>IF('05 (ind)'!F$1="si",100*(('05 (ind)'!F11-MIN('05 (ind)'!F$6:F$37))/(MAX('05 (ind)'!F$6:F$37)-MIN('05 (ind)'!F$6:F$37))),ABS(-100+(100*(('05 (ind)'!F11-MIN('05 (ind)'!F$6:F$37))/(MAX('05 (ind)'!F$6:F$37)-MIN('05 (ind)'!F$6:F$37))))))</f>
        <v>63.122923588039882</v>
      </c>
      <c r="G12" s="87">
        <f>IF('05 (ind)'!G$1="si",100*(('05 (ind)'!G11-MIN('05 (ind)'!G$6:G$37))/(MAX('05 (ind)'!G$6:G$37)-MIN('05 (ind)'!G$6:G$37))),ABS(-100+(100*(('05 (ind)'!G11-MIN('05 (ind)'!G$6:G$37))/(MAX('05 (ind)'!G$6:G$37)-MIN('05 (ind)'!G$6:G$37))))))</f>
        <v>54.589371980676319</v>
      </c>
      <c r="H12" s="87">
        <f>IF('05 (ind)'!H$1="si",100*(('05 (ind)'!H11-MIN('05 (ind)'!H$6:H$37))/(MAX('05 (ind)'!H$6:H$37)-MIN('05 (ind)'!H$6:H$37))),ABS(-100+(100*(('05 (ind)'!H11-MIN('05 (ind)'!H$6:H$37))/(MAX('05 (ind)'!H$6:H$37)-MIN('05 (ind)'!H$6:H$37))))))</f>
        <v>76.484018264840188</v>
      </c>
      <c r="I12" s="87">
        <f>IF('05 (ind)'!I$1="si",100*(('05 (ind)'!I11-MIN('05 (ind)'!I$6:I$37))/(MAX('05 (ind)'!I$6:I$37)-MIN('05 (ind)'!I$6:I$37))),ABS(-100+(100*(('05 (ind)'!I11-MIN('05 (ind)'!I$6:I$37))/(MAX('05 (ind)'!I$6:I$37)-MIN('05 (ind)'!I$6:I$37))))))</f>
        <v>60.582822085889568</v>
      </c>
      <c r="J12" s="87">
        <f>IF('05 (ind)'!J$1="si",100*(('05 (ind)'!J11-MIN('05 (ind)'!J$6:J$37))/(MAX('05 (ind)'!J$6:J$37)-MIN('05 (ind)'!J$6:J$37))),ABS(-100+(100*(('05 (ind)'!J11-MIN('05 (ind)'!J$6:J$37))/(MAX('05 (ind)'!J$6:J$37)-MIN('05 (ind)'!J$6:J$37))))))</f>
        <v>4.113924050632912</v>
      </c>
      <c r="K12" s="87">
        <f>IF('05 (ind)'!K$1="si",100*(('05 (ind)'!K11-MIN('05 (ind)'!K$6:K$37))/(MAX('05 (ind)'!K$6:K$37)-MIN('05 (ind)'!K$6:K$37))),ABS(-100+(100*(('05 (ind)'!K11-MIN('05 (ind)'!K$6:K$37))/(MAX('05 (ind)'!K$6:K$37)-MIN('05 (ind)'!K$6:K$37))))))</f>
        <v>14.261999692230972</v>
      </c>
      <c r="L12" s="87">
        <f>IF('05 (ind)'!L$1="si",100*(('05 (ind)'!L11-MIN('05 (ind)'!L$6:L$37))/(MAX('05 (ind)'!L$6:L$37)-MIN('05 (ind)'!L$6:L$37))),ABS(-100+(100*(('05 (ind)'!L11-MIN('05 (ind)'!L$6:L$37))/(MAX('05 (ind)'!L$6:L$37)-MIN('05 (ind)'!L$6:L$37))))))</f>
        <v>6.8405363877613468</v>
      </c>
      <c r="M12" s="87">
        <f>IF('05 (ind)'!M$1="si",100*(('05 (ind)'!M11-MIN('05 (ind)'!M$6:M$37))/(MAX('05 (ind)'!M$6:M$37)-MIN('05 (ind)'!M$6:M$37))),ABS(-100+(100*(('05 (ind)'!M11-MIN('05 (ind)'!M$6:M$37))/(MAX('05 (ind)'!M$6:M$37)-MIN('05 (ind)'!M$6:M$37))))))</f>
        <v>0</v>
      </c>
      <c r="N12" s="87">
        <f>IF('05 (ind)'!N$1="si",100*(('05 (ind)'!N11-MIN('05 (ind)'!N$6:N$37))/(MAX('05 (ind)'!N$6:N$37)-MIN('05 (ind)'!N$6:N$37))),ABS(-100+(100*(('05 (ind)'!N11-MIN('05 (ind)'!N$6:N$37))/(MAX('05 (ind)'!N$6:N$37)-MIN('05 (ind)'!N$6:N$37))))))</f>
        <v>32.68652131784642</v>
      </c>
      <c r="O12" s="87">
        <f>IF('05 (ind)'!O$1="si",100*(('05 (ind)'!O11-MIN('05 (ind)'!O$6:O$37))/(MAX('05 (ind)'!O$6:O$37)-MIN('05 (ind)'!O$6:O$37))),ABS(-100+(100*(('05 (ind)'!O11-MIN('05 (ind)'!O$6:O$37))/(MAX('05 (ind)'!O$6:O$37)-MIN('05 (ind)'!O$6:O$37))))))</f>
        <v>92.941176470588232</v>
      </c>
      <c r="P12" s="87">
        <f>IF('05 (ind)'!P$1="si",100*(('05 (ind)'!P11-MIN('05 (ind)'!P$6:P$37))/(MAX('05 (ind)'!P$6:P$37)-MIN('05 (ind)'!P$6:P$37))),ABS(-100+(100*(('05 (ind)'!P11-MIN('05 (ind)'!P$6:P$37))/(MAX('05 (ind)'!P$6:P$37)-MIN('05 (ind)'!P$6:P$37))))))</f>
        <v>5.7756861850396</v>
      </c>
      <c r="Q12" s="87">
        <f>IF('05 (ind)'!Q$1="si",100*(('05 (ind)'!Q11-MIN('05 (ind)'!Q$6:Q$37))/(MAX('05 (ind)'!Q$6:Q$37)-MIN('05 (ind)'!Q$6:Q$37))),ABS(-100+(100*(('05 (ind)'!Q11-MIN('05 (ind)'!Q$6:Q$37))/(MAX('05 (ind)'!Q$6:Q$37)-MIN('05 (ind)'!Q$6:Q$37))))))</f>
        <v>100</v>
      </c>
      <c r="R12" s="87">
        <f>IF('05 (ind)'!R$1="si",100*(('05 (ind)'!R11-MIN('05 (ind)'!R$6:R$37))/(MAX('05 (ind)'!R$6:R$37)-MIN('05 (ind)'!R$6:R$37))),ABS(-100+(100*(('05 (ind)'!R11-MIN('05 (ind)'!R$6:R$37))/(MAX('05 (ind)'!R$6:R$37)-MIN('05 (ind)'!R$6:R$37))))))</f>
        <v>0.17728340225840286</v>
      </c>
      <c r="S12" s="75">
        <f>ABS(ABS(('05 (ind)'!S11-((MAX('05 (ind)'!S$6:S$37)+MIN('05 (ind)'!S$6:S$37))/2))/(((MAX('05 (ind)'!S$6:S$37)+MIN('05 (ind)'!S$6:S$37))/2)-MAX('05 (ind)'!S$6:S$37))*100)-100)</f>
        <v>39.547073696159948</v>
      </c>
      <c r="T12" s="75">
        <f>IF('05 (ind)'!T$1="si",100*(('05 (ind)'!T11-MIN('05 (ind)'!T$6:T$37))/(MAX('05 (ind)'!T$6:T$37)-MIN('05 (ind)'!T$6:T$37))),ABS(-100+(100*(('05 (ind)'!T11-MIN('05 (ind)'!T$6:T$37))/(MAX('05 (ind)'!T$6:T$37)-MIN('05 (ind)'!T$6:T$37))))))</f>
        <v>54.60400332405969</v>
      </c>
      <c r="U12" s="75">
        <f>IF('05 (ind)'!U$1="si",100*(('05 (ind)'!U11-MIN('05 (ind)'!U$6:U$37))/(MAX('05 (ind)'!U$6:U$37)-MIN('05 (ind)'!U$6:U$37))),ABS(-100+(100*(('05 (ind)'!U11-MIN('05 (ind)'!U$6:U$37))/(MAX('05 (ind)'!U$6:U$37)-MIN('05 (ind)'!U$6:U$37))))))</f>
        <v>100</v>
      </c>
      <c r="V12" s="75">
        <f>IF('05 (ind)'!V$1="si",100*(('05 (ind)'!V11-MIN('05 (ind)'!V$6:V$37))/(MAX('05 (ind)'!V$6:V$37)-MIN('05 (ind)'!V$6:V$37))),ABS(-100+(100*(('05 (ind)'!V11-MIN('05 (ind)'!V$6:V$37))/(MAX('05 (ind)'!V$6:V$37)-MIN('05 (ind)'!V$6:V$37))))))</f>
        <v>93.370165745856355</v>
      </c>
      <c r="W12" s="75">
        <f>IF('05 (ind)'!W$1="si",100*(('05 (ind)'!W11-MIN('05 (ind)'!W$6:W$37))/(MAX('05 (ind)'!W$6:W$37)-MIN('05 (ind)'!W$6:W$37))),ABS(-100+(100*(('05 (ind)'!W11-MIN('05 (ind)'!W$6:W$37))/(MAX('05 (ind)'!W$6:W$37)-MIN('05 (ind)'!W$6:W$37))))))</f>
        <v>76.626676076217365</v>
      </c>
      <c r="X12" s="75">
        <f>IF('05 (ind)'!X$1="si",100*(('05 (ind)'!X11-MIN('05 (ind)'!X$6:X$37))/(MAX('05 (ind)'!X$6:X$37)-MIN('05 (ind)'!X$6:X$37))),ABS(-100+(100*(('05 (ind)'!X11-MIN('05 (ind)'!X$6:X$37))/(MAX('05 (ind)'!X$6:X$37)-MIN('05 (ind)'!X$6:X$37))))))</f>
        <v>79.788824684052017</v>
      </c>
      <c r="Y12" s="75">
        <f>IF('05 (ind)'!Y$1="si",100*(('05 (ind)'!Y11-MIN('05 (ind)'!Y$6:Y$37))/(MAX('05 (ind)'!Y$6:Y$37)-MIN('05 (ind)'!Y$6:Y$37))),ABS(-100+(100*(('05 (ind)'!Y11-MIN('05 (ind)'!Y$6:Y$37))/(MAX('05 (ind)'!Y$6:Y$37)-MIN('05 (ind)'!Y$6:Y$37))))))</f>
        <v>74.938390656809176</v>
      </c>
      <c r="Z12" s="75">
        <f>IF('05 (ind)'!Z$1="si",100*(('05 (ind)'!Z11-MIN('05 (ind)'!Z$6:Z$37))/(MAX('05 (ind)'!Z$6:Z$37)-MIN('05 (ind)'!Z$6:Z$37))),ABS(-100+(100*(('05 (ind)'!Z11-MIN('05 (ind)'!Z$6:Z$37))/(MAX('05 (ind)'!Z$6:Z$37)-MIN('05 (ind)'!Z$6:Z$37))))))</f>
        <v>100</v>
      </c>
      <c r="AA12" s="75">
        <f>IF('05 (ind)'!AA$1="si",100*(('05 (ind)'!AA11-MIN('05 (ind)'!AA$6:AA$37))/(MAX('05 (ind)'!AA$6:AA$37)-MIN('05 (ind)'!AA$6:AA$37))),ABS(-100+(100*(('05 (ind)'!AA11-MIN('05 (ind)'!AA$6:AA$37))/(MAX('05 (ind)'!AA$6:AA$37)-MIN('05 (ind)'!AA$6:AA$37))))))</f>
        <v>82.354861809272137</v>
      </c>
      <c r="AB12" s="75">
        <f>IF('05 (ind)'!AB$1="si",100*(('05 (ind)'!AB11-MIN('05 (ind)'!AB$6:AB$37))/(MAX('05 (ind)'!AB$6:AB$37)-MIN('05 (ind)'!AB$6:AB$37))),ABS(-100+(100*(('05 (ind)'!AB11-MIN('05 (ind)'!AB$6:AB$37))/(MAX('05 (ind)'!AB$6:AB$37)-MIN('05 (ind)'!AB$6:AB$37))))))</f>
        <v>34.119847975068446</v>
      </c>
      <c r="AC12" s="75">
        <f>IF('05 (ind)'!AC$1="si",100*(('05 (ind)'!AC11-MIN('05 (ind)'!AC$6:AC$37))/(MAX('05 (ind)'!AC$6:AC$37)-MIN('05 (ind)'!AC$6:AC$37))),ABS(-100+(100*(('05 (ind)'!AC11-MIN('05 (ind)'!AC$6:AC$37))/(MAX('05 (ind)'!AC$6:AC$37)-MIN('05 (ind)'!AC$6:AC$37))))))</f>
        <v>73.168197481432543</v>
      </c>
      <c r="AD12" s="75">
        <f>IF('05 (ind)'!AD$1="si",100*(('05 (ind)'!AD11-MIN('05 (ind)'!AD$6:AD$37))/(MAX('05 (ind)'!AD$6:AD$37)-MIN('05 (ind)'!AD$6:AD$37))),ABS(-100+(100*(('05 (ind)'!AD11-MIN('05 (ind)'!AD$6:AD$37))/(MAX('05 (ind)'!AD$6:AD$37)-MIN('05 (ind)'!AD$6:AD$37))))))</f>
        <v>45.756698063470409</v>
      </c>
      <c r="AE12" s="75">
        <f>IF('05 (ind)'!AE$1="si",100*(('05 (ind)'!AE11-MIN('05 (ind)'!AE$6:AE$37))/(MAX('05 (ind)'!AE$6:AE$37)-MIN('05 (ind)'!AE$6:AE$37))),ABS(-100+(100*(('05 (ind)'!AE11-MIN('05 (ind)'!AE$6:AE$37))/(MAX('05 (ind)'!AE$6:AE$37)-MIN('05 (ind)'!AE$6:AE$37))))))</f>
        <v>59.304861275203372</v>
      </c>
      <c r="AF12" s="75">
        <f>IF('05 (ind)'!AF$1="si",100*(('05 (ind)'!AF11-MIN('05 (ind)'!AF$6:AF$37))/(MAX('05 (ind)'!AF$6:AF$37)-MIN('05 (ind)'!AF$6:AF$37))),ABS(-100+(100*(('05 (ind)'!AF11-MIN('05 (ind)'!AF$6:AF$37))/(MAX('05 (ind)'!AF$6:AF$37)-MIN('05 (ind)'!AF$6:AF$37))))))</f>
        <v>87.912087912087912</v>
      </c>
      <c r="AG12" s="75">
        <f>IF('05 (ind)'!AG$1="si",100*(('05 (ind)'!AG11-MIN('05 (ind)'!AG$6:AG$37))/(MAX('05 (ind)'!AG$6:AG$37)-MIN('05 (ind)'!AG$6:AG$37))),ABS(-100+(100*(('05 (ind)'!AG11-MIN('05 (ind)'!AG$6:AG$37))/(MAX('05 (ind)'!AG$6:AG$37)-MIN('05 (ind)'!AG$6:AG$37))))))</f>
        <v>56.249999999999979</v>
      </c>
      <c r="AH12" s="75">
        <f>IF('05 (ind)'!AH$1="si",100*(('05 (ind)'!AH11-MIN('05 (ind)'!AH$6:AH$37))/(MAX('05 (ind)'!AH$6:AH$37)-MIN('05 (ind)'!AH$6:AH$37))),ABS(-100+(100*(('05 (ind)'!AH11-MIN('05 (ind)'!AH$6:AH$37))/(MAX('05 (ind)'!AH$6:AH$37)-MIN('05 (ind)'!AH$6:AH$37))))))</f>
        <v>2.0100502512562746</v>
      </c>
      <c r="AI12" s="75">
        <f>IF('05 (ind)'!AI$1="si",100*(('05 (ind)'!AI11-MIN('05 (ind)'!AI$6:AI$37))/(MAX('05 (ind)'!AI$6:AI$37)-MIN('05 (ind)'!AI$6:AI$37))),ABS(-100+(100*(('05 (ind)'!AI11-MIN('05 (ind)'!AI$6:AI$37))/(MAX('05 (ind)'!AI$6:AI$37)-MIN('05 (ind)'!AI$6:AI$37))))))</f>
        <v>6.3911388152737851</v>
      </c>
      <c r="AJ12" s="75">
        <f>IF('05 (ind)'!AJ$1="si",100*(('05 (ind)'!AJ11-MIN('05 (ind)'!AJ$6:AJ$37))/(MAX('05 (ind)'!AJ$6:AJ$37)-MIN('05 (ind)'!AJ$6:AJ$37))),ABS(-100+(100*(('05 (ind)'!AJ11-MIN('05 (ind)'!AJ$6:AJ$37))/(MAX('05 (ind)'!AJ$6:AJ$37)-MIN('05 (ind)'!AJ$6:AJ$37))))))</f>
        <v>77.951668584580005</v>
      </c>
      <c r="AK12" s="75">
        <f>IF('05 (ind)'!AK$1="si",100*(('05 (ind)'!AK11-MIN('05 (ind)'!AK$6:AK$37))/(MAX('05 (ind)'!AK$6:AK$37)-MIN('05 (ind)'!AK$6:AK$37))),ABS(-100+(100*(('05 (ind)'!AK11-MIN('05 (ind)'!AK$6:AK$37))/(MAX('05 (ind)'!AK$6:AK$37)-MIN('05 (ind)'!AK$6:AK$37))))))</f>
        <v>18.327197771258593</v>
      </c>
      <c r="AL12" s="75">
        <f>IF('05 (ind)'!AL$1="si",100*(('05 (ind)'!AL11-MIN('05 (ind)'!AL$6:AL$37))/(MAX('05 (ind)'!AL$6:AL$37)-MIN('05 (ind)'!AL$6:AL$37))),ABS(-100+(100*(('05 (ind)'!AL11-MIN('05 (ind)'!AL$6:AL$37))/(MAX('05 (ind)'!AL$6:AL$37)-MIN('05 (ind)'!AL$6:AL$37))))))</f>
        <v>43.652806577418815</v>
      </c>
      <c r="AM12" s="75">
        <f>IF('05 (ind)'!AM$1="si",100*(('05 (ind)'!AM11-MIN('05 (ind)'!AM$6:AM$37))/(MAX('05 (ind)'!AM$6:AM$37)-MIN('05 (ind)'!AM$6:AM$37))),ABS(-100+(100*(('05 (ind)'!AM11-MIN('05 (ind)'!AM$6:AM$37))/(MAX('05 (ind)'!AM$6:AM$37)-MIN('05 (ind)'!AM$6:AM$37))))))</f>
        <v>52.439975178706504</v>
      </c>
      <c r="AN12" s="75">
        <f>IF('05 (ind)'!AN$1="si",100*(('05 (ind)'!AN11-MIN('05 (ind)'!AN$6:AN$37))/(MAX('05 (ind)'!AN$6:AN$37)-MIN('05 (ind)'!AN$6:AN$37))),ABS(-100+(100*(('05 (ind)'!AN11-MIN('05 (ind)'!AN$6:AN$37))/(MAX('05 (ind)'!AN$6:AN$37)-MIN('05 (ind)'!AN$6:AN$37))))))</f>
        <v>59.514607029796366</v>
      </c>
      <c r="AO12" s="75">
        <f>IF('05 (ind)'!AO$1="si",100*(('05 (ind)'!AO11-MIN('05 (ind)'!AO$6:AO$37))/(MAX('05 (ind)'!AO$6:AO$37)-MIN('05 (ind)'!AO$6:AO$37))),ABS(-100+(100*(('05 (ind)'!AO11-MIN('05 (ind)'!AO$6:AO$37))/(MAX('05 (ind)'!AO$6:AO$37)-MIN('05 (ind)'!AO$6:AO$37))))))</f>
        <v>62.717258541992102</v>
      </c>
      <c r="AP12" s="75">
        <f>IF('05 (ind)'!AP$1="si",100*(('05 (ind)'!AP11-MIN('05 (ind)'!AP$6:AP$37))/(MAX('05 (ind)'!AP$6:AP$37)-MIN('05 (ind)'!AP$6:AP$37))),ABS(-100+(100*(('05 (ind)'!AP11-MIN('05 (ind)'!AP$6:AP$37))/(MAX('05 (ind)'!AP$6:AP$37)-MIN('05 (ind)'!AP$6:AP$37))))))</f>
        <v>88.508557457212717</v>
      </c>
      <c r="AQ12" s="75">
        <f>IF('05 (ind)'!AQ$1="si",100*(('05 (ind)'!AQ11-MIN('05 (ind)'!AQ$6:AQ$37))/(MAX('05 (ind)'!AQ$6:AQ$37)-MIN('05 (ind)'!AQ$6:AQ$37))),ABS(-100+(100*(('05 (ind)'!AQ11-MIN('05 (ind)'!AQ$6:AQ$37))/(MAX('05 (ind)'!AQ$6:AQ$37)-MIN('05 (ind)'!AQ$6:AQ$37))))))</f>
        <v>10.901856778437091</v>
      </c>
      <c r="AR12" s="75">
        <f>IF('05 (ind)'!AR$1="si",100*(('05 (ind)'!AR11-MIN('05 (ind)'!AR$6:AR$37))/(MAX('05 (ind)'!AR$6:AR$37)-MIN('05 (ind)'!AR$6:AR$37))),ABS(-100+(100*(('05 (ind)'!AR11-MIN('05 (ind)'!AR$6:AR$37))/(MAX('05 (ind)'!AR$6:AR$37)-MIN('05 (ind)'!AR$6:AR$37))))))</f>
        <v>46.336021977644819</v>
      </c>
      <c r="AS12" s="75">
        <f>IF('05 (ind)'!AS$1="si",100*(('05 (ind)'!AS11-MIN('05 (ind)'!AS$6:AS$37))/(MAX('05 (ind)'!AS$6:AS$37)-MIN('05 (ind)'!AS$6:AS$37))),ABS(-100+(100*(('05 (ind)'!AS11-MIN('05 (ind)'!AS$6:AS$37))/(MAX('05 (ind)'!AS$6:AS$37)-MIN('05 (ind)'!AS$6:AS$37))))))</f>
        <v>44.767441860465119</v>
      </c>
      <c r="AT12" s="75">
        <f>IF('05 (ind)'!AT$1="si",100*(('05 (ind)'!AT11-MIN('05 (ind)'!AT$6:AT$37))/(MAX('05 (ind)'!AT$6:AT$37)-MIN('05 (ind)'!AT$6:AT$37))),ABS(-100+(100*(('05 (ind)'!AT11-MIN('05 (ind)'!AT$6:AT$37))/(MAX('05 (ind)'!AT$6:AT$37)-MIN('05 (ind)'!AT$6:AT$37))))))</f>
        <v>0</v>
      </c>
      <c r="AU12" s="75">
        <f>IF('05 (ind)'!AU$1="si",100*(('05 (ind)'!AU11-MIN('05 (ind)'!AU$6:AU$37))/(MAX('05 (ind)'!AU$6:AU$37)-MIN('05 (ind)'!AU$6:AU$37))),ABS(-100+(100*(('05 (ind)'!AU11-MIN('05 (ind)'!AU$6:AU$37))/(MAX('05 (ind)'!AU$6:AU$37)-MIN('05 (ind)'!AU$6:AU$37))))))</f>
        <v>23.456790123456795</v>
      </c>
      <c r="AV12" s="75">
        <f>IF('05 (ind)'!AV$1="si",100*(('05 (ind)'!AV11-MIN('05 (ind)'!AV$6:AV$37))/(MAX('05 (ind)'!AV$6:AV$37)-MIN('05 (ind)'!AV$6:AV$37))),ABS(-100+(100*(('05 (ind)'!AV11-MIN('05 (ind)'!AV$6:AV$37))/(MAX('05 (ind)'!AV$6:AV$37)-MIN('05 (ind)'!AV$6:AV$37))))))</f>
        <v>95.320623916811087</v>
      </c>
      <c r="AW12" s="75">
        <f>IF('05 (ind)'!AW$1="si",100*(('05 (ind)'!AW11-MIN('05 (ind)'!AW$6:AW$37))/(MAX('05 (ind)'!AW$6:AW$37)-MIN('05 (ind)'!AW$6:AW$37))),ABS(-100+(100*(('05 (ind)'!AW11-MIN('05 (ind)'!AW$6:AW$37))/(MAX('05 (ind)'!AW$6:AW$37)-MIN('05 (ind)'!AW$6:AW$37))))))</f>
        <v>69.103162260238477</v>
      </c>
      <c r="AX12" s="75">
        <f>IF('05 (ind)'!AX$1="si",100*(('05 (ind)'!AX11-MIN('05 (ind)'!AX$6:AX$37))/(MAX('05 (ind)'!AX$6:AX$37)-MIN('05 (ind)'!AX$6:AX$37))),ABS(-100+(100*(('05 (ind)'!AX11-MIN('05 (ind)'!AX$6:AX$37))/(MAX('05 (ind)'!AX$6:AX$37)-MIN('05 (ind)'!AX$6:AX$37))))))</f>
        <v>19.227894767200322</v>
      </c>
      <c r="AY12" s="75">
        <f>IF('05 (ind)'!AY$1="si",100*(('05 (ind)'!AY11-MIN('05 (ind)'!AY$6:AY$37))/(MAX('05 (ind)'!AY$6:AY$37)-MIN('05 (ind)'!AY$6:AY$37))),ABS(-100+(100*(('05 (ind)'!AY11-MIN('05 (ind)'!AY$6:AY$37))/(MAX('05 (ind)'!AY$6:AY$37)-MIN('05 (ind)'!AY$6:AY$37))))))</f>
        <v>50.47573739295914</v>
      </c>
      <c r="AZ12" s="75">
        <f>IF('05 (ind)'!AZ$1="si",100*(('05 (ind)'!AZ11-MIN('05 (ind)'!AZ$6:AZ$37))/(MAX('05 (ind)'!AZ$6:AZ$37)-MIN('05 (ind)'!AZ$6:AZ$37))),ABS(-100+(100*(('05 (ind)'!AZ11-MIN('05 (ind)'!AZ$6:AZ$37))/(MAX('05 (ind)'!AZ$6:AZ$37)-MIN('05 (ind)'!AZ$6:AZ$37))))))</f>
        <v>65.843541802416993</v>
      </c>
      <c r="BA12" s="75">
        <f>IF('05 (ind)'!BA$1="si",100*(('05 (ind)'!BA11-MIN('05 (ind)'!BA$6:BA$37))/(MAX('05 (ind)'!BA$6:BA$37)-MIN('05 (ind)'!BA$6:BA$37))),ABS(-100+(100*(('05 (ind)'!BA11-MIN('05 (ind)'!BA$6:BA$37))/(MAX('05 (ind)'!BA$6:BA$37)-MIN('05 (ind)'!BA$6:BA$37))))))</f>
        <v>26.927410409849866</v>
      </c>
      <c r="BB12" s="75">
        <f>IF('05 (ind)'!BB$1="si",100*(('05 (ind)'!BB11-MIN('05 (ind)'!BB$6:BB$37))/(MAX('05 (ind)'!BB$6:BB$37)-MIN('05 (ind)'!BB$6:BB$37))),ABS(-100+(100*(('05 (ind)'!BB11-MIN('05 (ind)'!BB$6:BB$37))/(MAX('05 (ind)'!BB$6:BB$37)-MIN('05 (ind)'!BB$6:BB$37))))))</f>
        <v>23.098481969940256</v>
      </c>
      <c r="BC12" s="75">
        <f>IF('05 (ind)'!BC$1="si",100*(('05 (ind)'!BC11-MIN('05 (ind)'!BC$6:BC$37))/(MAX('05 (ind)'!BC$6:BC$37)-MIN('05 (ind)'!BC$6:BC$37))),ABS(-100+(100*(('05 (ind)'!BC11-MIN('05 (ind)'!BC$6:BC$37))/(MAX('05 (ind)'!BC$6:BC$37)-MIN('05 (ind)'!BC$6:BC$37))))))</f>
        <v>37.554656312826573</v>
      </c>
      <c r="BD12" s="75">
        <f>IF('05 (ind)'!BD$1="si",100*(('05 (ind)'!BD11-MIN('05 (ind)'!BD$6:BD$37))/(MAX('05 (ind)'!BD$6:BD$37)-MIN('05 (ind)'!BD$6:BD$37))),ABS(-100+(100*(('05 (ind)'!BD11-MIN('05 (ind)'!BD$6:BD$37))/(MAX('05 (ind)'!BD$6:BD$37)-MIN('05 (ind)'!BD$6:BD$37))))))</f>
        <v>39.996264014978514</v>
      </c>
      <c r="BE12" s="75">
        <f>IF('05 (ind)'!BE$1="si",100*(('05 (ind)'!BE11-MIN('05 (ind)'!BE$6:BE$37))/(MAX('05 (ind)'!BE$6:BE$37)-MIN('05 (ind)'!BE$6:BE$37))),ABS(-100+(100*(('05 (ind)'!BE11-MIN('05 (ind)'!BE$6:BE$37))/(MAX('05 (ind)'!BE$6:BE$37)-MIN('05 (ind)'!BE$6:BE$37))))))</f>
        <v>32.455315145813735</v>
      </c>
      <c r="BF12" s="75">
        <f>IF('05 (ind)'!BF$1="si",100*(('05 (ind)'!BF11-MIN('05 (ind)'!BF$6:BF$37))/(MAX('05 (ind)'!BF$6:BF$37)-MIN('05 (ind)'!BF$6:BF$37))),ABS(-100+(100*(('05 (ind)'!BF11-MIN('05 (ind)'!BF$6:BF$37))/(MAX('05 (ind)'!BF$6:BF$37)-MIN('05 (ind)'!BF$6:BF$37))))))</f>
        <v>46.738597971481781</v>
      </c>
      <c r="BG12" s="75">
        <f>IF('05 (ind)'!BG$1="si",100*(('05 (ind)'!BG11-MIN('05 (ind)'!BG$6:BG$37))/(MAX('05 (ind)'!BG$6:BG$37)-MIN('05 (ind)'!BG$6:BG$37))),ABS(-100+(100*(('05 (ind)'!BG11-MIN('05 (ind)'!BG$6:BG$37))/(MAX('05 (ind)'!BG$6:BG$37)-MIN('05 (ind)'!BG$6:BG$37))))))</f>
        <v>27.684305159247973</v>
      </c>
      <c r="BH12" s="75">
        <f>IF('05 (ind)'!BH$1="si",100*(('05 (ind)'!BH11-MIN('05 (ind)'!BH$6:BH$37))/(MAX('05 (ind)'!BH$6:BH$37)-MIN('05 (ind)'!BH$6:BH$37))),ABS(-100+(100*(('05 (ind)'!BH11-MIN('05 (ind)'!BH$6:BH$37))/(MAX('05 (ind)'!BH$6:BH$37)-MIN('05 (ind)'!BH$6:BH$37))))))</f>
        <v>31.70835282341428</v>
      </c>
      <c r="BI12" s="75">
        <f>IF('05 (ind)'!BI$1="si",100*(('05 (ind)'!BI11-MIN('05 (ind)'!BI$6:BI$37))/(MAX('05 (ind)'!BI$6:BI$37)-MIN('05 (ind)'!BI$6:BI$37))),ABS(-100+(100*(('05 (ind)'!BI11-MIN('05 (ind)'!BI$6:BI$37))/(MAX('05 (ind)'!BI$6:BI$37)-MIN('05 (ind)'!BI$6:BI$37))))))</f>
        <v>78.567803486533194</v>
      </c>
      <c r="BJ12" s="75">
        <f>IF('05 (ind)'!BJ$1="si",100*(('05 (ind)'!BJ11-MIN('05 (ind)'!BJ$6:BJ$37))/(MAX('05 (ind)'!BJ$6:BJ$37)-MIN('05 (ind)'!BJ$6:BJ$37))),ABS(-100+(100*(('05 (ind)'!BJ11-MIN('05 (ind)'!BJ$6:BJ$37))/(MAX('05 (ind)'!BJ$6:BJ$37)-MIN('05 (ind)'!BJ$6:BJ$37))))))</f>
        <v>1.5210190951961357E-2</v>
      </c>
      <c r="BK12" s="75">
        <f>IF('05 (ind)'!BK$1="si",100*(('05 (ind)'!BK11-MIN('05 (ind)'!BK$6:BK$37))/(MAX('05 (ind)'!BK$6:BK$37)-MIN('05 (ind)'!BK$6:BK$37))),ABS(-100+(100*(('05 (ind)'!BK11-MIN('05 (ind)'!BK$6:BK$37))/(MAX('05 (ind)'!BK$6:BK$37)-MIN('05 (ind)'!BK$6:BK$37))))))</f>
        <v>14.772894858585598</v>
      </c>
      <c r="BL12" s="75">
        <f>IF('05 (ind)'!BL$1="si",100*(('05 (ind)'!BL11-MIN('05 (ind)'!BL$6:BL$37))/(MAX('05 (ind)'!BL$6:BL$37)-MIN('05 (ind)'!BL$6:BL$37))),ABS(-100+(100*(('05 (ind)'!BL11-MIN('05 (ind)'!BL$6:BL$37))/(MAX('05 (ind)'!BL$6:BL$37)-MIN('05 (ind)'!BL$6:BL$37))))))</f>
        <v>19.827586206896552</v>
      </c>
      <c r="BM12" s="75">
        <f>IF('05 (ind)'!BM$1="si",100*(('05 (ind)'!BM11-MIN('05 (ind)'!BM$6:BM$37))/(MAX('05 (ind)'!BM$6:BM$37)-MIN('05 (ind)'!BM$6:BM$37))),ABS(-100+(100*(('05 (ind)'!BM11-MIN('05 (ind)'!BM$6:BM$37))/(MAX('05 (ind)'!BM$6:BM$37)-MIN('05 (ind)'!BM$6:BM$37))))))</f>
        <v>0</v>
      </c>
      <c r="BN12" s="75">
        <f>IF('05 (ind)'!BN$1="si",100*(('05 (ind)'!BN11-MIN('05 (ind)'!BN$6:BN$37))/(MAX('05 (ind)'!BN$6:BN$37)-MIN('05 (ind)'!BN$6:BN$37))),ABS(-100+(100*(('05 (ind)'!BN11-MIN('05 (ind)'!BN$6:BN$37))/(MAX('05 (ind)'!BN$6:BN$37)-MIN('05 (ind)'!BN$6:BN$37))))))</f>
        <v>53.132427209921808</v>
      </c>
      <c r="BO12" s="75">
        <f>IF('05 (ind)'!BO$1="si",100*(('05 (ind)'!BO11-MIN('05 (ind)'!BO$6:BO$37))/(MAX('05 (ind)'!BO$6:BO$37)-MIN('05 (ind)'!BO$6:BO$37))),ABS(-100+(100*(('05 (ind)'!BO11-MIN('05 (ind)'!BO$6:BO$37))/(MAX('05 (ind)'!BO$6:BO$37)-MIN('05 (ind)'!BO$6:BO$37))))))</f>
        <v>13.374819499974988</v>
      </c>
      <c r="BP12" s="75">
        <f>IF('05 (ind)'!BP$1="si",100*(('05 (ind)'!BP11-MIN('05 (ind)'!BP$6:BP$37))/(MAX('05 (ind)'!BP$6:BP$37)-MIN('05 (ind)'!BP$6:BP$37))),ABS(-100+(100*(('05 (ind)'!BP11-MIN('05 (ind)'!BP$6:BP$37))/(MAX('05 (ind)'!BP$6:BP$37)-MIN('05 (ind)'!BP$6:BP$37))))))</f>
        <v>40.248872380721686</v>
      </c>
      <c r="BQ12" s="75">
        <f>IF('05 (ind)'!BQ$1="si",100*(('05 (ind)'!BQ11-MIN('05 (ind)'!BQ$6:BQ$37))/(MAX('05 (ind)'!BQ$6:BQ$37)-MIN('05 (ind)'!BQ$6:BQ$37))),ABS(-100+(100*(('05 (ind)'!BQ11-MIN('05 (ind)'!BQ$6:BQ$37))/(MAX('05 (ind)'!BQ$6:BQ$37)-MIN('05 (ind)'!BQ$6:BQ$37))))))</f>
        <v>27.184257120182213</v>
      </c>
      <c r="BR12" s="75">
        <f>IF('05 (ind)'!BR$1="si",100*(('05 (ind)'!BR11-MIN('05 (ind)'!BR$6:BR$37))/(MAX('05 (ind)'!BR$6:BR$37)-MIN('05 (ind)'!BR$6:BR$37))),ABS(-100+(100*(('05 (ind)'!BR11-MIN('05 (ind)'!BR$6:BR$37))/(MAX('05 (ind)'!BP$6:BP$37)-MIN('05 (ind)'!BR$6:BR$37))))))</f>
        <v>2.2736547778267142</v>
      </c>
      <c r="BS12" s="75">
        <f>IF('05 (ind)'!BS$1="si",100*(('05 (ind)'!BS11-MIN('05 (ind)'!BS$6:BS$37))/(MAX('05 (ind)'!BS$6:BS$37)-MIN('05 (ind)'!BS$6:BS$37))),ABS(-100+(100*(('05 (ind)'!BS11-MIN('05 (ind)'!BS$6:BS$37))/(MAX('05 (ind)'!BQ$6:BQ$37)-MIN('05 (ind)'!BS$6:BS$37))))))</f>
        <v>59.425780185280864</v>
      </c>
      <c r="BT12" s="75">
        <f>IF('05 (ind)'!BT$1="si",100*(('05 (ind)'!BT11-MIN('05 (ind)'!BT$6:BT$37))/(MAX('05 (ind)'!BT$6:BT$37)-MIN('05 (ind)'!BT$6:BT$37))),ABS(-100+(100*(('05 (ind)'!BT11-MIN('05 (ind)'!BT$6:BT$37))/(MAX('05 (ind)'!BR$6:BR$37)-MIN('05 (ind)'!BT$6:BT$37))))))</f>
        <v>89.097687500000006</v>
      </c>
      <c r="BU12" s="75">
        <f>IF('05 (ind)'!BU$1="si",100*(('05 (ind)'!BU11-MIN('05 (ind)'!BU$6:BU$37))/(MAX('05 (ind)'!BU$6:BU$37)-MIN('05 (ind)'!BU$6:BU$37))),ABS(-100+(100*(('05 (ind)'!BU11-MIN('05 (ind)'!BU$6:BU$37))/(MAX('05 (ind)'!BU$6:BU$37)-MIN('05 (ind)'!BU$6:BU$37))))))</f>
        <v>45.981967855742845</v>
      </c>
      <c r="BV12" s="75">
        <f>IF('05 (ind)'!BV$1="si",100*(('05 (ind)'!BV11-MIN('05 (ind)'!BV$6:BV$37))/(MAX('05 (ind)'!BV$6:BV$37)-MIN('05 (ind)'!BV$6:BV$37))),ABS(-100+(100*(('05 (ind)'!BV11-MIN('05 (ind)'!BV$6:BV$37))/(MAX('05 (ind)'!BV$6:BV$37)-MIN('05 (ind)'!BV$6:BV$37))))))</f>
        <v>12.74538964901844</v>
      </c>
      <c r="BW12" s="75">
        <f>IF('05 (ind)'!BW$1="si",100*(('05 (ind)'!BW11-MIN('05 (ind)'!BW$6:BW$37))/(MAX('05 (ind)'!BW$6:BW$37)-MIN('05 (ind)'!BW$6:BW$37))),ABS(-100+(100*(('05 (ind)'!BW11-MIN('05 (ind)'!BW$6:BW$37))/(MAX('05 (ind)'!BW$6:BW$37)-MIN('05 (ind)'!BW$6:BW$37))))))</f>
        <v>84.381152382202401</v>
      </c>
      <c r="BX12" s="75">
        <f>IF('05 (ind)'!BX$1="si",100*(('05 (ind)'!BX11-MIN('05 (ind)'!BX$6:BX$37))/(MAX('05 (ind)'!BX$6:BX$37)-MIN('05 (ind)'!BX$6:BX$37))),ABS(-100+(100*(('05 (ind)'!BX11-MIN('05 (ind)'!BX$6:BX$37))/(MAX('05 (ind)'!BX$6:BX$37)-MIN('05 (ind)'!BX$6:BX$37))))))</f>
        <v>53.96895325407327</v>
      </c>
      <c r="BY12" s="75">
        <f>IF('05 (ind)'!BY$1="si",100*(('05 (ind)'!BY11-MIN('05 (ind)'!BY$6:BY$37))/(MAX('05 (ind)'!BY$6:BY$37)-MIN('05 (ind)'!BY$6:BY$37))),ABS(-100+(100*(('05 (ind)'!BY11-MIN('05 (ind)'!BY$6:BY$37))/(MAX('05 (ind)'!BY$6:BY$37)-MIN('05 (ind)'!BY$6:BY$37))))))</f>
        <v>26.855166057011377</v>
      </c>
      <c r="BZ12" s="75">
        <f>IF('05 (ind)'!BZ$1="si",100*(('05 (ind)'!BZ11-MIN('05 (ind)'!BZ$6:BZ$37))/(MAX('05 (ind)'!BZ$6:BZ$37)-MIN('05 (ind)'!BZ$6:BZ$37))),ABS(-100+(100*(('05 (ind)'!BZ11-MIN('05 (ind)'!BZ$6:BZ$37))/(MAX('05 (ind)'!BZ$6:BZ$37)-MIN('05 (ind)'!BZ$6:BZ$37))))))</f>
        <v>90.981258260060017</v>
      </c>
      <c r="CA12" s="75">
        <f>IF('05 (ind)'!CA$1="si",100*(('05 (ind)'!CA11-MIN('05 (ind)'!CA$6:CA$37))/(MAX('05 (ind)'!CA$6:CA$37)-MIN('05 (ind)'!CA$6:CA$37))),ABS(-100+(100*(('05 (ind)'!CA11-MIN('05 (ind)'!CA$6:CA$37))/(MAX('05 (ind)'!CA$6:CA$37)-MIN('05 (ind)'!CA$6:CA$37))))))</f>
        <v>0</v>
      </c>
      <c r="CB12" s="75">
        <f>IF('05 (ind)'!CB$1="si",100*(('05 (ind)'!CB11-MIN('05 (ind)'!CB$6:CB$37))/(MAX('05 (ind)'!CB$6:CB$37)-MIN('05 (ind)'!CB$6:CB$37))),ABS(-100+(100*(('05 (ind)'!CB11-MIN('05 (ind)'!CB$6:CB$37))/(MAX('05 (ind)'!CB$6:CB$37)-MIN('05 (ind)'!CB$6:CB$37))))))</f>
        <v>69.662921348314597</v>
      </c>
      <c r="CC12" s="75">
        <f>IF('05 (ind)'!CC$1="si",100*(('05 (ind)'!CC11-MIN('05 (ind)'!CC$6:CC$37))/(MAX('05 (ind)'!CC$6:CC$37)-MIN('05 (ind)'!CC$6:CC$37))),ABS(-100+(100*(('05 (ind)'!CC11-MIN('05 (ind)'!CC$6:CC$37))/(MAX('05 (ind)'!CC$6:CC$37)-MIN('05 (ind)'!CC$6:CC$37))))))</f>
        <v>100</v>
      </c>
      <c r="CD12" s="75">
        <f>IF('05 (ind)'!CD$1="si",100*(('05 (ind)'!CD11-MIN('05 (ind)'!CD$6:CD$37))/(MAX('05 (ind)'!CD$6:CD$37)-MIN('05 (ind)'!CD$6:CD$37))),ABS(-100+(100*(('05 (ind)'!CD11-MIN('05 (ind)'!CD$6:CD$37))/(MAX('05 (ind)'!CD$6:CD$37)-MIN('05 (ind)'!CD$6:CD$37))))))</f>
        <v>2.2842295856849435</v>
      </c>
      <c r="CE12" s="75">
        <f>IF('05 (ind)'!CE$1="si",100*(('05 (ind)'!CE11-MIN('05 (ind)'!CE$6:CE$37))/(MAX('05 (ind)'!CE$6:CE$37)-MIN('05 (ind)'!CE$6:CE$37))),ABS(-100+(100*(('05 (ind)'!CE11-MIN('05 (ind)'!CE$6:CE$37))/(MAX('05 (ind)'!CE$6:CE$37)-MIN('05 (ind)'!CE$6:CE$37))))))</f>
        <v>13.271758060026324</v>
      </c>
      <c r="CF12" s="75">
        <f>IF('05 (ind)'!CF$1="si",100*(('05 (ind)'!CF11-MIN('05 (ind)'!CF$6:CF$37))/(MAX('05 (ind)'!CF$6:CF$37)-MIN('05 (ind)'!CF$6:CF$37))),ABS(-100+(100*(('05 (ind)'!CF11-MIN('05 (ind)'!CF$6:CF$37))/(MAX('05 (ind)'!CF$6:CF$37)-MIN('05 (ind)'!CF$6:CF$37))))))</f>
        <v>100</v>
      </c>
      <c r="CG12" s="75">
        <f>IF('05 (ind)'!CG$1="si",100*(('05 (ind)'!CG11-MIN('05 (ind)'!CG$6:CG$37))/(MAX('05 (ind)'!CG$6:CG$37)-MIN('05 (ind)'!CG$6:CG$37))),ABS(-100+(100*(('05 (ind)'!CG11-MIN('05 (ind)'!CG$6:CG$37))/(MAX('05 (ind)'!CG$6:CG$37)-MIN('05 (ind)'!CG$6:CG$37))))))</f>
        <v>41.362693720321595</v>
      </c>
      <c r="CH12" s="75">
        <f>IF('05 (ind)'!CH$1="si",100*(('05 (ind)'!CH11-MIN('05 (ind)'!CH$6:CH$37))/(MAX('05 (ind)'!CH$6:CH$37)-MIN('05 (ind)'!CH$6:CH$37))),ABS(-100+(100*(('05 (ind)'!CH11-MIN('05 (ind)'!CH$6:CH$37))/(MAX('05 (ind)'!CH$6:CH$37)-MIN('05 (ind)'!CH$6:CH$37))))))</f>
        <v>11.88361364931284</v>
      </c>
      <c r="CI12" s="75">
        <f>IF('05 (ind)'!CI$1="si",100*(('05 (ind)'!CI11-MIN('05 (ind)'!CI$6:CI$37))/(MAX('05 (ind)'!CI$6:CI$37)-MIN('05 (ind)'!CI$6:CI$37))),ABS(-100+(100*(('05 (ind)'!CI11-MIN('05 (ind)'!CI$6:CI$37))/(MAX('05 (ind)'!CI$6:CI$37)-MIN('05 (ind)'!CI$6:CI$37))))))</f>
        <v>35.309676012074881</v>
      </c>
      <c r="CJ12" s="75">
        <f>IF('05 (ind)'!CJ$1="si",100*(('05 (ind)'!CJ11-MIN('05 (ind)'!CJ$6:CJ$37))/(MAX('05 (ind)'!CJ$6:CJ$37)-MIN('05 (ind)'!CJ$6:CJ$37))),ABS(-100+(100*(('05 (ind)'!CJ11-MIN('05 (ind)'!CJ$6:CJ$37))/(MAX('05 (ind)'!CJ$6:CJ$37)-MIN('05 (ind)'!CJ$6:CJ$37))))))</f>
        <v>36.300301037666273</v>
      </c>
      <c r="CK12" s="75">
        <f>IF('05 (ind)'!CK$1="si",100*(('05 (ind)'!CK11-MIN('05 (ind)'!CK$6:CK$37))/(MAX('05 (ind)'!CK$6:CK$37)-MIN('05 (ind)'!CK$6:CK$37))),ABS(-100+(100*(('05 (ind)'!CK11-MIN('05 (ind)'!CK$6:CK$37))/(MAX('05 (ind)'!CK$6:CK$37)-MIN('05 (ind)'!CK$6:CK$37))))))</f>
        <v>19.153173731384879</v>
      </c>
      <c r="CL12" s="75">
        <f>IF('05 (ind)'!CL$1="si",100*(('05 (ind)'!CL11-MIN('05 (ind)'!CL$6:CL$37))/(MAX('05 (ind)'!CL$6:CL$37)-MIN('05 (ind)'!CL$6:CL$37))),ABS(-100+(100*(('05 (ind)'!CL11-MIN('05 (ind)'!CL$6:CL$37))/(MAX('05 (ind)'!CL$6:CL$37)-MIN('05 (ind)'!CL$6:CL$37))))))</f>
        <v>100</v>
      </c>
      <c r="CM12" s="75">
        <f>IF('05 (ind)'!CM$1="si",100*(('05 (ind)'!CM11-MIN('05 (ind)'!CM$6:CM$37))/(MAX('05 (ind)'!CM$6:CM$37)-MIN('05 (ind)'!CM$6:CM$37))),ABS(-100+(100*(('05 (ind)'!CM11-MIN('05 (ind)'!CM$6:CM$37))/(MAX('05 (ind)'!CM$6:CM$37)-MIN('05 (ind)'!CM$6:CM$37))))))</f>
        <v>4.3925812540185536</v>
      </c>
    </row>
    <row r="13" spans="1:91">
      <c r="A13" s="18" t="s">
        <v>212</v>
      </c>
      <c r="B13" s="87">
        <f>IF('05 (ind)'!B$1="si",100*(('05 (ind)'!B12-MIN('05 (ind)'!B$6:B$37))/(MAX('05 (ind)'!B$6:B$37)-MIN('05 (ind)'!B$6:B$37))),ABS(-100+(100*(('05 (ind)'!B12-MIN('05 (ind)'!B$6:B$37))/(MAX('05 (ind)'!B$6:B$37)-MIN('05 (ind)'!B$6:B$37))))))</f>
        <v>15.56566717543239</v>
      </c>
      <c r="C13" s="87">
        <f>IF('05 (ind)'!C$1="si",100*(('05 (ind)'!C12-MIN('05 (ind)'!C$6:C$37))/(MAX('05 (ind)'!C$6:C$37)-MIN('05 (ind)'!C$6:C$37))),ABS(-100+(100*(('05 (ind)'!C12-MIN('05 (ind)'!C$6:C$37))/(MAX('05 (ind)'!C$6:C$37)-MIN('05 (ind)'!C$6:C$37))))))</f>
        <v>67.415599287084177</v>
      </c>
      <c r="D13" s="87">
        <f>IF('05 (ind)'!D$1="si",100*(('05 (ind)'!D12-MIN('05 (ind)'!D$6:D$37))/(MAX('05 (ind)'!D$6:D$37)-MIN('05 (ind)'!D$6:D$37))),ABS(-100+(100*(('05 (ind)'!D12-MIN('05 (ind)'!D$6:D$37))/(MAX('05 (ind)'!D$6:D$37)-MIN('05 (ind)'!D$6:D$37))))))</f>
        <v>76.714944814785895</v>
      </c>
      <c r="E13" s="87">
        <f>IF('05 (ind)'!E$1="si",100*(('05 (ind)'!E12-MIN('05 (ind)'!E$6:E$37))/(MAX('05 (ind)'!E$6:E$37)-MIN('05 (ind)'!E$6:E$37))),ABS(-100+(100*(('05 (ind)'!E12-MIN('05 (ind)'!E$6:E$37))/(MAX('05 (ind)'!E$6:E$37)-MIN('05 (ind)'!E$6:E$37))))))</f>
        <v>71.956489345850088</v>
      </c>
      <c r="F13" s="87">
        <f>IF('05 (ind)'!F$1="si",100*(('05 (ind)'!F12-MIN('05 (ind)'!F$6:F$37))/(MAX('05 (ind)'!F$6:F$37)-MIN('05 (ind)'!F$6:F$37))),ABS(-100+(100*(('05 (ind)'!F12-MIN('05 (ind)'!F$6:F$37))/(MAX('05 (ind)'!F$6:F$37)-MIN('05 (ind)'!F$6:F$37))))))</f>
        <v>61.461794019933578</v>
      </c>
      <c r="G13" s="87">
        <f>IF('05 (ind)'!G$1="si",100*(('05 (ind)'!G12-MIN('05 (ind)'!G$6:G$37))/(MAX('05 (ind)'!G$6:G$37)-MIN('05 (ind)'!G$6:G$37))),ABS(-100+(100*(('05 (ind)'!G12-MIN('05 (ind)'!G$6:G$37))/(MAX('05 (ind)'!G$6:G$37)-MIN('05 (ind)'!G$6:G$37))))))</f>
        <v>58.93719806763287</v>
      </c>
      <c r="H13" s="87">
        <f>IF('05 (ind)'!H$1="si",100*(('05 (ind)'!H12-MIN('05 (ind)'!H$6:H$37))/(MAX('05 (ind)'!H$6:H$37)-MIN('05 (ind)'!H$6:H$37))),ABS(-100+(100*(('05 (ind)'!H12-MIN('05 (ind)'!H$6:H$37))/(MAX('05 (ind)'!H$6:H$37)-MIN('05 (ind)'!H$6:H$37))))))</f>
        <v>61.415525114155244</v>
      </c>
      <c r="I13" s="87">
        <f>IF('05 (ind)'!I$1="si",100*(('05 (ind)'!I12-MIN('05 (ind)'!I$6:I$37))/(MAX('05 (ind)'!I$6:I$37)-MIN('05 (ind)'!I$6:I$37))),ABS(-100+(100*(('05 (ind)'!I12-MIN('05 (ind)'!I$6:I$37))/(MAX('05 (ind)'!I$6:I$37)-MIN('05 (ind)'!I$6:I$37))))))</f>
        <v>85.889570552147248</v>
      </c>
      <c r="J13" s="87">
        <f>IF('05 (ind)'!J$1="si",100*(('05 (ind)'!J12-MIN('05 (ind)'!J$6:J$37))/(MAX('05 (ind)'!J$6:J$37)-MIN('05 (ind)'!J$6:J$37))),ABS(-100+(100*(('05 (ind)'!J12-MIN('05 (ind)'!J$6:J$37))/(MAX('05 (ind)'!J$6:J$37)-MIN('05 (ind)'!J$6:J$37))))))</f>
        <v>10.253164556962025</v>
      </c>
      <c r="K13" s="87">
        <f>IF('05 (ind)'!K$1="si",100*(('05 (ind)'!K12-MIN('05 (ind)'!K$6:K$37))/(MAX('05 (ind)'!K$6:K$37)-MIN('05 (ind)'!K$6:K$37))),ABS(-100+(100*(('05 (ind)'!K12-MIN('05 (ind)'!K$6:K$37))/(MAX('05 (ind)'!K$6:K$37)-MIN('05 (ind)'!K$6:K$37))))))</f>
        <v>91.96168312847351</v>
      </c>
      <c r="L13" s="87">
        <f>IF('05 (ind)'!L$1="si",100*(('05 (ind)'!L12-MIN('05 (ind)'!L$6:L$37))/(MAX('05 (ind)'!L$6:L$37)-MIN('05 (ind)'!L$6:L$37))),ABS(-100+(100*(('05 (ind)'!L12-MIN('05 (ind)'!L$6:L$37))/(MAX('05 (ind)'!L$6:L$37)-MIN('05 (ind)'!L$6:L$37))))))</f>
        <v>75.633642215427813</v>
      </c>
      <c r="M13" s="87">
        <f>IF('05 (ind)'!M$1="si",100*(('05 (ind)'!M12-MIN('05 (ind)'!M$6:M$37))/(MAX('05 (ind)'!M$6:M$37)-MIN('05 (ind)'!M$6:M$37))),ABS(-100+(100*(('05 (ind)'!M12-MIN('05 (ind)'!M$6:M$37))/(MAX('05 (ind)'!M$6:M$37)-MIN('05 (ind)'!M$6:M$37))))))</f>
        <v>46.772491643196595</v>
      </c>
      <c r="N13" s="87">
        <f>IF('05 (ind)'!N$1="si",100*(('05 (ind)'!N12-MIN('05 (ind)'!N$6:N$37))/(MAX('05 (ind)'!N$6:N$37)-MIN('05 (ind)'!N$6:N$37))),ABS(-100+(100*(('05 (ind)'!N12-MIN('05 (ind)'!N$6:N$37))/(MAX('05 (ind)'!N$6:N$37)-MIN('05 (ind)'!N$6:N$37))))))</f>
        <v>0</v>
      </c>
      <c r="O13" s="87">
        <f>IF('05 (ind)'!O$1="si",100*(('05 (ind)'!O12-MIN('05 (ind)'!O$6:O$37))/(MAX('05 (ind)'!O$6:O$37)-MIN('05 (ind)'!O$6:O$37))),ABS(-100+(100*(('05 (ind)'!O12-MIN('05 (ind)'!O$6:O$37))/(MAX('05 (ind)'!O$6:O$37)-MIN('05 (ind)'!O$6:O$37))))))</f>
        <v>92.941176470588232</v>
      </c>
      <c r="P13" s="87">
        <f>IF('05 (ind)'!P$1="si",100*(('05 (ind)'!P12-MIN('05 (ind)'!P$6:P$37))/(MAX('05 (ind)'!P$6:P$37)-MIN('05 (ind)'!P$6:P$37))),ABS(-100+(100*(('05 (ind)'!P12-MIN('05 (ind)'!P$6:P$37))/(MAX('05 (ind)'!P$6:P$37)-MIN('05 (ind)'!P$6:P$37))))))</f>
        <v>13.196082898515426</v>
      </c>
      <c r="Q13" s="87">
        <f>IF('05 (ind)'!Q$1="si",100*(('05 (ind)'!Q12-MIN('05 (ind)'!Q$6:Q$37))/(MAX('05 (ind)'!Q$6:Q$37)-MIN('05 (ind)'!Q$6:Q$37))),ABS(-100+(100*(('05 (ind)'!Q12-MIN('05 (ind)'!Q$6:Q$37))/(MAX('05 (ind)'!Q$6:Q$37)-MIN('05 (ind)'!Q$6:Q$37))))))</f>
        <v>6.5270140590781427</v>
      </c>
      <c r="R13" s="87">
        <f>IF('05 (ind)'!R$1="si",100*(('05 (ind)'!R12-MIN('05 (ind)'!R$6:R$37))/(MAX('05 (ind)'!R$6:R$37)-MIN('05 (ind)'!R$6:R$37))),ABS(-100+(100*(('05 (ind)'!R12-MIN('05 (ind)'!R$6:R$37))/(MAX('05 (ind)'!R$6:R$37)-MIN('05 (ind)'!R$6:R$37))))))</f>
        <v>0.20207185496753499</v>
      </c>
      <c r="S13" s="75">
        <f>ABS(ABS(('05 (ind)'!S12-((MAX('05 (ind)'!S$6:S$37)+MIN('05 (ind)'!S$6:S$37))/2))/(((MAX('05 (ind)'!S$6:S$37)+MIN('05 (ind)'!S$6:S$37))/2)-MAX('05 (ind)'!S$6:S$37))*100)-100)</f>
        <v>72.571080982758133</v>
      </c>
      <c r="T13" s="75">
        <f>IF('05 (ind)'!T$1="si",100*(('05 (ind)'!T12-MIN('05 (ind)'!T$6:T$37))/(MAX('05 (ind)'!T$6:T$37)-MIN('05 (ind)'!T$6:T$37))),ABS(-100+(100*(('05 (ind)'!T12-MIN('05 (ind)'!T$6:T$37))/(MAX('05 (ind)'!T$6:T$37)-MIN('05 (ind)'!T$6:T$37))))))</f>
        <v>22.708386024496878</v>
      </c>
      <c r="U13" s="75">
        <f>IF('05 (ind)'!U$1="si",100*(('05 (ind)'!U12-MIN('05 (ind)'!U$6:U$37))/(MAX('05 (ind)'!U$6:U$37)-MIN('05 (ind)'!U$6:U$37))),ABS(-100+(100*(('05 (ind)'!U12-MIN('05 (ind)'!U$6:U$37))/(MAX('05 (ind)'!U$6:U$37)-MIN('05 (ind)'!U$6:U$37))))))</f>
        <v>75</v>
      </c>
      <c r="V13" s="75">
        <f>IF('05 (ind)'!V$1="si",100*(('05 (ind)'!V12-MIN('05 (ind)'!V$6:V$37))/(MAX('05 (ind)'!V$6:V$37)-MIN('05 (ind)'!V$6:V$37))),ABS(-100+(100*(('05 (ind)'!V12-MIN('05 (ind)'!V$6:V$37))/(MAX('05 (ind)'!V$6:V$37)-MIN('05 (ind)'!V$6:V$37))))))</f>
        <v>94.475138121546962</v>
      </c>
      <c r="W13" s="75">
        <f>IF('05 (ind)'!W$1="si",100*(('05 (ind)'!W12-MIN('05 (ind)'!W$6:W$37))/(MAX('05 (ind)'!W$6:W$37)-MIN('05 (ind)'!W$6:W$37))),ABS(-100+(100*(('05 (ind)'!W12-MIN('05 (ind)'!W$6:W$37))/(MAX('05 (ind)'!W$6:W$37)-MIN('05 (ind)'!W$6:W$37))))))</f>
        <v>70.284510010537417</v>
      </c>
      <c r="X13" s="75">
        <f>IF('05 (ind)'!X$1="si",100*(('05 (ind)'!X12-MIN('05 (ind)'!X$6:X$37))/(MAX('05 (ind)'!X$6:X$37)-MIN('05 (ind)'!X$6:X$37))),ABS(-100+(100*(('05 (ind)'!X12-MIN('05 (ind)'!X$6:X$37))/(MAX('05 (ind)'!X$6:X$37)-MIN('05 (ind)'!X$6:X$37))))))</f>
        <v>82.184704810123449</v>
      </c>
      <c r="Y13" s="75">
        <f>IF('05 (ind)'!Y$1="si",100*(('05 (ind)'!Y12-MIN('05 (ind)'!Y$6:Y$37))/(MAX('05 (ind)'!Y$6:Y$37)-MIN('05 (ind)'!Y$6:Y$37))),ABS(-100+(100*(('05 (ind)'!Y12-MIN('05 (ind)'!Y$6:Y$37))/(MAX('05 (ind)'!Y$6:Y$37)-MIN('05 (ind)'!Y$6:Y$37))))))</f>
        <v>87.333731306730343</v>
      </c>
      <c r="Z13" s="75">
        <f>IF('05 (ind)'!Z$1="si",100*(('05 (ind)'!Z12-MIN('05 (ind)'!Z$6:Z$37))/(MAX('05 (ind)'!Z$6:Z$37)-MIN('05 (ind)'!Z$6:Z$37))),ABS(-100+(100*(('05 (ind)'!Z12-MIN('05 (ind)'!Z$6:Z$37))/(MAX('05 (ind)'!Z$6:Z$37)-MIN('05 (ind)'!Z$6:Z$37))))))</f>
        <v>95.120109114622778</v>
      </c>
      <c r="AA13" s="75">
        <f>IF('05 (ind)'!AA$1="si",100*(('05 (ind)'!AA12-MIN('05 (ind)'!AA$6:AA$37))/(MAX('05 (ind)'!AA$6:AA$37)-MIN('05 (ind)'!AA$6:AA$37))),ABS(-100+(100*(('05 (ind)'!AA12-MIN('05 (ind)'!AA$6:AA$37))/(MAX('05 (ind)'!AA$6:AA$37)-MIN('05 (ind)'!AA$6:AA$37))))))</f>
        <v>80.323667944554558</v>
      </c>
      <c r="AB13" s="75">
        <f>IF('05 (ind)'!AB$1="si",100*(('05 (ind)'!AB12-MIN('05 (ind)'!AB$6:AB$37))/(MAX('05 (ind)'!AB$6:AB$37)-MIN('05 (ind)'!AB$6:AB$37))),ABS(-100+(100*(('05 (ind)'!AB12-MIN('05 (ind)'!AB$6:AB$37))/(MAX('05 (ind)'!AB$6:AB$37)-MIN('05 (ind)'!AB$6:AB$37))))))</f>
        <v>57.57318051704425</v>
      </c>
      <c r="AC13" s="75">
        <f>IF('05 (ind)'!AC$1="si",100*(('05 (ind)'!AC12-MIN('05 (ind)'!AC$6:AC$37))/(MAX('05 (ind)'!AC$6:AC$37)-MIN('05 (ind)'!AC$6:AC$37))),ABS(-100+(100*(('05 (ind)'!AC12-MIN('05 (ind)'!AC$6:AC$37))/(MAX('05 (ind)'!AC$6:AC$37)-MIN('05 (ind)'!AC$6:AC$37))))))</f>
        <v>79.526144524624542</v>
      </c>
      <c r="AD13" s="75">
        <f>IF('05 (ind)'!AD$1="si",100*(('05 (ind)'!AD12-MIN('05 (ind)'!AD$6:AD$37))/(MAX('05 (ind)'!AD$6:AD$37)-MIN('05 (ind)'!AD$6:AD$37))),ABS(-100+(100*(('05 (ind)'!AD12-MIN('05 (ind)'!AD$6:AD$37))/(MAX('05 (ind)'!AD$6:AD$37)-MIN('05 (ind)'!AD$6:AD$37))))))</f>
        <v>44.366105420334264</v>
      </c>
      <c r="AE13" s="75">
        <f>IF('05 (ind)'!AE$1="si",100*(('05 (ind)'!AE12-MIN('05 (ind)'!AE$6:AE$37))/(MAX('05 (ind)'!AE$6:AE$37)-MIN('05 (ind)'!AE$6:AE$37))),ABS(-100+(100*(('05 (ind)'!AE12-MIN('05 (ind)'!AE$6:AE$37))/(MAX('05 (ind)'!AE$6:AE$37)-MIN('05 (ind)'!AE$6:AE$37))))))</f>
        <v>41.71629434848677</v>
      </c>
      <c r="AF13" s="75">
        <f>IF('05 (ind)'!AF$1="si",100*(('05 (ind)'!AF12-MIN('05 (ind)'!AF$6:AF$37))/(MAX('05 (ind)'!AF$6:AF$37)-MIN('05 (ind)'!AF$6:AF$37))),ABS(-100+(100*(('05 (ind)'!AF12-MIN('05 (ind)'!AF$6:AF$37))/(MAX('05 (ind)'!AF$6:AF$37)-MIN('05 (ind)'!AF$6:AF$37))))))</f>
        <v>92.857142857142861</v>
      </c>
      <c r="AG13" s="75">
        <f>IF('05 (ind)'!AG$1="si",100*(('05 (ind)'!AG12-MIN('05 (ind)'!AG$6:AG$37))/(MAX('05 (ind)'!AG$6:AG$37)-MIN('05 (ind)'!AG$6:AG$37))),ABS(-100+(100*(('05 (ind)'!AG12-MIN('05 (ind)'!AG$6:AG$37))/(MAX('05 (ind)'!AG$6:AG$37)-MIN('05 (ind)'!AG$6:AG$37))))))</f>
        <v>80.769230769230788</v>
      </c>
      <c r="AH13" s="75">
        <f>IF('05 (ind)'!AH$1="si",100*(('05 (ind)'!AH12-MIN('05 (ind)'!AH$6:AH$37))/(MAX('05 (ind)'!AH$6:AH$37)-MIN('05 (ind)'!AH$6:AH$37))),ABS(-100+(100*(('05 (ind)'!AH12-MIN('05 (ind)'!AH$6:AH$37))/(MAX('05 (ind)'!AH$6:AH$37)-MIN('05 (ind)'!AH$6:AH$37))))))</f>
        <v>45.226130653266331</v>
      </c>
      <c r="AI13" s="75">
        <f>IF('05 (ind)'!AI$1="si",100*(('05 (ind)'!AI12-MIN('05 (ind)'!AI$6:AI$37))/(MAX('05 (ind)'!AI$6:AI$37)-MIN('05 (ind)'!AI$6:AI$37))),ABS(-100+(100*(('05 (ind)'!AI12-MIN('05 (ind)'!AI$6:AI$37))/(MAX('05 (ind)'!AI$6:AI$37)-MIN('05 (ind)'!AI$6:AI$37))))))</f>
        <v>3.8921652793848667</v>
      </c>
      <c r="AJ13" s="75">
        <f>IF('05 (ind)'!AJ$1="si",100*(('05 (ind)'!AJ12-MIN('05 (ind)'!AJ$6:AJ$37))/(MAX('05 (ind)'!AJ$6:AJ$37)-MIN('05 (ind)'!AJ$6:AJ$37))),ABS(-100+(100*(('05 (ind)'!AJ12-MIN('05 (ind)'!AJ$6:AJ$37))/(MAX('05 (ind)'!AJ$6:AJ$37)-MIN('05 (ind)'!AJ$6:AJ$37))))))</f>
        <v>92.20943613348679</v>
      </c>
      <c r="AK13" s="75">
        <f>IF('05 (ind)'!AK$1="si",100*(('05 (ind)'!AK12-MIN('05 (ind)'!AK$6:AK$37))/(MAX('05 (ind)'!AK$6:AK$37)-MIN('05 (ind)'!AK$6:AK$37))),ABS(-100+(100*(('05 (ind)'!AK12-MIN('05 (ind)'!AK$6:AK$37))/(MAX('05 (ind)'!AK$6:AK$37)-MIN('05 (ind)'!AK$6:AK$37))))))</f>
        <v>15.019730986735979</v>
      </c>
      <c r="AL13" s="75">
        <f>IF('05 (ind)'!AL$1="si",100*(('05 (ind)'!AL12-MIN('05 (ind)'!AL$6:AL$37))/(MAX('05 (ind)'!AL$6:AL$37)-MIN('05 (ind)'!AL$6:AL$37))),ABS(-100+(100*(('05 (ind)'!AL12-MIN('05 (ind)'!AL$6:AL$37))/(MAX('05 (ind)'!AL$6:AL$37)-MIN('05 (ind)'!AL$6:AL$37))))))</f>
        <v>100</v>
      </c>
      <c r="AM13" s="75">
        <f>IF('05 (ind)'!AM$1="si",100*(('05 (ind)'!AM12-MIN('05 (ind)'!AM$6:AM$37))/(MAX('05 (ind)'!AM$6:AM$37)-MIN('05 (ind)'!AM$6:AM$37))),ABS(-100+(100*(('05 (ind)'!AM12-MIN('05 (ind)'!AM$6:AM$37))/(MAX('05 (ind)'!AM$6:AM$37)-MIN('05 (ind)'!AM$6:AM$37))))))</f>
        <v>97.401472334106813</v>
      </c>
      <c r="AN13" s="75">
        <f>IF('05 (ind)'!AN$1="si",100*(('05 (ind)'!AN12-MIN('05 (ind)'!AN$6:AN$37))/(MAX('05 (ind)'!AN$6:AN$37)-MIN('05 (ind)'!AN$6:AN$37))),ABS(-100+(100*(('05 (ind)'!AN12-MIN('05 (ind)'!AN$6:AN$37))/(MAX('05 (ind)'!AN$6:AN$37)-MIN('05 (ind)'!AN$6:AN$37))))))</f>
        <v>57.513500012384668</v>
      </c>
      <c r="AO13" s="75">
        <f>IF('05 (ind)'!AO$1="si",100*(('05 (ind)'!AO12-MIN('05 (ind)'!AO$6:AO$37))/(MAX('05 (ind)'!AO$6:AO$37)-MIN('05 (ind)'!AO$6:AO$37))),ABS(-100+(100*(('05 (ind)'!AO12-MIN('05 (ind)'!AO$6:AO$37))/(MAX('05 (ind)'!AO$6:AO$37)-MIN('05 (ind)'!AO$6:AO$37))))))</f>
        <v>49.815077887600964</v>
      </c>
      <c r="AP13" s="75">
        <f>IF('05 (ind)'!AP$1="si",100*(('05 (ind)'!AP12-MIN('05 (ind)'!AP$6:AP$37))/(MAX('05 (ind)'!AP$6:AP$37)-MIN('05 (ind)'!AP$6:AP$37))),ABS(-100+(100*(('05 (ind)'!AP12-MIN('05 (ind)'!AP$6:AP$37))/(MAX('05 (ind)'!AP$6:AP$37)-MIN('05 (ind)'!AP$6:AP$37))))))</f>
        <v>97.636511817440919</v>
      </c>
      <c r="AQ13" s="75">
        <f>IF('05 (ind)'!AQ$1="si",100*(('05 (ind)'!AQ12-MIN('05 (ind)'!AQ$6:AQ$37))/(MAX('05 (ind)'!AQ$6:AQ$37)-MIN('05 (ind)'!AQ$6:AQ$37))),ABS(-100+(100*(('05 (ind)'!AQ12-MIN('05 (ind)'!AQ$6:AQ$37))/(MAX('05 (ind)'!AQ$6:AQ$37)-MIN('05 (ind)'!AQ$6:AQ$37))))))</f>
        <v>15.560745931733374</v>
      </c>
      <c r="AR13" s="75">
        <f>IF('05 (ind)'!AR$1="si",100*(('05 (ind)'!AR12-MIN('05 (ind)'!AR$6:AR$37))/(MAX('05 (ind)'!AR$6:AR$37)-MIN('05 (ind)'!AR$6:AR$37))),ABS(-100+(100*(('05 (ind)'!AR12-MIN('05 (ind)'!AR$6:AR$37))/(MAX('05 (ind)'!AR$6:AR$37)-MIN('05 (ind)'!AR$6:AR$37))))))</f>
        <v>46.594692275826034</v>
      </c>
      <c r="AS13" s="75">
        <f>IF('05 (ind)'!AS$1="si",100*(('05 (ind)'!AS12-MIN('05 (ind)'!AS$6:AS$37))/(MAX('05 (ind)'!AS$6:AS$37)-MIN('05 (ind)'!AS$6:AS$37))),ABS(-100+(100*(('05 (ind)'!AS12-MIN('05 (ind)'!AS$6:AS$37))/(MAX('05 (ind)'!AS$6:AS$37)-MIN('05 (ind)'!AS$6:AS$37))))))</f>
        <v>51.162790697674417</v>
      </c>
      <c r="AT13" s="75">
        <f>IF('05 (ind)'!AT$1="si",100*(('05 (ind)'!AT12-MIN('05 (ind)'!AT$6:AT$37))/(MAX('05 (ind)'!AT$6:AT$37)-MIN('05 (ind)'!AT$6:AT$37))),ABS(-100+(100*(('05 (ind)'!AT12-MIN('05 (ind)'!AT$6:AT$37))/(MAX('05 (ind)'!AT$6:AT$37)-MIN('05 (ind)'!AT$6:AT$37))))))</f>
        <v>100</v>
      </c>
      <c r="AU13" s="75">
        <f>IF('05 (ind)'!AU$1="si",100*(('05 (ind)'!AU12-MIN('05 (ind)'!AU$6:AU$37))/(MAX('05 (ind)'!AU$6:AU$37)-MIN('05 (ind)'!AU$6:AU$37))),ABS(-100+(100*(('05 (ind)'!AU12-MIN('05 (ind)'!AU$6:AU$37))/(MAX('05 (ind)'!AU$6:AU$37)-MIN('05 (ind)'!AU$6:AU$37))))))</f>
        <v>49.382716049382722</v>
      </c>
      <c r="AV13" s="75">
        <f>IF('05 (ind)'!AV$1="si",100*(('05 (ind)'!AV12-MIN('05 (ind)'!AV$6:AV$37))/(MAX('05 (ind)'!AV$6:AV$37)-MIN('05 (ind)'!AV$6:AV$37))),ABS(-100+(100*(('05 (ind)'!AV12-MIN('05 (ind)'!AV$6:AV$37))/(MAX('05 (ind)'!AV$6:AV$37)-MIN('05 (ind)'!AV$6:AV$37))))))</f>
        <v>50.779896013864821</v>
      </c>
      <c r="AW13" s="75">
        <f>IF('05 (ind)'!AW$1="si",100*(('05 (ind)'!AW12-MIN('05 (ind)'!AW$6:AW$37))/(MAX('05 (ind)'!AW$6:AW$37)-MIN('05 (ind)'!AW$6:AW$37))),ABS(-100+(100*(('05 (ind)'!AW12-MIN('05 (ind)'!AW$6:AW$37))/(MAX('05 (ind)'!AW$6:AW$37)-MIN('05 (ind)'!AW$6:AW$37))))))</f>
        <v>0</v>
      </c>
      <c r="AX13" s="75">
        <f>IF('05 (ind)'!AX$1="si",100*(('05 (ind)'!AX12-MIN('05 (ind)'!AX$6:AX$37))/(MAX('05 (ind)'!AX$6:AX$37)-MIN('05 (ind)'!AX$6:AX$37))),ABS(-100+(100*(('05 (ind)'!AX12-MIN('05 (ind)'!AX$6:AX$37))/(MAX('05 (ind)'!AX$6:AX$37)-MIN('05 (ind)'!AX$6:AX$37))))))</f>
        <v>14.673187400267459</v>
      </c>
      <c r="AY13" s="75">
        <f>IF('05 (ind)'!AY$1="si",100*(('05 (ind)'!AY12-MIN('05 (ind)'!AY$6:AY$37))/(MAX('05 (ind)'!AY$6:AY$37)-MIN('05 (ind)'!AY$6:AY$37))),ABS(-100+(100*(('05 (ind)'!AY12-MIN('05 (ind)'!AY$6:AY$37))/(MAX('05 (ind)'!AY$6:AY$37)-MIN('05 (ind)'!AY$6:AY$37))))))</f>
        <v>72.978116079923907</v>
      </c>
      <c r="AZ13" s="75">
        <f>IF('05 (ind)'!AZ$1="si",100*(('05 (ind)'!AZ12-MIN('05 (ind)'!AZ$6:AZ$37))/(MAX('05 (ind)'!AZ$6:AZ$37)-MIN('05 (ind)'!AZ$6:AZ$37))),ABS(-100+(100*(('05 (ind)'!AZ12-MIN('05 (ind)'!AZ$6:AZ$37))/(MAX('05 (ind)'!AZ$6:AZ$37)-MIN('05 (ind)'!AZ$6:AZ$37))))))</f>
        <v>47.568232828607137</v>
      </c>
      <c r="BA13" s="75">
        <f>IF('05 (ind)'!BA$1="si",100*(('05 (ind)'!BA12-MIN('05 (ind)'!BA$6:BA$37))/(MAX('05 (ind)'!BA$6:BA$37)-MIN('05 (ind)'!BA$6:BA$37))),ABS(-100+(100*(('05 (ind)'!BA12-MIN('05 (ind)'!BA$6:BA$37))/(MAX('05 (ind)'!BA$6:BA$37)-MIN('05 (ind)'!BA$6:BA$37))))))</f>
        <v>8.1393128770833734</v>
      </c>
      <c r="BB13" s="75">
        <f>IF('05 (ind)'!BB$1="si",100*(('05 (ind)'!BB12-MIN('05 (ind)'!BB$6:BB$37))/(MAX('05 (ind)'!BB$6:BB$37)-MIN('05 (ind)'!BB$6:BB$37))),ABS(-100+(100*(('05 (ind)'!BB12-MIN('05 (ind)'!BB$6:BB$37))/(MAX('05 (ind)'!BB$6:BB$37)-MIN('05 (ind)'!BB$6:BB$37))))))</f>
        <v>57.469394803603102</v>
      </c>
      <c r="BC13" s="75">
        <f>IF('05 (ind)'!BC$1="si",100*(('05 (ind)'!BC12-MIN('05 (ind)'!BC$6:BC$37))/(MAX('05 (ind)'!BC$6:BC$37)-MIN('05 (ind)'!BC$6:BC$37))),ABS(-100+(100*(('05 (ind)'!BC12-MIN('05 (ind)'!BC$6:BC$37))/(MAX('05 (ind)'!BC$6:BC$37)-MIN('05 (ind)'!BC$6:BC$37))))))</f>
        <v>39.486018971131685</v>
      </c>
      <c r="BD13" s="75">
        <f>IF('05 (ind)'!BD$1="si",100*(('05 (ind)'!BD12-MIN('05 (ind)'!BD$6:BD$37))/(MAX('05 (ind)'!BD$6:BD$37)-MIN('05 (ind)'!BD$6:BD$37))),ABS(-100+(100*(('05 (ind)'!BD12-MIN('05 (ind)'!BD$6:BD$37))/(MAX('05 (ind)'!BD$6:BD$37)-MIN('05 (ind)'!BD$6:BD$37))))))</f>
        <v>46.730856168492409</v>
      </c>
      <c r="BE13" s="75">
        <f>IF('05 (ind)'!BE$1="si",100*(('05 (ind)'!BE12-MIN('05 (ind)'!BE$6:BE$37))/(MAX('05 (ind)'!BE$6:BE$37)-MIN('05 (ind)'!BE$6:BE$37))),ABS(-100+(100*(('05 (ind)'!BE12-MIN('05 (ind)'!BE$6:BE$37))/(MAX('05 (ind)'!BE$6:BE$37)-MIN('05 (ind)'!BE$6:BE$37))))))</f>
        <v>27.93979303857008</v>
      </c>
      <c r="BF13" s="75">
        <f>IF('05 (ind)'!BF$1="si",100*(('05 (ind)'!BF12-MIN('05 (ind)'!BF$6:BF$37))/(MAX('05 (ind)'!BF$6:BF$37)-MIN('05 (ind)'!BF$6:BF$37))),ABS(-100+(100*(('05 (ind)'!BF12-MIN('05 (ind)'!BF$6:BF$37))/(MAX('05 (ind)'!BF$6:BF$37)-MIN('05 (ind)'!BF$6:BF$37))))))</f>
        <v>40.826563493284752</v>
      </c>
      <c r="BG13" s="75">
        <f>IF('05 (ind)'!BG$1="si",100*(('05 (ind)'!BG12-MIN('05 (ind)'!BG$6:BG$37))/(MAX('05 (ind)'!BG$6:BG$37)-MIN('05 (ind)'!BG$6:BG$37))),ABS(-100+(100*(('05 (ind)'!BG12-MIN('05 (ind)'!BG$6:BG$37))/(MAX('05 (ind)'!BG$6:BG$37)-MIN('05 (ind)'!BG$6:BG$37))))))</f>
        <v>20.665517311969232</v>
      </c>
      <c r="BH13" s="75">
        <f>IF('05 (ind)'!BH$1="si",100*(('05 (ind)'!BH12-MIN('05 (ind)'!BH$6:BH$37))/(MAX('05 (ind)'!BH$6:BH$37)-MIN('05 (ind)'!BH$6:BH$37))),ABS(-100+(100*(('05 (ind)'!BH12-MIN('05 (ind)'!BH$6:BH$37))/(MAX('05 (ind)'!BH$6:BH$37)-MIN('05 (ind)'!BH$6:BH$37))))))</f>
        <v>37.448202951140367</v>
      </c>
      <c r="BI13" s="75">
        <f>IF('05 (ind)'!BI$1="si",100*(('05 (ind)'!BI12-MIN('05 (ind)'!BI$6:BI$37))/(MAX('05 (ind)'!BI$6:BI$37)-MIN('05 (ind)'!BI$6:BI$37))),ABS(-100+(100*(('05 (ind)'!BI12-MIN('05 (ind)'!BI$6:BI$37))/(MAX('05 (ind)'!BI$6:BI$37)-MIN('05 (ind)'!BI$6:BI$37))))))</f>
        <v>97.817880927532187</v>
      </c>
      <c r="BJ13" s="75">
        <f>IF('05 (ind)'!BJ$1="si",100*(('05 (ind)'!BJ12-MIN('05 (ind)'!BJ$6:BJ$37))/(MAX('05 (ind)'!BJ$6:BJ$37)-MIN('05 (ind)'!BJ$6:BJ$37))),ABS(-100+(100*(('05 (ind)'!BJ12-MIN('05 (ind)'!BJ$6:BJ$37))/(MAX('05 (ind)'!BJ$6:BJ$37)-MIN('05 (ind)'!BJ$6:BJ$37))))))</f>
        <v>1.2399073013768225E-3</v>
      </c>
      <c r="BK13" s="75">
        <f>IF('05 (ind)'!BK$1="si",100*(('05 (ind)'!BK12-MIN('05 (ind)'!BK$6:BK$37))/(MAX('05 (ind)'!BK$6:BK$37)-MIN('05 (ind)'!BK$6:BK$37))),ABS(-100+(100*(('05 (ind)'!BK12-MIN('05 (ind)'!BK$6:BK$37))/(MAX('05 (ind)'!BK$6:BK$37)-MIN('05 (ind)'!BK$6:BK$37))))))</f>
        <v>7.2113208796140107</v>
      </c>
      <c r="BL13" s="75">
        <f>IF('05 (ind)'!BL$1="si",100*(('05 (ind)'!BL12-MIN('05 (ind)'!BL$6:BL$37))/(MAX('05 (ind)'!BL$6:BL$37)-MIN('05 (ind)'!BL$6:BL$37))),ABS(-100+(100*(('05 (ind)'!BL12-MIN('05 (ind)'!BL$6:BL$37))/(MAX('05 (ind)'!BL$6:BL$37)-MIN('05 (ind)'!BL$6:BL$37))))))</f>
        <v>13.793103448275861</v>
      </c>
      <c r="BM13" s="75">
        <f>IF('05 (ind)'!BM$1="si",100*(('05 (ind)'!BM12-MIN('05 (ind)'!BM$6:BM$37))/(MAX('05 (ind)'!BM$6:BM$37)-MIN('05 (ind)'!BM$6:BM$37))),ABS(-100+(100*(('05 (ind)'!BM12-MIN('05 (ind)'!BM$6:BM$37))/(MAX('05 (ind)'!BM$6:BM$37)-MIN('05 (ind)'!BM$6:BM$37))))))</f>
        <v>25.972437128137184</v>
      </c>
      <c r="BN13" s="75">
        <f>IF('05 (ind)'!BN$1="si",100*(('05 (ind)'!BN12-MIN('05 (ind)'!BN$6:BN$37))/(MAX('05 (ind)'!BN$6:BN$37)-MIN('05 (ind)'!BN$6:BN$37))),ABS(-100+(100*(('05 (ind)'!BN12-MIN('05 (ind)'!BN$6:BN$37))/(MAX('05 (ind)'!BN$6:BN$37)-MIN('05 (ind)'!BN$6:BN$37))))))</f>
        <v>44.283287286621174</v>
      </c>
      <c r="BO13" s="75">
        <f>IF('05 (ind)'!BO$1="si",100*(('05 (ind)'!BO12-MIN('05 (ind)'!BO$6:BO$37))/(MAX('05 (ind)'!BO$6:BO$37)-MIN('05 (ind)'!BO$6:BO$37))),ABS(-100+(100*(('05 (ind)'!BO12-MIN('05 (ind)'!BO$6:BO$37))/(MAX('05 (ind)'!BO$6:BO$37)-MIN('05 (ind)'!BO$6:BO$37))))))</f>
        <v>33.798432167932788</v>
      </c>
      <c r="BP13" s="75">
        <f>IF('05 (ind)'!BP$1="si",100*(('05 (ind)'!BP12-MIN('05 (ind)'!BP$6:BP$37))/(MAX('05 (ind)'!BP$6:BP$37)-MIN('05 (ind)'!BP$6:BP$37))),ABS(-100+(100*(('05 (ind)'!BP12-MIN('05 (ind)'!BP$6:BP$37))/(MAX('05 (ind)'!BP$6:BP$37)-MIN('05 (ind)'!BP$6:BP$37))))))</f>
        <v>44.610762382248168</v>
      </c>
      <c r="BQ13" s="75">
        <f>IF('05 (ind)'!BQ$1="si",100*(('05 (ind)'!BQ12-MIN('05 (ind)'!BQ$6:BQ$37))/(MAX('05 (ind)'!BQ$6:BQ$37)-MIN('05 (ind)'!BQ$6:BQ$37))),ABS(-100+(100*(('05 (ind)'!BQ12-MIN('05 (ind)'!BQ$6:BQ$37))/(MAX('05 (ind)'!BQ$6:BQ$37)-MIN('05 (ind)'!BQ$6:BQ$37))))))</f>
        <v>19.178198097210249</v>
      </c>
      <c r="BR13" s="75">
        <f>IF('05 (ind)'!BR$1="si",100*(('05 (ind)'!BR12-MIN('05 (ind)'!BR$6:BR$37))/(MAX('05 (ind)'!BR$6:BR$37)-MIN('05 (ind)'!BR$6:BR$37))),ABS(-100+(100*(('05 (ind)'!BR12-MIN('05 (ind)'!BR$6:BR$37))/(MAX('05 (ind)'!BP$6:BP$37)-MIN('05 (ind)'!BR$6:BR$37))))))</f>
        <v>11.146620885469973</v>
      </c>
      <c r="BS13" s="75">
        <f>IF('05 (ind)'!BS$1="si",100*(('05 (ind)'!BS12-MIN('05 (ind)'!BS$6:BS$37))/(MAX('05 (ind)'!BS$6:BS$37)-MIN('05 (ind)'!BS$6:BS$37))),ABS(-100+(100*(('05 (ind)'!BS12-MIN('05 (ind)'!BS$6:BS$37))/(MAX('05 (ind)'!BQ$6:BQ$37)-MIN('05 (ind)'!BS$6:BS$37))))))</f>
        <v>62.038724805394118</v>
      </c>
      <c r="BT13" s="75">
        <f>IF('05 (ind)'!BT$1="si",100*(('05 (ind)'!BT12-MIN('05 (ind)'!BT$6:BT$37))/(MAX('05 (ind)'!BT$6:BT$37)-MIN('05 (ind)'!BT$6:BT$37))),ABS(-100+(100*(('05 (ind)'!BT12-MIN('05 (ind)'!BT$6:BT$37))/(MAX('05 (ind)'!BR$6:BR$37)-MIN('05 (ind)'!BT$6:BT$37))))))</f>
        <v>90.307492499999995</v>
      </c>
      <c r="BU13" s="75">
        <f>IF('05 (ind)'!BU$1="si",100*(('05 (ind)'!BU12-MIN('05 (ind)'!BU$6:BU$37))/(MAX('05 (ind)'!BU$6:BU$37)-MIN('05 (ind)'!BU$6:BU$37))),ABS(-100+(100*(('05 (ind)'!BU12-MIN('05 (ind)'!BU$6:BU$37))/(MAX('05 (ind)'!BU$6:BU$37)-MIN('05 (ind)'!BU$6:BU$37))))))</f>
        <v>60.8780870246962</v>
      </c>
      <c r="BV13" s="75">
        <f>IF('05 (ind)'!BV$1="si",100*(('05 (ind)'!BV12-MIN('05 (ind)'!BV$6:BV$37))/(MAX('05 (ind)'!BV$6:BV$37)-MIN('05 (ind)'!BV$6:BV$37))),ABS(-100+(100*(('05 (ind)'!BV12-MIN('05 (ind)'!BV$6:BV$37))/(MAX('05 (ind)'!BV$6:BV$37)-MIN('05 (ind)'!BV$6:BV$37))))))</f>
        <v>0</v>
      </c>
      <c r="BW13" s="75">
        <f>IF('05 (ind)'!BW$1="si",100*(('05 (ind)'!BW12-MIN('05 (ind)'!BW$6:BW$37))/(MAX('05 (ind)'!BW$6:BW$37)-MIN('05 (ind)'!BW$6:BW$37))),ABS(-100+(100*(('05 (ind)'!BW12-MIN('05 (ind)'!BW$6:BW$37))/(MAX('05 (ind)'!BW$6:BW$37)-MIN('05 (ind)'!BW$6:BW$37))))))</f>
        <v>65.625410158813494</v>
      </c>
      <c r="BX13" s="75">
        <f>IF('05 (ind)'!BX$1="si",100*(('05 (ind)'!BX12-MIN('05 (ind)'!BX$6:BX$37))/(MAX('05 (ind)'!BX$6:BX$37)-MIN('05 (ind)'!BX$6:BX$37))),ABS(-100+(100*(('05 (ind)'!BX12-MIN('05 (ind)'!BX$6:BX$37))/(MAX('05 (ind)'!BX$6:BX$37)-MIN('05 (ind)'!BX$6:BX$37))))))</f>
        <v>26.84606913529008</v>
      </c>
      <c r="BY13" s="75">
        <f>IF('05 (ind)'!BY$1="si",100*(('05 (ind)'!BY12-MIN('05 (ind)'!BY$6:BY$37))/(MAX('05 (ind)'!BY$6:BY$37)-MIN('05 (ind)'!BY$6:BY$37))),ABS(-100+(100*(('05 (ind)'!BY12-MIN('05 (ind)'!BY$6:BY$37))/(MAX('05 (ind)'!BY$6:BY$37)-MIN('05 (ind)'!BY$6:BY$37))))))</f>
        <v>19.478525429177541</v>
      </c>
      <c r="BZ13" s="75">
        <f>IF('05 (ind)'!BZ$1="si",100*(('05 (ind)'!BZ12-MIN('05 (ind)'!BZ$6:BZ$37))/(MAX('05 (ind)'!BZ$6:BZ$37)-MIN('05 (ind)'!BZ$6:BZ$37))),ABS(-100+(100*(('05 (ind)'!BZ12-MIN('05 (ind)'!BZ$6:BZ$37))/(MAX('05 (ind)'!BZ$6:BZ$37)-MIN('05 (ind)'!BZ$6:BZ$37))))))</f>
        <v>91.273145922912249</v>
      </c>
      <c r="CA13" s="75">
        <f>IF('05 (ind)'!CA$1="si",100*(('05 (ind)'!CA12-MIN('05 (ind)'!CA$6:CA$37))/(MAX('05 (ind)'!CA$6:CA$37)-MIN('05 (ind)'!CA$6:CA$37))),ABS(-100+(100*(('05 (ind)'!CA12-MIN('05 (ind)'!CA$6:CA$37))/(MAX('05 (ind)'!CA$6:CA$37)-MIN('05 (ind)'!CA$6:CA$37))))))</f>
        <v>45.409028357812531</v>
      </c>
      <c r="CB13" s="75">
        <f>IF('05 (ind)'!CB$1="si",100*(('05 (ind)'!CB12-MIN('05 (ind)'!CB$6:CB$37))/(MAX('05 (ind)'!CB$6:CB$37)-MIN('05 (ind)'!CB$6:CB$37))),ABS(-100+(100*(('05 (ind)'!CB12-MIN('05 (ind)'!CB$6:CB$37))/(MAX('05 (ind)'!CB$6:CB$37)-MIN('05 (ind)'!CB$6:CB$37))))))</f>
        <v>74.719101123595507</v>
      </c>
      <c r="CC13" s="75">
        <f>IF('05 (ind)'!CC$1="si",100*(('05 (ind)'!CC12-MIN('05 (ind)'!CC$6:CC$37))/(MAX('05 (ind)'!CC$6:CC$37)-MIN('05 (ind)'!CC$6:CC$37))),ABS(-100+(100*(('05 (ind)'!CC12-MIN('05 (ind)'!CC$6:CC$37))/(MAX('05 (ind)'!CC$6:CC$37)-MIN('05 (ind)'!CC$6:CC$37))))))</f>
        <v>66.585114922264751</v>
      </c>
      <c r="CD13" s="75">
        <f>IF('05 (ind)'!CD$1="si",100*(('05 (ind)'!CD12-MIN('05 (ind)'!CD$6:CD$37))/(MAX('05 (ind)'!CD$6:CD$37)-MIN('05 (ind)'!CD$6:CD$37))),ABS(-100+(100*(('05 (ind)'!CD12-MIN('05 (ind)'!CD$6:CD$37))/(MAX('05 (ind)'!CD$6:CD$37)-MIN('05 (ind)'!CD$6:CD$37))))))</f>
        <v>6.5588068045138197</v>
      </c>
      <c r="CE13" s="75">
        <f>IF('05 (ind)'!CE$1="si",100*(('05 (ind)'!CE12-MIN('05 (ind)'!CE$6:CE$37))/(MAX('05 (ind)'!CE$6:CE$37)-MIN('05 (ind)'!CE$6:CE$37))),ABS(-100+(100*(('05 (ind)'!CE12-MIN('05 (ind)'!CE$6:CE$37))/(MAX('05 (ind)'!CE$6:CE$37)-MIN('05 (ind)'!CE$6:CE$37))))))</f>
        <v>8.1514072865531322</v>
      </c>
      <c r="CF13" s="75">
        <f>IF('05 (ind)'!CF$1="si",100*(('05 (ind)'!CF12-MIN('05 (ind)'!CF$6:CF$37))/(MAX('05 (ind)'!CF$6:CF$37)-MIN('05 (ind)'!CF$6:CF$37))),ABS(-100+(100*(('05 (ind)'!CF12-MIN('05 (ind)'!CF$6:CF$37))/(MAX('05 (ind)'!CF$6:CF$37)-MIN('05 (ind)'!CF$6:CF$37))))))</f>
        <v>31.018780226902891</v>
      </c>
      <c r="CG13" s="75">
        <f>IF('05 (ind)'!CG$1="si",100*(('05 (ind)'!CG12-MIN('05 (ind)'!CG$6:CG$37))/(MAX('05 (ind)'!CG$6:CG$37)-MIN('05 (ind)'!CG$6:CG$37))),ABS(-100+(100*(('05 (ind)'!CG12-MIN('05 (ind)'!CG$6:CG$37))/(MAX('05 (ind)'!CG$6:CG$37)-MIN('05 (ind)'!CG$6:CG$37))))))</f>
        <v>16.609969676871927</v>
      </c>
      <c r="CH13" s="75">
        <f>IF('05 (ind)'!CH$1="si",100*(('05 (ind)'!CH12-MIN('05 (ind)'!CH$6:CH$37))/(MAX('05 (ind)'!CH$6:CH$37)-MIN('05 (ind)'!CH$6:CH$37))),ABS(-100+(100*(('05 (ind)'!CH12-MIN('05 (ind)'!CH$6:CH$37))/(MAX('05 (ind)'!CH$6:CH$37)-MIN('05 (ind)'!CH$6:CH$37))))))</f>
        <v>27.420710904470237</v>
      </c>
      <c r="CI13" s="75">
        <f>IF('05 (ind)'!CI$1="si",100*(('05 (ind)'!CI12-MIN('05 (ind)'!CI$6:CI$37))/(MAX('05 (ind)'!CI$6:CI$37)-MIN('05 (ind)'!CI$6:CI$37))),ABS(-100+(100*(('05 (ind)'!CI12-MIN('05 (ind)'!CI$6:CI$37))/(MAX('05 (ind)'!CI$6:CI$37)-MIN('05 (ind)'!CI$6:CI$37))))))</f>
        <v>25.531246874205415</v>
      </c>
      <c r="CJ13" s="75">
        <f>IF('05 (ind)'!CJ$1="si",100*(('05 (ind)'!CJ12-MIN('05 (ind)'!CJ$6:CJ$37))/(MAX('05 (ind)'!CJ$6:CJ$37)-MIN('05 (ind)'!CJ$6:CJ$37))),ABS(-100+(100*(('05 (ind)'!CJ12-MIN('05 (ind)'!CJ$6:CJ$37))/(MAX('05 (ind)'!CJ$6:CJ$37)-MIN('05 (ind)'!CJ$6:CJ$37))))))</f>
        <v>23.907049948720701</v>
      </c>
      <c r="CK13" s="75">
        <f>IF('05 (ind)'!CK$1="si",100*(('05 (ind)'!CK12-MIN('05 (ind)'!CK$6:CK$37))/(MAX('05 (ind)'!CK$6:CK$37)-MIN('05 (ind)'!CK$6:CK$37))),ABS(-100+(100*(('05 (ind)'!CK12-MIN('05 (ind)'!CK$6:CK$37))/(MAX('05 (ind)'!CK$6:CK$37)-MIN('05 (ind)'!CK$6:CK$37))))))</f>
        <v>29.755335941731925</v>
      </c>
      <c r="CL13" s="75">
        <f>IF('05 (ind)'!CL$1="si",100*(('05 (ind)'!CL12-MIN('05 (ind)'!CL$6:CL$37))/(MAX('05 (ind)'!CL$6:CL$37)-MIN('05 (ind)'!CL$6:CL$37))),ABS(-100+(100*(('05 (ind)'!CL12-MIN('05 (ind)'!CL$6:CL$37))/(MAX('05 (ind)'!CL$6:CL$37)-MIN('05 (ind)'!CL$6:CL$37))))))</f>
        <v>17.663768542495689</v>
      </c>
      <c r="CM13" s="75">
        <f>IF('05 (ind)'!CM$1="si",100*(('05 (ind)'!CM12-MIN('05 (ind)'!CM$6:CM$37))/(MAX('05 (ind)'!CM$6:CM$37)-MIN('05 (ind)'!CM$6:CM$37))),ABS(-100+(100*(('05 (ind)'!CM12-MIN('05 (ind)'!CM$6:CM$37))/(MAX('05 (ind)'!CM$6:CM$37)-MIN('05 (ind)'!CM$6:CM$37))))))</f>
        <v>9.5789275618764282</v>
      </c>
    </row>
    <row r="14" spans="1:91">
      <c r="A14" s="18" t="s">
        <v>213</v>
      </c>
      <c r="B14" s="87">
        <f>IF('05 (ind)'!B$1="si",100*(('05 (ind)'!B13-MIN('05 (ind)'!B$6:B$37))/(MAX('05 (ind)'!B$6:B$37)-MIN('05 (ind)'!B$6:B$37))),ABS(-100+(100*(('05 (ind)'!B13-MIN('05 (ind)'!B$6:B$37))/(MAX('05 (ind)'!B$6:B$37)-MIN('05 (ind)'!B$6:B$37))))))</f>
        <v>0</v>
      </c>
      <c r="C14" s="87">
        <f>IF('05 (ind)'!C$1="si",100*(('05 (ind)'!C13-MIN('05 (ind)'!C$6:C$37))/(MAX('05 (ind)'!C$6:C$37)-MIN('05 (ind)'!C$6:C$37))),ABS(-100+(100*(('05 (ind)'!C13-MIN('05 (ind)'!C$6:C$37))/(MAX('05 (ind)'!C$6:C$37)-MIN('05 (ind)'!C$6:C$37))))))</f>
        <v>56.211456796936474</v>
      </c>
      <c r="D14" s="87">
        <f>IF('05 (ind)'!D$1="si",100*(('05 (ind)'!D13-MIN('05 (ind)'!D$6:D$37))/(MAX('05 (ind)'!D$6:D$37)-MIN('05 (ind)'!D$6:D$37))),ABS(-100+(100*(('05 (ind)'!D13-MIN('05 (ind)'!D$6:D$37))/(MAX('05 (ind)'!D$6:D$37)-MIN('05 (ind)'!D$6:D$37))))))</f>
        <v>55.17654787240334</v>
      </c>
      <c r="E14" s="87">
        <f>IF('05 (ind)'!E$1="si",100*(('05 (ind)'!E13-MIN('05 (ind)'!E$6:E$37))/(MAX('05 (ind)'!E$6:E$37)-MIN('05 (ind)'!E$6:E$37))),ABS(-100+(100*(('05 (ind)'!E13-MIN('05 (ind)'!E$6:E$37))/(MAX('05 (ind)'!E$6:E$37)-MIN('05 (ind)'!E$6:E$37))))))</f>
        <v>100</v>
      </c>
      <c r="F14" s="87">
        <f>IF('05 (ind)'!F$1="si",100*(('05 (ind)'!F13-MIN('05 (ind)'!F$6:F$37))/(MAX('05 (ind)'!F$6:F$37)-MIN('05 (ind)'!F$6:F$37))),ABS(-100+(100*(('05 (ind)'!F13-MIN('05 (ind)'!F$6:F$37))/(MAX('05 (ind)'!F$6:F$37)-MIN('05 (ind)'!F$6:F$37))))))</f>
        <v>80.730897009966768</v>
      </c>
      <c r="G14" s="87">
        <f>IF('05 (ind)'!G$1="si",100*(('05 (ind)'!G13-MIN('05 (ind)'!G$6:G$37))/(MAX('05 (ind)'!G$6:G$37)-MIN('05 (ind)'!G$6:G$37))),ABS(-100+(100*(('05 (ind)'!G13-MIN('05 (ind)'!G$6:G$37))/(MAX('05 (ind)'!G$6:G$37)-MIN('05 (ind)'!G$6:G$37))))))</f>
        <v>87.922705314009661</v>
      </c>
      <c r="H14" s="87">
        <f>IF('05 (ind)'!H$1="si",100*(('05 (ind)'!H13-MIN('05 (ind)'!H$6:H$37))/(MAX('05 (ind)'!H$6:H$37)-MIN('05 (ind)'!H$6:H$37))),ABS(-100+(100*(('05 (ind)'!H13-MIN('05 (ind)'!H$6:H$37))/(MAX('05 (ind)'!H$6:H$37)-MIN('05 (ind)'!H$6:H$37))))))</f>
        <v>75.342465753424676</v>
      </c>
      <c r="I14" s="87">
        <f>IF('05 (ind)'!I$1="si",100*(('05 (ind)'!I13-MIN('05 (ind)'!I$6:I$37))/(MAX('05 (ind)'!I$6:I$37)-MIN('05 (ind)'!I$6:I$37))),ABS(-100+(100*(('05 (ind)'!I13-MIN('05 (ind)'!I$6:I$37))/(MAX('05 (ind)'!I$6:I$37)-MIN('05 (ind)'!I$6:I$37))))))</f>
        <v>91.717791411042953</v>
      </c>
      <c r="J14" s="87">
        <f>IF('05 (ind)'!J$1="si",100*(('05 (ind)'!J13-MIN('05 (ind)'!J$6:J$37))/(MAX('05 (ind)'!J$6:J$37)-MIN('05 (ind)'!J$6:J$37))),ABS(-100+(100*(('05 (ind)'!J13-MIN('05 (ind)'!J$6:J$37))/(MAX('05 (ind)'!J$6:J$37)-MIN('05 (ind)'!J$6:J$37))))))</f>
        <v>8.2278481012658293</v>
      </c>
      <c r="K14" s="87">
        <f>IF('05 (ind)'!K$1="si",100*(('05 (ind)'!K13-MIN('05 (ind)'!K$6:K$37))/(MAX('05 (ind)'!K$6:K$37)-MIN('05 (ind)'!K$6:K$37))),ABS(-100+(100*(('05 (ind)'!K13-MIN('05 (ind)'!K$6:K$37))/(MAX('05 (ind)'!K$6:K$37)-MIN('05 (ind)'!K$6:K$37))))))</f>
        <v>45.010217899242541</v>
      </c>
      <c r="L14" s="87">
        <f>IF('05 (ind)'!L$1="si",100*(('05 (ind)'!L13-MIN('05 (ind)'!L$6:L$37))/(MAX('05 (ind)'!L$6:L$37)-MIN('05 (ind)'!L$6:L$37))),ABS(-100+(100*(('05 (ind)'!L13-MIN('05 (ind)'!L$6:L$37))/(MAX('05 (ind)'!L$6:L$37)-MIN('05 (ind)'!L$6:L$37))))))</f>
        <v>60.693534665144668</v>
      </c>
      <c r="M14" s="87">
        <f>IF('05 (ind)'!M$1="si",100*(('05 (ind)'!M13-MIN('05 (ind)'!M$6:M$37))/(MAX('05 (ind)'!M$6:M$37)-MIN('05 (ind)'!M$6:M$37))),ABS(-100+(100*(('05 (ind)'!M13-MIN('05 (ind)'!M$6:M$37))/(MAX('05 (ind)'!M$6:M$37)-MIN('05 (ind)'!M$6:M$37))))))</f>
        <v>17.068734809688262</v>
      </c>
      <c r="N14" s="87">
        <f>IF('05 (ind)'!N$1="si",100*(('05 (ind)'!N13-MIN('05 (ind)'!N$6:N$37))/(MAX('05 (ind)'!N$6:N$37)-MIN('05 (ind)'!N$6:N$37))),ABS(-100+(100*(('05 (ind)'!N13-MIN('05 (ind)'!N$6:N$37))/(MAX('05 (ind)'!N$6:N$37)-MIN('05 (ind)'!N$6:N$37))))))</f>
        <v>61.763716724126027</v>
      </c>
      <c r="O14" s="87">
        <f>IF('05 (ind)'!O$1="si",100*(('05 (ind)'!O13-MIN('05 (ind)'!O$6:O$37))/(MAX('05 (ind)'!O$6:O$37)-MIN('05 (ind)'!O$6:O$37))),ABS(-100+(100*(('05 (ind)'!O13-MIN('05 (ind)'!O$6:O$37))/(MAX('05 (ind)'!O$6:O$37)-MIN('05 (ind)'!O$6:O$37))))))</f>
        <v>95.294117647058826</v>
      </c>
      <c r="P14" s="87">
        <f>IF('05 (ind)'!P$1="si",100*(('05 (ind)'!P13-MIN('05 (ind)'!P$6:P$37))/(MAX('05 (ind)'!P$6:P$37)-MIN('05 (ind)'!P$6:P$37))),ABS(-100+(100*(('05 (ind)'!P13-MIN('05 (ind)'!P$6:P$37))/(MAX('05 (ind)'!P$6:P$37)-MIN('05 (ind)'!P$6:P$37))))))</f>
        <v>68.018215125542284</v>
      </c>
      <c r="Q14" s="87">
        <f>IF('05 (ind)'!Q$1="si",100*(('05 (ind)'!Q13-MIN('05 (ind)'!Q$6:Q$37))/(MAX('05 (ind)'!Q$6:Q$37)-MIN('05 (ind)'!Q$6:Q$37))),ABS(-100+(100*(('05 (ind)'!Q13-MIN('05 (ind)'!Q$6:Q$37))/(MAX('05 (ind)'!Q$6:Q$37)-MIN('05 (ind)'!Q$6:Q$37))))))</f>
        <v>0</v>
      </c>
      <c r="R14" s="87">
        <f>IF('05 (ind)'!R$1="si",100*(('05 (ind)'!R13-MIN('05 (ind)'!R$6:R$37))/(MAX('05 (ind)'!R$6:R$37)-MIN('05 (ind)'!R$6:R$37))),ABS(-100+(100*(('05 (ind)'!R13-MIN('05 (ind)'!R$6:R$37))/(MAX('05 (ind)'!R$6:R$37)-MIN('05 (ind)'!R$6:R$37))))))</f>
        <v>0.82652785358465419</v>
      </c>
      <c r="S14" s="75">
        <f>ABS(ABS(('05 (ind)'!S13-((MAX('05 (ind)'!S$6:S$37)+MIN('05 (ind)'!S$6:S$37))/2))/(((MAX('05 (ind)'!S$6:S$37)+MIN('05 (ind)'!S$6:S$37))/2)-MAX('05 (ind)'!S$6:S$37))*100)-100)</f>
        <v>46.816322232238704</v>
      </c>
      <c r="T14" s="75">
        <f>IF('05 (ind)'!T$1="si",100*(('05 (ind)'!T13-MIN('05 (ind)'!T$6:T$37))/(MAX('05 (ind)'!T$6:T$37)-MIN('05 (ind)'!T$6:T$37))),ABS(-100+(100*(('05 (ind)'!T13-MIN('05 (ind)'!T$6:T$37))/(MAX('05 (ind)'!T$6:T$37)-MIN('05 (ind)'!T$6:T$37))))))</f>
        <v>2.9600390215702572</v>
      </c>
      <c r="U14" s="75">
        <f>IF('05 (ind)'!U$1="si",100*(('05 (ind)'!U13-MIN('05 (ind)'!U$6:U$37))/(MAX('05 (ind)'!U$6:U$37)-MIN('05 (ind)'!U$6:U$37))),ABS(-100+(100*(('05 (ind)'!U13-MIN('05 (ind)'!U$6:U$37))/(MAX('05 (ind)'!U$6:U$37)-MIN('05 (ind)'!U$6:U$37))))))</f>
        <v>50</v>
      </c>
      <c r="V14" s="75">
        <f>IF('05 (ind)'!V$1="si",100*(('05 (ind)'!V13-MIN('05 (ind)'!V$6:V$37))/(MAX('05 (ind)'!V$6:V$37)-MIN('05 (ind)'!V$6:V$37))),ABS(-100+(100*(('05 (ind)'!V13-MIN('05 (ind)'!V$6:V$37))/(MAX('05 (ind)'!V$6:V$37)-MIN('05 (ind)'!V$6:V$37))))))</f>
        <v>91.160220994475139</v>
      </c>
      <c r="W14" s="75">
        <f>IF('05 (ind)'!W$1="si",100*(('05 (ind)'!W13-MIN('05 (ind)'!W$6:W$37))/(MAX('05 (ind)'!W$6:W$37)-MIN('05 (ind)'!W$6:W$37))),ABS(-100+(100*(('05 (ind)'!W13-MIN('05 (ind)'!W$6:W$37))/(MAX('05 (ind)'!W$6:W$37)-MIN('05 (ind)'!W$6:W$37))))))</f>
        <v>49.517601043024776</v>
      </c>
      <c r="X14" s="75">
        <f>IF('05 (ind)'!X$1="si",100*(('05 (ind)'!X13-MIN('05 (ind)'!X$6:X$37))/(MAX('05 (ind)'!X$6:X$37)-MIN('05 (ind)'!X$6:X$37))),ABS(-100+(100*(('05 (ind)'!X13-MIN('05 (ind)'!X$6:X$37))/(MAX('05 (ind)'!X$6:X$37)-MIN('05 (ind)'!X$6:X$37))))))</f>
        <v>98.705511675612073</v>
      </c>
      <c r="Y14" s="75">
        <f>IF('05 (ind)'!Y$1="si",100*(('05 (ind)'!Y13-MIN('05 (ind)'!Y$6:Y$37))/(MAX('05 (ind)'!Y$6:Y$37)-MIN('05 (ind)'!Y$6:Y$37))),ABS(-100+(100*(('05 (ind)'!Y13-MIN('05 (ind)'!Y$6:Y$37))/(MAX('05 (ind)'!Y$6:Y$37)-MIN('05 (ind)'!Y$6:Y$37))))))</f>
        <v>83.856056083635636</v>
      </c>
      <c r="Z14" s="75">
        <f>IF('05 (ind)'!Z$1="si",100*(('05 (ind)'!Z13-MIN('05 (ind)'!Z$6:Z$37))/(MAX('05 (ind)'!Z$6:Z$37)-MIN('05 (ind)'!Z$6:Z$37))),ABS(-100+(100*(('05 (ind)'!Z13-MIN('05 (ind)'!Z$6:Z$37))/(MAX('05 (ind)'!Z$6:Z$37)-MIN('05 (ind)'!Z$6:Z$37))))))</f>
        <v>22.807163566180833</v>
      </c>
      <c r="AA14" s="75">
        <f>IF('05 (ind)'!AA$1="si",100*(('05 (ind)'!AA13-MIN('05 (ind)'!AA$6:AA$37))/(MAX('05 (ind)'!AA$6:AA$37)-MIN('05 (ind)'!AA$6:AA$37))),ABS(-100+(100*(('05 (ind)'!AA13-MIN('05 (ind)'!AA$6:AA$37))/(MAX('05 (ind)'!AA$6:AA$37)-MIN('05 (ind)'!AA$6:AA$37))))))</f>
        <v>76.34790990329131</v>
      </c>
      <c r="AB14" s="75">
        <f>IF('05 (ind)'!AB$1="si",100*(('05 (ind)'!AB13-MIN('05 (ind)'!AB$6:AB$37))/(MAX('05 (ind)'!AB$6:AB$37)-MIN('05 (ind)'!AB$6:AB$37))),ABS(-100+(100*(('05 (ind)'!AB13-MIN('05 (ind)'!AB$6:AB$37))/(MAX('05 (ind)'!AB$6:AB$37)-MIN('05 (ind)'!AB$6:AB$37))))))</f>
        <v>89.277881148513998</v>
      </c>
      <c r="AC14" s="75">
        <f>IF('05 (ind)'!AC$1="si",100*(('05 (ind)'!AC13-MIN('05 (ind)'!AC$6:AC$37))/(MAX('05 (ind)'!AC$6:AC$37)-MIN('05 (ind)'!AC$6:AC$37))),ABS(-100+(100*(('05 (ind)'!AC13-MIN('05 (ind)'!AC$6:AC$37))/(MAX('05 (ind)'!AC$6:AC$37)-MIN('05 (ind)'!AC$6:AC$37))))))</f>
        <v>54.838669428484387</v>
      </c>
      <c r="AD14" s="75">
        <f>IF('05 (ind)'!AD$1="si",100*(('05 (ind)'!AD13-MIN('05 (ind)'!AD$6:AD$37))/(MAX('05 (ind)'!AD$6:AD$37)-MIN('05 (ind)'!AD$6:AD$37))),ABS(-100+(100*(('05 (ind)'!AD13-MIN('05 (ind)'!AD$6:AD$37))/(MAX('05 (ind)'!AD$6:AD$37)-MIN('05 (ind)'!AD$6:AD$37))))))</f>
        <v>85.04138754590636</v>
      </c>
      <c r="AE14" s="75">
        <f>IF('05 (ind)'!AE$1="si",100*(('05 (ind)'!AE13-MIN('05 (ind)'!AE$6:AE$37))/(MAX('05 (ind)'!AE$6:AE$37)-MIN('05 (ind)'!AE$6:AE$37))),ABS(-100+(100*(('05 (ind)'!AE13-MIN('05 (ind)'!AE$6:AE$37))/(MAX('05 (ind)'!AE$6:AE$37)-MIN('05 (ind)'!AE$6:AE$37))))))</f>
        <v>65.421624391832864</v>
      </c>
      <c r="AF14" s="75">
        <f>IF('05 (ind)'!AF$1="si",100*(('05 (ind)'!AF13-MIN('05 (ind)'!AF$6:AF$37))/(MAX('05 (ind)'!AF$6:AF$37)-MIN('05 (ind)'!AF$6:AF$37))),ABS(-100+(100*(('05 (ind)'!AF13-MIN('05 (ind)'!AF$6:AF$37))/(MAX('05 (ind)'!AF$6:AF$37)-MIN('05 (ind)'!AF$6:AF$37))))))</f>
        <v>80.219780219780219</v>
      </c>
      <c r="AG14" s="75">
        <f>IF('05 (ind)'!AG$1="si",100*(('05 (ind)'!AG13-MIN('05 (ind)'!AG$6:AG$37))/(MAX('05 (ind)'!AG$6:AG$37)-MIN('05 (ind)'!AG$6:AG$37))),ABS(-100+(100*(('05 (ind)'!AG13-MIN('05 (ind)'!AG$6:AG$37))/(MAX('05 (ind)'!AG$6:AG$37)-MIN('05 (ind)'!AG$6:AG$37))))))</f>
        <v>48.076923076923052</v>
      </c>
      <c r="AH14" s="75">
        <f>IF('05 (ind)'!AH$1="si",100*(('05 (ind)'!AH13-MIN('05 (ind)'!AH$6:AH$37))/(MAX('05 (ind)'!AH$6:AH$37)-MIN('05 (ind)'!AH$6:AH$37))),ABS(-100+(100*(('05 (ind)'!AH13-MIN('05 (ind)'!AH$6:AH$37))/(MAX('05 (ind)'!AH$6:AH$37)-MIN('05 (ind)'!AH$6:AH$37))))))</f>
        <v>60.301507537688451</v>
      </c>
      <c r="AI14" s="75">
        <f>IF('05 (ind)'!AI$1="si",100*(('05 (ind)'!AI13-MIN('05 (ind)'!AI$6:AI$37))/(MAX('05 (ind)'!AI$6:AI$37)-MIN('05 (ind)'!AI$6:AI$37))),ABS(-100+(100*(('05 (ind)'!AI13-MIN('05 (ind)'!AI$6:AI$37))/(MAX('05 (ind)'!AI$6:AI$37)-MIN('05 (ind)'!AI$6:AI$37))))))</f>
        <v>1.0796536150199691</v>
      </c>
      <c r="AJ14" s="75">
        <f>IF('05 (ind)'!AJ$1="si",100*(('05 (ind)'!AJ13-MIN('05 (ind)'!AJ$6:AJ$37))/(MAX('05 (ind)'!AJ$6:AJ$37)-MIN('05 (ind)'!AJ$6:AJ$37))),ABS(-100+(100*(('05 (ind)'!AJ13-MIN('05 (ind)'!AJ$6:AJ$37))/(MAX('05 (ind)'!AJ$6:AJ$37)-MIN('05 (ind)'!AJ$6:AJ$37))))))</f>
        <v>72.531645569620238</v>
      </c>
      <c r="AK14" s="75">
        <f>IF('05 (ind)'!AK$1="si",100*(('05 (ind)'!AK13-MIN('05 (ind)'!AK$6:AK$37))/(MAX('05 (ind)'!AK$6:AK$37)-MIN('05 (ind)'!AK$6:AK$37))),ABS(-100+(100*(('05 (ind)'!AK13-MIN('05 (ind)'!AK$6:AK$37))/(MAX('05 (ind)'!AK$6:AK$37)-MIN('05 (ind)'!AK$6:AK$37))))))</f>
        <v>9.6201695208332438</v>
      </c>
      <c r="AL14" s="75">
        <f>IF('05 (ind)'!AL$1="si",100*(('05 (ind)'!AL13-MIN('05 (ind)'!AL$6:AL$37))/(MAX('05 (ind)'!AL$6:AL$37)-MIN('05 (ind)'!AL$6:AL$37))),ABS(-100+(100*(('05 (ind)'!AL13-MIN('05 (ind)'!AL$6:AL$37))/(MAX('05 (ind)'!AL$6:AL$37)-MIN('05 (ind)'!AL$6:AL$37))))))</f>
        <v>76.86470026901641</v>
      </c>
      <c r="AM14" s="75">
        <f>IF('05 (ind)'!AM$1="si",100*(('05 (ind)'!AM13-MIN('05 (ind)'!AM$6:AM$37))/(MAX('05 (ind)'!AM$6:AM$37)-MIN('05 (ind)'!AM$6:AM$37))),ABS(-100+(100*(('05 (ind)'!AM13-MIN('05 (ind)'!AM$6:AM$37))/(MAX('05 (ind)'!AM$6:AM$37)-MIN('05 (ind)'!AM$6:AM$37))))))</f>
        <v>67.818687397984149</v>
      </c>
      <c r="AN14" s="75">
        <f>IF('05 (ind)'!AN$1="si",100*(('05 (ind)'!AN13-MIN('05 (ind)'!AN$6:AN$37))/(MAX('05 (ind)'!AN$6:AN$37)-MIN('05 (ind)'!AN$6:AN$37))),ABS(-100+(100*(('05 (ind)'!AN13-MIN('05 (ind)'!AN$6:AN$37))/(MAX('05 (ind)'!AN$6:AN$37)-MIN('05 (ind)'!AN$6:AN$37))))))</f>
        <v>67.909843205383439</v>
      </c>
      <c r="AO14" s="75">
        <f>IF('05 (ind)'!AO$1="si",100*(('05 (ind)'!AO13-MIN('05 (ind)'!AO$6:AO$37))/(MAX('05 (ind)'!AO$6:AO$37)-MIN('05 (ind)'!AO$6:AO$37))),ABS(-100+(100*(('05 (ind)'!AO13-MIN('05 (ind)'!AO$6:AO$37))/(MAX('05 (ind)'!AO$6:AO$37)-MIN('05 (ind)'!AO$6:AO$37))))))</f>
        <v>0</v>
      </c>
      <c r="AP14" s="75">
        <f>IF('05 (ind)'!AP$1="si",100*(('05 (ind)'!AP13-MIN('05 (ind)'!AP$6:AP$37))/(MAX('05 (ind)'!AP$6:AP$37)-MIN('05 (ind)'!AP$6:AP$37))),ABS(-100+(100*(('05 (ind)'!AP13-MIN('05 (ind)'!AP$6:AP$37))/(MAX('05 (ind)'!AP$6:AP$37)-MIN('05 (ind)'!AP$6:AP$37))))))</f>
        <v>80.277098614506926</v>
      </c>
      <c r="AQ14" s="75">
        <f>IF('05 (ind)'!AQ$1="si",100*(('05 (ind)'!AQ13-MIN('05 (ind)'!AQ$6:AQ$37))/(MAX('05 (ind)'!AQ$6:AQ$37)-MIN('05 (ind)'!AQ$6:AQ$37))),ABS(-100+(100*(('05 (ind)'!AQ13-MIN('05 (ind)'!AQ$6:AQ$37))/(MAX('05 (ind)'!AQ$6:AQ$37)-MIN('05 (ind)'!AQ$6:AQ$37))))))</f>
        <v>8.9442572862137677</v>
      </c>
      <c r="AR14" s="75">
        <f>IF('05 (ind)'!AR$1="si",100*(('05 (ind)'!AR13-MIN('05 (ind)'!AR$6:AR$37))/(MAX('05 (ind)'!AR$6:AR$37)-MIN('05 (ind)'!AR$6:AR$37))),ABS(-100+(100*(('05 (ind)'!AR13-MIN('05 (ind)'!AR$6:AR$37))/(MAX('05 (ind)'!AR$6:AR$37)-MIN('05 (ind)'!AR$6:AR$37))))))</f>
        <v>90.429286016147387</v>
      </c>
      <c r="AS14" s="75">
        <f>IF('05 (ind)'!AS$1="si",100*(('05 (ind)'!AS13-MIN('05 (ind)'!AS$6:AS$37))/(MAX('05 (ind)'!AS$6:AS$37)-MIN('05 (ind)'!AS$6:AS$37))),ABS(-100+(100*(('05 (ind)'!AS13-MIN('05 (ind)'!AS$6:AS$37))/(MAX('05 (ind)'!AS$6:AS$37)-MIN('05 (ind)'!AS$6:AS$37))))))</f>
        <v>66.860465116279073</v>
      </c>
      <c r="AT14" s="75">
        <f>IF('05 (ind)'!AT$1="si",100*(('05 (ind)'!AT13-MIN('05 (ind)'!AT$6:AT$37))/(MAX('05 (ind)'!AT$6:AT$37)-MIN('05 (ind)'!AT$6:AT$37))),ABS(-100+(100*(('05 (ind)'!AT13-MIN('05 (ind)'!AT$6:AT$37))/(MAX('05 (ind)'!AT$6:AT$37)-MIN('05 (ind)'!AT$6:AT$37))))))</f>
        <v>0</v>
      </c>
      <c r="AU14" s="75">
        <f>IF('05 (ind)'!AU$1="si",100*(('05 (ind)'!AU13-MIN('05 (ind)'!AU$6:AU$37))/(MAX('05 (ind)'!AU$6:AU$37)-MIN('05 (ind)'!AU$6:AU$37))),ABS(-100+(100*(('05 (ind)'!AU13-MIN('05 (ind)'!AU$6:AU$37))/(MAX('05 (ind)'!AU$6:AU$37)-MIN('05 (ind)'!AU$6:AU$37))))))</f>
        <v>57.098765432098766</v>
      </c>
      <c r="AV14" s="75">
        <f>IF('05 (ind)'!AV$1="si",100*(('05 (ind)'!AV13-MIN('05 (ind)'!AV$6:AV$37))/(MAX('05 (ind)'!AV$6:AV$37)-MIN('05 (ind)'!AV$6:AV$37))),ABS(-100+(100*(('05 (ind)'!AV13-MIN('05 (ind)'!AV$6:AV$37))/(MAX('05 (ind)'!AV$6:AV$37)-MIN('05 (ind)'!AV$6:AV$37))))))</f>
        <v>64.12478336221838</v>
      </c>
      <c r="AW14" s="75">
        <f>IF('05 (ind)'!AW$1="si",100*(('05 (ind)'!AW13-MIN('05 (ind)'!AW$6:AW$37))/(MAX('05 (ind)'!AW$6:AW$37)-MIN('05 (ind)'!AW$6:AW$37))),ABS(-100+(100*(('05 (ind)'!AW13-MIN('05 (ind)'!AW$6:AW$37))/(MAX('05 (ind)'!AW$6:AW$37)-MIN('05 (ind)'!AW$6:AW$37))))))</f>
        <v>73.09486780715396</v>
      </c>
      <c r="AX14" s="75">
        <f>IF('05 (ind)'!AX$1="si",100*(('05 (ind)'!AX13-MIN('05 (ind)'!AX$6:AX$37))/(MAX('05 (ind)'!AX$6:AX$37)-MIN('05 (ind)'!AX$6:AX$37))),ABS(-100+(100*(('05 (ind)'!AX13-MIN('05 (ind)'!AX$6:AX$37))/(MAX('05 (ind)'!AX$6:AX$37)-MIN('05 (ind)'!AX$6:AX$37))))))</f>
        <v>22.18163854815014</v>
      </c>
      <c r="AY14" s="75">
        <f>IF('05 (ind)'!AY$1="si",100*(('05 (ind)'!AY13-MIN('05 (ind)'!AY$6:AY$37))/(MAX('05 (ind)'!AY$6:AY$37)-MIN('05 (ind)'!AY$6:AY$37))),ABS(-100+(100*(('05 (ind)'!AY13-MIN('05 (ind)'!AY$6:AY$37))/(MAX('05 (ind)'!AY$6:AY$37)-MIN('05 (ind)'!AY$6:AY$37))))))</f>
        <v>56.232159847764073</v>
      </c>
      <c r="AZ14" s="75">
        <f>IF('05 (ind)'!AZ$1="si",100*(('05 (ind)'!AZ13-MIN('05 (ind)'!AZ$6:AZ$37))/(MAX('05 (ind)'!AZ$6:AZ$37)-MIN('05 (ind)'!AZ$6:AZ$37))),ABS(-100+(100*(('05 (ind)'!AZ13-MIN('05 (ind)'!AZ$6:AZ$37))/(MAX('05 (ind)'!AZ$6:AZ$37)-MIN('05 (ind)'!AZ$6:AZ$37))))))</f>
        <v>55.595482340496751</v>
      </c>
      <c r="BA14" s="75">
        <f>IF('05 (ind)'!BA$1="si",100*(('05 (ind)'!BA13-MIN('05 (ind)'!BA$6:BA$37))/(MAX('05 (ind)'!BA$6:BA$37)-MIN('05 (ind)'!BA$6:BA$37))),ABS(-100+(100*(('05 (ind)'!BA13-MIN('05 (ind)'!BA$6:BA$37))/(MAX('05 (ind)'!BA$6:BA$37)-MIN('05 (ind)'!BA$6:BA$37))))))</f>
        <v>8.0301372725352529</v>
      </c>
      <c r="BB14" s="75">
        <f>IF('05 (ind)'!BB$1="si",100*(('05 (ind)'!BB13-MIN('05 (ind)'!BB$6:BB$37))/(MAX('05 (ind)'!BB$6:BB$37)-MIN('05 (ind)'!BB$6:BB$37))),ABS(-100+(100*(('05 (ind)'!BB13-MIN('05 (ind)'!BB$6:BB$37))/(MAX('05 (ind)'!BB$6:BB$37)-MIN('05 (ind)'!BB$6:BB$37))))))</f>
        <v>30.529523360933396</v>
      </c>
      <c r="BC14" s="75">
        <f>IF('05 (ind)'!BC$1="si",100*(('05 (ind)'!BC13-MIN('05 (ind)'!BC$6:BC$37))/(MAX('05 (ind)'!BC$6:BC$37)-MIN('05 (ind)'!BC$6:BC$37))),ABS(-100+(100*(('05 (ind)'!BC13-MIN('05 (ind)'!BC$6:BC$37))/(MAX('05 (ind)'!BC$6:BC$37)-MIN('05 (ind)'!BC$6:BC$37))))))</f>
        <v>29.284256187762292</v>
      </c>
      <c r="BD14" s="75">
        <f>IF('05 (ind)'!BD$1="si",100*(('05 (ind)'!BD13-MIN('05 (ind)'!BD$6:BD$37))/(MAX('05 (ind)'!BD$6:BD$37)-MIN('05 (ind)'!BD$6:BD$37))),ABS(-100+(100*(('05 (ind)'!BD13-MIN('05 (ind)'!BD$6:BD$37))/(MAX('05 (ind)'!BD$6:BD$37)-MIN('05 (ind)'!BD$6:BD$37))))))</f>
        <v>62.249306080200917</v>
      </c>
      <c r="BE14" s="75">
        <f>IF('05 (ind)'!BE$1="si",100*(('05 (ind)'!BE13-MIN('05 (ind)'!BE$6:BE$37))/(MAX('05 (ind)'!BE$6:BE$37)-MIN('05 (ind)'!BE$6:BE$37))),ABS(-100+(100*(('05 (ind)'!BE13-MIN('05 (ind)'!BE$6:BE$37))/(MAX('05 (ind)'!BE$6:BE$37)-MIN('05 (ind)'!BE$6:BE$37))))))</f>
        <v>33.207902163687677</v>
      </c>
      <c r="BF14" s="75">
        <f>IF('05 (ind)'!BF$1="si",100*(('05 (ind)'!BF13-MIN('05 (ind)'!BF$6:BF$37))/(MAX('05 (ind)'!BF$6:BF$37)-MIN('05 (ind)'!BF$6:BF$37))),ABS(-100+(100*(('05 (ind)'!BF13-MIN('05 (ind)'!BF$6:BF$37))/(MAX('05 (ind)'!BF$6:BF$37)-MIN('05 (ind)'!BF$6:BF$37))))))</f>
        <v>40.025837345722252</v>
      </c>
      <c r="BG14" s="75">
        <f>IF('05 (ind)'!BG$1="si",100*(('05 (ind)'!BG13-MIN('05 (ind)'!BG$6:BG$37))/(MAX('05 (ind)'!BG$6:BG$37)-MIN('05 (ind)'!BG$6:BG$37))),ABS(-100+(100*(('05 (ind)'!BG13-MIN('05 (ind)'!BG$6:BG$37))/(MAX('05 (ind)'!BG$6:BG$37)-MIN('05 (ind)'!BG$6:BG$37))))))</f>
        <v>33.462830083036039</v>
      </c>
      <c r="BH14" s="75">
        <f>IF('05 (ind)'!BH$1="si",100*(('05 (ind)'!BH13-MIN('05 (ind)'!BH$6:BH$37))/(MAX('05 (ind)'!BH$6:BH$37)-MIN('05 (ind)'!BH$6:BH$37))),ABS(-100+(100*(('05 (ind)'!BH13-MIN('05 (ind)'!BH$6:BH$37))/(MAX('05 (ind)'!BH$6:BH$37)-MIN('05 (ind)'!BH$6:BH$37))))))</f>
        <v>38.753469288762062</v>
      </c>
      <c r="BI14" s="75">
        <f>IF('05 (ind)'!BI$1="si",100*(('05 (ind)'!BI13-MIN('05 (ind)'!BI$6:BI$37))/(MAX('05 (ind)'!BI$6:BI$37)-MIN('05 (ind)'!BI$6:BI$37))),ABS(-100+(100*(('05 (ind)'!BI13-MIN('05 (ind)'!BI$6:BI$37))/(MAX('05 (ind)'!BI$6:BI$37)-MIN('05 (ind)'!BI$6:BI$37))))))</f>
        <v>91.058893323847769</v>
      </c>
      <c r="BJ14" s="75">
        <f>IF('05 (ind)'!BJ$1="si",100*(('05 (ind)'!BJ13-MIN('05 (ind)'!BJ$6:BJ$37))/(MAX('05 (ind)'!BJ$6:BJ$37)-MIN('05 (ind)'!BJ$6:BJ$37))),ABS(-100+(100*(('05 (ind)'!BJ13-MIN('05 (ind)'!BJ$6:BJ$37))/(MAX('05 (ind)'!BJ$6:BJ$37)-MIN('05 (ind)'!BJ$6:BJ$37))))))</f>
        <v>18.613308075986961</v>
      </c>
      <c r="BK14" s="75">
        <f>IF('05 (ind)'!BK$1="si",100*(('05 (ind)'!BK13-MIN('05 (ind)'!BK$6:BK$37))/(MAX('05 (ind)'!BK$6:BK$37)-MIN('05 (ind)'!BK$6:BK$37))),ABS(-100+(100*(('05 (ind)'!BK13-MIN('05 (ind)'!BK$6:BK$37))/(MAX('05 (ind)'!BK$6:BK$37)-MIN('05 (ind)'!BK$6:BK$37))))))</f>
        <v>17.34852837572161</v>
      </c>
      <c r="BL14" s="75">
        <f>IF('05 (ind)'!BL$1="si",100*(('05 (ind)'!BL13-MIN('05 (ind)'!BL$6:BL$37))/(MAX('05 (ind)'!BL$6:BL$37)-MIN('05 (ind)'!BL$6:BL$37))),ABS(-100+(100*(('05 (ind)'!BL13-MIN('05 (ind)'!BL$6:BL$37))/(MAX('05 (ind)'!BL$6:BL$37)-MIN('05 (ind)'!BL$6:BL$37))))))</f>
        <v>8.6206896551724146</v>
      </c>
      <c r="BM14" s="75">
        <f>IF('05 (ind)'!BM$1="si",100*(('05 (ind)'!BM13-MIN('05 (ind)'!BM$6:BM$37))/(MAX('05 (ind)'!BM$6:BM$37)-MIN('05 (ind)'!BM$6:BM$37))),ABS(-100+(100*(('05 (ind)'!BM13-MIN('05 (ind)'!BM$6:BM$37))/(MAX('05 (ind)'!BM$6:BM$37)-MIN('05 (ind)'!BM$6:BM$37))))))</f>
        <v>10.53585513954042</v>
      </c>
      <c r="BN14" s="75">
        <f>IF('05 (ind)'!BN$1="si",100*(('05 (ind)'!BN13-MIN('05 (ind)'!BN$6:BN$37))/(MAX('05 (ind)'!BN$6:BN$37)-MIN('05 (ind)'!BN$6:BN$37))),ABS(-100+(100*(('05 (ind)'!BN13-MIN('05 (ind)'!BN$6:BN$37))/(MAX('05 (ind)'!BN$6:BN$37)-MIN('05 (ind)'!BN$6:BN$37))))))</f>
        <v>33.798726900327381</v>
      </c>
      <c r="BO14" s="75">
        <f>IF('05 (ind)'!BO$1="si",100*(('05 (ind)'!BO13-MIN('05 (ind)'!BO$6:BO$37))/(MAX('05 (ind)'!BO$6:BO$37)-MIN('05 (ind)'!BO$6:BO$37))),ABS(-100+(100*(('05 (ind)'!BO13-MIN('05 (ind)'!BO$6:BO$37))/(MAX('05 (ind)'!BO$6:BO$37)-MIN('05 (ind)'!BO$6:BO$37))))))</f>
        <v>100</v>
      </c>
      <c r="BP14" s="75">
        <f>IF('05 (ind)'!BP$1="si",100*(('05 (ind)'!BP13-MIN('05 (ind)'!BP$6:BP$37))/(MAX('05 (ind)'!BP$6:BP$37)-MIN('05 (ind)'!BP$6:BP$37))),ABS(-100+(100*(('05 (ind)'!BP13-MIN('05 (ind)'!BP$6:BP$37))/(MAX('05 (ind)'!BP$6:BP$37)-MIN('05 (ind)'!BP$6:BP$37))))))</f>
        <v>57.645863638608134</v>
      </c>
      <c r="BQ14" s="75">
        <f>IF('05 (ind)'!BQ$1="si",100*(('05 (ind)'!BQ13-MIN('05 (ind)'!BQ$6:BQ$37))/(MAX('05 (ind)'!BQ$6:BQ$37)-MIN('05 (ind)'!BQ$6:BQ$37))),ABS(-100+(100*(('05 (ind)'!BQ13-MIN('05 (ind)'!BQ$6:BQ$37))/(MAX('05 (ind)'!BQ$6:BQ$37)-MIN('05 (ind)'!BQ$6:BQ$37))))))</f>
        <v>26.018740518319944</v>
      </c>
      <c r="BR14" s="75">
        <f>IF('05 (ind)'!BR$1="si",100*(('05 (ind)'!BR13-MIN('05 (ind)'!BR$6:BR$37))/(MAX('05 (ind)'!BR$6:BR$37)-MIN('05 (ind)'!BR$6:BR$37))),ABS(-100+(100*(('05 (ind)'!BR13-MIN('05 (ind)'!BR$6:BR$37))/(MAX('05 (ind)'!BP$6:BP$37)-MIN('05 (ind)'!BR$6:BR$37))))))</f>
        <v>100</v>
      </c>
      <c r="BS14" s="75">
        <f>IF('05 (ind)'!BS$1="si",100*(('05 (ind)'!BS13-MIN('05 (ind)'!BS$6:BS$37))/(MAX('05 (ind)'!BS$6:BS$37)-MIN('05 (ind)'!BS$6:BS$37))),ABS(-100+(100*(('05 (ind)'!BS13-MIN('05 (ind)'!BS$6:BS$37))/(MAX('05 (ind)'!BQ$6:BQ$37)-MIN('05 (ind)'!BS$6:BS$37))))))</f>
        <v>15.596740813169649</v>
      </c>
      <c r="BT14" s="75">
        <f>IF('05 (ind)'!BT$1="si",100*(('05 (ind)'!BT13-MIN('05 (ind)'!BT$6:BT$37))/(MAX('05 (ind)'!BT$6:BT$37)-MIN('05 (ind)'!BT$6:BT$37))),ABS(-100+(100*(('05 (ind)'!BT13-MIN('05 (ind)'!BT$6:BT$37))/(MAX('05 (ind)'!BR$6:BR$37)-MIN('05 (ind)'!BT$6:BT$37))))))</f>
        <v>88.612358749999999</v>
      </c>
      <c r="BU14" s="75">
        <f>IF('05 (ind)'!BU$1="si",100*(('05 (ind)'!BU13-MIN('05 (ind)'!BU$6:BU$37))/(MAX('05 (ind)'!BU$6:BU$37)-MIN('05 (ind)'!BU$6:BU$37))),ABS(-100+(100*(('05 (ind)'!BU13-MIN('05 (ind)'!BU$6:BU$37))/(MAX('05 (ind)'!BU$6:BU$37)-MIN('05 (ind)'!BU$6:BU$37))))))</f>
        <v>66.248529988239909</v>
      </c>
      <c r="BV14" s="75">
        <f>IF('05 (ind)'!BV$1="si",100*(('05 (ind)'!BV13-MIN('05 (ind)'!BV$6:BV$37))/(MAX('05 (ind)'!BV$6:BV$37)-MIN('05 (ind)'!BV$6:BV$37))),ABS(-100+(100*(('05 (ind)'!BV13-MIN('05 (ind)'!BV$6:BV$37))/(MAX('05 (ind)'!BV$6:BV$37)-MIN('05 (ind)'!BV$6:BV$37))))))</f>
        <v>36.362284354550873</v>
      </c>
      <c r="BW14" s="75">
        <f>IF('05 (ind)'!BW$1="si",100*(('05 (ind)'!BW13-MIN('05 (ind)'!BW$6:BW$37))/(MAX('05 (ind)'!BW$6:BW$37)-MIN('05 (ind)'!BW$6:BW$37))),ABS(-100+(100*(('05 (ind)'!BW13-MIN('05 (ind)'!BW$6:BW$37))/(MAX('05 (ind)'!BW$6:BW$37)-MIN('05 (ind)'!BW$6:BW$37))))))</f>
        <v>71.872949205932528</v>
      </c>
      <c r="BX14" s="75">
        <f>IF('05 (ind)'!BX$1="si",100*(('05 (ind)'!BX13-MIN('05 (ind)'!BX$6:BX$37))/(MAX('05 (ind)'!BX$6:BX$37)-MIN('05 (ind)'!BX$6:BX$37))),ABS(-100+(100*(('05 (ind)'!BX13-MIN('05 (ind)'!BX$6:BX$37))/(MAX('05 (ind)'!BX$6:BX$37)-MIN('05 (ind)'!BX$6:BX$37))))))</f>
        <v>18.358527868699809</v>
      </c>
      <c r="BY14" s="75">
        <f>IF('05 (ind)'!BY$1="si",100*(('05 (ind)'!BY13-MIN('05 (ind)'!BY$6:BY$37))/(MAX('05 (ind)'!BY$6:BY$37)-MIN('05 (ind)'!BY$6:BY$37))),ABS(-100+(100*(('05 (ind)'!BY13-MIN('05 (ind)'!BY$6:BY$37))/(MAX('05 (ind)'!BY$6:BY$37)-MIN('05 (ind)'!BY$6:BY$37))))))</f>
        <v>35.336217163358768</v>
      </c>
      <c r="BZ14" s="75">
        <f>IF('05 (ind)'!BZ$1="si",100*(('05 (ind)'!BZ13-MIN('05 (ind)'!BZ$6:BZ$37))/(MAX('05 (ind)'!BZ$6:BZ$37)-MIN('05 (ind)'!BZ$6:BZ$37))),ABS(-100+(100*(('05 (ind)'!BZ13-MIN('05 (ind)'!BZ$6:BZ$37))/(MAX('05 (ind)'!BZ$6:BZ$37)-MIN('05 (ind)'!BZ$6:BZ$37))))))</f>
        <v>75.996493400062988</v>
      </c>
      <c r="CA14" s="75">
        <f>IF('05 (ind)'!CA$1="si",100*(('05 (ind)'!CA13-MIN('05 (ind)'!CA$6:CA$37))/(MAX('05 (ind)'!CA$6:CA$37)-MIN('05 (ind)'!CA$6:CA$37))),ABS(-100+(100*(('05 (ind)'!CA13-MIN('05 (ind)'!CA$6:CA$37))/(MAX('05 (ind)'!CA$6:CA$37)-MIN('05 (ind)'!CA$6:CA$37))))))</f>
        <v>0</v>
      </c>
      <c r="CB14" s="75">
        <f>IF('05 (ind)'!CB$1="si",100*(('05 (ind)'!CB13-MIN('05 (ind)'!CB$6:CB$37))/(MAX('05 (ind)'!CB$6:CB$37)-MIN('05 (ind)'!CB$6:CB$37))),ABS(-100+(100*(('05 (ind)'!CB13-MIN('05 (ind)'!CB$6:CB$37))/(MAX('05 (ind)'!CB$6:CB$37)-MIN('05 (ind)'!CB$6:CB$37))))))</f>
        <v>71.910112359550567</v>
      </c>
      <c r="CC14" s="75">
        <f>IF('05 (ind)'!CC$1="si",100*(('05 (ind)'!CC13-MIN('05 (ind)'!CC$6:CC$37))/(MAX('05 (ind)'!CC$6:CC$37)-MIN('05 (ind)'!CC$6:CC$37))),ABS(-100+(100*(('05 (ind)'!CC13-MIN('05 (ind)'!CC$6:CC$37))/(MAX('05 (ind)'!CC$6:CC$37)-MIN('05 (ind)'!CC$6:CC$37))))))</f>
        <v>96.060523743906344</v>
      </c>
      <c r="CD14" s="75">
        <f>IF('05 (ind)'!CD$1="si",100*(('05 (ind)'!CD13-MIN('05 (ind)'!CD$6:CD$37))/(MAX('05 (ind)'!CD$6:CD$37)-MIN('05 (ind)'!CD$6:CD$37))),ABS(-100+(100*(('05 (ind)'!CD13-MIN('05 (ind)'!CD$6:CD$37))/(MAX('05 (ind)'!CD$6:CD$37)-MIN('05 (ind)'!CD$6:CD$37))))))</f>
        <v>1.8515877064681792</v>
      </c>
      <c r="CE14" s="75">
        <f>IF('05 (ind)'!CE$1="si",100*(('05 (ind)'!CE13-MIN('05 (ind)'!CE$6:CE$37))/(MAX('05 (ind)'!CE$6:CE$37)-MIN('05 (ind)'!CE$6:CE$37))),ABS(-100+(100*(('05 (ind)'!CE13-MIN('05 (ind)'!CE$6:CE$37))/(MAX('05 (ind)'!CE$6:CE$37)-MIN('05 (ind)'!CE$6:CE$37))))))</f>
        <v>25.784209214334158</v>
      </c>
      <c r="CF14" s="75">
        <f>IF('05 (ind)'!CF$1="si",100*(('05 (ind)'!CF13-MIN('05 (ind)'!CF$6:CF$37))/(MAX('05 (ind)'!CF$6:CF$37)-MIN('05 (ind)'!CF$6:CF$37))),ABS(-100+(100*(('05 (ind)'!CF13-MIN('05 (ind)'!CF$6:CF$37))/(MAX('05 (ind)'!CF$6:CF$37)-MIN('05 (ind)'!CF$6:CF$37))))))</f>
        <v>1.0385742777651226</v>
      </c>
      <c r="CG14" s="75">
        <f>IF('05 (ind)'!CG$1="si",100*(('05 (ind)'!CG13-MIN('05 (ind)'!CG$6:CG$37))/(MAX('05 (ind)'!CG$6:CG$37)-MIN('05 (ind)'!CG$6:CG$37))),ABS(-100+(100*(('05 (ind)'!CG13-MIN('05 (ind)'!CG$6:CG$37))/(MAX('05 (ind)'!CG$6:CG$37)-MIN('05 (ind)'!CG$6:CG$37))))))</f>
        <v>12.99247182244175</v>
      </c>
      <c r="CH14" s="75">
        <f>IF('05 (ind)'!CH$1="si",100*(('05 (ind)'!CH13-MIN('05 (ind)'!CH$6:CH$37))/(MAX('05 (ind)'!CH$6:CH$37)-MIN('05 (ind)'!CH$6:CH$37))),ABS(-100+(100*(('05 (ind)'!CH13-MIN('05 (ind)'!CH$6:CH$37))/(MAX('05 (ind)'!CH$6:CH$37)-MIN('05 (ind)'!CH$6:CH$37))))))</f>
        <v>21.815066536574133</v>
      </c>
      <c r="CI14" s="75">
        <f>IF('05 (ind)'!CI$1="si",100*(('05 (ind)'!CI13-MIN('05 (ind)'!CI$6:CI$37))/(MAX('05 (ind)'!CI$6:CI$37)-MIN('05 (ind)'!CI$6:CI$37))),ABS(-100+(100*(('05 (ind)'!CI13-MIN('05 (ind)'!CI$6:CI$37))/(MAX('05 (ind)'!CI$6:CI$37)-MIN('05 (ind)'!CI$6:CI$37))))))</f>
        <v>12.78815222126261</v>
      </c>
      <c r="CJ14" s="75">
        <f>IF('05 (ind)'!CJ$1="si",100*(('05 (ind)'!CJ13-MIN('05 (ind)'!CJ$6:CJ$37))/(MAX('05 (ind)'!CJ$6:CJ$37)-MIN('05 (ind)'!CJ$6:CJ$37))),ABS(-100+(100*(('05 (ind)'!CJ13-MIN('05 (ind)'!CJ$6:CJ$37))/(MAX('05 (ind)'!CJ$6:CJ$37)-MIN('05 (ind)'!CJ$6:CJ$37))))))</f>
        <v>27.844836532323125</v>
      </c>
      <c r="CK14" s="75">
        <f>IF('05 (ind)'!CK$1="si",100*(('05 (ind)'!CK13-MIN('05 (ind)'!CK$6:CK$37))/(MAX('05 (ind)'!CK$6:CK$37)-MIN('05 (ind)'!CK$6:CK$37))),ABS(-100+(100*(('05 (ind)'!CK13-MIN('05 (ind)'!CK$6:CK$37))/(MAX('05 (ind)'!CK$6:CK$37)-MIN('05 (ind)'!CK$6:CK$37))))))</f>
        <v>21.895588622038144</v>
      </c>
      <c r="CL14" s="75">
        <f>IF('05 (ind)'!CL$1="si",100*(('05 (ind)'!CL13-MIN('05 (ind)'!CL$6:CL$37))/(MAX('05 (ind)'!CL$6:CL$37)-MIN('05 (ind)'!CL$6:CL$37))),ABS(-100+(100*(('05 (ind)'!CL13-MIN('05 (ind)'!CL$6:CL$37))/(MAX('05 (ind)'!CL$6:CL$37)-MIN('05 (ind)'!CL$6:CL$37))))))</f>
        <v>0.88321144774426896</v>
      </c>
      <c r="CM14" s="75">
        <f>IF('05 (ind)'!CM$1="si",100*(('05 (ind)'!CM13-MIN('05 (ind)'!CM$6:CM$37))/(MAX('05 (ind)'!CM$6:CM$37)-MIN('05 (ind)'!CM$6:CM$37))),ABS(-100+(100*(('05 (ind)'!CM13-MIN('05 (ind)'!CM$6:CM$37))/(MAX('05 (ind)'!CM$6:CM$37)-MIN('05 (ind)'!CM$6:CM$37))))))</f>
        <v>19.33544037388679</v>
      </c>
    </row>
    <row r="15" spans="1:91">
      <c r="A15" s="18" t="s">
        <v>214</v>
      </c>
      <c r="B15" s="87">
        <f>IF('05 (ind)'!B$1="si",100*(('05 (ind)'!B14-MIN('05 (ind)'!B$6:B$37))/(MAX('05 (ind)'!B$6:B$37)-MIN('05 (ind)'!B$6:B$37))),ABS(-100+(100*(('05 (ind)'!B14-MIN('05 (ind)'!B$6:B$37))/(MAX('05 (ind)'!B$6:B$37)-MIN('05 (ind)'!B$6:B$37))))))</f>
        <v>100</v>
      </c>
      <c r="C15" s="87">
        <f>IF('05 (ind)'!C$1="si",100*(('05 (ind)'!C14-MIN('05 (ind)'!C$6:C$37))/(MAX('05 (ind)'!C$6:C$37)-MIN('05 (ind)'!C$6:C$37))),ABS(-100+(100*(('05 (ind)'!C14-MIN('05 (ind)'!C$6:C$37))/(MAX('05 (ind)'!C$6:C$37)-MIN('05 (ind)'!C$6:C$37))))))</f>
        <v>100</v>
      </c>
      <c r="D15" s="87">
        <f>IF('05 (ind)'!D$1="si",100*(('05 (ind)'!D14-MIN('05 (ind)'!D$6:D$37))/(MAX('05 (ind)'!D$6:D$37)-MIN('05 (ind)'!D$6:D$37))),ABS(-100+(100*(('05 (ind)'!D14-MIN('05 (ind)'!D$6:D$37))/(MAX('05 (ind)'!D$6:D$37)-MIN('05 (ind)'!D$6:D$37))))))</f>
        <v>54.352523734471383</v>
      </c>
      <c r="E15" s="87">
        <f>IF('05 (ind)'!E$1="si",100*(('05 (ind)'!E14-MIN('05 (ind)'!E$6:E$37))/(MAX('05 (ind)'!E$6:E$37)-MIN('05 (ind)'!E$6:E$37))),ABS(-100+(100*(('05 (ind)'!E14-MIN('05 (ind)'!E$6:E$37))/(MAX('05 (ind)'!E$6:E$37)-MIN('05 (ind)'!E$6:E$37))))))</f>
        <v>0</v>
      </c>
      <c r="F15" s="87">
        <f>IF('05 (ind)'!F$1="si",100*(('05 (ind)'!F14-MIN('05 (ind)'!F$6:F$37))/(MAX('05 (ind)'!F$6:F$37)-MIN('05 (ind)'!F$6:F$37))),ABS(-100+(100*(('05 (ind)'!F14-MIN('05 (ind)'!F$6:F$37))/(MAX('05 (ind)'!F$6:F$37)-MIN('05 (ind)'!F$6:F$37))))))</f>
        <v>56.810631229235888</v>
      </c>
      <c r="G15" s="87">
        <f>IF('05 (ind)'!G$1="si",100*(('05 (ind)'!G14-MIN('05 (ind)'!G$6:G$37))/(MAX('05 (ind)'!G$6:G$37)-MIN('05 (ind)'!G$6:G$37))),ABS(-100+(100*(('05 (ind)'!G14-MIN('05 (ind)'!G$6:G$37))/(MAX('05 (ind)'!G$6:G$37)-MIN('05 (ind)'!G$6:G$37))))))</f>
        <v>48.792270531400952</v>
      </c>
      <c r="H15" s="87">
        <f>IF('05 (ind)'!H$1="si",100*(('05 (ind)'!H14-MIN('05 (ind)'!H$6:H$37))/(MAX('05 (ind)'!H$6:H$37)-MIN('05 (ind)'!H$6:H$37))),ABS(-100+(100*(('05 (ind)'!H14-MIN('05 (ind)'!H$6:H$37))/(MAX('05 (ind)'!H$6:H$37)-MIN('05 (ind)'!H$6:H$37))))))</f>
        <v>76.25570776255708</v>
      </c>
      <c r="I15" s="87">
        <f>IF('05 (ind)'!I$1="si",100*(('05 (ind)'!I14-MIN('05 (ind)'!I$6:I$37))/(MAX('05 (ind)'!I$6:I$37)-MIN('05 (ind)'!I$6:I$37))),ABS(-100+(100*(('05 (ind)'!I14-MIN('05 (ind)'!I$6:I$37))/(MAX('05 (ind)'!I$6:I$37)-MIN('05 (ind)'!I$6:I$37))))))</f>
        <v>84.202453987730067</v>
      </c>
      <c r="J15" s="87">
        <f>IF('05 (ind)'!J$1="si",100*(('05 (ind)'!J14-MIN('05 (ind)'!J$6:J$37))/(MAX('05 (ind)'!J$6:J$37)-MIN('05 (ind)'!J$6:J$37))),ABS(-100+(100*(('05 (ind)'!J14-MIN('05 (ind)'!J$6:J$37))/(MAX('05 (ind)'!J$6:J$37)-MIN('05 (ind)'!J$6:J$37))))))</f>
        <v>85.759493670886073</v>
      </c>
      <c r="K15" s="87">
        <f>IF('05 (ind)'!K$1="si",100*(('05 (ind)'!K14-MIN('05 (ind)'!K$6:K$37))/(MAX('05 (ind)'!K$6:K$37)-MIN('05 (ind)'!K$6:K$37))),ABS(-100+(100*(('05 (ind)'!K14-MIN('05 (ind)'!K$6:K$37))/(MAX('05 (ind)'!K$6:K$37)-MIN('05 (ind)'!K$6:K$37))))))</f>
        <v>16.746853383897093</v>
      </c>
      <c r="L15" s="87">
        <f>IF('05 (ind)'!L$1="si",100*(('05 (ind)'!L14-MIN('05 (ind)'!L$6:L$37))/(MAX('05 (ind)'!L$6:L$37)-MIN('05 (ind)'!L$6:L$37))),ABS(-100+(100*(('05 (ind)'!L14-MIN('05 (ind)'!L$6:L$37))/(MAX('05 (ind)'!L$6:L$37)-MIN('05 (ind)'!L$6:L$37))))))</f>
        <v>52.430851215394945</v>
      </c>
      <c r="M15" s="87">
        <f>IF('05 (ind)'!M$1="si",100*(('05 (ind)'!M14-MIN('05 (ind)'!M$6:M$37))/(MAX('05 (ind)'!M$6:M$37)-MIN('05 (ind)'!M$6:M$37))),ABS(-100+(100*(('05 (ind)'!M14-MIN('05 (ind)'!M$6:M$37))/(MAX('05 (ind)'!M$6:M$37)-MIN('05 (ind)'!M$6:M$37))))))</f>
        <v>100</v>
      </c>
      <c r="N15" s="87">
        <f>IF('05 (ind)'!N$1="si",100*(('05 (ind)'!N14-MIN('05 (ind)'!N$6:N$37))/(MAX('05 (ind)'!N$6:N$37)-MIN('05 (ind)'!N$6:N$37))),ABS(-100+(100*(('05 (ind)'!N14-MIN('05 (ind)'!N$6:N$37))/(MAX('05 (ind)'!N$6:N$37)-MIN('05 (ind)'!N$6:N$37))))))</f>
        <v>47.021930436118161</v>
      </c>
      <c r="O15" s="87">
        <f>IF('05 (ind)'!O$1="si",100*(('05 (ind)'!O14-MIN('05 (ind)'!O$6:O$37))/(MAX('05 (ind)'!O$6:O$37)-MIN('05 (ind)'!O$6:O$37))),ABS(-100+(100*(('05 (ind)'!O14-MIN('05 (ind)'!O$6:O$37))/(MAX('05 (ind)'!O$6:O$37)-MIN('05 (ind)'!O$6:O$37))))))</f>
        <v>77.647058823529406</v>
      </c>
      <c r="P15" s="87">
        <f>IF('05 (ind)'!P$1="si",100*(('05 (ind)'!P14-MIN('05 (ind)'!P$6:P$37))/(MAX('05 (ind)'!P$6:P$37)-MIN('05 (ind)'!P$6:P$37))),ABS(-100+(100*(('05 (ind)'!P14-MIN('05 (ind)'!P$6:P$37))/(MAX('05 (ind)'!P$6:P$37)-MIN('05 (ind)'!P$6:P$37))))))</f>
        <v>0.70577831140427605</v>
      </c>
      <c r="Q15" s="87">
        <f>IF('05 (ind)'!Q$1="si",100*(('05 (ind)'!Q14-MIN('05 (ind)'!Q$6:Q$37))/(MAX('05 (ind)'!Q$6:Q$37)-MIN('05 (ind)'!Q$6:Q$37))),ABS(-100+(100*(('05 (ind)'!Q14-MIN('05 (ind)'!Q$6:Q$37))/(MAX('05 (ind)'!Q$6:Q$37)-MIN('05 (ind)'!Q$6:Q$37))))))</f>
        <v>6.3505794503969728</v>
      </c>
      <c r="R15" s="87">
        <f>IF('05 (ind)'!R$1="si",100*(('05 (ind)'!R14-MIN('05 (ind)'!R$6:R$37))/(MAX('05 (ind)'!R$6:R$37)-MIN('05 (ind)'!R$6:R$37))),ABS(-100+(100*(('05 (ind)'!R14-MIN('05 (ind)'!R$6:R$37))/(MAX('05 (ind)'!R$6:R$37)-MIN('05 (ind)'!R$6:R$37))))))</f>
        <v>100</v>
      </c>
      <c r="S15" s="75">
        <f>ABS(ABS(('05 (ind)'!S14-((MAX('05 (ind)'!S$6:S$37)+MIN('05 (ind)'!S$6:S$37))/2))/(((MAX('05 (ind)'!S$6:S$37)+MIN('05 (ind)'!S$6:S$37))/2)-MAX('05 (ind)'!S$6:S$37))*100)-100)</f>
        <v>42.30670724160224</v>
      </c>
      <c r="T15" s="75">
        <f>IF('05 (ind)'!T$1="si",100*(('05 (ind)'!T14-MIN('05 (ind)'!T$6:T$37))/(MAX('05 (ind)'!T$6:T$37)-MIN('05 (ind)'!T$6:T$37))),ABS(-100+(100*(('05 (ind)'!T14-MIN('05 (ind)'!T$6:T$37))/(MAX('05 (ind)'!T$6:T$37)-MIN('05 (ind)'!T$6:T$37))))))</f>
        <v>31.406944394262386</v>
      </c>
      <c r="U15" s="75">
        <f>IF('05 (ind)'!U$1="si",100*(('05 (ind)'!U14-MIN('05 (ind)'!U$6:U$37))/(MAX('05 (ind)'!U$6:U$37)-MIN('05 (ind)'!U$6:U$37))),ABS(-100+(100*(('05 (ind)'!U14-MIN('05 (ind)'!U$6:U$37))/(MAX('05 (ind)'!U$6:U$37)-MIN('05 (ind)'!U$6:U$37))))))</f>
        <v>60</v>
      </c>
      <c r="V15" s="75">
        <f>IF('05 (ind)'!V$1="si",100*(('05 (ind)'!V14-MIN('05 (ind)'!V$6:V$37))/(MAX('05 (ind)'!V$6:V$37)-MIN('05 (ind)'!V$6:V$37))),ABS(-100+(100*(('05 (ind)'!V14-MIN('05 (ind)'!V$6:V$37))/(MAX('05 (ind)'!V$6:V$37)-MIN('05 (ind)'!V$6:V$37))))))</f>
        <v>97.237569060773481</v>
      </c>
      <c r="W15" s="75">
        <f>IF('05 (ind)'!W$1="si",100*(('05 (ind)'!W14-MIN('05 (ind)'!W$6:W$37))/(MAX('05 (ind)'!W$6:W$37)-MIN('05 (ind)'!W$6:W$37))),ABS(-100+(100*(('05 (ind)'!W14-MIN('05 (ind)'!W$6:W$37))/(MAX('05 (ind)'!W$6:W$37)-MIN('05 (ind)'!W$6:W$37))))))</f>
        <v>100</v>
      </c>
      <c r="X15" s="75">
        <f>IF('05 (ind)'!X$1="si",100*(('05 (ind)'!X14-MIN('05 (ind)'!X$6:X$37))/(MAX('05 (ind)'!X$6:X$37)-MIN('05 (ind)'!X$6:X$37))),ABS(-100+(100*(('05 (ind)'!X14-MIN('05 (ind)'!X$6:X$37))/(MAX('05 (ind)'!X$6:X$37)-MIN('05 (ind)'!X$6:X$37))))))</f>
        <v>100</v>
      </c>
      <c r="Y15" s="75">
        <f>IF('05 (ind)'!Y$1="si",100*(('05 (ind)'!Y14-MIN('05 (ind)'!Y$6:Y$37))/(MAX('05 (ind)'!Y$6:Y$37)-MIN('05 (ind)'!Y$6:Y$37))),ABS(-100+(100*(('05 (ind)'!Y14-MIN('05 (ind)'!Y$6:Y$37))/(MAX('05 (ind)'!Y$6:Y$37)-MIN('05 (ind)'!Y$6:Y$37))))))</f>
        <v>92.891582862653252</v>
      </c>
      <c r="Z15" s="75">
        <f>IF('05 (ind)'!Z$1="si",100*(('05 (ind)'!Z14-MIN('05 (ind)'!Z$6:Z$37))/(MAX('05 (ind)'!Z$6:Z$37)-MIN('05 (ind)'!Z$6:Z$37))),ABS(-100+(100*(('05 (ind)'!Z14-MIN('05 (ind)'!Z$6:Z$37))/(MAX('05 (ind)'!Z$6:Z$37)-MIN('05 (ind)'!Z$6:Z$37))))))</f>
        <v>37.885152651415034</v>
      </c>
      <c r="AA15" s="75">
        <f>IF('05 (ind)'!AA$1="si",100*(('05 (ind)'!AA14-MIN('05 (ind)'!AA$6:AA$37))/(MAX('05 (ind)'!AA$6:AA$37)-MIN('05 (ind)'!AA$6:AA$37))),ABS(-100+(100*(('05 (ind)'!AA14-MIN('05 (ind)'!AA$6:AA$37))/(MAX('05 (ind)'!AA$6:AA$37)-MIN('05 (ind)'!AA$6:AA$37))))))</f>
        <v>82.075360766922401</v>
      </c>
      <c r="AB15" s="75">
        <f>IF('05 (ind)'!AB$1="si",100*(('05 (ind)'!AB14-MIN('05 (ind)'!AB$6:AB$37))/(MAX('05 (ind)'!AB$6:AB$37)-MIN('05 (ind)'!AB$6:AB$37))),ABS(-100+(100*(('05 (ind)'!AB14-MIN('05 (ind)'!AB$6:AB$37))/(MAX('05 (ind)'!AB$6:AB$37)-MIN('05 (ind)'!AB$6:AB$37))))))</f>
        <v>100</v>
      </c>
      <c r="AC15" s="75">
        <f>IF('05 (ind)'!AC$1="si",100*(('05 (ind)'!AC14-MIN('05 (ind)'!AC$6:AC$37))/(MAX('05 (ind)'!AC$6:AC$37)-MIN('05 (ind)'!AC$6:AC$37))),ABS(-100+(100*(('05 (ind)'!AC14-MIN('05 (ind)'!AC$6:AC$37))/(MAX('05 (ind)'!AC$6:AC$37)-MIN('05 (ind)'!AC$6:AC$37))))))</f>
        <v>82.466895479412685</v>
      </c>
      <c r="AD15" s="75">
        <f>IF('05 (ind)'!AD$1="si",100*(('05 (ind)'!AD14-MIN('05 (ind)'!AD$6:AD$37))/(MAX('05 (ind)'!AD$6:AD$37)-MIN('05 (ind)'!AD$6:AD$37))),ABS(-100+(100*(('05 (ind)'!AD14-MIN('05 (ind)'!AD$6:AD$37))/(MAX('05 (ind)'!AD$6:AD$37)-MIN('05 (ind)'!AD$6:AD$37))))))</f>
        <v>96.262355840737001</v>
      </c>
      <c r="AE15" s="75">
        <f>IF('05 (ind)'!AE$1="si",100*(('05 (ind)'!AE14-MIN('05 (ind)'!AE$6:AE$37))/(MAX('05 (ind)'!AE$6:AE$37)-MIN('05 (ind)'!AE$6:AE$37))),ABS(-100+(100*(('05 (ind)'!AE14-MIN('05 (ind)'!AE$6:AE$37))/(MAX('05 (ind)'!AE$6:AE$37)-MIN('05 (ind)'!AE$6:AE$37))))))</f>
        <v>100</v>
      </c>
      <c r="AF15" s="75">
        <f>IF('05 (ind)'!AF$1="si",100*(('05 (ind)'!AF14-MIN('05 (ind)'!AF$6:AF$37))/(MAX('05 (ind)'!AF$6:AF$37)-MIN('05 (ind)'!AF$6:AF$37))),ABS(-100+(100*(('05 (ind)'!AF14-MIN('05 (ind)'!AF$6:AF$37))/(MAX('05 (ind)'!AF$6:AF$37)-MIN('05 (ind)'!AF$6:AF$37))))))</f>
        <v>95.054945054945051</v>
      </c>
      <c r="AG15" s="75">
        <f>IF('05 (ind)'!AG$1="si",100*(('05 (ind)'!AG14-MIN('05 (ind)'!AG$6:AG$37))/(MAX('05 (ind)'!AG$6:AG$37)-MIN('05 (ind)'!AG$6:AG$37))),ABS(-100+(100*(('05 (ind)'!AG14-MIN('05 (ind)'!AG$6:AG$37))/(MAX('05 (ind)'!AG$6:AG$37)-MIN('05 (ind)'!AG$6:AG$37))))))</f>
        <v>71.15384615384616</v>
      </c>
      <c r="AH15" s="75">
        <f>IF('05 (ind)'!AH$1="si",100*(('05 (ind)'!AH14-MIN('05 (ind)'!AH$6:AH$37))/(MAX('05 (ind)'!AH$6:AH$37)-MIN('05 (ind)'!AH$6:AH$37))),ABS(-100+(100*(('05 (ind)'!AH14-MIN('05 (ind)'!AH$6:AH$37))/(MAX('05 (ind)'!AH$6:AH$37)-MIN('05 (ind)'!AH$6:AH$37))))))</f>
        <v>0</v>
      </c>
      <c r="AI15" s="75">
        <f>IF('05 (ind)'!AI$1="si",100*(('05 (ind)'!AI14-MIN('05 (ind)'!AI$6:AI$37))/(MAX('05 (ind)'!AI$6:AI$37)-MIN('05 (ind)'!AI$6:AI$37))),ABS(-100+(100*(('05 (ind)'!AI14-MIN('05 (ind)'!AI$6:AI$37))/(MAX('05 (ind)'!AI$6:AI$37)-MIN('05 (ind)'!AI$6:AI$37))))))</f>
        <v>19.339517001978273</v>
      </c>
      <c r="AJ15" s="75">
        <f>IF('05 (ind)'!AJ$1="si",100*(('05 (ind)'!AJ14-MIN('05 (ind)'!AJ$6:AJ$37))/(MAX('05 (ind)'!AJ$6:AJ$37)-MIN('05 (ind)'!AJ$6:AJ$37))),ABS(-100+(100*(('05 (ind)'!AJ14-MIN('05 (ind)'!AJ$6:AJ$37))/(MAX('05 (ind)'!AJ$6:AJ$37)-MIN('05 (ind)'!AJ$6:AJ$37))))))</f>
        <v>99.988492520138095</v>
      </c>
      <c r="AK15" s="75">
        <f>IF('05 (ind)'!AK$1="si",100*(('05 (ind)'!AK14-MIN('05 (ind)'!AK$6:AK$37))/(MAX('05 (ind)'!AK$6:AK$37)-MIN('05 (ind)'!AK$6:AK$37))),ABS(-100+(100*(('05 (ind)'!AK14-MIN('05 (ind)'!AK$6:AK$37))/(MAX('05 (ind)'!AK$6:AK$37)-MIN('05 (ind)'!AK$6:AK$37))))))</f>
        <v>13.608455133345759</v>
      </c>
      <c r="AL15" s="75">
        <f>IF('05 (ind)'!AL$1="si",100*(('05 (ind)'!AL14-MIN('05 (ind)'!AL$6:AL$37))/(MAX('05 (ind)'!AL$6:AL$37)-MIN('05 (ind)'!AL$6:AL$37))),ABS(-100+(100*(('05 (ind)'!AL14-MIN('05 (ind)'!AL$6:AL$37))/(MAX('05 (ind)'!AL$6:AL$37)-MIN('05 (ind)'!AL$6:AL$37))))))</f>
        <v>58.348502668557096</v>
      </c>
      <c r="AM15" s="75">
        <f>IF('05 (ind)'!AM$1="si",100*(('05 (ind)'!AM14-MIN('05 (ind)'!AM$6:AM$37))/(MAX('05 (ind)'!AM$6:AM$37)-MIN('05 (ind)'!AM$6:AM$37))),ABS(-100+(100*(('05 (ind)'!AM14-MIN('05 (ind)'!AM$6:AM$37))/(MAX('05 (ind)'!AM$6:AM$37)-MIN('05 (ind)'!AM$6:AM$37))))))</f>
        <v>31.622578694187894</v>
      </c>
      <c r="AN15" s="75">
        <f>IF('05 (ind)'!AN$1="si",100*(('05 (ind)'!AN14-MIN('05 (ind)'!AN$6:AN$37))/(MAX('05 (ind)'!AN$6:AN$37)-MIN('05 (ind)'!AN$6:AN$37))),ABS(-100+(100*(('05 (ind)'!AN14-MIN('05 (ind)'!AN$6:AN$37))/(MAX('05 (ind)'!AN$6:AN$37)-MIN('05 (ind)'!AN$6:AN$37))))))</f>
        <v>100</v>
      </c>
      <c r="AO15" s="75">
        <f>IF('05 (ind)'!AO$1="si",100*(('05 (ind)'!AO14-MIN('05 (ind)'!AO$6:AO$37))/(MAX('05 (ind)'!AO$6:AO$37)-MIN('05 (ind)'!AO$6:AO$37))),ABS(-100+(100*(('05 (ind)'!AO14-MIN('05 (ind)'!AO$6:AO$37))/(MAX('05 (ind)'!AO$6:AO$37)-MIN('05 (ind)'!AO$6:AO$37))))))</f>
        <v>17.868000399030805</v>
      </c>
      <c r="AP15" s="75">
        <f>IF('05 (ind)'!AP$1="si",100*(('05 (ind)'!AP14-MIN('05 (ind)'!AP$6:AP$37))/(MAX('05 (ind)'!AP$6:AP$37)-MIN('05 (ind)'!AP$6:AP$37))),ABS(-100+(100*(('05 (ind)'!AP14-MIN('05 (ind)'!AP$6:AP$37))/(MAX('05 (ind)'!AP$6:AP$37)-MIN('05 (ind)'!AP$6:AP$37))))))</f>
        <v>0</v>
      </c>
      <c r="AQ15" s="75">
        <f>IF('05 (ind)'!AQ$1="si",100*(('05 (ind)'!AQ14-MIN('05 (ind)'!AQ$6:AQ$37))/(MAX('05 (ind)'!AQ$6:AQ$37)-MIN('05 (ind)'!AQ$6:AQ$37))),ABS(-100+(100*(('05 (ind)'!AQ14-MIN('05 (ind)'!AQ$6:AQ$37))/(MAX('05 (ind)'!AQ$6:AQ$37)-MIN('05 (ind)'!AQ$6:AQ$37))))))</f>
        <v>29.786096891943604</v>
      </c>
      <c r="AR15" s="75">
        <f>IF('05 (ind)'!AR$1="si",100*(('05 (ind)'!AR14-MIN('05 (ind)'!AR$6:AR$37))/(MAX('05 (ind)'!AR$6:AR$37)-MIN('05 (ind)'!AR$6:AR$37))),ABS(-100+(100*(('05 (ind)'!AR14-MIN('05 (ind)'!AR$6:AR$37))/(MAX('05 (ind)'!AR$6:AR$37)-MIN('05 (ind)'!AR$6:AR$37))))))</f>
        <v>95.011022690066767</v>
      </c>
      <c r="AS15" s="75">
        <f>IF('05 (ind)'!AS$1="si",100*(('05 (ind)'!AS14-MIN('05 (ind)'!AS$6:AS$37))/(MAX('05 (ind)'!AS$6:AS$37)-MIN('05 (ind)'!AS$6:AS$37))),ABS(-100+(100*(('05 (ind)'!AS14-MIN('05 (ind)'!AS$6:AS$37))/(MAX('05 (ind)'!AS$6:AS$37)-MIN('05 (ind)'!AS$6:AS$37))))))</f>
        <v>52.325581395348841</v>
      </c>
      <c r="AT15" s="75">
        <f>IF('05 (ind)'!AT$1="si",100*(('05 (ind)'!AT14-MIN('05 (ind)'!AT$6:AT$37))/(MAX('05 (ind)'!AT$6:AT$37)-MIN('05 (ind)'!AT$6:AT$37))),ABS(-100+(100*(('05 (ind)'!AT14-MIN('05 (ind)'!AT$6:AT$37))/(MAX('05 (ind)'!AT$6:AT$37)-MIN('05 (ind)'!AT$6:AT$37))))))</f>
        <v>0</v>
      </c>
      <c r="AU15" s="75">
        <f>IF('05 (ind)'!AU$1="si",100*(('05 (ind)'!AU14-MIN('05 (ind)'!AU$6:AU$37))/(MAX('05 (ind)'!AU$6:AU$37)-MIN('05 (ind)'!AU$6:AU$37))),ABS(-100+(100*(('05 (ind)'!AU14-MIN('05 (ind)'!AU$6:AU$37))/(MAX('05 (ind)'!AU$6:AU$37)-MIN('05 (ind)'!AU$6:AU$37))))))</f>
        <v>100</v>
      </c>
      <c r="AV15" s="75">
        <f>IF('05 (ind)'!AV$1="si",100*(('05 (ind)'!AV14-MIN('05 (ind)'!AV$6:AV$37))/(MAX('05 (ind)'!AV$6:AV$37)-MIN('05 (ind)'!AV$6:AV$37))),ABS(-100+(100*(('05 (ind)'!AV14-MIN('05 (ind)'!AV$6:AV$37))/(MAX('05 (ind)'!AV$6:AV$37)-MIN('05 (ind)'!AV$6:AV$37))))))</f>
        <v>94.800693240901211</v>
      </c>
      <c r="AW15" s="75">
        <f>IF('05 (ind)'!AW$1="si",100*(('05 (ind)'!AW14-MIN('05 (ind)'!AW$6:AW$37))/(MAX('05 (ind)'!AW$6:AW$37)-MIN('05 (ind)'!AW$6:AW$37))),ABS(-100+(100*(('05 (ind)'!AW14-MIN('05 (ind)'!AW$6:AW$37))/(MAX('05 (ind)'!AW$6:AW$37)-MIN('05 (ind)'!AW$6:AW$37))))))</f>
        <v>92.016588906169005</v>
      </c>
      <c r="AX15" s="75">
        <f>IF('05 (ind)'!AX$1="si",100*(('05 (ind)'!AX14-MIN('05 (ind)'!AX$6:AX$37))/(MAX('05 (ind)'!AX$6:AX$37)-MIN('05 (ind)'!AX$6:AX$37))),ABS(-100+(100*(('05 (ind)'!AX14-MIN('05 (ind)'!AX$6:AX$37))/(MAX('05 (ind)'!AX$6:AX$37)-MIN('05 (ind)'!AX$6:AX$37))))))</f>
        <v>50.157914112303729</v>
      </c>
      <c r="AY15" s="75">
        <f>IF('05 (ind)'!AY$1="si",100*(('05 (ind)'!AY14-MIN('05 (ind)'!AY$6:AY$37))/(MAX('05 (ind)'!AY$6:AY$37)-MIN('05 (ind)'!AY$6:AY$37))),ABS(-100+(100*(('05 (ind)'!AY14-MIN('05 (ind)'!AY$6:AY$37))/(MAX('05 (ind)'!AY$6:AY$37)-MIN('05 (ind)'!AY$6:AY$37))))))</f>
        <v>100</v>
      </c>
      <c r="AZ15" s="75">
        <f>IF('05 (ind)'!AZ$1="si",100*(('05 (ind)'!AZ14-MIN('05 (ind)'!AZ$6:AZ$37))/(MAX('05 (ind)'!AZ$6:AZ$37)-MIN('05 (ind)'!AZ$6:AZ$37))),ABS(-100+(100*(('05 (ind)'!AZ14-MIN('05 (ind)'!AZ$6:AZ$37))/(MAX('05 (ind)'!AZ$6:AZ$37)-MIN('05 (ind)'!AZ$6:AZ$37))))))</f>
        <v>20.478330677053535</v>
      </c>
      <c r="BA15" s="75">
        <f>IF('05 (ind)'!BA$1="si",100*(('05 (ind)'!BA14-MIN('05 (ind)'!BA$6:BA$37))/(MAX('05 (ind)'!BA$6:BA$37)-MIN('05 (ind)'!BA$6:BA$37))),ABS(-100+(100*(('05 (ind)'!BA14-MIN('05 (ind)'!BA$6:BA$37))/(MAX('05 (ind)'!BA$6:BA$37)-MIN('05 (ind)'!BA$6:BA$37))))))</f>
        <v>21.848212844749995</v>
      </c>
      <c r="BB15" s="75">
        <f>IF('05 (ind)'!BB$1="si",100*(('05 (ind)'!BB14-MIN('05 (ind)'!BB$6:BB$37))/(MAX('05 (ind)'!BB$6:BB$37)-MIN('05 (ind)'!BB$6:BB$37))),ABS(-100+(100*(('05 (ind)'!BB14-MIN('05 (ind)'!BB$6:BB$37))/(MAX('05 (ind)'!BB$6:BB$37)-MIN('05 (ind)'!BB$6:BB$37))))))</f>
        <v>60.916296800477951</v>
      </c>
      <c r="BC15" s="75">
        <f>IF('05 (ind)'!BC$1="si",100*(('05 (ind)'!BC14-MIN('05 (ind)'!BC$6:BC$37))/(MAX('05 (ind)'!BC$6:BC$37)-MIN('05 (ind)'!BC$6:BC$37))),ABS(-100+(100*(('05 (ind)'!BC14-MIN('05 (ind)'!BC$6:BC$37))/(MAX('05 (ind)'!BC$6:BC$37)-MIN('05 (ind)'!BC$6:BC$37))))))</f>
        <v>0</v>
      </c>
      <c r="BD15" s="75">
        <f>IF('05 (ind)'!BD$1="si",100*(('05 (ind)'!BD14-MIN('05 (ind)'!BD$6:BD$37))/(MAX('05 (ind)'!BD$6:BD$37)-MIN('05 (ind)'!BD$6:BD$37))),ABS(-100+(100*(('05 (ind)'!BD14-MIN('05 (ind)'!BD$6:BD$37))/(MAX('05 (ind)'!BD$6:BD$37)-MIN('05 (ind)'!BD$6:BD$37))))))</f>
        <v>75.122411601224471</v>
      </c>
      <c r="BE15" s="75">
        <f>IF('05 (ind)'!BE$1="si",100*(('05 (ind)'!BE14-MIN('05 (ind)'!BE$6:BE$37))/(MAX('05 (ind)'!BE$6:BE$37)-MIN('05 (ind)'!BE$6:BE$37))),ABS(-100+(100*(('05 (ind)'!BE14-MIN('05 (ind)'!BE$6:BE$37))/(MAX('05 (ind)'!BE$6:BE$37)-MIN('05 (ind)'!BE$6:BE$37))))))</f>
        <v>37.253057384760105</v>
      </c>
      <c r="BF15" s="75">
        <f>IF('05 (ind)'!BF$1="si",100*(('05 (ind)'!BF14-MIN('05 (ind)'!BF$6:BF$37))/(MAX('05 (ind)'!BF$6:BF$37)-MIN('05 (ind)'!BF$6:BF$37))),ABS(-100+(100*(('05 (ind)'!BF14-MIN('05 (ind)'!BF$6:BF$37))/(MAX('05 (ind)'!BF$6:BF$37)-MIN('05 (ind)'!BF$6:BF$37))))))</f>
        <v>100</v>
      </c>
      <c r="BG15" s="75">
        <f>IF('05 (ind)'!BG$1="si",100*(('05 (ind)'!BG14-MIN('05 (ind)'!BG$6:BG$37))/(MAX('05 (ind)'!BG$6:BG$37)-MIN('05 (ind)'!BG$6:BG$37))),ABS(-100+(100*(('05 (ind)'!BG14-MIN('05 (ind)'!BG$6:BG$37))/(MAX('05 (ind)'!BG$6:BG$37)-MIN('05 (ind)'!BG$6:BG$37))))))</f>
        <v>100</v>
      </c>
      <c r="BH15" s="75">
        <f>IF('05 (ind)'!BH$1="si",100*(('05 (ind)'!BH14-MIN('05 (ind)'!BH$6:BH$37))/(MAX('05 (ind)'!BH$6:BH$37)-MIN('05 (ind)'!BH$6:BH$37))),ABS(-100+(100*(('05 (ind)'!BH14-MIN('05 (ind)'!BH$6:BH$37))/(MAX('05 (ind)'!BH$6:BH$37)-MIN('05 (ind)'!BH$6:BH$37))))))</f>
        <v>100</v>
      </c>
      <c r="BI15" s="75">
        <f>IF('05 (ind)'!BI$1="si",100*(('05 (ind)'!BI14-MIN('05 (ind)'!BI$6:BI$37))/(MAX('05 (ind)'!BI$6:BI$37)-MIN('05 (ind)'!BI$6:BI$37))),ABS(-100+(100*(('05 (ind)'!BI14-MIN('05 (ind)'!BI$6:BI$37))/(MAX('05 (ind)'!BI$6:BI$37)-MIN('05 (ind)'!BI$6:BI$37))))))</f>
        <v>98.22203226965955</v>
      </c>
      <c r="BJ15" s="75">
        <f>IF('05 (ind)'!BJ$1="si",100*(('05 (ind)'!BJ14-MIN('05 (ind)'!BJ$6:BJ$37))/(MAX('05 (ind)'!BJ$6:BJ$37)-MIN('05 (ind)'!BJ$6:BJ$37))),ABS(-100+(100*(('05 (ind)'!BJ14-MIN('05 (ind)'!BJ$6:BJ$37))/(MAX('05 (ind)'!BJ$6:BJ$37)-MIN('05 (ind)'!BJ$6:BJ$37))))))</f>
        <v>0.63640901806837979</v>
      </c>
      <c r="BK15" s="75">
        <f>IF('05 (ind)'!BK$1="si",100*(('05 (ind)'!BK14-MIN('05 (ind)'!BK$6:BK$37))/(MAX('05 (ind)'!BK$6:BK$37)-MIN('05 (ind)'!BK$6:BK$37))),ABS(-100+(100*(('05 (ind)'!BK14-MIN('05 (ind)'!BK$6:BK$37))/(MAX('05 (ind)'!BK$6:BK$37)-MIN('05 (ind)'!BK$6:BK$37))))))</f>
        <v>27.819569025763059</v>
      </c>
      <c r="BL15" s="75">
        <f>IF('05 (ind)'!BL$1="si",100*(('05 (ind)'!BL14-MIN('05 (ind)'!BL$6:BL$37))/(MAX('05 (ind)'!BL$6:BL$37)-MIN('05 (ind)'!BL$6:BL$37))),ABS(-100+(100*(('05 (ind)'!BL14-MIN('05 (ind)'!BL$6:BL$37))/(MAX('05 (ind)'!BL$6:BL$37)-MIN('05 (ind)'!BL$6:BL$37))))))</f>
        <v>100</v>
      </c>
      <c r="BM15" s="75">
        <f>IF('05 (ind)'!BM$1="si",100*(('05 (ind)'!BM14-MIN('05 (ind)'!BM$6:BM$37))/(MAX('05 (ind)'!BM$6:BM$37)-MIN('05 (ind)'!BM$6:BM$37))),ABS(-100+(100*(('05 (ind)'!BM14-MIN('05 (ind)'!BM$6:BM$37))/(MAX('05 (ind)'!BM$6:BM$37)-MIN('05 (ind)'!BM$6:BM$37))))))</f>
        <v>59.903438731221136</v>
      </c>
      <c r="BN15" s="75">
        <f>IF('05 (ind)'!BN$1="si",100*(('05 (ind)'!BN14-MIN('05 (ind)'!BN$6:BN$37))/(MAX('05 (ind)'!BN$6:BN$37)-MIN('05 (ind)'!BN$6:BN$37))),ABS(-100+(100*(('05 (ind)'!BN14-MIN('05 (ind)'!BN$6:BN$37))/(MAX('05 (ind)'!BN$6:BN$37)-MIN('05 (ind)'!BN$6:BN$37))))))</f>
        <v>16.91876353663633</v>
      </c>
      <c r="BO15" s="75">
        <f>IF('05 (ind)'!BO$1="si",100*(('05 (ind)'!BO14-MIN('05 (ind)'!BO$6:BO$37))/(MAX('05 (ind)'!BO$6:BO$37)-MIN('05 (ind)'!BO$6:BO$37))),ABS(-100+(100*(('05 (ind)'!BO14-MIN('05 (ind)'!BO$6:BO$37))/(MAX('05 (ind)'!BO$6:BO$37)-MIN('05 (ind)'!BO$6:BO$37))))))</f>
        <v>19.001978647576621</v>
      </c>
      <c r="BP15" s="75">
        <f>IF('05 (ind)'!BP$1="si",100*(('05 (ind)'!BP14-MIN('05 (ind)'!BP$6:BP$37))/(MAX('05 (ind)'!BP$6:BP$37)-MIN('05 (ind)'!BP$6:BP$37))),ABS(-100+(100*(('05 (ind)'!BP14-MIN('05 (ind)'!BP$6:BP$37))/(MAX('05 (ind)'!BP$6:BP$37)-MIN('05 (ind)'!BP$6:BP$37))))))</f>
        <v>100</v>
      </c>
      <c r="BQ15" s="75">
        <f>IF('05 (ind)'!BQ$1="si",100*(('05 (ind)'!BQ14-MIN('05 (ind)'!BQ$6:BQ$37))/(MAX('05 (ind)'!BQ$6:BQ$37)-MIN('05 (ind)'!BQ$6:BQ$37))),ABS(-100+(100*(('05 (ind)'!BQ14-MIN('05 (ind)'!BQ$6:BQ$37))/(MAX('05 (ind)'!BQ$6:BQ$37)-MIN('05 (ind)'!BQ$6:BQ$37))))))</f>
        <v>100</v>
      </c>
      <c r="BR15" s="75">
        <f>IF('05 (ind)'!BR$1="si",100*(('05 (ind)'!BR14-MIN('05 (ind)'!BR$6:BR$37))/(MAX('05 (ind)'!BR$6:BR$37)-MIN('05 (ind)'!BR$6:BR$37))),ABS(-100+(100*(('05 (ind)'!BR14-MIN('05 (ind)'!BR$6:BR$37))/(MAX('05 (ind)'!BP$6:BP$37)-MIN('05 (ind)'!BR$6:BR$37))))))</f>
        <v>42.557858115262441</v>
      </c>
      <c r="BS15" s="75">
        <f>IF('05 (ind)'!BS$1="si",100*(('05 (ind)'!BS14-MIN('05 (ind)'!BS$6:BS$37))/(MAX('05 (ind)'!BS$6:BS$37)-MIN('05 (ind)'!BS$6:BS$37))),ABS(-100+(100*(('05 (ind)'!BS14-MIN('05 (ind)'!BS$6:BS$37))/(MAX('05 (ind)'!BQ$6:BQ$37)-MIN('05 (ind)'!BS$6:BS$37))))))</f>
        <v>100</v>
      </c>
      <c r="BT15" s="75">
        <f>IF('05 (ind)'!BT$1="si",100*(('05 (ind)'!BT14-MIN('05 (ind)'!BT$6:BT$37))/(MAX('05 (ind)'!BT$6:BT$37)-MIN('05 (ind)'!BT$6:BT$37))),ABS(-100+(100*(('05 (ind)'!BT14-MIN('05 (ind)'!BT$6:BT$37))/(MAX('05 (ind)'!BR$6:BR$37)-MIN('05 (ind)'!BT$6:BT$37))))))</f>
        <v>94.914598749999996</v>
      </c>
      <c r="BU15" s="75">
        <f>IF('05 (ind)'!BU$1="si",100*(('05 (ind)'!BU14-MIN('05 (ind)'!BU$6:BU$37))/(MAX('05 (ind)'!BU$6:BU$37)-MIN('05 (ind)'!BU$6:BU$37))),ABS(-100+(100*(('05 (ind)'!BU14-MIN('05 (ind)'!BU$6:BU$37))/(MAX('05 (ind)'!BU$6:BU$37)-MIN('05 (ind)'!BU$6:BU$37))))))</f>
        <v>21.638573108584865</v>
      </c>
      <c r="BV15" s="75">
        <f>IF('05 (ind)'!BV$1="si",100*(('05 (ind)'!BV14-MIN('05 (ind)'!BV$6:BV$37))/(MAX('05 (ind)'!BV$6:BV$37)-MIN('05 (ind)'!BV$6:BV$37))),ABS(-100+(100*(('05 (ind)'!BV14-MIN('05 (ind)'!BV$6:BV$37))/(MAX('05 (ind)'!BV$6:BV$37)-MIN('05 (ind)'!BV$6:BV$37))))))</f>
        <v>46.549672813801315</v>
      </c>
      <c r="BW15" s="75">
        <f>IF('05 (ind)'!BW$1="si",100*(('05 (ind)'!BW14-MIN('05 (ind)'!BW$6:BW$37))/(MAX('05 (ind)'!BW$6:BW$37)-MIN('05 (ind)'!BW$6:BW$37))),ABS(-100+(100*(('05 (ind)'!BW14-MIN('05 (ind)'!BW$6:BW$37))/(MAX('05 (ind)'!BW$6:BW$37)-MIN('05 (ind)'!BW$6:BW$37))))))</f>
        <v>81.244257776611107</v>
      </c>
      <c r="BX15" s="75">
        <f>IF('05 (ind)'!BX$1="si",100*(('05 (ind)'!BX14-MIN('05 (ind)'!BX$6:BX$37))/(MAX('05 (ind)'!BX$6:BX$37)-MIN('05 (ind)'!BX$6:BX$37))),ABS(-100+(100*(('05 (ind)'!BX14-MIN('05 (ind)'!BX$6:BX$37))/(MAX('05 (ind)'!BX$6:BX$37)-MIN('05 (ind)'!BX$6:BX$37))))))</f>
        <v>100</v>
      </c>
      <c r="BY15" s="75">
        <f>IF('05 (ind)'!BY$1="si",100*(('05 (ind)'!BY14-MIN('05 (ind)'!BY$6:BY$37))/(MAX('05 (ind)'!BY$6:BY$37)-MIN('05 (ind)'!BY$6:BY$37))),ABS(-100+(100*(('05 (ind)'!BY14-MIN('05 (ind)'!BY$6:BY$37))/(MAX('05 (ind)'!BY$6:BY$37)-MIN('05 (ind)'!BY$6:BY$37))))))</f>
        <v>26.855166057011377</v>
      </c>
      <c r="BZ15" s="75">
        <f>IF('05 (ind)'!BZ$1="si",100*(('05 (ind)'!BZ14-MIN('05 (ind)'!BZ$6:BZ$37))/(MAX('05 (ind)'!BZ$6:BZ$37)-MIN('05 (ind)'!BZ$6:BZ$37))),ABS(-100+(100*(('05 (ind)'!BZ14-MIN('05 (ind)'!BZ$6:BZ$37))/(MAX('05 (ind)'!BZ$6:BZ$37)-MIN('05 (ind)'!BZ$6:BZ$37))))))</f>
        <v>79.336043907369429</v>
      </c>
      <c r="CA15" s="75">
        <f>IF('05 (ind)'!CA$1="si",100*(('05 (ind)'!CA14-MIN('05 (ind)'!CA$6:CA$37))/(MAX('05 (ind)'!CA$6:CA$37)-MIN('05 (ind)'!CA$6:CA$37))),ABS(-100+(100*(('05 (ind)'!CA14-MIN('05 (ind)'!CA$6:CA$37))/(MAX('05 (ind)'!CA$6:CA$37)-MIN('05 (ind)'!CA$6:CA$37))))))</f>
        <v>66.046180840699662</v>
      </c>
      <c r="CB15" s="75">
        <f>IF('05 (ind)'!CB$1="si",100*(('05 (ind)'!CB14-MIN('05 (ind)'!CB$6:CB$37))/(MAX('05 (ind)'!CB$6:CB$37)-MIN('05 (ind)'!CB$6:CB$37))),ABS(-100+(100*(('05 (ind)'!CB14-MIN('05 (ind)'!CB$6:CB$37))/(MAX('05 (ind)'!CB$6:CB$37)-MIN('05 (ind)'!CB$6:CB$37))))))</f>
        <v>0</v>
      </c>
      <c r="CC15" s="75">
        <f>IF('05 (ind)'!CC$1="si",100*(('05 (ind)'!CC14-MIN('05 (ind)'!CC$6:CC$37))/(MAX('05 (ind)'!CC$6:CC$37)-MIN('05 (ind)'!CC$6:CC$37))),ABS(-100+(100*(('05 (ind)'!CC14-MIN('05 (ind)'!CC$6:CC$37))/(MAX('05 (ind)'!CC$6:CC$37)-MIN('05 (ind)'!CC$6:CC$37))))))</f>
        <v>48.2362729119696</v>
      </c>
      <c r="CD15" s="75">
        <f>IF('05 (ind)'!CD$1="si",100*(('05 (ind)'!CD14-MIN('05 (ind)'!CD$6:CD$37))/(MAX('05 (ind)'!CD$6:CD$37)-MIN('05 (ind)'!CD$6:CD$37))),ABS(-100+(100*(('05 (ind)'!CD14-MIN('05 (ind)'!CD$6:CD$37))/(MAX('05 (ind)'!CD$6:CD$37)-MIN('05 (ind)'!CD$6:CD$37))))))</f>
        <v>22.273532757367658</v>
      </c>
      <c r="CE15" s="75">
        <f>IF('05 (ind)'!CE$1="si",100*(('05 (ind)'!CE14-MIN('05 (ind)'!CE$6:CE$37))/(MAX('05 (ind)'!CE$6:CE$37)-MIN('05 (ind)'!CE$6:CE$37))),ABS(-100+(100*(('05 (ind)'!CE14-MIN('05 (ind)'!CE$6:CE$37))/(MAX('05 (ind)'!CE$6:CE$37)-MIN('05 (ind)'!CE$6:CE$37))))))</f>
        <v>10.880053387323445</v>
      </c>
      <c r="CF15" s="75">
        <f>IF('05 (ind)'!CF$1="si",100*(('05 (ind)'!CF14-MIN('05 (ind)'!CF$6:CF$37))/(MAX('05 (ind)'!CF$6:CF$37)-MIN('05 (ind)'!CF$6:CF$37))),ABS(-100+(100*(('05 (ind)'!CF14-MIN('05 (ind)'!CF$6:CF$37))/(MAX('05 (ind)'!CF$6:CF$37)-MIN('05 (ind)'!CF$6:CF$37))))))</f>
        <v>32.370365222898712</v>
      </c>
      <c r="CG15" s="75">
        <f>IF('05 (ind)'!CG$1="si",100*(('05 (ind)'!CG14-MIN('05 (ind)'!CG$6:CG$37))/(MAX('05 (ind)'!CG$6:CG$37)-MIN('05 (ind)'!CG$6:CG$37))),ABS(-100+(100*(('05 (ind)'!CG14-MIN('05 (ind)'!CG$6:CG$37))/(MAX('05 (ind)'!CG$6:CG$37)-MIN('05 (ind)'!CG$6:CG$37))))))</f>
        <v>68.971549486272906</v>
      </c>
      <c r="CH15" s="75">
        <f>IF('05 (ind)'!CH$1="si",100*(('05 (ind)'!CH14-MIN('05 (ind)'!CH$6:CH$37))/(MAX('05 (ind)'!CH$6:CH$37)-MIN('05 (ind)'!CH$6:CH$37))),ABS(-100+(100*(('05 (ind)'!CH14-MIN('05 (ind)'!CH$6:CH$37))/(MAX('05 (ind)'!CH$6:CH$37)-MIN('05 (ind)'!CH$6:CH$37))))))</f>
        <v>100</v>
      </c>
      <c r="CI15" s="75">
        <f>IF('05 (ind)'!CI$1="si",100*(('05 (ind)'!CI14-MIN('05 (ind)'!CI$6:CI$37))/(MAX('05 (ind)'!CI$6:CI$37)-MIN('05 (ind)'!CI$6:CI$37))),ABS(-100+(100*(('05 (ind)'!CI14-MIN('05 (ind)'!CI$6:CI$37))/(MAX('05 (ind)'!CI$6:CI$37)-MIN('05 (ind)'!CI$6:CI$37))))))</f>
        <v>36.379072982627228</v>
      </c>
      <c r="CJ15" s="75">
        <f>IF('05 (ind)'!CJ$1="si",100*(('05 (ind)'!CJ14-MIN('05 (ind)'!CJ$6:CJ$37))/(MAX('05 (ind)'!CJ$6:CJ$37)-MIN('05 (ind)'!CJ$6:CJ$37))),ABS(-100+(100*(('05 (ind)'!CJ14-MIN('05 (ind)'!CJ$6:CJ$37))/(MAX('05 (ind)'!CJ$6:CJ$37)-MIN('05 (ind)'!CJ$6:CJ$37))))))</f>
        <v>30.634353525221563</v>
      </c>
      <c r="CK15" s="75">
        <f>IF('05 (ind)'!CK$1="si",100*(('05 (ind)'!CK14-MIN('05 (ind)'!CK$6:CK$37))/(MAX('05 (ind)'!CK$6:CK$37)-MIN('05 (ind)'!CK$6:CK$37))),ABS(-100+(100*(('05 (ind)'!CK14-MIN('05 (ind)'!CK$6:CK$37))/(MAX('05 (ind)'!CK$6:CK$37)-MIN('05 (ind)'!CK$6:CK$37))))))</f>
        <v>100</v>
      </c>
      <c r="CL15" s="75">
        <f>IF('05 (ind)'!CL$1="si",100*(('05 (ind)'!CL14-MIN('05 (ind)'!CL$6:CL$37))/(MAX('05 (ind)'!CL$6:CL$37)-MIN('05 (ind)'!CL$6:CL$37))),ABS(-100+(100*(('05 (ind)'!CL14-MIN('05 (ind)'!CL$6:CL$37))/(MAX('05 (ind)'!CL$6:CL$37)-MIN('05 (ind)'!CL$6:CL$37))))))</f>
        <v>44.124047192510325</v>
      </c>
      <c r="CM15" s="75">
        <f>IF('05 (ind)'!CM$1="si",100*(('05 (ind)'!CM14-MIN('05 (ind)'!CM$6:CM$37))/(MAX('05 (ind)'!CM$6:CM$37)-MIN('05 (ind)'!CM$6:CM$37))),ABS(-100+(100*(('05 (ind)'!CM14-MIN('05 (ind)'!CM$6:CM$37))/(MAX('05 (ind)'!CM$6:CM$37)-MIN('05 (ind)'!CM$6:CM$37))))))</f>
        <v>100</v>
      </c>
    </row>
    <row r="16" spans="1:91">
      <c r="A16" s="18" t="s">
        <v>215</v>
      </c>
      <c r="B16" s="87">
        <f>IF('05 (ind)'!B$1="si",100*(('05 (ind)'!B15-MIN('05 (ind)'!B$6:B$37))/(MAX('05 (ind)'!B$6:B$37)-MIN('05 (ind)'!B$6:B$37))),ABS(-100+(100*(('05 (ind)'!B15-MIN('05 (ind)'!B$6:B$37))/(MAX('05 (ind)'!B$6:B$37)-MIN('05 (ind)'!B$6:B$37))))))</f>
        <v>3.8315495763794325</v>
      </c>
      <c r="C16" s="87">
        <f>IF('05 (ind)'!C$1="si",100*(('05 (ind)'!C15-MIN('05 (ind)'!C$6:C$37))/(MAX('05 (ind)'!C$6:C$37)-MIN('05 (ind)'!C$6:C$37))),ABS(-100+(100*(('05 (ind)'!C15-MIN('05 (ind)'!C$6:C$37))/(MAX('05 (ind)'!C$6:C$37)-MIN('05 (ind)'!C$6:C$37))))))</f>
        <v>42.484322870012726</v>
      </c>
      <c r="D16" s="87">
        <f>IF('05 (ind)'!D$1="si",100*(('05 (ind)'!D15-MIN('05 (ind)'!D$6:D$37))/(MAX('05 (ind)'!D$6:D$37)-MIN('05 (ind)'!D$6:D$37))),ABS(-100+(100*(('05 (ind)'!D15-MIN('05 (ind)'!D$6:D$37))/(MAX('05 (ind)'!D$6:D$37)-MIN('05 (ind)'!D$6:D$37))))))</f>
        <v>86.214257211671523</v>
      </c>
      <c r="E16" s="87">
        <f>IF('05 (ind)'!E$1="si",100*(('05 (ind)'!E15-MIN('05 (ind)'!E$6:E$37))/(MAX('05 (ind)'!E$6:E$37)-MIN('05 (ind)'!E$6:E$37))),ABS(-100+(100*(('05 (ind)'!E15-MIN('05 (ind)'!E$6:E$37))/(MAX('05 (ind)'!E$6:E$37)-MIN('05 (ind)'!E$6:E$37))))))</f>
        <v>68.514379377142006</v>
      </c>
      <c r="F16" s="87">
        <f>IF('05 (ind)'!F$1="si",100*(('05 (ind)'!F15-MIN('05 (ind)'!F$6:F$37))/(MAX('05 (ind)'!F$6:F$37)-MIN('05 (ind)'!F$6:F$37))),ABS(-100+(100*(('05 (ind)'!F15-MIN('05 (ind)'!F$6:F$37))/(MAX('05 (ind)'!F$6:F$37)-MIN('05 (ind)'!F$6:F$37))))))</f>
        <v>52.823920265780735</v>
      </c>
      <c r="G16" s="87">
        <f>IF('05 (ind)'!G$1="si",100*(('05 (ind)'!G15-MIN('05 (ind)'!G$6:G$37))/(MAX('05 (ind)'!G$6:G$37)-MIN('05 (ind)'!G$6:G$37))),ABS(-100+(100*(('05 (ind)'!G15-MIN('05 (ind)'!G$6:G$37))/(MAX('05 (ind)'!G$6:G$37)-MIN('05 (ind)'!G$6:G$37))))))</f>
        <v>65.700483091787405</v>
      </c>
      <c r="H16" s="87">
        <f>IF('05 (ind)'!H$1="si",100*(('05 (ind)'!H15-MIN('05 (ind)'!H$6:H$37))/(MAX('05 (ind)'!H$6:H$37)-MIN('05 (ind)'!H$6:H$37))),ABS(-100+(100*(('05 (ind)'!H15-MIN('05 (ind)'!H$6:H$37))/(MAX('05 (ind)'!H$6:H$37)-MIN('05 (ind)'!H$6:H$37))))))</f>
        <v>89.726027397260282</v>
      </c>
      <c r="I16" s="87">
        <f>IF('05 (ind)'!I$1="si",100*(('05 (ind)'!I15-MIN('05 (ind)'!I$6:I$37))/(MAX('05 (ind)'!I$6:I$37)-MIN('05 (ind)'!I$6:I$37))),ABS(-100+(100*(('05 (ind)'!I15-MIN('05 (ind)'!I$6:I$37))/(MAX('05 (ind)'!I$6:I$37)-MIN('05 (ind)'!I$6:I$37))))))</f>
        <v>91.564417177914109</v>
      </c>
      <c r="J16" s="87">
        <f>IF('05 (ind)'!J$1="si",100*(('05 (ind)'!J15-MIN('05 (ind)'!J$6:J$37))/(MAX('05 (ind)'!J$6:J$37)-MIN('05 (ind)'!J$6:J$37))),ABS(-100+(100*(('05 (ind)'!J15-MIN('05 (ind)'!J$6:J$37))/(MAX('05 (ind)'!J$6:J$37)-MIN('05 (ind)'!J$6:J$37))))))</f>
        <v>14.303797468354427</v>
      </c>
      <c r="K16" s="87">
        <f>IF('05 (ind)'!K$1="si",100*(('05 (ind)'!K15-MIN('05 (ind)'!K$6:K$37))/(MAX('05 (ind)'!K$6:K$37)-MIN('05 (ind)'!K$6:K$37))),ABS(-100+(100*(('05 (ind)'!K15-MIN('05 (ind)'!K$6:K$37))/(MAX('05 (ind)'!K$6:K$37)-MIN('05 (ind)'!K$6:K$37))))))</f>
        <v>28.396817539940617</v>
      </c>
      <c r="L16" s="87">
        <f>IF('05 (ind)'!L$1="si",100*(('05 (ind)'!L15-MIN('05 (ind)'!L$6:L$37))/(MAX('05 (ind)'!L$6:L$37)-MIN('05 (ind)'!L$6:L$37))),ABS(-100+(100*(('05 (ind)'!L15-MIN('05 (ind)'!L$6:L$37))/(MAX('05 (ind)'!L$6:L$37)-MIN('05 (ind)'!L$6:L$37))))))</f>
        <v>45.694964561908492</v>
      </c>
      <c r="M16" s="87">
        <f>IF('05 (ind)'!M$1="si",100*(('05 (ind)'!M15-MIN('05 (ind)'!M$6:M$37))/(MAX('05 (ind)'!M$6:M$37)-MIN('05 (ind)'!M$6:M$37))),ABS(-100+(100*(('05 (ind)'!M15-MIN('05 (ind)'!M$6:M$37))/(MAX('05 (ind)'!M$6:M$37)-MIN('05 (ind)'!M$6:M$37))))))</f>
        <v>0.18876748436592403</v>
      </c>
      <c r="N16" s="87">
        <f>IF('05 (ind)'!N$1="si",100*(('05 (ind)'!N15-MIN('05 (ind)'!N$6:N$37))/(MAX('05 (ind)'!N$6:N$37)-MIN('05 (ind)'!N$6:N$37))),ABS(-100+(100*(('05 (ind)'!N15-MIN('05 (ind)'!N$6:N$37))/(MAX('05 (ind)'!N$6:N$37)-MIN('05 (ind)'!N$6:N$37))))))</f>
        <v>0</v>
      </c>
      <c r="O16" s="87">
        <f>IF('05 (ind)'!O$1="si",100*(('05 (ind)'!O15-MIN('05 (ind)'!O$6:O$37))/(MAX('05 (ind)'!O$6:O$37)-MIN('05 (ind)'!O$6:O$37))),ABS(-100+(100*(('05 (ind)'!O15-MIN('05 (ind)'!O$6:O$37))/(MAX('05 (ind)'!O$6:O$37)-MIN('05 (ind)'!O$6:O$37))))))</f>
        <v>89.411764705882348</v>
      </c>
      <c r="P16" s="87">
        <f>IF('05 (ind)'!P$1="si",100*(('05 (ind)'!P15-MIN('05 (ind)'!P$6:P$37))/(MAX('05 (ind)'!P$6:P$37)-MIN('05 (ind)'!P$6:P$37))),ABS(-100+(100*(('05 (ind)'!P15-MIN('05 (ind)'!P$6:P$37))/(MAX('05 (ind)'!P$6:P$37)-MIN('05 (ind)'!P$6:P$37))))))</f>
        <v>3.724178422084933</v>
      </c>
      <c r="Q16" s="87">
        <f>IF('05 (ind)'!Q$1="si",100*(('05 (ind)'!Q15-MIN('05 (ind)'!Q$6:Q$37))/(MAX('05 (ind)'!Q$6:Q$37)-MIN('05 (ind)'!Q$6:Q$37))),ABS(-100+(100*(('05 (ind)'!Q15-MIN('05 (ind)'!Q$6:Q$37))/(MAX('05 (ind)'!Q$6:Q$37)-MIN('05 (ind)'!Q$6:Q$37))))))</f>
        <v>10.815227331757765</v>
      </c>
      <c r="R16" s="87">
        <f>IF('05 (ind)'!R$1="si",100*(('05 (ind)'!R15-MIN('05 (ind)'!R$6:R$37))/(MAX('05 (ind)'!R$6:R$37)-MIN('05 (ind)'!R$6:R$37))),ABS(-100+(100*(('05 (ind)'!R15-MIN('05 (ind)'!R$6:R$37))/(MAX('05 (ind)'!R$6:R$37)-MIN('05 (ind)'!R$6:R$37))))))</f>
        <v>0.24585043283321412</v>
      </c>
      <c r="S16" s="75">
        <f>ABS(ABS(('05 (ind)'!S15-((MAX('05 (ind)'!S$6:S$37)+MIN('05 (ind)'!S$6:S$37))/2))/(((MAX('05 (ind)'!S$6:S$37)+MIN('05 (ind)'!S$6:S$37))/2)-MAX('05 (ind)'!S$6:S$37))*100)-100)</f>
        <v>65.661361301382016</v>
      </c>
      <c r="T16" s="75">
        <f>IF('05 (ind)'!T$1="si",100*(('05 (ind)'!T15-MIN('05 (ind)'!T$6:T$37))/(MAX('05 (ind)'!T$6:T$37)-MIN('05 (ind)'!T$6:T$37))),ABS(-100+(100*(('05 (ind)'!T15-MIN('05 (ind)'!T$6:T$37))/(MAX('05 (ind)'!T$6:T$37)-MIN('05 (ind)'!T$6:T$37))))))</f>
        <v>21.593742096325467</v>
      </c>
      <c r="U16" s="75">
        <f>IF('05 (ind)'!U$1="si",100*(('05 (ind)'!U15-MIN('05 (ind)'!U$6:U$37))/(MAX('05 (ind)'!U$6:U$37)-MIN('05 (ind)'!U$6:U$37))),ABS(-100+(100*(('05 (ind)'!U15-MIN('05 (ind)'!U$6:U$37))/(MAX('05 (ind)'!U$6:U$37)-MIN('05 (ind)'!U$6:U$37))))))</f>
        <v>100</v>
      </c>
      <c r="V16" s="75">
        <f>IF('05 (ind)'!V$1="si",100*(('05 (ind)'!V15-MIN('05 (ind)'!V$6:V$37))/(MAX('05 (ind)'!V$6:V$37)-MIN('05 (ind)'!V$6:V$37))),ABS(-100+(100*(('05 (ind)'!V15-MIN('05 (ind)'!V$6:V$37))/(MAX('05 (ind)'!V$6:V$37)-MIN('05 (ind)'!V$6:V$37))))))</f>
        <v>97.790055248618785</v>
      </c>
      <c r="W16" s="75">
        <f>IF('05 (ind)'!W$1="si",100*(('05 (ind)'!W15-MIN('05 (ind)'!W$6:W$37))/(MAX('05 (ind)'!W$6:W$37)-MIN('05 (ind)'!W$6:W$37))),ABS(-100+(100*(('05 (ind)'!W15-MIN('05 (ind)'!W$6:W$37))/(MAX('05 (ind)'!W$6:W$37)-MIN('05 (ind)'!W$6:W$37))))))</f>
        <v>75.728744939271252</v>
      </c>
      <c r="X16" s="75">
        <f>IF('05 (ind)'!X$1="si",100*(('05 (ind)'!X15-MIN('05 (ind)'!X$6:X$37))/(MAX('05 (ind)'!X$6:X$37)-MIN('05 (ind)'!X$6:X$37))),ABS(-100+(100*(('05 (ind)'!X15-MIN('05 (ind)'!X$6:X$37))/(MAX('05 (ind)'!X$6:X$37)-MIN('05 (ind)'!X$6:X$37))))))</f>
        <v>60.993621727120505</v>
      </c>
      <c r="Y16" s="75">
        <f>IF('05 (ind)'!Y$1="si",100*(('05 (ind)'!Y15-MIN('05 (ind)'!Y$6:Y$37))/(MAX('05 (ind)'!Y$6:Y$37)-MIN('05 (ind)'!Y$6:Y$37))),ABS(-100+(100*(('05 (ind)'!Y15-MIN('05 (ind)'!Y$6:Y$37))/(MAX('05 (ind)'!Y$6:Y$37)-MIN('05 (ind)'!Y$6:Y$37))))))</f>
        <v>52.912093799268334</v>
      </c>
      <c r="Z16" s="75">
        <f>IF('05 (ind)'!Z$1="si",100*(('05 (ind)'!Z15-MIN('05 (ind)'!Z$6:Z$37))/(MAX('05 (ind)'!Z$6:Z$37)-MIN('05 (ind)'!Z$6:Z$37))),ABS(-100+(100*(('05 (ind)'!Z15-MIN('05 (ind)'!Z$6:Z$37))/(MAX('05 (ind)'!Z$6:Z$37)-MIN('05 (ind)'!Z$6:Z$37))))))</f>
        <v>74.632368450897744</v>
      </c>
      <c r="AA16" s="75">
        <f>IF('05 (ind)'!AA$1="si",100*(('05 (ind)'!AA15-MIN('05 (ind)'!AA$6:AA$37))/(MAX('05 (ind)'!AA$6:AA$37)-MIN('05 (ind)'!AA$6:AA$37))),ABS(-100+(100*(('05 (ind)'!AA15-MIN('05 (ind)'!AA$6:AA$37))/(MAX('05 (ind)'!AA$6:AA$37)-MIN('05 (ind)'!AA$6:AA$37))))))</f>
        <v>48.209600055073068</v>
      </c>
      <c r="AB16" s="75">
        <f>IF('05 (ind)'!AB$1="si",100*(('05 (ind)'!AB15-MIN('05 (ind)'!AB$6:AB$37))/(MAX('05 (ind)'!AB$6:AB$37)-MIN('05 (ind)'!AB$6:AB$37))),ABS(-100+(100*(('05 (ind)'!AB15-MIN('05 (ind)'!AB$6:AB$37))/(MAX('05 (ind)'!AB$6:AB$37)-MIN('05 (ind)'!AB$6:AB$37))))))</f>
        <v>57.64779899788558</v>
      </c>
      <c r="AC16" s="75">
        <f>IF('05 (ind)'!AC$1="si",100*(('05 (ind)'!AC15-MIN('05 (ind)'!AC$6:AC$37))/(MAX('05 (ind)'!AC$6:AC$37)-MIN('05 (ind)'!AC$6:AC$37))),ABS(-100+(100*(('05 (ind)'!AC15-MIN('05 (ind)'!AC$6:AC$37))/(MAX('05 (ind)'!AC$6:AC$37)-MIN('05 (ind)'!AC$6:AC$37))))))</f>
        <v>73.240664501865481</v>
      </c>
      <c r="AD16" s="75">
        <f>IF('05 (ind)'!AD$1="si",100*(('05 (ind)'!AD15-MIN('05 (ind)'!AD$6:AD$37))/(MAX('05 (ind)'!AD$6:AD$37)-MIN('05 (ind)'!AD$6:AD$37))),ABS(-100+(100*(('05 (ind)'!AD15-MIN('05 (ind)'!AD$6:AD$37))/(MAX('05 (ind)'!AD$6:AD$37)-MIN('05 (ind)'!AD$6:AD$37))))))</f>
        <v>30.76320544906152</v>
      </c>
      <c r="AE16" s="75">
        <f>IF('05 (ind)'!AE$1="si",100*(('05 (ind)'!AE15-MIN('05 (ind)'!AE$6:AE$37))/(MAX('05 (ind)'!AE$6:AE$37)-MIN('05 (ind)'!AE$6:AE$37))),ABS(-100+(100*(('05 (ind)'!AE15-MIN('05 (ind)'!AE$6:AE$37))/(MAX('05 (ind)'!AE$6:AE$37)-MIN('05 (ind)'!AE$6:AE$37))))))</f>
        <v>48.615939445102022</v>
      </c>
      <c r="AF16" s="75">
        <f>IF('05 (ind)'!AF$1="si",100*(('05 (ind)'!AF15-MIN('05 (ind)'!AF$6:AF$37))/(MAX('05 (ind)'!AF$6:AF$37)-MIN('05 (ind)'!AF$6:AF$37))),ABS(-100+(100*(('05 (ind)'!AF15-MIN('05 (ind)'!AF$6:AF$37))/(MAX('05 (ind)'!AF$6:AF$37)-MIN('05 (ind)'!AF$6:AF$37))))))</f>
        <v>84.065934065934059</v>
      </c>
      <c r="AG16" s="75">
        <f>IF('05 (ind)'!AG$1="si",100*(('05 (ind)'!AG15-MIN('05 (ind)'!AG$6:AG$37))/(MAX('05 (ind)'!AG$6:AG$37)-MIN('05 (ind)'!AG$6:AG$37))),ABS(-100+(100*(('05 (ind)'!AG15-MIN('05 (ind)'!AG$6:AG$37))/(MAX('05 (ind)'!AG$6:AG$37)-MIN('05 (ind)'!AG$6:AG$37))))))</f>
        <v>51.923076923076948</v>
      </c>
      <c r="AH16" s="75">
        <f>IF('05 (ind)'!AH$1="si",100*(('05 (ind)'!AH15-MIN('05 (ind)'!AH$6:AH$37))/(MAX('05 (ind)'!AH$6:AH$37)-MIN('05 (ind)'!AH$6:AH$37))),ABS(-100+(100*(('05 (ind)'!AH15-MIN('05 (ind)'!AH$6:AH$37))/(MAX('05 (ind)'!AH$6:AH$37)-MIN('05 (ind)'!AH$6:AH$37))))))</f>
        <v>16.080402010050232</v>
      </c>
      <c r="AI16" s="75">
        <f>IF('05 (ind)'!AI$1="si",100*(('05 (ind)'!AI15-MIN('05 (ind)'!AI$6:AI$37))/(MAX('05 (ind)'!AI$6:AI$37)-MIN('05 (ind)'!AI$6:AI$37))),ABS(-100+(100*(('05 (ind)'!AI15-MIN('05 (ind)'!AI$6:AI$37))/(MAX('05 (ind)'!AI$6:AI$37)-MIN('05 (ind)'!AI$6:AI$37))))))</f>
        <v>1.6488746220745771</v>
      </c>
      <c r="AJ16" s="75">
        <f>IF('05 (ind)'!AJ$1="si",100*(('05 (ind)'!AJ15-MIN('05 (ind)'!AJ$6:AJ$37))/(MAX('05 (ind)'!AJ$6:AJ$37)-MIN('05 (ind)'!AJ$6:AJ$37))),ABS(-100+(100*(('05 (ind)'!AJ15-MIN('05 (ind)'!AJ$6:AJ$37))/(MAX('05 (ind)'!AJ$6:AJ$37)-MIN('05 (ind)'!AJ$6:AJ$37))))))</f>
        <v>76.536248561565017</v>
      </c>
      <c r="AK16" s="75">
        <f>IF('05 (ind)'!AK$1="si",100*(('05 (ind)'!AK15-MIN('05 (ind)'!AK$6:AK$37))/(MAX('05 (ind)'!AK$6:AK$37)-MIN('05 (ind)'!AK$6:AK$37))),ABS(-100+(100*(('05 (ind)'!AK15-MIN('05 (ind)'!AK$6:AK$37))/(MAX('05 (ind)'!AK$6:AK$37)-MIN('05 (ind)'!AK$6:AK$37))))))</f>
        <v>13.771872557520284</v>
      </c>
      <c r="AL16" s="75">
        <f>IF('05 (ind)'!AL$1="si",100*(('05 (ind)'!AL15-MIN('05 (ind)'!AL$6:AL$37))/(MAX('05 (ind)'!AL$6:AL$37)-MIN('05 (ind)'!AL$6:AL$37))),ABS(-100+(100*(('05 (ind)'!AL15-MIN('05 (ind)'!AL$6:AL$37))/(MAX('05 (ind)'!AL$6:AL$37)-MIN('05 (ind)'!AL$6:AL$37))))))</f>
        <v>28.058190869636789</v>
      </c>
      <c r="AM16" s="75">
        <f>IF('05 (ind)'!AM$1="si",100*(('05 (ind)'!AM15-MIN('05 (ind)'!AM$6:AM$37))/(MAX('05 (ind)'!AM$6:AM$37)-MIN('05 (ind)'!AM$6:AM$37))),ABS(-100+(100*(('05 (ind)'!AM15-MIN('05 (ind)'!AM$6:AM$37))/(MAX('05 (ind)'!AM$6:AM$37)-MIN('05 (ind)'!AM$6:AM$37))))))</f>
        <v>39.003514063429769</v>
      </c>
      <c r="AN16" s="75">
        <f>IF('05 (ind)'!AN$1="si",100*(('05 (ind)'!AN15-MIN('05 (ind)'!AN$6:AN$37))/(MAX('05 (ind)'!AN$6:AN$37)-MIN('05 (ind)'!AN$6:AN$37))),ABS(-100+(100*(('05 (ind)'!AN15-MIN('05 (ind)'!AN$6:AN$37))/(MAX('05 (ind)'!AN$6:AN$37)-MIN('05 (ind)'!AN$6:AN$37))))))</f>
        <v>31.232275446679139</v>
      </c>
      <c r="AO16" s="75">
        <f>IF('05 (ind)'!AO$1="si",100*(('05 (ind)'!AO15-MIN('05 (ind)'!AO$6:AO$37))/(MAX('05 (ind)'!AO$6:AO$37)-MIN('05 (ind)'!AO$6:AO$37))),ABS(-100+(100*(('05 (ind)'!AO15-MIN('05 (ind)'!AO$6:AO$37))/(MAX('05 (ind)'!AO$6:AO$37)-MIN('05 (ind)'!AO$6:AO$37))))))</f>
        <v>46.902841781400788</v>
      </c>
      <c r="AP16" s="75">
        <f>IF('05 (ind)'!AP$1="si",100*(('05 (ind)'!AP15-MIN('05 (ind)'!AP$6:AP$37))/(MAX('05 (ind)'!AP$6:AP$37)-MIN('05 (ind)'!AP$6:AP$37))),ABS(-100+(100*(('05 (ind)'!AP15-MIN('05 (ind)'!AP$6:AP$37))/(MAX('05 (ind)'!AP$6:AP$37)-MIN('05 (ind)'!AP$6:AP$37))))))</f>
        <v>40.179299103504484</v>
      </c>
      <c r="AQ16" s="75">
        <f>IF('05 (ind)'!AQ$1="si",100*(('05 (ind)'!AQ15-MIN('05 (ind)'!AQ$6:AQ$37))/(MAX('05 (ind)'!AQ$6:AQ$37)-MIN('05 (ind)'!AQ$6:AQ$37))),ABS(-100+(100*(('05 (ind)'!AQ15-MIN('05 (ind)'!AQ$6:AQ$37))/(MAX('05 (ind)'!AQ$6:AQ$37)-MIN('05 (ind)'!AQ$6:AQ$37))))))</f>
        <v>7.2203693800741098</v>
      </c>
      <c r="AR16" s="75">
        <f>IF('05 (ind)'!AR$1="si",100*(('05 (ind)'!AR15-MIN('05 (ind)'!AR$6:AR$37))/(MAX('05 (ind)'!AR$6:AR$37)-MIN('05 (ind)'!AR$6:AR$37))),ABS(-100+(100*(('05 (ind)'!AR15-MIN('05 (ind)'!AR$6:AR$37))/(MAX('05 (ind)'!AR$6:AR$37)-MIN('05 (ind)'!AR$6:AR$37))))))</f>
        <v>22.663498238720102</v>
      </c>
      <c r="AS16" s="75">
        <f>IF('05 (ind)'!AS$1="si",100*(('05 (ind)'!AS15-MIN('05 (ind)'!AS$6:AS$37))/(MAX('05 (ind)'!AS$6:AS$37)-MIN('05 (ind)'!AS$6:AS$37))),ABS(-100+(100*(('05 (ind)'!AS15-MIN('05 (ind)'!AS$6:AS$37))/(MAX('05 (ind)'!AS$6:AS$37)-MIN('05 (ind)'!AS$6:AS$37))))))</f>
        <v>22.674418604651152</v>
      </c>
      <c r="AT16" s="75">
        <f>IF('05 (ind)'!AT$1="si",100*(('05 (ind)'!AT15-MIN('05 (ind)'!AT$6:AT$37))/(MAX('05 (ind)'!AT$6:AT$37)-MIN('05 (ind)'!AT$6:AT$37))),ABS(-100+(100*(('05 (ind)'!AT15-MIN('05 (ind)'!AT$6:AT$37))/(MAX('05 (ind)'!AT$6:AT$37)-MIN('05 (ind)'!AT$6:AT$37))))))</f>
        <v>0</v>
      </c>
      <c r="AU16" s="75">
        <f>IF('05 (ind)'!AU$1="si",100*(('05 (ind)'!AU15-MIN('05 (ind)'!AU$6:AU$37))/(MAX('05 (ind)'!AU$6:AU$37)-MIN('05 (ind)'!AU$6:AU$37))),ABS(-100+(100*(('05 (ind)'!AU15-MIN('05 (ind)'!AU$6:AU$37))/(MAX('05 (ind)'!AU$6:AU$37)-MIN('05 (ind)'!AU$6:AU$37))))))</f>
        <v>42.592592592592588</v>
      </c>
      <c r="AV16" s="75">
        <f>IF('05 (ind)'!AV$1="si",100*(('05 (ind)'!AV15-MIN('05 (ind)'!AV$6:AV$37))/(MAX('05 (ind)'!AV$6:AV$37)-MIN('05 (ind)'!AV$6:AV$37))),ABS(-100+(100*(('05 (ind)'!AV15-MIN('05 (ind)'!AV$6:AV$37))/(MAX('05 (ind)'!AV$6:AV$37)-MIN('05 (ind)'!AV$6:AV$37))))))</f>
        <v>74.696707105719241</v>
      </c>
      <c r="AW16" s="75">
        <f>IF('05 (ind)'!AW$1="si",100*(('05 (ind)'!AW15-MIN('05 (ind)'!AW$6:AW$37))/(MAX('05 (ind)'!AW$6:AW$37)-MIN('05 (ind)'!AW$6:AW$37))),ABS(-100+(100*(('05 (ind)'!AW15-MIN('05 (ind)'!AW$6:AW$37))/(MAX('05 (ind)'!AW$6:AW$37)-MIN('05 (ind)'!AW$6:AW$37))))))</f>
        <v>36.858475894245728</v>
      </c>
      <c r="AX16" s="75">
        <f>IF('05 (ind)'!AX$1="si",100*(('05 (ind)'!AX15-MIN('05 (ind)'!AX$6:AX$37))/(MAX('05 (ind)'!AX$6:AX$37)-MIN('05 (ind)'!AX$6:AX$37))),ABS(-100+(100*(('05 (ind)'!AX15-MIN('05 (ind)'!AX$6:AX$37))/(MAX('05 (ind)'!AX$6:AX$37)-MIN('05 (ind)'!AX$6:AX$37))))))</f>
        <v>3.8185941498016081</v>
      </c>
      <c r="AY16" s="75">
        <f>IF('05 (ind)'!AY$1="si",100*(('05 (ind)'!AY15-MIN('05 (ind)'!AY$6:AY$37))/(MAX('05 (ind)'!AY$6:AY$37)-MIN('05 (ind)'!AY$6:AY$37))),ABS(-100+(100*(('05 (ind)'!AY15-MIN('05 (ind)'!AY$6:AY$37))/(MAX('05 (ind)'!AY$6:AY$37)-MIN('05 (ind)'!AY$6:AY$37))))))</f>
        <v>47.764034253092376</v>
      </c>
      <c r="AZ16" s="75">
        <f>IF('05 (ind)'!AZ$1="si",100*(('05 (ind)'!AZ15-MIN('05 (ind)'!AZ$6:AZ$37))/(MAX('05 (ind)'!AZ$6:AZ$37)-MIN('05 (ind)'!AZ$6:AZ$37))),ABS(-100+(100*(('05 (ind)'!AZ15-MIN('05 (ind)'!AZ$6:AZ$37))/(MAX('05 (ind)'!AZ$6:AZ$37)-MIN('05 (ind)'!AZ$6:AZ$37))))))</f>
        <v>32.841800717283057</v>
      </c>
      <c r="BA16" s="75">
        <f>IF('05 (ind)'!BA$1="si",100*(('05 (ind)'!BA15-MIN('05 (ind)'!BA$6:BA$37))/(MAX('05 (ind)'!BA$6:BA$37)-MIN('05 (ind)'!BA$6:BA$37))),ABS(-100+(100*(('05 (ind)'!BA15-MIN('05 (ind)'!BA$6:BA$37))/(MAX('05 (ind)'!BA$6:BA$37)-MIN('05 (ind)'!BA$6:BA$37))))))</f>
        <v>32.892664995373309</v>
      </c>
      <c r="BB16" s="75">
        <f>IF('05 (ind)'!BB$1="si",100*(('05 (ind)'!BB15-MIN('05 (ind)'!BB$6:BB$37))/(MAX('05 (ind)'!BB$6:BB$37)-MIN('05 (ind)'!BB$6:BB$37))),ABS(-100+(100*(('05 (ind)'!BB15-MIN('05 (ind)'!BB$6:BB$37))/(MAX('05 (ind)'!BB$6:BB$37)-MIN('05 (ind)'!BB$6:BB$37))))))</f>
        <v>14.905761760144031</v>
      </c>
      <c r="BC16" s="75">
        <f>IF('05 (ind)'!BC$1="si",100*(('05 (ind)'!BC15-MIN('05 (ind)'!BC$6:BC$37))/(MAX('05 (ind)'!BC$6:BC$37)-MIN('05 (ind)'!BC$6:BC$37))),ABS(-100+(100*(('05 (ind)'!BC15-MIN('05 (ind)'!BC$6:BC$37))/(MAX('05 (ind)'!BC$6:BC$37)-MIN('05 (ind)'!BC$6:BC$37))))))</f>
        <v>39.890191157349321</v>
      </c>
      <c r="BD16" s="75">
        <f>IF('05 (ind)'!BD$1="si",100*(('05 (ind)'!BD15-MIN('05 (ind)'!BD$6:BD$37))/(MAX('05 (ind)'!BD$6:BD$37)-MIN('05 (ind)'!BD$6:BD$37))),ABS(-100+(100*(('05 (ind)'!BD15-MIN('05 (ind)'!BD$6:BD$37))/(MAX('05 (ind)'!BD$6:BD$37)-MIN('05 (ind)'!BD$6:BD$37))))))</f>
        <v>29.770049362752921</v>
      </c>
      <c r="BE16" s="75">
        <f>IF('05 (ind)'!BE$1="si",100*(('05 (ind)'!BE15-MIN('05 (ind)'!BE$6:BE$37))/(MAX('05 (ind)'!BE$6:BE$37)-MIN('05 (ind)'!BE$6:BE$37))),ABS(-100+(100*(('05 (ind)'!BE15-MIN('05 (ind)'!BE$6:BE$37))/(MAX('05 (ind)'!BE$6:BE$37)-MIN('05 (ind)'!BE$6:BE$37))))))</f>
        <v>1.4111006585136407</v>
      </c>
      <c r="BF16" s="75">
        <f>IF('05 (ind)'!BF$1="si",100*(('05 (ind)'!BF15-MIN('05 (ind)'!BF$6:BF$37))/(MAX('05 (ind)'!BF$6:BF$37)-MIN('05 (ind)'!BF$6:BF$37))),ABS(-100+(100*(('05 (ind)'!BF15-MIN('05 (ind)'!BF$6:BF$37))/(MAX('05 (ind)'!BF$6:BF$37)-MIN('05 (ind)'!BF$6:BF$37))))))</f>
        <v>23.393389480937159</v>
      </c>
      <c r="BG16" s="75">
        <f>IF('05 (ind)'!BG$1="si",100*(('05 (ind)'!BG15-MIN('05 (ind)'!BG$6:BG$37))/(MAX('05 (ind)'!BG$6:BG$37)-MIN('05 (ind)'!BG$6:BG$37))),ABS(-100+(100*(('05 (ind)'!BG15-MIN('05 (ind)'!BG$6:BG$37))/(MAX('05 (ind)'!BG$6:BG$37)-MIN('05 (ind)'!BG$6:BG$37))))))</f>
        <v>23.276150346340351</v>
      </c>
      <c r="BH16" s="75">
        <f>IF('05 (ind)'!BH$1="si",100*(('05 (ind)'!BH15-MIN('05 (ind)'!BH$6:BH$37))/(MAX('05 (ind)'!BH$6:BH$37)-MIN('05 (ind)'!BH$6:BH$37))),ABS(-100+(100*(('05 (ind)'!BH15-MIN('05 (ind)'!BH$6:BH$37))/(MAX('05 (ind)'!BH$6:BH$37)-MIN('05 (ind)'!BH$6:BH$37))))))</f>
        <v>16.495442695615903</v>
      </c>
      <c r="BI16" s="75">
        <f>IF('05 (ind)'!BI$1="si",100*(('05 (ind)'!BI15-MIN('05 (ind)'!BI$6:BI$37))/(MAX('05 (ind)'!BI$6:BI$37)-MIN('05 (ind)'!BI$6:BI$37))),ABS(-100+(100*(('05 (ind)'!BI15-MIN('05 (ind)'!BI$6:BI$37))/(MAX('05 (ind)'!BI$6:BI$37)-MIN('05 (ind)'!BI$6:BI$37))))))</f>
        <v>97.562509306378715</v>
      </c>
      <c r="BJ16" s="75">
        <f>IF('05 (ind)'!BJ$1="si",100*(('05 (ind)'!BJ15-MIN('05 (ind)'!BJ$6:BJ$37))/(MAX('05 (ind)'!BJ$6:BJ$37)-MIN('05 (ind)'!BJ$6:BJ$37))),ABS(-100+(100*(('05 (ind)'!BJ15-MIN('05 (ind)'!BJ$6:BJ$37))/(MAX('05 (ind)'!BJ$6:BJ$37)-MIN('05 (ind)'!BJ$6:BJ$37))))))</f>
        <v>3.7614690015753792E-4</v>
      </c>
      <c r="BK16" s="75">
        <f>IF('05 (ind)'!BK$1="si",100*(('05 (ind)'!BK15-MIN('05 (ind)'!BK$6:BK$37))/(MAX('05 (ind)'!BK$6:BK$37)-MIN('05 (ind)'!BK$6:BK$37))),ABS(-100+(100*(('05 (ind)'!BK15-MIN('05 (ind)'!BK$6:BK$37))/(MAX('05 (ind)'!BK$6:BK$37)-MIN('05 (ind)'!BK$6:BK$37))))))</f>
        <v>9.2826293726437985</v>
      </c>
      <c r="BL16" s="75">
        <f>IF('05 (ind)'!BL$1="si",100*(('05 (ind)'!BL15-MIN('05 (ind)'!BL$6:BL$37))/(MAX('05 (ind)'!BL$6:BL$37)-MIN('05 (ind)'!BL$6:BL$37))),ABS(-100+(100*(('05 (ind)'!BL15-MIN('05 (ind)'!BL$6:BL$37))/(MAX('05 (ind)'!BL$6:BL$37)-MIN('05 (ind)'!BL$6:BL$37))))))</f>
        <v>9.4827586206896548</v>
      </c>
      <c r="BM16" s="75">
        <f>IF('05 (ind)'!BM$1="si",100*(('05 (ind)'!BM15-MIN('05 (ind)'!BM$6:BM$37))/(MAX('05 (ind)'!BM$6:BM$37)-MIN('05 (ind)'!BM$6:BM$37))),ABS(-100+(100*(('05 (ind)'!BM15-MIN('05 (ind)'!BM$6:BM$37))/(MAX('05 (ind)'!BM$6:BM$37)-MIN('05 (ind)'!BM$6:BM$37))))))</f>
        <v>35.171647241496288</v>
      </c>
      <c r="BN16" s="75">
        <f>IF('05 (ind)'!BN$1="si",100*(('05 (ind)'!BN15-MIN('05 (ind)'!BN$6:BN$37))/(MAX('05 (ind)'!BN$6:BN$37)-MIN('05 (ind)'!BN$6:BN$37))),ABS(-100+(100*(('05 (ind)'!BN15-MIN('05 (ind)'!BN$6:BN$37))/(MAX('05 (ind)'!BN$6:BN$37)-MIN('05 (ind)'!BN$6:BN$37))))))</f>
        <v>34.974156346162303</v>
      </c>
      <c r="BO16" s="75">
        <f>IF('05 (ind)'!BO$1="si",100*(('05 (ind)'!BO15-MIN('05 (ind)'!BO$6:BO$37))/(MAX('05 (ind)'!BO$6:BO$37)-MIN('05 (ind)'!BO$6:BO$37))),ABS(-100+(100*(('05 (ind)'!BO15-MIN('05 (ind)'!BO$6:BO$37))/(MAX('05 (ind)'!BO$6:BO$37)-MIN('05 (ind)'!BO$6:BO$37))))))</f>
        <v>70.716664064375109</v>
      </c>
      <c r="BP16" s="75">
        <f>IF('05 (ind)'!BP$1="si",100*(('05 (ind)'!BP15-MIN('05 (ind)'!BP$6:BP$37))/(MAX('05 (ind)'!BP$6:BP$37)-MIN('05 (ind)'!BP$6:BP$37))),ABS(-100+(100*(('05 (ind)'!BP15-MIN('05 (ind)'!BP$6:BP$37))/(MAX('05 (ind)'!BP$6:BP$37)-MIN('05 (ind)'!BP$6:BP$37))))))</f>
        <v>15.399392169100981</v>
      </c>
      <c r="BQ16" s="75">
        <f>IF('05 (ind)'!BQ$1="si",100*(('05 (ind)'!BQ15-MIN('05 (ind)'!BQ$6:BQ$37))/(MAX('05 (ind)'!BQ$6:BQ$37)-MIN('05 (ind)'!BQ$6:BQ$37))),ABS(-100+(100*(('05 (ind)'!BQ15-MIN('05 (ind)'!BQ$6:BQ$37))/(MAX('05 (ind)'!BQ$6:BQ$37)-MIN('05 (ind)'!BQ$6:BQ$37))))))</f>
        <v>26.661219363015519</v>
      </c>
      <c r="BR16" s="75">
        <f>IF('05 (ind)'!BR$1="si",100*(('05 (ind)'!BR15-MIN('05 (ind)'!BR$6:BR$37))/(MAX('05 (ind)'!BR$6:BR$37)-MIN('05 (ind)'!BR$6:BR$37))),ABS(-100+(100*(('05 (ind)'!BR15-MIN('05 (ind)'!BR$6:BR$37))/(MAX('05 (ind)'!BP$6:BP$37)-MIN('05 (ind)'!BR$6:BR$37))))))</f>
        <v>2.2805936757803948</v>
      </c>
      <c r="BS16" s="75">
        <f>IF('05 (ind)'!BS$1="si",100*(('05 (ind)'!BS15-MIN('05 (ind)'!BS$6:BS$37))/(MAX('05 (ind)'!BS$6:BS$37)-MIN('05 (ind)'!BS$6:BS$37))),ABS(-100+(100*(('05 (ind)'!BS15-MIN('05 (ind)'!BS$6:BS$37))/(MAX('05 (ind)'!BQ$6:BQ$37)-MIN('05 (ind)'!BS$6:BS$37))))))</f>
        <v>43.743319682776814</v>
      </c>
      <c r="BT16" s="75">
        <f>IF('05 (ind)'!BT$1="si",100*(('05 (ind)'!BT15-MIN('05 (ind)'!BT$6:BT$37))/(MAX('05 (ind)'!BT$6:BT$37)-MIN('05 (ind)'!BT$6:BT$37))),ABS(-100+(100*(('05 (ind)'!BT15-MIN('05 (ind)'!BT$6:BT$37))/(MAX('05 (ind)'!BR$6:BR$37)-MIN('05 (ind)'!BT$6:BT$37))))))</f>
        <v>87.880848749999998</v>
      </c>
      <c r="BU16" s="75">
        <f>IF('05 (ind)'!BU$1="si",100*(('05 (ind)'!BU15-MIN('05 (ind)'!BU$6:BU$37))/(MAX('05 (ind)'!BU$6:BU$37)-MIN('05 (ind)'!BU$6:BU$37))),ABS(-100+(100*(('05 (ind)'!BU15-MIN('05 (ind)'!BU$6:BU$37))/(MAX('05 (ind)'!BU$6:BU$37)-MIN('05 (ind)'!BU$6:BU$37))))))</f>
        <v>10.819286554292432</v>
      </c>
      <c r="BV16" s="75">
        <f>IF('05 (ind)'!BV$1="si",100*(('05 (ind)'!BV15-MIN('05 (ind)'!BV$6:BV$37))/(MAX('05 (ind)'!BV$6:BV$37)-MIN('05 (ind)'!BV$6:BV$37))),ABS(-100+(100*(('05 (ind)'!BV15-MIN('05 (ind)'!BV$6:BV$37))/(MAX('05 (ind)'!BV$6:BV$37)-MIN('05 (ind)'!BV$6:BV$37))))))</f>
        <v>0</v>
      </c>
      <c r="BW16" s="75">
        <f>IF('05 (ind)'!BW$1="si",100*(('05 (ind)'!BW15-MIN('05 (ind)'!BW$6:BW$37))/(MAX('05 (ind)'!BW$6:BW$37)-MIN('05 (ind)'!BW$6:BW$37))),ABS(-100+(100*(('05 (ind)'!BW15-MIN('05 (ind)'!BW$6:BW$37))/(MAX('05 (ind)'!BW$6:BW$37)-MIN('05 (ind)'!BW$6:BW$37))))))</f>
        <v>100</v>
      </c>
      <c r="BX16" s="75">
        <f>IF('05 (ind)'!BX$1="si",100*(('05 (ind)'!BX15-MIN('05 (ind)'!BX$6:BX$37))/(MAX('05 (ind)'!BX$6:BX$37)-MIN('05 (ind)'!BX$6:BX$37))),ABS(-100+(100*(('05 (ind)'!BX15-MIN('05 (ind)'!BX$6:BX$37))/(MAX('05 (ind)'!BX$6:BX$37)-MIN('05 (ind)'!BX$6:BX$37))))))</f>
        <v>11.477484205083925</v>
      </c>
      <c r="BY16" s="75">
        <f>IF('05 (ind)'!BY$1="si",100*(('05 (ind)'!BY15-MIN('05 (ind)'!BY$6:BY$37))/(MAX('05 (ind)'!BY$6:BY$37)-MIN('05 (ind)'!BY$6:BY$37))),ABS(-100+(100*(('05 (ind)'!BY15-MIN('05 (ind)'!BY$6:BY$37))/(MAX('05 (ind)'!BY$6:BY$37)-MIN('05 (ind)'!BY$6:BY$37))))))</f>
        <v>40.223798617334197</v>
      </c>
      <c r="BZ16" s="75">
        <f>IF('05 (ind)'!BZ$1="si",100*(('05 (ind)'!BZ15-MIN('05 (ind)'!BZ$6:BZ$37))/(MAX('05 (ind)'!BZ$6:BZ$37)-MIN('05 (ind)'!BZ$6:BZ$37))),ABS(-100+(100*(('05 (ind)'!BZ15-MIN('05 (ind)'!BZ$6:BZ$37))/(MAX('05 (ind)'!BZ$6:BZ$37)-MIN('05 (ind)'!BZ$6:BZ$37))))))</f>
        <v>92.763630794000875</v>
      </c>
      <c r="CA16" s="75">
        <f>IF('05 (ind)'!CA$1="si",100*(('05 (ind)'!CA15-MIN('05 (ind)'!CA$6:CA$37))/(MAX('05 (ind)'!CA$6:CA$37)-MIN('05 (ind)'!CA$6:CA$37))),ABS(-100+(100*(('05 (ind)'!CA15-MIN('05 (ind)'!CA$6:CA$37))/(MAX('05 (ind)'!CA$6:CA$37)-MIN('05 (ind)'!CA$6:CA$37))))))</f>
        <v>0</v>
      </c>
      <c r="CB16" s="75">
        <f>IF('05 (ind)'!CB$1="si",100*(('05 (ind)'!CB15-MIN('05 (ind)'!CB$6:CB$37))/(MAX('05 (ind)'!CB$6:CB$37)-MIN('05 (ind)'!CB$6:CB$37))),ABS(-100+(100*(('05 (ind)'!CB15-MIN('05 (ind)'!CB$6:CB$37))/(MAX('05 (ind)'!CB$6:CB$37)-MIN('05 (ind)'!CB$6:CB$37))))))</f>
        <v>48.876404494382029</v>
      </c>
      <c r="CC16" s="75">
        <f>IF('05 (ind)'!CC$1="si",100*(('05 (ind)'!CC15-MIN('05 (ind)'!CC$6:CC$37))/(MAX('05 (ind)'!CC$6:CC$37)-MIN('05 (ind)'!CC$6:CC$37))),ABS(-100+(100*(('05 (ind)'!CC15-MIN('05 (ind)'!CC$6:CC$37))/(MAX('05 (ind)'!CC$6:CC$37)-MIN('05 (ind)'!CC$6:CC$37))))))</f>
        <v>63.350605724138106</v>
      </c>
      <c r="CD16" s="75">
        <f>IF('05 (ind)'!CD$1="si",100*(('05 (ind)'!CD15-MIN('05 (ind)'!CD$6:CD$37))/(MAX('05 (ind)'!CD$6:CD$37)-MIN('05 (ind)'!CD$6:CD$37))),ABS(-100+(100*(('05 (ind)'!CD15-MIN('05 (ind)'!CD$6:CD$37))/(MAX('05 (ind)'!CD$6:CD$37)-MIN('05 (ind)'!CD$6:CD$37))))))</f>
        <v>5.8168110395846219E-2</v>
      </c>
      <c r="CE16" s="75">
        <f>IF('05 (ind)'!CE$1="si",100*(('05 (ind)'!CE15-MIN('05 (ind)'!CE$6:CE$37))/(MAX('05 (ind)'!CE$6:CE$37)-MIN('05 (ind)'!CE$6:CE$37))),ABS(-100+(100*(('05 (ind)'!CE15-MIN('05 (ind)'!CE$6:CE$37))/(MAX('05 (ind)'!CE$6:CE$37)-MIN('05 (ind)'!CE$6:CE$37))))))</f>
        <v>5.0076040468741967</v>
      </c>
      <c r="CF16" s="75">
        <f>IF('05 (ind)'!CF$1="si",100*(('05 (ind)'!CF15-MIN('05 (ind)'!CF$6:CF$37))/(MAX('05 (ind)'!CF$6:CF$37)-MIN('05 (ind)'!CF$6:CF$37))),ABS(-100+(100*(('05 (ind)'!CF15-MIN('05 (ind)'!CF$6:CF$37))/(MAX('05 (ind)'!CF$6:CF$37)-MIN('05 (ind)'!CF$6:CF$37))))))</f>
        <v>7.9694176501282783</v>
      </c>
      <c r="CG16" s="75">
        <f>IF('05 (ind)'!CG$1="si",100*(('05 (ind)'!CG15-MIN('05 (ind)'!CG$6:CG$37))/(MAX('05 (ind)'!CG$6:CG$37)-MIN('05 (ind)'!CG$6:CG$37))),ABS(-100+(100*(('05 (ind)'!CG15-MIN('05 (ind)'!CG$6:CG$37))/(MAX('05 (ind)'!CG$6:CG$37)-MIN('05 (ind)'!CG$6:CG$37))))))</f>
        <v>11.366365539939073</v>
      </c>
      <c r="CH16" s="75">
        <f>IF('05 (ind)'!CH$1="si",100*(('05 (ind)'!CH15-MIN('05 (ind)'!CH$6:CH$37))/(MAX('05 (ind)'!CH$6:CH$37)-MIN('05 (ind)'!CH$6:CH$37))),ABS(-100+(100*(('05 (ind)'!CH15-MIN('05 (ind)'!CH$6:CH$37))/(MAX('05 (ind)'!CH$6:CH$37)-MIN('05 (ind)'!CH$6:CH$37))))))</f>
        <v>12.689818799395599</v>
      </c>
      <c r="CI16" s="75">
        <f>IF('05 (ind)'!CI$1="si",100*(('05 (ind)'!CI15-MIN('05 (ind)'!CI$6:CI$37))/(MAX('05 (ind)'!CI$6:CI$37)-MIN('05 (ind)'!CI$6:CI$37))),ABS(-100+(100*(('05 (ind)'!CI15-MIN('05 (ind)'!CI$6:CI$37))/(MAX('05 (ind)'!CI$6:CI$37)-MIN('05 (ind)'!CI$6:CI$37))))))</f>
        <v>14.436518337756176</v>
      </c>
      <c r="CJ16" s="75">
        <f>IF('05 (ind)'!CJ$1="si",100*(('05 (ind)'!CJ15-MIN('05 (ind)'!CJ$6:CJ$37))/(MAX('05 (ind)'!CJ$6:CJ$37)-MIN('05 (ind)'!CJ$6:CJ$37))),ABS(-100+(100*(('05 (ind)'!CJ15-MIN('05 (ind)'!CJ$6:CJ$37))/(MAX('05 (ind)'!CJ$6:CJ$37)-MIN('05 (ind)'!CJ$6:CJ$37))))))</f>
        <v>55.179134768284875</v>
      </c>
      <c r="CK16" s="75">
        <f>IF('05 (ind)'!CK$1="si",100*(('05 (ind)'!CK15-MIN('05 (ind)'!CK$6:CK$37))/(MAX('05 (ind)'!CK$6:CK$37)-MIN('05 (ind)'!CK$6:CK$37))),ABS(-100+(100*(('05 (ind)'!CK15-MIN('05 (ind)'!CK$6:CK$37))/(MAX('05 (ind)'!CK$6:CK$37)-MIN('05 (ind)'!CK$6:CK$37))))))</f>
        <v>5.456635867222861</v>
      </c>
      <c r="CL16" s="75">
        <f>IF('05 (ind)'!CL$1="si",100*(('05 (ind)'!CL15-MIN('05 (ind)'!CL$6:CL$37))/(MAX('05 (ind)'!CL$6:CL$37)-MIN('05 (ind)'!CL$6:CL$37))),ABS(-100+(100*(('05 (ind)'!CL15-MIN('05 (ind)'!CL$6:CL$37))/(MAX('05 (ind)'!CL$6:CL$37)-MIN('05 (ind)'!CL$6:CL$37))))))</f>
        <v>8.2058589049549493</v>
      </c>
      <c r="CM16" s="75">
        <f>IF('05 (ind)'!CM$1="si",100*(('05 (ind)'!CM15-MIN('05 (ind)'!CM$6:CM$37))/(MAX('05 (ind)'!CM$6:CM$37)-MIN('05 (ind)'!CM$6:CM$37))),ABS(-100+(100*(('05 (ind)'!CM15-MIN('05 (ind)'!CM$6:CM$37))/(MAX('05 (ind)'!CM$6:CM$37)-MIN('05 (ind)'!CM$6:CM$37))))))</f>
        <v>3.1322442732915561</v>
      </c>
    </row>
    <row r="17" spans="1:91">
      <c r="A17" s="18" t="s">
        <v>216</v>
      </c>
      <c r="B17" s="87">
        <f>IF('05 (ind)'!B$1="si",100*(('05 (ind)'!B16-MIN('05 (ind)'!B$6:B$37))/(MAX('05 (ind)'!B$6:B$37)-MIN('05 (ind)'!B$6:B$37))),ABS(-100+(100*(('05 (ind)'!B16-MIN('05 (ind)'!B$6:B$37))/(MAX('05 (ind)'!B$6:B$37)-MIN('05 (ind)'!B$6:B$37))))))</f>
        <v>15.925792403072242</v>
      </c>
      <c r="C17" s="87">
        <f>IF('05 (ind)'!C$1="si",100*(('05 (ind)'!C16-MIN('05 (ind)'!C$6:C$37))/(MAX('05 (ind)'!C$6:C$37)-MIN('05 (ind)'!C$6:C$37))),ABS(-100+(100*(('05 (ind)'!C16-MIN('05 (ind)'!C$6:C$37))/(MAX('05 (ind)'!C$6:C$37)-MIN('05 (ind)'!C$6:C$37))))))</f>
        <v>5.10276576620815</v>
      </c>
      <c r="D17" s="87">
        <f>IF('05 (ind)'!D$1="si",100*(('05 (ind)'!D16-MIN('05 (ind)'!D$6:D$37))/(MAX('05 (ind)'!D$6:D$37)-MIN('05 (ind)'!D$6:D$37))),ABS(-100+(100*(('05 (ind)'!D16-MIN('05 (ind)'!D$6:D$37))/(MAX('05 (ind)'!D$6:D$37)-MIN('05 (ind)'!D$6:D$37))))))</f>
        <v>60.68525193726844</v>
      </c>
      <c r="E17" s="87">
        <f>IF('05 (ind)'!E$1="si",100*(('05 (ind)'!E16-MIN('05 (ind)'!E$6:E$37))/(MAX('05 (ind)'!E$6:E$37)-MIN('05 (ind)'!E$6:E$37))),ABS(-100+(100*(('05 (ind)'!E16-MIN('05 (ind)'!E$6:E$37))/(MAX('05 (ind)'!E$6:E$37)-MIN('05 (ind)'!E$6:E$37))))))</f>
        <v>65.862017583072571</v>
      </c>
      <c r="F17" s="87">
        <f>IF('05 (ind)'!F$1="si",100*(('05 (ind)'!F16-MIN('05 (ind)'!F$6:F$37))/(MAX('05 (ind)'!F$6:F$37)-MIN('05 (ind)'!F$6:F$37))),ABS(-100+(100*(('05 (ind)'!F16-MIN('05 (ind)'!F$6:F$37))/(MAX('05 (ind)'!F$6:F$37)-MIN('05 (ind)'!F$6:F$37))))))</f>
        <v>79.40199335548175</v>
      </c>
      <c r="G17" s="87">
        <f>IF('05 (ind)'!G$1="si",100*(('05 (ind)'!G16-MIN('05 (ind)'!G$6:G$37))/(MAX('05 (ind)'!G$6:G$37)-MIN('05 (ind)'!G$6:G$37))),ABS(-100+(100*(('05 (ind)'!G16-MIN('05 (ind)'!G$6:G$37))/(MAX('05 (ind)'!G$6:G$37)-MIN('05 (ind)'!G$6:G$37))))))</f>
        <v>79.710144927536248</v>
      </c>
      <c r="H17" s="87">
        <f>IF('05 (ind)'!H$1="si",100*(('05 (ind)'!H16-MIN('05 (ind)'!H$6:H$37))/(MAX('05 (ind)'!H$6:H$37)-MIN('05 (ind)'!H$6:H$37))),ABS(-100+(100*(('05 (ind)'!H16-MIN('05 (ind)'!H$6:H$37))/(MAX('05 (ind)'!H$6:H$37)-MIN('05 (ind)'!H$6:H$37))))))</f>
        <v>70.319634703196357</v>
      </c>
      <c r="I17" s="87">
        <f>IF('05 (ind)'!I$1="si",100*(('05 (ind)'!I16-MIN('05 (ind)'!I$6:I$37))/(MAX('05 (ind)'!I$6:I$37)-MIN('05 (ind)'!I$6:I$37))),ABS(-100+(100*(('05 (ind)'!I16-MIN('05 (ind)'!I$6:I$37))/(MAX('05 (ind)'!I$6:I$37)-MIN('05 (ind)'!I$6:I$37))))))</f>
        <v>89.417177914110425</v>
      </c>
      <c r="J17" s="87">
        <f>IF('05 (ind)'!J$1="si",100*(('05 (ind)'!J16-MIN('05 (ind)'!J$6:J$37))/(MAX('05 (ind)'!J$6:J$37)-MIN('05 (ind)'!J$6:J$37))),ABS(-100+(100*(('05 (ind)'!J16-MIN('05 (ind)'!J$6:J$37))/(MAX('05 (ind)'!J$6:J$37)-MIN('05 (ind)'!J$6:J$37))))))</f>
        <v>46.962025316455708</v>
      </c>
      <c r="K17" s="87">
        <f>IF('05 (ind)'!K$1="si",100*(('05 (ind)'!K16-MIN('05 (ind)'!K$6:K$37))/(MAX('05 (ind)'!K$6:K$37)-MIN('05 (ind)'!K$6:K$37))),ABS(-100+(100*(('05 (ind)'!K16-MIN('05 (ind)'!K$6:K$37))/(MAX('05 (ind)'!K$6:K$37)-MIN('05 (ind)'!K$6:K$37))))))</f>
        <v>63.041062215241631</v>
      </c>
      <c r="L17" s="87">
        <f>IF('05 (ind)'!L$1="si",100*(('05 (ind)'!L16-MIN('05 (ind)'!L$6:L$37))/(MAX('05 (ind)'!L$6:L$37)-MIN('05 (ind)'!L$6:L$37))),ABS(-100+(100*(('05 (ind)'!L16-MIN('05 (ind)'!L$6:L$37))/(MAX('05 (ind)'!L$6:L$37)-MIN('05 (ind)'!L$6:L$37))))))</f>
        <v>86.184911786890027</v>
      </c>
      <c r="M17" s="87">
        <f>IF('05 (ind)'!M$1="si",100*(('05 (ind)'!M16-MIN('05 (ind)'!M$6:M$37))/(MAX('05 (ind)'!M$6:M$37)-MIN('05 (ind)'!M$6:M$37))),ABS(-100+(100*(('05 (ind)'!M16-MIN('05 (ind)'!M$6:M$37))/(MAX('05 (ind)'!M$6:M$37)-MIN('05 (ind)'!M$6:M$37))))))</f>
        <v>10.586282177627144</v>
      </c>
      <c r="N17" s="87">
        <f>IF('05 (ind)'!N$1="si",100*(('05 (ind)'!N16-MIN('05 (ind)'!N$6:N$37))/(MAX('05 (ind)'!N$6:N$37)-MIN('05 (ind)'!N$6:N$37))),ABS(-100+(100*(('05 (ind)'!N16-MIN('05 (ind)'!N$6:N$37))/(MAX('05 (ind)'!N$6:N$37)-MIN('05 (ind)'!N$6:N$37))))))</f>
        <v>61.763716724126027</v>
      </c>
      <c r="O17" s="87">
        <f>IF('05 (ind)'!O$1="si",100*(('05 (ind)'!O16-MIN('05 (ind)'!O$6:O$37))/(MAX('05 (ind)'!O$6:O$37)-MIN('05 (ind)'!O$6:O$37))),ABS(-100+(100*(('05 (ind)'!O16-MIN('05 (ind)'!O$6:O$37))/(MAX('05 (ind)'!O$6:O$37)-MIN('05 (ind)'!O$6:O$37))))))</f>
        <v>89.411764705882348</v>
      </c>
      <c r="P17" s="87">
        <f>IF('05 (ind)'!P$1="si",100*(('05 (ind)'!P16-MIN('05 (ind)'!P$6:P$37))/(MAX('05 (ind)'!P$6:P$37)-MIN('05 (ind)'!P$6:P$37))),ABS(-100+(100*(('05 (ind)'!P16-MIN('05 (ind)'!P$6:P$37))/(MAX('05 (ind)'!P$6:P$37)-MIN('05 (ind)'!P$6:P$37))))))</f>
        <v>0</v>
      </c>
      <c r="Q17" s="87">
        <f>IF('05 (ind)'!Q$1="si",100*(('05 (ind)'!Q16-MIN('05 (ind)'!Q$6:Q$37))/(MAX('05 (ind)'!Q$6:Q$37)-MIN('05 (ind)'!Q$6:Q$37))),ABS(-100+(100*(('05 (ind)'!Q16-MIN('05 (ind)'!Q$6:Q$37))/(MAX('05 (ind)'!Q$6:Q$37)-MIN('05 (ind)'!Q$6:Q$37))))))</f>
        <v>4.6825887555772452E-2</v>
      </c>
      <c r="R17" s="87">
        <f>IF('05 (ind)'!R$1="si",100*(('05 (ind)'!R16-MIN('05 (ind)'!R$6:R$37))/(MAX('05 (ind)'!R$6:R$37)-MIN('05 (ind)'!R$6:R$37))),ABS(-100+(100*(('05 (ind)'!R16-MIN('05 (ind)'!R$6:R$37))/(MAX('05 (ind)'!R$6:R$37)-MIN('05 (ind)'!R$6:R$37))))))</f>
        <v>0.24275896292067495</v>
      </c>
      <c r="S17" s="75">
        <f>ABS(ABS(('05 (ind)'!S16-((MAX('05 (ind)'!S$6:S$37)+MIN('05 (ind)'!S$6:S$37))/2))/(((MAX('05 (ind)'!S$6:S$37)+MIN('05 (ind)'!S$6:S$37))/2)-MAX('05 (ind)'!S$6:S$37))*100)-100)</f>
        <v>70.013163264970473</v>
      </c>
      <c r="T17" s="75">
        <f>IF('05 (ind)'!T$1="si",100*(('05 (ind)'!T16-MIN('05 (ind)'!T$6:T$37))/(MAX('05 (ind)'!T$6:T$37)-MIN('05 (ind)'!T$6:T$37))),ABS(-100+(100*(('05 (ind)'!T16-MIN('05 (ind)'!T$6:T$37))/(MAX('05 (ind)'!T$6:T$37)-MIN('05 (ind)'!T$6:T$37))))))</f>
        <v>30.259782490876901</v>
      </c>
      <c r="U17" s="75">
        <f>IF('05 (ind)'!U$1="si",100*(('05 (ind)'!U16-MIN('05 (ind)'!U$6:U$37))/(MAX('05 (ind)'!U$6:U$37)-MIN('05 (ind)'!U$6:U$37))),ABS(-100+(100*(('05 (ind)'!U16-MIN('05 (ind)'!U$6:U$37))/(MAX('05 (ind)'!U$6:U$37)-MIN('05 (ind)'!U$6:U$37))))))</f>
        <v>100</v>
      </c>
      <c r="V17" s="75">
        <f>IF('05 (ind)'!V$1="si",100*(('05 (ind)'!V16-MIN('05 (ind)'!V$6:V$37))/(MAX('05 (ind)'!V$6:V$37)-MIN('05 (ind)'!V$6:V$37))),ABS(-100+(100*(('05 (ind)'!V16-MIN('05 (ind)'!V$6:V$37))/(MAX('05 (ind)'!V$6:V$37)-MIN('05 (ind)'!V$6:V$37))))))</f>
        <v>99.447513812154696</v>
      </c>
      <c r="W17" s="75">
        <f>IF('05 (ind)'!W$1="si",100*(('05 (ind)'!W16-MIN('05 (ind)'!W$6:W$37))/(MAX('05 (ind)'!W$6:W$37)-MIN('05 (ind)'!W$6:W$37))),ABS(-100+(100*(('05 (ind)'!W16-MIN('05 (ind)'!W$6:W$37))/(MAX('05 (ind)'!W$6:W$37)-MIN('05 (ind)'!W$6:W$37))))))</f>
        <v>66.858974358974365</v>
      </c>
      <c r="X17" s="75">
        <f>IF('05 (ind)'!X$1="si",100*(('05 (ind)'!X16-MIN('05 (ind)'!X$6:X$37))/(MAX('05 (ind)'!X$6:X$37)-MIN('05 (ind)'!X$6:X$37))),ABS(-100+(100*(('05 (ind)'!X16-MIN('05 (ind)'!X$6:X$37))/(MAX('05 (ind)'!X$6:X$37)-MIN('05 (ind)'!X$6:X$37))))))</f>
        <v>64.394455951944892</v>
      </c>
      <c r="Y17" s="75">
        <f>IF('05 (ind)'!Y$1="si",100*(('05 (ind)'!Y16-MIN('05 (ind)'!Y$6:Y$37))/(MAX('05 (ind)'!Y$6:Y$37)-MIN('05 (ind)'!Y$6:Y$37))),ABS(-100+(100*(('05 (ind)'!Y16-MIN('05 (ind)'!Y$6:Y$37))/(MAX('05 (ind)'!Y$6:Y$37)-MIN('05 (ind)'!Y$6:Y$37))))))</f>
        <v>50.779109457990863</v>
      </c>
      <c r="Z17" s="75">
        <f>IF('05 (ind)'!Z$1="si",100*(('05 (ind)'!Z16-MIN('05 (ind)'!Z$6:Z$37))/(MAX('05 (ind)'!Z$6:Z$37)-MIN('05 (ind)'!Z$6:Z$37))),ABS(-100+(100*(('05 (ind)'!Z16-MIN('05 (ind)'!Z$6:Z$37))/(MAX('05 (ind)'!Z$6:Z$37)-MIN('05 (ind)'!Z$6:Z$37))))))</f>
        <v>50.717992527821416</v>
      </c>
      <c r="AA17" s="75">
        <f>IF('05 (ind)'!AA$1="si",100*(('05 (ind)'!AA16-MIN('05 (ind)'!AA$6:AA$37))/(MAX('05 (ind)'!AA$6:AA$37)-MIN('05 (ind)'!AA$6:AA$37))),ABS(-100+(100*(('05 (ind)'!AA16-MIN('05 (ind)'!AA$6:AA$37))/(MAX('05 (ind)'!AA$6:AA$37)-MIN('05 (ind)'!AA$6:AA$37))))))</f>
        <v>58.450663770760542</v>
      </c>
      <c r="AB17" s="75">
        <f>IF('05 (ind)'!AB$1="si",100*(('05 (ind)'!AB16-MIN('05 (ind)'!AB$6:AB$37))/(MAX('05 (ind)'!AB$6:AB$37)-MIN('05 (ind)'!AB$6:AB$37))),ABS(-100+(100*(('05 (ind)'!AB16-MIN('05 (ind)'!AB$6:AB$37))/(MAX('05 (ind)'!AB$6:AB$37)-MIN('05 (ind)'!AB$6:AB$37))))))</f>
        <v>20.278855379203392</v>
      </c>
      <c r="AC17" s="75">
        <f>IF('05 (ind)'!AC$1="si",100*(('05 (ind)'!AC16-MIN('05 (ind)'!AC$6:AC$37))/(MAX('05 (ind)'!AC$6:AC$37)-MIN('05 (ind)'!AC$6:AC$37))),ABS(-100+(100*(('05 (ind)'!AC16-MIN('05 (ind)'!AC$6:AC$37))/(MAX('05 (ind)'!AC$6:AC$37)-MIN('05 (ind)'!AC$6:AC$37))))))</f>
        <v>37.990729466932315</v>
      </c>
      <c r="AD17" s="75">
        <f>IF('05 (ind)'!AD$1="si",100*(('05 (ind)'!AD16-MIN('05 (ind)'!AD$6:AD$37))/(MAX('05 (ind)'!AD$6:AD$37)-MIN('05 (ind)'!AD$6:AD$37))),ABS(-100+(100*(('05 (ind)'!AD16-MIN('05 (ind)'!AD$6:AD$37))/(MAX('05 (ind)'!AD$6:AD$37)-MIN('05 (ind)'!AD$6:AD$37))))))</f>
        <v>68.271705183199472</v>
      </c>
      <c r="AE17" s="75">
        <f>IF('05 (ind)'!AE$1="si",100*(('05 (ind)'!AE16-MIN('05 (ind)'!AE$6:AE$37))/(MAX('05 (ind)'!AE$6:AE$37)-MIN('05 (ind)'!AE$6:AE$37))),ABS(-100+(100*(('05 (ind)'!AE16-MIN('05 (ind)'!AE$6:AE$37))/(MAX('05 (ind)'!AE$6:AE$37)-MIN('05 (ind)'!AE$6:AE$37))))))</f>
        <v>44.59260612580043</v>
      </c>
      <c r="AF17" s="75">
        <f>IF('05 (ind)'!AF$1="si",100*(('05 (ind)'!AF16-MIN('05 (ind)'!AF$6:AF$37))/(MAX('05 (ind)'!AF$6:AF$37)-MIN('05 (ind)'!AF$6:AF$37))),ABS(-100+(100*(('05 (ind)'!AF16-MIN('05 (ind)'!AF$6:AF$37))/(MAX('05 (ind)'!AF$6:AF$37)-MIN('05 (ind)'!AF$6:AF$37))))))</f>
        <v>53.846153846153854</v>
      </c>
      <c r="AG17" s="75">
        <f>IF('05 (ind)'!AG$1="si",100*(('05 (ind)'!AG16-MIN('05 (ind)'!AG$6:AG$37))/(MAX('05 (ind)'!AG$6:AG$37)-MIN('05 (ind)'!AG$6:AG$37))),ABS(-100+(100*(('05 (ind)'!AG16-MIN('05 (ind)'!AG$6:AG$37))/(MAX('05 (ind)'!AG$6:AG$37)-MIN('05 (ind)'!AG$6:AG$37))))))</f>
        <v>49.038461538461526</v>
      </c>
      <c r="AH17" s="75">
        <f>IF('05 (ind)'!AH$1="si",100*(('05 (ind)'!AH16-MIN('05 (ind)'!AH$6:AH$37))/(MAX('05 (ind)'!AH$6:AH$37)-MIN('05 (ind)'!AH$6:AH$37))),ABS(-100+(100*(('05 (ind)'!AH16-MIN('05 (ind)'!AH$6:AH$37))/(MAX('05 (ind)'!AH$6:AH$37)-MIN('05 (ind)'!AH$6:AH$37))))))</f>
        <v>13.065326633165839</v>
      </c>
      <c r="AI17" s="75">
        <f>IF('05 (ind)'!AI$1="si",100*(('05 (ind)'!AI16-MIN('05 (ind)'!AI$6:AI$37))/(MAX('05 (ind)'!AI$6:AI$37)-MIN('05 (ind)'!AI$6:AI$37))),ABS(-100+(100*(('05 (ind)'!AI16-MIN('05 (ind)'!AI$6:AI$37))/(MAX('05 (ind)'!AI$6:AI$37)-MIN('05 (ind)'!AI$6:AI$37))))))</f>
        <v>2.7014669105296556</v>
      </c>
      <c r="AJ17" s="75">
        <f>IF('05 (ind)'!AJ$1="si",100*(('05 (ind)'!AJ16-MIN('05 (ind)'!AJ$6:AJ$37))/(MAX('05 (ind)'!AJ$6:AJ$37)-MIN('05 (ind)'!AJ$6:AJ$37))),ABS(-100+(100*(('05 (ind)'!AJ16-MIN('05 (ind)'!AJ$6:AJ$37))/(MAX('05 (ind)'!AJ$6:AJ$37)-MIN('05 (ind)'!AJ$6:AJ$37))))))</f>
        <v>85.040276179516681</v>
      </c>
      <c r="AK17" s="75">
        <f>IF('05 (ind)'!AK$1="si",100*(('05 (ind)'!AK16-MIN('05 (ind)'!AK$6:AK$37))/(MAX('05 (ind)'!AK$6:AK$37)-MIN('05 (ind)'!AK$6:AK$37))),ABS(-100+(100*(('05 (ind)'!AK16-MIN('05 (ind)'!AK$6:AK$37))/(MAX('05 (ind)'!AK$6:AK$37)-MIN('05 (ind)'!AK$6:AK$37))))))</f>
        <v>100</v>
      </c>
      <c r="AL17" s="75">
        <f>IF('05 (ind)'!AL$1="si",100*(('05 (ind)'!AL16-MIN('05 (ind)'!AL$6:AL$37))/(MAX('05 (ind)'!AL$6:AL$37)-MIN('05 (ind)'!AL$6:AL$37))),ABS(-100+(100*(('05 (ind)'!AL16-MIN('05 (ind)'!AL$6:AL$37))/(MAX('05 (ind)'!AL$6:AL$37)-MIN('05 (ind)'!AL$6:AL$37))))))</f>
        <v>93.764797345632957</v>
      </c>
      <c r="AM17" s="75">
        <f>IF('05 (ind)'!AM$1="si",100*(('05 (ind)'!AM16-MIN('05 (ind)'!AM$6:AM$37))/(MAX('05 (ind)'!AM$6:AM$37)-MIN('05 (ind)'!AM$6:AM$37))),ABS(-100+(100*(('05 (ind)'!AM16-MIN('05 (ind)'!AM$6:AM$37))/(MAX('05 (ind)'!AM$6:AM$37)-MIN('05 (ind)'!AM$6:AM$37))))))</f>
        <v>86.306324881879519</v>
      </c>
      <c r="AN17" s="75">
        <f>IF('05 (ind)'!AN$1="si",100*(('05 (ind)'!AN16-MIN('05 (ind)'!AN$6:AN$37))/(MAX('05 (ind)'!AN$6:AN$37)-MIN('05 (ind)'!AN$6:AN$37))),ABS(-100+(100*(('05 (ind)'!AN16-MIN('05 (ind)'!AN$6:AN$37))/(MAX('05 (ind)'!AN$6:AN$37)-MIN('05 (ind)'!AN$6:AN$37))))))</f>
        <v>26.890291790211734</v>
      </c>
      <c r="AO17" s="75">
        <f>IF('05 (ind)'!AO$1="si",100*(('05 (ind)'!AO16-MIN('05 (ind)'!AO$6:AO$37))/(MAX('05 (ind)'!AO$6:AO$37)-MIN('05 (ind)'!AO$6:AO$37))),ABS(-100+(100*(('05 (ind)'!AO16-MIN('05 (ind)'!AO$6:AO$37))/(MAX('05 (ind)'!AO$6:AO$37)-MIN('05 (ind)'!AO$6:AO$37))))))</f>
        <v>36.527655603601033</v>
      </c>
      <c r="AP17" s="75">
        <f>IF('05 (ind)'!AP$1="si",100*(('05 (ind)'!AP16-MIN('05 (ind)'!AP$6:AP$37))/(MAX('05 (ind)'!AP$6:AP$37)-MIN('05 (ind)'!AP$6:AP$37))),ABS(-100+(100*(('05 (ind)'!AP16-MIN('05 (ind)'!AP$6:AP$37))/(MAX('05 (ind)'!AP$6:AP$37)-MIN('05 (ind)'!AP$6:AP$37))))))</f>
        <v>86.715566422167882</v>
      </c>
      <c r="AQ17" s="75">
        <f>IF('05 (ind)'!AQ$1="si",100*(('05 (ind)'!AQ16-MIN('05 (ind)'!AQ$6:AQ$37))/(MAX('05 (ind)'!AQ$6:AQ$37)-MIN('05 (ind)'!AQ$6:AQ$37))),ABS(-100+(100*(('05 (ind)'!AQ16-MIN('05 (ind)'!AQ$6:AQ$37))/(MAX('05 (ind)'!AQ$6:AQ$37)-MIN('05 (ind)'!AQ$6:AQ$37))))))</f>
        <v>6.6079029537497513</v>
      </c>
      <c r="AR17" s="75">
        <f>IF('05 (ind)'!AR$1="si",100*(('05 (ind)'!AR16-MIN('05 (ind)'!AR$6:AR$37))/(MAX('05 (ind)'!AR$6:AR$37)-MIN('05 (ind)'!AR$6:AR$37))),ABS(-100+(100*(('05 (ind)'!AR16-MIN('05 (ind)'!AR$6:AR$37))/(MAX('05 (ind)'!AR$6:AR$37)-MIN('05 (ind)'!AR$6:AR$37))))))</f>
        <v>21.973578316368595</v>
      </c>
      <c r="AS17" s="75">
        <f>IF('05 (ind)'!AS$1="si",100*(('05 (ind)'!AS16-MIN('05 (ind)'!AS$6:AS$37))/(MAX('05 (ind)'!AS$6:AS$37)-MIN('05 (ind)'!AS$6:AS$37))),ABS(-100+(100*(('05 (ind)'!AS16-MIN('05 (ind)'!AS$6:AS$37))/(MAX('05 (ind)'!AS$6:AS$37)-MIN('05 (ind)'!AS$6:AS$37))))))</f>
        <v>36.046511627906973</v>
      </c>
      <c r="AT17" s="75">
        <f>IF('05 (ind)'!AT$1="si",100*(('05 (ind)'!AT16-MIN('05 (ind)'!AT$6:AT$37))/(MAX('05 (ind)'!AT$6:AT$37)-MIN('05 (ind)'!AT$6:AT$37))),ABS(-100+(100*(('05 (ind)'!AT16-MIN('05 (ind)'!AT$6:AT$37))/(MAX('05 (ind)'!AT$6:AT$37)-MIN('05 (ind)'!AT$6:AT$37))))))</f>
        <v>0</v>
      </c>
      <c r="AU17" s="75">
        <f>IF('05 (ind)'!AU$1="si",100*(('05 (ind)'!AU16-MIN('05 (ind)'!AU$6:AU$37))/(MAX('05 (ind)'!AU$6:AU$37)-MIN('05 (ind)'!AU$6:AU$37))),ABS(-100+(100*(('05 (ind)'!AU16-MIN('05 (ind)'!AU$6:AU$37))/(MAX('05 (ind)'!AU$6:AU$37)-MIN('05 (ind)'!AU$6:AU$37))))))</f>
        <v>84.259259259259252</v>
      </c>
      <c r="AV17" s="75">
        <f>IF('05 (ind)'!AV$1="si",100*(('05 (ind)'!AV16-MIN('05 (ind)'!AV$6:AV$37))/(MAX('05 (ind)'!AV$6:AV$37)-MIN('05 (ind)'!AV$6:AV$37))),ABS(-100+(100*(('05 (ind)'!AV16-MIN('05 (ind)'!AV$6:AV$37))/(MAX('05 (ind)'!AV$6:AV$37)-MIN('05 (ind)'!AV$6:AV$37))))))</f>
        <v>79.202772963604858</v>
      </c>
      <c r="AW17" s="75">
        <f>IF('05 (ind)'!AW$1="si",100*(('05 (ind)'!AW16-MIN('05 (ind)'!AW$6:AW$37))/(MAX('05 (ind)'!AW$6:AW$37)-MIN('05 (ind)'!AW$6:AW$37))),ABS(-100+(100*(('05 (ind)'!AW16-MIN('05 (ind)'!AW$6:AW$37))/(MAX('05 (ind)'!AW$6:AW$37)-MIN('05 (ind)'!AW$6:AW$37))))))</f>
        <v>44.012441679626754</v>
      </c>
      <c r="AX17" s="75">
        <f>IF('05 (ind)'!AX$1="si",100*(('05 (ind)'!AX16-MIN('05 (ind)'!AX$6:AX$37))/(MAX('05 (ind)'!AX$6:AX$37)-MIN('05 (ind)'!AX$6:AX$37))),ABS(-100+(100*(('05 (ind)'!AX16-MIN('05 (ind)'!AX$6:AX$37))/(MAX('05 (ind)'!AX$6:AX$37)-MIN('05 (ind)'!AX$6:AX$37))))))</f>
        <v>11.232644537797405</v>
      </c>
      <c r="AY17" s="75">
        <f>IF('05 (ind)'!AY$1="si",100*(('05 (ind)'!AY16-MIN('05 (ind)'!AY$6:AY$37))/(MAX('05 (ind)'!AY$6:AY$37)-MIN('05 (ind)'!AY$6:AY$37))),ABS(-100+(100*(('05 (ind)'!AY16-MIN('05 (ind)'!AY$6:AY$37))/(MAX('05 (ind)'!AY$6:AY$37)-MIN('05 (ind)'!AY$6:AY$37))))))</f>
        <v>22.26450999048522</v>
      </c>
      <c r="AZ17" s="75">
        <f>IF('05 (ind)'!AZ$1="si",100*(('05 (ind)'!AZ16-MIN('05 (ind)'!AZ$6:AZ$37))/(MAX('05 (ind)'!AZ$6:AZ$37)-MIN('05 (ind)'!AZ$6:AZ$37))),ABS(-100+(100*(('05 (ind)'!AZ16-MIN('05 (ind)'!AZ$6:AZ$37))/(MAX('05 (ind)'!AZ$6:AZ$37)-MIN('05 (ind)'!AZ$6:AZ$37))))))</f>
        <v>39.714843365856737</v>
      </c>
      <c r="BA17" s="75">
        <f>IF('05 (ind)'!BA$1="si",100*(('05 (ind)'!BA16-MIN('05 (ind)'!BA$6:BA$37))/(MAX('05 (ind)'!BA$6:BA$37)-MIN('05 (ind)'!BA$6:BA$37))),ABS(-100+(100*(('05 (ind)'!BA16-MIN('05 (ind)'!BA$6:BA$37))/(MAX('05 (ind)'!BA$6:BA$37)-MIN('05 (ind)'!BA$6:BA$37))))))</f>
        <v>28.31385305678296</v>
      </c>
      <c r="BB17" s="75">
        <f>IF('05 (ind)'!BB$1="si",100*(('05 (ind)'!BB16-MIN('05 (ind)'!BB$6:BB$37))/(MAX('05 (ind)'!BB$6:BB$37)-MIN('05 (ind)'!BB$6:BB$37))),ABS(-100+(100*(('05 (ind)'!BB16-MIN('05 (ind)'!BB$6:BB$37))/(MAX('05 (ind)'!BB$6:BB$37)-MIN('05 (ind)'!BB$6:BB$37))))))</f>
        <v>15.482319413109311</v>
      </c>
      <c r="BC17" s="75">
        <f>IF('05 (ind)'!BC$1="si",100*(('05 (ind)'!BC16-MIN('05 (ind)'!BC$6:BC$37))/(MAX('05 (ind)'!BC$6:BC$37)-MIN('05 (ind)'!BC$6:BC$37))),ABS(-100+(100*(('05 (ind)'!BC16-MIN('05 (ind)'!BC$6:BC$37))/(MAX('05 (ind)'!BC$6:BC$37)-MIN('05 (ind)'!BC$6:BC$37))))))</f>
        <v>26.827043828525781</v>
      </c>
      <c r="BD17" s="75">
        <f>IF('05 (ind)'!BD$1="si",100*(('05 (ind)'!BD16-MIN('05 (ind)'!BD$6:BD$37))/(MAX('05 (ind)'!BD$6:BD$37)-MIN('05 (ind)'!BD$6:BD$37))),ABS(-100+(100*(('05 (ind)'!BD16-MIN('05 (ind)'!BD$6:BD$37))/(MAX('05 (ind)'!BD$6:BD$37)-MIN('05 (ind)'!BD$6:BD$37))))))</f>
        <v>24.341288655654779</v>
      </c>
      <c r="BE17" s="75">
        <f>IF('05 (ind)'!BE$1="si",100*(('05 (ind)'!BE16-MIN('05 (ind)'!BE$6:BE$37))/(MAX('05 (ind)'!BE$6:BE$37)-MIN('05 (ind)'!BE$6:BE$37))),ABS(-100+(100*(('05 (ind)'!BE16-MIN('05 (ind)'!BE$6:BE$37))/(MAX('05 (ind)'!BE$6:BE$37)-MIN('05 (ind)'!BE$6:BE$37))))))</f>
        <v>16.462841015992478</v>
      </c>
      <c r="BF17" s="75">
        <f>IF('05 (ind)'!BF$1="si",100*(('05 (ind)'!BF16-MIN('05 (ind)'!BF$6:BF$37))/(MAX('05 (ind)'!BF$6:BF$37)-MIN('05 (ind)'!BF$6:BF$37))),ABS(-100+(100*(('05 (ind)'!BF16-MIN('05 (ind)'!BF$6:BF$37))/(MAX('05 (ind)'!BF$6:BF$37)-MIN('05 (ind)'!BF$6:BF$37))))))</f>
        <v>9.4551047797532082</v>
      </c>
      <c r="BG17" s="75">
        <f>IF('05 (ind)'!BG$1="si",100*(('05 (ind)'!BG16-MIN('05 (ind)'!BG$6:BG$37))/(MAX('05 (ind)'!BG$6:BG$37)-MIN('05 (ind)'!BG$6:BG$37))),ABS(-100+(100*(('05 (ind)'!BG16-MIN('05 (ind)'!BG$6:BG$37))/(MAX('05 (ind)'!BG$6:BG$37)-MIN('05 (ind)'!BG$6:BG$37))))))</f>
        <v>43.713348785926485</v>
      </c>
      <c r="BH17" s="75">
        <f>IF('05 (ind)'!BH$1="si",100*(('05 (ind)'!BH16-MIN('05 (ind)'!BH$6:BH$37))/(MAX('05 (ind)'!BH$6:BH$37)-MIN('05 (ind)'!BH$6:BH$37))),ABS(-100+(100*(('05 (ind)'!BH16-MIN('05 (ind)'!BH$6:BH$37))/(MAX('05 (ind)'!BH$6:BH$37)-MIN('05 (ind)'!BH$6:BH$37))))))</f>
        <v>18.495063095039441</v>
      </c>
      <c r="BI17" s="75">
        <f>IF('05 (ind)'!BI$1="si",100*(('05 (ind)'!BI16-MIN('05 (ind)'!BI$6:BI$37))/(MAX('05 (ind)'!BI$6:BI$37)-MIN('05 (ind)'!BI$6:BI$37))),ABS(-100+(100*(('05 (ind)'!BI16-MIN('05 (ind)'!BI$6:BI$37))/(MAX('05 (ind)'!BI$6:BI$37)-MIN('05 (ind)'!BI$6:BI$37))))))</f>
        <v>98.513784035348976</v>
      </c>
      <c r="BJ17" s="75">
        <f>IF('05 (ind)'!BJ$1="si",100*(('05 (ind)'!BJ16-MIN('05 (ind)'!BJ$6:BJ$37))/(MAX('05 (ind)'!BJ$6:BJ$37)-MIN('05 (ind)'!BJ$6:BJ$37))),ABS(-100+(100*(('05 (ind)'!BJ16-MIN('05 (ind)'!BJ$6:BJ$37))/(MAX('05 (ind)'!BJ$6:BJ$37)-MIN('05 (ind)'!BJ$6:BJ$37))))))</f>
        <v>2.4386165022687624E-3</v>
      </c>
      <c r="BK17" s="75">
        <f>IF('05 (ind)'!BK$1="si",100*(('05 (ind)'!BK16-MIN('05 (ind)'!BK$6:BK$37))/(MAX('05 (ind)'!BK$6:BK$37)-MIN('05 (ind)'!BK$6:BK$37))),ABS(-100+(100*(('05 (ind)'!BK16-MIN('05 (ind)'!BK$6:BK$37))/(MAX('05 (ind)'!BK$6:BK$37)-MIN('05 (ind)'!BK$6:BK$37))))))</f>
        <v>5.3528943081414724</v>
      </c>
      <c r="BL17" s="75">
        <f>IF('05 (ind)'!BL$1="si",100*(('05 (ind)'!BL16-MIN('05 (ind)'!BL$6:BL$37))/(MAX('05 (ind)'!BL$6:BL$37)-MIN('05 (ind)'!BL$6:BL$37))),ABS(-100+(100*(('05 (ind)'!BL16-MIN('05 (ind)'!BL$6:BL$37))/(MAX('05 (ind)'!BL$6:BL$37)-MIN('05 (ind)'!BL$6:BL$37))))))</f>
        <v>17.241379310344829</v>
      </c>
      <c r="BM17" s="75">
        <f>IF('05 (ind)'!BM$1="si",100*(('05 (ind)'!BM16-MIN('05 (ind)'!BM$6:BM$37))/(MAX('05 (ind)'!BM$6:BM$37)-MIN('05 (ind)'!BM$6:BM$37))),ABS(-100+(100*(('05 (ind)'!BM16-MIN('05 (ind)'!BM$6:BM$37))/(MAX('05 (ind)'!BM$6:BM$37)-MIN('05 (ind)'!BM$6:BM$37))))))</f>
        <v>4.8572846385336383</v>
      </c>
      <c r="BN17" s="75">
        <f>IF('05 (ind)'!BN$1="si",100*(('05 (ind)'!BN16-MIN('05 (ind)'!BN$6:BN$37))/(MAX('05 (ind)'!BN$6:BN$37)-MIN('05 (ind)'!BN$6:BN$37))),ABS(-100+(100*(('05 (ind)'!BN16-MIN('05 (ind)'!BN$6:BN$37))/(MAX('05 (ind)'!BN$6:BN$37)-MIN('05 (ind)'!BN$6:BN$37))))))</f>
        <v>27.85599966742593</v>
      </c>
      <c r="BO17" s="75">
        <f>IF('05 (ind)'!BO$1="si",100*(('05 (ind)'!BO16-MIN('05 (ind)'!BO$6:BO$37))/(MAX('05 (ind)'!BO$6:BO$37)-MIN('05 (ind)'!BO$6:BO$37))),ABS(-100+(100*(('05 (ind)'!BO16-MIN('05 (ind)'!BO$6:BO$37))/(MAX('05 (ind)'!BO$6:BO$37)-MIN('05 (ind)'!BO$6:BO$37))))))</f>
        <v>26.198468358920657</v>
      </c>
      <c r="BP17" s="75">
        <f>IF('05 (ind)'!BP$1="si",100*(('05 (ind)'!BP16-MIN('05 (ind)'!BP$6:BP$37))/(MAX('05 (ind)'!BP$6:BP$37)-MIN('05 (ind)'!BP$6:BP$37))),ABS(-100+(100*(('05 (ind)'!BP16-MIN('05 (ind)'!BP$6:BP$37))/(MAX('05 (ind)'!BP$6:BP$37)-MIN('05 (ind)'!BP$6:BP$37))))))</f>
        <v>27.528971987863503</v>
      </c>
      <c r="BQ17" s="75">
        <f>IF('05 (ind)'!BQ$1="si",100*(('05 (ind)'!BQ16-MIN('05 (ind)'!BQ$6:BQ$37))/(MAX('05 (ind)'!BQ$6:BQ$37)-MIN('05 (ind)'!BQ$6:BQ$37))),ABS(-100+(100*(('05 (ind)'!BQ16-MIN('05 (ind)'!BQ$6:BQ$37))/(MAX('05 (ind)'!BQ$6:BQ$37)-MIN('05 (ind)'!BQ$6:BQ$37))))))</f>
        <v>30.907168647068573</v>
      </c>
      <c r="BR17" s="75">
        <f>IF('05 (ind)'!BR$1="si",100*(('05 (ind)'!BR16-MIN('05 (ind)'!BR$6:BR$37))/(MAX('05 (ind)'!BR$6:BR$37)-MIN('05 (ind)'!BR$6:BR$37))),ABS(-100+(100*(('05 (ind)'!BR16-MIN('05 (ind)'!BR$6:BR$37))/(MAX('05 (ind)'!BP$6:BP$37)-MIN('05 (ind)'!BR$6:BR$37))))))</f>
        <v>9.1881388589530069</v>
      </c>
      <c r="BS17" s="75">
        <f>IF('05 (ind)'!BS$1="si",100*(('05 (ind)'!BS16-MIN('05 (ind)'!BS$6:BS$37))/(MAX('05 (ind)'!BS$6:BS$37)-MIN('05 (ind)'!BS$6:BS$37))),ABS(-100+(100*(('05 (ind)'!BS16-MIN('05 (ind)'!BS$6:BS$37))/(MAX('05 (ind)'!BQ$6:BQ$37)-MIN('05 (ind)'!BS$6:BS$37))))))</f>
        <v>69.931920620292274</v>
      </c>
      <c r="BT17" s="75">
        <f>IF('05 (ind)'!BT$1="si",100*(('05 (ind)'!BT16-MIN('05 (ind)'!BT$6:BT$37))/(MAX('05 (ind)'!BT$6:BT$37)-MIN('05 (ind)'!BT$6:BT$37))),ABS(-100+(100*(('05 (ind)'!BT16-MIN('05 (ind)'!BT$6:BT$37))/(MAX('05 (ind)'!BR$6:BR$37)-MIN('05 (ind)'!BT$6:BT$37))))))</f>
        <v>99.275523750000005</v>
      </c>
      <c r="BU17" s="75">
        <f>IF('05 (ind)'!BU$1="si",100*(('05 (ind)'!BU16-MIN('05 (ind)'!BU$6:BU$37))/(MAX('05 (ind)'!BU$6:BU$37)-MIN('05 (ind)'!BU$6:BU$37))),ABS(-100+(100*(('05 (ind)'!BU16-MIN('05 (ind)'!BU$6:BU$37))/(MAX('05 (ind)'!BU$6:BU$37)-MIN('05 (ind)'!BU$6:BU$37))))))</f>
        <v>75.735005880047041</v>
      </c>
      <c r="BV17" s="75">
        <f>IF('05 (ind)'!BV$1="si",100*(('05 (ind)'!BV16-MIN('05 (ind)'!BV$6:BV$37))/(MAX('05 (ind)'!BV$6:BV$37)-MIN('05 (ind)'!BV$6:BV$37))),ABS(-100+(100*(('05 (ind)'!BV16-MIN('05 (ind)'!BV$6:BV$37))/(MAX('05 (ind)'!BV$6:BV$37)-MIN('05 (ind)'!BV$6:BV$37))))))</f>
        <v>46.653777513384895</v>
      </c>
      <c r="BW17" s="75">
        <f>IF('05 (ind)'!BW$1="si",100*(('05 (ind)'!BW16-MIN('05 (ind)'!BW$6:BW$37))/(MAX('05 (ind)'!BW$6:BW$37)-MIN('05 (ind)'!BW$6:BW$37))),ABS(-100+(100*(('05 (ind)'!BW16-MIN('05 (ind)'!BW$6:BW$37))/(MAX('05 (ind)'!BW$6:BW$37)-MIN('05 (ind)'!BW$6:BW$37))))))</f>
        <v>53.130332064575406</v>
      </c>
      <c r="BX17" s="75">
        <f>IF('05 (ind)'!BX$1="si",100*(('05 (ind)'!BX16-MIN('05 (ind)'!BX$6:BX$37))/(MAX('05 (ind)'!BX$6:BX$37)-MIN('05 (ind)'!BX$6:BX$37))),ABS(-100+(100*(('05 (ind)'!BX16-MIN('05 (ind)'!BX$6:BX$37))/(MAX('05 (ind)'!BX$6:BX$37)-MIN('05 (ind)'!BX$6:BX$37))))))</f>
        <v>23.14320397361989</v>
      </c>
      <c r="BY17" s="75">
        <f>IF('05 (ind)'!BY$1="si",100*(('05 (ind)'!BY16-MIN('05 (ind)'!BY$6:BY$37))/(MAX('05 (ind)'!BY$6:BY$37)-MIN('05 (ind)'!BY$6:BY$37))),ABS(-100+(100*(('05 (ind)'!BY16-MIN('05 (ind)'!BY$6:BY$37))/(MAX('05 (ind)'!BY$6:BY$37)-MIN('05 (ind)'!BY$6:BY$37))))))</f>
        <v>26.855166057011377</v>
      </c>
      <c r="BZ17" s="75">
        <f>IF('05 (ind)'!BZ$1="si",100*(('05 (ind)'!BZ16-MIN('05 (ind)'!BZ$6:BZ$37))/(MAX('05 (ind)'!BZ$6:BZ$37)-MIN('05 (ind)'!BZ$6:BZ$37))),ABS(-100+(100*(('05 (ind)'!BZ16-MIN('05 (ind)'!BZ$6:BZ$37))/(MAX('05 (ind)'!BZ$6:BZ$37)-MIN('05 (ind)'!BZ$6:BZ$37))))))</f>
        <v>97.031273622689156</v>
      </c>
      <c r="CA17" s="75">
        <f>IF('05 (ind)'!CA$1="si",100*(('05 (ind)'!CA16-MIN('05 (ind)'!CA$6:CA$37))/(MAX('05 (ind)'!CA$6:CA$37)-MIN('05 (ind)'!CA$6:CA$37))),ABS(-100+(100*(('05 (ind)'!CA16-MIN('05 (ind)'!CA$6:CA$37))/(MAX('05 (ind)'!CA$6:CA$37)-MIN('05 (ind)'!CA$6:CA$37))))))</f>
        <v>0</v>
      </c>
      <c r="CB17" s="75">
        <f>IF('05 (ind)'!CB$1="si",100*(('05 (ind)'!CB16-MIN('05 (ind)'!CB$6:CB$37))/(MAX('05 (ind)'!CB$6:CB$37)-MIN('05 (ind)'!CB$6:CB$37))),ABS(-100+(100*(('05 (ind)'!CB16-MIN('05 (ind)'!CB$6:CB$37))/(MAX('05 (ind)'!CB$6:CB$37)-MIN('05 (ind)'!CB$6:CB$37))))))</f>
        <v>82.022471910112358</v>
      </c>
      <c r="CC17" s="75">
        <f>IF('05 (ind)'!CC$1="si",100*(('05 (ind)'!CC16-MIN('05 (ind)'!CC$6:CC$37))/(MAX('05 (ind)'!CC$6:CC$37)-MIN('05 (ind)'!CC$6:CC$37))),ABS(-100+(100*(('05 (ind)'!CC16-MIN('05 (ind)'!CC$6:CC$37))/(MAX('05 (ind)'!CC$6:CC$37)-MIN('05 (ind)'!CC$6:CC$37))))))</f>
        <v>41.165496953179805</v>
      </c>
      <c r="CD17" s="75">
        <f>IF('05 (ind)'!CD$1="si",100*(('05 (ind)'!CD16-MIN('05 (ind)'!CD$6:CD$37))/(MAX('05 (ind)'!CD$6:CD$37)-MIN('05 (ind)'!CD$6:CD$37))),ABS(-100+(100*(('05 (ind)'!CD16-MIN('05 (ind)'!CD$6:CD$37))/(MAX('05 (ind)'!CD$6:CD$37)-MIN('05 (ind)'!CD$6:CD$37))))))</f>
        <v>1.1375050045345481</v>
      </c>
      <c r="CE17" s="75">
        <f>IF('05 (ind)'!CE$1="si",100*(('05 (ind)'!CE16-MIN('05 (ind)'!CE$6:CE$37))/(MAX('05 (ind)'!CE$6:CE$37)-MIN('05 (ind)'!CE$6:CE$37))),ABS(-100+(100*(('05 (ind)'!CE16-MIN('05 (ind)'!CE$6:CE$37))/(MAX('05 (ind)'!CE$6:CE$37)-MIN('05 (ind)'!CE$6:CE$37))))))</f>
        <v>9.2866193732695841</v>
      </c>
      <c r="CF17" s="75">
        <f>IF('05 (ind)'!CF$1="si",100*(('05 (ind)'!CF16-MIN('05 (ind)'!CF$6:CF$37))/(MAX('05 (ind)'!CF$6:CF$37)-MIN('05 (ind)'!CF$6:CF$37))),ABS(-100+(100*(('05 (ind)'!CF16-MIN('05 (ind)'!CF$6:CF$37))/(MAX('05 (ind)'!CF$6:CF$37)-MIN('05 (ind)'!CF$6:CF$37))))))</f>
        <v>8.8210742973237917</v>
      </c>
      <c r="CG17" s="75">
        <f>IF('05 (ind)'!CG$1="si",100*(('05 (ind)'!CG16-MIN('05 (ind)'!CG$6:CG$37))/(MAX('05 (ind)'!CG$6:CG$37)-MIN('05 (ind)'!CG$6:CG$37))),ABS(-100+(100*(('05 (ind)'!CG16-MIN('05 (ind)'!CG$6:CG$37))/(MAX('05 (ind)'!CG$6:CG$37)-MIN('05 (ind)'!CG$6:CG$37))))))</f>
        <v>19.372662758715368</v>
      </c>
      <c r="CH17" s="75">
        <f>IF('05 (ind)'!CH$1="si",100*(('05 (ind)'!CH16-MIN('05 (ind)'!CH$6:CH$37))/(MAX('05 (ind)'!CH$6:CH$37)-MIN('05 (ind)'!CH$6:CH$37))),ABS(-100+(100*(('05 (ind)'!CH16-MIN('05 (ind)'!CH$6:CH$37))/(MAX('05 (ind)'!CH$6:CH$37)-MIN('05 (ind)'!CH$6:CH$37))))))</f>
        <v>10.98059587028925</v>
      </c>
      <c r="CI17" s="75">
        <f>IF('05 (ind)'!CI$1="si",100*(('05 (ind)'!CI16-MIN('05 (ind)'!CI$6:CI$37))/(MAX('05 (ind)'!CI$6:CI$37)-MIN('05 (ind)'!CI$6:CI$37))),ABS(-100+(100*(('05 (ind)'!CI16-MIN('05 (ind)'!CI$6:CI$37))/(MAX('05 (ind)'!CI$6:CI$37)-MIN('05 (ind)'!CI$6:CI$37))))))</f>
        <v>26.090506045069034</v>
      </c>
      <c r="CJ17" s="75">
        <f>IF('05 (ind)'!CJ$1="si",100*(('05 (ind)'!CJ16-MIN('05 (ind)'!CJ$6:CJ$37))/(MAX('05 (ind)'!CJ$6:CJ$37)-MIN('05 (ind)'!CJ$6:CJ$37))),ABS(-100+(100*(('05 (ind)'!CJ16-MIN('05 (ind)'!CJ$6:CJ$37))/(MAX('05 (ind)'!CJ$6:CJ$37)-MIN('05 (ind)'!CJ$6:CJ$37))))))</f>
        <v>34.239577219402747</v>
      </c>
      <c r="CK17" s="75">
        <f>IF('05 (ind)'!CK$1="si",100*(('05 (ind)'!CK16-MIN('05 (ind)'!CK$6:CK$37))/(MAX('05 (ind)'!CK$6:CK$37)-MIN('05 (ind)'!CK$6:CK$37))),ABS(-100+(100*(('05 (ind)'!CK16-MIN('05 (ind)'!CK$6:CK$37))/(MAX('05 (ind)'!CK$6:CK$37)-MIN('05 (ind)'!CK$6:CK$37))))))</f>
        <v>7.5746844883579589</v>
      </c>
      <c r="CL17" s="75">
        <f>IF('05 (ind)'!CL$1="si",100*(('05 (ind)'!CL16-MIN('05 (ind)'!CL$6:CL$37))/(MAX('05 (ind)'!CL$6:CL$37)-MIN('05 (ind)'!CL$6:CL$37))),ABS(-100+(100*(('05 (ind)'!CL16-MIN('05 (ind)'!CL$6:CL$37))/(MAX('05 (ind)'!CL$6:CL$37)-MIN('05 (ind)'!CL$6:CL$37))))))</f>
        <v>7.1154775353942741</v>
      </c>
      <c r="CM17" s="75">
        <f>IF('05 (ind)'!CM$1="si",100*(('05 (ind)'!CM16-MIN('05 (ind)'!CM$6:CM$37))/(MAX('05 (ind)'!CM$6:CM$37)-MIN('05 (ind)'!CM$6:CM$37))),ABS(-100+(100*(('05 (ind)'!CM16-MIN('05 (ind)'!CM$6:CM$37))/(MAX('05 (ind)'!CM$6:CM$37)-MIN('05 (ind)'!CM$6:CM$37))))))</f>
        <v>13.12956329145668</v>
      </c>
    </row>
    <row r="18" spans="1:91">
      <c r="A18" s="18" t="s">
        <v>217</v>
      </c>
      <c r="B18" s="87">
        <f>IF('05 (ind)'!B$1="si",100*(('05 (ind)'!B17-MIN('05 (ind)'!B$6:B$37))/(MAX('05 (ind)'!B$6:B$37)-MIN('05 (ind)'!B$6:B$37))),ABS(-100+(100*(('05 (ind)'!B17-MIN('05 (ind)'!B$6:B$37))/(MAX('05 (ind)'!B$6:B$37)-MIN('05 (ind)'!B$6:B$37))))))</f>
        <v>4.1470106170656029</v>
      </c>
      <c r="C18" s="87">
        <f>IF('05 (ind)'!C$1="si",100*(('05 (ind)'!C17-MIN('05 (ind)'!C$6:C$37))/(MAX('05 (ind)'!C$6:C$37)-MIN('05 (ind)'!C$6:C$37))),ABS(-100+(100*(('05 (ind)'!C17-MIN('05 (ind)'!C$6:C$37))/(MAX('05 (ind)'!C$6:C$37)-MIN('05 (ind)'!C$6:C$37))))))</f>
        <v>18.225385093656591</v>
      </c>
      <c r="D18" s="87">
        <f>IF('05 (ind)'!D$1="si",100*(('05 (ind)'!D17-MIN('05 (ind)'!D$6:D$37))/(MAX('05 (ind)'!D$6:D$37)-MIN('05 (ind)'!D$6:D$37))),ABS(-100+(100*(('05 (ind)'!D17-MIN('05 (ind)'!D$6:D$37))/(MAX('05 (ind)'!D$6:D$37)-MIN('05 (ind)'!D$6:D$37))))))</f>
        <v>89.104561969654426</v>
      </c>
      <c r="E18" s="87">
        <f>IF('05 (ind)'!E$1="si",100*(('05 (ind)'!E17-MIN('05 (ind)'!E$6:E$37))/(MAX('05 (ind)'!E$6:E$37)-MIN('05 (ind)'!E$6:E$37))),ABS(-100+(100*(('05 (ind)'!E17-MIN('05 (ind)'!E$6:E$37))/(MAX('05 (ind)'!E$6:E$37)-MIN('05 (ind)'!E$6:E$37))))))</f>
        <v>61.615258530770376</v>
      </c>
      <c r="F18" s="87">
        <f>IF('05 (ind)'!F$1="si",100*(('05 (ind)'!F17-MIN('05 (ind)'!F$6:F$37))/(MAX('05 (ind)'!F$6:F$37)-MIN('05 (ind)'!F$6:F$37))),ABS(-100+(100*(('05 (ind)'!F17-MIN('05 (ind)'!F$6:F$37))/(MAX('05 (ind)'!F$6:F$37)-MIN('05 (ind)'!F$6:F$37))))))</f>
        <v>56.146179401993365</v>
      </c>
      <c r="G18" s="87">
        <f>IF('05 (ind)'!G$1="si",100*(('05 (ind)'!G17-MIN('05 (ind)'!G$6:G$37))/(MAX('05 (ind)'!G$6:G$37)-MIN('05 (ind)'!G$6:G$37))),ABS(-100+(100*(('05 (ind)'!G17-MIN('05 (ind)'!G$6:G$37))/(MAX('05 (ind)'!G$6:G$37)-MIN('05 (ind)'!G$6:G$37))))))</f>
        <v>49.275362318840557</v>
      </c>
      <c r="H18" s="87">
        <f>IF('05 (ind)'!H$1="si",100*(('05 (ind)'!H17-MIN('05 (ind)'!H$6:H$37))/(MAX('05 (ind)'!H$6:H$37)-MIN('05 (ind)'!H$6:H$37))),ABS(-100+(100*(('05 (ind)'!H17-MIN('05 (ind)'!H$6:H$37))/(MAX('05 (ind)'!H$6:H$37)-MIN('05 (ind)'!H$6:H$37))))))</f>
        <v>75.57077625570777</v>
      </c>
      <c r="I18" s="87">
        <f>IF('05 (ind)'!I$1="si",100*(('05 (ind)'!I17-MIN('05 (ind)'!I$6:I$37))/(MAX('05 (ind)'!I$6:I$37)-MIN('05 (ind)'!I$6:I$37))),ABS(-100+(100*(('05 (ind)'!I17-MIN('05 (ind)'!I$6:I$37))/(MAX('05 (ind)'!I$6:I$37)-MIN('05 (ind)'!I$6:I$37))))))</f>
        <v>73.773006134969336</v>
      </c>
      <c r="J18" s="87">
        <f>IF('05 (ind)'!J$1="si",100*(('05 (ind)'!J17-MIN('05 (ind)'!J$6:J$37))/(MAX('05 (ind)'!J$6:J$37)-MIN('05 (ind)'!J$6:J$37))),ABS(-100+(100*(('05 (ind)'!J17-MIN('05 (ind)'!J$6:J$37))/(MAX('05 (ind)'!J$6:J$37)-MIN('05 (ind)'!J$6:J$37))))))</f>
        <v>48.987341772151908</v>
      </c>
      <c r="K18" s="87">
        <f>IF('05 (ind)'!K$1="si",100*(('05 (ind)'!K17-MIN('05 (ind)'!K$6:K$37))/(MAX('05 (ind)'!K$6:K$37)-MIN('05 (ind)'!K$6:K$37))),ABS(-100+(100*(('05 (ind)'!K17-MIN('05 (ind)'!K$6:K$37))/(MAX('05 (ind)'!K$6:K$37)-MIN('05 (ind)'!K$6:K$37))))))</f>
        <v>5.4330951420349785E-2</v>
      </c>
      <c r="L18" s="87">
        <f>IF('05 (ind)'!L$1="si",100*(('05 (ind)'!L17-MIN('05 (ind)'!L$6:L$37))/(MAX('05 (ind)'!L$6:L$37)-MIN('05 (ind)'!L$6:L$37))),ABS(-100+(100*(('05 (ind)'!L17-MIN('05 (ind)'!L$6:L$37))/(MAX('05 (ind)'!L$6:L$37)-MIN('05 (ind)'!L$6:L$37))))))</f>
        <v>0</v>
      </c>
      <c r="M18" s="87">
        <f>IF('05 (ind)'!M$1="si",100*(('05 (ind)'!M17-MIN('05 (ind)'!M$6:M$37))/(MAX('05 (ind)'!M$6:M$37)-MIN('05 (ind)'!M$6:M$37))),ABS(-100+(100*(('05 (ind)'!M17-MIN('05 (ind)'!M$6:M$37))/(MAX('05 (ind)'!M$6:M$37)-MIN('05 (ind)'!M$6:M$37))))))</f>
        <v>0.86728993153693934</v>
      </c>
      <c r="N18" s="87">
        <f>IF('05 (ind)'!N$1="si",100*(('05 (ind)'!N17-MIN('05 (ind)'!N$6:N$37))/(MAX('05 (ind)'!N$6:N$37)-MIN('05 (ind)'!N$6:N$37))),ABS(-100+(100*(('05 (ind)'!N17-MIN('05 (ind)'!N$6:N$37))/(MAX('05 (ind)'!N$6:N$37)-MIN('05 (ind)'!N$6:N$37))))))</f>
        <v>100</v>
      </c>
      <c r="O18" s="87">
        <f>IF('05 (ind)'!O$1="si",100*(('05 (ind)'!O17-MIN('05 (ind)'!O$6:O$37))/(MAX('05 (ind)'!O$6:O$37)-MIN('05 (ind)'!O$6:O$37))),ABS(-100+(100*(('05 (ind)'!O17-MIN('05 (ind)'!O$6:O$37))/(MAX('05 (ind)'!O$6:O$37)-MIN('05 (ind)'!O$6:O$37))))))</f>
        <v>97.647058823529406</v>
      </c>
      <c r="P18" s="87">
        <f>IF('05 (ind)'!P$1="si",100*(('05 (ind)'!P17-MIN('05 (ind)'!P$6:P$37))/(MAX('05 (ind)'!P$6:P$37)-MIN('05 (ind)'!P$6:P$37))),ABS(-100+(100*(('05 (ind)'!P17-MIN('05 (ind)'!P$6:P$37))/(MAX('05 (ind)'!P$6:P$37)-MIN('05 (ind)'!P$6:P$37))))))</f>
        <v>0.14681006155019999</v>
      </c>
      <c r="Q18" s="87">
        <f>IF('05 (ind)'!Q$1="si",100*(('05 (ind)'!Q17-MIN('05 (ind)'!Q$6:Q$37))/(MAX('05 (ind)'!Q$6:Q$37)-MIN('05 (ind)'!Q$6:Q$37))),ABS(-100+(100*(('05 (ind)'!Q17-MIN('05 (ind)'!Q$6:Q$37))/(MAX('05 (ind)'!Q$6:Q$37)-MIN('05 (ind)'!Q$6:Q$37))))))</f>
        <v>2.1853009048512577</v>
      </c>
      <c r="R18" s="87">
        <f>IF('05 (ind)'!R$1="si",100*(('05 (ind)'!R17-MIN('05 (ind)'!R$6:R$37))/(MAX('05 (ind)'!R$6:R$37)-MIN('05 (ind)'!R$6:R$37))),ABS(-100+(100*(('05 (ind)'!R17-MIN('05 (ind)'!R$6:R$37))/(MAX('05 (ind)'!R$6:R$37)-MIN('05 (ind)'!R$6:R$37))))))</f>
        <v>9.0323146133096408</v>
      </c>
      <c r="S18" s="75">
        <f>ABS(ABS(('05 (ind)'!S17-((MAX('05 (ind)'!S$6:S$37)+MIN('05 (ind)'!S$6:S$37))/2))/(((MAX('05 (ind)'!S$6:S$37)+MIN('05 (ind)'!S$6:S$37))/2)-MAX('05 (ind)'!S$6:S$37))*100)-100)</f>
        <v>22.751528648136727</v>
      </c>
      <c r="T18" s="75">
        <f>IF('05 (ind)'!T$1="si",100*(('05 (ind)'!T17-MIN('05 (ind)'!T$6:T$37))/(MAX('05 (ind)'!T$6:T$37)-MIN('05 (ind)'!T$6:T$37))),ABS(-100+(100*(('05 (ind)'!T17-MIN('05 (ind)'!T$6:T$37))/(MAX('05 (ind)'!T$6:T$37)-MIN('05 (ind)'!T$6:T$37))))))</f>
        <v>15.831737543808941</v>
      </c>
      <c r="U18" s="75">
        <f>IF('05 (ind)'!U$1="si",100*(('05 (ind)'!U17-MIN('05 (ind)'!U$6:U$37))/(MAX('05 (ind)'!U$6:U$37)-MIN('05 (ind)'!U$6:U$37))),ABS(-100+(100*(('05 (ind)'!U17-MIN('05 (ind)'!U$6:U$37))/(MAX('05 (ind)'!U$6:U$37)-MIN('05 (ind)'!U$6:U$37))))))</f>
        <v>0</v>
      </c>
      <c r="V18" s="75">
        <f>IF('05 (ind)'!V$1="si",100*(('05 (ind)'!V17-MIN('05 (ind)'!V$6:V$37))/(MAX('05 (ind)'!V$6:V$37)-MIN('05 (ind)'!V$6:V$37))),ABS(-100+(100*(('05 (ind)'!V17-MIN('05 (ind)'!V$6:V$37))/(MAX('05 (ind)'!V$6:V$37)-MIN('05 (ind)'!V$6:V$37))))))</f>
        <v>96.132596685082873</v>
      </c>
      <c r="W18" s="75">
        <f>IF('05 (ind)'!W$1="si",100*(('05 (ind)'!W17-MIN('05 (ind)'!W$6:W$37))/(MAX('05 (ind)'!W$6:W$37)-MIN('05 (ind)'!W$6:W$37))),ABS(-100+(100*(('05 (ind)'!W17-MIN('05 (ind)'!W$6:W$37))/(MAX('05 (ind)'!W$6:W$37)-MIN('05 (ind)'!W$6:W$37))))))</f>
        <v>41.42011834319527</v>
      </c>
      <c r="X18" s="75">
        <f>IF('05 (ind)'!X$1="si",100*(('05 (ind)'!X17-MIN('05 (ind)'!X$6:X$37))/(MAX('05 (ind)'!X$6:X$37)-MIN('05 (ind)'!X$6:X$37))),ABS(-100+(100*(('05 (ind)'!X17-MIN('05 (ind)'!X$6:X$37))/(MAX('05 (ind)'!X$6:X$37)-MIN('05 (ind)'!X$6:X$37))))))</f>
        <v>3.7818745144523507</v>
      </c>
      <c r="Y18" s="75">
        <f>IF('05 (ind)'!Y$1="si",100*(('05 (ind)'!Y17-MIN('05 (ind)'!Y$6:Y$37))/(MAX('05 (ind)'!Y$6:Y$37)-MIN('05 (ind)'!Y$6:Y$37))),ABS(-100+(100*(('05 (ind)'!Y17-MIN('05 (ind)'!Y$6:Y$37))/(MAX('05 (ind)'!Y$6:Y$37)-MIN('05 (ind)'!Y$6:Y$37))))))</f>
        <v>0</v>
      </c>
      <c r="Z18" s="75">
        <f>IF('05 (ind)'!Z$1="si",100*(('05 (ind)'!Z17-MIN('05 (ind)'!Z$6:Z$37))/(MAX('05 (ind)'!Z$6:Z$37)-MIN('05 (ind)'!Z$6:Z$37))),ABS(-100+(100*(('05 (ind)'!Z17-MIN('05 (ind)'!Z$6:Z$37))/(MAX('05 (ind)'!Z$6:Z$37)-MIN('05 (ind)'!Z$6:Z$37))))))</f>
        <v>18.344561740114045</v>
      </c>
      <c r="AA18" s="75">
        <f>IF('05 (ind)'!AA$1="si",100*(('05 (ind)'!AA17-MIN('05 (ind)'!AA$6:AA$37))/(MAX('05 (ind)'!AA$6:AA$37)-MIN('05 (ind)'!AA$6:AA$37))),ABS(-100+(100*(('05 (ind)'!AA17-MIN('05 (ind)'!AA$6:AA$37))/(MAX('05 (ind)'!AA$6:AA$37)-MIN('05 (ind)'!AA$6:AA$37))))))</f>
        <v>41.884542708971416</v>
      </c>
      <c r="AB18" s="75">
        <f>IF('05 (ind)'!AB$1="si",100*(('05 (ind)'!AB17-MIN('05 (ind)'!AB$6:AB$37))/(MAX('05 (ind)'!AB$6:AB$37)-MIN('05 (ind)'!AB$6:AB$37))),ABS(-100+(100*(('05 (ind)'!AB17-MIN('05 (ind)'!AB$6:AB$37))/(MAX('05 (ind)'!AB$6:AB$37)-MIN('05 (ind)'!AB$6:AB$37))))))</f>
        <v>26.848380809737911</v>
      </c>
      <c r="AC18" s="75">
        <f>IF('05 (ind)'!AC$1="si",100*(('05 (ind)'!AC17-MIN('05 (ind)'!AC$6:AC$37))/(MAX('05 (ind)'!AC$6:AC$37)-MIN('05 (ind)'!AC$6:AC$37))),ABS(-100+(100*(('05 (ind)'!AC17-MIN('05 (ind)'!AC$6:AC$37))/(MAX('05 (ind)'!AC$6:AC$37)-MIN('05 (ind)'!AC$6:AC$37))))))</f>
        <v>59.37630101572968</v>
      </c>
      <c r="AD18" s="75">
        <f>IF('05 (ind)'!AD$1="si",100*(('05 (ind)'!AD17-MIN('05 (ind)'!AD$6:AD$37))/(MAX('05 (ind)'!AD$6:AD$37)-MIN('05 (ind)'!AD$6:AD$37))),ABS(-100+(100*(('05 (ind)'!AD17-MIN('05 (ind)'!AD$6:AD$37))/(MAX('05 (ind)'!AD$6:AD$37)-MIN('05 (ind)'!AD$6:AD$37))))))</f>
        <v>68.522772515803894</v>
      </c>
      <c r="AE18" s="75">
        <f>IF('05 (ind)'!AE$1="si",100*(('05 (ind)'!AE17-MIN('05 (ind)'!AE$6:AE$37))/(MAX('05 (ind)'!AE$6:AE$37)-MIN('05 (ind)'!AE$6:AE$37))),ABS(-100+(100*(('05 (ind)'!AE17-MIN('05 (ind)'!AE$6:AE$37))/(MAX('05 (ind)'!AE$6:AE$37)-MIN('05 (ind)'!AE$6:AE$37))))))</f>
        <v>50.74773975732171</v>
      </c>
      <c r="AF18" s="75">
        <f>IF('05 (ind)'!AF$1="si",100*(('05 (ind)'!AF17-MIN('05 (ind)'!AF$6:AF$37))/(MAX('05 (ind)'!AF$6:AF$37)-MIN('05 (ind)'!AF$6:AF$37))),ABS(-100+(100*(('05 (ind)'!AF17-MIN('05 (ind)'!AF$6:AF$37))/(MAX('05 (ind)'!AF$6:AF$37)-MIN('05 (ind)'!AF$6:AF$37))))))</f>
        <v>6.5934065934065984</v>
      </c>
      <c r="AG18" s="75">
        <f>IF('05 (ind)'!AG$1="si",100*(('05 (ind)'!AG17-MIN('05 (ind)'!AG$6:AG$37))/(MAX('05 (ind)'!AG$6:AG$37)-MIN('05 (ind)'!AG$6:AG$37))),ABS(-100+(100*(('05 (ind)'!AG17-MIN('05 (ind)'!AG$6:AG$37))/(MAX('05 (ind)'!AG$6:AG$37)-MIN('05 (ind)'!AG$6:AG$37))))))</f>
        <v>19.711538461538492</v>
      </c>
      <c r="AH18" s="75">
        <f>IF('05 (ind)'!AH$1="si",100*(('05 (ind)'!AH17-MIN('05 (ind)'!AH$6:AH$37))/(MAX('05 (ind)'!AH$6:AH$37)-MIN('05 (ind)'!AH$6:AH$37))),ABS(-100+(100*(('05 (ind)'!AH17-MIN('05 (ind)'!AH$6:AH$37))/(MAX('05 (ind)'!AH$6:AH$37)-MIN('05 (ind)'!AH$6:AH$37))))))</f>
        <v>68.844221105527623</v>
      </c>
      <c r="AI18" s="75">
        <f>IF('05 (ind)'!AI$1="si",100*(('05 (ind)'!AI17-MIN('05 (ind)'!AI$6:AI$37))/(MAX('05 (ind)'!AI$6:AI$37)-MIN('05 (ind)'!AI$6:AI$37))),ABS(-100+(100*(('05 (ind)'!AI17-MIN('05 (ind)'!AI$6:AI$37))/(MAX('05 (ind)'!AI$6:AI$37)-MIN('05 (ind)'!AI$6:AI$37))))))</f>
        <v>0.67466686573849433</v>
      </c>
      <c r="AJ18" s="75">
        <f>IF('05 (ind)'!AJ$1="si",100*(('05 (ind)'!AJ17-MIN('05 (ind)'!AJ$6:AJ$37))/(MAX('05 (ind)'!AJ$6:AJ$37)-MIN('05 (ind)'!AJ$6:AJ$37))),ABS(-100+(100*(('05 (ind)'!AJ17-MIN('05 (ind)'!AJ$6:AJ$37))/(MAX('05 (ind)'!AJ$6:AJ$37)-MIN('05 (ind)'!AJ$6:AJ$37))))))</f>
        <v>38.826237054085176</v>
      </c>
      <c r="AK18" s="75">
        <f>IF('05 (ind)'!AK$1="si",100*(('05 (ind)'!AK17-MIN('05 (ind)'!AK$6:AK$37))/(MAX('05 (ind)'!AK$6:AK$37)-MIN('05 (ind)'!AK$6:AK$37))),ABS(-100+(100*(('05 (ind)'!AK17-MIN('05 (ind)'!AK$6:AK$37))/(MAX('05 (ind)'!AK$6:AK$37)-MIN('05 (ind)'!AK$6:AK$37))))))</f>
        <v>3.8399979566410938</v>
      </c>
      <c r="AL18" s="75">
        <f>IF('05 (ind)'!AL$1="si",100*(('05 (ind)'!AL17-MIN('05 (ind)'!AL$6:AL$37))/(MAX('05 (ind)'!AL$6:AL$37)-MIN('05 (ind)'!AL$6:AL$37))),ABS(-100+(100*(('05 (ind)'!AL17-MIN('05 (ind)'!AL$6:AL$37))/(MAX('05 (ind)'!AL$6:AL$37)-MIN('05 (ind)'!AL$6:AL$37))))))</f>
        <v>95.677176843042162</v>
      </c>
      <c r="AM18" s="75">
        <f>IF('05 (ind)'!AM$1="si",100*(('05 (ind)'!AM17-MIN('05 (ind)'!AM$6:AM$37))/(MAX('05 (ind)'!AM$6:AM$37)-MIN('05 (ind)'!AM$6:AM$37))),ABS(-100+(100*(('05 (ind)'!AM17-MIN('05 (ind)'!AM$6:AM$37))/(MAX('05 (ind)'!AM$6:AM$37)-MIN('05 (ind)'!AM$6:AM$37))))))</f>
        <v>64.132245038233634</v>
      </c>
      <c r="AN18" s="75">
        <f>IF('05 (ind)'!AN$1="si",100*(('05 (ind)'!AN17-MIN('05 (ind)'!AN$6:AN$37))/(MAX('05 (ind)'!AN$6:AN$37)-MIN('05 (ind)'!AN$6:AN$37))),ABS(-100+(100*(('05 (ind)'!AN17-MIN('05 (ind)'!AN$6:AN$37))/(MAX('05 (ind)'!AN$6:AN$37)-MIN('05 (ind)'!AN$6:AN$37))))))</f>
        <v>0</v>
      </c>
      <c r="AO18" s="75">
        <f>IF('05 (ind)'!AO$1="si",100*(('05 (ind)'!AO17-MIN('05 (ind)'!AO$6:AO$37))/(MAX('05 (ind)'!AO$6:AO$37)-MIN('05 (ind)'!AO$6:AO$37))),ABS(-100+(100*(('05 (ind)'!AO17-MIN('05 (ind)'!AO$6:AO$37))/(MAX('05 (ind)'!AO$6:AO$37)-MIN('05 (ind)'!AO$6:AO$37))))))</f>
        <v>37.108923514675155</v>
      </c>
      <c r="AP18" s="75">
        <f>IF('05 (ind)'!AP$1="si",100*(('05 (ind)'!AP17-MIN('05 (ind)'!AP$6:AP$37))/(MAX('05 (ind)'!AP$6:AP$37)-MIN('05 (ind)'!AP$6:AP$37))),ABS(-100+(100*(('05 (ind)'!AP17-MIN('05 (ind)'!AP$6:AP$37))/(MAX('05 (ind)'!AP$6:AP$37)-MIN('05 (ind)'!AP$6:AP$37))))))</f>
        <v>74.246128769356147</v>
      </c>
      <c r="AQ18" s="75">
        <f>IF('05 (ind)'!AQ$1="si",100*(('05 (ind)'!AQ17-MIN('05 (ind)'!AQ$6:AQ$37))/(MAX('05 (ind)'!AQ$6:AQ$37)-MIN('05 (ind)'!AQ$6:AQ$37))),ABS(-100+(100*(('05 (ind)'!AQ17-MIN('05 (ind)'!AQ$6:AQ$37))/(MAX('05 (ind)'!AQ$6:AQ$37)-MIN('05 (ind)'!AQ$6:AQ$37))))))</f>
        <v>1.3624277824370576</v>
      </c>
      <c r="AR18" s="75">
        <f>IF('05 (ind)'!AR$1="si",100*(('05 (ind)'!AR17-MIN('05 (ind)'!AR$6:AR$37))/(MAX('05 (ind)'!AR$6:AR$37)-MIN('05 (ind)'!AR$6:AR$37))),ABS(-100+(100*(('05 (ind)'!AR17-MIN('05 (ind)'!AR$6:AR$37))/(MAX('05 (ind)'!AR$6:AR$37)-MIN('05 (ind)'!AR$6:AR$37))))))</f>
        <v>0</v>
      </c>
      <c r="AS18" s="75">
        <f>IF('05 (ind)'!AS$1="si",100*(('05 (ind)'!AS17-MIN('05 (ind)'!AS$6:AS$37))/(MAX('05 (ind)'!AS$6:AS$37)-MIN('05 (ind)'!AS$6:AS$37))),ABS(-100+(100*(('05 (ind)'!AS17-MIN('05 (ind)'!AS$6:AS$37))/(MAX('05 (ind)'!AS$6:AS$37)-MIN('05 (ind)'!AS$6:AS$37))))))</f>
        <v>49.418604651162788</v>
      </c>
      <c r="AT18" s="75">
        <f>IF('05 (ind)'!AT$1="si",100*(('05 (ind)'!AT17-MIN('05 (ind)'!AT$6:AT$37))/(MAX('05 (ind)'!AT$6:AT$37)-MIN('05 (ind)'!AT$6:AT$37))),ABS(-100+(100*(('05 (ind)'!AT17-MIN('05 (ind)'!AT$6:AT$37))/(MAX('05 (ind)'!AT$6:AT$37)-MIN('05 (ind)'!AT$6:AT$37))))))</f>
        <v>0</v>
      </c>
      <c r="AU18" s="75">
        <f>IF('05 (ind)'!AU$1="si",100*(('05 (ind)'!AU17-MIN('05 (ind)'!AU$6:AU$37))/(MAX('05 (ind)'!AU$6:AU$37)-MIN('05 (ind)'!AU$6:AU$37))),ABS(-100+(100*(('05 (ind)'!AU17-MIN('05 (ind)'!AU$6:AU$37))/(MAX('05 (ind)'!AU$6:AU$37)-MIN('05 (ind)'!AU$6:AU$37))))))</f>
        <v>55.645161290322584</v>
      </c>
      <c r="AV18" s="75">
        <f>IF('05 (ind)'!AV$1="si",100*(('05 (ind)'!AV17-MIN('05 (ind)'!AV$6:AV$37))/(MAX('05 (ind)'!AV$6:AV$37)-MIN('05 (ind)'!AV$6:AV$37))),ABS(-100+(100*(('05 (ind)'!AV17-MIN('05 (ind)'!AV$6:AV$37))/(MAX('05 (ind)'!AV$6:AV$37)-MIN('05 (ind)'!AV$6:AV$37))))))</f>
        <v>56.672443674176783</v>
      </c>
      <c r="AW18" s="75">
        <f>IF('05 (ind)'!AW$1="si",100*(('05 (ind)'!AW17-MIN('05 (ind)'!AW$6:AW$37))/(MAX('05 (ind)'!AW$6:AW$37)-MIN('05 (ind)'!AW$6:AW$37))),ABS(-100+(100*(('05 (ind)'!AW17-MIN('05 (ind)'!AW$6:AW$37))/(MAX('05 (ind)'!AW$6:AW$37)-MIN('05 (ind)'!AW$6:AW$37))))))</f>
        <v>38.621047174701928</v>
      </c>
      <c r="AX18" s="75">
        <f>IF('05 (ind)'!AX$1="si",100*(('05 (ind)'!AX17-MIN('05 (ind)'!AX$6:AX$37))/(MAX('05 (ind)'!AX$6:AX$37)-MIN('05 (ind)'!AX$6:AX$37))),ABS(-100+(100*(('05 (ind)'!AX17-MIN('05 (ind)'!AX$6:AX$37))/(MAX('05 (ind)'!AX$6:AX$37)-MIN('05 (ind)'!AX$6:AX$37))))))</f>
        <v>8.8936967121834414</v>
      </c>
      <c r="AY18" s="75">
        <f>IF('05 (ind)'!AY$1="si",100*(('05 (ind)'!AY17-MIN('05 (ind)'!AY$6:AY$37))/(MAX('05 (ind)'!AY$6:AY$37)-MIN('05 (ind)'!AY$6:AY$37))),ABS(-100+(100*(('05 (ind)'!AY17-MIN('05 (ind)'!AY$6:AY$37))/(MAX('05 (ind)'!AY$6:AY$37)-MIN('05 (ind)'!AY$6:AY$37))))))</f>
        <v>7.516650808753579</v>
      </c>
      <c r="AZ18" s="75">
        <f>IF('05 (ind)'!AZ$1="si",100*(('05 (ind)'!AZ17-MIN('05 (ind)'!AZ$6:AZ$37))/(MAX('05 (ind)'!AZ$6:AZ$37)-MIN('05 (ind)'!AZ$6:AZ$37))),ABS(-100+(100*(('05 (ind)'!AZ17-MIN('05 (ind)'!AZ$6:AZ$37))/(MAX('05 (ind)'!AZ$6:AZ$37)-MIN('05 (ind)'!AZ$6:AZ$37))))))</f>
        <v>21.733760554326274</v>
      </c>
      <c r="BA18" s="75">
        <f>IF('05 (ind)'!BA$1="si",100*(('05 (ind)'!BA17-MIN('05 (ind)'!BA$6:BA$37))/(MAX('05 (ind)'!BA$6:BA$37)-MIN('05 (ind)'!BA$6:BA$37))),ABS(-100+(100*(('05 (ind)'!BA17-MIN('05 (ind)'!BA$6:BA$37))/(MAX('05 (ind)'!BA$6:BA$37)-MIN('05 (ind)'!BA$6:BA$37))))))</f>
        <v>2.8781968072355011</v>
      </c>
      <c r="BB18" s="75">
        <f>IF('05 (ind)'!BB$1="si",100*(('05 (ind)'!BB17-MIN('05 (ind)'!BB$6:BB$37))/(MAX('05 (ind)'!BB$6:BB$37)-MIN('05 (ind)'!BB$6:BB$37))),ABS(-100+(100*(('05 (ind)'!BB17-MIN('05 (ind)'!BB$6:BB$37))/(MAX('05 (ind)'!BB$6:BB$37)-MIN('05 (ind)'!BB$6:BB$37))))))</f>
        <v>22.179233862267939</v>
      </c>
      <c r="BC18" s="75">
        <f>IF('05 (ind)'!BC$1="si",100*(('05 (ind)'!BC17-MIN('05 (ind)'!BC$6:BC$37))/(MAX('05 (ind)'!BC$6:BC$37)-MIN('05 (ind)'!BC$6:BC$37))),ABS(-100+(100*(('05 (ind)'!BC17-MIN('05 (ind)'!BC$6:BC$37))/(MAX('05 (ind)'!BC$6:BC$37)-MIN('05 (ind)'!BC$6:BC$37))))))</f>
        <v>15.025868190168071</v>
      </c>
      <c r="BD18" s="75">
        <f>IF('05 (ind)'!BD$1="si",100*(('05 (ind)'!BD17-MIN('05 (ind)'!BD$6:BD$37))/(MAX('05 (ind)'!BD$6:BD$37)-MIN('05 (ind)'!BD$6:BD$37))),ABS(-100+(100*(('05 (ind)'!BD17-MIN('05 (ind)'!BD$6:BD$37))/(MAX('05 (ind)'!BD$6:BD$37)-MIN('05 (ind)'!BD$6:BD$37))))))</f>
        <v>4.4129306865639482</v>
      </c>
      <c r="BE18" s="75">
        <f>IF('05 (ind)'!BE$1="si",100*(('05 (ind)'!BE17-MIN('05 (ind)'!BE$6:BE$37))/(MAX('05 (ind)'!BE$6:BE$37)-MIN('05 (ind)'!BE$6:BE$37))),ABS(-100+(100*(('05 (ind)'!BE17-MIN('05 (ind)'!BE$6:BE$37))/(MAX('05 (ind)'!BE$6:BE$37)-MIN('05 (ind)'!BE$6:BE$37))))))</f>
        <v>8.3725305738476035</v>
      </c>
      <c r="BF18" s="75">
        <f>IF('05 (ind)'!BF$1="si",100*(('05 (ind)'!BF17-MIN('05 (ind)'!BF$6:BF$37))/(MAX('05 (ind)'!BF$6:BF$37)-MIN('05 (ind)'!BF$6:BF$37))),ABS(-100+(100*(('05 (ind)'!BF17-MIN('05 (ind)'!BF$6:BF$37))/(MAX('05 (ind)'!BF$6:BF$37)-MIN('05 (ind)'!BF$6:BF$37))))))</f>
        <v>1.2988608187552364</v>
      </c>
      <c r="BG18" s="75">
        <f>IF('05 (ind)'!BG$1="si",100*(('05 (ind)'!BG17-MIN('05 (ind)'!BG$6:BG$37))/(MAX('05 (ind)'!BG$6:BG$37)-MIN('05 (ind)'!BG$6:BG$37))),ABS(-100+(100*(('05 (ind)'!BG17-MIN('05 (ind)'!BG$6:BG$37))/(MAX('05 (ind)'!BG$6:BG$37)-MIN('05 (ind)'!BG$6:BG$37))))))</f>
        <v>29.323443782084613</v>
      </c>
      <c r="BH18" s="75">
        <f>IF('05 (ind)'!BH$1="si",100*(('05 (ind)'!BH17-MIN('05 (ind)'!BH$6:BH$37))/(MAX('05 (ind)'!BH$6:BH$37)-MIN('05 (ind)'!BH$6:BH$37))),ABS(-100+(100*(('05 (ind)'!BH17-MIN('05 (ind)'!BH$6:BH$37))/(MAX('05 (ind)'!BH$6:BH$37)-MIN('05 (ind)'!BH$6:BH$37))))))</f>
        <v>11.262422081578851</v>
      </c>
      <c r="BI18" s="75">
        <f>IF('05 (ind)'!BI$1="si",100*(('05 (ind)'!BI17-MIN('05 (ind)'!BI$6:BI$37))/(MAX('05 (ind)'!BI$6:BI$37)-MIN('05 (ind)'!BI$6:BI$37))),ABS(-100+(100*(('05 (ind)'!BI17-MIN('05 (ind)'!BI$6:BI$37))/(MAX('05 (ind)'!BI$6:BI$37)-MIN('05 (ind)'!BI$6:BI$37))))))</f>
        <v>99.819368240456456</v>
      </c>
      <c r="BJ18" s="75">
        <f>IF('05 (ind)'!BJ$1="si",100*(('05 (ind)'!BJ17-MIN('05 (ind)'!BJ$6:BJ$37))/(MAX('05 (ind)'!BJ$6:BJ$37)-MIN('05 (ind)'!BJ$6:BJ$37))),ABS(-100+(100*(('05 (ind)'!BJ17-MIN('05 (ind)'!BJ$6:BJ$37))/(MAX('05 (ind)'!BJ$6:BJ$37)-MIN('05 (ind)'!BJ$6:BJ$37))))))</f>
        <v>0.76788120269251814</v>
      </c>
      <c r="BK18" s="75">
        <f>IF('05 (ind)'!BK$1="si",100*(('05 (ind)'!BK17-MIN('05 (ind)'!BK$6:BK$37))/(MAX('05 (ind)'!BK$6:BK$37)-MIN('05 (ind)'!BK$6:BK$37))),ABS(-100+(100*(('05 (ind)'!BK17-MIN('05 (ind)'!BK$6:BK$37))/(MAX('05 (ind)'!BK$6:BK$37)-MIN('05 (ind)'!BK$6:BK$37))))))</f>
        <v>12.464636744461936</v>
      </c>
      <c r="BL18" s="75">
        <f>IF('05 (ind)'!BL$1="si",100*(('05 (ind)'!BL17-MIN('05 (ind)'!BL$6:BL$37))/(MAX('05 (ind)'!BL$6:BL$37)-MIN('05 (ind)'!BL$6:BL$37))),ABS(-100+(100*(('05 (ind)'!BL17-MIN('05 (ind)'!BL$6:BL$37))/(MAX('05 (ind)'!BL$6:BL$37)-MIN('05 (ind)'!BL$6:BL$37))))))</f>
        <v>31.896551724137932</v>
      </c>
      <c r="BM18" s="75">
        <f>IF('05 (ind)'!BM$1="si",100*(('05 (ind)'!BM17-MIN('05 (ind)'!BM$6:BM$37))/(MAX('05 (ind)'!BM$6:BM$37)-MIN('05 (ind)'!BM$6:BM$37))),ABS(-100+(100*(('05 (ind)'!BM17-MIN('05 (ind)'!BM$6:BM$37))/(MAX('05 (ind)'!BM$6:BM$37)-MIN('05 (ind)'!BM$6:BM$37))))))</f>
        <v>98.626931872029218</v>
      </c>
      <c r="BN18" s="75">
        <f>IF('05 (ind)'!BN$1="si",100*(('05 (ind)'!BN17-MIN('05 (ind)'!BN$6:BN$37))/(MAX('05 (ind)'!BN$6:BN$37)-MIN('05 (ind)'!BN$6:BN$37))),ABS(-100+(100*(('05 (ind)'!BN17-MIN('05 (ind)'!BN$6:BN$37))/(MAX('05 (ind)'!BN$6:BN$37)-MIN('05 (ind)'!BN$6:BN$37))))))</f>
        <v>9.8149624434845553</v>
      </c>
      <c r="BO18" s="75">
        <f>IF('05 (ind)'!BO$1="si",100*(('05 (ind)'!BO17-MIN('05 (ind)'!BO$6:BO$37))/(MAX('05 (ind)'!BO$6:BO$37)-MIN('05 (ind)'!BO$6:BO$37))),ABS(-100+(100*(('05 (ind)'!BO17-MIN('05 (ind)'!BO$6:BO$37))/(MAX('05 (ind)'!BO$6:BO$37)-MIN('05 (ind)'!BO$6:BO$37))))))</f>
        <v>46.908167890848354</v>
      </c>
      <c r="BP18" s="75">
        <f>IF('05 (ind)'!BP$1="si",100*(('05 (ind)'!BP17-MIN('05 (ind)'!BP$6:BP$37))/(MAX('05 (ind)'!BP$6:BP$37)-MIN('05 (ind)'!BP$6:BP$37))),ABS(-100+(100*(('05 (ind)'!BP17-MIN('05 (ind)'!BP$6:BP$37))/(MAX('05 (ind)'!BP$6:BP$37)-MIN('05 (ind)'!BP$6:BP$37))))))</f>
        <v>11.304438871088109</v>
      </c>
      <c r="BQ18" s="75">
        <f>IF('05 (ind)'!BQ$1="si",100*(('05 (ind)'!BQ17-MIN('05 (ind)'!BQ$6:BQ$37))/(MAX('05 (ind)'!BQ$6:BQ$37)-MIN('05 (ind)'!BQ$6:BQ$37))),ABS(-100+(100*(('05 (ind)'!BQ17-MIN('05 (ind)'!BQ$6:BQ$37))/(MAX('05 (ind)'!BQ$6:BQ$37)-MIN('05 (ind)'!BQ$6:BQ$37))))))</f>
        <v>22.875682836830816</v>
      </c>
      <c r="BR18" s="75">
        <f>IF('05 (ind)'!BR$1="si",100*(('05 (ind)'!BR17-MIN('05 (ind)'!BR$6:BR$37))/(MAX('05 (ind)'!BR$6:BR$37)-MIN('05 (ind)'!BR$6:BR$37))),ABS(-100+(100*(('05 (ind)'!BR17-MIN('05 (ind)'!BR$6:BR$37))/(MAX('05 (ind)'!BP$6:BP$37)-MIN('05 (ind)'!BR$6:BR$37))))))</f>
        <v>8.8449809802257224</v>
      </c>
      <c r="BS18" s="75">
        <f>IF('05 (ind)'!BS$1="si",100*(('05 (ind)'!BS17-MIN('05 (ind)'!BS$6:BS$37))/(MAX('05 (ind)'!BS$6:BS$37)-MIN('05 (ind)'!BS$6:BS$37))),ABS(-100+(100*(('05 (ind)'!BS17-MIN('05 (ind)'!BS$6:BS$37))/(MAX('05 (ind)'!BQ$6:BQ$37)-MIN('05 (ind)'!BS$6:BS$37))))))</f>
        <v>37.345081539119775</v>
      </c>
      <c r="BT18" s="75">
        <f>IF('05 (ind)'!BT$1="si",100*(('05 (ind)'!BT17-MIN('05 (ind)'!BT$6:BT$37))/(MAX('05 (ind)'!BT$6:BT$37)-MIN('05 (ind)'!BT$6:BT$37))),ABS(-100+(100*(('05 (ind)'!BT17-MIN('05 (ind)'!BT$6:BT$37))/(MAX('05 (ind)'!BR$6:BR$37)-MIN('05 (ind)'!BT$6:BT$37))))))</f>
        <v>86.664010000000005</v>
      </c>
      <c r="BU18" s="75">
        <f>IF('05 (ind)'!BU$1="si",100*(('05 (ind)'!BU17-MIN('05 (ind)'!BU$6:BU$37))/(MAX('05 (ind)'!BU$6:BU$37)-MIN('05 (ind)'!BU$6:BU$37))),ABS(-100+(100*(('05 (ind)'!BU17-MIN('05 (ind)'!BU$6:BU$37))/(MAX('05 (ind)'!BU$6:BU$37)-MIN('05 (ind)'!BU$6:BU$37))))))</f>
        <v>29.753038024304203</v>
      </c>
      <c r="BV18" s="75">
        <f>IF('05 (ind)'!BV$1="si",100*(('05 (ind)'!BV17-MIN('05 (ind)'!BV$6:BV$37))/(MAX('05 (ind)'!BV$6:BV$37)-MIN('05 (ind)'!BV$6:BV$37))),ABS(-100+(100*(('05 (ind)'!BV17-MIN('05 (ind)'!BV$6:BV$37))/(MAX('05 (ind)'!BV$6:BV$37)-MIN('05 (ind)'!BV$6:BV$37))))))</f>
        <v>0</v>
      </c>
      <c r="BW18" s="75">
        <f>IF('05 (ind)'!BW$1="si",100*(('05 (ind)'!BW17-MIN('05 (ind)'!BW$6:BW$37))/(MAX('05 (ind)'!BW$6:BW$37)-MIN('05 (ind)'!BW$6:BW$37))),ABS(-100+(100*(('05 (ind)'!BW17-MIN('05 (ind)'!BW$6:BW$37))/(MAX('05 (ind)'!BW$6:BW$37)-MIN('05 (ind)'!BW$6:BW$37))))))</f>
        <v>93.752460952880966</v>
      </c>
      <c r="BX18" s="75">
        <f>IF('05 (ind)'!BX$1="si",100*(('05 (ind)'!BX17-MIN('05 (ind)'!BX$6:BX$37))/(MAX('05 (ind)'!BX$6:BX$37)-MIN('05 (ind)'!BX$6:BX$37))),ABS(-100+(100*(('05 (ind)'!BX17-MIN('05 (ind)'!BX$6:BX$37))/(MAX('05 (ind)'!BX$6:BX$37)-MIN('05 (ind)'!BX$6:BX$37))))))</f>
        <v>11.341613194805291</v>
      </c>
      <c r="BY18" s="75">
        <f>IF('05 (ind)'!BY$1="si",100*(('05 (ind)'!BY17-MIN('05 (ind)'!BY$6:BY$37))/(MAX('05 (ind)'!BY$6:BY$37)-MIN('05 (ind)'!BY$6:BY$37))),ABS(-100+(100*(('05 (ind)'!BY17-MIN('05 (ind)'!BY$6:BY$37))/(MAX('05 (ind)'!BY$6:BY$37)-MIN('05 (ind)'!BY$6:BY$37))))))</f>
        <v>9.5577401483922433</v>
      </c>
      <c r="BZ18" s="75">
        <f>IF('05 (ind)'!BZ$1="si",100*(('05 (ind)'!BZ17-MIN('05 (ind)'!BZ$6:BZ$37))/(MAX('05 (ind)'!BZ$6:BZ$37)-MIN('05 (ind)'!BZ$6:BZ$37))),ABS(-100+(100*(('05 (ind)'!BZ17-MIN('05 (ind)'!BZ$6:BZ$37))/(MAX('05 (ind)'!BZ$6:BZ$37)-MIN('05 (ind)'!BZ$6:BZ$37))))))</f>
        <v>95.600958476417006</v>
      </c>
      <c r="CA18" s="75">
        <f>IF('05 (ind)'!CA$1="si",100*(('05 (ind)'!CA17-MIN('05 (ind)'!CA$6:CA$37))/(MAX('05 (ind)'!CA$6:CA$37)-MIN('05 (ind)'!CA$6:CA$37))),ABS(-100+(100*(('05 (ind)'!CA17-MIN('05 (ind)'!CA$6:CA$37))/(MAX('05 (ind)'!CA$6:CA$37)-MIN('05 (ind)'!CA$6:CA$37))))))</f>
        <v>30.022456564480422</v>
      </c>
      <c r="CB18" s="75">
        <f>IF('05 (ind)'!CB$1="si",100*(('05 (ind)'!CB17-MIN('05 (ind)'!CB$6:CB$37))/(MAX('05 (ind)'!CB$6:CB$37)-MIN('05 (ind)'!CB$6:CB$37))),ABS(-100+(100*(('05 (ind)'!CB17-MIN('05 (ind)'!CB$6:CB$37))/(MAX('05 (ind)'!CB$6:CB$37)-MIN('05 (ind)'!CB$6:CB$37))))))</f>
        <v>48.876404494382029</v>
      </c>
      <c r="CC18" s="75">
        <f>IF('05 (ind)'!CC$1="si",100*(('05 (ind)'!CC17-MIN('05 (ind)'!CC$6:CC$37))/(MAX('05 (ind)'!CC$6:CC$37)-MIN('05 (ind)'!CC$6:CC$37))),ABS(-100+(100*(('05 (ind)'!CC17-MIN('05 (ind)'!CC$6:CC$37))/(MAX('05 (ind)'!CC$6:CC$37)-MIN('05 (ind)'!CC$6:CC$37))))))</f>
        <v>4.8664704370102214</v>
      </c>
      <c r="CD18" s="75">
        <f>IF('05 (ind)'!CD$1="si",100*(('05 (ind)'!CD17-MIN('05 (ind)'!CD$6:CD$37))/(MAX('05 (ind)'!CD$6:CD$37)-MIN('05 (ind)'!CD$6:CD$37))),ABS(-100+(100*(('05 (ind)'!CD17-MIN('05 (ind)'!CD$6:CD$37))/(MAX('05 (ind)'!CD$6:CD$37)-MIN('05 (ind)'!CD$6:CD$37))))))</f>
        <v>0</v>
      </c>
      <c r="CE18" s="75">
        <f>IF('05 (ind)'!CE$1="si",100*(('05 (ind)'!CE17-MIN('05 (ind)'!CE$6:CE$37))/(MAX('05 (ind)'!CE$6:CE$37)-MIN('05 (ind)'!CE$6:CE$37))),ABS(-100+(100*(('05 (ind)'!CE17-MIN('05 (ind)'!CE$6:CE$37))/(MAX('05 (ind)'!CE$6:CE$37)-MIN('05 (ind)'!CE$6:CE$37))))))</f>
        <v>39.2036491293455</v>
      </c>
      <c r="CF18" s="75">
        <f>IF('05 (ind)'!CF$1="si",100*(('05 (ind)'!CF17-MIN('05 (ind)'!CF$6:CF$37))/(MAX('05 (ind)'!CF$6:CF$37)-MIN('05 (ind)'!CF$6:CF$37))),ABS(-100+(100*(('05 (ind)'!CF17-MIN('05 (ind)'!CF$6:CF$37))/(MAX('05 (ind)'!CF$6:CF$37)-MIN('05 (ind)'!CF$6:CF$37))))))</f>
        <v>0</v>
      </c>
      <c r="CG18" s="75">
        <f>IF('05 (ind)'!CG$1="si",100*(('05 (ind)'!CG17-MIN('05 (ind)'!CG$6:CG$37))/(MAX('05 (ind)'!CG$6:CG$37)-MIN('05 (ind)'!CG$6:CG$37))),ABS(-100+(100*(('05 (ind)'!CG17-MIN('05 (ind)'!CG$6:CG$37))/(MAX('05 (ind)'!CG$6:CG$37)-MIN('05 (ind)'!CG$6:CG$37))))))</f>
        <v>14.14273665959181</v>
      </c>
      <c r="CH18" s="75">
        <f>IF('05 (ind)'!CH$1="si",100*(('05 (ind)'!CH17-MIN('05 (ind)'!CH$6:CH$37))/(MAX('05 (ind)'!CH$6:CH$37)-MIN('05 (ind)'!CH$6:CH$37))),ABS(-100+(100*(('05 (ind)'!CH17-MIN('05 (ind)'!CH$6:CH$37))/(MAX('05 (ind)'!CH$6:CH$37)-MIN('05 (ind)'!CH$6:CH$37))))))</f>
        <v>12.705378510448934</v>
      </c>
      <c r="CI18" s="75">
        <f>IF('05 (ind)'!CI$1="si",100*(('05 (ind)'!CI17-MIN('05 (ind)'!CI$6:CI$37))/(MAX('05 (ind)'!CI$6:CI$37)-MIN('05 (ind)'!CI$6:CI$37))),ABS(-100+(100*(('05 (ind)'!CI17-MIN('05 (ind)'!CI$6:CI$37))/(MAX('05 (ind)'!CI$6:CI$37)-MIN('05 (ind)'!CI$6:CI$37))))))</f>
        <v>36.317500918391374</v>
      </c>
      <c r="CJ18" s="75">
        <f>IF('05 (ind)'!CJ$1="si",100*(('05 (ind)'!CJ17-MIN('05 (ind)'!CJ$6:CJ$37))/(MAX('05 (ind)'!CJ$6:CJ$37)-MIN('05 (ind)'!CJ$6:CJ$37))),ABS(-100+(100*(('05 (ind)'!CJ17-MIN('05 (ind)'!CJ$6:CJ$37))/(MAX('05 (ind)'!CJ$6:CJ$37)-MIN('05 (ind)'!CJ$6:CJ$37))))))</f>
        <v>12.230816565922817</v>
      </c>
      <c r="CK18" s="75">
        <f>IF('05 (ind)'!CK$1="si",100*(('05 (ind)'!CK17-MIN('05 (ind)'!CK$6:CK$37))/(MAX('05 (ind)'!CK$6:CK$37)-MIN('05 (ind)'!CK$6:CK$37))),ABS(-100+(100*(('05 (ind)'!CK17-MIN('05 (ind)'!CK$6:CK$37))/(MAX('05 (ind)'!CK$6:CK$37)-MIN('05 (ind)'!CK$6:CK$37))))))</f>
        <v>2.6359335373843842</v>
      </c>
      <c r="CL18" s="75">
        <f>IF('05 (ind)'!CL$1="si",100*(('05 (ind)'!CL17-MIN('05 (ind)'!CL$6:CL$37))/(MAX('05 (ind)'!CL$6:CL$37)-MIN('05 (ind)'!CL$6:CL$37))),ABS(-100+(100*(('05 (ind)'!CL17-MIN('05 (ind)'!CL$6:CL$37))/(MAX('05 (ind)'!CL$6:CL$37)-MIN('05 (ind)'!CL$6:CL$37))))))</f>
        <v>0.69571077089266875</v>
      </c>
      <c r="CM18" s="75">
        <f>IF('05 (ind)'!CM$1="si",100*(('05 (ind)'!CM17-MIN('05 (ind)'!CM$6:CM$37))/(MAX('05 (ind)'!CM$6:CM$37)-MIN('05 (ind)'!CM$6:CM$37))),ABS(-100+(100*(('05 (ind)'!CM17-MIN('05 (ind)'!CM$6:CM$37))/(MAX('05 (ind)'!CM$6:CM$37)-MIN('05 (ind)'!CM$6:CM$37))))))</f>
        <v>0</v>
      </c>
    </row>
    <row r="19" spans="1:91">
      <c r="A19" s="18" t="s">
        <v>148</v>
      </c>
      <c r="B19" s="87">
        <f>IF('05 (ind)'!B$1="si",100*(('05 (ind)'!B18-MIN('05 (ind)'!B$6:B$37))/(MAX('05 (ind)'!B$6:B$37)-MIN('05 (ind)'!B$6:B$37))),ABS(-100+(100*(('05 (ind)'!B18-MIN('05 (ind)'!B$6:B$37))/(MAX('05 (ind)'!B$6:B$37)-MIN('05 (ind)'!B$6:B$37))))))</f>
        <v>4.155433808311022</v>
      </c>
      <c r="C19" s="87">
        <f>IF('05 (ind)'!C$1="si",100*(('05 (ind)'!C18-MIN('05 (ind)'!C$6:C$37))/(MAX('05 (ind)'!C$6:C$37)-MIN('05 (ind)'!C$6:C$37))),ABS(-100+(100*(('05 (ind)'!C18-MIN('05 (ind)'!C$6:C$37))/(MAX('05 (ind)'!C$6:C$37)-MIN('05 (ind)'!C$6:C$37))))))</f>
        <v>20.128794582681891</v>
      </c>
      <c r="D19" s="87">
        <f>IF('05 (ind)'!D$1="si",100*(('05 (ind)'!D18-MIN('05 (ind)'!D$6:D$37))/(MAX('05 (ind)'!D$6:D$37)-MIN('05 (ind)'!D$6:D$37))),ABS(-100+(100*(('05 (ind)'!D18-MIN('05 (ind)'!D$6:D$37))/(MAX('05 (ind)'!D$6:D$37)-MIN('05 (ind)'!D$6:D$37))))))</f>
        <v>67.67067791719461</v>
      </c>
      <c r="E19" s="87">
        <f>IF('05 (ind)'!E$1="si",100*(('05 (ind)'!E18-MIN('05 (ind)'!E$6:E$37))/(MAX('05 (ind)'!E$6:E$37)-MIN('05 (ind)'!E$6:E$37))),ABS(-100+(100*(('05 (ind)'!E18-MIN('05 (ind)'!E$6:E$37))/(MAX('05 (ind)'!E$6:E$37)-MIN('05 (ind)'!E$6:E$37))))))</f>
        <v>62.762628520339739</v>
      </c>
      <c r="F19" s="87">
        <f>IF('05 (ind)'!F$1="si",100*(('05 (ind)'!F18-MIN('05 (ind)'!F$6:F$37))/(MAX('05 (ind)'!F$6:F$37)-MIN('05 (ind)'!F$6:F$37))),ABS(-100+(100*(('05 (ind)'!F18-MIN('05 (ind)'!F$6:F$37))/(MAX('05 (ind)'!F$6:F$37)-MIN('05 (ind)'!F$6:F$37))))))</f>
        <v>57.142857142857174</v>
      </c>
      <c r="G19" s="87">
        <f>IF('05 (ind)'!G$1="si",100*(('05 (ind)'!G18-MIN('05 (ind)'!G$6:G$37))/(MAX('05 (ind)'!G$6:G$37)-MIN('05 (ind)'!G$6:G$37))),ABS(-100+(100*(('05 (ind)'!G18-MIN('05 (ind)'!G$6:G$37))/(MAX('05 (ind)'!G$6:G$37)-MIN('05 (ind)'!G$6:G$37))))))</f>
        <v>52.657004830917863</v>
      </c>
      <c r="H19" s="87">
        <f>IF('05 (ind)'!H$1="si",100*(('05 (ind)'!H18-MIN('05 (ind)'!H$6:H$37))/(MAX('05 (ind)'!H$6:H$37)-MIN('05 (ind)'!H$6:H$37))),ABS(-100+(100*(('05 (ind)'!H18-MIN('05 (ind)'!H$6:H$37))/(MAX('05 (ind)'!H$6:H$37)-MIN('05 (ind)'!H$6:H$37))))))</f>
        <v>46.347031963470329</v>
      </c>
      <c r="I19" s="87">
        <f>IF('05 (ind)'!I$1="si",100*(('05 (ind)'!I18-MIN('05 (ind)'!I$6:I$37))/(MAX('05 (ind)'!I$6:I$37)-MIN('05 (ind)'!I$6:I$37))),ABS(-100+(100*(('05 (ind)'!I18-MIN('05 (ind)'!I$6:I$37))/(MAX('05 (ind)'!I$6:I$37)-MIN('05 (ind)'!I$6:I$37))))))</f>
        <v>74.233128834355824</v>
      </c>
      <c r="J19" s="87">
        <f>IF('05 (ind)'!J$1="si",100*(('05 (ind)'!J18-MIN('05 (ind)'!J$6:J$37))/(MAX('05 (ind)'!J$6:J$37)-MIN('05 (ind)'!J$6:J$37))),ABS(-100+(100*(('05 (ind)'!J18-MIN('05 (ind)'!J$6:J$37))/(MAX('05 (ind)'!J$6:J$37)-MIN('05 (ind)'!J$6:J$37))))))</f>
        <v>24.556962025316466</v>
      </c>
      <c r="K19" s="87">
        <f>IF('05 (ind)'!K$1="si",100*(('05 (ind)'!K18-MIN('05 (ind)'!K$6:K$37))/(MAX('05 (ind)'!K$6:K$37)-MIN('05 (ind)'!K$6:K$37))),ABS(-100+(100*(('05 (ind)'!K18-MIN('05 (ind)'!K$6:K$37))/(MAX('05 (ind)'!K$6:K$37)-MIN('05 (ind)'!K$6:K$37))))))</f>
        <v>50.685673435077973</v>
      </c>
      <c r="L19" s="87">
        <f>IF('05 (ind)'!L$1="si",100*(('05 (ind)'!L18-MIN('05 (ind)'!L$6:L$37))/(MAX('05 (ind)'!L$6:L$37)-MIN('05 (ind)'!L$6:L$37))),ABS(-100+(100*(('05 (ind)'!L18-MIN('05 (ind)'!L$6:L$37))/(MAX('05 (ind)'!L$6:L$37)-MIN('05 (ind)'!L$6:L$37))))))</f>
        <v>93.966522862210155</v>
      </c>
      <c r="M19" s="87">
        <f>IF('05 (ind)'!M$1="si",100*(('05 (ind)'!M18-MIN('05 (ind)'!M$6:M$37))/(MAX('05 (ind)'!M$6:M$37)-MIN('05 (ind)'!M$6:M$37))),ABS(-100+(100*(('05 (ind)'!M18-MIN('05 (ind)'!M$6:M$37))/(MAX('05 (ind)'!M$6:M$37)-MIN('05 (ind)'!M$6:M$37))))))</f>
        <v>8.9649864630458698</v>
      </c>
      <c r="N19" s="87">
        <f>IF('05 (ind)'!N$1="si",100*(('05 (ind)'!N18-MIN('05 (ind)'!N$6:N$37))/(MAX('05 (ind)'!N$6:N$37)-MIN('05 (ind)'!N$6:N$37))),ABS(-100+(100*(('05 (ind)'!N18-MIN('05 (ind)'!N$6:N$37))/(MAX('05 (ind)'!N$6:N$37)-MIN('05 (ind)'!N$6:N$37))))))</f>
        <v>47.021930436118161</v>
      </c>
      <c r="O19" s="87">
        <f>IF('05 (ind)'!O$1="si",100*(('05 (ind)'!O18-MIN('05 (ind)'!O$6:O$37))/(MAX('05 (ind)'!O$6:O$37)-MIN('05 (ind)'!O$6:O$37))),ABS(-100+(100*(('05 (ind)'!O18-MIN('05 (ind)'!O$6:O$37))/(MAX('05 (ind)'!O$6:O$37)-MIN('05 (ind)'!O$6:O$37))))))</f>
        <v>87.058823529411768</v>
      </c>
      <c r="P19" s="87">
        <f>IF('05 (ind)'!P$1="si",100*(('05 (ind)'!P18-MIN('05 (ind)'!P$6:P$37))/(MAX('05 (ind)'!P$6:P$37)-MIN('05 (ind)'!P$6:P$37))),ABS(-100+(100*(('05 (ind)'!P18-MIN('05 (ind)'!P$6:P$37))/(MAX('05 (ind)'!P$6:P$37)-MIN('05 (ind)'!P$6:P$37))))))</f>
        <v>6.5454396386261475</v>
      </c>
      <c r="Q19" s="87">
        <f>IF('05 (ind)'!Q$1="si",100*(('05 (ind)'!Q18-MIN('05 (ind)'!Q$6:Q$37))/(MAX('05 (ind)'!Q$6:Q$37)-MIN('05 (ind)'!Q$6:Q$37))),ABS(-100+(100*(('05 (ind)'!Q18-MIN('05 (ind)'!Q$6:Q$37))/(MAX('05 (ind)'!Q$6:Q$37)-MIN('05 (ind)'!Q$6:Q$37))))))</f>
        <v>2.2687720905248931</v>
      </c>
      <c r="R19" s="87">
        <f>IF('05 (ind)'!R$1="si",100*(('05 (ind)'!R18-MIN('05 (ind)'!R$6:R$37))/(MAX('05 (ind)'!R$6:R$37)-MIN('05 (ind)'!R$6:R$37))),ABS(-100+(100*(('05 (ind)'!R18-MIN('05 (ind)'!R$6:R$37))/(MAX('05 (ind)'!R$6:R$37)-MIN('05 (ind)'!R$6:R$37))))))</f>
        <v>1.7687835289359621</v>
      </c>
      <c r="S19" s="75">
        <f>ABS(ABS(('05 (ind)'!S18-((MAX('05 (ind)'!S$6:S$37)+MIN('05 (ind)'!S$6:S$37))/2))/(((MAX('05 (ind)'!S$6:S$37)+MIN('05 (ind)'!S$6:S$37))/2)-MAX('05 (ind)'!S$6:S$37))*100)-100)</f>
        <v>45.609760004453072</v>
      </c>
      <c r="T19" s="75">
        <f>IF('05 (ind)'!T$1="si",100*(('05 (ind)'!T18-MIN('05 (ind)'!T$6:T$37))/(MAX('05 (ind)'!T$6:T$37)-MIN('05 (ind)'!T$6:T$37))),ABS(-100+(100*(('05 (ind)'!T18-MIN('05 (ind)'!T$6:T$37))/(MAX('05 (ind)'!T$6:T$37)-MIN('05 (ind)'!T$6:T$37))))))</f>
        <v>1.5355710517758454E-2</v>
      </c>
      <c r="U19" s="75">
        <f>IF('05 (ind)'!U$1="si",100*(('05 (ind)'!U18-MIN('05 (ind)'!U$6:U$37))/(MAX('05 (ind)'!U$6:U$37)-MIN('05 (ind)'!U$6:U$37))),ABS(-100+(100*(('05 (ind)'!U18-MIN('05 (ind)'!U$6:U$37))/(MAX('05 (ind)'!U$6:U$37)-MIN('05 (ind)'!U$6:U$37))))))</f>
        <v>20</v>
      </c>
      <c r="V19" s="75">
        <f>IF('05 (ind)'!V$1="si",100*(('05 (ind)'!V18-MIN('05 (ind)'!V$6:V$37))/(MAX('05 (ind)'!V$6:V$37)-MIN('05 (ind)'!V$6:V$37))),ABS(-100+(100*(('05 (ind)'!V18-MIN('05 (ind)'!V$6:V$37))/(MAX('05 (ind)'!V$6:V$37)-MIN('05 (ind)'!V$6:V$37))))))</f>
        <v>87.292817679558013</v>
      </c>
      <c r="W19" s="75">
        <f>IF('05 (ind)'!W$1="si",100*(('05 (ind)'!W18-MIN('05 (ind)'!W$6:W$37))/(MAX('05 (ind)'!W$6:W$37)-MIN('05 (ind)'!W$6:W$37))),ABS(-100+(100*(('05 (ind)'!W18-MIN('05 (ind)'!W$6:W$37))/(MAX('05 (ind)'!W$6:W$37)-MIN('05 (ind)'!W$6:W$37))))))</f>
        <v>21.333683381464947</v>
      </c>
      <c r="X19" s="75">
        <f>IF('05 (ind)'!X$1="si",100*(('05 (ind)'!X18-MIN('05 (ind)'!X$6:X$37))/(MAX('05 (ind)'!X$6:X$37)-MIN('05 (ind)'!X$6:X$37))),ABS(-100+(100*(('05 (ind)'!X18-MIN('05 (ind)'!X$6:X$37))/(MAX('05 (ind)'!X$6:X$37)-MIN('05 (ind)'!X$6:X$37))))))</f>
        <v>46.695937437703861</v>
      </c>
      <c r="Y19" s="75">
        <f>IF('05 (ind)'!Y$1="si",100*(('05 (ind)'!Y18-MIN('05 (ind)'!Y$6:Y$37))/(MAX('05 (ind)'!Y$6:Y$37)-MIN('05 (ind)'!Y$6:Y$37))),ABS(-100+(100*(('05 (ind)'!Y18-MIN('05 (ind)'!Y$6:Y$37))/(MAX('05 (ind)'!Y$6:Y$37)-MIN('05 (ind)'!Y$6:Y$37))))))</f>
        <v>45.93837535014007</v>
      </c>
      <c r="Z19" s="75">
        <f>IF('05 (ind)'!Z$1="si",100*(('05 (ind)'!Z18-MIN('05 (ind)'!Z$6:Z$37))/(MAX('05 (ind)'!Z$6:Z$37)-MIN('05 (ind)'!Z$6:Z$37))),ABS(-100+(100*(('05 (ind)'!Z18-MIN('05 (ind)'!Z$6:Z$37))/(MAX('05 (ind)'!Z$6:Z$37)-MIN('05 (ind)'!Z$6:Z$37))))))</f>
        <v>19.161612771761867</v>
      </c>
      <c r="AA19" s="75">
        <f>IF('05 (ind)'!AA$1="si",100*(('05 (ind)'!AA18-MIN('05 (ind)'!AA$6:AA$37))/(MAX('05 (ind)'!AA$6:AA$37)-MIN('05 (ind)'!AA$6:AA$37))),ABS(-100+(100*(('05 (ind)'!AA18-MIN('05 (ind)'!AA$6:AA$37))/(MAX('05 (ind)'!AA$6:AA$37)-MIN('05 (ind)'!AA$6:AA$37))))))</f>
        <v>50.867511420003474</v>
      </c>
      <c r="AB19" s="75">
        <f>IF('05 (ind)'!AB$1="si",100*(('05 (ind)'!AB18-MIN('05 (ind)'!AB$6:AB$37))/(MAX('05 (ind)'!AB$6:AB$37)-MIN('05 (ind)'!AB$6:AB$37))),ABS(-100+(100*(('05 (ind)'!AB18-MIN('05 (ind)'!AB$6:AB$37))/(MAX('05 (ind)'!AB$6:AB$37)-MIN('05 (ind)'!AB$6:AB$37))))))</f>
        <v>30.731620045800117</v>
      </c>
      <c r="AC19" s="75">
        <f>IF('05 (ind)'!AC$1="si",100*(('05 (ind)'!AC18-MIN('05 (ind)'!AC$6:AC$37))/(MAX('05 (ind)'!AC$6:AC$37)-MIN('05 (ind)'!AC$6:AC$37))),ABS(-100+(100*(('05 (ind)'!AC18-MIN('05 (ind)'!AC$6:AC$37))/(MAX('05 (ind)'!AC$6:AC$37)-MIN('05 (ind)'!AC$6:AC$37))))))</f>
        <v>52.492996635151009</v>
      </c>
      <c r="AD19" s="75">
        <f>IF('05 (ind)'!AD$1="si",100*(('05 (ind)'!AD18-MIN('05 (ind)'!AD$6:AD$37))/(MAX('05 (ind)'!AD$6:AD$37)-MIN('05 (ind)'!AD$6:AD$37))),ABS(-100+(100*(('05 (ind)'!AD18-MIN('05 (ind)'!AD$6:AD$37))/(MAX('05 (ind)'!AD$6:AD$37)-MIN('05 (ind)'!AD$6:AD$37))))))</f>
        <v>58.143539424077794</v>
      </c>
      <c r="AE19" s="75">
        <f>IF('05 (ind)'!AE$1="si",100*(('05 (ind)'!AE18-MIN('05 (ind)'!AE$6:AE$37))/(MAX('05 (ind)'!AE$6:AE$37)-MIN('05 (ind)'!AE$6:AE$37))),ABS(-100+(100*(('05 (ind)'!AE18-MIN('05 (ind)'!AE$6:AE$37))/(MAX('05 (ind)'!AE$6:AE$37)-MIN('05 (ind)'!AE$6:AE$37))))))</f>
        <v>51.873324740983676</v>
      </c>
      <c r="AF19" s="75">
        <f>IF('05 (ind)'!AF$1="si",100*(('05 (ind)'!AF18-MIN('05 (ind)'!AF$6:AF$37))/(MAX('05 (ind)'!AF$6:AF$37)-MIN('05 (ind)'!AF$6:AF$37))),ABS(-100+(100*(('05 (ind)'!AF18-MIN('05 (ind)'!AF$6:AF$37))/(MAX('05 (ind)'!AF$6:AF$37)-MIN('05 (ind)'!AF$6:AF$37))))))</f>
        <v>39.010989010989007</v>
      </c>
      <c r="AG19" s="75">
        <f>IF('05 (ind)'!AG$1="si",100*(('05 (ind)'!AG18-MIN('05 (ind)'!AG$6:AG$37))/(MAX('05 (ind)'!AG$6:AG$37)-MIN('05 (ind)'!AG$6:AG$37))),ABS(-100+(100*(('05 (ind)'!AG18-MIN('05 (ind)'!AG$6:AG$37))/(MAX('05 (ind)'!AG$6:AG$37)-MIN('05 (ind)'!AG$6:AG$37))))))</f>
        <v>99.519230769230731</v>
      </c>
      <c r="AH19" s="75">
        <f>IF('05 (ind)'!AH$1="si",100*(('05 (ind)'!AH18-MIN('05 (ind)'!AH$6:AH$37))/(MAX('05 (ind)'!AH$6:AH$37)-MIN('05 (ind)'!AH$6:AH$37))),ABS(-100+(100*(('05 (ind)'!AH18-MIN('05 (ind)'!AH$6:AH$37))/(MAX('05 (ind)'!AH$6:AH$37)-MIN('05 (ind)'!AH$6:AH$37))))))</f>
        <v>16.582914572864308</v>
      </c>
      <c r="AI19" s="75">
        <f>IF('05 (ind)'!AI$1="si",100*(('05 (ind)'!AI18-MIN('05 (ind)'!AI$6:AI$37))/(MAX('05 (ind)'!AI$6:AI$37)-MIN('05 (ind)'!AI$6:AI$37))),ABS(-100+(100*(('05 (ind)'!AI18-MIN('05 (ind)'!AI$6:AI$37))/(MAX('05 (ind)'!AI$6:AI$37)-MIN('05 (ind)'!AI$6:AI$37))))))</f>
        <v>2.3823298869023182</v>
      </c>
      <c r="AJ19" s="75">
        <f>IF('05 (ind)'!AJ$1="si",100*(('05 (ind)'!AJ18-MIN('05 (ind)'!AJ$6:AJ$37))/(MAX('05 (ind)'!AJ$6:AJ$37)-MIN('05 (ind)'!AJ$6:AJ$37))),ABS(-100+(100*(('05 (ind)'!AJ18-MIN('05 (ind)'!AJ$6:AJ$37))/(MAX('05 (ind)'!AJ$6:AJ$37)-MIN('05 (ind)'!AJ$6:AJ$37))))))</f>
        <v>59.240506329113963</v>
      </c>
      <c r="AK19" s="75">
        <f>IF('05 (ind)'!AK$1="si",100*(('05 (ind)'!AK18-MIN('05 (ind)'!AK$6:AK$37))/(MAX('05 (ind)'!AK$6:AK$37)-MIN('05 (ind)'!AK$6:AK$37))),ABS(-100+(100*(('05 (ind)'!AK18-MIN('05 (ind)'!AK$6:AK$37))/(MAX('05 (ind)'!AK$6:AK$37)-MIN('05 (ind)'!AK$6:AK$37))))))</f>
        <v>3.1724255657299456</v>
      </c>
      <c r="AL19" s="75">
        <f>IF('05 (ind)'!AL$1="si",100*(('05 (ind)'!AL18-MIN('05 (ind)'!AL$6:AL$37))/(MAX('05 (ind)'!AL$6:AL$37)-MIN('05 (ind)'!AL$6:AL$37))),ABS(-100+(100*(('05 (ind)'!AL18-MIN('05 (ind)'!AL$6:AL$37))/(MAX('05 (ind)'!AL$6:AL$37)-MIN('05 (ind)'!AL$6:AL$37))))))</f>
        <v>85.247107468646035</v>
      </c>
      <c r="AM19" s="75">
        <f>IF('05 (ind)'!AM$1="si",100*(('05 (ind)'!AM18-MIN('05 (ind)'!AM$6:AM$37))/(MAX('05 (ind)'!AM$6:AM$37)-MIN('05 (ind)'!AM$6:AM$37))),ABS(-100+(100*(('05 (ind)'!AM18-MIN('05 (ind)'!AM$6:AM$37))/(MAX('05 (ind)'!AM$6:AM$37)-MIN('05 (ind)'!AM$6:AM$37))))))</f>
        <v>52.729289638997344</v>
      </c>
      <c r="AN19" s="75">
        <f>IF('05 (ind)'!AN$1="si",100*(('05 (ind)'!AN18-MIN('05 (ind)'!AN$6:AN$37))/(MAX('05 (ind)'!AN$6:AN$37)-MIN('05 (ind)'!AN$6:AN$37))),ABS(-100+(100*(('05 (ind)'!AN18-MIN('05 (ind)'!AN$6:AN$37))/(MAX('05 (ind)'!AN$6:AN$37)-MIN('05 (ind)'!AN$6:AN$37))))))</f>
        <v>40.47959330391393</v>
      </c>
      <c r="AO19" s="75">
        <f>IF('05 (ind)'!AO$1="si",100*(('05 (ind)'!AO18-MIN('05 (ind)'!AO$6:AO$37))/(MAX('05 (ind)'!AO$6:AO$37)-MIN('05 (ind)'!AO$6:AO$37))),ABS(-100+(100*(('05 (ind)'!AO18-MIN('05 (ind)'!AO$6:AO$37))/(MAX('05 (ind)'!AO$6:AO$37)-MIN('05 (ind)'!AO$6:AO$37))))))</f>
        <v>49.428985019426094</v>
      </c>
      <c r="AP19" s="75">
        <f>IF('05 (ind)'!AP$1="si",100*(('05 (ind)'!AP18-MIN('05 (ind)'!AP$6:AP$37))/(MAX('05 (ind)'!AP$6:AP$37)-MIN('05 (ind)'!AP$6:AP$37))),ABS(-100+(100*(('05 (ind)'!AP18-MIN('05 (ind)'!AP$6:AP$37))/(MAX('05 (ind)'!AP$6:AP$37)-MIN('05 (ind)'!AP$6:AP$37))))))</f>
        <v>62.754686226568865</v>
      </c>
      <c r="AQ19" s="75">
        <f>IF('05 (ind)'!AQ$1="si",100*(('05 (ind)'!AQ18-MIN('05 (ind)'!AQ$6:AQ$37))/(MAX('05 (ind)'!AQ$6:AQ$37)-MIN('05 (ind)'!AQ$6:AQ$37))),ABS(-100+(100*(('05 (ind)'!AQ18-MIN('05 (ind)'!AQ$6:AQ$37))/(MAX('05 (ind)'!AQ$6:AQ$37)-MIN('05 (ind)'!AQ$6:AQ$37))))))</f>
        <v>3.2146658879719912</v>
      </c>
      <c r="AR19" s="75">
        <f>IF('05 (ind)'!AR$1="si",100*(('05 (ind)'!AR18-MIN('05 (ind)'!AR$6:AR$37))/(MAX('05 (ind)'!AR$6:AR$37)-MIN('05 (ind)'!AR$6:AR$37))),ABS(-100+(100*(('05 (ind)'!AR18-MIN('05 (ind)'!AR$6:AR$37))/(MAX('05 (ind)'!AR$6:AR$37)-MIN('05 (ind)'!AR$6:AR$37))))))</f>
        <v>50.341857531100423</v>
      </c>
      <c r="AS19" s="75">
        <f>IF('05 (ind)'!AS$1="si",100*(('05 (ind)'!AS18-MIN('05 (ind)'!AS$6:AS$37))/(MAX('05 (ind)'!AS$6:AS$37)-MIN('05 (ind)'!AS$6:AS$37))),ABS(-100+(100*(('05 (ind)'!AS18-MIN('05 (ind)'!AS$6:AS$37))/(MAX('05 (ind)'!AS$6:AS$37)-MIN('05 (ind)'!AS$6:AS$37))))))</f>
        <v>58.139534883720927</v>
      </c>
      <c r="AT19" s="75">
        <f>IF('05 (ind)'!AT$1="si",100*(('05 (ind)'!AT18-MIN('05 (ind)'!AT$6:AT$37))/(MAX('05 (ind)'!AT$6:AT$37)-MIN('05 (ind)'!AT$6:AT$37))),ABS(-100+(100*(('05 (ind)'!AT18-MIN('05 (ind)'!AT$6:AT$37))/(MAX('05 (ind)'!AT$6:AT$37)-MIN('05 (ind)'!AT$6:AT$37))))))</f>
        <v>0</v>
      </c>
      <c r="AU19" s="75">
        <f>IF('05 (ind)'!AU$1="si",100*(('05 (ind)'!AU18-MIN('05 (ind)'!AU$6:AU$37))/(MAX('05 (ind)'!AU$6:AU$37)-MIN('05 (ind)'!AU$6:AU$37))),ABS(-100+(100*(('05 (ind)'!AU18-MIN('05 (ind)'!AU$6:AU$37))/(MAX('05 (ind)'!AU$6:AU$37)-MIN('05 (ind)'!AU$6:AU$37))))))</f>
        <v>27.777777777777779</v>
      </c>
      <c r="AV19" s="75">
        <f>IF('05 (ind)'!AV$1="si",100*(('05 (ind)'!AV18-MIN('05 (ind)'!AV$6:AV$37))/(MAX('05 (ind)'!AV$6:AV$37)-MIN('05 (ind)'!AV$6:AV$37))),ABS(-100+(100*(('05 (ind)'!AV18-MIN('05 (ind)'!AV$6:AV$37))/(MAX('05 (ind)'!AV$6:AV$37)-MIN('05 (ind)'!AV$6:AV$37))))))</f>
        <v>98.613518197573654</v>
      </c>
      <c r="AW19" s="75">
        <f>IF('05 (ind)'!AW$1="si",100*(('05 (ind)'!AW18-MIN('05 (ind)'!AW$6:AW$37))/(MAX('05 (ind)'!AW$6:AW$37)-MIN('05 (ind)'!AW$6:AW$37))),ABS(-100+(100*(('05 (ind)'!AW18-MIN('05 (ind)'!AW$6:AW$37))/(MAX('05 (ind)'!AW$6:AW$37)-MIN('05 (ind)'!AW$6:AW$37))))))</f>
        <v>39.346811819595636</v>
      </c>
      <c r="AX19" s="75">
        <f>IF('05 (ind)'!AX$1="si",100*(('05 (ind)'!AX18-MIN('05 (ind)'!AX$6:AX$37))/(MAX('05 (ind)'!AX$6:AX$37)-MIN('05 (ind)'!AX$6:AX$37))),ABS(-100+(100*(('05 (ind)'!AX18-MIN('05 (ind)'!AX$6:AX$37))/(MAX('05 (ind)'!AX$6:AX$37)-MIN('05 (ind)'!AX$6:AX$37))))))</f>
        <v>6.0121159670569631</v>
      </c>
      <c r="AY19" s="75">
        <f>IF('05 (ind)'!AY$1="si",100*(('05 (ind)'!AY18-MIN('05 (ind)'!AY$6:AY$37))/(MAX('05 (ind)'!AY$6:AY$37)-MIN('05 (ind)'!AY$6:AY$37))),ABS(-100+(100*(('05 (ind)'!AY18-MIN('05 (ind)'!AY$6:AY$37))/(MAX('05 (ind)'!AY$6:AY$37)-MIN('05 (ind)'!AY$6:AY$37))))))</f>
        <v>26.593720266412952</v>
      </c>
      <c r="AZ19" s="75">
        <f>IF('05 (ind)'!AZ$1="si",100*(('05 (ind)'!AZ18-MIN('05 (ind)'!AZ$6:AZ$37))/(MAX('05 (ind)'!AZ$6:AZ$37)-MIN('05 (ind)'!AZ$6:AZ$37))),ABS(-100+(100*(('05 (ind)'!AZ18-MIN('05 (ind)'!AZ$6:AZ$37))/(MAX('05 (ind)'!AZ$6:AZ$37)-MIN('05 (ind)'!AZ$6:AZ$37))))))</f>
        <v>40.319415156295527</v>
      </c>
      <c r="BA19" s="75">
        <f>IF('05 (ind)'!BA$1="si",100*(('05 (ind)'!BA18-MIN('05 (ind)'!BA$6:BA$37))/(MAX('05 (ind)'!BA$6:BA$37)-MIN('05 (ind)'!BA$6:BA$37))),ABS(-100+(100*(('05 (ind)'!BA18-MIN('05 (ind)'!BA$6:BA$37))/(MAX('05 (ind)'!BA$6:BA$37)-MIN('05 (ind)'!BA$6:BA$37))))))</f>
        <v>7.9625317289569004</v>
      </c>
      <c r="BB19" s="75">
        <f>IF('05 (ind)'!BB$1="si",100*(('05 (ind)'!BB18-MIN('05 (ind)'!BB$6:BB$37))/(MAX('05 (ind)'!BB$6:BB$37)-MIN('05 (ind)'!BB$6:BB$37))),ABS(-100+(100*(('05 (ind)'!BB18-MIN('05 (ind)'!BB$6:BB$37))/(MAX('05 (ind)'!BB$6:BB$37)-MIN('05 (ind)'!BB$6:BB$37))))))</f>
        <v>19.209477603185618</v>
      </c>
      <c r="BC19" s="75">
        <f>IF('05 (ind)'!BC$1="si",100*(('05 (ind)'!BC18-MIN('05 (ind)'!BC$6:BC$37))/(MAX('05 (ind)'!BC$6:BC$37)-MIN('05 (ind)'!BC$6:BC$37))),ABS(-100+(100*(('05 (ind)'!BC18-MIN('05 (ind)'!BC$6:BC$37))/(MAX('05 (ind)'!BC$6:BC$37)-MIN('05 (ind)'!BC$6:BC$37))))))</f>
        <v>8.8113608726053592</v>
      </c>
      <c r="BD19" s="75">
        <f>IF('05 (ind)'!BD$1="si",100*(('05 (ind)'!BD18-MIN('05 (ind)'!BD$6:BD$37))/(MAX('05 (ind)'!BD$6:BD$37)-MIN('05 (ind)'!BD$6:BD$37))),ABS(-100+(100*(('05 (ind)'!BD18-MIN('05 (ind)'!BD$6:BD$37))/(MAX('05 (ind)'!BD$6:BD$37)-MIN('05 (ind)'!BD$6:BD$37))))))</f>
        <v>29.268487064456476</v>
      </c>
      <c r="BE19" s="75">
        <f>IF('05 (ind)'!BE$1="si",100*(('05 (ind)'!BE18-MIN('05 (ind)'!BE$6:BE$37))/(MAX('05 (ind)'!BE$6:BE$37)-MIN('05 (ind)'!BE$6:BE$37))),ABS(-100+(100*(('05 (ind)'!BE18-MIN('05 (ind)'!BE$6:BE$37))/(MAX('05 (ind)'!BE$6:BE$37)-MIN('05 (ind)'!BE$6:BE$37))))))</f>
        <v>30.856067732831605</v>
      </c>
      <c r="BF19" s="75">
        <f>IF('05 (ind)'!BF$1="si",100*(('05 (ind)'!BF18-MIN('05 (ind)'!BF$6:BF$37))/(MAX('05 (ind)'!BF$6:BF$37)-MIN('05 (ind)'!BF$6:BF$37))),ABS(-100+(100*(('05 (ind)'!BF18-MIN('05 (ind)'!BF$6:BF$37))/(MAX('05 (ind)'!BF$6:BF$37)-MIN('05 (ind)'!BF$6:BF$37))))))</f>
        <v>6.912541449887069</v>
      </c>
      <c r="BG19" s="75">
        <f>IF('05 (ind)'!BG$1="si",100*(('05 (ind)'!BG18-MIN('05 (ind)'!BG$6:BG$37))/(MAX('05 (ind)'!BG$6:BG$37)-MIN('05 (ind)'!BG$6:BG$37))),ABS(-100+(100*(('05 (ind)'!BG18-MIN('05 (ind)'!BG$6:BG$37))/(MAX('05 (ind)'!BG$6:BG$37)-MIN('05 (ind)'!BG$6:BG$37))))))</f>
        <v>29.083177949571677</v>
      </c>
      <c r="BH19" s="75">
        <f>IF('05 (ind)'!BH$1="si",100*(('05 (ind)'!BH18-MIN('05 (ind)'!BH$6:BH$37))/(MAX('05 (ind)'!BH$6:BH$37)-MIN('05 (ind)'!BH$6:BH$37))),ABS(-100+(100*(('05 (ind)'!BH18-MIN('05 (ind)'!BH$6:BH$37))/(MAX('05 (ind)'!BH$6:BH$37)-MIN('05 (ind)'!BH$6:BH$37))))))</f>
        <v>16.159639530561996</v>
      </c>
      <c r="BI19" s="75">
        <f>IF('05 (ind)'!BI$1="si",100*(('05 (ind)'!BI18-MIN('05 (ind)'!BI$6:BI$37))/(MAX('05 (ind)'!BI$6:BI$37)-MIN('05 (ind)'!BI$6:BI$37))),ABS(-100+(100*(('05 (ind)'!BI18-MIN('05 (ind)'!BI$6:BI$37))/(MAX('05 (ind)'!BI$6:BI$37)-MIN('05 (ind)'!BI$6:BI$37))))))</f>
        <v>99.182216263821857</v>
      </c>
      <c r="BJ19" s="75">
        <f>IF('05 (ind)'!BJ$1="si",100*(('05 (ind)'!BJ18-MIN('05 (ind)'!BJ$6:BJ$37))/(MAX('05 (ind)'!BJ$6:BJ$37)-MIN('05 (ind)'!BJ$6:BJ$37))),ABS(-100+(100*(('05 (ind)'!BJ18-MIN('05 (ind)'!BJ$6:BJ$37))/(MAX('05 (ind)'!BJ$6:BJ$37)-MIN('05 (ind)'!BJ$6:BJ$37))))))</f>
        <v>0</v>
      </c>
      <c r="BK19" s="75">
        <f>IF('05 (ind)'!BK$1="si",100*(('05 (ind)'!BK18-MIN('05 (ind)'!BK$6:BK$37))/(MAX('05 (ind)'!BK$6:BK$37)-MIN('05 (ind)'!BK$6:BK$37))),ABS(-100+(100*(('05 (ind)'!BK18-MIN('05 (ind)'!BK$6:BK$37))/(MAX('05 (ind)'!BK$6:BK$37)-MIN('05 (ind)'!BK$6:BK$37))))))</f>
        <v>0</v>
      </c>
      <c r="BL19" s="75">
        <f>IF('05 (ind)'!BL$1="si",100*(('05 (ind)'!BL18-MIN('05 (ind)'!BL$6:BL$37))/(MAX('05 (ind)'!BL$6:BL$37)-MIN('05 (ind)'!BL$6:BL$37))),ABS(-100+(100*(('05 (ind)'!BL18-MIN('05 (ind)'!BL$6:BL$37))/(MAX('05 (ind)'!BL$6:BL$37)-MIN('05 (ind)'!BL$6:BL$37))))))</f>
        <v>0</v>
      </c>
      <c r="BM19" s="75">
        <f>IF('05 (ind)'!BM$1="si",100*(('05 (ind)'!BM18-MIN('05 (ind)'!BM$6:BM$37))/(MAX('05 (ind)'!BM$6:BM$37)-MIN('05 (ind)'!BM$6:BM$37))),ABS(-100+(100*(('05 (ind)'!BM18-MIN('05 (ind)'!BM$6:BM$37))/(MAX('05 (ind)'!BM$6:BM$37)-MIN('05 (ind)'!BM$6:BM$37))))))</f>
        <v>19.413513994545553</v>
      </c>
      <c r="BN19" s="75">
        <f>IF('05 (ind)'!BN$1="si",100*(('05 (ind)'!BN18-MIN('05 (ind)'!BN$6:BN$37))/(MAX('05 (ind)'!BN$6:BN$37)-MIN('05 (ind)'!BN$6:BN$37))),ABS(-100+(100*(('05 (ind)'!BN18-MIN('05 (ind)'!BN$6:BN$37))/(MAX('05 (ind)'!BN$6:BN$37)-MIN('05 (ind)'!BN$6:BN$37))))))</f>
        <v>22.7769500853924</v>
      </c>
      <c r="BO19" s="75">
        <f>IF('05 (ind)'!BO$1="si",100*(('05 (ind)'!BO18-MIN('05 (ind)'!BO$6:BO$37))/(MAX('05 (ind)'!BO$6:BO$37)-MIN('05 (ind)'!BO$6:BO$37))),ABS(-100+(100*(('05 (ind)'!BO18-MIN('05 (ind)'!BO$6:BO$37))/(MAX('05 (ind)'!BO$6:BO$37)-MIN('05 (ind)'!BO$6:BO$37))))))</f>
        <v>33.884335063908502</v>
      </c>
      <c r="BP19" s="75">
        <f>IF('05 (ind)'!BP$1="si",100*(('05 (ind)'!BP18-MIN('05 (ind)'!BP$6:BP$37))/(MAX('05 (ind)'!BP$6:BP$37)-MIN('05 (ind)'!BP$6:BP$37))),ABS(-100+(100*(('05 (ind)'!BP18-MIN('05 (ind)'!BP$6:BP$37))/(MAX('05 (ind)'!BP$6:BP$37)-MIN('05 (ind)'!BP$6:BP$37))))))</f>
        <v>7.6480861276247136</v>
      </c>
      <c r="BQ19" s="75">
        <f>IF('05 (ind)'!BQ$1="si",100*(('05 (ind)'!BQ18-MIN('05 (ind)'!BQ$6:BQ$37))/(MAX('05 (ind)'!BQ$6:BQ$37)-MIN('05 (ind)'!BQ$6:BQ$37))),ABS(-100+(100*(('05 (ind)'!BQ18-MIN('05 (ind)'!BQ$6:BQ$37))/(MAX('05 (ind)'!BQ$6:BQ$37)-MIN('05 (ind)'!BQ$6:BQ$37))))))</f>
        <v>22.488012819523622</v>
      </c>
      <c r="BR19" s="75">
        <f>IF('05 (ind)'!BR$1="si",100*(('05 (ind)'!BR18-MIN('05 (ind)'!BR$6:BR$37))/(MAX('05 (ind)'!BR$6:BR$37)-MIN('05 (ind)'!BR$6:BR$37))),ABS(-100+(100*(('05 (ind)'!BR18-MIN('05 (ind)'!BR$6:BR$37))/(MAX('05 (ind)'!BP$6:BP$37)-MIN('05 (ind)'!BR$6:BR$37))))))</f>
        <v>13.490122746451858</v>
      </c>
      <c r="BS19" s="75">
        <f>IF('05 (ind)'!BS$1="si",100*(('05 (ind)'!BS18-MIN('05 (ind)'!BS$6:BS$37))/(MAX('05 (ind)'!BS$6:BS$37)-MIN('05 (ind)'!BS$6:BS$37))),ABS(-100+(100*(('05 (ind)'!BS18-MIN('05 (ind)'!BS$6:BS$37))/(MAX('05 (ind)'!BQ$6:BQ$37)-MIN('05 (ind)'!BS$6:BS$37))))))</f>
        <v>35.737147343877204</v>
      </c>
      <c r="BT19" s="75">
        <f>IF('05 (ind)'!BT$1="si",100*(('05 (ind)'!BT18-MIN('05 (ind)'!BT$6:BT$37))/(MAX('05 (ind)'!BT$6:BT$37)-MIN('05 (ind)'!BT$6:BT$37))),ABS(-100+(100*(('05 (ind)'!BT18-MIN('05 (ind)'!BT$6:BT$37))/(MAX('05 (ind)'!BR$6:BR$37)-MIN('05 (ind)'!BT$6:BT$37))))))</f>
        <v>87.880848749999998</v>
      </c>
      <c r="BU19" s="75">
        <f>IF('05 (ind)'!BU$1="si",100*(('05 (ind)'!BU18-MIN('05 (ind)'!BU$6:BU$37))/(MAX('05 (ind)'!BU$6:BU$37)-MIN('05 (ind)'!BU$6:BU$37))),ABS(-100+(100*(('05 (ind)'!BU18-MIN('05 (ind)'!BU$6:BU$37))/(MAX('05 (ind)'!BU$6:BU$37)-MIN('05 (ind)'!BU$6:BU$37))))))</f>
        <v>62.210897687181507</v>
      </c>
      <c r="BV19" s="75">
        <f>IF('05 (ind)'!BV$1="si",100*(('05 (ind)'!BV18-MIN('05 (ind)'!BV$6:BV$37))/(MAX('05 (ind)'!BV$6:BV$37)-MIN('05 (ind)'!BV$6:BV$37))),ABS(-100+(100*(('05 (ind)'!BV18-MIN('05 (ind)'!BV$6:BV$37))/(MAX('05 (ind)'!BV$6:BV$37)-MIN('05 (ind)'!BV$6:BV$37))))))</f>
        <v>61.763831052944681</v>
      </c>
      <c r="BW19" s="75">
        <f>IF('05 (ind)'!BW$1="si",100*(('05 (ind)'!BW18-MIN('05 (ind)'!BW$6:BW$37))/(MAX('05 (ind)'!BW$6:BW$37)-MIN('05 (ind)'!BW$6:BW$37))),ABS(-100+(100*(('05 (ind)'!BW18-MIN('05 (ind)'!BW$6:BW$37))/(MAX('05 (ind)'!BW$6:BW$37)-MIN('05 (ind)'!BW$6:BW$37))))))</f>
        <v>65.625410158813494</v>
      </c>
      <c r="BX19" s="75">
        <f>IF('05 (ind)'!BX$1="si",100*(('05 (ind)'!BX18-MIN('05 (ind)'!BX$6:BX$37))/(MAX('05 (ind)'!BX$6:BX$37)-MIN('05 (ind)'!BX$6:BX$37))),ABS(-100+(100*(('05 (ind)'!BX18-MIN('05 (ind)'!BX$6:BX$37))/(MAX('05 (ind)'!BX$6:BX$37)-MIN('05 (ind)'!BX$6:BX$37))))))</f>
        <v>28.112272618451442</v>
      </c>
      <c r="BY19" s="75">
        <f>IF('05 (ind)'!BY$1="si",100*(('05 (ind)'!BY18-MIN('05 (ind)'!BY$6:BY$37))/(MAX('05 (ind)'!BY$6:BY$37)-MIN('05 (ind)'!BY$6:BY$37))),ABS(-100+(100*(('05 (ind)'!BY18-MIN('05 (ind)'!BY$6:BY$37))/(MAX('05 (ind)'!BY$6:BY$37)-MIN('05 (ind)'!BY$6:BY$37))))))</f>
        <v>1.6955088302770662</v>
      </c>
      <c r="BZ19" s="75">
        <f>IF('05 (ind)'!BZ$1="si",100*(('05 (ind)'!BZ18-MIN('05 (ind)'!BZ$6:BZ$37))/(MAX('05 (ind)'!BZ$6:BZ$37)-MIN('05 (ind)'!BZ$6:BZ$37))),ABS(-100+(100*(('05 (ind)'!BZ18-MIN('05 (ind)'!BZ$6:BZ$37))/(MAX('05 (ind)'!BZ$6:BZ$37)-MIN('05 (ind)'!BZ$6:BZ$37))))))</f>
        <v>95.0495138003389</v>
      </c>
      <c r="CA19" s="75">
        <f>IF('05 (ind)'!CA$1="si",100*(('05 (ind)'!CA18-MIN('05 (ind)'!CA$6:CA$37))/(MAX('05 (ind)'!CA$6:CA$37)-MIN('05 (ind)'!CA$6:CA$37))),ABS(-100+(100*(('05 (ind)'!CA18-MIN('05 (ind)'!CA$6:CA$37))/(MAX('05 (ind)'!CA$6:CA$37)-MIN('05 (ind)'!CA$6:CA$37))))))</f>
        <v>33.756351413239834</v>
      </c>
      <c r="CB19" s="75">
        <f>IF('05 (ind)'!CB$1="si",100*(('05 (ind)'!CB18-MIN('05 (ind)'!CB$6:CB$37))/(MAX('05 (ind)'!CB$6:CB$37)-MIN('05 (ind)'!CB$6:CB$37))),ABS(-100+(100*(('05 (ind)'!CB18-MIN('05 (ind)'!CB$6:CB$37))/(MAX('05 (ind)'!CB$6:CB$37)-MIN('05 (ind)'!CB$6:CB$37))))))</f>
        <v>47.19101123595506</v>
      </c>
      <c r="CC19" s="75">
        <f>IF('05 (ind)'!CC$1="si",100*(('05 (ind)'!CC18-MIN('05 (ind)'!CC$6:CC$37))/(MAX('05 (ind)'!CC$6:CC$37)-MIN('05 (ind)'!CC$6:CC$37))),ABS(-100+(100*(('05 (ind)'!CC18-MIN('05 (ind)'!CC$6:CC$37))/(MAX('05 (ind)'!CC$6:CC$37)-MIN('05 (ind)'!CC$6:CC$37))))))</f>
        <v>25.993394286723131</v>
      </c>
      <c r="CD19" s="75">
        <f>IF('05 (ind)'!CD$1="si",100*(('05 (ind)'!CD18-MIN('05 (ind)'!CD$6:CD$37))/(MAX('05 (ind)'!CD$6:CD$37)-MIN('05 (ind)'!CD$6:CD$37))),ABS(-100+(100*(('05 (ind)'!CD18-MIN('05 (ind)'!CD$6:CD$37))/(MAX('05 (ind)'!CD$6:CD$37)-MIN('05 (ind)'!CD$6:CD$37))))))</f>
        <v>8.7555139956352193</v>
      </c>
      <c r="CE19" s="75">
        <f>IF('05 (ind)'!CE$1="si",100*(('05 (ind)'!CE18-MIN('05 (ind)'!CE$6:CE$37))/(MAX('05 (ind)'!CE$6:CE$37)-MIN('05 (ind)'!CE$6:CE$37))),ABS(-100+(100*(('05 (ind)'!CE18-MIN('05 (ind)'!CE$6:CE$37))/(MAX('05 (ind)'!CE$6:CE$37)-MIN('05 (ind)'!CE$6:CE$37))))))</f>
        <v>4.565578888103337</v>
      </c>
      <c r="CF19" s="75">
        <f>IF('05 (ind)'!CF$1="si",100*(('05 (ind)'!CF18-MIN('05 (ind)'!CF$6:CF$37))/(MAX('05 (ind)'!CF$6:CF$37)-MIN('05 (ind)'!CF$6:CF$37))),ABS(-100+(100*(('05 (ind)'!CF18-MIN('05 (ind)'!CF$6:CF$37))/(MAX('05 (ind)'!CF$6:CF$37)-MIN('05 (ind)'!CF$6:CF$37))))))</f>
        <v>5.4051382122006482</v>
      </c>
      <c r="CG19" s="75">
        <f>IF('05 (ind)'!CG$1="si",100*(('05 (ind)'!CG18-MIN('05 (ind)'!CG$6:CG$37))/(MAX('05 (ind)'!CG$6:CG$37)-MIN('05 (ind)'!CG$6:CG$37))),ABS(-100+(100*(('05 (ind)'!CG18-MIN('05 (ind)'!CG$6:CG$37))/(MAX('05 (ind)'!CG$6:CG$37)-MIN('05 (ind)'!CG$6:CG$37))))))</f>
        <v>12.510544630435074</v>
      </c>
      <c r="CH19" s="75">
        <f>IF('05 (ind)'!CH$1="si",100*(('05 (ind)'!CH18-MIN('05 (ind)'!CH$6:CH$37))/(MAX('05 (ind)'!CH$6:CH$37)-MIN('05 (ind)'!CH$6:CH$37))),ABS(-100+(100*(('05 (ind)'!CH18-MIN('05 (ind)'!CH$6:CH$37))/(MAX('05 (ind)'!CH$6:CH$37)-MIN('05 (ind)'!CH$6:CH$37))))))</f>
        <v>11.509516981563602</v>
      </c>
      <c r="CI19" s="75">
        <f>IF('05 (ind)'!CI$1="si",100*(('05 (ind)'!CI18-MIN('05 (ind)'!CI$6:CI$37))/(MAX('05 (ind)'!CI$6:CI$37)-MIN('05 (ind)'!CI$6:CI$37))),ABS(-100+(100*(('05 (ind)'!CI18-MIN('05 (ind)'!CI$6:CI$37))/(MAX('05 (ind)'!CI$6:CI$37)-MIN('05 (ind)'!CI$6:CI$37))))))</f>
        <v>29.866128126950848</v>
      </c>
      <c r="CJ19" s="75">
        <f>IF('05 (ind)'!CJ$1="si",100*(('05 (ind)'!CJ18-MIN('05 (ind)'!CJ$6:CJ$37))/(MAX('05 (ind)'!CJ$6:CJ$37)-MIN('05 (ind)'!CJ$6:CJ$37))),ABS(-100+(100*(('05 (ind)'!CJ18-MIN('05 (ind)'!CJ$6:CJ$37))/(MAX('05 (ind)'!CJ$6:CJ$37)-MIN('05 (ind)'!CJ$6:CJ$37))))))</f>
        <v>65.949649347811658</v>
      </c>
      <c r="CK19" s="75">
        <f>IF('05 (ind)'!CK$1="si",100*(('05 (ind)'!CK18-MIN('05 (ind)'!CK$6:CK$37))/(MAX('05 (ind)'!CK$6:CK$37)-MIN('05 (ind)'!CK$6:CK$37))),ABS(-100+(100*(('05 (ind)'!CK18-MIN('05 (ind)'!CK$6:CK$37))/(MAX('05 (ind)'!CK$6:CK$37)-MIN('05 (ind)'!CK$6:CK$37))))))</f>
        <v>7.0200600253536445</v>
      </c>
      <c r="CL19" s="75">
        <f>IF('05 (ind)'!CL$1="si",100*(('05 (ind)'!CL18-MIN('05 (ind)'!CL$6:CL$37))/(MAX('05 (ind)'!CL$6:CL$37)-MIN('05 (ind)'!CL$6:CL$37))),ABS(-100+(100*(('05 (ind)'!CL18-MIN('05 (ind)'!CL$6:CL$37))/(MAX('05 (ind)'!CL$6:CL$37)-MIN('05 (ind)'!CL$6:CL$37))))))</f>
        <v>12.206346234194456</v>
      </c>
      <c r="CM19" s="75">
        <f>IF('05 (ind)'!CM$1="si",100*(('05 (ind)'!CM18-MIN('05 (ind)'!CM$6:CM$37))/(MAX('05 (ind)'!CM$6:CM$37)-MIN('05 (ind)'!CM$6:CM$37))),ABS(-100+(100*(('05 (ind)'!CM18-MIN('05 (ind)'!CM$6:CM$37))/(MAX('05 (ind)'!CM$6:CM$37)-MIN('05 (ind)'!CM$6:CM$37))))))</f>
        <v>9.0298841411692123</v>
      </c>
    </row>
    <row r="20" spans="1:91">
      <c r="A20" s="18" t="s">
        <v>149</v>
      </c>
      <c r="B20" s="87">
        <f>IF('05 (ind)'!B$1="si",100*(('05 (ind)'!B19-MIN('05 (ind)'!B$6:B$37))/(MAX('05 (ind)'!B$6:B$37)-MIN('05 (ind)'!B$6:B$37))),ABS(-100+(100*(('05 (ind)'!B19-MIN('05 (ind)'!B$6:B$37))/(MAX('05 (ind)'!B$6:B$37)-MIN('05 (ind)'!B$6:B$37))))))</f>
        <v>27.893641488225583</v>
      </c>
      <c r="C20" s="87">
        <f>IF('05 (ind)'!C$1="si",100*(('05 (ind)'!C19-MIN('05 (ind)'!C$6:C$37))/(MAX('05 (ind)'!C$6:C$37)-MIN('05 (ind)'!C$6:C$37))),ABS(-100+(100*(('05 (ind)'!C19-MIN('05 (ind)'!C$6:C$37))/(MAX('05 (ind)'!C$6:C$37)-MIN('05 (ind)'!C$6:C$37))))))</f>
        <v>44.568475757796584</v>
      </c>
      <c r="D20" s="87">
        <f>IF('05 (ind)'!D$1="si",100*(('05 (ind)'!D19-MIN('05 (ind)'!D$6:D$37))/(MAX('05 (ind)'!D$6:D$37)-MIN('05 (ind)'!D$6:D$37))),ABS(-100+(100*(('05 (ind)'!D19-MIN('05 (ind)'!D$6:D$37))/(MAX('05 (ind)'!D$6:D$37)-MIN('05 (ind)'!D$6:D$37))))))</f>
        <v>75.967511439176505</v>
      </c>
      <c r="E20" s="87">
        <f>IF('05 (ind)'!E$1="si",100*(('05 (ind)'!E19-MIN('05 (ind)'!E$6:E$37))/(MAX('05 (ind)'!E$6:E$37)-MIN('05 (ind)'!E$6:E$37))),ABS(-100+(100*(('05 (ind)'!E19-MIN('05 (ind)'!E$6:E$37))/(MAX('05 (ind)'!E$6:E$37)-MIN('05 (ind)'!E$6:E$37))))))</f>
        <v>49.24750409774996</v>
      </c>
      <c r="F20" s="87">
        <f>IF('05 (ind)'!F$1="si",100*(('05 (ind)'!F19-MIN('05 (ind)'!F$6:F$37))/(MAX('05 (ind)'!F$6:F$37)-MIN('05 (ind)'!F$6:F$37))),ABS(-100+(100*(('05 (ind)'!F19-MIN('05 (ind)'!F$6:F$37))/(MAX('05 (ind)'!F$6:F$37)-MIN('05 (ind)'!F$6:F$37))))))</f>
        <v>26.91029900332228</v>
      </c>
      <c r="G20" s="87">
        <f>IF('05 (ind)'!G$1="si",100*(('05 (ind)'!G19-MIN('05 (ind)'!G$6:G$37))/(MAX('05 (ind)'!G$6:G$37)-MIN('05 (ind)'!G$6:G$37))),ABS(-100+(100*(('05 (ind)'!G19-MIN('05 (ind)'!G$6:G$37))/(MAX('05 (ind)'!G$6:G$37)-MIN('05 (ind)'!G$6:G$37))))))</f>
        <v>44.927536231884034</v>
      </c>
      <c r="H20" s="87">
        <f>IF('05 (ind)'!H$1="si",100*(('05 (ind)'!H19-MIN('05 (ind)'!H$6:H$37))/(MAX('05 (ind)'!H$6:H$37)-MIN('05 (ind)'!H$6:H$37))),ABS(-100+(100*(('05 (ind)'!H19-MIN('05 (ind)'!H$6:H$37))/(MAX('05 (ind)'!H$6:H$37)-MIN('05 (ind)'!H$6:H$37))))))</f>
        <v>21.232876712328761</v>
      </c>
      <c r="I20" s="87">
        <f>IF('05 (ind)'!I$1="si",100*(('05 (ind)'!I19-MIN('05 (ind)'!I$6:I$37))/(MAX('05 (ind)'!I$6:I$37)-MIN('05 (ind)'!I$6:I$37))),ABS(-100+(100*(('05 (ind)'!I19-MIN('05 (ind)'!I$6:I$37))/(MAX('05 (ind)'!I$6:I$37)-MIN('05 (ind)'!I$6:I$37))))))</f>
        <v>87.269938650306742</v>
      </c>
      <c r="J20" s="87">
        <f>IF('05 (ind)'!J$1="si",100*(('05 (ind)'!J19-MIN('05 (ind)'!J$6:J$37))/(MAX('05 (ind)'!J$6:J$37)-MIN('05 (ind)'!J$6:J$37))),ABS(-100+(100*(('05 (ind)'!J19-MIN('05 (ind)'!J$6:J$37))/(MAX('05 (ind)'!J$6:J$37)-MIN('05 (ind)'!J$6:J$37))))))</f>
        <v>26.582278481012654</v>
      </c>
      <c r="K20" s="87">
        <f>IF('05 (ind)'!K$1="si",100*(('05 (ind)'!K19-MIN('05 (ind)'!K$6:K$37))/(MAX('05 (ind)'!K$6:K$37)-MIN('05 (ind)'!K$6:K$37))),ABS(-100+(100*(('05 (ind)'!K19-MIN('05 (ind)'!K$6:K$37))/(MAX('05 (ind)'!K$6:K$37)-MIN('05 (ind)'!K$6:K$37))))))</f>
        <v>28.969367225600273</v>
      </c>
      <c r="L20" s="87">
        <f>IF('05 (ind)'!L$1="si",100*(('05 (ind)'!L19-MIN('05 (ind)'!L$6:L$37))/(MAX('05 (ind)'!L$6:L$37)-MIN('05 (ind)'!L$6:L$37))),ABS(-100+(100*(('05 (ind)'!L19-MIN('05 (ind)'!L$6:L$37))/(MAX('05 (ind)'!L$6:L$37)-MIN('05 (ind)'!L$6:L$37))))))</f>
        <v>73.167512759404872</v>
      </c>
      <c r="M20" s="87">
        <f>IF('05 (ind)'!M$1="si",100*(('05 (ind)'!M19-MIN('05 (ind)'!M$6:M$37))/(MAX('05 (ind)'!M$6:M$37)-MIN('05 (ind)'!M$6:M$37))),ABS(-100+(100*(('05 (ind)'!M19-MIN('05 (ind)'!M$6:M$37))/(MAX('05 (ind)'!M$6:M$37)-MIN('05 (ind)'!M$6:M$37))))))</f>
        <v>4.4450076108012277</v>
      </c>
      <c r="N20" s="87">
        <f>IF('05 (ind)'!N$1="si",100*(('05 (ind)'!N19-MIN('05 (ind)'!N$6:N$37))/(MAX('05 (ind)'!N$6:N$37)-MIN('05 (ind)'!N$6:N$37))),ABS(-100+(100*(('05 (ind)'!N19-MIN('05 (ind)'!N$6:N$37))/(MAX('05 (ind)'!N$6:N$37)-MIN('05 (ind)'!N$6:N$37))))))</f>
        <v>61.763716724126027</v>
      </c>
      <c r="O20" s="87">
        <f>IF('05 (ind)'!O$1="si",100*(('05 (ind)'!O19-MIN('05 (ind)'!O$6:O$37))/(MAX('05 (ind)'!O$6:O$37)-MIN('05 (ind)'!O$6:O$37))),ABS(-100+(100*(('05 (ind)'!O19-MIN('05 (ind)'!O$6:O$37))/(MAX('05 (ind)'!O$6:O$37)-MIN('05 (ind)'!O$6:O$37))))))</f>
        <v>84.705882352941174</v>
      </c>
      <c r="P20" s="87">
        <f>IF('05 (ind)'!P$1="si",100*(('05 (ind)'!P19-MIN('05 (ind)'!P$6:P$37))/(MAX('05 (ind)'!P$6:P$37)-MIN('05 (ind)'!P$6:P$37))),ABS(-100+(100*(('05 (ind)'!P19-MIN('05 (ind)'!P$6:P$37))/(MAX('05 (ind)'!P$6:P$37)-MIN('05 (ind)'!P$6:P$37))))))</f>
        <v>5.013527655443319</v>
      </c>
      <c r="Q20" s="87">
        <f>IF('05 (ind)'!Q$1="si",100*(('05 (ind)'!Q19-MIN('05 (ind)'!Q$6:Q$37))/(MAX('05 (ind)'!Q$6:Q$37)-MIN('05 (ind)'!Q$6:Q$37))),ABS(-100+(100*(('05 (ind)'!Q19-MIN('05 (ind)'!Q$6:Q$37))/(MAX('05 (ind)'!Q$6:Q$37)-MIN('05 (ind)'!Q$6:Q$37))))))</f>
        <v>3.5063969472885059</v>
      </c>
      <c r="R20" s="87">
        <f>IF('05 (ind)'!R$1="si",100*(('05 (ind)'!R19-MIN('05 (ind)'!R$6:R$37))/(MAX('05 (ind)'!R$6:R$37)-MIN('05 (ind)'!R$6:R$37))),ABS(-100+(100*(('05 (ind)'!R19-MIN('05 (ind)'!R$6:R$37))/(MAX('05 (ind)'!R$6:R$37)-MIN('05 (ind)'!R$6:R$37))))))</f>
        <v>1.06115918945733</v>
      </c>
      <c r="S20" s="75">
        <f>ABS(ABS(('05 (ind)'!S19-((MAX('05 (ind)'!S$6:S$37)+MIN('05 (ind)'!S$6:S$37))/2))/(((MAX('05 (ind)'!S$6:S$37)+MIN('05 (ind)'!S$6:S$37))/2)-MAX('05 (ind)'!S$6:S$37))*100)-100)</f>
        <v>32.621649596361962</v>
      </c>
      <c r="T20" s="75">
        <f>IF('05 (ind)'!T$1="si",100*(('05 (ind)'!T19-MIN('05 (ind)'!T$6:T$37))/(MAX('05 (ind)'!T$6:T$37)-MIN('05 (ind)'!T$6:T$37))),ABS(-100+(100*(('05 (ind)'!T19-MIN('05 (ind)'!T$6:T$37))/(MAX('05 (ind)'!T$6:T$37)-MIN('05 (ind)'!T$6:T$37))))))</f>
        <v>28.928352061278318</v>
      </c>
      <c r="U20" s="75">
        <f>IF('05 (ind)'!U$1="si",100*(('05 (ind)'!U19-MIN('05 (ind)'!U$6:U$37))/(MAX('05 (ind)'!U$6:U$37)-MIN('05 (ind)'!U$6:U$37))),ABS(-100+(100*(('05 (ind)'!U19-MIN('05 (ind)'!U$6:U$37))/(MAX('05 (ind)'!U$6:U$37)-MIN('05 (ind)'!U$6:U$37))))))</f>
        <v>80</v>
      </c>
      <c r="V20" s="75">
        <f>IF('05 (ind)'!V$1="si",100*(('05 (ind)'!V19-MIN('05 (ind)'!V$6:V$37))/(MAX('05 (ind)'!V$6:V$37)-MIN('05 (ind)'!V$6:V$37))),ABS(-100+(100*(('05 (ind)'!V19-MIN('05 (ind)'!V$6:V$37))/(MAX('05 (ind)'!V$6:V$37)-MIN('05 (ind)'!V$6:V$37))))))</f>
        <v>100</v>
      </c>
      <c r="W20" s="75">
        <f>IF('05 (ind)'!W$1="si",100*(('05 (ind)'!W19-MIN('05 (ind)'!W$6:W$37))/(MAX('05 (ind)'!W$6:W$37)-MIN('05 (ind)'!W$6:W$37))),ABS(-100+(100*(('05 (ind)'!W19-MIN('05 (ind)'!W$6:W$37))/(MAX('05 (ind)'!W$6:W$37)-MIN('05 (ind)'!W$6:W$37))))))</f>
        <v>78.931382879811565</v>
      </c>
      <c r="X20" s="75">
        <f>IF('05 (ind)'!X$1="si",100*(('05 (ind)'!X19-MIN('05 (ind)'!X$6:X$37))/(MAX('05 (ind)'!X$6:X$37)-MIN('05 (ind)'!X$6:X$37))),ABS(-100+(100*(('05 (ind)'!X19-MIN('05 (ind)'!X$6:X$37))/(MAX('05 (ind)'!X$6:X$37)-MIN('05 (ind)'!X$6:X$37))))))</f>
        <v>91.578444785880791</v>
      </c>
      <c r="Y20" s="75">
        <f>IF('05 (ind)'!Y$1="si",100*(('05 (ind)'!Y19-MIN('05 (ind)'!Y$6:Y$37))/(MAX('05 (ind)'!Y$6:Y$37)-MIN('05 (ind)'!Y$6:Y$37))),ABS(-100+(100*(('05 (ind)'!Y19-MIN('05 (ind)'!Y$6:Y$37))/(MAX('05 (ind)'!Y$6:Y$37)-MIN('05 (ind)'!Y$6:Y$37))))))</f>
        <v>73.860801151061509</v>
      </c>
      <c r="Z20" s="75">
        <f>IF('05 (ind)'!Z$1="si",100*(('05 (ind)'!Z19-MIN('05 (ind)'!Z$6:Z$37))/(MAX('05 (ind)'!Z$6:Z$37)-MIN('05 (ind)'!Z$6:Z$37))),ABS(-100+(100*(('05 (ind)'!Z19-MIN('05 (ind)'!Z$6:Z$37))/(MAX('05 (ind)'!Z$6:Z$37)-MIN('05 (ind)'!Z$6:Z$37))))))</f>
        <v>43.487690775642108</v>
      </c>
      <c r="AA20" s="75">
        <f>IF('05 (ind)'!AA$1="si",100*(('05 (ind)'!AA19-MIN('05 (ind)'!AA$6:AA$37))/(MAX('05 (ind)'!AA$6:AA$37)-MIN('05 (ind)'!AA$6:AA$37))),ABS(-100+(100*(('05 (ind)'!AA19-MIN('05 (ind)'!AA$6:AA$37))/(MAX('05 (ind)'!AA$6:AA$37)-MIN('05 (ind)'!AA$6:AA$37))))))</f>
        <v>80.313356141470564</v>
      </c>
      <c r="AB20" s="75">
        <f>IF('05 (ind)'!AB$1="si",100*(('05 (ind)'!AB19-MIN('05 (ind)'!AB$6:AB$37))/(MAX('05 (ind)'!AB$6:AB$37)-MIN('05 (ind)'!AB$6:AB$37))),ABS(-100+(100*(('05 (ind)'!AB19-MIN('05 (ind)'!AB$6:AB$37))/(MAX('05 (ind)'!AB$6:AB$37)-MIN('05 (ind)'!AB$6:AB$37))))))</f>
        <v>44.632840770126116</v>
      </c>
      <c r="AC20" s="75">
        <f>IF('05 (ind)'!AC$1="si",100*(('05 (ind)'!AC19-MIN('05 (ind)'!AC$6:AC$37))/(MAX('05 (ind)'!AC$6:AC$37)-MIN('05 (ind)'!AC$6:AC$37))),ABS(-100+(100*(('05 (ind)'!AC19-MIN('05 (ind)'!AC$6:AC$37))/(MAX('05 (ind)'!AC$6:AC$37)-MIN('05 (ind)'!AC$6:AC$37))))))</f>
        <v>49.876014847612339</v>
      </c>
      <c r="AD20" s="75">
        <f>IF('05 (ind)'!AD$1="si",100*(('05 (ind)'!AD19-MIN('05 (ind)'!AD$6:AD$37))/(MAX('05 (ind)'!AD$6:AD$37)-MIN('05 (ind)'!AD$6:AD$37))),ABS(-100+(100*(('05 (ind)'!AD19-MIN('05 (ind)'!AD$6:AD$37))/(MAX('05 (ind)'!AD$6:AD$37)-MIN('05 (ind)'!AD$6:AD$37))))))</f>
        <v>76.561398689065513</v>
      </c>
      <c r="AE20" s="75">
        <f>IF('05 (ind)'!AE$1="si",100*(('05 (ind)'!AE19-MIN('05 (ind)'!AE$6:AE$37))/(MAX('05 (ind)'!AE$6:AE$37)-MIN('05 (ind)'!AE$6:AE$37))),ABS(-100+(100*(('05 (ind)'!AE19-MIN('05 (ind)'!AE$6:AE$37))/(MAX('05 (ind)'!AE$6:AE$37)-MIN('05 (ind)'!AE$6:AE$37))))))</f>
        <v>65.661054073057102</v>
      </c>
      <c r="AF20" s="75">
        <f>IF('05 (ind)'!AF$1="si",100*(('05 (ind)'!AF19-MIN('05 (ind)'!AF$6:AF$37))/(MAX('05 (ind)'!AF$6:AF$37)-MIN('05 (ind)'!AF$6:AF$37))),ABS(-100+(100*(('05 (ind)'!AF19-MIN('05 (ind)'!AF$6:AF$37))/(MAX('05 (ind)'!AF$6:AF$37)-MIN('05 (ind)'!AF$6:AF$37))))))</f>
        <v>79.670329670329664</v>
      </c>
      <c r="AG20" s="75">
        <f>IF('05 (ind)'!AG$1="si",100*(('05 (ind)'!AG19-MIN('05 (ind)'!AG$6:AG$37))/(MAX('05 (ind)'!AG$6:AG$37)-MIN('05 (ind)'!AG$6:AG$37))),ABS(-100+(100*(('05 (ind)'!AG19-MIN('05 (ind)'!AG$6:AG$37))/(MAX('05 (ind)'!AG$6:AG$37)-MIN('05 (ind)'!AG$6:AG$37))))))</f>
        <v>45.192307692307693</v>
      </c>
      <c r="AH20" s="75">
        <f>IF('05 (ind)'!AH$1="si",100*(('05 (ind)'!AH19-MIN('05 (ind)'!AH$6:AH$37))/(MAX('05 (ind)'!AH$6:AH$37)-MIN('05 (ind)'!AH$6:AH$37))),ABS(-100+(100*(('05 (ind)'!AH19-MIN('05 (ind)'!AH$6:AH$37))/(MAX('05 (ind)'!AH$6:AH$37)-MIN('05 (ind)'!AH$6:AH$37))))))</f>
        <v>29.145728643216067</v>
      </c>
      <c r="AI20" s="75">
        <f>IF('05 (ind)'!AI$1="si",100*(('05 (ind)'!AI19-MIN('05 (ind)'!AI$6:AI$37))/(MAX('05 (ind)'!AI$6:AI$37)-MIN('05 (ind)'!AI$6:AI$37))),ABS(-100+(100*(('05 (ind)'!AI19-MIN('05 (ind)'!AI$6:AI$37))/(MAX('05 (ind)'!AI$6:AI$37)-MIN('05 (ind)'!AI$6:AI$37))))))</f>
        <v>11.501996939270649</v>
      </c>
      <c r="AJ20" s="75">
        <f>IF('05 (ind)'!AJ$1="si",100*(('05 (ind)'!AJ19-MIN('05 (ind)'!AJ$6:AJ$37))/(MAX('05 (ind)'!AJ$6:AJ$37)-MIN('05 (ind)'!AJ$6:AJ$37))),ABS(-100+(100*(('05 (ind)'!AJ19-MIN('05 (ind)'!AJ$6:AJ$37))/(MAX('05 (ind)'!AJ$6:AJ$37)-MIN('05 (ind)'!AJ$6:AJ$37))))))</f>
        <v>100</v>
      </c>
      <c r="AK20" s="75">
        <f>IF('05 (ind)'!AK$1="si",100*(('05 (ind)'!AK19-MIN('05 (ind)'!AK$6:AK$37))/(MAX('05 (ind)'!AK$6:AK$37)-MIN('05 (ind)'!AK$6:AK$37))),ABS(-100+(100*(('05 (ind)'!AK19-MIN('05 (ind)'!AK$6:AK$37))/(MAX('05 (ind)'!AK$6:AK$37)-MIN('05 (ind)'!AK$6:AK$37))))))</f>
        <v>9.0832379730497976</v>
      </c>
      <c r="AL20" s="75">
        <f>IF('05 (ind)'!AL$1="si",100*(('05 (ind)'!AL19-MIN('05 (ind)'!AL$6:AL$37))/(MAX('05 (ind)'!AL$6:AL$37)-MIN('05 (ind)'!AL$6:AL$37))),ABS(-100+(100*(('05 (ind)'!AL19-MIN('05 (ind)'!AL$6:AL$37))/(MAX('05 (ind)'!AL$6:AL$37)-MIN('05 (ind)'!AL$6:AL$37))))))</f>
        <v>72.357001224857967</v>
      </c>
      <c r="AM20" s="75">
        <f>IF('05 (ind)'!AM$1="si",100*(('05 (ind)'!AM19-MIN('05 (ind)'!AM$6:AM$37))/(MAX('05 (ind)'!AM$6:AM$37)-MIN('05 (ind)'!AM$6:AM$37))),ABS(-100+(100*(('05 (ind)'!AM19-MIN('05 (ind)'!AM$6:AM$37))/(MAX('05 (ind)'!AM$6:AM$37)-MIN('05 (ind)'!AM$6:AM$37))))))</f>
        <v>64.648379043565356</v>
      </c>
      <c r="AN20" s="75">
        <f>IF('05 (ind)'!AN$1="si",100*(('05 (ind)'!AN19-MIN('05 (ind)'!AN$6:AN$37))/(MAX('05 (ind)'!AN$6:AN$37)-MIN('05 (ind)'!AN$6:AN$37))),ABS(-100+(100*(('05 (ind)'!AN19-MIN('05 (ind)'!AN$6:AN$37))/(MAX('05 (ind)'!AN$6:AN$37)-MIN('05 (ind)'!AN$6:AN$37))))))</f>
        <v>50.660326916135119</v>
      </c>
      <c r="AO20" s="75">
        <f>IF('05 (ind)'!AO$1="si",100*(('05 (ind)'!AO19-MIN('05 (ind)'!AO$6:AO$37))/(MAX('05 (ind)'!AO$6:AO$37)-MIN('05 (ind)'!AO$6:AO$37))),ABS(-100+(100*(('05 (ind)'!AO19-MIN('05 (ind)'!AO$6:AO$37))/(MAX('05 (ind)'!AO$6:AO$37)-MIN('05 (ind)'!AO$6:AO$37))))))</f>
        <v>32.655697486762591</v>
      </c>
      <c r="AP20" s="75">
        <f>IF('05 (ind)'!AP$1="si",100*(('05 (ind)'!AP19-MIN('05 (ind)'!AP$6:AP$37))/(MAX('05 (ind)'!AP$6:AP$37)-MIN('05 (ind)'!AP$6:AP$37))),ABS(-100+(100*(('05 (ind)'!AP19-MIN('05 (ind)'!AP$6:AP$37))/(MAX('05 (ind)'!AP$6:AP$37)-MIN('05 (ind)'!AP$6:AP$37))))))</f>
        <v>63.162184189079049</v>
      </c>
      <c r="AQ20" s="75">
        <f>IF('05 (ind)'!AQ$1="si",100*(('05 (ind)'!AQ19-MIN('05 (ind)'!AQ$6:AQ$37))/(MAX('05 (ind)'!AQ$6:AQ$37)-MIN('05 (ind)'!AQ$6:AQ$37))),ABS(-100+(100*(('05 (ind)'!AQ19-MIN('05 (ind)'!AQ$6:AQ$37))/(MAX('05 (ind)'!AQ$6:AQ$37)-MIN('05 (ind)'!AQ$6:AQ$37))))))</f>
        <v>10.040481251000102</v>
      </c>
      <c r="AR20" s="75">
        <f>IF('05 (ind)'!AR$1="si",100*(('05 (ind)'!AR19-MIN('05 (ind)'!AR$6:AR$37))/(MAX('05 (ind)'!AR$6:AR$37)-MIN('05 (ind)'!AR$6:AR$37))),ABS(-100+(100*(('05 (ind)'!AR19-MIN('05 (ind)'!AR$6:AR$37))/(MAX('05 (ind)'!AR$6:AR$37)-MIN('05 (ind)'!AR$6:AR$37))))))</f>
        <v>68.884935343068832</v>
      </c>
      <c r="AS20" s="75">
        <f>IF('05 (ind)'!AS$1="si",100*(('05 (ind)'!AS19-MIN('05 (ind)'!AS$6:AS$37))/(MAX('05 (ind)'!AS$6:AS$37)-MIN('05 (ind)'!AS$6:AS$37))),ABS(-100+(100*(('05 (ind)'!AS19-MIN('05 (ind)'!AS$6:AS$37))/(MAX('05 (ind)'!AS$6:AS$37)-MIN('05 (ind)'!AS$6:AS$37))))))</f>
        <v>47.674418604651159</v>
      </c>
      <c r="AT20" s="75">
        <f>IF('05 (ind)'!AT$1="si",100*(('05 (ind)'!AT19-MIN('05 (ind)'!AT$6:AT$37))/(MAX('05 (ind)'!AT$6:AT$37)-MIN('05 (ind)'!AT$6:AT$37))),ABS(-100+(100*(('05 (ind)'!AT19-MIN('05 (ind)'!AT$6:AT$37))/(MAX('05 (ind)'!AT$6:AT$37)-MIN('05 (ind)'!AT$6:AT$37))))))</f>
        <v>0</v>
      </c>
      <c r="AU20" s="75">
        <f>IF('05 (ind)'!AU$1="si",100*(('05 (ind)'!AU19-MIN('05 (ind)'!AU$6:AU$37))/(MAX('05 (ind)'!AU$6:AU$37)-MIN('05 (ind)'!AU$6:AU$37))),ABS(-100+(100*(('05 (ind)'!AU19-MIN('05 (ind)'!AU$6:AU$37))/(MAX('05 (ind)'!AU$6:AU$37)-MIN('05 (ind)'!AU$6:AU$37))))))</f>
        <v>90.740740740740748</v>
      </c>
      <c r="AV20" s="75">
        <f>IF('05 (ind)'!AV$1="si",100*(('05 (ind)'!AV19-MIN('05 (ind)'!AV$6:AV$37))/(MAX('05 (ind)'!AV$6:AV$37)-MIN('05 (ind)'!AV$6:AV$37))),ABS(-100+(100*(('05 (ind)'!AV19-MIN('05 (ind)'!AV$6:AV$37))/(MAX('05 (ind)'!AV$6:AV$37)-MIN('05 (ind)'!AV$6:AV$37))))))</f>
        <v>62.738301559792035</v>
      </c>
      <c r="AW20" s="75">
        <f>IF('05 (ind)'!AW$1="si",100*(('05 (ind)'!AW19-MIN('05 (ind)'!AW$6:AW$37))/(MAX('05 (ind)'!AW$6:AW$37)-MIN('05 (ind)'!AW$6:AW$37))),ABS(-100+(100*(('05 (ind)'!AW19-MIN('05 (ind)'!AW$6:AW$37))/(MAX('05 (ind)'!AW$6:AW$37)-MIN('05 (ind)'!AW$6:AW$37))))))</f>
        <v>69.155002592016572</v>
      </c>
      <c r="AX20" s="75">
        <f>IF('05 (ind)'!AX$1="si",100*(('05 (ind)'!AX19-MIN('05 (ind)'!AX$6:AX$37))/(MAX('05 (ind)'!AX$6:AX$37)-MIN('05 (ind)'!AX$6:AX$37))),ABS(-100+(100*(('05 (ind)'!AX19-MIN('05 (ind)'!AX$6:AX$37))/(MAX('05 (ind)'!AX$6:AX$37)-MIN('05 (ind)'!AX$6:AX$37))))))</f>
        <v>11.879861587000738</v>
      </c>
      <c r="AY20" s="75">
        <f>IF('05 (ind)'!AY$1="si",100*(('05 (ind)'!AY19-MIN('05 (ind)'!AY$6:AY$37))/(MAX('05 (ind)'!AY$6:AY$37)-MIN('05 (ind)'!AY$6:AY$37))),ABS(-100+(100*(('05 (ind)'!AY19-MIN('05 (ind)'!AY$6:AY$37))/(MAX('05 (ind)'!AY$6:AY$37)-MIN('05 (ind)'!AY$6:AY$37))))))</f>
        <v>50.999048525214086</v>
      </c>
      <c r="AZ20" s="75">
        <f>IF('05 (ind)'!AZ$1="si",100*(('05 (ind)'!AZ19-MIN('05 (ind)'!AZ$6:AZ$37))/(MAX('05 (ind)'!AZ$6:AZ$37)-MIN('05 (ind)'!AZ$6:AZ$37))),ABS(-100+(100*(('05 (ind)'!AZ19-MIN('05 (ind)'!AZ$6:AZ$37))/(MAX('05 (ind)'!AZ$6:AZ$37)-MIN('05 (ind)'!AZ$6:AZ$37))))))</f>
        <v>41.228315868563456</v>
      </c>
      <c r="BA20" s="75">
        <f>IF('05 (ind)'!BA$1="si",100*(('05 (ind)'!BA19-MIN('05 (ind)'!BA$6:BA$37))/(MAX('05 (ind)'!BA$6:BA$37)-MIN('05 (ind)'!BA$6:BA$37))),ABS(-100+(100*(('05 (ind)'!BA19-MIN('05 (ind)'!BA$6:BA$37))/(MAX('05 (ind)'!BA$6:BA$37)-MIN('05 (ind)'!BA$6:BA$37))))))</f>
        <v>38.566485950390145</v>
      </c>
      <c r="BB20" s="75">
        <f>IF('05 (ind)'!BB$1="si",100*(('05 (ind)'!BB19-MIN('05 (ind)'!BB$6:BB$37))/(MAX('05 (ind)'!BB$6:BB$37)-MIN('05 (ind)'!BB$6:BB$37))),ABS(-100+(100*(('05 (ind)'!BB19-MIN('05 (ind)'!BB$6:BB$37))/(MAX('05 (ind)'!BB$6:BB$37)-MIN('05 (ind)'!BB$6:BB$37))))))</f>
        <v>12.719277617807345</v>
      </c>
      <c r="BC20" s="75">
        <f>IF('05 (ind)'!BC$1="si",100*(('05 (ind)'!BC19-MIN('05 (ind)'!BC$6:BC$37))/(MAX('05 (ind)'!BC$6:BC$37)-MIN('05 (ind)'!BC$6:BC$37))),ABS(-100+(100*(('05 (ind)'!BC19-MIN('05 (ind)'!BC$6:BC$37))/(MAX('05 (ind)'!BC$6:BC$37)-MIN('05 (ind)'!BC$6:BC$37))))))</f>
        <v>36.184226331795053</v>
      </c>
      <c r="BD20" s="75">
        <f>IF('05 (ind)'!BD$1="si",100*(('05 (ind)'!BD19-MIN('05 (ind)'!BD$6:BD$37))/(MAX('05 (ind)'!BD$6:BD$37)-MIN('05 (ind)'!BD$6:BD$37))),ABS(-100+(100*(('05 (ind)'!BD19-MIN('05 (ind)'!BD$6:BD$37))/(MAX('05 (ind)'!BD$6:BD$37)-MIN('05 (ind)'!BD$6:BD$37))))))</f>
        <v>44.982256407817154</v>
      </c>
      <c r="BE20" s="75">
        <f>IF('05 (ind)'!BE$1="si",100*(('05 (ind)'!BE19-MIN('05 (ind)'!BE$6:BE$37))/(MAX('05 (ind)'!BE$6:BE$37)-MIN('05 (ind)'!BE$6:BE$37))),ABS(-100+(100*(('05 (ind)'!BE19-MIN('05 (ind)'!BE$6:BE$37))/(MAX('05 (ind)'!BE$6:BE$37)-MIN('05 (ind)'!BE$6:BE$37))))))</f>
        <v>35.08936970837253</v>
      </c>
      <c r="BF20" s="75">
        <f>IF('05 (ind)'!BF$1="si",100*(('05 (ind)'!BF19-MIN('05 (ind)'!BF$6:BF$37))/(MAX('05 (ind)'!BF$6:BF$37)-MIN('05 (ind)'!BF$6:BF$37))),ABS(-100+(100*(('05 (ind)'!BF19-MIN('05 (ind)'!BF$6:BF$37))/(MAX('05 (ind)'!BF$6:BF$37)-MIN('05 (ind)'!BF$6:BF$37))))))</f>
        <v>45.799579429856564</v>
      </c>
      <c r="BG20" s="75">
        <f>IF('05 (ind)'!BG$1="si",100*(('05 (ind)'!BG19-MIN('05 (ind)'!BG$6:BG$37))/(MAX('05 (ind)'!BG$6:BG$37)-MIN('05 (ind)'!BG$6:BG$37))),ABS(-100+(100*(('05 (ind)'!BG19-MIN('05 (ind)'!BG$6:BG$37))/(MAX('05 (ind)'!BG$6:BG$37)-MIN('05 (ind)'!BG$6:BG$37))))))</f>
        <v>45.269219391259995</v>
      </c>
      <c r="BH20" s="75">
        <f>IF('05 (ind)'!BH$1="si",100*(('05 (ind)'!BH19-MIN('05 (ind)'!BH$6:BH$37))/(MAX('05 (ind)'!BH$6:BH$37)-MIN('05 (ind)'!BH$6:BH$37))),ABS(-100+(100*(('05 (ind)'!BH19-MIN('05 (ind)'!BH$6:BH$37))/(MAX('05 (ind)'!BH$6:BH$37)-MIN('05 (ind)'!BH$6:BH$37))))))</f>
        <v>21.140384273712534</v>
      </c>
      <c r="BI20" s="75">
        <f>IF('05 (ind)'!BI$1="si",100*(('05 (ind)'!BI19-MIN('05 (ind)'!BI$6:BI$37))/(MAX('05 (ind)'!BI$6:BI$37)-MIN('05 (ind)'!BI$6:BI$37))),ABS(-100+(100*(('05 (ind)'!BI19-MIN('05 (ind)'!BI$6:BI$37))/(MAX('05 (ind)'!BI$6:BI$37)-MIN('05 (ind)'!BI$6:BI$37))))))</f>
        <v>98.288198842792696</v>
      </c>
      <c r="BJ20" s="75">
        <f>IF('05 (ind)'!BJ$1="si",100*(('05 (ind)'!BJ19-MIN('05 (ind)'!BJ$6:BJ$37))/(MAX('05 (ind)'!BJ$6:BJ$37)-MIN('05 (ind)'!BJ$6:BJ$37))),ABS(-100+(100*(('05 (ind)'!BJ19-MIN('05 (ind)'!BJ$6:BJ$37))/(MAX('05 (ind)'!BJ$6:BJ$37)-MIN('05 (ind)'!BJ$6:BJ$37))))))</f>
        <v>0.19590969738102057</v>
      </c>
      <c r="BK20" s="75">
        <f>IF('05 (ind)'!BK$1="si",100*(('05 (ind)'!BK19-MIN('05 (ind)'!BK$6:BK$37))/(MAX('05 (ind)'!BK$6:BK$37)-MIN('05 (ind)'!BK$6:BK$37))),ABS(-100+(100*(('05 (ind)'!BK19-MIN('05 (ind)'!BK$6:BK$37))/(MAX('05 (ind)'!BK$6:BK$37)-MIN('05 (ind)'!BK$6:BK$37))))))</f>
        <v>19.604910531186146</v>
      </c>
      <c r="BL20" s="75">
        <f>IF('05 (ind)'!BL$1="si",100*(('05 (ind)'!BL19-MIN('05 (ind)'!BL$6:BL$37))/(MAX('05 (ind)'!BL$6:BL$37)-MIN('05 (ind)'!BL$6:BL$37))),ABS(-100+(100*(('05 (ind)'!BL19-MIN('05 (ind)'!BL$6:BL$37))/(MAX('05 (ind)'!BL$6:BL$37)-MIN('05 (ind)'!BL$6:BL$37))))))</f>
        <v>82.758620689655174</v>
      </c>
      <c r="BM20" s="75">
        <f>IF('05 (ind)'!BM$1="si",100*(('05 (ind)'!BM19-MIN('05 (ind)'!BM$6:BM$37))/(MAX('05 (ind)'!BM$6:BM$37)-MIN('05 (ind)'!BM$6:BM$37))),ABS(-100+(100*(('05 (ind)'!BM19-MIN('05 (ind)'!BM$6:BM$37))/(MAX('05 (ind)'!BM$6:BM$37)-MIN('05 (ind)'!BM$6:BM$37))))))</f>
        <v>4.3487190833360172</v>
      </c>
      <c r="BN20" s="75">
        <f>IF('05 (ind)'!BN$1="si",100*(('05 (ind)'!BN19-MIN('05 (ind)'!BN$6:BN$37))/(MAX('05 (ind)'!BN$6:BN$37)-MIN('05 (ind)'!BN$6:BN$37))),ABS(-100+(100*(('05 (ind)'!BN19-MIN('05 (ind)'!BN$6:BN$37))/(MAX('05 (ind)'!BN$6:BN$37)-MIN('05 (ind)'!BN$6:BN$37))))))</f>
        <v>17.856779225274831</v>
      </c>
      <c r="BO20" s="75">
        <f>IF('05 (ind)'!BO$1="si",100*(('05 (ind)'!BO19-MIN('05 (ind)'!BO$6:BO$37))/(MAX('05 (ind)'!BO$6:BO$37)-MIN('05 (ind)'!BO$6:BO$37))),ABS(-100+(100*(('05 (ind)'!BO19-MIN('05 (ind)'!BO$6:BO$37))/(MAX('05 (ind)'!BO$6:BO$37)-MIN('05 (ind)'!BO$6:BO$37))))))</f>
        <v>12.711413424581384</v>
      </c>
      <c r="BP20" s="75">
        <f>IF('05 (ind)'!BP$1="si",100*(('05 (ind)'!BP19-MIN('05 (ind)'!BP$6:BP$37))/(MAX('05 (ind)'!BP$6:BP$37)-MIN('05 (ind)'!BP$6:BP$37))),ABS(-100+(100*(('05 (ind)'!BP19-MIN('05 (ind)'!BP$6:BP$37))/(MAX('05 (ind)'!BP$6:BP$37)-MIN('05 (ind)'!BP$6:BP$37))))))</f>
        <v>52.824806272115829</v>
      </c>
      <c r="BQ20" s="75">
        <f>IF('05 (ind)'!BQ$1="si",100*(('05 (ind)'!BQ19-MIN('05 (ind)'!BQ$6:BQ$37))/(MAX('05 (ind)'!BQ$6:BQ$37)-MIN('05 (ind)'!BQ$6:BQ$37))),ABS(-100+(100*(('05 (ind)'!BQ19-MIN('05 (ind)'!BQ$6:BQ$37))/(MAX('05 (ind)'!BQ$6:BQ$37)-MIN('05 (ind)'!BQ$6:BQ$37))))))</f>
        <v>47.704146056640845</v>
      </c>
      <c r="BR20" s="75">
        <f>IF('05 (ind)'!BR$1="si",100*(('05 (ind)'!BR19-MIN('05 (ind)'!BR$6:BR$37))/(MAX('05 (ind)'!BR$6:BR$37)-MIN('05 (ind)'!BR$6:BR$37))),ABS(-100+(100*(('05 (ind)'!BR19-MIN('05 (ind)'!BR$6:BR$37))/(MAX('05 (ind)'!BP$6:BP$37)-MIN('05 (ind)'!BR$6:BR$37))))))</f>
        <v>7.1563016660307772</v>
      </c>
      <c r="BS20" s="75">
        <f>IF('05 (ind)'!BS$1="si",100*(('05 (ind)'!BS19-MIN('05 (ind)'!BS$6:BS$37))/(MAX('05 (ind)'!BS$6:BS$37)-MIN('05 (ind)'!BS$6:BS$37))),ABS(-100+(100*(('05 (ind)'!BS19-MIN('05 (ind)'!BS$6:BS$37))/(MAX('05 (ind)'!BQ$6:BQ$37)-MIN('05 (ind)'!BS$6:BS$37))))))</f>
        <v>64.839725542474099</v>
      </c>
      <c r="BT20" s="75">
        <f>IF('05 (ind)'!BT$1="si",100*(('05 (ind)'!BT19-MIN('05 (ind)'!BT$6:BT$37))/(MAX('05 (ind)'!BT$6:BT$37)-MIN('05 (ind)'!BT$6:BT$37))),ABS(-100+(100*(('05 (ind)'!BT19-MIN('05 (ind)'!BT$6:BT$37))/(MAX('05 (ind)'!BR$6:BR$37)-MIN('05 (ind)'!BT$6:BT$37))))))</f>
        <v>92.494988750000005</v>
      </c>
      <c r="BU20" s="75">
        <f>IF('05 (ind)'!BU$1="si",100*(('05 (ind)'!BU19-MIN('05 (ind)'!BU$6:BU$37))/(MAX('05 (ind)'!BU$6:BU$37)-MIN('05 (ind)'!BU$6:BU$37))),ABS(-100+(100*(('05 (ind)'!BU19-MIN('05 (ind)'!BU$6:BU$37))/(MAX('05 (ind)'!BU$6:BU$37)-MIN('05 (ind)'!BU$6:BU$37))))))</f>
        <v>13.563308506468061</v>
      </c>
      <c r="BV20" s="75">
        <f>IF('05 (ind)'!BV$1="si",100*(('05 (ind)'!BV19-MIN('05 (ind)'!BV$6:BV$37))/(MAX('05 (ind)'!BV$6:BV$37)-MIN('05 (ind)'!BV$6:BV$37))),ABS(-100+(100*(('05 (ind)'!BV19-MIN('05 (ind)'!BV$6:BV$37))/(MAX('05 (ind)'!BV$6:BV$37)-MIN('05 (ind)'!BV$6:BV$37))))))</f>
        <v>58.447352766210599</v>
      </c>
      <c r="BW20" s="75">
        <f>IF('05 (ind)'!BW$1="si",100*(('05 (ind)'!BW19-MIN('05 (ind)'!BW$6:BW$37))/(MAX('05 (ind)'!BW$6:BW$37)-MIN('05 (ind)'!BW$6:BW$37))),ABS(-100+(100*(('05 (ind)'!BW19-MIN('05 (ind)'!BW$6:BW$37))/(MAX('05 (ind)'!BW$6:BW$37)-MIN('05 (ind)'!BW$6:BW$37))))))</f>
        <v>90.628691429321435</v>
      </c>
      <c r="BX20" s="75">
        <f>IF('05 (ind)'!BX$1="si",100*(('05 (ind)'!BX19-MIN('05 (ind)'!BX$6:BX$37))/(MAX('05 (ind)'!BX$6:BX$37)-MIN('05 (ind)'!BX$6:BX$37))),ABS(-100+(100*(('05 (ind)'!BX19-MIN('05 (ind)'!BX$6:BX$37))/(MAX('05 (ind)'!BX$6:BX$37)-MIN('05 (ind)'!BX$6:BX$37))))))</f>
        <v>27.045057385697675</v>
      </c>
      <c r="BY20" s="75">
        <f>IF('05 (ind)'!BY$1="si",100*(('05 (ind)'!BY19-MIN('05 (ind)'!BY$6:BY$37))/(MAX('05 (ind)'!BY$6:BY$37)-MIN('05 (ind)'!BY$6:BY$37))),ABS(-100+(100*(('05 (ind)'!BY19-MIN('05 (ind)'!BY$6:BY$37))/(MAX('05 (ind)'!BY$6:BY$37)-MIN('05 (ind)'!BY$6:BY$37))))))</f>
        <v>15.591721934101365</v>
      </c>
      <c r="BZ20" s="75">
        <f>IF('05 (ind)'!BZ$1="si",100*(('05 (ind)'!BZ19-MIN('05 (ind)'!BZ$6:BZ$37))/(MAX('05 (ind)'!BZ$6:BZ$37)-MIN('05 (ind)'!BZ$6:BZ$37))),ABS(-100+(100*(('05 (ind)'!BZ19-MIN('05 (ind)'!BZ$6:BZ$37))/(MAX('05 (ind)'!BZ$6:BZ$37)-MIN('05 (ind)'!BZ$6:BZ$37))))))</f>
        <v>92.889620863610688</v>
      </c>
      <c r="CA20" s="75">
        <f>IF('05 (ind)'!CA$1="si",100*(('05 (ind)'!CA19-MIN('05 (ind)'!CA$6:CA$37))/(MAX('05 (ind)'!CA$6:CA$37)-MIN('05 (ind)'!CA$6:CA$37))),ABS(-100+(100*(('05 (ind)'!CA19-MIN('05 (ind)'!CA$6:CA$37))/(MAX('05 (ind)'!CA$6:CA$37)-MIN('05 (ind)'!CA$6:CA$37))))))</f>
        <v>0</v>
      </c>
      <c r="CB20" s="75">
        <f>IF('05 (ind)'!CB$1="si",100*(('05 (ind)'!CB19-MIN('05 (ind)'!CB$6:CB$37))/(MAX('05 (ind)'!CB$6:CB$37)-MIN('05 (ind)'!CB$6:CB$37))),ABS(-100+(100*(('05 (ind)'!CB19-MIN('05 (ind)'!CB$6:CB$37))/(MAX('05 (ind)'!CB$6:CB$37)-MIN('05 (ind)'!CB$6:CB$37))))))</f>
        <v>70.786516853932582</v>
      </c>
      <c r="CC20" s="75">
        <f>IF('05 (ind)'!CC$1="si",100*(('05 (ind)'!CC19-MIN('05 (ind)'!CC$6:CC$37))/(MAX('05 (ind)'!CC$6:CC$37)-MIN('05 (ind)'!CC$6:CC$37))),ABS(-100+(100*(('05 (ind)'!CC19-MIN('05 (ind)'!CC$6:CC$37))/(MAX('05 (ind)'!CC$6:CC$37)-MIN('05 (ind)'!CC$6:CC$37))))))</f>
        <v>37.129391898011463</v>
      </c>
      <c r="CD20" s="75">
        <f>IF('05 (ind)'!CD$1="si",100*(('05 (ind)'!CD19-MIN('05 (ind)'!CD$6:CD$37))/(MAX('05 (ind)'!CD$6:CD$37)-MIN('05 (ind)'!CD$6:CD$37))),ABS(-100+(100*(('05 (ind)'!CD19-MIN('05 (ind)'!CD$6:CD$37))/(MAX('05 (ind)'!CD$6:CD$37)-MIN('05 (ind)'!CD$6:CD$37))))))</f>
        <v>24.36900475836125</v>
      </c>
      <c r="CE20" s="75">
        <f>IF('05 (ind)'!CE$1="si",100*(('05 (ind)'!CE19-MIN('05 (ind)'!CE$6:CE$37))/(MAX('05 (ind)'!CE$6:CE$37)-MIN('05 (ind)'!CE$6:CE$37))),ABS(-100+(100*(('05 (ind)'!CE19-MIN('05 (ind)'!CE$6:CE$37))/(MAX('05 (ind)'!CE$6:CE$37)-MIN('05 (ind)'!CE$6:CE$37))))))</f>
        <v>17.467143045665384</v>
      </c>
      <c r="CF20" s="75">
        <f>IF('05 (ind)'!CF$1="si",100*(('05 (ind)'!CF19-MIN('05 (ind)'!CF$6:CF$37))/(MAX('05 (ind)'!CF$6:CF$37)-MIN('05 (ind)'!CF$6:CF$37))),ABS(-100+(100*(('05 (ind)'!CF19-MIN('05 (ind)'!CF$6:CF$37))/(MAX('05 (ind)'!CF$6:CF$37)-MIN('05 (ind)'!CF$6:CF$37))))))</f>
        <v>23.382783424264968</v>
      </c>
      <c r="CG20" s="75">
        <f>IF('05 (ind)'!CG$1="si",100*(('05 (ind)'!CG19-MIN('05 (ind)'!CG$6:CG$37))/(MAX('05 (ind)'!CG$6:CG$37)-MIN('05 (ind)'!CG$6:CG$37))),ABS(-100+(100*(('05 (ind)'!CG19-MIN('05 (ind)'!CG$6:CG$37))/(MAX('05 (ind)'!CG$6:CG$37)-MIN('05 (ind)'!CG$6:CG$37))))))</f>
        <v>28.181207869339769</v>
      </c>
      <c r="CH20" s="75">
        <f>IF('05 (ind)'!CH$1="si",100*(('05 (ind)'!CH19-MIN('05 (ind)'!CH$6:CH$37))/(MAX('05 (ind)'!CH$6:CH$37)-MIN('05 (ind)'!CH$6:CH$37))),ABS(-100+(100*(('05 (ind)'!CH19-MIN('05 (ind)'!CH$6:CH$37))/(MAX('05 (ind)'!CH$6:CH$37)-MIN('05 (ind)'!CH$6:CH$37))))))</f>
        <v>37.32733172844118</v>
      </c>
      <c r="CI20" s="75">
        <f>IF('05 (ind)'!CI$1="si",100*(('05 (ind)'!CI19-MIN('05 (ind)'!CI$6:CI$37))/(MAX('05 (ind)'!CI$6:CI$37)-MIN('05 (ind)'!CI$6:CI$37))),ABS(-100+(100*(('05 (ind)'!CI19-MIN('05 (ind)'!CI$6:CI$37))/(MAX('05 (ind)'!CI$6:CI$37)-MIN('05 (ind)'!CI$6:CI$37))))))</f>
        <v>38.298706153352711</v>
      </c>
      <c r="CJ20" s="75">
        <f>IF('05 (ind)'!CJ$1="si",100*(('05 (ind)'!CJ19-MIN('05 (ind)'!CJ$6:CJ$37))/(MAX('05 (ind)'!CJ$6:CJ$37)-MIN('05 (ind)'!CJ$6:CJ$37))),ABS(-100+(100*(('05 (ind)'!CJ19-MIN('05 (ind)'!CJ$6:CJ$37))/(MAX('05 (ind)'!CJ$6:CJ$37)-MIN('05 (ind)'!CJ$6:CJ$37))))))</f>
        <v>37.448451356013187</v>
      </c>
      <c r="CK20" s="75">
        <f>IF('05 (ind)'!CK$1="si",100*(('05 (ind)'!CK19-MIN('05 (ind)'!CK$6:CK$37))/(MAX('05 (ind)'!CK$6:CK$37)-MIN('05 (ind)'!CK$6:CK$37))),ABS(-100+(100*(('05 (ind)'!CK19-MIN('05 (ind)'!CK$6:CK$37))/(MAX('05 (ind)'!CK$6:CK$37)-MIN('05 (ind)'!CK$6:CK$37))))))</f>
        <v>40.461784760925383</v>
      </c>
      <c r="CL20" s="75">
        <f>IF('05 (ind)'!CL$1="si",100*(('05 (ind)'!CL19-MIN('05 (ind)'!CL$6:CL$37))/(MAX('05 (ind)'!CL$6:CL$37)-MIN('05 (ind)'!CL$6:CL$37))),ABS(-100+(100*(('05 (ind)'!CL19-MIN('05 (ind)'!CL$6:CL$37))/(MAX('05 (ind)'!CL$6:CL$37)-MIN('05 (ind)'!CL$6:CL$37))))))</f>
        <v>12.678204521417207</v>
      </c>
      <c r="CM20" s="75">
        <f>IF('05 (ind)'!CM$1="si",100*(('05 (ind)'!CM19-MIN('05 (ind)'!CM$6:CM$37))/(MAX('05 (ind)'!CM$6:CM$37)-MIN('05 (ind)'!CM$6:CM$37))),ABS(-100+(100*(('05 (ind)'!CM19-MIN('05 (ind)'!CM$6:CM$37))/(MAX('05 (ind)'!CM$6:CM$37)-MIN('05 (ind)'!CM$6:CM$37))))))</f>
        <v>12.56060063217628</v>
      </c>
    </row>
    <row r="21" spans="1:91">
      <c r="A21" s="18" t="s">
        <v>150</v>
      </c>
      <c r="B21" s="87">
        <f>IF('05 (ind)'!B$1="si",100*(('05 (ind)'!B20-MIN('05 (ind)'!B$6:B$37))/(MAX('05 (ind)'!B$6:B$37)-MIN('05 (ind)'!B$6:B$37))),ABS(-100+(100*(('05 (ind)'!B20-MIN('05 (ind)'!B$6:B$37))/(MAX('05 (ind)'!B$6:B$37)-MIN('05 (ind)'!B$6:B$37))))))</f>
        <v>34.192304800216533</v>
      </c>
      <c r="C21" s="87">
        <f>IF('05 (ind)'!C$1="si",100*(('05 (ind)'!C20-MIN('05 (ind)'!C$6:C$37))/(MAX('05 (ind)'!C$6:C$37)-MIN('05 (ind)'!C$6:C$37))),ABS(-100+(100*(('05 (ind)'!C20-MIN('05 (ind)'!C$6:C$37))/(MAX('05 (ind)'!C$6:C$37)-MIN('05 (ind)'!C$6:C$37))))))</f>
        <v>39.464289493593711</v>
      </c>
      <c r="D21" s="87">
        <f>IF('05 (ind)'!D$1="si",100*(('05 (ind)'!D20-MIN('05 (ind)'!D$6:D$37))/(MAX('05 (ind)'!D$6:D$37)-MIN('05 (ind)'!D$6:D$37))),ABS(-100+(100*(('05 (ind)'!D20-MIN('05 (ind)'!D$6:D$37))/(MAX('05 (ind)'!D$6:D$37)-MIN('05 (ind)'!D$6:D$37))))))</f>
        <v>56.587345811054362</v>
      </c>
      <c r="E21" s="87">
        <f>IF('05 (ind)'!E$1="si",100*(('05 (ind)'!E20-MIN('05 (ind)'!E$6:E$37))/(MAX('05 (ind)'!E$6:E$37)-MIN('05 (ind)'!E$6:E$37))),ABS(-100+(100*(('05 (ind)'!E20-MIN('05 (ind)'!E$6:E$37))/(MAX('05 (ind)'!E$6:E$37)-MIN('05 (ind)'!E$6:E$37))))))</f>
        <v>22.187453434659517</v>
      </c>
      <c r="F21" s="87">
        <f>IF('05 (ind)'!F$1="si",100*(('05 (ind)'!F20-MIN('05 (ind)'!F$6:F$37))/(MAX('05 (ind)'!F$6:F$37)-MIN('05 (ind)'!F$6:F$37))),ABS(-100+(100*(('05 (ind)'!F20-MIN('05 (ind)'!F$6:F$37))/(MAX('05 (ind)'!F$6:F$37)-MIN('05 (ind)'!F$6:F$37))))))</f>
        <v>76.744186046511658</v>
      </c>
      <c r="G21" s="87">
        <f>IF('05 (ind)'!G$1="si",100*(('05 (ind)'!G20-MIN('05 (ind)'!G$6:G$37))/(MAX('05 (ind)'!G$6:G$37)-MIN('05 (ind)'!G$6:G$37))),ABS(-100+(100*(('05 (ind)'!G20-MIN('05 (ind)'!G$6:G$37))/(MAX('05 (ind)'!G$6:G$37)-MIN('05 (ind)'!G$6:G$37))))))</f>
        <v>100</v>
      </c>
      <c r="H21" s="87">
        <f>IF('05 (ind)'!H$1="si",100*(('05 (ind)'!H20-MIN('05 (ind)'!H$6:H$37))/(MAX('05 (ind)'!H$6:H$37)-MIN('05 (ind)'!H$6:H$37))),ABS(-100+(100*(('05 (ind)'!H20-MIN('05 (ind)'!H$6:H$37))/(MAX('05 (ind)'!H$6:H$37)-MIN('05 (ind)'!H$6:H$37))))))</f>
        <v>100</v>
      </c>
      <c r="I21" s="87">
        <f>IF('05 (ind)'!I$1="si",100*(('05 (ind)'!I20-MIN('05 (ind)'!I$6:I$37))/(MAX('05 (ind)'!I$6:I$37)-MIN('05 (ind)'!I$6:I$37))),ABS(-100+(100*(('05 (ind)'!I20-MIN('05 (ind)'!I$6:I$37))/(MAX('05 (ind)'!I$6:I$37)-MIN('05 (ind)'!I$6:I$37))))))</f>
        <v>86.656441717791409</v>
      </c>
      <c r="J21" s="87">
        <f>IF('05 (ind)'!J$1="si",100*(('05 (ind)'!J20-MIN('05 (ind)'!J$6:J$37))/(MAX('05 (ind)'!J$6:J$37)-MIN('05 (ind)'!J$6:J$37))),ABS(-100+(100*(('05 (ind)'!J20-MIN('05 (ind)'!J$6:J$37))/(MAX('05 (ind)'!J$6:J$37)-MIN('05 (ind)'!J$6:J$37))))))</f>
        <v>63.291139240506347</v>
      </c>
      <c r="K21" s="87">
        <f>IF('05 (ind)'!K$1="si",100*(('05 (ind)'!K20-MIN('05 (ind)'!K$6:K$37))/(MAX('05 (ind)'!K$6:K$37)-MIN('05 (ind)'!K$6:K$37))),ABS(-100+(100*(('05 (ind)'!K20-MIN('05 (ind)'!K$6:K$37))/(MAX('05 (ind)'!K$6:K$37)-MIN('05 (ind)'!K$6:K$37))))))</f>
        <v>0</v>
      </c>
      <c r="L21" s="87">
        <f>IF('05 (ind)'!L$1="si",100*(('05 (ind)'!L20-MIN('05 (ind)'!L$6:L$37))/(MAX('05 (ind)'!L$6:L$37)-MIN('05 (ind)'!L$6:L$37))),ABS(-100+(100*(('05 (ind)'!L20-MIN('05 (ind)'!L$6:L$37))/(MAX('05 (ind)'!L$6:L$37)-MIN('05 (ind)'!L$6:L$37))))))</f>
        <v>25.751728454104622</v>
      </c>
      <c r="M21" s="87">
        <f>IF('05 (ind)'!M$1="si",100*(('05 (ind)'!M20-MIN('05 (ind)'!M$6:M$37))/(MAX('05 (ind)'!M$6:M$37)-MIN('05 (ind)'!M$6:M$37))),ABS(-100+(100*(('05 (ind)'!M20-MIN('05 (ind)'!M$6:M$37))/(MAX('05 (ind)'!M$6:M$37)-MIN('05 (ind)'!M$6:M$37))))))</f>
        <v>24.658856531756044</v>
      </c>
      <c r="N21" s="87">
        <f>IF('05 (ind)'!N$1="si",100*(('05 (ind)'!N20-MIN('05 (ind)'!N$6:N$37))/(MAX('05 (ind)'!N$6:N$37)-MIN('05 (ind)'!N$6:N$37))),ABS(-100+(100*(('05 (ind)'!N20-MIN('05 (ind)'!N$6:N$37))/(MAX('05 (ind)'!N$6:N$37)-MIN('05 (ind)'!N$6:N$37))))))</f>
        <v>47.021930436118161</v>
      </c>
      <c r="O21" s="87">
        <f>IF('05 (ind)'!O$1="si",100*(('05 (ind)'!O20-MIN('05 (ind)'!O$6:O$37))/(MAX('05 (ind)'!O$6:O$37)-MIN('05 (ind)'!O$6:O$37))),ABS(-100+(100*(('05 (ind)'!O20-MIN('05 (ind)'!O$6:O$37))/(MAX('05 (ind)'!O$6:O$37)-MIN('05 (ind)'!O$6:O$37))))))</f>
        <v>71.764705882352942</v>
      </c>
      <c r="P21" s="87">
        <f>IF('05 (ind)'!P$1="si",100*(('05 (ind)'!P20-MIN('05 (ind)'!P$6:P$37))/(MAX('05 (ind)'!P$6:P$37)-MIN('05 (ind)'!P$6:P$37))),ABS(-100+(100*(('05 (ind)'!P20-MIN('05 (ind)'!P$6:P$37))/(MAX('05 (ind)'!P$6:P$37)-MIN('05 (ind)'!P$6:P$37))))))</f>
        <v>19.776359813038543</v>
      </c>
      <c r="Q21" s="87">
        <f>IF('05 (ind)'!Q$1="si",100*(('05 (ind)'!Q20-MIN('05 (ind)'!Q$6:Q$37))/(MAX('05 (ind)'!Q$6:Q$37)-MIN('05 (ind)'!Q$6:Q$37))),ABS(-100+(100*(('05 (ind)'!Q20-MIN('05 (ind)'!Q$6:Q$37))/(MAX('05 (ind)'!Q$6:Q$37)-MIN('05 (ind)'!Q$6:Q$37))))))</f>
        <v>2.9992425341518461</v>
      </c>
      <c r="R21" s="87">
        <f>IF('05 (ind)'!R$1="si",100*(('05 (ind)'!R20-MIN('05 (ind)'!R$6:R$37))/(MAX('05 (ind)'!R$6:R$37)-MIN('05 (ind)'!R$6:R$37))),ABS(-100+(100*(('05 (ind)'!R20-MIN('05 (ind)'!R$6:R$37))/(MAX('05 (ind)'!R$6:R$37)-MIN('05 (ind)'!R$6:R$37))))))</f>
        <v>1.9637991764831337</v>
      </c>
      <c r="S21" s="75">
        <f>ABS(ABS(('05 (ind)'!S20-((MAX('05 (ind)'!S$6:S$37)+MIN('05 (ind)'!S$6:S$37))/2))/(((MAX('05 (ind)'!S$6:S$37)+MIN('05 (ind)'!S$6:S$37))/2)-MAX('05 (ind)'!S$6:S$37))*100)-100)</f>
        <v>0</v>
      </c>
      <c r="T21" s="75">
        <f>IF('05 (ind)'!T$1="si",100*(('05 (ind)'!T20-MIN('05 (ind)'!T$6:T$37))/(MAX('05 (ind)'!T$6:T$37)-MIN('05 (ind)'!T$6:T$37))),ABS(-100+(100*(('05 (ind)'!T20-MIN('05 (ind)'!T$6:T$37))/(MAX('05 (ind)'!T$6:T$37)-MIN('05 (ind)'!T$6:T$37))))))</f>
        <v>41.003360190772121</v>
      </c>
      <c r="U21" s="75">
        <f>IF('05 (ind)'!U$1="si",100*(('05 (ind)'!U20-MIN('05 (ind)'!U$6:U$37))/(MAX('05 (ind)'!U$6:U$37)-MIN('05 (ind)'!U$6:U$37))),ABS(-100+(100*(('05 (ind)'!U20-MIN('05 (ind)'!U$6:U$37))/(MAX('05 (ind)'!U$6:U$37)-MIN('05 (ind)'!U$6:U$37))))))</f>
        <v>20</v>
      </c>
      <c r="V21" s="75">
        <f>IF('05 (ind)'!V$1="si",100*(('05 (ind)'!V20-MIN('05 (ind)'!V$6:V$37))/(MAX('05 (ind)'!V$6:V$37)-MIN('05 (ind)'!V$6:V$37))),ABS(-100+(100*(('05 (ind)'!V20-MIN('05 (ind)'!V$6:V$37))/(MAX('05 (ind)'!V$6:V$37)-MIN('05 (ind)'!V$6:V$37))))))</f>
        <v>100</v>
      </c>
      <c r="W21" s="75">
        <f>IF('05 (ind)'!W$1="si",100*(('05 (ind)'!W20-MIN('05 (ind)'!W$6:W$37))/(MAX('05 (ind)'!W$6:W$37)-MIN('05 (ind)'!W$6:W$37))),ABS(-100+(100*(('05 (ind)'!W20-MIN('05 (ind)'!W$6:W$37))/(MAX('05 (ind)'!W$6:W$37)-MIN('05 (ind)'!W$6:W$37))))))</f>
        <v>59.140317493418138</v>
      </c>
      <c r="X21" s="75">
        <f>IF('05 (ind)'!X$1="si",100*(('05 (ind)'!X20-MIN('05 (ind)'!X$6:X$37))/(MAX('05 (ind)'!X$6:X$37)-MIN('05 (ind)'!X$6:X$37))),ABS(-100+(100*(('05 (ind)'!X20-MIN('05 (ind)'!X$6:X$37))/(MAX('05 (ind)'!X$6:X$37)-MIN('05 (ind)'!X$6:X$37))))))</f>
        <v>77.192723424516558</v>
      </c>
      <c r="Y21" s="75">
        <f>IF('05 (ind)'!Y$1="si",100*(('05 (ind)'!Y20-MIN('05 (ind)'!Y$6:Y$37))/(MAX('05 (ind)'!Y$6:Y$37)-MIN('05 (ind)'!Y$6:Y$37))),ABS(-100+(100*(('05 (ind)'!Y20-MIN('05 (ind)'!Y$6:Y$37))/(MAX('05 (ind)'!Y$6:Y$37)-MIN('05 (ind)'!Y$6:Y$37))))))</f>
        <v>67.549861474644501</v>
      </c>
      <c r="Z21" s="75">
        <f>IF('05 (ind)'!Z$1="si",100*(('05 (ind)'!Z20-MIN('05 (ind)'!Z$6:Z$37))/(MAX('05 (ind)'!Z$6:Z$37)-MIN('05 (ind)'!Z$6:Z$37))),ABS(-100+(100*(('05 (ind)'!Z20-MIN('05 (ind)'!Z$6:Z$37))/(MAX('05 (ind)'!Z$6:Z$37)-MIN('05 (ind)'!Z$6:Z$37))))))</f>
        <v>49.761589099208315</v>
      </c>
      <c r="AA21" s="75">
        <f>IF('05 (ind)'!AA$1="si",100*(('05 (ind)'!AA20-MIN('05 (ind)'!AA$6:AA$37))/(MAX('05 (ind)'!AA$6:AA$37)-MIN('05 (ind)'!AA$6:AA$37))),ABS(-100+(100*(('05 (ind)'!AA20-MIN('05 (ind)'!AA$6:AA$37))/(MAX('05 (ind)'!AA$6:AA$37)-MIN('05 (ind)'!AA$6:AA$37))))))</f>
        <v>56.365413405151727</v>
      </c>
      <c r="AB21" s="75">
        <f>IF('05 (ind)'!AB$1="si",100*(('05 (ind)'!AB20-MIN('05 (ind)'!AB$6:AB$37))/(MAX('05 (ind)'!AB$6:AB$37)-MIN('05 (ind)'!AB$6:AB$37))),ABS(-100+(100*(('05 (ind)'!AB20-MIN('05 (ind)'!AB$6:AB$37))/(MAX('05 (ind)'!AB$6:AB$37)-MIN('05 (ind)'!AB$6:AB$37))))))</f>
        <v>0</v>
      </c>
      <c r="AC21" s="75">
        <f>IF('05 (ind)'!AC$1="si",100*(('05 (ind)'!AC20-MIN('05 (ind)'!AC$6:AC$37))/(MAX('05 (ind)'!AC$6:AC$37)-MIN('05 (ind)'!AC$6:AC$37))),ABS(-100+(100*(('05 (ind)'!AC20-MIN('05 (ind)'!AC$6:AC$37))/(MAX('05 (ind)'!AC$6:AC$37)-MIN('05 (ind)'!AC$6:AC$37))))))</f>
        <v>75.47623475234937</v>
      </c>
      <c r="AD21" s="75">
        <f>IF('05 (ind)'!AD$1="si",100*(('05 (ind)'!AD20-MIN('05 (ind)'!AD$6:AD$37))/(MAX('05 (ind)'!AD$6:AD$37)-MIN('05 (ind)'!AD$6:AD$37))),ABS(-100+(100*(('05 (ind)'!AD20-MIN('05 (ind)'!AD$6:AD$37))/(MAX('05 (ind)'!AD$6:AD$37)-MIN('05 (ind)'!AD$6:AD$37))))))</f>
        <v>45.469859339781763</v>
      </c>
      <c r="AE21" s="75">
        <f>IF('05 (ind)'!AE$1="si",100*(('05 (ind)'!AE20-MIN('05 (ind)'!AE$6:AE$37))/(MAX('05 (ind)'!AE$6:AE$37)-MIN('05 (ind)'!AE$6:AE$37))),ABS(-100+(100*(('05 (ind)'!AE20-MIN('05 (ind)'!AE$6:AE$37))/(MAX('05 (ind)'!AE$6:AE$37)-MIN('05 (ind)'!AE$6:AE$37))))))</f>
        <v>36.819500149763165</v>
      </c>
      <c r="AF21" s="75">
        <f>IF('05 (ind)'!AF$1="si",100*(('05 (ind)'!AF20-MIN('05 (ind)'!AF$6:AF$37))/(MAX('05 (ind)'!AF$6:AF$37)-MIN('05 (ind)'!AF$6:AF$37))),ABS(-100+(100*(('05 (ind)'!AF20-MIN('05 (ind)'!AF$6:AF$37))/(MAX('05 (ind)'!AF$6:AF$37)-MIN('05 (ind)'!AF$6:AF$37))))))</f>
        <v>78.571428571428569</v>
      </c>
      <c r="AG21" s="75">
        <f>IF('05 (ind)'!AG$1="si",100*(('05 (ind)'!AG20-MIN('05 (ind)'!AG$6:AG$37))/(MAX('05 (ind)'!AG$6:AG$37)-MIN('05 (ind)'!AG$6:AG$37))),ABS(-100+(100*(('05 (ind)'!AG20-MIN('05 (ind)'!AG$6:AG$37))/(MAX('05 (ind)'!AG$6:AG$37)-MIN('05 (ind)'!AG$6:AG$37))))))</f>
        <v>75.961538461538467</v>
      </c>
      <c r="AH21" s="75">
        <f>IF('05 (ind)'!AH$1="si",100*(('05 (ind)'!AH20-MIN('05 (ind)'!AH$6:AH$37))/(MAX('05 (ind)'!AH$6:AH$37)-MIN('05 (ind)'!AH$6:AH$37))),ABS(-100+(100*(('05 (ind)'!AH20-MIN('05 (ind)'!AH$6:AH$37))/(MAX('05 (ind)'!AH$6:AH$37)-MIN('05 (ind)'!AH$6:AH$37))))))</f>
        <v>22.613065326633166</v>
      </c>
      <c r="AI21" s="75">
        <f>IF('05 (ind)'!AI$1="si",100*(('05 (ind)'!AI20-MIN('05 (ind)'!AI$6:AI$37))/(MAX('05 (ind)'!AI$6:AI$37)-MIN('05 (ind)'!AI$6:AI$37))),ABS(-100+(100*(('05 (ind)'!AI20-MIN('05 (ind)'!AI$6:AI$37))/(MAX('05 (ind)'!AI$6:AI$37)-MIN('05 (ind)'!AI$6:AI$37))))))</f>
        <v>100</v>
      </c>
      <c r="AJ21" s="75">
        <f>IF('05 (ind)'!AJ$1="si",100*(('05 (ind)'!AJ20-MIN('05 (ind)'!AJ$6:AJ$37))/(MAX('05 (ind)'!AJ$6:AJ$37)-MIN('05 (ind)'!AJ$6:AJ$37))),ABS(-100+(100*(('05 (ind)'!AJ20-MIN('05 (ind)'!AJ$6:AJ$37))/(MAX('05 (ind)'!AJ$6:AJ$37)-MIN('05 (ind)'!AJ$6:AJ$37))))))</f>
        <v>70.103567318757229</v>
      </c>
      <c r="AK21" s="75">
        <f>IF('05 (ind)'!AK$1="si",100*(('05 (ind)'!AK20-MIN('05 (ind)'!AK$6:AK$37))/(MAX('05 (ind)'!AK$6:AK$37)-MIN('05 (ind)'!AK$6:AK$37))),ABS(-100+(100*(('05 (ind)'!AK20-MIN('05 (ind)'!AK$6:AK$37))/(MAX('05 (ind)'!AK$6:AK$37)-MIN('05 (ind)'!AK$6:AK$37))))))</f>
        <v>4.7551405646609526</v>
      </c>
      <c r="AL21" s="75">
        <f>IF('05 (ind)'!AL$1="si",100*(('05 (ind)'!AL20-MIN('05 (ind)'!AL$6:AL$37))/(MAX('05 (ind)'!AL$6:AL$37)-MIN('05 (ind)'!AL$6:AL$37))),ABS(-100+(100*(('05 (ind)'!AL20-MIN('05 (ind)'!AL$6:AL$37))/(MAX('05 (ind)'!AL$6:AL$37)-MIN('05 (ind)'!AL$6:AL$37))))))</f>
        <v>0</v>
      </c>
      <c r="AM21" s="75">
        <f>IF('05 (ind)'!AM$1="si",100*(('05 (ind)'!AM20-MIN('05 (ind)'!AM$6:AM$37))/(MAX('05 (ind)'!AM$6:AM$37)-MIN('05 (ind)'!AM$6:AM$37))),ABS(-100+(100*(('05 (ind)'!AM20-MIN('05 (ind)'!AM$6:AM$37))/(MAX('05 (ind)'!AM$6:AM$37)-MIN('05 (ind)'!AM$6:AM$37))))))</f>
        <v>0</v>
      </c>
      <c r="AN21" s="75">
        <f>IF('05 (ind)'!AN$1="si",100*(('05 (ind)'!AN20-MIN('05 (ind)'!AN$6:AN$37))/(MAX('05 (ind)'!AN$6:AN$37)-MIN('05 (ind)'!AN$6:AN$37))),ABS(-100+(100*(('05 (ind)'!AN20-MIN('05 (ind)'!AN$6:AN$37))/(MAX('05 (ind)'!AN$6:AN$37)-MIN('05 (ind)'!AN$6:AN$37))))))</f>
        <v>70.119295404718713</v>
      </c>
      <c r="AO21" s="75">
        <f>IF('05 (ind)'!AO$1="si",100*(('05 (ind)'!AO20-MIN('05 (ind)'!AO$6:AO$37))/(MAX('05 (ind)'!AO$6:AO$37)-MIN('05 (ind)'!AO$6:AO$37))),ABS(-100+(100*(('05 (ind)'!AO20-MIN('05 (ind)'!AO$6:AO$37))/(MAX('05 (ind)'!AO$6:AO$37)-MIN('05 (ind)'!AO$6:AO$37))))))</f>
        <v>43.98365380217605</v>
      </c>
      <c r="AP21" s="75">
        <f>IF('05 (ind)'!AP$1="si",100*(('05 (ind)'!AP20-MIN('05 (ind)'!AP$6:AP$37))/(MAX('05 (ind)'!AP$6:AP$37)-MIN('05 (ind)'!AP$6:AP$37))),ABS(-100+(100*(('05 (ind)'!AP20-MIN('05 (ind)'!AP$6:AP$37))/(MAX('05 (ind)'!AP$6:AP$37)-MIN('05 (ind)'!AP$6:AP$37))))))</f>
        <v>21.678891605541978</v>
      </c>
      <c r="AQ21" s="75">
        <f>IF('05 (ind)'!AQ$1="si",100*(('05 (ind)'!AQ20-MIN('05 (ind)'!AQ$6:AQ$37))/(MAX('05 (ind)'!AQ$6:AQ$37)-MIN('05 (ind)'!AQ$6:AQ$37))),ABS(-100+(100*(('05 (ind)'!AQ20-MIN('05 (ind)'!AQ$6:AQ$37))/(MAX('05 (ind)'!AQ$6:AQ$37)-MIN('05 (ind)'!AQ$6:AQ$37))))))</f>
        <v>3.9368693204133289</v>
      </c>
      <c r="AR21" s="75">
        <f>IF('05 (ind)'!AR$1="si",100*(('05 (ind)'!AR20-MIN('05 (ind)'!AR$6:AR$37))/(MAX('05 (ind)'!AR$6:AR$37)-MIN('05 (ind)'!AR$6:AR$37))),ABS(-100+(100*(('05 (ind)'!AR20-MIN('05 (ind)'!AR$6:AR$37))/(MAX('05 (ind)'!AR$6:AR$37)-MIN('05 (ind)'!AR$6:AR$37))))))</f>
        <v>50.208835905716001</v>
      </c>
      <c r="AS21" s="75">
        <f>IF('05 (ind)'!AS$1="si",100*(('05 (ind)'!AS20-MIN('05 (ind)'!AS$6:AS$37))/(MAX('05 (ind)'!AS$6:AS$37)-MIN('05 (ind)'!AS$6:AS$37))),ABS(-100+(100*(('05 (ind)'!AS20-MIN('05 (ind)'!AS$6:AS$37))/(MAX('05 (ind)'!AS$6:AS$37)-MIN('05 (ind)'!AS$6:AS$37))))))</f>
        <v>0</v>
      </c>
      <c r="AT21" s="75">
        <f>IF('05 (ind)'!AT$1="si",100*(('05 (ind)'!AT20-MIN('05 (ind)'!AT$6:AT$37))/(MAX('05 (ind)'!AT$6:AT$37)-MIN('05 (ind)'!AT$6:AT$37))),ABS(-100+(100*(('05 (ind)'!AT20-MIN('05 (ind)'!AT$6:AT$37))/(MAX('05 (ind)'!AT$6:AT$37)-MIN('05 (ind)'!AT$6:AT$37))))))</f>
        <v>0</v>
      </c>
      <c r="AU21" s="75">
        <f>IF('05 (ind)'!AU$1="si",100*(('05 (ind)'!AU20-MIN('05 (ind)'!AU$6:AU$37))/(MAX('05 (ind)'!AU$6:AU$37)-MIN('05 (ind)'!AU$6:AU$37))),ABS(-100+(100*(('05 (ind)'!AU20-MIN('05 (ind)'!AU$6:AU$37))/(MAX('05 (ind)'!AU$6:AU$37)-MIN('05 (ind)'!AU$6:AU$37))))))</f>
        <v>18.827160493827165</v>
      </c>
      <c r="AV21" s="75">
        <f>IF('05 (ind)'!AV$1="si",100*(('05 (ind)'!AV20-MIN('05 (ind)'!AV$6:AV$37))/(MAX('05 (ind)'!AV$6:AV$37)-MIN('05 (ind)'!AV$6:AV$37))),ABS(-100+(100*(('05 (ind)'!AV20-MIN('05 (ind)'!AV$6:AV$37))/(MAX('05 (ind)'!AV$6:AV$37)-MIN('05 (ind)'!AV$6:AV$37))))))</f>
        <v>84.055459272097053</v>
      </c>
      <c r="AW21" s="75">
        <f>IF('05 (ind)'!AW$1="si",100*(('05 (ind)'!AW20-MIN('05 (ind)'!AW$6:AW$37))/(MAX('05 (ind)'!AW$6:AW$37)-MIN('05 (ind)'!AW$6:AW$37))),ABS(-100+(100*(('05 (ind)'!AW20-MIN('05 (ind)'!AW$6:AW$37))/(MAX('05 (ind)'!AW$6:AW$37)-MIN('05 (ind)'!AW$6:AW$37))))))</f>
        <v>48.781752203214097</v>
      </c>
      <c r="AX21" s="75">
        <f>IF('05 (ind)'!AX$1="si",100*(('05 (ind)'!AX20-MIN('05 (ind)'!AX$6:AX$37))/(MAX('05 (ind)'!AX$6:AX$37)-MIN('05 (ind)'!AX$6:AX$37))),ABS(-100+(100*(('05 (ind)'!AX20-MIN('05 (ind)'!AX$6:AX$37))/(MAX('05 (ind)'!AX$6:AX$37)-MIN('05 (ind)'!AX$6:AX$37))))))</f>
        <v>13.712526697098692</v>
      </c>
      <c r="AY21" s="75">
        <f>IF('05 (ind)'!AY$1="si",100*(('05 (ind)'!AY20-MIN('05 (ind)'!AY$6:AY$37))/(MAX('05 (ind)'!AY$6:AY$37)-MIN('05 (ind)'!AY$6:AY$37))),ABS(-100+(100*(('05 (ind)'!AY20-MIN('05 (ind)'!AY$6:AY$37))/(MAX('05 (ind)'!AY$6:AY$37)-MIN('05 (ind)'!AY$6:AY$37))))))</f>
        <v>57.469077069457683</v>
      </c>
      <c r="AZ21" s="75">
        <f>IF('05 (ind)'!AZ$1="si",100*(('05 (ind)'!AZ20-MIN('05 (ind)'!AZ$6:AZ$37))/(MAX('05 (ind)'!AZ$6:AZ$37)-MIN('05 (ind)'!AZ$6:AZ$37))),ABS(-100+(100*(('05 (ind)'!AZ20-MIN('05 (ind)'!AZ$6:AZ$37))/(MAX('05 (ind)'!AZ$6:AZ$37)-MIN('05 (ind)'!AZ$6:AZ$37))))))</f>
        <v>38.060533854425728</v>
      </c>
      <c r="BA21" s="75">
        <f>IF('05 (ind)'!BA$1="si",100*(('05 (ind)'!BA20-MIN('05 (ind)'!BA$6:BA$37))/(MAX('05 (ind)'!BA$6:BA$37)-MIN('05 (ind)'!BA$6:BA$37))),ABS(-100+(100*(('05 (ind)'!BA20-MIN('05 (ind)'!BA$6:BA$37))/(MAX('05 (ind)'!BA$6:BA$37)-MIN('05 (ind)'!BA$6:BA$37))))))</f>
        <v>45.509417504984384</v>
      </c>
      <c r="BB21" s="75">
        <f>IF('05 (ind)'!BB$1="si",100*(('05 (ind)'!BB20-MIN('05 (ind)'!BB$6:BB$37))/(MAX('05 (ind)'!BB$6:BB$37)-MIN('05 (ind)'!BB$6:BB$37))),ABS(-100+(100*(('05 (ind)'!BB20-MIN('05 (ind)'!BB$6:BB$37))/(MAX('05 (ind)'!BB$6:BB$37)-MIN('05 (ind)'!BB$6:BB$37))))))</f>
        <v>2.0377235887641452</v>
      </c>
      <c r="BC21" s="75">
        <f>IF('05 (ind)'!BC$1="si",100*(('05 (ind)'!BC20-MIN('05 (ind)'!BC$6:BC$37))/(MAX('05 (ind)'!BC$6:BC$37)-MIN('05 (ind)'!BC$6:BC$37))),ABS(-100+(100*(('05 (ind)'!BC20-MIN('05 (ind)'!BC$6:BC$37))/(MAX('05 (ind)'!BC$6:BC$37)-MIN('05 (ind)'!BC$6:BC$37))))))</f>
        <v>15.903265896083591</v>
      </c>
      <c r="BD21" s="75">
        <f>IF('05 (ind)'!BD$1="si",100*(('05 (ind)'!BD20-MIN('05 (ind)'!BD$6:BD$37))/(MAX('05 (ind)'!BD$6:BD$37)-MIN('05 (ind)'!BD$6:BD$37))),ABS(-100+(100*(('05 (ind)'!BD20-MIN('05 (ind)'!BD$6:BD$37))/(MAX('05 (ind)'!BD$6:BD$37)-MIN('05 (ind)'!BD$6:BD$37))))))</f>
        <v>26.619646830499445</v>
      </c>
      <c r="BE21" s="75">
        <f>IF('05 (ind)'!BE$1="si",100*(('05 (ind)'!BE20-MIN('05 (ind)'!BE$6:BE$37))/(MAX('05 (ind)'!BE$6:BE$37)-MIN('05 (ind)'!BE$6:BE$37))),ABS(-100+(100*(('05 (ind)'!BE20-MIN('05 (ind)'!BE$6:BE$37))/(MAX('05 (ind)'!BE$6:BE$37)-MIN('05 (ind)'!BE$6:BE$37))))))</f>
        <v>25.587958607714018</v>
      </c>
      <c r="BF21" s="75">
        <f>IF('05 (ind)'!BF$1="si",100*(('05 (ind)'!BF20-MIN('05 (ind)'!BF$6:BF$37))/(MAX('05 (ind)'!BF$6:BF$37)-MIN('05 (ind)'!BF$6:BF$37))),ABS(-100+(100*(('05 (ind)'!BF20-MIN('05 (ind)'!BF$6:BF$37))/(MAX('05 (ind)'!BF$6:BF$37)-MIN('05 (ind)'!BF$6:BF$37))))))</f>
        <v>33.898492320492139</v>
      </c>
      <c r="BG21" s="75">
        <f>IF('05 (ind)'!BG$1="si",100*(('05 (ind)'!BG20-MIN('05 (ind)'!BG$6:BG$37))/(MAX('05 (ind)'!BG$6:BG$37)-MIN('05 (ind)'!BG$6:BG$37))),ABS(-100+(100*(('05 (ind)'!BG20-MIN('05 (ind)'!BG$6:BG$37))/(MAX('05 (ind)'!BG$6:BG$37)-MIN('05 (ind)'!BG$6:BG$37))))))</f>
        <v>25.771065532917063</v>
      </c>
      <c r="BH21" s="75">
        <f>IF('05 (ind)'!BH$1="si",100*(('05 (ind)'!BH20-MIN('05 (ind)'!BH$6:BH$37))/(MAX('05 (ind)'!BH$6:BH$37)-MIN('05 (ind)'!BH$6:BH$37))),ABS(-100+(100*(('05 (ind)'!BH20-MIN('05 (ind)'!BH$6:BH$37))/(MAX('05 (ind)'!BH$6:BH$37)-MIN('05 (ind)'!BH$6:BH$37))))))</f>
        <v>26.434969773755689</v>
      </c>
      <c r="BI21" s="75">
        <f>IF('05 (ind)'!BI$1="si",100*(('05 (ind)'!BI20-MIN('05 (ind)'!BI$6:BI$37))/(MAX('05 (ind)'!BI$6:BI$37)-MIN('05 (ind)'!BI$6:BI$37))),ABS(-100+(100*(('05 (ind)'!BI20-MIN('05 (ind)'!BI$6:BI$37))/(MAX('05 (ind)'!BI$6:BI$37)-MIN('05 (ind)'!BI$6:BI$37))))))</f>
        <v>100</v>
      </c>
      <c r="BJ21" s="75">
        <f>IF('05 (ind)'!BJ$1="si",100*(('05 (ind)'!BJ20-MIN('05 (ind)'!BJ$6:BJ$37))/(MAX('05 (ind)'!BJ$6:BJ$37)-MIN('05 (ind)'!BJ$6:BJ$37))),ABS(-100+(100*(('05 (ind)'!BJ20-MIN('05 (ind)'!BJ$6:BJ$37))/(MAX('05 (ind)'!BJ$6:BJ$37)-MIN('05 (ind)'!BJ$6:BJ$37))))))</f>
        <v>4.8790030142831599E-2</v>
      </c>
      <c r="BK21" s="75">
        <f>IF('05 (ind)'!BK$1="si",100*(('05 (ind)'!BK20-MIN('05 (ind)'!BK$6:BK$37))/(MAX('05 (ind)'!BK$6:BK$37)-MIN('05 (ind)'!BK$6:BK$37))),ABS(-100+(100*(('05 (ind)'!BK20-MIN('05 (ind)'!BK$6:BK$37))/(MAX('05 (ind)'!BK$6:BK$37)-MIN('05 (ind)'!BK$6:BK$37))))))</f>
        <v>3.7568517892733611</v>
      </c>
      <c r="BL21" s="75">
        <f>IF('05 (ind)'!BL$1="si",100*(('05 (ind)'!BL20-MIN('05 (ind)'!BL$6:BL$37))/(MAX('05 (ind)'!BL$6:BL$37)-MIN('05 (ind)'!BL$6:BL$37))),ABS(-100+(100*(('05 (ind)'!BL20-MIN('05 (ind)'!BL$6:BL$37))/(MAX('05 (ind)'!BL$6:BL$37)-MIN('05 (ind)'!BL$6:BL$37))))))</f>
        <v>6.0344827586206895</v>
      </c>
      <c r="BM21" s="75">
        <f>IF('05 (ind)'!BM$1="si",100*(('05 (ind)'!BM20-MIN('05 (ind)'!BM$6:BM$37))/(MAX('05 (ind)'!BM$6:BM$37)-MIN('05 (ind)'!BM$6:BM$37))),ABS(-100+(100*(('05 (ind)'!BM20-MIN('05 (ind)'!BM$6:BM$37))/(MAX('05 (ind)'!BM$6:BM$37)-MIN('05 (ind)'!BM$6:BM$37))))))</f>
        <v>3.2498445518346575</v>
      </c>
      <c r="BN21" s="75">
        <f>IF('05 (ind)'!BN$1="si",100*(('05 (ind)'!BN20-MIN('05 (ind)'!BN$6:BN$37))/(MAX('05 (ind)'!BN$6:BN$37)-MIN('05 (ind)'!BN$6:BN$37))),ABS(-100+(100*(('05 (ind)'!BN20-MIN('05 (ind)'!BN$6:BN$37))/(MAX('05 (ind)'!BN$6:BN$37)-MIN('05 (ind)'!BN$6:BN$37))))))</f>
        <v>7.6645258850463787</v>
      </c>
      <c r="BO21" s="75">
        <f>IF('05 (ind)'!BO$1="si",100*(('05 (ind)'!BO20-MIN('05 (ind)'!BO$6:BO$37))/(MAX('05 (ind)'!BO$6:BO$37)-MIN('05 (ind)'!BO$6:BO$37))),ABS(-100+(100*(('05 (ind)'!BO20-MIN('05 (ind)'!BO$6:BO$37))/(MAX('05 (ind)'!BO$6:BO$37)-MIN('05 (ind)'!BO$6:BO$37))))))</f>
        <v>15.863052045684853</v>
      </c>
      <c r="BP21" s="75">
        <f>IF('05 (ind)'!BP$1="si",100*(('05 (ind)'!BP20-MIN('05 (ind)'!BP$6:BP$37))/(MAX('05 (ind)'!BP$6:BP$37)-MIN('05 (ind)'!BP$6:BP$37))),ABS(-100+(100*(('05 (ind)'!BP20-MIN('05 (ind)'!BP$6:BP$37))/(MAX('05 (ind)'!BP$6:BP$37)-MIN('05 (ind)'!BP$6:BP$37))))))</f>
        <v>12.409326363949303</v>
      </c>
      <c r="BQ21" s="75">
        <f>IF('05 (ind)'!BQ$1="si",100*(('05 (ind)'!BQ20-MIN('05 (ind)'!BQ$6:BQ$37))/(MAX('05 (ind)'!BQ$6:BQ$37)-MIN('05 (ind)'!BQ$6:BQ$37))),ABS(-100+(100*(('05 (ind)'!BQ20-MIN('05 (ind)'!BQ$6:BQ$37))/(MAX('05 (ind)'!BQ$6:BQ$37)-MIN('05 (ind)'!BQ$6:BQ$37))))))</f>
        <v>40.192099106680956</v>
      </c>
      <c r="BR21" s="75">
        <f>IF('05 (ind)'!BR$1="si",100*(('05 (ind)'!BR20-MIN('05 (ind)'!BR$6:BR$37))/(MAX('05 (ind)'!BR$6:BR$37)-MIN('05 (ind)'!BR$6:BR$37))),ABS(-100+(100*(('05 (ind)'!BR20-MIN('05 (ind)'!BR$6:BR$37))/(MAX('05 (ind)'!BP$6:BP$37)-MIN('05 (ind)'!BR$6:BR$37))))))</f>
        <v>25.195898446245462</v>
      </c>
      <c r="BS21" s="75">
        <f>IF('05 (ind)'!BS$1="si",100*(('05 (ind)'!BS20-MIN('05 (ind)'!BS$6:BS$37))/(MAX('05 (ind)'!BS$6:BS$37)-MIN('05 (ind)'!BS$6:BS$37))),ABS(-100+(100*(('05 (ind)'!BS20-MIN('05 (ind)'!BS$6:BS$37))/(MAX('05 (ind)'!BQ$6:BQ$37)-MIN('05 (ind)'!BS$6:BS$37))))))</f>
        <v>73.731955041364344</v>
      </c>
      <c r="BT21" s="75">
        <f>IF('05 (ind)'!BT$1="si",100*(('05 (ind)'!BT20-MIN('05 (ind)'!BT$6:BT$37))/(MAX('05 (ind)'!BT$6:BT$37)-MIN('05 (ind)'!BT$6:BT$37))),ABS(-100+(100*(('05 (ind)'!BT20-MIN('05 (ind)'!BT$6:BT$37))/(MAX('05 (ind)'!BR$6:BR$37)-MIN('05 (ind)'!BT$6:BT$37))))))</f>
        <v>85.454205000000002</v>
      </c>
      <c r="BU21" s="75">
        <f>IF('05 (ind)'!BU$1="si",100*(('05 (ind)'!BU20-MIN('05 (ind)'!BU$6:BU$37))/(MAX('05 (ind)'!BU$6:BU$37)-MIN('05 (ind)'!BU$6:BU$37))),ABS(-100+(100*(('05 (ind)'!BU20-MIN('05 (ind)'!BU$6:BU$37))/(MAX('05 (ind)'!BU$6:BU$37)-MIN('05 (ind)'!BU$6:BU$37))))))</f>
        <v>35.201881615052926</v>
      </c>
      <c r="BV21" s="75">
        <f>IF('05 (ind)'!BV$1="si",100*(('05 (ind)'!BV20-MIN('05 (ind)'!BV$6:BV$37))/(MAX('05 (ind)'!BV$6:BV$37)-MIN('05 (ind)'!BV$6:BV$37))),ABS(-100+(100*(('05 (ind)'!BV20-MIN('05 (ind)'!BV$6:BV$37))/(MAX('05 (ind)'!BV$6:BV$37)-MIN('05 (ind)'!BV$6:BV$37))))))</f>
        <v>61.005353955978592</v>
      </c>
      <c r="BW21" s="75">
        <f>IF('05 (ind)'!BW$1="si",100*(('05 (ind)'!BW20-MIN('05 (ind)'!BW$6:BW$37))/(MAX('05 (ind)'!BW$6:BW$37)-MIN('05 (ind)'!BW$6:BW$37))),ABS(-100+(100*(('05 (ind)'!BW20-MIN('05 (ind)'!BW$6:BW$37))/(MAX('05 (ind)'!BW$6:BW$37)-MIN('05 (ind)'!BW$6:BW$37))))))</f>
        <v>65.625410158813494</v>
      </c>
      <c r="BX21" s="75">
        <f>IF('05 (ind)'!BX$1="si",100*(('05 (ind)'!BX20-MIN('05 (ind)'!BX$6:BX$37))/(MAX('05 (ind)'!BX$6:BX$37)-MIN('05 (ind)'!BX$6:BX$37))),ABS(-100+(100*(('05 (ind)'!BX20-MIN('05 (ind)'!BX$6:BX$37))/(MAX('05 (ind)'!BX$6:BX$37)-MIN('05 (ind)'!BX$6:BX$37))))))</f>
        <v>51.314510047233206</v>
      </c>
      <c r="BY21" s="75">
        <f>IF('05 (ind)'!BY$1="si",100*(('05 (ind)'!BY20-MIN('05 (ind)'!BY$6:BY$37))/(MAX('05 (ind)'!BY$6:BY$37)-MIN('05 (ind)'!BY$6:BY$37))),ABS(-100+(100*(('05 (ind)'!BY20-MIN('05 (ind)'!BY$6:BY$37))/(MAX('05 (ind)'!BY$6:BY$37)-MIN('05 (ind)'!BY$6:BY$37))))))</f>
        <v>8.7418668468888434</v>
      </c>
      <c r="BZ21" s="75">
        <f>IF('05 (ind)'!BZ$1="si",100*(('05 (ind)'!BZ20-MIN('05 (ind)'!BZ$6:BZ$37))/(MAX('05 (ind)'!BZ$6:BZ$37)-MIN('05 (ind)'!BZ$6:BZ$37))),ABS(-100+(100*(('05 (ind)'!BZ20-MIN('05 (ind)'!BZ$6:BZ$37))/(MAX('05 (ind)'!BZ$6:BZ$37)-MIN('05 (ind)'!BZ$6:BZ$37))))))</f>
        <v>93.986580021443885</v>
      </c>
      <c r="CA21" s="75">
        <f>IF('05 (ind)'!CA$1="si",100*(('05 (ind)'!CA20-MIN('05 (ind)'!CA$6:CA$37))/(MAX('05 (ind)'!CA$6:CA$37)-MIN('05 (ind)'!CA$6:CA$37))),ABS(-100+(100*(('05 (ind)'!CA20-MIN('05 (ind)'!CA$6:CA$37))/(MAX('05 (ind)'!CA$6:CA$37)-MIN('05 (ind)'!CA$6:CA$37))))))</f>
        <v>54.068233163418768</v>
      </c>
      <c r="CB21" s="75">
        <f>IF('05 (ind)'!CB$1="si",100*(('05 (ind)'!CB20-MIN('05 (ind)'!CB$6:CB$37))/(MAX('05 (ind)'!CB$6:CB$37)-MIN('05 (ind)'!CB$6:CB$37))),ABS(-100+(100*(('05 (ind)'!CB20-MIN('05 (ind)'!CB$6:CB$37))/(MAX('05 (ind)'!CB$6:CB$37)-MIN('05 (ind)'!CB$6:CB$37))))))</f>
        <v>36.516853932584269</v>
      </c>
      <c r="CC21" s="75">
        <f>IF('05 (ind)'!CC$1="si",100*(('05 (ind)'!CC20-MIN('05 (ind)'!CC$6:CC$37))/(MAX('05 (ind)'!CC$6:CC$37)-MIN('05 (ind)'!CC$6:CC$37))),ABS(-100+(100*(('05 (ind)'!CC20-MIN('05 (ind)'!CC$6:CC$37))/(MAX('05 (ind)'!CC$6:CC$37)-MIN('05 (ind)'!CC$6:CC$37))))))</f>
        <v>17.292552263820454</v>
      </c>
      <c r="CD21" s="75">
        <f>IF('05 (ind)'!CD$1="si",100*(('05 (ind)'!CD20-MIN('05 (ind)'!CD$6:CD$37))/(MAX('05 (ind)'!CD$6:CD$37)-MIN('05 (ind)'!CD$6:CD$37))),ABS(-100+(100*(('05 (ind)'!CD20-MIN('05 (ind)'!CD$6:CD$37))/(MAX('05 (ind)'!CD$6:CD$37)-MIN('05 (ind)'!CD$6:CD$37))))))</f>
        <v>0.20145304766351554</v>
      </c>
      <c r="CE21" s="75">
        <f>IF('05 (ind)'!CE$1="si",100*(('05 (ind)'!CE20-MIN('05 (ind)'!CE$6:CE$37))/(MAX('05 (ind)'!CE$6:CE$37)-MIN('05 (ind)'!CE$6:CE$37))),ABS(-100+(100*(('05 (ind)'!CE20-MIN('05 (ind)'!CE$6:CE$37))/(MAX('05 (ind)'!CE$6:CE$37)-MIN('05 (ind)'!CE$6:CE$37))))))</f>
        <v>6.3344060106092739</v>
      </c>
      <c r="CF21" s="75">
        <f>IF('05 (ind)'!CF$1="si",100*(('05 (ind)'!CF20-MIN('05 (ind)'!CF$6:CF$37))/(MAX('05 (ind)'!CF$6:CF$37)-MIN('05 (ind)'!CF$6:CF$37))),ABS(-100+(100*(('05 (ind)'!CF20-MIN('05 (ind)'!CF$6:CF$37))/(MAX('05 (ind)'!CF$6:CF$37)-MIN('05 (ind)'!CF$6:CF$37))))))</f>
        <v>11.523726874763087</v>
      </c>
      <c r="CG21" s="75">
        <f>IF('05 (ind)'!CG$1="si",100*(('05 (ind)'!CG20-MIN('05 (ind)'!CG$6:CG$37))/(MAX('05 (ind)'!CG$6:CG$37)-MIN('05 (ind)'!CG$6:CG$37))),ABS(-100+(100*(('05 (ind)'!CG20-MIN('05 (ind)'!CG$6:CG$37))/(MAX('05 (ind)'!CG$6:CG$37)-MIN('05 (ind)'!CG$6:CG$37))))))</f>
        <v>20.144724491060046</v>
      </c>
      <c r="CH21" s="75">
        <f>IF('05 (ind)'!CH$1="si",100*(('05 (ind)'!CH20-MIN('05 (ind)'!CH$6:CH$37))/(MAX('05 (ind)'!CH$6:CH$37)-MIN('05 (ind)'!CH$6:CH$37))),ABS(-100+(100*(('05 (ind)'!CH20-MIN('05 (ind)'!CH$6:CH$37))/(MAX('05 (ind)'!CH$6:CH$37)-MIN('05 (ind)'!CH$6:CH$37))))))</f>
        <v>10.975480450802282</v>
      </c>
      <c r="CI21" s="75">
        <f>IF('05 (ind)'!CI$1="si",100*(('05 (ind)'!CI20-MIN('05 (ind)'!CI$6:CI$37))/(MAX('05 (ind)'!CI$6:CI$37)-MIN('05 (ind)'!CI$6:CI$37))),ABS(-100+(100*(('05 (ind)'!CI20-MIN('05 (ind)'!CI$6:CI$37))/(MAX('05 (ind)'!CI$6:CI$37)-MIN('05 (ind)'!CI$6:CI$37))))))</f>
        <v>40.317479127796481</v>
      </c>
      <c r="CJ21" s="75">
        <f>IF('05 (ind)'!CJ$1="si",100*(('05 (ind)'!CJ20-MIN('05 (ind)'!CJ$6:CJ$37))/(MAX('05 (ind)'!CJ$6:CJ$37)-MIN('05 (ind)'!CJ$6:CJ$37))),ABS(-100+(100*(('05 (ind)'!CJ20-MIN('05 (ind)'!CJ$6:CJ$37))/(MAX('05 (ind)'!CJ$6:CJ$37)-MIN('05 (ind)'!CJ$6:CJ$37))))))</f>
        <v>55.097809568201349</v>
      </c>
      <c r="CK21" s="75">
        <f>IF('05 (ind)'!CK$1="si",100*(('05 (ind)'!CK20-MIN('05 (ind)'!CK$6:CK$37))/(MAX('05 (ind)'!CK$6:CK$37)-MIN('05 (ind)'!CK$6:CK$37))),ABS(-100+(100*(('05 (ind)'!CK20-MIN('05 (ind)'!CK$6:CK$37))/(MAX('05 (ind)'!CK$6:CK$37)-MIN('05 (ind)'!CK$6:CK$37))))))</f>
        <v>16.612714808403297</v>
      </c>
      <c r="CL21" s="75">
        <f>IF('05 (ind)'!CL$1="si",100*(('05 (ind)'!CL20-MIN('05 (ind)'!CL$6:CL$37))/(MAX('05 (ind)'!CL$6:CL$37)-MIN('05 (ind)'!CL$6:CL$37))),ABS(-100+(100*(('05 (ind)'!CL20-MIN('05 (ind)'!CL$6:CL$37))/(MAX('05 (ind)'!CL$6:CL$37)-MIN('05 (ind)'!CL$6:CL$37))))))</f>
        <v>17.830170714205245</v>
      </c>
      <c r="CM21" s="75">
        <f>IF('05 (ind)'!CM$1="si",100*(('05 (ind)'!CM20-MIN('05 (ind)'!CM$6:CM$37))/(MAX('05 (ind)'!CM$6:CM$37)-MIN('05 (ind)'!CM$6:CM$37))),ABS(-100+(100*(('05 (ind)'!CM20-MIN('05 (ind)'!CM$6:CM$37))/(MAX('05 (ind)'!CM$6:CM$37)-MIN('05 (ind)'!CM$6:CM$37))))))</f>
        <v>6.5527063369891518</v>
      </c>
    </row>
    <row r="22" spans="1:91">
      <c r="A22" s="18" t="s">
        <v>151</v>
      </c>
      <c r="B22" s="87">
        <f>IF('05 (ind)'!B$1="si",100*(('05 (ind)'!B21-MIN('05 (ind)'!B$6:B$37))/(MAX('05 (ind)'!B$6:B$37)-MIN('05 (ind)'!B$6:B$37))),ABS(-100+(100*(('05 (ind)'!B21-MIN('05 (ind)'!B$6:B$37))/(MAX('05 (ind)'!B$6:B$37)-MIN('05 (ind)'!B$6:B$37))))))</f>
        <v>7.9223251896929137</v>
      </c>
      <c r="C22" s="87">
        <f>IF('05 (ind)'!C$1="si",100*(('05 (ind)'!C21-MIN('05 (ind)'!C$6:C$37))/(MAX('05 (ind)'!C$6:C$37)-MIN('05 (ind)'!C$6:C$37))),ABS(-100+(100*(('05 (ind)'!C21-MIN('05 (ind)'!C$6:C$37))/(MAX('05 (ind)'!C$6:C$37)-MIN('05 (ind)'!C$6:C$37))))))</f>
        <v>20.790491953661761</v>
      </c>
      <c r="D22" s="87">
        <f>IF('05 (ind)'!D$1="si",100*(('05 (ind)'!D21-MIN('05 (ind)'!D$6:D$37))/(MAX('05 (ind)'!D$6:D$37)-MIN('05 (ind)'!D$6:D$37))),ABS(-100+(100*(('05 (ind)'!D21-MIN('05 (ind)'!D$6:D$37))/(MAX('05 (ind)'!D$6:D$37)-MIN('05 (ind)'!D$6:D$37))))))</f>
        <v>86.875077023131638</v>
      </c>
      <c r="E22" s="87">
        <f>IF('05 (ind)'!E$1="si",100*(('05 (ind)'!E21-MIN('05 (ind)'!E$6:E$37))/(MAX('05 (ind)'!E$6:E$37)-MIN('05 (ind)'!E$6:E$37))),ABS(-100+(100*(('05 (ind)'!E21-MIN('05 (ind)'!E$6:E$37))/(MAX('05 (ind)'!E$6:E$37)-MIN('05 (ind)'!E$6:E$37))))))</f>
        <v>54.626732230666079</v>
      </c>
      <c r="F22" s="87">
        <f>IF('05 (ind)'!F$1="si",100*(('05 (ind)'!F21-MIN('05 (ind)'!F$6:F$37))/(MAX('05 (ind)'!F$6:F$37)-MIN('05 (ind)'!F$6:F$37))),ABS(-100+(100*(('05 (ind)'!F21-MIN('05 (ind)'!F$6:F$37))/(MAX('05 (ind)'!F$6:F$37)-MIN('05 (ind)'!F$6:F$37))))))</f>
        <v>59.800664451827267</v>
      </c>
      <c r="G22" s="87">
        <f>IF('05 (ind)'!G$1="si",100*(('05 (ind)'!G21-MIN('05 (ind)'!G$6:G$37))/(MAX('05 (ind)'!G$6:G$37)-MIN('05 (ind)'!G$6:G$37))),ABS(-100+(100*(('05 (ind)'!G21-MIN('05 (ind)'!G$6:G$37))/(MAX('05 (ind)'!G$6:G$37)-MIN('05 (ind)'!G$6:G$37))))))</f>
        <v>54.106280193236714</v>
      </c>
      <c r="H22" s="87">
        <f>IF('05 (ind)'!H$1="si",100*(('05 (ind)'!H21-MIN('05 (ind)'!H$6:H$37))/(MAX('05 (ind)'!H$6:H$37)-MIN('05 (ind)'!H$6:H$37))),ABS(-100+(100*(('05 (ind)'!H21-MIN('05 (ind)'!H$6:H$37))/(MAX('05 (ind)'!H$6:H$37)-MIN('05 (ind)'!H$6:H$37))))))</f>
        <v>60.502283105022833</v>
      </c>
      <c r="I22" s="87">
        <f>IF('05 (ind)'!I$1="si",100*(('05 (ind)'!I21-MIN('05 (ind)'!I$6:I$37))/(MAX('05 (ind)'!I$6:I$37)-MIN('05 (ind)'!I$6:I$37))),ABS(-100+(100*(('05 (ind)'!I21-MIN('05 (ind)'!I$6:I$37))/(MAX('05 (ind)'!I$6:I$37)-MIN('05 (ind)'!I$6:I$37))))))</f>
        <v>75</v>
      </c>
      <c r="J22" s="87">
        <f>IF('05 (ind)'!J$1="si",100*(('05 (ind)'!J21-MIN('05 (ind)'!J$6:J$37))/(MAX('05 (ind)'!J$6:J$37)-MIN('05 (ind)'!J$6:J$37))),ABS(-100+(100*(('05 (ind)'!J21-MIN('05 (ind)'!J$6:J$37))/(MAX('05 (ind)'!J$6:J$37)-MIN('05 (ind)'!J$6:J$37))))))</f>
        <v>30.63291139240506</v>
      </c>
      <c r="K22" s="87">
        <f>IF('05 (ind)'!K$1="si",100*(('05 (ind)'!K21-MIN('05 (ind)'!K$6:K$37))/(MAX('05 (ind)'!K$6:K$37)-MIN('05 (ind)'!K$6:K$37))),ABS(-100+(100*(('05 (ind)'!K21-MIN('05 (ind)'!K$6:K$37))/(MAX('05 (ind)'!K$6:K$37)-MIN('05 (ind)'!K$6:K$37))))))</f>
        <v>30.709544160434522</v>
      </c>
      <c r="L22" s="87">
        <f>IF('05 (ind)'!L$1="si",100*(('05 (ind)'!L21-MIN('05 (ind)'!L$6:L$37))/(MAX('05 (ind)'!L$6:L$37)-MIN('05 (ind)'!L$6:L$37))),ABS(-100+(100*(('05 (ind)'!L21-MIN('05 (ind)'!L$6:L$37))/(MAX('05 (ind)'!L$6:L$37)-MIN('05 (ind)'!L$6:L$37))))))</f>
        <v>10.492212687815609</v>
      </c>
      <c r="M22" s="87">
        <f>IF('05 (ind)'!M$1="si",100*(('05 (ind)'!M21-MIN('05 (ind)'!M$6:M$37))/(MAX('05 (ind)'!M$6:M$37)-MIN('05 (ind)'!M$6:M$37))),ABS(-100+(100*(('05 (ind)'!M21-MIN('05 (ind)'!M$6:M$37))/(MAX('05 (ind)'!M$6:M$37)-MIN('05 (ind)'!M$6:M$37))))))</f>
        <v>3.4751103762173656</v>
      </c>
      <c r="N22" s="87">
        <f>IF('05 (ind)'!N$1="si",100*(('05 (ind)'!N21-MIN('05 (ind)'!N$6:N$37))/(MAX('05 (ind)'!N$6:N$37)-MIN('05 (ind)'!N$6:N$37))),ABS(-100+(100*(('05 (ind)'!N21-MIN('05 (ind)'!N$6:N$37))/(MAX('05 (ind)'!N$6:N$37)-MIN('05 (ind)'!N$6:N$37))))))</f>
        <v>61.763716724126027</v>
      </c>
      <c r="O22" s="87">
        <f>IF('05 (ind)'!O$1="si",100*(('05 (ind)'!O21-MIN('05 (ind)'!O$6:O$37))/(MAX('05 (ind)'!O$6:O$37)-MIN('05 (ind)'!O$6:O$37))),ABS(-100+(100*(('05 (ind)'!O21-MIN('05 (ind)'!O$6:O$37))/(MAX('05 (ind)'!O$6:O$37)-MIN('05 (ind)'!O$6:O$37))))))</f>
        <v>96.470588235294116</v>
      </c>
      <c r="P22" s="87">
        <f>IF('05 (ind)'!P$1="si",100*(('05 (ind)'!P21-MIN('05 (ind)'!P$6:P$37))/(MAX('05 (ind)'!P$6:P$37)-MIN('05 (ind)'!P$6:P$37))),ABS(-100+(100*(('05 (ind)'!P21-MIN('05 (ind)'!P$6:P$37))/(MAX('05 (ind)'!P$6:P$37)-MIN('05 (ind)'!P$6:P$37))))))</f>
        <v>2.300221458027262</v>
      </c>
      <c r="Q22" s="87">
        <f>IF('05 (ind)'!Q$1="si",100*(('05 (ind)'!Q21-MIN('05 (ind)'!Q$6:Q$37))/(MAX('05 (ind)'!Q$6:Q$37)-MIN('05 (ind)'!Q$6:Q$37))),ABS(-100+(100*(('05 (ind)'!Q21-MIN('05 (ind)'!Q$6:Q$37))/(MAX('05 (ind)'!Q$6:Q$37)-MIN('05 (ind)'!Q$6:Q$37))))))</f>
        <v>2.7216386362234677</v>
      </c>
      <c r="R22" s="87">
        <f>IF('05 (ind)'!R$1="si",100*(('05 (ind)'!R21-MIN('05 (ind)'!R$6:R$37))/(MAX('05 (ind)'!R$6:R$37)-MIN('05 (ind)'!R$6:R$37))),ABS(-100+(100*(('05 (ind)'!R21-MIN('05 (ind)'!R$6:R$37))/(MAX('05 (ind)'!R$6:R$37)-MIN('05 (ind)'!R$6:R$37))))))</f>
        <v>1.2965965563846695</v>
      </c>
      <c r="S22" s="75">
        <f>ABS(ABS(('05 (ind)'!S21-((MAX('05 (ind)'!S$6:S$37)+MIN('05 (ind)'!S$6:S$37))/2))/(((MAX('05 (ind)'!S$6:S$37)+MIN('05 (ind)'!S$6:S$37))/2)-MAX('05 (ind)'!S$6:S$37))*100)-100)</f>
        <v>47.802013934102725</v>
      </c>
      <c r="T22" s="75">
        <f>IF('05 (ind)'!T$1="si",100*(('05 (ind)'!T21-MIN('05 (ind)'!T$6:T$37))/(MAX('05 (ind)'!T$6:T$37)-MIN('05 (ind)'!T$6:T$37))),ABS(-100+(100*(('05 (ind)'!T21-MIN('05 (ind)'!T$6:T$37))/(MAX('05 (ind)'!T$6:T$37)-MIN('05 (ind)'!T$6:T$37))))))</f>
        <v>7.7329551613252887</v>
      </c>
      <c r="U22" s="75">
        <f>IF('05 (ind)'!U$1="si",100*(('05 (ind)'!U21-MIN('05 (ind)'!U$6:U$37))/(MAX('05 (ind)'!U$6:U$37)-MIN('05 (ind)'!U$6:U$37))),ABS(-100+(100*(('05 (ind)'!U21-MIN('05 (ind)'!U$6:U$37))/(MAX('05 (ind)'!U$6:U$37)-MIN('05 (ind)'!U$6:U$37))))))</f>
        <v>100</v>
      </c>
      <c r="V22" s="75">
        <f>IF('05 (ind)'!V$1="si",100*(('05 (ind)'!V21-MIN('05 (ind)'!V$6:V$37))/(MAX('05 (ind)'!V$6:V$37)-MIN('05 (ind)'!V$6:V$37))),ABS(-100+(100*(('05 (ind)'!V21-MIN('05 (ind)'!V$6:V$37))/(MAX('05 (ind)'!V$6:V$37)-MIN('05 (ind)'!V$6:V$37))))))</f>
        <v>100</v>
      </c>
      <c r="W22" s="75">
        <f>IF('05 (ind)'!W$1="si",100*(('05 (ind)'!W21-MIN('05 (ind)'!W$6:W$37))/(MAX('05 (ind)'!W$6:W$37)-MIN('05 (ind)'!W$6:W$37))),ABS(-100+(100*(('05 (ind)'!W21-MIN('05 (ind)'!W$6:W$37))/(MAX('05 (ind)'!W$6:W$37)-MIN('05 (ind)'!W$6:W$37))))))</f>
        <v>33.176337869280125</v>
      </c>
      <c r="X22" s="75">
        <f>IF('05 (ind)'!X$1="si",100*(('05 (ind)'!X21-MIN('05 (ind)'!X$6:X$37))/(MAX('05 (ind)'!X$6:X$37)-MIN('05 (ind)'!X$6:X$37))),ABS(-100+(100*(('05 (ind)'!X21-MIN('05 (ind)'!X$6:X$37))/(MAX('05 (ind)'!X$6:X$37)-MIN('05 (ind)'!X$6:X$37))))))</f>
        <v>55.564170061037544</v>
      </c>
      <c r="Y22" s="75">
        <f>IF('05 (ind)'!Y$1="si",100*(('05 (ind)'!Y21-MIN('05 (ind)'!Y$6:Y$37))/(MAX('05 (ind)'!Y$6:Y$37)-MIN('05 (ind)'!Y$6:Y$37))),ABS(-100+(100*(('05 (ind)'!Y21-MIN('05 (ind)'!Y$6:Y$37))/(MAX('05 (ind)'!Y$6:Y$37)-MIN('05 (ind)'!Y$6:Y$37))))))</f>
        <v>40.211385100488293</v>
      </c>
      <c r="Z22" s="75">
        <f>IF('05 (ind)'!Z$1="si",100*(('05 (ind)'!Z21-MIN('05 (ind)'!Z$6:Z$37))/(MAX('05 (ind)'!Z$6:Z$37)-MIN('05 (ind)'!Z$6:Z$37))),ABS(-100+(100*(('05 (ind)'!Z21-MIN('05 (ind)'!Z$6:Z$37))/(MAX('05 (ind)'!Z$6:Z$37)-MIN('05 (ind)'!Z$6:Z$37))))))</f>
        <v>12.377151381708089</v>
      </c>
      <c r="AA22" s="75">
        <f>IF('05 (ind)'!AA$1="si",100*(('05 (ind)'!AA21-MIN('05 (ind)'!AA$6:AA$37))/(MAX('05 (ind)'!AA$6:AA$37)-MIN('05 (ind)'!AA$6:AA$37))),ABS(-100+(100*(('05 (ind)'!AA21-MIN('05 (ind)'!AA$6:AA$37))/(MAX('05 (ind)'!AA$6:AA$37)-MIN('05 (ind)'!AA$6:AA$37))))))</f>
        <v>43.930539627658796</v>
      </c>
      <c r="AB22" s="75">
        <f>IF('05 (ind)'!AB$1="si",100*(('05 (ind)'!AB21-MIN('05 (ind)'!AB$6:AB$37))/(MAX('05 (ind)'!AB$6:AB$37)-MIN('05 (ind)'!AB$6:AB$37))),ABS(-100+(100*(('05 (ind)'!AB21-MIN('05 (ind)'!AB$6:AB$37))/(MAX('05 (ind)'!AB$6:AB$37)-MIN('05 (ind)'!AB$6:AB$37))))))</f>
        <v>25.991445328101275</v>
      </c>
      <c r="AC22" s="75">
        <f>IF('05 (ind)'!AC$1="si",100*(('05 (ind)'!AC21-MIN('05 (ind)'!AC$6:AC$37))/(MAX('05 (ind)'!AC$6:AC$37)-MIN('05 (ind)'!AC$6:AC$37))),ABS(-100+(100*(('05 (ind)'!AC21-MIN('05 (ind)'!AC$6:AC$37))/(MAX('05 (ind)'!AC$6:AC$37)-MIN('05 (ind)'!AC$6:AC$37))))))</f>
        <v>49.416822387138545</v>
      </c>
      <c r="AD22" s="75">
        <f>IF('05 (ind)'!AD$1="si",100*(('05 (ind)'!AD21-MIN('05 (ind)'!AD$6:AD$37))/(MAX('05 (ind)'!AD$6:AD$37)-MIN('05 (ind)'!AD$6:AD$37))),ABS(-100+(100*(('05 (ind)'!AD21-MIN('05 (ind)'!AD$6:AD$37))/(MAX('05 (ind)'!AD$6:AD$37)-MIN('05 (ind)'!AD$6:AD$37))))))</f>
        <v>84.870992409504524</v>
      </c>
      <c r="AE22" s="75">
        <f>IF('05 (ind)'!AE$1="si",100*(('05 (ind)'!AE21-MIN('05 (ind)'!AE$6:AE$37))/(MAX('05 (ind)'!AE$6:AE$37)-MIN('05 (ind)'!AE$6:AE$37))),ABS(-100+(100*(('05 (ind)'!AE21-MIN('05 (ind)'!AE$6:AE$37))/(MAX('05 (ind)'!AE$6:AE$37)-MIN('05 (ind)'!AE$6:AE$37))))))</f>
        <v>46.891656429693633</v>
      </c>
      <c r="AF22" s="75">
        <f>IF('05 (ind)'!AF$1="si",100*(('05 (ind)'!AF21-MIN('05 (ind)'!AF$6:AF$37))/(MAX('05 (ind)'!AF$6:AF$37)-MIN('05 (ind)'!AF$6:AF$37))),ABS(-100+(100*(('05 (ind)'!AF21-MIN('05 (ind)'!AF$6:AF$37))/(MAX('05 (ind)'!AF$6:AF$37)-MIN('05 (ind)'!AF$6:AF$37))))))</f>
        <v>42.307692307692299</v>
      </c>
      <c r="AG22" s="75">
        <f>IF('05 (ind)'!AG$1="si",100*(('05 (ind)'!AG21-MIN('05 (ind)'!AG$6:AG$37))/(MAX('05 (ind)'!AG$6:AG$37)-MIN('05 (ind)'!AG$6:AG$37))),ABS(-100+(100*(('05 (ind)'!AG21-MIN('05 (ind)'!AG$6:AG$37))/(MAX('05 (ind)'!AG$6:AG$37)-MIN('05 (ind)'!AG$6:AG$37))))))</f>
        <v>0</v>
      </c>
      <c r="AH22" s="75">
        <f>IF('05 (ind)'!AH$1="si",100*(('05 (ind)'!AH21-MIN('05 (ind)'!AH$6:AH$37))/(MAX('05 (ind)'!AH$6:AH$37)-MIN('05 (ind)'!AH$6:AH$37))),ABS(-100+(100*(('05 (ind)'!AH21-MIN('05 (ind)'!AH$6:AH$37))/(MAX('05 (ind)'!AH$6:AH$37)-MIN('05 (ind)'!AH$6:AH$37))))))</f>
        <v>14.572864321608034</v>
      </c>
      <c r="AI22" s="75">
        <f>IF('05 (ind)'!AI$1="si",100*(('05 (ind)'!AI21-MIN('05 (ind)'!AI$6:AI$37))/(MAX('05 (ind)'!AI$6:AI$37)-MIN('05 (ind)'!AI$6:AI$37))),ABS(-100+(100*(('05 (ind)'!AI21-MIN('05 (ind)'!AI$6:AI$37))/(MAX('05 (ind)'!AI$6:AI$37)-MIN('05 (ind)'!AI$6:AI$37))))))</f>
        <v>5.4169310589377027</v>
      </c>
      <c r="AJ22" s="75">
        <f>IF('05 (ind)'!AJ$1="si",100*(('05 (ind)'!AJ21-MIN('05 (ind)'!AJ$6:AJ$37))/(MAX('05 (ind)'!AJ$6:AJ$37)-MIN('05 (ind)'!AJ$6:AJ$37))),ABS(-100+(100*(('05 (ind)'!AJ21-MIN('05 (ind)'!AJ$6:AJ$37))/(MAX('05 (ind)'!AJ$6:AJ$37)-MIN('05 (ind)'!AJ$6:AJ$37))))))</f>
        <v>74.99424626006909</v>
      </c>
      <c r="AK22" s="75">
        <f>IF('05 (ind)'!AK$1="si",100*(('05 (ind)'!AK21-MIN('05 (ind)'!AK$6:AK$37))/(MAX('05 (ind)'!AK$6:AK$37)-MIN('05 (ind)'!AK$6:AK$37))),ABS(-100+(100*(('05 (ind)'!AK21-MIN('05 (ind)'!AK$6:AK$37))/(MAX('05 (ind)'!AK$6:AK$37)-MIN('05 (ind)'!AK$6:AK$37))))))</f>
        <v>2.2836786353171012</v>
      </c>
      <c r="AL22" s="75">
        <f>IF('05 (ind)'!AL$1="si",100*(('05 (ind)'!AL21-MIN('05 (ind)'!AL$6:AL$37))/(MAX('05 (ind)'!AL$6:AL$37)-MIN('05 (ind)'!AL$6:AL$37))),ABS(-100+(100*(('05 (ind)'!AL21-MIN('05 (ind)'!AL$6:AL$37))/(MAX('05 (ind)'!AL$6:AL$37)-MIN('05 (ind)'!AL$6:AL$37))))))</f>
        <v>75.398122084149691</v>
      </c>
      <c r="AM22" s="75">
        <f>IF('05 (ind)'!AM$1="si",100*(('05 (ind)'!AM21-MIN('05 (ind)'!AM$6:AM$37))/(MAX('05 (ind)'!AM$6:AM$37)-MIN('05 (ind)'!AM$6:AM$37))),ABS(-100+(100*(('05 (ind)'!AM21-MIN('05 (ind)'!AM$6:AM$37))/(MAX('05 (ind)'!AM$6:AM$37)-MIN('05 (ind)'!AM$6:AM$37))))))</f>
        <v>67.473703523575566</v>
      </c>
      <c r="AN22" s="75">
        <f>IF('05 (ind)'!AN$1="si",100*(('05 (ind)'!AN21-MIN('05 (ind)'!AN$6:AN$37))/(MAX('05 (ind)'!AN$6:AN$37)-MIN('05 (ind)'!AN$6:AN$37))),ABS(-100+(100*(('05 (ind)'!AN21-MIN('05 (ind)'!AN$6:AN$37))/(MAX('05 (ind)'!AN$6:AN$37)-MIN('05 (ind)'!AN$6:AN$37))))))</f>
        <v>26.974374287229324</v>
      </c>
      <c r="AO22" s="75">
        <f>IF('05 (ind)'!AO$1="si",100*(('05 (ind)'!AO21-MIN('05 (ind)'!AO$6:AO$37))/(MAX('05 (ind)'!AO$6:AO$37)-MIN('05 (ind)'!AO$6:AO$37))),ABS(-100+(100*(('05 (ind)'!AO21-MIN('05 (ind)'!AO$6:AO$37))/(MAX('05 (ind)'!AO$6:AO$37)-MIN('05 (ind)'!AO$6:AO$37))))))</f>
        <v>35.001970325503322</v>
      </c>
      <c r="AP22" s="75">
        <f>IF('05 (ind)'!AP$1="si",100*(('05 (ind)'!AP21-MIN('05 (ind)'!AP$6:AP$37))/(MAX('05 (ind)'!AP$6:AP$37)-MIN('05 (ind)'!AP$6:AP$37))),ABS(-100+(100*(('05 (ind)'!AP21-MIN('05 (ind)'!AP$6:AP$37))/(MAX('05 (ind)'!AP$6:AP$37)-MIN('05 (ind)'!AP$6:AP$37))))))</f>
        <v>74.083129584352079</v>
      </c>
      <c r="AQ22" s="75">
        <f>IF('05 (ind)'!AQ$1="si",100*(('05 (ind)'!AQ21-MIN('05 (ind)'!AQ$6:AQ$37))/(MAX('05 (ind)'!AQ$6:AQ$37)-MIN('05 (ind)'!AQ$6:AQ$37))),ABS(-100+(100*(('05 (ind)'!AQ21-MIN('05 (ind)'!AQ$6:AQ$37))/(MAX('05 (ind)'!AQ$6:AQ$37)-MIN('05 (ind)'!AQ$6:AQ$37))))))</f>
        <v>3.031515546847523</v>
      </c>
      <c r="AR22" s="75">
        <f>IF('05 (ind)'!AR$1="si",100*(('05 (ind)'!AR21-MIN('05 (ind)'!AR$6:AR$37))/(MAX('05 (ind)'!AR$6:AR$37)-MIN('05 (ind)'!AR$6:AR$37))),ABS(-100+(100*(('05 (ind)'!AR21-MIN('05 (ind)'!AR$6:AR$37))/(MAX('05 (ind)'!AR$6:AR$37)-MIN('05 (ind)'!AR$6:AR$37))))))</f>
        <v>39.768861317447062</v>
      </c>
      <c r="AS22" s="75">
        <f>IF('05 (ind)'!AS$1="si",100*(('05 (ind)'!AS21-MIN('05 (ind)'!AS$6:AS$37))/(MAX('05 (ind)'!AS$6:AS$37)-MIN('05 (ind)'!AS$6:AS$37))),ABS(-100+(100*(('05 (ind)'!AS21-MIN('05 (ind)'!AS$6:AS$37))/(MAX('05 (ind)'!AS$6:AS$37)-MIN('05 (ind)'!AS$6:AS$37))))))</f>
        <v>35.465116279069761</v>
      </c>
      <c r="AT22" s="75">
        <f>IF('05 (ind)'!AT$1="si",100*(('05 (ind)'!AT21-MIN('05 (ind)'!AT$6:AT$37))/(MAX('05 (ind)'!AT$6:AT$37)-MIN('05 (ind)'!AT$6:AT$37))),ABS(-100+(100*(('05 (ind)'!AT21-MIN('05 (ind)'!AT$6:AT$37))/(MAX('05 (ind)'!AT$6:AT$37)-MIN('05 (ind)'!AT$6:AT$37))))))</f>
        <v>0</v>
      </c>
      <c r="AU22" s="75">
        <f>IF('05 (ind)'!AU$1="si",100*(('05 (ind)'!AU21-MIN('05 (ind)'!AU$6:AU$37))/(MAX('05 (ind)'!AU$6:AU$37)-MIN('05 (ind)'!AU$6:AU$37))),ABS(-100+(100*(('05 (ind)'!AU21-MIN('05 (ind)'!AU$6:AU$37))/(MAX('05 (ind)'!AU$6:AU$37)-MIN('05 (ind)'!AU$6:AU$37))))))</f>
        <v>51.543209876543195</v>
      </c>
      <c r="AV22" s="75">
        <f>IF('05 (ind)'!AV$1="si",100*(('05 (ind)'!AV21-MIN('05 (ind)'!AV$6:AV$37))/(MAX('05 (ind)'!AV$6:AV$37)-MIN('05 (ind)'!AV$6:AV$37))),ABS(-100+(100*(('05 (ind)'!AV21-MIN('05 (ind)'!AV$6:AV$37))/(MAX('05 (ind)'!AV$6:AV$37)-MIN('05 (ind)'!AV$6:AV$37))))))</f>
        <v>79.37608318890814</v>
      </c>
      <c r="AW22" s="75">
        <f>IF('05 (ind)'!AW$1="si",100*(('05 (ind)'!AW21-MIN('05 (ind)'!AW$6:AW$37))/(MAX('05 (ind)'!AW$6:AW$37)-MIN('05 (ind)'!AW$6:AW$37))),ABS(-100+(100*(('05 (ind)'!AW21-MIN('05 (ind)'!AW$6:AW$37))/(MAX('05 (ind)'!AW$6:AW$37)-MIN('05 (ind)'!AW$6:AW$37))))))</f>
        <v>49.559357179885957</v>
      </c>
      <c r="AX22" s="75">
        <f>IF('05 (ind)'!AX$1="si",100*(('05 (ind)'!AX21-MIN('05 (ind)'!AX$6:AX$37))/(MAX('05 (ind)'!AX$6:AX$37)-MIN('05 (ind)'!AX$6:AX$37))),ABS(-100+(100*(('05 (ind)'!AX21-MIN('05 (ind)'!AX$6:AX$37))/(MAX('05 (ind)'!AX$6:AX$37)-MIN('05 (ind)'!AX$6:AX$37))))))</f>
        <v>21.242924656038003</v>
      </c>
      <c r="AY22" s="75">
        <f>IF('05 (ind)'!AY$1="si",100*(('05 (ind)'!AY21-MIN('05 (ind)'!AY$6:AY$37))/(MAX('05 (ind)'!AY$6:AY$37)-MIN('05 (ind)'!AY$6:AY$37))),ABS(-100+(100*(('05 (ind)'!AY21-MIN('05 (ind)'!AY$6:AY$37))/(MAX('05 (ind)'!AY$6:AY$37)-MIN('05 (ind)'!AY$6:AY$37))))))</f>
        <v>25.166508087535721</v>
      </c>
      <c r="AZ22" s="75">
        <f>IF('05 (ind)'!AZ$1="si",100*(('05 (ind)'!AZ21-MIN('05 (ind)'!AZ$6:AZ$37))/(MAX('05 (ind)'!AZ$6:AZ$37)-MIN('05 (ind)'!AZ$6:AZ$37))),ABS(-100+(100*(('05 (ind)'!AZ21-MIN('05 (ind)'!AZ$6:AZ$37))/(MAX('05 (ind)'!AZ$6:AZ$37)-MIN('05 (ind)'!AZ$6:AZ$37))))))</f>
        <v>31.198891407140188</v>
      </c>
      <c r="BA22" s="75">
        <f>IF('05 (ind)'!BA$1="si",100*(('05 (ind)'!BA21-MIN('05 (ind)'!BA$6:BA$37))/(MAX('05 (ind)'!BA$6:BA$37)-MIN('05 (ind)'!BA$6:BA$37))),ABS(-100+(100*(('05 (ind)'!BA21-MIN('05 (ind)'!BA$6:BA$37))/(MAX('05 (ind)'!BA$6:BA$37)-MIN('05 (ind)'!BA$6:BA$37))))))</f>
        <v>39.694493735089281</v>
      </c>
      <c r="BB22" s="75">
        <f>IF('05 (ind)'!BB$1="si",100*(('05 (ind)'!BB21-MIN('05 (ind)'!BB$6:BB$37))/(MAX('05 (ind)'!BB$6:BB$37)-MIN('05 (ind)'!BB$6:BB$37))),ABS(-100+(100*(('05 (ind)'!BB21-MIN('05 (ind)'!BB$6:BB$37))/(MAX('05 (ind)'!BB$6:BB$37)-MIN('05 (ind)'!BB$6:BB$37))))))</f>
        <v>2.8817671794239335</v>
      </c>
      <c r="BC22" s="75">
        <f>IF('05 (ind)'!BC$1="si",100*(('05 (ind)'!BC21-MIN('05 (ind)'!BC$6:BC$37))/(MAX('05 (ind)'!BC$6:BC$37)-MIN('05 (ind)'!BC$6:BC$37))),ABS(-100+(100*(('05 (ind)'!BC21-MIN('05 (ind)'!BC$6:BC$37))/(MAX('05 (ind)'!BC$6:BC$37)-MIN('05 (ind)'!BC$6:BC$37))))))</f>
        <v>18.495957906397756</v>
      </c>
      <c r="BD22" s="75">
        <f>IF('05 (ind)'!BD$1="si",100*(('05 (ind)'!BD21-MIN('05 (ind)'!BD$6:BD$37))/(MAX('05 (ind)'!BD$6:BD$37)-MIN('05 (ind)'!BD$6:BD$37))),ABS(-100+(100*(('05 (ind)'!BD21-MIN('05 (ind)'!BD$6:BD$37))/(MAX('05 (ind)'!BD$6:BD$37)-MIN('05 (ind)'!BD$6:BD$37))))))</f>
        <v>57.470621639096549</v>
      </c>
      <c r="BE22" s="75">
        <f>IF('05 (ind)'!BE$1="si",100*(('05 (ind)'!BE21-MIN('05 (ind)'!BE$6:BE$37))/(MAX('05 (ind)'!BE$6:BE$37)-MIN('05 (ind)'!BE$6:BE$37))),ABS(-100+(100*(('05 (ind)'!BE21-MIN('05 (ind)'!BE$6:BE$37))/(MAX('05 (ind)'!BE$6:BE$37)-MIN('05 (ind)'!BE$6:BE$37))))))</f>
        <v>14.393226716839136</v>
      </c>
      <c r="BF22" s="75">
        <f>IF('05 (ind)'!BF$1="si",100*(('05 (ind)'!BF21-MIN('05 (ind)'!BF$6:BF$37))/(MAX('05 (ind)'!BF$6:BF$37)-MIN('05 (ind)'!BF$6:BF$37))),ABS(-100+(100*(('05 (ind)'!BF21-MIN('05 (ind)'!BF$6:BF$37))/(MAX('05 (ind)'!BF$6:BF$37)-MIN('05 (ind)'!BF$6:BF$37))))))</f>
        <v>18.358210221300897</v>
      </c>
      <c r="BG22" s="75">
        <f>IF('05 (ind)'!BG$1="si",100*(('05 (ind)'!BG21-MIN('05 (ind)'!BG$6:BG$37))/(MAX('05 (ind)'!BG$6:BG$37)-MIN('05 (ind)'!BG$6:BG$37))),ABS(-100+(100*(('05 (ind)'!BG21-MIN('05 (ind)'!BG$6:BG$37))/(MAX('05 (ind)'!BG$6:BG$37)-MIN('05 (ind)'!BG$6:BG$37))))))</f>
        <v>43.071938109968379</v>
      </c>
      <c r="BH22" s="75">
        <f>IF('05 (ind)'!BH$1="si",100*(('05 (ind)'!BH21-MIN('05 (ind)'!BH$6:BH$37))/(MAX('05 (ind)'!BH$6:BH$37)-MIN('05 (ind)'!BH$6:BH$37))),ABS(-100+(100*(('05 (ind)'!BH21-MIN('05 (ind)'!BH$6:BH$37))/(MAX('05 (ind)'!BH$6:BH$37)-MIN('05 (ind)'!BH$6:BH$37))))))</f>
        <v>12.141111903337389</v>
      </c>
      <c r="BI22" s="75">
        <f>IF('05 (ind)'!BI$1="si",100*(('05 (ind)'!BI21-MIN('05 (ind)'!BI$6:BI$37))/(MAX('05 (ind)'!BI$6:BI$37)-MIN('05 (ind)'!BI$6:BI$37))),ABS(-100+(100*(('05 (ind)'!BI21-MIN('05 (ind)'!BI$6:BI$37))/(MAX('05 (ind)'!BI$6:BI$37)-MIN('05 (ind)'!BI$6:BI$37))))))</f>
        <v>99.423132744656755</v>
      </c>
      <c r="BJ22" s="75">
        <f>IF('05 (ind)'!BJ$1="si",100*(('05 (ind)'!BJ21-MIN('05 (ind)'!BJ$6:BJ$37))/(MAX('05 (ind)'!BJ$6:BJ$37)-MIN('05 (ind)'!BJ$6:BJ$37))),ABS(-100+(100*(('05 (ind)'!BJ21-MIN('05 (ind)'!BJ$6:BJ$37))/(MAX('05 (ind)'!BJ$6:BJ$37)-MIN('05 (ind)'!BJ$6:BJ$37))))))</f>
        <v>29.054012672236517</v>
      </c>
      <c r="BK22" s="75">
        <f>IF('05 (ind)'!BK$1="si",100*(('05 (ind)'!BK21-MIN('05 (ind)'!BK$6:BK$37))/(MAX('05 (ind)'!BK$6:BK$37)-MIN('05 (ind)'!BK$6:BK$37))),ABS(-100+(100*(('05 (ind)'!BK21-MIN('05 (ind)'!BK$6:BK$37))/(MAX('05 (ind)'!BK$6:BK$37)-MIN('05 (ind)'!BK$6:BK$37))))))</f>
        <v>5.4654683774240871</v>
      </c>
      <c r="BL22" s="75">
        <f>IF('05 (ind)'!BL$1="si",100*(('05 (ind)'!BL21-MIN('05 (ind)'!BL$6:BL$37))/(MAX('05 (ind)'!BL$6:BL$37)-MIN('05 (ind)'!BL$6:BL$37))),ABS(-100+(100*(('05 (ind)'!BL21-MIN('05 (ind)'!BL$6:BL$37))/(MAX('05 (ind)'!BL$6:BL$37)-MIN('05 (ind)'!BL$6:BL$37))))))</f>
        <v>17.241379310344829</v>
      </c>
      <c r="BM22" s="75">
        <f>IF('05 (ind)'!BM$1="si",100*(('05 (ind)'!BM21-MIN('05 (ind)'!BM$6:BM$37))/(MAX('05 (ind)'!BM$6:BM$37)-MIN('05 (ind)'!BM$6:BM$37))),ABS(-100+(100*(('05 (ind)'!BM21-MIN('05 (ind)'!BM$6:BM$37))/(MAX('05 (ind)'!BM$6:BM$37)-MIN('05 (ind)'!BM$6:BM$37))))))</f>
        <v>30.382281929381893</v>
      </c>
      <c r="BN22" s="75">
        <f>IF('05 (ind)'!BN$1="si",100*(('05 (ind)'!BN21-MIN('05 (ind)'!BN$6:BN$37))/(MAX('05 (ind)'!BN$6:BN$37)-MIN('05 (ind)'!BN$6:BN$37))),ABS(-100+(100*(('05 (ind)'!BN21-MIN('05 (ind)'!BN$6:BN$37))/(MAX('05 (ind)'!BN$6:BN$37)-MIN('05 (ind)'!BN$6:BN$37))))))</f>
        <v>9.9986774049377587</v>
      </c>
      <c r="BO22" s="75">
        <f>IF('05 (ind)'!BO$1="si",100*(('05 (ind)'!BO21-MIN('05 (ind)'!BO$6:BO$37))/(MAX('05 (ind)'!BO$6:BO$37)-MIN('05 (ind)'!BO$6:BO$37))),ABS(-100+(100*(('05 (ind)'!BO21-MIN('05 (ind)'!BO$6:BO$37))/(MAX('05 (ind)'!BO$6:BO$37)-MIN('05 (ind)'!BO$6:BO$37))))))</f>
        <v>36.537413374008501</v>
      </c>
      <c r="BP22" s="75">
        <f>IF('05 (ind)'!BP$1="si",100*(('05 (ind)'!BP21-MIN('05 (ind)'!BP$6:BP$37))/(MAX('05 (ind)'!BP$6:BP$37)-MIN('05 (ind)'!BP$6:BP$37))),ABS(-100+(100*(('05 (ind)'!BP21-MIN('05 (ind)'!BP$6:BP$37))/(MAX('05 (ind)'!BP$6:BP$37)-MIN('05 (ind)'!BP$6:BP$37))))))</f>
        <v>26.655767139108676</v>
      </c>
      <c r="BQ22" s="75">
        <f>IF('05 (ind)'!BQ$1="si",100*(('05 (ind)'!BQ21-MIN('05 (ind)'!BQ$6:BQ$37))/(MAX('05 (ind)'!BQ$6:BQ$37)-MIN('05 (ind)'!BQ$6:BQ$37))),ABS(-100+(100*(('05 (ind)'!BQ21-MIN('05 (ind)'!BQ$6:BQ$37))/(MAX('05 (ind)'!BQ$6:BQ$37)-MIN('05 (ind)'!BQ$6:BQ$37))))))</f>
        <v>32.868402426018015</v>
      </c>
      <c r="BR22" s="75">
        <f>IF('05 (ind)'!BR$1="si",100*(('05 (ind)'!BR21-MIN('05 (ind)'!BR$6:BR$37))/(MAX('05 (ind)'!BR$6:BR$37)-MIN('05 (ind)'!BR$6:BR$37))),ABS(-100+(100*(('05 (ind)'!BR21-MIN('05 (ind)'!BR$6:BR$37))/(MAX('05 (ind)'!BP$6:BP$37)-MIN('05 (ind)'!BR$6:BR$37))))))</f>
        <v>19.182845552013909</v>
      </c>
      <c r="BS22" s="75">
        <f>IF('05 (ind)'!BS$1="si",100*(('05 (ind)'!BS21-MIN('05 (ind)'!BS$6:BS$37))/(MAX('05 (ind)'!BS$6:BS$37)-MIN('05 (ind)'!BS$6:BS$37))),ABS(-100+(100*(('05 (ind)'!BS21-MIN('05 (ind)'!BS$6:BS$37))/(MAX('05 (ind)'!BQ$6:BQ$37)-MIN('05 (ind)'!BS$6:BS$37))))))</f>
        <v>26.978544251522109</v>
      </c>
      <c r="BT22" s="75">
        <f>IF('05 (ind)'!BT$1="si",100*(('05 (ind)'!BT21-MIN('05 (ind)'!BT$6:BT$37))/(MAX('05 (ind)'!BT$6:BT$37)-MIN('05 (ind)'!BT$6:BT$37))),ABS(-100+(100*(('05 (ind)'!BT21-MIN('05 (ind)'!BT$6:BT$37))/(MAX('05 (ind)'!BR$6:BR$37)-MIN('05 (ind)'!BT$6:BT$37))))))</f>
        <v>98.558081250000001</v>
      </c>
      <c r="BU22" s="75">
        <f>IF('05 (ind)'!BU$1="si",100*(('05 (ind)'!BU21-MIN('05 (ind)'!BU$6:BU$37))/(MAX('05 (ind)'!BU$6:BU$37)-MIN('05 (ind)'!BU$6:BU$37))),ABS(-100+(100*(('05 (ind)'!BU21-MIN('05 (ind)'!BU$6:BU$37))/(MAX('05 (ind)'!BU$6:BU$37)-MIN('05 (ind)'!BU$6:BU$37))))))</f>
        <v>55.468443747549976</v>
      </c>
      <c r="BV22" s="75">
        <f>IF('05 (ind)'!BV$1="si",100*(('05 (ind)'!BV21-MIN('05 (ind)'!BV$6:BV$37))/(MAX('05 (ind)'!BV$6:BV$37)-MIN('05 (ind)'!BV$6:BV$37))),ABS(-100+(100*(('05 (ind)'!BV21-MIN('05 (ind)'!BV$6:BV$37))/(MAX('05 (ind)'!BV$6:BV$37)-MIN('05 (ind)'!BV$6:BV$37))))))</f>
        <v>65.348007138607983</v>
      </c>
      <c r="BW22" s="75">
        <f>IF('05 (ind)'!BW$1="si",100*(('05 (ind)'!BW21-MIN('05 (ind)'!BW$6:BW$37))/(MAX('05 (ind)'!BW$6:BW$37)-MIN('05 (ind)'!BW$6:BW$37))),ABS(-100+(100*(('05 (ind)'!BW21-MIN('05 (ind)'!BW$6:BW$37))/(MAX('05 (ind)'!BW$6:BW$37)-MIN('05 (ind)'!BW$6:BW$37))))))</f>
        <v>62.501640635253963</v>
      </c>
      <c r="BX22" s="75">
        <f>IF('05 (ind)'!BX$1="si",100*(('05 (ind)'!BX21-MIN('05 (ind)'!BX$6:BX$37))/(MAX('05 (ind)'!BX$6:BX$37)-MIN('05 (ind)'!BX$6:BX$37))),ABS(-100+(100*(('05 (ind)'!BX21-MIN('05 (ind)'!BX$6:BX$37))/(MAX('05 (ind)'!BX$6:BX$37)-MIN('05 (ind)'!BX$6:BX$37))))))</f>
        <v>19.806503194857356</v>
      </c>
      <c r="BY22" s="75">
        <f>IF('05 (ind)'!BY$1="si",100*(('05 (ind)'!BY21-MIN('05 (ind)'!BY$6:BY$37))/(MAX('05 (ind)'!BY$6:BY$37)-MIN('05 (ind)'!BY$6:BY$37))),ABS(-100+(100*(('05 (ind)'!BY21-MIN('05 (ind)'!BY$6:BY$37))/(MAX('05 (ind)'!BY$6:BY$37)-MIN('05 (ind)'!BY$6:BY$37))))))</f>
        <v>44.00029127782156</v>
      </c>
      <c r="BZ22" s="75">
        <f>IF('05 (ind)'!BZ$1="si",100*(('05 (ind)'!BZ21-MIN('05 (ind)'!BZ$6:BZ$37))/(MAX('05 (ind)'!BZ$6:BZ$37)-MIN('05 (ind)'!BZ$6:BZ$37))),ABS(-100+(100*(('05 (ind)'!BZ21-MIN('05 (ind)'!BZ$6:BZ$37))/(MAX('05 (ind)'!BZ$6:BZ$37)-MIN('05 (ind)'!BZ$6:BZ$37))))))</f>
        <v>88.234627134612708</v>
      </c>
      <c r="CA22" s="75">
        <f>IF('05 (ind)'!CA$1="si",100*(('05 (ind)'!CA21-MIN('05 (ind)'!CA$6:CA$37))/(MAX('05 (ind)'!CA$6:CA$37)-MIN('05 (ind)'!CA$6:CA$37))),ABS(-100+(100*(('05 (ind)'!CA21-MIN('05 (ind)'!CA$6:CA$37))/(MAX('05 (ind)'!CA$6:CA$37)-MIN('05 (ind)'!CA$6:CA$37))))))</f>
        <v>0</v>
      </c>
      <c r="CB22" s="75">
        <f>IF('05 (ind)'!CB$1="si",100*(('05 (ind)'!CB21-MIN('05 (ind)'!CB$6:CB$37))/(MAX('05 (ind)'!CB$6:CB$37)-MIN('05 (ind)'!CB$6:CB$37))),ABS(-100+(100*(('05 (ind)'!CB21-MIN('05 (ind)'!CB$6:CB$37))/(MAX('05 (ind)'!CB$6:CB$37)-MIN('05 (ind)'!CB$6:CB$37))))))</f>
        <v>50.561797752808985</v>
      </c>
      <c r="CC22" s="75">
        <f>IF('05 (ind)'!CC$1="si",100*(('05 (ind)'!CC21-MIN('05 (ind)'!CC$6:CC$37))/(MAX('05 (ind)'!CC$6:CC$37)-MIN('05 (ind)'!CC$6:CC$37))),ABS(-100+(100*(('05 (ind)'!CC21-MIN('05 (ind)'!CC$6:CC$37))/(MAX('05 (ind)'!CC$6:CC$37)-MIN('05 (ind)'!CC$6:CC$37))))))</f>
        <v>9.8198049965306069</v>
      </c>
      <c r="CD22" s="75">
        <f>IF('05 (ind)'!CD$1="si",100*(('05 (ind)'!CD21-MIN('05 (ind)'!CD$6:CD$37))/(MAX('05 (ind)'!CD$6:CD$37)-MIN('05 (ind)'!CD$6:CD$37))),ABS(-100+(100*(('05 (ind)'!CD21-MIN('05 (ind)'!CD$6:CD$37))/(MAX('05 (ind)'!CD$6:CD$37)-MIN('05 (ind)'!CD$6:CD$37))))))</f>
        <v>0.62755644553317869</v>
      </c>
      <c r="CE22" s="75">
        <f>IF('05 (ind)'!CE$1="si",100*(('05 (ind)'!CE21-MIN('05 (ind)'!CE$6:CE$37))/(MAX('05 (ind)'!CE$6:CE$37)-MIN('05 (ind)'!CE$6:CE$37))),ABS(-100+(100*(('05 (ind)'!CE21-MIN('05 (ind)'!CE$6:CE$37))/(MAX('05 (ind)'!CE$6:CE$37)-MIN('05 (ind)'!CE$6:CE$37))))))</f>
        <v>12.259086275821515</v>
      </c>
      <c r="CF22" s="75">
        <f>IF('05 (ind)'!CF$1="si",100*(('05 (ind)'!CF21-MIN('05 (ind)'!CF$6:CF$37))/(MAX('05 (ind)'!CF$6:CF$37)-MIN('05 (ind)'!CF$6:CF$37))),ABS(-100+(100*(('05 (ind)'!CF21-MIN('05 (ind)'!CF$6:CF$37))/(MAX('05 (ind)'!CF$6:CF$37)-MIN('05 (ind)'!CF$6:CF$37))))))</f>
        <v>2.9464737220811634</v>
      </c>
      <c r="CG22" s="75">
        <f>IF('05 (ind)'!CG$1="si",100*(('05 (ind)'!CG21-MIN('05 (ind)'!CG$6:CG$37))/(MAX('05 (ind)'!CG$6:CG$37)-MIN('05 (ind)'!CG$6:CG$37))),ABS(-100+(100*(('05 (ind)'!CG21-MIN('05 (ind)'!CG$6:CG$37))/(MAX('05 (ind)'!CG$6:CG$37)-MIN('05 (ind)'!CG$6:CG$37))))))</f>
        <v>14.721699961753842</v>
      </c>
      <c r="CH22" s="75">
        <f>IF('05 (ind)'!CH$1="si",100*(('05 (ind)'!CH21-MIN('05 (ind)'!CH$6:CH$37))/(MAX('05 (ind)'!CH$6:CH$37)-MIN('05 (ind)'!CH$6:CH$37))),ABS(-100+(100*(('05 (ind)'!CH21-MIN('05 (ind)'!CH$6:CH$37))/(MAX('05 (ind)'!CH$6:CH$37)-MIN('05 (ind)'!CH$6:CH$37))))))</f>
        <v>12.268318652267943</v>
      </c>
      <c r="CI22" s="75">
        <f>IF('05 (ind)'!CI$1="si",100*(('05 (ind)'!CI21-MIN('05 (ind)'!CI$6:CI$37))/(MAX('05 (ind)'!CI$6:CI$37)-MIN('05 (ind)'!CI$6:CI$37))),ABS(-100+(100*(('05 (ind)'!CI21-MIN('05 (ind)'!CI$6:CI$37))/(MAX('05 (ind)'!CI$6:CI$37)-MIN('05 (ind)'!CI$6:CI$37))))))</f>
        <v>15.888925256626138</v>
      </c>
      <c r="CJ22" s="75">
        <f>IF('05 (ind)'!CJ$1="si",100*(('05 (ind)'!CJ21-MIN('05 (ind)'!CJ$6:CJ$37))/(MAX('05 (ind)'!CJ$6:CJ$37)-MIN('05 (ind)'!CJ$6:CJ$37))),ABS(-100+(100*(('05 (ind)'!CJ21-MIN('05 (ind)'!CJ$6:CJ$37))/(MAX('05 (ind)'!CJ$6:CJ$37)-MIN('05 (ind)'!CJ$6:CJ$37))))))</f>
        <v>44.924765438055289</v>
      </c>
      <c r="CK22" s="75">
        <f>IF('05 (ind)'!CK$1="si",100*(('05 (ind)'!CK21-MIN('05 (ind)'!CK$6:CK$37))/(MAX('05 (ind)'!CK$6:CK$37)-MIN('05 (ind)'!CK$6:CK$37))),ABS(-100+(100*(('05 (ind)'!CK21-MIN('05 (ind)'!CK$6:CK$37))/(MAX('05 (ind)'!CK$6:CK$37)-MIN('05 (ind)'!CK$6:CK$37))))))</f>
        <v>5.1757999255435134</v>
      </c>
      <c r="CL22" s="75">
        <f>IF('05 (ind)'!CL$1="si",100*(('05 (ind)'!CL21-MIN('05 (ind)'!CL$6:CL$37))/(MAX('05 (ind)'!CL$6:CL$37)-MIN('05 (ind)'!CL$6:CL$37))),ABS(-100+(100*(('05 (ind)'!CL21-MIN('05 (ind)'!CL$6:CL$37))/(MAX('05 (ind)'!CL$6:CL$37)-MIN('05 (ind)'!CL$6:CL$37))))))</f>
        <v>0</v>
      </c>
      <c r="CM22" s="75">
        <f>IF('05 (ind)'!CM$1="si",100*(('05 (ind)'!CM21-MIN('05 (ind)'!CM$6:CM$37))/(MAX('05 (ind)'!CM$6:CM$37)-MIN('05 (ind)'!CM$6:CM$37))),ABS(-100+(100*(('05 (ind)'!CM21-MIN('05 (ind)'!CM$6:CM$37))/(MAX('05 (ind)'!CM$6:CM$37)-MIN('05 (ind)'!CM$6:CM$37))))))</f>
        <v>12.435515610202124</v>
      </c>
    </row>
    <row r="23" spans="1:91">
      <c r="A23" s="18" t="s">
        <v>221</v>
      </c>
      <c r="B23" s="87">
        <f>IF('05 (ind)'!B$1="si",100*(('05 (ind)'!B22-MIN('05 (ind)'!B$6:B$37))/(MAX('05 (ind)'!B$6:B$37)-MIN('05 (ind)'!B$6:B$37))),ABS(-100+(100*(('05 (ind)'!B22-MIN('05 (ind)'!B$6:B$37))/(MAX('05 (ind)'!B$6:B$37)-MIN('05 (ind)'!B$6:B$37))))))</f>
        <v>3.006921923346257</v>
      </c>
      <c r="C23" s="87">
        <f>IF('05 (ind)'!C$1="si",100*(('05 (ind)'!C22-MIN('05 (ind)'!C$6:C$37))/(MAX('05 (ind)'!C$6:C$37)-MIN('05 (ind)'!C$6:C$37))),ABS(-100+(100*(('05 (ind)'!C22-MIN('05 (ind)'!C$6:C$37))/(MAX('05 (ind)'!C$6:C$37)-MIN('05 (ind)'!C$6:C$37))))))</f>
        <v>49.322744223114725</v>
      </c>
      <c r="D23" s="87">
        <f>IF('05 (ind)'!D$1="si",100*(('05 (ind)'!D22-MIN('05 (ind)'!D$6:D$37))/(MAX('05 (ind)'!D$6:D$37)-MIN('05 (ind)'!D$6:D$37))),ABS(-100+(100*(('05 (ind)'!D22-MIN('05 (ind)'!D$6:D$37))/(MAX('05 (ind)'!D$6:D$37)-MIN('05 (ind)'!D$6:D$37))))))</f>
        <v>31.930721888028771</v>
      </c>
      <c r="E23" s="87">
        <f>IF('05 (ind)'!E$1="si",100*(('05 (ind)'!E22-MIN('05 (ind)'!E$6:E$37))/(MAX('05 (ind)'!E$6:E$37)-MIN('05 (ind)'!E$6:E$37))),ABS(-100+(100*(('05 (ind)'!E22-MIN('05 (ind)'!E$6:E$37))/(MAX('05 (ind)'!E$6:E$37)-MIN('05 (ind)'!E$6:E$37))))))</f>
        <v>44.449411414096261</v>
      </c>
      <c r="F23" s="87">
        <f>IF('05 (ind)'!F$1="si",100*(('05 (ind)'!F22-MIN('05 (ind)'!F$6:F$37))/(MAX('05 (ind)'!F$6:F$37)-MIN('05 (ind)'!F$6:F$37))),ABS(-100+(100*(('05 (ind)'!F22-MIN('05 (ind)'!F$6:F$37))/(MAX('05 (ind)'!F$6:F$37)-MIN('05 (ind)'!F$6:F$37))))))</f>
        <v>62.790697674418624</v>
      </c>
      <c r="G23" s="87">
        <f>IF('05 (ind)'!G$1="si",100*(('05 (ind)'!G22-MIN('05 (ind)'!G$6:G$37))/(MAX('05 (ind)'!G$6:G$37)-MIN('05 (ind)'!G$6:G$37))),ABS(-100+(100*(('05 (ind)'!G22-MIN('05 (ind)'!G$6:G$37))/(MAX('05 (ind)'!G$6:G$37)-MIN('05 (ind)'!G$6:G$37))))))</f>
        <v>48.792270531400952</v>
      </c>
      <c r="H23" s="87">
        <f>IF('05 (ind)'!H$1="si",100*(('05 (ind)'!H22-MIN('05 (ind)'!H$6:H$37))/(MAX('05 (ind)'!H$6:H$37)-MIN('05 (ind)'!H$6:H$37))),ABS(-100+(100*(('05 (ind)'!H22-MIN('05 (ind)'!H$6:H$37))/(MAX('05 (ind)'!H$6:H$37)-MIN('05 (ind)'!H$6:H$37))))))</f>
        <v>51.141552511415533</v>
      </c>
      <c r="I23" s="87">
        <f>IF('05 (ind)'!I$1="si",100*(('05 (ind)'!I22-MIN('05 (ind)'!I$6:I$37))/(MAX('05 (ind)'!I$6:I$37)-MIN('05 (ind)'!I$6:I$37))),ABS(-100+(100*(('05 (ind)'!I22-MIN('05 (ind)'!I$6:I$37))/(MAX('05 (ind)'!I$6:I$37)-MIN('05 (ind)'!I$6:I$37))))))</f>
        <v>80.981595092024534</v>
      </c>
      <c r="J23" s="87">
        <f>IF('05 (ind)'!J$1="si",100*(('05 (ind)'!J22-MIN('05 (ind)'!J$6:J$37))/(MAX('05 (ind)'!J$6:J$37)-MIN('05 (ind)'!J$6:J$37))),ABS(-100+(100*(('05 (ind)'!J22-MIN('05 (ind)'!J$6:J$37))/(MAX('05 (ind)'!J$6:J$37)-MIN('05 (ind)'!J$6:J$37))))))</f>
        <v>93.924050632911403</v>
      </c>
      <c r="K23" s="87">
        <f>IF('05 (ind)'!K$1="si",100*(('05 (ind)'!K22-MIN('05 (ind)'!K$6:K$37))/(MAX('05 (ind)'!K$6:K$37)-MIN('05 (ind)'!K$6:K$37))),ABS(-100+(100*(('05 (ind)'!K22-MIN('05 (ind)'!K$6:K$37))/(MAX('05 (ind)'!K$6:K$37)-MIN('05 (ind)'!K$6:K$37))))))</f>
        <v>0.988662386278779</v>
      </c>
      <c r="L23" s="87">
        <f>IF('05 (ind)'!L$1="si",100*(('05 (ind)'!L22-MIN('05 (ind)'!L$6:L$37))/(MAX('05 (ind)'!L$6:L$37)-MIN('05 (ind)'!L$6:L$37))),ABS(-100+(100*(('05 (ind)'!L22-MIN('05 (ind)'!L$6:L$37))/(MAX('05 (ind)'!L$6:L$37)-MIN('05 (ind)'!L$6:L$37))))))</f>
        <v>61.215997236709171</v>
      </c>
      <c r="M23" s="87">
        <f>IF('05 (ind)'!M$1="si",100*(('05 (ind)'!M22-MIN('05 (ind)'!M$6:M$37))/(MAX('05 (ind)'!M$6:M$37)-MIN('05 (ind)'!M$6:M$37))),ABS(-100+(100*(('05 (ind)'!M22-MIN('05 (ind)'!M$6:M$37))/(MAX('05 (ind)'!M$6:M$37)-MIN('05 (ind)'!M$6:M$37))))))</f>
        <v>23.260191080048905</v>
      </c>
      <c r="N23" s="87">
        <f>IF('05 (ind)'!N$1="si",100*(('05 (ind)'!N22-MIN('05 (ind)'!N$6:N$37))/(MAX('05 (ind)'!N$6:N$37)-MIN('05 (ind)'!N$6:N$37))),ABS(-100+(100*(('05 (ind)'!N22-MIN('05 (ind)'!N$6:N$37))/(MAX('05 (ind)'!N$6:N$37)-MIN('05 (ind)'!N$6:N$37))))))</f>
        <v>47.021930436118161</v>
      </c>
      <c r="O23" s="87">
        <f>IF('05 (ind)'!O$1="si",100*(('05 (ind)'!O22-MIN('05 (ind)'!O$6:O$37))/(MAX('05 (ind)'!O$6:O$37)-MIN('05 (ind)'!O$6:O$37))),ABS(-100+(100*(('05 (ind)'!O22-MIN('05 (ind)'!O$6:O$37))/(MAX('05 (ind)'!O$6:O$37)-MIN('05 (ind)'!O$6:O$37))))))</f>
        <v>98.82352941176471</v>
      </c>
      <c r="P23" s="87">
        <f>IF('05 (ind)'!P$1="si",100*(('05 (ind)'!P22-MIN('05 (ind)'!P$6:P$37))/(MAX('05 (ind)'!P$6:P$37)-MIN('05 (ind)'!P$6:P$37))),ABS(-100+(100*(('05 (ind)'!P22-MIN('05 (ind)'!P$6:P$37))/(MAX('05 (ind)'!P$6:P$37)-MIN('05 (ind)'!P$6:P$37))))))</f>
        <v>22.690054591907195</v>
      </c>
      <c r="Q23" s="87">
        <f>IF('05 (ind)'!Q$1="si",100*(('05 (ind)'!Q22-MIN('05 (ind)'!Q$6:Q$37))/(MAX('05 (ind)'!Q$6:Q$37)-MIN('05 (ind)'!Q$6:Q$37))),ABS(-100+(100*(('05 (ind)'!Q22-MIN('05 (ind)'!Q$6:Q$37))/(MAX('05 (ind)'!Q$6:Q$37)-MIN('05 (ind)'!Q$6:Q$37))))))</f>
        <v>8.0659629671130677</v>
      </c>
      <c r="R23" s="87">
        <f>IF('05 (ind)'!R$1="si",100*(('05 (ind)'!R22-MIN('05 (ind)'!R$6:R$37))/(MAX('05 (ind)'!R$6:R$37)-MIN('05 (ind)'!R$6:R$37))),ABS(-100+(100*(('05 (ind)'!R22-MIN('05 (ind)'!R$6:R$37))/(MAX('05 (ind)'!R$6:R$37)-MIN('05 (ind)'!R$6:R$37))))))</f>
        <v>3.3783388257807578</v>
      </c>
      <c r="S23" s="75">
        <f>ABS(ABS(('05 (ind)'!S22-((MAX('05 (ind)'!S$6:S$37)+MIN('05 (ind)'!S$6:S$37))/2))/(((MAX('05 (ind)'!S$6:S$37)+MIN('05 (ind)'!S$6:S$37))/2)-MAX('05 (ind)'!S$6:S$37))*100)-100)</f>
        <v>79.179343042451123</v>
      </c>
      <c r="T23" s="75">
        <f>IF('05 (ind)'!T$1="si",100*(('05 (ind)'!T22-MIN('05 (ind)'!T$6:T$37))/(MAX('05 (ind)'!T$6:T$37)-MIN('05 (ind)'!T$6:T$37))),ABS(-100+(100*(('05 (ind)'!T22-MIN('05 (ind)'!T$6:T$37))/(MAX('05 (ind)'!T$6:T$37)-MIN('05 (ind)'!T$6:T$37))))))</f>
        <v>9.281172092351051</v>
      </c>
      <c r="U23" s="75">
        <f>IF('05 (ind)'!U$1="si",100*(('05 (ind)'!U22-MIN('05 (ind)'!U$6:U$37))/(MAX('05 (ind)'!U$6:U$37)-MIN('05 (ind)'!U$6:U$37))),ABS(-100+(100*(('05 (ind)'!U22-MIN('05 (ind)'!U$6:U$37))/(MAX('05 (ind)'!U$6:U$37)-MIN('05 (ind)'!U$6:U$37))))))</f>
        <v>80</v>
      </c>
      <c r="V23" s="75">
        <f>IF('05 (ind)'!V$1="si",100*(('05 (ind)'!V22-MIN('05 (ind)'!V$6:V$37))/(MAX('05 (ind)'!V$6:V$37)-MIN('05 (ind)'!V$6:V$37))),ABS(-100+(100*(('05 (ind)'!V22-MIN('05 (ind)'!V$6:V$37))/(MAX('05 (ind)'!V$6:V$37)-MIN('05 (ind)'!V$6:V$37))))))</f>
        <v>100</v>
      </c>
      <c r="W23" s="75">
        <f>IF('05 (ind)'!W$1="si",100*(('05 (ind)'!W22-MIN('05 (ind)'!W$6:W$37))/(MAX('05 (ind)'!W$6:W$37)-MIN('05 (ind)'!W$6:W$37))),ABS(-100+(100*(('05 (ind)'!W22-MIN('05 (ind)'!W$6:W$37))/(MAX('05 (ind)'!W$6:W$37)-MIN('05 (ind)'!W$6:W$37))))))</f>
        <v>21.486988847583646</v>
      </c>
      <c r="X23" s="75">
        <f>IF('05 (ind)'!X$1="si",100*(('05 (ind)'!X22-MIN('05 (ind)'!X$6:X$37))/(MAX('05 (ind)'!X$6:X$37)-MIN('05 (ind)'!X$6:X$37))),ABS(-100+(100*(('05 (ind)'!X22-MIN('05 (ind)'!X$6:X$37))/(MAX('05 (ind)'!X$6:X$37)-MIN('05 (ind)'!X$6:X$37))))))</f>
        <v>77.586043797941684</v>
      </c>
      <c r="Y23" s="75">
        <f>IF('05 (ind)'!Y$1="si",100*(('05 (ind)'!Y22-MIN('05 (ind)'!Y$6:Y$37))/(MAX('05 (ind)'!Y$6:Y$37)-MIN('05 (ind)'!Y$6:Y$37))),ABS(-100+(100*(('05 (ind)'!Y22-MIN('05 (ind)'!Y$6:Y$37))/(MAX('05 (ind)'!Y$6:Y$37)-MIN('05 (ind)'!Y$6:Y$37))))))</f>
        <v>75.515452082472336</v>
      </c>
      <c r="Z23" s="75">
        <f>IF('05 (ind)'!Z$1="si",100*(('05 (ind)'!Z22-MIN('05 (ind)'!Z$6:Z$37))/(MAX('05 (ind)'!Z$6:Z$37)-MIN('05 (ind)'!Z$6:Z$37))),ABS(-100+(100*(('05 (ind)'!Z22-MIN('05 (ind)'!Z$6:Z$37))/(MAX('05 (ind)'!Z$6:Z$37)-MIN('05 (ind)'!Z$6:Z$37))))))</f>
        <v>11.690579409423435</v>
      </c>
      <c r="AA23" s="75">
        <f>IF('05 (ind)'!AA$1="si",100*(('05 (ind)'!AA22-MIN('05 (ind)'!AA$6:AA$37))/(MAX('05 (ind)'!AA$6:AA$37)-MIN('05 (ind)'!AA$6:AA$37))),ABS(-100+(100*(('05 (ind)'!AA22-MIN('05 (ind)'!AA$6:AA$37))/(MAX('05 (ind)'!AA$6:AA$37)-MIN('05 (ind)'!AA$6:AA$37))))))</f>
        <v>40.119397350427569</v>
      </c>
      <c r="AB23" s="75">
        <f>IF('05 (ind)'!AB$1="si",100*(('05 (ind)'!AB22-MIN('05 (ind)'!AB$6:AB$37))/(MAX('05 (ind)'!AB$6:AB$37)-MIN('05 (ind)'!AB$6:AB$37))),ABS(-100+(100*(('05 (ind)'!AB22-MIN('05 (ind)'!AB$6:AB$37))/(MAX('05 (ind)'!AB$6:AB$37)-MIN('05 (ind)'!AB$6:AB$37))))))</f>
        <v>34.327460396302314</v>
      </c>
      <c r="AC23" s="75">
        <f>IF('05 (ind)'!AC$1="si",100*(('05 (ind)'!AC22-MIN('05 (ind)'!AC$6:AC$37))/(MAX('05 (ind)'!AC$6:AC$37)-MIN('05 (ind)'!AC$6:AC$37))),ABS(-100+(100*(('05 (ind)'!AC22-MIN('05 (ind)'!AC$6:AC$37))/(MAX('05 (ind)'!AC$6:AC$37)-MIN('05 (ind)'!AC$6:AC$37))))))</f>
        <v>34.458220482257332</v>
      </c>
      <c r="AD23" s="75">
        <f>IF('05 (ind)'!AD$1="si",100*(('05 (ind)'!AD22-MIN('05 (ind)'!AD$6:AD$37))/(MAX('05 (ind)'!AD$6:AD$37)-MIN('05 (ind)'!AD$6:AD$37))),ABS(-100+(100*(('05 (ind)'!AD22-MIN('05 (ind)'!AD$6:AD$37))/(MAX('05 (ind)'!AD$6:AD$37)-MIN('05 (ind)'!AD$6:AD$37))))))</f>
        <v>91.365861027664536</v>
      </c>
      <c r="AE23" s="75">
        <f>IF('05 (ind)'!AE$1="si",100*(('05 (ind)'!AE22-MIN('05 (ind)'!AE$6:AE$37))/(MAX('05 (ind)'!AE$6:AE$37)-MIN('05 (ind)'!AE$6:AE$37))),ABS(-100+(100*(('05 (ind)'!AE22-MIN('05 (ind)'!AE$6:AE$37))/(MAX('05 (ind)'!AE$6:AE$37)-MIN('05 (ind)'!AE$6:AE$37))))))</f>
        <v>76.702670187771574</v>
      </c>
      <c r="AF23" s="75">
        <f>IF('05 (ind)'!AF$1="si",100*(('05 (ind)'!AF22-MIN('05 (ind)'!AF$6:AF$37))/(MAX('05 (ind)'!AF$6:AF$37)-MIN('05 (ind)'!AF$6:AF$37))),ABS(-100+(100*(('05 (ind)'!AF22-MIN('05 (ind)'!AF$6:AF$37))/(MAX('05 (ind)'!AF$6:AF$37)-MIN('05 (ind)'!AF$6:AF$37))))))</f>
        <v>65.384615384615387</v>
      </c>
      <c r="AG23" s="75">
        <f>IF('05 (ind)'!AG$1="si",100*(('05 (ind)'!AG22-MIN('05 (ind)'!AG$6:AG$37))/(MAX('05 (ind)'!AG$6:AG$37)-MIN('05 (ind)'!AG$6:AG$37))),ABS(-100+(100*(('05 (ind)'!AG22-MIN('05 (ind)'!AG$6:AG$37))/(MAX('05 (ind)'!AG$6:AG$37)-MIN('05 (ind)'!AG$6:AG$37))))))</f>
        <v>100</v>
      </c>
      <c r="AH23" s="75">
        <f>IF('05 (ind)'!AH$1="si",100*(('05 (ind)'!AH22-MIN('05 (ind)'!AH$6:AH$37))/(MAX('05 (ind)'!AH$6:AH$37)-MIN('05 (ind)'!AH$6:AH$37))),ABS(-100+(100*(('05 (ind)'!AH22-MIN('05 (ind)'!AH$6:AH$37))/(MAX('05 (ind)'!AH$6:AH$37)-MIN('05 (ind)'!AH$6:AH$37))))))</f>
        <v>20.100502512562816</v>
      </c>
      <c r="AI23" s="75">
        <f>IF('05 (ind)'!AI$1="si",100*(('05 (ind)'!AI22-MIN('05 (ind)'!AI$6:AI$37))/(MAX('05 (ind)'!AI$6:AI$37)-MIN('05 (ind)'!AI$6:AI$37))),ABS(-100+(100*(('05 (ind)'!AI22-MIN('05 (ind)'!AI$6:AI$37))/(MAX('05 (ind)'!AI$6:AI$37)-MIN('05 (ind)'!AI$6:AI$37))))))</f>
        <v>6.7102758389011239</v>
      </c>
      <c r="AJ23" s="75">
        <f>IF('05 (ind)'!AJ$1="si",100*(('05 (ind)'!AJ22-MIN('05 (ind)'!AJ$6:AJ$37))/(MAX('05 (ind)'!AJ$6:AJ$37)-MIN('05 (ind)'!AJ$6:AJ$37))),ABS(-100+(100*(('05 (ind)'!AJ22-MIN('05 (ind)'!AJ$6:AJ$37))/(MAX('05 (ind)'!AJ$6:AJ$37)-MIN('05 (ind)'!AJ$6:AJ$37))))))</f>
        <v>82.048331415420066</v>
      </c>
      <c r="AK23" s="75">
        <f>IF('05 (ind)'!AK$1="si",100*(('05 (ind)'!AK22-MIN('05 (ind)'!AK$6:AK$37))/(MAX('05 (ind)'!AK$6:AK$37)-MIN('05 (ind)'!AK$6:AK$37))),ABS(-100+(100*(('05 (ind)'!AK22-MIN('05 (ind)'!AK$6:AK$37))/(MAX('05 (ind)'!AK$6:AK$37)-MIN('05 (ind)'!AK$6:AK$37))))))</f>
        <v>4.4061717349723644</v>
      </c>
      <c r="AL23" s="75">
        <f>IF('05 (ind)'!AL$1="si",100*(('05 (ind)'!AL22-MIN('05 (ind)'!AL$6:AL$37))/(MAX('05 (ind)'!AL$6:AL$37)-MIN('05 (ind)'!AL$6:AL$37))),ABS(-100+(100*(('05 (ind)'!AL22-MIN('05 (ind)'!AL$6:AL$37))/(MAX('05 (ind)'!AL$6:AL$37)-MIN('05 (ind)'!AL$6:AL$37))))))</f>
        <v>77.859179604542021</v>
      </c>
      <c r="AM23" s="75">
        <f>IF('05 (ind)'!AM$1="si",100*(('05 (ind)'!AM22-MIN('05 (ind)'!AM$6:AM$37))/(MAX('05 (ind)'!AM$6:AM$37)-MIN('05 (ind)'!AM$6:AM$37))),ABS(-100+(100*(('05 (ind)'!AM22-MIN('05 (ind)'!AM$6:AM$37))/(MAX('05 (ind)'!AM$6:AM$37)-MIN('05 (ind)'!AM$6:AM$37))))))</f>
        <v>77.81721958770737</v>
      </c>
      <c r="AN23" s="75">
        <f>IF('05 (ind)'!AN$1="si",100*(('05 (ind)'!AN22-MIN('05 (ind)'!AN$6:AN$37))/(MAX('05 (ind)'!AN$6:AN$37)-MIN('05 (ind)'!AN$6:AN$37))),ABS(-100+(100*(('05 (ind)'!AN22-MIN('05 (ind)'!AN$6:AN$37))/(MAX('05 (ind)'!AN$6:AN$37)-MIN('05 (ind)'!AN$6:AN$37))))))</f>
        <v>55.762540572388609</v>
      </c>
      <c r="AO23" s="75">
        <f>IF('05 (ind)'!AO$1="si",100*(('05 (ind)'!AO22-MIN('05 (ind)'!AO$6:AO$37))/(MAX('05 (ind)'!AO$6:AO$37)-MIN('05 (ind)'!AO$6:AO$37))),ABS(-100+(100*(('05 (ind)'!AO22-MIN('05 (ind)'!AO$6:AO$37))/(MAX('05 (ind)'!AO$6:AO$37)-MIN('05 (ind)'!AO$6:AO$37))))))</f>
        <v>45.813296069578392</v>
      </c>
      <c r="AP23" s="75">
        <f>IF('05 (ind)'!AP$1="si",100*(('05 (ind)'!AP22-MIN('05 (ind)'!AP$6:AP$37))/(MAX('05 (ind)'!AP$6:AP$37)-MIN('05 (ind)'!AP$6:AP$37))),ABS(-100+(100*(('05 (ind)'!AP22-MIN('05 (ind)'!AP$6:AP$37))/(MAX('05 (ind)'!AP$6:AP$37)-MIN('05 (ind)'!AP$6:AP$37))))))</f>
        <v>83.618581907090459</v>
      </c>
      <c r="AQ23" s="75">
        <f>IF('05 (ind)'!AQ$1="si",100*(('05 (ind)'!AQ22-MIN('05 (ind)'!AQ$6:AQ$37))/(MAX('05 (ind)'!AQ$6:AQ$37)-MIN('05 (ind)'!AQ$6:AQ$37))),ABS(-100+(100*(('05 (ind)'!AQ22-MIN('05 (ind)'!AQ$6:AQ$37))/(MAX('05 (ind)'!AQ$6:AQ$37)-MIN('05 (ind)'!AQ$6:AQ$37))))))</f>
        <v>5.929610286621176</v>
      </c>
      <c r="AR23" s="75">
        <f>IF('05 (ind)'!AR$1="si",100*(('05 (ind)'!AR22-MIN('05 (ind)'!AR$6:AR$37))/(MAX('05 (ind)'!AR$6:AR$37)-MIN('05 (ind)'!AR$6:AR$37))),ABS(-100+(100*(('05 (ind)'!AR22-MIN('05 (ind)'!AR$6:AR$37))/(MAX('05 (ind)'!AR$6:AR$37)-MIN('05 (ind)'!AR$6:AR$37))))))</f>
        <v>56.214576821920858</v>
      </c>
      <c r="AS23" s="75">
        <f>IF('05 (ind)'!AS$1="si",100*(('05 (ind)'!AS22-MIN('05 (ind)'!AS$6:AS$37))/(MAX('05 (ind)'!AS$6:AS$37)-MIN('05 (ind)'!AS$6:AS$37))),ABS(-100+(100*(('05 (ind)'!AS22-MIN('05 (ind)'!AS$6:AS$37))/(MAX('05 (ind)'!AS$6:AS$37)-MIN('05 (ind)'!AS$6:AS$37))))))</f>
        <v>71.511627906976742</v>
      </c>
      <c r="AT23" s="75">
        <f>IF('05 (ind)'!AT$1="si",100*(('05 (ind)'!AT22-MIN('05 (ind)'!AT$6:AT$37))/(MAX('05 (ind)'!AT$6:AT$37)-MIN('05 (ind)'!AT$6:AT$37))),ABS(-100+(100*(('05 (ind)'!AT22-MIN('05 (ind)'!AT$6:AT$37))/(MAX('05 (ind)'!AT$6:AT$37)-MIN('05 (ind)'!AT$6:AT$37))))))</f>
        <v>0</v>
      </c>
      <c r="AU23" s="75">
        <f>IF('05 (ind)'!AU$1="si",100*(('05 (ind)'!AU22-MIN('05 (ind)'!AU$6:AU$37))/(MAX('05 (ind)'!AU$6:AU$37)-MIN('05 (ind)'!AU$6:AU$37))),ABS(-100+(100*(('05 (ind)'!AU22-MIN('05 (ind)'!AU$6:AU$37))/(MAX('05 (ind)'!AU$6:AU$37)-MIN('05 (ind)'!AU$6:AU$37))))))</f>
        <v>80.555555555555557</v>
      </c>
      <c r="AV23" s="75">
        <f>IF('05 (ind)'!AV$1="si",100*(('05 (ind)'!AV22-MIN('05 (ind)'!AV$6:AV$37))/(MAX('05 (ind)'!AV$6:AV$37)-MIN('05 (ind)'!AV$6:AV$37))),ABS(-100+(100*(('05 (ind)'!AV22-MIN('05 (ind)'!AV$6:AV$37))/(MAX('05 (ind)'!AV$6:AV$37)-MIN('05 (ind)'!AV$6:AV$37))))))</f>
        <v>99.480069324090124</v>
      </c>
      <c r="AW23" s="75">
        <f>IF('05 (ind)'!AW$1="si",100*(('05 (ind)'!AW22-MIN('05 (ind)'!AW$6:AW$37))/(MAX('05 (ind)'!AW$6:AW$37)-MIN('05 (ind)'!AW$6:AW$37))),ABS(-100+(100*(('05 (ind)'!AW22-MIN('05 (ind)'!AW$6:AW$37))/(MAX('05 (ind)'!AW$6:AW$37)-MIN('05 (ind)'!AW$6:AW$37))))))</f>
        <v>39.243131156039389</v>
      </c>
      <c r="AX23" s="75">
        <f>IF('05 (ind)'!AX$1="si",100*(('05 (ind)'!AX22-MIN('05 (ind)'!AX$6:AX$37))/(MAX('05 (ind)'!AX$6:AX$37)-MIN('05 (ind)'!AX$6:AX$37))),ABS(-100+(100*(('05 (ind)'!AX22-MIN('05 (ind)'!AX$6:AX$37))/(MAX('05 (ind)'!AX$6:AX$37)-MIN('05 (ind)'!AX$6:AX$37))))))</f>
        <v>39.85202618480826</v>
      </c>
      <c r="AY23" s="75">
        <f>IF('05 (ind)'!AY$1="si",100*(('05 (ind)'!AY22-MIN('05 (ind)'!AY$6:AY$37))/(MAX('05 (ind)'!AY$6:AY$37)-MIN('05 (ind)'!AY$6:AY$37))),ABS(-100+(100*(('05 (ind)'!AY22-MIN('05 (ind)'!AY$6:AY$37))/(MAX('05 (ind)'!AY$6:AY$37)-MIN('05 (ind)'!AY$6:AY$37))))))</f>
        <v>55.51855375832546</v>
      </c>
      <c r="AZ23" s="75">
        <f>IF('05 (ind)'!AZ$1="si",100*(('05 (ind)'!AZ22-MIN('05 (ind)'!AZ$6:AZ$37))/(MAX('05 (ind)'!AZ$6:AZ$37)-MIN('05 (ind)'!AZ$6:AZ$37))),ABS(-100+(100*(('05 (ind)'!AZ22-MIN('05 (ind)'!AZ$6:AZ$37))/(MAX('05 (ind)'!AZ$6:AZ$37)-MIN('05 (ind)'!AZ$6:AZ$37))))))</f>
        <v>41.168339887272168</v>
      </c>
      <c r="BA23" s="75">
        <f>IF('05 (ind)'!BA$1="si",100*(('05 (ind)'!BA22-MIN('05 (ind)'!BA$6:BA$37))/(MAX('05 (ind)'!BA$6:BA$37)-MIN('05 (ind)'!BA$6:BA$37))),ABS(-100+(100*(('05 (ind)'!BA22-MIN('05 (ind)'!BA$6:BA$37))/(MAX('05 (ind)'!BA$6:BA$37)-MIN('05 (ind)'!BA$6:BA$37))))))</f>
        <v>64.584673833745754</v>
      </c>
      <c r="BB23" s="75">
        <f>IF('05 (ind)'!BB$1="si",100*(('05 (ind)'!BB22-MIN('05 (ind)'!BB$6:BB$37))/(MAX('05 (ind)'!BB$6:BB$37)-MIN('05 (ind)'!BB$6:BB$37))),ABS(-100+(100*(('05 (ind)'!BB22-MIN('05 (ind)'!BB$6:BB$37))/(MAX('05 (ind)'!BB$6:BB$37)-MIN('05 (ind)'!BB$6:BB$37))))))</f>
        <v>0</v>
      </c>
      <c r="BC23" s="75">
        <f>IF('05 (ind)'!BC$1="si",100*(('05 (ind)'!BC22-MIN('05 (ind)'!BC$6:BC$37))/(MAX('05 (ind)'!BC$6:BC$37)-MIN('05 (ind)'!BC$6:BC$37))),ABS(-100+(100*(('05 (ind)'!BC22-MIN('05 (ind)'!BC$6:BC$37))/(MAX('05 (ind)'!BC$6:BC$37)-MIN('05 (ind)'!BC$6:BC$37))))))</f>
        <v>4.7529999018437037</v>
      </c>
      <c r="BD23" s="75">
        <f>IF('05 (ind)'!BD$1="si",100*(('05 (ind)'!BD22-MIN('05 (ind)'!BD$6:BD$37))/(MAX('05 (ind)'!BD$6:BD$37)-MIN('05 (ind)'!BD$6:BD$37))),ABS(-100+(100*(('05 (ind)'!BD22-MIN('05 (ind)'!BD$6:BD$37))/(MAX('05 (ind)'!BD$6:BD$37)-MIN('05 (ind)'!BD$6:BD$37))))))</f>
        <v>20.941526721538533</v>
      </c>
      <c r="BE23" s="75">
        <f>IF('05 (ind)'!BE$1="si",100*(('05 (ind)'!BE22-MIN('05 (ind)'!BE$6:BE$37))/(MAX('05 (ind)'!BE$6:BE$37)-MIN('05 (ind)'!BE$6:BE$37))),ABS(-100+(100*(('05 (ind)'!BE22-MIN('05 (ind)'!BE$6:BE$37))/(MAX('05 (ind)'!BE$6:BE$37)-MIN('05 (ind)'!BE$6:BE$37))))))</f>
        <v>47.50705550329257</v>
      </c>
      <c r="BF23" s="75">
        <f>IF('05 (ind)'!BF$1="si",100*(('05 (ind)'!BF22-MIN('05 (ind)'!BF$6:BF$37))/(MAX('05 (ind)'!BF$6:BF$37)-MIN('05 (ind)'!BF$6:BF$37))),ABS(-100+(100*(('05 (ind)'!BF22-MIN('05 (ind)'!BF$6:BF$37))/(MAX('05 (ind)'!BF$6:BF$37)-MIN('05 (ind)'!BF$6:BF$37))))))</f>
        <v>16.136889324954637</v>
      </c>
      <c r="BG23" s="75">
        <f>IF('05 (ind)'!BG$1="si",100*(('05 (ind)'!BG22-MIN('05 (ind)'!BG$6:BG$37))/(MAX('05 (ind)'!BG$6:BG$37)-MIN('05 (ind)'!BG$6:BG$37))),ABS(-100+(100*(('05 (ind)'!BG22-MIN('05 (ind)'!BG$6:BG$37))/(MAX('05 (ind)'!BG$6:BG$37)-MIN('05 (ind)'!BG$6:BG$37))))))</f>
        <v>41.095960146210906</v>
      </c>
      <c r="BH23" s="75">
        <f>IF('05 (ind)'!BH$1="si",100*(('05 (ind)'!BH22-MIN('05 (ind)'!BH$6:BH$37))/(MAX('05 (ind)'!BH$6:BH$37)-MIN('05 (ind)'!BH$6:BH$37))),ABS(-100+(100*(('05 (ind)'!BH22-MIN('05 (ind)'!BH$6:BH$37))/(MAX('05 (ind)'!BH$6:BH$37)-MIN('05 (ind)'!BH$6:BH$37))))))</f>
        <v>30.182911948079944</v>
      </c>
      <c r="BI23" s="75">
        <f>IF('05 (ind)'!BI$1="si",100*(('05 (ind)'!BI22-MIN('05 (ind)'!BI$6:BI$37))/(MAX('05 (ind)'!BI$6:BI$37)-MIN('05 (ind)'!BI$6:BI$37))),ABS(-100+(100*(('05 (ind)'!BI22-MIN('05 (ind)'!BI$6:BI$37))/(MAX('05 (ind)'!BI$6:BI$37)-MIN('05 (ind)'!BI$6:BI$37))))))</f>
        <v>97.725836596912089</v>
      </c>
      <c r="BJ23" s="75">
        <f>IF('05 (ind)'!BJ$1="si",100*(('05 (ind)'!BJ22-MIN('05 (ind)'!BJ$6:BJ$37))/(MAX('05 (ind)'!BJ$6:BJ$37)-MIN('05 (ind)'!BJ$6:BJ$37))),ABS(-100+(100*(('05 (ind)'!BJ22-MIN('05 (ind)'!BJ$6:BJ$37))/(MAX('05 (ind)'!BJ$6:BJ$37)-MIN('05 (ind)'!BJ$6:BJ$37))))))</f>
        <v>0</v>
      </c>
      <c r="BK23" s="75">
        <f>IF('05 (ind)'!BK$1="si",100*(('05 (ind)'!BK22-MIN('05 (ind)'!BK$6:BK$37))/(MAX('05 (ind)'!BK$6:BK$37)-MIN('05 (ind)'!BK$6:BK$37))),ABS(-100+(100*(('05 (ind)'!BK22-MIN('05 (ind)'!BK$6:BK$37))/(MAX('05 (ind)'!BK$6:BK$37)-MIN('05 (ind)'!BK$6:BK$37))))))</f>
        <v>3.8672465236752172</v>
      </c>
      <c r="BL23" s="75">
        <f>IF('05 (ind)'!BL$1="si",100*(('05 (ind)'!BL22-MIN('05 (ind)'!BL$6:BL$37))/(MAX('05 (ind)'!BL$6:BL$37)-MIN('05 (ind)'!BL$6:BL$37))),ABS(-100+(100*(('05 (ind)'!BL22-MIN('05 (ind)'!BL$6:BL$37))/(MAX('05 (ind)'!BL$6:BL$37)-MIN('05 (ind)'!BL$6:BL$37))))))</f>
        <v>1.7241379310344827</v>
      </c>
      <c r="BM23" s="75">
        <f>IF('05 (ind)'!BM$1="si",100*(('05 (ind)'!BM22-MIN('05 (ind)'!BM$6:BM$37))/(MAX('05 (ind)'!BM$6:BM$37)-MIN('05 (ind)'!BM$6:BM$37))),ABS(-100+(100*(('05 (ind)'!BM22-MIN('05 (ind)'!BM$6:BM$37))/(MAX('05 (ind)'!BM$6:BM$37)-MIN('05 (ind)'!BM$6:BM$37))))))</f>
        <v>42.09348790707412</v>
      </c>
      <c r="BN23" s="75">
        <f>IF('05 (ind)'!BN$1="si",100*(('05 (ind)'!BN22-MIN('05 (ind)'!BN$6:BN$37))/(MAX('05 (ind)'!BN$6:BN$37)-MIN('05 (ind)'!BN$6:BN$37))),ABS(-100+(100*(('05 (ind)'!BN22-MIN('05 (ind)'!BN$6:BN$37))/(MAX('05 (ind)'!BN$6:BN$37)-MIN('05 (ind)'!BN$6:BN$37))))))</f>
        <v>14.362247518425431</v>
      </c>
      <c r="BO23" s="75">
        <f>IF('05 (ind)'!BO$1="si",100*(('05 (ind)'!BO22-MIN('05 (ind)'!BO$6:BO$37))/(MAX('05 (ind)'!BO$6:BO$37)-MIN('05 (ind)'!BO$6:BO$37))),ABS(-100+(100*(('05 (ind)'!BO22-MIN('05 (ind)'!BO$6:BO$37))/(MAX('05 (ind)'!BO$6:BO$37)-MIN('05 (ind)'!BO$6:BO$37))))))</f>
        <v>35.618656552597457</v>
      </c>
      <c r="BP23" s="75">
        <f>IF('05 (ind)'!BP$1="si",100*(('05 (ind)'!BP22-MIN('05 (ind)'!BP$6:BP$37))/(MAX('05 (ind)'!BP$6:BP$37)-MIN('05 (ind)'!BP$6:BP$37))),ABS(-100+(100*(('05 (ind)'!BP22-MIN('05 (ind)'!BP$6:BP$37))/(MAX('05 (ind)'!BP$6:BP$37)-MIN('05 (ind)'!BP$6:BP$37))))))</f>
        <v>33.291926771774349</v>
      </c>
      <c r="BQ23" s="75">
        <f>IF('05 (ind)'!BQ$1="si",100*(('05 (ind)'!BQ22-MIN('05 (ind)'!BQ$6:BQ$37))/(MAX('05 (ind)'!BQ$6:BQ$37)-MIN('05 (ind)'!BQ$6:BQ$37))),ABS(-100+(100*(('05 (ind)'!BQ22-MIN('05 (ind)'!BQ$6:BQ$37))/(MAX('05 (ind)'!BQ$6:BQ$37)-MIN('05 (ind)'!BQ$6:BQ$37))))))</f>
        <v>37.857664245276226</v>
      </c>
      <c r="BR23" s="75">
        <f>IF('05 (ind)'!BR$1="si",100*(('05 (ind)'!BR22-MIN('05 (ind)'!BR$6:BR$37))/(MAX('05 (ind)'!BR$6:BR$37)-MIN('05 (ind)'!BR$6:BR$37))),ABS(-100+(100*(('05 (ind)'!BR22-MIN('05 (ind)'!BR$6:BR$37))/(MAX('05 (ind)'!BP$6:BP$37)-MIN('05 (ind)'!BR$6:BR$37))))))</f>
        <v>57.512264922322153</v>
      </c>
      <c r="BS23" s="75">
        <f>IF('05 (ind)'!BS$1="si",100*(('05 (ind)'!BS22-MIN('05 (ind)'!BS$6:BS$37))/(MAX('05 (ind)'!BS$6:BS$37)-MIN('05 (ind)'!BS$6:BS$37))),ABS(-100+(100*(('05 (ind)'!BS22-MIN('05 (ind)'!BS$6:BS$37))/(MAX('05 (ind)'!BQ$6:BQ$37)-MIN('05 (ind)'!BS$6:BS$37))))))</f>
        <v>51.589677809339584</v>
      </c>
      <c r="BT23" s="75">
        <f>IF('05 (ind)'!BT$1="si",100*(('05 (ind)'!BT22-MIN('05 (ind)'!BT$6:BT$37))/(MAX('05 (ind)'!BT$6:BT$37)-MIN('05 (ind)'!BT$6:BT$37))),ABS(-100+(100*(('05 (ind)'!BT22-MIN('05 (ind)'!BT$6:BT$37))/(MAX('05 (ind)'!BR$6:BR$37)-MIN('05 (ind)'!BT$6:BT$37))))))</f>
        <v>91.763478750000004</v>
      </c>
      <c r="BU23" s="75">
        <f>IF('05 (ind)'!BU$1="si",100*(('05 (ind)'!BU22-MIN('05 (ind)'!BU$6:BU$37))/(MAX('05 (ind)'!BU$6:BU$37)-MIN('05 (ind)'!BU$6:BU$37))),ABS(-100+(100*(('05 (ind)'!BU22-MIN('05 (ind)'!BU$6:BU$37))/(MAX('05 (ind)'!BU$6:BU$37)-MIN('05 (ind)'!BU$6:BU$37))))))</f>
        <v>32.457859662877325</v>
      </c>
      <c r="BV23" s="75">
        <f>IF('05 (ind)'!BV$1="si",100*(('05 (ind)'!BV22-MIN('05 (ind)'!BV$6:BV$37))/(MAX('05 (ind)'!BV$6:BV$37)-MIN('05 (ind)'!BV$6:BV$37))),ABS(-100+(100*(('05 (ind)'!BV22-MIN('05 (ind)'!BV$6:BV$37))/(MAX('05 (ind)'!BV$6:BV$37)-MIN('05 (ind)'!BV$6:BV$37))))))</f>
        <v>74.598453301606199</v>
      </c>
      <c r="BW23" s="75">
        <f>IF('05 (ind)'!BW$1="si",100*(('05 (ind)'!BW22-MIN('05 (ind)'!BW$6:BW$37))/(MAX('05 (ind)'!BW$6:BW$37)-MIN('05 (ind)'!BW$6:BW$37))),ABS(-100+(100*(('05 (ind)'!BW22-MIN('05 (ind)'!BW$6:BW$37))/(MAX('05 (ind)'!BW$6:BW$37)-MIN('05 (ind)'!BW$6:BW$37))))))</f>
        <v>74.996718729492059</v>
      </c>
      <c r="BX23" s="75">
        <f>IF('05 (ind)'!BX$1="si",100*(('05 (ind)'!BX22-MIN('05 (ind)'!BX$6:BX$37))/(MAX('05 (ind)'!BX$6:BX$37)-MIN('05 (ind)'!BX$6:BX$37))),ABS(-100+(100*(('05 (ind)'!BX22-MIN('05 (ind)'!BX$6:BX$37))/(MAX('05 (ind)'!BX$6:BX$37)-MIN('05 (ind)'!BX$6:BX$37))))))</f>
        <v>11.207487695255097</v>
      </c>
      <c r="BY23" s="75">
        <f>IF('05 (ind)'!BY$1="si",100*(('05 (ind)'!BY22-MIN('05 (ind)'!BY$6:BY$37))/(MAX('05 (ind)'!BY$6:BY$37)-MIN('05 (ind)'!BY$6:BY$37))),ABS(-100+(100*(('05 (ind)'!BY22-MIN('05 (ind)'!BY$6:BY$37))/(MAX('05 (ind)'!BY$6:BY$37)-MIN('05 (ind)'!BY$6:BY$37))))))</f>
        <v>0</v>
      </c>
      <c r="BZ23" s="75">
        <f>IF('05 (ind)'!BZ$1="si",100*(('05 (ind)'!BZ22-MIN('05 (ind)'!BZ$6:BZ$37))/(MAX('05 (ind)'!BZ$6:BZ$37)-MIN('05 (ind)'!BZ$6:BZ$37))),ABS(-100+(100*(('05 (ind)'!BZ22-MIN('05 (ind)'!BZ$6:BZ$37))/(MAX('05 (ind)'!BZ$6:BZ$37)-MIN('05 (ind)'!BZ$6:BZ$37))))))</f>
        <v>82.814427982661186</v>
      </c>
      <c r="CA23" s="75">
        <f>IF('05 (ind)'!CA$1="si",100*(('05 (ind)'!CA22-MIN('05 (ind)'!CA$6:CA$37))/(MAX('05 (ind)'!CA$6:CA$37)-MIN('05 (ind)'!CA$6:CA$37))),ABS(-100+(100*(('05 (ind)'!CA22-MIN('05 (ind)'!CA$6:CA$37))/(MAX('05 (ind)'!CA$6:CA$37)-MIN('05 (ind)'!CA$6:CA$37))))))</f>
        <v>37.697103356257614</v>
      </c>
      <c r="CB23" s="75">
        <f>IF('05 (ind)'!CB$1="si",100*(('05 (ind)'!CB22-MIN('05 (ind)'!CB$6:CB$37))/(MAX('05 (ind)'!CB$6:CB$37)-MIN('05 (ind)'!CB$6:CB$37))),ABS(-100+(100*(('05 (ind)'!CB22-MIN('05 (ind)'!CB$6:CB$37))/(MAX('05 (ind)'!CB$6:CB$37)-MIN('05 (ind)'!CB$6:CB$37))))))</f>
        <v>49.438202247191008</v>
      </c>
      <c r="CC23" s="75">
        <f>IF('05 (ind)'!CC$1="si",100*(('05 (ind)'!CC22-MIN('05 (ind)'!CC$6:CC$37))/(MAX('05 (ind)'!CC$6:CC$37)-MIN('05 (ind)'!CC$6:CC$37))),ABS(-100+(100*(('05 (ind)'!CC22-MIN('05 (ind)'!CC$6:CC$37))/(MAX('05 (ind)'!CC$6:CC$37)-MIN('05 (ind)'!CC$6:CC$37))))))</f>
        <v>14.465180380877058</v>
      </c>
      <c r="CD23" s="75">
        <f>IF('05 (ind)'!CD$1="si",100*(('05 (ind)'!CD22-MIN('05 (ind)'!CD$6:CD$37))/(MAX('05 (ind)'!CD$6:CD$37)-MIN('05 (ind)'!CD$6:CD$37))),ABS(-100+(100*(('05 (ind)'!CD22-MIN('05 (ind)'!CD$6:CD$37))/(MAX('05 (ind)'!CD$6:CD$37)-MIN('05 (ind)'!CD$6:CD$37))))))</f>
        <v>6.3583287005843941E-5</v>
      </c>
      <c r="CE23" s="75">
        <f>IF('05 (ind)'!CE$1="si",100*(('05 (ind)'!CE22-MIN('05 (ind)'!CE$6:CE$37))/(MAX('05 (ind)'!CE$6:CE$37)-MIN('05 (ind)'!CE$6:CE$37))),ABS(-100+(100*(('05 (ind)'!CE22-MIN('05 (ind)'!CE$6:CE$37))/(MAX('05 (ind)'!CE$6:CE$37)-MIN('05 (ind)'!CE$6:CE$37))))))</f>
        <v>16.230026306487602</v>
      </c>
      <c r="CF23" s="75">
        <f>IF('05 (ind)'!CF$1="si",100*(('05 (ind)'!CF22-MIN('05 (ind)'!CF$6:CF$37))/(MAX('05 (ind)'!CF$6:CF$37)-MIN('05 (ind)'!CF$6:CF$37))),ABS(-100+(100*(('05 (ind)'!CF22-MIN('05 (ind)'!CF$6:CF$37))/(MAX('05 (ind)'!CF$6:CF$37)-MIN('05 (ind)'!CF$6:CF$37))))))</f>
        <v>4.5549647362870376</v>
      </c>
      <c r="CG23" s="75">
        <f>IF('05 (ind)'!CG$1="si",100*(('05 (ind)'!CG22-MIN('05 (ind)'!CG$6:CG$37))/(MAX('05 (ind)'!CG$6:CG$37)-MIN('05 (ind)'!CG$6:CG$37))),ABS(-100+(100*(('05 (ind)'!CG22-MIN('05 (ind)'!CG$6:CG$37))/(MAX('05 (ind)'!CG$6:CG$37)-MIN('05 (ind)'!CG$6:CG$37))))))</f>
        <v>9.4982809746613466</v>
      </c>
      <c r="CH23" s="75">
        <f>IF('05 (ind)'!CH$1="si",100*(('05 (ind)'!CH22-MIN('05 (ind)'!CH$6:CH$37))/(MAX('05 (ind)'!CH$6:CH$37)-MIN('05 (ind)'!CH$6:CH$37))),ABS(-100+(100*(('05 (ind)'!CH22-MIN('05 (ind)'!CH$6:CH$37))/(MAX('05 (ind)'!CH$6:CH$37)-MIN('05 (ind)'!CH$6:CH$37))))))</f>
        <v>20.887609535440859</v>
      </c>
      <c r="CI23" s="75">
        <f>IF('05 (ind)'!CI$1="si",100*(('05 (ind)'!CI22-MIN('05 (ind)'!CI$6:CI$37))/(MAX('05 (ind)'!CI$6:CI$37)-MIN('05 (ind)'!CI$6:CI$37))),ABS(-100+(100*(('05 (ind)'!CI22-MIN('05 (ind)'!CI$6:CI$37))/(MAX('05 (ind)'!CI$6:CI$37)-MIN('05 (ind)'!CI$6:CI$37))))))</f>
        <v>30.996328255253225</v>
      </c>
      <c r="CJ23" s="75">
        <f>IF('05 (ind)'!CJ$1="si",100*(('05 (ind)'!CJ22-MIN('05 (ind)'!CJ$6:CJ$37))/(MAX('05 (ind)'!CJ$6:CJ$37)-MIN('05 (ind)'!CJ$6:CJ$37))),ABS(-100+(100*(('05 (ind)'!CJ22-MIN('05 (ind)'!CJ$6:CJ$37))/(MAX('05 (ind)'!CJ$6:CJ$37)-MIN('05 (ind)'!CJ$6:CJ$37))))))</f>
        <v>14.970822487621621</v>
      </c>
      <c r="CK23" s="75">
        <f>IF('05 (ind)'!CK$1="si",100*(('05 (ind)'!CK22-MIN('05 (ind)'!CK$6:CK$37))/(MAX('05 (ind)'!CK$6:CK$37)-MIN('05 (ind)'!CK$6:CK$37))),ABS(-100+(100*(('05 (ind)'!CK22-MIN('05 (ind)'!CK$6:CK$37))/(MAX('05 (ind)'!CK$6:CK$37)-MIN('05 (ind)'!CK$6:CK$37))))))</f>
        <v>25.653919032561152</v>
      </c>
      <c r="CL23" s="75">
        <f>IF('05 (ind)'!CL$1="si",100*(('05 (ind)'!CL22-MIN('05 (ind)'!CL$6:CL$37))/(MAX('05 (ind)'!CL$6:CL$37)-MIN('05 (ind)'!CL$6:CL$37))),ABS(-100+(100*(('05 (ind)'!CL22-MIN('05 (ind)'!CL$6:CL$37))/(MAX('05 (ind)'!CL$6:CL$37)-MIN('05 (ind)'!CL$6:CL$37))))))</f>
        <v>9.0672515835232836</v>
      </c>
      <c r="CM23" s="75">
        <f>IF('05 (ind)'!CM$1="si",100*(('05 (ind)'!CM22-MIN('05 (ind)'!CM$6:CM$37))/(MAX('05 (ind)'!CM$6:CM$37)-MIN('05 (ind)'!CM$6:CM$37))),ABS(-100+(100*(('05 (ind)'!CM22-MIN('05 (ind)'!CM$6:CM$37))/(MAX('05 (ind)'!CM$6:CM$37)-MIN('05 (ind)'!CM$6:CM$37))))))</f>
        <v>74.159267226402108</v>
      </c>
    </row>
    <row r="24" spans="1:91">
      <c r="A24" s="18" t="s">
        <v>222</v>
      </c>
      <c r="B24" s="87">
        <f>IF('05 (ind)'!B$1="si",100*(('05 (ind)'!B23-MIN('05 (ind)'!B$6:B$37))/(MAX('05 (ind)'!B$6:B$37)-MIN('05 (ind)'!B$6:B$37))),ABS(-100+(100*(('05 (ind)'!B23-MIN('05 (ind)'!B$6:B$37))/(MAX('05 (ind)'!B$6:B$37)-MIN('05 (ind)'!B$6:B$37))))))</f>
        <v>0.25076124447524106</v>
      </c>
      <c r="C24" s="87">
        <f>IF('05 (ind)'!C$1="si",100*(('05 (ind)'!C23-MIN('05 (ind)'!C$6:C$37))/(MAX('05 (ind)'!C$6:C$37)-MIN('05 (ind)'!C$6:C$37))),ABS(-100+(100*(('05 (ind)'!C23-MIN('05 (ind)'!C$6:C$37))/(MAX('05 (ind)'!C$6:C$37)-MIN('05 (ind)'!C$6:C$37))))))</f>
        <v>38.027882028871367</v>
      </c>
      <c r="D24" s="87">
        <f>IF('05 (ind)'!D$1="si",100*(('05 (ind)'!D23-MIN('05 (ind)'!D$6:D$37))/(MAX('05 (ind)'!D$6:D$37)-MIN('05 (ind)'!D$6:D$37))),ABS(-100+(100*(('05 (ind)'!D23-MIN('05 (ind)'!D$6:D$37))/(MAX('05 (ind)'!D$6:D$37)-MIN('05 (ind)'!D$6:D$37))))))</f>
        <v>75.105005348329968</v>
      </c>
      <c r="E24" s="87">
        <f>IF('05 (ind)'!E$1="si",100*(('05 (ind)'!E23-MIN('05 (ind)'!E$6:E$37))/(MAX('05 (ind)'!E$6:E$37)-MIN('05 (ind)'!E$6:E$37))),ABS(-100+(100*(('05 (ind)'!E23-MIN('05 (ind)'!E$6:E$37))/(MAX('05 (ind)'!E$6:E$37)-MIN('05 (ind)'!E$6:E$37))))))</f>
        <v>94.635672776039343</v>
      </c>
      <c r="F24" s="87">
        <f>IF('05 (ind)'!F$1="si",100*(('05 (ind)'!F23-MIN('05 (ind)'!F$6:F$37))/(MAX('05 (ind)'!F$6:F$37)-MIN('05 (ind)'!F$6:F$37))),ABS(-100+(100*(('05 (ind)'!F23-MIN('05 (ind)'!F$6:F$37))/(MAX('05 (ind)'!F$6:F$37)-MIN('05 (ind)'!F$6:F$37))))))</f>
        <v>66.44518272425249</v>
      </c>
      <c r="G24" s="87">
        <f>IF('05 (ind)'!G$1="si",100*(('05 (ind)'!G23-MIN('05 (ind)'!G$6:G$37))/(MAX('05 (ind)'!G$6:G$37)-MIN('05 (ind)'!G$6:G$37))),ABS(-100+(100*(('05 (ind)'!G23-MIN('05 (ind)'!G$6:G$37))/(MAX('05 (ind)'!G$6:G$37)-MIN('05 (ind)'!G$6:G$37))))))</f>
        <v>74.396135265700465</v>
      </c>
      <c r="H24" s="87">
        <f>IF('05 (ind)'!H$1="si",100*(('05 (ind)'!H23-MIN('05 (ind)'!H$6:H$37))/(MAX('05 (ind)'!H$6:H$37)-MIN('05 (ind)'!H$6:H$37))),ABS(-100+(100*(('05 (ind)'!H23-MIN('05 (ind)'!H$6:H$37))/(MAX('05 (ind)'!H$6:H$37)-MIN('05 (ind)'!H$6:H$37))))))</f>
        <v>85.844748858447488</v>
      </c>
      <c r="I24" s="87">
        <f>IF('05 (ind)'!I$1="si",100*(('05 (ind)'!I23-MIN('05 (ind)'!I$6:I$37))/(MAX('05 (ind)'!I$6:I$37)-MIN('05 (ind)'!I$6:I$37))),ABS(-100+(100*(('05 (ind)'!I23-MIN('05 (ind)'!I$6:I$37))/(MAX('05 (ind)'!I$6:I$37)-MIN('05 (ind)'!I$6:I$37))))))</f>
        <v>64.877300613496942</v>
      </c>
      <c r="J24" s="87">
        <f>IF('05 (ind)'!J$1="si",100*(('05 (ind)'!J23-MIN('05 (ind)'!J$6:J$37))/(MAX('05 (ind)'!J$6:J$37)-MIN('05 (ind)'!J$6:J$37))),ABS(-100+(100*(('05 (ind)'!J23-MIN('05 (ind)'!J$6:J$37))/(MAX('05 (ind)'!J$6:J$37)-MIN('05 (ind)'!J$6:J$37))))))</f>
        <v>30.696202531645579</v>
      </c>
      <c r="K24" s="87">
        <f>IF('05 (ind)'!K$1="si",100*(('05 (ind)'!K23-MIN('05 (ind)'!K$6:K$37))/(MAX('05 (ind)'!K$6:K$37)-MIN('05 (ind)'!K$6:K$37))),ABS(-100+(100*(('05 (ind)'!K23-MIN('05 (ind)'!K$6:K$37))/(MAX('05 (ind)'!K$6:K$37)-MIN('05 (ind)'!K$6:K$37))))))</f>
        <v>59.199017062699447</v>
      </c>
      <c r="L24" s="87">
        <f>IF('05 (ind)'!L$1="si",100*(('05 (ind)'!L23-MIN('05 (ind)'!L$6:L$37))/(MAX('05 (ind)'!L$6:L$37)-MIN('05 (ind)'!L$6:L$37))),ABS(-100+(100*(('05 (ind)'!L23-MIN('05 (ind)'!L$6:L$37))/(MAX('05 (ind)'!L$6:L$37)-MIN('05 (ind)'!L$6:L$37))))))</f>
        <v>30.158582646720618</v>
      </c>
      <c r="M24" s="87">
        <f>IF('05 (ind)'!M$1="si",100*(('05 (ind)'!M23-MIN('05 (ind)'!M$6:M$37))/(MAX('05 (ind)'!M$6:M$37)-MIN('05 (ind)'!M$6:M$37))),ABS(-100+(100*(('05 (ind)'!M23-MIN('05 (ind)'!M$6:M$37))/(MAX('05 (ind)'!M$6:M$37)-MIN('05 (ind)'!M$6:M$37))))))</f>
        <v>2.2155453774466656</v>
      </c>
      <c r="N24" s="87">
        <f>IF('05 (ind)'!N$1="si",100*(('05 (ind)'!N23-MIN('05 (ind)'!N$6:N$37))/(MAX('05 (ind)'!N$6:N$37)-MIN('05 (ind)'!N$6:N$37))),ABS(-100+(100*(('05 (ind)'!N23-MIN('05 (ind)'!N$6:N$37))/(MAX('05 (ind)'!N$6:N$37)-MIN('05 (ind)'!N$6:N$37))))))</f>
        <v>61.763716724126027</v>
      </c>
      <c r="O24" s="87">
        <f>IF('05 (ind)'!O$1="si",100*(('05 (ind)'!O23-MIN('05 (ind)'!O$6:O$37))/(MAX('05 (ind)'!O$6:O$37)-MIN('05 (ind)'!O$6:O$37))),ABS(-100+(100*(('05 (ind)'!O23-MIN('05 (ind)'!O$6:O$37))/(MAX('05 (ind)'!O$6:O$37)-MIN('05 (ind)'!O$6:O$37))))))</f>
        <v>95.294117647058826</v>
      </c>
      <c r="P24" s="87">
        <f>IF('05 (ind)'!P$1="si",100*(('05 (ind)'!P23-MIN('05 (ind)'!P$6:P$37))/(MAX('05 (ind)'!P$6:P$37)-MIN('05 (ind)'!P$6:P$37))),ABS(-100+(100*(('05 (ind)'!P23-MIN('05 (ind)'!P$6:P$37))/(MAX('05 (ind)'!P$6:P$37)-MIN('05 (ind)'!P$6:P$37))))))</f>
        <v>100</v>
      </c>
      <c r="Q24" s="87">
        <f>IF('05 (ind)'!Q$1="si",100*(('05 (ind)'!Q23-MIN('05 (ind)'!Q$6:Q$37))/(MAX('05 (ind)'!Q$6:Q$37)-MIN('05 (ind)'!Q$6:Q$37))),ABS(-100+(100*(('05 (ind)'!Q23-MIN('05 (ind)'!Q$6:Q$37))/(MAX('05 (ind)'!Q$6:Q$37)-MIN('05 (ind)'!Q$6:Q$37))))))</f>
        <v>3.9758135765057512</v>
      </c>
      <c r="R24" s="87">
        <f>IF('05 (ind)'!R$1="si",100*(('05 (ind)'!R23-MIN('05 (ind)'!R$6:R$37))/(MAX('05 (ind)'!R$6:R$37)-MIN('05 (ind)'!R$6:R$37))),ABS(-100+(100*(('05 (ind)'!R23-MIN('05 (ind)'!R$6:R$37))/(MAX('05 (ind)'!R$6:R$37)-MIN('05 (ind)'!R$6:R$37))))))</f>
        <v>5.2776854189611555</v>
      </c>
      <c r="S24" s="75">
        <f>ABS(ABS(('05 (ind)'!S23-((MAX('05 (ind)'!S$6:S$37)+MIN('05 (ind)'!S$6:S$37))/2))/(((MAX('05 (ind)'!S$6:S$37)+MIN('05 (ind)'!S$6:S$37))/2)-MAX('05 (ind)'!S$6:S$37))*100)-100)</f>
        <v>40.077253235279187</v>
      </c>
      <c r="T24" s="75">
        <f>IF('05 (ind)'!T$1="si",100*(('05 (ind)'!T23-MIN('05 (ind)'!T$6:T$37))/(MAX('05 (ind)'!T$6:T$37)-MIN('05 (ind)'!T$6:T$37))),ABS(-100+(100*(('05 (ind)'!T23-MIN('05 (ind)'!T$6:T$37))/(MAX('05 (ind)'!T$6:T$37)-MIN('05 (ind)'!T$6:T$37))))))</f>
        <v>10.15644759186328</v>
      </c>
      <c r="U24" s="75">
        <f>IF('05 (ind)'!U$1="si",100*(('05 (ind)'!U23-MIN('05 (ind)'!U$6:U$37))/(MAX('05 (ind)'!U$6:U$37)-MIN('05 (ind)'!U$6:U$37))),ABS(-100+(100*(('05 (ind)'!U23-MIN('05 (ind)'!U$6:U$37))/(MAX('05 (ind)'!U$6:U$37)-MIN('05 (ind)'!U$6:U$37))))))</f>
        <v>50</v>
      </c>
      <c r="V24" s="75">
        <f>IF('05 (ind)'!V$1="si",100*(('05 (ind)'!V23-MIN('05 (ind)'!V$6:V$37))/(MAX('05 (ind)'!V$6:V$37)-MIN('05 (ind)'!V$6:V$37))),ABS(-100+(100*(('05 (ind)'!V23-MIN('05 (ind)'!V$6:V$37))/(MAX('05 (ind)'!V$6:V$37)-MIN('05 (ind)'!V$6:V$37))))))</f>
        <v>100</v>
      </c>
      <c r="W24" s="75">
        <f>IF('05 (ind)'!W$1="si",100*(('05 (ind)'!W23-MIN('05 (ind)'!W$6:W$37))/(MAX('05 (ind)'!W$6:W$37)-MIN('05 (ind)'!W$6:W$37))),ABS(-100+(100*(('05 (ind)'!W23-MIN('05 (ind)'!W$6:W$37))/(MAX('05 (ind)'!W$6:W$37)-MIN('05 (ind)'!W$6:W$37))))))</f>
        <v>44.26836321573164</v>
      </c>
      <c r="X24" s="75">
        <f>IF('05 (ind)'!X$1="si",100*(('05 (ind)'!X23-MIN('05 (ind)'!X$6:X$37))/(MAX('05 (ind)'!X$6:X$37)-MIN('05 (ind)'!X$6:X$37))),ABS(-100+(100*(('05 (ind)'!X23-MIN('05 (ind)'!X$6:X$37))/(MAX('05 (ind)'!X$6:X$37)-MIN('05 (ind)'!X$6:X$37))))))</f>
        <v>79.941245574289084</v>
      </c>
      <c r="Y24" s="75">
        <f>IF('05 (ind)'!Y$1="si",100*(('05 (ind)'!Y23-MIN('05 (ind)'!Y$6:Y$37))/(MAX('05 (ind)'!Y$6:Y$37)-MIN('05 (ind)'!Y$6:Y$37))),ABS(-100+(100*(('05 (ind)'!Y23-MIN('05 (ind)'!Y$6:Y$37))/(MAX('05 (ind)'!Y$6:Y$37)-MIN('05 (ind)'!Y$6:Y$37))))))</f>
        <v>59.654681544749039</v>
      </c>
      <c r="Z24" s="75">
        <f>IF('05 (ind)'!Z$1="si",100*(('05 (ind)'!Z23-MIN('05 (ind)'!Z$6:Z$37))/(MAX('05 (ind)'!Z$6:Z$37)-MIN('05 (ind)'!Z$6:Z$37))),ABS(-100+(100*(('05 (ind)'!Z23-MIN('05 (ind)'!Z$6:Z$37))/(MAX('05 (ind)'!Z$6:Z$37)-MIN('05 (ind)'!Z$6:Z$37))))))</f>
        <v>20.739030480088957</v>
      </c>
      <c r="AA24" s="75">
        <f>IF('05 (ind)'!AA$1="si",100*(('05 (ind)'!AA23-MIN('05 (ind)'!AA$6:AA$37))/(MAX('05 (ind)'!AA$6:AA$37)-MIN('05 (ind)'!AA$6:AA$37))),ABS(-100+(100*(('05 (ind)'!AA23-MIN('05 (ind)'!AA$6:AA$37))/(MAX('05 (ind)'!AA$6:AA$37)-MIN('05 (ind)'!AA$6:AA$37))))))</f>
        <v>58.563872035218182</v>
      </c>
      <c r="AB24" s="75">
        <f>IF('05 (ind)'!AB$1="si",100*(('05 (ind)'!AB23-MIN('05 (ind)'!AB$6:AB$37))/(MAX('05 (ind)'!AB$6:AB$37)-MIN('05 (ind)'!AB$6:AB$37))),ABS(-100+(100*(('05 (ind)'!AB23-MIN('05 (ind)'!AB$6:AB$37))/(MAX('05 (ind)'!AB$6:AB$37)-MIN('05 (ind)'!AB$6:AB$37))))))</f>
        <v>73.708700639198582</v>
      </c>
      <c r="AC24" s="75">
        <f>IF('05 (ind)'!AC$1="si",100*(('05 (ind)'!AC23-MIN('05 (ind)'!AC$6:AC$37))/(MAX('05 (ind)'!AC$6:AC$37)-MIN('05 (ind)'!AC$6:AC$37))),ABS(-100+(100*(('05 (ind)'!AC23-MIN('05 (ind)'!AC$6:AC$37))/(MAX('05 (ind)'!AC$6:AC$37)-MIN('05 (ind)'!AC$6:AC$37))))))</f>
        <v>71.666641117521948</v>
      </c>
      <c r="AD24" s="75">
        <f>IF('05 (ind)'!AD$1="si",100*(('05 (ind)'!AD23-MIN('05 (ind)'!AD$6:AD$37))/(MAX('05 (ind)'!AD$6:AD$37)-MIN('05 (ind)'!AD$6:AD$37))),ABS(-100+(100*(('05 (ind)'!AD23-MIN('05 (ind)'!AD$6:AD$37))/(MAX('05 (ind)'!AD$6:AD$37)-MIN('05 (ind)'!AD$6:AD$37))))))</f>
        <v>74.828686960519718</v>
      </c>
      <c r="AE24" s="75">
        <f>IF('05 (ind)'!AE$1="si",100*(('05 (ind)'!AE23-MIN('05 (ind)'!AE$6:AE$37))/(MAX('05 (ind)'!AE$6:AE$37)-MIN('05 (ind)'!AE$6:AE$37))),ABS(-100+(100*(('05 (ind)'!AE23-MIN('05 (ind)'!AE$6:AE$37))/(MAX('05 (ind)'!AE$6:AE$37)-MIN('05 (ind)'!AE$6:AE$37))))))</f>
        <v>57.93179571578009</v>
      </c>
      <c r="AF24" s="75">
        <f>IF('05 (ind)'!AF$1="si",100*(('05 (ind)'!AF23-MIN('05 (ind)'!AF$6:AF$37))/(MAX('05 (ind)'!AF$6:AF$37)-MIN('05 (ind)'!AF$6:AF$37))),ABS(-100+(100*(('05 (ind)'!AF23-MIN('05 (ind)'!AF$6:AF$37))/(MAX('05 (ind)'!AF$6:AF$37)-MIN('05 (ind)'!AF$6:AF$37))))))</f>
        <v>67.032967032967036</v>
      </c>
      <c r="AG24" s="75">
        <f>IF('05 (ind)'!AG$1="si",100*(('05 (ind)'!AG23-MIN('05 (ind)'!AG$6:AG$37))/(MAX('05 (ind)'!AG$6:AG$37)-MIN('05 (ind)'!AG$6:AG$37))),ABS(-100+(100*(('05 (ind)'!AG23-MIN('05 (ind)'!AG$6:AG$37))/(MAX('05 (ind)'!AG$6:AG$37)-MIN('05 (ind)'!AG$6:AG$37))))))</f>
        <v>81.249999999999972</v>
      </c>
      <c r="AH24" s="75">
        <f>IF('05 (ind)'!AH$1="si",100*(('05 (ind)'!AH23-MIN('05 (ind)'!AH$6:AH$37))/(MAX('05 (ind)'!AH$6:AH$37)-MIN('05 (ind)'!AH$6:AH$37))),ABS(-100+(100*(('05 (ind)'!AH23-MIN('05 (ind)'!AH$6:AH$37))/(MAX('05 (ind)'!AH$6:AH$37)-MIN('05 (ind)'!AH$6:AH$37))))))</f>
        <v>54.773869346733662</v>
      </c>
      <c r="AI24" s="75">
        <f>IF('05 (ind)'!AI$1="si",100*(('05 (ind)'!AI23-MIN('05 (ind)'!AI$6:AI$37))/(MAX('05 (ind)'!AI$6:AI$37)-MIN('05 (ind)'!AI$6:AI$37))),ABS(-100+(100*(('05 (ind)'!AI23-MIN('05 (ind)'!AI$6:AI$37))/(MAX('05 (ind)'!AI$6:AI$37)-MIN('05 (ind)'!AI$6:AI$37))))))</f>
        <v>0</v>
      </c>
      <c r="AJ24" s="75">
        <f>IF('05 (ind)'!AJ$1="si",100*(('05 (ind)'!AJ23-MIN('05 (ind)'!AJ$6:AJ$37))/(MAX('05 (ind)'!AJ$6:AJ$37)-MIN('05 (ind)'!AJ$6:AJ$37))),ABS(-100+(100*(('05 (ind)'!AJ23-MIN('05 (ind)'!AJ$6:AJ$37))/(MAX('05 (ind)'!AJ$6:AJ$37)-MIN('05 (ind)'!AJ$6:AJ$37))))))</f>
        <v>73.659378596087464</v>
      </c>
      <c r="AK24" s="75">
        <f>IF('05 (ind)'!AK$1="si",100*(('05 (ind)'!AK23-MIN('05 (ind)'!AK$6:AK$37))/(MAX('05 (ind)'!AK$6:AK$37)-MIN('05 (ind)'!AK$6:AK$37))),ABS(-100+(100*(('05 (ind)'!AK23-MIN('05 (ind)'!AK$6:AK$37))/(MAX('05 (ind)'!AK$6:AK$37)-MIN('05 (ind)'!AK$6:AK$37))))))</f>
        <v>5.9695421449754154</v>
      </c>
      <c r="AL24" s="75">
        <f>IF('05 (ind)'!AL$1="si",100*(('05 (ind)'!AL23-MIN('05 (ind)'!AL$6:AL$37))/(MAX('05 (ind)'!AL$6:AL$37)-MIN('05 (ind)'!AL$6:AL$37))),ABS(-100+(100*(('05 (ind)'!AL23-MIN('05 (ind)'!AL$6:AL$37))/(MAX('05 (ind)'!AL$6:AL$37)-MIN('05 (ind)'!AL$6:AL$37))))))</f>
        <v>92.824186540388496</v>
      </c>
      <c r="AM24" s="75">
        <f>IF('05 (ind)'!AM$1="si",100*(('05 (ind)'!AM23-MIN('05 (ind)'!AM$6:AM$37))/(MAX('05 (ind)'!AM$6:AM$37)-MIN('05 (ind)'!AM$6:AM$37))),ABS(-100+(100*(('05 (ind)'!AM23-MIN('05 (ind)'!AM$6:AM$37))/(MAX('05 (ind)'!AM$6:AM$37)-MIN('05 (ind)'!AM$6:AM$37))))))</f>
        <v>82.546484361960566</v>
      </c>
      <c r="AN24" s="75">
        <f>IF('05 (ind)'!AN$1="si",100*(('05 (ind)'!AN23-MIN('05 (ind)'!AN$6:AN$37))/(MAX('05 (ind)'!AN$6:AN$37)-MIN('05 (ind)'!AN$6:AN$37))),ABS(-100+(100*(('05 (ind)'!AN23-MIN('05 (ind)'!AN$6:AN$37))/(MAX('05 (ind)'!AN$6:AN$37)-MIN('05 (ind)'!AN$6:AN$37))))))</f>
        <v>44.517494191599873</v>
      </c>
      <c r="AO24" s="75">
        <f>IF('05 (ind)'!AO$1="si",100*(('05 (ind)'!AO23-MIN('05 (ind)'!AO$6:AO$37))/(MAX('05 (ind)'!AO$6:AO$37)-MIN('05 (ind)'!AO$6:AO$37))),ABS(-100+(100*(('05 (ind)'!AO23-MIN('05 (ind)'!AO$6:AO$37))/(MAX('05 (ind)'!AO$6:AO$37)-MIN('05 (ind)'!AO$6:AO$37))))))</f>
        <v>30.269711324677655</v>
      </c>
      <c r="AP24" s="75">
        <f>IF('05 (ind)'!AP$1="si",100*(('05 (ind)'!AP23-MIN('05 (ind)'!AP$6:AP$37))/(MAX('05 (ind)'!AP$6:AP$37)-MIN('05 (ind)'!AP$6:AP$37))),ABS(-100+(100*(('05 (ind)'!AP23-MIN('05 (ind)'!AP$6:AP$37))/(MAX('05 (ind)'!AP$6:AP$37)-MIN('05 (ind)'!AP$6:AP$37))))))</f>
        <v>91.035044824775881</v>
      </c>
      <c r="AQ24" s="75">
        <f>IF('05 (ind)'!AQ$1="si",100*(('05 (ind)'!AQ23-MIN('05 (ind)'!AQ$6:AQ$37))/(MAX('05 (ind)'!AQ$6:AQ$37)-MIN('05 (ind)'!AQ$6:AQ$37))),ABS(-100+(100*(('05 (ind)'!AQ23-MIN('05 (ind)'!AQ$6:AQ$37))/(MAX('05 (ind)'!AQ$6:AQ$37)-MIN('05 (ind)'!AQ$6:AQ$37))))))</f>
        <v>3.4108566816924104</v>
      </c>
      <c r="AR24" s="75">
        <f>IF('05 (ind)'!AR$1="si",100*(('05 (ind)'!AR23-MIN('05 (ind)'!AR$6:AR$37))/(MAX('05 (ind)'!AR$6:AR$37)-MIN('05 (ind)'!AR$6:AR$37))),ABS(-100+(100*(('05 (ind)'!AR23-MIN('05 (ind)'!AR$6:AR$37))/(MAX('05 (ind)'!AR$6:AR$37)-MIN('05 (ind)'!AR$6:AR$37))))))</f>
        <v>68.589079279560309</v>
      </c>
      <c r="AS24" s="75">
        <f>IF('05 (ind)'!AS$1="si",100*(('05 (ind)'!AS23-MIN('05 (ind)'!AS$6:AS$37))/(MAX('05 (ind)'!AS$6:AS$37)-MIN('05 (ind)'!AS$6:AS$37))),ABS(-100+(100*(('05 (ind)'!AS23-MIN('05 (ind)'!AS$6:AS$37))/(MAX('05 (ind)'!AS$6:AS$37)-MIN('05 (ind)'!AS$6:AS$37))))))</f>
        <v>79.651162790697668</v>
      </c>
      <c r="AT24" s="75">
        <f>IF('05 (ind)'!AT$1="si",100*(('05 (ind)'!AT23-MIN('05 (ind)'!AT$6:AT$37))/(MAX('05 (ind)'!AT$6:AT$37)-MIN('05 (ind)'!AT$6:AT$37))),ABS(-100+(100*(('05 (ind)'!AT23-MIN('05 (ind)'!AT$6:AT$37))/(MAX('05 (ind)'!AT$6:AT$37)-MIN('05 (ind)'!AT$6:AT$37))))))</f>
        <v>0</v>
      </c>
      <c r="AU24" s="75">
        <f>IF('05 (ind)'!AU$1="si",100*(('05 (ind)'!AU23-MIN('05 (ind)'!AU$6:AU$37))/(MAX('05 (ind)'!AU$6:AU$37)-MIN('05 (ind)'!AU$6:AU$37))),ABS(-100+(100*(('05 (ind)'!AU23-MIN('05 (ind)'!AU$6:AU$37))/(MAX('05 (ind)'!AU$6:AU$37)-MIN('05 (ind)'!AU$6:AU$37))))))</f>
        <v>66.975308641975289</v>
      </c>
      <c r="AV24" s="75">
        <f>IF('05 (ind)'!AV$1="si",100*(('05 (ind)'!AV23-MIN('05 (ind)'!AV$6:AV$37))/(MAX('05 (ind)'!AV$6:AV$37)-MIN('05 (ind)'!AV$6:AV$37))),ABS(-100+(100*(('05 (ind)'!AV23-MIN('05 (ind)'!AV$6:AV$37))/(MAX('05 (ind)'!AV$6:AV$37)-MIN('05 (ind)'!AV$6:AV$37))))))</f>
        <v>92.720970537261692</v>
      </c>
      <c r="AW24" s="75">
        <f>IF('05 (ind)'!AW$1="si",100*(('05 (ind)'!AW23-MIN('05 (ind)'!AW$6:AW$37))/(MAX('05 (ind)'!AW$6:AW$37)-MIN('05 (ind)'!AW$6:AW$37))),ABS(-100+(100*(('05 (ind)'!AW23-MIN('05 (ind)'!AW$6:AW$37))/(MAX('05 (ind)'!AW$6:AW$37)-MIN('05 (ind)'!AW$6:AW$37))))))</f>
        <v>43.442198030067395</v>
      </c>
      <c r="AX24" s="75">
        <f>IF('05 (ind)'!AX$1="si",100*(('05 (ind)'!AX23-MIN('05 (ind)'!AX$6:AX$37))/(MAX('05 (ind)'!AX$6:AX$37)-MIN('05 (ind)'!AX$6:AX$37))),ABS(-100+(100*(('05 (ind)'!AX23-MIN('05 (ind)'!AX$6:AX$37))/(MAX('05 (ind)'!AX$6:AX$37)-MIN('05 (ind)'!AX$6:AX$37))))))</f>
        <v>14.001144014852471</v>
      </c>
      <c r="AY24" s="75">
        <f>IF('05 (ind)'!AY$1="si",100*(('05 (ind)'!AY23-MIN('05 (ind)'!AY$6:AY$37))/(MAX('05 (ind)'!AY$6:AY$37)-MIN('05 (ind)'!AY$6:AY$37))),ABS(-100+(100*(('05 (ind)'!AY23-MIN('05 (ind)'!AY$6:AY$37))/(MAX('05 (ind)'!AY$6:AY$37)-MIN('05 (ind)'!AY$6:AY$37))))))</f>
        <v>47.431018078020962</v>
      </c>
      <c r="AZ24" s="75">
        <f>IF('05 (ind)'!AZ$1="si",100*(('05 (ind)'!AZ23-MIN('05 (ind)'!AZ$6:AZ$37))/(MAX('05 (ind)'!AZ$6:AZ$37)-MIN('05 (ind)'!AZ$6:AZ$37))),ABS(-100+(100*(('05 (ind)'!AZ23-MIN('05 (ind)'!AZ$6:AZ$37))/(MAX('05 (ind)'!AZ$6:AZ$37)-MIN('05 (ind)'!AZ$6:AZ$37))))))</f>
        <v>47.044971309639308</v>
      </c>
      <c r="BA24" s="75">
        <f>IF('05 (ind)'!BA$1="si",100*(('05 (ind)'!BA23-MIN('05 (ind)'!BA$6:BA$37))/(MAX('05 (ind)'!BA$6:BA$37)-MIN('05 (ind)'!BA$6:BA$37))),ABS(-100+(100*(('05 (ind)'!BA23-MIN('05 (ind)'!BA$6:BA$37))/(MAX('05 (ind)'!BA$6:BA$37)-MIN('05 (ind)'!BA$6:BA$37))))))</f>
        <v>5.7836564213670796</v>
      </c>
      <c r="BB24" s="75">
        <f>IF('05 (ind)'!BB$1="si",100*(('05 (ind)'!BB23-MIN('05 (ind)'!BB$6:BB$37))/(MAX('05 (ind)'!BB$6:BB$37)-MIN('05 (ind)'!BB$6:BB$37))),ABS(-100+(100*(('05 (ind)'!BB23-MIN('05 (ind)'!BB$6:BB$37))/(MAX('05 (ind)'!BB$6:BB$37)-MIN('05 (ind)'!BB$6:BB$37))))))</f>
        <v>18.610378187633358</v>
      </c>
      <c r="BC24" s="75">
        <f>IF('05 (ind)'!BC$1="si",100*(('05 (ind)'!BC23-MIN('05 (ind)'!BC$6:BC$37))/(MAX('05 (ind)'!BC$6:BC$37)-MIN('05 (ind)'!BC$6:BC$37))),ABS(-100+(100*(('05 (ind)'!BC23-MIN('05 (ind)'!BC$6:BC$37))/(MAX('05 (ind)'!BC$6:BC$37)-MIN('05 (ind)'!BC$6:BC$37))))))</f>
        <v>20.955577856477785</v>
      </c>
      <c r="BD24" s="75">
        <f>IF('05 (ind)'!BD$1="si",100*(('05 (ind)'!BD23-MIN('05 (ind)'!BD$6:BD$37))/(MAX('05 (ind)'!BD$6:BD$37)-MIN('05 (ind)'!BD$6:BD$37))),ABS(-100+(100*(('05 (ind)'!BD23-MIN('05 (ind)'!BD$6:BD$37))/(MAX('05 (ind)'!BD$6:BD$37)-MIN('05 (ind)'!BD$6:BD$37))))))</f>
        <v>36.135948287312139</v>
      </c>
      <c r="BE24" s="75">
        <f>IF('05 (ind)'!BE$1="si",100*(('05 (ind)'!BE23-MIN('05 (ind)'!BE$6:BE$37))/(MAX('05 (ind)'!BE$6:BE$37)-MIN('05 (ind)'!BE$6:BE$37))),ABS(-100+(100*(('05 (ind)'!BE23-MIN('05 (ind)'!BE$6:BE$37))/(MAX('05 (ind)'!BE$6:BE$37)-MIN('05 (ind)'!BE$6:BE$37))))))</f>
        <v>10.818438381937911</v>
      </c>
      <c r="BF24" s="75">
        <f>IF('05 (ind)'!BF$1="si",100*(('05 (ind)'!BF23-MIN('05 (ind)'!BF$6:BF$37))/(MAX('05 (ind)'!BF$6:BF$37)-MIN('05 (ind)'!BF$6:BF$37))),ABS(-100+(100*(('05 (ind)'!BF23-MIN('05 (ind)'!BF$6:BF$37))/(MAX('05 (ind)'!BF$6:BF$37)-MIN('05 (ind)'!BF$6:BF$37))))))</f>
        <v>45.285557987529515</v>
      </c>
      <c r="BG24" s="75">
        <f>IF('05 (ind)'!BG$1="si",100*(('05 (ind)'!BG23-MIN('05 (ind)'!BG$6:BG$37))/(MAX('05 (ind)'!BG$6:BG$37)-MIN('05 (ind)'!BG$6:BG$37))),ABS(-100+(100*(('05 (ind)'!BG23-MIN('05 (ind)'!BG$6:BG$37))/(MAX('05 (ind)'!BG$6:BG$37)-MIN('05 (ind)'!BG$6:BG$37))))))</f>
        <v>36.287211691446494</v>
      </c>
      <c r="BH24" s="75">
        <f>IF('05 (ind)'!BH$1="si",100*(('05 (ind)'!BH23-MIN('05 (ind)'!BH$6:BH$37))/(MAX('05 (ind)'!BH$6:BH$37)-MIN('05 (ind)'!BH$6:BH$37))),ABS(-100+(100*(('05 (ind)'!BH23-MIN('05 (ind)'!BH$6:BH$37))/(MAX('05 (ind)'!BH$6:BH$37)-MIN('05 (ind)'!BH$6:BH$37))))))</f>
        <v>18.632642058300377</v>
      </c>
      <c r="BI24" s="75">
        <f>IF('05 (ind)'!BI$1="si",100*(('05 (ind)'!BI23-MIN('05 (ind)'!BI$6:BI$37))/(MAX('05 (ind)'!BI$6:BI$37)-MIN('05 (ind)'!BI$6:BI$37))),ABS(-100+(100*(('05 (ind)'!BI23-MIN('05 (ind)'!BI$6:BI$37))/(MAX('05 (ind)'!BI$6:BI$37)-MIN('05 (ind)'!BI$6:BI$37))))))</f>
        <v>97.589574540622579</v>
      </c>
      <c r="BJ24" s="75">
        <f>IF('05 (ind)'!BJ$1="si",100*(('05 (ind)'!BJ23-MIN('05 (ind)'!BJ$6:BJ$37))/(MAX('05 (ind)'!BJ$6:BJ$37)-MIN('05 (ind)'!BJ$6:BJ$37))),ABS(-100+(100*(('05 (ind)'!BJ23-MIN('05 (ind)'!BJ$6:BJ$37))/(MAX('05 (ind)'!BJ$6:BJ$37)-MIN('05 (ind)'!BJ$6:BJ$37))))))</f>
        <v>1.5604266568705901E-4</v>
      </c>
      <c r="BK24" s="75">
        <f>IF('05 (ind)'!BK$1="si",100*(('05 (ind)'!BK23-MIN('05 (ind)'!BK$6:BK$37))/(MAX('05 (ind)'!BK$6:BK$37)-MIN('05 (ind)'!BK$6:BK$37))),ABS(-100+(100*(('05 (ind)'!BK23-MIN('05 (ind)'!BK$6:BK$37))/(MAX('05 (ind)'!BK$6:BK$37)-MIN('05 (ind)'!BK$6:BK$37))))))</f>
        <v>8.1530149555949887</v>
      </c>
      <c r="BL24" s="75">
        <f>IF('05 (ind)'!BL$1="si",100*(('05 (ind)'!BL23-MIN('05 (ind)'!BL$6:BL$37))/(MAX('05 (ind)'!BL$6:BL$37)-MIN('05 (ind)'!BL$6:BL$37))),ABS(-100+(100*(('05 (ind)'!BL23-MIN('05 (ind)'!BL$6:BL$37))/(MAX('05 (ind)'!BL$6:BL$37)-MIN('05 (ind)'!BL$6:BL$37))))))</f>
        <v>1.7241379310344827</v>
      </c>
      <c r="BM24" s="75">
        <f>IF('05 (ind)'!BM$1="si",100*(('05 (ind)'!BM23-MIN('05 (ind)'!BM$6:BM$37))/(MAX('05 (ind)'!BM$6:BM$37)-MIN('05 (ind)'!BM$6:BM$37))),ABS(-100+(100*(('05 (ind)'!BM23-MIN('05 (ind)'!BM$6:BM$37))/(MAX('05 (ind)'!BM$6:BM$37)-MIN('05 (ind)'!BM$6:BM$37))))))</f>
        <v>29.49289741328116</v>
      </c>
      <c r="BN24" s="75">
        <f>IF('05 (ind)'!BN$1="si",100*(('05 (ind)'!BN23-MIN('05 (ind)'!BN$6:BN$37))/(MAX('05 (ind)'!BN$6:BN$37)-MIN('05 (ind)'!BN$6:BN$37))),ABS(-100+(100*(('05 (ind)'!BN23-MIN('05 (ind)'!BN$6:BN$37))/(MAX('05 (ind)'!BN$6:BN$37)-MIN('05 (ind)'!BN$6:BN$37))))))</f>
        <v>35.895840778890282</v>
      </c>
      <c r="BO24" s="75">
        <f>IF('05 (ind)'!BO$1="si",100*(('05 (ind)'!BO23-MIN('05 (ind)'!BO$6:BO$37))/(MAX('05 (ind)'!BO$6:BO$37)-MIN('05 (ind)'!BO$6:BO$37))),ABS(-100+(100*(('05 (ind)'!BO23-MIN('05 (ind)'!BO$6:BO$37))/(MAX('05 (ind)'!BO$6:BO$37)-MIN('05 (ind)'!BO$6:BO$37))))))</f>
        <v>60.163776588365891</v>
      </c>
      <c r="BP24" s="75">
        <f>IF('05 (ind)'!BP$1="si",100*(('05 (ind)'!BP23-MIN('05 (ind)'!BP$6:BP$37))/(MAX('05 (ind)'!BP$6:BP$37)-MIN('05 (ind)'!BP$6:BP$37))),ABS(-100+(100*(('05 (ind)'!BP23-MIN('05 (ind)'!BP$6:BP$37))/(MAX('05 (ind)'!BP$6:BP$37)-MIN('05 (ind)'!BP$6:BP$37))))))</f>
        <v>18.934381930842818</v>
      </c>
      <c r="BQ24" s="75">
        <f>IF('05 (ind)'!BQ$1="si",100*(('05 (ind)'!BQ23-MIN('05 (ind)'!BQ$6:BQ$37))/(MAX('05 (ind)'!BQ$6:BQ$37)-MIN('05 (ind)'!BQ$6:BQ$37))),ABS(-100+(100*(('05 (ind)'!BQ23-MIN('05 (ind)'!BQ$6:BQ$37))/(MAX('05 (ind)'!BQ$6:BQ$37)-MIN('05 (ind)'!BQ$6:BQ$37))))))</f>
        <v>43.898811850498646</v>
      </c>
      <c r="BR24" s="75">
        <f>IF('05 (ind)'!BR$1="si",100*(('05 (ind)'!BR23-MIN('05 (ind)'!BR$6:BR$37))/(MAX('05 (ind)'!BR$6:BR$37)-MIN('05 (ind)'!BR$6:BR$37))),ABS(-100+(100*(('05 (ind)'!BR23-MIN('05 (ind)'!BR$6:BR$37))/(MAX('05 (ind)'!BP$6:BP$37)-MIN('05 (ind)'!BR$6:BR$37))))))</f>
        <v>10.097982915799296</v>
      </c>
      <c r="BS24" s="75">
        <f>IF('05 (ind)'!BS$1="si",100*(('05 (ind)'!BS23-MIN('05 (ind)'!BS$6:BS$37))/(MAX('05 (ind)'!BS$6:BS$37)-MIN('05 (ind)'!BS$6:BS$37))),ABS(-100+(100*(('05 (ind)'!BS23-MIN('05 (ind)'!BS$6:BS$37))/(MAX('05 (ind)'!BQ$6:BQ$37)-MIN('05 (ind)'!BS$6:BS$37))))))</f>
        <v>51.587152536317227</v>
      </c>
      <c r="BT24" s="75">
        <f>IF('05 (ind)'!BT$1="si",100*(('05 (ind)'!BT23-MIN('05 (ind)'!BT$6:BT$37))/(MAX('05 (ind)'!BT$6:BT$37)-MIN('05 (ind)'!BT$6:BT$37))),ABS(-100+(100*(('05 (ind)'!BT23-MIN('05 (ind)'!BT$6:BT$37))/(MAX('05 (ind)'!BR$6:BR$37)-MIN('05 (ind)'!BT$6:BT$37))))))</f>
        <v>86.178681249999997</v>
      </c>
      <c r="BU24" s="75">
        <f>IF('05 (ind)'!BU$1="si",100*(('05 (ind)'!BU23-MIN('05 (ind)'!BU$6:BU$37))/(MAX('05 (ind)'!BU$6:BU$37)-MIN('05 (ind)'!BU$6:BU$37))),ABS(-100+(100*(('05 (ind)'!BU23-MIN('05 (ind)'!BU$6:BU$37))/(MAX('05 (ind)'!BU$6:BU$37)-MIN('05 (ind)'!BU$6:BU$37))))))</f>
        <v>23.010584084672686</v>
      </c>
      <c r="BV24" s="75">
        <f>IF('05 (ind)'!BV$1="si",100*(('05 (ind)'!BV23-MIN('05 (ind)'!BV$6:BV$37))/(MAX('05 (ind)'!BV$6:BV$37)-MIN('05 (ind)'!BV$6:BV$37))),ABS(-100+(100*(('05 (ind)'!BV23-MIN('05 (ind)'!BV$6:BV$37))/(MAX('05 (ind)'!BV$6:BV$37)-MIN('05 (ind)'!BV$6:BV$37))))))</f>
        <v>9.4437834622248662</v>
      </c>
      <c r="BW24" s="75">
        <f>IF('05 (ind)'!BW$1="si",100*(('05 (ind)'!BW23-MIN('05 (ind)'!BW$6:BW$37))/(MAX('05 (ind)'!BW$6:BW$37)-MIN('05 (ind)'!BW$6:BW$37))),ABS(-100+(100*(('05 (ind)'!BW23-MIN('05 (ind)'!BW$6:BW$37))/(MAX('05 (ind)'!BW$6:BW$37)-MIN('05 (ind)'!BW$6:BW$37))))))</f>
        <v>93.752460952880966</v>
      </c>
      <c r="BX24" s="75">
        <f>IF('05 (ind)'!BX$1="si",100*(('05 (ind)'!BX23-MIN('05 (ind)'!BX$6:BX$37))/(MAX('05 (ind)'!BX$6:BX$37)-MIN('05 (ind)'!BX$6:BX$37))),ABS(-100+(100*(('05 (ind)'!BX23-MIN('05 (ind)'!BX$6:BX$37))/(MAX('05 (ind)'!BX$6:BX$37)-MIN('05 (ind)'!BX$6:BX$37))))))</f>
        <v>21.449082334290608</v>
      </c>
      <c r="BY24" s="75">
        <f>IF('05 (ind)'!BY$1="si",100*(('05 (ind)'!BY23-MIN('05 (ind)'!BY$6:BY$37))/(MAX('05 (ind)'!BY$6:BY$37)-MIN('05 (ind)'!BY$6:BY$37))),ABS(-100+(100*(('05 (ind)'!BY23-MIN('05 (ind)'!BY$6:BY$37))/(MAX('05 (ind)'!BY$6:BY$37)-MIN('05 (ind)'!BY$6:BY$37))))))</f>
        <v>14.460748588669611</v>
      </c>
      <c r="BZ24" s="75">
        <f>IF('05 (ind)'!BZ$1="si",100*(('05 (ind)'!BZ23-MIN('05 (ind)'!BZ$6:BZ$37))/(MAX('05 (ind)'!BZ$6:BZ$37)-MIN('05 (ind)'!BZ$6:BZ$37))),ABS(-100+(100*(('05 (ind)'!BZ23-MIN('05 (ind)'!BZ$6:BZ$37))/(MAX('05 (ind)'!BZ$6:BZ$37)-MIN('05 (ind)'!BZ$6:BZ$37))))))</f>
        <v>87.35972259191621</v>
      </c>
      <c r="CA24" s="75">
        <f>IF('05 (ind)'!CA$1="si",100*(('05 (ind)'!CA23-MIN('05 (ind)'!CA$6:CA$37))/(MAX('05 (ind)'!CA$6:CA$37)-MIN('05 (ind)'!CA$6:CA$37))),ABS(-100+(100*(('05 (ind)'!CA23-MIN('05 (ind)'!CA$6:CA$37))/(MAX('05 (ind)'!CA$6:CA$37)-MIN('05 (ind)'!CA$6:CA$37))))))</f>
        <v>28.392021459739986</v>
      </c>
      <c r="CB24" s="75">
        <f>IF('05 (ind)'!CB$1="si",100*(('05 (ind)'!CB23-MIN('05 (ind)'!CB$6:CB$37))/(MAX('05 (ind)'!CB$6:CB$37)-MIN('05 (ind)'!CB$6:CB$37))),ABS(-100+(100*(('05 (ind)'!CB23-MIN('05 (ind)'!CB$6:CB$37))/(MAX('05 (ind)'!CB$6:CB$37)-MIN('05 (ind)'!CB$6:CB$37))))))</f>
        <v>79.213483146067418</v>
      </c>
      <c r="CC24" s="75">
        <f>IF('05 (ind)'!CC$1="si",100*(('05 (ind)'!CC23-MIN('05 (ind)'!CC$6:CC$37))/(MAX('05 (ind)'!CC$6:CC$37)-MIN('05 (ind)'!CC$6:CC$37))),ABS(-100+(100*(('05 (ind)'!CC23-MIN('05 (ind)'!CC$6:CC$37))/(MAX('05 (ind)'!CC$6:CC$37)-MIN('05 (ind)'!CC$6:CC$37))))))</f>
        <v>53.852322950469258</v>
      </c>
      <c r="CD24" s="75">
        <f>IF('05 (ind)'!CD$1="si",100*(('05 (ind)'!CD23-MIN('05 (ind)'!CD$6:CD$37))/(MAX('05 (ind)'!CD$6:CD$37)-MIN('05 (ind)'!CD$6:CD$37))),ABS(-100+(100*(('05 (ind)'!CD23-MIN('05 (ind)'!CD$6:CD$37))/(MAX('05 (ind)'!CD$6:CD$37)-MIN('05 (ind)'!CD$6:CD$37))))))</f>
        <v>0</v>
      </c>
      <c r="CE24" s="75">
        <f>IF('05 (ind)'!CE$1="si",100*(('05 (ind)'!CE23-MIN('05 (ind)'!CE$6:CE$37))/(MAX('05 (ind)'!CE$6:CE$37)-MIN('05 (ind)'!CE$6:CE$37))),ABS(-100+(100*(('05 (ind)'!CE23-MIN('05 (ind)'!CE$6:CE$37))/(MAX('05 (ind)'!CE$6:CE$37)-MIN('05 (ind)'!CE$6:CE$37))))))</f>
        <v>37.397928080718593</v>
      </c>
      <c r="CF24" s="75">
        <f>IF('05 (ind)'!CF$1="si",100*(('05 (ind)'!CF23-MIN('05 (ind)'!CF$6:CF$37))/(MAX('05 (ind)'!CF$6:CF$37)-MIN('05 (ind)'!CF$6:CF$37))),ABS(-100+(100*(('05 (ind)'!CF23-MIN('05 (ind)'!CF$6:CF$37))/(MAX('05 (ind)'!CF$6:CF$37)-MIN('05 (ind)'!CF$6:CF$37))))))</f>
        <v>0.51500773277178569</v>
      </c>
      <c r="CG24" s="75">
        <f>IF('05 (ind)'!CG$1="si",100*(('05 (ind)'!CG23-MIN('05 (ind)'!CG$6:CG$37))/(MAX('05 (ind)'!CG$6:CG$37)-MIN('05 (ind)'!CG$6:CG$37))),ABS(-100+(100*(('05 (ind)'!CG23-MIN('05 (ind)'!CG$6:CG$37))/(MAX('05 (ind)'!CG$6:CG$37)-MIN('05 (ind)'!CG$6:CG$37))))))</f>
        <v>27.139860351525545</v>
      </c>
      <c r="CH24" s="75">
        <f>IF('05 (ind)'!CH$1="si",100*(('05 (ind)'!CH23-MIN('05 (ind)'!CH$6:CH$37))/(MAX('05 (ind)'!CH$6:CH$37)-MIN('05 (ind)'!CH$6:CH$37))),ABS(-100+(100*(('05 (ind)'!CH23-MIN('05 (ind)'!CH$6:CH$37))/(MAX('05 (ind)'!CH$6:CH$37)-MIN('05 (ind)'!CH$6:CH$37))))))</f>
        <v>14.740370785116157</v>
      </c>
      <c r="CI24" s="75">
        <f>IF('05 (ind)'!CI$1="si",100*(('05 (ind)'!CI23-MIN('05 (ind)'!CI$6:CI$37))/(MAX('05 (ind)'!CI$6:CI$37)-MIN('05 (ind)'!CI$6:CI$37))),ABS(-100+(100*(('05 (ind)'!CI23-MIN('05 (ind)'!CI$6:CI$37))/(MAX('05 (ind)'!CI$6:CI$37)-MIN('05 (ind)'!CI$6:CI$37))))))</f>
        <v>33.084134794581857</v>
      </c>
      <c r="CJ24" s="75">
        <f>IF('05 (ind)'!CJ$1="si",100*(('05 (ind)'!CJ23-MIN('05 (ind)'!CJ$6:CJ$37))/(MAX('05 (ind)'!CJ$6:CJ$37)-MIN('05 (ind)'!CJ$6:CJ$37))),ABS(-100+(100*(('05 (ind)'!CJ23-MIN('05 (ind)'!CJ$6:CJ$37))/(MAX('05 (ind)'!CJ$6:CJ$37)-MIN('05 (ind)'!CJ$6:CJ$37))))))</f>
        <v>0</v>
      </c>
      <c r="CK24" s="75">
        <f>IF('05 (ind)'!CK$1="si",100*(('05 (ind)'!CK23-MIN('05 (ind)'!CK$6:CK$37))/(MAX('05 (ind)'!CK$6:CK$37)-MIN('05 (ind)'!CK$6:CK$37))),ABS(-100+(100*(('05 (ind)'!CK23-MIN('05 (ind)'!CK$6:CK$37))/(MAX('05 (ind)'!CK$6:CK$37)-MIN('05 (ind)'!CK$6:CK$37))))))</f>
        <v>0</v>
      </c>
      <c r="CL24" s="75">
        <f>IF('05 (ind)'!CL$1="si",100*(('05 (ind)'!CL23-MIN('05 (ind)'!CL$6:CL$37))/(MAX('05 (ind)'!CL$6:CL$37)-MIN('05 (ind)'!CL$6:CL$37))),ABS(-100+(100*(('05 (ind)'!CL23-MIN('05 (ind)'!CL$6:CL$37))/(MAX('05 (ind)'!CL$6:CL$37)-MIN('05 (ind)'!CL$6:CL$37))))))</f>
        <v>1.1499210086710276</v>
      </c>
      <c r="CM24" s="75">
        <f>IF('05 (ind)'!CM$1="si",100*(('05 (ind)'!CM23-MIN('05 (ind)'!CM$6:CM$37))/(MAX('05 (ind)'!CM$6:CM$37)-MIN('05 (ind)'!CM$6:CM$37))),ABS(-100+(100*(('05 (ind)'!CM23-MIN('05 (ind)'!CM$6:CM$37))/(MAX('05 (ind)'!CM$6:CM$37)-MIN('05 (ind)'!CM$6:CM$37))))))</f>
        <v>1.4130843806981772</v>
      </c>
    </row>
    <row r="25" spans="1:91">
      <c r="A25" s="18" t="s">
        <v>223</v>
      </c>
      <c r="B25" s="87">
        <f>IF('05 (ind)'!B$1="si",100*(('05 (ind)'!B24-MIN('05 (ind)'!B$6:B$37))/(MAX('05 (ind)'!B$6:B$37)-MIN('05 (ind)'!B$6:B$37))),ABS(-100+(100*(('05 (ind)'!B24-MIN('05 (ind)'!B$6:B$37))/(MAX('05 (ind)'!B$6:B$37)-MIN('05 (ind)'!B$6:B$37))))))</f>
        <v>38.198319201279944</v>
      </c>
      <c r="C25" s="87">
        <f>IF('05 (ind)'!C$1="si",100*(('05 (ind)'!C24-MIN('05 (ind)'!C$6:C$37))/(MAX('05 (ind)'!C$6:C$37)-MIN('05 (ind)'!C$6:C$37))),ABS(-100+(100*(('05 (ind)'!C24-MIN('05 (ind)'!C$6:C$37))/(MAX('05 (ind)'!C$6:C$37)-MIN('05 (ind)'!C$6:C$37))))))</f>
        <v>93.36817020895522</v>
      </c>
      <c r="D25" s="87">
        <f>IF('05 (ind)'!D$1="si",100*(('05 (ind)'!D24-MIN('05 (ind)'!D$6:D$37))/(MAX('05 (ind)'!D$6:D$37)-MIN('05 (ind)'!D$6:D$37))),ABS(-100+(100*(('05 (ind)'!D24-MIN('05 (ind)'!D$6:D$37))/(MAX('05 (ind)'!D$6:D$37)-MIN('05 (ind)'!D$6:D$37))))))</f>
        <v>75.022529236960835</v>
      </c>
      <c r="E25" s="87">
        <f>IF('05 (ind)'!E$1="si",100*(('05 (ind)'!E24-MIN('05 (ind)'!E$6:E$37))/(MAX('05 (ind)'!E$6:E$37)-MIN('05 (ind)'!E$6:E$37))),ABS(-100+(100*(('05 (ind)'!E24-MIN('05 (ind)'!E$6:E$37))/(MAX('05 (ind)'!E$6:E$37)-MIN('05 (ind)'!E$6:E$37))))))</f>
        <v>65.787513038295344</v>
      </c>
      <c r="F25" s="87">
        <f>IF('05 (ind)'!F$1="si",100*(('05 (ind)'!F24-MIN('05 (ind)'!F$6:F$37))/(MAX('05 (ind)'!F$6:F$37)-MIN('05 (ind)'!F$6:F$37))),ABS(-100+(100*(('05 (ind)'!F24-MIN('05 (ind)'!F$6:F$37))/(MAX('05 (ind)'!F$6:F$37)-MIN('05 (ind)'!F$6:F$37))))))</f>
        <v>71.760797342192703</v>
      </c>
      <c r="G25" s="87">
        <f>IF('05 (ind)'!G$1="si",100*(('05 (ind)'!G24-MIN('05 (ind)'!G$6:G$37))/(MAX('05 (ind)'!G$6:G$37)-MIN('05 (ind)'!G$6:G$37))),ABS(-100+(100*(('05 (ind)'!G24-MIN('05 (ind)'!G$6:G$37))/(MAX('05 (ind)'!G$6:G$37)-MIN('05 (ind)'!G$6:G$37))))))</f>
        <v>88.888888888888872</v>
      </c>
      <c r="H25" s="87">
        <f>IF('05 (ind)'!H$1="si",100*(('05 (ind)'!H24-MIN('05 (ind)'!H$6:H$37))/(MAX('05 (ind)'!H$6:H$37)-MIN('05 (ind)'!H$6:H$37))),ABS(-100+(100*(('05 (ind)'!H24-MIN('05 (ind)'!H$6:H$37))/(MAX('05 (ind)'!H$6:H$37)-MIN('05 (ind)'!H$6:H$37))))))</f>
        <v>80.136986301369859</v>
      </c>
      <c r="I25" s="87">
        <f>IF('05 (ind)'!I$1="si",100*(('05 (ind)'!I24-MIN('05 (ind)'!I$6:I$37))/(MAX('05 (ind)'!I$6:I$37)-MIN('05 (ind)'!I$6:I$37))),ABS(-100+(100*(('05 (ind)'!I24-MIN('05 (ind)'!I$6:I$37))/(MAX('05 (ind)'!I$6:I$37)-MIN('05 (ind)'!I$6:I$37))))))</f>
        <v>95.705521472392633</v>
      </c>
      <c r="J25" s="87">
        <f>IF('05 (ind)'!J$1="si",100*(('05 (ind)'!J24-MIN('05 (ind)'!J$6:J$37))/(MAX('05 (ind)'!J$6:J$37)-MIN('05 (ind)'!J$6:J$37))),ABS(-100+(100*(('05 (ind)'!J24-MIN('05 (ind)'!J$6:J$37))/(MAX('05 (ind)'!J$6:J$37)-MIN('05 (ind)'!J$6:J$37))))))</f>
        <v>44.936708860759502</v>
      </c>
      <c r="K25" s="87">
        <f>IF('05 (ind)'!K$1="si",100*(('05 (ind)'!K24-MIN('05 (ind)'!K$6:K$37))/(MAX('05 (ind)'!K$6:K$37)-MIN('05 (ind)'!K$6:K$37))),ABS(-100+(100*(('05 (ind)'!K24-MIN('05 (ind)'!K$6:K$37))/(MAX('05 (ind)'!K$6:K$37)-MIN('05 (ind)'!K$6:K$37))))))</f>
        <v>34.345542489162966</v>
      </c>
      <c r="L25" s="87">
        <f>IF('05 (ind)'!L$1="si",100*(('05 (ind)'!L24-MIN('05 (ind)'!L$6:L$37))/(MAX('05 (ind)'!L$6:L$37)-MIN('05 (ind)'!L$6:L$37))),ABS(-100+(100*(('05 (ind)'!L24-MIN('05 (ind)'!L$6:L$37))/(MAX('05 (ind)'!L$6:L$37)-MIN('05 (ind)'!L$6:L$37))))))</f>
        <v>90.979840305487855</v>
      </c>
      <c r="M25" s="87">
        <f>IF('05 (ind)'!M$1="si",100*(('05 (ind)'!M24-MIN('05 (ind)'!M$6:M$37))/(MAX('05 (ind)'!M$6:M$37)-MIN('05 (ind)'!M$6:M$37))),ABS(-100+(100*(('05 (ind)'!M24-MIN('05 (ind)'!M$6:M$37))/(MAX('05 (ind)'!M$6:M$37)-MIN('05 (ind)'!M$6:M$37))))))</f>
        <v>14.080074444119447</v>
      </c>
      <c r="N25" s="87">
        <f>IF('05 (ind)'!N$1="si",100*(('05 (ind)'!N24-MIN('05 (ind)'!N$6:N$37))/(MAX('05 (ind)'!N$6:N$37)-MIN('05 (ind)'!N$6:N$37))),ABS(-100+(100*(('05 (ind)'!N24-MIN('05 (ind)'!N$6:N$37))/(MAX('05 (ind)'!N$6:N$37)-MIN('05 (ind)'!N$6:N$37))))))</f>
        <v>0</v>
      </c>
      <c r="O25" s="87">
        <f>IF('05 (ind)'!O$1="si",100*(('05 (ind)'!O24-MIN('05 (ind)'!O$6:O$37))/(MAX('05 (ind)'!O$6:O$37)-MIN('05 (ind)'!O$6:O$37))),ABS(-100+(100*(('05 (ind)'!O24-MIN('05 (ind)'!O$6:O$37))/(MAX('05 (ind)'!O$6:O$37)-MIN('05 (ind)'!O$6:O$37))))))</f>
        <v>94.117647058823536</v>
      </c>
      <c r="P25" s="87">
        <f>IF('05 (ind)'!P$1="si",100*(('05 (ind)'!P24-MIN('05 (ind)'!P$6:P$37))/(MAX('05 (ind)'!P$6:P$37)-MIN('05 (ind)'!P$6:P$37))),ABS(-100+(100*(('05 (ind)'!P24-MIN('05 (ind)'!P$6:P$37))/(MAX('05 (ind)'!P$6:P$37)-MIN('05 (ind)'!P$6:P$37))))))</f>
        <v>3.3399108578783179</v>
      </c>
      <c r="Q25" s="87">
        <f>IF('05 (ind)'!Q$1="si",100*(('05 (ind)'!Q24-MIN('05 (ind)'!Q$6:Q$37))/(MAX('05 (ind)'!Q$6:Q$37)-MIN('05 (ind)'!Q$6:Q$37))),ABS(-100+(100*(('05 (ind)'!Q24-MIN('05 (ind)'!Q$6:Q$37))/(MAX('05 (ind)'!Q$6:Q$37)-MIN('05 (ind)'!Q$6:Q$37))))))</f>
        <v>8.5370037883185876</v>
      </c>
      <c r="R25" s="87">
        <f>IF('05 (ind)'!R$1="si",100*(('05 (ind)'!R24-MIN('05 (ind)'!R$6:R$37))/(MAX('05 (ind)'!R$6:R$37)-MIN('05 (ind)'!R$6:R$37))),ABS(-100+(100*(('05 (ind)'!R24-MIN('05 (ind)'!R$6:R$37))/(MAX('05 (ind)'!R$6:R$37)-MIN('05 (ind)'!R$6:R$37))))))</f>
        <v>0.22983712662799374</v>
      </c>
      <c r="S25" s="75">
        <f>ABS(ABS(('05 (ind)'!S24-((MAX('05 (ind)'!S$6:S$37)+MIN('05 (ind)'!S$6:S$37))/2))/(((MAX('05 (ind)'!S$6:S$37)+MIN('05 (ind)'!S$6:S$37))/2)-MAX('05 (ind)'!S$6:S$37))*100)-100)</f>
        <v>61.231971969242217</v>
      </c>
      <c r="T25" s="75">
        <f>IF('05 (ind)'!T$1="si",100*(('05 (ind)'!T24-MIN('05 (ind)'!T$6:T$37))/(MAX('05 (ind)'!T$6:T$37)-MIN('05 (ind)'!T$6:T$37))),ABS(-100+(100*(('05 (ind)'!T24-MIN('05 (ind)'!T$6:T$37))/(MAX('05 (ind)'!T$6:T$37)-MIN('05 (ind)'!T$6:T$37))))))</f>
        <v>100</v>
      </c>
      <c r="U25" s="75">
        <f>IF('05 (ind)'!U$1="si",100*(('05 (ind)'!U24-MIN('05 (ind)'!U$6:U$37))/(MAX('05 (ind)'!U$6:U$37)-MIN('05 (ind)'!U$6:U$37))),ABS(-100+(100*(('05 (ind)'!U24-MIN('05 (ind)'!U$6:U$37))/(MAX('05 (ind)'!U$6:U$37)-MIN('05 (ind)'!U$6:U$37))))))</f>
        <v>80</v>
      </c>
      <c r="V25" s="75">
        <f>IF('05 (ind)'!V$1="si",100*(('05 (ind)'!V24-MIN('05 (ind)'!V$6:V$37))/(MAX('05 (ind)'!V$6:V$37)-MIN('05 (ind)'!V$6:V$37))),ABS(-100+(100*(('05 (ind)'!V24-MIN('05 (ind)'!V$6:V$37))/(MAX('05 (ind)'!V$6:V$37)-MIN('05 (ind)'!V$6:V$37))))))</f>
        <v>96.132596685082873</v>
      </c>
      <c r="W25" s="75">
        <f>IF('05 (ind)'!W$1="si",100*(('05 (ind)'!W24-MIN('05 (ind)'!W$6:W$37))/(MAX('05 (ind)'!W$6:W$37)-MIN('05 (ind)'!W$6:W$37))),ABS(-100+(100*(('05 (ind)'!W24-MIN('05 (ind)'!W$6:W$37))/(MAX('05 (ind)'!W$6:W$37)-MIN('05 (ind)'!W$6:W$37))))))</f>
        <v>95.131717597471024</v>
      </c>
      <c r="X25" s="75">
        <f>IF('05 (ind)'!X$1="si",100*(('05 (ind)'!X24-MIN('05 (ind)'!X$6:X$37))/(MAX('05 (ind)'!X$6:X$37)-MIN('05 (ind)'!X$6:X$37))),ABS(-100+(100*(('05 (ind)'!X24-MIN('05 (ind)'!X$6:X$37))/(MAX('05 (ind)'!X$6:X$37)-MIN('05 (ind)'!X$6:X$37))))))</f>
        <v>92.553878636158714</v>
      </c>
      <c r="Y25" s="75">
        <f>IF('05 (ind)'!Y$1="si",100*(('05 (ind)'!Y24-MIN('05 (ind)'!Y$6:Y$37))/(MAX('05 (ind)'!Y$6:Y$37)-MIN('05 (ind)'!Y$6:Y$37))),ABS(-100+(100*(('05 (ind)'!Y24-MIN('05 (ind)'!Y$6:Y$37))/(MAX('05 (ind)'!Y$6:Y$37)-MIN('05 (ind)'!Y$6:Y$37))))))</f>
        <v>100</v>
      </c>
      <c r="Z25" s="75">
        <f>IF('05 (ind)'!Z$1="si",100*(('05 (ind)'!Z24-MIN('05 (ind)'!Z$6:Z$37))/(MAX('05 (ind)'!Z$6:Z$37)-MIN('05 (ind)'!Z$6:Z$37))),ABS(-100+(100*(('05 (ind)'!Z24-MIN('05 (ind)'!Z$6:Z$37))/(MAX('05 (ind)'!Z$6:Z$37)-MIN('05 (ind)'!Z$6:Z$37))))))</f>
        <v>81.254929520685891</v>
      </c>
      <c r="AA25" s="75">
        <f>IF('05 (ind)'!AA$1="si",100*(('05 (ind)'!AA24-MIN('05 (ind)'!AA$6:AA$37))/(MAX('05 (ind)'!AA$6:AA$37)-MIN('05 (ind)'!AA$6:AA$37))),ABS(-100+(100*(('05 (ind)'!AA24-MIN('05 (ind)'!AA$6:AA$37))/(MAX('05 (ind)'!AA$6:AA$37)-MIN('05 (ind)'!AA$6:AA$37))))))</f>
        <v>97.540888096078604</v>
      </c>
      <c r="AB25" s="75">
        <f>IF('05 (ind)'!AB$1="si",100*(('05 (ind)'!AB24-MIN('05 (ind)'!AB$6:AB$37))/(MAX('05 (ind)'!AB$6:AB$37)-MIN('05 (ind)'!AB$6:AB$37))),ABS(-100+(100*(('05 (ind)'!AB24-MIN('05 (ind)'!AB$6:AB$37))/(MAX('05 (ind)'!AB$6:AB$37)-MIN('05 (ind)'!AB$6:AB$37))))))</f>
        <v>11.213529597895928</v>
      </c>
      <c r="AC25" s="75">
        <f>IF('05 (ind)'!AC$1="si",100*(('05 (ind)'!AC24-MIN('05 (ind)'!AC$6:AC$37))/(MAX('05 (ind)'!AC$6:AC$37)-MIN('05 (ind)'!AC$6:AC$37))),ABS(-100+(100*(('05 (ind)'!AC24-MIN('05 (ind)'!AC$6:AC$37))/(MAX('05 (ind)'!AC$6:AC$37)-MIN('05 (ind)'!AC$6:AC$37))))))</f>
        <v>98.214920796761731</v>
      </c>
      <c r="AD25" s="75">
        <f>IF('05 (ind)'!AD$1="si",100*(('05 (ind)'!AD24-MIN('05 (ind)'!AD$6:AD$37))/(MAX('05 (ind)'!AD$6:AD$37)-MIN('05 (ind)'!AD$6:AD$37))),ABS(-100+(100*(('05 (ind)'!AD24-MIN('05 (ind)'!AD$6:AD$37))/(MAX('05 (ind)'!AD$6:AD$37)-MIN('05 (ind)'!AD$6:AD$37))))))</f>
        <v>48.222736776994907</v>
      </c>
      <c r="AE25" s="75">
        <f>IF('05 (ind)'!AE$1="si",100*(('05 (ind)'!AE24-MIN('05 (ind)'!AE$6:AE$37))/(MAX('05 (ind)'!AE$6:AE$37)-MIN('05 (ind)'!AE$6:AE$37))),ABS(-100+(100*(('05 (ind)'!AE24-MIN('05 (ind)'!AE$6:AE$37))/(MAX('05 (ind)'!AE$6:AE$37)-MIN('05 (ind)'!AE$6:AE$37))))))</f>
        <v>43.657569864482383</v>
      </c>
      <c r="AF25" s="75">
        <f>IF('05 (ind)'!AF$1="si",100*(('05 (ind)'!AF24-MIN('05 (ind)'!AF$6:AF$37))/(MAX('05 (ind)'!AF$6:AF$37)-MIN('05 (ind)'!AF$6:AF$37))),ABS(-100+(100*(('05 (ind)'!AF24-MIN('05 (ind)'!AF$6:AF$37))/(MAX('05 (ind)'!AF$6:AF$37)-MIN('05 (ind)'!AF$6:AF$37))))))</f>
        <v>93.956043956043956</v>
      </c>
      <c r="AG25" s="75">
        <f>IF('05 (ind)'!AG$1="si",100*(('05 (ind)'!AG24-MIN('05 (ind)'!AG$6:AG$37))/(MAX('05 (ind)'!AG$6:AG$37)-MIN('05 (ind)'!AG$6:AG$37))),ABS(-100+(100*(('05 (ind)'!AG24-MIN('05 (ind)'!AG$6:AG$37))/(MAX('05 (ind)'!AG$6:AG$37)-MIN('05 (ind)'!AG$6:AG$37))))))</f>
        <v>97.59615384615384</v>
      </c>
      <c r="AH25" s="75">
        <f>IF('05 (ind)'!AH$1="si",100*(('05 (ind)'!AH24-MIN('05 (ind)'!AH$6:AH$37))/(MAX('05 (ind)'!AH$6:AH$37)-MIN('05 (ind)'!AH$6:AH$37))),ABS(-100+(100*(('05 (ind)'!AH24-MIN('05 (ind)'!AH$6:AH$37))/(MAX('05 (ind)'!AH$6:AH$37)-MIN('05 (ind)'!AH$6:AH$37))))))</f>
        <v>10.552763819095485</v>
      </c>
      <c r="AI25" s="75">
        <f>IF('05 (ind)'!AI$1="si",100*(('05 (ind)'!AI24-MIN('05 (ind)'!AI$6:AI$37))/(MAX('05 (ind)'!AI$6:AI$37)-MIN('05 (ind)'!AI$6:AI$37))),ABS(-100+(100*(('05 (ind)'!AI24-MIN('05 (ind)'!AI$6:AI$37))/(MAX('05 (ind)'!AI$6:AI$37)-MIN('05 (ind)'!AI$6:AI$37))))))</f>
        <v>10.198387518196405</v>
      </c>
      <c r="AJ25" s="75">
        <f>IF('05 (ind)'!AJ$1="si",100*(('05 (ind)'!AJ24-MIN('05 (ind)'!AJ$6:AJ$37))/(MAX('05 (ind)'!AJ$6:AJ$37)-MIN('05 (ind)'!AJ$6:AJ$37))),ABS(-100+(100*(('05 (ind)'!AJ24-MIN('05 (ind)'!AJ$6:AJ$37))/(MAX('05 (ind)'!AJ$6:AJ$37)-MIN('05 (ind)'!AJ$6:AJ$37))))))</f>
        <v>98.515535097813625</v>
      </c>
      <c r="AK25" s="75">
        <f>IF('05 (ind)'!AK$1="si",100*(('05 (ind)'!AK24-MIN('05 (ind)'!AK$6:AK$37))/(MAX('05 (ind)'!AK$6:AK$37)-MIN('05 (ind)'!AK$6:AK$37))),ABS(-100+(100*(('05 (ind)'!AK24-MIN('05 (ind)'!AK$6:AK$37))/(MAX('05 (ind)'!AK$6:AK$37)-MIN('05 (ind)'!AK$6:AK$37))))))</f>
        <v>14.418999153001858</v>
      </c>
      <c r="AL25" s="75">
        <f>IF('05 (ind)'!AL$1="si",100*(('05 (ind)'!AL24-MIN('05 (ind)'!AL$6:AL$37))/(MAX('05 (ind)'!AL$6:AL$37)-MIN('05 (ind)'!AL$6:AL$37))),ABS(-100+(100*(('05 (ind)'!AL24-MIN('05 (ind)'!AL$6:AL$37))/(MAX('05 (ind)'!AL$6:AL$37)-MIN('05 (ind)'!AL$6:AL$37))))))</f>
        <v>49.125114712485804</v>
      </c>
      <c r="AM25" s="75">
        <f>IF('05 (ind)'!AM$1="si",100*(('05 (ind)'!AM24-MIN('05 (ind)'!AM$6:AM$37))/(MAX('05 (ind)'!AM$6:AM$37)-MIN('05 (ind)'!AM$6:AM$37))),ABS(-100+(100*(('05 (ind)'!AM24-MIN('05 (ind)'!AM$6:AM$37))/(MAX('05 (ind)'!AM$6:AM$37)-MIN('05 (ind)'!AM$6:AM$37))))))</f>
        <v>55.760305111317585</v>
      </c>
      <c r="AN25" s="75">
        <f>IF('05 (ind)'!AN$1="si",100*(('05 (ind)'!AN24-MIN('05 (ind)'!AN$6:AN$37))/(MAX('05 (ind)'!AN$6:AN$37)-MIN('05 (ind)'!AN$6:AN$37))),ABS(-100+(100*(('05 (ind)'!AN24-MIN('05 (ind)'!AN$6:AN$37))/(MAX('05 (ind)'!AN$6:AN$37)-MIN('05 (ind)'!AN$6:AN$37))))))</f>
        <v>75.703950463717533</v>
      </c>
      <c r="AO25" s="75">
        <f>IF('05 (ind)'!AO$1="si",100*(('05 (ind)'!AO24-MIN('05 (ind)'!AO$6:AO$37))/(MAX('05 (ind)'!AO$6:AO$37)-MIN('05 (ind)'!AO$6:AO$37))),ABS(-100+(100*(('05 (ind)'!AO24-MIN('05 (ind)'!AO$6:AO$37))/(MAX('05 (ind)'!AO$6:AO$37)-MIN('05 (ind)'!AO$6:AO$37))))))</f>
        <v>65.939908793128495</v>
      </c>
      <c r="AP25" s="75">
        <f>IF('05 (ind)'!AP$1="si",100*(('05 (ind)'!AP24-MIN('05 (ind)'!AP$6:AP$37))/(MAX('05 (ind)'!AP$6:AP$37)-MIN('05 (ind)'!AP$6:AP$37))),ABS(-100+(100*(('05 (ind)'!AP24-MIN('05 (ind)'!AP$6:AP$37))/(MAX('05 (ind)'!AP$6:AP$37)-MIN('05 (ind)'!AP$6:AP$37))))))</f>
        <v>29.665851670741645</v>
      </c>
      <c r="AQ25" s="75">
        <f>IF('05 (ind)'!AQ$1="si",100*(('05 (ind)'!AQ24-MIN('05 (ind)'!AQ$6:AQ$37))/(MAX('05 (ind)'!AQ$6:AQ$37)-MIN('05 (ind)'!AQ$6:AQ$37))),ABS(-100+(100*(('05 (ind)'!AQ24-MIN('05 (ind)'!AQ$6:AQ$37))/(MAX('05 (ind)'!AQ$6:AQ$37)-MIN('05 (ind)'!AQ$6:AQ$37))))))</f>
        <v>24.429203568235991</v>
      </c>
      <c r="AR25" s="75">
        <f>IF('05 (ind)'!AR$1="si",100*(('05 (ind)'!AR24-MIN('05 (ind)'!AR$6:AR$37))/(MAX('05 (ind)'!AR$6:AR$37)-MIN('05 (ind)'!AR$6:AR$37))),ABS(-100+(100*(('05 (ind)'!AR24-MIN('05 (ind)'!AR$6:AR$37))/(MAX('05 (ind)'!AR$6:AR$37)-MIN('05 (ind)'!AR$6:AR$37))))))</f>
        <v>83.496935938561819</v>
      </c>
      <c r="AS25" s="75">
        <f>IF('05 (ind)'!AS$1="si",100*(('05 (ind)'!AS24-MIN('05 (ind)'!AS$6:AS$37))/(MAX('05 (ind)'!AS$6:AS$37)-MIN('05 (ind)'!AS$6:AS$37))),ABS(-100+(100*(('05 (ind)'!AS24-MIN('05 (ind)'!AS$6:AS$37))/(MAX('05 (ind)'!AS$6:AS$37)-MIN('05 (ind)'!AS$6:AS$37))))))</f>
        <v>38.953488372093027</v>
      </c>
      <c r="AT25" s="75">
        <f>IF('05 (ind)'!AT$1="si",100*(('05 (ind)'!AT24-MIN('05 (ind)'!AT$6:AT$37))/(MAX('05 (ind)'!AT$6:AT$37)-MIN('05 (ind)'!AT$6:AT$37))),ABS(-100+(100*(('05 (ind)'!AT24-MIN('05 (ind)'!AT$6:AT$37))/(MAX('05 (ind)'!AT$6:AT$37)-MIN('05 (ind)'!AT$6:AT$37))))))</f>
        <v>0</v>
      </c>
      <c r="AU25" s="75">
        <f>IF('05 (ind)'!AU$1="si",100*(('05 (ind)'!AU24-MIN('05 (ind)'!AU$6:AU$37))/(MAX('05 (ind)'!AU$6:AU$37)-MIN('05 (ind)'!AU$6:AU$37))),ABS(-100+(100*(('05 (ind)'!AU24-MIN('05 (ind)'!AU$6:AU$37))/(MAX('05 (ind)'!AU$6:AU$37)-MIN('05 (ind)'!AU$6:AU$37))))))</f>
        <v>54.938271604938258</v>
      </c>
      <c r="AV25" s="75">
        <f>IF('05 (ind)'!AV$1="si",100*(('05 (ind)'!AV24-MIN('05 (ind)'!AV$6:AV$37))/(MAX('05 (ind)'!AV$6:AV$37)-MIN('05 (ind)'!AV$6:AV$37))),ABS(-100+(100*(('05 (ind)'!AV24-MIN('05 (ind)'!AV$6:AV$37))/(MAX('05 (ind)'!AV$6:AV$37)-MIN('05 (ind)'!AV$6:AV$37))))))</f>
        <v>81.455805892547659</v>
      </c>
      <c r="AW25" s="75">
        <f>IF('05 (ind)'!AW$1="si",100*(('05 (ind)'!AW24-MIN('05 (ind)'!AW$6:AW$37))/(MAX('05 (ind)'!AW$6:AW$37)-MIN('05 (ind)'!AW$6:AW$37))),ABS(-100+(100*(('05 (ind)'!AW24-MIN('05 (ind)'!AW$6:AW$37))/(MAX('05 (ind)'!AW$6:AW$37)-MIN('05 (ind)'!AW$6:AW$37))))))</f>
        <v>100</v>
      </c>
      <c r="AX25" s="75">
        <f>IF('05 (ind)'!AX$1="si",100*(('05 (ind)'!AX24-MIN('05 (ind)'!AX$6:AX$37))/(MAX('05 (ind)'!AX$6:AX$37)-MIN('05 (ind)'!AX$6:AX$37))),ABS(-100+(100*(('05 (ind)'!AX24-MIN('05 (ind)'!AX$6:AX$37))/(MAX('05 (ind)'!AX$6:AX$37)-MIN('05 (ind)'!AX$6:AX$37))))))</f>
        <v>7.6661855466912359</v>
      </c>
      <c r="AY25" s="75">
        <f>IF('05 (ind)'!AY$1="si",100*(('05 (ind)'!AY24-MIN('05 (ind)'!AY$6:AY$37))/(MAX('05 (ind)'!AY$6:AY$37)-MIN('05 (ind)'!AY$6:AY$37))),ABS(-100+(100*(('05 (ind)'!AY24-MIN('05 (ind)'!AY$6:AY$37))/(MAX('05 (ind)'!AY$6:AY$37)-MIN('05 (ind)'!AY$6:AY$37))))))</f>
        <v>76.54614652711706</v>
      </c>
      <c r="AZ25" s="75">
        <f>IF('05 (ind)'!AZ$1="si",100*(('05 (ind)'!AZ24-MIN('05 (ind)'!AZ$6:AZ$37))/(MAX('05 (ind)'!AZ$6:AZ$37)-MIN('05 (ind)'!AZ$6:AZ$37))),ABS(-100+(100*(('05 (ind)'!AZ24-MIN('05 (ind)'!AZ$6:AZ$37))/(MAX('05 (ind)'!AZ$6:AZ$37)-MIN('05 (ind)'!AZ$6:AZ$37))))))</f>
        <v>43.446518685885572</v>
      </c>
      <c r="BA25" s="75">
        <f>IF('05 (ind)'!BA$1="si",100*(('05 (ind)'!BA24-MIN('05 (ind)'!BA$6:BA$37))/(MAX('05 (ind)'!BA$6:BA$37)-MIN('05 (ind)'!BA$6:BA$37))),ABS(-100+(100*(('05 (ind)'!BA24-MIN('05 (ind)'!BA$6:BA$37))/(MAX('05 (ind)'!BA$6:BA$37)-MIN('05 (ind)'!BA$6:BA$37))))))</f>
        <v>12.928046101546235</v>
      </c>
      <c r="BB25" s="75">
        <f>IF('05 (ind)'!BB$1="si",100*(('05 (ind)'!BB24-MIN('05 (ind)'!BB$6:BB$37))/(MAX('05 (ind)'!BB$6:BB$37)-MIN('05 (ind)'!BB$6:BB$37))),ABS(-100+(100*(('05 (ind)'!BB24-MIN('05 (ind)'!BB$6:BB$37))/(MAX('05 (ind)'!BB$6:BB$37)-MIN('05 (ind)'!BB$6:BB$37))))))</f>
        <v>66.767119944541847</v>
      </c>
      <c r="BC25" s="75">
        <f>IF('05 (ind)'!BC$1="si",100*(('05 (ind)'!BC24-MIN('05 (ind)'!BC$6:BC$37))/(MAX('05 (ind)'!BC$6:BC$37)-MIN('05 (ind)'!BC$6:BC$37))),ABS(-100+(100*(('05 (ind)'!BC24-MIN('05 (ind)'!BC$6:BC$37))/(MAX('05 (ind)'!BC$6:BC$37)-MIN('05 (ind)'!BC$6:BC$37))))))</f>
        <v>62.267172649264026</v>
      </c>
      <c r="BD25" s="75">
        <f>IF('05 (ind)'!BD$1="si",100*(('05 (ind)'!BD24-MIN('05 (ind)'!BD$6:BD$37))/(MAX('05 (ind)'!BD$6:BD$37)-MIN('05 (ind)'!BD$6:BD$37))),ABS(-100+(100*(('05 (ind)'!BD24-MIN('05 (ind)'!BD$6:BD$37))/(MAX('05 (ind)'!BD$6:BD$37)-MIN('05 (ind)'!BD$6:BD$37))))))</f>
        <v>75.77893769547839</v>
      </c>
      <c r="BE25" s="75">
        <f>IF('05 (ind)'!BE$1="si",100*(('05 (ind)'!BE24-MIN('05 (ind)'!BE$6:BE$37))/(MAX('05 (ind)'!BE$6:BE$37)-MIN('05 (ind)'!BE$6:BE$37))),ABS(-100+(100*(('05 (ind)'!BE24-MIN('05 (ind)'!BE$6:BE$37))/(MAX('05 (ind)'!BE$6:BE$37)-MIN('05 (ind)'!BE$6:BE$37))))))</f>
        <v>42.615239887111947</v>
      </c>
      <c r="BF25" s="75">
        <f>IF('05 (ind)'!BF$1="si",100*(('05 (ind)'!BF24-MIN('05 (ind)'!BF$6:BF$37))/(MAX('05 (ind)'!BF$6:BF$37)-MIN('05 (ind)'!BF$6:BF$37))),ABS(-100+(100*(('05 (ind)'!BF24-MIN('05 (ind)'!BF$6:BF$37))/(MAX('05 (ind)'!BF$6:BF$37)-MIN('05 (ind)'!BF$6:BF$37))))))</f>
        <v>72.381034802749866</v>
      </c>
      <c r="BG25" s="75">
        <f>IF('05 (ind)'!BG$1="si",100*(('05 (ind)'!BG24-MIN('05 (ind)'!BG$6:BG$37))/(MAX('05 (ind)'!BG$6:BG$37)-MIN('05 (ind)'!BG$6:BG$37))),ABS(-100+(100*(('05 (ind)'!BG24-MIN('05 (ind)'!BG$6:BG$37))/(MAX('05 (ind)'!BG$6:BG$37)-MIN('05 (ind)'!BG$6:BG$37))))))</f>
        <v>38.742705495492416</v>
      </c>
      <c r="BH25" s="75">
        <f>IF('05 (ind)'!BH$1="si",100*(('05 (ind)'!BH24-MIN('05 (ind)'!BH$6:BH$37))/(MAX('05 (ind)'!BH$6:BH$37)-MIN('05 (ind)'!BH$6:BH$37))),ABS(-100+(100*(('05 (ind)'!BH24-MIN('05 (ind)'!BH$6:BH$37))/(MAX('05 (ind)'!BH$6:BH$37)-MIN('05 (ind)'!BH$6:BH$37))))))</f>
        <v>33.801681037403512</v>
      </c>
      <c r="BI25" s="75">
        <f>IF('05 (ind)'!BI$1="si",100*(('05 (ind)'!BI24-MIN('05 (ind)'!BI$6:BI$37))/(MAX('05 (ind)'!BI$6:BI$37)-MIN('05 (ind)'!BI$6:BI$37))),ABS(-100+(100*(('05 (ind)'!BI24-MIN('05 (ind)'!BI$6:BI$37))/(MAX('05 (ind)'!BI$6:BI$37)-MIN('05 (ind)'!BI$6:BI$37))))))</f>
        <v>0</v>
      </c>
      <c r="BJ25" s="75">
        <f>IF('05 (ind)'!BJ$1="si",100*(('05 (ind)'!BJ24-MIN('05 (ind)'!BJ$6:BJ$37))/(MAX('05 (ind)'!BJ$6:BJ$37)-MIN('05 (ind)'!BJ$6:BJ$37))),ABS(-100+(100*(('05 (ind)'!BJ24-MIN('05 (ind)'!BJ$6:BJ$37))/(MAX('05 (ind)'!BJ$6:BJ$37)-MIN('05 (ind)'!BJ$6:BJ$37))))))</f>
        <v>6.5158623343239949E-2</v>
      </c>
      <c r="BK25" s="75">
        <f>IF('05 (ind)'!BK$1="si",100*(('05 (ind)'!BK24-MIN('05 (ind)'!BK$6:BK$37))/(MAX('05 (ind)'!BK$6:BK$37)-MIN('05 (ind)'!BK$6:BK$37))),ABS(-100+(100*(('05 (ind)'!BK24-MIN('05 (ind)'!BK$6:BK$37))/(MAX('05 (ind)'!BK$6:BK$37)-MIN('05 (ind)'!BK$6:BK$37))))))</f>
        <v>16.971521391286394</v>
      </c>
      <c r="BL25" s="75">
        <f>IF('05 (ind)'!BL$1="si",100*(('05 (ind)'!BL24-MIN('05 (ind)'!BL$6:BL$37))/(MAX('05 (ind)'!BL$6:BL$37)-MIN('05 (ind)'!BL$6:BL$37))),ABS(-100+(100*(('05 (ind)'!BL24-MIN('05 (ind)'!BL$6:BL$37))/(MAX('05 (ind)'!BL$6:BL$37)-MIN('05 (ind)'!BL$6:BL$37))))))</f>
        <v>37.068965517241381</v>
      </c>
      <c r="BM25" s="75">
        <f>IF('05 (ind)'!BM$1="si",100*(('05 (ind)'!BM24-MIN('05 (ind)'!BM$6:BM$37))/(MAX('05 (ind)'!BM$6:BM$37)-MIN('05 (ind)'!BM$6:BM$37))),ABS(-100+(100*(('05 (ind)'!BM24-MIN('05 (ind)'!BM$6:BM$37))/(MAX('05 (ind)'!BM$6:BM$37)-MIN('05 (ind)'!BM$6:BM$37))))))</f>
        <v>82.84431370728224</v>
      </c>
      <c r="BN25" s="75">
        <f>IF('05 (ind)'!BN$1="si",100*(('05 (ind)'!BN24-MIN('05 (ind)'!BN$6:BN$37))/(MAX('05 (ind)'!BN$6:BN$37)-MIN('05 (ind)'!BN$6:BN$37))),ABS(-100+(100*(('05 (ind)'!BN24-MIN('05 (ind)'!BN$6:BN$37))/(MAX('05 (ind)'!BN$6:BN$37)-MIN('05 (ind)'!BN$6:BN$37))))))</f>
        <v>48.713643867370422</v>
      </c>
      <c r="BO25" s="75">
        <f>IF('05 (ind)'!BO$1="si",100*(('05 (ind)'!BO24-MIN('05 (ind)'!BO$6:BO$37))/(MAX('05 (ind)'!BO$6:BO$37)-MIN('05 (ind)'!BO$6:BO$37))),ABS(-100+(100*(('05 (ind)'!BO24-MIN('05 (ind)'!BO$6:BO$37))/(MAX('05 (ind)'!BO$6:BO$37)-MIN('05 (ind)'!BO$6:BO$37))))))</f>
        <v>0</v>
      </c>
      <c r="BP25" s="75">
        <f>IF('05 (ind)'!BP$1="si",100*(('05 (ind)'!BP24-MIN('05 (ind)'!BP$6:BP$37))/(MAX('05 (ind)'!BP$6:BP$37)-MIN('05 (ind)'!BP$6:BP$37))),ABS(-100+(100*(('05 (ind)'!BP24-MIN('05 (ind)'!BP$6:BP$37))/(MAX('05 (ind)'!BP$6:BP$37)-MIN('05 (ind)'!BP$6:BP$37))))))</f>
        <v>81.327621896397773</v>
      </c>
      <c r="BQ25" s="75">
        <f>IF('05 (ind)'!BQ$1="si",100*(('05 (ind)'!BQ24-MIN('05 (ind)'!BQ$6:BQ$37))/(MAX('05 (ind)'!BQ$6:BQ$37)-MIN('05 (ind)'!BQ$6:BQ$37))),ABS(-100+(100*(('05 (ind)'!BQ24-MIN('05 (ind)'!BQ$6:BQ$37))/(MAX('05 (ind)'!BQ$6:BQ$37)-MIN('05 (ind)'!BQ$6:BQ$37))))))</f>
        <v>64.104524969817973</v>
      </c>
      <c r="BR25" s="75">
        <f>IF('05 (ind)'!BR$1="si",100*(('05 (ind)'!BR24-MIN('05 (ind)'!BR$6:BR$37))/(MAX('05 (ind)'!BR$6:BR$37)-MIN('05 (ind)'!BR$6:BR$37))),ABS(-100+(100*(('05 (ind)'!BR24-MIN('05 (ind)'!BR$6:BR$37))/(MAX('05 (ind)'!BP$6:BP$37)-MIN('05 (ind)'!BR$6:BR$37))))))</f>
        <v>13.14658193542358</v>
      </c>
      <c r="BS25" s="75">
        <f>IF('05 (ind)'!BS$1="si",100*(('05 (ind)'!BS24-MIN('05 (ind)'!BS$6:BS$37))/(MAX('05 (ind)'!BS$6:BS$37)-MIN('05 (ind)'!BS$6:BS$37))),ABS(-100+(100*(('05 (ind)'!BS24-MIN('05 (ind)'!BS$6:BS$37))/(MAX('05 (ind)'!BQ$6:BQ$37)-MIN('05 (ind)'!BS$6:BS$37))))))</f>
        <v>69.539472764433114</v>
      </c>
      <c r="BT25" s="75">
        <f>IF('05 (ind)'!BT$1="si",100*(('05 (ind)'!BT24-MIN('05 (ind)'!BT$6:BT$37))/(MAX('05 (ind)'!BT$6:BT$37)-MIN('05 (ind)'!BT$6:BT$37))),ABS(-100+(100*(('05 (ind)'!BT24-MIN('05 (ind)'!BT$6:BT$37))/(MAX('05 (ind)'!BR$6:BR$37)-MIN('05 (ind)'!BT$6:BT$37))))))</f>
        <v>93.697760000000002</v>
      </c>
      <c r="BU25" s="75">
        <f>IF('05 (ind)'!BU$1="si",100*(('05 (ind)'!BU24-MIN('05 (ind)'!BU$6:BU$37))/(MAX('05 (ind)'!BU$6:BU$37)-MIN('05 (ind)'!BU$6:BU$37))),ABS(-100+(100*(('05 (ind)'!BU24-MIN('05 (ind)'!BU$6:BU$37))/(MAX('05 (ind)'!BU$6:BU$37)-MIN('05 (ind)'!BU$6:BU$37))))))</f>
        <v>50.058800470403767</v>
      </c>
      <c r="BV25" s="75">
        <f>IF('05 (ind)'!BV$1="si",100*(('05 (ind)'!BV24-MIN('05 (ind)'!BV$6:BV$37))/(MAX('05 (ind)'!BV$6:BV$37)-MIN('05 (ind)'!BV$6:BV$37))),ABS(-100+(100*(('05 (ind)'!BV24-MIN('05 (ind)'!BV$6:BV$37))/(MAX('05 (ind)'!BV$6:BV$37)-MIN('05 (ind)'!BV$6:BV$37))))))</f>
        <v>75.267697798929206</v>
      </c>
      <c r="BW25" s="75">
        <f>IF('05 (ind)'!BW$1="si",100*(('05 (ind)'!BW24-MIN('05 (ind)'!BW$6:BW$37))/(MAX('05 (ind)'!BW$6:BW$37)-MIN('05 (ind)'!BW$6:BW$37))),ABS(-100+(100*(('05 (ind)'!BW24-MIN('05 (ind)'!BW$6:BW$37))/(MAX('05 (ind)'!BW$6:BW$37)-MIN('05 (ind)'!BW$6:BW$37))))))</f>
        <v>71.872949205932528</v>
      </c>
      <c r="BX25" s="75">
        <f>IF('05 (ind)'!BX$1="si",100*(('05 (ind)'!BX24-MIN('05 (ind)'!BX$6:BX$37))/(MAX('05 (ind)'!BX$6:BX$37)-MIN('05 (ind)'!BX$6:BX$37))),ABS(-100+(100*(('05 (ind)'!BX24-MIN('05 (ind)'!BX$6:BX$37))/(MAX('05 (ind)'!BX$6:BX$37)-MIN('05 (ind)'!BX$6:BX$37))))))</f>
        <v>44.660209324211429</v>
      </c>
      <c r="BY25" s="75">
        <f>IF('05 (ind)'!BY$1="si",100*(('05 (ind)'!BY24-MIN('05 (ind)'!BY$6:BY$37))/(MAX('05 (ind)'!BY$6:BY$37)-MIN('05 (ind)'!BY$6:BY$37))),ABS(-100+(100*(('05 (ind)'!BY24-MIN('05 (ind)'!BY$6:BY$37))/(MAX('05 (ind)'!BY$6:BY$37)-MIN('05 (ind)'!BY$6:BY$37))))))</f>
        <v>17.147196907507155</v>
      </c>
      <c r="BZ25" s="75">
        <f>IF('05 (ind)'!BZ$1="si",100*(('05 (ind)'!BZ24-MIN('05 (ind)'!BZ$6:BZ$37))/(MAX('05 (ind)'!BZ$6:BZ$37)-MIN('05 (ind)'!BZ$6:BZ$37))),ABS(-100+(100*(('05 (ind)'!BZ24-MIN('05 (ind)'!BZ$6:BZ$37))/(MAX('05 (ind)'!BZ$6:BZ$37)-MIN('05 (ind)'!BZ$6:BZ$37))))))</f>
        <v>100</v>
      </c>
      <c r="CA25" s="75">
        <f>IF('05 (ind)'!CA$1="si",100*(('05 (ind)'!CA24-MIN('05 (ind)'!CA$6:CA$37))/(MAX('05 (ind)'!CA$6:CA$37)-MIN('05 (ind)'!CA$6:CA$37))),ABS(-100+(100*(('05 (ind)'!CA24-MIN('05 (ind)'!CA$6:CA$37))/(MAX('05 (ind)'!CA$6:CA$37)-MIN('05 (ind)'!CA$6:CA$37))))))</f>
        <v>0</v>
      </c>
      <c r="CB25" s="75">
        <f>IF('05 (ind)'!CB$1="si",100*(('05 (ind)'!CB24-MIN('05 (ind)'!CB$6:CB$37))/(MAX('05 (ind)'!CB$6:CB$37)-MIN('05 (ind)'!CB$6:CB$37))),ABS(-100+(100*(('05 (ind)'!CB24-MIN('05 (ind)'!CB$6:CB$37))/(MAX('05 (ind)'!CB$6:CB$37)-MIN('05 (ind)'!CB$6:CB$37))))))</f>
        <v>58.988764044943821</v>
      </c>
      <c r="CC25" s="75">
        <f>IF('05 (ind)'!CC$1="si",100*(('05 (ind)'!CC24-MIN('05 (ind)'!CC$6:CC$37))/(MAX('05 (ind)'!CC$6:CC$37)-MIN('05 (ind)'!CC$6:CC$37))),ABS(-100+(100*(('05 (ind)'!CC24-MIN('05 (ind)'!CC$6:CC$37))/(MAX('05 (ind)'!CC$6:CC$37)-MIN('05 (ind)'!CC$6:CC$37))))))</f>
        <v>72.952765875330442</v>
      </c>
      <c r="CD25" s="75">
        <f>IF('05 (ind)'!CD$1="si",100*(('05 (ind)'!CD24-MIN('05 (ind)'!CD$6:CD$37))/(MAX('05 (ind)'!CD$6:CD$37)-MIN('05 (ind)'!CD$6:CD$37))),ABS(-100+(100*(('05 (ind)'!CD24-MIN('05 (ind)'!CD$6:CD$37))/(MAX('05 (ind)'!CD$6:CD$37)-MIN('05 (ind)'!CD$6:CD$37))))))</f>
        <v>2.1799847866388622</v>
      </c>
      <c r="CE25" s="75">
        <f>IF('05 (ind)'!CE$1="si",100*(('05 (ind)'!CE24-MIN('05 (ind)'!CE$6:CE$37))/(MAX('05 (ind)'!CE$6:CE$37)-MIN('05 (ind)'!CE$6:CE$37))),ABS(-100+(100*(('05 (ind)'!CE24-MIN('05 (ind)'!CE$6:CE$37))/(MAX('05 (ind)'!CE$6:CE$37)-MIN('05 (ind)'!CE$6:CE$37))))))</f>
        <v>6.2191544382923238</v>
      </c>
      <c r="CF25" s="75">
        <f>IF('05 (ind)'!CF$1="si",100*(('05 (ind)'!CF24-MIN('05 (ind)'!CF$6:CF$37))/(MAX('05 (ind)'!CF$6:CF$37)-MIN('05 (ind)'!CF$6:CF$37))),ABS(-100+(100*(('05 (ind)'!CF24-MIN('05 (ind)'!CF$6:CF$37))/(MAX('05 (ind)'!CF$6:CF$37)-MIN('05 (ind)'!CF$6:CF$37))))))</f>
        <v>26.122554554697007</v>
      </c>
      <c r="CG25" s="75">
        <f>IF('05 (ind)'!CG$1="si",100*(('05 (ind)'!CG24-MIN('05 (ind)'!CG$6:CG$37))/(MAX('05 (ind)'!CG$6:CG$37)-MIN('05 (ind)'!CG$6:CG$37))),ABS(-100+(100*(('05 (ind)'!CG24-MIN('05 (ind)'!CG$6:CG$37))/(MAX('05 (ind)'!CG$6:CG$37)-MIN('05 (ind)'!CG$6:CG$37))))))</f>
        <v>68.6119464249674</v>
      </c>
      <c r="CH25" s="75">
        <f>IF('05 (ind)'!CH$1="si",100*(('05 (ind)'!CH24-MIN('05 (ind)'!CH$6:CH$37))/(MAX('05 (ind)'!CH$6:CH$37)-MIN('05 (ind)'!CH$6:CH$37))),ABS(-100+(100*(('05 (ind)'!CH24-MIN('05 (ind)'!CH$6:CH$37))/(MAX('05 (ind)'!CH$6:CH$37)-MIN('05 (ind)'!CH$6:CH$37))))))</f>
        <v>41.455246036655261</v>
      </c>
      <c r="CI25" s="75">
        <f>IF('05 (ind)'!CI$1="si",100*(('05 (ind)'!CI24-MIN('05 (ind)'!CI$6:CI$37))/(MAX('05 (ind)'!CI$6:CI$37)-MIN('05 (ind)'!CI$6:CI$37))),ABS(-100+(100*(('05 (ind)'!CI24-MIN('05 (ind)'!CI$6:CI$37))/(MAX('05 (ind)'!CI$6:CI$37)-MIN('05 (ind)'!CI$6:CI$37))))))</f>
        <v>38.828099641101367</v>
      </c>
      <c r="CJ25" s="75">
        <f>IF('05 (ind)'!CJ$1="si",100*(('05 (ind)'!CJ24-MIN('05 (ind)'!CJ$6:CJ$37))/(MAX('05 (ind)'!CJ$6:CJ$37)-MIN('05 (ind)'!CJ$6:CJ$37))),ABS(-100+(100*(('05 (ind)'!CJ24-MIN('05 (ind)'!CJ$6:CJ$37))/(MAX('05 (ind)'!CJ$6:CJ$37)-MIN('05 (ind)'!CJ$6:CJ$37))))))</f>
        <v>44.826071681270946</v>
      </c>
      <c r="CK25" s="75">
        <f>IF('05 (ind)'!CK$1="si",100*(('05 (ind)'!CK24-MIN('05 (ind)'!CK$6:CK$37))/(MAX('05 (ind)'!CK$6:CK$37)-MIN('05 (ind)'!CK$6:CK$37))),ABS(-100+(100*(('05 (ind)'!CK24-MIN('05 (ind)'!CK$6:CK$37))/(MAX('05 (ind)'!CK$6:CK$37)-MIN('05 (ind)'!CK$6:CK$37))))))</f>
        <v>73.866438639041263</v>
      </c>
      <c r="CL25" s="75">
        <f>IF('05 (ind)'!CL$1="si",100*(('05 (ind)'!CL24-MIN('05 (ind)'!CL$6:CL$37))/(MAX('05 (ind)'!CL$6:CL$37)-MIN('05 (ind)'!CL$6:CL$37))),ABS(-100+(100*(('05 (ind)'!CL24-MIN('05 (ind)'!CL$6:CL$37))/(MAX('05 (ind)'!CL$6:CL$37)-MIN('05 (ind)'!CL$6:CL$37))))))</f>
        <v>68.164311151670759</v>
      </c>
      <c r="CM25" s="75">
        <f>IF('05 (ind)'!CM$1="si",100*(('05 (ind)'!CM24-MIN('05 (ind)'!CM$6:CM$37))/(MAX('05 (ind)'!CM$6:CM$37)-MIN('05 (ind)'!CM$6:CM$37))),ABS(-100+(100*(('05 (ind)'!CM24-MIN('05 (ind)'!CM$6:CM$37))/(MAX('05 (ind)'!CM$6:CM$37)-MIN('05 (ind)'!CM$6:CM$37))))))</f>
        <v>11.528252759862379</v>
      </c>
    </row>
    <row r="26" spans="1:91">
      <c r="A26" s="18" t="s">
        <v>224</v>
      </c>
      <c r="B26" s="87">
        <f>IF('05 (ind)'!B$1="si",100*(('05 (ind)'!B25-MIN('05 (ind)'!B$6:B$37))/(MAX('05 (ind)'!B$6:B$37)-MIN('05 (ind)'!B$6:B$37))),ABS(-100+(100*(('05 (ind)'!B25-MIN('05 (ind)'!B$6:B$37))/(MAX('05 (ind)'!B$6:B$37)-MIN('05 (ind)'!B$6:B$37))))))</f>
        <v>3.9636133293474192</v>
      </c>
      <c r="C26" s="87">
        <f>IF('05 (ind)'!C$1="si",100*(('05 (ind)'!C25-MIN('05 (ind)'!C$6:C$37))/(MAX('05 (ind)'!C$6:C$37)-MIN('05 (ind)'!C$6:C$37))),ABS(-100+(100*(('05 (ind)'!C25-MIN('05 (ind)'!C$6:C$37))/(MAX('05 (ind)'!C$6:C$37)-MIN('05 (ind)'!C$6:C$37))))))</f>
        <v>0</v>
      </c>
      <c r="D26" s="87">
        <f>IF('05 (ind)'!D$1="si",100*(('05 (ind)'!D25-MIN('05 (ind)'!D$6:D$37))/(MAX('05 (ind)'!D$6:D$37)-MIN('05 (ind)'!D$6:D$37))),ABS(-100+(100*(('05 (ind)'!D25-MIN('05 (ind)'!D$6:D$37))/(MAX('05 (ind)'!D$6:D$37)-MIN('05 (ind)'!D$6:D$37))))))</f>
        <v>81.384120777604238</v>
      </c>
      <c r="E26" s="87">
        <f>IF('05 (ind)'!E$1="si",100*(('05 (ind)'!E25-MIN('05 (ind)'!E$6:E$37))/(MAX('05 (ind)'!E$6:E$37)-MIN('05 (ind)'!E$6:E$37))),ABS(-100+(100*(('05 (ind)'!E25-MIN('05 (ind)'!E$6:E$37))/(MAX('05 (ind)'!E$6:E$37)-MIN('05 (ind)'!E$6:E$37))))))</f>
        <v>65.698107584562663</v>
      </c>
      <c r="F26" s="87">
        <f>IF('05 (ind)'!F$1="si",100*(('05 (ind)'!F25-MIN('05 (ind)'!F$6:F$37))/(MAX('05 (ind)'!F$6:F$37)-MIN('05 (ind)'!F$6:F$37))),ABS(-100+(100*(('05 (ind)'!F25-MIN('05 (ind)'!F$6:F$37))/(MAX('05 (ind)'!F$6:F$37)-MIN('05 (ind)'!F$6:F$37))))))</f>
        <v>76.4119601328904</v>
      </c>
      <c r="G26" s="87">
        <f>IF('05 (ind)'!G$1="si",100*(('05 (ind)'!G25-MIN('05 (ind)'!G$6:G$37))/(MAX('05 (ind)'!G$6:G$37)-MIN('05 (ind)'!G$6:G$37))),ABS(-100+(100*(('05 (ind)'!G25-MIN('05 (ind)'!G$6:G$37))/(MAX('05 (ind)'!G$6:G$37)-MIN('05 (ind)'!G$6:G$37))))))</f>
        <v>66.183574879227052</v>
      </c>
      <c r="H26" s="87">
        <f>IF('05 (ind)'!H$1="si",100*(('05 (ind)'!H25-MIN('05 (ind)'!H$6:H$37))/(MAX('05 (ind)'!H$6:H$37)-MIN('05 (ind)'!H$6:H$37))),ABS(-100+(100*(('05 (ind)'!H25-MIN('05 (ind)'!H$6:H$37))/(MAX('05 (ind)'!H$6:H$37)-MIN('05 (ind)'!H$6:H$37))))))</f>
        <v>60.958904109589042</v>
      </c>
      <c r="I26" s="87">
        <f>IF('05 (ind)'!I$1="si",100*(('05 (ind)'!I25-MIN('05 (ind)'!I$6:I$37))/(MAX('05 (ind)'!I$6:I$37)-MIN('05 (ind)'!I$6:I$37))),ABS(-100+(100*(('05 (ind)'!I25-MIN('05 (ind)'!I$6:I$37))/(MAX('05 (ind)'!I$6:I$37)-MIN('05 (ind)'!I$6:I$37))))))</f>
        <v>88.190184049079747</v>
      </c>
      <c r="J26" s="87">
        <f>IF('05 (ind)'!J$1="si",100*(('05 (ind)'!J25-MIN('05 (ind)'!J$6:J$37))/(MAX('05 (ind)'!J$6:J$37)-MIN('05 (ind)'!J$6:J$37))),ABS(-100+(100*(('05 (ind)'!J25-MIN('05 (ind)'!J$6:J$37))/(MAX('05 (ind)'!J$6:J$37)-MIN('05 (ind)'!J$6:J$37))))))</f>
        <v>73.481012658227868</v>
      </c>
      <c r="K26" s="87">
        <f>IF('05 (ind)'!K$1="si",100*(('05 (ind)'!K25-MIN('05 (ind)'!K$6:K$37))/(MAX('05 (ind)'!K$6:K$37)-MIN('05 (ind)'!K$6:K$37))),ABS(-100+(100*(('05 (ind)'!K25-MIN('05 (ind)'!K$6:K$37))/(MAX('05 (ind)'!K$6:K$37)-MIN('05 (ind)'!K$6:K$37))))))</f>
        <v>9.627165221659185</v>
      </c>
      <c r="L26" s="87">
        <f>IF('05 (ind)'!L$1="si",100*(('05 (ind)'!L25-MIN('05 (ind)'!L$6:L$37))/(MAX('05 (ind)'!L$6:L$37)-MIN('05 (ind)'!L$6:L$37))),ABS(-100+(100*(('05 (ind)'!L25-MIN('05 (ind)'!L$6:L$37))/(MAX('05 (ind)'!L$6:L$37)-MIN('05 (ind)'!L$6:L$37))))))</f>
        <v>19.738860033811221</v>
      </c>
      <c r="M26" s="87">
        <f>IF('05 (ind)'!M$1="si",100*(('05 (ind)'!M25-MIN('05 (ind)'!M$6:M$37))/(MAX('05 (ind)'!M$6:M$37)-MIN('05 (ind)'!M$6:M$37))),ABS(-100+(100*(('05 (ind)'!M25-MIN('05 (ind)'!M$6:M$37))/(MAX('05 (ind)'!M$6:M$37)-MIN('05 (ind)'!M$6:M$37))))))</f>
        <v>0.15185890058556453</v>
      </c>
      <c r="N26" s="87">
        <f>IF('05 (ind)'!N$1="si",100*(('05 (ind)'!N25-MIN('05 (ind)'!N$6:N$37))/(MAX('05 (ind)'!N$6:N$37)-MIN('05 (ind)'!N$6:N$37))),ABS(-100+(100*(('05 (ind)'!N25-MIN('05 (ind)'!N$6:N$37))/(MAX('05 (ind)'!N$6:N$37)-MIN('05 (ind)'!N$6:N$37))))))</f>
        <v>100</v>
      </c>
      <c r="O26" s="87">
        <f>IF('05 (ind)'!O$1="si",100*(('05 (ind)'!O25-MIN('05 (ind)'!O$6:O$37))/(MAX('05 (ind)'!O$6:O$37)-MIN('05 (ind)'!O$6:O$37))),ABS(-100+(100*(('05 (ind)'!O25-MIN('05 (ind)'!O$6:O$37))/(MAX('05 (ind)'!O$6:O$37)-MIN('05 (ind)'!O$6:O$37))))))</f>
        <v>72.941176470588232</v>
      </c>
      <c r="P26" s="87">
        <f>IF('05 (ind)'!P$1="si",100*(('05 (ind)'!P25-MIN('05 (ind)'!P$6:P$37))/(MAX('05 (ind)'!P$6:P$37)-MIN('05 (ind)'!P$6:P$37))),ABS(-100+(100*(('05 (ind)'!P25-MIN('05 (ind)'!P$6:P$37))/(MAX('05 (ind)'!P$6:P$37)-MIN('05 (ind)'!P$6:P$37))))))</f>
        <v>17.278930631733573</v>
      </c>
      <c r="Q26" s="87">
        <f>IF('05 (ind)'!Q$1="si",100*(('05 (ind)'!Q25-MIN('05 (ind)'!Q$6:Q$37))/(MAX('05 (ind)'!Q$6:Q$37)-MIN('05 (ind)'!Q$6:Q$37))),ABS(-100+(100*(('05 (ind)'!Q25-MIN('05 (ind)'!Q$6:Q$37))/(MAX('05 (ind)'!Q$6:Q$37)-MIN('05 (ind)'!Q$6:Q$37))))))</f>
        <v>0.62150749780143844</v>
      </c>
      <c r="R26" s="87">
        <f>IF('05 (ind)'!R$1="si",100*(('05 (ind)'!R25-MIN('05 (ind)'!R$6:R$37))/(MAX('05 (ind)'!R$6:R$37)-MIN('05 (ind)'!R$6:R$37))),ABS(-100+(100*(('05 (ind)'!R25-MIN('05 (ind)'!R$6:R$37))/(MAX('05 (ind)'!R$6:R$37)-MIN('05 (ind)'!R$6:R$37))))))</f>
        <v>2.7910167992276183</v>
      </c>
      <c r="S26" s="75">
        <f>ABS(ABS(('05 (ind)'!S25-((MAX('05 (ind)'!S$6:S$37)+MIN('05 (ind)'!S$6:S$37))/2))/(((MAX('05 (ind)'!S$6:S$37)+MIN('05 (ind)'!S$6:S$37))/2)-MAX('05 (ind)'!S$6:S$37))*100)-100)</f>
        <v>33.991808968871524</v>
      </c>
      <c r="T26" s="75">
        <f>IF('05 (ind)'!T$1="si",100*(('05 (ind)'!T25-MIN('05 (ind)'!T$6:T$37))/(MAX('05 (ind)'!T$6:T$37)-MIN('05 (ind)'!T$6:T$37))),ABS(-100+(100*(('05 (ind)'!T25-MIN('05 (ind)'!T$6:T$37))/(MAX('05 (ind)'!T$6:T$37)-MIN('05 (ind)'!T$6:T$37))))))</f>
        <v>5.3464970914477723</v>
      </c>
      <c r="U26" s="75">
        <f>IF('05 (ind)'!U$1="si",100*(('05 (ind)'!U25-MIN('05 (ind)'!U$6:U$37))/(MAX('05 (ind)'!U$6:U$37)-MIN('05 (ind)'!U$6:U$37))),ABS(-100+(100*(('05 (ind)'!U25-MIN('05 (ind)'!U$6:U$37))/(MAX('05 (ind)'!U$6:U$37)-MIN('05 (ind)'!U$6:U$37))))))</f>
        <v>0</v>
      </c>
      <c r="V26" s="75">
        <f>IF('05 (ind)'!V$1="si",100*(('05 (ind)'!V25-MIN('05 (ind)'!V$6:V$37))/(MAX('05 (ind)'!V$6:V$37)-MIN('05 (ind)'!V$6:V$37))),ABS(-100+(100*(('05 (ind)'!V25-MIN('05 (ind)'!V$6:V$37))/(MAX('05 (ind)'!V$6:V$37)-MIN('05 (ind)'!V$6:V$37))))))</f>
        <v>91.712707182320443</v>
      </c>
      <c r="W26" s="75">
        <f>IF('05 (ind)'!W$1="si",100*(('05 (ind)'!W25-MIN('05 (ind)'!W$6:W$37))/(MAX('05 (ind)'!W$6:W$37)-MIN('05 (ind)'!W$6:W$37))),ABS(-100+(100*(('05 (ind)'!W25-MIN('05 (ind)'!W$6:W$37))/(MAX('05 (ind)'!W$6:W$37)-MIN('05 (ind)'!W$6:W$37))))))</f>
        <v>0</v>
      </c>
      <c r="X26" s="75">
        <f>IF('05 (ind)'!X$1="si",100*(('05 (ind)'!X25-MIN('05 (ind)'!X$6:X$37))/(MAX('05 (ind)'!X$6:X$37)-MIN('05 (ind)'!X$6:X$37))),ABS(-100+(100*(('05 (ind)'!X25-MIN('05 (ind)'!X$6:X$37))/(MAX('05 (ind)'!X$6:X$37)-MIN('05 (ind)'!X$6:X$37))))))</f>
        <v>0</v>
      </c>
      <c r="Y26" s="75">
        <f>IF('05 (ind)'!Y$1="si",100*(('05 (ind)'!Y25-MIN('05 (ind)'!Y$6:Y$37))/(MAX('05 (ind)'!Y$6:Y$37)-MIN('05 (ind)'!Y$6:Y$37))),ABS(-100+(100*(('05 (ind)'!Y25-MIN('05 (ind)'!Y$6:Y$37))/(MAX('05 (ind)'!Y$6:Y$37)-MIN('05 (ind)'!Y$6:Y$37))))))</f>
        <v>20.217813901516891</v>
      </c>
      <c r="Z26" s="75">
        <f>IF('05 (ind)'!Z$1="si",100*(('05 (ind)'!Z25-MIN('05 (ind)'!Z$6:Z$37))/(MAX('05 (ind)'!Z$6:Z$37)-MIN('05 (ind)'!Z$6:Z$37))),ABS(-100+(100*(('05 (ind)'!Z25-MIN('05 (ind)'!Z$6:Z$37))/(MAX('05 (ind)'!Z$6:Z$37)-MIN('05 (ind)'!Z$6:Z$37))))))</f>
        <v>0</v>
      </c>
      <c r="AA26" s="75">
        <f>IF('05 (ind)'!AA$1="si",100*(('05 (ind)'!AA25-MIN('05 (ind)'!AA$6:AA$37))/(MAX('05 (ind)'!AA$6:AA$37)-MIN('05 (ind)'!AA$6:AA$37))),ABS(-100+(100*(('05 (ind)'!AA25-MIN('05 (ind)'!AA$6:AA$37))/(MAX('05 (ind)'!AA$6:AA$37)-MIN('05 (ind)'!AA$6:AA$37))))))</f>
        <v>43.831992321116076</v>
      </c>
      <c r="AB26" s="75">
        <f>IF('05 (ind)'!AB$1="si",100*(('05 (ind)'!AB25-MIN('05 (ind)'!AB$6:AB$37))/(MAX('05 (ind)'!AB$6:AB$37)-MIN('05 (ind)'!AB$6:AB$37))),ABS(-100+(100*(('05 (ind)'!AB25-MIN('05 (ind)'!AB$6:AB$37))/(MAX('05 (ind)'!AB$6:AB$37)-MIN('05 (ind)'!AB$6:AB$37))))))</f>
        <v>16.414962025799877</v>
      </c>
      <c r="AC26" s="75">
        <f>IF('05 (ind)'!AC$1="si",100*(('05 (ind)'!AC25-MIN('05 (ind)'!AC$6:AC$37))/(MAX('05 (ind)'!AC$6:AC$37)-MIN('05 (ind)'!AC$6:AC$37))),ABS(-100+(100*(('05 (ind)'!AC25-MIN('05 (ind)'!AC$6:AC$37))/(MAX('05 (ind)'!AC$6:AC$37)-MIN('05 (ind)'!AC$6:AC$37))))))</f>
        <v>0</v>
      </c>
      <c r="AD26" s="75">
        <f>IF('05 (ind)'!AD$1="si",100*(('05 (ind)'!AD25-MIN('05 (ind)'!AD$6:AD$37))/(MAX('05 (ind)'!AD$6:AD$37)-MIN('05 (ind)'!AD$6:AD$37))),ABS(-100+(100*(('05 (ind)'!AD25-MIN('05 (ind)'!AD$6:AD$37))/(MAX('05 (ind)'!AD$6:AD$37)-MIN('05 (ind)'!AD$6:AD$37))))))</f>
        <v>100</v>
      </c>
      <c r="AE26" s="75">
        <f>IF('05 (ind)'!AE$1="si",100*(('05 (ind)'!AE25-MIN('05 (ind)'!AE$6:AE$37))/(MAX('05 (ind)'!AE$6:AE$37)-MIN('05 (ind)'!AE$6:AE$37))),ABS(-100+(100*(('05 (ind)'!AE25-MIN('05 (ind)'!AE$6:AE$37))/(MAX('05 (ind)'!AE$6:AE$37)-MIN('05 (ind)'!AE$6:AE$37))))))</f>
        <v>51.391819301956509</v>
      </c>
      <c r="AF26" s="75">
        <f>IF('05 (ind)'!AF$1="si",100*(('05 (ind)'!AF25-MIN('05 (ind)'!AF$6:AF$37))/(MAX('05 (ind)'!AF$6:AF$37)-MIN('05 (ind)'!AF$6:AF$37))),ABS(-100+(100*(('05 (ind)'!AF25-MIN('05 (ind)'!AF$6:AF$37))/(MAX('05 (ind)'!AF$6:AF$37)-MIN('05 (ind)'!AF$6:AF$37))))))</f>
        <v>6.5934065934065984</v>
      </c>
      <c r="AG26" s="75">
        <f>IF('05 (ind)'!AG$1="si",100*(('05 (ind)'!AG25-MIN('05 (ind)'!AG$6:AG$37))/(MAX('05 (ind)'!AG$6:AG$37)-MIN('05 (ind)'!AG$6:AG$37))),ABS(-100+(100*(('05 (ind)'!AG25-MIN('05 (ind)'!AG$6:AG$37))/(MAX('05 (ind)'!AG$6:AG$37)-MIN('05 (ind)'!AG$6:AG$37))))))</f>
        <v>60.096153846153811</v>
      </c>
      <c r="AH26" s="75">
        <f>IF('05 (ind)'!AH$1="si",100*(('05 (ind)'!AH25-MIN('05 (ind)'!AH$6:AH$37))/(MAX('05 (ind)'!AH$6:AH$37)-MIN('05 (ind)'!AH$6:AH$37))),ABS(-100+(100*(('05 (ind)'!AH25-MIN('05 (ind)'!AH$6:AH$37))/(MAX('05 (ind)'!AH$6:AH$37)-MIN('05 (ind)'!AH$6:AH$37))))))</f>
        <v>37.185929648241199</v>
      </c>
      <c r="AI26" s="75">
        <f>IF('05 (ind)'!AI$1="si",100*(('05 (ind)'!AI25-MIN('05 (ind)'!AI$6:AI$37))/(MAX('05 (ind)'!AI$6:AI$37)-MIN('05 (ind)'!AI$6:AI$37))),ABS(-100+(100*(('05 (ind)'!AI25-MIN('05 (ind)'!AI$6:AI$37))/(MAX('05 (ind)'!AI$6:AI$37)-MIN('05 (ind)'!AI$6:AI$37))))))</f>
        <v>2.6790713299242284</v>
      </c>
      <c r="AJ26" s="75">
        <f>IF('05 (ind)'!AJ$1="si",100*(('05 (ind)'!AJ25-MIN('05 (ind)'!AJ$6:AJ$37))/(MAX('05 (ind)'!AJ$6:AJ$37)-MIN('05 (ind)'!AJ$6:AJ$37))),ABS(-100+(100*(('05 (ind)'!AJ25-MIN('05 (ind)'!AJ$6:AJ$37))/(MAX('05 (ind)'!AJ$6:AJ$37)-MIN('05 (ind)'!AJ$6:AJ$37))))))</f>
        <v>0</v>
      </c>
      <c r="AK26" s="75">
        <f>IF('05 (ind)'!AK$1="si",100*(('05 (ind)'!AK25-MIN('05 (ind)'!AK$6:AK$37))/(MAX('05 (ind)'!AK$6:AK$37)-MIN('05 (ind)'!AK$6:AK$37))),ABS(-100+(100*(('05 (ind)'!AK25-MIN('05 (ind)'!AK$6:AK$37))/(MAX('05 (ind)'!AK$6:AK$37)-MIN('05 (ind)'!AK$6:AK$37))))))</f>
        <v>1.2397113618308702</v>
      </c>
      <c r="AL26" s="75">
        <f>IF('05 (ind)'!AL$1="si",100*(('05 (ind)'!AL25-MIN('05 (ind)'!AL$6:AL$37))/(MAX('05 (ind)'!AL$6:AL$37)-MIN('05 (ind)'!AL$6:AL$37))),ABS(-100+(100*(('05 (ind)'!AL25-MIN('05 (ind)'!AL$6:AL$37))/(MAX('05 (ind)'!AL$6:AL$37)-MIN('05 (ind)'!AL$6:AL$37))))))</f>
        <v>71.665339181692474</v>
      </c>
      <c r="AM26" s="75">
        <f>IF('05 (ind)'!AM$1="si",100*(('05 (ind)'!AM25-MIN('05 (ind)'!AM$6:AM$37))/(MAX('05 (ind)'!AM$6:AM$37)-MIN('05 (ind)'!AM$6:AM$37))),ABS(-100+(100*(('05 (ind)'!AM25-MIN('05 (ind)'!AM$6:AM$37))/(MAX('05 (ind)'!AM$6:AM$37)-MIN('05 (ind)'!AM$6:AM$37))))))</f>
        <v>91.199465764260708</v>
      </c>
      <c r="AN26" s="75">
        <f>IF('05 (ind)'!AN$1="si",100*(('05 (ind)'!AN25-MIN('05 (ind)'!AN$6:AN$37))/(MAX('05 (ind)'!AN$6:AN$37)-MIN('05 (ind)'!AN$6:AN$37))),ABS(-100+(100*(('05 (ind)'!AN25-MIN('05 (ind)'!AN$6:AN$37))/(MAX('05 (ind)'!AN$6:AN$37)-MIN('05 (ind)'!AN$6:AN$37))))))</f>
        <v>13.25393028907132</v>
      </c>
      <c r="AO26" s="75">
        <f>IF('05 (ind)'!AO$1="si",100*(('05 (ind)'!AO25-MIN('05 (ind)'!AO$6:AO$37))/(MAX('05 (ind)'!AO$6:AO$37)-MIN('05 (ind)'!AO$6:AO$37))),ABS(-100+(100*(('05 (ind)'!AO25-MIN('05 (ind)'!AO$6:AO$37))/(MAX('05 (ind)'!AO$6:AO$37)-MIN('05 (ind)'!AO$6:AO$37))))))</f>
        <v>37.809608227392452</v>
      </c>
      <c r="AP26" s="75">
        <f>IF('05 (ind)'!AP$1="si",100*(('05 (ind)'!AP25-MIN('05 (ind)'!AP$6:AP$37))/(MAX('05 (ind)'!AP$6:AP$37)-MIN('05 (ind)'!AP$6:AP$37))),ABS(-100+(100*(('05 (ind)'!AP25-MIN('05 (ind)'!AP$6:AP$37))/(MAX('05 (ind)'!AP$6:AP$37)-MIN('05 (ind)'!AP$6:AP$37))))))</f>
        <v>95.925020374898125</v>
      </c>
      <c r="AQ26" s="75">
        <f>IF('05 (ind)'!AQ$1="si",100*(('05 (ind)'!AQ25-MIN('05 (ind)'!AQ$6:AQ$37))/(MAX('05 (ind)'!AQ$6:AQ$37)-MIN('05 (ind)'!AQ$6:AQ$37))),ABS(-100+(100*(('05 (ind)'!AQ25-MIN('05 (ind)'!AQ$6:AQ$37))/(MAX('05 (ind)'!AQ$6:AQ$37)-MIN('05 (ind)'!AQ$6:AQ$37))))))</f>
        <v>0.1560434942840794</v>
      </c>
      <c r="AR26" s="75">
        <f>IF('05 (ind)'!AR$1="si",100*(('05 (ind)'!AR25-MIN('05 (ind)'!AR$6:AR$37))/(MAX('05 (ind)'!AR$6:AR$37)-MIN('05 (ind)'!AR$6:AR$37))),ABS(-100+(100*(('05 (ind)'!AR25-MIN('05 (ind)'!AR$6:AR$37))/(MAX('05 (ind)'!AR$6:AR$37)-MIN('05 (ind)'!AR$6:AR$37))))))</f>
        <v>48.718104386905857</v>
      </c>
      <c r="AS26" s="75">
        <f>IF('05 (ind)'!AS$1="si",100*(('05 (ind)'!AS25-MIN('05 (ind)'!AS$6:AS$37))/(MAX('05 (ind)'!AS$6:AS$37)-MIN('05 (ind)'!AS$6:AS$37))),ABS(-100+(100*(('05 (ind)'!AS25-MIN('05 (ind)'!AS$6:AS$37))/(MAX('05 (ind)'!AS$6:AS$37)-MIN('05 (ind)'!AS$6:AS$37))))))</f>
        <v>36.046511627906973</v>
      </c>
      <c r="AT26" s="75">
        <f>IF('05 (ind)'!AT$1="si",100*(('05 (ind)'!AT25-MIN('05 (ind)'!AT$6:AT$37))/(MAX('05 (ind)'!AT$6:AT$37)-MIN('05 (ind)'!AT$6:AT$37))),ABS(-100+(100*(('05 (ind)'!AT25-MIN('05 (ind)'!AT$6:AT$37))/(MAX('05 (ind)'!AT$6:AT$37)-MIN('05 (ind)'!AT$6:AT$37))))))</f>
        <v>0</v>
      </c>
      <c r="AU26" s="75">
        <f>IF('05 (ind)'!AU$1="si",100*(('05 (ind)'!AU25-MIN('05 (ind)'!AU$6:AU$37))/(MAX('05 (ind)'!AU$6:AU$37)-MIN('05 (ind)'!AU$6:AU$37))),ABS(-100+(100*(('05 (ind)'!AU25-MIN('05 (ind)'!AU$6:AU$37))/(MAX('05 (ind)'!AU$6:AU$37)-MIN('05 (ind)'!AU$6:AU$37))))))</f>
        <v>29.629629629629633</v>
      </c>
      <c r="AV26" s="75">
        <f>IF('05 (ind)'!AV$1="si",100*(('05 (ind)'!AV25-MIN('05 (ind)'!AV$6:AV$37))/(MAX('05 (ind)'!AV$6:AV$37)-MIN('05 (ind)'!AV$6:AV$37))),ABS(-100+(100*(('05 (ind)'!AV25-MIN('05 (ind)'!AV$6:AV$37))/(MAX('05 (ind)'!AV$6:AV$37)-MIN('05 (ind)'!AV$6:AV$37))))))</f>
        <v>56.499133448873486</v>
      </c>
      <c r="AW26" s="75">
        <f>IF('05 (ind)'!AW$1="si",100*(('05 (ind)'!AW25-MIN('05 (ind)'!AW$6:AW$37))/(MAX('05 (ind)'!AW$6:AW$37)-MIN('05 (ind)'!AW$6:AW$37))),ABS(-100+(100*(('05 (ind)'!AW25-MIN('05 (ind)'!AW$6:AW$37))/(MAX('05 (ind)'!AW$6:AW$37)-MIN('05 (ind)'!AW$6:AW$37))))))</f>
        <v>17.625712804561953</v>
      </c>
      <c r="AX26" s="75">
        <f>IF('05 (ind)'!AX$1="si",100*(('05 (ind)'!AX25-MIN('05 (ind)'!AX$6:AX$37))/(MAX('05 (ind)'!AX$6:AX$37)-MIN('05 (ind)'!AX$6:AX$37))),ABS(-100+(100*(('05 (ind)'!AX25-MIN('05 (ind)'!AX$6:AX$37))/(MAX('05 (ind)'!AX$6:AX$37)-MIN('05 (ind)'!AX$6:AX$37))))))</f>
        <v>6.3038868286896657</v>
      </c>
      <c r="AY26" s="75">
        <f>IF('05 (ind)'!AY$1="si",100*(('05 (ind)'!AY25-MIN('05 (ind)'!AY$6:AY$37))/(MAX('05 (ind)'!AY$6:AY$37)-MIN('05 (ind)'!AY$6:AY$37))),ABS(-100+(100*(('05 (ind)'!AY25-MIN('05 (ind)'!AY$6:AY$37))/(MAX('05 (ind)'!AY$6:AY$37)-MIN('05 (ind)'!AY$6:AY$37))))))</f>
        <v>5.5661274976213235</v>
      </c>
      <c r="AZ26" s="75">
        <f>IF('05 (ind)'!AZ$1="si",100*(('05 (ind)'!AZ25-MIN('05 (ind)'!AZ$6:AZ$37))/(MAX('05 (ind)'!AZ$6:AZ$37)-MIN('05 (ind)'!AZ$6:AZ$37))),ABS(-100+(100*(('05 (ind)'!AZ25-MIN('05 (ind)'!AZ$6:AZ$37))/(MAX('05 (ind)'!AZ$6:AZ$37)-MIN('05 (ind)'!AZ$6:AZ$37))))))</f>
        <v>17.469092875915667</v>
      </c>
      <c r="BA26" s="75">
        <f>IF('05 (ind)'!BA$1="si",100*(('05 (ind)'!BA25-MIN('05 (ind)'!BA$6:BA$37))/(MAX('05 (ind)'!BA$6:BA$37)-MIN('05 (ind)'!BA$6:BA$37))),ABS(-100+(100*(('05 (ind)'!BA25-MIN('05 (ind)'!BA$6:BA$37))/(MAX('05 (ind)'!BA$6:BA$37)-MIN('05 (ind)'!BA$6:BA$37))))))</f>
        <v>22.674635952293023</v>
      </c>
      <c r="BB26" s="75">
        <f>IF('05 (ind)'!BB$1="si",100*(('05 (ind)'!BB25-MIN('05 (ind)'!BB$6:BB$37))/(MAX('05 (ind)'!BB$6:BB$37)-MIN('05 (ind)'!BB$6:BB$37))),ABS(-100+(100*(('05 (ind)'!BB25-MIN('05 (ind)'!BB$6:BB$37))/(MAX('05 (ind)'!BB$6:BB$37)-MIN('05 (ind)'!BB$6:BB$37))))))</f>
        <v>1.3436909872701013</v>
      </c>
      <c r="BC26" s="75">
        <f>IF('05 (ind)'!BC$1="si",100*(('05 (ind)'!BC25-MIN('05 (ind)'!BC$6:BC$37))/(MAX('05 (ind)'!BC$6:BC$37)-MIN('05 (ind)'!BC$6:BC$37))),ABS(-100+(100*(('05 (ind)'!BC25-MIN('05 (ind)'!BC$6:BC$37))/(MAX('05 (ind)'!BC$6:BC$37)-MIN('05 (ind)'!BC$6:BC$37))))))</f>
        <v>8.0339490504983058</v>
      </c>
      <c r="BD26" s="75">
        <f>IF('05 (ind)'!BD$1="si",100*(('05 (ind)'!BD25-MIN('05 (ind)'!BD$6:BD$37))/(MAX('05 (ind)'!BD$6:BD$37)-MIN('05 (ind)'!BD$6:BD$37))),ABS(-100+(100*(('05 (ind)'!BD25-MIN('05 (ind)'!BD$6:BD$37))/(MAX('05 (ind)'!BD$6:BD$37)-MIN('05 (ind)'!BD$6:BD$37))))))</f>
        <v>0</v>
      </c>
      <c r="BE26" s="75">
        <f>IF('05 (ind)'!BE$1="si",100*(('05 (ind)'!BE25-MIN('05 (ind)'!BE$6:BE$37))/(MAX('05 (ind)'!BE$6:BE$37)-MIN('05 (ind)'!BE$6:BE$37))),ABS(-100+(100*(('05 (ind)'!BE25-MIN('05 (ind)'!BE$6:BE$37))/(MAX('05 (ind)'!BE$6:BE$37)-MIN('05 (ind)'!BE$6:BE$37))))))</f>
        <v>0.65851364063969831</v>
      </c>
      <c r="BF26" s="75">
        <f>IF('05 (ind)'!BF$1="si",100*(('05 (ind)'!BF25-MIN('05 (ind)'!BF$6:BF$37))/(MAX('05 (ind)'!BF$6:BF$37)-MIN('05 (ind)'!BF$6:BF$37))),ABS(-100+(100*(('05 (ind)'!BF25-MIN('05 (ind)'!BF$6:BF$37))/(MAX('05 (ind)'!BF$6:BF$37)-MIN('05 (ind)'!BF$6:BF$37))))))</f>
        <v>11.650005604775384</v>
      </c>
      <c r="BG26" s="75">
        <f>IF('05 (ind)'!BG$1="si",100*(('05 (ind)'!BG25-MIN('05 (ind)'!BG$6:BG$37))/(MAX('05 (ind)'!BG$6:BG$37)-MIN('05 (ind)'!BG$6:BG$37))),ABS(-100+(100*(('05 (ind)'!BG25-MIN('05 (ind)'!BG$6:BG$37))/(MAX('05 (ind)'!BG$6:BG$37)-MIN('05 (ind)'!BG$6:BG$37))))))</f>
        <v>30.32873489228437</v>
      </c>
      <c r="BH26" s="75">
        <f>IF('05 (ind)'!BH$1="si",100*(('05 (ind)'!BH25-MIN('05 (ind)'!BH$6:BH$37))/(MAX('05 (ind)'!BH$6:BH$37)-MIN('05 (ind)'!BH$6:BH$37))),ABS(-100+(100*(('05 (ind)'!BH25-MIN('05 (ind)'!BH$6:BH$37))/(MAX('05 (ind)'!BH$6:BH$37)-MIN('05 (ind)'!BH$6:BH$37))))))</f>
        <v>0.60335813100944247</v>
      </c>
      <c r="BI26" s="75">
        <f>IF('05 (ind)'!BI$1="si",100*(('05 (ind)'!BI25-MIN('05 (ind)'!BI$6:BI$37))/(MAX('05 (ind)'!BI$6:BI$37)-MIN('05 (ind)'!BI$6:BI$37))),ABS(-100+(100*(('05 (ind)'!BI25-MIN('05 (ind)'!BI$6:BI$37))/(MAX('05 (ind)'!BI$6:BI$37)-MIN('05 (ind)'!BI$6:BI$37))))))</f>
        <v>99.105874834402428</v>
      </c>
      <c r="BJ26" s="75">
        <f>IF('05 (ind)'!BJ$1="si",100*(('05 (ind)'!BJ25-MIN('05 (ind)'!BJ$6:BJ$37))/(MAX('05 (ind)'!BJ$6:BJ$37)-MIN('05 (ind)'!BJ$6:BJ$37))),ABS(-100+(100*(('05 (ind)'!BJ25-MIN('05 (ind)'!BJ$6:BJ$37))/(MAX('05 (ind)'!BJ$6:BJ$37)-MIN('05 (ind)'!BJ$6:BJ$37))))))</f>
        <v>23.868440979298061</v>
      </c>
      <c r="BK26" s="75">
        <f>IF('05 (ind)'!BK$1="si",100*(('05 (ind)'!BK25-MIN('05 (ind)'!BK$6:BK$37))/(MAX('05 (ind)'!BK$6:BK$37)-MIN('05 (ind)'!BK$6:BK$37))),ABS(-100+(100*(('05 (ind)'!BK25-MIN('05 (ind)'!BK$6:BK$37))/(MAX('05 (ind)'!BK$6:BK$37)-MIN('05 (ind)'!BK$6:BK$37))))))</f>
        <v>7.1137802479655523</v>
      </c>
      <c r="BL26" s="75">
        <f>IF('05 (ind)'!BL$1="si",100*(('05 (ind)'!BL25-MIN('05 (ind)'!BL$6:BL$37))/(MAX('05 (ind)'!BL$6:BL$37)-MIN('05 (ind)'!BL$6:BL$37))),ABS(-100+(100*(('05 (ind)'!BL25-MIN('05 (ind)'!BL$6:BL$37))/(MAX('05 (ind)'!BL$6:BL$37)-MIN('05 (ind)'!BL$6:BL$37))))))</f>
        <v>14.655172413793101</v>
      </c>
      <c r="BM26" s="75">
        <f>IF('05 (ind)'!BM$1="si",100*(('05 (ind)'!BM25-MIN('05 (ind)'!BM$6:BM$37))/(MAX('05 (ind)'!BM$6:BM$37)-MIN('05 (ind)'!BM$6:BM$37))),ABS(-100+(100*(('05 (ind)'!BM25-MIN('05 (ind)'!BM$6:BM$37))/(MAX('05 (ind)'!BM$6:BM$37)-MIN('05 (ind)'!BM$6:BM$37))))))</f>
        <v>12.932994209790083</v>
      </c>
      <c r="BN26" s="75">
        <f>IF('05 (ind)'!BN$1="si",100*(('05 (ind)'!BN25-MIN('05 (ind)'!BN$6:BN$37))/(MAX('05 (ind)'!BN$6:BN$37)-MIN('05 (ind)'!BN$6:BN$37))),ABS(-100+(100*(('05 (ind)'!BN25-MIN('05 (ind)'!BN$6:BN$37))/(MAX('05 (ind)'!BN$6:BN$37)-MIN('05 (ind)'!BN$6:BN$37))))))</f>
        <v>0</v>
      </c>
      <c r="BO26" s="75">
        <f>IF('05 (ind)'!BO$1="si",100*(('05 (ind)'!BO25-MIN('05 (ind)'!BO$6:BO$37))/(MAX('05 (ind)'!BO$6:BO$37)-MIN('05 (ind)'!BO$6:BO$37))),ABS(-100+(100*(('05 (ind)'!BO25-MIN('05 (ind)'!BO$6:BO$37))/(MAX('05 (ind)'!BO$6:BO$37)-MIN('05 (ind)'!BO$6:BO$37))))))</f>
        <v>52.300658571673708</v>
      </c>
      <c r="BP26" s="75">
        <f>IF('05 (ind)'!BP$1="si",100*(('05 (ind)'!BP25-MIN('05 (ind)'!BP$6:BP$37))/(MAX('05 (ind)'!BP$6:BP$37)-MIN('05 (ind)'!BP$6:BP$37))),ABS(-100+(100*(('05 (ind)'!BP25-MIN('05 (ind)'!BP$6:BP$37))/(MAX('05 (ind)'!BP$6:BP$37)-MIN('05 (ind)'!BP$6:BP$37))))))</f>
        <v>3.5363867362438044</v>
      </c>
      <c r="BQ26" s="75">
        <f>IF('05 (ind)'!BQ$1="si",100*(('05 (ind)'!BQ25-MIN('05 (ind)'!BQ$6:BQ$37))/(MAX('05 (ind)'!BQ$6:BQ$37)-MIN('05 (ind)'!BQ$6:BQ$37))),ABS(-100+(100*(('05 (ind)'!BQ25-MIN('05 (ind)'!BQ$6:BQ$37))/(MAX('05 (ind)'!BQ$6:BQ$37)-MIN('05 (ind)'!BQ$6:BQ$37))))))</f>
        <v>18.564698969819457</v>
      </c>
      <c r="BR26" s="75">
        <f>IF('05 (ind)'!BR$1="si",100*(('05 (ind)'!BR25-MIN('05 (ind)'!BR$6:BR$37))/(MAX('05 (ind)'!BR$6:BR$37)-MIN('05 (ind)'!BR$6:BR$37))),ABS(-100+(100*(('05 (ind)'!BR25-MIN('05 (ind)'!BR$6:BR$37))/(MAX('05 (ind)'!BP$6:BP$37)-MIN('05 (ind)'!BR$6:BR$37))))))</f>
        <v>15.070760528373848</v>
      </c>
      <c r="BS26" s="75">
        <f>IF('05 (ind)'!BS$1="si",100*(('05 (ind)'!BS25-MIN('05 (ind)'!BS$6:BS$37))/(MAX('05 (ind)'!BS$6:BS$37)-MIN('05 (ind)'!BS$6:BS$37))),ABS(-100+(100*(('05 (ind)'!BS25-MIN('05 (ind)'!BS$6:BS$37))/(MAX('05 (ind)'!BQ$6:BQ$37)-MIN('05 (ind)'!BS$6:BS$37))))))</f>
        <v>49.460772934838417</v>
      </c>
      <c r="BT26" s="75">
        <f>IF('05 (ind)'!BT$1="si",100*(('05 (ind)'!BT25-MIN('05 (ind)'!BT$6:BT$37))/(MAX('05 (ind)'!BT$6:BT$37)-MIN('05 (ind)'!BT$6:BT$37))),ABS(-100+(100*(('05 (ind)'!BT25-MIN('05 (ind)'!BT$6:BT$37))/(MAX('05 (ind)'!BR$6:BR$37)-MIN('05 (ind)'!BT$6:BT$37))))))</f>
        <v>100</v>
      </c>
      <c r="BU26" s="75">
        <f>IF('05 (ind)'!BU$1="si",100*(('05 (ind)'!BU25-MIN('05 (ind)'!BU$6:BU$37))/(MAX('05 (ind)'!BU$6:BU$37)-MIN('05 (ind)'!BU$6:BU$37))),ABS(-100+(100*(('05 (ind)'!BU25-MIN('05 (ind)'!BU$6:BU$37))/(MAX('05 (ind)'!BU$6:BU$37)-MIN('05 (ind)'!BU$6:BU$37))))))</f>
        <v>100</v>
      </c>
      <c r="BV26" s="75">
        <f>IF('05 (ind)'!BV$1="si",100*(('05 (ind)'!BV25-MIN('05 (ind)'!BV$6:BV$37))/(MAX('05 (ind)'!BV$6:BV$37)-MIN('05 (ind)'!BV$6:BV$37))),ABS(-100+(100*(('05 (ind)'!BV25-MIN('05 (ind)'!BV$6:BV$37))/(MAX('05 (ind)'!BV$6:BV$37)-MIN('05 (ind)'!BV$6:BV$37))))))</f>
        <v>50.803093396787638</v>
      </c>
      <c r="BW26" s="75">
        <f>IF('05 (ind)'!BW$1="si",100*(('05 (ind)'!BW25-MIN('05 (ind)'!BW$6:BW$37))/(MAX('05 (ind)'!BW$6:BW$37)-MIN('05 (ind)'!BW$6:BW$37))),ABS(-100+(100*(('05 (ind)'!BW25-MIN('05 (ind)'!BW$6:BW$37))/(MAX('05 (ind)'!BW$6:BW$37)-MIN('05 (ind)'!BW$6:BW$37))))))</f>
        <v>43.745898411865078</v>
      </c>
      <c r="BX26" s="75">
        <f>IF('05 (ind)'!BX$1="si",100*(('05 (ind)'!BX25-MIN('05 (ind)'!BX$6:BX$37))/(MAX('05 (ind)'!BX$6:BX$37)-MIN('05 (ind)'!BX$6:BX$37))),ABS(-100+(100*(('05 (ind)'!BX25-MIN('05 (ind)'!BX$6:BX$37))/(MAX('05 (ind)'!BX$6:BX$37)-MIN('05 (ind)'!BX$6:BX$37))))))</f>
        <v>7.9194966753605769</v>
      </c>
      <c r="BY26" s="75">
        <f>IF('05 (ind)'!BY$1="si",100*(('05 (ind)'!BY25-MIN('05 (ind)'!BY$6:BY$37))/(MAX('05 (ind)'!BY$6:BY$37)-MIN('05 (ind)'!BY$6:BY$37))),ABS(-100+(100*(('05 (ind)'!BY25-MIN('05 (ind)'!BY$6:BY$37))/(MAX('05 (ind)'!BY$6:BY$37)-MIN('05 (ind)'!BY$6:BY$37))))))</f>
        <v>26.855166057011377</v>
      </c>
      <c r="BZ26" s="75">
        <f>IF('05 (ind)'!BZ$1="si",100*(('05 (ind)'!BZ25-MIN('05 (ind)'!BZ$6:BZ$37))/(MAX('05 (ind)'!BZ$6:BZ$37)-MIN('05 (ind)'!BZ$6:BZ$37))),ABS(-100+(100*(('05 (ind)'!BZ25-MIN('05 (ind)'!BZ$6:BZ$37))/(MAX('05 (ind)'!BZ$6:BZ$37)-MIN('05 (ind)'!BZ$6:BZ$37))))))</f>
        <v>0</v>
      </c>
      <c r="CA26" s="75">
        <f>IF('05 (ind)'!CA$1="si",100*(('05 (ind)'!CA25-MIN('05 (ind)'!CA$6:CA$37))/(MAX('05 (ind)'!CA$6:CA$37)-MIN('05 (ind)'!CA$6:CA$37))),ABS(-100+(100*(('05 (ind)'!CA25-MIN('05 (ind)'!CA$6:CA$37))/(MAX('05 (ind)'!CA$6:CA$37)-MIN('05 (ind)'!CA$6:CA$37))))))</f>
        <v>18.203987823587184</v>
      </c>
      <c r="CB26" s="75">
        <f>IF('05 (ind)'!CB$1="si",100*(('05 (ind)'!CB25-MIN('05 (ind)'!CB$6:CB$37))/(MAX('05 (ind)'!CB$6:CB$37)-MIN('05 (ind)'!CB$6:CB$37))),ABS(-100+(100*(('05 (ind)'!CB25-MIN('05 (ind)'!CB$6:CB$37))/(MAX('05 (ind)'!CB$6:CB$37)-MIN('05 (ind)'!CB$6:CB$37))))))</f>
        <v>65.730337078651701</v>
      </c>
      <c r="CC26" s="75">
        <f>IF('05 (ind)'!CC$1="si",100*(('05 (ind)'!CC25-MIN('05 (ind)'!CC$6:CC$37))/(MAX('05 (ind)'!CC$6:CC$37)-MIN('05 (ind)'!CC$6:CC$37))),ABS(-100+(100*(('05 (ind)'!CC25-MIN('05 (ind)'!CC$6:CC$37))/(MAX('05 (ind)'!CC$6:CC$37)-MIN('05 (ind)'!CC$6:CC$37))))))</f>
        <v>14.261289460702713</v>
      </c>
      <c r="CD26" s="75">
        <f>IF('05 (ind)'!CD$1="si",100*(('05 (ind)'!CD25-MIN('05 (ind)'!CD$6:CD$37))/(MAX('05 (ind)'!CD$6:CD$37)-MIN('05 (ind)'!CD$6:CD$37))),ABS(-100+(100*(('05 (ind)'!CD25-MIN('05 (ind)'!CD$6:CD$37))/(MAX('05 (ind)'!CD$6:CD$37)-MIN('05 (ind)'!CD$6:CD$37))))))</f>
        <v>1.9856954559780051</v>
      </c>
      <c r="CE26" s="75">
        <f>IF('05 (ind)'!CE$1="si",100*(('05 (ind)'!CE25-MIN('05 (ind)'!CE$6:CE$37))/(MAX('05 (ind)'!CE$6:CE$37)-MIN('05 (ind)'!CE$6:CE$37))),ABS(-100+(100*(('05 (ind)'!CE25-MIN('05 (ind)'!CE$6:CE$37))/(MAX('05 (ind)'!CE$6:CE$37)-MIN('05 (ind)'!CE$6:CE$37))))))</f>
        <v>17.21716050479969</v>
      </c>
      <c r="CF26" s="75">
        <f>IF('05 (ind)'!CF$1="si",100*(('05 (ind)'!CF25-MIN('05 (ind)'!CF$6:CF$37))/(MAX('05 (ind)'!CF$6:CF$37)-MIN('05 (ind)'!CF$6:CF$37))),ABS(-100+(100*(('05 (ind)'!CF25-MIN('05 (ind)'!CF$6:CF$37))/(MAX('05 (ind)'!CF$6:CF$37)-MIN('05 (ind)'!CF$6:CF$37))))))</f>
        <v>0.67782047821192604</v>
      </c>
      <c r="CG26" s="75">
        <f>IF('05 (ind)'!CG$1="si",100*(('05 (ind)'!CG25-MIN('05 (ind)'!CG$6:CG$37))/(MAX('05 (ind)'!CG$6:CG$37)-MIN('05 (ind)'!CG$6:CG$37))),ABS(-100+(100*(('05 (ind)'!CG25-MIN('05 (ind)'!CG$6:CG$37))/(MAX('05 (ind)'!CG$6:CG$37)-MIN('05 (ind)'!CG$6:CG$37))))))</f>
        <v>13.140278970328234</v>
      </c>
      <c r="CH26" s="75">
        <f>IF('05 (ind)'!CH$1="si",100*(('05 (ind)'!CH25-MIN('05 (ind)'!CH$6:CH$37))/(MAX('05 (ind)'!CH$6:CH$37)-MIN('05 (ind)'!CH$6:CH$37))),ABS(-100+(100*(('05 (ind)'!CH25-MIN('05 (ind)'!CH$6:CH$37))/(MAX('05 (ind)'!CH$6:CH$37)-MIN('05 (ind)'!CH$6:CH$37))))))</f>
        <v>6.2606561220873393</v>
      </c>
      <c r="CI26" s="75">
        <f>IF('05 (ind)'!CI$1="si",100*(('05 (ind)'!CI25-MIN('05 (ind)'!CI$6:CI$37))/(MAX('05 (ind)'!CI$6:CI$37)-MIN('05 (ind)'!CI$6:CI$37))),ABS(-100+(100*(('05 (ind)'!CI25-MIN('05 (ind)'!CI$6:CI$37))/(MAX('05 (ind)'!CI$6:CI$37)-MIN('05 (ind)'!CI$6:CI$37))))))</f>
        <v>23.269621687783005</v>
      </c>
      <c r="CJ26" s="75">
        <f>IF('05 (ind)'!CJ$1="si",100*(('05 (ind)'!CJ25-MIN('05 (ind)'!CJ$6:CJ$37))/(MAX('05 (ind)'!CJ$6:CJ$37)-MIN('05 (ind)'!CJ$6:CJ$37))),ABS(-100+(100*(('05 (ind)'!CJ25-MIN('05 (ind)'!CJ$6:CJ$37))/(MAX('05 (ind)'!CJ$6:CJ$37)-MIN('05 (ind)'!CJ$6:CJ$37))))))</f>
        <v>32.166438684397114</v>
      </c>
      <c r="CK26" s="75">
        <f>IF('05 (ind)'!CK$1="si",100*(('05 (ind)'!CK25-MIN('05 (ind)'!CK$6:CK$37))/(MAX('05 (ind)'!CK$6:CK$37)-MIN('05 (ind)'!CK$6:CK$37))),ABS(-100+(100*(('05 (ind)'!CK25-MIN('05 (ind)'!CK$6:CK$37))/(MAX('05 (ind)'!CK$6:CK$37)-MIN('05 (ind)'!CK$6:CK$37))))))</f>
        <v>5.8512510720843114</v>
      </c>
      <c r="CL26" s="75">
        <f>IF('05 (ind)'!CL$1="si",100*(('05 (ind)'!CL25-MIN('05 (ind)'!CL$6:CL$37))/(MAX('05 (ind)'!CL$6:CL$37)-MIN('05 (ind)'!CL$6:CL$37))),ABS(-100+(100*(('05 (ind)'!CL25-MIN('05 (ind)'!CL$6:CL$37))/(MAX('05 (ind)'!CL$6:CL$37)-MIN('05 (ind)'!CL$6:CL$37))))))</f>
        <v>0.4483170653030123</v>
      </c>
      <c r="CM26" s="75">
        <f>IF('05 (ind)'!CM$1="si",100*(('05 (ind)'!CM25-MIN('05 (ind)'!CM$6:CM$37))/(MAX('05 (ind)'!CM$6:CM$37)-MIN('05 (ind)'!CM$6:CM$37))),ABS(-100+(100*(('05 (ind)'!CM25-MIN('05 (ind)'!CM$6:CM$37))/(MAX('05 (ind)'!CM$6:CM$37)-MIN('05 (ind)'!CM$6:CM$37))))))</f>
        <v>3.0262948956176761</v>
      </c>
    </row>
    <row r="27" spans="1:91">
      <c r="A27" s="18" t="s">
        <v>225</v>
      </c>
      <c r="B27" s="87">
        <f>IF('05 (ind)'!B$1="si",100*(('05 (ind)'!B26-MIN('05 (ind)'!B$6:B$37))/(MAX('05 (ind)'!B$6:B$37)-MIN('05 (ind)'!B$6:B$37))),ABS(-100+(100*(('05 (ind)'!B26-MIN('05 (ind)'!B$6:B$37))/(MAX('05 (ind)'!B$6:B$37)-MIN('05 (ind)'!B$6:B$37))))))</f>
        <v>12.556606699445943</v>
      </c>
      <c r="C27" s="87">
        <f>IF('05 (ind)'!C$1="si",100*(('05 (ind)'!C26-MIN('05 (ind)'!C$6:C$37))/(MAX('05 (ind)'!C$6:C$37)-MIN('05 (ind)'!C$6:C$37))),ABS(-100+(100*(('05 (ind)'!C26-MIN('05 (ind)'!C$6:C$37))/(MAX('05 (ind)'!C$6:C$37)-MIN('05 (ind)'!C$6:C$37))))))</f>
        <v>25.191504619773692</v>
      </c>
      <c r="D27" s="87">
        <f>IF('05 (ind)'!D$1="si",100*(('05 (ind)'!D26-MIN('05 (ind)'!D$6:D$37))/(MAX('05 (ind)'!D$6:D$37)-MIN('05 (ind)'!D$6:D$37))),ABS(-100+(100*(('05 (ind)'!D26-MIN('05 (ind)'!D$6:D$37))/(MAX('05 (ind)'!D$6:D$37)-MIN('05 (ind)'!D$6:D$37))))))</f>
        <v>75.510651519532146</v>
      </c>
      <c r="E27" s="87">
        <f>IF('05 (ind)'!E$1="si",100*(('05 (ind)'!E26-MIN('05 (ind)'!E$6:E$37))/(MAX('05 (ind)'!E$6:E$37)-MIN('05 (ind)'!E$6:E$37))),ABS(-100+(100*(('05 (ind)'!E26-MIN('05 (ind)'!E$6:E$37))/(MAX('05 (ind)'!E$6:E$37)-MIN('05 (ind)'!E$6:E$37))))))</f>
        <v>44.613321412606169</v>
      </c>
      <c r="F27" s="87">
        <f>IF('05 (ind)'!F$1="si",100*(('05 (ind)'!F26-MIN('05 (ind)'!F$6:F$37))/(MAX('05 (ind)'!F$6:F$37)-MIN('05 (ind)'!F$6:F$37))),ABS(-100+(100*(('05 (ind)'!F26-MIN('05 (ind)'!F$6:F$37))/(MAX('05 (ind)'!F$6:F$37)-MIN('05 (ind)'!F$6:F$37))))))</f>
        <v>3.6544850498338977</v>
      </c>
      <c r="G27" s="87">
        <f>IF('05 (ind)'!G$1="si",100*(('05 (ind)'!G26-MIN('05 (ind)'!G$6:G$37))/(MAX('05 (ind)'!G$6:G$37)-MIN('05 (ind)'!G$6:G$37))),ABS(-100+(100*(('05 (ind)'!G26-MIN('05 (ind)'!G$6:G$37))/(MAX('05 (ind)'!G$6:G$37)-MIN('05 (ind)'!G$6:G$37))))))</f>
        <v>0</v>
      </c>
      <c r="H27" s="87">
        <f>IF('05 (ind)'!H$1="si",100*(('05 (ind)'!H26-MIN('05 (ind)'!H$6:H$37))/(MAX('05 (ind)'!H$6:H$37)-MIN('05 (ind)'!H$6:H$37))),ABS(-100+(100*(('05 (ind)'!H26-MIN('05 (ind)'!H$6:H$37))/(MAX('05 (ind)'!H$6:H$37)-MIN('05 (ind)'!H$6:H$37))))))</f>
        <v>0</v>
      </c>
      <c r="I27" s="87">
        <f>IF('05 (ind)'!I$1="si",100*(('05 (ind)'!I26-MIN('05 (ind)'!I$6:I$37))/(MAX('05 (ind)'!I$6:I$37)-MIN('05 (ind)'!I$6:I$37))),ABS(-100+(100*(('05 (ind)'!I26-MIN('05 (ind)'!I$6:I$37))/(MAX('05 (ind)'!I$6:I$37)-MIN('05 (ind)'!I$6:I$37))))))</f>
        <v>84.509202453987726</v>
      </c>
      <c r="J27" s="87">
        <f>IF('05 (ind)'!J$1="si",100*(('05 (ind)'!J26-MIN('05 (ind)'!J$6:J$37))/(MAX('05 (ind)'!J$6:J$37)-MIN('05 (ind)'!J$6:J$37))),ABS(-100+(100*(('05 (ind)'!J26-MIN('05 (ind)'!J$6:J$37))/(MAX('05 (ind)'!J$6:J$37)-MIN('05 (ind)'!J$6:J$37))))))</f>
        <v>77.594936708860786</v>
      </c>
      <c r="K27" s="87">
        <f>IF('05 (ind)'!K$1="si",100*(('05 (ind)'!K26-MIN('05 (ind)'!K$6:K$37))/(MAX('05 (ind)'!K$6:K$37)-MIN('05 (ind)'!K$6:K$37))),ABS(-100+(100*(('05 (ind)'!K26-MIN('05 (ind)'!K$6:K$37))/(MAX('05 (ind)'!K$6:K$37)-MIN('05 (ind)'!K$6:K$37))))))</f>
        <v>9.584897274663847</v>
      </c>
      <c r="L27" s="87">
        <f>IF('05 (ind)'!L$1="si",100*(('05 (ind)'!L26-MIN('05 (ind)'!L$6:L$37))/(MAX('05 (ind)'!L$6:L$37)-MIN('05 (ind)'!L$6:L$37))),ABS(-100+(100*(('05 (ind)'!L26-MIN('05 (ind)'!L$6:L$37))/(MAX('05 (ind)'!L$6:L$37)-MIN('05 (ind)'!L$6:L$37))))))</f>
        <v>77.283188262100097</v>
      </c>
      <c r="M27" s="87">
        <f>IF('05 (ind)'!M$1="si",100*(('05 (ind)'!M26-MIN('05 (ind)'!M$6:M$37))/(MAX('05 (ind)'!M$6:M$37)-MIN('05 (ind)'!M$6:M$37))),ABS(-100+(100*(('05 (ind)'!M26-MIN('05 (ind)'!M$6:M$37))/(MAX('05 (ind)'!M$6:M$37)-MIN('05 (ind)'!M$6:M$37))))))</f>
        <v>10.262930124819206</v>
      </c>
      <c r="N27" s="87">
        <f>IF('05 (ind)'!N$1="si",100*(('05 (ind)'!N26-MIN('05 (ind)'!N$6:N$37))/(MAX('05 (ind)'!N$6:N$37)-MIN('05 (ind)'!N$6:N$37))),ABS(-100+(100*(('05 (ind)'!N26-MIN('05 (ind)'!N$6:N$37))/(MAX('05 (ind)'!N$6:N$37)-MIN('05 (ind)'!N$6:N$37))))))</f>
        <v>47.021930436118161</v>
      </c>
      <c r="O27" s="87">
        <f>IF('05 (ind)'!O$1="si",100*(('05 (ind)'!O26-MIN('05 (ind)'!O$6:O$37))/(MAX('05 (ind)'!O$6:O$37)-MIN('05 (ind)'!O$6:O$37))),ABS(-100+(100*(('05 (ind)'!O26-MIN('05 (ind)'!O$6:O$37))/(MAX('05 (ind)'!O$6:O$37)-MIN('05 (ind)'!O$6:O$37))))))</f>
        <v>77.647058823529406</v>
      </c>
      <c r="P27" s="87">
        <f>IF('05 (ind)'!P$1="si",100*(('05 (ind)'!P26-MIN('05 (ind)'!P$6:P$37))/(MAX('05 (ind)'!P$6:P$37)-MIN('05 (ind)'!P$6:P$37))),ABS(-100+(100*(('05 (ind)'!P26-MIN('05 (ind)'!P$6:P$37))/(MAX('05 (ind)'!P$6:P$37)-MIN('05 (ind)'!P$6:P$37))))))</f>
        <v>1.8031329204703765</v>
      </c>
      <c r="Q27" s="87">
        <f>IF('05 (ind)'!Q$1="si",100*(('05 (ind)'!Q26-MIN('05 (ind)'!Q$6:Q$37))/(MAX('05 (ind)'!Q$6:Q$37)-MIN('05 (ind)'!Q$6:Q$37))),ABS(-100+(100*(('05 (ind)'!Q26-MIN('05 (ind)'!Q$6:Q$37))/(MAX('05 (ind)'!Q$6:Q$37)-MIN('05 (ind)'!Q$6:Q$37))))))</f>
        <v>4.6897234436618271</v>
      </c>
      <c r="R27" s="87">
        <f>IF('05 (ind)'!R$1="si",100*(('05 (ind)'!R26-MIN('05 (ind)'!R$6:R$37))/(MAX('05 (ind)'!R$6:R$37)-MIN('05 (ind)'!R$6:R$37))),ABS(-100+(100*(('05 (ind)'!R26-MIN('05 (ind)'!R$6:R$37))/(MAX('05 (ind)'!R$6:R$37)-MIN('05 (ind)'!R$6:R$37))))))</f>
        <v>0.5029094882165247</v>
      </c>
      <c r="S27" s="75">
        <f>ABS(ABS(('05 (ind)'!S26-((MAX('05 (ind)'!S$6:S$37)+MIN('05 (ind)'!S$6:S$37))/2))/(((MAX('05 (ind)'!S$6:S$37)+MIN('05 (ind)'!S$6:S$37))/2)-MAX('05 (ind)'!S$6:S$37))*100)-100)</f>
        <v>79.011207774750588</v>
      </c>
      <c r="T27" s="75">
        <f>IF('05 (ind)'!T$1="si",100*(('05 (ind)'!T26-MIN('05 (ind)'!T$6:T$37))/(MAX('05 (ind)'!T$6:T$37)-MIN('05 (ind)'!T$6:T$37))),ABS(-100+(100*(('05 (ind)'!T26-MIN('05 (ind)'!T$6:T$37))/(MAX('05 (ind)'!T$6:T$37)-MIN('05 (ind)'!T$6:T$37))))))</f>
        <v>20.117787332442099</v>
      </c>
      <c r="U27" s="75">
        <f>IF('05 (ind)'!U$1="si",100*(('05 (ind)'!U26-MIN('05 (ind)'!U$6:U$37))/(MAX('05 (ind)'!U$6:U$37)-MIN('05 (ind)'!U$6:U$37))),ABS(-100+(100*(('05 (ind)'!U26-MIN('05 (ind)'!U$6:U$37))/(MAX('05 (ind)'!U$6:U$37)-MIN('05 (ind)'!U$6:U$37))))))</f>
        <v>80</v>
      </c>
      <c r="V27" s="75">
        <f>IF('05 (ind)'!V$1="si",100*(('05 (ind)'!V26-MIN('05 (ind)'!V$6:V$37))/(MAX('05 (ind)'!V$6:V$37)-MIN('05 (ind)'!V$6:V$37))),ABS(-100+(100*(('05 (ind)'!V26-MIN('05 (ind)'!V$6:V$37))/(MAX('05 (ind)'!V$6:V$37)-MIN('05 (ind)'!V$6:V$37))))))</f>
        <v>76.795580110497241</v>
      </c>
      <c r="W27" s="75">
        <f>IF('05 (ind)'!W$1="si",100*(('05 (ind)'!W26-MIN('05 (ind)'!W$6:W$37))/(MAX('05 (ind)'!W$6:W$37)-MIN('05 (ind)'!W$6:W$37))),ABS(-100+(100*(('05 (ind)'!W26-MIN('05 (ind)'!W$6:W$37))/(MAX('05 (ind)'!W$6:W$37)-MIN('05 (ind)'!W$6:W$37))))))</f>
        <v>71.466905187835422</v>
      </c>
      <c r="X27" s="75">
        <f>IF('05 (ind)'!X$1="si",100*(('05 (ind)'!X26-MIN('05 (ind)'!X$6:X$37))/(MAX('05 (ind)'!X$6:X$37)-MIN('05 (ind)'!X$6:X$37))),ABS(-100+(100*(('05 (ind)'!X26-MIN('05 (ind)'!X$6:X$37))/(MAX('05 (ind)'!X$6:X$37)-MIN('05 (ind)'!X$6:X$37))))))</f>
        <v>45.330736882236152</v>
      </c>
      <c r="Y27" s="75">
        <f>IF('05 (ind)'!Y$1="si",100*(('05 (ind)'!Y26-MIN('05 (ind)'!Y$6:Y$37))/(MAX('05 (ind)'!Y$6:Y$37)-MIN('05 (ind)'!Y$6:Y$37))),ABS(-100+(100*(('05 (ind)'!Y26-MIN('05 (ind)'!Y$6:Y$37))/(MAX('05 (ind)'!Y$6:Y$37)-MIN('05 (ind)'!Y$6:Y$37))))))</f>
        <v>34.516538855979562</v>
      </c>
      <c r="Z27" s="75">
        <f>IF('05 (ind)'!Z$1="si",100*(('05 (ind)'!Z26-MIN('05 (ind)'!Z$6:Z$37))/(MAX('05 (ind)'!Z$6:Z$37)-MIN('05 (ind)'!Z$6:Z$37))),ABS(-100+(100*(('05 (ind)'!Z26-MIN('05 (ind)'!Z$6:Z$37))/(MAX('05 (ind)'!Z$6:Z$37)-MIN('05 (ind)'!Z$6:Z$37))))))</f>
        <v>9.6551901342855189</v>
      </c>
      <c r="AA27" s="75">
        <f>IF('05 (ind)'!AA$1="si",100*(('05 (ind)'!AA26-MIN('05 (ind)'!AA$6:AA$37))/(MAX('05 (ind)'!AA$6:AA$37)-MIN('05 (ind)'!AA$6:AA$37))),ABS(-100+(100*(('05 (ind)'!AA26-MIN('05 (ind)'!AA$6:AA$37))/(MAX('05 (ind)'!AA$6:AA$37)-MIN('05 (ind)'!AA$6:AA$37))))))</f>
        <v>34.307158295318871</v>
      </c>
      <c r="AB27" s="75">
        <f>IF('05 (ind)'!AB$1="si",100*(('05 (ind)'!AB26-MIN('05 (ind)'!AB$6:AB$37))/(MAX('05 (ind)'!AB$6:AB$37)-MIN('05 (ind)'!AB$6:AB$37))),ABS(-100+(100*(('05 (ind)'!AB26-MIN('05 (ind)'!AB$6:AB$37))/(MAX('05 (ind)'!AB$6:AB$37)-MIN('05 (ind)'!AB$6:AB$37))))))</f>
        <v>22.005430053832114</v>
      </c>
      <c r="AC27" s="75">
        <f>IF('05 (ind)'!AC$1="si",100*(('05 (ind)'!AC26-MIN('05 (ind)'!AC$6:AC$37))/(MAX('05 (ind)'!AC$6:AC$37)-MIN('05 (ind)'!AC$6:AC$37))),ABS(-100+(100*(('05 (ind)'!AC26-MIN('05 (ind)'!AC$6:AC$37))/(MAX('05 (ind)'!AC$6:AC$37)-MIN('05 (ind)'!AC$6:AC$37))))))</f>
        <v>31.642931319613837</v>
      </c>
      <c r="AD27" s="75">
        <f>IF('05 (ind)'!AD$1="si",100*(('05 (ind)'!AD26-MIN('05 (ind)'!AD$6:AD$37))/(MAX('05 (ind)'!AD$6:AD$37)-MIN('05 (ind)'!AD$6:AD$37))),ABS(-100+(100*(('05 (ind)'!AD26-MIN('05 (ind)'!AD$6:AD$37))/(MAX('05 (ind)'!AD$6:AD$37)-MIN('05 (ind)'!AD$6:AD$37))))))</f>
        <v>80.290080714971651</v>
      </c>
      <c r="AE27" s="75">
        <f>IF('05 (ind)'!AE$1="si",100*(('05 (ind)'!AE26-MIN('05 (ind)'!AE$6:AE$37))/(MAX('05 (ind)'!AE$6:AE$37)-MIN('05 (ind)'!AE$6:AE$37))),ABS(-100+(100*(('05 (ind)'!AE26-MIN('05 (ind)'!AE$6:AE$37))/(MAX('05 (ind)'!AE$6:AE$37)-MIN('05 (ind)'!AE$6:AE$37))))))</f>
        <v>66.699890934084422</v>
      </c>
      <c r="AF27" s="75">
        <f>IF('05 (ind)'!AF$1="si",100*(('05 (ind)'!AF26-MIN('05 (ind)'!AF$6:AF$37))/(MAX('05 (ind)'!AF$6:AF$37)-MIN('05 (ind)'!AF$6:AF$37))),ABS(-100+(100*(('05 (ind)'!AF26-MIN('05 (ind)'!AF$6:AF$37))/(MAX('05 (ind)'!AF$6:AF$37)-MIN('05 (ind)'!AF$6:AF$37))))))</f>
        <v>39.560439560439555</v>
      </c>
      <c r="AG27" s="75">
        <f>IF('05 (ind)'!AG$1="si",100*(('05 (ind)'!AG26-MIN('05 (ind)'!AG$6:AG$37))/(MAX('05 (ind)'!AG$6:AG$37)-MIN('05 (ind)'!AG$6:AG$37))),ABS(-100+(100*(('05 (ind)'!AG26-MIN('05 (ind)'!AG$6:AG$37))/(MAX('05 (ind)'!AG$6:AG$37)-MIN('05 (ind)'!AG$6:AG$37))))))</f>
        <v>91.826923076923066</v>
      </c>
      <c r="AH27" s="75">
        <f>IF('05 (ind)'!AH$1="si",100*(('05 (ind)'!AH26-MIN('05 (ind)'!AH$6:AH$37))/(MAX('05 (ind)'!AH$6:AH$37)-MIN('05 (ind)'!AH$6:AH$37))),ABS(-100+(100*(('05 (ind)'!AH26-MIN('05 (ind)'!AH$6:AH$37))/(MAX('05 (ind)'!AH$6:AH$37)-MIN('05 (ind)'!AH$6:AH$37))))))</f>
        <v>100</v>
      </c>
      <c r="AI27" s="75">
        <f>IF('05 (ind)'!AI$1="si",100*(('05 (ind)'!AI26-MIN('05 (ind)'!AI$6:AI$37))/(MAX('05 (ind)'!AI$6:AI$37)-MIN('05 (ind)'!AI$6:AI$37))),ABS(-100+(100*(('05 (ind)'!AI26-MIN('05 (ind)'!AI$6:AI$37))/(MAX('05 (ind)'!AI$6:AI$37)-MIN('05 (ind)'!AI$6:AI$37))))))</f>
        <v>10.636967638386023</v>
      </c>
      <c r="AJ27" s="75">
        <f>IF('05 (ind)'!AJ$1="si",100*(('05 (ind)'!AJ26-MIN('05 (ind)'!AJ$6:AJ$37))/(MAX('05 (ind)'!AJ$6:AJ$37)-MIN('05 (ind)'!AJ$6:AJ$37))),ABS(-100+(100*(('05 (ind)'!AJ26-MIN('05 (ind)'!AJ$6:AJ$37))/(MAX('05 (ind)'!AJ$6:AJ$37)-MIN('05 (ind)'!AJ$6:AJ$37))))))</f>
        <v>71.703107019562736</v>
      </c>
      <c r="AK27" s="75">
        <f>IF('05 (ind)'!AK$1="si",100*(('05 (ind)'!AK26-MIN('05 (ind)'!AK$6:AK$37))/(MAX('05 (ind)'!AK$6:AK$37)-MIN('05 (ind)'!AK$6:AK$37))),ABS(-100+(100*(('05 (ind)'!AK26-MIN('05 (ind)'!AK$6:AK$37))/(MAX('05 (ind)'!AK$6:AK$37)-MIN('05 (ind)'!AK$6:AK$37))))))</f>
        <v>0</v>
      </c>
      <c r="AL27" s="75">
        <f>IF('05 (ind)'!AL$1="si",100*(('05 (ind)'!AL26-MIN('05 (ind)'!AL$6:AL$37))/(MAX('05 (ind)'!AL$6:AL$37)-MIN('05 (ind)'!AL$6:AL$37))),ABS(-100+(100*(('05 (ind)'!AL26-MIN('05 (ind)'!AL$6:AL$37))/(MAX('05 (ind)'!AL$6:AL$37)-MIN('05 (ind)'!AL$6:AL$37))))))</f>
        <v>61.993663504389687</v>
      </c>
      <c r="AM27" s="75">
        <f>IF('05 (ind)'!AM$1="si",100*(('05 (ind)'!AM26-MIN('05 (ind)'!AM$6:AM$37))/(MAX('05 (ind)'!AM$6:AM$37)-MIN('05 (ind)'!AM$6:AM$37))),ABS(-100+(100*(('05 (ind)'!AM26-MIN('05 (ind)'!AM$6:AM$37))/(MAX('05 (ind)'!AM$6:AM$37)-MIN('05 (ind)'!AM$6:AM$37))))))</f>
        <v>74.908965517424392</v>
      </c>
      <c r="AN27" s="75">
        <f>IF('05 (ind)'!AN$1="si",100*(('05 (ind)'!AN26-MIN('05 (ind)'!AN$6:AN$37))/(MAX('05 (ind)'!AN$6:AN$37)-MIN('05 (ind)'!AN$6:AN$37))),ABS(-100+(100*(('05 (ind)'!AN26-MIN('05 (ind)'!AN$6:AN$37))/(MAX('05 (ind)'!AN$6:AN$37)-MIN('05 (ind)'!AN$6:AN$37))))))</f>
        <v>28.256995827010527</v>
      </c>
      <c r="AO27" s="75">
        <f>IF('05 (ind)'!AO$1="si",100*(('05 (ind)'!AO26-MIN('05 (ind)'!AO$6:AO$37))/(MAX('05 (ind)'!AO$6:AO$37)-MIN('05 (ind)'!AO$6:AO$37))),ABS(-100+(100*(('05 (ind)'!AO26-MIN('05 (ind)'!AO$6:AO$37))/(MAX('05 (ind)'!AO$6:AO$37)-MIN('05 (ind)'!AO$6:AO$37))))))</f>
        <v>56.265973854167527</v>
      </c>
      <c r="AP27" s="75">
        <f>IF('05 (ind)'!AP$1="si",100*(('05 (ind)'!AP26-MIN('05 (ind)'!AP$6:AP$37))/(MAX('05 (ind)'!AP$6:AP$37)-MIN('05 (ind)'!AP$6:AP$37))),ABS(-100+(100*(('05 (ind)'!AP26-MIN('05 (ind)'!AP$6:AP$37))/(MAX('05 (ind)'!AP$6:AP$37)-MIN('05 (ind)'!AP$6:AP$37))))))</f>
        <v>79.543602281988598</v>
      </c>
      <c r="AQ27" s="75">
        <f>IF('05 (ind)'!AQ$1="si",100*(('05 (ind)'!AQ26-MIN('05 (ind)'!AQ$6:AQ$37))/(MAX('05 (ind)'!AQ$6:AQ$37)-MIN('05 (ind)'!AQ$6:AQ$37))),ABS(-100+(100*(('05 (ind)'!AQ26-MIN('05 (ind)'!AQ$6:AQ$37))/(MAX('05 (ind)'!AQ$6:AQ$37)-MIN('05 (ind)'!AQ$6:AQ$37))))))</f>
        <v>3.6330529097725273</v>
      </c>
      <c r="AR27" s="75">
        <f>IF('05 (ind)'!AR$1="si",100*(('05 (ind)'!AR26-MIN('05 (ind)'!AR$6:AR$37))/(MAX('05 (ind)'!AR$6:AR$37)-MIN('05 (ind)'!AR$6:AR$37))),ABS(-100+(100*(('05 (ind)'!AR26-MIN('05 (ind)'!AR$6:AR$37))/(MAX('05 (ind)'!AR$6:AR$37)-MIN('05 (ind)'!AR$6:AR$37))))))</f>
        <v>46.786442595463974</v>
      </c>
      <c r="AS27" s="75">
        <f>IF('05 (ind)'!AS$1="si",100*(('05 (ind)'!AS26-MIN('05 (ind)'!AS$6:AS$37))/(MAX('05 (ind)'!AS$6:AS$37)-MIN('05 (ind)'!AS$6:AS$37))),ABS(-100+(100*(('05 (ind)'!AS26-MIN('05 (ind)'!AS$6:AS$37))/(MAX('05 (ind)'!AS$6:AS$37)-MIN('05 (ind)'!AS$6:AS$37))))))</f>
        <v>30.813953488372093</v>
      </c>
      <c r="AT27" s="75">
        <f>IF('05 (ind)'!AT$1="si",100*(('05 (ind)'!AT26-MIN('05 (ind)'!AT$6:AT$37))/(MAX('05 (ind)'!AT$6:AT$37)-MIN('05 (ind)'!AT$6:AT$37))),ABS(-100+(100*(('05 (ind)'!AT26-MIN('05 (ind)'!AT$6:AT$37))/(MAX('05 (ind)'!AT$6:AT$37)-MIN('05 (ind)'!AT$6:AT$37))))))</f>
        <v>0</v>
      </c>
      <c r="AU27" s="75">
        <f>IF('05 (ind)'!AU$1="si",100*(('05 (ind)'!AU26-MIN('05 (ind)'!AU$6:AU$37))/(MAX('05 (ind)'!AU$6:AU$37)-MIN('05 (ind)'!AU$6:AU$37))),ABS(-100+(100*(('05 (ind)'!AU26-MIN('05 (ind)'!AU$6:AU$37))/(MAX('05 (ind)'!AU$6:AU$37)-MIN('05 (ind)'!AU$6:AU$37))))))</f>
        <v>57.407407407407419</v>
      </c>
      <c r="AV27" s="75">
        <f>IF('05 (ind)'!AV$1="si",100*(('05 (ind)'!AV26-MIN('05 (ind)'!AV$6:AV$37))/(MAX('05 (ind)'!AV$6:AV$37)-MIN('05 (ind)'!AV$6:AV$37))),ABS(-100+(100*(('05 (ind)'!AV26-MIN('05 (ind)'!AV$6:AV$37))/(MAX('05 (ind)'!AV$6:AV$37)-MIN('05 (ind)'!AV$6:AV$37))))))</f>
        <v>90.467937608318891</v>
      </c>
      <c r="AW27" s="75">
        <f>IF('05 (ind)'!AW$1="si",100*(('05 (ind)'!AW26-MIN('05 (ind)'!AW$6:AW$37))/(MAX('05 (ind)'!AW$6:AW$37)-MIN('05 (ind)'!AW$6:AW$37))),ABS(-100+(100*(('05 (ind)'!AW26-MIN('05 (ind)'!AW$6:AW$37))/(MAX('05 (ind)'!AW$6:AW$37)-MIN('05 (ind)'!AW$6:AW$37))))))</f>
        <v>25.246241575946083</v>
      </c>
      <c r="AX27" s="75">
        <f>IF('05 (ind)'!AX$1="si",100*(('05 (ind)'!AX26-MIN('05 (ind)'!AX$6:AX$37))/(MAX('05 (ind)'!AX$6:AX$37)-MIN('05 (ind)'!AX$6:AX$37))),ABS(-100+(100*(('05 (ind)'!AX26-MIN('05 (ind)'!AX$6:AX$37))/(MAX('05 (ind)'!AX$6:AX$37)-MIN('05 (ind)'!AX$6:AX$37))))))</f>
        <v>8.4786780070284884</v>
      </c>
      <c r="AY27" s="75">
        <f>IF('05 (ind)'!AY$1="si",100*(('05 (ind)'!AY26-MIN('05 (ind)'!AY$6:AY$37))/(MAX('05 (ind)'!AY$6:AY$37)-MIN('05 (ind)'!AY$6:AY$37))),ABS(-100+(100*(('05 (ind)'!AY26-MIN('05 (ind)'!AY$6:AY$37))/(MAX('05 (ind)'!AY$6:AY$37)-MIN('05 (ind)'!AY$6:AY$37))))))</f>
        <v>23.882017126546188</v>
      </c>
      <c r="AZ27" s="75">
        <f>IF('05 (ind)'!AZ$1="si",100*(('05 (ind)'!AZ26-MIN('05 (ind)'!AZ$6:AZ$37))/(MAX('05 (ind)'!AZ$6:AZ$37)-MIN('05 (ind)'!AZ$6:AZ$37))),ABS(-100+(100*(('05 (ind)'!AZ26-MIN('05 (ind)'!AZ$6:AZ$37))/(MAX('05 (ind)'!AZ$6:AZ$37)-MIN('05 (ind)'!AZ$6:AZ$37))))))</f>
        <v>29.818321643278345</v>
      </c>
      <c r="BA27" s="75">
        <f>IF('05 (ind)'!BA$1="si",100*(('05 (ind)'!BA26-MIN('05 (ind)'!BA$6:BA$37))/(MAX('05 (ind)'!BA$6:BA$37)-MIN('05 (ind)'!BA$6:BA$37))),ABS(-100+(100*(('05 (ind)'!BA26-MIN('05 (ind)'!BA$6:BA$37))/(MAX('05 (ind)'!BA$6:BA$37)-MIN('05 (ind)'!BA$6:BA$37))))))</f>
        <v>12.762664377774593</v>
      </c>
      <c r="BB27" s="75">
        <f>IF('05 (ind)'!BB$1="si",100*(('05 (ind)'!BB26-MIN('05 (ind)'!BB$6:BB$37))/(MAX('05 (ind)'!BB$6:BB$37)-MIN('05 (ind)'!BB$6:BB$37))),ABS(-100+(100*(('05 (ind)'!BB26-MIN('05 (ind)'!BB$6:BB$37))/(MAX('05 (ind)'!BB$6:BB$37)-MIN('05 (ind)'!BB$6:BB$37))))))</f>
        <v>15.64789318466733</v>
      </c>
      <c r="BC27" s="75">
        <f>IF('05 (ind)'!BC$1="si",100*(('05 (ind)'!BC26-MIN('05 (ind)'!BC$6:BC$37))/(MAX('05 (ind)'!BC$6:BC$37)-MIN('05 (ind)'!BC$6:BC$37))),ABS(-100+(100*(('05 (ind)'!BC26-MIN('05 (ind)'!BC$6:BC$37))/(MAX('05 (ind)'!BC$6:BC$37)-MIN('05 (ind)'!BC$6:BC$37))))))</f>
        <v>1.6169475106153706</v>
      </c>
      <c r="BD27" s="75">
        <f>IF('05 (ind)'!BD$1="si",100*(('05 (ind)'!BD26-MIN('05 (ind)'!BD$6:BD$37))/(MAX('05 (ind)'!BD$6:BD$37)-MIN('05 (ind)'!BD$6:BD$37))),ABS(-100+(100*(('05 (ind)'!BD26-MIN('05 (ind)'!BD$6:BD$37))/(MAX('05 (ind)'!BD$6:BD$37)-MIN('05 (ind)'!BD$6:BD$37))))))</f>
        <v>21.21323441951936</v>
      </c>
      <c r="BE27" s="75">
        <f>IF('05 (ind)'!BE$1="si",100*(('05 (ind)'!BE26-MIN('05 (ind)'!BE$6:BE$37))/(MAX('05 (ind)'!BE$6:BE$37)-MIN('05 (ind)'!BE$6:BE$37))),ABS(-100+(100*(('05 (ind)'!BE26-MIN('05 (ind)'!BE$6:BE$37))/(MAX('05 (ind)'!BE$6:BE$37)-MIN('05 (ind)'!BE$6:BE$37))))))</f>
        <v>12.982126058325495</v>
      </c>
      <c r="BF27" s="75">
        <f>IF('05 (ind)'!BF$1="si",100*(('05 (ind)'!BF26-MIN('05 (ind)'!BF$6:BF$37))/(MAX('05 (ind)'!BF$6:BF$37)-MIN('05 (ind)'!BF$6:BF$37))),ABS(-100+(100*(('05 (ind)'!BF26-MIN('05 (ind)'!BF$6:BF$37))/(MAX('05 (ind)'!BF$6:BF$37)-MIN('05 (ind)'!BF$6:BF$37))))))</f>
        <v>20.233674869732809</v>
      </c>
      <c r="BG27" s="75">
        <f>IF('05 (ind)'!BG$1="si",100*(('05 (ind)'!BG26-MIN('05 (ind)'!BG$6:BG$37))/(MAX('05 (ind)'!BG$6:BG$37)-MIN('05 (ind)'!BG$6:BG$37))),ABS(-100+(100*(('05 (ind)'!BG26-MIN('05 (ind)'!BG$6:BG$37))/(MAX('05 (ind)'!BG$6:BG$37)-MIN('05 (ind)'!BG$6:BG$37))))))</f>
        <v>29.921531661401019</v>
      </c>
      <c r="BH27" s="75">
        <f>IF('05 (ind)'!BH$1="si",100*(('05 (ind)'!BH26-MIN('05 (ind)'!BH$6:BH$37))/(MAX('05 (ind)'!BH$6:BH$37)-MIN('05 (ind)'!BH$6:BH$37))),ABS(-100+(100*(('05 (ind)'!BH26-MIN('05 (ind)'!BH$6:BH$37))/(MAX('05 (ind)'!BH$6:BH$37)-MIN('05 (ind)'!BH$6:BH$37))))))</f>
        <v>7.152368629785796</v>
      </c>
      <c r="BI27" s="75">
        <f>IF('05 (ind)'!BI$1="si",100*(('05 (ind)'!BI26-MIN('05 (ind)'!BI$6:BI$37))/(MAX('05 (ind)'!BI$6:BI$37)-MIN('05 (ind)'!BI$6:BI$37))),ABS(-100+(100*(('05 (ind)'!BI26-MIN('05 (ind)'!BI$6:BI$37))/(MAX('05 (ind)'!BI$6:BI$37)-MIN('05 (ind)'!BI$6:BI$37))))))</f>
        <v>99.902527655203059</v>
      </c>
      <c r="BJ27" s="75">
        <f>IF('05 (ind)'!BJ$1="si",100*(('05 (ind)'!BJ26-MIN('05 (ind)'!BJ$6:BJ$37))/(MAX('05 (ind)'!BJ$6:BJ$37)-MIN('05 (ind)'!BJ$6:BJ$37))),ABS(-100+(100*(('05 (ind)'!BJ26-MIN('05 (ind)'!BJ$6:BJ$37))/(MAX('05 (ind)'!BJ$6:BJ$37)-MIN('05 (ind)'!BJ$6:BJ$37))))))</f>
        <v>9.3734776711368621E-4</v>
      </c>
      <c r="BK27" s="75">
        <f>IF('05 (ind)'!BK$1="si",100*(('05 (ind)'!BK26-MIN('05 (ind)'!BK$6:BK$37))/(MAX('05 (ind)'!BK$6:BK$37)-MIN('05 (ind)'!BK$6:BK$37))),ABS(-100+(100*(('05 (ind)'!BK26-MIN('05 (ind)'!BK$6:BK$37))/(MAX('05 (ind)'!BK$6:BK$37)-MIN('05 (ind)'!BK$6:BK$37))))))</f>
        <v>2.3276785965881919</v>
      </c>
      <c r="BL27" s="75">
        <f>IF('05 (ind)'!BL$1="si",100*(('05 (ind)'!BL26-MIN('05 (ind)'!BL$6:BL$37))/(MAX('05 (ind)'!BL$6:BL$37)-MIN('05 (ind)'!BL$6:BL$37))),ABS(-100+(100*(('05 (ind)'!BL26-MIN('05 (ind)'!BL$6:BL$37))/(MAX('05 (ind)'!BL$6:BL$37)-MIN('05 (ind)'!BL$6:BL$37))))))</f>
        <v>6.0344827586206895</v>
      </c>
      <c r="BM27" s="75">
        <f>IF('05 (ind)'!BM$1="si",100*(('05 (ind)'!BM26-MIN('05 (ind)'!BM$6:BM$37))/(MAX('05 (ind)'!BM$6:BM$37)-MIN('05 (ind)'!BM$6:BM$37))),ABS(-100+(100*(('05 (ind)'!BM26-MIN('05 (ind)'!BM$6:BM$37))/(MAX('05 (ind)'!BM$6:BM$37)-MIN('05 (ind)'!BM$6:BM$37))))))</f>
        <v>16.571758871359471</v>
      </c>
      <c r="BN27" s="75">
        <f>IF('05 (ind)'!BN$1="si",100*(('05 (ind)'!BN26-MIN('05 (ind)'!BN$6:BN$37))/(MAX('05 (ind)'!BN$6:BN$37)-MIN('05 (ind)'!BN$6:BN$37))),ABS(-100+(100*(('05 (ind)'!BN26-MIN('05 (ind)'!BN$6:BN$37))/(MAX('05 (ind)'!BN$6:BN$37)-MIN('05 (ind)'!BN$6:BN$37))))))</f>
        <v>12.771610416905229</v>
      </c>
      <c r="BO27" s="75">
        <f>IF('05 (ind)'!BO$1="si",100*(('05 (ind)'!BO26-MIN('05 (ind)'!BO$6:BO$37))/(MAX('05 (ind)'!BO$6:BO$37)-MIN('05 (ind)'!BO$6:BO$37))),ABS(-100+(100*(('05 (ind)'!BO26-MIN('05 (ind)'!BO$6:BO$37))/(MAX('05 (ind)'!BO$6:BO$37)-MIN('05 (ind)'!BO$6:BO$37))))))</f>
        <v>19.646066203839869</v>
      </c>
      <c r="BP27" s="75">
        <f>IF('05 (ind)'!BP$1="si",100*(('05 (ind)'!BP26-MIN('05 (ind)'!BP$6:BP$37))/(MAX('05 (ind)'!BP$6:BP$37)-MIN('05 (ind)'!BP$6:BP$37))),ABS(-100+(100*(('05 (ind)'!BP26-MIN('05 (ind)'!BP$6:BP$37))/(MAX('05 (ind)'!BP$6:BP$37)-MIN('05 (ind)'!BP$6:BP$37))))))</f>
        <v>13.489568792974211</v>
      </c>
      <c r="BQ27" s="75">
        <f>IF('05 (ind)'!BQ$1="si",100*(('05 (ind)'!BQ26-MIN('05 (ind)'!BQ$6:BQ$37))/(MAX('05 (ind)'!BQ$6:BQ$37)-MIN('05 (ind)'!BQ$6:BQ$37))),ABS(-100+(100*(('05 (ind)'!BQ26-MIN('05 (ind)'!BQ$6:BQ$37))/(MAX('05 (ind)'!BQ$6:BQ$37)-MIN('05 (ind)'!BQ$6:BQ$37))))))</f>
        <v>42.174772485670545</v>
      </c>
      <c r="BR27" s="75">
        <f>IF('05 (ind)'!BR$1="si",100*(('05 (ind)'!BR26-MIN('05 (ind)'!BR$6:BR$37))/(MAX('05 (ind)'!BR$6:BR$37)-MIN('05 (ind)'!BR$6:BR$37))),ABS(-100+(100*(('05 (ind)'!BR26-MIN('05 (ind)'!BR$6:BR$37))/(MAX('05 (ind)'!BP$6:BP$37)-MIN('05 (ind)'!BR$6:BR$37))))))</f>
        <v>16.428717409710668</v>
      </c>
      <c r="BS27" s="75">
        <f>IF('05 (ind)'!BS$1="si",100*(('05 (ind)'!BS26-MIN('05 (ind)'!BS$6:BS$37))/(MAX('05 (ind)'!BS$6:BS$37)-MIN('05 (ind)'!BS$6:BS$37))),ABS(-100+(100*(('05 (ind)'!BS26-MIN('05 (ind)'!BS$6:BS$37))/(MAX('05 (ind)'!BQ$6:BQ$37)-MIN('05 (ind)'!BS$6:BS$37))))))</f>
        <v>38.29850406698062</v>
      </c>
      <c r="BT27" s="75">
        <f>IF('05 (ind)'!BT$1="si",100*(('05 (ind)'!BT26-MIN('05 (ind)'!BT$6:BT$37))/(MAX('05 (ind)'!BT$6:BT$37)-MIN('05 (ind)'!BT$6:BT$37))),ABS(-100+(100*(('05 (ind)'!BT26-MIN('05 (ind)'!BT$6:BT$37))/(MAX('05 (ind)'!BR$6:BR$37)-MIN('05 (ind)'!BT$6:BT$37))))))</f>
        <v>90.792821250000003</v>
      </c>
      <c r="BU27" s="75">
        <f>IF('05 (ind)'!BU$1="si",100*(('05 (ind)'!BU26-MIN('05 (ind)'!BU$6:BU$37))/(MAX('05 (ind)'!BU$6:BU$37)-MIN('05 (ind)'!BU$6:BU$37))),ABS(-100+(100*(('05 (ind)'!BU26-MIN('05 (ind)'!BU$6:BU$37))/(MAX('05 (ind)'!BU$6:BU$37)-MIN('05 (ind)'!BU$6:BU$37))))))</f>
        <v>35.201881615052926</v>
      </c>
      <c r="BV27" s="75">
        <f>IF('05 (ind)'!BV$1="si",100*(('05 (ind)'!BV26-MIN('05 (ind)'!BV$6:BV$37))/(MAX('05 (ind)'!BV$6:BV$37)-MIN('05 (ind)'!BV$6:BV$37))),ABS(-100+(100*(('05 (ind)'!BV26-MIN('05 (ind)'!BV$6:BV$37))/(MAX('05 (ind)'!BV$6:BV$37)-MIN('05 (ind)'!BV$6:BV$37))))))</f>
        <v>32.10886377156455</v>
      </c>
      <c r="BW27" s="75">
        <f>IF('05 (ind)'!BW$1="si",100*(('05 (ind)'!BW26-MIN('05 (ind)'!BW$6:BW$37))/(MAX('05 (ind)'!BW$6:BW$37)-MIN('05 (ind)'!BW$6:BW$37))),ABS(-100+(100*(('05 (ind)'!BW26-MIN('05 (ind)'!BW$6:BW$37))/(MAX('05 (ind)'!BW$6:BW$37)-MIN('05 (ind)'!BW$6:BW$37))))))</f>
        <v>62.501640635253963</v>
      </c>
      <c r="BX27" s="75">
        <f>IF('05 (ind)'!BX$1="si",100*(('05 (ind)'!BX26-MIN('05 (ind)'!BX$6:BX$37))/(MAX('05 (ind)'!BX$6:BX$37)-MIN('05 (ind)'!BX$6:BX$37))),ABS(-100+(100*(('05 (ind)'!BX26-MIN('05 (ind)'!BX$6:BX$37))/(MAX('05 (ind)'!BX$6:BX$37)-MIN('05 (ind)'!BX$6:BX$37))))))</f>
        <v>8.2842590166707311</v>
      </c>
      <c r="BY27" s="75">
        <f>IF('05 (ind)'!BY$1="si",100*(('05 (ind)'!BY26-MIN('05 (ind)'!BY$6:BY$37))/(MAX('05 (ind)'!BY$6:BY$37)-MIN('05 (ind)'!BY$6:BY$37))),ABS(-100+(100*(('05 (ind)'!BY26-MIN('05 (ind)'!BY$6:BY$37))/(MAX('05 (ind)'!BY$6:BY$37)-MIN('05 (ind)'!BY$6:BY$37))))))</f>
        <v>26.855166057011377</v>
      </c>
      <c r="BZ27" s="75">
        <f>IF('05 (ind)'!BZ$1="si",100*(('05 (ind)'!BZ26-MIN('05 (ind)'!BZ$6:BZ$37))/(MAX('05 (ind)'!BZ$6:BZ$37)-MIN('05 (ind)'!BZ$6:BZ$37))),ABS(-100+(100*(('05 (ind)'!BZ26-MIN('05 (ind)'!BZ$6:BZ$37))/(MAX('05 (ind)'!BZ$6:BZ$37)-MIN('05 (ind)'!BZ$6:BZ$37))))))</f>
        <v>95.83669051179875</v>
      </c>
      <c r="CA27" s="75">
        <f>IF('05 (ind)'!CA$1="si",100*(('05 (ind)'!CA26-MIN('05 (ind)'!CA$6:CA$37))/(MAX('05 (ind)'!CA$6:CA$37)-MIN('05 (ind)'!CA$6:CA$37))),ABS(-100+(100*(('05 (ind)'!CA26-MIN('05 (ind)'!CA$6:CA$37))/(MAX('05 (ind)'!CA$6:CA$37)-MIN('05 (ind)'!CA$6:CA$37))))))</f>
        <v>94.067816847837975</v>
      </c>
      <c r="CB27" s="75">
        <f>IF('05 (ind)'!CB$1="si",100*(('05 (ind)'!CB26-MIN('05 (ind)'!CB$6:CB$37))/(MAX('05 (ind)'!CB$6:CB$37)-MIN('05 (ind)'!CB$6:CB$37))),ABS(-100+(100*(('05 (ind)'!CB26-MIN('05 (ind)'!CB$6:CB$37))/(MAX('05 (ind)'!CB$6:CB$37)-MIN('05 (ind)'!CB$6:CB$37))))))</f>
        <v>50</v>
      </c>
      <c r="CC27" s="75">
        <f>IF('05 (ind)'!CC$1="si",100*(('05 (ind)'!CC26-MIN('05 (ind)'!CC$6:CC$37))/(MAX('05 (ind)'!CC$6:CC$37)-MIN('05 (ind)'!CC$6:CC$37))),ABS(-100+(100*(('05 (ind)'!CC26-MIN('05 (ind)'!CC$6:CC$37))/(MAX('05 (ind)'!CC$6:CC$37)-MIN('05 (ind)'!CC$6:CC$37))))))</f>
        <v>28.195903527610142</v>
      </c>
      <c r="CD27" s="75">
        <f>IF('05 (ind)'!CD$1="si",100*(('05 (ind)'!CD26-MIN('05 (ind)'!CD$6:CD$37))/(MAX('05 (ind)'!CD$6:CD$37)-MIN('05 (ind)'!CD$6:CD$37))),ABS(-100+(100*(('05 (ind)'!CD26-MIN('05 (ind)'!CD$6:CD$37))/(MAX('05 (ind)'!CD$6:CD$37)-MIN('05 (ind)'!CD$6:CD$37))))))</f>
        <v>0.15482530385922999</v>
      </c>
      <c r="CE27" s="75">
        <f>IF('05 (ind)'!CE$1="si",100*(('05 (ind)'!CE26-MIN('05 (ind)'!CE$6:CE$37))/(MAX('05 (ind)'!CE$6:CE$37)-MIN('05 (ind)'!CE$6:CE$37))),ABS(-100+(100*(('05 (ind)'!CE26-MIN('05 (ind)'!CE$6:CE$37))/(MAX('05 (ind)'!CE$6:CE$37)-MIN('05 (ind)'!CE$6:CE$37))))))</f>
        <v>5.3355222613930726</v>
      </c>
      <c r="CF27" s="75">
        <f>IF('05 (ind)'!CF$1="si",100*(('05 (ind)'!CF26-MIN('05 (ind)'!CF$6:CF$37))/(MAX('05 (ind)'!CF$6:CF$37)-MIN('05 (ind)'!CF$6:CF$37))),ABS(-100+(100*(('05 (ind)'!CF26-MIN('05 (ind)'!CF$6:CF$37))/(MAX('05 (ind)'!CF$6:CF$37)-MIN('05 (ind)'!CF$6:CF$37))))))</f>
        <v>17.759697853334234</v>
      </c>
      <c r="CG27" s="75">
        <f>IF('05 (ind)'!CG$1="si",100*(('05 (ind)'!CG26-MIN('05 (ind)'!CG$6:CG$37))/(MAX('05 (ind)'!CG$6:CG$37)-MIN('05 (ind)'!CG$6:CG$37))),ABS(-100+(100*(('05 (ind)'!CG26-MIN('05 (ind)'!CG$6:CG$37))/(MAX('05 (ind)'!CG$6:CG$37)-MIN('05 (ind)'!CG$6:CG$37))))))</f>
        <v>0</v>
      </c>
      <c r="CH27" s="75">
        <f>IF('05 (ind)'!CH$1="si",100*(('05 (ind)'!CH26-MIN('05 (ind)'!CH$6:CH$37))/(MAX('05 (ind)'!CH$6:CH$37)-MIN('05 (ind)'!CH$6:CH$37))),ABS(-100+(100*(('05 (ind)'!CH26-MIN('05 (ind)'!CH$6:CH$37))/(MAX('05 (ind)'!CH$6:CH$37)-MIN('05 (ind)'!CH$6:CH$37))))))</f>
        <v>7.727225586218327</v>
      </c>
      <c r="CI27" s="75">
        <f>IF('05 (ind)'!CI$1="si",100*(('05 (ind)'!CI26-MIN('05 (ind)'!CI$6:CI$37))/(MAX('05 (ind)'!CI$6:CI$37)-MIN('05 (ind)'!CI$6:CI$37))),ABS(-100+(100*(('05 (ind)'!CI26-MIN('05 (ind)'!CI$6:CI$37))/(MAX('05 (ind)'!CI$6:CI$37)-MIN('05 (ind)'!CI$6:CI$37))))))</f>
        <v>49.99289772696298</v>
      </c>
      <c r="CJ27" s="75">
        <f>IF('05 (ind)'!CJ$1="si",100*(('05 (ind)'!CJ26-MIN('05 (ind)'!CJ$6:CJ$37))/(MAX('05 (ind)'!CJ$6:CJ$37)-MIN('05 (ind)'!CJ$6:CJ$37))),ABS(-100+(100*(('05 (ind)'!CJ26-MIN('05 (ind)'!CJ$6:CJ$37))/(MAX('05 (ind)'!CJ$6:CJ$37)-MIN('05 (ind)'!CJ$6:CJ$37))))))</f>
        <v>62.050462576393642</v>
      </c>
      <c r="CK27" s="75">
        <f>IF('05 (ind)'!CK$1="si",100*(('05 (ind)'!CK26-MIN('05 (ind)'!CK$6:CK$37))/(MAX('05 (ind)'!CK$6:CK$37)-MIN('05 (ind)'!CK$6:CK$37))),ABS(-100+(100*(('05 (ind)'!CK26-MIN('05 (ind)'!CK$6:CK$37))/(MAX('05 (ind)'!CK$6:CK$37)-MIN('05 (ind)'!CK$6:CK$37))))))</f>
        <v>11.507655516178534</v>
      </c>
      <c r="CL27" s="75">
        <f>IF('05 (ind)'!CL$1="si",100*(('05 (ind)'!CL26-MIN('05 (ind)'!CL$6:CL$37))/(MAX('05 (ind)'!CL$6:CL$37)-MIN('05 (ind)'!CL$6:CL$37))),ABS(-100+(100*(('05 (ind)'!CL26-MIN('05 (ind)'!CL$6:CL$37))/(MAX('05 (ind)'!CL$6:CL$37)-MIN('05 (ind)'!CL$6:CL$37))))))</f>
        <v>8.2610706600518355</v>
      </c>
      <c r="CM27" s="75">
        <f>IF('05 (ind)'!CM$1="si",100*(('05 (ind)'!CM26-MIN('05 (ind)'!CM$6:CM$37))/(MAX('05 (ind)'!CM$6:CM$37)-MIN('05 (ind)'!CM$6:CM$37))),ABS(-100+(100*(('05 (ind)'!CM26-MIN('05 (ind)'!CM$6:CM$37))/(MAX('05 (ind)'!CM$6:CM$37)-MIN('05 (ind)'!CM$6:CM$37))))))</f>
        <v>15.867079193171874</v>
      </c>
    </row>
    <row r="28" spans="1:91">
      <c r="A28" s="18" t="s">
        <v>226</v>
      </c>
      <c r="B28" s="87">
        <f>IF('05 (ind)'!B$1="si",100*(('05 (ind)'!B27-MIN('05 (ind)'!B$6:B$37))/(MAX('05 (ind)'!B$6:B$37)-MIN('05 (ind)'!B$6:B$37))),ABS(-100+(100*(('05 (ind)'!B27-MIN('05 (ind)'!B$6:B$37))/(MAX('05 (ind)'!B$6:B$37)-MIN('05 (ind)'!B$6:B$37))))))</f>
        <v>6.0944582353590908</v>
      </c>
      <c r="C28" s="87">
        <f>IF('05 (ind)'!C$1="si",100*(('05 (ind)'!C27-MIN('05 (ind)'!C$6:C$37))/(MAX('05 (ind)'!C$6:C$37)-MIN('05 (ind)'!C$6:C$37))),ABS(-100+(100*(('05 (ind)'!C27-MIN('05 (ind)'!C$6:C$37))/(MAX('05 (ind)'!C$6:C$37)-MIN('05 (ind)'!C$6:C$37))))))</f>
        <v>52.834981422997309</v>
      </c>
      <c r="D28" s="87">
        <f>IF('05 (ind)'!D$1="si",100*(('05 (ind)'!D27-MIN('05 (ind)'!D$6:D$37))/(MAX('05 (ind)'!D$6:D$37)-MIN('05 (ind)'!D$6:D$37))),ABS(-100+(100*(('05 (ind)'!D27-MIN('05 (ind)'!D$6:D$37))/(MAX('05 (ind)'!D$6:D$37)-MIN('05 (ind)'!D$6:D$37))))))</f>
        <v>74.568767127246886</v>
      </c>
      <c r="E28" s="87">
        <f>IF('05 (ind)'!E$1="si",100*(('05 (ind)'!E27-MIN('05 (ind)'!E$6:E$37))/(MAX('05 (ind)'!E$6:E$37)-MIN('05 (ind)'!E$6:E$37))),ABS(-100+(100*(('05 (ind)'!E27-MIN('05 (ind)'!E$6:E$37))/(MAX('05 (ind)'!E$6:E$37)-MIN('05 (ind)'!E$6:E$37))))))</f>
        <v>69.780956638354937</v>
      </c>
      <c r="F28" s="87">
        <f>IF('05 (ind)'!F$1="si",100*(('05 (ind)'!F27-MIN('05 (ind)'!F$6:F$37))/(MAX('05 (ind)'!F$6:F$37)-MIN('05 (ind)'!F$6:F$37))),ABS(-100+(100*(('05 (ind)'!F27-MIN('05 (ind)'!F$6:F$37))/(MAX('05 (ind)'!F$6:F$37)-MIN('05 (ind)'!F$6:F$37))))))</f>
        <v>52.823920265780735</v>
      </c>
      <c r="G28" s="87">
        <f>IF('05 (ind)'!G$1="si",100*(('05 (ind)'!G27-MIN('05 (ind)'!G$6:G$37))/(MAX('05 (ind)'!G$6:G$37)-MIN('05 (ind)'!G$6:G$37))),ABS(-100+(100*(('05 (ind)'!G27-MIN('05 (ind)'!G$6:G$37))/(MAX('05 (ind)'!G$6:G$37)-MIN('05 (ind)'!G$6:G$37))))))</f>
        <v>92.753623188405783</v>
      </c>
      <c r="H28" s="87">
        <f>IF('05 (ind)'!H$1="si",100*(('05 (ind)'!H27-MIN('05 (ind)'!H$6:H$37))/(MAX('05 (ind)'!H$6:H$37)-MIN('05 (ind)'!H$6:H$37))),ABS(-100+(100*(('05 (ind)'!H27-MIN('05 (ind)'!H$6:H$37))/(MAX('05 (ind)'!H$6:H$37)-MIN('05 (ind)'!H$6:H$37))))))</f>
        <v>93.150684931506859</v>
      </c>
      <c r="I28" s="87">
        <f>IF('05 (ind)'!I$1="si",100*(('05 (ind)'!I27-MIN('05 (ind)'!I$6:I$37))/(MAX('05 (ind)'!I$6:I$37)-MIN('05 (ind)'!I$6:I$37))),ABS(-100+(100*(('05 (ind)'!I27-MIN('05 (ind)'!I$6:I$37))/(MAX('05 (ind)'!I$6:I$37)-MIN('05 (ind)'!I$6:I$37))))))</f>
        <v>89.263803680981596</v>
      </c>
      <c r="J28" s="87">
        <f>IF('05 (ind)'!J$1="si",100*(('05 (ind)'!J27-MIN('05 (ind)'!J$6:J$37))/(MAX('05 (ind)'!J$6:J$37)-MIN('05 (ind)'!J$6:J$37))),ABS(-100+(100*(('05 (ind)'!J27-MIN('05 (ind)'!J$6:J$37))/(MAX('05 (ind)'!J$6:J$37)-MIN('05 (ind)'!J$6:J$37))))))</f>
        <v>38.7974683544304</v>
      </c>
      <c r="K28" s="87">
        <f>IF('05 (ind)'!K$1="si",100*(('05 (ind)'!K27-MIN('05 (ind)'!K$6:K$37))/(MAX('05 (ind)'!K$6:K$37)-MIN('05 (ind)'!K$6:K$37))),ABS(-100+(100*(('05 (ind)'!K27-MIN('05 (ind)'!K$6:K$37))/(MAX('05 (ind)'!K$6:K$37)-MIN('05 (ind)'!K$6:K$37))))))</f>
        <v>59.937332774570095</v>
      </c>
      <c r="L28" s="87">
        <f>IF('05 (ind)'!L$1="si",100*(('05 (ind)'!L27-MIN('05 (ind)'!L$6:L$37))/(MAX('05 (ind)'!L$6:L$37)-MIN('05 (ind)'!L$6:L$37))),ABS(-100+(100*(('05 (ind)'!L27-MIN('05 (ind)'!L$6:L$37))/(MAX('05 (ind)'!L$6:L$37)-MIN('05 (ind)'!L$6:L$37))))))</f>
        <v>82.36275223662966</v>
      </c>
      <c r="M28" s="87">
        <f>IF('05 (ind)'!M$1="si",100*(('05 (ind)'!M27-MIN('05 (ind)'!M$6:M$37))/(MAX('05 (ind)'!M$6:M$37)-MIN('05 (ind)'!M$6:M$37))),ABS(-100+(100*(('05 (ind)'!M27-MIN('05 (ind)'!M$6:M$37))/(MAX('05 (ind)'!M$6:M$37)-MIN('05 (ind)'!M$6:M$37))))))</f>
        <v>12.018264419203049</v>
      </c>
      <c r="N28" s="87">
        <f>IF('05 (ind)'!N$1="si",100*(('05 (ind)'!N27-MIN('05 (ind)'!N$6:N$37))/(MAX('05 (ind)'!N$6:N$37)-MIN('05 (ind)'!N$6:N$37))),ABS(-100+(100*(('05 (ind)'!N27-MIN('05 (ind)'!N$6:N$37))/(MAX('05 (ind)'!N$6:N$37)-MIN('05 (ind)'!N$6:N$37))))))</f>
        <v>61.763716724126027</v>
      </c>
      <c r="O28" s="87">
        <f>IF('05 (ind)'!O$1="si",100*(('05 (ind)'!O27-MIN('05 (ind)'!O$6:O$37))/(MAX('05 (ind)'!O$6:O$37)-MIN('05 (ind)'!O$6:O$37))),ABS(-100+(100*(('05 (ind)'!O27-MIN('05 (ind)'!O$6:O$37))/(MAX('05 (ind)'!O$6:O$37)-MIN('05 (ind)'!O$6:O$37))))))</f>
        <v>98.82352941176471</v>
      </c>
      <c r="P28" s="87">
        <f>IF('05 (ind)'!P$1="si",100*(('05 (ind)'!P27-MIN('05 (ind)'!P$6:P$37))/(MAX('05 (ind)'!P$6:P$37)-MIN('05 (ind)'!P$6:P$37))),ABS(-100+(100*(('05 (ind)'!P27-MIN('05 (ind)'!P$6:P$37))/(MAX('05 (ind)'!P$6:P$37)-MIN('05 (ind)'!P$6:P$37))))))</f>
        <v>19.38523383453014</v>
      </c>
      <c r="Q28" s="87">
        <f>IF('05 (ind)'!Q$1="si",100*(('05 (ind)'!Q27-MIN('05 (ind)'!Q$6:Q$37))/(MAX('05 (ind)'!Q$6:Q$37)-MIN('05 (ind)'!Q$6:Q$37))),ABS(-100+(100*(('05 (ind)'!Q27-MIN('05 (ind)'!Q$6:Q$37))/(MAX('05 (ind)'!Q$6:Q$37)-MIN('05 (ind)'!Q$6:Q$37))))))</f>
        <v>10.81117055418709</v>
      </c>
      <c r="R28" s="87">
        <f>IF('05 (ind)'!R$1="si",100*(('05 (ind)'!R27-MIN('05 (ind)'!R$6:R$37))/(MAX('05 (ind)'!R$6:R$37)-MIN('05 (ind)'!R$6:R$37))),ABS(-100+(100*(('05 (ind)'!R27-MIN('05 (ind)'!R$6:R$37))/(MAX('05 (ind)'!R$6:R$37)-MIN('05 (ind)'!R$6:R$37))))))</f>
        <v>0</v>
      </c>
      <c r="S28" s="75">
        <f>ABS(ABS(('05 (ind)'!S27-((MAX('05 (ind)'!S$6:S$37)+MIN('05 (ind)'!S$6:S$37))/2))/(((MAX('05 (ind)'!S$6:S$37)+MIN('05 (ind)'!S$6:S$37))/2)-MAX('05 (ind)'!S$6:S$37))*100)-100)</f>
        <v>84.047003996748131</v>
      </c>
      <c r="T28" s="75">
        <f>IF('05 (ind)'!T$1="si",100*(('05 (ind)'!T27-MIN('05 (ind)'!T$6:T$37))/(MAX('05 (ind)'!T$6:T$37)-MIN('05 (ind)'!T$6:T$37))),ABS(-100+(100*(('05 (ind)'!T27-MIN('05 (ind)'!T$6:T$37))/(MAX('05 (ind)'!T$6:T$37)-MIN('05 (ind)'!T$6:T$37))))))</f>
        <v>6.3464248292806307</v>
      </c>
      <c r="U28" s="75">
        <f>IF('05 (ind)'!U$1="si",100*(('05 (ind)'!U27-MIN('05 (ind)'!U$6:U$37))/(MAX('05 (ind)'!U$6:U$37)-MIN('05 (ind)'!U$6:U$37))),ABS(-100+(100*(('05 (ind)'!U27-MIN('05 (ind)'!U$6:U$37))/(MAX('05 (ind)'!U$6:U$37)-MIN('05 (ind)'!U$6:U$37))))))</f>
        <v>0</v>
      </c>
      <c r="V28" s="75">
        <f>IF('05 (ind)'!V$1="si",100*(('05 (ind)'!V27-MIN('05 (ind)'!V$6:V$37))/(MAX('05 (ind)'!V$6:V$37)-MIN('05 (ind)'!V$6:V$37))),ABS(-100+(100*(('05 (ind)'!V27-MIN('05 (ind)'!V$6:V$37))/(MAX('05 (ind)'!V$6:V$37)-MIN('05 (ind)'!V$6:V$37))))))</f>
        <v>99.447513812154696</v>
      </c>
      <c r="W28" s="75">
        <f>IF('05 (ind)'!W$1="si",100*(('05 (ind)'!W27-MIN('05 (ind)'!W$6:W$37))/(MAX('05 (ind)'!W$6:W$37)-MIN('05 (ind)'!W$6:W$37))),ABS(-100+(100*(('05 (ind)'!W27-MIN('05 (ind)'!W$6:W$37))/(MAX('05 (ind)'!W$6:W$37)-MIN('05 (ind)'!W$6:W$37))))))</f>
        <v>74.010989010989022</v>
      </c>
      <c r="X28" s="75">
        <f>IF('05 (ind)'!X$1="si",100*(('05 (ind)'!X27-MIN('05 (ind)'!X$6:X$37))/(MAX('05 (ind)'!X$6:X$37)-MIN('05 (ind)'!X$6:X$37))),ABS(-100+(100*(('05 (ind)'!X27-MIN('05 (ind)'!X$6:X$37))/(MAX('05 (ind)'!X$6:X$37)-MIN('05 (ind)'!X$6:X$37))))))</f>
        <v>68.816294412824632</v>
      </c>
      <c r="Y28" s="75">
        <f>IF('05 (ind)'!Y$1="si",100*(('05 (ind)'!Y27-MIN('05 (ind)'!Y$6:Y$37))/(MAX('05 (ind)'!Y$6:Y$37)-MIN('05 (ind)'!Y$6:Y$37))),ABS(-100+(100*(('05 (ind)'!Y27-MIN('05 (ind)'!Y$6:Y$37))/(MAX('05 (ind)'!Y$6:Y$37)-MIN('05 (ind)'!Y$6:Y$37))))))</f>
        <v>61.268769803003174</v>
      </c>
      <c r="Z28" s="75">
        <f>IF('05 (ind)'!Z$1="si",100*(('05 (ind)'!Z27-MIN('05 (ind)'!Z$6:Z$37))/(MAX('05 (ind)'!Z$6:Z$37)-MIN('05 (ind)'!Z$6:Z$37))),ABS(-100+(100*(('05 (ind)'!Z27-MIN('05 (ind)'!Z$6:Z$37))/(MAX('05 (ind)'!Z$6:Z$37)-MIN('05 (ind)'!Z$6:Z$37))))))</f>
        <v>66.168376482280692</v>
      </c>
      <c r="AA28" s="75">
        <f>IF('05 (ind)'!AA$1="si",100*(('05 (ind)'!AA27-MIN('05 (ind)'!AA$6:AA$37))/(MAX('05 (ind)'!AA$6:AA$37)-MIN('05 (ind)'!AA$6:AA$37))),ABS(-100+(100*(('05 (ind)'!AA27-MIN('05 (ind)'!AA$6:AA$37))/(MAX('05 (ind)'!AA$6:AA$37)-MIN('05 (ind)'!AA$6:AA$37))))))</f>
        <v>75.706160054448716</v>
      </c>
      <c r="AB28" s="75">
        <f>IF('05 (ind)'!AB$1="si",100*(('05 (ind)'!AB27-MIN('05 (ind)'!AB$6:AB$37))/(MAX('05 (ind)'!AB$6:AB$37)-MIN('05 (ind)'!AB$6:AB$37))),ABS(-100+(100*(('05 (ind)'!AB27-MIN('05 (ind)'!AB$6:AB$37))/(MAX('05 (ind)'!AB$6:AB$37)-MIN('05 (ind)'!AB$6:AB$37))))))</f>
        <v>35.647418839071065</v>
      </c>
      <c r="AC28" s="75">
        <f>IF('05 (ind)'!AC$1="si",100*(('05 (ind)'!AC27-MIN('05 (ind)'!AC$6:AC$37))/(MAX('05 (ind)'!AC$6:AC$37)-MIN('05 (ind)'!AC$6:AC$37))),ABS(-100+(100*(('05 (ind)'!AC27-MIN('05 (ind)'!AC$6:AC$37))/(MAX('05 (ind)'!AC$6:AC$37)-MIN('05 (ind)'!AC$6:AC$37))))))</f>
        <v>46.249179483819766</v>
      </c>
      <c r="AD28" s="75">
        <f>IF('05 (ind)'!AD$1="si",100*(('05 (ind)'!AD27-MIN('05 (ind)'!AD$6:AD$37))/(MAX('05 (ind)'!AD$6:AD$37)-MIN('05 (ind)'!AD$6:AD$37))),ABS(-100+(100*(('05 (ind)'!AD27-MIN('05 (ind)'!AD$6:AD$37))/(MAX('05 (ind)'!AD$6:AD$37)-MIN('05 (ind)'!AD$6:AD$37))))))</f>
        <v>78.15726709964396</v>
      </c>
      <c r="AE28" s="75">
        <f>IF('05 (ind)'!AE$1="si",100*(('05 (ind)'!AE27-MIN('05 (ind)'!AE$6:AE$37))/(MAX('05 (ind)'!AE$6:AE$37)-MIN('05 (ind)'!AE$6:AE$37))),ABS(-100+(100*(('05 (ind)'!AE27-MIN('05 (ind)'!AE$6:AE$37))/(MAX('05 (ind)'!AE$6:AE$37)-MIN('05 (ind)'!AE$6:AE$37))))))</f>
        <v>74.860960172867692</v>
      </c>
      <c r="AF28" s="75">
        <f>IF('05 (ind)'!AF$1="si",100*(('05 (ind)'!AF27-MIN('05 (ind)'!AF$6:AF$37))/(MAX('05 (ind)'!AF$6:AF$37)-MIN('05 (ind)'!AF$6:AF$37))),ABS(-100+(100*(('05 (ind)'!AF27-MIN('05 (ind)'!AF$6:AF$37))/(MAX('05 (ind)'!AF$6:AF$37)-MIN('05 (ind)'!AF$6:AF$37))))))</f>
        <v>64.835164835164846</v>
      </c>
      <c r="AG28" s="75">
        <f>IF('05 (ind)'!AG$1="si",100*(('05 (ind)'!AG27-MIN('05 (ind)'!AG$6:AG$37))/(MAX('05 (ind)'!AG$6:AG$37)-MIN('05 (ind)'!AG$6:AG$37))),ABS(-100+(100*(('05 (ind)'!AG27-MIN('05 (ind)'!AG$6:AG$37))/(MAX('05 (ind)'!AG$6:AG$37)-MIN('05 (ind)'!AG$6:AG$37))))))</f>
        <v>56.249999999999979</v>
      </c>
      <c r="AH28" s="75">
        <f>IF('05 (ind)'!AH$1="si",100*(('05 (ind)'!AH27-MIN('05 (ind)'!AH$6:AH$37))/(MAX('05 (ind)'!AH$6:AH$37)-MIN('05 (ind)'!AH$6:AH$37))),ABS(-100+(100*(('05 (ind)'!AH27-MIN('05 (ind)'!AH$6:AH$37))/(MAX('05 (ind)'!AH$6:AH$37)-MIN('05 (ind)'!AH$6:AH$37))))))</f>
        <v>56.28140703517586</v>
      </c>
      <c r="AI28" s="75">
        <f>IF('05 (ind)'!AI$1="si",100*(('05 (ind)'!AI27-MIN('05 (ind)'!AI$6:AI$37))/(MAX('05 (ind)'!AI$6:AI$37)-MIN('05 (ind)'!AI$6:AI$37))),ABS(-100+(100*(('05 (ind)'!AI27-MIN('05 (ind)'!AI$6:AI$37))/(MAX('05 (ind)'!AI$6:AI$37)-MIN('05 (ind)'!AI$6:AI$37))))))</f>
        <v>5.2368332649023932</v>
      </c>
      <c r="AJ28" s="75">
        <f>IF('05 (ind)'!AJ$1="si",100*(('05 (ind)'!AJ27-MIN('05 (ind)'!AJ$6:AJ$37))/(MAX('05 (ind)'!AJ$6:AJ$37)-MIN('05 (ind)'!AJ$6:AJ$37))),ABS(-100+(100*(('05 (ind)'!AJ27-MIN('05 (ind)'!AJ$6:AJ$37))/(MAX('05 (ind)'!AJ$6:AJ$37)-MIN('05 (ind)'!AJ$6:AJ$37))))))</f>
        <v>75.35097813578831</v>
      </c>
      <c r="AK28" s="75">
        <f>IF('05 (ind)'!AK$1="si",100*(('05 (ind)'!AK27-MIN('05 (ind)'!AK$6:AK$37))/(MAX('05 (ind)'!AK$6:AK$37)-MIN('05 (ind)'!AK$6:AK$37))),ABS(-100+(100*(('05 (ind)'!AK27-MIN('05 (ind)'!AK$6:AK$37))/(MAX('05 (ind)'!AK$6:AK$37)-MIN('05 (ind)'!AK$6:AK$37))))))</f>
        <v>38.144965935026782</v>
      </c>
      <c r="AL28" s="75">
        <f>IF('05 (ind)'!AL$1="si",100*(('05 (ind)'!AL27-MIN('05 (ind)'!AL$6:AL$37))/(MAX('05 (ind)'!AL$6:AL$37)-MIN('05 (ind)'!AL$6:AL$37))),ABS(-100+(100*(('05 (ind)'!AL27-MIN('05 (ind)'!AL$6:AL$37))/(MAX('05 (ind)'!AL$6:AL$37)-MIN('05 (ind)'!AL$6:AL$37))))))</f>
        <v>90.098784643178789</v>
      </c>
      <c r="AM28" s="75">
        <f>IF('05 (ind)'!AM$1="si",100*(('05 (ind)'!AM27-MIN('05 (ind)'!AM$6:AM$37))/(MAX('05 (ind)'!AM$6:AM$37)-MIN('05 (ind)'!AM$6:AM$37))),ABS(-100+(100*(('05 (ind)'!AM27-MIN('05 (ind)'!AM$6:AM$37))/(MAX('05 (ind)'!AM$6:AM$37)-MIN('05 (ind)'!AM$6:AM$37))))))</f>
        <v>71.898882503011805</v>
      </c>
      <c r="AN28" s="75">
        <f>IF('05 (ind)'!AN$1="si",100*(('05 (ind)'!AN27-MIN('05 (ind)'!AN$6:AN$37))/(MAX('05 (ind)'!AN$6:AN$37)-MIN('05 (ind)'!AN$6:AN$37))),ABS(-100+(100*(('05 (ind)'!AN27-MIN('05 (ind)'!AN$6:AN$37))/(MAX('05 (ind)'!AN$6:AN$37)-MIN('05 (ind)'!AN$6:AN$37))))))</f>
        <v>50.835335573908743</v>
      </c>
      <c r="AO28" s="75">
        <f>IF('05 (ind)'!AO$1="si",100*(('05 (ind)'!AO27-MIN('05 (ind)'!AO$6:AO$37))/(MAX('05 (ind)'!AO$6:AO$37)-MIN('05 (ind)'!AO$6:AO$37))),ABS(-100+(100*(('05 (ind)'!AO27-MIN('05 (ind)'!AO$6:AO$37))/(MAX('05 (ind)'!AO$6:AO$37)-MIN('05 (ind)'!AO$6:AO$37))))))</f>
        <v>64.003267815019782</v>
      </c>
      <c r="AP28" s="75">
        <f>IF('05 (ind)'!AP$1="si",100*(('05 (ind)'!AP27-MIN('05 (ind)'!AP$6:AP$37))/(MAX('05 (ind)'!AP$6:AP$37)-MIN('05 (ind)'!AP$6:AP$37))),ABS(-100+(100*(('05 (ind)'!AP27-MIN('05 (ind)'!AP$6:AP$37))/(MAX('05 (ind)'!AP$6:AP$37)-MIN('05 (ind)'!AP$6:AP$37))))))</f>
        <v>73.023634881825586</v>
      </c>
      <c r="AQ28" s="75">
        <f>IF('05 (ind)'!AQ$1="si",100*(('05 (ind)'!AQ27-MIN('05 (ind)'!AQ$6:AQ$37))/(MAX('05 (ind)'!AQ$6:AQ$37)-MIN('05 (ind)'!AQ$6:AQ$37))),ABS(-100+(100*(('05 (ind)'!AQ27-MIN('05 (ind)'!AQ$6:AQ$37))/(MAX('05 (ind)'!AQ$6:AQ$37)-MIN('05 (ind)'!AQ$6:AQ$37))))))</f>
        <v>11.813865962023632</v>
      </c>
      <c r="AR28" s="75">
        <f>IF('05 (ind)'!AR$1="si",100*(('05 (ind)'!AR27-MIN('05 (ind)'!AR$6:AR$37))/(MAX('05 (ind)'!AR$6:AR$37)-MIN('05 (ind)'!AR$6:AR$37))),ABS(-100+(100*(('05 (ind)'!AR27-MIN('05 (ind)'!AR$6:AR$37))/(MAX('05 (ind)'!AR$6:AR$37)-MIN('05 (ind)'!AR$6:AR$37))))))</f>
        <v>46.674268999436251</v>
      </c>
      <c r="AS28" s="75">
        <f>IF('05 (ind)'!AS$1="si",100*(('05 (ind)'!AS27-MIN('05 (ind)'!AS$6:AS$37))/(MAX('05 (ind)'!AS$6:AS$37)-MIN('05 (ind)'!AS$6:AS$37))),ABS(-100+(100*(('05 (ind)'!AS27-MIN('05 (ind)'!AS$6:AS$37))/(MAX('05 (ind)'!AS$6:AS$37)-MIN('05 (ind)'!AS$6:AS$37))))))</f>
        <v>25.581395348837205</v>
      </c>
      <c r="AT28" s="75">
        <f>IF('05 (ind)'!AT$1="si",100*(('05 (ind)'!AT27-MIN('05 (ind)'!AT$6:AT$37))/(MAX('05 (ind)'!AT$6:AT$37)-MIN('05 (ind)'!AT$6:AT$37))),ABS(-100+(100*(('05 (ind)'!AT27-MIN('05 (ind)'!AT$6:AT$37))/(MAX('05 (ind)'!AT$6:AT$37)-MIN('05 (ind)'!AT$6:AT$37))))))</f>
        <v>0</v>
      </c>
      <c r="AU28" s="75">
        <f>IF('05 (ind)'!AU$1="si",100*(('05 (ind)'!AU27-MIN('05 (ind)'!AU$6:AU$37))/(MAX('05 (ind)'!AU$6:AU$37)-MIN('05 (ind)'!AU$6:AU$37))),ABS(-100+(100*(('05 (ind)'!AU27-MIN('05 (ind)'!AU$6:AU$37))/(MAX('05 (ind)'!AU$6:AU$37)-MIN('05 (ind)'!AU$6:AU$37))))))</f>
        <v>63.888888888888886</v>
      </c>
      <c r="AV28" s="75">
        <f>IF('05 (ind)'!AV$1="si",100*(('05 (ind)'!AV27-MIN('05 (ind)'!AV$6:AV$37))/(MAX('05 (ind)'!AV$6:AV$37)-MIN('05 (ind)'!AV$6:AV$37))),ABS(-100+(100*(('05 (ind)'!AV27-MIN('05 (ind)'!AV$6:AV$37))/(MAX('05 (ind)'!AV$6:AV$37)-MIN('05 (ind)'!AV$6:AV$37))))))</f>
        <v>85.268630849220102</v>
      </c>
      <c r="AW28" s="75">
        <f>IF('05 (ind)'!AW$1="si",100*(('05 (ind)'!AW27-MIN('05 (ind)'!AW$6:AW$37))/(MAX('05 (ind)'!AW$6:AW$37)-MIN('05 (ind)'!AW$6:AW$37))),ABS(-100+(100*(('05 (ind)'!AW27-MIN('05 (ind)'!AW$6:AW$37))/(MAX('05 (ind)'!AW$6:AW$37)-MIN('05 (ind)'!AW$6:AW$37))))))</f>
        <v>64.696734059097977</v>
      </c>
      <c r="AX28" s="75">
        <f>IF('05 (ind)'!AX$1="si",100*(('05 (ind)'!AX27-MIN('05 (ind)'!AX$6:AX$37))/(MAX('05 (ind)'!AX$6:AX$37)-MIN('05 (ind)'!AX$6:AX$37))),ABS(-100+(100*(('05 (ind)'!AX27-MIN('05 (ind)'!AX$6:AX$37))/(MAX('05 (ind)'!AX$6:AX$37)-MIN('05 (ind)'!AX$6:AX$37))))))</f>
        <v>5.6444032897767169</v>
      </c>
      <c r="AY28" s="75">
        <f>IF('05 (ind)'!AY$1="si",100*(('05 (ind)'!AY27-MIN('05 (ind)'!AY$6:AY$37))/(MAX('05 (ind)'!AY$6:AY$37)-MIN('05 (ind)'!AY$6:AY$37))),ABS(-100+(100*(('05 (ind)'!AY27-MIN('05 (ind)'!AY$6:AY$37))/(MAX('05 (ind)'!AY$6:AY$37)-MIN('05 (ind)'!AY$6:AY$37))))))</f>
        <v>46.384395813510984</v>
      </c>
      <c r="AZ28" s="75">
        <f>IF('05 (ind)'!AZ$1="si",100*(('05 (ind)'!AZ27-MIN('05 (ind)'!AZ$6:AZ$37))/(MAX('05 (ind)'!AZ$6:AZ$37)-MIN('05 (ind)'!AZ$6:AZ$37))),ABS(-100+(100*(('05 (ind)'!AZ27-MIN('05 (ind)'!AZ$6:AZ$37))/(MAX('05 (ind)'!AZ$6:AZ$37)-MIN('05 (ind)'!AZ$6:AZ$37))))))</f>
        <v>43.616484352940667</v>
      </c>
      <c r="BA28" s="75">
        <f>IF('05 (ind)'!BA$1="si",100*(('05 (ind)'!BA27-MIN('05 (ind)'!BA$6:BA$37))/(MAX('05 (ind)'!BA$6:BA$37)-MIN('05 (ind)'!BA$6:BA$37))),ABS(-100+(100*(('05 (ind)'!BA27-MIN('05 (ind)'!BA$6:BA$37))/(MAX('05 (ind)'!BA$6:BA$37)-MIN('05 (ind)'!BA$6:BA$37))))))</f>
        <v>12.972929673228476</v>
      </c>
      <c r="BB28" s="75">
        <f>IF('05 (ind)'!BB$1="si",100*(('05 (ind)'!BB27-MIN('05 (ind)'!BB$6:BB$37))/(MAX('05 (ind)'!BB$6:BB$37)-MIN('05 (ind)'!BB$6:BB$37))),ABS(-100+(100*(('05 (ind)'!BB27-MIN('05 (ind)'!BB$6:BB$37))/(MAX('05 (ind)'!BB$6:BB$37)-MIN('05 (ind)'!BB$6:BB$37))))))</f>
        <v>39.282785067936565</v>
      </c>
      <c r="BC28" s="75">
        <f>IF('05 (ind)'!BC$1="si",100*(('05 (ind)'!BC27-MIN('05 (ind)'!BC$6:BC$37))/(MAX('05 (ind)'!BC$6:BC$37)-MIN('05 (ind)'!BC$6:BC$37))),ABS(-100+(100*(('05 (ind)'!BC27-MIN('05 (ind)'!BC$6:BC$37))/(MAX('05 (ind)'!BC$6:BC$37)-MIN('05 (ind)'!BC$6:BC$37))))))</f>
        <v>11.470206904231141</v>
      </c>
      <c r="BD28" s="75">
        <f>IF('05 (ind)'!BD$1="si",100*(('05 (ind)'!BD27-MIN('05 (ind)'!BD$6:BD$37))/(MAX('05 (ind)'!BD$6:BD$37)-MIN('05 (ind)'!BD$6:BD$37))),ABS(-100+(100*(('05 (ind)'!BD27-MIN('05 (ind)'!BD$6:BD$37))/(MAX('05 (ind)'!BD$6:BD$37)-MIN('05 (ind)'!BD$6:BD$37))))))</f>
        <v>57.241441409353158</v>
      </c>
      <c r="BE28" s="75">
        <f>IF('05 (ind)'!BE$1="si",100*(('05 (ind)'!BE27-MIN('05 (ind)'!BE$6:BE$37))/(MAX('05 (ind)'!BE$6:BE$37)-MIN('05 (ind)'!BE$6:BE$37))),ABS(-100+(100*(('05 (ind)'!BE27-MIN('05 (ind)'!BE$6:BE$37))/(MAX('05 (ind)'!BE$6:BE$37)-MIN('05 (ind)'!BE$6:BE$37))))))</f>
        <v>33.866415804327374</v>
      </c>
      <c r="BF28" s="75">
        <f>IF('05 (ind)'!BF$1="si",100*(('05 (ind)'!BF27-MIN('05 (ind)'!BF$6:BF$37))/(MAX('05 (ind)'!BF$6:BF$37)-MIN('05 (ind)'!BF$6:BF$37))),ABS(-100+(100*(('05 (ind)'!BF27-MIN('05 (ind)'!BF$6:BF$37))/(MAX('05 (ind)'!BF$6:BF$37)-MIN('05 (ind)'!BF$6:BF$37))))))</f>
        <v>34.109527884881459</v>
      </c>
      <c r="BG28" s="75">
        <f>IF('05 (ind)'!BG$1="si",100*(('05 (ind)'!BG27-MIN('05 (ind)'!BG$6:BG$37))/(MAX('05 (ind)'!BG$6:BG$37)-MIN('05 (ind)'!BG$6:BG$37))),ABS(-100+(100*(('05 (ind)'!BG27-MIN('05 (ind)'!BG$6:BG$37))/(MAX('05 (ind)'!BG$6:BG$37)-MIN('05 (ind)'!BG$6:BG$37))))))</f>
        <v>27.358880744367802</v>
      </c>
      <c r="BH28" s="75">
        <f>IF('05 (ind)'!BH$1="si",100*(('05 (ind)'!BH27-MIN('05 (ind)'!BH$6:BH$37))/(MAX('05 (ind)'!BH$6:BH$37)-MIN('05 (ind)'!BH$6:BH$37))),ABS(-100+(100*(('05 (ind)'!BH27-MIN('05 (ind)'!BH$6:BH$37))/(MAX('05 (ind)'!BH$6:BH$37)-MIN('05 (ind)'!BH$6:BH$37))))))</f>
        <v>15.522752812602866</v>
      </c>
      <c r="BI28" s="75">
        <f>IF('05 (ind)'!BI$1="si",100*(('05 (ind)'!BI27-MIN('05 (ind)'!BI$6:BI$37))/(MAX('05 (ind)'!BI$6:BI$37)-MIN('05 (ind)'!BI$6:BI$37))),ABS(-100+(100*(('05 (ind)'!BI27-MIN('05 (ind)'!BI$6:BI$37))/(MAX('05 (ind)'!BI$6:BI$37)-MIN('05 (ind)'!BI$6:BI$37))))))</f>
        <v>84.743130170793336</v>
      </c>
      <c r="BJ28" s="75">
        <f>IF('05 (ind)'!BJ$1="si",100*(('05 (ind)'!BJ27-MIN('05 (ind)'!BJ$6:BJ$37))/(MAX('05 (ind)'!BJ$6:BJ$37)-MIN('05 (ind)'!BJ$6:BJ$37))),ABS(-100+(100*(('05 (ind)'!BJ27-MIN('05 (ind)'!BJ$6:BJ$37))/(MAX('05 (ind)'!BJ$6:BJ$37)-MIN('05 (ind)'!BJ$6:BJ$37))))))</f>
        <v>1.0335497641576037E-3</v>
      </c>
      <c r="BK28" s="75">
        <f>IF('05 (ind)'!BK$1="si",100*(('05 (ind)'!BK27-MIN('05 (ind)'!BK$6:BK$37))/(MAX('05 (ind)'!BK$6:BK$37)-MIN('05 (ind)'!BK$6:BK$37))),ABS(-100+(100*(('05 (ind)'!BK27-MIN('05 (ind)'!BK$6:BK$37))/(MAX('05 (ind)'!BK$6:BK$37)-MIN('05 (ind)'!BK$6:BK$37))))))</f>
        <v>6.2584884461988626</v>
      </c>
      <c r="BL28" s="75">
        <f>IF('05 (ind)'!BL$1="si",100*(('05 (ind)'!BL27-MIN('05 (ind)'!BL$6:BL$37))/(MAX('05 (ind)'!BL$6:BL$37)-MIN('05 (ind)'!BL$6:BL$37))),ABS(-100+(100*(('05 (ind)'!BL27-MIN('05 (ind)'!BL$6:BL$37))/(MAX('05 (ind)'!BL$6:BL$37)-MIN('05 (ind)'!BL$6:BL$37))))))</f>
        <v>4.3103448275862073</v>
      </c>
      <c r="BM28" s="75">
        <f>IF('05 (ind)'!BM$1="si",100*(('05 (ind)'!BM27-MIN('05 (ind)'!BM$6:BM$37))/(MAX('05 (ind)'!BM$6:BM$37)-MIN('05 (ind)'!BM$6:BM$37))),ABS(-100+(100*(('05 (ind)'!BM27-MIN('05 (ind)'!BM$6:BM$37))/(MAX('05 (ind)'!BM$6:BM$37)-MIN('05 (ind)'!BM$6:BM$37))))))</f>
        <v>29.740830141017831</v>
      </c>
      <c r="BN28" s="75">
        <f>IF('05 (ind)'!BN$1="si",100*(('05 (ind)'!BN27-MIN('05 (ind)'!BN$6:BN$37))/(MAX('05 (ind)'!BN$6:BN$37)-MIN('05 (ind)'!BN$6:BN$37))),ABS(-100+(100*(('05 (ind)'!BN27-MIN('05 (ind)'!BN$6:BN$37))/(MAX('05 (ind)'!BN$6:BN$37)-MIN('05 (ind)'!BN$6:BN$37))))))</f>
        <v>27.559193396149045</v>
      </c>
      <c r="BO28" s="75">
        <f>IF('05 (ind)'!BO$1="si",100*(('05 (ind)'!BO27-MIN('05 (ind)'!BO$6:BO$37))/(MAX('05 (ind)'!BO$6:BO$37)-MIN('05 (ind)'!BO$6:BO$37))),ABS(-100+(100*(('05 (ind)'!BO27-MIN('05 (ind)'!BO$6:BO$37))/(MAX('05 (ind)'!BO$6:BO$37)-MIN('05 (ind)'!BO$6:BO$37))))))</f>
        <v>39.80429690739345</v>
      </c>
      <c r="BP28" s="75">
        <f>IF('05 (ind)'!BP$1="si",100*(('05 (ind)'!BP27-MIN('05 (ind)'!BP$6:BP$37))/(MAX('05 (ind)'!BP$6:BP$37)-MIN('05 (ind)'!BP$6:BP$37))),ABS(-100+(100*(('05 (ind)'!BP27-MIN('05 (ind)'!BP$6:BP$37))/(MAX('05 (ind)'!BP$6:BP$37)-MIN('05 (ind)'!BP$6:BP$37))))))</f>
        <v>20.956275897064881</v>
      </c>
      <c r="BQ28" s="75">
        <f>IF('05 (ind)'!BQ$1="si",100*(('05 (ind)'!BQ27-MIN('05 (ind)'!BQ$6:BQ$37))/(MAX('05 (ind)'!BQ$6:BQ$37)-MIN('05 (ind)'!BQ$6:BQ$37))),ABS(-100+(100*(('05 (ind)'!BQ27-MIN('05 (ind)'!BQ$6:BQ$37))/(MAX('05 (ind)'!BQ$6:BQ$37)-MIN('05 (ind)'!BQ$6:BQ$37))))))</f>
        <v>39.761870135724429</v>
      </c>
      <c r="BR28" s="75">
        <f>IF('05 (ind)'!BR$1="si",100*(('05 (ind)'!BR27-MIN('05 (ind)'!BR$6:BR$37))/(MAX('05 (ind)'!BR$6:BR$37)-MIN('05 (ind)'!BR$6:BR$37))),ABS(-100+(100*(('05 (ind)'!BR27-MIN('05 (ind)'!BR$6:BR$37))/(MAX('05 (ind)'!BP$6:BP$37)-MIN('05 (ind)'!BR$6:BR$37))))))</f>
        <v>24.133642134156798</v>
      </c>
      <c r="BS28" s="75">
        <f>IF('05 (ind)'!BS$1="si",100*(('05 (ind)'!BS27-MIN('05 (ind)'!BS$6:BS$37))/(MAX('05 (ind)'!BS$6:BS$37)-MIN('05 (ind)'!BS$6:BS$37))),ABS(-100+(100*(('05 (ind)'!BS27-MIN('05 (ind)'!BS$6:BS$37))/(MAX('05 (ind)'!BQ$6:BQ$37)-MIN('05 (ind)'!BS$6:BS$37))))))</f>
        <v>17.169703923912653</v>
      </c>
      <c r="BT28" s="75">
        <f>IF('05 (ind)'!BT$1="si",100*(('05 (ind)'!BT27-MIN('05 (ind)'!BT$6:BT$37))/(MAX('05 (ind)'!BT$6:BT$37)-MIN('05 (ind)'!BT$6:BT$37))),ABS(-100+(100*(('05 (ind)'!BT27-MIN('05 (ind)'!BT$6:BT$37))/(MAX('05 (ind)'!BR$6:BR$37)-MIN('05 (ind)'!BT$6:BT$37))))))</f>
        <v>96.609732500000007</v>
      </c>
      <c r="BU28" s="75">
        <f>IF('05 (ind)'!BU$1="si",100*(('05 (ind)'!BU27-MIN('05 (ind)'!BU$6:BU$37))/(MAX('05 (ind)'!BU$6:BU$37)-MIN('05 (ind)'!BU$6:BU$37))),ABS(-100+(100*(('05 (ind)'!BU27-MIN('05 (ind)'!BU$6:BU$37))/(MAX('05 (ind)'!BU$6:BU$37)-MIN('05 (ind)'!BU$6:BU$37))))))</f>
        <v>29.753038024304189</v>
      </c>
      <c r="BV28" s="75">
        <f>IF('05 (ind)'!BV$1="si",100*(('05 (ind)'!BV27-MIN('05 (ind)'!BV$6:BV$37))/(MAX('05 (ind)'!BV$6:BV$37)-MIN('05 (ind)'!BV$6:BV$37))),ABS(-100+(100*(('05 (ind)'!BV27-MIN('05 (ind)'!BV$6:BV$37))/(MAX('05 (ind)'!BV$6:BV$37)-MIN('05 (ind)'!BV$6:BV$37))))))</f>
        <v>36.362284354550873</v>
      </c>
      <c r="BW28" s="75">
        <f>IF('05 (ind)'!BW$1="si",100*(('05 (ind)'!BW27-MIN('05 (ind)'!BW$6:BW$37))/(MAX('05 (ind)'!BW$6:BW$37)-MIN('05 (ind)'!BW$6:BW$37))),ABS(-100+(100*(('05 (ind)'!BW27-MIN('05 (ind)'!BW$6:BW$37))/(MAX('05 (ind)'!BW$6:BW$37)-MIN('05 (ind)'!BW$6:BW$37))))))</f>
        <v>56.25410158813493</v>
      </c>
      <c r="BX28" s="75">
        <f>IF('05 (ind)'!BX$1="si",100*(('05 (ind)'!BX27-MIN('05 (ind)'!BX$6:BX$37))/(MAX('05 (ind)'!BX$6:BX$37)-MIN('05 (ind)'!BX$6:BX$37))),ABS(-100+(100*(('05 (ind)'!BX27-MIN('05 (ind)'!BX$6:BX$37))/(MAX('05 (ind)'!BX$6:BX$37)-MIN('05 (ind)'!BX$6:BX$37))))))</f>
        <v>19.385779631534987</v>
      </c>
      <c r="BY28" s="75">
        <f>IF('05 (ind)'!BY$1="si",100*(('05 (ind)'!BY27-MIN('05 (ind)'!BY$6:BY$37))/(MAX('05 (ind)'!BY$6:BY$37)-MIN('05 (ind)'!BY$6:BY$37))),ABS(-100+(100*(('05 (ind)'!BY27-MIN('05 (ind)'!BY$6:BY$37))/(MAX('05 (ind)'!BY$6:BY$37)-MIN('05 (ind)'!BY$6:BY$37))))))</f>
        <v>26.855166057011377</v>
      </c>
      <c r="BZ28" s="75">
        <f>IF('05 (ind)'!BZ$1="si",100*(('05 (ind)'!BZ27-MIN('05 (ind)'!BZ$6:BZ$37))/(MAX('05 (ind)'!BZ$6:BZ$37)-MIN('05 (ind)'!BZ$6:BZ$37))),ABS(-100+(100*(('05 (ind)'!BZ27-MIN('05 (ind)'!BZ$6:BZ$37))/(MAX('05 (ind)'!BZ$6:BZ$37)-MIN('05 (ind)'!BZ$6:BZ$37))))))</f>
        <v>93.927411189457459</v>
      </c>
      <c r="CA28" s="75">
        <f>IF('05 (ind)'!CA$1="si",100*(('05 (ind)'!CA27-MIN('05 (ind)'!CA$6:CA$37))/(MAX('05 (ind)'!CA$6:CA$37)-MIN('05 (ind)'!CA$6:CA$37))),ABS(-100+(100*(('05 (ind)'!CA27-MIN('05 (ind)'!CA$6:CA$37))/(MAX('05 (ind)'!CA$6:CA$37)-MIN('05 (ind)'!CA$6:CA$37))))))</f>
        <v>54.124778812349042</v>
      </c>
      <c r="CB28" s="75">
        <f>IF('05 (ind)'!CB$1="si",100*(('05 (ind)'!CB27-MIN('05 (ind)'!CB$6:CB$37))/(MAX('05 (ind)'!CB$6:CB$37)-MIN('05 (ind)'!CB$6:CB$37))),ABS(-100+(100*(('05 (ind)'!CB27-MIN('05 (ind)'!CB$6:CB$37))/(MAX('05 (ind)'!CB$6:CB$37)-MIN('05 (ind)'!CB$6:CB$37))))))</f>
        <v>100</v>
      </c>
      <c r="CC28" s="75">
        <f>IF('05 (ind)'!CC$1="si",100*(('05 (ind)'!CC27-MIN('05 (ind)'!CC$6:CC$37))/(MAX('05 (ind)'!CC$6:CC$37)-MIN('05 (ind)'!CC$6:CC$37))),ABS(-100+(100*(('05 (ind)'!CC27-MIN('05 (ind)'!CC$6:CC$37))/(MAX('05 (ind)'!CC$6:CC$37)-MIN('05 (ind)'!CC$6:CC$37))))))</f>
        <v>61.768135336662993</v>
      </c>
      <c r="CD28" s="75">
        <f>IF('05 (ind)'!CD$1="si",100*(('05 (ind)'!CD27-MIN('05 (ind)'!CD$6:CD$37))/(MAX('05 (ind)'!CD$6:CD$37)-MIN('05 (ind)'!CD$6:CD$37))),ABS(-100+(100*(('05 (ind)'!CD27-MIN('05 (ind)'!CD$6:CD$37))/(MAX('05 (ind)'!CD$6:CD$37)-MIN('05 (ind)'!CD$6:CD$37))))))</f>
        <v>0.11809535839885413</v>
      </c>
      <c r="CE28" s="75">
        <f>IF('05 (ind)'!CE$1="si",100*(('05 (ind)'!CE27-MIN('05 (ind)'!CE$6:CE$37))/(MAX('05 (ind)'!CE$6:CE$37)-MIN('05 (ind)'!CE$6:CE$37))),ABS(-100+(100*(('05 (ind)'!CE27-MIN('05 (ind)'!CE$6:CE$37))/(MAX('05 (ind)'!CE$6:CE$37)-MIN('05 (ind)'!CE$6:CE$37))))))</f>
        <v>10.192435305647162</v>
      </c>
      <c r="CF28" s="75">
        <f>IF('05 (ind)'!CF$1="si",100*(('05 (ind)'!CF27-MIN('05 (ind)'!CF$6:CF$37))/(MAX('05 (ind)'!CF$6:CF$37)-MIN('05 (ind)'!CF$6:CF$37))),ABS(-100+(100*(('05 (ind)'!CF27-MIN('05 (ind)'!CF$6:CF$37))/(MAX('05 (ind)'!CF$6:CF$37)-MIN('05 (ind)'!CF$6:CF$37))))))</f>
        <v>21.382836793646877</v>
      </c>
      <c r="CG28" s="75">
        <f>IF('05 (ind)'!CG$1="si",100*(('05 (ind)'!CG27-MIN('05 (ind)'!CG$6:CG$37))/(MAX('05 (ind)'!CG$6:CG$37)-MIN('05 (ind)'!CG$6:CG$37))),ABS(-100+(100*(('05 (ind)'!CG27-MIN('05 (ind)'!CG$6:CG$37))/(MAX('05 (ind)'!CG$6:CG$37)-MIN('05 (ind)'!CG$6:CG$37))))))</f>
        <v>17.237838693670138</v>
      </c>
      <c r="CH28" s="75">
        <f>IF('05 (ind)'!CH$1="si",100*(('05 (ind)'!CH27-MIN('05 (ind)'!CH$6:CH$37))/(MAX('05 (ind)'!CH$6:CH$37)-MIN('05 (ind)'!CH$6:CH$37))),ABS(-100+(100*(('05 (ind)'!CH27-MIN('05 (ind)'!CH$6:CH$37))/(MAX('05 (ind)'!CH$6:CH$37)-MIN('05 (ind)'!CH$6:CH$37))))))</f>
        <v>16.845564230692922</v>
      </c>
      <c r="CI28" s="75">
        <f>IF('05 (ind)'!CI$1="si",100*(('05 (ind)'!CI27-MIN('05 (ind)'!CI$6:CI$37))/(MAX('05 (ind)'!CI$6:CI$37)-MIN('05 (ind)'!CI$6:CI$37))),ABS(-100+(100*(('05 (ind)'!CI27-MIN('05 (ind)'!CI$6:CI$37))/(MAX('05 (ind)'!CI$6:CI$37)-MIN('05 (ind)'!CI$6:CI$37))))))</f>
        <v>45.083327217372741</v>
      </c>
      <c r="CJ28" s="75">
        <f>IF('05 (ind)'!CJ$1="si",100*(('05 (ind)'!CJ27-MIN('05 (ind)'!CJ$6:CJ$37))/(MAX('05 (ind)'!CJ$6:CJ$37)-MIN('05 (ind)'!CJ$6:CJ$37))),ABS(-100+(100*(('05 (ind)'!CJ27-MIN('05 (ind)'!CJ$6:CJ$37))/(MAX('05 (ind)'!CJ$6:CJ$37)-MIN('05 (ind)'!CJ$6:CJ$37))))))</f>
        <v>88.167354265828351</v>
      </c>
      <c r="CK28" s="75">
        <f>IF('05 (ind)'!CK$1="si",100*(('05 (ind)'!CK27-MIN('05 (ind)'!CK$6:CK$37))/(MAX('05 (ind)'!CK$6:CK$37)-MIN('05 (ind)'!CK$6:CK$37))),ABS(-100+(100*(('05 (ind)'!CK27-MIN('05 (ind)'!CK$6:CK$37))/(MAX('05 (ind)'!CK$6:CK$37)-MIN('05 (ind)'!CK$6:CK$37))))))</f>
        <v>54.641234707250639</v>
      </c>
      <c r="CL28" s="75">
        <f>IF('05 (ind)'!CL$1="si",100*(('05 (ind)'!CL27-MIN('05 (ind)'!CL$6:CL$37))/(MAX('05 (ind)'!CL$6:CL$37)-MIN('05 (ind)'!CL$6:CL$37))),ABS(-100+(100*(('05 (ind)'!CL27-MIN('05 (ind)'!CL$6:CL$37))/(MAX('05 (ind)'!CL$6:CL$37)-MIN('05 (ind)'!CL$6:CL$37))))))</f>
        <v>37.209530757135646</v>
      </c>
      <c r="CM28" s="75">
        <f>IF('05 (ind)'!CM$1="si",100*(('05 (ind)'!CM27-MIN('05 (ind)'!CM$6:CM$37))/(MAX('05 (ind)'!CM$6:CM$37)-MIN('05 (ind)'!CM$6:CM$37))),ABS(-100+(100*(('05 (ind)'!CM27-MIN('05 (ind)'!CM$6:CM$37))/(MAX('05 (ind)'!CM$6:CM$37)-MIN('05 (ind)'!CM$6:CM$37))))))</f>
        <v>30.700005691023957</v>
      </c>
    </row>
    <row r="29" spans="1:91">
      <c r="A29" s="18" t="s">
        <v>227</v>
      </c>
      <c r="B29" s="87">
        <f>IF('05 (ind)'!B$1="si",100*(('05 (ind)'!B28-MIN('05 (ind)'!B$6:B$37))/(MAX('05 (ind)'!B$6:B$37)-MIN('05 (ind)'!B$6:B$37))),ABS(-100+(100*(('05 (ind)'!B28-MIN('05 (ind)'!B$6:B$37))/(MAX('05 (ind)'!B$6:B$37)-MIN('05 (ind)'!B$6:B$37))))))</f>
        <v>4.5552660906968905</v>
      </c>
      <c r="C29" s="87">
        <f>IF('05 (ind)'!C$1="si",100*(('05 (ind)'!C28-MIN('05 (ind)'!C$6:C$37))/(MAX('05 (ind)'!C$6:C$37)-MIN('05 (ind)'!C$6:C$37))),ABS(-100+(100*(('05 (ind)'!C28-MIN('05 (ind)'!C$6:C$37))/(MAX('05 (ind)'!C$6:C$37)-MIN('05 (ind)'!C$6:C$37))))))</f>
        <v>38.875047762459488</v>
      </c>
      <c r="D29" s="87">
        <f>IF('05 (ind)'!D$1="si",100*(('05 (ind)'!D28-MIN('05 (ind)'!D$6:D$37))/(MAX('05 (ind)'!D$6:D$37)-MIN('05 (ind)'!D$6:D$37))),ABS(-100+(100*(('05 (ind)'!D28-MIN('05 (ind)'!D$6:D$37))/(MAX('05 (ind)'!D$6:D$37)-MIN('05 (ind)'!D$6:D$37))))))</f>
        <v>43.975194186398284</v>
      </c>
      <c r="E29" s="87">
        <f>IF('05 (ind)'!E$1="si",100*(('05 (ind)'!E28-MIN('05 (ind)'!E$6:E$37))/(MAX('05 (ind)'!E$6:E$37)-MIN('05 (ind)'!E$6:E$37))),ABS(-100+(100*(('05 (ind)'!E28-MIN('05 (ind)'!E$6:E$37))/(MAX('05 (ind)'!E$6:E$37)-MIN('05 (ind)'!E$6:E$37))))))</f>
        <v>41.469229623006996</v>
      </c>
      <c r="F29" s="87">
        <f>IF('05 (ind)'!F$1="si",100*(('05 (ind)'!F28-MIN('05 (ind)'!F$6:F$37))/(MAX('05 (ind)'!F$6:F$37)-MIN('05 (ind)'!F$6:F$37))),ABS(-100+(100*(('05 (ind)'!F28-MIN('05 (ind)'!F$6:F$37))/(MAX('05 (ind)'!F$6:F$37)-MIN('05 (ind)'!F$6:F$37))))))</f>
        <v>65.44850498338873</v>
      </c>
      <c r="G29" s="87">
        <f>IF('05 (ind)'!G$1="si",100*(('05 (ind)'!G28-MIN('05 (ind)'!G$6:G$37))/(MAX('05 (ind)'!G$6:G$37)-MIN('05 (ind)'!G$6:G$37))),ABS(-100+(100*(('05 (ind)'!G28-MIN('05 (ind)'!G$6:G$37))/(MAX('05 (ind)'!G$6:G$37)-MIN('05 (ind)'!G$6:G$37))))))</f>
        <v>56.038647342995176</v>
      </c>
      <c r="H29" s="87">
        <f>IF('05 (ind)'!H$1="si",100*(('05 (ind)'!H28-MIN('05 (ind)'!H$6:H$37))/(MAX('05 (ind)'!H$6:H$37)-MIN('05 (ind)'!H$6:H$37))),ABS(-100+(100*(('05 (ind)'!H28-MIN('05 (ind)'!H$6:H$37))/(MAX('05 (ind)'!H$6:H$37)-MIN('05 (ind)'!H$6:H$37))))))</f>
        <v>32.420091324200911</v>
      </c>
      <c r="I29" s="87">
        <f>IF('05 (ind)'!I$1="si",100*(('05 (ind)'!I28-MIN('05 (ind)'!I$6:I$37))/(MAX('05 (ind)'!I$6:I$37)-MIN('05 (ind)'!I$6:I$37))),ABS(-100+(100*(('05 (ind)'!I28-MIN('05 (ind)'!I$6:I$37))/(MAX('05 (ind)'!I$6:I$37)-MIN('05 (ind)'!I$6:I$37))))))</f>
        <v>86.656441717791409</v>
      </c>
      <c r="J29" s="87">
        <f>IF('05 (ind)'!J$1="si",100*(('05 (ind)'!J28-MIN('05 (ind)'!J$6:J$37))/(MAX('05 (ind)'!J$6:J$37)-MIN('05 (ind)'!J$6:J$37))),ABS(-100+(100*(('05 (ind)'!J28-MIN('05 (ind)'!J$6:J$37))/(MAX('05 (ind)'!J$6:J$37)-MIN('05 (ind)'!J$6:J$37))))))</f>
        <v>79.683544303797476</v>
      </c>
      <c r="K29" s="87">
        <f>IF('05 (ind)'!K$1="si",100*(('05 (ind)'!K28-MIN('05 (ind)'!K$6:K$37))/(MAX('05 (ind)'!K$6:K$37)-MIN('05 (ind)'!K$6:K$37))),ABS(-100+(100*(('05 (ind)'!K28-MIN('05 (ind)'!K$6:K$37))/(MAX('05 (ind)'!K$6:K$37)-MIN('05 (ind)'!K$6:K$37))))))</f>
        <v>95.707793558840081</v>
      </c>
      <c r="L29" s="87">
        <f>IF('05 (ind)'!L$1="si",100*(('05 (ind)'!L28-MIN('05 (ind)'!L$6:L$37))/(MAX('05 (ind)'!L$6:L$37)-MIN('05 (ind)'!L$6:L$37))),ABS(-100+(100*(('05 (ind)'!L28-MIN('05 (ind)'!L$6:L$37))/(MAX('05 (ind)'!L$6:L$37)-MIN('05 (ind)'!L$6:L$37))))))</f>
        <v>72.019499998233613</v>
      </c>
      <c r="M29" s="87">
        <f>IF('05 (ind)'!M$1="si",100*(('05 (ind)'!M28-MIN('05 (ind)'!M$6:M$37))/(MAX('05 (ind)'!M$6:M$37)-MIN('05 (ind)'!M$6:M$37))),ABS(-100+(100*(('05 (ind)'!M28-MIN('05 (ind)'!M$6:M$37))/(MAX('05 (ind)'!M$6:M$37)-MIN('05 (ind)'!M$6:M$37))))))</f>
        <v>0.29308595526324616</v>
      </c>
      <c r="N29" s="87">
        <f>IF('05 (ind)'!N$1="si",100*(('05 (ind)'!N28-MIN('05 (ind)'!N$6:N$37))/(MAX('05 (ind)'!N$6:N$37)-MIN('05 (ind)'!N$6:N$37))),ABS(-100+(100*(('05 (ind)'!N28-MIN('05 (ind)'!N$6:N$37))/(MAX('05 (ind)'!N$6:N$37)-MIN('05 (ind)'!N$6:N$37))))))</f>
        <v>100</v>
      </c>
      <c r="O29" s="87">
        <f>IF('05 (ind)'!O$1="si",100*(('05 (ind)'!O28-MIN('05 (ind)'!O$6:O$37))/(MAX('05 (ind)'!O$6:O$37)-MIN('05 (ind)'!O$6:O$37))),ABS(-100+(100*(('05 (ind)'!O28-MIN('05 (ind)'!O$6:O$37))/(MAX('05 (ind)'!O$6:O$37)-MIN('05 (ind)'!O$6:O$37))))))</f>
        <v>96.470588235294116</v>
      </c>
      <c r="P29" s="87">
        <f>IF('05 (ind)'!P$1="si",100*(('05 (ind)'!P28-MIN('05 (ind)'!P$6:P$37))/(MAX('05 (ind)'!P$6:P$37)-MIN('05 (ind)'!P$6:P$37))),ABS(-100+(100*(('05 (ind)'!P28-MIN('05 (ind)'!P$6:P$37))/(MAX('05 (ind)'!P$6:P$37)-MIN('05 (ind)'!P$6:P$37))))))</f>
        <v>18.931300602322317</v>
      </c>
      <c r="Q29" s="87">
        <f>IF('05 (ind)'!Q$1="si",100*(('05 (ind)'!Q28-MIN('05 (ind)'!Q$6:Q$37))/(MAX('05 (ind)'!Q$6:Q$37)-MIN('05 (ind)'!Q$6:Q$37))),ABS(-100+(100*(('05 (ind)'!Q28-MIN('05 (ind)'!Q$6:Q$37))/(MAX('05 (ind)'!Q$6:Q$37)-MIN('05 (ind)'!Q$6:Q$37))))))</f>
        <v>9.5428410273940791</v>
      </c>
      <c r="R29" s="87">
        <f>IF('05 (ind)'!R$1="si",100*(('05 (ind)'!R28-MIN('05 (ind)'!R$6:R$37))/(MAX('05 (ind)'!R$6:R$37)-MIN('05 (ind)'!R$6:R$37))),ABS(-100+(100*(('05 (ind)'!R28-MIN('05 (ind)'!R$6:R$37))/(MAX('05 (ind)'!R$6:R$37)-MIN('05 (ind)'!R$6:R$37))))))</f>
        <v>0.73118703591446832</v>
      </c>
      <c r="S29" s="75">
        <f>ABS(ABS(('05 (ind)'!S28-((MAX('05 (ind)'!S$6:S$37)+MIN('05 (ind)'!S$6:S$37))/2))/(((MAX('05 (ind)'!S$6:S$37)+MIN('05 (ind)'!S$6:S$37))/2)-MAX('05 (ind)'!S$6:S$37))*100)-100)</f>
        <v>6.2438854883847341</v>
      </c>
      <c r="T29" s="75">
        <f>IF('05 (ind)'!T$1="si",100*(('05 (ind)'!T28-MIN('05 (ind)'!T$6:T$37))/(MAX('05 (ind)'!T$6:T$37)-MIN('05 (ind)'!T$6:T$37))),ABS(-100+(100*(('05 (ind)'!T28-MIN('05 (ind)'!T$6:T$37))/(MAX('05 (ind)'!T$6:T$37)-MIN('05 (ind)'!T$6:T$37))))))</f>
        <v>14.122737290891354</v>
      </c>
      <c r="U29" s="75">
        <f>IF('05 (ind)'!U$1="si",100*(('05 (ind)'!U28-MIN('05 (ind)'!U$6:U$37))/(MAX('05 (ind)'!U$6:U$37)-MIN('05 (ind)'!U$6:U$37))),ABS(-100+(100*(('05 (ind)'!U28-MIN('05 (ind)'!U$6:U$37))/(MAX('05 (ind)'!U$6:U$37)-MIN('05 (ind)'!U$6:U$37))))))</f>
        <v>0</v>
      </c>
      <c r="V29" s="75">
        <f>IF('05 (ind)'!V$1="si",100*(('05 (ind)'!V28-MIN('05 (ind)'!V$6:V$37))/(MAX('05 (ind)'!V$6:V$37)-MIN('05 (ind)'!V$6:V$37))),ABS(-100+(100*(('05 (ind)'!V28-MIN('05 (ind)'!V$6:V$37))/(MAX('05 (ind)'!V$6:V$37)-MIN('05 (ind)'!V$6:V$37))))))</f>
        <v>95.027624309392266</v>
      </c>
      <c r="W29" s="75">
        <f>IF('05 (ind)'!W$1="si",100*(('05 (ind)'!W28-MIN('05 (ind)'!W$6:W$37))/(MAX('05 (ind)'!W$6:W$37)-MIN('05 (ind)'!W$6:W$37))),ABS(-100+(100*(('05 (ind)'!W28-MIN('05 (ind)'!W$6:W$37))/(MAX('05 (ind)'!W$6:W$37)-MIN('05 (ind)'!W$6:W$37))))))</f>
        <v>60.480769230769241</v>
      </c>
      <c r="X29" s="75">
        <f>IF('05 (ind)'!X$1="si",100*(('05 (ind)'!X28-MIN('05 (ind)'!X$6:X$37))/(MAX('05 (ind)'!X$6:X$37)-MIN('05 (ind)'!X$6:X$37))),ABS(-100+(100*(('05 (ind)'!X28-MIN('05 (ind)'!X$6:X$37))/(MAX('05 (ind)'!X$6:X$37)-MIN('05 (ind)'!X$6:X$37))))))</f>
        <v>79.018427897773208</v>
      </c>
      <c r="Y29" s="75">
        <f>IF('05 (ind)'!Y$1="si",100*(('05 (ind)'!Y28-MIN('05 (ind)'!Y$6:Y$37))/(MAX('05 (ind)'!Y$6:Y$37)-MIN('05 (ind)'!Y$6:Y$37))),ABS(-100+(100*(('05 (ind)'!Y28-MIN('05 (ind)'!Y$6:Y$37))/(MAX('05 (ind)'!Y$6:Y$37)-MIN('05 (ind)'!Y$6:Y$37))))))</f>
        <v>78.112993831412354</v>
      </c>
      <c r="Z29" s="75">
        <f>IF('05 (ind)'!Z$1="si",100*(('05 (ind)'!Z28-MIN('05 (ind)'!Z$6:Z$37))/(MAX('05 (ind)'!Z$6:Z$37)-MIN('05 (ind)'!Z$6:Z$37))),ABS(-100+(100*(('05 (ind)'!Z28-MIN('05 (ind)'!Z$6:Z$37))/(MAX('05 (ind)'!Z$6:Z$37)-MIN('05 (ind)'!Z$6:Z$37))))))</f>
        <v>27.211153179935948</v>
      </c>
      <c r="AA29" s="75">
        <f>IF('05 (ind)'!AA$1="si",100*(('05 (ind)'!AA28-MIN('05 (ind)'!AA$6:AA$37))/(MAX('05 (ind)'!AA$6:AA$37)-MIN('05 (ind)'!AA$6:AA$37))),ABS(-100+(100*(('05 (ind)'!AA28-MIN('05 (ind)'!AA$6:AA$37))/(MAX('05 (ind)'!AA$6:AA$37)-MIN('05 (ind)'!AA$6:AA$37))))))</f>
        <v>91.324519585580418</v>
      </c>
      <c r="AB29" s="75">
        <f>IF('05 (ind)'!AB$1="si",100*(('05 (ind)'!AB28-MIN('05 (ind)'!AB$6:AB$37))/(MAX('05 (ind)'!AB$6:AB$37)-MIN('05 (ind)'!AB$6:AB$37))),ABS(-100+(100*(('05 (ind)'!AB28-MIN('05 (ind)'!AB$6:AB$37))/(MAX('05 (ind)'!AB$6:AB$37)-MIN('05 (ind)'!AB$6:AB$37))))))</f>
        <v>21.416863059602264</v>
      </c>
      <c r="AC29" s="75">
        <f>IF('05 (ind)'!AC$1="si",100*(('05 (ind)'!AC28-MIN('05 (ind)'!AC$6:AC$37))/(MAX('05 (ind)'!AC$6:AC$37)-MIN('05 (ind)'!AC$6:AC$37))),ABS(-100+(100*(('05 (ind)'!AC28-MIN('05 (ind)'!AC$6:AC$37))/(MAX('05 (ind)'!AC$6:AC$37)-MIN('05 (ind)'!AC$6:AC$37))))))</f>
        <v>100</v>
      </c>
      <c r="AD29" s="75">
        <f>IF('05 (ind)'!AD$1="si",100*(('05 (ind)'!AD28-MIN('05 (ind)'!AD$6:AD$37))/(MAX('05 (ind)'!AD$6:AD$37)-MIN('05 (ind)'!AD$6:AD$37))),ABS(-100+(100*(('05 (ind)'!AD28-MIN('05 (ind)'!AD$6:AD$37))/(MAX('05 (ind)'!AD$6:AD$37)-MIN('05 (ind)'!AD$6:AD$37))))))</f>
        <v>70.71432915180111</v>
      </c>
      <c r="AE29" s="75">
        <f>IF('05 (ind)'!AE$1="si",100*(('05 (ind)'!AE28-MIN('05 (ind)'!AE$6:AE$37))/(MAX('05 (ind)'!AE$6:AE$37)-MIN('05 (ind)'!AE$6:AE$37))),ABS(-100+(100*(('05 (ind)'!AE28-MIN('05 (ind)'!AE$6:AE$37))/(MAX('05 (ind)'!AE$6:AE$37)-MIN('05 (ind)'!AE$6:AE$37))))))</f>
        <v>47.519888823755068</v>
      </c>
      <c r="AF29" s="75">
        <f>IF('05 (ind)'!AF$1="si",100*(('05 (ind)'!AF28-MIN('05 (ind)'!AF$6:AF$37))/(MAX('05 (ind)'!AF$6:AF$37)-MIN('05 (ind)'!AF$6:AF$37))),ABS(-100+(100*(('05 (ind)'!AF28-MIN('05 (ind)'!AF$6:AF$37))/(MAX('05 (ind)'!AF$6:AF$37)-MIN('05 (ind)'!AF$6:AF$37))))))</f>
        <v>77.472527472527474</v>
      </c>
      <c r="AG29" s="75">
        <f>IF('05 (ind)'!AG$1="si",100*(('05 (ind)'!AG28-MIN('05 (ind)'!AG$6:AG$37))/(MAX('05 (ind)'!AG$6:AG$37)-MIN('05 (ind)'!AG$6:AG$37))),ABS(-100+(100*(('05 (ind)'!AG28-MIN('05 (ind)'!AG$6:AG$37))/(MAX('05 (ind)'!AG$6:AG$37)-MIN('05 (ind)'!AG$6:AG$37))))))</f>
        <v>72.115384615384585</v>
      </c>
      <c r="AH29" s="75">
        <f>IF('05 (ind)'!AH$1="si",100*(('05 (ind)'!AH28-MIN('05 (ind)'!AH$6:AH$37))/(MAX('05 (ind)'!AH$6:AH$37)-MIN('05 (ind)'!AH$6:AH$37))),ABS(-100+(100*(('05 (ind)'!AH28-MIN('05 (ind)'!AH$6:AH$37))/(MAX('05 (ind)'!AH$6:AH$37)-MIN('05 (ind)'!AH$6:AH$37))))))</f>
        <v>28.643216080401992</v>
      </c>
      <c r="AI29" s="75">
        <f>IF('05 (ind)'!AI$1="si",100*(('05 (ind)'!AI28-MIN('05 (ind)'!AI$6:AI$37))/(MAX('05 (ind)'!AI$6:AI$37)-MIN('05 (ind)'!AI$6:AI$37))),ABS(-100+(100*(('05 (ind)'!AI28-MIN('05 (ind)'!AI$6:AI$37))/(MAX('05 (ind)'!AI$6:AI$37)-MIN('05 (ind)'!AI$6:AI$37))))))</f>
        <v>0.82677018401702063</v>
      </c>
      <c r="AJ29" s="75">
        <f>IF('05 (ind)'!AJ$1="si",100*(('05 (ind)'!AJ28-MIN('05 (ind)'!AJ$6:AJ$37))/(MAX('05 (ind)'!AJ$6:AJ$37)-MIN('05 (ind)'!AJ$6:AJ$37))),ABS(-100+(100*(('05 (ind)'!AJ28-MIN('05 (ind)'!AJ$6:AJ$37))/(MAX('05 (ind)'!AJ$6:AJ$37)-MIN('05 (ind)'!AJ$6:AJ$37))))))</f>
        <v>73.429228998849268</v>
      </c>
      <c r="AK29" s="75">
        <f>IF('05 (ind)'!AK$1="si",100*(('05 (ind)'!AK28-MIN('05 (ind)'!AK$6:AK$37))/(MAX('05 (ind)'!AK$6:AK$37)-MIN('05 (ind)'!AK$6:AK$37))),ABS(-100+(100*(('05 (ind)'!AK28-MIN('05 (ind)'!AK$6:AK$37))/(MAX('05 (ind)'!AK$6:AK$37)-MIN('05 (ind)'!AK$6:AK$37))))))</f>
        <v>6.7593654498113764</v>
      </c>
      <c r="AL29" s="75">
        <f>IF('05 (ind)'!AL$1="si",100*(('05 (ind)'!AL28-MIN('05 (ind)'!AL$6:AL$37))/(MAX('05 (ind)'!AL$6:AL$37)-MIN('05 (ind)'!AL$6:AL$37))),ABS(-100+(100*(('05 (ind)'!AL28-MIN('05 (ind)'!AL$6:AL$37))/(MAX('05 (ind)'!AL$6:AL$37)-MIN('05 (ind)'!AL$6:AL$37))))))</f>
        <v>42.948861321935048</v>
      </c>
      <c r="AM29" s="75">
        <f>IF('05 (ind)'!AM$1="si",100*(('05 (ind)'!AM28-MIN('05 (ind)'!AM$6:AM$37))/(MAX('05 (ind)'!AM$6:AM$37)-MIN('05 (ind)'!AM$6:AM$37))),ABS(-100+(100*(('05 (ind)'!AM28-MIN('05 (ind)'!AM$6:AM$37))/(MAX('05 (ind)'!AM$6:AM$37)-MIN('05 (ind)'!AM$6:AM$37))))))</f>
        <v>62.12774263652107</v>
      </c>
      <c r="AN29" s="75">
        <f>IF('05 (ind)'!AN$1="si",100*(('05 (ind)'!AN28-MIN('05 (ind)'!AN$6:AN$37))/(MAX('05 (ind)'!AN$6:AN$37)-MIN('05 (ind)'!AN$6:AN$37))),ABS(-100+(100*(('05 (ind)'!AN28-MIN('05 (ind)'!AN$6:AN$37))/(MAX('05 (ind)'!AN$6:AN$37)-MIN('05 (ind)'!AN$6:AN$37))))))</f>
        <v>67.302989020100313</v>
      </c>
      <c r="AO29" s="75">
        <f>IF('05 (ind)'!AO$1="si",100*(('05 (ind)'!AO28-MIN('05 (ind)'!AO$6:AO$37))/(MAX('05 (ind)'!AO$6:AO$37)-MIN('05 (ind)'!AO$6:AO$37))),ABS(-100+(100*(('05 (ind)'!AO28-MIN('05 (ind)'!AO$6:AO$37))/(MAX('05 (ind)'!AO$6:AO$37)-MIN('05 (ind)'!AO$6:AO$37))))))</f>
        <v>100</v>
      </c>
      <c r="AP29" s="75">
        <f>IF('05 (ind)'!AP$1="si",100*(('05 (ind)'!AP28-MIN('05 (ind)'!AP$6:AP$37))/(MAX('05 (ind)'!AP$6:AP$37)-MIN('05 (ind)'!AP$6:AP$37))),ABS(-100+(100*(('05 (ind)'!AP28-MIN('05 (ind)'!AP$6:AP$37))/(MAX('05 (ind)'!AP$6:AP$37)-MIN('05 (ind)'!AP$6:AP$37))))))</f>
        <v>58.027709861450695</v>
      </c>
      <c r="AQ29" s="75">
        <f>IF('05 (ind)'!AQ$1="si",100*(('05 (ind)'!AQ28-MIN('05 (ind)'!AQ$6:AQ$37))/(MAX('05 (ind)'!AQ$6:AQ$37)-MIN('05 (ind)'!AQ$6:AQ$37))),ABS(-100+(100*(('05 (ind)'!AQ28-MIN('05 (ind)'!AQ$6:AQ$37))/(MAX('05 (ind)'!AQ$6:AQ$37)-MIN('05 (ind)'!AQ$6:AQ$37))))))</f>
        <v>15.732137590113512</v>
      </c>
      <c r="AR29" s="75">
        <f>IF('05 (ind)'!AR$1="si",100*(('05 (ind)'!AR28-MIN('05 (ind)'!AR$6:AR$37))/(MAX('05 (ind)'!AR$6:AR$37)-MIN('05 (ind)'!AR$6:AR$37))),ABS(-100+(100*(('05 (ind)'!AR28-MIN('05 (ind)'!AR$6:AR$37))/(MAX('05 (ind)'!AR$6:AR$37)-MIN('05 (ind)'!AR$6:AR$37))))))</f>
        <v>100</v>
      </c>
      <c r="AS29" s="75">
        <f>IF('05 (ind)'!AS$1="si",100*(('05 (ind)'!AS28-MIN('05 (ind)'!AS$6:AS$37))/(MAX('05 (ind)'!AS$6:AS$37)-MIN('05 (ind)'!AS$6:AS$37))),ABS(-100+(100*(('05 (ind)'!AS28-MIN('05 (ind)'!AS$6:AS$37))/(MAX('05 (ind)'!AS$6:AS$37)-MIN('05 (ind)'!AS$6:AS$37))))))</f>
        <v>58.720930232558139</v>
      </c>
      <c r="AT29" s="75">
        <f>IF('05 (ind)'!AT$1="si",100*(('05 (ind)'!AT28-MIN('05 (ind)'!AT$6:AT$37))/(MAX('05 (ind)'!AT$6:AT$37)-MIN('05 (ind)'!AT$6:AT$37))),ABS(-100+(100*(('05 (ind)'!AT28-MIN('05 (ind)'!AT$6:AT$37))/(MAX('05 (ind)'!AT$6:AT$37)-MIN('05 (ind)'!AT$6:AT$37))))))</f>
        <v>0</v>
      </c>
      <c r="AU29" s="75">
        <f>IF('05 (ind)'!AU$1="si",100*(('05 (ind)'!AU28-MIN('05 (ind)'!AU$6:AU$37))/(MAX('05 (ind)'!AU$6:AU$37)-MIN('05 (ind)'!AU$6:AU$37))),ABS(-100+(100*(('05 (ind)'!AU28-MIN('05 (ind)'!AU$6:AU$37))/(MAX('05 (ind)'!AU$6:AU$37)-MIN('05 (ind)'!AU$6:AU$37))))))</f>
        <v>48.456790123456777</v>
      </c>
      <c r="AV29" s="75">
        <f>IF('05 (ind)'!AV$1="si",100*(('05 (ind)'!AV28-MIN('05 (ind)'!AV$6:AV$37))/(MAX('05 (ind)'!AV$6:AV$37)-MIN('05 (ind)'!AV$6:AV$37))),ABS(-100+(100*(('05 (ind)'!AV28-MIN('05 (ind)'!AV$6:AV$37))/(MAX('05 (ind)'!AV$6:AV$37)-MIN('05 (ind)'!AV$6:AV$37))))))</f>
        <v>74.870017331022524</v>
      </c>
      <c r="AW29" s="75">
        <f>IF('05 (ind)'!AW$1="si",100*(('05 (ind)'!AW28-MIN('05 (ind)'!AW$6:AW$37))/(MAX('05 (ind)'!AW$6:AW$37)-MIN('05 (ind)'!AW$6:AW$37))),ABS(-100+(100*(('05 (ind)'!AW28-MIN('05 (ind)'!AW$6:AW$37))/(MAX('05 (ind)'!AW$6:AW$37)-MIN('05 (ind)'!AW$6:AW$37))))))</f>
        <v>81.026438569206846</v>
      </c>
      <c r="AX29" s="75">
        <f>IF('05 (ind)'!AX$1="si",100*(('05 (ind)'!AX28-MIN('05 (ind)'!AX$6:AX$37))/(MAX('05 (ind)'!AX$6:AX$37)-MIN('05 (ind)'!AX$6:AX$37))),ABS(-100+(100*(('05 (ind)'!AX28-MIN('05 (ind)'!AX$6:AX$37))/(MAX('05 (ind)'!AX$6:AX$37)-MIN('05 (ind)'!AX$6:AX$37))))))</f>
        <v>11.598130519208754</v>
      </c>
      <c r="AY29" s="75">
        <f>IF('05 (ind)'!AY$1="si",100*(('05 (ind)'!AY28-MIN('05 (ind)'!AY$6:AY$37))/(MAX('05 (ind)'!AY$6:AY$37)-MIN('05 (ind)'!AY$6:AY$37))),ABS(-100+(100*(('05 (ind)'!AY28-MIN('05 (ind)'!AY$6:AY$37))/(MAX('05 (ind)'!AY$6:AY$37)-MIN('05 (ind)'!AY$6:AY$37))))))</f>
        <v>54.234062797335945</v>
      </c>
      <c r="AZ29" s="75">
        <f>IF('05 (ind)'!AZ$1="si",100*(('05 (ind)'!AZ28-MIN('05 (ind)'!AZ$6:AZ$37))/(MAX('05 (ind)'!AZ$6:AZ$37)-MIN('05 (ind)'!AZ$6:AZ$37))),ABS(-100+(100*(('05 (ind)'!AZ28-MIN('05 (ind)'!AZ$6:AZ$37))/(MAX('05 (ind)'!AZ$6:AZ$37)-MIN('05 (ind)'!AZ$6:AZ$37))))))</f>
        <v>73.623569454519853</v>
      </c>
      <c r="BA29" s="75">
        <f>IF('05 (ind)'!BA$1="si",100*(('05 (ind)'!BA28-MIN('05 (ind)'!BA$6:BA$37))/(MAX('05 (ind)'!BA$6:BA$37)-MIN('05 (ind)'!BA$6:BA$37))),ABS(-100+(100*(('05 (ind)'!BA28-MIN('05 (ind)'!BA$6:BA$37))/(MAX('05 (ind)'!BA$6:BA$37)-MIN('05 (ind)'!BA$6:BA$37))))))</f>
        <v>32.721508147287558</v>
      </c>
      <c r="BB29" s="75">
        <f>IF('05 (ind)'!BB$1="si",100*(('05 (ind)'!BB28-MIN('05 (ind)'!BB$6:BB$37))/(MAX('05 (ind)'!BB$6:BB$37)-MIN('05 (ind)'!BB$6:BB$37))),ABS(-100+(100*(('05 (ind)'!BB28-MIN('05 (ind)'!BB$6:BB$37))/(MAX('05 (ind)'!BB$6:BB$37)-MIN('05 (ind)'!BB$6:BB$37))))))</f>
        <v>22.57598459331744</v>
      </c>
      <c r="BC29" s="75">
        <f>IF('05 (ind)'!BC$1="si",100*(('05 (ind)'!BC28-MIN('05 (ind)'!BC$6:BC$37))/(MAX('05 (ind)'!BC$6:BC$37)-MIN('05 (ind)'!BC$6:BC$37))),ABS(-100+(100*(('05 (ind)'!BC28-MIN('05 (ind)'!BC$6:BC$37))/(MAX('05 (ind)'!BC$6:BC$37)-MIN('05 (ind)'!BC$6:BC$37))))))</f>
        <v>11.398686117157114</v>
      </c>
      <c r="BD29" s="75">
        <f>IF('05 (ind)'!BD$1="si",100*(('05 (ind)'!BD28-MIN('05 (ind)'!BD$6:BD$37))/(MAX('05 (ind)'!BD$6:BD$37)-MIN('05 (ind)'!BD$6:BD$37))),ABS(-100+(100*(('05 (ind)'!BD28-MIN('05 (ind)'!BD$6:BD$37))/(MAX('05 (ind)'!BD$6:BD$37)-MIN('05 (ind)'!BD$6:BD$37))))))</f>
        <v>72.448260860987872</v>
      </c>
      <c r="BE29" s="75">
        <f>IF('05 (ind)'!BE$1="si",100*(('05 (ind)'!BE28-MIN('05 (ind)'!BE$6:BE$37))/(MAX('05 (ind)'!BE$6:BE$37)-MIN('05 (ind)'!BE$6:BE$37))),ABS(-100+(100*(('05 (ind)'!BE28-MIN('05 (ind)'!BE$6:BE$37))/(MAX('05 (ind)'!BE$6:BE$37)-MIN('05 (ind)'!BE$6:BE$37))))))</f>
        <v>100</v>
      </c>
      <c r="BF29" s="75">
        <f>IF('05 (ind)'!BF$1="si",100*(('05 (ind)'!BF28-MIN('05 (ind)'!BF$6:BF$37))/(MAX('05 (ind)'!BF$6:BF$37)-MIN('05 (ind)'!BF$6:BF$37))),ABS(-100+(100*(('05 (ind)'!BF28-MIN('05 (ind)'!BF$6:BF$37))/(MAX('05 (ind)'!BF$6:BF$37)-MIN('05 (ind)'!BF$6:BF$37))))))</f>
        <v>48.741643857421643</v>
      </c>
      <c r="BG29" s="75">
        <f>IF('05 (ind)'!BG$1="si",100*(('05 (ind)'!BG28-MIN('05 (ind)'!BG$6:BG$37))/(MAX('05 (ind)'!BG$6:BG$37)-MIN('05 (ind)'!BG$6:BG$37))),ABS(-100+(100*(('05 (ind)'!BG28-MIN('05 (ind)'!BG$6:BG$37))/(MAX('05 (ind)'!BG$6:BG$37)-MIN('05 (ind)'!BG$6:BG$37))))))</f>
        <v>26.198625565639983</v>
      </c>
      <c r="BH29" s="75">
        <f>IF('05 (ind)'!BH$1="si",100*(('05 (ind)'!BH28-MIN('05 (ind)'!BH$6:BH$37))/(MAX('05 (ind)'!BH$6:BH$37)-MIN('05 (ind)'!BH$6:BH$37))),ABS(-100+(100*(('05 (ind)'!BH28-MIN('05 (ind)'!BH$6:BH$37))/(MAX('05 (ind)'!BH$6:BH$37)-MIN('05 (ind)'!BH$6:BH$37))))))</f>
        <v>14.945341642874491</v>
      </c>
      <c r="BI29" s="75">
        <f>IF('05 (ind)'!BI$1="si",100*(('05 (ind)'!BI28-MIN('05 (ind)'!BI$6:BI$37))/(MAX('05 (ind)'!BI$6:BI$37)-MIN('05 (ind)'!BI$6:BI$37))),ABS(-100+(100*(('05 (ind)'!BI28-MIN('05 (ind)'!BI$6:BI$37))/(MAX('05 (ind)'!BI$6:BI$37)-MIN('05 (ind)'!BI$6:BI$37))))))</f>
        <v>91.606982948707838</v>
      </c>
      <c r="BJ29" s="75">
        <f>IF('05 (ind)'!BJ$1="si",100*(('05 (ind)'!BJ28-MIN('05 (ind)'!BJ$6:BJ$37))/(MAX('05 (ind)'!BJ$6:BJ$37)-MIN('05 (ind)'!BJ$6:BJ$37))),ABS(-100+(100*(('05 (ind)'!BJ28-MIN('05 (ind)'!BJ$6:BJ$37))/(MAX('05 (ind)'!BJ$6:BJ$37)-MIN('05 (ind)'!BJ$6:BJ$37))))))</f>
        <v>15.20597359308476</v>
      </c>
      <c r="BK29" s="75">
        <f>IF('05 (ind)'!BK$1="si",100*(('05 (ind)'!BK28-MIN('05 (ind)'!BK$6:BK$37))/(MAX('05 (ind)'!BK$6:BK$37)-MIN('05 (ind)'!BK$6:BK$37))),ABS(-100+(100*(('05 (ind)'!BK28-MIN('05 (ind)'!BK$6:BK$37))/(MAX('05 (ind)'!BK$6:BK$37)-MIN('05 (ind)'!BK$6:BK$37))))))</f>
        <v>73.2215023094831</v>
      </c>
      <c r="BL29" s="75">
        <f>IF('05 (ind)'!BL$1="si",100*(('05 (ind)'!BL28-MIN('05 (ind)'!BL$6:BL$37))/(MAX('05 (ind)'!BL$6:BL$37)-MIN('05 (ind)'!BL$6:BL$37))),ABS(-100+(100*(('05 (ind)'!BL28-MIN('05 (ind)'!BL$6:BL$37))/(MAX('05 (ind)'!BL$6:BL$37)-MIN('05 (ind)'!BL$6:BL$37))))))</f>
        <v>82.758620689655174</v>
      </c>
      <c r="BM29" s="75">
        <f>IF('05 (ind)'!BM$1="si",100*(('05 (ind)'!BM28-MIN('05 (ind)'!BM$6:BM$37))/(MAX('05 (ind)'!BM$6:BM$37)-MIN('05 (ind)'!BM$6:BM$37))),ABS(-100+(100*(('05 (ind)'!BM28-MIN('05 (ind)'!BM$6:BM$37))/(MAX('05 (ind)'!BM$6:BM$37)-MIN('05 (ind)'!BM$6:BM$37))))))</f>
        <v>100</v>
      </c>
      <c r="BN29" s="75">
        <f>IF('05 (ind)'!BN$1="si",100*(('05 (ind)'!BN28-MIN('05 (ind)'!BN$6:BN$37))/(MAX('05 (ind)'!BN$6:BN$37)-MIN('05 (ind)'!BN$6:BN$37))),ABS(-100+(100*(('05 (ind)'!BN28-MIN('05 (ind)'!BN$6:BN$37))/(MAX('05 (ind)'!BN$6:BN$37)-MIN('05 (ind)'!BN$6:BN$37))))))</f>
        <v>80.831704758464824</v>
      </c>
      <c r="BO29" s="75">
        <f>IF('05 (ind)'!BO$1="si",100*(('05 (ind)'!BO28-MIN('05 (ind)'!BO$6:BO$37))/(MAX('05 (ind)'!BO$6:BO$37)-MIN('05 (ind)'!BO$6:BO$37))),ABS(-100+(100*(('05 (ind)'!BO28-MIN('05 (ind)'!BO$6:BO$37))/(MAX('05 (ind)'!BO$6:BO$37)-MIN('05 (ind)'!BO$6:BO$37))))))</f>
        <v>40.964947041087356</v>
      </c>
      <c r="BP29" s="75">
        <f>IF('05 (ind)'!BP$1="si",100*(('05 (ind)'!BP28-MIN('05 (ind)'!BP$6:BP$37))/(MAX('05 (ind)'!BP$6:BP$37)-MIN('05 (ind)'!BP$6:BP$37))),ABS(-100+(100*(('05 (ind)'!BP28-MIN('05 (ind)'!BP$6:BP$37))/(MAX('05 (ind)'!BP$6:BP$37)-MIN('05 (ind)'!BP$6:BP$37))))))</f>
        <v>36.747810458982521</v>
      </c>
      <c r="BQ29" s="75">
        <f>IF('05 (ind)'!BQ$1="si",100*(('05 (ind)'!BQ28-MIN('05 (ind)'!BQ$6:BQ$37))/(MAX('05 (ind)'!BQ$6:BQ$37)-MIN('05 (ind)'!BQ$6:BQ$37))),ABS(-100+(100*(('05 (ind)'!BQ28-MIN('05 (ind)'!BQ$6:BQ$37))/(MAX('05 (ind)'!BQ$6:BQ$37)-MIN('05 (ind)'!BQ$6:BQ$37))))))</f>
        <v>41.548139950393953</v>
      </c>
      <c r="BR29" s="75">
        <f>IF('05 (ind)'!BR$1="si",100*(('05 (ind)'!BR28-MIN('05 (ind)'!BR$6:BR$37))/(MAX('05 (ind)'!BR$6:BR$37)-MIN('05 (ind)'!BR$6:BR$37))),ABS(-100+(100*(('05 (ind)'!BR28-MIN('05 (ind)'!BR$6:BR$37))/(MAX('05 (ind)'!BP$6:BP$37)-MIN('05 (ind)'!BR$6:BR$37))))))</f>
        <v>26.458210885153399</v>
      </c>
      <c r="BS29" s="75">
        <f>IF('05 (ind)'!BS$1="si",100*(('05 (ind)'!BS28-MIN('05 (ind)'!BS$6:BS$37))/(MAX('05 (ind)'!BS$6:BS$37)-MIN('05 (ind)'!BS$6:BS$37))),ABS(-100+(100*(('05 (ind)'!BS28-MIN('05 (ind)'!BS$6:BS$37))/(MAX('05 (ind)'!BQ$6:BQ$37)-MIN('05 (ind)'!BS$6:BS$37))))))</f>
        <v>38.203161806773302</v>
      </c>
      <c r="BT29" s="75">
        <f>IF('05 (ind)'!BT$1="si",100*(('05 (ind)'!BT28-MIN('05 (ind)'!BT$6:BT$37))/(MAX('05 (ind)'!BT$6:BT$37)-MIN('05 (ind)'!BT$6:BT$37))),ABS(-100+(100*(('05 (ind)'!BT28-MIN('05 (ind)'!BT$6:BT$37))/(MAX('05 (ind)'!BR$6:BR$37)-MIN('05 (ind)'!BT$6:BT$37))))))</f>
        <v>87.880848749999998</v>
      </c>
      <c r="BU29" s="75">
        <f>IF('05 (ind)'!BU$1="si",100*(('05 (ind)'!BU28-MIN('05 (ind)'!BU$6:BU$37))/(MAX('05 (ind)'!BU$6:BU$37)-MIN('05 (ind)'!BU$6:BU$37))),ABS(-100+(100*(('05 (ind)'!BU28-MIN('05 (ind)'!BU$6:BU$37))/(MAX('05 (ind)'!BU$6:BU$37)-MIN('05 (ind)'!BU$6:BU$37))))))</f>
        <v>0</v>
      </c>
      <c r="BV29" s="75">
        <f>IF('05 (ind)'!BV$1="si",100*(('05 (ind)'!BV28-MIN('05 (ind)'!BV$6:BV$37))/(MAX('05 (ind)'!BV$6:BV$37)-MIN('05 (ind)'!BV$6:BV$37))),ABS(-100+(100*(('05 (ind)'!BV28-MIN('05 (ind)'!BV$6:BV$37))/(MAX('05 (ind)'!BV$6:BV$37)-MIN('05 (ind)'!BV$6:BV$37))))))</f>
        <v>6.618084473527662</v>
      </c>
      <c r="BW29" s="75">
        <f>IF('05 (ind)'!BW$1="si",100*(('05 (ind)'!BW28-MIN('05 (ind)'!BW$6:BW$37))/(MAX('05 (ind)'!BW$6:BW$37)-MIN('05 (ind)'!BW$6:BW$37))),ABS(-100+(100*(('05 (ind)'!BW28-MIN('05 (ind)'!BW$6:BW$37))/(MAX('05 (ind)'!BW$6:BW$37)-MIN('05 (ind)'!BW$6:BW$37))))))</f>
        <v>65.625410158813494</v>
      </c>
      <c r="BX29" s="75">
        <f>IF('05 (ind)'!BX$1="si",100*(('05 (ind)'!BX28-MIN('05 (ind)'!BX$6:BX$37))/(MAX('05 (ind)'!BX$6:BX$37)-MIN('05 (ind)'!BX$6:BX$37))),ABS(-100+(100*(('05 (ind)'!BX28-MIN('05 (ind)'!BX$6:BX$37))/(MAX('05 (ind)'!BX$6:BX$37)-MIN('05 (ind)'!BX$6:BX$37))))))</f>
        <v>37.326078572791587</v>
      </c>
      <c r="BY29" s="75">
        <f>IF('05 (ind)'!BY$1="si",100*(('05 (ind)'!BY28-MIN('05 (ind)'!BY$6:BY$37))/(MAX('05 (ind)'!BY$6:BY$37)-MIN('05 (ind)'!BY$6:BY$37))),ABS(-100+(100*(('05 (ind)'!BY28-MIN('05 (ind)'!BY$6:BY$37))/(MAX('05 (ind)'!BY$6:BY$37)-MIN('05 (ind)'!BY$6:BY$37))))))</f>
        <v>26.855166057011377</v>
      </c>
      <c r="BZ29" s="75">
        <f>IF('05 (ind)'!BZ$1="si",100*(('05 (ind)'!BZ28-MIN('05 (ind)'!BZ$6:BZ$37))/(MAX('05 (ind)'!BZ$6:BZ$37)-MIN('05 (ind)'!BZ$6:BZ$37))),ABS(-100+(100*(('05 (ind)'!BZ28-MIN('05 (ind)'!BZ$6:BZ$37))/(MAX('05 (ind)'!BZ$6:BZ$37)-MIN('05 (ind)'!BZ$6:BZ$37))))))</f>
        <v>99.275741270291547</v>
      </c>
      <c r="CA29" s="75">
        <f>IF('05 (ind)'!CA$1="si",100*(('05 (ind)'!CA28-MIN('05 (ind)'!CA$6:CA$37))/(MAX('05 (ind)'!CA$6:CA$37)-MIN('05 (ind)'!CA$6:CA$37))),ABS(-100+(100*(('05 (ind)'!CA28-MIN('05 (ind)'!CA$6:CA$37))/(MAX('05 (ind)'!CA$6:CA$37)-MIN('05 (ind)'!CA$6:CA$37))))))</f>
        <v>0</v>
      </c>
      <c r="CB29" s="75">
        <f>IF('05 (ind)'!CB$1="si",100*(('05 (ind)'!CB28-MIN('05 (ind)'!CB$6:CB$37))/(MAX('05 (ind)'!CB$6:CB$37)-MIN('05 (ind)'!CB$6:CB$37))),ABS(-100+(100*(('05 (ind)'!CB28-MIN('05 (ind)'!CB$6:CB$37))/(MAX('05 (ind)'!CB$6:CB$37)-MIN('05 (ind)'!CB$6:CB$37))))))</f>
        <v>58.426966292134829</v>
      </c>
      <c r="CC29" s="75">
        <f>IF('05 (ind)'!CC$1="si",100*(('05 (ind)'!CC28-MIN('05 (ind)'!CC$6:CC$37))/(MAX('05 (ind)'!CC$6:CC$37)-MIN('05 (ind)'!CC$6:CC$37))),ABS(-100+(100*(('05 (ind)'!CC28-MIN('05 (ind)'!CC$6:CC$37))/(MAX('05 (ind)'!CC$6:CC$37)-MIN('05 (ind)'!CC$6:CC$37))))))</f>
        <v>60.152174956112503</v>
      </c>
      <c r="CD29" s="75">
        <f>IF('05 (ind)'!CD$1="si",100*(('05 (ind)'!CD28-MIN('05 (ind)'!CD$6:CD$37))/(MAX('05 (ind)'!CD$6:CD$37)-MIN('05 (ind)'!CD$6:CD$37))),ABS(-100+(100*(('05 (ind)'!CD28-MIN('05 (ind)'!CD$6:CD$37))/(MAX('05 (ind)'!CD$6:CD$37)-MIN('05 (ind)'!CD$6:CD$37))))))</f>
        <v>100</v>
      </c>
      <c r="CE29" s="75">
        <f>IF('05 (ind)'!CE$1="si",100*(('05 (ind)'!CE28-MIN('05 (ind)'!CE$6:CE$37))/(MAX('05 (ind)'!CE$6:CE$37)-MIN('05 (ind)'!CE$6:CE$37))),ABS(-100+(100*(('05 (ind)'!CE28-MIN('05 (ind)'!CE$6:CE$37))/(MAX('05 (ind)'!CE$6:CE$37)-MIN('05 (ind)'!CE$6:CE$37))))))</f>
        <v>100</v>
      </c>
      <c r="CF29" s="75">
        <f>IF('05 (ind)'!CF$1="si",100*(('05 (ind)'!CF28-MIN('05 (ind)'!CF$6:CF$37))/(MAX('05 (ind)'!CF$6:CF$37)-MIN('05 (ind)'!CF$6:CF$37))),ABS(-100+(100*(('05 (ind)'!CF28-MIN('05 (ind)'!CF$6:CF$37))/(MAX('05 (ind)'!CF$6:CF$37)-MIN('05 (ind)'!CF$6:CF$37))))))</f>
        <v>1.207856830331917</v>
      </c>
      <c r="CG29" s="75">
        <f>IF('05 (ind)'!CG$1="si",100*(('05 (ind)'!CG28-MIN('05 (ind)'!CG$6:CG$37))/(MAX('05 (ind)'!CG$6:CG$37)-MIN('05 (ind)'!CG$6:CG$37))),ABS(-100+(100*(('05 (ind)'!CG28-MIN('05 (ind)'!CG$6:CG$37))/(MAX('05 (ind)'!CG$6:CG$37)-MIN('05 (ind)'!CG$6:CG$37))))))</f>
        <v>27.4720198679018</v>
      </c>
      <c r="CH29" s="75">
        <f>IF('05 (ind)'!CH$1="si",100*(('05 (ind)'!CH28-MIN('05 (ind)'!CH$6:CH$37))/(MAX('05 (ind)'!CH$6:CH$37)-MIN('05 (ind)'!CH$6:CH$37))),ABS(-100+(100*(('05 (ind)'!CH28-MIN('05 (ind)'!CH$6:CH$37))/(MAX('05 (ind)'!CH$6:CH$37)-MIN('05 (ind)'!CH$6:CH$37))))))</f>
        <v>39.384154960395037</v>
      </c>
      <c r="CI29" s="75">
        <f>IF('05 (ind)'!CI$1="si",100*(('05 (ind)'!CI28-MIN('05 (ind)'!CI$6:CI$37))/(MAX('05 (ind)'!CI$6:CI$37)-MIN('05 (ind)'!CI$6:CI$37))),ABS(-100+(100*(('05 (ind)'!CI28-MIN('05 (ind)'!CI$6:CI$37))/(MAX('05 (ind)'!CI$6:CI$37)-MIN('05 (ind)'!CI$6:CI$37))))))</f>
        <v>100</v>
      </c>
      <c r="CJ29" s="75">
        <f>IF('05 (ind)'!CJ$1="si",100*(('05 (ind)'!CJ28-MIN('05 (ind)'!CJ$6:CJ$37))/(MAX('05 (ind)'!CJ$6:CJ$37)-MIN('05 (ind)'!CJ$6:CJ$37))),ABS(-100+(100*(('05 (ind)'!CJ28-MIN('05 (ind)'!CJ$6:CJ$37))/(MAX('05 (ind)'!CJ$6:CJ$37)-MIN('05 (ind)'!CJ$6:CJ$37))))))</f>
        <v>16.411749221931604</v>
      </c>
      <c r="CK29" s="75">
        <f>IF('05 (ind)'!CK$1="si",100*(('05 (ind)'!CK28-MIN('05 (ind)'!CK$6:CK$37))/(MAX('05 (ind)'!CK$6:CK$37)-MIN('05 (ind)'!CK$6:CK$37))),ABS(-100+(100*(('05 (ind)'!CK28-MIN('05 (ind)'!CK$6:CK$37))/(MAX('05 (ind)'!CK$6:CK$37)-MIN('05 (ind)'!CK$6:CK$37))))))</f>
        <v>3.6776738904832276</v>
      </c>
      <c r="CL29" s="75">
        <f>IF('05 (ind)'!CL$1="si",100*(('05 (ind)'!CL28-MIN('05 (ind)'!CL$6:CL$37))/(MAX('05 (ind)'!CL$6:CL$37)-MIN('05 (ind)'!CL$6:CL$37))),ABS(-100+(100*(('05 (ind)'!CL28-MIN('05 (ind)'!CL$6:CL$37))/(MAX('05 (ind)'!CL$6:CL$37)-MIN('05 (ind)'!CL$6:CL$37))))))</f>
        <v>14.886882973789797</v>
      </c>
      <c r="CM29" s="75">
        <f>IF('05 (ind)'!CM$1="si",100*(('05 (ind)'!CM28-MIN('05 (ind)'!CM$6:CM$37))/(MAX('05 (ind)'!CM$6:CM$37)-MIN('05 (ind)'!CM$6:CM$37))),ABS(-100+(100*(('05 (ind)'!CM28-MIN('05 (ind)'!CM$6:CM$37))/(MAX('05 (ind)'!CM$6:CM$37)-MIN('05 (ind)'!CM$6:CM$37))))))</f>
        <v>3.6951268344883443</v>
      </c>
    </row>
    <row r="30" spans="1:91">
      <c r="A30" s="18" t="s">
        <v>228</v>
      </c>
      <c r="B30" s="87">
        <f>IF('05 (ind)'!B$1="si",100*(('05 (ind)'!B29-MIN('05 (ind)'!B$6:B$37))/(MAX('05 (ind)'!B$6:B$37)-MIN('05 (ind)'!B$6:B$37))),ABS(-100+(100*(('05 (ind)'!B29-MIN('05 (ind)'!B$6:B$37))/(MAX('05 (ind)'!B$6:B$37)-MIN('05 (ind)'!B$6:B$37))))))</f>
        <v>6.221333572044883</v>
      </c>
      <c r="C30" s="87">
        <f>IF('05 (ind)'!C$1="si",100*(('05 (ind)'!C29-MIN('05 (ind)'!C$6:C$37))/(MAX('05 (ind)'!C$6:C$37)-MIN('05 (ind)'!C$6:C$37))),ABS(-100+(100*(('05 (ind)'!C29-MIN('05 (ind)'!C$6:C$37))/(MAX('05 (ind)'!C$6:C$37)-MIN('05 (ind)'!C$6:C$37))))))</f>
        <v>34.853462198208227</v>
      </c>
      <c r="D30" s="87">
        <f>IF('05 (ind)'!D$1="si",100*(('05 (ind)'!D29-MIN('05 (ind)'!D$6:D$37))/(MAX('05 (ind)'!D$6:D$37)-MIN('05 (ind)'!D$6:D$37))),ABS(-100+(100*(('05 (ind)'!D29-MIN('05 (ind)'!D$6:D$37))/(MAX('05 (ind)'!D$6:D$37)-MIN('05 (ind)'!D$6:D$37))))))</f>
        <v>58.241743622837724</v>
      </c>
      <c r="E30" s="87">
        <f>IF('05 (ind)'!E$1="si",100*(('05 (ind)'!E29-MIN('05 (ind)'!E$6:E$37))/(MAX('05 (ind)'!E$6:E$37)-MIN('05 (ind)'!E$6:E$37))),ABS(-100+(100*(('05 (ind)'!E29-MIN('05 (ind)'!E$6:E$37))/(MAX('05 (ind)'!E$6:E$37)-MIN('05 (ind)'!E$6:E$37))))))</f>
        <v>75.532707495157211</v>
      </c>
      <c r="F30" s="87">
        <f>IF('05 (ind)'!F$1="si",100*(('05 (ind)'!F29-MIN('05 (ind)'!F$6:F$37))/(MAX('05 (ind)'!F$6:F$37)-MIN('05 (ind)'!F$6:F$37))),ABS(-100+(100*(('05 (ind)'!F29-MIN('05 (ind)'!F$6:F$37))/(MAX('05 (ind)'!F$6:F$37)-MIN('05 (ind)'!F$6:F$37))))))</f>
        <v>77.076411960132901</v>
      </c>
      <c r="G30" s="87">
        <f>IF('05 (ind)'!G$1="si",100*(('05 (ind)'!G29-MIN('05 (ind)'!G$6:G$37))/(MAX('05 (ind)'!G$6:G$37)-MIN('05 (ind)'!G$6:G$37))),ABS(-100+(100*(('05 (ind)'!G29-MIN('05 (ind)'!G$6:G$37))/(MAX('05 (ind)'!G$6:G$37)-MIN('05 (ind)'!G$6:G$37))))))</f>
        <v>53.623188405797109</v>
      </c>
      <c r="H30" s="87">
        <f>IF('05 (ind)'!H$1="si",100*(('05 (ind)'!H29-MIN('05 (ind)'!H$6:H$37))/(MAX('05 (ind)'!H$6:H$37)-MIN('05 (ind)'!H$6:H$37))),ABS(-100+(100*(('05 (ind)'!H29-MIN('05 (ind)'!H$6:H$37))/(MAX('05 (ind)'!H$6:H$37)-MIN('05 (ind)'!H$6:H$37))))))</f>
        <v>58.219178082191782</v>
      </c>
      <c r="I30" s="87">
        <f>IF('05 (ind)'!I$1="si",100*(('05 (ind)'!I29-MIN('05 (ind)'!I$6:I$37))/(MAX('05 (ind)'!I$6:I$37)-MIN('05 (ind)'!I$6:I$37))),ABS(-100+(100*(('05 (ind)'!I29-MIN('05 (ind)'!I$6:I$37))/(MAX('05 (ind)'!I$6:I$37)-MIN('05 (ind)'!I$6:I$37))))))</f>
        <v>80.674846625766861</v>
      </c>
      <c r="J30" s="87">
        <f>IF('05 (ind)'!J$1="si",100*(('05 (ind)'!J29-MIN('05 (ind)'!J$6:J$37))/(MAX('05 (ind)'!J$6:J$37)-MIN('05 (ind)'!J$6:J$37))),ABS(-100+(100*(('05 (ind)'!J29-MIN('05 (ind)'!J$6:J$37))/(MAX('05 (ind)'!J$6:J$37)-MIN('05 (ind)'!J$6:J$37))))))</f>
        <v>14.303797468354427</v>
      </c>
      <c r="K30" s="87">
        <f>IF('05 (ind)'!K$1="si",100*(('05 (ind)'!K29-MIN('05 (ind)'!K$6:K$37))/(MAX('05 (ind)'!K$6:K$37)-MIN('05 (ind)'!K$6:K$37))),ABS(-100+(100*(('05 (ind)'!K29-MIN('05 (ind)'!K$6:K$37))/(MAX('05 (ind)'!K$6:K$37)-MIN('05 (ind)'!K$6:K$37))))))</f>
        <v>28.177308839716769</v>
      </c>
      <c r="L30" s="87">
        <f>IF('05 (ind)'!L$1="si",100*(('05 (ind)'!L29-MIN('05 (ind)'!L$6:L$37))/(MAX('05 (ind)'!L$6:L$37)-MIN('05 (ind)'!L$6:L$37))),ABS(-100+(100*(('05 (ind)'!L29-MIN('05 (ind)'!L$6:L$37))/(MAX('05 (ind)'!L$6:L$37)-MIN('05 (ind)'!L$6:L$37))))))</f>
        <v>78.878494937513864</v>
      </c>
      <c r="M30" s="87">
        <f>IF('05 (ind)'!M$1="si",100*(('05 (ind)'!M29-MIN('05 (ind)'!M$6:M$37))/(MAX('05 (ind)'!M$6:M$37)-MIN('05 (ind)'!M$6:M$37))),ABS(-100+(100*(('05 (ind)'!M29-MIN('05 (ind)'!M$6:M$37))/(MAX('05 (ind)'!M$6:M$37)-MIN('05 (ind)'!M$6:M$37))))))</f>
        <v>10.465100396215806</v>
      </c>
      <c r="N30" s="87">
        <f>IF('05 (ind)'!N$1="si",100*(('05 (ind)'!N29-MIN('05 (ind)'!N$6:N$37))/(MAX('05 (ind)'!N$6:N$37)-MIN('05 (ind)'!N$6:N$37))),ABS(-100+(100*(('05 (ind)'!N29-MIN('05 (ind)'!N$6:N$37))/(MAX('05 (ind)'!N$6:N$37)-MIN('05 (ind)'!N$6:N$37))))))</f>
        <v>0</v>
      </c>
      <c r="O30" s="87">
        <f>IF('05 (ind)'!O$1="si",100*(('05 (ind)'!O29-MIN('05 (ind)'!O$6:O$37))/(MAX('05 (ind)'!O$6:O$37)-MIN('05 (ind)'!O$6:O$37))),ABS(-100+(100*(('05 (ind)'!O29-MIN('05 (ind)'!O$6:O$37))/(MAX('05 (ind)'!O$6:O$37)-MIN('05 (ind)'!O$6:O$37))))))</f>
        <v>80</v>
      </c>
      <c r="P30" s="87">
        <f>IF('05 (ind)'!P$1="si",100*(('05 (ind)'!P29-MIN('05 (ind)'!P$6:P$37))/(MAX('05 (ind)'!P$6:P$37)-MIN('05 (ind)'!P$6:P$37))),ABS(-100+(100*(('05 (ind)'!P29-MIN('05 (ind)'!P$6:P$37))/(MAX('05 (ind)'!P$6:P$37)-MIN('05 (ind)'!P$6:P$37))))))</f>
        <v>1.7900574891001688</v>
      </c>
      <c r="Q30" s="87">
        <f>IF('05 (ind)'!Q$1="si",100*(('05 (ind)'!Q29-MIN('05 (ind)'!Q$6:Q$37))/(MAX('05 (ind)'!Q$6:Q$37)-MIN('05 (ind)'!Q$6:Q$37))),ABS(-100+(100*(('05 (ind)'!Q29-MIN('05 (ind)'!Q$6:Q$37))/(MAX('05 (ind)'!Q$6:Q$37)-MIN('05 (ind)'!Q$6:Q$37))))))</f>
        <v>4.8197966225327047</v>
      </c>
      <c r="R30" s="87">
        <f>IF('05 (ind)'!R$1="si",100*(('05 (ind)'!R29-MIN('05 (ind)'!R$6:R$37))/(MAX('05 (ind)'!R$6:R$37)-MIN('05 (ind)'!R$6:R$37))),ABS(-100+(100*(('05 (ind)'!R29-MIN('05 (ind)'!R$6:R$37))/(MAX('05 (ind)'!R$6:R$37)-MIN('05 (ind)'!R$6:R$37))))))</f>
        <v>0.5881686945604726</v>
      </c>
      <c r="S30" s="75">
        <f>ABS(ABS(('05 (ind)'!S29-((MAX('05 (ind)'!S$6:S$37)+MIN('05 (ind)'!S$6:S$37))/2))/(((MAX('05 (ind)'!S$6:S$37)+MIN('05 (ind)'!S$6:S$37))/2)-MAX('05 (ind)'!S$6:S$37))*100)-100)</f>
        <v>97.639686698162137</v>
      </c>
      <c r="T30" s="75">
        <f>IF('05 (ind)'!T$1="si",100*(('05 (ind)'!T29-MIN('05 (ind)'!T$6:T$37))/(MAX('05 (ind)'!T$6:T$37)-MIN('05 (ind)'!T$6:T$37))),ABS(-100+(100*(('05 (ind)'!T29-MIN('05 (ind)'!T$6:T$37))/(MAX('05 (ind)'!T$6:T$37)-MIN('05 (ind)'!T$6:T$37))))))</f>
        <v>10.93687899700112</v>
      </c>
      <c r="U30" s="75">
        <f>IF('05 (ind)'!U$1="si",100*(('05 (ind)'!U29-MIN('05 (ind)'!U$6:U$37))/(MAX('05 (ind)'!U$6:U$37)-MIN('05 (ind)'!U$6:U$37))),ABS(-100+(100*(('05 (ind)'!U29-MIN('05 (ind)'!U$6:U$37))/(MAX('05 (ind)'!U$6:U$37)-MIN('05 (ind)'!U$6:U$37))))))</f>
        <v>100</v>
      </c>
      <c r="V30" s="75">
        <f>IF('05 (ind)'!V$1="si",100*(('05 (ind)'!V29-MIN('05 (ind)'!V$6:V$37))/(MAX('05 (ind)'!V$6:V$37)-MIN('05 (ind)'!V$6:V$37))),ABS(-100+(100*(('05 (ind)'!V29-MIN('05 (ind)'!V$6:V$37))/(MAX('05 (ind)'!V$6:V$37)-MIN('05 (ind)'!V$6:V$37))))))</f>
        <v>95.027624309392266</v>
      </c>
      <c r="W30" s="75">
        <f>IF('05 (ind)'!W$1="si",100*(('05 (ind)'!W29-MIN('05 (ind)'!W$6:W$37))/(MAX('05 (ind)'!W$6:W$37)-MIN('05 (ind)'!W$6:W$37))),ABS(-100+(100*(('05 (ind)'!W29-MIN('05 (ind)'!W$6:W$37))/(MAX('05 (ind)'!W$6:W$37)-MIN('05 (ind)'!W$6:W$37))))))</f>
        <v>50.959752321981419</v>
      </c>
      <c r="X30" s="75">
        <f>IF('05 (ind)'!X$1="si",100*(('05 (ind)'!X29-MIN('05 (ind)'!X$6:X$37))/(MAX('05 (ind)'!X$6:X$37)-MIN('05 (ind)'!X$6:X$37))),ABS(-100+(100*(('05 (ind)'!X29-MIN('05 (ind)'!X$6:X$37))/(MAX('05 (ind)'!X$6:X$37)-MIN('05 (ind)'!X$6:X$37))))))</f>
        <v>39.089049481186052</v>
      </c>
      <c r="Y30" s="75">
        <f>IF('05 (ind)'!Y$1="si",100*(('05 (ind)'!Y29-MIN('05 (ind)'!Y$6:Y$37))/(MAX('05 (ind)'!Y$6:Y$37)-MIN('05 (ind)'!Y$6:Y$37))),ABS(-100+(100*(('05 (ind)'!Y29-MIN('05 (ind)'!Y$6:Y$37))/(MAX('05 (ind)'!Y$6:Y$37)-MIN('05 (ind)'!Y$6:Y$37))))))</f>
        <v>52.237835024720283</v>
      </c>
      <c r="Z30" s="75">
        <f>IF('05 (ind)'!Z$1="si",100*(('05 (ind)'!Z29-MIN('05 (ind)'!Z$6:Z$37))/(MAX('05 (ind)'!Z$6:Z$37)-MIN('05 (ind)'!Z$6:Z$37))),ABS(-100+(100*(('05 (ind)'!Z29-MIN('05 (ind)'!Z$6:Z$37))/(MAX('05 (ind)'!Z$6:Z$37)-MIN('05 (ind)'!Z$6:Z$37))))))</f>
        <v>48.507951284160825</v>
      </c>
      <c r="AA30" s="75">
        <f>IF('05 (ind)'!AA$1="si",100*(('05 (ind)'!AA29-MIN('05 (ind)'!AA$6:AA$37))/(MAX('05 (ind)'!AA$6:AA$37)-MIN('05 (ind)'!AA$6:AA$37))),ABS(-100+(100*(('05 (ind)'!AA29-MIN('05 (ind)'!AA$6:AA$37))/(MAX('05 (ind)'!AA$6:AA$37)-MIN('05 (ind)'!AA$6:AA$37))))))</f>
        <v>63.25972801084157</v>
      </c>
      <c r="AB30" s="75">
        <f>IF('05 (ind)'!AB$1="si",100*(('05 (ind)'!AB29-MIN('05 (ind)'!AB$6:AB$37))/(MAX('05 (ind)'!AB$6:AB$37)-MIN('05 (ind)'!AB$6:AB$37))),ABS(-100+(100*(('05 (ind)'!AB29-MIN('05 (ind)'!AB$6:AB$37))/(MAX('05 (ind)'!AB$6:AB$37)-MIN('05 (ind)'!AB$6:AB$37))))))</f>
        <v>21.58197042360133</v>
      </c>
      <c r="AC30" s="75">
        <f>IF('05 (ind)'!AC$1="si",100*(('05 (ind)'!AC29-MIN('05 (ind)'!AC$6:AC$37))/(MAX('05 (ind)'!AC$6:AC$37)-MIN('05 (ind)'!AC$6:AC$37))),ABS(-100+(100*(('05 (ind)'!AC29-MIN('05 (ind)'!AC$6:AC$37))/(MAX('05 (ind)'!AC$6:AC$37)-MIN('05 (ind)'!AC$6:AC$37))))))</f>
        <v>62.582146939185392</v>
      </c>
      <c r="AD30" s="75">
        <f>IF('05 (ind)'!AD$1="si",100*(('05 (ind)'!AD29-MIN('05 (ind)'!AD$6:AD$37))/(MAX('05 (ind)'!AD$6:AD$37)-MIN('05 (ind)'!AD$6:AD$37))),ABS(-100+(100*(('05 (ind)'!AD29-MIN('05 (ind)'!AD$6:AD$37))/(MAX('05 (ind)'!AD$6:AD$37)-MIN('05 (ind)'!AD$6:AD$37))))))</f>
        <v>61.724711497879461</v>
      </c>
      <c r="AE30" s="75">
        <f>IF('05 (ind)'!AE$1="si",100*(('05 (ind)'!AE29-MIN('05 (ind)'!AE$6:AE$37))/(MAX('05 (ind)'!AE$6:AE$37)-MIN('05 (ind)'!AE$6:AE$37))),ABS(-100+(100*(('05 (ind)'!AE29-MIN('05 (ind)'!AE$6:AE$37))/(MAX('05 (ind)'!AE$6:AE$37)-MIN('05 (ind)'!AE$6:AE$37))))))</f>
        <v>60.339030044321575</v>
      </c>
      <c r="AF30" s="75">
        <f>IF('05 (ind)'!AF$1="si",100*(('05 (ind)'!AF29-MIN('05 (ind)'!AF$6:AF$37))/(MAX('05 (ind)'!AF$6:AF$37)-MIN('05 (ind)'!AF$6:AF$37))),ABS(-100+(100*(('05 (ind)'!AF29-MIN('05 (ind)'!AF$6:AF$37))/(MAX('05 (ind)'!AF$6:AF$37)-MIN('05 (ind)'!AF$6:AF$37))))))</f>
        <v>57.692307692307686</v>
      </c>
      <c r="AG30" s="75">
        <f>IF('05 (ind)'!AG$1="si",100*(('05 (ind)'!AG29-MIN('05 (ind)'!AG$6:AG$37))/(MAX('05 (ind)'!AG$6:AG$37)-MIN('05 (ind)'!AG$6:AG$37))),ABS(-100+(100*(('05 (ind)'!AG29-MIN('05 (ind)'!AG$6:AG$37))/(MAX('05 (ind)'!AG$6:AG$37)-MIN('05 (ind)'!AG$6:AG$37))))))</f>
        <v>72.115384615384585</v>
      </c>
      <c r="AH30" s="75">
        <f>IF('05 (ind)'!AH$1="si",100*(('05 (ind)'!AH29-MIN('05 (ind)'!AH$6:AH$37))/(MAX('05 (ind)'!AH$6:AH$37)-MIN('05 (ind)'!AH$6:AH$37))),ABS(-100+(100*(('05 (ind)'!AH29-MIN('05 (ind)'!AH$6:AH$37))/(MAX('05 (ind)'!AH$6:AH$37)-MIN('05 (ind)'!AH$6:AH$37))))))</f>
        <v>67.839195979899472</v>
      </c>
      <c r="AI30" s="75">
        <f>IF('05 (ind)'!AI$1="si",100*(('05 (ind)'!AI29-MIN('05 (ind)'!AI$6:AI$37))/(MAX('05 (ind)'!AI$6:AI$37)-MIN('05 (ind)'!AI$6:AI$37))),ABS(-100+(100*(('05 (ind)'!AI29-MIN('05 (ind)'!AI$6:AI$37))/(MAX('05 (ind)'!AI$6:AI$37)-MIN('05 (ind)'!AI$6:AI$37))))))</f>
        <v>2.0547945205479459</v>
      </c>
      <c r="AJ30" s="75">
        <f>IF('05 (ind)'!AJ$1="si",100*(('05 (ind)'!AJ29-MIN('05 (ind)'!AJ$6:AJ$37))/(MAX('05 (ind)'!AJ$6:AJ$37)-MIN('05 (ind)'!AJ$6:AJ$37))),ABS(-100+(100*(('05 (ind)'!AJ29-MIN('05 (ind)'!AJ$6:AJ$37))/(MAX('05 (ind)'!AJ$6:AJ$37)-MIN('05 (ind)'!AJ$6:AJ$37))))))</f>
        <v>64.602991944764099</v>
      </c>
      <c r="AK30" s="75">
        <f>IF('05 (ind)'!AK$1="si",100*(('05 (ind)'!AK29-MIN('05 (ind)'!AK$6:AK$37))/(MAX('05 (ind)'!AK$6:AK$37)-MIN('05 (ind)'!AK$6:AK$37))),ABS(-100+(100*(('05 (ind)'!AK29-MIN('05 (ind)'!AK$6:AK$37))/(MAX('05 (ind)'!AK$6:AK$37)-MIN('05 (ind)'!AK$6:AK$37))))))</f>
        <v>7.299903227364668</v>
      </c>
      <c r="AL30" s="75">
        <f>IF('05 (ind)'!AL$1="si",100*(('05 (ind)'!AL29-MIN('05 (ind)'!AL$6:AL$37))/(MAX('05 (ind)'!AL$6:AL$37)-MIN('05 (ind)'!AL$6:AL$37))),ABS(-100+(100*(('05 (ind)'!AL29-MIN('05 (ind)'!AL$6:AL$37))/(MAX('05 (ind)'!AL$6:AL$37)-MIN('05 (ind)'!AL$6:AL$37))))))</f>
        <v>54.616595140514576</v>
      </c>
      <c r="AM30" s="75">
        <f>IF('05 (ind)'!AM$1="si",100*(('05 (ind)'!AM29-MIN('05 (ind)'!AM$6:AM$37))/(MAX('05 (ind)'!AM$6:AM$37)-MIN('05 (ind)'!AM$6:AM$37))),ABS(-100+(100*(('05 (ind)'!AM29-MIN('05 (ind)'!AM$6:AM$37))/(MAX('05 (ind)'!AM$6:AM$37)-MIN('05 (ind)'!AM$6:AM$37))))))</f>
        <v>67.056504503254644</v>
      </c>
      <c r="AN30" s="75">
        <f>IF('05 (ind)'!AN$1="si",100*(('05 (ind)'!AN29-MIN('05 (ind)'!AN$6:AN$37))/(MAX('05 (ind)'!AN$6:AN$37)-MIN('05 (ind)'!AN$6:AN$37))),ABS(-100+(100*(('05 (ind)'!AN29-MIN('05 (ind)'!AN$6:AN$37))/(MAX('05 (ind)'!AN$6:AN$37)-MIN('05 (ind)'!AN$6:AN$37))))))</f>
        <v>22.904721226014829</v>
      </c>
      <c r="AO30" s="75">
        <f>IF('05 (ind)'!AO$1="si",100*(('05 (ind)'!AO29-MIN('05 (ind)'!AO$6:AO$37))/(MAX('05 (ind)'!AO$6:AO$37)-MIN('05 (ind)'!AO$6:AO$37))),ABS(-100+(100*(('05 (ind)'!AO29-MIN('05 (ind)'!AO$6:AO$37))/(MAX('05 (ind)'!AO$6:AO$37)-MIN('05 (ind)'!AO$6:AO$37))))))</f>
        <v>67.339338448263604</v>
      </c>
      <c r="AP30" s="75">
        <f>IF('05 (ind)'!AP$1="si",100*(('05 (ind)'!AP29-MIN('05 (ind)'!AP$6:AP$37))/(MAX('05 (ind)'!AP$6:AP$37)-MIN('05 (ind)'!AP$6:AP$37))),ABS(-100+(100*(('05 (ind)'!AP29-MIN('05 (ind)'!AP$6:AP$37))/(MAX('05 (ind)'!AP$6:AP$37)-MIN('05 (ind)'!AP$6:AP$37))))))</f>
        <v>67.970660146699259</v>
      </c>
      <c r="AQ30" s="75">
        <f>IF('05 (ind)'!AQ$1="si",100*(('05 (ind)'!AQ29-MIN('05 (ind)'!AQ$6:AQ$37))/(MAX('05 (ind)'!AQ$6:AQ$37)-MIN('05 (ind)'!AQ$6:AQ$37))),ABS(-100+(100*(('05 (ind)'!AQ29-MIN('05 (ind)'!AQ$6:AQ$37))/(MAX('05 (ind)'!AQ$6:AQ$37)-MIN('05 (ind)'!AQ$6:AQ$37))))))</f>
        <v>5.6516451425248171</v>
      </c>
      <c r="AR30" s="75">
        <f>IF('05 (ind)'!AR$1="si",100*(('05 (ind)'!AR29-MIN('05 (ind)'!AR$6:AR$37))/(MAX('05 (ind)'!AR$6:AR$37)-MIN('05 (ind)'!AR$6:AR$37))),ABS(-100+(100*(('05 (ind)'!AR29-MIN('05 (ind)'!AR$6:AR$37))/(MAX('05 (ind)'!AR$6:AR$37)-MIN('05 (ind)'!AR$6:AR$37))))))</f>
        <v>39.13518470867691</v>
      </c>
      <c r="AS30" s="75">
        <f>IF('05 (ind)'!AS$1="si",100*(('05 (ind)'!AS29-MIN('05 (ind)'!AS$6:AS$37))/(MAX('05 (ind)'!AS$6:AS$37)-MIN('05 (ind)'!AS$6:AS$37))),ABS(-100+(100*(('05 (ind)'!AS29-MIN('05 (ind)'!AS$6:AS$37))/(MAX('05 (ind)'!AS$6:AS$37)-MIN('05 (ind)'!AS$6:AS$37))))))</f>
        <v>47.674418604651159</v>
      </c>
      <c r="AT30" s="75">
        <f>IF('05 (ind)'!AT$1="si",100*(('05 (ind)'!AT29-MIN('05 (ind)'!AT$6:AT$37))/(MAX('05 (ind)'!AT$6:AT$37)-MIN('05 (ind)'!AT$6:AT$37))),ABS(-100+(100*(('05 (ind)'!AT29-MIN('05 (ind)'!AT$6:AT$37))/(MAX('05 (ind)'!AT$6:AT$37)-MIN('05 (ind)'!AT$6:AT$37))))))</f>
        <v>0</v>
      </c>
      <c r="AU30" s="75">
        <f>IF('05 (ind)'!AU$1="si",100*(('05 (ind)'!AU29-MIN('05 (ind)'!AU$6:AU$37))/(MAX('05 (ind)'!AU$6:AU$37)-MIN('05 (ind)'!AU$6:AU$37))),ABS(-100+(100*(('05 (ind)'!AU29-MIN('05 (ind)'!AU$6:AU$37))/(MAX('05 (ind)'!AU$6:AU$37)-MIN('05 (ind)'!AU$6:AU$37))))))</f>
        <v>25.925925925925924</v>
      </c>
      <c r="AV30" s="75">
        <f>IF('05 (ind)'!AV$1="si",100*(('05 (ind)'!AV29-MIN('05 (ind)'!AV$6:AV$37))/(MAX('05 (ind)'!AV$6:AV$37)-MIN('05 (ind)'!AV$6:AV$37))),ABS(-100+(100*(('05 (ind)'!AV29-MIN('05 (ind)'!AV$6:AV$37))/(MAX('05 (ind)'!AV$6:AV$37)-MIN('05 (ind)'!AV$6:AV$37))))))</f>
        <v>100</v>
      </c>
      <c r="AW30" s="75">
        <f>IF('05 (ind)'!AW$1="si",100*(('05 (ind)'!AW29-MIN('05 (ind)'!AW$6:AW$37))/(MAX('05 (ind)'!AW$6:AW$37)-MIN('05 (ind)'!AW$6:AW$37))),ABS(-100+(100*(('05 (ind)'!AW29-MIN('05 (ind)'!AW$6:AW$37))/(MAX('05 (ind)'!AW$6:AW$37)-MIN('05 (ind)'!AW$6:AW$37))))))</f>
        <v>47.330222913426653</v>
      </c>
      <c r="AX30" s="75">
        <f>IF('05 (ind)'!AX$1="si",100*(('05 (ind)'!AX29-MIN('05 (ind)'!AX$6:AX$37))/(MAX('05 (ind)'!AX$6:AX$37)-MIN('05 (ind)'!AX$6:AX$37))),ABS(-100+(100*(('05 (ind)'!AX29-MIN('05 (ind)'!AX$6:AX$37))/(MAX('05 (ind)'!AX$6:AX$37)-MIN('05 (ind)'!AX$6:AX$37))))))</f>
        <v>8.1174743680407566</v>
      </c>
      <c r="AY30" s="75">
        <f>IF('05 (ind)'!AY$1="si",100*(('05 (ind)'!AY29-MIN('05 (ind)'!AY$6:AY$37))/(MAX('05 (ind)'!AY$6:AY$37)-MIN('05 (ind)'!AY$6:AY$37))),ABS(-100+(100*(('05 (ind)'!AY29-MIN('05 (ind)'!AY$6:AY$37))/(MAX('05 (ind)'!AY$6:AY$37)-MIN('05 (ind)'!AY$6:AY$37))))))</f>
        <v>45.575642245480537</v>
      </c>
      <c r="AZ30" s="75">
        <f>IF('05 (ind)'!AZ$1="si",100*(('05 (ind)'!AZ29-MIN('05 (ind)'!AZ$6:AZ$37))/(MAX('05 (ind)'!AZ$6:AZ$37)-MIN('05 (ind)'!AZ$6:AZ$37))),ABS(-100+(100*(('05 (ind)'!AZ29-MIN('05 (ind)'!AZ$6:AZ$37))/(MAX('05 (ind)'!AZ$6:AZ$37)-MIN('05 (ind)'!AZ$6:AZ$37))))))</f>
        <v>39.43546604080376</v>
      </c>
      <c r="BA30" s="75">
        <f>IF('05 (ind)'!BA$1="si",100*(('05 (ind)'!BA29-MIN('05 (ind)'!BA$6:BA$37))/(MAX('05 (ind)'!BA$6:BA$37)-MIN('05 (ind)'!BA$6:BA$37))),ABS(-100+(100*(('05 (ind)'!BA29-MIN('05 (ind)'!BA$6:BA$37))/(MAX('05 (ind)'!BA$6:BA$37)-MIN('05 (ind)'!BA$6:BA$37))))))</f>
        <v>21.566939378177562</v>
      </c>
      <c r="BB30" s="75">
        <f>IF('05 (ind)'!BB$1="si",100*(('05 (ind)'!BB29-MIN('05 (ind)'!BB$6:BB$37))/(MAX('05 (ind)'!BB$6:BB$37)-MIN('05 (ind)'!BB$6:BB$37))),ABS(-100+(100*(('05 (ind)'!BB29-MIN('05 (ind)'!BB$6:BB$37))/(MAX('05 (ind)'!BB$6:BB$37)-MIN('05 (ind)'!BB$6:BB$37))))))</f>
        <v>16.677640352574581</v>
      </c>
      <c r="BC30" s="75">
        <f>IF('05 (ind)'!BC$1="si",100*(('05 (ind)'!BC29-MIN('05 (ind)'!BC$6:BC$37))/(MAX('05 (ind)'!BC$6:BC$37)-MIN('05 (ind)'!BC$6:BC$37))),ABS(-100+(100*(('05 (ind)'!BC29-MIN('05 (ind)'!BC$6:BC$37))/(MAX('05 (ind)'!BC$6:BC$37)-MIN('05 (ind)'!BC$6:BC$37))))))</f>
        <v>17.527499525357843</v>
      </c>
      <c r="BD30" s="75">
        <f>IF('05 (ind)'!BD$1="si",100*(('05 (ind)'!BD29-MIN('05 (ind)'!BD$6:BD$37))/(MAX('05 (ind)'!BD$6:BD$37)-MIN('05 (ind)'!BD$6:BD$37))),ABS(-100+(100*(('05 (ind)'!BD29-MIN('05 (ind)'!BD$6:BD$37))/(MAX('05 (ind)'!BD$6:BD$37)-MIN('05 (ind)'!BD$6:BD$37))))))</f>
        <v>44.555193841302057</v>
      </c>
      <c r="BE30" s="75">
        <f>IF('05 (ind)'!BE$1="si",100*(('05 (ind)'!BE29-MIN('05 (ind)'!BE$6:BE$37))/(MAX('05 (ind)'!BE$6:BE$37)-MIN('05 (ind)'!BE$6:BE$37))),ABS(-100+(100*(('05 (ind)'!BE29-MIN('05 (ind)'!BE$6:BE$37))/(MAX('05 (ind)'!BE$6:BE$37)-MIN('05 (ind)'!BE$6:BE$37))))))</f>
        <v>10.818438381937911</v>
      </c>
      <c r="BF30" s="75">
        <f>IF('05 (ind)'!BF$1="si",100*(('05 (ind)'!BF29-MIN('05 (ind)'!BF$6:BF$37))/(MAX('05 (ind)'!BF$6:BF$37)-MIN('05 (ind)'!BF$6:BF$37))),ABS(-100+(100*(('05 (ind)'!BF29-MIN('05 (ind)'!BF$6:BF$37))/(MAX('05 (ind)'!BF$6:BF$37)-MIN('05 (ind)'!BF$6:BF$37))))))</f>
        <v>21.099140143658119</v>
      </c>
      <c r="BG30" s="75">
        <f>IF('05 (ind)'!BG$1="si",100*(('05 (ind)'!BG29-MIN('05 (ind)'!BG$6:BG$37))/(MAX('05 (ind)'!BG$6:BG$37)-MIN('05 (ind)'!BG$6:BG$37))),ABS(-100+(100*(('05 (ind)'!BG29-MIN('05 (ind)'!BG$6:BG$37))/(MAX('05 (ind)'!BG$6:BG$37)-MIN('05 (ind)'!BG$6:BG$37))))))</f>
        <v>24.737023434905833</v>
      </c>
      <c r="BH30" s="75">
        <f>IF('05 (ind)'!BH$1="si",100*(('05 (ind)'!BH29-MIN('05 (ind)'!BH$6:BH$37))/(MAX('05 (ind)'!BH$6:BH$37)-MIN('05 (ind)'!BH$6:BH$37))),ABS(-100+(100*(('05 (ind)'!BH29-MIN('05 (ind)'!BH$6:BH$37))/(MAX('05 (ind)'!BH$6:BH$37)-MIN('05 (ind)'!BH$6:BH$37))))))</f>
        <v>11.386921123223772</v>
      </c>
      <c r="BI30" s="75">
        <f>IF('05 (ind)'!BI$1="si",100*(('05 (ind)'!BI29-MIN('05 (ind)'!BI$6:BI$37))/(MAX('05 (ind)'!BI$6:BI$37)-MIN('05 (ind)'!BI$6:BI$37))),ABS(-100+(100*(('05 (ind)'!BI29-MIN('05 (ind)'!BI$6:BI$37))/(MAX('05 (ind)'!BI$6:BI$37)-MIN('05 (ind)'!BI$6:BI$37))))))</f>
        <v>98.325468705304914</v>
      </c>
      <c r="BJ30" s="75">
        <f>IF('05 (ind)'!BJ$1="si",100*(('05 (ind)'!BJ29-MIN('05 (ind)'!BJ$6:BJ$37))/(MAX('05 (ind)'!BJ$6:BJ$37)-MIN('05 (ind)'!BJ$6:BJ$37))),ABS(-100+(100*(('05 (ind)'!BJ29-MIN('05 (ind)'!BJ$6:BJ$37))/(MAX('05 (ind)'!BJ$6:BJ$37)-MIN('05 (ind)'!BJ$6:BJ$37))))))</f>
        <v>2.761712099870994E-2</v>
      </c>
      <c r="BK30" s="75">
        <f>IF('05 (ind)'!BK$1="si",100*(('05 (ind)'!BK29-MIN('05 (ind)'!BK$6:BK$37))/(MAX('05 (ind)'!BK$6:BK$37)-MIN('05 (ind)'!BK$6:BK$37))),ABS(-100+(100*(('05 (ind)'!BK29-MIN('05 (ind)'!BK$6:BK$37))/(MAX('05 (ind)'!BK$6:BK$37)-MIN('05 (ind)'!BK$6:BK$37))))))</f>
        <v>8.2859013232587646</v>
      </c>
      <c r="BL30" s="75">
        <f>IF('05 (ind)'!BL$1="si",100*(('05 (ind)'!BL29-MIN('05 (ind)'!BL$6:BL$37))/(MAX('05 (ind)'!BL$6:BL$37)-MIN('05 (ind)'!BL$6:BL$37))),ABS(-100+(100*(('05 (ind)'!BL29-MIN('05 (ind)'!BL$6:BL$37))/(MAX('05 (ind)'!BL$6:BL$37)-MIN('05 (ind)'!BL$6:BL$37))))))</f>
        <v>6.0344827586206895</v>
      </c>
      <c r="BM30" s="75">
        <f>IF('05 (ind)'!BM$1="si",100*(('05 (ind)'!BM29-MIN('05 (ind)'!BM$6:BM$37))/(MAX('05 (ind)'!BM$6:BM$37)-MIN('05 (ind)'!BM$6:BM$37))),ABS(-100+(100*(('05 (ind)'!BM29-MIN('05 (ind)'!BM$6:BM$37))/(MAX('05 (ind)'!BM$6:BM$37)-MIN('05 (ind)'!BM$6:BM$37))))))</f>
        <v>8.1893064474126316</v>
      </c>
      <c r="BN30" s="75">
        <f>IF('05 (ind)'!BN$1="si",100*(('05 (ind)'!BN29-MIN('05 (ind)'!BN$6:BN$37))/(MAX('05 (ind)'!BN$6:BN$37)-MIN('05 (ind)'!BN$6:BN$37))),ABS(-100+(100*(('05 (ind)'!BN29-MIN('05 (ind)'!BN$6:BN$37))/(MAX('05 (ind)'!BN$6:BN$37)-MIN('05 (ind)'!BN$6:BN$37))))))</f>
        <v>25.599886750895163</v>
      </c>
      <c r="BO30" s="75">
        <f>IF('05 (ind)'!BO$1="si",100*(('05 (ind)'!BO29-MIN('05 (ind)'!BO$6:BO$37))/(MAX('05 (ind)'!BO$6:BO$37)-MIN('05 (ind)'!BO$6:BO$37))),ABS(-100+(100*(('05 (ind)'!BO29-MIN('05 (ind)'!BO$6:BO$37))/(MAX('05 (ind)'!BO$6:BO$37)-MIN('05 (ind)'!BO$6:BO$37))))))</f>
        <v>27.451652033375691</v>
      </c>
      <c r="BP30" s="75">
        <f>IF('05 (ind)'!BP$1="si",100*(('05 (ind)'!BP29-MIN('05 (ind)'!BP$6:BP$37))/(MAX('05 (ind)'!BP$6:BP$37)-MIN('05 (ind)'!BP$6:BP$37))),ABS(-100+(100*(('05 (ind)'!BP29-MIN('05 (ind)'!BP$6:BP$37))/(MAX('05 (ind)'!BP$6:BP$37)-MIN('05 (ind)'!BP$6:BP$37))))))</f>
        <v>15.65458454792622</v>
      </c>
      <c r="BQ30" s="75">
        <f>IF('05 (ind)'!BQ$1="si",100*(('05 (ind)'!BQ29-MIN('05 (ind)'!BQ$6:BQ$37))/(MAX('05 (ind)'!BQ$6:BQ$37)-MIN('05 (ind)'!BQ$6:BQ$37))),ABS(-100+(100*(('05 (ind)'!BQ29-MIN('05 (ind)'!BQ$6:BQ$37))/(MAX('05 (ind)'!BQ$6:BQ$37)-MIN('05 (ind)'!BQ$6:BQ$37))))))</f>
        <v>24.265329567100423</v>
      </c>
      <c r="BR30" s="75">
        <f>IF('05 (ind)'!BR$1="si",100*(('05 (ind)'!BR29-MIN('05 (ind)'!BR$6:BR$37))/(MAX('05 (ind)'!BR$6:BR$37)-MIN('05 (ind)'!BR$6:BR$37))),ABS(-100+(100*(('05 (ind)'!BR29-MIN('05 (ind)'!BR$6:BR$37))/(MAX('05 (ind)'!BP$6:BP$37)-MIN('05 (ind)'!BR$6:BR$37))))))</f>
        <v>9.1997057140521541</v>
      </c>
      <c r="BS30" s="75">
        <f>IF('05 (ind)'!BS$1="si",100*(('05 (ind)'!BS29-MIN('05 (ind)'!BS$6:BS$37))/(MAX('05 (ind)'!BS$6:BS$37)-MIN('05 (ind)'!BS$6:BS$37))),ABS(-100+(100*(('05 (ind)'!BS29-MIN('05 (ind)'!BS$6:BS$37))/(MAX('05 (ind)'!BQ$6:BQ$37)-MIN('05 (ind)'!BS$6:BS$37))))))</f>
        <v>75.401732859500868</v>
      </c>
      <c r="BT30" s="75">
        <f>IF('05 (ind)'!BT$1="si",100*(('05 (ind)'!BT29-MIN('05 (ind)'!BT$6:BT$37))/(MAX('05 (ind)'!BT$6:BT$37)-MIN('05 (ind)'!BT$6:BT$37))),ABS(-100+(100*(('05 (ind)'!BT29-MIN('05 (ind)'!BT$6:BT$37))/(MAX('05 (ind)'!BR$6:BR$37)-MIN('05 (ind)'!BT$6:BT$37))))))</f>
        <v>95.399927500000004</v>
      </c>
      <c r="BU30" s="75">
        <f>IF('05 (ind)'!BU$1="si",100*(('05 (ind)'!BU29-MIN('05 (ind)'!BU$6:BU$37))/(MAX('05 (ind)'!BU$6:BU$37)-MIN('05 (ind)'!BU$6:BU$37))),ABS(-100+(100*(('05 (ind)'!BU29-MIN('05 (ind)'!BU$6:BU$37))/(MAX('05 (ind)'!BU$6:BU$37)-MIN('05 (ind)'!BU$6:BU$37))))))</f>
        <v>48.725989807918467</v>
      </c>
      <c r="BV30" s="75">
        <f>IF('05 (ind)'!BV$1="si",100*(('05 (ind)'!BV29-MIN('05 (ind)'!BV$6:BV$37))/(MAX('05 (ind)'!BV$6:BV$37)-MIN('05 (ind)'!BV$6:BV$37))),ABS(-100+(100*(('05 (ind)'!BV29-MIN('05 (ind)'!BV$6:BV$37))/(MAX('05 (ind)'!BV$6:BV$37)-MIN('05 (ind)'!BV$6:BV$37))))))</f>
        <v>62.790005948839976</v>
      </c>
      <c r="BW30" s="75">
        <f>IF('05 (ind)'!BW$1="si",100*(('05 (ind)'!BW29-MIN('05 (ind)'!BW$6:BW$37))/(MAX('05 (ind)'!BW$6:BW$37)-MIN('05 (ind)'!BW$6:BW$37))),ABS(-100+(100*(('05 (ind)'!BW29-MIN('05 (ind)'!BW$6:BW$37))/(MAX('05 (ind)'!BW$6:BW$37)-MIN('05 (ind)'!BW$6:BW$37))))))</f>
        <v>65.625410158813494</v>
      </c>
      <c r="BX30" s="75">
        <f>IF('05 (ind)'!BX$1="si",100*(('05 (ind)'!BX29-MIN('05 (ind)'!BX$6:BX$37))/(MAX('05 (ind)'!BX$6:BX$37)-MIN('05 (ind)'!BX$6:BX$37))),ABS(-100+(100*(('05 (ind)'!BX29-MIN('05 (ind)'!BX$6:BX$37))/(MAX('05 (ind)'!BX$6:BX$37)-MIN('05 (ind)'!BX$6:BX$37))))))</f>
        <v>29.834660092440885</v>
      </c>
      <c r="BY30" s="75">
        <f>IF('05 (ind)'!BY$1="si",100*(('05 (ind)'!BY29-MIN('05 (ind)'!BY$6:BY$37))/(MAX('05 (ind)'!BY$6:BY$37)-MIN('05 (ind)'!BY$6:BY$37))),ABS(-100+(100*(('05 (ind)'!BY29-MIN('05 (ind)'!BY$6:BY$37))/(MAX('05 (ind)'!BY$6:BY$37)-MIN('05 (ind)'!BY$6:BY$37))))))</f>
        <v>14.177153671337434</v>
      </c>
      <c r="BZ30" s="75">
        <f>IF('05 (ind)'!BZ$1="si",100*(('05 (ind)'!BZ29-MIN('05 (ind)'!BZ$6:BZ$37))/(MAX('05 (ind)'!BZ$6:BZ$37)-MIN('05 (ind)'!BZ$6:BZ$37))),ABS(-100+(100*(('05 (ind)'!BZ29-MIN('05 (ind)'!BZ$6:BZ$37))/(MAX('05 (ind)'!BZ$6:BZ$37)-MIN('05 (ind)'!BZ$6:BZ$37))))))</f>
        <v>83.245351332046852</v>
      </c>
      <c r="CA30" s="75">
        <f>IF('05 (ind)'!CA$1="si",100*(('05 (ind)'!CA29-MIN('05 (ind)'!CA$6:CA$37))/(MAX('05 (ind)'!CA$6:CA$37)-MIN('05 (ind)'!CA$6:CA$37))),ABS(-100+(100*(('05 (ind)'!CA29-MIN('05 (ind)'!CA$6:CA$37))/(MAX('05 (ind)'!CA$6:CA$37)-MIN('05 (ind)'!CA$6:CA$37))))))</f>
        <v>0</v>
      </c>
      <c r="CB30" s="75">
        <f>IF('05 (ind)'!CB$1="si",100*(('05 (ind)'!CB29-MIN('05 (ind)'!CB$6:CB$37))/(MAX('05 (ind)'!CB$6:CB$37)-MIN('05 (ind)'!CB$6:CB$37))),ABS(-100+(100*(('05 (ind)'!CB29-MIN('05 (ind)'!CB$6:CB$37))/(MAX('05 (ind)'!CB$6:CB$37)-MIN('05 (ind)'!CB$6:CB$37))))))</f>
        <v>74.157303370786522</v>
      </c>
      <c r="CC30" s="75">
        <f>IF('05 (ind)'!CC$1="si",100*(('05 (ind)'!CC29-MIN('05 (ind)'!CC$6:CC$37))/(MAX('05 (ind)'!CC$6:CC$37)-MIN('05 (ind)'!CC$6:CC$37))),ABS(-100+(100*(('05 (ind)'!CC29-MIN('05 (ind)'!CC$6:CC$37))/(MAX('05 (ind)'!CC$6:CC$37)-MIN('05 (ind)'!CC$6:CC$37))))))</f>
        <v>48.751225378516516</v>
      </c>
      <c r="CD30" s="75">
        <f>IF('05 (ind)'!CD$1="si",100*(('05 (ind)'!CD29-MIN('05 (ind)'!CD$6:CD$37))/(MAX('05 (ind)'!CD$6:CD$37)-MIN('05 (ind)'!CD$6:CD$37))),ABS(-100+(100*(('05 (ind)'!CD29-MIN('05 (ind)'!CD$6:CD$37))/(MAX('05 (ind)'!CD$6:CD$37)-MIN('05 (ind)'!CD$6:CD$37))))))</f>
        <v>0.19626041255803831</v>
      </c>
      <c r="CE30" s="75">
        <f>IF('05 (ind)'!CE$1="si",100*(('05 (ind)'!CE29-MIN('05 (ind)'!CE$6:CE$37))/(MAX('05 (ind)'!CE$6:CE$37)-MIN('05 (ind)'!CE$6:CE$37))),ABS(-100+(100*(('05 (ind)'!CE29-MIN('05 (ind)'!CE$6:CE$37))/(MAX('05 (ind)'!CE$6:CE$37)-MIN('05 (ind)'!CE$6:CE$37))))))</f>
        <v>10.534060073072595</v>
      </c>
      <c r="CF30" s="75">
        <f>IF('05 (ind)'!CF$1="si",100*(('05 (ind)'!CF29-MIN('05 (ind)'!CF$6:CF$37))/(MAX('05 (ind)'!CF$6:CF$37)-MIN('05 (ind)'!CF$6:CF$37))),ABS(-100+(100*(('05 (ind)'!CF29-MIN('05 (ind)'!CF$6:CF$37))/(MAX('05 (ind)'!CF$6:CF$37)-MIN('05 (ind)'!CF$6:CF$37))))))</f>
        <v>17.599961730257082</v>
      </c>
      <c r="CG30" s="75">
        <f>IF('05 (ind)'!CG$1="si",100*(('05 (ind)'!CG29-MIN('05 (ind)'!CG$6:CG$37))/(MAX('05 (ind)'!CG$6:CG$37)-MIN('05 (ind)'!CG$6:CG$37))),ABS(-100+(100*(('05 (ind)'!CG29-MIN('05 (ind)'!CG$6:CG$37))/(MAX('05 (ind)'!CG$6:CG$37)-MIN('05 (ind)'!CG$6:CG$37))))))</f>
        <v>18.320767251769311</v>
      </c>
      <c r="CH30" s="75">
        <f>IF('05 (ind)'!CH$1="si",100*(('05 (ind)'!CH29-MIN('05 (ind)'!CH$6:CH$37))/(MAX('05 (ind)'!CH$6:CH$37)-MIN('05 (ind)'!CH$6:CH$37))),ABS(-100+(100*(('05 (ind)'!CH29-MIN('05 (ind)'!CH$6:CH$37))/(MAX('05 (ind)'!CH$6:CH$37)-MIN('05 (ind)'!CH$6:CH$37))))))</f>
        <v>11.351615883750361</v>
      </c>
      <c r="CI30" s="75">
        <f>IF('05 (ind)'!CI$1="si",100*(('05 (ind)'!CI29-MIN('05 (ind)'!CI$6:CI$37))/(MAX('05 (ind)'!CI$6:CI$37)-MIN('05 (ind)'!CI$6:CI$37))),ABS(-100+(100*(('05 (ind)'!CI29-MIN('05 (ind)'!CI$6:CI$37))/(MAX('05 (ind)'!CI$6:CI$37)-MIN('05 (ind)'!CI$6:CI$37))))))</f>
        <v>40.198993844637982</v>
      </c>
      <c r="CJ30" s="75">
        <f>IF('05 (ind)'!CJ$1="si",100*(('05 (ind)'!CJ29-MIN('05 (ind)'!CJ$6:CJ$37))/(MAX('05 (ind)'!CJ$6:CJ$37)-MIN('05 (ind)'!CJ$6:CJ$37))),ABS(-100+(100*(('05 (ind)'!CJ29-MIN('05 (ind)'!CJ$6:CJ$37))/(MAX('05 (ind)'!CJ$6:CJ$37)-MIN('05 (ind)'!CJ$6:CJ$37))))))</f>
        <v>49.009014178542046</v>
      </c>
      <c r="CK30" s="75">
        <f>IF('05 (ind)'!CK$1="si",100*(('05 (ind)'!CK29-MIN('05 (ind)'!CK$6:CK$37))/(MAX('05 (ind)'!CK$6:CK$37)-MIN('05 (ind)'!CK$6:CK$37))),ABS(-100+(100*(('05 (ind)'!CK29-MIN('05 (ind)'!CK$6:CK$37))/(MAX('05 (ind)'!CK$6:CK$37)-MIN('05 (ind)'!CK$6:CK$37))))))</f>
        <v>5.1218590757247666</v>
      </c>
      <c r="CL30" s="75">
        <f>IF('05 (ind)'!CL$1="si",100*(('05 (ind)'!CL29-MIN('05 (ind)'!CL$6:CL$37))/(MAX('05 (ind)'!CL$6:CL$37)-MIN('05 (ind)'!CL$6:CL$37))),ABS(-100+(100*(('05 (ind)'!CL29-MIN('05 (ind)'!CL$6:CL$37))/(MAX('05 (ind)'!CL$6:CL$37)-MIN('05 (ind)'!CL$6:CL$37))))))</f>
        <v>18.438504916251965</v>
      </c>
      <c r="CM30" s="75">
        <f>IF('05 (ind)'!CM$1="si",100*(('05 (ind)'!CM29-MIN('05 (ind)'!CM$6:CM$37))/(MAX('05 (ind)'!CM$6:CM$37)-MIN('05 (ind)'!CM$6:CM$37))),ABS(-100+(100*(('05 (ind)'!CM29-MIN('05 (ind)'!CM$6:CM$37))/(MAX('05 (ind)'!CM$6:CM$37)-MIN('05 (ind)'!CM$6:CM$37))))))</f>
        <v>15.58758931236256</v>
      </c>
    </row>
    <row r="31" spans="1:91">
      <c r="A31" s="18" t="s">
        <v>229</v>
      </c>
      <c r="B31" s="87">
        <f>IF('05 (ind)'!B$1="si",100*(('05 (ind)'!B30-MIN('05 (ind)'!B$6:B$37))/(MAX('05 (ind)'!B$6:B$37)-MIN('05 (ind)'!B$6:B$37))),ABS(-100+(100*(('05 (ind)'!B30-MIN('05 (ind)'!B$6:B$37))/(MAX('05 (ind)'!B$6:B$37)-MIN('05 (ind)'!B$6:B$37))))))</f>
        <v>5.9098907467521613</v>
      </c>
      <c r="C31" s="87">
        <f>IF('05 (ind)'!C$1="si",100*(('05 (ind)'!C30-MIN('05 (ind)'!C$6:C$37))/(MAX('05 (ind)'!C$6:C$37)-MIN('05 (ind)'!C$6:C$37))),ABS(-100+(100*(('05 (ind)'!C30-MIN('05 (ind)'!C$6:C$37))/(MAX('05 (ind)'!C$6:C$37)-MIN('05 (ind)'!C$6:C$37))))))</f>
        <v>55.306890423591504</v>
      </c>
      <c r="D31" s="87">
        <f>IF('05 (ind)'!D$1="si",100*(('05 (ind)'!D30-MIN('05 (ind)'!D$6:D$37))/(MAX('05 (ind)'!D$6:D$37)-MIN('05 (ind)'!D$6:D$37))),ABS(-100+(100*(('05 (ind)'!D30-MIN('05 (ind)'!D$6:D$37))/(MAX('05 (ind)'!D$6:D$37)-MIN('05 (ind)'!D$6:D$37))))))</f>
        <v>80.835963026499812</v>
      </c>
      <c r="E31" s="87">
        <f>IF('05 (ind)'!E$1="si",100*(('05 (ind)'!E30-MIN('05 (ind)'!E$6:E$37))/(MAX('05 (ind)'!E$6:E$37)-MIN('05 (ind)'!E$6:E$37))),ABS(-100+(100*(('05 (ind)'!E30-MIN('05 (ind)'!E$6:E$37))/(MAX('05 (ind)'!E$6:E$37)-MIN('05 (ind)'!E$6:E$37))))))</f>
        <v>19.117866189837571</v>
      </c>
      <c r="F31" s="87">
        <f>IF('05 (ind)'!F$1="si",100*(('05 (ind)'!F30-MIN('05 (ind)'!F$6:F$37))/(MAX('05 (ind)'!F$6:F$37)-MIN('05 (ind)'!F$6:F$37))),ABS(-100+(100*(('05 (ind)'!F30-MIN('05 (ind)'!F$6:F$37))/(MAX('05 (ind)'!F$6:F$37)-MIN('05 (ind)'!F$6:F$37))))))</f>
        <v>55.481727574750828</v>
      </c>
      <c r="G31" s="87">
        <f>IF('05 (ind)'!G$1="si",100*(('05 (ind)'!G30-MIN('05 (ind)'!G$6:G$37))/(MAX('05 (ind)'!G$6:G$37)-MIN('05 (ind)'!G$6:G$37))),ABS(-100+(100*(('05 (ind)'!G30-MIN('05 (ind)'!G$6:G$37))/(MAX('05 (ind)'!G$6:G$37)-MIN('05 (ind)'!G$6:G$37))))))</f>
        <v>66.183574879227052</v>
      </c>
      <c r="H31" s="87">
        <f>IF('05 (ind)'!H$1="si",100*(('05 (ind)'!H30-MIN('05 (ind)'!H$6:H$37))/(MAX('05 (ind)'!H$6:H$37)-MIN('05 (ind)'!H$6:H$37))),ABS(-100+(100*(('05 (ind)'!H30-MIN('05 (ind)'!H$6:H$37))/(MAX('05 (ind)'!H$6:H$37)-MIN('05 (ind)'!H$6:H$37))))))</f>
        <v>31.050228310502291</v>
      </c>
      <c r="I31" s="87">
        <f>IF('05 (ind)'!I$1="si",100*(('05 (ind)'!I30-MIN('05 (ind)'!I$6:I$37))/(MAX('05 (ind)'!I$6:I$37)-MIN('05 (ind)'!I$6:I$37))),ABS(-100+(100*(('05 (ind)'!I30-MIN('05 (ind)'!I$6:I$37))/(MAX('05 (ind)'!I$6:I$37)-MIN('05 (ind)'!I$6:I$37))))))</f>
        <v>82.055214723926369</v>
      </c>
      <c r="J31" s="87">
        <f>IF('05 (ind)'!J$1="si",100*(('05 (ind)'!J30-MIN('05 (ind)'!J$6:J$37))/(MAX('05 (ind)'!J$6:J$37)-MIN('05 (ind)'!J$6:J$37))),ABS(-100+(100*(('05 (ind)'!J30-MIN('05 (ind)'!J$6:J$37))/(MAX('05 (ind)'!J$6:J$37)-MIN('05 (ind)'!J$6:J$37))))))</f>
        <v>0</v>
      </c>
      <c r="K31" s="87">
        <f>IF('05 (ind)'!K$1="si",100*(('05 (ind)'!K30-MIN('05 (ind)'!K$6:K$37))/(MAX('05 (ind)'!K$6:K$37)-MIN('05 (ind)'!K$6:K$37))),ABS(-100+(100*(('05 (ind)'!K30-MIN('05 (ind)'!K$6:K$37))/(MAX('05 (ind)'!K$6:K$37)-MIN('05 (ind)'!K$6:K$37))))))</f>
        <v>24.42372929123642</v>
      </c>
      <c r="L31" s="87">
        <f>IF('05 (ind)'!L$1="si",100*(('05 (ind)'!L30-MIN('05 (ind)'!L$6:L$37))/(MAX('05 (ind)'!L$6:L$37)-MIN('05 (ind)'!L$6:L$37))),ABS(-100+(100*(('05 (ind)'!L30-MIN('05 (ind)'!L$6:L$37))/(MAX('05 (ind)'!L$6:L$37)-MIN('05 (ind)'!L$6:L$37))))))</f>
        <v>12.690717752217395</v>
      </c>
      <c r="M31" s="87">
        <f>IF('05 (ind)'!M$1="si",100*(('05 (ind)'!M30-MIN('05 (ind)'!M$6:M$37))/(MAX('05 (ind)'!M$6:M$37)-MIN('05 (ind)'!M$6:M$37))),ABS(-100+(100*(('05 (ind)'!M30-MIN('05 (ind)'!M$6:M$37))/(MAX('05 (ind)'!M$6:M$37)-MIN('05 (ind)'!M$6:M$37))))))</f>
        <v>0.37218193355449225</v>
      </c>
      <c r="N31" s="87">
        <f>IF('05 (ind)'!N$1="si",100*(('05 (ind)'!N30-MIN('05 (ind)'!N$6:N$37))/(MAX('05 (ind)'!N$6:N$37)-MIN('05 (ind)'!N$6:N$37))),ABS(-100+(100*(('05 (ind)'!N30-MIN('05 (ind)'!N$6:N$37))/(MAX('05 (ind)'!N$6:N$37)-MIN('05 (ind)'!N$6:N$37))))))</f>
        <v>32.68652131784642</v>
      </c>
      <c r="O31" s="87">
        <f>IF('05 (ind)'!O$1="si",100*(('05 (ind)'!O30-MIN('05 (ind)'!O$6:O$37))/(MAX('05 (ind)'!O$6:O$37)-MIN('05 (ind)'!O$6:O$37))),ABS(-100+(100*(('05 (ind)'!O30-MIN('05 (ind)'!O$6:O$37))/(MAX('05 (ind)'!O$6:O$37)-MIN('05 (ind)'!O$6:O$37))))))</f>
        <v>97.647058823529406</v>
      </c>
      <c r="P31" s="87">
        <f>IF('05 (ind)'!P$1="si",100*(('05 (ind)'!P30-MIN('05 (ind)'!P$6:P$37))/(MAX('05 (ind)'!P$6:P$37)-MIN('05 (ind)'!P$6:P$37))),ABS(-100+(100*(('05 (ind)'!P30-MIN('05 (ind)'!P$6:P$37))/(MAX('05 (ind)'!P$6:P$37)-MIN('05 (ind)'!P$6:P$37))))))</f>
        <v>0.96321462183232698</v>
      </c>
      <c r="Q31" s="87">
        <f>IF('05 (ind)'!Q$1="si",100*(('05 (ind)'!Q30-MIN('05 (ind)'!Q$6:Q$37))/(MAX('05 (ind)'!Q$6:Q$37)-MIN('05 (ind)'!Q$6:Q$37))),ABS(-100+(100*(('05 (ind)'!Q30-MIN('05 (ind)'!Q$6:Q$37))/(MAX('05 (ind)'!Q$6:Q$37)-MIN('05 (ind)'!Q$6:Q$37))))))</f>
        <v>8.9257114133188136</v>
      </c>
      <c r="R31" s="87">
        <f>IF('05 (ind)'!R$1="si",100*(('05 (ind)'!R30-MIN('05 (ind)'!R$6:R$37))/(MAX('05 (ind)'!R$6:R$37)-MIN('05 (ind)'!R$6:R$37))),ABS(-100+(100*(('05 (ind)'!R30-MIN('05 (ind)'!R$6:R$37))/(MAX('05 (ind)'!R$6:R$37)-MIN('05 (ind)'!R$6:R$37))))))</f>
        <v>1.8522551283087632</v>
      </c>
      <c r="S31" s="75">
        <f>ABS(ABS(('05 (ind)'!S30-((MAX('05 (ind)'!S$6:S$37)+MIN('05 (ind)'!S$6:S$37))/2))/(((MAX('05 (ind)'!S$6:S$37)+MIN('05 (ind)'!S$6:S$37))/2)-MAX('05 (ind)'!S$6:S$37))*100)-100)</f>
        <v>19.290413617889755</v>
      </c>
      <c r="T31" s="75">
        <f>IF('05 (ind)'!T$1="si",100*(('05 (ind)'!T30-MIN('05 (ind)'!T$6:T$37))/(MAX('05 (ind)'!T$6:T$37)-MIN('05 (ind)'!T$6:T$37))),ABS(-100+(100*(('05 (ind)'!T30-MIN('05 (ind)'!T$6:T$37))/(MAX('05 (ind)'!T$6:T$37)-MIN('05 (ind)'!T$6:T$37))))))</f>
        <v>31.898327130830655</v>
      </c>
      <c r="U31" s="75">
        <f>IF('05 (ind)'!U$1="si",100*(('05 (ind)'!U30-MIN('05 (ind)'!U$6:U$37))/(MAX('05 (ind)'!U$6:U$37)-MIN('05 (ind)'!U$6:U$37))),ABS(-100+(100*(('05 (ind)'!U30-MIN('05 (ind)'!U$6:U$37))/(MAX('05 (ind)'!U$6:U$37)-MIN('05 (ind)'!U$6:U$37))))))</f>
        <v>0</v>
      </c>
      <c r="V31" s="75">
        <f>IF('05 (ind)'!V$1="si",100*(('05 (ind)'!V30-MIN('05 (ind)'!V$6:V$37))/(MAX('05 (ind)'!V$6:V$37)-MIN('05 (ind)'!V$6:V$37))),ABS(-100+(100*(('05 (ind)'!V30-MIN('05 (ind)'!V$6:V$37))/(MAX('05 (ind)'!V$6:V$37)-MIN('05 (ind)'!V$6:V$37))))))</f>
        <v>91.712707182320443</v>
      </c>
      <c r="W31" s="75">
        <f>IF('05 (ind)'!W$1="si",100*(('05 (ind)'!W30-MIN('05 (ind)'!W$6:W$37))/(MAX('05 (ind)'!W$6:W$37)-MIN('05 (ind)'!W$6:W$37))),ABS(-100+(100*(('05 (ind)'!W30-MIN('05 (ind)'!W$6:W$37))/(MAX('05 (ind)'!W$6:W$37)-MIN('05 (ind)'!W$6:W$37))))))</f>
        <v>78.108680310515169</v>
      </c>
      <c r="X31" s="75">
        <f>IF('05 (ind)'!X$1="si",100*(('05 (ind)'!X30-MIN('05 (ind)'!X$6:X$37))/(MAX('05 (ind)'!X$6:X$37)-MIN('05 (ind)'!X$6:X$37))),ABS(-100+(100*(('05 (ind)'!X30-MIN('05 (ind)'!X$6:X$37))/(MAX('05 (ind)'!X$6:X$37)-MIN('05 (ind)'!X$6:X$37))))))</f>
        <v>66.449644454435798</v>
      </c>
      <c r="Y31" s="75">
        <f>IF('05 (ind)'!Y$1="si",100*(('05 (ind)'!Y30-MIN('05 (ind)'!Y$6:Y$37))/(MAX('05 (ind)'!Y$6:Y$37)-MIN('05 (ind)'!Y$6:Y$37))),ABS(-100+(100*(('05 (ind)'!Y30-MIN('05 (ind)'!Y$6:Y$37))/(MAX('05 (ind)'!Y$6:Y$37)-MIN('05 (ind)'!Y$6:Y$37))))))</f>
        <v>68.121565566117155</v>
      </c>
      <c r="Z31" s="75">
        <f>IF('05 (ind)'!Z$1="si",100*(('05 (ind)'!Z30-MIN('05 (ind)'!Z$6:Z$37))/(MAX('05 (ind)'!Z$6:Z$37)-MIN('05 (ind)'!Z$6:Z$37))),ABS(-100+(100*(('05 (ind)'!Z30-MIN('05 (ind)'!Z$6:Z$37))/(MAX('05 (ind)'!Z$6:Z$37)-MIN('05 (ind)'!Z$6:Z$37))))))</f>
        <v>38.829013778645972</v>
      </c>
      <c r="AA31" s="75">
        <f>IF('05 (ind)'!AA$1="si",100*(('05 (ind)'!AA30-MIN('05 (ind)'!AA$6:AA$37))/(MAX('05 (ind)'!AA$6:AA$37)-MIN('05 (ind)'!AA$6:AA$37))),ABS(-100+(100*(('05 (ind)'!AA30-MIN('05 (ind)'!AA$6:AA$37))/(MAX('05 (ind)'!AA$6:AA$37)-MIN('05 (ind)'!AA$6:AA$37))))))</f>
        <v>72.525520757334704</v>
      </c>
      <c r="AB31" s="75">
        <f>IF('05 (ind)'!AB$1="si",100*(('05 (ind)'!AB30-MIN('05 (ind)'!AB$6:AB$37))/(MAX('05 (ind)'!AB$6:AB$37)-MIN('05 (ind)'!AB$6:AB$37))),ABS(-100+(100*(('05 (ind)'!AB30-MIN('05 (ind)'!AB$6:AB$37))/(MAX('05 (ind)'!AB$6:AB$37)-MIN('05 (ind)'!AB$6:AB$37))))))</f>
        <v>55.410503001667301</v>
      </c>
      <c r="AC31" s="75">
        <f>IF('05 (ind)'!AC$1="si",100*(('05 (ind)'!AC30-MIN('05 (ind)'!AC$6:AC$37))/(MAX('05 (ind)'!AC$6:AC$37)-MIN('05 (ind)'!AC$6:AC$37))),ABS(-100+(100*(('05 (ind)'!AC30-MIN('05 (ind)'!AC$6:AC$37))/(MAX('05 (ind)'!AC$6:AC$37)-MIN('05 (ind)'!AC$6:AC$37))))))</f>
        <v>75.069559307517551</v>
      </c>
      <c r="AD31" s="75">
        <f>IF('05 (ind)'!AD$1="si",100*(('05 (ind)'!AD30-MIN('05 (ind)'!AD$6:AD$37))/(MAX('05 (ind)'!AD$6:AD$37)-MIN('05 (ind)'!AD$6:AD$37))),ABS(-100+(100*(('05 (ind)'!AD30-MIN('05 (ind)'!AD$6:AD$37))/(MAX('05 (ind)'!AD$6:AD$37)-MIN('05 (ind)'!AD$6:AD$37))))))</f>
        <v>61.655566560004694</v>
      </c>
      <c r="AE31" s="75">
        <f>IF('05 (ind)'!AE$1="si",100*(('05 (ind)'!AE30-MIN('05 (ind)'!AE$6:AE$37))/(MAX('05 (ind)'!AE$6:AE$37)-MIN('05 (ind)'!AE$6:AE$37))),ABS(-100+(100*(('05 (ind)'!AE30-MIN('05 (ind)'!AE$6:AE$37))/(MAX('05 (ind)'!AE$6:AE$37)-MIN('05 (ind)'!AE$6:AE$37))))))</f>
        <v>39.355307385569475</v>
      </c>
      <c r="AF31" s="75">
        <f>IF('05 (ind)'!AF$1="si",100*(('05 (ind)'!AF30-MIN('05 (ind)'!AF$6:AF$37))/(MAX('05 (ind)'!AF$6:AF$37)-MIN('05 (ind)'!AF$6:AF$37))),ABS(-100+(100*(('05 (ind)'!AF30-MIN('05 (ind)'!AF$6:AF$37))/(MAX('05 (ind)'!AF$6:AF$37)-MIN('05 (ind)'!AF$6:AF$37))))))</f>
        <v>68.681318681318686</v>
      </c>
      <c r="AG31" s="75">
        <f>IF('05 (ind)'!AG$1="si",100*(('05 (ind)'!AG30-MIN('05 (ind)'!AG$6:AG$37))/(MAX('05 (ind)'!AG$6:AG$37)-MIN('05 (ind)'!AG$6:AG$37))),ABS(-100+(100*(('05 (ind)'!AG30-MIN('05 (ind)'!AG$6:AG$37))/(MAX('05 (ind)'!AG$6:AG$37)-MIN('05 (ind)'!AG$6:AG$37))))))</f>
        <v>71.634615384615373</v>
      </c>
      <c r="AH31" s="75">
        <f>IF('05 (ind)'!AH$1="si",100*(('05 (ind)'!AH30-MIN('05 (ind)'!AH$6:AH$37))/(MAX('05 (ind)'!AH$6:AH$37)-MIN('05 (ind)'!AH$6:AH$37))),ABS(-100+(100*(('05 (ind)'!AH30-MIN('05 (ind)'!AH$6:AH$37))/(MAX('05 (ind)'!AH$6:AH$37)-MIN('05 (ind)'!AH$6:AH$37))))))</f>
        <v>50.753768844221113</v>
      </c>
      <c r="AI31" s="75">
        <f>IF('05 (ind)'!AI$1="si",100*(('05 (ind)'!AI30-MIN('05 (ind)'!AI$6:AI$37))/(MAX('05 (ind)'!AI$6:AI$37)-MIN('05 (ind)'!AI$6:AI$37))),ABS(-100+(100*(('05 (ind)'!AI30-MIN('05 (ind)'!AI$6:AI$37))/(MAX('05 (ind)'!AI$6:AI$37)-MIN('05 (ind)'!AI$6:AI$37))))))</f>
        <v>1.0273972602739725</v>
      </c>
      <c r="AJ31" s="75">
        <f>IF('05 (ind)'!AJ$1="si",100*(('05 (ind)'!AJ30-MIN('05 (ind)'!AJ$6:AJ$37))/(MAX('05 (ind)'!AJ$6:AJ$37)-MIN('05 (ind)'!AJ$6:AJ$37))),ABS(-100+(100*(('05 (ind)'!AJ30-MIN('05 (ind)'!AJ$6:AJ$37))/(MAX('05 (ind)'!AJ$6:AJ$37)-MIN('05 (ind)'!AJ$6:AJ$37))))))</f>
        <v>93.993095512082832</v>
      </c>
      <c r="AK31" s="75">
        <f>IF('05 (ind)'!AK$1="si",100*(('05 (ind)'!AK30-MIN('05 (ind)'!AK$6:AK$37))/(MAX('05 (ind)'!AK$6:AK$37)-MIN('05 (ind)'!AK$6:AK$37))),ABS(-100+(100*(('05 (ind)'!AK30-MIN('05 (ind)'!AK$6:AK$37))/(MAX('05 (ind)'!AK$6:AK$37)-MIN('05 (ind)'!AK$6:AK$37))))))</f>
        <v>5.6501679574185104</v>
      </c>
      <c r="AL31" s="75">
        <f>IF('05 (ind)'!AL$1="si",100*(('05 (ind)'!AL30-MIN('05 (ind)'!AL$6:AL$37))/(MAX('05 (ind)'!AL$6:AL$37)-MIN('05 (ind)'!AL$6:AL$37))),ABS(-100+(100*(('05 (ind)'!AL30-MIN('05 (ind)'!AL$6:AL$37))/(MAX('05 (ind)'!AL$6:AL$37)-MIN('05 (ind)'!AL$6:AL$37))))))</f>
        <v>82.295079655367047</v>
      </c>
      <c r="AM31" s="75">
        <f>IF('05 (ind)'!AM$1="si",100*(('05 (ind)'!AM30-MIN('05 (ind)'!AM$6:AM$37))/(MAX('05 (ind)'!AM$6:AM$37)-MIN('05 (ind)'!AM$6:AM$37))),ABS(-100+(100*(('05 (ind)'!AM30-MIN('05 (ind)'!AM$6:AM$37))/(MAX('05 (ind)'!AM$6:AM$37)-MIN('05 (ind)'!AM$6:AM$37))))))</f>
        <v>41.327248949425957</v>
      </c>
      <c r="AN31" s="75">
        <f>IF('05 (ind)'!AN$1="si",100*(('05 (ind)'!AN30-MIN('05 (ind)'!AN$6:AN$37))/(MAX('05 (ind)'!AN$6:AN$37)-MIN('05 (ind)'!AN$6:AN$37))),ABS(-100+(100*(('05 (ind)'!AN30-MIN('05 (ind)'!AN$6:AN$37))/(MAX('05 (ind)'!AN$6:AN$37)-MIN('05 (ind)'!AN$6:AN$37))))))</f>
        <v>56.871735076135586</v>
      </c>
      <c r="AO31" s="75">
        <f>IF('05 (ind)'!AO$1="si",100*(('05 (ind)'!AO30-MIN('05 (ind)'!AO$6:AO$37))/(MAX('05 (ind)'!AO$6:AO$37)-MIN('05 (ind)'!AO$6:AO$37))),ABS(-100+(100*(('05 (ind)'!AO30-MIN('05 (ind)'!AO$6:AO$37))/(MAX('05 (ind)'!AO$6:AO$37)-MIN('05 (ind)'!AO$6:AO$37))))))</f>
        <v>37.862890012852695</v>
      </c>
      <c r="AP31" s="75">
        <f>IF('05 (ind)'!AP$1="si",100*(('05 (ind)'!AP30-MIN('05 (ind)'!AP$6:AP$37))/(MAX('05 (ind)'!AP$6:AP$37)-MIN('05 (ind)'!AP$6:AP$37))),ABS(-100+(100*(('05 (ind)'!AP30-MIN('05 (ind)'!AP$6:AP$37))/(MAX('05 (ind)'!AP$6:AP$37)-MIN('05 (ind)'!AP$6:AP$37))))))</f>
        <v>51.018744906275472</v>
      </c>
      <c r="AQ31" s="75">
        <f>IF('05 (ind)'!AQ$1="si",100*(('05 (ind)'!AQ30-MIN('05 (ind)'!AQ$6:AQ$37))/(MAX('05 (ind)'!AQ$6:AQ$37)-MIN('05 (ind)'!AQ$6:AQ$37))),ABS(-100+(100*(('05 (ind)'!AQ30-MIN('05 (ind)'!AQ$6:AQ$37))/(MAX('05 (ind)'!AQ$6:AQ$37)-MIN('05 (ind)'!AQ$6:AQ$37))))))</f>
        <v>6.1435791779915832</v>
      </c>
      <c r="AR31" s="75">
        <f>IF('05 (ind)'!AR$1="si",100*(('05 (ind)'!AR30-MIN('05 (ind)'!AR$6:AR$37))/(MAX('05 (ind)'!AR$6:AR$37)-MIN('05 (ind)'!AR$6:AR$37))),ABS(-100+(100*(('05 (ind)'!AR30-MIN('05 (ind)'!AR$6:AR$37))/(MAX('05 (ind)'!AR$6:AR$37)-MIN('05 (ind)'!AR$6:AR$37))))))</f>
        <v>85.213465840652461</v>
      </c>
      <c r="AS31" s="75">
        <f>IF('05 (ind)'!AS$1="si",100*(('05 (ind)'!AS30-MIN('05 (ind)'!AS$6:AS$37))/(MAX('05 (ind)'!AS$6:AS$37)-MIN('05 (ind)'!AS$6:AS$37))),ABS(-100+(100*(('05 (ind)'!AS30-MIN('05 (ind)'!AS$6:AS$37))/(MAX('05 (ind)'!AS$6:AS$37)-MIN('05 (ind)'!AS$6:AS$37))))))</f>
        <v>33.720930232558132</v>
      </c>
      <c r="AT31" s="75">
        <f>IF('05 (ind)'!AT$1="si",100*(('05 (ind)'!AT30-MIN('05 (ind)'!AT$6:AT$37))/(MAX('05 (ind)'!AT$6:AT$37)-MIN('05 (ind)'!AT$6:AT$37))),ABS(-100+(100*(('05 (ind)'!AT30-MIN('05 (ind)'!AT$6:AT$37))/(MAX('05 (ind)'!AT$6:AT$37)-MIN('05 (ind)'!AT$6:AT$37))))))</f>
        <v>0</v>
      </c>
      <c r="AU31" s="75">
        <f>IF('05 (ind)'!AU$1="si",100*(('05 (ind)'!AU30-MIN('05 (ind)'!AU$6:AU$37))/(MAX('05 (ind)'!AU$6:AU$37)-MIN('05 (ind)'!AU$6:AU$37))),ABS(-100+(100*(('05 (ind)'!AU30-MIN('05 (ind)'!AU$6:AU$37))/(MAX('05 (ind)'!AU$6:AU$37)-MIN('05 (ind)'!AU$6:AU$37))))))</f>
        <v>58.024691358024683</v>
      </c>
      <c r="AV31" s="75">
        <f>IF('05 (ind)'!AV$1="si",100*(('05 (ind)'!AV30-MIN('05 (ind)'!AV$6:AV$37))/(MAX('05 (ind)'!AV$6:AV$37)-MIN('05 (ind)'!AV$6:AV$37))),ABS(-100+(100*(('05 (ind)'!AV30-MIN('05 (ind)'!AV$6:AV$37))/(MAX('05 (ind)'!AV$6:AV$37)-MIN('05 (ind)'!AV$6:AV$37))))))</f>
        <v>94.974003466204508</v>
      </c>
      <c r="AW31" s="75">
        <f>IF('05 (ind)'!AW$1="si",100*(('05 (ind)'!AW30-MIN('05 (ind)'!AW$6:AW$37))/(MAX('05 (ind)'!AW$6:AW$37)-MIN('05 (ind)'!AW$6:AW$37))),ABS(-100+(100*(('05 (ind)'!AW30-MIN('05 (ind)'!AW$6:AW$37))/(MAX('05 (ind)'!AW$6:AW$37)-MIN('05 (ind)'!AW$6:AW$37))))))</f>
        <v>72.991187143597728</v>
      </c>
      <c r="AX31" s="75">
        <f>IF('05 (ind)'!AX$1="si",100*(('05 (ind)'!AX30-MIN('05 (ind)'!AX$6:AX$37))/(MAX('05 (ind)'!AX$6:AX$37)-MIN('05 (ind)'!AX$6:AX$37))),ABS(-100+(100*(('05 (ind)'!AX30-MIN('05 (ind)'!AX$6:AX$37))/(MAX('05 (ind)'!AX$6:AX$37)-MIN('05 (ind)'!AX$6:AX$37))))))</f>
        <v>18.784865261805905</v>
      </c>
      <c r="AY31" s="75">
        <f>IF('05 (ind)'!AY$1="si",100*(('05 (ind)'!AY30-MIN('05 (ind)'!AY$6:AY$37))/(MAX('05 (ind)'!AY$6:AY$37)-MIN('05 (ind)'!AY$6:AY$37))),ABS(-100+(100*(('05 (ind)'!AY30-MIN('05 (ind)'!AY$6:AY$37))/(MAX('05 (ind)'!AY$6:AY$37)-MIN('05 (ind)'!AY$6:AY$37))))))</f>
        <v>52.378686964795449</v>
      </c>
      <c r="AZ31" s="75">
        <f>IF('05 (ind)'!AZ$1="si",100*(('05 (ind)'!AZ30-MIN('05 (ind)'!AZ$6:AZ$37))/(MAX('05 (ind)'!AZ$6:AZ$37)-MIN('05 (ind)'!AZ$6:AZ$37))),ABS(-100+(100*(('05 (ind)'!AZ30-MIN('05 (ind)'!AZ$6:AZ$37))/(MAX('05 (ind)'!AZ$6:AZ$37)-MIN('05 (ind)'!AZ$6:AZ$37))))))</f>
        <v>55.980385908741368</v>
      </c>
      <c r="BA31" s="75">
        <f>IF('05 (ind)'!BA$1="si",100*(('05 (ind)'!BA30-MIN('05 (ind)'!BA$6:BA$37))/(MAX('05 (ind)'!BA$6:BA$37)-MIN('05 (ind)'!BA$6:BA$37))),ABS(-100+(100*(('05 (ind)'!BA30-MIN('05 (ind)'!BA$6:BA$37))/(MAX('05 (ind)'!BA$6:BA$37)-MIN('05 (ind)'!BA$6:BA$37))))))</f>
        <v>30.170992701587824</v>
      </c>
      <c r="BB31" s="75">
        <f>IF('05 (ind)'!BB$1="si",100*(('05 (ind)'!BB30-MIN('05 (ind)'!BB$6:BB$37))/(MAX('05 (ind)'!BB$6:BB$37)-MIN('05 (ind)'!BB$6:BB$37))),ABS(-100+(100*(('05 (ind)'!BB30-MIN('05 (ind)'!BB$6:BB$37))/(MAX('05 (ind)'!BB$6:BB$37)-MIN('05 (ind)'!BB$6:BB$37))))))</f>
        <v>8.7844776718398858</v>
      </c>
      <c r="BC31" s="75">
        <f>IF('05 (ind)'!BC$1="si",100*(('05 (ind)'!BC30-MIN('05 (ind)'!BC$6:BC$37))/(MAX('05 (ind)'!BC$6:BC$37)-MIN('05 (ind)'!BC$6:BC$37))),ABS(-100+(100*(('05 (ind)'!BC30-MIN('05 (ind)'!BC$6:BC$37))/(MAX('05 (ind)'!BC$6:BC$37)-MIN('05 (ind)'!BC$6:BC$37))))))</f>
        <v>27.94808028742931</v>
      </c>
      <c r="BD31" s="75">
        <f>IF('05 (ind)'!BD$1="si",100*(('05 (ind)'!BD30-MIN('05 (ind)'!BD$6:BD$37))/(MAX('05 (ind)'!BD$6:BD$37)-MIN('05 (ind)'!BD$6:BD$37))),ABS(-100+(100*(('05 (ind)'!BD30-MIN('05 (ind)'!BD$6:BD$37))/(MAX('05 (ind)'!BD$6:BD$37)-MIN('05 (ind)'!BD$6:BD$37))))))</f>
        <v>55.613814775246304</v>
      </c>
      <c r="BE31" s="75">
        <f>IF('05 (ind)'!BE$1="si",100*(('05 (ind)'!BE30-MIN('05 (ind)'!BE$6:BE$37))/(MAX('05 (ind)'!BE$6:BE$37)-MIN('05 (ind)'!BE$6:BE$37))),ABS(-100+(100*(('05 (ind)'!BE30-MIN('05 (ind)'!BE$6:BE$37))/(MAX('05 (ind)'!BE$6:BE$37)-MIN('05 (ind)'!BE$6:BE$37))))))</f>
        <v>23.518344308560682</v>
      </c>
      <c r="BF31" s="75">
        <f>IF('05 (ind)'!BF$1="si",100*(('05 (ind)'!BF30-MIN('05 (ind)'!BF$6:BF$37))/(MAX('05 (ind)'!BF$6:BF$37)-MIN('05 (ind)'!BF$6:BF$37))),ABS(-100+(100*(('05 (ind)'!BF30-MIN('05 (ind)'!BF$6:BF$37))/(MAX('05 (ind)'!BF$6:BF$37)-MIN('05 (ind)'!BF$6:BF$37))))))</f>
        <v>47.20117618931102</v>
      </c>
      <c r="BG31" s="75">
        <f>IF('05 (ind)'!BG$1="si",100*(('05 (ind)'!BG30-MIN('05 (ind)'!BG$6:BG$37))/(MAX('05 (ind)'!BG$6:BG$37)-MIN('05 (ind)'!BG$6:BG$37))),ABS(-100+(100*(('05 (ind)'!BG30-MIN('05 (ind)'!BG$6:BG$37))/(MAX('05 (ind)'!BG$6:BG$37)-MIN('05 (ind)'!BG$6:BG$37))))))</f>
        <v>38.847244976886437</v>
      </c>
      <c r="BH31" s="75">
        <f>IF('05 (ind)'!BH$1="si",100*(('05 (ind)'!BH30-MIN('05 (ind)'!BH$6:BH$37))/(MAX('05 (ind)'!BH$6:BH$37)-MIN('05 (ind)'!BH$6:BH$37))),ABS(-100+(100*(('05 (ind)'!BH30-MIN('05 (ind)'!BH$6:BH$37))/(MAX('05 (ind)'!BH$6:BH$37)-MIN('05 (ind)'!BH$6:BH$37))))))</f>
        <v>33.270599813365784</v>
      </c>
      <c r="BI31" s="75">
        <f>IF('05 (ind)'!BI$1="si",100*(('05 (ind)'!BI30-MIN('05 (ind)'!BI$6:BI$37))/(MAX('05 (ind)'!BI$6:BI$37)-MIN('05 (ind)'!BI$6:BI$37))),ABS(-100+(100*(('05 (ind)'!BI30-MIN('05 (ind)'!BI$6:BI$37))/(MAX('05 (ind)'!BI$6:BI$37)-MIN('05 (ind)'!BI$6:BI$37))))))</f>
        <v>99.819249310746216</v>
      </c>
      <c r="BJ31" s="75">
        <f>IF('05 (ind)'!BJ$1="si",100*(('05 (ind)'!BJ30-MIN('05 (ind)'!BJ$6:BJ$37))/(MAX('05 (ind)'!BJ$6:BJ$37)-MIN('05 (ind)'!BJ$6:BJ$37))),ABS(-100+(100*(('05 (ind)'!BJ30-MIN('05 (ind)'!BJ$6:BJ$37))/(MAX('05 (ind)'!BJ$6:BJ$37)-MIN('05 (ind)'!BJ$6:BJ$37))))))</f>
        <v>12.04038067256565</v>
      </c>
      <c r="BK31" s="75">
        <f>IF('05 (ind)'!BK$1="si",100*(('05 (ind)'!BK30-MIN('05 (ind)'!BK$6:BK$37))/(MAX('05 (ind)'!BK$6:BK$37)-MIN('05 (ind)'!BK$6:BK$37))),ABS(-100+(100*(('05 (ind)'!BK30-MIN('05 (ind)'!BK$6:BK$37))/(MAX('05 (ind)'!BK$6:BK$37)-MIN('05 (ind)'!BK$6:BK$37))))))</f>
        <v>26.817266762393672</v>
      </c>
      <c r="BL31" s="75">
        <f>IF('05 (ind)'!BL$1="si",100*(('05 (ind)'!BL30-MIN('05 (ind)'!BL$6:BL$37))/(MAX('05 (ind)'!BL$6:BL$37)-MIN('05 (ind)'!BL$6:BL$37))),ABS(-100+(100*(('05 (ind)'!BL30-MIN('05 (ind)'!BL$6:BL$37))/(MAX('05 (ind)'!BL$6:BL$37)-MIN('05 (ind)'!BL$6:BL$37))))))</f>
        <v>36.206896551724135</v>
      </c>
      <c r="BM31" s="75">
        <f>IF('05 (ind)'!BM$1="si",100*(('05 (ind)'!BM30-MIN('05 (ind)'!BM$6:BM$37))/(MAX('05 (ind)'!BM$6:BM$37)-MIN('05 (ind)'!BM$6:BM$37))),ABS(-100+(100*(('05 (ind)'!BM30-MIN('05 (ind)'!BM$6:BM$37))/(MAX('05 (ind)'!BM$6:BM$37)-MIN('05 (ind)'!BM$6:BM$37))))))</f>
        <v>18.980879775455442</v>
      </c>
      <c r="BN31" s="75">
        <f>IF('05 (ind)'!BN$1="si",100*(('05 (ind)'!BN30-MIN('05 (ind)'!BN$6:BN$37))/(MAX('05 (ind)'!BN$6:BN$37)-MIN('05 (ind)'!BN$6:BN$37))),ABS(-100+(100*(('05 (ind)'!BN30-MIN('05 (ind)'!BN$6:BN$37))/(MAX('05 (ind)'!BN$6:BN$37)-MIN('05 (ind)'!BN$6:BN$37))))))</f>
        <v>22.583693445316801</v>
      </c>
      <c r="BO31" s="75">
        <f>IF('05 (ind)'!BO$1="si",100*(('05 (ind)'!BO30-MIN('05 (ind)'!BO$6:BO$37))/(MAX('05 (ind)'!BO$6:BO$37)-MIN('05 (ind)'!BO$6:BO$37))),ABS(-100+(100*(('05 (ind)'!BO30-MIN('05 (ind)'!BO$6:BO$37))/(MAX('05 (ind)'!BO$6:BO$37)-MIN('05 (ind)'!BO$6:BO$37))))))</f>
        <v>34.605377588615667</v>
      </c>
      <c r="BP31" s="75">
        <f>IF('05 (ind)'!BP$1="si",100*(('05 (ind)'!BP30-MIN('05 (ind)'!BP$6:BP$37))/(MAX('05 (ind)'!BP$6:BP$37)-MIN('05 (ind)'!BP$6:BP$37))),ABS(-100+(100*(('05 (ind)'!BP30-MIN('05 (ind)'!BP$6:BP$37))/(MAX('05 (ind)'!BP$6:BP$37)-MIN('05 (ind)'!BP$6:BP$37))))))</f>
        <v>40.706491497670754</v>
      </c>
      <c r="BQ31" s="75">
        <f>IF('05 (ind)'!BQ$1="si",100*(('05 (ind)'!BQ30-MIN('05 (ind)'!BQ$6:BQ$37))/(MAX('05 (ind)'!BQ$6:BQ$37)-MIN('05 (ind)'!BQ$6:BQ$37))),ABS(-100+(100*(('05 (ind)'!BQ30-MIN('05 (ind)'!BQ$6:BQ$37))/(MAX('05 (ind)'!BQ$6:BQ$37)-MIN('05 (ind)'!BQ$6:BQ$37))))))</f>
        <v>45.502615739967901</v>
      </c>
      <c r="BR31" s="75">
        <f>IF('05 (ind)'!BR$1="si",100*(('05 (ind)'!BR30-MIN('05 (ind)'!BR$6:BR$37))/(MAX('05 (ind)'!BR$6:BR$37)-MIN('05 (ind)'!BR$6:BR$37))),ABS(-100+(100*(('05 (ind)'!BR30-MIN('05 (ind)'!BR$6:BR$37))/(MAX('05 (ind)'!BP$6:BP$37)-MIN('05 (ind)'!BR$6:BR$37))))))</f>
        <v>19.629868657445364</v>
      </c>
      <c r="BS31" s="75">
        <f>IF('05 (ind)'!BS$1="si",100*(('05 (ind)'!BS30-MIN('05 (ind)'!BS$6:BS$37))/(MAX('05 (ind)'!BS$6:BS$37)-MIN('05 (ind)'!BS$6:BS$37))),ABS(-100+(100*(('05 (ind)'!BS30-MIN('05 (ind)'!BS$6:BS$37))/(MAX('05 (ind)'!BQ$6:BQ$37)-MIN('05 (ind)'!BS$6:BS$37))))))</f>
        <v>62.301560202693395</v>
      </c>
      <c r="BT31" s="75">
        <f>IF('05 (ind)'!BT$1="si",100*(('05 (ind)'!BT30-MIN('05 (ind)'!BT$6:BT$37))/(MAX('05 (ind)'!BT$6:BT$37)-MIN('05 (ind)'!BT$6:BT$37))),ABS(-100+(100*(('05 (ind)'!BT30-MIN('05 (ind)'!BT$6:BT$37))/(MAX('05 (ind)'!BR$6:BR$37)-MIN('05 (ind)'!BT$6:BT$37))))))</f>
        <v>91.517297499999998</v>
      </c>
      <c r="BU31" s="75">
        <f>IF('05 (ind)'!BU$1="si",100*(('05 (ind)'!BU30-MIN('05 (ind)'!BU$6:BU$37))/(MAX('05 (ind)'!BU$6:BU$37)-MIN('05 (ind)'!BU$6:BU$37))),ABS(-100+(100*(('05 (ind)'!BU30-MIN('05 (ind)'!BU$6:BU$37))/(MAX('05 (ind)'!BU$6:BU$37)-MIN('05 (ind)'!BU$6:BU$37))))))</f>
        <v>47.353978831830659</v>
      </c>
      <c r="BV31" s="75">
        <f>IF('05 (ind)'!BV$1="si",100*(('05 (ind)'!BV30-MIN('05 (ind)'!BV$6:BV$37))/(MAX('05 (ind)'!BV$6:BV$37)-MIN('05 (ind)'!BV$6:BV$37))),ABS(-100+(100*(('05 (ind)'!BV30-MIN('05 (ind)'!BV$6:BV$37))/(MAX('05 (ind)'!BV$6:BV$37)-MIN('05 (ind)'!BV$6:BV$37))))))</f>
        <v>92.4449732302201</v>
      </c>
      <c r="BW31" s="75">
        <f>IF('05 (ind)'!BW$1="si",100*(('05 (ind)'!BW30-MIN('05 (ind)'!BW$6:BW$37))/(MAX('05 (ind)'!BW$6:BW$37)-MIN('05 (ind)'!BW$6:BW$37))),ABS(-100+(100*(('05 (ind)'!BW30-MIN('05 (ind)'!BW$6:BW$37))/(MAX('05 (ind)'!BW$6:BW$37)-MIN('05 (ind)'!BW$6:BW$37))))))</f>
        <v>93.752460952880966</v>
      </c>
      <c r="BX31" s="75">
        <f>IF('05 (ind)'!BX$1="si",100*(('05 (ind)'!BX30-MIN('05 (ind)'!BX$6:BX$37))/(MAX('05 (ind)'!BX$6:BX$37)-MIN('05 (ind)'!BX$6:BX$37))),ABS(-100+(100*(('05 (ind)'!BX30-MIN('05 (ind)'!BX$6:BX$37))/(MAX('05 (ind)'!BX$6:BX$37)-MIN('05 (ind)'!BX$6:BX$37))))))</f>
        <v>0</v>
      </c>
      <c r="BY31" s="75">
        <f>IF('05 (ind)'!BY$1="si",100*(('05 (ind)'!BY30-MIN('05 (ind)'!BY$6:BY$37))/(MAX('05 (ind)'!BY$6:BY$37)-MIN('05 (ind)'!BY$6:BY$37))),ABS(-100+(100*(('05 (ind)'!BY30-MIN('05 (ind)'!BY$6:BY$37))/(MAX('05 (ind)'!BY$6:BY$37)-MIN('05 (ind)'!BY$6:BY$37))))))</f>
        <v>26.855166057011377</v>
      </c>
      <c r="BZ31" s="75">
        <f>IF('05 (ind)'!BZ$1="si",100*(('05 (ind)'!BZ30-MIN('05 (ind)'!BZ$6:BZ$37))/(MAX('05 (ind)'!BZ$6:BZ$37)-MIN('05 (ind)'!BZ$6:BZ$37))),ABS(-100+(100*(('05 (ind)'!BZ30-MIN('05 (ind)'!BZ$6:BZ$37))/(MAX('05 (ind)'!BZ$6:BZ$37)-MIN('05 (ind)'!BZ$6:BZ$37))))))</f>
        <v>94.334158188614808</v>
      </c>
      <c r="CA31" s="75">
        <f>IF('05 (ind)'!CA$1="si",100*(('05 (ind)'!CA30-MIN('05 (ind)'!CA$6:CA$37))/(MAX('05 (ind)'!CA$6:CA$37)-MIN('05 (ind)'!CA$6:CA$37))),ABS(-100+(100*(('05 (ind)'!CA30-MIN('05 (ind)'!CA$6:CA$37))/(MAX('05 (ind)'!CA$6:CA$37)-MIN('05 (ind)'!CA$6:CA$37))))))</f>
        <v>0</v>
      </c>
      <c r="CB31" s="75">
        <f>IF('05 (ind)'!CB$1="si",100*(('05 (ind)'!CB30-MIN('05 (ind)'!CB$6:CB$37))/(MAX('05 (ind)'!CB$6:CB$37)-MIN('05 (ind)'!CB$6:CB$37))),ABS(-100+(100*(('05 (ind)'!CB30-MIN('05 (ind)'!CB$6:CB$37))/(MAX('05 (ind)'!CB$6:CB$37)-MIN('05 (ind)'!CB$6:CB$37))))))</f>
        <v>74.157303370786522</v>
      </c>
      <c r="CC31" s="75">
        <f>IF('05 (ind)'!CC$1="si",100*(('05 (ind)'!CC30-MIN('05 (ind)'!CC$6:CC$37))/(MAX('05 (ind)'!CC$6:CC$37)-MIN('05 (ind)'!CC$6:CC$37))),ABS(-100+(100*(('05 (ind)'!CC30-MIN('05 (ind)'!CC$6:CC$37))/(MAX('05 (ind)'!CC$6:CC$37)-MIN('05 (ind)'!CC$6:CC$37))))))</f>
        <v>69.056111609353735</v>
      </c>
      <c r="CD31" s="75">
        <f>IF('05 (ind)'!CD$1="si",100*(('05 (ind)'!CD30-MIN('05 (ind)'!CD$6:CD$37))/(MAX('05 (ind)'!CD$6:CD$37)-MIN('05 (ind)'!CD$6:CD$37))),ABS(-100+(100*(('05 (ind)'!CD30-MIN('05 (ind)'!CD$6:CD$37))/(MAX('05 (ind)'!CD$6:CD$37)-MIN('05 (ind)'!CD$6:CD$37))))))</f>
        <v>8.5744393914570747</v>
      </c>
      <c r="CE31" s="75">
        <f>IF('05 (ind)'!CE$1="si",100*(('05 (ind)'!CE30-MIN('05 (ind)'!CE$6:CE$37))/(MAX('05 (ind)'!CE$6:CE$37)-MIN('05 (ind)'!CE$6:CE$37))),ABS(-100+(100*(('05 (ind)'!CE30-MIN('05 (ind)'!CE$6:CE$37))/(MAX('05 (ind)'!CE$6:CE$37)-MIN('05 (ind)'!CE$6:CE$37))))))</f>
        <v>21.446831137421825</v>
      </c>
      <c r="CF31" s="75">
        <f>IF('05 (ind)'!CF$1="si",100*(('05 (ind)'!CF30-MIN('05 (ind)'!CF$6:CF$37))/(MAX('05 (ind)'!CF$6:CF$37)-MIN('05 (ind)'!CF$6:CF$37))),ABS(-100+(100*(('05 (ind)'!CF30-MIN('05 (ind)'!CF$6:CF$37))/(MAX('05 (ind)'!CF$6:CF$37)-MIN('05 (ind)'!CF$6:CF$37))))))</f>
        <v>4.7360480125540017</v>
      </c>
      <c r="CG31" s="75">
        <f>IF('05 (ind)'!CG$1="si",100*(('05 (ind)'!CG30-MIN('05 (ind)'!CG$6:CG$37))/(MAX('05 (ind)'!CG$6:CG$37)-MIN('05 (ind)'!CG$6:CG$37))),ABS(-100+(100*(('05 (ind)'!CG30-MIN('05 (ind)'!CG$6:CG$37))/(MAX('05 (ind)'!CG$6:CG$37)-MIN('05 (ind)'!CG$6:CG$37))))))</f>
        <v>13.670195967978389</v>
      </c>
      <c r="CH31" s="75">
        <f>IF('05 (ind)'!CH$1="si",100*(('05 (ind)'!CH30-MIN('05 (ind)'!CH$6:CH$37))/(MAX('05 (ind)'!CH$6:CH$37)-MIN('05 (ind)'!CH$6:CH$37))),ABS(-100+(100*(('05 (ind)'!CH30-MIN('05 (ind)'!CH$6:CH$37))/(MAX('05 (ind)'!CH$6:CH$37)-MIN('05 (ind)'!CH$6:CH$37))))))</f>
        <v>22.698095869498516</v>
      </c>
      <c r="CI31" s="75">
        <f>IF('05 (ind)'!CI$1="si",100*(('05 (ind)'!CI30-MIN('05 (ind)'!CI$6:CI$37))/(MAX('05 (ind)'!CI$6:CI$37)-MIN('05 (ind)'!CI$6:CI$37))),ABS(-100+(100*(('05 (ind)'!CI30-MIN('05 (ind)'!CI$6:CI$37))/(MAX('05 (ind)'!CI$6:CI$37)-MIN('05 (ind)'!CI$6:CI$37))))))</f>
        <v>14.47848107088504</v>
      </c>
      <c r="CJ31" s="75">
        <f>IF('05 (ind)'!CJ$1="si",100*(('05 (ind)'!CJ30-MIN('05 (ind)'!CJ$6:CJ$37))/(MAX('05 (ind)'!CJ$6:CJ$37)-MIN('05 (ind)'!CJ$6:CJ$37))),ABS(-100+(100*(('05 (ind)'!CJ30-MIN('05 (ind)'!CJ$6:CJ$37))/(MAX('05 (ind)'!CJ$6:CJ$37)-MIN('05 (ind)'!CJ$6:CJ$37))))))</f>
        <v>57.006232961021382</v>
      </c>
      <c r="CK31" s="75">
        <f>IF('05 (ind)'!CK$1="si",100*(('05 (ind)'!CK30-MIN('05 (ind)'!CK$6:CK$37))/(MAX('05 (ind)'!CK$6:CK$37)-MIN('05 (ind)'!CK$6:CK$37))),ABS(-100+(100*(('05 (ind)'!CK30-MIN('05 (ind)'!CK$6:CK$37))/(MAX('05 (ind)'!CK$6:CK$37)-MIN('05 (ind)'!CK$6:CK$37))))))</f>
        <v>11.057814055517225</v>
      </c>
      <c r="CL31" s="75">
        <f>IF('05 (ind)'!CL$1="si",100*(('05 (ind)'!CL30-MIN('05 (ind)'!CL$6:CL$37))/(MAX('05 (ind)'!CL$6:CL$37)-MIN('05 (ind)'!CL$6:CL$37))),ABS(-100+(100*(('05 (ind)'!CL30-MIN('05 (ind)'!CL$6:CL$37))/(MAX('05 (ind)'!CL$6:CL$37)-MIN('05 (ind)'!CL$6:CL$37))))))</f>
        <v>9.606628343574144</v>
      </c>
      <c r="CM31" s="75">
        <f>IF('05 (ind)'!CM$1="si",100*(('05 (ind)'!CM30-MIN('05 (ind)'!CM$6:CM$37))/(MAX('05 (ind)'!CM$6:CM$37)-MIN('05 (ind)'!CM$6:CM$37))),ABS(-100+(100*(('05 (ind)'!CM30-MIN('05 (ind)'!CM$6:CM$37))/(MAX('05 (ind)'!CM$6:CM$37)-MIN('05 (ind)'!CM$6:CM$37))))))</f>
        <v>4.3697984914916335</v>
      </c>
    </row>
    <row r="32" spans="1:91">
      <c r="A32" s="18" t="s">
        <v>230</v>
      </c>
      <c r="B32" s="87">
        <f>IF('05 (ind)'!B$1="si",100*(('05 (ind)'!B31-MIN('05 (ind)'!B$6:B$37))/(MAX('05 (ind)'!B$6:B$37)-MIN('05 (ind)'!B$6:B$37))),ABS(-100+(100*(('05 (ind)'!B31-MIN('05 (ind)'!B$6:B$37))/(MAX('05 (ind)'!B$6:B$37)-MIN('05 (ind)'!B$6:B$37))))))</f>
        <v>9.1842073019666</v>
      </c>
      <c r="C32" s="87">
        <f>IF('05 (ind)'!C$1="si",100*(('05 (ind)'!C31-MIN('05 (ind)'!C$6:C$37))/(MAX('05 (ind)'!C$6:C$37)-MIN('05 (ind)'!C$6:C$37))),ABS(-100+(100*(('05 (ind)'!C31-MIN('05 (ind)'!C$6:C$37))/(MAX('05 (ind)'!C$6:C$37)-MIN('05 (ind)'!C$6:C$37))))))</f>
        <v>49.697278748786388</v>
      </c>
      <c r="D32" s="87">
        <f>IF('05 (ind)'!D$1="si",100*(('05 (ind)'!D31-MIN('05 (ind)'!D$6:D$37))/(MAX('05 (ind)'!D$6:D$37)-MIN('05 (ind)'!D$6:D$37))),ABS(-100+(100*(('05 (ind)'!D31-MIN('05 (ind)'!D$6:D$37))/(MAX('05 (ind)'!D$6:D$37)-MIN('05 (ind)'!D$6:D$37))))))</f>
        <v>52.688486666897397</v>
      </c>
      <c r="E32" s="87">
        <f>IF('05 (ind)'!E$1="si",100*(('05 (ind)'!E31-MIN('05 (ind)'!E$6:E$37))/(MAX('05 (ind)'!E$6:E$37)-MIN('05 (ind)'!E$6:E$37))),ABS(-100+(100*(('05 (ind)'!E31-MIN('05 (ind)'!E$6:E$37))/(MAX('05 (ind)'!E$6:E$37)-MIN('05 (ind)'!E$6:E$37))))))</f>
        <v>64.789152138280443</v>
      </c>
      <c r="F32" s="87">
        <f>IF('05 (ind)'!F$1="si",100*(('05 (ind)'!F31-MIN('05 (ind)'!F$6:F$37))/(MAX('05 (ind)'!F$6:F$37)-MIN('05 (ind)'!F$6:F$37))),ABS(-100+(100*(('05 (ind)'!F31-MIN('05 (ind)'!F$6:F$37))/(MAX('05 (ind)'!F$6:F$37)-MIN('05 (ind)'!F$6:F$37))))))</f>
        <v>55.481727574750828</v>
      </c>
      <c r="G32" s="87">
        <f>IF('05 (ind)'!G$1="si",100*(('05 (ind)'!G31-MIN('05 (ind)'!G$6:G$37))/(MAX('05 (ind)'!G$6:G$37)-MIN('05 (ind)'!G$6:G$37))),ABS(-100+(100*(('05 (ind)'!G31-MIN('05 (ind)'!G$6:G$37))/(MAX('05 (ind)'!G$6:G$37)-MIN('05 (ind)'!G$6:G$37))))))</f>
        <v>81.159420289855049</v>
      </c>
      <c r="H32" s="87">
        <f>IF('05 (ind)'!H$1="si",100*(('05 (ind)'!H31-MIN('05 (ind)'!H$6:H$37))/(MAX('05 (ind)'!H$6:H$37)-MIN('05 (ind)'!H$6:H$37))),ABS(-100+(100*(('05 (ind)'!H31-MIN('05 (ind)'!H$6:H$37))/(MAX('05 (ind)'!H$6:H$37)-MIN('05 (ind)'!H$6:H$37))))))</f>
        <v>37.214611872146136</v>
      </c>
      <c r="I32" s="87">
        <f>IF('05 (ind)'!I$1="si",100*(('05 (ind)'!I31-MIN('05 (ind)'!I$6:I$37))/(MAX('05 (ind)'!I$6:I$37)-MIN('05 (ind)'!I$6:I$37))),ABS(-100+(100*(('05 (ind)'!I31-MIN('05 (ind)'!I$6:I$37))/(MAX('05 (ind)'!I$6:I$37)-MIN('05 (ind)'!I$6:I$37))))))</f>
        <v>60.276073619631909</v>
      </c>
      <c r="J32" s="87">
        <f>IF('05 (ind)'!J$1="si",100*(('05 (ind)'!J31-MIN('05 (ind)'!J$6:J$37))/(MAX('05 (ind)'!J$6:J$37)-MIN('05 (ind)'!J$6:J$37))),ABS(-100+(100*(('05 (ind)'!J31-MIN('05 (ind)'!J$6:J$37))/(MAX('05 (ind)'!J$6:J$37)-MIN('05 (ind)'!J$6:J$37))))))</f>
        <v>46.962025316455694</v>
      </c>
      <c r="K32" s="87">
        <f>IF('05 (ind)'!K$1="si",100*(('05 (ind)'!K31-MIN('05 (ind)'!K$6:K$37))/(MAX('05 (ind)'!K$6:K$37)-MIN('05 (ind)'!K$6:K$37))),ABS(-100+(100*(('05 (ind)'!K31-MIN('05 (ind)'!K$6:K$37))/(MAX('05 (ind)'!K$6:K$37)-MIN('05 (ind)'!K$6:K$37))))))</f>
        <v>37.725906068057093</v>
      </c>
      <c r="L32" s="87">
        <f>IF('05 (ind)'!L$1="si",100*(('05 (ind)'!L31-MIN('05 (ind)'!L$6:L$37))/(MAX('05 (ind)'!L$6:L$37)-MIN('05 (ind)'!L$6:L$37))),ABS(-100+(100*(('05 (ind)'!L31-MIN('05 (ind)'!L$6:L$37))/(MAX('05 (ind)'!L$6:L$37)-MIN('05 (ind)'!L$6:L$37))))))</f>
        <v>47.837837331037434</v>
      </c>
      <c r="M32" s="87">
        <f>IF('05 (ind)'!M$1="si",100*(('05 (ind)'!M31-MIN('05 (ind)'!M$6:M$37))/(MAX('05 (ind)'!M$6:M$37)-MIN('05 (ind)'!M$6:M$37))),ABS(-100+(100*(('05 (ind)'!M31-MIN('05 (ind)'!M$6:M$37))/(MAX('05 (ind)'!M$6:M$37)-MIN('05 (ind)'!M$6:M$37))))))</f>
        <v>0.19888180407078765</v>
      </c>
      <c r="N32" s="87">
        <f>IF('05 (ind)'!N$1="si",100*(('05 (ind)'!N31-MIN('05 (ind)'!N$6:N$37))/(MAX('05 (ind)'!N$6:N$37)-MIN('05 (ind)'!N$6:N$37))),ABS(-100+(100*(('05 (ind)'!N31-MIN('05 (ind)'!N$6:N$37))/(MAX('05 (ind)'!N$6:N$37)-MIN('05 (ind)'!N$6:N$37))))))</f>
        <v>32.68652131784642</v>
      </c>
      <c r="O32" s="87">
        <f>IF('05 (ind)'!O$1="si",100*(('05 (ind)'!O31-MIN('05 (ind)'!O$6:O$37))/(MAX('05 (ind)'!O$6:O$37)-MIN('05 (ind)'!O$6:O$37))),ABS(-100+(100*(('05 (ind)'!O31-MIN('05 (ind)'!O$6:O$37))/(MAX('05 (ind)'!O$6:O$37)-MIN('05 (ind)'!O$6:O$37))))))</f>
        <v>82.35294117647058</v>
      </c>
      <c r="P32" s="87">
        <f>IF('05 (ind)'!P$1="si",100*(('05 (ind)'!P31-MIN('05 (ind)'!P$6:P$37))/(MAX('05 (ind)'!P$6:P$37)-MIN('05 (ind)'!P$6:P$37))),ABS(-100+(100*(('05 (ind)'!P31-MIN('05 (ind)'!P$6:P$37))/(MAX('05 (ind)'!P$6:P$37)-MIN('05 (ind)'!P$6:P$37))))))</f>
        <v>7.0440800119664022</v>
      </c>
      <c r="Q32" s="87">
        <f>IF('05 (ind)'!Q$1="si",100*(('05 (ind)'!Q31-MIN('05 (ind)'!Q$6:Q$37))/(MAX('05 (ind)'!Q$6:Q$37)-MIN('05 (ind)'!Q$6:Q$37))),ABS(-100+(100*(('05 (ind)'!Q31-MIN('05 (ind)'!Q$6:Q$37))/(MAX('05 (ind)'!Q$6:Q$37)-MIN('05 (ind)'!Q$6:Q$37))))))</f>
        <v>6.3896444375133505</v>
      </c>
      <c r="R32" s="87">
        <f>IF('05 (ind)'!R$1="si",100*(('05 (ind)'!R31-MIN('05 (ind)'!R$6:R$37))/(MAX('05 (ind)'!R$6:R$37)-MIN('05 (ind)'!R$6:R$37))),ABS(-100+(100*(('05 (ind)'!R31-MIN('05 (ind)'!R$6:R$37))/(MAX('05 (ind)'!R$6:R$37)-MIN('05 (ind)'!R$6:R$37))))))</f>
        <v>0.24224235567570532</v>
      </c>
      <c r="S32" s="75">
        <f>ABS(ABS(('05 (ind)'!S31-((MAX('05 (ind)'!S$6:S$37)+MIN('05 (ind)'!S$6:S$37))/2))/(((MAX('05 (ind)'!S$6:S$37)+MIN('05 (ind)'!S$6:S$37))/2)-MAX('05 (ind)'!S$6:S$37))*100)-100)</f>
        <v>62.124003664551168</v>
      </c>
      <c r="T32" s="75">
        <f>IF('05 (ind)'!T$1="si",100*(('05 (ind)'!T31-MIN('05 (ind)'!T$6:T$37))/(MAX('05 (ind)'!T$6:T$37)-MIN('05 (ind)'!T$6:T$37))),ABS(-100+(100*(('05 (ind)'!T31-MIN('05 (ind)'!T$6:T$37))/(MAX('05 (ind)'!T$6:T$37)-MIN('05 (ind)'!T$6:T$37))))))</f>
        <v>22.844780864978141</v>
      </c>
      <c r="U32" s="75">
        <f>IF('05 (ind)'!U$1="si",100*(('05 (ind)'!U31-MIN('05 (ind)'!U$6:U$37))/(MAX('05 (ind)'!U$6:U$37)-MIN('05 (ind)'!U$6:U$37))),ABS(-100+(100*(('05 (ind)'!U31-MIN('05 (ind)'!U$6:U$37))/(MAX('05 (ind)'!U$6:U$37)-MIN('05 (ind)'!U$6:U$37))))))</f>
        <v>0</v>
      </c>
      <c r="V32" s="75">
        <f>IF('05 (ind)'!V$1="si",100*(('05 (ind)'!V31-MIN('05 (ind)'!V$6:V$37))/(MAX('05 (ind)'!V$6:V$37)-MIN('05 (ind)'!V$6:V$37))),ABS(-100+(100*(('05 (ind)'!V31-MIN('05 (ind)'!V$6:V$37))/(MAX('05 (ind)'!V$6:V$37)-MIN('05 (ind)'!V$6:V$37))))))</f>
        <v>94.475138121546962</v>
      </c>
      <c r="W32" s="75">
        <f>IF('05 (ind)'!W$1="si",100*(('05 (ind)'!W31-MIN('05 (ind)'!W$6:W$37))/(MAX('05 (ind)'!W$6:W$37)-MIN('05 (ind)'!W$6:W$37))),ABS(-100+(100*(('05 (ind)'!W31-MIN('05 (ind)'!W$6:W$37))/(MAX('05 (ind)'!W$6:W$37)-MIN('05 (ind)'!W$6:W$37))))))</f>
        <v>43.862812346888781</v>
      </c>
      <c r="X32" s="75">
        <f>IF('05 (ind)'!X$1="si",100*(('05 (ind)'!X31-MIN('05 (ind)'!X$6:X$37))/(MAX('05 (ind)'!X$6:X$37)-MIN('05 (ind)'!X$6:X$37))),ABS(-100+(100*(('05 (ind)'!X31-MIN('05 (ind)'!X$6:X$37))/(MAX('05 (ind)'!X$6:X$37)-MIN('05 (ind)'!X$6:X$37))))))</f>
        <v>69.568907837519276</v>
      </c>
      <c r="Y32" s="75">
        <f>IF('05 (ind)'!Y$1="si",100*(('05 (ind)'!Y31-MIN('05 (ind)'!Y$6:Y$37))/(MAX('05 (ind)'!Y$6:Y$37)-MIN('05 (ind)'!Y$6:Y$37))),ABS(-100+(100*(('05 (ind)'!Y31-MIN('05 (ind)'!Y$6:Y$37))/(MAX('05 (ind)'!Y$6:Y$37)-MIN('05 (ind)'!Y$6:Y$37))))))</f>
        <v>82.831274586337273</v>
      </c>
      <c r="Z32" s="75">
        <f>IF('05 (ind)'!Z$1="si",100*(('05 (ind)'!Z31-MIN('05 (ind)'!Z$6:Z$37))/(MAX('05 (ind)'!Z$6:Z$37)-MIN('05 (ind)'!Z$6:Z$37))),ABS(-100+(100*(('05 (ind)'!Z31-MIN('05 (ind)'!Z$6:Z$37))/(MAX('05 (ind)'!Z$6:Z$37)-MIN('05 (ind)'!Z$6:Z$37))))))</f>
        <v>74.338498627043975</v>
      </c>
      <c r="AA32" s="75">
        <f>IF('05 (ind)'!AA$1="si",100*(('05 (ind)'!AA31-MIN('05 (ind)'!AA$6:AA$37))/(MAX('05 (ind)'!AA$6:AA$37)-MIN('05 (ind)'!AA$6:AA$37))),ABS(-100+(100*(('05 (ind)'!AA31-MIN('05 (ind)'!AA$6:AA$37))/(MAX('05 (ind)'!AA$6:AA$37)-MIN('05 (ind)'!AA$6:AA$37))))))</f>
        <v>80.889940094568956</v>
      </c>
      <c r="AB32" s="75">
        <f>IF('05 (ind)'!AB$1="si",100*(('05 (ind)'!AB31-MIN('05 (ind)'!AB$6:AB$37))/(MAX('05 (ind)'!AB$6:AB$37)-MIN('05 (ind)'!AB$6:AB$37))),ABS(-100+(100*(('05 (ind)'!AB31-MIN('05 (ind)'!AB$6:AB$37))/(MAX('05 (ind)'!AB$6:AB$37)-MIN('05 (ind)'!AB$6:AB$37))))))</f>
        <v>47.418343455629753</v>
      </c>
      <c r="AC32" s="75">
        <f>IF('05 (ind)'!AC$1="si",100*(('05 (ind)'!AC31-MIN('05 (ind)'!AC$6:AC$37))/(MAX('05 (ind)'!AC$6:AC$37)-MIN('05 (ind)'!AC$6:AC$37))),ABS(-100+(100*(('05 (ind)'!AC31-MIN('05 (ind)'!AC$6:AC$37))/(MAX('05 (ind)'!AC$6:AC$37)-MIN('05 (ind)'!AC$6:AC$37))))))</f>
        <v>48.670213905055412</v>
      </c>
      <c r="AD32" s="75">
        <f>IF('05 (ind)'!AD$1="si",100*(('05 (ind)'!AD31-MIN('05 (ind)'!AD$6:AD$37))/(MAX('05 (ind)'!AD$6:AD$37)-MIN('05 (ind)'!AD$6:AD$37))),ABS(-100+(100*(('05 (ind)'!AD31-MIN('05 (ind)'!AD$6:AD$37))/(MAX('05 (ind)'!AD$6:AD$37)-MIN('05 (ind)'!AD$6:AD$37))))))</f>
        <v>55.922388517936902</v>
      </c>
      <c r="AE32" s="75">
        <f>IF('05 (ind)'!AE$1="si",100*(('05 (ind)'!AE31-MIN('05 (ind)'!AE$6:AE$37))/(MAX('05 (ind)'!AE$6:AE$37)-MIN('05 (ind)'!AE$6:AE$37))),ABS(-100+(100*(('05 (ind)'!AE31-MIN('05 (ind)'!AE$6:AE$37))/(MAX('05 (ind)'!AE$6:AE$37)-MIN('05 (ind)'!AE$6:AE$37))))))</f>
        <v>43.382214873225301</v>
      </c>
      <c r="AF32" s="75">
        <f>IF('05 (ind)'!AF$1="si",100*(('05 (ind)'!AF31-MIN('05 (ind)'!AF$6:AF$37))/(MAX('05 (ind)'!AF$6:AF$37)-MIN('05 (ind)'!AF$6:AF$37))),ABS(-100+(100*(('05 (ind)'!AF31-MIN('05 (ind)'!AF$6:AF$37))/(MAX('05 (ind)'!AF$6:AF$37)-MIN('05 (ind)'!AF$6:AF$37))))))</f>
        <v>88.461538461538467</v>
      </c>
      <c r="AG32" s="75">
        <f>IF('05 (ind)'!AG$1="si",100*(('05 (ind)'!AG31-MIN('05 (ind)'!AG$6:AG$37))/(MAX('05 (ind)'!AG$6:AG$37)-MIN('05 (ind)'!AG$6:AG$37))),ABS(-100+(100*(('05 (ind)'!AG31-MIN('05 (ind)'!AG$6:AG$37))/(MAX('05 (ind)'!AG$6:AG$37)-MIN('05 (ind)'!AG$6:AG$37))))))</f>
        <v>77.40384615384616</v>
      </c>
      <c r="AH32" s="75">
        <f>IF('05 (ind)'!AH$1="si",100*(('05 (ind)'!AH31-MIN('05 (ind)'!AH$6:AH$37))/(MAX('05 (ind)'!AH$6:AH$37)-MIN('05 (ind)'!AH$6:AH$37))),ABS(-100+(100*(('05 (ind)'!AH31-MIN('05 (ind)'!AH$6:AH$37))/(MAX('05 (ind)'!AH$6:AH$37)-MIN('05 (ind)'!AH$6:AH$37))))))</f>
        <v>32.1608040201005</v>
      </c>
      <c r="AI32" s="75">
        <f>IF('05 (ind)'!AI$1="si",100*(('05 (ind)'!AI31-MIN('05 (ind)'!AI$6:AI$37))/(MAX('05 (ind)'!AI$6:AI$37)-MIN('05 (ind)'!AI$6:AI$37))),ABS(-100+(100*(('05 (ind)'!AI31-MIN('05 (ind)'!AI$6:AI$37))/(MAX('05 (ind)'!AI$6:AI$37)-MIN('05 (ind)'!AI$6:AI$37))))))</f>
        <v>1.3502668806688811</v>
      </c>
      <c r="AJ32" s="75">
        <f>IF('05 (ind)'!AJ$1="si",100*(('05 (ind)'!AJ31-MIN('05 (ind)'!AJ$6:AJ$37))/(MAX('05 (ind)'!AJ$6:AJ$37)-MIN('05 (ind)'!AJ$6:AJ$37))),ABS(-100+(100*(('05 (ind)'!AJ31-MIN('05 (ind)'!AJ$6:AJ$37))/(MAX('05 (ind)'!AJ$6:AJ$37)-MIN('05 (ind)'!AJ$6:AJ$37))))))</f>
        <v>81.380897583429217</v>
      </c>
      <c r="AK32" s="75">
        <f>IF('05 (ind)'!AK$1="si",100*(('05 (ind)'!AK31-MIN('05 (ind)'!AK$6:AK$37))/(MAX('05 (ind)'!AK$6:AK$37)-MIN('05 (ind)'!AK$6:AK$37))),ABS(-100+(100*(('05 (ind)'!AK31-MIN('05 (ind)'!AK$6:AK$37))/(MAX('05 (ind)'!AK$6:AK$37)-MIN('05 (ind)'!AK$6:AK$37))))))</f>
        <v>5.8070479514117954</v>
      </c>
      <c r="AL32" s="75">
        <f>IF('05 (ind)'!AL$1="si",100*(('05 (ind)'!AL31-MIN('05 (ind)'!AL$6:AL$37))/(MAX('05 (ind)'!AL$6:AL$37)-MIN('05 (ind)'!AL$6:AL$37))),ABS(-100+(100*(('05 (ind)'!AL31-MIN('05 (ind)'!AL$6:AL$37))/(MAX('05 (ind)'!AL$6:AL$37)-MIN('05 (ind)'!AL$6:AL$37))))))</f>
        <v>28.318250835925511</v>
      </c>
      <c r="AM32" s="75">
        <f>IF('05 (ind)'!AM$1="si",100*(('05 (ind)'!AM31-MIN('05 (ind)'!AM$6:AM$37))/(MAX('05 (ind)'!AM$6:AM$37)-MIN('05 (ind)'!AM$6:AM$37))),ABS(-100+(100*(('05 (ind)'!AM31-MIN('05 (ind)'!AM$6:AM$37))/(MAX('05 (ind)'!AM$6:AM$37)-MIN('05 (ind)'!AM$6:AM$37))))))</f>
        <v>33.789275581503645</v>
      </c>
      <c r="AN32" s="75">
        <f>IF('05 (ind)'!AN$1="si",100*(('05 (ind)'!AN31-MIN('05 (ind)'!AN$6:AN$37))/(MAX('05 (ind)'!AN$6:AN$37)-MIN('05 (ind)'!AN$6:AN$37))),ABS(-100+(100*(('05 (ind)'!AN31-MIN('05 (ind)'!AN$6:AN$37))/(MAX('05 (ind)'!AN$6:AN$37)-MIN('05 (ind)'!AN$6:AN$37))))))</f>
        <v>60.068720494123717</v>
      </c>
      <c r="AO32" s="75">
        <f>IF('05 (ind)'!AO$1="si",100*(('05 (ind)'!AO31-MIN('05 (ind)'!AO$6:AO$37))/(MAX('05 (ind)'!AO$6:AO$37)-MIN('05 (ind)'!AO$6:AO$37))),ABS(-100+(100*(('05 (ind)'!AO31-MIN('05 (ind)'!AO$6:AO$37))/(MAX('05 (ind)'!AO$6:AO$37)-MIN('05 (ind)'!AO$6:AO$37))))))</f>
        <v>61.89537056661932</v>
      </c>
      <c r="AP32" s="75">
        <f>IF('05 (ind)'!AP$1="si",100*(('05 (ind)'!AP31-MIN('05 (ind)'!AP$6:AP$37))/(MAX('05 (ind)'!AP$6:AP$37)-MIN('05 (ind)'!AP$6:AP$37))),ABS(-100+(100*(('05 (ind)'!AP31-MIN('05 (ind)'!AP$6:AP$37))/(MAX('05 (ind)'!AP$6:AP$37)-MIN('05 (ind)'!AP$6:AP$37))))))</f>
        <v>47.677261613691932</v>
      </c>
      <c r="AQ32" s="75">
        <f>IF('05 (ind)'!AQ$1="si",100*(('05 (ind)'!AQ31-MIN('05 (ind)'!AQ$6:AQ$37))/(MAX('05 (ind)'!AQ$6:AQ$37)-MIN('05 (ind)'!AQ$6:AQ$37))),ABS(-100+(100*(('05 (ind)'!AQ31-MIN('05 (ind)'!AQ$6:AQ$37))/(MAX('05 (ind)'!AQ$6:AQ$37)-MIN('05 (ind)'!AQ$6:AQ$37))))))</f>
        <v>10.313941927885587</v>
      </c>
      <c r="AR32" s="75">
        <f>IF('05 (ind)'!AR$1="si",100*(('05 (ind)'!AR31-MIN('05 (ind)'!AR$6:AR$37))/(MAX('05 (ind)'!AR$6:AR$37)-MIN('05 (ind)'!AR$6:AR$37))),ABS(-100+(100*(('05 (ind)'!AR31-MIN('05 (ind)'!AR$6:AR$37))/(MAX('05 (ind)'!AR$6:AR$37)-MIN('05 (ind)'!AR$6:AR$37))))))</f>
        <v>54.894972741503686</v>
      </c>
      <c r="AS32" s="75">
        <f>IF('05 (ind)'!AS$1="si",100*(('05 (ind)'!AS31-MIN('05 (ind)'!AS$6:AS$37))/(MAX('05 (ind)'!AS$6:AS$37)-MIN('05 (ind)'!AS$6:AS$37))),ABS(-100+(100*(('05 (ind)'!AS31-MIN('05 (ind)'!AS$6:AS$37))/(MAX('05 (ind)'!AS$6:AS$37)-MIN('05 (ind)'!AS$6:AS$37))))))</f>
        <v>33.139534883720927</v>
      </c>
      <c r="AT32" s="75">
        <f>IF('05 (ind)'!AT$1="si",100*(('05 (ind)'!AT31-MIN('05 (ind)'!AT$6:AT$37))/(MAX('05 (ind)'!AT$6:AT$37)-MIN('05 (ind)'!AT$6:AT$37))),ABS(-100+(100*(('05 (ind)'!AT31-MIN('05 (ind)'!AT$6:AT$37))/(MAX('05 (ind)'!AT$6:AT$37)-MIN('05 (ind)'!AT$6:AT$37))))))</f>
        <v>0</v>
      </c>
      <c r="AU32" s="75">
        <f>IF('05 (ind)'!AU$1="si",100*(('05 (ind)'!AU31-MIN('05 (ind)'!AU$6:AU$37))/(MAX('05 (ind)'!AU$6:AU$37)-MIN('05 (ind)'!AU$6:AU$37))),ABS(-100+(100*(('05 (ind)'!AU31-MIN('05 (ind)'!AU$6:AU$37))/(MAX('05 (ind)'!AU$6:AU$37)-MIN('05 (ind)'!AU$6:AU$37))))))</f>
        <v>50.925925925925931</v>
      </c>
      <c r="AV32" s="75">
        <f>IF('05 (ind)'!AV$1="si",100*(('05 (ind)'!AV31-MIN('05 (ind)'!AV$6:AV$37))/(MAX('05 (ind)'!AV$6:AV$37)-MIN('05 (ind)'!AV$6:AV$37))),ABS(-100+(100*(('05 (ind)'!AV31-MIN('05 (ind)'!AV$6:AV$37))/(MAX('05 (ind)'!AV$6:AV$37)-MIN('05 (ind)'!AV$6:AV$37))))))</f>
        <v>81.802426343154252</v>
      </c>
      <c r="AW32" s="75">
        <f>IF('05 (ind)'!AW$1="si",100*(('05 (ind)'!AW31-MIN('05 (ind)'!AW$6:AW$37))/(MAX('05 (ind)'!AW$6:AW$37)-MIN('05 (ind)'!AW$6:AW$37))),ABS(-100+(100*(('05 (ind)'!AW31-MIN('05 (ind)'!AW$6:AW$37))/(MAX('05 (ind)'!AW$6:AW$37)-MIN('05 (ind)'!AW$6:AW$37))))))</f>
        <v>67.651632970451004</v>
      </c>
      <c r="AX32" s="75">
        <f>IF('05 (ind)'!AX$1="si",100*(('05 (ind)'!AX31-MIN('05 (ind)'!AX$6:AX$37))/(MAX('05 (ind)'!AX$6:AX$37)-MIN('05 (ind)'!AX$6:AX$37))),ABS(-100+(100*(('05 (ind)'!AX31-MIN('05 (ind)'!AX$6:AX$37))/(MAX('05 (ind)'!AX$6:AX$37)-MIN('05 (ind)'!AX$6:AX$37))))))</f>
        <v>30.545645214522963</v>
      </c>
      <c r="AY32" s="75">
        <f>IF('05 (ind)'!AY$1="si",100*(('05 (ind)'!AY31-MIN('05 (ind)'!AY$6:AY$37))/(MAX('05 (ind)'!AY$6:AY$37)-MIN('05 (ind)'!AY$6:AY$37))),ABS(-100+(100*(('05 (ind)'!AY31-MIN('05 (ind)'!AY$6:AY$37))/(MAX('05 (ind)'!AY$6:AY$37)-MIN('05 (ind)'!AY$6:AY$37))))))</f>
        <v>69.505233111322582</v>
      </c>
      <c r="AZ32" s="75">
        <f>IF('05 (ind)'!AZ$1="si",100*(('05 (ind)'!AZ31-MIN('05 (ind)'!AZ$6:AZ$37))/(MAX('05 (ind)'!AZ$6:AZ$37)-MIN('05 (ind)'!AZ$6:AZ$37))),ABS(-100+(100*(('05 (ind)'!AZ31-MIN('05 (ind)'!AZ$6:AZ$37))/(MAX('05 (ind)'!AZ$6:AZ$37)-MIN('05 (ind)'!AZ$6:AZ$37))))))</f>
        <v>51.433884901889826</v>
      </c>
      <c r="BA32" s="75">
        <f>IF('05 (ind)'!BA$1="si",100*(('05 (ind)'!BA31-MIN('05 (ind)'!BA$6:BA$37))/(MAX('05 (ind)'!BA$6:BA$37)-MIN('05 (ind)'!BA$6:BA$37))),ABS(-100+(100*(('05 (ind)'!BA31-MIN('05 (ind)'!BA$6:BA$37))/(MAX('05 (ind)'!BA$6:BA$37)-MIN('05 (ind)'!BA$6:BA$37))))))</f>
        <v>17.46702531212658</v>
      </c>
      <c r="BB32" s="75">
        <f>IF('05 (ind)'!BB$1="si",100*(('05 (ind)'!BB31-MIN('05 (ind)'!BB$6:BB$37))/(MAX('05 (ind)'!BB$6:BB$37)-MIN('05 (ind)'!BB$6:BB$37))),ABS(-100+(100*(('05 (ind)'!BB31-MIN('05 (ind)'!BB$6:BB$37))/(MAX('05 (ind)'!BB$6:BB$37)-MIN('05 (ind)'!BB$6:BB$37))))))</f>
        <v>30.129062985562037</v>
      </c>
      <c r="BC32" s="75">
        <f>IF('05 (ind)'!BC$1="si",100*(('05 (ind)'!BC31-MIN('05 (ind)'!BC$6:BC$37))/(MAX('05 (ind)'!BC$6:BC$37)-MIN('05 (ind)'!BC$6:BC$37))),ABS(-100+(100*(('05 (ind)'!BC31-MIN('05 (ind)'!BC$6:BC$37))/(MAX('05 (ind)'!BC$6:BC$37)-MIN('05 (ind)'!BC$6:BC$37))))))</f>
        <v>29.645925680273955</v>
      </c>
      <c r="BD32" s="75">
        <f>IF('05 (ind)'!BD$1="si",100*(('05 (ind)'!BD31-MIN('05 (ind)'!BD$6:BD$37))/(MAX('05 (ind)'!BD$6:BD$37)-MIN('05 (ind)'!BD$6:BD$37))),ABS(-100+(100*(('05 (ind)'!BD31-MIN('05 (ind)'!BD$6:BD$37))/(MAX('05 (ind)'!BD$6:BD$37)-MIN('05 (ind)'!BD$6:BD$37))))))</f>
        <v>81.167685157222564</v>
      </c>
      <c r="BE32" s="75">
        <f>IF('05 (ind)'!BE$1="si",100*(('05 (ind)'!BE31-MIN('05 (ind)'!BE$6:BE$37))/(MAX('05 (ind)'!BE$6:BE$37)-MIN('05 (ind)'!BE$6:BE$37))),ABS(-100+(100*(('05 (ind)'!BE31-MIN('05 (ind)'!BE$6:BE$37))/(MAX('05 (ind)'!BE$6:BE$37)-MIN('05 (ind)'!BE$6:BE$37))))))</f>
        <v>29.727187206020695</v>
      </c>
      <c r="BF32" s="75">
        <f>IF('05 (ind)'!BF$1="si",100*(('05 (ind)'!BF31-MIN('05 (ind)'!BF$6:BF$37))/(MAX('05 (ind)'!BF$6:BF$37)-MIN('05 (ind)'!BF$6:BF$37))),ABS(-100+(100*(('05 (ind)'!BF31-MIN('05 (ind)'!BF$6:BF$37))/(MAX('05 (ind)'!BF$6:BF$37)-MIN('05 (ind)'!BF$6:BF$37))))))</f>
        <v>77.504666918185023</v>
      </c>
      <c r="BG32" s="75">
        <f>IF('05 (ind)'!BG$1="si",100*(('05 (ind)'!BG31-MIN('05 (ind)'!BG$6:BG$37))/(MAX('05 (ind)'!BG$6:BG$37)-MIN('05 (ind)'!BG$6:BG$37))),ABS(-100+(100*(('05 (ind)'!BG31-MIN('05 (ind)'!BG$6:BG$37))/(MAX('05 (ind)'!BG$6:BG$37)-MIN('05 (ind)'!BG$6:BG$37))))))</f>
        <v>28.758190452840694</v>
      </c>
      <c r="BH32" s="75">
        <f>IF('05 (ind)'!BH$1="si",100*(('05 (ind)'!BH31-MIN('05 (ind)'!BH$6:BH$37))/(MAX('05 (ind)'!BH$6:BH$37)-MIN('05 (ind)'!BH$6:BH$37))),ABS(-100+(100*(('05 (ind)'!BH31-MIN('05 (ind)'!BH$6:BH$37))/(MAX('05 (ind)'!BH$6:BH$37)-MIN('05 (ind)'!BH$6:BH$37))))))</f>
        <v>24.835724921659121</v>
      </c>
      <c r="BI32" s="75">
        <f>IF('05 (ind)'!BI$1="si",100*(('05 (ind)'!BI31-MIN('05 (ind)'!BI$6:BI$37))/(MAX('05 (ind)'!BI$6:BI$37)-MIN('05 (ind)'!BI$6:BI$37))),ABS(-100+(100*(('05 (ind)'!BI31-MIN('05 (ind)'!BI$6:BI$37))/(MAX('05 (ind)'!BI$6:BI$37)-MIN('05 (ind)'!BI$6:BI$37))))))</f>
        <v>83.971532462445225</v>
      </c>
      <c r="BJ32" s="75">
        <f>IF('05 (ind)'!BJ$1="si",100*(('05 (ind)'!BJ31-MIN('05 (ind)'!BJ$6:BJ$37))/(MAX('05 (ind)'!BJ$6:BJ$37)-MIN('05 (ind)'!BJ$6:BJ$37))),ABS(-100+(100*(('05 (ind)'!BJ31-MIN('05 (ind)'!BJ$6:BJ$37))/(MAX('05 (ind)'!BJ$6:BJ$37)-MIN('05 (ind)'!BJ$6:BJ$37))))))</f>
        <v>6.388615084858924</v>
      </c>
      <c r="BK32" s="75">
        <f>IF('05 (ind)'!BK$1="si",100*(('05 (ind)'!BK31-MIN('05 (ind)'!BK$6:BK$37))/(MAX('05 (ind)'!BK$6:BK$37)-MIN('05 (ind)'!BK$6:BK$37))),ABS(-100+(100*(('05 (ind)'!BK31-MIN('05 (ind)'!BK$6:BK$37))/(MAX('05 (ind)'!BK$6:BK$37)-MIN('05 (ind)'!BK$6:BK$37))))))</f>
        <v>23.031449716104643</v>
      </c>
      <c r="BL32" s="75">
        <f>IF('05 (ind)'!BL$1="si",100*(('05 (ind)'!BL31-MIN('05 (ind)'!BL$6:BL$37))/(MAX('05 (ind)'!BL$6:BL$37)-MIN('05 (ind)'!BL$6:BL$37))),ABS(-100+(100*(('05 (ind)'!BL31-MIN('05 (ind)'!BL$6:BL$37))/(MAX('05 (ind)'!BL$6:BL$37)-MIN('05 (ind)'!BL$6:BL$37))))))</f>
        <v>25.862068965517242</v>
      </c>
      <c r="BM32" s="75">
        <f>IF('05 (ind)'!BM$1="si",100*(('05 (ind)'!BM31-MIN('05 (ind)'!BM$6:BM$37))/(MAX('05 (ind)'!BM$6:BM$37)-MIN('05 (ind)'!BM$6:BM$37))),ABS(-100+(100*(('05 (ind)'!BM31-MIN('05 (ind)'!BM$6:BM$37))/(MAX('05 (ind)'!BM$6:BM$37)-MIN('05 (ind)'!BM$6:BM$37))))))</f>
        <v>3.9705766849026261</v>
      </c>
      <c r="BN32" s="75">
        <f>IF('05 (ind)'!BN$1="si",100*(('05 (ind)'!BN31-MIN('05 (ind)'!BN$6:BN$37))/(MAX('05 (ind)'!BN$6:BN$37)-MIN('05 (ind)'!BN$6:BN$37))),ABS(-100+(100*(('05 (ind)'!BN31-MIN('05 (ind)'!BN$6:BN$37))/(MAX('05 (ind)'!BN$6:BN$37)-MIN('05 (ind)'!BN$6:BN$37))))))</f>
        <v>39.83905478147102</v>
      </c>
      <c r="BO32" s="75">
        <f>IF('05 (ind)'!BO$1="si",100*(('05 (ind)'!BO31-MIN('05 (ind)'!BO$6:BO$37))/(MAX('05 (ind)'!BO$6:BO$37)-MIN('05 (ind)'!BO$6:BO$37))),ABS(-100+(100*(('05 (ind)'!BO31-MIN('05 (ind)'!BO$6:BO$37))/(MAX('05 (ind)'!BO$6:BO$37)-MIN('05 (ind)'!BO$6:BO$37))))))</f>
        <v>18.00022087062311</v>
      </c>
      <c r="BP32" s="75">
        <f>IF('05 (ind)'!BP$1="si",100*(('05 (ind)'!BP31-MIN('05 (ind)'!BP$6:BP$37))/(MAX('05 (ind)'!BP$6:BP$37)-MIN('05 (ind)'!BP$6:BP$37))),ABS(-100+(100*(('05 (ind)'!BP31-MIN('05 (ind)'!BP$6:BP$37))/(MAX('05 (ind)'!BP$6:BP$37)-MIN('05 (ind)'!BP$6:BP$37))))))</f>
        <v>50.446277820249733</v>
      </c>
      <c r="BQ32" s="75">
        <f>IF('05 (ind)'!BQ$1="si",100*(('05 (ind)'!BQ31-MIN('05 (ind)'!BQ$6:BQ$37))/(MAX('05 (ind)'!BQ$6:BQ$37)-MIN('05 (ind)'!BQ$6:BQ$37))),ABS(-100+(100*(('05 (ind)'!BQ31-MIN('05 (ind)'!BQ$6:BQ$37))/(MAX('05 (ind)'!BQ$6:BQ$37)-MIN('05 (ind)'!BQ$6:BQ$37))))))</f>
        <v>42.67902465254943</v>
      </c>
      <c r="BR32" s="75">
        <f>IF('05 (ind)'!BR$1="si",100*(('05 (ind)'!BR31-MIN('05 (ind)'!BR$6:BR$37))/(MAX('05 (ind)'!BR$6:BR$37)-MIN('05 (ind)'!BR$6:BR$37))),ABS(-100+(100*(('05 (ind)'!BR31-MIN('05 (ind)'!BR$6:BR$37))/(MAX('05 (ind)'!BP$6:BP$37)-MIN('05 (ind)'!BR$6:BR$37))))))</f>
        <v>7.8363488491276545</v>
      </c>
      <c r="BS32" s="75">
        <f>IF('05 (ind)'!BS$1="si",100*(('05 (ind)'!BS31-MIN('05 (ind)'!BS$6:BS$37))/(MAX('05 (ind)'!BS$6:BS$37)-MIN('05 (ind)'!BS$6:BS$37))),ABS(-100+(100*(('05 (ind)'!BS31-MIN('05 (ind)'!BS$6:BS$37))/(MAX('05 (ind)'!BQ$6:BQ$37)-MIN('05 (ind)'!BS$6:BS$37))))))</f>
        <v>59.529640662418338</v>
      </c>
      <c r="BT32" s="75">
        <f>IF('05 (ind)'!BT$1="si",100*(('05 (ind)'!BT31-MIN('05 (ind)'!BT$6:BT$37))/(MAX('05 (ind)'!BT$6:BT$37)-MIN('05 (ind)'!BT$6:BT$37))),ABS(-100+(100*(('05 (ind)'!BT31-MIN('05 (ind)'!BT$6:BT$37))/(MAX('05 (ind)'!BR$6:BR$37)-MIN('05 (ind)'!BT$6:BT$37))))))</f>
        <v>92.734136250000006</v>
      </c>
      <c r="BU32" s="75">
        <f>IF('05 (ind)'!BU$1="si",100*(('05 (ind)'!BU31-MIN('05 (ind)'!BU$6:BU$37))/(MAX('05 (ind)'!BU$6:BU$37)-MIN('05 (ind)'!BU$6:BU$37))),ABS(-100+(100*(('05 (ind)'!BU31-MIN('05 (ind)'!BU$6:BU$37))/(MAX('05 (ind)'!BU$6:BU$37)-MIN('05 (ind)'!BU$6:BU$37))))))</f>
        <v>64.954919639357115</v>
      </c>
      <c r="BV32" s="75">
        <f>IF('05 (ind)'!BV$1="si",100*(('05 (ind)'!BV31-MIN('05 (ind)'!BV$6:BV$37))/(MAX('05 (ind)'!BV$6:BV$37)-MIN('05 (ind)'!BV$6:BV$37))),ABS(-100+(100*(('05 (ind)'!BV31-MIN('05 (ind)'!BV$6:BV$37))/(MAX('05 (ind)'!BV$6:BV$37)-MIN('05 (ind)'!BV$6:BV$37))))))</f>
        <v>100</v>
      </c>
      <c r="BW32" s="75">
        <f>IF('05 (ind)'!BW$1="si",100*(('05 (ind)'!BW31-MIN('05 (ind)'!BW$6:BW$37))/(MAX('05 (ind)'!BW$6:BW$37)-MIN('05 (ind)'!BW$6:BW$37))),ABS(-100+(100*(('05 (ind)'!BW31-MIN('05 (ind)'!BW$6:BW$37))/(MAX('05 (ind)'!BW$6:BW$37)-MIN('05 (ind)'!BW$6:BW$37))))))</f>
        <v>68.749179682373011</v>
      </c>
      <c r="BX32" s="75">
        <f>IF('05 (ind)'!BX$1="si",100*(('05 (ind)'!BX31-MIN('05 (ind)'!BX$6:BX$37))/(MAX('05 (ind)'!BX$6:BX$37)-MIN('05 (ind)'!BX$6:BX$37))),ABS(-100+(100*(('05 (ind)'!BX31-MIN('05 (ind)'!BX$6:BX$37))/(MAX('05 (ind)'!BX$6:BX$37)-MIN('05 (ind)'!BX$6:BX$37))))))</f>
        <v>46.41569022456811</v>
      </c>
      <c r="BY32" s="75">
        <f>IF('05 (ind)'!BY$1="si",100*(('05 (ind)'!BY31-MIN('05 (ind)'!BY$6:BY$37))/(MAX('05 (ind)'!BY$6:BY$37)-MIN('05 (ind)'!BY$6:BY$37))),ABS(-100+(100*(('05 (ind)'!BY31-MIN('05 (ind)'!BY$6:BY$37))/(MAX('05 (ind)'!BY$6:BY$37)-MIN('05 (ind)'!BY$6:BY$37))))))</f>
        <v>19.652829356759803</v>
      </c>
      <c r="BZ32" s="75">
        <f>IF('05 (ind)'!BZ$1="si",100*(('05 (ind)'!BZ31-MIN('05 (ind)'!BZ$6:BZ$37))/(MAX('05 (ind)'!BZ$6:BZ$37)-MIN('05 (ind)'!BZ$6:BZ$37))),ABS(-100+(100*(('05 (ind)'!BZ31-MIN('05 (ind)'!BZ$6:BZ$37))/(MAX('05 (ind)'!BZ$6:BZ$37)-MIN('05 (ind)'!BZ$6:BZ$37))))))</f>
        <v>94.725569000647141</v>
      </c>
      <c r="CA32" s="75">
        <f>IF('05 (ind)'!CA$1="si",100*(('05 (ind)'!CA31-MIN('05 (ind)'!CA$6:CA$37))/(MAX('05 (ind)'!CA$6:CA$37)-MIN('05 (ind)'!CA$6:CA$37))),ABS(-100+(100*(('05 (ind)'!CA31-MIN('05 (ind)'!CA$6:CA$37))/(MAX('05 (ind)'!CA$6:CA$37)-MIN('05 (ind)'!CA$6:CA$37))))))</f>
        <v>0.16289793373651332</v>
      </c>
      <c r="CB32" s="75">
        <f>IF('05 (ind)'!CB$1="si",100*(('05 (ind)'!CB31-MIN('05 (ind)'!CB$6:CB$37))/(MAX('05 (ind)'!CB$6:CB$37)-MIN('05 (ind)'!CB$6:CB$37))),ABS(-100+(100*(('05 (ind)'!CB31-MIN('05 (ind)'!CB$6:CB$37))/(MAX('05 (ind)'!CB$6:CB$37)-MIN('05 (ind)'!CB$6:CB$37))))))</f>
        <v>82.022471910112358</v>
      </c>
      <c r="CC32" s="75">
        <f>IF('05 (ind)'!CC$1="si",100*(('05 (ind)'!CC31-MIN('05 (ind)'!CC$6:CC$37))/(MAX('05 (ind)'!CC$6:CC$37)-MIN('05 (ind)'!CC$6:CC$37))),ABS(-100+(100*(('05 (ind)'!CC31-MIN('05 (ind)'!CC$6:CC$37))/(MAX('05 (ind)'!CC$6:CC$37)-MIN('05 (ind)'!CC$6:CC$37))))))</f>
        <v>64.238264326372047</v>
      </c>
      <c r="CD32" s="75">
        <f>IF('05 (ind)'!CD$1="si",100*(('05 (ind)'!CD31-MIN('05 (ind)'!CD$6:CD$37))/(MAX('05 (ind)'!CD$6:CD$37)-MIN('05 (ind)'!CD$6:CD$37))),ABS(-100+(100*(('05 (ind)'!CD31-MIN('05 (ind)'!CD$6:CD$37))/(MAX('05 (ind)'!CD$6:CD$37)-MIN('05 (ind)'!CD$6:CD$37))))))</f>
        <v>1.5410893215896413</v>
      </c>
      <c r="CE32" s="75">
        <f>IF('05 (ind)'!CE$1="si",100*(('05 (ind)'!CE31-MIN('05 (ind)'!CE$6:CE$37))/(MAX('05 (ind)'!CE$6:CE$37)-MIN('05 (ind)'!CE$6:CE$37))),ABS(-100+(100*(('05 (ind)'!CE31-MIN('05 (ind)'!CE$6:CE$37))/(MAX('05 (ind)'!CE$6:CE$37)-MIN('05 (ind)'!CE$6:CE$37))))))</f>
        <v>14.514907426661699</v>
      </c>
      <c r="CF32" s="75">
        <f>IF('05 (ind)'!CF$1="si",100*(('05 (ind)'!CF31-MIN('05 (ind)'!CF$6:CF$37))/(MAX('05 (ind)'!CF$6:CF$37)-MIN('05 (ind)'!CF$6:CF$37))),ABS(-100+(100*(('05 (ind)'!CF31-MIN('05 (ind)'!CF$6:CF$37))/(MAX('05 (ind)'!CF$6:CF$37)-MIN('05 (ind)'!CF$6:CF$37))))))</f>
        <v>27.445599427624206</v>
      </c>
      <c r="CG32" s="75">
        <f>IF('05 (ind)'!CG$1="si",100*(('05 (ind)'!CG31-MIN('05 (ind)'!CG$6:CG$37))/(MAX('05 (ind)'!CG$6:CG$37)-MIN('05 (ind)'!CG$6:CG$37))),ABS(-100+(100*(('05 (ind)'!CG31-MIN('05 (ind)'!CG$6:CG$37))/(MAX('05 (ind)'!CG$6:CG$37)-MIN('05 (ind)'!CG$6:CG$37))))))</f>
        <v>21.450838801581192</v>
      </c>
      <c r="CH32" s="75">
        <f>IF('05 (ind)'!CH$1="si",100*(('05 (ind)'!CH31-MIN('05 (ind)'!CH$6:CH$37))/(MAX('05 (ind)'!CH$6:CH$37)-MIN('05 (ind)'!CH$6:CH$37))),ABS(-100+(100*(('05 (ind)'!CH31-MIN('05 (ind)'!CH$6:CH$37))/(MAX('05 (ind)'!CH$6:CH$37)-MIN('05 (ind)'!CH$6:CH$37))))))</f>
        <v>20.245700826636515</v>
      </c>
      <c r="CI32" s="75">
        <f>IF('05 (ind)'!CI$1="si",100*(('05 (ind)'!CI31-MIN('05 (ind)'!CI$6:CI$37))/(MAX('05 (ind)'!CI$6:CI$37)-MIN('05 (ind)'!CI$6:CI$37))),ABS(-100+(100*(('05 (ind)'!CI31-MIN('05 (ind)'!CI$6:CI$37))/(MAX('05 (ind)'!CI$6:CI$37)-MIN('05 (ind)'!CI$6:CI$37))))))</f>
        <v>44.439939514096956</v>
      </c>
      <c r="CJ32" s="75">
        <f>IF('05 (ind)'!CJ$1="si",100*(('05 (ind)'!CJ31-MIN('05 (ind)'!CJ$6:CJ$37))/(MAX('05 (ind)'!CJ$6:CJ$37)-MIN('05 (ind)'!CJ$6:CJ$37))),ABS(-100+(100*(('05 (ind)'!CJ31-MIN('05 (ind)'!CJ$6:CJ$37))/(MAX('05 (ind)'!CJ$6:CJ$37)-MIN('05 (ind)'!CJ$6:CJ$37))))))</f>
        <v>39.979920925382281</v>
      </c>
      <c r="CK32" s="75">
        <f>IF('05 (ind)'!CK$1="si",100*(('05 (ind)'!CK31-MIN('05 (ind)'!CK$6:CK$37))/(MAX('05 (ind)'!CK$6:CK$37)-MIN('05 (ind)'!CK$6:CK$37))),ABS(-100+(100*(('05 (ind)'!CK31-MIN('05 (ind)'!CK$6:CK$37))/(MAX('05 (ind)'!CK$6:CK$37)-MIN('05 (ind)'!CK$6:CK$37))))))</f>
        <v>8.6159175798641936</v>
      </c>
      <c r="CL32" s="75">
        <f>IF('05 (ind)'!CL$1="si",100*(('05 (ind)'!CL31-MIN('05 (ind)'!CL$6:CL$37))/(MAX('05 (ind)'!CL$6:CL$37)-MIN('05 (ind)'!CL$6:CL$37))),ABS(-100+(100*(('05 (ind)'!CL31-MIN('05 (ind)'!CL$6:CL$37))/(MAX('05 (ind)'!CL$6:CL$37)-MIN('05 (ind)'!CL$6:CL$37))))))</f>
        <v>14.293767736538507</v>
      </c>
      <c r="CM32" s="75">
        <f>IF('05 (ind)'!CM$1="si",100*(('05 (ind)'!CM31-MIN('05 (ind)'!CM$6:CM$37))/(MAX('05 (ind)'!CM$6:CM$37)-MIN('05 (ind)'!CM$6:CM$37))),ABS(-100+(100*(('05 (ind)'!CM31-MIN('05 (ind)'!CM$6:CM$37))/(MAX('05 (ind)'!CM$6:CM$37)-MIN('05 (ind)'!CM$6:CM$37))))))</f>
        <v>13.782765016136469</v>
      </c>
    </row>
    <row r="33" spans="1:91">
      <c r="A33" s="18" t="s">
        <v>231</v>
      </c>
      <c r="B33" s="87">
        <f>IF('05 (ind)'!B$1="si",100*(('05 (ind)'!B32-MIN('05 (ind)'!B$6:B$37))/(MAX('05 (ind)'!B$6:B$37)-MIN('05 (ind)'!B$6:B$37))),ABS(-100+(100*(('05 (ind)'!B32-MIN('05 (ind)'!B$6:B$37))/(MAX('05 (ind)'!B$6:B$37)-MIN('05 (ind)'!B$6:B$37))))))</f>
        <v>3.815548215227659</v>
      </c>
      <c r="C33" s="87">
        <f>IF('05 (ind)'!C$1="si",100*(('05 (ind)'!C32-MIN('05 (ind)'!C$6:C$37))/(MAX('05 (ind)'!C$6:C$37)-MIN('05 (ind)'!C$6:C$37))),ABS(-100+(100*(('05 (ind)'!C32-MIN('05 (ind)'!C$6:C$37))/(MAX('05 (ind)'!C$6:C$37)-MIN('05 (ind)'!C$6:C$37))))))</f>
        <v>20.843412997706924</v>
      </c>
      <c r="D33" s="87">
        <f>IF('05 (ind)'!D$1="si",100*(('05 (ind)'!D32-MIN('05 (ind)'!D$6:D$37))/(MAX('05 (ind)'!D$6:D$37)-MIN('05 (ind)'!D$6:D$37))),ABS(-100+(100*(('05 (ind)'!D32-MIN('05 (ind)'!D$6:D$37))/(MAX('05 (ind)'!D$6:D$37)-MIN('05 (ind)'!D$6:D$37))))))</f>
        <v>94.931235408428577</v>
      </c>
      <c r="E33" s="87">
        <f>IF('05 (ind)'!E$1="si",100*(('05 (ind)'!E32-MIN('05 (ind)'!E$6:E$37))/(MAX('05 (ind)'!E$6:E$37)-MIN('05 (ind)'!E$6:E$37))),ABS(-100+(100*(('05 (ind)'!E32-MIN('05 (ind)'!E$6:E$37))/(MAX('05 (ind)'!E$6:E$37)-MIN('05 (ind)'!E$6:E$37))))))</f>
        <v>44.345105051408126</v>
      </c>
      <c r="F33" s="87">
        <f>IF('05 (ind)'!F$1="si",100*(('05 (ind)'!F32-MIN('05 (ind)'!F$6:F$37))/(MAX('05 (ind)'!F$6:F$37)-MIN('05 (ind)'!F$6:F$37))),ABS(-100+(100*(('05 (ind)'!F32-MIN('05 (ind)'!F$6:F$37))/(MAX('05 (ind)'!F$6:F$37)-MIN('05 (ind)'!F$6:F$37))))))</f>
        <v>83.05647840531563</v>
      </c>
      <c r="G33" s="87">
        <f>IF('05 (ind)'!G$1="si",100*(('05 (ind)'!G32-MIN('05 (ind)'!G$6:G$37))/(MAX('05 (ind)'!G$6:G$37)-MIN('05 (ind)'!G$6:G$37))),ABS(-100+(100*(('05 (ind)'!G32-MIN('05 (ind)'!G$6:G$37))/(MAX('05 (ind)'!G$6:G$37)-MIN('05 (ind)'!G$6:G$37))))))</f>
        <v>88.405797101449267</v>
      </c>
      <c r="H33" s="87">
        <f>IF('05 (ind)'!H$1="si",100*(('05 (ind)'!H32-MIN('05 (ind)'!H$6:H$37))/(MAX('05 (ind)'!H$6:H$37)-MIN('05 (ind)'!H$6:H$37))),ABS(-100+(100*(('05 (ind)'!H32-MIN('05 (ind)'!H$6:H$37))/(MAX('05 (ind)'!H$6:H$37)-MIN('05 (ind)'!H$6:H$37))))))</f>
        <v>55.479452054794521</v>
      </c>
      <c r="I33" s="87">
        <f>IF('05 (ind)'!I$1="si",100*(('05 (ind)'!I32-MIN('05 (ind)'!I$6:I$37))/(MAX('05 (ind)'!I$6:I$37)-MIN('05 (ind)'!I$6:I$37))),ABS(-100+(100*(('05 (ind)'!I32-MIN('05 (ind)'!I$6:I$37))/(MAX('05 (ind)'!I$6:I$37)-MIN('05 (ind)'!I$6:I$37))))))</f>
        <v>78.527607361963206</v>
      </c>
      <c r="J33" s="87">
        <f>IF('05 (ind)'!J$1="si",100*(('05 (ind)'!J32-MIN('05 (ind)'!J$6:J$37))/(MAX('05 (ind)'!J$6:J$37)-MIN('05 (ind)'!J$6:J$37))),ABS(-100+(100*(('05 (ind)'!J32-MIN('05 (ind)'!J$6:J$37))/(MAX('05 (ind)'!J$6:J$37)-MIN('05 (ind)'!J$6:J$37))))))</f>
        <v>30.63291139240506</v>
      </c>
      <c r="K33" s="87">
        <f>IF('05 (ind)'!K$1="si",100*(('05 (ind)'!K32-MIN('05 (ind)'!K$6:K$37))/(MAX('05 (ind)'!K$6:K$37)-MIN('05 (ind)'!K$6:K$37))),ABS(-100+(100*(('05 (ind)'!K32-MIN('05 (ind)'!K$6:K$37))/(MAX('05 (ind)'!K$6:K$37)-MIN('05 (ind)'!K$6:K$37))))))</f>
        <v>41.780796853284187</v>
      </c>
      <c r="L33" s="87">
        <f>IF('05 (ind)'!L$1="si",100*(('05 (ind)'!L32-MIN('05 (ind)'!L$6:L$37))/(MAX('05 (ind)'!L$6:L$37)-MIN('05 (ind)'!L$6:L$37))),ABS(-100+(100*(('05 (ind)'!L32-MIN('05 (ind)'!L$6:L$37))/(MAX('05 (ind)'!L$6:L$37)-MIN('05 (ind)'!L$6:L$37))))))</f>
        <v>82.79356468736826</v>
      </c>
      <c r="M33" s="87">
        <f>IF('05 (ind)'!M$1="si",100*(('05 (ind)'!M32-MIN('05 (ind)'!M$6:M$37))/(MAX('05 (ind)'!M$6:M$37)-MIN('05 (ind)'!M$6:M$37))),ABS(-100+(100*(('05 (ind)'!M32-MIN('05 (ind)'!M$6:M$37))/(MAX('05 (ind)'!M$6:M$37)-MIN('05 (ind)'!M$6:M$37))))))</f>
        <v>6.0705487040574653</v>
      </c>
      <c r="N33" s="87">
        <f>IF('05 (ind)'!N$1="si",100*(('05 (ind)'!N32-MIN('05 (ind)'!N$6:N$37))/(MAX('05 (ind)'!N$6:N$37)-MIN('05 (ind)'!N$6:N$37))),ABS(-100+(100*(('05 (ind)'!N32-MIN('05 (ind)'!N$6:N$37))/(MAX('05 (ind)'!N$6:N$37)-MIN('05 (ind)'!N$6:N$37))))))</f>
        <v>100</v>
      </c>
      <c r="O33" s="87">
        <f>IF('05 (ind)'!O$1="si",100*(('05 (ind)'!O32-MIN('05 (ind)'!O$6:O$37))/(MAX('05 (ind)'!O$6:O$37)-MIN('05 (ind)'!O$6:O$37))),ABS(-100+(100*(('05 (ind)'!O32-MIN('05 (ind)'!O$6:O$37))/(MAX('05 (ind)'!O$6:O$37)-MIN('05 (ind)'!O$6:O$37))))))</f>
        <v>25.882352941176464</v>
      </c>
      <c r="P33" s="87">
        <f>IF('05 (ind)'!P$1="si",100*(('05 (ind)'!P32-MIN('05 (ind)'!P$6:P$37))/(MAX('05 (ind)'!P$6:P$37)-MIN('05 (ind)'!P$6:P$37))),ABS(-100+(100*(('05 (ind)'!P32-MIN('05 (ind)'!P$6:P$37))/(MAX('05 (ind)'!P$6:P$37)-MIN('05 (ind)'!P$6:P$37))))))</f>
        <v>9.8397934996879357</v>
      </c>
      <c r="Q33" s="87">
        <f>IF('05 (ind)'!Q$1="si",100*(('05 (ind)'!Q32-MIN('05 (ind)'!Q$6:Q$37))/(MAX('05 (ind)'!Q$6:Q$37)-MIN('05 (ind)'!Q$6:Q$37))),ABS(-100+(100*(('05 (ind)'!Q32-MIN('05 (ind)'!Q$6:Q$37))/(MAX('05 (ind)'!Q$6:Q$37)-MIN('05 (ind)'!Q$6:Q$37))))))</f>
        <v>12.477985247067119</v>
      </c>
      <c r="R33" s="87">
        <f>IF('05 (ind)'!R$1="si",100*(('05 (ind)'!R32-MIN('05 (ind)'!R$6:R$37))/(MAX('05 (ind)'!R$6:R$37)-MIN('05 (ind)'!R$6:R$37))),ABS(-100+(100*(('05 (ind)'!R32-MIN('05 (ind)'!R$6:R$37))/(MAX('05 (ind)'!R$6:R$37)-MIN('05 (ind)'!R$6:R$37))))))</f>
        <v>7.7179159180728973</v>
      </c>
      <c r="S33" s="75">
        <f>ABS(ABS(('05 (ind)'!S32-((MAX('05 (ind)'!S$6:S$37)+MIN('05 (ind)'!S$6:S$37))/2))/(((MAX('05 (ind)'!S$6:S$37)+MIN('05 (ind)'!S$6:S$37))/2)-MAX('05 (ind)'!S$6:S$37))*100)-100)</f>
        <v>2.6405162992429041</v>
      </c>
      <c r="T33" s="75">
        <f>IF('05 (ind)'!T$1="si",100*(('05 (ind)'!T32-MIN('05 (ind)'!T$6:T$37))/(MAX('05 (ind)'!T$6:T$37)-MIN('05 (ind)'!T$6:T$37))),ABS(-100+(100*(('05 (ind)'!T32-MIN('05 (ind)'!T$6:T$37))/(MAX('05 (ind)'!T$6:T$37)-MIN('05 (ind)'!T$6:T$37))))))</f>
        <v>9.7942334790620365</v>
      </c>
      <c r="U33" s="75">
        <f>IF('05 (ind)'!U$1="si",100*(('05 (ind)'!U32-MIN('05 (ind)'!U$6:U$37))/(MAX('05 (ind)'!U$6:U$37)-MIN('05 (ind)'!U$6:U$37))),ABS(-100+(100*(('05 (ind)'!U32-MIN('05 (ind)'!U$6:U$37))/(MAX('05 (ind)'!U$6:U$37)-MIN('05 (ind)'!U$6:U$37))))))</f>
        <v>100</v>
      </c>
      <c r="V33" s="75">
        <f>IF('05 (ind)'!V$1="si",100*(('05 (ind)'!V32-MIN('05 (ind)'!V$6:V$37))/(MAX('05 (ind)'!V$6:V$37)-MIN('05 (ind)'!V$6:V$37))),ABS(-100+(100*(('05 (ind)'!V32-MIN('05 (ind)'!V$6:V$37))/(MAX('05 (ind)'!V$6:V$37)-MIN('05 (ind)'!V$6:V$37))))))</f>
        <v>86.187845303867405</v>
      </c>
      <c r="W33" s="75">
        <f>IF('05 (ind)'!W$1="si",100*(('05 (ind)'!W32-MIN('05 (ind)'!W$6:W$37))/(MAX('05 (ind)'!W$6:W$37)-MIN('05 (ind)'!W$6:W$37))),ABS(-100+(100*(('05 (ind)'!W32-MIN('05 (ind)'!W$6:W$37))/(MAX('05 (ind)'!W$6:W$37)-MIN('05 (ind)'!W$6:W$37))))))</f>
        <v>33.207257858420654</v>
      </c>
      <c r="X33" s="75">
        <f>IF('05 (ind)'!X$1="si",100*(('05 (ind)'!X32-MIN('05 (ind)'!X$6:X$37))/(MAX('05 (ind)'!X$6:X$37)-MIN('05 (ind)'!X$6:X$37))),ABS(-100+(100*(('05 (ind)'!X32-MIN('05 (ind)'!X$6:X$37))/(MAX('05 (ind)'!X$6:X$37)-MIN('05 (ind)'!X$6:X$37))))))</f>
        <v>81.20928478443642</v>
      </c>
      <c r="Y33" s="75">
        <f>IF('05 (ind)'!Y$1="si",100*(('05 (ind)'!Y32-MIN('05 (ind)'!Y$6:Y$37))/(MAX('05 (ind)'!Y$6:Y$37)-MIN('05 (ind)'!Y$6:Y$37))),ABS(-100+(100*(('05 (ind)'!Y32-MIN('05 (ind)'!Y$6:Y$37))/(MAX('05 (ind)'!Y$6:Y$37)-MIN('05 (ind)'!Y$6:Y$37))))))</f>
        <v>49.958671993387519</v>
      </c>
      <c r="Z33" s="75">
        <f>IF('05 (ind)'!Z$1="si",100*(('05 (ind)'!Z32-MIN('05 (ind)'!Z$6:Z$37))/(MAX('05 (ind)'!Z$6:Z$37)-MIN('05 (ind)'!Z$6:Z$37))),ABS(-100+(100*(('05 (ind)'!Z32-MIN('05 (ind)'!Z$6:Z$37))/(MAX('05 (ind)'!Z$6:Z$37)-MIN('05 (ind)'!Z$6:Z$37))))))</f>
        <v>51.66292414969972</v>
      </c>
      <c r="AA33" s="75">
        <f>IF('05 (ind)'!AA$1="si",100*(('05 (ind)'!AA32-MIN('05 (ind)'!AA$6:AA$37))/(MAX('05 (ind)'!AA$6:AA$37)-MIN('05 (ind)'!AA$6:AA$37))),ABS(-100+(100*(('05 (ind)'!AA32-MIN('05 (ind)'!AA$6:AA$37))/(MAX('05 (ind)'!AA$6:AA$37)-MIN('05 (ind)'!AA$6:AA$37))))))</f>
        <v>72.718764091870128</v>
      </c>
      <c r="AB33" s="75">
        <f>IF('05 (ind)'!AB$1="si",100*(('05 (ind)'!AB32-MIN('05 (ind)'!AB$6:AB$37))/(MAX('05 (ind)'!AB$6:AB$37)-MIN('05 (ind)'!AB$6:AB$37))),ABS(-100+(100*(('05 (ind)'!AB32-MIN('05 (ind)'!AB$6:AB$37))/(MAX('05 (ind)'!AB$6:AB$37)-MIN('05 (ind)'!AB$6:AB$37))))))</f>
        <v>68.229550939404433</v>
      </c>
      <c r="AC33" s="75">
        <f>IF('05 (ind)'!AC$1="si",100*(('05 (ind)'!AC32-MIN('05 (ind)'!AC$6:AC$37))/(MAX('05 (ind)'!AC$6:AC$37)-MIN('05 (ind)'!AC$6:AC$37))),ABS(-100+(100*(('05 (ind)'!AC32-MIN('05 (ind)'!AC$6:AC$37))/(MAX('05 (ind)'!AC$6:AC$37)-MIN('05 (ind)'!AC$6:AC$37))))))</f>
        <v>76.686268952611812</v>
      </c>
      <c r="AD33" s="75">
        <f>IF('05 (ind)'!AD$1="si",100*(('05 (ind)'!AD32-MIN('05 (ind)'!AD$6:AD$37))/(MAX('05 (ind)'!AD$6:AD$37)-MIN('05 (ind)'!AD$6:AD$37))),ABS(-100+(100*(('05 (ind)'!AD32-MIN('05 (ind)'!AD$6:AD$37))/(MAX('05 (ind)'!AD$6:AD$37)-MIN('05 (ind)'!AD$6:AD$37))))))</f>
        <v>0</v>
      </c>
      <c r="AE33" s="75">
        <f>IF('05 (ind)'!AE$1="si",100*(('05 (ind)'!AE32-MIN('05 (ind)'!AE$6:AE$37))/(MAX('05 (ind)'!AE$6:AE$37)-MIN('05 (ind)'!AE$6:AE$37))),ABS(-100+(100*(('05 (ind)'!AE32-MIN('05 (ind)'!AE$6:AE$37))/(MAX('05 (ind)'!AE$6:AE$37)-MIN('05 (ind)'!AE$6:AE$37))))))</f>
        <v>0</v>
      </c>
      <c r="AF33" s="75">
        <f>IF('05 (ind)'!AF$1="si",100*(('05 (ind)'!AF32-MIN('05 (ind)'!AF$6:AF$37))/(MAX('05 (ind)'!AF$6:AF$37)-MIN('05 (ind)'!AF$6:AF$37))),ABS(-100+(100*(('05 (ind)'!AF32-MIN('05 (ind)'!AF$6:AF$37))/(MAX('05 (ind)'!AF$6:AF$37)-MIN('05 (ind)'!AF$6:AF$37))))))</f>
        <v>63.73626373626373</v>
      </c>
      <c r="AG33" s="75">
        <f>IF('05 (ind)'!AG$1="si",100*(('05 (ind)'!AG32-MIN('05 (ind)'!AG$6:AG$37))/(MAX('05 (ind)'!AG$6:AG$37)-MIN('05 (ind)'!AG$6:AG$37))),ABS(-100+(100*(('05 (ind)'!AG32-MIN('05 (ind)'!AG$6:AG$37))/(MAX('05 (ind)'!AG$6:AG$37)-MIN('05 (ind)'!AG$6:AG$37))))))</f>
        <v>73.557692307692321</v>
      </c>
      <c r="AH33" s="75">
        <f>IF('05 (ind)'!AH$1="si",100*(('05 (ind)'!AH32-MIN('05 (ind)'!AH$6:AH$37))/(MAX('05 (ind)'!AH$6:AH$37)-MIN('05 (ind)'!AH$6:AH$37))),ABS(-100+(100*(('05 (ind)'!AH32-MIN('05 (ind)'!AH$6:AH$37))/(MAX('05 (ind)'!AH$6:AH$37)-MIN('05 (ind)'!AH$6:AH$37))))))</f>
        <v>57.788944723618094</v>
      </c>
      <c r="AI33" s="75">
        <f>IF('05 (ind)'!AI$1="si",100*(('05 (ind)'!AI32-MIN('05 (ind)'!AI$6:AI$37))/(MAX('05 (ind)'!AI$6:AI$37)-MIN('05 (ind)'!AI$6:AI$37))),ABS(-100+(100*(('05 (ind)'!AI32-MIN('05 (ind)'!AI$6:AI$37))/(MAX('05 (ind)'!AI$6:AI$37)-MIN('05 (ind)'!AI$6:AI$37))))))</f>
        <v>3.561830465454817</v>
      </c>
      <c r="AJ33" s="75">
        <f>IF('05 (ind)'!AJ$1="si",100*(('05 (ind)'!AJ32-MIN('05 (ind)'!AJ$6:AJ$37))/(MAX('05 (ind)'!AJ$6:AJ$37)-MIN('05 (ind)'!AJ$6:AJ$37))),ABS(-100+(100*(('05 (ind)'!AJ32-MIN('05 (ind)'!AJ$6:AJ$37))/(MAX('05 (ind)'!AJ$6:AJ$37)-MIN('05 (ind)'!AJ$6:AJ$37))))))</f>
        <v>51.288837744533957</v>
      </c>
      <c r="AK33" s="75">
        <f>IF('05 (ind)'!AK$1="si",100*(('05 (ind)'!AK32-MIN('05 (ind)'!AK$6:AK$37))/(MAX('05 (ind)'!AK$6:AK$37)-MIN('05 (ind)'!AK$6:AK$37))),ABS(-100+(100*(('05 (ind)'!AK32-MIN('05 (ind)'!AK$6:AK$37))/(MAX('05 (ind)'!AK$6:AK$37)-MIN('05 (ind)'!AK$6:AK$37))))))</f>
        <v>6.4275472746972051</v>
      </c>
      <c r="AL33" s="75">
        <f>IF('05 (ind)'!AL$1="si",100*(('05 (ind)'!AL32-MIN('05 (ind)'!AL$6:AL$37))/(MAX('05 (ind)'!AL$6:AL$37)-MIN('05 (ind)'!AL$6:AL$37))),ABS(-100+(100*(('05 (ind)'!AL32-MIN('05 (ind)'!AL$6:AL$37))/(MAX('05 (ind)'!AL$6:AL$37)-MIN('05 (ind)'!AL$6:AL$37))))))</f>
        <v>99.843151310173312</v>
      </c>
      <c r="AM33" s="75">
        <f>IF('05 (ind)'!AM$1="si",100*(('05 (ind)'!AM32-MIN('05 (ind)'!AM$6:AM$37))/(MAX('05 (ind)'!AM$6:AM$37)-MIN('05 (ind)'!AM$6:AM$37))),ABS(-100+(100*(('05 (ind)'!AM32-MIN('05 (ind)'!AM$6:AM$37))/(MAX('05 (ind)'!AM$6:AM$37)-MIN('05 (ind)'!AM$6:AM$37))))))</f>
        <v>93.193541688952024</v>
      </c>
      <c r="AN33" s="75">
        <f>IF('05 (ind)'!AN$1="si",100*(('05 (ind)'!AN32-MIN('05 (ind)'!AN$6:AN$37))/(MAX('05 (ind)'!AN$6:AN$37)-MIN('05 (ind)'!AN$6:AN$37))),ABS(-100+(100*(('05 (ind)'!AN32-MIN('05 (ind)'!AN$6:AN$37))/(MAX('05 (ind)'!AN$6:AN$37)-MIN('05 (ind)'!AN$6:AN$37))))))</f>
        <v>52.583788188795403</v>
      </c>
      <c r="AO33" s="75">
        <f>IF('05 (ind)'!AO$1="si",100*(('05 (ind)'!AO32-MIN('05 (ind)'!AO$6:AO$37))/(MAX('05 (ind)'!AO$6:AO$37)-MIN('05 (ind)'!AO$6:AO$37))),ABS(-100+(100*(('05 (ind)'!AO32-MIN('05 (ind)'!AO$6:AO$37))/(MAX('05 (ind)'!AO$6:AO$37)-MIN('05 (ind)'!AO$6:AO$37))))))</f>
        <v>66.844373024072226</v>
      </c>
      <c r="AP33" s="75">
        <f>IF('05 (ind)'!AP$1="si",100*(('05 (ind)'!AP32-MIN('05 (ind)'!AP$6:AP$37))/(MAX('05 (ind)'!AP$6:AP$37)-MIN('05 (ind)'!AP$6:AP$37))),ABS(-100+(100*(('05 (ind)'!AP32-MIN('05 (ind)'!AP$6:AP$37))/(MAX('05 (ind)'!AP$6:AP$37)-MIN('05 (ind)'!AP$6:AP$37))))))</f>
        <v>97.473512632436837</v>
      </c>
      <c r="AQ33" s="75">
        <f>IF('05 (ind)'!AQ$1="si",100*(('05 (ind)'!AQ32-MIN('05 (ind)'!AQ$6:AQ$37))/(MAX('05 (ind)'!AQ$6:AQ$37)-MIN('05 (ind)'!AQ$6:AQ$37))),ABS(-100+(100*(('05 (ind)'!AQ32-MIN('05 (ind)'!AQ$6:AQ$37))/(MAX('05 (ind)'!AQ$6:AQ$37)-MIN('05 (ind)'!AQ$6:AQ$37))))))</f>
        <v>14.685033507344974</v>
      </c>
      <c r="AR33" s="75">
        <f>IF('05 (ind)'!AR$1="si",100*(('05 (ind)'!AR32-MIN('05 (ind)'!AR$6:AR$37))/(MAX('05 (ind)'!AR$6:AR$37)-MIN('05 (ind)'!AR$6:AR$37))),ABS(-100+(100*(('05 (ind)'!AR32-MIN('05 (ind)'!AR$6:AR$37))/(MAX('05 (ind)'!AR$6:AR$37)-MIN('05 (ind)'!AR$6:AR$37))))))</f>
        <v>19.661600655668785</v>
      </c>
      <c r="AS33" s="75">
        <f>IF('05 (ind)'!AS$1="si",100*(('05 (ind)'!AS32-MIN('05 (ind)'!AS$6:AS$37))/(MAX('05 (ind)'!AS$6:AS$37)-MIN('05 (ind)'!AS$6:AS$37))),ABS(-100+(100*(('05 (ind)'!AS32-MIN('05 (ind)'!AS$6:AS$37))/(MAX('05 (ind)'!AS$6:AS$37)-MIN('05 (ind)'!AS$6:AS$37))))))</f>
        <v>53.488372093023258</v>
      </c>
      <c r="AT33" s="75">
        <f>IF('05 (ind)'!AT$1="si",100*(('05 (ind)'!AT32-MIN('05 (ind)'!AT$6:AT$37))/(MAX('05 (ind)'!AT$6:AT$37)-MIN('05 (ind)'!AT$6:AT$37))),ABS(-100+(100*(('05 (ind)'!AT32-MIN('05 (ind)'!AT$6:AT$37))/(MAX('05 (ind)'!AT$6:AT$37)-MIN('05 (ind)'!AT$6:AT$37))))))</f>
        <v>0</v>
      </c>
      <c r="AU33" s="75">
        <f>IF('05 (ind)'!AU$1="si",100*(('05 (ind)'!AU32-MIN('05 (ind)'!AU$6:AU$37))/(MAX('05 (ind)'!AU$6:AU$37)-MIN('05 (ind)'!AU$6:AU$37))),ABS(-100+(100*(('05 (ind)'!AU32-MIN('05 (ind)'!AU$6:AU$37))/(MAX('05 (ind)'!AU$6:AU$37)-MIN('05 (ind)'!AU$6:AU$37))))))</f>
        <v>82.098765432098773</v>
      </c>
      <c r="AV33" s="75">
        <f>IF('05 (ind)'!AV$1="si",100*(('05 (ind)'!AV32-MIN('05 (ind)'!AV$6:AV$37))/(MAX('05 (ind)'!AV$6:AV$37)-MIN('05 (ind)'!AV$6:AV$37))),ABS(-100+(100*(('05 (ind)'!AV32-MIN('05 (ind)'!AV$6:AV$37))/(MAX('05 (ind)'!AV$6:AV$37)-MIN('05 (ind)'!AV$6:AV$37))))))</f>
        <v>99.13344887348353</v>
      </c>
      <c r="AW33" s="75">
        <f>IF('05 (ind)'!AW$1="si",100*(('05 (ind)'!AW32-MIN('05 (ind)'!AW$6:AW$37))/(MAX('05 (ind)'!AW$6:AW$37)-MIN('05 (ind)'!AW$6:AW$37))),ABS(-100+(100*(('05 (ind)'!AW32-MIN('05 (ind)'!AW$6:AW$37))/(MAX('05 (ind)'!AW$6:AW$37)-MIN('05 (ind)'!AW$6:AW$37))))))</f>
        <v>39.761534473820632</v>
      </c>
      <c r="AX33" s="75">
        <f>IF('05 (ind)'!AX$1="si",100*(('05 (ind)'!AX32-MIN('05 (ind)'!AX$6:AX$37))/(MAX('05 (ind)'!AX$6:AX$37)-MIN('05 (ind)'!AX$6:AX$37))),ABS(-100+(100*(('05 (ind)'!AX32-MIN('05 (ind)'!AX$6:AX$37))/(MAX('05 (ind)'!AX$6:AX$37)-MIN('05 (ind)'!AX$6:AX$37))))))</f>
        <v>13.473543640739798</v>
      </c>
      <c r="AY33" s="75">
        <f>IF('05 (ind)'!AY$1="si",100*(('05 (ind)'!AY32-MIN('05 (ind)'!AY$6:AY$37))/(MAX('05 (ind)'!AY$6:AY$37)-MIN('05 (ind)'!AY$6:AY$37))),ABS(-100+(100*(('05 (ind)'!AY32-MIN('05 (ind)'!AY$6:AY$37))/(MAX('05 (ind)'!AY$6:AY$37)-MIN('05 (ind)'!AY$6:AY$37))))))</f>
        <v>41.722169362511913</v>
      </c>
      <c r="AZ33" s="75">
        <f>IF('05 (ind)'!AZ$1="si",100*(('05 (ind)'!AZ32-MIN('05 (ind)'!AZ$6:AZ$37))/(MAX('05 (ind)'!AZ$6:AZ$37)-MIN('05 (ind)'!AZ$6:AZ$37))),ABS(-100+(100*(('05 (ind)'!AZ32-MIN('05 (ind)'!AZ$6:AZ$37))/(MAX('05 (ind)'!AZ$6:AZ$37)-MIN('05 (ind)'!AZ$6:AZ$37))))))</f>
        <v>8.6397922961874976</v>
      </c>
      <c r="BA33" s="75">
        <f>IF('05 (ind)'!BA$1="si",100*(('05 (ind)'!BA32-MIN('05 (ind)'!BA$6:BA$37))/(MAX('05 (ind)'!BA$6:BA$37)-MIN('05 (ind)'!BA$6:BA$37))),ABS(-100+(100*(('05 (ind)'!BA32-MIN('05 (ind)'!BA$6:BA$37))/(MAX('05 (ind)'!BA$6:BA$37)-MIN('05 (ind)'!BA$6:BA$37))))))</f>
        <v>64.248597134190064</v>
      </c>
      <c r="BB33" s="75">
        <f>IF('05 (ind)'!BB$1="si",100*(('05 (ind)'!BB32-MIN('05 (ind)'!BB$6:BB$37))/(MAX('05 (ind)'!BB$6:BB$37)-MIN('05 (ind)'!BB$6:BB$37))),ABS(-100+(100*(('05 (ind)'!BB32-MIN('05 (ind)'!BB$6:BB$37))/(MAX('05 (ind)'!BB$6:BB$37)-MIN('05 (ind)'!BB$6:BB$37))))))</f>
        <v>19.165806552667146</v>
      </c>
      <c r="BC33" s="75">
        <f>IF('05 (ind)'!BC$1="si",100*(('05 (ind)'!BC32-MIN('05 (ind)'!BC$6:BC$37))/(MAX('05 (ind)'!BC$6:BC$37)-MIN('05 (ind)'!BC$6:BC$37))),ABS(-100+(100*(('05 (ind)'!BC32-MIN('05 (ind)'!BC$6:BC$37))/(MAX('05 (ind)'!BC$6:BC$37)-MIN('05 (ind)'!BC$6:BC$37))))))</f>
        <v>2.404802549058858</v>
      </c>
      <c r="BD33" s="75">
        <f>IF('05 (ind)'!BD$1="si",100*(('05 (ind)'!BD32-MIN('05 (ind)'!BD$6:BD$37))/(MAX('05 (ind)'!BD$6:BD$37)-MIN('05 (ind)'!BD$6:BD$37))),ABS(-100+(100*(('05 (ind)'!BD32-MIN('05 (ind)'!BD$6:BD$37))/(MAX('05 (ind)'!BD$6:BD$37)-MIN('05 (ind)'!BD$6:BD$37))))))</f>
        <v>18.442250363496086</v>
      </c>
      <c r="BE33" s="75">
        <f>IF('05 (ind)'!BE$1="si",100*(('05 (ind)'!BE32-MIN('05 (ind)'!BE$6:BE$37))/(MAX('05 (ind)'!BE$6:BE$37)-MIN('05 (ind)'!BE$6:BE$37))),ABS(-100+(100*(('05 (ind)'!BE32-MIN('05 (ind)'!BE$6:BE$37))/(MAX('05 (ind)'!BE$6:BE$37)-MIN('05 (ind)'!BE$6:BE$37))))))</f>
        <v>12.417685794920038</v>
      </c>
      <c r="BF33" s="75">
        <f>IF('05 (ind)'!BF$1="si",100*(('05 (ind)'!BF32-MIN('05 (ind)'!BF$6:BF$37))/(MAX('05 (ind)'!BF$6:BF$37)-MIN('05 (ind)'!BF$6:BF$37))),ABS(-100+(100*(('05 (ind)'!BF32-MIN('05 (ind)'!BF$6:BF$37))/(MAX('05 (ind)'!BF$6:BF$37)-MIN('05 (ind)'!BF$6:BF$37))))))</f>
        <v>21.777248559468344</v>
      </c>
      <c r="BG33" s="75">
        <f>IF('05 (ind)'!BG$1="si",100*(('05 (ind)'!BG32-MIN('05 (ind)'!BG$6:BG$37))/(MAX('05 (ind)'!BG$6:BG$37)-MIN('05 (ind)'!BG$6:BG$37))),ABS(-100+(100*(('05 (ind)'!BG32-MIN('05 (ind)'!BG$6:BG$37))/(MAX('05 (ind)'!BG$6:BG$37)-MIN('05 (ind)'!BG$6:BG$37))))))</f>
        <v>13.331415093234156</v>
      </c>
      <c r="BH33" s="75">
        <f>IF('05 (ind)'!BH$1="si",100*(('05 (ind)'!BH32-MIN('05 (ind)'!BH$6:BH$37))/(MAX('05 (ind)'!BH$6:BH$37)-MIN('05 (ind)'!BH$6:BH$37))),ABS(-100+(100*(('05 (ind)'!BH32-MIN('05 (ind)'!BH$6:BH$37))/(MAX('05 (ind)'!BH$6:BH$37)-MIN('05 (ind)'!BH$6:BH$37))))))</f>
        <v>5.5061154758698487</v>
      </c>
      <c r="BI33" s="75">
        <f>IF('05 (ind)'!BI$1="si",100*(('05 (ind)'!BI32-MIN('05 (ind)'!BI$6:BI$37))/(MAX('05 (ind)'!BI$6:BI$37)-MIN('05 (ind)'!BI$6:BI$37))),ABS(-100+(100*(('05 (ind)'!BI32-MIN('05 (ind)'!BI$6:BI$37))/(MAX('05 (ind)'!BI$6:BI$37)-MIN('05 (ind)'!BI$6:BI$37))))))</f>
        <v>99.707378837668031</v>
      </c>
      <c r="BJ33" s="75">
        <f>IF('05 (ind)'!BJ$1="si",100*(('05 (ind)'!BJ32-MIN('05 (ind)'!BJ$6:BJ$37))/(MAX('05 (ind)'!BJ$6:BJ$37)-MIN('05 (ind)'!BJ$6:BJ$37))),ABS(-100+(100*(('05 (ind)'!BJ32-MIN('05 (ind)'!BJ$6:BJ$37))/(MAX('05 (ind)'!BJ$6:BJ$37)-MIN('05 (ind)'!BJ$6:BJ$37))))))</f>
        <v>32.807622866311618</v>
      </c>
      <c r="BK33" s="75">
        <f>IF('05 (ind)'!BK$1="si",100*(('05 (ind)'!BK32-MIN('05 (ind)'!BK$6:BK$37))/(MAX('05 (ind)'!BK$6:BK$37)-MIN('05 (ind)'!BK$6:BK$37))),ABS(-100+(100*(('05 (ind)'!BK32-MIN('05 (ind)'!BK$6:BK$37))/(MAX('05 (ind)'!BK$6:BK$37)-MIN('05 (ind)'!BK$6:BK$37))))))</f>
        <v>9.0789493517010555</v>
      </c>
      <c r="BL33" s="75">
        <f>IF('05 (ind)'!BL$1="si",100*(('05 (ind)'!BL32-MIN('05 (ind)'!BL$6:BL$37))/(MAX('05 (ind)'!BL$6:BL$37)-MIN('05 (ind)'!BL$6:BL$37))),ABS(-100+(100*(('05 (ind)'!BL32-MIN('05 (ind)'!BL$6:BL$37))/(MAX('05 (ind)'!BL$6:BL$37)-MIN('05 (ind)'!BL$6:BL$37))))))</f>
        <v>12.931034482758621</v>
      </c>
      <c r="BM33" s="75">
        <f>IF('05 (ind)'!BM$1="si",100*(('05 (ind)'!BM32-MIN('05 (ind)'!BM$6:BM$37))/(MAX('05 (ind)'!BM$6:BM$37)-MIN('05 (ind)'!BM$6:BM$37))),ABS(-100+(100*(('05 (ind)'!BM32-MIN('05 (ind)'!BM$6:BM$37))/(MAX('05 (ind)'!BM$6:BM$37)-MIN('05 (ind)'!BM$6:BM$37))))))</f>
        <v>7.1410633973502318</v>
      </c>
      <c r="BN33" s="75">
        <f>IF('05 (ind)'!BN$1="si",100*(('05 (ind)'!BN32-MIN('05 (ind)'!BN$6:BN$37))/(MAX('05 (ind)'!BN$6:BN$37)-MIN('05 (ind)'!BN$6:BN$37))),ABS(-100+(100*(('05 (ind)'!BN32-MIN('05 (ind)'!BN$6:BN$37))/(MAX('05 (ind)'!BN$6:BN$37)-MIN('05 (ind)'!BN$6:BN$37))))))</f>
        <v>13.963751435078587</v>
      </c>
      <c r="BO33" s="75">
        <f>IF('05 (ind)'!BO$1="si",100*(('05 (ind)'!BO32-MIN('05 (ind)'!BO$6:BO$37))/(MAX('05 (ind)'!BO$6:BO$37)-MIN('05 (ind)'!BO$6:BO$37))),ABS(-100+(100*(('05 (ind)'!BO32-MIN('05 (ind)'!BO$6:BO$37))/(MAX('05 (ind)'!BO$6:BO$37)-MIN('05 (ind)'!BO$6:BO$37))))))</f>
        <v>24.408025829232606</v>
      </c>
      <c r="BP33" s="75">
        <f>IF('05 (ind)'!BP$1="si",100*(('05 (ind)'!BP32-MIN('05 (ind)'!BP$6:BP$37))/(MAX('05 (ind)'!BP$6:BP$37)-MIN('05 (ind)'!BP$6:BP$37))),ABS(-100+(100*(('05 (ind)'!BP32-MIN('05 (ind)'!BP$6:BP$37))/(MAX('05 (ind)'!BP$6:BP$37)-MIN('05 (ind)'!BP$6:BP$37))))))</f>
        <v>18.002868561508052</v>
      </c>
      <c r="BQ33" s="75">
        <f>IF('05 (ind)'!BQ$1="si",100*(('05 (ind)'!BQ32-MIN('05 (ind)'!BQ$6:BQ$37))/(MAX('05 (ind)'!BQ$6:BQ$37)-MIN('05 (ind)'!BQ$6:BQ$37))),ABS(-100+(100*(('05 (ind)'!BQ32-MIN('05 (ind)'!BQ$6:BQ$37))/(MAX('05 (ind)'!BQ$6:BQ$37)-MIN('05 (ind)'!BQ$6:BQ$37))))))</f>
        <v>19.911372744837021</v>
      </c>
      <c r="BR33" s="75">
        <f>IF('05 (ind)'!BR$1="si",100*(('05 (ind)'!BR32-MIN('05 (ind)'!BR$6:BR$37))/(MAX('05 (ind)'!BR$6:BR$37)-MIN('05 (ind)'!BR$6:BR$37))),ABS(-100+(100*(('05 (ind)'!BR32-MIN('05 (ind)'!BR$6:BR$37))/(MAX('05 (ind)'!BP$6:BP$37)-MIN('05 (ind)'!BR$6:BR$37))))))</f>
        <v>11.369054834929486</v>
      </c>
      <c r="BS33" s="75">
        <f>IF('05 (ind)'!BS$1="si",100*(('05 (ind)'!BS32-MIN('05 (ind)'!BS$6:BS$37))/(MAX('05 (ind)'!BS$6:BS$37)-MIN('05 (ind)'!BS$6:BS$37))),ABS(-100+(100*(('05 (ind)'!BS32-MIN('05 (ind)'!BS$6:BS$37))/(MAX('05 (ind)'!BQ$6:BQ$37)-MIN('05 (ind)'!BS$6:BS$37))))))</f>
        <v>81.90083500834146</v>
      </c>
      <c r="BT33" s="75">
        <f>IF('05 (ind)'!BT$1="si",100*(('05 (ind)'!BT32-MIN('05 (ind)'!BT$6:BT$37))/(MAX('05 (ind)'!BT$6:BT$37)-MIN('05 (ind)'!BT$6:BT$37))),ABS(-100+(100*(('05 (ind)'!BT32-MIN('05 (ind)'!BT$6:BT$37))/(MAX('05 (ind)'!BR$6:BR$37)-MIN('05 (ind)'!BT$6:BT$37))))))</f>
        <v>88.85150625</v>
      </c>
      <c r="BU33" s="75">
        <f>IF('05 (ind)'!BU$1="si",100*(('05 (ind)'!BU32-MIN('05 (ind)'!BU$6:BU$37))/(MAX('05 (ind)'!BU$6:BU$37)-MIN('05 (ind)'!BU$6:BU$37))),ABS(-100+(100*(('05 (ind)'!BU32-MIN('05 (ind)'!BU$6:BU$37))/(MAX('05 (ind)'!BU$6:BU$37)-MIN('05 (ind)'!BU$6:BU$37))))))</f>
        <v>43.316346530772243</v>
      </c>
      <c r="BV33" s="75">
        <f>IF('05 (ind)'!BV$1="si",100*(('05 (ind)'!BV32-MIN('05 (ind)'!BV$6:BV$37))/(MAX('05 (ind)'!BV$6:BV$37)-MIN('05 (ind)'!BV$6:BV$37))),ABS(-100+(100*(('05 (ind)'!BV32-MIN('05 (ind)'!BV$6:BV$37))/(MAX('05 (ind)'!BV$6:BV$37)-MIN('05 (ind)'!BV$6:BV$37))))))</f>
        <v>45.612730517549082</v>
      </c>
      <c r="BW33" s="75">
        <f>IF('05 (ind)'!BW$1="si",100*(('05 (ind)'!BW32-MIN('05 (ind)'!BW$6:BW$37))/(MAX('05 (ind)'!BW$6:BW$37)-MIN('05 (ind)'!BW$6:BW$37))),ABS(-100+(100*(('05 (ind)'!BW32-MIN('05 (ind)'!BW$6:BW$37))/(MAX('05 (ind)'!BW$6:BW$37)-MIN('05 (ind)'!BW$6:BW$37))))))</f>
        <v>65.625410158813494</v>
      </c>
      <c r="BX33" s="75">
        <f>IF('05 (ind)'!BX$1="si",100*(('05 (ind)'!BX32-MIN('05 (ind)'!BX$6:BX$37))/(MAX('05 (ind)'!BX$6:BX$37)-MIN('05 (ind)'!BX$6:BX$37))),ABS(-100+(100*(('05 (ind)'!BX32-MIN('05 (ind)'!BX$6:BX$37))/(MAX('05 (ind)'!BX$6:BX$37)-MIN('05 (ind)'!BX$6:BX$37))))))</f>
        <v>6.6921473695635569</v>
      </c>
      <c r="BY33" s="75">
        <f>IF('05 (ind)'!BY$1="si",100*(('05 (ind)'!BY32-MIN('05 (ind)'!BY$6:BY$37))/(MAX('05 (ind)'!BY$6:BY$37)-MIN('05 (ind)'!BY$6:BY$37))),ABS(-100+(100*(('05 (ind)'!BY32-MIN('05 (ind)'!BY$6:BY$37))/(MAX('05 (ind)'!BY$6:BY$37)-MIN('05 (ind)'!BY$6:BY$37))))))</f>
        <v>26.855166057011377</v>
      </c>
      <c r="BZ33" s="75">
        <f>IF('05 (ind)'!BZ$1="si",100*(('05 (ind)'!BZ32-MIN('05 (ind)'!BZ$6:BZ$37))/(MAX('05 (ind)'!BZ$6:BZ$37)-MIN('05 (ind)'!BZ$6:BZ$37))),ABS(-100+(100*(('05 (ind)'!BZ32-MIN('05 (ind)'!BZ$6:BZ$37))/(MAX('05 (ind)'!BZ$6:BZ$37)-MIN('05 (ind)'!BZ$6:BZ$37))))))</f>
        <v>48.924378194264662</v>
      </c>
      <c r="CA33" s="75">
        <f>IF('05 (ind)'!CA$1="si",100*(('05 (ind)'!CA32-MIN('05 (ind)'!CA$6:CA$37))/(MAX('05 (ind)'!CA$6:CA$37)-MIN('05 (ind)'!CA$6:CA$37))),ABS(-100+(100*(('05 (ind)'!CA32-MIN('05 (ind)'!CA$6:CA$37))/(MAX('05 (ind)'!CA$6:CA$37)-MIN('05 (ind)'!CA$6:CA$37))))))</f>
        <v>0</v>
      </c>
      <c r="CB33" s="75">
        <f>IF('05 (ind)'!CB$1="si",100*(('05 (ind)'!CB32-MIN('05 (ind)'!CB$6:CB$37))/(MAX('05 (ind)'!CB$6:CB$37)-MIN('05 (ind)'!CB$6:CB$37))),ABS(-100+(100*(('05 (ind)'!CB32-MIN('05 (ind)'!CB$6:CB$37))/(MAX('05 (ind)'!CB$6:CB$37)-MIN('05 (ind)'!CB$6:CB$37))))))</f>
        <v>34.831460674157313</v>
      </c>
      <c r="CC33" s="75">
        <f>IF('05 (ind)'!CC$1="si",100*(('05 (ind)'!CC32-MIN('05 (ind)'!CC$6:CC$37))/(MAX('05 (ind)'!CC$6:CC$37)-MIN('05 (ind)'!CC$6:CC$37))),ABS(-100+(100*(('05 (ind)'!CC32-MIN('05 (ind)'!CC$6:CC$37))/(MAX('05 (ind)'!CC$6:CC$37)-MIN('05 (ind)'!CC$6:CC$37))))))</f>
        <v>70.478995707099429</v>
      </c>
      <c r="CD33" s="75">
        <f>IF('05 (ind)'!CD$1="si",100*(('05 (ind)'!CD32-MIN('05 (ind)'!CD$6:CD$37))/(MAX('05 (ind)'!CD$6:CD$37)-MIN('05 (ind)'!CD$6:CD$37))),ABS(-100+(100*(('05 (ind)'!CD32-MIN('05 (ind)'!CD$6:CD$37))/(MAX('05 (ind)'!CD$6:CD$37)-MIN('05 (ind)'!CD$6:CD$37))))))</f>
        <v>0.15809984314003095</v>
      </c>
      <c r="CE33" s="75">
        <f>IF('05 (ind)'!CE$1="si",100*(('05 (ind)'!CE32-MIN('05 (ind)'!CE$6:CE$37))/(MAX('05 (ind)'!CE$6:CE$37)-MIN('05 (ind)'!CE$6:CE$37))),ABS(-100+(100*(('05 (ind)'!CE32-MIN('05 (ind)'!CE$6:CE$37))/(MAX('05 (ind)'!CE$6:CE$37)-MIN('05 (ind)'!CE$6:CE$37))))))</f>
        <v>5.5089812875133957</v>
      </c>
      <c r="CF33" s="75">
        <f>IF('05 (ind)'!CF$1="si",100*(('05 (ind)'!CF32-MIN('05 (ind)'!CF$6:CF$37))/(MAX('05 (ind)'!CF$6:CF$37)-MIN('05 (ind)'!CF$6:CF$37))),ABS(-100+(100*(('05 (ind)'!CF32-MIN('05 (ind)'!CF$6:CF$37))/(MAX('05 (ind)'!CF$6:CF$37)-MIN('05 (ind)'!CF$6:CF$37))))))</f>
        <v>0.79279930306369617</v>
      </c>
      <c r="CG33" s="75">
        <f>IF('05 (ind)'!CG$1="si",100*(('05 (ind)'!CG32-MIN('05 (ind)'!CG$6:CG$37))/(MAX('05 (ind)'!CG$6:CG$37)-MIN('05 (ind)'!CG$6:CG$37))),ABS(-100+(100*(('05 (ind)'!CG32-MIN('05 (ind)'!CG$6:CG$37))/(MAX('05 (ind)'!CG$6:CG$37)-MIN('05 (ind)'!CG$6:CG$37))))))</f>
        <v>14.80211509336721</v>
      </c>
      <c r="CH33" s="75">
        <f>IF('05 (ind)'!CH$1="si",100*(('05 (ind)'!CH32-MIN('05 (ind)'!CH$6:CH$37))/(MAX('05 (ind)'!CH$6:CH$37)-MIN('05 (ind)'!CH$6:CH$37))),ABS(-100+(100*(('05 (ind)'!CH32-MIN('05 (ind)'!CH$6:CH$37))/(MAX('05 (ind)'!CH$6:CH$37)-MIN('05 (ind)'!CH$6:CH$37))))))</f>
        <v>0.93062355862807788</v>
      </c>
      <c r="CI33" s="75">
        <f>IF('05 (ind)'!CI$1="si",100*(('05 (ind)'!CI32-MIN('05 (ind)'!CI$6:CI$37))/(MAX('05 (ind)'!CI$6:CI$37)-MIN('05 (ind)'!CI$6:CI$37))),ABS(-100+(100*(('05 (ind)'!CI32-MIN('05 (ind)'!CI$6:CI$37))/(MAX('05 (ind)'!CI$6:CI$37)-MIN('05 (ind)'!CI$6:CI$37))))))</f>
        <v>59.238101543386534</v>
      </c>
      <c r="CJ33" s="75">
        <f>IF('05 (ind)'!CJ$1="si",100*(('05 (ind)'!CJ32-MIN('05 (ind)'!CJ$6:CJ$37))/(MAX('05 (ind)'!CJ$6:CJ$37)-MIN('05 (ind)'!CJ$6:CJ$37))),ABS(-100+(100*(('05 (ind)'!CJ32-MIN('05 (ind)'!CJ$6:CJ$37))/(MAX('05 (ind)'!CJ$6:CJ$37)-MIN('05 (ind)'!CJ$6:CJ$37))))))</f>
        <v>65.21795018989846</v>
      </c>
      <c r="CK33" s="75">
        <f>IF('05 (ind)'!CK$1="si",100*(('05 (ind)'!CK32-MIN('05 (ind)'!CK$6:CK$37))/(MAX('05 (ind)'!CK$6:CK$37)-MIN('05 (ind)'!CK$6:CK$37))),ABS(-100+(100*(('05 (ind)'!CK32-MIN('05 (ind)'!CK$6:CK$37))/(MAX('05 (ind)'!CK$6:CK$37)-MIN('05 (ind)'!CK$6:CK$37))))))</f>
        <v>14.508059145052501</v>
      </c>
      <c r="CL33" s="75">
        <f>IF('05 (ind)'!CL$1="si",100*(('05 (ind)'!CL32-MIN('05 (ind)'!CL$6:CL$37))/(MAX('05 (ind)'!CL$6:CL$37)-MIN('05 (ind)'!CL$6:CL$37))),ABS(-100+(100*(('05 (ind)'!CL32-MIN('05 (ind)'!CL$6:CL$37))/(MAX('05 (ind)'!CL$6:CL$37)-MIN('05 (ind)'!CL$6:CL$37))))))</f>
        <v>22.042542659302818</v>
      </c>
      <c r="CM33" s="75">
        <f>IF('05 (ind)'!CM$1="si",100*(('05 (ind)'!CM32-MIN('05 (ind)'!CM$6:CM$37))/(MAX('05 (ind)'!CM$6:CM$37)-MIN('05 (ind)'!CM$6:CM$37))),ABS(-100+(100*(('05 (ind)'!CM32-MIN('05 (ind)'!CM$6:CM$37))/(MAX('05 (ind)'!CM$6:CM$37)-MIN('05 (ind)'!CM$6:CM$37))))))</f>
        <v>3.4305247880825425</v>
      </c>
    </row>
    <row r="34" spans="1:91">
      <c r="A34" s="18" t="s">
        <v>232</v>
      </c>
      <c r="B34" s="87">
        <f>IF('05 (ind)'!B$1="si",100*(('05 (ind)'!B33-MIN('05 (ind)'!B$6:B$37))/(MAX('05 (ind)'!B$6:B$37)-MIN('05 (ind)'!B$6:B$37))),ABS(-100+(100*(('05 (ind)'!B33-MIN('05 (ind)'!B$6:B$37))/(MAX('05 (ind)'!B$6:B$37)-MIN('05 (ind)'!B$6:B$37))))))</f>
        <v>12.502059033707441</v>
      </c>
      <c r="C34" s="87">
        <f>IF('05 (ind)'!C$1="si",100*(('05 (ind)'!C33-MIN('05 (ind)'!C$6:C$37))/(MAX('05 (ind)'!C$6:C$37)-MIN('05 (ind)'!C$6:C$37))),ABS(-100+(100*(('05 (ind)'!C33-MIN('05 (ind)'!C$6:C$37))/(MAX('05 (ind)'!C$6:C$37)-MIN('05 (ind)'!C$6:C$37))))))</f>
        <v>53.282075622310302</v>
      </c>
      <c r="D34" s="87">
        <f>IF('05 (ind)'!D$1="si",100*(('05 (ind)'!D33-MIN('05 (ind)'!D$6:D$37))/(MAX('05 (ind)'!D$6:D$37)-MIN('05 (ind)'!D$6:D$37))),ABS(-100+(100*(('05 (ind)'!D33-MIN('05 (ind)'!D$6:D$37))/(MAX('05 (ind)'!D$6:D$37)-MIN('05 (ind)'!D$6:D$37))))))</f>
        <v>54.859542298327966</v>
      </c>
      <c r="E34" s="87">
        <f>IF('05 (ind)'!E$1="si",100*(('05 (ind)'!E33-MIN('05 (ind)'!E$6:E$37))/(MAX('05 (ind)'!E$6:E$37)-MIN('05 (ind)'!E$6:E$37))),ABS(-100+(100*(('05 (ind)'!E33-MIN('05 (ind)'!E$6:E$37))/(MAX('05 (ind)'!E$6:E$37)-MIN('05 (ind)'!E$6:E$37))))))</f>
        <v>43.987483236477431</v>
      </c>
      <c r="F34" s="87">
        <f>IF('05 (ind)'!F$1="si",100*(('05 (ind)'!F33-MIN('05 (ind)'!F$6:F$37))/(MAX('05 (ind)'!F$6:F$37)-MIN('05 (ind)'!F$6:F$37))),ABS(-100+(100*(('05 (ind)'!F33-MIN('05 (ind)'!F$6:F$37))/(MAX('05 (ind)'!F$6:F$37)-MIN('05 (ind)'!F$6:F$37))))))</f>
        <v>55.813953488372093</v>
      </c>
      <c r="G34" s="87">
        <f>IF('05 (ind)'!G$1="si",100*(('05 (ind)'!G33-MIN('05 (ind)'!G$6:G$37))/(MAX('05 (ind)'!G$6:G$37)-MIN('05 (ind)'!G$6:G$37))),ABS(-100+(100*(('05 (ind)'!G33-MIN('05 (ind)'!G$6:G$37))/(MAX('05 (ind)'!G$6:G$37)-MIN('05 (ind)'!G$6:G$37))))))</f>
        <v>68.115942028985515</v>
      </c>
      <c r="H34" s="87">
        <f>IF('05 (ind)'!H$1="si",100*(('05 (ind)'!H33-MIN('05 (ind)'!H$6:H$37))/(MAX('05 (ind)'!H$6:H$37)-MIN('05 (ind)'!H$6:H$37))),ABS(-100+(100*(('05 (ind)'!H33-MIN('05 (ind)'!H$6:H$37))/(MAX('05 (ind)'!H$6:H$37)-MIN('05 (ind)'!H$6:H$37))))))</f>
        <v>52.054794520547951</v>
      </c>
      <c r="I34" s="87">
        <f>IF('05 (ind)'!I$1="si",100*(('05 (ind)'!I33-MIN('05 (ind)'!I$6:I$37))/(MAX('05 (ind)'!I$6:I$37)-MIN('05 (ind)'!I$6:I$37))),ABS(-100+(100*(('05 (ind)'!I33-MIN('05 (ind)'!I$6:I$37))/(MAX('05 (ind)'!I$6:I$37)-MIN('05 (ind)'!I$6:I$37))))))</f>
        <v>87.883435582822088</v>
      </c>
      <c r="J34" s="87">
        <f>IF('05 (ind)'!J$1="si",100*(('05 (ind)'!J33-MIN('05 (ind)'!J$6:J$37))/(MAX('05 (ind)'!J$6:J$37)-MIN('05 (ind)'!J$6:J$37))),ABS(-100+(100*(('05 (ind)'!J33-MIN('05 (ind)'!J$6:J$37))/(MAX('05 (ind)'!J$6:J$37)-MIN('05 (ind)'!J$6:J$37))))))</f>
        <v>44.873417721518997</v>
      </c>
      <c r="K34" s="87">
        <f>IF('05 (ind)'!K$1="si",100*(('05 (ind)'!K33-MIN('05 (ind)'!K$6:K$37))/(MAX('05 (ind)'!K$6:K$37)-MIN('05 (ind)'!K$6:K$37))),ABS(-100+(100*(('05 (ind)'!K33-MIN('05 (ind)'!K$6:K$37))/(MAX('05 (ind)'!K$6:K$37)-MIN('05 (ind)'!K$6:K$37))))))</f>
        <v>100</v>
      </c>
      <c r="L34" s="87">
        <f>IF('05 (ind)'!L$1="si",100*(('05 (ind)'!L33-MIN('05 (ind)'!L$6:L$37))/(MAX('05 (ind)'!L$6:L$37)-MIN('05 (ind)'!L$6:L$37))),ABS(-100+(100*(('05 (ind)'!L33-MIN('05 (ind)'!L$6:L$37))/(MAX('05 (ind)'!L$6:L$37)-MIN('05 (ind)'!L$6:L$37))))))</f>
        <v>43.440057800602482</v>
      </c>
      <c r="M34" s="87">
        <f>IF('05 (ind)'!M$1="si",100*(('05 (ind)'!M33-MIN('05 (ind)'!M$6:M$37))/(MAX('05 (ind)'!M$6:M$37)-MIN('05 (ind)'!M$6:M$37))),ABS(-100+(100*(('05 (ind)'!M33-MIN('05 (ind)'!M$6:M$37))/(MAX('05 (ind)'!M$6:M$37)-MIN('05 (ind)'!M$6:M$37))))))</f>
        <v>1.6598613349825715</v>
      </c>
      <c r="N34" s="87">
        <f>IF('05 (ind)'!N$1="si",100*(('05 (ind)'!N33-MIN('05 (ind)'!N$6:N$37))/(MAX('05 (ind)'!N$6:N$37)-MIN('05 (ind)'!N$6:N$37))),ABS(-100+(100*(('05 (ind)'!N33-MIN('05 (ind)'!N$6:N$37))/(MAX('05 (ind)'!N$6:N$37)-MIN('05 (ind)'!N$6:N$37))))))</f>
        <v>0</v>
      </c>
      <c r="O34" s="87">
        <f>IF('05 (ind)'!O$1="si",100*(('05 (ind)'!O33-MIN('05 (ind)'!O$6:O$37))/(MAX('05 (ind)'!O$6:O$37)-MIN('05 (ind)'!O$6:O$37))),ABS(-100+(100*(('05 (ind)'!O33-MIN('05 (ind)'!O$6:O$37))/(MAX('05 (ind)'!O$6:O$37)-MIN('05 (ind)'!O$6:O$37))))))</f>
        <v>62.352941176470587</v>
      </c>
      <c r="P34" s="87">
        <f>IF('05 (ind)'!P$1="si",100*(('05 (ind)'!P33-MIN('05 (ind)'!P$6:P$37))/(MAX('05 (ind)'!P$6:P$37)-MIN('05 (ind)'!P$6:P$37))),ABS(-100+(100*(('05 (ind)'!P33-MIN('05 (ind)'!P$6:P$37))/(MAX('05 (ind)'!P$6:P$37)-MIN('05 (ind)'!P$6:P$37))))))</f>
        <v>9.6572381430490868</v>
      </c>
      <c r="Q34" s="87">
        <f>IF('05 (ind)'!Q$1="si",100*(('05 (ind)'!Q33-MIN('05 (ind)'!Q$6:Q$37))/(MAX('05 (ind)'!Q$6:Q$37)-MIN('05 (ind)'!Q$6:Q$37))),ABS(-100+(100*(('05 (ind)'!Q33-MIN('05 (ind)'!Q$6:Q$37))/(MAX('05 (ind)'!Q$6:Q$37)-MIN('05 (ind)'!Q$6:Q$37))))))</f>
        <v>9.4876757695330163</v>
      </c>
      <c r="R34" s="87">
        <f>IF('05 (ind)'!R$1="si",100*(('05 (ind)'!R33-MIN('05 (ind)'!R$6:R$37))/(MAX('05 (ind)'!R$6:R$37)-MIN('05 (ind)'!R$6:R$37))),ABS(-100+(100*(('05 (ind)'!R33-MIN('05 (ind)'!R$6:R$37))/(MAX('05 (ind)'!R$6:R$37)-MIN('05 (ind)'!R$6:R$37))))))</f>
        <v>1.9841675208754925</v>
      </c>
      <c r="S34" s="75">
        <f>ABS(ABS(('05 (ind)'!S33-((MAX('05 (ind)'!S$6:S$37)+MIN('05 (ind)'!S$6:S$37))/2))/(((MAX('05 (ind)'!S$6:S$37)+MIN('05 (ind)'!S$6:S$37))/2)-MAX('05 (ind)'!S$6:S$37))*100)-100)</f>
        <v>31.422028952751901</v>
      </c>
      <c r="T34" s="75">
        <f>IF('05 (ind)'!T$1="si",100*(('05 (ind)'!T33-MIN('05 (ind)'!T$6:T$37))/(MAX('05 (ind)'!T$6:T$37)-MIN('05 (ind)'!T$6:T$37))),ABS(-100+(100*(('05 (ind)'!T33-MIN('05 (ind)'!T$6:T$37))/(MAX('05 (ind)'!T$6:T$37)-MIN('05 (ind)'!T$6:T$37))))))</f>
        <v>30.261589045055459</v>
      </c>
      <c r="U34" s="75">
        <f>IF('05 (ind)'!U$1="si",100*(('05 (ind)'!U33-MIN('05 (ind)'!U$6:U$37))/(MAX('05 (ind)'!U$6:U$37)-MIN('05 (ind)'!U$6:U$37))),ABS(-100+(100*(('05 (ind)'!U33-MIN('05 (ind)'!U$6:U$37))/(MAX('05 (ind)'!U$6:U$37)-MIN('05 (ind)'!U$6:U$37))))))</f>
        <v>0</v>
      </c>
      <c r="V34" s="75">
        <f>IF('05 (ind)'!V$1="si",100*(('05 (ind)'!V33-MIN('05 (ind)'!V$6:V$37))/(MAX('05 (ind)'!V$6:V$37)-MIN('05 (ind)'!V$6:V$37))),ABS(-100+(100*(('05 (ind)'!V33-MIN('05 (ind)'!V$6:V$37))/(MAX('05 (ind)'!V$6:V$37)-MIN('05 (ind)'!V$6:V$37))))))</f>
        <v>79.55801104972376</v>
      </c>
      <c r="W34" s="75">
        <f>IF('05 (ind)'!W$1="si",100*(('05 (ind)'!W33-MIN('05 (ind)'!W$6:W$37))/(MAX('05 (ind)'!W$6:W$37)-MIN('05 (ind)'!W$6:W$37))),ABS(-100+(100*(('05 (ind)'!W33-MIN('05 (ind)'!W$6:W$37))/(MAX('05 (ind)'!W$6:W$37)-MIN('05 (ind)'!W$6:W$37))))))</f>
        <v>48.937305469097375</v>
      </c>
      <c r="X34" s="75">
        <f>IF('05 (ind)'!X$1="si",100*(('05 (ind)'!X33-MIN('05 (ind)'!X$6:X$37))/(MAX('05 (ind)'!X$6:X$37)-MIN('05 (ind)'!X$6:X$37))),ABS(-100+(100*(('05 (ind)'!X33-MIN('05 (ind)'!X$6:X$37))/(MAX('05 (ind)'!X$6:X$37)-MIN('05 (ind)'!X$6:X$37))))))</f>
        <v>60.684440780576033</v>
      </c>
      <c r="Y34" s="75">
        <f>IF('05 (ind)'!Y$1="si",100*(('05 (ind)'!Y33-MIN('05 (ind)'!Y$6:Y$37))/(MAX('05 (ind)'!Y$6:Y$37)-MIN('05 (ind)'!Y$6:Y$37))),ABS(-100+(100*(('05 (ind)'!Y33-MIN('05 (ind)'!Y$6:Y$37))/(MAX('05 (ind)'!Y$6:Y$37)-MIN('05 (ind)'!Y$6:Y$37))))))</f>
        <v>84.273928150495166</v>
      </c>
      <c r="Z34" s="75">
        <f>IF('05 (ind)'!Z$1="si",100*(('05 (ind)'!Z33-MIN('05 (ind)'!Z$6:Z$37))/(MAX('05 (ind)'!Z$6:Z$37)-MIN('05 (ind)'!Z$6:Z$37))),ABS(-100+(100*(('05 (ind)'!Z33-MIN('05 (ind)'!Z$6:Z$37))/(MAX('05 (ind)'!Z$6:Z$37)-MIN('05 (ind)'!Z$6:Z$37))))))</f>
        <v>65.031946111028901</v>
      </c>
      <c r="AA34" s="75">
        <f>IF('05 (ind)'!AA$1="si",100*(('05 (ind)'!AA33-MIN('05 (ind)'!AA$6:AA$37))/(MAX('05 (ind)'!AA$6:AA$37)-MIN('05 (ind)'!AA$6:AA$37))),ABS(-100+(100*(('05 (ind)'!AA33-MIN('05 (ind)'!AA$6:AA$37))/(MAX('05 (ind)'!AA$6:AA$37)-MIN('05 (ind)'!AA$6:AA$37))))))</f>
        <v>78.657480728350748</v>
      </c>
      <c r="AB34" s="75">
        <f>IF('05 (ind)'!AB$1="si",100*(('05 (ind)'!AB33-MIN('05 (ind)'!AB$6:AB$37))/(MAX('05 (ind)'!AB$6:AB$37)-MIN('05 (ind)'!AB$6:AB$37))),ABS(-100+(100*(('05 (ind)'!AB33-MIN('05 (ind)'!AB$6:AB$37))/(MAX('05 (ind)'!AB$6:AB$37)-MIN('05 (ind)'!AB$6:AB$37))))))</f>
        <v>35.559066902678133</v>
      </c>
      <c r="AC34" s="75">
        <f>IF('05 (ind)'!AC$1="si",100*(('05 (ind)'!AC33-MIN('05 (ind)'!AC$6:AC$37))/(MAX('05 (ind)'!AC$6:AC$37)-MIN('05 (ind)'!AC$6:AC$37))),ABS(-100+(100*(('05 (ind)'!AC33-MIN('05 (ind)'!AC$6:AC$37))/(MAX('05 (ind)'!AC$6:AC$37)-MIN('05 (ind)'!AC$6:AC$37))))))</f>
        <v>86.516518124651</v>
      </c>
      <c r="AD34" s="75">
        <f>IF('05 (ind)'!AD$1="si",100*(('05 (ind)'!AD33-MIN('05 (ind)'!AD$6:AD$37))/(MAX('05 (ind)'!AD$6:AD$37)-MIN('05 (ind)'!AD$6:AD$37))),ABS(-100+(100*(('05 (ind)'!AD33-MIN('05 (ind)'!AD$6:AD$37))/(MAX('05 (ind)'!AD$6:AD$37)-MIN('05 (ind)'!AD$6:AD$37))))))</f>
        <v>55.59928846210984</v>
      </c>
      <c r="AE34" s="75">
        <f>IF('05 (ind)'!AE$1="si",100*(('05 (ind)'!AE33-MIN('05 (ind)'!AE$6:AE$37))/(MAX('05 (ind)'!AE$6:AE$37)-MIN('05 (ind)'!AE$6:AE$37))),ABS(-100+(100*(('05 (ind)'!AE33-MIN('05 (ind)'!AE$6:AE$37))/(MAX('05 (ind)'!AE$6:AE$37)-MIN('05 (ind)'!AE$6:AE$37))))))</f>
        <v>64.514038382213641</v>
      </c>
      <c r="AF34" s="75">
        <f>IF('05 (ind)'!AF$1="si",100*(('05 (ind)'!AF33-MIN('05 (ind)'!AF$6:AF$37))/(MAX('05 (ind)'!AF$6:AF$37)-MIN('05 (ind)'!AF$6:AF$37))),ABS(-100+(100*(('05 (ind)'!AF33-MIN('05 (ind)'!AF$6:AF$37))/(MAX('05 (ind)'!AF$6:AF$37)-MIN('05 (ind)'!AF$6:AF$37))))))</f>
        <v>86.263736263736263</v>
      </c>
      <c r="AG34" s="75">
        <f>IF('05 (ind)'!AG$1="si",100*(('05 (ind)'!AG33-MIN('05 (ind)'!AG$6:AG$37))/(MAX('05 (ind)'!AG$6:AG$37)-MIN('05 (ind)'!AG$6:AG$37))),ABS(-100+(100*(('05 (ind)'!AG33-MIN('05 (ind)'!AG$6:AG$37))/(MAX('05 (ind)'!AG$6:AG$37)-MIN('05 (ind)'!AG$6:AG$37))))))</f>
        <v>91.826923076923066</v>
      </c>
      <c r="AH34" s="75">
        <f>IF('05 (ind)'!AH$1="si",100*(('05 (ind)'!AH33-MIN('05 (ind)'!AH$6:AH$37))/(MAX('05 (ind)'!AH$6:AH$37)-MIN('05 (ind)'!AH$6:AH$37))),ABS(-100+(100*(('05 (ind)'!AH33-MIN('05 (ind)'!AH$6:AH$37))/(MAX('05 (ind)'!AH$6:AH$37)-MIN('05 (ind)'!AH$6:AH$37))))))</f>
        <v>62.311557788944718</v>
      </c>
      <c r="AI34" s="75">
        <f>IF('05 (ind)'!AI$1="si",100*(('05 (ind)'!AI33-MIN('05 (ind)'!AI$6:AI$37))/(MAX('05 (ind)'!AI$6:AI$37)-MIN('05 (ind)'!AI$6:AI$37))),ABS(-100+(100*(('05 (ind)'!AI33-MIN('05 (ind)'!AI$6:AI$37))/(MAX('05 (ind)'!AI$6:AI$37)-MIN('05 (ind)'!AI$6:AI$37))))))</f>
        <v>6.2157067671979389</v>
      </c>
      <c r="AJ34" s="75">
        <f>IF('05 (ind)'!AJ$1="si",100*(('05 (ind)'!AJ33-MIN('05 (ind)'!AJ$6:AJ$37))/(MAX('05 (ind)'!AJ$6:AJ$37)-MIN('05 (ind)'!AJ$6:AJ$37))),ABS(-100+(100*(('05 (ind)'!AJ33-MIN('05 (ind)'!AJ$6:AJ$37))/(MAX('05 (ind)'!AJ$6:AJ$37)-MIN('05 (ind)'!AJ$6:AJ$37))))))</f>
        <v>72.278481012658247</v>
      </c>
      <c r="AK34" s="75">
        <f>IF('05 (ind)'!AK$1="si",100*(('05 (ind)'!AK33-MIN('05 (ind)'!AK$6:AK$37))/(MAX('05 (ind)'!AK$6:AK$37)-MIN('05 (ind)'!AK$6:AK$37))),ABS(-100+(100*(('05 (ind)'!AK33-MIN('05 (ind)'!AK$6:AK$37))/(MAX('05 (ind)'!AK$6:AK$37)-MIN('05 (ind)'!AK$6:AK$37))))))</f>
        <v>14.343888963684853</v>
      </c>
      <c r="AL34" s="75">
        <f>IF('05 (ind)'!AL$1="si",100*(('05 (ind)'!AL33-MIN('05 (ind)'!AL$6:AL$37))/(MAX('05 (ind)'!AL$6:AL$37)-MIN('05 (ind)'!AL$6:AL$37))),ABS(-100+(100*(('05 (ind)'!AL33-MIN('05 (ind)'!AL$6:AL$37))/(MAX('05 (ind)'!AL$6:AL$37)-MIN('05 (ind)'!AL$6:AL$37))))))</f>
        <v>77.471767564763951</v>
      </c>
      <c r="AM34" s="75">
        <f>IF('05 (ind)'!AM$1="si",100*(('05 (ind)'!AM33-MIN('05 (ind)'!AM$6:AM$37))/(MAX('05 (ind)'!AM$6:AM$37)-MIN('05 (ind)'!AM$6:AM$37))),ABS(-100+(100*(('05 (ind)'!AM33-MIN('05 (ind)'!AM$6:AM$37))/(MAX('05 (ind)'!AM$6:AM$37)-MIN('05 (ind)'!AM$6:AM$37))))))</f>
        <v>91.991869796803513</v>
      </c>
      <c r="AN34" s="75">
        <f>IF('05 (ind)'!AN$1="si",100*(('05 (ind)'!AN33-MIN('05 (ind)'!AN$6:AN$37))/(MAX('05 (ind)'!AN$6:AN$37)-MIN('05 (ind)'!AN$6:AN$37))),ABS(-100+(100*(('05 (ind)'!AN33-MIN('05 (ind)'!AN$6:AN$37))/(MAX('05 (ind)'!AN$6:AN$37)-MIN('05 (ind)'!AN$6:AN$37))))))</f>
        <v>66.15154036197994</v>
      </c>
      <c r="AO34" s="75">
        <f>IF('05 (ind)'!AO$1="si",100*(('05 (ind)'!AO33-MIN('05 (ind)'!AO$6:AO$37))/(MAX('05 (ind)'!AO$6:AO$37)-MIN('05 (ind)'!AO$6:AO$37))),ABS(-100+(100*(('05 (ind)'!AO33-MIN('05 (ind)'!AO$6:AO$37))/(MAX('05 (ind)'!AO$6:AO$37)-MIN('05 (ind)'!AO$6:AO$37))))))</f>
        <v>70.142560368875337</v>
      </c>
      <c r="AP34" s="75">
        <f>IF('05 (ind)'!AP$1="si",100*(('05 (ind)'!AP33-MIN('05 (ind)'!AP$6:AP$37))/(MAX('05 (ind)'!AP$6:AP$37)-MIN('05 (ind)'!AP$6:AP$37))),ABS(-100+(100*(('05 (ind)'!AP33-MIN('05 (ind)'!AP$6:AP$37))/(MAX('05 (ind)'!AP$6:AP$37)-MIN('05 (ind)'!AP$6:AP$37))))))</f>
        <v>92.339038304808469</v>
      </c>
      <c r="AQ34" s="75">
        <f>IF('05 (ind)'!AQ$1="si",100*(('05 (ind)'!AQ33-MIN('05 (ind)'!AQ$6:AQ$37))/(MAX('05 (ind)'!AQ$6:AQ$37)-MIN('05 (ind)'!AQ$6:AQ$37))),ABS(-100+(100*(('05 (ind)'!AQ33-MIN('05 (ind)'!AQ$6:AQ$37))/(MAX('05 (ind)'!AQ$6:AQ$37)-MIN('05 (ind)'!AQ$6:AQ$37))))))</f>
        <v>12.722079430469947</v>
      </c>
      <c r="AR34" s="75">
        <f>IF('05 (ind)'!AR$1="si",100*(('05 (ind)'!AR33-MIN('05 (ind)'!AR$6:AR$37))/(MAX('05 (ind)'!AR$6:AR$37)-MIN('05 (ind)'!AR$6:AR$37))),ABS(-100+(100*(('05 (ind)'!AR33-MIN('05 (ind)'!AR$6:AR$37))/(MAX('05 (ind)'!AR$6:AR$37)-MIN('05 (ind)'!AR$6:AR$37))))))</f>
        <v>69.982864411082375</v>
      </c>
      <c r="AS34" s="75">
        <f>IF('05 (ind)'!AS$1="si",100*(('05 (ind)'!AS33-MIN('05 (ind)'!AS$6:AS$37))/(MAX('05 (ind)'!AS$6:AS$37)-MIN('05 (ind)'!AS$6:AS$37))),ABS(-100+(100*(('05 (ind)'!AS33-MIN('05 (ind)'!AS$6:AS$37))/(MAX('05 (ind)'!AS$6:AS$37)-MIN('05 (ind)'!AS$6:AS$37))))))</f>
        <v>68.604651162790688</v>
      </c>
      <c r="AT34" s="75">
        <f>IF('05 (ind)'!AT$1="si",100*(('05 (ind)'!AT33-MIN('05 (ind)'!AT$6:AT$37))/(MAX('05 (ind)'!AT$6:AT$37)-MIN('05 (ind)'!AT$6:AT$37))),ABS(-100+(100*(('05 (ind)'!AT33-MIN('05 (ind)'!AT$6:AT$37))/(MAX('05 (ind)'!AT$6:AT$37)-MIN('05 (ind)'!AT$6:AT$37))))))</f>
        <v>0</v>
      </c>
      <c r="AU34" s="75">
        <f>IF('05 (ind)'!AU$1="si",100*(('05 (ind)'!AU33-MIN('05 (ind)'!AU$6:AU$37))/(MAX('05 (ind)'!AU$6:AU$37)-MIN('05 (ind)'!AU$6:AU$37))),ABS(-100+(100*(('05 (ind)'!AU33-MIN('05 (ind)'!AU$6:AU$37))/(MAX('05 (ind)'!AU$6:AU$37)-MIN('05 (ind)'!AU$6:AU$37))))))</f>
        <v>46.913580246913568</v>
      </c>
      <c r="AV34" s="75">
        <f>IF('05 (ind)'!AV$1="si",100*(('05 (ind)'!AV33-MIN('05 (ind)'!AV$6:AV$37))/(MAX('05 (ind)'!AV$6:AV$37)-MIN('05 (ind)'!AV$6:AV$37))),ABS(-100+(100*(('05 (ind)'!AV33-MIN('05 (ind)'!AV$6:AV$37))/(MAX('05 (ind)'!AV$6:AV$37)-MIN('05 (ind)'!AV$6:AV$37))))))</f>
        <v>71.92374350086655</v>
      </c>
      <c r="AW34" s="75">
        <f>IF('05 (ind)'!AW$1="si",100*(('05 (ind)'!AW33-MIN('05 (ind)'!AW$6:AW$37))/(MAX('05 (ind)'!AW$6:AW$37)-MIN('05 (ind)'!AW$6:AW$37))),ABS(-100+(100*(('05 (ind)'!AW33-MIN('05 (ind)'!AW$6:AW$37))/(MAX('05 (ind)'!AW$6:AW$37)-MIN('05 (ind)'!AW$6:AW$37))))))</f>
        <v>74.442716433385186</v>
      </c>
      <c r="AX34" s="75">
        <f>IF('05 (ind)'!AX$1="si",100*(('05 (ind)'!AX33-MIN('05 (ind)'!AX$6:AX$37))/(MAX('05 (ind)'!AX$6:AX$37)-MIN('05 (ind)'!AX$6:AX$37))),ABS(-100+(100*(('05 (ind)'!AX33-MIN('05 (ind)'!AX$6:AX$37))/(MAX('05 (ind)'!AX$6:AX$37)-MIN('05 (ind)'!AX$6:AX$37))))))</f>
        <v>5.3099914921178017</v>
      </c>
      <c r="AY34" s="75">
        <f>IF('05 (ind)'!AY$1="si",100*(('05 (ind)'!AY33-MIN('05 (ind)'!AY$6:AY$37))/(MAX('05 (ind)'!AY$6:AY$37)-MIN('05 (ind)'!AY$6:AY$37))),ABS(-100+(100*(('05 (ind)'!AY33-MIN('05 (ind)'!AY$6:AY$37))/(MAX('05 (ind)'!AY$6:AY$37)-MIN('05 (ind)'!AY$6:AY$37))))))</f>
        <v>53.996194100856364</v>
      </c>
      <c r="AZ34" s="75">
        <f>IF('05 (ind)'!AZ$1="si",100*(('05 (ind)'!AZ33-MIN('05 (ind)'!AZ$6:AZ$37))/(MAX('05 (ind)'!AZ$6:AZ$37)-MIN('05 (ind)'!AZ$6:AZ$37))),ABS(-100+(100*(('05 (ind)'!AZ33-MIN('05 (ind)'!AZ$6:AZ$37))/(MAX('05 (ind)'!AZ$6:AZ$37)-MIN('05 (ind)'!AZ$6:AZ$37))))))</f>
        <v>51.665086795301349</v>
      </c>
      <c r="BA34" s="75">
        <f>IF('05 (ind)'!BA$1="si",100*(('05 (ind)'!BA33-MIN('05 (ind)'!BA$6:BA$37))/(MAX('05 (ind)'!BA$6:BA$37)-MIN('05 (ind)'!BA$6:BA$37))),ABS(-100+(100*(('05 (ind)'!BA33-MIN('05 (ind)'!BA$6:BA$37))/(MAX('05 (ind)'!BA$6:BA$37)-MIN('05 (ind)'!BA$6:BA$37))))))</f>
        <v>17.541751196020201</v>
      </c>
      <c r="BB34" s="75">
        <f>IF('05 (ind)'!BB$1="si",100*(('05 (ind)'!BB33-MIN('05 (ind)'!BB$6:BB$37))/(MAX('05 (ind)'!BB$6:BB$37)-MIN('05 (ind)'!BB$6:BB$37))),ABS(-100+(100*(('05 (ind)'!BB33-MIN('05 (ind)'!BB$6:BB$37))/(MAX('05 (ind)'!BB$6:BB$37)-MIN('05 (ind)'!BB$6:BB$37))))))</f>
        <v>33.459418860822012</v>
      </c>
      <c r="BC34" s="75">
        <f>IF('05 (ind)'!BC$1="si",100*(('05 (ind)'!BC33-MIN('05 (ind)'!BC$6:BC$37))/(MAX('05 (ind)'!BC$6:BC$37)-MIN('05 (ind)'!BC$6:BC$37))),ABS(-100+(100*(('05 (ind)'!BC33-MIN('05 (ind)'!BC$6:BC$37))/(MAX('05 (ind)'!BC$6:BC$37)-MIN('05 (ind)'!BC$6:BC$37))))))</f>
        <v>100</v>
      </c>
      <c r="BD34" s="75">
        <f>IF('05 (ind)'!BD$1="si",100*(('05 (ind)'!BD33-MIN('05 (ind)'!BD$6:BD$37))/(MAX('05 (ind)'!BD$6:BD$37)-MIN('05 (ind)'!BD$6:BD$37))),ABS(-100+(100*(('05 (ind)'!BD33-MIN('05 (ind)'!BD$6:BD$37))/(MAX('05 (ind)'!BD$6:BD$37)-MIN('05 (ind)'!BD$6:BD$37))))))</f>
        <v>55.116992623680346</v>
      </c>
      <c r="BE34" s="75">
        <f>IF('05 (ind)'!BE$1="si",100*(('05 (ind)'!BE33-MIN('05 (ind)'!BE$6:BE$37))/(MAX('05 (ind)'!BE$6:BE$37)-MIN('05 (ind)'!BE$6:BE$37))),ABS(-100+(100*(('05 (ind)'!BE33-MIN('05 (ind)'!BE$6:BE$37))/(MAX('05 (ind)'!BE$6:BE$37)-MIN('05 (ind)'!BE$6:BE$37))))))</f>
        <v>30.103480714957669</v>
      </c>
      <c r="BF34" s="75">
        <f>IF('05 (ind)'!BF$1="si",100*(('05 (ind)'!BF33-MIN('05 (ind)'!BF$6:BF$37))/(MAX('05 (ind)'!BF$6:BF$37)-MIN('05 (ind)'!BF$6:BF$37))),ABS(-100+(100*(('05 (ind)'!BF33-MIN('05 (ind)'!BF$6:BF$37))/(MAX('05 (ind)'!BF$6:BF$37)-MIN('05 (ind)'!BF$6:BF$37))))))</f>
        <v>39.79631921314656</v>
      </c>
      <c r="BG34" s="75">
        <f>IF('05 (ind)'!BG$1="si",100*(('05 (ind)'!BG33-MIN('05 (ind)'!BG$6:BG$37))/(MAX('05 (ind)'!BG$6:BG$37)-MIN('05 (ind)'!BG$6:BG$37))),ABS(-100+(100*(('05 (ind)'!BG33-MIN('05 (ind)'!BG$6:BG$37))/(MAX('05 (ind)'!BG$6:BG$37)-MIN('05 (ind)'!BG$6:BG$37))))))</f>
        <v>27.309967047862056</v>
      </c>
      <c r="BH34" s="75">
        <f>IF('05 (ind)'!BH$1="si",100*(('05 (ind)'!BH33-MIN('05 (ind)'!BH$6:BH$37))/(MAX('05 (ind)'!BH$6:BH$37)-MIN('05 (ind)'!BH$6:BH$37))),ABS(-100+(100*(('05 (ind)'!BH33-MIN('05 (ind)'!BH$6:BH$37))/(MAX('05 (ind)'!BH$6:BH$37)-MIN('05 (ind)'!BH$6:BH$37))))))</f>
        <v>13.170308585289153</v>
      </c>
      <c r="BI34" s="75">
        <f>IF('05 (ind)'!BI$1="si",100*(('05 (ind)'!BI33-MIN('05 (ind)'!BI$6:BI$37))/(MAX('05 (ind)'!BI$6:BI$37)-MIN('05 (ind)'!BI$6:BI$37))),ABS(-100+(100*(('05 (ind)'!BI33-MIN('05 (ind)'!BI$6:BI$37))/(MAX('05 (ind)'!BI$6:BI$37)-MIN('05 (ind)'!BI$6:BI$37))))))</f>
        <v>98.714886271140259</v>
      </c>
      <c r="BJ34" s="75">
        <f>IF('05 (ind)'!BJ$1="si",100*(('05 (ind)'!BJ33-MIN('05 (ind)'!BJ$6:BJ$37))/(MAX('05 (ind)'!BJ$6:BJ$37)-MIN('05 (ind)'!BJ$6:BJ$37))),ABS(-100+(100*(('05 (ind)'!BJ33-MIN('05 (ind)'!BJ$6:BJ$37))/(MAX('05 (ind)'!BJ$6:BJ$37)-MIN('05 (ind)'!BJ$6:BJ$37))))))</f>
        <v>34.741534077356796</v>
      </c>
      <c r="BK34" s="75">
        <f>IF('05 (ind)'!BK$1="si",100*(('05 (ind)'!BK33-MIN('05 (ind)'!BK$6:BK$37))/(MAX('05 (ind)'!BK$6:BK$37)-MIN('05 (ind)'!BK$6:BK$37))),ABS(-100+(100*(('05 (ind)'!BK33-MIN('05 (ind)'!BK$6:BK$37))/(MAX('05 (ind)'!BK$6:BK$37)-MIN('05 (ind)'!BK$6:BK$37))))))</f>
        <v>11.244726894284277</v>
      </c>
      <c r="BL34" s="75">
        <f>IF('05 (ind)'!BL$1="si",100*(('05 (ind)'!BL33-MIN('05 (ind)'!BL$6:BL$37))/(MAX('05 (ind)'!BL$6:BL$37)-MIN('05 (ind)'!BL$6:BL$37))),ABS(-100+(100*(('05 (ind)'!BL33-MIN('05 (ind)'!BL$6:BL$37))/(MAX('05 (ind)'!BL$6:BL$37)-MIN('05 (ind)'!BL$6:BL$37))))))</f>
        <v>18.103448275862068</v>
      </c>
      <c r="BM34" s="75">
        <f>IF('05 (ind)'!BM$1="si",100*(('05 (ind)'!BM33-MIN('05 (ind)'!BM$6:BM$37))/(MAX('05 (ind)'!BM$6:BM$37)-MIN('05 (ind)'!BM$6:BM$37))),ABS(-100+(100*(('05 (ind)'!BM33-MIN('05 (ind)'!BM$6:BM$37))/(MAX('05 (ind)'!BM$6:BM$37)-MIN('05 (ind)'!BM$6:BM$37))))))</f>
        <v>19.406078815898613</v>
      </c>
      <c r="BN34" s="75">
        <f>IF('05 (ind)'!BN$1="si",100*(('05 (ind)'!BN33-MIN('05 (ind)'!BN$6:BN$37))/(MAX('05 (ind)'!BN$6:BN$37)-MIN('05 (ind)'!BN$6:BN$37))),ABS(-100+(100*(('05 (ind)'!BN33-MIN('05 (ind)'!BN$6:BN$37))/(MAX('05 (ind)'!BN$6:BN$37)-MIN('05 (ind)'!BN$6:BN$37))))))</f>
        <v>56.034505565893646</v>
      </c>
      <c r="BO34" s="75">
        <f>IF('05 (ind)'!BO$1="si",100*(('05 (ind)'!BO33-MIN('05 (ind)'!BO$6:BO$37))/(MAX('05 (ind)'!BO$6:BO$37)-MIN('05 (ind)'!BO$6:BO$37))),ABS(-100+(100*(('05 (ind)'!BO33-MIN('05 (ind)'!BO$6:BO$37))/(MAX('05 (ind)'!BO$6:BO$37)-MIN('05 (ind)'!BO$6:BO$37))))))</f>
        <v>1.5292320155009067</v>
      </c>
      <c r="BP34" s="75">
        <f>IF('05 (ind)'!BP$1="si",100*(('05 (ind)'!BP33-MIN('05 (ind)'!BP$6:BP$37))/(MAX('05 (ind)'!BP$6:BP$37)-MIN('05 (ind)'!BP$6:BP$37))),ABS(-100+(100*(('05 (ind)'!BP33-MIN('05 (ind)'!BP$6:BP$37))/(MAX('05 (ind)'!BP$6:BP$37)-MIN('05 (ind)'!BP$6:BP$37))))))</f>
        <v>45.310773116651518</v>
      </c>
      <c r="BQ34" s="75">
        <f>IF('05 (ind)'!BQ$1="si",100*(('05 (ind)'!BQ33-MIN('05 (ind)'!BQ$6:BQ$37))/(MAX('05 (ind)'!BQ$6:BQ$37)-MIN('05 (ind)'!BQ$6:BQ$37))),ABS(-100+(100*(('05 (ind)'!BQ33-MIN('05 (ind)'!BQ$6:BQ$37))/(MAX('05 (ind)'!BQ$6:BQ$37)-MIN('05 (ind)'!BQ$6:BQ$37))))))</f>
        <v>31.245507680379404</v>
      </c>
      <c r="BR34" s="75">
        <f>IF('05 (ind)'!BR$1="si",100*(('05 (ind)'!BR33-MIN('05 (ind)'!BR$6:BR$37))/(MAX('05 (ind)'!BR$6:BR$37)-MIN('05 (ind)'!BR$6:BR$37))),ABS(-100+(100*(('05 (ind)'!BR33-MIN('05 (ind)'!BR$6:BR$37))/(MAX('05 (ind)'!BP$6:BP$37)-MIN('05 (ind)'!BR$6:BR$37))))))</f>
        <v>17.551903977641363</v>
      </c>
      <c r="BS34" s="75">
        <f>IF('05 (ind)'!BS$1="si",100*(('05 (ind)'!BS33-MIN('05 (ind)'!BS$6:BS$37))/(MAX('05 (ind)'!BS$6:BS$37)-MIN('05 (ind)'!BS$6:BS$37))),ABS(-100+(100*(('05 (ind)'!BS33-MIN('05 (ind)'!BS$6:BS$37))/(MAX('05 (ind)'!BQ$6:BQ$37)-MIN('05 (ind)'!BS$6:BS$37))))))</f>
        <v>55.379859947585864</v>
      </c>
      <c r="BT34" s="75">
        <f>IF('05 (ind)'!BT$1="si",100*(('05 (ind)'!BT33-MIN('05 (ind)'!BT$6:BT$37))/(MAX('05 (ind)'!BT$6:BT$37)-MIN('05 (ind)'!BT$6:BT$37))),ABS(-100+(100*(('05 (ind)'!BT33-MIN('05 (ind)'!BT$6:BT$37))/(MAX('05 (ind)'!BR$6:BR$37)-MIN('05 (ind)'!BT$6:BT$37))))))</f>
        <v>91.278149999999997</v>
      </c>
      <c r="BU34" s="75">
        <f>IF('05 (ind)'!BU$1="si",100*(('05 (ind)'!BU33-MIN('05 (ind)'!BU$6:BU$37))/(MAX('05 (ind)'!BU$6:BU$37)-MIN('05 (ind)'!BU$6:BU$37))),ABS(-100+(100*(('05 (ind)'!BU33-MIN('05 (ind)'!BU$6:BU$37))/(MAX('05 (ind)'!BU$6:BU$37)-MIN('05 (ind)'!BU$6:BU$37))))))</f>
        <v>2.7048216385731081</v>
      </c>
      <c r="BV34" s="75">
        <f>IF('05 (ind)'!BV$1="si",100*(('05 (ind)'!BV33-MIN('05 (ind)'!BV$6:BV$37))/(MAX('05 (ind)'!BV$6:BV$37)-MIN('05 (ind)'!BV$6:BV$37))),ABS(-100+(100*(('05 (ind)'!BV33-MIN('05 (ind)'!BV$6:BV$37))/(MAX('05 (ind)'!BV$6:BV$37)-MIN('05 (ind)'!BV$6:BV$37))))))</f>
        <v>56.662700773349208</v>
      </c>
      <c r="BW34" s="75">
        <f>IF('05 (ind)'!BW$1="si",100*(('05 (ind)'!BW33-MIN('05 (ind)'!BW$6:BW$37))/(MAX('05 (ind)'!BW$6:BW$37)-MIN('05 (ind)'!BW$6:BW$37))),ABS(-100+(100*(('05 (ind)'!BW33-MIN('05 (ind)'!BW$6:BW$37))/(MAX('05 (ind)'!BW$6:BW$37)-MIN('05 (ind)'!BW$6:BW$37))))))</f>
        <v>56.25410158813493</v>
      </c>
      <c r="BX34" s="75">
        <f>IF('05 (ind)'!BX$1="si",100*(('05 (ind)'!BX33-MIN('05 (ind)'!BX$6:BX$37))/(MAX('05 (ind)'!BX$6:BX$37)-MIN('05 (ind)'!BX$6:BX$37))),ABS(-100+(100*(('05 (ind)'!BX33-MIN('05 (ind)'!BX$6:BX$37))/(MAX('05 (ind)'!BX$6:BX$37)-MIN('05 (ind)'!BX$6:BX$37))))))</f>
        <v>16.309545119562159</v>
      </c>
      <c r="BY34" s="75">
        <f>IF('05 (ind)'!BY$1="si",100*(('05 (ind)'!BY33-MIN('05 (ind)'!BY$6:BY$37))/(MAX('05 (ind)'!BY$6:BY$37)-MIN('05 (ind)'!BY$6:BY$37))),ABS(-100+(100*(('05 (ind)'!BY33-MIN('05 (ind)'!BY$6:BY$37))/(MAX('05 (ind)'!BY$6:BY$37)-MIN('05 (ind)'!BY$6:BY$37))))))</f>
        <v>26.855166057011377</v>
      </c>
      <c r="BZ34" s="75">
        <f>IF('05 (ind)'!BZ$1="si",100*(('05 (ind)'!BZ33-MIN('05 (ind)'!BZ$6:BZ$37))/(MAX('05 (ind)'!BZ$6:BZ$37)-MIN('05 (ind)'!BZ$6:BZ$37))),ABS(-100+(100*(('05 (ind)'!BZ33-MIN('05 (ind)'!BZ$6:BZ$37))/(MAX('05 (ind)'!BZ$6:BZ$37)-MIN('05 (ind)'!BZ$6:BZ$37))))))</f>
        <v>96.126439050855069</v>
      </c>
      <c r="CA34" s="75">
        <f>IF('05 (ind)'!CA$1="si",100*(('05 (ind)'!CA33-MIN('05 (ind)'!CA$6:CA$37))/(MAX('05 (ind)'!CA$6:CA$37)-MIN('05 (ind)'!CA$6:CA$37))),ABS(-100+(100*(('05 (ind)'!CA33-MIN('05 (ind)'!CA$6:CA$37))/(MAX('05 (ind)'!CA$6:CA$37)-MIN('05 (ind)'!CA$6:CA$37))))))</f>
        <v>0</v>
      </c>
      <c r="CB34" s="75">
        <f>IF('05 (ind)'!CB$1="si",100*(('05 (ind)'!CB33-MIN('05 (ind)'!CB$6:CB$37))/(MAX('05 (ind)'!CB$6:CB$37)-MIN('05 (ind)'!CB$6:CB$37))),ABS(-100+(100*(('05 (ind)'!CB33-MIN('05 (ind)'!CB$6:CB$37))/(MAX('05 (ind)'!CB$6:CB$37)-MIN('05 (ind)'!CB$6:CB$37))))))</f>
        <v>73.033707865168537</v>
      </c>
      <c r="CC34" s="75">
        <f>IF('05 (ind)'!CC$1="si",100*(('05 (ind)'!CC33-MIN('05 (ind)'!CC$6:CC$37))/(MAX('05 (ind)'!CC$6:CC$37)-MIN('05 (ind)'!CC$6:CC$37))),ABS(-100+(100*(('05 (ind)'!CC33-MIN('05 (ind)'!CC$6:CC$37))/(MAX('05 (ind)'!CC$6:CC$37)-MIN('05 (ind)'!CC$6:CC$37))))))</f>
        <v>65.933138609452783</v>
      </c>
      <c r="CD34" s="75">
        <f>IF('05 (ind)'!CD$1="si",100*(('05 (ind)'!CD33-MIN('05 (ind)'!CD$6:CD$37))/(MAX('05 (ind)'!CD$6:CD$37)-MIN('05 (ind)'!CD$6:CD$37))),ABS(-100+(100*(('05 (ind)'!CD33-MIN('05 (ind)'!CD$6:CD$37))/(MAX('05 (ind)'!CD$6:CD$37)-MIN('05 (ind)'!CD$6:CD$37))))))</f>
        <v>5.6996694304908564</v>
      </c>
      <c r="CE34" s="75">
        <f>IF('05 (ind)'!CE$1="si",100*(('05 (ind)'!CE33-MIN('05 (ind)'!CE$6:CE$37))/(MAX('05 (ind)'!CE$6:CE$37)-MIN('05 (ind)'!CE$6:CE$37))),ABS(-100+(100*(('05 (ind)'!CE33-MIN('05 (ind)'!CE$6:CE$37))/(MAX('05 (ind)'!CE$6:CE$37)-MIN('05 (ind)'!CE$6:CE$37))))))</f>
        <v>12.101754797411964</v>
      </c>
      <c r="CF34" s="75">
        <f>IF('05 (ind)'!CF$1="si",100*(('05 (ind)'!CF33-MIN('05 (ind)'!CF$6:CF$37))/(MAX('05 (ind)'!CF$6:CF$37)-MIN('05 (ind)'!CF$6:CF$37))),ABS(-100+(100*(('05 (ind)'!CF33-MIN('05 (ind)'!CF$6:CF$37))/(MAX('05 (ind)'!CF$6:CF$37)-MIN('05 (ind)'!CF$6:CF$37))))))</f>
        <v>56.376475495986824</v>
      </c>
      <c r="CG34" s="75">
        <f>IF('05 (ind)'!CG$1="si",100*(('05 (ind)'!CG33-MIN('05 (ind)'!CG$6:CG$37))/(MAX('05 (ind)'!CG$6:CG$37)-MIN('05 (ind)'!CG$6:CG$37))),ABS(-100+(100*(('05 (ind)'!CG33-MIN('05 (ind)'!CG$6:CG$37))/(MAX('05 (ind)'!CG$6:CG$37)-MIN('05 (ind)'!CG$6:CG$37))))))</f>
        <v>22.706169389808665</v>
      </c>
      <c r="CH34" s="75">
        <f>IF('05 (ind)'!CH$1="si",100*(('05 (ind)'!CH33-MIN('05 (ind)'!CH$6:CH$37))/(MAX('05 (ind)'!CH$6:CH$37)-MIN('05 (ind)'!CH$6:CH$37))),ABS(-100+(100*(('05 (ind)'!CH33-MIN('05 (ind)'!CH$6:CH$37))/(MAX('05 (ind)'!CH$6:CH$37)-MIN('05 (ind)'!CH$6:CH$37))))))</f>
        <v>23.154649526045613</v>
      </c>
      <c r="CI34" s="75">
        <f>IF('05 (ind)'!CI$1="si",100*(('05 (ind)'!CI33-MIN('05 (ind)'!CI$6:CI$37))/(MAX('05 (ind)'!CI$6:CI$37)-MIN('05 (ind)'!CI$6:CI$37))),ABS(-100+(100*(('05 (ind)'!CI33-MIN('05 (ind)'!CI$6:CI$37))/(MAX('05 (ind)'!CI$6:CI$37)-MIN('05 (ind)'!CI$6:CI$37))))))</f>
        <v>29.951868896260446</v>
      </c>
      <c r="CJ34" s="75">
        <f>IF('05 (ind)'!CJ$1="si",100*(('05 (ind)'!CJ33-MIN('05 (ind)'!CJ$6:CJ$37))/(MAX('05 (ind)'!CJ$6:CJ$37)-MIN('05 (ind)'!CJ$6:CJ$37))),ABS(-100+(100*(('05 (ind)'!CJ33-MIN('05 (ind)'!CJ$6:CJ$37))/(MAX('05 (ind)'!CJ$6:CJ$37)-MIN('05 (ind)'!CJ$6:CJ$37))))))</f>
        <v>50.990735300310909</v>
      </c>
      <c r="CK34" s="75">
        <f>IF('05 (ind)'!CK$1="si",100*(('05 (ind)'!CK33-MIN('05 (ind)'!CK$6:CK$37))/(MAX('05 (ind)'!CK$6:CK$37)-MIN('05 (ind)'!CK$6:CK$37))),ABS(-100+(100*(('05 (ind)'!CK33-MIN('05 (ind)'!CK$6:CK$37))/(MAX('05 (ind)'!CK$6:CK$37)-MIN('05 (ind)'!CK$6:CK$37))))))</f>
        <v>13.696543788032523</v>
      </c>
      <c r="CL34" s="75">
        <f>IF('05 (ind)'!CL$1="si",100*(('05 (ind)'!CL33-MIN('05 (ind)'!CL$6:CL$37))/(MAX('05 (ind)'!CL$6:CL$37)-MIN('05 (ind)'!CL$6:CL$37))),ABS(-100+(100*(('05 (ind)'!CL33-MIN('05 (ind)'!CL$6:CL$37))/(MAX('05 (ind)'!CL$6:CL$37)-MIN('05 (ind)'!CL$6:CL$37))))))</f>
        <v>22.018642378890888</v>
      </c>
      <c r="CM34" s="75">
        <f>IF('05 (ind)'!CM$1="si",100*(('05 (ind)'!CM33-MIN('05 (ind)'!CM$6:CM$37))/(MAX('05 (ind)'!CM$6:CM$37)-MIN('05 (ind)'!CM$6:CM$37))),ABS(-100+(100*(('05 (ind)'!CM33-MIN('05 (ind)'!CM$6:CM$37))/(MAX('05 (ind)'!CM$6:CM$37)-MIN('05 (ind)'!CM$6:CM$37))))))</f>
        <v>2.6288740621437978</v>
      </c>
    </row>
    <row r="35" spans="1:91">
      <c r="A35" s="18" t="s">
        <v>436</v>
      </c>
      <c r="B35" s="87">
        <f>IF('05 (ind)'!B$1="si",100*(('05 (ind)'!B34-MIN('05 (ind)'!B$6:B$37))/(MAX('05 (ind)'!B$6:B$37)-MIN('05 (ind)'!B$6:B$37))),ABS(-100+(100*(('05 (ind)'!B34-MIN('05 (ind)'!B$6:B$37))/(MAX('05 (ind)'!B$6:B$37)-MIN('05 (ind)'!B$6:B$37))))))</f>
        <v>5.2522670989648204E-2</v>
      </c>
      <c r="C35" s="87">
        <f>IF('05 (ind)'!C$1="si",100*(('05 (ind)'!C34-MIN('05 (ind)'!C$6:C$37))/(MAX('05 (ind)'!C$6:C$37)-MIN('05 (ind)'!C$6:C$37))),ABS(-100+(100*(('05 (ind)'!C34-MIN('05 (ind)'!C$6:C$37))/(MAX('05 (ind)'!C$6:C$37)-MIN('05 (ind)'!C$6:C$37))))))</f>
        <v>18.950292074538439</v>
      </c>
      <c r="D35" s="87">
        <f>IF('05 (ind)'!D$1="si",100*(('05 (ind)'!D34-MIN('05 (ind)'!D$6:D$37))/(MAX('05 (ind)'!D$6:D$37)-MIN('05 (ind)'!D$6:D$37))),ABS(-100+(100*(('05 (ind)'!D34-MIN('05 (ind)'!D$6:D$37))/(MAX('05 (ind)'!D$6:D$37)-MIN('05 (ind)'!D$6:D$37))))))</f>
        <v>56.996969454406397</v>
      </c>
      <c r="E35" s="87">
        <f>IF('05 (ind)'!E$1="si",100*(('05 (ind)'!E34-MIN('05 (ind)'!E$6:E$37))/(MAX('05 (ind)'!E$6:E$37)-MIN('05 (ind)'!E$6:E$37))),ABS(-100+(100*(('05 (ind)'!E34-MIN('05 (ind)'!E$6:E$37))/(MAX('05 (ind)'!E$6:E$37)-MIN('05 (ind)'!E$6:E$37))))))</f>
        <v>83.161972880345701</v>
      </c>
      <c r="F35" s="87">
        <f>IF('05 (ind)'!F$1="si",100*(('05 (ind)'!F34-MIN('05 (ind)'!F$6:F$37))/(MAX('05 (ind)'!F$6:F$37)-MIN('05 (ind)'!F$6:F$37))),ABS(-100+(100*(('05 (ind)'!F34-MIN('05 (ind)'!F$6:F$37))/(MAX('05 (ind)'!F$6:F$37)-MIN('05 (ind)'!F$6:F$37))))))</f>
        <v>0</v>
      </c>
      <c r="G35" s="87">
        <f>IF('05 (ind)'!G$1="si",100*(('05 (ind)'!G34-MIN('05 (ind)'!G$6:G$37))/(MAX('05 (ind)'!G$6:G$37)-MIN('05 (ind)'!G$6:G$37))),ABS(-100+(100*(('05 (ind)'!G34-MIN('05 (ind)'!G$6:G$37))/(MAX('05 (ind)'!G$6:G$37)-MIN('05 (ind)'!G$6:G$37))))))</f>
        <v>3.8647342995169107</v>
      </c>
      <c r="H35" s="87">
        <f>IF('05 (ind)'!H$1="si",100*(('05 (ind)'!H34-MIN('05 (ind)'!H$6:H$37))/(MAX('05 (ind)'!H$6:H$37)-MIN('05 (ind)'!H$6:H$37))),ABS(-100+(100*(('05 (ind)'!H34-MIN('05 (ind)'!H$6:H$37))/(MAX('05 (ind)'!H$6:H$37)-MIN('05 (ind)'!H$6:H$37))))))</f>
        <v>7.0776255707762568</v>
      </c>
      <c r="I35" s="87">
        <f>IF('05 (ind)'!I$1="si",100*(('05 (ind)'!I34-MIN('05 (ind)'!I$6:I$37))/(MAX('05 (ind)'!I$6:I$37)-MIN('05 (ind)'!I$6:I$37))),ABS(-100+(100*(('05 (ind)'!I34-MIN('05 (ind)'!I$6:I$37))/(MAX('05 (ind)'!I$6:I$37)-MIN('05 (ind)'!I$6:I$37))))))</f>
        <v>76.840490797545996</v>
      </c>
      <c r="J35" s="87">
        <f>IF('05 (ind)'!J$1="si",100*(('05 (ind)'!J34-MIN('05 (ind)'!J$6:J$37))/(MAX('05 (ind)'!J$6:J$37)-MIN('05 (ind)'!J$6:J$37))),ABS(-100+(100*(('05 (ind)'!J34-MIN('05 (ind)'!J$6:J$37))/(MAX('05 (ind)'!J$6:J$37)-MIN('05 (ind)'!J$6:J$37))))))</f>
        <v>87.784810126582272</v>
      </c>
      <c r="K35" s="87">
        <f>IF('05 (ind)'!K$1="si",100*(('05 (ind)'!K34-MIN('05 (ind)'!K$6:K$37))/(MAX('05 (ind)'!K$6:K$37)-MIN('05 (ind)'!K$6:K$37))),ABS(-100+(100*(('05 (ind)'!K34-MIN('05 (ind)'!K$6:K$37))/(MAX('05 (ind)'!K$6:K$37)-MIN('05 (ind)'!K$6:K$37))))))</f>
        <v>1.7689264612753324</v>
      </c>
      <c r="L35" s="87">
        <f>IF('05 (ind)'!L$1="si",100*(('05 (ind)'!L34-MIN('05 (ind)'!L$6:L$37))/(MAX('05 (ind)'!L$6:L$37)-MIN('05 (ind)'!L$6:L$37))),ABS(-100+(100*(('05 (ind)'!L34-MIN('05 (ind)'!L$6:L$37))/(MAX('05 (ind)'!L$6:L$37)-MIN('05 (ind)'!L$6:L$37))))))</f>
        <v>85.024672281730076</v>
      </c>
      <c r="M35" s="87">
        <f>IF('05 (ind)'!M$1="si",100*(('05 (ind)'!M34-MIN('05 (ind)'!M$6:M$37))/(MAX('05 (ind)'!M$6:M$37)-MIN('05 (ind)'!M$6:M$37))),ABS(-100+(100*(('05 (ind)'!M34-MIN('05 (ind)'!M$6:M$37))/(MAX('05 (ind)'!M$6:M$37)-MIN('05 (ind)'!M$6:M$37))))))</f>
        <v>33.510997996251369</v>
      </c>
      <c r="N35" s="87">
        <f>IF('05 (ind)'!N$1="si",100*(('05 (ind)'!N34-MIN('05 (ind)'!N$6:N$37))/(MAX('05 (ind)'!N$6:N$37)-MIN('05 (ind)'!N$6:N$37))),ABS(-100+(100*(('05 (ind)'!N34-MIN('05 (ind)'!N$6:N$37))/(MAX('05 (ind)'!N$6:N$37)-MIN('05 (ind)'!N$6:N$37))))))</f>
        <v>47.021930436118161</v>
      </c>
      <c r="O35" s="87">
        <f>IF('05 (ind)'!O$1="si",100*(('05 (ind)'!O34-MIN('05 (ind)'!O$6:O$37))/(MAX('05 (ind)'!O$6:O$37)-MIN('05 (ind)'!O$6:O$37))),ABS(-100+(100*(('05 (ind)'!O34-MIN('05 (ind)'!O$6:O$37))/(MAX('05 (ind)'!O$6:O$37)-MIN('05 (ind)'!O$6:O$37))))))</f>
        <v>92.941176470588232</v>
      </c>
      <c r="P35" s="87">
        <f>IF('05 (ind)'!P$1="si",100*(('05 (ind)'!P34-MIN('05 (ind)'!P$6:P$37))/(MAX('05 (ind)'!P$6:P$37)-MIN('05 (ind)'!P$6:P$37))),ABS(-100+(100*(('05 (ind)'!P34-MIN('05 (ind)'!P$6:P$37))/(MAX('05 (ind)'!P$6:P$37)-MIN('05 (ind)'!P$6:P$37))))))</f>
        <v>3.5116203395950794</v>
      </c>
      <c r="Q35" s="87">
        <f>IF('05 (ind)'!Q$1="si",100*(('05 (ind)'!Q34-MIN('05 (ind)'!Q$6:Q$37))/(MAX('05 (ind)'!Q$6:Q$37)-MIN('05 (ind)'!Q$6:Q$37))),ABS(-100+(100*(('05 (ind)'!Q34-MIN('05 (ind)'!Q$6:Q$37))/(MAX('05 (ind)'!Q$6:Q$37)-MIN('05 (ind)'!Q$6:Q$37))))))</f>
        <v>14.148049492896478</v>
      </c>
      <c r="R35" s="87">
        <f>IF('05 (ind)'!R$1="si",100*(('05 (ind)'!R34-MIN('05 (ind)'!R$6:R$37))/(MAX('05 (ind)'!R$6:R$37)-MIN('05 (ind)'!R$6:R$37))),ABS(-100+(100*(('05 (ind)'!R34-MIN('05 (ind)'!R$6:R$37))/(MAX('05 (ind)'!R$6:R$37)-MIN('05 (ind)'!R$6:R$37))))))</f>
        <v>0.67759490132713707</v>
      </c>
      <c r="S35" s="75">
        <f>ABS(ABS(('05 (ind)'!S34-((MAX('05 (ind)'!S$6:S$37)+MIN('05 (ind)'!S$6:S$37))/2))/(((MAX('05 (ind)'!S$6:S$37)+MIN('05 (ind)'!S$6:S$37))/2)-MAX('05 (ind)'!S$6:S$37))*100)-100)</f>
        <v>29.604026310206521</v>
      </c>
      <c r="T35" s="75">
        <f>IF('05 (ind)'!T$1="si",100*(('05 (ind)'!T34-MIN('05 (ind)'!T$6:T$37))/(MAX('05 (ind)'!T$6:T$37)-MIN('05 (ind)'!T$6:T$37))),ABS(-100+(100*(('05 (ind)'!T34-MIN('05 (ind)'!T$6:T$37))/(MAX('05 (ind)'!T$6:T$37)-MIN('05 (ind)'!T$6:T$37))))))</f>
        <v>3.9888716262600719</v>
      </c>
      <c r="U35" s="75">
        <f>IF('05 (ind)'!U$1="si",100*(('05 (ind)'!U34-MIN('05 (ind)'!U$6:U$37))/(MAX('05 (ind)'!U$6:U$37)-MIN('05 (ind)'!U$6:U$37))),ABS(-100+(100*(('05 (ind)'!U34-MIN('05 (ind)'!U$6:U$37))/(MAX('05 (ind)'!U$6:U$37)-MIN('05 (ind)'!U$6:U$37))))))</f>
        <v>50</v>
      </c>
      <c r="V35" s="75">
        <f>IF('05 (ind)'!V$1="si",100*(('05 (ind)'!V34-MIN('05 (ind)'!V$6:V$37))/(MAX('05 (ind)'!V$6:V$37)-MIN('05 (ind)'!V$6:V$37))),ABS(-100+(100*(('05 (ind)'!V34-MIN('05 (ind)'!V$6:V$37))/(MAX('05 (ind)'!V$6:V$37)-MIN('05 (ind)'!V$6:V$37))))))</f>
        <v>78.453038674033152</v>
      </c>
      <c r="W35" s="75">
        <f>IF('05 (ind)'!W$1="si",100*(('05 (ind)'!W34-MIN('05 (ind)'!W$6:W$37))/(MAX('05 (ind)'!W$6:W$37)-MIN('05 (ind)'!W$6:W$37))),ABS(-100+(100*(('05 (ind)'!W34-MIN('05 (ind)'!W$6:W$37))/(MAX('05 (ind)'!W$6:W$37)-MIN('05 (ind)'!W$6:W$37))))))</f>
        <v>86.659180235822575</v>
      </c>
      <c r="X35" s="75">
        <f>IF('05 (ind)'!X$1="si",100*(('05 (ind)'!X34-MIN('05 (ind)'!X$6:X$37))/(MAX('05 (ind)'!X$6:X$37)-MIN('05 (ind)'!X$6:X$37))),ABS(-100+(100*(('05 (ind)'!X34-MIN('05 (ind)'!X$6:X$37))/(MAX('05 (ind)'!X$6:X$37)-MIN('05 (ind)'!X$6:X$37))))))</f>
        <v>74.070575046812564</v>
      </c>
      <c r="Y35" s="75">
        <f>IF('05 (ind)'!Y$1="si",100*(('05 (ind)'!Y34-MIN('05 (ind)'!Y$6:Y$37))/(MAX('05 (ind)'!Y$6:Y$37)-MIN('05 (ind)'!Y$6:Y$37))),ABS(-100+(100*(('05 (ind)'!Y34-MIN('05 (ind)'!Y$6:Y$37))/(MAX('05 (ind)'!Y$6:Y$37)-MIN('05 (ind)'!Y$6:Y$37))))))</f>
        <v>52.560040409606465</v>
      </c>
      <c r="Z35" s="75">
        <f>IF('05 (ind)'!Z$1="si",100*(('05 (ind)'!Z34-MIN('05 (ind)'!Z$6:Z$37))/(MAX('05 (ind)'!Z$6:Z$37)-MIN('05 (ind)'!Z$6:Z$37))),ABS(-100+(100*(('05 (ind)'!Z34-MIN('05 (ind)'!Z$6:Z$37))/(MAX('05 (ind)'!Z$6:Z$37)-MIN('05 (ind)'!Z$6:Z$37))))))</f>
        <v>1.6895190222044079</v>
      </c>
      <c r="AA35" s="75">
        <f>IF('05 (ind)'!AA$1="si",100*(('05 (ind)'!AA34-MIN('05 (ind)'!AA$6:AA$37))/(MAX('05 (ind)'!AA$6:AA$37)-MIN('05 (ind)'!AA$6:AA$37))),ABS(-100+(100*(('05 (ind)'!AA34-MIN('05 (ind)'!AA$6:AA$37))/(MAX('05 (ind)'!AA$6:AA$37)-MIN('05 (ind)'!AA$6:AA$37))))))</f>
        <v>0</v>
      </c>
      <c r="AB35" s="75">
        <f>IF('05 (ind)'!AB$1="si",100*(('05 (ind)'!AB34-MIN('05 (ind)'!AB$6:AB$37))/(MAX('05 (ind)'!AB$6:AB$37)-MIN('05 (ind)'!AB$6:AB$37))),ABS(-100+(100*(('05 (ind)'!AB34-MIN('05 (ind)'!AB$6:AB$37))/(MAX('05 (ind)'!AB$6:AB$37)-MIN('05 (ind)'!AB$6:AB$37))))))</f>
        <v>37.351961155830942</v>
      </c>
      <c r="AC35" s="75">
        <f>IF('05 (ind)'!AC$1="si",100*(('05 (ind)'!AC34-MIN('05 (ind)'!AC$6:AC$37))/(MAX('05 (ind)'!AC$6:AC$37)-MIN('05 (ind)'!AC$6:AC$37))),ABS(-100+(100*(('05 (ind)'!AC34-MIN('05 (ind)'!AC$6:AC$37))/(MAX('05 (ind)'!AC$6:AC$37)-MIN('05 (ind)'!AC$6:AC$37))))))</f>
        <v>50.150493504847574</v>
      </c>
      <c r="AD35" s="75">
        <f>IF('05 (ind)'!AD$1="si",100*(('05 (ind)'!AD34-MIN('05 (ind)'!AD$6:AD$37))/(MAX('05 (ind)'!AD$6:AD$37)-MIN('05 (ind)'!AD$6:AD$37))),ABS(-100+(100*(('05 (ind)'!AD34-MIN('05 (ind)'!AD$6:AD$37))/(MAX('05 (ind)'!AD$6:AD$37)-MIN('05 (ind)'!AD$6:AD$37))))))</f>
        <v>46.641574137753658</v>
      </c>
      <c r="AE35" s="75">
        <f>IF('05 (ind)'!AE$1="si",100*(('05 (ind)'!AE34-MIN('05 (ind)'!AE$6:AE$37))/(MAX('05 (ind)'!AE$6:AE$37)-MIN('05 (ind)'!AE$6:AE$37))),ABS(-100+(100*(('05 (ind)'!AE34-MIN('05 (ind)'!AE$6:AE$37))/(MAX('05 (ind)'!AE$6:AE$37)-MIN('05 (ind)'!AE$6:AE$37))))))</f>
        <v>38.14039000213004</v>
      </c>
      <c r="AF35" s="75">
        <f>IF('05 (ind)'!AF$1="si",100*(('05 (ind)'!AF34-MIN('05 (ind)'!AF$6:AF$37))/(MAX('05 (ind)'!AF$6:AF$37)-MIN('05 (ind)'!AF$6:AF$37))),ABS(-100+(100*(('05 (ind)'!AF34-MIN('05 (ind)'!AF$6:AF$37))/(MAX('05 (ind)'!AF$6:AF$37)-MIN('05 (ind)'!AF$6:AF$37))))))</f>
        <v>72.527472527472526</v>
      </c>
      <c r="AG35" s="75">
        <f>IF('05 (ind)'!AG$1="si",100*(('05 (ind)'!AG34-MIN('05 (ind)'!AG$6:AG$37))/(MAX('05 (ind)'!AG$6:AG$37)-MIN('05 (ind)'!AG$6:AG$37))),ABS(-100+(100*(('05 (ind)'!AG34-MIN('05 (ind)'!AG$6:AG$37))/(MAX('05 (ind)'!AG$6:AG$37)-MIN('05 (ind)'!AG$6:AG$37))))))</f>
        <v>87.499999999999972</v>
      </c>
      <c r="AH35" s="75">
        <f>IF('05 (ind)'!AH$1="si",100*(('05 (ind)'!AH34-MIN('05 (ind)'!AH$6:AH$37))/(MAX('05 (ind)'!AH$6:AH$37)-MIN('05 (ind)'!AH$6:AH$37))),ABS(-100+(100*(('05 (ind)'!AH34-MIN('05 (ind)'!AH$6:AH$37))/(MAX('05 (ind)'!AH$6:AH$37)-MIN('05 (ind)'!AH$6:AH$37))))))</f>
        <v>51.758793969849236</v>
      </c>
      <c r="AI35" s="75">
        <f>IF('05 (ind)'!AI$1="si",100*(('05 (ind)'!AI34-MIN('05 (ind)'!AI$6:AI$37))/(MAX('05 (ind)'!AI$6:AI$37)-MIN('05 (ind)'!AI$6:AI$37))),ABS(-100+(100*(('05 (ind)'!AI34-MIN('05 (ind)'!AI$6:AI$37))/(MAX('05 (ind)'!AI$6:AI$37)-MIN('05 (ind)'!AI$6:AI$37))))))</f>
        <v>0.68586465604120783</v>
      </c>
      <c r="AJ35" s="75">
        <f>IF('05 (ind)'!AJ$1="si",100*(('05 (ind)'!AJ34-MIN('05 (ind)'!AJ$6:AJ$37))/(MAX('05 (ind)'!AJ$6:AJ$37)-MIN('05 (ind)'!AJ$6:AJ$37))),ABS(-100+(100*(('05 (ind)'!AJ34-MIN('05 (ind)'!AJ$6:AJ$37))/(MAX('05 (ind)'!AJ$6:AJ$37)-MIN('05 (ind)'!AJ$6:AJ$37))))))</f>
        <v>82.635212888377481</v>
      </c>
      <c r="AK35" s="75">
        <f>IF('05 (ind)'!AK$1="si",100*(('05 (ind)'!AK34-MIN('05 (ind)'!AK$6:AK$37))/(MAX('05 (ind)'!AK$6:AK$37)-MIN('05 (ind)'!AK$6:AK$37))),ABS(-100+(100*(('05 (ind)'!AK34-MIN('05 (ind)'!AK$6:AK$37))/(MAX('05 (ind)'!AK$6:AK$37)-MIN('05 (ind)'!AK$6:AK$37))))))</f>
        <v>6.5063622198985929</v>
      </c>
      <c r="AL35" s="75">
        <f>IF('05 (ind)'!AL$1="si",100*(('05 (ind)'!AL34-MIN('05 (ind)'!AL$6:AL$37))/(MAX('05 (ind)'!AL$6:AL$37)-MIN('05 (ind)'!AL$6:AL$37))),ABS(-100+(100*(('05 (ind)'!AL34-MIN('05 (ind)'!AL$6:AL$37))/(MAX('05 (ind)'!AL$6:AL$37)-MIN('05 (ind)'!AL$6:AL$37))))))</f>
        <v>64.533952535755986</v>
      </c>
      <c r="AM35" s="75">
        <f>IF('05 (ind)'!AM$1="si",100*(('05 (ind)'!AM34-MIN('05 (ind)'!AM$6:AM$37))/(MAX('05 (ind)'!AM$6:AM$37)-MIN('05 (ind)'!AM$6:AM$37))),ABS(-100+(100*(('05 (ind)'!AM34-MIN('05 (ind)'!AM$6:AM$37))/(MAX('05 (ind)'!AM$6:AM$37)-MIN('05 (ind)'!AM$6:AM$37))))))</f>
        <v>90.761642866194109</v>
      </c>
      <c r="AN35" s="75">
        <f>IF('05 (ind)'!AN$1="si",100*(('05 (ind)'!AN34-MIN('05 (ind)'!AN$6:AN$37))/(MAX('05 (ind)'!AN$6:AN$37)-MIN('05 (ind)'!AN$6:AN$37))),ABS(-100+(100*(('05 (ind)'!AN34-MIN('05 (ind)'!AN$6:AN$37))/(MAX('05 (ind)'!AN$6:AN$37)-MIN('05 (ind)'!AN$6:AN$37))))))</f>
        <v>39.336492086393868</v>
      </c>
      <c r="AO35" s="75">
        <f>IF('05 (ind)'!AO$1="si",100*(('05 (ind)'!AO34-MIN('05 (ind)'!AO$6:AO$37))/(MAX('05 (ind)'!AO$6:AO$37)-MIN('05 (ind)'!AO$6:AO$37))),ABS(-100+(100*(('05 (ind)'!AO34-MIN('05 (ind)'!AO$6:AO$37))/(MAX('05 (ind)'!AO$6:AO$37)-MIN('05 (ind)'!AO$6:AO$37))))))</f>
        <v>13.216993779097724</v>
      </c>
      <c r="AP35" s="75">
        <f>IF('05 (ind)'!AP$1="si",100*(('05 (ind)'!AP34-MIN('05 (ind)'!AP$6:AP$37))/(MAX('05 (ind)'!AP$6:AP$37)-MIN('05 (ind)'!AP$6:AP$37))),ABS(-100+(100*(('05 (ind)'!AP34-MIN('05 (ind)'!AP$6:AP$37))/(MAX('05 (ind)'!AP$6:AP$37)-MIN('05 (ind)'!AP$6:AP$37))))))</f>
        <v>71.887898625023013</v>
      </c>
      <c r="AQ35" s="75">
        <f>IF('05 (ind)'!AQ$1="si",100*(('05 (ind)'!AQ34-MIN('05 (ind)'!AQ$6:AQ$37))/(MAX('05 (ind)'!AQ$6:AQ$37)-MIN('05 (ind)'!AQ$6:AQ$37))),ABS(-100+(100*(('05 (ind)'!AQ34-MIN('05 (ind)'!AQ$6:AQ$37))/(MAX('05 (ind)'!AQ$6:AQ$37)-MIN('05 (ind)'!AQ$6:AQ$37))))))</f>
        <v>1.3288672718613175</v>
      </c>
      <c r="AR35" s="75">
        <f>IF('05 (ind)'!AR$1="si",100*(('05 (ind)'!AR34-MIN('05 (ind)'!AR$6:AR$37))/(MAX('05 (ind)'!AR$6:AR$37)-MIN('05 (ind)'!AR$6:AR$37))),ABS(-100+(100*(('05 (ind)'!AR34-MIN('05 (ind)'!AR$6:AR$37))/(MAX('05 (ind)'!AR$6:AR$37)-MIN('05 (ind)'!AR$6:AR$37))))))</f>
        <v>39.565185594945468</v>
      </c>
      <c r="AS35" s="75">
        <f>IF('05 (ind)'!AS$1="si",100*(('05 (ind)'!AS34-MIN('05 (ind)'!AS$6:AS$37))/(MAX('05 (ind)'!AS$6:AS$37)-MIN('05 (ind)'!AS$6:AS$37))),ABS(-100+(100*(('05 (ind)'!AS34-MIN('05 (ind)'!AS$6:AS$37))/(MAX('05 (ind)'!AS$6:AS$37)-MIN('05 (ind)'!AS$6:AS$37))))))</f>
        <v>100</v>
      </c>
      <c r="AT35" s="75">
        <f>IF('05 (ind)'!AT$1="si",100*(('05 (ind)'!AT34-MIN('05 (ind)'!AT$6:AT$37))/(MAX('05 (ind)'!AT$6:AT$37)-MIN('05 (ind)'!AT$6:AT$37))),ABS(-100+(100*(('05 (ind)'!AT34-MIN('05 (ind)'!AT$6:AT$37))/(MAX('05 (ind)'!AT$6:AT$37)-MIN('05 (ind)'!AT$6:AT$37))))))</f>
        <v>0</v>
      </c>
      <c r="AU35" s="75">
        <f>IF('05 (ind)'!AU$1="si",100*(('05 (ind)'!AU34-MIN('05 (ind)'!AU$6:AU$37))/(MAX('05 (ind)'!AU$6:AU$37)-MIN('05 (ind)'!AU$6:AU$37))),ABS(-100+(100*(('05 (ind)'!AU34-MIN('05 (ind)'!AU$6:AU$37))/(MAX('05 (ind)'!AU$6:AU$37)-MIN('05 (ind)'!AU$6:AU$37))))))</f>
        <v>83.641975308641975</v>
      </c>
      <c r="AV35" s="75">
        <f>IF('05 (ind)'!AV$1="si",100*(('05 (ind)'!AV34-MIN('05 (ind)'!AV$6:AV$37))/(MAX('05 (ind)'!AV$6:AV$37)-MIN('05 (ind)'!AV$6:AV$37))),ABS(-100+(100*(('05 (ind)'!AV34-MIN('05 (ind)'!AV$6:AV$37))/(MAX('05 (ind)'!AV$6:AV$37)-MIN('05 (ind)'!AV$6:AV$37))))))</f>
        <v>89.081455805892546</v>
      </c>
      <c r="AW35" s="75">
        <f>IF('05 (ind)'!AW$1="si",100*(('05 (ind)'!AW34-MIN('05 (ind)'!AW$6:AW$37))/(MAX('05 (ind)'!AW$6:AW$37)-MIN('05 (ind)'!AW$6:AW$37))),ABS(-100+(100*(('05 (ind)'!AW34-MIN('05 (ind)'!AW$6:AW$37))/(MAX('05 (ind)'!AW$6:AW$37)-MIN('05 (ind)'!AW$6:AW$37))))))</f>
        <v>26.853291861067902</v>
      </c>
      <c r="AX35" s="75">
        <f>IF('05 (ind)'!AX$1="si",100*(('05 (ind)'!AX34-MIN('05 (ind)'!AX$6:AX$37))/(MAX('05 (ind)'!AX$6:AX$37)-MIN('05 (ind)'!AX$6:AX$37))),ABS(-100+(100*(('05 (ind)'!AX34-MIN('05 (ind)'!AX$6:AX$37))/(MAX('05 (ind)'!AX$6:AX$37)-MIN('05 (ind)'!AX$6:AX$37))))))</f>
        <v>3.8237450590388105</v>
      </c>
      <c r="AY35" s="75">
        <f>IF('05 (ind)'!AY$1="si",100*(('05 (ind)'!AY34-MIN('05 (ind)'!AY$6:AY$37))/(MAX('05 (ind)'!AY$6:AY$37)-MIN('05 (ind)'!AY$6:AY$37))),ABS(-100+(100*(('05 (ind)'!AY34-MIN('05 (ind)'!AY$6:AY$37))/(MAX('05 (ind)'!AY$6:AY$37)-MIN('05 (ind)'!AY$6:AY$37))))))</f>
        <v>38.582302568981959</v>
      </c>
      <c r="AZ35" s="75">
        <f>IF('05 (ind)'!AZ$1="si",100*(('05 (ind)'!AZ34-MIN('05 (ind)'!AZ$6:AZ$37))/(MAX('05 (ind)'!AZ$6:AZ$37)-MIN('05 (ind)'!AZ$6:AZ$37))),ABS(-100+(100*(('05 (ind)'!AZ34-MIN('05 (ind)'!AZ$6:AZ$37))/(MAX('05 (ind)'!AZ$6:AZ$37)-MIN('05 (ind)'!AZ$6:AZ$37))))))</f>
        <v>33.55047828961473</v>
      </c>
      <c r="BA35" s="75">
        <f>IF('05 (ind)'!BA$1="si",100*(('05 (ind)'!BA34-MIN('05 (ind)'!BA$6:BA$37))/(MAX('05 (ind)'!BA$6:BA$37)-MIN('05 (ind)'!BA$6:BA$37))),ABS(-100+(100*(('05 (ind)'!BA34-MIN('05 (ind)'!BA$6:BA$37))/(MAX('05 (ind)'!BA$6:BA$37)-MIN('05 (ind)'!BA$6:BA$37))))))</f>
        <v>36.258524475319618</v>
      </c>
      <c r="BB35" s="75">
        <f>IF('05 (ind)'!BB$1="si",100*(('05 (ind)'!BB34-MIN('05 (ind)'!BB$6:BB$37))/(MAX('05 (ind)'!BB$6:BB$37)-MIN('05 (ind)'!BB$6:BB$37))),ABS(-100+(100*(('05 (ind)'!BB34-MIN('05 (ind)'!BB$6:BB$37))/(MAX('05 (ind)'!BB$6:BB$37)-MIN('05 (ind)'!BB$6:BB$37))))))</f>
        <v>0.38553254389910774</v>
      </c>
      <c r="BC35" s="75">
        <f>IF('05 (ind)'!BC$1="si",100*(('05 (ind)'!BC34-MIN('05 (ind)'!BC$6:BC$37))/(MAX('05 (ind)'!BC$6:BC$37)-MIN('05 (ind)'!BC$6:BC$37))),ABS(-100+(100*(('05 (ind)'!BC34-MIN('05 (ind)'!BC$6:BC$37))/(MAX('05 (ind)'!BC$6:BC$37)-MIN('05 (ind)'!BC$6:BC$37))))))</f>
        <v>19.647503222008226</v>
      </c>
      <c r="BD35" s="75">
        <f>IF('05 (ind)'!BD$1="si",100*(('05 (ind)'!BD34-MIN('05 (ind)'!BD$6:BD$37))/(MAX('05 (ind)'!BD$6:BD$37)-MIN('05 (ind)'!BD$6:BD$37))),ABS(-100+(100*(('05 (ind)'!BD34-MIN('05 (ind)'!BD$6:BD$37))/(MAX('05 (ind)'!BD$6:BD$37)-MIN('05 (ind)'!BD$6:BD$37))))))</f>
        <v>19.205858772261422</v>
      </c>
      <c r="BE35" s="75">
        <f>IF('05 (ind)'!BE$1="si",100*(('05 (ind)'!BE34-MIN('05 (ind)'!BE$6:BE$37))/(MAX('05 (ind)'!BE$6:BE$37)-MIN('05 (ind)'!BE$6:BE$37))),ABS(-100+(100*(('05 (ind)'!BE34-MIN('05 (ind)'!BE$6:BE$37))/(MAX('05 (ind)'!BE$6:BE$37)-MIN('05 (ind)'!BE$6:BE$37))))))</f>
        <v>4.9858889934148642</v>
      </c>
      <c r="BF35" s="75">
        <f>IF('05 (ind)'!BF$1="si",100*(('05 (ind)'!BF34-MIN('05 (ind)'!BF$6:BF$37))/(MAX('05 (ind)'!BF$6:BF$37)-MIN('05 (ind)'!BF$6:BF$37))),ABS(-100+(100*(('05 (ind)'!BF34-MIN('05 (ind)'!BF$6:BF$37))/(MAX('05 (ind)'!BF$6:BF$37)-MIN('05 (ind)'!BF$6:BF$37))))))</f>
        <v>0</v>
      </c>
      <c r="BG35" s="75">
        <f>IF('05 (ind)'!BG$1="si",100*(('05 (ind)'!BG34-MIN('05 (ind)'!BG$6:BG$37))/(MAX('05 (ind)'!BG$6:BG$37)-MIN('05 (ind)'!BG$6:BG$37))),ABS(-100+(100*(('05 (ind)'!BG34-MIN('05 (ind)'!BG$6:BG$37))/(MAX('05 (ind)'!BG$6:BG$37)-MIN('05 (ind)'!BG$6:BG$37))))))</f>
        <v>25.415488968922773</v>
      </c>
      <c r="BH35" s="75">
        <f>IF('05 (ind)'!BH$1="si",100*(('05 (ind)'!BH34-MIN('05 (ind)'!BH$6:BH$37))/(MAX('05 (ind)'!BH$6:BH$37)-MIN('05 (ind)'!BH$6:BH$37))),ABS(-100+(100*(('05 (ind)'!BH34-MIN('05 (ind)'!BH$6:BH$37))/(MAX('05 (ind)'!BH$6:BH$37)-MIN('05 (ind)'!BH$6:BH$37))))))</f>
        <v>9.1171346486954512</v>
      </c>
      <c r="BI35" s="75">
        <f>IF('05 (ind)'!BI$1="si",100*(('05 (ind)'!BI34-MIN('05 (ind)'!BI$6:BI$37))/(MAX('05 (ind)'!BI$6:BI$37)-MIN('05 (ind)'!BI$6:BI$37))),ABS(-100+(100*(('05 (ind)'!BI34-MIN('05 (ind)'!BI$6:BI$37))/(MAX('05 (ind)'!BI$6:BI$37)-MIN('05 (ind)'!BI$6:BI$37))))))</f>
        <v>98.624145091520475</v>
      </c>
      <c r="BJ35" s="75">
        <f>IF('05 (ind)'!BJ$1="si",100*(('05 (ind)'!BJ34-MIN('05 (ind)'!BJ$6:BJ$37))/(MAX('05 (ind)'!BJ$6:BJ$37)-MIN('05 (ind)'!BJ$6:BJ$37))),ABS(-100+(100*(('05 (ind)'!BJ34-MIN('05 (ind)'!BJ$6:BJ$37))/(MAX('05 (ind)'!BJ$6:BJ$37)-MIN('05 (ind)'!BJ$6:BJ$37))))))</f>
        <v>0</v>
      </c>
      <c r="BK35" s="75">
        <f>IF('05 (ind)'!BK$1="si",100*(('05 (ind)'!BK34-MIN('05 (ind)'!BK$6:BK$37))/(MAX('05 (ind)'!BK$6:BK$37)-MIN('05 (ind)'!BK$6:BK$37))),ABS(-100+(100*(('05 (ind)'!BK34-MIN('05 (ind)'!BK$6:BK$37))/(MAX('05 (ind)'!BK$6:BK$37)-MIN('05 (ind)'!BK$6:BK$37))))))</f>
        <v>0</v>
      </c>
      <c r="BL35" s="75">
        <f>IF('05 (ind)'!BL$1="si",100*(('05 (ind)'!BL34-MIN('05 (ind)'!BL$6:BL$37))/(MAX('05 (ind)'!BL$6:BL$37)-MIN('05 (ind)'!BL$6:BL$37))),ABS(-100+(100*(('05 (ind)'!BL34-MIN('05 (ind)'!BL$6:BL$37))/(MAX('05 (ind)'!BL$6:BL$37)-MIN('05 (ind)'!BL$6:BL$37))))))</f>
        <v>0</v>
      </c>
      <c r="BM35" s="75">
        <f>IF('05 (ind)'!BM$1="si",100*(('05 (ind)'!BM34-MIN('05 (ind)'!BM$6:BM$37))/(MAX('05 (ind)'!BM$6:BM$37)-MIN('05 (ind)'!BM$6:BM$37))),ABS(-100+(100*(('05 (ind)'!BM34-MIN('05 (ind)'!BM$6:BM$37))/(MAX('05 (ind)'!BM$6:BM$37)-MIN('05 (ind)'!BM$6:BM$37))))))</f>
        <v>44.337484198916158</v>
      </c>
      <c r="BN35" s="75">
        <f>IF('05 (ind)'!BN$1="si",100*(('05 (ind)'!BN34-MIN('05 (ind)'!BN$6:BN$37))/(MAX('05 (ind)'!BN$6:BN$37)-MIN('05 (ind)'!BN$6:BN$37))),ABS(-100+(100*(('05 (ind)'!BN34-MIN('05 (ind)'!BN$6:BN$37))/(MAX('05 (ind)'!BN$6:BN$37)-MIN('05 (ind)'!BN$6:BN$37))))))</f>
        <v>18.459907721639883</v>
      </c>
      <c r="BO35" s="75">
        <f>IF('05 (ind)'!BO$1="si",100*(('05 (ind)'!BO34-MIN('05 (ind)'!BO$6:BO$37))/(MAX('05 (ind)'!BO$6:BO$37)-MIN('05 (ind)'!BO$6:BO$37))),ABS(-100+(100*(('05 (ind)'!BO34-MIN('05 (ind)'!BO$6:BO$37))/(MAX('05 (ind)'!BO$6:BO$37)-MIN('05 (ind)'!BO$6:BO$37))))))</f>
        <v>10.321981102801276</v>
      </c>
      <c r="BP35" s="75">
        <f>IF('05 (ind)'!BP$1="si",100*(('05 (ind)'!BP34-MIN('05 (ind)'!BP$6:BP$37))/(MAX('05 (ind)'!BP$6:BP$37)-MIN('05 (ind)'!BP$6:BP$37))),ABS(-100+(100*(('05 (ind)'!BP34-MIN('05 (ind)'!BP$6:BP$37))/(MAX('05 (ind)'!BP$6:BP$37)-MIN('05 (ind)'!BP$6:BP$37))))))</f>
        <v>6.9402831348479941</v>
      </c>
      <c r="BQ35" s="75">
        <f>IF('05 (ind)'!BQ$1="si",100*(('05 (ind)'!BQ34-MIN('05 (ind)'!BQ$6:BQ$37))/(MAX('05 (ind)'!BQ$6:BQ$37)-MIN('05 (ind)'!BQ$6:BQ$37))),ABS(-100+(100*(('05 (ind)'!BQ34-MIN('05 (ind)'!BQ$6:BQ$37))/(MAX('05 (ind)'!BQ$6:BQ$37)-MIN('05 (ind)'!BQ$6:BQ$37))))))</f>
        <v>24.158234650493057</v>
      </c>
      <c r="BR35" s="75">
        <f>IF('05 (ind)'!BR$1="si",100*(('05 (ind)'!BR34-MIN('05 (ind)'!BR$6:BR$37))/(MAX('05 (ind)'!BR$6:BR$37)-MIN('05 (ind)'!BR$6:BR$37))),ABS(-100+(100*(('05 (ind)'!BR34-MIN('05 (ind)'!BR$6:BR$37))/(MAX('05 (ind)'!BP$6:BP$37)-MIN('05 (ind)'!BR$6:BR$37))))))</f>
        <v>0</v>
      </c>
      <c r="BS35" s="75">
        <f>IF('05 (ind)'!BS$1="si",100*(('05 (ind)'!BS34-MIN('05 (ind)'!BS$6:BS$37))/(MAX('05 (ind)'!BS$6:BS$37)-MIN('05 (ind)'!BS$6:BS$37))),ABS(-100+(100*(('05 (ind)'!BS34-MIN('05 (ind)'!BS$6:BS$37))/(MAX('05 (ind)'!BQ$6:BQ$37)-MIN('05 (ind)'!BS$6:BS$37))))))</f>
        <v>39.754037888136359</v>
      </c>
      <c r="BT35" s="75">
        <f>IF('05 (ind)'!BT$1="si",100*(('05 (ind)'!BT34-MIN('05 (ind)'!BT$6:BT$37))/(MAX('05 (ind)'!BT$6:BT$37)-MIN('05 (ind)'!BT$6:BT$37))),ABS(-100+(100*(('05 (ind)'!BT34-MIN('05 (ind)'!BT$6:BT$37))/(MAX('05 (ind)'!BR$6:BR$37)-MIN('05 (ind)'!BT$6:BT$37))))))</f>
        <v>90.307492499999995</v>
      </c>
      <c r="BU35" s="75">
        <f>IF('05 (ind)'!BU$1="si",100*(('05 (ind)'!BU34-MIN('05 (ind)'!BU$6:BU$37))/(MAX('05 (ind)'!BU$6:BU$37)-MIN('05 (ind)'!BU$6:BU$37))),ABS(-100+(100*(('05 (ind)'!BU34-MIN('05 (ind)'!BU$6:BU$37))/(MAX('05 (ind)'!BU$6:BU$37)-MIN('05 (ind)'!BU$6:BU$37))))))</f>
        <v>56.801254410035291</v>
      </c>
      <c r="BV35" s="75">
        <f>IF('05 (ind)'!BV$1="si",100*(('05 (ind)'!BV34-MIN('05 (ind)'!BV$6:BV$37))/(MAX('05 (ind)'!BV$6:BV$37)-MIN('05 (ind)'!BV$6:BV$37))),ABS(-100+(100*(('05 (ind)'!BV34-MIN('05 (ind)'!BV$6:BV$37))/(MAX('05 (ind)'!BV$6:BV$37)-MIN('05 (ind)'!BV$6:BV$37))))))</f>
        <v>14.173111243307554</v>
      </c>
      <c r="BW35" s="75">
        <f>IF('05 (ind)'!BW$1="si",100*(('05 (ind)'!BW34-MIN('05 (ind)'!BW$6:BW$37))/(MAX('05 (ind)'!BW$6:BW$37)-MIN('05 (ind)'!BW$6:BW$37))),ABS(-100+(100*(('05 (ind)'!BW34-MIN('05 (ind)'!BW$6:BW$37))/(MAX('05 (ind)'!BW$6:BW$37)-MIN('05 (ind)'!BW$6:BW$37))))))</f>
        <v>62.501640635253963</v>
      </c>
      <c r="BX35" s="75">
        <f>IF('05 (ind)'!BX$1="si",100*(('05 (ind)'!BX34-MIN('05 (ind)'!BX$6:BX$37))/(MAX('05 (ind)'!BX$6:BX$37)-MIN('05 (ind)'!BX$6:BX$37))),ABS(-100+(100*(('05 (ind)'!BX34-MIN('05 (ind)'!BX$6:BX$37))/(MAX('05 (ind)'!BX$6:BX$37)-MIN('05 (ind)'!BX$6:BX$37))))))</f>
        <v>10.981847247053707</v>
      </c>
      <c r="BY35" s="75">
        <f>IF('05 (ind)'!BY$1="si",100*(('05 (ind)'!BY34-MIN('05 (ind)'!BY$6:BY$37))/(MAX('05 (ind)'!BY$6:BY$37)-MIN('05 (ind)'!BY$6:BY$37))),ABS(-100+(100*(('05 (ind)'!BY34-MIN('05 (ind)'!BY$6:BY$37))/(MAX('05 (ind)'!BY$6:BY$37)-MIN('05 (ind)'!BY$6:BY$37))))))</f>
        <v>75.720058495923709</v>
      </c>
      <c r="BZ35" s="75">
        <f>IF('05 (ind)'!BZ$1="si",100*(('05 (ind)'!BZ34-MIN('05 (ind)'!BZ$6:BZ$37))/(MAX('05 (ind)'!BZ$6:BZ$37)-MIN('05 (ind)'!BZ$6:BZ$37))),ABS(-100+(100*(('05 (ind)'!BZ34-MIN('05 (ind)'!BZ$6:BZ$37))/(MAX('05 (ind)'!BZ$6:BZ$37)-MIN('05 (ind)'!BZ$6:BZ$37))))))</f>
        <v>0</v>
      </c>
      <c r="CA35" s="75">
        <f>IF('05 (ind)'!CA$1="si",100*(('05 (ind)'!CA34-MIN('05 (ind)'!CA$6:CA$37))/(MAX('05 (ind)'!CA$6:CA$37)-MIN('05 (ind)'!CA$6:CA$37))),ABS(-100+(100*(('05 (ind)'!CA34-MIN('05 (ind)'!CA$6:CA$37))/(MAX('05 (ind)'!CA$6:CA$37)-MIN('05 (ind)'!CA$6:CA$37))))))</f>
        <v>44.96696240468652</v>
      </c>
      <c r="CB35" s="75">
        <f>IF('05 (ind)'!CB$1="si",100*(('05 (ind)'!CB34-MIN('05 (ind)'!CB$6:CB$37))/(MAX('05 (ind)'!CB$6:CB$37)-MIN('05 (ind)'!CB$6:CB$37))),ABS(-100+(100*(('05 (ind)'!CB34-MIN('05 (ind)'!CB$6:CB$37))/(MAX('05 (ind)'!CB$6:CB$37)-MIN('05 (ind)'!CB$6:CB$37))))))</f>
        <v>55.056179775280903</v>
      </c>
      <c r="CC35" s="75">
        <f>IF('05 (ind)'!CC$1="si",100*(('05 (ind)'!CC34-MIN('05 (ind)'!CC$6:CC$37))/(MAX('05 (ind)'!CC$6:CC$37)-MIN('05 (ind)'!CC$6:CC$37))),ABS(-100+(100*(('05 (ind)'!CC34-MIN('05 (ind)'!CC$6:CC$37))/(MAX('05 (ind)'!CC$6:CC$37)-MIN('05 (ind)'!CC$6:CC$37))))))</f>
        <v>0</v>
      </c>
      <c r="CD35" s="75">
        <f>IF('05 (ind)'!CD$1="si",100*(('05 (ind)'!CD34-MIN('05 (ind)'!CD$6:CD$37))/(MAX('05 (ind)'!CD$6:CD$37)-MIN('05 (ind)'!CD$6:CD$37))),ABS(-100+(100*(('05 (ind)'!CD34-MIN('05 (ind)'!CD$6:CD$37))/(MAX('05 (ind)'!CD$6:CD$37)-MIN('05 (ind)'!CD$6:CD$37))))))</f>
        <v>0</v>
      </c>
      <c r="CE35" s="75">
        <f>IF('05 (ind)'!CE$1="si",100*(('05 (ind)'!CE34-MIN('05 (ind)'!CE$6:CE$37))/(MAX('05 (ind)'!CE$6:CE$37)-MIN('05 (ind)'!CE$6:CE$37))),ABS(-100+(100*(('05 (ind)'!CE34-MIN('05 (ind)'!CE$6:CE$37))/(MAX('05 (ind)'!CE$6:CE$37)-MIN('05 (ind)'!CE$6:CE$37))))))</f>
        <v>10.14509484710492</v>
      </c>
      <c r="CF35" s="75">
        <f>IF('05 (ind)'!CF$1="si",100*(('05 (ind)'!CF34-MIN('05 (ind)'!CF$6:CF$37))/(MAX('05 (ind)'!CF$6:CF$37)-MIN('05 (ind)'!CF$6:CF$37))),ABS(-100+(100*(('05 (ind)'!CF34-MIN('05 (ind)'!CF$6:CF$37))/(MAX('05 (ind)'!CF$6:CF$37)-MIN('05 (ind)'!CF$6:CF$37))))))</f>
        <v>8.1944979997736365</v>
      </c>
      <c r="CG35" s="75">
        <f>IF('05 (ind)'!CG$1="si",100*(('05 (ind)'!CG34-MIN('05 (ind)'!CG$6:CG$37))/(MAX('05 (ind)'!CG$6:CG$37)-MIN('05 (ind)'!CG$6:CG$37))),ABS(-100+(100*(('05 (ind)'!CG34-MIN('05 (ind)'!CG$6:CG$37))/(MAX('05 (ind)'!CG$6:CG$37)-MIN('05 (ind)'!CG$6:CG$37))))))</f>
        <v>22.48937056471333</v>
      </c>
      <c r="CH35" s="75">
        <f>IF('05 (ind)'!CH$1="si",100*(('05 (ind)'!CH34-MIN('05 (ind)'!CH$6:CH$37))/(MAX('05 (ind)'!CH$6:CH$37)-MIN('05 (ind)'!CH$6:CH$37))),ABS(-100+(100*(('05 (ind)'!CH34-MIN('05 (ind)'!CH$6:CH$37))/(MAX('05 (ind)'!CH$6:CH$37)-MIN('05 (ind)'!CH$6:CH$37))))))</f>
        <v>5.1992993502092579</v>
      </c>
      <c r="CI35" s="75">
        <f>IF('05 (ind)'!CI$1="si",100*(('05 (ind)'!CI34-MIN('05 (ind)'!CI$6:CI$37))/(MAX('05 (ind)'!CI$6:CI$37)-MIN('05 (ind)'!CI$6:CI$37))),ABS(-100+(100*(('05 (ind)'!CI34-MIN('05 (ind)'!CI$6:CI$37))/(MAX('05 (ind)'!CI$6:CI$37)-MIN('05 (ind)'!CI$6:CI$37))))))</f>
        <v>0</v>
      </c>
      <c r="CJ35" s="75">
        <f>IF('05 (ind)'!CJ$1="si",100*(('05 (ind)'!CJ34-MIN('05 (ind)'!CJ$6:CJ$37))/(MAX('05 (ind)'!CJ$6:CJ$37)-MIN('05 (ind)'!CJ$6:CJ$37))),ABS(-100+(100*(('05 (ind)'!CJ34-MIN('05 (ind)'!CJ$6:CJ$37))/(MAX('05 (ind)'!CJ$6:CJ$37)-MIN('05 (ind)'!CJ$6:CJ$37))))))</f>
        <v>30.847460224633632</v>
      </c>
      <c r="CK35" s="75">
        <f>IF('05 (ind)'!CK$1="si",100*(('05 (ind)'!CK34-MIN('05 (ind)'!CK$6:CK$37))/(MAX('05 (ind)'!CK$6:CK$37)-MIN('05 (ind)'!CK$6:CK$37))),ABS(-100+(100*(('05 (ind)'!CK34-MIN('05 (ind)'!CK$6:CK$37))/(MAX('05 (ind)'!CK$6:CK$37)-MIN('05 (ind)'!CK$6:CK$37))))))</f>
        <v>0</v>
      </c>
      <c r="CL35" s="75">
        <f>IF('05 (ind)'!CL$1="si",100*(('05 (ind)'!CL34-MIN('05 (ind)'!CL$6:CL$37))/(MAX('05 (ind)'!CL$6:CL$37)-MIN('05 (ind)'!CL$6:CL$37))),ABS(-100+(100*(('05 (ind)'!CL34-MIN('05 (ind)'!CL$6:CL$37))/(MAX('05 (ind)'!CL$6:CL$37)-MIN('05 (ind)'!CL$6:CL$37))))))</f>
        <v>18.160946744151616</v>
      </c>
      <c r="CM35" s="75">
        <f>IF('05 (ind)'!CM$1="si",100*(('05 (ind)'!CM34-MIN('05 (ind)'!CM$6:CM$37))/(MAX('05 (ind)'!CM$6:CM$37)-MIN('05 (ind)'!CM$6:CM$37))),ABS(-100+(100*(('05 (ind)'!CM34-MIN('05 (ind)'!CM$6:CM$37))/(MAX('05 (ind)'!CM$6:CM$37)-MIN('05 (ind)'!CM$6:CM$37))))))</f>
        <v>5.4405935439503201</v>
      </c>
    </row>
    <row r="36" spans="1:91">
      <c r="A36" s="18" t="s">
        <v>437</v>
      </c>
      <c r="B36" s="87">
        <f>IF('05 (ind)'!B$1="si",100*(('05 (ind)'!B35-MIN('05 (ind)'!B$6:B$37))/(MAX('05 (ind)'!B$6:B$37)-MIN('05 (ind)'!B$6:B$37))),ABS(-100+(100*(('05 (ind)'!B35-MIN('05 (ind)'!B$6:B$37))/(MAX('05 (ind)'!B$6:B$37)-MIN('05 (ind)'!B$6:B$37))))))</f>
        <v>16.579704713327946</v>
      </c>
      <c r="C36" s="87">
        <f>IF('05 (ind)'!C$1="si",100*(('05 (ind)'!C35-MIN('05 (ind)'!C$6:C$37))/(MAX('05 (ind)'!C$6:C$37)-MIN('05 (ind)'!C$6:C$37))),ABS(-100+(100*(('05 (ind)'!C35-MIN('05 (ind)'!C$6:C$37))/(MAX('05 (ind)'!C$6:C$37)-MIN('05 (ind)'!C$6:C$37))))))</f>
        <v>15.549394587945025</v>
      </c>
      <c r="D36" s="87">
        <f>IF('05 (ind)'!D$1="si",100*(('05 (ind)'!D35-MIN('05 (ind)'!D$6:D$37))/(MAX('05 (ind)'!D$6:D$37)-MIN('05 (ind)'!D$6:D$37))),ABS(-100+(100*(('05 (ind)'!D35-MIN('05 (ind)'!D$6:D$37))/(MAX('05 (ind)'!D$6:D$37)-MIN('05 (ind)'!D$6:D$37))))))</f>
        <v>78.842415559374487</v>
      </c>
      <c r="E36" s="87">
        <f>IF('05 (ind)'!E$1="si",100*(('05 (ind)'!E35-MIN('05 (ind)'!E$6:E$37))/(MAX('05 (ind)'!E$6:E$37)-MIN('05 (ind)'!E$6:E$37))),ABS(-100+(100*(('05 (ind)'!E35-MIN('05 (ind)'!E$6:E$37))/(MAX('05 (ind)'!E$6:E$37)-MIN('05 (ind)'!E$6:E$37))))))</f>
        <v>60.736104902399049</v>
      </c>
      <c r="F36" s="87">
        <f>IF('05 (ind)'!F$1="si",100*(('05 (ind)'!F35-MIN('05 (ind)'!F$6:F$37))/(MAX('05 (ind)'!F$6:F$37)-MIN('05 (ind)'!F$6:F$37))),ABS(-100+(100*(('05 (ind)'!F35-MIN('05 (ind)'!F$6:F$37))/(MAX('05 (ind)'!F$6:F$37)-MIN('05 (ind)'!F$6:F$37))))))</f>
        <v>7.9734219269103068</v>
      </c>
      <c r="G36" s="87">
        <f>IF('05 (ind)'!G$1="si",100*(('05 (ind)'!G35-MIN('05 (ind)'!G$6:G$37))/(MAX('05 (ind)'!G$6:G$37)-MIN('05 (ind)'!G$6:G$37))),ABS(-100+(100*(('05 (ind)'!G35-MIN('05 (ind)'!G$6:G$37))/(MAX('05 (ind)'!G$6:G$37)-MIN('05 (ind)'!G$6:G$37))))))</f>
        <v>14.975845410628041</v>
      </c>
      <c r="H36" s="87">
        <f>IF('05 (ind)'!H$1="si",100*(('05 (ind)'!H35-MIN('05 (ind)'!H$6:H$37))/(MAX('05 (ind)'!H$6:H$37)-MIN('05 (ind)'!H$6:H$37))),ABS(-100+(100*(('05 (ind)'!H35-MIN('05 (ind)'!H$6:H$37))/(MAX('05 (ind)'!H$6:H$37)-MIN('05 (ind)'!H$6:H$37))))))</f>
        <v>39.954337899543383</v>
      </c>
      <c r="I36" s="87">
        <f>IF('05 (ind)'!I$1="si",100*(('05 (ind)'!I35-MIN('05 (ind)'!I$6:I$37))/(MAX('05 (ind)'!I$6:I$37)-MIN('05 (ind)'!I$6:I$37))),ABS(-100+(100*(('05 (ind)'!I35-MIN('05 (ind)'!I$6:I$37))/(MAX('05 (ind)'!I$6:I$37)-MIN('05 (ind)'!I$6:I$37))))))</f>
        <v>48.159509202453989</v>
      </c>
      <c r="J36" s="87">
        <f>IF('05 (ind)'!J$1="si",100*(('05 (ind)'!J35-MIN('05 (ind)'!J$6:J$37))/(MAX('05 (ind)'!J$6:J$37)-MIN('05 (ind)'!J$6:J$37))),ABS(-100+(100*(('05 (ind)'!J35-MIN('05 (ind)'!J$6:J$37))/(MAX('05 (ind)'!J$6:J$37)-MIN('05 (ind)'!J$6:J$37))))))</f>
        <v>61.265822784810155</v>
      </c>
      <c r="K36" s="87">
        <f>IF('05 (ind)'!K$1="si",100*(('05 (ind)'!K35-MIN('05 (ind)'!K$6:K$37))/(MAX('05 (ind)'!K$6:K$37)-MIN('05 (ind)'!K$6:K$37))),ABS(-100+(100*(('05 (ind)'!K35-MIN('05 (ind)'!K$6:K$37))/(MAX('05 (ind)'!K$6:K$37)-MIN('05 (ind)'!K$6:K$37))))))</f>
        <v>34.220541770478683</v>
      </c>
      <c r="L36" s="87">
        <f>IF('05 (ind)'!L$1="si",100*(('05 (ind)'!L35-MIN('05 (ind)'!L$6:L$37))/(MAX('05 (ind)'!L$6:L$37)-MIN('05 (ind)'!L$6:L$37))),ABS(-100+(100*(('05 (ind)'!L35-MIN('05 (ind)'!L$6:L$37))/(MAX('05 (ind)'!L$6:L$37)-MIN('05 (ind)'!L$6:L$37))))))</f>
        <v>83.74290229438526</v>
      </c>
      <c r="M36" s="87">
        <f>IF('05 (ind)'!M$1="si",100*(('05 (ind)'!M35-MIN('05 (ind)'!M$6:M$37))/(MAX('05 (ind)'!M$6:M$37)-MIN('05 (ind)'!M$6:M$37))),ABS(-100+(100*(('05 (ind)'!M35-MIN('05 (ind)'!M$6:M$37))/(MAX('05 (ind)'!M$6:M$37)-MIN('05 (ind)'!M$6:M$37))))))</f>
        <v>10.704971249467761</v>
      </c>
      <c r="N36" s="87">
        <f>IF('05 (ind)'!N$1="si",100*(('05 (ind)'!N35-MIN('05 (ind)'!N$6:N$37))/(MAX('05 (ind)'!N$6:N$37)-MIN('05 (ind)'!N$6:N$37))),ABS(-100+(100*(('05 (ind)'!N35-MIN('05 (ind)'!N$6:N$37))/(MAX('05 (ind)'!N$6:N$37)-MIN('05 (ind)'!N$6:N$37))))))</f>
        <v>100</v>
      </c>
      <c r="O36" s="87">
        <f>IF('05 (ind)'!O$1="si",100*(('05 (ind)'!O35-MIN('05 (ind)'!O$6:O$37))/(MAX('05 (ind)'!O$6:O$37)-MIN('05 (ind)'!O$6:O$37))),ABS(-100+(100*(('05 (ind)'!O35-MIN('05 (ind)'!O$6:O$37))/(MAX('05 (ind)'!O$6:O$37)-MIN('05 (ind)'!O$6:O$37))))))</f>
        <v>0</v>
      </c>
      <c r="P36" s="87">
        <f>IF('05 (ind)'!P$1="si",100*(('05 (ind)'!P35-MIN('05 (ind)'!P$6:P$37))/(MAX('05 (ind)'!P$6:P$37)-MIN('05 (ind)'!P$6:P$37))),ABS(-100+(100*(('05 (ind)'!P35-MIN('05 (ind)'!P$6:P$37))/(MAX('05 (ind)'!P$6:P$37)-MIN('05 (ind)'!P$6:P$37))))))</f>
        <v>10.895325576621023</v>
      </c>
      <c r="Q36" s="87">
        <f>IF('05 (ind)'!Q$1="si",100*(('05 (ind)'!Q35-MIN('05 (ind)'!Q$6:Q$37))/(MAX('05 (ind)'!Q$6:Q$37)-MIN('05 (ind)'!Q$6:Q$37))),ABS(-100+(100*(('05 (ind)'!Q35-MIN('05 (ind)'!Q$6:Q$37))/(MAX('05 (ind)'!Q$6:Q$37)-MIN('05 (ind)'!Q$6:Q$37))))))</f>
        <v>5.4948069003790572</v>
      </c>
      <c r="R36" s="87">
        <f>IF('05 (ind)'!R$1="si",100*(('05 (ind)'!R35-MIN('05 (ind)'!R$6:R$37))/(MAX('05 (ind)'!R$6:R$37)-MIN('05 (ind)'!R$6:R$37))),ABS(-100+(100*(('05 (ind)'!R35-MIN('05 (ind)'!R$6:R$37))/(MAX('05 (ind)'!R$6:R$37)-MIN('05 (ind)'!R$6:R$37))))))</f>
        <v>6.0079785840667279</v>
      </c>
      <c r="S36" s="75">
        <f>ABS(ABS(('05 (ind)'!S35-((MAX('05 (ind)'!S$6:S$37)+MIN('05 (ind)'!S$6:S$37))/2))/(((MAX('05 (ind)'!S$6:S$37)+MIN('05 (ind)'!S$6:S$37))/2)-MAX('05 (ind)'!S$6:S$37))*100)-100)</f>
        <v>14.794694243678919</v>
      </c>
      <c r="T36" s="75">
        <f>IF('05 (ind)'!T$1="si",100*(('05 (ind)'!T35-MIN('05 (ind)'!T$6:T$37))/(MAX('05 (ind)'!T$6:T$37)-MIN('05 (ind)'!T$6:T$37))),ABS(-100+(100*(('05 (ind)'!T35-MIN('05 (ind)'!T$6:T$37))/(MAX('05 (ind)'!T$6:T$37)-MIN('05 (ind)'!T$6:T$37))))))</f>
        <v>23.094085341619394</v>
      </c>
      <c r="U36" s="75">
        <f>IF('05 (ind)'!U$1="si",100*(('05 (ind)'!U35-MIN('05 (ind)'!U$6:U$37))/(MAX('05 (ind)'!U$6:U$37)-MIN('05 (ind)'!U$6:U$37))),ABS(-100+(100*(('05 (ind)'!U35-MIN('05 (ind)'!U$6:U$37))/(MAX('05 (ind)'!U$6:U$37)-MIN('05 (ind)'!U$6:U$37))))))</f>
        <v>0</v>
      </c>
      <c r="V36" s="75">
        <f>IF('05 (ind)'!V$1="si",100*(('05 (ind)'!V35-MIN('05 (ind)'!V$6:V$37))/(MAX('05 (ind)'!V$6:V$37)-MIN('05 (ind)'!V$6:V$37))),ABS(-100+(100*(('05 (ind)'!V35-MIN('05 (ind)'!V$6:V$37))/(MAX('05 (ind)'!V$6:V$37)-MIN('05 (ind)'!V$6:V$37))))))</f>
        <v>0</v>
      </c>
      <c r="W36" s="75">
        <f>IF('05 (ind)'!W$1="si",100*(('05 (ind)'!W35-MIN('05 (ind)'!W$6:W$37))/(MAX('05 (ind)'!W$6:W$37)-MIN('05 (ind)'!W$6:W$37))),ABS(-100+(100*(('05 (ind)'!W35-MIN('05 (ind)'!W$6:W$37))/(MAX('05 (ind)'!W$6:W$37)-MIN('05 (ind)'!W$6:W$37))))))</f>
        <v>33.536546441110758</v>
      </c>
      <c r="X36" s="75">
        <f>IF('05 (ind)'!X$1="si",100*(('05 (ind)'!X35-MIN('05 (ind)'!X$6:X$37))/(MAX('05 (ind)'!X$6:X$37)-MIN('05 (ind)'!X$6:X$37))),ABS(-100+(100*(('05 (ind)'!X35-MIN('05 (ind)'!X$6:X$37))/(MAX('05 (ind)'!X$6:X$37)-MIN('05 (ind)'!X$6:X$37))))))</f>
        <v>38.733283248486245</v>
      </c>
      <c r="Y36" s="75">
        <f>IF('05 (ind)'!Y$1="si",100*(('05 (ind)'!Y35-MIN('05 (ind)'!Y$6:Y$37))/(MAX('05 (ind)'!Y$6:Y$37)-MIN('05 (ind)'!Y$6:Y$37))),ABS(-100+(100*(('05 (ind)'!Y35-MIN('05 (ind)'!Y$6:Y$37))/(MAX('05 (ind)'!Y$6:Y$37)-MIN('05 (ind)'!Y$6:Y$37))))))</f>
        <v>32.411871852566151</v>
      </c>
      <c r="Z36" s="75">
        <f>IF('05 (ind)'!Z$1="si",100*(('05 (ind)'!Z35-MIN('05 (ind)'!Z$6:Z$37))/(MAX('05 (ind)'!Z$6:Z$37)-MIN('05 (ind)'!Z$6:Z$37))),ABS(-100+(100*(('05 (ind)'!Z35-MIN('05 (ind)'!Z$6:Z$37))/(MAX('05 (ind)'!Z$6:Z$37)-MIN('05 (ind)'!Z$6:Z$37))))))</f>
        <v>42.00097453645413</v>
      </c>
      <c r="AA36" s="75">
        <f>IF('05 (ind)'!AA$1="si",100*(('05 (ind)'!AA35-MIN('05 (ind)'!AA$6:AA$37))/(MAX('05 (ind)'!AA$6:AA$37)-MIN('05 (ind)'!AA$6:AA$37))),ABS(-100+(100*(('05 (ind)'!AA35-MIN('05 (ind)'!AA$6:AA$37))/(MAX('05 (ind)'!AA$6:AA$37)-MIN('05 (ind)'!AA$6:AA$37))))))</f>
        <v>48.450943622526474</v>
      </c>
      <c r="AB36" s="75">
        <f>IF('05 (ind)'!AB$1="si",100*(('05 (ind)'!AB35-MIN('05 (ind)'!AB$6:AB$37))/(MAX('05 (ind)'!AB$6:AB$37)-MIN('05 (ind)'!AB$6:AB$37))),ABS(-100+(100*(('05 (ind)'!AB35-MIN('05 (ind)'!AB$6:AB$37))/(MAX('05 (ind)'!AB$6:AB$37)-MIN('05 (ind)'!AB$6:AB$37))))))</f>
        <v>35.812630891299627</v>
      </c>
      <c r="AC36" s="75">
        <f>IF('05 (ind)'!AC$1="si",100*(('05 (ind)'!AC35-MIN('05 (ind)'!AC$6:AC$37))/(MAX('05 (ind)'!AC$6:AC$37)-MIN('05 (ind)'!AC$6:AC$37))),ABS(-100+(100*(('05 (ind)'!AC35-MIN('05 (ind)'!AC$6:AC$37))/(MAX('05 (ind)'!AC$6:AC$37)-MIN('05 (ind)'!AC$6:AC$37))))))</f>
        <v>49.586011601969169</v>
      </c>
      <c r="AD36" s="75">
        <f>IF('05 (ind)'!AD$1="si",100*(('05 (ind)'!AD35-MIN('05 (ind)'!AD$6:AD$37))/(MAX('05 (ind)'!AD$6:AD$37)-MIN('05 (ind)'!AD$6:AD$37))),ABS(-100+(100*(('05 (ind)'!AD35-MIN('05 (ind)'!AD$6:AD$37))/(MAX('05 (ind)'!AD$6:AD$37)-MIN('05 (ind)'!AD$6:AD$37))))))</f>
        <v>40.740820851182576</v>
      </c>
      <c r="AE36" s="75">
        <f>IF('05 (ind)'!AE$1="si",100*(('05 (ind)'!AE35-MIN('05 (ind)'!AE$6:AE$37))/(MAX('05 (ind)'!AE$6:AE$37)-MIN('05 (ind)'!AE$6:AE$37))),ABS(-100+(100*(('05 (ind)'!AE35-MIN('05 (ind)'!AE$6:AE$37))/(MAX('05 (ind)'!AE$6:AE$37)-MIN('05 (ind)'!AE$6:AE$37))))))</f>
        <v>37.775177935593291</v>
      </c>
      <c r="AF36" s="75">
        <f>IF('05 (ind)'!AF$1="si",100*(('05 (ind)'!AF35-MIN('05 (ind)'!AF$6:AF$37))/(MAX('05 (ind)'!AF$6:AF$37)-MIN('05 (ind)'!AF$6:AF$37))),ABS(-100+(100*(('05 (ind)'!AF35-MIN('05 (ind)'!AF$6:AF$37))/(MAX('05 (ind)'!AF$6:AF$37)-MIN('05 (ind)'!AF$6:AF$37))))))</f>
        <v>36.813186813186817</v>
      </c>
      <c r="AG36" s="75">
        <f>IF('05 (ind)'!AG$1="si",100*(('05 (ind)'!AG35-MIN('05 (ind)'!AG$6:AG$37))/(MAX('05 (ind)'!AG$6:AG$37)-MIN('05 (ind)'!AG$6:AG$37))),ABS(-100+(100*(('05 (ind)'!AG35-MIN('05 (ind)'!AG$6:AG$37))/(MAX('05 (ind)'!AG$6:AG$37)-MIN('05 (ind)'!AG$6:AG$37))))))</f>
        <v>75.961538461538467</v>
      </c>
      <c r="AH36" s="75">
        <f>IF('05 (ind)'!AH$1="si",100*(('05 (ind)'!AH35-MIN('05 (ind)'!AH$6:AH$37))/(MAX('05 (ind)'!AH$6:AH$37)-MIN('05 (ind)'!AH$6:AH$37))),ABS(-100+(100*(('05 (ind)'!AH35-MIN('05 (ind)'!AH$6:AH$37))/(MAX('05 (ind)'!AH$6:AH$37)-MIN('05 (ind)'!AH$6:AH$37))))))</f>
        <v>56.783919597989943</v>
      </c>
      <c r="AI36" s="75">
        <f>IF('05 (ind)'!AI$1="si",100*(('05 (ind)'!AI35-MIN('05 (ind)'!AI$6:AI$37))/(MAX('05 (ind)'!AI$6:AI$37)-MIN('05 (ind)'!AI$6:AI$37))),ABS(-100+(100*(('05 (ind)'!AI35-MIN('05 (ind)'!AI$6:AI$37))/(MAX('05 (ind)'!AI$6:AI$37)-MIN('05 (ind)'!AI$6:AI$37))))))</f>
        <v>16.656713075286476</v>
      </c>
      <c r="AJ36" s="75">
        <f>IF('05 (ind)'!AJ$1="si",100*(('05 (ind)'!AJ35-MIN('05 (ind)'!AJ$6:AJ$37))/(MAX('05 (ind)'!AJ$6:AJ$37)-MIN('05 (ind)'!AJ$6:AJ$37))),ABS(-100+(100*(('05 (ind)'!AJ35-MIN('05 (ind)'!AJ$6:AJ$37))/(MAX('05 (ind)'!AJ$6:AJ$37)-MIN('05 (ind)'!AJ$6:AJ$37))))))</f>
        <v>65.742232451093216</v>
      </c>
      <c r="AK36" s="75">
        <f>IF('05 (ind)'!AK$1="si",100*(('05 (ind)'!AK35-MIN('05 (ind)'!AK$6:AK$37))/(MAX('05 (ind)'!AK$6:AK$37)-MIN('05 (ind)'!AK$6:AK$37))),ABS(-100+(100*(('05 (ind)'!AK35-MIN('05 (ind)'!AK$6:AK$37))/(MAX('05 (ind)'!AK$6:AK$37)-MIN('05 (ind)'!AK$6:AK$37))))))</f>
        <v>3.6458519975481405</v>
      </c>
      <c r="AL36" s="75">
        <f>IF('05 (ind)'!AL$1="si",100*(('05 (ind)'!AL35-MIN('05 (ind)'!AL$6:AL$37))/(MAX('05 (ind)'!AL$6:AL$37)-MIN('05 (ind)'!AL$6:AL$37))),ABS(-100+(100*(('05 (ind)'!AL35-MIN('05 (ind)'!AL$6:AL$37))/(MAX('05 (ind)'!AL$6:AL$37)-MIN('05 (ind)'!AL$6:AL$37))))))</f>
        <v>91.402749089304521</v>
      </c>
      <c r="AM36" s="75">
        <f>IF('05 (ind)'!AM$1="si",100*(('05 (ind)'!AM35-MIN('05 (ind)'!AM$6:AM$37))/(MAX('05 (ind)'!AM$6:AM$37)-MIN('05 (ind)'!AM$6:AM$37))),ABS(-100+(100*(('05 (ind)'!AM35-MIN('05 (ind)'!AM$6:AM$37))/(MAX('05 (ind)'!AM$6:AM$37)-MIN('05 (ind)'!AM$6:AM$37))))))</f>
        <v>78.459093987717608</v>
      </c>
      <c r="AN36" s="75">
        <f>IF('05 (ind)'!AN$1="si",100*(('05 (ind)'!AN35-MIN('05 (ind)'!AN$6:AN$37))/(MAX('05 (ind)'!AN$6:AN$37)-MIN('05 (ind)'!AN$6:AN$37))),ABS(-100+(100*(('05 (ind)'!AN35-MIN('05 (ind)'!AN$6:AN$37))/(MAX('05 (ind)'!AN$6:AN$37)-MIN('05 (ind)'!AN$6:AN$37))))))</f>
        <v>46.667198032811974</v>
      </c>
      <c r="AO36" s="75">
        <f>IF('05 (ind)'!AO$1="si",100*(('05 (ind)'!AO35-MIN('05 (ind)'!AO$6:AO$37))/(MAX('05 (ind)'!AO$6:AO$37)-MIN('05 (ind)'!AO$6:AO$37))),ABS(-100+(100*(('05 (ind)'!AO35-MIN('05 (ind)'!AO$6:AO$37))/(MAX('05 (ind)'!AO$6:AO$37)-MIN('05 (ind)'!AO$6:AO$37))))))</f>
        <v>53.171376526394219</v>
      </c>
      <c r="AP36" s="75">
        <f>IF('05 (ind)'!AP$1="si",100*(('05 (ind)'!AP35-MIN('05 (ind)'!AP$6:AP$37))/(MAX('05 (ind)'!AP$6:AP$37)-MIN('05 (ind)'!AP$6:AP$37))),ABS(-100+(100*(('05 (ind)'!AP35-MIN('05 (ind)'!AP$6:AP$37))/(MAX('05 (ind)'!AP$6:AP$37)-MIN('05 (ind)'!AP$6:AP$37))))))</f>
        <v>84.02607986960065</v>
      </c>
      <c r="AQ36" s="75">
        <f>IF('05 (ind)'!AQ$1="si",100*(('05 (ind)'!AQ35-MIN('05 (ind)'!AQ$6:AQ$37))/(MAX('05 (ind)'!AQ$6:AQ$37)-MIN('05 (ind)'!AQ$6:AQ$37))),ABS(-100+(100*(('05 (ind)'!AQ35-MIN('05 (ind)'!AQ$6:AQ$37))/(MAX('05 (ind)'!AQ$6:AQ$37)-MIN('05 (ind)'!AQ$6:AQ$37))))))</f>
        <v>3.2568019296064552</v>
      </c>
      <c r="AR36" s="75">
        <f>IF('05 (ind)'!AR$1="si",100*(('05 (ind)'!AR35-MIN('05 (ind)'!AR$6:AR$37))/(MAX('05 (ind)'!AR$6:AR$37)-MIN('05 (ind)'!AR$6:AR$37))),ABS(-100+(100*(('05 (ind)'!AR35-MIN('05 (ind)'!AR$6:AR$37))/(MAX('05 (ind)'!AR$6:AR$37)-MIN('05 (ind)'!AR$6:AR$37))))))</f>
        <v>17.501357676931818</v>
      </c>
      <c r="AS36" s="75">
        <f>IF('05 (ind)'!AS$1="si",100*(('05 (ind)'!AS35-MIN('05 (ind)'!AS$6:AS$37))/(MAX('05 (ind)'!AS$6:AS$37)-MIN('05 (ind)'!AS$6:AS$37))),ABS(-100+(100*(('05 (ind)'!AS35-MIN('05 (ind)'!AS$6:AS$37))/(MAX('05 (ind)'!AS$6:AS$37)-MIN('05 (ind)'!AS$6:AS$37))))))</f>
        <v>51.744186046511622</v>
      </c>
      <c r="AT36" s="75">
        <f>IF('05 (ind)'!AT$1="si",100*(('05 (ind)'!AT35-MIN('05 (ind)'!AT$6:AT$37))/(MAX('05 (ind)'!AT$6:AT$37)-MIN('05 (ind)'!AT$6:AT$37))),ABS(-100+(100*(('05 (ind)'!AT35-MIN('05 (ind)'!AT$6:AT$37))/(MAX('05 (ind)'!AT$6:AT$37)-MIN('05 (ind)'!AT$6:AT$37))))))</f>
        <v>0</v>
      </c>
      <c r="AU36" s="75">
        <f>IF('05 (ind)'!AU$1="si",100*(('05 (ind)'!AU35-MIN('05 (ind)'!AU$6:AU$37))/(MAX('05 (ind)'!AU$6:AU$37)-MIN('05 (ind)'!AU$6:AU$37))),ABS(-100+(100*(('05 (ind)'!AU35-MIN('05 (ind)'!AU$6:AU$37))/(MAX('05 (ind)'!AU$6:AU$37)-MIN('05 (ind)'!AU$6:AU$37))))))</f>
        <v>73.76543209876543</v>
      </c>
      <c r="AV36" s="75">
        <f>IF('05 (ind)'!AV$1="si",100*(('05 (ind)'!AV35-MIN('05 (ind)'!AV$6:AV$37))/(MAX('05 (ind)'!AV$6:AV$37)-MIN('05 (ind)'!AV$6:AV$37))),ABS(-100+(100*(('05 (ind)'!AV35-MIN('05 (ind)'!AV$6:AV$37))/(MAX('05 (ind)'!AV$6:AV$37)-MIN('05 (ind)'!AV$6:AV$37))))))</f>
        <v>96.360485268630853</v>
      </c>
      <c r="AW36" s="75">
        <f>IF('05 (ind)'!AW$1="si",100*(('05 (ind)'!AW35-MIN('05 (ind)'!AW$6:AW$37))/(MAX('05 (ind)'!AW$6:AW$37)-MIN('05 (ind)'!AW$6:AW$37))),ABS(-100+(100*(('05 (ind)'!AW35-MIN('05 (ind)'!AW$6:AW$37))/(MAX('05 (ind)'!AW$6:AW$37)-MIN('05 (ind)'!AW$6:AW$37))))))</f>
        <v>28.149300155520983</v>
      </c>
      <c r="AX36" s="75">
        <f>IF('05 (ind)'!AX$1="si",100*(('05 (ind)'!AX35-MIN('05 (ind)'!AX$6:AX$37))/(MAX('05 (ind)'!AX$6:AX$37)-MIN('05 (ind)'!AX$6:AX$37))),ABS(-100+(100*(('05 (ind)'!AX35-MIN('05 (ind)'!AX$6:AX$37))/(MAX('05 (ind)'!AX$6:AX$37)-MIN('05 (ind)'!AX$6:AX$37))))))</f>
        <v>13.766332637470999</v>
      </c>
      <c r="AY36" s="75">
        <f>IF('05 (ind)'!AY$1="si",100*(('05 (ind)'!AY35-MIN('05 (ind)'!AY$6:AY$37))/(MAX('05 (ind)'!AY$6:AY$37)-MIN('05 (ind)'!AY$6:AY$37))),ABS(-100+(100*(('05 (ind)'!AY35-MIN('05 (ind)'!AY$6:AY$37))/(MAX('05 (ind)'!AY$6:AY$37)-MIN('05 (ind)'!AY$6:AY$37))))))</f>
        <v>27.164605137963864</v>
      </c>
      <c r="AZ36" s="75">
        <f>IF('05 (ind)'!AZ$1="si",100*(('05 (ind)'!AZ35-MIN('05 (ind)'!AZ$6:AZ$37))/(MAX('05 (ind)'!AZ$6:AZ$37)-MIN('05 (ind)'!AZ$6:AZ$37))),ABS(-100+(100*(('05 (ind)'!AZ35-MIN('05 (ind)'!AZ$6:AZ$37))/(MAX('05 (ind)'!AZ$6:AZ$37)-MIN('05 (ind)'!AZ$6:AZ$37))))))</f>
        <v>22.634558388821009</v>
      </c>
      <c r="BA36" s="75">
        <f>IF('05 (ind)'!BA$1="si",100*(('05 (ind)'!BA35-MIN('05 (ind)'!BA$6:BA$37))/(MAX('05 (ind)'!BA$6:BA$37)-MIN('05 (ind)'!BA$6:BA$37))),ABS(-100+(100*(('05 (ind)'!BA35-MIN('05 (ind)'!BA$6:BA$37))/(MAX('05 (ind)'!BA$6:BA$37)-MIN('05 (ind)'!BA$6:BA$37))))))</f>
        <v>0</v>
      </c>
      <c r="BB36" s="75">
        <f>IF('05 (ind)'!BB$1="si",100*(('05 (ind)'!BB35-MIN('05 (ind)'!BB$6:BB$37))/(MAX('05 (ind)'!BB$6:BB$37)-MIN('05 (ind)'!BB$6:BB$37))),ABS(-100+(100*(('05 (ind)'!BB35-MIN('05 (ind)'!BB$6:BB$37))/(MAX('05 (ind)'!BB$6:BB$37)-MIN('05 (ind)'!BB$6:BB$37))))))</f>
        <v>33.826160404394457</v>
      </c>
      <c r="BC36" s="75">
        <f>IF('05 (ind)'!BC$1="si",100*(('05 (ind)'!BC35-MIN('05 (ind)'!BC$6:BC$37))/(MAX('05 (ind)'!BC$6:BC$37)-MIN('05 (ind)'!BC$6:BC$37))),ABS(-100+(100*(('05 (ind)'!BC35-MIN('05 (ind)'!BC$6:BC$37))/(MAX('05 (ind)'!BC$6:BC$37)-MIN('05 (ind)'!BC$6:BC$37))))))</f>
        <v>7.344293539747988</v>
      </c>
      <c r="BD36" s="75">
        <f>IF('05 (ind)'!BD$1="si",100*(('05 (ind)'!BD35-MIN('05 (ind)'!BD$6:BD$37))/(MAX('05 (ind)'!BD$6:BD$37)-MIN('05 (ind)'!BD$6:BD$37))),ABS(-100+(100*(('05 (ind)'!BD35-MIN('05 (ind)'!BD$6:BD$37))/(MAX('05 (ind)'!BD$6:BD$37)-MIN('05 (ind)'!BD$6:BD$37))))))</f>
        <v>28.507994646554035</v>
      </c>
      <c r="BE36" s="75">
        <f>IF('05 (ind)'!BE$1="si",100*(('05 (ind)'!BE35-MIN('05 (ind)'!BE$6:BE$37))/(MAX('05 (ind)'!BE$6:BE$37)-MIN('05 (ind)'!BE$6:BE$37))),ABS(-100+(100*(('05 (ind)'!BE35-MIN('05 (ind)'!BE$6:BE$37))/(MAX('05 (ind)'!BE$6:BE$37)-MIN('05 (ind)'!BE$6:BE$37))))))</f>
        <v>10.630291627469427</v>
      </c>
      <c r="BF36" s="75">
        <f>IF('05 (ind)'!BF$1="si",100*(('05 (ind)'!BF35-MIN('05 (ind)'!BF$6:BF$37))/(MAX('05 (ind)'!BF$6:BF$37)-MIN('05 (ind)'!BF$6:BF$37))),ABS(-100+(100*(('05 (ind)'!BF35-MIN('05 (ind)'!BF$6:BF$37))/(MAX('05 (ind)'!BF$6:BF$37)-MIN('05 (ind)'!BF$6:BF$37))))))</f>
        <v>18.751046475818846</v>
      </c>
      <c r="BG36" s="75">
        <f>IF('05 (ind)'!BG$1="si",100*(('05 (ind)'!BG35-MIN('05 (ind)'!BG$6:BG$37))/(MAX('05 (ind)'!BG$6:BG$37)-MIN('05 (ind)'!BG$6:BG$37))),ABS(-100+(100*(('05 (ind)'!BG35-MIN('05 (ind)'!BG$6:BG$37))/(MAX('05 (ind)'!BG$6:BG$37)-MIN('05 (ind)'!BG$6:BG$37))))))</f>
        <v>26.785541308687044</v>
      </c>
      <c r="BH36" s="75">
        <f>IF('05 (ind)'!BH$1="si",100*(('05 (ind)'!BH35-MIN('05 (ind)'!BH$6:BH$37))/(MAX('05 (ind)'!BH$6:BH$37)-MIN('05 (ind)'!BH$6:BH$37))),ABS(-100+(100*(('05 (ind)'!BH35-MIN('05 (ind)'!BH$6:BH$37))/(MAX('05 (ind)'!BH$6:BH$37)-MIN('05 (ind)'!BH$6:BH$37))))))</f>
        <v>17.620920255668253</v>
      </c>
      <c r="BI36" s="75">
        <f>IF('05 (ind)'!BI$1="si",100*(('05 (ind)'!BI35-MIN('05 (ind)'!BI$6:BI$37))/(MAX('05 (ind)'!BI$6:BI$37)-MIN('05 (ind)'!BI$6:BI$37))),ABS(-100+(100*(('05 (ind)'!BI35-MIN('05 (ind)'!BI$6:BI$37))/(MAX('05 (ind)'!BI$6:BI$37)-MIN('05 (ind)'!BI$6:BI$37))))))</f>
        <v>99.618299178070572</v>
      </c>
      <c r="BJ36" s="75">
        <f>IF('05 (ind)'!BJ$1="si",100*(('05 (ind)'!BJ35-MIN('05 (ind)'!BJ$6:BJ$37))/(MAX('05 (ind)'!BJ$6:BJ$37)-MIN('05 (ind)'!BJ$6:BJ$37))),ABS(-100+(100*(('05 (ind)'!BJ35-MIN('05 (ind)'!BJ$6:BJ$37))/(MAX('05 (ind)'!BJ$6:BJ$37)-MIN('05 (ind)'!BJ$6:BJ$37))))))</f>
        <v>100</v>
      </c>
      <c r="BK36" s="75">
        <f>IF('05 (ind)'!BK$1="si",100*(('05 (ind)'!BK35-MIN('05 (ind)'!BK$6:BK$37))/(MAX('05 (ind)'!BK$6:BK$37)-MIN('05 (ind)'!BK$6:BK$37))),ABS(-100+(100*(('05 (ind)'!BK35-MIN('05 (ind)'!BK$6:BK$37))/(MAX('05 (ind)'!BK$6:BK$37)-MIN('05 (ind)'!BK$6:BK$37))))))</f>
        <v>4.5719342790409803</v>
      </c>
      <c r="BL36" s="75">
        <f>IF('05 (ind)'!BL$1="si",100*(('05 (ind)'!BL35-MIN('05 (ind)'!BL$6:BL$37))/(MAX('05 (ind)'!BL$6:BL$37)-MIN('05 (ind)'!BL$6:BL$37))),ABS(-100+(100*(('05 (ind)'!BL35-MIN('05 (ind)'!BL$6:BL$37))/(MAX('05 (ind)'!BL$6:BL$37)-MIN('05 (ind)'!BL$6:BL$37))))))</f>
        <v>12.931034482758621</v>
      </c>
      <c r="BM36" s="75">
        <f>IF('05 (ind)'!BM$1="si",100*(('05 (ind)'!BM35-MIN('05 (ind)'!BM$6:BM$37))/(MAX('05 (ind)'!BM$6:BM$37)-MIN('05 (ind)'!BM$6:BM$37))),ABS(-100+(100*(('05 (ind)'!BM35-MIN('05 (ind)'!BM$6:BM$37))/(MAX('05 (ind)'!BM$6:BM$37)-MIN('05 (ind)'!BM$6:BM$37))))))</f>
        <v>14.787520038828031</v>
      </c>
      <c r="BN36" s="75">
        <f>IF('05 (ind)'!BN$1="si",100*(('05 (ind)'!BN35-MIN('05 (ind)'!BN$6:BN$37))/(MAX('05 (ind)'!BN$6:BN$37)-MIN('05 (ind)'!BN$6:BN$37))),ABS(-100+(100*(('05 (ind)'!BN35-MIN('05 (ind)'!BN$6:BN$37))/(MAX('05 (ind)'!BN$6:BN$37)-MIN('05 (ind)'!BN$6:BN$37))))))</f>
        <v>11.453263943828206</v>
      </c>
      <c r="BO36" s="75">
        <f>IF('05 (ind)'!BO$1="si",100*(('05 (ind)'!BO35-MIN('05 (ind)'!BO$6:BO$37))/(MAX('05 (ind)'!BO$6:BO$37)-MIN('05 (ind)'!BO$6:BO$37))),ABS(-100+(100*(('05 (ind)'!BO35-MIN('05 (ind)'!BO$6:BO$37))/(MAX('05 (ind)'!BO$6:BO$37)-MIN('05 (ind)'!BO$6:BO$37))))))</f>
        <v>18.404645563306648</v>
      </c>
      <c r="BP36" s="75">
        <f>IF('05 (ind)'!BP$1="si",100*(('05 (ind)'!BP35-MIN('05 (ind)'!BP$6:BP$37))/(MAX('05 (ind)'!BP$6:BP$37)-MIN('05 (ind)'!BP$6:BP$37))),ABS(-100+(100*(('05 (ind)'!BP35-MIN('05 (ind)'!BP$6:BP$37))/(MAX('05 (ind)'!BP$6:BP$37)-MIN('05 (ind)'!BP$6:BP$37))))))</f>
        <v>13.491913511412054</v>
      </c>
      <c r="BQ36" s="75">
        <f>IF('05 (ind)'!BQ$1="si",100*(('05 (ind)'!BQ35-MIN('05 (ind)'!BQ$6:BQ$37))/(MAX('05 (ind)'!BQ$6:BQ$37)-MIN('05 (ind)'!BQ$6:BQ$37))),ABS(-100+(100*(('05 (ind)'!BQ35-MIN('05 (ind)'!BQ$6:BQ$37))/(MAX('05 (ind)'!BQ$6:BQ$37)-MIN('05 (ind)'!BQ$6:BQ$37))))))</f>
        <v>32.274555055570232</v>
      </c>
      <c r="BR36" s="75">
        <f>IF('05 (ind)'!BR$1="si",100*(('05 (ind)'!BR35-MIN('05 (ind)'!BR$6:BR$37))/(MAX('05 (ind)'!BR$6:BR$37)-MIN('05 (ind)'!BR$6:BR$37))),ABS(-100+(100*(('05 (ind)'!BR35-MIN('05 (ind)'!BR$6:BR$37))/(MAX('05 (ind)'!BP$6:BP$37)-MIN('05 (ind)'!BR$6:BR$37))))))</f>
        <v>19.577349142729901</v>
      </c>
      <c r="BS36" s="75">
        <f>IF('05 (ind)'!BS$1="si",100*(('05 (ind)'!BS35-MIN('05 (ind)'!BS$6:BS$37))/(MAX('05 (ind)'!BS$6:BS$37)-MIN('05 (ind)'!BS$6:BS$37))),ABS(-100+(100*(('05 (ind)'!BS35-MIN('05 (ind)'!BS$6:BS$37))/(MAX('05 (ind)'!BQ$6:BQ$37)-MIN('05 (ind)'!BS$6:BS$37))))))</f>
        <v>82.603904235211274</v>
      </c>
      <c r="BT36" s="75">
        <f>IF('05 (ind)'!BT$1="si",100*(('05 (ind)'!BT35-MIN('05 (ind)'!BT$6:BT$37))/(MAX('05 (ind)'!BT$6:BT$37)-MIN('05 (ind)'!BT$6:BT$37))),ABS(-100+(100*(('05 (ind)'!BT35-MIN('05 (ind)'!BT$6:BT$37))/(MAX('05 (ind)'!BR$6:BR$37)-MIN('05 (ind)'!BT$6:BT$37))))))</f>
        <v>100</v>
      </c>
      <c r="BU36" s="75">
        <f>IF('05 (ind)'!BU$1="si",100*(('05 (ind)'!BU35-MIN('05 (ind)'!BU$6:BU$37))/(MAX('05 (ind)'!BU$6:BU$37)-MIN('05 (ind)'!BU$6:BU$37))),ABS(-100+(100*(('05 (ind)'!BU35-MIN('05 (ind)'!BU$6:BU$37))/(MAX('05 (ind)'!BU$6:BU$37)-MIN('05 (ind)'!BU$6:BU$37))))))</f>
        <v>100</v>
      </c>
      <c r="BV36" s="75">
        <f>IF('05 (ind)'!BV$1="si",100*(('05 (ind)'!BV35-MIN('05 (ind)'!BV$6:BV$37))/(MAX('05 (ind)'!BV$6:BV$37)-MIN('05 (ind)'!BV$6:BV$37))),ABS(-100+(100*(('05 (ind)'!BV35-MIN('05 (ind)'!BV$6:BV$37))/(MAX('05 (ind)'!BV$6:BV$37)-MIN('05 (ind)'!BV$6:BV$37))))))</f>
        <v>48.15585960737657</v>
      </c>
      <c r="BW36" s="75">
        <f>IF('05 (ind)'!BW$1="si",100*(('05 (ind)'!BW35-MIN('05 (ind)'!BW$6:BW$37))/(MAX('05 (ind)'!BW$6:BW$37)-MIN('05 (ind)'!BW$6:BW$37))),ABS(-100+(100*(('05 (ind)'!BW35-MIN('05 (ind)'!BW$6:BW$37))/(MAX('05 (ind)'!BW$6:BW$37)-MIN('05 (ind)'!BW$6:BW$37))))))</f>
        <v>59.377871111694461</v>
      </c>
      <c r="BX36" s="75">
        <f>IF('05 (ind)'!BX$1="si",100*(('05 (ind)'!BX35-MIN('05 (ind)'!BX$6:BX$37))/(MAX('05 (ind)'!BX$6:BX$37)-MIN('05 (ind)'!BX$6:BX$37))),ABS(-100+(100*(('05 (ind)'!BX35-MIN('05 (ind)'!BX$6:BX$37))/(MAX('05 (ind)'!BX$6:BX$37)-MIN('05 (ind)'!BX$6:BX$37))))))</f>
        <v>18.015695306409242</v>
      </c>
      <c r="BY36" s="75">
        <f>IF('05 (ind)'!BY$1="si",100*(('05 (ind)'!BY35-MIN('05 (ind)'!BY$6:BY$37))/(MAX('05 (ind)'!BY$6:BY$37)-MIN('05 (ind)'!BY$6:BY$37))),ABS(-100+(100*(('05 (ind)'!BY35-MIN('05 (ind)'!BY$6:BY$37))/(MAX('05 (ind)'!BY$6:BY$37)-MIN('05 (ind)'!BY$6:BY$37))))))</f>
        <v>26.855166057011377</v>
      </c>
      <c r="BZ36" s="75">
        <f>IF('05 (ind)'!BZ$1="si",100*(('05 (ind)'!BZ35-MIN('05 (ind)'!BZ$6:BZ$37))/(MAX('05 (ind)'!BZ$6:BZ$37)-MIN('05 (ind)'!BZ$6:BZ$37))),ABS(-100+(100*(('05 (ind)'!BZ35-MIN('05 (ind)'!BZ$6:BZ$37))/(MAX('05 (ind)'!BZ$6:BZ$37)-MIN('05 (ind)'!BZ$6:BZ$37))))))</f>
        <v>84.673641879840986</v>
      </c>
      <c r="CA36" s="75">
        <f>IF('05 (ind)'!CA$1="si",100*(('05 (ind)'!CA35-MIN('05 (ind)'!CA$6:CA$37))/(MAX('05 (ind)'!CA$6:CA$37)-MIN('05 (ind)'!CA$6:CA$37))),ABS(-100+(100*(('05 (ind)'!CA35-MIN('05 (ind)'!CA$6:CA$37))/(MAX('05 (ind)'!CA$6:CA$37)-MIN('05 (ind)'!CA$6:CA$37))))))</f>
        <v>0</v>
      </c>
      <c r="CB36" s="75">
        <f>IF('05 (ind)'!CB$1="si",100*(('05 (ind)'!CB35-MIN('05 (ind)'!CB$6:CB$37))/(MAX('05 (ind)'!CB$6:CB$37)-MIN('05 (ind)'!CB$6:CB$37))),ABS(-100+(100*(('05 (ind)'!CB35-MIN('05 (ind)'!CB$6:CB$37))/(MAX('05 (ind)'!CB$6:CB$37)-MIN('05 (ind)'!CB$6:CB$37))))))</f>
        <v>50.561797752808985</v>
      </c>
      <c r="CC36" s="75">
        <f>IF('05 (ind)'!CC$1="si",100*(('05 (ind)'!CC35-MIN('05 (ind)'!CC$6:CC$37))/(MAX('05 (ind)'!CC$6:CC$37)-MIN('05 (ind)'!CC$6:CC$37))),ABS(-100+(100*(('05 (ind)'!CC35-MIN('05 (ind)'!CC$6:CC$37))/(MAX('05 (ind)'!CC$6:CC$37)-MIN('05 (ind)'!CC$6:CC$37))))))</f>
        <v>51.386600802828383</v>
      </c>
      <c r="CD36" s="75">
        <f>IF('05 (ind)'!CD$1="si",100*(('05 (ind)'!CD35-MIN('05 (ind)'!CD$6:CD$37))/(MAX('05 (ind)'!CD$6:CD$37)-MIN('05 (ind)'!CD$6:CD$37))),ABS(-100+(100*(('05 (ind)'!CD35-MIN('05 (ind)'!CD$6:CD$37))/(MAX('05 (ind)'!CD$6:CD$37)-MIN('05 (ind)'!CD$6:CD$37))))))</f>
        <v>1.1142759103484132</v>
      </c>
      <c r="CE36" s="75">
        <f>IF('05 (ind)'!CE$1="si",100*(('05 (ind)'!CE35-MIN('05 (ind)'!CE$6:CE$37))/(MAX('05 (ind)'!CE$6:CE$37)-MIN('05 (ind)'!CE$6:CE$37))),ABS(-100+(100*(('05 (ind)'!CE35-MIN('05 (ind)'!CE$6:CE$37))/(MAX('05 (ind)'!CE$6:CE$37)-MIN('05 (ind)'!CE$6:CE$37))))))</f>
        <v>9.0678710840687806</v>
      </c>
      <c r="CF36" s="75">
        <f>IF('05 (ind)'!CF$1="si",100*(('05 (ind)'!CF35-MIN('05 (ind)'!CF$6:CF$37))/(MAX('05 (ind)'!CF$6:CF$37)-MIN('05 (ind)'!CF$6:CF$37))),ABS(-100+(100*(('05 (ind)'!CF35-MIN('05 (ind)'!CF$6:CF$37))/(MAX('05 (ind)'!CF$6:CF$37)-MIN('05 (ind)'!CF$6:CF$37))))))</f>
        <v>5.721905687770608</v>
      </c>
      <c r="CG36" s="75">
        <f>IF('05 (ind)'!CG$1="si",100*(('05 (ind)'!CG35-MIN('05 (ind)'!CG$6:CG$37))/(MAX('05 (ind)'!CG$6:CG$37)-MIN('05 (ind)'!CG$6:CG$37))),ABS(-100+(100*(('05 (ind)'!CG35-MIN('05 (ind)'!CG$6:CG$37))/(MAX('05 (ind)'!CG$6:CG$37)-MIN('05 (ind)'!CG$6:CG$37))))))</f>
        <v>16.778593979101359</v>
      </c>
      <c r="CH36" s="75">
        <f>IF('05 (ind)'!CH$1="si",100*(('05 (ind)'!CH35-MIN('05 (ind)'!CH$6:CH$37))/(MAX('05 (ind)'!CH$6:CH$37)-MIN('05 (ind)'!CH$6:CH$37))),ABS(-100+(100*(('05 (ind)'!CH35-MIN('05 (ind)'!CH$6:CH$37))/(MAX('05 (ind)'!CH$6:CH$37)-MIN('05 (ind)'!CH$6:CH$37))))))</f>
        <v>7.0508750936079156</v>
      </c>
      <c r="CI36" s="75">
        <f>IF('05 (ind)'!CI$1="si",100*(('05 (ind)'!CI35-MIN('05 (ind)'!CI$6:CI$37))/(MAX('05 (ind)'!CI$6:CI$37)-MIN('05 (ind)'!CI$6:CI$37))),ABS(-100+(100*(('05 (ind)'!CI35-MIN('05 (ind)'!CI$6:CI$37))/(MAX('05 (ind)'!CI$6:CI$37)-MIN('05 (ind)'!CI$6:CI$37))))))</f>
        <v>38.626171062706952</v>
      </c>
      <c r="CJ36" s="75">
        <f>IF('05 (ind)'!CJ$1="si",100*(('05 (ind)'!CJ35-MIN('05 (ind)'!CJ$6:CJ$37))/(MAX('05 (ind)'!CJ$6:CJ$37)-MIN('05 (ind)'!CJ$6:CJ$37))),ABS(-100+(100*(('05 (ind)'!CJ35-MIN('05 (ind)'!CJ$6:CJ$37))/(MAX('05 (ind)'!CJ$6:CJ$37)-MIN('05 (ind)'!CJ$6:CJ$37))))))</f>
        <v>41.473027756427442</v>
      </c>
      <c r="CK36" s="75">
        <f>IF('05 (ind)'!CK$1="si",100*(('05 (ind)'!CK35-MIN('05 (ind)'!CK$6:CK$37))/(MAX('05 (ind)'!CK$6:CK$37)-MIN('05 (ind)'!CK$6:CK$37))),ABS(-100+(100*(('05 (ind)'!CK35-MIN('05 (ind)'!CK$6:CK$37))/(MAX('05 (ind)'!CK$6:CK$37)-MIN('05 (ind)'!CK$6:CK$37))))))</f>
        <v>4.0420325067716485</v>
      </c>
      <c r="CL36" s="75">
        <f>IF('05 (ind)'!CL$1="si",100*(('05 (ind)'!CL35-MIN('05 (ind)'!CL$6:CL$37))/(MAX('05 (ind)'!CL$6:CL$37)-MIN('05 (ind)'!CL$6:CL$37))),ABS(-100+(100*(('05 (ind)'!CL35-MIN('05 (ind)'!CL$6:CL$37))/(MAX('05 (ind)'!CL$6:CL$37)-MIN('05 (ind)'!CL$6:CL$37))))))</f>
        <v>11.284044600682128</v>
      </c>
      <c r="CM36" s="75">
        <f>IF('05 (ind)'!CM$1="si",100*(('05 (ind)'!CM35-MIN('05 (ind)'!CM$6:CM$37))/(MAX('05 (ind)'!CM$6:CM$37)-MIN('05 (ind)'!CM$6:CM$37))),ABS(-100+(100*(('05 (ind)'!CM35-MIN('05 (ind)'!CM$6:CM$37))/(MAX('05 (ind)'!CM$6:CM$37)-MIN('05 (ind)'!CM$6:CM$37))))))</f>
        <v>5.3884382983979888</v>
      </c>
    </row>
    <row r="37" spans="1:91">
      <c r="A37" s="18" t="s">
        <v>438</v>
      </c>
      <c r="B37" s="87">
        <f>IF('05 (ind)'!B$1="si",100*(('05 (ind)'!B36-MIN('05 (ind)'!B$6:B$37))/(MAX('05 (ind)'!B$6:B$37)-MIN('05 (ind)'!B$6:B$37))),ABS(-100+(100*(('05 (ind)'!B36-MIN('05 (ind)'!B$6:B$37))/(MAX('05 (ind)'!B$6:B$37)-MIN('05 (ind)'!B$6:B$37))))))</f>
        <v>4.0230880626561616</v>
      </c>
      <c r="C37" s="87">
        <f>IF('05 (ind)'!C$1="si",100*(('05 (ind)'!C36-MIN('05 (ind)'!C$6:C$37))/(MAX('05 (ind)'!C$6:C$37)-MIN('05 (ind)'!C$6:C$37))),ABS(-100+(100*(('05 (ind)'!C36-MIN('05 (ind)'!C$6:C$37))/(MAX('05 (ind)'!C$6:C$37)-MIN('05 (ind)'!C$6:C$37))))))</f>
        <v>32.860716616385112</v>
      </c>
      <c r="D37" s="87">
        <f>IF('05 (ind)'!D$1="si",100*(('05 (ind)'!D36-MIN('05 (ind)'!D$6:D$37))/(MAX('05 (ind)'!D$6:D$37)-MIN('05 (ind)'!D$6:D$37))),ABS(-100+(100*(('05 (ind)'!D36-MIN('05 (ind)'!D$6:D$37))/(MAX('05 (ind)'!D$6:D$37)-MIN('05 (ind)'!D$6:D$37))))))</f>
        <v>26.59661129623386</v>
      </c>
      <c r="E37" s="87">
        <f>IF('05 (ind)'!E$1="si",100*(('05 (ind)'!E36-MIN('05 (ind)'!E$6:E$37))/(MAX('05 (ind)'!E$6:E$37)-MIN('05 (ind)'!E$6:E$37))),ABS(-100+(100*(('05 (ind)'!E36-MIN('05 (ind)'!E$6:E$37))/(MAX('05 (ind)'!E$6:E$37)-MIN('05 (ind)'!E$6:E$37))))))</f>
        <v>77.812546565340483</v>
      </c>
      <c r="F37" s="87">
        <f>IF('05 (ind)'!F$1="si",100*(('05 (ind)'!F36-MIN('05 (ind)'!F$6:F$37))/(MAX('05 (ind)'!F$6:F$37)-MIN('05 (ind)'!F$6:F$37))),ABS(-100+(100*(('05 (ind)'!F36-MIN('05 (ind)'!F$6:F$37))/(MAX('05 (ind)'!F$6:F$37)-MIN('05 (ind)'!F$6:F$37))))))</f>
        <v>61.794019933554836</v>
      </c>
      <c r="G37" s="87">
        <f>IF('05 (ind)'!G$1="si",100*(('05 (ind)'!G36-MIN('05 (ind)'!G$6:G$37))/(MAX('05 (ind)'!G$6:G$37)-MIN('05 (ind)'!G$6:G$37))),ABS(-100+(100*(('05 (ind)'!G36-MIN('05 (ind)'!G$6:G$37))/(MAX('05 (ind)'!G$6:G$37)-MIN('05 (ind)'!G$6:G$37))))))</f>
        <v>77.294685990338138</v>
      </c>
      <c r="H37" s="87">
        <f>IF('05 (ind)'!H$1="si",100*(('05 (ind)'!H36-MIN('05 (ind)'!H$6:H$37))/(MAX('05 (ind)'!H$6:H$37)-MIN('05 (ind)'!H$6:H$37))),ABS(-100+(100*(('05 (ind)'!H36-MIN('05 (ind)'!H$6:H$37))/(MAX('05 (ind)'!H$6:H$37)-MIN('05 (ind)'!H$6:H$37))))))</f>
        <v>54.109589041095894</v>
      </c>
      <c r="I37" s="87">
        <f>IF('05 (ind)'!I$1="si",100*(('05 (ind)'!I36-MIN('05 (ind)'!I$6:I$37))/(MAX('05 (ind)'!I$6:I$37)-MIN('05 (ind)'!I$6:I$37))),ABS(-100+(100*(('05 (ind)'!I36-MIN('05 (ind)'!I$6:I$37))/(MAX('05 (ind)'!I$6:I$37)-MIN('05 (ind)'!I$6:I$37))))))</f>
        <v>80.828220858895691</v>
      </c>
      <c r="J37" s="87">
        <f>IF('05 (ind)'!J$1="si",100*(('05 (ind)'!J36-MIN('05 (ind)'!J$6:J$37))/(MAX('05 (ind)'!J$6:J$37)-MIN('05 (ind)'!J$6:J$37))),ABS(-100+(100*(('05 (ind)'!J36-MIN('05 (ind)'!J$6:J$37))/(MAX('05 (ind)'!J$6:J$37)-MIN('05 (ind)'!J$6:J$37))))))</f>
        <v>98.037974683544306</v>
      </c>
      <c r="K37" s="87">
        <f>IF('05 (ind)'!K$1="si",100*(('05 (ind)'!K36-MIN('05 (ind)'!K$6:K$37))/(MAX('05 (ind)'!K$6:K$37)-MIN('05 (ind)'!K$6:K$37))),ABS(-100+(100*(('05 (ind)'!K36-MIN('05 (ind)'!K$6:K$37))/(MAX('05 (ind)'!K$6:K$37)-MIN('05 (ind)'!K$6:K$37))))))</f>
        <v>48.523676853444229</v>
      </c>
      <c r="L37" s="87">
        <f>IF('05 (ind)'!L$1="si",100*(('05 (ind)'!L36-MIN('05 (ind)'!L$6:L$37))/(MAX('05 (ind)'!L$6:L$37)-MIN('05 (ind)'!L$6:L$37))),ABS(-100+(100*(('05 (ind)'!L36-MIN('05 (ind)'!L$6:L$37))/(MAX('05 (ind)'!L$6:L$37)-MIN('05 (ind)'!L$6:L$37))))))</f>
        <v>100</v>
      </c>
      <c r="M37" s="87">
        <f>IF('05 (ind)'!M$1="si",100*(('05 (ind)'!M36-MIN('05 (ind)'!M$6:M$37))/(MAX('05 (ind)'!M$6:M$37)-MIN('05 (ind)'!M$6:M$37))),ABS(-100+(100*(('05 (ind)'!M36-MIN('05 (ind)'!M$6:M$37))/(MAX('05 (ind)'!M$6:M$37)-MIN('05 (ind)'!M$6:M$37))))))</f>
        <v>3.9544161143156074</v>
      </c>
      <c r="N37" s="87">
        <f>IF('05 (ind)'!N$1="si",100*(('05 (ind)'!N36-MIN('05 (ind)'!N$6:N$37))/(MAX('05 (ind)'!N$6:N$37)-MIN('05 (ind)'!N$6:N$37))),ABS(-100+(100*(('05 (ind)'!N36-MIN('05 (ind)'!N$6:N$37))/(MAX('05 (ind)'!N$6:N$37)-MIN('05 (ind)'!N$6:N$37))))))</f>
        <v>100</v>
      </c>
      <c r="O37" s="87">
        <f>IF('05 (ind)'!O$1="si",100*(('05 (ind)'!O36-MIN('05 (ind)'!O$6:O$37))/(MAX('05 (ind)'!O$6:O$37)-MIN('05 (ind)'!O$6:O$37))),ABS(-100+(100*(('05 (ind)'!O36-MIN('05 (ind)'!O$6:O$37))/(MAX('05 (ind)'!O$6:O$37)-MIN('05 (ind)'!O$6:O$37))))))</f>
        <v>97.647058823529406</v>
      </c>
      <c r="P37" s="87">
        <f>IF('05 (ind)'!P$1="si",100*(('05 (ind)'!P36-MIN('05 (ind)'!P$6:P$37))/(MAX('05 (ind)'!P$6:P$37)-MIN('05 (ind)'!P$6:P$37))),ABS(-100+(100*(('05 (ind)'!P36-MIN('05 (ind)'!P$6:P$37))/(MAX('05 (ind)'!P$6:P$37)-MIN('05 (ind)'!P$6:P$37))))))</f>
        <v>9.0989692576902179</v>
      </c>
      <c r="Q37" s="87">
        <f>IF('05 (ind)'!Q$1="si",100*(('05 (ind)'!Q36-MIN('05 (ind)'!Q$6:Q$37))/(MAX('05 (ind)'!Q$6:Q$37)-MIN('05 (ind)'!Q$6:Q$37))),ABS(-100+(100*(('05 (ind)'!Q36-MIN('05 (ind)'!Q$6:Q$37))/(MAX('05 (ind)'!Q$6:Q$37)-MIN('05 (ind)'!Q$6:Q$37))))))</f>
        <v>2.3059433050709326</v>
      </c>
      <c r="R37" s="87">
        <f>IF('05 (ind)'!R$1="si",100*(('05 (ind)'!R36-MIN('05 (ind)'!R$6:R$37))/(MAX('05 (ind)'!R$6:R$37)-MIN('05 (ind)'!R$6:R$37))),ABS(-100+(100*(('05 (ind)'!R36-MIN('05 (ind)'!R$6:R$37))/(MAX('05 (ind)'!R$6:R$37)-MIN('05 (ind)'!R$6:R$37))))))</f>
        <v>4.7709087607073042E-2</v>
      </c>
      <c r="S37" s="75">
        <f>ABS(ABS(('05 (ind)'!S36-((MAX('05 (ind)'!S$6:S$37)+MIN('05 (ind)'!S$6:S$37))/2))/(((MAX('05 (ind)'!S$6:S$37)+MIN('05 (ind)'!S$6:S$37))/2)-MAX('05 (ind)'!S$6:S$37))*100)-100)</f>
        <v>5.200836381525221</v>
      </c>
      <c r="T37" s="75">
        <f>IF('05 (ind)'!T$1="si",100*(('05 (ind)'!T36-MIN('05 (ind)'!T$6:T$37))/(MAX('05 (ind)'!T$6:T$37)-MIN('05 (ind)'!T$6:T$37))),ABS(-100+(100*(('05 (ind)'!T36-MIN('05 (ind)'!T$6:T$37))/(MAX('05 (ind)'!T$6:T$37)-MIN('05 (ind)'!T$6:T$37))))))</f>
        <v>0.83914441594103417</v>
      </c>
      <c r="U37" s="75">
        <f>IF('05 (ind)'!U$1="si",100*(('05 (ind)'!U36-MIN('05 (ind)'!U$6:U$37))/(MAX('05 (ind)'!U$6:U$37)-MIN('05 (ind)'!U$6:U$37))),ABS(-100+(100*(('05 (ind)'!U36-MIN('05 (ind)'!U$6:U$37))/(MAX('05 (ind)'!U$6:U$37)-MIN('05 (ind)'!U$6:U$37))))))</f>
        <v>0</v>
      </c>
      <c r="V37" s="75">
        <f>IF('05 (ind)'!V$1="si",100*(('05 (ind)'!V36-MIN('05 (ind)'!V$6:V$37))/(MAX('05 (ind)'!V$6:V$37)-MIN('05 (ind)'!V$6:V$37))),ABS(-100+(100*(('05 (ind)'!V36-MIN('05 (ind)'!V$6:V$37))/(MAX('05 (ind)'!V$6:V$37)-MIN('05 (ind)'!V$6:V$37))))))</f>
        <v>98.895027624309392</v>
      </c>
      <c r="W37" s="75">
        <f>IF('05 (ind)'!W$1="si",100*(('05 (ind)'!W36-MIN('05 (ind)'!W$6:W$37))/(MAX('05 (ind)'!W$6:W$37)-MIN('05 (ind)'!W$6:W$37))),ABS(-100+(100*(('05 (ind)'!W36-MIN('05 (ind)'!W$6:W$37))/(MAX('05 (ind)'!W$6:W$37)-MIN('05 (ind)'!W$6:W$37))))))</f>
        <v>57.708931539972795</v>
      </c>
      <c r="X37" s="75">
        <f>IF('05 (ind)'!X$1="si",100*(('05 (ind)'!X36-MIN('05 (ind)'!X$6:X$37))/(MAX('05 (ind)'!X$6:X$37)-MIN('05 (ind)'!X$6:X$37))),ABS(-100+(100*(('05 (ind)'!X36-MIN('05 (ind)'!X$6:X$37))/(MAX('05 (ind)'!X$6:X$37)-MIN('05 (ind)'!X$6:X$37))))))</f>
        <v>28.00150651672849</v>
      </c>
      <c r="Y37" s="75">
        <f>IF('05 (ind)'!Y$1="si",100*(('05 (ind)'!Y36-MIN('05 (ind)'!Y$6:Y$37))/(MAX('05 (ind)'!Y$6:Y$37)-MIN('05 (ind)'!Y$6:Y$37))),ABS(-100+(100*(('05 (ind)'!Y36-MIN('05 (ind)'!Y$6:Y$37))/(MAX('05 (ind)'!Y$6:Y$37)-MIN('05 (ind)'!Y$6:Y$37))))))</f>
        <v>58.51050802834795</v>
      </c>
      <c r="Z37" s="75">
        <f>IF('05 (ind)'!Z$1="si",100*(('05 (ind)'!Z36-MIN('05 (ind)'!Z$6:Z$37))/(MAX('05 (ind)'!Z$6:Z$37)-MIN('05 (ind)'!Z$6:Z$37))),ABS(-100+(100*(('05 (ind)'!Z36-MIN('05 (ind)'!Z$6:Z$37))/(MAX('05 (ind)'!Z$6:Z$37)-MIN('05 (ind)'!Z$6:Z$37))))))</f>
        <v>17.922295367177156</v>
      </c>
      <c r="AA37" s="75">
        <f>IF('05 (ind)'!AA$1="si",100*(('05 (ind)'!AA36-MIN('05 (ind)'!AA$6:AA$37))/(MAX('05 (ind)'!AA$6:AA$37)-MIN('05 (ind)'!AA$6:AA$37))),ABS(-100+(100*(('05 (ind)'!AA36-MIN('05 (ind)'!AA$6:AA$37))/(MAX('05 (ind)'!AA$6:AA$37)-MIN('05 (ind)'!AA$6:AA$37))))))</f>
        <v>47.566569917478731</v>
      </c>
      <c r="AB37" s="75">
        <f>IF('05 (ind)'!AB$1="si",100*(('05 (ind)'!AB36-MIN('05 (ind)'!AB$6:AB$37))/(MAX('05 (ind)'!AB$6:AB$37)-MIN('05 (ind)'!AB$6:AB$37))),ABS(-100+(100*(('05 (ind)'!AB36-MIN('05 (ind)'!AB$6:AB$37))/(MAX('05 (ind)'!AB$6:AB$37)-MIN('05 (ind)'!AB$6:AB$37))))))</f>
        <v>40.369141076222753</v>
      </c>
      <c r="AC37" s="75">
        <f>IF('05 (ind)'!AC$1="si",100*(('05 (ind)'!AC36-MIN('05 (ind)'!AC$6:AC$37))/(MAX('05 (ind)'!AC$6:AC$37)-MIN('05 (ind)'!AC$6:AC$37))),ABS(-100+(100*(('05 (ind)'!AC36-MIN('05 (ind)'!AC$6:AC$37))/(MAX('05 (ind)'!AC$6:AC$37)-MIN('05 (ind)'!AC$6:AC$37))))))</f>
        <v>52.377316096991365</v>
      </c>
      <c r="AD37" s="75">
        <f>IF('05 (ind)'!AD$1="si",100*(('05 (ind)'!AD36-MIN('05 (ind)'!AD$6:AD$37))/(MAX('05 (ind)'!AD$6:AD$37)-MIN('05 (ind)'!AD$6:AD$37))),ABS(-100+(100*(('05 (ind)'!AD36-MIN('05 (ind)'!AD$6:AD$37))/(MAX('05 (ind)'!AD$6:AD$37)-MIN('05 (ind)'!AD$6:AD$37))))))</f>
        <v>76.524909173642115</v>
      </c>
      <c r="AE37" s="75">
        <f>IF('05 (ind)'!AE$1="si",100*(('05 (ind)'!AE36-MIN('05 (ind)'!AE$6:AE$37))/(MAX('05 (ind)'!AE$6:AE$37)-MIN('05 (ind)'!AE$6:AE$37))),ABS(-100+(100*(('05 (ind)'!AE36-MIN('05 (ind)'!AE$6:AE$37))/(MAX('05 (ind)'!AE$6:AE$37)-MIN('05 (ind)'!AE$6:AE$37))))))</f>
        <v>57.396780109762261</v>
      </c>
      <c r="AF37" s="75">
        <f>IF('05 (ind)'!AF$1="si",100*(('05 (ind)'!AF36-MIN('05 (ind)'!AF$6:AF$37))/(MAX('05 (ind)'!AF$6:AF$37)-MIN('05 (ind)'!AF$6:AF$37))),ABS(-100+(100*(('05 (ind)'!AF36-MIN('05 (ind)'!AF$6:AF$37))/(MAX('05 (ind)'!AF$6:AF$37)-MIN('05 (ind)'!AF$6:AF$37))))))</f>
        <v>52.747252747252752</v>
      </c>
      <c r="AG37" s="75">
        <f>IF('05 (ind)'!AG$1="si",100*(('05 (ind)'!AG36-MIN('05 (ind)'!AG$6:AG$37))/(MAX('05 (ind)'!AG$6:AG$37)-MIN('05 (ind)'!AG$6:AG$37))),ABS(-100+(100*(('05 (ind)'!AG36-MIN('05 (ind)'!AG$6:AG$37))/(MAX('05 (ind)'!AG$6:AG$37)-MIN('05 (ind)'!AG$6:AG$37))))))</f>
        <v>49.038461538461526</v>
      </c>
      <c r="AH37" s="75">
        <f>IF('05 (ind)'!AH$1="si",100*(('05 (ind)'!AH36-MIN('05 (ind)'!AH$6:AH$37))/(MAX('05 (ind)'!AH$6:AH$37)-MIN('05 (ind)'!AH$6:AH$37))),ABS(-100+(100*(('05 (ind)'!AH36-MIN('05 (ind)'!AH$6:AH$37))/(MAX('05 (ind)'!AH$6:AH$37)-MIN('05 (ind)'!AH$6:AH$37))))))</f>
        <v>4.5226130653266265</v>
      </c>
      <c r="AI37" s="75">
        <f>IF('05 (ind)'!AI$1="si",100*(('05 (ind)'!AI36-MIN('05 (ind)'!AI$6:AI$37))/(MAX('05 (ind)'!AI$6:AI$37)-MIN('05 (ind)'!AI$6:AI$37))),ABS(-100+(100*(('05 (ind)'!AI36-MIN('05 (ind)'!AI$6:AI$37))/(MAX('05 (ind)'!AI$6:AI$37)-MIN('05 (ind)'!AI$6:AI$37))))))</f>
        <v>2.6856033742674779</v>
      </c>
      <c r="AJ37" s="75">
        <f>IF('05 (ind)'!AJ$1="si",100*(('05 (ind)'!AJ36-MIN('05 (ind)'!AJ$6:AJ$37))/(MAX('05 (ind)'!AJ$6:AJ$37)-MIN('05 (ind)'!AJ$6:AJ$37))),ABS(-100+(100*(('05 (ind)'!AJ36-MIN('05 (ind)'!AJ$6:AJ$37))/(MAX('05 (ind)'!AJ$6:AJ$37)-MIN('05 (ind)'!AJ$6:AJ$37))))))</f>
        <v>62.048331415420051</v>
      </c>
      <c r="AK37" s="75">
        <f>IF('05 (ind)'!AK$1="si",100*(('05 (ind)'!AK36-MIN('05 (ind)'!AK$6:AK$37))/(MAX('05 (ind)'!AK$6:AK$37)-MIN('05 (ind)'!AK$6:AK$37))),ABS(-100+(100*(('05 (ind)'!AK36-MIN('05 (ind)'!AK$6:AK$37))/(MAX('05 (ind)'!AK$6:AK$37)-MIN('05 (ind)'!AK$6:AK$37))))))</f>
        <v>3.0150910146907162</v>
      </c>
      <c r="AL37" s="75">
        <f>IF('05 (ind)'!AL$1="si",100*(('05 (ind)'!AL36-MIN('05 (ind)'!AL$6:AL$37))/(MAX('05 (ind)'!AL$6:AL$37)-MIN('05 (ind)'!AL$6:AL$37))),ABS(-100+(100*(('05 (ind)'!AL36-MIN('05 (ind)'!AL$6:AL$37))/(MAX('05 (ind)'!AL$6:AL$37)-MIN('05 (ind)'!AL$6:AL$37))))))</f>
        <v>81.332577229194712</v>
      </c>
      <c r="AM37" s="75">
        <f>IF('05 (ind)'!AM$1="si",100*(('05 (ind)'!AM36-MIN('05 (ind)'!AM$6:AM$37))/(MAX('05 (ind)'!AM$6:AM$37)-MIN('05 (ind)'!AM$6:AM$37))),ABS(-100+(100*(('05 (ind)'!AM36-MIN('05 (ind)'!AM$6:AM$37))/(MAX('05 (ind)'!AM$6:AM$37)-MIN('05 (ind)'!AM$6:AM$37))))))</f>
        <v>87.813280157878296</v>
      </c>
      <c r="AN37" s="75">
        <f>IF('05 (ind)'!AN$1="si",100*(('05 (ind)'!AN36-MIN('05 (ind)'!AN$6:AN$37))/(MAX('05 (ind)'!AN$6:AN$37)-MIN('05 (ind)'!AN$6:AN$37))),ABS(-100+(100*(('05 (ind)'!AN36-MIN('05 (ind)'!AN$6:AN$37))/(MAX('05 (ind)'!AN$6:AN$37)-MIN('05 (ind)'!AN$6:AN$37))))))</f>
        <v>59.310822614910975</v>
      </c>
      <c r="AO37" s="75">
        <f>IF('05 (ind)'!AO$1="si",100*(('05 (ind)'!AO36-MIN('05 (ind)'!AO$6:AO$37))/(MAX('05 (ind)'!AO$6:AO$37)-MIN('05 (ind)'!AO$6:AO$37))),ABS(-100+(100*(('05 (ind)'!AO36-MIN('05 (ind)'!AO$6:AO$37))/(MAX('05 (ind)'!AO$6:AO$37)-MIN('05 (ind)'!AO$6:AO$37))))))</f>
        <v>69.608542030425781</v>
      </c>
      <c r="AP37" s="75">
        <f>IF('05 (ind)'!AP$1="si",100*(('05 (ind)'!AP36-MIN('05 (ind)'!AP$6:AP$37))/(MAX('05 (ind)'!AP$6:AP$37)-MIN('05 (ind)'!AP$6:AP$37))),ABS(-100+(100*(('05 (ind)'!AP36-MIN('05 (ind)'!AP$6:AP$37))/(MAX('05 (ind)'!AP$6:AP$37)-MIN('05 (ind)'!AP$6:AP$37))))))</f>
        <v>90.383048084759579</v>
      </c>
      <c r="AQ37" s="75">
        <f>IF('05 (ind)'!AQ$1="si",100*(('05 (ind)'!AQ36-MIN('05 (ind)'!AQ$6:AQ$37))/(MAX('05 (ind)'!AQ$6:AQ$37)-MIN('05 (ind)'!AQ$6:AQ$37))),ABS(-100+(100*(('05 (ind)'!AQ36-MIN('05 (ind)'!AQ$6:AQ$37))/(MAX('05 (ind)'!AQ$6:AQ$37)-MIN('05 (ind)'!AQ$6:AQ$37))))))</f>
        <v>5.9593951846277342</v>
      </c>
      <c r="AR37" s="75">
        <f>IF('05 (ind)'!AR$1="si",100*(('05 (ind)'!AR36-MIN('05 (ind)'!AR$6:AR$37))/(MAX('05 (ind)'!AR$6:AR$37)-MIN('05 (ind)'!AR$6:AR$37))),ABS(-100+(100*(('05 (ind)'!AR36-MIN('05 (ind)'!AR$6:AR$37))/(MAX('05 (ind)'!AR$6:AR$37)-MIN('05 (ind)'!AR$6:AR$37))))))</f>
        <v>78.466691910494646</v>
      </c>
      <c r="AS37" s="75">
        <f>IF('05 (ind)'!AS$1="si",100*(('05 (ind)'!AS36-MIN('05 (ind)'!AS$6:AS$37))/(MAX('05 (ind)'!AS$6:AS$37)-MIN('05 (ind)'!AS$6:AS$37))),ABS(-100+(100*(('05 (ind)'!AS36-MIN('05 (ind)'!AS$6:AS$37))/(MAX('05 (ind)'!AS$6:AS$37)-MIN('05 (ind)'!AS$6:AS$37))))))</f>
        <v>74.418604651162781</v>
      </c>
      <c r="AT37" s="75">
        <f>IF('05 (ind)'!AT$1="si",100*(('05 (ind)'!AT36-MIN('05 (ind)'!AT$6:AT$37))/(MAX('05 (ind)'!AT$6:AT$37)-MIN('05 (ind)'!AT$6:AT$37))),ABS(-100+(100*(('05 (ind)'!AT36-MIN('05 (ind)'!AT$6:AT$37))/(MAX('05 (ind)'!AT$6:AT$37)-MIN('05 (ind)'!AT$6:AT$37))))))</f>
        <v>0</v>
      </c>
      <c r="AU37" s="75">
        <f>IF('05 (ind)'!AU$1="si",100*(('05 (ind)'!AU36-MIN('05 (ind)'!AU$6:AU$37))/(MAX('05 (ind)'!AU$6:AU$37)-MIN('05 (ind)'!AU$6:AU$37))),ABS(-100+(100*(('05 (ind)'!AU36-MIN('05 (ind)'!AU$6:AU$37))/(MAX('05 (ind)'!AU$6:AU$37)-MIN('05 (ind)'!AU$6:AU$37))))))</f>
        <v>98.456790123456798</v>
      </c>
      <c r="AV37" s="75">
        <f>IF('05 (ind)'!AV$1="si",100*(('05 (ind)'!AV36-MIN('05 (ind)'!AV$6:AV$37))/(MAX('05 (ind)'!AV$6:AV$37)-MIN('05 (ind)'!AV$6:AV$37))),ABS(-100+(100*(('05 (ind)'!AV36-MIN('05 (ind)'!AV$6:AV$37))/(MAX('05 (ind)'!AV$6:AV$37)-MIN('05 (ind)'!AV$6:AV$37))))))</f>
        <v>73.136915077989599</v>
      </c>
      <c r="AW37" s="75">
        <f>IF('05 (ind)'!AW$1="si",100*(('05 (ind)'!AW36-MIN('05 (ind)'!AW$6:AW$37))/(MAX('05 (ind)'!AW$6:AW$37)-MIN('05 (ind)'!AW$6:AW$37))),ABS(-100+(100*(('05 (ind)'!AW36-MIN('05 (ind)'!AW$6:AW$37))/(MAX('05 (ind)'!AW$6:AW$37)-MIN('05 (ind)'!AW$6:AW$37))))))</f>
        <v>41.213063763608091</v>
      </c>
      <c r="AX37" s="75">
        <f>IF('05 (ind)'!AX$1="si",100*(('05 (ind)'!AX36-MIN('05 (ind)'!AX$6:AX$37))/(MAX('05 (ind)'!AX$6:AX$37)-MIN('05 (ind)'!AX$6:AX$37))),ABS(-100+(100*(('05 (ind)'!AX36-MIN('05 (ind)'!AX$6:AX$37))/(MAX('05 (ind)'!AX$6:AX$37)-MIN('05 (ind)'!AX$6:AX$37))))))</f>
        <v>0</v>
      </c>
      <c r="AY37" s="75">
        <f>IF('05 (ind)'!AY$1="si",100*(('05 (ind)'!AY36-MIN('05 (ind)'!AY$6:AY$37))/(MAX('05 (ind)'!AY$6:AY$37)-MIN('05 (ind)'!AY$6:AY$37))),ABS(-100+(100*(('05 (ind)'!AY36-MIN('05 (ind)'!AY$6:AY$37))/(MAX('05 (ind)'!AY$6:AY$37)-MIN('05 (ind)'!AY$6:AY$37))))))</f>
        <v>28.306374881065675</v>
      </c>
      <c r="AZ37" s="75">
        <f>IF('05 (ind)'!AZ$1="si",100*(('05 (ind)'!AZ36-MIN('05 (ind)'!AZ$6:AZ$37))/(MAX('05 (ind)'!AZ$6:AZ$37)-MIN('05 (ind)'!AZ$6:AZ$37))),ABS(-100+(100*(('05 (ind)'!AZ36-MIN('05 (ind)'!AZ$6:AZ$37))/(MAX('05 (ind)'!AZ$6:AZ$37)-MIN('05 (ind)'!AZ$6:AZ$37))))))</f>
        <v>47.287913373537428</v>
      </c>
      <c r="BA37" s="75">
        <f>IF('05 (ind)'!BA$1="si",100*(('05 (ind)'!BA36-MIN('05 (ind)'!BA$6:BA$37))/(MAX('05 (ind)'!BA$6:BA$37)-MIN('05 (ind)'!BA$6:BA$37))),ABS(-100+(100*(('05 (ind)'!BA36-MIN('05 (ind)'!BA$6:BA$37))/(MAX('05 (ind)'!BA$6:BA$37)-MIN('05 (ind)'!BA$6:BA$37))))))</f>
        <v>35.462548920197364</v>
      </c>
      <c r="BB37" s="75">
        <f>IF('05 (ind)'!BB$1="si",100*(('05 (ind)'!BB36-MIN('05 (ind)'!BB$6:BB$37))/(MAX('05 (ind)'!BB$6:BB$37)-MIN('05 (ind)'!BB$6:BB$37))),ABS(-100+(100*(('05 (ind)'!BB36-MIN('05 (ind)'!BB$6:BB$37))/(MAX('05 (ind)'!BB$6:BB$37)-MIN('05 (ind)'!BB$6:BB$37))))))</f>
        <v>6.8852710812102895</v>
      </c>
      <c r="BC37" s="75">
        <f>IF('05 (ind)'!BC$1="si",100*(('05 (ind)'!BC36-MIN('05 (ind)'!BC$6:BC$37))/(MAX('05 (ind)'!BC$6:BC$37)-MIN('05 (ind)'!BC$6:BC$37))),ABS(-100+(100*(('05 (ind)'!BC36-MIN('05 (ind)'!BC$6:BC$37))/(MAX('05 (ind)'!BC$6:BC$37)-MIN('05 (ind)'!BC$6:BC$37))))))</f>
        <v>46.783307788836609</v>
      </c>
      <c r="BD37" s="75">
        <f>IF('05 (ind)'!BD$1="si",100*(('05 (ind)'!BD36-MIN('05 (ind)'!BD$6:BD$37))/(MAX('05 (ind)'!BD$6:BD$37)-MIN('05 (ind)'!BD$6:BD$37))),ABS(-100+(100*(('05 (ind)'!BD36-MIN('05 (ind)'!BD$6:BD$37))/(MAX('05 (ind)'!BD$6:BD$37)-MIN('05 (ind)'!BD$6:BD$37))))))</f>
        <v>48.215865905091079</v>
      </c>
      <c r="BE37" s="75">
        <f>IF('05 (ind)'!BE$1="si",100*(('05 (ind)'!BE36-MIN('05 (ind)'!BE$6:BE$37))/(MAX('05 (ind)'!BE$6:BE$37)-MIN('05 (ind)'!BE$6:BE$37))),ABS(-100+(100*(('05 (ind)'!BE36-MIN('05 (ind)'!BE$6:BE$37))/(MAX('05 (ind)'!BE$6:BE$37)-MIN('05 (ind)'!BE$6:BE$37))))))</f>
        <v>14.581373471307623</v>
      </c>
      <c r="BF37" s="75">
        <f>IF('05 (ind)'!BF$1="si",100*(('05 (ind)'!BF36-MIN('05 (ind)'!BF$6:BF$37))/(MAX('05 (ind)'!BF$6:BF$37)-MIN('05 (ind)'!BF$6:BF$37))),ABS(-100+(100*(('05 (ind)'!BF36-MIN('05 (ind)'!BF$6:BF$37))/(MAX('05 (ind)'!BF$6:BF$37)-MIN('05 (ind)'!BF$6:BF$37))))))</f>
        <v>42.58925459304939</v>
      </c>
      <c r="BG37" s="75">
        <f>IF('05 (ind)'!BG$1="si",100*(('05 (ind)'!BG36-MIN('05 (ind)'!BG$6:BG$37))/(MAX('05 (ind)'!BG$6:BG$37)-MIN('05 (ind)'!BG$6:BG$37))),ABS(-100+(100*(('05 (ind)'!BG36-MIN('05 (ind)'!BG$6:BG$37))/(MAX('05 (ind)'!BG$6:BG$37)-MIN('05 (ind)'!BG$6:BG$37))))))</f>
        <v>32.970752667650871</v>
      </c>
      <c r="BH37" s="75">
        <f>IF('05 (ind)'!BH$1="si",100*(('05 (ind)'!BH36-MIN('05 (ind)'!BH$6:BH$37))/(MAX('05 (ind)'!BH$6:BH$37)-MIN('05 (ind)'!BH$6:BH$37))),ABS(-100+(100*(('05 (ind)'!BH36-MIN('05 (ind)'!BH$6:BH$37))/(MAX('05 (ind)'!BH$6:BH$37)-MIN('05 (ind)'!BH$6:BH$37))))))</f>
        <v>6.4506016625285119</v>
      </c>
      <c r="BI37" s="75">
        <f>IF('05 (ind)'!BI$1="si",100*(('05 (ind)'!BI36-MIN('05 (ind)'!BI$6:BI$37))/(MAX('05 (ind)'!BI$6:BI$37)-MIN('05 (ind)'!BI$6:BI$37))),ABS(-100+(100*(('05 (ind)'!BI36-MIN('05 (ind)'!BI$6:BI$37))/(MAX('05 (ind)'!BI$6:BI$37)-MIN('05 (ind)'!BI$6:BI$37))))))</f>
        <v>95.037169564455056</v>
      </c>
      <c r="BJ37" s="75">
        <f>IF('05 (ind)'!BJ$1="si",100*(('05 (ind)'!BJ36-MIN('05 (ind)'!BJ$6:BJ$37))/(MAX('05 (ind)'!BJ$6:BJ$37)-MIN('05 (ind)'!BJ$6:BJ$37))),ABS(-100+(100*(('05 (ind)'!BJ36-MIN('05 (ind)'!BJ$6:BJ$37))/(MAX('05 (ind)'!BJ$6:BJ$37)-MIN('05 (ind)'!BJ$6:BJ$37))))))</f>
        <v>6.2675856909806038</v>
      </c>
      <c r="BK37" s="75">
        <f>IF('05 (ind)'!BK$1="si",100*(('05 (ind)'!BK36-MIN('05 (ind)'!BK$6:BK$37))/(MAX('05 (ind)'!BK$6:BK$37)-MIN('05 (ind)'!BK$6:BK$37))),ABS(-100+(100*(('05 (ind)'!BK36-MIN('05 (ind)'!BK$6:BK$37))/(MAX('05 (ind)'!BK$6:BK$37)-MIN('05 (ind)'!BK$6:BK$37))))))</f>
        <v>10.73038234995027</v>
      </c>
      <c r="BL37" s="75">
        <f>IF('05 (ind)'!BL$1="si",100*(('05 (ind)'!BL36-MIN('05 (ind)'!BL$6:BL$37))/(MAX('05 (ind)'!BL$6:BL$37)-MIN('05 (ind)'!BL$6:BL$37))),ABS(-100+(100*(('05 (ind)'!BL36-MIN('05 (ind)'!BL$6:BL$37))/(MAX('05 (ind)'!BL$6:BL$37)-MIN('05 (ind)'!BL$6:BL$37))))))</f>
        <v>14.655172413793101</v>
      </c>
      <c r="BM37" s="75">
        <f>IF('05 (ind)'!BM$1="si",100*(('05 (ind)'!BM36-MIN('05 (ind)'!BM$6:BM$37))/(MAX('05 (ind)'!BM$6:BM$37)-MIN('05 (ind)'!BM$6:BM$37))),ABS(-100+(100*(('05 (ind)'!BM36-MIN('05 (ind)'!BM$6:BM$37))/(MAX('05 (ind)'!BM$6:BM$37)-MIN('05 (ind)'!BM$6:BM$37))))))</f>
        <v>14.430691340397301</v>
      </c>
      <c r="BN37" s="75">
        <f>IF('05 (ind)'!BN$1="si",100*(('05 (ind)'!BN36-MIN('05 (ind)'!BN$6:BN$37))/(MAX('05 (ind)'!BN$6:BN$37)-MIN('05 (ind)'!BN$6:BN$37))),ABS(-100+(100*(('05 (ind)'!BN36-MIN('05 (ind)'!BN$6:BN$37))/(MAX('05 (ind)'!BN$6:BN$37)-MIN('05 (ind)'!BN$6:BN$37))))))</f>
        <v>23.109610589710158</v>
      </c>
      <c r="BO37" s="75">
        <f>IF('05 (ind)'!BO$1="si",100*(('05 (ind)'!BO36-MIN('05 (ind)'!BO$6:BO$37))/(MAX('05 (ind)'!BO$6:BO$37)-MIN('05 (ind)'!BO$6:BO$37))),ABS(-100+(100*(('05 (ind)'!BO36-MIN('05 (ind)'!BO$6:BO$37))/(MAX('05 (ind)'!BO$6:BO$37)-MIN('05 (ind)'!BO$6:BO$37))))))</f>
        <v>37.085621682701401</v>
      </c>
      <c r="BP37" s="75">
        <f>IF('05 (ind)'!BP$1="si",100*(('05 (ind)'!BP36-MIN('05 (ind)'!BP$6:BP$37))/(MAX('05 (ind)'!BP$6:BP$37)-MIN('05 (ind)'!BP$6:BP$37))),ABS(-100+(100*(('05 (ind)'!BP36-MIN('05 (ind)'!BP$6:BP$37))/(MAX('05 (ind)'!BP$6:BP$37)-MIN('05 (ind)'!BP$6:BP$37))))))</f>
        <v>26.224361386867081</v>
      </c>
      <c r="BQ37" s="75">
        <f>IF('05 (ind)'!BQ$1="si",100*(('05 (ind)'!BQ36-MIN('05 (ind)'!BQ$6:BQ$37))/(MAX('05 (ind)'!BQ$6:BQ$37)-MIN('05 (ind)'!BQ$6:BQ$37))),ABS(-100+(100*(('05 (ind)'!BQ36-MIN('05 (ind)'!BQ$6:BQ$37))/(MAX('05 (ind)'!BQ$6:BQ$37)-MIN('05 (ind)'!BQ$6:BQ$37))))))</f>
        <v>54.684006335921275</v>
      </c>
      <c r="BR37" s="75">
        <f>IF('05 (ind)'!BR$1="si",100*(('05 (ind)'!BR36-MIN('05 (ind)'!BR$6:BR$37))/(MAX('05 (ind)'!BR$6:BR$37)-MIN('05 (ind)'!BR$6:BR$37))),ABS(-100+(100*(('05 (ind)'!BR36-MIN('05 (ind)'!BR$6:BR$37))/(MAX('05 (ind)'!BP$6:BP$37)-MIN('05 (ind)'!BR$6:BR$37))))))</f>
        <v>14.184164755110784</v>
      </c>
      <c r="BS37" s="75">
        <f>IF('05 (ind)'!BS$1="si",100*(('05 (ind)'!BS36-MIN('05 (ind)'!BS$6:BS$37))/(MAX('05 (ind)'!BS$6:BS$37)-MIN('05 (ind)'!BS$6:BS$37))),ABS(-100+(100*(('05 (ind)'!BS36-MIN('05 (ind)'!BS$6:BS$37))/(MAX('05 (ind)'!BQ$6:BQ$37)-MIN('05 (ind)'!BS$6:BS$37))))))</f>
        <v>64.058949803438054</v>
      </c>
      <c r="BT37" s="75">
        <f>IF('05 (ind)'!BT$1="si",100*(('05 (ind)'!BT36-MIN('05 (ind)'!BT$6:BT$37))/(MAX('05 (ind)'!BT$6:BT$37)-MIN('05 (ind)'!BT$6:BT$37))),ABS(-100+(100*(('05 (ind)'!BT36-MIN('05 (ind)'!BT$6:BT$37))/(MAX('05 (ind)'!BR$6:BR$37)-MIN('05 (ind)'!BT$6:BT$37))))))</f>
        <v>92.248807499999998</v>
      </c>
      <c r="BU37" s="75">
        <f>IF('05 (ind)'!BU$1="si",100*(('05 (ind)'!BU36-MIN('05 (ind)'!BU$6:BU$37))/(MAX('05 (ind)'!BU$6:BU$37)-MIN('05 (ind)'!BU$6:BU$37))),ABS(-100+(100*(('05 (ind)'!BU36-MIN('05 (ind)'!BU$6:BU$37))/(MAX('05 (ind)'!BU$6:BU$37)-MIN('05 (ind)'!BU$6:BU$37))))))</f>
        <v>41.944335554684443</v>
      </c>
      <c r="BV37" s="75">
        <f>IF('05 (ind)'!BV$1="si",100*(('05 (ind)'!BV36-MIN('05 (ind)'!BV$6:BV$37))/(MAX('05 (ind)'!BV$6:BV$37)-MIN('05 (ind)'!BV$6:BV$37))),ABS(-100+(100*(('05 (ind)'!BV36-MIN('05 (ind)'!BV$6:BV$37))/(MAX('05 (ind)'!BV$6:BV$37)-MIN('05 (ind)'!BV$6:BV$37))))))</f>
        <v>60.053539559785854</v>
      </c>
      <c r="BW37" s="75">
        <f>IF('05 (ind)'!BW$1="si",100*(('05 (ind)'!BW36-MIN('05 (ind)'!BW$6:BW$37))/(MAX('05 (ind)'!BW$6:BW$37)-MIN('05 (ind)'!BW$6:BW$37))),ABS(-100+(100*(('05 (ind)'!BW36-MIN('05 (ind)'!BW$6:BW$37))/(MAX('05 (ind)'!BW$6:BW$37)-MIN('05 (ind)'!BW$6:BW$37))))))</f>
        <v>71.872949205932528</v>
      </c>
      <c r="BX37" s="75">
        <f>IF('05 (ind)'!BX$1="si",100*(('05 (ind)'!BX36-MIN('05 (ind)'!BX$6:BX$37))/(MAX('05 (ind)'!BX$6:BX$37)-MIN('05 (ind)'!BX$6:BX$37))),ABS(-100+(100*(('05 (ind)'!BX36-MIN('05 (ind)'!BX$6:BX$37))/(MAX('05 (ind)'!BX$6:BX$37)-MIN('05 (ind)'!BX$6:BX$37))))))</f>
        <v>8.7387852436860385</v>
      </c>
      <c r="BY37" s="75">
        <f>IF('05 (ind)'!BY$1="si",100*(('05 (ind)'!BY36-MIN('05 (ind)'!BY$6:BY$37))/(MAX('05 (ind)'!BY$6:BY$37)-MIN('05 (ind)'!BY$6:BY$37))),ABS(-100+(100*(('05 (ind)'!BY36-MIN('05 (ind)'!BY$6:BY$37))/(MAX('05 (ind)'!BY$6:BY$37)-MIN('05 (ind)'!BY$6:BY$37))))))</f>
        <v>100</v>
      </c>
      <c r="BZ37" s="75">
        <f>IF('05 (ind)'!BZ$1="si",100*(('05 (ind)'!BZ36-MIN('05 (ind)'!BZ$6:BZ$37))/(MAX('05 (ind)'!BZ$6:BZ$37)-MIN('05 (ind)'!BZ$6:BZ$37))),ABS(-100+(100*(('05 (ind)'!BZ36-MIN('05 (ind)'!BZ$6:BZ$37))/(MAX('05 (ind)'!BZ$6:BZ$37)-MIN('05 (ind)'!BZ$6:BZ$37))))))</f>
        <v>92.960283578982654</v>
      </c>
      <c r="CA37" s="75">
        <f>IF('05 (ind)'!CA$1="si",100*(('05 (ind)'!CA36-MIN('05 (ind)'!CA$6:CA$37))/(MAX('05 (ind)'!CA$6:CA$37)-MIN('05 (ind)'!CA$6:CA$37))),ABS(-100+(100*(('05 (ind)'!CA36-MIN('05 (ind)'!CA$6:CA$37))/(MAX('05 (ind)'!CA$6:CA$37)-MIN('05 (ind)'!CA$6:CA$37))))))</f>
        <v>0</v>
      </c>
      <c r="CB37" s="75">
        <f>IF('05 (ind)'!CB$1="si",100*(('05 (ind)'!CB36-MIN('05 (ind)'!CB$6:CB$37))/(MAX('05 (ind)'!CB$6:CB$37)-MIN('05 (ind)'!CB$6:CB$37))),ABS(-100+(100*(('05 (ind)'!CB36-MIN('05 (ind)'!CB$6:CB$37))/(MAX('05 (ind)'!CB$6:CB$37)-MIN('05 (ind)'!CB$6:CB$37))))))</f>
        <v>73.595505617977523</v>
      </c>
      <c r="CC37" s="75">
        <f>IF('05 (ind)'!CC$1="si",100*(('05 (ind)'!CC36-MIN('05 (ind)'!CC$6:CC$37))/(MAX('05 (ind)'!CC$6:CC$37)-MIN('05 (ind)'!CC$6:CC$37))),ABS(-100+(100*(('05 (ind)'!CC36-MIN('05 (ind)'!CC$6:CC$37))/(MAX('05 (ind)'!CC$6:CC$37)-MIN('05 (ind)'!CC$6:CC$37))))))</f>
        <v>32.189511555263778</v>
      </c>
      <c r="CD37" s="75">
        <f>IF('05 (ind)'!CD$1="si",100*(('05 (ind)'!CD36-MIN('05 (ind)'!CD$6:CD$37))/(MAX('05 (ind)'!CD$6:CD$37)-MIN('05 (ind)'!CD$6:CD$37))),ABS(-100+(100*(('05 (ind)'!CD36-MIN('05 (ind)'!CD$6:CD$37))/(MAX('05 (ind)'!CD$6:CD$37)-MIN('05 (ind)'!CD$6:CD$37))))))</f>
        <v>3.9373844506223845</v>
      </c>
      <c r="CE37" s="75">
        <f>IF('05 (ind)'!CE$1="si",100*(('05 (ind)'!CE36-MIN('05 (ind)'!CE$6:CE$37))/(MAX('05 (ind)'!CE$6:CE$37)-MIN('05 (ind)'!CE$6:CE$37))),ABS(-100+(100*(('05 (ind)'!CE36-MIN('05 (ind)'!CE$6:CE$37))/(MAX('05 (ind)'!CE$6:CE$37)-MIN('05 (ind)'!CE$6:CE$37))))))</f>
        <v>14.608345662830976</v>
      </c>
      <c r="CF37" s="75">
        <f>IF('05 (ind)'!CF$1="si",100*(('05 (ind)'!CF36-MIN('05 (ind)'!CF$6:CF$37))/(MAX('05 (ind)'!CF$6:CF$37)-MIN('05 (ind)'!CF$6:CF$37))),ABS(-100+(100*(('05 (ind)'!CF36-MIN('05 (ind)'!CF$6:CF$37))/(MAX('05 (ind)'!CF$6:CF$37)-MIN('05 (ind)'!CF$6:CF$37))))))</f>
        <v>7.783873253615571</v>
      </c>
      <c r="CG37" s="75">
        <f>IF('05 (ind)'!CG$1="si",100*(('05 (ind)'!CG36-MIN('05 (ind)'!CG$6:CG$37))/(MAX('05 (ind)'!CG$6:CG$37)-MIN('05 (ind)'!CG$6:CG$37))),ABS(-100+(100*(('05 (ind)'!CG36-MIN('05 (ind)'!CG$6:CG$37))/(MAX('05 (ind)'!CG$6:CG$37)-MIN('05 (ind)'!CG$6:CG$37))))))</f>
        <v>13.147683331778055</v>
      </c>
      <c r="CH37" s="75">
        <f>IF('05 (ind)'!CH$1="si",100*(('05 (ind)'!CH36-MIN('05 (ind)'!CH$6:CH$37))/(MAX('05 (ind)'!CH$6:CH$37)-MIN('05 (ind)'!CH$6:CH$37))),ABS(-100+(100*(('05 (ind)'!CH36-MIN('05 (ind)'!CH$6:CH$37))/(MAX('05 (ind)'!CH$6:CH$37)-MIN('05 (ind)'!CH$6:CH$37))))))</f>
        <v>30.177920470996796</v>
      </c>
      <c r="CI37" s="75">
        <f>IF('05 (ind)'!CI$1="si",100*(('05 (ind)'!CI36-MIN('05 (ind)'!CI$6:CI$37))/(MAX('05 (ind)'!CI$6:CI$37)-MIN('05 (ind)'!CI$6:CI$37))),ABS(-100+(100*(('05 (ind)'!CI36-MIN('05 (ind)'!CI$6:CI$37))/(MAX('05 (ind)'!CI$6:CI$37)-MIN('05 (ind)'!CI$6:CI$37))))))</f>
        <v>39.758796140717592</v>
      </c>
      <c r="CJ37" s="75">
        <f>IF('05 (ind)'!CJ$1="si",100*(('05 (ind)'!CJ36-MIN('05 (ind)'!CJ$6:CJ$37))/(MAX('05 (ind)'!CJ$6:CJ$37)-MIN('05 (ind)'!CJ$6:CJ$37))),ABS(-100+(100*(('05 (ind)'!CJ36-MIN('05 (ind)'!CJ$6:CJ$37))/(MAX('05 (ind)'!CJ$6:CJ$37)-MIN('05 (ind)'!CJ$6:CJ$37))))))</f>
        <v>91.191225165136544</v>
      </c>
      <c r="CK37" s="75">
        <f>IF('05 (ind)'!CK$1="si",100*(('05 (ind)'!CK36-MIN('05 (ind)'!CK$6:CK$37))/(MAX('05 (ind)'!CK$6:CK$37)-MIN('05 (ind)'!CK$6:CK$37))),ABS(-100+(100*(('05 (ind)'!CK36-MIN('05 (ind)'!CK$6:CK$37))/(MAX('05 (ind)'!CK$6:CK$37)-MIN('05 (ind)'!CK$6:CK$37))))))</f>
        <v>11.381331160866681</v>
      </c>
      <c r="CL37" s="75">
        <f>IF('05 (ind)'!CL$1="si",100*(('05 (ind)'!CL36-MIN('05 (ind)'!CL$6:CL$37))/(MAX('05 (ind)'!CL$6:CL$37)-MIN('05 (ind)'!CL$6:CL$37))),ABS(-100+(100*(('05 (ind)'!CL36-MIN('05 (ind)'!CL$6:CL$37))/(MAX('05 (ind)'!CL$6:CL$37)-MIN('05 (ind)'!CL$6:CL$37))))))</f>
        <v>5.3120603383779503</v>
      </c>
      <c r="CM37" s="75">
        <f>IF('05 (ind)'!CM$1="si",100*(('05 (ind)'!CM36-MIN('05 (ind)'!CM$6:CM$37))/(MAX('05 (ind)'!CM$6:CM$37)-MIN('05 (ind)'!CM$6:CM$37))),ABS(-100+(100*(('05 (ind)'!CM36-MIN('05 (ind)'!CM$6:CM$37))/(MAX('05 (ind)'!CM$6:CM$37)-MIN('05 (ind)'!CM$6:CM$37))))))</f>
        <v>20.058281521602016</v>
      </c>
    </row>
    <row r="38" spans="1:91">
      <c r="A38" s="18" t="s">
        <v>439</v>
      </c>
      <c r="B38" s="87">
        <f>IF('05 (ind)'!B$1="si",100*(('05 (ind)'!B37-MIN('05 (ind)'!B$6:B$37))/(MAX('05 (ind)'!B$6:B$37)-MIN('05 (ind)'!B$6:B$37))),ABS(-100+(100*(('05 (ind)'!B37-MIN('05 (ind)'!B$6:B$37))/(MAX('05 (ind)'!B$6:B$37)-MIN('05 (ind)'!B$6:B$37))))))</f>
        <v>0.79185191728477922</v>
      </c>
      <c r="C38" s="87">
        <f>IF('05 (ind)'!C$1="si",100*(('05 (ind)'!C37-MIN('05 (ind)'!C$6:C$37))/(MAX('05 (ind)'!C$6:C$37)-MIN('05 (ind)'!C$6:C$37))),ABS(-100+(100*(('05 (ind)'!C37-MIN('05 (ind)'!C$6:C$37))/(MAX('05 (ind)'!C$6:C$37)-MIN('05 (ind)'!C$6:C$37))))))</f>
        <v>32.048384439390802</v>
      </c>
      <c r="D38" s="87">
        <f>IF('05 (ind)'!D$1="si",100*(('05 (ind)'!D37-MIN('05 (ind)'!D$6:D$37))/(MAX('05 (ind)'!D$6:D$37)-MIN('05 (ind)'!D$6:D$37))),ABS(-100+(100*(('05 (ind)'!D37-MIN('05 (ind)'!D$6:D$37))/(MAX('05 (ind)'!D$6:D$37)-MIN('05 (ind)'!D$6:D$37))))))</f>
        <v>79.884858994692593</v>
      </c>
      <c r="E38" s="87">
        <f>IF('05 (ind)'!E$1="si",100*(('05 (ind)'!E37-MIN('05 (ind)'!E$6:E$37))/(MAX('05 (ind)'!E$6:E$37)-MIN('05 (ind)'!E$6:E$37))),ABS(-100+(100*(('05 (ind)'!E37-MIN('05 (ind)'!E$6:E$37))/(MAX('05 (ind)'!E$6:E$37)-MIN('05 (ind)'!E$6:E$37))))))</f>
        <v>76.486365668305766</v>
      </c>
      <c r="F38" s="87">
        <f>IF('05 (ind)'!F$1="si",100*(('05 (ind)'!F37-MIN('05 (ind)'!F$6:F$37))/(MAX('05 (ind)'!F$6:F$37)-MIN('05 (ind)'!F$6:F$37))),ABS(-100+(100*(('05 (ind)'!F37-MIN('05 (ind)'!F$6:F$37))/(MAX('05 (ind)'!F$6:F$37)-MIN('05 (ind)'!F$6:F$37))))))</f>
        <v>100</v>
      </c>
      <c r="G38" s="87">
        <f>IF('05 (ind)'!G$1="si",100*(('05 (ind)'!G37-MIN('05 (ind)'!G$6:G$37))/(MAX('05 (ind)'!G$6:G$37)-MIN('05 (ind)'!G$6:G$37))),ABS(-100+(100*(('05 (ind)'!G37-MIN('05 (ind)'!G$6:G$37))/(MAX('05 (ind)'!G$6:G$37)-MIN('05 (ind)'!G$6:G$37))))))</f>
        <v>74.396135265700465</v>
      </c>
      <c r="H38" s="87">
        <f>IF('05 (ind)'!H$1="si",100*(('05 (ind)'!H37-MIN('05 (ind)'!H$6:H$37))/(MAX('05 (ind)'!H$6:H$37)-MIN('05 (ind)'!H$6:H$37))),ABS(-100+(100*(('05 (ind)'!H37-MIN('05 (ind)'!H$6:H$37))/(MAX('05 (ind)'!H$6:H$37)-MIN('05 (ind)'!H$6:H$37))))))</f>
        <v>80.821917808219197</v>
      </c>
      <c r="I38" s="87">
        <f>IF('05 (ind)'!I$1="si",100*(('05 (ind)'!I37-MIN('05 (ind)'!I$6:I$37))/(MAX('05 (ind)'!I$6:I$37)-MIN('05 (ind)'!I$6:I$37))),ABS(-100+(100*(('05 (ind)'!I37-MIN('05 (ind)'!I$6:I$37))/(MAX('05 (ind)'!I$6:I$37)-MIN('05 (ind)'!I$6:I$37))))))</f>
        <v>67.944785276073631</v>
      </c>
      <c r="J38" s="87">
        <f>IF('05 (ind)'!J$1="si",100*(('05 (ind)'!J37-MIN('05 (ind)'!J$6:J$37))/(MAX('05 (ind)'!J$6:J$37)-MIN('05 (ind)'!J$6:J$37))),ABS(-100+(100*(('05 (ind)'!J37-MIN('05 (ind)'!J$6:J$37))/(MAX('05 (ind)'!J$6:J$37)-MIN('05 (ind)'!J$6:J$37))))))</f>
        <v>93.924050632911388</v>
      </c>
      <c r="K38" s="87">
        <f>IF('05 (ind)'!K$1="si",100*(('05 (ind)'!K37-MIN('05 (ind)'!K$6:K$37))/(MAX('05 (ind)'!K$6:K$37)-MIN('05 (ind)'!K$6:K$37))),ABS(-100+(100*(('05 (ind)'!K37-MIN('05 (ind)'!K$6:K$37))/(MAX('05 (ind)'!K$6:K$37)-MIN('05 (ind)'!K$6:K$37))))))</f>
        <v>22.936620748453933</v>
      </c>
      <c r="L38" s="87">
        <f>IF('05 (ind)'!L$1="si",100*(('05 (ind)'!L37-MIN('05 (ind)'!L$6:L$37))/(MAX('05 (ind)'!L$6:L$37)-MIN('05 (ind)'!L$6:L$37))),ABS(-100+(100*(('05 (ind)'!L37-MIN('05 (ind)'!L$6:L$37))/(MAX('05 (ind)'!L$6:L$37)-MIN('05 (ind)'!L$6:L$37))))))</f>
        <v>78.565972132193124</v>
      </c>
      <c r="M38" s="87">
        <f>IF('05 (ind)'!M$1="si",100*(('05 (ind)'!M37-MIN('05 (ind)'!M$6:M$37))/(MAX('05 (ind)'!M$6:M$37)-MIN('05 (ind)'!M$6:M$37))),ABS(-100+(100*(('05 (ind)'!M37-MIN('05 (ind)'!M$6:M$37))/(MAX('05 (ind)'!M$6:M$37)-MIN('05 (ind)'!M$6:M$37))))))</f>
        <v>3.3534077457799709</v>
      </c>
      <c r="N38" s="87">
        <f>IF('05 (ind)'!N$1="si",100*(('05 (ind)'!N37-MIN('05 (ind)'!N$6:N$37))/(MAX('05 (ind)'!N$6:N$37)-MIN('05 (ind)'!N$6:N$37))),ABS(-100+(100*(('05 (ind)'!N37-MIN('05 (ind)'!N$6:N$37))/(MAX('05 (ind)'!N$6:N$37)-MIN('05 (ind)'!N$6:N$37))))))</f>
        <v>61.763716724126027</v>
      </c>
      <c r="O38" s="87">
        <f>IF('05 (ind)'!O$1="si",100*(('05 (ind)'!O37-MIN('05 (ind)'!O$6:O$37))/(MAX('05 (ind)'!O$6:O$37)-MIN('05 (ind)'!O$6:O$37))),ABS(-100+(100*(('05 (ind)'!O37-MIN('05 (ind)'!O$6:O$37))/(MAX('05 (ind)'!O$6:O$37)-MIN('05 (ind)'!O$6:O$37))))))</f>
        <v>90.588235294117652</v>
      </c>
      <c r="P38" s="87">
        <f>IF('05 (ind)'!P$1="si",100*(('05 (ind)'!P37-MIN('05 (ind)'!P$6:P$37))/(MAX('05 (ind)'!P$6:P$37)-MIN('05 (ind)'!P$6:P$37))),ABS(-100+(100*(('05 (ind)'!P37-MIN('05 (ind)'!P$6:P$37))/(MAX('05 (ind)'!P$6:P$37)-MIN('05 (ind)'!P$6:P$37))))))</f>
        <v>1.0245390888273864E-2</v>
      </c>
      <c r="Q38" s="87">
        <f>IF('05 (ind)'!Q$1="si",100*(('05 (ind)'!Q37-MIN('05 (ind)'!Q$6:Q$37))/(MAX('05 (ind)'!Q$6:Q$37)-MIN('05 (ind)'!Q$6:Q$37))),ABS(-100+(100*(('05 (ind)'!Q37-MIN('05 (ind)'!Q$6:Q$37))/(MAX('05 (ind)'!Q$6:Q$37)-MIN('05 (ind)'!Q$6:Q$37))))))</f>
        <v>4.4712559025554075</v>
      </c>
      <c r="R38" s="87">
        <f>IF('05 (ind)'!R$1="si",100*(('05 (ind)'!R37-MIN('05 (ind)'!R$6:R$37))/(MAX('05 (ind)'!R$6:R$37)-MIN('05 (ind)'!R$6:R$37))),ABS(-100+(100*(('05 (ind)'!R37-MIN('05 (ind)'!R$6:R$37))/(MAX('05 (ind)'!R$6:R$37)-MIN('05 (ind)'!R$6:R$37))))))</f>
        <v>0.29202840783847017</v>
      </c>
      <c r="S38" s="75">
        <f>ABS(ABS(('05 (ind)'!S37-((MAX('05 (ind)'!S$6:S$37)+MIN('05 (ind)'!S$6:S$37))/2))/(((MAX('05 (ind)'!S$6:S$37)+MIN('05 (ind)'!S$6:S$37))/2)-MAX('05 (ind)'!S$6:S$37))*100)-100)</f>
        <v>70.378982607426209</v>
      </c>
      <c r="T38" s="75">
        <f>IF('05 (ind)'!T$1="si",100*(('05 (ind)'!T37-MIN('05 (ind)'!T$6:T$37))/(MAX('05 (ind)'!T$6:T$37)-MIN('05 (ind)'!T$6:T$37))),ABS(-100+(100*(('05 (ind)'!T37-MIN('05 (ind)'!T$6:T$37))/(MAX('05 (ind)'!T$6:T$37)-MIN('05 (ind)'!T$6:T$37))))))</f>
        <v>1.8462983704881313</v>
      </c>
      <c r="U38" s="75">
        <f>IF('05 (ind)'!U$1="si",100*(('05 (ind)'!U37-MIN('05 (ind)'!U$6:U$37))/(MAX('05 (ind)'!U$6:U$37)-MIN('05 (ind)'!U$6:U$37))),ABS(-100+(100*(('05 (ind)'!U37-MIN('05 (ind)'!U$6:U$37))/(MAX('05 (ind)'!U$6:U$37)-MIN('05 (ind)'!U$6:U$37))))))</f>
        <v>50</v>
      </c>
      <c r="V38" s="75">
        <f>IF('05 (ind)'!V$1="si",100*(('05 (ind)'!V37-MIN('05 (ind)'!V$6:V$37))/(MAX('05 (ind)'!V$6:V$37)-MIN('05 (ind)'!V$6:V$37))),ABS(-100+(100*(('05 (ind)'!V37-MIN('05 (ind)'!V$6:V$37))/(MAX('05 (ind)'!V$6:V$37)-MIN('05 (ind)'!V$6:V$37))))))</f>
        <v>97.237569060773481</v>
      </c>
      <c r="W38" s="75">
        <f>IF('05 (ind)'!W$1="si",100*(('05 (ind)'!W37-MIN('05 (ind)'!W$6:W$37))/(MAX('05 (ind)'!W$6:W$37)-MIN('05 (ind)'!W$6:W$37))),ABS(-100+(100*(('05 (ind)'!W37-MIN('05 (ind)'!W$6:W$37))/(MAX('05 (ind)'!W$6:W$37)-MIN('05 (ind)'!W$6:W$37))))))</f>
        <v>31.81999556639326</v>
      </c>
      <c r="X38" s="75">
        <f>IF('05 (ind)'!X$1="si",100*(('05 (ind)'!X37-MIN('05 (ind)'!X$6:X$37))/(MAX('05 (ind)'!X$6:X$37)-MIN('05 (ind)'!X$6:X$37))),ABS(-100+(100*(('05 (ind)'!X37-MIN('05 (ind)'!X$6:X$37))/(MAX('05 (ind)'!X$6:X$37)-MIN('05 (ind)'!X$6:X$37))))))</f>
        <v>61.752120511598733</v>
      </c>
      <c r="Y38" s="75">
        <f>IF('05 (ind)'!Y$1="si",100*(('05 (ind)'!Y37-MIN('05 (ind)'!Y$6:Y$37))/(MAX('05 (ind)'!Y$6:Y$37)-MIN('05 (ind)'!Y$6:Y$37))),ABS(-100+(100*(('05 (ind)'!Y37-MIN('05 (ind)'!Y$6:Y$37))/(MAX('05 (ind)'!Y$6:Y$37)-MIN('05 (ind)'!Y$6:Y$37))))))</f>
        <v>42.843366854938694</v>
      </c>
      <c r="Z38" s="75">
        <f>IF('05 (ind)'!Z$1="si",100*(('05 (ind)'!Z37-MIN('05 (ind)'!Z$6:Z$37))/(MAX('05 (ind)'!Z$6:Z$37)-MIN('05 (ind)'!Z$6:Z$37))),ABS(-100+(100*(('05 (ind)'!Z37-MIN('05 (ind)'!Z$6:Z$37))/(MAX('05 (ind)'!Z$6:Z$37)-MIN('05 (ind)'!Z$6:Z$37))))))</f>
        <v>48.967590293166062</v>
      </c>
      <c r="AA38" s="75">
        <f>IF('05 (ind)'!AA$1="si",100*(('05 (ind)'!AA37-MIN('05 (ind)'!AA$6:AA$37))/(MAX('05 (ind)'!AA$6:AA$37)-MIN('05 (ind)'!AA$6:AA$37))),ABS(-100+(100*(('05 (ind)'!AA37-MIN('05 (ind)'!AA$6:AA$37))/(MAX('05 (ind)'!AA$6:AA$37)-MIN('05 (ind)'!AA$6:AA$37))))))</f>
        <v>43.901002748832759</v>
      </c>
      <c r="AB38" s="75">
        <f>IF('05 (ind)'!AB$1="si",100*(('05 (ind)'!AB37-MIN('05 (ind)'!AB$6:AB$37))/(MAX('05 (ind)'!AB$6:AB$37)-MIN('05 (ind)'!AB$6:AB$37))),ABS(-100+(100*(('05 (ind)'!AB37-MIN('05 (ind)'!AB$6:AB$37))/(MAX('05 (ind)'!AB$6:AB$37)-MIN('05 (ind)'!AB$6:AB$37))))))</f>
        <v>36.774550472561373</v>
      </c>
      <c r="AC38" s="75">
        <f>IF('05 (ind)'!AC$1="si",100*(('05 (ind)'!AC37-MIN('05 (ind)'!AC$6:AC$37))/(MAX('05 (ind)'!AC$6:AC$37)-MIN('05 (ind)'!AC$6:AC$37))),ABS(-100+(100*(('05 (ind)'!AC37-MIN('05 (ind)'!AC$6:AC$37))/(MAX('05 (ind)'!AC$6:AC$37)-MIN('05 (ind)'!AC$6:AC$37))))))</f>
        <v>45.677236050875401</v>
      </c>
      <c r="AD38" s="75">
        <f>IF('05 (ind)'!AD$1="si",100*(('05 (ind)'!AD37-MIN('05 (ind)'!AD$6:AD$37))/(MAX('05 (ind)'!AD$6:AD$37)-MIN('05 (ind)'!AD$6:AD$37))),ABS(-100+(100*(('05 (ind)'!AD37-MIN('05 (ind)'!AD$6:AD$37))/(MAX('05 (ind)'!AD$6:AD$37)-MIN('05 (ind)'!AD$6:AD$37))))))</f>
        <v>31.704624709247025</v>
      </c>
      <c r="AE38" s="75">
        <f>IF('05 (ind)'!AE$1="si",100*(('05 (ind)'!AE37-MIN('05 (ind)'!AE$6:AE$37))/(MAX('05 (ind)'!AE$6:AE$37)-MIN('05 (ind)'!AE$6:AE$37))),ABS(-100+(100*(('05 (ind)'!AE37-MIN('05 (ind)'!AE$6:AE$37))/(MAX('05 (ind)'!AE$6:AE$37)-MIN('05 (ind)'!AE$6:AE$37))))))</f>
        <v>35.800120100125042</v>
      </c>
      <c r="AF38" s="75">
        <f>IF('05 (ind)'!AF$1="si",100*(('05 (ind)'!AF37-MIN('05 (ind)'!AF$6:AF$37))/(MAX('05 (ind)'!AF$6:AF$37)-MIN('05 (ind)'!AF$6:AF$37))),ABS(-100+(100*(('05 (ind)'!AF37-MIN('05 (ind)'!AF$6:AF$37))/(MAX('05 (ind)'!AF$6:AF$37)-MIN('05 (ind)'!AF$6:AF$37))))))</f>
        <v>72.527472527472526</v>
      </c>
      <c r="AG38" s="75">
        <f>IF('05 (ind)'!AG$1="si",100*(('05 (ind)'!AG37-MIN('05 (ind)'!AG$6:AG$37))/(MAX('05 (ind)'!AG$6:AG$37)-MIN('05 (ind)'!AG$6:AG$37))),ABS(-100+(100*(('05 (ind)'!AG37-MIN('05 (ind)'!AG$6:AG$37))/(MAX('05 (ind)'!AG$6:AG$37)-MIN('05 (ind)'!AG$6:AG$37))))))</f>
        <v>43.269230769230745</v>
      </c>
      <c r="AH38" s="75">
        <f>IF('05 (ind)'!AH$1="si",100*(('05 (ind)'!AH37-MIN('05 (ind)'!AH$6:AH$37))/(MAX('05 (ind)'!AH$6:AH$37)-MIN('05 (ind)'!AH$6:AH$37))),ABS(-100+(100*(('05 (ind)'!AH37-MIN('05 (ind)'!AH$6:AH$37))/(MAX('05 (ind)'!AH$6:AH$37)-MIN('05 (ind)'!AH$6:AH$37))))))</f>
        <v>34.673366834170849</v>
      </c>
      <c r="AI38" s="75">
        <f>IF('05 (ind)'!AI$1="si",100*(('05 (ind)'!AI37-MIN('05 (ind)'!AI$6:AI$37))/(MAX('05 (ind)'!AI$6:AI$37)-MIN('05 (ind)'!AI$6:AI$37))),ABS(-100+(100*(('05 (ind)'!AI37-MIN('05 (ind)'!AI$6:AI$37))/(MAX('05 (ind)'!AI$6:AI$37)-MIN('05 (ind)'!AI$6:AI$37))))))</f>
        <v>0.44511216453286556</v>
      </c>
      <c r="AJ38" s="75">
        <f>IF('05 (ind)'!AJ$1="si",100*(('05 (ind)'!AJ37-MIN('05 (ind)'!AJ$6:AJ$37))/(MAX('05 (ind)'!AJ$6:AJ$37)-MIN('05 (ind)'!AJ$6:AJ$37))),ABS(-100+(100*(('05 (ind)'!AJ37-MIN('05 (ind)'!AJ$6:AJ$37))/(MAX('05 (ind)'!AJ$6:AJ$37)-MIN('05 (ind)'!AJ$6:AJ$37))))))</f>
        <v>78.365937859608721</v>
      </c>
      <c r="AK38" s="75">
        <f>IF('05 (ind)'!AK$1="si",100*(('05 (ind)'!AK37-MIN('05 (ind)'!AK$6:AK$37))/(MAX('05 (ind)'!AK$6:AK$37)-MIN('05 (ind)'!AK$6:AK$37))),ABS(-100+(100*(('05 (ind)'!AK37-MIN('05 (ind)'!AK$6:AK$37))/(MAX('05 (ind)'!AK$6:AK$37)-MIN('05 (ind)'!AK$6:AK$37))))))</f>
        <v>54.084420757079563</v>
      </c>
      <c r="AL38" s="75">
        <f>IF('05 (ind)'!AL$1="si",100*(('05 (ind)'!AL37-MIN('05 (ind)'!AL$6:AL$37))/(MAX('05 (ind)'!AL$6:AL$37)-MIN('05 (ind)'!AL$6:AL$37))),ABS(-100+(100*(('05 (ind)'!AL37-MIN('05 (ind)'!AL$6:AL$37))/(MAX('05 (ind)'!AL$6:AL$37)-MIN('05 (ind)'!AL$6:AL$37))))))</f>
        <v>70.947108989375963</v>
      </c>
      <c r="AM38" s="75">
        <f>IF('05 (ind)'!AM$1="si",100*(('05 (ind)'!AM37-MIN('05 (ind)'!AM$6:AM$37))/(MAX('05 (ind)'!AM$6:AM$37)-MIN('05 (ind)'!AM$6:AM$37))),ABS(-100+(100*(('05 (ind)'!AM37-MIN('05 (ind)'!AM$6:AM$37))/(MAX('05 (ind)'!AM$6:AM$37)-MIN('05 (ind)'!AM$6:AM$37))))))</f>
        <v>88.91869039032369</v>
      </c>
      <c r="AN38" s="75">
        <f>IF('05 (ind)'!AN$1="si",100*(('05 (ind)'!AN37-MIN('05 (ind)'!AN$6:AN$37))/(MAX('05 (ind)'!AN$6:AN$37)-MIN('05 (ind)'!AN$6:AN$37))),ABS(-100+(100*(('05 (ind)'!AN37-MIN('05 (ind)'!AN$6:AN$37))/(MAX('05 (ind)'!AN$6:AN$37)-MIN('05 (ind)'!AN$6:AN$37))))))</f>
        <v>22.869314884125146</v>
      </c>
      <c r="AO38" s="75">
        <f>IF('05 (ind)'!AO$1="si",100*(('05 (ind)'!AO37-MIN('05 (ind)'!AO$6:AO$37))/(MAX('05 (ind)'!AO$6:AO$37)-MIN('05 (ind)'!AO$6:AO$37))),ABS(-100+(100*(('05 (ind)'!AO37-MIN('05 (ind)'!AO$6:AO$37))/(MAX('05 (ind)'!AO$6:AO$37)-MIN('05 (ind)'!AO$6:AO$37))))))</f>
        <v>49.513741489814862</v>
      </c>
      <c r="AP38" s="75">
        <f>IF('05 (ind)'!AP$1="si",100*(('05 (ind)'!AP37-MIN('05 (ind)'!AP$6:AP$37))/(MAX('05 (ind)'!AP$6:AP$37)-MIN('05 (ind)'!AP$6:AP$37))),ABS(-100+(100*(('05 (ind)'!AP37-MIN('05 (ind)'!AP$6:AP$37))/(MAX('05 (ind)'!AP$6:AP$37)-MIN('05 (ind)'!AP$6:AP$37))))))</f>
        <v>94.865525672371632</v>
      </c>
      <c r="AQ38" s="75">
        <f>IF('05 (ind)'!AQ$1="si",100*(('05 (ind)'!AQ37-MIN('05 (ind)'!AQ$6:AQ$37))/(MAX('05 (ind)'!AQ$6:AQ$37)-MIN('05 (ind)'!AQ$6:AQ$37))),ABS(-100+(100*(('05 (ind)'!AQ37-MIN('05 (ind)'!AQ$6:AQ$37))/(MAX('05 (ind)'!AQ$6:AQ$37)-MIN('05 (ind)'!AQ$6:AQ$37))))))</f>
        <v>1.8027097083615391</v>
      </c>
      <c r="AR38" s="75">
        <f>IF('05 (ind)'!AR$1="si",100*(('05 (ind)'!AR37-MIN('05 (ind)'!AR$6:AR$37))/(MAX('05 (ind)'!AR$6:AR$37)-MIN('05 (ind)'!AR$6:AR$37))),ABS(-100+(100*(('05 (ind)'!AR37-MIN('05 (ind)'!AR$6:AR$37))/(MAX('05 (ind)'!AR$6:AR$37)-MIN('05 (ind)'!AR$6:AR$37))))))</f>
        <v>15.399428707514218</v>
      </c>
      <c r="AS38" s="75">
        <f>IF('05 (ind)'!AS$1="si",100*(('05 (ind)'!AS37-MIN('05 (ind)'!AS$6:AS$37))/(MAX('05 (ind)'!AS$6:AS$37)-MIN('05 (ind)'!AS$6:AS$37))),ABS(-100+(100*(('05 (ind)'!AS37-MIN('05 (ind)'!AS$6:AS$37))/(MAX('05 (ind)'!AS$6:AS$37)-MIN('05 (ind)'!AS$6:AS$37))))))</f>
        <v>83.139534883720927</v>
      </c>
      <c r="AT38" s="75">
        <f>IF('05 (ind)'!AT$1="si",100*(('05 (ind)'!AT37-MIN('05 (ind)'!AT$6:AT$37))/(MAX('05 (ind)'!AT$6:AT$37)-MIN('05 (ind)'!AT$6:AT$37))),ABS(-100+(100*(('05 (ind)'!AT37-MIN('05 (ind)'!AT$6:AT$37))/(MAX('05 (ind)'!AT$6:AT$37)-MIN('05 (ind)'!AT$6:AT$37))))))</f>
        <v>0</v>
      </c>
      <c r="AU38" s="75">
        <f>IF('05 (ind)'!AU$1="si",100*(('05 (ind)'!AU37-MIN('05 (ind)'!AU$6:AU$37))/(MAX('05 (ind)'!AU$6:AU$37)-MIN('05 (ind)'!AU$6:AU$37))),ABS(-100+(100*(('05 (ind)'!AU37-MIN('05 (ind)'!AU$6:AU$37))/(MAX('05 (ind)'!AU$6:AU$37)-MIN('05 (ind)'!AU$6:AU$37))))))</f>
        <v>51.851851851851848</v>
      </c>
      <c r="AV38" s="75">
        <f>IF('05 (ind)'!AV$1="si",100*(('05 (ind)'!AV37-MIN('05 (ind)'!AV$6:AV$37))/(MAX('05 (ind)'!AV$6:AV$37)-MIN('05 (ind)'!AV$6:AV$37))),ABS(-100+(100*(('05 (ind)'!AV37-MIN('05 (ind)'!AV$6:AV$37))/(MAX('05 (ind)'!AV$6:AV$37)-MIN('05 (ind)'!AV$6:AV$37))))))</f>
        <v>89.601386481802422</v>
      </c>
      <c r="AW38" s="75">
        <f>IF('05 (ind)'!AW$1="si",100*(('05 (ind)'!AW37-MIN('05 (ind)'!AW$6:AW$37))/(MAX('05 (ind)'!AW$6:AW$37)-MIN('05 (ind)'!AW$6:AW$37))),ABS(-100+(100*(('05 (ind)'!AW37-MIN('05 (ind)'!AW$6:AW$37))/(MAX('05 (ind)'!AW$6:AW$37)-MIN('05 (ind)'!AW$6:AW$37))))))</f>
        <v>41.16122343182996</v>
      </c>
      <c r="AX38" s="75">
        <f>IF('05 (ind)'!AX$1="si",100*(('05 (ind)'!AX37-MIN('05 (ind)'!AX$6:AX$37))/(MAX('05 (ind)'!AX$6:AX$37)-MIN('05 (ind)'!AX$6:AX$37))),ABS(-100+(100*(('05 (ind)'!AX37-MIN('05 (ind)'!AX$6:AX$37))/(MAX('05 (ind)'!AX$6:AX$37)-MIN('05 (ind)'!AX$6:AX$37))))))</f>
        <v>3.3165925334740285</v>
      </c>
      <c r="AY38" s="75">
        <f>IF('05 (ind)'!AY$1="si",100*(('05 (ind)'!AY37-MIN('05 (ind)'!AY$6:AY$37))/(MAX('05 (ind)'!AY$6:AY$37)-MIN('05 (ind)'!AY$6:AY$37))),ABS(-100+(100*(('05 (ind)'!AY37-MIN('05 (ind)'!AY$6:AY$37))/(MAX('05 (ind)'!AY$6:AY$37)-MIN('05 (ind)'!AY$6:AY$37))))))</f>
        <v>35.77545195052334</v>
      </c>
      <c r="AZ38" s="75">
        <f>IF('05 (ind)'!AZ$1="si",100*(('05 (ind)'!AZ37-MIN('05 (ind)'!AZ$6:AZ$37))/(MAX('05 (ind)'!AZ$6:AZ$37)-MIN('05 (ind)'!AZ$6:AZ$37))),ABS(-100+(100*(('05 (ind)'!AZ37-MIN('05 (ind)'!AZ$6:AZ$37))/(MAX('05 (ind)'!AZ$6:AZ$37)-MIN('05 (ind)'!AZ$6:AZ$37))))))</f>
        <v>28.309207528561913</v>
      </c>
      <c r="BA38" s="75">
        <f>IF('05 (ind)'!BA$1="si",100*(('05 (ind)'!BA37-MIN('05 (ind)'!BA$6:BA$37))/(MAX('05 (ind)'!BA$6:BA$37)-MIN('05 (ind)'!BA$6:BA$37))),ABS(-100+(100*(('05 (ind)'!BA37-MIN('05 (ind)'!BA$6:BA$37))/(MAX('05 (ind)'!BA$6:BA$37)-MIN('05 (ind)'!BA$6:BA$37))))))</f>
        <v>22.291381975492904</v>
      </c>
      <c r="BB38" s="75">
        <f>IF('05 (ind)'!BB$1="si",100*(('05 (ind)'!BB37-MIN('05 (ind)'!BB$6:BB$37))/(MAX('05 (ind)'!BB$6:BB$37)-MIN('05 (ind)'!BB$6:BB$37))),ABS(-100+(100*(('05 (ind)'!BB37-MIN('05 (ind)'!BB$6:BB$37))/(MAX('05 (ind)'!BB$6:BB$37)-MIN('05 (ind)'!BB$6:BB$37))))))</f>
        <v>8.1419111750999722</v>
      </c>
      <c r="BC38" s="75">
        <f>IF('05 (ind)'!BC$1="si",100*(('05 (ind)'!BC37-MIN('05 (ind)'!BC$6:BC$37))/(MAX('05 (ind)'!BC$6:BC$37)-MIN('05 (ind)'!BC$6:BC$37))),ABS(-100+(100*(('05 (ind)'!BC37-MIN('05 (ind)'!BC$6:BC$37))/(MAX('05 (ind)'!BC$6:BC$37)-MIN('05 (ind)'!BC$6:BC$37))))))</f>
        <v>61.484607052084293</v>
      </c>
      <c r="BD38" s="75">
        <f>IF('05 (ind)'!BD$1="si",100*(('05 (ind)'!BD37-MIN('05 (ind)'!BD$6:BD$37))/(MAX('05 (ind)'!BD$6:BD$37)-MIN('05 (ind)'!BD$6:BD$37))),ABS(-100+(100*(('05 (ind)'!BD37-MIN('05 (ind)'!BD$6:BD$37))/(MAX('05 (ind)'!BD$6:BD$37)-MIN('05 (ind)'!BD$6:BD$37))))))</f>
        <v>9.5910266980831445</v>
      </c>
      <c r="BE38" s="75">
        <f>IF('05 (ind)'!BE$1="si",100*(('05 (ind)'!BE37-MIN('05 (ind)'!BE$6:BE$37))/(MAX('05 (ind)'!BE$6:BE$37)-MIN('05 (ind)'!BE$6:BE$37))),ABS(-100+(100*(('05 (ind)'!BE37-MIN('05 (ind)'!BE$6:BE$37))/(MAX('05 (ind)'!BE$6:BE$37)-MIN('05 (ind)'!BE$6:BE$37))))))</f>
        <v>6.9614299153339623</v>
      </c>
      <c r="BF38" s="75">
        <f>IF('05 (ind)'!BF$1="si",100*(('05 (ind)'!BF37-MIN('05 (ind)'!BF$6:BF$37))/(MAX('05 (ind)'!BF$6:BF$37)-MIN('05 (ind)'!BF$6:BF$37))),ABS(-100+(100*(('05 (ind)'!BF37-MIN('05 (ind)'!BF$6:BF$37))/(MAX('05 (ind)'!BF$6:BF$37)-MIN('05 (ind)'!BF$6:BF$37))))))</f>
        <v>6.3640834675105538</v>
      </c>
      <c r="BG38" s="75">
        <f>IF('05 (ind)'!BG$1="si",100*(('05 (ind)'!BG37-MIN('05 (ind)'!BG$6:BG$37))/(MAX('05 (ind)'!BG$6:BG$37)-MIN('05 (ind)'!BG$6:BG$37))),ABS(-100+(100*(('05 (ind)'!BG37-MIN('05 (ind)'!BG$6:BG$37))/(MAX('05 (ind)'!BG$6:BG$37)-MIN('05 (ind)'!BG$6:BG$37))))))</f>
        <v>34.591475155888546</v>
      </c>
      <c r="BH38" s="75">
        <f>IF('05 (ind)'!BH$1="si",100*(('05 (ind)'!BH37-MIN('05 (ind)'!BH$6:BH$37))/(MAX('05 (ind)'!BH$6:BH$37)-MIN('05 (ind)'!BH$6:BH$37))),ABS(-100+(100*(('05 (ind)'!BH37-MIN('05 (ind)'!BH$6:BH$37))/(MAX('05 (ind)'!BH$6:BH$37)-MIN('05 (ind)'!BH$6:BH$37))))))</f>
        <v>6.5865057054920388</v>
      </c>
      <c r="BI38" s="75">
        <f>IF('05 (ind)'!BI$1="si",100*(('05 (ind)'!BI37-MIN('05 (ind)'!BI$6:BI$37))/(MAX('05 (ind)'!BI$6:BI$37)-MIN('05 (ind)'!BI$6:BI$37))),ABS(-100+(100*(('05 (ind)'!BI37-MIN('05 (ind)'!BI$6:BI$37))/(MAX('05 (ind)'!BI$6:BI$37)-MIN('05 (ind)'!BI$6:BI$37))))))</f>
        <v>99.654630279994549</v>
      </c>
      <c r="BJ38" s="75">
        <f>IF('05 (ind)'!BJ$1="si",100*(('05 (ind)'!BJ37-MIN('05 (ind)'!BJ$6:BJ$37))/(MAX('05 (ind)'!BJ$6:BJ$37)-MIN('05 (ind)'!BJ$6:BJ$37))),ABS(-100+(100*(('05 (ind)'!BJ37-MIN('05 (ind)'!BJ$6:BJ$37))/(MAX('05 (ind)'!BJ$6:BJ$37)-MIN('05 (ind)'!BJ$6:BJ$37))))))</f>
        <v>2.3304018918558294E-3</v>
      </c>
      <c r="BK38" s="75">
        <f>IF('05 (ind)'!BK$1="si",100*(('05 (ind)'!BK37-MIN('05 (ind)'!BK$6:BK$37))/(MAX('05 (ind)'!BK$6:BK$37)-MIN('05 (ind)'!BK$6:BK$37))),ABS(-100+(100*(('05 (ind)'!BK37-MIN('05 (ind)'!BK$6:BK$37))/(MAX('05 (ind)'!BK$6:BK$37)-MIN('05 (ind)'!BK$6:BK$37))))))</f>
        <v>6.1123629283136101</v>
      </c>
      <c r="BL38" s="75">
        <f>IF('05 (ind)'!BL$1="si",100*(('05 (ind)'!BL37-MIN('05 (ind)'!BL$6:BL$37))/(MAX('05 (ind)'!BL$6:BL$37)-MIN('05 (ind)'!BL$6:BL$37))),ABS(-100+(100*(('05 (ind)'!BL37-MIN('05 (ind)'!BL$6:BL$37))/(MAX('05 (ind)'!BL$6:BL$37)-MIN('05 (ind)'!BL$6:BL$37))))))</f>
        <v>8.6206896551724146</v>
      </c>
      <c r="BM38" s="75">
        <f>IF('05 (ind)'!BM$1="si",100*(('05 (ind)'!BM37-MIN('05 (ind)'!BM$6:BM$37))/(MAX('05 (ind)'!BM$6:BM$37)-MIN('05 (ind)'!BM$6:BM$37))),ABS(-100+(100*(('05 (ind)'!BM37-MIN('05 (ind)'!BM$6:BM$37))/(MAX('05 (ind)'!BM$6:BM$37)-MIN('05 (ind)'!BM$6:BM$37))))))</f>
        <v>8.7756796264832762</v>
      </c>
      <c r="BN38" s="75">
        <f>IF('05 (ind)'!BN$1="si",100*(('05 (ind)'!BN37-MIN('05 (ind)'!BN$6:BN$37))/(MAX('05 (ind)'!BN$6:BN$37)-MIN('05 (ind)'!BN$6:BN$37))),ABS(-100+(100*(('05 (ind)'!BN37-MIN('05 (ind)'!BN$6:BN$37))/(MAX('05 (ind)'!BN$6:BN$37)-MIN('05 (ind)'!BN$6:BN$37))))))</f>
        <v>53.210056250980053</v>
      </c>
      <c r="BO38" s="75">
        <f>IF('05 (ind)'!BO$1="si",100*(('05 (ind)'!BO37-MIN('05 (ind)'!BO$6:BO$37))/(MAX('05 (ind)'!BO$6:BO$37)-MIN('05 (ind)'!BO$6:BO$37))),ABS(-100+(100*(('05 (ind)'!BO37-MIN('05 (ind)'!BO$6:BO$37))/(MAX('05 (ind)'!BO$6:BO$37)-MIN('05 (ind)'!BO$6:BO$37))))))</f>
        <v>33.790959351849104</v>
      </c>
      <c r="BP38" s="75">
        <f>IF('05 (ind)'!BP$1="si",100*(('05 (ind)'!BP37-MIN('05 (ind)'!BP$6:BP$37))/(MAX('05 (ind)'!BP$6:BP$37)-MIN('05 (ind)'!BP$6:BP$37))),ABS(-100+(100*(('05 (ind)'!BP37-MIN('05 (ind)'!BP$6:BP$37))/(MAX('05 (ind)'!BP$6:BP$37)-MIN('05 (ind)'!BP$6:BP$37))))))</f>
        <v>22.285423762593194</v>
      </c>
      <c r="BQ38" s="75">
        <f>IF('05 (ind)'!BQ$1="si",100*(('05 (ind)'!BQ37-MIN('05 (ind)'!BQ$6:BQ$37))/(MAX('05 (ind)'!BQ$6:BQ$37)-MIN('05 (ind)'!BQ$6:BQ$37))),ABS(-100+(100*(('05 (ind)'!BQ37-MIN('05 (ind)'!BQ$6:BQ$37))/(MAX('05 (ind)'!BQ$6:BQ$37)-MIN('05 (ind)'!BQ$6:BQ$37))))))</f>
        <v>21.898401319603668</v>
      </c>
      <c r="BR38" s="75">
        <f>IF('05 (ind)'!BR$1="si",100*(('05 (ind)'!BR37-MIN('05 (ind)'!BR$6:BR$37))/(MAX('05 (ind)'!BR$6:BR$37)-MIN('05 (ind)'!BR$6:BR$37))),ABS(-100+(100*(('05 (ind)'!BR37-MIN('05 (ind)'!BR$6:BR$37))/(MAX('05 (ind)'!BP$6:BP$37)-MIN('05 (ind)'!BR$6:BR$37))))))</f>
        <v>3.7306407128460806</v>
      </c>
      <c r="BS38" s="75">
        <f>IF('05 (ind)'!BS$1="si",100*(('05 (ind)'!BS37-MIN('05 (ind)'!BS$6:BS$37))/(MAX('05 (ind)'!BS$6:BS$37)-MIN('05 (ind)'!BS$6:BS$37))),ABS(-100+(100*(('05 (ind)'!BS37-MIN('05 (ind)'!BS$6:BS$37))/(MAX('05 (ind)'!BQ$6:BQ$37)-MIN('05 (ind)'!BS$6:BS$37))))))</f>
        <v>59.621669860797411</v>
      </c>
      <c r="BT38" s="75">
        <f>IF('05 (ind)'!BT$1="si",100*(('05 (ind)'!BT37-MIN('05 (ind)'!BT$6:BT$37))/(MAX('05 (ind)'!BT$6:BT$37)-MIN('05 (ind)'!BT$6:BT$37))),ABS(-100+(100*(('05 (ind)'!BT37-MIN('05 (ind)'!BT$6:BT$37))/(MAX('05 (ind)'!BR$6:BR$37)-MIN('05 (ind)'!BT$6:BT$37))))))</f>
        <v>95.399927500000004</v>
      </c>
      <c r="BU38" s="75">
        <f>IF('05 (ind)'!BU$1="si",100*(('05 (ind)'!BU37-MIN('05 (ind)'!BU$6:BU$37))/(MAX('05 (ind)'!BU$6:BU$37)-MIN('05 (ind)'!BU$6:BU$37))),ABS(-100+(100*(('05 (ind)'!BU37-MIN('05 (ind)'!BU$6:BU$37))/(MAX('05 (ind)'!BU$6:BU$37)-MIN('05 (ind)'!BU$6:BU$37))))))</f>
        <v>71.697373578988632</v>
      </c>
      <c r="BV38" s="75">
        <f>IF('05 (ind)'!BV$1="si",100*(('05 (ind)'!BV37-MIN('05 (ind)'!BV$6:BV$37))/(MAX('05 (ind)'!BV$6:BV$37)-MIN('05 (ind)'!BV$6:BV$37))),ABS(-100+(100*(('05 (ind)'!BV37-MIN('05 (ind)'!BV$6:BV$37))/(MAX('05 (ind)'!BV$6:BV$37)-MIN('05 (ind)'!BV$6:BV$37))))))</f>
        <v>57.510410469958359</v>
      </c>
      <c r="BW38" s="75">
        <f>IF('05 (ind)'!BW$1="si",100*(('05 (ind)'!BW37-MIN('05 (ind)'!BW$6:BW$37))/(MAX('05 (ind)'!BW$6:BW$37)-MIN('05 (ind)'!BW$6:BW$37))),ABS(-100+(100*(('05 (ind)'!BW37-MIN('05 (ind)'!BW$6:BW$37))/(MAX('05 (ind)'!BW$6:BW$37)-MIN('05 (ind)'!BW$6:BW$37))))))</f>
        <v>74.996718729492059</v>
      </c>
      <c r="BX38" s="75">
        <f>IF('05 (ind)'!BX$1="si",100*(('05 (ind)'!BX37-MIN('05 (ind)'!BX$6:BX$37))/(MAX('05 (ind)'!BX$6:BX$37)-MIN('05 (ind)'!BX$6:BX$37))),ABS(-100+(100*(('05 (ind)'!BX37-MIN('05 (ind)'!BX$6:BX$37))/(MAX('05 (ind)'!BX$6:BX$37)-MIN('05 (ind)'!BX$6:BX$37))))))</f>
        <v>9.5182019228869876</v>
      </c>
      <c r="BY38" s="75">
        <f>IF('05 (ind)'!BY$1="si",100*(('05 (ind)'!BY37-MIN('05 (ind)'!BY$6:BY$37))/(MAX('05 (ind)'!BY$6:BY$37)-MIN('05 (ind)'!BY$6:BY$37))),ABS(-100+(100*(('05 (ind)'!BY37-MIN('05 (ind)'!BY$6:BY$37))/(MAX('05 (ind)'!BY$6:BY$37)-MIN('05 (ind)'!BY$6:BY$37))))))</f>
        <v>0</v>
      </c>
      <c r="BZ38" s="75">
        <f>IF('05 (ind)'!BZ$1="si",100*(('05 (ind)'!BZ37-MIN('05 (ind)'!BZ$6:BZ$37))/(MAX('05 (ind)'!BZ$6:BZ$37)-MIN('05 (ind)'!BZ$6:BZ$37))),ABS(-100+(100*(('05 (ind)'!BZ37-MIN('05 (ind)'!BZ$6:BZ$37))/(MAX('05 (ind)'!BZ$6:BZ$37)-MIN('05 (ind)'!BZ$6:BZ$37))))))</f>
        <v>0</v>
      </c>
      <c r="CA38" s="75">
        <f>IF('05 (ind)'!CA$1="si",100*(('05 (ind)'!CA37-MIN('05 (ind)'!CA$6:CA$37))/(MAX('05 (ind)'!CA$6:CA$37)-MIN('05 (ind)'!CA$6:CA$37))),ABS(-100+(100*(('05 (ind)'!CA37-MIN('05 (ind)'!CA$6:CA$37))/(MAX('05 (ind)'!CA$6:CA$37)-MIN('05 (ind)'!CA$6:CA$37))))))</f>
        <v>95.469248878730042</v>
      </c>
      <c r="CB38" s="75">
        <f>IF('05 (ind)'!CB$1="si",100*(('05 (ind)'!CB37-MIN('05 (ind)'!CB$6:CB$37))/(MAX('05 (ind)'!CB$6:CB$37)-MIN('05 (ind)'!CB$6:CB$37))),ABS(-100+(100*(('05 (ind)'!CB37-MIN('05 (ind)'!CB$6:CB$37))/(MAX('05 (ind)'!CB$6:CB$37)-MIN('05 (ind)'!CB$6:CB$37))))))</f>
        <v>81.460674157303373</v>
      </c>
      <c r="CC38" s="75">
        <f>IF('05 (ind)'!CC$1="si",100*(('05 (ind)'!CC37-MIN('05 (ind)'!CC$6:CC$37))/(MAX('05 (ind)'!CC$6:CC$37)-MIN('05 (ind)'!CC$6:CC$37))),ABS(-100+(100*(('05 (ind)'!CC37-MIN('05 (ind)'!CC$6:CC$37))/(MAX('05 (ind)'!CC$6:CC$37)-MIN('05 (ind)'!CC$6:CC$37))))))</f>
        <v>63.151096805861165</v>
      </c>
      <c r="CD38" s="75">
        <f>IF('05 (ind)'!CD$1="si",100*(('05 (ind)'!CD37-MIN('05 (ind)'!CD$6:CD$37))/(MAX('05 (ind)'!CD$6:CD$37)-MIN('05 (ind)'!CD$6:CD$37))),ABS(-100+(100*(('05 (ind)'!CD37-MIN('05 (ind)'!CD$6:CD$37))/(MAX('05 (ind)'!CD$6:CD$37)-MIN('05 (ind)'!CD$6:CD$37))))))</f>
        <v>0.23145376191577291</v>
      </c>
      <c r="CE38" s="75">
        <f>IF('05 (ind)'!CE$1="si",100*(('05 (ind)'!CE37-MIN('05 (ind)'!CE$6:CE$37))/(MAX('05 (ind)'!CE$6:CE$37)-MIN('05 (ind)'!CE$6:CE$37))),ABS(-100+(100*(('05 (ind)'!CE37-MIN('05 (ind)'!CE$6:CE$37))/(MAX('05 (ind)'!CE$6:CE$37)-MIN('05 (ind)'!CE$6:CE$37))))))</f>
        <v>13.183686018814756</v>
      </c>
      <c r="CF38" s="75">
        <f>IF('05 (ind)'!CF$1="si",100*(('05 (ind)'!CF37-MIN('05 (ind)'!CF$6:CF$37))/(MAX('05 (ind)'!CF$6:CF$37)-MIN('05 (ind)'!CF$6:CF$37))),ABS(-100+(100*(('05 (ind)'!CF37-MIN('05 (ind)'!CF$6:CF$37))/(MAX('05 (ind)'!CF$6:CF$37)-MIN('05 (ind)'!CF$6:CF$37))))))</f>
        <v>5.6506243464740393</v>
      </c>
      <c r="CG38" s="75">
        <f>IF('05 (ind)'!CG$1="si",100*(('05 (ind)'!CG37-MIN('05 (ind)'!CG$6:CG$37))/(MAX('05 (ind)'!CG$6:CG$37)-MIN('05 (ind)'!CG$6:CG$37))),ABS(-100+(100*(('05 (ind)'!CG37-MIN('05 (ind)'!CG$6:CG$37))/(MAX('05 (ind)'!CG$6:CG$37)-MIN('05 (ind)'!CG$6:CG$37))))))</f>
        <v>13.113640982138685</v>
      </c>
      <c r="CH38" s="75">
        <f>IF('05 (ind)'!CH$1="si",100*(('05 (ind)'!CH37-MIN('05 (ind)'!CH$6:CH$37))/(MAX('05 (ind)'!CH$6:CH$37)-MIN('05 (ind)'!CH$6:CH$37))),ABS(-100+(100*(('05 (ind)'!CH37-MIN('05 (ind)'!CH$6:CH$37))/(MAX('05 (ind)'!CH$6:CH$37)-MIN('05 (ind)'!CH$6:CH$37))))))</f>
        <v>13.258786247175536</v>
      </c>
      <c r="CI38" s="75">
        <f>IF('05 (ind)'!CI$1="si",100*(('05 (ind)'!CI37-MIN('05 (ind)'!CI$6:CI$37))/(MAX('05 (ind)'!CI$6:CI$37)-MIN('05 (ind)'!CI$6:CI$37))),ABS(-100+(100*(('05 (ind)'!CI37-MIN('05 (ind)'!CI$6:CI$37))/(MAX('05 (ind)'!CI$6:CI$37)-MIN('05 (ind)'!CI$6:CI$37))))))</f>
        <v>38.706464047762402</v>
      </c>
      <c r="CJ38" s="75">
        <f>IF('05 (ind)'!CJ$1="si",100*(('05 (ind)'!CJ37-MIN('05 (ind)'!CJ$6:CJ$37))/(MAX('05 (ind)'!CJ$6:CJ$37)-MIN('05 (ind)'!CJ$6:CJ$37))),ABS(-100+(100*(('05 (ind)'!CJ37-MIN('05 (ind)'!CJ$6:CJ$37))/(MAX('05 (ind)'!CJ$6:CJ$37)-MIN('05 (ind)'!CJ$6:CJ$37))))))</f>
        <v>32.5176429653757</v>
      </c>
      <c r="CK38" s="75">
        <f>IF('05 (ind)'!CK$1="si",100*(('05 (ind)'!CK37-MIN('05 (ind)'!CK$6:CK$37))/(MAX('05 (ind)'!CK$6:CK$37)-MIN('05 (ind)'!CK$6:CK$37))),ABS(-100+(100*(('05 (ind)'!CK37-MIN('05 (ind)'!CK$6:CK$37))/(MAX('05 (ind)'!CK$6:CK$37)-MIN('05 (ind)'!CK$6:CK$37))))))</f>
        <v>12.017778361141907</v>
      </c>
      <c r="CL38" s="75">
        <f>IF('05 (ind)'!CL$1="si",100*(('05 (ind)'!CL37-MIN('05 (ind)'!CL$6:CL$37))/(MAX('05 (ind)'!CL$6:CL$37)-MIN('05 (ind)'!CL$6:CL$37))),ABS(-100+(100*(('05 (ind)'!CL37-MIN('05 (ind)'!CL$6:CL$37))/(MAX('05 (ind)'!CL$6:CL$37)-MIN('05 (ind)'!CL$6:CL$37))))))</f>
        <v>3.1365373695201577</v>
      </c>
      <c r="CM38" s="75">
        <f>IF('05 (ind)'!CM$1="si",100*(('05 (ind)'!CM37-MIN('05 (ind)'!CM$6:CM$37))/(MAX('05 (ind)'!CM$6:CM$37)-MIN('05 (ind)'!CM$6:CM$37))),ABS(-100+(100*(('05 (ind)'!CM37-MIN('05 (ind)'!CM$6:CM$37))/(MAX('05 (ind)'!CM$6:CM$37)-MIN('05 (ind)'!CM$6:CM$37))))))</f>
        <v>10.001287387713184</v>
      </c>
    </row>
    <row r="40" spans="1:91">
      <c r="A40" s="89" t="s">
        <v>59</v>
      </c>
      <c r="B40" s="89" t="s">
        <v>60</v>
      </c>
      <c r="D40">
        <f>ABS(CORREL($B$7:$B$38,D$7:D$38))</f>
        <v>5.7885732867017557E-2</v>
      </c>
      <c r="E40">
        <f t="shared" ref="E40:BP40" si="0">ABS(CORREL($B$7:$B$38,E$7:E$38))</f>
        <v>0.6104318279227674</v>
      </c>
      <c r="F40">
        <f t="shared" si="0"/>
        <v>4.4916471270219825E-2</v>
      </c>
      <c r="G40">
        <f t="shared" si="0"/>
        <v>1.2385988781023576E-2</v>
      </c>
      <c r="H40">
        <f t="shared" si="0"/>
        <v>0.12104614411609951</v>
      </c>
      <c r="I40">
        <f t="shared" si="0"/>
        <v>0.17996658598176579</v>
      </c>
      <c r="J40">
        <f t="shared" si="0"/>
        <v>0.15340755561768035</v>
      </c>
      <c r="K40">
        <f t="shared" si="0"/>
        <v>0.18471797459565209</v>
      </c>
      <c r="L40">
        <f t="shared" si="0"/>
        <v>4.6602503037457728E-2</v>
      </c>
      <c r="M40">
        <f t="shared" si="0"/>
        <v>0.71547061478994467</v>
      </c>
      <c r="N40">
        <f t="shared" si="0"/>
        <v>0.19698653938380389</v>
      </c>
      <c r="O40">
        <f t="shared" si="0"/>
        <v>0.1144218604170904</v>
      </c>
      <c r="P40">
        <f t="shared" si="0"/>
        <v>0.22789307329099354</v>
      </c>
      <c r="Q40">
        <f t="shared" si="0"/>
        <v>3.8640859968545507E-2</v>
      </c>
      <c r="R40">
        <f t="shared" si="0"/>
        <v>0.84630581265490756</v>
      </c>
      <c r="S40">
        <f t="shared" si="0"/>
        <v>1.6463512819826297E-2</v>
      </c>
      <c r="T40">
        <f t="shared" si="0"/>
        <v>0.49693464708755386</v>
      </c>
      <c r="U40">
        <f t="shared" si="0"/>
        <v>0.14919927852735065</v>
      </c>
      <c r="V40">
        <f t="shared" si="0"/>
        <v>7.76886002217053E-3</v>
      </c>
      <c r="W40">
        <f t="shared" si="0"/>
        <v>0.42624411063514922</v>
      </c>
      <c r="X40">
        <f t="shared" si="0"/>
        <v>0.34904296925104222</v>
      </c>
      <c r="Y40">
        <f t="shared" si="0"/>
        <v>0.36425129582357069</v>
      </c>
      <c r="Z40">
        <f t="shared" si="0"/>
        <v>0.15151857808812025</v>
      </c>
      <c r="AA40">
        <f t="shared" si="0"/>
        <v>0.29908241727577356</v>
      </c>
      <c r="AB40">
        <f t="shared" si="0"/>
        <v>0.15203578991466821</v>
      </c>
      <c r="AC40">
        <f t="shared" si="0"/>
        <v>0.27249053069270335</v>
      </c>
      <c r="AD40">
        <f t="shared" si="0"/>
        <v>0.23051604177242638</v>
      </c>
      <c r="AE40">
        <f t="shared" si="0"/>
        <v>0.43156630924368761</v>
      </c>
      <c r="AF40">
        <f t="shared" si="0"/>
        <v>0.3113201010657578</v>
      </c>
      <c r="AG40">
        <f t="shared" si="0"/>
        <v>9.9226209193903084E-2</v>
      </c>
      <c r="AH40">
        <f t="shared" si="0"/>
        <v>0.32066100200070269</v>
      </c>
      <c r="AI40">
        <f t="shared" si="0"/>
        <v>0.41639219705468911</v>
      </c>
      <c r="AJ40">
        <f t="shared" si="0"/>
        <v>0.38340873162443623</v>
      </c>
      <c r="AK40">
        <f>ABS(CORREL($B$7:$B$38,AK$7:AK$38))</f>
        <v>4.1432313921991655E-2</v>
      </c>
      <c r="AL40">
        <f t="shared" si="0"/>
        <v>0.25817168449312589</v>
      </c>
      <c r="AM40">
        <f t="shared" si="0"/>
        <v>0.46024580156571465</v>
      </c>
      <c r="AN40">
        <f t="shared" si="0"/>
        <v>0.51295260474622462</v>
      </c>
      <c r="AO40">
        <f t="shared" si="0"/>
        <v>0.15882918443458541</v>
      </c>
      <c r="AP40">
        <f t="shared" si="0"/>
        <v>0.69247851466361732</v>
      </c>
      <c r="AQ40">
        <f t="shared" si="0"/>
        <v>0.17468239501893162</v>
      </c>
      <c r="AR40">
        <f t="shared" si="0"/>
        <v>0.31622441855569833</v>
      </c>
      <c r="AS40">
        <f t="shared" si="0"/>
        <v>0.25690463529272273</v>
      </c>
      <c r="AT40">
        <f t="shared" si="0"/>
        <v>3.7523894043866718E-2</v>
      </c>
      <c r="AU40">
        <f t="shared" si="0"/>
        <v>0.24895548000490175</v>
      </c>
      <c r="AV40">
        <f t="shared" si="0"/>
        <v>9.4619519542926231E-2</v>
      </c>
      <c r="AW40">
        <f t="shared" si="0"/>
        <v>0.33670452199509043</v>
      </c>
      <c r="AX40">
        <f t="shared" si="0"/>
        <v>0.219816979352913</v>
      </c>
      <c r="AY40">
        <f t="shared" si="0"/>
        <v>0.53433712872494088</v>
      </c>
      <c r="AZ40">
        <f t="shared" si="0"/>
        <v>0.15412528108275242</v>
      </c>
      <c r="BA40">
        <f t="shared" si="0"/>
        <v>6.5151580795442657E-2</v>
      </c>
      <c r="BB40">
        <f t="shared" si="0"/>
        <v>0.35109459978495766</v>
      </c>
      <c r="BC40">
        <f t="shared" si="0"/>
        <v>3.6143209029696394E-2</v>
      </c>
      <c r="BD40">
        <f t="shared" si="0"/>
        <v>0.26743256640104879</v>
      </c>
      <c r="BE40">
        <f t="shared" si="0"/>
        <v>0.18078173251095581</v>
      </c>
      <c r="BF40">
        <f t="shared" si="0"/>
        <v>0.51960067775322449</v>
      </c>
      <c r="BG40">
        <f t="shared" si="0"/>
        <v>0.73597927531128926</v>
      </c>
      <c r="BH40">
        <f t="shared" si="0"/>
        <v>0.82675998247984483</v>
      </c>
      <c r="BI40">
        <f t="shared" si="0"/>
        <v>0.2252317529432501</v>
      </c>
      <c r="BJ40">
        <f t="shared" si="0"/>
        <v>0.10114868787406837</v>
      </c>
      <c r="BK40">
        <f t="shared" si="0"/>
        <v>1.0692008445306142E-2</v>
      </c>
      <c r="BL40">
        <f t="shared" si="0"/>
        <v>0.63652035172773724</v>
      </c>
      <c r="BM40">
        <f t="shared" si="0"/>
        <v>0.14666820450861834</v>
      </c>
      <c r="BN40">
        <f t="shared" si="0"/>
        <v>0.15632680903354459</v>
      </c>
      <c r="BO40">
        <f t="shared" si="0"/>
        <v>0.35856457776211242</v>
      </c>
      <c r="BP40">
        <f t="shared" si="0"/>
        <v>0.62787184647027516</v>
      </c>
      <c r="BQ40">
        <f t="shared" ref="BQ40:CM40" si="1">ABS(CORREL($B$7:$B$38,BQ$7:BQ$38))</f>
        <v>0.68704193606322062</v>
      </c>
      <c r="BR40">
        <f t="shared" si="1"/>
        <v>9.8425292331093178E-2</v>
      </c>
      <c r="BS40">
        <f t="shared" si="1"/>
        <v>0.49194411411698391</v>
      </c>
      <c r="BT40">
        <f t="shared" si="1"/>
        <v>0.12073706189866555</v>
      </c>
      <c r="BU40">
        <f t="shared" si="1"/>
        <v>0.2053910074893468</v>
      </c>
      <c r="BV40">
        <f t="shared" si="1"/>
        <v>0.12142592319134096</v>
      </c>
      <c r="BW40">
        <f t="shared" si="1"/>
        <v>0.11666655540858135</v>
      </c>
      <c r="BX40">
        <f t="shared" si="1"/>
        <v>0.81745204705627239</v>
      </c>
      <c r="BY40">
        <f t="shared" si="1"/>
        <v>9.7171057155877039E-2</v>
      </c>
      <c r="BZ40">
        <f t="shared" si="1"/>
        <v>0.18418834114143537</v>
      </c>
      <c r="CA40">
        <f t="shared" si="1"/>
        <v>0.15920488138929134</v>
      </c>
      <c r="CB40">
        <f t="shared" si="1"/>
        <v>0.60254755777958446</v>
      </c>
      <c r="CC40">
        <f t="shared" si="1"/>
        <v>2.9163058231293996E-2</v>
      </c>
      <c r="CD40">
        <f t="shared" si="1"/>
        <v>0.12249005403190409</v>
      </c>
      <c r="CE40">
        <f t="shared" si="1"/>
        <v>0.18041926650894533</v>
      </c>
      <c r="CF40">
        <f t="shared" si="1"/>
        <v>0.21781191977217756</v>
      </c>
      <c r="CG40">
        <f t="shared" si="1"/>
        <v>0.46181364415628218</v>
      </c>
      <c r="CH40">
        <f t="shared" si="1"/>
        <v>0.80352874839797606</v>
      </c>
      <c r="CI40">
        <f t="shared" si="1"/>
        <v>0.10158765094738915</v>
      </c>
      <c r="CJ40">
        <f t="shared" si="1"/>
        <v>0.13689217168403134</v>
      </c>
      <c r="CK40">
        <f t="shared" si="1"/>
        <v>0.78362929991341979</v>
      </c>
      <c r="CL40">
        <f t="shared" si="1"/>
        <v>0.3989322353843614</v>
      </c>
      <c r="CM40">
        <f t="shared" si="1"/>
        <v>0.56197728393358304</v>
      </c>
    </row>
    <row r="41" spans="1:91">
      <c r="B41" s="89" t="s">
        <v>61</v>
      </c>
      <c r="D41">
        <f>ABS(CORREL($C$7:$C$38,D$7:D$38))</f>
        <v>0.26626394109401164</v>
      </c>
      <c r="E41">
        <f t="shared" ref="E41:BP41" si="2">ABS(CORREL($C$7:$C$38,E$7:E$38))</f>
        <v>0.25011267459321718</v>
      </c>
      <c r="F41">
        <f t="shared" si="2"/>
        <v>0.11170743344421154</v>
      </c>
      <c r="G41">
        <f t="shared" si="2"/>
        <v>0.26878536941120401</v>
      </c>
      <c r="H41">
        <f t="shared" si="2"/>
        <v>0.23199303595009899</v>
      </c>
      <c r="I41">
        <f t="shared" si="2"/>
        <v>0.39214677899099598</v>
      </c>
      <c r="J41">
        <f t="shared" si="2"/>
        <v>0.12183862119605701</v>
      </c>
      <c r="K41">
        <f t="shared" si="2"/>
        <v>0.16580472744674724</v>
      </c>
      <c r="L41">
        <f t="shared" si="2"/>
        <v>2.5529103587467574E-3</v>
      </c>
      <c r="M41">
        <f t="shared" si="2"/>
        <v>0.52036961913365976</v>
      </c>
      <c r="N41">
        <f t="shared" si="2"/>
        <v>0.5669529211418739</v>
      </c>
      <c r="O41">
        <f t="shared" si="2"/>
        <v>0.28177491412892275</v>
      </c>
      <c r="P41">
        <f t="shared" si="2"/>
        <v>1.7010634517497833E-2</v>
      </c>
      <c r="Q41">
        <f t="shared" si="2"/>
        <v>0.23906678073195109</v>
      </c>
      <c r="R41">
        <f t="shared" si="2"/>
        <v>0.42915374949837776</v>
      </c>
      <c r="S41">
        <f t="shared" si="2"/>
        <v>0.26340301395625693</v>
      </c>
      <c r="T41">
        <f t="shared" si="2"/>
        <v>0.54609069894342521</v>
      </c>
      <c r="U41">
        <f t="shared" si="2"/>
        <v>0.15118383848546099</v>
      </c>
      <c r="V41">
        <f t="shared" si="2"/>
        <v>0.239248207403573</v>
      </c>
      <c r="W41">
        <f t="shared" si="2"/>
        <v>0.62380046142999335</v>
      </c>
      <c r="X41">
        <f t="shared" si="2"/>
        <v>0.69116416230333699</v>
      </c>
      <c r="Y41">
        <f t="shared" si="2"/>
        <v>0.83913666233768192</v>
      </c>
      <c r="Z41">
        <f t="shared" si="2"/>
        <v>0.53812702145021429</v>
      </c>
      <c r="AA41">
        <f t="shared" si="2"/>
        <v>0.66625013311617332</v>
      </c>
      <c r="AB41">
        <f t="shared" si="2"/>
        <v>0.45181004091597077</v>
      </c>
      <c r="AC41">
        <f t="shared" si="2"/>
        <v>0.56177054280836902</v>
      </c>
      <c r="AD41">
        <f t="shared" si="2"/>
        <v>0.15872679360791814</v>
      </c>
      <c r="AE41">
        <f t="shared" si="2"/>
        <v>0.49685035622562279</v>
      </c>
      <c r="AF41">
        <f t="shared" si="2"/>
        <v>0.78310613587169609</v>
      </c>
      <c r="AG41">
        <f t="shared" si="2"/>
        <v>0.26216191873178474</v>
      </c>
      <c r="AH41">
        <f t="shared" si="2"/>
        <v>0.38259029660881133</v>
      </c>
      <c r="AI41">
        <f t="shared" si="2"/>
        <v>9.456401914990295E-2</v>
      </c>
      <c r="AJ41">
        <f t="shared" si="2"/>
        <v>0.66626562086485486</v>
      </c>
      <c r="AK41">
        <f t="shared" si="2"/>
        <v>4.683346308003538E-2</v>
      </c>
      <c r="AL41">
        <f t="shared" si="2"/>
        <v>0.26383675252926964</v>
      </c>
      <c r="AM41">
        <f t="shared" si="2"/>
        <v>0.37034450578495365</v>
      </c>
      <c r="AN41">
        <f t="shared" si="2"/>
        <v>0.76260735271755964</v>
      </c>
      <c r="AO41">
        <f t="shared" si="2"/>
        <v>0.12104752471192837</v>
      </c>
      <c r="AP41">
        <f t="shared" si="2"/>
        <v>0.53363756086731284</v>
      </c>
      <c r="AQ41">
        <f t="shared" si="2"/>
        <v>0.32443395541867337</v>
      </c>
      <c r="AR41">
        <f t="shared" si="2"/>
        <v>0.60478961685475385</v>
      </c>
      <c r="AS41">
        <f t="shared" si="2"/>
        <v>2.9506176645428484E-2</v>
      </c>
      <c r="AT41">
        <f t="shared" si="2"/>
        <v>0.21861385962390525</v>
      </c>
      <c r="AU41">
        <f t="shared" si="2"/>
        <v>8.4274495530597654E-2</v>
      </c>
      <c r="AV41">
        <f t="shared" si="2"/>
        <v>7.3186966183091853E-2</v>
      </c>
      <c r="AW41">
        <f t="shared" si="2"/>
        <v>0.53587544678289623</v>
      </c>
      <c r="AX41">
        <f t="shared" si="2"/>
        <v>0.35886603230428166</v>
      </c>
      <c r="AY41">
        <f t="shared" si="2"/>
        <v>0.91060584339223694</v>
      </c>
      <c r="AZ41">
        <f t="shared" si="2"/>
        <v>0.36307032955548069</v>
      </c>
      <c r="BA41">
        <f t="shared" si="2"/>
        <v>4.5093190396407738E-2</v>
      </c>
      <c r="BB41">
        <f t="shared" si="2"/>
        <v>0.56483010785261811</v>
      </c>
      <c r="BC41">
        <f t="shared" si="2"/>
        <v>0.29486855492169312</v>
      </c>
      <c r="BD41">
        <f t="shared" si="2"/>
        <v>0.67107494891451092</v>
      </c>
      <c r="BE41">
        <f t="shared" si="2"/>
        <v>0.50395420177042838</v>
      </c>
      <c r="BF41">
        <f t="shared" si="2"/>
        <v>0.78083211610840086</v>
      </c>
      <c r="BG41">
        <f t="shared" si="2"/>
        <v>0.43324659508923102</v>
      </c>
      <c r="BH41">
        <f t="shared" si="2"/>
        <v>0.71890222219009792</v>
      </c>
      <c r="BI41">
        <f t="shared" si="2"/>
        <v>0.4844889331569065</v>
      </c>
      <c r="BJ41">
        <f t="shared" si="2"/>
        <v>0.18805282291430933</v>
      </c>
      <c r="BK41">
        <f t="shared" si="2"/>
        <v>0.28442930835429486</v>
      </c>
      <c r="BL41">
        <f t="shared" si="2"/>
        <v>0.4366607657194882</v>
      </c>
      <c r="BM41">
        <f t="shared" si="2"/>
        <v>0.29298224672115952</v>
      </c>
      <c r="BN41">
        <f t="shared" si="2"/>
        <v>0.37242219975695096</v>
      </c>
      <c r="BO41">
        <f t="shared" si="2"/>
        <v>3.7574486577152108E-2</v>
      </c>
      <c r="BP41">
        <f t="shared" si="2"/>
        <v>0.84993719837321258</v>
      </c>
      <c r="BQ41">
        <f t="shared" ref="BQ41:CM41" si="3">ABS(CORREL($C$7:$C$38,BQ$7:BQ$38))</f>
        <v>0.60844414600809515</v>
      </c>
      <c r="BR41">
        <f t="shared" si="3"/>
        <v>0.29003451625182119</v>
      </c>
      <c r="BS41">
        <f t="shared" si="3"/>
        <v>7.6258892637294018E-2</v>
      </c>
      <c r="BT41">
        <f t="shared" si="3"/>
        <v>0.14915023448789552</v>
      </c>
      <c r="BU41">
        <f t="shared" si="3"/>
        <v>0.37201238959822269</v>
      </c>
      <c r="BV41">
        <f t="shared" si="3"/>
        <v>6.0439731899258733E-2</v>
      </c>
      <c r="BW41">
        <f t="shared" si="3"/>
        <v>0.18870126482971755</v>
      </c>
      <c r="BX41">
        <f t="shared" si="3"/>
        <v>0.60964420446373269</v>
      </c>
      <c r="BY41">
        <f t="shared" si="3"/>
        <v>0.1055366192928433</v>
      </c>
      <c r="BZ41">
        <f t="shared" si="3"/>
        <v>0.39457841950683403</v>
      </c>
      <c r="CA41">
        <f t="shared" si="3"/>
        <v>4.8146680490578408E-2</v>
      </c>
      <c r="CB41">
        <f t="shared" si="3"/>
        <v>0.16187347646172021</v>
      </c>
      <c r="CC41">
        <f t="shared" si="3"/>
        <v>0.50087939169211149</v>
      </c>
      <c r="CD41">
        <f t="shared" si="3"/>
        <v>0.14732996689186467</v>
      </c>
      <c r="CE41">
        <f t="shared" si="3"/>
        <v>2.5913153316502954E-2</v>
      </c>
      <c r="CF41">
        <f t="shared" si="3"/>
        <v>0.42466624616834903</v>
      </c>
      <c r="CG41">
        <f t="shared" si="3"/>
        <v>0.56538506428519986</v>
      </c>
      <c r="CH41">
        <f t="shared" si="3"/>
        <v>0.74296295673664725</v>
      </c>
      <c r="CI41">
        <f t="shared" si="3"/>
        <v>1.9667543894829744E-2</v>
      </c>
      <c r="CJ41">
        <f t="shared" si="3"/>
        <v>1.1782932490825097E-2</v>
      </c>
      <c r="CK41">
        <f t="shared" si="3"/>
        <v>0.76684119056617994</v>
      </c>
      <c r="CL41">
        <f t="shared" si="3"/>
        <v>0.56300369698689889</v>
      </c>
      <c r="CM41">
        <f t="shared" si="3"/>
        <v>0.49768412487416958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6"/>
  <dimension ref="A1:CM41"/>
  <sheetViews>
    <sheetView zoomScale="85" zoomScaleNormal="85" workbookViewId="0">
      <selection sqref="A1:CM6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IF('06 (ind)'!B$1="si",100*(('06 (ind)'!B6-MIN('06 (ind)'!B$6:B$37))/(MAX('06 (ind)'!B$6:B$37)-MIN('06 (ind)'!B$6:B$37))),ABS(-100+(100*(('06 (ind)'!B6-MIN('06 (ind)'!B$6:B$37))/(MAX('06 (ind)'!B$6:B$37)-MIN('06 (ind)'!B$6:B$37))))))</f>
        <v>2.9934061044591247</v>
      </c>
      <c r="C7" s="87">
        <f>IF('06 (ind)'!C$1="si",100*(('06 (ind)'!C6-MIN('06 (ind)'!C$6:C$37))/(MAX('06 (ind)'!C$6:C$37)-MIN('06 (ind)'!C$6:C$37))),ABS(-100+(100*(('06 (ind)'!C6-MIN('06 (ind)'!C$6:C$37))/(MAX('06 (ind)'!C$6:C$37)-MIN('06 (ind)'!C$6:C$37))))))</f>
        <v>53.454544853687779</v>
      </c>
      <c r="D7" s="87">
        <f>IF('06 (ind)'!D$1="si",100*(('06 (ind)'!D6-MIN('06 (ind)'!D$6:D$37))/(MAX('06 (ind)'!D$6:D$37)-MIN('06 (ind)'!D$6:D$37))),ABS(-100+(100*(('06 (ind)'!D6-MIN('06 (ind)'!D$6:D$37))/(MAX('06 (ind)'!D$6:D$37)-MIN('06 (ind)'!D$6:D$37))))))</f>
        <v>70.745236176556176</v>
      </c>
      <c r="E7" s="87">
        <f>IF('06 (ind)'!E$1="si",100*(('06 (ind)'!E6-MIN('06 (ind)'!E$6:E$37))/(MAX('06 (ind)'!E$6:E$37)-MIN('06 (ind)'!E$6:E$37))),ABS(-100+(100*(('06 (ind)'!E6-MIN('06 (ind)'!E$6:E$37))/(MAX('06 (ind)'!E$6:E$37)-MIN('06 (ind)'!E$6:E$37))))))</f>
        <v>79.541052004172258</v>
      </c>
      <c r="F7" s="87">
        <f>IF('06 (ind)'!F$1="si",100*(('06 (ind)'!F6-MIN('06 (ind)'!F$6:F$37))/(MAX('06 (ind)'!F$6:F$37)-MIN('06 (ind)'!F$6:F$37))),ABS(-100+(100*(('06 (ind)'!F6-MIN('06 (ind)'!F$6:F$37))/(MAX('06 (ind)'!F$6:F$37)-MIN('06 (ind)'!F$6:F$37))))))</f>
        <v>85.802469135802468</v>
      </c>
      <c r="G7" s="87">
        <f>IF('06 (ind)'!G$1="si",100*(('06 (ind)'!G6-MIN('06 (ind)'!G$6:G$37))/(MAX('06 (ind)'!G$6:G$37)-MIN('06 (ind)'!G$6:G$37))),ABS(-100+(100*(('06 (ind)'!G6-MIN('06 (ind)'!G$6:G$37))/(MAX('06 (ind)'!G$6:G$37)-MIN('06 (ind)'!G$6:G$37))))))</f>
        <v>77.639751552795047</v>
      </c>
      <c r="H7" s="87">
        <f>IF('06 (ind)'!H$1="si",100*(('06 (ind)'!H6-MIN('06 (ind)'!H$6:H$37))/(MAX('06 (ind)'!H$6:H$37)-MIN('06 (ind)'!H$6:H$37))),ABS(-100+(100*(('06 (ind)'!H6-MIN('06 (ind)'!H$6:H$37))/(MAX('06 (ind)'!H$6:H$37)-MIN('06 (ind)'!H$6:H$37))))))</f>
        <v>74.846625766871171</v>
      </c>
      <c r="I7" s="87">
        <f>IF('06 (ind)'!I$1="si",100*(('06 (ind)'!I6-MIN('06 (ind)'!I$6:I$37))/(MAX('06 (ind)'!I$6:I$37)-MIN('06 (ind)'!I$6:I$37))),ABS(-100+(100*(('06 (ind)'!I6-MIN('06 (ind)'!I$6:I$37))/(MAX('06 (ind)'!I$6:I$37)-MIN('06 (ind)'!I$6:I$37))))))</f>
        <v>83.908045977011483</v>
      </c>
      <c r="J7" s="87">
        <f>IF('06 (ind)'!J$1="si",100*(('06 (ind)'!J6-MIN('06 (ind)'!J$6:J$37))/(MAX('06 (ind)'!J$6:J$37)-MIN('06 (ind)'!J$6:J$37))),ABS(-100+(100*(('06 (ind)'!J6-MIN('06 (ind)'!J$6:J$37))/(MAX('06 (ind)'!J$6:J$37)-MIN('06 (ind)'!J$6:J$37))))))</f>
        <v>8.1645569620253138</v>
      </c>
      <c r="K7" s="87">
        <f>IF('06 (ind)'!K$1="si",100*(('06 (ind)'!K6-MIN('06 (ind)'!K$6:K$37))/(MAX('06 (ind)'!K$6:K$37)-MIN('06 (ind)'!K$6:K$37))),ABS(-100+(100*(('06 (ind)'!K6-MIN('06 (ind)'!K$6:K$37))/(MAX('06 (ind)'!K$6:K$37)-MIN('06 (ind)'!K$6:K$37))))))</f>
        <v>65.621809914247791</v>
      </c>
      <c r="L7" s="87">
        <f>IF('06 (ind)'!L$1="si",100*(('06 (ind)'!L6-MIN('06 (ind)'!L$6:L$37))/(MAX('06 (ind)'!L$6:L$37)-MIN('06 (ind)'!L$6:L$37))),ABS(-100+(100*(('06 (ind)'!L6-MIN('06 (ind)'!L$6:L$37))/(MAX('06 (ind)'!L$6:L$37)-MIN('06 (ind)'!L$6:L$37))))))</f>
        <v>98.367512459707299</v>
      </c>
      <c r="M7" s="87">
        <f>IF('06 (ind)'!M$1="si",100*(('06 (ind)'!M6-MIN('06 (ind)'!M$6:M$37))/(MAX('06 (ind)'!M$6:M$37)-MIN('06 (ind)'!M$6:M$37))),ABS(-100+(100*(('06 (ind)'!M6-MIN('06 (ind)'!M$6:M$37))/(MAX('06 (ind)'!M$6:M$37)-MIN('06 (ind)'!M$6:M$37))))))</f>
        <v>100</v>
      </c>
      <c r="N7" s="87">
        <f>IF('06 (ind)'!N$1="si",100*(('06 (ind)'!N6-MIN('06 (ind)'!N$6:N$37))/(MAX('06 (ind)'!N$6:N$37)-MIN('06 (ind)'!N$6:N$37))),ABS(-100+(100*(('06 (ind)'!N6-MIN('06 (ind)'!N$6:N$37))/(MAX('06 (ind)'!N$6:N$37)-MIN('06 (ind)'!N$6:N$37))))))</f>
        <v>61.763716724126027</v>
      </c>
      <c r="O7" s="87">
        <f>IF('06 (ind)'!O$1="si",100*(('06 (ind)'!O6-MIN('06 (ind)'!O$6:O$37))/(MAX('06 (ind)'!O$6:O$37)-MIN('06 (ind)'!O$6:O$37))),ABS(-100+(100*(('06 (ind)'!O6-MIN('06 (ind)'!O$6:O$37))/(MAX('06 (ind)'!O$6:O$37)-MIN('06 (ind)'!O$6:O$37))))))</f>
        <v>98.412698412698418</v>
      </c>
      <c r="P7" s="87">
        <f>IF('06 (ind)'!P$1="si",100*(('06 (ind)'!P6-MIN('06 (ind)'!P$6:P$37))/(MAX('06 (ind)'!P$6:P$37)-MIN('06 (ind)'!P$6:P$37))),ABS(-100+(100*(('06 (ind)'!P6-MIN('06 (ind)'!P$6:P$37))/(MAX('06 (ind)'!P$6:P$37)-MIN('06 (ind)'!P$6:P$37))))))</f>
        <v>5.9099644798285871</v>
      </c>
      <c r="Q7" s="87">
        <f>IF('06 (ind)'!Q$1="si",100*(('06 (ind)'!Q6-MIN('06 (ind)'!Q$6:Q$37))/(MAX('06 (ind)'!Q$6:Q$37)-MIN('06 (ind)'!Q$6:Q$37))),ABS(-100+(100*(('06 (ind)'!Q6-MIN('06 (ind)'!Q$6:Q$37))/(MAX('06 (ind)'!Q$6:Q$37)-MIN('06 (ind)'!Q$6:Q$37))))))</f>
        <v>55.474916665558226</v>
      </c>
      <c r="R7" s="87">
        <f>IF('06 (ind)'!R$1="si",100*(('06 (ind)'!R6-MIN('06 (ind)'!R$6:R$37))/(MAX('06 (ind)'!R$6:R$37)-MIN('06 (ind)'!R$6:R$37))),ABS(-100+(100*(('06 (ind)'!R6-MIN('06 (ind)'!R$6:R$37))/(MAX('06 (ind)'!R$6:R$37)-MIN('06 (ind)'!R$6:R$37))))))</f>
        <v>0.15047450143440644</v>
      </c>
      <c r="S7" s="75">
        <f>ABS(ABS(('06 (ind)'!S6-((MAX('06 (ind)'!S$6:S$37)+MIN('06 (ind)'!S$6:S$37))/2))/(((MAX('06 (ind)'!S$6:S$37)+MIN('06 (ind)'!S$6:S$37))/2)-MAX('06 (ind)'!S$6:S$37))*100)-100)</f>
        <v>68.868440705883714</v>
      </c>
      <c r="T7" s="75">
        <f>IF('06 (ind)'!T$1="si",100*(('06 (ind)'!T6-MIN('06 (ind)'!T$6:T$37))/(MAX('06 (ind)'!T$6:T$37)-MIN('06 (ind)'!T$6:T$37))),ABS(-100+(100*(('06 (ind)'!T6-MIN('06 (ind)'!T$6:T$37))/(MAX('06 (ind)'!T$6:T$37)-MIN('06 (ind)'!T$6:T$37))))))</f>
        <v>29.317316303177769</v>
      </c>
      <c r="U7" s="75">
        <f>IF('06 (ind)'!U$1="si",100*(('06 (ind)'!U6-MIN('06 (ind)'!U$6:U$37))/(MAX('06 (ind)'!U$6:U$37)-MIN('06 (ind)'!U$6:U$37))),ABS(-100+(100*(('06 (ind)'!U6-MIN('06 (ind)'!U$6:U$37))/(MAX('06 (ind)'!U$6:U$37)-MIN('06 (ind)'!U$6:U$37))))))</f>
        <v>0</v>
      </c>
      <c r="V7" s="75">
        <f>IF('06 (ind)'!V$1="si",100*(('06 (ind)'!V6-MIN('06 (ind)'!V$6:V$37))/(MAX('06 (ind)'!V$6:V$37)-MIN('06 (ind)'!V$6:V$37))),ABS(-100+(100*(('06 (ind)'!V6-MIN('06 (ind)'!V$6:V$37))/(MAX('06 (ind)'!V$6:V$37)-MIN('06 (ind)'!V$6:V$37))))))</f>
        <v>96.685082872928177</v>
      </c>
      <c r="W7" s="75">
        <f>IF('06 (ind)'!W$1="si",100*(('06 (ind)'!W6-MIN('06 (ind)'!W$6:W$37))/(MAX('06 (ind)'!W$6:W$37)-MIN('06 (ind)'!W$6:W$37))),ABS(-100+(100*(('06 (ind)'!W6-MIN('06 (ind)'!W$6:W$37))/(MAX('06 (ind)'!W$6:W$37)-MIN('06 (ind)'!W$6:W$37))))))</f>
        <v>100</v>
      </c>
      <c r="X7" s="75">
        <f>IF('06 (ind)'!X$1="si",100*(('06 (ind)'!X6-MIN('06 (ind)'!X$6:X$37))/(MAX('06 (ind)'!X$6:X$37)-MIN('06 (ind)'!X$6:X$37))),ABS(-100+(100*(('06 (ind)'!X6-MIN('06 (ind)'!X$6:X$37))/(MAX('06 (ind)'!X$6:X$37)-MIN('06 (ind)'!X$6:X$37))))))</f>
        <v>94.98702792902084</v>
      </c>
      <c r="Y7" s="75">
        <f>IF('06 (ind)'!Y$1="si",100*(('06 (ind)'!Y6-MIN('06 (ind)'!Y$6:Y$37))/(MAX('06 (ind)'!Y$6:Y$37)-MIN('06 (ind)'!Y$6:Y$37))),ABS(-100+(100*(('06 (ind)'!Y6-MIN('06 (ind)'!Y$6:Y$37))/(MAX('06 (ind)'!Y$6:Y$37)-MIN('06 (ind)'!Y$6:Y$37))))))</f>
        <v>76.501158450250983</v>
      </c>
      <c r="Z7" s="75">
        <f>IF('06 (ind)'!Z$1="si",100*(('06 (ind)'!Z6-MIN('06 (ind)'!Z$6:Z$37))/(MAX('06 (ind)'!Z$6:Z$37)-MIN('06 (ind)'!Z$6:Z$37))),ABS(-100+(100*(('06 (ind)'!Z6-MIN('06 (ind)'!Z$6:Z$37))/(MAX('06 (ind)'!Z$6:Z$37)-MIN('06 (ind)'!Z$6:Z$37))))))</f>
        <v>80.026592780139325</v>
      </c>
      <c r="AA7" s="75">
        <f>IF('06 (ind)'!AA$1="si",100*(('06 (ind)'!AA6-MIN('06 (ind)'!AA$6:AA$37))/(MAX('06 (ind)'!AA$6:AA$37)-MIN('06 (ind)'!AA$6:AA$37))),ABS(-100+(100*(('06 (ind)'!AA6-MIN('06 (ind)'!AA$6:AA$37))/(MAX('06 (ind)'!AA$6:AA$37)-MIN('06 (ind)'!AA$6:AA$37))))))</f>
        <v>72.671392656414255</v>
      </c>
      <c r="AB7" s="75">
        <f>IF('06 (ind)'!AB$1="si",100*(('06 (ind)'!AB6-MIN('06 (ind)'!AB$6:AB$37))/(MAX('06 (ind)'!AB$6:AB$37)-MIN('06 (ind)'!AB$6:AB$37))),ABS(-100+(100*(('06 (ind)'!AB6-MIN('06 (ind)'!AB$6:AB$37))/(MAX('06 (ind)'!AB$6:AB$37)-MIN('06 (ind)'!AB$6:AB$37))))))</f>
        <v>72.60376594205799</v>
      </c>
      <c r="AC7" s="75">
        <f>IF('06 (ind)'!AC$1="si",100*(('06 (ind)'!AC6-MIN('06 (ind)'!AC$6:AC$37))/(MAX('06 (ind)'!AC$6:AC$37)-MIN('06 (ind)'!AC$6:AC$37))),ABS(-100+(100*(('06 (ind)'!AC6-MIN('06 (ind)'!AC$6:AC$37))/(MAX('06 (ind)'!AC$6:AC$37)-MIN('06 (ind)'!AC$6:AC$37))))))</f>
        <v>68.483442673032471</v>
      </c>
      <c r="AD7" s="75">
        <f>IF('06 (ind)'!AD$1="si",100*(('06 (ind)'!AD6-MIN('06 (ind)'!AD$6:AD$37))/(MAX('06 (ind)'!AD$6:AD$37)-MIN('06 (ind)'!AD$6:AD$37))),ABS(-100+(100*(('06 (ind)'!AD6-MIN('06 (ind)'!AD$6:AD$37))/(MAX('06 (ind)'!AD$6:AD$37)-MIN('06 (ind)'!AD$6:AD$37))))))</f>
        <v>65.193171984111459</v>
      </c>
      <c r="AE7" s="75">
        <f>IF('06 (ind)'!AE$1="si",100*(('06 (ind)'!AE6-MIN('06 (ind)'!AE$6:AE$37))/(MAX('06 (ind)'!AE$6:AE$37)-MIN('06 (ind)'!AE$6:AE$37))),ABS(-100+(100*(('06 (ind)'!AE6-MIN('06 (ind)'!AE$6:AE$37))/(MAX('06 (ind)'!AE$6:AE$37)-MIN('06 (ind)'!AE$6:AE$37))))))</f>
        <v>59.812671492536019</v>
      </c>
      <c r="AF7" s="75">
        <f>IF('06 (ind)'!AF$1="si",100*(('06 (ind)'!AF6-MIN('06 (ind)'!AF$6:AF$37))/(MAX('06 (ind)'!AF$6:AF$37)-MIN('06 (ind)'!AF$6:AF$37))),ABS(-100+(100*(('06 (ind)'!AF6-MIN('06 (ind)'!AF$6:AF$37))/(MAX('06 (ind)'!AF$6:AF$37)-MIN('06 (ind)'!AF$6:AF$37))))))</f>
        <v>93.43837563703886</v>
      </c>
      <c r="AG7" s="75">
        <f>IF('06 (ind)'!AG$1="si",100*(('06 (ind)'!AG6-MIN('06 (ind)'!AG$6:AG$37))/(MAX('06 (ind)'!AG$6:AG$37)-MIN('06 (ind)'!AG$6:AG$37))),ABS(-100+(100*(('06 (ind)'!AG6-MIN('06 (ind)'!AG$6:AG$37))/(MAX('06 (ind)'!AG$6:AG$37)-MIN('06 (ind)'!AG$6:AG$37))))))</f>
        <v>51.381215469613259</v>
      </c>
      <c r="AH7" s="75">
        <f>IF('06 (ind)'!AH$1="si",100*(('06 (ind)'!AH6-MIN('06 (ind)'!AH$6:AH$37))/(MAX('06 (ind)'!AH$6:AH$37)-MIN('06 (ind)'!AH$6:AH$37))),ABS(-100+(100*(('06 (ind)'!AH6-MIN('06 (ind)'!AH$6:AH$37))/(MAX('06 (ind)'!AH$6:AH$37)-MIN('06 (ind)'!AH$6:AH$37))))))</f>
        <v>66.480446927374302</v>
      </c>
      <c r="AI7" s="75">
        <f>IF('06 (ind)'!AI$1="si",100*(('06 (ind)'!AI6-MIN('06 (ind)'!AI$6:AI$37))/(MAX('06 (ind)'!AI$6:AI$37)-MIN('06 (ind)'!AI$6:AI$37))),ABS(-100+(100*(('06 (ind)'!AI6-MIN('06 (ind)'!AI$6:AI$37))/(MAX('06 (ind)'!AI$6:AI$37)-MIN('06 (ind)'!AI$6:AI$37))))))</f>
        <v>2.6930685678026207</v>
      </c>
      <c r="AJ7" s="75">
        <f>IF('06 (ind)'!AJ$1="si",100*(('06 (ind)'!AJ6-MIN('06 (ind)'!AJ$6:AJ$37))/(MAX('06 (ind)'!AJ$6:AJ$37)-MIN('06 (ind)'!AJ$6:AJ$37))),ABS(-100+(100*(('06 (ind)'!AJ6-MIN('06 (ind)'!AJ$6:AJ$37))/(MAX('06 (ind)'!AJ$6:AJ$37)-MIN('06 (ind)'!AJ$6:AJ$37))))))</f>
        <v>81.403912543153083</v>
      </c>
      <c r="AK7" s="75">
        <f>IF('06 (ind)'!AK$1="si",100*(('06 (ind)'!AK6-MIN('06 (ind)'!AK$6:AK$37))/(MAX('06 (ind)'!AK$6:AK$37)-MIN('06 (ind)'!AK$6:AK$37))),ABS(-100+(100*(('06 (ind)'!AK6-MIN('06 (ind)'!AK$6:AK$37))/(MAX('06 (ind)'!AK$6:AK$37)-MIN('06 (ind)'!AK$6:AK$37))))))</f>
        <v>14.283317858938652</v>
      </c>
      <c r="AL7" s="75">
        <f>IF('06 (ind)'!AL$1="si",100*(('06 (ind)'!AL6-MIN('06 (ind)'!AL$6:AL$37))/(MAX('06 (ind)'!AL$6:AL$37)-MIN('06 (ind)'!AL$6:AL$37))),ABS(-100+(100*(('06 (ind)'!AL6-MIN('06 (ind)'!AL$6:AL$37))/(MAX('06 (ind)'!AL$6:AL$37)-MIN('06 (ind)'!AL$6:AL$37))))))</f>
        <v>82.993822757269427</v>
      </c>
      <c r="AM7" s="75">
        <f>IF('06 (ind)'!AM$1="si",100*(('06 (ind)'!AM6-MIN('06 (ind)'!AM$6:AM$37))/(MAX('06 (ind)'!AM$6:AM$37)-MIN('06 (ind)'!AM$6:AM$37))),ABS(-100+(100*(('06 (ind)'!AM6-MIN('06 (ind)'!AM$6:AM$37))/(MAX('06 (ind)'!AM$6:AM$37)-MIN('06 (ind)'!AM$6:AM$37))))))</f>
        <v>74.796889222424525</v>
      </c>
      <c r="AN7" s="75">
        <f>IF('06 (ind)'!AN$1="si",100*(('06 (ind)'!AN6-MIN('06 (ind)'!AN$6:AN$37))/(MAX('06 (ind)'!AN$6:AN$37)-MIN('06 (ind)'!AN$6:AN$37))),ABS(-100+(100*(('06 (ind)'!AN6-MIN('06 (ind)'!AN$6:AN$37))/(MAX('06 (ind)'!AN$6:AN$37)-MIN('06 (ind)'!AN$6:AN$37))))))</f>
        <v>34.02478684145639</v>
      </c>
      <c r="AO7" s="75">
        <f>IF('06 (ind)'!AO$1="si",100*(('06 (ind)'!AO6-MIN('06 (ind)'!AO$6:AO$37))/(MAX('06 (ind)'!AO$6:AO$37)-MIN('06 (ind)'!AO$6:AO$37))),ABS(-100+(100*(('06 (ind)'!AO6-MIN('06 (ind)'!AO$6:AO$37))/(MAX('06 (ind)'!AO$6:AO$37)-MIN('06 (ind)'!AO$6:AO$37))))))</f>
        <v>64.267631053167833</v>
      </c>
      <c r="AP7" s="75">
        <f>IF('06 (ind)'!AP$1="si",100*(('06 (ind)'!AP6-MIN('06 (ind)'!AP$6:AP$37))/(MAX('06 (ind)'!AP$6:AP$37)-MIN('06 (ind)'!AP$6:AP$37))),ABS(-100+(100*(('06 (ind)'!AP6-MIN('06 (ind)'!AP$6:AP$37))/(MAX('06 (ind)'!AP$6:AP$37)-MIN('06 (ind)'!AP$6:AP$37))))))</f>
        <v>77.64378478664193</v>
      </c>
      <c r="AQ7" s="75">
        <f>IF('06 (ind)'!AQ$1="si",100*(('06 (ind)'!AQ6-MIN('06 (ind)'!AQ$6:AQ$37))/(MAX('06 (ind)'!AQ$6:AQ$37)-MIN('06 (ind)'!AQ$6:AQ$37))),ABS(-100+(100*(('06 (ind)'!AQ6-MIN('06 (ind)'!AQ$6:AQ$37))/(MAX('06 (ind)'!AQ$6:AQ$37)-MIN('06 (ind)'!AQ$6:AQ$37))))))</f>
        <v>11.852226482706531</v>
      </c>
      <c r="AR7" s="75">
        <f>IF('06 (ind)'!AR$1="si",100*(('06 (ind)'!AR6-MIN('06 (ind)'!AR$6:AR$37))/(MAX('06 (ind)'!AR$6:AR$37)-MIN('06 (ind)'!AR$6:AR$37))),ABS(-100+(100*(('06 (ind)'!AR6-MIN('06 (ind)'!AR$6:AR$37))/(MAX('06 (ind)'!AR$6:AR$37)-MIN('06 (ind)'!AR$6:AR$37))))))</f>
        <v>26.777013539957405</v>
      </c>
      <c r="AS7" s="75">
        <f>IF('06 (ind)'!AS$1="si",100*(('06 (ind)'!AS6-MIN('06 (ind)'!AS$6:AS$37))/(MAX('06 (ind)'!AS$6:AS$37)-MIN('06 (ind)'!AS$6:AS$37))),ABS(-100+(100*(('06 (ind)'!AS6-MIN('06 (ind)'!AS$6:AS$37))/(MAX('06 (ind)'!AS$6:AS$37)-MIN('06 (ind)'!AS$6:AS$37))))))</f>
        <v>56.906077348066304</v>
      </c>
      <c r="AT7" s="75">
        <f>IF('06 (ind)'!AT$1="si",100*(('06 (ind)'!AT6-MIN('06 (ind)'!AT$6:AT$37))/(MAX('06 (ind)'!AT$6:AT$37)-MIN('06 (ind)'!AT$6:AT$37))),ABS(-100+(100*(('06 (ind)'!AT6-MIN('06 (ind)'!AT$6:AT$37))/(MAX('06 (ind)'!AT$6:AT$37)-MIN('06 (ind)'!AT$6:AT$37))))))</f>
        <v>0</v>
      </c>
      <c r="AU7" s="75">
        <f>IF('06 (ind)'!AU$1="si",100*(('06 (ind)'!AU6-MIN('06 (ind)'!AU$6:AU$37))/(MAX('06 (ind)'!AU$6:AU$37)-MIN('06 (ind)'!AU$6:AU$37))),ABS(-100+(100*(('06 (ind)'!AU6-MIN('06 (ind)'!AU$6:AU$37))/(MAX('06 (ind)'!AU$6:AU$37)-MIN('06 (ind)'!AU$6:AU$37))))))</f>
        <v>49.247648902821325</v>
      </c>
      <c r="AV7" s="75">
        <f>IF('06 (ind)'!AV$1="si",100*(('06 (ind)'!AV6-MIN('06 (ind)'!AV$6:AV$37))/(MAX('06 (ind)'!AV$6:AV$37)-MIN('06 (ind)'!AV$6:AV$37))),ABS(-100+(100*(('06 (ind)'!AV6-MIN('06 (ind)'!AV$6:AV$37))/(MAX('06 (ind)'!AV$6:AV$37)-MIN('06 (ind)'!AV$6:AV$37))))))</f>
        <v>100</v>
      </c>
      <c r="AW7" s="75">
        <f>IF('06 (ind)'!AW$1="si",100*(('06 (ind)'!AW6-MIN('06 (ind)'!AW$6:AW$37))/(MAX('06 (ind)'!AW$6:AW$37)-MIN('06 (ind)'!AW$6:AW$37))),ABS(-100+(100*(('06 (ind)'!AW6-MIN('06 (ind)'!AW$6:AW$37))/(MAX('06 (ind)'!AW$6:AW$37)-MIN('06 (ind)'!AW$6:AW$37))))))</f>
        <v>48.601119104716233</v>
      </c>
      <c r="AX7" s="75">
        <f>IF('06 (ind)'!AX$1="si",100*(('06 (ind)'!AX6-MIN('06 (ind)'!AX$6:AX$37))/(MAX('06 (ind)'!AX$6:AX$37)-MIN('06 (ind)'!AX$6:AX$37))),ABS(-100+(100*(('06 (ind)'!AX6-MIN('06 (ind)'!AX$6:AX$37))/(MAX('06 (ind)'!AX$6:AX$37)-MIN('06 (ind)'!AX$6:AX$37))))))</f>
        <v>13.248562433983604</v>
      </c>
      <c r="AY7" s="75">
        <f>IF('06 (ind)'!AY$1="si",100*(('06 (ind)'!AY6-MIN('06 (ind)'!AY$6:AY$37))/(MAX('06 (ind)'!AY$6:AY$37)-MIN('06 (ind)'!AY$6:AY$37))),ABS(-100+(100*(('06 (ind)'!AY6-MIN('06 (ind)'!AY$6:AY$37))/(MAX('06 (ind)'!AY$6:AY$37)-MIN('06 (ind)'!AY$6:AY$37))))))</f>
        <v>59.41960038058992</v>
      </c>
      <c r="AZ7" s="75">
        <f>IF('06 (ind)'!AZ$1="si",100*(('06 (ind)'!AZ6-MIN('06 (ind)'!AZ$6:AZ$37))/(MAX('06 (ind)'!AZ$6:AZ$37)-MIN('06 (ind)'!AZ$6:AZ$37))),ABS(-100+(100*(('06 (ind)'!AZ6-MIN('06 (ind)'!AZ$6:AZ$37))/(MAX('06 (ind)'!AZ$6:AZ$37)-MIN('06 (ind)'!AZ$6:AZ$37))))))</f>
        <v>62.502655604412169</v>
      </c>
      <c r="BA7" s="75">
        <f>IF('06 (ind)'!BA$1="si",100*(('06 (ind)'!BA6-MIN('06 (ind)'!BA$6:BA$37))/(MAX('06 (ind)'!BA$6:BA$37)-MIN('06 (ind)'!BA$6:BA$37))),ABS(-100+(100*(('06 (ind)'!BA6-MIN('06 (ind)'!BA$6:BA$37))/(MAX('06 (ind)'!BA$6:BA$37)-MIN('06 (ind)'!BA$6:BA$37))))))</f>
        <v>9.7829701005599929</v>
      </c>
      <c r="BB7" s="75">
        <f>IF('06 (ind)'!BB$1="si",100*(('06 (ind)'!BB6-MIN('06 (ind)'!BB$6:BB$37))/(MAX('06 (ind)'!BB$6:BB$37)-MIN('06 (ind)'!BB$6:BB$37))),ABS(-100+(100*(('06 (ind)'!BB6-MIN('06 (ind)'!BB$6:BB$37))/(MAX('06 (ind)'!BB$6:BB$37)-MIN('06 (ind)'!BB$6:BB$37))))))</f>
        <v>40.073904455104163</v>
      </c>
      <c r="BC7" s="75">
        <f>IF('06 (ind)'!BC$1="si",100*(('06 (ind)'!BC6-MIN('06 (ind)'!BC$6:BC$37))/(MAX('06 (ind)'!BC$6:BC$37)-MIN('06 (ind)'!BC$6:BC$37))),ABS(-100+(100*(('06 (ind)'!BC6-MIN('06 (ind)'!BC$6:BC$37))/(MAX('06 (ind)'!BC$6:BC$37)-MIN('06 (ind)'!BC$6:BC$37))))))</f>
        <v>29.023638153843557</v>
      </c>
      <c r="BD7" s="75">
        <f>IF('06 (ind)'!BD$1="si",100*(('06 (ind)'!BD6-MIN('06 (ind)'!BD$6:BD$37))/(MAX('06 (ind)'!BD$6:BD$37)-MIN('06 (ind)'!BD$6:BD$37))),ABS(-100+(100*(('06 (ind)'!BD6-MIN('06 (ind)'!BD$6:BD$37))/(MAX('06 (ind)'!BD$6:BD$37)-MIN('06 (ind)'!BD$6:BD$37))))))</f>
        <v>56.722825159541365</v>
      </c>
      <c r="BE7" s="75">
        <f>IF('06 (ind)'!BE$1="si",100*(('06 (ind)'!BE6-MIN('06 (ind)'!BE$6:BE$37))/(MAX('06 (ind)'!BE$6:BE$37)-MIN('06 (ind)'!BE$6:BE$37))),ABS(-100+(100*(('06 (ind)'!BE6-MIN('06 (ind)'!BE$6:BE$37))/(MAX('06 (ind)'!BE$6:BE$37)-MIN('06 (ind)'!BE$6:BE$37))))))</f>
        <v>48.897058823529413</v>
      </c>
      <c r="BF7" s="75">
        <f>IF('06 (ind)'!BF$1="si",100*(('06 (ind)'!BF6-MIN('06 (ind)'!BF$6:BF$37))/(MAX('06 (ind)'!BF$6:BF$37)-MIN('06 (ind)'!BF$6:BF$37))),ABS(-100+(100*(('06 (ind)'!BF6-MIN('06 (ind)'!BF$6:BF$37))/(MAX('06 (ind)'!BF$6:BF$37)-MIN('06 (ind)'!BF$6:BF$37))))))</f>
        <v>51.101542523783891</v>
      </c>
      <c r="BG7" s="75">
        <f>IF('06 (ind)'!BG$1="si",100*(('06 (ind)'!BG6-MIN('06 (ind)'!BG$6:BG$37))/(MAX('06 (ind)'!BG$6:BG$37)-MIN('06 (ind)'!BG$6:BG$37))),ABS(-100+(100*(('06 (ind)'!BG6-MIN('06 (ind)'!BG$6:BG$37))/(MAX('06 (ind)'!BG$6:BG$37)-MIN('06 (ind)'!BG$6:BG$37))))))</f>
        <v>29.437517614264603</v>
      </c>
      <c r="BH7" s="75">
        <f>IF('06 (ind)'!BH$1="si",100*(('06 (ind)'!BH6-MIN('06 (ind)'!BH$6:BH$37))/(MAX('06 (ind)'!BH$6:BH$37)-MIN('06 (ind)'!BH$6:BH$37))),ABS(-100+(100*(('06 (ind)'!BH6-MIN('06 (ind)'!BH$6:BH$37))/(MAX('06 (ind)'!BH$6:BH$37)-MIN('06 (ind)'!BH$6:BH$37))))))</f>
        <v>13.726112554551339</v>
      </c>
      <c r="BI7" s="75">
        <f>IF('06 (ind)'!BI$1="si",100*(('06 (ind)'!BI6-MIN('06 (ind)'!BI$6:BI$37))/(MAX('06 (ind)'!BI$6:BI$37)-MIN('06 (ind)'!BI$6:BI$37))),ABS(-100+(100*(('06 (ind)'!BI6-MIN('06 (ind)'!BI$6:BI$37))/(MAX('06 (ind)'!BI$6:BI$37)-MIN('06 (ind)'!BI$6:BI$37))))))</f>
        <v>99.218936995297057</v>
      </c>
      <c r="BJ7" s="75">
        <f>IF('06 (ind)'!BJ$1="si",100*(('06 (ind)'!BJ6-MIN('06 (ind)'!BJ$6:BJ$37))/(MAX('06 (ind)'!BJ$6:BJ$37)-MIN('06 (ind)'!BJ$6:BJ$37))),ABS(-100+(100*(('06 (ind)'!BJ6-MIN('06 (ind)'!BJ$6:BJ$37))/(MAX('06 (ind)'!BJ$6:BJ$37)-MIN('06 (ind)'!BJ$6:BJ$37))))))</f>
        <v>1.5137090373739735E-3</v>
      </c>
      <c r="BK7" s="75">
        <f>IF('06 (ind)'!BK$1="si",100*(('06 (ind)'!BK6-MIN('06 (ind)'!BK$6:BK$37))/(MAX('06 (ind)'!BK$6:BK$37)-MIN('06 (ind)'!BK$6:BK$37))),ABS(-100+(100*(('06 (ind)'!BK6-MIN('06 (ind)'!BK$6:BK$37))/(MAX('06 (ind)'!BK$6:BK$37)-MIN('06 (ind)'!BK$6:BK$37))))))</f>
        <v>8.9807341544383945</v>
      </c>
      <c r="BL7" s="75">
        <f>IF('06 (ind)'!BL$1="si",100*(('06 (ind)'!BL6-MIN('06 (ind)'!BL$6:BL$37))/(MAX('06 (ind)'!BL$6:BL$37)-MIN('06 (ind)'!BL$6:BL$37))),ABS(-100+(100*(('06 (ind)'!BL6-MIN('06 (ind)'!BL$6:BL$37))/(MAX('06 (ind)'!BL$6:BL$37)-MIN('06 (ind)'!BL$6:BL$37))))))</f>
        <v>7.1999999999999993</v>
      </c>
      <c r="BM7" s="75">
        <f>IF('06 (ind)'!BM$1="si",100*(('06 (ind)'!BM6-MIN('06 (ind)'!BM$6:BM$37))/(MAX('06 (ind)'!BM$6:BM$37)-MIN('06 (ind)'!BM$6:BM$37))),ABS(-100+(100*(('06 (ind)'!BM6-MIN('06 (ind)'!BM$6:BM$37))/(MAX('06 (ind)'!BM$6:BM$37)-MIN('06 (ind)'!BM$6:BM$37))))))</f>
        <v>21.180598863404899</v>
      </c>
      <c r="BN7" s="75">
        <f>IF('06 (ind)'!BN$1="si",100*(('06 (ind)'!BN6-MIN('06 (ind)'!BN$6:BN$37))/(MAX('06 (ind)'!BN$6:BN$37)-MIN('06 (ind)'!BN$6:BN$37))),ABS(-100+(100*(('06 (ind)'!BN6-MIN('06 (ind)'!BN$6:BN$37))/(MAX('06 (ind)'!BN$6:BN$37)-MIN('06 (ind)'!BN$6:BN$37))))))</f>
        <v>38.447774920170311</v>
      </c>
      <c r="BO7" s="75">
        <f>IF('06 (ind)'!BO$1="si",100*(('06 (ind)'!BO6-MIN('06 (ind)'!BO$6:BO$37))/(MAX('06 (ind)'!BO$6:BO$37)-MIN('06 (ind)'!BO$6:BO$37))),ABS(-100+(100*(('06 (ind)'!BO6-MIN('06 (ind)'!BO$6:BO$37))/(MAX('06 (ind)'!BO$6:BO$37)-MIN('06 (ind)'!BO$6:BO$37))))))</f>
        <v>28.035538284472274</v>
      </c>
      <c r="BP7" s="75">
        <f>IF('06 (ind)'!BP$1="si",100*(('06 (ind)'!BP6-MIN('06 (ind)'!BP$6:BP$37))/(MAX('06 (ind)'!BP$6:BP$37)-MIN('06 (ind)'!BP$6:BP$37))),ABS(-100+(100*(('06 (ind)'!BP6-MIN('06 (ind)'!BP$6:BP$37))/(MAX('06 (ind)'!BP$6:BP$37)-MIN('06 (ind)'!BP$6:BP$37))))))</f>
        <v>25.287132885685402</v>
      </c>
      <c r="BQ7" s="75">
        <f>IF('06 (ind)'!BQ$1="si",100*(('06 (ind)'!BQ6-MIN('06 (ind)'!BQ$6:BQ$37))/(MAX('06 (ind)'!BQ$6:BQ$37)-MIN('06 (ind)'!BQ$6:BQ$37))),ABS(-100+(100*(('06 (ind)'!BQ6-MIN('06 (ind)'!BQ$6:BQ$37))/(MAX('06 (ind)'!BQ$6:BQ$37)-MIN('06 (ind)'!BQ$6:BQ$37))))))</f>
        <v>70.324169894937015</v>
      </c>
      <c r="BR7" s="75">
        <f>IF('06 (ind)'!BR$1="si",100*(('06 (ind)'!BR6-MIN('06 (ind)'!BR$6:BR$37))/(MAX('06 (ind)'!BR$6:BR$37)-MIN('06 (ind)'!BR$6:BR$37))),ABS(-100+(100*(('06 (ind)'!BR6-MIN('06 (ind)'!BR$6:BR$37))/(MAX('06 (ind)'!BP$6:BP$37)-MIN('06 (ind)'!BR$6:BR$37))))))</f>
        <v>50.017777777777781</v>
      </c>
      <c r="BS7" s="75">
        <f>IF('06 (ind)'!BS$1="si",100*(('06 (ind)'!BS6-MIN('06 (ind)'!BS$6:BS$37))/(MAX('06 (ind)'!BS$6:BS$37)-MIN('06 (ind)'!BS$6:BS$37))),ABS(-100+(100*(('06 (ind)'!BS6-MIN('06 (ind)'!BS$6:BS$37))/(MAX('06 (ind)'!BQ$6:BQ$37)-MIN('06 (ind)'!BS$6:BS$37))))))</f>
        <v>71.189389948351348</v>
      </c>
      <c r="BT7" s="75">
        <f>IF('06 (ind)'!BT$1="si",100*(('06 (ind)'!BT6-MIN('06 (ind)'!BT$6:BT$37))/(MAX('06 (ind)'!BT$6:BT$37)-MIN('06 (ind)'!BT$6:BT$37))),ABS(-100+(100*(('06 (ind)'!BT6-MIN('06 (ind)'!BT$6:BT$37))/(MAX('06 (ind)'!BR$6:BR$37)-MIN('06 (ind)'!BT$6:BT$37))))))</f>
        <v>96.609732500000007</v>
      </c>
      <c r="BU7" s="75">
        <f>IF('06 (ind)'!BU$1="si",100*(('06 (ind)'!BU6-MIN('06 (ind)'!BU$6:BU$37))/(MAX('06 (ind)'!BU$6:BU$37)-MIN('06 (ind)'!BU$6:BU$37))),ABS(-100+(100*(('06 (ind)'!BU6-MIN('06 (ind)'!BU$6:BU$37))/(MAX('06 (ind)'!BU$6:BU$37)-MIN('06 (ind)'!BU$6:BU$37))))))</f>
        <v>96.873584050747624</v>
      </c>
      <c r="BV7" s="75">
        <f>IF('06 (ind)'!BV$1="si",100*(('06 (ind)'!BV6-MIN('06 (ind)'!BV$6:BV$37))/(MAX('06 (ind)'!BV$6:BV$37)-MIN('06 (ind)'!BV$6:BV$37))),ABS(-100+(100*(('06 (ind)'!BV6-MIN('06 (ind)'!BV$6:BV$37))/(MAX('06 (ind)'!BV$6:BV$37)-MIN('06 (ind)'!BV$6:BV$37))))))</f>
        <v>54.208804283164788</v>
      </c>
      <c r="BW7" s="75">
        <f>IF('06 (ind)'!BW$1="si",100*(('06 (ind)'!BW6-MIN('06 (ind)'!BW$6:BW$37))/(MAX('06 (ind)'!BW$6:BW$37)-MIN('06 (ind)'!BW$6:BW$37))),ABS(-100+(100*(('06 (ind)'!BW6-MIN('06 (ind)'!BW$6:BW$37))/(MAX('06 (ind)'!BW$6:BW$37)-MIN('06 (ind)'!BW$6:BW$37))))))</f>
        <v>90.628691429321435</v>
      </c>
      <c r="BX7" s="75">
        <f>IF('06 (ind)'!BX$1="si",100*(('06 (ind)'!BX6-MIN('06 (ind)'!BX$6:BX$37))/(MAX('06 (ind)'!BX$6:BX$37)-MIN('06 (ind)'!BX$6:BX$37))),ABS(-100+(100*(('06 (ind)'!BX6-MIN('06 (ind)'!BX$6:BX$37))/(MAX('06 (ind)'!BX$6:BX$37)-MIN('06 (ind)'!BX$6:BX$37))))))</f>
        <v>3.8508840827369113</v>
      </c>
      <c r="BY7" s="75">
        <f>IF('06 (ind)'!BY$1="si",100*(('06 (ind)'!BY6-MIN('06 (ind)'!BY$6:BY$37))/(MAX('06 (ind)'!BY$6:BY$37)-MIN('06 (ind)'!BY$6:BY$37))),ABS(-100+(100*(('06 (ind)'!BY6-MIN('06 (ind)'!BY$6:BY$37))/(MAX('06 (ind)'!BY$6:BY$37)-MIN('06 (ind)'!BY$6:BY$37))))))</f>
        <v>22.691567322819434</v>
      </c>
      <c r="BZ7" s="75">
        <f>IF('06 (ind)'!BZ$1="si",100*(('06 (ind)'!BZ6-MIN('06 (ind)'!BZ$6:BZ$37))/(MAX('06 (ind)'!BZ$6:BZ$37)-MIN('06 (ind)'!BZ$6:BZ$37))),ABS(-100+(100*(('06 (ind)'!BZ6-MIN('06 (ind)'!BZ$6:BZ$37))/(MAX('06 (ind)'!BZ$6:BZ$37)-MIN('06 (ind)'!BZ$6:BZ$37))))))</f>
        <v>85.338006150402407</v>
      </c>
      <c r="CA7" s="75">
        <f>IF('06 (ind)'!CA$1="si",100*(('06 (ind)'!CA6-MIN('06 (ind)'!CA$6:CA$37))/(MAX('06 (ind)'!CA$6:CA$37)-MIN('06 (ind)'!CA$6:CA$37))),ABS(-100+(100*(('06 (ind)'!CA6-MIN('06 (ind)'!CA$6:CA$37))/(MAX('06 (ind)'!CA$6:CA$37)-MIN('06 (ind)'!CA$6:CA$37))))))</f>
        <v>55.625608061053157</v>
      </c>
      <c r="CB7" s="75">
        <f>IF('06 (ind)'!CB$1="si",100*(('06 (ind)'!CB6-MIN('06 (ind)'!CB$6:CB$37))/(MAX('06 (ind)'!CB$6:CB$37)-MIN('06 (ind)'!CB$6:CB$37))),ABS(-100+(100*(('06 (ind)'!CB6-MIN('06 (ind)'!CB$6:CB$37))/(MAX('06 (ind)'!CB$6:CB$37)-MIN('06 (ind)'!CB$6:CB$37))))))</f>
        <v>91.914893617021278</v>
      </c>
      <c r="CC7" s="75">
        <f>IF('06 (ind)'!CC$1="si",100*(('06 (ind)'!CC6-MIN('06 (ind)'!CC$6:CC$37))/(MAX('06 (ind)'!CC$6:CC$37)-MIN('06 (ind)'!CC$6:CC$37))),ABS(-100+(100*(('06 (ind)'!CC6-MIN('06 (ind)'!CC$6:CC$37))/(MAX('06 (ind)'!CC$6:CC$37)-MIN('06 (ind)'!CC$6:CC$37))))))</f>
        <v>75.742301467923852</v>
      </c>
      <c r="CD7" s="75">
        <f>IF('06 (ind)'!CD$1="si",100*(('06 (ind)'!CD6-MIN('06 (ind)'!CD$6:CD$37))/(MAX('06 (ind)'!CD$6:CD$37)-MIN('06 (ind)'!CD$6:CD$37))),ABS(-100+(100*(('06 (ind)'!CD6-MIN('06 (ind)'!CD$6:CD$37))/(MAX('06 (ind)'!CD$6:CD$37)-MIN('06 (ind)'!CD$6:CD$37))))))</f>
        <v>0.26229165611360722</v>
      </c>
      <c r="CE7" s="75">
        <f>IF('06 (ind)'!CE$1="si",100*(('06 (ind)'!CE6-MIN('06 (ind)'!CE$6:CE$37))/(MAX('06 (ind)'!CE$6:CE$37)-MIN('06 (ind)'!CE$6:CE$37))),ABS(-100+(100*(('06 (ind)'!CE6-MIN('06 (ind)'!CE$6:CE$37))/(MAX('06 (ind)'!CE$6:CE$37)-MIN('06 (ind)'!CE$6:CE$37))))))</f>
        <v>8.7771177738305646</v>
      </c>
      <c r="CF7" s="75">
        <f>IF('06 (ind)'!CF$1="si",100*(('06 (ind)'!CF6-MIN('06 (ind)'!CF$6:CF$37))/(MAX('06 (ind)'!CF$6:CF$37)-MIN('06 (ind)'!CF$6:CF$37))),ABS(-100+(100*(('06 (ind)'!CF6-MIN('06 (ind)'!CF$6:CF$37))/(MAX('06 (ind)'!CF$6:CF$37)-MIN('06 (ind)'!CF$6:CF$37))))))</f>
        <v>61.183855217173047</v>
      </c>
      <c r="CG7" s="75">
        <f>IF('06 (ind)'!CG$1="si",100*(('06 (ind)'!CG6-MIN('06 (ind)'!CG$6:CG$37))/(MAX('06 (ind)'!CG$6:CG$37)-MIN('06 (ind)'!CG$6:CG$37))),ABS(-100+(100*(('06 (ind)'!CG6-MIN('06 (ind)'!CG$6:CG$37))/(MAX('06 (ind)'!CG$6:CG$37)-MIN('06 (ind)'!CG$6:CG$37))))))</f>
        <v>18.068119770445144</v>
      </c>
      <c r="CH7" s="75">
        <f>IF('06 (ind)'!CH$1="si",100*(('06 (ind)'!CH6-MIN('06 (ind)'!CH$6:CH$37))/(MAX('06 (ind)'!CH$6:CH$37)-MIN('06 (ind)'!CH$6:CH$37))),ABS(-100+(100*(('06 (ind)'!CH6-MIN('06 (ind)'!CH$6:CH$37))/(MAX('06 (ind)'!CH$6:CH$37)-MIN('06 (ind)'!CH$6:CH$37))))))</f>
        <v>26.057259361436085</v>
      </c>
      <c r="CI7" s="75">
        <f>IF('06 (ind)'!CI$1="si",100*(('06 (ind)'!CI6-MIN('06 (ind)'!CI$6:CI$37))/(MAX('06 (ind)'!CI$6:CI$37)-MIN('06 (ind)'!CI$6:CI$37))),ABS(-100+(100*(('06 (ind)'!CI6-MIN('06 (ind)'!CI$6:CI$37))/(MAX('06 (ind)'!CI$6:CI$37)-MIN('06 (ind)'!CI$6:CI$37))))))</f>
        <v>24.139877078131416</v>
      </c>
      <c r="CJ7" s="75">
        <f>IF('06 (ind)'!CJ$1="si",100*(('06 (ind)'!CJ6-MIN('06 (ind)'!CJ$6:CJ$37))/(MAX('06 (ind)'!CJ$6:CJ$37)-MIN('06 (ind)'!CJ$6:CJ$37))),ABS(-100+(100*(('06 (ind)'!CJ6-MIN('06 (ind)'!CJ$6:CJ$37))/(MAX('06 (ind)'!CJ$6:CJ$37)-MIN('06 (ind)'!CJ$6:CJ$37))))))</f>
        <v>70.162428964814765</v>
      </c>
      <c r="CK7" s="75">
        <f>IF('06 (ind)'!CK$1="si",100*(('06 (ind)'!CK6-MIN('06 (ind)'!CK$6:CK$37))/(MAX('06 (ind)'!CK$6:CK$37)-MIN('06 (ind)'!CK$6:CK$37))),ABS(-100+(100*(('06 (ind)'!CK6-MIN('06 (ind)'!CK$6:CK$37))/(MAX('06 (ind)'!CK$6:CK$37)-MIN('06 (ind)'!CK$6:CK$37))))))</f>
        <v>22.39983256901774</v>
      </c>
      <c r="CL7" s="75">
        <f>IF('06 (ind)'!CL$1="si",100*(('06 (ind)'!CL6-MIN('06 (ind)'!CL$6:CL$37))/(MAX('06 (ind)'!CL$6:CL$37)-MIN('06 (ind)'!CL$6:CL$37))),ABS(-100+(100*(('06 (ind)'!CL6-MIN('06 (ind)'!CL$6:CL$37))/(MAX('06 (ind)'!CL$6:CL$37)-MIN('06 (ind)'!CL$6:CL$37))))))</f>
        <v>14.552139204191276</v>
      </c>
      <c r="CM7" s="75">
        <f>IF('06 (ind)'!CM$1="si",100*(('06 (ind)'!CM6-MIN('06 (ind)'!CM$6:CM$37))/(MAX('06 (ind)'!CM$6:CM$37)-MIN('06 (ind)'!CM$6:CM$37))),ABS(-100+(100*(('06 (ind)'!CM6-MIN('06 (ind)'!CM$6:CM$37))/(MAX('06 (ind)'!CM$6:CM$37)-MIN('06 (ind)'!CM$6:CM$37))))))</f>
        <v>11.369887145793525</v>
      </c>
    </row>
    <row r="8" spans="1:91">
      <c r="A8" s="17" t="s">
        <v>331</v>
      </c>
      <c r="B8" s="87">
        <f>IF('06 (ind)'!B$1="si",100*(('06 (ind)'!B7-MIN('06 (ind)'!B$6:B$37))/(MAX('06 (ind)'!B$6:B$37)-MIN('06 (ind)'!B$6:B$37))),ABS(-100+(100*(('06 (ind)'!B7-MIN('06 (ind)'!B$6:B$37))/(MAX('06 (ind)'!B$6:B$37)-MIN('06 (ind)'!B$6:B$37))))))</f>
        <v>11.575419911764543</v>
      </c>
      <c r="C8" s="87">
        <f>IF('06 (ind)'!C$1="si",100*(('06 (ind)'!C7-MIN('06 (ind)'!C$6:C$37))/(MAX('06 (ind)'!C$6:C$37)-MIN('06 (ind)'!C$6:C$37))),ABS(-100+(100*(('06 (ind)'!C7-MIN('06 (ind)'!C$6:C$37))/(MAX('06 (ind)'!C$6:C$37)-MIN('06 (ind)'!C$6:C$37))))))</f>
        <v>47.827396271122296</v>
      </c>
      <c r="D8" s="87">
        <f>IF('06 (ind)'!D$1="si",100*(('06 (ind)'!D7-MIN('06 (ind)'!D$6:D$37))/(MAX('06 (ind)'!D$6:D$37)-MIN('06 (ind)'!D$6:D$37))),ABS(-100+(100*(('06 (ind)'!D7-MIN('06 (ind)'!D$6:D$37))/(MAX('06 (ind)'!D$6:D$37)-MIN('06 (ind)'!D$6:D$37))))))</f>
        <v>0</v>
      </c>
      <c r="E8" s="87">
        <f>IF('06 (ind)'!E$1="si",100*(('06 (ind)'!E7-MIN('06 (ind)'!E$6:E$37))/(MAX('06 (ind)'!E$6:E$37)-MIN('06 (ind)'!E$6:E$37))),ABS(-100+(100*(('06 (ind)'!E7-MIN('06 (ind)'!E$6:E$37))/(MAX('06 (ind)'!E$6:E$37)-MIN('06 (ind)'!E$6:E$37))))))</f>
        <v>35.672776039338387</v>
      </c>
      <c r="F8" s="87">
        <f>IF('06 (ind)'!F$1="si",100*(('06 (ind)'!F7-MIN('06 (ind)'!F$6:F$37))/(MAX('06 (ind)'!F$6:F$37)-MIN('06 (ind)'!F$6:F$37))),ABS(-100+(100*(('06 (ind)'!F7-MIN('06 (ind)'!F$6:F$37))/(MAX('06 (ind)'!F$6:F$37)-MIN('06 (ind)'!F$6:F$37))))))</f>
        <v>70.370370370370367</v>
      </c>
      <c r="G8" s="87">
        <f>IF('06 (ind)'!G$1="si",100*(('06 (ind)'!G7-MIN('06 (ind)'!G$6:G$37))/(MAX('06 (ind)'!G$6:G$37)-MIN('06 (ind)'!G$6:G$37))),ABS(-100+(100*(('06 (ind)'!G7-MIN('06 (ind)'!G$6:G$37))/(MAX('06 (ind)'!G$6:G$37)-MIN('06 (ind)'!G$6:G$37))))))</f>
        <v>60.248447204968933</v>
      </c>
      <c r="H8" s="87">
        <f>IF('06 (ind)'!H$1="si",100*(('06 (ind)'!H7-MIN('06 (ind)'!H$6:H$37))/(MAX('06 (ind)'!H$6:H$37)-MIN('06 (ind)'!H$6:H$37))),ABS(-100+(100*(('06 (ind)'!H7-MIN('06 (ind)'!H$6:H$37))/(MAX('06 (ind)'!H$6:H$37)-MIN('06 (ind)'!H$6:H$37))))))</f>
        <v>66.871165644171768</v>
      </c>
      <c r="I8" s="87">
        <f>IF('06 (ind)'!I$1="si",100*(('06 (ind)'!I7-MIN('06 (ind)'!I$6:I$37))/(MAX('06 (ind)'!I$6:I$37)-MIN('06 (ind)'!I$6:I$37))),ABS(-100+(100*(('06 (ind)'!I7-MIN('06 (ind)'!I$6:I$37))/(MAX('06 (ind)'!I$6:I$37)-MIN('06 (ind)'!I$6:I$37))))))</f>
        <v>100</v>
      </c>
      <c r="J8" s="87">
        <f>IF('06 (ind)'!J$1="si",100*(('06 (ind)'!J7-MIN('06 (ind)'!J$6:J$37))/(MAX('06 (ind)'!J$6:J$37)-MIN('06 (ind)'!J$6:J$37))),ABS(-100+(100*(('06 (ind)'!J7-MIN('06 (ind)'!J$6:J$37))/(MAX('06 (ind)'!J$6:J$37)-MIN('06 (ind)'!J$6:J$37))))))</f>
        <v>61.265822784810133</v>
      </c>
      <c r="K8" s="87">
        <f>IF('06 (ind)'!K$1="si",100*(('06 (ind)'!K7-MIN('06 (ind)'!K$6:K$37))/(MAX('06 (ind)'!K$6:K$37)-MIN('06 (ind)'!K$6:K$37))),ABS(-100+(100*(('06 (ind)'!K7-MIN('06 (ind)'!K$6:K$37))/(MAX('06 (ind)'!K$6:K$37)-MIN('06 (ind)'!K$6:K$37))))))</f>
        <v>5.8284815718072061</v>
      </c>
      <c r="L8" s="87">
        <f>IF('06 (ind)'!L$1="si",100*(('06 (ind)'!L7-MIN('06 (ind)'!L$6:L$37))/(MAX('06 (ind)'!L$6:L$37)-MIN('06 (ind)'!L$6:L$37))),ABS(-100+(100*(('06 (ind)'!L7-MIN('06 (ind)'!L$6:L$37))/(MAX('06 (ind)'!L$6:L$37)-MIN('06 (ind)'!L$6:L$37))))))</f>
        <v>39.183387316858152</v>
      </c>
      <c r="M8" s="87">
        <f>IF('06 (ind)'!M$1="si",100*(('06 (ind)'!M7-MIN('06 (ind)'!M$6:M$37))/(MAX('06 (ind)'!M$6:M$37)-MIN('06 (ind)'!M$6:M$37))),ABS(-100+(100*(('06 (ind)'!M7-MIN('06 (ind)'!M$6:M$37))/(MAX('06 (ind)'!M$6:M$37)-MIN('06 (ind)'!M$6:M$37))))))</f>
        <v>48.989232760308511</v>
      </c>
      <c r="N8" s="87">
        <f>IF('06 (ind)'!N$1="si",100*(('06 (ind)'!N7-MIN('06 (ind)'!N$6:N$37))/(MAX('06 (ind)'!N$6:N$37)-MIN('06 (ind)'!N$6:N$37))),ABS(-100+(100*(('06 (ind)'!N7-MIN('06 (ind)'!N$6:N$37))/(MAX('06 (ind)'!N$6:N$37)-MIN('06 (ind)'!N$6:N$37))))))</f>
        <v>32.68652131784642</v>
      </c>
      <c r="O8" s="87">
        <f>IF('06 (ind)'!O$1="si",100*(('06 (ind)'!O7-MIN('06 (ind)'!O$6:O$37))/(MAX('06 (ind)'!O$6:O$37)-MIN('06 (ind)'!O$6:O$37))),ABS(-100+(100*(('06 (ind)'!O7-MIN('06 (ind)'!O$6:O$37))/(MAX('06 (ind)'!O$6:O$37)-MIN('06 (ind)'!O$6:O$37))))))</f>
        <v>92.063492063492063</v>
      </c>
      <c r="P8" s="87">
        <f>IF('06 (ind)'!P$1="si",100*(('06 (ind)'!P7-MIN('06 (ind)'!P$6:P$37))/(MAX('06 (ind)'!P$6:P$37)-MIN('06 (ind)'!P$6:P$37))),ABS(-100+(100*(('06 (ind)'!P7-MIN('06 (ind)'!P$6:P$37))/(MAX('06 (ind)'!P$6:P$37)-MIN('06 (ind)'!P$6:P$37))))))</f>
        <v>56.649791653811107</v>
      </c>
      <c r="Q8" s="87">
        <f>IF('06 (ind)'!Q$1="si",100*(('06 (ind)'!Q7-MIN('06 (ind)'!Q$6:Q$37))/(MAX('06 (ind)'!Q$6:Q$37)-MIN('06 (ind)'!Q$6:Q$37))),ABS(-100+(100*(('06 (ind)'!Q7-MIN('06 (ind)'!Q$6:Q$37))/(MAX('06 (ind)'!Q$6:Q$37)-MIN('06 (ind)'!Q$6:Q$37))))))</f>
        <v>14.549822701204477</v>
      </c>
      <c r="R8" s="87">
        <f>IF('06 (ind)'!R$1="si",100*(('06 (ind)'!R7-MIN('06 (ind)'!R$6:R$37))/(MAX('06 (ind)'!R$6:R$37)-MIN('06 (ind)'!R$6:R$37))),ABS(-100+(100*(('06 (ind)'!R7-MIN('06 (ind)'!R$6:R$37))/(MAX('06 (ind)'!R$6:R$37)-MIN('06 (ind)'!R$6:R$37))))))</f>
        <v>0.24947702704593697</v>
      </c>
      <c r="S8" s="75">
        <f>ABS(ABS(('06 (ind)'!S7-((MAX('06 (ind)'!S$6:S$37)+MIN('06 (ind)'!S$6:S$37))/2))/(((MAX('06 (ind)'!S$6:S$37)+MIN('06 (ind)'!S$6:S$37))/2)-MAX('06 (ind)'!S$6:S$37))*100)-100)</f>
        <v>54.524163503249724</v>
      </c>
      <c r="T8" s="75">
        <f>IF('06 (ind)'!T$1="si",100*(('06 (ind)'!T7-MIN('06 (ind)'!T$6:T$37))/(MAX('06 (ind)'!T$6:T$37)-MIN('06 (ind)'!T$6:T$37))),ABS(-100+(100*(('06 (ind)'!T7-MIN('06 (ind)'!T$6:T$37))/(MAX('06 (ind)'!T$6:T$37)-MIN('06 (ind)'!T$6:T$37))))))</f>
        <v>39.754317090159113</v>
      </c>
      <c r="U8" s="75">
        <f>IF('06 (ind)'!U$1="si",100*(('06 (ind)'!U7-MIN('06 (ind)'!U$6:U$37))/(MAX('06 (ind)'!U$6:U$37)-MIN('06 (ind)'!U$6:U$37))),ABS(-100+(100*(('06 (ind)'!U7-MIN('06 (ind)'!U$6:U$37))/(MAX('06 (ind)'!U$6:U$37)-MIN('06 (ind)'!U$6:U$37))))))</f>
        <v>100</v>
      </c>
      <c r="V8" s="75">
        <f>IF('06 (ind)'!V$1="si",100*(('06 (ind)'!V7-MIN('06 (ind)'!V$6:V$37))/(MAX('06 (ind)'!V$6:V$37)-MIN('06 (ind)'!V$6:V$37))),ABS(-100+(100*(('06 (ind)'!V7-MIN('06 (ind)'!V$6:V$37))/(MAX('06 (ind)'!V$6:V$37)-MIN('06 (ind)'!V$6:V$37))))))</f>
        <v>98.342541436464089</v>
      </c>
      <c r="W8" s="75">
        <f>IF('06 (ind)'!W$1="si",100*(('06 (ind)'!W7-MIN('06 (ind)'!W$6:W$37))/(MAX('06 (ind)'!W$6:W$37)-MIN('06 (ind)'!W$6:W$37))),ABS(-100+(100*(('06 (ind)'!W7-MIN('06 (ind)'!W$6:W$37))/(MAX('06 (ind)'!W$6:W$37)-MIN('06 (ind)'!W$6:W$37))))))</f>
        <v>95.75277242231877</v>
      </c>
      <c r="X8" s="75">
        <f>IF('06 (ind)'!X$1="si",100*(('06 (ind)'!X7-MIN('06 (ind)'!X$6:X$37))/(MAX('06 (ind)'!X$6:X$37)-MIN('06 (ind)'!X$6:X$37))),ABS(-100+(100*(('06 (ind)'!X7-MIN('06 (ind)'!X$6:X$37))/(MAX('06 (ind)'!X$6:X$37)-MIN('06 (ind)'!X$6:X$37))))))</f>
        <v>79.002473816113579</v>
      </c>
      <c r="Y8" s="75">
        <f>IF('06 (ind)'!Y$1="si",100*(('06 (ind)'!Y7-MIN('06 (ind)'!Y$6:Y$37))/(MAX('06 (ind)'!Y$6:Y$37)-MIN('06 (ind)'!Y$6:Y$37))),ABS(-100+(100*(('06 (ind)'!Y7-MIN('06 (ind)'!Y$6:Y$37))/(MAX('06 (ind)'!Y$6:Y$37)-MIN('06 (ind)'!Y$6:Y$37))))))</f>
        <v>88.88611790449221</v>
      </c>
      <c r="Z8" s="75">
        <f>IF('06 (ind)'!Z$1="si",100*(('06 (ind)'!Z7-MIN('06 (ind)'!Z$6:Z$37))/(MAX('06 (ind)'!Z$6:Z$37)-MIN('06 (ind)'!Z$6:Z$37))),ABS(-100+(100*(('06 (ind)'!Z7-MIN('06 (ind)'!Z$6:Z$37))/(MAX('06 (ind)'!Z$6:Z$37)-MIN('06 (ind)'!Z$6:Z$37))))))</f>
        <v>97.458124390527573</v>
      </c>
      <c r="AA8" s="75">
        <f>IF('06 (ind)'!AA$1="si",100*(('06 (ind)'!AA7-MIN('06 (ind)'!AA$6:AA$37))/(MAX('06 (ind)'!AA$6:AA$37)-MIN('06 (ind)'!AA$6:AA$37))),ABS(-100+(100*(('06 (ind)'!AA7-MIN('06 (ind)'!AA$6:AA$37))/(MAX('06 (ind)'!AA$6:AA$37)-MIN('06 (ind)'!AA$6:AA$37))))))</f>
        <v>100</v>
      </c>
      <c r="AB8" s="75">
        <f>IF('06 (ind)'!AB$1="si",100*(('06 (ind)'!AB7-MIN('06 (ind)'!AB$6:AB$37))/(MAX('06 (ind)'!AB$6:AB$37)-MIN('06 (ind)'!AB$6:AB$37))),ABS(-100+(100*(('06 (ind)'!AB7-MIN('06 (ind)'!AB$6:AB$37))/(MAX('06 (ind)'!AB$6:AB$37)-MIN('06 (ind)'!AB$6:AB$37))))))</f>
        <v>40.284082862773026</v>
      </c>
      <c r="AC8" s="75">
        <f>IF('06 (ind)'!AC$1="si",100*(('06 (ind)'!AC7-MIN('06 (ind)'!AC$6:AC$37))/(MAX('06 (ind)'!AC$6:AC$37)-MIN('06 (ind)'!AC$6:AC$37))),ABS(-100+(100*(('06 (ind)'!AC7-MIN('06 (ind)'!AC$6:AC$37))/(MAX('06 (ind)'!AC$6:AC$37)-MIN('06 (ind)'!AC$6:AC$37))))))</f>
        <v>96.591368219006085</v>
      </c>
      <c r="AD8" s="75">
        <f>IF('06 (ind)'!AD$1="si",100*(('06 (ind)'!AD7-MIN('06 (ind)'!AD$6:AD$37))/(MAX('06 (ind)'!AD$6:AD$37)-MIN('06 (ind)'!AD$6:AD$37))),ABS(-100+(100*(('06 (ind)'!AD7-MIN('06 (ind)'!AD$6:AD$37))/(MAX('06 (ind)'!AD$6:AD$37)-MIN('06 (ind)'!AD$6:AD$37))))))</f>
        <v>82.032202303410656</v>
      </c>
      <c r="AE8" s="75">
        <f>IF('06 (ind)'!AE$1="si",100*(('06 (ind)'!AE7-MIN('06 (ind)'!AE$6:AE$37))/(MAX('06 (ind)'!AE$6:AE$37)-MIN('06 (ind)'!AE$6:AE$37))),ABS(-100+(100*(('06 (ind)'!AE7-MIN('06 (ind)'!AE$6:AE$37))/(MAX('06 (ind)'!AE$6:AE$37)-MIN('06 (ind)'!AE$6:AE$37))))))</f>
        <v>88.476518524799445</v>
      </c>
      <c r="AF8" s="75">
        <f>IF('06 (ind)'!AF$1="si",100*(('06 (ind)'!AF7-MIN('06 (ind)'!AF$6:AF$37))/(MAX('06 (ind)'!AF$6:AF$37)-MIN('06 (ind)'!AF$6:AF$37))),ABS(-100+(100*(('06 (ind)'!AF7-MIN('06 (ind)'!AF$6:AF$37))/(MAX('06 (ind)'!AF$6:AF$37)-MIN('06 (ind)'!AF$6:AF$37))))))</f>
        <v>93.535572648978032</v>
      </c>
      <c r="AG8" s="75">
        <f>IF('06 (ind)'!AG$1="si",100*(('06 (ind)'!AG7-MIN('06 (ind)'!AG$6:AG$37))/(MAX('06 (ind)'!AG$6:AG$37)-MIN('06 (ind)'!AG$6:AG$37))),ABS(-100+(100*(('06 (ind)'!AG7-MIN('06 (ind)'!AG$6:AG$37))/(MAX('06 (ind)'!AG$6:AG$37)-MIN('06 (ind)'!AG$6:AG$37))))))</f>
        <v>68.508287292817656</v>
      </c>
      <c r="AH8" s="75">
        <f>IF('06 (ind)'!AH$1="si",100*(('06 (ind)'!AH7-MIN('06 (ind)'!AH$6:AH$37))/(MAX('06 (ind)'!AH$6:AH$37)-MIN('06 (ind)'!AH$6:AH$37))),ABS(-100+(100*(('06 (ind)'!AH7-MIN('06 (ind)'!AH$6:AH$37))/(MAX('06 (ind)'!AH$6:AH$37)-MIN('06 (ind)'!AH$6:AH$37))))))</f>
        <v>0</v>
      </c>
      <c r="AI8" s="75">
        <f>IF('06 (ind)'!AI$1="si",100*(('06 (ind)'!AI7-MIN('06 (ind)'!AI$6:AI$37))/(MAX('06 (ind)'!AI$6:AI$37)-MIN('06 (ind)'!AI$6:AI$37))),ABS(-100+(100*(('06 (ind)'!AI7-MIN('06 (ind)'!AI$6:AI$37))/(MAX('06 (ind)'!AI$6:AI$37)-MIN('06 (ind)'!AI$6:AI$37))))))</f>
        <v>7.5846366317046776</v>
      </c>
      <c r="AJ8" s="75">
        <f>IF('06 (ind)'!AJ$1="si",100*(('06 (ind)'!AJ7-MIN('06 (ind)'!AJ$6:AJ$37))/(MAX('06 (ind)'!AJ$6:AJ$37)-MIN('06 (ind)'!AJ$6:AJ$37))),ABS(-100+(100*(('06 (ind)'!AJ7-MIN('06 (ind)'!AJ$6:AJ$37))/(MAX('06 (ind)'!AJ$6:AJ$37)-MIN('06 (ind)'!AJ$6:AJ$37))))))</f>
        <v>71.28883774453395</v>
      </c>
      <c r="AK8" s="75">
        <f>IF('06 (ind)'!AK$1="si",100*(('06 (ind)'!AK7-MIN('06 (ind)'!AK$6:AK$37))/(MAX('06 (ind)'!AK$6:AK$37)-MIN('06 (ind)'!AK$6:AK$37))),ABS(-100+(100*(('06 (ind)'!AK7-MIN('06 (ind)'!AK$6:AK$37))/(MAX('06 (ind)'!AK$6:AK$37)-MIN('06 (ind)'!AK$6:AK$37))))))</f>
        <v>13.311864013654354</v>
      </c>
      <c r="AL8" s="75">
        <f>IF('06 (ind)'!AL$1="si",100*(('06 (ind)'!AL7-MIN('06 (ind)'!AL$6:AL$37))/(MAX('06 (ind)'!AL$6:AL$37)-MIN('06 (ind)'!AL$6:AL$37))),ABS(-100+(100*(('06 (ind)'!AL7-MIN('06 (ind)'!AL$6:AL$37))/(MAX('06 (ind)'!AL$6:AL$37)-MIN('06 (ind)'!AL$6:AL$37))))))</f>
        <v>80.082946477140808</v>
      </c>
      <c r="AM8" s="75">
        <f>IF('06 (ind)'!AM$1="si",100*(('06 (ind)'!AM7-MIN('06 (ind)'!AM$6:AM$37))/(MAX('06 (ind)'!AM$6:AM$37)-MIN('06 (ind)'!AM$6:AM$37))),ABS(-100+(100*(('06 (ind)'!AM7-MIN('06 (ind)'!AM$6:AM$37))/(MAX('06 (ind)'!AM$6:AM$37)-MIN('06 (ind)'!AM$6:AM$37))))))</f>
        <v>57.79111365515319</v>
      </c>
      <c r="AN8" s="75">
        <f>IF('06 (ind)'!AN$1="si",100*(('06 (ind)'!AN7-MIN('06 (ind)'!AN$6:AN$37))/(MAX('06 (ind)'!AN$6:AN$37)-MIN('06 (ind)'!AN$6:AN$37))),ABS(-100+(100*(('06 (ind)'!AN7-MIN('06 (ind)'!AN$6:AN$37))/(MAX('06 (ind)'!AN$6:AN$37)-MIN('06 (ind)'!AN$6:AN$37))))))</f>
        <v>77.679714509529305</v>
      </c>
      <c r="AO8" s="75">
        <f>IF('06 (ind)'!AO$1="si",100*(('06 (ind)'!AO7-MIN('06 (ind)'!AO$6:AO$37))/(MAX('06 (ind)'!AO$6:AO$37)-MIN('06 (ind)'!AO$6:AO$37))),ABS(-100+(100*(('06 (ind)'!AO7-MIN('06 (ind)'!AO$6:AO$37))/(MAX('06 (ind)'!AO$6:AO$37)-MIN('06 (ind)'!AO$6:AO$37))))))</f>
        <v>59.606603956943296</v>
      </c>
      <c r="AP8" s="75">
        <f>IF('06 (ind)'!AP$1="si",100*(('06 (ind)'!AP7-MIN('06 (ind)'!AP$6:AP$37))/(MAX('06 (ind)'!AP$6:AP$37)-MIN('06 (ind)'!AP$6:AP$37))),ABS(-100+(100*(('06 (ind)'!AP7-MIN('06 (ind)'!AP$6:AP$37))/(MAX('06 (ind)'!AP$6:AP$37)-MIN('06 (ind)'!AP$6:AP$37))))))</f>
        <v>54.452690166975884</v>
      </c>
      <c r="AQ8" s="75">
        <f>IF('06 (ind)'!AQ$1="si",100*(('06 (ind)'!AQ7-MIN('06 (ind)'!AQ$6:AQ$37))/(MAX('06 (ind)'!AQ$6:AQ$37)-MIN('06 (ind)'!AQ$6:AQ$37))),ABS(-100+(100*(('06 (ind)'!AQ7-MIN('06 (ind)'!AQ$6:AQ$37))/(MAX('06 (ind)'!AQ$6:AQ$37)-MIN('06 (ind)'!AQ$6:AQ$37))))))</f>
        <v>12.718507147654432</v>
      </c>
      <c r="AR8" s="75">
        <f>IF('06 (ind)'!AR$1="si",100*(('06 (ind)'!AR7-MIN('06 (ind)'!AR$6:AR$37))/(MAX('06 (ind)'!AR$6:AR$37)-MIN('06 (ind)'!AR$6:AR$37))),ABS(-100+(100*(('06 (ind)'!AR7-MIN('06 (ind)'!AR$6:AR$37))/(MAX('06 (ind)'!AR$6:AR$37)-MIN('06 (ind)'!AR$6:AR$37))))))</f>
        <v>58.587138841242151</v>
      </c>
      <c r="AS8" s="75">
        <f>IF('06 (ind)'!AS$1="si",100*(('06 (ind)'!AS7-MIN('06 (ind)'!AS$6:AS$37))/(MAX('06 (ind)'!AS$6:AS$37)-MIN('06 (ind)'!AS$6:AS$37))),ABS(-100+(100*(('06 (ind)'!AS7-MIN('06 (ind)'!AS$6:AS$37))/(MAX('06 (ind)'!AS$6:AS$37)-MIN('06 (ind)'!AS$6:AS$37))))))</f>
        <v>40.883977900552495</v>
      </c>
      <c r="AT8" s="75">
        <f>IF('06 (ind)'!AT$1="si",100*(('06 (ind)'!AT7-MIN('06 (ind)'!AT$6:AT$37))/(MAX('06 (ind)'!AT$6:AT$37)-MIN('06 (ind)'!AT$6:AT$37))),ABS(-100+(100*(('06 (ind)'!AT7-MIN('06 (ind)'!AT$6:AT$37))/(MAX('06 (ind)'!AT$6:AT$37)-MIN('06 (ind)'!AT$6:AT$37))))))</f>
        <v>0</v>
      </c>
      <c r="AU8" s="75">
        <f>IF('06 (ind)'!AU$1="si",100*(('06 (ind)'!AU7-MIN('06 (ind)'!AU$6:AU$37))/(MAX('06 (ind)'!AU$6:AU$37)-MIN('06 (ind)'!AU$6:AU$37))),ABS(-100+(100*(('06 (ind)'!AU7-MIN('06 (ind)'!AU$6:AU$37))/(MAX('06 (ind)'!AU$6:AU$37)-MIN('06 (ind)'!AU$6:AU$37))))))</f>
        <v>0</v>
      </c>
      <c r="AV8" s="75">
        <f>IF('06 (ind)'!AV$1="si",100*(('06 (ind)'!AV7-MIN('06 (ind)'!AV$6:AV$37))/(MAX('06 (ind)'!AV$6:AV$37)-MIN('06 (ind)'!AV$6:AV$37))),ABS(-100+(100*(('06 (ind)'!AV7-MIN('06 (ind)'!AV$6:AV$37))/(MAX('06 (ind)'!AV$6:AV$37)-MIN('06 (ind)'!AV$6:AV$37))))))</f>
        <v>25.649913344887352</v>
      </c>
      <c r="AW8" s="75">
        <f>IF('06 (ind)'!AW$1="si",100*(('06 (ind)'!AW7-MIN('06 (ind)'!AW$6:AW$37))/(MAX('06 (ind)'!AW$6:AW$37)-MIN('06 (ind)'!AW$6:AW$37))),ABS(-100+(100*(('06 (ind)'!AW7-MIN('06 (ind)'!AW$6:AW$37))/(MAX('06 (ind)'!AW$6:AW$37)-MIN('06 (ind)'!AW$6:AW$37))))))</f>
        <v>82.054356514788182</v>
      </c>
      <c r="AX8" s="75">
        <f>IF('06 (ind)'!AX$1="si",100*(('06 (ind)'!AX7-MIN('06 (ind)'!AX$6:AX$37))/(MAX('06 (ind)'!AX$6:AX$37)-MIN('06 (ind)'!AX$6:AX$37))),ABS(-100+(100*(('06 (ind)'!AX7-MIN('06 (ind)'!AX$6:AX$37))/(MAX('06 (ind)'!AX$6:AX$37)-MIN('06 (ind)'!AX$6:AX$37))))))</f>
        <v>44.826305561705119</v>
      </c>
      <c r="AY8" s="75">
        <f>IF('06 (ind)'!AY$1="si",100*(('06 (ind)'!AY7-MIN('06 (ind)'!AY$6:AY$37))/(MAX('06 (ind)'!AY$6:AY$37)-MIN('06 (ind)'!AY$6:AY$37))),ABS(-100+(100*(('06 (ind)'!AY7-MIN('06 (ind)'!AY$6:AY$37))/(MAX('06 (ind)'!AY$6:AY$37)-MIN('06 (ind)'!AY$6:AY$37))))))</f>
        <v>63.939105613701265</v>
      </c>
      <c r="AZ8" s="75">
        <f>IF('06 (ind)'!AZ$1="si",100*(('06 (ind)'!AZ7-MIN('06 (ind)'!AZ$6:AZ$37))/(MAX('06 (ind)'!AZ$6:AZ$37)-MIN('06 (ind)'!AZ$6:AZ$37))),ABS(-100+(100*(('06 (ind)'!AZ7-MIN('06 (ind)'!AZ$6:AZ$37))/(MAX('06 (ind)'!AZ$6:AZ$37)-MIN('06 (ind)'!AZ$6:AZ$37))))))</f>
        <v>80.317245371542</v>
      </c>
      <c r="BA8" s="75">
        <f>IF('06 (ind)'!BA$1="si",100*(('06 (ind)'!BA7-MIN('06 (ind)'!BA$6:BA$37))/(MAX('06 (ind)'!BA$6:BA$37)-MIN('06 (ind)'!BA$6:BA$37))),ABS(-100+(100*(('06 (ind)'!BA7-MIN('06 (ind)'!BA$6:BA$37))/(MAX('06 (ind)'!BA$6:BA$37)-MIN('06 (ind)'!BA$6:BA$37))))))</f>
        <v>22.792308795124512</v>
      </c>
      <c r="BB8" s="75">
        <f>IF('06 (ind)'!BB$1="si",100*(('06 (ind)'!BB7-MIN('06 (ind)'!BB$6:BB$37))/(MAX('06 (ind)'!BB$6:BB$37)-MIN('06 (ind)'!BB$6:BB$37))),ABS(-100+(100*(('06 (ind)'!BB7-MIN('06 (ind)'!BB$6:BB$37))/(MAX('06 (ind)'!BB$6:BB$37)-MIN('06 (ind)'!BB$6:BB$37))))))</f>
        <v>23.712104366701471</v>
      </c>
      <c r="BC8" s="75">
        <f>IF('06 (ind)'!BC$1="si",100*(('06 (ind)'!BC7-MIN('06 (ind)'!BC$6:BC$37))/(MAX('06 (ind)'!BC$6:BC$37)-MIN('06 (ind)'!BC$6:BC$37))),ABS(-100+(100*(('06 (ind)'!BC7-MIN('06 (ind)'!BC$6:BC$37))/(MAX('06 (ind)'!BC$6:BC$37)-MIN('06 (ind)'!BC$6:BC$37))))))</f>
        <v>15.344613953163453</v>
      </c>
      <c r="BD8" s="75">
        <f>IF('06 (ind)'!BD$1="si",100*(('06 (ind)'!BD7-MIN('06 (ind)'!BD$6:BD$37))/(MAX('06 (ind)'!BD$6:BD$37)-MIN('06 (ind)'!BD$6:BD$37))),ABS(-100+(100*(('06 (ind)'!BD7-MIN('06 (ind)'!BD$6:BD$37))/(MAX('06 (ind)'!BD$6:BD$37)-MIN('06 (ind)'!BD$6:BD$37))))))</f>
        <v>78.379269127115066</v>
      </c>
      <c r="BE8" s="75">
        <f>IF('06 (ind)'!BE$1="si",100*(('06 (ind)'!BE7-MIN('06 (ind)'!BE$6:BE$37))/(MAX('06 (ind)'!BE$6:BE$37)-MIN('06 (ind)'!BE$6:BE$37))),ABS(-100+(100*(('06 (ind)'!BE7-MIN('06 (ind)'!BE$6:BE$37))/(MAX('06 (ind)'!BE$6:BE$37)-MIN('06 (ind)'!BE$6:BE$37))))))</f>
        <v>85.110294117647072</v>
      </c>
      <c r="BF8" s="75">
        <f>IF('06 (ind)'!BF$1="si",100*(('06 (ind)'!BF7-MIN('06 (ind)'!BF$6:BF$37))/(MAX('06 (ind)'!BF$6:BF$37)-MIN('06 (ind)'!BF$6:BF$37))),ABS(-100+(100*(('06 (ind)'!BF7-MIN('06 (ind)'!BF$6:BF$37))/(MAX('06 (ind)'!BF$6:BF$37)-MIN('06 (ind)'!BF$6:BF$37))))))</f>
        <v>67.775563731725271</v>
      </c>
      <c r="BG8" s="75">
        <f>IF('06 (ind)'!BG$1="si",100*(('06 (ind)'!BG7-MIN('06 (ind)'!BG$6:BG$37))/(MAX('06 (ind)'!BG$6:BG$37)-MIN('06 (ind)'!BG$6:BG$37))),ABS(-100+(100*(('06 (ind)'!BG7-MIN('06 (ind)'!BG$6:BG$37))/(MAX('06 (ind)'!BG$6:BG$37)-MIN('06 (ind)'!BG$6:BG$37))))))</f>
        <v>34.927946949359303</v>
      </c>
      <c r="BH8" s="75">
        <f>IF('06 (ind)'!BH$1="si",100*(('06 (ind)'!BH7-MIN('06 (ind)'!BH$6:BH$37))/(MAX('06 (ind)'!BH$6:BH$37)-MIN('06 (ind)'!BH$6:BH$37))),ABS(-100+(100*(('06 (ind)'!BH7-MIN('06 (ind)'!BH$6:BH$37))/(MAX('06 (ind)'!BH$6:BH$37)-MIN('06 (ind)'!BH$6:BH$37))))))</f>
        <v>24.482699310777903</v>
      </c>
      <c r="BI8" s="75">
        <f>IF('06 (ind)'!BI$1="si",100*(('06 (ind)'!BI7-MIN('06 (ind)'!BI$6:BI$37))/(MAX('06 (ind)'!BI$6:BI$37)-MIN('06 (ind)'!BI$6:BI$37))),ABS(-100+(100*(('06 (ind)'!BI7-MIN('06 (ind)'!BI$6:BI$37))/(MAX('06 (ind)'!BI$6:BI$37)-MIN('06 (ind)'!BI$6:BI$37))))))</f>
        <v>97.273319061935666</v>
      </c>
      <c r="BJ8" s="75">
        <f>IF('06 (ind)'!BJ$1="si",100*(('06 (ind)'!BJ7-MIN('06 (ind)'!BJ$6:BJ$37))/(MAX('06 (ind)'!BJ$6:BJ$37)-MIN('06 (ind)'!BJ$6:BJ$37))),ABS(-100+(100*(('06 (ind)'!BJ7-MIN('06 (ind)'!BJ$6:BJ$37))/(MAX('06 (ind)'!BJ$6:BJ$37)-MIN('06 (ind)'!BJ$6:BJ$37))))))</f>
        <v>28.988596192952837</v>
      </c>
      <c r="BK8" s="75">
        <f>IF('06 (ind)'!BK$1="si",100*(('06 (ind)'!BK7-MIN('06 (ind)'!BK$6:BK$37))/(MAX('06 (ind)'!BK$6:BK$37)-MIN('06 (ind)'!BK$6:BK$37))),ABS(-100+(100*(('06 (ind)'!BK7-MIN('06 (ind)'!BK$6:BK$37))/(MAX('06 (ind)'!BK$6:BK$37)-MIN('06 (ind)'!BK$6:BK$37))))))</f>
        <v>17.001641715119085</v>
      </c>
      <c r="BL8" s="75">
        <f>IF('06 (ind)'!BL$1="si",100*(('06 (ind)'!BL7-MIN('06 (ind)'!BL$6:BL$37))/(MAX('06 (ind)'!BL$6:BL$37)-MIN('06 (ind)'!BL$6:BL$37))),ABS(-100+(100*(('06 (ind)'!BL7-MIN('06 (ind)'!BL$6:BL$37))/(MAX('06 (ind)'!BL$6:BL$37)-MIN('06 (ind)'!BL$6:BL$37))))))</f>
        <v>32</v>
      </c>
      <c r="BM8" s="75">
        <f>IF('06 (ind)'!BM$1="si",100*(('06 (ind)'!BM7-MIN('06 (ind)'!BM$6:BM$37))/(MAX('06 (ind)'!BM$6:BM$37)-MIN('06 (ind)'!BM$6:BM$37))),ABS(-100+(100*(('06 (ind)'!BM7-MIN('06 (ind)'!BM$6:BM$37))/(MAX('06 (ind)'!BM$6:BM$37)-MIN('06 (ind)'!BM$6:BM$37))))))</f>
        <v>18.270555795642149</v>
      </c>
      <c r="BN8" s="75">
        <f>IF('06 (ind)'!BN$1="si",100*(('06 (ind)'!BN7-MIN('06 (ind)'!BN$6:BN$37))/(MAX('06 (ind)'!BN$6:BN$37)-MIN('06 (ind)'!BN$6:BN$37))),ABS(-100+(100*(('06 (ind)'!BN7-MIN('06 (ind)'!BN$6:BN$37))/(MAX('06 (ind)'!BN$6:BN$37)-MIN('06 (ind)'!BN$6:BN$37))))))</f>
        <v>19.032834228161192</v>
      </c>
      <c r="BO8" s="75">
        <f>IF('06 (ind)'!BO$1="si",100*(('06 (ind)'!BO7-MIN('06 (ind)'!BO$6:BO$37))/(MAX('06 (ind)'!BO$6:BO$37)-MIN('06 (ind)'!BO$6:BO$37))),ABS(-100+(100*(('06 (ind)'!BO7-MIN('06 (ind)'!BO$6:BO$37))/(MAX('06 (ind)'!BO$6:BO$37)-MIN('06 (ind)'!BO$6:BO$37))))))</f>
        <v>5.7631589760957658</v>
      </c>
      <c r="BP8" s="75">
        <f>IF('06 (ind)'!BP$1="si",100*(('06 (ind)'!BP7-MIN('06 (ind)'!BP$6:BP$37))/(MAX('06 (ind)'!BP$6:BP$37)-MIN('06 (ind)'!BP$6:BP$37))),ABS(-100+(100*(('06 (ind)'!BP7-MIN('06 (ind)'!BP$6:BP$37))/(MAX('06 (ind)'!BP$6:BP$37)-MIN('06 (ind)'!BP$6:BP$37))))))</f>
        <v>41.978699877142759</v>
      </c>
      <c r="BQ8" s="75">
        <f>IF('06 (ind)'!BQ$1="si",100*(('06 (ind)'!BQ7-MIN('06 (ind)'!BQ$6:BQ$37))/(MAX('06 (ind)'!BQ$6:BQ$37)-MIN('06 (ind)'!BQ$6:BQ$37))),ABS(-100+(100*(('06 (ind)'!BQ7-MIN('06 (ind)'!BQ$6:BQ$37))/(MAX('06 (ind)'!BQ$6:BQ$37)-MIN('06 (ind)'!BQ$6:BQ$37))))))</f>
        <v>31.058777843836914</v>
      </c>
      <c r="BR8" s="75">
        <f>IF('06 (ind)'!BR$1="si",100*(('06 (ind)'!BR7-MIN('06 (ind)'!BR$6:BR$37))/(MAX('06 (ind)'!BR$6:BR$37)-MIN('06 (ind)'!BR$6:BR$37))),ABS(-100+(100*(('06 (ind)'!BR7-MIN('06 (ind)'!BR$6:BR$37))/(MAX('06 (ind)'!BP$6:BP$37)-MIN('06 (ind)'!BR$6:BR$37))))))</f>
        <v>19.662175383669247</v>
      </c>
      <c r="BS8" s="75">
        <f>IF('06 (ind)'!BS$1="si",100*(('06 (ind)'!BS7-MIN('06 (ind)'!BS$6:BS$37))/(MAX('06 (ind)'!BS$6:BS$37)-MIN('06 (ind)'!BS$6:BS$37))),ABS(-100+(100*(('06 (ind)'!BS7-MIN('06 (ind)'!BS$6:BS$37))/(MAX('06 (ind)'!BQ$6:BQ$37)-MIN('06 (ind)'!BS$6:BS$37))))))</f>
        <v>11.528313924744657</v>
      </c>
      <c r="BT8" s="75">
        <f>IF('06 (ind)'!BT$1="si",100*(('06 (ind)'!BT7-MIN('06 (ind)'!BT$6:BT$37))/(MAX('06 (ind)'!BT$6:BT$37)-MIN('06 (ind)'!BT$6:BT$37))),ABS(-100+(100*(('06 (ind)'!BT7-MIN('06 (ind)'!BT$6:BT$37))/(MAX('06 (ind)'!BR$6:BR$37)-MIN('06 (ind)'!BT$6:BT$37))))))</f>
        <v>86.424862500000003</v>
      </c>
      <c r="BU8" s="75">
        <f>IF('06 (ind)'!BU$1="si",100*(('06 (ind)'!BU7-MIN('06 (ind)'!BU$6:BU$37))/(MAX('06 (ind)'!BU$6:BU$37)-MIN('06 (ind)'!BU$6:BU$37))),ABS(-100+(100*(('06 (ind)'!BU7-MIN('06 (ind)'!BU$6:BU$37))/(MAX('06 (ind)'!BU$6:BU$37)-MIN('06 (ind)'!BU$6:BU$37))))))</f>
        <v>43.81513366560943</v>
      </c>
      <c r="BV8" s="75">
        <f>IF('06 (ind)'!BV$1="si",100*(('06 (ind)'!BV7-MIN('06 (ind)'!BV$6:BV$37))/(MAX('06 (ind)'!BV$6:BV$37)-MIN('06 (ind)'!BV$6:BV$37))),ABS(-100+(100*(('06 (ind)'!BV7-MIN('06 (ind)'!BV$6:BV$37))/(MAX('06 (ind)'!BV$6:BV$37)-MIN('06 (ind)'!BV$6:BV$37))))))</f>
        <v>50.892325996430699</v>
      </c>
      <c r="BW8" s="75">
        <f>IF('06 (ind)'!BW$1="si",100*(('06 (ind)'!BW7-MIN('06 (ind)'!BW$6:BW$37))/(MAX('06 (ind)'!BW$6:BW$37)-MIN('06 (ind)'!BW$6:BW$37))),ABS(-100+(100*(('06 (ind)'!BW7-MIN('06 (ind)'!BW$6:BW$37))/(MAX('06 (ind)'!BW$6:BW$37)-MIN('06 (ind)'!BW$6:BW$37))))))</f>
        <v>78.12048825305159</v>
      </c>
      <c r="BX8" s="75">
        <f>IF('06 (ind)'!BX$1="si",100*(('06 (ind)'!BX7-MIN('06 (ind)'!BX$6:BX$37))/(MAX('06 (ind)'!BX$6:BX$37)-MIN('06 (ind)'!BX$6:BX$37))),ABS(-100+(100*(('06 (ind)'!BX7-MIN('06 (ind)'!BX$6:BX$37))/(MAX('06 (ind)'!BX$6:BX$37)-MIN('06 (ind)'!BX$6:BX$37))))))</f>
        <v>22.646783191280235</v>
      </c>
      <c r="BY8" s="75">
        <f>IF('06 (ind)'!BY$1="si",100*(('06 (ind)'!BY7-MIN('06 (ind)'!BY$6:BY$37))/(MAX('06 (ind)'!BY$6:BY$37)-MIN('06 (ind)'!BY$6:BY$37))),ABS(-100+(100*(('06 (ind)'!BY7-MIN('06 (ind)'!BY$6:BY$37))/(MAX('06 (ind)'!BY$6:BY$37)-MIN('06 (ind)'!BY$6:BY$37))))))</f>
        <v>15.681408805593577</v>
      </c>
      <c r="BZ8" s="75">
        <f>IF('06 (ind)'!BZ$1="si",100*(('06 (ind)'!BZ7-MIN('06 (ind)'!BZ$6:BZ$37))/(MAX('06 (ind)'!BZ$6:BZ$37)-MIN('06 (ind)'!BZ$6:BZ$37))),ABS(-100+(100*(('06 (ind)'!BZ7-MIN('06 (ind)'!BZ$6:BZ$37))/(MAX('06 (ind)'!BZ$6:BZ$37)-MIN('06 (ind)'!BZ$6:BZ$37))))))</f>
        <v>99.562020773259391</v>
      </c>
      <c r="CA8" s="75">
        <f>IF('06 (ind)'!CA$1="si",100*(('06 (ind)'!CA7-MIN('06 (ind)'!CA$6:CA$37))/(MAX('06 (ind)'!CA$6:CA$37)-MIN('06 (ind)'!CA$6:CA$37))),ABS(-100+(100*(('06 (ind)'!CA7-MIN('06 (ind)'!CA$6:CA$37))/(MAX('06 (ind)'!CA$6:CA$37)-MIN('06 (ind)'!CA$6:CA$37))))))</f>
        <v>0</v>
      </c>
      <c r="CB8" s="75">
        <f>IF('06 (ind)'!CB$1="si",100*(('06 (ind)'!CB7-MIN('06 (ind)'!CB$6:CB$37))/(MAX('06 (ind)'!CB$6:CB$37)-MIN('06 (ind)'!CB$6:CB$37))),ABS(-100+(100*(('06 (ind)'!CB7-MIN('06 (ind)'!CB$6:CB$37))/(MAX('06 (ind)'!CB$6:CB$37)-MIN('06 (ind)'!CB$6:CB$37))))))</f>
        <v>71.489361702127653</v>
      </c>
      <c r="CC8" s="75">
        <f>IF('06 (ind)'!CC$1="si",100*(('06 (ind)'!CC7-MIN('06 (ind)'!CC$6:CC$37))/(MAX('06 (ind)'!CC$6:CC$37)-MIN('06 (ind)'!CC$6:CC$37))),ABS(-100+(100*(('06 (ind)'!CC7-MIN('06 (ind)'!CC$6:CC$37))/(MAX('06 (ind)'!CC$6:CC$37)-MIN('06 (ind)'!CC$6:CC$37))))))</f>
        <v>97.241251426404673</v>
      </c>
      <c r="CD8" s="75">
        <f>IF('06 (ind)'!CD$1="si",100*(('06 (ind)'!CD7-MIN('06 (ind)'!CD$6:CD$37))/(MAX('06 (ind)'!CD$6:CD$37)-MIN('06 (ind)'!CD$6:CD$37))),ABS(-100+(100*(('06 (ind)'!CD7-MIN('06 (ind)'!CD$6:CD$37))/(MAX('06 (ind)'!CD$6:CD$37)-MIN('06 (ind)'!CD$6:CD$37))))))</f>
        <v>11.676254673106664</v>
      </c>
      <c r="CE8" s="75">
        <f>IF('06 (ind)'!CE$1="si",100*(('06 (ind)'!CE7-MIN('06 (ind)'!CE$6:CE$37))/(MAX('06 (ind)'!CE$6:CE$37)-MIN('06 (ind)'!CE$6:CE$37))),ABS(-100+(100*(('06 (ind)'!CE7-MIN('06 (ind)'!CE$6:CE$37))/(MAX('06 (ind)'!CE$6:CE$37)-MIN('06 (ind)'!CE$6:CE$37))))))</f>
        <v>21.532381237914386</v>
      </c>
      <c r="CF8" s="75">
        <f>IF('06 (ind)'!CF$1="si",100*(('06 (ind)'!CF7-MIN('06 (ind)'!CF$6:CF$37))/(MAX('06 (ind)'!CF$6:CF$37)-MIN('06 (ind)'!CF$6:CF$37))),ABS(-100+(100*(('06 (ind)'!CF7-MIN('06 (ind)'!CF$6:CF$37))/(MAX('06 (ind)'!CF$6:CF$37)-MIN('06 (ind)'!CF$6:CF$37))))))</f>
        <v>99.845687560205576</v>
      </c>
      <c r="CG8" s="75">
        <f>IF('06 (ind)'!CG$1="si",100*(('06 (ind)'!CG7-MIN('06 (ind)'!CG$6:CG$37))/(MAX('06 (ind)'!CG$6:CG$37)-MIN('06 (ind)'!CG$6:CG$37))),ABS(-100+(100*(('06 (ind)'!CG7-MIN('06 (ind)'!CG$6:CG$37))/(MAX('06 (ind)'!CG$6:CG$37)-MIN('06 (ind)'!CG$6:CG$37))))))</f>
        <v>42.98986891834614</v>
      </c>
      <c r="CH8" s="75">
        <f>IF('06 (ind)'!CH$1="si",100*(('06 (ind)'!CH7-MIN('06 (ind)'!CH$6:CH$37))/(MAX('06 (ind)'!CH$6:CH$37)-MIN('06 (ind)'!CH$6:CH$37))),ABS(-100+(100*(('06 (ind)'!CH7-MIN('06 (ind)'!CH$6:CH$37))/(MAX('06 (ind)'!CH$6:CH$37)-MIN('06 (ind)'!CH$6:CH$37))))))</f>
        <v>5.6044740862849105</v>
      </c>
      <c r="CI8" s="75">
        <f>IF('06 (ind)'!CI$1="si",100*(('06 (ind)'!CI7-MIN('06 (ind)'!CI$6:CI$37))/(MAX('06 (ind)'!CI$6:CI$37)-MIN('06 (ind)'!CI$6:CI$37))),ABS(-100+(100*(('06 (ind)'!CI7-MIN('06 (ind)'!CI$6:CI$37))/(MAX('06 (ind)'!CI$6:CI$37)-MIN('06 (ind)'!CI$6:CI$37))))))</f>
        <v>15.597005758308017</v>
      </c>
      <c r="CJ8" s="75">
        <f>IF('06 (ind)'!CJ$1="si",100*(('06 (ind)'!CJ7-MIN('06 (ind)'!CJ$6:CJ$37))/(MAX('06 (ind)'!CJ$6:CJ$37)-MIN('06 (ind)'!CJ$6:CJ$37))),ABS(-100+(100*(('06 (ind)'!CJ7-MIN('06 (ind)'!CJ$6:CJ$37))/(MAX('06 (ind)'!CJ$6:CJ$37)-MIN('06 (ind)'!CJ$6:CJ$37))))))</f>
        <v>65.153314172833106</v>
      </c>
      <c r="CK8" s="75">
        <f>IF('06 (ind)'!CK$1="si",100*(('06 (ind)'!CK7-MIN('06 (ind)'!CK$6:CK$37))/(MAX('06 (ind)'!CK$6:CK$37)-MIN('06 (ind)'!CK$6:CK$37))),ABS(-100+(100*(('06 (ind)'!CK7-MIN('06 (ind)'!CK$6:CK$37))/(MAX('06 (ind)'!CK$6:CK$37)-MIN('06 (ind)'!CK$6:CK$37))))))</f>
        <v>5.0286110302956111</v>
      </c>
      <c r="CL8" s="75">
        <f>IF('06 (ind)'!CL$1="si",100*(('06 (ind)'!CL7-MIN('06 (ind)'!CL$6:CL$37))/(MAX('06 (ind)'!CL$6:CL$37)-MIN('06 (ind)'!CL$6:CL$37))),ABS(-100+(100*(('06 (ind)'!CL7-MIN('06 (ind)'!CL$6:CL$37))/(MAX('06 (ind)'!CL$6:CL$37)-MIN('06 (ind)'!CL$6:CL$37))))))</f>
        <v>26.653394331890386</v>
      </c>
      <c r="CM8" s="75">
        <f>IF('06 (ind)'!CM$1="si",100*(('06 (ind)'!CM7-MIN('06 (ind)'!CM$6:CM$37))/(MAX('06 (ind)'!CM$6:CM$37)-MIN('06 (ind)'!CM$6:CM$37))),ABS(-100+(100*(('06 (ind)'!CM7-MIN('06 (ind)'!CM$6:CM$37))/(MAX('06 (ind)'!CM$6:CM$37)-MIN('06 (ind)'!CM$6:CM$37))))))</f>
        <v>19.932279061431231</v>
      </c>
    </row>
    <row r="9" spans="1:91">
      <c r="A9" s="18" t="s">
        <v>218</v>
      </c>
      <c r="B9" s="87">
        <f>IF('06 (ind)'!B$1="si",100*(('06 (ind)'!B8-MIN('06 (ind)'!B$6:B$37))/(MAX('06 (ind)'!B$6:B$37)-MIN('06 (ind)'!B$6:B$37))),ABS(-100+(100*(('06 (ind)'!B8-MIN('06 (ind)'!B$6:B$37))/(MAX('06 (ind)'!B$6:B$37)-MIN('06 (ind)'!B$6:B$37))))))</f>
        <v>0.27505271726435787</v>
      </c>
      <c r="C9" s="87">
        <f>IF('06 (ind)'!C$1="si",100*(('06 (ind)'!C8-MIN('06 (ind)'!C$6:C$37))/(MAX('06 (ind)'!C$6:C$37)-MIN('06 (ind)'!C$6:C$37))),ABS(-100+(100*(('06 (ind)'!C8-MIN('06 (ind)'!C$6:C$37))/(MAX('06 (ind)'!C$6:C$37)-MIN('06 (ind)'!C$6:C$37))))))</f>
        <v>52.155419199250488</v>
      </c>
      <c r="D9" s="87">
        <f>IF('06 (ind)'!D$1="si",100*(('06 (ind)'!D8-MIN('06 (ind)'!D$6:D$37))/(MAX('06 (ind)'!D$6:D$37)-MIN('06 (ind)'!D$6:D$37))),ABS(-100+(100*(('06 (ind)'!D8-MIN('06 (ind)'!D$6:D$37))/(MAX('06 (ind)'!D$6:D$37)-MIN('06 (ind)'!D$6:D$37))))))</f>
        <v>18.529300652598096</v>
      </c>
      <c r="E9" s="87">
        <f>IF('06 (ind)'!E$1="si",100*(('06 (ind)'!E8-MIN('06 (ind)'!E$6:E$37))/(MAX('06 (ind)'!E$6:E$37)-MIN('06 (ind)'!E$6:E$37))),ABS(-100+(100*(('06 (ind)'!E8-MIN('06 (ind)'!E$6:E$37))/(MAX('06 (ind)'!E$6:E$37)-MIN('06 (ind)'!E$6:E$37))))))</f>
        <v>75.428401132469077</v>
      </c>
      <c r="F9" s="87">
        <f>IF('06 (ind)'!F$1="si",100*(('06 (ind)'!F8-MIN('06 (ind)'!F$6:F$37))/(MAX('06 (ind)'!F$6:F$37)-MIN('06 (ind)'!F$6:F$37))),ABS(-100+(100*(('06 (ind)'!F8-MIN('06 (ind)'!F$6:F$37))/(MAX('06 (ind)'!F$6:F$37)-MIN('06 (ind)'!F$6:F$37))))))</f>
        <v>31.481481481481495</v>
      </c>
      <c r="G9" s="87">
        <f>IF('06 (ind)'!G$1="si",100*(('06 (ind)'!G8-MIN('06 (ind)'!G$6:G$37))/(MAX('06 (ind)'!G$6:G$37)-MIN('06 (ind)'!G$6:G$37))),ABS(-100+(100*(('06 (ind)'!G8-MIN('06 (ind)'!G$6:G$37))/(MAX('06 (ind)'!G$6:G$37)-MIN('06 (ind)'!G$6:G$37))))))</f>
        <v>3.105590062111804</v>
      </c>
      <c r="H9" s="87">
        <f>IF('06 (ind)'!H$1="si",100*(('06 (ind)'!H8-MIN('06 (ind)'!H$6:H$37))/(MAX('06 (ind)'!H$6:H$37)-MIN('06 (ind)'!H$6:H$37))),ABS(-100+(100*(('06 (ind)'!H8-MIN('06 (ind)'!H$6:H$37))/(MAX('06 (ind)'!H$6:H$37)-MIN('06 (ind)'!H$6:H$37))))))</f>
        <v>15.950920245398761</v>
      </c>
      <c r="I9" s="87">
        <f>IF('06 (ind)'!I$1="si",100*(('06 (ind)'!I8-MIN('06 (ind)'!I$6:I$37))/(MAX('06 (ind)'!I$6:I$37)-MIN('06 (ind)'!I$6:I$37))),ABS(-100+(100*(('06 (ind)'!I8-MIN('06 (ind)'!I$6:I$37))/(MAX('06 (ind)'!I$6:I$37)-MIN('06 (ind)'!I$6:I$37))))))</f>
        <v>72.988505747126425</v>
      </c>
      <c r="J9" s="87">
        <f>IF('06 (ind)'!J$1="si",100*(('06 (ind)'!J8-MIN('06 (ind)'!J$6:J$37))/(MAX('06 (ind)'!J$6:J$37)-MIN('06 (ind)'!J$6:J$37))),ABS(-100+(100*(('06 (ind)'!J8-MIN('06 (ind)'!J$6:J$37))/(MAX('06 (ind)'!J$6:J$37)-MIN('06 (ind)'!J$6:J$37))))))</f>
        <v>100</v>
      </c>
      <c r="K9" s="87">
        <f>IF('06 (ind)'!K$1="si",100*(('06 (ind)'!K8-MIN('06 (ind)'!K$6:K$37))/(MAX('06 (ind)'!K$6:K$37)-MIN('06 (ind)'!K$6:K$37))),ABS(-100+(100*(('06 (ind)'!K8-MIN('06 (ind)'!K$6:K$37))/(MAX('06 (ind)'!K$6:K$37)-MIN('06 (ind)'!K$6:K$37))))))</f>
        <v>78.867694300131959</v>
      </c>
      <c r="L9" s="87">
        <f>IF('06 (ind)'!L$1="si",100*(('06 (ind)'!L8-MIN('06 (ind)'!L$6:L$37))/(MAX('06 (ind)'!L$6:L$37)-MIN('06 (ind)'!L$6:L$37))),ABS(-100+(100*(('06 (ind)'!L8-MIN('06 (ind)'!L$6:L$37))/(MAX('06 (ind)'!L$6:L$37)-MIN('06 (ind)'!L$6:L$37))))))</f>
        <v>87.157530809228419</v>
      </c>
      <c r="M9" s="87">
        <f>IF('06 (ind)'!M$1="si",100*(('06 (ind)'!M8-MIN('06 (ind)'!M$6:M$37))/(MAX('06 (ind)'!M$6:M$37)-MIN('06 (ind)'!M$6:M$37))),ABS(-100+(100*(('06 (ind)'!M8-MIN('06 (ind)'!M$6:M$37))/(MAX('06 (ind)'!M$6:M$37)-MIN('06 (ind)'!M$6:M$37))))))</f>
        <v>1.1949396210507854</v>
      </c>
      <c r="N9" s="87">
        <f>IF('06 (ind)'!N$1="si",100*(('06 (ind)'!N8-MIN('06 (ind)'!N$6:N$37))/(MAX('06 (ind)'!N$6:N$37)-MIN('06 (ind)'!N$6:N$37))),ABS(-100+(100*(('06 (ind)'!N8-MIN('06 (ind)'!N$6:N$37))/(MAX('06 (ind)'!N$6:N$37)-MIN('06 (ind)'!N$6:N$37))))))</f>
        <v>32.68652131784642</v>
      </c>
      <c r="O9" s="87">
        <f>IF('06 (ind)'!O$1="si",100*(('06 (ind)'!O8-MIN('06 (ind)'!O$6:O$37))/(MAX('06 (ind)'!O$6:O$37)-MIN('06 (ind)'!O$6:O$37))),ABS(-100+(100*(('06 (ind)'!O8-MIN('06 (ind)'!O$6:O$37))/(MAX('06 (ind)'!O$6:O$37)-MIN('06 (ind)'!O$6:O$37))))))</f>
        <v>100</v>
      </c>
      <c r="P9" s="87">
        <f>IF('06 (ind)'!P$1="si",100*(('06 (ind)'!P8-MIN('06 (ind)'!P$6:P$37))/(MAX('06 (ind)'!P$6:P$37)-MIN('06 (ind)'!P$6:P$37))),ABS(-100+(100*(('06 (ind)'!P8-MIN('06 (ind)'!P$6:P$37))/(MAX('06 (ind)'!P$6:P$37)-MIN('06 (ind)'!P$6:P$37))))))</f>
        <v>26.783743628319574</v>
      </c>
      <c r="Q9" s="87">
        <f>IF('06 (ind)'!Q$1="si",100*(('06 (ind)'!Q8-MIN('06 (ind)'!Q$6:Q$37))/(MAX('06 (ind)'!Q$6:Q$37)-MIN('06 (ind)'!Q$6:Q$37))),ABS(-100+(100*(('06 (ind)'!Q8-MIN('06 (ind)'!Q$6:Q$37))/(MAX('06 (ind)'!Q$6:Q$37)-MIN('06 (ind)'!Q$6:Q$37))))))</f>
        <v>8.0580927619728957</v>
      </c>
      <c r="R9" s="87">
        <f>IF('06 (ind)'!R$1="si",100*(('06 (ind)'!R8-MIN('06 (ind)'!R$6:R$37))/(MAX('06 (ind)'!R$6:R$37)-MIN('06 (ind)'!R$6:R$37))),ABS(-100+(100*(('06 (ind)'!R8-MIN('06 (ind)'!R$6:R$37))/(MAX('06 (ind)'!R$6:R$37)-MIN('06 (ind)'!R$6:R$37))))))</f>
        <v>0.35529382844639251</v>
      </c>
      <c r="S9" s="75">
        <f>ABS(ABS(('06 (ind)'!S8-((MAX('06 (ind)'!S$6:S$37)+MIN('06 (ind)'!S$6:S$37))/2))/(((MAX('06 (ind)'!S$6:S$37)+MIN('06 (ind)'!S$6:S$37))/2)-MAX('06 (ind)'!S$6:S$37))*100)-100)</f>
        <v>58.908310126085937</v>
      </c>
      <c r="T9" s="75">
        <f>IF('06 (ind)'!T$1="si",100*(('06 (ind)'!T8-MIN('06 (ind)'!T$6:T$37))/(MAX('06 (ind)'!T$6:T$37)-MIN('06 (ind)'!T$6:T$37))),ABS(-100+(100*(('06 (ind)'!T8-MIN('06 (ind)'!T$6:T$37))/(MAX('06 (ind)'!T$6:T$37)-MIN('06 (ind)'!T$6:T$37))))))</f>
        <v>7.0213208622420824</v>
      </c>
      <c r="U9" s="75">
        <f>IF('06 (ind)'!U$1="si",100*(('06 (ind)'!U8-MIN('06 (ind)'!U$6:U$37))/(MAX('06 (ind)'!U$6:U$37)-MIN('06 (ind)'!U$6:U$37))),ABS(-100+(100*(('06 (ind)'!U8-MIN('06 (ind)'!U$6:U$37))/(MAX('06 (ind)'!U$6:U$37)-MIN('06 (ind)'!U$6:U$37))))))</f>
        <v>50</v>
      </c>
      <c r="V9" s="75">
        <f>IF('06 (ind)'!V$1="si",100*(('06 (ind)'!V8-MIN('06 (ind)'!V$6:V$37))/(MAX('06 (ind)'!V$6:V$37)-MIN('06 (ind)'!V$6:V$37))),ABS(-100+(100*(('06 (ind)'!V8-MIN('06 (ind)'!V$6:V$37))/(MAX('06 (ind)'!V$6:V$37)-MIN('06 (ind)'!V$6:V$37))))))</f>
        <v>95.027624309392266</v>
      </c>
      <c r="W9" s="75">
        <f>IF('06 (ind)'!W$1="si",100*(('06 (ind)'!W8-MIN('06 (ind)'!W$6:W$37))/(MAX('06 (ind)'!W$6:W$37)-MIN('06 (ind)'!W$6:W$37))),ABS(-100+(100*(('06 (ind)'!W8-MIN('06 (ind)'!W$6:W$37))/(MAX('06 (ind)'!W$6:W$37)-MIN('06 (ind)'!W$6:W$37))))))</f>
        <v>78.20537544551344</v>
      </c>
      <c r="X9" s="75">
        <f>IF('06 (ind)'!X$1="si",100*(('06 (ind)'!X8-MIN('06 (ind)'!X$6:X$37))/(MAX('06 (ind)'!X$6:X$37)-MIN('06 (ind)'!X$6:X$37))),ABS(-100+(100*(('06 (ind)'!X8-MIN('06 (ind)'!X$6:X$37))/(MAX('06 (ind)'!X$6:X$37)-MIN('06 (ind)'!X$6:X$37))))))</f>
        <v>79.366681754675753</v>
      </c>
      <c r="Y9" s="75">
        <f>IF('06 (ind)'!Y$1="si",100*(('06 (ind)'!Y8-MIN('06 (ind)'!Y$6:Y$37))/(MAX('06 (ind)'!Y$6:Y$37)-MIN('06 (ind)'!Y$6:Y$37))),ABS(-100+(100*(('06 (ind)'!Y8-MIN('06 (ind)'!Y$6:Y$37))/(MAX('06 (ind)'!Y$6:Y$37)-MIN('06 (ind)'!Y$6:Y$37))))))</f>
        <v>86.080898442527996</v>
      </c>
      <c r="Z9" s="75">
        <f>IF('06 (ind)'!Z$1="si",100*(('06 (ind)'!Z8-MIN('06 (ind)'!Z$6:Z$37))/(MAX('06 (ind)'!Z$6:Z$37)-MIN('06 (ind)'!Z$6:Z$37))),ABS(-100+(100*(('06 (ind)'!Z8-MIN('06 (ind)'!Z$6:Z$37))/(MAX('06 (ind)'!Z$6:Z$37)-MIN('06 (ind)'!Z$6:Z$37))))))</f>
        <v>70.945340040160801</v>
      </c>
      <c r="AA9" s="75">
        <f>IF('06 (ind)'!AA$1="si",100*(('06 (ind)'!AA8-MIN('06 (ind)'!AA$6:AA$37))/(MAX('06 (ind)'!AA$6:AA$37)-MIN('06 (ind)'!AA$6:AA$37))),ABS(-100+(100*(('06 (ind)'!AA8-MIN('06 (ind)'!AA$6:AA$37))/(MAX('06 (ind)'!AA$6:AA$37)-MIN('06 (ind)'!AA$6:AA$37))))))</f>
        <v>96.865768050408718</v>
      </c>
      <c r="AB9" s="75">
        <f>IF('06 (ind)'!AB$1="si",100*(('06 (ind)'!AB8-MIN('06 (ind)'!AB$6:AB$37))/(MAX('06 (ind)'!AB$6:AB$37)-MIN('06 (ind)'!AB$6:AB$37))),ABS(-100+(100*(('06 (ind)'!AB8-MIN('06 (ind)'!AB$6:AB$37))/(MAX('06 (ind)'!AB$6:AB$37)-MIN('06 (ind)'!AB$6:AB$37))))))</f>
        <v>86.602983600468775</v>
      </c>
      <c r="AC9" s="75">
        <f>IF('06 (ind)'!AC$1="si",100*(('06 (ind)'!AC8-MIN('06 (ind)'!AC$6:AC$37))/(MAX('06 (ind)'!AC$6:AC$37)-MIN('06 (ind)'!AC$6:AC$37))),ABS(-100+(100*(('06 (ind)'!AC8-MIN('06 (ind)'!AC$6:AC$37))/(MAX('06 (ind)'!AC$6:AC$37)-MIN('06 (ind)'!AC$6:AC$37))))))</f>
        <v>75.365495181506901</v>
      </c>
      <c r="AD9" s="75">
        <f>IF('06 (ind)'!AD$1="si",100*(('06 (ind)'!AD8-MIN('06 (ind)'!AD$6:AD$37))/(MAX('06 (ind)'!AD$6:AD$37)-MIN('06 (ind)'!AD$6:AD$37))),ABS(-100+(100*(('06 (ind)'!AD8-MIN('06 (ind)'!AD$6:AD$37))/(MAX('06 (ind)'!AD$6:AD$37)-MIN('06 (ind)'!AD$6:AD$37))))))</f>
        <v>41.383199681495192</v>
      </c>
      <c r="AE9" s="75">
        <f>IF('06 (ind)'!AE$1="si",100*(('06 (ind)'!AE8-MIN('06 (ind)'!AE$6:AE$37))/(MAX('06 (ind)'!AE$6:AE$37)-MIN('06 (ind)'!AE$6:AE$37))),ABS(-100+(100*(('06 (ind)'!AE8-MIN('06 (ind)'!AE$6:AE$37))/(MAX('06 (ind)'!AE$6:AE$37)-MIN('06 (ind)'!AE$6:AE$37))))))</f>
        <v>42.704168703007277</v>
      </c>
      <c r="AF9" s="75">
        <f>IF('06 (ind)'!AF$1="si",100*(('06 (ind)'!AF8-MIN('06 (ind)'!AF$6:AF$37))/(MAX('06 (ind)'!AF$6:AF$37)-MIN('06 (ind)'!AF$6:AF$37))),ABS(-100+(100*(('06 (ind)'!AF8-MIN('06 (ind)'!AF$6:AF$37))/(MAX('06 (ind)'!AF$6:AF$37)-MIN('06 (ind)'!AF$6:AF$37))))))</f>
        <v>96.118512411129231</v>
      </c>
      <c r="AG9" s="75">
        <f>IF('06 (ind)'!AG$1="si",100*(('06 (ind)'!AG8-MIN('06 (ind)'!AG$6:AG$37))/(MAX('06 (ind)'!AG$6:AG$37)-MIN('06 (ind)'!AG$6:AG$37))),ABS(-100+(100*(('06 (ind)'!AG8-MIN('06 (ind)'!AG$6:AG$37))/(MAX('06 (ind)'!AG$6:AG$37)-MIN('06 (ind)'!AG$6:AG$37))))))</f>
        <v>89.502762430939271</v>
      </c>
      <c r="AH9" s="75">
        <f>IF('06 (ind)'!AH$1="si",100*(('06 (ind)'!AH8-MIN('06 (ind)'!AH$6:AH$37))/(MAX('06 (ind)'!AH$6:AH$37)-MIN('06 (ind)'!AH$6:AH$37))),ABS(-100+(100*(('06 (ind)'!AH8-MIN('06 (ind)'!AH$6:AH$37))/(MAX('06 (ind)'!AH$6:AH$37)-MIN('06 (ind)'!AH$6:AH$37))))))</f>
        <v>13.966480446927376</v>
      </c>
      <c r="AI9" s="75">
        <f>IF('06 (ind)'!AI$1="si",100*(('06 (ind)'!AI8-MIN('06 (ind)'!AI$6:AI$37))/(MAX('06 (ind)'!AI$6:AI$37)-MIN('06 (ind)'!AI$6:AI$37))),ABS(-100+(100*(('06 (ind)'!AI8-MIN('06 (ind)'!AI$6:AI$37))/(MAX('06 (ind)'!AI$6:AI$37)-MIN('06 (ind)'!AI$6:AI$37))))))</f>
        <v>0.41618453958418872</v>
      </c>
      <c r="AJ9" s="75">
        <f>IF('06 (ind)'!AJ$1="si",100*(('06 (ind)'!AJ8-MIN('06 (ind)'!AJ$6:AJ$37))/(MAX('06 (ind)'!AJ$6:AJ$37)-MIN('06 (ind)'!AJ$6:AJ$37))),ABS(-100+(100*(('06 (ind)'!AJ8-MIN('06 (ind)'!AJ$6:AJ$37))/(MAX('06 (ind)'!AJ$6:AJ$37)-MIN('06 (ind)'!AJ$6:AJ$37))))))</f>
        <v>86.605293440736489</v>
      </c>
      <c r="AK9" s="75">
        <f>IF('06 (ind)'!AK$1="si",100*(('06 (ind)'!AK8-MIN('06 (ind)'!AK$6:AK$37))/(MAX('06 (ind)'!AK$6:AK$37)-MIN('06 (ind)'!AK$6:AK$37))),ABS(-100+(100*(('06 (ind)'!AK8-MIN('06 (ind)'!AK$6:AK$37))/(MAX('06 (ind)'!AK$6:AK$37)-MIN('06 (ind)'!AK$6:AK$37))))))</f>
        <v>11.080853410034889</v>
      </c>
      <c r="AL9" s="75">
        <f>IF('06 (ind)'!AL$1="si",100*(('06 (ind)'!AL8-MIN('06 (ind)'!AL$6:AL$37))/(MAX('06 (ind)'!AL$6:AL$37)-MIN('06 (ind)'!AL$6:AL$37))),ABS(-100+(100*(('06 (ind)'!AL8-MIN('06 (ind)'!AL$6:AL$37))/(MAX('06 (ind)'!AL$6:AL$37)-MIN('06 (ind)'!AL$6:AL$37))))))</f>
        <v>61.70379821519662</v>
      </c>
      <c r="AM9" s="75">
        <f>IF('06 (ind)'!AM$1="si",100*(('06 (ind)'!AM8-MIN('06 (ind)'!AM$6:AM$37))/(MAX('06 (ind)'!AM$6:AM$37)-MIN('06 (ind)'!AM$6:AM$37))),ABS(-100+(100*(('06 (ind)'!AM8-MIN('06 (ind)'!AM$6:AM$37))/(MAX('06 (ind)'!AM$6:AM$37)-MIN('06 (ind)'!AM$6:AM$37))))))</f>
        <v>67.324624539295172</v>
      </c>
      <c r="AN9" s="75">
        <f>IF('06 (ind)'!AN$1="si",100*(('06 (ind)'!AN8-MIN('06 (ind)'!AN$6:AN$37))/(MAX('06 (ind)'!AN$6:AN$37)-MIN('06 (ind)'!AN$6:AN$37))),ABS(-100+(100*(('06 (ind)'!AN8-MIN('06 (ind)'!AN$6:AN$37))/(MAX('06 (ind)'!AN$6:AN$37)-MIN('06 (ind)'!AN$6:AN$37))))))</f>
        <v>81.598826677692443</v>
      </c>
      <c r="AO9" s="75">
        <f>IF('06 (ind)'!AO$1="si",100*(('06 (ind)'!AO8-MIN('06 (ind)'!AO$6:AO$37))/(MAX('06 (ind)'!AO$6:AO$37)-MIN('06 (ind)'!AO$6:AO$37))),ABS(-100+(100*(('06 (ind)'!AO8-MIN('06 (ind)'!AO$6:AO$37))/(MAX('06 (ind)'!AO$6:AO$37)-MIN('06 (ind)'!AO$6:AO$37))))))</f>
        <v>78.069219453052156</v>
      </c>
      <c r="AP9" s="75">
        <f>IF('06 (ind)'!AP$1="si",100*(('06 (ind)'!AP8-MIN('06 (ind)'!AP$6:AP$37))/(MAX('06 (ind)'!AP$6:AP$37)-MIN('06 (ind)'!AP$6:AP$37))),ABS(-100+(100*(('06 (ind)'!AP8-MIN('06 (ind)'!AP$6:AP$37))/(MAX('06 (ind)'!AP$6:AP$37)-MIN('06 (ind)'!AP$6:AP$37))))))</f>
        <v>74.118738404452685</v>
      </c>
      <c r="AQ9" s="75">
        <f>IF('06 (ind)'!AQ$1="si",100*(('06 (ind)'!AQ8-MIN('06 (ind)'!AQ$6:AQ$37))/(MAX('06 (ind)'!AQ$6:AQ$37)-MIN('06 (ind)'!AQ$6:AQ$37))),ABS(-100+(100*(('06 (ind)'!AQ8-MIN('06 (ind)'!AQ$6:AQ$37))/(MAX('06 (ind)'!AQ$6:AQ$37)-MIN('06 (ind)'!AQ$6:AQ$37))))))</f>
        <v>13.353899711114742</v>
      </c>
      <c r="AR9" s="75">
        <f>IF('06 (ind)'!AR$1="si",100*(('06 (ind)'!AR8-MIN('06 (ind)'!AR$6:AR$37))/(MAX('06 (ind)'!AR$6:AR$37)-MIN('06 (ind)'!AR$6:AR$37))),ABS(-100+(100*(('06 (ind)'!AR8-MIN('06 (ind)'!AR$6:AR$37))/(MAX('06 (ind)'!AR$6:AR$37)-MIN('06 (ind)'!AR$6:AR$37))))))</f>
        <v>70.392885559939373</v>
      </c>
      <c r="AS9" s="75">
        <f>IF('06 (ind)'!AS$1="si",100*(('06 (ind)'!AS8-MIN('06 (ind)'!AS$6:AS$37))/(MAX('06 (ind)'!AS$6:AS$37)-MIN('06 (ind)'!AS$6:AS$37))),ABS(-100+(100*(('06 (ind)'!AS8-MIN('06 (ind)'!AS$6:AS$37))/(MAX('06 (ind)'!AS$6:AS$37)-MIN('06 (ind)'!AS$6:AS$37))))))</f>
        <v>67.403314917127062</v>
      </c>
      <c r="AT9" s="75">
        <f>IF('06 (ind)'!AT$1="si",100*(('06 (ind)'!AT8-MIN('06 (ind)'!AT$6:AT$37))/(MAX('06 (ind)'!AT$6:AT$37)-MIN('06 (ind)'!AT$6:AT$37))),ABS(-100+(100*(('06 (ind)'!AT8-MIN('06 (ind)'!AT$6:AT$37))/(MAX('06 (ind)'!AT$6:AT$37)-MIN('06 (ind)'!AT$6:AT$37))))))</f>
        <v>0</v>
      </c>
      <c r="AU9" s="75">
        <f>IF('06 (ind)'!AU$1="si",100*(('06 (ind)'!AU8-MIN('06 (ind)'!AU$6:AU$37))/(MAX('06 (ind)'!AU$6:AU$37)-MIN('06 (ind)'!AU$6:AU$37))),ABS(-100+(100*(('06 (ind)'!AU8-MIN('06 (ind)'!AU$6:AU$37))/(MAX('06 (ind)'!AU$6:AU$37)-MIN('06 (ind)'!AU$6:AU$37))))))</f>
        <v>51.097178683385572</v>
      </c>
      <c r="AV9" s="75">
        <f>IF('06 (ind)'!AV$1="si",100*(('06 (ind)'!AV8-MIN('06 (ind)'!AV$6:AV$37))/(MAX('06 (ind)'!AV$6:AV$37)-MIN('06 (ind)'!AV$6:AV$37))),ABS(-100+(100*(('06 (ind)'!AV8-MIN('06 (ind)'!AV$6:AV$37))/(MAX('06 (ind)'!AV$6:AV$37)-MIN('06 (ind)'!AV$6:AV$37))))))</f>
        <v>0</v>
      </c>
      <c r="AW9" s="75">
        <f>IF('06 (ind)'!AW$1="si",100*(('06 (ind)'!AW8-MIN('06 (ind)'!AW$6:AW$37))/(MAX('06 (ind)'!AW$6:AW$37)-MIN('06 (ind)'!AW$6:AW$37))),ABS(-100+(100*(('06 (ind)'!AW8-MIN('06 (ind)'!AW$6:AW$37))/(MAX('06 (ind)'!AW$6:AW$37)-MIN('06 (ind)'!AW$6:AW$37))))))</f>
        <v>100</v>
      </c>
      <c r="AX9" s="75">
        <f>IF('06 (ind)'!AX$1="si",100*(('06 (ind)'!AX8-MIN('06 (ind)'!AX$6:AX$37))/(MAX('06 (ind)'!AX$6:AX$37)-MIN('06 (ind)'!AX$6:AX$37))),ABS(-100+(100*(('06 (ind)'!AX8-MIN('06 (ind)'!AX$6:AX$37))/(MAX('06 (ind)'!AX$6:AX$37)-MIN('06 (ind)'!AX$6:AX$37))))))</f>
        <v>100</v>
      </c>
      <c r="AY9" s="75">
        <f>IF('06 (ind)'!AY$1="si",100*(('06 (ind)'!AY8-MIN('06 (ind)'!AY$6:AY$37))/(MAX('06 (ind)'!AY$6:AY$37)-MIN('06 (ind)'!AY$6:AY$37))),ABS(-100+(100*(('06 (ind)'!AY8-MIN('06 (ind)'!AY$6:AY$37))/(MAX('06 (ind)'!AY$6:AY$37)-MIN('06 (ind)'!AY$6:AY$37))))))</f>
        <v>69.695528068506206</v>
      </c>
      <c r="AZ9" s="75">
        <f>IF('06 (ind)'!AZ$1="si",100*(('06 (ind)'!AZ8-MIN('06 (ind)'!AZ$6:AZ$37))/(MAX('06 (ind)'!AZ$6:AZ$37)-MIN('06 (ind)'!AZ$6:AZ$37))),ABS(-100+(100*(('06 (ind)'!AZ8-MIN('06 (ind)'!AZ$6:AZ$37))/(MAX('06 (ind)'!AZ$6:AZ$37)-MIN('06 (ind)'!AZ$6:AZ$37))))))</f>
        <v>100</v>
      </c>
      <c r="BA9" s="75">
        <f>IF('06 (ind)'!BA$1="si",100*(('06 (ind)'!BA8-MIN('06 (ind)'!BA$6:BA$37))/(MAX('06 (ind)'!BA$6:BA$37)-MIN('06 (ind)'!BA$6:BA$37))),ABS(-100+(100*(('06 (ind)'!BA8-MIN('06 (ind)'!BA$6:BA$37))/(MAX('06 (ind)'!BA$6:BA$37)-MIN('06 (ind)'!BA$6:BA$37))))))</f>
        <v>22.834423309072136</v>
      </c>
      <c r="BB9" s="75">
        <f>IF('06 (ind)'!BB$1="si",100*(('06 (ind)'!BB8-MIN('06 (ind)'!BB$6:BB$37))/(MAX('06 (ind)'!BB$6:BB$37)-MIN('06 (ind)'!BB$6:BB$37))),ABS(-100+(100*(('06 (ind)'!BB8-MIN('06 (ind)'!BB$6:BB$37))/(MAX('06 (ind)'!BB$6:BB$37)-MIN('06 (ind)'!BB$6:BB$37))))))</f>
        <v>23.196341421382741</v>
      </c>
      <c r="BC9" s="75">
        <f>IF('06 (ind)'!BC$1="si",100*(('06 (ind)'!BC8-MIN('06 (ind)'!BC$6:BC$37))/(MAX('06 (ind)'!BC$6:BC$37)-MIN('06 (ind)'!BC$6:BC$37))),ABS(-100+(100*(('06 (ind)'!BC8-MIN('06 (ind)'!BC$6:BC$37))/(MAX('06 (ind)'!BC$6:BC$37)-MIN('06 (ind)'!BC$6:BC$37))))))</f>
        <v>1.7890790480918735</v>
      </c>
      <c r="BD9" s="75">
        <f>IF('06 (ind)'!BD$1="si",100*(('06 (ind)'!BD8-MIN('06 (ind)'!BD$6:BD$37))/(MAX('06 (ind)'!BD$6:BD$37)-MIN('06 (ind)'!BD$6:BD$37))),ABS(-100+(100*(('06 (ind)'!BD8-MIN('06 (ind)'!BD$6:BD$37))/(MAX('06 (ind)'!BD$6:BD$37)-MIN('06 (ind)'!BD$6:BD$37))))))</f>
        <v>85.802928859002321</v>
      </c>
      <c r="BE9" s="75">
        <f>IF('06 (ind)'!BE$1="si",100*(('06 (ind)'!BE8-MIN('06 (ind)'!BE$6:BE$37))/(MAX('06 (ind)'!BE$6:BE$37)-MIN('06 (ind)'!BE$6:BE$37))),ABS(-100+(100*(('06 (ind)'!BE8-MIN('06 (ind)'!BE$6:BE$37))/(MAX('06 (ind)'!BE$6:BE$37)-MIN('06 (ind)'!BE$6:BE$37))))))</f>
        <v>98.89705882352942</v>
      </c>
      <c r="BF9" s="75">
        <f>IF('06 (ind)'!BF$1="si",100*(('06 (ind)'!BF8-MIN('06 (ind)'!BF$6:BF$37))/(MAX('06 (ind)'!BF$6:BF$37)-MIN('06 (ind)'!BF$6:BF$37))),ABS(-100+(100*(('06 (ind)'!BF8-MIN('06 (ind)'!BF$6:BF$37))/(MAX('06 (ind)'!BF$6:BF$37)-MIN('06 (ind)'!BF$6:BF$37))))))</f>
        <v>96.374920642751576</v>
      </c>
      <c r="BG9" s="75">
        <f>IF('06 (ind)'!BG$1="si",100*(('06 (ind)'!BG8-MIN('06 (ind)'!BG$6:BG$37))/(MAX('06 (ind)'!BG$6:BG$37)-MIN('06 (ind)'!BG$6:BG$37))),ABS(-100+(100*(('06 (ind)'!BG8-MIN('06 (ind)'!BG$6:BG$37))/(MAX('06 (ind)'!BG$6:BG$37)-MIN('06 (ind)'!BG$6:BG$37))))))</f>
        <v>54.022037206824912</v>
      </c>
      <c r="BH9" s="75">
        <f>IF('06 (ind)'!BH$1="si",100*(('06 (ind)'!BH8-MIN('06 (ind)'!BH$6:BH$37))/(MAX('06 (ind)'!BH$6:BH$37)-MIN('06 (ind)'!BH$6:BH$37))),ABS(-100+(100*(('06 (ind)'!BH8-MIN('06 (ind)'!BH$6:BH$37))/(MAX('06 (ind)'!BH$6:BH$37)-MIN('06 (ind)'!BH$6:BH$37))))))</f>
        <v>2.5977007204946951</v>
      </c>
      <c r="BI9" s="75">
        <f>IF('06 (ind)'!BI$1="si",100*(('06 (ind)'!BI8-MIN('06 (ind)'!BI$6:BI$37))/(MAX('06 (ind)'!BI$6:BI$37)-MIN('06 (ind)'!BI$6:BI$37))),ABS(-100+(100*(('06 (ind)'!BI8-MIN('06 (ind)'!BI$6:BI$37))/(MAX('06 (ind)'!BI$6:BI$37)-MIN('06 (ind)'!BI$6:BI$37))))))</f>
        <v>99.525495917466543</v>
      </c>
      <c r="BJ9" s="75">
        <f>IF('06 (ind)'!BJ$1="si",100*(('06 (ind)'!BJ8-MIN('06 (ind)'!BJ$6:BJ$37))/(MAX('06 (ind)'!BJ$6:BJ$37)-MIN('06 (ind)'!BJ$6:BJ$37))),ABS(-100+(100*(('06 (ind)'!BJ8-MIN('06 (ind)'!BJ$6:BJ$37))/(MAX('06 (ind)'!BJ$6:BJ$37)-MIN('06 (ind)'!BJ$6:BJ$37))))))</f>
        <v>19.877078531800962</v>
      </c>
      <c r="BK9" s="75">
        <f>IF('06 (ind)'!BK$1="si",100*(('06 (ind)'!BK8-MIN('06 (ind)'!BK$6:BK$37))/(MAX('06 (ind)'!BK$6:BK$37)-MIN('06 (ind)'!BK$6:BK$37))),ABS(-100+(100*(('06 (ind)'!BK8-MIN('06 (ind)'!BK$6:BK$37))/(MAX('06 (ind)'!BK$6:BK$37)-MIN('06 (ind)'!BK$6:BK$37))))))</f>
        <v>100</v>
      </c>
      <c r="BL9" s="75">
        <f>IF('06 (ind)'!BL$1="si",100*(('06 (ind)'!BL8-MIN('06 (ind)'!BL$6:BL$37))/(MAX('06 (ind)'!BL$6:BL$37)-MIN('06 (ind)'!BL$6:BL$37))),ABS(-100+(100*(('06 (ind)'!BL8-MIN('06 (ind)'!BL$6:BL$37))/(MAX('06 (ind)'!BL$6:BL$37)-MIN('06 (ind)'!BL$6:BL$37))))))</f>
        <v>39.200000000000003</v>
      </c>
      <c r="BM9" s="75">
        <f>IF('06 (ind)'!BM$1="si",100*(('06 (ind)'!BM8-MIN('06 (ind)'!BM$6:BM$37))/(MAX('06 (ind)'!BM$6:BM$37)-MIN('06 (ind)'!BM$6:BM$37))),ABS(-100+(100*(('06 (ind)'!BM8-MIN('06 (ind)'!BM$6:BM$37))/(MAX('06 (ind)'!BM$6:BM$37)-MIN('06 (ind)'!BM$6:BM$37))))))</f>
        <v>70.480467893337817</v>
      </c>
      <c r="BN9" s="75">
        <f>IF('06 (ind)'!BN$1="si",100*(('06 (ind)'!BN8-MIN('06 (ind)'!BN$6:BN$37))/(MAX('06 (ind)'!BN$6:BN$37)-MIN('06 (ind)'!BN$6:BN$37))),ABS(-100+(100*(('06 (ind)'!BN8-MIN('06 (ind)'!BN$6:BN$37))/(MAX('06 (ind)'!BN$6:BN$37)-MIN('06 (ind)'!BN$6:BN$37))))))</f>
        <v>20.941345686427489</v>
      </c>
      <c r="BO9" s="75">
        <f>IF('06 (ind)'!BO$1="si",100*(('06 (ind)'!BO8-MIN('06 (ind)'!BO$6:BO$37))/(MAX('06 (ind)'!BO$6:BO$37)-MIN('06 (ind)'!BO$6:BO$37))),ABS(-100+(100*(('06 (ind)'!BO8-MIN('06 (ind)'!BO$6:BO$37))/(MAX('06 (ind)'!BO$6:BO$37)-MIN('06 (ind)'!BO$6:BO$37))))))</f>
        <v>71.015962569890618</v>
      </c>
      <c r="BP9" s="75">
        <f>IF('06 (ind)'!BP$1="si",100*(('06 (ind)'!BP8-MIN('06 (ind)'!BP$6:BP$37))/(MAX('06 (ind)'!BP$6:BP$37)-MIN('06 (ind)'!BP$6:BP$37))),ABS(-100+(100*(('06 (ind)'!BP8-MIN('06 (ind)'!BP$6:BP$37))/(MAX('06 (ind)'!BP$6:BP$37)-MIN('06 (ind)'!BP$6:BP$37))))))</f>
        <v>67.97584210258151</v>
      </c>
      <c r="BQ9" s="75">
        <f>IF('06 (ind)'!BQ$1="si",100*(('06 (ind)'!BQ8-MIN('06 (ind)'!BQ$6:BQ$37))/(MAX('06 (ind)'!BQ$6:BQ$37)-MIN('06 (ind)'!BQ$6:BQ$37))),ABS(-100+(100*(('06 (ind)'!BQ8-MIN('06 (ind)'!BQ$6:BQ$37))/(MAX('06 (ind)'!BQ$6:BQ$37)-MIN('06 (ind)'!BQ$6:BQ$37))))))</f>
        <v>33.454868801651969</v>
      </c>
      <c r="BR9" s="75">
        <f>IF('06 (ind)'!BR$1="si",100*(('06 (ind)'!BR8-MIN('06 (ind)'!BR$6:BR$37))/(MAX('06 (ind)'!BR$6:BR$37)-MIN('06 (ind)'!BR$6:BR$37))),ABS(-100+(100*(('06 (ind)'!BR8-MIN('06 (ind)'!BR$6:BR$37))/(MAX('06 (ind)'!BP$6:BP$37)-MIN('06 (ind)'!BR$6:BR$37))))))</f>
        <v>19.024789364780979</v>
      </c>
      <c r="BS9" s="75">
        <f>IF('06 (ind)'!BS$1="si",100*(('06 (ind)'!BS8-MIN('06 (ind)'!BS$6:BS$37))/(MAX('06 (ind)'!BS$6:BS$37)-MIN('06 (ind)'!BS$6:BS$37))),ABS(-100+(100*(('06 (ind)'!BS8-MIN('06 (ind)'!BS$6:BS$37))/(MAX('06 (ind)'!BQ$6:BQ$37)-MIN('06 (ind)'!BS$6:BS$37))))))</f>
        <v>0</v>
      </c>
      <c r="BT9" s="75">
        <f>IF('06 (ind)'!BT$1="si",100*(('06 (ind)'!BT8-MIN('06 (ind)'!BT$6:BT$37))/(MAX('06 (ind)'!BT$6:BT$37)-MIN('06 (ind)'!BT$6:BT$37))),ABS(-100+(100*(('06 (ind)'!BT8-MIN('06 (ind)'!BT$6:BT$37))/(MAX('06 (ind)'!BR$6:BR$37)-MIN('06 (ind)'!BT$6:BT$37))))))</f>
        <v>90.546639999999996</v>
      </c>
      <c r="BU9" s="75">
        <f>IF('06 (ind)'!BU$1="si",100*(('06 (ind)'!BU8-MIN('06 (ind)'!BU$6:BU$37))/(MAX('06 (ind)'!BU$6:BU$37)-MIN('06 (ind)'!BU$6:BU$37))),ABS(-100+(100*(('06 (ind)'!BU8-MIN('06 (ind)'!BU$6:BU$37))/(MAX('06 (ind)'!BU$6:BU$37)-MIN('06 (ind)'!BU$6:BU$37))))))</f>
        <v>26.597190756683304</v>
      </c>
      <c r="BV9" s="75">
        <f>IF('06 (ind)'!BV$1="si",100*(('06 (ind)'!BV8-MIN('06 (ind)'!BV$6:BV$37))/(MAX('06 (ind)'!BV$6:BV$37)-MIN('06 (ind)'!BV$6:BV$37))),ABS(-100+(100*(('06 (ind)'!BV8-MIN('06 (ind)'!BV$6:BV$37))/(MAX('06 (ind)'!BV$6:BV$37)-MIN('06 (ind)'!BV$6:BV$37))))))</f>
        <v>28.807257584770973</v>
      </c>
      <c r="BW9" s="75">
        <f>IF('06 (ind)'!BW$1="si",100*(('06 (ind)'!BW8-MIN('06 (ind)'!BW$6:BW$37))/(MAX('06 (ind)'!BW$6:BW$37)-MIN('06 (ind)'!BW$6:BW$37))),ABS(-100+(100*(('06 (ind)'!BW8-MIN('06 (ind)'!BW$6:BW$37))/(MAX('06 (ind)'!BW$6:BW$37)-MIN('06 (ind)'!BW$6:BW$37))))))</f>
        <v>0</v>
      </c>
      <c r="BX9" s="75">
        <f>IF('06 (ind)'!BX$1="si",100*(('06 (ind)'!BX8-MIN('06 (ind)'!BX$6:BX$37))/(MAX('06 (ind)'!BX$6:BX$37)-MIN('06 (ind)'!BX$6:BX$37))),ABS(-100+(100*(('06 (ind)'!BX8-MIN('06 (ind)'!BX$6:BX$37))/(MAX('06 (ind)'!BX$6:BX$37)-MIN('06 (ind)'!BX$6:BX$37))))))</f>
        <v>36.372692717830631</v>
      </c>
      <c r="BY9" s="75">
        <f>IF('06 (ind)'!BY$1="si",100*(('06 (ind)'!BY8-MIN('06 (ind)'!BY$6:BY$37))/(MAX('06 (ind)'!BY$6:BY$37)-MIN('06 (ind)'!BY$6:BY$37))),ABS(-100+(100*(('06 (ind)'!BY8-MIN('06 (ind)'!BY$6:BY$37))/(MAX('06 (ind)'!BY$6:BY$37)-MIN('06 (ind)'!BY$6:BY$37))))))</f>
        <v>0</v>
      </c>
      <c r="BZ9" s="75">
        <f>IF('06 (ind)'!BZ$1="si",100*(('06 (ind)'!BZ8-MIN('06 (ind)'!BZ$6:BZ$37))/(MAX('06 (ind)'!BZ$6:BZ$37)-MIN('06 (ind)'!BZ$6:BZ$37))),ABS(-100+(100*(('06 (ind)'!BZ8-MIN('06 (ind)'!BZ$6:BZ$37))/(MAX('06 (ind)'!BZ$6:BZ$37)-MIN('06 (ind)'!BZ$6:BZ$37))))))</f>
        <v>98.412912057119328</v>
      </c>
      <c r="CA9" s="75">
        <f>IF('06 (ind)'!CA$1="si",100*(('06 (ind)'!CA8-MIN('06 (ind)'!CA$6:CA$37))/(MAX('06 (ind)'!CA$6:CA$37)-MIN('06 (ind)'!CA$6:CA$37))),ABS(-100+(100*(('06 (ind)'!CA8-MIN('06 (ind)'!CA$6:CA$37))/(MAX('06 (ind)'!CA$6:CA$37)-MIN('06 (ind)'!CA$6:CA$37))))))</f>
        <v>0</v>
      </c>
      <c r="CB9" s="75">
        <f>IF('06 (ind)'!CB$1="si",100*(('06 (ind)'!CB8-MIN('06 (ind)'!CB$6:CB$37))/(MAX('06 (ind)'!CB$6:CB$37)-MIN('06 (ind)'!CB$6:CB$37))),ABS(-100+(100*(('06 (ind)'!CB8-MIN('06 (ind)'!CB$6:CB$37))/(MAX('06 (ind)'!CB$6:CB$37)-MIN('06 (ind)'!CB$6:CB$37))))))</f>
        <v>86.808510638297875</v>
      </c>
      <c r="CC9" s="75">
        <f>IF('06 (ind)'!CC$1="si",100*(('06 (ind)'!CC8-MIN('06 (ind)'!CC$6:CC$37))/(MAX('06 (ind)'!CC$6:CC$37)-MIN('06 (ind)'!CC$6:CC$37))),ABS(-100+(100*(('06 (ind)'!CC8-MIN('06 (ind)'!CC$6:CC$37))/(MAX('06 (ind)'!CC$6:CC$37)-MIN('06 (ind)'!CC$6:CC$37))))))</f>
        <v>100</v>
      </c>
      <c r="CD9" s="75">
        <f>IF('06 (ind)'!CD$1="si",100*(('06 (ind)'!CD8-MIN('06 (ind)'!CD$6:CD$37))/(MAX('06 (ind)'!CD$6:CD$37)-MIN('06 (ind)'!CD$6:CD$37))),ABS(-100+(100*(('06 (ind)'!CD8-MIN('06 (ind)'!CD$6:CD$37))/(MAX('06 (ind)'!CD$6:CD$37)-MIN('06 (ind)'!CD$6:CD$37))))))</f>
        <v>22.218045742240562</v>
      </c>
      <c r="CE9" s="75">
        <f>IF('06 (ind)'!CE$1="si",100*(('06 (ind)'!CE8-MIN('06 (ind)'!CE$6:CE$37))/(MAX('06 (ind)'!CE$6:CE$37)-MIN('06 (ind)'!CE$6:CE$37))),ABS(-100+(100*(('06 (ind)'!CE8-MIN('06 (ind)'!CE$6:CE$37))/(MAX('06 (ind)'!CE$6:CE$37)-MIN('06 (ind)'!CE$6:CE$37))))))</f>
        <v>91.130344080283692</v>
      </c>
      <c r="CF9" s="75">
        <f>IF('06 (ind)'!CF$1="si",100*(('06 (ind)'!CF8-MIN('06 (ind)'!CF$6:CF$37))/(MAX('06 (ind)'!CF$6:CF$37)-MIN('06 (ind)'!CF$6:CF$37))),ABS(-100+(100*(('06 (ind)'!CF8-MIN('06 (ind)'!CF$6:CF$37))/(MAX('06 (ind)'!CF$6:CF$37)-MIN('06 (ind)'!CF$6:CF$37))))))</f>
        <v>3.1891954799999698</v>
      </c>
      <c r="CG9" s="75">
        <f>IF('06 (ind)'!CG$1="si",100*(('06 (ind)'!CG8-MIN('06 (ind)'!CG$6:CG$37))/(MAX('06 (ind)'!CG$6:CG$37)-MIN('06 (ind)'!CG$6:CG$37))),ABS(-100+(100*(('06 (ind)'!CG8-MIN('06 (ind)'!CG$6:CG$37))/(MAX('06 (ind)'!CG$6:CG$37)-MIN('06 (ind)'!CG$6:CG$37))))))</f>
        <v>100</v>
      </c>
      <c r="CH9" s="75">
        <f>IF('06 (ind)'!CH$1="si",100*(('06 (ind)'!CH8-MIN('06 (ind)'!CH$6:CH$37))/(MAX('06 (ind)'!CH$6:CH$37)-MIN('06 (ind)'!CH$6:CH$37))),ABS(-100+(100*(('06 (ind)'!CH8-MIN('06 (ind)'!CH$6:CH$37))/(MAX('06 (ind)'!CH$6:CH$37)-MIN('06 (ind)'!CH$6:CH$37))))))</f>
        <v>26.762933350363578</v>
      </c>
      <c r="CI9" s="75">
        <f>IF('06 (ind)'!CI$1="si",100*(('06 (ind)'!CI8-MIN('06 (ind)'!CI$6:CI$37))/(MAX('06 (ind)'!CI$6:CI$37)-MIN('06 (ind)'!CI$6:CI$37))),ABS(-100+(100*(('06 (ind)'!CI8-MIN('06 (ind)'!CI$6:CI$37))/(MAX('06 (ind)'!CI$6:CI$37)-MIN('06 (ind)'!CI$6:CI$37))))))</f>
        <v>18.360142168803016</v>
      </c>
      <c r="CJ9" s="75">
        <f>IF('06 (ind)'!CJ$1="si",100*(('06 (ind)'!CJ8-MIN('06 (ind)'!CJ$6:CJ$37))/(MAX('06 (ind)'!CJ$6:CJ$37)-MIN('06 (ind)'!CJ$6:CJ$37))),ABS(-100+(100*(('06 (ind)'!CJ8-MIN('06 (ind)'!CJ$6:CJ$37))/(MAX('06 (ind)'!CJ$6:CJ$37)-MIN('06 (ind)'!CJ$6:CJ$37))))))</f>
        <v>80.41821520222129</v>
      </c>
      <c r="CK9" s="75">
        <f>IF('06 (ind)'!CK$1="si",100*(('06 (ind)'!CK8-MIN('06 (ind)'!CK$6:CK$37))/(MAX('06 (ind)'!CK$6:CK$37)-MIN('06 (ind)'!CK$6:CK$37))),ABS(-100+(100*(('06 (ind)'!CK8-MIN('06 (ind)'!CK$6:CK$37))/(MAX('06 (ind)'!CK$6:CK$37)-MIN('06 (ind)'!CK$6:CK$37))))))</f>
        <v>9.3095619453500724</v>
      </c>
      <c r="CL9" s="75">
        <f>IF('06 (ind)'!CL$1="si",100*(('06 (ind)'!CL8-MIN('06 (ind)'!CL$6:CL$37))/(MAX('06 (ind)'!CL$6:CL$37)-MIN('06 (ind)'!CL$6:CL$37))),ABS(-100+(100*(('06 (ind)'!CL8-MIN('06 (ind)'!CL$6:CL$37))/(MAX('06 (ind)'!CL$6:CL$37)-MIN('06 (ind)'!CL$6:CL$37))))))</f>
        <v>12.713700161978226</v>
      </c>
      <c r="CM9" s="75">
        <f>IF('06 (ind)'!CM$1="si",100*(('06 (ind)'!CM8-MIN('06 (ind)'!CM$6:CM$37))/(MAX('06 (ind)'!CM$6:CM$37)-MIN('06 (ind)'!CM$6:CM$37))),ABS(-100+(100*(('06 (ind)'!CM8-MIN('06 (ind)'!CM$6:CM$37))/(MAX('06 (ind)'!CM$6:CM$37)-MIN('06 (ind)'!CM$6:CM$37))))))</f>
        <v>52.493013456158586</v>
      </c>
    </row>
    <row r="10" spans="1:91">
      <c r="A10" s="18" t="s">
        <v>219</v>
      </c>
      <c r="B10" s="87">
        <f>IF('06 (ind)'!B$1="si",100*(('06 (ind)'!B9-MIN('06 (ind)'!B$6:B$37))/(MAX('06 (ind)'!B$6:B$37)-MIN('06 (ind)'!B$6:B$37))),ABS(-100+(100*(('06 (ind)'!B9-MIN('06 (ind)'!B$6:B$37))/(MAX('06 (ind)'!B$6:B$37)-MIN('06 (ind)'!B$6:B$37))))))</f>
        <v>2.5139860778894128</v>
      </c>
      <c r="C10" s="87">
        <f>IF('06 (ind)'!C$1="si",100*(('06 (ind)'!C9-MIN('06 (ind)'!C$6:C$37))/(MAX('06 (ind)'!C$6:C$37)-MIN('06 (ind)'!C$6:C$37))),ABS(-100+(100*(('06 (ind)'!C9-MIN('06 (ind)'!C$6:C$37))/(MAX('06 (ind)'!C$6:C$37)-MIN('06 (ind)'!C$6:C$37))))))</f>
        <v>40.58717389669949</v>
      </c>
      <c r="D10" s="87">
        <f>IF('06 (ind)'!D$1="si",100*(('06 (ind)'!D9-MIN('06 (ind)'!D$6:D$37))/(MAX('06 (ind)'!D$6:D$37)-MIN('06 (ind)'!D$6:D$37))),ABS(-100+(100*(('06 (ind)'!D9-MIN('06 (ind)'!D$6:D$37))/(MAX('06 (ind)'!D$6:D$37)-MIN('06 (ind)'!D$6:D$37))))))</f>
        <v>100</v>
      </c>
      <c r="E10" s="87">
        <f>IF('06 (ind)'!E$1="si",100*(('06 (ind)'!E9-MIN('06 (ind)'!E$6:E$37))/(MAX('06 (ind)'!E$6:E$37)-MIN('06 (ind)'!E$6:E$37))),ABS(-100+(100*(('06 (ind)'!E9-MIN('06 (ind)'!E$6:E$37))/(MAX('06 (ind)'!E$6:E$37)-MIN('06 (ind)'!E$6:E$37))))))</f>
        <v>63.65668305766652</v>
      </c>
      <c r="F10" s="87">
        <f>IF('06 (ind)'!F$1="si",100*(('06 (ind)'!F9-MIN('06 (ind)'!F$6:F$37))/(MAX('06 (ind)'!F$6:F$37)-MIN('06 (ind)'!F$6:F$37))),ABS(-100+(100*(('06 (ind)'!F9-MIN('06 (ind)'!F$6:F$37))/(MAX('06 (ind)'!F$6:F$37)-MIN('06 (ind)'!F$6:F$37))))))</f>
        <v>56.790123456790141</v>
      </c>
      <c r="G10" s="87">
        <f>IF('06 (ind)'!G$1="si",100*(('06 (ind)'!G9-MIN('06 (ind)'!G$6:G$37))/(MAX('06 (ind)'!G$6:G$37)-MIN('06 (ind)'!G$6:G$37))),ABS(-100+(100*(('06 (ind)'!G9-MIN('06 (ind)'!G$6:G$37))/(MAX('06 (ind)'!G$6:G$37)-MIN('06 (ind)'!G$6:G$37))))))</f>
        <v>55.279503105590052</v>
      </c>
      <c r="H10" s="87">
        <f>IF('06 (ind)'!H$1="si",100*(('06 (ind)'!H9-MIN('06 (ind)'!H$6:H$37))/(MAX('06 (ind)'!H$6:H$37)-MIN('06 (ind)'!H$6:H$37))),ABS(-100+(100*(('06 (ind)'!H9-MIN('06 (ind)'!H$6:H$37))/(MAX('06 (ind)'!H$6:H$37)-MIN('06 (ind)'!H$6:H$37))))))</f>
        <v>69.938650306748471</v>
      </c>
      <c r="I10" s="87">
        <f>IF('06 (ind)'!I$1="si",100*(('06 (ind)'!I9-MIN('06 (ind)'!I$6:I$37))/(MAX('06 (ind)'!I$6:I$37)-MIN('06 (ind)'!I$6:I$37))),ABS(-100+(100*(('06 (ind)'!I9-MIN('06 (ind)'!I$6:I$37))/(MAX('06 (ind)'!I$6:I$37)-MIN('06 (ind)'!I$6:I$37))))))</f>
        <v>67.241379310344826</v>
      </c>
      <c r="J10" s="87">
        <f>IF('06 (ind)'!J$1="si",100*(('06 (ind)'!J9-MIN('06 (ind)'!J$6:J$37))/(MAX('06 (ind)'!J$6:J$37)-MIN('06 (ind)'!J$6:J$37))),ABS(-100+(100*(('06 (ind)'!J9-MIN('06 (ind)'!J$6:J$37))/(MAX('06 (ind)'!J$6:J$37)-MIN('06 (ind)'!J$6:J$37))))))</f>
        <v>30.632911392405081</v>
      </c>
      <c r="K10" s="87">
        <f>IF('06 (ind)'!K$1="si",100*(('06 (ind)'!K9-MIN('06 (ind)'!K$6:K$37))/(MAX('06 (ind)'!K$6:K$37)-MIN('06 (ind)'!K$6:K$37))),ABS(-100+(100*(('06 (ind)'!K9-MIN('06 (ind)'!K$6:K$37))/(MAX('06 (ind)'!K$6:K$37)-MIN('06 (ind)'!K$6:K$37))))))</f>
        <v>85.118113718771752</v>
      </c>
      <c r="L10" s="87">
        <f>IF('06 (ind)'!L$1="si",100*(('06 (ind)'!L9-MIN('06 (ind)'!L$6:L$37))/(MAX('06 (ind)'!L$6:L$37)-MIN('06 (ind)'!L$6:L$37))),ABS(-100+(100*(('06 (ind)'!L9-MIN('06 (ind)'!L$6:L$37))/(MAX('06 (ind)'!L$6:L$37)-MIN('06 (ind)'!L$6:L$37))))))</f>
        <v>90.074060768422115</v>
      </c>
      <c r="M10" s="87">
        <f>IF('06 (ind)'!M$1="si",100*(('06 (ind)'!M9-MIN('06 (ind)'!M$6:M$37))/(MAX('06 (ind)'!M$6:M$37)-MIN('06 (ind)'!M$6:M$37))),ABS(-100+(100*(('06 (ind)'!M9-MIN('06 (ind)'!M$6:M$37))/(MAX('06 (ind)'!M$6:M$37)-MIN('06 (ind)'!M$6:M$37))))))</f>
        <v>0.88385091805766458</v>
      </c>
      <c r="N10" s="87">
        <f>IF('06 (ind)'!N$1="si",100*(('06 (ind)'!N9-MIN('06 (ind)'!N$6:N$37))/(MAX('06 (ind)'!N$6:N$37)-MIN('06 (ind)'!N$6:N$37))),ABS(-100+(100*(('06 (ind)'!N9-MIN('06 (ind)'!N$6:N$37))/(MAX('06 (ind)'!N$6:N$37)-MIN('06 (ind)'!N$6:N$37))))))</f>
        <v>99.999999999999915</v>
      </c>
      <c r="O10" s="87">
        <f>IF('06 (ind)'!O$1="si",100*(('06 (ind)'!O9-MIN('06 (ind)'!O$6:O$37))/(MAX('06 (ind)'!O$6:O$37)-MIN('06 (ind)'!O$6:O$37))),ABS(-100+(100*(('06 (ind)'!O9-MIN('06 (ind)'!O$6:O$37))/(MAX('06 (ind)'!O$6:O$37)-MIN('06 (ind)'!O$6:O$37))))))</f>
        <v>92.063492063492063</v>
      </c>
      <c r="P10" s="87">
        <f>IF('06 (ind)'!P$1="si",100*(('06 (ind)'!P9-MIN('06 (ind)'!P$6:P$37))/(MAX('06 (ind)'!P$6:P$37)-MIN('06 (ind)'!P$6:P$37))),ABS(-100+(100*(('06 (ind)'!P9-MIN('06 (ind)'!P$6:P$37))/(MAX('06 (ind)'!P$6:P$37)-MIN('06 (ind)'!P$6:P$37))))))</f>
        <v>17.841283457614068</v>
      </c>
      <c r="Q10" s="87">
        <f>IF('06 (ind)'!Q$1="si",100*(('06 (ind)'!Q9-MIN('06 (ind)'!Q$6:Q$37))/(MAX('06 (ind)'!Q$6:Q$37)-MIN('06 (ind)'!Q$6:Q$37))),ABS(-100+(100*(('06 (ind)'!Q9-MIN('06 (ind)'!Q$6:Q$37))/(MAX('06 (ind)'!Q$6:Q$37)-MIN('06 (ind)'!Q$6:Q$37))))))</f>
        <v>100</v>
      </c>
      <c r="R10" s="87">
        <f>IF('06 (ind)'!R$1="si",100*(('06 (ind)'!R9-MIN('06 (ind)'!R$6:R$37))/(MAX('06 (ind)'!R$6:R$37)-MIN('06 (ind)'!R$6:R$37))),ABS(-100+(100*(('06 (ind)'!R9-MIN('06 (ind)'!R$6:R$37))/(MAX('06 (ind)'!R$6:R$37)-MIN('06 (ind)'!R$6:R$37))))))</f>
        <v>4.1887983321154378E-2</v>
      </c>
      <c r="S10" s="75">
        <f>ABS(ABS(('06 (ind)'!S9-((MAX('06 (ind)'!S$6:S$37)+MIN('06 (ind)'!S$6:S$37))/2))/(((MAX('06 (ind)'!S$6:S$37)+MIN('06 (ind)'!S$6:S$37))/2)-MAX('06 (ind)'!S$6:S$37))*100)-100)</f>
        <v>2.8421709430404007E-14</v>
      </c>
      <c r="T10" s="75">
        <f>IF('06 (ind)'!T$1="si",100*(('06 (ind)'!T9-MIN('06 (ind)'!T$6:T$37))/(MAX('06 (ind)'!T$6:T$37)-MIN('06 (ind)'!T$6:T$37))),ABS(-100+(100*(('06 (ind)'!T9-MIN('06 (ind)'!T$6:T$37))/(MAX('06 (ind)'!T$6:T$37)-MIN('06 (ind)'!T$6:T$37))))))</f>
        <v>0</v>
      </c>
      <c r="U10" s="75">
        <f>IF('06 (ind)'!U$1="si",100*(('06 (ind)'!U9-MIN('06 (ind)'!U$6:U$37))/(MAX('06 (ind)'!U$6:U$37)-MIN('06 (ind)'!U$6:U$37))),ABS(-100+(100*(('06 (ind)'!U9-MIN('06 (ind)'!U$6:U$37))/(MAX('06 (ind)'!U$6:U$37)-MIN('06 (ind)'!U$6:U$37))))))</f>
        <v>50</v>
      </c>
      <c r="V10" s="75">
        <f>IF('06 (ind)'!V$1="si",100*(('06 (ind)'!V9-MIN('06 (ind)'!V$6:V$37))/(MAX('06 (ind)'!V$6:V$37)-MIN('06 (ind)'!V$6:V$37))),ABS(-100+(100*(('06 (ind)'!V9-MIN('06 (ind)'!V$6:V$37))/(MAX('06 (ind)'!V$6:V$37)-MIN('06 (ind)'!V$6:V$37))))))</f>
        <v>96.685082872928177</v>
      </c>
      <c r="W10" s="75">
        <f>IF('06 (ind)'!W$1="si",100*(('06 (ind)'!W9-MIN('06 (ind)'!W$6:W$37))/(MAX('06 (ind)'!W$6:W$37)-MIN('06 (ind)'!W$6:W$37))),ABS(-100+(100*(('06 (ind)'!W9-MIN('06 (ind)'!W$6:W$37))/(MAX('06 (ind)'!W$6:W$37)-MIN('06 (ind)'!W$6:W$37))))))</f>
        <v>30.4258032172283</v>
      </c>
      <c r="X10" s="75">
        <f>IF('06 (ind)'!X$1="si",100*(('06 (ind)'!X9-MIN('06 (ind)'!X$6:X$37))/(MAX('06 (ind)'!X$6:X$37)-MIN('06 (ind)'!X$6:X$37))),ABS(-100+(100*(('06 (ind)'!X9-MIN('06 (ind)'!X$6:X$37))/(MAX('06 (ind)'!X$6:X$37)-MIN('06 (ind)'!X$6:X$37))))))</f>
        <v>52.020702097541871</v>
      </c>
      <c r="Y10" s="75">
        <f>IF('06 (ind)'!Y$1="si",100*(('06 (ind)'!Y9-MIN('06 (ind)'!Y$6:Y$37))/(MAX('06 (ind)'!Y$6:Y$37)-MIN('06 (ind)'!Y$6:Y$37))),ABS(-100+(100*(('06 (ind)'!Y9-MIN('06 (ind)'!Y$6:Y$37))/(MAX('06 (ind)'!Y$6:Y$37)-MIN('06 (ind)'!Y$6:Y$37))))))</f>
        <v>55.161539451666876</v>
      </c>
      <c r="Z10" s="75">
        <f>IF('06 (ind)'!Z$1="si",100*(('06 (ind)'!Z9-MIN('06 (ind)'!Z$6:Z$37))/(MAX('06 (ind)'!Z$6:Z$37)-MIN('06 (ind)'!Z$6:Z$37))),ABS(-100+(100*(('06 (ind)'!Z9-MIN('06 (ind)'!Z$6:Z$37))/(MAX('06 (ind)'!Z$6:Z$37)-MIN('06 (ind)'!Z$6:Z$37))))))</f>
        <v>35.333775356157901</v>
      </c>
      <c r="AA10" s="75">
        <f>IF('06 (ind)'!AA$1="si",100*(('06 (ind)'!AA9-MIN('06 (ind)'!AA$6:AA$37))/(MAX('06 (ind)'!AA$6:AA$37)-MIN('06 (ind)'!AA$6:AA$37))),ABS(-100+(100*(('06 (ind)'!AA9-MIN('06 (ind)'!AA$6:AA$37))/(MAX('06 (ind)'!AA$6:AA$37)-MIN('06 (ind)'!AA$6:AA$37))))))</f>
        <v>71.308983064950311</v>
      </c>
      <c r="AB10" s="75">
        <f>IF('06 (ind)'!AB$1="si",100*(('06 (ind)'!AB9-MIN('06 (ind)'!AB$6:AB$37))/(MAX('06 (ind)'!AB$6:AB$37)-MIN('06 (ind)'!AB$6:AB$37))),ABS(-100+(100*(('06 (ind)'!AB9-MIN('06 (ind)'!AB$6:AB$37))/(MAX('06 (ind)'!AB$6:AB$37)-MIN('06 (ind)'!AB$6:AB$37))))))</f>
        <v>83.108644021666663</v>
      </c>
      <c r="AC10" s="75">
        <f>IF('06 (ind)'!AC$1="si",100*(('06 (ind)'!AC9-MIN('06 (ind)'!AC$6:AC$37))/(MAX('06 (ind)'!AC$6:AC$37)-MIN('06 (ind)'!AC$6:AC$37))),ABS(-100+(100*(('06 (ind)'!AC9-MIN('06 (ind)'!AC$6:AC$37))/(MAX('06 (ind)'!AC$6:AC$37)-MIN('06 (ind)'!AC$6:AC$37))))))</f>
        <v>91.529704572981657</v>
      </c>
      <c r="AD10" s="75">
        <f>IF('06 (ind)'!AD$1="si",100*(('06 (ind)'!AD9-MIN('06 (ind)'!AD$6:AD$37))/(MAX('06 (ind)'!AD$6:AD$37)-MIN('06 (ind)'!AD$6:AD$37))),ABS(-100+(100*(('06 (ind)'!AD9-MIN('06 (ind)'!AD$6:AD$37))/(MAX('06 (ind)'!AD$6:AD$37)-MIN('06 (ind)'!AD$6:AD$37))))))</f>
        <v>51.06584507471964</v>
      </c>
      <c r="AE10" s="75">
        <f>IF('06 (ind)'!AE$1="si",100*(('06 (ind)'!AE9-MIN('06 (ind)'!AE$6:AE$37))/(MAX('06 (ind)'!AE$6:AE$37)-MIN('06 (ind)'!AE$6:AE$37))),ABS(-100+(100*(('06 (ind)'!AE9-MIN('06 (ind)'!AE$6:AE$37))/(MAX('06 (ind)'!AE$6:AE$37)-MIN('06 (ind)'!AE$6:AE$37))))))</f>
        <v>37.097974743206535</v>
      </c>
      <c r="AF10" s="75">
        <f>IF('06 (ind)'!AF$1="si",100*(('06 (ind)'!AF9-MIN('06 (ind)'!AF$6:AF$37))/(MAX('06 (ind)'!AF$6:AF$37)-MIN('06 (ind)'!AF$6:AF$37))),ABS(-100+(100*(('06 (ind)'!AF9-MIN('06 (ind)'!AF$6:AF$37))/(MAX('06 (ind)'!AF$6:AF$37)-MIN('06 (ind)'!AF$6:AF$37))))))</f>
        <v>57.407881010513449</v>
      </c>
      <c r="AG10" s="75">
        <f>IF('06 (ind)'!AG$1="si",100*(('06 (ind)'!AG9-MIN('06 (ind)'!AG$6:AG$37))/(MAX('06 (ind)'!AG$6:AG$37)-MIN('06 (ind)'!AG$6:AG$37))),ABS(-100+(100*(('06 (ind)'!AG9-MIN('06 (ind)'!AG$6:AG$37))/(MAX('06 (ind)'!AG$6:AG$37)-MIN('06 (ind)'!AG$6:AG$37))))))</f>
        <v>35.911602209944768</v>
      </c>
      <c r="AH10" s="75">
        <f>IF('06 (ind)'!AH$1="si",100*(('06 (ind)'!AH9-MIN('06 (ind)'!AH$6:AH$37))/(MAX('06 (ind)'!AH$6:AH$37)-MIN('06 (ind)'!AH$6:AH$37))),ABS(-100+(100*(('06 (ind)'!AH9-MIN('06 (ind)'!AH$6:AH$37))/(MAX('06 (ind)'!AH$6:AH$37)-MIN('06 (ind)'!AH$6:AH$37))))))</f>
        <v>43.016759776536333</v>
      </c>
      <c r="AI10" s="75">
        <f>IF('06 (ind)'!AI$1="si",100*(('06 (ind)'!AI9-MIN('06 (ind)'!AI$6:AI$37))/(MAX('06 (ind)'!AI$6:AI$37)-MIN('06 (ind)'!AI$6:AI$37))),ABS(-100+(100*(('06 (ind)'!AI9-MIN('06 (ind)'!AI$6:AI$37))/(MAX('06 (ind)'!AI$6:AI$37)-MIN('06 (ind)'!AI$6:AI$37))))))</f>
        <v>0.27807845918405438</v>
      </c>
      <c r="AJ10" s="75">
        <f>IF('06 (ind)'!AJ$1="si",100*(('06 (ind)'!AJ9-MIN('06 (ind)'!AJ$6:AJ$37))/(MAX('06 (ind)'!AJ$6:AJ$37)-MIN('06 (ind)'!AJ$6:AJ$37))),ABS(-100+(100*(('06 (ind)'!AJ9-MIN('06 (ind)'!AJ$6:AJ$37))/(MAX('06 (ind)'!AJ$6:AJ$37)-MIN('06 (ind)'!AJ$6:AJ$37))))))</f>
        <v>72.105868814729561</v>
      </c>
      <c r="AK10" s="75">
        <f>IF('06 (ind)'!AK$1="si",100*(('06 (ind)'!AK9-MIN('06 (ind)'!AK$6:AK$37))/(MAX('06 (ind)'!AK$6:AK$37)-MIN('06 (ind)'!AK$6:AK$37))),ABS(-100+(100*(('06 (ind)'!AK9-MIN('06 (ind)'!AK$6:AK$37))/(MAX('06 (ind)'!AK$6:AK$37)-MIN('06 (ind)'!AK$6:AK$37))))))</f>
        <v>17.128385192577479</v>
      </c>
      <c r="AL10" s="75">
        <f>IF('06 (ind)'!AL$1="si",100*(('06 (ind)'!AL9-MIN('06 (ind)'!AL$6:AL$37))/(MAX('06 (ind)'!AL$6:AL$37)-MIN('06 (ind)'!AL$6:AL$37))),ABS(-100+(100*(('06 (ind)'!AL9-MIN('06 (ind)'!AL$6:AL$37))/(MAX('06 (ind)'!AL$6:AL$37)-MIN('06 (ind)'!AL$6:AL$37))))))</f>
        <v>93.627696510035747</v>
      </c>
      <c r="AM10" s="75">
        <f>IF('06 (ind)'!AM$1="si",100*(('06 (ind)'!AM9-MIN('06 (ind)'!AM$6:AM$37))/(MAX('06 (ind)'!AM$6:AM$37)-MIN('06 (ind)'!AM$6:AM$37))),ABS(-100+(100*(('06 (ind)'!AM9-MIN('06 (ind)'!AM$6:AM$37))/(MAX('06 (ind)'!AM$6:AM$37)-MIN('06 (ind)'!AM$6:AM$37))))))</f>
        <v>100</v>
      </c>
      <c r="AN10" s="75">
        <f>IF('06 (ind)'!AN$1="si",100*(('06 (ind)'!AN9-MIN('06 (ind)'!AN$6:AN$37))/(MAX('06 (ind)'!AN$6:AN$37)-MIN('06 (ind)'!AN$6:AN$37))),ABS(-100+(100*(('06 (ind)'!AN9-MIN('06 (ind)'!AN$6:AN$37))/(MAX('06 (ind)'!AN$6:AN$37)-MIN('06 (ind)'!AN$6:AN$37))))))</f>
        <v>56.119417130738675</v>
      </c>
      <c r="AO10" s="75">
        <f>IF('06 (ind)'!AO$1="si",100*(('06 (ind)'!AO9-MIN('06 (ind)'!AO$6:AO$37))/(MAX('06 (ind)'!AO$6:AO$37)-MIN('06 (ind)'!AO$6:AO$37))),ABS(-100+(100*(('06 (ind)'!AO9-MIN('06 (ind)'!AO$6:AO$37))/(MAX('06 (ind)'!AO$6:AO$37)-MIN('06 (ind)'!AO$6:AO$37))))))</f>
        <v>0</v>
      </c>
      <c r="AP10" s="75">
        <f>IF('06 (ind)'!AP$1="si",100*(('06 (ind)'!AP9-MIN('06 (ind)'!AP$6:AP$37))/(MAX('06 (ind)'!AP$6:AP$37)-MIN('06 (ind)'!AP$6:AP$37))),ABS(-100+(100*(('06 (ind)'!AP9-MIN('06 (ind)'!AP$6:AP$37))/(MAX('06 (ind)'!AP$6:AP$37)-MIN('06 (ind)'!AP$6:AP$37))))))</f>
        <v>100</v>
      </c>
      <c r="AQ10" s="75">
        <f>IF('06 (ind)'!AQ$1="si",100*(('06 (ind)'!AQ9-MIN('06 (ind)'!AQ$6:AQ$37))/(MAX('06 (ind)'!AQ$6:AQ$37)-MIN('06 (ind)'!AQ$6:AQ$37))),ABS(-100+(100*(('06 (ind)'!AQ9-MIN('06 (ind)'!AQ$6:AQ$37))/(MAX('06 (ind)'!AQ$6:AQ$37)-MIN('06 (ind)'!AQ$6:AQ$37))))))</f>
        <v>100</v>
      </c>
      <c r="AR10" s="75">
        <f>IF('06 (ind)'!AR$1="si",100*(('06 (ind)'!AR9-MIN('06 (ind)'!AR$6:AR$37))/(MAX('06 (ind)'!AR$6:AR$37)-MIN('06 (ind)'!AR$6:AR$37))),ABS(-100+(100*(('06 (ind)'!AR9-MIN('06 (ind)'!AR$6:AR$37))/(MAX('06 (ind)'!AR$6:AR$37)-MIN('06 (ind)'!AR$6:AR$37))))))</f>
        <v>70.145018659139581</v>
      </c>
      <c r="AS10" s="75">
        <f>IF('06 (ind)'!AS$1="si",100*(('06 (ind)'!AS9-MIN('06 (ind)'!AS$6:AS$37))/(MAX('06 (ind)'!AS$6:AS$37)-MIN('06 (ind)'!AS$6:AS$37))),ABS(-100+(100*(('06 (ind)'!AS9-MIN('06 (ind)'!AS$6:AS$37))/(MAX('06 (ind)'!AS$6:AS$37)-MIN('06 (ind)'!AS$6:AS$37))))))</f>
        <v>100</v>
      </c>
      <c r="AT10" s="75">
        <f>IF('06 (ind)'!AT$1="si",100*(('06 (ind)'!AT9-MIN('06 (ind)'!AT$6:AT$37))/(MAX('06 (ind)'!AT$6:AT$37)-MIN('06 (ind)'!AT$6:AT$37))),ABS(-100+(100*(('06 (ind)'!AT9-MIN('06 (ind)'!AT$6:AT$37))/(MAX('06 (ind)'!AT$6:AT$37)-MIN('06 (ind)'!AT$6:AT$37))))))</f>
        <v>0</v>
      </c>
      <c r="AU10" s="75">
        <f>IF('06 (ind)'!AU$1="si",100*(('06 (ind)'!AU9-MIN('06 (ind)'!AU$6:AU$37))/(MAX('06 (ind)'!AU$6:AU$37)-MIN('06 (ind)'!AU$6:AU$37))),ABS(-100+(100*(('06 (ind)'!AU9-MIN('06 (ind)'!AU$6:AU$37))/(MAX('06 (ind)'!AU$6:AU$37)-MIN('06 (ind)'!AU$6:AU$37))))))</f>
        <v>73.981191222570544</v>
      </c>
      <c r="AV10" s="75">
        <f>IF('06 (ind)'!AV$1="si",100*(('06 (ind)'!AV9-MIN('06 (ind)'!AV$6:AV$37))/(MAX('06 (ind)'!AV$6:AV$37)-MIN('06 (ind)'!AV$6:AV$37))),ABS(-100+(100*(('06 (ind)'!AV9-MIN('06 (ind)'!AV$6:AV$37))/(MAX('06 (ind)'!AV$6:AV$37)-MIN('06 (ind)'!AV$6:AV$37))))))</f>
        <v>99.653379549393421</v>
      </c>
      <c r="AW10" s="75">
        <f>IF('06 (ind)'!AW$1="si",100*(('06 (ind)'!AW9-MIN('06 (ind)'!AW$6:AW$37))/(MAX('06 (ind)'!AW$6:AW$37)-MIN('06 (ind)'!AW$6:AW$37))),ABS(-100+(100*(('06 (ind)'!AW9-MIN('06 (ind)'!AW$6:AW$37))/(MAX('06 (ind)'!AW$6:AW$37)-MIN('06 (ind)'!AW$6:AW$37))))))</f>
        <v>38.888888888888893</v>
      </c>
      <c r="AX10" s="75">
        <f>IF('06 (ind)'!AX$1="si",100*(('06 (ind)'!AX9-MIN('06 (ind)'!AX$6:AX$37))/(MAX('06 (ind)'!AX$6:AX$37)-MIN('06 (ind)'!AX$6:AX$37))),ABS(-100+(100*(('06 (ind)'!AX9-MIN('06 (ind)'!AX$6:AX$37))/(MAX('06 (ind)'!AX$6:AX$37)-MIN('06 (ind)'!AX$6:AX$37))))))</f>
        <v>5.3922861786709619</v>
      </c>
      <c r="AY10" s="75">
        <f>IF('06 (ind)'!AY$1="si",100*(('06 (ind)'!AY9-MIN('06 (ind)'!AY$6:AY$37))/(MAX('06 (ind)'!AY$6:AY$37)-MIN('06 (ind)'!AY$6:AY$37))),ABS(-100+(100*(('06 (ind)'!AY9-MIN('06 (ind)'!AY$6:AY$37))/(MAX('06 (ind)'!AY$6:AY$37)-MIN('06 (ind)'!AY$6:AY$37))))))</f>
        <v>41.389153187440556</v>
      </c>
      <c r="AZ10" s="75">
        <f>IF('06 (ind)'!AZ$1="si",100*(('06 (ind)'!AZ9-MIN('06 (ind)'!AZ$6:AZ$37))/(MAX('06 (ind)'!AZ$6:AZ$37)-MIN('06 (ind)'!AZ$6:AZ$37))),ABS(-100+(100*(('06 (ind)'!AZ9-MIN('06 (ind)'!AZ$6:AZ$37))/(MAX('06 (ind)'!AZ$6:AZ$37)-MIN('06 (ind)'!AZ$6:AZ$37))))))</f>
        <v>0</v>
      </c>
      <c r="BA10" s="75">
        <f>IF('06 (ind)'!BA$1="si",100*(('06 (ind)'!BA9-MIN('06 (ind)'!BA$6:BA$37))/(MAX('06 (ind)'!BA$6:BA$37)-MIN('06 (ind)'!BA$6:BA$37))),ABS(-100+(100*(('06 (ind)'!BA9-MIN('06 (ind)'!BA$6:BA$37))/(MAX('06 (ind)'!BA$6:BA$37)-MIN('06 (ind)'!BA$6:BA$37))))))</f>
        <v>100</v>
      </c>
      <c r="BB10" s="75">
        <f>IF('06 (ind)'!BB$1="si",100*(('06 (ind)'!BB9-MIN('06 (ind)'!BB$6:BB$37))/(MAX('06 (ind)'!BB$6:BB$37)-MIN('06 (ind)'!BB$6:BB$37))),ABS(-100+(100*(('06 (ind)'!BB9-MIN('06 (ind)'!BB$6:BB$37))/(MAX('06 (ind)'!BB$6:BB$37)-MIN('06 (ind)'!BB$6:BB$37))))))</f>
        <v>100</v>
      </c>
      <c r="BC10" s="75">
        <f>IF('06 (ind)'!BC$1="si",100*(('06 (ind)'!BC9-MIN('06 (ind)'!BC$6:BC$37))/(MAX('06 (ind)'!BC$6:BC$37)-MIN('06 (ind)'!BC$6:BC$37))),ABS(-100+(100*(('06 (ind)'!BC9-MIN('06 (ind)'!BC$6:BC$37))/(MAX('06 (ind)'!BC$6:BC$37)-MIN('06 (ind)'!BC$6:BC$37))))))</f>
        <v>14.995566446372807</v>
      </c>
      <c r="BD10" s="75">
        <f>IF('06 (ind)'!BD$1="si",100*(('06 (ind)'!BD9-MIN('06 (ind)'!BD$6:BD$37))/(MAX('06 (ind)'!BD$6:BD$37)-MIN('06 (ind)'!BD$6:BD$37))),ABS(-100+(100*(('06 (ind)'!BD9-MIN('06 (ind)'!BD$6:BD$37))/(MAX('06 (ind)'!BD$6:BD$37)-MIN('06 (ind)'!BD$6:BD$37))))))</f>
        <v>81.352222144344282</v>
      </c>
      <c r="BE10" s="75">
        <f>IF('06 (ind)'!BE$1="si",100*(('06 (ind)'!BE9-MIN('06 (ind)'!BE$6:BE$37))/(MAX('06 (ind)'!BE$6:BE$37)-MIN('06 (ind)'!BE$6:BE$37))),ABS(-100+(100*(('06 (ind)'!BE9-MIN('06 (ind)'!BE$6:BE$37))/(MAX('06 (ind)'!BE$6:BE$37)-MIN('06 (ind)'!BE$6:BE$37))))))</f>
        <v>57.904411764705884</v>
      </c>
      <c r="BF10" s="75">
        <f>IF('06 (ind)'!BF$1="si",100*(('06 (ind)'!BF9-MIN('06 (ind)'!BF$6:BF$37))/(MAX('06 (ind)'!BF$6:BF$37)-MIN('06 (ind)'!BF$6:BF$37))),ABS(-100+(100*(('06 (ind)'!BF9-MIN('06 (ind)'!BF$6:BF$37))/(MAX('06 (ind)'!BF$6:BF$37)-MIN('06 (ind)'!BF$6:BF$37))))))</f>
        <v>32.632846422150472</v>
      </c>
      <c r="BG10" s="75">
        <f>IF('06 (ind)'!BG$1="si",100*(('06 (ind)'!BG9-MIN('06 (ind)'!BG$6:BG$37))/(MAX('06 (ind)'!BG$6:BG$37)-MIN('06 (ind)'!BG$6:BG$37))),ABS(-100+(100*(('06 (ind)'!BG9-MIN('06 (ind)'!BG$6:BG$37))/(MAX('06 (ind)'!BG$6:BG$37)-MIN('06 (ind)'!BG$6:BG$37))))))</f>
        <v>0</v>
      </c>
      <c r="BH10" s="75">
        <f>IF('06 (ind)'!BH$1="si",100*(('06 (ind)'!BH9-MIN('06 (ind)'!BH$6:BH$37))/(MAX('06 (ind)'!BH$6:BH$37)-MIN('06 (ind)'!BH$6:BH$37))),ABS(-100+(100*(('06 (ind)'!BH9-MIN('06 (ind)'!BH$6:BH$37))/(MAX('06 (ind)'!BH$6:BH$37)-MIN('06 (ind)'!BH$6:BH$37))))))</f>
        <v>0</v>
      </c>
      <c r="BI10" s="75">
        <f>IF('06 (ind)'!BI$1="si",100*(('06 (ind)'!BI9-MIN('06 (ind)'!BI$6:BI$37))/(MAX('06 (ind)'!BI$6:BI$37)-MIN('06 (ind)'!BI$6:BI$37))),ABS(-100+(100*(('06 (ind)'!BI9-MIN('06 (ind)'!BI$6:BI$37))/(MAX('06 (ind)'!BI$6:BI$37)-MIN('06 (ind)'!BI$6:BI$37))))))</f>
        <v>94.389658065106971</v>
      </c>
      <c r="BJ10" s="75">
        <f>IF('06 (ind)'!BJ$1="si",100*(('06 (ind)'!BJ9-MIN('06 (ind)'!BJ$6:BJ$37))/(MAX('06 (ind)'!BJ$6:BJ$37)-MIN('06 (ind)'!BJ$6:BJ$37))),ABS(-100+(100*(('06 (ind)'!BJ9-MIN('06 (ind)'!BJ$6:BJ$37))/(MAX('06 (ind)'!BJ$6:BJ$37)-MIN('06 (ind)'!BJ$6:BJ$37))))))</f>
        <v>74.759548234045198</v>
      </c>
      <c r="BK10" s="75">
        <f>IF('06 (ind)'!BK$1="si",100*(('06 (ind)'!BK9-MIN('06 (ind)'!BK$6:BK$37))/(MAX('06 (ind)'!BK$6:BK$37)-MIN('06 (ind)'!BK$6:BK$37))),ABS(-100+(100*(('06 (ind)'!BK9-MIN('06 (ind)'!BK$6:BK$37))/(MAX('06 (ind)'!BK$6:BK$37)-MIN('06 (ind)'!BK$6:BK$37))))))</f>
        <v>55.052974590692351</v>
      </c>
      <c r="BL10" s="75">
        <f>IF('06 (ind)'!BL$1="si",100*(('06 (ind)'!BL9-MIN('06 (ind)'!BL$6:BL$37))/(MAX('06 (ind)'!BL$6:BL$37)-MIN('06 (ind)'!BL$6:BL$37))),ABS(-100+(100*(('06 (ind)'!BL9-MIN('06 (ind)'!BL$6:BL$37))/(MAX('06 (ind)'!BL$6:BL$37)-MIN('06 (ind)'!BL$6:BL$37))))))</f>
        <v>7.1999999999999993</v>
      </c>
      <c r="BM10" s="75">
        <f>IF('06 (ind)'!BM$1="si",100*(('06 (ind)'!BM9-MIN('06 (ind)'!BM$6:BM$37))/(MAX('06 (ind)'!BM$6:BM$37)-MIN('06 (ind)'!BM$6:BM$37))),ABS(-100+(100*(('06 (ind)'!BM9-MIN('06 (ind)'!BM$6:BM$37))/(MAX('06 (ind)'!BM$6:BM$37)-MIN('06 (ind)'!BM$6:BM$37))))))</f>
        <v>60.309390126695106</v>
      </c>
      <c r="BN10" s="75">
        <f>IF('06 (ind)'!BN$1="si",100*(('06 (ind)'!BN9-MIN('06 (ind)'!BN$6:BN$37))/(MAX('06 (ind)'!BN$6:BN$37)-MIN('06 (ind)'!BN$6:BN$37))),ABS(-100+(100*(('06 (ind)'!BN9-MIN('06 (ind)'!BN$6:BN$37))/(MAX('06 (ind)'!BN$6:BN$37)-MIN('06 (ind)'!BN$6:BN$37))))))</f>
        <v>12.039266002608061</v>
      </c>
      <c r="BO10" s="75">
        <f>IF('06 (ind)'!BO$1="si",100*(('06 (ind)'!BO9-MIN('06 (ind)'!BO$6:BO$37))/(MAX('06 (ind)'!BO$6:BO$37)-MIN('06 (ind)'!BO$6:BO$37))),ABS(-100+(100*(('06 (ind)'!BO9-MIN('06 (ind)'!BO$6:BO$37))/(MAX('06 (ind)'!BO$6:BO$37)-MIN('06 (ind)'!BO$6:BO$37))))))</f>
        <v>36.504677651098675</v>
      </c>
      <c r="BP10" s="75">
        <f>IF('06 (ind)'!BP$1="si",100*(('06 (ind)'!BP9-MIN('06 (ind)'!BP$6:BP$37))/(MAX('06 (ind)'!BP$6:BP$37)-MIN('06 (ind)'!BP$6:BP$37))),ABS(-100+(100*(('06 (ind)'!BP9-MIN('06 (ind)'!BP$6:BP$37))/(MAX('06 (ind)'!BP$6:BP$37)-MIN('06 (ind)'!BP$6:BP$37))))))</f>
        <v>24.94077715474824</v>
      </c>
      <c r="BQ10" s="75">
        <f>IF('06 (ind)'!BQ$1="si",100*(('06 (ind)'!BQ9-MIN('06 (ind)'!BQ$6:BQ$37))/(MAX('06 (ind)'!BQ$6:BQ$37)-MIN('06 (ind)'!BQ$6:BQ$37))),ABS(-100+(100*(('06 (ind)'!BQ9-MIN('06 (ind)'!BQ$6:BQ$37))/(MAX('06 (ind)'!BQ$6:BQ$37)-MIN('06 (ind)'!BQ$6:BQ$37))))))</f>
        <v>0</v>
      </c>
      <c r="BR10" s="75">
        <f>IF('06 (ind)'!BR$1="si",100*(('06 (ind)'!BR9-MIN('06 (ind)'!BR$6:BR$37))/(MAX('06 (ind)'!BR$6:BR$37)-MIN('06 (ind)'!BR$6:BR$37))),ABS(-100+(100*(('06 (ind)'!BR9-MIN('06 (ind)'!BR$6:BR$37))/(MAX('06 (ind)'!BP$6:BP$37)-MIN('06 (ind)'!BR$6:BR$37))))))</f>
        <v>9.7476051067957794</v>
      </c>
      <c r="BS10" s="75">
        <f>IF('06 (ind)'!BS$1="si",100*(('06 (ind)'!BS9-MIN('06 (ind)'!BS$6:BS$37))/(MAX('06 (ind)'!BS$6:BS$37)-MIN('06 (ind)'!BS$6:BS$37))),ABS(-100+(100*(('06 (ind)'!BS9-MIN('06 (ind)'!BS$6:BS$37))/(MAX('06 (ind)'!BQ$6:BQ$37)-MIN('06 (ind)'!BS$6:BS$37))))))</f>
        <v>50.154441931028352</v>
      </c>
      <c r="BT10" s="75">
        <f>IF('06 (ind)'!BT$1="si",100*(('06 (ind)'!BT9-MIN('06 (ind)'!BT$6:BT$37))/(MAX('06 (ind)'!BT$6:BT$37)-MIN('06 (ind)'!BT$6:BT$37))),ABS(-100+(100*(('06 (ind)'!BT9-MIN('06 (ind)'!BT$6:BT$37))/(MAX('06 (ind)'!BR$6:BR$37)-MIN('06 (ind)'!BT$6:BT$37))))))</f>
        <v>94.675451249999995</v>
      </c>
      <c r="BU10" s="75">
        <f>IF('06 (ind)'!BU$1="si",100*(('06 (ind)'!BU9-MIN('06 (ind)'!BU$6:BU$37))/(MAX('06 (ind)'!BU$6:BU$37)-MIN('06 (ind)'!BU$6:BU$37))),ABS(-100+(100*(('06 (ind)'!BU9-MIN('06 (ind)'!BU$6:BU$37))/(MAX('06 (ind)'!BU$6:BU$37)-MIN('06 (ind)'!BU$6:BU$37))))))</f>
        <v>100</v>
      </c>
      <c r="BV10" s="75">
        <f>IF('06 (ind)'!BV$1="si",100*(('06 (ind)'!BV9-MIN('06 (ind)'!BV$6:BV$37))/(MAX('06 (ind)'!BV$6:BV$37)-MIN('06 (ind)'!BV$6:BV$37))),ABS(-100+(100*(('06 (ind)'!BV9-MIN('06 (ind)'!BV$6:BV$37))/(MAX('06 (ind)'!BV$6:BV$37)-MIN('06 (ind)'!BV$6:BV$37))))))</f>
        <v>44.199881023200483</v>
      </c>
      <c r="BW10" s="75">
        <f>IF('06 (ind)'!BW$1="si",100*(('06 (ind)'!BW9-MIN('06 (ind)'!BW$6:BW$37))/(MAX('06 (ind)'!BW$6:BW$37)-MIN('06 (ind)'!BW$6:BW$37))),ABS(-100+(100*(('06 (ind)'!BW9-MIN('06 (ind)'!BW$6:BW$37))/(MAX('06 (ind)'!BW$6:BW$37)-MIN('06 (ind)'!BW$6:BW$37))))))</f>
        <v>74.996718729492059</v>
      </c>
      <c r="BX10" s="75">
        <f>IF('06 (ind)'!BX$1="si",100*(('06 (ind)'!BX9-MIN('06 (ind)'!BX$6:BX$37))/(MAX('06 (ind)'!BX$6:BX$37)-MIN('06 (ind)'!BX$6:BX$37))),ABS(-100+(100*(('06 (ind)'!BX9-MIN('06 (ind)'!BX$6:BX$37))/(MAX('06 (ind)'!BX$6:BX$37)-MIN('06 (ind)'!BX$6:BX$37))))))</f>
        <v>34.183217221395665</v>
      </c>
      <c r="BY10" s="75">
        <f>IF('06 (ind)'!BY$1="si",100*(('06 (ind)'!BY9-MIN('06 (ind)'!BY$6:BY$37))/(MAX('06 (ind)'!BY$6:BY$37)-MIN('06 (ind)'!BY$6:BY$37))),ABS(-100+(100*(('06 (ind)'!BY9-MIN('06 (ind)'!BY$6:BY$37))/(MAX('06 (ind)'!BY$6:BY$37)-MIN('06 (ind)'!BY$6:BY$37))))))</f>
        <v>21.455720831241713</v>
      </c>
      <c r="BZ10" s="75">
        <f>IF('06 (ind)'!BZ$1="si",100*(('06 (ind)'!BZ9-MIN('06 (ind)'!BZ$6:BZ$37))/(MAX('06 (ind)'!BZ$6:BZ$37)-MIN('06 (ind)'!BZ$6:BZ$37))),ABS(-100+(100*(('06 (ind)'!BZ9-MIN('06 (ind)'!BZ$6:BZ$37))/(MAX('06 (ind)'!BZ$6:BZ$37)-MIN('06 (ind)'!BZ$6:BZ$37))))))</f>
        <v>90.373984493560684</v>
      </c>
      <c r="CA10" s="75">
        <f>IF('06 (ind)'!CA$1="si",100*(('06 (ind)'!CA9-MIN('06 (ind)'!CA$6:CA$37))/(MAX('06 (ind)'!CA$6:CA$37)-MIN('06 (ind)'!CA$6:CA$37))),ABS(-100+(100*(('06 (ind)'!CA9-MIN('06 (ind)'!CA$6:CA$37))/(MAX('06 (ind)'!CA$6:CA$37)-MIN('06 (ind)'!CA$6:CA$37))))))</f>
        <v>0</v>
      </c>
      <c r="CB10" s="75">
        <f>IF('06 (ind)'!CB$1="si",100*(('06 (ind)'!CB9-MIN('06 (ind)'!CB$6:CB$37))/(MAX('06 (ind)'!CB$6:CB$37)-MIN('06 (ind)'!CB$6:CB$37))),ABS(-100+(100*(('06 (ind)'!CB9-MIN('06 (ind)'!CB$6:CB$37))/(MAX('06 (ind)'!CB$6:CB$37)-MIN('06 (ind)'!CB$6:CB$37))))))</f>
        <v>74.468085106382972</v>
      </c>
      <c r="CC10" s="75">
        <f>IF('06 (ind)'!CC$1="si",100*(('06 (ind)'!CC9-MIN('06 (ind)'!CC$6:CC$37))/(MAX('06 (ind)'!CC$6:CC$37)-MIN('06 (ind)'!CC$6:CC$37))),ABS(-100+(100*(('06 (ind)'!CC9-MIN('06 (ind)'!CC$6:CC$37))/(MAX('06 (ind)'!CC$6:CC$37)-MIN('06 (ind)'!CC$6:CC$37))))))</f>
        <v>64.545459071798561</v>
      </c>
      <c r="CD10" s="75">
        <f>IF('06 (ind)'!CD$1="si",100*(('06 (ind)'!CD9-MIN('06 (ind)'!CD$6:CD$37))/(MAX('06 (ind)'!CD$6:CD$37)-MIN('06 (ind)'!CD$6:CD$37))),ABS(-100+(100*(('06 (ind)'!CD9-MIN('06 (ind)'!CD$6:CD$37))/(MAX('06 (ind)'!CD$6:CD$37)-MIN('06 (ind)'!CD$6:CD$37))))))</f>
        <v>0.36930232814444258</v>
      </c>
      <c r="CE10" s="75">
        <f>IF('06 (ind)'!CE$1="si",100*(('06 (ind)'!CE9-MIN('06 (ind)'!CE$6:CE$37))/(MAX('06 (ind)'!CE$6:CE$37)-MIN('06 (ind)'!CE$6:CE$37))),ABS(-100+(100*(('06 (ind)'!CE9-MIN('06 (ind)'!CE$6:CE$37))/(MAX('06 (ind)'!CE$6:CE$37)-MIN('06 (ind)'!CE$6:CE$37))))))</f>
        <v>0</v>
      </c>
      <c r="CF10" s="75">
        <f>IF('06 (ind)'!CF$1="si",100*(('06 (ind)'!CF9-MIN('06 (ind)'!CF$6:CF$37))/(MAX('06 (ind)'!CF$6:CF$37)-MIN('06 (ind)'!CF$6:CF$37))),ABS(-100+(100*(('06 (ind)'!CF9-MIN('06 (ind)'!CF$6:CF$37))/(MAX('06 (ind)'!CF$6:CF$37)-MIN('06 (ind)'!CF$6:CF$37))))))</f>
        <v>1.7080604669789723</v>
      </c>
      <c r="CG10" s="75">
        <f>IF('06 (ind)'!CG$1="si",100*(('06 (ind)'!CG9-MIN('06 (ind)'!CG$6:CG$37))/(MAX('06 (ind)'!CG$6:CG$37)-MIN('06 (ind)'!CG$6:CG$37))),ABS(-100+(100*(('06 (ind)'!CG9-MIN('06 (ind)'!CG$6:CG$37))/(MAX('06 (ind)'!CG$6:CG$37)-MIN('06 (ind)'!CG$6:CG$37))))))</f>
        <v>6.8100607113676466</v>
      </c>
      <c r="CH10" s="75">
        <f>IF('06 (ind)'!CH$1="si",100*(('06 (ind)'!CH9-MIN('06 (ind)'!CH$6:CH$37))/(MAX('06 (ind)'!CH$6:CH$37)-MIN('06 (ind)'!CH$6:CH$37))),ABS(-100+(100*(('06 (ind)'!CH9-MIN('06 (ind)'!CH$6:CH$37))/(MAX('06 (ind)'!CH$6:CH$37)-MIN('06 (ind)'!CH$6:CH$37))))))</f>
        <v>7.6042082779981746</v>
      </c>
      <c r="CI10" s="75">
        <f>IF('06 (ind)'!CI$1="si",100*(('06 (ind)'!CI9-MIN('06 (ind)'!CI$6:CI$37))/(MAX('06 (ind)'!CI$6:CI$37)-MIN('06 (ind)'!CI$6:CI$37))),ABS(-100+(100*(('06 (ind)'!CI9-MIN('06 (ind)'!CI$6:CI$37))/(MAX('06 (ind)'!CI$6:CI$37)-MIN('06 (ind)'!CI$6:CI$37))))))</f>
        <v>38.060995041702988</v>
      </c>
      <c r="CJ10" s="75">
        <f>IF('06 (ind)'!CJ$1="si",100*(('06 (ind)'!CJ9-MIN('06 (ind)'!CJ$6:CJ$37))/(MAX('06 (ind)'!CJ$6:CJ$37)-MIN('06 (ind)'!CJ$6:CJ$37))),ABS(-100+(100*(('06 (ind)'!CJ9-MIN('06 (ind)'!CJ$6:CJ$37))/(MAX('06 (ind)'!CJ$6:CJ$37)-MIN('06 (ind)'!CJ$6:CJ$37))))))</f>
        <v>72.83722310971001</v>
      </c>
      <c r="CK10" s="75">
        <f>IF('06 (ind)'!CK$1="si",100*(('06 (ind)'!CK9-MIN('06 (ind)'!CK$6:CK$37))/(MAX('06 (ind)'!CK$6:CK$37)-MIN('06 (ind)'!CK$6:CK$37))),ABS(-100+(100*(('06 (ind)'!CK9-MIN('06 (ind)'!CK$6:CK$37))/(MAX('06 (ind)'!CK$6:CK$37)-MIN('06 (ind)'!CK$6:CK$37))))))</f>
        <v>6.3448143464400006</v>
      </c>
      <c r="CL10" s="75">
        <f>IF('06 (ind)'!CL$1="si",100*(('06 (ind)'!CL9-MIN('06 (ind)'!CL$6:CL$37))/(MAX('06 (ind)'!CL$6:CL$37)-MIN('06 (ind)'!CL$6:CL$37))),ABS(-100+(100*(('06 (ind)'!CL9-MIN('06 (ind)'!CL$6:CL$37))/(MAX('06 (ind)'!CL$6:CL$37)-MIN('06 (ind)'!CL$6:CL$37))))))</f>
        <v>39.745336145403712</v>
      </c>
      <c r="CM10" s="75">
        <f>IF('06 (ind)'!CM$1="si",100*(('06 (ind)'!CM9-MIN('06 (ind)'!CM$6:CM$37))/(MAX('06 (ind)'!CM$6:CM$37)-MIN('06 (ind)'!CM$6:CM$37))),ABS(-100+(100*(('06 (ind)'!CM9-MIN('06 (ind)'!CM$6:CM$37))/(MAX('06 (ind)'!CM$6:CM$37)-MIN('06 (ind)'!CM$6:CM$37))))))</f>
        <v>8.4138961091444369</v>
      </c>
    </row>
    <row r="11" spans="1:91">
      <c r="A11" s="18" t="s">
        <v>220</v>
      </c>
      <c r="B11" s="87">
        <f>IF('06 (ind)'!B$1="si",100*(('06 (ind)'!B10-MIN('06 (ind)'!B$6:B$37))/(MAX('06 (ind)'!B$6:B$37)-MIN('06 (ind)'!B$6:B$37))),ABS(-100+(100*(('06 (ind)'!B10-MIN('06 (ind)'!B$6:B$37))/(MAX('06 (ind)'!B$6:B$37)-MIN('06 (ind)'!B$6:B$37))))))</f>
        <v>2.8841716767433248</v>
      </c>
      <c r="C11" s="87">
        <f>IF('06 (ind)'!C$1="si",100*(('06 (ind)'!C10-MIN('06 (ind)'!C$6:C$37))/(MAX('06 (ind)'!C$6:C$37)-MIN('06 (ind)'!C$6:C$37))),ABS(-100+(100*(('06 (ind)'!C10-MIN('06 (ind)'!C$6:C$37))/(MAX('06 (ind)'!C$6:C$37)-MIN('06 (ind)'!C$6:C$37))))))</f>
        <v>2.556983652390012</v>
      </c>
      <c r="D11" s="87">
        <f>IF('06 (ind)'!D$1="si",100*(('06 (ind)'!D10-MIN('06 (ind)'!D$6:D$37))/(MAX('06 (ind)'!D$6:D$37)-MIN('06 (ind)'!D$6:D$37))),ABS(-100+(100*(('06 (ind)'!D10-MIN('06 (ind)'!D$6:D$37))/(MAX('06 (ind)'!D$6:D$37)-MIN('06 (ind)'!D$6:D$37))))))</f>
        <v>88.720796629131044</v>
      </c>
      <c r="E11" s="87">
        <f>IF('06 (ind)'!E$1="si",100*(('06 (ind)'!E10-MIN('06 (ind)'!E$6:E$37))/(MAX('06 (ind)'!E$6:E$37)-MIN('06 (ind)'!E$6:E$37))),ABS(-100+(100*(('06 (ind)'!E10-MIN('06 (ind)'!E$6:E$37))/(MAX('06 (ind)'!E$6:E$37)-MIN('06 (ind)'!E$6:E$37))))))</f>
        <v>55.550588585903746</v>
      </c>
      <c r="F11" s="87">
        <f>IF('06 (ind)'!F$1="si",100*(('06 (ind)'!F10-MIN('06 (ind)'!F$6:F$37))/(MAX('06 (ind)'!F$6:F$37)-MIN('06 (ind)'!F$6:F$37))),ABS(-100+(100*(('06 (ind)'!F10-MIN('06 (ind)'!F$6:F$37))/(MAX('06 (ind)'!F$6:F$37)-MIN('06 (ind)'!F$6:F$37))))))</f>
        <v>55.555555555555571</v>
      </c>
      <c r="G11" s="87">
        <f>IF('06 (ind)'!G$1="si",100*(('06 (ind)'!G10-MIN('06 (ind)'!G$6:G$37))/(MAX('06 (ind)'!G$6:G$37)-MIN('06 (ind)'!G$6:G$37))),ABS(-100+(100*(('06 (ind)'!G10-MIN('06 (ind)'!G$6:G$37))/(MAX('06 (ind)'!G$6:G$37)-MIN('06 (ind)'!G$6:G$37))))))</f>
        <v>36.645962732919259</v>
      </c>
      <c r="H11" s="87">
        <f>IF('06 (ind)'!H$1="si",100*(('06 (ind)'!H10-MIN('06 (ind)'!H$6:H$37))/(MAX('06 (ind)'!H$6:H$37)-MIN('06 (ind)'!H$6:H$37))),ABS(-100+(100*(('06 (ind)'!H10-MIN('06 (ind)'!H$6:H$37))/(MAX('06 (ind)'!H$6:H$37)-MIN('06 (ind)'!H$6:H$37))))))</f>
        <v>76.687116564417181</v>
      </c>
      <c r="I11" s="87">
        <f>IF('06 (ind)'!I$1="si",100*(('06 (ind)'!I10-MIN('06 (ind)'!I$6:I$37))/(MAX('06 (ind)'!I$6:I$37)-MIN('06 (ind)'!I$6:I$37))),ABS(-100+(100*(('06 (ind)'!I10-MIN('06 (ind)'!I$6:I$37))/(MAX('06 (ind)'!I$6:I$37)-MIN('06 (ind)'!I$6:I$37))))))</f>
        <v>0</v>
      </c>
      <c r="J11" s="87">
        <f>IF('06 (ind)'!J$1="si",100*(('06 (ind)'!J10-MIN('06 (ind)'!J$6:J$37))/(MAX('06 (ind)'!J$6:J$37)-MIN('06 (ind)'!J$6:J$37))),ABS(-100+(100*(('06 (ind)'!J10-MIN('06 (ind)'!J$6:J$37))/(MAX('06 (ind)'!J$6:J$37)-MIN('06 (ind)'!J$6:J$37))))))</f>
        <v>42.848101265822784</v>
      </c>
      <c r="K11" s="87">
        <f>IF('06 (ind)'!K$1="si",100*(('06 (ind)'!K10-MIN('06 (ind)'!K$6:K$37))/(MAX('06 (ind)'!K$6:K$37)-MIN('06 (ind)'!K$6:K$37))),ABS(-100+(100*(('06 (ind)'!K10-MIN('06 (ind)'!K$6:K$37))/(MAX('06 (ind)'!K$6:K$37)-MIN('06 (ind)'!K$6:K$37))))))</f>
        <v>31.186571499102673</v>
      </c>
      <c r="L11" s="87">
        <f>IF('06 (ind)'!L$1="si",100*(('06 (ind)'!L10-MIN('06 (ind)'!L$6:L$37))/(MAX('06 (ind)'!L$6:L$37)-MIN('06 (ind)'!L$6:L$37))),ABS(-100+(100*(('06 (ind)'!L10-MIN('06 (ind)'!L$6:L$37))/(MAX('06 (ind)'!L$6:L$37)-MIN('06 (ind)'!L$6:L$37))))))</f>
        <v>55.102103747686584</v>
      </c>
      <c r="M11" s="87">
        <f>IF('06 (ind)'!M$1="si",100*(('06 (ind)'!M10-MIN('06 (ind)'!M$6:M$37))/(MAX('06 (ind)'!M$6:M$37)-MIN('06 (ind)'!M$6:M$37))),ABS(-100+(100*(('06 (ind)'!M10-MIN('06 (ind)'!M$6:M$37))/(MAX('06 (ind)'!M$6:M$37)-MIN('06 (ind)'!M$6:M$37))))))</f>
        <v>3.7871015219665556</v>
      </c>
      <c r="N11" s="87">
        <f>IF('06 (ind)'!N$1="si",100*(('06 (ind)'!N10-MIN('06 (ind)'!N$6:N$37))/(MAX('06 (ind)'!N$6:N$37)-MIN('06 (ind)'!N$6:N$37))),ABS(-100+(100*(('06 (ind)'!N10-MIN('06 (ind)'!N$6:N$37))/(MAX('06 (ind)'!N$6:N$37)-MIN('06 (ind)'!N$6:N$37))))))</f>
        <v>100</v>
      </c>
      <c r="O11" s="87">
        <f>IF('06 (ind)'!O$1="si",100*(('06 (ind)'!O10-MIN('06 (ind)'!O$6:O$37))/(MAX('06 (ind)'!O$6:O$37)-MIN('06 (ind)'!O$6:O$37))),ABS(-100+(100*(('06 (ind)'!O10-MIN('06 (ind)'!O$6:O$37))/(MAX('06 (ind)'!O$6:O$37)-MIN('06 (ind)'!O$6:O$37))))))</f>
        <v>79.365079365079367</v>
      </c>
      <c r="P11" s="87">
        <f>IF('06 (ind)'!P$1="si",100*(('06 (ind)'!P10-MIN('06 (ind)'!P$6:P$37))/(MAX('06 (ind)'!P$6:P$37)-MIN('06 (ind)'!P$6:P$37))),ABS(-100+(100*(('06 (ind)'!P10-MIN('06 (ind)'!P$6:P$37))/(MAX('06 (ind)'!P$6:P$37)-MIN('06 (ind)'!P$6:P$37))))))</f>
        <v>37.542628086893053</v>
      </c>
      <c r="Q11" s="87">
        <f>IF('06 (ind)'!Q$1="si",100*(('06 (ind)'!Q10-MIN('06 (ind)'!Q$6:Q$37))/(MAX('06 (ind)'!Q$6:Q$37)-MIN('06 (ind)'!Q$6:Q$37))),ABS(-100+(100*(('06 (ind)'!Q10-MIN('06 (ind)'!Q$6:Q$37))/(MAX('06 (ind)'!Q$6:Q$37)-MIN('06 (ind)'!Q$6:Q$37))))))</f>
        <v>6.8831560993237044</v>
      </c>
      <c r="R11" s="87">
        <f>IF('06 (ind)'!R$1="si",100*(('06 (ind)'!R10-MIN('06 (ind)'!R$6:R$37))/(MAX('06 (ind)'!R$6:R$37)-MIN('06 (ind)'!R$6:R$37))),ABS(-100+(100*(('06 (ind)'!R10-MIN('06 (ind)'!R$6:R$37))/(MAX('06 (ind)'!R$6:R$37)-MIN('06 (ind)'!R$6:R$37))))))</f>
        <v>2.1497779465281588</v>
      </c>
      <c r="S11" s="75">
        <f>ABS(ABS(('06 (ind)'!S10-((MAX('06 (ind)'!S$6:S$37)+MIN('06 (ind)'!S$6:S$37))/2))/(((MAX('06 (ind)'!S$6:S$37)+MIN('06 (ind)'!S$6:S$37))/2)-MAX('06 (ind)'!S$6:S$37))*100)-100)</f>
        <v>2.2570215208771742</v>
      </c>
      <c r="T11" s="75">
        <f>IF('06 (ind)'!T$1="si",100*(('06 (ind)'!T10-MIN('06 (ind)'!T$6:T$37))/(MAX('06 (ind)'!T$6:T$37)-MIN('06 (ind)'!T$6:T$37))),ABS(-100+(100*(('06 (ind)'!T10-MIN('06 (ind)'!T$6:T$37))/(MAX('06 (ind)'!T$6:T$37)-MIN('06 (ind)'!T$6:T$37))))))</f>
        <v>8.1945562601199473</v>
      </c>
      <c r="U11" s="75">
        <f>IF('06 (ind)'!U$1="si",100*(('06 (ind)'!U10-MIN('06 (ind)'!U$6:U$37))/(MAX('06 (ind)'!U$6:U$37)-MIN('06 (ind)'!U$6:U$37))),ABS(-100+(100*(('06 (ind)'!U10-MIN('06 (ind)'!U$6:U$37))/(MAX('06 (ind)'!U$6:U$37)-MIN('06 (ind)'!U$6:U$37))))))</f>
        <v>0</v>
      </c>
      <c r="V11" s="75">
        <f>IF('06 (ind)'!V$1="si",100*(('06 (ind)'!V10-MIN('06 (ind)'!V$6:V$37))/(MAX('06 (ind)'!V$6:V$37)-MIN('06 (ind)'!V$6:V$37))),ABS(-100+(100*(('06 (ind)'!V10-MIN('06 (ind)'!V$6:V$37))/(MAX('06 (ind)'!V$6:V$37)-MIN('06 (ind)'!V$6:V$37))))))</f>
        <v>96.685082872928177</v>
      </c>
      <c r="W11" s="75">
        <f>IF('06 (ind)'!W$1="si",100*(('06 (ind)'!W10-MIN('06 (ind)'!W$6:W$37))/(MAX('06 (ind)'!W$6:W$37)-MIN('06 (ind)'!W$6:W$37))),ABS(-100+(100*(('06 (ind)'!W10-MIN('06 (ind)'!W$6:W$37))/(MAX('06 (ind)'!W$6:W$37)-MIN('06 (ind)'!W$6:W$37))))))</f>
        <v>27.904082970454645</v>
      </c>
      <c r="X11" s="75">
        <f>IF('06 (ind)'!X$1="si",100*(('06 (ind)'!X10-MIN('06 (ind)'!X$6:X$37))/(MAX('06 (ind)'!X$6:X$37)-MIN('06 (ind)'!X$6:X$37))),ABS(-100+(100*(('06 (ind)'!X10-MIN('06 (ind)'!X$6:X$37))/(MAX('06 (ind)'!X$6:X$37)-MIN('06 (ind)'!X$6:X$37))))))</f>
        <v>35.696417148715021</v>
      </c>
      <c r="Y11" s="75">
        <f>IF('06 (ind)'!Y$1="si",100*(('06 (ind)'!Y10-MIN('06 (ind)'!Y$6:Y$37))/(MAX('06 (ind)'!Y$6:Y$37)-MIN('06 (ind)'!Y$6:Y$37))),ABS(-100+(100*(('06 (ind)'!Y10-MIN('06 (ind)'!Y$6:Y$37))/(MAX('06 (ind)'!Y$6:Y$37)-MIN('06 (ind)'!Y$6:Y$37))))))</f>
        <v>4.3280988544214267</v>
      </c>
      <c r="Z11" s="75">
        <f>IF('06 (ind)'!Z$1="si",100*(('06 (ind)'!Z10-MIN('06 (ind)'!Z$6:Z$37))/(MAX('06 (ind)'!Z$6:Z$37)-MIN('06 (ind)'!Z$6:Z$37))),ABS(-100+(100*(('06 (ind)'!Z10-MIN('06 (ind)'!Z$6:Z$37))/(MAX('06 (ind)'!Z$6:Z$37)-MIN('06 (ind)'!Z$6:Z$37))))))</f>
        <v>24.738770012784471</v>
      </c>
      <c r="AA11" s="75">
        <f>IF('06 (ind)'!AA$1="si",100*(('06 (ind)'!AA10-MIN('06 (ind)'!AA$6:AA$37))/(MAX('06 (ind)'!AA$6:AA$37)-MIN('06 (ind)'!AA$6:AA$37))),ABS(-100+(100*(('06 (ind)'!AA10-MIN('06 (ind)'!AA$6:AA$37))/(MAX('06 (ind)'!AA$6:AA$37)-MIN('06 (ind)'!AA$6:AA$37))))))</f>
        <v>17.67368325352821</v>
      </c>
      <c r="AB11" s="75">
        <f>IF('06 (ind)'!AB$1="si",100*(('06 (ind)'!AB10-MIN('06 (ind)'!AB$6:AB$37))/(MAX('06 (ind)'!AB$6:AB$37)-MIN('06 (ind)'!AB$6:AB$37))),ABS(-100+(100*(('06 (ind)'!AB10-MIN('06 (ind)'!AB$6:AB$37))/(MAX('06 (ind)'!AB$6:AB$37)-MIN('06 (ind)'!AB$6:AB$37))))))</f>
        <v>19.638153668618791</v>
      </c>
      <c r="AC11" s="75">
        <f>IF('06 (ind)'!AC$1="si",100*(('06 (ind)'!AC10-MIN('06 (ind)'!AC$6:AC$37))/(MAX('06 (ind)'!AC$6:AC$37)-MIN('06 (ind)'!AC$6:AC$37))),ABS(-100+(100*(('06 (ind)'!AC10-MIN('06 (ind)'!AC$6:AC$37))/(MAX('06 (ind)'!AC$6:AC$37)-MIN('06 (ind)'!AC$6:AC$37))))))</f>
        <v>60.786589723885825</v>
      </c>
      <c r="AD11" s="75">
        <f>IF('06 (ind)'!AD$1="si",100*(('06 (ind)'!AD10-MIN('06 (ind)'!AD$6:AD$37))/(MAX('06 (ind)'!AD$6:AD$37)-MIN('06 (ind)'!AD$6:AD$37))),ABS(-100+(100*(('06 (ind)'!AD10-MIN('06 (ind)'!AD$6:AD$37))/(MAX('06 (ind)'!AD$6:AD$37)-MIN('06 (ind)'!AD$6:AD$37))))))</f>
        <v>0</v>
      </c>
      <c r="AE11" s="75">
        <f>IF('06 (ind)'!AE$1="si",100*(('06 (ind)'!AE10-MIN('06 (ind)'!AE$6:AE$37))/(MAX('06 (ind)'!AE$6:AE$37)-MIN('06 (ind)'!AE$6:AE$37))),ABS(-100+(100*(('06 (ind)'!AE10-MIN('06 (ind)'!AE$6:AE$37))/(MAX('06 (ind)'!AE$6:AE$37)-MIN('06 (ind)'!AE$6:AE$37))))))</f>
        <v>7.1823610919285032</v>
      </c>
      <c r="AF11" s="75">
        <f>IF('06 (ind)'!AF$1="si",100*(('06 (ind)'!AF10-MIN('06 (ind)'!AF$6:AF$37))/(MAX('06 (ind)'!AF$6:AF$37)-MIN('06 (ind)'!AF$6:AF$37))),ABS(-100+(100*(('06 (ind)'!AF10-MIN('06 (ind)'!AF$6:AF$37))/(MAX('06 (ind)'!AF$6:AF$37)-MIN('06 (ind)'!AF$6:AF$37))))))</f>
        <v>2.8989987152859982</v>
      </c>
      <c r="AG11" s="75">
        <f>IF('06 (ind)'!AG$1="si",100*(('06 (ind)'!AG10-MIN('06 (ind)'!AG$6:AG$37))/(MAX('06 (ind)'!AG$6:AG$37)-MIN('06 (ind)'!AG$6:AG$37))),ABS(-100+(100*(('06 (ind)'!AG10-MIN('06 (ind)'!AG$6:AG$37))/(MAX('06 (ind)'!AG$6:AG$37)-MIN('06 (ind)'!AG$6:AG$37))))))</f>
        <v>54.696132596685054</v>
      </c>
      <c r="AH11" s="75">
        <f>IF('06 (ind)'!AH$1="si",100*(('06 (ind)'!AH10-MIN('06 (ind)'!AH$6:AH$37))/(MAX('06 (ind)'!AH$6:AH$37)-MIN('06 (ind)'!AH$6:AH$37))),ABS(-100+(100*(('06 (ind)'!AH10-MIN('06 (ind)'!AH$6:AH$37))/(MAX('06 (ind)'!AH$6:AH$37)-MIN('06 (ind)'!AH$6:AH$37))))))</f>
        <v>71.50837988826818</v>
      </c>
      <c r="AI11" s="75">
        <f>IF('06 (ind)'!AI$1="si",100*(('06 (ind)'!AI10-MIN('06 (ind)'!AI$6:AI$37))/(MAX('06 (ind)'!AI$6:AI$37)-MIN('06 (ind)'!AI$6:AI$37))),ABS(-100+(100*(('06 (ind)'!AI10-MIN('06 (ind)'!AI$6:AI$37))/(MAX('06 (ind)'!AI$6:AI$37)-MIN('06 (ind)'!AI$6:AI$37))))))</f>
        <v>1.6246127430853643</v>
      </c>
      <c r="AJ11" s="75">
        <f>IF('06 (ind)'!AJ$1="si",100*(('06 (ind)'!AJ10-MIN('06 (ind)'!AJ$6:AJ$37))/(MAX('06 (ind)'!AJ$6:AJ$37)-MIN('06 (ind)'!AJ$6:AJ$37))),ABS(-100+(100*(('06 (ind)'!AJ10-MIN('06 (ind)'!AJ$6:AJ$37))/(MAX('06 (ind)'!AJ$6:AJ$37)-MIN('06 (ind)'!AJ$6:AJ$37))))))</f>
        <v>58.607594936708885</v>
      </c>
      <c r="AK11" s="75">
        <f>IF('06 (ind)'!AK$1="si",100*(('06 (ind)'!AK10-MIN('06 (ind)'!AK$6:AK$37))/(MAX('06 (ind)'!AK$6:AK$37)-MIN('06 (ind)'!AK$6:AK$37))),ABS(-100+(100*(('06 (ind)'!AK10-MIN('06 (ind)'!AK$6:AK$37))/(MAX('06 (ind)'!AK$6:AK$37)-MIN('06 (ind)'!AK$6:AK$37))))))</f>
        <v>1.6446618011032459</v>
      </c>
      <c r="AL11" s="75">
        <f>IF('06 (ind)'!AL$1="si",100*(('06 (ind)'!AL10-MIN('06 (ind)'!AL$6:AL$37))/(MAX('06 (ind)'!AL$6:AL$37)-MIN('06 (ind)'!AL$6:AL$37))),ABS(-100+(100*(('06 (ind)'!AL10-MIN('06 (ind)'!AL$6:AL$37))/(MAX('06 (ind)'!AL$6:AL$37)-MIN('06 (ind)'!AL$6:AL$37))))))</f>
        <v>66.828038902367069</v>
      </c>
      <c r="AM11" s="75">
        <f>IF('06 (ind)'!AM$1="si",100*(('06 (ind)'!AM10-MIN('06 (ind)'!AM$6:AM$37))/(MAX('06 (ind)'!AM$6:AM$37)-MIN('06 (ind)'!AM$6:AM$37))),ABS(-100+(100*(('06 (ind)'!AM10-MIN('06 (ind)'!AM$6:AM$37))/(MAX('06 (ind)'!AM$6:AM$37)-MIN('06 (ind)'!AM$6:AM$37))))))</f>
        <v>86.717642306870744</v>
      </c>
      <c r="AN11" s="75">
        <f>IF('06 (ind)'!AN$1="si",100*(('06 (ind)'!AN10-MIN('06 (ind)'!AN$6:AN$37))/(MAX('06 (ind)'!AN$6:AN$37)-MIN('06 (ind)'!AN$6:AN$37))),ABS(-100+(100*(('06 (ind)'!AN10-MIN('06 (ind)'!AN$6:AN$37))/(MAX('06 (ind)'!AN$6:AN$37)-MIN('06 (ind)'!AN$6:AN$37))))))</f>
        <v>12.990615004069767</v>
      </c>
      <c r="AO11" s="75">
        <f>IF('06 (ind)'!AO$1="si",100*(('06 (ind)'!AO10-MIN('06 (ind)'!AO$6:AO$37))/(MAX('06 (ind)'!AO$6:AO$37)-MIN('06 (ind)'!AO$6:AO$37))),ABS(-100+(100*(('06 (ind)'!AO10-MIN('06 (ind)'!AO$6:AO$37))/(MAX('06 (ind)'!AO$6:AO$37)-MIN('06 (ind)'!AO$6:AO$37))))))</f>
        <v>28.515244146574574</v>
      </c>
      <c r="AP11" s="75">
        <f>IF('06 (ind)'!AP$1="si",100*(('06 (ind)'!AP10-MIN('06 (ind)'!AP$6:AP$37))/(MAX('06 (ind)'!AP$6:AP$37)-MIN('06 (ind)'!AP$6:AP$37))),ABS(-100+(100*(('06 (ind)'!AP10-MIN('06 (ind)'!AP$6:AP$37))/(MAX('06 (ind)'!AP$6:AP$37)-MIN('06 (ind)'!AP$6:AP$37))))))</f>
        <v>93.692022263450838</v>
      </c>
      <c r="AQ11" s="75">
        <f>IF('06 (ind)'!AQ$1="si",100*(('06 (ind)'!AQ10-MIN('06 (ind)'!AQ$6:AQ$37))/(MAX('06 (ind)'!AQ$6:AQ$37)-MIN('06 (ind)'!AQ$6:AQ$37))),ABS(-100+(100*(('06 (ind)'!AQ10-MIN('06 (ind)'!AQ$6:AQ$37))/(MAX('06 (ind)'!AQ$6:AQ$37)-MIN('06 (ind)'!AQ$6:AQ$37))))))</f>
        <v>0</v>
      </c>
      <c r="AR11" s="75">
        <f>IF('06 (ind)'!AR$1="si",100*(('06 (ind)'!AR10-MIN('06 (ind)'!AR$6:AR$37))/(MAX('06 (ind)'!AR$6:AR$37)-MIN('06 (ind)'!AR$6:AR$37))),ABS(-100+(100*(('06 (ind)'!AR10-MIN('06 (ind)'!AR$6:AR$37))/(MAX('06 (ind)'!AR$6:AR$37)-MIN('06 (ind)'!AR$6:AR$37))))))</f>
        <v>0</v>
      </c>
      <c r="AS11" s="75">
        <f>IF('06 (ind)'!AS$1="si",100*(('06 (ind)'!AS10-MIN('06 (ind)'!AS$6:AS$37))/(MAX('06 (ind)'!AS$6:AS$37)-MIN('06 (ind)'!AS$6:AS$37))),ABS(-100+(100*(('06 (ind)'!AS10-MIN('06 (ind)'!AS$6:AS$37))/(MAX('06 (ind)'!AS$6:AS$37)-MIN('06 (ind)'!AS$6:AS$37))))))</f>
        <v>45.856353591160229</v>
      </c>
      <c r="AT11" s="75">
        <f>IF('06 (ind)'!AT$1="si",100*(('06 (ind)'!AT10-MIN('06 (ind)'!AT$6:AT$37))/(MAX('06 (ind)'!AT$6:AT$37)-MIN('06 (ind)'!AT$6:AT$37))),ABS(-100+(100*(('06 (ind)'!AT10-MIN('06 (ind)'!AT$6:AT$37))/(MAX('06 (ind)'!AT$6:AT$37)-MIN('06 (ind)'!AT$6:AT$37))))))</f>
        <v>0</v>
      </c>
      <c r="AU11" s="75">
        <f>IF('06 (ind)'!AU$1="si",100*(('06 (ind)'!AU10-MIN('06 (ind)'!AU$6:AU$37))/(MAX('06 (ind)'!AU$6:AU$37)-MIN('06 (ind)'!AU$6:AU$37))),ABS(-100+(100*(('06 (ind)'!AU10-MIN('06 (ind)'!AU$6:AU$37))/(MAX('06 (ind)'!AU$6:AU$37)-MIN('06 (ind)'!AU$6:AU$37))))))</f>
        <v>25.391849529780568</v>
      </c>
      <c r="AV11" s="75">
        <f>IF('06 (ind)'!AV$1="si",100*(('06 (ind)'!AV10-MIN('06 (ind)'!AV$6:AV$37))/(MAX('06 (ind)'!AV$6:AV$37)-MIN('06 (ind)'!AV$6:AV$37))),ABS(-100+(100*(('06 (ind)'!AV10-MIN('06 (ind)'!AV$6:AV$37))/(MAX('06 (ind)'!AV$6:AV$37)-MIN('06 (ind)'!AV$6:AV$37))))))</f>
        <v>88.734835355285966</v>
      </c>
      <c r="AW11" s="75">
        <f>IF('06 (ind)'!AW$1="si",100*(('06 (ind)'!AW10-MIN('06 (ind)'!AW$6:AW$37))/(MAX('06 (ind)'!AW$6:AW$37)-MIN('06 (ind)'!AW$6:AW$37))),ABS(-100+(100*(('06 (ind)'!AW10-MIN('06 (ind)'!AW$6:AW$37))/(MAX('06 (ind)'!AW$6:AW$37)-MIN('06 (ind)'!AW$6:AW$37))))))</f>
        <v>57.394084732214232</v>
      </c>
      <c r="AX11" s="75">
        <f>IF('06 (ind)'!AX$1="si",100*(('06 (ind)'!AX10-MIN('06 (ind)'!AX$6:AX$37))/(MAX('06 (ind)'!AX$6:AX$37)-MIN('06 (ind)'!AX$6:AX$37))),ABS(-100+(100*(('06 (ind)'!AX10-MIN('06 (ind)'!AX$6:AX$37))/(MAX('06 (ind)'!AX$6:AX$37)-MIN('06 (ind)'!AX$6:AX$37))))))</f>
        <v>8.4801058503363329</v>
      </c>
      <c r="AY11" s="75">
        <f>IF('06 (ind)'!AY$1="si",100*(('06 (ind)'!AY10-MIN('06 (ind)'!AY$6:AY$37))/(MAX('06 (ind)'!AY$6:AY$37)-MIN('06 (ind)'!AY$6:AY$37))),ABS(-100+(100*(('06 (ind)'!AY10-MIN('06 (ind)'!AY$6:AY$37))/(MAX('06 (ind)'!AY$6:AY$37)-MIN('06 (ind)'!AY$6:AY$37))))))</f>
        <v>0</v>
      </c>
      <c r="AZ11" s="75">
        <f>IF('06 (ind)'!AZ$1="si",100*(('06 (ind)'!AZ10-MIN('06 (ind)'!AZ$6:AZ$37))/(MAX('06 (ind)'!AZ$6:AZ$37)-MIN('06 (ind)'!AZ$6:AZ$37))),ABS(-100+(100*(('06 (ind)'!AZ10-MIN('06 (ind)'!AZ$6:AZ$37))/(MAX('06 (ind)'!AZ$6:AZ$37)-MIN('06 (ind)'!AZ$6:AZ$37))))))</f>
        <v>21.442310647549252</v>
      </c>
      <c r="BA11" s="75">
        <f>IF('06 (ind)'!BA$1="si",100*(('06 (ind)'!BA10-MIN('06 (ind)'!BA$6:BA$37))/(MAX('06 (ind)'!BA$6:BA$37)-MIN('06 (ind)'!BA$6:BA$37))),ABS(-100+(100*(('06 (ind)'!BA10-MIN('06 (ind)'!BA$6:BA$37))/(MAX('06 (ind)'!BA$6:BA$37)-MIN('06 (ind)'!BA$6:BA$37))))))</f>
        <v>10.209376719847285</v>
      </c>
      <c r="BB11" s="75">
        <f>IF('06 (ind)'!BB$1="si",100*(('06 (ind)'!BB10-MIN('06 (ind)'!BB$6:BB$37))/(MAX('06 (ind)'!BB$6:BB$37)-MIN('06 (ind)'!BB$6:BB$37))),ABS(-100+(100*(('06 (ind)'!BB10-MIN('06 (ind)'!BB$6:BB$37))/(MAX('06 (ind)'!BB$6:BB$37)-MIN('06 (ind)'!BB$6:BB$37))))))</f>
        <v>10.472853999069747</v>
      </c>
      <c r="BC11" s="75">
        <f>IF('06 (ind)'!BC$1="si",100*(('06 (ind)'!BC10-MIN('06 (ind)'!BC$6:BC$37))/(MAX('06 (ind)'!BC$6:BC$37)-MIN('06 (ind)'!BC$6:BC$37))),ABS(-100+(100*(('06 (ind)'!BC10-MIN('06 (ind)'!BC$6:BC$37))/(MAX('06 (ind)'!BC$6:BC$37)-MIN('06 (ind)'!BC$6:BC$37))))))</f>
        <v>9.5458519259004042</v>
      </c>
      <c r="BD11" s="75">
        <f>IF('06 (ind)'!BD$1="si",100*(('06 (ind)'!BD10-MIN('06 (ind)'!BD$6:BD$37))/(MAX('06 (ind)'!BD$6:BD$37)-MIN('06 (ind)'!BD$6:BD$37))),ABS(-100+(100*(('06 (ind)'!BD10-MIN('06 (ind)'!BD$6:BD$37))/(MAX('06 (ind)'!BD$6:BD$37)-MIN('06 (ind)'!BD$6:BD$37))))))</f>
        <v>10.774315326734456</v>
      </c>
      <c r="BE11" s="75">
        <f>IF('06 (ind)'!BE$1="si",100*(('06 (ind)'!BE10-MIN('06 (ind)'!BE$6:BE$37))/(MAX('06 (ind)'!BE$6:BE$37)-MIN('06 (ind)'!BE$6:BE$37))),ABS(-100+(100*(('06 (ind)'!BE10-MIN('06 (ind)'!BE$6:BE$37))/(MAX('06 (ind)'!BE$6:BE$37)-MIN('06 (ind)'!BE$6:BE$37))))))</f>
        <v>9.926470588235297</v>
      </c>
      <c r="BF11" s="75">
        <f>IF('06 (ind)'!BF$1="si",100*(('06 (ind)'!BF10-MIN('06 (ind)'!BF$6:BF$37))/(MAX('06 (ind)'!BF$6:BF$37)-MIN('06 (ind)'!BF$6:BF$37))),ABS(-100+(100*(('06 (ind)'!BF10-MIN('06 (ind)'!BF$6:BF$37))/(MAX('06 (ind)'!BF$6:BF$37)-MIN('06 (ind)'!BF$6:BF$37))))))</f>
        <v>15.685024149543144</v>
      </c>
      <c r="BG11" s="75">
        <f>IF('06 (ind)'!BG$1="si",100*(('06 (ind)'!BG10-MIN('06 (ind)'!BG$6:BG$37))/(MAX('06 (ind)'!BG$6:BG$37)-MIN('06 (ind)'!BG$6:BG$37))),ABS(-100+(100*(('06 (ind)'!BG10-MIN('06 (ind)'!BG$6:BG$37))/(MAX('06 (ind)'!BG$6:BG$37)-MIN('06 (ind)'!BG$6:BG$37))))))</f>
        <v>26.678781027315434</v>
      </c>
      <c r="BH11" s="75">
        <f>IF('06 (ind)'!BH$1="si",100*(('06 (ind)'!BH10-MIN('06 (ind)'!BH$6:BH$37))/(MAX('06 (ind)'!BH$6:BH$37)-MIN('06 (ind)'!BH$6:BH$37))),ABS(-100+(100*(('06 (ind)'!BH10-MIN('06 (ind)'!BH$6:BH$37))/(MAX('06 (ind)'!BH$6:BH$37)-MIN('06 (ind)'!BH$6:BH$37))))))</f>
        <v>6.7093248983712384</v>
      </c>
      <c r="BI11" s="75">
        <f>IF('06 (ind)'!BI$1="si",100*(('06 (ind)'!BI10-MIN('06 (ind)'!BI$6:BI$37))/(MAX('06 (ind)'!BI$6:BI$37)-MIN('06 (ind)'!BI$6:BI$37))),ABS(-100+(100*(('06 (ind)'!BI10-MIN('06 (ind)'!BI$6:BI$37))/(MAX('06 (ind)'!BI$6:BI$37)-MIN('06 (ind)'!BI$6:BI$37))))))</f>
        <v>96.078670843444613</v>
      </c>
      <c r="BJ11" s="75">
        <f>IF('06 (ind)'!BJ$1="si",100*(('06 (ind)'!BJ10-MIN('06 (ind)'!BJ$6:BJ$37))/(MAX('06 (ind)'!BJ$6:BJ$37)-MIN('06 (ind)'!BJ$6:BJ$37))),ABS(-100+(100*(('06 (ind)'!BJ10-MIN('06 (ind)'!BJ$6:BJ$37))/(MAX('06 (ind)'!BJ$6:BJ$37)-MIN('06 (ind)'!BJ$6:BJ$37))))))</f>
        <v>1.8934236401556082E-3</v>
      </c>
      <c r="BK11" s="75">
        <f>IF('06 (ind)'!BK$1="si",100*(('06 (ind)'!BK10-MIN('06 (ind)'!BK$6:BK$37))/(MAX('06 (ind)'!BK$6:BK$37)-MIN('06 (ind)'!BK$6:BK$37))),ABS(-100+(100*(('06 (ind)'!BK10-MIN('06 (ind)'!BK$6:BK$37))/(MAX('06 (ind)'!BK$6:BK$37)-MIN('06 (ind)'!BK$6:BK$37))))))</f>
        <v>4.0780751118717049</v>
      </c>
      <c r="BL11" s="75">
        <f>IF('06 (ind)'!BL$1="si",100*(('06 (ind)'!BL10-MIN('06 (ind)'!BL$6:BL$37))/(MAX('06 (ind)'!BL$6:BL$37)-MIN('06 (ind)'!BL$6:BL$37))),ABS(-100+(100*(('06 (ind)'!BL10-MIN('06 (ind)'!BL$6:BL$37))/(MAX('06 (ind)'!BL$6:BL$37)-MIN('06 (ind)'!BL$6:BL$37))))))</f>
        <v>7.1999999999999993</v>
      </c>
      <c r="BM11" s="75">
        <f>IF('06 (ind)'!BM$1="si",100*(('06 (ind)'!BM10-MIN('06 (ind)'!BM$6:BM$37))/(MAX('06 (ind)'!BM$6:BM$37)-MIN('06 (ind)'!BM$6:BM$37))),ABS(-100+(100*(('06 (ind)'!BM10-MIN('06 (ind)'!BM$6:BM$37))/(MAX('06 (ind)'!BM$6:BM$37)-MIN('06 (ind)'!BM$6:BM$37))))))</f>
        <v>6.9748484572790748</v>
      </c>
      <c r="BN11" s="75">
        <f>IF('06 (ind)'!BN$1="si",100*(('06 (ind)'!BN10-MIN('06 (ind)'!BN$6:BN$37))/(MAX('06 (ind)'!BN$6:BN$37)-MIN('06 (ind)'!BN$6:BN$37))),ABS(-100+(100*(('06 (ind)'!BN10-MIN('06 (ind)'!BN$6:BN$37))/(MAX('06 (ind)'!BN$6:BN$37)-MIN('06 (ind)'!BN$6:BN$37))))))</f>
        <v>8.424416863921115</v>
      </c>
      <c r="BO11" s="75">
        <f>IF('06 (ind)'!BO$1="si",100*(('06 (ind)'!BO10-MIN('06 (ind)'!BO$6:BO$37))/(MAX('06 (ind)'!BO$6:BO$37)-MIN('06 (ind)'!BO$6:BO$37))),ABS(-100+(100*(('06 (ind)'!BO10-MIN('06 (ind)'!BO$6:BO$37))/(MAX('06 (ind)'!BO$6:BO$37)-MIN('06 (ind)'!BO$6:BO$37))))))</f>
        <v>2.5499222047204264</v>
      </c>
      <c r="BP11" s="75">
        <f>IF('06 (ind)'!BP$1="si",100*(('06 (ind)'!BP10-MIN('06 (ind)'!BP$6:BP$37))/(MAX('06 (ind)'!BP$6:BP$37)-MIN('06 (ind)'!BP$6:BP$37))),ABS(-100+(100*(('06 (ind)'!BP10-MIN('06 (ind)'!BP$6:BP$37))/(MAX('06 (ind)'!BP$6:BP$37)-MIN('06 (ind)'!BP$6:BP$37))))))</f>
        <v>0</v>
      </c>
      <c r="BQ11" s="75">
        <f>IF('06 (ind)'!BQ$1="si",100*(('06 (ind)'!BQ10-MIN('06 (ind)'!BQ$6:BQ$37))/(MAX('06 (ind)'!BQ$6:BQ$37)-MIN('06 (ind)'!BQ$6:BQ$37))),ABS(-100+(100*(('06 (ind)'!BQ10-MIN('06 (ind)'!BQ$6:BQ$37))/(MAX('06 (ind)'!BQ$6:BQ$37)-MIN('06 (ind)'!BQ$6:BQ$37))))))</f>
        <v>15.90285774226164</v>
      </c>
      <c r="BR11" s="75">
        <f>IF('06 (ind)'!BR$1="si",100*(('06 (ind)'!BR10-MIN('06 (ind)'!BR$6:BR$37))/(MAX('06 (ind)'!BR$6:BR$37)-MIN('06 (ind)'!BR$6:BR$37))),ABS(-100+(100*(('06 (ind)'!BR10-MIN('06 (ind)'!BR$6:BR$37))/(MAX('06 (ind)'!BP$6:BP$37)-MIN('06 (ind)'!BR$6:BR$37))))))</f>
        <v>26.729414638780685</v>
      </c>
      <c r="BS11" s="75">
        <f>IF('06 (ind)'!BS$1="si",100*(('06 (ind)'!BS10-MIN('06 (ind)'!BS$6:BS$37))/(MAX('06 (ind)'!BS$6:BS$37)-MIN('06 (ind)'!BS$6:BS$37))),ABS(-100+(100*(('06 (ind)'!BS10-MIN('06 (ind)'!BS$6:BS$37))/(MAX('06 (ind)'!BQ$6:BQ$37)-MIN('06 (ind)'!BS$6:BS$37))))))</f>
        <v>78.685334735837202</v>
      </c>
      <c r="BT11" s="75">
        <f>IF('06 (ind)'!BT$1="si",100*(('06 (ind)'!BT10-MIN('06 (ind)'!BT$6:BT$37))/(MAX('06 (ind)'!BT$6:BT$37)-MIN('06 (ind)'!BT$6:BT$37))),ABS(-100+(100*(('06 (ind)'!BT10-MIN('06 (ind)'!BT$6:BT$37))/(MAX('06 (ind)'!BR$6:BR$37)-MIN('06 (ind)'!BT$6:BT$37))))))</f>
        <v>91.517297499999998</v>
      </c>
      <c r="BU11" s="75">
        <f>IF('06 (ind)'!BU$1="si",100*(('06 (ind)'!BU10-MIN('06 (ind)'!BU$6:BU$37))/(MAX('06 (ind)'!BU$6:BU$37)-MIN('06 (ind)'!BU$6:BU$37))),ABS(-100+(100*(('06 (ind)'!BU10-MIN('06 (ind)'!BU$6:BU$37))/(MAX('06 (ind)'!BU$6:BU$37)-MIN('06 (ind)'!BU$6:BU$37))))))</f>
        <v>81.286814680561847</v>
      </c>
      <c r="BV11" s="75">
        <f>IF('06 (ind)'!BV$1="si",100*(('06 (ind)'!BV10-MIN('06 (ind)'!BV$6:BV$37))/(MAX('06 (ind)'!BV$6:BV$37)-MIN('06 (ind)'!BV$6:BV$37))),ABS(-100+(100*(('06 (ind)'!BV10-MIN('06 (ind)'!BV$6:BV$37))/(MAX('06 (ind)'!BV$6:BV$37)-MIN('06 (ind)'!BV$6:BV$37))))))</f>
        <v>63.652587745389653</v>
      </c>
      <c r="BW11" s="75">
        <f>IF('06 (ind)'!BW$1="si",100*(('06 (ind)'!BW10-MIN('06 (ind)'!BW$6:BW$37))/(MAX('06 (ind)'!BW$6:BW$37)-MIN('06 (ind)'!BW$6:BW$37))),ABS(-100+(100*(('06 (ind)'!BW10-MIN('06 (ind)'!BW$6:BW$37))/(MAX('06 (ind)'!BW$6:BW$37)-MIN('06 (ind)'!BW$6:BW$37))))))</f>
        <v>71.872949205932528</v>
      </c>
      <c r="BX11" s="75">
        <f>IF('06 (ind)'!BX$1="si",100*(('06 (ind)'!BX10-MIN('06 (ind)'!BX$6:BX$37))/(MAX('06 (ind)'!BX$6:BX$37)-MIN('06 (ind)'!BX$6:BX$37))),ABS(-100+(100*(('06 (ind)'!BX10-MIN('06 (ind)'!BX$6:BX$37))/(MAX('06 (ind)'!BX$6:BX$37)-MIN('06 (ind)'!BX$6:BX$37))))))</f>
        <v>5.1940369640424535</v>
      </c>
      <c r="BY11" s="75">
        <f>IF('06 (ind)'!BY$1="si",100*(('06 (ind)'!BY10-MIN('06 (ind)'!BY$6:BY$37))/(MAX('06 (ind)'!BY$6:BY$37)-MIN('06 (ind)'!BY$6:BY$37))),ABS(-100+(100*(('06 (ind)'!BY10-MIN('06 (ind)'!BY$6:BY$37))/(MAX('06 (ind)'!BY$6:BY$37)-MIN('06 (ind)'!BY$6:BY$37))))))</f>
        <v>21.455720831241713</v>
      </c>
      <c r="BZ11" s="75">
        <f>IF('06 (ind)'!BZ$1="si",100*(('06 (ind)'!BZ10-MIN('06 (ind)'!BZ$6:BZ$37))/(MAX('06 (ind)'!BZ$6:BZ$37)-MIN('06 (ind)'!BZ$6:BZ$37))),ABS(-100+(100*(('06 (ind)'!BZ10-MIN('06 (ind)'!BZ$6:BZ$37))/(MAX('06 (ind)'!BZ$6:BZ$37)-MIN('06 (ind)'!BZ$6:BZ$37))))))</f>
        <v>45.363506072268258</v>
      </c>
      <c r="CA11" s="75">
        <f>IF('06 (ind)'!CA$1="si",100*(('06 (ind)'!CA10-MIN('06 (ind)'!CA$6:CA$37))/(MAX('06 (ind)'!CA$6:CA$37)-MIN('06 (ind)'!CA$6:CA$37))),ABS(-100+(100*(('06 (ind)'!CA10-MIN('06 (ind)'!CA$6:CA$37))/(MAX('06 (ind)'!CA$6:CA$37)-MIN('06 (ind)'!CA$6:CA$37))))))</f>
        <v>28.59090904492696</v>
      </c>
      <c r="CB11" s="75">
        <f>IF('06 (ind)'!CB$1="si",100*(('06 (ind)'!CB10-MIN('06 (ind)'!CB$6:CB$37))/(MAX('06 (ind)'!CB$6:CB$37)-MIN('06 (ind)'!CB$6:CB$37))),ABS(-100+(100*(('06 (ind)'!CB10-MIN('06 (ind)'!CB$6:CB$37))/(MAX('06 (ind)'!CB$6:CB$37)-MIN('06 (ind)'!CB$6:CB$37))))))</f>
        <v>96.170212765957459</v>
      </c>
      <c r="CC11" s="75">
        <f>IF('06 (ind)'!CC$1="si",100*(('06 (ind)'!CC10-MIN('06 (ind)'!CC$6:CC$37))/(MAX('06 (ind)'!CC$6:CC$37)-MIN('06 (ind)'!CC$6:CC$37))),ABS(-100+(100*(('06 (ind)'!CC10-MIN('06 (ind)'!CC$6:CC$37))/(MAX('06 (ind)'!CC$6:CC$37)-MIN('06 (ind)'!CC$6:CC$37))))))</f>
        <v>63.172588722386514</v>
      </c>
      <c r="CD11" s="75">
        <f>IF('06 (ind)'!CD$1="si",100*(('06 (ind)'!CD10-MIN('06 (ind)'!CD$6:CD$37))/(MAX('06 (ind)'!CD$6:CD$37)-MIN('06 (ind)'!CD$6:CD$37))),ABS(-100+(100*(('06 (ind)'!CD10-MIN('06 (ind)'!CD$6:CD$37))/(MAX('06 (ind)'!CD$6:CD$37)-MIN('06 (ind)'!CD$6:CD$37))))))</f>
        <v>0.55013319638906266</v>
      </c>
      <c r="CE11" s="75">
        <f>IF('06 (ind)'!CE$1="si",100*(('06 (ind)'!CE10-MIN('06 (ind)'!CE$6:CE$37))/(MAX('06 (ind)'!CE$6:CE$37)-MIN('06 (ind)'!CE$6:CE$37))),ABS(-100+(100*(('06 (ind)'!CE10-MIN('06 (ind)'!CE$6:CE$37))/(MAX('06 (ind)'!CE$6:CE$37)-MIN('06 (ind)'!CE$6:CE$37))))))</f>
        <v>8.5840363105262352</v>
      </c>
      <c r="CF11" s="75">
        <f>IF('06 (ind)'!CF$1="si",100*(('06 (ind)'!CF10-MIN('06 (ind)'!CF$6:CF$37))/(MAX('06 (ind)'!CF$6:CF$37)-MIN('06 (ind)'!CF$6:CF$37))),ABS(-100+(100*(('06 (ind)'!CF10-MIN('06 (ind)'!CF$6:CF$37))/(MAX('06 (ind)'!CF$6:CF$37)-MIN('06 (ind)'!CF$6:CF$37))))))</f>
        <v>0.6157953519891971</v>
      </c>
      <c r="CG11" s="75">
        <f>IF('06 (ind)'!CG$1="si",100*(('06 (ind)'!CG10-MIN('06 (ind)'!CG$6:CG$37))/(MAX('06 (ind)'!CG$6:CG$37)-MIN('06 (ind)'!CG$6:CG$37))),ABS(-100+(100*(('06 (ind)'!CG10-MIN('06 (ind)'!CG$6:CG$37))/(MAX('06 (ind)'!CG$6:CG$37)-MIN('06 (ind)'!CG$6:CG$37))))))</f>
        <v>5.4991459696375253</v>
      </c>
      <c r="CH11" s="75">
        <f>IF('06 (ind)'!CH$1="si",100*(('06 (ind)'!CH10-MIN('06 (ind)'!CH$6:CH$37))/(MAX('06 (ind)'!CH$6:CH$37)-MIN('06 (ind)'!CH$6:CH$37))),ABS(-100+(100*(('06 (ind)'!CH10-MIN('06 (ind)'!CH$6:CH$37))/(MAX('06 (ind)'!CH$6:CH$37)-MIN('06 (ind)'!CH$6:CH$37))))))</f>
        <v>6.015918026665279</v>
      </c>
      <c r="CI11" s="75">
        <f>IF('06 (ind)'!CI$1="si",100*(('06 (ind)'!CI10-MIN('06 (ind)'!CI$6:CI$37))/(MAX('06 (ind)'!CI$6:CI$37)-MIN('06 (ind)'!CI$6:CI$37))),ABS(-100+(100*(('06 (ind)'!CI10-MIN('06 (ind)'!CI$6:CI$37))/(MAX('06 (ind)'!CI$6:CI$37)-MIN('06 (ind)'!CI$6:CI$37))))))</f>
        <v>23.618833079577385</v>
      </c>
      <c r="CJ11" s="75">
        <f>IF('06 (ind)'!CJ$1="si",100*(('06 (ind)'!CJ10-MIN('06 (ind)'!CJ$6:CJ$37))/(MAX('06 (ind)'!CJ$6:CJ$37)-MIN('06 (ind)'!CJ$6:CJ$37))),ABS(-100+(100*(('06 (ind)'!CJ10-MIN('06 (ind)'!CJ$6:CJ$37))/(MAX('06 (ind)'!CJ$6:CJ$37)-MIN('06 (ind)'!CJ$6:CJ$37))))))</f>
        <v>44.484387470055836</v>
      </c>
      <c r="CK11" s="75">
        <f>IF('06 (ind)'!CK$1="si",100*(('06 (ind)'!CK10-MIN('06 (ind)'!CK$6:CK$37))/(MAX('06 (ind)'!CK$6:CK$37)-MIN('06 (ind)'!CK$6:CK$37))),ABS(-100+(100*(('06 (ind)'!CK10-MIN('06 (ind)'!CK$6:CK$37))/(MAX('06 (ind)'!CK$6:CK$37)-MIN('06 (ind)'!CK$6:CK$37))))))</f>
        <v>6.7039401819829925</v>
      </c>
      <c r="CL11" s="75">
        <f>IF('06 (ind)'!CL$1="si",100*(('06 (ind)'!CL10-MIN('06 (ind)'!CL$6:CL$37))/(MAX('06 (ind)'!CL$6:CL$37)-MIN('06 (ind)'!CL$6:CL$37))),ABS(-100+(100*(('06 (ind)'!CL10-MIN('06 (ind)'!CL$6:CL$37))/(MAX('06 (ind)'!CL$6:CL$37)-MIN('06 (ind)'!CL$6:CL$37))))))</f>
        <v>3.3810584429687811</v>
      </c>
      <c r="CM11" s="75">
        <f>IF('06 (ind)'!CM$1="si",100*(('06 (ind)'!CM10-MIN('06 (ind)'!CM$6:CM$37))/(MAX('06 (ind)'!CM$6:CM$37)-MIN('06 (ind)'!CM$6:CM$37))),ABS(-100+(100*(('06 (ind)'!CM10-MIN('06 (ind)'!CM$6:CM$37))/(MAX('06 (ind)'!CM$6:CM$37)-MIN('06 (ind)'!CM$6:CM$37))))))</f>
        <v>2.9110837178933586</v>
      </c>
    </row>
    <row r="12" spans="1:91">
      <c r="A12" s="18" t="s">
        <v>211</v>
      </c>
      <c r="B12" s="87">
        <f>IF('06 (ind)'!B$1="si",100*(('06 (ind)'!B11-MIN('06 (ind)'!B$6:B$37))/(MAX('06 (ind)'!B$6:B$37)-MIN('06 (ind)'!B$6:B$37))),ABS(-100+(100*(('06 (ind)'!B11-MIN('06 (ind)'!B$6:B$37))/(MAX('06 (ind)'!B$6:B$37)-MIN('06 (ind)'!B$6:B$37))))))</f>
        <v>14.362546009858146</v>
      </c>
      <c r="C12" s="87">
        <f>IF('06 (ind)'!C$1="si",100*(('06 (ind)'!C11-MIN('06 (ind)'!C$6:C$37))/(MAX('06 (ind)'!C$6:C$37)-MIN('06 (ind)'!C$6:C$37))),ABS(-100+(100*(('06 (ind)'!C11-MIN('06 (ind)'!C$6:C$37))/(MAX('06 (ind)'!C$6:C$37)-MIN('06 (ind)'!C$6:C$37))))))</f>
        <v>51.755672340590763</v>
      </c>
      <c r="D12" s="87">
        <f>IF('06 (ind)'!D$1="si",100*(('06 (ind)'!D11-MIN('06 (ind)'!D$6:D$37))/(MAX('06 (ind)'!D$6:D$37)-MIN('06 (ind)'!D$6:D$37))),ABS(-100+(100*(('06 (ind)'!D11-MIN('06 (ind)'!D$6:D$37))/(MAX('06 (ind)'!D$6:D$37)-MIN('06 (ind)'!D$6:D$37))))))</f>
        <v>49.906992732199221</v>
      </c>
      <c r="E12" s="87">
        <f>IF('06 (ind)'!E$1="si",100*(('06 (ind)'!E11-MIN('06 (ind)'!E$6:E$37))/(MAX('06 (ind)'!E$6:E$37)-MIN('06 (ind)'!E$6:E$37))),ABS(-100+(100*(('06 (ind)'!E11-MIN('06 (ind)'!E$6:E$37))/(MAX('06 (ind)'!E$6:E$37)-MIN('06 (ind)'!E$6:E$37))))))</f>
        <v>42.33348234242289</v>
      </c>
      <c r="F12" s="87">
        <f>IF('06 (ind)'!F$1="si",100*(('06 (ind)'!F11-MIN('06 (ind)'!F$6:F$37))/(MAX('06 (ind)'!F$6:F$37)-MIN('06 (ind)'!F$6:F$37))),ABS(-100+(100*(('06 (ind)'!F11-MIN('06 (ind)'!F$6:F$37))/(MAX('06 (ind)'!F$6:F$37)-MIN('06 (ind)'!F$6:F$37))))))</f>
        <v>66.666666666666657</v>
      </c>
      <c r="G12" s="87">
        <f>IF('06 (ind)'!G$1="si",100*(('06 (ind)'!G11-MIN('06 (ind)'!G$6:G$37))/(MAX('06 (ind)'!G$6:G$37)-MIN('06 (ind)'!G$6:G$37))),ABS(-100+(100*(('06 (ind)'!G11-MIN('06 (ind)'!G$6:G$37))/(MAX('06 (ind)'!G$6:G$37)-MIN('06 (ind)'!G$6:G$37))))))</f>
        <v>47.204968944099377</v>
      </c>
      <c r="H12" s="87">
        <f>IF('06 (ind)'!H$1="si",100*(('06 (ind)'!H11-MIN('06 (ind)'!H$6:H$37))/(MAX('06 (ind)'!H$6:H$37)-MIN('06 (ind)'!H$6:H$37))),ABS(-100+(100*(('06 (ind)'!H11-MIN('06 (ind)'!H$6:H$37))/(MAX('06 (ind)'!H$6:H$37)-MIN('06 (ind)'!H$6:H$37))))))</f>
        <v>64.417177914110425</v>
      </c>
      <c r="I12" s="87">
        <f>IF('06 (ind)'!I$1="si",100*(('06 (ind)'!I11-MIN('06 (ind)'!I$6:I$37))/(MAX('06 (ind)'!I$6:I$37)-MIN('06 (ind)'!I$6:I$37))),ABS(-100+(100*(('06 (ind)'!I11-MIN('06 (ind)'!I$6:I$37))/(MAX('06 (ind)'!I$6:I$37)-MIN('06 (ind)'!I$6:I$37))))))</f>
        <v>47.988505747126432</v>
      </c>
      <c r="J12" s="87">
        <f>IF('06 (ind)'!J$1="si",100*(('06 (ind)'!J11-MIN('06 (ind)'!J$6:J$37))/(MAX('06 (ind)'!J$6:J$37)-MIN('06 (ind)'!J$6:J$37))),ABS(-100+(100*(('06 (ind)'!J11-MIN('06 (ind)'!J$6:J$37))/(MAX('06 (ind)'!J$6:J$37)-MIN('06 (ind)'!J$6:J$37))))))</f>
        <v>4.113924050632912</v>
      </c>
      <c r="K12" s="87">
        <f>IF('06 (ind)'!K$1="si",100*(('06 (ind)'!K11-MIN('06 (ind)'!K$6:K$37))/(MAX('06 (ind)'!K$6:K$37)-MIN('06 (ind)'!K$6:K$37))),ABS(-100+(100*(('06 (ind)'!K11-MIN('06 (ind)'!K$6:K$37))/(MAX('06 (ind)'!K$6:K$37)-MIN('06 (ind)'!K$6:K$37))))))</f>
        <v>13.926750588117716</v>
      </c>
      <c r="L12" s="87">
        <f>IF('06 (ind)'!L$1="si",100*(('06 (ind)'!L11-MIN('06 (ind)'!L$6:L$37))/(MAX('06 (ind)'!L$6:L$37)-MIN('06 (ind)'!L$6:L$37))),ABS(-100+(100*(('06 (ind)'!L11-MIN('06 (ind)'!L$6:L$37))/(MAX('06 (ind)'!L$6:L$37)-MIN('06 (ind)'!L$6:L$37))))))</f>
        <v>23.121974363159481</v>
      </c>
      <c r="M12" s="87">
        <f>IF('06 (ind)'!M$1="si",100*(('06 (ind)'!M11-MIN('06 (ind)'!M$6:M$37))/(MAX('06 (ind)'!M$6:M$37)-MIN('06 (ind)'!M$6:M$37))),ABS(-100+(100*(('06 (ind)'!M11-MIN('06 (ind)'!M$6:M$37))/(MAX('06 (ind)'!M$6:M$37)-MIN('06 (ind)'!M$6:M$37))))))</f>
        <v>0</v>
      </c>
      <c r="N12" s="87">
        <f>IF('06 (ind)'!N$1="si",100*(('06 (ind)'!N11-MIN('06 (ind)'!N$6:N$37))/(MAX('06 (ind)'!N$6:N$37)-MIN('06 (ind)'!N$6:N$37))),ABS(-100+(100*(('06 (ind)'!N11-MIN('06 (ind)'!N$6:N$37))/(MAX('06 (ind)'!N$6:N$37)-MIN('06 (ind)'!N$6:N$37))))))</f>
        <v>32.68652131784642</v>
      </c>
      <c r="O12" s="87">
        <f>IF('06 (ind)'!O$1="si",100*(('06 (ind)'!O11-MIN('06 (ind)'!O$6:O$37))/(MAX('06 (ind)'!O$6:O$37)-MIN('06 (ind)'!O$6:O$37))),ABS(-100+(100*(('06 (ind)'!O11-MIN('06 (ind)'!O$6:O$37))/(MAX('06 (ind)'!O$6:O$37)-MIN('06 (ind)'!O$6:O$37))))))</f>
        <v>79.365079365079367</v>
      </c>
      <c r="P12" s="87">
        <f>IF('06 (ind)'!P$1="si",100*(('06 (ind)'!P11-MIN('06 (ind)'!P$6:P$37))/(MAX('06 (ind)'!P$6:P$37)-MIN('06 (ind)'!P$6:P$37))),ABS(-100+(100*(('06 (ind)'!P11-MIN('06 (ind)'!P$6:P$37))/(MAX('06 (ind)'!P$6:P$37)-MIN('06 (ind)'!P$6:P$37))))))</f>
        <v>5.7756861850396</v>
      </c>
      <c r="Q12" s="87">
        <f>IF('06 (ind)'!Q$1="si",100*(('06 (ind)'!Q11-MIN('06 (ind)'!Q$6:Q$37))/(MAX('06 (ind)'!Q$6:Q$37)-MIN('06 (ind)'!Q$6:Q$37))),ABS(-100+(100*(('06 (ind)'!Q11-MIN('06 (ind)'!Q$6:Q$37))/(MAX('06 (ind)'!Q$6:Q$37)-MIN('06 (ind)'!Q$6:Q$37))))))</f>
        <v>56.749430545589789</v>
      </c>
      <c r="R12" s="87">
        <f>IF('06 (ind)'!R$1="si",100*(('06 (ind)'!R11-MIN('06 (ind)'!R$6:R$37))/(MAX('06 (ind)'!R$6:R$37)-MIN('06 (ind)'!R$6:R$37))),ABS(-100+(100*(('06 (ind)'!R11-MIN('06 (ind)'!R$6:R$37))/(MAX('06 (ind)'!R$6:R$37)-MIN('06 (ind)'!R$6:R$37))))))</f>
        <v>0.11847536969327505</v>
      </c>
      <c r="S12" s="75">
        <f>ABS(ABS(('06 (ind)'!S11-((MAX('06 (ind)'!S$6:S$37)+MIN('06 (ind)'!S$6:S$37))/2))/(((MAX('06 (ind)'!S$6:S$37)+MIN('06 (ind)'!S$6:S$37))/2)-MAX('06 (ind)'!S$6:S$37))*100)-100)</f>
        <v>39.547073696159948</v>
      </c>
      <c r="T12" s="75">
        <f>IF('06 (ind)'!T$1="si",100*(('06 (ind)'!T11-MIN('06 (ind)'!T$6:T$37))/(MAX('06 (ind)'!T$6:T$37)-MIN('06 (ind)'!T$6:T$37))),ABS(-100+(100*(('06 (ind)'!T11-MIN('06 (ind)'!T$6:T$37))/(MAX('06 (ind)'!T$6:T$37)-MIN('06 (ind)'!T$6:T$37))))))</f>
        <v>56.032166731494627</v>
      </c>
      <c r="U12" s="75">
        <f>IF('06 (ind)'!U$1="si",100*(('06 (ind)'!U11-MIN('06 (ind)'!U$6:U$37))/(MAX('06 (ind)'!U$6:U$37)-MIN('06 (ind)'!U$6:U$37))),ABS(-100+(100*(('06 (ind)'!U11-MIN('06 (ind)'!U$6:U$37))/(MAX('06 (ind)'!U$6:U$37)-MIN('06 (ind)'!U$6:U$37))))))</f>
        <v>100</v>
      </c>
      <c r="V12" s="75">
        <f>IF('06 (ind)'!V$1="si",100*(('06 (ind)'!V11-MIN('06 (ind)'!V$6:V$37))/(MAX('06 (ind)'!V$6:V$37)-MIN('06 (ind)'!V$6:V$37))),ABS(-100+(100*(('06 (ind)'!V11-MIN('06 (ind)'!V$6:V$37))/(MAX('06 (ind)'!V$6:V$37)-MIN('06 (ind)'!V$6:V$37))))))</f>
        <v>93.370165745856355</v>
      </c>
      <c r="W12" s="75">
        <f>IF('06 (ind)'!W$1="si",100*(('06 (ind)'!W11-MIN('06 (ind)'!W$6:W$37))/(MAX('06 (ind)'!W$6:W$37)-MIN('06 (ind)'!W$6:W$37))),ABS(-100+(100*(('06 (ind)'!W11-MIN('06 (ind)'!W$6:W$37))/(MAX('06 (ind)'!W$6:W$37)-MIN('06 (ind)'!W$6:W$37))))))</f>
        <v>76.883066589898107</v>
      </c>
      <c r="X12" s="75">
        <f>IF('06 (ind)'!X$1="si",100*(('06 (ind)'!X11-MIN('06 (ind)'!X$6:X$37))/(MAX('06 (ind)'!X$6:X$37)-MIN('06 (ind)'!X$6:X$37))),ABS(-100+(100*(('06 (ind)'!X11-MIN('06 (ind)'!X$6:X$37))/(MAX('06 (ind)'!X$6:X$37)-MIN('06 (ind)'!X$6:X$37))))))</f>
        <v>79.848875147710316</v>
      </c>
      <c r="Y12" s="75">
        <f>IF('06 (ind)'!Y$1="si",100*(('06 (ind)'!Y11-MIN('06 (ind)'!Y$6:Y$37))/(MAX('06 (ind)'!Y$6:Y$37)-MIN('06 (ind)'!Y$6:Y$37))),ABS(-100+(100*(('06 (ind)'!Y11-MIN('06 (ind)'!Y$6:Y$37))/(MAX('06 (ind)'!Y$6:Y$37)-MIN('06 (ind)'!Y$6:Y$37))))))</f>
        <v>74.944490925473019</v>
      </c>
      <c r="Z12" s="75">
        <f>IF('06 (ind)'!Z$1="si",100*(('06 (ind)'!Z11-MIN('06 (ind)'!Z$6:Z$37))/(MAX('06 (ind)'!Z$6:Z$37)-MIN('06 (ind)'!Z$6:Z$37))),ABS(-100+(100*(('06 (ind)'!Z11-MIN('06 (ind)'!Z$6:Z$37))/(MAX('06 (ind)'!Z$6:Z$37)-MIN('06 (ind)'!Z$6:Z$37))))))</f>
        <v>100</v>
      </c>
      <c r="AA12" s="75">
        <f>IF('06 (ind)'!AA$1="si",100*(('06 (ind)'!AA11-MIN('06 (ind)'!AA$6:AA$37))/(MAX('06 (ind)'!AA$6:AA$37)-MIN('06 (ind)'!AA$6:AA$37))),ABS(-100+(100*(('06 (ind)'!AA11-MIN('06 (ind)'!AA$6:AA$37))/(MAX('06 (ind)'!AA$6:AA$37)-MIN('06 (ind)'!AA$6:AA$37))))))</f>
        <v>90.251905146611193</v>
      </c>
      <c r="AB12" s="75">
        <f>IF('06 (ind)'!AB$1="si",100*(('06 (ind)'!AB11-MIN('06 (ind)'!AB$6:AB$37))/(MAX('06 (ind)'!AB$6:AB$37)-MIN('06 (ind)'!AB$6:AB$37))),ABS(-100+(100*(('06 (ind)'!AB11-MIN('06 (ind)'!AB$6:AB$37))/(MAX('06 (ind)'!AB$6:AB$37)-MIN('06 (ind)'!AB$6:AB$37))))))</f>
        <v>50.124179896643881</v>
      </c>
      <c r="AC12" s="75">
        <f>IF('06 (ind)'!AC$1="si",100*(('06 (ind)'!AC11-MIN('06 (ind)'!AC$6:AC$37))/(MAX('06 (ind)'!AC$6:AC$37)-MIN('06 (ind)'!AC$6:AC$37))),ABS(-100+(100*(('06 (ind)'!AC11-MIN('06 (ind)'!AC$6:AC$37))/(MAX('06 (ind)'!AC$6:AC$37)-MIN('06 (ind)'!AC$6:AC$37))))))</f>
        <v>60.919008140901802</v>
      </c>
      <c r="AD12" s="75">
        <f>IF('06 (ind)'!AD$1="si",100*(('06 (ind)'!AD11-MIN('06 (ind)'!AD$6:AD$37))/(MAX('06 (ind)'!AD$6:AD$37)-MIN('06 (ind)'!AD$6:AD$37))),ABS(-100+(100*(('06 (ind)'!AD11-MIN('06 (ind)'!AD$6:AD$37))/(MAX('06 (ind)'!AD$6:AD$37)-MIN('06 (ind)'!AD$6:AD$37))))))</f>
        <v>52.482873169437738</v>
      </c>
      <c r="AE12" s="75">
        <f>IF('06 (ind)'!AE$1="si",100*(('06 (ind)'!AE11-MIN('06 (ind)'!AE$6:AE$37))/(MAX('06 (ind)'!AE$6:AE$37)-MIN('06 (ind)'!AE$6:AE$37))),ABS(-100+(100*(('06 (ind)'!AE11-MIN('06 (ind)'!AE$6:AE$37))/(MAX('06 (ind)'!AE$6:AE$37)-MIN('06 (ind)'!AE$6:AE$37))))))</f>
        <v>71.216632918284077</v>
      </c>
      <c r="AF12" s="75">
        <f>IF('06 (ind)'!AF$1="si",100*(('06 (ind)'!AF11-MIN('06 (ind)'!AF$6:AF$37))/(MAX('06 (ind)'!AF$6:AF$37)-MIN('06 (ind)'!AF$6:AF$37))),ABS(-100+(100*(('06 (ind)'!AF11-MIN('06 (ind)'!AF$6:AF$37))/(MAX('06 (ind)'!AF$6:AF$37)-MIN('06 (ind)'!AF$6:AF$37))))))</f>
        <v>94.004555599069903</v>
      </c>
      <c r="AG12" s="75">
        <f>IF('06 (ind)'!AG$1="si",100*(('06 (ind)'!AG11-MIN('06 (ind)'!AG$6:AG$37))/(MAX('06 (ind)'!AG$6:AG$37)-MIN('06 (ind)'!AG$6:AG$37))),ABS(-100+(100*(('06 (ind)'!AG11-MIN('06 (ind)'!AG$6:AG$37))/(MAX('06 (ind)'!AG$6:AG$37)-MIN('06 (ind)'!AG$6:AG$37))))))</f>
        <v>53.591160220994503</v>
      </c>
      <c r="AH12" s="75">
        <f>IF('06 (ind)'!AH$1="si",100*(('06 (ind)'!AH11-MIN('06 (ind)'!AH$6:AH$37))/(MAX('06 (ind)'!AH$6:AH$37)-MIN('06 (ind)'!AH$6:AH$37))),ABS(-100+(100*(('06 (ind)'!AH11-MIN('06 (ind)'!AH$6:AH$37))/(MAX('06 (ind)'!AH$6:AH$37)-MIN('06 (ind)'!AH$6:AH$37))))))</f>
        <v>20.111731843575427</v>
      </c>
      <c r="AI12" s="75">
        <f>IF('06 (ind)'!AI$1="si",100*(('06 (ind)'!AI11-MIN('06 (ind)'!AI$6:AI$37))/(MAX('06 (ind)'!AI$6:AI$37)-MIN('06 (ind)'!AI$6:AI$37))),ABS(-100+(100*(('06 (ind)'!AI11-MIN('06 (ind)'!AI$6:AI$37))/(MAX('06 (ind)'!AI$6:AI$37)-MIN('06 (ind)'!AI$6:AI$37))))))</f>
        <v>6.3911388152737851</v>
      </c>
      <c r="AJ12" s="75">
        <f>IF('06 (ind)'!AJ$1="si",100*(('06 (ind)'!AJ11-MIN('06 (ind)'!AJ$6:AJ$37))/(MAX('06 (ind)'!AJ$6:AJ$37)-MIN('06 (ind)'!AJ$6:AJ$37))),ABS(-100+(100*(('06 (ind)'!AJ11-MIN('06 (ind)'!AJ$6:AJ$37))/(MAX('06 (ind)'!AJ$6:AJ$37)-MIN('06 (ind)'!AJ$6:AJ$37))))))</f>
        <v>77.951668584580005</v>
      </c>
      <c r="AK12" s="75">
        <f>IF('06 (ind)'!AK$1="si",100*(('06 (ind)'!AK11-MIN('06 (ind)'!AK$6:AK$37))/(MAX('06 (ind)'!AK$6:AK$37)-MIN('06 (ind)'!AK$6:AK$37))),ABS(-100+(100*(('06 (ind)'!AK11-MIN('06 (ind)'!AK$6:AK$37))/(MAX('06 (ind)'!AK$6:AK$37)-MIN('06 (ind)'!AK$6:AK$37))))))</f>
        <v>13.549005216552782</v>
      </c>
      <c r="AL12" s="75">
        <f>IF('06 (ind)'!AL$1="si",100*(('06 (ind)'!AL11-MIN('06 (ind)'!AL$6:AL$37))/(MAX('06 (ind)'!AL$6:AL$37)-MIN('06 (ind)'!AL$6:AL$37))),ABS(-100+(100*(('06 (ind)'!AL11-MIN('06 (ind)'!AL$6:AL$37))/(MAX('06 (ind)'!AL$6:AL$37)-MIN('06 (ind)'!AL$6:AL$37))))))</f>
        <v>78.56158289276253</v>
      </c>
      <c r="AM12" s="75">
        <f>IF('06 (ind)'!AM$1="si",100*(('06 (ind)'!AM11-MIN('06 (ind)'!AM$6:AM$37))/(MAX('06 (ind)'!AM$6:AM$37)-MIN('06 (ind)'!AM$6:AM$37))),ABS(-100+(100*(('06 (ind)'!AM11-MIN('06 (ind)'!AM$6:AM$37))/(MAX('06 (ind)'!AM$6:AM$37)-MIN('06 (ind)'!AM$6:AM$37))))))</f>
        <v>41.348494063176709</v>
      </c>
      <c r="AN12" s="75">
        <f>IF('06 (ind)'!AN$1="si",100*(('06 (ind)'!AN11-MIN('06 (ind)'!AN$6:AN$37))/(MAX('06 (ind)'!AN$6:AN$37)-MIN('06 (ind)'!AN$6:AN$37))),ABS(-100+(100*(('06 (ind)'!AN11-MIN('06 (ind)'!AN$6:AN$37))/(MAX('06 (ind)'!AN$6:AN$37)-MIN('06 (ind)'!AN$6:AN$37))))))</f>
        <v>58.874789079977333</v>
      </c>
      <c r="AO12" s="75">
        <f>IF('06 (ind)'!AO$1="si",100*(('06 (ind)'!AO11-MIN('06 (ind)'!AO$6:AO$37))/(MAX('06 (ind)'!AO$6:AO$37)-MIN('06 (ind)'!AO$6:AO$37))),ABS(-100+(100*(('06 (ind)'!AO11-MIN('06 (ind)'!AO$6:AO$37))/(MAX('06 (ind)'!AO$6:AO$37)-MIN('06 (ind)'!AO$6:AO$37))))))</f>
        <v>60.688489228880918</v>
      </c>
      <c r="AP12" s="75">
        <f>IF('06 (ind)'!AP$1="si",100*(('06 (ind)'!AP11-MIN('06 (ind)'!AP$6:AP$37))/(MAX('06 (ind)'!AP$6:AP$37)-MIN('06 (ind)'!AP$6:AP$37))),ABS(-100+(100*(('06 (ind)'!AP11-MIN('06 (ind)'!AP$6:AP$37))/(MAX('06 (ind)'!AP$6:AP$37)-MIN('06 (ind)'!AP$6:AP$37))))))</f>
        <v>31.910946196660475</v>
      </c>
      <c r="AQ12" s="75">
        <f>IF('06 (ind)'!AQ$1="si",100*(('06 (ind)'!AQ11-MIN('06 (ind)'!AQ$6:AQ$37))/(MAX('06 (ind)'!AQ$6:AQ$37)-MIN('06 (ind)'!AQ$6:AQ$37))),ABS(-100+(100*(('06 (ind)'!AQ11-MIN('06 (ind)'!AQ$6:AQ$37))/(MAX('06 (ind)'!AQ$6:AQ$37)-MIN('06 (ind)'!AQ$6:AQ$37))))))</f>
        <v>12.154752370547593</v>
      </c>
      <c r="AR12" s="75">
        <f>IF('06 (ind)'!AR$1="si",100*(('06 (ind)'!AR11-MIN('06 (ind)'!AR$6:AR$37))/(MAX('06 (ind)'!AR$6:AR$37)-MIN('06 (ind)'!AR$6:AR$37))),ABS(-100+(100*(('06 (ind)'!AR11-MIN('06 (ind)'!AR$6:AR$37))/(MAX('06 (ind)'!AR$6:AR$37)-MIN('06 (ind)'!AR$6:AR$37))))))</f>
        <v>57.227265323524144</v>
      </c>
      <c r="AS12" s="75">
        <f>IF('06 (ind)'!AS$1="si",100*(('06 (ind)'!AS11-MIN('06 (ind)'!AS$6:AS$37))/(MAX('06 (ind)'!AS$6:AS$37)-MIN('06 (ind)'!AS$6:AS$37))),ABS(-100+(100*(('06 (ind)'!AS11-MIN('06 (ind)'!AS$6:AS$37))/(MAX('06 (ind)'!AS$6:AS$37)-MIN('06 (ind)'!AS$6:AS$37))))))</f>
        <v>53.591160220994475</v>
      </c>
      <c r="AT12" s="75">
        <f>IF('06 (ind)'!AT$1="si",100*(('06 (ind)'!AT11-MIN('06 (ind)'!AT$6:AT$37))/(MAX('06 (ind)'!AT$6:AT$37)-MIN('06 (ind)'!AT$6:AT$37))),ABS(-100+(100*(('06 (ind)'!AT11-MIN('06 (ind)'!AT$6:AT$37))/(MAX('06 (ind)'!AT$6:AT$37)-MIN('06 (ind)'!AT$6:AT$37))))))</f>
        <v>0</v>
      </c>
      <c r="AU12" s="75">
        <f>IF('06 (ind)'!AU$1="si",100*(('06 (ind)'!AU11-MIN('06 (ind)'!AU$6:AU$37))/(MAX('06 (ind)'!AU$6:AU$37)-MIN('06 (ind)'!AU$6:AU$37))),ABS(-100+(100*(('06 (ind)'!AU11-MIN('06 (ind)'!AU$6:AU$37))/(MAX('06 (ind)'!AU$6:AU$37)-MIN('06 (ind)'!AU$6:AU$37))))))</f>
        <v>23.824451410658313</v>
      </c>
      <c r="AV12" s="75">
        <f>IF('06 (ind)'!AV$1="si",100*(('06 (ind)'!AV11-MIN('06 (ind)'!AV$6:AV$37))/(MAX('06 (ind)'!AV$6:AV$37)-MIN('06 (ind)'!AV$6:AV$37))),ABS(-100+(100*(('06 (ind)'!AV11-MIN('06 (ind)'!AV$6:AV$37))/(MAX('06 (ind)'!AV$6:AV$37)-MIN('06 (ind)'!AV$6:AV$37))))))</f>
        <v>95.320623916811087</v>
      </c>
      <c r="AW12" s="75">
        <f>IF('06 (ind)'!AW$1="si",100*(('06 (ind)'!AW11-MIN('06 (ind)'!AW$6:AW$37))/(MAX('06 (ind)'!AW$6:AW$37)-MIN('06 (ind)'!AW$6:AW$37))),ABS(-100+(100*(('06 (ind)'!AW11-MIN('06 (ind)'!AW$6:AW$37))/(MAX('06 (ind)'!AW$6:AW$37)-MIN('06 (ind)'!AW$6:AW$37))))))</f>
        <v>58.47322142286172</v>
      </c>
      <c r="AX12" s="75">
        <f>IF('06 (ind)'!AX$1="si",100*(('06 (ind)'!AX11-MIN('06 (ind)'!AX$6:AX$37))/(MAX('06 (ind)'!AX$6:AX$37)-MIN('06 (ind)'!AX$6:AX$37))),ABS(-100+(100*(('06 (ind)'!AX11-MIN('06 (ind)'!AX$6:AX$37))/(MAX('06 (ind)'!AX$6:AX$37)-MIN('06 (ind)'!AX$6:AX$37))))))</f>
        <v>18.702451722714393</v>
      </c>
      <c r="AY12" s="75">
        <f>IF('06 (ind)'!AY$1="si",100*(('06 (ind)'!AY11-MIN('06 (ind)'!AY$6:AY$37))/(MAX('06 (ind)'!AY$6:AY$37)-MIN('06 (ind)'!AY$6:AY$37))),ABS(-100+(100*(('06 (ind)'!AY11-MIN('06 (ind)'!AY$6:AY$37))/(MAX('06 (ind)'!AY$6:AY$37)-MIN('06 (ind)'!AY$6:AY$37))))))</f>
        <v>50.47573739295914</v>
      </c>
      <c r="AZ12" s="75">
        <f>IF('06 (ind)'!AZ$1="si",100*(('06 (ind)'!AZ11-MIN('06 (ind)'!AZ$6:AZ$37))/(MAX('06 (ind)'!AZ$6:AZ$37)-MIN('06 (ind)'!AZ$6:AZ$37))),ABS(-100+(100*(('06 (ind)'!AZ11-MIN('06 (ind)'!AZ$6:AZ$37))/(MAX('06 (ind)'!AZ$6:AZ$37)-MIN('06 (ind)'!AZ$6:AZ$37))))))</f>
        <v>71.64563036728741</v>
      </c>
      <c r="BA12" s="75">
        <f>IF('06 (ind)'!BA$1="si",100*(('06 (ind)'!BA11-MIN('06 (ind)'!BA$6:BA$37))/(MAX('06 (ind)'!BA$6:BA$37)-MIN('06 (ind)'!BA$6:BA$37))),ABS(-100+(100*(('06 (ind)'!BA11-MIN('06 (ind)'!BA$6:BA$37))/(MAX('06 (ind)'!BA$6:BA$37)-MIN('06 (ind)'!BA$6:BA$37))))))</f>
        <v>21.84777230041189</v>
      </c>
      <c r="BB12" s="75">
        <f>IF('06 (ind)'!BB$1="si",100*(('06 (ind)'!BB11-MIN('06 (ind)'!BB$6:BB$37))/(MAX('06 (ind)'!BB$6:BB$37)-MIN('06 (ind)'!BB$6:BB$37))),ABS(-100+(100*(('06 (ind)'!BB11-MIN('06 (ind)'!BB$6:BB$37))/(MAX('06 (ind)'!BB$6:BB$37)-MIN('06 (ind)'!BB$6:BB$37))))))</f>
        <v>23.129084485403556</v>
      </c>
      <c r="BC12" s="75">
        <f>IF('06 (ind)'!BC$1="si",100*(('06 (ind)'!BC11-MIN('06 (ind)'!BC$6:BC$37))/(MAX('06 (ind)'!BC$6:BC$37)-MIN('06 (ind)'!BC$6:BC$37))),ABS(-100+(100*(('06 (ind)'!BC11-MIN('06 (ind)'!BC$6:BC$37))/(MAX('06 (ind)'!BC$6:BC$37)-MIN('06 (ind)'!BC$6:BC$37))))))</f>
        <v>37.984844105550188</v>
      </c>
      <c r="BD12" s="75">
        <f>IF('06 (ind)'!BD$1="si",100*(('06 (ind)'!BD11-MIN('06 (ind)'!BD$6:BD$37))/(MAX('06 (ind)'!BD$6:BD$37)-MIN('06 (ind)'!BD$6:BD$37))),ABS(-100+(100*(('06 (ind)'!BD11-MIN('06 (ind)'!BD$6:BD$37))/(MAX('06 (ind)'!BD$6:BD$37)-MIN('06 (ind)'!BD$6:BD$37))))))</f>
        <v>57.511735110210893</v>
      </c>
      <c r="BE12" s="75">
        <f>IF('06 (ind)'!BE$1="si",100*(('06 (ind)'!BE11-MIN('06 (ind)'!BE$6:BE$37))/(MAX('06 (ind)'!BE$6:BE$37)-MIN('06 (ind)'!BE$6:BE$37))),ABS(-100+(100*(('06 (ind)'!BE11-MIN('06 (ind)'!BE$6:BE$37))/(MAX('06 (ind)'!BE$6:BE$37)-MIN('06 (ind)'!BE$6:BE$37))))))</f>
        <v>74.816176470588232</v>
      </c>
      <c r="BF12" s="75">
        <f>IF('06 (ind)'!BF$1="si",100*(('06 (ind)'!BF11-MIN('06 (ind)'!BF$6:BF$37))/(MAX('06 (ind)'!BF$6:BF$37)-MIN('06 (ind)'!BF$6:BF$37))),ABS(-100+(100*(('06 (ind)'!BF11-MIN('06 (ind)'!BF$6:BF$37))/(MAX('06 (ind)'!BF$6:BF$37)-MIN('06 (ind)'!BF$6:BF$37))))))</f>
        <v>58.863914233619042</v>
      </c>
      <c r="BG12" s="75">
        <f>IF('06 (ind)'!BG$1="si",100*(('06 (ind)'!BG11-MIN('06 (ind)'!BG$6:BG$37))/(MAX('06 (ind)'!BG$6:BG$37)-MIN('06 (ind)'!BG$6:BG$37))),ABS(-100+(100*(('06 (ind)'!BG11-MIN('06 (ind)'!BG$6:BG$37))/(MAX('06 (ind)'!BG$6:BG$37)-MIN('06 (ind)'!BG$6:BG$37))))))</f>
        <v>26.952460371417125</v>
      </c>
      <c r="BH12" s="75">
        <f>IF('06 (ind)'!BH$1="si",100*(('06 (ind)'!BH11-MIN('06 (ind)'!BH$6:BH$37))/(MAX('06 (ind)'!BH$6:BH$37)-MIN('06 (ind)'!BH$6:BH$37))),ABS(-100+(100*(('06 (ind)'!BH11-MIN('06 (ind)'!BH$6:BH$37))/(MAX('06 (ind)'!BH$6:BH$37)-MIN('06 (ind)'!BH$6:BH$37))))))</f>
        <v>31.585796292801611</v>
      </c>
      <c r="BI12" s="75">
        <f>IF('06 (ind)'!BI$1="si",100*(('06 (ind)'!BI11-MIN('06 (ind)'!BI$6:BI$37))/(MAX('06 (ind)'!BI$6:BI$37)-MIN('06 (ind)'!BI$6:BI$37))),ABS(-100+(100*(('06 (ind)'!BI11-MIN('06 (ind)'!BI$6:BI$37))/(MAX('06 (ind)'!BI$6:BI$37)-MIN('06 (ind)'!BI$6:BI$37))))))</f>
        <v>83.283136754431396</v>
      </c>
      <c r="BJ12" s="75">
        <f>IF('06 (ind)'!BJ$1="si",100*(('06 (ind)'!BJ11-MIN('06 (ind)'!BJ$6:BJ$37))/(MAX('06 (ind)'!BJ$6:BJ$37)-MIN('06 (ind)'!BJ$6:BJ$37))),ABS(-100+(100*(('06 (ind)'!BJ11-MIN('06 (ind)'!BJ$6:BJ$37))/(MAX('06 (ind)'!BJ$6:BJ$37)-MIN('06 (ind)'!BJ$6:BJ$37))))))</f>
        <v>1.5210190951961357E-2</v>
      </c>
      <c r="BK12" s="75">
        <f>IF('06 (ind)'!BK$1="si",100*(('06 (ind)'!BK11-MIN('06 (ind)'!BK$6:BK$37))/(MAX('06 (ind)'!BK$6:BK$37)-MIN('06 (ind)'!BK$6:BK$37))),ABS(-100+(100*(('06 (ind)'!BK11-MIN('06 (ind)'!BK$6:BK$37))/(MAX('06 (ind)'!BK$6:BK$37)-MIN('06 (ind)'!BK$6:BK$37))))))</f>
        <v>13.236827438579724</v>
      </c>
      <c r="BL12" s="75">
        <f>IF('06 (ind)'!BL$1="si",100*(('06 (ind)'!BL11-MIN('06 (ind)'!BL$6:BL$37))/(MAX('06 (ind)'!BL$6:BL$37)-MIN('06 (ind)'!BL$6:BL$37))),ABS(-100+(100*(('06 (ind)'!BL11-MIN('06 (ind)'!BL$6:BL$37))/(MAX('06 (ind)'!BL$6:BL$37)-MIN('06 (ind)'!BL$6:BL$37))))))</f>
        <v>21.6</v>
      </c>
      <c r="BM12" s="75">
        <f>IF('06 (ind)'!BM$1="si",100*(('06 (ind)'!BM11-MIN('06 (ind)'!BM$6:BM$37))/(MAX('06 (ind)'!BM$6:BM$37)-MIN('06 (ind)'!BM$6:BM$37))),ABS(-100+(100*(('06 (ind)'!BM11-MIN('06 (ind)'!BM$6:BM$37))/(MAX('06 (ind)'!BM$6:BM$37)-MIN('06 (ind)'!BM$6:BM$37))))))</f>
        <v>0</v>
      </c>
      <c r="BN12" s="75">
        <f>IF('06 (ind)'!BN$1="si",100*(('06 (ind)'!BN11-MIN('06 (ind)'!BN$6:BN$37))/(MAX('06 (ind)'!BN$6:BN$37)-MIN('06 (ind)'!BN$6:BN$37))),ABS(-100+(100*(('06 (ind)'!BN11-MIN('06 (ind)'!BN$6:BN$37))/(MAX('06 (ind)'!BN$6:BN$37)-MIN('06 (ind)'!BN$6:BN$37))))))</f>
        <v>23.924312322975251</v>
      </c>
      <c r="BO12" s="75">
        <f>IF('06 (ind)'!BO$1="si",100*(('06 (ind)'!BO11-MIN('06 (ind)'!BO$6:BO$37))/(MAX('06 (ind)'!BO$6:BO$37)-MIN('06 (ind)'!BO$6:BO$37))),ABS(-100+(100*(('06 (ind)'!BO11-MIN('06 (ind)'!BO$6:BO$37))/(MAX('06 (ind)'!BO$6:BO$37)-MIN('06 (ind)'!BO$6:BO$37))))))</f>
        <v>10.380079187383801</v>
      </c>
      <c r="BP12" s="75">
        <f>IF('06 (ind)'!BP$1="si",100*(('06 (ind)'!BP11-MIN('06 (ind)'!BP$6:BP$37))/(MAX('06 (ind)'!BP$6:BP$37)-MIN('06 (ind)'!BP$6:BP$37))),ABS(-100+(100*(('06 (ind)'!BP11-MIN('06 (ind)'!BP$6:BP$37))/(MAX('06 (ind)'!BP$6:BP$37)-MIN('06 (ind)'!BP$6:BP$37))))))</f>
        <v>37.132240259476113</v>
      </c>
      <c r="BQ12" s="75">
        <f>IF('06 (ind)'!BQ$1="si",100*(('06 (ind)'!BQ11-MIN('06 (ind)'!BQ$6:BQ$37))/(MAX('06 (ind)'!BQ$6:BQ$37)-MIN('06 (ind)'!BQ$6:BQ$37))),ABS(-100+(100*(('06 (ind)'!BQ11-MIN('06 (ind)'!BQ$6:BQ$37))/(MAX('06 (ind)'!BQ$6:BQ$37)-MIN('06 (ind)'!BQ$6:BQ$37))))))</f>
        <v>26.994915170746449</v>
      </c>
      <c r="BR12" s="75">
        <f>IF('06 (ind)'!BR$1="si",100*(('06 (ind)'!BR11-MIN('06 (ind)'!BR$6:BR$37))/(MAX('06 (ind)'!BR$6:BR$37)-MIN('06 (ind)'!BR$6:BR$37))),ABS(-100+(100*(('06 (ind)'!BR11-MIN('06 (ind)'!BR$6:BR$37))/(MAX('06 (ind)'!BP$6:BP$37)-MIN('06 (ind)'!BR$6:BR$37))))))</f>
        <v>2.2736547778267142</v>
      </c>
      <c r="BS12" s="75">
        <f>IF('06 (ind)'!BS$1="si",100*(('06 (ind)'!BS11-MIN('06 (ind)'!BS$6:BS$37))/(MAX('06 (ind)'!BS$6:BS$37)-MIN('06 (ind)'!BS$6:BS$37))),ABS(-100+(100*(('06 (ind)'!BS11-MIN('06 (ind)'!BS$6:BS$37))/(MAX('06 (ind)'!BQ$6:BQ$37)-MIN('06 (ind)'!BS$6:BS$37))))))</f>
        <v>59.425780185280864</v>
      </c>
      <c r="BT12" s="75">
        <f>IF('06 (ind)'!BT$1="si",100*(('06 (ind)'!BT11-MIN('06 (ind)'!BT$6:BT$37))/(MAX('06 (ind)'!BT$6:BT$37)-MIN('06 (ind)'!BT$6:BT$37))),ABS(-100+(100*(('06 (ind)'!BT11-MIN('06 (ind)'!BT$6:BT$37))/(MAX('06 (ind)'!BR$6:BR$37)-MIN('06 (ind)'!BT$6:BT$37))))))</f>
        <v>89.097687500000006</v>
      </c>
      <c r="BU12" s="75">
        <f>IF('06 (ind)'!BU$1="si",100*(('06 (ind)'!BU11-MIN('06 (ind)'!BU$6:BU$37))/(MAX('06 (ind)'!BU$6:BU$37)-MIN('06 (ind)'!BU$6:BU$37))),ABS(-100+(100*(('06 (ind)'!BU11-MIN('06 (ind)'!BU$6:BU$37))/(MAX('06 (ind)'!BU$6:BU$37)-MIN('06 (ind)'!BU$6:BU$37))))))</f>
        <v>53.149071137290434</v>
      </c>
      <c r="BV12" s="75">
        <f>IF('06 (ind)'!BV$1="si",100*(('06 (ind)'!BV11-MIN('06 (ind)'!BV$6:BV$37))/(MAX('06 (ind)'!BV$6:BV$37)-MIN('06 (ind)'!BV$6:BV$37))),ABS(-100+(100*(('06 (ind)'!BV11-MIN('06 (ind)'!BV$6:BV$37))/(MAX('06 (ind)'!BV$6:BV$37)-MIN('06 (ind)'!BV$6:BV$37))))))</f>
        <v>12.74538964901844</v>
      </c>
      <c r="BW12" s="75">
        <f>IF('06 (ind)'!BW$1="si",100*(('06 (ind)'!BW11-MIN('06 (ind)'!BW$6:BW$37))/(MAX('06 (ind)'!BW$6:BW$37)-MIN('06 (ind)'!BW$6:BW$37))),ABS(-100+(100*(('06 (ind)'!BW11-MIN('06 (ind)'!BW$6:BW$37))/(MAX('06 (ind)'!BW$6:BW$37)-MIN('06 (ind)'!BW$6:BW$37))))))</f>
        <v>84.381152382202401</v>
      </c>
      <c r="BX12" s="75">
        <f>IF('06 (ind)'!BX$1="si",100*(('06 (ind)'!BX11-MIN('06 (ind)'!BX$6:BX$37))/(MAX('06 (ind)'!BX$6:BX$37)-MIN('06 (ind)'!BX$6:BX$37))),ABS(-100+(100*(('06 (ind)'!BX11-MIN('06 (ind)'!BX$6:BX$37))/(MAX('06 (ind)'!BX$6:BX$37)-MIN('06 (ind)'!BX$6:BX$37))))))</f>
        <v>43.103074363887174</v>
      </c>
      <c r="BY12" s="75">
        <f>IF('06 (ind)'!BY$1="si",100*(('06 (ind)'!BY11-MIN('06 (ind)'!BY$6:BY$37))/(MAX('06 (ind)'!BY$6:BY$37)-MIN('06 (ind)'!BY$6:BY$37))),ABS(-100+(100*(('06 (ind)'!BY11-MIN('06 (ind)'!BY$6:BY$37))/(MAX('06 (ind)'!BY$6:BY$37)-MIN('06 (ind)'!BY$6:BY$37))))))</f>
        <v>21.455720831241713</v>
      </c>
      <c r="BZ12" s="75">
        <f>IF('06 (ind)'!BZ$1="si",100*(('06 (ind)'!BZ11-MIN('06 (ind)'!BZ$6:BZ$37))/(MAX('06 (ind)'!BZ$6:BZ$37)-MIN('06 (ind)'!BZ$6:BZ$37))),ABS(-100+(100*(('06 (ind)'!BZ11-MIN('06 (ind)'!BZ$6:BZ$37))/(MAX('06 (ind)'!BZ$6:BZ$37)-MIN('06 (ind)'!BZ$6:BZ$37))))))</f>
        <v>90.730996904477081</v>
      </c>
      <c r="CA12" s="75">
        <f>IF('06 (ind)'!CA$1="si",100*(('06 (ind)'!CA11-MIN('06 (ind)'!CA$6:CA$37))/(MAX('06 (ind)'!CA$6:CA$37)-MIN('06 (ind)'!CA$6:CA$37))),ABS(-100+(100*(('06 (ind)'!CA11-MIN('06 (ind)'!CA$6:CA$37))/(MAX('06 (ind)'!CA$6:CA$37)-MIN('06 (ind)'!CA$6:CA$37))))))</f>
        <v>0</v>
      </c>
      <c r="CB12" s="75">
        <f>IF('06 (ind)'!CB$1="si",100*(('06 (ind)'!CB11-MIN('06 (ind)'!CB$6:CB$37))/(MAX('06 (ind)'!CB$6:CB$37)-MIN('06 (ind)'!CB$6:CB$37))),ABS(-100+(100*(('06 (ind)'!CB11-MIN('06 (ind)'!CB$6:CB$37))/(MAX('06 (ind)'!CB$6:CB$37)-MIN('06 (ind)'!CB$6:CB$37))))))</f>
        <v>69.787234042553195</v>
      </c>
      <c r="CC12" s="75">
        <f>IF('06 (ind)'!CC$1="si",100*(('06 (ind)'!CC11-MIN('06 (ind)'!CC$6:CC$37))/(MAX('06 (ind)'!CC$6:CC$37)-MIN('06 (ind)'!CC$6:CC$37))),ABS(-100+(100*(('06 (ind)'!CC11-MIN('06 (ind)'!CC$6:CC$37))/(MAX('06 (ind)'!CC$6:CC$37)-MIN('06 (ind)'!CC$6:CC$37))))))</f>
        <v>99.098982210870261</v>
      </c>
      <c r="CD12" s="75">
        <f>IF('06 (ind)'!CD$1="si",100*(('06 (ind)'!CD11-MIN('06 (ind)'!CD$6:CD$37))/(MAX('06 (ind)'!CD$6:CD$37)-MIN('06 (ind)'!CD$6:CD$37))),ABS(-100+(100*(('06 (ind)'!CD11-MIN('06 (ind)'!CD$6:CD$37))/(MAX('06 (ind)'!CD$6:CD$37)-MIN('06 (ind)'!CD$6:CD$37))))))</f>
        <v>2.2842295856849435</v>
      </c>
      <c r="CE12" s="75">
        <f>IF('06 (ind)'!CE$1="si",100*(('06 (ind)'!CE11-MIN('06 (ind)'!CE$6:CE$37))/(MAX('06 (ind)'!CE$6:CE$37)-MIN('06 (ind)'!CE$6:CE$37))),ABS(-100+(100*(('06 (ind)'!CE11-MIN('06 (ind)'!CE$6:CE$37))/(MAX('06 (ind)'!CE$6:CE$37)-MIN('06 (ind)'!CE$6:CE$37))))))</f>
        <v>16.816400329137245</v>
      </c>
      <c r="CF12" s="75">
        <f>IF('06 (ind)'!CF$1="si",100*(('06 (ind)'!CF11-MIN('06 (ind)'!CF$6:CF$37))/(MAX('06 (ind)'!CF$6:CF$37)-MIN('06 (ind)'!CF$6:CF$37))),ABS(-100+(100*(('06 (ind)'!CF11-MIN('06 (ind)'!CF$6:CF$37))/(MAX('06 (ind)'!CF$6:CF$37)-MIN('06 (ind)'!CF$6:CF$37))))))</f>
        <v>100</v>
      </c>
      <c r="CG12" s="75">
        <f>IF('06 (ind)'!CG$1="si",100*(('06 (ind)'!CG11-MIN('06 (ind)'!CG$6:CG$37))/(MAX('06 (ind)'!CG$6:CG$37)-MIN('06 (ind)'!CG$6:CG$37))),ABS(-100+(100*(('06 (ind)'!CG11-MIN('06 (ind)'!CG$6:CG$37))/(MAX('06 (ind)'!CG$6:CG$37)-MIN('06 (ind)'!CG$6:CG$37))))))</f>
        <v>59.45028740791529</v>
      </c>
      <c r="CH12" s="75">
        <f>IF('06 (ind)'!CH$1="si",100*(('06 (ind)'!CH11-MIN('06 (ind)'!CH$6:CH$37))/(MAX('06 (ind)'!CH$6:CH$37)-MIN('06 (ind)'!CH$6:CH$37))),ABS(-100+(100*(('06 (ind)'!CH11-MIN('06 (ind)'!CH$6:CH$37))/(MAX('06 (ind)'!CH$6:CH$37)-MIN('06 (ind)'!CH$6:CH$37))))))</f>
        <v>4.9247642016427626</v>
      </c>
      <c r="CI12" s="75">
        <f>IF('06 (ind)'!CI$1="si",100*(('06 (ind)'!CI11-MIN('06 (ind)'!CI$6:CI$37))/(MAX('06 (ind)'!CI$6:CI$37)-MIN('06 (ind)'!CI$6:CI$37))),ABS(-100+(100*(('06 (ind)'!CI11-MIN('06 (ind)'!CI$6:CI$37))/(MAX('06 (ind)'!CI$6:CI$37)-MIN('06 (ind)'!CI$6:CI$37))))))</f>
        <v>13.612388174389039</v>
      </c>
      <c r="CJ12" s="75">
        <f>IF('06 (ind)'!CJ$1="si",100*(('06 (ind)'!CJ11-MIN('06 (ind)'!CJ$6:CJ$37))/(MAX('06 (ind)'!CJ$6:CJ$37)-MIN('06 (ind)'!CJ$6:CJ$37))),ABS(-100+(100*(('06 (ind)'!CJ11-MIN('06 (ind)'!CJ$6:CJ$37))/(MAX('06 (ind)'!CJ$6:CJ$37)-MIN('06 (ind)'!CJ$6:CJ$37))))))</f>
        <v>73.826963699151477</v>
      </c>
      <c r="CK12" s="75">
        <f>IF('06 (ind)'!CK$1="si",100*(('06 (ind)'!CK11-MIN('06 (ind)'!CK$6:CK$37))/(MAX('06 (ind)'!CK$6:CK$37)-MIN('06 (ind)'!CK$6:CK$37))),ABS(-100+(100*(('06 (ind)'!CK11-MIN('06 (ind)'!CK$6:CK$37))/(MAX('06 (ind)'!CK$6:CK$37)-MIN('06 (ind)'!CK$6:CK$37))))))</f>
        <v>35.531402812535369</v>
      </c>
      <c r="CL12" s="75">
        <f>IF('06 (ind)'!CL$1="si",100*(('06 (ind)'!CL11-MIN('06 (ind)'!CL$6:CL$37))/(MAX('06 (ind)'!CL$6:CL$37)-MIN('06 (ind)'!CL$6:CL$37))),ABS(-100+(100*(('06 (ind)'!CL11-MIN('06 (ind)'!CL$6:CL$37))/(MAX('06 (ind)'!CL$6:CL$37)-MIN('06 (ind)'!CL$6:CL$37))))))</f>
        <v>100</v>
      </c>
      <c r="CM12" s="75">
        <f>IF('06 (ind)'!CM$1="si",100*(('06 (ind)'!CM11-MIN('06 (ind)'!CM$6:CM$37))/(MAX('06 (ind)'!CM$6:CM$37)-MIN('06 (ind)'!CM$6:CM$37))),ABS(-100+(100*(('06 (ind)'!CM11-MIN('06 (ind)'!CM$6:CM$37))/(MAX('06 (ind)'!CM$6:CM$37)-MIN('06 (ind)'!CM$6:CM$37))))))</f>
        <v>5.1156537693318516</v>
      </c>
    </row>
    <row r="13" spans="1:91">
      <c r="A13" s="18" t="s">
        <v>212</v>
      </c>
      <c r="B13" s="87">
        <f>IF('06 (ind)'!B$1="si",100*(('06 (ind)'!B12-MIN('06 (ind)'!B$6:B$37))/(MAX('06 (ind)'!B$6:B$37)-MIN('06 (ind)'!B$6:B$37))),ABS(-100+(100*(('06 (ind)'!B12-MIN('06 (ind)'!B$6:B$37))/(MAX('06 (ind)'!B$6:B$37)-MIN('06 (ind)'!B$6:B$37))))))</f>
        <v>16.386454533203747</v>
      </c>
      <c r="C13" s="87">
        <f>IF('06 (ind)'!C$1="si",100*(('06 (ind)'!C12-MIN('06 (ind)'!C$6:C$37))/(MAX('06 (ind)'!C$6:C$37)-MIN('06 (ind)'!C$6:C$37))),ABS(-100+(100*(('06 (ind)'!C12-MIN('06 (ind)'!C$6:C$37))/(MAX('06 (ind)'!C$6:C$37)-MIN('06 (ind)'!C$6:C$37))))))</f>
        <v>67.485258895679152</v>
      </c>
      <c r="D13" s="87">
        <f>IF('06 (ind)'!D$1="si",100*(('06 (ind)'!D12-MIN('06 (ind)'!D$6:D$37))/(MAX('06 (ind)'!D$6:D$37)-MIN('06 (ind)'!D$6:D$37))),ABS(-100+(100*(('06 (ind)'!D12-MIN('06 (ind)'!D$6:D$37))/(MAX('06 (ind)'!D$6:D$37)-MIN('06 (ind)'!D$6:D$37))))))</f>
        <v>77.700721970561915</v>
      </c>
      <c r="E13" s="87">
        <f>IF('06 (ind)'!E$1="si",100*(('06 (ind)'!E12-MIN('06 (ind)'!E$6:E$37))/(MAX('06 (ind)'!E$6:E$37)-MIN('06 (ind)'!E$6:E$37))),ABS(-100+(100*(('06 (ind)'!E12-MIN('06 (ind)'!E$6:E$37))/(MAX('06 (ind)'!E$6:E$37)-MIN('06 (ind)'!E$6:E$37))))))</f>
        <v>71.956489345850088</v>
      </c>
      <c r="F13" s="87">
        <f>IF('06 (ind)'!F$1="si",100*(('06 (ind)'!F12-MIN('06 (ind)'!F$6:F$37))/(MAX('06 (ind)'!F$6:F$37)-MIN('06 (ind)'!F$6:F$37))),ABS(-100+(100*(('06 (ind)'!F12-MIN('06 (ind)'!F$6:F$37))/(MAX('06 (ind)'!F$6:F$37)-MIN('06 (ind)'!F$6:F$37))))))</f>
        <v>55.555555555555571</v>
      </c>
      <c r="G13" s="87">
        <f>IF('06 (ind)'!G$1="si",100*(('06 (ind)'!G12-MIN('06 (ind)'!G$6:G$37))/(MAX('06 (ind)'!G$6:G$37)-MIN('06 (ind)'!G$6:G$37))),ABS(-100+(100*(('06 (ind)'!G12-MIN('06 (ind)'!G$6:G$37))/(MAX('06 (ind)'!G$6:G$37)-MIN('06 (ind)'!G$6:G$37))))))</f>
        <v>59.006211180124211</v>
      </c>
      <c r="H13" s="87">
        <f>IF('06 (ind)'!H$1="si",100*(('06 (ind)'!H12-MIN('06 (ind)'!H$6:H$37))/(MAX('06 (ind)'!H$6:H$37)-MIN('06 (ind)'!H$6:H$37))),ABS(-100+(100*(('06 (ind)'!H12-MIN('06 (ind)'!H$6:H$37))/(MAX('06 (ind)'!H$6:H$37)-MIN('06 (ind)'!H$6:H$37))))))</f>
        <v>41.104294478527606</v>
      </c>
      <c r="I13" s="87">
        <f>IF('06 (ind)'!I$1="si",100*(('06 (ind)'!I12-MIN('06 (ind)'!I$6:I$37))/(MAX('06 (ind)'!I$6:I$37)-MIN('06 (ind)'!I$6:I$37))),ABS(-100+(100*(('06 (ind)'!I12-MIN('06 (ind)'!I$6:I$37))/(MAX('06 (ind)'!I$6:I$37)-MIN('06 (ind)'!I$6:I$37))))))</f>
        <v>95.977011494252878</v>
      </c>
      <c r="J13" s="87">
        <f>IF('06 (ind)'!J$1="si",100*(('06 (ind)'!J12-MIN('06 (ind)'!J$6:J$37))/(MAX('06 (ind)'!J$6:J$37)-MIN('06 (ind)'!J$6:J$37))),ABS(-100+(100*(('06 (ind)'!J12-MIN('06 (ind)'!J$6:J$37))/(MAX('06 (ind)'!J$6:J$37)-MIN('06 (ind)'!J$6:J$37))))))</f>
        <v>10.253164556962025</v>
      </c>
      <c r="K13" s="87">
        <f>IF('06 (ind)'!K$1="si",100*(('06 (ind)'!K12-MIN('06 (ind)'!K$6:K$37))/(MAX('06 (ind)'!K$6:K$37)-MIN('06 (ind)'!K$6:K$37))),ABS(-100+(100*(('06 (ind)'!K12-MIN('06 (ind)'!K$6:K$37))/(MAX('06 (ind)'!K$6:K$37)-MIN('06 (ind)'!K$6:K$37))))))</f>
        <v>90.078821690745443</v>
      </c>
      <c r="L13" s="87">
        <f>IF('06 (ind)'!L$1="si",100*(('06 (ind)'!L12-MIN('06 (ind)'!L$6:L$37))/(MAX('06 (ind)'!L$6:L$37)-MIN('06 (ind)'!L$6:L$37))),ABS(-100+(100*(('06 (ind)'!L12-MIN('06 (ind)'!L$6:L$37))/(MAX('06 (ind)'!L$6:L$37)-MIN('06 (ind)'!L$6:L$37))))))</f>
        <v>90.98488760868328</v>
      </c>
      <c r="M13" s="87">
        <f>IF('06 (ind)'!M$1="si",100*(('06 (ind)'!M12-MIN('06 (ind)'!M$6:M$37))/(MAX('06 (ind)'!M$6:M$37)-MIN('06 (ind)'!M$6:M$37))),ABS(-100+(100*(('06 (ind)'!M12-MIN('06 (ind)'!M$6:M$37))/(MAX('06 (ind)'!M$6:M$37)-MIN('06 (ind)'!M$6:M$37))))))</f>
        <v>56.777606338646933</v>
      </c>
      <c r="N13" s="87">
        <f>IF('06 (ind)'!N$1="si",100*(('06 (ind)'!N12-MIN('06 (ind)'!N$6:N$37))/(MAX('06 (ind)'!N$6:N$37)-MIN('06 (ind)'!N$6:N$37))),ABS(-100+(100*(('06 (ind)'!N12-MIN('06 (ind)'!N$6:N$37))/(MAX('06 (ind)'!N$6:N$37)-MIN('06 (ind)'!N$6:N$37))))))</f>
        <v>0</v>
      </c>
      <c r="O13" s="87">
        <f>IF('06 (ind)'!O$1="si",100*(('06 (ind)'!O12-MIN('06 (ind)'!O$6:O$37))/(MAX('06 (ind)'!O$6:O$37)-MIN('06 (ind)'!O$6:O$37))),ABS(-100+(100*(('06 (ind)'!O12-MIN('06 (ind)'!O$6:O$37))/(MAX('06 (ind)'!O$6:O$37)-MIN('06 (ind)'!O$6:O$37))))))</f>
        <v>88.888888888888886</v>
      </c>
      <c r="P13" s="87">
        <f>IF('06 (ind)'!P$1="si",100*(('06 (ind)'!P12-MIN('06 (ind)'!P$6:P$37))/(MAX('06 (ind)'!P$6:P$37)-MIN('06 (ind)'!P$6:P$37))),ABS(-100+(100*(('06 (ind)'!P12-MIN('06 (ind)'!P$6:P$37))/(MAX('06 (ind)'!P$6:P$37)-MIN('06 (ind)'!P$6:P$37))))))</f>
        <v>13.196082898515426</v>
      </c>
      <c r="Q13" s="87">
        <f>IF('06 (ind)'!Q$1="si",100*(('06 (ind)'!Q12-MIN('06 (ind)'!Q$6:Q$37))/(MAX('06 (ind)'!Q$6:Q$37)-MIN('06 (ind)'!Q$6:Q$37))),ABS(-100+(100*(('06 (ind)'!Q12-MIN('06 (ind)'!Q$6:Q$37))/(MAX('06 (ind)'!Q$6:Q$37)-MIN('06 (ind)'!Q$6:Q$37))))))</f>
        <v>18.902138355066906</v>
      </c>
      <c r="R13" s="87">
        <f>IF('06 (ind)'!R$1="si",100*(('06 (ind)'!R12-MIN('06 (ind)'!R$6:R$37))/(MAX('06 (ind)'!R$6:R$37)-MIN('06 (ind)'!R$6:R$37))),ABS(-100+(100*(('06 (ind)'!R12-MIN('06 (ind)'!R$6:R$37))/(MAX('06 (ind)'!R$6:R$37)-MIN('06 (ind)'!R$6:R$37))))))</f>
        <v>0.11182678399346148</v>
      </c>
      <c r="S13" s="75">
        <f>ABS(ABS(('06 (ind)'!S12-((MAX('06 (ind)'!S$6:S$37)+MIN('06 (ind)'!S$6:S$37))/2))/(((MAX('06 (ind)'!S$6:S$37)+MIN('06 (ind)'!S$6:S$37))/2)-MAX('06 (ind)'!S$6:S$37))*100)-100)</f>
        <v>72.571080982758133</v>
      </c>
      <c r="T13" s="75">
        <f>IF('06 (ind)'!T$1="si",100*(('06 (ind)'!T12-MIN('06 (ind)'!T$6:T$37))/(MAX('06 (ind)'!T$6:T$37)-MIN('06 (ind)'!T$6:T$37))),ABS(-100+(100*(('06 (ind)'!T12-MIN('06 (ind)'!T$6:T$37))/(MAX('06 (ind)'!T$6:T$37)-MIN('06 (ind)'!T$6:T$37))))))</f>
        <v>24.475119630209225</v>
      </c>
      <c r="U13" s="75">
        <f>IF('06 (ind)'!U$1="si",100*(('06 (ind)'!U12-MIN('06 (ind)'!U$6:U$37))/(MAX('06 (ind)'!U$6:U$37)-MIN('06 (ind)'!U$6:U$37))),ABS(-100+(100*(('06 (ind)'!U12-MIN('06 (ind)'!U$6:U$37))/(MAX('06 (ind)'!U$6:U$37)-MIN('06 (ind)'!U$6:U$37))))))</f>
        <v>75</v>
      </c>
      <c r="V13" s="75">
        <f>IF('06 (ind)'!V$1="si",100*(('06 (ind)'!V12-MIN('06 (ind)'!V$6:V$37))/(MAX('06 (ind)'!V$6:V$37)-MIN('06 (ind)'!V$6:V$37))),ABS(-100+(100*(('06 (ind)'!V12-MIN('06 (ind)'!V$6:V$37))/(MAX('06 (ind)'!V$6:V$37)-MIN('06 (ind)'!V$6:V$37))))))</f>
        <v>94.475138121546962</v>
      </c>
      <c r="W13" s="75">
        <f>IF('06 (ind)'!W$1="si",100*(('06 (ind)'!W12-MIN('06 (ind)'!W$6:W$37))/(MAX('06 (ind)'!W$6:W$37)-MIN('06 (ind)'!W$6:W$37))),ABS(-100+(100*(('06 (ind)'!W12-MIN('06 (ind)'!W$6:W$37))/(MAX('06 (ind)'!W$6:W$37)-MIN('06 (ind)'!W$6:W$37))))))</f>
        <v>70.499313862145726</v>
      </c>
      <c r="X13" s="75">
        <f>IF('06 (ind)'!X$1="si",100*(('06 (ind)'!X12-MIN('06 (ind)'!X$6:X$37))/(MAX('06 (ind)'!X$6:X$37)-MIN('06 (ind)'!X$6:X$37))),ABS(-100+(100*(('06 (ind)'!X12-MIN('06 (ind)'!X$6:X$37))/(MAX('06 (ind)'!X$6:X$37)-MIN('06 (ind)'!X$6:X$37))))))</f>
        <v>83.129361789812833</v>
      </c>
      <c r="Y13" s="75">
        <f>IF('06 (ind)'!Y$1="si",100*(('06 (ind)'!Y12-MIN('06 (ind)'!Y$6:Y$37))/(MAX('06 (ind)'!Y$6:Y$37)-MIN('06 (ind)'!Y$6:Y$37))),ABS(-100+(100*(('06 (ind)'!Y12-MIN('06 (ind)'!Y$6:Y$37))/(MAX('06 (ind)'!Y$6:Y$37)-MIN('06 (ind)'!Y$6:Y$37))))))</f>
        <v>87.331863817737158</v>
      </c>
      <c r="Z13" s="75">
        <f>IF('06 (ind)'!Z$1="si",100*(('06 (ind)'!Z12-MIN('06 (ind)'!Z$6:Z$37))/(MAX('06 (ind)'!Z$6:Z$37)-MIN('06 (ind)'!Z$6:Z$37))),ABS(-100+(100*(('06 (ind)'!Z12-MIN('06 (ind)'!Z$6:Z$37))/(MAX('06 (ind)'!Z$6:Z$37)-MIN('06 (ind)'!Z$6:Z$37))))))</f>
        <v>95.511227650047246</v>
      </c>
      <c r="AA13" s="75">
        <f>IF('06 (ind)'!AA$1="si",100*(('06 (ind)'!AA12-MIN('06 (ind)'!AA$6:AA$37))/(MAX('06 (ind)'!AA$6:AA$37)-MIN('06 (ind)'!AA$6:AA$37))),ABS(-100+(100*(('06 (ind)'!AA12-MIN('06 (ind)'!AA$6:AA$37))/(MAX('06 (ind)'!AA$6:AA$37)-MIN('06 (ind)'!AA$6:AA$37))))))</f>
        <v>80.188859353227087</v>
      </c>
      <c r="AB13" s="75">
        <f>IF('06 (ind)'!AB$1="si",100*(('06 (ind)'!AB12-MIN('06 (ind)'!AB$6:AB$37))/(MAX('06 (ind)'!AB$6:AB$37)-MIN('06 (ind)'!AB$6:AB$37))),ABS(-100+(100*(('06 (ind)'!AB12-MIN('06 (ind)'!AB$6:AB$37))/(MAX('06 (ind)'!AB$6:AB$37)-MIN('06 (ind)'!AB$6:AB$37))))))</f>
        <v>70.785856062122036</v>
      </c>
      <c r="AC13" s="75">
        <f>IF('06 (ind)'!AC$1="si",100*(('06 (ind)'!AC12-MIN('06 (ind)'!AC$6:AC$37))/(MAX('06 (ind)'!AC$6:AC$37)-MIN('06 (ind)'!AC$6:AC$37))),ABS(-100+(100*(('06 (ind)'!AC12-MIN('06 (ind)'!AC$6:AC$37))/(MAX('06 (ind)'!AC$6:AC$37)-MIN('06 (ind)'!AC$6:AC$37))))))</f>
        <v>76.532064059873406</v>
      </c>
      <c r="AD13" s="75">
        <f>IF('06 (ind)'!AD$1="si",100*(('06 (ind)'!AD12-MIN('06 (ind)'!AD$6:AD$37))/(MAX('06 (ind)'!AD$6:AD$37)-MIN('06 (ind)'!AD$6:AD$37))),ABS(-100+(100*(('06 (ind)'!AD12-MIN('06 (ind)'!AD$6:AD$37))/(MAX('06 (ind)'!AD$6:AD$37)-MIN('06 (ind)'!AD$6:AD$37))))))</f>
        <v>49.357782309936901</v>
      </c>
      <c r="AE13" s="75">
        <f>IF('06 (ind)'!AE$1="si",100*(('06 (ind)'!AE12-MIN('06 (ind)'!AE$6:AE$37))/(MAX('06 (ind)'!AE$6:AE$37)-MIN('06 (ind)'!AE$6:AE$37))),ABS(-100+(100*(('06 (ind)'!AE12-MIN('06 (ind)'!AE$6:AE$37))/(MAX('06 (ind)'!AE$6:AE$37)-MIN('06 (ind)'!AE$6:AE$37))))))</f>
        <v>41.115404475202169</v>
      </c>
      <c r="AF13" s="75">
        <f>IF('06 (ind)'!AF$1="si",100*(('06 (ind)'!AF12-MIN('06 (ind)'!AF$6:AF$37))/(MAX('06 (ind)'!AF$6:AF$37)-MIN('06 (ind)'!AF$6:AF$37))),ABS(-100+(100*(('06 (ind)'!AF12-MIN('06 (ind)'!AF$6:AF$37))/(MAX('06 (ind)'!AF$6:AF$37)-MIN('06 (ind)'!AF$6:AF$37))))))</f>
        <v>95.959766320750674</v>
      </c>
      <c r="AG13" s="75">
        <f>IF('06 (ind)'!AG$1="si",100*(('06 (ind)'!AG12-MIN('06 (ind)'!AG$6:AG$37))/(MAX('06 (ind)'!AG$6:AG$37)-MIN('06 (ind)'!AG$6:AG$37))),ABS(-100+(100*(('06 (ind)'!AG12-MIN('06 (ind)'!AG$6:AG$37))/(MAX('06 (ind)'!AG$6:AG$37)-MIN('06 (ind)'!AG$6:AG$37))))))</f>
        <v>77.348066298342559</v>
      </c>
      <c r="AH13" s="75">
        <f>IF('06 (ind)'!AH$1="si",100*(('06 (ind)'!AH12-MIN('06 (ind)'!AH$6:AH$37))/(MAX('06 (ind)'!AH$6:AH$37)-MIN('06 (ind)'!AH$6:AH$37))),ABS(-100+(100*(('06 (ind)'!AH12-MIN('06 (ind)'!AH$6:AH$37))/(MAX('06 (ind)'!AH$6:AH$37)-MIN('06 (ind)'!AH$6:AH$37))))))</f>
        <v>44.134078212290504</v>
      </c>
      <c r="AI13" s="75">
        <f>IF('06 (ind)'!AI$1="si",100*(('06 (ind)'!AI12-MIN('06 (ind)'!AI$6:AI$37))/(MAX('06 (ind)'!AI$6:AI$37)-MIN('06 (ind)'!AI$6:AI$37))),ABS(-100+(100*(('06 (ind)'!AI12-MIN('06 (ind)'!AI$6:AI$37))/(MAX('06 (ind)'!AI$6:AI$37)-MIN('06 (ind)'!AI$6:AI$37))))))</f>
        <v>3.8921652793848667</v>
      </c>
      <c r="AJ13" s="75">
        <f>IF('06 (ind)'!AJ$1="si",100*(('06 (ind)'!AJ12-MIN('06 (ind)'!AJ$6:AJ$37))/(MAX('06 (ind)'!AJ$6:AJ$37)-MIN('06 (ind)'!AJ$6:AJ$37))),ABS(-100+(100*(('06 (ind)'!AJ12-MIN('06 (ind)'!AJ$6:AJ$37))/(MAX('06 (ind)'!AJ$6:AJ$37)-MIN('06 (ind)'!AJ$6:AJ$37))))))</f>
        <v>92.20943613348679</v>
      </c>
      <c r="AK13" s="75">
        <f>IF('06 (ind)'!AK$1="si",100*(('06 (ind)'!AK12-MIN('06 (ind)'!AK$6:AK$37))/(MAX('06 (ind)'!AK$6:AK$37)-MIN('06 (ind)'!AK$6:AK$37))),ABS(-100+(100*(('06 (ind)'!AK12-MIN('06 (ind)'!AK$6:AK$37))/(MAX('06 (ind)'!AK$6:AK$37)-MIN('06 (ind)'!AK$6:AK$37))))))</f>
        <v>19.461763155714653</v>
      </c>
      <c r="AL13" s="75">
        <f>IF('06 (ind)'!AL$1="si",100*(('06 (ind)'!AL12-MIN('06 (ind)'!AL$6:AL$37))/(MAX('06 (ind)'!AL$6:AL$37)-MIN('06 (ind)'!AL$6:AL$37))),ABS(-100+(100*(('06 (ind)'!AL12-MIN('06 (ind)'!AL$6:AL$37))/(MAX('06 (ind)'!AL$6:AL$37)-MIN('06 (ind)'!AL$6:AL$37))))))</f>
        <v>100</v>
      </c>
      <c r="AM13" s="75">
        <f>IF('06 (ind)'!AM$1="si",100*(('06 (ind)'!AM12-MIN('06 (ind)'!AM$6:AM$37))/(MAX('06 (ind)'!AM$6:AM$37)-MIN('06 (ind)'!AM$6:AM$37))),ABS(-100+(100*(('06 (ind)'!AM12-MIN('06 (ind)'!AM$6:AM$37))/(MAX('06 (ind)'!AM$6:AM$37)-MIN('06 (ind)'!AM$6:AM$37))))))</f>
        <v>96.333003747418246</v>
      </c>
      <c r="AN13" s="75">
        <f>IF('06 (ind)'!AN$1="si",100*(('06 (ind)'!AN12-MIN('06 (ind)'!AN$6:AN$37))/(MAX('06 (ind)'!AN$6:AN$37)-MIN('06 (ind)'!AN$6:AN$37))),ABS(-100+(100*(('06 (ind)'!AN12-MIN('06 (ind)'!AN$6:AN$37))/(MAX('06 (ind)'!AN$6:AN$37)-MIN('06 (ind)'!AN$6:AN$37))))))</f>
        <v>56.484315058154486</v>
      </c>
      <c r="AO13" s="75">
        <f>IF('06 (ind)'!AO$1="si",100*(('06 (ind)'!AO12-MIN('06 (ind)'!AO$6:AO$37))/(MAX('06 (ind)'!AO$6:AO$37)-MIN('06 (ind)'!AO$6:AO$37))),ABS(-100+(100*(('06 (ind)'!AO12-MIN('06 (ind)'!AO$6:AO$37))/(MAX('06 (ind)'!AO$6:AO$37)-MIN('06 (ind)'!AO$6:AO$37))))))</f>
        <v>53.917901171203589</v>
      </c>
      <c r="AP13" s="75">
        <f>IF('06 (ind)'!AP$1="si",100*(('06 (ind)'!AP12-MIN('06 (ind)'!AP$6:AP$37))/(MAX('06 (ind)'!AP$6:AP$37)-MIN('06 (ind)'!AP$6:AP$37))),ABS(-100+(100*(('06 (ind)'!AP12-MIN('06 (ind)'!AP$6:AP$37))/(MAX('06 (ind)'!AP$6:AP$37)-MIN('06 (ind)'!AP$6:AP$37))))))</f>
        <v>95.176252319109466</v>
      </c>
      <c r="AQ13" s="75">
        <f>IF('06 (ind)'!AQ$1="si",100*(('06 (ind)'!AQ12-MIN('06 (ind)'!AQ$6:AQ$37))/(MAX('06 (ind)'!AQ$6:AQ$37)-MIN('06 (ind)'!AQ$6:AQ$37))),ABS(-100+(100*(('06 (ind)'!AQ12-MIN('06 (ind)'!AQ$6:AQ$37))/(MAX('06 (ind)'!AQ$6:AQ$37)-MIN('06 (ind)'!AQ$6:AQ$37))))))</f>
        <v>17.266399199837394</v>
      </c>
      <c r="AR13" s="75">
        <f>IF('06 (ind)'!AR$1="si",100*(('06 (ind)'!AR12-MIN('06 (ind)'!AR$6:AR$37))/(MAX('06 (ind)'!AR$6:AR$37)-MIN('06 (ind)'!AR$6:AR$37))),ABS(-100+(100*(('06 (ind)'!AR12-MIN('06 (ind)'!AR$6:AR$37))/(MAX('06 (ind)'!AR$6:AR$37)-MIN('06 (ind)'!AR$6:AR$37))))))</f>
        <v>48.275879610398484</v>
      </c>
      <c r="AS13" s="75">
        <f>IF('06 (ind)'!AS$1="si",100*(('06 (ind)'!AS12-MIN('06 (ind)'!AS$6:AS$37))/(MAX('06 (ind)'!AS$6:AS$37)-MIN('06 (ind)'!AS$6:AS$37))),ABS(-100+(100*(('06 (ind)'!AS12-MIN('06 (ind)'!AS$6:AS$37))/(MAX('06 (ind)'!AS$6:AS$37)-MIN('06 (ind)'!AS$6:AS$37))))))</f>
        <v>51.381215469613259</v>
      </c>
      <c r="AT13" s="75">
        <f>IF('06 (ind)'!AT$1="si",100*(('06 (ind)'!AT12-MIN('06 (ind)'!AT$6:AT$37))/(MAX('06 (ind)'!AT$6:AT$37)-MIN('06 (ind)'!AT$6:AT$37))),ABS(-100+(100*(('06 (ind)'!AT12-MIN('06 (ind)'!AT$6:AT$37))/(MAX('06 (ind)'!AT$6:AT$37)-MIN('06 (ind)'!AT$6:AT$37))))))</f>
        <v>100</v>
      </c>
      <c r="AU13" s="75">
        <f>IF('06 (ind)'!AU$1="si",100*(('06 (ind)'!AU12-MIN('06 (ind)'!AU$6:AU$37))/(MAX('06 (ind)'!AU$6:AU$37)-MIN('06 (ind)'!AU$6:AU$37))),ABS(-100+(100*(('06 (ind)'!AU12-MIN('06 (ind)'!AU$6:AU$37))/(MAX('06 (ind)'!AU$6:AU$37)-MIN('06 (ind)'!AU$6:AU$37))))))</f>
        <v>50.156739811912232</v>
      </c>
      <c r="AV13" s="75">
        <f>IF('06 (ind)'!AV$1="si",100*(('06 (ind)'!AV12-MIN('06 (ind)'!AV$6:AV$37))/(MAX('06 (ind)'!AV$6:AV$37)-MIN('06 (ind)'!AV$6:AV$37))),ABS(-100+(100*(('06 (ind)'!AV12-MIN('06 (ind)'!AV$6:AV$37))/(MAX('06 (ind)'!AV$6:AV$37)-MIN('06 (ind)'!AV$6:AV$37))))))</f>
        <v>50.779896013864821</v>
      </c>
      <c r="AW13" s="75">
        <f>IF('06 (ind)'!AW$1="si",100*(('06 (ind)'!AW12-MIN('06 (ind)'!AW$6:AW$37))/(MAX('06 (ind)'!AW$6:AW$37)-MIN('06 (ind)'!AW$6:AW$37))),ABS(-100+(100*(('06 (ind)'!AW12-MIN('06 (ind)'!AW$6:AW$37))/(MAX('06 (ind)'!AW$6:AW$37)-MIN('06 (ind)'!AW$6:AW$37))))))</f>
        <v>0</v>
      </c>
      <c r="AX13" s="75">
        <f>IF('06 (ind)'!AX$1="si",100*(('06 (ind)'!AX12-MIN('06 (ind)'!AX$6:AX$37))/(MAX('06 (ind)'!AX$6:AX$37)-MIN('06 (ind)'!AX$6:AX$37))),ABS(-100+(100*(('06 (ind)'!AX12-MIN('06 (ind)'!AX$6:AX$37))/(MAX('06 (ind)'!AX$6:AX$37)-MIN('06 (ind)'!AX$6:AX$37))))))</f>
        <v>13.77071898394073</v>
      </c>
      <c r="AY13" s="75">
        <f>IF('06 (ind)'!AY$1="si",100*(('06 (ind)'!AY12-MIN('06 (ind)'!AY$6:AY$37))/(MAX('06 (ind)'!AY$6:AY$37)-MIN('06 (ind)'!AY$6:AY$37))),ABS(-100+(100*(('06 (ind)'!AY12-MIN('06 (ind)'!AY$6:AY$37))/(MAX('06 (ind)'!AY$6:AY$37)-MIN('06 (ind)'!AY$6:AY$37))))))</f>
        <v>72.978116079923907</v>
      </c>
      <c r="AZ13" s="75">
        <f>IF('06 (ind)'!AZ$1="si",100*(('06 (ind)'!AZ12-MIN('06 (ind)'!AZ$6:AZ$37))/(MAX('06 (ind)'!AZ$6:AZ$37)-MIN('06 (ind)'!AZ$6:AZ$37))),ABS(-100+(100*(('06 (ind)'!AZ12-MIN('06 (ind)'!AZ$6:AZ$37))/(MAX('06 (ind)'!AZ$6:AZ$37)-MIN('06 (ind)'!AZ$6:AZ$37))))))</f>
        <v>50.562848129910755</v>
      </c>
      <c r="BA13" s="75">
        <f>IF('06 (ind)'!BA$1="si",100*(('06 (ind)'!BA12-MIN('06 (ind)'!BA$6:BA$37))/(MAX('06 (ind)'!BA$6:BA$37)-MIN('06 (ind)'!BA$6:BA$37))),ABS(-100+(100*(('06 (ind)'!BA12-MIN('06 (ind)'!BA$6:BA$37))/(MAX('06 (ind)'!BA$6:BA$37)-MIN('06 (ind)'!BA$6:BA$37))))))</f>
        <v>6.4879135533295758</v>
      </c>
      <c r="BB13" s="75">
        <f>IF('06 (ind)'!BB$1="si",100*(('06 (ind)'!BB12-MIN('06 (ind)'!BB$6:BB$37))/(MAX('06 (ind)'!BB$6:BB$37)-MIN('06 (ind)'!BB$6:BB$37))),ABS(-100+(100*(('06 (ind)'!BB12-MIN('06 (ind)'!BB$6:BB$37))/(MAX('06 (ind)'!BB$6:BB$37)-MIN('06 (ind)'!BB$6:BB$37))))))</f>
        <v>58.633620455295876</v>
      </c>
      <c r="BC13" s="75">
        <f>IF('06 (ind)'!BC$1="si",100*(('06 (ind)'!BC12-MIN('06 (ind)'!BC$6:BC$37))/(MAX('06 (ind)'!BC$6:BC$37)-MIN('06 (ind)'!BC$6:BC$37))),ABS(-100+(100*(('06 (ind)'!BC12-MIN('06 (ind)'!BC$6:BC$37))/(MAX('06 (ind)'!BC$6:BC$37)-MIN('06 (ind)'!BC$6:BC$37))))))</f>
        <v>29.545974855391499</v>
      </c>
      <c r="BD13" s="75">
        <f>IF('06 (ind)'!BD$1="si",100*(('06 (ind)'!BD12-MIN('06 (ind)'!BD$6:BD$37))/(MAX('06 (ind)'!BD$6:BD$37)-MIN('06 (ind)'!BD$6:BD$37))),ABS(-100+(100*(('06 (ind)'!BD12-MIN('06 (ind)'!BD$6:BD$37))/(MAX('06 (ind)'!BD$6:BD$37)-MIN('06 (ind)'!BD$6:BD$37))))))</f>
        <v>53.514443557259405</v>
      </c>
      <c r="BE13" s="75">
        <f>IF('06 (ind)'!BE$1="si",100*(('06 (ind)'!BE12-MIN('06 (ind)'!BE$6:BE$37))/(MAX('06 (ind)'!BE$6:BE$37)-MIN('06 (ind)'!BE$6:BE$37))),ABS(-100+(100*(('06 (ind)'!BE12-MIN('06 (ind)'!BE$6:BE$37))/(MAX('06 (ind)'!BE$6:BE$37)-MIN('06 (ind)'!BE$6:BE$37))))))</f>
        <v>59.191176470588246</v>
      </c>
      <c r="BF13" s="75">
        <f>IF('06 (ind)'!BF$1="si",100*(('06 (ind)'!BF12-MIN('06 (ind)'!BF$6:BF$37))/(MAX('06 (ind)'!BF$6:BF$37)-MIN('06 (ind)'!BF$6:BF$37))),ABS(-100+(100*(('06 (ind)'!BF12-MIN('06 (ind)'!BF$6:BF$37))/(MAX('06 (ind)'!BF$6:BF$37)-MIN('06 (ind)'!BF$6:BF$37))))))</f>
        <v>41.65080983199865</v>
      </c>
      <c r="BG13" s="75">
        <f>IF('06 (ind)'!BG$1="si",100*(('06 (ind)'!BG12-MIN('06 (ind)'!BG$6:BG$37))/(MAX('06 (ind)'!BG$6:BG$37)-MIN('06 (ind)'!BG$6:BG$37))),ABS(-100+(100*(('06 (ind)'!BG12-MIN('06 (ind)'!BG$6:BG$37))/(MAX('06 (ind)'!BG$6:BG$37)-MIN('06 (ind)'!BG$6:BG$37))))))</f>
        <v>19.890895855924231</v>
      </c>
      <c r="BH13" s="75">
        <f>IF('06 (ind)'!BH$1="si",100*(('06 (ind)'!BH12-MIN('06 (ind)'!BH$6:BH$37))/(MAX('06 (ind)'!BH$6:BH$37)-MIN('06 (ind)'!BH$6:BH$37))),ABS(-100+(100*(('06 (ind)'!BH12-MIN('06 (ind)'!BH$6:BH$37))/(MAX('06 (ind)'!BH$6:BH$37)-MIN('06 (ind)'!BH$6:BH$37))))))</f>
        <v>36.632908418690448</v>
      </c>
      <c r="BI13" s="75">
        <f>IF('06 (ind)'!BI$1="si",100*(('06 (ind)'!BI12-MIN('06 (ind)'!BI$6:BI$37))/(MAX('06 (ind)'!BI$6:BI$37)-MIN('06 (ind)'!BI$6:BI$37))),ABS(-100+(100*(('06 (ind)'!BI12-MIN('06 (ind)'!BI$6:BI$37))/(MAX('06 (ind)'!BI$6:BI$37)-MIN('06 (ind)'!BI$6:BI$37))))))</f>
        <v>97.696532406525108</v>
      </c>
      <c r="BJ13" s="75">
        <f>IF('06 (ind)'!BJ$1="si",100*(('06 (ind)'!BJ12-MIN('06 (ind)'!BJ$6:BJ$37))/(MAX('06 (ind)'!BJ$6:BJ$37)-MIN('06 (ind)'!BJ$6:BJ$37))),ABS(-100+(100*(('06 (ind)'!BJ12-MIN('06 (ind)'!BJ$6:BJ$37))/(MAX('06 (ind)'!BJ$6:BJ$37)-MIN('06 (ind)'!BJ$6:BJ$37))))))</f>
        <v>1.2399073013768225E-3</v>
      </c>
      <c r="BK13" s="75">
        <f>IF('06 (ind)'!BK$1="si",100*(('06 (ind)'!BK12-MIN('06 (ind)'!BK$6:BK$37))/(MAX('06 (ind)'!BK$6:BK$37)-MIN('06 (ind)'!BK$6:BK$37))),ABS(-100+(100*(('06 (ind)'!BK12-MIN('06 (ind)'!BK$6:BK$37))/(MAX('06 (ind)'!BK$6:BK$37)-MIN('06 (ind)'!BK$6:BK$37))))))</f>
        <v>6.7222691942443902</v>
      </c>
      <c r="BL13" s="75">
        <f>IF('06 (ind)'!BL$1="si",100*(('06 (ind)'!BL12-MIN('06 (ind)'!BL$6:BL$37))/(MAX('06 (ind)'!BL$6:BL$37)-MIN('06 (ind)'!BL$6:BL$37))),ABS(-100+(100*(('06 (ind)'!BL12-MIN('06 (ind)'!BL$6:BL$37))/(MAX('06 (ind)'!BL$6:BL$37)-MIN('06 (ind)'!BL$6:BL$37))))))</f>
        <v>14.399999999999999</v>
      </c>
      <c r="BM13" s="75">
        <f>IF('06 (ind)'!BM$1="si",100*(('06 (ind)'!BM12-MIN('06 (ind)'!BM$6:BM$37))/(MAX('06 (ind)'!BM$6:BM$37)-MIN('06 (ind)'!BM$6:BM$37))),ABS(-100+(100*(('06 (ind)'!BM12-MIN('06 (ind)'!BM$6:BM$37))/(MAX('06 (ind)'!BM$6:BM$37)-MIN('06 (ind)'!BM$6:BM$37))))))</f>
        <v>20.702068811099036</v>
      </c>
      <c r="BN13" s="75">
        <f>IF('06 (ind)'!BN$1="si",100*(('06 (ind)'!BN12-MIN('06 (ind)'!BN$6:BN$37))/(MAX('06 (ind)'!BN$6:BN$37)-MIN('06 (ind)'!BN$6:BN$37))),ABS(-100+(100*(('06 (ind)'!BN12-MIN('06 (ind)'!BN$6:BN$37))/(MAX('06 (ind)'!BN$6:BN$37)-MIN('06 (ind)'!BN$6:BN$37))))))</f>
        <v>19.517285907477852</v>
      </c>
      <c r="BO13" s="75">
        <f>IF('06 (ind)'!BO$1="si",100*(('06 (ind)'!BO12-MIN('06 (ind)'!BO$6:BO$37))/(MAX('06 (ind)'!BO$6:BO$37)-MIN('06 (ind)'!BO$6:BO$37))),ABS(-100+(100*(('06 (ind)'!BO12-MIN('06 (ind)'!BO$6:BO$37))/(MAX('06 (ind)'!BO$6:BO$37)-MIN('06 (ind)'!BO$6:BO$37))))))</f>
        <v>31.863019715141188</v>
      </c>
      <c r="BP13" s="75">
        <f>IF('06 (ind)'!BP$1="si",100*(('06 (ind)'!BP12-MIN('06 (ind)'!BP$6:BP$37))/(MAX('06 (ind)'!BP$6:BP$37)-MIN('06 (ind)'!BP$6:BP$37))),ABS(-100+(100*(('06 (ind)'!BP12-MIN('06 (ind)'!BP$6:BP$37))/(MAX('06 (ind)'!BP$6:BP$37)-MIN('06 (ind)'!BP$6:BP$37))))))</f>
        <v>43.698960486139278</v>
      </c>
      <c r="BQ13" s="75">
        <f>IF('06 (ind)'!BQ$1="si",100*(('06 (ind)'!BQ12-MIN('06 (ind)'!BQ$6:BQ$37))/(MAX('06 (ind)'!BQ$6:BQ$37)-MIN('06 (ind)'!BQ$6:BQ$37))),ABS(-100+(100*(('06 (ind)'!BQ12-MIN('06 (ind)'!BQ$6:BQ$37))/(MAX('06 (ind)'!BQ$6:BQ$37)-MIN('06 (ind)'!BQ$6:BQ$37))))))</f>
        <v>19.022203693992886</v>
      </c>
      <c r="BR13" s="75">
        <f>IF('06 (ind)'!BR$1="si",100*(('06 (ind)'!BR12-MIN('06 (ind)'!BR$6:BR$37))/(MAX('06 (ind)'!BR$6:BR$37)-MIN('06 (ind)'!BR$6:BR$37))),ABS(-100+(100*(('06 (ind)'!BR12-MIN('06 (ind)'!BR$6:BR$37))/(MAX('06 (ind)'!BP$6:BP$37)-MIN('06 (ind)'!BR$6:BR$37))))))</f>
        <v>9.2888507378916447</v>
      </c>
      <c r="BS13" s="75">
        <f>IF('06 (ind)'!BS$1="si",100*(('06 (ind)'!BS12-MIN('06 (ind)'!BS$6:BS$37))/(MAX('06 (ind)'!BS$6:BS$37)-MIN('06 (ind)'!BS$6:BS$37))),ABS(-100+(100*(('06 (ind)'!BS12-MIN('06 (ind)'!BS$6:BS$37))/(MAX('06 (ind)'!BQ$6:BQ$37)-MIN('06 (ind)'!BS$6:BS$37))))))</f>
        <v>62.038724805394118</v>
      </c>
      <c r="BT13" s="75">
        <f>IF('06 (ind)'!BT$1="si",100*(('06 (ind)'!BT12-MIN('06 (ind)'!BT$6:BT$37))/(MAX('06 (ind)'!BT$6:BT$37)-MIN('06 (ind)'!BT$6:BT$37))),ABS(-100+(100*(('06 (ind)'!BT12-MIN('06 (ind)'!BT$6:BT$37))/(MAX('06 (ind)'!BR$6:BR$37)-MIN('06 (ind)'!BT$6:BT$37))))))</f>
        <v>90.307492499999995</v>
      </c>
      <c r="BU13" s="75">
        <f>IF('06 (ind)'!BU$1="si",100*(('06 (ind)'!BU12-MIN('06 (ind)'!BU$6:BU$37))/(MAX('06 (ind)'!BU$6:BU$37)-MIN('06 (ind)'!BU$6:BU$37))),ABS(-100+(100*(('06 (ind)'!BU12-MIN('06 (ind)'!BU$6:BU$37))/(MAX('06 (ind)'!BU$6:BU$37)-MIN('06 (ind)'!BU$6:BU$37))))))</f>
        <v>70.367014046216582</v>
      </c>
      <c r="BV13" s="75">
        <f>IF('06 (ind)'!BV$1="si",100*(('06 (ind)'!BV12-MIN('06 (ind)'!BV$6:BV$37))/(MAX('06 (ind)'!BV$6:BV$37)-MIN('06 (ind)'!BV$6:BV$37))),ABS(-100+(100*(('06 (ind)'!BV12-MIN('06 (ind)'!BV$6:BV$37))/(MAX('06 (ind)'!BV$6:BV$37)-MIN('06 (ind)'!BV$6:BV$37))))))</f>
        <v>0</v>
      </c>
      <c r="BW13" s="75">
        <f>IF('06 (ind)'!BW$1="si",100*(('06 (ind)'!BW12-MIN('06 (ind)'!BW$6:BW$37))/(MAX('06 (ind)'!BW$6:BW$37)-MIN('06 (ind)'!BW$6:BW$37))),ABS(-100+(100*(('06 (ind)'!BW12-MIN('06 (ind)'!BW$6:BW$37))/(MAX('06 (ind)'!BW$6:BW$37)-MIN('06 (ind)'!BW$6:BW$37))))))</f>
        <v>65.625410158813494</v>
      </c>
      <c r="BX13" s="75">
        <f>IF('06 (ind)'!BX$1="si",100*(('06 (ind)'!BX12-MIN('06 (ind)'!BX$6:BX$37))/(MAX('06 (ind)'!BX$6:BX$37)-MIN('06 (ind)'!BX$6:BX$37))),ABS(-100+(100*(('06 (ind)'!BX12-MIN('06 (ind)'!BX$6:BX$37))/(MAX('06 (ind)'!BX$6:BX$37)-MIN('06 (ind)'!BX$6:BX$37))))))</f>
        <v>12.102471177799714</v>
      </c>
      <c r="BY13" s="75">
        <f>IF('06 (ind)'!BY$1="si",100*(('06 (ind)'!BY12-MIN('06 (ind)'!BY$6:BY$37))/(MAX('06 (ind)'!BY$6:BY$37)-MIN('06 (ind)'!BY$6:BY$37))),ABS(-100+(100*(('06 (ind)'!BY12-MIN('06 (ind)'!BY$6:BY$37))/(MAX('06 (ind)'!BY$6:BY$37)-MIN('06 (ind)'!BY$6:BY$37))))))</f>
        <v>18.272026104096131</v>
      </c>
      <c r="BZ13" s="75">
        <f>IF('06 (ind)'!BZ$1="si",100*(('06 (ind)'!BZ12-MIN('06 (ind)'!BZ$6:BZ$37))/(MAX('06 (ind)'!BZ$6:BZ$37)-MIN('06 (ind)'!BZ$6:BZ$37))),ABS(-100+(100*(('06 (ind)'!BZ12-MIN('06 (ind)'!BZ$6:BZ$37))/(MAX('06 (ind)'!BZ$6:BZ$37)-MIN('06 (ind)'!BZ$6:BZ$37))))))</f>
        <v>90.266610386957026</v>
      </c>
      <c r="CA13" s="75">
        <f>IF('06 (ind)'!CA$1="si",100*(('06 (ind)'!CA12-MIN('06 (ind)'!CA$6:CA$37))/(MAX('06 (ind)'!CA$6:CA$37)-MIN('06 (ind)'!CA$6:CA$37))),ABS(-100+(100*(('06 (ind)'!CA12-MIN('06 (ind)'!CA$6:CA$37))/(MAX('06 (ind)'!CA$6:CA$37)-MIN('06 (ind)'!CA$6:CA$37))))))</f>
        <v>41.147892453946419</v>
      </c>
      <c r="CB13" s="75">
        <f>IF('06 (ind)'!CB$1="si",100*(('06 (ind)'!CB12-MIN('06 (ind)'!CB$6:CB$37))/(MAX('06 (ind)'!CB$6:CB$37)-MIN('06 (ind)'!CB$6:CB$37))),ABS(-100+(100*(('06 (ind)'!CB12-MIN('06 (ind)'!CB$6:CB$37))/(MAX('06 (ind)'!CB$6:CB$37)-MIN('06 (ind)'!CB$6:CB$37))))))</f>
        <v>74.893617021276597</v>
      </c>
      <c r="CC13" s="75">
        <f>IF('06 (ind)'!CC$1="si",100*(('06 (ind)'!CC12-MIN('06 (ind)'!CC$6:CC$37))/(MAX('06 (ind)'!CC$6:CC$37)-MIN('06 (ind)'!CC$6:CC$37))),ABS(-100+(100*(('06 (ind)'!CC12-MIN('06 (ind)'!CC$6:CC$37))/(MAX('06 (ind)'!CC$6:CC$37)-MIN('06 (ind)'!CC$6:CC$37))))))</f>
        <v>69.643850374771191</v>
      </c>
      <c r="CD13" s="75">
        <f>IF('06 (ind)'!CD$1="si",100*(('06 (ind)'!CD12-MIN('06 (ind)'!CD$6:CD$37))/(MAX('06 (ind)'!CD$6:CD$37)-MIN('06 (ind)'!CD$6:CD$37))),ABS(-100+(100*(('06 (ind)'!CD12-MIN('06 (ind)'!CD$6:CD$37))/(MAX('06 (ind)'!CD$6:CD$37)-MIN('06 (ind)'!CD$6:CD$37))))))</f>
        <v>6.5588068045138197</v>
      </c>
      <c r="CE13" s="75">
        <f>IF('06 (ind)'!CE$1="si",100*(('06 (ind)'!CE12-MIN('06 (ind)'!CE$6:CE$37))/(MAX('06 (ind)'!CE$6:CE$37)-MIN('06 (ind)'!CE$6:CE$37))),ABS(-100+(100*(('06 (ind)'!CE12-MIN('06 (ind)'!CE$6:CE$37))/(MAX('06 (ind)'!CE$6:CE$37)-MIN('06 (ind)'!CE$6:CE$37))))))</f>
        <v>8.9727416820455197</v>
      </c>
      <c r="CF13" s="75">
        <f>IF('06 (ind)'!CF$1="si",100*(('06 (ind)'!CF12-MIN('06 (ind)'!CF$6:CF$37))/(MAX('06 (ind)'!CF$6:CF$37)-MIN('06 (ind)'!CF$6:CF$37))),ABS(-100+(100*(('06 (ind)'!CF12-MIN('06 (ind)'!CF$6:CF$37))/(MAX('06 (ind)'!CF$6:CF$37)-MIN('06 (ind)'!CF$6:CF$37))))))</f>
        <v>30.762354445472685</v>
      </c>
      <c r="CG13" s="75">
        <f>IF('06 (ind)'!CG$1="si",100*(('06 (ind)'!CG12-MIN('06 (ind)'!CG$6:CG$37))/(MAX('06 (ind)'!CG$6:CG$37)-MIN('06 (ind)'!CG$6:CG$37))),ABS(-100+(100*(('06 (ind)'!CG12-MIN('06 (ind)'!CG$6:CG$37))/(MAX('06 (ind)'!CG$6:CG$37)-MIN('06 (ind)'!CG$6:CG$37))))))</f>
        <v>18.101776436746697</v>
      </c>
      <c r="CH13" s="75">
        <f>IF('06 (ind)'!CH$1="si",100*(('06 (ind)'!CH12-MIN('06 (ind)'!CH$6:CH$37))/(MAX('06 (ind)'!CH$6:CH$37)-MIN('06 (ind)'!CH$6:CH$37))),ABS(-100+(100*(('06 (ind)'!CH12-MIN('06 (ind)'!CH$6:CH$37))/(MAX('06 (ind)'!CH$6:CH$37)-MIN('06 (ind)'!CH$6:CH$37))))))</f>
        <v>6.6719237835861502</v>
      </c>
      <c r="CI13" s="75">
        <f>IF('06 (ind)'!CI$1="si",100*(('06 (ind)'!CI12-MIN('06 (ind)'!CI$6:CI$37))/(MAX('06 (ind)'!CI$6:CI$37)-MIN('06 (ind)'!CI$6:CI$37))),ABS(-100+(100*(('06 (ind)'!CI12-MIN('06 (ind)'!CI$6:CI$37))/(MAX('06 (ind)'!CI$6:CI$37)-MIN('06 (ind)'!CI$6:CI$37))))))</f>
        <v>18.959680363644146</v>
      </c>
      <c r="CJ13" s="75">
        <f>IF('06 (ind)'!CJ$1="si",100*(('06 (ind)'!CJ12-MIN('06 (ind)'!CJ$6:CJ$37))/(MAX('06 (ind)'!CJ$6:CJ$37)-MIN('06 (ind)'!CJ$6:CJ$37))),ABS(-100+(100*(('06 (ind)'!CJ12-MIN('06 (ind)'!CJ$6:CJ$37))/(MAX('06 (ind)'!CJ$6:CJ$37)-MIN('06 (ind)'!CJ$6:CJ$37))))))</f>
        <v>56.771662051530726</v>
      </c>
      <c r="CK13" s="75">
        <f>IF('06 (ind)'!CK$1="si",100*(('06 (ind)'!CK12-MIN('06 (ind)'!CK$6:CK$37))/(MAX('06 (ind)'!CK$6:CK$37)-MIN('06 (ind)'!CK$6:CK$37))),ABS(-100+(100*(('06 (ind)'!CK12-MIN('06 (ind)'!CK$6:CK$37))/(MAX('06 (ind)'!CK$6:CK$37)-MIN('06 (ind)'!CK$6:CK$37))))))</f>
        <v>32.557644112884454</v>
      </c>
      <c r="CL13" s="75">
        <f>IF('06 (ind)'!CL$1="si",100*(('06 (ind)'!CL12-MIN('06 (ind)'!CL$6:CL$37))/(MAX('06 (ind)'!CL$6:CL$37)-MIN('06 (ind)'!CL$6:CL$37))),ABS(-100+(100*(('06 (ind)'!CL12-MIN('06 (ind)'!CL$6:CL$37))/(MAX('06 (ind)'!CL$6:CL$37)-MIN('06 (ind)'!CL$6:CL$37))))))</f>
        <v>18.319720034330437</v>
      </c>
      <c r="CM13" s="75">
        <f>IF('06 (ind)'!CM$1="si",100*(('06 (ind)'!CM12-MIN('06 (ind)'!CM$6:CM$37))/(MAX('06 (ind)'!CM$6:CM$37)-MIN('06 (ind)'!CM$6:CM$37))),ABS(-100+(100*(('06 (ind)'!CM12-MIN('06 (ind)'!CM$6:CM$37))/(MAX('06 (ind)'!CM$6:CM$37)-MIN('06 (ind)'!CM$6:CM$37))))))</f>
        <v>10.256617515680297</v>
      </c>
    </row>
    <row r="14" spans="1:91">
      <c r="A14" s="18" t="s">
        <v>213</v>
      </c>
      <c r="B14" s="87">
        <f>IF('06 (ind)'!B$1="si",100*(('06 (ind)'!B13-MIN('06 (ind)'!B$6:B$37))/(MAX('06 (ind)'!B$6:B$37)-MIN('06 (ind)'!B$6:B$37))),ABS(-100+(100*(('06 (ind)'!B13-MIN('06 (ind)'!B$6:B$37))/(MAX('06 (ind)'!B$6:B$37)-MIN('06 (ind)'!B$6:B$37))))))</f>
        <v>0</v>
      </c>
      <c r="C14" s="87">
        <f>IF('06 (ind)'!C$1="si",100*(('06 (ind)'!C13-MIN('06 (ind)'!C$6:C$37))/(MAX('06 (ind)'!C$6:C$37)-MIN('06 (ind)'!C$6:C$37))),ABS(-100+(100*(('06 (ind)'!C13-MIN('06 (ind)'!C$6:C$37))/(MAX('06 (ind)'!C$6:C$37)-MIN('06 (ind)'!C$6:C$37))))))</f>
        <v>54.432947700371201</v>
      </c>
      <c r="D14" s="87">
        <f>IF('06 (ind)'!D$1="si",100*(('06 (ind)'!D13-MIN('06 (ind)'!D$6:D$37))/(MAX('06 (ind)'!D$6:D$37)-MIN('06 (ind)'!D$6:D$37))),ABS(-100+(100*(('06 (ind)'!D13-MIN('06 (ind)'!D$6:D$37))/(MAX('06 (ind)'!D$6:D$37)-MIN('06 (ind)'!D$6:D$37))))))</f>
        <v>60.063767916665213</v>
      </c>
      <c r="E14" s="87">
        <f>IF('06 (ind)'!E$1="si",100*(('06 (ind)'!E13-MIN('06 (ind)'!E$6:E$37))/(MAX('06 (ind)'!E$6:E$37)-MIN('06 (ind)'!E$6:E$37))),ABS(-100+(100*(('06 (ind)'!E13-MIN('06 (ind)'!E$6:E$37))/(MAX('06 (ind)'!E$6:E$37)-MIN('06 (ind)'!E$6:E$37))))))</f>
        <v>100</v>
      </c>
      <c r="F14" s="87">
        <f>IF('06 (ind)'!F$1="si",100*(('06 (ind)'!F13-MIN('06 (ind)'!F$6:F$37))/(MAX('06 (ind)'!F$6:F$37)-MIN('06 (ind)'!F$6:F$37))),ABS(-100+(100*(('06 (ind)'!F13-MIN('06 (ind)'!F$6:F$37))/(MAX('06 (ind)'!F$6:F$37)-MIN('06 (ind)'!F$6:F$37))))))</f>
        <v>93.209876543209873</v>
      </c>
      <c r="G14" s="87">
        <f>IF('06 (ind)'!G$1="si",100*(('06 (ind)'!G13-MIN('06 (ind)'!G$6:G$37))/(MAX('06 (ind)'!G$6:G$37)-MIN('06 (ind)'!G$6:G$37))),ABS(-100+(100*(('06 (ind)'!G13-MIN('06 (ind)'!G$6:G$37))/(MAX('06 (ind)'!G$6:G$37)-MIN('06 (ind)'!G$6:G$37))))))</f>
        <v>73.291925465838503</v>
      </c>
      <c r="H14" s="87">
        <f>IF('06 (ind)'!H$1="si",100*(('06 (ind)'!H13-MIN('06 (ind)'!H$6:H$37))/(MAX('06 (ind)'!H$6:H$37)-MIN('06 (ind)'!H$6:H$37))),ABS(-100+(100*(('06 (ind)'!H13-MIN('06 (ind)'!H$6:H$37))/(MAX('06 (ind)'!H$6:H$37)-MIN('06 (ind)'!H$6:H$37))))))</f>
        <v>63.8036809815951</v>
      </c>
      <c r="I14" s="87">
        <f>IF('06 (ind)'!I$1="si",100*(('06 (ind)'!I13-MIN('06 (ind)'!I$6:I$37))/(MAX('06 (ind)'!I$6:I$37)-MIN('06 (ind)'!I$6:I$37))),ABS(-100+(100*(('06 (ind)'!I13-MIN('06 (ind)'!I$6:I$37))/(MAX('06 (ind)'!I$6:I$37)-MIN('06 (ind)'!I$6:I$37))))))</f>
        <v>90.517241379310349</v>
      </c>
      <c r="J14" s="87">
        <f>IF('06 (ind)'!J$1="si",100*(('06 (ind)'!J13-MIN('06 (ind)'!J$6:J$37))/(MAX('06 (ind)'!J$6:J$37)-MIN('06 (ind)'!J$6:J$37))),ABS(-100+(100*(('06 (ind)'!J13-MIN('06 (ind)'!J$6:J$37))/(MAX('06 (ind)'!J$6:J$37)-MIN('06 (ind)'!J$6:J$37))))))</f>
        <v>8.2278481012658293</v>
      </c>
      <c r="K14" s="87">
        <f>IF('06 (ind)'!K$1="si",100*(('06 (ind)'!K13-MIN('06 (ind)'!K$6:K$37))/(MAX('06 (ind)'!K$6:K$37)-MIN('06 (ind)'!K$6:K$37))),ABS(-100+(100*(('06 (ind)'!K13-MIN('06 (ind)'!K$6:K$37))/(MAX('06 (ind)'!K$6:K$37)-MIN('06 (ind)'!K$6:K$37))))))</f>
        <v>44.275057348480772</v>
      </c>
      <c r="L14" s="87">
        <f>IF('06 (ind)'!L$1="si",100*(('06 (ind)'!L13-MIN('06 (ind)'!L$6:L$37))/(MAX('06 (ind)'!L$6:L$37)-MIN('06 (ind)'!L$6:L$37))),ABS(-100+(100*(('06 (ind)'!L13-MIN('06 (ind)'!L$6:L$37))/(MAX('06 (ind)'!L$6:L$37)-MIN('06 (ind)'!L$6:L$37))))))</f>
        <v>76.370332458853881</v>
      </c>
      <c r="M14" s="87">
        <f>IF('06 (ind)'!M$1="si",100*(('06 (ind)'!M13-MIN('06 (ind)'!M$6:M$37))/(MAX('06 (ind)'!M$6:M$37)-MIN('06 (ind)'!M$6:M$37))),ABS(-100+(100*(('06 (ind)'!M13-MIN('06 (ind)'!M$6:M$37))/(MAX('06 (ind)'!M$6:M$37)-MIN('06 (ind)'!M$6:M$37))))))</f>
        <v>32.769842152958823</v>
      </c>
      <c r="N14" s="87">
        <f>IF('06 (ind)'!N$1="si",100*(('06 (ind)'!N13-MIN('06 (ind)'!N$6:N$37))/(MAX('06 (ind)'!N$6:N$37)-MIN('06 (ind)'!N$6:N$37))),ABS(-100+(100*(('06 (ind)'!N13-MIN('06 (ind)'!N$6:N$37))/(MAX('06 (ind)'!N$6:N$37)-MIN('06 (ind)'!N$6:N$37))))))</f>
        <v>61.763716724126027</v>
      </c>
      <c r="O14" s="87">
        <f>IF('06 (ind)'!O$1="si",100*(('06 (ind)'!O13-MIN('06 (ind)'!O$6:O$37))/(MAX('06 (ind)'!O$6:O$37)-MIN('06 (ind)'!O$6:O$37))),ABS(-100+(100*(('06 (ind)'!O13-MIN('06 (ind)'!O$6:O$37))/(MAX('06 (ind)'!O$6:O$37)-MIN('06 (ind)'!O$6:O$37))))))</f>
        <v>93.650793650793645</v>
      </c>
      <c r="P14" s="87">
        <f>IF('06 (ind)'!P$1="si",100*(('06 (ind)'!P13-MIN('06 (ind)'!P$6:P$37))/(MAX('06 (ind)'!P$6:P$37)-MIN('06 (ind)'!P$6:P$37))),ABS(-100+(100*(('06 (ind)'!P13-MIN('06 (ind)'!P$6:P$37))/(MAX('06 (ind)'!P$6:P$37)-MIN('06 (ind)'!P$6:P$37))))))</f>
        <v>68.018215125542284</v>
      </c>
      <c r="Q14" s="87">
        <f>IF('06 (ind)'!Q$1="si",100*(('06 (ind)'!Q13-MIN('06 (ind)'!Q$6:Q$37))/(MAX('06 (ind)'!Q$6:Q$37)-MIN('06 (ind)'!Q$6:Q$37))),ABS(-100+(100*(('06 (ind)'!Q13-MIN('06 (ind)'!Q$6:Q$37))/(MAX('06 (ind)'!Q$6:Q$37)-MIN('06 (ind)'!Q$6:Q$37))))))</f>
        <v>5.7688084428634818</v>
      </c>
      <c r="R14" s="87">
        <f>IF('06 (ind)'!R$1="si",100*(('06 (ind)'!R13-MIN('06 (ind)'!R$6:R$37))/(MAX('06 (ind)'!R$6:R$37)-MIN('06 (ind)'!R$6:R$37))),ABS(-100+(100*(('06 (ind)'!R13-MIN('06 (ind)'!R$6:R$37))/(MAX('06 (ind)'!R$6:R$37)-MIN('06 (ind)'!R$6:R$37))))))</f>
        <v>0.63370972141092596</v>
      </c>
      <c r="S14" s="75">
        <f>ABS(ABS(('06 (ind)'!S13-((MAX('06 (ind)'!S$6:S$37)+MIN('06 (ind)'!S$6:S$37))/2))/(((MAX('06 (ind)'!S$6:S$37)+MIN('06 (ind)'!S$6:S$37))/2)-MAX('06 (ind)'!S$6:S$37))*100)-100)</f>
        <v>46.816322232238704</v>
      </c>
      <c r="T14" s="75">
        <f>IF('06 (ind)'!T$1="si",100*(('06 (ind)'!T13-MIN('06 (ind)'!T$6:T$37))/(MAX('06 (ind)'!T$6:T$37)-MIN('06 (ind)'!T$6:T$37))),ABS(-100+(100*(('06 (ind)'!T13-MIN('06 (ind)'!T$6:T$37))/(MAX('06 (ind)'!T$6:T$37)-MIN('06 (ind)'!T$6:T$37))))))</f>
        <v>3.0303304417045833</v>
      </c>
      <c r="U14" s="75">
        <f>IF('06 (ind)'!U$1="si",100*(('06 (ind)'!U13-MIN('06 (ind)'!U$6:U$37))/(MAX('06 (ind)'!U$6:U$37)-MIN('06 (ind)'!U$6:U$37))),ABS(-100+(100*(('06 (ind)'!U13-MIN('06 (ind)'!U$6:U$37))/(MAX('06 (ind)'!U$6:U$37)-MIN('06 (ind)'!U$6:U$37))))))</f>
        <v>50</v>
      </c>
      <c r="V14" s="75">
        <f>IF('06 (ind)'!V$1="si",100*(('06 (ind)'!V13-MIN('06 (ind)'!V$6:V$37))/(MAX('06 (ind)'!V$6:V$37)-MIN('06 (ind)'!V$6:V$37))),ABS(-100+(100*(('06 (ind)'!V13-MIN('06 (ind)'!V$6:V$37))/(MAX('06 (ind)'!V$6:V$37)-MIN('06 (ind)'!V$6:V$37))))))</f>
        <v>91.160220994475139</v>
      </c>
      <c r="W14" s="75">
        <f>IF('06 (ind)'!W$1="si",100*(('06 (ind)'!W13-MIN('06 (ind)'!W$6:W$37))/(MAX('06 (ind)'!W$6:W$37)-MIN('06 (ind)'!W$6:W$37))),ABS(-100+(100*(('06 (ind)'!W13-MIN('06 (ind)'!W$6:W$37))/(MAX('06 (ind)'!W$6:W$37)-MIN('06 (ind)'!W$6:W$37))))))</f>
        <v>49.521900384854476</v>
      </c>
      <c r="X14" s="75">
        <f>IF('06 (ind)'!X$1="si",100*(('06 (ind)'!X13-MIN('06 (ind)'!X$6:X$37))/(MAX('06 (ind)'!X$6:X$37)-MIN('06 (ind)'!X$6:X$37))),ABS(-100+(100*(('06 (ind)'!X13-MIN('06 (ind)'!X$6:X$37))/(MAX('06 (ind)'!X$6:X$37)-MIN('06 (ind)'!X$6:X$37))))))</f>
        <v>98.64850765537085</v>
      </c>
      <c r="Y14" s="75">
        <f>IF('06 (ind)'!Y$1="si",100*(('06 (ind)'!Y13-MIN('06 (ind)'!Y$6:Y$37))/(MAX('06 (ind)'!Y$6:Y$37)-MIN('06 (ind)'!Y$6:Y$37))),ABS(-100+(100*(('06 (ind)'!Y13-MIN('06 (ind)'!Y$6:Y$37))/(MAX('06 (ind)'!Y$6:Y$37)-MIN('06 (ind)'!Y$6:Y$37))))))</f>
        <v>83.459100270305058</v>
      </c>
      <c r="Z14" s="75">
        <f>IF('06 (ind)'!Z$1="si",100*(('06 (ind)'!Z13-MIN('06 (ind)'!Z$6:Z$37))/(MAX('06 (ind)'!Z$6:Z$37)-MIN('06 (ind)'!Z$6:Z$37))),ABS(-100+(100*(('06 (ind)'!Z13-MIN('06 (ind)'!Z$6:Z$37))/(MAX('06 (ind)'!Z$6:Z$37)-MIN('06 (ind)'!Z$6:Z$37))))))</f>
        <v>41.126365427018861</v>
      </c>
      <c r="AA14" s="75">
        <f>IF('06 (ind)'!AA$1="si",100*(('06 (ind)'!AA13-MIN('06 (ind)'!AA$6:AA$37))/(MAX('06 (ind)'!AA$6:AA$37)-MIN('06 (ind)'!AA$6:AA$37))),ABS(-100+(100*(('06 (ind)'!AA13-MIN('06 (ind)'!AA$6:AA$37))/(MAX('06 (ind)'!AA$6:AA$37)-MIN('06 (ind)'!AA$6:AA$37))))))</f>
        <v>82.67492103950805</v>
      </c>
      <c r="AB14" s="75">
        <f>IF('06 (ind)'!AB$1="si",100*(('06 (ind)'!AB13-MIN('06 (ind)'!AB$6:AB$37))/(MAX('06 (ind)'!AB$6:AB$37)-MIN('06 (ind)'!AB$6:AB$37))),ABS(-100+(100*(('06 (ind)'!AB13-MIN('06 (ind)'!AB$6:AB$37))/(MAX('06 (ind)'!AB$6:AB$37)-MIN('06 (ind)'!AB$6:AB$37))))))</f>
        <v>90.544643890103771</v>
      </c>
      <c r="AC14" s="75">
        <f>IF('06 (ind)'!AC$1="si",100*(('06 (ind)'!AC13-MIN('06 (ind)'!AC$6:AC$37))/(MAX('06 (ind)'!AC$6:AC$37)-MIN('06 (ind)'!AC$6:AC$37))),ABS(-100+(100*(('06 (ind)'!AC13-MIN('06 (ind)'!AC$6:AC$37))/(MAX('06 (ind)'!AC$6:AC$37)-MIN('06 (ind)'!AC$6:AC$37))))))</f>
        <v>43.278987515380038</v>
      </c>
      <c r="AD14" s="75">
        <f>IF('06 (ind)'!AD$1="si",100*(('06 (ind)'!AD13-MIN('06 (ind)'!AD$6:AD$37))/(MAX('06 (ind)'!AD$6:AD$37)-MIN('06 (ind)'!AD$6:AD$37))),ABS(-100+(100*(('06 (ind)'!AD13-MIN('06 (ind)'!AD$6:AD$37))/(MAX('06 (ind)'!AD$6:AD$37)-MIN('06 (ind)'!AD$6:AD$37))))))</f>
        <v>83.88417589074318</v>
      </c>
      <c r="AE14" s="75">
        <f>IF('06 (ind)'!AE$1="si",100*(('06 (ind)'!AE13-MIN('06 (ind)'!AE$6:AE$37))/(MAX('06 (ind)'!AE$6:AE$37)-MIN('06 (ind)'!AE$6:AE$37))),ABS(-100+(100*(('06 (ind)'!AE13-MIN('06 (ind)'!AE$6:AE$37))/(MAX('06 (ind)'!AE$6:AE$37)-MIN('06 (ind)'!AE$6:AE$37))))))</f>
        <v>61.882592434318603</v>
      </c>
      <c r="AF14" s="75">
        <f>IF('06 (ind)'!AF$1="si",100*(('06 (ind)'!AF13-MIN('06 (ind)'!AF$6:AF$37))/(MAX('06 (ind)'!AF$6:AF$37)-MIN('06 (ind)'!AF$6:AF$37))),ABS(-100+(100*(('06 (ind)'!AF13-MIN('06 (ind)'!AF$6:AF$37))/(MAX('06 (ind)'!AF$6:AF$37)-MIN('06 (ind)'!AF$6:AF$37))))))</f>
        <v>82.065969869400732</v>
      </c>
      <c r="AG14" s="75">
        <f>IF('06 (ind)'!AG$1="si",100*(('06 (ind)'!AG13-MIN('06 (ind)'!AG$6:AG$37))/(MAX('06 (ind)'!AG$6:AG$37)-MIN('06 (ind)'!AG$6:AG$37))),ABS(-100+(100*(('06 (ind)'!AG13-MIN('06 (ind)'!AG$6:AG$37))/(MAX('06 (ind)'!AG$6:AG$37)-MIN('06 (ind)'!AG$6:AG$37))))))</f>
        <v>71.270718232044175</v>
      </c>
      <c r="AH14" s="75">
        <f>IF('06 (ind)'!AH$1="si",100*(('06 (ind)'!AH13-MIN('06 (ind)'!AH$6:AH$37))/(MAX('06 (ind)'!AH$6:AH$37)-MIN('06 (ind)'!AH$6:AH$37))),ABS(-100+(100*(('06 (ind)'!AH13-MIN('06 (ind)'!AH$6:AH$37))/(MAX('06 (ind)'!AH$6:AH$37)-MIN('06 (ind)'!AH$6:AH$37))))))</f>
        <v>87.150837988826837</v>
      </c>
      <c r="AI14" s="75">
        <f>IF('06 (ind)'!AI$1="si",100*(('06 (ind)'!AI13-MIN('06 (ind)'!AI$6:AI$37))/(MAX('06 (ind)'!AI$6:AI$37)-MIN('06 (ind)'!AI$6:AI$37))),ABS(-100+(100*(('06 (ind)'!AI13-MIN('06 (ind)'!AI$6:AI$37))/(MAX('06 (ind)'!AI$6:AI$37)-MIN('06 (ind)'!AI$6:AI$37))))))</f>
        <v>1.0796536150199691</v>
      </c>
      <c r="AJ14" s="75">
        <f>IF('06 (ind)'!AJ$1="si",100*(('06 (ind)'!AJ13-MIN('06 (ind)'!AJ$6:AJ$37))/(MAX('06 (ind)'!AJ$6:AJ$37)-MIN('06 (ind)'!AJ$6:AJ$37))),ABS(-100+(100*(('06 (ind)'!AJ13-MIN('06 (ind)'!AJ$6:AJ$37))/(MAX('06 (ind)'!AJ$6:AJ$37)-MIN('06 (ind)'!AJ$6:AJ$37))))))</f>
        <v>72.531645569620238</v>
      </c>
      <c r="AK14" s="75">
        <f>IF('06 (ind)'!AK$1="si",100*(('06 (ind)'!AK13-MIN('06 (ind)'!AK$6:AK$37))/(MAX('06 (ind)'!AK$6:AK$37)-MIN('06 (ind)'!AK$6:AK$37))),ABS(-100+(100*(('06 (ind)'!AK13-MIN('06 (ind)'!AK$6:AK$37))/(MAX('06 (ind)'!AK$6:AK$37)-MIN('06 (ind)'!AK$6:AK$37))))))</f>
        <v>5.6924974347033821</v>
      </c>
      <c r="AL14" s="75">
        <f>IF('06 (ind)'!AL$1="si",100*(('06 (ind)'!AL13-MIN('06 (ind)'!AL$6:AL$37))/(MAX('06 (ind)'!AL$6:AL$37)-MIN('06 (ind)'!AL$6:AL$37))),ABS(-100+(100*(('06 (ind)'!AL13-MIN('06 (ind)'!AL$6:AL$37))/(MAX('06 (ind)'!AL$6:AL$37)-MIN('06 (ind)'!AL$6:AL$37))))))</f>
        <v>67.422708088351584</v>
      </c>
      <c r="AM14" s="75">
        <f>IF('06 (ind)'!AM$1="si",100*(('06 (ind)'!AM13-MIN('06 (ind)'!AM$6:AM$37))/(MAX('06 (ind)'!AM$6:AM$37)-MIN('06 (ind)'!AM$6:AM$37))),ABS(-100+(100*(('06 (ind)'!AM13-MIN('06 (ind)'!AM$6:AM$37))/(MAX('06 (ind)'!AM$6:AM$37)-MIN('06 (ind)'!AM$6:AM$37))))))</f>
        <v>52.356529662616872</v>
      </c>
      <c r="AN14" s="75">
        <f>IF('06 (ind)'!AN$1="si",100*(('06 (ind)'!AN13-MIN('06 (ind)'!AN$6:AN$37))/(MAX('06 (ind)'!AN$6:AN$37)-MIN('06 (ind)'!AN$6:AN$37))),ABS(-100+(100*(('06 (ind)'!AN13-MIN('06 (ind)'!AN$6:AN$37))/(MAX('06 (ind)'!AN$6:AN$37)-MIN('06 (ind)'!AN$6:AN$37))))))</f>
        <v>68.987381496482513</v>
      </c>
      <c r="AO14" s="75">
        <f>IF('06 (ind)'!AO$1="si",100*(('06 (ind)'!AO13-MIN('06 (ind)'!AO$6:AO$37))/(MAX('06 (ind)'!AO$6:AO$37)-MIN('06 (ind)'!AO$6:AO$37))),ABS(-100+(100*(('06 (ind)'!AO13-MIN('06 (ind)'!AO$6:AO$37))/(MAX('06 (ind)'!AO$6:AO$37)-MIN('06 (ind)'!AO$6:AO$37))))))</f>
        <v>31.080851868456339</v>
      </c>
      <c r="AP14" s="75">
        <f>IF('06 (ind)'!AP$1="si",100*(('06 (ind)'!AP13-MIN('06 (ind)'!AP$6:AP$37))/(MAX('06 (ind)'!AP$6:AP$37)-MIN('06 (ind)'!AP$6:AP$37))),ABS(-100+(100*(('06 (ind)'!AP13-MIN('06 (ind)'!AP$6:AP$37))/(MAX('06 (ind)'!AP$6:AP$37)-MIN('06 (ind)'!AP$6:AP$37))))))</f>
        <v>67.34693877551021</v>
      </c>
      <c r="AQ14" s="75">
        <f>IF('06 (ind)'!AQ$1="si",100*(('06 (ind)'!AQ13-MIN('06 (ind)'!AQ$6:AQ$37))/(MAX('06 (ind)'!AQ$6:AQ$37)-MIN('06 (ind)'!AQ$6:AQ$37))),ABS(-100+(100*(('06 (ind)'!AQ13-MIN('06 (ind)'!AQ$6:AQ$37))/(MAX('06 (ind)'!AQ$6:AQ$37)-MIN('06 (ind)'!AQ$6:AQ$37))))))</f>
        <v>9.86603530358345</v>
      </c>
      <c r="AR14" s="75">
        <f>IF('06 (ind)'!AR$1="si",100*(('06 (ind)'!AR13-MIN('06 (ind)'!AR$6:AR$37))/(MAX('06 (ind)'!AR$6:AR$37)-MIN('06 (ind)'!AR$6:AR$37))),ABS(-100+(100*(('06 (ind)'!AR13-MIN('06 (ind)'!AR$6:AR$37))/(MAX('06 (ind)'!AR$6:AR$37)-MIN('06 (ind)'!AR$6:AR$37))))))</f>
        <v>94.577057172218844</v>
      </c>
      <c r="AS14" s="75">
        <f>IF('06 (ind)'!AS$1="si",100*(('06 (ind)'!AS13-MIN('06 (ind)'!AS$6:AS$37))/(MAX('06 (ind)'!AS$6:AS$37)-MIN('06 (ind)'!AS$6:AS$37))),ABS(-100+(100*(('06 (ind)'!AS13-MIN('06 (ind)'!AS$6:AS$37))/(MAX('06 (ind)'!AS$6:AS$37)-MIN('06 (ind)'!AS$6:AS$37))))))</f>
        <v>51.93370165745857</v>
      </c>
      <c r="AT14" s="75">
        <f>IF('06 (ind)'!AT$1="si",100*(('06 (ind)'!AT13-MIN('06 (ind)'!AT$6:AT$37))/(MAX('06 (ind)'!AT$6:AT$37)-MIN('06 (ind)'!AT$6:AT$37))),ABS(-100+(100*(('06 (ind)'!AT13-MIN('06 (ind)'!AT$6:AT$37))/(MAX('06 (ind)'!AT$6:AT$37)-MIN('06 (ind)'!AT$6:AT$37))))))</f>
        <v>0</v>
      </c>
      <c r="AU14" s="75">
        <f>IF('06 (ind)'!AU$1="si",100*(('06 (ind)'!AU13-MIN('06 (ind)'!AU$6:AU$37))/(MAX('06 (ind)'!AU$6:AU$37)-MIN('06 (ind)'!AU$6:AU$37))),ABS(-100+(100*(('06 (ind)'!AU13-MIN('06 (ind)'!AU$6:AU$37))/(MAX('06 (ind)'!AU$6:AU$37)-MIN('06 (ind)'!AU$6:AU$37))))))</f>
        <v>57.993730407523515</v>
      </c>
      <c r="AV14" s="75">
        <f>IF('06 (ind)'!AV$1="si",100*(('06 (ind)'!AV13-MIN('06 (ind)'!AV$6:AV$37))/(MAX('06 (ind)'!AV$6:AV$37)-MIN('06 (ind)'!AV$6:AV$37))),ABS(-100+(100*(('06 (ind)'!AV13-MIN('06 (ind)'!AV$6:AV$37))/(MAX('06 (ind)'!AV$6:AV$37)-MIN('06 (ind)'!AV$6:AV$37))))))</f>
        <v>64.12478336221838</v>
      </c>
      <c r="AW14" s="75">
        <f>IF('06 (ind)'!AW$1="si",100*(('06 (ind)'!AW13-MIN('06 (ind)'!AW$6:AW$37))/(MAX('06 (ind)'!AW$6:AW$37)-MIN('06 (ind)'!AW$6:AW$37))),ABS(-100+(100*(('06 (ind)'!AW13-MIN('06 (ind)'!AW$6:AW$37))/(MAX('06 (ind)'!AW$6:AW$37)-MIN('06 (ind)'!AW$6:AW$37))))))</f>
        <v>60.311750599520394</v>
      </c>
      <c r="AX14" s="75">
        <f>IF('06 (ind)'!AX$1="si",100*(('06 (ind)'!AX13-MIN('06 (ind)'!AX$6:AX$37))/(MAX('06 (ind)'!AX$6:AX$37)-MIN('06 (ind)'!AX$6:AX$37))),ABS(-100+(100*(('06 (ind)'!AX13-MIN('06 (ind)'!AX$6:AX$37))/(MAX('06 (ind)'!AX$6:AX$37)-MIN('06 (ind)'!AX$6:AX$37))))))</f>
        <v>23.557255137820185</v>
      </c>
      <c r="AY14" s="75">
        <f>IF('06 (ind)'!AY$1="si",100*(('06 (ind)'!AY13-MIN('06 (ind)'!AY$6:AY$37))/(MAX('06 (ind)'!AY$6:AY$37)-MIN('06 (ind)'!AY$6:AY$37))),ABS(-100+(100*(('06 (ind)'!AY13-MIN('06 (ind)'!AY$6:AY$37))/(MAX('06 (ind)'!AY$6:AY$37)-MIN('06 (ind)'!AY$6:AY$37))))))</f>
        <v>56.232159847764073</v>
      </c>
      <c r="AZ14" s="75">
        <f>IF('06 (ind)'!AZ$1="si",100*(('06 (ind)'!AZ13-MIN('06 (ind)'!AZ$6:AZ$37))/(MAX('06 (ind)'!AZ$6:AZ$37)-MIN('06 (ind)'!AZ$6:AZ$37))),ABS(-100+(100*(('06 (ind)'!AZ13-MIN('06 (ind)'!AZ$6:AZ$37))/(MAX('06 (ind)'!AZ$6:AZ$37)-MIN('06 (ind)'!AZ$6:AZ$37))))))</f>
        <v>63.113052050395858</v>
      </c>
      <c r="BA14" s="75">
        <f>IF('06 (ind)'!BA$1="si",100*(('06 (ind)'!BA13-MIN('06 (ind)'!BA$6:BA$37))/(MAX('06 (ind)'!BA$6:BA$37)-MIN('06 (ind)'!BA$6:BA$37))),ABS(-100+(100*(('06 (ind)'!BA13-MIN('06 (ind)'!BA$6:BA$37))/(MAX('06 (ind)'!BA$6:BA$37)-MIN('06 (ind)'!BA$6:BA$37))))))</f>
        <v>6.6323432035820806</v>
      </c>
      <c r="BB14" s="75">
        <f>IF('06 (ind)'!BB$1="si",100*(('06 (ind)'!BB13-MIN('06 (ind)'!BB$6:BB$37))/(MAX('06 (ind)'!BB$6:BB$37)-MIN('06 (ind)'!BB$6:BB$37))),ABS(-100+(100*(('06 (ind)'!BB13-MIN('06 (ind)'!BB$6:BB$37))/(MAX('06 (ind)'!BB$6:BB$37)-MIN('06 (ind)'!BB$6:BB$37))))))</f>
        <v>31.25615222585192</v>
      </c>
      <c r="BC14" s="75">
        <f>IF('06 (ind)'!BC$1="si",100*(('06 (ind)'!BC13-MIN('06 (ind)'!BC$6:BC$37))/(MAX('06 (ind)'!BC$6:BC$37)-MIN('06 (ind)'!BC$6:BC$37))),ABS(-100+(100*(('06 (ind)'!BC13-MIN('06 (ind)'!BC$6:BC$37))/(MAX('06 (ind)'!BC$6:BC$37)-MIN('06 (ind)'!BC$6:BC$37))))))</f>
        <v>27.814864979649336</v>
      </c>
      <c r="BD14" s="75">
        <f>IF('06 (ind)'!BD$1="si",100*(('06 (ind)'!BD13-MIN('06 (ind)'!BD$6:BD$37))/(MAX('06 (ind)'!BD$6:BD$37)-MIN('06 (ind)'!BD$6:BD$37))),ABS(-100+(100*(('06 (ind)'!BD13-MIN('06 (ind)'!BD$6:BD$37))/(MAX('06 (ind)'!BD$6:BD$37)-MIN('06 (ind)'!BD$6:BD$37))))))</f>
        <v>78.764792238333129</v>
      </c>
      <c r="BE14" s="75">
        <f>IF('06 (ind)'!BE$1="si",100*(('06 (ind)'!BE13-MIN('06 (ind)'!BE$6:BE$37))/(MAX('06 (ind)'!BE$6:BE$37)-MIN('06 (ind)'!BE$6:BE$37))),ABS(-100+(100*(('06 (ind)'!BE13-MIN('06 (ind)'!BE$6:BE$37))/(MAX('06 (ind)'!BE$6:BE$37)-MIN('06 (ind)'!BE$6:BE$37))))))</f>
        <v>73.529411764705898</v>
      </c>
      <c r="BF14" s="75">
        <f>IF('06 (ind)'!BF$1="si",100*(('06 (ind)'!BF13-MIN('06 (ind)'!BF$6:BF$37))/(MAX('06 (ind)'!BF$6:BF$37)-MIN('06 (ind)'!BF$6:BF$37))),ABS(-100+(100*(('06 (ind)'!BF13-MIN('06 (ind)'!BF$6:BF$37))/(MAX('06 (ind)'!BF$6:BF$37)-MIN('06 (ind)'!BF$6:BF$37))))))</f>
        <v>33.781731223594505</v>
      </c>
      <c r="BG14" s="75">
        <f>IF('06 (ind)'!BG$1="si",100*(('06 (ind)'!BG13-MIN('06 (ind)'!BG$6:BG$37))/(MAX('06 (ind)'!BG$6:BG$37)-MIN('06 (ind)'!BG$6:BG$37))),ABS(-100+(100*(('06 (ind)'!BG13-MIN('06 (ind)'!BG$6:BG$37))/(MAX('06 (ind)'!BG$6:BG$37)-MIN('06 (ind)'!BG$6:BG$37))))))</f>
        <v>32.78970156181861</v>
      </c>
      <c r="BH14" s="75">
        <f>IF('06 (ind)'!BH$1="si",100*(('06 (ind)'!BH13-MIN('06 (ind)'!BH$6:BH$37))/(MAX('06 (ind)'!BH$6:BH$37)-MIN('06 (ind)'!BH$6:BH$37))),ABS(-100+(100*(('06 (ind)'!BH13-MIN('06 (ind)'!BH$6:BH$37))/(MAX('06 (ind)'!BH$6:BH$37)-MIN('06 (ind)'!BH$6:BH$37))))))</f>
        <v>37.02731305279012</v>
      </c>
      <c r="BI14" s="75">
        <f>IF('06 (ind)'!BI$1="si",100*(('06 (ind)'!BI13-MIN('06 (ind)'!BI$6:BI$37))/(MAX('06 (ind)'!BI$6:BI$37)-MIN('06 (ind)'!BI$6:BI$37))),ABS(-100+(100*(('06 (ind)'!BI13-MIN('06 (ind)'!BI$6:BI$37))/(MAX('06 (ind)'!BI$6:BI$37)-MIN('06 (ind)'!BI$6:BI$37))))))</f>
        <v>65.303802393904093</v>
      </c>
      <c r="BJ14" s="75">
        <f>IF('06 (ind)'!BJ$1="si",100*(('06 (ind)'!BJ13-MIN('06 (ind)'!BJ$6:BJ$37))/(MAX('06 (ind)'!BJ$6:BJ$37)-MIN('06 (ind)'!BJ$6:BJ$37))),ABS(-100+(100*(('06 (ind)'!BJ13-MIN('06 (ind)'!BJ$6:BJ$37))/(MAX('06 (ind)'!BJ$6:BJ$37)-MIN('06 (ind)'!BJ$6:BJ$37))))))</f>
        <v>18.613308075986961</v>
      </c>
      <c r="BK14" s="75">
        <f>IF('06 (ind)'!BK$1="si",100*(('06 (ind)'!BK13-MIN('06 (ind)'!BK$6:BK$37))/(MAX('06 (ind)'!BK$6:BK$37)-MIN('06 (ind)'!BK$6:BK$37))),ABS(-100+(100*(('06 (ind)'!BK13-MIN('06 (ind)'!BK$6:BK$37))/(MAX('06 (ind)'!BK$6:BK$37)-MIN('06 (ind)'!BK$6:BK$37))))))</f>
        <v>16.032098379073933</v>
      </c>
      <c r="BL14" s="75">
        <f>IF('06 (ind)'!BL$1="si",100*(('06 (ind)'!BL13-MIN('06 (ind)'!BL$6:BL$37))/(MAX('06 (ind)'!BL$6:BL$37)-MIN('06 (ind)'!BL$6:BL$37))),ABS(-100+(100*(('06 (ind)'!BL13-MIN('06 (ind)'!BL$6:BL$37))/(MAX('06 (ind)'!BL$6:BL$37)-MIN('06 (ind)'!BL$6:BL$37))))))</f>
        <v>9.6</v>
      </c>
      <c r="BM14" s="75">
        <f>IF('06 (ind)'!BM$1="si",100*(('06 (ind)'!BM13-MIN('06 (ind)'!BM$6:BM$37))/(MAX('06 (ind)'!BM$6:BM$37)-MIN('06 (ind)'!BM$6:BM$37))),ABS(-100+(100*(('06 (ind)'!BM13-MIN('06 (ind)'!BM$6:BM$37))/(MAX('06 (ind)'!BM$6:BM$37)-MIN('06 (ind)'!BM$6:BM$37))))))</f>
        <v>9.4236970750734468</v>
      </c>
      <c r="BN14" s="75">
        <f>IF('06 (ind)'!BN$1="si",100*(('06 (ind)'!BN13-MIN('06 (ind)'!BN$6:BN$37))/(MAX('06 (ind)'!BN$6:BN$37)-MIN('06 (ind)'!BN$6:BN$37))),ABS(-100+(100*(('06 (ind)'!BN13-MIN('06 (ind)'!BN$6:BN$37))/(MAX('06 (ind)'!BN$6:BN$37)-MIN('06 (ind)'!BN$6:BN$37))))))</f>
        <v>31.914762049791552</v>
      </c>
      <c r="BO14" s="75">
        <f>IF('06 (ind)'!BO$1="si",100*(('06 (ind)'!BO13-MIN('06 (ind)'!BO$6:BO$37))/(MAX('06 (ind)'!BO$6:BO$37)-MIN('06 (ind)'!BO$6:BO$37))),ABS(-100+(100*(('06 (ind)'!BO13-MIN('06 (ind)'!BO$6:BO$37))/(MAX('06 (ind)'!BO$6:BO$37)-MIN('06 (ind)'!BO$6:BO$37))))))</f>
        <v>100</v>
      </c>
      <c r="BP14" s="75">
        <f>IF('06 (ind)'!BP$1="si",100*(('06 (ind)'!BP13-MIN('06 (ind)'!BP$6:BP$37))/(MAX('06 (ind)'!BP$6:BP$37)-MIN('06 (ind)'!BP$6:BP$37))),ABS(-100+(100*(('06 (ind)'!BP13-MIN('06 (ind)'!BP$6:BP$37))/(MAX('06 (ind)'!BP$6:BP$37)-MIN('06 (ind)'!BP$6:BP$37))))))</f>
        <v>52.952845943257699</v>
      </c>
      <c r="BQ14" s="75">
        <f>IF('06 (ind)'!BQ$1="si",100*(('06 (ind)'!BQ13-MIN('06 (ind)'!BQ$6:BQ$37))/(MAX('06 (ind)'!BQ$6:BQ$37)-MIN('06 (ind)'!BQ$6:BQ$37))),ABS(-100+(100*(('06 (ind)'!BQ13-MIN('06 (ind)'!BQ$6:BQ$37))/(MAX('06 (ind)'!BQ$6:BQ$37)-MIN('06 (ind)'!BQ$6:BQ$37))))))</f>
        <v>25.694597980591915</v>
      </c>
      <c r="BR14" s="75">
        <f>IF('06 (ind)'!BR$1="si",100*(('06 (ind)'!BR13-MIN('06 (ind)'!BR$6:BR$37))/(MAX('06 (ind)'!BR$6:BR$37)-MIN('06 (ind)'!BR$6:BR$37))),ABS(-100+(100*(('06 (ind)'!BR13-MIN('06 (ind)'!BR$6:BR$37))/(MAX('06 (ind)'!BP$6:BP$37)-MIN('06 (ind)'!BR$6:BR$37))))))</f>
        <v>100</v>
      </c>
      <c r="BS14" s="75">
        <f>IF('06 (ind)'!BS$1="si",100*(('06 (ind)'!BS13-MIN('06 (ind)'!BS$6:BS$37))/(MAX('06 (ind)'!BS$6:BS$37)-MIN('06 (ind)'!BS$6:BS$37))),ABS(-100+(100*(('06 (ind)'!BS13-MIN('06 (ind)'!BS$6:BS$37))/(MAX('06 (ind)'!BQ$6:BQ$37)-MIN('06 (ind)'!BS$6:BS$37))))))</f>
        <v>15.596740813169649</v>
      </c>
      <c r="BT14" s="75">
        <f>IF('06 (ind)'!BT$1="si",100*(('06 (ind)'!BT13-MIN('06 (ind)'!BT$6:BT$37))/(MAX('06 (ind)'!BT$6:BT$37)-MIN('06 (ind)'!BT$6:BT$37))),ABS(-100+(100*(('06 (ind)'!BT13-MIN('06 (ind)'!BT$6:BT$37))/(MAX('06 (ind)'!BR$6:BR$37)-MIN('06 (ind)'!BT$6:BT$37))))))</f>
        <v>88.612358749999999</v>
      </c>
      <c r="BU14" s="75">
        <f>IF('06 (ind)'!BU$1="si",100*(('06 (ind)'!BU13-MIN('06 (ind)'!BU$6:BU$37))/(MAX('06 (ind)'!BU$6:BU$37)-MIN('06 (ind)'!BU$6:BU$37))),ABS(-100+(100*(('06 (ind)'!BU13-MIN('06 (ind)'!BU$6:BU$37))/(MAX('06 (ind)'!BU$6:BU$37)-MIN('06 (ind)'!BU$6:BU$37))))))</f>
        <v>76.574535568645217</v>
      </c>
      <c r="BV14" s="75">
        <f>IF('06 (ind)'!BV$1="si",100*(('06 (ind)'!BV13-MIN('06 (ind)'!BV$6:BV$37))/(MAX('06 (ind)'!BV$6:BV$37)-MIN('06 (ind)'!BV$6:BV$37))),ABS(-100+(100*(('06 (ind)'!BV13-MIN('06 (ind)'!BV$6:BV$37))/(MAX('06 (ind)'!BV$6:BV$37)-MIN('06 (ind)'!BV$6:BV$37))))))</f>
        <v>36.362284354550873</v>
      </c>
      <c r="BW14" s="75">
        <f>IF('06 (ind)'!BW$1="si",100*(('06 (ind)'!BW13-MIN('06 (ind)'!BW$6:BW$37))/(MAX('06 (ind)'!BW$6:BW$37)-MIN('06 (ind)'!BW$6:BW$37))),ABS(-100+(100*(('06 (ind)'!BW13-MIN('06 (ind)'!BW$6:BW$37))/(MAX('06 (ind)'!BW$6:BW$37)-MIN('06 (ind)'!BW$6:BW$37))))))</f>
        <v>71.872949205932528</v>
      </c>
      <c r="BX14" s="75">
        <f>IF('06 (ind)'!BX$1="si",100*(('06 (ind)'!BX13-MIN('06 (ind)'!BX$6:BX$37))/(MAX('06 (ind)'!BX$6:BX$37)-MIN('06 (ind)'!BX$6:BX$37))),ABS(-100+(100*(('06 (ind)'!BX13-MIN('06 (ind)'!BX$6:BX$37))/(MAX('06 (ind)'!BX$6:BX$37)-MIN('06 (ind)'!BX$6:BX$37))))))</f>
        <v>14.198073589430038</v>
      </c>
      <c r="BY14" s="75">
        <f>IF('06 (ind)'!BY$1="si",100*(('06 (ind)'!BY13-MIN('06 (ind)'!BY$6:BY$37))/(MAX('06 (ind)'!BY$6:BY$37)-MIN('06 (ind)'!BY$6:BY$37))),ABS(-100+(100*(('06 (ind)'!BY13-MIN('06 (ind)'!BY$6:BY$37))/(MAX('06 (ind)'!BY$6:BY$37)-MIN('06 (ind)'!BY$6:BY$37))))))</f>
        <v>17.844772743234451</v>
      </c>
      <c r="BZ14" s="75">
        <f>IF('06 (ind)'!BZ$1="si",100*(('06 (ind)'!BZ13-MIN('06 (ind)'!BZ$6:BZ$37))/(MAX('06 (ind)'!BZ$6:BZ$37)-MIN('06 (ind)'!BZ$6:BZ$37))),ABS(-100+(100*(('06 (ind)'!BZ13-MIN('06 (ind)'!BZ$6:BZ$37))/(MAX('06 (ind)'!BZ$6:BZ$37)-MIN('06 (ind)'!BZ$6:BZ$37))))))</f>
        <v>77.93492626603323</v>
      </c>
      <c r="CA14" s="75">
        <f>IF('06 (ind)'!CA$1="si",100*(('06 (ind)'!CA13-MIN('06 (ind)'!CA$6:CA$37))/(MAX('06 (ind)'!CA$6:CA$37)-MIN('06 (ind)'!CA$6:CA$37))),ABS(-100+(100*(('06 (ind)'!CA13-MIN('06 (ind)'!CA$6:CA$37))/(MAX('06 (ind)'!CA$6:CA$37)-MIN('06 (ind)'!CA$6:CA$37))))))</f>
        <v>0</v>
      </c>
      <c r="CB14" s="75">
        <f>IF('06 (ind)'!CB$1="si",100*(('06 (ind)'!CB13-MIN('06 (ind)'!CB$6:CB$37))/(MAX('06 (ind)'!CB$6:CB$37)-MIN('06 (ind)'!CB$6:CB$37))),ABS(-100+(100*(('06 (ind)'!CB13-MIN('06 (ind)'!CB$6:CB$37))/(MAX('06 (ind)'!CB$6:CB$37)-MIN('06 (ind)'!CB$6:CB$37))))))</f>
        <v>95.319148936170208</v>
      </c>
      <c r="CC14" s="75">
        <f>IF('06 (ind)'!CC$1="si",100*(('06 (ind)'!CC13-MIN('06 (ind)'!CC$6:CC$37))/(MAX('06 (ind)'!CC$6:CC$37)-MIN('06 (ind)'!CC$6:CC$37))),ABS(-100+(100*(('06 (ind)'!CC13-MIN('06 (ind)'!CC$6:CC$37))/(MAX('06 (ind)'!CC$6:CC$37)-MIN('06 (ind)'!CC$6:CC$37))))))</f>
        <v>96.575352290575907</v>
      </c>
      <c r="CD14" s="75">
        <f>IF('06 (ind)'!CD$1="si",100*(('06 (ind)'!CD13-MIN('06 (ind)'!CD$6:CD$37))/(MAX('06 (ind)'!CD$6:CD$37)-MIN('06 (ind)'!CD$6:CD$37))),ABS(-100+(100*(('06 (ind)'!CD13-MIN('06 (ind)'!CD$6:CD$37))/(MAX('06 (ind)'!CD$6:CD$37)-MIN('06 (ind)'!CD$6:CD$37))))))</f>
        <v>1.8515877064681792</v>
      </c>
      <c r="CE14" s="75">
        <f>IF('06 (ind)'!CE$1="si",100*(('06 (ind)'!CE13-MIN('06 (ind)'!CE$6:CE$37))/(MAX('06 (ind)'!CE$6:CE$37)-MIN('06 (ind)'!CE$6:CE$37))),ABS(-100+(100*(('06 (ind)'!CE13-MIN('06 (ind)'!CE$6:CE$37))/(MAX('06 (ind)'!CE$6:CE$37)-MIN('06 (ind)'!CE$6:CE$37))))))</f>
        <v>29.083633118645235</v>
      </c>
      <c r="CF14" s="75">
        <f>IF('06 (ind)'!CF$1="si",100*(('06 (ind)'!CF13-MIN('06 (ind)'!CF$6:CF$37))/(MAX('06 (ind)'!CF$6:CF$37)-MIN('06 (ind)'!CF$6:CF$37))),ABS(-100+(100*(('06 (ind)'!CF13-MIN('06 (ind)'!CF$6:CF$37))/(MAX('06 (ind)'!CF$6:CF$37)-MIN('06 (ind)'!CF$6:CF$37))))))</f>
        <v>1.0156487430976024</v>
      </c>
      <c r="CG14" s="75">
        <f>IF('06 (ind)'!CG$1="si",100*(('06 (ind)'!CG13-MIN('06 (ind)'!CG$6:CG$37))/(MAX('06 (ind)'!CG$6:CG$37)-MIN('06 (ind)'!CG$6:CG$37))),ABS(-100+(100*(('06 (ind)'!CG13-MIN('06 (ind)'!CG$6:CG$37))/(MAX('06 (ind)'!CG$6:CG$37)-MIN('06 (ind)'!CG$6:CG$37))))))</f>
        <v>20.116446308063356</v>
      </c>
      <c r="CH14" s="75">
        <f>IF('06 (ind)'!CH$1="si",100*(('06 (ind)'!CH13-MIN('06 (ind)'!CH$6:CH$37))/(MAX('06 (ind)'!CH$6:CH$37)-MIN('06 (ind)'!CH$6:CH$37))),ABS(-100+(100*(('06 (ind)'!CH13-MIN('06 (ind)'!CH$6:CH$37))/(MAX('06 (ind)'!CH$6:CH$37)-MIN('06 (ind)'!CH$6:CH$37))))))</f>
        <v>36.435350071018455</v>
      </c>
      <c r="CI14" s="75">
        <f>IF('06 (ind)'!CI$1="si",100*(('06 (ind)'!CI13-MIN('06 (ind)'!CI$6:CI$37))/(MAX('06 (ind)'!CI$6:CI$37)-MIN('06 (ind)'!CI$6:CI$37))),ABS(-100+(100*(('06 (ind)'!CI13-MIN('06 (ind)'!CI$6:CI$37))/(MAX('06 (ind)'!CI$6:CI$37)-MIN('06 (ind)'!CI$6:CI$37))))))</f>
        <v>19.892248860523832</v>
      </c>
      <c r="CJ14" s="75">
        <f>IF('06 (ind)'!CJ$1="si",100*(('06 (ind)'!CJ13-MIN('06 (ind)'!CJ$6:CJ$37))/(MAX('06 (ind)'!CJ$6:CJ$37)-MIN('06 (ind)'!CJ$6:CJ$37))),ABS(-100+(100*(('06 (ind)'!CJ13-MIN('06 (ind)'!CJ$6:CJ$37))/(MAX('06 (ind)'!CJ$6:CJ$37)-MIN('06 (ind)'!CJ$6:CJ$37))))))</f>
        <v>75.632500794473486</v>
      </c>
      <c r="CK14" s="75">
        <f>IF('06 (ind)'!CK$1="si",100*(('06 (ind)'!CK13-MIN('06 (ind)'!CK$6:CK$37))/(MAX('06 (ind)'!CK$6:CK$37)-MIN('06 (ind)'!CK$6:CK$37))),ABS(-100+(100*(('06 (ind)'!CK13-MIN('06 (ind)'!CK$6:CK$37))/(MAX('06 (ind)'!CK$6:CK$37)-MIN('06 (ind)'!CK$6:CK$37))))))</f>
        <v>16.87824426905884</v>
      </c>
      <c r="CL14" s="75">
        <f>IF('06 (ind)'!CL$1="si",100*(('06 (ind)'!CL13-MIN('06 (ind)'!CL$6:CL$37))/(MAX('06 (ind)'!CL$6:CL$37)-MIN('06 (ind)'!CL$6:CL$37))),ABS(-100+(100*(('06 (ind)'!CL13-MIN('06 (ind)'!CL$6:CL$37))/(MAX('06 (ind)'!CL$6:CL$37)-MIN('06 (ind)'!CL$6:CL$37))))))</f>
        <v>0.86340743531259301</v>
      </c>
      <c r="CM14" s="75">
        <f>IF('06 (ind)'!CM$1="si",100*(('06 (ind)'!CM13-MIN('06 (ind)'!CM$6:CM$37))/(MAX('06 (ind)'!CM$6:CM$37)-MIN('06 (ind)'!CM$6:CM$37))),ABS(-100+(100*(('06 (ind)'!CM13-MIN('06 (ind)'!CM$6:CM$37))/(MAX('06 (ind)'!CM$6:CM$37)-MIN('06 (ind)'!CM$6:CM$37))))))</f>
        <v>22.765502643609278</v>
      </c>
    </row>
    <row r="15" spans="1:91">
      <c r="A15" s="18" t="s">
        <v>214</v>
      </c>
      <c r="B15" s="87">
        <f>IF('06 (ind)'!B$1="si",100*(('06 (ind)'!B14-MIN('06 (ind)'!B$6:B$37))/(MAX('06 (ind)'!B$6:B$37)-MIN('06 (ind)'!B$6:B$37))),ABS(-100+(100*(('06 (ind)'!B14-MIN('06 (ind)'!B$6:B$37))/(MAX('06 (ind)'!B$6:B$37)-MIN('06 (ind)'!B$6:B$37))))))</f>
        <v>100</v>
      </c>
      <c r="C15" s="87">
        <f>IF('06 (ind)'!C$1="si",100*(('06 (ind)'!C14-MIN('06 (ind)'!C$6:C$37))/(MAX('06 (ind)'!C$6:C$37)-MIN('06 (ind)'!C$6:C$37))),ABS(-100+(100*(('06 (ind)'!C14-MIN('06 (ind)'!C$6:C$37))/(MAX('06 (ind)'!C$6:C$37)-MIN('06 (ind)'!C$6:C$37))))))</f>
        <v>100</v>
      </c>
      <c r="D15" s="87">
        <f>IF('06 (ind)'!D$1="si",100*(('06 (ind)'!D14-MIN('06 (ind)'!D$6:D$37))/(MAX('06 (ind)'!D$6:D$37)-MIN('06 (ind)'!D$6:D$37))),ABS(-100+(100*(('06 (ind)'!D14-MIN('06 (ind)'!D$6:D$37))/(MAX('06 (ind)'!D$6:D$37)-MIN('06 (ind)'!D$6:D$37))))))</f>
        <v>60.0854457870525</v>
      </c>
      <c r="E15" s="87">
        <f>IF('06 (ind)'!E$1="si",100*(('06 (ind)'!E14-MIN('06 (ind)'!E$6:E$37))/(MAX('06 (ind)'!E$6:E$37)-MIN('06 (ind)'!E$6:E$37))),ABS(-100+(100*(('06 (ind)'!E14-MIN('06 (ind)'!E$6:E$37))/(MAX('06 (ind)'!E$6:E$37)-MIN('06 (ind)'!E$6:E$37))))))</f>
        <v>0</v>
      </c>
      <c r="F15" s="87">
        <f>IF('06 (ind)'!F$1="si",100*(('06 (ind)'!F14-MIN('06 (ind)'!F$6:F$37))/(MAX('06 (ind)'!F$6:F$37)-MIN('06 (ind)'!F$6:F$37))),ABS(-100+(100*(('06 (ind)'!F14-MIN('06 (ind)'!F$6:F$37))/(MAX('06 (ind)'!F$6:F$37)-MIN('06 (ind)'!F$6:F$37))))))</f>
        <v>60.493827160493815</v>
      </c>
      <c r="G15" s="87">
        <f>IF('06 (ind)'!G$1="si",100*(('06 (ind)'!G14-MIN('06 (ind)'!G$6:G$37))/(MAX('06 (ind)'!G$6:G$37)-MIN('06 (ind)'!G$6:G$37))),ABS(-100+(100*(('06 (ind)'!G14-MIN('06 (ind)'!G$6:G$37))/(MAX('06 (ind)'!G$6:G$37)-MIN('06 (ind)'!G$6:G$37))))))</f>
        <v>46.583850931677027</v>
      </c>
      <c r="H15" s="87">
        <f>IF('06 (ind)'!H$1="si",100*(('06 (ind)'!H14-MIN('06 (ind)'!H$6:H$37))/(MAX('06 (ind)'!H$6:H$37)-MIN('06 (ind)'!H$6:H$37))),ABS(-100+(100*(('06 (ind)'!H14-MIN('06 (ind)'!H$6:H$37))/(MAX('06 (ind)'!H$6:H$37)-MIN('06 (ind)'!H$6:H$37))))))</f>
        <v>62.576687116564422</v>
      </c>
      <c r="I15" s="87">
        <f>IF('06 (ind)'!I$1="si",100*(('06 (ind)'!I14-MIN('06 (ind)'!I$6:I$37))/(MAX('06 (ind)'!I$6:I$37)-MIN('06 (ind)'!I$6:I$37))),ABS(-100+(100*(('06 (ind)'!I14-MIN('06 (ind)'!I$6:I$37))/(MAX('06 (ind)'!I$6:I$37)-MIN('06 (ind)'!I$6:I$37))))))</f>
        <v>74.712643678160916</v>
      </c>
      <c r="J15" s="87">
        <f>IF('06 (ind)'!J$1="si",100*(('06 (ind)'!J14-MIN('06 (ind)'!J$6:J$37))/(MAX('06 (ind)'!J$6:J$37)-MIN('06 (ind)'!J$6:J$37))),ABS(-100+(100*(('06 (ind)'!J14-MIN('06 (ind)'!J$6:J$37))/(MAX('06 (ind)'!J$6:J$37)-MIN('06 (ind)'!J$6:J$37))))))</f>
        <v>85.759493670886073</v>
      </c>
      <c r="K15" s="87">
        <f>IF('06 (ind)'!K$1="si",100*(('06 (ind)'!K14-MIN('06 (ind)'!K$6:K$37))/(MAX('06 (ind)'!K$6:K$37)-MIN('06 (ind)'!K$6:K$37))),ABS(-100+(100*(('06 (ind)'!K14-MIN('06 (ind)'!K$6:K$37))/(MAX('06 (ind)'!K$6:K$37)-MIN('06 (ind)'!K$6:K$37))))))</f>
        <v>18.03811785646247</v>
      </c>
      <c r="L15" s="87">
        <f>IF('06 (ind)'!L$1="si",100*(('06 (ind)'!L14-MIN('06 (ind)'!L$6:L$37))/(MAX('06 (ind)'!L$6:L$37)-MIN('06 (ind)'!L$6:L$37))),ABS(-100+(100*(('06 (ind)'!L14-MIN('06 (ind)'!L$6:L$37))/(MAX('06 (ind)'!L$6:L$37)-MIN('06 (ind)'!L$6:L$37))))))</f>
        <v>68.321785715996484</v>
      </c>
      <c r="M15" s="87">
        <f>IF('06 (ind)'!M$1="si",100*(('06 (ind)'!M14-MIN('06 (ind)'!M$6:M$37))/(MAX('06 (ind)'!M$6:M$37)-MIN('06 (ind)'!M$6:M$37))),ABS(-100+(100*(('06 (ind)'!M14-MIN('06 (ind)'!M$6:M$37))/(MAX('06 (ind)'!M$6:M$37)-MIN('06 (ind)'!M$6:M$37))))))</f>
        <v>90.513359526758151</v>
      </c>
      <c r="N15" s="87">
        <f>IF('06 (ind)'!N$1="si",100*(('06 (ind)'!N14-MIN('06 (ind)'!N$6:N$37))/(MAX('06 (ind)'!N$6:N$37)-MIN('06 (ind)'!N$6:N$37))),ABS(-100+(100*(('06 (ind)'!N14-MIN('06 (ind)'!N$6:N$37))/(MAX('06 (ind)'!N$6:N$37)-MIN('06 (ind)'!N$6:N$37))))))</f>
        <v>47.021930436118161</v>
      </c>
      <c r="O15" s="87">
        <f>IF('06 (ind)'!O$1="si",100*(('06 (ind)'!O14-MIN('06 (ind)'!O$6:O$37))/(MAX('06 (ind)'!O$6:O$37)-MIN('06 (ind)'!O$6:O$37))),ABS(-100+(100*(('06 (ind)'!O14-MIN('06 (ind)'!O$6:O$37))/(MAX('06 (ind)'!O$6:O$37)-MIN('06 (ind)'!O$6:O$37))))))</f>
        <v>82.539682539682545</v>
      </c>
      <c r="P15" s="87">
        <f>IF('06 (ind)'!P$1="si",100*(('06 (ind)'!P14-MIN('06 (ind)'!P$6:P$37))/(MAX('06 (ind)'!P$6:P$37)-MIN('06 (ind)'!P$6:P$37))),ABS(-100+(100*(('06 (ind)'!P14-MIN('06 (ind)'!P$6:P$37))/(MAX('06 (ind)'!P$6:P$37)-MIN('06 (ind)'!P$6:P$37))))))</f>
        <v>0.70577831140427605</v>
      </c>
      <c r="Q15" s="87">
        <f>IF('06 (ind)'!Q$1="si",100*(('06 (ind)'!Q14-MIN('06 (ind)'!Q$6:Q$37))/(MAX('06 (ind)'!Q$6:Q$37)-MIN('06 (ind)'!Q$6:Q$37))),ABS(-100+(100*(('06 (ind)'!Q14-MIN('06 (ind)'!Q$6:Q$37))/(MAX('06 (ind)'!Q$6:Q$37)-MIN('06 (ind)'!Q$6:Q$37))))))</f>
        <v>15.105629213810493</v>
      </c>
      <c r="R15" s="87">
        <f>IF('06 (ind)'!R$1="si",100*(('06 (ind)'!R14-MIN('06 (ind)'!R$6:R$37))/(MAX('06 (ind)'!R$6:R$37)-MIN('06 (ind)'!R$6:R$37))),ABS(-100+(100*(('06 (ind)'!R14-MIN('06 (ind)'!R$6:R$37))/(MAX('06 (ind)'!R$6:R$37)-MIN('06 (ind)'!R$6:R$37))))))</f>
        <v>100</v>
      </c>
      <c r="S15" s="75">
        <f>ABS(ABS(('06 (ind)'!S14-((MAX('06 (ind)'!S$6:S$37)+MIN('06 (ind)'!S$6:S$37))/2))/(((MAX('06 (ind)'!S$6:S$37)+MIN('06 (ind)'!S$6:S$37))/2)-MAX('06 (ind)'!S$6:S$37))*100)-100)</f>
        <v>42.30670724160224</v>
      </c>
      <c r="T15" s="75">
        <f>IF('06 (ind)'!T$1="si",100*(('06 (ind)'!T14-MIN('06 (ind)'!T$6:T$37))/(MAX('06 (ind)'!T$6:T$37)-MIN('06 (ind)'!T$6:T$37))),ABS(-100+(100*(('06 (ind)'!T14-MIN('06 (ind)'!T$6:T$37))/(MAX('06 (ind)'!T$6:T$37)-MIN('06 (ind)'!T$6:T$37))))))</f>
        <v>31.458448289898595</v>
      </c>
      <c r="U15" s="75">
        <f>IF('06 (ind)'!U$1="si",100*(('06 (ind)'!U14-MIN('06 (ind)'!U$6:U$37))/(MAX('06 (ind)'!U$6:U$37)-MIN('06 (ind)'!U$6:U$37))),ABS(-100+(100*(('06 (ind)'!U14-MIN('06 (ind)'!U$6:U$37))/(MAX('06 (ind)'!U$6:U$37)-MIN('06 (ind)'!U$6:U$37))))))</f>
        <v>60</v>
      </c>
      <c r="V15" s="75">
        <f>IF('06 (ind)'!V$1="si",100*(('06 (ind)'!V14-MIN('06 (ind)'!V$6:V$37))/(MAX('06 (ind)'!V$6:V$37)-MIN('06 (ind)'!V$6:V$37))),ABS(-100+(100*(('06 (ind)'!V14-MIN('06 (ind)'!V$6:V$37))/(MAX('06 (ind)'!V$6:V$37)-MIN('06 (ind)'!V$6:V$37))))))</f>
        <v>97.237569060773481</v>
      </c>
      <c r="W15" s="75">
        <f>IF('06 (ind)'!W$1="si",100*(('06 (ind)'!W14-MIN('06 (ind)'!W$6:W$37))/(MAX('06 (ind)'!W$6:W$37)-MIN('06 (ind)'!W$6:W$37))),ABS(-100+(100*(('06 (ind)'!W14-MIN('06 (ind)'!W$6:W$37))/(MAX('06 (ind)'!W$6:W$37)-MIN('06 (ind)'!W$6:W$37))))))</f>
        <v>100</v>
      </c>
      <c r="X15" s="75">
        <f>IF('06 (ind)'!X$1="si",100*(('06 (ind)'!X14-MIN('06 (ind)'!X$6:X$37))/(MAX('06 (ind)'!X$6:X$37)-MIN('06 (ind)'!X$6:X$37))),ABS(-100+(100*(('06 (ind)'!X14-MIN('06 (ind)'!X$6:X$37))/(MAX('06 (ind)'!X$6:X$37)-MIN('06 (ind)'!X$6:X$37))))))</f>
        <v>100</v>
      </c>
      <c r="Y15" s="75">
        <f>IF('06 (ind)'!Y$1="si",100*(('06 (ind)'!Y14-MIN('06 (ind)'!Y$6:Y$37))/(MAX('06 (ind)'!Y$6:Y$37)-MIN('06 (ind)'!Y$6:Y$37))),ABS(-100+(100*(('06 (ind)'!Y14-MIN('06 (ind)'!Y$6:Y$37))/(MAX('06 (ind)'!Y$6:Y$37)-MIN('06 (ind)'!Y$6:Y$37))))))</f>
        <v>92.988962543441872</v>
      </c>
      <c r="Z15" s="75">
        <f>IF('06 (ind)'!Z$1="si",100*(('06 (ind)'!Z14-MIN('06 (ind)'!Z$6:Z$37))/(MAX('06 (ind)'!Z$6:Z$37)-MIN('06 (ind)'!Z$6:Z$37))),ABS(-100+(100*(('06 (ind)'!Z14-MIN('06 (ind)'!Z$6:Z$37))/(MAX('06 (ind)'!Z$6:Z$37)-MIN('06 (ind)'!Z$6:Z$37))))))</f>
        <v>51.873741208600869</v>
      </c>
      <c r="AA15" s="75">
        <f>IF('06 (ind)'!AA$1="si",100*(('06 (ind)'!AA14-MIN('06 (ind)'!AA$6:AA$37))/(MAX('06 (ind)'!AA$6:AA$37)-MIN('06 (ind)'!AA$6:AA$37))),ABS(-100+(100*(('06 (ind)'!AA14-MIN('06 (ind)'!AA$6:AA$37))/(MAX('06 (ind)'!AA$6:AA$37)-MIN('06 (ind)'!AA$6:AA$37))))))</f>
        <v>82.460861760255767</v>
      </c>
      <c r="AB15" s="75">
        <f>IF('06 (ind)'!AB$1="si",100*(('06 (ind)'!AB14-MIN('06 (ind)'!AB$6:AB$37))/(MAX('06 (ind)'!AB$6:AB$37)-MIN('06 (ind)'!AB$6:AB$37))),ABS(-100+(100*(('06 (ind)'!AB14-MIN('06 (ind)'!AB$6:AB$37))/(MAX('06 (ind)'!AB$6:AB$37)-MIN('06 (ind)'!AB$6:AB$37))))))</f>
        <v>100</v>
      </c>
      <c r="AC15" s="75">
        <f>IF('06 (ind)'!AC$1="si",100*(('06 (ind)'!AC14-MIN('06 (ind)'!AC$6:AC$37))/(MAX('06 (ind)'!AC$6:AC$37)-MIN('06 (ind)'!AC$6:AC$37))),ABS(-100+(100*(('06 (ind)'!AC14-MIN('06 (ind)'!AC$6:AC$37))/(MAX('06 (ind)'!AC$6:AC$37)-MIN('06 (ind)'!AC$6:AC$37))))))</f>
        <v>80.243140909770617</v>
      </c>
      <c r="AD15" s="75">
        <f>IF('06 (ind)'!AD$1="si",100*(('06 (ind)'!AD14-MIN('06 (ind)'!AD$6:AD$37))/(MAX('06 (ind)'!AD$6:AD$37)-MIN('06 (ind)'!AD$6:AD$37))),ABS(-100+(100*(('06 (ind)'!AD14-MIN('06 (ind)'!AD$6:AD$37))/(MAX('06 (ind)'!AD$6:AD$37)-MIN('06 (ind)'!AD$6:AD$37))))))</f>
        <v>100</v>
      </c>
      <c r="AE15" s="75">
        <f>IF('06 (ind)'!AE$1="si",100*(('06 (ind)'!AE14-MIN('06 (ind)'!AE$6:AE$37))/(MAX('06 (ind)'!AE$6:AE$37)-MIN('06 (ind)'!AE$6:AE$37))),ABS(-100+(100*(('06 (ind)'!AE14-MIN('06 (ind)'!AE$6:AE$37))/(MAX('06 (ind)'!AE$6:AE$37)-MIN('06 (ind)'!AE$6:AE$37))))))</f>
        <v>100</v>
      </c>
      <c r="AF15" s="75">
        <f>IF('06 (ind)'!AF$1="si",100*(('06 (ind)'!AF14-MIN('06 (ind)'!AF$6:AF$37))/(MAX('06 (ind)'!AF$6:AF$37)-MIN('06 (ind)'!AF$6:AF$37))),ABS(-100+(100*(('06 (ind)'!AF14-MIN('06 (ind)'!AF$6:AF$37))/(MAX('06 (ind)'!AF$6:AF$37)-MIN('06 (ind)'!AF$6:AF$37))))))</f>
        <v>100</v>
      </c>
      <c r="AG15" s="75">
        <f>IF('06 (ind)'!AG$1="si",100*(('06 (ind)'!AG14-MIN('06 (ind)'!AG$6:AG$37))/(MAX('06 (ind)'!AG$6:AG$37)-MIN('06 (ind)'!AG$6:AG$37))),ABS(-100+(100*(('06 (ind)'!AG14-MIN('06 (ind)'!AG$6:AG$37))/(MAX('06 (ind)'!AG$6:AG$37)-MIN('06 (ind)'!AG$6:AG$37))))))</f>
        <v>46.961325966850843</v>
      </c>
      <c r="AH15" s="75">
        <f>IF('06 (ind)'!AH$1="si",100*(('06 (ind)'!AH14-MIN('06 (ind)'!AH$6:AH$37))/(MAX('06 (ind)'!AH$6:AH$37)-MIN('06 (ind)'!AH$6:AH$37))),ABS(-100+(100*(('06 (ind)'!AH14-MIN('06 (ind)'!AH$6:AH$37))/(MAX('06 (ind)'!AH$6:AH$37)-MIN('06 (ind)'!AH$6:AH$37))))))</f>
        <v>18.435754189944159</v>
      </c>
      <c r="AI15" s="75">
        <f>IF('06 (ind)'!AI$1="si",100*(('06 (ind)'!AI14-MIN('06 (ind)'!AI$6:AI$37))/(MAX('06 (ind)'!AI$6:AI$37)-MIN('06 (ind)'!AI$6:AI$37))),ABS(-100+(100*(('06 (ind)'!AI14-MIN('06 (ind)'!AI$6:AI$37))/(MAX('06 (ind)'!AI$6:AI$37)-MIN('06 (ind)'!AI$6:AI$37))))))</f>
        <v>19.339517001978273</v>
      </c>
      <c r="AJ15" s="75">
        <f>IF('06 (ind)'!AJ$1="si",100*(('06 (ind)'!AJ14-MIN('06 (ind)'!AJ$6:AJ$37))/(MAX('06 (ind)'!AJ$6:AJ$37)-MIN('06 (ind)'!AJ$6:AJ$37))),ABS(-100+(100*(('06 (ind)'!AJ14-MIN('06 (ind)'!AJ$6:AJ$37))/(MAX('06 (ind)'!AJ$6:AJ$37)-MIN('06 (ind)'!AJ$6:AJ$37))))))</f>
        <v>99.988492520138095</v>
      </c>
      <c r="AK15" s="75">
        <f>IF('06 (ind)'!AK$1="si",100*(('06 (ind)'!AK14-MIN('06 (ind)'!AK$6:AK$37))/(MAX('06 (ind)'!AK$6:AK$37)-MIN('06 (ind)'!AK$6:AK$37))),ABS(-100+(100*(('06 (ind)'!AK14-MIN('06 (ind)'!AK$6:AK$37))/(MAX('06 (ind)'!AK$6:AK$37)-MIN('06 (ind)'!AK$6:AK$37))))))</f>
        <v>12.339353855055984</v>
      </c>
      <c r="AL15" s="75">
        <f>IF('06 (ind)'!AL$1="si",100*(('06 (ind)'!AL14-MIN('06 (ind)'!AL$6:AL$37))/(MAX('06 (ind)'!AL$6:AL$37)-MIN('06 (ind)'!AL$6:AL$37))),ABS(-100+(100*(('06 (ind)'!AL14-MIN('06 (ind)'!AL$6:AL$37))/(MAX('06 (ind)'!AL$6:AL$37)-MIN('06 (ind)'!AL$6:AL$37))))))</f>
        <v>45.541580749932564</v>
      </c>
      <c r="AM15" s="75">
        <f>IF('06 (ind)'!AM$1="si",100*(('06 (ind)'!AM14-MIN('06 (ind)'!AM$6:AM$37))/(MAX('06 (ind)'!AM$6:AM$37)-MIN('06 (ind)'!AM$6:AM$37))),ABS(-100+(100*(('06 (ind)'!AM14-MIN('06 (ind)'!AM$6:AM$37))/(MAX('06 (ind)'!AM$6:AM$37)-MIN('06 (ind)'!AM$6:AM$37))))))</f>
        <v>30.540003304147149</v>
      </c>
      <c r="AN15" s="75">
        <f>IF('06 (ind)'!AN$1="si",100*(('06 (ind)'!AN14-MIN('06 (ind)'!AN$6:AN$37))/(MAX('06 (ind)'!AN$6:AN$37)-MIN('06 (ind)'!AN$6:AN$37))),ABS(-100+(100*(('06 (ind)'!AN14-MIN('06 (ind)'!AN$6:AN$37))/(MAX('06 (ind)'!AN$6:AN$37)-MIN('06 (ind)'!AN$6:AN$37))))))</f>
        <v>100</v>
      </c>
      <c r="AO15" s="75">
        <f>IF('06 (ind)'!AO$1="si",100*(('06 (ind)'!AO14-MIN('06 (ind)'!AO$6:AO$37))/(MAX('06 (ind)'!AO$6:AO$37)-MIN('06 (ind)'!AO$6:AO$37))),ABS(-100+(100*(('06 (ind)'!AO14-MIN('06 (ind)'!AO$6:AO$37))/(MAX('06 (ind)'!AO$6:AO$37)-MIN('06 (ind)'!AO$6:AO$37))))))</f>
        <v>45.541130953572839</v>
      </c>
      <c r="AP15" s="75">
        <f>IF('06 (ind)'!AP$1="si",100*(('06 (ind)'!AP14-MIN('06 (ind)'!AP$6:AP$37))/(MAX('06 (ind)'!AP$6:AP$37)-MIN('06 (ind)'!AP$6:AP$37))),ABS(-100+(100*(('06 (ind)'!AP14-MIN('06 (ind)'!AP$6:AP$37))/(MAX('06 (ind)'!AP$6:AP$37)-MIN('06 (ind)'!AP$6:AP$37))))))</f>
        <v>7.5139146567717887</v>
      </c>
      <c r="AQ15" s="75">
        <f>IF('06 (ind)'!AQ$1="si",100*(('06 (ind)'!AQ14-MIN('06 (ind)'!AQ$6:AQ$37))/(MAX('06 (ind)'!AQ$6:AQ$37)-MIN('06 (ind)'!AQ$6:AQ$37))),ABS(-100+(100*(('06 (ind)'!AQ14-MIN('06 (ind)'!AQ$6:AQ$37))/(MAX('06 (ind)'!AQ$6:AQ$37)-MIN('06 (ind)'!AQ$6:AQ$37))))))</f>
        <v>32.630439596479057</v>
      </c>
      <c r="AR15" s="75">
        <f>IF('06 (ind)'!AR$1="si",100*(('06 (ind)'!AR14-MIN('06 (ind)'!AR$6:AR$37))/(MAX('06 (ind)'!AR$6:AR$37)-MIN('06 (ind)'!AR$6:AR$37))),ABS(-100+(100*(('06 (ind)'!AR14-MIN('06 (ind)'!AR$6:AR$37))/(MAX('06 (ind)'!AR$6:AR$37)-MIN('06 (ind)'!AR$6:AR$37))))))</f>
        <v>93.782148793433379</v>
      </c>
      <c r="AS15" s="75">
        <f>IF('06 (ind)'!AS$1="si",100*(('06 (ind)'!AS14-MIN('06 (ind)'!AS$6:AS$37))/(MAX('06 (ind)'!AS$6:AS$37)-MIN('06 (ind)'!AS$6:AS$37))),ABS(-100+(100*(('06 (ind)'!AS14-MIN('06 (ind)'!AS$6:AS$37))/(MAX('06 (ind)'!AS$6:AS$37)-MIN('06 (ind)'!AS$6:AS$37))))))</f>
        <v>49.171270718232051</v>
      </c>
      <c r="AT15" s="75">
        <f>IF('06 (ind)'!AT$1="si",100*(('06 (ind)'!AT14-MIN('06 (ind)'!AT$6:AT$37))/(MAX('06 (ind)'!AT$6:AT$37)-MIN('06 (ind)'!AT$6:AT$37))),ABS(-100+(100*(('06 (ind)'!AT14-MIN('06 (ind)'!AT$6:AT$37))/(MAX('06 (ind)'!AT$6:AT$37)-MIN('06 (ind)'!AT$6:AT$37))))))</f>
        <v>0</v>
      </c>
      <c r="AU15" s="75">
        <f>IF('06 (ind)'!AU$1="si",100*(('06 (ind)'!AU14-MIN('06 (ind)'!AU$6:AU$37))/(MAX('06 (ind)'!AU$6:AU$37)-MIN('06 (ind)'!AU$6:AU$37))),ABS(-100+(100*(('06 (ind)'!AU14-MIN('06 (ind)'!AU$6:AU$37))/(MAX('06 (ind)'!AU$6:AU$37)-MIN('06 (ind)'!AU$6:AU$37))))))</f>
        <v>95.611285266457656</v>
      </c>
      <c r="AV15" s="75">
        <f>IF('06 (ind)'!AV$1="si",100*(('06 (ind)'!AV14-MIN('06 (ind)'!AV$6:AV$37))/(MAX('06 (ind)'!AV$6:AV$37)-MIN('06 (ind)'!AV$6:AV$37))),ABS(-100+(100*(('06 (ind)'!AV14-MIN('06 (ind)'!AV$6:AV$37))/(MAX('06 (ind)'!AV$6:AV$37)-MIN('06 (ind)'!AV$6:AV$37))))))</f>
        <v>94.800693240901211</v>
      </c>
      <c r="AW15" s="75">
        <f>IF('06 (ind)'!AW$1="si",100*(('06 (ind)'!AW14-MIN('06 (ind)'!AW$6:AW$37))/(MAX('06 (ind)'!AW$6:AW$37)-MIN('06 (ind)'!AW$6:AW$37))),ABS(-100+(100*(('06 (ind)'!AW14-MIN('06 (ind)'!AW$6:AW$37))/(MAX('06 (ind)'!AW$6:AW$37)-MIN('06 (ind)'!AW$6:AW$37))))))</f>
        <v>76.738609112709838</v>
      </c>
      <c r="AX15" s="75">
        <f>IF('06 (ind)'!AX$1="si",100*(('06 (ind)'!AX14-MIN('06 (ind)'!AX$6:AX$37))/(MAX('06 (ind)'!AX$6:AX$37)-MIN('06 (ind)'!AX$6:AX$37))),ABS(-100+(100*(('06 (ind)'!AX14-MIN('06 (ind)'!AX$6:AX$37))/(MAX('06 (ind)'!AX$6:AX$37)-MIN('06 (ind)'!AX$6:AX$37))))))</f>
        <v>68.110259969804943</v>
      </c>
      <c r="AY15" s="75">
        <f>IF('06 (ind)'!AY$1="si",100*(('06 (ind)'!AY14-MIN('06 (ind)'!AY$6:AY$37))/(MAX('06 (ind)'!AY$6:AY$37)-MIN('06 (ind)'!AY$6:AY$37))),ABS(-100+(100*(('06 (ind)'!AY14-MIN('06 (ind)'!AY$6:AY$37))/(MAX('06 (ind)'!AY$6:AY$37)-MIN('06 (ind)'!AY$6:AY$37))))))</f>
        <v>100</v>
      </c>
      <c r="AZ15" s="75">
        <f>IF('06 (ind)'!AZ$1="si",100*(('06 (ind)'!AZ14-MIN('06 (ind)'!AZ$6:AZ$37))/(MAX('06 (ind)'!AZ$6:AZ$37)-MIN('06 (ind)'!AZ$6:AZ$37))),ABS(-100+(100*(('06 (ind)'!AZ14-MIN('06 (ind)'!AZ$6:AZ$37))/(MAX('06 (ind)'!AZ$6:AZ$37)-MIN('06 (ind)'!AZ$6:AZ$37))))))</f>
        <v>29.055159784961511</v>
      </c>
      <c r="BA15" s="75">
        <f>IF('06 (ind)'!BA$1="si",100*(('06 (ind)'!BA14-MIN('06 (ind)'!BA$6:BA$37))/(MAX('06 (ind)'!BA$6:BA$37)-MIN('06 (ind)'!BA$6:BA$37))),ABS(-100+(100*(('06 (ind)'!BA14-MIN('06 (ind)'!BA$6:BA$37))/(MAX('06 (ind)'!BA$6:BA$37)-MIN('06 (ind)'!BA$6:BA$37))))))</f>
        <v>17.178743976089841</v>
      </c>
      <c r="BB15" s="75">
        <f>IF('06 (ind)'!BB$1="si",100*(('06 (ind)'!BB14-MIN('06 (ind)'!BB$6:BB$37))/(MAX('06 (ind)'!BB$6:BB$37)-MIN('06 (ind)'!BB$6:BB$37))),ABS(-100+(100*(('06 (ind)'!BB14-MIN('06 (ind)'!BB$6:BB$37))/(MAX('06 (ind)'!BB$6:BB$37)-MIN('06 (ind)'!BB$6:BB$37))))))</f>
        <v>62.96766805932392</v>
      </c>
      <c r="BC15" s="75">
        <f>IF('06 (ind)'!BC$1="si",100*(('06 (ind)'!BC14-MIN('06 (ind)'!BC$6:BC$37))/(MAX('06 (ind)'!BC$6:BC$37)-MIN('06 (ind)'!BC$6:BC$37))),ABS(-100+(100*(('06 (ind)'!BC14-MIN('06 (ind)'!BC$6:BC$37))/(MAX('06 (ind)'!BC$6:BC$37)-MIN('06 (ind)'!BC$6:BC$37))))))</f>
        <v>1.506144822722526</v>
      </c>
      <c r="BD15" s="75">
        <f>IF('06 (ind)'!BD$1="si",100*(('06 (ind)'!BD14-MIN('06 (ind)'!BD$6:BD$37))/(MAX('06 (ind)'!BD$6:BD$37)-MIN('06 (ind)'!BD$6:BD$37))),ABS(-100+(100*(('06 (ind)'!BD14-MIN('06 (ind)'!BD$6:BD$37))/(MAX('06 (ind)'!BD$6:BD$37)-MIN('06 (ind)'!BD$6:BD$37))))))</f>
        <v>87.477034493082684</v>
      </c>
      <c r="BE15" s="75">
        <f>IF('06 (ind)'!BE$1="si",100*(('06 (ind)'!BE14-MIN('06 (ind)'!BE$6:BE$37))/(MAX('06 (ind)'!BE$6:BE$37)-MIN('06 (ind)'!BE$6:BE$37))),ABS(-100+(100*(('06 (ind)'!BE14-MIN('06 (ind)'!BE$6:BE$37))/(MAX('06 (ind)'!BE$6:BE$37)-MIN('06 (ind)'!BE$6:BE$37))))))</f>
        <v>70.955882352941174</v>
      </c>
      <c r="BF15" s="75">
        <f>IF('06 (ind)'!BF$1="si",100*(('06 (ind)'!BF14-MIN('06 (ind)'!BF$6:BF$37))/(MAX('06 (ind)'!BF$6:BF$37)-MIN('06 (ind)'!BF$6:BF$37))),ABS(-100+(100*(('06 (ind)'!BF14-MIN('06 (ind)'!BF$6:BF$37))/(MAX('06 (ind)'!BF$6:BF$37)-MIN('06 (ind)'!BF$6:BF$37))))))</f>
        <v>100</v>
      </c>
      <c r="BG15" s="75">
        <f>IF('06 (ind)'!BG$1="si",100*(('06 (ind)'!BG14-MIN('06 (ind)'!BG$6:BG$37))/(MAX('06 (ind)'!BG$6:BG$37)-MIN('06 (ind)'!BG$6:BG$37))),ABS(-100+(100*(('06 (ind)'!BG14-MIN('06 (ind)'!BG$6:BG$37))/(MAX('06 (ind)'!BG$6:BG$37)-MIN('06 (ind)'!BG$6:BG$37))))))</f>
        <v>100</v>
      </c>
      <c r="BH15" s="75">
        <f>IF('06 (ind)'!BH$1="si",100*(('06 (ind)'!BH14-MIN('06 (ind)'!BH$6:BH$37))/(MAX('06 (ind)'!BH$6:BH$37)-MIN('06 (ind)'!BH$6:BH$37))),ABS(-100+(100*(('06 (ind)'!BH14-MIN('06 (ind)'!BH$6:BH$37))/(MAX('06 (ind)'!BH$6:BH$37)-MIN('06 (ind)'!BH$6:BH$37))))))</f>
        <v>100</v>
      </c>
      <c r="BI15" s="75">
        <f>IF('06 (ind)'!BI$1="si",100*(('06 (ind)'!BI14-MIN('06 (ind)'!BI$6:BI$37))/(MAX('06 (ind)'!BI$6:BI$37)-MIN('06 (ind)'!BI$6:BI$37))),ABS(-100+(100*(('06 (ind)'!BI14-MIN('06 (ind)'!BI$6:BI$37))/(MAX('06 (ind)'!BI$6:BI$37)-MIN('06 (ind)'!BI$6:BI$37))))))</f>
        <v>97.520773073475453</v>
      </c>
      <c r="BJ15" s="75">
        <f>IF('06 (ind)'!BJ$1="si",100*(('06 (ind)'!BJ14-MIN('06 (ind)'!BJ$6:BJ$37))/(MAX('06 (ind)'!BJ$6:BJ$37)-MIN('06 (ind)'!BJ$6:BJ$37))),ABS(-100+(100*(('06 (ind)'!BJ14-MIN('06 (ind)'!BJ$6:BJ$37))/(MAX('06 (ind)'!BJ$6:BJ$37)-MIN('06 (ind)'!BJ$6:BJ$37))))))</f>
        <v>0.63640901806837979</v>
      </c>
      <c r="BK15" s="75">
        <f>IF('06 (ind)'!BK$1="si",100*(('06 (ind)'!BK14-MIN('06 (ind)'!BK$6:BK$37))/(MAX('06 (ind)'!BK$6:BK$37)-MIN('06 (ind)'!BK$6:BK$37))),ABS(-100+(100*(('06 (ind)'!BK14-MIN('06 (ind)'!BK$6:BK$37))/(MAX('06 (ind)'!BK$6:BK$37)-MIN('06 (ind)'!BK$6:BK$37))))))</f>
        <v>28.307891616684795</v>
      </c>
      <c r="BL15" s="75">
        <f>IF('06 (ind)'!BL$1="si",100*(('06 (ind)'!BL14-MIN('06 (ind)'!BL$6:BL$37))/(MAX('06 (ind)'!BL$6:BL$37)-MIN('06 (ind)'!BL$6:BL$37))),ABS(-100+(100*(('06 (ind)'!BL14-MIN('06 (ind)'!BL$6:BL$37))/(MAX('06 (ind)'!BL$6:BL$37)-MIN('06 (ind)'!BL$6:BL$37))))))</f>
        <v>100</v>
      </c>
      <c r="BM15" s="75">
        <f>IF('06 (ind)'!BM$1="si",100*(('06 (ind)'!BM14-MIN('06 (ind)'!BM$6:BM$37))/(MAX('06 (ind)'!BM$6:BM$37)-MIN('06 (ind)'!BM$6:BM$37))),ABS(-100+(100*(('06 (ind)'!BM14-MIN('06 (ind)'!BM$6:BM$37))/(MAX('06 (ind)'!BM$6:BM$37)-MIN('06 (ind)'!BM$6:BM$37))))))</f>
        <v>53.327808237144623</v>
      </c>
      <c r="BN15" s="75">
        <f>IF('06 (ind)'!BN$1="si",100*(('06 (ind)'!BN14-MIN('06 (ind)'!BN$6:BN$37))/(MAX('06 (ind)'!BN$6:BN$37)-MIN('06 (ind)'!BN$6:BN$37))),ABS(-100+(100*(('06 (ind)'!BN14-MIN('06 (ind)'!BN$6:BN$37))/(MAX('06 (ind)'!BN$6:BN$37)-MIN('06 (ind)'!BN$6:BN$37))))))</f>
        <v>4.2127750969352933</v>
      </c>
      <c r="BO15" s="75">
        <f>IF('06 (ind)'!BO$1="si",100*(('06 (ind)'!BO14-MIN('06 (ind)'!BO$6:BO$37))/(MAX('06 (ind)'!BO$6:BO$37)-MIN('06 (ind)'!BO$6:BO$37))),ABS(-100+(100*(('06 (ind)'!BO14-MIN('06 (ind)'!BO$6:BO$37))/(MAX('06 (ind)'!BO$6:BO$37)-MIN('06 (ind)'!BO$6:BO$37))))))</f>
        <v>19.064320691069454</v>
      </c>
      <c r="BP15" s="75">
        <f>IF('06 (ind)'!BP$1="si",100*(('06 (ind)'!BP14-MIN('06 (ind)'!BP$6:BP$37))/(MAX('06 (ind)'!BP$6:BP$37)-MIN('06 (ind)'!BP$6:BP$37))),ABS(-100+(100*(('06 (ind)'!BP14-MIN('06 (ind)'!BP$6:BP$37))/(MAX('06 (ind)'!BP$6:BP$37)-MIN('06 (ind)'!BP$6:BP$37))))))</f>
        <v>100</v>
      </c>
      <c r="BQ15" s="75">
        <f>IF('06 (ind)'!BQ$1="si",100*(('06 (ind)'!BQ14-MIN('06 (ind)'!BQ$6:BQ$37))/(MAX('06 (ind)'!BQ$6:BQ$37)-MIN('06 (ind)'!BQ$6:BQ$37))),ABS(-100+(100*(('06 (ind)'!BQ14-MIN('06 (ind)'!BQ$6:BQ$37))/(MAX('06 (ind)'!BQ$6:BQ$37)-MIN('06 (ind)'!BQ$6:BQ$37))))))</f>
        <v>100</v>
      </c>
      <c r="BR15" s="75">
        <f>IF('06 (ind)'!BR$1="si",100*(('06 (ind)'!BR14-MIN('06 (ind)'!BR$6:BR$37))/(MAX('06 (ind)'!BR$6:BR$37)-MIN('06 (ind)'!BR$6:BR$37))),ABS(-100+(100*(('06 (ind)'!BR14-MIN('06 (ind)'!BR$6:BR$37))/(MAX('06 (ind)'!BP$6:BP$37)-MIN('06 (ind)'!BR$6:BR$37))))))</f>
        <v>42.557858115262441</v>
      </c>
      <c r="BS15" s="75">
        <f>IF('06 (ind)'!BS$1="si",100*(('06 (ind)'!BS14-MIN('06 (ind)'!BS$6:BS$37))/(MAX('06 (ind)'!BS$6:BS$37)-MIN('06 (ind)'!BS$6:BS$37))),ABS(-100+(100*(('06 (ind)'!BS14-MIN('06 (ind)'!BS$6:BS$37))/(MAX('06 (ind)'!BQ$6:BQ$37)-MIN('06 (ind)'!BS$6:BS$37))))))</f>
        <v>100</v>
      </c>
      <c r="BT15" s="75">
        <f>IF('06 (ind)'!BT$1="si",100*(('06 (ind)'!BT14-MIN('06 (ind)'!BT$6:BT$37))/(MAX('06 (ind)'!BT$6:BT$37)-MIN('06 (ind)'!BT$6:BT$37))),ABS(-100+(100*(('06 (ind)'!BT14-MIN('06 (ind)'!BT$6:BT$37))/(MAX('06 (ind)'!BR$6:BR$37)-MIN('06 (ind)'!BT$6:BT$37))))))</f>
        <v>94.914598749999996</v>
      </c>
      <c r="BU15" s="75">
        <f>IF('06 (ind)'!BU$1="si",100*(('06 (ind)'!BU14-MIN('06 (ind)'!BU$6:BU$37))/(MAX('06 (ind)'!BU$6:BU$37)-MIN('06 (ind)'!BU$6:BU$37))),ABS(-100+(100*(('06 (ind)'!BU14-MIN('06 (ind)'!BU$6:BU$37))/(MAX('06 (ind)'!BU$6:BU$37)-MIN('06 (ind)'!BU$6:BU$37))))))</f>
        <v>25.011327594019036</v>
      </c>
      <c r="BV15" s="75">
        <f>IF('06 (ind)'!BV$1="si",100*(('06 (ind)'!BV14-MIN('06 (ind)'!BV$6:BV$37))/(MAX('06 (ind)'!BV$6:BV$37)-MIN('06 (ind)'!BV$6:BV$37))),ABS(-100+(100*(('06 (ind)'!BV14-MIN('06 (ind)'!BV$6:BV$37))/(MAX('06 (ind)'!BV$6:BV$37)-MIN('06 (ind)'!BV$6:BV$37))))))</f>
        <v>46.549672813801315</v>
      </c>
      <c r="BW15" s="75">
        <f>IF('06 (ind)'!BW$1="si",100*(('06 (ind)'!BW14-MIN('06 (ind)'!BW$6:BW$37))/(MAX('06 (ind)'!BW$6:BW$37)-MIN('06 (ind)'!BW$6:BW$37))),ABS(-100+(100*(('06 (ind)'!BW14-MIN('06 (ind)'!BW$6:BW$37))/(MAX('06 (ind)'!BW$6:BW$37)-MIN('06 (ind)'!BW$6:BW$37))))))</f>
        <v>81.244257776611107</v>
      </c>
      <c r="BX15" s="75">
        <f>IF('06 (ind)'!BX$1="si",100*(('06 (ind)'!BX14-MIN('06 (ind)'!BX$6:BX$37))/(MAX('06 (ind)'!BX$6:BX$37)-MIN('06 (ind)'!BX$6:BX$37))),ABS(-100+(100*(('06 (ind)'!BX14-MIN('06 (ind)'!BX$6:BX$37))/(MAX('06 (ind)'!BX$6:BX$37)-MIN('06 (ind)'!BX$6:BX$37))))))</f>
        <v>100</v>
      </c>
      <c r="BY15" s="75">
        <f>IF('06 (ind)'!BY$1="si",100*(('06 (ind)'!BY14-MIN('06 (ind)'!BY$6:BY$37))/(MAX('06 (ind)'!BY$6:BY$37)-MIN('06 (ind)'!BY$6:BY$37))),ABS(-100+(100*(('06 (ind)'!BY14-MIN('06 (ind)'!BY$6:BY$37))/(MAX('06 (ind)'!BY$6:BY$37)-MIN('06 (ind)'!BY$6:BY$37))))))</f>
        <v>21.455720831241713</v>
      </c>
      <c r="BZ15" s="75">
        <f>IF('06 (ind)'!BZ$1="si",100*(('06 (ind)'!BZ14-MIN('06 (ind)'!BZ$6:BZ$37))/(MAX('06 (ind)'!BZ$6:BZ$37)-MIN('06 (ind)'!BZ$6:BZ$37))),ABS(-100+(100*(('06 (ind)'!BZ14-MIN('06 (ind)'!BZ$6:BZ$37))/(MAX('06 (ind)'!BZ$6:BZ$37)-MIN('06 (ind)'!BZ$6:BZ$37))))))</f>
        <v>79.710458609395076</v>
      </c>
      <c r="CA15" s="75">
        <f>IF('06 (ind)'!CA$1="si",100*(('06 (ind)'!CA14-MIN('06 (ind)'!CA$6:CA$37))/(MAX('06 (ind)'!CA$6:CA$37)-MIN('06 (ind)'!CA$6:CA$37))),ABS(-100+(100*(('06 (ind)'!CA14-MIN('06 (ind)'!CA$6:CA$37))/(MAX('06 (ind)'!CA$6:CA$37)-MIN('06 (ind)'!CA$6:CA$37))))))</f>
        <v>100</v>
      </c>
      <c r="CB15" s="75">
        <f>IF('06 (ind)'!CB$1="si",100*(('06 (ind)'!CB14-MIN('06 (ind)'!CB$6:CB$37))/(MAX('06 (ind)'!CB$6:CB$37)-MIN('06 (ind)'!CB$6:CB$37))),ABS(-100+(100*(('06 (ind)'!CB14-MIN('06 (ind)'!CB$6:CB$37))/(MAX('06 (ind)'!CB$6:CB$37)-MIN('06 (ind)'!CB$6:CB$37))))))</f>
        <v>0</v>
      </c>
      <c r="CC15" s="75">
        <f>IF('06 (ind)'!CC$1="si",100*(('06 (ind)'!CC14-MIN('06 (ind)'!CC$6:CC$37))/(MAX('06 (ind)'!CC$6:CC$37)-MIN('06 (ind)'!CC$6:CC$37))),ABS(-100+(100*(('06 (ind)'!CC14-MIN('06 (ind)'!CC$6:CC$37))/(MAX('06 (ind)'!CC$6:CC$37)-MIN('06 (ind)'!CC$6:CC$37))))))</f>
        <v>52.889179338931854</v>
      </c>
      <c r="CD15" s="75">
        <f>IF('06 (ind)'!CD$1="si",100*(('06 (ind)'!CD14-MIN('06 (ind)'!CD$6:CD$37))/(MAX('06 (ind)'!CD$6:CD$37)-MIN('06 (ind)'!CD$6:CD$37))),ABS(-100+(100*(('06 (ind)'!CD14-MIN('06 (ind)'!CD$6:CD$37))/(MAX('06 (ind)'!CD$6:CD$37)-MIN('06 (ind)'!CD$6:CD$37))))))</f>
        <v>22.273532757367658</v>
      </c>
      <c r="CE15" s="75">
        <f>IF('06 (ind)'!CE$1="si",100*(('06 (ind)'!CE14-MIN('06 (ind)'!CE$6:CE$37))/(MAX('06 (ind)'!CE$6:CE$37)-MIN('06 (ind)'!CE$6:CE$37))),ABS(-100+(100*(('06 (ind)'!CE14-MIN('06 (ind)'!CE$6:CE$37))/(MAX('06 (ind)'!CE$6:CE$37)-MIN('06 (ind)'!CE$6:CE$37))))))</f>
        <v>11.54382148981848</v>
      </c>
      <c r="CF15" s="75">
        <f>IF('06 (ind)'!CF$1="si",100*(('06 (ind)'!CF14-MIN('06 (ind)'!CF$6:CF$37))/(MAX('06 (ind)'!CF$6:CF$37)-MIN('06 (ind)'!CF$6:CF$37))),ABS(-100+(100*(('06 (ind)'!CF14-MIN('06 (ind)'!CF$6:CF$37))/(MAX('06 (ind)'!CF$6:CF$37)-MIN('06 (ind)'!CF$6:CF$37))))))</f>
        <v>32.889078997532714</v>
      </c>
      <c r="CG15" s="75">
        <f>IF('06 (ind)'!CG$1="si",100*(('06 (ind)'!CG14-MIN('06 (ind)'!CG$6:CG$37))/(MAX('06 (ind)'!CG$6:CG$37)-MIN('06 (ind)'!CG$6:CG$37))),ABS(-100+(100*(('06 (ind)'!CG14-MIN('06 (ind)'!CG$6:CG$37))/(MAX('06 (ind)'!CG$6:CG$37)-MIN('06 (ind)'!CG$6:CG$37))))))</f>
        <v>71.79043321909559</v>
      </c>
      <c r="CH15" s="75">
        <f>IF('06 (ind)'!CH$1="si",100*(('06 (ind)'!CH14-MIN('06 (ind)'!CH$6:CH$37))/(MAX('06 (ind)'!CH$6:CH$37)-MIN('06 (ind)'!CH$6:CH$37))),ABS(-100+(100*(('06 (ind)'!CH14-MIN('06 (ind)'!CH$6:CH$37))/(MAX('06 (ind)'!CH$6:CH$37)-MIN('06 (ind)'!CH$6:CH$37))))))</f>
        <v>100</v>
      </c>
      <c r="CI15" s="75">
        <f>IF('06 (ind)'!CI$1="si",100*(('06 (ind)'!CI14-MIN('06 (ind)'!CI$6:CI$37))/(MAX('06 (ind)'!CI$6:CI$37)-MIN('06 (ind)'!CI$6:CI$37))),ABS(-100+(100*(('06 (ind)'!CI14-MIN('06 (ind)'!CI$6:CI$37))/(MAX('06 (ind)'!CI$6:CI$37)-MIN('06 (ind)'!CI$6:CI$37))))))</f>
        <v>23.083901258099679</v>
      </c>
      <c r="CJ15" s="75">
        <f>IF('06 (ind)'!CJ$1="si",100*(('06 (ind)'!CJ14-MIN('06 (ind)'!CJ$6:CJ$37))/(MAX('06 (ind)'!CJ$6:CJ$37)-MIN('06 (ind)'!CJ$6:CJ$37))),ABS(-100+(100*(('06 (ind)'!CJ14-MIN('06 (ind)'!CJ$6:CJ$37))/(MAX('06 (ind)'!CJ$6:CJ$37)-MIN('06 (ind)'!CJ$6:CJ$37))))))</f>
        <v>52.251984949423104</v>
      </c>
      <c r="CK15" s="75">
        <f>IF('06 (ind)'!CK$1="si",100*(('06 (ind)'!CK14-MIN('06 (ind)'!CK$6:CK$37))/(MAX('06 (ind)'!CK$6:CK$37)-MIN('06 (ind)'!CK$6:CK$37))),ABS(-100+(100*(('06 (ind)'!CK14-MIN('06 (ind)'!CK$6:CK$37))/(MAX('06 (ind)'!CK$6:CK$37)-MIN('06 (ind)'!CK$6:CK$37))))))</f>
        <v>100</v>
      </c>
      <c r="CL15" s="75">
        <f>IF('06 (ind)'!CL$1="si",100*(('06 (ind)'!CL14-MIN('06 (ind)'!CL$6:CL$37))/(MAX('06 (ind)'!CL$6:CL$37)-MIN('06 (ind)'!CL$6:CL$37))),ABS(-100+(100*(('06 (ind)'!CL14-MIN('06 (ind)'!CL$6:CL$37))/(MAX('06 (ind)'!CL$6:CL$37)-MIN('06 (ind)'!CL$6:CL$37))))))</f>
        <v>38.639651091956736</v>
      </c>
      <c r="CM15" s="75">
        <f>IF('06 (ind)'!CM$1="si",100*(('06 (ind)'!CM14-MIN('06 (ind)'!CM$6:CM$37))/(MAX('06 (ind)'!CM$6:CM$37)-MIN('06 (ind)'!CM$6:CM$37))),ABS(-100+(100*(('06 (ind)'!CM14-MIN('06 (ind)'!CM$6:CM$37))/(MAX('06 (ind)'!CM$6:CM$37)-MIN('06 (ind)'!CM$6:CM$37))))))</f>
        <v>100</v>
      </c>
    </row>
    <row r="16" spans="1:91">
      <c r="A16" s="18" t="s">
        <v>215</v>
      </c>
      <c r="B16" s="87">
        <f>IF('06 (ind)'!B$1="si",100*(('06 (ind)'!B15-MIN('06 (ind)'!B$6:B$37))/(MAX('06 (ind)'!B$6:B$37)-MIN('06 (ind)'!B$6:B$37))),ABS(-100+(100*(('06 (ind)'!B15-MIN('06 (ind)'!B$6:B$37))/(MAX('06 (ind)'!B$6:B$37)-MIN('06 (ind)'!B$6:B$37))))))</f>
        <v>3.7621636574792774</v>
      </c>
      <c r="C16" s="87">
        <f>IF('06 (ind)'!C$1="si",100*(('06 (ind)'!C15-MIN('06 (ind)'!C$6:C$37))/(MAX('06 (ind)'!C$6:C$37)-MIN('06 (ind)'!C$6:C$37))),ABS(-100+(100*(('06 (ind)'!C15-MIN('06 (ind)'!C$6:C$37))/(MAX('06 (ind)'!C$6:C$37)-MIN('06 (ind)'!C$6:C$37))))))</f>
        <v>40.009633250742944</v>
      </c>
      <c r="D16" s="87">
        <f>IF('06 (ind)'!D$1="si",100*(('06 (ind)'!D15-MIN('06 (ind)'!D$6:D$37))/(MAX('06 (ind)'!D$6:D$37)-MIN('06 (ind)'!D$6:D$37))),ABS(-100+(100*(('06 (ind)'!D15-MIN('06 (ind)'!D$6:D$37))/(MAX('06 (ind)'!D$6:D$37)-MIN('06 (ind)'!D$6:D$37))))))</f>
        <v>93.077085159229966</v>
      </c>
      <c r="E16" s="87">
        <f>IF('06 (ind)'!E$1="si",100*(('06 (ind)'!E15-MIN('06 (ind)'!E$6:E$37))/(MAX('06 (ind)'!E$6:E$37)-MIN('06 (ind)'!E$6:E$37))),ABS(-100+(100*(('06 (ind)'!E15-MIN('06 (ind)'!E$6:E$37))/(MAX('06 (ind)'!E$6:E$37)-MIN('06 (ind)'!E$6:E$37))))))</f>
        <v>68.514379377142006</v>
      </c>
      <c r="F16" s="87">
        <f>IF('06 (ind)'!F$1="si",100*(('06 (ind)'!F15-MIN('06 (ind)'!F$6:F$37))/(MAX('06 (ind)'!F$6:F$37)-MIN('06 (ind)'!F$6:F$37))),ABS(-100+(100*(('06 (ind)'!F15-MIN('06 (ind)'!F$6:F$37))/(MAX('06 (ind)'!F$6:F$37)-MIN('06 (ind)'!F$6:F$37))))))</f>
        <v>43.209876543209887</v>
      </c>
      <c r="G16" s="87">
        <f>IF('06 (ind)'!G$1="si",100*(('06 (ind)'!G15-MIN('06 (ind)'!G$6:G$37))/(MAX('06 (ind)'!G$6:G$37)-MIN('06 (ind)'!G$6:G$37))),ABS(-100+(100*(('06 (ind)'!G15-MIN('06 (ind)'!G$6:G$37))/(MAX('06 (ind)'!G$6:G$37)-MIN('06 (ind)'!G$6:G$37))))))</f>
        <v>63.975155279503106</v>
      </c>
      <c r="H16" s="87">
        <f>IF('06 (ind)'!H$1="si",100*(('06 (ind)'!H15-MIN('06 (ind)'!H$6:H$37))/(MAX('06 (ind)'!H$6:H$37)-MIN('06 (ind)'!H$6:H$37))),ABS(-100+(100*(('06 (ind)'!H15-MIN('06 (ind)'!H$6:H$37))/(MAX('06 (ind)'!H$6:H$37)-MIN('06 (ind)'!H$6:H$37))))))</f>
        <v>73.619631901840506</v>
      </c>
      <c r="I16" s="87">
        <f>IF('06 (ind)'!I$1="si",100*(('06 (ind)'!I15-MIN('06 (ind)'!I$6:I$37))/(MAX('06 (ind)'!I$6:I$37)-MIN('06 (ind)'!I$6:I$37))),ABS(-100+(100*(('06 (ind)'!I15-MIN('06 (ind)'!I$6:I$37))/(MAX('06 (ind)'!I$6:I$37)-MIN('06 (ind)'!I$6:I$37))))))</f>
        <v>88.793103448275858</v>
      </c>
      <c r="J16" s="87">
        <f>IF('06 (ind)'!J$1="si",100*(('06 (ind)'!J15-MIN('06 (ind)'!J$6:J$37))/(MAX('06 (ind)'!J$6:J$37)-MIN('06 (ind)'!J$6:J$37))),ABS(-100+(100*(('06 (ind)'!J15-MIN('06 (ind)'!J$6:J$37))/(MAX('06 (ind)'!J$6:J$37)-MIN('06 (ind)'!J$6:J$37))))))</f>
        <v>14.303797468354427</v>
      </c>
      <c r="K16" s="87">
        <f>IF('06 (ind)'!K$1="si",100*(('06 (ind)'!K15-MIN('06 (ind)'!K$6:K$37))/(MAX('06 (ind)'!K$6:K$37)-MIN('06 (ind)'!K$6:K$37))),ABS(-100+(100*(('06 (ind)'!K15-MIN('06 (ind)'!K$6:K$37))/(MAX('06 (ind)'!K$6:K$37)-MIN('06 (ind)'!K$6:K$37))))))</f>
        <v>30.366776831213432</v>
      </c>
      <c r="L16" s="87">
        <f>IF('06 (ind)'!L$1="si",100*(('06 (ind)'!L15-MIN('06 (ind)'!L$6:L$37))/(MAX('06 (ind)'!L$6:L$37)-MIN('06 (ind)'!L$6:L$37))),ABS(-100+(100*(('06 (ind)'!L15-MIN('06 (ind)'!L$6:L$37))/(MAX('06 (ind)'!L$6:L$37)-MIN('06 (ind)'!L$6:L$37))))))</f>
        <v>57.332559686074028</v>
      </c>
      <c r="M16" s="87">
        <f>IF('06 (ind)'!M$1="si",100*(('06 (ind)'!M15-MIN('06 (ind)'!M$6:M$37))/(MAX('06 (ind)'!M$6:M$37)-MIN('06 (ind)'!M$6:M$37))),ABS(-100+(100*(('06 (ind)'!M15-MIN('06 (ind)'!M$6:M$37))/(MAX('06 (ind)'!M$6:M$37)-MIN('06 (ind)'!M$6:M$37))))))</f>
        <v>0.51514270830048281</v>
      </c>
      <c r="N16" s="87">
        <f>IF('06 (ind)'!N$1="si",100*(('06 (ind)'!N15-MIN('06 (ind)'!N$6:N$37))/(MAX('06 (ind)'!N$6:N$37)-MIN('06 (ind)'!N$6:N$37))),ABS(-100+(100*(('06 (ind)'!N15-MIN('06 (ind)'!N$6:N$37))/(MAX('06 (ind)'!N$6:N$37)-MIN('06 (ind)'!N$6:N$37))))))</f>
        <v>0</v>
      </c>
      <c r="O16" s="87">
        <f>IF('06 (ind)'!O$1="si",100*(('06 (ind)'!O15-MIN('06 (ind)'!O$6:O$37))/(MAX('06 (ind)'!O$6:O$37)-MIN('06 (ind)'!O$6:O$37))),ABS(-100+(100*(('06 (ind)'!O15-MIN('06 (ind)'!O$6:O$37))/(MAX('06 (ind)'!O$6:O$37)-MIN('06 (ind)'!O$6:O$37))))))</f>
        <v>98.412698412698418</v>
      </c>
      <c r="P16" s="87">
        <f>IF('06 (ind)'!P$1="si",100*(('06 (ind)'!P15-MIN('06 (ind)'!P$6:P$37))/(MAX('06 (ind)'!P$6:P$37)-MIN('06 (ind)'!P$6:P$37))),ABS(-100+(100*(('06 (ind)'!P15-MIN('06 (ind)'!P$6:P$37))/(MAX('06 (ind)'!P$6:P$37)-MIN('06 (ind)'!P$6:P$37))))))</f>
        <v>3.724178422084933</v>
      </c>
      <c r="Q16" s="87">
        <f>IF('06 (ind)'!Q$1="si",100*(('06 (ind)'!Q15-MIN('06 (ind)'!Q$6:Q$37))/(MAX('06 (ind)'!Q$6:Q$37)-MIN('06 (ind)'!Q$6:Q$37))),ABS(-100+(100*(('06 (ind)'!Q15-MIN('06 (ind)'!Q$6:Q$37))/(MAX('06 (ind)'!Q$6:Q$37)-MIN('06 (ind)'!Q$6:Q$37))))))</f>
        <v>22.049246812833083</v>
      </c>
      <c r="R16" s="87">
        <f>IF('06 (ind)'!R$1="si",100*(('06 (ind)'!R15-MIN('06 (ind)'!R$6:R$37))/(MAX('06 (ind)'!R$6:R$37)-MIN('06 (ind)'!R$6:R$37))),ABS(-100+(100*(('06 (ind)'!R15-MIN('06 (ind)'!R$6:R$37))/(MAX('06 (ind)'!R$6:R$37)-MIN('06 (ind)'!R$6:R$37))))))</f>
        <v>0.26843162951314181</v>
      </c>
      <c r="S16" s="75">
        <f>ABS(ABS(('06 (ind)'!S15-((MAX('06 (ind)'!S$6:S$37)+MIN('06 (ind)'!S$6:S$37))/2))/(((MAX('06 (ind)'!S$6:S$37)+MIN('06 (ind)'!S$6:S$37))/2)-MAX('06 (ind)'!S$6:S$37))*100)-100)</f>
        <v>65.661361301382016</v>
      </c>
      <c r="T16" s="75">
        <f>IF('06 (ind)'!T$1="si",100*(('06 (ind)'!T15-MIN('06 (ind)'!T$6:T$37))/(MAX('06 (ind)'!T$6:T$37)-MIN('06 (ind)'!T$6:T$37))),ABS(-100+(100*(('06 (ind)'!T15-MIN('06 (ind)'!T$6:T$37))/(MAX('06 (ind)'!T$6:T$37)-MIN('06 (ind)'!T$6:T$37))))))</f>
        <v>22.665062551447772</v>
      </c>
      <c r="U16" s="75">
        <f>IF('06 (ind)'!U$1="si",100*(('06 (ind)'!U15-MIN('06 (ind)'!U$6:U$37))/(MAX('06 (ind)'!U$6:U$37)-MIN('06 (ind)'!U$6:U$37))),ABS(-100+(100*(('06 (ind)'!U15-MIN('06 (ind)'!U$6:U$37))/(MAX('06 (ind)'!U$6:U$37)-MIN('06 (ind)'!U$6:U$37))))))</f>
        <v>100</v>
      </c>
      <c r="V16" s="75">
        <f>IF('06 (ind)'!V$1="si",100*(('06 (ind)'!V15-MIN('06 (ind)'!V$6:V$37))/(MAX('06 (ind)'!V$6:V$37)-MIN('06 (ind)'!V$6:V$37))),ABS(-100+(100*(('06 (ind)'!V15-MIN('06 (ind)'!V$6:V$37))/(MAX('06 (ind)'!V$6:V$37)-MIN('06 (ind)'!V$6:V$37))))))</f>
        <v>97.790055248618785</v>
      </c>
      <c r="W16" s="75">
        <f>IF('06 (ind)'!W$1="si",100*(('06 (ind)'!W15-MIN('06 (ind)'!W$6:W$37))/(MAX('06 (ind)'!W$6:W$37)-MIN('06 (ind)'!W$6:W$37))),ABS(-100+(100*(('06 (ind)'!W15-MIN('06 (ind)'!W$6:W$37))/(MAX('06 (ind)'!W$6:W$37)-MIN('06 (ind)'!W$6:W$37))))))</f>
        <v>75.714667160730627</v>
      </c>
      <c r="X16" s="75">
        <f>IF('06 (ind)'!X$1="si",100*(('06 (ind)'!X15-MIN('06 (ind)'!X$6:X$37))/(MAX('06 (ind)'!X$6:X$37)-MIN('06 (ind)'!X$6:X$37))),ABS(-100+(100*(('06 (ind)'!X15-MIN('06 (ind)'!X$6:X$37))/(MAX('06 (ind)'!X$6:X$37)-MIN('06 (ind)'!X$6:X$37))))))</f>
        <v>61.436365644629277</v>
      </c>
      <c r="Y16" s="75">
        <f>IF('06 (ind)'!Y$1="si",100*(('06 (ind)'!Y15-MIN('06 (ind)'!Y$6:Y$37))/(MAX('06 (ind)'!Y$6:Y$37)-MIN('06 (ind)'!Y$6:Y$37))),ABS(-100+(100*(('06 (ind)'!Y15-MIN('06 (ind)'!Y$6:Y$37))/(MAX('06 (ind)'!Y$6:Y$37)-MIN('06 (ind)'!Y$6:Y$37))))))</f>
        <v>52.921868966404929</v>
      </c>
      <c r="Z16" s="75">
        <f>IF('06 (ind)'!Z$1="si",100*(('06 (ind)'!Z15-MIN('06 (ind)'!Z$6:Z$37))/(MAX('06 (ind)'!Z$6:Z$37)-MIN('06 (ind)'!Z$6:Z$37))),ABS(-100+(100*(('06 (ind)'!Z15-MIN('06 (ind)'!Z$6:Z$37))/(MAX('06 (ind)'!Z$6:Z$37)-MIN('06 (ind)'!Z$6:Z$37))))))</f>
        <v>73.218438899181294</v>
      </c>
      <c r="AA16" s="75">
        <f>IF('06 (ind)'!AA$1="si",100*(('06 (ind)'!AA15-MIN('06 (ind)'!AA$6:AA$37))/(MAX('06 (ind)'!AA$6:AA$37)-MIN('06 (ind)'!AA$6:AA$37))),ABS(-100+(100*(('06 (ind)'!AA15-MIN('06 (ind)'!AA$6:AA$37))/(MAX('06 (ind)'!AA$6:AA$37)-MIN('06 (ind)'!AA$6:AA$37))))))</f>
        <v>56.93067312987867</v>
      </c>
      <c r="AB16" s="75">
        <f>IF('06 (ind)'!AB$1="si",100*(('06 (ind)'!AB15-MIN('06 (ind)'!AB$6:AB$37))/(MAX('06 (ind)'!AB$6:AB$37)-MIN('06 (ind)'!AB$6:AB$37))),ABS(-100+(100*(('06 (ind)'!AB15-MIN('06 (ind)'!AB$6:AB$37))/(MAX('06 (ind)'!AB$6:AB$37)-MIN('06 (ind)'!AB$6:AB$37))))))</f>
        <v>76.358784017543115</v>
      </c>
      <c r="AC16" s="75">
        <f>IF('06 (ind)'!AC$1="si",100*(('06 (ind)'!AC15-MIN('06 (ind)'!AC$6:AC$37))/(MAX('06 (ind)'!AC$6:AC$37)-MIN('06 (ind)'!AC$6:AC$37))),ABS(-100+(100*(('06 (ind)'!AC15-MIN('06 (ind)'!AC$6:AC$37))/(MAX('06 (ind)'!AC$6:AC$37)-MIN('06 (ind)'!AC$6:AC$37))))))</f>
        <v>76.753343554648907</v>
      </c>
      <c r="AD16" s="75">
        <f>IF('06 (ind)'!AD$1="si",100*(('06 (ind)'!AD15-MIN('06 (ind)'!AD$6:AD$37))/(MAX('06 (ind)'!AD$6:AD$37)-MIN('06 (ind)'!AD$6:AD$37))),ABS(-100+(100*(('06 (ind)'!AD15-MIN('06 (ind)'!AD$6:AD$37))/(MAX('06 (ind)'!AD$6:AD$37)-MIN('06 (ind)'!AD$6:AD$37))))))</f>
        <v>30.368592256750681</v>
      </c>
      <c r="AE16" s="75">
        <f>IF('06 (ind)'!AE$1="si",100*(('06 (ind)'!AE15-MIN('06 (ind)'!AE$6:AE$37))/(MAX('06 (ind)'!AE$6:AE$37)-MIN('06 (ind)'!AE$6:AE$37))),ABS(-100+(100*(('06 (ind)'!AE15-MIN('06 (ind)'!AE$6:AE$37))/(MAX('06 (ind)'!AE$6:AE$37)-MIN('06 (ind)'!AE$6:AE$37))))))</f>
        <v>43.295782385731805</v>
      </c>
      <c r="AF16" s="75">
        <f>IF('06 (ind)'!AF$1="si",100*(('06 (ind)'!AF15-MIN('06 (ind)'!AF$6:AF$37))/(MAX('06 (ind)'!AF$6:AF$37)-MIN('06 (ind)'!AF$6:AF$37))),ABS(-100+(100*(('06 (ind)'!AF15-MIN('06 (ind)'!AF$6:AF$37))/(MAX('06 (ind)'!AF$6:AF$37)-MIN('06 (ind)'!AF$6:AF$37))))))</f>
        <v>97.984949018805494</v>
      </c>
      <c r="AG16" s="75">
        <f>IF('06 (ind)'!AG$1="si",100*(('06 (ind)'!AG15-MIN('06 (ind)'!AG$6:AG$37))/(MAX('06 (ind)'!AG$6:AG$37)-MIN('06 (ind)'!AG$6:AG$37))),ABS(-100+(100*(('06 (ind)'!AG15-MIN('06 (ind)'!AG$6:AG$37))/(MAX('06 (ind)'!AG$6:AG$37)-MIN('06 (ind)'!AG$6:AG$37))))))</f>
        <v>51.933701657458528</v>
      </c>
      <c r="AH16" s="75">
        <f>IF('06 (ind)'!AH$1="si",100*(('06 (ind)'!AH15-MIN('06 (ind)'!AH$6:AH$37))/(MAX('06 (ind)'!AH$6:AH$37)-MIN('06 (ind)'!AH$6:AH$37))),ABS(-100+(100*(('06 (ind)'!AH15-MIN('06 (ind)'!AH$6:AH$37))/(MAX('06 (ind)'!AH$6:AH$37)-MIN('06 (ind)'!AH$6:AH$37))))))</f>
        <v>36.312849162011176</v>
      </c>
      <c r="AI16" s="75">
        <f>IF('06 (ind)'!AI$1="si",100*(('06 (ind)'!AI15-MIN('06 (ind)'!AI$6:AI$37))/(MAX('06 (ind)'!AI$6:AI$37)-MIN('06 (ind)'!AI$6:AI$37))),ABS(-100+(100*(('06 (ind)'!AI15-MIN('06 (ind)'!AI$6:AI$37))/(MAX('06 (ind)'!AI$6:AI$37)-MIN('06 (ind)'!AI$6:AI$37))))))</f>
        <v>1.6488746220745771</v>
      </c>
      <c r="AJ16" s="75">
        <f>IF('06 (ind)'!AJ$1="si",100*(('06 (ind)'!AJ15-MIN('06 (ind)'!AJ$6:AJ$37))/(MAX('06 (ind)'!AJ$6:AJ$37)-MIN('06 (ind)'!AJ$6:AJ$37))),ABS(-100+(100*(('06 (ind)'!AJ15-MIN('06 (ind)'!AJ$6:AJ$37))/(MAX('06 (ind)'!AJ$6:AJ$37)-MIN('06 (ind)'!AJ$6:AJ$37))))))</f>
        <v>76.536248561565017</v>
      </c>
      <c r="AK16" s="75">
        <f>IF('06 (ind)'!AK$1="si",100*(('06 (ind)'!AK15-MIN('06 (ind)'!AK$6:AK$37))/(MAX('06 (ind)'!AK$6:AK$37)-MIN('06 (ind)'!AK$6:AK$37))),ABS(-100+(100*(('06 (ind)'!AK15-MIN('06 (ind)'!AK$6:AK$37))/(MAX('06 (ind)'!AK$6:AK$37)-MIN('06 (ind)'!AK$6:AK$37))))))</f>
        <v>11.304246364240718</v>
      </c>
      <c r="AL16" s="75">
        <f>IF('06 (ind)'!AL$1="si",100*(('06 (ind)'!AL15-MIN('06 (ind)'!AL$6:AL$37))/(MAX('06 (ind)'!AL$6:AL$37)-MIN('06 (ind)'!AL$6:AL$37))),ABS(-100+(100*(('06 (ind)'!AL15-MIN('06 (ind)'!AL$6:AL$37))/(MAX('06 (ind)'!AL$6:AL$37)-MIN('06 (ind)'!AL$6:AL$37))))))</f>
        <v>55.119049453799782</v>
      </c>
      <c r="AM16" s="75">
        <f>IF('06 (ind)'!AM$1="si",100*(('06 (ind)'!AM15-MIN('06 (ind)'!AM$6:AM$37))/(MAX('06 (ind)'!AM$6:AM$37)-MIN('06 (ind)'!AM$6:AM$37))),ABS(-100+(100*(('06 (ind)'!AM15-MIN('06 (ind)'!AM$6:AM$37))/(MAX('06 (ind)'!AM$6:AM$37)-MIN('06 (ind)'!AM$6:AM$37))))))</f>
        <v>38.329605947565902</v>
      </c>
      <c r="AN16" s="75">
        <f>IF('06 (ind)'!AN$1="si",100*(('06 (ind)'!AN15-MIN('06 (ind)'!AN$6:AN$37))/(MAX('06 (ind)'!AN$6:AN$37)-MIN('06 (ind)'!AN$6:AN$37))),ABS(-100+(100*(('06 (ind)'!AN15-MIN('06 (ind)'!AN$6:AN$37))/(MAX('06 (ind)'!AN$6:AN$37)-MIN('06 (ind)'!AN$6:AN$37))))))</f>
        <v>30.97697003355286</v>
      </c>
      <c r="AO16" s="75">
        <f>IF('06 (ind)'!AO$1="si",100*(('06 (ind)'!AO15-MIN('06 (ind)'!AO$6:AO$37))/(MAX('06 (ind)'!AO$6:AO$37)-MIN('06 (ind)'!AO$6:AO$37))),ABS(-100+(100*(('06 (ind)'!AO15-MIN('06 (ind)'!AO$6:AO$37))/(MAX('06 (ind)'!AO$6:AO$37)-MIN('06 (ind)'!AO$6:AO$37))))))</f>
        <v>31.935619503520474</v>
      </c>
      <c r="AP16" s="75">
        <f>IF('06 (ind)'!AP$1="si",100*(('06 (ind)'!AP15-MIN('06 (ind)'!AP$6:AP$37))/(MAX('06 (ind)'!AP$6:AP$37)-MIN('06 (ind)'!AP$6:AP$37))),ABS(-100+(100*(('06 (ind)'!AP15-MIN('06 (ind)'!AP$6:AP$37))/(MAX('06 (ind)'!AP$6:AP$37)-MIN('06 (ind)'!AP$6:AP$37))))))</f>
        <v>43.042671614100179</v>
      </c>
      <c r="AQ16" s="75">
        <f>IF('06 (ind)'!AQ$1="si",100*(('06 (ind)'!AQ15-MIN('06 (ind)'!AQ$6:AQ$37))/(MAX('06 (ind)'!AQ$6:AQ$37)-MIN('06 (ind)'!AQ$6:AQ$37))),ABS(-100+(100*(('06 (ind)'!AQ15-MIN('06 (ind)'!AQ$6:AQ$37))/(MAX('06 (ind)'!AQ$6:AQ$37)-MIN('06 (ind)'!AQ$6:AQ$37))))))</f>
        <v>7.7481831332687818</v>
      </c>
      <c r="AR16" s="75">
        <f>IF('06 (ind)'!AR$1="si",100*(('06 (ind)'!AR15-MIN('06 (ind)'!AR$6:AR$37))/(MAX('06 (ind)'!AR$6:AR$37)-MIN('06 (ind)'!AR$6:AR$37))),ABS(-100+(100*(('06 (ind)'!AR15-MIN('06 (ind)'!AR$6:AR$37))/(MAX('06 (ind)'!AR$6:AR$37)-MIN('06 (ind)'!AR$6:AR$37))))))</f>
        <v>13.838678350021555</v>
      </c>
      <c r="AS16" s="75">
        <f>IF('06 (ind)'!AS$1="si",100*(('06 (ind)'!AS15-MIN('06 (ind)'!AS$6:AS$37))/(MAX('06 (ind)'!AS$6:AS$37)-MIN('06 (ind)'!AS$6:AS$37))),ABS(-100+(100*(('06 (ind)'!AS15-MIN('06 (ind)'!AS$6:AS$37))/(MAX('06 (ind)'!AS$6:AS$37)-MIN('06 (ind)'!AS$6:AS$37))))))</f>
        <v>32.04419889502762</v>
      </c>
      <c r="AT16" s="75">
        <f>IF('06 (ind)'!AT$1="si",100*(('06 (ind)'!AT15-MIN('06 (ind)'!AT$6:AT$37))/(MAX('06 (ind)'!AT$6:AT$37)-MIN('06 (ind)'!AT$6:AT$37))),ABS(-100+(100*(('06 (ind)'!AT15-MIN('06 (ind)'!AT$6:AT$37))/(MAX('06 (ind)'!AT$6:AT$37)-MIN('06 (ind)'!AT$6:AT$37))))))</f>
        <v>0</v>
      </c>
      <c r="AU16" s="75">
        <f>IF('06 (ind)'!AU$1="si",100*(('06 (ind)'!AU15-MIN('06 (ind)'!AU$6:AU$37))/(MAX('06 (ind)'!AU$6:AU$37)-MIN('06 (ind)'!AU$6:AU$37))),ABS(-100+(100*(('06 (ind)'!AU15-MIN('06 (ind)'!AU$6:AU$37))/(MAX('06 (ind)'!AU$6:AU$37)-MIN('06 (ind)'!AU$6:AU$37))))))</f>
        <v>43.260188087774289</v>
      </c>
      <c r="AV16" s="75">
        <f>IF('06 (ind)'!AV$1="si",100*(('06 (ind)'!AV15-MIN('06 (ind)'!AV$6:AV$37))/(MAX('06 (ind)'!AV$6:AV$37)-MIN('06 (ind)'!AV$6:AV$37))),ABS(-100+(100*(('06 (ind)'!AV15-MIN('06 (ind)'!AV$6:AV$37))/(MAX('06 (ind)'!AV$6:AV$37)-MIN('06 (ind)'!AV$6:AV$37))))))</f>
        <v>74.696707105719241</v>
      </c>
      <c r="AW16" s="75">
        <f>IF('06 (ind)'!AW$1="si",100*(('06 (ind)'!AW15-MIN('06 (ind)'!AW$6:AW$37))/(MAX('06 (ind)'!AW$6:AW$37)-MIN('06 (ind)'!AW$6:AW$37))),ABS(-100+(100*(('06 (ind)'!AW15-MIN('06 (ind)'!AW$6:AW$37))/(MAX('06 (ind)'!AW$6:AW$37)-MIN('06 (ind)'!AW$6:AW$37))))))</f>
        <v>35.211830535571544</v>
      </c>
      <c r="AX16" s="75">
        <f>IF('06 (ind)'!AX$1="si",100*(('06 (ind)'!AX15-MIN('06 (ind)'!AX$6:AX$37))/(MAX('06 (ind)'!AX$6:AX$37)-MIN('06 (ind)'!AX$6:AX$37))),ABS(-100+(100*(('06 (ind)'!AX15-MIN('06 (ind)'!AX$6:AX$37))/(MAX('06 (ind)'!AX$6:AX$37)-MIN('06 (ind)'!AX$6:AX$37))))))</f>
        <v>6.4512971232853209</v>
      </c>
      <c r="AY16" s="75">
        <f>IF('06 (ind)'!AY$1="si",100*(('06 (ind)'!AY15-MIN('06 (ind)'!AY$6:AY$37))/(MAX('06 (ind)'!AY$6:AY$37)-MIN('06 (ind)'!AY$6:AY$37))),ABS(-100+(100*(('06 (ind)'!AY15-MIN('06 (ind)'!AY$6:AY$37))/(MAX('06 (ind)'!AY$6:AY$37)-MIN('06 (ind)'!AY$6:AY$37))))))</f>
        <v>47.764034253092376</v>
      </c>
      <c r="AZ16" s="75">
        <f>IF('06 (ind)'!AZ$1="si",100*(('06 (ind)'!AZ15-MIN('06 (ind)'!AZ$6:AZ$37))/(MAX('06 (ind)'!AZ$6:AZ$37)-MIN('06 (ind)'!AZ$6:AZ$37))),ABS(-100+(100*(('06 (ind)'!AZ15-MIN('06 (ind)'!AZ$6:AZ$37))/(MAX('06 (ind)'!AZ$6:AZ$37)-MIN('06 (ind)'!AZ$6:AZ$37))))))</f>
        <v>37.48727726307547</v>
      </c>
      <c r="BA16" s="75">
        <f>IF('06 (ind)'!BA$1="si",100*(('06 (ind)'!BA15-MIN('06 (ind)'!BA$6:BA$37))/(MAX('06 (ind)'!BA$6:BA$37)-MIN('06 (ind)'!BA$6:BA$37))),ABS(-100+(100*(('06 (ind)'!BA15-MIN('06 (ind)'!BA$6:BA$37))/(MAX('06 (ind)'!BA$6:BA$37)-MIN('06 (ind)'!BA$6:BA$37))))))</f>
        <v>24.3264715157175</v>
      </c>
      <c r="BB16" s="75">
        <f>IF('06 (ind)'!BB$1="si",100*(('06 (ind)'!BB15-MIN('06 (ind)'!BB$6:BB$37))/(MAX('06 (ind)'!BB$6:BB$37)-MIN('06 (ind)'!BB$6:BB$37))),ABS(-100+(100*(('06 (ind)'!BB15-MIN('06 (ind)'!BB$6:BB$37))/(MAX('06 (ind)'!BB$6:BB$37)-MIN('06 (ind)'!BB$6:BB$37))))))</f>
        <v>17.68599776034657</v>
      </c>
      <c r="BC16" s="75">
        <f>IF('06 (ind)'!BC$1="si",100*(('06 (ind)'!BC15-MIN('06 (ind)'!BC$6:BC$37))/(MAX('06 (ind)'!BC$6:BC$37)-MIN('06 (ind)'!BC$6:BC$37))),ABS(-100+(100*(('06 (ind)'!BC15-MIN('06 (ind)'!BC$6:BC$37))/(MAX('06 (ind)'!BC$6:BC$37)-MIN('06 (ind)'!BC$6:BC$37))))))</f>
        <v>38.787361977189057</v>
      </c>
      <c r="BD16" s="75">
        <f>IF('06 (ind)'!BD$1="si",100*(('06 (ind)'!BD15-MIN('06 (ind)'!BD$6:BD$37))/(MAX('06 (ind)'!BD$6:BD$37)-MIN('06 (ind)'!BD$6:BD$37))),ABS(-100+(100*(('06 (ind)'!BD15-MIN('06 (ind)'!BD$6:BD$37))/(MAX('06 (ind)'!BD$6:BD$37)-MIN('06 (ind)'!BD$6:BD$37))))))</f>
        <v>38.174767526347743</v>
      </c>
      <c r="BE16" s="75">
        <f>IF('06 (ind)'!BE$1="si",100*(('06 (ind)'!BE15-MIN('06 (ind)'!BE$6:BE$37))/(MAX('06 (ind)'!BE$6:BE$37)-MIN('06 (ind)'!BE$6:BE$37))),ABS(-100+(100*(('06 (ind)'!BE15-MIN('06 (ind)'!BE$6:BE$37))/(MAX('06 (ind)'!BE$6:BE$37)-MIN('06 (ind)'!BE$6:BE$37))))))</f>
        <v>0</v>
      </c>
      <c r="BF16" s="75">
        <f>IF('06 (ind)'!BF$1="si",100*(('06 (ind)'!BF15-MIN('06 (ind)'!BF$6:BF$37))/(MAX('06 (ind)'!BF$6:BF$37)-MIN('06 (ind)'!BF$6:BF$37))),ABS(-100+(100*(('06 (ind)'!BF15-MIN('06 (ind)'!BF$6:BF$37))/(MAX('06 (ind)'!BF$6:BF$37)-MIN('06 (ind)'!BF$6:BF$37))))))</f>
        <v>20.3682475910249</v>
      </c>
      <c r="BG16" s="75">
        <f>IF('06 (ind)'!BG$1="si",100*(('06 (ind)'!BG15-MIN('06 (ind)'!BG$6:BG$37))/(MAX('06 (ind)'!BG$6:BG$37)-MIN('06 (ind)'!BG$6:BG$37))),ABS(-100+(100*(('06 (ind)'!BG15-MIN('06 (ind)'!BG$6:BG$37))/(MAX('06 (ind)'!BG$6:BG$37)-MIN('06 (ind)'!BG$6:BG$37))))))</f>
        <v>23.102397641776516</v>
      </c>
      <c r="BH16" s="75">
        <f>IF('06 (ind)'!BH$1="si",100*(('06 (ind)'!BH15-MIN('06 (ind)'!BH$6:BH$37))/(MAX('06 (ind)'!BH$6:BH$37)-MIN('06 (ind)'!BH$6:BH$37))),ABS(-100+(100*(('06 (ind)'!BH15-MIN('06 (ind)'!BH$6:BH$37))/(MAX('06 (ind)'!BH$6:BH$37)-MIN('06 (ind)'!BH$6:BH$37))))))</f>
        <v>15.904156760834432</v>
      </c>
      <c r="BI16" s="75">
        <f>IF('06 (ind)'!BI$1="si",100*(('06 (ind)'!BI15-MIN('06 (ind)'!BI$6:BI$37))/(MAX('06 (ind)'!BI$6:BI$37)-MIN('06 (ind)'!BI$6:BI$37))),ABS(-100+(100*(('06 (ind)'!BI15-MIN('06 (ind)'!BI$6:BI$37))/(MAX('06 (ind)'!BI$6:BI$37)-MIN('06 (ind)'!BI$6:BI$37))))))</f>
        <v>97.470801304375726</v>
      </c>
      <c r="BJ16" s="75">
        <f>IF('06 (ind)'!BJ$1="si",100*(('06 (ind)'!BJ15-MIN('06 (ind)'!BJ$6:BJ$37))/(MAX('06 (ind)'!BJ$6:BJ$37)-MIN('06 (ind)'!BJ$6:BJ$37))),ABS(-100+(100*(('06 (ind)'!BJ15-MIN('06 (ind)'!BJ$6:BJ$37))/(MAX('06 (ind)'!BJ$6:BJ$37)-MIN('06 (ind)'!BJ$6:BJ$37))))))</f>
        <v>3.7614690015753792E-4</v>
      </c>
      <c r="BK16" s="75">
        <f>IF('06 (ind)'!BK$1="si",100*(('06 (ind)'!BK15-MIN('06 (ind)'!BK$6:BK$37))/(MAX('06 (ind)'!BK$6:BK$37)-MIN('06 (ind)'!BK$6:BK$37))),ABS(-100+(100*(('06 (ind)'!BK15-MIN('06 (ind)'!BK$6:BK$37))/(MAX('06 (ind)'!BK$6:BK$37)-MIN('06 (ind)'!BK$6:BK$37))))))</f>
        <v>9.0180614613601016</v>
      </c>
      <c r="BL16" s="75">
        <f>IF('06 (ind)'!BL$1="si",100*(('06 (ind)'!BL15-MIN('06 (ind)'!BL$6:BL$37))/(MAX('06 (ind)'!BL$6:BL$37)-MIN('06 (ind)'!BL$6:BL$37))),ABS(-100+(100*(('06 (ind)'!BL15-MIN('06 (ind)'!BL$6:BL$37))/(MAX('06 (ind)'!BL$6:BL$37)-MIN('06 (ind)'!BL$6:BL$37))))))</f>
        <v>7.1999999999999993</v>
      </c>
      <c r="BM16" s="75">
        <f>IF('06 (ind)'!BM$1="si",100*(('06 (ind)'!BM15-MIN('06 (ind)'!BM$6:BM$37))/(MAX('06 (ind)'!BM$6:BM$37)-MIN('06 (ind)'!BM$6:BM$37))),ABS(-100+(100*(('06 (ind)'!BM15-MIN('06 (ind)'!BM$6:BM$37))/(MAX('06 (ind)'!BM$6:BM$37)-MIN('06 (ind)'!BM$6:BM$37))))))</f>
        <v>33.935497841634323</v>
      </c>
      <c r="BN16" s="75">
        <f>IF('06 (ind)'!BN$1="si",100*(('06 (ind)'!BN15-MIN('06 (ind)'!BN$6:BN$37))/(MAX('06 (ind)'!BN$6:BN$37)-MIN('06 (ind)'!BN$6:BN$37))),ABS(-100+(100*(('06 (ind)'!BN15-MIN('06 (ind)'!BN$6:BN$37))/(MAX('06 (ind)'!BN$6:BN$37)-MIN('06 (ind)'!BN$6:BN$37))))))</f>
        <v>20.424245146599365</v>
      </c>
      <c r="BO16" s="75">
        <f>IF('06 (ind)'!BO$1="si",100*(('06 (ind)'!BO15-MIN('06 (ind)'!BO$6:BO$37))/(MAX('06 (ind)'!BO$6:BO$37)-MIN('06 (ind)'!BO$6:BO$37))),ABS(-100+(100*(('06 (ind)'!BO15-MIN('06 (ind)'!BO$6:BO$37))/(MAX('06 (ind)'!BO$6:BO$37)-MIN('06 (ind)'!BO$6:BO$37))))))</f>
        <v>60.666534037332852</v>
      </c>
      <c r="BP16" s="75">
        <f>IF('06 (ind)'!BP$1="si",100*(('06 (ind)'!BP15-MIN('06 (ind)'!BP$6:BP$37))/(MAX('06 (ind)'!BP$6:BP$37)-MIN('06 (ind)'!BP$6:BP$37))),ABS(-100+(100*(('06 (ind)'!BP15-MIN('06 (ind)'!BP$6:BP$37))/(MAX('06 (ind)'!BP$6:BP$37)-MIN('06 (ind)'!BP$6:BP$37))))))</f>
        <v>14.263268426254131</v>
      </c>
      <c r="BQ16" s="75">
        <f>IF('06 (ind)'!BQ$1="si",100*(('06 (ind)'!BQ15-MIN('06 (ind)'!BQ$6:BQ$37))/(MAX('06 (ind)'!BQ$6:BQ$37)-MIN('06 (ind)'!BQ$6:BQ$37))),ABS(-100+(100*(('06 (ind)'!BQ15-MIN('06 (ind)'!BQ$6:BQ$37))/(MAX('06 (ind)'!BQ$6:BQ$37)-MIN('06 (ind)'!BQ$6:BQ$37))))))</f>
        <v>27.4639696142515</v>
      </c>
      <c r="BR16" s="75">
        <f>IF('06 (ind)'!BR$1="si",100*(('06 (ind)'!BR15-MIN('06 (ind)'!BR$6:BR$37))/(MAX('06 (ind)'!BR$6:BR$37)-MIN('06 (ind)'!BR$6:BR$37))),ABS(-100+(100*(('06 (ind)'!BR15-MIN('06 (ind)'!BR$6:BR$37))/(MAX('06 (ind)'!BP$6:BP$37)-MIN('06 (ind)'!BR$6:BR$37))))))</f>
        <v>2.2805936757803948</v>
      </c>
      <c r="BS16" s="75">
        <f>IF('06 (ind)'!BS$1="si",100*(('06 (ind)'!BS15-MIN('06 (ind)'!BS$6:BS$37))/(MAX('06 (ind)'!BS$6:BS$37)-MIN('06 (ind)'!BS$6:BS$37))),ABS(-100+(100*(('06 (ind)'!BS15-MIN('06 (ind)'!BS$6:BS$37))/(MAX('06 (ind)'!BQ$6:BQ$37)-MIN('06 (ind)'!BS$6:BS$37))))))</f>
        <v>43.743319682776814</v>
      </c>
      <c r="BT16" s="75">
        <f>IF('06 (ind)'!BT$1="si",100*(('06 (ind)'!BT15-MIN('06 (ind)'!BT$6:BT$37))/(MAX('06 (ind)'!BT$6:BT$37)-MIN('06 (ind)'!BT$6:BT$37))),ABS(-100+(100*(('06 (ind)'!BT15-MIN('06 (ind)'!BT$6:BT$37))/(MAX('06 (ind)'!BR$6:BR$37)-MIN('06 (ind)'!BT$6:BT$37))))))</f>
        <v>87.880848749999998</v>
      </c>
      <c r="BU16" s="75">
        <f>IF('06 (ind)'!BU$1="si",100*(('06 (ind)'!BU15-MIN('06 (ind)'!BU$6:BU$37))/(MAX('06 (ind)'!BU$6:BU$37)-MIN('06 (ind)'!BU$6:BU$37))),ABS(-100+(100*(('06 (ind)'!BU15-MIN('06 (ind)'!BU$6:BU$37))/(MAX('06 (ind)'!BU$6:BU$37)-MIN('06 (ind)'!BU$6:BU$37))))))</f>
        <v>12.505663797009518</v>
      </c>
      <c r="BV16" s="75">
        <f>IF('06 (ind)'!BV$1="si",100*(('06 (ind)'!BV15-MIN('06 (ind)'!BV$6:BV$37))/(MAX('06 (ind)'!BV$6:BV$37)-MIN('06 (ind)'!BV$6:BV$37))),ABS(-100+(100*(('06 (ind)'!BV15-MIN('06 (ind)'!BV$6:BV$37))/(MAX('06 (ind)'!BV$6:BV$37)-MIN('06 (ind)'!BV$6:BV$37))))))</f>
        <v>0</v>
      </c>
      <c r="BW16" s="75">
        <f>IF('06 (ind)'!BW$1="si",100*(('06 (ind)'!BW15-MIN('06 (ind)'!BW$6:BW$37))/(MAX('06 (ind)'!BW$6:BW$37)-MIN('06 (ind)'!BW$6:BW$37))),ABS(-100+(100*(('06 (ind)'!BW15-MIN('06 (ind)'!BW$6:BW$37))/(MAX('06 (ind)'!BW$6:BW$37)-MIN('06 (ind)'!BW$6:BW$37))))))</f>
        <v>100</v>
      </c>
      <c r="BX16" s="75">
        <f>IF('06 (ind)'!BX$1="si",100*(('06 (ind)'!BX15-MIN('06 (ind)'!BX$6:BX$37))/(MAX('06 (ind)'!BX$6:BX$37)-MIN('06 (ind)'!BX$6:BX$37))),ABS(-100+(100*(('06 (ind)'!BX15-MIN('06 (ind)'!BX$6:BX$37))/(MAX('06 (ind)'!BX$6:BX$37)-MIN('06 (ind)'!BX$6:BX$37))))))</f>
        <v>8.0779272114581602</v>
      </c>
      <c r="BY16" s="75">
        <f>IF('06 (ind)'!BY$1="si",100*(('06 (ind)'!BY15-MIN('06 (ind)'!BY$6:BY$37))/(MAX('06 (ind)'!BY$6:BY$37)-MIN('06 (ind)'!BY$6:BY$37))),ABS(-100+(100*(('06 (ind)'!BY15-MIN('06 (ind)'!BY$6:BY$37))/(MAX('06 (ind)'!BY$6:BY$37)-MIN('06 (ind)'!BY$6:BY$37))))))</f>
        <v>30.500390388960223</v>
      </c>
      <c r="BZ16" s="75">
        <f>IF('06 (ind)'!BZ$1="si",100*(('06 (ind)'!BZ15-MIN('06 (ind)'!BZ$6:BZ$37))/(MAX('06 (ind)'!BZ$6:BZ$37)-MIN('06 (ind)'!BZ$6:BZ$37))),ABS(-100+(100*(('06 (ind)'!BZ15-MIN('06 (ind)'!BZ$6:BZ$37))/(MAX('06 (ind)'!BZ$6:BZ$37)-MIN('06 (ind)'!BZ$6:BZ$37))))))</f>
        <v>91.233817989555732</v>
      </c>
      <c r="CA16" s="75">
        <f>IF('06 (ind)'!CA$1="si",100*(('06 (ind)'!CA15-MIN('06 (ind)'!CA$6:CA$37))/(MAX('06 (ind)'!CA$6:CA$37)-MIN('06 (ind)'!CA$6:CA$37))),ABS(-100+(100*(('06 (ind)'!CA15-MIN('06 (ind)'!CA$6:CA$37))/(MAX('06 (ind)'!CA$6:CA$37)-MIN('06 (ind)'!CA$6:CA$37))))))</f>
        <v>0</v>
      </c>
      <c r="CB16" s="75">
        <f>IF('06 (ind)'!CB$1="si",100*(('06 (ind)'!CB15-MIN('06 (ind)'!CB$6:CB$37))/(MAX('06 (ind)'!CB$6:CB$37)-MIN('06 (ind)'!CB$6:CB$37))),ABS(-100+(100*(('06 (ind)'!CB15-MIN('06 (ind)'!CB$6:CB$37))/(MAX('06 (ind)'!CB$6:CB$37)-MIN('06 (ind)'!CB$6:CB$37))))))</f>
        <v>63.40425531914893</v>
      </c>
      <c r="CC16" s="75">
        <f>IF('06 (ind)'!CC$1="si",100*(('06 (ind)'!CC15-MIN('06 (ind)'!CC$6:CC$37))/(MAX('06 (ind)'!CC$6:CC$37)-MIN('06 (ind)'!CC$6:CC$37))),ABS(-100+(100*(('06 (ind)'!CC15-MIN('06 (ind)'!CC$6:CC$37))/(MAX('06 (ind)'!CC$6:CC$37)-MIN('06 (ind)'!CC$6:CC$37))))))</f>
        <v>72.857180181324225</v>
      </c>
      <c r="CD16" s="75">
        <f>IF('06 (ind)'!CD$1="si",100*(('06 (ind)'!CD15-MIN('06 (ind)'!CD$6:CD$37))/(MAX('06 (ind)'!CD$6:CD$37)-MIN('06 (ind)'!CD$6:CD$37))),ABS(-100+(100*(('06 (ind)'!CD15-MIN('06 (ind)'!CD$6:CD$37))/(MAX('06 (ind)'!CD$6:CD$37)-MIN('06 (ind)'!CD$6:CD$37))))))</f>
        <v>5.8168110395846219E-2</v>
      </c>
      <c r="CE16" s="75">
        <f>IF('06 (ind)'!CE$1="si",100*(('06 (ind)'!CE15-MIN('06 (ind)'!CE$6:CE$37))/(MAX('06 (ind)'!CE$6:CE$37)-MIN('06 (ind)'!CE$6:CE$37))),ABS(-100+(100*(('06 (ind)'!CE15-MIN('06 (ind)'!CE$6:CE$37))/(MAX('06 (ind)'!CE$6:CE$37)-MIN('06 (ind)'!CE$6:CE$37))))))</f>
        <v>7.3113552541283102</v>
      </c>
      <c r="CF16" s="75">
        <f>IF('06 (ind)'!CF$1="si",100*(('06 (ind)'!CF15-MIN('06 (ind)'!CF$6:CF$37))/(MAX('06 (ind)'!CF$6:CF$37)-MIN('06 (ind)'!CF$6:CF$37))),ABS(-100+(100*(('06 (ind)'!CF15-MIN('06 (ind)'!CF$6:CF$37))/(MAX('06 (ind)'!CF$6:CF$37)-MIN('06 (ind)'!CF$6:CF$37))))))</f>
        <v>8.2928523499417803</v>
      </c>
      <c r="CG16" s="75">
        <f>IF('06 (ind)'!CG$1="si",100*(('06 (ind)'!CG15-MIN('06 (ind)'!CG$6:CG$37))/(MAX('06 (ind)'!CG$6:CG$37)-MIN('06 (ind)'!CG$6:CG$37))),ABS(-100+(100*(('06 (ind)'!CG15-MIN('06 (ind)'!CG$6:CG$37))/(MAX('06 (ind)'!CG$6:CG$37)-MIN('06 (ind)'!CG$6:CG$37))))))</f>
        <v>16.434549653945172</v>
      </c>
      <c r="CH16" s="75">
        <f>IF('06 (ind)'!CH$1="si",100*(('06 (ind)'!CH15-MIN('06 (ind)'!CH$6:CH$37))/(MAX('06 (ind)'!CH$6:CH$37)-MIN('06 (ind)'!CH$6:CH$37))),ABS(-100+(100*(('06 (ind)'!CH15-MIN('06 (ind)'!CH$6:CH$37))/(MAX('06 (ind)'!CH$6:CH$37)-MIN('06 (ind)'!CH$6:CH$37))))))</f>
        <v>12.004789442081419</v>
      </c>
      <c r="CI16" s="75">
        <f>IF('06 (ind)'!CI$1="si",100*(('06 (ind)'!CI15-MIN('06 (ind)'!CI$6:CI$37))/(MAX('06 (ind)'!CI$6:CI$37)-MIN('06 (ind)'!CI$6:CI$37))),ABS(-100+(100*(('06 (ind)'!CI15-MIN('06 (ind)'!CI$6:CI$37))/(MAX('06 (ind)'!CI$6:CI$37)-MIN('06 (ind)'!CI$6:CI$37))))))</f>
        <v>5.7865240767245609</v>
      </c>
      <c r="CJ16" s="75">
        <f>IF('06 (ind)'!CJ$1="si",100*(('06 (ind)'!CJ15-MIN('06 (ind)'!CJ$6:CJ$37))/(MAX('06 (ind)'!CJ$6:CJ$37)-MIN('06 (ind)'!CJ$6:CJ$37))),ABS(-100+(100*(('06 (ind)'!CJ15-MIN('06 (ind)'!CJ$6:CJ$37))/(MAX('06 (ind)'!CJ$6:CJ$37)-MIN('06 (ind)'!CJ$6:CJ$37))))))</f>
        <v>61.457040360631865</v>
      </c>
      <c r="CK16" s="75">
        <f>IF('06 (ind)'!CK$1="si",100*(('06 (ind)'!CK15-MIN('06 (ind)'!CK$6:CK$37))/(MAX('06 (ind)'!CK$6:CK$37)-MIN('06 (ind)'!CK$6:CK$37))),ABS(-100+(100*(('06 (ind)'!CK15-MIN('06 (ind)'!CK$6:CK$37))/(MAX('06 (ind)'!CK$6:CK$37)-MIN('06 (ind)'!CK$6:CK$37))))))</f>
        <v>22.281477392353281</v>
      </c>
      <c r="CL16" s="75">
        <f>IF('06 (ind)'!CL$1="si",100*(('06 (ind)'!CL15-MIN('06 (ind)'!CL$6:CL$37))/(MAX('06 (ind)'!CL$6:CL$37)-MIN('06 (ind)'!CL$6:CL$37))),ABS(-100+(100*(('06 (ind)'!CL15-MIN('06 (ind)'!CL$6:CL$37))/(MAX('06 (ind)'!CL$6:CL$37)-MIN('06 (ind)'!CL$6:CL$37))))))</f>
        <v>6.677800291752428</v>
      </c>
      <c r="CM16" s="75">
        <f>IF('06 (ind)'!CM$1="si",100*(('06 (ind)'!CM15-MIN('06 (ind)'!CM$6:CM$37))/(MAX('06 (ind)'!CM$6:CM$37)-MIN('06 (ind)'!CM$6:CM$37))),ABS(-100+(100*(('06 (ind)'!CM15-MIN('06 (ind)'!CM$6:CM$37))/(MAX('06 (ind)'!CM$6:CM$37)-MIN('06 (ind)'!CM$6:CM$37))))))</f>
        <v>5.2165325235850011</v>
      </c>
    </row>
    <row r="17" spans="1:91">
      <c r="A17" s="18" t="s">
        <v>216</v>
      </c>
      <c r="B17" s="87">
        <f>IF('06 (ind)'!B$1="si",100*(('06 (ind)'!B16-MIN('06 (ind)'!B$6:B$37))/(MAX('06 (ind)'!B$6:B$37)-MIN('06 (ind)'!B$6:B$37))),ABS(-100+(100*(('06 (ind)'!B16-MIN('06 (ind)'!B$6:B$37))/(MAX('06 (ind)'!B$6:B$37)-MIN('06 (ind)'!B$6:B$37))))))</f>
        <v>16.60417697106303</v>
      </c>
      <c r="C17" s="87">
        <f>IF('06 (ind)'!C$1="si",100*(('06 (ind)'!C16-MIN('06 (ind)'!C$6:C$37))/(MAX('06 (ind)'!C$6:C$37)-MIN('06 (ind)'!C$6:C$37))),ABS(-100+(100*(('06 (ind)'!C16-MIN('06 (ind)'!C$6:C$37))/(MAX('06 (ind)'!C$6:C$37)-MIN('06 (ind)'!C$6:C$37))))))</f>
        <v>5.3855324436483745</v>
      </c>
      <c r="D17" s="87">
        <f>IF('06 (ind)'!D$1="si",100*(('06 (ind)'!D16-MIN('06 (ind)'!D$6:D$37))/(MAX('06 (ind)'!D$6:D$37)-MIN('06 (ind)'!D$6:D$37))),ABS(-100+(100*(('06 (ind)'!D16-MIN('06 (ind)'!D$6:D$37))/(MAX('06 (ind)'!D$6:D$37)-MIN('06 (ind)'!D$6:D$37))))))</f>
        <v>62.535940218938826</v>
      </c>
      <c r="E17" s="87">
        <f>IF('06 (ind)'!E$1="si",100*(('06 (ind)'!E16-MIN('06 (ind)'!E$6:E$37))/(MAX('06 (ind)'!E$6:E$37)-MIN('06 (ind)'!E$6:E$37))),ABS(-100+(100*(('06 (ind)'!E16-MIN('06 (ind)'!E$6:E$37))/(MAX('06 (ind)'!E$6:E$37)-MIN('06 (ind)'!E$6:E$37))))))</f>
        <v>65.862017583072571</v>
      </c>
      <c r="F17" s="87">
        <f>IF('06 (ind)'!F$1="si",100*(('06 (ind)'!F16-MIN('06 (ind)'!F$6:F$37))/(MAX('06 (ind)'!F$6:F$37)-MIN('06 (ind)'!F$6:F$37))),ABS(-100+(100*(('06 (ind)'!F16-MIN('06 (ind)'!F$6:F$37))/(MAX('06 (ind)'!F$6:F$37)-MIN('06 (ind)'!F$6:F$37))))))</f>
        <v>98.148148148148167</v>
      </c>
      <c r="G17" s="87">
        <f>IF('06 (ind)'!G$1="si",100*(('06 (ind)'!G16-MIN('06 (ind)'!G$6:G$37))/(MAX('06 (ind)'!G$6:G$37)-MIN('06 (ind)'!G$6:G$37))),ABS(-100+(100*(('06 (ind)'!G16-MIN('06 (ind)'!G$6:G$37))/(MAX('06 (ind)'!G$6:G$37)-MIN('06 (ind)'!G$6:G$37))))))</f>
        <v>80.124223602484463</v>
      </c>
      <c r="H17" s="87">
        <f>IF('06 (ind)'!H$1="si",100*(('06 (ind)'!H16-MIN('06 (ind)'!H$6:H$37))/(MAX('06 (ind)'!H$6:H$37)-MIN('06 (ind)'!H$6:H$37))),ABS(-100+(100*(('06 (ind)'!H16-MIN('06 (ind)'!H$6:H$37))/(MAX('06 (ind)'!H$6:H$37)-MIN('06 (ind)'!H$6:H$37))))))</f>
        <v>74.233128834355838</v>
      </c>
      <c r="I17" s="87">
        <f>IF('06 (ind)'!I$1="si",100*(('06 (ind)'!I16-MIN('06 (ind)'!I$6:I$37))/(MAX('06 (ind)'!I$6:I$37)-MIN('06 (ind)'!I$6:I$37))),ABS(-100+(100*(('06 (ind)'!I16-MIN('06 (ind)'!I$6:I$37))/(MAX('06 (ind)'!I$6:I$37)-MIN('06 (ind)'!I$6:I$37))))))</f>
        <v>87.931034482758605</v>
      </c>
      <c r="J17" s="87">
        <f>IF('06 (ind)'!J$1="si",100*(('06 (ind)'!J16-MIN('06 (ind)'!J$6:J$37))/(MAX('06 (ind)'!J$6:J$37)-MIN('06 (ind)'!J$6:J$37))),ABS(-100+(100*(('06 (ind)'!J16-MIN('06 (ind)'!J$6:J$37))/(MAX('06 (ind)'!J$6:J$37)-MIN('06 (ind)'!J$6:J$37))))))</f>
        <v>46.962025316455708</v>
      </c>
      <c r="K17" s="87">
        <f>IF('06 (ind)'!K$1="si",100*(('06 (ind)'!K16-MIN('06 (ind)'!K$6:K$37))/(MAX('06 (ind)'!K$6:K$37)-MIN('06 (ind)'!K$6:K$37))),ABS(-100+(100*(('06 (ind)'!K16-MIN('06 (ind)'!K$6:K$37))/(MAX('06 (ind)'!K$6:K$37)-MIN('06 (ind)'!K$6:K$37))))))</f>
        <v>60.92033042494235</v>
      </c>
      <c r="L17" s="87">
        <f>IF('06 (ind)'!L$1="si",100*(('06 (ind)'!L16-MIN('06 (ind)'!L$6:L$37))/(MAX('06 (ind)'!L$6:L$37)-MIN('06 (ind)'!L$6:L$37))),ABS(-100+(100*(('06 (ind)'!L16-MIN('06 (ind)'!L$6:L$37))/(MAX('06 (ind)'!L$6:L$37)-MIN('06 (ind)'!L$6:L$37))))))</f>
        <v>90.636001922332071</v>
      </c>
      <c r="M17" s="87">
        <f>IF('06 (ind)'!M$1="si",100*(('06 (ind)'!M16-MIN('06 (ind)'!M$6:M$37))/(MAX('06 (ind)'!M$6:M$37)-MIN('06 (ind)'!M$6:M$37))),ABS(-100+(100*(('06 (ind)'!M16-MIN('06 (ind)'!M$6:M$37))/(MAX('06 (ind)'!M$6:M$37)-MIN('06 (ind)'!M$6:M$37))))))</f>
        <v>27.710181624670955</v>
      </c>
      <c r="N17" s="87">
        <f>IF('06 (ind)'!N$1="si",100*(('06 (ind)'!N16-MIN('06 (ind)'!N$6:N$37))/(MAX('06 (ind)'!N$6:N$37)-MIN('06 (ind)'!N$6:N$37))),ABS(-100+(100*(('06 (ind)'!N16-MIN('06 (ind)'!N$6:N$37))/(MAX('06 (ind)'!N$6:N$37)-MIN('06 (ind)'!N$6:N$37))))))</f>
        <v>61.763716724126027</v>
      </c>
      <c r="O17" s="87">
        <f>IF('06 (ind)'!O$1="si",100*(('06 (ind)'!O16-MIN('06 (ind)'!O$6:O$37))/(MAX('06 (ind)'!O$6:O$37)-MIN('06 (ind)'!O$6:O$37))),ABS(-100+(100*(('06 (ind)'!O16-MIN('06 (ind)'!O$6:O$37))/(MAX('06 (ind)'!O$6:O$37)-MIN('06 (ind)'!O$6:O$37))))))</f>
        <v>82.539682539682545</v>
      </c>
      <c r="P17" s="87">
        <f>IF('06 (ind)'!P$1="si",100*(('06 (ind)'!P16-MIN('06 (ind)'!P$6:P$37))/(MAX('06 (ind)'!P$6:P$37)-MIN('06 (ind)'!P$6:P$37))),ABS(-100+(100*(('06 (ind)'!P16-MIN('06 (ind)'!P$6:P$37))/(MAX('06 (ind)'!P$6:P$37)-MIN('06 (ind)'!P$6:P$37))))))</f>
        <v>0</v>
      </c>
      <c r="Q17" s="87">
        <f>IF('06 (ind)'!Q$1="si",100*(('06 (ind)'!Q16-MIN('06 (ind)'!Q$6:Q$37))/(MAX('06 (ind)'!Q$6:Q$37)-MIN('06 (ind)'!Q$6:Q$37))),ABS(-100+(100*(('06 (ind)'!Q16-MIN('06 (ind)'!Q$6:Q$37))/(MAX('06 (ind)'!Q$6:Q$37)-MIN('06 (ind)'!Q$6:Q$37))))))</f>
        <v>6.2427995854317144</v>
      </c>
      <c r="R17" s="87">
        <f>IF('06 (ind)'!R$1="si",100*(('06 (ind)'!R16-MIN('06 (ind)'!R$6:R$37))/(MAX('06 (ind)'!R$6:R$37)-MIN('06 (ind)'!R$6:R$37))),ABS(-100+(100*(('06 (ind)'!R16-MIN('06 (ind)'!R$6:R$37))/(MAX('06 (ind)'!R$6:R$37)-MIN('06 (ind)'!R$6:R$37))))))</f>
        <v>0.15784632964557704</v>
      </c>
      <c r="S17" s="75">
        <f>ABS(ABS(('06 (ind)'!S16-((MAX('06 (ind)'!S$6:S$37)+MIN('06 (ind)'!S$6:S$37))/2))/(((MAX('06 (ind)'!S$6:S$37)+MIN('06 (ind)'!S$6:S$37))/2)-MAX('06 (ind)'!S$6:S$37))*100)-100)</f>
        <v>70.013163264970473</v>
      </c>
      <c r="T17" s="75">
        <f>IF('06 (ind)'!T$1="si",100*(('06 (ind)'!T16-MIN('06 (ind)'!T$6:T$37))/(MAX('06 (ind)'!T$6:T$37)-MIN('06 (ind)'!T$6:T$37))),ABS(-100+(100*(('06 (ind)'!T16-MIN('06 (ind)'!T$6:T$37))/(MAX('06 (ind)'!T$6:T$37)-MIN('06 (ind)'!T$6:T$37))))))</f>
        <v>32.964567748238331</v>
      </c>
      <c r="U17" s="75">
        <f>IF('06 (ind)'!U$1="si",100*(('06 (ind)'!U16-MIN('06 (ind)'!U$6:U$37))/(MAX('06 (ind)'!U$6:U$37)-MIN('06 (ind)'!U$6:U$37))),ABS(-100+(100*(('06 (ind)'!U16-MIN('06 (ind)'!U$6:U$37))/(MAX('06 (ind)'!U$6:U$37)-MIN('06 (ind)'!U$6:U$37))))))</f>
        <v>100</v>
      </c>
      <c r="V17" s="75">
        <f>IF('06 (ind)'!V$1="si",100*(('06 (ind)'!V16-MIN('06 (ind)'!V$6:V$37))/(MAX('06 (ind)'!V$6:V$37)-MIN('06 (ind)'!V$6:V$37))),ABS(-100+(100*(('06 (ind)'!V16-MIN('06 (ind)'!V$6:V$37))/(MAX('06 (ind)'!V$6:V$37)-MIN('06 (ind)'!V$6:V$37))))))</f>
        <v>99.447513812154696</v>
      </c>
      <c r="W17" s="75">
        <f>IF('06 (ind)'!W$1="si",100*(('06 (ind)'!W16-MIN('06 (ind)'!W$6:W$37))/(MAX('06 (ind)'!W$6:W$37)-MIN('06 (ind)'!W$6:W$37))),ABS(-100+(100*(('06 (ind)'!W16-MIN('06 (ind)'!W$6:W$37))/(MAX('06 (ind)'!W$6:W$37)-MIN('06 (ind)'!W$6:W$37))))))</f>
        <v>66.958177199633511</v>
      </c>
      <c r="X17" s="75">
        <f>IF('06 (ind)'!X$1="si",100*(('06 (ind)'!X16-MIN('06 (ind)'!X$6:X$37))/(MAX('06 (ind)'!X$6:X$37)-MIN('06 (ind)'!X$6:X$37))),ABS(-100+(100*(('06 (ind)'!X16-MIN('06 (ind)'!X$6:X$37))/(MAX('06 (ind)'!X$6:X$37)-MIN('06 (ind)'!X$6:X$37))))))</f>
        <v>64.828604921743135</v>
      </c>
      <c r="Y17" s="75">
        <f>IF('06 (ind)'!Y$1="si",100*(('06 (ind)'!Y16-MIN('06 (ind)'!Y$6:Y$37))/(MAX('06 (ind)'!Y$6:Y$37)-MIN('06 (ind)'!Y$6:Y$37))),ABS(-100+(100*(('06 (ind)'!Y16-MIN('06 (ind)'!Y$6:Y$37))/(MAX('06 (ind)'!Y$6:Y$37)-MIN('06 (ind)'!Y$6:Y$37))))))</f>
        <v>50.824591324494776</v>
      </c>
      <c r="Z17" s="75">
        <f>IF('06 (ind)'!Z$1="si",100*(('06 (ind)'!Z16-MIN('06 (ind)'!Z$6:Z$37))/(MAX('06 (ind)'!Z$6:Z$37)-MIN('06 (ind)'!Z$6:Z$37))),ABS(-100+(100*(('06 (ind)'!Z16-MIN('06 (ind)'!Z$6:Z$37))/(MAX('06 (ind)'!Z$6:Z$37)-MIN('06 (ind)'!Z$6:Z$37))))))</f>
        <v>52.585103783831961</v>
      </c>
      <c r="AA17" s="75">
        <f>IF('06 (ind)'!AA$1="si",100*(('06 (ind)'!AA16-MIN('06 (ind)'!AA$6:AA$37))/(MAX('06 (ind)'!AA$6:AA$37)-MIN('06 (ind)'!AA$6:AA$37))),ABS(-100+(100*(('06 (ind)'!AA16-MIN('06 (ind)'!AA$6:AA$37))/(MAX('06 (ind)'!AA$6:AA$37)-MIN('06 (ind)'!AA$6:AA$37))))))</f>
        <v>51.112002233997806</v>
      </c>
      <c r="AB17" s="75">
        <f>IF('06 (ind)'!AB$1="si",100*(('06 (ind)'!AB16-MIN('06 (ind)'!AB$6:AB$37))/(MAX('06 (ind)'!AB$6:AB$37)-MIN('06 (ind)'!AB$6:AB$37))),ABS(-100+(100*(('06 (ind)'!AB16-MIN('06 (ind)'!AB$6:AB$37))/(MAX('06 (ind)'!AB$6:AB$37)-MIN('06 (ind)'!AB$6:AB$37))))))</f>
        <v>35.184308145723911</v>
      </c>
      <c r="AC17" s="75">
        <f>IF('06 (ind)'!AC$1="si",100*(('06 (ind)'!AC16-MIN('06 (ind)'!AC$6:AC$37))/(MAX('06 (ind)'!AC$6:AC$37)-MIN('06 (ind)'!AC$6:AC$37))),ABS(-100+(100*(('06 (ind)'!AC16-MIN('06 (ind)'!AC$6:AC$37))/(MAX('06 (ind)'!AC$6:AC$37)-MIN('06 (ind)'!AC$6:AC$37))))))</f>
        <v>38.333356756771678</v>
      </c>
      <c r="AD17" s="75">
        <f>IF('06 (ind)'!AD$1="si",100*(('06 (ind)'!AD16-MIN('06 (ind)'!AD$6:AD$37))/(MAX('06 (ind)'!AD$6:AD$37)-MIN('06 (ind)'!AD$6:AD$37))),ABS(-100+(100*(('06 (ind)'!AD16-MIN('06 (ind)'!AD$6:AD$37))/(MAX('06 (ind)'!AD$6:AD$37)-MIN('06 (ind)'!AD$6:AD$37))))))</f>
        <v>74.734313162650125</v>
      </c>
      <c r="AE17" s="75">
        <f>IF('06 (ind)'!AE$1="si",100*(('06 (ind)'!AE16-MIN('06 (ind)'!AE$6:AE$37))/(MAX('06 (ind)'!AE$6:AE$37)-MIN('06 (ind)'!AE$6:AE$37))),ABS(-100+(100*(('06 (ind)'!AE16-MIN('06 (ind)'!AE$6:AE$37))/(MAX('06 (ind)'!AE$6:AE$37)-MIN('06 (ind)'!AE$6:AE$37))))))</f>
        <v>60.671128719517689</v>
      </c>
      <c r="AF17" s="75">
        <f>IF('06 (ind)'!AF$1="si",100*(('06 (ind)'!AF16-MIN('06 (ind)'!AF$6:AF$37))/(MAX('06 (ind)'!AF$6:AF$37)-MIN('06 (ind)'!AF$6:AF$37))),ABS(-100+(100*(('06 (ind)'!AF16-MIN('06 (ind)'!AF$6:AF$37))/(MAX('06 (ind)'!AF$6:AF$37)-MIN('06 (ind)'!AF$6:AF$37))))))</f>
        <v>47.612883608944081</v>
      </c>
      <c r="AG17" s="75">
        <f>IF('06 (ind)'!AG$1="si",100*(('06 (ind)'!AG16-MIN('06 (ind)'!AG$6:AG$37))/(MAX('06 (ind)'!AG$6:AG$37)-MIN('06 (ind)'!AG$6:AG$37))),ABS(-100+(100*(('06 (ind)'!AG16-MIN('06 (ind)'!AG$6:AG$37))/(MAX('06 (ind)'!AG$6:AG$37)-MIN('06 (ind)'!AG$6:AG$37))))))</f>
        <v>38.674033149171279</v>
      </c>
      <c r="AH17" s="75">
        <f>IF('06 (ind)'!AH$1="si",100*(('06 (ind)'!AH16-MIN('06 (ind)'!AH$6:AH$37))/(MAX('06 (ind)'!AH$6:AH$37)-MIN('06 (ind)'!AH$6:AH$37))),ABS(-100+(100*(('06 (ind)'!AH16-MIN('06 (ind)'!AH$6:AH$37))/(MAX('06 (ind)'!AH$6:AH$37)-MIN('06 (ind)'!AH$6:AH$37))))))</f>
        <v>27.374301675977648</v>
      </c>
      <c r="AI17" s="75">
        <f>IF('06 (ind)'!AI$1="si",100*(('06 (ind)'!AI16-MIN('06 (ind)'!AI$6:AI$37))/(MAX('06 (ind)'!AI$6:AI$37)-MIN('06 (ind)'!AI$6:AI$37))),ABS(-100+(100*(('06 (ind)'!AI16-MIN('06 (ind)'!AI$6:AI$37))/(MAX('06 (ind)'!AI$6:AI$37)-MIN('06 (ind)'!AI$6:AI$37))))))</f>
        <v>2.7014669105296556</v>
      </c>
      <c r="AJ17" s="75">
        <f>IF('06 (ind)'!AJ$1="si",100*(('06 (ind)'!AJ16-MIN('06 (ind)'!AJ$6:AJ$37))/(MAX('06 (ind)'!AJ$6:AJ$37)-MIN('06 (ind)'!AJ$6:AJ$37))),ABS(-100+(100*(('06 (ind)'!AJ16-MIN('06 (ind)'!AJ$6:AJ$37))/(MAX('06 (ind)'!AJ$6:AJ$37)-MIN('06 (ind)'!AJ$6:AJ$37))))))</f>
        <v>85.040276179516681</v>
      </c>
      <c r="AK17" s="75">
        <f>IF('06 (ind)'!AK$1="si",100*(('06 (ind)'!AK16-MIN('06 (ind)'!AK$6:AK$37))/(MAX('06 (ind)'!AK$6:AK$37)-MIN('06 (ind)'!AK$6:AK$37))),ABS(-100+(100*(('06 (ind)'!AK16-MIN('06 (ind)'!AK$6:AK$37))/(MAX('06 (ind)'!AK$6:AK$37)-MIN('06 (ind)'!AK$6:AK$37))))))</f>
        <v>100</v>
      </c>
      <c r="AL17" s="75">
        <f>IF('06 (ind)'!AL$1="si",100*(('06 (ind)'!AL16-MIN('06 (ind)'!AL$6:AL$37))/(MAX('06 (ind)'!AL$6:AL$37)-MIN('06 (ind)'!AL$6:AL$37))),ABS(-100+(100*(('06 (ind)'!AL16-MIN('06 (ind)'!AL$6:AL$37))/(MAX('06 (ind)'!AL$6:AL$37)-MIN('06 (ind)'!AL$6:AL$37))))))</f>
        <v>93.403281476658336</v>
      </c>
      <c r="AM17" s="75">
        <f>IF('06 (ind)'!AM$1="si",100*(('06 (ind)'!AM16-MIN('06 (ind)'!AM$6:AM$37))/(MAX('06 (ind)'!AM$6:AM$37)-MIN('06 (ind)'!AM$6:AM$37))),ABS(-100+(100*(('06 (ind)'!AM16-MIN('06 (ind)'!AM$6:AM$37))/(MAX('06 (ind)'!AM$6:AM$37)-MIN('06 (ind)'!AM$6:AM$37))))))</f>
        <v>85.74372464105987</v>
      </c>
      <c r="AN17" s="75">
        <f>IF('06 (ind)'!AN$1="si",100*(('06 (ind)'!AN16-MIN('06 (ind)'!AN$6:AN$37))/(MAX('06 (ind)'!AN$6:AN$37)-MIN('06 (ind)'!AN$6:AN$37))),ABS(-100+(100*(('06 (ind)'!AN16-MIN('06 (ind)'!AN$6:AN$37))/(MAX('06 (ind)'!AN$6:AN$37)-MIN('06 (ind)'!AN$6:AN$37))))))</f>
        <v>26.846144124901599</v>
      </c>
      <c r="AO17" s="75">
        <f>IF('06 (ind)'!AO$1="si",100*(('06 (ind)'!AO16-MIN('06 (ind)'!AO$6:AO$37))/(MAX('06 (ind)'!AO$6:AO$37)-MIN('06 (ind)'!AO$6:AO$37))),ABS(-100+(100*(('06 (ind)'!AO16-MIN('06 (ind)'!AO$6:AO$37))/(MAX('06 (ind)'!AO$6:AO$37)-MIN('06 (ind)'!AO$6:AO$37))))))</f>
        <v>45.013481589012073</v>
      </c>
      <c r="AP17" s="75">
        <f>IF('06 (ind)'!AP$1="si",100*(('06 (ind)'!AP16-MIN('06 (ind)'!AP$6:AP$37))/(MAX('06 (ind)'!AP$6:AP$37)-MIN('06 (ind)'!AP$6:AP$37))),ABS(-100+(100*(('06 (ind)'!AP16-MIN('06 (ind)'!AP$6:AP$37))/(MAX('06 (ind)'!AP$6:AP$37)-MIN('06 (ind)'!AP$6:AP$37))))))</f>
        <v>85.064935064935057</v>
      </c>
      <c r="AQ17" s="75">
        <f>IF('06 (ind)'!AQ$1="si",100*(('06 (ind)'!AQ16-MIN('06 (ind)'!AQ$6:AQ$37))/(MAX('06 (ind)'!AQ$6:AQ$37)-MIN('06 (ind)'!AQ$6:AQ$37))),ABS(-100+(100*(('06 (ind)'!AQ16-MIN('06 (ind)'!AQ$6:AQ$37))/(MAX('06 (ind)'!AQ$6:AQ$37)-MIN('06 (ind)'!AQ$6:AQ$37))))))</f>
        <v>7.4653903260463741</v>
      </c>
      <c r="AR17" s="75">
        <f>IF('06 (ind)'!AR$1="si",100*(('06 (ind)'!AR16-MIN('06 (ind)'!AR$6:AR$37))/(MAX('06 (ind)'!AR$6:AR$37)-MIN('06 (ind)'!AR$6:AR$37))),ABS(-100+(100*(('06 (ind)'!AR16-MIN('06 (ind)'!AR$6:AR$37))/(MAX('06 (ind)'!AR$6:AR$37)-MIN('06 (ind)'!AR$6:AR$37))))))</f>
        <v>29.483172381618385</v>
      </c>
      <c r="AS17" s="75">
        <f>IF('06 (ind)'!AS$1="si",100*(('06 (ind)'!AS16-MIN('06 (ind)'!AS$6:AS$37))/(MAX('06 (ind)'!AS$6:AS$37)-MIN('06 (ind)'!AS$6:AS$37))),ABS(-100+(100*(('06 (ind)'!AS16-MIN('06 (ind)'!AS$6:AS$37))/(MAX('06 (ind)'!AS$6:AS$37)-MIN('06 (ind)'!AS$6:AS$37))))))</f>
        <v>38.674033149171279</v>
      </c>
      <c r="AT17" s="75">
        <f>IF('06 (ind)'!AT$1="si",100*(('06 (ind)'!AT16-MIN('06 (ind)'!AT$6:AT$37))/(MAX('06 (ind)'!AT$6:AT$37)-MIN('06 (ind)'!AT$6:AT$37))),ABS(-100+(100*(('06 (ind)'!AT16-MIN('06 (ind)'!AT$6:AT$37))/(MAX('06 (ind)'!AT$6:AT$37)-MIN('06 (ind)'!AT$6:AT$37))))))</f>
        <v>0</v>
      </c>
      <c r="AU17" s="75">
        <f>IF('06 (ind)'!AU$1="si",100*(('06 (ind)'!AU16-MIN('06 (ind)'!AU$6:AU$37))/(MAX('06 (ind)'!AU$6:AU$37)-MIN('06 (ind)'!AU$6:AU$37))),ABS(-100+(100*(('06 (ind)'!AU16-MIN('06 (ind)'!AU$6:AU$37))/(MAX('06 (ind)'!AU$6:AU$37)-MIN('06 (ind)'!AU$6:AU$37))))))</f>
        <v>57.993730407523515</v>
      </c>
      <c r="AV17" s="75">
        <f>IF('06 (ind)'!AV$1="si",100*(('06 (ind)'!AV16-MIN('06 (ind)'!AV$6:AV$37))/(MAX('06 (ind)'!AV$6:AV$37)-MIN('06 (ind)'!AV$6:AV$37))),ABS(-100+(100*(('06 (ind)'!AV16-MIN('06 (ind)'!AV$6:AV$37))/(MAX('06 (ind)'!AV$6:AV$37)-MIN('06 (ind)'!AV$6:AV$37))))))</f>
        <v>79.202772963604858</v>
      </c>
      <c r="AW17" s="75">
        <f>IF('06 (ind)'!AW$1="si",100*(('06 (ind)'!AW16-MIN('06 (ind)'!AW$6:AW$37))/(MAX('06 (ind)'!AW$6:AW$37)-MIN('06 (ind)'!AW$6:AW$37))),ABS(-100+(100*(('06 (ind)'!AW16-MIN('06 (ind)'!AW$6:AW$37))/(MAX('06 (ind)'!AW$6:AW$37)-MIN('06 (ind)'!AW$6:AW$37))))))</f>
        <v>30.295763389288567</v>
      </c>
      <c r="AX17" s="75">
        <f>IF('06 (ind)'!AX$1="si",100*(('06 (ind)'!AX16-MIN('06 (ind)'!AX$6:AX$37))/(MAX('06 (ind)'!AX$6:AX$37)-MIN('06 (ind)'!AX$6:AX$37))),ABS(-100+(100*(('06 (ind)'!AX16-MIN('06 (ind)'!AX$6:AX$37))/(MAX('06 (ind)'!AX$6:AX$37)-MIN('06 (ind)'!AX$6:AX$37))))))</f>
        <v>12.03893157918249</v>
      </c>
      <c r="AY17" s="75">
        <f>IF('06 (ind)'!AY$1="si",100*(('06 (ind)'!AY16-MIN('06 (ind)'!AY$6:AY$37))/(MAX('06 (ind)'!AY$6:AY$37)-MIN('06 (ind)'!AY$6:AY$37))),ABS(-100+(100*(('06 (ind)'!AY16-MIN('06 (ind)'!AY$6:AY$37))/(MAX('06 (ind)'!AY$6:AY$37)-MIN('06 (ind)'!AY$6:AY$37))))))</f>
        <v>22.26450999048522</v>
      </c>
      <c r="AZ17" s="75">
        <f>IF('06 (ind)'!AZ$1="si",100*(('06 (ind)'!AZ16-MIN('06 (ind)'!AZ$6:AZ$37))/(MAX('06 (ind)'!AZ$6:AZ$37)-MIN('06 (ind)'!AZ$6:AZ$37))),ABS(-100+(100*(('06 (ind)'!AZ16-MIN('06 (ind)'!AZ$6:AZ$37))/(MAX('06 (ind)'!AZ$6:AZ$37)-MIN('06 (ind)'!AZ$6:AZ$37))))))</f>
        <v>45.62619188253047</v>
      </c>
      <c r="BA17" s="75">
        <f>IF('06 (ind)'!BA$1="si",100*(('06 (ind)'!BA16-MIN('06 (ind)'!BA$6:BA$37))/(MAX('06 (ind)'!BA$6:BA$37)-MIN('06 (ind)'!BA$6:BA$37))),ABS(-100+(100*(('06 (ind)'!BA16-MIN('06 (ind)'!BA$6:BA$37))/(MAX('06 (ind)'!BA$6:BA$37)-MIN('06 (ind)'!BA$6:BA$37))))))</f>
        <v>23.082218901979449</v>
      </c>
      <c r="BB17" s="75">
        <f>IF('06 (ind)'!BB$1="si",100*(('06 (ind)'!BB16-MIN('06 (ind)'!BB$6:BB$37))/(MAX('06 (ind)'!BB$6:BB$37)-MIN('06 (ind)'!BB$6:BB$37))),ABS(-100+(100*(('06 (ind)'!BB16-MIN('06 (ind)'!BB$6:BB$37))/(MAX('06 (ind)'!BB$6:BB$37)-MIN('06 (ind)'!BB$6:BB$37))))))</f>
        <v>16.300454600521139</v>
      </c>
      <c r="BC17" s="75">
        <f>IF('06 (ind)'!BC$1="si",100*(('06 (ind)'!BC16-MIN('06 (ind)'!BC$6:BC$37))/(MAX('06 (ind)'!BC$6:BC$37)-MIN('06 (ind)'!BC$6:BC$37))),ABS(-100+(100*(('06 (ind)'!BC16-MIN('06 (ind)'!BC$6:BC$37))/(MAX('06 (ind)'!BC$6:BC$37)-MIN('06 (ind)'!BC$6:BC$37))))))</f>
        <v>18.961030624514002</v>
      </c>
      <c r="BD17" s="75">
        <f>IF('06 (ind)'!BD$1="si",100*(('06 (ind)'!BD16-MIN('06 (ind)'!BD$6:BD$37))/(MAX('06 (ind)'!BD$6:BD$37)-MIN('06 (ind)'!BD$6:BD$37))),ABS(-100+(100*(('06 (ind)'!BD16-MIN('06 (ind)'!BD$6:BD$37))/(MAX('06 (ind)'!BD$6:BD$37)-MIN('06 (ind)'!BD$6:BD$37))))))</f>
        <v>39.491353682095593</v>
      </c>
      <c r="BE17" s="75">
        <f>IF('06 (ind)'!BE$1="si",100*(('06 (ind)'!BE16-MIN('06 (ind)'!BE$6:BE$37))/(MAX('06 (ind)'!BE$6:BE$37)-MIN('06 (ind)'!BE$6:BE$37))),ABS(-100+(100*(('06 (ind)'!BE16-MIN('06 (ind)'!BE$6:BE$37))/(MAX('06 (ind)'!BE$6:BE$37)-MIN('06 (ind)'!BE$6:BE$37))))))</f>
        <v>30.514705882352942</v>
      </c>
      <c r="BF17" s="75">
        <f>IF('06 (ind)'!BF$1="si",100*(('06 (ind)'!BF16-MIN('06 (ind)'!BF$6:BF$37))/(MAX('06 (ind)'!BF$6:BF$37)-MIN('06 (ind)'!BF$6:BF$37))),ABS(-100+(100*(('06 (ind)'!BF16-MIN('06 (ind)'!BF$6:BF$37))/(MAX('06 (ind)'!BF$6:BF$37)-MIN('06 (ind)'!BF$6:BF$37))))))</f>
        <v>24.552597760219815</v>
      </c>
      <c r="BG17" s="75">
        <f>IF('06 (ind)'!BG$1="si",100*(('06 (ind)'!BG16-MIN('06 (ind)'!BG$6:BG$37))/(MAX('06 (ind)'!BG$6:BG$37)-MIN('06 (ind)'!BG$6:BG$37))),ABS(-100+(100*(('06 (ind)'!BG16-MIN('06 (ind)'!BG$6:BG$37))/(MAX('06 (ind)'!BG$6:BG$37)-MIN('06 (ind)'!BG$6:BG$37))))))</f>
        <v>42.369044834832614</v>
      </c>
      <c r="BH17" s="75">
        <f>IF('06 (ind)'!BH$1="si",100*(('06 (ind)'!BH16-MIN('06 (ind)'!BH$6:BH$37))/(MAX('06 (ind)'!BH$6:BH$37)-MIN('06 (ind)'!BH$6:BH$37))),ABS(-100+(100*(('06 (ind)'!BH16-MIN('06 (ind)'!BH$6:BH$37))/(MAX('06 (ind)'!BH$6:BH$37)-MIN('06 (ind)'!BH$6:BH$37))))))</f>
        <v>17.281689525239294</v>
      </c>
      <c r="BI17" s="75">
        <f>IF('06 (ind)'!BI$1="si",100*(('06 (ind)'!BI16-MIN('06 (ind)'!BI$6:BI$37))/(MAX('06 (ind)'!BI$6:BI$37)-MIN('06 (ind)'!BI$6:BI$37))),ABS(-100+(100*(('06 (ind)'!BI16-MIN('06 (ind)'!BI$6:BI$37))/(MAX('06 (ind)'!BI$6:BI$37)-MIN('06 (ind)'!BI$6:BI$37))))))</f>
        <v>99.344100503645734</v>
      </c>
      <c r="BJ17" s="75">
        <f>IF('06 (ind)'!BJ$1="si",100*(('06 (ind)'!BJ16-MIN('06 (ind)'!BJ$6:BJ$37))/(MAX('06 (ind)'!BJ$6:BJ$37)-MIN('06 (ind)'!BJ$6:BJ$37))),ABS(-100+(100*(('06 (ind)'!BJ16-MIN('06 (ind)'!BJ$6:BJ$37))/(MAX('06 (ind)'!BJ$6:BJ$37)-MIN('06 (ind)'!BJ$6:BJ$37))))))</f>
        <v>2.4386165022687624E-3</v>
      </c>
      <c r="BK17" s="75">
        <f>IF('06 (ind)'!BK$1="si",100*(('06 (ind)'!BK16-MIN('06 (ind)'!BK$6:BK$37))/(MAX('06 (ind)'!BK$6:BK$37)-MIN('06 (ind)'!BK$6:BK$37))),ABS(-100+(100*(('06 (ind)'!BK16-MIN('06 (ind)'!BK$6:BK$37))/(MAX('06 (ind)'!BK$6:BK$37)-MIN('06 (ind)'!BK$6:BK$37))))))</f>
        <v>5.2325631903828631</v>
      </c>
      <c r="BL17" s="75">
        <f>IF('06 (ind)'!BL$1="si",100*(('06 (ind)'!BL16-MIN('06 (ind)'!BL$6:BL$37))/(MAX('06 (ind)'!BL$6:BL$37)-MIN('06 (ind)'!BL$6:BL$37))),ABS(-100+(100*(('06 (ind)'!BL16-MIN('06 (ind)'!BL$6:BL$37))/(MAX('06 (ind)'!BL$6:BL$37)-MIN('06 (ind)'!BL$6:BL$37))))))</f>
        <v>21.6</v>
      </c>
      <c r="BM17" s="75">
        <f>IF('06 (ind)'!BM$1="si",100*(('06 (ind)'!BM16-MIN('06 (ind)'!BM$6:BM$37))/(MAX('06 (ind)'!BM$6:BM$37)-MIN('06 (ind)'!BM$6:BM$37))),ABS(-100+(100*(('06 (ind)'!BM16-MIN('06 (ind)'!BM$6:BM$37))/(MAX('06 (ind)'!BM$6:BM$37)-MIN('06 (ind)'!BM$6:BM$37))))))</f>
        <v>5.0202564187440588</v>
      </c>
      <c r="BN17" s="75">
        <f>IF('06 (ind)'!BN$1="si",100*(('06 (ind)'!BN16-MIN('06 (ind)'!BN$6:BN$37))/(MAX('06 (ind)'!BN$6:BN$37)-MIN('06 (ind)'!BN$6:BN$37))),ABS(-100+(100*(('06 (ind)'!BN16-MIN('06 (ind)'!BN$6:BN$37))/(MAX('06 (ind)'!BN$6:BN$37)-MIN('06 (ind)'!BN$6:BN$37))))))</f>
        <v>6.4961920294206639</v>
      </c>
      <c r="BO17" s="75">
        <f>IF('06 (ind)'!BO$1="si",100*(('06 (ind)'!BO16-MIN('06 (ind)'!BO$6:BO$37))/(MAX('06 (ind)'!BO$6:BO$37)-MIN('06 (ind)'!BO$6:BO$37))),ABS(-100+(100*(('06 (ind)'!BO16-MIN('06 (ind)'!BO$6:BO$37))/(MAX('06 (ind)'!BO$6:BO$37)-MIN('06 (ind)'!BO$6:BO$37))))))</f>
        <v>23.523326155243922</v>
      </c>
      <c r="BP17" s="75">
        <f>IF('06 (ind)'!BP$1="si",100*(('06 (ind)'!BP16-MIN('06 (ind)'!BP$6:BP$37))/(MAX('06 (ind)'!BP$6:BP$37)-MIN('06 (ind)'!BP$6:BP$37))),ABS(-100+(100*(('06 (ind)'!BP16-MIN('06 (ind)'!BP$6:BP$37))/(MAX('06 (ind)'!BP$6:BP$37)-MIN('06 (ind)'!BP$6:BP$37))))))</f>
        <v>26.797757993183723</v>
      </c>
      <c r="BQ17" s="75">
        <f>IF('06 (ind)'!BQ$1="si",100*(('06 (ind)'!BQ16-MIN('06 (ind)'!BQ$6:BQ$37))/(MAX('06 (ind)'!BQ$6:BQ$37)-MIN('06 (ind)'!BQ$6:BQ$37))),ABS(-100+(100*(('06 (ind)'!BQ16-MIN('06 (ind)'!BQ$6:BQ$37))/(MAX('06 (ind)'!BQ$6:BQ$37)-MIN('06 (ind)'!BQ$6:BQ$37))))))</f>
        <v>30.427282398956379</v>
      </c>
      <c r="BR17" s="75">
        <f>IF('06 (ind)'!BR$1="si",100*(('06 (ind)'!BR16-MIN('06 (ind)'!BR$6:BR$37))/(MAX('06 (ind)'!BR$6:BR$37)-MIN('06 (ind)'!BR$6:BR$37))),ABS(-100+(100*(('06 (ind)'!BR16-MIN('06 (ind)'!BR$6:BR$37))/(MAX('06 (ind)'!BP$6:BP$37)-MIN('06 (ind)'!BR$6:BR$37))))))</f>
        <v>9.1881388589530069</v>
      </c>
      <c r="BS17" s="75">
        <f>IF('06 (ind)'!BS$1="si",100*(('06 (ind)'!BS16-MIN('06 (ind)'!BS$6:BS$37))/(MAX('06 (ind)'!BS$6:BS$37)-MIN('06 (ind)'!BS$6:BS$37))),ABS(-100+(100*(('06 (ind)'!BS16-MIN('06 (ind)'!BS$6:BS$37))/(MAX('06 (ind)'!BQ$6:BQ$37)-MIN('06 (ind)'!BS$6:BS$37))))))</f>
        <v>69.931920620292274</v>
      </c>
      <c r="BT17" s="75">
        <f>IF('06 (ind)'!BT$1="si",100*(('06 (ind)'!BT16-MIN('06 (ind)'!BT$6:BT$37))/(MAX('06 (ind)'!BT$6:BT$37)-MIN('06 (ind)'!BT$6:BT$37))),ABS(-100+(100*(('06 (ind)'!BT16-MIN('06 (ind)'!BT$6:BT$37))/(MAX('06 (ind)'!BR$6:BR$37)-MIN('06 (ind)'!BT$6:BT$37))))))</f>
        <v>99.275523750000005</v>
      </c>
      <c r="BU17" s="75">
        <f>IF('06 (ind)'!BU$1="si",100*(('06 (ind)'!BU16-MIN('06 (ind)'!BU$6:BU$37))/(MAX('06 (ind)'!BU$6:BU$37)-MIN('06 (ind)'!BU$6:BU$37))),ABS(-100+(100*(('06 (ind)'!BU16-MIN('06 (ind)'!BU$6:BU$37))/(MAX('06 (ind)'!BU$6:BU$37)-MIN('06 (ind)'!BU$6:BU$37))))))</f>
        <v>87.539646579066599</v>
      </c>
      <c r="BV17" s="75">
        <f>IF('06 (ind)'!BV$1="si",100*(('06 (ind)'!BV16-MIN('06 (ind)'!BV$6:BV$37))/(MAX('06 (ind)'!BV$6:BV$37)-MIN('06 (ind)'!BV$6:BV$37))),ABS(-100+(100*(('06 (ind)'!BV16-MIN('06 (ind)'!BV$6:BV$37))/(MAX('06 (ind)'!BV$6:BV$37)-MIN('06 (ind)'!BV$6:BV$37))))))</f>
        <v>46.653777513384895</v>
      </c>
      <c r="BW17" s="75">
        <f>IF('06 (ind)'!BW$1="si",100*(('06 (ind)'!BW16-MIN('06 (ind)'!BW$6:BW$37))/(MAX('06 (ind)'!BW$6:BW$37)-MIN('06 (ind)'!BW$6:BW$37))),ABS(-100+(100*(('06 (ind)'!BW16-MIN('06 (ind)'!BW$6:BW$37))/(MAX('06 (ind)'!BW$6:BW$37)-MIN('06 (ind)'!BW$6:BW$37))))))</f>
        <v>53.130332064575406</v>
      </c>
      <c r="BX17" s="75">
        <f>IF('06 (ind)'!BX$1="si",100*(('06 (ind)'!BX16-MIN('06 (ind)'!BX$6:BX$37))/(MAX('06 (ind)'!BX$6:BX$37)-MIN('06 (ind)'!BX$6:BX$37))),ABS(-100+(100*(('06 (ind)'!BX16-MIN('06 (ind)'!BX$6:BX$37))/(MAX('06 (ind)'!BX$6:BX$37)-MIN('06 (ind)'!BX$6:BX$37))))))</f>
        <v>20.570102555836698</v>
      </c>
      <c r="BY17" s="75">
        <f>IF('06 (ind)'!BY$1="si",100*(('06 (ind)'!BY16-MIN('06 (ind)'!BY$6:BY$37))/(MAX('06 (ind)'!BY$6:BY$37)-MIN('06 (ind)'!BY$6:BY$37))),ABS(-100+(100*(('06 (ind)'!BY16-MIN('06 (ind)'!BY$6:BY$37))/(MAX('06 (ind)'!BY$6:BY$37)-MIN('06 (ind)'!BY$6:BY$37))))))</f>
        <v>21.455720831241713</v>
      </c>
      <c r="BZ17" s="75">
        <f>IF('06 (ind)'!BZ$1="si",100*(('06 (ind)'!BZ16-MIN('06 (ind)'!BZ$6:BZ$37))/(MAX('06 (ind)'!BZ$6:BZ$37)-MIN('06 (ind)'!BZ$6:BZ$37))),ABS(-100+(100*(('06 (ind)'!BZ16-MIN('06 (ind)'!BZ$6:BZ$37))/(MAX('06 (ind)'!BZ$6:BZ$37)-MIN('06 (ind)'!BZ$6:BZ$37))))))</f>
        <v>97.681444908753477</v>
      </c>
      <c r="CA17" s="75">
        <f>IF('06 (ind)'!CA$1="si",100*(('06 (ind)'!CA16-MIN('06 (ind)'!CA$6:CA$37))/(MAX('06 (ind)'!CA$6:CA$37)-MIN('06 (ind)'!CA$6:CA$37))),ABS(-100+(100*(('06 (ind)'!CA16-MIN('06 (ind)'!CA$6:CA$37))/(MAX('06 (ind)'!CA$6:CA$37)-MIN('06 (ind)'!CA$6:CA$37))))))</f>
        <v>0</v>
      </c>
      <c r="CB17" s="75">
        <f>IF('06 (ind)'!CB$1="si",100*(('06 (ind)'!CB16-MIN('06 (ind)'!CB$6:CB$37))/(MAX('06 (ind)'!CB$6:CB$37)-MIN('06 (ind)'!CB$6:CB$37))),ABS(-100+(100*(('06 (ind)'!CB16-MIN('06 (ind)'!CB$6:CB$37))/(MAX('06 (ind)'!CB$6:CB$37)-MIN('06 (ind)'!CB$6:CB$37))))))</f>
        <v>94.468085106382972</v>
      </c>
      <c r="CC17" s="75">
        <f>IF('06 (ind)'!CC$1="si",100*(('06 (ind)'!CC16-MIN('06 (ind)'!CC$6:CC$37))/(MAX('06 (ind)'!CC$6:CC$37)-MIN('06 (ind)'!CC$6:CC$37))),ABS(-100+(100*(('06 (ind)'!CC16-MIN('06 (ind)'!CC$6:CC$37))/(MAX('06 (ind)'!CC$6:CC$37)-MIN('06 (ind)'!CC$6:CC$37))))))</f>
        <v>57.686343467755293</v>
      </c>
      <c r="CD17" s="75">
        <f>IF('06 (ind)'!CD$1="si",100*(('06 (ind)'!CD16-MIN('06 (ind)'!CD$6:CD$37))/(MAX('06 (ind)'!CD$6:CD$37)-MIN('06 (ind)'!CD$6:CD$37))),ABS(-100+(100*(('06 (ind)'!CD16-MIN('06 (ind)'!CD$6:CD$37))/(MAX('06 (ind)'!CD$6:CD$37)-MIN('06 (ind)'!CD$6:CD$37))))))</f>
        <v>1.1375050045345481</v>
      </c>
      <c r="CE17" s="75">
        <f>IF('06 (ind)'!CE$1="si",100*(('06 (ind)'!CE16-MIN('06 (ind)'!CE$6:CE$37))/(MAX('06 (ind)'!CE$6:CE$37)-MIN('06 (ind)'!CE$6:CE$37))),ABS(-100+(100*(('06 (ind)'!CE16-MIN('06 (ind)'!CE$6:CE$37))/(MAX('06 (ind)'!CE$6:CE$37)-MIN('06 (ind)'!CE$6:CE$37))))))</f>
        <v>11.17557158813314</v>
      </c>
      <c r="CF17" s="75">
        <f>IF('06 (ind)'!CF$1="si",100*(('06 (ind)'!CF16-MIN('06 (ind)'!CF$6:CF$37))/(MAX('06 (ind)'!CF$6:CF$37)-MIN('06 (ind)'!CF$6:CF$37))),ABS(-100+(100*(('06 (ind)'!CF16-MIN('06 (ind)'!CF$6:CF$37))/(MAX('06 (ind)'!CF$6:CF$37)-MIN('06 (ind)'!CF$6:CF$37))))))</f>
        <v>8.8216530484773656</v>
      </c>
      <c r="CG17" s="75">
        <f>IF('06 (ind)'!CG$1="si",100*(('06 (ind)'!CG16-MIN('06 (ind)'!CG$6:CG$37))/(MAX('06 (ind)'!CG$6:CG$37)-MIN('06 (ind)'!CG$6:CG$37))),ABS(-100+(100*(('06 (ind)'!CG16-MIN('06 (ind)'!CG$6:CG$37))/(MAX('06 (ind)'!CG$6:CG$37)-MIN('06 (ind)'!CG$6:CG$37))))))</f>
        <v>3.2910951564259729</v>
      </c>
      <c r="CH17" s="75">
        <f>IF('06 (ind)'!CH$1="si",100*(('06 (ind)'!CH16-MIN('06 (ind)'!CH$6:CH$37))/(MAX('06 (ind)'!CH$6:CH$37)-MIN('06 (ind)'!CH$6:CH$37))),ABS(-100+(100*(('06 (ind)'!CH16-MIN('06 (ind)'!CH$6:CH$37))/(MAX('06 (ind)'!CH$6:CH$37)-MIN('06 (ind)'!CH$6:CH$37))))))</f>
        <v>20.115816649320227</v>
      </c>
      <c r="CI17" s="75">
        <f>IF('06 (ind)'!CI$1="si",100*(('06 (ind)'!CI16-MIN('06 (ind)'!CI$6:CI$37))/(MAX('06 (ind)'!CI$6:CI$37)-MIN('06 (ind)'!CI$6:CI$37))),ABS(-100+(100*(('06 (ind)'!CI16-MIN('06 (ind)'!CI$6:CI$37))/(MAX('06 (ind)'!CI$6:CI$37)-MIN('06 (ind)'!CI$6:CI$37))))))</f>
        <v>21.444717123987264</v>
      </c>
      <c r="CJ17" s="75">
        <f>IF('06 (ind)'!CJ$1="si",100*(('06 (ind)'!CJ16-MIN('06 (ind)'!CJ$6:CJ$37))/(MAX('06 (ind)'!CJ$6:CJ$37)-MIN('06 (ind)'!CJ$6:CJ$37))),ABS(-100+(100*(('06 (ind)'!CJ16-MIN('06 (ind)'!CJ$6:CJ$37))/(MAX('06 (ind)'!CJ$6:CJ$37)-MIN('06 (ind)'!CJ$6:CJ$37))))))</f>
        <v>60.647468107687033</v>
      </c>
      <c r="CK17" s="75">
        <f>IF('06 (ind)'!CK$1="si",100*(('06 (ind)'!CK16-MIN('06 (ind)'!CK$6:CK$37))/(MAX('06 (ind)'!CK$6:CK$37)-MIN('06 (ind)'!CK$6:CK$37))),ABS(-100+(100*(('06 (ind)'!CK16-MIN('06 (ind)'!CK$6:CK$37))/(MAX('06 (ind)'!CK$6:CK$37)-MIN('06 (ind)'!CK$6:CK$37))))))</f>
        <v>13.735166389151098</v>
      </c>
      <c r="CL17" s="75">
        <f>IF('06 (ind)'!CL$1="si",100*(('06 (ind)'!CL16-MIN('06 (ind)'!CL$6:CL$37))/(MAX('06 (ind)'!CL$6:CL$37)-MIN('06 (ind)'!CL$6:CL$37))),ABS(-100+(100*(('06 (ind)'!CL16-MIN('06 (ind)'!CL$6:CL$37))/(MAX('06 (ind)'!CL$6:CL$37)-MIN('06 (ind)'!CL$6:CL$37))))))</f>
        <v>7.1538464143719311</v>
      </c>
      <c r="CM17" s="75">
        <f>IF('06 (ind)'!CM$1="si",100*(('06 (ind)'!CM16-MIN('06 (ind)'!CM$6:CM$37))/(MAX('06 (ind)'!CM$6:CM$37)-MIN('06 (ind)'!CM$6:CM$37))),ABS(-100+(100*(('06 (ind)'!CM16-MIN('06 (ind)'!CM$6:CM$37))/(MAX('06 (ind)'!CM$6:CM$37)-MIN('06 (ind)'!CM$6:CM$37))))))</f>
        <v>12.378378383514093</v>
      </c>
    </row>
    <row r="18" spans="1:91">
      <c r="A18" s="18" t="s">
        <v>217</v>
      </c>
      <c r="B18" s="87">
        <f>IF('06 (ind)'!B$1="si",100*(('06 (ind)'!B17-MIN('06 (ind)'!B$6:B$37))/(MAX('06 (ind)'!B$6:B$37)-MIN('06 (ind)'!B$6:B$37))),ABS(-100+(100*(('06 (ind)'!B17-MIN('06 (ind)'!B$6:B$37))/(MAX('06 (ind)'!B$6:B$37)-MIN('06 (ind)'!B$6:B$37))))))</f>
        <v>3.6341962056200821</v>
      </c>
      <c r="C18" s="87">
        <f>IF('06 (ind)'!C$1="si",100*(('06 (ind)'!C17-MIN('06 (ind)'!C$6:C$37))/(MAX('06 (ind)'!C$6:C$37)-MIN('06 (ind)'!C$6:C$37))),ABS(-100+(100*(('06 (ind)'!C17-MIN('06 (ind)'!C$6:C$37))/(MAX('06 (ind)'!C$6:C$37)-MIN('06 (ind)'!C$6:C$37))))))</f>
        <v>16.354219421657966</v>
      </c>
      <c r="D18" s="87">
        <f>IF('06 (ind)'!D$1="si",100*(('06 (ind)'!D17-MIN('06 (ind)'!D$6:D$37))/(MAX('06 (ind)'!D$6:D$37)-MIN('06 (ind)'!D$6:D$37))),ABS(-100+(100*(('06 (ind)'!D17-MIN('06 (ind)'!D$6:D$37))/(MAX('06 (ind)'!D$6:D$37)-MIN('06 (ind)'!D$6:D$37))))))</f>
        <v>89.679151740623681</v>
      </c>
      <c r="E18" s="87">
        <f>IF('06 (ind)'!E$1="si",100*(('06 (ind)'!E17-MIN('06 (ind)'!E$6:E$37))/(MAX('06 (ind)'!E$6:E$37)-MIN('06 (ind)'!E$6:E$37))),ABS(-100+(100*(('06 (ind)'!E17-MIN('06 (ind)'!E$6:E$37))/(MAX('06 (ind)'!E$6:E$37)-MIN('06 (ind)'!E$6:E$37))))))</f>
        <v>61.615258530770376</v>
      </c>
      <c r="F18" s="87">
        <f>IF('06 (ind)'!F$1="si",100*(('06 (ind)'!F17-MIN('06 (ind)'!F$6:F$37))/(MAX('06 (ind)'!F$6:F$37)-MIN('06 (ind)'!F$6:F$37))),ABS(-100+(100*(('06 (ind)'!F17-MIN('06 (ind)'!F$6:F$37))/(MAX('06 (ind)'!F$6:F$37)-MIN('06 (ind)'!F$6:F$37))))))</f>
        <v>36.419753086419767</v>
      </c>
      <c r="G18" s="87">
        <f>IF('06 (ind)'!G$1="si",100*(('06 (ind)'!G17-MIN('06 (ind)'!G$6:G$37))/(MAX('06 (ind)'!G$6:G$37)-MIN('06 (ind)'!G$6:G$37))),ABS(-100+(100*(('06 (ind)'!G17-MIN('06 (ind)'!G$6:G$37))/(MAX('06 (ind)'!G$6:G$37)-MIN('06 (ind)'!G$6:G$37))))))</f>
        <v>37.267080745341602</v>
      </c>
      <c r="H18" s="87">
        <f>IF('06 (ind)'!H$1="si",100*(('06 (ind)'!H17-MIN('06 (ind)'!H$6:H$37))/(MAX('06 (ind)'!H$6:H$37)-MIN('06 (ind)'!H$6:H$37))),ABS(-100+(100*(('06 (ind)'!H17-MIN('06 (ind)'!H$6:H$37))/(MAX('06 (ind)'!H$6:H$37)-MIN('06 (ind)'!H$6:H$37))))))</f>
        <v>66.25766871165645</v>
      </c>
      <c r="I18" s="87">
        <f>IF('06 (ind)'!I$1="si",100*(('06 (ind)'!I17-MIN('06 (ind)'!I$6:I$37))/(MAX('06 (ind)'!I$6:I$37)-MIN('06 (ind)'!I$6:I$37))),ABS(-100+(100*(('06 (ind)'!I17-MIN('06 (ind)'!I$6:I$37))/(MAX('06 (ind)'!I$6:I$37)-MIN('06 (ind)'!I$6:I$37))))))</f>
        <v>72.126436781609186</v>
      </c>
      <c r="J18" s="87">
        <f>IF('06 (ind)'!J$1="si",100*(('06 (ind)'!J17-MIN('06 (ind)'!J$6:J$37))/(MAX('06 (ind)'!J$6:J$37)-MIN('06 (ind)'!J$6:J$37))),ABS(-100+(100*(('06 (ind)'!J17-MIN('06 (ind)'!J$6:J$37))/(MAX('06 (ind)'!J$6:J$37)-MIN('06 (ind)'!J$6:J$37))))))</f>
        <v>48.987341772151908</v>
      </c>
      <c r="K18" s="87">
        <f>IF('06 (ind)'!K$1="si",100*(('06 (ind)'!K17-MIN('06 (ind)'!K$6:K$37))/(MAX('06 (ind)'!K$6:K$37)-MIN('06 (ind)'!K$6:K$37))),ABS(-100+(100*(('06 (ind)'!K17-MIN('06 (ind)'!K$6:K$37))/(MAX('06 (ind)'!K$6:K$37)-MIN('06 (ind)'!K$6:K$37))))))</f>
        <v>0</v>
      </c>
      <c r="L18" s="87">
        <f>IF('06 (ind)'!L$1="si",100*(('06 (ind)'!L17-MIN('06 (ind)'!L$6:L$37))/(MAX('06 (ind)'!L$6:L$37)-MIN('06 (ind)'!L$6:L$37))),ABS(-100+(100*(('06 (ind)'!L17-MIN('06 (ind)'!L$6:L$37))/(MAX('06 (ind)'!L$6:L$37)-MIN('06 (ind)'!L$6:L$37))))))</f>
        <v>0</v>
      </c>
      <c r="M18" s="87">
        <f>IF('06 (ind)'!M$1="si",100*(('06 (ind)'!M17-MIN('06 (ind)'!M$6:M$37))/(MAX('06 (ind)'!M$6:M$37)-MIN('06 (ind)'!M$6:M$37))),ABS(-100+(100*(('06 (ind)'!M17-MIN('06 (ind)'!M$6:M$37))/(MAX('06 (ind)'!M$6:M$37)-MIN('06 (ind)'!M$6:M$37))))))</f>
        <v>2.5937640196108944</v>
      </c>
      <c r="N18" s="87">
        <f>IF('06 (ind)'!N$1="si",100*(('06 (ind)'!N17-MIN('06 (ind)'!N$6:N$37))/(MAX('06 (ind)'!N$6:N$37)-MIN('06 (ind)'!N$6:N$37))),ABS(-100+(100*(('06 (ind)'!N17-MIN('06 (ind)'!N$6:N$37))/(MAX('06 (ind)'!N$6:N$37)-MIN('06 (ind)'!N$6:N$37))))))</f>
        <v>100</v>
      </c>
      <c r="O18" s="87">
        <f>IF('06 (ind)'!O$1="si",100*(('06 (ind)'!O17-MIN('06 (ind)'!O$6:O$37))/(MAX('06 (ind)'!O$6:O$37)-MIN('06 (ind)'!O$6:O$37))),ABS(-100+(100*(('06 (ind)'!O17-MIN('06 (ind)'!O$6:O$37))/(MAX('06 (ind)'!O$6:O$37)-MIN('06 (ind)'!O$6:O$37))))))</f>
        <v>96.825396825396822</v>
      </c>
      <c r="P18" s="87">
        <f>IF('06 (ind)'!P$1="si",100*(('06 (ind)'!P17-MIN('06 (ind)'!P$6:P$37))/(MAX('06 (ind)'!P$6:P$37)-MIN('06 (ind)'!P$6:P$37))),ABS(-100+(100*(('06 (ind)'!P17-MIN('06 (ind)'!P$6:P$37))/(MAX('06 (ind)'!P$6:P$37)-MIN('06 (ind)'!P$6:P$37))))))</f>
        <v>0.14681006155019999</v>
      </c>
      <c r="Q18" s="87">
        <f>IF('06 (ind)'!Q$1="si",100*(('06 (ind)'!Q17-MIN('06 (ind)'!Q$6:Q$37))/(MAX('06 (ind)'!Q$6:Q$37)-MIN('06 (ind)'!Q$6:Q$37))),ABS(-100+(100*(('06 (ind)'!Q17-MIN('06 (ind)'!Q$6:Q$37))/(MAX('06 (ind)'!Q$6:Q$37)-MIN('06 (ind)'!Q$6:Q$37))))))</f>
        <v>0</v>
      </c>
      <c r="R18" s="87">
        <f>IF('06 (ind)'!R$1="si",100*(('06 (ind)'!R17-MIN('06 (ind)'!R$6:R$37))/(MAX('06 (ind)'!R$6:R$37)-MIN('06 (ind)'!R$6:R$37))),ABS(-100+(100*(('06 (ind)'!R17-MIN('06 (ind)'!R$6:R$37))/(MAX('06 (ind)'!R$6:R$37)-MIN('06 (ind)'!R$6:R$37))))))</f>
        <v>6.1268179105256948</v>
      </c>
      <c r="S18" s="75">
        <f>ABS(ABS(('06 (ind)'!S17-((MAX('06 (ind)'!S$6:S$37)+MIN('06 (ind)'!S$6:S$37))/2))/(((MAX('06 (ind)'!S$6:S$37)+MIN('06 (ind)'!S$6:S$37))/2)-MAX('06 (ind)'!S$6:S$37))*100)-100)</f>
        <v>22.751528648136727</v>
      </c>
      <c r="T18" s="75">
        <f>IF('06 (ind)'!T$1="si",100*(('06 (ind)'!T17-MIN('06 (ind)'!T$6:T$37))/(MAX('06 (ind)'!T$6:T$37)-MIN('06 (ind)'!T$6:T$37))),ABS(-100+(100*(('06 (ind)'!T17-MIN('06 (ind)'!T$6:T$37))/(MAX('06 (ind)'!T$6:T$37)-MIN('06 (ind)'!T$6:T$37))))))</f>
        <v>15.860839989506914</v>
      </c>
      <c r="U18" s="75">
        <f>IF('06 (ind)'!U$1="si",100*(('06 (ind)'!U17-MIN('06 (ind)'!U$6:U$37))/(MAX('06 (ind)'!U$6:U$37)-MIN('06 (ind)'!U$6:U$37))),ABS(-100+(100*(('06 (ind)'!U17-MIN('06 (ind)'!U$6:U$37))/(MAX('06 (ind)'!U$6:U$37)-MIN('06 (ind)'!U$6:U$37))))))</f>
        <v>0</v>
      </c>
      <c r="V18" s="75">
        <f>IF('06 (ind)'!V$1="si",100*(('06 (ind)'!V17-MIN('06 (ind)'!V$6:V$37))/(MAX('06 (ind)'!V$6:V$37)-MIN('06 (ind)'!V$6:V$37))),ABS(-100+(100*(('06 (ind)'!V17-MIN('06 (ind)'!V$6:V$37))/(MAX('06 (ind)'!V$6:V$37)-MIN('06 (ind)'!V$6:V$37))))))</f>
        <v>96.132596685082873</v>
      </c>
      <c r="W18" s="75">
        <f>IF('06 (ind)'!W$1="si",100*(('06 (ind)'!W17-MIN('06 (ind)'!W$6:W$37))/(MAX('06 (ind)'!W$6:W$37)-MIN('06 (ind)'!W$6:W$37))),ABS(-100+(100*(('06 (ind)'!W17-MIN('06 (ind)'!W$6:W$37))/(MAX('06 (ind)'!W$6:W$37)-MIN('06 (ind)'!W$6:W$37))))))</f>
        <v>41.356078669845893</v>
      </c>
      <c r="X18" s="75">
        <f>IF('06 (ind)'!X$1="si",100*(('06 (ind)'!X17-MIN('06 (ind)'!X$6:X$37))/(MAX('06 (ind)'!X$6:X$37)-MIN('06 (ind)'!X$6:X$37))),ABS(-100+(100*(('06 (ind)'!X17-MIN('06 (ind)'!X$6:X$37))/(MAX('06 (ind)'!X$6:X$37)-MIN('06 (ind)'!X$6:X$37))))))</f>
        <v>4.3246844364241115</v>
      </c>
      <c r="Y18" s="75">
        <f>IF('06 (ind)'!Y$1="si",100*(('06 (ind)'!Y17-MIN('06 (ind)'!Y$6:Y$37))/(MAX('06 (ind)'!Y$6:Y$37)-MIN('06 (ind)'!Y$6:Y$37))),ABS(-100+(100*(('06 (ind)'!Y17-MIN('06 (ind)'!Y$6:Y$37))/(MAX('06 (ind)'!Y$6:Y$37)-MIN('06 (ind)'!Y$6:Y$37))))))</f>
        <v>0</v>
      </c>
      <c r="Z18" s="75">
        <f>IF('06 (ind)'!Z$1="si",100*(('06 (ind)'!Z17-MIN('06 (ind)'!Z$6:Z$37))/(MAX('06 (ind)'!Z$6:Z$37)-MIN('06 (ind)'!Z$6:Z$37))),ABS(-100+(100*(('06 (ind)'!Z17-MIN('06 (ind)'!Z$6:Z$37))/(MAX('06 (ind)'!Z$6:Z$37)-MIN('06 (ind)'!Z$6:Z$37))))))</f>
        <v>21.336612524156195</v>
      </c>
      <c r="AA18" s="75">
        <f>IF('06 (ind)'!AA$1="si",100*(('06 (ind)'!AA17-MIN('06 (ind)'!AA$6:AA$37))/(MAX('06 (ind)'!AA$6:AA$37)-MIN('06 (ind)'!AA$6:AA$37))),ABS(-100+(100*(('06 (ind)'!AA17-MIN('06 (ind)'!AA$6:AA$37))/(MAX('06 (ind)'!AA$6:AA$37)-MIN('06 (ind)'!AA$6:AA$37))))))</f>
        <v>50.219479159140121</v>
      </c>
      <c r="AB18" s="75">
        <f>IF('06 (ind)'!AB$1="si",100*(('06 (ind)'!AB17-MIN('06 (ind)'!AB$6:AB$37))/(MAX('06 (ind)'!AB$6:AB$37)-MIN('06 (ind)'!AB$6:AB$37))),ABS(-100+(100*(('06 (ind)'!AB17-MIN('06 (ind)'!AB$6:AB$37))/(MAX('06 (ind)'!AB$6:AB$37)-MIN('06 (ind)'!AB$6:AB$37))))))</f>
        <v>0</v>
      </c>
      <c r="AC18" s="75">
        <f>IF('06 (ind)'!AC$1="si",100*(('06 (ind)'!AC17-MIN('06 (ind)'!AC$6:AC$37))/(MAX('06 (ind)'!AC$6:AC$37)-MIN('06 (ind)'!AC$6:AC$37))),ABS(-100+(100*(('06 (ind)'!AC17-MIN('06 (ind)'!AC$6:AC$37))/(MAX('06 (ind)'!AC$6:AC$37)-MIN('06 (ind)'!AC$6:AC$37))))))</f>
        <v>56.095306694563916</v>
      </c>
      <c r="AD18" s="75">
        <f>IF('06 (ind)'!AD$1="si",100*(('06 (ind)'!AD17-MIN('06 (ind)'!AD$6:AD$37))/(MAX('06 (ind)'!AD$6:AD$37)-MIN('06 (ind)'!AD$6:AD$37))),ABS(-100+(100*(('06 (ind)'!AD17-MIN('06 (ind)'!AD$6:AD$37))/(MAX('06 (ind)'!AD$6:AD$37)-MIN('06 (ind)'!AD$6:AD$37))))))</f>
        <v>90.956840462682422</v>
      </c>
      <c r="AE18" s="75">
        <f>IF('06 (ind)'!AE$1="si",100*(('06 (ind)'!AE17-MIN('06 (ind)'!AE$6:AE$37))/(MAX('06 (ind)'!AE$6:AE$37)-MIN('06 (ind)'!AE$6:AE$37))),ABS(-100+(100*(('06 (ind)'!AE17-MIN('06 (ind)'!AE$6:AE$37))/(MAX('06 (ind)'!AE$6:AE$37)-MIN('06 (ind)'!AE$6:AE$37))))))</f>
        <v>75.075824848368541</v>
      </c>
      <c r="AF18" s="75">
        <f>IF('06 (ind)'!AF$1="si",100*(('06 (ind)'!AF17-MIN('06 (ind)'!AF$6:AF$37))/(MAX('06 (ind)'!AF$6:AF$37)-MIN('06 (ind)'!AF$6:AF$37))),ABS(-100+(100*(('06 (ind)'!AF17-MIN('06 (ind)'!AF$6:AF$37))/(MAX('06 (ind)'!AF$6:AF$37)-MIN('06 (ind)'!AF$6:AF$37))))))</f>
        <v>0</v>
      </c>
      <c r="AG18" s="75">
        <f>IF('06 (ind)'!AG$1="si",100*(('06 (ind)'!AG17-MIN('06 (ind)'!AG$6:AG$37))/(MAX('06 (ind)'!AG$6:AG$37)-MIN('06 (ind)'!AG$6:AG$37))),ABS(-100+(100*(('06 (ind)'!AG17-MIN('06 (ind)'!AG$6:AG$37))/(MAX('06 (ind)'!AG$6:AG$37)-MIN('06 (ind)'!AG$6:AG$37))))))</f>
        <v>32.596685082872888</v>
      </c>
      <c r="AH18" s="75">
        <f>IF('06 (ind)'!AH$1="si",100*(('06 (ind)'!AH17-MIN('06 (ind)'!AH$6:AH$37))/(MAX('06 (ind)'!AH$6:AH$37)-MIN('06 (ind)'!AH$6:AH$37))),ABS(-100+(100*(('06 (ind)'!AH17-MIN('06 (ind)'!AH$6:AH$37))/(MAX('06 (ind)'!AH$6:AH$37)-MIN('06 (ind)'!AH$6:AH$37))))))</f>
        <v>62.01117318435756</v>
      </c>
      <c r="AI18" s="75">
        <f>IF('06 (ind)'!AI$1="si",100*(('06 (ind)'!AI17-MIN('06 (ind)'!AI$6:AI$37))/(MAX('06 (ind)'!AI$6:AI$37)-MIN('06 (ind)'!AI$6:AI$37))),ABS(-100+(100*(('06 (ind)'!AI17-MIN('06 (ind)'!AI$6:AI$37))/(MAX('06 (ind)'!AI$6:AI$37)-MIN('06 (ind)'!AI$6:AI$37))))))</f>
        <v>0.67466686573849433</v>
      </c>
      <c r="AJ18" s="75">
        <f>IF('06 (ind)'!AJ$1="si",100*(('06 (ind)'!AJ17-MIN('06 (ind)'!AJ$6:AJ$37))/(MAX('06 (ind)'!AJ$6:AJ$37)-MIN('06 (ind)'!AJ$6:AJ$37))),ABS(-100+(100*(('06 (ind)'!AJ17-MIN('06 (ind)'!AJ$6:AJ$37))/(MAX('06 (ind)'!AJ$6:AJ$37)-MIN('06 (ind)'!AJ$6:AJ$37))))))</f>
        <v>38.826237054085176</v>
      </c>
      <c r="AK18" s="75">
        <f>IF('06 (ind)'!AK$1="si",100*(('06 (ind)'!AK17-MIN('06 (ind)'!AK$6:AK$37))/(MAX('06 (ind)'!AK$6:AK$37)-MIN('06 (ind)'!AK$6:AK$37))),ABS(-100+(100*(('06 (ind)'!AK17-MIN('06 (ind)'!AK$6:AK$37))/(MAX('06 (ind)'!AK$6:AK$37)-MIN('06 (ind)'!AK$6:AK$37))))))</f>
        <v>3.7855005436478488</v>
      </c>
      <c r="AL18" s="75">
        <f>IF('06 (ind)'!AL$1="si",100*(('06 (ind)'!AL17-MIN('06 (ind)'!AL$6:AL$37))/(MAX('06 (ind)'!AL$6:AL$37)-MIN('06 (ind)'!AL$6:AL$37))),ABS(-100+(100*(('06 (ind)'!AL17-MIN('06 (ind)'!AL$6:AL$37))/(MAX('06 (ind)'!AL$6:AL$37)-MIN('06 (ind)'!AL$6:AL$37))))))</f>
        <v>0</v>
      </c>
      <c r="AM18" s="75">
        <f>IF('06 (ind)'!AM$1="si",100*(('06 (ind)'!AM17-MIN('06 (ind)'!AM$6:AM$37))/(MAX('06 (ind)'!AM$6:AM$37)-MIN('06 (ind)'!AM$6:AM$37))),ABS(-100+(100*(('06 (ind)'!AM17-MIN('06 (ind)'!AM$6:AM$37))/(MAX('06 (ind)'!AM$6:AM$37)-MIN('06 (ind)'!AM$6:AM$37))))))</f>
        <v>57.22070375336093</v>
      </c>
      <c r="AN18" s="75">
        <f>IF('06 (ind)'!AN$1="si",100*(('06 (ind)'!AN17-MIN('06 (ind)'!AN$6:AN$37))/(MAX('06 (ind)'!AN$6:AN$37)-MIN('06 (ind)'!AN$6:AN$37))),ABS(-100+(100*(('06 (ind)'!AN17-MIN('06 (ind)'!AN$6:AN$37))/(MAX('06 (ind)'!AN$6:AN$37)-MIN('06 (ind)'!AN$6:AN$37))))))</f>
        <v>0</v>
      </c>
      <c r="AO18" s="75">
        <f>IF('06 (ind)'!AO$1="si",100*(('06 (ind)'!AO17-MIN('06 (ind)'!AO$6:AO$37))/(MAX('06 (ind)'!AO$6:AO$37)-MIN('06 (ind)'!AO$6:AO$37))),ABS(-100+(100*(('06 (ind)'!AO17-MIN('06 (ind)'!AO$6:AO$37))/(MAX('06 (ind)'!AO$6:AO$37)-MIN('06 (ind)'!AO$6:AO$37))))))</f>
        <v>37.96644244822258</v>
      </c>
      <c r="AP18" s="75">
        <f>IF('06 (ind)'!AP$1="si",100*(('06 (ind)'!AP17-MIN('06 (ind)'!AP$6:AP$37))/(MAX('06 (ind)'!AP$6:AP$37)-MIN('06 (ind)'!AP$6:AP$37))),ABS(-100+(100*(('06 (ind)'!AP17-MIN('06 (ind)'!AP$6:AP$37))/(MAX('06 (ind)'!AP$6:AP$37)-MIN('06 (ind)'!AP$6:AP$37))))))</f>
        <v>67.71799628942486</v>
      </c>
      <c r="AQ18" s="75">
        <f>IF('06 (ind)'!AQ$1="si",100*(('06 (ind)'!AQ17-MIN('06 (ind)'!AQ$6:AQ$37))/(MAX('06 (ind)'!AQ$6:AQ$37)-MIN('06 (ind)'!AQ$6:AQ$37))),ABS(-100+(100*(('06 (ind)'!AQ17-MIN('06 (ind)'!AQ$6:AQ$37))/(MAX('06 (ind)'!AQ$6:AQ$37)-MIN('06 (ind)'!AQ$6:AQ$37))))))</f>
        <v>1.4029153470722844</v>
      </c>
      <c r="AR18" s="75">
        <f>IF('06 (ind)'!AR$1="si",100*(('06 (ind)'!AR17-MIN('06 (ind)'!AR$6:AR$37))/(MAX('06 (ind)'!AR$6:AR$37)-MIN('06 (ind)'!AR$6:AR$37))),ABS(-100+(100*(('06 (ind)'!AR17-MIN('06 (ind)'!AR$6:AR$37))/(MAX('06 (ind)'!AR$6:AR$37)-MIN('06 (ind)'!AR$6:AR$37))))))</f>
        <v>19.718067656544992</v>
      </c>
      <c r="AS18" s="75">
        <f>IF('06 (ind)'!AS$1="si",100*(('06 (ind)'!AS17-MIN('06 (ind)'!AS$6:AS$37))/(MAX('06 (ind)'!AS$6:AS$37)-MIN('06 (ind)'!AS$6:AS$37))),ABS(-100+(100*(('06 (ind)'!AS17-MIN('06 (ind)'!AS$6:AS$37))/(MAX('06 (ind)'!AS$6:AS$37)-MIN('06 (ind)'!AS$6:AS$37))))))</f>
        <v>59.668508287292823</v>
      </c>
      <c r="AT18" s="75">
        <f>IF('06 (ind)'!AT$1="si",100*(('06 (ind)'!AT17-MIN('06 (ind)'!AT$6:AT$37))/(MAX('06 (ind)'!AT$6:AT$37)-MIN('06 (ind)'!AT$6:AT$37))),ABS(-100+(100*(('06 (ind)'!AT17-MIN('06 (ind)'!AT$6:AT$37))/(MAX('06 (ind)'!AT$6:AT$37)-MIN('06 (ind)'!AT$6:AT$37))))))</f>
        <v>0</v>
      </c>
      <c r="AU18" s="75">
        <f>IF('06 (ind)'!AU$1="si",100*(('06 (ind)'!AU17-MIN('06 (ind)'!AU$6:AU$37))/(MAX('06 (ind)'!AU$6:AU$37)-MIN('06 (ind)'!AU$6:AU$37))),ABS(-100+(100*(('06 (ind)'!AU17-MIN('06 (ind)'!AU$6:AU$37))/(MAX('06 (ind)'!AU$6:AU$37)-MIN('06 (ind)'!AU$6:AU$37))))))</f>
        <v>54.23298614622307</v>
      </c>
      <c r="AV18" s="75">
        <f>IF('06 (ind)'!AV$1="si",100*(('06 (ind)'!AV17-MIN('06 (ind)'!AV$6:AV$37))/(MAX('06 (ind)'!AV$6:AV$37)-MIN('06 (ind)'!AV$6:AV$37))),ABS(-100+(100*(('06 (ind)'!AV17-MIN('06 (ind)'!AV$6:AV$37))/(MAX('06 (ind)'!AV$6:AV$37)-MIN('06 (ind)'!AV$6:AV$37))))))</f>
        <v>56.672443674176783</v>
      </c>
      <c r="AW18" s="75">
        <f>IF('06 (ind)'!AW$1="si",100*(('06 (ind)'!AW17-MIN('06 (ind)'!AW$6:AW$37))/(MAX('06 (ind)'!AW$6:AW$37)-MIN('06 (ind)'!AW$6:AW$37))),ABS(-100+(100*(('06 (ind)'!AW17-MIN('06 (ind)'!AW$6:AW$37))/(MAX('06 (ind)'!AW$6:AW$37)-MIN('06 (ind)'!AW$6:AW$37))))))</f>
        <v>35.891286970423671</v>
      </c>
      <c r="AX18" s="75">
        <f>IF('06 (ind)'!AX$1="si",100*(('06 (ind)'!AX17-MIN('06 (ind)'!AX$6:AX$37))/(MAX('06 (ind)'!AX$6:AX$37)-MIN('06 (ind)'!AX$6:AX$37))),ABS(-100+(100*(('06 (ind)'!AX17-MIN('06 (ind)'!AX$6:AX$37))/(MAX('06 (ind)'!AX$6:AX$37)-MIN('06 (ind)'!AX$6:AX$37))))))</f>
        <v>7.4732214703529563</v>
      </c>
      <c r="AY18" s="75">
        <f>IF('06 (ind)'!AY$1="si",100*(('06 (ind)'!AY17-MIN('06 (ind)'!AY$6:AY$37))/(MAX('06 (ind)'!AY$6:AY$37)-MIN('06 (ind)'!AY$6:AY$37))),ABS(-100+(100*(('06 (ind)'!AY17-MIN('06 (ind)'!AY$6:AY$37))/(MAX('06 (ind)'!AY$6:AY$37)-MIN('06 (ind)'!AY$6:AY$37))))))</f>
        <v>7.516650808753579</v>
      </c>
      <c r="AZ18" s="75">
        <f>IF('06 (ind)'!AZ$1="si",100*(('06 (ind)'!AZ17-MIN('06 (ind)'!AZ$6:AZ$37))/(MAX('06 (ind)'!AZ$6:AZ$37)-MIN('06 (ind)'!AZ$6:AZ$37))),ABS(-100+(100*(('06 (ind)'!AZ17-MIN('06 (ind)'!AZ$6:AZ$37))/(MAX('06 (ind)'!AZ$6:AZ$37)-MIN('06 (ind)'!AZ$6:AZ$37))))))</f>
        <v>33.034086213337353</v>
      </c>
      <c r="BA18" s="75">
        <f>IF('06 (ind)'!BA$1="si",100*(('06 (ind)'!BA17-MIN('06 (ind)'!BA$6:BA$37))/(MAX('06 (ind)'!BA$6:BA$37)-MIN('06 (ind)'!BA$6:BA$37))),ABS(-100+(100*(('06 (ind)'!BA17-MIN('06 (ind)'!BA$6:BA$37))/(MAX('06 (ind)'!BA$6:BA$37)-MIN('06 (ind)'!BA$6:BA$37))))))</f>
        <v>0</v>
      </c>
      <c r="BB18" s="75">
        <f>IF('06 (ind)'!BB$1="si",100*(('06 (ind)'!BB17-MIN('06 (ind)'!BB$6:BB$37))/(MAX('06 (ind)'!BB$6:BB$37)-MIN('06 (ind)'!BB$6:BB$37))),ABS(-100+(100*(('06 (ind)'!BB17-MIN('06 (ind)'!BB$6:BB$37))/(MAX('06 (ind)'!BB$6:BB$37)-MIN('06 (ind)'!BB$6:BB$37))))))</f>
        <v>23.039942027416998</v>
      </c>
      <c r="BC18" s="75">
        <f>IF('06 (ind)'!BC$1="si",100*(('06 (ind)'!BC17-MIN('06 (ind)'!BC$6:BC$37))/(MAX('06 (ind)'!BC$6:BC$37)-MIN('06 (ind)'!BC$6:BC$37))),ABS(-100+(100*(('06 (ind)'!BC17-MIN('06 (ind)'!BC$6:BC$37))/(MAX('06 (ind)'!BC$6:BC$37)-MIN('06 (ind)'!BC$6:BC$37))))))</f>
        <v>9.2391908608397078</v>
      </c>
      <c r="BD18" s="75">
        <f>IF('06 (ind)'!BD$1="si",100*(('06 (ind)'!BD17-MIN('06 (ind)'!BD$6:BD$37))/(MAX('06 (ind)'!BD$6:BD$37)-MIN('06 (ind)'!BD$6:BD$37))),ABS(-100+(100*(('06 (ind)'!BD17-MIN('06 (ind)'!BD$6:BD$37))/(MAX('06 (ind)'!BD$6:BD$37)-MIN('06 (ind)'!BD$6:BD$37))))))</f>
        <v>33.417472760860349</v>
      </c>
      <c r="BE18" s="75">
        <f>IF('06 (ind)'!BE$1="si",100*(('06 (ind)'!BE17-MIN('06 (ind)'!BE$6:BE$37))/(MAX('06 (ind)'!BE$6:BE$37)-MIN('06 (ind)'!BE$6:BE$37))),ABS(-100+(100*(('06 (ind)'!BE17-MIN('06 (ind)'!BE$6:BE$37))/(MAX('06 (ind)'!BE$6:BE$37)-MIN('06 (ind)'!BE$6:BE$37))))))</f>
        <v>14.889705882352944</v>
      </c>
      <c r="BF18" s="75">
        <f>IF('06 (ind)'!BF$1="si",100*(('06 (ind)'!BF17-MIN('06 (ind)'!BF$6:BF$37))/(MAX('06 (ind)'!BF$6:BF$37)-MIN('06 (ind)'!BF$6:BF$37))),ABS(-100+(100*(('06 (ind)'!BF17-MIN('06 (ind)'!BF$6:BF$37))/(MAX('06 (ind)'!BF$6:BF$37)-MIN('06 (ind)'!BF$6:BF$37))))))</f>
        <v>4.2152622232425028</v>
      </c>
      <c r="BG18" s="75">
        <f>IF('06 (ind)'!BG$1="si",100*(('06 (ind)'!BG17-MIN('06 (ind)'!BG$6:BG$37))/(MAX('06 (ind)'!BG$6:BG$37)-MIN('06 (ind)'!BG$6:BG$37))),ABS(-100+(100*(('06 (ind)'!BG17-MIN('06 (ind)'!BG$6:BG$37))/(MAX('06 (ind)'!BG$6:BG$37)-MIN('06 (ind)'!BG$6:BG$37))))))</f>
        <v>30.262429229942228</v>
      </c>
      <c r="BH18" s="75">
        <f>IF('06 (ind)'!BH$1="si",100*(('06 (ind)'!BH17-MIN('06 (ind)'!BH$6:BH$37))/(MAX('06 (ind)'!BH$6:BH$37)-MIN('06 (ind)'!BH$6:BH$37))),ABS(-100+(100*(('06 (ind)'!BH17-MIN('06 (ind)'!BH$6:BH$37))/(MAX('06 (ind)'!BH$6:BH$37)-MIN('06 (ind)'!BH$6:BH$37))))))</f>
        <v>10.608899849858149</v>
      </c>
      <c r="BI18" s="75">
        <f>IF('06 (ind)'!BI$1="si",100*(('06 (ind)'!BI17-MIN('06 (ind)'!BI$6:BI$37))/(MAX('06 (ind)'!BI$6:BI$37)-MIN('06 (ind)'!BI$6:BI$37))),ABS(-100+(100*(('06 (ind)'!BI17-MIN('06 (ind)'!BI$6:BI$37))/(MAX('06 (ind)'!BI$6:BI$37)-MIN('06 (ind)'!BI$6:BI$37))))))</f>
        <v>95.385083999867774</v>
      </c>
      <c r="BJ18" s="75">
        <f>IF('06 (ind)'!BJ$1="si",100*(('06 (ind)'!BJ17-MIN('06 (ind)'!BJ$6:BJ$37))/(MAX('06 (ind)'!BJ$6:BJ$37)-MIN('06 (ind)'!BJ$6:BJ$37))),ABS(-100+(100*(('06 (ind)'!BJ17-MIN('06 (ind)'!BJ$6:BJ$37))/(MAX('06 (ind)'!BJ$6:BJ$37)-MIN('06 (ind)'!BJ$6:BJ$37))))))</f>
        <v>0.76788120269251814</v>
      </c>
      <c r="BK18" s="75">
        <f>IF('06 (ind)'!BK$1="si",100*(('06 (ind)'!BK17-MIN('06 (ind)'!BK$6:BK$37))/(MAX('06 (ind)'!BK$6:BK$37)-MIN('06 (ind)'!BK$6:BK$37))),ABS(-100+(100*(('06 (ind)'!BK17-MIN('06 (ind)'!BK$6:BK$37))/(MAX('06 (ind)'!BK$6:BK$37)-MIN('06 (ind)'!BK$6:BK$37))))))</f>
        <v>12.206309064975075</v>
      </c>
      <c r="BL18" s="75">
        <f>IF('06 (ind)'!BL$1="si",100*(('06 (ind)'!BL17-MIN('06 (ind)'!BL$6:BL$37))/(MAX('06 (ind)'!BL$6:BL$37)-MIN('06 (ind)'!BL$6:BL$37))),ABS(-100+(100*(('06 (ind)'!BL17-MIN('06 (ind)'!BL$6:BL$37))/(MAX('06 (ind)'!BL$6:BL$37)-MIN('06 (ind)'!BL$6:BL$37))))))</f>
        <v>32</v>
      </c>
      <c r="BM18" s="75">
        <f>IF('06 (ind)'!BM$1="si",100*(('06 (ind)'!BM17-MIN('06 (ind)'!BM$6:BM$37))/(MAX('06 (ind)'!BM$6:BM$37)-MIN('06 (ind)'!BM$6:BM$37))),ABS(-100+(100*(('06 (ind)'!BM17-MIN('06 (ind)'!BM$6:BM$37))/(MAX('06 (ind)'!BM$6:BM$37)-MIN('06 (ind)'!BM$6:BM$37))))))</f>
        <v>58.72015488493858</v>
      </c>
      <c r="BN18" s="75">
        <f>IF('06 (ind)'!BN$1="si",100*(('06 (ind)'!BN17-MIN('06 (ind)'!BN$6:BN$37))/(MAX('06 (ind)'!BN$6:BN$37)-MIN('06 (ind)'!BN$6:BN$37))),ABS(-100+(100*(('06 (ind)'!BN17-MIN('06 (ind)'!BN$6:BN$37))/(MAX('06 (ind)'!BN$6:BN$37)-MIN('06 (ind)'!BN$6:BN$37))))))</f>
        <v>19.373492855080681</v>
      </c>
      <c r="BO18" s="75">
        <f>IF('06 (ind)'!BO$1="si",100*(('06 (ind)'!BO17-MIN('06 (ind)'!BO$6:BO$37))/(MAX('06 (ind)'!BO$6:BO$37)-MIN('06 (ind)'!BO$6:BO$37))),ABS(-100+(100*(('06 (ind)'!BO17-MIN('06 (ind)'!BO$6:BO$37))/(MAX('06 (ind)'!BO$6:BO$37)-MIN('06 (ind)'!BO$6:BO$37))))))</f>
        <v>40.515249142434463</v>
      </c>
      <c r="BP18" s="75">
        <f>IF('06 (ind)'!BP$1="si",100*(('06 (ind)'!BP17-MIN('06 (ind)'!BP$6:BP$37))/(MAX('06 (ind)'!BP$6:BP$37)-MIN('06 (ind)'!BP$6:BP$37))),ABS(-100+(100*(('06 (ind)'!BP17-MIN('06 (ind)'!BP$6:BP$37))/(MAX('06 (ind)'!BP$6:BP$37)-MIN('06 (ind)'!BP$6:BP$37))))))</f>
        <v>11.51583070038032</v>
      </c>
      <c r="BQ18" s="75">
        <f>IF('06 (ind)'!BQ$1="si",100*(('06 (ind)'!BQ17-MIN('06 (ind)'!BQ$6:BQ$37))/(MAX('06 (ind)'!BQ$6:BQ$37)-MIN('06 (ind)'!BQ$6:BQ$37))),ABS(-100+(100*(('06 (ind)'!BQ17-MIN('06 (ind)'!BQ$6:BQ$37))/(MAX('06 (ind)'!BQ$6:BQ$37)-MIN('06 (ind)'!BQ$6:BQ$37))))))</f>
        <v>23.804131957751213</v>
      </c>
      <c r="BR18" s="75">
        <f>IF('06 (ind)'!BR$1="si",100*(('06 (ind)'!BR17-MIN('06 (ind)'!BR$6:BR$37))/(MAX('06 (ind)'!BR$6:BR$37)-MIN('06 (ind)'!BR$6:BR$37))),ABS(-100+(100*(('06 (ind)'!BR17-MIN('06 (ind)'!BR$6:BR$37))/(MAX('06 (ind)'!BP$6:BP$37)-MIN('06 (ind)'!BR$6:BR$37))))))</f>
        <v>8.8449809802257224</v>
      </c>
      <c r="BS18" s="75">
        <f>IF('06 (ind)'!BS$1="si",100*(('06 (ind)'!BS17-MIN('06 (ind)'!BS$6:BS$37))/(MAX('06 (ind)'!BS$6:BS$37)-MIN('06 (ind)'!BS$6:BS$37))),ABS(-100+(100*(('06 (ind)'!BS17-MIN('06 (ind)'!BS$6:BS$37))/(MAX('06 (ind)'!BQ$6:BQ$37)-MIN('06 (ind)'!BS$6:BS$37))))))</f>
        <v>37.345081539119775</v>
      </c>
      <c r="BT18" s="75">
        <f>IF('06 (ind)'!BT$1="si",100*(('06 (ind)'!BT17-MIN('06 (ind)'!BT$6:BT$37))/(MAX('06 (ind)'!BT$6:BT$37)-MIN('06 (ind)'!BT$6:BT$37))),ABS(-100+(100*(('06 (ind)'!BT17-MIN('06 (ind)'!BT$6:BT$37))/(MAX('06 (ind)'!BR$6:BR$37)-MIN('06 (ind)'!BT$6:BT$37))))))</f>
        <v>86.664010000000005</v>
      </c>
      <c r="BU18" s="75">
        <f>IF('06 (ind)'!BU$1="si",100*(('06 (ind)'!BU17-MIN('06 (ind)'!BU$6:BU$37))/(MAX('06 (ind)'!BU$6:BU$37)-MIN('06 (ind)'!BU$6:BU$37))),ABS(-100+(100*(('06 (ind)'!BU17-MIN('06 (ind)'!BU$6:BU$37))/(MAX('06 (ind)'!BU$6:BU$37)-MIN('06 (ind)'!BU$6:BU$37))))))</f>
        <v>34.390575441776178</v>
      </c>
      <c r="BV18" s="75">
        <f>IF('06 (ind)'!BV$1="si",100*(('06 (ind)'!BV17-MIN('06 (ind)'!BV$6:BV$37))/(MAX('06 (ind)'!BV$6:BV$37)-MIN('06 (ind)'!BV$6:BV$37))),ABS(-100+(100*(('06 (ind)'!BV17-MIN('06 (ind)'!BV$6:BV$37))/(MAX('06 (ind)'!BV$6:BV$37)-MIN('06 (ind)'!BV$6:BV$37))))))</f>
        <v>0</v>
      </c>
      <c r="BW18" s="75">
        <f>IF('06 (ind)'!BW$1="si",100*(('06 (ind)'!BW17-MIN('06 (ind)'!BW$6:BW$37))/(MAX('06 (ind)'!BW$6:BW$37)-MIN('06 (ind)'!BW$6:BW$37))),ABS(-100+(100*(('06 (ind)'!BW17-MIN('06 (ind)'!BW$6:BW$37))/(MAX('06 (ind)'!BW$6:BW$37)-MIN('06 (ind)'!BW$6:BW$37))))))</f>
        <v>93.752460952880966</v>
      </c>
      <c r="BX18" s="75">
        <f>IF('06 (ind)'!BX$1="si",100*(('06 (ind)'!BX17-MIN('06 (ind)'!BX$6:BX$37))/(MAX('06 (ind)'!BX$6:BX$37)-MIN('06 (ind)'!BX$6:BX$37))),ABS(-100+(100*(('06 (ind)'!BX17-MIN('06 (ind)'!BX$6:BX$37))/(MAX('06 (ind)'!BX$6:BX$37)-MIN('06 (ind)'!BX$6:BX$37))))))</f>
        <v>20.207110815859508</v>
      </c>
      <c r="BY18" s="75">
        <f>IF('06 (ind)'!BY$1="si",100*(('06 (ind)'!BY17-MIN('06 (ind)'!BY$6:BY$37))/(MAX('06 (ind)'!BY$6:BY$37)-MIN('06 (ind)'!BY$6:BY$37))),ABS(-100+(100*(('06 (ind)'!BY17-MIN('06 (ind)'!BY$6:BY$37))/(MAX('06 (ind)'!BY$6:BY$37)-MIN('06 (ind)'!BY$6:BY$37))))))</f>
        <v>9.277542989643992</v>
      </c>
      <c r="BZ18" s="75">
        <f>IF('06 (ind)'!BZ$1="si",100*(('06 (ind)'!BZ17-MIN('06 (ind)'!BZ$6:BZ$37))/(MAX('06 (ind)'!BZ$6:BZ$37)-MIN('06 (ind)'!BZ$6:BZ$37))),ABS(-100+(100*(('06 (ind)'!BZ17-MIN('06 (ind)'!BZ$6:BZ$37))/(MAX('06 (ind)'!BZ$6:BZ$37)-MIN('06 (ind)'!BZ$6:BZ$37))))))</f>
        <v>94.566346937866385</v>
      </c>
      <c r="CA18" s="75">
        <f>IF('06 (ind)'!CA$1="si",100*(('06 (ind)'!CA17-MIN('06 (ind)'!CA$6:CA$37))/(MAX('06 (ind)'!CA$6:CA$37)-MIN('06 (ind)'!CA$6:CA$37))),ABS(-100+(100*(('06 (ind)'!CA17-MIN('06 (ind)'!CA$6:CA$37))/(MAX('06 (ind)'!CA$6:CA$37)-MIN('06 (ind)'!CA$6:CA$37))))))</f>
        <v>18.773224808606635</v>
      </c>
      <c r="CB18" s="75">
        <f>IF('06 (ind)'!CB$1="si",100*(('06 (ind)'!CB17-MIN('06 (ind)'!CB$6:CB$37))/(MAX('06 (ind)'!CB$6:CB$37)-MIN('06 (ind)'!CB$6:CB$37))),ABS(-100+(100*(('06 (ind)'!CB17-MIN('06 (ind)'!CB$6:CB$37))/(MAX('06 (ind)'!CB$6:CB$37)-MIN('06 (ind)'!CB$6:CB$37))))))</f>
        <v>57.021276595744673</v>
      </c>
      <c r="CC18" s="75">
        <f>IF('06 (ind)'!CC$1="si",100*(('06 (ind)'!CC17-MIN('06 (ind)'!CC$6:CC$37))/(MAX('06 (ind)'!CC$6:CC$37)-MIN('06 (ind)'!CC$6:CC$37))),ABS(-100+(100*(('06 (ind)'!CC17-MIN('06 (ind)'!CC$6:CC$37))/(MAX('06 (ind)'!CC$6:CC$37)-MIN('06 (ind)'!CC$6:CC$37))))))</f>
        <v>18.395562602243416</v>
      </c>
      <c r="CD18" s="75">
        <f>IF('06 (ind)'!CD$1="si",100*(('06 (ind)'!CD17-MIN('06 (ind)'!CD$6:CD$37))/(MAX('06 (ind)'!CD$6:CD$37)-MIN('06 (ind)'!CD$6:CD$37))),ABS(-100+(100*(('06 (ind)'!CD17-MIN('06 (ind)'!CD$6:CD$37))/(MAX('06 (ind)'!CD$6:CD$37)-MIN('06 (ind)'!CD$6:CD$37))))))</f>
        <v>0</v>
      </c>
      <c r="CE18" s="75">
        <f>IF('06 (ind)'!CE$1="si",100*(('06 (ind)'!CE17-MIN('06 (ind)'!CE$6:CE$37))/(MAX('06 (ind)'!CE$6:CE$37)-MIN('06 (ind)'!CE$6:CE$37))),ABS(-100+(100*(('06 (ind)'!CE17-MIN('06 (ind)'!CE$6:CE$37))/(MAX('06 (ind)'!CE$6:CE$37)-MIN('06 (ind)'!CE$6:CE$37))))))</f>
        <v>45.684834193752287</v>
      </c>
      <c r="CF18" s="75">
        <f>IF('06 (ind)'!CF$1="si",100*(('06 (ind)'!CF17-MIN('06 (ind)'!CF$6:CF$37))/(MAX('06 (ind)'!CF$6:CF$37)-MIN('06 (ind)'!CF$6:CF$37))),ABS(-100+(100*(('06 (ind)'!CF17-MIN('06 (ind)'!CF$6:CF$37))/(MAX('06 (ind)'!CF$6:CF$37)-MIN('06 (ind)'!CF$6:CF$37))))))</f>
        <v>0</v>
      </c>
      <c r="CG18" s="75">
        <f>IF('06 (ind)'!CG$1="si",100*(('06 (ind)'!CG17-MIN('06 (ind)'!CG$6:CG$37))/(MAX('06 (ind)'!CG$6:CG$37)-MIN('06 (ind)'!CG$6:CG$37))),ABS(-100+(100*(('06 (ind)'!CG17-MIN('06 (ind)'!CG$6:CG$37))/(MAX('06 (ind)'!CG$6:CG$37)-MIN('06 (ind)'!CG$6:CG$37))))))</f>
        <v>7.5602890201052277</v>
      </c>
      <c r="CH18" s="75">
        <f>IF('06 (ind)'!CH$1="si",100*(('06 (ind)'!CH17-MIN('06 (ind)'!CH$6:CH$37))/(MAX('06 (ind)'!CH$6:CH$37)-MIN('06 (ind)'!CH$6:CH$37))),ABS(-100+(100*(('06 (ind)'!CH17-MIN('06 (ind)'!CH$6:CH$37))/(MAX('06 (ind)'!CH$6:CH$37)-MIN('06 (ind)'!CH$6:CH$37))))))</f>
        <v>35.366309610004535</v>
      </c>
      <c r="CI18" s="75">
        <f>IF('06 (ind)'!CI$1="si",100*(('06 (ind)'!CI17-MIN('06 (ind)'!CI$6:CI$37))/(MAX('06 (ind)'!CI$6:CI$37)-MIN('06 (ind)'!CI$6:CI$37))),ABS(-100+(100*(('06 (ind)'!CI17-MIN('06 (ind)'!CI$6:CI$37))/(MAX('06 (ind)'!CI$6:CI$37)-MIN('06 (ind)'!CI$6:CI$37))))))</f>
        <v>21.987198351443084</v>
      </c>
      <c r="CJ18" s="75">
        <f>IF('06 (ind)'!CJ$1="si",100*(('06 (ind)'!CJ17-MIN('06 (ind)'!CJ$6:CJ$37))/(MAX('06 (ind)'!CJ$6:CJ$37)-MIN('06 (ind)'!CJ$6:CJ$37))),ABS(-100+(100*(('06 (ind)'!CJ17-MIN('06 (ind)'!CJ$6:CJ$37))/(MAX('06 (ind)'!CJ$6:CJ$37)-MIN('06 (ind)'!CJ$6:CJ$37))))))</f>
        <v>0</v>
      </c>
      <c r="CK18" s="75">
        <f>IF('06 (ind)'!CK$1="si",100*(('06 (ind)'!CK17-MIN('06 (ind)'!CK$6:CK$37))/(MAX('06 (ind)'!CK$6:CK$37)-MIN('06 (ind)'!CK$6:CK$37))),ABS(-100+(100*(('06 (ind)'!CK17-MIN('06 (ind)'!CK$6:CK$37))/(MAX('06 (ind)'!CK$6:CK$37)-MIN('06 (ind)'!CK$6:CK$37))))))</f>
        <v>4.6383901137759658</v>
      </c>
      <c r="CL18" s="75">
        <f>IF('06 (ind)'!CL$1="si",100*(('06 (ind)'!CL17-MIN('06 (ind)'!CL$6:CL$37))/(MAX('06 (ind)'!CL$6:CL$37)-MIN('06 (ind)'!CL$6:CL$37))),ABS(-100+(100*(('06 (ind)'!CL17-MIN('06 (ind)'!CL$6:CL$37))/(MAX('06 (ind)'!CL$6:CL$37)-MIN('06 (ind)'!CL$6:CL$37))))))</f>
        <v>0.45742984409989551</v>
      </c>
      <c r="CM18" s="75">
        <f>IF('06 (ind)'!CM$1="si",100*(('06 (ind)'!CM17-MIN('06 (ind)'!CM$6:CM$37))/(MAX('06 (ind)'!CM$6:CM$37)-MIN('06 (ind)'!CM$6:CM$37))),ABS(-100+(100*(('06 (ind)'!CM17-MIN('06 (ind)'!CM$6:CM$37))/(MAX('06 (ind)'!CM$6:CM$37)-MIN('06 (ind)'!CM$6:CM$37))))))</f>
        <v>0</v>
      </c>
    </row>
    <row r="19" spans="1:91">
      <c r="A19" s="18" t="s">
        <v>148</v>
      </c>
      <c r="B19" s="87">
        <f>IF('06 (ind)'!B$1="si",100*(('06 (ind)'!B18-MIN('06 (ind)'!B$6:B$37))/(MAX('06 (ind)'!B$6:B$37)-MIN('06 (ind)'!B$6:B$37))),ABS(-100+(100*(('06 (ind)'!B18-MIN('06 (ind)'!B$6:B$37))/(MAX('06 (ind)'!B$6:B$37)-MIN('06 (ind)'!B$6:B$37))))))</f>
        <v>4.6219667867582173</v>
      </c>
      <c r="C19" s="87">
        <f>IF('06 (ind)'!C$1="si",100*(('06 (ind)'!C18-MIN('06 (ind)'!C$6:C$37))/(MAX('06 (ind)'!C$6:C$37)-MIN('06 (ind)'!C$6:C$37))),ABS(-100+(100*(('06 (ind)'!C18-MIN('06 (ind)'!C$6:C$37))/(MAX('06 (ind)'!C$6:C$37)-MIN('06 (ind)'!C$6:C$37))))))</f>
        <v>19.229777815598435</v>
      </c>
      <c r="D19" s="87">
        <f>IF('06 (ind)'!D$1="si",100*(('06 (ind)'!D18-MIN('06 (ind)'!D$6:D$37))/(MAX('06 (ind)'!D$6:D$37)-MIN('06 (ind)'!D$6:D$37))),ABS(-100+(100*(('06 (ind)'!D18-MIN('06 (ind)'!D$6:D$37))/(MAX('06 (ind)'!D$6:D$37)-MIN('06 (ind)'!D$6:D$37))))))</f>
        <v>70.747717026090172</v>
      </c>
      <c r="E19" s="87">
        <f>IF('06 (ind)'!E$1="si",100*(('06 (ind)'!E18-MIN('06 (ind)'!E$6:E$37))/(MAX('06 (ind)'!E$6:E$37)-MIN('06 (ind)'!E$6:E$37))),ABS(-100+(100*(('06 (ind)'!E18-MIN('06 (ind)'!E$6:E$37))/(MAX('06 (ind)'!E$6:E$37)-MIN('06 (ind)'!E$6:E$37))))))</f>
        <v>62.762628520339739</v>
      </c>
      <c r="F19" s="87">
        <f>IF('06 (ind)'!F$1="si",100*(('06 (ind)'!F18-MIN('06 (ind)'!F$6:F$37))/(MAX('06 (ind)'!F$6:F$37)-MIN('06 (ind)'!F$6:F$37))),ABS(-100+(100*(('06 (ind)'!F18-MIN('06 (ind)'!F$6:F$37))/(MAX('06 (ind)'!F$6:F$37)-MIN('06 (ind)'!F$6:F$37))))))</f>
        <v>49.382716049382729</v>
      </c>
      <c r="G19" s="87">
        <f>IF('06 (ind)'!G$1="si",100*(('06 (ind)'!G18-MIN('06 (ind)'!G$6:G$37))/(MAX('06 (ind)'!G$6:G$37)-MIN('06 (ind)'!G$6:G$37))),ABS(-100+(100*(('06 (ind)'!G18-MIN('06 (ind)'!G$6:G$37))/(MAX('06 (ind)'!G$6:G$37)-MIN('06 (ind)'!G$6:G$37))))))</f>
        <v>47.204968944099377</v>
      </c>
      <c r="H19" s="87">
        <f>IF('06 (ind)'!H$1="si",100*(('06 (ind)'!H18-MIN('06 (ind)'!H$6:H$37))/(MAX('06 (ind)'!H$6:H$37)-MIN('06 (ind)'!H$6:H$37))),ABS(-100+(100*(('06 (ind)'!H18-MIN('06 (ind)'!H$6:H$37))/(MAX('06 (ind)'!H$6:H$37)-MIN('06 (ind)'!H$6:H$37))))))</f>
        <v>20.245398773006141</v>
      </c>
      <c r="I19" s="87">
        <f>IF('06 (ind)'!I$1="si",100*(('06 (ind)'!I18-MIN('06 (ind)'!I$6:I$37))/(MAX('06 (ind)'!I$6:I$37)-MIN('06 (ind)'!I$6:I$37))),ABS(-100+(100*(('06 (ind)'!I18-MIN('06 (ind)'!I$6:I$37))/(MAX('06 (ind)'!I$6:I$37)-MIN('06 (ind)'!I$6:I$37))))))</f>
        <v>65.517241379310349</v>
      </c>
      <c r="J19" s="87">
        <f>IF('06 (ind)'!J$1="si",100*(('06 (ind)'!J18-MIN('06 (ind)'!J$6:J$37))/(MAX('06 (ind)'!J$6:J$37)-MIN('06 (ind)'!J$6:J$37))),ABS(-100+(100*(('06 (ind)'!J18-MIN('06 (ind)'!J$6:J$37))/(MAX('06 (ind)'!J$6:J$37)-MIN('06 (ind)'!J$6:J$37))))))</f>
        <v>24.556962025316466</v>
      </c>
      <c r="K19" s="87">
        <f>IF('06 (ind)'!K$1="si",100*(('06 (ind)'!K18-MIN('06 (ind)'!K$6:K$37))/(MAX('06 (ind)'!K$6:K$37)-MIN('06 (ind)'!K$6:K$37))),ABS(-100+(100*(('06 (ind)'!K18-MIN('06 (ind)'!K$6:K$37))/(MAX('06 (ind)'!K$6:K$37)-MIN('06 (ind)'!K$6:K$37))))))</f>
        <v>52.081267702125203</v>
      </c>
      <c r="L19" s="87">
        <f>IF('06 (ind)'!L$1="si",100*(('06 (ind)'!L18-MIN('06 (ind)'!L$6:L$37))/(MAX('06 (ind)'!L$6:L$37)-MIN('06 (ind)'!L$6:L$37))),ABS(-100+(100*(('06 (ind)'!L18-MIN('06 (ind)'!L$6:L$37))/(MAX('06 (ind)'!L$6:L$37)-MIN('06 (ind)'!L$6:L$37))))))</f>
        <v>100</v>
      </c>
      <c r="M19" s="87">
        <f>IF('06 (ind)'!M$1="si",100*(('06 (ind)'!M18-MIN('06 (ind)'!M$6:M$37))/(MAX('06 (ind)'!M$6:M$37)-MIN('06 (ind)'!M$6:M$37))),ABS(-100+(100*(('06 (ind)'!M18-MIN('06 (ind)'!M$6:M$37))/(MAX('06 (ind)'!M$6:M$37)-MIN('06 (ind)'!M$6:M$37))))))</f>
        <v>16.592824810424077</v>
      </c>
      <c r="N19" s="87">
        <f>IF('06 (ind)'!N$1="si",100*(('06 (ind)'!N18-MIN('06 (ind)'!N$6:N$37))/(MAX('06 (ind)'!N$6:N$37)-MIN('06 (ind)'!N$6:N$37))),ABS(-100+(100*(('06 (ind)'!N18-MIN('06 (ind)'!N$6:N$37))/(MAX('06 (ind)'!N$6:N$37)-MIN('06 (ind)'!N$6:N$37))))))</f>
        <v>47.021930436118161</v>
      </c>
      <c r="O19" s="87">
        <f>IF('06 (ind)'!O$1="si",100*(('06 (ind)'!O18-MIN('06 (ind)'!O$6:O$37))/(MAX('06 (ind)'!O$6:O$37)-MIN('06 (ind)'!O$6:O$37))),ABS(-100+(100*(('06 (ind)'!O18-MIN('06 (ind)'!O$6:O$37))/(MAX('06 (ind)'!O$6:O$37)-MIN('06 (ind)'!O$6:O$37))))))</f>
        <v>87.301587301587304</v>
      </c>
      <c r="P19" s="87">
        <f>IF('06 (ind)'!P$1="si",100*(('06 (ind)'!P18-MIN('06 (ind)'!P$6:P$37))/(MAX('06 (ind)'!P$6:P$37)-MIN('06 (ind)'!P$6:P$37))),ABS(-100+(100*(('06 (ind)'!P18-MIN('06 (ind)'!P$6:P$37))/(MAX('06 (ind)'!P$6:P$37)-MIN('06 (ind)'!P$6:P$37))))))</f>
        <v>6.5454396386261475</v>
      </c>
      <c r="Q19" s="87">
        <f>IF('06 (ind)'!Q$1="si",100*(('06 (ind)'!Q18-MIN('06 (ind)'!Q$6:Q$37))/(MAX('06 (ind)'!Q$6:Q$37)-MIN('06 (ind)'!Q$6:Q$37))),ABS(-100+(100*(('06 (ind)'!Q18-MIN('06 (ind)'!Q$6:Q$37))/(MAX('06 (ind)'!Q$6:Q$37)-MIN('06 (ind)'!Q$6:Q$37))))))</f>
        <v>8.4796165843949911</v>
      </c>
      <c r="R19" s="87">
        <f>IF('06 (ind)'!R$1="si",100*(('06 (ind)'!R18-MIN('06 (ind)'!R$6:R$37))/(MAX('06 (ind)'!R$6:R$37)-MIN('06 (ind)'!R$6:R$37))),ABS(-100+(100*(('06 (ind)'!R18-MIN('06 (ind)'!R$6:R$37))/(MAX('06 (ind)'!R$6:R$37)-MIN('06 (ind)'!R$6:R$37))))))</f>
        <v>1.5740749285962479</v>
      </c>
      <c r="S19" s="75">
        <f>ABS(ABS(('06 (ind)'!S18-((MAX('06 (ind)'!S$6:S$37)+MIN('06 (ind)'!S$6:S$37))/2))/(((MAX('06 (ind)'!S$6:S$37)+MIN('06 (ind)'!S$6:S$37))/2)-MAX('06 (ind)'!S$6:S$37))*100)-100)</f>
        <v>45.609760004453072</v>
      </c>
      <c r="T19" s="75">
        <f>IF('06 (ind)'!T$1="si",100*(('06 (ind)'!T18-MIN('06 (ind)'!T$6:T$37))/(MAX('06 (ind)'!T$6:T$37)-MIN('06 (ind)'!T$6:T$37))),ABS(-100+(100*(('06 (ind)'!T18-MIN('06 (ind)'!T$6:T$37))/(MAX('06 (ind)'!T$6:T$37)-MIN('06 (ind)'!T$6:T$37))))))</f>
        <v>2.1709830030122439E-2</v>
      </c>
      <c r="U19" s="75">
        <f>IF('06 (ind)'!U$1="si",100*(('06 (ind)'!U18-MIN('06 (ind)'!U$6:U$37))/(MAX('06 (ind)'!U$6:U$37)-MIN('06 (ind)'!U$6:U$37))),ABS(-100+(100*(('06 (ind)'!U18-MIN('06 (ind)'!U$6:U$37))/(MAX('06 (ind)'!U$6:U$37)-MIN('06 (ind)'!U$6:U$37))))))</f>
        <v>20</v>
      </c>
      <c r="V19" s="75">
        <f>IF('06 (ind)'!V$1="si",100*(('06 (ind)'!V18-MIN('06 (ind)'!V$6:V$37))/(MAX('06 (ind)'!V$6:V$37)-MIN('06 (ind)'!V$6:V$37))),ABS(-100+(100*(('06 (ind)'!V18-MIN('06 (ind)'!V$6:V$37))/(MAX('06 (ind)'!V$6:V$37)-MIN('06 (ind)'!V$6:V$37))))))</f>
        <v>87.292817679558013</v>
      </c>
      <c r="W19" s="75">
        <f>IF('06 (ind)'!W$1="si",100*(('06 (ind)'!W18-MIN('06 (ind)'!W$6:W$37))/(MAX('06 (ind)'!W$6:W$37)-MIN('06 (ind)'!W$6:W$37))),ABS(-100+(100*(('06 (ind)'!W18-MIN('06 (ind)'!W$6:W$37))/(MAX('06 (ind)'!W$6:W$37)-MIN('06 (ind)'!W$6:W$37))))))</f>
        <v>21.345600186977446</v>
      </c>
      <c r="X19" s="75">
        <f>IF('06 (ind)'!X$1="si",100*(('06 (ind)'!X18-MIN('06 (ind)'!X$6:X$37))/(MAX('06 (ind)'!X$6:X$37)-MIN('06 (ind)'!X$6:X$37))),ABS(-100+(100*(('06 (ind)'!X18-MIN('06 (ind)'!X$6:X$37))/(MAX('06 (ind)'!X$6:X$37)-MIN('06 (ind)'!X$6:X$37))))))</f>
        <v>46.7765902462532</v>
      </c>
      <c r="Y19" s="75">
        <f>IF('06 (ind)'!Y$1="si",100*(('06 (ind)'!Y18-MIN('06 (ind)'!Y$6:Y$37))/(MAX('06 (ind)'!Y$6:Y$37)-MIN('06 (ind)'!Y$6:Y$37))),ABS(-100+(100*(('06 (ind)'!Y18-MIN('06 (ind)'!Y$6:Y$37))/(MAX('06 (ind)'!Y$6:Y$37)-MIN('06 (ind)'!Y$6:Y$37))))))</f>
        <v>45.852104517955979</v>
      </c>
      <c r="Z19" s="75">
        <f>IF('06 (ind)'!Z$1="si",100*(('06 (ind)'!Z18-MIN('06 (ind)'!Z$6:Z$37))/(MAX('06 (ind)'!Z$6:Z$37)-MIN('06 (ind)'!Z$6:Z$37))),ABS(-100+(100*(('06 (ind)'!Z18-MIN('06 (ind)'!Z$6:Z$37))/(MAX('06 (ind)'!Z$6:Z$37)-MIN('06 (ind)'!Z$6:Z$37))))))</f>
        <v>37.323428876206478</v>
      </c>
      <c r="AA19" s="75">
        <f>IF('06 (ind)'!AA$1="si",100*(('06 (ind)'!AA18-MIN('06 (ind)'!AA$6:AA$37))/(MAX('06 (ind)'!AA$6:AA$37)-MIN('06 (ind)'!AA$6:AA$37))),ABS(-100+(100*(('06 (ind)'!AA18-MIN('06 (ind)'!AA$6:AA$37))/(MAX('06 (ind)'!AA$6:AA$37)-MIN('06 (ind)'!AA$6:AA$37))))))</f>
        <v>48.013932533931289</v>
      </c>
      <c r="AB19" s="75">
        <f>IF('06 (ind)'!AB$1="si",100*(('06 (ind)'!AB18-MIN('06 (ind)'!AB$6:AB$37))/(MAX('06 (ind)'!AB$6:AB$37)-MIN('06 (ind)'!AB$6:AB$37))),ABS(-100+(100*(('06 (ind)'!AB18-MIN('06 (ind)'!AB$6:AB$37))/(MAX('06 (ind)'!AB$6:AB$37)-MIN('06 (ind)'!AB$6:AB$37))))))</f>
        <v>47.305113679410091</v>
      </c>
      <c r="AC19" s="75">
        <f>IF('06 (ind)'!AC$1="si",100*(('06 (ind)'!AC18-MIN('06 (ind)'!AC$6:AC$37))/(MAX('06 (ind)'!AC$6:AC$37)-MIN('06 (ind)'!AC$6:AC$37))),ABS(-100+(100*(('06 (ind)'!AC18-MIN('06 (ind)'!AC$6:AC$37))/(MAX('06 (ind)'!AC$6:AC$37)-MIN('06 (ind)'!AC$6:AC$37))))))</f>
        <v>43.325890463338133</v>
      </c>
      <c r="AD19" s="75">
        <f>IF('06 (ind)'!AD$1="si",100*(('06 (ind)'!AD18-MIN('06 (ind)'!AD$6:AD$37))/(MAX('06 (ind)'!AD$6:AD$37)-MIN('06 (ind)'!AD$6:AD$37))),ABS(-100+(100*(('06 (ind)'!AD18-MIN('06 (ind)'!AD$6:AD$37))/(MAX('06 (ind)'!AD$6:AD$37)-MIN('06 (ind)'!AD$6:AD$37))))))</f>
        <v>63.61670309051668</v>
      </c>
      <c r="AE19" s="75">
        <f>IF('06 (ind)'!AE$1="si",100*(('06 (ind)'!AE18-MIN('06 (ind)'!AE$6:AE$37))/(MAX('06 (ind)'!AE$6:AE$37)-MIN('06 (ind)'!AE$6:AE$37))),ABS(-100+(100*(('06 (ind)'!AE18-MIN('06 (ind)'!AE$6:AE$37))/(MAX('06 (ind)'!AE$6:AE$37)-MIN('06 (ind)'!AE$6:AE$37))))))</f>
        <v>58.611436582547817</v>
      </c>
      <c r="AF19" s="75">
        <f>IF('06 (ind)'!AF$1="si",100*(('06 (ind)'!AF18-MIN('06 (ind)'!AF$6:AF$37))/(MAX('06 (ind)'!AF$6:AF$37)-MIN('06 (ind)'!AF$6:AF$37))),ABS(-100+(100*(('06 (ind)'!AF18-MIN('06 (ind)'!AF$6:AF$37))/(MAX('06 (ind)'!AF$6:AF$37)-MIN('06 (ind)'!AF$6:AF$37))))))</f>
        <v>52.322938032780392</v>
      </c>
      <c r="AG19" s="75">
        <f>IF('06 (ind)'!AG$1="si",100*(('06 (ind)'!AG18-MIN('06 (ind)'!AG$6:AG$37))/(MAX('06 (ind)'!AG$6:AG$37)-MIN('06 (ind)'!AG$6:AG$37))),ABS(-100+(100*(('06 (ind)'!AG18-MIN('06 (ind)'!AG$6:AG$37))/(MAX('06 (ind)'!AG$6:AG$37)-MIN('06 (ind)'!AG$6:AG$37))))))</f>
        <v>95.580110497237584</v>
      </c>
      <c r="AH19" s="75">
        <f>IF('06 (ind)'!AH$1="si",100*(('06 (ind)'!AH18-MIN('06 (ind)'!AH$6:AH$37))/(MAX('06 (ind)'!AH$6:AH$37)-MIN('06 (ind)'!AH$6:AH$37))),ABS(-100+(100*(('06 (ind)'!AH18-MIN('06 (ind)'!AH$6:AH$37))/(MAX('06 (ind)'!AH$6:AH$37)-MIN('06 (ind)'!AH$6:AH$37))))))</f>
        <v>31.84357541899443</v>
      </c>
      <c r="AI19" s="75">
        <f>IF('06 (ind)'!AI$1="si",100*(('06 (ind)'!AI18-MIN('06 (ind)'!AI$6:AI$37))/(MAX('06 (ind)'!AI$6:AI$37)-MIN('06 (ind)'!AI$6:AI$37))),ABS(-100+(100*(('06 (ind)'!AI18-MIN('06 (ind)'!AI$6:AI$37))/(MAX('06 (ind)'!AI$6:AI$37)-MIN('06 (ind)'!AI$6:AI$37))))))</f>
        <v>2.3823298869023182</v>
      </c>
      <c r="AJ19" s="75">
        <f>IF('06 (ind)'!AJ$1="si",100*(('06 (ind)'!AJ18-MIN('06 (ind)'!AJ$6:AJ$37))/(MAX('06 (ind)'!AJ$6:AJ$37)-MIN('06 (ind)'!AJ$6:AJ$37))),ABS(-100+(100*(('06 (ind)'!AJ18-MIN('06 (ind)'!AJ$6:AJ$37))/(MAX('06 (ind)'!AJ$6:AJ$37)-MIN('06 (ind)'!AJ$6:AJ$37))))))</f>
        <v>59.240506329113963</v>
      </c>
      <c r="AK19" s="75">
        <f>IF('06 (ind)'!AK$1="si",100*(('06 (ind)'!AK18-MIN('06 (ind)'!AK$6:AK$37))/(MAX('06 (ind)'!AK$6:AK$37)-MIN('06 (ind)'!AK$6:AK$37))),ABS(-100+(100*(('06 (ind)'!AK18-MIN('06 (ind)'!AK$6:AK$37))/(MAX('06 (ind)'!AK$6:AK$37)-MIN('06 (ind)'!AK$6:AK$37))))))</f>
        <v>4.0947892314663861</v>
      </c>
      <c r="AL19" s="75">
        <f>IF('06 (ind)'!AL$1="si",100*(('06 (ind)'!AL18-MIN('06 (ind)'!AL$6:AL$37))/(MAX('06 (ind)'!AL$6:AL$37)-MIN('06 (ind)'!AL$6:AL$37))),ABS(-100+(100*(('06 (ind)'!AL18-MIN('06 (ind)'!AL$6:AL$37))/(MAX('06 (ind)'!AL$6:AL$37)-MIN('06 (ind)'!AL$6:AL$37))))))</f>
        <v>81.630006162122328</v>
      </c>
      <c r="AM19" s="75">
        <f>IF('06 (ind)'!AM$1="si",100*(('06 (ind)'!AM18-MIN('06 (ind)'!AM$6:AM$37))/(MAX('06 (ind)'!AM$6:AM$37)-MIN('06 (ind)'!AM$6:AM$37))),ABS(-100+(100*(('06 (ind)'!AM18-MIN('06 (ind)'!AM$6:AM$37))/(MAX('06 (ind)'!AM$6:AM$37)-MIN('06 (ind)'!AM$6:AM$37))))))</f>
        <v>54.287973265706754</v>
      </c>
      <c r="AN19" s="75">
        <f>IF('06 (ind)'!AN$1="si",100*(('06 (ind)'!AN18-MIN('06 (ind)'!AN$6:AN$37))/(MAX('06 (ind)'!AN$6:AN$37)-MIN('06 (ind)'!AN$6:AN$37))),ABS(-100+(100*(('06 (ind)'!AN18-MIN('06 (ind)'!AN$6:AN$37))/(MAX('06 (ind)'!AN$6:AN$37)-MIN('06 (ind)'!AN$6:AN$37))))))</f>
        <v>40.846562981846191</v>
      </c>
      <c r="AO19" s="75">
        <f>IF('06 (ind)'!AO$1="si",100*(('06 (ind)'!AO18-MIN('06 (ind)'!AO$6:AO$37))/(MAX('06 (ind)'!AO$6:AO$37)-MIN('06 (ind)'!AO$6:AO$37))),ABS(-100+(100*(('06 (ind)'!AO18-MIN('06 (ind)'!AO$6:AO$37))/(MAX('06 (ind)'!AO$6:AO$37)-MIN('06 (ind)'!AO$6:AO$37))))))</f>
        <v>48.686962922644597</v>
      </c>
      <c r="AP19" s="75">
        <f>IF('06 (ind)'!AP$1="si",100*(('06 (ind)'!AP18-MIN('06 (ind)'!AP$6:AP$37))/(MAX('06 (ind)'!AP$6:AP$37)-MIN('06 (ind)'!AP$6:AP$37))),ABS(-100+(100*(('06 (ind)'!AP18-MIN('06 (ind)'!AP$6:AP$37))/(MAX('06 (ind)'!AP$6:AP$37)-MIN('06 (ind)'!AP$6:AP$37))))))</f>
        <v>62.615955473098332</v>
      </c>
      <c r="AQ19" s="75">
        <f>IF('06 (ind)'!AQ$1="si",100*(('06 (ind)'!AQ18-MIN('06 (ind)'!AQ$6:AQ$37))/(MAX('06 (ind)'!AQ$6:AQ$37)-MIN('06 (ind)'!AQ$6:AQ$37))),ABS(-100+(100*(('06 (ind)'!AQ18-MIN('06 (ind)'!AQ$6:AQ$37))/(MAX('06 (ind)'!AQ$6:AQ$37)-MIN('06 (ind)'!AQ$6:AQ$37))))))</f>
        <v>3.2926999559901424</v>
      </c>
      <c r="AR19" s="75">
        <f>IF('06 (ind)'!AR$1="si",100*(('06 (ind)'!AR18-MIN('06 (ind)'!AR$6:AR$37))/(MAX('06 (ind)'!AR$6:AR$37)-MIN('06 (ind)'!AR$6:AR$37))),ABS(-100+(100*(('06 (ind)'!AR18-MIN('06 (ind)'!AR$6:AR$37))/(MAX('06 (ind)'!AR$6:AR$37)-MIN('06 (ind)'!AR$6:AR$37))))))</f>
        <v>44.520010811183944</v>
      </c>
      <c r="AS19" s="75">
        <f>IF('06 (ind)'!AS$1="si",100*(('06 (ind)'!AS18-MIN('06 (ind)'!AS$6:AS$37))/(MAX('06 (ind)'!AS$6:AS$37)-MIN('06 (ind)'!AS$6:AS$37))),ABS(-100+(100*(('06 (ind)'!AS18-MIN('06 (ind)'!AS$6:AS$37))/(MAX('06 (ind)'!AS$6:AS$37)-MIN('06 (ind)'!AS$6:AS$37))))))</f>
        <v>65.745856353591165</v>
      </c>
      <c r="AT19" s="75">
        <f>IF('06 (ind)'!AT$1="si",100*(('06 (ind)'!AT18-MIN('06 (ind)'!AT$6:AT$37))/(MAX('06 (ind)'!AT$6:AT$37)-MIN('06 (ind)'!AT$6:AT$37))),ABS(-100+(100*(('06 (ind)'!AT18-MIN('06 (ind)'!AT$6:AT$37))/(MAX('06 (ind)'!AT$6:AT$37)-MIN('06 (ind)'!AT$6:AT$37))))))</f>
        <v>0</v>
      </c>
      <c r="AU19" s="75">
        <f>IF('06 (ind)'!AU$1="si",100*(('06 (ind)'!AU18-MIN('06 (ind)'!AU$6:AU$37))/(MAX('06 (ind)'!AU$6:AU$37)-MIN('06 (ind)'!AU$6:AU$37))),ABS(-100+(100*(('06 (ind)'!AU18-MIN('06 (ind)'!AU$6:AU$37))/(MAX('06 (ind)'!AU$6:AU$37)-MIN('06 (ind)'!AU$6:AU$37))))))</f>
        <v>28.213166144200631</v>
      </c>
      <c r="AV19" s="75">
        <f>IF('06 (ind)'!AV$1="si",100*(('06 (ind)'!AV18-MIN('06 (ind)'!AV$6:AV$37))/(MAX('06 (ind)'!AV$6:AV$37)-MIN('06 (ind)'!AV$6:AV$37))),ABS(-100+(100*(('06 (ind)'!AV18-MIN('06 (ind)'!AV$6:AV$37))/(MAX('06 (ind)'!AV$6:AV$37)-MIN('06 (ind)'!AV$6:AV$37))))))</f>
        <v>98.613518197573654</v>
      </c>
      <c r="AW19" s="75">
        <f>IF('06 (ind)'!AW$1="si",100*(('06 (ind)'!AW18-MIN('06 (ind)'!AW$6:AW$37))/(MAX('06 (ind)'!AW$6:AW$37)-MIN('06 (ind)'!AW$6:AW$37))),ABS(-100+(100*(('06 (ind)'!AW18-MIN('06 (ind)'!AW$6:AW$37))/(MAX('06 (ind)'!AW$6:AW$37)-MIN('06 (ind)'!AW$6:AW$37))))))</f>
        <v>27.458033573141481</v>
      </c>
      <c r="AX19" s="75">
        <f>IF('06 (ind)'!AX$1="si",100*(('06 (ind)'!AX18-MIN('06 (ind)'!AX$6:AX$37))/(MAX('06 (ind)'!AX$6:AX$37)-MIN('06 (ind)'!AX$6:AX$37))),ABS(-100+(100*(('06 (ind)'!AX18-MIN('06 (ind)'!AX$6:AX$37))/(MAX('06 (ind)'!AX$6:AX$37)-MIN('06 (ind)'!AX$6:AX$37))))))</f>
        <v>7.9632228661090059</v>
      </c>
      <c r="AY19" s="75">
        <f>IF('06 (ind)'!AY$1="si",100*(('06 (ind)'!AY18-MIN('06 (ind)'!AY$6:AY$37))/(MAX('06 (ind)'!AY$6:AY$37)-MIN('06 (ind)'!AY$6:AY$37))),ABS(-100+(100*(('06 (ind)'!AY18-MIN('06 (ind)'!AY$6:AY$37))/(MAX('06 (ind)'!AY$6:AY$37)-MIN('06 (ind)'!AY$6:AY$37))))))</f>
        <v>26.593720266412952</v>
      </c>
      <c r="AZ19" s="75">
        <f>IF('06 (ind)'!AZ$1="si",100*(('06 (ind)'!AZ18-MIN('06 (ind)'!AZ$6:AZ$37))/(MAX('06 (ind)'!AZ$6:AZ$37)-MIN('06 (ind)'!AZ$6:AZ$37))),ABS(-100+(100*(('06 (ind)'!AZ18-MIN('06 (ind)'!AZ$6:AZ$37))/(MAX('06 (ind)'!AZ$6:AZ$37)-MIN('06 (ind)'!AZ$6:AZ$37))))))</f>
        <v>49.995815385920501</v>
      </c>
      <c r="BA19" s="75">
        <f>IF('06 (ind)'!BA$1="si",100*(('06 (ind)'!BA18-MIN('06 (ind)'!BA$6:BA$37))/(MAX('06 (ind)'!BA$6:BA$37)-MIN('06 (ind)'!BA$6:BA$37))),ABS(-100+(100*(('06 (ind)'!BA18-MIN('06 (ind)'!BA$6:BA$37))/(MAX('06 (ind)'!BA$6:BA$37)-MIN('06 (ind)'!BA$6:BA$37))))))</f>
        <v>7.7369856006740747</v>
      </c>
      <c r="BB19" s="75">
        <f>IF('06 (ind)'!BB$1="si",100*(('06 (ind)'!BB18-MIN('06 (ind)'!BB$6:BB$37))/(MAX('06 (ind)'!BB$6:BB$37)-MIN('06 (ind)'!BB$6:BB$37))),ABS(-100+(100*(('06 (ind)'!BB18-MIN('06 (ind)'!BB$6:BB$37))/(MAX('06 (ind)'!BB$6:BB$37)-MIN('06 (ind)'!BB$6:BB$37))))))</f>
        <v>20.507895745034769</v>
      </c>
      <c r="BC19" s="75">
        <f>IF('06 (ind)'!BC$1="si",100*(('06 (ind)'!BC18-MIN('06 (ind)'!BC$6:BC$37))/(MAX('06 (ind)'!BC$6:BC$37)-MIN('06 (ind)'!BC$6:BC$37))),ABS(-100+(100*(('06 (ind)'!BC18-MIN('06 (ind)'!BC$6:BC$37))/(MAX('06 (ind)'!BC$6:BC$37)-MIN('06 (ind)'!BC$6:BC$37))))))</f>
        <v>7.5608106905560772</v>
      </c>
      <c r="BD19" s="75">
        <f>IF('06 (ind)'!BD$1="si",100*(('06 (ind)'!BD18-MIN('06 (ind)'!BD$6:BD$37))/(MAX('06 (ind)'!BD$6:BD$37)-MIN('06 (ind)'!BD$6:BD$37))),ABS(-100+(100*(('06 (ind)'!BD18-MIN('06 (ind)'!BD$6:BD$37))/(MAX('06 (ind)'!BD$6:BD$37)-MIN('06 (ind)'!BD$6:BD$37))))))</f>
        <v>40.907359469291897</v>
      </c>
      <c r="BE19" s="75">
        <f>IF('06 (ind)'!BE$1="si",100*(('06 (ind)'!BE18-MIN('06 (ind)'!BE$6:BE$37))/(MAX('06 (ind)'!BE$6:BE$37)-MIN('06 (ind)'!BE$6:BE$37))),ABS(-100+(100*(('06 (ind)'!BE18-MIN('06 (ind)'!BE$6:BE$37))/(MAX('06 (ind)'!BE$6:BE$37)-MIN('06 (ind)'!BE$6:BE$37))))))</f>
        <v>69.852941176470594</v>
      </c>
      <c r="BF19" s="75">
        <f>IF('06 (ind)'!BF$1="si",100*(('06 (ind)'!BF18-MIN('06 (ind)'!BF$6:BF$37))/(MAX('06 (ind)'!BF$6:BF$37)-MIN('06 (ind)'!BF$6:BF$37))),ABS(-100+(100*(('06 (ind)'!BF18-MIN('06 (ind)'!BF$6:BF$37))/(MAX('06 (ind)'!BF$6:BF$37)-MIN('06 (ind)'!BF$6:BF$37))))))</f>
        <v>14.212101900671264</v>
      </c>
      <c r="BG19" s="75">
        <f>IF('06 (ind)'!BG$1="si",100*(('06 (ind)'!BG18-MIN('06 (ind)'!BG$6:BG$37))/(MAX('06 (ind)'!BG$6:BG$37)-MIN('06 (ind)'!BG$6:BG$37))),ABS(-100+(100*(('06 (ind)'!BG18-MIN('06 (ind)'!BG$6:BG$37))/(MAX('06 (ind)'!BG$6:BG$37)-MIN('06 (ind)'!BG$6:BG$37))))))</f>
        <v>27.547498881534622</v>
      </c>
      <c r="BH19" s="75">
        <f>IF('06 (ind)'!BH$1="si",100*(('06 (ind)'!BH18-MIN('06 (ind)'!BH$6:BH$37))/(MAX('06 (ind)'!BH$6:BH$37)-MIN('06 (ind)'!BH$6:BH$37))),ABS(-100+(100*(('06 (ind)'!BH18-MIN('06 (ind)'!BH$6:BH$37))/(MAX('06 (ind)'!BH$6:BH$37)-MIN('06 (ind)'!BH$6:BH$37))))))</f>
        <v>18.10969146918162</v>
      </c>
      <c r="BI19" s="75">
        <f>IF('06 (ind)'!BI$1="si",100*(('06 (ind)'!BI18-MIN('06 (ind)'!BI$6:BI$37))/(MAX('06 (ind)'!BI$6:BI$37)-MIN('06 (ind)'!BI$6:BI$37))),ABS(-100+(100*(('06 (ind)'!BI18-MIN('06 (ind)'!BI$6:BI$37))/(MAX('06 (ind)'!BI$6:BI$37)-MIN('06 (ind)'!BI$6:BI$37))))))</f>
        <v>100</v>
      </c>
      <c r="BJ19" s="75">
        <f>IF('06 (ind)'!BJ$1="si",100*(('06 (ind)'!BJ18-MIN('06 (ind)'!BJ$6:BJ$37))/(MAX('06 (ind)'!BJ$6:BJ$37)-MIN('06 (ind)'!BJ$6:BJ$37))),ABS(-100+(100*(('06 (ind)'!BJ18-MIN('06 (ind)'!BJ$6:BJ$37))/(MAX('06 (ind)'!BJ$6:BJ$37)-MIN('06 (ind)'!BJ$6:BJ$37))))))</f>
        <v>0</v>
      </c>
      <c r="BK19" s="75">
        <f>IF('06 (ind)'!BK$1="si",100*(('06 (ind)'!BK18-MIN('06 (ind)'!BK$6:BK$37))/(MAX('06 (ind)'!BK$6:BK$37)-MIN('06 (ind)'!BK$6:BK$37))),ABS(-100+(100*(('06 (ind)'!BK18-MIN('06 (ind)'!BK$6:BK$37))/(MAX('06 (ind)'!BK$6:BK$37)-MIN('06 (ind)'!BK$6:BK$37))))))</f>
        <v>0</v>
      </c>
      <c r="BL19" s="75">
        <f>IF('06 (ind)'!BL$1="si",100*(('06 (ind)'!BL18-MIN('06 (ind)'!BL$6:BL$37))/(MAX('06 (ind)'!BL$6:BL$37)-MIN('06 (ind)'!BL$6:BL$37))),ABS(-100+(100*(('06 (ind)'!BL18-MIN('06 (ind)'!BL$6:BL$37))/(MAX('06 (ind)'!BL$6:BL$37)-MIN('06 (ind)'!BL$6:BL$37))))))</f>
        <v>0</v>
      </c>
      <c r="BM19" s="75">
        <f>IF('06 (ind)'!BM$1="si",100*(('06 (ind)'!BM18-MIN('06 (ind)'!BM$6:BM$37))/(MAX('06 (ind)'!BM$6:BM$37)-MIN('06 (ind)'!BM$6:BM$37))),ABS(-100+(100*(('06 (ind)'!BM18-MIN('06 (ind)'!BM$6:BM$37))/(MAX('06 (ind)'!BM$6:BM$37)-MIN('06 (ind)'!BM$6:BM$37))))))</f>
        <v>17.90782213231963</v>
      </c>
      <c r="BN19" s="75">
        <f>IF('06 (ind)'!BN$1="si",100*(('06 (ind)'!BN18-MIN('06 (ind)'!BN$6:BN$37))/(MAX('06 (ind)'!BN$6:BN$37)-MIN('06 (ind)'!BN$6:BN$37))),ABS(-100+(100*(('06 (ind)'!BN18-MIN('06 (ind)'!BN$6:BN$37))/(MAX('06 (ind)'!BN$6:BN$37)-MIN('06 (ind)'!BN$6:BN$37))))))</f>
        <v>100</v>
      </c>
      <c r="BO19" s="75">
        <f>IF('06 (ind)'!BO$1="si",100*(('06 (ind)'!BO18-MIN('06 (ind)'!BO$6:BO$37))/(MAX('06 (ind)'!BO$6:BO$37)-MIN('06 (ind)'!BO$6:BO$37))),ABS(-100+(100*(('06 (ind)'!BO18-MIN('06 (ind)'!BO$6:BO$37))/(MAX('06 (ind)'!BO$6:BO$37)-MIN('06 (ind)'!BO$6:BO$37))))))</f>
        <v>29.755004490915798</v>
      </c>
      <c r="BP19" s="75">
        <f>IF('06 (ind)'!BP$1="si",100*(('06 (ind)'!BP18-MIN('06 (ind)'!BP$6:BP$37))/(MAX('06 (ind)'!BP$6:BP$37)-MIN('06 (ind)'!BP$6:BP$37))),ABS(-100+(100*(('06 (ind)'!BP18-MIN('06 (ind)'!BP$6:BP$37))/(MAX('06 (ind)'!BP$6:BP$37)-MIN('06 (ind)'!BP$6:BP$37))))))</f>
        <v>8.122147200372833</v>
      </c>
      <c r="BQ19" s="75">
        <f>IF('06 (ind)'!BQ$1="si",100*(('06 (ind)'!BQ18-MIN('06 (ind)'!BQ$6:BQ$37))/(MAX('06 (ind)'!BQ$6:BQ$37)-MIN('06 (ind)'!BQ$6:BQ$37))),ABS(-100+(100*(('06 (ind)'!BQ18-MIN('06 (ind)'!BQ$6:BQ$37))/(MAX('06 (ind)'!BQ$6:BQ$37)-MIN('06 (ind)'!BQ$6:BQ$37))))))</f>
        <v>21.919766830725543</v>
      </c>
      <c r="BR19" s="75">
        <f>IF('06 (ind)'!BR$1="si",100*(('06 (ind)'!BR18-MIN('06 (ind)'!BR$6:BR$37))/(MAX('06 (ind)'!BR$6:BR$37)-MIN('06 (ind)'!BR$6:BR$37))),ABS(-100+(100*(('06 (ind)'!BR18-MIN('06 (ind)'!BR$6:BR$37))/(MAX('06 (ind)'!BP$6:BP$37)-MIN('06 (ind)'!BR$6:BR$37))))))</f>
        <v>13.490122746451858</v>
      </c>
      <c r="BS19" s="75">
        <f>IF('06 (ind)'!BS$1="si",100*(('06 (ind)'!BS18-MIN('06 (ind)'!BS$6:BS$37))/(MAX('06 (ind)'!BS$6:BS$37)-MIN('06 (ind)'!BS$6:BS$37))),ABS(-100+(100*(('06 (ind)'!BS18-MIN('06 (ind)'!BS$6:BS$37))/(MAX('06 (ind)'!BQ$6:BQ$37)-MIN('06 (ind)'!BS$6:BS$37))))))</f>
        <v>35.737147343877204</v>
      </c>
      <c r="BT19" s="75">
        <f>IF('06 (ind)'!BT$1="si",100*(('06 (ind)'!BT18-MIN('06 (ind)'!BT$6:BT$37))/(MAX('06 (ind)'!BT$6:BT$37)-MIN('06 (ind)'!BT$6:BT$37))),ABS(-100+(100*(('06 (ind)'!BT18-MIN('06 (ind)'!BT$6:BT$37))/(MAX('06 (ind)'!BR$6:BR$37)-MIN('06 (ind)'!BT$6:BT$37))))))</f>
        <v>87.880848749999998</v>
      </c>
      <c r="BU19" s="75">
        <f>IF('06 (ind)'!BU$1="si",100*(('06 (ind)'!BU18-MIN('06 (ind)'!BU$6:BU$37))/(MAX('06 (ind)'!BU$6:BU$37)-MIN('06 (ind)'!BU$6:BU$37))),ABS(-100+(100*(('06 (ind)'!BU18-MIN('06 (ind)'!BU$6:BU$37))/(MAX('06 (ind)'!BU$6:BU$37)-MIN('06 (ind)'!BU$6:BU$37))))))</f>
        <v>71.907566832804719</v>
      </c>
      <c r="BV19" s="75">
        <f>IF('06 (ind)'!BV$1="si",100*(('06 (ind)'!BV18-MIN('06 (ind)'!BV$6:BV$37))/(MAX('06 (ind)'!BV$6:BV$37)-MIN('06 (ind)'!BV$6:BV$37))),ABS(-100+(100*(('06 (ind)'!BV18-MIN('06 (ind)'!BV$6:BV$37))/(MAX('06 (ind)'!BV$6:BV$37)-MIN('06 (ind)'!BV$6:BV$37))))))</f>
        <v>61.763831052944681</v>
      </c>
      <c r="BW19" s="75">
        <f>IF('06 (ind)'!BW$1="si",100*(('06 (ind)'!BW18-MIN('06 (ind)'!BW$6:BW$37))/(MAX('06 (ind)'!BW$6:BW$37)-MIN('06 (ind)'!BW$6:BW$37))),ABS(-100+(100*(('06 (ind)'!BW18-MIN('06 (ind)'!BW$6:BW$37))/(MAX('06 (ind)'!BW$6:BW$37)-MIN('06 (ind)'!BW$6:BW$37))))))</f>
        <v>65.625410158813494</v>
      </c>
      <c r="BX19" s="75">
        <f>IF('06 (ind)'!BX$1="si",100*(('06 (ind)'!BX18-MIN('06 (ind)'!BX$6:BX$37))/(MAX('06 (ind)'!BX$6:BX$37)-MIN('06 (ind)'!BX$6:BX$37))),ABS(-100+(100*(('06 (ind)'!BX18-MIN('06 (ind)'!BX$6:BX$37))/(MAX('06 (ind)'!BX$6:BX$37)-MIN('06 (ind)'!BX$6:BX$37))))))</f>
        <v>7.4250651787166788</v>
      </c>
      <c r="BY19" s="75">
        <f>IF('06 (ind)'!BY$1="si",100*(('06 (ind)'!BY18-MIN('06 (ind)'!BY$6:BY$37))/(MAX('06 (ind)'!BY$6:BY$37)-MIN('06 (ind)'!BY$6:BY$37))),ABS(-100+(100*(('06 (ind)'!BY18-MIN('06 (ind)'!BY$6:BY$37))/(MAX('06 (ind)'!BY$6:BY$37)-MIN('06 (ind)'!BY$6:BY$37))))))</f>
        <v>3.1301955955650955</v>
      </c>
      <c r="BZ19" s="75">
        <f>IF('06 (ind)'!BZ$1="si",100*(('06 (ind)'!BZ18-MIN('06 (ind)'!BZ$6:BZ$37))/(MAX('06 (ind)'!BZ$6:BZ$37)-MIN('06 (ind)'!BZ$6:BZ$37))),ABS(-100+(100*(('06 (ind)'!BZ18-MIN('06 (ind)'!BZ$6:BZ$37))/(MAX('06 (ind)'!BZ$6:BZ$37)-MIN('06 (ind)'!BZ$6:BZ$37))))))</f>
        <v>95.771672483512702</v>
      </c>
      <c r="CA19" s="75">
        <f>IF('06 (ind)'!CA$1="si",100*(('06 (ind)'!CA18-MIN('06 (ind)'!CA$6:CA$37))/(MAX('06 (ind)'!CA$6:CA$37)-MIN('06 (ind)'!CA$6:CA$37))),ABS(-100+(100*(('06 (ind)'!CA18-MIN('06 (ind)'!CA$6:CA$37))/(MAX('06 (ind)'!CA$6:CA$37)-MIN('06 (ind)'!CA$6:CA$37))))))</f>
        <v>37.766644910329923</v>
      </c>
      <c r="CB19" s="75">
        <f>IF('06 (ind)'!CB$1="si",100*(('06 (ind)'!CB18-MIN('06 (ind)'!CB$6:CB$37))/(MAX('06 (ind)'!CB$6:CB$37)-MIN('06 (ind)'!CB$6:CB$37))),ABS(-100+(100*(('06 (ind)'!CB18-MIN('06 (ind)'!CB$6:CB$37))/(MAX('06 (ind)'!CB$6:CB$37)-MIN('06 (ind)'!CB$6:CB$37))))))</f>
        <v>59.574468085106389</v>
      </c>
      <c r="CC19" s="75">
        <f>IF('06 (ind)'!CC$1="si",100*(('06 (ind)'!CC18-MIN('06 (ind)'!CC$6:CC$37))/(MAX('06 (ind)'!CC$6:CC$37)-MIN('06 (ind)'!CC$6:CC$37))),ABS(-100+(100*(('06 (ind)'!CC18-MIN('06 (ind)'!CC$6:CC$37))/(MAX('06 (ind)'!CC$6:CC$37)-MIN('06 (ind)'!CC$6:CC$37))))))</f>
        <v>41.29964376444152</v>
      </c>
      <c r="CD19" s="75">
        <f>IF('06 (ind)'!CD$1="si",100*(('06 (ind)'!CD18-MIN('06 (ind)'!CD$6:CD$37))/(MAX('06 (ind)'!CD$6:CD$37)-MIN('06 (ind)'!CD$6:CD$37))),ABS(-100+(100*(('06 (ind)'!CD18-MIN('06 (ind)'!CD$6:CD$37))/(MAX('06 (ind)'!CD$6:CD$37)-MIN('06 (ind)'!CD$6:CD$37))))))</f>
        <v>8.7555139956352193</v>
      </c>
      <c r="CE19" s="75">
        <f>IF('06 (ind)'!CE$1="si",100*(('06 (ind)'!CE18-MIN('06 (ind)'!CE$6:CE$37))/(MAX('06 (ind)'!CE$6:CE$37)-MIN('06 (ind)'!CE$6:CE$37))),ABS(-100+(100*(('06 (ind)'!CE18-MIN('06 (ind)'!CE$6:CE$37))/(MAX('06 (ind)'!CE$6:CE$37)-MIN('06 (ind)'!CE$6:CE$37))))))</f>
        <v>5.2817152409971992</v>
      </c>
      <c r="CF19" s="75">
        <f>IF('06 (ind)'!CF$1="si",100*(('06 (ind)'!CF18-MIN('06 (ind)'!CF$6:CF$37))/(MAX('06 (ind)'!CF$6:CF$37)-MIN('06 (ind)'!CF$6:CF$37))),ABS(-100+(100*(('06 (ind)'!CF18-MIN('06 (ind)'!CF$6:CF$37))/(MAX('06 (ind)'!CF$6:CF$37)-MIN('06 (ind)'!CF$6:CF$37))))))</f>
        <v>5.3069556981939723</v>
      </c>
      <c r="CG19" s="75">
        <f>IF('06 (ind)'!CG$1="si",100*(('06 (ind)'!CG18-MIN('06 (ind)'!CG$6:CG$37))/(MAX('06 (ind)'!CG$6:CG$37)-MIN('06 (ind)'!CG$6:CG$37))),ABS(-100+(100*(('06 (ind)'!CG18-MIN('06 (ind)'!CG$6:CG$37))/(MAX('06 (ind)'!CG$6:CG$37)-MIN('06 (ind)'!CG$6:CG$37))))))</f>
        <v>6.3634116344755602</v>
      </c>
      <c r="CH19" s="75">
        <f>IF('06 (ind)'!CH$1="si",100*(('06 (ind)'!CH18-MIN('06 (ind)'!CH$6:CH$37))/(MAX('06 (ind)'!CH$6:CH$37)-MIN('06 (ind)'!CH$6:CH$37))),ABS(-100+(100*(('06 (ind)'!CH18-MIN('06 (ind)'!CH$6:CH$37))/(MAX('06 (ind)'!CH$6:CH$37)-MIN('06 (ind)'!CH$6:CH$37))))))</f>
        <v>16.211616863137394</v>
      </c>
      <c r="CI19" s="75">
        <f>IF('06 (ind)'!CI$1="si",100*(('06 (ind)'!CI18-MIN('06 (ind)'!CI$6:CI$37))/(MAX('06 (ind)'!CI$6:CI$37)-MIN('06 (ind)'!CI$6:CI$37))),ABS(-100+(100*(('06 (ind)'!CI18-MIN('06 (ind)'!CI$6:CI$37))/(MAX('06 (ind)'!CI$6:CI$37)-MIN('06 (ind)'!CI$6:CI$37))))))</f>
        <v>19.949409374007814</v>
      </c>
      <c r="CJ19" s="75">
        <f>IF('06 (ind)'!CJ$1="si",100*(('06 (ind)'!CJ18-MIN('06 (ind)'!CJ$6:CJ$37))/(MAX('06 (ind)'!CJ$6:CJ$37)-MIN('06 (ind)'!CJ$6:CJ$37))),ABS(-100+(100*(('06 (ind)'!CJ18-MIN('06 (ind)'!CJ$6:CJ$37))/(MAX('06 (ind)'!CJ$6:CJ$37)-MIN('06 (ind)'!CJ$6:CJ$37))))))</f>
        <v>85.10418318688771</v>
      </c>
      <c r="CK19" s="75">
        <f>IF('06 (ind)'!CK$1="si",100*(('06 (ind)'!CK18-MIN('06 (ind)'!CK$6:CK$37))/(MAX('06 (ind)'!CK$6:CK$37)-MIN('06 (ind)'!CK$6:CK$37))),ABS(-100+(100*(('06 (ind)'!CK18-MIN('06 (ind)'!CK$6:CK$37))/(MAX('06 (ind)'!CK$6:CK$37)-MIN('06 (ind)'!CK$6:CK$37))))))</f>
        <v>6.1370433264542017</v>
      </c>
      <c r="CL19" s="75">
        <f>IF('06 (ind)'!CL$1="si",100*(('06 (ind)'!CL18-MIN('06 (ind)'!CL$6:CL$37))/(MAX('06 (ind)'!CL$6:CL$37)-MIN('06 (ind)'!CL$6:CL$37))),ABS(-100+(100*(('06 (ind)'!CL18-MIN('06 (ind)'!CL$6:CL$37))/(MAX('06 (ind)'!CL$6:CL$37)-MIN('06 (ind)'!CL$6:CL$37))))))</f>
        <v>10.428701847489579</v>
      </c>
      <c r="CM19" s="75">
        <f>IF('06 (ind)'!CM$1="si",100*(('06 (ind)'!CM18-MIN('06 (ind)'!CM$6:CM$37))/(MAX('06 (ind)'!CM$6:CM$37)-MIN('06 (ind)'!CM$6:CM$37))),ABS(-100+(100*(('06 (ind)'!CM18-MIN('06 (ind)'!CM$6:CM$37))/(MAX('06 (ind)'!CM$6:CM$37)-MIN('06 (ind)'!CM$6:CM$37))))))</f>
        <v>10.334430277583365</v>
      </c>
    </row>
    <row r="20" spans="1:91">
      <c r="A20" s="18" t="s">
        <v>149</v>
      </c>
      <c r="B20" s="87">
        <f>IF('06 (ind)'!B$1="si",100*(('06 (ind)'!B19-MIN('06 (ind)'!B$6:B$37))/(MAX('06 (ind)'!B$6:B$37)-MIN('06 (ind)'!B$6:B$37))),ABS(-100+(100*(('06 (ind)'!B19-MIN('06 (ind)'!B$6:B$37))/(MAX('06 (ind)'!B$6:B$37)-MIN('06 (ind)'!B$6:B$37))))))</f>
        <v>27.844854673869168</v>
      </c>
      <c r="C20" s="87">
        <f>IF('06 (ind)'!C$1="si",100*(('06 (ind)'!C19-MIN('06 (ind)'!C$6:C$37))/(MAX('06 (ind)'!C$6:C$37)-MIN('06 (ind)'!C$6:C$37))),ABS(-100+(100*(('06 (ind)'!C19-MIN('06 (ind)'!C$6:C$37))/(MAX('06 (ind)'!C$6:C$37)-MIN('06 (ind)'!C$6:C$37))))))</f>
        <v>43.92931705539781</v>
      </c>
      <c r="D20" s="87">
        <f>IF('06 (ind)'!D$1="si",100*(('06 (ind)'!D19-MIN('06 (ind)'!D$6:D$37))/(MAX('06 (ind)'!D$6:D$37)-MIN('06 (ind)'!D$6:D$37))),ABS(-100+(100*(('06 (ind)'!D19-MIN('06 (ind)'!D$6:D$37))/(MAX('06 (ind)'!D$6:D$37)-MIN('06 (ind)'!D$6:D$37))))))</f>
        <v>77.774500764966035</v>
      </c>
      <c r="E20" s="87">
        <f>IF('06 (ind)'!E$1="si",100*(('06 (ind)'!E19-MIN('06 (ind)'!E$6:E$37))/(MAX('06 (ind)'!E$6:E$37)-MIN('06 (ind)'!E$6:E$37))),ABS(-100+(100*(('06 (ind)'!E19-MIN('06 (ind)'!E$6:E$37))/(MAX('06 (ind)'!E$6:E$37)-MIN('06 (ind)'!E$6:E$37))))))</f>
        <v>49.24750409774996</v>
      </c>
      <c r="F20" s="87">
        <f>IF('06 (ind)'!F$1="si",100*(('06 (ind)'!F19-MIN('06 (ind)'!F$6:F$37))/(MAX('06 (ind)'!F$6:F$37)-MIN('06 (ind)'!F$6:F$37))),ABS(-100+(100*(('06 (ind)'!F19-MIN('06 (ind)'!F$6:F$37))/(MAX('06 (ind)'!F$6:F$37)-MIN('06 (ind)'!F$6:F$37))))))</f>
        <v>19.135802469135804</v>
      </c>
      <c r="G20" s="87">
        <f>IF('06 (ind)'!G$1="si",100*(('06 (ind)'!G19-MIN('06 (ind)'!G$6:G$37))/(MAX('06 (ind)'!G$6:G$37)-MIN('06 (ind)'!G$6:G$37))),ABS(-100+(100*(('06 (ind)'!G19-MIN('06 (ind)'!G$6:G$37))/(MAX('06 (ind)'!G$6:G$37)-MIN('06 (ind)'!G$6:G$37))))))</f>
        <v>52.173913043478258</v>
      </c>
      <c r="H20" s="87">
        <f>IF('06 (ind)'!H$1="si",100*(('06 (ind)'!H19-MIN('06 (ind)'!H$6:H$37))/(MAX('06 (ind)'!H$6:H$37)-MIN('06 (ind)'!H$6:H$37))),ABS(-100+(100*(('06 (ind)'!H19-MIN('06 (ind)'!H$6:H$37))/(MAX('06 (ind)'!H$6:H$37)-MIN('06 (ind)'!H$6:H$37))))))</f>
        <v>12.883435582822084</v>
      </c>
      <c r="I20" s="87">
        <f>IF('06 (ind)'!I$1="si",100*(('06 (ind)'!I19-MIN('06 (ind)'!I$6:I$37))/(MAX('06 (ind)'!I$6:I$37)-MIN('06 (ind)'!I$6:I$37))),ABS(-100+(100*(('06 (ind)'!I19-MIN('06 (ind)'!I$6:I$37))/(MAX('06 (ind)'!I$6:I$37)-MIN('06 (ind)'!I$6:I$37))))))</f>
        <v>83.333333333333343</v>
      </c>
      <c r="J20" s="87">
        <f>IF('06 (ind)'!J$1="si",100*(('06 (ind)'!J19-MIN('06 (ind)'!J$6:J$37))/(MAX('06 (ind)'!J$6:J$37)-MIN('06 (ind)'!J$6:J$37))),ABS(-100+(100*(('06 (ind)'!J19-MIN('06 (ind)'!J$6:J$37))/(MAX('06 (ind)'!J$6:J$37)-MIN('06 (ind)'!J$6:J$37))))))</f>
        <v>26.582278481012654</v>
      </c>
      <c r="K20" s="87">
        <f>IF('06 (ind)'!K$1="si",100*(('06 (ind)'!K19-MIN('06 (ind)'!K$6:K$37))/(MAX('06 (ind)'!K$6:K$37)-MIN('06 (ind)'!K$6:K$37))),ABS(-100+(100*(('06 (ind)'!K19-MIN('06 (ind)'!K$6:K$37))/(MAX('06 (ind)'!K$6:K$37)-MIN('06 (ind)'!K$6:K$37))))))</f>
        <v>30.434523958754724</v>
      </c>
      <c r="L20" s="87">
        <f>IF('06 (ind)'!L$1="si",100*(('06 (ind)'!L19-MIN('06 (ind)'!L$6:L$37))/(MAX('06 (ind)'!L$6:L$37)-MIN('06 (ind)'!L$6:L$37))),ABS(-100+(100*(('06 (ind)'!L19-MIN('06 (ind)'!L$6:L$37))/(MAX('06 (ind)'!L$6:L$37)-MIN('06 (ind)'!L$6:L$37))))))</f>
        <v>78.245487466625875</v>
      </c>
      <c r="M20" s="87">
        <f>IF('06 (ind)'!M$1="si",100*(('06 (ind)'!M19-MIN('06 (ind)'!M$6:M$37))/(MAX('06 (ind)'!M$6:M$37)-MIN('06 (ind)'!M$6:M$37))),ABS(-100+(100*(('06 (ind)'!M19-MIN('06 (ind)'!M$6:M$37))/(MAX('06 (ind)'!M$6:M$37)-MIN('06 (ind)'!M$6:M$37))))))</f>
        <v>6.6896161780479151</v>
      </c>
      <c r="N20" s="87">
        <f>IF('06 (ind)'!N$1="si",100*(('06 (ind)'!N19-MIN('06 (ind)'!N$6:N$37))/(MAX('06 (ind)'!N$6:N$37)-MIN('06 (ind)'!N$6:N$37))),ABS(-100+(100*(('06 (ind)'!N19-MIN('06 (ind)'!N$6:N$37))/(MAX('06 (ind)'!N$6:N$37)-MIN('06 (ind)'!N$6:N$37))))))</f>
        <v>61.763716724126027</v>
      </c>
      <c r="O20" s="87">
        <f>IF('06 (ind)'!O$1="si",100*(('06 (ind)'!O19-MIN('06 (ind)'!O$6:O$37))/(MAX('06 (ind)'!O$6:O$37)-MIN('06 (ind)'!O$6:O$37))),ABS(-100+(100*(('06 (ind)'!O19-MIN('06 (ind)'!O$6:O$37))/(MAX('06 (ind)'!O$6:O$37)-MIN('06 (ind)'!O$6:O$37))))))</f>
        <v>82.539682539682545</v>
      </c>
      <c r="P20" s="87">
        <f>IF('06 (ind)'!P$1="si",100*(('06 (ind)'!P19-MIN('06 (ind)'!P$6:P$37))/(MAX('06 (ind)'!P$6:P$37)-MIN('06 (ind)'!P$6:P$37))),ABS(-100+(100*(('06 (ind)'!P19-MIN('06 (ind)'!P$6:P$37))/(MAX('06 (ind)'!P$6:P$37)-MIN('06 (ind)'!P$6:P$37))))))</f>
        <v>5.013527655443319</v>
      </c>
      <c r="Q20" s="87">
        <f>IF('06 (ind)'!Q$1="si",100*(('06 (ind)'!Q19-MIN('06 (ind)'!Q$6:Q$37))/(MAX('06 (ind)'!Q$6:Q$37)-MIN('06 (ind)'!Q$6:Q$37))),ABS(-100+(100*(('06 (ind)'!Q19-MIN('06 (ind)'!Q$6:Q$37))/(MAX('06 (ind)'!Q$6:Q$37)-MIN('06 (ind)'!Q$6:Q$37))))))</f>
        <v>7.066326575898958</v>
      </c>
      <c r="R20" s="87">
        <f>IF('06 (ind)'!R$1="si",100*(('06 (ind)'!R19-MIN('06 (ind)'!R$6:R$37))/(MAX('06 (ind)'!R$6:R$37)-MIN('06 (ind)'!R$6:R$37))),ABS(-100+(100*(('06 (ind)'!R19-MIN('06 (ind)'!R$6:R$37))/(MAX('06 (ind)'!R$6:R$37)-MIN('06 (ind)'!R$6:R$37))))))</f>
        <v>0.86060658411170765</v>
      </c>
      <c r="S20" s="75">
        <f>ABS(ABS(('06 (ind)'!S19-((MAX('06 (ind)'!S$6:S$37)+MIN('06 (ind)'!S$6:S$37))/2))/(((MAX('06 (ind)'!S$6:S$37)+MIN('06 (ind)'!S$6:S$37))/2)-MAX('06 (ind)'!S$6:S$37))*100)-100)</f>
        <v>32.621649596361962</v>
      </c>
      <c r="T20" s="75">
        <f>IF('06 (ind)'!T$1="si",100*(('06 (ind)'!T19-MIN('06 (ind)'!T$6:T$37))/(MAX('06 (ind)'!T$6:T$37)-MIN('06 (ind)'!T$6:T$37))),ABS(-100+(100*(('06 (ind)'!T19-MIN('06 (ind)'!T$6:T$37))/(MAX('06 (ind)'!T$6:T$37)-MIN('06 (ind)'!T$6:T$37))))))</f>
        <v>29.202435119268372</v>
      </c>
      <c r="U20" s="75">
        <f>IF('06 (ind)'!U$1="si",100*(('06 (ind)'!U19-MIN('06 (ind)'!U$6:U$37))/(MAX('06 (ind)'!U$6:U$37)-MIN('06 (ind)'!U$6:U$37))),ABS(-100+(100*(('06 (ind)'!U19-MIN('06 (ind)'!U$6:U$37))/(MAX('06 (ind)'!U$6:U$37)-MIN('06 (ind)'!U$6:U$37))))))</f>
        <v>80</v>
      </c>
      <c r="V20" s="75">
        <f>IF('06 (ind)'!V$1="si",100*(('06 (ind)'!V19-MIN('06 (ind)'!V$6:V$37))/(MAX('06 (ind)'!V$6:V$37)-MIN('06 (ind)'!V$6:V$37))),ABS(-100+(100*(('06 (ind)'!V19-MIN('06 (ind)'!V$6:V$37))/(MAX('06 (ind)'!V$6:V$37)-MIN('06 (ind)'!V$6:V$37))))))</f>
        <v>100</v>
      </c>
      <c r="W20" s="75">
        <f>IF('06 (ind)'!W$1="si",100*(('06 (ind)'!W19-MIN('06 (ind)'!W$6:W$37))/(MAX('06 (ind)'!W$6:W$37)-MIN('06 (ind)'!W$6:W$37))),ABS(-100+(100*(('06 (ind)'!W19-MIN('06 (ind)'!W$6:W$37))/(MAX('06 (ind)'!W$6:W$37)-MIN('06 (ind)'!W$6:W$37))))))</f>
        <v>78.997853622237514</v>
      </c>
      <c r="X20" s="75">
        <f>IF('06 (ind)'!X$1="si",100*(('06 (ind)'!X19-MIN('06 (ind)'!X$6:X$37))/(MAX('06 (ind)'!X$6:X$37)-MIN('06 (ind)'!X$6:X$37))),ABS(-100+(100*(('06 (ind)'!X19-MIN('06 (ind)'!X$6:X$37))/(MAX('06 (ind)'!X$6:X$37)-MIN('06 (ind)'!X$6:X$37))))))</f>
        <v>91.726031521453535</v>
      </c>
      <c r="Y20" s="75">
        <f>IF('06 (ind)'!Y$1="si",100*(('06 (ind)'!Y19-MIN('06 (ind)'!Y$6:Y$37))/(MAX('06 (ind)'!Y$6:Y$37)-MIN('06 (ind)'!Y$6:Y$37))),ABS(-100+(100*(('06 (ind)'!Y19-MIN('06 (ind)'!Y$6:Y$37))/(MAX('06 (ind)'!Y$6:Y$37)-MIN('06 (ind)'!Y$6:Y$37))))))</f>
        <v>73.8833826747329</v>
      </c>
      <c r="Z20" s="75">
        <f>IF('06 (ind)'!Z$1="si",100*(('06 (ind)'!Z19-MIN('06 (ind)'!Z$6:Z$37))/(MAX('06 (ind)'!Z$6:Z$37)-MIN('06 (ind)'!Z$6:Z$37))),ABS(-100+(100*(('06 (ind)'!Z19-MIN('06 (ind)'!Z$6:Z$37))/(MAX('06 (ind)'!Z$6:Z$37)-MIN('06 (ind)'!Z$6:Z$37))))))</f>
        <v>49.588444807446109</v>
      </c>
      <c r="AA20" s="75">
        <f>IF('06 (ind)'!AA$1="si",100*(('06 (ind)'!AA19-MIN('06 (ind)'!AA$6:AA$37))/(MAX('06 (ind)'!AA$6:AA$37)-MIN('06 (ind)'!AA$6:AA$37))),ABS(-100+(100*(('06 (ind)'!AA19-MIN('06 (ind)'!AA$6:AA$37))/(MAX('06 (ind)'!AA$6:AA$37)-MIN('06 (ind)'!AA$6:AA$37))))))</f>
        <v>77.706656035165679</v>
      </c>
      <c r="AB20" s="75">
        <f>IF('06 (ind)'!AB$1="si",100*(('06 (ind)'!AB19-MIN('06 (ind)'!AB$6:AB$37))/(MAX('06 (ind)'!AB$6:AB$37)-MIN('06 (ind)'!AB$6:AB$37))),ABS(-100+(100*(('06 (ind)'!AB19-MIN('06 (ind)'!AB$6:AB$37))/(MAX('06 (ind)'!AB$6:AB$37)-MIN('06 (ind)'!AB$6:AB$37))))))</f>
        <v>57.465307134731184</v>
      </c>
      <c r="AC20" s="75">
        <f>IF('06 (ind)'!AC$1="si",100*(('06 (ind)'!AC19-MIN('06 (ind)'!AC$6:AC$37))/(MAX('06 (ind)'!AC$6:AC$37)-MIN('06 (ind)'!AC$6:AC$37))),ABS(-100+(100*(('06 (ind)'!AC19-MIN('06 (ind)'!AC$6:AC$37))/(MAX('06 (ind)'!AC$6:AC$37)-MIN('06 (ind)'!AC$6:AC$37))))))</f>
        <v>53.063155684762606</v>
      </c>
      <c r="AD20" s="75">
        <f>IF('06 (ind)'!AD$1="si",100*(('06 (ind)'!AD19-MIN('06 (ind)'!AD$6:AD$37))/(MAX('06 (ind)'!AD$6:AD$37)-MIN('06 (ind)'!AD$6:AD$37))),ABS(-100+(100*(('06 (ind)'!AD19-MIN('06 (ind)'!AD$6:AD$37))/(MAX('06 (ind)'!AD$6:AD$37)-MIN('06 (ind)'!AD$6:AD$37))))))</f>
        <v>74.246408514654618</v>
      </c>
      <c r="AE20" s="75">
        <f>IF('06 (ind)'!AE$1="si",100*(('06 (ind)'!AE19-MIN('06 (ind)'!AE$6:AE$37))/(MAX('06 (ind)'!AE$6:AE$37)-MIN('06 (ind)'!AE$6:AE$37))),ABS(-100+(100*(('06 (ind)'!AE19-MIN('06 (ind)'!AE$6:AE$37))/(MAX('06 (ind)'!AE$6:AE$37)-MIN('06 (ind)'!AE$6:AE$37))))))</f>
        <v>66.688882347449407</v>
      </c>
      <c r="AF20" s="75">
        <f>IF('06 (ind)'!AF$1="si",100*(('06 (ind)'!AF19-MIN('06 (ind)'!AF$6:AF$37))/(MAX('06 (ind)'!AF$6:AF$37)-MIN('06 (ind)'!AF$6:AF$37))),ABS(-100+(100*(('06 (ind)'!AF19-MIN('06 (ind)'!AF$6:AF$37))/(MAX('06 (ind)'!AF$6:AF$37)-MIN('06 (ind)'!AF$6:AF$37))))))</f>
        <v>77.551583235622928</v>
      </c>
      <c r="AG20" s="75">
        <f>IF('06 (ind)'!AG$1="si",100*(('06 (ind)'!AG19-MIN('06 (ind)'!AG$6:AG$37))/(MAX('06 (ind)'!AG$6:AG$37)-MIN('06 (ind)'!AG$6:AG$37))),ABS(-100+(100*(('06 (ind)'!AG19-MIN('06 (ind)'!AG$6:AG$37))/(MAX('06 (ind)'!AG$6:AG$37)-MIN('06 (ind)'!AG$6:AG$37))))))</f>
        <v>35.911602209944768</v>
      </c>
      <c r="AH20" s="75">
        <f>IF('06 (ind)'!AH$1="si",100*(('06 (ind)'!AH19-MIN('06 (ind)'!AH$6:AH$37))/(MAX('06 (ind)'!AH$6:AH$37)-MIN('06 (ind)'!AH$6:AH$37))),ABS(-100+(100*(('06 (ind)'!AH19-MIN('06 (ind)'!AH$6:AH$37))/(MAX('06 (ind)'!AH$6:AH$37)-MIN('06 (ind)'!AH$6:AH$37))))))</f>
        <v>45.251396648044704</v>
      </c>
      <c r="AI20" s="75">
        <f>IF('06 (ind)'!AI$1="si",100*(('06 (ind)'!AI19-MIN('06 (ind)'!AI$6:AI$37))/(MAX('06 (ind)'!AI$6:AI$37)-MIN('06 (ind)'!AI$6:AI$37))),ABS(-100+(100*(('06 (ind)'!AI19-MIN('06 (ind)'!AI$6:AI$37))/(MAX('06 (ind)'!AI$6:AI$37)-MIN('06 (ind)'!AI$6:AI$37))))))</f>
        <v>11.501996939270649</v>
      </c>
      <c r="AJ20" s="75">
        <f>IF('06 (ind)'!AJ$1="si",100*(('06 (ind)'!AJ19-MIN('06 (ind)'!AJ$6:AJ$37))/(MAX('06 (ind)'!AJ$6:AJ$37)-MIN('06 (ind)'!AJ$6:AJ$37))),ABS(-100+(100*(('06 (ind)'!AJ19-MIN('06 (ind)'!AJ$6:AJ$37))/(MAX('06 (ind)'!AJ$6:AJ$37)-MIN('06 (ind)'!AJ$6:AJ$37))))))</f>
        <v>100</v>
      </c>
      <c r="AK20" s="75">
        <f>IF('06 (ind)'!AK$1="si",100*(('06 (ind)'!AK19-MIN('06 (ind)'!AK$6:AK$37))/(MAX('06 (ind)'!AK$6:AK$37)-MIN('06 (ind)'!AK$6:AK$37))),ABS(-100+(100*(('06 (ind)'!AK19-MIN('06 (ind)'!AK$6:AK$37))/(MAX('06 (ind)'!AK$6:AK$37)-MIN('06 (ind)'!AK$6:AK$37))))))</f>
        <v>9.1839477673916363</v>
      </c>
      <c r="AL20" s="75">
        <f>IF('06 (ind)'!AL$1="si",100*(('06 (ind)'!AL19-MIN('06 (ind)'!AL$6:AL$37))/(MAX('06 (ind)'!AL$6:AL$37)-MIN('06 (ind)'!AL$6:AL$37))),ABS(-100+(100*(('06 (ind)'!AL19-MIN('06 (ind)'!AL$6:AL$37))/(MAX('06 (ind)'!AL$6:AL$37)-MIN('06 (ind)'!AL$6:AL$37))))))</f>
        <v>47.556566934950482</v>
      </c>
      <c r="AM20" s="75">
        <f>IF('06 (ind)'!AM$1="si",100*(('06 (ind)'!AM19-MIN('06 (ind)'!AM$6:AM$37))/(MAX('06 (ind)'!AM$6:AM$37)-MIN('06 (ind)'!AM$6:AM$37))),ABS(-100+(100*(('06 (ind)'!AM19-MIN('06 (ind)'!AM$6:AM$37))/(MAX('06 (ind)'!AM$6:AM$37)-MIN('06 (ind)'!AM$6:AM$37))))))</f>
        <v>61.399303998909289</v>
      </c>
      <c r="AN20" s="75">
        <f>IF('06 (ind)'!AN$1="si",100*(('06 (ind)'!AN19-MIN('06 (ind)'!AN$6:AN$37))/(MAX('06 (ind)'!AN$6:AN$37)-MIN('06 (ind)'!AN$6:AN$37))),ABS(-100+(100*(('06 (ind)'!AN19-MIN('06 (ind)'!AN$6:AN$37))/(MAX('06 (ind)'!AN$6:AN$37)-MIN('06 (ind)'!AN$6:AN$37))))))</f>
        <v>50.719158077405382</v>
      </c>
      <c r="AO20" s="75">
        <f>IF('06 (ind)'!AO$1="si",100*(('06 (ind)'!AO19-MIN('06 (ind)'!AO$6:AO$37))/(MAX('06 (ind)'!AO$6:AO$37)-MIN('06 (ind)'!AO$6:AO$37))),ABS(-100+(100*(('06 (ind)'!AO19-MIN('06 (ind)'!AO$6:AO$37))/(MAX('06 (ind)'!AO$6:AO$37)-MIN('06 (ind)'!AO$6:AO$37))))))</f>
        <v>51.814170338937906</v>
      </c>
      <c r="AP20" s="75">
        <f>IF('06 (ind)'!AP$1="si",100*(('06 (ind)'!AP19-MIN('06 (ind)'!AP$6:AP$37))/(MAX('06 (ind)'!AP$6:AP$37)-MIN('06 (ind)'!AP$6:AP$37))),ABS(-100+(100*(('06 (ind)'!AP19-MIN('06 (ind)'!AP$6:AP$37))/(MAX('06 (ind)'!AP$6:AP$37)-MIN('06 (ind)'!AP$6:AP$37))))))</f>
        <v>61.038961038961034</v>
      </c>
      <c r="AQ20" s="75">
        <f>IF('06 (ind)'!AQ$1="si",100*(('06 (ind)'!AQ19-MIN('06 (ind)'!AQ$6:AQ$37))/(MAX('06 (ind)'!AQ$6:AQ$37)-MIN('06 (ind)'!AQ$6:AQ$37))),ABS(-100+(100*(('06 (ind)'!AQ19-MIN('06 (ind)'!AQ$6:AQ$37))/(MAX('06 (ind)'!AQ$6:AQ$37)-MIN('06 (ind)'!AQ$6:AQ$37))))))</f>
        <v>11.036520493608732</v>
      </c>
      <c r="AR20" s="75">
        <f>IF('06 (ind)'!AR$1="si",100*(('06 (ind)'!AR19-MIN('06 (ind)'!AR$6:AR$37))/(MAX('06 (ind)'!AR$6:AR$37)-MIN('06 (ind)'!AR$6:AR$37))),ABS(-100+(100*(('06 (ind)'!AR19-MIN('06 (ind)'!AR$6:AR$37))/(MAX('06 (ind)'!AR$6:AR$37)-MIN('06 (ind)'!AR$6:AR$37))))))</f>
        <v>62.091787978833523</v>
      </c>
      <c r="AS20" s="75">
        <f>IF('06 (ind)'!AS$1="si",100*(('06 (ind)'!AS19-MIN('06 (ind)'!AS$6:AS$37))/(MAX('06 (ind)'!AS$6:AS$37)-MIN('06 (ind)'!AS$6:AS$37))),ABS(-100+(100*(('06 (ind)'!AS19-MIN('06 (ind)'!AS$6:AS$37))/(MAX('06 (ind)'!AS$6:AS$37)-MIN('06 (ind)'!AS$6:AS$37))))))</f>
        <v>48.066298342541437</v>
      </c>
      <c r="AT20" s="75">
        <f>IF('06 (ind)'!AT$1="si",100*(('06 (ind)'!AT19-MIN('06 (ind)'!AT$6:AT$37))/(MAX('06 (ind)'!AT$6:AT$37)-MIN('06 (ind)'!AT$6:AT$37))),ABS(-100+(100*(('06 (ind)'!AT19-MIN('06 (ind)'!AT$6:AT$37))/(MAX('06 (ind)'!AT$6:AT$37)-MIN('06 (ind)'!AT$6:AT$37))))))</f>
        <v>0</v>
      </c>
      <c r="AU20" s="75">
        <f>IF('06 (ind)'!AU$1="si",100*(('06 (ind)'!AU19-MIN('06 (ind)'!AU$6:AU$37))/(MAX('06 (ind)'!AU$6:AU$37)-MIN('06 (ind)'!AU$6:AU$37))),ABS(-100+(100*(('06 (ind)'!AU19-MIN('06 (ind)'!AU$6:AU$37))/(MAX('06 (ind)'!AU$6:AU$37)-MIN('06 (ind)'!AU$6:AU$37))))))</f>
        <v>76.175548589341687</v>
      </c>
      <c r="AV20" s="75">
        <f>IF('06 (ind)'!AV$1="si",100*(('06 (ind)'!AV19-MIN('06 (ind)'!AV$6:AV$37))/(MAX('06 (ind)'!AV$6:AV$37)-MIN('06 (ind)'!AV$6:AV$37))),ABS(-100+(100*(('06 (ind)'!AV19-MIN('06 (ind)'!AV$6:AV$37))/(MAX('06 (ind)'!AV$6:AV$37)-MIN('06 (ind)'!AV$6:AV$37))))))</f>
        <v>62.738301559792035</v>
      </c>
      <c r="AW20" s="75">
        <f>IF('06 (ind)'!AW$1="si",100*(('06 (ind)'!AW19-MIN('06 (ind)'!AW$6:AW$37))/(MAX('06 (ind)'!AW$6:AW$37)-MIN('06 (ind)'!AW$6:AW$37))),ABS(-100+(100*(('06 (ind)'!AW19-MIN('06 (ind)'!AW$6:AW$37))/(MAX('06 (ind)'!AW$6:AW$37)-MIN('06 (ind)'!AW$6:AW$37))))))</f>
        <v>63.349320543565149</v>
      </c>
      <c r="AX20" s="75">
        <f>IF('06 (ind)'!AX$1="si",100*(('06 (ind)'!AX19-MIN('06 (ind)'!AX$6:AX$37))/(MAX('06 (ind)'!AX$6:AX$37)-MIN('06 (ind)'!AX$6:AX$37))),ABS(-100+(100*(('06 (ind)'!AX19-MIN('06 (ind)'!AX$6:AX$37))/(MAX('06 (ind)'!AX$6:AX$37)-MIN('06 (ind)'!AX$6:AX$37))))))</f>
        <v>14.861962327102971</v>
      </c>
      <c r="AY20" s="75">
        <f>IF('06 (ind)'!AY$1="si",100*(('06 (ind)'!AY19-MIN('06 (ind)'!AY$6:AY$37))/(MAX('06 (ind)'!AY$6:AY$37)-MIN('06 (ind)'!AY$6:AY$37))),ABS(-100+(100*(('06 (ind)'!AY19-MIN('06 (ind)'!AY$6:AY$37))/(MAX('06 (ind)'!AY$6:AY$37)-MIN('06 (ind)'!AY$6:AY$37))))))</f>
        <v>50.999048525214086</v>
      </c>
      <c r="AZ20" s="75">
        <f>IF('06 (ind)'!AZ$1="si",100*(('06 (ind)'!AZ19-MIN('06 (ind)'!AZ$6:AZ$37))/(MAX('06 (ind)'!AZ$6:AZ$37)-MIN('06 (ind)'!AZ$6:AZ$37))),ABS(-100+(100*(('06 (ind)'!AZ19-MIN('06 (ind)'!AZ$6:AZ$37))/(MAX('06 (ind)'!AZ$6:AZ$37)-MIN('06 (ind)'!AZ$6:AZ$37))))))</f>
        <v>49.700286175124312</v>
      </c>
      <c r="BA20" s="75">
        <f>IF('06 (ind)'!BA$1="si",100*(('06 (ind)'!BA19-MIN('06 (ind)'!BA$6:BA$37))/(MAX('06 (ind)'!BA$6:BA$37)-MIN('06 (ind)'!BA$6:BA$37))),ABS(-100+(100*(('06 (ind)'!BA19-MIN('06 (ind)'!BA$6:BA$37))/(MAX('06 (ind)'!BA$6:BA$37)-MIN('06 (ind)'!BA$6:BA$37))))))</f>
        <v>31.960329879404814</v>
      </c>
      <c r="BB20" s="75">
        <f>IF('06 (ind)'!BB$1="si",100*(('06 (ind)'!BB19-MIN('06 (ind)'!BB$6:BB$37))/(MAX('06 (ind)'!BB$6:BB$37)-MIN('06 (ind)'!BB$6:BB$37))),ABS(-100+(100*(('06 (ind)'!BB19-MIN('06 (ind)'!BB$6:BB$37))/(MAX('06 (ind)'!BB$6:BB$37)-MIN('06 (ind)'!BB$6:BB$37))))))</f>
        <v>13.845667059045393</v>
      </c>
      <c r="BC20" s="75">
        <f>IF('06 (ind)'!BC$1="si",100*(('06 (ind)'!BC19-MIN('06 (ind)'!BC$6:BC$37))/(MAX('06 (ind)'!BC$6:BC$37)-MIN('06 (ind)'!BC$6:BC$37))),ABS(-100+(100*(('06 (ind)'!BC19-MIN('06 (ind)'!BC$6:BC$37))/(MAX('06 (ind)'!BC$6:BC$37)-MIN('06 (ind)'!BC$6:BC$37))))))</f>
        <v>30.348674289717927</v>
      </c>
      <c r="BD20" s="75">
        <f>IF('06 (ind)'!BD$1="si",100*(('06 (ind)'!BD19-MIN('06 (ind)'!BD$6:BD$37))/(MAX('06 (ind)'!BD$6:BD$37)-MIN('06 (ind)'!BD$6:BD$37))),ABS(-100+(100*(('06 (ind)'!BD19-MIN('06 (ind)'!BD$6:BD$37))/(MAX('06 (ind)'!BD$6:BD$37)-MIN('06 (ind)'!BD$6:BD$37))))))</f>
        <v>59.811721020462436</v>
      </c>
      <c r="BE20" s="75">
        <f>IF('06 (ind)'!BE$1="si",100*(('06 (ind)'!BE19-MIN('06 (ind)'!BE$6:BE$37))/(MAX('06 (ind)'!BE$6:BE$37)-MIN('06 (ind)'!BE$6:BE$37))),ABS(-100+(100*(('06 (ind)'!BE19-MIN('06 (ind)'!BE$6:BE$37))/(MAX('06 (ind)'!BE$6:BE$37)-MIN('06 (ind)'!BE$6:BE$37))))))</f>
        <v>69.301470588235304</v>
      </c>
      <c r="BF20" s="75">
        <f>IF('06 (ind)'!BF$1="si",100*(('06 (ind)'!BF19-MIN('06 (ind)'!BF$6:BF$37))/(MAX('06 (ind)'!BF$6:BF$37)-MIN('06 (ind)'!BF$6:BF$37))),ABS(-100+(100*(('06 (ind)'!BF19-MIN('06 (ind)'!BF$6:BF$37))/(MAX('06 (ind)'!BF$6:BF$37)-MIN('06 (ind)'!BF$6:BF$37))))))</f>
        <v>33.766278157740395</v>
      </c>
      <c r="BG20" s="75">
        <f>IF('06 (ind)'!BG$1="si",100*(('06 (ind)'!BG19-MIN('06 (ind)'!BG$6:BG$37))/(MAX('06 (ind)'!BG$6:BG$37)-MIN('06 (ind)'!BG$6:BG$37))),ABS(-100+(100*(('06 (ind)'!BG19-MIN('06 (ind)'!BG$6:BG$37))/(MAX('06 (ind)'!BG$6:BG$37)-MIN('06 (ind)'!BG$6:BG$37))))))</f>
        <v>43.206344405005623</v>
      </c>
      <c r="BH20" s="75">
        <f>IF('06 (ind)'!BH$1="si",100*(('06 (ind)'!BH19-MIN('06 (ind)'!BH$6:BH$37))/(MAX('06 (ind)'!BH$6:BH$37)-MIN('06 (ind)'!BH$6:BH$37))),ABS(-100+(100*(('06 (ind)'!BH19-MIN('06 (ind)'!BH$6:BH$37))/(MAX('06 (ind)'!BH$6:BH$37)-MIN('06 (ind)'!BH$6:BH$37))))))</f>
        <v>21.188988329599585</v>
      </c>
      <c r="BI20" s="75">
        <f>IF('06 (ind)'!BI$1="si",100*(('06 (ind)'!BI19-MIN('06 (ind)'!BI$6:BI$37))/(MAX('06 (ind)'!BI$6:BI$37)-MIN('06 (ind)'!BI$6:BI$37))),ABS(-100+(100*(('06 (ind)'!BI19-MIN('06 (ind)'!BI$6:BI$37))/(MAX('06 (ind)'!BI$6:BI$37)-MIN('06 (ind)'!BI$6:BI$37))))))</f>
        <v>98.5854907395683</v>
      </c>
      <c r="BJ20" s="75">
        <f>IF('06 (ind)'!BJ$1="si",100*(('06 (ind)'!BJ19-MIN('06 (ind)'!BJ$6:BJ$37))/(MAX('06 (ind)'!BJ$6:BJ$37)-MIN('06 (ind)'!BJ$6:BJ$37))),ABS(-100+(100*(('06 (ind)'!BJ19-MIN('06 (ind)'!BJ$6:BJ$37))/(MAX('06 (ind)'!BJ$6:BJ$37)-MIN('06 (ind)'!BJ$6:BJ$37))))))</f>
        <v>0.19590969738102057</v>
      </c>
      <c r="BK20" s="75">
        <f>IF('06 (ind)'!BK$1="si",100*(('06 (ind)'!BK19-MIN('06 (ind)'!BK$6:BK$37))/(MAX('06 (ind)'!BK$6:BK$37)-MIN('06 (ind)'!BK$6:BK$37))),ABS(-100+(100*(('06 (ind)'!BK19-MIN('06 (ind)'!BK$6:BK$37))/(MAX('06 (ind)'!BK$6:BK$37)-MIN('06 (ind)'!BK$6:BK$37))))))</f>
        <v>20.50864488992752</v>
      </c>
      <c r="BL20" s="75">
        <f>IF('06 (ind)'!BL$1="si",100*(('06 (ind)'!BL19-MIN('06 (ind)'!BL$6:BL$37))/(MAX('06 (ind)'!BL$6:BL$37)-MIN('06 (ind)'!BL$6:BL$37))),ABS(-100+(100*(('06 (ind)'!BL19-MIN('06 (ind)'!BL$6:BL$37))/(MAX('06 (ind)'!BL$6:BL$37)-MIN('06 (ind)'!BL$6:BL$37))))))</f>
        <v>72.8</v>
      </c>
      <c r="BM20" s="75">
        <f>IF('06 (ind)'!BM$1="si",100*(('06 (ind)'!BM19-MIN('06 (ind)'!BM$6:BM$37))/(MAX('06 (ind)'!BM$6:BM$37)-MIN('06 (ind)'!BM$6:BM$37))),ABS(-100+(100*(('06 (ind)'!BM19-MIN('06 (ind)'!BM$6:BM$37))/(MAX('06 (ind)'!BM$6:BM$37)-MIN('06 (ind)'!BM$6:BM$37))))))</f>
        <v>4.2902991088054074</v>
      </c>
      <c r="BN20" s="75">
        <f>IF('06 (ind)'!BN$1="si",100*(('06 (ind)'!BN19-MIN('06 (ind)'!BN$6:BN$37))/(MAX('06 (ind)'!BN$6:BN$37)-MIN('06 (ind)'!BN$6:BN$37))),ABS(-100+(100*(('06 (ind)'!BN19-MIN('06 (ind)'!BN$6:BN$37))/(MAX('06 (ind)'!BN$6:BN$37)-MIN('06 (ind)'!BN$6:BN$37))))))</f>
        <v>5.0273797459244207</v>
      </c>
      <c r="BO20" s="75">
        <f>IF('06 (ind)'!BO$1="si",100*(('06 (ind)'!BO19-MIN('06 (ind)'!BO$6:BO$37))/(MAX('06 (ind)'!BO$6:BO$37)-MIN('06 (ind)'!BO$6:BO$37))),ABS(-100+(100*(('06 (ind)'!BO19-MIN('06 (ind)'!BO$6:BO$37))/(MAX('06 (ind)'!BO$6:BO$37)-MIN('06 (ind)'!BO$6:BO$37))))))</f>
        <v>13.358642997001239</v>
      </c>
      <c r="BP20" s="75">
        <f>IF('06 (ind)'!BP$1="si",100*(('06 (ind)'!BP19-MIN('06 (ind)'!BP$6:BP$37))/(MAX('06 (ind)'!BP$6:BP$37)-MIN('06 (ind)'!BP$6:BP$37))),ABS(-100+(100*(('06 (ind)'!BP19-MIN('06 (ind)'!BP$6:BP$37))/(MAX('06 (ind)'!BP$6:BP$37)-MIN('06 (ind)'!BP$6:BP$37))))))</f>
        <v>50.89872166673576</v>
      </c>
      <c r="BQ20" s="75">
        <f>IF('06 (ind)'!BQ$1="si",100*(('06 (ind)'!BQ19-MIN('06 (ind)'!BQ$6:BQ$37))/(MAX('06 (ind)'!BQ$6:BQ$37)-MIN('06 (ind)'!BQ$6:BQ$37))),ABS(-100+(100*(('06 (ind)'!BQ19-MIN('06 (ind)'!BQ$6:BQ$37))/(MAX('06 (ind)'!BQ$6:BQ$37)-MIN('06 (ind)'!BQ$6:BQ$37))))))</f>
        <v>48.001457882332581</v>
      </c>
      <c r="BR20" s="75">
        <f>IF('06 (ind)'!BR$1="si",100*(('06 (ind)'!BR19-MIN('06 (ind)'!BR$6:BR$37))/(MAX('06 (ind)'!BR$6:BR$37)-MIN('06 (ind)'!BR$6:BR$37))),ABS(-100+(100*(('06 (ind)'!BR19-MIN('06 (ind)'!BR$6:BR$37))/(MAX('06 (ind)'!BP$6:BP$37)-MIN('06 (ind)'!BR$6:BR$37))))))</f>
        <v>10.734452499046164</v>
      </c>
      <c r="BS20" s="75">
        <f>IF('06 (ind)'!BS$1="si",100*(('06 (ind)'!BS19-MIN('06 (ind)'!BS$6:BS$37))/(MAX('06 (ind)'!BS$6:BS$37)-MIN('06 (ind)'!BS$6:BS$37))),ABS(-100+(100*(('06 (ind)'!BS19-MIN('06 (ind)'!BS$6:BS$37))/(MAX('06 (ind)'!BQ$6:BQ$37)-MIN('06 (ind)'!BS$6:BS$37))))))</f>
        <v>64.839725542474099</v>
      </c>
      <c r="BT20" s="75">
        <f>IF('06 (ind)'!BT$1="si",100*(('06 (ind)'!BT19-MIN('06 (ind)'!BT$6:BT$37))/(MAX('06 (ind)'!BT$6:BT$37)-MIN('06 (ind)'!BT$6:BT$37))),ABS(-100+(100*(('06 (ind)'!BT19-MIN('06 (ind)'!BT$6:BT$37))/(MAX('06 (ind)'!BR$6:BR$37)-MIN('06 (ind)'!BT$6:BT$37))))))</f>
        <v>92.494988750000005</v>
      </c>
      <c r="BU20" s="75">
        <f>IF('06 (ind)'!BU$1="si",100*(('06 (ind)'!BU19-MIN('06 (ind)'!BU$6:BU$37))/(MAX('06 (ind)'!BU$6:BU$37)-MIN('06 (ind)'!BU$6:BU$37))),ABS(-100+(100*(('06 (ind)'!BU19-MIN('06 (ind)'!BU$6:BU$37))/(MAX('06 (ind)'!BU$6:BU$37)-MIN('06 (ind)'!BU$6:BU$37))))))</f>
        <v>15.677390122338025</v>
      </c>
      <c r="BV20" s="75">
        <f>IF('06 (ind)'!BV$1="si",100*(('06 (ind)'!BV19-MIN('06 (ind)'!BV$6:BV$37))/(MAX('06 (ind)'!BV$6:BV$37)-MIN('06 (ind)'!BV$6:BV$37))),ABS(-100+(100*(('06 (ind)'!BV19-MIN('06 (ind)'!BV$6:BV$37))/(MAX('06 (ind)'!BV$6:BV$37)-MIN('06 (ind)'!BV$6:BV$37))))))</f>
        <v>58.447352766210599</v>
      </c>
      <c r="BW20" s="75">
        <f>IF('06 (ind)'!BW$1="si",100*(('06 (ind)'!BW19-MIN('06 (ind)'!BW$6:BW$37))/(MAX('06 (ind)'!BW$6:BW$37)-MIN('06 (ind)'!BW$6:BW$37))),ABS(-100+(100*(('06 (ind)'!BW19-MIN('06 (ind)'!BW$6:BW$37))/(MAX('06 (ind)'!BW$6:BW$37)-MIN('06 (ind)'!BW$6:BW$37))))))</f>
        <v>90.628691429321435</v>
      </c>
      <c r="BX20" s="75">
        <f>IF('06 (ind)'!BX$1="si",100*(('06 (ind)'!BX19-MIN('06 (ind)'!BX$6:BX$37))/(MAX('06 (ind)'!BX$6:BX$37)-MIN('06 (ind)'!BX$6:BX$37))),ABS(-100+(100*(('06 (ind)'!BX19-MIN('06 (ind)'!BX$6:BX$37))/(MAX('06 (ind)'!BX$6:BX$37)-MIN('06 (ind)'!BX$6:BX$37))))))</f>
        <v>31.228353013591914</v>
      </c>
      <c r="BY20" s="75">
        <f>IF('06 (ind)'!BY$1="si",100*(('06 (ind)'!BY19-MIN('06 (ind)'!BY$6:BY$37))/(MAX('06 (ind)'!BY$6:BY$37)-MIN('06 (ind)'!BY$6:BY$37))),ABS(-100+(100*(('06 (ind)'!BY19-MIN('06 (ind)'!BY$6:BY$37))/(MAX('06 (ind)'!BY$6:BY$37)-MIN('06 (ind)'!BY$6:BY$37))))))</f>
        <v>17.689653979948197</v>
      </c>
      <c r="BZ20" s="75">
        <f>IF('06 (ind)'!BZ$1="si",100*(('06 (ind)'!BZ19-MIN('06 (ind)'!BZ$6:BZ$37))/(MAX('06 (ind)'!BZ$6:BZ$37)-MIN('06 (ind)'!BZ$6:BZ$37))),ABS(-100+(100*(('06 (ind)'!BZ19-MIN('06 (ind)'!BZ$6:BZ$37))/(MAX('06 (ind)'!BZ$6:BZ$37)-MIN('06 (ind)'!BZ$6:BZ$37))))))</f>
        <v>92.368707015967345</v>
      </c>
      <c r="CA20" s="75">
        <f>IF('06 (ind)'!CA$1="si",100*(('06 (ind)'!CA19-MIN('06 (ind)'!CA$6:CA$37))/(MAX('06 (ind)'!CA$6:CA$37)-MIN('06 (ind)'!CA$6:CA$37))),ABS(-100+(100*(('06 (ind)'!CA19-MIN('06 (ind)'!CA$6:CA$37))/(MAX('06 (ind)'!CA$6:CA$37)-MIN('06 (ind)'!CA$6:CA$37))))))</f>
        <v>0</v>
      </c>
      <c r="CB20" s="75">
        <f>IF('06 (ind)'!CB$1="si",100*(('06 (ind)'!CB19-MIN('06 (ind)'!CB$6:CB$37))/(MAX('06 (ind)'!CB$6:CB$37)-MIN('06 (ind)'!CB$6:CB$37))),ABS(-100+(100*(('06 (ind)'!CB19-MIN('06 (ind)'!CB$6:CB$37))/(MAX('06 (ind)'!CB$6:CB$37)-MIN('06 (ind)'!CB$6:CB$37))))))</f>
        <v>70.212765957446805</v>
      </c>
      <c r="CC20" s="75">
        <f>IF('06 (ind)'!CC$1="si",100*(('06 (ind)'!CC19-MIN('06 (ind)'!CC$6:CC$37))/(MAX('06 (ind)'!CC$6:CC$37)-MIN('06 (ind)'!CC$6:CC$37))),ABS(-100+(100*(('06 (ind)'!CC19-MIN('06 (ind)'!CC$6:CC$37))/(MAX('06 (ind)'!CC$6:CC$37)-MIN('06 (ind)'!CC$6:CC$37))))))</f>
        <v>47.365871510857275</v>
      </c>
      <c r="CD20" s="75">
        <f>IF('06 (ind)'!CD$1="si",100*(('06 (ind)'!CD19-MIN('06 (ind)'!CD$6:CD$37))/(MAX('06 (ind)'!CD$6:CD$37)-MIN('06 (ind)'!CD$6:CD$37))),ABS(-100+(100*(('06 (ind)'!CD19-MIN('06 (ind)'!CD$6:CD$37))/(MAX('06 (ind)'!CD$6:CD$37)-MIN('06 (ind)'!CD$6:CD$37))))))</f>
        <v>24.36900475836125</v>
      </c>
      <c r="CE20" s="75">
        <f>IF('06 (ind)'!CE$1="si",100*(('06 (ind)'!CE19-MIN('06 (ind)'!CE$6:CE$37))/(MAX('06 (ind)'!CE$6:CE$37)-MIN('06 (ind)'!CE$6:CE$37))),ABS(-100+(100*(('06 (ind)'!CE19-MIN('06 (ind)'!CE$6:CE$37))/(MAX('06 (ind)'!CE$6:CE$37)-MIN('06 (ind)'!CE$6:CE$37))))))</f>
        <v>20.253969348571545</v>
      </c>
      <c r="CF20" s="75">
        <f>IF('06 (ind)'!CF$1="si",100*(('06 (ind)'!CF19-MIN('06 (ind)'!CF$6:CF$37))/(MAX('06 (ind)'!CF$6:CF$37)-MIN('06 (ind)'!CF$6:CF$37))),ABS(-100+(100*(('06 (ind)'!CF19-MIN('06 (ind)'!CF$6:CF$37))/(MAX('06 (ind)'!CF$6:CF$37)-MIN('06 (ind)'!CF$6:CF$37))))))</f>
        <v>23.836414831041605</v>
      </c>
      <c r="CG20" s="75">
        <f>IF('06 (ind)'!CG$1="si",100*(('06 (ind)'!CG19-MIN('06 (ind)'!CG$6:CG$37))/(MAX('06 (ind)'!CG$6:CG$37)-MIN('06 (ind)'!CG$6:CG$37))),ABS(-100+(100*(('06 (ind)'!CG19-MIN('06 (ind)'!CG$6:CG$37))/(MAX('06 (ind)'!CG$6:CG$37)-MIN('06 (ind)'!CG$6:CG$37))))))</f>
        <v>19.483325294808644</v>
      </c>
      <c r="CH20" s="75">
        <f>IF('06 (ind)'!CH$1="si",100*(('06 (ind)'!CH19-MIN('06 (ind)'!CH$6:CH$37))/(MAX('06 (ind)'!CH$6:CH$37)-MIN('06 (ind)'!CH$6:CH$37))),ABS(-100+(100*(('06 (ind)'!CH19-MIN('06 (ind)'!CH$6:CH$37))/(MAX('06 (ind)'!CH$6:CH$37)-MIN('06 (ind)'!CH$6:CH$37))))))</f>
        <v>29.876262277461407</v>
      </c>
      <c r="CI20" s="75">
        <f>IF('06 (ind)'!CI$1="si",100*(('06 (ind)'!CI19-MIN('06 (ind)'!CI$6:CI$37))/(MAX('06 (ind)'!CI$6:CI$37)-MIN('06 (ind)'!CI$6:CI$37))),ABS(-100+(100*(('06 (ind)'!CI19-MIN('06 (ind)'!CI$6:CI$37))/(MAX('06 (ind)'!CI$6:CI$37)-MIN('06 (ind)'!CI$6:CI$37))))))</f>
        <v>10.748928808765639</v>
      </c>
      <c r="CJ20" s="75">
        <f>IF('06 (ind)'!CJ$1="si",100*(('06 (ind)'!CJ19-MIN('06 (ind)'!CJ$6:CJ$37))/(MAX('06 (ind)'!CJ$6:CJ$37)-MIN('06 (ind)'!CJ$6:CJ$37))),ABS(-100+(100*(('06 (ind)'!CJ19-MIN('06 (ind)'!CJ$6:CJ$37))/(MAX('06 (ind)'!CJ$6:CJ$37)-MIN('06 (ind)'!CJ$6:CJ$37))))))</f>
        <v>56.328445249163416</v>
      </c>
      <c r="CK20" s="75">
        <f>IF('06 (ind)'!CK$1="si",100*(('06 (ind)'!CK19-MIN('06 (ind)'!CK$6:CK$37))/(MAX('06 (ind)'!CK$6:CK$37)-MIN('06 (ind)'!CK$6:CK$37))),ABS(-100+(100*(('06 (ind)'!CK19-MIN('06 (ind)'!CK$6:CK$37))/(MAX('06 (ind)'!CK$6:CK$37)-MIN('06 (ind)'!CK$6:CK$37))))))</f>
        <v>51.281633571111328</v>
      </c>
      <c r="CL20" s="75">
        <f>IF('06 (ind)'!CL$1="si",100*(('06 (ind)'!CL19-MIN('06 (ind)'!CL$6:CL$37))/(MAX('06 (ind)'!CL$6:CL$37)-MIN('06 (ind)'!CL$6:CL$37))),ABS(-100+(100*(('06 (ind)'!CL19-MIN('06 (ind)'!CL$6:CL$37))/(MAX('06 (ind)'!CL$6:CL$37)-MIN('06 (ind)'!CL$6:CL$37))))))</f>
        <v>12.65949967951725</v>
      </c>
      <c r="CM20" s="75">
        <f>IF('06 (ind)'!CM$1="si",100*(('06 (ind)'!CM19-MIN('06 (ind)'!CM$6:CM$37))/(MAX('06 (ind)'!CM$6:CM$37)-MIN('06 (ind)'!CM$6:CM$37))),ABS(-100+(100*(('06 (ind)'!CM19-MIN('06 (ind)'!CM$6:CM$37))/(MAX('06 (ind)'!CM$6:CM$37)-MIN('06 (ind)'!CM$6:CM$37))))))</f>
        <v>13.444404312011136</v>
      </c>
    </row>
    <row r="21" spans="1:91">
      <c r="A21" s="18" t="s">
        <v>150</v>
      </c>
      <c r="B21" s="87">
        <f>IF('06 (ind)'!B$1="si",100*(('06 (ind)'!B20-MIN('06 (ind)'!B$6:B$37))/(MAX('06 (ind)'!B$6:B$37)-MIN('06 (ind)'!B$6:B$37))),ABS(-100+(100*(('06 (ind)'!B20-MIN('06 (ind)'!B$6:B$37))/(MAX('06 (ind)'!B$6:B$37)-MIN('06 (ind)'!B$6:B$37))))))</f>
        <v>36.17509837279195</v>
      </c>
      <c r="C21" s="87">
        <f>IF('06 (ind)'!C$1="si",100*(('06 (ind)'!C20-MIN('06 (ind)'!C$6:C$37))/(MAX('06 (ind)'!C$6:C$37)-MIN('06 (ind)'!C$6:C$37))),ABS(-100+(100*(('06 (ind)'!C20-MIN('06 (ind)'!C$6:C$37))/(MAX('06 (ind)'!C$6:C$37)-MIN('06 (ind)'!C$6:C$37))))))</f>
        <v>40.166979100142022</v>
      </c>
      <c r="D21" s="87">
        <f>IF('06 (ind)'!D$1="si",100*(('06 (ind)'!D20-MIN('06 (ind)'!D$6:D$37))/(MAX('06 (ind)'!D$6:D$37)-MIN('06 (ind)'!D$6:D$37))),ABS(-100+(100*(('06 (ind)'!D20-MIN('06 (ind)'!D$6:D$37))/(MAX('06 (ind)'!D$6:D$37)-MIN('06 (ind)'!D$6:D$37))))))</f>
        <v>60.665226856921741</v>
      </c>
      <c r="E21" s="87">
        <f>IF('06 (ind)'!E$1="si",100*(('06 (ind)'!E20-MIN('06 (ind)'!E$6:E$37))/(MAX('06 (ind)'!E$6:E$37)-MIN('06 (ind)'!E$6:E$37))),ABS(-100+(100*(('06 (ind)'!E20-MIN('06 (ind)'!E$6:E$37))/(MAX('06 (ind)'!E$6:E$37)-MIN('06 (ind)'!E$6:E$37))))))</f>
        <v>22.187453434659517</v>
      </c>
      <c r="F21" s="87">
        <f>IF('06 (ind)'!F$1="si",100*(('06 (ind)'!F20-MIN('06 (ind)'!F$6:F$37))/(MAX('06 (ind)'!F$6:F$37)-MIN('06 (ind)'!F$6:F$37))),ABS(-100+(100*(('06 (ind)'!F20-MIN('06 (ind)'!F$6:F$37))/(MAX('06 (ind)'!F$6:F$37)-MIN('06 (ind)'!F$6:F$37))))))</f>
        <v>67.901234567901241</v>
      </c>
      <c r="G21" s="87">
        <f>IF('06 (ind)'!G$1="si",100*(('06 (ind)'!G20-MIN('06 (ind)'!G$6:G$37))/(MAX('06 (ind)'!G$6:G$37)-MIN('06 (ind)'!G$6:G$37))),ABS(-100+(100*(('06 (ind)'!G20-MIN('06 (ind)'!G$6:G$37))/(MAX('06 (ind)'!G$6:G$37)-MIN('06 (ind)'!G$6:G$37))))))</f>
        <v>82.608695652173907</v>
      </c>
      <c r="H21" s="87">
        <f>IF('06 (ind)'!H$1="si",100*(('06 (ind)'!H20-MIN('06 (ind)'!H$6:H$37))/(MAX('06 (ind)'!H$6:H$37)-MIN('06 (ind)'!H$6:H$37))),ABS(-100+(100*(('06 (ind)'!H20-MIN('06 (ind)'!H$6:H$37))/(MAX('06 (ind)'!H$6:H$37)-MIN('06 (ind)'!H$6:H$37))))))</f>
        <v>100</v>
      </c>
      <c r="I21" s="87">
        <f>IF('06 (ind)'!I$1="si",100*(('06 (ind)'!I20-MIN('06 (ind)'!I$6:I$37))/(MAX('06 (ind)'!I$6:I$37)-MIN('06 (ind)'!I$6:I$37))),ABS(-100+(100*(('06 (ind)'!I20-MIN('06 (ind)'!I$6:I$37))/(MAX('06 (ind)'!I$6:I$37)-MIN('06 (ind)'!I$6:I$37))))))</f>
        <v>81.896551724137922</v>
      </c>
      <c r="J21" s="87">
        <f>IF('06 (ind)'!J$1="si",100*(('06 (ind)'!J20-MIN('06 (ind)'!J$6:J$37))/(MAX('06 (ind)'!J$6:J$37)-MIN('06 (ind)'!J$6:J$37))),ABS(-100+(100*(('06 (ind)'!J20-MIN('06 (ind)'!J$6:J$37))/(MAX('06 (ind)'!J$6:J$37)-MIN('06 (ind)'!J$6:J$37))))))</f>
        <v>63.291139240506347</v>
      </c>
      <c r="K21" s="87">
        <f>IF('06 (ind)'!K$1="si",100*(('06 (ind)'!K20-MIN('06 (ind)'!K$6:K$37))/(MAX('06 (ind)'!K$6:K$37)-MIN('06 (ind)'!K$6:K$37))),ABS(-100+(100*(('06 (ind)'!K20-MIN('06 (ind)'!K$6:K$37))/(MAX('06 (ind)'!K$6:K$37)-MIN('06 (ind)'!K$6:K$37))))))</f>
        <v>1.1049781628355662</v>
      </c>
      <c r="L21" s="87">
        <f>IF('06 (ind)'!L$1="si",100*(('06 (ind)'!L20-MIN('06 (ind)'!L$6:L$37))/(MAX('06 (ind)'!L$6:L$37)-MIN('06 (ind)'!L$6:L$37))),ABS(-100+(100*(('06 (ind)'!L20-MIN('06 (ind)'!L$6:L$37))/(MAX('06 (ind)'!L$6:L$37)-MIN('06 (ind)'!L$6:L$37))))))</f>
        <v>55.274601516216258</v>
      </c>
      <c r="M21" s="87">
        <f>IF('06 (ind)'!M$1="si",100*(('06 (ind)'!M20-MIN('06 (ind)'!M$6:M$37))/(MAX('06 (ind)'!M$6:M$37)-MIN('06 (ind)'!M$6:M$37))),ABS(-100+(100*(('06 (ind)'!M20-MIN('06 (ind)'!M$6:M$37))/(MAX('06 (ind)'!M$6:M$37)-MIN('06 (ind)'!M$6:M$37))))))</f>
        <v>49.939483914756551</v>
      </c>
      <c r="N21" s="87">
        <f>IF('06 (ind)'!N$1="si",100*(('06 (ind)'!N20-MIN('06 (ind)'!N$6:N$37))/(MAX('06 (ind)'!N$6:N$37)-MIN('06 (ind)'!N$6:N$37))),ABS(-100+(100*(('06 (ind)'!N20-MIN('06 (ind)'!N$6:N$37))/(MAX('06 (ind)'!N$6:N$37)-MIN('06 (ind)'!N$6:N$37))))))</f>
        <v>47.021930436118161</v>
      </c>
      <c r="O21" s="87">
        <f>IF('06 (ind)'!O$1="si",100*(('06 (ind)'!O20-MIN('06 (ind)'!O$6:O$37))/(MAX('06 (ind)'!O$6:O$37)-MIN('06 (ind)'!O$6:O$37))),ABS(-100+(100*(('06 (ind)'!O20-MIN('06 (ind)'!O$6:O$37))/(MAX('06 (ind)'!O$6:O$37)-MIN('06 (ind)'!O$6:O$37))))))</f>
        <v>76.19047619047619</v>
      </c>
      <c r="P21" s="87">
        <f>IF('06 (ind)'!P$1="si",100*(('06 (ind)'!P20-MIN('06 (ind)'!P$6:P$37))/(MAX('06 (ind)'!P$6:P$37)-MIN('06 (ind)'!P$6:P$37))),ABS(-100+(100*(('06 (ind)'!P20-MIN('06 (ind)'!P$6:P$37))/(MAX('06 (ind)'!P$6:P$37)-MIN('06 (ind)'!P$6:P$37))))))</f>
        <v>19.776359813038543</v>
      </c>
      <c r="Q21" s="87">
        <f>IF('06 (ind)'!Q$1="si",100*(('06 (ind)'!Q20-MIN('06 (ind)'!Q$6:Q$37))/(MAX('06 (ind)'!Q$6:Q$37)-MIN('06 (ind)'!Q$6:Q$37))),ABS(-100+(100*(('06 (ind)'!Q20-MIN('06 (ind)'!Q$6:Q$37))/(MAX('06 (ind)'!Q$6:Q$37)-MIN('06 (ind)'!Q$6:Q$37))))))</f>
        <v>6.8308909663422641</v>
      </c>
      <c r="R21" s="87">
        <f>IF('06 (ind)'!R$1="si",100*(('06 (ind)'!R20-MIN('06 (ind)'!R$6:R$37))/(MAX('06 (ind)'!R$6:R$37)-MIN('06 (ind)'!R$6:R$37))),ABS(-100+(100*(('06 (ind)'!R20-MIN('06 (ind)'!R$6:R$37))/(MAX('06 (ind)'!R$6:R$37)-MIN('06 (ind)'!R$6:R$37))))))</f>
        <v>1.6283988271577603</v>
      </c>
      <c r="S21" s="75">
        <f>ABS(ABS(('06 (ind)'!S20-((MAX('06 (ind)'!S$6:S$37)+MIN('06 (ind)'!S$6:S$37))/2))/(((MAX('06 (ind)'!S$6:S$37)+MIN('06 (ind)'!S$6:S$37))/2)-MAX('06 (ind)'!S$6:S$37))*100)-100)</f>
        <v>0</v>
      </c>
      <c r="T21" s="75">
        <f>IF('06 (ind)'!T$1="si",100*(('06 (ind)'!T20-MIN('06 (ind)'!T$6:T$37))/(MAX('06 (ind)'!T$6:T$37)-MIN('06 (ind)'!T$6:T$37))),ABS(-100+(100*(('06 (ind)'!T20-MIN('06 (ind)'!T$6:T$37))/(MAX('06 (ind)'!T$6:T$37)-MIN('06 (ind)'!T$6:T$37))))))</f>
        <v>42.388443133813958</v>
      </c>
      <c r="U21" s="75">
        <f>IF('06 (ind)'!U$1="si",100*(('06 (ind)'!U20-MIN('06 (ind)'!U$6:U$37))/(MAX('06 (ind)'!U$6:U$37)-MIN('06 (ind)'!U$6:U$37))),ABS(-100+(100*(('06 (ind)'!U20-MIN('06 (ind)'!U$6:U$37))/(MAX('06 (ind)'!U$6:U$37)-MIN('06 (ind)'!U$6:U$37))))))</f>
        <v>20</v>
      </c>
      <c r="V21" s="75">
        <f>IF('06 (ind)'!V$1="si",100*(('06 (ind)'!V20-MIN('06 (ind)'!V$6:V$37))/(MAX('06 (ind)'!V$6:V$37)-MIN('06 (ind)'!V$6:V$37))),ABS(-100+(100*(('06 (ind)'!V20-MIN('06 (ind)'!V$6:V$37))/(MAX('06 (ind)'!V$6:V$37)-MIN('06 (ind)'!V$6:V$37))))))</f>
        <v>100</v>
      </c>
      <c r="W21" s="75">
        <f>IF('06 (ind)'!W$1="si",100*(('06 (ind)'!W20-MIN('06 (ind)'!W$6:W$37))/(MAX('06 (ind)'!W$6:W$37)-MIN('06 (ind)'!W$6:W$37))),ABS(-100+(100*(('06 (ind)'!W20-MIN('06 (ind)'!W$6:W$37))/(MAX('06 (ind)'!W$6:W$37)-MIN('06 (ind)'!W$6:W$37))))))</f>
        <v>58.846246015484482</v>
      </c>
      <c r="X21" s="75">
        <f>IF('06 (ind)'!X$1="si",100*(('06 (ind)'!X20-MIN('06 (ind)'!X$6:X$37))/(MAX('06 (ind)'!X$6:X$37)-MIN('06 (ind)'!X$6:X$37))),ABS(-100+(100*(('06 (ind)'!X20-MIN('06 (ind)'!X$6:X$37))/(MAX('06 (ind)'!X$6:X$37)-MIN('06 (ind)'!X$6:X$37))))))</f>
        <v>77.011278788915746</v>
      </c>
      <c r="Y21" s="75">
        <f>IF('06 (ind)'!Y$1="si",100*(('06 (ind)'!Y20-MIN('06 (ind)'!Y$6:Y$37))/(MAX('06 (ind)'!Y$6:Y$37)-MIN('06 (ind)'!Y$6:Y$37))),ABS(-100+(100*(('06 (ind)'!Y20-MIN('06 (ind)'!Y$6:Y$37))/(MAX('06 (ind)'!Y$6:Y$37)-MIN('06 (ind)'!Y$6:Y$37))))))</f>
        <v>67.63740507143774</v>
      </c>
      <c r="Z21" s="75">
        <f>IF('06 (ind)'!Z$1="si",100*(('06 (ind)'!Z20-MIN('06 (ind)'!Z$6:Z$37))/(MAX('06 (ind)'!Z$6:Z$37)-MIN('06 (ind)'!Z$6:Z$37))),ABS(-100+(100*(('06 (ind)'!Z20-MIN('06 (ind)'!Z$6:Z$37))/(MAX('06 (ind)'!Z$6:Z$37)-MIN('06 (ind)'!Z$6:Z$37))))))</f>
        <v>56.251010702491712</v>
      </c>
      <c r="AA21" s="75">
        <f>IF('06 (ind)'!AA$1="si",100*(('06 (ind)'!AA20-MIN('06 (ind)'!AA$6:AA$37))/(MAX('06 (ind)'!AA$6:AA$37)-MIN('06 (ind)'!AA$6:AA$37))),ABS(-100+(100*(('06 (ind)'!AA20-MIN('06 (ind)'!AA$6:AA$37))/(MAX('06 (ind)'!AA$6:AA$37)-MIN('06 (ind)'!AA$6:AA$37))))))</f>
        <v>51.534984090770259</v>
      </c>
      <c r="AB21" s="75">
        <f>IF('06 (ind)'!AB$1="si",100*(('06 (ind)'!AB20-MIN('06 (ind)'!AB$6:AB$37))/(MAX('06 (ind)'!AB$6:AB$37)-MIN('06 (ind)'!AB$6:AB$37))),ABS(-100+(100*(('06 (ind)'!AB20-MIN('06 (ind)'!AB$6:AB$37))/(MAX('06 (ind)'!AB$6:AB$37)-MIN('06 (ind)'!AB$6:AB$37))))))</f>
        <v>19.245040514348517</v>
      </c>
      <c r="AC21" s="75">
        <f>IF('06 (ind)'!AC$1="si",100*(('06 (ind)'!AC20-MIN('06 (ind)'!AC$6:AC$37))/(MAX('06 (ind)'!AC$6:AC$37)-MIN('06 (ind)'!AC$6:AC$37))),ABS(-100+(100*(('06 (ind)'!AC20-MIN('06 (ind)'!AC$6:AC$37))/(MAX('06 (ind)'!AC$6:AC$37)-MIN('06 (ind)'!AC$6:AC$37))))))</f>
        <v>73.579658790290679</v>
      </c>
      <c r="AD21" s="75">
        <f>IF('06 (ind)'!AD$1="si",100*(('06 (ind)'!AD20-MIN('06 (ind)'!AD$6:AD$37))/(MAX('06 (ind)'!AD$6:AD$37)-MIN('06 (ind)'!AD$6:AD$37))),ABS(-100+(100*(('06 (ind)'!AD20-MIN('06 (ind)'!AD$6:AD$37))/(MAX('06 (ind)'!AD$6:AD$37)-MIN('06 (ind)'!AD$6:AD$37))))))</f>
        <v>56.906306235581496</v>
      </c>
      <c r="AE21" s="75">
        <f>IF('06 (ind)'!AE$1="si",100*(('06 (ind)'!AE20-MIN('06 (ind)'!AE$6:AE$37))/(MAX('06 (ind)'!AE$6:AE$37)-MIN('06 (ind)'!AE$6:AE$37))),ABS(-100+(100*(('06 (ind)'!AE20-MIN('06 (ind)'!AE$6:AE$37))/(MAX('06 (ind)'!AE$6:AE$37)-MIN('06 (ind)'!AE$6:AE$37))))))</f>
        <v>46.97336373164925</v>
      </c>
      <c r="AF21" s="75">
        <f>IF('06 (ind)'!AF$1="si",100*(('06 (ind)'!AF20-MIN('06 (ind)'!AF$6:AF$37))/(MAX('06 (ind)'!AF$6:AF$37)-MIN('06 (ind)'!AF$6:AF$37))),ABS(-100+(100*(('06 (ind)'!AF20-MIN('06 (ind)'!AF$6:AF$37))/(MAX('06 (ind)'!AF$6:AF$37)-MIN('06 (ind)'!AF$6:AF$37))))))</f>
        <v>76.935428628718171</v>
      </c>
      <c r="AG21" s="75">
        <f>IF('06 (ind)'!AG$1="si",100*(('06 (ind)'!AG20-MIN('06 (ind)'!AG$6:AG$37))/(MAX('06 (ind)'!AG$6:AG$37)-MIN('06 (ind)'!AG$6:AG$37))),ABS(-100+(100*(('06 (ind)'!AG20-MIN('06 (ind)'!AG$6:AG$37))/(MAX('06 (ind)'!AG$6:AG$37)-MIN('06 (ind)'!AG$6:AG$37))))))</f>
        <v>71.823204419889535</v>
      </c>
      <c r="AH21" s="75">
        <f>IF('06 (ind)'!AH$1="si",100*(('06 (ind)'!AH20-MIN('06 (ind)'!AH$6:AH$37))/(MAX('06 (ind)'!AH$6:AH$37)-MIN('06 (ind)'!AH$6:AH$37))),ABS(-100+(100*(('06 (ind)'!AH20-MIN('06 (ind)'!AH$6:AH$37))/(MAX('06 (ind)'!AH$6:AH$37)-MIN('06 (ind)'!AH$6:AH$37))))))</f>
        <v>35.754189944134076</v>
      </c>
      <c r="AI21" s="75">
        <f>IF('06 (ind)'!AI$1="si",100*(('06 (ind)'!AI20-MIN('06 (ind)'!AI$6:AI$37))/(MAX('06 (ind)'!AI$6:AI$37)-MIN('06 (ind)'!AI$6:AI$37))),ABS(-100+(100*(('06 (ind)'!AI20-MIN('06 (ind)'!AI$6:AI$37))/(MAX('06 (ind)'!AI$6:AI$37)-MIN('06 (ind)'!AI$6:AI$37))))))</f>
        <v>100</v>
      </c>
      <c r="AJ21" s="75">
        <f>IF('06 (ind)'!AJ$1="si",100*(('06 (ind)'!AJ20-MIN('06 (ind)'!AJ$6:AJ$37))/(MAX('06 (ind)'!AJ$6:AJ$37)-MIN('06 (ind)'!AJ$6:AJ$37))),ABS(-100+(100*(('06 (ind)'!AJ20-MIN('06 (ind)'!AJ$6:AJ$37))/(MAX('06 (ind)'!AJ$6:AJ$37)-MIN('06 (ind)'!AJ$6:AJ$37))))))</f>
        <v>70.103567318757229</v>
      </c>
      <c r="AK21" s="75">
        <f>IF('06 (ind)'!AK$1="si",100*(('06 (ind)'!AK20-MIN('06 (ind)'!AK$6:AK$37))/(MAX('06 (ind)'!AK$6:AK$37)-MIN('06 (ind)'!AK$6:AK$37))),ABS(-100+(100*(('06 (ind)'!AK20-MIN('06 (ind)'!AK$6:AK$37))/(MAX('06 (ind)'!AK$6:AK$37)-MIN('06 (ind)'!AK$6:AK$37))))))</f>
        <v>5.3540058048203534</v>
      </c>
      <c r="AL21" s="75">
        <f>IF('06 (ind)'!AL$1="si",100*(('06 (ind)'!AL20-MIN('06 (ind)'!AL$6:AL$37))/(MAX('06 (ind)'!AL$6:AL$37)-MIN('06 (ind)'!AL$6:AL$37))),ABS(-100+(100*(('06 (ind)'!AL20-MIN('06 (ind)'!AL$6:AL$37))/(MAX('06 (ind)'!AL$6:AL$37)-MIN('06 (ind)'!AL$6:AL$37))))))</f>
        <v>0.76360165220768295</v>
      </c>
      <c r="AM21" s="75">
        <f>IF('06 (ind)'!AM$1="si",100*(('06 (ind)'!AM20-MIN('06 (ind)'!AM$6:AM$37))/(MAX('06 (ind)'!AM$6:AM$37)-MIN('06 (ind)'!AM$6:AM$37))),ABS(-100+(100*(('06 (ind)'!AM20-MIN('06 (ind)'!AM$6:AM$37))/(MAX('06 (ind)'!AM$6:AM$37)-MIN('06 (ind)'!AM$6:AM$37))))))</f>
        <v>0</v>
      </c>
      <c r="AN21" s="75">
        <f>IF('06 (ind)'!AN$1="si",100*(('06 (ind)'!AN20-MIN('06 (ind)'!AN$6:AN$37))/(MAX('06 (ind)'!AN$6:AN$37)-MIN('06 (ind)'!AN$6:AN$37))),ABS(-100+(100*(('06 (ind)'!AN20-MIN('06 (ind)'!AN$6:AN$37))/(MAX('06 (ind)'!AN$6:AN$37)-MIN('06 (ind)'!AN$6:AN$37))))))</f>
        <v>70.294488254492506</v>
      </c>
      <c r="AO21" s="75">
        <f>IF('06 (ind)'!AO$1="si",100*(('06 (ind)'!AO20-MIN('06 (ind)'!AO$6:AO$37))/(MAX('06 (ind)'!AO$6:AO$37)-MIN('06 (ind)'!AO$6:AO$37))),ABS(-100+(100*(('06 (ind)'!AO20-MIN('06 (ind)'!AO$6:AO$37))/(MAX('06 (ind)'!AO$6:AO$37)-MIN('06 (ind)'!AO$6:AO$37))))))</f>
        <v>60.562897720395611</v>
      </c>
      <c r="AP21" s="75">
        <f>IF('06 (ind)'!AP$1="si",100*(('06 (ind)'!AP20-MIN('06 (ind)'!AP$6:AP$37))/(MAX('06 (ind)'!AP$6:AP$37)-MIN('06 (ind)'!AP$6:AP$37))),ABS(-100+(100*(('06 (ind)'!AP20-MIN('06 (ind)'!AP$6:AP$37))/(MAX('06 (ind)'!AP$6:AP$37)-MIN('06 (ind)'!AP$6:AP$37))))))</f>
        <v>23.005565862708721</v>
      </c>
      <c r="AQ21" s="75">
        <f>IF('06 (ind)'!AQ$1="si",100*(('06 (ind)'!AQ20-MIN('06 (ind)'!AQ$6:AQ$37))/(MAX('06 (ind)'!AQ$6:AQ$37)-MIN('06 (ind)'!AQ$6:AQ$37))),ABS(-100+(100*(('06 (ind)'!AQ20-MIN('06 (ind)'!AQ$6:AQ$37))/(MAX('06 (ind)'!AQ$6:AQ$37)-MIN('06 (ind)'!AQ$6:AQ$37))))))</f>
        <v>4.4457087140543381</v>
      </c>
      <c r="AR21" s="75">
        <f>IF('06 (ind)'!AR$1="si",100*(('06 (ind)'!AR20-MIN('06 (ind)'!AR$6:AR$37))/(MAX('06 (ind)'!AR$6:AR$37)-MIN('06 (ind)'!AR$6:AR$37))),ABS(-100+(100*(('06 (ind)'!AR20-MIN('06 (ind)'!AR$6:AR$37))/(MAX('06 (ind)'!AR$6:AR$37)-MIN('06 (ind)'!AR$6:AR$37))))))</f>
        <v>48.893564832641651</v>
      </c>
      <c r="AS21" s="75">
        <f>IF('06 (ind)'!AS$1="si",100*(('06 (ind)'!AS20-MIN('06 (ind)'!AS$6:AS$37))/(MAX('06 (ind)'!AS$6:AS$37)-MIN('06 (ind)'!AS$6:AS$37))),ABS(-100+(100*(('06 (ind)'!AS20-MIN('06 (ind)'!AS$6:AS$37))/(MAX('06 (ind)'!AS$6:AS$37)-MIN('06 (ind)'!AS$6:AS$37))))))</f>
        <v>9.3922651933701928</v>
      </c>
      <c r="AT21" s="75">
        <f>IF('06 (ind)'!AT$1="si",100*(('06 (ind)'!AT20-MIN('06 (ind)'!AT$6:AT$37))/(MAX('06 (ind)'!AT$6:AT$37)-MIN('06 (ind)'!AT$6:AT$37))),ABS(-100+(100*(('06 (ind)'!AT20-MIN('06 (ind)'!AT$6:AT$37))/(MAX('06 (ind)'!AT$6:AT$37)-MIN('06 (ind)'!AT$6:AT$37))))))</f>
        <v>0</v>
      </c>
      <c r="AU21" s="75">
        <f>IF('06 (ind)'!AU$1="si",100*(('06 (ind)'!AU20-MIN('06 (ind)'!AU$6:AU$37))/(MAX('06 (ind)'!AU$6:AU$37)-MIN('06 (ind)'!AU$6:AU$37))),ABS(-100+(100*(('06 (ind)'!AU20-MIN('06 (ind)'!AU$6:AU$37))/(MAX('06 (ind)'!AU$6:AU$37)-MIN('06 (ind)'!AU$6:AU$37))))))</f>
        <v>19.122257053291541</v>
      </c>
      <c r="AV21" s="75">
        <f>IF('06 (ind)'!AV$1="si",100*(('06 (ind)'!AV20-MIN('06 (ind)'!AV$6:AV$37))/(MAX('06 (ind)'!AV$6:AV$37)-MIN('06 (ind)'!AV$6:AV$37))),ABS(-100+(100*(('06 (ind)'!AV20-MIN('06 (ind)'!AV$6:AV$37))/(MAX('06 (ind)'!AV$6:AV$37)-MIN('06 (ind)'!AV$6:AV$37))))))</f>
        <v>84.055459272097053</v>
      </c>
      <c r="AW21" s="75">
        <f>IF('06 (ind)'!AW$1="si",100*(('06 (ind)'!AW20-MIN('06 (ind)'!AW$6:AW$37))/(MAX('06 (ind)'!AW$6:AW$37)-MIN('06 (ind)'!AW$6:AW$37))),ABS(-100+(100*(('06 (ind)'!AW20-MIN('06 (ind)'!AW$6:AW$37))/(MAX('06 (ind)'!AW$6:AW$37)-MIN('06 (ind)'!AW$6:AW$37))))))</f>
        <v>35.251798561151091</v>
      </c>
      <c r="AX21" s="75">
        <f>IF('06 (ind)'!AX$1="si",100*(('06 (ind)'!AX20-MIN('06 (ind)'!AX$6:AX$37))/(MAX('06 (ind)'!AX$6:AX$37)-MIN('06 (ind)'!AX$6:AX$37))),ABS(-100+(100*(('06 (ind)'!AX20-MIN('06 (ind)'!AX$6:AX$37))/(MAX('06 (ind)'!AX$6:AX$37)-MIN('06 (ind)'!AX$6:AX$37))))))</f>
        <v>15.809184840224644</v>
      </c>
      <c r="AY21" s="75">
        <f>IF('06 (ind)'!AY$1="si",100*(('06 (ind)'!AY20-MIN('06 (ind)'!AY$6:AY$37))/(MAX('06 (ind)'!AY$6:AY$37)-MIN('06 (ind)'!AY$6:AY$37))),ABS(-100+(100*(('06 (ind)'!AY20-MIN('06 (ind)'!AY$6:AY$37))/(MAX('06 (ind)'!AY$6:AY$37)-MIN('06 (ind)'!AY$6:AY$37))))))</f>
        <v>57.469077069457683</v>
      </c>
      <c r="AZ21" s="75">
        <f>IF('06 (ind)'!AZ$1="si",100*(('06 (ind)'!AZ20-MIN('06 (ind)'!AZ$6:AZ$37))/(MAX('06 (ind)'!AZ$6:AZ$37)-MIN('06 (ind)'!AZ$6:AZ$37))),ABS(-100+(100*(('06 (ind)'!AZ20-MIN('06 (ind)'!AZ$6:AZ$37))/(MAX('06 (ind)'!AZ$6:AZ$37)-MIN('06 (ind)'!AZ$6:AZ$37))))))</f>
        <v>46.830609434320728</v>
      </c>
      <c r="BA21" s="75">
        <f>IF('06 (ind)'!BA$1="si",100*(('06 (ind)'!BA20-MIN('06 (ind)'!BA$6:BA$37))/(MAX('06 (ind)'!BA$6:BA$37)-MIN('06 (ind)'!BA$6:BA$37))),ABS(-100+(100*(('06 (ind)'!BA20-MIN('06 (ind)'!BA$6:BA$37))/(MAX('06 (ind)'!BA$6:BA$37)-MIN('06 (ind)'!BA$6:BA$37))))))</f>
        <v>40.005891137416391</v>
      </c>
      <c r="BB21" s="75">
        <f>IF('06 (ind)'!BB$1="si",100*(('06 (ind)'!BB20-MIN('06 (ind)'!BB$6:BB$37))/(MAX('06 (ind)'!BB$6:BB$37)-MIN('06 (ind)'!BB$6:BB$37))),ABS(-100+(100*(('06 (ind)'!BB20-MIN('06 (ind)'!BB$6:BB$37))/(MAX('06 (ind)'!BB$6:BB$37)-MIN('06 (ind)'!BB$6:BB$37))))))</f>
        <v>2.4064954102130298</v>
      </c>
      <c r="BC21" s="75">
        <f>IF('06 (ind)'!BC$1="si",100*(('06 (ind)'!BC20-MIN('06 (ind)'!BC$6:BC$37))/(MAX('06 (ind)'!BC$6:BC$37)-MIN('06 (ind)'!BC$6:BC$37))),ABS(-100+(100*(('06 (ind)'!BC20-MIN('06 (ind)'!BC$6:BC$37))/(MAX('06 (ind)'!BC$6:BC$37)-MIN('06 (ind)'!BC$6:BC$37))))))</f>
        <v>13.806643216275136</v>
      </c>
      <c r="BD21" s="75">
        <f>IF('06 (ind)'!BD$1="si",100*(('06 (ind)'!BD20-MIN('06 (ind)'!BD$6:BD$37))/(MAX('06 (ind)'!BD$6:BD$37)-MIN('06 (ind)'!BD$6:BD$37))),ABS(-100+(100*(('06 (ind)'!BD20-MIN('06 (ind)'!BD$6:BD$37))/(MAX('06 (ind)'!BD$6:BD$37)-MIN('06 (ind)'!BD$6:BD$37))))))</f>
        <v>36.275379926110723</v>
      </c>
      <c r="BE21" s="75">
        <f>IF('06 (ind)'!BE$1="si",100*(('06 (ind)'!BE20-MIN('06 (ind)'!BE$6:BE$37))/(MAX('06 (ind)'!BE$6:BE$37)-MIN('06 (ind)'!BE$6:BE$37))),ABS(-100+(100*(('06 (ind)'!BE20-MIN('06 (ind)'!BE$6:BE$37))/(MAX('06 (ind)'!BE$6:BE$37)-MIN('06 (ind)'!BE$6:BE$37))))))</f>
        <v>48.897058823529413</v>
      </c>
      <c r="BF21" s="75">
        <f>IF('06 (ind)'!BF$1="si",100*(('06 (ind)'!BF20-MIN('06 (ind)'!BF$6:BF$37))/(MAX('06 (ind)'!BF$6:BF$37)-MIN('06 (ind)'!BF$6:BF$37))),ABS(-100+(100*(('06 (ind)'!BF20-MIN('06 (ind)'!BF$6:BF$37))/(MAX('06 (ind)'!BF$6:BF$37)-MIN('06 (ind)'!BF$6:BF$37))))))</f>
        <v>42.239685854843195</v>
      </c>
      <c r="BG21" s="75">
        <f>IF('06 (ind)'!BG$1="si",100*(('06 (ind)'!BG20-MIN('06 (ind)'!BG$6:BG$37))/(MAX('06 (ind)'!BG$6:BG$37)-MIN('06 (ind)'!BG$6:BG$37))),ABS(-100+(100*(('06 (ind)'!BG20-MIN('06 (ind)'!BG$6:BG$37))/(MAX('06 (ind)'!BG$6:BG$37)-MIN('06 (ind)'!BG$6:BG$37))))))</f>
        <v>25.379198872137369</v>
      </c>
      <c r="BH21" s="75">
        <f>IF('06 (ind)'!BH$1="si",100*(('06 (ind)'!BH20-MIN('06 (ind)'!BH$6:BH$37))/(MAX('06 (ind)'!BH$6:BH$37)-MIN('06 (ind)'!BH$6:BH$37))),ABS(-100+(100*(('06 (ind)'!BH20-MIN('06 (ind)'!BH$6:BH$37))/(MAX('06 (ind)'!BH$6:BH$37)-MIN('06 (ind)'!BH$6:BH$37))))))</f>
        <v>24.663300004711587</v>
      </c>
      <c r="BI21" s="75">
        <f>IF('06 (ind)'!BI$1="si",100*(('06 (ind)'!BI20-MIN('06 (ind)'!BI$6:BI$37))/(MAX('06 (ind)'!BI$6:BI$37)-MIN('06 (ind)'!BI$6:BI$37))),ABS(-100+(100*(('06 (ind)'!BI20-MIN('06 (ind)'!BI$6:BI$37))/(MAX('06 (ind)'!BI$6:BI$37)-MIN('06 (ind)'!BI$6:BI$37))))))</f>
        <v>97.420913882828586</v>
      </c>
      <c r="BJ21" s="75">
        <f>IF('06 (ind)'!BJ$1="si",100*(('06 (ind)'!BJ20-MIN('06 (ind)'!BJ$6:BJ$37))/(MAX('06 (ind)'!BJ$6:BJ$37)-MIN('06 (ind)'!BJ$6:BJ$37))),ABS(-100+(100*(('06 (ind)'!BJ20-MIN('06 (ind)'!BJ$6:BJ$37))/(MAX('06 (ind)'!BJ$6:BJ$37)-MIN('06 (ind)'!BJ$6:BJ$37))))))</f>
        <v>4.8790030142831599E-2</v>
      </c>
      <c r="BK21" s="75">
        <f>IF('06 (ind)'!BK$1="si",100*(('06 (ind)'!BK20-MIN('06 (ind)'!BK$6:BK$37))/(MAX('06 (ind)'!BK$6:BK$37)-MIN('06 (ind)'!BK$6:BK$37))),ABS(-100+(100*(('06 (ind)'!BK20-MIN('06 (ind)'!BK$6:BK$37))/(MAX('06 (ind)'!BK$6:BK$37)-MIN('06 (ind)'!BK$6:BK$37))))))</f>
        <v>4.6795325777436325</v>
      </c>
      <c r="BL21" s="75">
        <f>IF('06 (ind)'!BL$1="si",100*(('06 (ind)'!BL20-MIN('06 (ind)'!BL$6:BL$37))/(MAX('06 (ind)'!BL$6:BL$37)-MIN('06 (ind)'!BL$6:BL$37))),ABS(-100+(100*(('06 (ind)'!BL20-MIN('06 (ind)'!BL$6:BL$37))/(MAX('06 (ind)'!BL$6:BL$37)-MIN('06 (ind)'!BL$6:BL$37))))))</f>
        <v>15.2</v>
      </c>
      <c r="BM21" s="75">
        <f>IF('06 (ind)'!BM$1="si",100*(('06 (ind)'!BM20-MIN('06 (ind)'!BM$6:BM$37))/(MAX('06 (ind)'!BM$6:BM$37)-MIN('06 (ind)'!BM$6:BM$37))),ABS(-100+(100*(('06 (ind)'!BM20-MIN('06 (ind)'!BM$6:BM$37))/(MAX('06 (ind)'!BM$6:BM$37)-MIN('06 (ind)'!BM$6:BM$37))))))</f>
        <v>34.10347619057147</v>
      </c>
      <c r="BN21" s="75">
        <f>IF('06 (ind)'!BN$1="si",100*(('06 (ind)'!BN20-MIN('06 (ind)'!BN$6:BN$37))/(MAX('06 (ind)'!BN$6:BN$37)-MIN('06 (ind)'!BN$6:BN$37))),ABS(-100+(100*(('06 (ind)'!BN20-MIN('06 (ind)'!BN$6:BN$37))/(MAX('06 (ind)'!BN$6:BN$37)-MIN('06 (ind)'!BN$6:BN$37))))))</f>
        <v>0</v>
      </c>
      <c r="BO21" s="75">
        <f>IF('06 (ind)'!BO$1="si",100*(('06 (ind)'!BO20-MIN('06 (ind)'!BO$6:BO$37))/(MAX('06 (ind)'!BO$6:BO$37)-MIN('06 (ind)'!BO$6:BO$37))),ABS(-100+(100*(('06 (ind)'!BO20-MIN('06 (ind)'!BO$6:BO$37))/(MAX('06 (ind)'!BO$6:BO$37)-MIN('06 (ind)'!BO$6:BO$37))))))</f>
        <v>14.793306345442234</v>
      </c>
      <c r="BP21" s="75">
        <f>IF('06 (ind)'!BP$1="si",100*(('06 (ind)'!BP20-MIN('06 (ind)'!BP$6:BP$37))/(MAX('06 (ind)'!BP$6:BP$37)-MIN('06 (ind)'!BP$6:BP$37))),ABS(-100+(100*(('06 (ind)'!BP20-MIN('06 (ind)'!BP$6:BP$37))/(MAX('06 (ind)'!BP$6:BP$37)-MIN('06 (ind)'!BP$6:BP$37))))))</f>
        <v>13.514305661312488</v>
      </c>
      <c r="BQ21" s="75">
        <f>IF('06 (ind)'!BQ$1="si",100*(('06 (ind)'!BQ20-MIN('06 (ind)'!BQ$6:BQ$37))/(MAX('06 (ind)'!BQ$6:BQ$37)-MIN('06 (ind)'!BQ$6:BQ$37))),ABS(-100+(100*(('06 (ind)'!BQ20-MIN('06 (ind)'!BQ$6:BQ$37))/(MAX('06 (ind)'!BQ$6:BQ$37)-MIN('06 (ind)'!BQ$6:BQ$37))))))</f>
        <v>40.088462873392565</v>
      </c>
      <c r="BR21" s="75">
        <f>IF('06 (ind)'!BR$1="si",100*(('06 (ind)'!BR20-MIN('06 (ind)'!BR$6:BR$37))/(MAX('06 (ind)'!BR$6:BR$37)-MIN('06 (ind)'!BR$6:BR$37))),ABS(-100+(100*(('06 (ind)'!BR20-MIN('06 (ind)'!BR$6:BR$37))/(MAX('06 (ind)'!BP$6:BP$37)-MIN('06 (ind)'!BR$6:BR$37))))))</f>
        <v>25.195898446245462</v>
      </c>
      <c r="BS21" s="75">
        <f>IF('06 (ind)'!BS$1="si",100*(('06 (ind)'!BS20-MIN('06 (ind)'!BS$6:BS$37))/(MAX('06 (ind)'!BS$6:BS$37)-MIN('06 (ind)'!BS$6:BS$37))),ABS(-100+(100*(('06 (ind)'!BS20-MIN('06 (ind)'!BS$6:BS$37))/(MAX('06 (ind)'!BQ$6:BQ$37)-MIN('06 (ind)'!BS$6:BS$37))))))</f>
        <v>73.731955041364344</v>
      </c>
      <c r="BT21" s="75">
        <f>IF('06 (ind)'!BT$1="si",100*(('06 (ind)'!BT20-MIN('06 (ind)'!BT$6:BT$37))/(MAX('06 (ind)'!BT$6:BT$37)-MIN('06 (ind)'!BT$6:BT$37))),ABS(-100+(100*(('06 (ind)'!BT20-MIN('06 (ind)'!BT$6:BT$37))/(MAX('06 (ind)'!BR$6:BR$37)-MIN('06 (ind)'!BT$6:BT$37))))))</f>
        <v>85.454205000000002</v>
      </c>
      <c r="BU21" s="75">
        <f>IF('06 (ind)'!BU$1="si",100*(('06 (ind)'!BU20-MIN('06 (ind)'!BU$6:BU$37))/(MAX('06 (ind)'!BU$6:BU$37)-MIN('06 (ind)'!BU$6:BU$37))),ABS(-100+(100*(('06 (ind)'!BU20-MIN('06 (ind)'!BU$6:BU$37))/(MAX('06 (ind)'!BU$6:BU$37)-MIN('06 (ind)'!BU$6:BU$37))))))</f>
        <v>40.68871771635704</v>
      </c>
      <c r="BV21" s="75">
        <f>IF('06 (ind)'!BV$1="si",100*(('06 (ind)'!BV20-MIN('06 (ind)'!BV$6:BV$37))/(MAX('06 (ind)'!BV$6:BV$37)-MIN('06 (ind)'!BV$6:BV$37))),ABS(-100+(100*(('06 (ind)'!BV20-MIN('06 (ind)'!BV$6:BV$37))/(MAX('06 (ind)'!BV$6:BV$37)-MIN('06 (ind)'!BV$6:BV$37))))))</f>
        <v>61.005353955978592</v>
      </c>
      <c r="BW21" s="75">
        <f>IF('06 (ind)'!BW$1="si",100*(('06 (ind)'!BW20-MIN('06 (ind)'!BW$6:BW$37))/(MAX('06 (ind)'!BW$6:BW$37)-MIN('06 (ind)'!BW$6:BW$37))),ABS(-100+(100*(('06 (ind)'!BW20-MIN('06 (ind)'!BW$6:BW$37))/(MAX('06 (ind)'!BW$6:BW$37)-MIN('06 (ind)'!BW$6:BW$37))))))</f>
        <v>65.625410158813494</v>
      </c>
      <c r="BX21" s="75">
        <f>IF('06 (ind)'!BX$1="si",100*(('06 (ind)'!BX20-MIN('06 (ind)'!BX$6:BX$37))/(MAX('06 (ind)'!BX$6:BX$37)-MIN('06 (ind)'!BX$6:BX$37))),ABS(-100+(100*(('06 (ind)'!BX20-MIN('06 (ind)'!BX$6:BX$37))/(MAX('06 (ind)'!BX$6:BX$37)-MIN('06 (ind)'!BX$6:BX$37))))))</f>
        <v>22.41314388325965</v>
      </c>
      <c r="BY21" s="75">
        <f>IF('06 (ind)'!BY$1="si",100*(('06 (ind)'!BY20-MIN('06 (ind)'!BY$6:BY$37))/(MAX('06 (ind)'!BY$6:BY$37)-MIN('06 (ind)'!BY$6:BY$37))),ABS(-100+(100*(('06 (ind)'!BY20-MIN('06 (ind)'!BY$6:BY$37))/(MAX('06 (ind)'!BY$6:BY$37)-MIN('06 (ind)'!BY$6:BY$37))))))</f>
        <v>13.226215481474682</v>
      </c>
      <c r="BZ21" s="75">
        <f>IF('06 (ind)'!BZ$1="si",100*(('06 (ind)'!BZ20-MIN('06 (ind)'!BZ$6:BZ$37))/(MAX('06 (ind)'!BZ$6:BZ$37)-MIN('06 (ind)'!BZ$6:BZ$37))),ABS(-100+(100*(('06 (ind)'!BZ20-MIN('06 (ind)'!BZ$6:BZ$37))/(MAX('06 (ind)'!BZ$6:BZ$37)-MIN('06 (ind)'!BZ$6:BZ$37))))))</f>
        <v>94.205843583190116</v>
      </c>
      <c r="CA21" s="75">
        <f>IF('06 (ind)'!CA$1="si",100*(('06 (ind)'!CA20-MIN('06 (ind)'!CA$6:CA$37))/(MAX('06 (ind)'!CA$6:CA$37)-MIN('06 (ind)'!CA$6:CA$37))),ABS(-100+(100*(('06 (ind)'!CA20-MIN('06 (ind)'!CA$6:CA$37))/(MAX('06 (ind)'!CA$6:CA$37)-MIN('06 (ind)'!CA$6:CA$37))))))</f>
        <v>90.429403797133119</v>
      </c>
      <c r="CB21" s="75">
        <f>IF('06 (ind)'!CB$1="si",100*(('06 (ind)'!CB20-MIN('06 (ind)'!CB$6:CB$37))/(MAX('06 (ind)'!CB$6:CB$37)-MIN('06 (ind)'!CB$6:CB$37))),ABS(-100+(100*(('06 (ind)'!CB20-MIN('06 (ind)'!CB$6:CB$37))/(MAX('06 (ind)'!CB$6:CB$37)-MIN('06 (ind)'!CB$6:CB$37))))))</f>
        <v>1.7021276595744581</v>
      </c>
      <c r="CC21" s="75">
        <f>IF('06 (ind)'!CC$1="si",100*(('06 (ind)'!CC20-MIN('06 (ind)'!CC$6:CC$37))/(MAX('06 (ind)'!CC$6:CC$37)-MIN('06 (ind)'!CC$6:CC$37))),ABS(-100+(100*(('06 (ind)'!CC20-MIN('06 (ind)'!CC$6:CC$37))/(MAX('06 (ind)'!CC$6:CC$37)-MIN('06 (ind)'!CC$6:CC$37))))))</f>
        <v>28.124899625153688</v>
      </c>
      <c r="CD21" s="75">
        <f>IF('06 (ind)'!CD$1="si",100*(('06 (ind)'!CD20-MIN('06 (ind)'!CD$6:CD$37))/(MAX('06 (ind)'!CD$6:CD$37)-MIN('06 (ind)'!CD$6:CD$37))),ABS(-100+(100*(('06 (ind)'!CD20-MIN('06 (ind)'!CD$6:CD$37))/(MAX('06 (ind)'!CD$6:CD$37)-MIN('06 (ind)'!CD$6:CD$37))))))</f>
        <v>0.20145304766351554</v>
      </c>
      <c r="CE21" s="75">
        <f>IF('06 (ind)'!CE$1="si",100*(('06 (ind)'!CE20-MIN('06 (ind)'!CE$6:CE$37))/(MAX('06 (ind)'!CE$6:CE$37)-MIN('06 (ind)'!CE$6:CE$37))),ABS(-100+(100*(('06 (ind)'!CE20-MIN('06 (ind)'!CE$6:CE$37))/(MAX('06 (ind)'!CE$6:CE$37)-MIN('06 (ind)'!CE$6:CE$37))))))</f>
        <v>8.8108576545001931</v>
      </c>
      <c r="CF21" s="75">
        <f>IF('06 (ind)'!CF$1="si",100*(('06 (ind)'!CF20-MIN('06 (ind)'!CF$6:CF$37))/(MAX('06 (ind)'!CF$6:CF$37)-MIN('06 (ind)'!CF$6:CF$37))),ABS(-100+(100*(('06 (ind)'!CF20-MIN('06 (ind)'!CF$6:CF$37))/(MAX('06 (ind)'!CF$6:CF$37)-MIN('06 (ind)'!CF$6:CF$37))))))</f>
        <v>11.757279081052904</v>
      </c>
      <c r="CG21" s="75">
        <f>IF('06 (ind)'!CG$1="si",100*(('06 (ind)'!CG20-MIN('06 (ind)'!CG$6:CG$37))/(MAX('06 (ind)'!CG$6:CG$37)-MIN('06 (ind)'!CG$6:CG$37))),ABS(-100+(100*(('06 (ind)'!CG20-MIN('06 (ind)'!CG$6:CG$37))/(MAX('06 (ind)'!CG$6:CG$37)-MIN('06 (ind)'!CG$6:CG$37))))))</f>
        <v>23.240059806883099</v>
      </c>
      <c r="CH21" s="75">
        <f>IF('06 (ind)'!CH$1="si",100*(('06 (ind)'!CH20-MIN('06 (ind)'!CH$6:CH$37))/(MAX('06 (ind)'!CH$6:CH$37)-MIN('06 (ind)'!CH$6:CH$37))),ABS(-100+(100*(('06 (ind)'!CH20-MIN('06 (ind)'!CH$6:CH$37))/(MAX('06 (ind)'!CH$6:CH$37)-MIN('06 (ind)'!CH$6:CH$37))))))</f>
        <v>0</v>
      </c>
      <c r="CI21" s="75">
        <f>IF('06 (ind)'!CI$1="si",100*(('06 (ind)'!CI20-MIN('06 (ind)'!CI$6:CI$37))/(MAX('06 (ind)'!CI$6:CI$37)-MIN('06 (ind)'!CI$6:CI$37))),ABS(-100+(100*(('06 (ind)'!CI20-MIN('06 (ind)'!CI$6:CI$37))/(MAX('06 (ind)'!CI$6:CI$37)-MIN('06 (ind)'!CI$6:CI$37))))))</f>
        <v>11.31707494061358</v>
      </c>
      <c r="CJ21" s="75">
        <f>IF('06 (ind)'!CJ$1="si",100*(('06 (ind)'!CJ20-MIN('06 (ind)'!CJ$6:CJ$37))/(MAX('06 (ind)'!CJ$6:CJ$37)-MIN('06 (ind)'!CJ$6:CJ$37))),ABS(-100+(100*(('06 (ind)'!CJ20-MIN('06 (ind)'!CJ$6:CJ$37))/(MAX('06 (ind)'!CJ$6:CJ$37)-MIN('06 (ind)'!CJ$6:CJ$37))))))</f>
        <v>72.614697350311346</v>
      </c>
      <c r="CK21" s="75">
        <f>IF('06 (ind)'!CK$1="si",100*(('06 (ind)'!CK20-MIN('06 (ind)'!CK$6:CK$37))/(MAX('06 (ind)'!CK$6:CK$37)-MIN('06 (ind)'!CK$6:CK$37))),ABS(-100+(100*(('06 (ind)'!CK20-MIN('06 (ind)'!CK$6:CK$37))/(MAX('06 (ind)'!CK$6:CK$37)-MIN('06 (ind)'!CK$6:CK$37))))))</f>
        <v>20.89791370578941</v>
      </c>
      <c r="CL21" s="75">
        <f>IF('06 (ind)'!CL$1="si",100*(('06 (ind)'!CL20-MIN('06 (ind)'!CL$6:CL$37))/(MAX('06 (ind)'!CL$6:CL$37)-MIN('06 (ind)'!CL$6:CL$37))),ABS(-100+(100*(('06 (ind)'!CL20-MIN('06 (ind)'!CL$6:CL$37))/(MAX('06 (ind)'!CL$6:CL$37)-MIN('06 (ind)'!CL$6:CL$37))))))</f>
        <v>18.073059764477115</v>
      </c>
      <c r="CM21" s="75">
        <f>IF('06 (ind)'!CM$1="si",100*(('06 (ind)'!CM20-MIN('06 (ind)'!CM$6:CM$37))/(MAX('06 (ind)'!CM$6:CM$37)-MIN('06 (ind)'!CM$6:CM$37))),ABS(-100+(100*(('06 (ind)'!CM20-MIN('06 (ind)'!CM$6:CM$37))/(MAX('06 (ind)'!CM$6:CM$37)-MIN('06 (ind)'!CM$6:CM$37))))))</f>
        <v>7.4055188112004444</v>
      </c>
    </row>
    <row r="22" spans="1:91">
      <c r="A22" s="18" t="s">
        <v>151</v>
      </c>
      <c r="B22" s="87">
        <f>IF('06 (ind)'!B$1="si",100*(('06 (ind)'!B21-MIN('06 (ind)'!B$6:B$37))/(MAX('06 (ind)'!B$6:B$37)-MIN('06 (ind)'!B$6:B$37))),ABS(-100+(100*(('06 (ind)'!B21-MIN('06 (ind)'!B$6:B$37))/(MAX('06 (ind)'!B$6:B$37)-MIN('06 (ind)'!B$6:B$37))))))</f>
        <v>8.1096929664824433</v>
      </c>
      <c r="C22" s="87">
        <f>IF('06 (ind)'!C$1="si",100*(('06 (ind)'!C21-MIN('06 (ind)'!C$6:C$37))/(MAX('06 (ind)'!C$6:C$37)-MIN('06 (ind)'!C$6:C$37))),ABS(-100+(100*(('06 (ind)'!C21-MIN('06 (ind)'!C$6:C$37))/(MAX('06 (ind)'!C$6:C$37)-MIN('06 (ind)'!C$6:C$37))))))</f>
        <v>22.386319792529854</v>
      </c>
      <c r="D22" s="87">
        <f>IF('06 (ind)'!D$1="si",100*(('06 (ind)'!D21-MIN('06 (ind)'!D$6:D$37))/(MAX('06 (ind)'!D$6:D$37)-MIN('06 (ind)'!D$6:D$37))),ABS(-100+(100*(('06 (ind)'!D21-MIN('06 (ind)'!D$6:D$37))/(MAX('06 (ind)'!D$6:D$37)-MIN('06 (ind)'!D$6:D$37))))))</f>
        <v>85.252159946817628</v>
      </c>
      <c r="E22" s="87">
        <f>IF('06 (ind)'!E$1="si",100*(('06 (ind)'!E21-MIN('06 (ind)'!E$6:E$37))/(MAX('06 (ind)'!E$6:E$37)-MIN('06 (ind)'!E$6:E$37))),ABS(-100+(100*(('06 (ind)'!E21-MIN('06 (ind)'!E$6:E$37))/(MAX('06 (ind)'!E$6:E$37)-MIN('06 (ind)'!E$6:E$37))))))</f>
        <v>54.626732230666079</v>
      </c>
      <c r="F22" s="87">
        <f>IF('06 (ind)'!F$1="si",100*(('06 (ind)'!F21-MIN('06 (ind)'!F$6:F$37))/(MAX('06 (ind)'!F$6:F$37)-MIN('06 (ind)'!F$6:F$37))),ABS(-100+(100*(('06 (ind)'!F21-MIN('06 (ind)'!F$6:F$37))/(MAX('06 (ind)'!F$6:F$37)-MIN('06 (ind)'!F$6:F$37))))))</f>
        <v>51.23456790123457</v>
      </c>
      <c r="G22" s="87">
        <f>IF('06 (ind)'!G$1="si",100*(('06 (ind)'!G21-MIN('06 (ind)'!G$6:G$37))/(MAX('06 (ind)'!G$6:G$37)-MIN('06 (ind)'!G$6:G$37))),ABS(-100+(100*(('06 (ind)'!G21-MIN('06 (ind)'!G$6:G$37))/(MAX('06 (ind)'!G$6:G$37)-MIN('06 (ind)'!G$6:G$37))))))</f>
        <v>54.658385093167702</v>
      </c>
      <c r="H22" s="87">
        <f>IF('06 (ind)'!H$1="si",100*(('06 (ind)'!H21-MIN('06 (ind)'!H$6:H$37))/(MAX('06 (ind)'!H$6:H$37)-MIN('06 (ind)'!H$6:H$37))),ABS(-100+(100*(('06 (ind)'!H21-MIN('06 (ind)'!H$6:H$37))/(MAX('06 (ind)'!H$6:H$37)-MIN('06 (ind)'!H$6:H$37))))))</f>
        <v>34.969325153374228</v>
      </c>
      <c r="I22" s="87">
        <f>IF('06 (ind)'!I$1="si",100*(('06 (ind)'!I21-MIN('06 (ind)'!I$6:I$37))/(MAX('06 (ind)'!I$6:I$37)-MIN('06 (ind)'!I$6:I$37))),ABS(-100+(100*(('06 (ind)'!I21-MIN('06 (ind)'!I$6:I$37))/(MAX('06 (ind)'!I$6:I$37)-MIN('06 (ind)'!I$6:I$37))))))</f>
        <v>66.379310344827587</v>
      </c>
      <c r="J22" s="87">
        <f>IF('06 (ind)'!J$1="si",100*(('06 (ind)'!J21-MIN('06 (ind)'!J$6:J$37))/(MAX('06 (ind)'!J$6:J$37)-MIN('06 (ind)'!J$6:J$37))),ABS(-100+(100*(('06 (ind)'!J21-MIN('06 (ind)'!J$6:J$37))/(MAX('06 (ind)'!J$6:J$37)-MIN('06 (ind)'!J$6:J$37))))))</f>
        <v>30.63291139240506</v>
      </c>
      <c r="K22" s="87">
        <f>IF('06 (ind)'!K$1="si",100*(('06 (ind)'!K21-MIN('06 (ind)'!K$6:K$37))/(MAX('06 (ind)'!K$6:K$37)-MIN('06 (ind)'!K$6:K$37))),ABS(-100+(100*(('06 (ind)'!K21-MIN('06 (ind)'!K$6:K$37))/(MAX('06 (ind)'!K$6:K$37)-MIN('06 (ind)'!K$6:K$37))))))</f>
        <v>31.0280689405473</v>
      </c>
      <c r="L22" s="87">
        <f>IF('06 (ind)'!L$1="si",100*(('06 (ind)'!L21-MIN('06 (ind)'!L$6:L$37))/(MAX('06 (ind)'!L$6:L$37)-MIN('06 (ind)'!L$6:L$37))),ABS(-100+(100*(('06 (ind)'!L21-MIN('06 (ind)'!L$6:L$37))/(MAX('06 (ind)'!L$6:L$37)-MIN('06 (ind)'!L$6:L$37))))))</f>
        <v>1.3858098771597298</v>
      </c>
      <c r="M22" s="87">
        <f>IF('06 (ind)'!M$1="si",100*(('06 (ind)'!M21-MIN('06 (ind)'!M$6:M$37))/(MAX('06 (ind)'!M$6:M$37)-MIN('06 (ind)'!M$6:M$37))),ABS(-100+(100*(('06 (ind)'!M21-MIN('06 (ind)'!M$6:M$37))/(MAX('06 (ind)'!M$6:M$37)-MIN('06 (ind)'!M$6:M$37))))))</f>
        <v>7.2444115122267894</v>
      </c>
      <c r="N22" s="87">
        <f>IF('06 (ind)'!N$1="si",100*(('06 (ind)'!N21-MIN('06 (ind)'!N$6:N$37))/(MAX('06 (ind)'!N$6:N$37)-MIN('06 (ind)'!N$6:N$37))),ABS(-100+(100*(('06 (ind)'!N21-MIN('06 (ind)'!N$6:N$37))/(MAX('06 (ind)'!N$6:N$37)-MIN('06 (ind)'!N$6:N$37))))))</f>
        <v>61.763716724126027</v>
      </c>
      <c r="O22" s="87">
        <f>IF('06 (ind)'!O$1="si",100*(('06 (ind)'!O21-MIN('06 (ind)'!O$6:O$37))/(MAX('06 (ind)'!O$6:O$37)-MIN('06 (ind)'!O$6:O$37))),ABS(-100+(100*(('06 (ind)'!O21-MIN('06 (ind)'!O$6:O$37))/(MAX('06 (ind)'!O$6:O$37)-MIN('06 (ind)'!O$6:O$37))))))</f>
        <v>88.888888888888886</v>
      </c>
      <c r="P22" s="87">
        <f>IF('06 (ind)'!P$1="si",100*(('06 (ind)'!P21-MIN('06 (ind)'!P$6:P$37))/(MAX('06 (ind)'!P$6:P$37)-MIN('06 (ind)'!P$6:P$37))),ABS(-100+(100*(('06 (ind)'!P21-MIN('06 (ind)'!P$6:P$37))/(MAX('06 (ind)'!P$6:P$37)-MIN('06 (ind)'!P$6:P$37))))))</f>
        <v>2.300221458027262</v>
      </c>
      <c r="Q22" s="87">
        <f>IF('06 (ind)'!Q$1="si",100*(('06 (ind)'!Q21-MIN('06 (ind)'!Q$6:Q$37))/(MAX('06 (ind)'!Q$6:Q$37)-MIN('06 (ind)'!Q$6:Q$37))),ABS(-100+(100*(('06 (ind)'!Q21-MIN('06 (ind)'!Q$6:Q$37))/(MAX('06 (ind)'!Q$6:Q$37)-MIN('06 (ind)'!Q$6:Q$37))))))</f>
        <v>3.6602251865095048</v>
      </c>
      <c r="R22" s="87">
        <f>IF('06 (ind)'!R$1="si",100*(('06 (ind)'!R21-MIN('06 (ind)'!R$6:R$37))/(MAX('06 (ind)'!R$6:R$37)-MIN('06 (ind)'!R$6:R$37))),ABS(-100+(100*(('06 (ind)'!R21-MIN('06 (ind)'!R$6:R$37))/(MAX('06 (ind)'!R$6:R$37)-MIN('06 (ind)'!R$6:R$37))))))</f>
        <v>1.1393977690252264</v>
      </c>
      <c r="S22" s="75">
        <f>ABS(ABS(('06 (ind)'!S21-((MAX('06 (ind)'!S$6:S$37)+MIN('06 (ind)'!S$6:S$37))/2))/(((MAX('06 (ind)'!S$6:S$37)+MIN('06 (ind)'!S$6:S$37))/2)-MAX('06 (ind)'!S$6:S$37))*100)-100)</f>
        <v>47.802013934102725</v>
      </c>
      <c r="T22" s="75">
        <f>IF('06 (ind)'!T$1="si",100*(('06 (ind)'!T21-MIN('06 (ind)'!T$6:T$37))/(MAX('06 (ind)'!T$6:T$37)-MIN('06 (ind)'!T$6:T$37))),ABS(-100+(100*(('06 (ind)'!T21-MIN('06 (ind)'!T$6:T$37))/(MAX('06 (ind)'!T$6:T$37)-MIN('06 (ind)'!T$6:T$37))))))</f>
        <v>9.012293191254555</v>
      </c>
      <c r="U22" s="75">
        <f>IF('06 (ind)'!U$1="si",100*(('06 (ind)'!U21-MIN('06 (ind)'!U$6:U$37))/(MAX('06 (ind)'!U$6:U$37)-MIN('06 (ind)'!U$6:U$37))),ABS(-100+(100*(('06 (ind)'!U21-MIN('06 (ind)'!U$6:U$37))/(MAX('06 (ind)'!U$6:U$37)-MIN('06 (ind)'!U$6:U$37))))))</f>
        <v>100</v>
      </c>
      <c r="V22" s="75">
        <f>IF('06 (ind)'!V$1="si",100*(('06 (ind)'!V21-MIN('06 (ind)'!V$6:V$37))/(MAX('06 (ind)'!V$6:V$37)-MIN('06 (ind)'!V$6:V$37))),ABS(-100+(100*(('06 (ind)'!V21-MIN('06 (ind)'!V$6:V$37))/(MAX('06 (ind)'!V$6:V$37)-MIN('06 (ind)'!V$6:V$37))))))</f>
        <v>100</v>
      </c>
      <c r="W22" s="75">
        <f>IF('06 (ind)'!W$1="si",100*(('06 (ind)'!W21-MIN('06 (ind)'!W$6:W$37))/(MAX('06 (ind)'!W$6:W$37)-MIN('06 (ind)'!W$6:W$37))),ABS(-100+(100*(('06 (ind)'!W21-MIN('06 (ind)'!W$6:W$37))/(MAX('06 (ind)'!W$6:W$37)-MIN('06 (ind)'!W$6:W$37))))))</f>
        <v>33.270427023727606</v>
      </c>
      <c r="X22" s="75">
        <f>IF('06 (ind)'!X$1="si",100*(('06 (ind)'!X21-MIN('06 (ind)'!X$6:X$37))/(MAX('06 (ind)'!X$6:X$37)-MIN('06 (ind)'!X$6:X$37))),ABS(-100+(100*(('06 (ind)'!X21-MIN('06 (ind)'!X$6:X$37))/(MAX('06 (ind)'!X$6:X$37)-MIN('06 (ind)'!X$6:X$37))))))</f>
        <v>55.326489375317557</v>
      </c>
      <c r="Y22" s="75">
        <f>IF('06 (ind)'!Y$1="si",100*(('06 (ind)'!Y21-MIN('06 (ind)'!Y$6:Y$37))/(MAX('06 (ind)'!Y$6:Y$37)-MIN('06 (ind)'!Y$6:Y$37))),ABS(-100+(100*(('06 (ind)'!Y21-MIN('06 (ind)'!Y$6:Y$37))/(MAX('06 (ind)'!Y$6:Y$37)-MIN('06 (ind)'!Y$6:Y$37))))))</f>
        <v>40.241665594027531</v>
      </c>
      <c r="Z22" s="75">
        <f>IF('06 (ind)'!Z$1="si",100*(('06 (ind)'!Z21-MIN('06 (ind)'!Z$6:Z$37))/(MAX('06 (ind)'!Z$6:Z$37)-MIN('06 (ind)'!Z$6:Z$37))),ABS(-100+(100*(('06 (ind)'!Z21-MIN('06 (ind)'!Z$6:Z$37))/(MAX('06 (ind)'!Z$6:Z$37)-MIN('06 (ind)'!Z$6:Z$37))))))</f>
        <v>27.015239709698008</v>
      </c>
      <c r="AA22" s="75">
        <f>IF('06 (ind)'!AA$1="si",100*(('06 (ind)'!AA21-MIN('06 (ind)'!AA$6:AA$37))/(MAX('06 (ind)'!AA$6:AA$37)-MIN('06 (ind)'!AA$6:AA$37))),ABS(-100+(100*(('06 (ind)'!AA21-MIN('06 (ind)'!AA$6:AA$37))/(MAX('06 (ind)'!AA$6:AA$37)-MIN('06 (ind)'!AA$6:AA$37))))))</f>
        <v>54.137519190989423</v>
      </c>
      <c r="AB22" s="75">
        <f>IF('06 (ind)'!AB$1="si",100*(('06 (ind)'!AB21-MIN('06 (ind)'!AB$6:AB$37))/(MAX('06 (ind)'!AB$6:AB$37)-MIN('06 (ind)'!AB$6:AB$37))),ABS(-100+(100*(('06 (ind)'!AB21-MIN('06 (ind)'!AB$6:AB$37))/(MAX('06 (ind)'!AB$6:AB$37)-MIN('06 (ind)'!AB$6:AB$37))))))</f>
        <v>37.214097424021659</v>
      </c>
      <c r="AC22" s="75">
        <f>IF('06 (ind)'!AC$1="si",100*(('06 (ind)'!AC21-MIN('06 (ind)'!AC$6:AC$37))/(MAX('06 (ind)'!AC$6:AC$37)-MIN('06 (ind)'!AC$6:AC$37))),ABS(-100+(100*(('06 (ind)'!AC21-MIN('06 (ind)'!AC$6:AC$37))/(MAX('06 (ind)'!AC$6:AC$37)-MIN('06 (ind)'!AC$6:AC$37))))))</f>
        <v>54.53213476198264</v>
      </c>
      <c r="AD22" s="75">
        <f>IF('06 (ind)'!AD$1="si",100*(('06 (ind)'!AD21-MIN('06 (ind)'!AD$6:AD$37))/(MAX('06 (ind)'!AD$6:AD$37)-MIN('06 (ind)'!AD$6:AD$37))),ABS(-100+(100*(('06 (ind)'!AD21-MIN('06 (ind)'!AD$6:AD$37))/(MAX('06 (ind)'!AD$6:AD$37)-MIN('06 (ind)'!AD$6:AD$37))))))</f>
        <v>90.850500095497765</v>
      </c>
      <c r="AE22" s="75">
        <f>IF('06 (ind)'!AE$1="si",100*(('06 (ind)'!AE21-MIN('06 (ind)'!AE$6:AE$37))/(MAX('06 (ind)'!AE$6:AE$37)-MIN('06 (ind)'!AE$6:AE$37))),ABS(-100+(100*(('06 (ind)'!AE21-MIN('06 (ind)'!AE$6:AE$37))/(MAX('06 (ind)'!AE$6:AE$37)-MIN('06 (ind)'!AE$6:AE$37))))))</f>
        <v>56.950245754536965</v>
      </c>
      <c r="AF22" s="75">
        <f>IF('06 (ind)'!AF$1="si",100*(('06 (ind)'!AF21-MIN('06 (ind)'!AF$6:AF$37))/(MAX('06 (ind)'!AF$6:AF$37)-MIN('06 (ind)'!AF$6:AF$37))),ABS(-100+(100*(('06 (ind)'!AF21-MIN('06 (ind)'!AF$6:AF$37))/(MAX('06 (ind)'!AF$6:AF$37)-MIN('06 (ind)'!AF$6:AF$37))))))</f>
        <v>40.775223864615306</v>
      </c>
      <c r="AG22" s="75">
        <f>IF('06 (ind)'!AG$1="si",100*(('06 (ind)'!AG21-MIN('06 (ind)'!AG$6:AG$37))/(MAX('06 (ind)'!AG$6:AG$37)-MIN('06 (ind)'!AG$6:AG$37))),ABS(-100+(100*(('06 (ind)'!AG21-MIN('06 (ind)'!AG$6:AG$37))/(MAX('06 (ind)'!AG$6:AG$37)-MIN('06 (ind)'!AG$6:AG$37))))))</f>
        <v>0</v>
      </c>
      <c r="AH22" s="75">
        <f>IF('06 (ind)'!AH$1="si",100*(('06 (ind)'!AH21-MIN('06 (ind)'!AH$6:AH$37))/(MAX('06 (ind)'!AH$6:AH$37)-MIN('06 (ind)'!AH$6:AH$37))),ABS(-100+(100*(('06 (ind)'!AH21-MIN('06 (ind)'!AH$6:AH$37))/(MAX('06 (ind)'!AH$6:AH$37)-MIN('06 (ind)'!AH$6:AH$37))))))</f>
        <v>56.424581005586603</v>
      </c>
      <c r="AI22" s="75">
        <f>IF('06 (ind)'!AI$1="si",100*(('06 (ind)'!AI21-MIN('06 (ind)'!AI$6:AI$37))/(MAX('06 (ind)'!AI$6:AI$37)-MIN('06 (ind)'!AI$6:AI$37))),ABS(-100+(100*(('06 (ind)'!AI21-MIN('06 (ind)'!AI$6:AI$37))/(MAX('06 (ind)'!AI$6:AI$37)-MIN('06 (ind)'!AI$6:AI$37))))))</f>
        <v>5.4169310589377027</v>
      </c>
      <c r="AJ22" s="75">
        <f>IF('06 (ind)'!AJ$1="si",100*(('06 (ind)'!AJ21-MIN('06 (ind)'!AJ$6:AJ$37))/(MAX('06 (ind)'!AJ$6:AJ$37)-MIN('06 (ind)'!AJ$6:AJ$37))),ABS(-100+(100*(('06 (ind)'!AJ21-MIN('06 (ind)'!AJ$6:AJ$37))/(MAX('06 (ind)'!AJ$6:AJ$37)-MIN('06 (ind)'!AJ$6:AJ$37))))))</f>
        <v>74.99424626006909</v>
      </c>
      <c r="AK22" s="75">
        <f>IF('06 (ind)'!AK$1="si",100*(('06 (ind)'!AK21-MIN('06 (ind)'!AK$6:AK$37))/(MAX('06 (ind)'!AK$6:AK$37)-MIN('06 (ind)'!AK$6:AK$37))),ABS(-100+(100*(('06 (ind)'!AK21-MIN('06 (ind)'!AK$6:AK$37))/(MAX('06 (ind)'!AK$6:AK$37)-MIN('06 (ind)'!AK$6:AK$37))))))</f>
        <v>1.9709969532584284</v>
      </c>
      <c r="AL22" s="75">
        <f>IF('06 (ind)'!AL$1="si",100*(('06 (ind)'!AL21-MIN('06 (ind)'!AL$6:AL$37))/(MAX('06 (ind)'!AL$6:AL$37)-MIN('06 (ind)'!AL$6:AL$37))),ABS(-100+(100*(('06 (ind)'!AL21-MIN('06 (ind)'!AL$6:AL$37))/(MAX('06 (ind)'!AL$6:AL$37)-MIN('06 (ind)'!AL$6:AL$37))))))</f>
        <v>68.976587394408483</v>
      </c>
      <c r="AM22" s="75">
        <f>IF('06 (ind)'!AM$1="si",100*(('06 (ind)'!AM21-MIN('06 (ind)'!AM$6:AM$37))/(MAX('06 (ind)'!AM$6:AM$37)-MIN('06 (ind)'!AM$6:AM$37))),ABS(-100+(100*(('06 (ind)'!AM21-MIN('06 (ind)'!AM$6:AM$37))/(MAX('06 (ind)'!AM$6:AM$37)-MIN('06 (ind)'!AM$6:AM$37))))))</f>
        <v>67.1086777864856</v>
      </c>
      <c r="AN22" s="75">
        <f>IF('06 (ind)'!AN$1="si",100*(('06 (ind)'!AN21-MIN('06 (ind)'!AN$6:AN$37))/(MAX('06 (ind)'!AN$6:AN$37)-MIN('06 (ind)'!AN$6:AN$37))),ABS(-100+(100*(('06 (ind)'!AN21-MIN('06 (ind)'!AN$6:AN$37))/(MAX('06 (ind)'!AN$6:AN$37)-MIN('06 (ind)'!AN$6:AN$37))))))</f>
        <v>27.684401035523138</v>
      </c>
      <c r="AO22" s="75">
        <f>IF('06 (ind)'!AO$1="si",100*(('06 (ind)'!AO21-MIN('06 (ind)'!AO$6:AO$37))/(MAX('06 (ind)'!AO$6:AO$37)-MIN('06 (ind)'!AO$6:AO$37))),ABS(-100+(100*(('06 (ind)'!AO21-MIN('06 (ind)'!AO$6:AO$37))/(MAX('06 (ind)'!AO$6:AO$37)-MIN('06 (ind)'!AO$6:AO$37))))))</f>
        <v>39.437922942534883</v>
      </c>
      <c r="AP22" s="75">
        <f>IF('06 (ind)'!AP$1="si",100*(('06 (ind)'!AP21-MIN('06 (ind)'!AP$6:AP$37))/(MAX('06 (ind)'!AP$6:AP$37)-MIN('06 (ind)'!AP$6:AP$37))),ABS(-100+(100*(('06 (ind)'!AP21-MIN('06 (ind)'!AP$6:AP$37))/(MAX('06 (ind)'!AP$6:AP$37)-MIN('06 (ind)'!AP$6:AP$37))))))</f>
        <v>72.912801484230059</v>
      </c>
      <c r="AQ22" s="75">
        <f>IF('06 (ind)'!AQ$1="si",100*(('06 (ind)'!AQ21-MIN('06 (ind)'!AQ$6:AQ$37))/(MAX('06 (ind)'!AQ$6:AQ$37)-MIN('06 (ind)'!AQ$6:AQ$37))),ABS(-100+(100*(('06 (ind)'!AQ21-MIN('06 (ind)'!AQ$6:AQ$37))/(MAX('06 (ind)'!AQ$6:AQ$37)-MIN('06 (ind)'!AQ$6:AQ$37))))))</f>
        <v>3.5264286221788224</v>
      </c>
      <c r="AR22" s="75">
        <f>IF('06 (ind)'!AR$1="si",100*(('06 (ind)'!AR21-MIN('06 (ind)'!AR$6:AR$37))/(MAX('06 (ind)'!AR$6:AR$37)-MIN('06 (ind)'!AR$6:AR$37))),ABS(-100+(100*(('06 (ind)'!AR21-MIN('06 (ind)'!AR$6:AR$37))/(MAX('06 (ind)'!AR$6:AR$37)-MIN('06 (ind)'!AR$6:AR$37))))))</f>
        <v>44.445376293615325</v>
      </c>
      <c r="AS22" s="75">
        <f>IF('06 (ind)'!AS$1="si",100*(('06 (ind)'!AS21-MIN('06 (ind)'!AS$6:AS$37))/(MAX('06 (ind)'!AS$6:AS$37)-MIN('06 (ind)'!AS$6:AS$37))),ABS(-100+(100*(('06 (ind)'!AS21-MIN('06 (ind)'!AS$6:AS$37))/(MAX('06 (ind)'!AS$6:AS$37)-MIN('06 (ind)'!AS$6:AS$37))))))</f>
        <v>41.988950276243095</v>
      </c>
      <c r="AT22" s="75">
        <f>IF('06 (ind)'!AT$1="si",100*(('06 (ind)'!AT21-MIN('06 (ind)'!AT$6:AT$37))/(MAX('06 (ind)'!AT$6:AT$37)-MIN('06 (ind)'!AT$6:AT$37))),ABS(-100+(100*(('06 (ind)'!AT21-MIN('06 (ind)'!AT$6:AT$37))/(MAX('06 (ind)'!AT$6:AT$37)-MIN('06 (ind)'!AT$6:AT$37))))))</f>
        <v>0</v>
      </c>
      <c r="AU22" s="75">
        <f>IF('06 (ind)'!AU$1="si",100*(('06 (ind)'!AU21-MIN('06 (ind)'!AU$6:AU$37))/(MAX('06 (ind)'!AU$6:AU$37)-MIN('06 (ind)'!AU$6:AU$37))),ABS(-100+(100*(('06 (ind)'!AU21-MIN('06 (ind)'!AU$6:AU$37))/(MAX('06 (ind)'!AU$6:AU$37)-MIN('06 (ind)'!AU$6:AU$37))))))</f>
        <v>52.351097178683368</v>
      </c>
      <c r="AV22" s="75">
        <f>IF('06 (ind)'!AV$1="si",100*(('06 (ind)'!AV21-MIN('06 (ind)'!AV$6:AV$37))/(MAX('06 (ind)'!AV$6:AV$37)-MIN('06 (ind)'!AV$6:AV$37))),ABS(-100+(100*(('06 (ind)'!AV21-MIN('06 (ind)'!AV$6:AV$37))/(MAX('06 (ind)'!AV$6:AV$37)-MIN('06 (ind)'!AV$6:AV$37))))))</f>
        <v>79.37608318890814</v>
      </c>
      <c r="AW22" s="75">
        <f>IF('06 (ind)'!AW$1="si",100*(('06 (ind)'!AW21-MIN('06 (ind)'!AW$6:AW$37))/(MAX('06 (ind)'!AW$6:AW$37)-MIN('06 (ind)'!AW$6:AW$37))),ABS(-100+(100*(('06 (ind)'!AW21-MIN('06 (ind)'!AW$6:AW$37))/(MAX('06 (ind)'!AW$6:AW$37)-MIN('06 (ind)'!AW$6:AW$37))))))</f>
        <v>37.769784172661872</v>
      </c>
      <c r="AX22" s="75">
        <f>IF('06 (ind)'!AX$1="si",100*(('06 (ind)'!AX21-MIN('06 (ind)'!AX$6:AX$37))/(MAX('06 (ind)'!AX$6:AX$37)-MIN('06 (ind)'!AX$6:AX$37))),ABS(-100+(100*(('06 (ind)'!AX21-MIN('06 (ind)'!AX$6:AX$37))/(MAX('06 (ind)'!AX$6:AX$37)-MIN('06 (ind)'!AX$6:AX$37))))))</f>
        <v>26.048803795989706</v>
      </c>
      <c r="AY22" s="75">
        <f>IF('06 (ind)'!AY$1="si",100*(('06 (ind)'!AY21-MIN('06 (ind)'!AY$6:AY$37))/(MAX('06 (ind)'!AY$6:AY$37)-MIN('06 (ind)'!AY$6:AY$37))),ABS(-100+(100*(('06 (ind)'!AY21-MIN('06 (ind)'!AY$6:AY$37))/(MAX('06 (ind)'!AY$6:AY$37)-MIN('06 (ind)'!AY$6:AY$37))))))</f>
        <v>25.166508087535721</v>
      </c>
      <c r="AZ22" s="75">
        <f>IF('06 (ind)'!AZ$1="si",100*(('06 (ind)'!AZ21-MIN('06 (ind)'!AZ$6:AZ$37))/(MAX('06 (ind)'!AZ$6:AZ$37)-MIN('06 (ind)'!AZ$6:AZ$37))),ABS(-100+(100*(('06 (ind)'!AZ21-MIN('06 (ind)'!AZ$6:AZ$37))/(MAX('06 (ind)'!AZ$6:AZ$37)-MIN('06 (ind)'!AZ$6:AZ$37))))))</f>
        <v>35.273064199543249</v>
      </c>
      <c r="BA22" s="75">
        <f>IF('06 (ind)'!BA$1="si",100*(('06 (ind)'!BA21-MIN('06 (ind)'!BA$6:BA$37))/(MAX('06 (ind)'!BA$6:BA$37)-MIN('06 (ind)'!BA$6:BA$37))),ABS(-100+(100*(('06 (ind)'!BA21-MIN('06 (ind)'!BA$6:BA$37))/(MAX('06 (ind)'!BA$6:BA$37)-MIN('06 (ind)'!BA$6:BA$37))))))</f>
        <v>32.511542621101086</v>
      </c>
      <c r="BB22" s="75">
        <f>IF('06 (ind)'!BB$1="si",100*(('06 (ind)'!BB21-MIN('06 (ind)'!BB$6:BB$37))/(MAX('06 (ind)'!BB$6:BB$37)-MIN('06 (ind)'!BB$6:BB$37))),ABS(-100+(100*(('06 (ind)'!BB21-MIN('06 (ind)'!BB$6:BB$37))/(MAX('06 (ind)'!BB$6:BB$37)-MIN('06 (ind)'!BB$6:BB$37))))))</f>
        <v>3.9724338825533971</v>
      </c>
      <c r="BC22" s="75">
        <f>IF('06 (ind)'!BC$1="si",100*(('06 (ind)'!BC21-MIN('06 (ind)'!BC$6:BC$37))/(MAX('06 (ind)'!BC$6:BC$37)-MIN('06 (ind)'!BC$6:BC$37))),ABS(-100+(100*(('06 (ind)'!BC21-MIN('06 (ind)'!BC$6:BC$37))/(MAX('06 (ind)'!BC$6:BC$37)-MIN('06 (ind)'!BC$6:BC$37))))))</f>
        <v>10.243110581904315</v>
      </c>
      <c r="BD22" s="75">
        <f>IF('06 (ind)'!BD$1="si",100*(('06 (ind)'!BD21-MIN('06 (ind)'!BD$6:BD$37))/(MAX('06 (ind)'!BD$6:BD$37)-MIN('06 (ind)'!BD$6:BD$37))),ABS(-100+(100*(('06 (ind)'!BD21-MIN('06 (ind)'!BD$6:BD$37))/(MAX('06 (ind)'!BD$6:BD$37)-MIN('06 (ind)'!BD$6:BD$37))))))</f>
        <v>61.59542277648363</v>
      </c>
      <c r="BE22" s="75">
        <f>IF('06 (ind)'!BE$1="si",100*(('06 (ind)'!BE21-MIN('06 (ind)'!BE$6:BE$37))/(MAX('06 (ind)'!BE$6:BE$37)-MIN('06 (ind)'!BE$6:BE$37))),ABS(-100+(100*(('06 (ind)'!BE21-MIN('06 (ind)'!BE$6:BE$37))/(MAX('06 (ind)'!BE$6:BE$37)-MIN('06 (ind)'!BE$6:BE$37))))))</f>
        <v>36.213235294117652</v>
      </c>
      <c r="BF22" s="75">
        <f>IF('06 (ind)'!BF$1="si",100*(('06 (ind)'!BF21-MIN('06 (ind)'!BF$6:BF$37))/(MAX('06 (ind)'!BF$6:BF$37)-MIN('06 (ind)'!BF$6:BF$37))),ABS(-100+(100*(('06 (ind)'!BF21-MIN('06 (ind)'!BF$6:BF$37))/(MAX('06 (ind)'!BF$6:BF$37)-MIN('06 (ind)'!BF$6:BF$37))))))</f>
        <v>26.946661870471857</v>
      </c>
      <c r="BG22" s="75">
        <f>IF('06 (ind)'!BG$1="si",100*(('06 (ind)'!BG21-MIN('06 (ind)'!BG$6:BG$37))/(MAX('06 (ind)'!BG$6:BG$37)-MIN('06 (ind)'!BG$6:BG$37))),ABS(-100+(100*(('06 (ind)'!BG21-MIN('06 (ind)'!BG$6:BG$37))/(MAX('06 (ind)'!BG$6:BG$37)-MIN('06 (ind)'!BG$6:BG$37))))))</f>
        <v>41.702616472699219</v>
      </c>
      <c r="BH22" s="75">
        <f>IF('06 (ind)'!BH$1="si",100*(('06 (ind)'!BH21-MIN('06 (ind)'!BH$6:BH$37))/(MAX('06 (ind)'!BH$6:BH$37)-MIN('06 (ind)'!BH$6:BH$37))),ABS(-100+(100*(('06 (ind)'!BH21-MIN('06 (ind)'!BH$6:BH$37))/(MAX('06 (ind)'!BH$6:BH$37)-MIN('06 (ind)'!BH$6:BH$37))))))</f>
        <v>12.40965123619009</v>
      </c>
      <c r="BI22" s="75">
        <f>IF('06 (ind)'!BI$1="si",100*(('06 (ind)'!BI21-MIN('06 (ind)'!BI$6:BI$37))/(MAX('06 (ind)'!BI$6:BI$37)-MIN('06 (ind)'!BI$6:BI$37))),ABS(-100+(100*(('06 (ind)'!BI21-MIN('06 (ind)'!BI$6:BI$37))/(MAX('06 (ind)'!BI$6:BI$37)-MIN('06 (ind)'!BI$6:BI$37))))))</f>
        <v>99.45125964983211</v>
      </c>
      <c r="BJ22" s="75">
        <f>IF('06 (ind)'!BJ$1="si",100*(('06 (ind)'!BJ21-MIN('06 (ind)'!BJ$6:BJ$37))/(MAX('06 (ind)'!BJ$6:BJ$37)-MIN('06 (ind)'!BJ$6:BJ$37))),ABS(-100+(100*(('06 (ind)'!BJ21-MIN('06 (ind)'!BJ$6:BJ$37))/(MAX('06 (ind)'!BJ$6:BJ$37)-MIN('06 (ind)'!BJ$6:BJ$37))))))</f>
        <v>29.054012672236517</v>
      </c>
      <c r="BK22" s="75">
        <f>IF('06 (ind)'!BK$1="si",100*(('06 (ind)'!BK21-MIN('06 (ind)'!BK$6:BK$37))/(MAX('06 (ind)'!BK$6:BK$37)-MIN('06 (ind)'!BK$6:BK$37))),ABS(-100+(100*(('06 (ind)'!BK21-MIN('06 (ind)'!BK$6:BK$37))/(MAX('06 (ind)'!BK$6:BK$37)-MIN('06 (ind)'!BK$6:BK$37))))))</f>
        <v>5.1563848844535967</v>
      </c>
      <c r="BL22" s="75">
        <f>IF('06 (ind)'!BL$1="si",100*(('06 (ind)'!BL21-MIN('06 (ind)'!BL$6:BL$37))/(MAX('06 (ind)'!BL$6:BL$37)-MIN('06 (ind)'!BL$6:BL$37))),ABS(-100+(100*(('06 (ind)'!BL21-MIN('06 (ind)'!BL$6:BL$37))/(MAX('06 (ind)'!BL$6:BL$37)-MIN('06 (ind)'!BL$6:BL$37))))))</f>
        <v>19.2</v>
      </c>
      <c r="BM22" s="75">
        <f>IF('06 (ind)'!BM$1="si",100*(('06 (ind)'!BM21-MIN('06 (ind)'!BM$6:BM$37))/(MAX('06 (ind)'!BM$6:BM$37)-MIN('06 (ind)'!BM$6:BM$37))),ABS(-100+(100*(('06 (ind)'!BM21-MIN('06 (ind)'!BM$6:BM$37))/(MAX('06 (ind)'!BM$6:BM$37)-MIN('06 (ind)'!BM$6:BM$37))))))</f>
        <v>27.774755574619675</v>
      </c>
      <c r="BN22" s="75">
        <f>IF('06 (ind)'!BN$1="si",100*(('06 (ind)'!BN21-MIN('06 (ind)'!BN$6:BN$37))/(MAX('06 (ind)'!BN$6:BN$37)-MIN('06 (ind)'!BN$6:BN$37))),ABS(-100+(100*(('06 (ind)'!BN21-MIN('06 (ind)'!BN$6:BN$37))/(MAX('06 (ind)'!BN$6:BN$37)-MIN('06 (ind)'!BN$6:BN$37))))))</f>
        <v>0.52197729880933552</v>
      </c>
      <c r="BO22" s="75">
        <f>IF('06 (ind)'!BO$1="si",100*(('06 (ind)'!BO21-MIN('06 (ind)'!BO$6:BO$37))/(MAX('06 (ind)'!BO$6:BO$37)-MIN('06 (ind)'!BO$6:BO$37))),ABS(-100+(100*(('06 (ind)'!BO21-MIN('06 (ind)'!BO$6:BO$37))/(MAX('06 (ind)'!BO$6:BO$37)-MIN('06 (ind)'!BO$6:BO$37))))))</f>
        <v>31.862266350267504</v>
      </c>
      <c r="BP22" s="75">
        <f>IF('06 (ind)'!BP$1="si",100*(('06 (ind)'!BP21-MIN('06 (ind)'!BP$6:BP$37))/(MAX('06 (ind)'!BP$6:BP$37)-MIN('06 (ind)'!BP$6:BP$37))),ABS(-100+(100*(('06 (ind)'!BP21-MIN('06 (ind)'!BP$6:BP$37))/(MAX('06 (ind)'!BP$6:BP$37)-MIN('06 (ind)'!BP$6:BP$37))))))</f>
        <v>26.306844016758106</v>
      </c>
      <c r="BQ22" s="75">
        <f>IF('06 (ind)'!BQ$1="si",100*(('06 (ind)'!BQ21-MIN('06 (ind)'!BQ$6:BQ$37))/(MAX('06 (ind)'!BQ$6:BQ$37)-MIN('06 (ind)'!BQ$6:BQ$37))),ABS(-100+(100*(('06 (ind)'!BQ21-MIN('06 (ind)'!BQ$6:BQ$37))/(MAX('06 (ind)'!BQ$6:BQ$37)-MIN('06 (ind)'!BQ$6:BQ$37))))))</f>
        <v>32.938498709637315</v>
      </c>
      <c r="BR22" s="75">
        <f>IF('06 (ind)'!BR$1="si",100*(('06 (ind)'!BR21-MIN('06 (ind)'!BR$6:BR$37))/(MAX('06 (ind)'!BR$6:BR$37)-MIN('06 (ind)'!BR$6:BR$37))),ABS(-100+(100*(('06 (ind)'!BR21-MIN('06 (ind)'!BR$6:BR$37))/(MAX('06 (ind)'!BP$6:BP$37)-MIN('06 (ind)'!BR$6:BR$37))))))</f>
        <v>19.182845552013909</v>
      </c>
      <c r="BS22" s="75">
        <f>IF('06 (ind)'!BS$1="si",100*(('06 (ind)'!BS21-MIN('06 (ind)'!BS$6:BS$37))/(MAX('06 (ind)'!BS$6:BS$37)-MIN('06 (ind)'!BS$6:BS$37))),ABS(-100+(100*(('06 (ind)'!BS21-MIN('06 (ind)'!BS$6:BS$37))/(MAX('06 (ind)'!BQ$6:BQ$37)-MIN('06 (ind)'!BS$6:BS$37))))))</f>
        <v>26.978544251522109</v>
      </c>
      <c r="BT22" s="75">
        <f>IF('06 (ind)'!BT$1="si",100*(('06 (ind)'!BT21-MIN('06 (ind)'!BT$6:BT$37))/(MAX('06 (ind)'!BT$6:BT$37)-MIN('06 (ind)'!BT$6:BT$37))),ABS(-100+(100*(('06 (ind)'!BT21-MIN('06 (ind)'!BT$6:BT$37))/(MAX('06 (ind)'!BR$6:BR$37)-MIN('06 (ind)'!BT$6:BT$37))))))</f>
        <v>98.558081250000001</v>
      </c>
      <c r="BU22" s="75">
        <f>IF('06 (ind)'!BU$1="si",100*(('06 (ind)'!BU21-MIN('06 (ind)'!BU$6:BU$37))/(MAX('06 (ind)'!BU$6:BU$37)-MIN('06 (ind)'!BU$6:BU$37))),ABS(-100+(100*(('06 (ind)'!BU21-MIN('06 (ind)'!BU$6:BU$37))/(MAX('06 (ind)'!BU$6:BU$37)-MIN('06 (ind)'!BU$6:BU$37))))))</f>
        <v>64.114182147711816</v>
      </c>
      <c r="BV22" s="75">
        <f>IF('06 (ind)'!BV$1="si",100*(('06 (ind)'!BV21-MIN('06 (ind)'!BV$6:BV$37))/(MAX('06 (ind)'!BV$6:BV$37)-MIN('06 (ind)'!BV$6:BV$37))),ABS(-100+(100*(('06 (ind)'!BV21-MIN('06 (ind)'!BV$6:BV$37))/(MAX('06 (ind)'!BV$6:BV$37)-MIN('06 (ind)'!BV$6:BV$37))))))</f>
        <v>65.348007138607983</v>
      </c>
      <c r="BW22" s="75">
        <f>IF('06 (ind)'!BW$1="si",100*(('06 (ind)'!BW21-MIN('06 (ind)'!BW$6:BW$37))/(MAX('06 (ind)'!BW$6:BW$37)-MIN('06 (ind)'!BW$6:BW$37))),ABS(-100+(100*(('06 (ind)'!BW21-MIN('06 (ind)'!BW$6:BW$37))/(MAX('06 (ind)'!BW$6:BW$37)-MIN('06 (ind)'!BW$6:BW$37))))))</f>
        <v>62.501640635253963</v>
      </c>
      <c r="BX22" s="75">
        <f>IF('06 (ind)'!BX$1="si",100*(('06 (ind)'!BX21-MIN('06 (ind)'!BX$6:BX$37))/(MAX('06 (ind)'!BX$6:BX$37)-MIN('06 (ind)'!BX$6:BX$37))),ABS(-100+(100*(('06 (ind)'!BX21-MIN('06 (ind)'!BX$6:BX$37))/(MAX('06 (ind)'!BX$6:BX$37)-MIN('06 (ind)'!BX$6:BX$37))))))</f>
        <v>15.927947756222281</v>
      </c>
      <c r="BY22" s="75">
        <f>IF('06 (ind)'!BY$1="si",100*(('06 (ind)'!BY21-MIN('06 (ind)'!BY$6:BY$37))/(MAX('06 (ind)'!BY$6:BY$37)-MIN('06 (ind)'!BY$6:BY$37))),ABS(-100+(100*(('06 (ind)'!BY21-MIN('06 (ind)'!BY$6:BY$37))/(MAX('06 (ind)'!BY$6:BY$37)-MIN('06 (ind)'!BY$6:BY$37))))))</f>
        <v>56.828485909842108</v>
      </c>
      <c r="BZ22" s="75">
        <f>IF('06 (ind)'!BZ$1="si",100*(('06 (ind)'!BZ21-MIN('06 (ind)'!BZ$6:BZ$37))/(MAX('06 (ind)'!BZ$6:BZ$37)-MIN('06 (ind)'!BZ$6:BZ$37))),ABS(-100+(100*(('06 (ind)'!BZ21-MIN('06 (ind)'!BZ$6:BZ$37))/(MAX('06 (ind)'!BZ$6:BZ$37)-MIN('06 (ind)'!BZ$6:BZ$37))))))</f>
        <v>89.952395522355332</v>
      </c>
      <c r="CA22" s="75">
        <f>IF('06 (ind)'!CA$1="si",100*(('06 (ind)'!CA21-MIN('06 (ind)'!CA$6:CA$37))/(MAX('06 (ind)'!CA$6:CA$37)-MIN('06 (ind)'!CA$6:CA$37))),ABS(-100+(100*(('06 (ind)'!CA21-MIN('06 (ind)'!CA$6:CA$37))/(MAX('06 (ind)'!CA$6:CA$37)-MIN('06 (ind)'!CA$6:CA$37))))))</f>
        <v>0</v>
      </c>
      <c r="CB22" s="75">
        <f>IF('06 (ind)'!CB$1="si",100*(('06 (ind)'!CB21-MIN('06 (ind)'!CB$6:CB$37))/(MAX('06 (ind)'!CB$6:CB$37)-MIN('06 (ind)'!CB$6:CB$37))),ABS(-100+(100*(('06 (ind)'!CB21-MIN('06 (ind)'!CB$6:CB$37))/(MAX('06 (ind)'!CB$6:CB$37)-MIN('06 (ind)'!CB$6:CB$37))))))</f>
        <v>68.085106382978722</v>
      </c>
      <c r="CC22" s="75">
        <f>IF('06 (ind)'!CC$1="si",100*(('06 (ind)'!CC21-MIN('06 (ind)'!CC$6:CC$37))/(MAX('06 (ind)'!CC$6:CC$37)-MIN('06 (ind)'!CC$6:CC$37))),ABS(-100+(100*(('06 (ind)'!CC21-MIN('06 (ind)'!CC$6:CC$37))/(MAX('06 (ind)'!CC$6:CC$37)-MIN('06 (ind)'!CC$6:CC$37))))))</f>
        <v>27.400469454706084</v>
      </c>
      <c r="CD22" s="75">
        <f>IF('06 (ind)'!CD$1="si",100*(('06 (ind)'!CD21-MIN('06 (ind)'!CD$6:CD$37))/(MAX('06 (ind)'!CD$6:CD$37)-MIN('06 (ind)'!CD$6:CD$37))),ABS(-100+(100*(('06 (ind)'!CD21-MIN('06 (ind)'!CD$6:CD$37))/(MAX('06 (ind)'!CD$6:CD$37)-MIN('06 (ind)'!CD$6:CD$37))))))</f>
        <v>0.62755644553317869</v>
      </c>
      <c r="CE22" s="75">
        <f>IF('06 (ind)'!CE$1="si",100*(('06 (ind)'!CE21-MIN('06 (ind)'!CE$6:CE$37))/(MAX('06 (ind)'!CE$6:CE$37)-MIN('06 (ind)'!CE$6:CE$37))),ABS(-100+(100*(('06 (ind)'!CE21-MIN('06 (ind)'!CE$6:CE$37))/(MAX('06 (ind)'!CE$6:CE$37)-MIN('06 (ind)'!CE$6:CE$37))))))</f>
        <v>13.769547720542816</v>
      </c>
      <c r="CF22" s="75">
        <f>IF('06 (ind)'!CF$1="si",100*(('06 (ind)'!CF21-MIN('06 (ind)'!CF$6:CF$37))/(MAX('06 (ind)'!CF$6:CF$37)-MIN('06 (ind)'!CF$6:CF$37))),ABS(-100+(100*(('06 (ind)'!CF21-MIN('06 (ind)'!CF$6:CF$37))/(MAX('06 (ind)'!CF$6:CF$37)-MIN('06 (ind)'!CF$6:CF$37))))))</f>
        <v>2.9699755713160951</v>
      </c>
      <c r="CG22" s="75">
        <f>IF('06 (ind)'!CG$1="si",100*(('06 (ind)'!CG21-MIN('06 (ind)'!CG$6:CG$37))/(MAX('06 (ind)'!CG$6:CG$37)-MIN('06 (ind)'!CG$6:CG$37))),ABS(-100+(100*(('06 (ind)'!CG21-MIN('06 (ind)'!CG$6:CG$37))/(MAX('06 (ind)'!CG$6:CG$37)-MIN('06 (ind)'!CG$6:CG$37))))))</f>
        <v>0</v>
      </c>
      <c r="CH22" s="75">
        <f>IF('06 (ind)'!CH$1="si",100*(('06 (ind)'!CH21-MIN('06 (ind)'!CH$6:CH$37))/(MAX('06 (ind)'!CH$6:CH$37)-MIN('06 (ind)'!CH$6:CH$37))),ABS(-100+(100*(('06 (ind)'!CH21-MIN('06 (ind)'!CH$6:CH$37))/(MAX('06 (ind)'!CH$6:CH$37)-MIN('06 (ind)'!CH$6:CH$37))))))</f>
        <v>28.751295010411777</v>
      </c>
      <c r="CI22" s="75">
        <f>IF('06 (ind)'!CI$1="si",100*(('06 (ind)'!CI21-MIN('06 (ind)'!CI$6:CI$37))/(MAX('06 (ind)'!CI$6:CI$37)-MIN('06 (ind)'!CI$6:CI$37))),ABS(-100+(100*(('06 (ind)'!CI21-MIN('06 (ind)'!CI$6:CI$37))/(MAX('06 (ind)'!CI$6:CI$37)-MIN('06 (ind)'!CI$6:CI$37))))))</f>
        <v>12.357665600268534</v>
      </c>
      <c r="CJ22" s="75">
        <f>IF('06 (ind)'!CJ$1="si",100*(('06 (ind)'!CJ21-MIN('06 (ind)'!CJ$6:CJ$37))/(MAX('06 (ind)'!CJ$6:CJ$37)-MIN('06 (ind)'!CJ$6:CJ$37))),ABS(-100+(100*(('06 (ind)'!CJ21-MIN('06 (ind)'!CJ$6:CJ$37))/(MAX('06 (ind)'!CJ$6:CJ$37)-MIN('06 (ind)'!CJ$6:CJ$37))))))</f>
        <v>48.499611591547328</v>
      </c>
      <c r="CK22" s="75">
        <f>IF('06 (ind)'!CK$1="si",100*(('06 (ind)'!CK21-MIN('06 (ind)'!CK$6:CK$37))/(MAX('06 (ind)'!CK$6:CK$37)-MIN('06 (ind)'!CK$6:CK$37))),ABS(-100+(100*(('06 (ind)'!CK21-MIN('06 (ind)'!CK$6:CK$37))/(MAX('06 (ind)'!CK$6:CK$37)-MIN('06 (ind)'!CK$6:CK$37))))))</f>
        <v>6.0871822508927149</v>
      </c>
      <c r="CL22" s="75">
        <f>IF('06 (ind)'!CL$1="si",100*(('06 (ind)'!CL21-MIN('06 (ind)'!CL$6:CL$37))/(MAX('06 (ind)'!CL$6:CL$37)-MIN('06 (ind)'!CL$6:CL$37))),ABS(-100+(100*(('06 (ind)'!CL21-MIN('06 (ind)'!CL$6:CL$37))/(MAX('06 (ind)'!CL$6:CL$37)-MIN('06 (ind)'!CL$6:CL$37))))))</f>
        <v>0</v>
      </c>
      <c r="CM22" s="75">
        <f>IF('06 (ind)'!CM$1="si",100*(('06 (ind)'!CM21-MIN('06 (ind)'!CM$6:CM$37))/(MAX('06 (ind)'!CM$6:CM$37)-MIN('06 (ind)'!CM$6:CM$37))),ABS(-100+(100*(('06 (ind)'!CM21-MIN('06 (ind)'!CM$6:CM$37))/(MAX('06 (ind)'!CM$6:CM$37)-MIN('06 (ind)'!CM$6:CM$37))))))</f>
        <v>13.830862654240567</v>
      </c>
    </row>
    <row r="23" spans="1:91">
      <c r="A23" s="18" t="s">
        <v>221</v>
      </c>
      <c r="B23" s="87">
        <f>IF('06 (ind)'!B$1="si",100*(('06 (ind)'!B22-MIN('06 (ind)'!B$6:B$37))/(MAX('06 (ind)'!B$6:B$37)-MIN('06 (ind)'!B$6:B$37))),ABS(-100+(100*(('06 (ind)'!B22-MIN('06 (ind)'!B$6:B$37))/(MAX('06 (ind)'!B$6:B$37)-MIN('06 (ind)'!B$6:B$37))))))</f>
        <v>2.979366507529726</v>
      </c>
      <c r="C23" s="87">
        <f>IF('06 (ind)'!C$1="si",100*(('06 (ind)'!C22-MIN('06 (ind)'!C$6:C$37))/(MAX('06 (ind)'!C$6:C$37)-MIN('06 (ind)'!C$6:C$37))),ABS(-100+(100*(('06 (ind)'!C22-MIN('06 (ind)'!C$6:C$37))/(MAX('06 (ind)'!C$6:C$37)-MIN('06 (ind)'!C$6:C$37))))))</f>
        <v>47.7800561967166</v>
      </c>
      <c r="D23" s="87">
        <f>IF('06 (ind)'!D$1="si",100*(('06 (ind)'!D22-MIN('06 (ind)'!D$6:D$37))/(MAX('06 (ind)'!D$6:D$37)-MIN('06 (ind)'!D$6:D$37))),ABS(-100+(100*(('06 (ind)'!D22-MIN('06 (ind)'!D$6:D$37))/(MAX('06 (ind)'!D$6:D$37)-MIN('06 (ind)'!D$6:D$37))))))</f>
        <v>34.94994785807738</v>
      </c>
      <c r="E23" s="87">
        <f>IF('06 (ind)'!E$1="si",100*(('06 (ind)'!E22-MIN('06 (ind)'!E$6:E$37))/(MAX('06 (ind)'!E$6:E$37)-MIN('06 (ind)'!E$6:E$37))),ABS(-100+(100*(('06 (ind)'!E22-MIN('06 (ind)'!E$6:E$37))/(MAX('06 (ind)'!E$6:E$37)-MIN('06 (ind)'!E$6:E$37))))))</f>
        <v>44.449411414096261</v>
      </c>
      <c r="F23" s="87">
        <f>IF('06 (ind)'!F$1="si",100*(('06 (ind)'!F22-MIN('06 (ind)'!F$6:F$37))/(MAX('06 (ind)'!F$6:F$37)-MIN('06 (ind)'!F$6:F$37))),ABS(-100+(100*(('06 (ind)'!F22-MIN('06 (ind)'!F$6:F$37))/(MAX('06 (ind)'!F$6:F$37)-MIN('06 (ind)'!F$6:F$37))))))</f>
        <v>50</v>
      </c>
      <c r="G23" s="87">
        <f>IF('06 (ind)'!G$1="si",100*(('06 (ind)'!G22-MIN('06 (ind)'!G$6:G$37))/(MAX('06 (ind)'!G$6:G$37)-MIN('06 (ind)'!G$6:G$37))),ABS(-100+(100*(('06 (ind)'!G22-MIN('06 (ind)'!G$6:G$37))/(MAX('06 (ind)'!G$6:G$37)-MIN('06 (ind)'!G$6:G$37))))))</f>
        <v>35.403726708074537</v>
      </c>
      <c r="H23" s="87">
        <f>IF('06 (ind)'!H$1="si",100*(('06 (ind)'!H22-MIN('06 (ind)'!H$6:H$37))/(MAX('06 (ind)'!H$6:H$37)-MIN('06 (ind)'!H$6:H$37))),ABS(-100+(100*(('06 (ind)'!H22-MIN('06 (ind)'!H$6:H$37))/(MAX('06 (ind)'!H$6:H$37)-MIN('06 (ind)'!H$6:H$37))))))</f>
        <v>20.245398773006141</v>
      </c>
      <c r="I23" s="87">
        <f>IF('06 (ind)'!I$1="si",100*(('06 (ind)'!I22-MIN('06 (ind)'!I$6:I$37))/(MAX('06 (ind)'!I$6:I$37)-MIN('06 (ind)'!I$6:I$37))),ABS(-100+(100*(('06 (ind)'!I22-MIN('06 (ind)'!I$6:I$37))/(MAX('06 (ind)'!I$6:I$37)-MIN('06 (ind)'!I$6:I$37))))))</f>
        <v>67.816091954022994</v>
      </c>
      <c r="J23" s="87">
        <f>IF('06 (ind)'!J$1="si",100*(('06 (ind)'!J22-MIN('06 (ind)'!J$6:J$37))/(MAX('06 (ind)'!J$6:J$37)-MIN('06 (ind)'!J$6:J$37))),ABS(-100+(100*(('06 (ind)'!J22-MIN('06 (ind)'!J$6:J$37))/(MAX('06 (ind)'!J$6:J$37)-MIN('06 (ind)'!J$6:J$37))))))</f>
        <v>93.924050632911403</v>
      </c>
      <c r="K23" s="87">
        <f>IF('06 (ind)'!K$1="si",100*(('06 (ind)'!K22-MIN('06 (ind)'!K$6:K$37))/(MAX('06 (ind)'!K$6:K$37)-MIN('06 (ind)'!K$6:K$37))),ABS(-100+(100*(('06 (ind)'!K22-MIN('06 (ind)'!K$6:K$37))/(MAX('06 (ind)'!K$6:K$37)-MIN('06 (ind)'!K$6:K$37))))))</f>
        <v>2.0931592393707614</v>
      </c>
      <c r="L23" s="87">
        <f>IF('06 (ind)'!L$1="si",100*(('06 (ind)'!L22-MIN('06 (ind)'!L$6:L$37))/(MAX('06 (ind)'!L$6:L$37)-MIN('06 (ind)'!L$6:L$37))),ABS(-100+(100*(('06 (ind)'!L22-MIN('06 (ind)'!L$6:L$37))/(MAX('06 (ind)'!L$6:L$37)-MIN('06 (ind)'!L$6:L$37))))))</f>
        <v>71.234180105425224</v>
      </c>
      <c r="M23" s="87">
        <f>IF('06 (ind)'!M$1="si",100*(('06 (ind)'!M22-MIN('06 (ind)'!M$6:M$37))/(MAX('06 (ind)'!M$6:M$37)-MIN('06 (ind)'!M$6:M$37))),ABS(-100+(100*(('06 (ind)'!M22-MIN('06 (ind)'!M$6:M$37))/(MAX('06 (ind)'!M$6:M$37)-MIN('06 (ind)'!M$6:M$37))))))</f>
        <v>51.56452903632546</v>
      </c>
      <c r="N23" s="87">
        <f>IF('06 (ind)'!N$1="si",100*(('06 (ind)'!N22-MIN('06 (ind)'!N$6:N$37))/(MAX('06 (ind)'!N$6:N$37)-MIN('06 (ind)'!N$6:N$37))),ABS(-100+(100*(('06 (ind)'!N22-MIN('06 (ind)'!N$6:N$37))/(MAX('06 (ind)'!N$6:N$37)-MIN('06 (ind)'!N$6:N$37))))))</f>
        <v>47.021930436118161</v>
      </c>
      <c r="O23" s="87">
        <f>IF('06 (ind)'!O$1="si",100*(('06 (ind)'!O22-MIN('06 (ind)'!O$6:O$37))/(MAX('06 (ind)'!O$6:O$37)-MIN('06 (ind)'!O$6:O$37))),ABS(-100+(100*(('06 (ind)'!O22-MIN('06 (ind)'!O$6:O$37))/(MAX('06 (ind)'!O$6:O$37)-MIN('06 (ind)'!O$6:O$37))))))</f>
        <v>93.650793650793645</v>
      </c>
      <c r="P23" s="87">
        <f>IF('06 (ind)'!P$1="si",100*(('06 (ind)'!P22-MIN('06 (ind)'!P$6:P$37))/(MAX('06 (ind)'!P$6:P$37)-MIN('06 (ind)'!P$6:P$37))),ABS(-100+(100*(('06 (ind)'!P22-MIN('06 (ind)'!P$6:P$37))/(MAX('06 (ind)'!P$6:P$37)-MIN('06 (ind)'!P$6:P$37))))))</f>
        <v>22.690054591907195</v>
      </c>
      <c r="Q23" s="87">
        <f>IF('06 (ind)'!Q$1="si",100*(('06 (ind)'!Q22-MIN('06 (ind)'!Q$6:Q$37))/(MAX('06 (ind)'!Q$6:Q$37)-MIN('06 (ind)'!Q$6:Q$37))),ABS(-100+(100*(('06 (ind)'!Q22-MIN('06 (ind)'!Q$6:Q$37))/(MAX('06 (ind)'!Q$6:Q$37)-MIN('06 (ind)'!Q$6:Q$37))))))</f>
        <v>4.7337326862125702</v>
      </c>
      <c r="R23" s="87">
        <f>IF('06 (ind)'!R$1="si",100*(('06 (ind)'!R22-MIN('06 (ind)'!R$6:R$37))/(MAX('06 (ind)'!R$6:R$37)-MIN('06 (ind)'!R$6:R$37))),ABS(-100+(100*(('06 (ind)'!R22-MIN('06 (ind)'!R$6:R$37))/(MAX('06 (ind)'!R$6:R$37)-MIN('06 (ind)'!R$6:R$37))))))</f>
        <v>2.6164563321533838</v>
      </c>
      <c r="S23" s="75">
        <f>ABS(ABS(('06 (ind)'!S22-((MAX('06 (ind)'!S$6:S$37)+MIN('06 (ind)'!S$6:S$37))/2))/(((MAX('06 (ind)'!S$6:S$37)+MIN('06 (ind)'!S$6:S$37))/2)-MAX('06 (ind)'!S$6:S$37))*100)-100)</f>
        <v>79.179343042451123</v>
      </c>
      <c r="T23" s="75">
        <f>IF('06 (ind)'!T$1="si",100*(('06 (ind)'!T22-MIN('06 (ind)'!T$6:T$37))/(MAX('06 (ind)'!T$6:T$37)-MIN('06 (ind)'!T$6:T$37))),ABS(-100+(100*(('06 (ind)'!T22-MIN('06 (ind)'!T$6:T$37))/(MAX('06 (ind)'!T$6:T$37)-MIN('06 (ind)'!T$6:T$37))))))</f>
        <v>8.7363974346217503</v>
      </c>
      <c r="U23" s="75">
        <f>IF('06 (ind)'!U$1="si",100*(('06 (ind)'!U22-MIN('06 (ind)'!U$6:U$37))/(MAX('06 (ind)'!U$6:U$37)-MIN('06 (ind)'!U$6:U$37))),ABS(-100+(100*(('06 (ind)'!U22-MIN('06 (ind)'!U$6:U$37))/(MAX('06 (ind)'!U$6:U$37)-MIN('06 (ind)'!U$6:U$37))))))</f>
        <v>80</v>
      </c>
      <c r="V23" s="75">
        <f>IF('06 (ind)'!V$1="si",100*(('06 (ind)'!V22-MIN('06 (ind)'!V$6:V$37))/(MAX('06 (ind)'!V$6:V$37)-MIN('06 (ind)'!V$6:V$37))),ABS(-100+(100*(('06 (ind)'!V22-MIN('06 (ind)'!V$6:V$37))/(MAX('06 (ind)'!V$6:V$37)-MIN('06 (ind)'!V$6:V$37))))))</f>
        <v>100</v>
      </c>
      <c r="W23" s="75">
        <f>IF('06 (ind)'!W$1="si",100*(('06 (ind)'!W22-MIN('06 (ind)'!W$6:W$37))/(MAX('06 (ind)'!W$6:W$37)-MIN('06 (ind)'!W$6:W$37))),ABS(-100+(100*(('06 (ind)'!W22-MIN('06 (ind)'!W$6:W$37))/(MAX('06 (ind)'!W$6:W$37)-MIN('06 (ind)'!W$6:W$37))))))</f>
        <v>21.453948157649467</v>
      </c>
      <c r="X23" s="75">
        <f>IF('06 (ind)'!X$1="si",100*(('06 (ind)'!X22-MIN('06 (ind)'!X$6:X$37))/(MAX('06 (ind)'!X$6:X$37)-MIN('06 (ind)'!X$6:X$37))),ABS(-100+(100*(('06 (ind)'!X22-MIN('06 (ind)'!X$6:X$37))/(MAX('06 (ind)'!X$6:X$37)-MIN('06 (ind)'!X$6:X$37))))))</f>
        <v>77.535620197955055</v>
      </c>
      <c r="Y23" s="75">
        <f>IF('06 (ind)'!Y$1="si",100*(('06 (ind)'!Y22-MIN('06 (ind)'!Y$6:Y$37))/(MAX('06 (ind)'!Y$6:Y$37)-MIN('06 (ind)'!Y$6:Y$37))),ABS(-100+(100*(('06 (ind)'!Y22-MIN('06 (ind)'!Y$6:Y$37))/(MAX('06 (ind)'!Y$6:Y$37)-MIN('06 (ind)'!Y$6:Y$37))))))</f>
        <v>75.653237224868064</v>
      </c>
      <c r="Z23" s="75">
        <f>IF('06 (ind)'!Z$1="si",100*(('06 (ind)'!Z22-MIN('06 (ind)'!Z$6:Z$37))/(MAX('06 (ind)'!Z$6:Z$37)-MIN('06 (ind)'!Z$6:Z$37))),ABS(-100+(100*(('06 (ind)'!Z22-MIN('06 (ind)'!Z$6:Z$37))/(MAX('06 (ind)'!Z$6:Z$37)-MIN('06 (ind)'!Z$6:Z$37))))))</f>
        <v>18.814589793541728</v>
      </c>
      <c r="AA23" s="75">
        <f>IF('06 (ind)'!AA$1="si",100*(('06 (ind)'!AA22-MIN('06 (ind)'!AA$6:AA$37))/(MAX('06 (ind)'!AA$6:AA$37)-MIN('06 (ind)'!AA$6:AA$37))),ABS(-100+(100*(('06 (ind)'!AA22-MIN('06 (ind)'!AA$6:AA$37))/(MAX('06 (ind)'!AA$6:AA$37)-MIN('06 (ind)'!AA$6:AA$37))))))</f>
        <v>33.266694665079399</v>
      </c>
      <c r="AB23" s="75">
        <f>IF('06 (ind)'!AB$1="si",100*(('06 (ind)'!AB22-MIN('06 (ind)'!AB$6:AB$37))/(MAX('06 (ind)'!AB$6:AB$37)-MIN('06 (ind)'!AB$6:AB$37))),ABS(-100+(100*(('06 (ind)'!AB22-MIN('06 (ind)'!AB$6:AB$37))/(MAX('06 (ind)'!AB$6:AB$37)-MIN('06 (ind)'!AB$6:AB$37))))))</f>
        <v>44.302542545369711</v>
      </c>
      <c r="AC23" s="75">
        <f>IF('06 (ind)'!AC$1="si",100*(('06 (ind)'!AC22-MIN('06 (ind)'!AC$6:AC$37))/(MAX('06 (ind)'!AC$6:AC$37)-MIN('06 (ind)'!AC$6:AC$37))),ABS(-100+(100*(('06 (ind)'!AC22-MIN('06 (ind)'!AC$6:AC$37))/(MAX('06 (ind)'!AC$6:AC$37)-MIN('06 (ind)'!AC$6:AC$37))))))</f>
        <v>33.476369916174775</v>
      </c>
      <c r="AD23" s="75">
        <f>IF('06 (ind)'!AD$1="si",100*(('06 (ind)'!AD22-MIN('06 (ind)'!AD$6:AD$37))/(MAX('06 (ind)'!AD$6:AD$37)-MIN('06 (ind)'!AD$6:AD$37))),ABS(-100+(100*(('06 (ind)'!AD22-MIN('06 (ind)'!AD$6:AD$37))/(MAX('06 (ind)'!AD$6:AD$37)-MIN('06 (ind)'!AD$6:AD$37))))))</f>
        <v>81.170946465227487</v>
      </c>
      <c r="AE23" s="75">
        <f>IF('06 (ind)'!AE$1="si",100*(('06 (ind)'!AE22-MIN('06 (ind)'!AE$6:AE$37))/(MAX('06 (ind)'!AE$6:AE$37)-MIN('06 (ind)'!AE$6:AE$37))),ABS(-100+(100*(('06 (ind)'!AE22-MIN('06 (ind)'!AE$6:AE$37))/(MAX('06 (ind)'!AE$6:AE$37)-MIN('06 (ind)'!AE$6:AE$37))))))</f>
        <v>59.10767934162029</v>
      </c>
      <c r="AF23" s="75">
        <f>IF('06 (ind)'!AF$1="si",100*(('06 (ind)'!AF22-MIN('06 (ind)'!AF$6:AF$37))/(MAX('06 (ind)'!AF$6:AF$37)-MIN('06 (ind)'!AF$6:AF$37))),ABS(-100+(100*(('06 (ind)'!AF22-MIN('06 (ind)'!AF$6:AF$37))/(MAX('06 (ind)'!AF$6:AF$37)-MIN('06 (ind)'!AF$6:AF$37))))))</f>
        <v>63.863266821333596</v>
      </c>
      <c r="AG23" s="75">
        <f>IF('06 (ind)'!AG$1="si",100*(('06 (ind)'!AG22-MIN('06 (ind)'!AG$6:AG$37))/(MAX('06 (ind)'!AG$6:AG$37)-MIN('06 (ind)'!AG$6:AG$37))),ABS(-100+(100*(('06 (ind)'!AG22-MIN('06 (ind)'!AG$6:AG$37))/(MAX('06 (ind)'!AG$6:AG$37)-MIN('06 (ind)'!AG$6:AG$37))))))</f>
        <v>38.674033149171279</v>
      </c>
      <c r="AH23" s="75">
        <f>IF('06 (ind)'!AH$1="si",100*(('06 (ind)'!AH22-MIN('06 (ind)'!AH$6:AH$37))/(MAX('06 (ind)'!AH$6:AH$37)-MIN('06 (ind)'!AH$6:AH$37))),ABS(-100+(100*(('06 (ind)'!AH22-MIN('06 (ind)'!AH$6:AH$37))/(MAX('06 (ind)'!AH$6:AH$37)-MIN('06 (ind)'!AH$6:AH$37))))))</f>
        <v>49.162011173184382</v>
      </c>
      <c r="AI23" s="75">
        <f>IF('06 (ind)'!AI$1="si",100*(('06 (ind)'!AI22-MIN('06 (ind)'!AI$6:AI$37))/(MAX('06 (ind)'!AI$6:AI$37)-MIN('06 (ind)'!AI$6:AI$37))),ABS(-100+(100*(('06 (ind)'!AI22-MIN('06 (ind)'!AI$6:AI$37))/(MAX('06 (ind)'!AI$6:AI$37)-MIN('06 (ind)'!AI$6:AI$37))))))</f>
        <v>6.7102758389011239</v>
      </c>
      <c r="AJ23" s="75">
        <f>IF('06 (ind)'!AJ$1="si",100*(('06 (ind)'!AJ22-MIN('06 (ind)'!AJ$6:AJ$37))/(MAX('06 (ind)'!AJ$6:AJ$37)-MIN('06 (ind)'!AJ$6:AJ$37))),ABS(-100+(100*(('06 (ind)'!AJ22-MIN('06 (ind)'!AJ$6:AJ$37))/(MAX('06 (ind)'!AJ$6:AJ$37)-MIN('06 (ind)'!AJ$6:AJ$37))))))</f>
        <v>82.048331415420066</v>
      </c>
      <c r="AK23" s="75">
        <f>IF('06 (ind)'!AK$1="si",100*(('06 (ind)'!AK22-MIN('06 (ind)'!AK$6:AK$37))/(MAX('06 (ind)'!AK$6:AK$37)-MIN('06 (ind)'!AK$6:AK$37))),ABS(-100+(100*(('06 (ind)'!AK22-MIN('06 (ind)'!AK$6:AK$37))/(MAX('06 (ind)'!AK$6:AK$37)-MIN('06 (ind)'!AK$6:AK$37))))))</f>
        <v>2.7573904063198387</v>
      </c>
      <c r="AL23" s="75">
        <f>IF('06 (ind)'!AL$1="si",100*(('06 (ind)'!AL22-MIN('06 (ind)'!AL$6:AL$37))/(MAX('06 (ind)'!AL$6:AL$37)-MIN('06 (ind)'!AL$6:AL$37))),ABS(-100+(100*(('06 (ind)'!AL22-MIN('06 (ind)'!AL$6:AL$37))/(MAX('06 (ind)'!AL$6:AL$37)-MIN('06 (ind)'!AL$6:AL$37))))))</f>
        <v>80.420085817107321</v>
      </c>
      <c r="AM23" s="75">
        <f>IF('06 (ind)'!AM$1="si",100*(('06 (ind)'!AM22-MIN('06 (ind)'!AM$6:AM$37))/(MAX('06 (ind)'!AM$6:AM$37)-MIN('06 (ind)'!AM$6:AM$37))),ABS(-100+(100*(('06 (ind)'!AM22-MIN('06 (ind)'!AM$6:AM$37))/(MAX('06 (ind)'!AM$6:AM$37)-MIN('06 (ind)'!AM$6:AM$37))))))</f>
        <v>81.669353110388883</v>
      </c>
      <c r="AN23" s="75">
        <f>IF('06 (ind)'!AN$1="si",100*(('06 (ind)'!AN22-MIN('06 (ind)'!AN$6:AN$37))/(MAX('06 (ind)'!AN$6:AN$37)-MIN('06 (ind)'!AN$6:AN$37))),ABS(-100+(100*(('06 (ind)'!AN22-MIN('06 (ind)'!AN$6:AN$37))/(MAX('06 (ind)'!AN$6:AN$37)-MIN('06 (ind)'!AN$6:AN$37))))))</f>
        <v>56.121209107237121</v>
      </c>
      <c r="AO23" s="75">
        <f>IF('06 (ind)'!AO$1="si",100*(('06 (ind)'!AO22-MIN('06 (ind)'!AO$6:AO$37))/(MAX('06 (ind)'!AO$6:AO$37)-MIN('06 (ind)'!AO$6:AO$37))),ABS(-100+(100*(('06 (ind)'!AO22-MIN('06 (ind)'!AO$6:AO$37))/(MAX('06 (ind)'!AO$6:AO$37)-MIN('06 (ind)'!AO$6:AO$37))))))</f>
        <v>33.760058445863592</v>
      </c>
      <c r="AP23" s="75">
        <f>IF('06 (ind)'!AP$1="si",100*(('06 (ind)'!AP22-MIN('06 (ind)'!AP$6:AP$37))/(MAX('06 (ind)'!AP$6:AP$37)-MIN('06 (ind)'!AP$6:AP$37))),ABS(-100+(100*(('06 (ind)'!AP22-MIN('06 (ind)'!AP$6:AP$37))/(MAX('06 (ind)'!AP$6:AP$37)-MIN('06 (ind)'!AP$6:AP$37))))))</f>
        <v>85.807050092764371</v>
      </c>
      <c r="AQ23" s="75">
        <f>IF('06 (ind)'!AQ$1="si",100*(('06 (ind)'!AQ22-MIN('06 (ind)'!AQ$6:AQ$37))/(MAX('06 (ind)'!AQ$6:AQ$37)-MIN('06 (ind)'!AQ$6:AQ$37))),ABS(-100+(100*(('06 (ind)'!AQ22-MIN('06 (ind)'!AQ$6:AQ$37))/(MAX('06 (ind)'!AQ$6:AQ$37)-MIN('06 (ind)'!AQ$6:AQ$37))))))</f>
        <v>6.1407167772044042</v>
      </c>
      <c r="AR23" s="75">
        <f>IF('06 (ind)'!AR$1="si",100*(('06 (ind)'!AR22-MIN('06 (ind)'!AR$6:AR$37))/(MAX('06 (ind)'!AR$6:AR$37)-MIN('06 (ind)'!AR$6:AR$37))),ABS(-100+(100*(('06 (ind)'!AR22-MIN('06 (ind)'!AR$6:AR$37))/(MAX('06 (ind)'!AR$6:AR$37)-MIN('06 (ind)'!AR$6:AR$37))))))</f>
        <v>56.908781187826477</v>
      </c>
      <c r="AS23" s="75">
        <f>IF('06 (ind)'!AS$1="si",100*(('06 (ind)'!AS22-MIN('06 (ind)'!AS$6:AS$37))/(MAX('06 (ind)'!AS$6:AS$37)-MIN('06 (ind)'!AS$6:AS$37))),ABS(-100+(100*(('06 (ind)'!AS22-MIN('06 (ind)'!AS$6:AS$37))/(MAX('06 (ind)'!AS$6:AS$37)-MIN('06 (ind)'!AS$6:AS$37))))))</f>
        <v>72.375690607734811</v>
      </c>
      <c r="AT23" s="75">
        <f>IF('06 (ind)'!AT$1="si",100*(('06 (ind)'!AT22-MIN('06 (ind)'!AT$6:AT$37))/(MAX('06 (ind)'!AT$6:AT$37)-MIN('06 (ind)'!AT$6:AT$37))),ABS(-100+(100*(('06 (ind)'!AT22-MIN('06 (ind)'!AT$6:AT$37))/(MAX('06 (ind)'!AT$6:AT$37)-MIN('06 (ind)'!AT$6:AT$37))))))</f>
        <v>0</v>
      </c>
      <c r="AU23" s="75">
        <f>IF('06 (ind)'!AU$1="si",100*(('06 (ind)'!AU22-MIN('06 (ind)'!AU$6:AU$37))/(MAX('06 (ind)'!AU$6:AU$37)-MIN('06 (ind)'!AU$6:AU$37))),ABS(-100+(100*(('06 (ind)'!AU22-MIN('06 (ind)'!AU$6:AU$37))/(MAX('06 (ind)'!AU$6:AU$37)-MIN('06 (ind)'!AU$6:AU$37))))))</f>
        <v>71.786833855799372</v>
      </c>
      <c r="AV23" s="75">
        <f>IF('06 (ind)'!AV$1="si",100*(('06 (ind)'!AV22-MIN('06 (ind)'!AV$6:AV$37))/(MAX('06 (ind)'!AV$6:AV$37)-MIN('06 (ind)'!AV$6:AV$37))),ABS(-100+(100*(('06 (ind)'!AV22-MIN('06 (ind)'!AV$6:AV$37))/(MAX('06 (ind)'!AV$6:AV$37)-MIN('06 (ind)'!AV$6:AV$37))))))</f>
        <v>99.480069324090124</v>
      </c>
      <c r="AW23" s="75">
        <f>IF('06 (ind)'!AW$1="si",100*(('06 (ind)'!AW22-MIN('06 (ind)'!AW$6:AW$37))/(MAX('06 (ind)'!AW$6:AW$37)-MIN('06 (ind)'!AW$6:AW$37))),ABS(-100+(100*(('06 (ind)'!AW22-MIN('06 (ind)'!AW$6:AW$37))/(MAX('06 (ind)'!AW$6:AW$37)-MIN('06 (ind)'!AW$6:AW$37))))))</f>
        <v>29.216626698641086</v>
      </c>
      <c r="AX23" s="75">
        <f>IF('06 (ind)'!AX$1="si",100*(('06 (ind)'!AX22-MIN('06 (ind)'!AX$6:AX$37))/(MAX('06 (ind)'!AX$6:AX$37)-MIN('06 (ind)'!AX$6:AX$37))),ABS(-100+(100*(('06 (ind)'!AX22-MIN('06 (ind)'!AX$6:AX$37))/(MAX('06 (ind)'!AX$6:AX$37)-MIN('06 (ind)'!AX$6:AX$37))))))</f>
        <v>40.725007765513276</v>
      </c>
      <c r="AY23" s="75">
        <f>IF('06 (ind)'!AY$1="si",100*(('06 (ind)'!AY22-MIN('06 (ind)'!AY$6:AY$37))/(MAX('06 (ind)'!AY$6:AY$37)-MIN('06 (ind)'!AY$6:AY$37))),ABS(-100+(100*(('06 (ind)'!AY22-MIN('06 (ind)'!AY$6:AY$37))/(MAX('06 (ind)'!AY$6:AY$37)-MIN('06 (ind)'!AY$6:AY$37))))))</f>
        <v>55.51855375832546</v>
      </c>
      <c r="AZ23" s="75">
        <f>IF('06 (ind)'!AZ$1="si",100*(('06 (ind)'!AZ22-MIN('06 (ind)'!AZ$6:AZ$37))/(MAX('06 (ind)'!AZ$6:AZ$37)-MIN('06 (ind)'!AZ$6:AZ$37))),ABS(-100+(100*(('06 (ind)'!AZ22-MIN('06 (ind)'!AZ$6:AZ$37))/(MAX('06 (ind)'!AZ$6:AZ$37)-MIN('06 (ind)'!AZ$6:AZ$37))))))</f>
        <v>68.734344194686685</v>
      </c>
      <c r="BA23" s="75">
        <f>IF('06 (ind)'!BA$1="si",100*(('06 (ind)'!BA22-MIN('06 (ind)'!BA$6:BA$37))/(MAX('06 (ind)'!BA$6:BA$37)-MIN('06 (ind)'!BA$6:BA$37))),ABS(-100+(100*(('06 (ind)'!BA22-MIN('06 (ind)'!BA$6:BA$37))/(MAX('06 (ind)'!BA$6:BA$37)-MIN('06 (ind)'!BA$6:BA$37))))))</f>
        <v>55.420798345608105</v>
      </c>
      <c r="BB23" s="75">
        <f>IF('06 (ind)'!BB$1="si",100*(('06 (ind)'!BB22-MIN('06 (ind)'!BB$6:BB$37))/(MAX('06 (ind)'!BB$6:BB$37)-MIN('06 (ind)'!BB$6:BB$37))),ABS(-100+(100*(('06 (ind)'!BB22-MIN('06 (ind)'!BB$6:BB$37))/(MAX('06 (ind)'!BB$6:BB$37)-MIN('06 (ind)'!BB$6:BB$37))))))</f>
        <v>0</v>
      </c>
      <c r="BC23" s="75">
        <f>IF('06 (ind)'!BC$1="si",100*(('06 (ind)'!BC22-MIN('06 (ind)'!BC$6:BC$37))/(MAX('06 (ind)'!BC$6:BC$37)-MIN('06 (ind)'!BC$6:BC$37))),ABS(-100+(100*(('06 (ind)'!BC22-MIN('06 (ind)'!BC$6:BC$37))/(MAX('06 (ind)'!BC$6:BC$37)-MIN('06 (ind)'!BC$6:BC$37))))))</f>
        <v>3.0282168307662669</v>
      </c>
      <c r="BD23" s="75">
        <f>IF('06 (ind)'!BD$1="si",100*(('06 (ind)'!BD22-MIN('06 (ind)'!BD$6:BD$37))/(MAX('06 (ind)'!BD$6:BD$37)-MIN('06 (ind)'!BD$6:BD$37))),ABS(-100+(100*(('06 (ind)'!BD22-MIN('06 (ind)'!BD$6:BD$37))/(MAX('06 (ind)'!BD$6:BD$37)-MIN('06 (ind)'!BD$6:BD$37))))))</f>
        <v>33.070917058015318</v>
      </c>
      <c r="BE23" s="75">
        <f>IF('06 (ind)'!BE$1="si",100*(('06 (ind)'!BE22-MIN('06 (ind)'!BE$6:BE$37))/(MAX('06 (ind)'!BE$6:BE$37)-MIN('06 (ind)'!BE$6:BE$37))),ABS(-100+(100*(('06 (ind)'!BE22-MIN('06 (ind)'!BE$6:BE$37))/(MAX('06 (ind)'!BE$6:BE$37)-MIN('06 (ind)'!BE$6:BE$37))))))</f>
        <v>86.948529411764724</v>
      </c>
      <c r="BF23" s="75">
        <f>IF('06 (ind)'!BF$1="si",100*(('06 (ind)'!BF22-MIN('06 (ind)'!BF$6:BF$37))/(MAX('06 (ind)'!BF$6:BF$37)-MIN('06 (ind)'!BF$6:BF$37))),ABS(-100+(100*(('06 (ind)'!BF22-MIN('06 (ind)'!BF$6:BF$37))/(MAX('06 (ind)'!BF$6:BF$37)-MIN('06 (ind)'!BF$6:BF$37))))))</f>
        <v>42.95734753376658</v>
      </c>
      <c r="BG23" s="75">
        <f>IF('06 (ind)'!BG$1="si",100*(('06 (ind)'!BG22-MIN('06 (ind)'!BG$6:BG$37))/(MAX('06 (ind)'!BG$6:BG$37)-MIN('06 (ind)'!BG$6:BG$37))),ABS(-100+(100*(('06 (ind)'!BG22-MIN('06 (ind)'!BG$6:BG$37))/(MAX('06 (ind)'!BG$6:BG$37)-MIN('06 (ind)'!BG$6:BG$37))))))</f>
        <v>37.578812969075365</v>
      </c>
      <c r="BH23" s="75">
        <f>IF('06 (ind)'!BH$1="si",100*(('06 (ind)'!BH22-MIN('06 (ind)'!BH$6:BH$37))/(MAX('06 (ind)'!BH$6:BH$37)-MIN('06 (ind)'!BH$6:BH$37))),ABS(-100+(100*(('06 (ind)'!BH22-MIN('06 (ind)'!BH$6:BH$37))/(MAX('06 (ind)'!BH$6:BH$37)-MIN('06 (ind)'!BH$6:BH$37))))))</f>
        <v>29.483098698382221</v>
      </c>
      <c r="BI23" s="75">
        <f>IF('06 (ind)'!BI$1="si",100*(('06 (ind)'!BI22-MIN('06 (ind)'!BI$6:BI$37))/(MAX('06 (ind)'!BI$6:BI$37)-MIN('06 (ind)'!BI$6:BI$37))),ABS(-100+(100*(('06 (ind)'!BI22-MIN('06 (ind)'!BI$6:BI$37))/(MAX('06 (ind)'!BI$6:BI$37)-MIN('06 (ind)'!BI$6:BI$37))))))</f>
        <v>94.488598549523644</v>
      </c>
      <c r="BJ23" s="75">
        <f>IF('06 (ind)'!BJ$1="si",100*(('06 (ind)'!BJ22-MIN('06 (ind)'!BJ$6:BJ$37))/(MAX('06 (ind)'!BJ$6:BJ$37)-MIN('06 (ind)'!BJ$6:BJ$37))),ABS(-100+(100*(('06 (ind)'!BJ22-MIN('06 (ind)'!BJ$6:BJ$37))/(MAX('06 (ind)'!BJ$6:BJ$37)-MIN('06 (ind)'!BJ$6:BJ$37))))))</f>
        <v>0</v>
      </c>
      <c r="BK23" s="75">
        <f>IF('06 (ind)'!BK$1="si",100*(('06 (ind)'!BK22-MIN('06 (ind)'!BK$6:BK$37))/(MAX('06 (ind)'!BK$6:BK$37)-MIN('06 (ind)'!BK$6:BK$37))),ABS(-100+(100*(('06 (ind)'!BK22-MIN('06 (ind)'!BK$6:BK$37))/(MAX('06 (ind)'!BK$6:BK$37)-MIN('06 (ind)'!BK$6:BK$37))))))</f>
        <v>4.8816881468077691</v>
      </c>
      <c r="BL23" s="75">
        <f>IF('06 (ind)'!BL$1="si",100*(('06 (ind)'!BL22-MIN('06 (ind)'!BL$6:BL$37))/(MAX('06 (ind)'!BL$6:BL$37)-MIN('06 (ind)'!BL$6:BL$37))),ABS(-100+(100*(('06 (ind)'!BL22-MIN('06 (ind)'!BL$6:BL$37))/(MAX('06 (ind)'!BL$6:BL$37)-MIN('06 (ind)'!BL$6:BL$37))))))</f>
        <v>2.4</v>
      </c>
      <c r="BM23" s="75">
        <f>IF('06 (ind)'!BM$1="si",100*(('06 (ind)'!BM22-MIN('06 (ind)'!BM$6:BM$37))/(MAX('06 (ind)'!BM$6:BM$37)-MIN('06 (ind)'!BM$6:BM$37))),ABS(-100+(100*(('06 (ind)'!BM22-MIN('06 (ind)'!BM$6:BM$37))/(MAX('06 (ind)'!BM$6:BM$37)-MIN('06 (ind)'!BM$6:BM$37))))))</f>
        <v>38.119830285331261</v>
      </c>
      <c r="BN23" s="75">
        <f>IF('06 (ind)'!BN$1="si",100*(('06 (ind)'!BN22-MIN('06 (ind)'!BN$6:BN$37))/(MAX('06 (ind)'!BN$6:BN$37)-MIN('06 (ind)'!BN$6:BN$37))),ABS(-100+(100*(('06 (ind)'!BN22-MIN('06 (ind)'!BN$6:BN$37))/(MAX('06 (ind)'!BN$6:BN$37)-MIN('06 (ind)'!BN$6:BN$37))))))</f>
        <v>8.4717178889132292</v>
      </c>
      <c r="BO23" s="75">
        <f>IF('06 (ind)'!BO$1="si",100*(('06 (ind)'!BO22-MIN('06 (ind)'!BO$6:BO$37))/(MAX('06 (ind)'!BO$6:BO$37)-MIN('06 (ind)'!BO$6:BO$37))),ABS(-100+(100*(('06 (ind)'!BO22-MIN('06 (ind)'!BO$6:BO$37))/(MAX('06 (ind)'!BO$6:BO$37)-MIN('06 (ind)'!BO$6:BO$37))))))</f>
        <v>31.49141028524156</v>
      </c>
      <c r="BP23" s="75">
        <f>IF('06 (ind)'!BP$1="si",100*(('06 (ind)'!BP22-MIN('06 (ind)'!BP$6:BP$37))/(MAX('06 (ind)'!BP$6:BP$37)-MIN('06 (ind)'!BP$6:BP$37))),ABS(-100+(100*(('06 (ind)'!BP22-MIN('06 (ind)'!BP$6:BP$37))/(MAX('06 (ind)'!BP$6:BP$37)-MIN('06 (ind)'!BP$6:BP$37))))))</f>
        <v>30.724656151451047</v>
      </c>
      <c r="BQ23" s="75">
        <f>IF('06 (ind)'!BQ$1="si",100*(('06 (ind)'!BQ22-MIN('06 (ind)'!BQ$6:BQ$37))/(MAX('06 (ind)'!BQ$6:BQ$37)-MIN('06 (ind)'!BQ$6:BQ$37))),ABS(-100+(100*(('06 (ind)'!BQ22-MIN('06 (ind)'!BQ$6:BQ$37))/(MAX('06 (ind)'!BQ$6:BQ$37)-MIN('06 (ind)'!BQ$6:BQ$37))))))</f>
        <v>39.531121126581937</v>
      </c>
      <c r="BR23" s="75">
        <f>IF('06 (ind)'!BR$1="si",100*(('06 (ind)'!BR22-MIN('06 (ind)'!BR$6:BR$37))/(MAX('06 (ind)'!BR$6:BR$37)-MIN('06 (ind)'!BR$6:BR$37))),ABS(-100+(100*(('06 (ind)'!BR22-MIN('06 (ind)'!BR$6:BR$37))/(MAX('06 (ind)'!BP$6:BP$37)-MIN('06 (ind)'!BR$6:BR$37))))))</f>
        <v>57.512264922322153</v>
      </c>
      <c r="BS23" s="75">
        <f>IF('06 (ind)'!BS$1="si",100*(('06 (ind)'!BS22-MIN('06 (ind)'!BS$6:BS$37))/(MAX('06 (ind)'!BS$6:BS$37)-MIN('06 (ind)'!BS$6:BS$37))),ABS(-100+(100*(('06 (ind)'!BS22-MIN('06 (ind)'!BS$6:BS$37))/(MAX('06 (ind)'!BQ$6:BQ$37)-MIN('06 (ind)'!BS$6:BS$37))))))</f>
        <v>51.589677809339584</v>
      </c>
      <c r="BT23" s="75">
        <f>IF('06 (ind)'!BT$1="si",100*(('06 (ind)'!BT22-MIN('06 (ind)'!BT$6:BT$37))/(MAX('06 (ind)'!BT$6:BT$37)-MIN('06 (ind)'!BT$6:BT$37))),ABS(-100+(100*(('06 (ind)'!BT22-MIN('06 (ind)'!BT$6:BT$37))/(MAX('06 (ind)'!BR$6:BR$37)-MIN('06 (ind)'!BT$6:BT$37))))))</f>
        <v>91.763478750000004</v>
      </c>
      <c r="BU23" s="75">
        <f>IF('06 (ind)'!BU$1="si",100*(('06 (ind)'!BU22-MIN('06 (ind)'!BU$6:BU$37))/(MAX('06 (ind)'!BU$6:BU$37)-MIN('06 (ind)'!BU$6:BU$37))),ABS(-100+(100*(('06 (ind)'!BU22-MIN('06 (ind)'!BU$6:BU$37))/(MAX('06 (ind)'!BU$6:BU$37)-MIN('06 (ind)'!BU$6:BU$37))))))</f>
        <v>37.516991391028554</v>
      </c>
      <c r="BV23" s="75">
        <f>IF('06 (ind)'!BV$1="si",100*(('06 (ind)'!BV22-MIN('06 (ind)'!BV$6:BV$37))/(MAX('06 (ind)'!BV$6:BV$37)-MIN('06 (ind)'!BV$6:BV$37))),ABS(-100+(100*(('06 (ind)'!BV22-MIN('06 (ind)'!BV$6:BV$37))/(MAX('06 (ind)'!BV$6:BV$37)-MIN('06 (ind)'!BV$6:BV$37))))))</f>
        <v>74.598453301606199</v>
      </c>
      <c r="BW23" s="75">
        <f>IF('06 (ind)'!BW$1="si",100*(('06 (ind)'!BW22-MIN('06 (ind)'!BW$6:BW$37))/(MAX('06 (ind)'!BW$6:BW$37)-MIN('06 (ind)'!BW$6:BW$37))),ABS(-100+(100*(('06 (ind)'!BW22-MIN('06 (ind)'!BW$6:BW$37))/(MAX('06 (ind)'!BW$6:BW$37)-MIN('06 (ind)'!BW$6:BW$37))))))</f>
        <v>74.996718729492059</v>
      </c>
      <c r="BX23" s="75">
        <f>IF('06 (ind)'!BX$1="si",100*(('06 (ind)'!BX22-MIN('06 (ind)'!BX$6:BX$37))/(MAX('06 (ind)'!BX$6:BX$37)-MIN('06 (ind)'!BX$6:BX$37))),ABS(-100+(100*(('06 (ind)'!BX22-MIN('06 (ind)'!BX$6:BX$37))/(MAX('06 (ind)'!BX$6:BX$37)-MIN('06 (ind)'!BX$6:BX$37))))))</f>
        <v>13.09632370687649</v>
      </c>
      <c r="BY23" s="75">
        <f>IF('06 (ind)'!BY$1="si",100*(('06 (ind)'!BY22-MIN('06 (ind)'!BY$6:BY$37))/(MAX('06 (ind)'!BY$6:BY$37)-MIN('06 (ind)'!BY$6:BY$37))),ABS(-100+(100*(('06 (ind)'!BY22-MIN('06 (ind)'!BY$6:BY$37))/(MAX('06 (ind)'!BY$6:BY$37)-MIN('06 (ind)'!BY$6:BY$37))))))</f>
        <v>8.3944659695496764</v>
      </c>
      <c r="BZ23" s="75">
        <f>IF('06 (ind)'!BZ$1="si",100*(('06 (ind)'!BZ22-MIN('06 (ind)'!BZ$6:BZ$37))/(MAX('06 (ind)'!BZ$6:BZ$37)-MIN('06 (ind)'!BZ$6:BZ$37))),ABS(-100+(100*(('06 (ind)'!BZ22-MIN('06 (ind)'!BZ$6:BZ$37))/(MAX('06 (ind)'!BZ$6:BZ$37)-MIN('06 (ind)'!BZ$6:BZ$37))))))</f>
        <v>81.001280772095541</v>
      </c>
      <c r="CA23" s="75">
        <f>IF('06 (ind)'!CA$1="si",100*(('06 (ind)'!CA22-MIN('06 (ind)'!CA$6:CA$37))/(MAX('06 (ind)'!CA$6:CA$37)-MIN('06 (ind)'!CA$6:CA$37))),ABS(-100+(100*(('06 (ind)'!CA22-MIN('06 (ind)'!CA$6:CA$37))/(MAX('06 (ind)'!CA$6:CA$37)-MIN('06 (ind)'!CA$6:CA$37))))))</f>
        <v>27.441792468675498</v>
      </c>
      <c r="CB23" s="75">
        <f>IF('06 (ind)'!CB$1="si",100*(('06 (ind)'!CB22-MIN('06 (ind)'!CB$6:CB$37))/(MAX('06 (ind)'!CB$6:CB$37)-MIN('06 (ind)'!CB$6:CB$37))),ABS(-100+(100*(('06 (ind)'!CB22-MIN('06 (ind)'!CB$6:CB$37))/(MAX('06 (ind)'!CB$6:CB$37)-MIN('06 (ind)'!CB$6:CB$37))))))</f>
        <v>49.787234042553187</v>
      </c>
      <c r="CC23" s="75">
        <f>IF('06 (ind)'!CC$1="si",100*(('06 (ind)'!CC22-MIN('06 (ind)'!CC$6:CC$37))/(MAX('06 (ind)'!CC$6:CC$37)-MIN('06 (ind)'!CC$6:CC$37))),ABS(-100+(100*(('06 (ind)'!CC22-MIN('06 (ind)'!CC$6:CC$37))/(MAX('06 (ind)'!CC$6:CC$37)-MIN('06 (ind)'!CC$6:CC$37))))))</f>
        <v>13.34453440716959</v>
      </c>
      <c r="CD23" s="75">
        <f>IF('06 (ind)'!CD$1="si",100*(('06 (ind)'!CD22-MIN('06 (ind)'!CD$6:CD$37))/(MAX('06 (ind)'!CD$6:CD$37)-MIN('06 (ind)'!CD$6:CD$37))),ABS(-100+(100*(('06 (ind)'!CD22-MIN('06 (ind)'!CD$6:CD$37))/(MAX('06 (ind)'!CD$6:CD$37)-MIN('06 (ind)'!CD$6:CD$37))))))</f>
        <v>6.3583287005843941E-5</v>
      </c>
      <c r="CE23" s="75">
        <f>IF('06 (ind)'!CE$1="si",100*(('06 (ind)'!CE22-MIN('06 (ind)'!CE$6:CE$37))/(MAX('06 (ind)'!CE$6:CE$37)-MIN('06 (ind)'!CE$6:CE$37))),ABS(-100+(100*(('06 (ind)'!CE22-MIN('06 (ind)'!CE$6:CE$37))/(MAX('06 (ind)'!CE$6:CE$37)-MIN('06 (ind)'!CE$6:CE$37))))))</f>
        <v>22.466218726444811</v>
      </c>
      <c r="CF23" s="75">
        <f>IF('06 (ind)'!CF$1="si",100*(('06 (ind)'!CF22-MIN('06 (ind)'!CF$6:CF$37))/(MAX('06 (ind)'!CF$6:CF$37)-MIN('06 (ind)'!CF$6:CF$37))),ABS(-100+(100*(('06 (ind)'!CF22-MIN('06 (ind)'!CF$6:CF$37))/(MAX('06 (ind)'!CF$6:CF$37)-MIN('06 (ind)'!CF$6:CF$37))))))</f>
        <v>4.8284343250740793</v>
      </c>
      <c r="CG23" s="75">
        <f>IF('06 (ind)'!CG$1="si",100*(('06 (ind)'!CG22-MIN('06 (ind)'!CG$6:CG$37))/(MAX('06 (ind)'!CG$6:CG$37)-MIN('06 (ind)'!CG$6:CG$37))),ABS(-100+(100*(('06 (ind)'!CG22-MIN('06 (ind)'!CG$6:CG$37))/(MAX('06 (ind)'!CG$6:CG$37)-MIN('06 (ind)'!CG$6:CG$37))))))</f>
        <v>38.20821255041831</v>
      </c>
      <c r="CH23" s="75">
        <f>IF('06 (ind)'!CH$1="si",100*(('06 (ind)'!CH22-MIN('06 (ind)'!CH$6:CH$37))/(MAX('06 (ind)'!CH$6:CH$37)-MIN('06 (ind)'!CH$6:CH$37))),ABS(-100+(100*(('06 (ind)'!CH22-MIN('06 (ind)'!CH$6:CH$37))/(MAX('06 (ind)'!CH$6:CH$37)-MIN('06 (ind)'!CH$6:CH$37))))))</f>
        <v>38.373228479006812</v>
      </c>
      <c r="CI23" s="75">
        <f>IF('06 (ind)'!CI$1="si",100*(('06 (ind)'!CI22-MIN('06 (ind)'!CI$6:CI$37))/(MAX('06 (ind)'!CI$6:CI$37)-MIN('06 (ind)'!CI$6:CI$37))),ABS(-100+(100*(('06 (ind)'!CI22-MIN('06 (ind)'!CI$6:CI$37))/(MAX('06 (ind)'!CI$6:CI$37)-MIN('06 (ind)'!CI$6:CI$37))))))</f>
        <v>3.3959628562923698</v>
      </c>
      <c r="CJ23" s="75">
        <f>IF('06 (ind)'!CJ$1="si",100*(('06 (ind)'!CJ22-MIN('06 (ind)'!CJ$6:CJ$37))/(MAX('06 (ind)'!CJ$6:CJ$37)-MIN('06 (ind)'!CJ$6:CJ$37))),ABS(-100+(100*(('06 (ind)'!CJ22-MIN('06 (ind)'!CJ$6:CJ$37))/(MAX('06 (ind)'!CJ$6:CJ$37)-MIN('06 (ind)'!CJ$6:CJ$37))))))</f>
        <v>22.228239457777484</v>
      </c>
      <c r="CK23" s="75">
        <f>IF('06 (ind)'!CK$1="si",100*(('06 (ind)'!CK22-MIN('06 (ind)'!CK$6:CK$37))/(MAX('06 (ind)'!CK$6:CK$37)-MIN('06 (ind)'!CK$6:CK$37))),ABS(-100+(100*(('06 (ind)'!CK22-MIN('06 (ind)'!CK$6:CK$37))/(MAX('06 (ind)'!CK$6:CK$37)-MIN('06 (ind)'!CK$6:CK$37))))))</f>
        <v>50.688364897016136</v>
      </c>
      <c r="CL23" s="75">
        <f>IF('06 (ind)'!CL$1="si",100*(('06 (ind)'!CL22-MIN('06 (ind)'!CL$6:CL$37))/(MAX('06 (ind)'!CL$6:CL$37)-MIN('06 (ind)'!CL$6:CL$37))),ABS(-100+(100*(('06 (ind)'!CL22-MIN('06 (ind)'!CL$6:CL$37))/(MAX('06 (ind)'!CL$6:CL$37)-MIN('06 (ind)'!CL$6:CL$37))))))</f>
        <v>10.045970096258991</v>
      </c>
      <c r="CM23" s="75">
        <f>IF('06 (ind)'!CM$1="si",100*(('06 (ind)'!CM22-MIN('06 (ind)'!CM$6:CM$37))/(MAX('06 (ind)'!CM$6:CM$37)-MIN('06 (ind)'!CM$6:CM$37))),ABS(-100+(100*(('06 (ind)'!CM22-MIN('06 (ind)'!CM$6:CM$37))/(MAX('06 (ind)'!CM$6:CM$37)-MIN('06 (ind)'!CM$6:CM$37))))))</f>
        <v>74.765513917386969</v>
      </c>
    </row>
    <row r="24" spans="1:91">
      <c r="A24" s="18" t="s">
        <v>222</v>
      </c>
      <c r="B24" s="87">
        <f>IF('06 (ind)'!B$1="si",100*(('06 (ind)'!B23-MIN('06 (ind)'!B$6:B$37))/(MAX('06 (ind)'!B$6:B$37)-MIN('06 (ind)'!B$6:B$37))),ABS(-100+(100*(('06 (ind)'!B23-MIN('06 (ind)'!B$6:B$37))/(MAX('06 (ind)'!B$6:B$37)-MIN('06 (ind)'!B$6:B$37))))))</f>
        <v>0.54666998189496574</v>
      </c>
      <c r="C24" s="87">
        <f>IF('06 (ind)'!C$1="si",100*(('06 (ind)'!C23-MIN('06 (ind)'!C$6:C$37))/(MAX('06 (ind)'!C$6:C$37)-MIN('06 (ind)'!C$6:C$37))),ABS(-100+(100*(('06 (ind)'!C23-MIN('06 (ind)'!C$6:C$37))/(MAX('06 (ind)'!C$6:C$37)-MIN('06 (ind)'!C$6:C$37))))))</f>
        <v>38.648131058476139</v>
      </c>
      <c r="D24" s="87">
        <f>IF('06 (ind)'!D$1="si",100*(('06 (ind)'!D23-MIN('06 (ind)'!D$6:D$37))/(MAX('06 (ind)'!D$6:D$37)-MIN('06 (ind)'!D$6:D$37))),ABS(-100+(100*(('06 (ind)'!D23-MIN('06 (ind)'!D$6:D$37))/(MAX('06 (ind)'!D$6:D$37)-MIN('06 (ind)'!D$6:D$37))))))</f>
        <v>37.132028313616274</v>
      </c>
      <c r="E24" s="87">
        <f>IF('06 (ind)'!E$1="si",100*(('06 (ind)'!E23-MIN('06 (ind)'!E$6:E$37))/(MAX('06 (ind)'!E$6:E$37)-MIN('06 (ind)'!E$6:E$37))),ABS(-100+(100*(('06 (ind)'!E23-MIN('06 (ind)'!E$6:E$37))/(MAX('06 (ind)'!E$6:E$37)-MIN('06 (ind)'!E$6:E$37))))))</f>
        <v>94.635672776039343</v>
      </c>
      <c r="F24" s="87">
        <f>IF('06 (ind)'!F$1="si",100*(('06 (ind)'!F23-MIN('06 (ind)'!F$6:F$37))/(MAX('06 (ind)'!F$6:F$37)-MIN('06 (ind)'!F$6:F$37))),ABS(-100+(100*(('06 (ind)'!F23-MIN('06 (ind)'!F$6:F$37))/(MAX('06 (ind)'!F$6:F$37)-MIN('06 (ind)'!F$6:F$37))))))</f>
        <v>100</v>
      </c>
      <c r="G24" s="87">
        <f>IF('06 (ind)'!G$1="si",100*(('06 (ind)'!G23-MIN('06 (ind)'!G$6:G$37))/(MAX('06 (ind)'!G$6:G$37)-MIN('06 (ind)'!G$6:G$37))),ABS(-100+(100*(('06 (ind)'!G23-MIN('06 (ind)'!G$6:G$37))/(MAX('06 (ind)'!G$6:G$37)-MIN('06 (ind)'!G$6:G$37))))))</f>
        <v>100</v>
      </c>
      <c r="H24" s="87">
        <f>IF('06 (ind)'!H$1="si",100*(('06 (ind)'!H23-MIN('06 (ind)'!H$6:H$37))/(MAX('06 (ind)'!H$6:H$37)-MIN('06 (ind)'!H$6:H$37))),ABS(-100+(100*(('06 (ind)'!H23-MIN('06 (ind)'!H$6:H$37))/(MAX('06 (ind)'!H$6:H$37)-MIN('06 (ind)'!H$6:H$37))))))</f>
        <v>79.754601226993856</v>
      </c>
      <c r="I24" s="87">
        <f>IF('06 (ind)'!I$1="si",100*(('06 (ind)'!I23-MIN('06 (ind)'!I$6:I$37))/(MAX('06 (ind)'!I$6:I$37)-MIN('06 (ind)'!I$6:I$37))),ABS(-100+(100*(('06 (ind)'!I23-MIN('06 (ind)'!I$6:I$37))/(MAX('06 (ind)'!I$6:I$37)-MIN('06 (ind)'!I$6:I$37))))))</f>
        <v>70.977011494252878</v>
      </c>
      <c r="J24" s="87">
        <f>IF('06 (ind)'!J$1="si",100*(('06 (ind)'!J23-MIN('06 (ind)'!J$6:J$37))/(MAX('06 (ind)'!J$6:J$37)-MIN('06 (ind)'!J$6:J$37))),ABS(-100+(100*(('06 (ind)'!J23-MIN('06 (ind)'!J$6:J$37))/(MAX('06 (ind)'!J$6:J$37)-MIN('06 (ind)'!J$6:J$37))))))</f>
        <v>30.696202531645579</v>
      </c>
      <c r="K24" s="87">
        <f>IF('06 (ind)'!K$1="si",100*(('06 (ind)'!K23-MIN('06 (ind)'!K$6:K$37))/(MAX('06 (ind)'!K$6:K$37)-MIN('06 (ind)'!K$6:K$37))),ABS(-100+(100*(('06 (ind)'!K23-MIN('06 (ind)'!K$6:K$37))/(MAX('06 (ind)'!K$6:K$37)-MIN('06 (ind)'!K$6:K$37))))))</f>
        <v>60.187707989929947</v>
      </c>
      <c r="L24" s="87">
        <f>IF('06 (ind)'!L$1="si",100*(('06 (ind)'!L23-MIN('06 (ind)'!L$6:L$37))/(MAX('06 (ind)'!L$6:L$37)-MIN('06 (ind)'!L$6:L$37))),ABS(-100+(100*(('06 (ind)'!L23-MIN('06 (ind)'!L$6:L$37))/(MAX('06 (ind)'!L$6:L$37)-MIN('06 (ind)'!L$6:L$37))))))</f>
        <v>62.146411986240565</v>
      </c>
      <c r="M24" s="87">
        <f>IF('06 (ind)'!M$1="si",100*(('06 (ind)'!M23-MIN('06 (ind)'!M$6:M$37))/(MAX('06 (ind)'!M$6:M$37)-MIN('06 (ind)'!M$6:M$37))),ABS(-100+(100*(('06 (ind)'!M23-MIN('06 (ind)'!M$6:M$37))/(MAX('06 (ind)'!M$6:M$37)-MIN('06 (ind)'!M$6:M$37))))))</f>
        <v>4.3837685021746911</v>
      </c>
      <c r="N24" s="87">
        <f>IF('06 (ind)'!N$1="si",100*(('06 (ind)'!N23-MIN('06 (ind)'!N$6:N$37))/(MAX('06 (ind)'!N$6:N$37)-MIN('06 (ind)'!N$6:N$37))),ABS(-100+(100*(('06 (ind)'!N23-MIN('06 (ind)'!N$6:N$37))/(MAX('06 (ind)'!N$6:N$37)-MIN('06 (ind)'!N$6:N$37))))))</f>
        <v>61.763716724126027</v>
      </c>
      <c r="O24" s="87">
        <f>IF('06 (ind)'!O$1="si",100*(('06 (ind)'!O23-MIN('06 (ind)'!O$6:O$37))/(MAX('06 (ind)'!O$6:O$37)-MIN('06 (ind)'!O$6:O$37))),ABS(-100+(100*(('06 (ind)'!O23-MIN('06 (ind)'!O$6:O$37))/(MAX('06 (ind)'!O$6:O$37)-MIN('06 (ind)'!O$6:O$37))))))</f>
        <v>95.238095238095241</v>
      </c>
      <c r="P24" s="87">
        <f>IF('06 (ind)'!P$1="si",100*(('06 (ind)'!P23-MIN('06 (ind)'!P$6:P$37))/(MAX('06 (ind)'!P$6:P$37)-MIN('06 (ind)'!P$6:P$37))),ABS(-100+(100*(('06 (ind)'!P23-MIN('06 (ind)'!P$6:P$37))/(MAX('06 (ind)'!P$6:P$37)-MIN('06 (ind)'!P$6:P$37))))))</f>
        <v>100</v>
      </c>
      <c r="Q24" s="87">
        <f>IF('06 (ind)'!Q$1="si",100*(('06 (ind)'!Q23-MIN('06 (ind)'!Q$6:Q$37))/(MAX('06 (ind)'!Q$6:Q$37)-MIN('06 (ind)'!Q$6:Q$37))),ABS(-100+(100*(('06 (ind)'!Q23-MIN('06 (ind)'!Q$6:Q$37))/(MAX('06 (ind)'!Q$6:Q$37)-MIN('06 (ind)'!Q$6:Q$37))))))</f>
        <v>2.3283405755629665</v>
      </c>
      <c r="R24" s="87">
        <f>IF('06 (ind)'!R$1="si",100*(('06 (ind)'!R23-MIN('06 (ind)'!R$6:R$37))/(MAX('06 (ind)'!R$6:R$37)-MIN('06 (ind)'!R$6:R$37))),ABS(-100+(100*(('06 (ind)'!R23-MIN('06 (ind)'!R$6:R$37))/(MAX('06 (ind)'!R$6:R$37)-MIN('06 (ind)'!R$6:R$37))))))</f>
        <v>4.0715384539535666</v>
      </c>
      <c r="S24" s="75">
        <f>ABS(ABS(('06 (ind)'!S23-((MAX('06 (ind)'!S$6:S$37)+MIN('06 (ind)'!S$6:S$37))/2))/(((MAX('06 (ind)'!S$6:S$37)+MIN('06 (ind)'!S$6:S$37))/2)-MAX('06 (ind)'!S$6:S$37))*100)-100)</f>
        <v>40.077253235279187</v>
      </c>
      <c r="T24" s="75">
        <f>IF('06 (ind)'!T$1="si",100*(('06 (ind)'!T23-MIN('06 (ind)'!T$6:T$37))/(MAX('06 (ind)'!T$6:T$37)-MIN('06 (ind)'!T$6:T$37))),ABS(-100+(100*(('06 (ind)'!T23-MIN('06 (ind)'!T$6:T$37))/(MAX('06 (ind)'!T$6:T$37)-MIN('06 (ind)'!T$6:T$37))))))</f>
        <v>10.186433165383676</v>
      </c>
      <c r="U24" s="75">
        <f>IF('06 (ind)'!U$1="si",100*(('06 (ind)'!U23-MIN('06 (ind)'!U$6:U$37))/(MAX('06 (ind)'!U$6:U$37)-MIN('06 (ind)'!U$6:U$37))),ABS(-100+(100*(('06 (ind)'!U23-MIN('06 (ind)'!U$6:U$37))/(MAX('06 (ind)'!U$6:U$37)-MIN('06 (ind)'!U$6:U$37))))))</f>
        <v>50</v>
      </c>
      <c r="V24" s="75">
        <f>IF('06 (ind)'!V$1="si",100*(('06 (ind)'!V23-MIN('06 (ind)'!V$6:V$37))/(MAX('06 (ind)'!V$6:V$37)-MIN('06 (ind)'!V$6:V$37))),ABS(-100+(100*(('06 (ind)'!V23-MIN('06 (ind)'!V$6:V$37))/(MAX('06 (ind)'!V$6:V$37)-MIN('06 (ind)'!V$6:V$37))))))</f>
        <v>100</v>
      </c>
      <c r="W24" s="75">
        <f>IF('06 (ind)'!W$1="si",100*(('06 (ind)'!W23-MIN('06 (ind)'!W$6:W$37))/(MAX('06 (ind)'!W$6:W$37)-MIN('06 (ind)'!W$6:W$37))),ABS(-100+(100*(('06 (ind)'!W23-MIN('06 (ind)'!W$6:W$37))/(MAX('06 (ind)'!W$6:W$37)-MIN('06 (ind)'!W$6:W$37))))))</f>
        <v>43.977618579388491</v>
      </c>
      <c r="X24" s="75">
        <f>IF('06 (ind)'!X$1="si",100*(('06 (ind)'!X23-MIN('06 (ind)'!X$6:X$37))/(MAX('06 (ind)'!X$6:X$37)-MIN('06 (ind)'!X$6:X$37))),ABS(-100+(100*(('06 (ind)'!X23-MIN('06 (ind)'!X$6:X$37))/(MAX('06 (ind)'!X$6:X$37)-MIN('06 (ind)'!X$6:X$37))))))</f>
        <v>80.141850617182897</v>
      </c>
      <c r="Y24" s="75">
        <f>IF('06 (ind)'!Y$1="si",100*(('06 (ind)'!Y23-MIN('06 (ind)'!Y$6:Y$37))/(MAX('06 (ind)'!Y$6:Y$37)-MIN('06 (ind)'!Y$6:Y$37))),ABS(-100+(100*(('06 (ind)'!Y23-MIN('06 (ind)'!Y$6:Y$37))/(MAX('06 (ind)'!Y$6:Y$37)-MIN('06 (ind)'!Y$6:Y$37))))))</f>
        <v>59.749485133221768</v>
      </c>
      <c r="Z24" s="75">
        <f>IF('06 (ind)'!Z$1="si",100*(('06 (ind)'!Z23-MIN('06 (ind)'!Z$6:Z$37))/(MAX('06 (ind)'!Z$6:Z$37)-MIN('06 (ind)'!Z$6:Z$37))),ABS(-100+(100*(('06 (ind)'!Z23-MIN('06 (ind)'!Z$6:Z$37))/(MAX('06 (ind)'!Z$6:Z$37)-MIN('06 (ind)'!Z$6:Z$37))))))</f>
        <v>31.977272911759215</v>
      </c>
      <c r="AA24" s="75">
        <f>IF('06 (ind)'!AA$1="si",100*(('06 (ind)'!AA23-MIN('06 (ind)'!AA$6:AA$37))/(MAX('06 (ind)'!AA$6:AA$37)-MIN('06 (ind)'!AA$6:AA$37))),ABS(-100+(100*(('06 (ind)'!AA23-MIN('06 (ind)'!AA$6:AA$37))/(MAX('06 (ind)'!AA$6:AA$37)-MIN('06 (ind)'!AA$6:AA$37))))))</f>
        <v>70.973421645705344</v>
      </c>
      <c r="AB24" s="75">
        <f>IF('06 (ind)'!AB$1="si",100*(('06 (ind)'!AB23-MIN('06 (ind)'!AB$6:AB$37))/(MAX('06 (ind)'!AB$6:AB$37)-MIN('06 (ind)'!AB$6:AB$37))),ABS(-100+(100*(('06 (ind)'!AB23-MIN('06 (ind)'!AB$6:AB$37))/(MAX('06 (ind)'!AB$6:AB$37)-MIN('06 (ind)'!AB$6:AB$37))))))</f>
        <v>73.830946078799371</v>
      </c>
      <c r="AC24" s="75">
        <f>IF('06 (ind)'!AC$1="si",100*(('06 (ind)'!AC23-MIN('06 (ind)'!AC$6:AC$37))/(MAX('06 (ind)'!AC$6:AC$37)-MIN('06 (ind)'!AC$6:AC$37))),ABS(-100+(100*(('06 (ind)'!AC23-MIN('06 (ind)'!AC$6:AC$37))/(MAX('06 (ind)'!AC$6:AC$37)-MIN('06 (ind)'!AC$6:AC$37))))))</f>
        <v>68.983802035491706</v>
      </c>
      <c r="AD24" s="75">
        <f>IF('06 (ind)'!AD$1="si",100*(('06 (ind)'!AD23-MIN('06 (ind)'!AD$6:AD$37))/(MAX('06 (ind)'!AD$6:AD$37)-MIN('06 (ind)'!AD$6:AD$37))),ABS(-100+(100*(('06 (ind)'!AD23-MIN('06 (ind)'!AD$6:AD$37))/(MAX('06 (ind)'!AD$6:AD$37)-MIN('06 (ind)'!AD$6:AD$37))))))</f>
        <v>73.976343526572251</v>
      </c>
      <c r="AE24" s="75">
        <f>IF('06 (ind)'!AE$1="si",100*(('06 (ind)'!AE23-MIN('06 (ind)'!AE$6:AE$37))/(MAX('06 (ind)'!AE$6:AE$37)-MIN('06 (ind)'!AE$6:AE$37))),ABS(-100+(100*(('06 (ind)'!AE23-MIN('06 (ind)'!AE$6:AE$37))/(MAX('06 (ind)'!AE$6:AE$37)-MIN('06 (ind)'!AE$6:AE$37))))))</f>
        <v>60.476716243476936</v>
      </c>
      <c r="AF24" s="75">
        <f>IF('06 (ind)'!AF$1="si",100*(('06 (ind)'!AF23-MIN('06 (ind)'!AF$6:AF$37))/(MAX('06 (ind)'!AF$6:AF$37)-MIN('06 (ind)'!AF$6:AF$37))),ABS(-100+(100*(('06 (ind)'!AF23-MIN('06 (ind)'!AF$6:AF$37))/(MAX('06 (ind)'!AF$6:AF$37)-MIN('06 (ind)'!AF$6:AF$37))))))</f>
        <v>74.539844312432422</v>
      </c>
      <c r="AG24" s="75">
        <f>IF('06 (ind)'!AG$1="si",100*(('06 (ind)'!AG23-MIN('06 (ind)'!AG$6:AG$37))/(MAX('06 (ind)'!AG$6:AG$37)-MIN('06 (ind)'!AG$6:AG$37))),ABS(-100+(100*(('06 (ind)'!AG23-MIN('06 (ind)'!AG$6:AG$37))/(MAX('06 (ind)'!AG$6:AG$37)-MIN('06 (ind)'!AG$6:AG$37))))))</f>
        <v>60.220994475138092</v>
      </c>
      <c r="AH24" s="75">
        <f>IF('06 (ind)'!AH$1="si",100*(('06 (ind)'!AH23-MIN('06 (ind)'!AH$6:AH$37))/(MAX('06 (ind)'!AH$6:AH$37)-MIN('06 (ind)'!AH$6:AH$37))),ABS(-100+(100*(('06 (ind)'!AH23-MIN('06 (ind)'!AH$6:AH$37))/(MAX('06 (ind)'!AH$6:AH$37)-MIN('06 (ind)'!AH$6:AH$37))))))</f>
        <v>48.044692737430175</v>
      </c>
      <c r="AI24" s="75">
        <f>IF('06 (ind)'!AI$1="si",100*(('06 (ind)'!AI23-MIN('06 (ind)'!AI$6:AI$37))/(MAX('06 (ind)'!AI$6:AI$37)-MIN('06 (ind)'!AI$6:AI$37))),ABS(-100+(100*(('06 (ind)'!AI23-MIN('06 (ind)'!AI$6:AI$37))/(MAX('06 (ind)'!AI$6:AI$37)-MIN('06 (ind)'!AI$6:AI$37))))))</f>
        <v>0</v>
      </c>
      <c r="AJ24" s="75">
        <f>IF('06 (ind)'!AJ$1="si",100*(('06 (ind)'!AJ23-MIN('06 (ind)'!AJ$6:AJ$37))/(MAX('06 (ind)'!AJ$6:AJ$37)-MIN('06 (ind)'!AJ$6:AJ$37))),ABS(-100+(100*(('06 (ind)'!AJ23-MIN('06 (ind)'!AJ$6:AJ$37))/(MAX('06 (ind)'!AJ$6:AJ$37)-MIN('06 (ind)'!AJ$6:AJ$37))))))</f>
        <v>73.659378596087464</v>
      </c>
      <c r="AK24" s="75">
        <f>IF('06 (ind)'!AK$1="si",100*(('06 (ind)'!AK23-MIN('06 (ind)'!AK$6:AK$37))/(MAX('06 (ind)'!AK$6:AK$37)-MIN('06 (ind)'!AK$6:AK$37))),ABS(-100+(100*(('06 (ind)'!AK23-MIN('06 (ind)'!AK$6:AK$37))/(MAX('06 (ind)'!AK$6:AK$37)-MIN('06 (ind)'!AK$6:AK$37))))))</f>
        <v>6.5452519682857506</v>
      </c>
      <c r="AL24" s="75">
        <f>IF('06 (ind)'!AL$1="si",100*(('06 (ind)'!AL23-MIN('06 (ind)'!AL$6:AL$37))/(MAX('06 (ind)'!AL$6:AL$37)-MIN('06 (ind)'!AL$6:AL$37))),ABS(-100+(100*(('06 (ind)'!AL23-MIN('06 (ind)'!AL$6:AL$37))/(MAX('06 (ind)'!AL$6:AL$37)-MIN('06 (ind)'!AL$6:AL$37))))))</f>
        <v>91.623669165686891</v>
      </c>
      <c r="AM24" s="75">
        <f>IF('06 (ind)'!AM$1="si",100*(('06 (ind)'!AM23-MIN('06 (ind)'!AM$6:AM$37))/(MAX('06 (ind)'!AM$6:AM$37)-MIN('06 (ind)'!AM$6:AM$37))),ABS(-100+(100*(('06 (ind)'!AM23-MIN('06 (ind)'!AM$6:AM$37))/(MAX('06 (ind)'!AM$6:AM$37)-MIN('06 (ind)'!AM$6:AM$37))))))</f>
        <v>76.051611424297292</v>
      </c>
      <c r="AN24" s="75">
        <f>IF('06 (ind)'!AN$1="si",100*(('06 (ind)'!AN23-MIN('06 (ind)'!AN$6:AN$37))/(MAX('06 (ind)'!AN$6:AN$37)-MIN('06 (ind)'!AN$6:AN$37))),ABS(-100+(100*(('06 (ind)'!AN23-MIN('06 (ind)'!AN$6:AN$37))/(MAX('06 (ind)'!AN$6:AN$37)-MIN('06 (ind)'!AN$6:AN$37))))))</f>
        <v>44.695669072062657</v>
      </c>
      <c r="AO24" s="75">
        <f>IF('06 (ind)'!AO$1="si",100*(('06 (ind)'!AO23-MIN('06 (ind)'!AO$6:AO$37))/(MAX('06 (ind)'!AO$6:AO$37)-MIN('06 (ind)'!AO$6:AO$37))),ABS(-100+(100*(('06 (ind)'!AO23-MIN('06 (ind)'!AO$6:AO$37))/(MAX('06 (ind)'!AO$6:AO$37)-MIN('06 (ind)'!AO$6:AO$37))))))</f>
        <v>100</v>
      </c>
      <c r="AP24" s="75">
        <f>IF('06 (ind)'!AP$1="si",100*(('06 (ind)'!AP23-MIN('06 (ind)'!AP$6:AP$37))/(MAX('06 (ind)'!AP$6:AP$37)-MIN('06 (ind)'!AP$6:AP$37))),ABS(-100+(100*(('06 (ind)'!AP23-MIN('06 (ind)'!AP$6:AP$37))/(MAX('06 (ind)'!AP$6:AP$37)-MIN('06 (ind)'!AP$6:AP$37))))))</f>
        <v>84.044526901669755</v>
      </c>
      <c r="AQ24" s="75">
        <f>IF('06 (ind)'!AQ$1="si",100*(('06 (ind)'!AQ23-MIN('06 (ind)'!AQ$6:AQ$37))/(MAX('06 (ind)'!AQ$6:AQ$37)-MIN('06 (ind)'!AQ$6:AQ$37))),ABS(-100+(100*(('06 (ind)'!AQ23-MIN('06 (ind)'!AQ$6:AQ$37))/(MAX('06 (ind)'!AQ$6:AQ$37)-MIN('06 (ind)'!AQ$6:AQ$37))))))</f>
        <v>5.21104321040879</v>
      </c>
      <c r="AR24" s="75">
        <f>IF('06 (ind)'!AR$1="si",100*(('06 (ind)'!AR23-MIN('06 (ind)'!AR$6:AR$37))/(MAX('06 (ind)'!AR$6:AR$37)-MIN('06 (ind)'!AR$6:AR$37))),ABS(-100+(100*(('06 (ind)'!AR23-MIN('06 (ind)'!AR$6:AR$37))/(MAX('06 (ind)'!AR$6:AR$37)-MIN('06 (ind)'!AR$6:AR$37))))))</f>
        <v>65.594129880731117</v>
      </c>
      <c r="AS24" s="75">
        <f>IF('06 (ind)'!AS$1="si",100*(('06 (ind)'!AS23-MIN('06 (ind)'!AS$6:AS$37))/(MAX('06 (ind)'!AS$6:AS$37)-MIN('06 (ind)'!AS$6:AS$37))),ABS(-100+(100*(('06 (ind)'!AS23-MIN('06 (ind)'!AS$6:AS$37))/(MAX('06 (ind)'!AS$6:AS$37)-MIN('06 (ind)'!AS$6:AS$37))))))</f>
        <v>51.93370165745857</v>
      </c>
      <c r="AT24" s="75">
        <f>IF('06 (ind)'!AT$1="si",100*(('06 (ind)'!AT23-MIN('06 (ind)'!AT$6:AT$37))/(MAX('06 (ind)'!AT$6:AT$37)-MIN('06 (ind)'!AT$6:AT$37))),ABS(-100+(100*(('06 (ind)'!AT23-MIN('06 (ind)'!AT$6:AT$37))/(MAX('06 (ind)'!AT$6:AT$37)-MIN('06 (ind)'!AT$6:AT$37))))))</f>
        <v>0</v>
      </c>
      <c r="AU24" s="75">
        <f>IF('06 (ind)'!AU$1="si",100*(('06 (ind)'!AU23-MIN('06 (ind)'!AU$6:AU$37))/(MAX('06 (ind)'!AU$6:AU$37)-MIN('06 (ind)'!AU$6:AU$37))),ABS(-100+(100*(('06 (ind)'!AU23-MIN('06 (ind)'!AU$6:AU$37))/(MAX('06 (ind)'!AU$6:AU$37)-MIN('06 (ind)'!AU$6:AU$37))))))</f>
        <v>68.025078369905941</v>
      </c>
      <c r="AV24" s="75">
        <f>IF('06 (ind)'!AV$1="si",100*(('06 (ind)'!AV23-MIN('06 (ind)'!AV$6:AV$37))/(MAX('06 (ind)'!AV$6:AV$37)-MIN('06 (ind)'!AV$6:AV$37))),ABS(-100+(100*(('06 (ind)'!AV23-MIN('06 (ind)'!AV$6:AV$37))/(MAX('06 (ind)'!AV$6:AV$37)-MIN('06 (ind)'!AV$6:AV$37))))))</f>
        <v>92.720970537261692</v>
      </c>
      <c r="AW24" s="75">
        <f>IF('06 (ind)'!AW$1="si",100*(('06 (ind)'!AW23-MIN('06 (ind)'!AW$6:AW$37))/(MAX('06 (ind)'!AW$6:AW$37)-MIN('06 (ind)'!AW$6:AW$37))),ABS(-100+(100*(('06 (ind)'!AW23-MIN('06 (ind)'!AW$6:AW$37))/(MAX('06 (ind)'!AW$6:AW$37)-MIN('06 (ind)'!AW$6:AW$37))))))</f>
        <v>42.446043165467621</v>
      </c>
      <c r="AX24" s="75">
        <f>IF('06 (ind)'!AX$1="si",100*(('06 (ind)'!AX23-MIN('06 (ind)'!AX$6:AX$37))/(MAX('06 (ind)'!AX$6:AX$37)-MIN('06 (ind)'!AX$6:AX$37))),ABS(-100+(100*(('06 (ind)'!AX23-MIN('06 (ind)'!AX$6:AX$37))/(MAX('06 (ind)'!AX$6:AX$37)-MIN('06 (ind)'!AX$6:AX$37))))))</f>
        <v>17.514688628258728</v>
      </c>
      <c r="AY24" s="75">
        <f>IF('06 (ind)'!AY$1="si",100*(('06 (ind)'!AY23-MIN('06 (ind)'!AY$6:AY$37))/(MAX('06 (ind)'!AY$6:AY$37)-MIN('06 (ind)'!AY$6:AY$37))),ABS(-100+(100*(('06 (ind)'!AY23-MIN('06 (ind)'!AY$6:AY$37))/(MAX('06 (ind)'!AY$6:AY$37)-MIN('06 (ind)'!AY$6:AY$37))))))</f>
        <v>47.431018078020962</v>
      </c>
      <c r="AZ24" s="75">
        <f>IF('06 (ind)'!AZ$1="si",100*(('06 (ind)'!AZ23-MIN('06 (ind)'!AZ$6:AZ$37))/(MAX('06 (ind)'!AZ$6:AZ$37)-MIN('06 (ind)'!AZ$6:AZ$37))),ABS(-100+(100*(('06 (ind)'!AZ23-MIN('06 (ind)'!AZ$6:AZ$37))/(MAX('06 (ind)'!AZ$6:AZ$37)-MIN('06 (ind)'!AZ$6:AZ$37))))))</f>
        <v>55.326175934865532</v>
      </c>
      <c r="BA24" s="75">
        <f>IF('06 (ind)'!BA$1="si",100*(('06 (ind)'!BA23-MIN('06 (ind)'!BA$6:BA$37))/(MAX('06 (ind)'!BA$6:BA$37)-MIN('06 (ind)'!BA$6:BA$37))),ABS(-100+(100*(('06 (ind)'!BA23-MIN('06 (ind)'!BA$6:BA$37))/(MAX('06 (ind)'!BA$6:BA$37)-MIN('06 (ind)'!BA$6:BA$37))))))</f>
        <v>6.1712932774638647</v>
      </c>
      <c r="BB24" s="75">
        <f>IF('06 (ind)'!BB$1="si",100*(('06 (ind)'!BB23-MIN('06 (ind)'!BB$6:BB$37))/(MAX('06 (ind)'!BB$6:BB$37)-MIN('06 (ind)'!BB$6:BB$37))),ABS(-100+(100*(('06 (ind)'!BB23-MIN('06 (ind)'!BB$6:BB$37))/(MAX('06 (ind)'!BB$6:BB$37)-MIN('06 (ind)'!BB$6:BB$37))))))</f>
        <v>22.161195357558867</v>
      </c>
      <c r="BC24" s="75">
        <f>IF('06 (ind)'!BC$1="si",100*(('06 (ind)'!BC23-MIN('06 (ind)'!BC$6:BC$37))/(MAX('06 (ind)'!BC$6:BC$37)-MIN('06 (ind)'!BC$6:BC$37))),ABS(-100+(100*(('06 (ind)'!BC23-MIN('06 (ind)'!BC$6:BC$37))/(MAX('06 (ind)'!BC$6:BC$37)-MIN('06 (ind)'!BC$6:BC$37))))))</f>
        <v>23.391601896911407</v>
      </c>
      <c r="BD24" s="75">
        <f>IF('06 (ind)'!BD$1="si",100*(('06 (ind)'!BD23-MIN('06 (ind)'!BD$6:BD$37))/(MAX('06 (ind)'!BD$6:BD$37)-MIN('06 (ind)'!BD$6:BD$37))),ABS(-100+(100*(('06 (ind)'!BD23-MIN('06 (ind)'!BD$6:BD$37))/(MAX('06 (ind)'!BD$6:BD$37)-MIN('06 (ind)'!BD$6:BD$37))))))</f>
        <v>42.922660093213743</v>
      </c>
      <c r="BE24" s="75">
        <f>IF('06 (ind)'!BE$1="si",100*(('06 (ind)'!BE23-MIN('06 (ind)'!BE$6:BE$37))/(MAX('06 (ind)'!BE$6:BE$37)-MIN('06 (ind)'!BE$6:BE$37))),ABS(-100+(100*(('06 (ind)'!BE23-MIN('06 (ind)'!BE$6:BE$37))/(MAX('06 (ind)'!BE$6:BE$37)-MIN('06 (ind)'!BE$6:BE$37))))))</f>
        <v>28.676470588235297</v>
      </c>
      <c r="BF24" s="75">
        <f>IF('06 (ind)'!BF$1="si",100*(('06 (ind)'!BF23-MIN('06 (ind)'!BF$6:BF$37))/(MAX('06 (ind)'!BF$6:BF$37)-MIN('06 (ind)'!BF$6:BF$37))),ABS(-100+(100*(('06 (ind)'!BF23-MIN('06 (ind)'!BF$6:BF$37))/(MAX('06 (ind)'!BF$6:BF$37)-MIN('06 (ind)'!BF$6:BF$37))))))</f>
        <v>28.623203618511049</v>
      </c>
      <c r="BG24" s="75">
        <f>IF('06 (ind)'!BG$1="si",100*(('06 (ind)'!BG23-MIN('06 (ind)'!BG$6:BG$37))/(MAX('06 (ind)'!BG$6:BG$37)-MIN('06 (ind)'!BG$6:BG$37))),ABS(-100+(100*(('06 (ind)'!BG23-MIN('06 (ind)'!BG$6:BG$37))/(MAX('06 (ind)'!BG$6:BG$37)-MIN('06 (ind)'!BG$6:BG$37))))))</f>
        <v>33.834611595091481</v>
      </c>
      <c r="BH24" s="75">
        <f>IF('06 (ind)'!BH$1="si",100*(('06 (ind)'!BH23-MIN('06 (ind)'!BH$6:BH$37))/(MAX('06 (ind)'!BH$6:BH$37)-MIN('06 (ind)'!BH$6:BH$37))),ABS(-100+(100*(('06 (ind)'!BH23-MIN('06 (ind)'!BH$6:BH$37))/(MAX('06 (ind)'!BH$6:BH$37)-MIN('06 (ind)'!BH$6:BH$37))))))</f>
        <v>17.271030272256098</v>
      </c>
      <c r="BI24" s="75">
        <f>IF('06 (ind)'!BI$1="si",100*(('06 (ind)'!BI23-MIN('06 (ind)'!BI$6:BI$37))/(MAX('06 (ind)'!BI$6:BI$37)-MIN('06 (ind)'!BI$6:BI$37))),ABS(-100+(100*(('06 (ind)'!BI23-MIN('06 (ind)'!BI$6:BI$37))/(MAX('06 (ind)'!BI$6:BI$37)-MIN('06 (ind)'!BI$6:BI$37))))))</f>
        <v>97.557525560517746</v>
      </c>
      <c r="BJ24" s="75">
        <f>IF('06 (ind)'!BJ$1="si",100*(('06 (ind)'!BJ23-MIN('06 (ind)'!BJ$6:BJ$37))/(MAX('06 (ind)'!BJ$6:BJ$37)-MIN('06 (ind)'!BJ$6:BJ$37))),ABS(-100+(100*(('06 (ind)'!BJ23-MIN('06 (ind)'!BJ$6:BJ$37))/(MAX('06 (ind)'!BJ$6:BJ$37)-MIN('06 (ind)'!BJ$6:BJ$37))))))</f>
        <v>1.5604266568705901E-4</v>
      </c>
      <c r="BK24" s="75">
        <f>IF('06 (ind)'!BK$1="si",100*(('06 (ind)'!BK23-MIN('06 (ind)'!BK$6:BK$37))/(MAX('06 (ind)'!BK$6:BK$37)-MIN('06 (ind)'!BK$6:BK$37))),ABS(-100+(100*(('06 (ind)'!BK23-MIN('06 (ind)'!BK$6:BK$37))/(MAX('06 (ind)'!BK$6:BK$37)-MIN('06 (ind)'!BK$6:BK$37))))))</f>
        <v>8.5718626954836807</v>
      </c>
      <c r="BL24" s="75">
        <f>IF('06 (ind)'!BL$1="si",100*(('06 (ind)'!BL23-MIN('06 (ind)'!BL$6:BL$37))/(MAX('06 (ind)'!BL$6:BL$37)-MIN('06 (ind)'!BL$6:BL$37))),ABS(-100+(100*(('06 (ind)'!BL23-MIN('06 (ind)'!BL$6:BL$37))/(MAX('06 (ind)'!BL$6:BL$37)-MIN('06 (ind)'!BL$6:BL$37))))))</f>
        <v>2.4</v>
      </c>
      <c r="BM24" s="75">
        <f>IF('06 (ind)'!BM$1="si",100*(('06 (ind)'!BM23-MIN('06 (ind)'!BM$6:BM$37))/(MAX('06 (ind)'!BM$6:BM$37)-MIN('06 (ind)'!BM$6:BM$37))),ABS(-100+(100*(('06 (ind)'!BM23-MIN('06 (ind)'!BM$6:BM$37))/(MAX('06 (ind)'!BM$6:BM$37)-MIN('06 (ind)'!BM$6:BM$37))))))</f>
        <v>26.187713928079891</v>
      </c>
      <c r="BN24" s="75">
        <f>IF('06 (ind)'!BN$1="si",100*(('06 (ind)'!BN23-MIN('06 (ind)'!BN$6:BN$37))/(MAX('06 (ind)'!BN$6:BN$37)-MIN('06 (ind)'!BN$6:BN$37))),ABS(-100+(100*(('06 (ind)'!BN23-MIN('06 (ind)'!BN$6:BN$37))/(MAX('06 (ind)'!BN$6:BN$37)-MIN('06 (ind)'!BN$6:BN$37))))))</f>
        <v>17.217881450621444</v>
      </c>
      <c r="BO24" s="75">
        <f>IF('06 (ind)'!BO$1="si",100*(('06 (ind)'!BO23-MIN('06 (ind)'!BO$6:BO$37))/(MAX('06 (ind)'!BO$6:BO$37)-MIN('06 (ind)'!BO$6:BO$37))),ABS(-100+(100*(('06 (ind)'!BO23-MIN('06 (ind)'!BO$6:BO$37))/(MAX('06 (ind)'!BO$6:BO$37)-MIN('06 (ind)'!BO$6:BO$37))))))</f>
        <v>54.880439455913013</v>
      </c>
      <c r="BP24" s="75">
        <f>IF('06 (ind)'!BP$1="si",100*(('06 (ind)'!BP23-MIN('06 (ind)'!BP$6:BP$37))/(MAX('06 (ind)'!BP$6:BP$37)-MIN('06 (ind)'!BP$6:BP$37))),ABS(-100+(100*(('06 (ind)'!BP23-MIN('06 (ind)'!BP$6:BP$37))/(MAX('06 (ind)'!BP$6:BP$37)-MIN('06 (ind)'!BP$6:BP$37))))))</f>
        <v>19.999308267912721</v>
      </c>
      <c r="BQ24" s="75">
        <f>IF('06 (ind)'!BQ$1="si",100*(('06 (ind)'!BQ23-MIN('06 (ind)'!BQ$6:BQ$37))/(MAX('06 (ind)'!BQ$6:BQ$37)-MIN('06 (ind)'!BQ$6:BQ$37))),ABS(-100+(100*(('06 (ind)'!BQ23-MIN('06 (ind)'!BQ$6:BQ$37))/(MAX('06 (ind)'!BQ$6:BQ$37)-MIN('06 (ind)'!BQ$6:BQ$37))))))</f>
        <v>39.295122457294482</v>
      </c>
      <c r="BR24" s="75">
        <f>IF('06 (ind)'!BR$1="si",100*(('06 (ind)'!BR23-MIN('06 (ind)'!BR$6:BR$37))/(MAX('06 (ind)'!BR$6:BR$37)-MIN('06 (ind)'!BR$6:BR$37))),ABS(-100+(100*(('06 (ind)'!BR23-MIN('06 (ind)'!BR$6:BR$37))/(MAX('06 (ind)'!BP$6:BP$37)-MIN('06 (ind)'!BR$6:BR$37))))))</f>
        <v>10.097982915799296</v>
      </c>
      <c r="BS24" s="75">
        <f>IF('06 (ind)'!BS$1="si",100*(('06 (ind)'!BS23-MIN('06 (ind)'!BS$6:BS$37))/(MAX('06 (ind)'!BS$6:BS$37)-MIN('06 (ind)'!BS$6:BS$37))),ABS(-100+(100*(('06 (ind)'!BS23-MIN('06 (ind)'!BS$6:BS$37))/(MAX('06 (ind)'!BQ$6:BQ$37)-MIN('06 (ind)'!BS$6:BS$37))))))</f>
        <v>51.587152536317227</v>
      </c>
      <c r="BT24" s="75">
        <f>IF('06 (ind)'!BT$1="si",100*(('06 (ind)'!BT23-MIN('06 (ind)'!BT$6:BT$37))/(MAX('06 (ind)'!BT$6:BT$37)-MIN('06 (ind)'!BT$6:BT$37))),ABS(-100+(100*(('06 (ind)'!BT23-MIN('06 (ind)'!BT$6:BT$37))/(MAX('06 (ind)'!BR$6:BR$37)-MIN('06 (ind)'!BT$6:BT$37))))))</f>
        <v>86.178681249999997</v>
      </c>
      <c r="BU24" s="75">
        <f>IF('06 (ind)'!BU$1="si",100*(('06 (ind)'!BU23-MIN('06 (ind)'!BU$6:BU$37))/(MAX('06 (ind)'!BU$6:BU$37)-MIN('06 (ind)'!BU$6:BU$37))),ABS(-100+(100*(('06 (ind)'!BU23-MIN('06 (ind)'!BU$6:BU$37))/(MAX('06 (ind)'!BU$6:BU$37)-MIN('06 (ind)'!BU$6:BU$37))))))</f>
        <v>26.597190756683304</v>
      </c>
      <c r="BV24" s="75">
        <f>IF('06 (ind)'!BV$1="si",100*(('06 (ind)'!BV23-MIN('06 (ind)'!BV$6:BV$37))/(MAX('06 (ind)'!BV$6:BV$37)-MIN('06 (ind)'!BV$6:BV$37))),ABS(-100+(100*(('06 (ind)'!BV23-MIN('06 (ind)'!BV$6:BV$37))/(MAX('06 (ind)'!BV$6:BV$37)-MIN('06 (ind)'!BV$6:BV$37))))))</f>
        <v>9.4437834622248662</v>
      </c>
      <c r="BW24" s="75">
        <f>IF('06 (ind)'!BW$1="si",100*(('06 (ind)'!BW23-MIN('06 (ind)'!BW$6:BW$37))/(MAX('06 (ind)'!BW$6:BW$37)-MIN('06 (ind)'!BW$6:BW$37))),ABS(-100+(100*(('06 (ind)'!BW23-MIN('06 (ind)'!BW$6:BW$37))/(MAX('06 (ind)'!BW$6:BW$37)-MIN('06 (ind)'!BW$6:BW$37))))))</f>
        <v>93.752460952880966</v>
      </c>
      <c r="BX24" s="75">
        <f>IF('06 (ind)'!BX$1="si",100*(('06 (ind)'!BX23-MIN('06 (ind)'!BX$6:BX$37))/(MAX('06 (ind)'!BX$6:BX$37)-MIN('06 (ind)'!BX$6:BX$37))),ABS(-100+(100*(('06 (ind)'!BX23-MIN('06 (ind)'!BX$6:BX$37))/(MAX('06 (ind)'!BX$6:BX$37)-MIN('06 (ind)'!BX$6:BX$37))))))</f>
        <v>20.243121858100935</v>
      </c>
      <c r="BY24" s="75">
        <f>IF('06 (ind)'!BY$1="si",100*(('06 (ind)'!BY23-MIN('06 (ind)'!BY$6:BY$37))/(MAX('06 (ind)'!BY$6:BY$37)-MIN('06 (ind)'!BY$6:BY$37))),ABS(-100+(100*(('06 (ind)'!BY23-MIN('06 (ind)'!BY$6:BY$37))/(MAX('06 (ind)'!BY$6:BY$37)-MIN('06 (ind)'!BY$6:BY$37))))))</f>
        <v>26.679941950900858</v>
      </c>
      <c r="BZ24" s="75">
        <f>IF('06 (ind)'!BZ$1="si",100*(('06 (ind)'!BZ23-MIN('06 (ind)'!BZ$6:BZ$37))/(MAX('06 (ind)'!BZ$6:BZ$37)-MIN('06 (ind)'!BZ$6:BZ$37))),ABS(-100+(100*(('06 (ind)'!BZ23-MIN('06 (ind)'!BZ$6:BZ$37))/(MAX('06 (ind)'!BZ$6:BZ$37)-MIN('06 (ind)'!BZ$6:BZ$37))))))</f>
        <v>86.85555749549097</v>
      </c>
      <c r="CA24" s="75">
        <f>IF('06 (ind)'!CA$1="si",100*(('06 (ind)'!CA23-MIN('06 (ind)'!CA$6:CA$37))/(MAX('06 (ind)'!CA$6:CA$37)-MIN('06 (ind)'!CA$6:CA$37))),ABS(-100+(100*(('06 (ind)'!CA23-MIN('06 (ind)'!CA$6:CA$37))/(MAX('06 (ind)'!CA$6:CA$37)-MIN('06 (ind)'!CA$6:CA$37))))))</f>
        <v>21.557600921272197</v>
      </c>
      <c r="CB24" s="75">
        <f>IF('06 (ind)'!CB$1="si",100*(('06 (ind)'!CB23-MIN('06 (ind)'!CB$6:CB$37))/(MAX('06 (ind)'!CB$6:CB$37)-MIN('06 (ind)'!CB$6:CB$37))),ABS(-100+(100*(('06 (ind)'!CB23-MIN('06 (ind)'!CB$6:CB$37))/(MAX('06 (ind)'!CB$6:CB$37)-MIN('06 (ind)'!CB$6:CB$37))))))</f>
        <v>91.914893617021278</v>
      </c>
      <c r="CC24" s="75">
        <f>IF('06 (ind)'!CC$1="si",100*(('06 (ind)'!CC23-MIN('06 (ind)'!CC$6:CC$37))/(MAX('06 (ind)'!CC$6:CC$37)-MIN('06 (ind)'!CC$6:CC$37))),ABS(-100+(100*(('06 (ind)'!CC23-MIN('06 (ind)'!CC$6:CC$37))/(MAX('06 (ind)'!CC$6:CC$37)-MIN('06 (ind)'!CC$6:CC$37))))))</f>
        <v>61.099454135352126</v>
      </c>
      <c r="CD24" s="75">
        <f>IF('06 (ind)'!CD$1="si",100*(('06 (ind)'!CD23-MIN('06 (ind)'!CD$6:CD$37))/(MAX('06 (ind)'!CD$6:CD$37)-MIN('06 (ind)'!CD$6:CD$37))),ABS(-100+(100*(('06 (ind)'!CD23-MIN('06 (ind)'!CD$6:CD$37))/(MAX('06 (ind)'!CD$6:CD$37)-MIN('06 (ind)'!CD$6:CD$37))))))</f>
        <v>0</v>
      </c>
      <c r="CE24" s="75">
        <f>IF('06 (ind)'!CE$1="si",100*(('06 (ind)'!CE23-MIN('06 (ind)'!CE$6:CE$37))/(MAX('06 (ind)'!CE$6:CE$37)-MIN('06 (ind)'!CE$6:CE$37))),ABS(-100+(100*(('06 (ind)'!CE23-MIN('06 (ind)'!CE$6:CE$37))/(MAX('06 (ind)'!CE$6:CE$37)-MIN('06 (ind)'!CE$6:CE$37))))))</f>
        <v>42.579832568141775</v>
      </c>
      <c r="CF24" s="75">
        <f>IF('06 (ind)'!CF$1="si",100*(('06 (ind)'!CF23-MIN('06 (ind)'!CF$6:CF$37))/(MAX('06 (ind)'!CF$6:CF$37)-MIN('06 (ind)'!CF$6:CF$37))),ABS(-100+(100*(('06 (ind)'!CF23-MIN('06 (ind)'!CF$6:CF$37))/(MAX('06 (ind)'!CF$6:CF$37)-MIN('06 (ind)'!CF$6:CF$37))))))</f>
        <v>0.43559785659888739</v>
      </c>
      <c r="CG24" s="75">
        <f>IF('06 (ind)'!CG$1="si",100*(('06 (ind)'!CG23-MIN('06 (ind)'!CG$6:CG$37))/(MAX('06 (ind)'!CG$6:CG$37)-MIN('06 (ind)'!CG$6:CG$37))),ABS(-100+(100*(('06 (ind)'!CG23-MIN('06 (ind)'!CG$6:CG$37))/(MAX('06 (ind)'!CG$6:CG$37)-MIN('06 (ind)'!CG$6:CG$37))))))</f>
        <v>34.917651142151193</v>
      </c>
      <c r="CH24" s="75">
        <f>IF('06 (ind)'!CH$1="si",100*(('06 (ind)'!CH23-MIN('06 (ind)'!CH$6:CH$37))/(MAX('06 (ind)'!CH$6:CH$37)-MIN('06 (ind)'!CH$6:CH$37))),ABS(-100+(100*(('06 (ind)'!CH23-MIN('06 (ind)'!CH$6:CH$37))/(MAX('06 (ind)'!CH$6:CH$37)-MIN('06 (ind)'!CH$6:CH$37))))))</f>
        <v>24.755398608253731</v>
      </c>
      <c r="CI24" s="75">
        <f>IF('06 (ind)'!CI$1="si",100*(('06 (ind)'!CI23-MIN('06 (ind)'!CI$6:CI$37))/(MAX('06 (ind)'!CI$6:CI$37)-MIN('06 (ind)'!CI$6:CI$37))),ABS(-100+(100*(('06 (ind)'!CI23-MIN('06 (ind)'!CI$6:CI$37))/(MAX('06 (ind)'!CI$6:CI$37)-MIN('06 (ind)'!CI$6:CI$37))))))</f>
        <v>100</v>
      </c>
      <c r="CJ24" s="75">
        <f>IF('06 (ind)'!CJ$1="si",100*(('06 (ind)'!CJ23-MIN('06 (ind)'!CJ$6:CJ$37))/(MAX('06 (ind)'!CJ$6:CJ$37)-MIN('06 (ind)'!CJ$6:CJ$37))),ABS(-100+(100*(('06 (ind)'!CJ23-MIN('06 (ind)'!CJ$6:CJ$37))/(MAX('06 (ind)'!CJ$6:CJ$37)-MIN('06 (ind)'!CJ$6:CJ$37))))))</f>
        <v>51.595359590626856</v>
      </c>
      <c r="CK24" s="75">
        <f>IF('06 (ind)'!CK$1="si",100*(('06 (ind)'!CK23-MIN('06 (ind)'!CK$6:CK$37))/(MAX('06 (ind)'!CK$6:CK$37)-MIN('06 (ind)'!CK$6:CK$37))),ABS(-100+(100*(('06 (ind)'!CK23-MIN('06 (ind)'!CK$6:CK$37))/(MAX('06 (ind)'!CK$6:CK$37)-MIN('06 (ind)'!CK$6:CK$37))))))</f>
        <v>0</v>
      </c>
      <c r="CL24" s="75">
        <f>IF('06 (ind)'!CL$1="si",100*(('06 (ind)'!CL23-MIN('06 (ind)'!CL$6:CL$37))/(MAX('06 (ind)'!CL$6:CL$37)-MIN('06 (ind)'!CL$6:CL$37))),ABS(-100+(100*(('06 (ind)'!CL23-MIN('06 (ind)'!CL$6:CL$37))/(MAX('06 (ind)'!CL$6:CL$37)-MIN('06 (ind)'!CL$6:CL$37))))))</f>
        <v>0.52944031765101884</v>
      </c>
      <c r="CM24" s="75">
        <f>IF('06 (ind)'!CM$1="si",100*(('06 (ind)'!CM23-MIN('06 (ind)'!CM$6:CM$37))/(MAX('06 (ind)'!CM$6:CM$37)-MIN('06 (ind)'!CM$6:CM$37))),ABS(-100+(100*(('06 (ind)'!CM23-MIN('06 (ind)'!CM$6:CM$37))/(MAX('06 (ind)'!CM$6:CM$37)-MIN('06 (ind)'!CM$6:CM$37))))))</f>
        <v>0.85787264628687332</v>
      </c>
    </row>
    <row r="25" spans="1:91">
      <c r="A25" s="18" t="s">
        <v>223</v>
      </c>
      <c r="B25" s="87">
        <f>IF('06 (ind)'!B$1="si",100*(('06 (ind)'!B24-MIN('06 (ind)'!B$6:B$37))/(MAX('06 (ind)'!B$6:B$37)-MIN('06 (ind)'!B$6:B$37))),ABS(-100+(100*(('06 (ind)'!B24-MIN('06 (ind)'!B$6:B$37))/(MAX('06 (ind)'!B$6:B$37)-MIN('06 (ind)'!B$6:B$37))))))</f>
        <v>37.550335787173836</v>
      </c>
      <c r="C25" s="87">
        <f>IF('06 (ind)'!C$1="si",100*(('06 (ind)'!C24-MIN('06 (ind)'!C$6:C$37))/(MAX('06 (ind)'!C$6:C$37)-MIN('06 (ind)'!C$6:C$37))),ABS(-100+(100*(('06 (ind)'!C24-MIN('06 (ind)'!C$6:C$37))/(MAX('06 (ind)'!C$6:C$37)-MIN('06 (ind)'!C$6:C$37))))))</f>
        <v>91.75733296100185</v>
      </c>
      <c r="D25" s="87">
        <f>IF('06 (ind)'!D$1="si",100*(('06 (ind)'!D24-MIN('06 (ind)'!D$6:D$37))/(MAX('06 (ind)'!D$6:D$37)-MIN('06 (ind)'!D$6:D$37))),ABS(-100+(100*(('06 (ind)'!D24-MIN('06 (ind)'!D$6:D$37))/(MAX('06 (ind)'!D$6:D$37)-MIN('06 (ind)'!D$6:D$37))))))</f>
        <v>77.098273618918029</v>
      </c>
      <c r="E25" s="87">
        <f>IF('06 (ind)'!E$1="si",100*(('06 (ind)'!E24-MIN('06 (ind)'!E$6:E$37))/(MAX('06 (ind)'!E$6:E$37)-MIN('06 (ind)'!E$6:E$37))),ABS(-100+(100*(('06 (ind)'!E24-MIN('06 (ind)'!E$6:E$37))/(MAX('06 (ind)'!E$6:E$37)-MIN('06 (ind)'!E$6:E$37))))))</f>
        <v>65.787513038295344</v>
      </c>
      <c r="F25" s="87">
        <f>IF('06 (ind)'!F$1="si",100*(('06 (ind)'!F24-MIN('06 (ind)'!F$6:F$37))/(MAX('06 (ind)'!F$6:F$37)-MIN('06 (ind)'!F$6:F$37))),ABS(-100+(100*(('06 (ind)'!F24-MIN('06 (ind)'!F$6:F$37))/(MAX('06 (ind)'!F$6:F$37)-MIN('06 (ind)'!F$6:F$37))))))</f>
        <v>79.012345679012356</v>
      </c>
      <c r="G25" s="87">
        <f>IF('06 (ind)'!G$1="si",100*(('06 (ind)'!G24-MIN('06 (ind)'!G$6:G$37))/(MAX('06 (ind)'!G$6:G$37)-MIN('06 (ind)'!G$6:G$37))),ABS(-100+(100*(('06 (ind)'!G24-MIN('06 (ind)'!G$6:G$37))/(MAX('06 (ind)'!G$6:G$37)-MIN('06 (ind)'!G$6:G$37))))))</f>
        <v>81.366459627329178</v>
      </c>
      <c r="H25" s="87">
        <f>IF('06 (ind)'!H$1="si",100*(('06 (ind)'!H24-MIN('06 (ind)'!H$6:H$37))/(MAX('06 (ind)'!H$6:H$37)-MIN('06 (ind)'!H$6:H$37))),ABS(-100+(100*(('06 (ind)'!H24-MIN('06 (ind)'!H$6:H$37))/(MAX('06 (ind)'!H$6:H$37)-MIN('06 (ind)'!H$6:H$37))))))</f>
        <v>55.828220858895719</v>
      </c>
      <c r="I25" s="87">
        <f>IF('06 (ind)'!I$1="si",100*(('06 (ind)'!I24-MIN('06 (ind)'!I$6:I$37))/(MAX('06 (ind)'!I$6:I$37)-MIN('06 (ind)'!I$6:I$37))),ABS(-100+(100*(('06 (ind)'!I24-MIN('06 (ind)'!I$6:I$37))/(MAX('06 (ind)'!I$6:I$37)-MIN('06 (ind)'!I$6:I$37))))))</f>
        <v>95.977011494252878</v>
      </c>
      <c r="J25" s="87">
        <f>IF('06 (ind)'!J$1="si",100*(('06 (ind)'!J24-MIN('06 (ind)'!J$6:J$37))/(MAX('06 (ind)'!J$6:J$37)-MIN('06 (ind)'!J$6:J$37))),ABS(-100+(100*(('06 (ind)'!J24-MIN('06 (ind)'!J$6:J$37))/(MAX('06 (ind)'!J$6:J$37)-MIN('06 (ind)'!J$6:J$37))))))</f>
        <v>44.936708860759502</v>
      </c>
      <c r="K25" s="87">
        <f>IF('06 (ind)'!K$1="si",100*(('06 (ind)'!K24-MIN('06 (ind)'!K$6:K$37))/(MAX('06 (ind)'!K$6:K$37)-MIN('06 (ind)'!K$6:K$37))),ABS(-100+(100*(('06 (ind)'!K24-MIN('06 (ind)'!K$6:K$37))/(MAX('06 (ind)'!K$6:K$37)-MIN('06 (ind)'!K$6:K$37))))))</f>
        <v>34.437773614168556</v>
      </c>
      <c r="L25" s="87">
        <f>IF('06 (ind)'!L$1="si",100*(('06 (ind)'!L24-MIN('06 (ind)'!L$6:L$37))/(MAX('06 (ind)'!L$6:L$37)-MIN('06 (ind)'!L$6:L$37))),ABS(-100+(100*(('06 (ind)'!L24-MIN('06 (ind)'!L$6:L$37))/(MAX('06 (ind)'!L$6:L$37)-MIN('06 (ind)'!L$6:L$37))))))</f>
        <v>91.584100575540546</v>
      </c>
      <c r="M25" s="87">
        <f>IF('06 (ind)'!M$1="si",100*(('06 (ind)'!M24-MIN('06 (ind)'!M$6:M$37))/(MAX('06 (ind)'!M$6:M$37)-MIN('06 (ind)'!M$6:M$37))),ABS(-100+(100*(('06 (ind)'!M24-MIN('06 (ind)'!M$6:M$37))/(MAX('06 (ind)'!M$6:M$37)-MIN('06 (ind)'!M$6:M$37))))))</f>
        <v>61.785575595452578</v>
      </c>
      <c r="N25" s="87">
        <f>IF('06 (ind)'!N$1="si",100*(('06 (ind)'!N24-MIN('06 (ind)'!N$6:N$37))/(MAX('06 (ind)'!N$6:N$37)-MIN('06 (ind)'!N$6:N$37))),ABS(-100+(100*(('06 (ind)'!N24-MIN('06 (ind)'!N$6:N$37))/(MAX('06 (ind)'!N$6:N$37)-MIN('06 (ind)'!N$6:N$37))))))</f>
        <v>0</v>
      </c>
      <c r="O25" s="87">
        <f>IF('06 (ind)'!O$1="si",100*(('06 (ind)'!O24-MIN('06 (ind)'!O$6:O$37))/(MAX('06 (ind)'!O$6:O$37)-MIN('06 (ind)'!O$6:O$37))),ABS(-100+(100*(('06 (ind)'!O24-MIN('06 (ind)'!O$6:O$37))/(MAX('06 (ind)'!O$6:O$37)-MIN('06 (ind)'!O$6:O$37))))))</f>
        <v>74.603174603174608</v>
      </c>
      <c r="P25" s="87">
        <f>IF('06 (ind)'!P$1="si",100*(('06 (ind)'!P24-MIN('06 (ind)'!P$6:P$37))/(MAX('06 (ind)'!P$6:P$37)-MIN('06 (ind)'!P$6:P$37))),ABS(-100+(100*(('06 (ind)'!P24-MIN('06 (ind)'!P$6:P$37))/(MAX('06 (ind)'!P$6:P$37)-MIN('06 (ind)'!P$6:P$37))))))</f>
        <v>3.3399108578783179</v>
      </c>
      <c r="Q25" s="87">
        <f>IF('06 (ind)'!Q$1="si",100*(('06 (ind)'!Q24-MIN('06 (ind)'!Q$6:Q$37))/(MAX('06 (ind)'!Q$6:Q$37)-MIN('06 (ind)'!Q$6:Q$37))),ABS(-100+(100*(('06 (ind)'!Q24-MIN('06 (ind)'!Q$6:Q$37))/(MAX('06 (ind)'!Q$6:Q$37)-MIN('06 (ind)'!Q$6:Q$37))))))</f>
        <v>16.562350780378207</v>
      </c>
      <c r="R25" s="87">
        <f>IF('06 (ind)'!R$1="si",100*(('06 (ind)'!R24-MIN('06 (ind)'!R$6:R$37))/(MAX('06 (ind)'!R$6:R$37)-MIN('06 (ind)'!R$6:R$37))),ABS(-100+(100*(('06 (ind)'!R24-MIN('06 (ind)'!R$6:R$37))/(MAX('06 (ind)'!R$6:R$37)-MIN('06 (ind)'!R$6:R$37))))))</f>
        <v>0.1337058212506812</v>
      </c>
      <c r="S25" s="75">
        <f>ABS(ABS(('06 (ind)'!S24-((MAX('06 (ind)'!S$6:S$37)+MIN('06 (ind)'!S$6:S$37))/2))/(((MAX('06 (ind)'!S$6:S$37)+MIN('06 (ind)'!S$6:S$37))/2)-MAX('06 (ind)'!S$6:S$37))*100)-100)</f>
        <v>61.231971969242217</v>
      </c>
      <c r="T25" s="75">
        <f>IF('06 (ind)'!T$1="si",100*(('06 (ind)'!T24-MIN('06 (ind)'!T$6:T$37))/(MAX('06 (ind)'!T$6:T$37)-MIN('06 (ind)'!T$6:T$37))),ABS(-100+(100*(('06 (ind)'!T24-MIN('06 (ind)'!T$6:T$37))/(MAX('06 (ind)'!T$6:T$37)-MIN('06 (ind)'!T$6:T$37))))))</f>
        <v>100</v>
      </c>
      <c r="U25" s="75">
        <f>IF('06 (ind)'!U$1="si",100*(('06 (ind)'!U24-MIN('06 (ind)'!U$6:U$37))/(MAX('06 (ind)'!U$6:U$37)-MIN('06 (ind)'!U$6:U$37))),ABS(-100+(100*(('06 (ind)'!U24-MIN('06 (ind)'!U$6:U$37))/(MAX('06 (ind)'!U$6:U$37)-MIN('06 (ind)'!U$6:U$37))))))</f>
        <v>80</v>
      </c>
      <c r="V25" s="75">
        <f>IF('06 (ind)'!V$1="si",100*(('06 (ind)'!V24-MIN('06 (ind)'!V$6:V$37))/(MAX('06 (ind)'!V$6:V$37)-MIN('06 (ind)'!V$6:V$37))),ABS(-100+(100*(('06 (ind)'!V24-MIN('06 (ind)'!V$6:V$37))/(MAX('06 (ind)'!V$6:V$37)-MIN('06 (ind)'!V$6:V$37))))))</f>
        <v>96.132596685082873</v>
      </c>
      <c r="W25" s="75">
        <f>IF('06 (ind)'!W$1="si",100*(('06 (ind)'!W24-MIN('06 (ind)'!W$6:W$37))/(MAX('06 (ind)'!W$6:W$37)-MIN('06 (ind)'!W$6:W$37))),ABS(-100+(100*(('06 (ind)'!W24-MIN('06 (ind)'!W$6:W$37))/(MAX('06 (ind)'!W$6:W$37)-MIN('06 (ind)'!W$6:W$37))))))</f>
        <v>96.834657153556577</v>
      </c>
      <c r="X25" s="75">
        <f>IF('06 (ind)'!X$1="si",100*(('06 (ind)'!X24-MIN('06 (ind)'!X$6:X$37))/(MAX('06 (ind)'!X$6:X$37)-MIN('06 (ind)'!X$6:X$37))),ABS(-100+(100*(('06 (ind)'!X24-MIN('06 (ind)'!X$6:X$37))/(MAX('06 (ind)'!X$6:X$37)-MIN('06 (ind)'!X$6:X$37))))))</f>
        <v>92.709744945200825</v>
      </c>
      <c r="Y25" s="75">
        <f>IF('06 (ind)'!Y$1="si",100*(('06 (ind)'!Y24-MIN('06 (ind)'!Y$6:Y$37))/(MAX('06 (ind)'!Y$6:Y$37)-MIN('06 (ind)'!Y$6:Y$37))),ABS(-100+(100*(('06 (ind)'!Y24-MIN('06 (ind)'!Y$6:Y$37))/(MAX('06 (ind)'!Y$6:Y$37)-MIN('06 (ind)'!Y$6:Y$37))))))</f>
        <v>100</v>
      </c>
      <c r="Z25" s="75">
        <f>IF('06 (ind)'!Z$1="si",100*(('06 (ind)'!Z24-MIN('06 (ind)'!Z$6:Z$37))/(MAX('06 (ind)'!Z$6:Z$37)-MIN('06 (ind)'!Z$6:Z$37))),ABS(-100+(100*(('06 (ind)'!Z24-MIN('06 (ind)'!Z$6:Z$37))/(MAX('06 (ind)'!Z$6:Z$37)-MIN('06 (ind)'!Z$6:Z$37))))))</f>
        <v>82.129532871094852</v>
      </c>
      <c r="AA25" s="75">
        <f>IF('06 (ind)'!AA$1="si",100*(('06 (ind)'!AA24-MIN('06 (ind)'!AA$6:AA$37))/(MAX('06 (ind)'!AA$6:AA$37)-MIN('06 (ind)'!AA$6:AA$37))),ABS(-100+(100*(('06 (ind)'!AA24-MIN('06 (ind)'!AA$6:AA$37))/(MAX('06 (ind)'!AA$6:AA$37)-MIN('06 (ind)'!AA$6:AA$37))))))</f>
        <v>94.634049512830558</v>
      </c>
      <c r="AB25" s="75">
        <f>IF('06 (ind)'!AB$1="si",100*(('06 (ind)'!AB24-MIN('06 (ind)'!AB$6:AB$37))/(MAX('06 (ind)'!AB$6:AB$37)-MIN('06 (ind)'!AB$6:AB$37))),ABS(-100+(100*(('06 (ind)'!AB24-MIN('06 (ind)'!AB$6:AB$37))/(MAX('06 (ind)'!AB$6:AB$37)-MIN('06 (ind)'!AB$6:AB$37))))))</f>
        <v>45.93078716330983</v>
      </c>
      <c r="AC25" s="75">
        <f>IF('06 (ind)'!AC$1="si",100*(('06 (ind)'!AC24-MIN('06 (ind)'!AC$6:AC$37))/(MAX('06 (ind)'!AC$6:AC$37)-MIN('06 (ind)'!AC$6:AC$37))),ABS(-100+(100*(('06 (ind)'!AC24-MIN('06 (ind)'!AC$6:AC$37))/(MAX('06 (ind)'!AC$6:AC$37)-MIN('06 (ind)'!AC$6:AC$37))))))</f>
        <v>94.064816219742696</v>
      </c>
      <c r="AD25" s="75">
        <f>IF('06 (ind)'!AD$1="si",100*(('06 (ind)'!AD24-MIN('06 (ind)'!AD$6:AD$37))/(MAX('06 (ind)'!AD$6:AD$37)-MIN('06 (ind)'!AD$6:AD$37))),ABS(-100+(100*(('06 (ind)'!AD24-MIN('06 (ind)'!AD$6:AD$37))/(MAX('06 (ind)'!AD$6:AD$37)-MIN('06 (ind)'!AD$6:AD$37))))))</f>
        <v>49.828297967009163</v>
      </c>
      <c r="AE25" s="75">
        <f>IF('06 (ind)'!AE$1="si",100*(('06 (ind)'!AE24-MIN('06 (ind)'!AE$6:AE$37))/(MAX('06 (ind)'!AE$6:AE$37)-MIN('06 (ind)'!AE$6:AE$37))),ABS(-100+(100*(('06 (ind)'!AE24-MIN('06 (ind)'!AE$6:AE$37))/(MAX('06 (ind)'!AE$6:AE$37)-MIN('06 (ind)'!AE$6:AE$37))))))</f>
        <v>48.595139662161756</v>
      </c>
      <c r="AF25" s="75">
        <f>IF('06 (ind)'!AF$1="si",100*(('06 (ind)'!AF24-MIN('06 (ind)'!AF$6:AF$37))/(MAX('06 (ind)'!AF$6:AF$37)-MIN('06 (ind)'!AF$6:AF$37))),ABS(-100+(100*(('06 (ind)'!AF24-MIN('06 (ind)'!AF$6:AF$37))/(MAX('06 (ind)'!AF$6:AF$37)-MIN('06 (ind)'!AF$6:AF$37))))))</f>
        <v>92.832233483726966</v>
      </c>
      <c r="AG25" s="75">
        <f>IF('06 (ind)'!AG$1="si",100*(('06 (ind)'!AG24-MIN('06 (ind)'!AG$6:AG$37))/(MAX('06 (ind)'!AG$6:AG$37)-MIN('06 (ind)'!AG$6:AG$37))),ABS(-100+(100*(('06 (ind)'!AG24-MIN('06 (ind)'!AG$6:AG$37))/(MAX('06 (ind)'!AG$6:AG$37)-MIN('06 (ind)'!AG$6:AG$37))))))</f>
        <v>96.132596685082859</v>
      </c>
      <c r="AH25" s="75">
        <f>IF('06 (ind)'!AH$1="si",100*(('06 (ind)'!AH24-MIN('06 (ind)'!AH$6:AH$37))/(MAX('06 (ind)'!AH$6:AH$37)-MIN('06 (ind)'!AH$6:AH$37))),ABS(-100+(100*(('06 (ind)'!AH24-MIN('06 (ind)'!AH$6:AH$37))/(MAX('06 (ind)'!AH$6:AH$37)-MIN('06 (ind)'!AH$6:AH$37))))))</f>
        <v>25.139664804469277</v>
      </c>
      <c r="AI25" s="75">
        <f>IF('06 (ind)'!AI$1="si",100*(('06 (ind)'!AI24-MIN('06 (ind)'!AI$6:AI$37))/(MAX('06 (ind)'!AI$6:AI$37)-MIN('06 (ind)'!AI$6:AI$37))),ABS(-100+(100*(('06 (ind)'!AI24-MIN('06 (ind)'!AI$6:AI$37))/(MAX('06 (ind)'!AI$6:AI$37)-MIN('06 (ind)'!AI$6:AI$37))))))</f>
        <v>10.198387518196405</v>
      </c>
      <c r="AJ25" s="75">
        <f>IF('06 (ind)'!AJ$1="si",100*(('06 (ind)'!AJ24-MIN('06 (ind)'!AJ$6:AJ$37))/(MAX('06 (ind)'!AJ$6:AJ$37)-MIN('06 (ind)'!AJ$6:AJ$37))),ABS(-100+(100*(('06 (ind)'!AJ24-MIN('06 (ind)'!AJ$6:AJ$37))/(MAX('06 (ind)'!AJ$6:AJ$37)-MIN('06 (ind)'!AJ$6:AJ$37))))))</f>
        <v>98.515535097813625</v>
      </c>
      <c r="AK25" s="75">
        <f>IF('06 (ind)'!AK$1="si",100*(('06 (ind)'!AK24-MIN('06 (ind)'!AK$6:AK$37))/(MAX('06 (ind)'!AK$6:AK$37)-MIN('06 (ind)'!AK$6:AK$37))),ABS(-100+(100*(('06 (ind)'!AK24-MIN('06 (ind)'!AK$6:AK$37))/(MAX('06 (ind)'!AK$6:AK$37)-MIN('06 (ind)'!AK$6:AK$37))))))</f>
        <v>10.913710021334639</v>
      </c>
      <c r="AL25" s="75">
        <f>IF('06 (ind)'!AL$1="si",100*(('06 (ind)'!AL24-MIN('06 (ind)'!AL$6:AL$37))/(MAX('06 (ind)'!AL$6:AL$37)-MIN('06 (ind)'!AL$6:AL$37))),ABS(-100+(100*(('06 (ind)'!AL24-MIN('06 (ind)'!AL$6:AL$37))/(MAX('06 (ind)'!AL$6:AL$37)-MIN('06 (ind)'!AL$6:AL$37))))))</f>
        <v>47.734913608180548</v>
      </c>
      <c r="AM25" s="75">
        <f>IF('06 (ind)'!AM$1="si",100*(('06 (ind)'!AM24-MIN('06 (ind)'!AM$6:AM$37))/(MAX('06 (ind)'!AM$6:AM$37)-MIN('06 (ind)'!AM$6:AM$37))),ABS(-100+(100*(('06 (ind)'!AM24-MIN('06 (ind)'!AM$6:AM$37))/(MAX('06 (ind)'!AM$6:AM$37)-MIN('06 (ind)'!AM$6:AM$37))))))</f>
        <v>38.192241890749237</v>
      </c>
      <c r="AN25" s="75">
        <f>IF('06 (ind)'!AN$1="si",100*(('06 (ind)'!AN24-MIN('06 (ind)'!AN$6:AN$37))/(MAX('06 (ind)'!AN$6:AN$37)-MIN('06 (ind)'!AN$6:AN$37))),ABS(-100+(100*(('06 (ind)'!AN24-MIN('06 (ind)'!AN$6:AN$37))/(MAX('06 (ind)'!AN$6:AN$37)-MIN('06 (ind)'!AN$6:AN$37))))))</f>
        <v>74.46667051697743</v>
      </c>
      <c r="AO25" s="75">
        <f>IF('06 (ind)'!AO$1="si",100*(('06 (ind)'!AO24-MIN('06 (ind)'!AO$6:AO$37))/(MAX('06 (ind)'!AO$6:AO$37)-MIN('06 (ind)'!AO$6:AO$37))),ABS(-100+(100*(('06 (ind)'!AO24-MIN('06 (ind)'!AO$6:AO$37))/(MAX('06 (ind)'!AO$6:AO$37)-MIN('06 (ind)'!AO$6:AO$37))))))</f>
        <v>70.688406567129363</v>
      </c>
      <c r="AP25" s="75">
        <f>IF('06 (ind)'!AP$1="si",100*(('06 (ind)'!AP24-MIN('06 (ind)'!AP$6:AP$37))/(MAX('06 (ind)'!AP$6:AP$37)-MIN('06 (ind)'!AP$6:AP$37))),ABS(-100+(100*(('06 (ind)'!AP24-MIN('06 (ind)'!AP$6:AP$37))/(MAX('06 (ind)'!AP$6:AP$37)-MIN('06 (ind)'!AP$6:AP$37))))))</f>
        <v>0</v>
      </c>
      <c r="AQ25" s="75">
        <f>IF('06 (ind)'!AQ$1="si",100*(('06 (ind)'!AQ24-MIN('06 (ind)'!AQ$6:AQ$37))/(MAX('06 (ind)'!AQ$6:AQ$37)-MIN('06 (ind)'!AQ$6:AQ$37))),ABS(-100+(100*(('06 (ind)'!AQ24-MIN('06 (ind)'!AQ$6:AQ$37))/(MAX('06 (ind)'!AQ$6:AQ$37)-MIN('06 (ind)'!AQ$6:AQ$37))))))</f>
        <v>27.151316508438235</v>
      </c>
      <c r="AR25" s="75">
        <f>IF('06 (ind)'!AR$1="si",100*(('06 (ind)'!AR24-MIN('06 (ind)'!AR$6:AR$37))/(MAX('06 (ind)'!AR$6:AR$37)-MIN('06 (ind)'!AR$6:AR$37))),ABS(-100+(100*(('06 (ind)'!AR24-MIN('06 (ind)'!AR$6:AR$37))/(MAX('06 (ind)'!AR$6:AR$37)-MIN('06 (ind)'!AR$6:AR$37))))))</f>
        <v>84.277397866658177</v>
      </c>
      <c r="AS25" s="75">
        <f>IF('06 (ind)'!AS$1="si",100*(('06 (ind)'!AS24-MIN('06 (ind)'!AS$6:AS$37))/(MAX('06 (ind)'!AS$6:AS$37)-MIN('06 (ind)'!AS$6:AS$37))),ABS(-100+(100*(('06 (ind)'!AS24-MIN('06 (ind)'!AS$6:AS$37))/(MAX('06 (ind)'!AS$6:AS$37)-MIN('06 (ind)'!AS$6:AS$37))))))</f>
        <v>41.436464088397798</v>
      </c>
      <c r="AT25" s="75">
        <f>IF('06 (ind)'!AT$1="si",100*(('06 (ind)'!AT24-MIN('06 (ind)'!AT$6:AT$37))/(MAX('06 (ind)'!AT$6:AT$37)-MIN('06 (ind)'!AT$6:AT$37))),ABS(-100+(100*(('06 (ind)'!AT24-MIN('06 (ind)'!AT$6:AT$37))/(MAX('06 (ind)'!AT$6:AT$37)-MIN('06 (ind)'!AT$6:AT$37))))))</f>
        <v>0</v>
      </c>
      <c r="AU25" s="75">
        <f>IF('06 (ind)'!AU$1="si",100*(('06 (ind)'!AU24-MIN('06 (ind)'!AU$6:AU$37))/(MAX('06 (ind)'!AU$6:AU$37)-MIN('06 (ind)'!AU$6:AU$37))),ABS(-100+(100*(('06 (ind)'!AU24-MIN('06 (ind)'!AU$6:AU$37))/(MAX('06 (ind)'!AU$6:AU$37)-MIN('06 (ind)'!AU$6:AU$37))))))</f>
        <v>55.799373040752343</v>
      </c>
      <c r="AV25" s="75">
        <f>IF('06 (ind)'!AV$1="si",100*(('06 (ind)'!AV24-MIN('06 (ind)'!AV$6:AV$37))/(MAX('06 (ind)'!AV$6:AV$37)-MIN('06 (ind)'!AV$6:AV$37))),ABS(-100+(100*(('06 (ind)'!AV24-MIN('06 (ind)'!AV$6:AV$37))/(MAX('06 (ind)'!AV$6:AV$37)-MIN('06 (ind)'!AV$6:AV$37))))))</f>
        <v>81.455805892547659</v>
      </c>
      <c r="AW25" s="75">
        <f>IF('06 (ind)'!AW$1="si",100*(('06 (ind)'!AW24-MIN('06 (ind)'!AW$6:AW$37))/(MAX('06 (ind)'!AW$6:AW$37)-MIN('06 (ind)'!AW$6:AW$37))),ABS(-100+(100*(('06 (ind)'!AW24-MIN('06 (ind)'!AW$6:AW$37))/(MAX('06 (ind)'!AW$6:AW$37)-MIN('06 (ind)'!AW$6:AW$37))))))</f>
        <v>85.13189448441247</v>
      </c>
      <c r="AX25" s="75">
        <f>IF('06 (ind)'!AX$1="si",100*(('06 (ind)'!AX24-MIN('06 (ind)'!AX$6:AX$37))/(MAX('06 (ind)'!AX$6:AX$37)-MIN('06 (ind)'!AX$6:AX$37))),ABS(-100+(100*(('06 (ind)'!AX24-MIN('06 (ind)'!AX$6:AX$37))/(MAX('06 (ind)'!AX$6:AX$37)-MIN('06 (ind)'!AX$6:AX$37))))))</f>
        <v>7.4873103523219466</v>
      </c>
      <c r="AY25" s="75">
        <f>IF('06 (ind)'!AY$1="si",100*(('06 (ind)'!AY24-MIN('06 (ind)'!AY$6:AY$37))/(MAX('06 (ind)'!AY$6:AY$37)-MIN('06 (ind)'!AY$6:AY$37))),ABS(-100+(100*(('06 (ind)'!AY24-MIN('06 (ind)'!AY$6:AY$37))/(MAX('06 (ind)'!AY$6:AY$37)-MIN('06 (ind)'!AY$6:AY$37))))))</f>
        <v>76.54614652711706</v>
      </c>
      <c r="AZ25" s="75">
        <f>IF('06 (ind)'!AZ$1="si",100*(('06 (ind)'!AZ24-MIN('06 (ind)'!AZ$6:AZ$37))/(MAX('06 (ind)'!AZ$6:AZ$37)-MIN('06 (ind)'!AZ$6:AZ$37))),ABS(-100+(100*(('06 (ind)'!AZ24-MIN('06 (ind)'!AZ$6:AZ$37))/(MAX('06 (ind)'!AZ$6:AZ$37)-MIN('06 (ind)'!AZ$6:AZ$37))))))</f>
        <v>48.516720561094999</v>
      </c>
      <c r="BA25" s="75">
        <f>IF('06 (ind)'!BA$1="si",100*(('06 (ind)'!BA24-MIN('06 (ind)'!BA$6:BA$37))/(MAX('06 (ind)'!BA$6:BA$37)-MIN('06 (ind)'!BA$6:BA$37))),ABS(-100+(100*(('06 (ind)'!BA24-MIN('06 (ind)'!BA$6:BA$37))/(MAX('06 (ind)'!BA$6:BA$37)-MIN('06 (ind)'!BA$6:BA$37))))))</f>
        <v>10.912518617100041</v>
      </c>
      <c r="BB25" s="75">
        <f>IF('06 (ind)'!BB$1="si",100*(('06 (ind)'!BB24-MIN('06 (ind)'!BB$6:BB$37))/(MAX('06 (ind)'!BB$6:BB$37)-MIN('06 (ind)'!BB$6:BB$37))),ABS(-100+(100*(('06 (ind)'!BB24-MIN('06 (ind)'!BB$6:BB$37))/(MAX('06 (ind)'!BB$6:BB$37)-MIN('06 (ind)'!BB$6:BB$37))))))</f>
        <v>67.318225411279826</v>
      </c>
      <c r="BC25" s="75">
        <f>IF('06 (ind)'!BC$1="si",100*(('06 (ind)'!BC24-MIN('06 (ind)'!BC$6:BC$37))/(MAX('06 (ind)'!BC$6:BC$37)-MIN('06 (ind)'!BC$6:BC$37))),ABS(-100+(100*(('06 (ind)'!BC24-MIN('06 (ind)'!BC$6:BC$37))/(MAX('06 (ind)'!BC$6:BC$37)-MIN('06 (ind)'!BC$6:BC$37))))))</f>
        <v>63.399536720438711</v>
      </c>
      <c r="BD25" s="75">
        <f>IF('06 (ind)'!BD$1="si",100*(('06 (ind)'!BD24-MIN('06 (ind)'!BD$6:BD$37))/(MAX('06 (ind)'!BD$6:BD$37)-MIN('06 (ind)'!BD$6:BD$37))),ABS(-100+(100*(('06 (ind)'!BD24-MIN('06 (ind)'!BD$6:BD$37))/(MAX('06 (ind)'!BD$6:BD$37)-MIN('06 (ind)'!BD$6:BD$37))))))</f>
        <v>82.516705772863318</v>
      </c>
      <c r="BE25" s="75">
        <f>IF('06 (ind)'!BE$1="si",100*(('06 (ind)'!BE24-MIN('06 (ind)'!BE$6:BE$37))/(MAX('06 (ind)'!BE$6:BE$37)-MIN('06 (ind)'!BE$6:BE$37))),ABS(-100+(100*(('06 (ind)'!BE24-MIN('06 (ind)'!BE$6:BE$37))/(MAX('06 (ind)'!BE$6:BE$37)-MIN('06 (ind)'!BE$6:BE$37))))))</f>
        <v>85.661764705882362</v>
      </c>
      <c r="BF25" s="75">
        <f>IF('06 (ind)'!BF$1="si",100*(('06 (ind)'!BF24-MIN('06 (ind)'!BF$6:BF$37))/(MAX('06 (ind)'!BF$6:BF$37)-MIN('06 (ind)'!BF$6:BF$37))),ABS(-100+(100*(('06 (ind)'!BF24-MIN('06 (ind)'!BF$6:BF$37))/(MAX('06 (ind)'!BF$6:BF$37)-MIN('06 (ind)'!BF$6:BF$37))))))</f>
        <v>82.012373435711893</v>
      </c>
      <c r="BG25" s="75">
        <f>IF('06 (ind)'!BG$1="si",100*(('06 (ind)'!BG24-MIN('06 (ind)'!BG$6:BG$37))/(MAX('06 (ind)'!BG$6:BG$37)-MIN('06 (ind)'!BG$6:BG$37))),ABS(-100+(100*(('06 (ind)'!BG24-MIN('06 (ind)'!BG$6:BG$37))/(MAX('06 (ind)'!BG$6:BG$37)-MIN('06 (ind)'!BG$6:BG$37))))))</f>
        <v>36.446115270423277</v>
      </c>
      <c r="BH25" s="75">
        <f>IF('06 (ind)'!BH$1="si",100*(('06 (ind)'!BH24-MIN('06 (ind)'!BH$6:BH$37))/(MAX('06 (ind)'!BH$6:BH$37)-MIN('06 (ind)'!BH$6:BH$37))),ABS(-100+(100*(('06 (ind)'!BH24-MIN('06 (ind)'!BH$6:BH$37))/(MAX('06 (ind)'!BH$6:BH$37)-MIN('06 (ind)'!BH$6:BH$37))))))</f>
        <v>31.872464750432016</v>
      </c>
      <c r="BI25" s="75">
        <f>IF('06 (ind)'!BI$1="si",100*(('06 (ind)'!BI24-MIN('06 (ind)'!BI$6:BI$37))/(MAX('06 (ind)'!BI$6:BI$37)-MIN('06 (ind)'!BI$6:BI$37))),ABS(-100+(100*(('06 (ind)'!BI24-MIN('06 (ind)'!BI$6:BI$37))/(MAX('06 (ind)'!BI$6:BI$37)-MIN('06 (ind)'!BI$6:BI$37))))))</f>
        <v>0</v>
      </c>
      <c r="BJ25" s="75">
        <f>IF('06 (ind)'!BJ$1="si",100*(('06 (ind)'!BJ24-MIN('06 (ind)'!BJ$6:BJ$37))/(MAX('06 (ind)'!BJ$6:BJ$37)-MIN('06 (ind)'!BJ$6:BJ$37))),ABS(-100+(100*(('06 (ind)'!BJ24-MIN('06 (ind)'!BJ$6:BJ$37))/(MAX('06 (ind)'!BJ$6:BJ$37)-MIN('06 (ind)'!BJ$6:BJ$37))))))</f>
        <v>6.5158623343239949E-2</v>
      </c>
      <c r="BK25" s="75">
        <f>IF('06 (ind)'!BK$1="si",100*(('06 (ind)'!BK24-MIN('06 (ind)'!BK$6:BK$37))/(MAX('06 (ind)'!BK$6:BK$37)-MIN('06 (ind)'!BK$6:BK$37))),ABS(-100+(100*(('06 (ind)'!BK24-MIN('06 (ind)'!BK$6:BK$37))/(MAX('06 (ind)'!BK$6:BK$37)-MIN('06 (ind)'!BK$6:BK$37))))))</f>
        <v>17.107155141625661</v>
      </c>
      <c r="BL25" s="75">
        <f>IF('06 (ind)'!BL$1="si",100*(('06 (ind)'!BL24-MIN('06 (ind)'!BL$6:BL$37))/(MAX('06 (ind)'!BL$6:BL$37)-MIN('06 (ind)'!BL$6:BL$37))),ABS(-100+(100*(('06 (ind)'!BL24-MIN('06 (ind)'!BL$6:BL$37))/(MAX('06 (ind)'!BL$6:BL$37)-MIN('06 (ind)'!BL$6:BL$37))))))</f>
        <v>36</v>
      </c>
      <c r="BM25" s="75">
        <f>IF('06 (ind)'!BM$1="si",100*(('06 (ind)'!BM24-MIN('06 (ind)'!BM$6:BM$37))/(MAX('06 (ind)'!BM$6:BM$37)-MIN('06 (ind)'!BM$6:BM$37))),ABS(-100+(100*(('06 (ind)'!BM24-MIN('06 (ind)'!BM$6:BM$37))/(MAX('06 (ind)'!BM$6:BM$37)-MIN('06 (ind)'!BM$6:BM$37))))))</f>
        <v>74.352507390201566</v>
      </c>
      <c r="BN25" s="75">
        <f>IF('06 (ind)'!BN$1="si",100*(('06 (ind)'!BN24-MIN('06 (ind)'!BN$6:BN$37))/(MAX('06 (ind)'!BN$6:BN$37)-MIN('06 (ind)'!BN$6:BN$37))),ABS(-100+(100*(('06 (ind)'!BN24-MIN('06 (ind)'!BN$6:BN$37))/(MAX('06 (ind)'!BN$6:BN$37)-MIN('06 (ind)'!BN$6:BN$37))))))</f>
        <v>19.681938659386407</v>
      </c>
      <c r="BO25" s="75">
        <f>IF('06 (ind)'!BO$1="si",100*(('06 (ind)'!BO24-MIN('06 (ind)'!BO$6:BO$37))/(MAX('06 (ind)'!BO$6:BO$37)-MIN('06 (ind)'!BO$6:BO$37))),ABS(-100+(100*(('06 (ind)'!BO24-MIN('06 (ind)'!BO$6:BO$37))/(MAX('06 (ind)'!BO$6:BO$37)-MIN('06 (ind)'!BO$6:BO$37))))))</f>
        <v>0</v>
      </c>
      <c r="BP25" s="75">
        <f>IF('06 (ind)'!BP$1="si",100*(('06 (ind)'!BP24-MIN('06 (ind)'!BP$6:BP$37))/(MAX('06 (ind)'!BP$6:BP$37)-MIN('06 (ind)'!BP$6:BP$37))),ABS(-100+(100*(('06 (ind)'!BP24-MIN('06 (ind)'!BP$6:BP$37))/(MAX('06 (ind)'!BP$6:BP$37)-MIN('06 (ind)'!BP$6:BP$37))))))</f>
        <v>77.78483821497224</v>
      </c>
      <c r="BQ25" s="75">
        <f>IF('06 (ind)'!BQ$1="si",100*(('06 (ind)'!BQ24-MIN('06 (ind)'!BQ$6:BQ$37))/(MAX('06 (ind)'!BQ$6:BQ$37)-MIN('06 (ind)'!BQ$6:BQ$37))),ABS(-100+(100*(('06 (ind)'!BQ24-MIN('06 (ind)'!BQ$6:BQ$37))/(MAX('06 (ind)'!BQ$6:BQ$37)-MIN('06 (ind)'!BQ$6:BQ$37))))))</f>
        <v>62.560327858367629</v>
      </c>
      <c r="BR25" s="75">
        <f>IF('06 (ind)'!BR$1="si",100*(('06 (ind)'!BR24-MIN('06 (ind)'!BR$6:BR$37))/(MAX('06 (ind)'!BR$6:BR$37)-MIN('06 (ind)'!BR$6:BR$37))),ABS(-100+(100*(('06 (ind)'!BR24-MIN('06 (ind)'!BR$6:BR$37))/(MAX('06 (ind)'!BP$6:BP$37)-MIN('06 (ind)'!BR$6:BR$37))))))</f>
        <v>13.14658193542358</v>
      </c>
      <c r="BS25" s="75">
        <f>IF('06 (ind)'!BS$1="si",100*(('06 (ind)'!BS24-MIN('06 (ind)'!BS$6:BS$37))/(MAX('06 (ind)'!BS$6:BS$37)-MIN('06 (ind)'!BS$6:BS$37))),ABS(-100+(100*(('06 (ind)'!BS24-MIN('06 (ind)'!BS$6:BS$37))/(MAX('06 (ind)'!BQ$6:BQ$37)-MIN('06 (ind)'!BS$6:BS$37))))))</f>
        <v>69.539472764433114</v>
      </c>
      <c r="BT25" s="75">
        <f>IF('06 (ind)'!BT$1="si",100*(('06 (ind)'!BT24-MIN('06 (ind)'!BT$6:BT$37))/(MAX('06 (ind)'!BT$6:BT$37)-MIN('06 (ind)'!BT$6:BT$37))),ABS(-100+(100*(('06 (ind)'!BT24-MIN('06 (ind)'!BT$6:BT$37))/(MAX('06 (ind)'!BR$6:BR$37)-MIN('06 (ind)'!BT$6:BT$37))))))</f>
        <v>93.697760000000002</v>
      </c>
      <c r="BU25" s="75">
        <f>IF('06 (ind)'!BU$1="si",100*(('06 (ind)'!BU24-MIN('06 (ind)'!BU$6:BU$37))/(MAX('06 (ind)'!BU$6:BU$37)-MIN('06 (ind)'!BU$6:BU$37))),ABS(-100+(100*(('06 (ind)'!BU24-MIN('06 (ind)'!BU$6:BU$37))/(MAX('06 (ind)'!BU$6:BU$37)-MIN('06 (ind)'!BU$6:BU$37))))))</f>
        <v>57.861350249207064</v>
      </c>
      <c r="BV25" s="75">
        <f>IF('06 (ind)'!BV$1="si",100*(('06 (ind)'!BV24-MIN('06 (ind)'!BV$6:BV$37))/(MAX('06 (ind)'!BV$6:BV$37)-MIN('06 (ind)'!BV$6:BV$37))),ABS(-100+(100*(('06 (ind)'!BV24-MIN('06 (ind)'!BV$6:BV$37))/(MAX('06 (ind)'!BV$6:BV$37)-MIN('06 (ind)'!BV$6:BV$37))))))</f>
        <v>75.267697798929206</v>
      </c>
      <c r="BW25" s="75">
        <f>IF('06 (ind)'!BW$1="si",100*(('06 (ind)'!BW24-MIN('06 (ind)'!BW$6:BW$37))/(MAX('06 (ind)'!BW$6:BW$37)-MIN('06 (ind)'!BW$6:BW$37))),ABS(-100+(100*(('06 (ind)'!BW24-MIN('06 (ind)'!BW$6:BW$37))/(MAX('06 (ind)'!BW$6:BW$37)-MIN('06 (ind)'!BW$6:BW$37))))))</f>
        <v>71.872949205932528</v>
      </c>
      <c r="BX25" s="75">
        <f>IF('06 (ind)'!BX$1="si",100*(('06 (ind)'!BX24-MIN('06 (ind)'!BX$6:BX$37))/(MAX('06 (ind)'!BX$6:BX$37)-MIN('06 (ind)'!BX$6:BX$37))),ABS(-100+(100*(('06 (ind)'!BX24-MIN('06 (ind)'!BX$6:BX$37))/(MAX('06 (ind)'!BX$6:BX$37)-MIN('06 (ind)'!BX$6:BX$37))))))</f>
        <v>42.732870317515449</v>
      </c>
      <c r="BY25" s="75">
        <f>IF('06 (ind)'!BY$1="si",100*(('06 (ind)'!BY24-MIN('06 (ind)'!BY$6:BY$37))/(MAX('06 (ind)'!BY$6:BY$37)-MIN('06 (ind)'!BY$6:BY$37))),ABS(-100+(100*(('06 (ind)'!BY24-MIN('06 (ind)'!BY$6:BY$37))/(MAX('06 (ind)'!BY$6:BY$37)-MIN('06 (ind)'!BY$6:BY$37))))))</f>
        <v>4.8148756079339643</v>
      </c>
      <c r="BZ25" s="75">
        <f>IF('06 (ind)'!BZ$1="si",100*(('06 (ind)'!BZ24-MIN('06 (ind)'!BZ$6:BZ$37))/(MAX('06 (ind)'!BZ$6:BZ$37)-MIN('06 (ind)'!BZ$6:BZ$37))),ABS(-100+(100*(('06 (ind)'!BZ24-MIN('06 (ind)'!BZ$6:BZ$37))/(MAX('06 (ind)'!BZ$6:BZ$37)-MIN('06 (ind)'!BZ$6:BZ$37))))))</f>
        <v>100</v>
      </c>
      <c r="CA25" s="75">
        <f>IF('06 (ind)'!CA$1="si",100*(('06 (ind)'!CA24-MIN('06 (ind)'!CA$6:CA$37))/(MAX('06 (ind)'!CA$6:CA$37)-MIN('06 (ind)'!CA$6:CA$37))),ABS(-100+(100*(('06 (ind)'!CA24-MIN('06 (ind)'!CA$6:CA$37))/(MAX('06 (ind)'!CA$6:CA$37)-MIN('06 (ind)'!CA$6:CA$37))))))</f>
        <v>0</v>
      </c>
      <c r="CB25" s="75">
        <f>IF('06 (ind)'!CB$1="si",100*(('06 (ind)'!CB24-MIN('06 (ind)'!CB$6:CB$37))/(MAX('06 (ind)'!CB$6:CB$37)-MIN('06 (ind)'!CB$6:CB$37))),ABS(-100+(100*(('06 (ind)'!CB24-MIN('06 (ind)'!CB$6:CB$37))/(MAX('06 (ind)'!CB$6:CB$37)-MIN('06 (ind)'!CB$6:CB$37))))))</f>
        <v>73.191489361702125</v>
      </c>
      <c r="CC25" s="75">
        <f>IF('06 (ind)'!CC$1="si",100*(('06 (ind)'!CC24-MIN('06 (ind)'!CC$6:CC$37))/(MAX('06 (ind)'!CC$6:CC$37)-MIN('06 (ind)'!CC$6:CC$37))),ABS(-100+(100*(('06 (ind)'!CC24-MIN('06 (ind)'!CC$6:CC$37))/(MAX('06 (ind)'!CC$6:CC$37)-MIN('06 (ind)'!CC$6:CC$37))))))</f>
        <v>78.970598302922212</v>
      </c>
      <c r="CD25" s="75">
        <f>IF('06 (ind)'!CD$1="si",100*(('06 (ind)'!CD24-MIN('06 (ind)'!CD$6:CD$37))/(MAX('06 (ind)'!CD$6:CD$37)-MIN('06 (ind)'!CD$6:CD$37))),ABS(-100+(100*(('06 (ind)'!CD24-MIN('06 (ind)'!CD$6:CD$37))/(MAX('06 (ind)'!CD$6:CD$37)-MIN('06 (ind)'!CD$6:CD$37))))))</f>
        <v>2.1799847866388622</v>
      </c>
      <c r="CE25" s="75">
        <f>IF('06 (ind)'!CE$1="si",100*(('06 (ind)'!CE24-MIN('06 (ind)'!CE$6:CE$37))/(MAX('06 (ind)'!CE$6:CE$37)-MIN('06 (ind)'!CE$6:CE$37))),ABS(-100+(100*(('06 (ind)'!CE24-MIN('06 (ind)'!CE$6:CE$37))/(MAX('06 (ind)'!CE$6:CE$37)-MIN('06 (ind)'!CE$6:CE$37))))))</f>
        <v>7.5379981077235554</v>
      </c>
      <c r="CF25" s="75">
        <f>IF('06 (ind)'!CF$1="si",100*(('06 (ind)'!CF24-MIN('06 (ind)'!CF$6:CF$37))/(MAX('06 (ind)'!CF$6:CF$37)-MIN('06 (ind)'!CF$6:CF$37))),ABS(-100+(100*(('06 (ind)'!CF24-MIN('06 (ind)'!CF$6:CF$37))/(MAX('06 (ind)'!CF$6:CF$37)-MIN('06 (ind)'!CF$6:CF$37))))))</f>
        <v>25.839437793016629</v>
      </c>
      <c r="CG25" s="75">
        <f>IF('06 (ind)'!CG$1="si",100*(('06 (ind)'!CG24-MIN('06 (ind)'!CG$6:CG$37))/(MAX('06 (ind)'!CG$6:CG$37)-MIN('06 (ind)'!CG$6:CG$37))),ABS(-100+(100*(('06 (ind)'!CG24-MIN('06 (ind)'!CG$6:CG$37))/(MAX('06 (ind)'!CG$6:CG$37)-MIN('06 (ind)'!CG$6:CG$37))))))</f>
        <v>37.146524045843925</v>
      </c>
      <c r="CH25" s="75">
        <f>IF('06 (ind)'!CH$1="si",100*(('06 (ind)'!CH24-MIN('06 (ind)'!CH$6:CH$37))/(MAX('06 (ind)'!CH$6:CH$37)-MIN('06 (ind)'!CH$6:CH$37))),ABS(-100+(100*(('06 (ind)'!CH24-MIN('06 (ind)'!CH$6:CH$37))/(MAX('06 (ind)'!CH$6:CH$37)-MIN('06 (ind)'!CH$6:CH$37))))))</f>
        <v>11.779705103959527</v>
      </c>
      <c r="CI25" s="75">
        <f>IF('06 (ind)'!CI$1="si",100*(('06 (ind)'!CI24-MIN('06 (ind)'!CI$6:CI$37))/(MAX('06 (ind)'!CI$6:CI$37)-MIN('06 (ind)'!CI$6:CI$37))),ABS(-100+(100*(('06 (ind)'!CI24-MIN('06 (ind)'!CI$6:CI$37))/(MAX('06 (ind)'!CI$6:CI$37)-MIN('06 (ind)'!CI$6:CI$37))))))</f>
        <v>23.077411818134848</v>
      </c>
      <c r="CJ25" s="75">
        <f>IF('06 (ind)'!CJ$1="si",100*(('06 (ind)'!CJ24-MIN('06 (ind)'!CJ$6:CJ$37))/(MAX('06 (ind)'!CJ$6:CJ$37)-MIN('06 (ind)'!CJ$6:CJ$37))),ABS(-100+(100*(('06 (ind)'!CJ24-MIN('06 (ind)'!CJ$6:CJ$37))/(MAX('06 (ind)'!CJ$6:CJ$37)-MIN('06 (ind)'!CJ$6:CJ$37))))))</f>
        <v>58.686665651033543</v>
      </c>
      <c r="CK25" s="75">
        <f>IF('06 (ind)'!CK$1="si",100*(('06 (ind)'!CK24-MIN('06 (ind)'!CK$6:CK$37))/(MAX('06 (ind)'!CK$6:CK$37)-MIN('06 (ind)'!CK$6:CK$37))),ABS(-100+(100*(('06 (ind)'!CK24-MIN('06 (ind)'!CK$6:CK$37))/(MAX('06 (ind)'!CK$6:CK$37)-MIN('06 (ind)'!CK$6:CK$37))))))</f>
        <v>92.246080788720818</v>
      </c>
      <c r="CL25" s="75">
        <f>IF('06 (ind)'!CL$1="si",100*(('06 (ind)'!CL24-MIN('06 (ind)'!CL$6:CL$37))/(MAX('06 (ind)'!CL$6:CL$37)-MIN('06 (ind)'!CL$6:CL$37))),ABS(-100+(100*(('06 (ind)'!CL24-MIN('06 (ind)'!CL$6:CL$37))/(MAX('06 (ind)'!CL$6:CL$37)-MIN('06 (ind)'!CL$6:CL$37))))))</f>
        <v>74.783055460240149</v>
      </c>
      <c r="CM25" s="75">
        <f>IF('06 (ind)'!CM$1="si",100*(('06 (ind)'!CM24-MIN('06 (ind)'!CM$6:CM$37))/(MAX('06 (ind)'!CM$6:CM$37)-MIN('06 (ind)'!CM$6:CM$37))),ABS(-100+(100*(('06 (ind)'!CM24-MIN('06 (ind)'!CM$6:CM$37))/(MAX('06 (ind)'!CM$6:CM$37)-MIN('06 (ind)'!CM$6:CM$37))))))</f>
        <v>13.711898615570957</v>
      </c>
    </row>
    <row r="26" spans="1:91">
      <c r="A26" s="18" t="s">
        <v>224</v>
      </c>
      <c r="B26" s="87">
        <f>IF('06 (ind)'!B$1="si",100*(('06 (ind)'!B25-MIN('06 (ind)'!B$6:B$37))/(MAX('06 (ind)'!B$6:B$37)-MIN('06 (ind)'!B$6:B$37))),ABS(-100+(100*(('06 (ind)'!B25-MIN('06 (ind)'!B$6:B$37))/(MAX('06 (ind)'!B$6:B$37)-MIN('06 (ind)'!B$6:B$37))))))</f>
        <v>4.3017289030277777</v>
      </c>
      <c r="C26" s="87">
        <f>IF('06 (ind)'!C$1="si",100*(('06 (ind)'!C25-MIN('06 (ind)'!C$6:C$37))/(MAX('06 (ind)'!C$6:C$37)-MIN('06 (ind)'!C$6:C$37))),ABS(-100+(100*(('06 (ind)'!C25-MIN('06 (ind)'!C$6:C$37))/(MAX('06 (ind)'!C$6:C$37)-MIN('06 (ind)'!C$6:C$37))))))</f>
        <v>0</v>
      </c>
      <c r="D26" s="87">
        <f>IF('06 (ind)'!D$1="si",100*(('06 (ind)'!D25-MIN('06 (ind)'!D$6:D$37))/(MAX('06 (ind)'!D$6:D$37)-MIN('06 (ind)'!D$6:D$37))),ABS(-100+(100*(('06 (ind)'!D25-MIN('06 (ind)'!D$6:D$37))/(MAX('06 (ind)'!D$6:D$37)-MIN('06 (ind)'!D$6:D$37))))))</f>
        <v>78.978238117278437</v>
      </c>
      <c r="E26" s="87">
        <f>IF('06 (ind)'!E$1="si",100*(('06 (ind)'!E25-MIN('06 (ind)'!E$6:E$37))/(MAX('06 (ind)'!E$6:E$37)-MIN('06 (ind)'!E$6:E$37))),ABS(-100+(100*(('06 (ind)'!E25-MIN('06 (ind)'!E$6:E$37))/(MAX('06 (ind)'!E$6:E$37)-MIN('06 (ind)'!E$6:E$37))))))</f>
        <v>65.698107584562663</v>
      </c>
      <c r="F26" s="87">
        <f>IF('06 (ind)'!F$1="si",100*(('06 (ind)'!F25-MIN('06 (ind)'!F$6:F$37))/(MAX('06 (ind)'!F$6:F$37)-MIN('06 (ind)'!F$6:F$37))),ABS(-100+(100*(('06 (ind)'!F25-MIN('06 (ind)'!F$6:F$37))/(MAX('06 (ind)'!F$6:F$37)-MIN('06 (ind)'!F$6:F$37))))))</f>
        <v>59.876543209876552</v>
      </c>
      <c r="G26" s="87">
        <f>IF('06 (ind)'!G$1="si",100*(('06 (ind)'!G25-MIN('06 (ind)'!G$6:G$37))/(MAX('06 (ind)'!G$6:G$37)-MIN('06 (ind)'!G$6:G$37))),ABS(-100+(100*(('06 (ind)'!G25-MIN('06 (ind)'!G$6:G$37))/(MAX('06 (ind)'!G$6:G$37)-MIN('06 (ind)'!G$6:G$37))))))</f>
        <v>60.248447204968933</v>
      </c>
      <c r="H26" s="87">
        <f>IF('06 (ind)'!H$1="si",100*(('06 (ind)'!H25-MIN('06 (ind)'!H$6:H$37))/(MAX('06 (ind)'!H$6:H$37)-MIN('06 (ind)'!H$6:H$37))),ABS(-100+(100*(('06 (ind)'!H25-MIN('06 (ind)'!H$6:H$37))/(MAX('06 (ind)'!H$6:H$37)-MIN('06 (ind)'!H$6:H$37))))))</f>
        <v>54.601226993865041</v>
      </c>
      <c r="I26" s="87">
        <f>IF('06 (ind)'!I$1="si",100*(('06 (ind)'!I25-MIN('06 (ind)'!I$6:I$37))/(MAX('06 (ind)'!I$6:I$37)-MIN('06 (ind)'!I$6:I$37))),ABS(-100+(100*(('06 (ind)'!I25-MIN('06 (ind)'!I$6:I$37))/(MAX('06 (ind)'!I$6:I$37)-MIN('06 (ind)'!I$6:I$37))))))</f>
        <v>77.298850574712631</v>
      </c>
      <c r="J26" s="87">
        <f>IF('06 (ind)'!J$1="si",100*(('06 (ind)'!J25-MIN('06 (ind)'!J$6:J$37))/(MAX('06 (ind)'!J$6:J$37)-MIN('06 (ind)'!J$6:J$37))),ABS(-100+(100*(('06 (ind)'!J25-MIN('06 (ind)'!J$6:J$37))/(MAX('06 (ind)'!J$6:J$37)-MIN('06 (ind)'!J$6:J$37))))))</f>
        <v>73.481012658227868</v>
      </c>
      <c r="K26" s="87">
        <f>IF('06 (ind)'!K$1="si",100*(('06 (ind)'!K25-MIN('06 (ind)'!K$6:K$37))/(MAX('06 (ind)'!K$6:K$37)-MIN('06 (ind)'!K$6:K$37))),ABS(-100+(100*(('06 (ind)'!K25-MIN('06 (ind)'!K$6:K$37))/(MAX('06 (ind)'!K$6:K$37)-MIN('06 (ind)'!K$6:K$37))))))</f>
        <v>12.459471192319619</v>
      </c>
      <c r="L26" s="87">
        <f>IF('06 (ind)'!L$1="si",100*(('06 (ind)'!L25-MIN('06 (ind)'!L$6:L$37))/(MAX('06 (ind)'!L$6:L$37)-MIN('06 (ind)'!L$6:L$37))),ABS(-100+(100*(('06 (ind)'!L25-MIN('06 (ind)'!L$6:L$37))/(MAX('06 (ind)'!L$6:L$37)-MIN('06 (ind)'!L$6:L$37))))))</f>
        <v>45.081918295532155</v>
      </c>
      <c r="M26" s="87">
        <f>IF('06 (ind)'!M$1="si",100*(('06 (ind)'!M25-MIN('06 (ind)'!M$6:M$37))/(MAX('06 (ind)'!M$6:M$37)-MIN('06 (ind)'!M$6:M$37))),ABS(-100+(100*(('06 (ind)'!M25-MIN('06 (ind)'!M$6:M$37))/(MAX('06 (ind)'!M$6:M$37)-MIN('06 (ind)'!M$6:M$37))))))</f>
        <v>0.16046983855204014</v>
      </c>
      <c r="N26" s="87">
        <f>IF('06 (ind)'!N$1="si",100*(('06 (ind)'!N25-MIN('06 (ind)'!N$6:N$37))/(MAX('06 (ind)'!N$6:N$37)-MIN('06 (ind)'!N$6:N$37))),ABS(-100+(100*(('06 (ind)'!N25-MIN('06 (ind)'!N$6:N$37))/(MAX('06 (ind)'!N$6:N$37)-MIN('06 (ind)'!N$6:N$37))))))</f>
        <v>100</v>
      </c>
      <c r="O26" s="87">
        <f>IF('06 (ind)'!O$1="si",100*(('06 (ind)'!O25-MIN('06 (ind)'!O$6:O$37))/(MAX('06 (ind)'!O$6:O$37)-MIN('06 (ind)'!O$6:O$37))),ABS(-100+(100*(('06 (ind)'!O25-MIN('06 (ind)'!O$6:O$37))/(MAX('06 (ind)'!O$6:O$37)-MIN('06 (ind)'!O$6:O$37))))))</f>
        <v>53.968253968253968</v>
      </c>
      <c r="P26" s="87">
        <f>IF('06 (ind)'!P$1="si",100*(('06 (ind)'!P25-MIN('06 (ind)'!P$6:P$37))/(MAX('06 (ind)'!P$6:P$37)-MIN('06 (ind)'!P$6:P$37))),ABS(-100+(100*(('06 (ind)'!P25-MIN('06 (ind)'!P$6:P$37))/(MAX('06 (ind)'!P$6:P$37)-MIN('06 (ind)'!P$6:P$37))))))</f>
        <v>17.278930631733573</v>
      </c>
      <c r="Q26" s="87">
        <f>IF('06 (ind)'!Q$1="si",100*(('06 (ind)'!Q25-MIN('06 (ind)'!Q$6:Q$37))/(MAX('06 (ind)'!Q$6:Q$37)-MIN('06 (ind)'!Q$6:Q$37))),ABS(-100+(100*(('06 (ind)'!Q25-MIN('06 (ind)'!Q$6:Q$37))/(MAX('06 (ind)'!Q$6:Q$37)-MIN('06 (ind)'!Q$6:Q$37))))))</f>
        <v>4.6539227662514264</v>
      </c>
      <c r="R26" s="87">
        <f>IF('06 (ind)'!R$1="si",100*(('06 (ind)'!R25-MIN('06 (ind)'!R$6:R$37))/(MAX('06 (ind)'!R$6:R$37)-MIN('06 (ind)'!R$6:R$37))),ABS(-100+(100*(('06 (ind)'!R25-MIN('06 (ind)'!R$6:R$37))/(MAX('06 (ind)'!R$6:R$37)-MIN('06 (ind)'!R$6:R$37))))))</f>
        <v>2.112462665748668</v>
      </c>
      <c r="S26" s="75">
        <f>ABS(ABS(('06 (ind)'!S25-((MAX('06 (ind)'!S$6:S$37)+MIN('06 (ind)'!S$6:S$37))/2))/(((MAX('06 (ind)'!S$6:S$37)+MIN('06 (ind)'!S$6:S$37))/2)-MAX('06 (ind)'!S$6:S$37))*100)-100)</f>
        <v>33.991808968871524</v>
      </c>
      <c r="T26" s="75">
        <f>IF('06 (ind)'!T$1="si",100*(('06 (ind)'!T25-MIN('06 (ind)'!T$6:T$37))/(MAX('06 (ind)'!T$6:T$37)-MIN('06 (ind)'!T$6:T$37))),ABS(-100+(100*(('06 (ind)'!T25-MIN('06 (ind)'!T$6:T$37))/(MAX('06 (ind)'!T$6:T$37)-MIN('06 (ind)'!T$6:T$37))))))</f>
        <v>5.5495753014500346</v>
      </c>
      <c r="U26" s="75">
        <f>IF('06 (ind)'!U$1="si",100*(('06 (ind)'!U25-MIN('06 (ind)'!U$6:U$37))/(MAX('06 (ind)'!U$6:U$37)-MIN('06 (ind)'!U$6:U$37))),ABS(-100+(100*(('06 (ind)'!U25-MIN('06 (ind)'!U$6:U$37))/(MAX('06 (ind)'!U$6:U$37)-MIN('06 (ind)'!U$6:U$37))))))</f>
        <v>0</v>
      </c>
      <c r="V26" s="75">
        <f>IF('06 (ind)'!V$1="si",100*(('06 (ind)'!V25-MIN('06 (ind)'!V$6:V$37))/(MAX('06 (ind)'!V$6:V$37)-MIN('06 (ind)'!V$6:V$37))),ABS(-100+(100*(('06 (ind)'!V25-MIN('06 (ind)'!V$6:V$37))/(MAX('06 (ind)'!V$6:V$37)-MIN('06 (ind)'!V$6:V$37))))))</f>
        <v>91.712707182320443</v>
      </c>
      <c r="W26" s="75">
        <f>IF('06 (ind)'!W$1="si",100*(('06 (ind)'!W25-MIN('06 (ind)'!W$6:W$37))/(MAX('06 (ind)'!W$6:W$37)-MIN('06 (ind)'!W$6:W$37))),ABS(-100+(100*(('06 (ind)'!W25-MIN('06 (ind)'!W$6:W$37))/(MAX('06 (ind)'!W$6:W$37)-MIN('06 (ind)'!W$6:W$37))))))</f>
        <v>0</v>
      </c>
      <c r="X26" s="75">
        <f>IF('06 (ind)'!X$1="si",100*(('06 (ind)'!X25-MIN('06 (ind)'!X$6:X$37))/(MAX('06 (ind)'!X$6:X$37)-MIN('06 (ind)'!X$6:X$37))),ABS(-100+(100*(('06 (ind)'!X25-MIN('06 (ind)'!X$6:X$37))/(MAX('06 (ind)'!X$6:X$37)-MIN('06 (ind)'!X$6:X$37))))))</f>
        <v>0</v>
      </c>
      <c r="Y26" s="75">
        <f>IF('06 (ind)'!Y$1="si",100*(('06 (ind)'!Y25-MIN('06 (ind)'!Y$6:Y$37))/(MAX('06 (ind)'!Y$6:Y$37)-MIN('06 (ind)'!Y$6:Y$37))),ABS(-100+(100*(('06 (ind)'!Y25-MIN('06 (ind)'!Y$6:Y$37))/(MAX('06 (ind)'!Y$6:Y$37)-MIN('06 (ind)'!Y$6:Y$37))))))</f>
        <v>20.307472004118935</v>
      </c>
      <c r="Z26" s="75">
        <f>IF('06 (ind)'!Z$1="si",100*(('06 (ind)'!Z25-MIN('06 (ind)'!Z$6:Z$37))/(MAX('06 (ind)'!Z$6:Z$37)-MIN('06 (ind)'!Z$6:Z$37))),ABS(-100+(100*(('06 (ind)'!Z25-MIN('06 (ind)'!Z$6:Z$37))/(MAX('06 (ind)'!Z$6:Z$37)-MIN('06 (ind)'!Z$6:Z$37))))))</f>
        <v>0</v>
      </c>
      <c r="AA26" s="75">
        <f>IF('06 (ind)'!AA$1="si",100*(('06 (ind)'!AA25-MIN('06 (ind)'!AA$6:AA$37))/(MAX('06 (ind)'!AA$6:AA$37)-MIN('06 (ind)'!AA$6:AA$37))),ABS(-100+(100*(('06 (ind)'!AA25-MIN('06 (ind)'!AA$6:AA$37))/(MAX('06 (ind)'!AA$6:AA$37)-MIN('06 (ind)'!AA$6:AA$37))))))</f>
        <v>41.694455557978969</v>
      </c>
      <c r="AB26" s="75">
        <f>IF('06 (ind)'!AB$1="si",100*(('06 (ind)'!AB25-MIN('06 (ind)'!AB$6:AB$37))/(MAX('06 (ind)'!AB$6:AB$37)-MIN('06 (ind)'!AB$6:AB$37))),ABS(-100+(100*(('06 (ind)'!AB25-MIN('06 (ind)'!AB$6:AB$37))/(MAX('06 (ind)'!AB$6:AB$37)-MIN('06 (ind)'!AB$6:AB$37))))))</f>
        <v>33.133228616424432</v>
      </c>
      <c r="AC26" s="75">
        <f>IF('06 (ind)'!AC$1="si",100*(('06 (ind)'!AC25-MIN('06 (ind)'!AC$6:AC$37))/(MAX('06 (ind)'!AC$6:AC$37)-MIN('06 (ind)'!AC$6:AC$37))),ABS(-100+(100*(('06 (ind)'!AC25-MIN('06 (ind)'!AC$6:AC$37))/(MAX('06 (ind)'!AC$6:AC$37)-MIN('06 (ind)'!AC$6:AC$37))))))</f>
        <v>0</v>
      </c>
      <c r="AD26" s="75">
        <f>IF('06 (ind)'!AD$1="si",100*(('06 (ind)'!AD25-MIN('06 (ind)'!AD$6:AD$37))/(MAX('06 (ind)'!AD$6:AD$37)-MIN('06 (ind)'!AD$6:AD$37))),ABS(-100+(100*(('06 (ind)'!AD25-MIN('06 (ind)'!AD$6:AD$37))/(MAX('06 (ind)'!AD$6:AD$37)-MIN('06 (ind)'!AD$6:AD$37))))))</f>
        <v>83.123222546203209</v>
      </c>
      <c r="AE26" s="75">
        <f>IF('06 (ind)'!AE$1="si",100*(('06 (ind)'!AE25-MIN('06 (ind)'!AE$6:AE$37))/(MAX('06 (ind)'!AE$6:AE$37)-MIN('06 (ind)'!AE$6:AE$37))),ABS(-100+(100*(('06 (ind)'!AE25-MIN('06 (ind)'!AE$6:AE$37))/(MAX('06 (ind)'!AE$6:AE$37)-MIN('06 (ind)'!AE$6:AE$37))))))</f>
        <v>45.295301119850997</v>
      </c>
      <c r="AF26" s="75">
        <f>IF('06 (ind)'!AF$1="si",100*(('06 (ind)'!AF25-MIN('06 (ind)'!AF$6:AF$37))/(MAX('06 (ind)'!AF$6:AF$37)-MIN('06 (ind)'!AF$6:AF$37))),ABS(-100+(100*(('06 (ind)'!AF25-MIN('06 (ind)'!AF$6:AF$37))/(MAX('06 (ind)'!AF$6:AF$37)-MIN('06 (ind)'!AF$6:AF$37))))))</f>
        <v>17.241589121281535</v>
      </c>
      <c r="AG26" s="75">
        <f>IF('06 (ind)'!AG$1="si",100*(('06 (ind)'!AG25-MIN('06 (ind)'!AG$6:AG$37))/(MAX('06 (ind)'!AG$6:AG$37)-MIN('06 (ind)'!AG$6:AG$37))),ABS(-100+(100*(('06 (ind)'!AG25-MIN('06 (ind)'!AG$6:AG$37))/(MAX('06 (ind)'!AG$6:AG$37)-MIN('06 (ind)'!AG$6:AG$37))))))</f>
        <v>34.806629834254139</v>
      </c>
      <c r="AH26" s="75">
        <f>IF('06 (ind)'!AH$1="si",100*(('06 (ind)'!AH25-MIN('06 (ind)'!AH$6:AH$37))/(MAX('06 (ind)'!AH$6:AH$37)-MIN('06 (ind)'!AH$6:AH$37))),ABS(-100+(100*(('06 (ind)'!AH25-MIN('06 (ind)'!AH$6:AH$37))/(MAX('06 (ind)'!AH$6:AH$37)-MIN('06 (ind)'!AH$6:AH$37))))))</f>
        <v>24.022346368715109</v>
      </c>
      <c r="AI26" s="75">
        <f>IF('06 (ind)'!AI$1="si",100*(('06 (ind)'!AI25-MIN('06 (ind)'!AI$6:AI$37))/(MAX('06 (ind)'!AI$6:AI$37)-MIN('06 (ind)'!AI$6:AI$37))),ABS(-100+(100*(('06 (ind)'!AI25-MIN('06 (ind)'!AI$6:AI$37))/(MAX('06 (ind)'!AI$6:AI$37)-MIN('06 (ind)'!AI$6:AI$37))))))</f>
        <v>2.6790713299242284</v>
      </c>
      <c r="AJ26" s="75">
        <f>IF('06 (ind)'!AJ$1="si",100*(('06 (ind)'!AJ25-MIN('06 (ind)'!AJ$6:AJ$37))/(MAX('06 (ind)'!AJ$6:AJ$37)-MIN('06 (ind)'!AJ$6:AJ$37))),ABS(-100+(100*(('06 (ind)'!AJ25-MIN('06 (ind)'!AJ$6:AJ$37))/(MAX('06 (ind)'!AJ$6:AJ$37)-MIN('06 (ind)'!AJ$6:AJ$37))))))</f>
        <v>0</v>
      </c>
      <c r="AK26" s="75">
        <f>IF('06 (ind)'!AK$1="si",100*(('06 (ind)'!AK25-MIN('06 (ind)'!AK$6:AK$37))/(MAX('06 (ind)'!AK$6:AK$37)-MIN('06 (ind)'!AK$6:AK$37))),ABS(-100+(100*(('06 (ind)'!AK25-MIN('06 (ind)'!AK$6:AK$37))/(MAX('06 (ind)'!AK$6:AK$37)-MIN('06 (ind)'!AK$6:AK$37))))))</f>
        <v>1.0212201457276322</v>
      </c>
      <c r="AL26" s="75">
        <f>IF('06 (ind)'!AL$1="si",100*(('06 (ind)'!AL25-MIN('06 (ind)'!AL$6:AL$37))/(MAX('06 (ind)'!AL$6:AL$37)-MIN('06 (ind)'!AL$6:AL$37))),ABS(-100+(100*(('06 (ind)'!AL25-MIN('06 (ind)'!AL$6:AL$37))/(MAX('06 (ind)'!AL$6:AL$37)-MIN('06 (ind)'!AL$6:AL$37))))))</f>
        <v>15.393318037503178</v>
      </c>
      <c r="AM26" s="75">
        <f>IF('06 (ind)'!AM$1="si",100*(('06 (ind)'!AM25-MIN('06 (ind)'!AM$6:AM$37))/(MAX('06 (ind)'!AM$6:AM$37)-MIN('06 (ind)'!AM$6:AM$37))),ABS(-100+(100*(('06 (ind)'!AM25-MIN('06 (ind)'!AM$6:AM$37))/(MAX('06 (ind)'!AM$6:AM$37)-MIN('06 (ind)'!AM$6:AM$37))))))</f>
        <v>73.157948621255414</v>
      </c>
      <c r="AN26" s="75">
        <f>IF('06 (ind)'!AN$1="si",100*(('06 (ind)'!AN25-MIN('06 (ind)'!AN$6:AN$37))/(MAX('06 (ind)'!AN$6:AN$37)-MIN('06 (ind)'!AN$6:AN$37))),ABS(-100+(100*(('06 (ind)'!AN25-MIN('06 (ind)'!AN$6:AN$37))/(MAX('06 (ind)'!AN$6:AN$37)-MIN('06 (ind)'!AN$6:AN$37))))))</f>
        <v>13.851979198967754</v>
      </c>
      <c r="AO26" s="75">
        <f>IF('06 (ind)'!AO$1="si",100*(('06 (ind)'!AO25-MIN('06 (ind)'!AO$6:AO$37))/(MAX('06 (ind)'!AO$6:AO$37)-MIN('06 (ind)'!AO$6:AO$37))),ABS(-100+(100*(('06 (ind)'!AO25-MIN('06 (ind)'!AO$6:AO$37))/(MAX('06 (ind)'!AO$6:AO$37)-MIN('06 (ind)'!AO$6:AO$37))))))</f>
        <v>36.762996044247807</v>
      </c>
      <c r="AP26" s="75">
        <f>IF('06 (ind)'!AP$1="si",100*(('06 (ind)'!AP25-MIN('06 (ind)'!AP$6:AP$37))/(MAX('06 (ind)'!AP$6:AP$37)-MIN('06 (ind)'!AP$6:AP$37))),ABS(-100+(100*(('06 (ind)'!AP25-MIN('06 (ind)'!AP$6:AP$37))/(MAX('06 (ind)'!AP$6:AP$37)-MIN('06 (ind)'!AP$6:AP$37))))))</f>
        <v>82.28200371057514</v>
      </c>
      <c r="AQ26" s="75">
        <f>IF('06 (ind)'!AQ$1="si",100*(('06 (ind)'!AQ25-MIN('06 (ind)'!AQ$6:AQ$37))/(MAX('06 (ind)'!AQ$6:AQ$37)-MIN('06 (ind)'!AQ$6:AQ$37))),ABS(-100+(100*(('06 (ind)'!AQ25-MIN('06 (ind)'!AQ$6:AQ$37))/(MAX('06 (ind)'!AQ$6:AQ$37)-MIN('06 (ind)'!AQ$6:AQ$37))))))</f>
        <v>6.6598658354067308E-2</v>
      </c>
      <c r="AR26" s="75">
        <f>IF('06 (ind)'!AR$1="si",100*(('06 (ind)'!AR25-MIN('06 (ind)'!AR$6:AR$37))/(MAX('06 (ind)'!AR$6:AR$37)-MIN('06 (ind)'!AR$6:AR$37))),ABS(-100+(100*(('06 (ind)'!AR25-MIN('06 (ind)'!AR$6:AR$37))/(MAX('06 (ind)'!AR$6:AR$37)-MIN('06 (ind)'!AR$6:AR$37))))))</f>
        <v>31.273449921354089</v>
      </c>
      <c r="AS26" s="75">
        <f>IF('06 (ind)'!AS$1="si",100*(('06 (ind)'!AS25-MIN('06 (ind)'!AS$6:AS$37))/(MAX('06 (ind)'!AS$6:AS$37)-MIN('06 (ind)'!AS$6:AS$37))),ABS(-100+(100*(('06 (ind)'!AS25-MIN('06 (ind)'!AS$6:AS$37))/(MAX('06 (ind)'!AS$6:AS$37)-MIN('06 (ind)'!AS$6:AS$37))))))</f>
        <v>17.679558011049721</v>
      </c>
      <c r="AT26" s="75">
        <f>IF('06 (ind)'!AT$1="si",100*(('06 (ind)'!AT25-MIN('06 (ind)'!AT$6:AT$37))/(MAX('06 (ind)'!AT$6:AT$37)-MIN('06 (ind)'!AT$6:AT$37))),ABS(-100+(100*(('06 (ind)'!AT25-MIN('06 (ind)'!AT$6:AT$37))/(MAX('06 (ind)'!AT$6:AT$37)-MIN('06 (ind)'!AT$6:AT$37))))))</f>
        <v>0</v>
      </c>
      <c r="AU26" s="75">
        <f>IF('06 (ind)'!AU$1="si",100*(('06 (ind)'!AU25-MIN('06 (ind)'!AU$6:AU$37))/(MAX('06 (ind)'!AU$6:AU$37)-MIN('06 (ind)'!AU$6:AU$37))),ABS(-100+(100*(('06 (ind)'!AU25-MIN('06 (ind)'!AU$6:AU$37))/(MAX('06 (ind)'!AU$6:AU$37)-MIN('06 (ind)'!AU$6:AU$37))))))</f>
        <v>30.094043887147343</v>
      </c>
      <c r="AV26" s="75">
        <f>IF('06 (ind)'!AV$1="si",100*(('06 (ind)'!AV25-MIN('06 (ind)'!AV$6:AV$37))/(MAX('06 (ind)'!AV$6:AV$37)-MIN('06 (ind)'!AV$6:AV$37))),ABS(-100+(100*(('06 (ind)'!AV25-MIN('06 (ind)'!AV$6:AV$37))/(MAX('06 (ind)'!AV$6:AV$37)-MIN('06 (ind)'!AV$6:AV$37))))))</f>
        <v>56.499133448873486</v>
      </c>
      <c r="AW26" s="75">
        <f>IF('06 (ind)'!AW$1="si",100*(('06 (ind)'!AW25-MIN('06 (ind)'!AW$6:AW$37))/(MAX('06 (ind)'!AW$6:AW$37)-MIN('06 (ind)'!AW$6:AW$37))),ABS(-100+(100*(('06 (ind)'!AW25-MIN('06 (ind)'!AW$6:AW$37))/(MAX('06 (ind)'!AW$6:AW$37)-MIN('06 (ind)'!AW$6:AW$37))))))</f>
        <v>15.42765787370104</v>
      </c>
      <c r="AX26" s="75">
        <f>IF('06 (ind)'!AX$1="si",100*(('06 (ind)'!AX25-MIN('06 (ind)'!AX$6:AX$37))/(MAX('06 (ind)'!AX$6:AX$37)-MIN('06 (ind)'!AX$6:AX$37))),ABS(-100+(100*(('06 (ind)'!AX25-MIN('06 (ind)'!AX$6:AX$37))/(MAX('06 (ind)'!AX$6:AX$37)-MIN('06 (ind)'!AX$6:AX$37))))))</f>
        <v>6.5507475134562929</v>
      </c>
      <c r="AY26" s="75">
        <f>IF('06 (ind)'!AY$1="si",100*(('06 (ind)'!AY25-MIN('06 (ind)'!AY$6:AY$37))/(MAX('06 (ind)'!AY$6:AY$37)-MIN('06 (ind)'!AY$6:AY$37))),ABS(-100+(100*(('06 (ind)'!AY25-MIN('06 (ind)'!AY$6:AY$37))/(MAX('06 (ind)'!AY$6:AY$37)-MIN('06 (ind)'!AY$6:AY$37))))))</f>
        <v>5.5661274976213235</v>
      </c>
      <c r="AZ26" s="75">
        <f>IF('06 (ind)'!AZ$1="si",100*(('06 (ind)'!AZ25-MIN('06 (ind)'!AZ$6:AZ$37))/(MAX('06 (ind)'!AZ$6:AZ$37)-MIN('06 (ind)'!AZ$6:AZ$37))),ABS(-100+(100*(('06 (ind)'!AZ25-MIN('06 (ind)'!AZ$6:AZ$37))/(MAX('06 (ind)'!AZ$6:AZ$37)-MIN('06 (ind)'!AZ$6:AZ$37))))))</f>
        <v>18.234011917552856</v>
      </c>
      <c r="BA26" s="75">
        <f>IF('06 (ind)'!BA$1="si",100*(('06 (ind)'!BA25-MIN('06 (ind)'!BA$6:BA$37))/(MAX('06 (ind)'!BA$6:BA$37)-MIN('06 (ind)'!BA$6:BA$37))),ABS(-100+(100*(('06 (ind)'!BA25-MIN('06 (ind)'!BA$6:BA$37))/(MAX('06 (ind)'!BA$6:BA$37)-MIN('06 (ind)'!BA$6:BA$37))))))</f>
        <v>19.383115438831929</v>
      </c>
      <c r="BB26" s="75">
        <f>IF('06 (ind)'!BB$1="si",100*(('06 (ind)'!BB25-MIN('06 (ind)'!BB$6:BB$37))/(MAX('06 (ind)'!BB$6:BB$37)-MIN('06 (ind)'!BB$6:BB$37))),ABS(-100+(100*(('06 (ind)'!BB25-MIN('06 (ind)'!BB$6:BB$37))/(MAX('06 (ind)'!BB$6:BB$37)-MIN('06 (ind)'!BB$6:BB$37))))))</f>
        <v>3.8738769149247765</v>
      </c>
      <c r="BC26" s="75">
        <f>IF('06 (ind)'!BC$1="si",100*(('06 (ind)'!BC25-MIN('06 (ind)'!BC$6:BC$37))/(MAX('06 (ind)'!BC$6:BC$37)-MIN('06 (ind)'!BC$6:BC$37))),ABS(-100+(100*(('06 (ind)'!BC25-MIN('06 (ind)'!BC$6:BC$37))/(MAX('06 (ind)'!BC$6:BC$37)-MIN('06 (ind)'!BC$6:BC$37))))))</f>
        <v>7.4374346799906244</v>
      </c>
      <c r="BD26" s="75">
        <f>IF('06 (ind)'!BD$1="si",100*(('06 (ind)'!BD25-MIN('06 (ind)'!BD$6:BD$37))/(MAX('06 (ind)'!BD$6:BD$37)-MIN('06 (ind)'!BD$6:BD$37))),ABS(-100+(100*(('06 (ind)'!BD25-MIN('06 (ind)'!BD$6:BD$37))/(MAX('06 (ind)'!BD$6:BD$37)-MIN('06 (ind)'!BD$6:BD$37))))))</f>
        <v>0</v>
      </c>
      <c r="BE26" s="75">
        <f>IF('06 (ind)'!BE$1="si",100*(('06 (ind)'!BE25-MIN('06 (ind)'!BE$6:BE$37))/(MAX('06 (ind)'!BE$6:BE$37)-MIN('06 (ind)'!BE$6:BE$37))),ABS(-100+(100*(('06 (ind)'!BE25-MIN('06 (ind)'!BE$6:BE$37))/(MAX('06 (ind)'!BE$6:BE$37)-MIN('06 (ind)'!BE$6:BE$37))))))</f>
        <v>4.2279411764705896</v>
      </c>
      <c r="BF26" s="75">
        <f>IF('06 (ind)'!BF$1="si",100*(('06 (ind)'!BF25-MIN('06 (ind)'!BF$6:BF$37))/(MAX('06 (ind)'!BF$6:BF$37)-MIN('06 (ind)'!BF$6:BF$37))),ABS(-100+(100*(('06 (ind)'!BF25-MIN('06 (ind)'!BF$6:BF$37))/(MAX('06 (ind)'!BF$6:BF$37)-MIN('06 (ind)'!BF$6:BF$37))))))</f>
        <v>0</v>
      </c>
      <c r="BG26" s="75">
        <f>IF('06 (ind)'!BG$1="si",100*(('06 (ind)'!BG25-MIN('06 (ind)'!BG$6:BG$37))/(MAX('06 (ind)'!BG$6:BG$37)-MIN('06 (ind)'!BG$6:BG$37))),ABS(-100+(100*(('06 (ind)'!BG25-MIN('06 (ind)'!BG$6:BG$37))/(MAX('06 (ind)'!BG$6:BG$37)-MIN('06 (ind)'!BG$6:BG$37))))))</f>
        <v>28.901190015818461</v>
      </c>
      <c r="BH26" s="75">
        <f>IF('06 (ind)'!BH$1="si",100*(('06 (ind)'!BH25-MIN('06 (ind)'!BH$6:BH$37))/(MAX('06 (ind)'!BH$6:BH$37)-MIN('06 (ind)'!BH$6:BH$37))),ABS(-100+(100*(('06 (ind)'!BH25-MIN('06 (ind)'!BH$6:BH$37))/(MAX('06 (ind)'!BH$6:BH$37)-MIN('06 (ind)'!BH$6:BH$37))))))</f>
        <v>0.16380428541994244</v>
      </c>
      <c r="BI26" s="75">
        <f>IF('06 (ind)'!BI$1="si",100*(('06 (ind)'!BI25-MIN('06 (ind)'!BI$6:BI$37))/(MAX('06 (ind)'!BI$6:BI$37)-MIN('06 (ind)'!BI$6:BI$37))),ABS(-100+(100*(('06 (ind)'!BI25-MIN('06 (ind)'!BI$6:BI$37))/(MAX('06 (ind)'!BI$6:BI$37)-MIN('06 (ind)'!BI$6:BI$37))))))</f>
        <v>99.972077907368771</v>
      </c>
      <c r="BJ26" s="75">
        <f>IF('06 (ind)'!BJ$1="si",100*(('06 (ind)'!BJ25-MIN('06 (ind)'!BJ$6:BJ$37))/(MAX('06 (ind)'!BJ$6:BJ$37)-MIN('06 (ind)'!BJ$6:BJ$37))),ABS(-100+(100*(('06 (ind)'!BJ25-MIN('06 (ind)'!BJ$6:BJ$37))/(MAX('06 (ind)'!BJ$6:BJ$37)-MIN('06 (ind)'!BJ$6:BJ$37))))))</f>
        <v>23.868440979298061</v>
      </c>
      <c r="BK26" s="75">
        <f>IF('06 (ind)'!BK$1="si",100*(('06 (ind)'!BK25-MIN('06 (ind)'!BK$6:BK$37))/(MAX('06 (ind)'!BK$6:BK$37)-MIN('06 (ind)'!BK$6:BK$37))),ABS(-100+(100*(('06 (ind)'!BK25-MIN('06 (ind)'!BK$6:BK$37))/(MAX('06 (ind)'!BK$6:BK$37)-MIN('06 (ind)'!BK$6:BK$37))))))</f>
        <v>6.7447721427699889</v>
      </c>
      <c r="BL26" s="75">
        <f>IF('06 (ind)'!BL$1="si",100*(('06 (ind)'!BL25-MIN('06 (ind)'!BL$6:BL$37))/(MAX('06 (ind)'!BL$6:BL$37)-MIN('06 (ind)'!BL$6:BL$37))),ABS(-100+(100*(('06 (ind)'!BL25-MIN('06 (ind)'!BL$6:BL$37))/(MAX('06 (ind)'!BL$6:BL$37)-MIN('06 (ind)'!BL$6:BL$37))))))</f>
        <v>12.8</v>
      </c>
      <c r="BM26" s="75">
        <f>IF('06 (ind)'!BM$1="si",100*(('06 (ind)'!BM25-MIN('06 (ind)'!BM$6:BM$37))/(MAX('06 (ind)'!BM$6:BM$37)-MIN('06 (ind)'!BM$6:BM$37))),ABS(-100+(100*(('06 (ind)'!BM25-MIN('06 (ind)'!BM$6:BM$37))/(MAX('06 (ind)'!BM$6:BM$37)-MIN('06 (ind)'!BM$6:BM$37))))))</f>
        <v>6.0979393814984588</v>
      </c>
      <c r="BN26" s="75">
        <f>IF('06 (ind)'!BN$1="si",100*(('06 (ind)'!BN25-MIN('06 (ind)'!BN$6:BN$37))/(MAX('06 (ind)'!BN$6:BN$37)-MIN('06 (ind)'!BN$6:BN$37))),ABS(-100+(100*(('06 (ind)'!BN25-MIN('06 (ind)'!BN$6:BN$37))/(MAX('06 (ind)'!BN$6:BN$37)-MIN('06 (ind)'!BN$6:BN$37))))))</f>
        <v>85.942040691909881</v>
      </c>
      <c r="BO26" s="75">
        <f>IF('06 (ind)'!BO$1="si",100*(('06 (ind)'!BO25-MIN('06 (ind)'!BO$6:BO$37))/(MAX('06 (ind)'!BO$6:BO$37)-MIN('06 (ind)'!BO$6:BO$37))),ABS(-100+(100*(('06 (ind)'!BO25-MIN('06 (ind)'!BO$6:BO$37))/(MAX('06 (ind)'!BO$6:BO$37)-MIN('06 (ind)'!BO$6:BO$37))))))</f>
        <v>46.217753224790883</v>
      </c>
      <c r="BP26" s="75">
        <f>IF('06 (ind)'!BP$1="si",100*(('06 (ind)'!BP25-MIN('06 (ind)'!BP$6:BP$37))/(MAX('06 (ind)'!BP$6:BP$37)-MIN('06 (ind)'!BP$6:BP$37))),ABS(-100+(100*(('06 (ind)'!BP25-MIN('06 (ind)'!BP$6:BP$37))/(MAX('06 (ind)'!BP$6:BP$37)-MIN('06 (ind)'!BP$6:BP$37))))))</f>
        <v>3.6474888497883171</v>
      </c>
      <c r="BQ26" s="75">
        <f>IF('06 (ind)'!BQ$1="si",100*(('06 (ind)'!BQ25-MIN('06 (ind)'!BQ$6:BQ$37))/(MAX('06 (ind)'!BQ$6:BQ$37)-MIN('06 (ind)'!BQ$6:BQ$37))),ABS(-100+(100*(('06 (ind)'!BQ25-MIN('06 (ind)'!BQ$6:BQ$37))/(MAX('06 (ind)'!BQ$6:BQ$37)-MIN('06 (ind)'!BQ$6:BQ$37))))))</f>
        <v>18.126356770427506</v>
      </c>
      <c r="BR26" s="75">
        <f>IF('06 (ind)'!BR$1="si",100*(('06 (ind)'!BR25-MIN('06 (ind)'!BR$6:BR$37))/(MAX('06 (ind)'!BR$6:BR$37)-MIN('06 (ind)'!BR$6:BR$37))),ABS(-100+(100*(('06 (ind)'!BR25-MIN('06 (ind)'!BR$6:BR$37))/(MAX('06 (ind)'!BP$6:BP$37)-MIN('06 (ind)'!BR$6:BR$37))))))</f>
        <v>15.070760528373848</v>
      </c>
      <c r="BS26" s="75">
        <f>IF('06 (ind)'!BS$1="si",100*(('06 (ind)'!BS25-MIN('06 (ind)'!BS$6:BS$37))/(MAX('06 (ind)'!BS$6:BS$37)-MIN('06 (ind)'!BS$6:BS$37))),ABS(-100+(100*(('06 (ind)'!BS25-MIN('06 (ind)'!BS$6:BS$37))/(MAX('06 (ind)'!BQ$6:BQ$37)-MIN('06 (ind)'!BS$6:BS$37))))))</f>
        <v>49.460772934838417</v>
      </c>
      <c r="BT26" s="75">
        <f>IF('06 (ind)'!BT$1="si",100*(('06 (ind)'!BT25-MIN('06 (ind)'!BT$6:BT$37))/(MAX('06 (ind)'!BT$6:BT$37)-MIN('06 (ind)'!BT$6:BT$37))),ABS(-100+(100*(('06 (ind)'!BT25-MIN('06 (ind)'!BT$6:BT$37))/(MAX('06 (ind)'!BR$6:BR$37)-MIN('06 (ind)'!BT$6:BT$37))))))</f>
        <v>100</v>
      </c>
      <c r="BU26" s="75">
        <f>IF('06 (ind)'!BU$1="si",100*(('06 (ind)'!BU25-MIN('06 (ind)'!BU$6:BU$37))/(MAX('06 (ind)'!BU$6:BU$37)-MIN('06 (ind)'!BU$6:BU$37))),ABS(-100+(100*(('06 (ind)'!BU25-MIN('06 (ind)'!BU$6:BU$37))/(MAX('06 (ind)'!BU$6:BU$37)-MIN('06 (ind)'!BU$6:BU$37))))))</f>
        <v>61.57680108744902</v>
      </c>
      <c r="BV26" s="75">
        <f>IF('06 (ind)'!BV$1="si",100*(('06 (ind)'!BV25-MIN('06 (ind)'!BV$6:BV$37))/(MAX('06 (ind)'!BV$6:BV$37)-MIN('06 (ind)'!BV$6:BV$37))),ABS(-100+(100*(('06 (ind)'!BV25-MIN('06 (ind)'!BV$6:BV$37))/(MAX('06 (ind)'!BV$6:BV$37)-MIN('06 (ind)'!BV$6:BV$37))))))</f>
        <v>50.803093396787638</v>
      </c>
      <c r="BW26" s="75">
        <f>IF('06 (ind)'!BW$1="si",100*(('06 (ind)'!BW25-MIN('06 (ind)'!BW$6:BW$37))/(MAX('06 (ind)'!BW$6:BW$37)-MIN('06 (ind)'!BW$6:BW$37))),ABS(-100+(100*(('06 (ind)'!BW25-MIN('06 (ind)'!BW$6:BW$37))/(MAX('06 (ind)'!BW$6:BW$37)-MIN('06 (ind)'!BW$6:BW$37))))))</f>
        <v>43.745898411865078</v>
      </c>
      <c r="BX26" s="75">
        <f>IF('06 (ind)'!BX$1="si",100*(('06 (ind)'!BX25-MIN('06 (ind)'!BX$6:BX$37))/(MAX('06 (ind)'!BX$6:BX$37)-MIN('06 (ind)'!BX$6:BX$37))),ABS(-100+(100*(('06 (ind)'!BX25-MIN('06 (ind)'!BX$6:BX$37))/(MAX('06 (ind)'!BX$6:BX$37)-MIN('06 (ind)'!BX$6:BX$37))))))</f>
        <v>7.1610514687206717</v>
      </c>
      <c r="BY26" s="75">
        <f>IF('06 (ind)'!BY$1="si",100*(('06 (ind)'!BY25-MIN('06 (ind)'!BY$6:BY$37))/(MAX('06 (ind)'!BY$6:BY$37)-MIN('06 (ind)'!BY$6:BY$37))),ABS(-100+(100*(('06 (ind)'!BY25-MIN('06 (ind)'!BY$6:BY$37))/(MAX('06 (ind)'!BY$6:BY$37)-MIN('06 (ind)'!BY$6:BY$37))))))</f>
        <v>21.455720831241713</v>
      </c>
      <c r="BZ26" s="75">
        <f>IF('06 (ind)'!BZ$1="si",100*(('06 (ind)'!BZ25-MIN('06 (ind)'!BZ$6:BZ$37))/(MAX('06 (ind)'!BZ$6:BZ$37)-MIN('06 (ind)'!BZ$6:BZ$37))),ABS(-100+(100*(('06 (ind)'!BZ25-MIN('06 (ind)'!BZ$6:BZ$37))/(MAX('06 (ind)'!BZ$6:BZ$37)-MIN('06 (ind)'!BZ$6:BZ$37))))))</f>
        <v>0</v>
      </c>
      <c r="CA26" s="75">
        <f>IF('06 (ind)'!CA$1="si",100*(('06 (ind)'!CA25-MIN('06 (ind)'!CA$6:CA$37))/(MAX('06 (ind)'!CA$6:CA$37)-MIN('06 (ind)'!CA$6:CA$37))),ABS(-100+(100*(('06 (ind)'!CA25-MIN('06 (ind)'!CA$6:CA$37))/(MAX('06 (ind)'!CA$6:CA$37)-MIN('06 (ind)'!CA$6:CA$37))))))</f>
        <v>8.359468297930551</v>
      </c>
      <c r="CB26" s="75">
        <f>IF('06 (ind)'!CB$1="si",100*(('06 (ind)'!CB25-MIN('06 (ind)'!CB$6:CB$37))/(MAX('06 (ind)'!CB$6:CB$37)-MIN('06 (ind)'!CB$6:CB$37))),ABS(-100+(100*(('06 (ind)'!CB25-MIN('06 (ind)'!CB$6:CB$37))/(MAX('06 (ind)'!CB$6:CB$37)-MIN('06 (ind)'!CB$6:CB$37))))))</f>
        <v>76.595744680851055</v>
      </c>
      <c r="CC26" s="75">
        <f>IF('06 (ind)'!CC$1="si",100*(('06 (ind)'!CC25-MIN('06 (ind)'!CC$6:CC$37))/(MAX('06 (ind)'!CC$6:CC$37)-MIN('06 (ind)'!CC$6:CC$37))),ABS(-100+(100*(('06 (ind)'!CC25-MIN('06 (ind)'!CC$6:CC$37))/(MAX('06 (ind)'!CC$6:CC$37)-MIN('06 (ind)'!CC$6:CC$37))))))</f>
        <v>25.422385178587106</v>
      </c>
      <c r="CD26" s="75">
        <f>IF('06 (ind)'!CD$1="si",100*(('06 (ind)'!CD25-MIN('06 (ind)'!CD$6:CD$37))/(MAX('06 (ind)'!CD$6:CD$37)-MIN('06 (ind)'!CD$6:CD$37))),ABS(-100+(100*(('06 (ind)'!CD25-MIN('06 (ind)'!CD$6:CD$37))/(MAX('06 (ind)'!CD$6:CD$37)-MIN('06 (ind)'!CD$6:CD$37))))))</f>
        <v>1.9856954559780051</v>
      </c>
      <c r="CE26" s="75">
        <f>IF('06 (ind)'!CE$1="si",100*(('06 (ind)'!CE25-MIN('06 (ind)'!CE$6:CE$37))/(MAX('06 (ind)'!CE$6:CE$37)-MIN('06 (ind)'!CE$6:CE$37))),ABS(-100+(100*(('06 (ind)'!CE25-MIN('06 (ind)'!CE$6:CE$37))/(MAX('06 (ind)'!CE$6:CE$37)-MIN('06 (ind)'!CE$6:CE$37))))))</f>
        <v>16.884125846979643</v>
      </c>
      <c r="CF26" s="75">
        <f>IF('06 (ind)'!CF$1="si",100*(('06 (ind)'!CF25-MIN('06 (ind)'!CF$6:CF$37))/(MAX('06 (ind)'!CF$6:CF$37)-MIN('06 (ind)'!CF$6:CF$37))),ABS(-100+(100*(('06 (ind)'!CF25-MIN('06 (ind)'!CF$6:CF$37))/(MAX('06 (ind)'!CF$6:CF$37)-MIN('06 (ind)'!CF$6:CF$37))))))</f>
        <v>0.64261688063076239</v>
      </c>
      <c r="CG26" s="75">
        <f>IF('06 (ind)'!CG$1="si",100*(('06 (ind)'!CG25-MIN('06 (ind)'!CG$6:CG$37))/(MAX('06 (ind)'!CG$6:CG$37)-MIN('06 (ind)'!CG$6:CG$37))),ABS(-100+(100*(('06 (ind)'!CG25-MIN('06 (ind)'!CG$6:CG$37))/(MAX('06 (ind)'!CG$6:CG$37)-MIN('06 (ind)'!CG$6:CG$37))))))</f>
        <v>6.2637779605360597</v>
      </c>
      <c r="CH26" s="75">
        <f>IF('06 (ind)'!CH$1="si",100*(('06 (ind)'!CH25-MIN('06 (ind)'!CH$6:CH$37))/(MAX('06 (ind)'!CH$6:CH$37)-MIN('06 (ind)'!CH$6:CH$37))),ABS(-100+(100*(('06 (ind)'!CH25-MIN('06 (ind)'!CH$6:CH$37))/(MAX('06 (ind)'!CH$6:CH$37)-MIN('06 (ind)'!CH$6:CH$37))))))</f>
        <v>21.583147371551085</v>
      </c>
      <c r="CI26" s="75">
        <f>IF('06 (ind)'!CI$1="si",100*(('06 (ind)'!CI25-MIN('06 (ind)'!CI$6:CI$37))/(MAX('06 (ind)'!CI$6:CI$37)-MIN('06 (ind)'!CI$6:CI$37))),ABS(-100+(100*(('06 (ind)'!CI25-MIN('06 (ind)'!CI$6:CI$37))/(MAX('06 (ind)'!CI$6:CI$37)-MIN('06 (ind)'!CI$6:CI$37))))))</f>
        <v>46.27174133297639</v>
      </c>
      <c r="CJ26" s="75">
        <f>IF('06 (ind)'!CJ$1="si",100*(('06 (ind)'!CJ25-MIN('06 (ind)'!CJ$6:CJ$37))/(MAX('06 (ind)'!CJ$6:CJ$37)-MIN('06 (ind)'!CJ$6:CJ$37))),ABS(-100+(100*(('06 (ind)'!CJ25-MIN('06 (ind)'!CJ$6:CJ$37))/(MAX('06 (ind)'!CJ$6:CJ$37)-MIN('06 (ind)'!CJ$6:CJ$37))))))</f>
        <v>40.237265671757761</v>
      </c>
      <c r="CK26" s="75">
        <f>IF('06 (ind)'!CK$1="si",100*(('06 (ind)'!CK25-MIN('06 (ind)'!CK$6:CK$37))/(MAX('06 (ind)'!CK$6:CK$37)-MIN('06 (ind)'!CK$6:CK$37))),ABS(-100+(100*(('06 (ind)'!CK25-MIN('06 (ind)'!CK$6:CK$37))/(MAX('06 (ind)'!CK$6:CK$37)-MIN('06 (ind)'!CK$6:CK$37))))))</f>
        <v>1.3718497235180627</v>
      </c>
      <c r="CL26" s="75">
        <f>IF('06 (ind)'!CL$1="si",100*(('06 (ind)'!CL25-MIN('06 (ind)'!CL$6:CL$37))/(MAX('06 (ind)'!CL$6:CL$37)-MIN('06 (ind)'!CL$6:CL$37))),ABS(-100+(100*(('06 (ind)'!CL25-MIN('06 (ind)'!CL$6:CL$37))/(MAX('06 (ind)'!CL$6:CL$37)-MIN('06 (ind)'!CL$6:CL$37))))))</f>
        <v>0.60672026733383255</v>
      </c>
      <c r="CM26" s="75">
        <f>IF('06 (ind)'!CM$1="si",100*(('06 (ind)'!CM25-MIN('06 (ind)'!CM$6:CM$37))/(MAX('06 (ind)'!CM$6:CM$37)-MIN('06 (ind)'!CM$6:CM$37))),ABS(-100+(100*(('06 (ind)'!CM25-MIN('06 (ind)'!CM$6:CM$37))/(MAX('06 (ind)'!CM$6:CM$37)-MIN('06 (ind)'!CM$6:CM$37))))))</f>
        <v>3.4899934571944207</v>
      </c>
    </row>
    <row r="27" spans="1:91">
      <c r="A27" s="18" t="s">
        <v>225</v>
      </c>
      <c r="B27" s="87">
        <f>IF('06 (ind)'!B$1="si",100*(('06 (ind)'!B26-MIN('06 (ind)'!B$6:B$37))/(MAX('06 (ind)'!B$6:B$37)-MIN('06 (ind)'!B$6:B$37))),ABS(-100+(100*(('06 (ind)'!B26-MIN('06 (ind)'!B$6:B$37))/(MAX('06 (ind)'!B$6:B$37)-MIN('06 (ind)'!B$6:B$37))))))</f>
        <v>13.732947069066146</v>
      </c>
      <c r="C27" s="87">
        <f>IF('06 (ind)'!C$1="si",100*(('06 (ind)'!C26-MIN('06 (ind)'!C$6:C$37))/(MAX('06 (ind)'!C$6:C$37)-MIN('06 (ind)'!C$6:C$37))),ABS(-100+(100*(('06 (ind)'!C26-MIN('06 (ind)'!C$6:C$37))/(MAX('06 (ind)'!C$6:C$37)-MIN('06 (ind)'!C$6:C$37))))))</f>
        <v>24.720193722524378</v>
      </c>
      <c r="D27" s="87">
        <f>IF('06 (ind)'!D$1="si",100*(('06 (ind)'!D26-MIN('06 (ind)'!D$6:D$37))/(MAX('06 (ind)'!D$6:D$37)-MIN('06 (ind)'!D$6:D$37))),ABS(-100+(100*(('06 (ind)'!D26-MIN('06 (ind)'!D$6:D$37))/(MAX('06 (ind)'!D$6:D$37)-MIN('06 (ind)'!D$6:D$37))))))</f>
        <v>81.961694147180907</v>
      </c>
      <c r="E27" s="87">
        <f>IF('06 (ind)'!E$1="si",100*(('06 (ind)'!E26-MIN('06 (ind)'!E$6:E$37))/(MAX('06 (ind)'!E$6:E$37)-MIN('06 (ind)'!E$6:E$37))),ABS(-100+(100*(('06 (ind)'!E26-MIN('06 (ind)'!E$6:E$37))/(MAX('06 (ind)'!E$6:E$37)-MIN('06 (ind)'!E$6:E$37))))))</f>
        <v>44.613321412606169</v>
      </c>
      <c r="F27" s="87">
        <f>IF('06 (ind)'!F$1="si",100*(('06 (ind)'!F26-MIN('06 (ind)'!F$6:F$37))/(MAX('06 (ind)'!F$6:F$37)-MIN('06 (ind)'!F$6:F$37))),ABS(-100+(100*(('06 (ind)'!F26-MIN('06 (ind)'!F$6:F$37))/(MAX('06 (ind)'!F$6:F$37)-MIN('06 (ind)'!F$6:F$37))))))</f>
        <v>0</v>
      </c>
      <c r="G27" s="87">
        <f>IF('06 (ind)'!G$1="si",100*(('06 (ind)'!G26-MIN('06 (ind)'!G$6:G$37))/(MAX('06 (ind)'!G$6:G$37)-MIN('06 (ind)'!G$6:G$37))),ABS(-100+(100*(('06 (ind)'!G26-MIN('06 (ind)'!G$6:G$37))/(MAX('06 (ind)'!G$6:G$37)-MIN('06 (ind)'!G$6:G$37))))))</f>
        <v>0</v>
      </c>
      <c r="H27" s="87">
        <f>IF('06 (ind)'!H$1="si",100*(('06 (ind)'!H26-MIN('06 (ind)'!H$6:H$37))/(MAX('06 (ind)'!H$6:H$37)-MIN('06 (ind)'!H$6:H$37))),ABS(-100+(100*(('06 (ind)'!H26-MIN('06 (ind)'!H$6:H$37))/(MAX('06 (ind)'!H$6:H$37)-MIN('06 (ind)'!H$6:H$37))))))</f>
        <v>12.269938650306759</v>
      </c>
      <c r="I27" s="87">
        <f>IF('06 (ind)'!I$1="si",100*(('06 (ind)'!I26-MIN('06 (ind)'!I$6:I$37))/(MAX('06 (ind)'!I$6:I$37)-MIN('06 (ind)'!I$6:I$37))),ABS(-100+(100*(('06 (ind)'!I26-MIN('06 (ind)'!I$6:I$37))/(MAX('06 (ind)'!I$6:I$37)-MIN('06 (ind)'!I$6:I$37))))))</f>
        <v>72.988505747126425</v>
      </c>
      <c r="J27" s="87">
        <f>IF('06 (ind)'!J$1="si",100*(('06 (ind)'!J26-MIN('06 (ind)'!J$6:J$37))/(MAX('06 (ind)'!J$6:J$37)-MIN('06 (ind)'!J$6:J$37))),ABS(-100+(100*(('06 (ind)'!J26-MIN('06 (ind)'!J$6:J$37))/(MAX('06 (ind)'!J$6:J$37)-MIN('06 (ind)'!J$6:J$37))))))</f>
        <v>77.594936708860786</v>
      </c>
      <c r="K27" s="87">
        <f>IF('06 (ind)'!K$1="si",100*(('06 (ind)'!K26-MIN('06 (ind)'!K$6:K$37))/(MAX('06 (ind)'!K$6:K$37)-MIN('06 (ind)'!K$6:K$37))),ABS(-100+(100*(('06 (ind)'!K26-MIN('06 (ind)'!K$6:K$37))/(MAX('06 (ind)'!K$6:K$37)-MIN('06 (ind)'!K$6:K$37))))))</f>
        <v>9.910499460933913</v>
      </c>
      <c r="L27" s="87">
        <f>IF('06 (ind)'!L$1="si",100*(('06 (ind)'!L26-MIN('06 (ind)'!L$6:L$37))/(MAX('06 (ind)'!L$6:L$37)-MIN('06 (ind)'!L$6:L$37))),ABS(-100+(100*(('06 (ind)'!L26-MIN('06 (ind)'!L$6:L$37))/(MAX('06 (ind)'!L$6:L$37)-MIN('06 (ind)'!L$6:L$37))))))</f>
        <v>80.735394019978571</v>
      </c>
      <c r="M27" s="87">
        <f>IF('06 (ind)'!M$1="si",100*(('06 (ind)'!M26-MIN('06 (ind)'!M$6:M$37))/(MAX('06 (ind)'!M$6:M$37)-MIN('06 (ind)'!M$6:M$37))),ABS(-100+(100*(('06 (ind)'!M26-MIN('06 (ind)'!M$6:M$37))/(MAX('06 (ind)'!M$6:M$37)-MIN('06 (ind)'!M$6:M$37))))))</f>
        <v>25.634640209872412</v>
      </c>
      <c r="N27" s="87">
        <f>IF('06 (ind)'!N$1="si",100*(('06 (ind)'!N26-MIN('06 (ind)'!N$6:N$37))/(MAX('06 (ind)'!N$6:N$37)-MIN('06 (ind)'!N$6:N$37))),ABS(-100+(100*(('06 (ind)'!N26-MIN('06 (ind)'!N$6:N$37))/(MAX('06 (ind)'!N$6:N$37)-MIN('06 (ind)'!N$6:N$37))))))</f>
        <v>47.021930436118161</v>
      </c>
      <c r="O27" s="87">
        <f>IF('06 (ind)'!O$1="si",100*(('06 (ind)'!O26-MIN('06 (ind)'!O$6:O$37))/(MAX('06 (ind)'!O$6:O$37)-MIN('06 (ind)'!O$6:O$37))),ABS(-100+(100*(('06 (ind)'!O26-MIN('06 (ind)'!O$6:O$37))/(MAX('06 (ind)'!O$6:O$37)-MIN('06 (ind)'!O$6:O$37))))))</f>
        <v>87.301587301587304</v>
      </c>
      <c r="P27" s="87">
        <f>IF('06 (ind)'!P$1="si",100*(('06 (ind)'!P26-MIN('06 (ind)'!P$6:P$37))/(MAX('06 (ind)'!P$6:P$37)-MIN('06 (ind)'!P$6:P$37))),ABS(-100+(100*(('06 (ind)'!P26-MIN('06 (ind)'!P$6:P$37))/(MAX('06 (ind)'!P$6:P$37)-MIN('06 (ind)'!P$6:P$37))))))</f>
        <v>1.8031329204703765</v>
      </c>
      <c r="Q27" s="87">
        <f>IF('06 (ind)'!Q$1="si",100*(('06 (ind)'!Q26-MIN('06 (ind)'!Q$6:Q$37))/(MAX('06 (ind)'!Q$6:Q$37)-MIN('06 (ind)'!Q$6:Q$37))),ABS(-100+(100*(('06 (ind)'!Q26-MIN('06 (ind)'!Q$6:Q$37))/(MAX('06 (ind)'!Q$6:Q$37)-MIN('06 (ind)'!Q$6:Q$37))))))</f>
        <v>5.2618192903700463</v>
      </c>
      <c r="R27" s="87">
        <f>IF('06 (ind)'!R$1="si",100*(('06 (ind)'!R26-MIN('06 (ind)'!R$6:R$37))/(MAX('06 (ind)'!R$6:R$37)-MIN('06 (ind)'!R$6:R$37))),ABS(-100+(100*(('06 (ind)'!R26-MIN('06 (ind)'!R$6:R$37))/(MAX('06 (ind)'!R$6:R$37)-MIN('06 (ind)'!R$6:R$37))))))</f>
        <v>0.40872710973482551</v>
      </c>
      <c r="S27" s="75">
        <f>ABS(ABS(('06 (ind)'!S26-((MAX('06 (ind)'!S$6:S$37)+MIN('06 (ind)'!S$6:S$37))/2))/(((MAX('06 (ind)'!S$6:S$37)+MIN('06 (ind)'!S$6:S$37))/2)-MAX('06 (ind)'!S$6:S$37))*100)-100)</f>
        <v>79.011207774750588</v>
      </c>
      <c r="T27" s="75">
        <f>IF('06 (ind)'!T$1="si",100*(('06 (ind)'!T26-MIN('06 (ind)'!T$6:T$37))/(MAX('06 (ind)'!T$6:T$37)-MIN('06 (ind)'!T$6:T$37))),ABS(-100+(100*(('06 (ind)'!T26-MIN('06 (ind)'!T$6:T$37))/(MAX('06 (ind)'!T$6:T$37)-MIN('06 (ind)'!T$6:T$37))))))</f>
        <v>21.472831052293547</v>
      </c>
      <c r="U27" s="75">
        <f>IF('06 (ind)'!U$1="si",100*(('06 (ind)'!U26-MIN('06 (ind)'!U$6:U$37))/(MAX('06 (ind)'!U$6:U$37)-MIN('06 (ind)'!U$6:U$37))),ABS(-100+(100*(('06 (ind)'!U26-MIN('06 (ind)'!U$6:U$37))/(MAX('06 (ind)'!U$6:U$37)-MIN('06 (ind)'!U$6:U$37))))))</f>
        <v>80</v>
      </c>
      <c r="V27" s="75">
        <f>IF('06 (ind)'!V$1="si",100*(('06 (ind)'!V26-MIN('06 (ind)'!V$6:V$37))/(MAX('06 (ind)'!V$6:V$37)-MIN('06 (ind)'!V$6:V$37))),ABS(-100+(100*(('06 (ind)'!V26-MIN('06 (ind)'!V$6:V$37))/(MAX('06 (ind)'!V$6:V$37)-MIN('06 (ind)'!V$6:V$37))))))</f>
        <v>76.795580110497241</v>
      </c>
      <c r="W27" s="75">
        <f>IF('06 (ind)'!W$1="si",100*(('06 (ind)'!W26-MIN('06 (ind)'!W$6:W$37))/(MAX('06 (ind)'!W$6:W$37)-MIN('06 (ind)'!W$6:W$37))),ABS(-100+(100*(('06 (ind)'!W26-MIN('06 (ind)'!W$6:W$37))/(MAX('06 (ind)'!W$6:W$37)-MIN('06 (ind)'!W$6:W$37))))))</f>
        <v>78.715191224565757</v>
      </c>
      <c r="X27" s="75">
        <f>IF('06 (ind)'!X$1="si",100*(('06 (ind)'!X26-MIN('06 (ind)'!X$6:X$37))/(MAX('06 (ind)'!X$6:X$37)-MIN('06 (ind)'!X$6:X$37))),ABS(-100+(100*(('06 (ind)'!X26-MIN('06 (ind)'!X$6:X$37))/(MAX('06 (ind)'!X$6:X$37)-MIN('06 (ind)'!X$6:X$37))))))</f>
        <v>46.381558328408637</v>
      </c>
      <c r="Y27" s="75">
        <f>IF('06 (ind)'!Y$1="si",100*(('06 (ind)'!Y26-MIN('06 (ind)'!Y$6:Y$37))/(MAX('06 (ind)'!Y$6:Y$37)-MIN('06 (ind)'!Y$6:Y$37))),ABS(-100+(100*(('06 (ind)'!Y26-MIN('06 (ind)'!Y$6:Y$37))/(MAX('06 (ind)'!Y$6:Y$37)-MIN('06 (ind)'!Y$6:Y$37))))))</f>
        <v>34.651338653623384</v>
      </c>
      <c r="Z27" s="75">
        <f>IF('06 (ind)'!Z$1="si",100*(('06 (ind)'!Z26-MIN('06 (ind)'!Z$6:Z$37))/(MAX('06 (ind)'!Z$6:Z$37)-MIN('06 (ind)'!Z$6:Z$37))),ABS(-100+(100*(('06 (ind)'!Z26-MIN('06 (ind)'!Z$6:Z$37))/(MAX('06 (ind)'!Z$6:Z$37)-MIN('06 (ind)'!Z$6:Z$37))))))</f>
        <v>16.205971103420296</v>
      </c>
      <c r="AA27" s="75">
        <f>IF('06 (ind)'!AA$1="si",100*(('06 (ind)'!AA26-MIN('06 (ind)'!AA$6:AA$37))/(MAX('06 (ind)'!AA$6:AA$37)-MIN('06 (ind)'!AA$6:AA$37))),ABS(-100+(100*(('06 (ind)'!AA26-MIN('06 (ind)'!AA$6:AA$37))/(MAX('06 (ind)'!AA$6:AA$37)-MIN('06 (ind)'!AA$6:AA$37))))))</f>
        <v>34.74100910542569</v>
      </c>
      <c r="AB27" s="75">
        <f>IF('06 (ind)'!AB$1="si",100*(('06 (ind)'!AB26-MIN('06 (ind)'!AB$6:AB$37))/(MAX('06 (ind)'!AB$6:AB$37)-MIN('06 (ind)'!AB$6:AB$37))),ABS(-100+(100*(('06 (ind)'!AB26-MIN('06 (ind)'!AB$6:AB$37))/(MAX('06 (ind)'!AB$6:AB$37)-MIN('06 (ind)'!AB$6:AB$37))))))</f>
        <v>38.048861365914519</v>
      </c>
      <c r="AC27" s="75">
        <f>IF('06 (ind)'!AC$1="si",100*(('06 (ind)'!AC26-MIN('06 (ind)'!AC$6:AC$37))/(MAX('06 (ind)'!AC$6:AC$37)-MIN('06 (ind)'!AC$6:AC$37))),ABS(-100+(100*(('06 (ind)'!AC26-MIN('06 (ind)'!AC$6:AC$37))/(MAX('06 (ind)'!AC$6:AC$37)-MIN('06 (ind)'!AC$6:AC$37))))))</f>
        <v>39.572320287755794</v>
      </c>
      <c r="AD27" s="75">
        <f>IF('06 (ind)'!AD$1="si",100*(('06 (ind)'!AD26-MIN('06 (ind)'!AD$6:AD$37))/(MAX('06 (ind)'!AD$6:AD$37)-MIN('06 (ind)'!AD$6:AD$37))),ABS(-100+(100*(('06 (ind)'!AD26-MIN('06 (ind)'!AD$6:AD$37))/(MAX('06 (ind)'!AD$6:AD$37)-MIN('06 (ind)'!AD$6:AD$37))))))</f>
        <v>87.932403839951021</v>
      </c>
      <c r="AE27" s="75">
        <f>IF('06 (ind)'!AE$1="si",100*(('06 (ind)'!AE26-MIN('06 (ind)'!AE$6:AE$37))/(MAX('06 (ind)'!AE$6:AE$37)-MIN('06 (ind)'!AE$6:AE$37))),ABS(-100+(100*(('06 (ind)'!AE26-MIN('06 (ind)'!AE$6:AE$37))/(MAX('06 (ind)'!AE$6:AE$37)-MIN('06 (ind)'!AE$6:AE$37))))))</f>
        <v>66.510320413016558</v>
      </c>
      <c r="AF27" s="75">
        <f>IF('06 (ind)'!AF$1="si",100*(('06 (ind)'!AF26-MIN('06 (ind)'!AF$6:AF$37))/(MAX('06 (ind)'!AF$6:AF$37)-MIN('06 (ind)'!AF$6:AF$37))),ABS(-100+(100*(('06 (ind)'!AF26-MIN('06 (ind)'!AF$6:AF$37))/(MAX('06 (ind)'!AF$6:AF$37)-MIN('06 (ind)'!AF$6:AF$37))))))</f>
        <v>52.577736949435533</v>
      </c>
      <c r="AG27" s="75">
        <f>IF('06 (ind)'!AG$1="si",100*(('06 (ind)'!AG26-MIN('06 (ind)'!AG$6:AG$37))/(MAX('06 (ind)'!AG$6:AG$37)-MIN('06 (ind)'!AG$6:AG$37))),ABS(-100+(100*(('06 (ind)'!AG26-MIN('06 (ind)'!AG$6:AG$37))/(MAX('06 (ind)'!AG$6:AG$37)-MIN('06 (ind)'!AG$6:AG$37))))))</f>
        <v>87.292817679558027</v>
      </c>
      <c r="AH27" s="75">
        <f>IF('06 (ind)'!AH$1="si",100*(('06 (ind)'!AH26-MIN('06 (ind)'!AH$6:AH$37))/(MAX('06 (ind)'!AH$6:AH$37)-MIN('06 (ind)'!AH$6:AH$37))),ABS(-100+(100*(('06 (ind)'!AH26-MIN('06 (ind)'!AH$6:AH$37))/(MAX('06 (ind)'!AH$6:AH$37)-MIN('06 (ind)'!AH$6:AH$37))))))</f>
        <v>100</v>
      </c>
      <c r="AI27" s="75">
        <f>IF('06 (ind)'!AI$1="si",100*(('06 (ind)'!AI26-MIN('06 (ind)'!AI$6:AI$37))/(MAX('06 (ind)'!AI$6:AI$37)-MIN('06 (ind)'!AI$6:AI$37))),ABS(-100+(100*(('06 (ind)'!AI26-MIN('06 (ind)'!AI$6:AI$37))/(MAX('06 (ind)'!AI$6:AI$37)-MIN('06 (ind)'!AI$6:AI$37))))))</f>
        <v>10.636967638386023</v>
      </c>
      <c r="AJ27" s="75">
        <f>IF('06 (ind)'!AJ$1="si",100*(('06 (ind)'!AJ26-MIN('06 (ind)'!AJ$6:AJ$37))/(MAX('06 (ind)'!AJ$6:AJ$37)-MIN('06 (ind)'!AJ$6:AJ$37))),ABS(-100+(100*(('06 (ind)'!AJ26-MIN('06 (ind)'!AJ$6:AJ$37))/(MAX('06 (ind)'!AJ$6:AJ$37)-MIN('06 (ind)'!AJ$6:AJ$37))))))</f>
        <v>71.703107019562736</v>
      </c>
      <c r="AK27" s="75">
        <f>IF('06 (ind)'!AK$1="si",100*(('06 (ind)'!AK26-MIN('06 (ind)'!AK$6:AK$37))/(MAX('06 (ind)'!AK$6:AK$37)-MIN('06 (ind)'!AK$6:AK$37))),ABS(-100+(100*(('06 (ind)'!AK26-MIN('06 (ind)'!AK$6:AK$37))/(MAX('06 (ind)'!AK$6:AK$37)-MIN('06 (ind)'!AK$6:AK$37))))))</f>
        <v>0</v>
      </c>
      <c r="AL27" s="75">
        <f>IF('06 (ind)'!AL$1="si",100*(('06 (ind)'!AL26-MIN('06 (ind)'!AL$6:AL$37))/(MAX('06 (ind)'!AL$6:AL$37)-MIN('06 (ind)'!AL$6:AL$37))),ABS(-100+(100*(('06 (ind)'!AL26-MIN('06 (ind)'!AL$6:AL$37))/(MAX('06 (ind)'!AL$6:AL$37)-MIN('06 (ind)'!AL$6:AL$37))))))</f>
        <v>90.707083208574346</v>
      </c>
      <c r="AM27" s="75">
        <f>IF('06 (ind)'!AM$1="si",100*(('06 (ind)'!AM26-MIN('06 (ind)'!AM$6:AM$37))/(MAX('06 (ind)'!AM$6:AM$37)-MIN('06 (ind)'!AM$6:AM$37))),ABS(-100+(100*(('06 (ind)'!AM26-MIN('06 (ind)'!AM$6:AM$37))/(MAX('06 (ind)'!AM$6:AM$37)-MIN('06 (ind)'!AM$6:AM$37))))))</f>
        <v>72.124725196192031</v>
      </c>
      <c r="AN27" s="75">
        <f>IF('06 (ind)'!AN$1="si",100*(('06 (ind)'!AN26-MIN('06 (ind)'!AN$6:AN$37))/(MAX('06 (ind)'!AN$6:AN$37)-MIN('06 (ind)'!AN$6:AN$37))),ABS(-100+(100*(('06 (ind)'!AN26-MIN('06 (ind)'!AN$6:AN$37))/(MAX('06 (ind)'!AN$6:AN$37)-MIN('06 (ind)'!AN$6:AN$37))))))</f>
        <v>28.154888483888257</v>
      </c>
      <c r="AO27" s="75">
        <f>IF('06 (ind)'!AO$1="si",100*(('06 (ind)'!AO26-MIN('06 (ind)'!AO$6:AO$37))/(MAX('06 (ind)'!AO$6:AO$37)-MIN('06 (ind)'!AO$6:AO$37))),ABS(-100+(100*(('06 (ind)'!AO26-MIN('06 (ind)'!AO$6:AO$37))/(MAX('06 (ind)'!AO$6:AO$37)-MIN('06 (ind)'!AO$6:AO$37))))))</f>
        <v>60.11523430811917</v>
      </c>
      <c r="AP27" s="75">
        <f>IF('06 (ind)'!AP$1="si",100*(('06 (ind)'!AP26-MIN('06 (ind)'!AP$6:AP$37))/(MAX('06 (ind)'!AP$6:AP$37)-MIN('06 (ind)'!AP$6:AP$37))),ABS(-100+(100*(('06 (ind)'!AP26-MIN('06 (ind)'!AP$6:AP$37))/(MAX('06 (ind)'!AP$6:AP$37)-MIN('06 (ind)'!AP$6:AP$37))))))</f>
        <v>75.788497217068638</v>
      </c>
      <c r="AQ27" s="75">
        <f>IF('06 (ind)'!AQ$1="si",100*(('06 (ind)'!AQ26-MIN('06 (ind)'!AQ$6:AQ$37))/(MAX('06 (ind)'!AQ$6:AQ$37)-MIN('06 (ind)'!AQ$6:AQ$37))),ABS(-100+(100*(('06 (ind)'!AQ26-MIN('06 (ind)'!AQ$6:AQ$37))/(MAX('06 (ind)'!AQ$6:AQ$37)-MIN('06 (ind)'!AQ$6:AQ$37))))))</f>
        <v>4.2216013901548912</v>
      </c>
      <c r="AR27" s="75">
        <f>IF('06 (ind)'!AR$1="si",100*(('06 (ind)'!AR26-MIN('06 (ind)'!AR$6:AR$37))/(MAX('06 (ind)'!AR$6:AR$37)-MIN('06 (ind)'!AR$6:AR$37))),ABS(-100+(100*(('06 (ind)'!AR26-MIN('06 (ind)'!AR$6:AR$37))/(MAX('06 (ind)'!AR$6:AR$37)-MIN('06 (ind)'!AR$6:AR$37))))))</f>
        <v>52.918475606356331</v>
      </c>
      <c r="AS27" s="75">
        <f>IF('06 (ind)'!AS$1="si",100*(('06 (ind)'!AS26-MIN('06 (ind)'!AS$6:AS$37))/(MAX('06 (ind)'!AS$6:AS$37)-MIN('06 (ind)'!AS$6:AS$37))),ABS(-100+(100*(('06 (ind)'!AS26-MIN('06 (ind)'!AS$6:AS$37))/(MAX('06 (ind)'!AS$6:AS$37)-MIN('06 (ind)'!AS$6:AS$37))))))</f>
        <v>44.198895027624317</v>
      </c>
      <c r="AT27" s="75">
        <f>IF('06 (ind)'!AT$1="si",100*(('06 (ind)'!AT26-MIN('06 (ind)'!AT$6:AT$37))/(MAX('06 (ind)'!AT$6:AT$37)-MIN('06 (ind)'!AT$6:AT$37))),ABS(-100+(100*(('06 (ind)'!AT26-MIN('06 (ind)'!AT$6:AT$37))/(MAX('06 (ind)'!AT$6:AT$37)-MIN('06 (ind)'!AT$6:AT$37))))))</f>
        <v>0</v>
      </c>
      <c r="AU27" s="75">
        <f>IF('06 (ind)'!AU$1="si",100*(('06 (ind)'!AU26-MIN('06 (ind)'!AU$6:AU$37))/(MAX('06 (ind)'!AU$6:AU$37)-MIN('06 (ind)'!AU$6:AU$37))),ABS(-100+(100*(('06 (ind)'!AU26-MIN('06 (ind)'!AU$6:AU$37))/(MAX('06 (ind)'!AU$6:AU$37)-MIN('06 (ind)'!AU$6:AU$37))))))</f>
        <v>58.307210031347964</v>
      </c>
      <c r="AV27" s="75">
        <f>IF('06 (ind)'!AV$1="si",100*(('06 (ind)'!AV26-MIN('06 (ind)'!AV$6:AV$37))/(MAX('06 (ind)'!AV$6:AV$37)-MIN('06 (ind)'!AV$6:AV$37))),ABS(-100+(100*(('06 (ind)'!AV26-MIN('06 (ind)'!AV$6:AV$37))/(MAX('06 (ind)'!AV$6:AV$37)-MIN('06 (ind)'!AV$6:AV$37))))))</f>
        <v>90.467937608318891</v>
      </c>
      <c r="AW27" s="75">
        <f>IF('06 (ind)'!AW$1="si",100*(('06 (ind)'!AW26-MIN('06 (ind)'!AW$6:AW$37))/(MAX('06 (ind)'!AW$6:AW$37)-MIN('06 (ind)'!AW$6:AW$37))),ABS(-100+(100*(('06 (ind)'!AW26-MIN('06 (ind)'!AW$6:AW$37))/(MAX('06 (ind)'!AW$6:AW$37)-MIN('06 (ind)'!AW$6:AW$37))))))</f>
        <v>19.904076738609117</v>
      </c>
      <c r="AX27" s="75">
        <f>IF('06 (ind)'!AX$1="si",100*(('06 (ind)'!AX26-MIN('06 (ind)'!AX$6:AX$37))/(MAX('06 (ind)'!AX$6:AX$37)-MIN('06 (ind)'!AX$6:AX$37))),ABS(-100+(100*(('06 (ind)'!AX26-MIN('06 (ind)'!AX$6:AX$37))/(MAX('06 (ind)'!AX$6:AX$37)-MIN('06 (ind)'!AX$6:AX$37))))))</f>
        <v>9.3644615027119293</v>
      </c>
      <c r="AY27" s="75">
        <f>IF('06 (ind)'!AY$1="si",100*(('06 (ind)'!AY26-MIN('06 (ind)'!AY$6:AY$37))/(MAX('06 (ind)'!AY$6:AY$37)-MIN('06 (ind)'!AY$6:AY$37))),ABS(-100+(100*(('06 (ind)'!AY26-MIN('06 (ind)'!AY$6:AY$37))/(MAX('06 (ind)'!AY$6:AY$37)-MIN('06 (ind)'!AY$6:AY$37))))))</f>
        <v>23.882017126546188</v>
      </c>
      <c r="AZ27" s="75">
        <f>IF('06 (ind)'!AZ$1="si",100*(('06 (ind)'!AZ26-MIN('06 (ind)'!AZ$6:AZ$37))/(MAX('06 (ind)'!AZ$6:AZ$37)-MIN('06 (ind)'!AZ$6:AZ$37))),ABS(-100+(100*(('06 (ind)'!AZ26-MIN('06 (ind)'!AZ$6:AZ$37))/(MAX('06 (ind)'!AZ$6:AZ$37)-MIN('06 (ind)'!AZ$6:AZ$37))))))</f>
        <v>36.882737718989048</v>
      </c>
      <c r="BA27" s="75">
        <f>IF('06 (ind)'!BA$1="si",100*(('06 (ind)'!BA26-MIN('06 (ind)'!BA$6:BA$37))/(MAX('06 (ind)'!BA$6:BA$37)-MIN('06 (ind)'!BA$6:BA$37))),ABS(-100+(100*(('06 (ind)'!BA26-MIN('06 (ind)'!BA$6:BA$37))/(MAX('06 (ind)'!BA$6:BA$37)-MIN('06 (ind)'!BA$6:BA$37))))))</f>
        <v>9.9119242353150554</v>
      </c>
      <c r="BB27" s="75">
        <f>IF('06 (ind)'!BB$1="si",100*(('06 (ind)'!BB26-MIN('06 (ind)'!BB$6:BB$37))/(MAX('06 (ind)'!BB$6:BB$37)-MIN('06 (ind)'!BB$6:BB$37))),ABS(-100+(100*(('06 (ind)'!BB26-MIN('06 (ind)'!BB$6:BB$37))/(MAX('06 (ind)'!BB$6:BB$37)-MIN('06 (ind)'!BB$6:BB$37))))))</f>
        <v>16.718897553915575</v>
      </c>
      <c r="BC27" s="75">
        <f>IF('06 (ind)'!BC$1="si",100*(('06 (ind)'!BC26-MIN('06 (ind)'!BC$6:BC$37))/(MAX('06 (ind)'!BC$6:BC$37)-MIN('06 (ind)'!BC$6:BC$37))),ABS(-100+(100*(('06 (ind)'!BC26-MIN('06 (ind)'!BC$6:BC$37))/(MAX('06 (ind)'!BC$6:BC$37)-MIN('06 (ind)'!BC$6:BC$37))))))</f>
        <v>0</v>
      </c>
      <c r="BD27" s="75">
        <f>IF('06 (ind)'!BD$1="si",100*(('06 (ind)'!BD26-MIN('06 (ind)'!BD$6:BD$37))/(MAX('06 (ind)'!BD$6:BD$37)-MIN('06 (ind)'!BD$6:BD$37))),ABS(-100+(100*(('06 (ind)'!BD26-MIN('06 (ind)'!BD$6:BD$37))/(MAX('06 (ind)'!BD$6:BD$37)-MIN('06 (ind)'!BD$6:BD$37))))))</f>
        <v>36.9390397109307</v>
      </c>
      <c r="BE27" s="75">
        <f>IF('06 (ind)'!BE$1="si",100*(('06 (ind)'!BE26-MIN('06 (ind)'!BE$6:BE$37))/(MAX('06 (ind)'!BE$6:BE$37)-MIN('06 (ind)'!BE$6:BE$37))),ABS(-100+(100*(('06 (ind)'!BE26-MIN('06 (ind)'!BE$6:BE$37))/(MAX('06 (ind)'!BE$6:BE$37)-MIN('06 (ind)'!BE$6:BE$37))))))</f>
        <v>23.529411764705891</v>
      </c>
      <c r="BF27" s="75">
        <f>IF('06 (ind)'!BF$1="si",100*(('06 (ind)'!BF26-MIN('06 (ind)'!BF$6:BF$37))/(MAX('06 (ind)'!BF$6:BF$37)-MIN('06 (ind)'!BF$6:BF$37))),ABS(-100+(100*(('06 (ind)'!BF26-MIN('06 (ind)'!BF$6:BF$37))/(MAX('06 (ind)'!BF$6:BF$37)-MIN('06 (ind)'!BF$6:BF$37))))))</f>
        <v>26.50753736070801</v>
      </c>
      <c r="BG27" s="75">
        <f>IF('06 (ind)'!BG$1="si",100*(('06 (ind)'!BG26-MIN('06 (ind)'!BG$6:BG$37))/(MAX('06 (ind)'!BG$6:BG$37)-MIN('06 (ind)'!BG$6:BG$37))),ABS(-100+(100*(('06 (ind)'!BG26-MIN('06 (ind)'!BG$6:BG$37))/(MAX('06 (ind)'!BG$6:BG$37)-MIN('06 (ind)'!BG$6:BG$37))))))</f>
        <v>30.173332868016367</v>
      </c>
      <c r="BH27" s="75">
        <f>IF('06 (ind)'!BH$1="si",100*(('06 (ind)'!BH26-MIN('06 (ind)'!BH$6:BH$37))/(MAX('06 (ind)'!BH$6:BH$37)-MIN('06 (ind)'!BH$6:BH$37))),ABS(-100+(100*(('06 (ind)'!BH26-MIN('06 (ind)'!BH$6:BH$37))/(MAX('06 (ind)'!BH$6:BH$37)-MIN('06 (ind)'!BH$6:BH$37))))))</f>
        <v>7.0677757423364298</v>
      </c>
      <c r="BI27" s="75">
        <f>IF('06 (ind)'!BI$1="si",100*(('06 (ind)'!BI26-MIN('06 (ind)'!BI$6:BI$37))/(MAX('06 (ind)'!BI$6:BI$37)-MIN('06 (ind)'!BI$6:BI$37))),ABS(-100+(100*(('06 (ind)'!BI26-MIN('06 (ind)'!BI$6:BI$37))/(MAX('06 (ind)'!BI$6:BI$37)-MIN('06 (ind)'!BI$6:BI$37))))))</f>
        <v>99.665925838272059</v>
      </c>
      <c r="BJ27" s="75">
        <f>IF('06 (ind)'!BJ$1="si",100*(('06 (ind)'!BJ26-MIN('06 (ind)'!BJ$6:BJ$37))/(MAX('06 (ind)'!BJ$6:BJ$37)-MIN('06 (ind)'!BJ$6:BJ$37))),ABS(-100+(100*(('06 (ind)'!BJ26-MIN('06 (ind)'!BJ$6:BJ$37))/(MAX('06 (ind)'!BJ$6:BJ$37)-MIN('06 (ind)'!BJ$6:BJ$37))))))</f>
        <v>9.3734776711368621E-4</v>
      </c>
      <c r="BK27" s="75">
        <f>IF('06 (ind)'!BK$1="si",100*(('06 (ind)'!BK26-MIN('06 (ind)'!BK$6:BK$37))/(MAX('06 (ind)'!BK$6:BK$37)-MIN('06 (ind)'!BK$6:BK$37))),ABS(-100+(100*(('06 (ind)'!BK26-MIN('06 (ind)'!BK$6:BK$37))/(MAX('06 (ind)'!BK$6:BK$37)-MIN('06 (ind)'!BK$6:BK$37))))))</f>
        <v>2.7152651596344008</v>
      </c>
      <c r="BL27" s="75">
        <f>IF('06 (ind)'!BL$1="si",100*(('06 (ind)'!BL26-MIN('06 (ind)'!BL$6:BL$37))/(MAX('06 (ind)'!BL$6:BL$37)-MIN('06 (ind)'!BL$6:BL$37))),ABS(-100+(100*(('06 (ind)'!BL26-MIN('06 (ind)'!BL$6:BL$37))/(MAX('06 (ind)'!BL$6:BL$37)-MIN('06 (ind)'!BL$6:BL$37))))))</f>
        <v>8</v>
      </c>
      <c r="BM27" s="75">
        <f>IF('06 (ind)'!BM$1="si",100*(('06 (ind)'!BM26-MIN('06 (ind)'!BM$6:BM$37))/(MAX('06 (ind)'!BM$6:BM$37)-MIN('06 (ind)'!BM$6:BM$37))),ABS(-100+(100*(('06 (ind)'!BM26-MIN('06 (ind)'!BM$6:BM$37))/(MAX('06 (ind)'!BM$6:BM$37)-MIN('06 (ind)'!BM$6:BM$37))))))</f>
        <v>16.150594125983112</v>
      </c>
      <c r="BN27" s="75">
        <f>IF('06 (ind)'!BN$1="si",100*(('06 (ind)'!BN26-MIN('06 (ind)'!BN$6:BN$37))/(MAX('06 (ind)'!BN$6:BN$37)-MIN('06 (ind)'!BN$6:BN$37))),ABS(-100+(100*(('06 (ind)'!BN26-MIN('06 (ind)'!BN$6:BN$37))/(MAX('06 (ind)'!BN$6:BN$37)-MIN('06 (ind)'!BN$6:BN$37))))))</f>
        <v>5.5993773864225211</v>
      </c>
      <c r="BO27" s="75">
        <f>IF('06 (ind)'!BO$1="si",100*(('06 (ind)'!BO26-MIN('06 (ind)'!BO$6:BO$37))/(MAX('06 (ind)'!BO$6:BO$37)-MIN('06 (ind)'!BO$6:BO$37))),ABS(-100+(100*(('06 (ind)'!BO26-MIN('06 (ind)'!BO$6:BO$37))/(MAX('06 (ind)'!BO$6:BO$37)-MIN('06 (ind)'!BO$6:BO$37))))))</f>
        <v>17.679069987525935</v>
      </c>
      <c r="BP27" s="75">
        <f>IF('06 (ind)'!BP$1="si",100*(('06 (ind)'!BP26-MIN('06 (ind)'!BP$6:BP$37))/(MAX('06 (ind)'!BP$6:BP$37)-MIN('06 (ind)'!BP$6:BP$37))),ABS(-100+(100*(('06 (ind)'!BP26-MIN('06 (ind)'!BP$6:BP$37))/(MAX('06 (ind)'!BP$6:BP$37)-MIN('06 (ind)'!BP$6:BP$37))))))</f>
        <v>13.053551812551484</v>
      </c>
      <c r="BQ27" s="75">
        <f>IF('06 (ind)'!BQ$1="si",100*(('06 (ind)'!BQ26-MIN('06 (ind)'!BQ$6:BQ$37))/(MAX('06 (ind)'!BQ$6:BQ$37)-MIN('06 (ind)'!BQ$6:BQ$37))),ABS(-100+(100*(('06 (ind)'!BQ26-MIN('06 (ind)'!BQ$6:BQ$37))/(MAX('06 (ind)'!BQ$6:BQ$37)-MIN('06 (ind)'!BQ$6:BQ$37))))))</f>
        <v>41.755221834439887</v>
      </c>
      <c r="BR27" s="75">
        <f>IF('06 (ind)'!BR$1="si",100*(('06 (ind)'!BR26-MIN('06 (ind)'!BR$6:BR$37))/(MAX('06 (ind)'!BR$6:BR$37)-MIN('06 (ind)'!BR$6:BR$37))),ABS(-100+(100*(('06 (ind)'!BR26-MIN('06 (ind)'!BR$6:BR$37))/(MAX('06 (ind)'!BP$6:BP$37)-MIN('06 (ind)'!BR$6:BR$37))))))</f>
        <v>16.428717409710668</v>
      </c>
      <c r="BS27" s="75">
        <f>IF('06 (ind)'!BS$1="si",100*(('06 (ind)'!BS26-MIN('06 (ind)'!BS$6:BS$37))/(MAX('06 (ind)'!BS$6:BS$37)-MIN('06 (ind)'!BS$6:BS$37))),ABS(-100+(100*(('06 (ind)'!BS26-MIN('06 (ind)'!BS$6:BS$37))/(MAX('06 (ind)'!BQ$6:BQ$37)-MIN('06 (ind)'!BS$6:BS$37))))))</f>
        <v>38.29850406698062</v>
      </c>
      <c r="BT27" s="75">
        <f>IF('06 (ind)'!BT$1="si",100*(('06 (ind)'!BT26-MIN('06 (ind)'!BT$6:BT$37))/(MAX('06 (ind)'!BT$6:BT$37)-MIN('06 (ind)'!BT$6:BT$37))),ABS(-100+(100*(('06 (ind)'!BT26-MIN('06 (ind)'!BT$6:BT$37))/(MAX('06 (ind)'!BR$6:BR$37)-MIN('06 (ind)'!BT$6:BT$37))))))</f>
        <v>90.792821250000003</v>
      </c>
      <c r="BU27" s="75">
        <f>IF('06 (ind)'!BU$1="si",100*(('06 (ind)'!BU26-MIN('06 (ind)'!BU$6:BU$37))/(MAX('06 (ind)'!BU$6:BU$37)-MIN('06 (ind)'!BU$6:BU$37))),ABS(-100+(100*(('06 (ind)'!BU26-MIN('06 (ind)'!BU$6:BU$37))/(MAX('06 (ind)'!BU$6:BU$37)-MIN('06 (ind)'!BU$6:BU$37))))))</f>
        <v>40.68871771635704</v>
      </c>
      <c r="BV27" s="75">
        <f>IF('06 (ind)'!BV$1="si",100*(('06 (ind)'!BV26-MIN('06 (ind)'!BV$6:BV$37))/(MAX('06 (ind)'!BV$6:BV$37)-MIN('06 (ind)'!BV$6:BV$37))),ABS(-100+(100*(('06 (ind)'!BV26-MIN('06 (ind)'!BV$6:BV$37))/(MAX('06 (ind)'!BV$6:BV$37)-MIN('06 (ind)'!BV$6:BV$37))))))</f>
        <v>32.10886377156455</v>
      </c>
      <c r="BW27" s="75">
        <f>IF('06 (ind)'!BW$1="si",100*(('06 (ind)'!BW26-MIN('06 (ind)'!BW$6:BW$37))/(MAX('06 (ind)'!BW$6:BW$37)-MIN('06 (ind)'!BW$6:BW$37))),ABS(-100+(100*(('06 (ind)'!BW26-MIN('06 (ind)'!BW$6:BW$37))/(MAX('06 (ind)'!BW$6:BW$37)-MIN('06 (ind)'!BW$6:BW$37))))))</f>
        <v>62.501640635253963</v>
      </c>
      <c r="BX27" s="75">
        <f>IF('06 (ind)'!BX$1="si",100*(('06 (ind)'!BX26-MIN('06 (ind)'!BX$6:BX$37))/(MAX('06 (ind)'!BX$6:BX$37)-MIN('06 (ind)'!BX$6:BX$37))),ABS(-100+(100*(('06 (ind)'!BX26-MIN('06 (ind)'!BX$6:BX$37))/(MAX('06 (ind)'!BX$6:BX$37)-MIN('06 (ind)'!BX$6:BX$37))))))</f>
        <v>18.200970661220765</v>
      </c>
      <c r="BY27" s="75">
        <f>IF('06 (ind)'!BY$1="si",100*(('06 (ind)'!BY26-MIN('06 (ind)'!BY$6:BY$37))/(MAX('06 (ind)'!BY$6:BY$37)-MIN('06 (ind)'!BY$6:BY$37))),ABS(-100+(100*(('06 (ind)'!BY26-MIN('06 (ind)'!BY$6:BY$37))/(MAX('06 (ind)'!BY$6:BY$37)-MIN('06 (ind)'!BY$6:BY$37))))))</f>
        <v>21.455720831241713</v>
      </c>
      <c r="BZ27" s="75">
        <f>IF('06 (ind)'!BZ$1="si",100*(('06 (ind)'!BZ26-MIN('06 (ind)'!BZ$6:BZ$37))/(MAX('06 (ind)'!BZ$6:BZ$37)-MIN('06 (ind)'!BZ$6:BZ$37))),ABS(-100+(100*(('06 (ind)'!BZ26-MIN('06 (ind)'!BZ$6:BZ$37))/(MAX('06 (ind)'!BZ$6:BZ$37)-MIN('06 (ind)'!BZ$6:BZ$37))))))</f>
        <v>97.490449999550961</v>
      </c>
      <c r="CA27" s="75">
        <f>IF('06 (ind)'!CA$1="si",100*(('06 (ind)'!CA26-MIN('06 (ind)'!CA$6:CA$37))/(MAX('06 (ind)'!CA$6:CA$37)-MIN('06 (ind)'!CA$6:CA$37))),ABS(-100+(100*(('06 (ind)'!CA26-MIN('06 (ind)'!CA$6:CA$37))/(MAX('06 (ind)'!CA$6:CA$37)-MIN('06 (ind)'!CA$6:CA$37))))))</f>
        <v>77.038667380603528</v>
      </c>
      <c r="CB27" s="75">
        <f>IF('06 (ind)'!CB$1="si",100*(('06 (ind)'!CB26-MIN('06 (ind)'!CB$6:CB$37))/(MAX('06 (ind)'!CB$6:CB$37)-MIN('06 (ind)'!CB$6:CB$37))),ABS(-100+(100*(('06 (ind)'!CB26-MIN('06 (ind)'!CB$6:CB$37))/(MAX('06 (ind)'!CB$6:CB$37)-MIN('06 (ind)'!CB$6:CB$37))))))</f>
        <v>45.106382978723417</v>
      </c>
      <c r="CC27" s="75">
        <f>IF('06 (ind)'!CC$1="si",100*(('06 (ind)'!CC26-MIN('06 (ind)'!CC$6:CC$37))/(MAX('06 (ind)'!CC$6:CC$37)-MIN('06 (ind)'!CC$6:CC$37))),ABS(-100+(100*(('06 (ind)'!CC26-MIN('06 (ind)'!CC$6:CC$37))/(MAX('06 (ind)'!CC$6:CC$37)-MIN('06 (ind)'!CC$6:CC$37))))))</f>
        <v>33.19905021922996</v>
      </c>
      <c r="CD27" s="75">
        <f>IF('06 (ind)'!CD$1="si",100*(('06 (ind)'!CD26-MIN('06 (ind)'!CD$6:CD$37))/(MAX('06 (ind)'!CD$6:CD$37)-MIN('06 (ind)'!CD$6:CD$37))),ABS(-100+(100*(('06 (ind)'!CD26-MIN('06 (ind)'!CD$6:CD$37))/(MAX('06 (ind)'!CD$6:CD$37)-MIN('06 (ind)'!CD$6:CD$37))))))</f>
        <v>0.15482530385922999</v>
      </c>
      <c r="CE27" s="75">
        <f>IF('06 (ind)'!CE$1="si",100*(('06 (ind)'!CE26-MIN('06 (ind)'!CE$6:CE$37))/(MAX('06 (ind)'!CE$6:CE$37)-MIN('06 (ind)'!CE$6:CE$37))),ABS(-100+(100*(('06 (ind)'!CE26-MIN('06 (ind)'!CE$6:CE$37))/(MAX('06 (ind)'!CE$6:CE$37)-MIN('06 (ind)'!CE$6:CE$37))))))</f>
        <v>6.1067254005183056</v>
      </c>
      <c r="CF27" s="75">
        <f>IF('06 (ind)'!CF$1="si",100*(('06 (ind)'!CF26-MIN('06 (ind)'!CF$6:CF$37))/(MAX('06 (ind)'!CF$6:CF$37)-MIN('06 (ind)'!CF$6:CF$37))),ABS(-100+(100*(('06 (ind)'!CF26-MIN('06 (ind)'!CF$6:CF$37))/(MAX('06 (ind)'!CF$6:CF$37)-MIN('06 (ind)'!CF$6:CF$37))))))</f>
        <v>17.746789450836438</v>
      </c>
      <c r="CG27" s="75">
        <f>IF('06 (ind)'!CG$1="si",100*(('06 (ind)'!CG26-MIN('06 (ind)'!CG$6:CG$37))/(MAX('06 (ind)'!CG$6:CG$37)-MIN('06 (ind)'!CG$6:CG$37))),ABS(-100+(100*(('06 (ind)'!CG26-MIN('06 (ind)'!CG$6:CG$37))/(MAX('06 (ind)'!CG$6:CG$37)-MIN('06 (ind)'!CG$6:CG$37))))))</f>
        <v>23.661806866332643</v>
      </c>
      <c r="CH27" s="75">
        <f>IF('06 (ind)'!CH$1="si",100*(('06 (ind)'!CH26-MIN('06 (ind)'!CH$6:CH$37))/(MAX('06 (ind)'!CH$6:CH$37)-MIN('06 (ind)'!CH$6:CH$37))),ABS(-100+(100*(('06 (ind)'!CH26-MIN('06 (ind)'!CH$6:CH$37))/(MAX('06 (ind)'!CH$6:CH$37)-MIN('06 (ind)'!CH$6:CH$37))))))</f>
        <v>13.51110799528141</v>
      </c>
      <c r="CI27" s="75">
        <f>IF('06 (ind)'!CI$1="si",100*(('06 (ind)'!CI26-MIN('06 (ind)'!CI$6:CI$37))/(MAX('06 (ind)'!CI$6:CI$37)-MIN('06 (ind)'!CI$6:CI$37))),ABS(-100+(100*(('06 (ind)'!CI26-MIN('06 (ind)'!CI$6:CI$37))/(MAX('06 (ind)'!CI$6:CI$37)-MIN('06 (ind)'!CI$6:CI$37))))))</f>
        <v>16.416287606410119</v>
      </c>
      <c r="CJ27" s="75">
        <f>IF('06 (ind)'!CJ$1="si",100*(('06 (ind)'!CJ26-MIN('06 (ind)'!CJ$6:CJ$37))/(MAX('06 (ind)'!CJ$6:CJ$37)-MIN('06 (ind)'!CJ$6:CJ$37))),ABS(-100+(100*(('06 (ind)'!CJ26-MIN('06 (ind)'!CJ$6:CJ$37))/(MAX('06 (ind)'!CJ$6:CJ$37)-MIN('06 (ind)'!CJ$6:CJ$37))))))</f>
        <v>65.899642358957834</v>
      </c>
      <c r="CK27" s="75">
        <f>IF('06 (ind)'!CK$1="si",100*(('06 (ind)'!CK26-MIN('06 (ind)'!CK$6:CK$37))/(MAX('06 (ind)'!CK$6:CK$37)-MIN('06 (ind)'!CK$6:CK$37))),ABS(-100+(100*(('06 (ind)'!CK26-MIN('06 (ind)'!CK$6:CK$37))/(MAX('06 (ind)'!CK$6:CK$37)-MIN('06 (ind)'!CK$6:CK$37))))))</f>
        <v>9.7842873307910132</v>
      </c>
      <c r="CL27" s="75">
        <f>IF('06 (ind)'!CL$1="si",100*(('06 (ind)'!CL26-MIN('06 (ind)'!CL$6:CL$37))/(MAX('06 (ind)'!CL$6:CL$37)-MIN('06 (ind)'!CL$6:CL$37))),ABS(-100+(100*(('06 (ind)'!CL26-MIN('06 (ind)'!CL$6:CL$37))/(MAX('06 (ind)'!CL$6:CL$37)-MIN('06 (ind)'!CL$6:CL$37))))))</f>
        <v>8.9859725691840193</v>
      </c>
      <c r="CM27" s="75">
        <f>IF('06 (ind)'!CM$1="si",100*(('06 (ind)'!CM26-MIN('06 (ind)'!CM$6:CM$37))/(MAX('06 (ind)'!CM$6:CM$37)-MIN('06 (ind)'!CM$6:CM$37))),ABS(-100+(100*(('06 (ind)'!CM26-MIN('06 (ind)'!CM$6:CM$37))/(MAX('06 (ind)'!CM$6:CM$37)-MIN('06 (ind)'!CM$6:CM$37))))))</f>
        <v>15.069490499405461</v>
      </c>
    </row>
    <row r="28" spans="1:91">
      <c r="A28" s="18" t="s">
        <v>226</v>
      </c>
      <c r="B28" s="87">
        <f>IF('06 (ind)'!B$1="si",100*(('06 (ind)'!B27-MIN('06 (ind)'!B$6:B$37))/(MAX('06 (ind)'!B$6:B$37)-MIN('06 (ind)'!B$6:B$37))),ABS(-100+(100*(('06 (ind)'!B27-MIN('06 (ind)'!B$6:B$37))/(MAX('06 (ind)'!B$6:B$37)-MIN('06 (ind)'!B$6:B$37))))))</f>
        <v>6.5767826751438916</v>
      </c>
      <c r="C28" s="87">
        <f>IF('06 (ind)'!C$1="si",100*(('06 (ind)'!C27-MIN('06 (ind)'!C$6:C$37))/(MAX('06 (ind)'!C$6:C$37)-MIN('06 (ind)'!C$6:C$37))),ABS(-100+(100*(('06 (ind)'!C27-MIN('06 (ind)'!C$6:C$37))/(MAX('06 (ind)'!C$6:C$37)-MIN('06 (ind)'!C$6:C$37))))))</f>
        <v>49.024943179518033</v>
      </c>
      <c r="D28" s="87">
        <f>IF('06 (ind)'!D$1="si",100*(('06 (ind)'!D27-MIN('06 (ind)'!D$6:D$37))/(MAX('06 (ind)'!D$6:D$37)-MIN('06 (ind)'!D$6:D$37))),ABS(-100+(100*(('06 (ind)'!D27-MIN('06 (ind)'!D$6:D$37))/(MAX('06 (ind)'!D$6:D$37)-MIN('06 (ind)'!D$6:D$37))))))</f>
        <v>78.597624424595693</v>
      </c>
      <c r="E28" s="87">
        <f>IF('06 (ind)'!E$1="si",100*(('06 (ind)'!E27-MIN('06 (ind)'!E$6:E$37))/(MAX('06 (ind)'!E$6:E$37)-MIN('06 (ind)'!E$6:E$37))),ABS(-100+(100*(('06 (ind)'!E27-MIN('06 (ind)'!E$6:E$37))/(MAX('06 (ind)'!E$6:E$37)-MIN('06 (ind)'!E$6:E$37))))))</f>
        <v>69.780956638354937</v>
      </c>
      <c r="F28" s="87">
        <f>IF('06 (ind)'!F$1="si",100*(('06 (ind)'!F27-MIN('06 (ind)'!F$6:F$37))/(MAX('06 (ind)'!F$6:F$37)-MIN('06 (ind)'!F$6:F$37))),ABS(-100+(100*(('06 (ind)'!F27-MIN('06 (ind)'!F$6:F$37))/(MAX('06 (ind)'!F$6:F$37)-MIN('06 (ind)'!F$6:F$37))))))</f>
        <v>82.098765432098759</v>
      </c>
      <c r="G28" s="87">
        <f>IF('06 (ind)'!G$1="si",100*(('06 (ind)'!G27-MIN('06 (ind)'!G$6:G$37))/(MAX('06 (ind)'!G$6:G$37)-MIN('06 (ind)'!G$6:G$37))),ABS(-100+(100*(('06 (ind)'!G27-MIN('06 (ind)'!G$6:G$37))/(MAX('06 (ind)'!G$6:G$37)-MIN('06 (ind)'!G$6:G$37))))))</f>
        <v>90.683229813664596</v>
      </c>
      <c r="H28" s="87">
        <f>IF('06 (ind)'!H$1="si",100*(('06 (ind)'!H27-MIN('06 (ind)'!H$6:H$37))/(MAX('06 (ind)'!H$6:H$37)-MIN('06 (ind)'!H$6:H$37))),ABS(-100+(100*(('06 (ind)'!H27-MIN('06 (ind)'!H$6:H$37))/(MAX('06 (ind)'!H$6:H$37)-MIN('06 (ind)'!H$6:H$37))))))</f>
        <v>85.889570552147248</v>
      </c>
      <c r="I28" s="87">
        <f>IF('06 (ind)'!I$1="si",100*(('06 (ind)'!I27-MIN('06 (ind)'!I$6:I$37))/(MAX('06 (ind)'!I$6:I$37)-MIN('06 (ind)'!I$6:I$37))),ABS(-100+(100*(('06 (ind)'!I27-MIN('06 (ind)'!I$6:I$37))/(MAX('06 (ind)'!I$6:I$37)-MIN('06 (ind)'!I$6:I$37))))))</f>
        <v>97.41379310344827</v>
      </c>
      <c r="J28" s="87">
        <f>IF('06 (ind)'!J$1="si",100*(('06 (ind)'!J27-MIN('06 (ind)'!J$6:J$37))/(MAX('06 (ind)'!J$6:J$37)-MIN('06 (ind)'!J$6:J$37))),ABS(-100+(100*(('06 (ind)'!J27-MIN('06 (ind)'!J$6:J$37))/(MAX('06 (ind)'!J$6:J$37)-MIN('06 (ind)'!J$6:J$37))))))</f>
        <v>38.7974683544304</v>
      </c>
      <c r="K28" s="87">
        <f>IF('06 (ind)'!K$1="si",100*(('06 (ind)'!K27-MIN('06 (ind)'!K$6:K$37))/(MAX('06 (ind)'!K$6:K$37)-MIN('06 (ind)'!K$6:K$37))),ABS(-100+(100*(('06 (ind)'!K27-MIN('06 (ind)'!K$6:K$37))/(MAX('06 (ind)'!K$6:K$37)-MIN('06 (ind)'!K$6:K$37))))))</f>
        <v>61.167089917850227</v>
      </c>
      <c r="L28" s="87">
        <f>IF('06 (ind)'!L$1="si",100*(('06 (ind)'!L27-MIN('06 (ind)'!L$6:L$37))/(MAX('06 (ind)'!L$6:L$37)-MIN('06 (ind)'!L$6:L$37))),ABS(-100+(100*(('06 (ind)'!L27-MIN('06 (ind)'!L$6:L$37))/(MAX('06 (ind)'!L$6:L$37)-MIN('06 (ind)'!L$6:L$37))))))</f>
        <v>92.469077399373205</v>
      </c>
      <c r="M28" s="87">
        <f>IF('06 (ind)'!M$1="si",100*(('06 (ind)'!M27-MIN('06 (ind)'!M$6:M$37))/(MAX('06 (ind)'!M$6:M$37)-MIN('06 (ind)'!M$6:M$37))),ABS(-100+(100*(('06 (ind)'!M27-MIN('06 (ind)'!M$6:M$37))/(MAX('06 (ind)'!M$6:M$37)-MIN('06 (ind)'!M$6:M$37))))))</f>
        <v>18.230371510907027</v>
      </c>
      <c r="N28" s="87">
        <f>IF('06 (ind)'!N$1="si",100*(('06 (ind)'!N27-MIN('06 (ind)'!N$6:N$37))/(MAX('06 (ind)'!N$6:N$37)-MIN('06 (ind)'!N$6:N$37))),ABS(-100+(100*(('06 (ind)'!N27-MIN('06 (ind)'!N$6:N$37))/(MAX('06 (ind)'!N$6:N$37)-MIN('06 (ind)'!N$6:N$37))))))</f>
        <v>61.763716724126027</v>
      </c>
      <c r="O28" s="87">
        <f>IF('06 (ind)'!O$1="si",100*(('06 (ind)'!O27-MIN('06 (ind)'!O$6:O$37))/(MAX('06 (ind)'!O$6:O$37)-MIN('06 (ind)'!O$6:O$37))),ABS(-100+(100*(('06 (ind)'!O27-MIN('06 (ind)'!O$6:O$37))/(MAX('06 (ind)'!O$6:O$37)-MIN('06 (ind)'!O$6:O$37))))))</f>
        <v>90.476190476190482</v>
      </c>
      <c r="P28" s="87">
        <f>IF('06 (ind)'!P$1="si",100*(('06 (ind)'!P27-MIN('06 (ind)'!P$6:P$37))/(MAX('06 (ind)'!P$6:P$37)-MIN('06 (ind)'!P$6:P$37))),ABS(-100+(100*(('06 (ind)'!P27-MIN('06 (ind)'!P$6:P$37))/(MAX('06 (ind)'!P$6:P$37)-MIN('06 (ind)'!P$6:P$37))))))</f>
        <v>19.38523383453014</v>
      </c>
      <c r="Q28" s="87">
        <f>IF('06 (ind)'!Q$1="si",100*(('06 (ind)'!Q27-MIN('06 (ind)'!Q$6:Q$37))/(MAX('06 (ind)'!Q$6:Q$37)-MIN('06 (ind)'!Q$6:Q$37))),ABS(-100+(100*(('06 (ind)'!Q27-MIN('06 (ind)'!Q$6:Q$37))/(MAX('06 (ind)'!Q$6:Q$37)-MIN('06 (ind)'!Q$6:Q$37))))))</f>
        <v>29.667362114386258</v>
      </c>
      <c r="R28" s="87">
        <f>IF('06 (ind)'!R$1="si",100*(('06 (ind)'!R27-MIN('06 (ind)'!R$6:R$37))/(MAX('06 (ind)'!R$6:R$37)-MIN('06 (ind)'!R$6:R$37))),ABS(-100+(100*(('06 (ind)'!R27-MIN('06 (ind)'!R$6:R$37))/(MAX('06 (ind)'!R$6:R$37)-MIN('06 (ind)'!R$6:R$37))))))</f>
        <v>0</v>
      </c>
      <c r="S28" s="75">
        <f>ABS(ABS(('06 (ind)'!S27-((MAX('06 (ind)'!S$6:S$37)+MIN('06 (ind)'!S$6:S$37))/2))/(((MAX('06 (ind)'!S$6:S$37)+MIN('06 (ind)'!S$6:S$37))/2)-MAX('06 (ind)'!S$6:S$37))*100)-100)</f>
        <v>84.047003996748131</v>
      </c>
      <c r="T28" s="75">
        <f>IF('06 (ind)'!T$1="si",100*(('06 (ind)'!T27-MIN('06 (ind)'!T$6:T$37))/(MAX('06 (ind)'!T$6:T$37)-MIN('06 (ind)'!T$6:T$37))),ABS(-100+(100*(('06 (ind)'!T27-MIN('06 (ind)'!T$6:T$37))/(MAX('06 (ind)'!T$6:T$37)-MIN('06 (ind)'!T$6:T$37))))))</f>
        <v>6.5744601941220626</v>
      </c>
      <c r="U28" s="75">
        <f>IF('06 (ind)'!U$1="si",100*(('06 (ind)'!U27-MIN('06 (ind)'!U$6:U$37))/(MAX('06 (ind)'!U$6:U$37)-MIN('06 (ind)'!U$6:U$37))),ABS(-100+(100*(('06 (ind)'!U27-MIN('06 (ind)'!U$6:U$37))/(MAX('06 (ind)'!U$6:U$37)-MIN('06 (ind)'!U$6:U$37))))))</f>
        <v>0</v>
      </c>
      <c r="V28" s="75">
        <f>IF('06 (ind)'!V$1="si",100*(('06 (ind)'!V27-MIN('06 (ind)'!V$6:V$37))/(MAX('06 (ind)'!V$6:V$37)-MIN('06 (ind)'!V$6:V$37))),ABS(-100+(100*(('06 (ind)'!V27-MIN('06 (ind)'!V$6:V$37))/(MAX('06 (ind)'!V$6:V$37)-MIN('06 (ind)'!V$6:V$37))))))</f>
        <v>99.447513812154696</v>
      </c>
      <c r="W28" s="75">
        <f>IF('06 (ind)'!W$1="si",100*(('06 (ind)'!W27-MIN('06 (ind)'!W$6:W$37))/(MAX('06 (ind)'!W$6:W$37)-MIN('06 (ind)'!W$6:W$37))),ABS(-100+(100*(('06 (ind)'!W27-MIN('06 (ind)'!W$6:W$37))/(MAX('06 (ind)'!W$6:W$37)-MIN('06 (ind)'!W$6:W$37))))))</f>
        <v>74.13078601447755</v>
      </c>
      <c r="X28" s="75">
        <f>IF('06 (ind)'!X$1="si",100*(('06 (ind)'!X27-MIN('06 (ind)'!X$6:X$37))/(MAX('06 (ind)'!X$6:X$37)-MIN('06 (ind)'!X$6:X$37))),ABS(-100+(100*(('06 (ind)'!X27-MIN('06 (ind)'!X$6:X$37))/(MAX('06 (ind)'!X$6:X$37)-MIN('06 (ind)'!X$6:X$37))))))</f>
        <v>69.441530947909868</v>
      </c>
      <c r="Y28" s="75">
        <f>IF('06 (ind)'!Y$1="si",100*(('06 (ind)'!Y27-MIN('06 (ind)'!Y$6:Y$37))/(MAX('06 (ind)'!Y$6:Y$37)-MIN('06 (ind)'!Y$6:Y$37))),ABS(-100+(100*(('06 (ind)'!Y27-MIN('06 (ind)'!Y$6:Y$37))/(MAX('06 (ind)'!Y$6:Y$37)-MIN('06 (ind)'!Y$6:Y$37))))))</f>
        <v>61.282822757111589</v>
      </c>
      <c r="Z28" s="75">
        <f>IF('06 (ind)'!Z$1="si",100*(('06 (ind)'!Z27-MIN('06 (ind)'!Z$6:Z$37))/(MAX('06 (ind)'!Z$6:Z$37)-MIN('06 (ind)'!Z$6:Z$37))),ABS(-100+(100*(('06 (ind)'!Z27-MIN('06 (ind)'!Z$6:Z$37))/(MAX('06 (ind)'!Z$6:Z$37)-MIN('06 (ind)'!Z$6:Z$37))))))</f>
        <v>74.263819817798705</v>
      </c>
      <c r="AA28" s="75">
        <f>IF('06 (ind)'!AA$1="si",100*(('06 (ind)'!AA27-MIN('06 (ind)'!AA$6:AA$37))/(MAX('06 (ind)'!AA$6:AA$37)-MIN('06 (ind)'!AA$6:AA$37))),ABS(-100+(100*(('06 (ind)'!AA27-MIN('06 (ind)'!AA$6:AA$37))/(MAX('06 (ind)'!AA$6:AA$37)-MIN('06 (ind)'!AA$6:AA$37))))))</f>
        <v>76.854374438598896</v>
      </c>
      <c r="AB28" s="75">
        <f>IF('06 (ind)'!AB$1="si",100*(('06 (ind)'!AB27-MIN('06 (ind)'!AB$6:AB$37))/(MAX('06 (ind)'!AB$6:AB$37)-MIN('06 (ind)'!AB$6:AB$37))),ABS(-100+(100*(('06 (ind)'!AB27-MIN('06 (ind)'!AB$6:AB$37))/(MAX('06 (ind)'!AB$6:AB$37)-MIN('06 (ind)'!AB$6:AB$37))))))</f>
        <v>58.36971208599595</v>
      </c>
      <c r="AC28" s="75">
        <f>IF('06 (ind)'!AC$1="si",100*(('06 (ind)'!AC27-MIN('06 (ind)'!AC$6:AC$37))/(MAX('06 (ind)'!AC$6:AC$37)-MIN('06 (ind)'!AC$6:AC$37))),ABS(-100+(100*(('06 (ind)'!AC27-MIN('06 (ind)'!AC$6:AC$37))/(MAX('06 (ind)'!AC$6:AC$37)-MIN('06 (ind)'!AC$6:AC$37))))))</f>
        <v>63.144842334086221</v>
      </c>
      <c r="AD28" s="75">
        <f>IF('06 (ind)'!AD$1="si",100*(('06 (ind)'!AD27-MIN('06 (ind)'!AD$6:AD$37))/(MAX('06 (ind)'!AD$6:AD$37)-MIN('06 (ind)'!AD$6:AD$37))),ABS(-100+(100*(('06 (ind)'!AD27-MIN('06 (ind)'!AD$6:AD$37))/(MAX('06 (ind)'!AD$6:AD$37)-MIN('06 (ind)'!AD$6:AD$37))))))</f>
        <v>88.588329481980992</v>
      </c>
      <c r="AE28" s="75">
        <f>IF('06 (ind)'!AE$1="si",100*(('06 (ind)'!AE27-MIN('06 (ind)'!AE$6:AE$37))/(MAX('06 (ind)'!AE$6:AE$37)-MIN('06 (ind)'!AE$6:AE$37))),ABS(-100+(100*(('06 (ind)'!AE27-MIN('06 (ind)'!AE$6:AE$37))/(MAX('06 (ind)'!AE$6:AE$37)-MIN('06 (ind)'!AE$6:AE$37))))))</f>
        <v>83.862910759224079</v>
      </c>
      <c r="AF28" s="75">
        <f>IF('06 (ind)'!AF$1="si",100*(('06 (ind)'!AF27-MIN('06 (ind)'!AF$6:AF$37))/(MAX('06 (ind)'!AF$6:AF$37)-MIN('06 (ind)'!AF$6:AF$37))),ABS(-100+(100*(('06 (ind)'!AF27-MIN('06 (ind)'!AF$6:AF$37))/(MAX('06 (ind)'!AF$6:AF$37)-MIN('06 (ind)'!AF$6:AF$37))))))</f>
        <v>52.779532091227509</v>
      </c>
      <c r="AG28" s="75">
        <f>IF('06 (ind)'!AG$1="si",100*(('06 (ind)'!AG27-MIN('06 (ind)'!AG$6:AG$37))/(MAX('06 (ind)'!AG$6:AG$37)-MIN('06 (ind)'!AG$6:AG$37))),ABS(-100+(100*(('06 (ind)'!AG27-MIN('06 (ind)'!AG$6:AG$37))/(MAX('06 (ind)'!AG$6:AG$37)-MIN('06 (ind)'!AG$6:AG$37))))))</f>
        <v>49.171270718232016</v>
      </c>
      <c r="AH28" s="75">
        <f>IF('06 (ind)'!AH$1="si",100*(('06 (ind)'!AH27-MIN('06 (ind)'!AH$6:AH$37))/(MAX('06 (ind)'!AH$6:AH$37)-MIN('06 (ind)'!AH$6:AH$37))),ABS(-100+(100*(('06 (ind)'!AH27-MIN('06 (ind)'!AH$6:AH$37))/(MAX('06 (ind)'!AH$6:AH$37)-MIN('06 (ind)'!AH$6:AH$37))))))</f>
        <v>51.95530726256986</v>
      </c>
      <c r="AI28" s="75">
        <f>IF('06 (ind)'!AI$1="si",100*(('06 (ind)'!AI27-MIN('06 (ind)'!AI$6:AI$37))/(MAX('06 (ind)'!AI$6:AI$37)-MIN('06 (ind)'!AI$6:AI$37))),ABS(-100+(100*(('06 (ind)'!AI27-MIN('06 (ind)'!AI$6:AI$37))/(MAX('06 (ind)'!AI$6:AI$37)-MIN('06 (ind)'!AI$6:AI$37))))))</f>
        <v>5.2368332649023932</v>
      </c>
      <c r="AJ28" s="75">
        <f>IF('06 (ind)'!AJ$1="si",100*(('06 (ind)'!AJ27-MIN('06 (ind)'!AJ$6:AJ$37))/(MAX('06 (ind)'!AJ$6:AJ$37)-MIN('06 (ind)'!AJ$6:AJ$37))),ABS(-100+(100*(('06 (ind)'!AJ27-MIN('06 (ind)'!AJ$6:AJ$37))/(MAX('06 (ind)'!AJ$6:AJ$37)-MIN('06 (ind)'!AJ$6:AJ$37))))))</f>
        <v>75.35097813578831</v>
      </c>
      <c r="AK28" s="75">
        <f>IF('06 (ind)'!AK$1="si",100*(('06 (ind)'!AK27-MIN('06 (ind)'!AK$6:AK$37))/(MAX('06 (ind)'!AK$6:AK$37)-MIN('06 (ind)'!AK$6:AK$37))),ABS(-100+(100*(('06 (ind)'!AK27-MIN('06 (ind)'!AK$6:AK$37))/(MAX('06 (ind)'!AK$6:AK$37)-MIN('06 (ind)'!AK$6:AK$37))))))</f>
        <v>31.606130972396677</v>
      </c>
      <c r="AL28" s="75">
        <f>IF('06 (ind)'!AL$1="si",100*(('06 (ind)'!AL27-MIN('06 (ind)'!AL$6:AL$37))/(MAX('06 (ind)'!AL$6:AL$37)-MIN('06 (ind)'!AL$6:AL$37))),ABS(-100+(100*(('06 (ind)'!AL27-MIN('06 (ind)'!AL$6:AL$37))/(MAX('06 (ind)'!AL$6:AL$37)-MIN('06 (ind)'!AL$6:AL$37))))))</f>
        <v>84.184468262209009</v>
      </c>
      <c r="AM28" s="75">
        <f>IF('06 (ind)'!AM$1="si",100*(('06 (ind)'!AM27-MIN('06 (ind)'!AM$6:AM$37))/(MAX('06 (ind)'!AM$6:AM$37)-MIN('06 (ind)'!AM$6:AM$37))),ABS(-100+(100*(('06 (ind)'!AM27-MIN('06 (ind)'!AM$6:AM$37))/(MAX('06 (ind)'!AM$6:AM$37)-MIN('06 (ind)'!AM$6:AM$37))))))</f>
        <v>72.330507628447478</v>
      </c>
      <c r="AN28" s="75">
        <f>IF('06 (ind)'!AN$1="si",100*(('06 (ind)'!AN27-MIN('06 (ind)'!AN$6:AN$37))/(MAX('06 (ind)'!AN$6:AN$37)-MIN('06 (ind)'!AN$6:AN$37))),ABS(-100+(100*(('06 (ind)'!AN27-MIN('06 (ind)'!AN$6:AN$37))/(MAX('06 (ind)'!AN$6:AN$37)-MIN('06 (ind)'!AN$6:AN$37))))))</f>
        <v>52.335747645195767</v>
      </c>
      <c r="AO28" s="75">
        <f>IF('06 (ind)'!AO$1="si",100*(('06 (ind)'!AO27-MIN('06 (ind)'!AO$6:AO$37))/(MAX('06 (ind)'!AO$6:AO$37)-MIN('06 (ind)'!AO$6:AO$37))),ABS(-100+(100*(('06 (ind)'!AO27-MIN('06 (ind)'!AO$6:AO$37))/(MAX('06 (ind)'!AO$6:AO$37)-MIN('06 (ind)'!AO$6:AO$37))))))</f>
        <v>76.913229903940291</v>
      </c>
      <c r="AP28" s="75">
        <f>IF('06 (ind)'!AP$1="si",100*(('06 (ind)'!AP27-MIN('06 (ind)'!AP$6:AP$37))/(MAX('06 (ind)'!AP$6:AP$37)-MIN('06 (ind)'!AP$6:AP$37))),ABS(-100+(100*(('06 (ind)'!AP27-MIN('06 (ind)'!AP$6:AP$37))/(MAX('06 (ind)'!AP$6:AP$37)-MIN('06 (ind)'!AP$6:AP$37))))))</f>
        <v>71.428571428571416</v>
      </c>
      <c r="AQ28" s="75">
        <f>IF('06 (ind)'!AQ$1="si",100*(('06 (ind)'!AQ27-MIN('06 (ind)'!AQ$6:AQ$37))/(MAX('06 (ind)'!AQ$6:AQ$37)-MIN('06 (ind)'!AQ$6:AQ$37))),ABS(-100+(100*(('06 (ind)'!AQ27-MIN('06 (ind)'!AQ$6:AQ$37))/(MAX('06 (ind)'!AQ$6:AQ$37)-MIN('06 (ind)'!AQ$6:AQ$37))))))</f>
        <v>13.125379816640894</v>
      </c>
      <c r="AR28" s="75">
        <f>IF('06 (ind)'!AR$1="si",100*(('06 (ind)'!AR27-MIN('06 (ind)'!AR$6:AR$37))/(MAX('06 (ind)'!AR$6:AR$37)-MIN('06 (ind)'!AR$6:AR$37))),ABS(-100+(100*(('06 (ind)'!AR27-MIN('06 (ind)'!AR$6:AR$37))/(MAX('06 (ind)'!AR$6:AR$37)-MIN('06 (ind)'!AR$6:AR$37))))))</f>
        <v>36.841305927053426</v>
      </c>
      <c r="AS28" s="75">
        <f>IF('06 (ind)'!AS$1="si",100*(('06 (ind)'!AS27-MIN('06 (ind)'!AS$6:AS$37))/(MAX('06 (ind)'!AS$6:AS$37)-MIN('06 (ind)'!AS$6:AS$37))),ABS(-100+(100*(('06 (ind)'!AS27-MIN('06 (ind)'!AS$6:AS$37))/(MAX('06 (ind)'!AS$6:AS$37)-MIN('06 (ind)'!AS$6:AS$37))))))</f>
        <v>0</v>
      </c>
      <c r="AT28" s="75">
        <f>IF('06 (ind)'!AT$1="si",100*(('06 (ind)'!AT27-MIN('06 (ind)'!AT$6:AT$37))/(MAX('06 (ind)'!AT$6:AT$37)-MIN('06 (ind)'!AT$6:AT$37))),ABS(-100+(100*(('06 (ind)'!AT27-MIN('06 (ind)'!AT$6:AT$37))/(MAX('06 (ind)'!AT$6:AT$37)-MIN('06 (ind)'!AT$6:AT$37))))))</f>
        <v>0</v>
      </c>
      <c r="AU28" s="75">
        <f>IF('06 (ind)'!AU$1="si",100*(('06 (ind)'!AU27-MIN('06 (ind)'!AU$6:AU$37))/(MAX('06 (ind)'!AU$6:AU$37)-MIN('06 (ind)'!AU$6:AU$37))),ABS(-100+(100*(('06 (ind)'!AU27-MIN('06 (ind)'!AU$6:AU$37))/(MAX('06 (ind)'!AU$6:AU$37)-MIN('06 (ind)'!AU$6:AU$37))))))</f>
        <v>64.890282131661436</v>
      </c>
      <c r="AV28" s="75">
        <f>IF('06 (ind)'!AV$1="si",100*(('06 (ind)'!AV27-MIN('06 (ind)'!AV$6:AV$37))/(MAX('06 (ind)'!AV$6:AV$37)-MIN('06 (ind)'!AV$6:AV$37))),ABS(-100+(100*(('06 (ind)'!AV27-MIN('06 (ind)'!AV$6:AV$37))/(MAX('06 (ind)'!AV$6:AV$37)-MIN('06 (ind)'!AV$6:AV$37))))))</f>
        <v>85.268630849220102</v>
      </c>
      <c r="AW28" s="75">
        <f>IF('06 (ind)'!AW$1="si",100*(('06 (ind)'!AW27-MIN('06 (ind)'!AW$6:AW$37))/(MAX('06 (ind)'!AW$6:AW$37)-MIN('06 (ind)'!AW$6:AW$37))),ABS(-100+(100*(('06 (ind)'!AW27-MIN('06 (ind)'!AW$6:AW$37))/(MAX('06 (ind)'!AW$6:AW$37)-MIN('06 (ind)'!AW$6:AW$37))))))</f>
        <v>51.798561151079149</v>
      </c>
      <c r="AX28" s="75">
        <f>IF('06 (ind)'!AX$1="si",100*(('06 (ind)'!AX27-MIN('06 (ind)'!AX$6:AX$37))/(MAX('06 (ind)'!AX$6:AX$37)-MIN('06 (ind)'!AX$6:AX$37))),ABS(-100+(100*(('06 (ind)'!AX27-MIN('06 (ind)'!AX$6:AX$37))/(MAX('06 (ind)'!AX$6:AX$37)-MIN('06 (ind)'!AX$6:AX$37))))))</f>
        <v>9.3293698956144926</v>
      </c>
      <c r="AY28" s="75">
        <f>IF('06 (ind)'!AY$1="si",100*(('06 (ind)'!AY27-MIN('06 (ind)'!AY$6:AY$37))/(MAX('06 (ind)'!AY$6:AY$37)-MIN('06 (ind)'!AY$6:AY$37))),ABS(-100+(100*(('06 (ind)'!AY27-MIN('06 (ind)'!AY$6:AY$37))/(MAX('06 (ind)'!AY$6:AY$37)-MIN('06 (ind)'!AY$6:AY$37))))))</f>
        <v>46.384395813510984</v>
      </c>
      <c r="AZ28" s="75">
        <f>IF('06 (ind)'!AZ$1="si",100*(('06 (ind)'!AZ27-MIN('06 (ind)'!AZ$6:AZ$37))/(MAX('06 (ind)'!AZ$6:AZ$37)-MIN('06 (ind)'!AZ$6:AZ$37))),ABS(-100+(100*(('06 (ind)'!AZ27-MIN('06 (ind)'!AZ$6:AZ$37))/(MAX('06 (ind)'!AZ$6:AZ$37)-MIN('06 (ind)'!AZ$6:AZ$37))))))</f>
        <v>52.468733345530708</v>
      </c>
      <c r="BA28" s="75">
        <f>IF('06 (ind)'!BA$1="si",100*(('06 (ind)'!BA27-MIN('06 (ind)'!BA$6:BA$37))/(MAX('06 (ind)'!BA$6:BA$37)-MIN('06 (ind)'!BA$6:BA$37))),ABS(-100+(100*(('06 (ind)'!BA27-MIN('06 (ind)'!BA$6:BA$37))/(MAX('06 (ind)'!BA$6:BA$37)-MIN('06 (ind)'!BA$6:BA$37))))))</f>
        <v>11.028431112661686</v>
      </c>
      <c r="BB28" s="75">
        <f>IF('06 (ind)'!BB$1="si",100*(('06 (ind)'!BB27-MIN('06 (ind)'!BB$6:BB$37))/(MAX('06 (ind)'!BB$6:BB$37)-MIN('06 (ind)'!BB$6:BB$37))),ABS(-100+(100*(('06 (ind)'!BB27-MIN('06 (ind)'!BB$6:BB$37))/(MAX('06 (ind)'!BB$6:BB$37)-MIN('06 (ind)'!BB$6:BB$37))))))</f>
        <v>41.289791618079008</v>
      </c>
      <c r="BC28" s="75">
        <f>IF('06 (ind)'!BC$1="si",100*(('06 (ind)'!BC27-MIN('06 (ind)'!BC$6:BC$37))/(MAX('06 (ind)'!BC$6:BC$37)-MIN('06 (ind)'!BC$6:BC$37))),ABS(-100+(100*(('06 (ind)'!BC27-MIN('06 (ind)'!BC$6:BC$37))/(MAX('06 (ind)'!BC$6:BC$37)-MIN('06 (ind)'!BC$6:BC$37))))))</f>
        <v>9.7120170072287664</v>
      </c>
      <c r="BD28" s="75">
        <f>IF('06 (ind)'!BD$1="si",100*(('06 (ind)'!BD27-MIN('06 (ind)'!BD$6:BD$37))/(MAX('06 (ind)'!BD$6:BD$37)-MIN('06 (ind)'!BD$6:BD$37))),ABS(-100+(100*(('06 (ind)'!BD27-MIN('06 (ind)'!BD$6:BD$37))/(MAX('06 (ind)'!BD$6:BD$37)-MIN('06 (ind)'!BD$6:BD$37))))))</f>
        <v>83.061667447667006</v>
      </c>
      <c r="BE28" s="75">
        <f>IF('06 (ind)'!BE$1="si",100*(('06 (ind)'!BE27-MIN('06 (ind)'!BE$6:BE$37))/(MAX('06 (ind)'!BE$6:BE$37)-MIN('06 (ind)'!BE$6:BE$37))),ABS(-100+(100*(('06 (ind)'!BE27-MIN('06 (ind)'!BE$6:BE$37))/(MAX('06 (ind)'!BE$6:BE$37)-MIN('06 (ind)'!BE$6:BE$37))))))</f>
        <v>65.07352941176471</v>
      </c>
      <c r="BF28" s="75">
        <f>IF('06 (ind)'!BF$1="si",100*(('06 (ind)'!BF27-MIN('06 (ind)'!BF$6:BF$37))/(MAX('06 (ind)'!BF$6:BF$37)-MIN('06 (ind)'!BF$6:BF$37))),ABS(-100+(100*(('06 (ind)'!BF27-MIN('06 (ind)'!BF$6:BF$37))/(MAX('06 (ind)'!BF$6:BF$37)-MIN('06 (ind)'!BF$6:BF$37))))))</f>
        <v>49.650784530911523</v>
      </c>
      <c r="BG28" s="75">
        <f>IF('06 (ind)'!BG$1="si",100*(('06 (ind)'!BG27-MIN('06 (ind)'!BG$6:BG$37))/(MAX('06 (ind)'!BG$6:BG$37)-MIN('06 (ind)'!BG$6:BG$37))),ABS(-100+(100*(('06 (ind)'!BG27-MIN('06 (ind)'!BG$6:BG$37))/(MAX('06 (ind)'!BG$6:BG$37)-MIN('06 (ind)'!BG$6:BG$37))))))</f>
        <v>29.046883177835515</v>
      </c>
      <c r="BH28" s="75">
        <f>IF('06 (ind)'!BH$1="si",100*(('06 (ind)'!BH27-MIN('06 (ind)'!BH$6:BH$37))/(MAX('06 (ind)'!BH$6:BH$37)-MIN('06 (ind)'!BH$6:BH$37))),ABS(-100+(100*(('06 (ind)'!BH27-MIN('06 (ind)'!BH$6:BH$37))/(MAX('06 (ind)'!BH$6:BH$37)-MIN('06 (ind)'!BH$6:BH$37))))))</f>
        <v>15.465505850378058</v>
      </c>
      <c r="BI28" s="75">
        <f>IF('06 (ind)'!BI$1="si",100*(('06 (ind)'!BI27-MIN('06 (ind)'!BI$6:BI$37))/(MAX('06 (ind)'!BI$6:BI$37)-MIN('06 (ind)'!BI$6:BI$37))),ABS(-100+(100*(('06 (ind)'!BI27-MIN('06 (ind)'!BI$6:BI$37))/(MAX('06 (ind)'!BI$6:BI$37)-MIN('06 (ind)'!BI$6:BI$37))))))</f>
        <v>79.470543769831465</v>
      </c>
      <c r="BJ28" s="75">
        <f>IF('06 (ind)'!BJ$1="si",100*(('06 (ind)'!BJ27-MIN('06 (ind)'!BJ$6:BJ$37))/(MAX('06 (ind)'!BJ$6:BJ$37)-MIN('06 (ind)'!BJ$6:BJ$37))),ABS(-100+(100*(('06 (ind)'!BJ27-MIN('06 (ind)'!BJ$6:BJ$37))/(MAX('06 (ind)'!BJ$6:BJ$37)-MIN('06 (ind)'!BJ$6:BJ$37))))))</f>
        <v>1.0335497641576037E-3</v>
      </c>
      <c r="BK28" s="75">
        <f>IF('06 (ind)'!BK$1="si",100*(('06 (ind)'!BK27-MIN('06 (ind)'!BK$6:BK$37))/(MAX('06 (ind)'!BK$6:BK$37)-MIN('06 (ind)'!BK$6:BK$37))),ABS(-100+(100*(('06 (ind)'!BK27-MIN('06 (ind)'!BK$6:BK$37))/(MAX('06 (ind)'!BK$6:BK$37)-MIN('06 (ind)'!BK$6:BK$37))))))</f>
        <v>6.498479276668319</v>
      </c>
      <c r="BL28" s="75">
        <f>IF('06 (ind)'!BL$1="si",100*(('06 (ind)'!BL27-MIN('06 (ind)'!BL$6:BL$37))/(MAX('06 (ind)'!BL$6:BL$37)-MIN('06 (ind)'!BL$6:BL$37))),ABS(-100+(100*(('06 (ind)'!BL27-MIN('06 (ind)'!BL$6:BL$37))/(MAX('06 (ind)'!BL$6:BL$37)-MIN('06 (ind)'!BL$6:BL$37))))))</f>
        <v>5.6000000000000005</v>
      </c>
      <c r="BM28" s="75">
        <f>IF('06 (ind)'!BM$1="si",100*(('06 (ind)'!BM27-MIN('06 (ind)'!BM$6:BM$37))/(MAX('06 (ind)'!BM$6:BM$37)-MIN('06 (ind)'!BM$6:BM$37))),ABS(-100+(100*(('06 (ind)'!BM27-MIN('06 (ind)'!BM$6:BM$37))/(MAX('06 (ind)'!BM$6:BM$37)-MIN('06 (ind)'!BM$6:BM$37))))))</f>
        <v>27.35104696348084</v>
      </c>
      <c r="BN28" s="75">
        <f>IF('06 (ind)'!BN$1="si",100*(('06 (ind)'!BN27-MIN('06 (ind)'!BN$6:BN$37))/(MAX('06 (ind)'!BN$6:BN$37)-MIN('06 (ind)'!BN$6:BN$37))),ABS(-100+(100*(('06 (ind)'!BN27-MIN('06 (ind)'!BN$6:BN$37))/(MAX('06 (ind)'!BN$6:BN$37)-MIN('06 (ind)'!BN$6:BN$37))))))</f>
        <v>12.19243118120052</v>
      </c>
      <c r="BO28" s="75">
        <f>IF('06 (ind)'!BO$1="si",100*(('06 (ind)'!BO27-MIN('06 (ind)'!BO$6:BO$37))/(MAX('06 (ind)'!BO$6:BO$37)-MIN('06 (ind)'!BO$6:BO$37))),ABS(-100+(100*(('06 (ind)'!BO27-MIN('06 (ind)'!BO$6:BO$37))/(MAX('06 (ind)'!BO$6:BO$37)-MIN('06 (ind)'!BO$6:BO$37))))))</f>
        <v>34.372308572469414</v>
      </c>
      <c r="BP28" s="75">
        <f>IF('06 (ind)'!BP$1="si",100*(('06 (ind)'!BP27-MIN('06 (ind)'!BP$6:BP$37))/(MAX('06 (ind)'!BP$6:BP$37)-MIN('06 (ind)'!BP$6:BP$37))),ABS(-100+(100*(('06 (ind)'!BP27-MIN('06 (ind)'!BP$6:BP$37))/(MAX('06 (ind)'!BP$6:BP$37)-MIN('06 (ind)'!BP$6:BP$37))))))</f>
        <v>19.403269221308804</v>
      </c>
      <c r="BQ28" s="75">
        <f>IF('06 (ind)'!BQ$1="si",100*(('06 (ind)'!BQ27-MIN('06 (ind)'!BQ$6:BQ$37))/(MAX('06 (ind)'!BQ$6:BQ$37)-MIN('06 (ind)'!BQ$6:BQ$37))),ABS(-100+(100*(('06 (ind)'!BQ27-MIN('06 (ind)'!BQ$6:BQ$37))/(MAX('06 (ind)'!BQ$6:BQ$37)-MIN('06 (ind)'!BQ$6:BQ$37))))))</f>
        <v>38.943865785295188</v>
      </c>
      <c r="BR28" s="75">
        <f>IF('06 (ind)'!BR$1="si",100*(('06 (ind)'!BR27-MIN('06 (ind)'!BR$6:BR$37))/(MAX('06 (ind)'!BR$6:BR$37)-MIN('06 (ind)'!BR$6:BR$37))),ABS(-100+(100*(('06 (ind)'!BR27-MIN('06 (ind)'!BR$6:BR$37))/(MAX('06 (ind)'!BP$6:BP$37)-MIN('06 (ind)'!BR$6:BR$37))))))</f>
        <v>24.133642134156798</v>
      </c>
      <c r="BS28" s="75">
        <f>IF('06 (ind)'!BS$1="si",100*(('06 (ind)'!BS27-MIN('06 (ind)'!BS$6:BS$37))/(MAX('06 (ind)'!BS$6:BS$37)-MIN('06 (ind)'!BS$6:BS$37))),ABS(-100+(100*(('06 (ind)'!BS27-MIN('06 (ind)'!BS$6:BS$37))/(MAX('06 (ind)'!BQ$6:BQ$37)-MIN('06 (ind)'!BS$6:BS$37))))))</f>
        <v>17.169703923912653</v>
      </c>
      <c r="BT28" s="75">
        <f>IF('06 (ind)'!BT$1="si",100*(('06 (ind)'!BT27-MIN('06 (ind)'!BT$6:BT$37))/(MAX('06 (ind)'!BT$6:BT$37)-MIN('06 (ind)'!BT$6:BT$37))),ABS(-100+(100*(('06 (ind)'!BT27-MIN('06 (ind)'!BT$6:BT$37))/(MAX('06 (ind)'!BR$6:BR$37)-MIN('06 (ind)'!BT$6:BT$37))))))</f>
        <v>96.609732500000007</v>
      </c>
      <c r="BU28" s="75">
        <f>IF('06 (ind)'!BU$1="si",100*(('06 (ind)'!BU27-MIN('06 (ind)'!BU$6:BU$37))/(MAX('06 (ind)'!BU$6:BU$37)-MIN('06 (ind)'!BU$6:BU$37))),ABS(-100+(100*(('06 (ind)'!BU27-MIN('06 (ind)'!BU$6:BU$37))/(MAX('06 (ind)'!BU$6:BU$37)-MIN('06 (ind)'!BU$6:BU$37))))))</f>
        <v>34.390575441776164</v>
      </c>
      <c r="BV28" s="75">
        <f>IF('06 (ind)'!BV$1="si",100*(('06 (ind)'!BV27-MIN('06 (ind)'!BV$6:BV$37))/(MAX('06 (ind)'!BV$6:BV$37)-MIN('06 (ind)'!BV$6:BV$37))),ABS(-100+(100*(('06 (ind)'!BV27-MIN('06 (ind)'!BV$6:BV$37))/(MAX('06 (ind)'!BV$6:BV$37)-MIN('06 (ind)'!BV$6:BV$37))))))</f>
        <v>36.362284354550873</v>
      </c>
      <c r="BW28" s="75">
        <f>IF('06 (ind)'!BW$1="si",100*(('06 (ind)'!BW27-MIN('06 (ind)'!BW$6:BW$37))/(MAX('06 (ind)'!BW$6:BW$37)-MIN('06 (ind)'!BW$6:BW$37))),ABS(-100+(100*(('06 (ind)'!BW27-MIN('06 (ind)'!BW$6:BW$37))/(MAX('06 (ind)'!BW$6:BW$37)-MIN('06 (ind)'!BW$6:BW$37))))))</f>
        <v>56.25410158813493</v>
      </c>
      <c r="BX28" s="75">
        <f>IF('06 (ind)'!BX$1="si",100*(('06 (ind)'!BX27-MIN('06 (ind)'!BX$6:BX$37))/(MAX('06 (ind)'!BX$6:BX$37)-MIN('06 (ind)'!BX$6:BX$37))),ABS(-100+(100*(('06 (ind)'!BX27-MIN('06 (ind)'!BX$6:BX$37))/(MAX('06 (ind)'!BX$6:BX$37)-MIN('06 (ind)'!BX$6:BX$37))))))</f>
        <v>17.650307535560046</v>
      </c>
      <c r="BY28" s="75">
        <f>IF('06 (ind)'!BY$1="si",100*(('06 (ind)'!BY27-MIN('06 (ind)'!BY$6:BY$37))/(MAX('06 (ind)'!BY$6:BY$37)-MIN('06 (ind)'!BY$6:BY$37))),ABS(-100+(100*(('06 (ind)'!BY27-MIN('06 (ind)'!BY$6:BY$37))/(MAX('06 (ind)'!BY$6:BY$37)-MIN('06 (ind)'!BY$6:BY$37))))))</f>
        <v>21.455720831241713</v>
      </c>
      <c r="BZ28" s="75">
        <f>IF('06 (ind)'!BZ$1="si",100*(('06 (ind)'!BZ27-MIN('06 (ind)'!BZ$6:BZ$37))/(MAX('06 (ind)'!BZ$6:BZ$37)-MIN('06 (ind)'!BZ$6:BZ$37))),ABS(-100+(100*(('06 (ind)'!BZ27-MIN('06 (ind)'!BZ$6:BZ$37))/(MAX('06 (ind)'!BZ$6:BZ$37)-MIN('06 (ind)'!BZ$6:BZ$37))))))</f>
        <v>92.600713988692803</v>
      </c>
      <c r="CA28" s="75">
        <f>IF('06 (ind)'!CA$1="si",100*(('06 (ind)'!CA27-MIN('06 (ind)'!CA$6:CA$37))/(MAX('06 (ind)'!CA$6:CA$37)-MIN('06 (ind)'!CA$6:CA$37))),ABS(-100+(100*(('06 (ind)'!CA27-MIN('06 (ind)'!CA$6:CA$37))/(MAX('06 (ind)'!CA$6:CA$37)-MIN('06 (ind)'!CA$6:CA$37))))))</f>
        <v>42.203365479550712</v>
      </c>
      <c r="CB28" s="75">
        <f>IF('06 (ind)'!CB$1="si",100*(('06 (ind)'!CB27-MIN('06 (ind)'!CB$6:CB$37))/(MAX('06 (ind)'!CB$6:CB$37)-MIN('06 (ind)'!CB$6:CB$37))),ABS(-100+(100*(('06 (ind)'!CB27-MIN('06 (ind)'!CB$6:CB$37))/(MAX('06 (ind)'!CB$6:CB$37)-MIN('06 (ind)'!CB$6:CB$37))))))</f>
        <v>100</v>
      </c>
      <c r="CC28" s="75">
        <f>IF('06 (ind)'!CC$1="si",100*(('06 (ind)'!CC27-MIN('06 (ind)'!CC$6:CC$37))/(MAX('06 (ind)'!CC$6:CC$37)-MIN('06 (ind)'!CC$6:CC$37))),ABS(-100+(100*(('06 (ind)'!CC27-MIN('06 (ind)'!CC$6:CC$37))/(MAX('06 (ind)'!CC$6:CC$37)-MIN('06 (ind)'!CC$6:CC$37))))))</f>
        <v>66.327519494973416</v>
      </c>
      <c r="CD28" s="75">
        <f>IF('06 (ind)'!CD$1="si",100*(('06 (ind)'!CD27-MIN('06 (ind)'!CD$6:CD$37))/(MAX('06 (ind)'!CD$6:CD$37)-MIN('06 (ind)'!CD$6:CD$37))),ABS(-100+(100*(('06 (ind)'!CD27-MIN('06 (ind)'!CD$6:CD$37))/(MAX('06 (ind)'!CD$6:CD$37)-MIN('06 (ind)'!CD$6:CD$37))))))</f>
        <v>0.11809535839885413</v>
      </c>
      <c r="CE28" s="75">
        <f>IF('06 (ind)'!CE$1="si",100*(('06 (ind)'!CE27-MIN('06 (ind)'!CE$6:CE$37))/(MAX('06 (ind)'!CE$6:CE$37)-MIN('06 (ind)'!CE$6:CE$37))),ABS(-100+(100*(('06 (ind)'!CE27-MIN('06 (ind)'!CE$6:CE$37))/(MAX('06 (ind)'!CE$6:CE$37)-MIN('06 (ind)'!CE$6:CE$37))))))</f>
        <v>12.859118294915442</v>
      </c>
      <c r="CF28" s="75">
        <f>IF('06 (ind)'!CF$1="si",100*(('06 (ind)'!CF27-MIN('06 (ind)'!CF$6:CF$37))/(MAX('06 (ind)'!CF$6:CF$37)-MIN('06 (ind)'!CF$6:CF$37))),ABS(-100+(100*(('06 (ind)'!CF27-MIN('06 (ind)'!CF$6:CF$37))/(MAX('06 (ind)'!CF$6:CF$37)-MIN('06 (ind)'!CF$6:CF$37))))))</f>
        <v>21.296555720795471</v>
      </c>
      <c r="CG28" s="75">
        <f>IF('06 (ind)'!CG$1="si",100*(('06 (ind)'!CG27-MIN('06 (ind)'!CG$6:CG$37))/(MAX('06 (ind)'!CG$6:CG$37)-MIN('06 (ind)'!CG$6:CG$37))),ABS(-100+(100*(('06 (ind)'!CG27-MIN('06 (ind)'!CG$6:CG$37))/(MAX('06 (ind)'!CG$6:CG$37)-MIN('06 (ind)'!CG$6:CG$37))))))</f>
        <v>20.607583691363676</v>
      </c>
      <c r="CH28" s="75">
        <f>IF('06 (ind)'!CH$1="si",100*(('06 (ind)'!CH27-MIN('06 (ind)'!CH$6:CH$37))/(MAX('06 (ind)'!CH$6:CH$37)-MIN('06 (ind)'!CH$6:CH$37))),ABS(-100+(100*(('06 (ind)'!CH27-MIN('06 (ind)'!CH$6:CH$37))/(MAX('06 (ind)'!CH$6:CH$37)-MIN('06 (ind)'!CH$6:CH$37))))))</f>
        <v>21.491178264073323</v>
      </c>
      <c r="CI28" s="75">
        <f>IF('06 (ind)'!CI$1="si",100*(('06 (ind)'!CI27-MIN('06 (ind)'!CI$6:CI$37))/(MAX('06 (ind)'!CI$6:CI$37)-MIN('06 (ind)'!CI$6:CI$37))),ABS(-100+(100*(('06 (ind)'!CI27-MIN('06 (ind)'!CI$6:CI$37))/(MAX('06 (ind)'!CI$6:CI$37)-MIN('06 (ind)'!CI$6:CI$37))))))</f>
        <v>15.152232237512539</v>
      </c>
      <c r="CJ28" s="75">
        <f>IF('06 (ind)'!CJ$1="si",100*(('06 (ind)'!CJ27-MIN('06 (ind)'!CJ$6:CJ$37))/(MAX('06 (ind)'!CJ$6:CJ$37)-MIN('06 (ind)'!CJ$6:CJ$37))),ABS(-100+(100*(('06 (ind)'!CJ27-MIN('06 (ind)'!CJ$6:CJ$37))/(MAX('06 (ind)'!CJ$6:CJ$37)-MIN('06 (ind)'!CJ$6:CJ$37))))))</f>
        <v>100</v>
      </c>
      <c r="CK28" s="75">
        <f>IF('06 (ind)'!CK$1="si",100*(('06 (ind)'!CK27-MIN('06 (ind)'!CK$6:CK$37))/(MAX('06 (ind)'!CK$6:CK$37)-MIN('06 (ind)'!CK$6:CK$37))),ABS(-100+(100*(('06 (ind)'!CK27-MIN('06 (ind)'!CK$6:CK$37))/(MAX('06 (ind)'!CK$6:CK$37)-MIN('06 (ind)'!CK$6:CK$37))))))</f>
        <v>32.919016266792362</v>
      </c>
      <c r="CL28" s="75">
        <f>IF('06 (ind)'!CL$1="si",100*(('06 (ind)'!CL27-MIN('06 (ind)'!CL$6:CL$37))/(MAX('06 (ind)'!CL$6:CL$37)-MIN('06 (ind)'!CL$6:CL$37))),ABS(-100+(100*(('06 (ind)'!CL27-MIN('06 (ind)'!CL$6:CL$37))/(MAX('06 (ind)'!CL$6:CL$37)-MIN('06 (ind)'!CL$6:CL$37))))))</f>
        <v>38.464444936067792</v>
      </c>
      <c r="CM28" s="75">
        <f>IF('06 (ind)'!CM$1="si",100*(('06 (ind)'!CM27-MIN('06 (ind)'!CM$6:CM$37))/(MAX('06 (ind)'!CM$6:CM$37)-MIN('06 (ind)'!CM$6:CM$37))),ABS(-100+(100*(('06 (ind)'!CM27-MIN('06 (ind)'!CM$6:CM$37))/(MAX('06 (ind)'!CM$6:CM$37)-MIN('06 (ind)'!CM$6:CM$37))))))</f>
        <v>28.801941043605055</v>
      </c>
    </row>
    <row r="29" spans="1:91">
      <c r="A29" s="18" t="s">
        <v>227</v>
      </c>
      <c r="B29" s="87">
        <f>IF('06 (ind)'!B$1="si",100*(('06 (ind)'!B28-MIN('06 (ind)'!B$6:B$37))/(MAX('06 (ind)'!B$6:B$37)-MIN('06 (ind)'!B$6:B$37))),ABS(-100+(100*(('06 (ind)'!B28-MIN('06 (ind)'!B$6:B$37))/(MAX('06 (ind)'!B$6:B$37)-MIN('06 (ind)'!B$6:B$37))))))</f>
        <v>4.5606100782754826</v>
      </c>
      <c r="C29" s="87">
        <f>IF('06 (ind)'!C$1="si",100*(('06 (ind)'!C28-MIN('06 (ind)'!C$6:C$37))/(MAX('06 (ind)'!C$6:C$37)-MIN('06 (ind)'!C$6:C$37))),ABS(-100+(100*(('06 (ind)'!C28-MIN('06 (ind)'!C$6:C$37))/(MAX('06 (ind)'!C$6:C$37)-MIN('06 (ind)'!C$6:C$37))))))</f>
        <v>39.30221721741156</v>
      </c>
      <c r="D29" s="87">
        <f>IF('06 (ind)'!D$1="si",100*(('06 (ind)'!D28-MIN('06 (ind)'!D$6:D$37))/(MAX('06 (ind)'!D$6:D$37)-MIN('06 (ind)'!D$6:D$37))),ABS(-100+(100*(('06 (ind)'!D28-MIN('06 (ind)'!D$6:D$37))/(MAX('06 (ind)'!D$6:D$37)-MIN('06 (ind)'!D$6:D$37))))))</f>
        <v>48.336733879106561</v>
      </c>
      <c r="E29" s="87">
        <f>IF('06 (ind)'!E$1="si",100*(('06 (ind)'!E28-MIN('06 (ind)'!E$6:E$37))/(MAX('06 (ind)'!E$6:E$37)-MIN('06 (ind)'!E$6:E$37))),ABS(-100+(100*(('06 (ind)'!E28-MIN('06 (ind)'!E$6:E$37))/(MAX('06 (ind)'!E$6:E$37)-MIN('06 (ind)'!E$6:E$37))))))</f>
        <v>41.469229623006996</v>
      </c>
      <c r="F29" s="87">
        <f>IF('06 (ind)'!F$1="si",100*(('06 (ind)'!F28-MIN('06 (ind)'!F$6:F$37))/(MAX('06 (ind)'!F$6:F$37)-MIN('06 (ind)'!F$6:F$37))),ABS(-100+(100*(('06 (ind)'!F28-MIN('06 (ind)'!F$6:F$37))/(MAX('06 (ind)'!F$6:F$37)-MIN('06 (ind)'!F$6:F$37))))))</f>
        <v>40.740740740740748</v>
      </c>
      <c r="G29" s="87">
        <f>IF('06 (ind)'!G$1="si",100*(('06 (ind)'!G28-MIN('06 (ind)'!G$6:G$37))/(MAX('06 (ind)'!G$6:G$37)-MIN('06 (ind)'!G$6:G$37))),ABS(-100+(100*(('06 (ind)'!G28-MIN('06 (ind)'!G$6:G$37))/(MAX('06 (ind)'!G$6:G$37)-MIN('06 (ind)'!G$6:G$37))))))</f>
        <v>36.645962732919259</v>
      </c>
      <c r="H29" s="87">
        <f>IF('06 (ind)'!H$1="si",100*(('06 (ind)'!H28-MIN('06 (ind)'!H$6:H$37))/(MAX('06 (ind)'!H$6:H$37)-MIN('06 (ind)'!H$6:H$37))),ABS(-100+(100*(('06 (ind)'!H28-MIN('06 (ind)'!H$6:H$37))/(MAX('06 (ind)'!H$6:H$37)-MIN('06 (ind)'!H$6:H$37))))))</f>
        <v>0</v>
      </c>
      <c r="I29" s="87">
        <f>IF('06 (ind)'!I$1="si",100*(('06 (ind)'!I28-MIN('06 (ind)'!I$6:I$37))/(MAX('06 (ind)'!I$6:I$37)-MIN('06 (ind)'!I$6:I$37))),ABS(-100+(100*(('06 (ind)'!I28-MIN('06 (ind)'!I$6:I$37))/(MAX('06 (ind)'!I$6:I$37)-MIN('06 (ind)'!I$6:I$37))))))</f>
        <v>82.758620689655174</v>
      </c>
      <c r="J29" s="87">
        <f>IF('06 (ind)'!J$1="si",100*(('06 (ind)'!J28-MIN('06 (ind)'!J$6:J$37))/(MAX('06 (ind)'!J$6:J$37)-MIN('06 (ind)'!J$6:J$37))),ABS(-100+(100*(('06 (ind)'!J28-MIN('06 (ind)'!J$6:J$37))/(MAX('06 (ind)'!J$6:J$37)-MIN('06 (ind)'!J$6:J$37))))))</f>
        <v>79.683544303797476</v>
      </c>
      <c r="K29" s="87">
        <f>IF('06 (ind)'!K$1="si",100*(('06 (ind)'!K28-MIN('06 (ind)'!K$6:K$37))/(MAX('06 (ind)'!K$6:K$37)-MIN('06 (ind)'!K$6:K$37))),ABS(-100+(100*(('06 (ind)'!K28-MIN('06 (ind)'!K$6:K$37))/(MAX('06 (ind)'!K$6:K$37)-MIN('06 (ind)'!K$6:K$37))))))</f>
        <v>91.564035772990152</v>
      </c>
      <c r="L29" s="87">
        <f>IF('06 (ind)'!L$1="si",100*(('06 (ind)'!L28-MIN('06 (ind)'!L$6:L$37))/(MAX('06 (ind)'!L$6:L$37)-MIN('06 (ind)'!L$6:L$37))),ABS(-100+(100*(('06 (ind)'!L28-MIN('06 (ind)'!L$6:L$37))/(MAX('06 (ind)'!L$6:L$37)-MIN('06 (ind)'!L$6:L$37))))))</f>
        <v>83.963903439997353</v>
      </c>
      <c r="M29" s="87">
        <f>IF('06 (ind)'!M$1="si",100*(('06 (ind)'!M28-MIN('06 (ind)'!M$6:M$37))/(MAX('06 (ind)'!M$6:M$37)-MIN('06 (ind)'!M$6:M$37))),ABS(-100+(100*(('06 (ind)'!M28-MIN('06 (ind)'!M$6:M$37))/(MAX('06 (ind)'!M$6:M$37)-MIN('06 (ind)'!M$6:M$37))))))</f>
        <v>0.3657399032539696</v>
      </c>
      <c r="N29" s="87">
        <f>IF('06 (ind)'!N$1="si",100*(('06 (ind)'!N28-MIN('06 (ind)'!N$6:N$37))/(MAX('06 (ind)'!N$6:N$37)-MIN('06 (ind)'!N$6:N$37))),ABS(-100+(100*(('06 (ind)'!N28-MIN('06 (ind)'!N$6:N$37))/(MAX('06 (ind)'!N$6:N$37)-MIN('06 (ind)'!N$6:N$37))))))</f>
        <v>100</v>
      </c>
      <c r="O29" s="87">
        <f>IF('06 (ind)'!O$1="si",100*(('06 (ind)'!O28-MIN('06 (ind)'!O$6:O$37))/(MAX('06 (ind)'!O$6:O$37)-MIN('06 (ind)'!O$6:O$37))),ABS(-100+(100*(('06 (ind)'!O28-MIN('06 (ind)'!O$6:O$37))/(MAX('06 (ind)'!O$6:O$37)-MIN('06 (ind)'!O$6:O$37))))))</f>
        <v>95.238095238095241</v>
      </c>
      <c r="P29" s="87">
        <f>IF('06 (ind)'!P$1="si",100*(('06 (ind)'!P28-MIN('06 (ind)'!P$6:P$37))/(MAX('06 (ind)'!P$6:P$37)-MIN('06 (ind)'!P$6:P$37))),ABS(-100+(100*(('06 (ind)'!P28-MIN('06 (ind)'!P$6:P$37))/(MAX('06 (ind)'!P$6:P$37)-MIN('06 (ind)'!P$6:P$37))))))</f>
        <v>18.931300602322317</v>
      </c>
      <c r="Q29" s="87">
        <f>IF('06 (ind)'!Q$1="si",100*(('06 (ind)'!Q28-MIN('06 (ind)'!Q$6:Q$37))/(MAX('06 (ind)'!Q$6:Q$37)-MIN('06 (ind)'!Q$6:Q$37))),ABS(-100+(100*(('06 (ind)'!Q28-MIN('06 (ind)'!Q$6:Q$37))/(MAX('06 (ind)'!Q$6:Q$37)-MIN('06 (ind)'!Q$6:Q$37))))))</f>
        <v>0.1737444565240896</v>
      </c>
      <c r="R29" s="87">
        <f>IF('06 (ind)'!R$1="si",100*(('06 (ind)'!R28-MIN('06 (ind)'!R$6:R$37))/(MAX('06 (ind)'!R$6:R$37)-MIN('06 (ind)'!R$6:R$37))),ABS(-100+(100*(('06 (ind)'!R28-MIN('06 (ind)'!R$6:R$37))/(MAX('06 (ind)'!R$6:R$37)-MIN('06 (ind)'!R$6:R$37))))))</f>
        <v>0.54420733383143027</v>
      </c>
      <c r="S29" s="75">
        <f>ABS(ABS(('06 (ind)'!S28-((MAX('06 (ind)'!S$6:S$37)+MIN('06 (ind)'!S$6:S$37))/2))/(((MAX('06 (ind)'!S$6:S$37)+MIN('06 (ind)'!S$6:S$37))/2)-MAX('06 (ind)'!S$6:S$37))*100)-100)</f>
        <v>6.2438854883847341</v>
      </c>
      <c r="T29" s="75">
        <f>IF('06 (ind)'!T$1="si",100*(('06 (ind)'!T28-MIN('06 (ind)'!T$6:T$37))/(MAX('06 (ind)'!T$6:T$37)-MIN('06 (ind)'!T$6:T$37))),ABS(-100+(100*(('06 (ind)'!T28-MIN('06 (ind)'!T$6:T$37))/(MAX('06 (ind)'!T$6:T$37)-MIN('06 (ind)'!T$6:T$37))))))</f>
        <v>14.053496639499228</v>
      </c>
      <c r="U29" s="75">
        <f>IF('06 (ind)'!U$1="si",100*(('06 (ind)'!U28-MIN('06 (ind)'!U$6:U$37))/(MAX('06 (ind)'!U$6:U$37)-MIN('06 (ind)'!U$6:U$37))),ABS(-100+(100*(('06 (ind)'!U28-MIN('06 (ind)'!U$6:U$37))/(MAX('06 (ind)'!U$6:U$37)-MIN('06 (ind)'!U$6:U$37))))))</f>
        <v>0</v>
      </c>
      <c r="V29" s="75">
        <f>IF('06 (ind)'!V$1="si",100*(('06 (ind)'!V28-MIN('06 (ind)'!V$6:V$37))/(MAX('06 (ind)'!V$6:V$37)-MIN('06 (ind)'!V$6:V$37))),ABS(-100+(100*(('06 (ind)'!V28-MIN('06 (ind)'!V$6:V$37))/(MAX('06 (ind)'!V$6:V$37)-MIN('06 (ind)'!V$6:V$37))))))</f>
        <v>95.027624309392266</v>
      </c>
      <c r="W29" s="75">
        <f>IF('06 (ind)'!W$1="si",100*(('06 (ind)'!W28-MIN('06 (ind)'!W$6:W$37))/(MAX('06 (ind)'!W$6:W$37)-MIN('06 (ind)'!W$6:W$37))),ABS(-100+(100*(('06 (ind)'!W28-MIN('06 (ind)'!W$6:W$37))/(MAX('06 (ind)'!W$6:W$37)-MIN('06 (ind)'!W$6:W$37))))))</f>
        <v>60.933811613716649</v>
      </c>
      <c r="X29" s="75">
        <f>IF('06 (ind)'!X$1="si",100*(('06 (ind)'!X28-MIN('06 (ind)'!X$6:X$37))/(MAX('06 (ind)'!X$6:X$37)-MIN('06 (ind)'!X$6:X$37))),ABS(-100+(100*(('06 (ind)'!X28-MIN('06 (ind)'!X$6:X$37))/(MAX('06 (ind)'!X$6:X$37)-MIN('06 (ind)'!X$6:X$37))))))</f>
        <v>79.626002946473605</v>
      </c>
      <c r="Y29" s="75">
        <f>IF('06 (ind)'!Y$1="si",100*(('06 (ind)'!Y28-MIN('06 (ind)'!Y$6:Y$37))/(MAX('06 (ind)'!Y$6:Y$37)-MIN('06 (ind)'!Y$6:Y$37))),ABS(-100+(100*(('06 (ind)'!Y28-MIN('06 (ind)'!Y$6:Y$37))/(MAX('06 (ind)'!Y$6:Y$37)-MIN('06 (ind)'!Y$6:Y$37))))))</f>
        <v>78.326522074913115</v>
      </c>
      <c r="Z29" s="75">
        <f>IF('06 (ind)'!Z$1="si",100*(('06 (ind)'!Z28-MIN('06 (ind)'!Z$6:Z$37))/(MAX('06 (ind)'!Z$6:Z$37)-MIN('06 (ind)'!Z$6:Z$37))),ABS(-100+(100*(('06 (ind)'!Z28-MIN('06 (ind)'!Z$6:Z$37))/(MAX('06 (ind)'!Z$6:Z$37)-MIN('06 (ind)'!Z$6:Z$37))))))</f>
        <v>33.446142807304952</v>
      </c>
      <c r="AA29" s="75">
        <f>IF('06 (ind)'!AA$1="si",100*(('06 (ind)'!AA28-MIN('06 (ind)'!AA$6:AA$37))/(MAX('06 (ind)'!AA$6:AA$37)-MIN('06 (ind)'!AA$6:AA$37))),ABS(-100+(100*(('06 (ind)'!AA28-MIN('06 (ind)'!AA$6:AA$37))/(MAX('06 (ind)'!AA$6:AA$37)-MIN('06 (ind)'!AA$6:AA$37))))))</f>
        <v>89.415423079667619</v>
      </c>
      <c r="AB29" s="75">
        <f>IF('06 (ind)'!AB$1="si",100*(('06 (ind)'!AB28-MIN('06 (ind)'!AB$6:AB$37))/(MAX('06 (ind)'!AB$6:AB$37)-MIN('06 (ind)'!AB$6:AB$37))),ABS(-100+(100*(('06 (ind)'!AB28-MIN('06 (ind)'!AB$6:AB$37))/(MAX('06 (ind)'!AB$6:AB$37)-MIN('06 (ind)'!AB$6:AB$37))))))</f>
        <v>33.295144314241746</v>
      </c>
      <c r="AC29" s="75">
        <f>IF('06 (ind)'!AC$1="si",100*(('06 (ind)'!AC28-MIN('06 (ind)'!AC$6:AC$37))/(MAX('06 (ind)'!AC$6:AC$37)-MIN('06 (ind)'!AC$6:AC$37))),ABS(-100+(100*(('06 (ind)'!AC28-MIN('06 (ind)'!AC$6:AC$37))/(MAX('06 (ind)'!AC$6:AC$37)-MIN('06 (ind)'!AC$6:AC$37))))))</f>
        <v>100</v>
      </c>
      <c r="AD29" s="75">
        <f>IF('06 (ind)'!AD$1="si",100*(('06 (ind)'!AD28-MIN('06 (ind)'!AD$6:AD$37))/(MAX('06 (ind)'!AD$6:AD$37)-MIN('06 (ind)'!AD$6:AD$37))),ABS(-100+(100*(('06 (ind)'!AD28-MIN('06 (ind)'!AD$6:AD$37))/(MAX('06 (ind)'!AD$6:AD$37)-MIN('06 (ind)'!AD$6:AD$37))))))</f>
        <v>70.887917340285711</v>
      </c>
      <c r="AE29" s="75">
        <f>IF('06 (ind)'!AE$1="si",100*(('06 (ind)'!AE28-MIN('06 (ind)'!AE$6:AE$37))/(MAX('06 (ind)'!AE$6:AE$37)-MIN('06 (ind)'!AE$6:AE$37))),ABS(-100+(100*(('06 (ind)'!AE28-MIN('06 (ind)'!AE$6:AE$37))/(MAX('06 (ind)'!AE$6:AE$37)-MIN('06 (ind)'!AE$6:AE$37))))))</f>
        <v>47.96494648662555</v>
      </c>
      <c r="AF29" s="75">
        <f>IF('06 (ind)'!AF$1="si",100*(('06 (ind)'!AF28-MIN('06 (ind)'!AF$6:AF$37))/(MAX('06 (ind)'!AF$6:AF$37)-MIN('06 (ind)'!AF$6:AF$37))),ABS(-100+(100*(('06 (ind)'!AF28-MIN('06 (ind)'!AF$6:AF$37))/(MAX('06 (ind)'!AF$6:AF$37)-MIN('06 (ind)'!AF$6:AF$37))))))</f>
        <v>63.997482838688228</v>
      </c>
      <c r="AG29" s="75">
        <f>IF('06 (ind)'!AG$1="si",100*(('06 (ind)'!AG28-MIN('06 (ind)'!AG$6:AG$37))/(MAX('06 (ind)'!AG$6:AG$37)-MIN('06 (ind)'!AG$6:AG$37))),ABS(-100+(100*(('06 (ind)'!AG28-MIN('06 (ind)'!AG$6:AG$37))/(MAX('06 (ind)'!AG$6:AG$37)-MIN('06 (ind)'!AG$6:AG$37))))))</f>
        <v>78.453038674033195</v>
      </c>
      <c r="AH29" s="75">
        <f>IF('06 (ind)'!AH$1="si",100*(('06 (ind)'!AH28-MIN('06 (ind)'!AH$6:AH$37))/(MAX('06 (ind)'!AH$6:AH$37)-MIN('06 (ind)'!AH$6:AH$37))),ABS(-100+(100*(('06 (ind)'!AH28-MIN('06 (ind)'!AH$6:AH$37))/(MAX('06 (ind)'!AH$6:AH$37)-MIN('06 (ind)'!AH$6:AH$37))))))</f>
        <v>41.899441340782126</v>
      </c>
      <c r="AI29" s="75">
        <f>IF('06 (ind)'!AI$1="si",100*(('06 (ind)'!AI28-MIN('06 (ind)'!AI$6:AI$37))/(MAX('06 (ind)'!AI$6:AI$37)-MIN('06 (ind)'!AI$6:AI$37))),ABS(-100+(100*(('06 (ind)'!AI28-MIN('06 (ind)'!AI$6:AI$37))/(MAX('06 (ind)'!AI$6:AI$37)-MIN('06 (ind)'!AI$6:AI$37))))))</f>
        <v>0.82677018401702063</v>
      </c>
      <c r="AJ29" s="75">
        <f>IF('06 (ind)'!AJ$1="si",100*(('06 (ind)'!AJ28-MIN('06 (ind)'!AJ$6:AJ$37))/(MAX('06 (ind)'!AJ$6:AJ$37)-MIN('06 (ind)'!AJ$6:AJ$37))),ABS(-100+(100*(('06 (ind)'!AJ28-MIN('06 (ind)'!AJ$6:AJ$37))/(MAX('06 (ind)'!AJ$6:AJ$37)-MIN('06 (ind)'!AJ$6:AJ$37))))))</f>
        <v>73.429228998849268</v>
      </c>
      <c r="AK29" s="75">
        <f>IF('06 (ind)'!AK$1="si",100*(('06 (ind)'!AK28-MIN('06 (ind)'!AK$6:AK$37))/(MAX('06 (ind)'!AK$6:AK$37)-MIN('06 (ind)'!AK$6:AK$37))),ABS(-100+(100*(('06 (ind)'!AK28-MIN('06 (ind)'!AK$6:AK$37))/(MAX('06 (ind)'!AK$6:AK$37)-MIN('06 (ind)'!AK$6:AK$37))))))</f>
        <v>8.8606039903043321</v>
      </c>
      <c r="AL29" s="75">
        <f>IF('06 (ind)'!AL$1="si",100*(('06 (ind)'!AL28-MIN('06 (ind)'!AL$6:AL$37))/(MAX('06 (ind)'!AL$6:AL$37)-MIN('06 (ind)'!AL$6:AL$37))),ABS(-100+(100*(('06 (ind)'!AL28-MIN('06 (ind)'!AL$6:AL$37))/(MAX('06 (ind)'!AL$6:AL$37)-MIN('06 (ind)'!AL$6:AL$37))))))</f>
        <v>80.738275593626582</v>
      </c>
      <c r="AM29" s="75">
        <f>IF('06 (ind)'!AM$1="si",100*(('06 (ind)'!AM28-MIN('06 (ind)'!AM$6:AM$37))/(MAX('06 (ind)'!AM$6:AM$37)-MIN('06 (ind)'!AM$6:AM$37))),ABS(-100+(100*(('06 (ind)'!AM28-MIN('06 (ind)'!AM$6:AM$37))/(MAX('06 (ind)'!AM$6:AM$37)-MIN('06 (ind)'!AM$6:AM$37))))))</f>
        <v>63.201952259028396</v>
      </c>
      <c r="AN29" s="75">
        <f>IF('06 (ind)'!AN$1="si",100*(('06 (ind)'!AN28-MIN('06 (ind)'!AN$6:AN$37))/(MAX('06 (ind)'!AN$6:AN$37)-MIN('06 (ind)'!AN$6:AN$37))),ABS(-100+(100*(('06 (ind)'!AN28-MIN('06 (ind)'!AN$6:AN$37))/(MAX('06 (ind)'!AN$6:AN$37)-MIN('06 (ind)'!AN$6:AN$37))))))</f>
        <v>68.491158470985894</v>
      </c>
      <c r="AO29" s="75">
        <f>IF('06 (ind)'!AO$1="si",100*(('06 (ind)'!AO28-MIN('06 (ind)'!AO$6:AO$37))/(MAX('06 (ind)'!AO$6:AO$37)-MIN('06 (ind)'!AO$6:AO$37))),ABS(-100+(100*(('06 (ind)'!AO28-MIN('06 (ind)'!AO$6:AO$37))/(MAX('06 (ind)'!AO$6:AO$37)-MIN('06 (ind)'!AO$6:AO$37))))))</f>
        <v>76.919344257200748</v>
      </c>
      <c r="AP29" s="75">
        <f>IF('06 (ind)'!AP$1="si",100*(('06 (ind)'!AP28-MIN('06 (ind)'!AP$6:AP$37))/(MAX('06 (ind)'!AP$6:AP$37)-MIN('06 (ind)'!AP$6:AP$37))),ABS(-100+(100*(('06 (ind)'!AP28-MIN('06 (ind)'!AP$6:AP$37))/(MAX('06 (ind)'!AP$6:AP$37)-MIN('06 (ind)'!AP$6:AP$37))))))</f>
        <v>59.276437847866418</v>
      </c>
      <c r="AQ29" s="75">
        <f>IF('06 (ind)'!AQ$1="si",100*(('06 (ind)'!AQ28-MIN('06 (ind)'!AQ$6:AQ$37))/(MAX('06 (ind)'!AQ$6:AQ$37)-MIN('06 (ind)'!AQ$6:AQ$37))),ABS(-100+(100*(('06 (ind)'!AQ28-MIN('06 (ind)'!AQ$6:AQ$37))/(MAX('06 (ind)'!AQ$6:AQ$37)-MIN('06 (ind)'!AQ$6:AQ$37))))))</f>
        <v>16.406560434691048</v>
      </c>
      <c r="AR29" s="75">
        <f>IF('06 (ind)'!AR$1="si",100*(('06 (ind)'!AR28-MIN('06 (ind)'!AR$6:AR$37))/(MAX('06 (ind)'!AR$6:AR$37)-MIN('06 (ind)'!AR$6:AR$37))),ABS(-100+(100*(('06 (ind)'!AR28-MIN('06 (ind)'!AR$6:AR$37))/(MAX('06 (ind)'!AR$6:AR$37)-MIN('06 (ind)'!AR$6:AR$37))))))</f>
        <v>100</v>
      </c>
      <c r="AS29" s="75">
        <f>IF('06 (ind)'!AS$1="si",100*(('06 (ind)'!AS28-MIN('06 (ind)'!AS$6:AS$37))/(MAX('06 (ind)'!AS$6:AS$37)-MIN('06 (ind)'!AS$6:AS$37))),ABS(-100+(100*(('06 (ind)'!AS28-MIN('06 (ind)'!AS$6:AS$37))/(MAX('06 (ind)'!AS$6:AS$37)-MIN('06 (ind)'!AS$6:AS$37))))))</f>
        <v>64.088397790055254</v>
      </c>
      <c r="AT29" s="75">
        <f>IF('06 (ind)'!AT$1="si",100*(('06 (ind)'!AT28-MIN('06 (ind)'!AT$6:AT$37))/(MAX('06 (ind)'!AT$6:AT$37)-MIN('06 (ind)'!AT$6:AT$37))),ABS(-100+(100*(('06 (ind)'!AT28-MIN('06 (ind)'!AT$6:AT$37))/(MAX('06 (ind)'!AT$6:AT$37)-MIN('06 (ind)'!AT$6:AT$37))))))</f>
        <v>0</v>
      </c>
      <c r="AU29" s="75">
        <f>IF('06 (ind)'!AU$1="si",100*(('06 (ind)'!AU28-MIN('06 (ind)'!AU$6:AU$37))/(MAX('06 (ind)'!AU$6:AU$37)-MIN('06 (ind)'!AU$6:AU$37))),ABS(-100+(100*(('06 (ind)'!AU28-MIN('06 (ind)'!AU$6:AU$37))/(MAX('06 (ind)'!AU$6:AU$37)-MIN('06 (ind)'!AU$6:AU$37))))))</f>
        <v>49.216300940438863</v>
      </c>
      <c r="AV29" s="75">
        <f>IF('06 (ind)'!AV$1="si",100*(('06 (ind)'!AV28-MIN('06 (ind)'!AV$6:AV$37))/(MAX('06 (ind)'!AV$6:AV$37)-MIN('06 (ind)'!AV$6:AV$37))),ABS(-100+(100*(('06 (ind)'!AV28-MIN('06 (ind)'!AV$6:AV$37))/(MAX('06 (ind)'!AV$6:AV$37)-MIN('06 (ind)'!AV$6:AV$37))))))</f>
        <v>74.870017331022524</v>
      </c>
      <c r="AW29" s="75">
        <f>IF('06 (ind)'!AW$1="si",100*(('06 (ind)'!AW28-MIN('06 (ind)'!AW$6:AW$37))/(MAX('06 (ind)'!AW$6:AW$37)-MIN('06 (ind)'!AW$6:AW$37))),ABS(-100+(100*(('06 (ind)'!AW28-MIN('06 (ind)'!AW$6:AW$37))/(MAX('06 (ind)'!AW$6:AW$37)-MIN('06 (ind)'!AW$6:AW$37))))))</f>
        <v>71.262989608313347</v>
      </c>
      <c r="AX29" s="75">
        <f>IF('06 (ind)'!AX$1="si",100*(('06 (ind)'!AX28-MIN('06 (ind)'!AX$6:AX$37))/(MAX('06 (ind)'!AX$6:AX$37)-MIN('06 (ind)'!AX$6:AX$37))),ABS(-100+(100*(('06 (ind)'!AX28-MIN('06 (ind)'!AX$6:AX$37))/(MAX('06 (ind)'!AX$6:AX$37)-MIN('06 (ind)'!AX$6:AX$37))))))</f>
        <v>11.425410740898393</v>
      </c>
      <c r="AY29" s="75">
        <f>IF('06 (ind)'!AY$1="si",100*(('06 (ind)'!AY28-MIN('06 (ind)'!AY$6:AY$37))/(MAX('06 (ind)'!AY$6:AY$37)-MIN('06 (ind)'!AY$6:AY$37))),ABS(-100+(100*(('06 (ind)'!AY28-MIN('06 (ind)'!AY$6:AY$37))/(MAX('06 (ind)'!AY$6:AY$37)-MIN('06 (ind)'!AY$6:AY$37))))))</f>
        <v>54.234062797335945</v>
      </c>
      <c r="AZ29" s="75">
        <f>IF('06 (ind)'!AZ$1="si",100*(('06 (ind)'!AZ28-MIN('06 (ind)'!AZ$6:AZ$37))/(MAX('06 (ind)'!AZ$6:AZ$37)-MIN('06 (ind)'!AZ$6:AZ$37))),ABS(-100+(100*(('06 (ind)'!AZ28-MIN('06 (ind)'!AZ$6:AZ$37))/(MAX('06 (ind)'!AZ$6:AZ$37)-MIN('06 (ind)'!AZ$6:AZ$37))))))</f>
        <v>75.560878469256238</v>
      </c>
      <c r="BA29" s="75">
        <f>IF('06 (ind)'!BA$1="si",100*(('06 (ind)'!BA28-MIN('06 (ind)'!BA$6:BA$37))/(MAX('06 (ind)'!BA$6:BA$37)-MIN('06 (ind)'!BA$6:BA$37))),ABS(-100+(100*(('06 (ind)'!BA28-MIN('06 (ind)'!BA$6:BA$37))/(MAX('06 (ind)'!BA$6:BA$37)-MIN('06 (ind)'!BA$6:BA$37))))))</f>
        <v>26.269004975546689</v>
      </c>
      <c r="BB29" s="75">
        <f>IF('06 (ind)'!BB$1="si",100*(('06 (ind)'!BB28-MIN('06 (ind)'!BB$6:BB$37))/(MAX('06 (ind)'!BB$6:BB$37)-MIN('06 (ind)'!BB$6:BB$37))),ABS(-100+(100*(('06 (ind)'!BB28-MIN('06 (ind)'!BB$6:BB$37))/(MAX('06 (ind)'!BB$6:BB$37)-MIN('06 (ind)'!BB$6:BB$37))))))</f>
        <v>22.885706166539791</v>
      </c>
      <c r="BC29" s="75">
        <f>IF('06 (ind)'!BC$1="si",100*(('06 (ind)'!BC28-MIN('06 (ind)'!BC$6:BC$37))/(MAX('06 (ind)'!BC$6:BC$37)-MIN('06 (ind)'!BC$6:BC$37))),ABS(-100+(100*(('06 (ind)'!BC28-MIN('06 (ind)'!BC$6:BC$37))/(MAX('06 (ind)'!BC$6:BC$37)-MIN('06 (ind)'!BC$6:BC$37))))))</f>
        <v>10.804795309840136</v>
      </c>
      <c r="BD29" s="75">
        <f>IF('06 (ind)'!BD$1="si",100*(('06 (ind)'!BD28-MIN('06 (ind)'!BD$6:BD$37))/(MAX('06 (ind)'!BD$6:BD$37)-MIN('06 (ind)'!BD$6:BD$37))),ABS(-100+(100*(('06 (ind)'!BD28-MIN('06 (ind)'!BD$6:BD$37))/(MAX('06 (ind)'!BD$6:BD$37)-MIN('06 (ind)'!BD$6:BD$37))))))</f>
        <v>73.895441892090247</v>
      </c>
      <c r="BE29" s="75">
        <f>IF('06 (ind)'!BE$1="si",100*(('06 (ind)'!BE28-MIN('06 (ind)'!BE$6:BE$37))/(MAX('06 (ind)'!BE$6:BE$37)-MIN('06 (ind)'!BE$6:BE$37))),ABS(-100+(100*(('06 (ind)'!BE28-MIN('06 (ind)'!BE$6:BE$37))/(MAX('06 (ind)'!BE$6:BE$37)-MIN('06 (ind)'!BE$6:BE$37))))))</f>
        <v>100</v>
      </c>
      <c r="BF29" s="75">
        <f>IF('06 (ind)'!BF$1="si",100*(('06 (ind)'!BF28-MIN('06 (ind)'!BF$6:BF$37))/(MAX('06 (ind)'!BF$6:BF$37)-MIN('06 (ind)'!BF$6:BF$37))),ABS(-100+(100*(('06 (ind)'!BF28-MIN('06 (ind)'!BF$6:BF$37))/(MAX('06 (ind)'!BF$6:BF$37)-MIN('06 (ind)'!BF$6:BF$37))))))</f>
        <v>82.826229235760636</v>
      </c>
      <c r="BG29" s="75">
        <f>IF('06 (ind)'!BG$1="si",100*(('06 (ind)'!BG28-MIN('06 (ind)'!BG$6:BG$37))/(MAX('06 (ind)'!BG$6:BG$37)-MIN('06 (ind)'!BG$6:BG$37))),ABS(-100+(100*(('06 (ind)'!BG28-MIN('06 (ind)'!BG$6:BG$37))/(MAX('06 (ind)'!BG$6:BG$37)-MIN('06 (ind)'!BG$6:BG$37))))))</f>
        <v>23.971250380552672</v>
      </c>
      <c r="BH29" s="75">
        <f>IF('06 (ind)'!BH$1="si",100*(('06 (ind)'!BH28-MIN('06 (ind)'!BH$6:BH$37))/(MAX('06 (ind)'!BH$6:BH$37)-MIN('06 (ind)'!BH$6:BH$37))),ABS(-100+(100*(('06 (ind)'!BH28-MIN('06 (ind)'!BH$6:BH$37))/(MAX('06 (ind)'!BH$6:BH$37)-MIN('06 (ind)'!BH$6:BH$37))))))</f>
        <v>17.847333213484127</v>
      </c>
      <c r="BI29" s="75">
        <f>IF('06 (ind)'!BI$1="si",100*(('06 (ind)'!BI28-MIN('06 (ind)'!BI$6:BI$37))/(MAX('06 (ind)'!BI$6:BI$37)-MIN('06 (ind)'!BI$6:BI$37))),ABS(-100+(100*(('06 (ind)'!BI28-MIN('06 (ind)'!BI$6:BI$37))/(MAX('06 (ind)'!BI$6:BI$37)-MIN('06 (ind)'!BI$6:BI$37))))))</f>
        <v>93.956972962730077</v>
      </c>
      <c r="BJ29" s="75">
        <f>IF('06 (ind)'!BJ$1="si",100*(('06 (ind)'!BJ28-MIN('06 (ind)'!BJ$6:BJ$37))/(MAX('06 (ind)'!BJ$6:BJ$37)-MIN('06 (ind)'!BJ$6:BJ$37))),ABS(-100+(100*(('06 (ind)'!BJ28-MIN('06 (ind)'!BJ$6:BJ$37))/(MAX('06 (ind)'!BJ$6:BJ$37)-MIN('06 (ind)'!BJ$6:BJ$37))))))</f>
        <v>15.20597359308476</v>
      </c>
      <c r="BK29" s="75">
        <f>IF('06 (ind)'!BK$1="si",100*(('06 (ind)'!BK28-MIN('06 (ind)'!BK$6:BK$37))/(MAX('06 (ind)'!BK$6:BK$37)-MIN('06 (ind)'!BK$6:BK$37))),ABS(-100+(100*(('06 (ind)'!BK28-MIN('06 (ind)'!BK$6:BK$37))/(MAX('06 (ind)'!BK$6:BK$37)-MIN('06 (ind)'!BK$6:BK$37))))))</f>
        <v>68.009815909298737</v>
      </c>
      <c r="BL29" s="75">
        <f>IF('06 (ind)'!BL$1="si",100*(('06 (ind)'!BL28-MIN('06 (ind)'!BL$6:BL$37))/(MAX('06 (ind)'!BL$6:BL$37)-MIN('06 (ind)'!BL$6:BL$37))),ABS(-100+(100*(('06 (ind)'!BL28-MIN('06 (ind)'!BL$6:BL$37))/(MAX('06 (ind)'!BL$6:BL$37)-MIN('06 (ind)'!BL$6:BL$37))))))</f>
        <v>64.8</v>
      </c>
      <c r="BM29" s="75">
        <f>IF('06 (ind)'!BM$1="si",100*(('06 (ind)'!BM28-MIN('06 (ind)'!BM$6:BM$37))/(MAX('06 (ind)'!BM$6:BM$37)-MIN('06 (ind)'!BM$6:BM$37))),ABS(-100+(100*(('06 (ind)'!BM28-MIN('06 (ind)'!BM$6:BM$37))/(MAX('06 (ind)'!BM$6:BM$37)-MIN('06 (ind)'!BM$6:BM$37))))))</f>
        <v>100</v>
      </c>
      <c r="BN29" s="75">
        <f>IF('06 (ind)'!BN$1="si",100*(('06 (ind)'!BN28-MIN('06 (ind)'!BN$6:BN$37))/(MAX('06 (ind)'!BN$6:BN$37)-MIN('06 (ind)'!BN$6:BN$37))),ABS(-100+(100*(('06 (ind)'!BN28-MIN('06 (ind)'!BN$6:BN$37))/(MAX('06 (ind)'!BN$6:BN$37)-MIN('06 (ind)'!BN$6:BN$37))))))</f>
        <v>41.490329423545234</v>
      </c>
      <c r="BO29" s="75">
        <f>IF('06 (ind)'!BO$1="si",100*(('06 (ind)'!BO28-MIN('06 (ind)'!BO$6:BO$37))/(MAX('06 (ind)'!BO$6:BO$37)-MIN('06 (ind)'!BO$6:BO$37))),ABS(-100+(100*(('06 (ind)'!BO28-MIN('06 (ind)'!BO$6:BO$37))/(MAX('06 (ind)'!BO$6:BO$37)-MIN('06 (ind)'!BO$6:BO$37))))))</f>
        <v>37.172474617535741</v>
      </c>
      <c r="BP29" s="75">
        <f>IF('06 (ind)'!BP$1="si",100*(('06 (ind)'!BP28-MIN('06 (ind)'!BP$6:BP$37))/(MAX('06 (ind)'!BP$6:BP$37)-MIN('06 (ind)'!BP$6:BP$37))),ABS(-100+(100*(('06 (ind)'!BP28-MIN('06 (ind)'!BP$6:BP$37))/(MAX('06 (ind)'!BP$6:BP$37)-MIN('06 (ind)'!BP$6:BP$37))))))</f>
        <v>37.458756759307356</v>
      </c>
      <c r="BQ29" s="75">
        <f>IF('06 (ind)'!BQ$1="si",100*(('06 (ind)'!BQ28-MIN('06 (ind)'!BQ$6:BQ$37))/(MAX('06 (ind)'!BQ$6:BQ$37)-MIN('06 (ind)'!BQ$6:BQ$37))),ABS(-100+(100*(('06 (ind)'!BQ28-MIN('06 (ind)'!BQ$6:BQ$37))/(MAX('06 (ind)'!BQ$6:BQ$37)-MIN('06 (ind)'!BQ$6:BQ$37))))))</f>
        <v>41.319710684634998</v>
      </c>
      <c r="BR29" s="75">
        <f>IF('06 (ind)'!BR$1="si",100*(('06 (ind)'!BR28-MIN('06 (ind)'!BR$6:BR$37))/(MAX('06 (ind)'!BR$6:BR$37)-MIN('06 (ind)'!BR$6:BR$37))),ABS(-100+(100*(('06 (ind)'!BR28-MIN('06 (ind)'!BR$6:BR$37))/(MAX('06 (ind)'!BP$6:BP$37)-MIN('06 (ind)'!BR$6:BR$37))))))</f>
        <v>26.458210885153399</v>
      </c>
      <c r="BS29" s="75">
        <f>IF('06 (ind)'!BS$1="si",100*(('06 (ind)'!BS28-MIN('06 (ind)'!BS$6:BS$37))/(MAX('06 (ind)'!BS$6:BS$37)-MIN('06 (ind)'!BS$6:BS$37))),ABS(-100+(100*(('06 (ind)'!BS28-MIN('06 (ind)'!BS$6:BS$37))/(MAX('06 (ind)'!BQ$6:BQ$37)-MIN('06 (ind)'!BS$6:BS$37))))))</f>
        <v>38.203161806773302</v>
      </c>
      <c r="BT29" s="75">
        <f>IF('06 (ind)'!BT$1="si",100*(('06 (ind)'!BT28-MIN('06 (ind)'!BT$6:BT$37))/(MAX('06 (ind)'!BT$6:BT$37)-MIN('06 (ind)'!BT$6:BT$37))),ABS(-100+(100*(('06 (ind)'!BT28-MIN('06 (ind)'!BT$6:BT$37))/(MAX('06 (ind)'!BR$6:BR$37)-MIN('06 (ind)'!BT$6:BT$37))))))</f>
        <v>87.880848749999998</v>
      </c>
      <c r="BU29" s="75">
        <f>IF('06 (ind)'!BU$1="si",100*(('06 (ind)'!BU28-MIN('06 (ind)'!BU$6:BU$37))/(MAX('06 (ind)'!BU$6:BU$37)-MIN('06 (ind)'!BU$6:BU$37))),ABS(-100+(100*(('06 (ind)'!BU28-MIN('06 (ind)'!BU$6:BU$37))/(MAX('06 (ind)'!BU$6:BU$37)-MIN('06 (ind)'!BU$6:BU$37))))))</f>
        <v>0</v>
      </c>
      <c r="BV29" s="75">
        <f>IF('06 (ind)'!BV$1="si",100*(('06 (ind)'!BV28-MIN('06 (ind)'!BV$6:BV$37))/(MAX('06 (ind)'!BV$6:BV$37)-MIN('06 (ind)'!BV$6:BV$37))),ABS(-100+(100*(('06 (ind)'!BV28-MIN('06 (ind)'!BV$6:BV$37))/(MAX('06 (ind)'!BV$6:BV$37)-MIN('06 (ind)'!BV$6:BV$37))))))</f>
        <v>6.618084473527662</v>
      </c>
      <c r="BW29" s="75">
        <f>IF('06 (ind)'!BW$1="si",100*(('06 (ind)'!BW28-MIN('06 (ind)'!BW$6:BW$37))/(MAX('06 (ind)'!BW$6:BW$37)-MIN('06 (ind)'!BW$6:BW$37))),ABS(-100+(100*(('06 (ind)'!BW28-MIN('06 (ind)'!BW$6:BW$37))/(MAX('06 (ind)'!BW$6:BW$37)-MIN('06 (ind)'!BW$6:BW$37))))))</f>
        <v>65.625410158813494</v>
      </c>
      <c r="BX29" s="75">
        <f>IF('06 (ind)'!BX$1="si",100*(('06 (ind)'!BX28-MIN('06 (ind)'!BX$6:BX$37))/(MAX('06 (ind)'!BX$6:BX$37)-MIN('06 (ind)'!BX$6:BX$37))),ABS(-100+(100*(('06 (ind)'!BX28-MIN('06 (ind)'!BX$6:BX$37))/(MAX('06 (ind)'!BX$6:BX$37)-MIN('06 (ind)'!BX$6:BX$37))))))</f>
        <v>39.495781530306203</v>
      </c>
      <c r="BY29" s="75">
        <f>IF('06 (ind)'!BY$1="si",100*(('06 (ind)'!BY28-MIN('06 (ind)'!BY$6:BY$37))/(MAX('06 (ind)'!BY$6:BY$37)-MIN('06 (ind)'!BY$6:BY$37))),ABS(-100+(100*(('06 (ind)'!BY28-MIN('06 (ind)'!BY$6:BY$37))/(MAX('06 (ind)'!BY$6:BY$37)-MIN('06 (ind)'!BY$6:BY$37))))))</f>
        <v>21.455720831241713</v>
      </c>
      <c r="BZ29" s="75">
        <f>IF('06 (ind)'!BZ$1="si",100*(('06 (ind)'!BZ28-MIN('06 (ind)'!BZ$6:BZ$37))/(MAX('06 (ind)'!BZ$6:BZ$37)-MIN('06 (ind)'!BZ$6:BZ$37))),ABS(-100+(100*(('06 (ind)'!BZ28-MIN('06 (ind)'!BZ$6:BZ$37))/(MAX('06 (ind)'!BZ$6:BZ$37)-MIN('06 (ind)'!BZ$6:BZ$37))))))</f>
        <v>99.20030997475024</v>
      </c>
      <c r="CA29" s="75">
        <f>IF('06 (ind)'!CA$1="si",100*(('06 (ind)'!CA28-MIN('06 (ind)'!CA$6:CA$37))/(MAX('06 (ind)'!CA$6:CA$37)-MIN('06 (ind)'!CA$6:CA$37))),ABS(-100+(100*(('06 (ind)'!CA28-MIN('06 (ind)'!CA$6:CA$37))/(MAX('06 (ind)'!CA$6:CA$37)-MIN('06 (ind)'!CA$6:CA$37))))))</f>
        <v>0</v>
      </c>
      <c r="CB29" s="75">
        <f>IF('06 (ind)'!CB$1="si",100*(('06 (ind)'!CB28-MIN('06 (ind)'!CB$6:CB$37))/(MAX('06 (ind)'!CB$6:CB$37)-MIN('06 (ind)'!CB$6:CB$37))),ABS(-100+(100*(('06 (ind)'!CB28-MIN('06 (ind)'!CB$6:CB$37))/(MAX('06 (ind)'!CB$6:CB$37)-MIN('06 (ind)'!CB$6:CB$37))))))</f>
        <v>73.61702127659575</v>
      </c>
      <c r="CC29" s="75">
        <f>IF('06 (ind)'!CC$1="si",100*(('06 (ind)'!CC28-MIN('06 (ind)'!CC$6:CC$37))/(MAX('06 (ind)'!CC$6:CC$37)-MIN('06 (ind)'!CC$6:CC$37))),ABS(-100+(100*(('06 (ind)'!CC28-MIN('06 (ind)'!CC$6:CC$37))/(MAX('06 (ind)'!CC$6:CC$37)-MIN('06 (ind)'!CC$6:CC$37))))))</f>
        <v>61.446945502557277</v>
      </c>
      <c r="CD29" s="75">
        <f>IF('06 (ind)'!CD$1="si",100*(('06 (ind)'!CD28-MIN('06 (ind)'!CD$6:CD$37))/(MAX('06 (ind)'!CD$6:CD$37)-MIN('06 (ind)'!CD$6:CD$37))),ABS(-100+(100*(('06 (ind)'!CD28-MIN('06 (ind)'!CD$6:CD$37))/(MAX('06 (ind)'!CD$6:CD$37)-MIN('06 (ind)'!CD$6:CD$37))))))</f>
        <v>100</v>
      </c>
      <c r="CE29" s="75">
        <f>IF('06 (ind)'!CE$1="si",100*(('06 (ind)'!CE28-MIN('06 (ind)'!CE$6:CE$37))/(MAX('06 (ind)'!CE$6:CE$37)-MIN('06 (ind)'!CE$6:CE$37))),ABS(-100+(100*(('06 (ind)'!CE28-MIN('06 (ind)'!CE$6:CE$37))/(MAX('06 (ind)'!CE$6:CE$37)-MIN('06 (ind)'!CE$6:CE$37))))))</f>
        <v>100</v>
      </c>
      <c r="CF29" s="75">
        <f>IF('06 (ind)'!CF$1="si",100*(('06 (ind)'!CF28-MIN('06 (ind)'!CF$6:CF$37))/(MAX('06 (ind)'!CF$6:CF$37)-MIN('06 (ind)'!CF$6:CF$37))),ABS(-100+(100*(('06 (ind)'!CF28-MIN('06 (ind)'!CF$6:CF$37))/(MAX('06 (ind)'!CF$6:CF$37)-MIN('06 (ind)'!CF$6:CF$37))))))</f>
        <v>1.2324021872832567</v>
      </c>
      <c r="CG29" s="75">
        <f>IF('06 (ind)'!CG$1="si",100*(('06 (ind)'!CG28-MIN('06 (ind)'!CG$6:CG$37))/(MAX('06 (ind)'!CG$6:CG$37)-MIN('06 (ind)'!CG$6:CG$37))),ABS(-100+(100*(('06 (ind)'!CG28-MIN('06 (ind)'!CG$6:CG$37))/(MAX('06 (ind)'!CG$6:CG$37)-MIN('06 (ind)'!CG$6:CG$37))))))</f>
        <v>30.151432627869152</v>
      </c>
      <c r="CH29" s="75">
        <f>IF('06 (ind)'!CH$1="si",100*(('06 (ind)'!CH28-MIN('06 (ind)'!CH$6:CH$37))/(MAX('06 (ind)'!CH$6:CH$37)-MIN('06 (ind)'!CH$6:CH$37))),ABS(-100+(100*(('06 (ind)'!CH28-MIN('06 (ind)'!CH$6:CH$37))/(MAX('06 (ind)'!CH$6:CH$37)-MIN('06 (ind)'!CH$6:CH$37))))))</f>
        <v>33.232058255080013</v>
      </c>
      <c r="CI29" s="75">
        <f>IF('06 (ind)'!CI$1="si",100*(('06 (ind)'!CI28-MIN('06 (ind)'!CI$6:CI$37))/(MAX('06 (ind)'!CI$6:CI$37)-MIN('06 (ind)'!CI$6:CI$37))),ABS(-100+(100*(('06 (ind)'!CI28-MIN('06 (ind)'!CI$6:CI$37))/(MAX('06 (ind)'!CI$6:CI$37)-MIN('06 (ind)'!CI$6:CI$37))))))</f>
        <v>15.769890083494174</v>
      </c>
      <c r="CJ29" s="75">
        <f>IF('06 (ind)'!CJ$1="si",100*(('06 (ind)'!CJ28-MIN('06 (ind)'!CJ$6:CJ$37))/(MAX('06 (ind)'!CJ$6:CJ$37)-MIN('06 (ind)'!CJ$6:CJ$37))),ABS(-100+(100*(('06 (ind)'!CJ28-MIN('06 (ind)'!CJ$6:CJ$37))/(MAX('06 (ind)'!CJ$6:CJ$37)-MIN('06 (ind)'!CJ$6:CJ$37))))))</f>
        <v>72.291888524748259</v>
      </c>
      <c r="CK29" s="75">
        <f>IF('06 (ind)'!CK$1="si",100*(('06 (ind)'!CK28-MIN('06 (ind)'!CK$6:CK$37))/(MAX('06 (ind)'!CK$6:CK$37)-MIN('06 (ind)'!CK$6:CK$37))),ABS(-100+(100*(('06 (ind)'!CK28-MIN('06 (ind)'!CK$6:CK$37))/(MAX('06 (ind)'!CK$6:CK$37)-MIN('06 (ind)'!CK$6:CK$37))))))</f>
        <v>20.733005665160164</v>
      </c>
      <c r="CL29" s="75">
        <f>IF('06 (ind)'!CL$1="si",100*(('06 (ind)'!CL28-MIN('06 (ind)'!CL$6:CL$37))/(MAX('06 (ind)'!CL$6:CL$37)-MIN('06 (ind)'!CL$6:CL$37))),ABS(-100+(100*(('06 (ind)'!CL28-MIN('06 (ind)'!CL$6:CL$37))/(MAX('06 (ind)'!CL$6:CL$37)-MIN('06 (ind)'!CL$6:CL$37))))))</f>
        <v>14.657012338826753</v>
      </c>
      <c r="CM29" s="75">
        <f>IF('06 (ind)'!CM$1="si",100*(('06 (ind)'!CM28-MIN('06 (ind)'!CM$6:CM$37))/(MAX('06 (ind)'!CM$6:CM$37)-MIN('06 (ind)'!CM$6:CM$37))),ABS(-100+(100*(('06 (ind)'!CM28-MIN('06 (ind)'!CM$6:CM$37))/(MAX('06 (ind)'!CM$6:CM$37)-MIN('06 (ind)'!CM$6:CM$37))))))</f>
        <v>4.1126871356762535</v>
      </c>
    </row>
    <row r="30" spans="1:91">
      <c r="A30" s="18" t="s">
        <v>228</v>
      </c>
      <c r="B30" s="87">
        <f>IF('06 (ind)'!B$1="si",100*(('06 (ind)'!B29-MIN('06 (ind)'!B$6:B$37))/(MAX('06 (ind)'!B$6:B$37)-MIN('06 (ind)'!B$6:B$37))),ABS(-100+(100*(('06 (ind)'!B29-MIN('06 (ind)'!B$6:B$37))/(MAX('06 (ind)'!B$6:B$37)-MIN('06 (ind)'!B$6:B$37))))))</f>
        <v>6.7868875528090067</v>
      </c>
      <c r="C30" s="87">
        <f>IF('06 (ind)'!C$1="si",100*(('06 (ind)'!C29-MIN('06 (ind)'!C$6:C$37))/(MAX('06 (ind)'!C$6:C$37)-MIN('06 (ind)'!C$6:C$37))),ABS(-100+(100*(('06 (ind)'!C29-MIN('06 (ind)'!C$6:C$37))/(MAX('06 (ind)'!C$6:C$37)-MIN('06 (ind)'!C$6:C$37))))))</f>
        <v>36.034223651696017</v>
      </c>
      <c r="D30" s="87">
        <f>IF('06 (ind)'!D$1="si",100*(('06 (ind)'!D29-MIN('06 (ind)'!D$6:D$37))/(MAX('06 (ind)'!D$6:D$37)-MIN('06 (ind)'!D$6:D$37))),ABS(-100+(100*(('06 (ind)'!D29-MIN('06 (ind)'!D$6:D$37))/(MAX('06 (ind)'!D$6:D$37)-MIN('06 (ind)'!D$6:D$37))))))</f>
        <v>56.706801749408235</v>
      </c>
      <c r="E30" s="87">
        <f>IF('06 (ind)'!E$1="si",100*(('06 (ind)'!E29-MIN('06 (ind)'!E$6:E$37))/(MAX('06 (ind)'!E$6:E$37)-MIN('06 (ind)'!E$6:E$37))),ABS(-100+(100*(('06 (ind)'!E29-MIN('06 (ind)'!E$6:E$37))/(MAX('06 (ind)'!E$6:E$37)-MIN('06 (ind)'!E$6:E$37))))))</f>
        <v>75.532707495157211</v>
      </c>
      <c r="F30" s="87">
        <f>IF('06 (ind)'!F$1="si",100*(('06 (ind)'!F29-MIN('06 (ind)'!F$6:F$37))/(MAX('06 (ind)'!F$6:F$37)-MIN('06 (ind)'!F$6:F$37))),ABS(-100+(100*(('06 (ind)'!F29-MIN('06 (ind)'!F$6:F$37))/(MAX('06 (ind)'!F$6:F$37)-MIN('06 (ind)'!F$6:F$37))))))</f>
        <v>73.456790123456813</v>
      </c>
      <c r="G30" s="87">
        <f>IF('06 (ind)'!G$1="si",100*(('06 (ind)'!G29-MIN('06 (ind)'!G$6:G$37))/(MAX('06 (ind)'!G$6:G$37)-MIN('06 (ind)'!G$6:G$37))),ABS(-100+(100*(('06 (ind)'!G29-MIN('06 (ind)'!G$6:G$37))/(MAX('06 (ind)'!G$6:G$37)-MIN('06 (ind)'!G$6:G$37))))))</f>
        <v>58.385093167701875</v>
      </c>
      <c r="H30" s="87">
        <f>IF('06 (ind)'!H$1="si",100*(('06 (ind)'!H29-MIN('06 (ind)'!H$6:H$37))/(MAX('06 (ind)'!H$6:H$37)-MIN('06 (ind)'!H$6:H$37))),ABS(-100+(100*(('06 (ind)'!H29-MIN('06 (ind)'!H$6:H$37))/(MAX('06 (ind)'!H$6:H$37)-MIN('06 (ind)'!H$6:H$37))))))</f>
        <v>36.1963190184049</v>
      </c>
      <c r="I30" s="87">
        <f>IF('06 (ind)'!I$1="si",100*(('06 (ind)'!I29-MIN('06 (ind)'!I$6:I$37))/(MAX('06 (ind)'!I$6:I$37)-MIN('06 (ind)'!I$6:I$37))),ABS(-100+(100*(('06 (ind)'!I29-MIN('06 (ind)'!I$6:I$37))/(MAX('06 (ind)'!I$6:I$37)-MIN('06 (ind)'!I$6:I$37))))))</f>
        <v>77.8735632183908</v>
      </c>
      <c r="J30" s="87">
        <f>IF('06 (ind)'!J$1="si",100*(('06 (ind)'!J29-MIN('06 (ind)'!J$6:J$37))/(MAX('06 (ind)'!J$6:J$37)-MIN('06 (ind)'!J$6:J$37))),ABS(-100+(100*(('06 (ind)'!J29-MIN('06 (ind)'!J$6:J$37))/(MAX('06 (ind)'!J$6:J$37)-MIN('06 (ind)'!J$6:J$37))))))</f>
        <v>14.303797468354427</v>
      </c>
      <c r="K30" s="87">
        <f>IF('06 (ind)'!K$1="si",100*(('06 (ind)'!K29-MIN('06 (ind)'!K$6:K$37))/(MAX('06 (ind)'!K$6:K$37)-MIN('06 (ind)'!K$6:K$37))),ABS(-100+(100*(('06 (ind)'!K29-MIN('06 (ind)'!K$6:K$37))/(MAX('06 (ind)'!K$6:K$37)-MIN('06 (ind)'!K$6:K$37))))))</f>
        <v>30.542665902185583</v>
      </c>
      <c r="L30" s="87">
        <f>IF('06 (ind)'!L$1="si",100*(('06 (ind)'!L29-MIN('06 (ind)'!L$6:L$37))/(MAX('06 (ind)'!L$6:L$37)-MIN('06 (ind)'!L$6:L$37))),ABS(-100+(100*(('06 (ind)'!L29-MIN('06 (ind)'!L$6:L$37))/(MAX('06 (ind)'!L$6:L$37)-MIN('06 (ind)'!L$6:L$37))))))</f>
        <v>80.51201069242488</v>
      </c>
      <c r="M30" s="87">
        <f>IF('06 (ind)'!M$1="si",100*(('06 (ind)'!M29-MIN('06 (ind)'!M$6:M$37))/(MAX('06 (ind)'!M$6:M$37)-MIN('06 (ind)'!M$6:M$37))),ABS(-100+(100*(('06 (ind)'!M29-MIN('06 (ind)'!M$6:M$37))/(MAX('06 (ind)'!M$6:M$37)-MIN('06 (ind)'!M$6:M$37))))))</f>
        <v>18.803939263348528</v>
      </c>
      <c r="N30" s="87">
        <f>IF('06 (ind)'!N$1="si",100*(('06 (ind)'!N29-MIN('06 (ind)'!N$6:N$37))/(MAX('06 (ind)'!N$6:N$37)-MIN('06 (ind)'!N$6:N$37))),ABS(-100+(100*(('06 (ind)'!N29-MIN('06 (ind)'!N$6:N$37))/(MAX('06 (ind)'!N$6:N$37)-MIN('06 (ind)'!N$6:N$37))))))</f>
        <v>0</v>
      </c>
      <c r="O30" s="87">
        <f>IF('06 (ind)'!O$1="si",100*(('06 (ind)'!O29-MIN('06 (ind)'!O$6:O$37))/(MAX('06 (ind)'!O$6:O$37)-MIN('06 (ind)'!O$6:O$37))),ABS(-100+(100*(('06 (ind)'!O29-MIN('06 (ind)'!O$6:O$37))/(MAX('06 (ind)'!O$6:O$37)-MIN('06 (ind)'!O$6:O$37))))))</f>
        <v>96.825396825396822</v>
      </c>
      <c r="P30" s="87">
        <f>IF('06 (ind)'!P$1="si",100*(('06 (ind)'!P29-MIN('06 (ind)'!P$6:P$37))/(MAX('06 (ind)'!P$6:P$37)-MIN('06 (ind)'!P$6:P$37))),ABS(-100+(100*(('06 (ind)'!P29-MIN('06 (ind)'!P$6:P$37))/(MAX('06 (ind)'!P$6:P$37)-MIN('06 (ind)'!P$6:P$37))))))</f>
        <v>1.7900574891001688</v>
      </c>
      <c r="Q30" s="87">
        <f>IF('06 (ind)'!Q$1="si",100*(('06 (ind)'!Q29-MIN('06 (ind)'!Q$6:Q$37))/(MAX('06 (ind)'!Q$6:Q$37)-MIN('06 (ind)'!Q$6:Q$37))),ABS(-100+(100*(('06 (ind)'!Q29-MIN('06 (ind)'!Q$6:Q$37))/(MAX('06 (ind)'!Q$6:Q$37)-MIN('06 (ind)'!Q$6:Q$37))))))</f>
        <v>9.4155669147325511</v>
      </c>
      <c r="R30" s="87">
        <f>IF('06 (ind)'!R$1="si",100*(('06 (ind)'!R29-MIN('06 (ind)'!R$6:R$37))/(MAX('06 (ind)'!R$6:R$37)-MIN('06 (ind)'!R$6:R$37))),ABS(-100+(100*(('06 (ind)'!R29-MIN('06 (ind)'!R$6:R$37))/(MAX('06 (ind)'!R$6:R$37)-MIN('06 (ind)'!R$6:R$37))))))</f>
        <v>0.4625670907489895</v>
      </c>
      <c r="S30" s="75">
        <f>ABS(ABS(('06 (ind)'!S29-((MAX('06 (ind)'!S$6:S$37)+MIN('06 (ind)'!S$6:S$37))/2))/(((MAX('06 (ind)'!S$6:S$37)+MIN('06 (ind)'!S$6:S$37))/2)-MAX('06 (ind)'!S$6:S$37))*100)-100)</f>
        <v>97.639686698162137</v>
      </c>
      <c r="T30" s="75">
        <f>IF('06 (ind)'!T$1="si",100*(('06 (ind)'!T29-MIN('06 (ind)'!T$6:T$37))/(MAX('06 (ind)'!T$6:T$37)-MIN('06 (ind)'!T$6:T$37))),ABS(-100+(100*(('06 (ind)'!T29-MIN('06 (ind)'!T$6:T$37))/(MAX('06 (ind)'!T$6:T$37)-MIN('06 (ind)'!T$6:T$37))))))</f>
        <v>11.335245004477652</v>
      </c>
      <c r="U30" s="75">
        <f>IF('06 (ind)'!U$1="si",100*(('06 (ind)'!U29-MIN('06 (ind)'!U$6:U$37))/(MAX('06 (ind)'!U$6:U$37)-MIN('06 (ind)'!U$6:U$37))),ABS(-100+(100*(('06 (ind)'!U29-MIN('06 (ind)'!U$6:U$37))/(MAX('06 (ind)'!U$6:U$37)-MIN('06 (ind)'!U$6:U$37))))))</f>
        <v>100</v>
      </c>
      <c r="V30" s="75">
        <f>IF('06 (ind)'!V$1="si",100*(('06 (ind)'!V29-MIN('06 (ind)'!V$6:V$37))/(MAX('06 (ind)'!V$6:V$37)-MIN('06 (ind)'!V$6:V$37))),ABS(-100+(100*(('06 (ind)'!V29-MIN('06 (ind)'!V$6:V$37))/(MAX('06 (ind)'!V$6:V$37)-MIN('06 (ind)'!V$6:V$37))))))</f>
        <v>95.027624309392266</v>
      </c>
      <c r="W30" s="75">
        <f>IF('06 (ind)'!W$1="si",100*(('06 (ind)'!W29-MIN('06 (ind)'!W$6:W$37))/(MAX('06 (ind)'!W$6:W$37)-MIN('06 (ind)'!W$6:W$37))),ABS(-100+(100*(('06 (ind)'!W29-MIN('06 (ind)'!W$6:W$37))/(MAX('06 (ind)'!W$6:W$37)-MIN('06 (ind)'!W$6:W$37))))))</f>
        <v>51.17291754459896</v>
      </c>
      <c r="X30" s="75">
        <f>IF('06 (ind)'!X$1="si",100*(('06 (ind)'!X29-MIN('06 (ind)'!X$6:X$37))/(MAX('06 (ind)'!X$6:X$37)-MIN('06 (ind)'!X$6:X$37))),ABS(-100+(100*(('06 (ind)'!X29-MIN('06 (ind)'!X$6:X$37))/(MAX('06 (ind)'!X$6:X$37)-MIN('06 (ind)'!X$6:X$37))))))</f>
        <v>38.810448835054942</v>
      </c>
      <c r="Y30" s="75">
        <f>IF('06 (ind)'!Y$1="si",100*(('06 (ind)'!Y29-MIN('06 (ind)'!Y$6:Y$37))/(MAX('06 (ind)'!Y$6:Y$37)-MIN('06 (ind)'!Y$6:Y$37))),ABS(-100+(100*(('06 (ind)'!Y29-MIN('06 (ind)'!Y$6:Y$37))/(MAX('06 (ind)'!Y$6:Y$37)-MIN('06 (ind)'!Y$6:Y$37))))))</f>
        <v>52.277481014287552</v>
      </c>
      <c r="Z30" s="75">
        <f>IF('06 (ind)'!Z$1="si",100*(('06 (ind)'!Z29-MIN('06 (ind)'!Z$6:Z$37))/(MAX('06 (ind)'!Z$6:Z$37)-MIN('06 (ind)'!Z$6:Z$37))),ABS(-100+(100*(('06 (ind)'!Z29-MIN('06 (ind)'!Z$6:Z$37))/(MAX('06 (ind)'!Z$6:Z$37)-MIN('06 (ind)'!Z$6:Z$37))))))</f>
        <v>53.742687384186553</v>
      </c>
      <c r="AA30" s="75">
        <f>IF('06 (ind)'!AA$1="si",100*(('06 (ind)'!AA29-MIN('06 (ind)'!AA$6:AA$37))/(MAX('06 (ind)'!AA$6:AA$37)-MIN('06 (ind)'!AA$6:AA$37))),ABS(-100+(100*(('06 (ind)'!AA29-MIN('06 (ind)'!AA$6:AA$37))/(MAX('06 (ind)'!AA$6:AA$37)-MIN('06 (ind)'!AA$6:AA$37))))))</f>
        <v>63.955750200887721</v>
      </c>
      <c r="AB30" s="75">
        <f>IF('06 (ind)'!AB$1="si",100*(('06 (ind)'!AB29-MIN('06 (ind)'!AB$6:AB$37))/(MAX('06 (ind)'!AB$6:AB$37)-MIN('06 (ind)'!AB$6:AB$37))),ABS(-100+(100*(('06 (ind)'!AB29-MIN('06 (ind)'!AB$6:AB$37))/(MAX('06 (ind)'!AB$6:AB$37)-MIN('06 (ind)'!AB$6:AB$37))))))</f>
        <v>46.637779471879533</v>
      </c>
      <c r="AC30" s="75">
        <f>IF('06 (ind)'!AC$1="si",100*(('06 (ind)'!AC29-MIN('06 (ind)'!AC$6:AC$37))/(MAX('06 (ind)'!AC$6:AC$37)-MIN('06 (ind)'!AC$6:AC$37))),ABS(-100+(100*(('06 (ind)'!AC29-MIN('06 (ind)'!AC$6:AC$37))/(MAX('06 (ind)'!AC$6:AC$37)-MIN('06 (ind)'!AC$6:AC$37))))))</f>
        <v>50.137188192058346</v>
      </c>
      <c r="AD30" s="75">
        <f>IF('06 (ind)'!AD$1="si",100*(('06 (ind)'!AD29-MIN('06 (ind)'!AD$6:AD$37))/(MAX('06 (ind)'!AD$6:AD$37)-MIN('06 (ind)'!AD$6:AD$37))),ABS(-100+(100*(('06 (ind)'!AD29-MIN('06 (ind)'!AD$6:AD$37))/(MAX('06 (ind)'!AD$6:AD$37)-MIN('06 (ind)'!AD$6:AD$37))))))</f>
        <v>63.081452213405818</v>
      </c>
      <c r="AE30" s="75">
        <f>IF('06 (ind)'!AE$1="si",100*(('06 (ind)'!AE29-MIN('06 (ind)'!AE$6:AE$37))/(MAX('06 (ind)'!AE$6:AE$37)-MIN('06 (ind)'!AE$6:AE$37))),ABS(-100+(100*(('06 (ind)'!AE29-MIN('06 (ind)'!AE$6:AE$37))/(MAX('06 (ind)'!AE$6:AE$37)-MIN('06 (ind)'!AE$6:AE$37))))))</f>
        <v>57.947534967287339</v>
      </c>
      <c r="AF30" s="75">
        <f>IF('06 (ind)'!AF$1="si",100*(('06 (ind)'!AF29-MIN('06 (ind)'!AF$6:AF$37))/(MAX('06 (ind)'!AF$6:AF$37)-MIN('06 (ind)'!AF$6:AF$37))),ABS(-100+(100*(('06 (ind)'!AF29-MIN('06 (ind)'!AF$6:AF$37))/(MAX('06 (ind)'!AF$6:AF$37)-MIN('06 (ind)'!AF$6:AF$37))))))</f>
        <v>52.994824751796401</v>
      </c>
      <c r="AG30" s="75">
        <f>IF('06 (ind)'!AG$1="si",100*(('06 (ind)'!AG29-MIN('06 (ind)'!AG$6:AG$37))/(MAX('06 (ind)'!AG$6:AG$37)-MIN('06 (ind)'!AG$6:AG$37))),ABS(-100+(100*(('06 (ind)'!AG29-MIN('06 (ind)'!AG$6:AG$37))/(MAX('06 (ind)'!AG$6:AG$37)-MIN('06 (ind)'!AG$6:AG$37))))))</f>
        <v>70.718232044198899</v>
      </c>
      <c r="AH30" s="75">
        <f>IF('06 (ind)'!AH$1="si",100*(('06 (ind)'!AH29-MIN('06 (ind)'!AH$6:AH$37))/(MAX('06 (ind)'!AH$6:AH$37)-MIN('06 (ind)'!AH$6:AH$37))),ABS(-100+(100*(('06 (ind)'!AH29-MIN('06 (ind)'!AH$6:AH$37))/(MAX('06 (ind)'!AH$6:AH$37)-MIN('06 (ind)'!AH$6:AH$37))))))</f>
        <v>84.916201117318423</v>
      </c>
      <c r="AI30" s="75">
        <f>IF('06 (ind)'!AI$1="si",100*(('06 (ind)'!AI29-MIN('06 (ind)'!AI$6:AI$37))/(MAX('06 (ind)'!AI$6:AI$37)-MIN('06 (ind)'!AI$6:AI$37))),ABS(-100+(100*(('06 (ind)'!AI29-MIN('06 (ind)'!AI$6:AI$37))/(MAX('06 (ind)'!AI$6:AI$37)-MIN('06 (ind)'!AI$6:AI$37))))))</f>
        <v>2.0547945205479459</v>
      </c>
      <c r="AJ30" s="75">
        <f>IF('06 (ind)'!AJ$1="si",100*(('06 (ind)'!AJ29-MIN('06 (ind)'!AJ$6:AJ$37))/(MAX('06 (ind)'!AJ$6:AJ$37)-MIN('06 (ind)'!AJ$6:AJ$37))),ABS(-100+(100*(('06 (ind)'!AJ29-MIN('06 (ind)'!AJ$6:AJ$37))/(MAX('06 (ind)'!AJ$6:AJ$37)-MIN('06 (ind)'!AJ$6:AJ$37))))))</f>
        <v>64.602991944764099</v>
      </c>
      <c r="AK30" s="75">
        <f>IF('06 (ind)'!AK$1="si",100*(('06 (ind)'!AK29-MIN('06 (ind)'!AK$6:AK$37))/(MAX('06 (ind)'!AK$6:AK$37)-MIN('06 (ind)'!AK$6:AK$37))),ABS(-100+(100*(('06 (ind)'!AK29-MIN('06 (ind)'!AK$6:AK$37))/(MAX('06 (ind)'!AK$6:AK$37)-MIN('06 (ind)'!AK$6:AK$37))))))</f>
        <v>7.162761177980034</v>
      </c>
      <c r="AL30" s="75">
        <f>IF('06 (ind)'!AL$1="si",100*(('06 (ind)'!AL29-MIN('06 (ind)'!AL$6:AL$37))/(MAX('06 (ind)'!AL$6:AL$37)-MIN('06 (ind)'!AL$6:AL$37))),ABS(-100+(100*(('06 (ind)'!AL29-MIN('06 (ind)'!AL$6:AL$37))/(MAX('06 (ind)'!AL$6:AL$37)-MIN('06 (ind)'!AL$6:AL$37))))))</f>
        <v>72.513077529511264</v>
      </c>
      <c r="AM30" s="75">
        <f>IF('06 (ind)'!AM$1="si",100*(('06 (ind)'!AM29-MIN('06 (ind)'!AM$6:AM$37))/(MAX('06 (ind)'!AM$6:AM$37)-MIN('06 (ind)'!AM$6:AM$37))),ABS(-100+(100*(('06 (ind)'!AM29-MIN('06 (ind)'!AM$6:AM$37))/(MAX('06 (ind)'!AM$6:AM$37)-MIN('06 (ind)'!AM$6:AM$37))))))</f>
        <v>59.628263180777864</v>
      </c>
      <c r="AN30" s="75">
        <f>IF('06 (ind)'!AN$1="si",100*(('06 (ind)'!AN29-MIN('06 (ind)'!AN$6:AN$37))/(MAX('06 (ind)'!AN$6:AN$37)-MIN('06 (ind)'!AN$6:AN$37))),ABS(-100+(100*(('06 (ind)'!AN29-MIN('06 (ind)'!AN$6:AN$37))/(MAX('06 (ind)'!AN$6:AN$37)-MIN('06 (ind)'!AN$6:AN$37))))))</f>
        <v>22.551850224115171</v>
      </c>
      <c r="AO30" s="75">
        <f>IF('06 (ind)'!AO$1="si",100*(('06 (ind)'!AO29-MIN('06 (ind)'!AO$6:AO$37))/(MAX('06 (ind)'!AO$6:AO$37)-MIN('06 (ind)'!AO$6:AO$37))),ABS(-100+(100*(('06 (ind)'!AO29-MIN('06 (ind)'!AO$6:AO$37))/(MAX('06 (ind)'!AO$6:AO$37)-MIN('06 (ind)'!AO$6:AO$37))))))</f>
        <v>60.290751399439856</v>
      </c>
      <c r="AP30" s="75">
        <f>IF('06 (ind)'!AP$1="si",100*(('06 (ind)'!AP29-MIN('06 (ind)'!AP$6:AP$37))/(MAX('06 (ind)'!AP$6:AP$37)-MIN('06 (ind)'!AP$6:AP$37))),ABS(-100+(100*(('06 (ind)'!AP29-MIN('06 (ind)'!AP$6:AP$37))/(MAX('06 (ind)'!AP$6:AP$37)-MIN('06 (ind)'!AP$6:AP$37))))))</f>
        <v>57.977736549165122</v>
      </c>
      <c r="AQ30" s="75">
        <f>IF('06 (ind)'!AQ$1="si",100*(('06 (ind)'!AQ29-MIN('06 (ind)'!AQ$6:AQ$37))/(MAX('06 (ind)'!AQ$6:AQ$37)-MIN('06 (ind)'!AQ$6:AQ$37))),ABS(-100+(100*(('06 (ind)'!AQ29-MIN('06 (ind)'!AQ$6:AQ$37))/(MAX('06 (ind)'!AQ$6:AQ$37)-MIN('06 (ind)'!AQ$6:AQ$37))))))</f>
        <v>6.4335106965768425</v>
      </c>
      <c r="AR30" s="75">
        <f>IF('06 (ind)'!AR$1="si",100*(('06 (ind)'!AR29-MIN('06 (ind)'!AR$6:AR$37))/(MAX('06 (ind)'!AR$6:AR$37)-MIN('06 (ind)'!AR$6:AR$37))),ABS(-100+(100*(('06 (ind)'!AR29-MIN('06 (ind)'!AR$6:AR$37))/(MAX('06 (ind)'!AR$6:AR$37)-MIN('06 (ind)'!AR$6:AR$37))))))</f>
        <v>27.480437242863559</v>
      </c>
      <c r="AS30" s="75">
        <f>IF('06 (ind)'!AS$1="si",100*(('06 (ind)'!AS29-MIN('06 (ind)'!AS$6:AS$37))/(MAX('06 (ind)'!AS$6:AS$37)-MIN('06 (ind)'!AS$6:AS$37))),ABS(-100+(100*(('06 (ind)'!AS29-MIN('06 (ind)'!AS$6:AS$37))/(MAX('06 (ind)'!AS$6:AS$37)-MIN('06 (ind)'!AS$6:AS$37))))))</f>
        <v>52.486187845303874</v>
      </c>
      <c r="AT30" s="75">
        <f>IF('06 (ind)'!AT$1="si",100*(('06 (ind)'!AT29-MIN('06 (ind)'!AT$6:AT$37))/(MAX('06 (ind)'!AT$6:AT$37)-MIN('06 (ind)'!AT$6:AT$37))),ABS(-100+(100*(('06 (ind)'!AT29-MIN('06 (ind)'!AT$6:AT$37))/(MAX('06 (ind)'!AT$6:AT$37)-MIN('06 (ind)'!AT$6:AT$37))))))</f>
        <v>0</v>
      </c>
      <c r="AU30" s="75">
        <f>IF('06 (ind)'!AU$1="si",100*(('06 (ind)'!AU29-MIN('06 (ind)'!AU$6:AU$37))/(MAX('06 (ind)'!AU$6:AU$37)-MIN('06 (ind)'!AU$6:AU$37))),ABS(-100+(100*(('06 (ind)'!AU29-MIN('06 (ind)'!AU$6:AU$37))/(MAX('06 (ind)'!AU$6:AU$37)-MIN('06 (ind)'!AU$6:AU$37))))))</f>
        <v>26.332288401253916</v>
      </c>
      <c r="AV30" s="75">
        <f>IF('06 (ind)'!AV$1="si",100*(('06 (ind)'!AV29-MIN('06 (ind)'!AV$6:AV$37))/(MAX('06 (ind)'!AV$6:AV$37)-MIN('06 (ind)'!AV$6:AV$37))),ABS(-100+(100*(('06 (ind)'!AV29-MIN('06 (ind)'!AV$6:AV$37))/(MAX('06 (ind)'!AV$6:AV$37)-MIN('06 (ind)'!AV$6:AV$37))))))</f>
        <v>100</v>
      </c>
      <c r="AW30" s="75">
        <f>IF('06 (ind)'!AW$1="si",100*(('06 (ind)'!AW29-MIN('06 (ind)'!AW$6:AW$37))/(MAX('06 (ind)'!AW$6:AW$37)-MIN('06 (ind)'!AW$6:AW$37))),ABS(-100+(100*(('06 (ind)'!AW29-MIN('06 (ind)'!AW$6:AW$37))/(MAX('06 (ind)'!AW$6:AW$37)-MIN('06 (ind)'!AW$6:AW$37))))))</f>
        <v>37.490007993605118</v>
      </c>
      <c r="AX30" s="75">
        <f>IF('06 (ind)'!AX$1="si",100*(('06 (ind)'!AX29-MIN('06 (ind)'!AX$6:AX$37))/(MAX('06 (ind)'!AX$6:AX$37)-MIN('06 (ind)'!AX$6:AX$37))),ABS(-100+(100*(('06 (ind)'!AX29-MIN('06 (ind)'!AX$6:AX$37))/(MAX('06 (ind)'!AX$6:AX$37)-MIN('06 (ind)'!AX$6:AX$37))))))</f>
        <v>9.470903220177453</v>
      </c>
      <c r="AY30" s="75">
        <f>IF('06 (ind)'!AY$1="si",100*(('06 (ind)'!AY29-MIN('06 (ind)'!AY$6:AY$37))/(MAX('06 (ind)'!AY$6:AY$37)-MIN('06 (ind)'!AY$6:AY$37))),ABS(-100+(100*(('06 (ind)'!AY29-MIN('06 (ind)'!AY$6:AY$37))/(MAX('06 (ind)'!AY$6:AY$37)-MIN('06 (ind)'!AY$6:AY$37))))))</f>
        <v>45.575642245480537</v>
      </c>
      <c r="AZ30" s="75">
        <f>IF('06 (ind)'!AZ$1="si",100*(('06 (ind)'!AZ29-MIN('06 (ind)'!AZ$6:AZ$37))/(MAX('06 (ind)'!AZ$6:AZ$37)-MIN('06 (ind)'!AZ$6:AZ$37))),ABS(-100+(100*(('06 (ind)'!AZ29-MIN('06 (ind)'!AZ$6:AZ$37))/(MAX('06 (ind)'!AZ$6:AZ$37)-MIN('06 (ind)'!AZ$6:AZ$37))))))</f>
        <v>46.934692257927523</v>
      </c>
      <c r="BA30" s="75">
        <f>IF('06 (ind)'!BA$1="si",100*(('06 (ind)'!BA29-MIN('06 (ind)'!BA$6:BA$37))/(MAX('06 (ind)'!BA$6:BA$37)-MIN('06 (ind)'!BA$6:BA$37))),ABS(-100+(100*(('06 (ind)'!BA29-MIN('06 (ind)'!BA$6:BA$37))/(MAX('06 (ind)'!BA$6:BA$37)-MIN('06 (ind)'!BA$6:BA$37))))))</f>
        <v>19.039945986902278</v>
      </c>
      <c r="BB30" s="75">
        <f>IF('06 (ind)'!BB$1="si",100*(('06 (ind)'!BB29-MIN('06 (ind)'!BB$6:BB$37))/(MAX('06 (ind)'!BB$6:BB$37)-MIN('06 (ind)'!BB$6:BB$37))),ABS(-100+(100*(('06 (ind)'!BB29-MIN('06 (ind)'!BB$6:BB$37))/(MAX('06 (ind)'!BB$6:BB$37)-MIN('06 (ind)'!BB$6:BB$37))))))</f>
        <v>18.909302032421564</v>
      </c>
      <c r="BC30" s="75">
        <f>IF('06 (ind)'!BC$1="si",100*(('06 (ind)'!BC29-MIN('06 (ind)'!BC$6:BC$37))/(MAX('06 (ind)'!BC$6:BC$37)-MIN('06 (ind)'!BC$6:BC$37))),ABS(-100+(100*(('06 (ind)'!BC29-MIN('06 (ind)'!BC$6:BC$37))/(MAX('06 (ind)'!BC$6:BC$37)-MIN('06 (ind)'!BC$6:BC$37))))))</f>
        <v>15.326420206829738</v>
      </c>
      <c r="BD30" s="75">
        <f>IF('06 (ind)'!BD$1="si",100*(('06 (ind)'!BD29-MIN('06 (ind)'!BD$6:BD$37))/(MAX('06 (ind)'!BD$6:BD$37)-MIN('06 (ind)'!BD$6:BD$37))),ABS(-100+(100*(('06 (ind)'!BD29-MIN('06 (ind)'!BD$6:BD$37))/(MAX('06 (ind)'!BD$6:BD$37)-MIN('06 (ind)'!BD$6:BD$37))))))</f>
        <v>56.938984372273119</v>
      </c>
      <c r="BE30" s="75">
        <f>IF('06 (ind)'!BE$1="si",100*(('06 (ind)'!BE29-MIN('06 (ind)'!BE$6:BE$37))/(MAX('06 (ind)'!BE$6:BE$37)-MIN('06 (ind)'!BE$6:BE$37))),ABS(-100+(100*(('06 (ind)'!BE29-MIN('06 (ind)'!BE$6:BE$37))/(MAX('06 (ind)'!BE$6:BE$37)-MIN('06 (ind)'!BE$6:BE$37))))))</f>
        <v>17.463235294117649</v>
      </c>
      <c r="BF30" s="75">
        <f>IF('06 (ind)'!BF$1="si",100*(('06 (ind)'!BF29-MIN('06 (ind)'!BF$6:BF$37))/(MAX('06 (ind)'!BF$6:BF$37)-MIN('06 (ind)'!BF$6:BF$37))),ABS(-100+(100*(('06 (ind)'!BF29-MIN('06 (ind)'!BF$6:BF$37))/(MAX('06 (ind)'!BF$6:BF$37)-MIN('06 (ind)'!BF$6:BF$37))))))</f>
        <v>24.589622686917831</v>
      </c>
      <c r="BG30" s="75">
        <f>IF('06 (ind)'!BG$1="si",100*(('06 (ind)'!BG29-MIN('06 (ind)'!BG$6:BG$37))/(MAX('06 (ind)'!BG$6:BG$37)-MIN('06 (ind)'!BG$6:BG$37))),ABS(-100+(100*(('06 (ind)'!BG29-MIN('06 (ind)'!BG$6:BG$37))/(MAX('06 (ind)'!BG$6:BG$37)-MIN('06 (ind)'!BG$6:BG$37))))))</f>
        <v>23.973462867083825</v>
      </c>
      <c r="BH30" s="75">
        <f>IF('06 (ind)'!BH$1="si",100*(('06 (ind)'!BH29-MIN('06 (ind)'!BH$6:BH$37))/(MAX('06 (ind)'!BH$6:BH$37)-MIN('06 (ind)'!BH$6:BH$37))),ABS(-100+(100*(('06 (ind)'!BH29-MIN('06 (ind)'!BH$6:BH$37))/(MAX('06 (ind)'!BH$6:BH$37)-MIN('06 (ind)'!BH$6:BH$37))))))</f>
        <v>11.487124109735884</v>
      </c>
      <c r="BI30" s="75">
        <f>IF('06 (ind)'!BI$1="si",100*(('06 (ind)'!BI29-MIN('06 (ind)'!BI$6:BI$37))/(MAX('06 (ind)'!BI$6:BI$37)-MIN('06 (ind)'!BI$6:BI$37))),ABS(-100+(100*(('06 (ind)'!BI29-MIN('06 (ind)'!BI$6:BI$37))/(MAX('06 (ind)'!BI$6:BI$37)-MIN('06 (ind)'!BI$6:BI$37))))))</f>
        <v>97.24083665312358</v>
      </c>
      <c r="BJ30" s="75">
        <f>IF('06 (ind)'!BJ$1="si",100*(('06 (ind)'!BJ29-MIN('06 (ind)'!BJ$6:BJ$37))/(MAX('06 (ind)'!BJ$6:BJ$37)-MIN('06 (ind)'!BJ$6:BJ$37))),ABS(-100+(100*(('06 (ind)'!BJ29-MIN('06 (ind)'!BJ$6:BJ$37))/(MAX('06 (ind)'!BJ$6:BJ$37)-MIN('06 (ind)'!BJ$6:BJ$37))))))</f>
        <v>2.761712099870994E-2</v>
      </c>
      <c r="BK30" s="75">
        <f>IF('06 (ind)'!BK$1="si",100*(('06 (ind)'!BK29-MIN('06 (ind)'!BK$6:BK$37))/(MAX('06 (ind)'!BK$6:BK$37)-MIN('06 (ind)'!BK$6:BK$37))),ABS(-100+(100*(('06 (ind)'!BK29-MIN('06 (ind)'!BK$6:BK$37))/(MAX('06 (ind)'!BK$6:BK$37)-MIN('06 (ind)'!BK$6:BK$37))))))</f>
        <v>8.1071387074058858</v>
      </c>
      <c r="BL30" s="75">
        <f>IF('06 (ind)'!BL$1="si",100*(('06 (ind)'!BL29-MIN('06 (ind)'!BL$6:BL$37))/(MAX('06 (ind)'!BL$6:BL$37)-MIN('06 (ind)'!BL$6:BL$37))),ABS(-100+(100*(('06 (ind)'!BL29-MIN('06 (ind)'!BL$6:BL$37))/(MAX('06 (ind)'!BL$6:BL$37)-MIN('06 (ind)'!BL$6:BL$37))))))</f>
        <v>4</v>
      </c>
      <c r="BM30" s="75">
        <f>IF('06 (ind)'!BM$1="si",100*(('06 (ind)'!BM29-MIN('06 (ind)'!BM$6:BM$37))/(MAX('06 (ind)'!BM$6:BM$37)-MIN('06 (ind)'!BM$6:BM$37))),ABS(-100+(100*(('06 (ind)'!BM29-MIN('06 (ind)'!BM$6:BM$37))/(MAX('06 (ind)'!BM$6:BM$37)-MIN('06 (ind)'!BM$6:BM$37))))))</f>
        <v>8.280932747133237</v>
      </c>
      <c r="BN30" s="75">
        <f>IF('06 (ind)'!BN$1="si",100*(('06 (ind)'!BN29-MIN('06 (ind)'!BN$6:BN$37))/(MAX('06 (ind)'!BN$6:BN$37)-MIN('06 (ind)'!BN$6:BN$37))),ABS(-100+(100*(('06 (ind)'!BN29-MIN('06 (ind)'!BN$6:BN$37))/(MAX('06 (ind)'!BN$6:BN$37)-MIN('06 (ind)'!BN$6:BN$37))))))</f>
        <v>32.786477124945769</v>
      </c>
      <c r="BO30" s="75">
        <f>IF('06 (ind)'!BO$1="si",100*(('06 (ind)'!BO29-MIN('06 (ind)'!BO$6:BO$37))/(MAX('06 (ind)'!BO$6:BO$37)-MIN('06 (ind)'!BO$6:BO$37))),ABS(-100+(100*(('06 (ind)'!BO29-MIN('06 (ind)'!BO$6:BO$37))/(MAX('06 (ind)'!BO$6:BO$37)-MIN('06 (ind)'!BO$6:BO$37))))))</f>
        <v>24.211610003603251</v>
      </c>
      <c r="BP30" s="75">
        <f>IF('06 (ind)'!BP$1="si",100*(('06 (ind)'!BP29-MIN('06 (ind)'!BP$6:BP$37))/(MAX('06 (ind)'!BP$6:BP$37)-MIN('06 (ind)'!BP$6:BP$37))),ABS(-100+(100*(('06 (ind)'!BP29-MIN('06 (ind)'!BP$6:BP$37))/(MAX('06 (ind)'!BP$6:BP$37)-MIN('06 (ind)'!BP$6:BP$37))))))</f>
        <v>15.759735476141646</v>
      </c>
      <c r="BQ30" s="75">
        <f>IF('06 (ind)'!BQ$1="si",100*(('06 (ind)'!BQ29-MIN('06 (ind)'!BQ$6:BQ$37))/(MAX('06 (ind)'!BQ$6:BQ$37)-MIN('06 (ind)'!BQ$6:BQ$37))),ABS(-100+(100*(('06 (ind)'!BQ29-MIN('06 (ind)'!BQ$6:BQ$37))/(MAX('06 (ind)'!BQ$6:BQ$37)-MIN('06 (ind)'!BQ$6:BQ$37))))))</f>
        <v>23.522585758425617</v>
      </c>
      <c r="BR30" s="75">
        <f>IF('06 (ind)'!BR$1="si",100*(('06 (ind)'!BR29-MIN('06 (ind)'!BR$6:BR$37))/(MAX('06 (ind)'!BR$6:BR$37)-MIN('06 (ind)'!BR$6:BR$37))),ABS(-100+(100*(('06 (ind)'!BR29-MIN('06 (ind)'!BR$6:BR$37))/(MAX('06 (ind)'!BP$6:BP$37)-MIN('06 (ind)'!BR$6:BR$37))))))</f>
        <v>9.1997057140521541</v>
      </c>
      <c r="BS30" s="75">
        <f>IF('06 (ind)'!BS$1="si",100*(('06 (ind)'!BS29-MIN('06 (ind)'!BS$6:BS$37))/(MAX('06 (ind)'!BS$6:BS$37)-MIN('06 (ind)'!BS$6:BS$37))),ABS(-100+(100*(('06 (ind)'!BS29-MIN('06 (ind)'!BS$6:BS$37))/(MAX('06 (ind)'!BQ$6:BQ$37)-MIN('06 (ind)'!BS$6:BS$37))))))</f>
        <v>75.401732859500868</v>
      </c>
      <c r="BT30" s="75">
        <f>IF('06 (ind)'!BT$1="si",100*(('06 (ind)'!BT29-MIN('06 (ind)'!BT$6:BT$37))/(MAX('06 (ind)'!BT$6:BT$37)-MIN('06 (ind)'!BT$6:BT$37))),ABS(-100+(100*(('06 (ind)'!BT29-MIN('06 (ind)'!BT$6:BT$37))/(MAX('06 (ind)'!BR$6:BR$37)-MIN('06 (ind)'!BT$6:BT$37))))))</f>
        <v>95.399927500000004</v>
      </c>
      <c r="BU30" s="75">
        <f>IF('06 (ind)'!BU$1="si",100*(('06 (ind)'!BU29-MIN('06 (ind)'!BU$6:BU$37))/(MAX('06 (ind)'!BU$6:BU$37)-MIN('06 (ind)'!BU$6:BU$37))),ABS(-100+(100*(('06 (ind)'!BU29-MIN('06 (ind)'!BU$6:BU$37))/(MAX('06 (ind)'!BU$6:BU$37)-MIN('06 (ind)'!BU$6:BU$37))))))</f>
        <v>56.320797462618941</v>
      </c>
      <c r="BV30" s="75">
        <f>IF('06 (ind)'!BV$1="si",100*(('06 (ind)'!BV29-MIN('06 (ind)'!BV$6:BV$37))/(MAX('06 (ind)'!BV$6:BV$37)-MIN('06 (ind)'!BV$6:BV$37))),ABS(-100+(100*(('06 (ind)'!BV29-MIN('06 (ind)'!BV$6:BV$37))/(MAX('06 (ind)'!BV$6:BV$37)-MIN('06 (ind)'!BV$6:BV$37))))))</f>
        <v>62.790005948839976</v>
      </c>
      <c r="BW30" s="75">
        <f>IF('06 (ind)'!BW$1="si",100*(('06 (ind)'!BW29-MIN('06 (ind)'!BW$6:BW$37))/(MAX('06 (ind)'!BW$6:BW$37)-MIN('06 (ind)'!BW$6:BW$37))),ABS(-100+(100*(('06 (ind)'!BW29-MIN('06 (ind)'!BW$6:BW$37))/(MAX('06 (ind)'!BW$6:BW$37)-MIN('06 (ind)'!BW$6:BW$37))))))</f>
        <v>65.625410158813494</v>
      </c>
      <c r="BX30" s="75">
        <f>IF('06 (ind)'!BX$1="si",100*(('06 (ind)'!BX29-MIN('06 (ind)'!BX$6:BX$37))/(MAX('06 (ind)'!BX$6:BX$37)-MIN('06 (ind)'!BX$6:BX$37))),ABS(-100+(100*(('06 (ind)'!BX29-MIN('06 (ind)'!BX$6:BX$37))/(MAX('06 (ind)'!BX$6:BX$37)-MIN('06 (ind)'!BX$6:BX$37))))))</f>
        <v>19.875470096955212</v>
      </c>
      <c r="BY30" s="75">
        <f>IF('06 (ind)'!BY$1="si",100*(('06 (ind)'!BY29-MIN('06 (ind)'!BY$6:BY$37))/(MAX('06 (ind)'!BY$6:BY$37)-MIN('06 (ind)'!BY$6:BY$37))),ABS(-100+(100*(('06 (ind)'!BY29-MIN('06 (ind)'!BY$6:BY$37))/(MAX('06 (ind)'!BY$6:BY$37)-MIN('06 (ind)'!BY$6:BY$37))))))</f>
        <v>2.3156712962429538</v>
      </c>
      <c r="BZ30" s="75">
        <f>IF('06 (ind)'!BZ$1="si",100*(('06 (ind)'!BZ29-MIN('06 (ind)'!BZ$6:BZ$37))/(MAX('06 (ind)'!BZ$6:BZ$37)-MIN('06 (ind)'!BZ$6:BZ$37))),ABS(-100+(100*(('06 (ind)'!BZ29-MIN('06 (ind)'!BZ$6:BZ$37))/(MAX('06 (ind)'!BZ$6:BZ$37)-MIN('06 (ind)'!BZ$6:BZ$37))))))</f>
        <v>82.664191974953184</v>
      </c>
      <c r="CA30" s="75">
        <f>IF('06 (ind)'!CA$1="si",100*(('06 (ind)'!CA29-MIN('06 (ind)'!CA$6:CA$37))/(MAX('06 (ind)'!CA$6:CA$37)-MIN('06 (ind)'!CA$6:CA$37))),ABS(-100+(100*(('06 (ind)'!CA29-MIN('06 (ind)'!CA$6:CA$37))/(MAX('06 (ind)'!CA$6:CA$37)-MIN('06 (ind)'!CA$6:CA$37))))))</f>
        <v>0</v>
      </c>
      <c r="CB30" s="75">
        <f>IF('06 (ind)'!CB$1="si",100*(('06 (ind)'!CB29-MIN('06 (ind)'!CB$6:CB$37))/(MAX('06 (ind)'!CB$6:CB$37)-MIN('06 (ind)'!CB$6:CB$37))),ABS(-100+(100*(('06 (ind)'!CB29-MIN('06 (ind)'!CB$6:CB$37))/(MAX('06 (ind)'!CB$6:CB$37)-MIN('06 (ind)'!CB$6:CB$37))))))</f>
        <v>81.276595744680861</v>
      </c>
      <c r="CC30" s="75">
        <f>IF('06 (ind)'!CC$1="si",100*(('06 (ind)'!CC29-MIN('06 (ind)'!CC$6:CC$37))/(MAX('06 (ind)'!CC$6:CC$37)-MIN('06 (ind)'!CC$6:CC$37))),ABS(-100+(100*(('06 (ind)'!CC29-MIN('06 (ind)'!CC$6:CC$37))/(MAX('06 (ind)'!CC$6:CC$37)-MIN('06 (ind)'!CC$6:CC$37))))))</f>
        <v>60.308294461441456</v>
      </c>
      <c r="CD30" s="75">
        <f>IF('06 (ind)'!CD$1="si",100*(('06 (ind)'!CD29-MIN('06 (ind)'!CD$6:CD$37))/(MAX('06 (ind)'!CD$6:CD$37)-MIN('06 (ind)'!CD$6:CD$37))),ABS(-100+(100*(('06 (ind)'!CD29-MIN('06 (ind)'!CD$6:CD$37))/(MAX('06 (ind)'!CD$6:CD$37)-MIN('06 (ind)'!CD$6:CD$37))))))</f>
        <v>0.19626041255803831</v>
      </c>
      <c r="CE30" s="75">
        <f>IF('06 (ind)'!CE$1="si",100*(('06 (ind)'!CE29-MIN('06 (ind)'!CE$6:CE$37))/(MAX('06 (ind)'!CE$6:CE$37)-MIN('06 (ind)'!CE$6:CE$37))),ABS(-100+(100*(('06 (ind)'!CE29-MIN('06 (ind)'!CE$6:CE$37))/(MAX('06 (ind)'!CE$6:CE$37)-MIN('06 (ind)'!CE$6:CE$37))))))</f>
        <v>11.583194548616273</v>
      </c>
      <c r="CF30" s="75">
        <f>IF('06 (ind)'!CF$1="si",100*(('06 (ind)'!CF29-MIN('06 (ind)'!CF$6:CF$37))/(MAX('06 (ind)'!CF$6:CF$37)-MIN('06 (ind)'!CF$6:CF$37))),ABS(-100+(100*(('06 (ind)'!CF29-MIN('06 (ind)'!CF$6:CF$37))/(MAX('06 (ind)'!CF$6:CF$37)-MIN('06 (ind)'!CF$6:CF$37))))))</f>
        <v>17.22672884316918</v>
      </c>
      <c r="CG30" s="75">
        <f>IF('06 (ind)'!CG$1="si",100*(('06 (ind)'!CG29-MIN('06 (ind)'!CG$6:CG$37))/(MAX('06 (ind)'!CG$6:CG$37)-MIN('06 (ind)'!CG$6:CG$37))),ABS(-100+(100*(('06 (ind)'!CG29-MIN('06 (ind)'!CG$6:CG$37))/(MAX('06 (ind)'!CG$6:CG$37)-MIN('06 (ind)'!CG$6:CG$37))))))</f>
        <v>11.527946603977764</v>
      </c>
      <c r="CH30" s="75">
        <f>IF('06 (ind)'!CH$1="si",100*(('06 (ind)'!CH29-MIN('06 (ind)'!CH$6:CH$37))/(MAX('06 (ind)'!CH$6:CH$37)-MIN('06 (ind)'!CH$6:CH$37))),ABS(-100+(100*(('06 (ind)'!CH29-MIN('06 (ind)'!CH$6:CH$37))/(MAX('06 (ind)'!CH$6:CH$37)-MIN('06 (ind)'!CH$6:CH$37))))))</f>
        <v>8.5262160001662473</v>
      </c>
      <c r="CI30" s="75">
        <f>IF('06 (ind)'!CI$1="si",100*(('06 (ind)'!CI29-MIN('06 (ind)'!CI$6:CI$37))/(MAX('06 (ind)'!CI$6:CI$37)-MIN('06 (ind)'!CI$6:CI$37))),ABS(-100+(100*(('06 (ind)'!CI29-MIN('06 (ind)'!CI$6:CI$37))/(MAX('06 (ind)'!CI$6:CI$37)-MIN('06 (ind)'!CI$6:CI$37))))))</f>
        <v>24.340919256660527</v>
      </c>
      <c r="CJ30" s="75">
        <f>IF('06 (ind)'!CJ$1="si",100*(('06 (ind)'!CJ29-MIN('06 (ind)'!CJ$6:CJ$37))/(MAX('06 (ind)'!CJ$6:CJ$37)-MIN('06 (ind)'!CJ$6:CJ$37))),ABS(-100+(100*(('06 (ind)'!CJ29-MIN('06 (ind)'!CJ$6:CJ$37))/(MAX('06 (ind)'!CJ$6:CJ$37)-MIN('06 (ind)'!CJ$6:CJ$37))))))</f>
        <v>76.167198938427845</v>
      </c>
      <c r="CK30" s="75">
        <f>IF('06 (ind)'!CK$1="si",100*(('06 (ind)'!CK29-MIN('06 (ind)'!CK$6:CK$37))/(MAX('06 (ind)'!CK$6:CK$37)-MIN('06 (ind)'!CK$6:CK$37))),ABS(-100+(100*(('06 (ind)'!CK29-MIN('06 (ind)'!CK$6:CK$37))/(MAX('06 (ind)'!CK$6:CK$37)-MIN('06 (ind)'!CK$6:CK$37))))))</f>
        <v>17.914467224553217</v>
      </c>
      <c r="CL30" s="75">
        <f>IF('06 (ind)'!CL$1="si",100*(('06 (ind)'!CL29-MIN('06 (ind)'!CL$6:CL$37))/(MAX('06 (ind)'!CL$6:CL$37)-MIN('06 (ind)'!CL$6:CL$37))),ABS(-100+(100*(('06 (ind)'!CL29-MIN('06 (ind)'!CL$6:CL$37))/(MAX('06 (ind)'!CL$6:CL$37)-MIN('06 (ind)'!CL$6:CL$37))))))</f>
        <v>17.522579954118932</v>
      </c>
      <c r="CM30" s="75">
        <f>IF('06 (ind)'!CM$1="si",100*(('06 (ind)'!CM29-MIN('06 (ind)'!CM$6:CM$37))/(MAX('06 (ind)'!CM$6:CM$37)-MIN('06 (ind)'!CM$6:CM$37))),ABS(-100+(100*(('06 (ind)'!CM29-MIN('06 (ind)'!CM$6:CM$37))/(MAX('06 (ind)'!CM$6:CM$37)-MIN('06 (ind)'!CM$6:CM$37))))))</f>
        <v>16.27812299932884</v>
      </c>
    </row>
    <row r="31" spans="1:91">
      <c r="A31" s="18" t="s">
        <v>229</v>
      </c>
      <c r="B31" s="87">
        <f>IF('06 (ind)'!B$1="si",100*(('06 (ind)'!B30-MIN('06 (ind)'!B$6:B$37))/(MAX('06 (ind)'!B$6:B$37)-MIN('06 (ind)'!B$6:B$37))),ABS(-100+(100*(('06 (ind)'!B30-MIN('06 (ind)'!B$6:B$37))/(MAX('06 (ind)'!B$6:B$37)-MIN('06 (ind)'!B$6:B$37))))))</f>
        <v>5.6401479873514067</v>
      </c>
      <c r="C31" s="87">
        <f>IF('06 (ind)'!C$1="si",100*(('06 (ind)'!C30-MIN('06 (ind)'!C$6:C$37))/(MAX('06 (ind)'!C$6:C$37)-MIN('06 (ind)'!C$6:C$37))),ABS(-100+(100*(('06 (ind)'!C30-MIN('06 (ind)'!C$6:C$37))/(MAX('06 (ind)'!C$6:C$37)-MIN('06 (ind)'!C$6:C$37))))))</f>
        <v>53.638576294767546</v>
      </c>
      <c r="D31" s="87">
        <f>IF('06 (ind)'!D$1="si",100*(('06 (ind)'!D30-MIN('06 (ind)'!D$6:D$37))/(MAX('06 (ind)'!D$6:D$37)-MIN('06 (ind)'!D$6:D$37))),ABS(-100+(100*(('06 (ind)'!D30-MIN('06 (ind)'!D$6:D$37))/(MAX('06 (ind)'!D$6:D$37)-MIN('06 (ind)'!D$6:D$37))))))</f>
        <v>84.880750400469026</v>
      </c>
      <c r="E31" s="87">
        <f>IF('06 (ind)'!E$1="si",100*(('06 (ind)'!E30-MIN('06 (ind)'!E$6:E$37))/(MAX('06 (ind)'!E$6:E$37)-MIN('06 (ind)'!E$6:E$37))),ABS(-100+(100*(('06 (ind)'!E30-MIN('06 (ind)'!E$6:E$37))/(MAX('06 (ind)'!E$6:E$37)-MIN('06 (ind)'!E$6:E$37))))))</f>
        <v>19.117866189837571</v>
      </c>
      <c r="F31" s="87">
        <f>IF('06 (ind)'!F$1="si",100*(('06 (ind)'!F30-MIN('06 (ind)'!F$6:F$37))/(MAX('06 (ind)'!F$6:F$37)-MIN('06 (ind)'!F$6:F$37))),ABS(-100+(100*(('06 (ind)'!F30-MIN('06 (ind)'!F$6:F$37))/(MAX('06 (ind)'!F$6:F$37)-MIN('06 (ind)'!F$6:F$37))))))</f>
        <v>61.728395061728392</v>
      </c>
      <c r="G31" s="87">
        <f>IF('06 (ind)'!G$1="si",100*(('06 (ind)'!G30-MIN('06 (ind)'!G$6:G$37))/(MAX('06 (ind)'!G$6:G$37)-MIN('06 (ind)'!G$6:G$37))),ABS(-100+(100*(('06 (ind)'!G30-MIN('06 (ind)'!G$6:G$37))/(MAX('06 (ind)'!G$6:G$37)-MIN('06 (ind)'!G$6:G$37))))))</f>
        <v>61.490683229813655</v>
      </c>
      <c r="H31" s="87">
        <f>IF('06 (ind)'!H$1="si",100*(('06 (ind)'!H30-MIN('06 (ind)'!H$6:H$37))/(MAX('06 (ind)'!H$6:H$37)-MIN('06 (ind)'!H$6:H$37))),ABS(-100+(100*(('06 (ind)'!H30-MIN('06 (ind)'!H$6:H$37))/(MAX('06 (ind)'!H$6:H$37)-MIN('06 (ind)'!H$6:H$37))))))</f>
        <v>38.036809815950932</v>
      </c>
      <c r="I31" s="87">
        <f>IF('06 (ind)'!I$1="si",100*(('06 (ind)'!I30-MIN('06 (ind)'!I$6:I$37))/(MAX('06 (ind)'!I$6:I$37)-MIN('06 (ind)'!I$6:I$37))),ABS(-100+(100*(('06 (ind)'!I30-MIN('06 (ind)'!I$6:I$37))/(MAX('06 (ind)'!I$6:I$37)-MIN('06 (ind)'!I$6:I$37))))))</f>
        <v>84.482758620689651</v>
      </c>
      <c r="J31" s="87">
        <f>IF('06 (ind)'!J$1="si",100*(('06 (ind)'!J30-MIN('06 (ind)'!J$6:J$37))/(MAX('06 (ind)'!J$6:J$37)-MIN('06 (ind)'!J$6:J$37))),ABS(-100+(100*(('06 (ind)'!J30-MIN('06 (ind)'!J$6:J$37))/(MAX('06 (ind)'!J$6:J$37)-MIN('06 (ind)'!J$6:J$37))))))</f>
        <v>0</v>
      </c>
      <c r="K31" s="87">
        <f>IF('06 (ind)'!K$1="si",100*(('06 (ind)'!K30-MIN('06 (ind)'!K$6:K$37))/(MAX('06 (ind)'!K$6:K$37)-MIN('06 (ind)'!K$6:K$37))),ABS(-100+(100*(('06 (ind)'!K30-MIN('06 (ind)'!K$6:K$37))/(MAX('06 (ind)'!K$6:K$37)-MIN('06 (ind)'!K$6:K$37))))))</f>
        <v>26.771521479748948</v>
      </c>
      <c r="L31" s="87">
        <f>IF('06 (ind)'!L$1="si",100*(('06 (ind)'!L30-MIN('06 (ind)'!L$6:L$37))/(MAX('06 (ind)'!L$6:L$37)-MIN('06 (ind)'!L$6:L$37))),ABS(-100+(100*(('06 (ind)'!L30-MIN('06 (ind)'!L$6:L$37))/(MAX('06 (ind)'!L$6:L$37)-MIN('06 (ind)'!L$6:L$37))))))</f>
        <v>33.385418656547358</v>
      </c>
      <c r="M31" s="87">
        <f>IF('06 (ind)'!M$1="si",100*(('06 (ind)'!M30-MIN('06 (ind)'!M$6:M$37))/(MAX('06 (ind)'!M$6:M$37)-MIN('06 (ind)'!M$6:M$37))),ABS(-100+(100*(('06 (ind)'!M30-MIN('06 (ind)'!M$6:M$37))/(MAX('06 (ind)'!M$6:M$37)-MIN('06 (ind)'!M$6:M$37))))))</f>
        <v>1.2479455565628019</v>
      </c>
      <c r="N31" s="87">
        <f>IF('06 (ind)'!N$1="si",100*(('06 (ind)'!N30-MIN('06 (ind)'!N$6:N$37))/(MAX('06 (ind)'!N$6:N$37)-MIN('06 (ind)'!N$6:N$37))),ABS(-100+(100*(('06 (ind)'!N30-MIN('06 (ind)'!N$6:N$37))/(MAX('06 (ind)'!N$6:N$37)-MIN('06 (ind)'!N$6:N$37))))))</f>
        <v>32.68652131784642</v>
      </c>
      <c r="O31" s="87">
        <f>IF('06 (ind)'!O$1="si",100*(('06 (ind)'!O30-MIN('06 (ind)'!O$6:O$37))/(MAX('06 (ind)'!O$6:O$37)-MIN('06 (ind)'!O$6:O$37))),ABS(-100+(100*(('06 (ind)'!O30-MIN('06 (ind)'!O$6:O$37))/(MAX('06 (ind)'!O$6:O$37)-MIN('06 (ind)'!O$6:O$37))))))</f>
        <v>96.825396825396822</v>
      </c>
      <c r="P31" s="87">
        <f>IF('06 (ind)'!P$1="si",100*(('06 (ind)'!P30-MIN('06 (ind)'!P$6:P$37))/(MAX('06 (ind)'!P$6:P$37)-MIN('06 (ind)'!P$6:P$37))),ABS(-100+(100*(('06 (ind)'!P30-MIN('06 (ind)'!P$6:P$37))/(MAX('06 (ind)'!P$6:P$37)-MIN('06 (ind)'!P$6:P$37))))))</f>
        <v>0.96321462183232698</v>
      </c>
      <c r="Q31" s="87">
        <f>IF('06 (ind)'!Q$1="si",100*(('06 (ind)'!Q30-MIN('06 (ind)'!Q$6:Q$37))/(MAX('06 (ind)'!Q$6:Q$37)-MIN('06 (ind)'!Q$6:Q$37))),ABS(-100+(100*(('06 (ind)'!Q30-MIN('06 (ind)'!Q$6:Q$37))/(MAX('06 (ind)'!Q$6:Q$37)-MIN('06 (ind)'!Q$6:Q$37))))))</f>
        <v>10.057853835506489</v>
      </c>
      <c r="R31" s="87">
        <f>IF('06 (ind)'!R$1="si",100*(('06 (ind)'!R30-MIN('06 (ind)'!R$6:R$37))/(MAX('06 (ind)'!R$6:R$37)-MIN('06 (ind)'!R$6:R$37))),ABS(-100+(100*(('06 (ind)'!R30-MIN('06 (ind)'!R$6:R$37))/(MAX('06 (ind)'!R$6:R$37)-MIN('06 (ind)'!R$6:R$37))))))</f>
        <v>1.4141663258244443</v>
      </c>
      <c r="S31" s="75">
        <f>ABS(ABS(('06 (ind)'!S30-((MAX('06 (ind)'!S$6:S$37)+MIN('06 (ind)'!S$6:S$37))/2))/(((MAX('06 (ind)'!S$6:S$37)+MIN('06 (ind)'!S$6:S$37))/2)-MAX('06 (ind)'!S$6:S$37))*100)-100)</f>
        <v>19.290413617889755</v>
      </c>
      <c r="T31" s="75">
        <f>IF('06 (ind)'!T$1="si",100*(('06 (ind)'!T30-MIN('06 (ind)'!T$6:T$37))/(MAX('06 (ind)'!T$6:T$37)-MIN('06 (ind)'!T$6:T$37))),ABS(-100+(100*(('06 (ind)'!T30-MIN('06 (ind)'!T$6:T$37))/(MAX('06 (ind)'!T$6:T$37)-MIN('06 (ind)'!T$6:T$37))))))</f>
        <v>34.115188739834821</v>
      </c>
      <c r="U31" s="75">
        <f>IF('06 (ind)'!U$1="si",100*(('06 (ind)'!U30-MIN('06 (ind)'!U$6:U$37))/(MAX('06 (ind)'!U$6:U$37)-MIN('06 (ind)'!U$6:U$37))),ABS(-100+(100*(('06 (ind)'!U30-MIN('06 (ind)'!U$6:U$37))/(MAX('06 (ind)'!U$6:U$37)-MIN('06 (ind)'!U$6:U$37))))))</f>
        <v>0</v>
      </c>
      <c r="V31" s="75">
        <f>IF('06 (ind)'!V$1="si",100*(('06 (ind)'!V30-MIN('06 (ind)'!V$6:V$37))/(MAX('06 (ind)'!V$6:V$37)-MIN('06 (ind)'!V$6:V$37))),ABS(-100+(100*(('06 (ind)'!V30-MIN('06 (ind)'!V$6:V$37))/(MAX('06 (ind)'!V$6:V$37)-MIN('06 (ind)'!V$6:V$37))))))</f>
        <v>91.712707182320443</v>
      </c>
      <c r="W31" s="75">
        <f>IF('06 (ind)'!W$1="si",100*(('06 (ind)'!W30-MIN('06 (ind)'!W$6:W$37))/(MAX('06 (ind)'!W$6:W$37)-MIN('06 (ind)'!W$6:W$37))),ABS(-100+(100*(('06 (ind)'!W30-MIN('06 (ind)'!W$6:W$37))/(MAX('06 (ind)'!W$6:W$37)-MIN('06 (ind)'!W$6:W$37))))))</f>
        <v>78.075054145412608</v>
      </c>
      <c r="X31" s="75">
        <f>IF('06 (ind)'!X$1="si",100*(('06 (ind)'!X30-MIN('06 (ind)'!X$6:X$37))/(MAX('06 (ind)'!X$6:X$37)-MIN('06 (ind)'!X$6:X$37))),ABS(-100+(100*(('06 (ind)'!X30-MIN('06 (ind)'!X$6:X$37))/(MAX('06 (ind)'!X$6:X$37)-MIN('06 (ind)'!X$6:X$37))))))</f>
        <v>67.39018660543617</v>
      </c>
      <c r="Y31" s="75">
        <f>IF('06 (ind)'!Y$1="si",100*(('06 (ind)'!Y30-MIN('06 (ind)'!Y$6:Y$37))/(MAX('06 (ind)'!Y$6:Y$37)-MIN('06 (ind)'!Y$6:Y$37))),ABS(-100+(100*(('06 (ind)'!Y30-MIN('06 (ind)'!Y$6:Y$37))/(MAX('06 (ind)'!Y$6:Y$37)-MIN('06 (ind)'!Y$6:Y$37))))))</f>
        <v>68.109634444587471</v>
      </c>
      <c r="Z31" s="75">
        <f>IF('06 (ind)'!Z$1="si",100*(('06 (ind)'!Z30-MIN('06 (ind)'!Z$6:Z$37))/(MAX('06 (ind)'!Z$6:Z$37)-MIN('06 (ind)'!Z$6:Z$37))),ABS(-100+(100*(('06 (ind)'!Z30-MIN('06 (ind)'!Z$6:Z$37))/(MAX('06 (ind)'!Z$6:Z$37)-MIN('06 (ind)'!Z$6:Z$37))))))</f>
        <v>47.637550847814211</v>
      </c>
      <c r="AA31" s="75">
        <f>IF('06 (ind)'!AA$1="si",100*(('06 (ind)'!AA30-MIN('06 (ind)'!AA$6:AA$37))/(MAX('06 (ind)'!AA$6:AA$37)-MIN('06 (ind)'!AA$6:AA$37))),ABS(-100+(100*(('06 (ind)'!AA30-MIN('06 (ind)'!AA$6:AA$37))/(MAX('06 (ind)'!AA$6:AA$37)-MIN('06 (ind)'!AA$6:AA$37))))))</f>
        <v>78.053847289310852</v>
      </c>
      <c r="AB31" s="75">
        <f>IF('06 (ind)'!AB$1="si",100*(('06 (ind)'!AB30-MIN('06 (ind)'!AB$6:AB$37))/(MAX('06 (ind)'!AB$6:AB$37)-MIN('06 (ind)'!AB$6:AB$37))),ABS(-100+(100*(('06 (ind)'!AB30-MIN('06 (ind)'!AB$6:AB$37))/(MAX('06 (ind)'!AB$6:AB$37)-MIN('06 (ind)'!AB$6:AB$37))))))</f>
        <v>63.399437123853232</v>
      </c>
      <c r="AC31" s="75">
        <f>IF('06 (ind)'!AC$1="si",100*(('06 (ind)'!AC30-MIN('06 (ind)'!AC$6:AC$37))/(MAX('06 (ind)'!AC$6:AC$37)-MIN('06 (ind)'!AC$6:AC$37))),ABS(-100+(100*(('06 (ind)'!AC30-MIN('06 (ind)'!AC$6:AC$37))/(MAX('06 (ind)'!AC$6:AC$37)-MIN('06 (ind)'!AC$6:AC$37))))))</f>
        <v>62.481618291217103</v>
      </c>
      <c r="AD31" s="75">
        <f>IF('06 (ind)'!AD$1="si",100*(('06 (ind)'!AD30-MIN('06 (ind)'!AD$6:AD$37))/(MAX('06 (ind)'!AD$6:AD$37)-MIN('06 (ind)'!AD$6:AD$37))),ABS(-100+(100*(('06 (ind)'!AD30-MIN('06 (ind)'!AD$6:AD$37))/(MAX('06 (ind)'!AD$6:AD$37)-MIN('06 (ind)'!AD$6:AD$37))))))</f>
        <v>63.222758589492798</v>
      </c>
      <c r="AE31" s="75">
        <f>IF('06 (ind)'!AE$1="si",100*(('06 (ind)'!AE30-MIN('06 (ind)'!AE$6:AE$37))/(MAX('06 (ind)'!AE$6:AE$37)-MIN('06 (ind)'!AE$6:AE$37))),ABS(-100+(100*(('06 (ind)'!AE30-MIN('06 (ind)'!AE$6:AE$37))/(MAX('06 (ind)'!AE$6:AE$37)-MIN('06 (ind)'!AE$6:AE$37))))))</f>
        <v>42.730128894611333</v>
      </c>
      <c r="AF31" s="75">
        <f>IF('06 (ind)'!AF$1="si",100*(('06 (ind)'!AF30-MIN('06 (ind)'!AF$6:AF$37))/(MAX('06 (ind)'!AF$6:AF$37)-MIN('06 (ind)'!AF$6:AF$37))),ABS(-100+(100*(('06 (ind)'!AF30-MIN('06 (ind)'!AF$6:AF$37))/(MAX('06 (ind)'!AF$6:AF$37)-MIN('06 (ind)'!AF$6:AF$37))))))</f>
        <v>76.802228722990463</v>
      </c>
      <c r="AG31" s="75">
        <f>IF('06 (ind)'!AG$1="si",100*(('06 (ind)'!AG30-MIN('06 (ind)'!AG$6:AG$37))/(MAX('06 (ind)'!AG$6:AG$37)-MIN('06 (ind)'!AG$6:AG$37))),ABS(-100+(100*(('06 (ind)'!AG30-MIN('06 (ind)'!AG$6:AG$37))/(MAX('06 (ind)'!AG$6:AG$37)-MIN('06 (ind)'!AG$6:AG$37))))))</f>
        <v>59.668508287292823</v>
      </c>
      <c r="AH31" s="75">
        <f>IF('06 (ind)'!AH$1="si",100*(('06 (ind)'!AH30-MIN('06 (ind)'!AH$6:AH$37))/(MAX('06 (ind)'!AH$6:AH$37)-MIN('06 (ind)'!AH$6:AH$37))),ABS(-100+(100*(('06 (ind)'!AH30-MIN('06 (ind)'!AH$6:AH$37))/(MAX('06 (ind)'!AH$6:AH$37)-MIN('06 (ind)'!AH$6:AH$37))))))</f>
        <v>69.273743016759767</v>
      </c>
      <c r="AI31" s="75">
        <f>IF('06 (ind)'!AI$1="si",100*(('06 (ind)'!AI30-MIN('06 (ind)'!AI$6:AI$37))/(MAX('06 (ind)'!AI$6:AI$37)-MIN('06 (ind)'!AI$6:AI$37))),ABS(-100+(100*(('06 (ind)'!AI30-MIN('06 (ind)'!AI$6:AI$37))/(MAX('06 (ind)'!AI$6:AI$37)-MIN('06 (ind)'!AI$6:AI$37))))))</f>
        <v>1.0273972602739725</v>
      </c>
      <c r="AJ31" s="75">
        <f>IF('06 (ind)'!AJ$1="si",100*(('06 (ind)'!AJ30-MIN('06 (ind)'!AJ$6:AJ$37))/(MAX('06 (ind)'!AJ$6:AJ$37)-MIN('06 (ind)'!AJ$6:AJ$37))),ABS(-100+(100*(('06 (ind)'!AJ30-MIN('06 (ind)'!AJ$6:AJ$37))/(MAX('06 (ind)'!AJ$6:AJ$37)-MIN('06 (ind)'!AJ$6:AJ$37))))))</f>
        <v>93.993095512082832</v>
      </c>
      <c r="AK31" s="75">
        <f>IF('06 (ind)'!AK$1="si",100*(('06 (ind)'!AK30-MIN('06 (ind)'!AK$6:AK$37))/(MAX('06 (ind)'!AK$6:AK$37)-MIN('06 (ind)'!AK$6:AK$37))),ABS(-100+(100*(('06 (ind)'!AK30-MIN('06 (ind)'!AK$6:AK$37))/(MAX('06 (ind)'!AK$6:AK$37)-MIN('06 (ind)'!AK$6:AK$37))))))</f>
        <v>5.8323292127397224</v>
      </c>
      <c r="AL31" s="75">
        <f>IF('06 (ind)'!AL$1="si",100*(('06 (ind)'!AL30-MIN('06 (ind)'!AL$6:AL$37))/(MAX('06 (ind)'!AL$6:AL$37)-MIN('06 (ind)'!AL$6:AL$37))),ABS(-100+(100*(('06 (ind)'!AL30-MIN('06 (ind)'!AL$6:AL$37))/(MAX('06 (ind)'!AL$6:AL$37)-MIN('06 (ind)'!AL$6:AL$37))))))</f>
        <v>22.225035666129372</v>
      </c>
      <c r="AM31" s="75">
        <f>IF('06 (ind)'!AM$1="si",100*(('06 (ind)'!AM30-MIN('06 (ind)'!AM$6:AM$37))/(MAX('06 (ind)'!AM$6:AM$37)-MIN('06 (ind)'!AM$6:AM$37))),ABS(-100+(100*(('06 (ind)'!AM30-MIN('06 (ind)'!AM$6:AM$37))/(MAX('06 (ind)'!AM$6:AM$37)-MIN('06 (ind)'!AM$6:AM$37))))))</f>
        <v>39.559289815223721</v>
      </c>
      <c r="AN31" s="75">
        <f>IF('06 (ind)'!AN$1="si",100*(('06 (ind)'!AN30-MIN('06 (ind)'!AN$6:AN$37))/(MAX('06 (ind)'!AN$6:AN$37)-MIN('06 (ind)'!AN$6:AN$37))),ABS(-100+(100*(('06 (ind)'!AN30-MIN('06 (ind)'!AN$6:AN$37))/(MAX('06 (ind)'!AN$6:AN$37)-MIN('06 (ind)'!AN$6:AN$37))))))</f>
        <v>57.353995239079055</v>
      </c>
      <c r="AO31" s="75">
        <f>IF('06 (ind)'!AO$1="si",100*(('06 (ind)'!AO30-MIN('06 (ind)'!AO$6:AO$37))/(MAX('06 (ind)'!AO$6:AO$37)-MIN('06 (ind)'!AO$6:AO$37))),ABS(-100+(100*(('06 (ind)'!AO30-MIN('06 (ind)'!AO$6:AO$37))/(MAX('06 (ind)'!AO$6:AO$37)-MIN('06 (ind)'!AO$6:AO$37))))))</f>
        <v>46.361607423801146</v>
      </c>
      <c r="AP31" s="75">
        <f>IF('06 (ind)'!AP$1="si",100*(('06 (ind)'!AP30-MIN('06 (ind)'!AP$6:AP$37))/(MAX('06 (ind)'!AP$6:AP$37)-MIN('06 (ind)'!AP$6:AP$37))),ABS(-100+(100*(('06 (ind)'!AP30-MIN('06 (ind)'!AP$6:AP$37))/(MAX('06 (ind)'!AP$6:AP$37)-MIN('06 (ind)'!AP$6:AP$37))))))</f>
        <v>51.113172541743964</v>
      </c>
      <c r="AQ31" s="75">
        <f>IF('06 (ind)'!AQ$1="si",100*(('06 (ind)'!AQ30-MIN('06 (ind)'!AQ$6:AQ$37))/(MAX('06 (ind)'!AQ$6:AQ$37)-MIN('06 (ind)'!AQ$6:AQ$37))),ABS(-100+(100*(('06 (ind)'!AQ30-MIN('06 (ind)'!AQ$6:AQ$37))/(MAX('06 (ind)'!AQ$6:AQ$37)-MIN('06 (ind)'!AQ$6:AQ$37))))))</f>
        <v>6.6686457551663931</v>
      </c>
      <c r="AR31" s="75">
        <f>IF('06 (ind)'!AR$1="si",100*(('06 (ind)'!AR30-MIN('06 (ind)'!AR$6:AR$37))/(MAX('06 (ind)'!AR$6:AR$37)-MIN('06 (ind)'!AR$6:AR$37))),ABS(-100+(100*(('06 (ind)'!AR30-MIN('06 (ind)'!AR$6:AR$37))/(MAX('06 (ind)'!AR$6:AR$37)-MIN('06 (ind)'!AR$6:AR$37))))))</f>
        <v>74.029638146293081</v>
      </c>
      <c r="AS31" s="75">
        <f>IF('06 (ind)'!AS$1="si",100*(('06 (ind)'!AS30-MIN('06 (ind)'!AS$6:AS$37))/(MAX('06 (ind)'!AS$6:AS$37)-MIN('06 (ind)'!AS$6:AS$37))),ABS(-100+(100*(('06 (ind)'!AS30-MIN('06 (ind)'!AS$6:AS$37))/(MAX('06 (ind)'!AS$6:AS$37)-MIN('06 (ind)'!AS$6:AS$37))))))</f>
        <v>0.552486187845318</v>
      </c>
      <c r="AT31" s="75">
        <f>IF('06 (ind)'!AT$1="si",100*(('06 (ind)'!AT30-MIN('06 (ind)'!AT$6:AT$37))/(MAX('06 (ind)'!AT$6:AT$37)-MIN('06 (ind)'!AT$6:AT$37))),ABS(-100+(100*(('06 (ind)'!AT30-MIN('06 (ind)'!AT$6:AT$37))/(MAX('06 (ind)'!AT$6:AT$37)-MIN('06 (ind)'!AT$6:AT$37))))))</f>
        <v>0</v>
      </c>
      <c r="AU31" s="75">
        <f>IF('06 (ind)'!AU$1="si",100*(('06 (ind)'!AU30-MIN('06 (ind)'!AU$6:AU$37))/(MAX('06 (ind)'!AU$6:AU$37)-MIN('06 (ind)'!AU$6:AU$37))),ABS(-100+(100*(('06 (ind)'!AU30-MIN('06 (ind)'!AU$6:AU$37))/(MAX('06 (ind)'!AU$6:AU$37)-MIN('06 (ind)'!AU$6:AU$37))))))</f>
        <v>58.934169278996862</v>
      </c>
      <c r="AV31" s="75">
        <f>IF('06 (ind)'!AV$1="si",100*(('06 (ind)'!AV30-MIN('06 (ind)'!AV$6:AV$37))/(MAX('06 (ind)'!AV$6:AV$37)-MIN('06 (ind)'!AV$6:AV$37))),ABS(-100+(100*(('06 (ind)'!AV30-MIN('06 (ind)'!AV$6:AV$37))/(MAX('06 (ind)'!AV$6:AV$37)-MIN('06 (ind)'!AV$6:AV$37))))))</f>
        <v>94.974003466204508</v>
      </c>
      <c r="AW31" s="75">
        <f>IF('06 (ind)'!AW$1="si",100*(('06 (ind)'!AW30-MIN('06 (ind)'!AW$6:AW$37))/(MAX('06 (ind)'!AW$6:AW$37)-MIN('06 (ind)'!AW$6:AW$37))),ABS(-100+(100*(('06 (ind)'!AW30-MIN('06 (ind)'!AW$6:AW$37))/(MAX('06 (ind)'!AW$6:AW$37)-MIN('06 (ind)'!AW$6:AW$37))))))</f>
        <v>66.746602717825738</v>
      </c>
      <c r="AX31" s="75">
        <f>IF('06 (ind)'!AX$1="si",100*(('06 (ind)'!AX30-MIN('06 (ind)'!AX$6:AX$37))/(MAX('06 (ind)'!AX$6:AX$37)-MIN('06 (ind)'!AX$6:AX$37))),ABS(-100+(100*(('06 (ind)'!AX30-MIN('06 (ind)'!AX$6:AX$37))/(MAX('06 (ind)'!AX$6:AX$37)-MIN('06 (ind)'!AX$6:AX$37))))))</f>
        <v>19.522837824285489</v>
      </c>
      <c r="AY31" s="75">
        <f>IF('06 (ind)'!AY$1="si",100*(('06 (ind)'!AY30-MIN('06 (ind)'!AY$6:AY$37))/(MAX('06 (ind)'!AY$6:AY$37)-MIN('06 (ind)'!AY$6:AY$37))),ABS(-100+(100*(('06 (ind)'!AY30-MIN('06 (ind)'!AY$6:AY$37))/(MAX('06 (ind)'!AY$6:AY$37)-MIN('06 (ind)'!AY$6:AY$37))))))</f>
        <v>52.378686964795449</v>
      </c>
      <c r="AZ31" s="75">
        <f>IF('06 (ind)'!AZ$1="si",100*(('06 (ind)'!AZ30-MIN('06 (ind)'!AZ$6:AZ$37))/(MAX('06 (ind)'!AZ$6:AZ$37)-MIN('06 (ind)'!AZ$6:AZ$37))),ABS(-100+(100*(('06 (ind)'!AZ30-MIN('06 (ind)'!AZ$6:AZ$37))/(MAX('06 (ind)'!AZ$6:AZ$37)-MIN('06 (ind)'!AZ$6:AZ$37))))))</f>
        <v>60.642985779935266</v>
      </c>
      <c r="BA31" s="75">
        <f>IF('06 (ind)'!BA$1="si",100*(('06 (ind)'!BA30-MIN('06 (ind)'!BA$6:BA$37))/(MAX('06 (ind)'!BA$6:BA$37)-MIN('06 (ind)'!BA$6:BA$37))),ABS(-100+(100*(('06 (ind)'!BA30-MIN('06 (ind)'!BA$6:BA$37))/(MAX('06 (ind)'!BA$6:BA$37)-MIN('06 (ind)'!BA$6:BA$37))))))</f>
        <v>21.926461953337078</v>
      </c>
      <c r="BB31" s="75">
        <f>IF('06 (ind)'!BB$1="si",100*(('06 (ind)'!BB30-MIN('06 (ind)'!BB$6:BB$37))/(MAX('06 (ind)'!BB$6:BB$37)-MIN('06 (ind)'!BB$6:BB$37))),ABS(-100+(100*(('06 (ind)'!BB30-MIN('06 (ind)'!BB$6:BB$37))/(MAX('06 (ind)'!BB$6:BB$37)-MIN('06 (ind)'!BB$6:BB$37))))))</f>
        <v>11.798608236351873</v>
      </c>
      <c r="BC31" s="75">
        <f>IF('06 (ind)'!BC$1="si",100*(('06 (ind)'!BC30-MIN('06 (ind)'!BC$6:BC$37))/(MAX('06 (ind)'!BC$6:BC$37)-MIN('06 (ind)'!BC$6:BC$37))),ABS(-100+(100*(('06 (ind)'!BC30-MIN('06 (ind)'!BC$6:BC$37))/(MAX('06 (ind)'!BC$6:BC$37)-MIN('06 (ind)'!BC$6:BC$37))))))</f>
        <v>29.267260101610081</v>
      </c>
      <c r="BD31" s="75">
        <f>IF('06 (ind)'!BD$1="si",100*(('06 (ind)'!BD30-MIN('06 (ind)'!BD$6:BD$37))/(MAX('06 (ind)'!BD$6:BD$37)-MIN('06 (ind)'!BD$6:BD$37))),ABS(-100+(100*(('06 (ind)'!BD30-MIN('06 (ind)'!BD$6:BD$37))/(MAX('06 (ind)'!BD$6:BD$37)-MIN('06 (ind)'!BD$6:BD$37))))))</f>
        <v>59.239784146442588</v>
      </c>
      <c r="BE31" s="75">
        <f>IF('06 (ind)'!BE$1="si",100*(('06 (ind)'!BE30-MIN('06 (ind)'!BE$6:BE$37))/(MAX('06 (ind)'!BE$6:BE$37)-MIN('06 (ind)'!BE$6:BE$37))),ABS(-100+(100*(('06 (ind)'!BE30-MIN('06 (ind)'!BE$6:BE$37))/(MAX('06 (ind)'!BE$6:BE$37)-MIN('06 (ind)'!BE$6:BE$37))))))</f>
        <v>59.191176470588246</v>
      </c>
      <c r="BF31" s="75">
        <f>IF('06 (ind)'!BF$1="si",100*(('06 (ind)'!BF30-MIN('06 (ind)'!BF$6:BF$37))/(MAX('06 (ind)'!BF$6:BF$37)-MIN('06 (ind)'!BF$6:BF$37))),ABS(-100+(100*(('06 (ind)'!BF30-MIN('06 (ind)'!BF$6:BF$37))/(MAX('06 (ind)'!BF$6:BF$37)-MIN('06 (ind)'!BF$6:BF$37))))))</f>
        <v>44.104369930855412</v>
      </c>
      <c r="BG31" s="75">
        <f>IF('06 (ind)'!BG$1="si",100*(('06 (ind)'!BG30-MIN('06 (ind)'!BG$6:BG$37))/(MAX('06 (ind)'!BG$6:BG$37)-MIN('06 (ind)'!BG$6:BG$37))),ABS(-100+(100*(('06 (ind)'!BG30-MIN('06 (ind)'!BG$6:BG$37))/(MAX('06 (ind)'!BG$6:BG$37)-MIN('06 (ind)'!BG$6:BG$37))))))</f>
        <v>38.901510828978651</v>
      </c>
      <c r="BH31" s="75">
        <f>IF('06 (ind)'!BH$1="si",100*(('06 (ind)'!BH30-MIN('06 (ind)'!BH$6:BH$37))/(MAX('06 (ind)'!BH$6:BH$37)-MIN('06 (ind)'!BH$6:BH$37))),ABS(-100+(100*(('06 (ind)'!BH30-MIN('06 (ind)'!BH$6:BH$37))/(MAX('06 (ind)'!BH$6:BH$37)-MIN('06 (ind)'!BH$6:BH$37))))))</f>
        <v>32.325423947496773</v>
      </c>
      <c r="BI31" s="75">
        <f>IF('06 (ind)'!BI$1="si",100*(('06 (ind)'!BI30-MIN('06 (ind)'!BI$6:BI$37))/(MAX('06 (ind)'!BI$6:BI$37)-MIN('06 (ind)'!BI$6:BI$37))),ABS(-100+(100*(('06 (ind)'!BI30-MIN('06 (ind)'!BI$6:BI$37))/(MAX('06 (ind)'!BI$6:BI$37)-MIN('06 (ind)'!BI$6:BI$37))))))</f>
        <v>98.723283120311478</v>
      </c>
      <c r="BJ31" s="75">
        <f>IF('06 (ind)'!BJ$1="si",100*(('06 (ind)'!BJ30-MIN('06 (ind)'!BJ$6:BJ$37))/(MAX('06 (ind)'!BJ$6:BJ$37)-MIN('06 (ind)'!BJ$6:BJ$37))),ABS(-100+(100*(('06 (ind)'!BJ30-MIN('06 (ind)'!BJ$6:BJ$37))/(MAX('06 (ind)'!BJ$6:BJ$37)-MIN('06 (ind)'!BJ$6:BJ$37))))))</f>
        <v>12.04038067256565</v>
      </c>
      <c r="BK31" s="75">
        <f>IF('06 (ind)'!BK$1="si",100*(('06 (ind)'!BK30-MIN('06 (ind)'!BK$6:BK$37))/(MAX('06 (ind)'!BK$6:BK$37)-MIN('06 (ind)'!BK$6:BK$37))),ABS(-100+(100*(('06 (ind)'!BK30-MIN('06 (ind)'!BK$6:BK$37))/(MAX('06 (ind)'!BK$6:BK$37)-MIN('06 (ind)'!BK$6:BK$37))))))</f>
        <v>28.072039450496746</v>
      </c>
      <c r="BL31" s="75">
        <f>IF('06 (ind)'!BL$1="si",100*(('06 (ind)'!BL30-MIN('06 (ind)'!BL$6:BL$37))/(MAX('06 (ind)'!BL$6:BL$37)-MIN('06 (ind)'!BL$6:BL$37))),ABS(-100+(100*(('06 (ind)'!BL30-MIN('06 (ind)'!BL$6:BL$37))/(MAX('06 (ind)'!BL$6:BL$37)-MIN('06 (ind)'!BL$6:BL$37))))))</f>
        <v>37.6</v>
      </c>
      <c r="BM31" s="75">
        <f>IF('06 (ind)'!BM$1="si",100*(('06 (ind)'!BM30-MIN('06 (ind)'!BM$6:BM$37))/(MAX('06 (ind)'!BM$6:BM$37)-MIN('06 (ind)'!BM$6:BM$37))),ABS(-100+(100*(('06 (ind)'!BM30-MIN('06 (ind)'!BM$6:BM$37))/(MAX('06 (ind)'!BM$6:BM$37)-MIN('06 (ind)'!BM$6:BM$37))))))</f>
        <v>17.697694270045471</v>
      </c>
      <c r="BN31" s="75">
        <f>IF('06 (ind)'!BN$1="si",100*(('06 (ind)'!BN30-MIN('06 (ind)'!BN$6:BN$37))/(MAX('06 (ind)'!BN$6:BN$37)-MIN('06 (ind)'!BN$6:BN$37))),ABS(-100+(100*(('06 (ind)'!BN30-MIN('06 (ind)'!BN$6:BN$37))/(MAX('06 (ind)'!BN$6:BN$37)-MIN('06 (ind)'!BN$6:BN$37))))))</f>
        <v>8.4137576535607614</v>
      </c>
      <c r="BO31" s="75">
        <f>IF('06 (ind)'!BO$1="si",100*(('06 (ind)'!BO30-MIN('06 (ind)'!BO$6:BO$37))/(MAX('06 (ind)'!BO$6:BO$37)-MIN('06 (ind)'!BO$6:BO$37))),ABS(-100+(100*(('06 (ind)'!BO30-MIN('06 (ind)'!BO$6:BO$37))/(MAX('06 (ind)'!BO$6:BO$37)-MIN('06 (ind)'!BO$6:BO$37))))))</f>
        <v>32.224715696457366</v>
      </c>
      <c r="BP31" s="75">
        <f>IF('06 (ind)'!BP$1="si",100*(('06 (ind)'!BP30-MIN('06 (ind)'!BP$6:BP$37))/(MAX('06 (ind)'!BP$6:BP$37)-MIN('06 (ind)'!BP$6:BP$37))),ABS(-100+(100*(('06 (ind)'!BP30-MIN('06 (ind)'!BP$6:BP$37))/(MAX('06 (ind)'!BP$6:BP$37)-MIN('06 (ind)'!BP$6:BP$37))))))</f>
        <v>38.510877291578808</v>
      </c>
      <c r="BQ31" s="75">
        <f>IF('06 (ind)'!BQ$1="si",100*(('06 (ind)'!BQ30-MIN('06 (ind)'!BQ$6:BQ$37))/(MAX('06 (ind)'!BQ$6:BQ$37)-MIN('06 (ind)'!BQ$6:BQ$37))),ABS(-100+(100*(('06 (ind)'!BQ30-MIN('06 (ind)'!BQ$6:BQ$37))/(MAX('06 (ind)'!BQ$6:BQ$37)-MIN('06 (ind)'!BQ$6:BQ$37))))))</f>
        <v>46.449869142882115</v>
      </c>
      <c r="BR31" s="75">
        <f>IF('06 (ind)'!BR$1="si",100*(('06 (ind)'!BR30-MIN('06 (ind)'!BR$6:BR$37))/(MAX('06 (ind)'!BR$6:BR$37)-MIN('06 (ind)'!BR$6:BR$37))),ABS(-100+(100*(('06 (ind)'!BR30-MIN('06 (ind)'!BR$6:BR$37))/(MAX('06 (ind)'!BP$6:BP$37)-MIN('06 (ind)'!BR$6:BR$37))))))</f>
        <v>19.629868657445364</v>
      </c>
      <c r="BS31" s="75">
        <f>IF('06 (ind)'!BS$1="si",100*(('06 (ind)'!BS30-MIN('06 (ind)'!BS$6:BS$37))/(MAX('06 (ind)'!BS$6:BS$37)-MIN('06 (ind)'!BS$6:BS$37))),ABS(-100+(100*(('06 (ind)'!BS30-MIN('06 (ind)'!BS$6:BS$37))/(MAX('06 (ind)'!BQ$6:BQ$37)-MIN('06 (ind)'!BS$6:BS$37))))))</f>
        <v>62.301560202693395</v>
      </c>
      <c r="BT31" s="75">
        <f>IF('06 (ind)'!BT$1="si",100*(('06 (ind)'!BT30-MIN('06 (ind)'!BT$6:BT$37))/(MAX('06 (ind)'!BT$6:BT$37)-MIN('06 (ind)'!BT$6:BT$37))),ABS(-100+(100*(('06 (ind)'!BT30-MIN('06 (ind)'!BT$6:BT$37))/(MAX('06 (ind)'!BR$6:BR$37)-MIN('06 (ind)'!BT$6:BT$37))))))</f>
        <v>91.517297499999998</v>
      </c>
      <c r="BU31" s="75">
        <f>IF('06 (ind)'!BU$1="si",100*(('06 (ind)'!BU30-MIN('06 (ind)'!BU$6:BU$37))/(MAX('06 (ind)'!BU$6:BU$37)-MIN('06 (ind)'!BU$6:BU$37))),ABS(-100+(100*(('06 (ind)'!BU30-MIN('06 (ind)'!BU$6:BU$37))/(MAX('06 (ind)'!BU$6:BU$37)-MIN('06 (ind)'!BU$6:BU$37))))))</f>
        <v>54.734934299954688</v>
      </c>
      <c r="BV31" s="75">
        <f>IF('06 (ind)'!BV$1="si",100*(('06 (ind)'!BV30-MIN('06 (ind)'!BV$6:BV$37))/(MAX('06 (ind)'!BV$6:BV$37)-MIN('06 (ind)'!BV$6:BV$37))),ABS(-100+(100*(('06 (ind)'!BV30-MIN('06 (ind)'!BV$6:BV$37))/(MAX('06 (ind)'!BV$6:BV$37)-MIN('06 (ind)'!BV$6:BV$37))))))</f>
        <v>92.4449732302201</v>
      </c>
      <c r="BW31" s="75">
        <f>IF('06 (ind)'!BW$1="si",100*(('06 (ind)'!BW30-MIN('06 (ind)'!BW$6:BW$37))/(MAX('06 (ind)'!BW$6:BW$37)-MIN('06 (ind)'!BW$6:BW$37))),ABS(-100+(100*(('06 (ind)'!BW30-MIN('06 (ind)'!BW$6:BW$37))/(MAX('06 (ind)'!BW$6:BW$37)-MIN('06 (ind)'!BW$6:BW$37))))))</f>
        <v>93.752460952880966</v>
      </c>
      <c r="BX31" s="75">
        <f>IF('06 (ind)'!BX$1="si",100*(('06 (ind)'!BX30-MIN('06 (ind)'!BX$6:BX$37))/(MAX('06 (ind)'!BX$6:BX$37)-MIN('06 (ind)'!BX$6:BX$37))),ABS(-100+(100*(('06 (ind)'!BX30-MIN('06 (ind)'!BX$6:BX$37))/(MAX('06 (ind)'!BX$6:BX$37)-MIN('06 (ind)'!BX$6:BX$37))))))</f>
        <v>28.77565974237406</v>
      </c>
      <c r="BY31" s="75">
        <f>IF('06 (ind)'!BY$1="si",100*(('06 (ind)'!BY30-MIN('06 (ind)'!BY$6:BY$37))/(MAX('06 (ind)'!BY$6:BY$37)-MIN('06 (ind)'!BY$6:BY$37))),ABS(-100+(100*(('06 (ind)'!BY30-MIN('06 (ind)'!BY$6:BY$37))/(MAX('06 (ind)'!BY$6:BY$37)-MIN('06 (ind)'!BY$6:BY$37))))))</f>
        <v>21.455720831241713</v>
      </c>
      <c r="BZ31" s="75">
        <f>IF('06 (ind)'!BZ$1="si",100*(('06 (ind)'!BZ30-MIN('06 (ind)'!BZ$6:BZ$37))/(MAX('06 (ind)'!BZ$6:BZ$37)-MIN('06 (ind)'!BZ$6:BZ$37))),ABS(-100+(100*(('06 (ind)'!BZ30-MIN('06 (ind)'!BZ$6:BZ$37))/(MAX('06 (ind)'!BZ$6:BZ$37)-MIN('06 (ind)'!BZ$6:BZ$37))))))</f>
        <v>94.512134940668403</v>
      </c>
      <c r="CA31" s="75">
        <f>IF('06 (ind)'!CA$1="si",100*(('06 (ind)'!CA30-MIN('06 (ind)'!CA$6:CA$37))/(MAX('06 (ind)'!CA$6:CA$37)-MIN('06 (ind)'!CA$6:CA$37))),ABS(-100+(100*(('06 (ind)'!CA30-MIN('06 (ind)'!CA$6:CA$37))/(MAX('06 (ind)'!CA$6:CA$37)-MIN('06 (ind)'!CA$6:CA$37))))))</f>
        <v>0</v>
      </c>
      <c r="CB31" s="75">
        <f>IF('06 (ind)'!CB$1="si",100*(('06 (ind)'!CB30-MIN('06 (ind)'!CB$6:CB$37))/(MAX('06 (ind)'!CB$6:CB$37)-MIN('06 (ind)'!CB$6:CB$37))),ABS(-100+(100*(('06 (ind)'!CB30-MIN('06 (ind)'!CB$6:CB$37))/(MAX('06 (ind)'!CB$6:CB$37)-MIN('06 (ind)'!CB$6:CB$37))))))</f>
        <v>75.744680851063833</v>
      </c>
      <c r="CC31" s="75">
        <f>IF('06 (ind)'!CC$1="si",100*(('06 (ind)'!CC30-MIN('06 (ind)'!CC$6:CC$37))/(MAX('06 (ind)'!CC$6:CC$37)-MIN('06 (ind)'!CC$6:CC$37))),ABS(-100+(100*(('06 (ind)'!CC30-MIN('06 (ind)'!CC$6:CC$37))/(MAX('06 (ind)'!CC$6:CC$37)-MIN('06 (ind)'!CC$6:CC$37))))))</f>
        <v>74.120148471535728</v>
      </c>
      <c r="CD31" s="75">
        <f>IF('06 (ind)'!CD$1="si",100*(('06 (ind)'!CD30-MIN('06 (ind)'!CD$6:CD$37))/(MAX('06 (ind)'!CD$6:CD$37)-MIN('06 (ind)'!CD$6:CD$37))),ABS(-100+(100*(('06 (ind)'!CD30-MIN('06 (ind)'!CD$6:CD$37))/(MAX('06 (ind)'!CD$6:CD$37)-MIN('06 (ind)'!CD$6:CD$37))))))</f>
        <v>8.5744393914570747</v>
      </c>
      <c r="CE31" s="75">
        <f>IF('06 (ind)'!CE$1="si",100*(('06 (ind)'!CE30-MIN('06 (ind)'!CE$6:CE$37))/(MAX('06 (ind)'!CE$6:CE$37)-MIN('06 (ind)'!CE$6:CE$37))),ABS(-100+(100*(('06 (ind)'!CE30-MIN('06 (ind)'!CE$6:CE$37))/(MAX('06 (ind)'!CE$6:CE$37)-MIN('06 (ind)'!CE$6:CE$37))))))</f>
        <v>27.494903756146133</v>
      </c>
      <c r="CF31" s="75">
        <f>IF('06 (ind)'!CF$1="si",100*(('06 (ind)'!CF30-MIN('06 (ind)'!CF$6:CF$37))/(MAX('06 (ind)'!CF$6:CF$37)-MIN('06 (ind)'!CF$6:CF$37))),ABS(-100+(100*(('06 (ind)'!CF30-MIN('06 (ind)'!CF$6:CF$37))/(MAX('06 (ind)'!CF$6:CF$37)-MIN('06 (ind)'!CF$6:CF$37))))))</f>
        <v>4.8586806626410564</v>
      </c>
      <c r="CG31" s="75">
        <f>IF('06 (ind)'!CG$1="si",100*(('06 (ind)'!CG30-MIN('06 (ind)'!CG$6:CG$37))/(MAX('06 (ind)'!CG$6:CG$37)-MIN('06 (ind)'!CG$6:CG$37))),ABS(-100+(100*(('06 (ind)'!CG30-MIN('06 (ind)'!CG$6:CG$37))/(MAX('06 (ind)'!CG$6:CG$37)-MIN('06 (ind)'!CG$6:CG$37))))))</f>
        <v>8.3145953526437282</v>
      </c>
      <c r="CH31" s="75">
        <f>IF('06 (ind)'!CH$1="si",100*(('06 (ind)'!CH30-MIN('06 (ind)'!CH$6:CH$37))/(MAX('06 (ind)'!CH$6:CH$37)-MIN('06 (ind)'!CH$6:CH$37))),ABS(-100+(100*(('06 (ind)'!CH30-MIN('06 (ind)'!CH$6:CH$37))/(MAX('06 (ind)'!CH$6:CH$37)-MIN('06 (ind)'!CH$6:CH$37))))))</f>
        <v>11.522228735584688</v>
      </c>
      <c r="CI31" s="75">
        <f>IF('06 (ind)'!CI$1="si",100*(('06 (ind)'!CI30-MIN('06 (ind)'!CI$6:CI$37))/(MAX('06 (ind)'!CI$6:CI$37)-MIN('06 (ind)'!CI$6:CI$37))),ABS(-100+(100*(('06 (ind)'!CI30-MIN('06 (ind)'!CI$6:CI$37))/(MAX('06 (ind)'!CI$6:CI$37)-MIN('06 (ind)'!CI$6:CI$37))))))</f>
        <v>5.7744932488616163</v>
      </c>
      <c r="CJ31" s="75">
        <f>IF('06 (ind)'!CJ$1="si",100*(('06 (ind)'!CJ30-MIN('06 (ind)'!CJ$6:CJ$37))/(MAX('06 (ind)'!CJ$6:CJ$37)-MIN('06 (ind)'!CJ$6:CJ$37))),ABS(-100+(100*(('06 (ind)'!CJ30-MIN('06 (ind)'!CJ$6:CJ$37))/(MAX('06 (ind)'!CJ$6:CJ$37)-MIN('06 (ind)'!CJ$6:CJ$37))))))</f>
        <v>48.616436417676859</v>
      </c>
      <c r="CK31" s="75">
        <f>IF('06 (ind)'!CK$1="si",100*(('06 (ind)'!CK30-MIN('06 (ind)'!CK$6:CK$37))/(MAX('06 (ind)'!CK$6:CK$37)-MIN('06 (ind)'!CK$6:CK$37))),ABS(-100+(100*(('06 (ind)'!CK30-MIN('06 (ind)'!CK$6:CK$37))/(MAX('06 (ind)'!CK$6:CK$37)-MIN('06 (ind)'!CK$6:CK$37))))))</f>
        <v>3.6953221292459952</v>
      </c>
      <c r="CL31" s="75">
        <f>IF('06 (ind)'!CL$1="si",100*(('06 (ind)'!CL30-MIN('06 (ind)'!CL$6:CL$37))/(MAX('06 (ind)'!CL$6:CL$37)-MIN('06 (ind)'!CL$6:CL$37))),ABS(-100+(100*(('06 (ind)'!CL30-MIN('06 (ind)'!CL$6:CL$37))/(MAX('06 (ind)'!CL$6:CL$37)-MIN('06 (ind)'!CL$6:CL$37))))))</f>
        <v>9.8418359109783147</v>
      </c>
      <c r="CM31" s="75">
        <f>IF('06 (ind)'!CM$1="si",100*(('06 (ind)'!CM30-MIN('06 (ind)'!CM$6:CM$37))/(MAX('06 (ind)'!CM$6:CM$37)-MIN('06 (ind)'!CM$6:CM$37))),ABS(-100+(100*(('06 (ind)'!CM30-MIN('06 (ind)'!CM$6:CM$37))/(MAX('06 (ind)'!CM$6:CM$37)-MIN('06 (ind)'!CM$6:CM$37))))))</f>
        <v>6.4358880030409971</v>
      </c>
    </row>
    <row r="32" spans="1:91">
      <c r="A32" s="18" t="s">
        <v>230</v>
      </c>
      <c r="B32" s="87">
        <f>IF('06 (ind)'!B$1="si",100*(('06 (ind)'!B31-MIN('06 (ind)'!B$6:B$37))/(MAX('06 (ind)'!B$6:B$37)-MIN('06 (ind)'!B$6:B$37))),ABS(-100+(100*(('06 (ind)'!B31-MIN('06 (ind)'!B$6:B$37))/(MAX('06 (ind)'!B$6:B$37)-MIN('06 (ind)'!B$6:B$37))))))</f>
        <v>10.124461239769856</v>
      </c>
      <c r="C32" s="87">
        <f>IF('06 (ind)'!C$1="si",100*(('06 (ind)'!C31-MIN('06 (ind)'!C$6:C$37))/(MAX('06 (ind)'!C$6:C$37)-MIN('06 (ind)'!C$6:C$37))),ABS(-100+(100*(('06 (ind)'!C31-MIN('06 (ind)'!C$6:C$37))/(MAX('06 (ind)'!C$6:C$37)-MIN('06 (ind)'!C$6:C$37))))))</f>
        <v>50.280694420232798</v>
      </c>
      <c r="D32" s="87">
        <f>IF('06 (ind)'!D$1="si",100*(('06 (ind)'!D31-MIN('06 (ind)'!D$6:D$37))/(MAX('06 (ind)'!D$6:D$37)-MIN('06 (ind)'!D$6:D$37))),ABS(-100+(100*(('06 (ind)'!D31-MIN('06 (ind)'!D$6:D$37))/(MAX('06 (ind)'!D$6:D$37)-MIN('06 (ind)'!D$6:D$37))))))</f>
        <v>64.578268883416911</v>
      </c>
      <c r="E32" s="87">
        <f>IF('06 (ind)'!E$1="si",100*(('06 (ind)'!E31-MIN('06 (ind)'!E$6:E$37))/(MAX('06 (ind)'!E$6:E$37)-MIN('06 (ind)'!E$6:E$37))),ABS(-100+(100*(('06 (ind)'!E31-MIN('06 (ind)'!E$6:E$37))/(MAX('06 (ind)'!E$6:E$37)-MIN('06 (ind)'!E$6:E$37))))))</f>
        <v>64.789152138280443</v>
      </c>
      <c r="F32" s="87">
        <f>IF('06 (ind)'!F$1="si",100*(('06 (ind)'!F31-MIN('06 (ind)'!F$6:F$37))/(MAX('06 (ind)'!F$6:F$37)-MIN('06 (ind)'!F$6:F$37))),ABS(-100+(100*(('06 (ind)'!F31-MIN('06 (ind)'!F$6:F$37))/(MAX('06 (ind)'!F$6:F$37)-MIN('06 (ind)'!F$6:F$37))))))</f>
        <v>74.074074074074076</v>
      </c>
      <c r="G32" s="87">
        <f>IF('06 (ind)'!G$1="si",100*(('06 (ind)'!G31-MIN('06 (ind)'!G$6:G$37))/(MAX('06 (ind)'!G$6:G$37)-MIN('06 (ind)'!G$6:G$37))),ABS(-100+(100*(('06 (ind)'!G31-MIN('06 (ind)'!G$6:G$37))/(MAX('06 (ind)'!G$6:G$37)-MIN('06 (ind)'!G$6:G$37))))))</f>
        <v>77.018633540372662</v>
      </c>
      <c r="H32" s="87">
        <f>IF('06 (ind)'!H$1="si",100*(('06 (ind)'!H31-MIN('06 (ind)'!H$6:H$37))/(MAX('06 (ind)'!H$6:H$37)-MIN('06 (ind)'!H$6:H$37))),ABS(-100+(100*(('06 (ind)'!H31-MIN('06 (ind)'!H$6:H$37))/(MAX('06 (ind)'!H$6:H$37)-MIN('06 (ind)'!H$6:H$37))))))</f>
        <v>36.809815950920253</v>
      </c>
      <c r="I32" s="87">
        <f>IF('06 (ind)'!I$1="si",100*(('06 (ind)'!I31-MIN('06 (ind)'!I$6:I$37))/(MAX('06 (ind)'!I$6:I$37)-MIN('06 (ind)'!I$6:I$37))),ABS(-100+(100*(('06 (ind)'!I31-MIN('06 (ind)'!I$6:I$37))/(MAX('06 (ind)'!I$6:I$37)-MIN('06 (ind)'!I$6:I$37))))))</f>
        <v>60.632183908045981</v>
      </c>
      <c r="J32" s="87">
        <f>IF('06 (ind)'!J$1="si",100*(('06 (ind)'!J31-MIN('06 (ind)'!J$6:J$37))/(MAX('06 (ind)'!J$6:J$37)-MIN('06 (ind)'!J$6:J$37))),ABS(-100+(100*(('06 (ind)'!J31-MIN('06 (ind)'!J$6:J$37))/(MAX('06 (ind)'!J$6:J$37)-MIN('06 (ind)'!J$6:J$37))))))</f>
        <v>46.962025316455694</v>
      </c>
      <c r="K32" s="87">
        <f>IF('06 (ind)'!K$1="si",100*(('06 (ind)'!K31-MIN('06 (ind)'!K$6:K$37))/(MAX('06 (ind)'!K$6:K$37)-MIN('06 (ind)'!K$6:K$37))),ABS(-100+(100*(('06 (ind)'!K31-MIN('06 (ind)'!K$6:K$37))/(MAX('06 (ind)'!K$6:K$37)-MIN('06 (ind)'!K$6:K$37))))))</f>
        <v>38.284700306936188</v>
      </c>
      <c r="L32" s="87">
        <f>IF('06 (ind)'!L$1="si",100*(('06 (ind)'!L31-MIN('06 (ind)'!L$6:L$37))/(MAX('06 (ind)'!L$6:L$37)-MIN('06 (ind)'!L$6:L$37))),ABS(-100+(100*(('06 (ind)'!L31-MIN('06 (ind)'!L$6:L$37))/(MAX('06 (ind)'!L$6:L$37)-MIN('06 (ind)'!L$6:L$37))))))</f>
        <v>64.338827979079142</v>
      </c>
      <c r="M32" s="87">
        <f>IF('06 (ind)'!M$1="si",100*(('06 (ind)'!M31-MIN('06 (ind)'!M$6:M$37))/(MAX('06 (ind)'!M$6:M$37)-MIN('06 (ind)'!M$6:M$37))),ABS(-100+(100*(('06 (ind)'!M31-MIN('06 (ind)'!M$6:M$37))/(MAX('06 (ind)'!M$6:M$37)-MIN('06 (ind)'!M$6:M$37))))))</f>
        <v>3.6558529069325796</v>
      </c>
      <c r="N32" s="87">
        <f>IF('06 (ind)'!N$1="si",100*(('06 (ind)'!N31-MIN('06 (ind)'!N$6:N$37))/(MAX('06 (ind)'!N$6:N$37)-MIN('06 (ind)'!N$6:N$37))),ABS(-100+(100*(('06 (ind)'!N31-MIN('06 (ind)'!N$6:N$37))/(MAX('06 (ind)'!N$6:N$37)-MIN('06 (ind)'!N$6:N$37))))))</f>
        <v>32.68652131784642</v>
      </c>
      <c r="O32" s="87">
        <f>IF('06 (ind)'!O$1="si",100*(('06 (ind)'!O31-MIN('06 (ind)'!O$6:O$37))/(MAX('06 (ind)'!O$6:O$37)-MIN('06 (ind)'!O$6:O$37))),ABS(-100+(100*(('06 (ind)'!O31-MIN('06 (ind)'!O$6:O$37))/(MAX('06 (ind)'!O$6:O$37)-MIN('06 (ind)'!O$6:O$37))))))</f>
        <v>84.126984126984127</v>
      </c>
      <c r="P32" s="87">
        <f>IF('06 (ind)'!P$1="si",100*(('06 (ind)'!P31-MIN('06 (ind)'!P$6:P$37))/(MAX('06 (ind)'!P$6:P$37)-MIN('06 (ind)'!P$6:P$37))),ABS(-100+(100*(('06 (ind)'!P31-MIN('06 (ind)'!P$6:P$37))/(MAX('06 (ind)'!P$6:P$37)-MIN('06 (ind)'!P$6:P$37))))))</f>
        <v>7.0440800119664022</v>
      </c>
      <c r="Q32" s="87">
        <f>IF('06 (ind)'!Q$1="si",100*(('06 (ind)'!Q31-MIN('06 (ind)'!Q$6:Q$37))/(MAX('06 (ind)'!Q$6:Q$37)-MIN('06 (ind)'!Q$6:Q$37))),ABS(-100+(100*(('06 (ind)'!Q31-MIN('06 (ind)'!Q$6:Q$37))/(MAX('06 (ind)'!Q$6:Q$37)-MIN('06 (ind)'!Q$6:Q$37))))))</f>
        <v>14.276157527082386</v>
      </c>
      <c r="R32" s="87">
        <f>IF('06 (ind)'!R$1="si",100*(('06 (ind)'!R31-MIN('06 (ind)'!R$6:R$37))/(MAX('06 (ind)'!R$6:R$37)-MIN('06 (ind)'!R$6:R$37))),ABS(-100+(100*(('06 (ind)'!R31-MIN('06 (ind)'!R$6:R$37))/(MAX('06 (ind)'!R$6:R$37)-MIN('06 (ind)'!R$6:R$37))))))</f>
        <v>0.16549936506969423</v>
      </c>
      <c r="S32" s="75">
        <f>ABS(ABS(('06 (ind)'!S31-((MAX('06 (ind)'!S$6:S$37)+MIN('06 (ind)'!S$6:S$37))/2))/(((MAX('06 (ind)'!S$6:S$37)+MIN('06 (ind)'!S$6:S$37))/2)-MAX('06 (ind)'!S$6:S$37))*100)-100)</f>
        <v>62.124003664551168</v>
      </c>
      <c r="T32" s="75">
        <f>IF('06 (ind)'!T$1="si",100*(('06 (ind)'!T31-MIN('06 (ind)'!T$6:T$37))/(MAX('06 (ind)'!T$6:T$37)-MIN('06 (ind)'!T$6:T$37))),ABS(-100+(100*(('06 (ind)'!T31-MIN('06 (ind)'!T$6:T$37))/(MAX('06 (ind)'!T$6:T$37)-MIN('06 (ind)'!T$6:T$37))))))</f>
        <v>22.920153054301707</v>
      </c>
      <c r="U32" s="75">
        <f>IF('06 (ind)'!U$1="si",100*(('06 (ind)'!U31-MIN('06 (ind)'!U$6:U$37))/(MAX('06 (ind)'!U$6:U$37)-MIN('06 (ind)'!U$6:U$37))),ABS(-100+(100*(('06 (ind)'!U31-MIN('06 (ind)'!U$6:U$37))/(MAX('06 (ind)'!U$6:U$37)-MIN('06 (ind)'!U$6:U$37))))))</f>
        <v>0</v>
      </c>
      <c r="V32" s="75">
        <f>IF('06 (ind)'!V$1="si",100*(('06 (ind)'!V31-MIN('06 (ind)'!V$6:V$37))/(MAX('06 (ind)'!V$6:V$37)-MIN('06 (ind)'!V$6:V$37))),ABS(-100+(100*(('06 (ind)'!V31-MIN('06 (ind)'!V$6:V$37))/(MAX('06 (ind)'!V$6:V$37)-MIN('06 (ind)'!V$6:V$37))))))</f>
        <v>94.475138121546962</v>
      </c>
      <c r="W32" s="75">
        <f>IF('06 (ind)'!W$1="si",100*(('06 (ind)'!W31-MIN('06 (ind)'!W$6:W$37))/(MAX('06 (ind)'!W$6:W$37)-MIN('06 (ind)'!W$6:W$37))),ABS(-100+(100*(('06 (ind)'!W31-MIN('06 (ind)'!W$6:W$37))/(MAX('06 (ind)'!W$6:W$37)-MIN('06 (ind)'!W$6:W$37))))))</f>
        <v>44.121365360303407</v>
      </c>
      <c r="X32" s="75">
        <f>IF('06 (ind)'!X$1="si",100*(('06 (ind)'!X31-MIN('06 (ind)'!X$6:X$37))/(MAX('06 (ind)'!X$6:X$37)-MIN('06 (ind)'!X$6:X$37))),ABS(-100+(100*(('06 (ind)'!X31-MIN('06 (ind)'!X$6:X$37))/(MAX('06 (ind)'!X$6:X$37)-MIN('06 (ind)'!X$6:X$37))))))</f>
        <v>69.547089411844681</v>
      </c>
      <c r="Y32" s="75">
        <f>IF('06 (ind)'!Y$1="si",100*(('06 (ind)'!Y31-MIN('06 (ind)'!Y$6:Y$37))/(MAX('06 (ind)'!Y$6:Y$37)-MIN('06 (ind)'!Y$6:Y$37))),ABS(-100+(100*(('06 (ind)'!Y31-MIN('06 (ind)'!Y$6:Y$37))/(MAX('06 (ind)'!Y$6:Y$37)-MIN('06 (ind)'!Y$6:Y$37))))))</f>
        <v>82.75357188827391</v>
      </c>
      <c r="Z32" s="75">
        <f>IF('06 (ind)'!Z$1="si",100*(('06 (ind)'!Z31-MIN('06 (ind)'!Z$6:Z$37))/(MAX('06 (ind)'!Z$6:Z$37)-MIN('06 (ind)'!Z$6:Z$37))),ABS(-100+(100*(('06 (ind)'!Z31-MIN('06 (ind)'!Z$6:Z$37))/(MAX('06 (ind)'!Z$6:Z$37)-MIN('06 (ind)'!Z$6:Z$37))))))</f>
        <v>83.80517350601275</v>
      </c>
      <c r="AA32" s="75">
        <f>IF('06 (ind)'!AA$1="si",100*(('06 (ind)'!AA31-MIN('06 (ind)'!AA$6:AA$37))/(MAX('06 (ind)'!AA$6:AA$37)-MIN('06 (ind)'!AA$6:AA$37))),ABS(-100+(100*(('06 (ind)'!AA31-MIN('06 (ind)'!AA$6:AA$37))/(MAX('06 (ind)'!AA$6:AA$37)-MIN('06 (ind)'!AA$6:AA$37))))))</f>
        <v>81.778889522317584</v>
      </c>
      <c r="AB32" s="75">
        <f>IF('06 (ind)'!AB$1="si",100*(('06 (ind)'!AB31-MIN('06 (ind)'!AB$6:AB$37))/(MAX('06 (ind)'!AB$6:AB$37)-MIN('06 (ind)'!AB$6:AB$37))),ABS(-100+(100*(('06 (ind)'!AB31-MIN('06 (ind)'!AB$6:AB$37))/(MAX('06 (ind)'!AB$6:AB$37)-MIN('06 (ind)'!AB$6:AB$37))))))</f>
        <v>57.69674667746262</v>
      </c>
      <c r="AC32" s="75">
        <f>IF('06 (ind)'!AC$1="si",100*(('06 (ind)'!AC31-MIN('06 (ind)'!AC$6:AC$37))/(MAX('06 (ind)'!AC$6:AC$37)-MIN('06 (ind)'!AC$6:AC$37))),ABS(-100+(100*(('06 (ind)'!AC31-MIN('06 (ind)'!AC$6:AC$37))/(MAX('06 (ind)'!AC$6:AC$37)-MIN('06 (ind)'!AC$6:AC$37))))))</f>
        <v>52.714108914347854</v>
      </c>
      <c r="AD32" s="75">
        <f>IF('06 (ind)'!AD$1="si",100*(('06 (ind)'!AD31-MIN('06 (ind)'!AD$6:AD$37))/(MAX('06 (ind)'!AD$6:AD$37)-MIN('06 (ind)'!AD$6:AD$37))),ABS(-100+(100*(('06 (ind)'!AD31-MIN('06 (ind)'!AD$6:AD$37))/(MAX('06 (ind)'!AD$6:AD$37)-MIN('06 (ind)'!AD$6:AD$37))))))</f>
        <v>65.898579354950442</v>
      </c>
      <c r="AE32" s="75">
        <f>IF('06 (ind)'!AE$1="si",100*(('06 (ind)'!AE31-MIN('06 (ind)'!AE$6:AE$37))/(MAX('06 (ind)'!AE$6:AE$37)-MIN('06 (ind)'!AE$6:AE$37))),ABS(-100+(100*(('06 (ind)'!AE31-MIN('06 (ind)'!AE$6:AE$37))/(MAX('06 (ind)'!AE$6:AE$37)-MIN('06 (ind)'!AE$6:AE$37))))))</f>
        <v>58.021008869830403</v>
      </c>
      <c r="AF32" s="75">
        <f>IF('06 (ind)'!AF$1="si",100*(('06 (ind)'!AF31-MIN('06 (ind)'!AF$6:AF$37))/(MAX('06 (ind)'!AF$6:AF$37)-MIN('06 (ind)'!AF$6:AF$37))),ABS(-100+(100*(('06 (ind)'!AF31-MIN('06 (ind)'!AF$6:AF$37))/(MAX('06 (ind)'!AF$6:AF$37)-MIN('06 (ind)'!AF$6:AF$37))))))</f>
        <v>96.244745621449482</v>
      </c>
      <c r="AG32" s="75">
        <f>IF('06 (ind)'!AG$1="si",100*(('06 (ind)'!AG31-MIN('06 (ind)'!AG$6:AG$37))/(MAX('06 (ind)'!AG$6:AG$37)-MIN('06 (ind)'!AG$6:AG$37))),ABS(-100+(100*(('06 (ind)'!AG31-MIN('06 (ind)'!AG$6:AG$37))/(MAX('06 (ind)'!AG$6:AG$37)-MIN('06 (ind)'!AG$6:AG$37))))))</f>
        <v>65.745856353591137</v>
      </c>
      <c r="AH32" s="75">
        <f>IF('06 (ind)'!AH$1="si",100*(('06 (ind)'!AH31-MIN('06 (ind)'!AH$6:AH$37))/(MAX('06 (ind)'!AH$6:AH$37)-MIN('06 (ind)'!AH$6:AH$37))),ABS(-100+(100*(('06 (ind)'!AH31-MIN('06 (ind)'!AH$6:AH$37))/(MAX('06 (ind)'!AH$6:AH$37)-MIN('06 (ind)'!AH$6:AH$37))))))</f>
        <v>32.960893854748598</v>
      </c>
      <c r="AI32" s="75">
        <f>IF('06 (ind)'!AI$1="si",100*(('06 (ind)'!AI31-MIN('06 (ind)'!AI$6:AI$37))/(MAX('06 (ind)'!AI$6:AI$37)-MIN('06 (ind)'!AI$6:AI$37))),ABS(-100+(100*(('06 (ind)'!AI31-MIN('06 (ind)'!AI$6:AI$37))/(MAX('06 (ind)'!AI$6:AI$37)-MIN('06 (ind)'!AI$6:AI$37))))))</f>
        <v>1.3502668806688811</v>
      </c>
      <c r="AJ32" s="75">
        <f>IF('06 (ind)'!AJ$1="si",100*(('06 (ind)'!AJ31-MIN('06 (ind)'!AJ$6:AJ$37))/(MAX('06 (ind)'!AJ$6:AJ$37)-MIN('06 (ind)'!AJ$6:AJ$37))),ABS(-100+(100*(('06 (ind)'!AJ31-MIN('06 (ind)'!AJ$6:AJ$37))/(MAX('06 (ind)'!AJ$6:AJ$37)-MIN('06 (ind)'!AJ$6:AJ$37))))))</f>
        <v>81.380897583429217</v>
      </c>
      <c r="AK32" s="75">
        <f>IF('06 (ind)'!AK$1="si",100*(('06 (ind)'!AK31-MIN('06 (ind)'!AK$6:AK$37))/(MAX('06 (ind)'!AK$6:AK$37)-MIN('06 (ind)'!AK$6:AK$37))),ABS(-100+(100*(('06 (ind)'!AK31-MIN('06 (ind)'!AK$6:AK$37))/(MAX('06 (ind)'!AK$6:AK$37)-MIN('06 (ind)'!AK$6:AK$37))))))</f>
        <v>9.0353148200405542</v>
      </c>
      <c r="AL32" s="75">
        <f>IF('06 (ind)'!AL$1="si",100*(('06 (ind)'!AL31-MIN('06 (ind)'!AL$6:AL$37))/(MAX('06 (ind)'!AL$6:AL$37)-MIN('06 (ind)'!AL$6:AL$37))),ABS(-100+(100*(('06 (ind)'!AL31-MIN('06 (ind)'!AL$6:AL$37))/(MAX('06 (ind)'!AL$6:AL$37)-MIN('06 (ind)'!AL$6:AL$37))))))</f>
        <v>47.338404048873947</v>
      </c>
      <c r="AM32" s="75">
        <f>IF('06 (ind)'!AM$1="si",100*(('06 (ind)'!AM31-MIN('06 (ind)'!AM$6:AM$37))/(MAX('06 (ind)'!AM$6:AM$37)-MIN('06 (ind)'!AM$6:AM$37))),ABS(-100+(100*(('06 (ind)'!AM31-MIN('06 (ind)'!AM$6:AM$37))/(MAX('06 (ind)'!AM$6:AM$37)-MIN('06 (ind)'!AM$6:AM$37))))))</f>
        <v>32.348527804412285</v>
      </c>
      <c r="AN32" s="75">
        <f>IF('06 (ind)'!AN$1="si",100*(('06 (ind)'!AN31-MIN('06 (ind)'!AN$6:AN$37))/(MAX('06 (ind)'!AN$6:AN$37)-MIN('06 (ind)'!AN$6:AN$37))),ABS(-100+(100*(('06 (ind)'!AN31-MIN('06 (ind)'!AN$6:AN$37))/(MAX('06 (ind)'!AN$6:AN$37)-MIN('06 (ind)'!AN$6:AN$37))))))</f>
        <v>59.177541484351636</v>
      </c>
      <c r="AO32" s="75">
        <f>IF('06 (ind)'!AO$1="si",100*(('06 (ind)'!AO31-MIN('06 (ind)'!AO$6:AO$37))/(MAX('06 (ind)'!AO$6:AO$37)-MIN('06 (ind)'!AO$6:AO$37))),ABS(-100+(100*(('06 (ind)'!AO31-MIN('06 (ind)'!AO$6:AO$37))/(MAX('06 (ind)'!AO$6:AO$37)-MIN('06 (ind)'!AO$6:AO$37))))))</f>
        <v>74.312665315353897</v>
      </c>
      <c r="AP32" s="75">
        <f>IF('06 (ind)'!AP$1="si",100*(('06 (ind)'!AP31-MIN('06 (ind)'!AP$6:AP$37))/(MAX('06 (ind)'!AP$6:AP$37)-MIN('06 (ind)'!AP$6:AP$37))),ABS(-100+(100*(('06 (ind)'!AP31-MIN('06 (ind)'!AP$6:AP$37))/(MAX('06 (ind)'!AP$6:AP$37)-MIN('06 (ind)'!AP$6:AP$37))))))</f>
        <v>42.671614100185529</v>
      </c>
      <c r="AQ32" s="75">
        <f>IF('06 (ind)'!AQ$1="si",100*(('06 (ind)'!AQ31-MIN('06 (ind)'!AQ$6:AQ$37))/(MAX('06 (ind)'!AQ$6:AQ$37)-MIN('06 (ind)'!AQ$6:AQ$37))),ABS(-100+(100*(('06 (ind)'!AQ31-MIN('06 (ind)'!AQ$6:AQ$37))/(MAX('06 (ind)'!AQ$6:AQ$37)-MIN('06 (ind)'!AQ$6:AQ$37))))))</f>
        <v>12.020208085356478</v>
      </c>
      <c r="AR32" s="75">
        <f>IF('06 (ind)'!AR$1="si",100*(('06 (ind)'!AR31-MIN('06 (ind)'!AR$6:AR$37))/(MAX('06 (ind)'!AR$6:AR$37)-MIN('06 (ind)'!AR$6:AR$37))),ABS(-100+(100*(('06 (ind)'!AR31-MIN('06 (ind)'!AR$6:AR$37))/(MAX('06 (ind)'!AR$6:AR$37)-MIN('06 (ind)'!AR$6:AR$37))))))</f>
        <v>52.636249176915349</v>
      </c>
      <c r="AS32" s="75">
        <f>IF('06 (ind)'!AS$1="si",100*(('06 (ind)'!AS31-MIN('06 (ind)'!AS$6:AS$37))/(MAX('06 (ind)'!AS$6:AS$37)-MIN('06 (ind)'!AS$6:AS$37))),ABS(-100+(100*(('06 (ind)'!AS31-MIN('06 (ind)'!AS$6:AS$37))/(MAX('06 (ind)'!AS$6:AS$37)-MIN('06 (ind)'!AS$6:AS$37))))))</f>
        <v>29.834254143646419</v>
      </c>
      <c r="AT32" s="75">
        <f>IF('06 (ind)'!AT$1="si",100*(('06 (ind)'!AT31-MIN('06 (ind)'!AT$6:AT$37))/(MAX('06 (ind)'!AT$6:AT$37)-MIN('06 (ind)'!AT$6:AT$37))),ABS(-100+(100*(('06 (ind)'!AT31-MIN('06 (ind)'!AT$6:AT$37))/(MAX('06 (ind)'!AT$6:AT$37)-MIN('06 (ind)'!AT$6:AT$37))))))</f>
        <v>0</v>
      </c>
      <c r="AU32" s="75">
        <f>IF('06 (ind)'!AU$1="si",100*(('06 (ind)'!AU31-MIN('06 (ind)'!AU$6:AU$37))/(MAX('06 (ind)'!AU$6:AU$37)-MIN('06 (ind)'!AU$6:AU$37))),ABS(-100+(100*(('06 (ind)'!AU31-MIN('06 (ind)'!AU$6:AU$37))/(MAX('06 (ind)'!AU$6:AU$37)-MIN('06 (ind)'!AU$6:AU$37))))))</f>
        <v>51.724137931034484</v>
      </c>
      <c r="AV32" s="75">
        <f>IF('06 (ind)'!AV$1="si",100*(('06 (ind)'!AV31-MIN('06 (ind)'!AV$6:AV$37))/(MAX('06 (ind)'!AV$6:AV$37)-MIN('06 (ind)'!AV$6:AV$37))),ABS(-100+(100*(('06 (ind)'!AV31-MIN('06 (ind)'!AV$6:AV$37))/(MAX('06 (ind)'!AV$6:AV$37)-MIN('06 (ind)'!AV$6:AV$37))))))</f>
        <v>81.802426343154252</v>
      </c>
      <c r="AW32" s="75">
        <f>IF('06 (ind)'!AW$1="si",100*(('06 (ind)'!AW31-MIN('06 (ind)'!AW$6:AW$37))/(MAX('06 (ind)'!AW$6:AW$37)-MIN('06 (ind)'!AW$6:AW$37))),ABS(-100+(100*(('06 (ind)'!AW31-MIN('06 (ind)'!AW$6:AW$37))/(MAX('06 (ind)'!AW$6:AW$37)-MIN('06 (ind)'!AW$6:AW$37))))))</f>
        <v>64.708233413269383</v>
      </c>
      <c r="AX32" s="75">
        <f>IF('06 (ind)'!AX$1="si",100*(('06 (ind)'!AX31-MIN('06 (ind)'!AX$6:AX$37))/(MAX('06 (ind)'!AX$6:AX$37)-MIN('06 (ind)'!AX$6:AX$37))),ABS(-100+(100*(('06 (ind)'!AX31-MIN('06 (ind)'!AX$6:AX$37))/(MAX('06 (ind)'!AX$6:AX$37)-MIN('06 (ind)'!AX$6:AX$37))))))</f>
        <v>32.847689206977968</v>
      </c>
      <c r="AY32" s="75">
        <f>IF('06 (ind)'!AY$1="si",100*(('06 (ind)'!AY31-MIN('06 (ind)'!AY$6:AY$37))/(MAX('06 (ind)'!AY$6:AY$37)-MIN('06 (ind)'!AY$6:AY$37))),ABS(-100+(100*(('06 (ind)'!AY31-MIN('06 (ind)'!AY$6:AY$37))/(MAX('06 (ind)'!AY$6:AY$37)-MIN('06 (ind)'!AY$6:AY$37))))))</f>
        <v>69.505233111322582</v>
      </c>
      <c r="AZ32" s="75">
        <f>IF('06 (ind)'!AZ$1="si",100*(('06 (ind)'!AZ31-MIN('06 (ind)'!AZ$6:AZ$37))/(MAX('06 (ind)'!AZ$6:AZ$37)-MIN('06 (ind)'!AZ$6:AZ$37))),ABS(-100+(100*(('06 (ind)'!AZ31-MIN('06 (ind)'!AZ$6:AZ$37))/(MAX('06 (ind)'!AZ$6:AZ$37)-MIN('06 (ind)'!AZ$6:AZ$37))))))</f>
        <v>49.723246777180456</v>
      </c>
      <c r="BA32" s="75">
        <f>IF('06 (ind)'!BA$1="si",100*(('06 (ind)'!BA31-MIN('06 (ind)'!BA$6:BA$37))/(MAX('06 (ind)'!BA$6:BA$37)-MIN('06 (ind)'!BA$6:BA$37))),ABS(-100+(100*(('06 (ind)'!BA31-MIN('06 (ind)'!BA$6:BA$37))/(MAX('06 (ind)'!BA$6:BA$37)-MIN('06 (ind)'!BA$6:BA$37))))))</f>
        <v>16.874394719030111</v>
      </c>
      <c r="BB32" s="75">
        <f>IF('06 (ind)'!BB$1="si",100*(('06 (ind)'!BB31-MIN('06 (ind)'!BB$6:BB$37))/(MAX('06 (ind)'!BB$6:BB$37)-MIN('06 (ind)'!BB$6:BB$37))),ABS(-100+(100*(('06 (ind)'!BB31-MIN('06 (ind)'!BB$6:BB$37))/(MAX('06 (ind)'!BB$6:BB$37)-MIN('06 (ind)'!BB$6:BB$37))))))</f>
        <v>30.91079171758329</v>
      </c>
      <c r="BC32" s="75">
        <f>IF('06 (ind)'!BC$1="si",100*(('06 (ind)'!BC31-MIN('06 (ind)'!BC$6:BC$37))/(MAX('06 (ind)'!BC$6:BC$37)-MIN('06 (ind)'!BC$6:BC$37))),ABS(-100+(100*(('06 (ind)'!BC31-MIN('06 (ind)'!BC$6:BC$37))/(MAX('06 (ind)'!BC$6:BC$37)-MIN('06 (ind)'!BC$6:BC$37))))))</f>
        <v>32.905884596887901</v>
      </c>
      <c r="BD32" s="75">
        <f>IF('06 (ind)'!BD$1="si",100*(('06 (ind)'!BD31-MIN('06 (ind)'!BD$6:BD$37))/(MAX('06 (ind)'!BD$6:BD$37)-MIN('06 (ind)'!BD$6:BD$37))),ABS(-100+(100*(('06 (ind)'!BD31-MIN('06 (ind)'!BD$6:BD$37))/(MAX('06 (ind)'!BD$6:BD$37)-MIN('06 (ind)'!BD$6:BD$37))))))</f>
        <v>100</v>
      </c>
      <c r="BE32" s="75">
        <f>IF('06 (ind)'!BE$1="si",100*(('06 (ind)'!BE31-MIN('06 (ind)'!BE$6:BE$37))/(MAX('06 (ind)'!BE$6:BE$37)-MIN('06 (ind)'!BE$6:BE$37))),ABS(-100+(100*(('06 (ind)'!BE31-MIN('06 (ind)'!BE$6:BE$37))/(MAX('06 (ind)'!BE$6:BE$37)-MIN('06 (ind)'!BE$6:BE$37))))))</f>
        <v>65.808823529411768</v>
      </c>
      <c r="BF32" s="75">
        <f>IF('06 (ind)'!BF$1="si",100*(('06 (ind)'!BF31-MIN('06 (ind)'!BF$6:BF$37))/(MAX('06 (ind)'!BF$6:BF$37)-MIN('06 (ind)'!BF$6:BF$37))),ABS(-100+(100*(('06 (ind)'!BF31-MIN('06 (ind)'!BF$6:BF$37))/(MAX('06 (ind)'!BF$6:BF$37)-MIN('06 (ind)'!BF$6:BF$37))))))</f>
        <v>55.040740825244882</v>
      </c>
      <c r="BG32" s="75">
        <f>IF('06 (ind)'!BG$1="si",100*(('06 (ind)'!BG31-MIN('06 (ind)'!BG$6:BG$37))/(MAX('06 (ind)'!BG$6:BG$37)-MIN('06 (ind)'!BG$6:BG$37))),ABS(-100+(100*(('06 (ind)'!BG31-MIN('06 (ind)'!BG$6:BG$37))/(MAX('06 (ind)'!BG$6:BG$37)-MIN('06 (ind)'!BG$6:BG$37))))))</f>
        <v>27.654485617626069</v>
      </c>
      <c r="BH32" s="75">
        <f>IF('06 (ind)'!BH$1="si",100*(('06 (ind)'!BH31-MIN('06 (ind)'!BH$6:BH$37))/(MAX('06 (ind)'!BH$6:BH$37)-MIN('06 (ind)'!BH$6:BH$37))),ABS(-100+(100*(('06 (ind)'!BH31-MIN('06 (ind)'!BH$6:BH$37))/(MAX('06 (ind)'!BH$6:BH$37)-MIN('06 (ind)'!BH$6:BH$37))))))</f>
        <v>26.585438859756767</v>
      </c>
      <c r="BI32" s="75">
        <f>IF('06 (ind)'!BI$1="si",100*(('06 (ind)'!BI31-MIN('06 (ind)'!BI$6:BI$37))/(MAX('06 (ind)'!BI$6:BI$37)-MIN('06 (ind)'!BI$6:BI$37))),ABS(-100+(100*(('06 (ind)'!BI31-MIN('06 (ind)'!BI$6:BI$37))/(MAX('06 (ind)'!BI$6:BI$37)-MIN('06 (ind)'!BI$6:BI$37))))))</f>
        <v>74.747610283049056</v>
      </c>
      <c r="BJ32" s="75">
        <f>IF('06 (ind)'!BJ$1="si",100*(('06 (ind)'!BJ31-MIN('06 (ind)'!BJ$6:BJ$37))/(MAX('06 (ind)'!BJ$6:BJ$37)-MIN('06 (ind)'!BJ$6:BJ$37))),ABS(-100+(100*(('06 (ind)'!BJ31-MIN('06 (ind)'!BJ$6:BJ$37))/(MAX('06 (ind)'!BJ$6:BJ$37)-MIN('06 (ind)'!BJ$6:BJ$37))))))</f>
        <v>6.388615084858924</v>
      </c>
      <c r="BK32" s="75">
        <f>IF('06 (ind)'!BK$1="si",100*(('06 (ind)'!BK31-MIN('06 (ind)'!BK$6:BK$37))/(MAX('06 (ind)'!BK$6:BK$37)-MIN('06 (ind)'!BK$6:BK$37))),ABS(-100+(100*(('06 (ind)'!BK31-MIN('06 (ind)'!BK$6:BK$37))/(MAX('06 (ind)'!BK$6:BK$37)-MIN('06 (ind)'!BK$6:BK$37))))))</f>
        <v>23.233889144724621</v>
      </c>
      <c r="BL32" s="75">
        <f>IF('06 (ind)'!BL$1="si",100*(('06 (ind)'!BL31-MIN('06 (ind)'!BL$6:BL$37))/(MAX('06 (ind)'!BL$6:BL$37)-MIN('06 (ind)'!BL$6:BL$37))),ABS(-100+(100*(('06 (ind)'!BL31-MIN('06 (ind)'!BL$6:BL$37))/(MAX('06 (ind)'!BL$6:BL$37)-MIN('06 (ind)'!BL$6:BL$37))))))</f>
        <v>24</v>
      </c>
      <c r="BM32" s="75">
        <f>IF('06 (ind)'!BM$1="si",100*(('06 (ind)'!BM31-MIN('06 (ind)'!BM$6:BM$37))/(MAX('06 (ind)'!BM$6:BM$37)-MIN('06 (ind)'!BM$6:BM$37))),ABS(-100+(100*(('06 (ind)'!BM31-MIN('06 (ind)'!BM$6:BM$37))/(MAX('06 (ind)'!BM$6:BM$37)-MIN('06 (ind)'!BM$6:BM$37))))))</f>
        <v>8.8184178189033879</v>
      </c>
      <c r="BN32" s="75">
        <f>IF('06 (ind)'!BN$1="si",100*(('06 (ind)'!BN31-MIN('06 (ind)'!BN$6:BN$37))/(MAX('06 (ind)'!BN$6:BN$37)-MIN('06 (ind)'!BN$6:BN$37))),ABS(-100+(100*(('06 (ind)'!BN31-MIN('06 (ind)'!BN$6:BN$37))/(MAX('06 (ind)'!BN$6:BN$37)-MIN('06 (ind)'!BN$6:BN$37))))))</f>
        <v>17.924702263650627</v>
      </c>
      <c r="BO32" s="75">
        <f>IF('06 (ind)'!BO$1="si",100*(('06 (ind)'!BO31-MIN('06 (ind)'!BO$6:BO$37))/(MAX('06 (ind)'!BO$6:BO$37)-MIN('06 (ind)'!BO$6:BO$37))),ABS(-100+(100*(('06 (ind)'!BO31-MIN('06 (ind)'!BO$6:BO$37))/(MAX('06 (ind)'!BO$6:BO$37)-MIN('06 (ind)'!BO$6:BO$37))))))</f>
        <v>18.176005398615004</v>
      </c>
      <c r="BP32" s="75">
        <f>IF('06 (ind)'!BP$1="si",100*(('06 (ind)'!BP31-MIN('06 (ind)'!BP$6:BP$37))/(MAX('06 (ind)'!BP$6:BP$37)-MIN('06 (ind)'!BP$6:BP$37))),ABS(-100+(100*(('06 (ind)'!BP31-MIN('06 (ind)'!BP$6:BP$37))/(MAX('06 (ind)'!BP$6:BP$37)-MIN('06 (ind)'!BP$6:BP$37))))))</f>
        <v>45.544073460905899</v>
      </c>
      <c r="BQ32" s="75">
        <f>IF('06 (ind)'!BQ$1="si",100*(('06 (ind)'!BQ31-MIN('06 (ind)'!BQ$6:BQ$37))/(MAX('06 (ind)'!BQ$6:BQ$37)-MIN('06 (ind)'!BQ$6:BQ$37))),ABS(-100+(100*(('06 (ind)'!BQ31-MIN('06 (ind)'!BQ$6:BQ$37))/(MAX('06 (ind)'!BQ$6:BQ$37)-MIN('06 (ind)'!BQ$6:BQ$37))))))</f>
        <v>40.01023273797631</v>
      </c>
      <c r="BR32" s="75">
        <f>IF('06 (ind)'!BR$1="si",100*(('06 (ind)'!BR31-MIN('06 (ind)'!BR$6:BR$37))/(MAX('06 (ind)'!BR$6:BR$37)-MIN('06 (ind)'!BR$6:BR$37))),ABS(-100+(100*(('06 (ind)'!BR31-MIN('06 (ind)'!BR$6:BR$37))/(MAX('06 (ind)'!BP$6:BP$37)-MIN('06 (ind)'!BR$6:BR$37))))))</f>
        <v>7.8363488491276545</v>
      </c>
      <c r="BS32" s="75">
        <f>IF('06 (ind)'!BS$1="si",100*(('06 (ind)'!BS31-MIN('06 (ind)'!BS$6:BS$37))/(MAX('06 (ind)'!BS$6:BS$37)-MIN('06 (ind)'!BS$6:BS$37))),ABS(-100+(100*(('06 (ind)'!BS31-MIN('06 (ind)'!BS$6:BS$37))/(MAX('06 (ind)'!BQ$6:BQ$37)-MIN('06 (ind)'!BS$6:BS$37))))))</f>
        <v>59.529640662418338</v>
      </c>
      <c r="BT32" s="75">
        <f>IF('06 (ind)'!BT$1="si",100*(('06 (ind)'!BT31-MIN('06 (ind)'!BT$6:BT$37))/(MAX('06 (ind)'!BT$6:BT$37)-MIN('06 (ind)'!BT$6:BT$37))),ABS(-100+(100*(('06 (ind)'!BT31-MIN('06 (ind)'!BT$6:BT$37))/(MAX('06 (ind)'!BR$6:BR$37)-MIN('06 (ind)'!BT$6:BT$37))))))</f>
        <v>92.734136250000006</v>
      </c>
      <c r="BU32" s="75">
        <f>IF('06 (ind)'!BU$1="si",100*(('06 (ind)'!BU31-MIN('06 (ind)'!BU$6:BU$37))/(MAX('06 (ind)'!BU$6:BU$37)-MIN('06 (ind)'!BU$6:BU$37))),ABS(-100+(100*(('06 (ind)'!BU31-MIN('06 (ind)'!BU$6:BU$37))/(MAX('06 (ind)'!BU$6:BU$37)-MIN('06 (ind)'!BU$6:BU$37))))))</f>
        <v>75.079293158133211</v>
      </c>
      <c r="BV32" s="75">
        <f>IF('06 (ind)'!BV$1="si",100*(('06 (ind)'!BV31-MIN('06 (ind)'!BV$6:BV$37))/(MAX('06 (ind)'!BV$6:BV$37)-MIN('06 (ind)'!BV$6:BV$37))),ABS(-100+(100*(('06 (ind)'!BV31-MIN('06 (ind)'!BV$6:BV$37))/(MAX('06 (ind)'!BV$6:BV$37)-MIN('06 (ind)'!BV$6:BV$37))))))</f>
        <v>100</v>
      </c>
      <c r="BW32" s="75">
        <f>IF('06 (ind)'!BW$1="si",100*(('06 (ind)'!BW31-MIN('06 (ind)'!BW$6:BW$37))/(MAX('06 (ind)'!BW$6:BW$37)-MIN('06 (ind)'!BW$6:BW$37))),ABS(-100+(100*(('06 (ind)'!BW31-MIN('06 (ind)'!BW$6:BW$37))/(MAX('06 (ind)'!BW$6:BW$37)-MIN('06 (ind)'!BW$6:BW$37))))))</f>
        <v>68.749179682373011</v>
      </c>
      <c r="BX32" s="75">
        <f>IF('06 (ind)'!BX$1="si",100*(('06 (ind)'!BX31-MIN('06 (ind)'!BX$6:BX$37))/(MAX('06 (ind)'!BX$6:BX$37)-MIN('06 (ind)'!BX$6:BX$37))),ABS(-100+(100*(('06 (ind)'!BX31-MIN('06 (ind)'!BX$6:BX$37))/(MAX('06 (ind)'!BX$6:BX$37)-MIN('06 (ind)'!BX$6:BX$37))))))</f>
        <v>58.265838520906719</v>
      </c>
      <c r="BY32" s="75">
        <f>IF('06 (ind)'!BY$1="si",100*(('06 (ind)'!BY31-MIN('06 (ind)'!BY$6:BY$37))/(MAX('06 (ind)'!BY$6:BY$37)-MIN('06 (ind)'!BY$6:BY$37))),ABS(-100+(100*(('06 (ind)'!BY31-MIN('06 (ind)'!BY$6:BY$37))/(MAX('06 (ind)'!BY$6:BY$37)-MIN('06 (ind)'!BY$6:BY$37))))))</f>
        <v>22.898266604308027</v>
      </c>
      <c r="BZ32" s="75">
        <f>IF('06 (ind)'!BZ$1="si",100*(('06 (ind)'!BZ31-MIN('06 (ind)'!BZ$6:BZ$37))/(MAX('06 (ind)'!BZ$6:BZ$37)-MIN('06 (ind)'!BZ$6:BZ$37))),ABS(-100+(100*(('06 (ind)'!BZ31-MIN('06 (ind)'!BZ$6:BZ$37))/(MAX('06 (ind)'!BZ$6:BZ$37)-MIN('06 (ind)'!BZ$6:BZ$37))))))</f>
        <v>94.166022314500367</v>
      </c>
      <c r="CA32" s="75">
        <f>IF('06 (ind)'!CA$1="si",100*(('06 (ind)'!CA31-MIN('06 (ind)'!CA$6:CA$37))/(MAX('06 (ind)'!CA$6:CA$37)-MIN('06 (ind)'!CA$6:CA$37))),ABS(-100+(100*(('06 (ind)'!CA31-MIN('06 (ind)'!CA$6:CA$37))/(MAX('06 (ind)'!CA$6:CA$37)-MIN('06 (ind)'!CA$6:CA$37))))))</f>
        <v>0</v>
      </c>
      <c r="CB32" s="75">
        <f>IF('06 (ind)'!CB$1="si",100*(('06 (ind)'!CB31-MIN('06 (ind)'!CB$6:CB$37))/(MAX('06 (ind)'!CB$6:CB$37)-MIN('06 (ind)'!CB$6:CB$37))),ABS(-100+(100*(('06 (ind)'!CB31-MIN('06 (ind)'!CB$6:CB$37))/(MAX('06 (ind)'!CB$6:CB$37)-MIN('06 (ind)'!CB$6:CB$37))))))</f>
        <v>90.638297872340431</v>
      </c>
      <c r="CC32" s="75">
        <f>IF('06 (ind)'!CC$1="si",100*(('06 (ind)'!CC31-MIN('06 (ind)'!CC$6:CC$37))/(MAX('06 (ind)'!CC$6:CC$37)-MIN('06 (ind)'!CC$6:CC$37))),ABS(-100+(100*(('06 (ind)'!CC31-MIN('06 (ind)'!CC$6:CC$37))/(MAX('06 (ind)'!CC$6:CC$37)-MIN('06 (ind)'!CC$6:CC$37))))))</f>
        <v>78.032781165578399</v>
      </c>
      <c r="CD32" s="75">
        <f>IF('06 (ind)'!CD$1="si",100*(('06 (ind)'!CD31-MIN('06 (ind)'!CD$6:CD$37))/(MAX('06 (ind)'!CD$6:CD$37)-MIN('06 (ind)'!CD$6:CD$37))),ABS(-100+(100*(('06 (ind)'!CD31-MIN('06 (ind)'!CD$6:CD$37))/(MAX('06 (ind)'!CD$6:CD$37)-MIN('06 (ind)'!CD$6:CD$37))))))</f>
        <v>1.5410893215896413</v>
      </c>
      <c r="CE32" s="75">
        <f>IF('06 (ind)'!CE$1="si",100*(('06 (ind)'!CE31-MIN('06 (ind)'!CE$6:CE$37))/(MAX('06 (ind)'!CE$6:CE$37)-MIN('06 (ind)'!CE$6:CE$37))),ABS(-100+(100*(('06 (ind)'!CE31-MIN('06 (ind)'!CE$6:CE$37))/(MAX('06 (ind)'!CE$6:CE$37)-MIN('06 (ind)'!CE$6:CE$37))))))</f>
        <v>18.404933348774151</v>
      </c>
      <c r="CF32" s="75">
        <f>IF('06 (ind)'!CF$1="si",100*(('06 (ind)'!CF31-MIN('06 (ind)'!CF$6:CF$37))/(MAX('06 (ind)'!CF$6:CF$37)-MIN('06 (ind)'!CF$6:CF$37))),ABS(-100+(100*(('06 (ind)'!CF31-MIN('06 (ind)'!CF$6:CF$37))/(MAX('06 (ind)'!CF$6:CF$37)-MIN('06 (ind)'!CF$6:CF$37))))))</f>
        <v>26.006200680808007</v>
      </c>
      <c r="CG32" s="75">
        <f>IF('06 (ind)'!CG$1="si",100*(('06 (ind)'!CG31-MIN('06 (ind)'!CG$6:CG$37))/(MAX('06 (ind)'!CG$6:CG$37)-MIN('06 (ind)'!CG$6:CG$37))),ABS(-100+(100*(('06 (ind)'!CG31-MIN('06 (ind)'!CG$6:CG$37))/(MAX('06 (ind)'!CG$6:CG$37)-MIN('06 (ind)'!CG$6:CG$37))))))</f>
        <v>20.859597056712033</v>
      </c>
      <c r="CH32" s="75">
        <f>IF('06 (ind)'!CH$1="si",100*(('06 (ind)'!CH31-MIN('06 (ind)'!CH$6:CH$37))/(MAX('06 (ind)'!CH$6:CH$37)-MIN('06 (ind)'!CH$6:CH$37))),ABS(-100+(100*(('06 (ind)'!CH31-MIN('06 (ind)'!CH$6:CH$37))/(MAX('06 (ind)'!CH$6:CH$37)-MIN('06 (ind)'!CH$6:CH$37))))))</f>
        <v>2.9452241795780654</v>
      </c>
      <c r="CI32" s="75">
        <f>IF('06 (ind)'!CI$1="si",100*(('06 (ind)'!CI31-MIN('06 (ind)'!CI$6:CI$37))/(MAX('06 (ind)'!CI$6:CI$37)-MIN('06 (ind)'!CI$6:CI$37))),ABS(-100+(100*(('06 (ind)'!CI31-MIN('06 (ind)'!CI$6:CI$37))/(MAX('06 (ind)'!CI$6:CI$37)-MIN('06 (ind)'!CI$6:CI$37))))))</f>
        <v>43.965068468077483</v>
      </c>
      <c r="CJ32" s="75">
        <f>IF('06 (ind)'!CJ$1="si",100*(('06 (ind)'!CJ31-MIN('06 (ind)'!CJ$6:CJ$37))/(MAX('06 (ind)'!CJ$6:CJ$37)-MIN('06 (ind)'!CJ$6:CJ$37))),ABS(-100+(100*(('06 (ind)'!CJ31-MIN('06 (ind)'!CJ$6:CJ$37))/(MAX('06 (ind)'!CJ$6:CJ$37)-MIN('06 (ind)'!CJ$6:CJ$37))))))</f>
        <v>63.924786588484707</v>
      </c>
      <c r="CK32" s="75">
        <f>IF('06 (ind)'!CK$1="si",100*(('06 (ind)'!CK31-MIN('06 (ind)'!CK$6:CK$37))/(MAX('06 (ind)'!CK$6:CK$37)-MIN('06 (ind)'!CK$6:CK$37))),ABS(-100+(100*(('06 (ind)'!CK31-MIN('06 (ind)'!CK$6:CK$37))/(MAX('06 (ind)'!CK$6:CK$37)-MIN('06 (ind)'!CK$6:CK$37))))))</f>
        <v>19.986107825878918</v>
      </c>
      <c r="CL32" s="75">
        <f>IF('06 (ind)'!CL$1="si",100*(('06 (ind)'!CL31-MIN('06 (ind)'!CL$6:CL$37))/(MAX('06 (ind)'!CL$6:CL$37)-MIN('06 (ind)'!CL$6:CL$37))),ABS(-100+(100*(('06 (ind)'!CL31-MIN('06 (ind)'!CL$6:CL$37))/(MAX('06 (ind)'!CL$6:CL$37)-MIN('06 (ind)'!CL$6:CL$37))))))</f>
        <v>13.068384291473995</v>
      </c>
      <c r="CM32" s="75">
        <f>IF('06 (ind)'!CM$1="si",100*(('06 (ind)'!CM31-MIN('06 (ind)'!CM$6:CM$37))/(MAX('06 (ind)'!CM$6:CM$37)-MIN('06 (ind)'!CM$6:CM$37))),ABS(-100+(100*(('06 (ind)'!CM31-MIN('06 (ind)'!CM$6:CM$37))/(MAX('06 (ind)'!CM$6:CM$37)-MIN('06 (ind)'!CM$6:CM$37))))))</f>
        <v>14.448365928015416</v>
      </c>
    </row>
    <row r="33" spans="1:91">
      <c r="A33" s="18" t="s">
        <v>231</v>
      </c>
      <c r="B33" s="87">
        <f>IF('06 (ind)'!B$1="si",100*(('06 (ind)'!B32-MIN('06 (ind)'!B$6:B$37))/(MAX('06 (ind)'!B$6:B$37)-MIN('06 (ind)'!B$6:B$37))),ABS(-100+(100*(('06 (ind)'!B32-MIN('06 (ind)'!B$6:B$37))/(MAX('06 (ind)'!B$6:B$37)-MIN('06 (ind)'!B$6:B$37))))))</f>
        <v>3.9071910418806919</v>
      </c>
      <c r="C33" s="87">
        <f>IF('06 (ind)'!C$1="si",100*(('06 (ind)'!C32-MIN('06 (ind)'!C$6:C$37))/(MAX('06 (ind)'!C$6:C$37)-MIN('06 (ind)'!C$6:C$37))),ABS(-100+(100*(('06 (ind)'!C32-MIN('06 (ind)'!C$6:C$37))/(MAX('06 (ind)'!C$6:C$37)-MIN('06 (ind)'!C$6:C$37))))))</f>
        <v>21.756316760451785</v>
      </c>
      <c r="D33" s="87">
        <f>IF('06 (ind)'!D$1="si",100*(('06 (ind)'!D32-MIN('06 (ind)'!D$6:D$37))/(MAX('06 (ind)'!D$6:D$37)-MIN('06 (ind)'!D$6:D$37))),ABS(-100+(100*(('06 (ind)'!D32-MIN('06 (ind)'!D$6:D$37))/(MAX('06 (ind)'!D$6:D$37)-MIN('06 (ind)'!D$6:D$37))))))</f>
        <v>70.472382332719775</v>
      </c>
      <c r="E33" s="87">
        <f>IF('06 (ind)'!E$1="si",100*(('06 (ind)'!E32-MIN('06 (ind)'!E$6:E$37))/(MAX('06 (ind)'!E$6:E$37)-MIN('06 (ind)'!E$6:E$37))),ABS(-100+(100*(('06 (ind)'!E32-MIN('06 (ind)'!E$6:E$37))/(MAX('06 (ind)'!E$6:E$37)-MIN('06 (ind)'!E$6:E$37))))))</f>
        <v>44.345105051408126</v>
      </c>
      <c r="F33" s="87">
        <f>IF('06 (ind)'!F$1="si",100*(('06 (ind)'!F32-MIN('06 (ind)'!F$6:F$37))/(MAX('06 (ind)'!F$6:F$37)-MIN('06 (ind)'!F$6:F$37))),ABS(-100+(100*(('06 (ind)'!F32-MIN('06 (ind)'!F$6:F$37))/(MAX('06 (ind)'!F$6:F$37)-MIN('06 (ind)'!F$6:F$37))))))</f>
        <v>79.012345679012356</v>
      </c>
      <c r="G33" s="87">
        <f>IF('06 (ind)'!G$1="si",100*(('06 (ind)'!G32-MIN('06 (ind)'!G$6:G$37))/(MAX('06 (ind)'!G$6:G$37)-MIN('06 (ind)'!G$6:G$37))),ABS(-100+(100*(('06 (ind)'!G32-MIN('06 (ind)'!G$6:G$37))/(MAX('06 (ind)'!G$6:G$37)-MIN('06 (ind)'!G$6:G$37))))))</f>
        <v>72.049689440993774</v>
      </c>
      <c r="H33" s="87">
        <f>IF('06 (ind)'!H$1="si",100*(('06 (ind)'!H32-MIN('06 (ind)'!H$6:H$37))/(MAX('06 (ind)'!H$6:H$37)-MIN('06 (ind)'!H$6:H$37))),ABS(-100+(100*(('06 (ind)'!H32-MIN('06 (ind)'!H$6:H$37))/(MAX('06 (ind)'!H$6:H$37)-MIN('06 (ind)'!H$6:H$37))))))</f>
        <v>54.601226993865041</v>
      </c>
      <c r="I33" s="87">
        <f>IF('06 (ind)'!I$1="si",100*(('06 (ind)'!I32-MIN('06 (ind)'!I$6:I$37))/(MAX('06 (ind)'!I$6:I$37)-MIN('06 (ind)'!I$6:I$37))),ABS(-100+(100*(('06 (ind)'!I32-MIN('06 (ind)'!I$6:I$37))/(MAX('06 (ind)'!I$6:I$37)-MIN('06 (ind)'!I$6:I$37))))))</f>
        <v>75.574712643678168</v>
      </c>
      <c r="J33" s="87">
        <f>IF('06 (ind)'!J$1="si",100*(('06 (ind)'!J32-MIN('06 (ind)'!J$6:J$37))/(MAX('06 (ind)'!J$6:J$37)-MIN('06 (ind)'!J$6:J$37))),ABS(-100+(100*(('06 (ind)'!J32-MIN('06 (ind)'!J$6:J$37))/(MAX('06 (ind)'!J$6:J$37)-MIN('06 (ind)'!J$6:J$37))))))</f>
        <v>30.63291139240506</v>
      </c>
      <c r="K33" s="87">
        <f>IF('06 (ind)'!K$1="si",100*(('06 (ind)'!K32-MIN('06 (ind)'!K$6:K$37))/(MAX('06 (ind)'!K$6:K$37)-MIN('06 (ind)'!K$6:K$37))),ABS(-100+(100*(('06 (ind)'!K32-MIN('06 (ind)'!K$6:K$37))/(MAX('06 (ind)'!K$6:K$37)-MIN('06 (ind)'!K$6:K$37))))))</f>
        <v>44.104899666761149</v>
      </c>
      <c r="L33" s="87">
        <f>IF('06 (ind)'!L$1="si",100*(('06 (ind)'!L32-MIN('06 (ind)'!L$6:L$37))/(MAX('06 (ind)'!L$6:L$37)-MIN('06 (ind)'!L$6:L$37))),ABS(-100+(100*(('06 (ind)'!L32-MIN('06 (ind)'!L$6:L$37))/(MAX('06 (ind)'!L$6:L$37)-MIN('06 (ind)'!L$6:L$37))))))</f>
        <v>77.495405712520636</v>
      </c>
      <c r="M33" s="87">
        <f>IF('06 (ind)'!M$1="si",100*(('06 (ind)'!M32-MIN('06 (ind)'!M$6:M$37))/(MAX('06 (ind)'!M$6:M$37)-MIN('06 (ind)'!M$6:M$37))),ABS(-100+(100*(('06 (ind)'!M32-MIN('06 (ind)'!M$6:M$37))/(MAX('06 (ind)'!M$6:M$37)-MIN('06 (ind)'!M$6:M$37))))))</f>
        <v>7.3976860439750745</v>
      </c>
      <c r="N33" s="87">
        <f>IF('06 (ind)'!N$1="si",100*(('06 (ind)'!N32-MIN('06 (ind)'!N$6:N$37))/(MAX('06 (ind)'!N$6:N$37)-MIN('06 (ind)'!N$6:N$37))),ABS(-100+(100*(('06 (ind)'!N32-MIN('06 (ind)'!N$6:N$37))/(MAX('06 (ind)'!N$6:N$37)-MIN('06 (ind)'!N$6:N$37))))))</f>
        <v>100</v>
      </c>
      <c r="O33" s="87">
        <f>IF('06 (ind)'!O$1="si",100*(('06 (ind)'!O32-MIN('06 (ind)'!O$6:O$37))/(MAX('06 (ind)'!O$6:O$37)-MIN('06 (ind)'!O$6:O$37))),ABS(-100+(100*(('06 (ind)'!O32-MIN('06 (ind)'!O$6:O$37))/(MAX('06 (ind)'!O$6:O$37)-MIN('06 (ind)'!O$6:O$37))))))</f>
        <v>26.984126984126988</v>
      </c>
      <c r="P33" s="87">
        <f>IF('06 (ind)'!P$1="si",100*(('06 (ind)'!P32-MIN('06 (ind)'!P$6:P$37))/(MAX('06 (ind)'!P$6:P$37)-MIN('06 (ind)'!P$6:P$37))),ABS(-100+(100*(('06 (ind)'!P32-MIN('06 (ind)'!P$6:P$37))/(MAX('06 (ind)'!P$6:P$37)-MIN('06 (ind)'!P$6:P$37))))))</f>
        <v>9.8397934996879357</v>
      </c>
      <c r="Q33" s="87">
        <f>IF('06 (ind)'!Q$1="si",100*(('06 (ind)'!Q32-MIN('06 (ind)'!Q$6:Q$37))/(MAX('06 (ind)'!Q$6:Q$37)-MIN('06 (ind)'!Q$6:Q$37))),ABS(-100+(100*(('06 (ind)'!Q32-MIN('06 (ind)'!Q$6:Q$37))/(MAX('06 (ind)'!Q$6:Q$37)-MIN('06 (ind)'!Q$6:Q$37))))))</f>
        <v>68.277165330618814</v>
      </c>
      <c r="R33" s="87">
        <f>IF('06 (ind)'!R$1="si",100*(('06 (ind)'!R32-MIN('06 (ind)'!R$6:R$37))/(MAX('06 (ind)'!R$6:R$37)-MIN('06 (ind)'!R$6:R$37))),ABS(-100+(100*(('06 (ind)'!R32-MIN('06 (ind)'!R$6:R$37))/(MAX('06 (ind)'!R$6:R$37)-MIN('06 (ind)'!R$6:R$37))))))</f>
        <v>5.3931209976936918</v>
      </c>
      <c r="S33" s="75">
        <f>ABS(ABS(('06 (ind)'!S32-((MAX('06 (ind)'!S$6:S$37)+MIN('06 (ind)'!S$6:S$37))/2))/(((MAX('06 (ind)'!S$6:S$37)+MIN('06 (ind)'!S$6:S$37))/2)-MAX('06 (ind)'!S$6:S$37))*100)-100)</f>
        <v>2.6405162992429041</v>
      </c>
      <c r="T33" s="75">
        <f>IF('06 (ind)'!T$1="si",100*(('06 (ind)'!T32-MIN('06 (ind)'!T$6:T$37))/(MAX('06 (ind)'!T$6:T$37)-MIN('06 (ind)'!T$6:T$37))),ABS(-100+(100*(('06 (ind)'!T32-MIN('06 (ind)'!T$6:T$37))/(MAX('06 (ind)'!T$6:T$37)-MIN('06 (ind)'!T$6:T$37))))))</f>
        <v>10.493084514559154</v>
      </c>
      <c r="U33" s="75">
        <f>IF('06 (ind)'!U$1="si",100*(('06 (ind)'!U32-MIN('06 (ind)'!U$6:U$37))/(MAX('06 (ind)'!U$6:U$37)-MIN('06 (ind)'!U$6:U$37))),ABS(-100+(100*(('06 (ind)'!U32-MIN('06 (ind)'!U$6:U$37))/(MAX('06 (ind)'!U$6:U$37)-MIN('06 (ind)'!U$6:U$37))))))</f>
        <v>100</v>
      </c>
      <c r="V33" s="75">
        <f>IF('06 (ind)'!V$1="si",100*(('06 (ind)'!V32-MIN('06 (ind)'!V$6:V$37))/(MAX('06 (ind)'!V$6:V$37)-MIN('06 (ind)'!V$6:V$37))),ABS(-100+(100*(('06 (ind)'!V32-MIN('06 (ind)'!V$6:V$37))/(MAX('06 (ind)'!V$6:V$37)-MIN('06 (ind)'!V$6:V$37))))))</f>
        <v>86.187845303867405</v>
      </c>
      <c r="W33" s="75">
        <f>IF('06 (ind)'!W$1="si",100*(('06 (ind)'!W32-MIN('06 (ind)'!W$6:W$37))/(MAX('06 (ind)'!W$6:W$37)-MIN('06 (ind)'!W$6:W$37))),ABS(-100+(100*(('06 (ind)'!W32-MIN('06 (ind)'!W$6:W$37))/(MAX('06 (ind)'!W$6:W$37)-MIN('06 (ind)'!W$6:W$37))))))</f>
        <v>33.199466444830108</v>
      </c>
      <c r="X33" s="75">
        <f>IF('06 (ind)'!X$1="si",100*(('06 (ind)'!X32-MIN('06 (ind)'!X$6:X$37))/(MAX('06 (ind)'!X$6:X$37)-MIN('06 (ind)'!X$6:X$37))),ABS(-100+(100*(('06 (ind)'!X32-MIN('06 (ind)'!X$6:X$37))/(MAX('06 (ind)'!X$6:X$37)-MIN('06 (ind)'!X$6:X$37))))))</f>
        <v>80.22183351201069</v>
      </c>
      <c r="Y33" s="75">
        <f>IF('06 (ind)'!Y$1="si",100*(('06 (ind)'!Y32-MIN('06 (ind)'!Y$6:Y$37))/(MAX('06 (ind)'!Y$6:Y$37)-MIN('06 (ind)'!Y$6:Y$37))),ABS(-100+(100*(('06 (ind)'!Y32-MIN('06 (ind)'!Y$6:Y$37))/(MAX('06 (ind)'!Y$6:Y$37)-MIN('06 (ind)'!Y$6:Y$37))))))</f>
        <v>49.957362594928568</v>
      </c>
      <c r="Z33" s="75">
        <f>IF('06 (ind)'!Z$1="si",100*(('06 (ind)'!Z32-MIN('06 (ind)'!Z$6:Z$37))/(MAX('06 (ind)'!Z$6:Z$37)-MIN('06 (ind)'!Z$6:Z$37))),ABS(-100+(100*(('06 (ind)'!Z32-MIN('06 (ind)'!Z$6:Z$37))/(MAX('06 (ind)'!Z$6:Z$37)-MIN('06 (ind)'!Z$6:Z$37))))))</f>
        <v>58.542922576000741</v>
      </c>
      <c r="AA33" s="75">
        <f>IF('06 (ind)'!AA$1="si",100*(('06 (ind)'!AA32-MIN('06 (ind)'!AA$6:AA$37))/(MAX('06 (ind)'!AA$6:AA$37)-MIN('06 (ind)'!AA$6:AA$37))),ABS(-100+(100*(('06 (ind)'!AA32-MIN('06 (ind)'!AA$6:AA$37))/(MAX('06 (ind)'!AA$6:AA$37)-MIN('06 (ind)'!AA$6:AA$37))))))</f>
        <v>64.528937569969244</v>
      </c>
      <c r="AB33" s="75">
        <f>IF('06 (ind)'!AB$1="si",100*(('06 (ind)'!AB32-MIN('06 (ind)'!AB$6:AB$37))/(MAX('06 (ind)'!AB$6:AB$37)-MIN('06 (ind)'!AB$6:AB$37))),ABS(-100+(100*(('06 (ind)'!AB32-MIN('06 (ind)'!AB$6:AB$37))/(MAX('06 (ind)'!AB$6:AB$37)-MIN('06 (ind)'!AB$6:AB$37))))))</f>
        <v>72.728550618950251</v>
      </c>
      <c r="AC33" s="75">
        <f>IF('06 (ind)'!AC$1="si",100*(('06 (ind)'!AC32-MIN('06 (ind)'!AC$6:AC$37))/(MAX('06 (ind)'!AC$6:AC$37)-MIN('06 (ind)'!AC$6:AC$37))),ABS(-100+(100*(('06 (ind)'!AC32-MIN('06 (ind)'!AC$6:AC$37))/(MAX('06 (ind)'!AC$6:AC$37)-MIN('06 (ind)'!AC$6:AC$37))))))</f>
        <v>65.226983902153322</v>
      </c>
      <c r="AD33" s="75">
        <f>IF('06 (ind)'!AD$1="si",100*(('06 (ind)'!AD32-MIN('06 (ind)'!AD$6:AD$37))/(MAX('06 (ind)'!AD$6:AD$37)-MIN('06 (ind)'!AD$6:AD$37))),ABS(-100+(100*(('06 (ind)'!AD32-MIN('06 (ind)'!AD$6:AD$37))/(MAX('06 (ind)'!AD$6:AD$37)-MIN('06 (ind)'!AD$6:AD$37))))))</f>
        <v>5.9664792651781156</v>
      </c>
      <c r="AE33" s="75">
        <f>IF('06 (ind)'!AE$1="si",100*(('06 (ind)'!AE32-MIN('06 (ind)'!AE$6:AE$37))/(MAX('06 (ind)'!AE$6:AE$37)-MIN('06 (ind)'!AE$6:AE$37))),ABS(-100+(100*(('06 (ind)'!AE32-MIN('06 (ind)'!AE$6:AE$37))/(MAX('06 (ind)'!AE$6:AE$37)-MIN('06 (ind)'!AE$6:AE$37))))))</f>
        <v>0</v>
      </c>
      <c r="AF33" s="75">
        <f>IF('06 (ind)'!AF$1="si",100*(('06 (ind)'!AF32-MIN('06 (ind)'!AF$6:AF$37))/(MAX('06 (ind)'!AF$6:AF$37)-MIN('06 (ind)'!AF$6:AF$37))),ABS(-100+(100*(('06 (ind)'!AF32-MIN('06 (ind)'!AF$6:AF$37))/(MAX('06 (ind)'!AF$6:AF$37)-MIN('06 (ind)'!AF$6:AF$37))))))</f>
        <v>76.871339197425769</v>
      </c>
      <c r="AG33" s="75">
        <f>IF('06 (ind)'!AG$1="si",100*(('06 (ind)'!AG32-MIN('06 (ind)'!AG$6:AG$37))/(MAX('06 (ind)'!AG$6:AG$37)-MIN('06 (ind)'!AG$6:AG$37))),ABS(-100+(100*(('06 (ind)'!AG32-MIN('06 (ind)'!AG$6:AG$37))/(MAX('06 (ind)'!AG$6:AG$37)-MIN('06 (ind)'!AG$6:AG$37))))))</f>
        <v>64.640883977900586</v>
      </c>
      <c r="AH33" s="75">
        <f>IF('06 (ind)'!AH$1="si",100*(('06 (ind)'!AH32-MIN('06 (ind)'!AH$6:AH$37))/(MAX('06 (ind)'!AH$6:AH$37)-MIN('06 (ind)'!AH$6:AH$37))),ABS(-100+(100*(('06 (ind)'!AH32-MIN('06 (ind)'!AH$6:AH$37))/(MAX('06 (ind)'!AH$6:AH$37)-MIN('06 (ind)'!AH$6:AH$37))))))</f>
        <v>73.743016759776552</v>
      </c>
      <c r="AI33" s="75">
        <f>IF('06 (ind)'!AI$1="si",100*(('06 (ind)'!AI32-MIN('06 (ind)'!AI$6:AI$37))/(MAX('06 (ind)'!AI$6:AI$37)-MIN('06 (ind)'!AI$6:AI$37))),ABS(-100+(100*(('06 (ind)'!AI32-MIN('06 (ind)'!AI$6:AI$37))/(MAX('06 (ind)'!AI$6:AI$37)-MIN('06 (ind)'!AI$6:AI$37))))))</f>
        <v>3.561830465454817</v>
      </c>
      <c r="AJ33" s="75">
        <f>IF('06 (ind)'!AJ$1="si",100*(('06 (ind)'!AJ32-MIN('06 (ind)'!AJ$6:AJ$37))/(MAX('06 (ind)'!AJ$6:AJ$37)-MIN('06 (ind)'!AJ$6:AJ$37))),ABS(-100+(100*(('06 (ind)'!AJ32-MIN('06 (ind)'!AJ$6:AJ$37))/(MAX('06 (ind)'!AJ$6:AJ$37)-MIN('06 (ind)'!AJ$6:AJ$37))))))</f>
        <v>51.288837744533957</v>
      </c>
      <c r="AK33" s="75">
        <f>IF('06 (ind)'!AK$1="si",100*(('06 (ind)'!AK32-MIN('06 (ind)'!AK$6:AK$37))/(MAX('06 (ind)'!AK$6:AK$37)-MIN('06 (ind)'!AK$6:AK$37))),ABS(-100+(100*(('06 (ind)'!AK32-MIN('06 (ind)'!AK$6:AK$37))/(MAX('06 (ind)'!AK$6:AK$37)-MIN('06 (ind)'!AK$6:AK$37))))))</f>
        <v>6.2336603847826169</v>
      </c>
      <c r="AL33" s="75">
        <f>IF('06 (ind)'!AL$1="si",100*(('06 (ind)'!AL32-MIN('06 (ind)'!AL$6:AL$37))/(MAX('06 (ind)'!AL$6:AL$37)-MIN('06 (ind)'!AL$6:AL$37))),ABS(-100+(100*(('06 (ind)'!AL32-MIN('06 (ind)'!AL$6:AL$37))/(MAX('06 (ind)'!AL$6:AL$37)-MIN('06 (ind)'!AL$6:AL$37))))))</f>
        <v>98.009782384758708</v>
      </c>
      <c r="AM33" s="75">
        <f>IF('06 (ind)'!AM$1="si",100*(('06 (ind)'!AM32-MIN('06 (ind)'!AM$6:AM$37))/(MAX('06 (ind)'!AM$6:AM$37)-MIN('06 (ind)'!AM$6:AM$37))),ABS(-100+(100*(('06 (ind)'!AM32-MIN('06 (ind)'!AM$6:AM$37))/(MAX('06 (ind)'!AM$6:AM$37)-MIN('06 (ind)'!AM$6:AM$37))))))</f>
        <v>94.236964900591133</v>
      </c>
      <c r="AN33" s="75">
        <f>IF('06 (ind)'!AN$1="si",100*(('06 (ind)'!AN32-MIN('06 (ind)'!AN$6:AN$37))/(MAX('06 (ind)'!AN$6:AN$37)-MIN('06 (ind)'!AN$6:AN$37))),ABS(-100+(100*(('06 (ind)'!AN32-MIN('06 (ind)'!AN$6:AN$37))/(MAX('06 (ind)'!AN$6:AN$37)-MIN('06 (ind)'!AN$6:AN$37))))))</f>
        <v>53.414509944056121</v>
      </c>
      <c r="AO33" s="75">
        <f>IF('06 (ind)'!AO$1="si",100*(('06 (ind)'!AO32-MIN('06 (ind)'!AO$6:AO$37))/(MAX('06 (ind)'!AO$6:AO$37)-MIN('06 (ind)'!AO$6:AO$37))),ABS(-100+(100*(('06 (ind)'!AO32-MIN('06 (ind)'!AO$6:AO$37))/(MAX('06 (ind)'!AO$6:AO$37)-MIN('06 (ind)'!AO$6:AO$37))))))</f>
        <v>73.743894168354686</v>
      </c>
      <c r="AP33" s="75">
        <f>IF('06 (ind)'!AP$1="si",100*(('06 (ind)'!AP32-MIN('06 (ind)'!AP$6:AP$37))/(MAX('06 (ind)'!AP$6:AP$37)-MIN('06 (ind)'!AP$6:AP$37))),ABS(-100+(100*(('06 (ind)'!AP32-MIN('06 (ind)'!AP$6:AP$37))/(MAX('06 (ind)'!AP$6:AP$37)-MIN('06 (ind)'!AP$6:AP$37))))))</f>
        <v>95.91836734693878</v>
      </c>
      <c r="AQ33" s="75">
        <f>IF('06 (ind)'!AQ$1="si",100*(('06 (ind)'!AQ32-MIN('06 (ind)'!AQ$6:AQ$37))/(MAX('06 (ind)'!AQ$6:AQ$37)-MIN('06 (ind)'!AQ$6:AQ$37))),ABS(-100+(100*(('06 (ind)'!AQ32-MIN('06 (ind)'!AQ$6:AQ$37))/(MAX('06 (ind)'!AQ$6:AQ$37)-MIN('06 (ind)'!AQ$6:AQ$37))))))</f>
        <v>16.416348935731857</v>
      </c>
      <c r="AR33" s="75">
        <f>IF('06 (ind)'!AR$1="si",100*(('06 (ind)'!AR32-MIN('06 (ind)'!AR$6:AR$37))/(MAX('06 (ind)'!AR$6:AR$37)-MIN('06 (ind)'!AR$6:AR$37))),ABS(-100+(100*(('06 (ind)'!AR32-MIN('06 (ind)'!AR$6:AR$37))/(MAX('06 (ind)'!AR$6:AR$37)-MIN('06 (ind)'!AR$6:AR$37))))))</f>
        <v>9.2229450187359081</v>
      </c>
      <c r="AS33" s="75">
        <f>IF('06 (ind)'!AS$1="si",100*(('06 (ind)'!AS32-MIN('06 (ind)'!AS$6:AS$37))/(MAX('06 (ind)'!AS$6:AS$37)-MIN('06 (ind)'!AS$6:AS$37))),ABS(-100+(100*(('06 (ind)'!AS32-MIN('06 (ind)'!AS$6:AS$37))/(MAX('06 (ind)'!AS$6:AS$37)-MIN('06 (ind)'!AS$6:AS$37))))))</f>
        <v>55.80110497237569</v>
      </c>
      <c r="AT33" s="75">
        <f>IF('06 (ind)'!AT$1="si",100*(('06 (ind)'!AT32-MIN('06 (ind)'!AT$6:AT$37))/(MAX('06 (ind)'!AT$6:AT$37)-MIN('06 (ind)'!AT$6:AT$37))),ABS(-100+(100*(('06 (ind)'!AT32-MIN('06 (ind)'!AT$6:AT$37))/(MAX('06 (ind)'!AT$6:AT$37)-MIN('06 (ind)'!AT$6:AT$37))))))</f>
        <v>0</v>
      </c>
      <c r="AU33" s="75">
        <f>IF('06 (ind)'!AU$1="si",100*(('06 (ind)'!AU32-MIN('06 (ind)'!AU$6:AU$37))/(MAX('06 (ind)'!AU$6:AU$37)-MIN('06 (ind)'!AU$6:AU$37))),ABS(-100+(100*(('06 (ind)'!AU32-MIN('06 (ind)'!AU$6:AU$37))/(MAX('06 (ind)'!AU$6:AU$37)-MIN('06 (ind)'!AU$6:AU$37))))))</f>
        <v>81.504702194357364</v>
      </c>
      <c r="AV33" s="75">
        <f>IF('06 (ind)'!AV$1="si",100*(('06 (ind)'!AV32-MIN('06 (ind)'!AV$6:AV$37))/(MAX('06 (ind)'!AV$6:AV$37)-MIN('06 (ind)'!AV$6:AV$37))),ABS(-100+(100*(('06 (ind)'!AV32-MIN('06 (ind)'!AV$6:AV$37))/(MAX('06 (ind)'!AV$6:AV$37)-MIN('06 (ind)'!AV$6:AV$37))))))</f>
        <v>99.13344887348353</v>
      </c>
      <c r="AW33" s="75">
        <f>IF('06 (ind)'!AW$1="si",100*(('06 (ind)'!AW32-MIN('06 (ind)'!AW$6:AW$37))/(MAX('06 (ind)'!AW$6:AW$37)-MIN('06 (ind)'!AW$6:AW$37))),ABS(-100+(100*(('06 (ind)'!AW32-MIN('06 (ind)'!AW$6:AW$37))/(MAX('06 (ind)'!AW$6:AW$37)-MIN('06 (ind)'!AW$6:AW$37))))))</f>
        <v>37.649880095923258</v>
      </c>
      <c r="AX33" s="75">
        <f>IF('06 (ind)'!AX$1="si",100*(('06 (ind)'!AX32-MIN('06 (ind)'!AX$6:AX$37))/(MAX('06 (ind)'!AX$6:AX$37)-MIN('06 (ind)'!AX$6:AX$37))),ABS(-100+(100*(('06 (ind)'!AX32-MIN('06 (ind)'!AX$6:AX$37))/(MAX('06 (ind)'!AX$6:AX$37)-MIN('06 (ind)'!AX$6:AX$37))))))</f>
        <v>15.812103174043187</v>
      </c>
      <c r="AY33" s="75">
        <f>IF('06 (ind)'!AY$1="si",100*(('06 (ind)'!AY32-MIN('06 (ind)'!AY$6:AY$37))/(MAX('06 (ind)'!AY$6:AY$37)-MIN('06 (ind)'!AY$6:AY$37))),ABS(-100+(100*(('06 (ind)'!AY32-MIN('06 (ind)'!AY$6:AY$37))/(MAX('06 (ind)'!AY$6:AY$37)-MIN('06 (ind)'!AY$6:AY$37))))))</f>
        <v>41.722169362511913</v>
      </c>
      <c r="AZ33" s="75">
        <f>IF('06 (ind)'!AZ$1="si",100*(('06 (ind)'!AZ32-MIN('06 (ind)'!AZ$6:AZ$37))/(MAX('06 (ind)'!AZ$6:AZ$37)-MIN('06 (ind)'!AZ$6:AZ$37))),ABS(-100+(100*(('06 (ind)'!AZ32-MIN('06 (ind)'!AZ$6:AZ$37))/(MAX('06 (ind)'!AZ$6:AZ$37)-MIN('06 (ind)'!AZ$6:AZ$37))))))</f>
        <v>11.187714910986488</v>
      </c>
      <c r="BA33" s="75">
        <f>IF('06 (ind)'!BA$1="si",100*(('06 (ind)'!BA32-MIN('06 (ind)'!BA$6:BA$37))/(MAX('06 (ind)'!BA$6:BA$37)-MIN('06 (ind)'!BA$6:BA$37))),ABS(-100+(100*(('06 (ind)'!BA32-MIN('06 (ind)'!BA$6:BA$37))/(MAX('06 (ind)'!BA$6:BA$37)-MIN('06 (ind)'!BA$6:BA$37))))))</f>
        <v>69.285403356049486</v>
      </c>
      <c r="BB33" s="75">
        <f>IF('06 (ind)'!BB$1="si",100*(('06 (ind)'!BB32-MIN('06 (ind)'!BB$6:BB$37))/(MAX('06 (ind)'!BB$6:BB$37)-MIN('06 (ind)'!BB$6:BB$37))),ABS(-100+(100*(('06 (ind)'!BB32-MIN('06 (ind)'!BB$6:BB$37))/(MAX('06 (ind)'!BB$6:BB$37)-MIN('06 (ind)'!BB$6:BB$37))))))</f>
        <v>18.743821870169977</v>
      </c>
      <c r="BC33" s="75">
        <f>IF('06 (ind)'!BC$1="si",100*(('06 (ind)'!BC32-MIN('06 (ind)'!BC$6:BC$37))/(MAX('06 (ind)'!BC$6:BC$37)-MIN('06 (ind)'!BC$6:BC$37))),ABS(-100+(100*(('06 (ind)'!BC32-MIN('06 (ind)'!BC$6:BC$37))/(MAX('06 (ind)'!BC$6:BC$37)-MIN('06 (ind)'!BC$6:BC$37))))))</f>
        <v>1.987817394578379</v>
      </c>
      <c r="BD33" s="75">
        <f>IF('06 (ind)'!BD$1="si",100*(('06 (ind)'!BD32-MIN('06 (ind)'!BD$6:BD$37))/(MAX('06 (ind)'!BD$6:BD$37)-MIN('06 (ind)'!BD$6:BD$37))),ABS(-100+(100*(('06 (ind)'!BD32-MIN('06 (ind)'!BD$6:BD$37))/(MAX('06 (ind)'!BD$6:BD$37)-MIN('06 (ind)'!BD$6:BD$37))))))</f>
        <v>16.0401914582838</v>
      </c>
      <c r="BE33" s="75">
        <f>IF('06 (ind)'!BE$1="si",100*(('06 (ind)'!BE32-MIN('06 (ind)'!BE$6:BE$37))/(MAX('06 (ind)'!BE$6:BE$37)-MIN('06 (ind)'!BE$6:BE$37))),ABS(-100+(100*(('06 (ind)'!BE32-MIN('06 (ind)'!BE$6:BE$37))/(MAX('06 (ind)'!BE$6:BE$37)-MIN('06 (ind)'!BE$6:BE$37))))))</f>
        <v>56.066176470588239</v>
      </c>
      <c r="BF33" s="75">
        <f>IF('06 (ind)'!BF$1="si",100*(('06 (ind)'!BF32-MIN('06 (ind)'!BF$6:BF$37))/(MAX('06 (ind)'!BF$6:BF$37)-MIN('06 (ind)'!BF$6:BF$37))),ABS(-100+(100*(('06 (ind)'!BF32-MIN('06 (ind)'!BF$6:BF$37))/(MAX('06 (ind)'!BF$6:BF$37)-MIN('06 (ind)'!BF$6:BF$37))))))</f>
        <v>14.28824657440806</v>
      </c>
      <c r="BG33" s="75">
        <f>IF('06 (ind)'!BG$1="si",100*(('06 (ind)'!BG32-MIN('06 (ind)'!BG$6:BG$37))/(MAX('06 (ind)'!BG$6:BG$37)-MIN('06 (ind)'!BG$6:BG$37))),ABS(-100+(100*(('06 (ind)'!BG32-MIN('06 (ind)'!BG$6:BG$37))/(MAX('06 (ind)'!BG$6:BG$37)-MIN('06 (ind)'!BG$6:BG$37))))))</f>
        <v>10.12861886703986</v>
      </c>
      <c r="BH33" s="75">
        <f>IF('06 (ind)'!BH$1="si",100*(('06 (ind)'!BH32-MIN('06 (ind)'!BH$6:BH$37))/(MAX('06 (ind)'!BH$6:BH$37)-MIN('06 (ind)'!BH$6:BH$37))),ABS(-100+(100*(('06 (ind)'!BH32-MIN('06 (ind)'!BH$6:BH$37))/(MAX('06 (ind)'!BH$6:BH$37)-MIN('06 (ind)'!BH$6:BH$37))))))</f>
        <v>5.7622711623633771</v>
      </c>
      <c r="BI33" s="75">
        <f>IF('06 (ind)'!BI$1="si",100*(('06 (ind)'!BI32-MIN('06 (ind)'!BI$6:BI$37))/(MAX('06 (ind)'!BI$6:BI$37)-MIN('06 (ind)'!BI$6:BI$37))),ABS(-100+(100*(('06 (ind)'!BI32-MIN('06 (ind)'!BI$6:BI$37))/(MAX('06 (ind)'!BI$6:BI$37)-MIN('06 (ind)'!BI$6:BI$37))))))</f>
        <v>99.853440991095624</v>
      </c>
      <c r="BJ33" s="75">
        <f>IF('06 (ind)'!BJ$1="si",100*(('06 (ind)'!BJ32-MIN('06 (ind)'!BJ$6:BJ$37))/(MAX('06 (ind)'!BJ$6:BJ$37)-MIN('06 (ind)'!BJ$6:BJ$37))),ABS(-100+(100*(('06 (ind)'!BJ32-MIN('06 (ind)'!BJ$6:BJ$37))/(MAX('06 (ind)'!BJ$6:BJ$37)-MIN('06 (ind)'!BJ$6:BJ$37))))))</f>
        <v>32.807622866311618</v>
      </c>
      <c r="BK33" s="75">
        <f>IF('06 (ind)'!BK$1="si",100*(('06 (ind)'!BK32-MIN('06 (ind)'!BK$6:BK$37))/(MAX('06 (ind)'!BK$6:BK$37)-MIN('06 (ind)'!BK$6:BK$37))),ABS(-100+(100*(('06 (ind)'!BK32-MIN('06 (ind)'!BK$6:BK$37))/(MAX('06 (ind)'!BK$6:BK$37)-MIN('06 (ind)'!BK$6:BK$37))))))</f>
        <v>9.3511035284037369</v>
      </c>
      <c r="BL33" s="75">
        <f>IF('06 (ind)'!BL$1="si",100*(('06 (ind)'!BL32-MIN('06 (ind)'!BL$6:BL$37))/(MAX('06 (ind)'!BL$6:BL$37)-MIN('06 (ind)'!BL$6:BL$37))),ABS(-100+(100*(('06 (ind)'!BL32-MIN('06 (ind)'!BL$6:BL$37))/(MAX('06 (ind)'!BL$6:BL$37)-MIN('06 (ind)'!BL$6:BL$37))))))</f>
        <v>8.7999999999999989</v>
      </c>
      <c r="BM33" s="75">
        <f>IF('06 (ind)'!BM$1="si",100*(('06 (ind)'!BM32-MIN('06 (ind)'!BM$6:BM$37))/(MAX('06 (ind)'!BM$6:BM$37)-MIN('06 (ind)'!BM$6:BM$37))),ABS(-100+(100*(('06 (ind)'!BM32-MIN('06 (ind)'!BM$6:BM$37))/(MAX('06 (ind)'!BM$6:BM$37)-MIN('06 (ind)'!BM$6:BM$37))))))</f>
        <v>14.639065402069985</v>
      </c>
      <c r="BN33" s="75">
        <f>IF('06 (ind)'!BN$1="si",100*(('06 (ind)'!BN32-MIN('06 (ind)'!BN$6:BN$37))/(MAX('06 (ind)'!BN$6:BN$37)-MIN('06 (ind)'!BN$6:BN$37))),ABS(-100+(100*(('06 (ind)'!BN32-MIN('06 (ind)'!BN$6:BN$37))/(MAX('06 (ind)'!BN$6:BN$37)-MIN('06 (ind)'!BN$6:BN$37))))))</f>
        <v>7.7217228752263516</v>
      </c>
      <c r="BO33" s="75">
        <f>IF('06 (ind)'!BO$1="si",100*(('06 (ind)'!BO32-MIN('06 (ind)'!BO$6:BO$37))/(MAX('06 (ind)'!BO$6:BO$37)-MIN('06 (ind)'!BO$6:BO$37))),ABS(-100+(100*(('06 (ind)'!BO32-MIN('06 (ind)'!BO$6:BO$37))/(MAX('06 (ind)'!BO$6:BO$37)-MIN('06 (ind)'!BO$6:BO$37))))))</f>
        <v>22.26985435522225</v>
      </c>
      <c r="BP33" s="75">
        <f>IF('06 (ind)'!BP$1="si",100*(('06 (ind)'!BP32-MIN('06 (ind)'!BP$6:BP$37))/(MAX('06 (ind)'!BP$6:BP$37)-MIN('06 (ind)'!BP$6:BP$37))),ABS(-100+(100*(('06 (ind)'!BP32-MIN('06 (ind)'!BP$6:BP$37))/(MAX('06 (ind)'!BP$6:BP$37)-MIN('06 (ind)'!BP$6:BP$37))))))</f>
        <v>16.411000113008971</v>
      </c>
      <c r="BQ33" s="75">
        <f>IF('06 (ind)'!BQ$1="si",100*(('06 (ind)'!BQ32-MIN('06 (ind)'!BQ$6:BQ$37))/(MAX('06 (ind)'!BQ$6:BQ$37)-MIN('06 (ind)'!BQ$6:BQ$37))),ABS(-100+(100*(('06 (ind)'!BQ32-MIN('06 (ind)'!BQ$6:BQ$37))/(MAX('06 (ind)'!BQ$6:BQ$37)-MIN('06 (ind)'!BQ$6:BQ$37))))))</f>
        <v>17.461197010128455</v>
      </c>
      <c r="BR33" s="75">
        <f>IF('06 (ind)'!BR$1="si",100*(('06 (ind)'!BR32-MIN('06 (ind)'!BR$6:BR$37))/(MAX('06 (ind)'!BR$6:BR$37)-MIN('06 (ind)'!BR$6:BR$37))),ABS(-100+(100*(('06 (ind)'!BR32-MIN('06 (ind)'!BR$6:BR$37))/(MAX('06 (ind)'!BP$6:BP$37)-MIN('06 (ind)'!BR$6:BR$37))))))</f>
        <v>11.369054834929486</v>
      </c>
      <c r="BS33" s="75">
        <f>IF('06 (ind)'!BS$1="si",100*(('06 (ind)'!BS32-MIN('06 (ind)'!BS$6:BS$37))/(MAX('06 (ind)'!BS$6:BS$37)-MIN('06 (ind)'!BS$6:BS$37))),ABS(-100+(100*(('06 (ind)'!BS32-MIN('06 (ind)'!BS$6:BS$37))/(MAX('06 (ind)'!BQ$6:BQ$37)-MIN('06 (ind)'!BS$6:BS$37))))))</f>
        <v>81.90083500834146</v>
      </c>
      <c r="BT33" s="75">
        <f>IF('06 (ind)'!BT$1="si",100*(('06 (ind)'!BT32-MIN('06 (ind)'!BT$6:BT$37))/(MAX('06 (ind)'!BT$6:BT$37)-MIN('06 (ind)'!BT$6:BT$37))),ABS(-100+(100*(('06 (ind)'!BT32-MIN('06 (ind)'!BT$6:BT$37))/(MAX('06 (ind)'!BR$6:BR$37)-MIN('06 (ind)'!BT$6:BT$37))))))</f>
        <v>88.85150625</v>
      </c>
      <c r="BU33" s="75">
        <f>IF('06 (ind)'!BU$1="si",100*(('06 (ind)'!BU32-MIN('06 (ind)'!BU$6:BU$37))/(MAX('06 (ind)'!BU$6:BU$37)-MIN('06 (ind)'!BU$6:BU$37))),ABS(-100+(100*(('06 (ind)'!BU32-MIN('06 (ind)'!BU$6:BU$37))/(MAX('06 (ind)'!BU$6:BU$37)-MIN('06 (ind)'!BU$6:BU$37))))))</f>
        <v>50.067965564114175</v>
      </c>
      <c r="BV33" s="75">
        <f>IF('06 (ind)'!BV$1="si",100*(('06 (ind)'!BV32-MIN('06 (ind)'!BV$6:BV$37))/(MAX('06 (ind)'!BV$6:BV$37)-MIN('06 (ind)'!BV$6:BV$37))),ABS(-100+(100*(('06 (ind)'!BV32-MIN('06 (ind)'!BV$6:BV$37))/(MAX('06 (ind)'!BV$6:BV$37)-MIN('06 (ind)'!BV$6:BV$37))))))</f>
        <v>45.612730517549082</v>
      </c>
      <c r="BW33" s="75">
        <f>IF('06 (ind)'!BW$1="si",100*(('06 (ind)'!BW32-MIN('06 (ind)'!BW$6:BW$37))/(MAX('06 (ind)'!BW$6:BW$37)-MIN('06 (ind)'!BW$6:BW$37))),ABS(-100+(100*(('06 (ind)'!BW32-MIN('06 (ind)'!BW$6:BW$37))/(MAX('06 (ind)'!BW$6:BW$37)-MIN('06 (ind)'!BW$6:BW$37))))))</f>
        <v>65.625410158813494</v>
      </c>
      <c r="BX33" s="75">
        <f>IF('06 (ind)'!BX$1="si",100*(('06 (ind)'!BX32-MIN('06 (ind)'!BX$6:BX$37))/(MAX('06 (ind)'!BX$6:BX$37)-MIN('06 (ind)'!BX$6:BX$37))),ABS(-100+(100*(('06 (ind)'!BX32-MIN('06 (ind)'!BX$6:BX$37))/(MAX('06 (ind)'!BX$6:BX$37)-MIN('06 (ind)'!BX$6:BX$37))))))</f>
        <v>0</v>
      </c>
      <c r="BY33" s="75">
        <f>IF('06 (ind)'!BY$1="si",100*(('06 (ind)'!BY32-MIN('06 (ind)'!BY$6:BY$37))/(MAX('06 (ind)'!BY$6:BY$37)-MIN('06 (ind)'!BY$6:BY$37))),ABS(-100+(100*(('06 (ind)'!BY32-MIN('06 (ind)'!BY$6:BY$37))/(MAX('06 (ind)'!BY$6:BY$37)-MIN('06 (ind)'!BY$6:BY$37))))))</f>
        <v>21.455720831241713</v>
      </c>
      <c r="BZ33" s="75">
        <f>IF('06 (ind)'!BZ$1="si",100*(('06 (ind)'!BZ32-MIN('06 (ind)'!BZ$6:BZ$37))/(MAX('06 (ind)'!BZ$6:BZ$37)-MIN('06 (ind)'!BZ$6:BZ$37))),ABS(-100+(100*(('06 (ind)'!BZ32-MIN('06 (ind)'!BZ$6:BZ$37))/(MAX('06 (ind)'!BZ$6:BZ$37)-MIN('06 (ind)'!BZ$6:BZ$37))))))</f>
        <v>48.302433815050307</v>
      </c>
      <c r="CA33" s="75">
        <f>IF('06 (ind)'!CA$1="si",100*(('06 (ind)'!CA32-MIN('06 (ind)'!CA$6:CA$37))/(MAX('06 (ind)'!CA$6:CA$37)-MIN('06 (ind)'!CA$6:CA$37))),ABS(-100+(100*(('06 (ind)'!CA32-MIN('06 (ind)'!CA$6:CA$37))/(MAX('06 (ind)'!CA$6:CA$37)-MIN('06 (ind)'!CA$6:CA$37))))))</f>
        <v>0</v>
      </c>
      <c r="CB33" s="75">
        <f>IF('06 (ind)'!CB$1="si",100*(('06 (ind)'!CB32-MIN('06 (ind)'!CB$6:CB$37))/(MAX('06 (ind)'!CB$6:CB$37)-MIN('06 (ind)'!CB$6:CB$37))),ABS(-100+(100*(('06 (ind)'!CB32-MIN('06 (ind)'!CB$6:CB$37))/(MAX('06 (ind)'!CB$6:CB$37)-MIN('06 (ind)'!CB$6:CB$37))))))</f>
        <v>39.148936170212778</v>
      </c>
      <c r="CC33" s="75">
        <f>IF('06 (ind)'!CC$1="si",100*(('06 (ind)'!CC32-MIN('06 (ind)'!CC$6:CC$37))/(MAX('06 (ind)'!CC$6:CC$37)-MIN('06 (ind)'!CC$6:CC$37))),ABS(-100+(100*(('06 (ind)'!CC32-MIN('06 (ind)'!CC$6:CC$37))/(MAX('06 (ind)'!CC$6:CC$37)-MIN('06 (ind)'!CC$6:CC$37))))))</f>
        <v>63.333704529378998</v>
      </c>
      <c r="CD33" s="75">
        <f>IF('06 (ind)'!CD$1="si",100*(('06 (ind)'!CD32-MIN('06 (ind)'!CD$6:CD$37))/(MAX('06 (ind)'!CD$6:CD$37)-MIN('06 (ind)'!CD$6:CD$37))),ABS(-100+(100*(('06 (ind)'!CD32-MIN('06 (ind)'!CD$6:CD$37))/(MAX('06 (ind)'!CD$6:CD$37)-MIN('06 (ind)'!CD$6:CD$37))))))</f>
        <v>0.15809984314003095</v>
      </c>
      <c r="CE33" s="75">
        <f>IF('06 (ind)'!CE$1="si",100*(('06 (ind)'!CE32-MIN('06 (ind)'!CE$6:CE$37))/(MAX('06 (ind)'!CE$6:CE$37)-MIN('06 (ind)'!CE$6:CE$37))),ABS(-100+(100*(('06 (ind)'!CE32-MIN('06 (ind)'!CE$6:CE$37))/(MAX('06 (ind)'!CE$6:CE$37)-MIN('06 (ind)'!CE$6:CE$37))))))</f>
        <v>6.3388441710692192</v>
      </c>
      <c r="CF33" s="75">
        <f>IF('06 (ind)'!CF$1="si",100*(('06 (ind)'!CF32-MIN('06 (ind)'!CF$6:CF$37))/(MAX('06 (ind)'!CF$6:CF$37)-MIN('06 (ind)'!CF$6:CF$37))),ABS(-100+(100*(('06 (ind)'!CF32-MIN('06 (ind)'!CF$6:CF$37))/(MAX('06 (ind)'!CF$6:CF$37)-MIN('06 (ind)'!CF$6:CF$37))))))</f>
        <v>0.80899451484091767</v>
      </c>
      <c r="CG33" s="75">
        <f>IF('06 (ind)'!CG$1="si",100*(('06 (ind)'!CG32-MIN('06 (ind)'!CG$6:CG$37))/(MAX('06 (ind)'!CG$6:CG$37)-MIN('06 (ind)'!CG$6:CG$37))),ABS(-100+(100*(('06 (ind)'!CG32-MIN('06 (ind)'!CG$6:CG$37))/(MAX('06 (ind)'!CG$6:CG$37)-MIN('06 (ind)'!CG$6:CG$37))))))</f>
        <v>12.232068432047567</v>
      </c>
      <c r="CH33" s="75">
        <f>IF('06 (ind)'!CH$1="si",100*(('06 (ind)'!CH32-MIN('06 (ind)'!CH$6:CH$37))/(MAX('06 (ind)'!CH$6:CH$37)-MIN('06 (ind)'!CH$6:CH$37))),ABS(-100+(100*(('06 (ind)'!CH32-MIN('06 (ind)'!CH$6:CH$37))/(MAX('06 (ind)'!CH$6:CH$37)-MIN('06 (ind)'!CH$6:CH$37))))))</f>
        <v>4.1436237189446716</v>
      </c>
      <c r="CI33" s="75">
        <f>IF('06 (ind)'!CI$1="si",100*(('06 (ind)'!CI32-MIN('06 (ind)'!CI$6:CI$37))/(MAX('06 (ind)'!CI$6:CI$37)-MIN('06 (ind)'!CI$6:CI$37))),ABS(-100+(100*(('06 (ind)'!CI32-MIN('06 (ind)'!CI$6:CI$37))/(MAX('06 (ind)'!CI$6:CI$37)-MIN('06 (ind)'!CI$6:CI$37))))))</f>
        <v>46.584416483391188</v>
      </c>
      <c r="CJ33" s="75">
        <f>IF('06 (ind)'!CJ$1="si",100*(('06 (ind)'!CJ32-MIN('06 (ind)'!CJ$6:CJ$37))/(MAX('06 (ind)'!CJ$6:CJ$37)-MIN('06 (ind)'!CJ$6:CJ$37))),ABS(-100+(100*(('06 (ind)'!CJ32-MIN('06 (ind)'!CJ$6:CJ$37))/(MAX('06 (ind)'!CJ$6:CJ$37)-MIN('06 (ind)'!CJ$6:CJ$37))))))</f>
        <v>69.770238610918639</v>
      </c>
      <c r="CK33" s="75">
        <f>IF('06 (ind)'!CK$1="si",100*(('06 (ind)'!CK32-MIN('06 (ind)'!CK$6:CK$37))/(MAX('06 (ind)'!CK$6:CK$37)-MIN('06 (ind)'!CK$6:CK$37))),ABS(-100+(100*(('06 (ind)'!CK32-MIN('06 (ind)'!CK$6:CK$37))/(MAX('06 (ind)'!CK$6:CK$37)-MIN('06 (ind)'!CK$6:CK$37))))))</f>
        <v>2.4157217671770614</v>
      </c>
      <c r="CL33" s="75">
        <f>IF('06 (ind)'!CL$1="si",100*(('06 (ind)'!CL32-MIN('06 (ind)'!CL$6:CL$37))/(MAX('06 (ind)'!CL$6:CL$37)-MIN('06 (ind)'!CL$6:CL$37))),ABS(-100+(100*(('06 (ind)'!CL32-MIN('06 (ind)'!CL$6:CL$37))/(MAX('06 (ind)'!CL$6:CL$37)-MIN('06 (ind)'!CL$6:CL$37))))))</f>
        <v>19.494840540319537</v>
      </c>
      <c r="CM33" s="75">
        <f>IF('06 (ind)'!CM$1="si",100*(('06 (ind)'!CM32-MIN('06 (ind)'!CM$6:CM$37))/(MAX('06 (ind)'!CM$6:CM$37)-MIN('06 (ind)'!CM$6:CM$37))),ABS(-100+(100*(('06 (ind)'!CM32-MIN('06 (ind)'!CM$6:CM$37))/(MAX('06 (ind)'!CM$6:CM$37)-MIN('06 (ind)'!CM$6:CM$37))))))</f>
        <v>5.2995676628121382</v>
      </c>
    </row>
    <row r="34" spans="1:91">
      <c r="A34" s="18" t="s">
        <v>232</v>
      </c>
      <c r="B34" s="87">
        <f>IF('06 (ind)'!B$1="si",100*(('06 (ind)'!B33-MIN('06 (ind)'!B$6:B$37))/(MAX('06 (ind)'!B$6:B$37)-MIN('06 (ind)'!B$6:B$37))),ABS(-100+(100*(('06 (ind)'!B33-MIN('06 (ind)'!B$6:B$37))/(MAX('06 (ind)'!B$6:B$37)-MIN('06 (ind)'!B$6:B$37))))))</f>
        <v>11.834497949531716</v>
      </c>
      <c r="C34" s="87">
        <f>IF('06 (ind)'!C$1="si",100*(('06 (ind)'!C33-MIN('06 (ind)'!C$6:C$37))/(MAX('06 (ind)'!C$6:C$37)-MIN('06 (ind)'!C$6:C$37))),ABS(-100+(100*(('06 (ind)'!C33-MIN('06 (ind)'!C$6:C$37))/(MAX('06 (ind)'!C$6:C$37)-MIN('06 (ind)'!C$6:C$37))))))</f>
        <v>51.472251528638267</v>
      </c>
      <c r="D34" s="87">
        <f>IF('06 (ind)'!D$1="si",100*(('06 (ind)'!D33-MIN('06 (ind)'!D$6:D$37))/(MAX('06 (ind)'!D$6:D$37)-MIN('06 (ind)'!D$6:D$37))),ABS(-100+(100*(('06 (ind)'!D33-MIN('06 (ind)'!D$6:D$37))/(MAX('06 (ind)'!D$6:D$37)-MIN('06 (ind)'!D$6:D$37))))))</f>
        <v>59.006149886328778</v>
      </c>
      <c r="E34" s="87">
        <f>IF('06 (ind)'!E$1="si",100*(('06 (ind)'!E33-MIN('06 (ind)'!E$6:E$37))/(MAX('06 (ind)'!E$6:E$37)-MIN('06 (ind)'!E$6:E$37))),ABS(-100+(100*(('06 (ind)'!E33-MIN('06 (ind)'!E$6:E$37))/(MAX('06 (ind)'!E$6:E$37)-MIN('06 (ind)'!E$6:E$37))))))</f>
        <v>43.987483236477431</v>
      </c>
      <c r="F34" s="87">
        <f>IF('06 (ind)'!F$1="si",100*(('06 (ind)'!F33-MIN('06 (ind)'!F$6:F$37))/(MAX('06 (ind)'!F$6:F$37)-MIN('06 (ind)'!F$6:F$37))),ABS(-100+(100*(('06 (ind)'!F33-MIN('06 (ind)'!F$6:F$37))/(MAX('06 (ind)'!F$6:F$37)-MIN('06 (ind)'!F$6:F$37))))))</f>
        <v>46.296296296296291</v>
      </c>
      <c r="G34" s="87">
        <f>IF('06 (ind)'!G$1="si",100*(('06 (ind)'!G33-MIN('06 (ind)'!G$6:G$37))/(MAX('06 (ind)'!G$6:G$37)-MIN('06 (ind)'!G$6:G$37))),ABS(-100+(100*(('06 (ind)'!G33-MIN('06 (ind)'!G$6:G$37))/(MAX('06 (ind)'!G$6:G$37)-MIN('06 (ind)'!G$6:G$37))))))</f>
        <v>59.006211180124211</v>
      </c>
      <c r="H34" s="87">
        <f>IF('06 (ind)'!H$1="si",100*(('06 (ind)'!H33-MIN('06 (ind)'!H$6:H$37))/(MAX('06 (ind)'!H$6:H$37)-MIN('06 (ind)'!H$6:H$37))),ABS(-100+(100*(('06 (ind)'!H33-MIN('06 (ind)'!H$6:H$37))/(MAX('06 (ind)'!H$6:H$37)-MIN('06 (ind)'!H$6:H$37))))))</f>
        <v>89.570552147239269</v>
      </c>
      <c r="I34" s="87">
        <f>IF('06 (ind)'!I$1="si",100*(('06 (ind)'!I33-MIN('06 (ind)'!I$6:I$37))/(MAX('06 (ind)'!I$6:I$37)-MIN('06 (ind)'!I$6:I$37))),ABS(-100+(100*(('06 (ind)'!I33-MIN('06 (ind)'!I$6:I$37))/(MAX('06 (ind)'!I$6:I$37)-MIN('06 (ind)'!I$6:I$37))))))</f>
        <v>93.965517241379303</v>
      </c>
      <c r="J34" s="87">
        <f>IF('06 (ind)'!J$1="si",100*(('06 (ind)'!J33-MIN('06 (ind)'!J$6:J$37))/(MAX('06 (ind)'!J$6:J$37)-MIN('06 (ind)'!J$6:J$37))),ABS(-100+(100*(('06 (ind)'!J33-MIN('06 (ind)'!J$6:J$37))/(MAX('06 (ind)'!J$6:J$37)-MIN('06 (ind)'!J$6:J$37))))))</f>
        <v>44.873417721518997</v>
      </c>
      <c r="K34" s="87">
        <f>IF('06 (ind)'!K$1="si",100*(('06 (ind)'!K33-MIN('06 (ind)'!K$6:K$37))/(MAX('06 (ind)'!K$6:K$37)-MIN('06 (ind)'!K$6:K$37))),ABS(-100+(100*(('06 (ind)'!K33-MIN('06 (ind)'!K$6:K$37))/(MAX('06 (ind)'!K$6:K$37)-MIN('06 (ind)'!K$6:K$37))))))</f>
        <v>100</v>
      </c>
      <c r="L34" s="87">
        <f>IF('06 (ind)'!L$1="si",100*(('06 (ind)'!L33-MIN('06 (ind)'!L$6:L$37))/(MAX('06 (ind)'!L$6:L$37)-MIN('06 (ind)'!L$6:L$37))),ABS(-100+(100*(('06 (ind)'!L33-MIN('06 (ind)'!L$6:L$37))/(MAX('06 (ind)'!L$6:L$37)-MIN('06 (ind)'!L$6:L$37))))))</f>
        <v>58.127950821249271</v>
      </c>
      <c r="M34" s="87">
        <f>IF('06 (ind)'!M$1="si",100*(('06 (ind)'!M33-MIN('06 (ind)'!M$6:M$37))/(MAX('06 (ind)'!M$6:M$37)-MIN('06 (ind)'!M$6:M$37))),ABS(-100+(100*(('06 (ind)'!M33-MIN('06 (ind)'!M$6:M$37))/(MAX('06 (ind)'!M$6:M$37)-MIN('06 (ind)'!M$6:M$37))))))</f>
        <v>2.8156992957453957</v>
      </c>
      <c r="N34" s="87">
        <f>IF('06 (ind)'!N$1="si",100*(('06 (ind)'!N33-MIN('06 (ind)'!N$6:N$37))/(MAX('06 (ind)'!N$6:N$37)-MIN('06 (ind)'!N$6:N$37))),ABS(-100+(100*(('06 (ind)'!N33-MIN('06 (ind)'!N$6:N$37))/(MAX('06 (ind)'!N$6:N$37)-MIN('06 (ind)'!N$6:N$37))))))</f>
        <v>0</v>
      </c>
      <c r="O34" s="87">
        <f>IF('06 (ind)'!O$1="si",100*(('06 (ind)'!O33-MIN('06 (ind)'!O$6:O$37))/(MAX('06 (ind)'!O$6:O$37)-MIN('06 (ind)'!O$6:O$37))),ABS(-100+(100*(('06 (ind)'!O33-MIN('06 (ind)'!O$6:O$37))/(MAX('06 (ind)'!O$6:O$37)-MIN('06 (ind)'!O$6:O$37))))))</f>
        <v>30.158730158730165</v>
      </c>
      <c r="P34" s="87">
        <f>IF('06 (ind)'!P$1="si",100*(('06 (ind)'!P33-MIN('06 (ind)'!P$6:P$37))/(MAX('06 (ind)'!P$6:P$37)-MIN('06 (ind)'!P$6:P$37))),ABS(-100+(100*(('06 (ind)'!P33-MIN('06 (ind)'!P$6:P$37))/(MAX('06 (ind)'!P$6:P$37)-MIN('06 (ind)'!P$6:P$37))))))</f>
        <v>9.6572381430490868</v>
      </c>
      <c r="Q34" s="87">
        <f>IF('06 (ind)'!Q$1="si",100*(('06 (ind)'!Q33-MIN('06 (ind)'!Q$6:Q$37))/(MAX('06 (ind)'!Q$6:Q$37)-MIN('06 (ind)'!Q$6:Q$37))),ABS(-100+(100*(('06 (ind)'!Q33-MIN('06 (ind)'!Q$6:Q$37))/(MAX('06 (ind)'!Q$6:Q$37)-MIN('06 (ind)'!Q$6:Q$37))))))</f>
        <v>19.639273472810544</v>
      </c>
      <c r="R34" s="87">
        <f>IF('06 (ind)'!R$1="si",100*(('06 (ind)'!R33-MIN('06 (ind)'!R$6:R$37))/(MAX('06 (ind)'!R$6:R$37)-MIN('06 (ind)'!R$6:R$37))),ABS(-100+(100*(('06 (ind)'!R33-MIN('06 (ind)'!R$6:R$37))/(MAX('06 (ind)'!R$6:R$37)-MIN('06 (ind)'!R$6:R$37))))))</f>
        <v>1.4687309738814986</v>
      </c>
      <c r="S34" s="75">
        <f>ABS(ABS(('06 (ind)'!S33-((MAX('06 (ind)'!S$6:S$37)+MIN('06 (ind)'!S$6:S$37))/2))/(((MAX('06 (ind)'!S$6:S$37)+MIN('06 (ind)'!S$6:S$37))/2)-MAX('06 (ind)'!S$6:S$37))*100)-100)</f>
        <v>31.422028952751901</v>
      </c>
      <c r="T34" s="75">
        <f>IF('06 (ind)'!T$1="si",100*(('06 (ind)'!T33-MIN('06 (ind)'!T$6:T$37))/(MAX('06 (ind)'!T$6:T$37)-MIN('06 (ind)'!T$6:T$37))),ABS(-100+(100*(('06 (ind)'!T33-MIN('06 (ind)'!T$6:T$37))/(MAX('06 (ind)'!T$6:T$37)-MIN('06 (ind)'!T$6:T$37))))))</f>
        <v>30.726646102633214</v>
      </c>
      <c r="U34" s="75">
        <f>IF('06 (ind)'!U$1="si",100*(('06 (ind)'!U33-MIN('06 (ind)'!U$6:U$37))/(MAX('06 (ind)'!U$6:U$37)-MIN('06 (ind)'!U$6:U$37))),ABS(-100+(100*(('06 (ind)'!U33-MIN('06 (ind)'!U$6:U$37))/(MAX('06 (ind)'!U$6:U$37)-MIN('06 (ind)'!U$6:U$37))))))</f>
        <v>0</v>
      </c>
      <c r="V34" s="75">
        <f>IF('06 (ind)'!V$1="si",100*(('06 (ind)'!V33-MIN('06 (ind)'!V$6:V$37))/(MAX('06 (ind)'!V$6:V$37)-MIN('06 (ind)'!V$6:V$37))),ABS(-100+(100*(('06 (ind)'!V33-MIN('06 (ind)'!V$6:V$37))/(MAX('06 (ind)'!V$6:V$37)-MIN('06 (ind)'!V$6:V$37))))))</f>
        <v>79.55801104972376</v>
      </c>
      <c r="W34" s="75">
        <f>IF('06 (ind)'!W$1="si",100*(('06 (ind)'!W33-MIN('06 (ind)'!W$6:W$37))/(MAX('06 (ind)'!W$6:W$37)-MIN('06 (ind)'!W$6:W$37))),ABS(-100+(100*(('06 (ind)'!W33-MIN('06 (ind)'!W$6:W$37))/(MAX('06 (ind)'!W$6:W$37)-MIN('06 (ind)'!W$6:W$37))))))</f>
        <v>49.051359631055362</v>
      </c>
      <c r="X34" s="75">
        <f>IF('06 (ind)'!X$1="si",100*(('06 (ind)'!X33-MIN('06 (ind)'!X$6:X$37))/(MAX('06 (ind)'!X$6:X$37)-MIN('06 (ind)'!X$6:X$37))),ABS(-100+(100*(('06 (ind)'!X33-MIN('06 (ind)'!X$6:X$37))/(MAX('06 (ind)'!X$6:X$37)-MIN('06 (ind)'!X$6:X$37))))))</f>
        <v>61.053919721264826</v>
      </c>
      <c r="Y34" s="75">
        <f>IF('06 (ind)'!Y$1="si",100*(('06 (ind)'!Y33-MIN('06 (ind)'!Y$6:Y$37))/(MAX('06 (ind)'!Y$6:Y$37)-MIN('06 (ind)'!Y$6:Y$37))),ABS(-100+(100*(('06 (ind)'!Y33-MIN('06 (ind)'!Y$6:Y$37))/(MAX('06 (ind)'!Y$6:Y$37)-MIN('06 (ind)'!Y$6:Y$37))))))</f>
        <v>84.381838074398246</v>
      </c>
      <c r="Z34" s="75">
        <f>IF('06 (ind)'!Z$1="si",100*(('06 (ind)'!Z33-MIN('06 (ind)'!Z$6:Z$37))/(MAX('06 (ind)'!Z$6:Z$37)-MIN('06 (ind)'!Z$6:Z$37))),ABS(-100+(100*(('06 (ind)'!Z33-MIN('06 (ind)'!Z$6:Z$37))/(MAX('06 (ind)'!Z$6:Z$37)-MIN('06 (ind)'!Z$6:Z$37))))))</f>
        <v>64.531048323980386</v>
      </c>
      <c r="AA34" s="75">
        <f>IF('06 (ind)'!AA$1="si",100*(('06 (ind)'!AA33-MIN('06 (ind)'!AA$6:AA$37))/(MAX('06 (ind)'!AA$6:AA$37)-MIN('06 (ind)'!AA$6:AA$37))),ABS(-100+(100*(('06 (ind)'!AA33-MIN('06 (ind)'!AA$6:AA$37))/(MAX('06 (ind)'!AA$6:AA$37)-MIN('06 (ind)'!AA$6:AA$37))))))</f>
        <v>81.246934297524831</v>
      </c>
      <c r="AB34" s="75">
        <f>IF('06 (ind)'!AB$1="si",100*(('06 (ind)'!AB33-MIN('06 (ind)'!AB$6:AB$37))/(MAX('06 (ind)'!AB$6:AB$37)-MIN('06 (ind)'!AB$6:AB$37))),ABS(-100+(100*(('06 (ind)'!AB33-MIN('06 (ind)'!AB$6:AB$37))/(MAX('06 (ind)'!AB$6:AB$37)-MIN('06 (ind)'!AB$6:AB$37))))))</f>
        <v>48.834884005881797</v>
      </c>
      <c r="AC34" s="75">
        <f>IF('06 (ind)'!AC$1="si",100*(('06 (ind)'!AC33-MIN('06 (ind)'!AC$6:AC$37))/(MAX('06 (ind)'!AC$6:AC$37)-MIN('06 (ind)'!AC$6:AC$37))),ABS(-100+(100*(('06 (ind)'!AC33-MIN('06 (ind)'!AC$6:AC$37))/(MAX('06 (ind)'!AC$6:AC$37)-MIN('06 (ind)'!AC$6:AC$37))))))</f>
        <v>85.765361492992724</v>
      </c>
      <c r="AD34" s="75">
        <f>IF('06 (ind)'!AD$1="si",100*(('06 (ind)'!AD33-MIN('06 (ind)'!AD$6:AD$37))/(MAX('06 (ind)'!AD$6:AD$37)-MIN('06 (ind)'!AD$6:AD$37))),ABS(-100+(100*(('06 (ind)'!AD33-MIN('06 (ind)'!AD$6:AD$37))/(MAX('06 (ind)'!AD$6:AD$37)-MIN('06 (ind)'!AD$6:AD$37))))))</f>
        <v>65.701412002647388</v>
      </c>
      <c r="AE34" s="75">
        <f>IF('06 (ind)'!AE$1="si",100*(('06 (ind)'!AE33-MIN('06 (ind)'!AE$6:AE$37))/(MAX('06 (ind)'!AE$6:AE$37)-MIN('06 (ind)'!AE$6:AE$37))),ABS(-100+(100*(('06 (ind)'!AE33-MIN('06 (ind)'!AE$6:AE$37))/(MAX('06 (ind)'!AE$6:AE$37)-MIN('06 (ind)'!AE$6:AE$37))))))</f>
        <v>64.034359393483129</v>
      </c>
      <c r="AF34" s="75">
        <f>IF('06 (ind)'!AF$1="si",100*(('06 (ind)'!AF33-MIN('06 (ind)'!AF$6:AF$37))/(MAX('06 (ind)'!AF$6:AF$37)-MIN('06 (ind)'!AF$6:AF$37))),ABS(-100+(100*(('06 (ind)'!AF33-MIN('06 (ind)'!AF$6:AF$37))/(MAX('06 (ind)'!AF$6:AF$37)-MIN('06 (ind)'!AF$6:AF$37))))))</f>
        <v>87.351114396788589</v>
      </c>
      <c r="AG34" s="75">
        <f>IF('06 (ind)'!AG$1="si",100*(('06 (ind)'!AG33-MIN('06 (ind)'!AG$6:AG$37))/(MAX('06 (ind)'!AG$6:AG$37)-MIN('06 (ind)'!AG$6:AG$37))),ABS(-100+(100*(('06 (ind)'!AG33-MIN('06 (ind)'!AG$6:AG$37))/(MAX('06 (ind)'!AG$6:AG$37)-MIN('06 (ind)'!AG$6:AG$37))))))</f>
        <v>87.292817679558027</v>
      </c>
      <c r="AH34" s="75">
        <f>IF('06 (ind)'!AH$1="si",100*(('06 (ind)'!AH33-MIN('06 (ind)'!AH$6:AH$37))/(MAX('06 (ind)'!AH$6:AH$37)-MIN('06 (ind)'!AH$6:AH$37))),ABS(-100+(100*(('06 (ind)'!AH33-MIN('06 (ind)'!AH$6:AH$37))/(MAX('06 (ind)'!AH$6:AH$37)-MIN('06 (ind)'!AH$6:AH$37))))))</f>
        <v>63.12849162011176</v>
      </c>
      <c r="AI34" s="75">
        <f>IF('06 (ind)'!AI$1="si",100*(('06 (ind)'!AI33-MIN('06 (ind)'!AI$6:AI$37))/(MAX('06 (ind)'!AI$6:AI$37)-MIN('06 (ind)'!AI$6:AI$37))),ABS(-100+(100*(('06 (ind)'!AI33-MIN('06 (ind)'!AI$6:AI$37))/(MAX('06 (ind)'!AI$6:AI$37)-MIN('06 (ind)'!AI$6:AI$37))))))</f>
        <v>6.2157067671979389</v>
      </c>
      <c r="AJ34" s="75">
        <f>IF('06 (ind)'!AJ$1="si",100*(('06 (ind)'!AJ33-MIN('06 (ind)'!AJ$6:AJ$37))/(MAX('06 (ind)'!AJ$6:AJ$37)-MIN('06 (ind)'!AJ$6:AJ$37))),ABS(-100+(100*(('06 (ind)'!AJ33-MIN('06 (ind)'!AJ$6:AJ$37))/(MAX('06 (ind)'!AJ$6:AJ$37)-MIN('06 (ind)'!AJ$6:AJ$37))))))</f>
        <v>72.278481012658247</v>
      </c>
      <c r="AK34" s="75">
        <f>IF('06 (ind)'!AK$1="si",100*(('06 (ind)'!AK33-MIN('06 (ind)'!AK$6:AK$37))/(MAX('06 (ind)'!AK$6:AK$37)-MIN('06 (ind)'!AK$6:AK$37))),ABS(-100+(100*(('06 (ind)'!AK33-MIN('06 (ind)'!AK$6:AK$37))/(MAX('06 (ind)'!AK$6:AK$37)-MIN('06 (ind)'!AK$6:AK$37))))))</f>
        <v>9.562122977626899</v>
      </c>
      <c r="AL34" s="75">
        <f>IF('06 (ind)'!AL$1="si",100*(('06 (ind)'!AL33-MIN('06 (ind)'!AL$6:AL$37))/(MAX('06 (ind)'!AL$6:AL$37)-MIN('06 (ind)'!AL$6:AL$37))),ABS(-100+(100*(('06 (ind)'!AL33-MIN('06 (ind)'!AL$6:AL$37))/(MAX('06 (ind)'!AL$6:AL$37)-MIN('06 (ind)'!AL$6:AL$37))))))</f>
        <v>77.508058627151357</v>
      </c>
      <c r="AM34" s="75">
        <f>IF('06 (ind)'!AM$1="si",100*(('06 (ind)'!AM33-MIN('06 (ind)'!AM$6:AM$37))/(MAX('06 (ind)'!AM$6:AM$37)-MIN('06 (ind)'!AM$6:AM$37))),ABS(-100+(100*(('06 (ind)'!AM33-MIN('06 (ind)'!AM$6:AM$37))/(MAX('06 (ind)'!AM$6:AM$37)-MIN('06 (ind)'!AM$6:AM$37))))))</f>
        <v>93.395524603585926</v>
      </c>
      <c r="AN34" s="75">
        <f>IF('06 (ind)'!AN$1="si",100*(('06 (ind)'!AN33-MIN('06 (ind)'!AN$6:AN$37))/(MAX('06 (ind)'!AN$6:AN$37)-MIN('06 (ind)'!AN$6:AN$37))),ABS(-100+(100*(('06 (ind)'!AN33-MIN('06 (ind)'!AN$6:AN$37))/(MAX('06 (ind)'!AN$6:AN$37)-MIN('06 (ind)'!AN$6:AN$37))))))</f>
        <v>65.513456959828844</v>
      </c>
      <c r="AO34" s="75">
        <f>IF('06 (ind)'!AO$1="si",100*(('06 (ind)'!AO33-MIN('06 (ind)'!AO$6:AO$37))/(MAX('06 (ind)'!AO$6:AO$37)-MIN('06 (ind)'!AO$6:AO$37))),ABS(-100+(100*(('06 (ind)'!AO33-MIN('06 (ind)'!AO$6:AO$37))/(MAX('06 (ind)'!AO$6:AO$37)-MIN('06 (ind)'!AO$6:AO$37))))))</f>
        <v>41.223643426317324</v>
      </c>
      <c r="AP34" s="75">
        <f>IF('06 (ind)'!AP$1="si",100*(('06 (ind)'!AP33-MIN('06 (ind)'!AP$6:AP$37))/(MAX('06 (ind)'!AP$6:AP$37)-MIN('06 (ind)'!AP$6:AP$37))),ABS(-100+(100*(('06 (ind)'!AP33-MIN('06 (ind)'!AP$6:AP$37))/(MAX('06 (ind)'!AP$6:AP$37)-MIN('06 (ind)'!AP$6:AP$37))))))</f>
        <v>92.857142857142861</v>
      </c>
      <c r="AQ34" s="75">
        <f>IF('06 (ind)'!AQ$1="si",100*(('06 (ind)'!AQ33-MIN('06 (ind)'!AQ$6:AQ$37))/(MAX('06 (ind)'!AQ$6:AQ$37)-MIN('06 (ind)'!AQ$6:AQ$37))),ABS(-100+(100*(('06 (ind)'!AQ33-MIN('06 (ind)'!AQ$6:AQ$37))/(MAX('06 (ind)'!AQ$6:AQ$37)-MIN('06 (ind)'!AQ$6:AQ$37))))))</f>
        <v>12.974801117371207</v>
      </c>
      <c r="AR34" s="75">
        <f>IF('06 (ind)'!AR$1="si",100*(('06 (ind)'!AR33-MIN('06 (ind)'!AR$6:AR$37))/(MAX('06 (ind)'!AR$6:AR$37)-MIN('06 (ind)'!AR$6:AR$37))),ABS(-100+(100*(('06 (ind)'!AR33-MIN('06 (ind)'!AR$6:AR$37))/(MAX('06 (ind)'!AR$6:AR$37)-MIN('06 (ind)'!AR$6:AR$37))))))</f>
        <v>65.201076991144873</v>
      </c>
      <c r="AS34" s="75">
        <f>IF('06 (ind)'!AS$1="si",100*(('06 (ind)'!AS33-MIN('06 (ind)'!AS$6:AS$37))/(MAX('06 (ind)'!AS$6:AS$37)-MIN('06 (ind)'!AS$6:AS$37))),ABS(-100+(100*(('06 (ind)'!AS33-MIN('06 (ind)'!AS$6:AS$37))/(MAX('06 (ind)'!AS$6:AS$37)-MIN('06 (ind)'!AS$6:AS$37))))))</f>
        <v>68.508287292817684</v>
      </c>
      <c r="AT34" s="75">
        <f>IF('06 (ind)'!AT$1="si",100*(('06 (ind)'!AT33-MIN('06 (ind)'!AT$6:AT$37))/(MAX('06 (ind)'!AT$6:AT$37)-MIN('06 (ind)'!AT$6:AT$37))),ABS(-100+(100*(('06 (ind)'!AT33-MIN('06 (ind)'!AT$6:AT$37))/(MAX('06 (ind)'!AT$6:AT$37)-MIN('06 (ind)'!AT$6:AT$37))))))</f>
        <v>0</v>
      </c>
      <c r="AU34" s="75">
        <f>IF('06 (ind)'!AU$1="si",100*(('06 (ind)'!AU33-MIN('06 (ind)'!AU$6:AU$37))/(MAX('06 (ind)'!AU$6:AU$37)-MIN('06 (ind)'!AU$6:AU$37))),ABS(-100+(100*(('06 (ind)'!AU33-MIN('06 (ind)'!AU$6:AU$37))/(MAX('06 (ind)'!AU$6:AU$37)-MIN('06 (ind)'!AU$6:AU$37))))))</f>
        <v>47.648902821316604</v>
      </c>
      <c r="AV34" s="75">
        <f>IF('06 (ind)'!AV$1="si",100*(('06 (ind)'!AV33-MIN('06 (ind)'!AV$6:AV$37))/(MAX('06 (ind)'!AV$6:AV$37)-MIN('06 (ind)'!AV$6:AV$37))),ABS(-100+(100*(('06 (ind)'!AV33-MIN('06 (ind)'!AV$6:AV$37))/(MAX('06 (ind)'!AV$6:AV$37)-MIN('06 (ind)'!AV$6:AV$37))))))</f>
        <v>71.92374350086655</v>
      </c>
      <c r="AW34" s="75">
        <f>IF('06 (ind)'!AW$1="si",100*(('06 (ind)'!AW33-MIN('06 (ind)'!AW$6:AW$37))/(MAX('06 (ind)'!AW$6:AW$37)-MIN('06 (ind)'!AW$6:AW$37))),ABS(-100+(100*(('06 (ind)'!AW33-MIN('06 (ind)'!AW$6:AW$37))/(MAX('06 (ind)'!AW$6:AW$37)-MIN('06 (ind)'!AW$6:AW$37))))))</f>
        <v>67.785771382893699</v>
      </c>
      <c r="AX34" s="75">
        <f>IF('06 (ind)'!AX$1="si",100*(('06 (ind)'!AX33-MIN('06 (ind)'!AX$6:AX$37))/(MAX('06 (ind)'!AX$6:AX$37)-MIN('06 (ind)'!AX$6:AX$37))),ABS(-100+(100*(('06 (ind)'!AX33-MIN('06 (ind)'!AX$6:AX$37))/(MAX('06 (ind)'!AX$6:AX$37)-MIN('06 (ind)'!AX$6:AX$37))))))</f>
        <v>5.6112177485666974</v>
      </c>
      <c r="AY34" s="75">
        <f>IF('06 (ind)'!AY$1="si",100*(('06 (ind)'!AY33-MIN('06 (ind)'!AY$6:AY$37))/(MAX('06 (ind)'!AY$6:AY$37)-MIN('06 (ind)'!AY$6:AY$37))),ABS(-100+(100*(('06 (ind)'!AY33-MIN('06 (ind)'!AY$6:AY$37))/(MAX('06 (ind)'!AY$6:AY$37)-MIN('06 (ind)'!AY$6:AY$37))))))</f>
        <v>53.996194100856364</v>
      </c>
      <c r="AZ34" s="75">
        <f>IF('06 (ind)'!AZ$1="si",100*(('06 (ind)'!AZ33-MIN('06 (ind)'!AZ$6:AZ$37))/(MAX('06 (ind)'!AZ$6:AZ$37)-MIN('06 (ind)'!AZ$6:AZ$37))),ABS(-100+(100*(('06 (ind)'!AZ33-MIN('06 (ind)'!AZ$6:AZ$37))/(MAX('06 (ind)'!AZ$6:AZ$37)-MIN('06 (ind)'!AZ$6:AZ$37))))))</f>
        <v>61.677758723802626</v>
      </c>
      <c r="BA34" s="75">
        <f>IF('06 (ind)'!BA$1="si",100*(('06 (ind)'!BA33-MIN('06 (ind)'!BA$6:BA$37))/(MAX('06 (ind)'!BA$6:BA$37)-MIN('06 (ind)'!BA$6:BA$37))),ABS(-100+(100*(('06 (ind)'!BA33-MIN('06 (ind)'!BA$6:BA$37))/(MAX('06 (ind)'!BA$6:BA$37)-MIN('06 (ind)'!BA$6:BA$37))))))</f>
        <v>12.084969448094006</v>
      </c>
      <c r="BB34" s="75">
        <f>IF('06 (ind)'!BB$1="si",100*(('06 (ind)'!BB33-MIN('06 (ind)'!BB$6:BB$37))/(MAX('06 (ind)'!BB$6:BB$37)-MIN('06 (ind)'!BB$6:BB$37))),ABS(-100+(100*(('06 (ind)'!BB33-MIN('06 (ind)'!BB$6:BB$37))/(MAX('06 (ind)'!BB$6:BB$37)-MIN('06 (ind)'!BB$6:BB$37))))))</f>
        <v>35.943684887438231</v>
      </c>
      <c r="BC34" s="75">
        <f>IF('06 (ind)'!BC$1="si",100*(('06 (ind)'!BC33-MIN('06 (ind)'!BC$6:BC$37))/(MAX('06 (ind)'!BC$6:BC$37)-MIN('06 (ind)'!BC$6:BC$37))),ABS(-100+(100*(('06 (ind)'!BC33-MIN('06 (ind)'!BC$6:BC$37))/(MAX('06 (ind)'!BC$6:BC$37)-MIN('06 (ind)'!BC$6:BC$37))))))</f>
        <v>100</v>
      </c>
      <c r="BD34" s="75">
        <f>IF('06 (ind)'!BD$1="si",100*(('06 (ind)'!BD33-MIN('06 (ind)'!BD$6:BD$37))/(MAX('06 (ind)'!BD$6:BD$37)-MIN('06 (ind)'!BD$6:BD$37))),ABS(-100+(100*(('06 (ind)'!BD33-MIN('06 (ind)'!BD$6:BD$37))/(MAX('06 (ind)'!BD$6:BD$37)-MIN('06 (ind)'!BD$6:BD$37))))))</f>
        <v>62.582251852994617</v>
      </c>
      <c r="BE34" s="75">
        <f>IF('06 (ind)'!BE$1="si",100*(('06 (ind)'!BE33-MIN('06 (ind)'!BE$6:BE$37))/(MAX('06 (ind)'!BE$6:BE$37)-MIN('06 (ind)'!BE$6:BE$37))),ABS(-100+(100*(('06 (ind)'!BE33-MIN('06 (ind)'!BE$6:BE$37))/(MAX('06 (ind)'!BE$6:BE$37)-MIN('06 (ind)'!BE$6:BE$37))))))</f>
        <v>75.183823529411768</v>
      </c>
      <c r="BF34" s="75">
        <f>IF('06 (ind)'!BF$1="si",100*(('06 (ind)'!BF33-MIN('06 (ind)'!BF$6:BF$37))/(MAX('06 (ind)'!BF$6:BF$37)-MIN('06 (ind)'!BF$6:BF$37))),ABS(-100+(100*(('06 (ind)'!BF33-MIN('06 (ind)'!BF$6:BF$37))/(MAX('06 (ind)'!BF$6:BF$37)-MIN('06 (ind)'!BF$6:BF$37))))))</f>
        <v>35.900802864932189</v>
      </c>
      <c r="BG34" s="75">
        <f>IF('06 (ind)'!BG$1="si",100*(('06 (ind)'!BG33-MIN('06 (ind)'!BG$6:BG$37))/(MAX('06 (ind)'!BG$6:BG$37)-MIN('06 (ind)'!BG$6:BG$37))),ABS(-100+(100*(('06 (ind)'!BG33-MIN('06 (ind)'!BG$6:BG$37))/(MAX('06 (ind)'!BG$6:BG$37)-MIN('06 (ind)'!BG$6:BG$37))))))</f>
        <v>26.578626381943849</v>
      </c>
      <c r="BH34" s="75">
        <f>IF('06 (ind)'!BH$1="si",100*(('06 (ind)'!BH33-MIN('06 (ind)'!BH$6:BH$37))/(MAX('06 (ind)'!BH$6:BH$37)-MIN('06 (ind)'!BH$6:BH$37))),ABS(-100+(100*(('06 (ind)'!BH33-MIN('06 (ind)'!BH$6:BH$37))/(MAX('06 (ind)'!BH$6:BH$37)-MIN('06 (ind)'!BH$6:BH$37))))))</f>
        <v>11.077950323256012</v>
      </c>
      <c r="BI34" s="75">
        <f>IF('06 (ind)'!BI$1="si",100*(('06 (ind)'!BI33-MIN('06 (ind)'!BI$6:BI$37))/(MAX('06 (ind)'!BI$6:BI$37)-MIN('06 (ind)'!BI$6:BI$37))),ABS(-100+(100*(('06 (ind)'!BI33-MIN('06 (ind)'!BI$6:BI$37))/(MAX('06 (ind)'!BI$6:BI$37)-MIN('06 (ind)'!BI$6:BI$37))))))</f>
        <v>98.122559370792189</v>
      </c>
      <c r="BJ34" s="75">
        <f>IF('06 (ind)'!BJ$1="si",100*(('06 (ind)'!BJ33-MIN('06 (ind)'!BJ$6:BJ$37))/(MAX('06 (ind)'!BJ$6:BJ$37)-MIN('06 (ind)'!BJ$6:BJ$37))),ABS(-100+(100*(('06 (ind)'!BJ33-MIN('06 (ind)'!BJ$6:BJ$37))/(MAX('06 (ind)'!BJ$6:BJ$37)-MIN('06 (ind)'!BJ$6:BJ$37))))))</f>
        <v>34.741534077356796</v>
      </c>
      <c r="BK34" s="75">
        <f>IF('06 (ind)'!BK$1="si",100*(('06 (ind)'!BK33-MIN('06 (ind)'!BK$6:BK$37))/(MAX('06 (ind)'!BK$6:BK$37)-MIN('06 (ind)'!BK$6:BK$37))),ABS(-100+(100*(('06 (ind)'!BK33-MIN('06 (ind)'!BK$6:BK$37))/(MAX('06 (ind)'!BK$6:BK$37)-MIN('06 (ind)'!BK$6:BK$37))))))</f>
        <v>11.455304158765484</v>
      </c>
      <c r="BL34" s="75">
        <f>IF('06 (ind)'!BL$1="si",100*(('06 (ind)'!BL33-MIN('06 (ind)'!BL$6:BL$37))/(MAX('06 (ind)'!BL$6:BL$37)-MIN('06 (ind)'!BL$6:BL$37))),ABS(-100+(100*(('06 (ind)'!BL33-MIN('06 (ind)'!BL$6:BL$37))/(MAX('06 (ind)'!BL$6:BL$37)-MIN('06 (ind)'!BL$6:BL$37))))))</f>
        <v>16.8</v>
      </c>
      <c r="BM34" s="75">
        <f>IF('06 (ind)'!BM$1="si",100*(('06 (ind)'!BM33-MIN('06 (ind)'!BM$6:BM$37))/(MAX('06 (ind)'!BM$6:BM$37)-MIN('06 (ind)'!BM$6:BM$37))),ABS(-100+(100*(('06 (ind)'!BM33-MIN('06 (ind)'!BM$6:BM$37))/(MAX('06 (ind)'!BM$6:BM$37)-MIN('06 (ind)'!BM$6:BM$37))))))</f>
        <v>18.523071072086765</v>
      </c>
      <c r="BN34" s="75">
        <f>IF('06 (ind)'!BN$1="si",100*(('06 (ind)'!BN33-MIN('06 (ind)'!BN$6:BN$37))/(MAX('06 (ind)'!BN$6:BN$37)-MIN('06 (ind)'!BN$6:BN$37))),ABS(-100+(100*(('06 (ind)'!BN33-MIN('06 (ind)'!BN$6:BN$37))/(MAX('06 (ind)'!BN$6:BN$37)-MIN('06 (ind)'!BN$6:BN$37))))))</f>
        <v>22.152705198407858</v>
      </c>
      <c r="BO34" s="75">
        <f>IF('06 (ind)'!BO$1="si",100*(('06 (ind)'!BO33-MIN('06 (ind)'!BO$6:BO$37))/(MAX('06 (ind)'!BO$6:BO$37)-MIN('06 (ind)'!BO$6:BO$37))),ABS(-100+(100*(('06 (ind)'!BO33-MIN('06 (ind)'!BO$6:BO$37))/(MAX('06 (ind)'!BO$6:BO$37)-MIN('06 (ind)'!BO$6:BO$37))))))</f>
        <v>1.7880441233778732</v>
      </c>
      <c r="BP34" s="75">
        <f>IF('06 (ind)'!BP$1="si",100*(('06 (ind)'!BP33-MIN('06 (ind)'!BP$6:BP$37))/(MAX('06 (ind)'!BP$6:BP$37)-MIN('06 (ind)'!BP$6:BP$37))),ABS(-100+(100*(('06 (ind)'!BP33-MIN('06 (ind)'!BP$6:BP$37))/(MAX('06 (ind)'!BP$6:BP$37)-MIN('06 (ind)'!BP$6:BP$37))))))</f>
        <v>42.961734860286874</v>
      </c>
      <c r="BQ34" s="75">
        <f>IF('06 (ind)'!BQ$1="si",100*(('06 (ind)'!BQ33-MIN('06 (ind)'!BQ$6:BQ$37))/(MAX('06 (ind)'!BQ$6:BQ$37)-MIN('06 (ind)'!BQ$6:BQ$37))),ABS(-100+(100*(('06 (ind)'!BQ33-MIN('06 (ind)'!BQ$6:BQ$37))/(MAX('06 (ind)'!BQ$6:BQ$37)-MIN('06 (ind)'!BQ$6:BQ$37))))))</f>
        <v>32.405059372554746</v>
      </c>
      <c r="BR34" s="75">
        <f>IF('06 (ind)'!BR$1="si",100*(('06 (ind)'!BR33-MIN('06 (ind)'!BR$6:BR$37))/(MAX('06 (ind)'!BR$6:BR$37)-MIN('06 (ind)'!BR$6:BR$37))),ABS(-100+(100*(('06 (ind)'!BR33-MIN('06 (ind)'!BR$6:BR$37))/(MAX('06 (ind)'!BP$6:BP$37)-MIN('06 (ind)'!BR$6:BR$37))))))</f>
        <v>17.551903977641363</v>
      </c>
      <c r="BS34" s="75">
        <f>IF('06 (ind)'!BS$1="si",100*(('06 (ind)'!BS33-MIN('06 (ind)'!BS$6:BS$37))/(MAX('06 (ind)'!BS$6:BS$37)-MIN('06 (ind)'!BS$6:BS$37))),ABS(-100+(100*(('06 (ind)'!BS33-MIN('06 (ind)'!BS$6:BS$37))/(MAX('06 (ind)'!BQ$6:BQ$37)-MIN('06 (ind)'!BS$6:BS$37))))))</f>
        <v>55.379859947585864</v>
      </c>
      <c r="BT34" s="75">
        <f>IF('06 (ind)'!BT$1="si",100*(('06 (ind)'!BT33-MIN('06 (ind)'!BT$6:BT$37))/(MAX('06 (ind)'!BT$6:BT$37)-MIN('06 (ind)'!BT$6:BT$37))),ABS(-100+(100*(('06 (ind)'!BT33-MIN('06 (ind)'!BT$6:BT$37))/(MAX('06 (ind)'!BR$6:BR$37)-MIN('06 (ind)'!BT$6:BT$37))))))</f>
        <v>91.278149999999997</v>
      </c>
      <c r="BU34" s="75">
        <f>IF('06 (ind)'!BU$1="si",100*(('06 (ind)'!BU33-MIN('06 (ind)'!BU$6:BU$37))/(MAX('06 (ind)'!BU$6:BU$37)-MIN('06 (ind)'!BU$6:BU$37))),ABS(-100+(100*(('06 (ind)'!BU33-MIN('06 (ind)'!BU$6:BU$37))/(MAX('06 (ind)'!BU$6:BU$37)-MIN('06 (ind)'!BU$6:BU$37))))))</f>
        <v>3.126415949252376</v>
      </c>
      <c r="BV34" s="75">
        <f>IF('06 (ind)'!BV$1="si",100*(('06 (ind)'!BV33-MIN('06 (ind)'!BV$6:BV$37))/(MAX('06 (ind)'!BV$6:BV$37)-MIN('06 (ind)'!BV$6:BV$37))),ABS(-100+(100*(('06 (ind)'!BV33-MIN('06 (ind)'!BV$6:BV$37))/(MAX('06 (ind)'!BV$6:BV$37)-MIN('06 (ind)'!BV$6:BV$37))))))</f>
        <v>56.662700773349208</v>
      </c>
      <c r="BW34" s="75">
        <f>IF('06 (ind)'!BW$1="si",100*(('06 (ind)'!BW33-MIN('06 (ind)'!BW$6:BW$37))/(MAX('06 (ind)'!BW$6:BW$37)-MIN('06 (ind)'!BW$6:BW$37))),ABS(-100+(100*(('06 (ind)'!BW33-MIN('06 (ind)'!BW$6:BW$37))/(MAX('06 (ind)'!BW$6:BW$37)-MIN('06 (ind)'!BW$6:BW$37))))))</f>
        <v>56.25410158813493</v>
      </c>
      <c r="BX34" s="75">
        <f>IF('06 (ind)'!BX$1="si",100*(('06 (ind)'!BX33-MIN('06 (ind)'!BX$6:BX$37))/(MAX('06 (ind)'!BX$6:BX$37)-MIN('06 (ind)'!BX$6:BX$37))),ABS(-100+(100*(('06 (ind)'!BX33-MIN('06 (ind)'!BX$6:BX$37))/(MAX('06 (ind)'!BX$6:BX$37)-MIN('06 (ind)'!BX$6:BX$37))))))</f>
        <v>30.104890627328132</v>
      </c>
      <c r="BY34" s="75">
        <f>IF('06 (ind)'!BY$1="si",100*(('06 (ind)'!BY33-MIN('06 (ind)'!BY$6:BY$37))/(MAX('06 (ind)'!BY$6:BY$37)-MIN('06 (ind)'!BY$6:BY$37))),ABS(-100+(100*(('06 (ind)'!BY33-MIN('06 (ind)'!BY$6:BY$37))/(MAX('06 (ind)'!BY$6:BY$37)-MIN('06 (ind)'!BY$6:BY$37))))))</f>
        <v>21.455720831241713</v>
      </c>
      <c r="BZ34" s="75">
        <f>IF('06 (ind)'!BZ$1="si",100*(('06 (ind)'!BZ33-MIN('06 (ind)'!BZ$6:BZ$37))/(MAX('06 (ind)'!BZ$6:BZ$37)-MIN('06 (ind)'!BZ$6:BZ$37))),ABS(-100+(100*(('06 (ind)'!BZ33-MIN('06 (ind)'!BZ$6:BZ$37))/(MAX('06 (ind)'!BZ$6:BZ$37)-MIN('06 (ind)'!BZ$6:BZ$37))))))</f>
        <v>96.131157980157283</v>
      </c>
      <c r="CA34" s="75">
        <f>IF('06 (ind)'!CA$1="si",100*(('06 (ind)'!CA33-MIN('06 (ind)'!CA$6:CA$37))/(MAX('06 (ind)'!CA$6:CA$37)-MIN('06 (ind)'!CA$6:CA$37))),ABS(-100+(100*(('06 (ind)'!CA33-MIN('06 (ind)'!CA$6:CA$37))/(MAX('06 (ind)'!CA$6:CA$37)-MIN('06 (ind)'!CA$6:CA$37))))))</f>
        <v>0</v>
      </c>
      <c r="CB34" s="75">
        <f>IF('06 (ind)'!CB$1="si",100*(('06 (ind)'!CB33-MIN('06 (ind)'!CB$6:CB$37))/(MAX('06 (ind)'!CB$6:CB$37)-MIN('06 (ind)'!CB$6:CB$37))),ABS(-100+(100*(('06 (ind)'!CB33-MIN('06 (ind)'!CB$6:CB$37))/(MAX('06 (ind)'!CB$6:CB$37)-MIN('06 (ind)'!CB$6:CB$37))))))</f>
        <v>70.212765957446805</v>
      </c>
      <c r="CC34" s="75">
        <f>IF('06 (ind)'!CC$1="si",100*(('06 (ind)'!CC33-MIN('06 (ind)'!CC$6:CC$37))/(MAX('06 (ind)'!CC$6:CC$37)-MIN('06 (ind)'!CC$6:CC$37))),ABS(-100+(100*(('06 (ind)'!CC33-MIN('06 (ind)'!CC$6:CC$37))/(MAX('06 (ind)'!CC$6:CC$37)-MIN('06 (ind)'!CC$6:CC$37))))))</f>
        <v>78.161086509801109</v>
      </c>
      <c r="CD34" s="75">
        <f>IF('06 (ind)'!CD$1="si",100*(('06 (ind)'!CD33-MIN('06 (ind)'!CD$6:CD$37))/(MAX('06 (ind)'!CD$6:CD$37)-MIN('06 (ind)'!CD$6:CD$37))),ABS(-100+(100*(('06 (ind)'!CD33-MIN('06 (ind)'!CD$6:CD$37))/(MAX('06 (ind)'!CD$6:CD$37)-MIN('06 (ind)'!CD$6:CD$37))))))</f>
        <v>5.6996694304908564</v>
      </c>
      <c r="CE34" s="75">
        <f>IF('06 (ind)'!CE$1="si",100*(('06 (ind)'!CE33-MIN('06 (ind)'!CE$6:CE$37))/(MAX('06 (ind)'!CE$6:CE$37)-MIN('06 (ind)'!CE$6:CE$37))),ABS(-100+(100*(('06 (ind)'!CE33-MIN('06 (ind)'!CE$6:CE$37))/(MAX('06 (ind)'!CE$6:CE$37)-MIN('06 (ind)'!CE$6:CE$37))))))</f>
        <v>14.381159271546862</v>
      </c>
      <c r="CF34" s="75">
        <f>IF('06 (ind)'!CF$1="si",100*(('06 (ind)'!CF33-MIN('06 (ind)'!CF$6:CF$37))/(MAX('06 (ind)'!CF$6:CF$37)-MIN('06 (ind)'!CF$6:CF$37))),ABS(-100+(100*(('06 (ind)'!CF33-MIN('06 (ind)'!CF$6:CF$37))/(MAX('06 (ind)'!CF$6:CF$37)-MIN('06 (ind)'!CF$6:CF$37))))))</f>
        <v>59.300469324058724</v>
      </c>
      <c r="CG34" s="75">
        <f>IF('06 (ind)'!CG$1="si",100*(('06 (ind)'!CG33-MIN('06 (ind)'!CG$6:CG$37))/(MAX('06 (ind)'!CG$6:CG$37)-MIN('06 (ind)'!CG$6:CG$37))),ABS(-100+(100*(('06 (ind)'!CG33-MIN('06 (ind)'!CG$6:CG$37))/(MAX('06 (ind)'!CG$6:CG$37)-MIN('06 (ind)'!CG$6:CG$37))))))</f>
        <v>26.108120298690789</v>
      </c>
      <c r="CH34" s="75">
        <f>IF('06 (ind)'!CH$1="si",100*(('06 (ind)'!CH33-MIN('06 (ind)'!CH$6:CH$37))/(MAX('06 (ind)'!CH$6:CH$37)-MIN('06 (ind)'!CH$6:CH$37))),ABS(-100+(100*(('06 (ind)'!CH33-MIN('06 (ind)'!CH$6:CH$37))/(MAX('06 (ind)'!CH$6:CH$37)-MIN('06 (ind)'!CH$6:CH$37))))))</f>
        <v>2.8931793117986349</v>
      </c>
      <c r="CI34" s="75">
        <f>IF('06 (ind)'!CI$1="si",100*(('06 (ind)'!CI33-MIN('06 (ind)'!CI$6:CI$37))/(MAX('06 (ind)'!CI$6:CI$37)-MIN('06 (ind)'!CI$6:CI$37))),ABS(-100+(100*(('06 (ind)'!CI33-MIN('06 (ind)'!CI$6:CI$37))/(MAX('06 (ind)'!CI$6:CI$37)-MIN('06 (ind)'!CI$6:CI$37))))))</f>
        <v>0</v>
      </c>
      <c r="CJ34" s="75">
        <f>IF('06 (ind)'!CJ$1="si",100*(('06 (ind)'!CJ33-MIN('06 (ind)'!CJ$6:CJ$37))/(MAX('06 (ind)'!CJ$6:CJ$37)-MIN('06 (ind)'!CJ$6:CJ$37))),ABS(-100+(100*(('06 (ind)'!CJ33-MIN('06 (ind)'!CJ$6:CJ$37))/(MAX('06 (ind)'!CJ$6:CJ$37)-MIN('06 (ind)'!CJ$6:CJ$37))))))</f>
        <v>66.091816234843293</v>
      </c>
      <c r="CK34" s="75">
        <f>IF('06 (ind)'!CK$1="si",100*(('06 (ind)'!CK33-MIN('06 (ind)'!CK$6:CK$37))/(MAX('06 (ind)'!CK$6:CK$37)-MIN('06 (ind)'!CK$6:CK$37))),ABS(-100+(100*(('06 (ind)'!CK33-MIN('06 (ind)'!CK$6:CK$37))/(MAX('06 (ind)'!CK$6:CK$37)-MIN('06 (ind)'!CK$6:CK$37))))))</f>
        <v>9.5065761175430108</v>
      </c>
      <c r="CL34" s="75">
        <f>IF('06 (ind)'!CL$1="si",100*(('06 (ind)'!CL33-MIN('06 (ind)'!CL$6:CL$37))/(MAX('06 (ind)'!CL$6:CL$37)-MIN('06 (ind)'!CL$6:CL$37))),ABS(-100+(100*(('06 (ind)'!CL33-MIN('06 (ind)'!CL$6:CL$37))/(MAX('06 (ind)'!CL$6:CL$37)-MIN('06 (ind)'!CL$6:CL$37))))))</f>
        <v>20.023439823660421</v>
      </c>
      <c r="CM34" s="75">
        <f>IF('06 (ind)'!CM$1="si",100*(('06 (ind)'!CM33-MIN('06 (ind)'!CM$6:CM$37))/(MAX('06 (ind)'!CM$6:CM$37)-MIN('06 (ind)'!CM$6:CM$37))),ABS(-100+(100*(('06 (ind)'!CM33-MIN('06 (ind)'!CM$6:CM$37))/(MAX('06 (ind)'!CM$6:CM$37)-MIN('06 (ind)'!CM$6:CM$37))))))</f>
        <v>3.2137204468899352</v>
      </c>
    </row>
    <row r="35" spans="1:91">
      <c r="A35" s="18" t="s">
        <v>436</v>
      </c>
      <c r="B35" s="87">
        <f>IF('06 (ind)'!B$1="si",100*(('06 (ind)'!B34-MIN('06 (ind)'!B$6:B$37))/(MAX('06 (ind)'!B$6:B$37)-MIN('06 (ind)'!B$6:B$37))),ABS(-100+(100*(('06 (ind)'!B34-MIN('06 (ind)'!B$6:B$37))/(MAX('06 (ind)'!B$6:B$37)-MIN('06 (ind)'!B$6:B$37))))))</f>
        <v>1.5159183720653635E-2</v>
      </c>
      <c r="C35" s="87">
        <f>IF('06 (ind)'!C$1="si",100*(('06 (ind)'!C34-MIN('06 (ind)'!C$6:C$37))/(MAX('06 (ind)'!C$6:C$37)-MIN('06 (ind)'!C$6:C$37))),ABS(-100+(100*(('06 (ind)'!C34-MIN('06 (ind)'!C$6:C$37))/(MAX('06 (ind)'!C$6:C$37)-MIN('06 (ind)'!C$6:C$37))))))</f>
        <v>19.026950795238889</v>
      </c>
      <c r="D35" s="87">
        <f>IF('06 (ind)'!D$1="si",100*(('06 (ind)'!D34-MIN('06 (ind)'!D$6:D$37))/(MAX('06 (ind)'!D$6:D$37)-MIN('06 (ind)'!D$6:D$37))),ABS(-100+(100*(('06 (ind)'!D34-MIN('06 (ind)'!D$6:D$37))/(MAX('06 (ind)'!D$6:D$37)-MIN('06 (ind)'!D$6:D$37))))))</f>
        <v>90.350721671751245</v>
      </c>
      <c r="E35" s="87">
        <f>IF('06 (ind)'!E$1="si",100*(('06 (ind)'!E34-MIN('06 (ind)'!E$6:E$37))/(MAX('06 (ind)'!E$6:E$37)-MIN('06 (ind)'!E$6:E$37))),ABS(-100+(100*(('06 (ind)'!E34-MIN('06 (ind)'!E$6:E$37))/(MAX('06 (ind)'!E$6:E$37)-MIN('06 (ind)'!E$6:E$37))))))</f>
        <v>83.161972880345701</v>
      </c>
      <c r="F35" s="87">
        <f>IF('06 (ind)'!F$1="si",100*(('06 (ind)'!F34-MIN('06 (ind)'!F$6:F$37))/(MAX('06 (ind)'!F$6:F$37)-MIN('06 (ind)'!F$6:F$37))),ABS(-100+(100*(('06 (ind)'!F34-MIN('06 (ind)'!F$6:F$37))/(MAX('06 (ind)'!F$6:F$37)-MIN('06 (ind)'!F$6:F$37))))))</f>
        <v>11.728395061728419</v>
      </c>
      <c r="G35" s="87">
        <f>IF('06 (ind)'!G$1="si",100*(('06 (ind)'!G34-MIN('06 (ind)'!G$6:G$37))/(MAX('06 (ind)'!G$6:G$37)-MIN('06 (ind)'!G$6:G$37))),ABS(-100+(100*(('06 (ind)'!G34-MIN('06 (ind)'!G$6:G$37))/(MAX('06 (ind)'!G$6:G$37)-MIN('06 (ind)'!G$6:G$37))))))</f>
        <v>22.981366459627321</v>
      </c>
      <c r="H35" s="87">
        <f>IF('06 (ind)'!H$1="si",100*(('06 (ind)'!H34-MIN('06 (ind)'!H$6:H$37))/(MAX('06 (ind)'!H$6:H$37)-MIN('06 (ind)'!H$6:H$37))),ABS(-100+(100*(('06 (ind)'!H34-MIN('06 (ind)'!H$6:H$37))/(MAX('06 (ind)'!H$6:H$37)-MIN('06 (ind)'!H$6:H$37))))))</f>
        <v>5.5214723926380289</v>
      </c>
      <c r="I35" s="87">
        <f>IF('06 (ind)'!I$1="si",100*(('06 (ind)'!I34-MIN('06 (ind)'!I$6:I$37))/(MAX('06 (ind)'!I$6:I$37)-MIN('06 (ind)'!I$6:I$37))),ABS(-100+(100*(('06 (ind)'!I34-MIN('06 (ind)'!I$6:I$37))/(MAX('06 (ind)'!I$6:I$37)-MIN('06 (ind)'!I$6:I$37))))))</f>
        <v>70.114942528735625</v>
      </c>
      <c r="J35" s="87">
        <f>IF('06 (ind)'!J$1="si",100*(('06 (ind)'!J34-MIN('06 (ind)'!J$6:J$37))/(MAX('06 (ind)'!J$6:J$37)-MIN('06 (ind)'!J$6:J$37))),ABS(-100+(100*(('06 (ind)'!J34-MIN('06 (ind)'!J$6:J$37))/(MAX('06 (ind)'!J$6:J$37)-MIN('06 (ind)'!J$6:J$37))))))</f>
        <v>87.784810126582272</v>
      </c>
      <c r="K35" s="87">
        <f>IF('06 (ind)'!K$1="si",100*(('06 (ind)'!K34-MIN('06 (ind)'!K$6:K$37))/(MAX('06 (ind)'!K$6:K$37)-MIN('06 (ind)'!K$6:K$37))),ABS(-100+(100*(('06 (ind)'!K34-MIN('06 (ind)'!K$6:K$37))/(MAX('06 (ind)'!K$6:K$37)-MIN('06 (ind)'!K$6:K$37))))))</f>
        <v>2.6764996558083261</v>
      </c>
      <c r="L35" s="87">
        <f>IF('06 (ind)'!L$1="si",100*(('06 (ind)'!L34-MIN('06 (ind)'!L$6:L$37))/(MAX('06 (ind)'!L$6:L$37)-MIN('06 (ind)'!L$6:L$37))),ABS(-100+(100*(('06 (ind)'!L34-MIN('06 (ind)'!L$6:L$37))/(MAX('06 (ind)'!L$6:L$37)-MIN('06 (ind)'!L$6:L$37))))))</f>
        <v>90.786850120226589</v>
      </c>
      <c r="M35" s="87">
        <f>IF('06 (ind)'!M$1="si",100*(('06 (ind)'!M34-MIN('06 (ind)'!M$6:M$37))/(MAX('06 (ind)'!M$6:M$37)-MIN('06 (ind)'!M$6:M$37))),ABS(-100+(100*(('06 (ind)'!M34-MIN('06 (ind)'!M$6:M$37))/(MAX('06 (ind)'!M$6:M$37)-MIN('06 (ind)'!M$6:M$37))))))</f>
        <v>73.946466773596711</v>
      </c>
      <c r="N35" s="87">
        <f>IF('06 (ind)'!N$1="si",100*(('06 (ind)'!N34-MIN('06 (ind)'!N$6:N$37))/(MAX('06 (ind)'!N$6:N$37)-MIN('06 (ind)'!N$6:N$37))),ABS(-100+(100*(('06 (ind)'!N34-MIN('06 (ind)'!N$6:N$37))/(MAX('06 (ind)'!N$6:N$37)-MIN('06 (ind)'!N$6:N$37))))))</f>
        <v>47.021930436118161</v>
      </c>
      <c r="O35" s="87">
        <f>IF('06 (ind)'!O$1="si",100*(('06 (ind)'!O34-MIN('06 (ind)'!O$6:O$37))/(MAX('06 (ind)'!O$6:O$37)-MIN('06 (ind)'!O$6:O$37))),ABS(-100+(100*(('06 (ind)'!O34-MIN('06 (ind)'!O$6:O$37))/(MAX('06 (ind)'!O$6:O$37)-MIN('06 (ind)'!O$6:O$37))))))</f>
        <v>93.650793650793645</v>
      </c>
      <c r="P35" s="87">
        <f>IF('06 (ind)'!P$1="si",100*(('06 (ind)'!P34-MIN('06 (ind)'!P$6:P$37))/(MAX('06 (ind)'!P$6:P$37)-MIN('06 (ind)'!P$6:P$37))),ABS(-100+(100*(('06 (ind)'!P34-MIN('06 (ind)'!P$6:P$37))/(MAX('06 (ind)'!P$6:P$37)-MIN('06 (ind)'!P$6:P$37))))))</f>
        <v>3.5116203395950794</v>
      </c>
      <c r="Q35" s="87">
        <f>IF('06 (ind)'!Q$1="si",100*(('06 (ind)'!Q34-MIN('06 (ind)'!Q$6:Q$37))/(MAX('06 (ind)'!Q$6:Q$37)-MIN('06 (ind)'!Q$6:Q$37))),ABS(-100+(100*(('06 (ind)'!Q34-MIN('06 (ind)'!Q$6:Q$37))/(MAX('06 (ind)'!Q$6:Q$37)-MIN('06 (ind)'!Q$6:Q$37))))))</f>
        <v>12.648278165128749</v>
      </c>
      <c r="R35" s="87">
        <f>IF('06 (ind)'!R$1="si",100*(('06 (ind)'!R34-MIN('06 (ind)'!R$6:R$37))/(MAX('06 (ind)'!R$6:R$37)-MIN('06 (ind)'!R$6:R$37))),ABS(-100+(100*(('06 (ind)'!R34-MIN('06 (ind)'!R$6:R$37))/(MAX('06 (ind)'!R$6:R$37)-MIN('06 (ind)'!R$6:R$37))))))</f>
        <v>0.70051619883370464</v>
      </c>
      <c r="S35" s="75">
        <f>ABS(ABS(('06 (ind)'!S34-((MAX('06 (ind)'!S$6:S$37)+MIN('06 (ind)'!S$6:S$37))/2))/(((MAX('06 (ind)'!S$6:S$37)+MIN('06 (ind)'!S$6:S$37))/2)-MAX('06 (ind)'!S$6:S$37))*100)-100)</f>
        <v>29.604026310206521</v>
      </c>
      <c r="T35" s="75">
        <f>IF('06 (ind)'!T$1="si",100*(('06 (ind)'!T34-MIN('06 (ind)'!T$6:T$37))/(MAX('06 (ind)'!T$6:T$37)-MIN('06 (ind)'!T$6:T$37))),ABS(-100+(100*(('06 (ind)'!T34-MIN('06 (ind)'!T$6:T$37))/(MAX('06 (ind)'!T$6:T$37)-MIN('06 (ind)'!T$6:T$37))))))</f>
        <v>6.3067056237505543</v>
      </c>
      <c r="U35" s="75">
        <f>IF('06 (ind)'!U$1="si",100*(('06 (ind)'!U34-MIN('06 (ind)'!U$6:U$37))/(MAX('06 (ind)'!U$6:U$37)-MIN('06 (ind)'!U$6:U$37))),ABS(-100+(100*(('06 (ind)'!U34-MIN('06 (ind)'!U$6:U$37))/(MAX('06 (ind)'!U$6:U$37)-MIN('06 (ind)'!U$6:U$37))))))</f>
        <v>50</v>
      </c>
      <c r="V35" s="75">
        <f>IF('06 (ind)'!V$1="si",100*(('06 (ind)'!V34-MIN('06 (ind)'!V$6:V$37))/(MAX('06 (ind)'!V$6:V$37)-MIN('06 (ind)'!V$6:V$37))),ABS(-100+(100*(('06 (ind)'!V34-MIN('06 (ind)'!V$6:V$37))/(MAX('06 (ind)'!V$6:V$37)-MIN('06 (ind)'!V$6:V$37))))))</f>
        <v>78.453038674033152</v>
      </c>
      <c r="W35" s="75">
        <f>IF('06 (ind)'!W$1="si",100*(('06 (ind)'!W34-MIN('06 (ind)'!W$6:W$37))/(MAX('06 (ind)'!W$6:W$37)-MIN('06 (ind)'!W$6:W$37))),ABS(-100+(100*(('06 (ind)'!W34-MIN('06 (ind)'!W$6:W$37))/(MAX('06 (ind)'!W$6:W$37)-MIN('06 (ind)'!W$6:W$37))))))</f>
        <v>86.537163157203125</v>
      </c>
      <c r="X35" s="75">
        <f>IF('06 (ind)'!X$1="si",100*(('06 (ind)'!X34-MIN('06 (ind)'!X$6:X$37))/(MAX('06 (ind)'!X$6:X$37)-MIN('06 (ind)'!X$6:X$37))),ABS(-100+(100*(('06 (ind)'!X34-MIN('06 (ind)'!X$6:X$37))/(MAX('06 (ind)'!X$6:X$37)-MIN('06 (ind)'!X$6:X$37))))))</f>
        <v>74.820358212031024</v>
      </c>
      <c r="Y35" s="75">
        <f>IF('06 (ind)'!Y$1="si",100*(('06 (ind)'!Y34-MIN('06 (ind)'!Y$6:Y$37))/(MAX('06 (ind)'!Y$6:Y$37)-MIN('06 (ind)'!Y$6:Y$37))),ABS(-100+(100*(('06 (ind)'!Y34-MIN('06 (ind)'!Y$6:Y$37))/(MAX('06 (ind)'!Y$6:Y$37)-MIN('06 (ind)'!Y$6:Y$37))))))</f>
        <v>52.275872055605618</v>
      </c>
      <c r="Z35" s="75">
        <f>IF('06 (ind)'!Z$1="si",100*(('06 (ind)'!Z34-MIN('06 (ind)'!Z$6:Z$37))/(MAX('06 (ind)'!Z$6:Z$37)-MIN('06 (ind)'!Z$6:Z$37))),ABS(-100+(100*(('06 (ind)'!Z34-MIN('06 (ind)'!Z$6:Z$37))/(MAX('06 (ind)'!Z$6:Z$37)-MIN('06 (ind)'!Z$6:Z$37))))))</f>
        <v>18.390412627828695</v>
      </c>
      <c r="AA35" s="75">
        <f>IF('06 (ind)'!AA$1="si",100*(('06 (ind)'!AA34-MIN('06 (ind)'!AA$6:AA$37))/(MAX('06 (ind)'!AA$6:AA$37)-MIN('06 (ind)'!AA$6:AA$37))),ABS(-100+(100*(('06 (ind)'!AA34-MIN('06 (ind)'!AA$6:AA$37))/(MAX('06 (ind)'!AA$6:AA$37)-MIN('06 (ind)'!AA$6:AA$37))))))</f>
        <v>0</v>
      </c>
      <c r="AB35" s="75">
        <f>IF('06 (ind)'!AB$1="si",100*(('06 (ind)'!AB34-MIN('06 (ind)'!AB$6:AB$37))/(MAX('06 (ind)'!AB$6:AB$37)-MIN('06 (ind)'!AB$6:AB$37))),ABS(-100+(100*(('06 (ind)'!AB34-MIN('06 (ind)'!AB$6:AB$37))/(MAX('06 (ind)'!AB$6:AB$37)-MIN('06 (ind)'!AB$6:AB$37))))))</f>
        <v>49.429245651429135</v>
      </c>
      <c r="AC35" s="75">
        <f>IF('06 (ind)'!AC$1="si",100*(('06 (ind)'!AC34-MIN('06 (ind)'!AC$6:AC$37))/(MAX('06 (ind)'!AC$6:AC$37)-MIN('06 (ind)'!AC$6:AC$37))),ABS(-100+(100*(('06 (ind)'!AC34-MIN('06 (ind)'!AC$6:AC$37))/(MAX('06 (ind)'!AC$6:AC$37)-MIN('06 (ind)'!AC$6:AC$37))))))</f>
        <v>42.198698271108881</v>
      </c>
      <c r="AD35" s="75">
        <f>IF('06 (ind)'!AD$1="si",100*(('06 (ind)'!AD34-MIN('06 (ind)'!AD$6:AD$37))/(MAX('06 (ind)'!AD$6:AD$37)-MIN('06 (ind)'!AD$6:AD$37))),ABS(-100+(100*(('06 (ind)'!AD34-MIN('06 (ind)'!AD$6:AD$37))/(MAX('06 (ind)'!AD$6:AD$37)-MIN('06 (ind)'!AD$6:AD$37))))))</f>
        <v>62.591756932250263</v>
      </c>
      <c r="AE35" s="75">
        <f>IF('06 (ind)'!AE$1="si",100*(('06 (ind)'!AE34-MIN('06 (ind)'!AE$6:AE$37))/(MAX('06 (ind)'!AE$6:AE$37)-MIN('06 (ind)'!AE$6:AE$37))),ABS(-100+(100*(('06 (ind)'!AE34-MIN('06 (ind)'!AE$6:AE$37))/(MAX('06 (ind)'!AE$6:AE$37)-MIN('06 (ind)'!AE$6:AE$37))))))</f>
        <v>44.254075889426758</v>
      </c>
      <c r="AF35" s="75">
        <f>IF('06 (ind)'!AF$1="si",100*(('06 (ind)'!AF34-MIN('06 (ind)'!AF$6:AF$37))/(MAX('06 (ind)'!AF$6:AF$37)-MIN('06 (ind)'!AF$6:AF$37))),ABS(-100+(100*(('06 (ind)'!AF34-MIN('06 (ind)'!AF$6:AF$37))/(MAX('06 (ind)'!AF$6:AF$37)-MIN('06 (ind)'!AF$6:AF$37))))))</f>
        <v>60.677140680590028</v>
      </c>
      <c r="AG35" s="75">
        <f>IF('06 (ind)'!AG$1="si",100*(('06 (ind)'!AG34-MIN('06 (ind)'!AG$6:AG$37))/(MAX('06 (ind)'!AG$6:AG$37)-MIN('06 (ind)'!AG$6:AG$37))),ABS(-100+(100*(('06 (ind)'!AG34-MIN('06 (ind)'!AG$6:AG$37))/(MAX('06 (ind)'!AG$6:AG$37)-MIN('06 (ind)'!AG$6:AG$37))))))</f>
        <v>100</v>
      </c>
      <c r="AH35" s="75">
        <f>IF('06 (ind)'!AH$1="si",100*(('06 (ind)'!AH34-MIN('06 (ind)'!AH$6:AH$37))/(MAX('06 (ind)'!AH$6:AH$37)-MIN('06 (ind)'!AH$6:AH$37))),ABS(-100+(100*(('06 (ind)'!AH34-MIN('06 (ind)'!AH$6:AH$37))/(MAX('06 (ind)'!AH$6:AH$37)-MIN('06 (ind)'!AH$6:AH$37))))))</f>
        <v>86.592178770949772</v>
      </c>
      <c r="AI35" s="75">
        <f>IF('06 (ind)'!AI$1="si",100*(('06 (ind)'!AI34-MIN('06 (ind)'!AI$6:AI$37))/(MAX('06 (ind)'!AI$6:AI$37)-MIN('06 (ind)'!AI$6:AI$37))),ABS(-100+(100*(('06 (ind)'!AI34-MIN('06 (ind)'!AI$6:AI$37))/(MAX('06 (ind)'!AI$6:AI$37)-MIN('06 (ind)'!AI$6:AI$37))))))</f>
        <v>0.68586465604120783</v>
      </c>
      <c r="AJ35" s="75">
        <f>IF('06 (ind)'!AJ$1="si",100*(('06 (ind)'!AJ34-MIN('06 (ind)'!AJ$6:AJ$37))/(MAX('06 (ind)'!AJ$6:AJ$37)-MIN('06 (ind)'!AJ$6:AJ$37))),ABS(-100+(100*(('06 (ind)'!AJ34-MIN('06 (ind)'!AJ$6:AJ$37))/(MAX('06 (ind)'!AJ$6:AJ$37)-MIN('06 (ind)'!AJ$6:AJ$37))))))</f>
        <v>82.635212888377481</v>
      </c>
      <c r="AK35" s="75">
        <f>IF('06 (ind)'!AK$1="si",100*(('06 (ind)'!AK34-MIN('06 (ind)'!AK$6:AK$37))/(MAX('06 (ind)'!AK$6:AK$37)-MIN('06 (ind)'!AK$6:AK$37))),ABS(-100+(100*(('06 (ind)'!AK34-MIN('06 (ind)'!AK$6:AK$37))/(MAX('06 (ind)'!AK$6:AK$37)-MIN('06 (ind)'!AK$6:AK$37))))))</f>
        <v>5.1352118454688584</v>
      </c>
      <c r="AL35" s="75">
        <f>IF('06 (ind)'!AL$1="si",100*(('06 (ind)'!AL34-MIN('06 (ind)'!AL$6:AL$37))/(MAX('06 (ind)'!AL$6:AL$37)-MIN('06 (ind)'!AL$6:AL$37))),ABS(-100+(100*(('06 (ind)'!AL34-MIN('06 (ind)'!AL$6:AL$37))/(MAX('06 (ind)'!AL$6:AL$37)-MIN('06 (ind)'!AL$6:AL$37))))))</f>
        <v>62.288701052279279</v>
      </c>
      <c r="AM35" s="75">
        <f>IF('06 (ind)'!AM$1="si",100*(('06 (ind)'!AM34-MIN('06 (ind)'!AM$6:AM$37))/(MAX('06 (ind)'!AM$6:AM$37)-MIN('06 (ind)'!AM$6:AM$37))),ABS(-100+(100*(('06 (ind)'!AM34-MIN('06 (ind)'!AM$6:AM$37))/(MAX('06 (ind)'!AM$6:AM$37)-MIN('06 (ind)'!AM$6:AM$37))))))</f>
        <v>90.679943133903009</v>
      </c>
      <c r="AN35" s="75">
        <f>IF('06 (ind)'!AN$1="si",100*(('06 (ind)'!AN34-MIN('06 (ind)'!AN$6:AN$37))/(MAX('06 (ind)'!AN$6:AN$37)-MIN('06 (ind)'!AN$6:AN$37))),ABS(-100+(100*(('06 (ind)'!AN34-MIN('06 (ind)'!AN$6:AN$37))/(MAX('06 (ind)'!AN$6:AN$37)-MIN('06 (ind)'!AN$6:AN$37))))))</f>
        <v>39.059539865779378</v>
      </c>
      <c r="AO35" s="75">
        <f>IF('06 (ind)'!AO$1="si",100*(('06 (ind)'!AO34-MIN('06 (ind)'!AO$6:AO$37))/(MAX('06 (ind)'!AO$6:AO$37)-MIN('06 (ind)'!AO$6:AO$37))),ABS(-100+(100*(('06 (ind)'!AO34-MIN('06 (ind)'!AO$6:AO$37))/(MAX('06 (ind)'!AO$6:AO$37)-MIN('06 (ind)'!AO$6:AO$37))))))</f>
        <v>34.657950839543155</v>
      </c>
      <c r="AP35" s="75">
        <f>IF('06 (ind)'!AP$1="si",100*(('06 (ind)'!AP34-MIN('06 (ind)'!AP$6:AP$37))/(MAX('06 (ind)'!AP$6:AP$37)-MIN('06 (ind)'!AP$6:AP$37))),ABS(-100+(100*(('06 (ind)'!AP34-MIN('06 (ind)'!AP$6:AP$37))/(MAX('06 (ind)'!AP$6:AP$37)-MIN('06 (ind)'!AP$6:AP$37))))))</f>
        <v>66.8083069004728</v>
      </c>
      <c r="AQ35" s="75">
        <f>IF('06 (ind)'!AQ$1="si",100*(('06 (ind)'!AQ34-MIN('06 (ind)'!AQ$6:AQ$37))/(MAX('06 (ind)'!AQ$6:AQ$37)-MIN('06 (ind)'!AQ$6:AQ$37))),ABS(-100+(100*(('06 (ind)'!AQ34-MIN('06 (ind)'!AQ$6:AQ$37))/(MAX('06 (ind)'!AQ$6:AQ$37)-MIN('06 (ind)'!AQ$6:AQ$37))))))</f>
        <v>1.7051499361361417</v>
      </c>
      <c r="AR35" s="75">
        <f>IF('06 (ind)'!AR$1="si",100*(('06 (ind)'!AR34-MIN('06 (ind)'!AR$6:AR$37))/(MAX('06 (ind)'!AR$6:AR$37)-MIN('06 (ind)'!AR$6:AR$37))),ABS(-100+(100*(('06 (ind)'!AR34-MIN('06 (ind)'!AR$6:AR$37))/(MAX('06 (ind)'!AR$6:AR$37)-MIN('06 (ind)'!AR$6:AR$37))))))</f>
        <v>40.453856580352287</v>
      </c>
      <c r="AS35" s="75">
        <f>IF('06 (ind)'!AS$1="si",100*(('06 (ind)'!AS34-MIN('06 (ind)'!AS$6:AS$37))/(MAX('06 (ind)'!AS$6:AS$37)-MIN('06 (ind)'!AS$6:AS$37))),ABS(-100+(100*(('06 (ind)'!AS34-MIN('06 (ind)'!AS$6:AS$37))/(MAX('06 (ind)'!AS$6:AS$37)-MIN('06 (ind)'!AS$6:AS$37))))))</f>
        <v>100</v>
      </c>
      <c r="AT35" s="75">
        <f>IF('06 (ind)'!AT$1="si",100*(('06 (ind)'!AT34-MIN('06 (ind)'!AT$6:AT$37))/(MAX('06 (ind)'!AT$6:AT$37)-MIN('06 (ind)'!AT$6:AT$37))),ABS(-100+(100*(('06 (ind)'!AT34-MIN('06 (ind)'!AT$6:AT$37))/(MAX('06 (ind)'!AT$6:AT$37)-MIN('06 (ind)'!AT$6:AT$37))))))</f>
        <v>0</v>
      </c>
      <c r="AU35" s="75">
        <f>IF('06 (ind)'!AU$1="si",100*(('06 (ind)'!AU34-MIN('06 (ind)'!AU$6:AU$37))/(MAX('06 (ind)'!AU$6:AU$37)-MIN('06 (ind)'!AU$6:AU$37))),ABS(-100+(100*(('06 (ind)'!AU34-MIN('06 (ind)'!AU$6:AU$37))/(MAX('06 (ind)'!AU$6:AU$37)-MIN('06 (ind)'!AU$6:AU$37))))))</f>
        <v>84.952978056426346</v>
      </c>
      <c r="AV35" s="75">
        <f>IF('06 (ind)'!AV$1="si",100*(('06 (ind)'!AV34-MIN('06 (ind)'!AV$6:AV$37))/(MAX('06 (ind)'!AV$6:AV$37)-MIN('06 (ind)'!AV$6:AV$37))),ABS(-100+(100*(('06 (ind)'!AV34-MIN('06 (ind)'!AV$6:AV$37))/(MAX('06 (ind)'!AV$6:AV$37)-MIN('06 (ind)'!AV$6:AV$37))))))</f>
        <v>89.081455805892546</v>
      </c>
      <c r="AW35" s="75">
        <f>IF('06 (ind)'!AW$1="si",100*(('06 (ind)'!AW34-MIN('06 (ind)'!AW$6:AW$37))/(MAX('06 (ind)'!AW$6:AW$37)-MIN('06 (ind)'!AW$6:AW$37))),ABS(-100+(100*(('06 (ind)'!AW34-MIN('06 (ind)'!AW$6:AW$37))/(MAX('06 (ind)'!AW$6:AW$37)-MIN('06 (ind)'!AW$6:AW$37))))))</f>
        <v>18.784972022382092</v>
      </c>
      <c r="AX35" s="75">
        <f>IF('06 (ind)'!AX$1="si",100*(('06 (ind)'!AX34-MIN('06 (ind)'!AX$6:AX$37))/(MAX('06 (ind)'!AX$6:AX$37)-MIN('06 (ind)'!AX$6:AX$37))),ABS(-100+(100*(('06 (ind)'!AX34-MIN('06 (ind)'!AX$6:AX$37))/(MAX('06 (ind)'!AX$6:AX$37)-MIN('06 (ind)'!AX$6:AX$37))))))</f>
        <v>6.1411481027927159</v>
      </c>
      <c r="AY35" s="75">
        <f>IF('06 (ind)'!AY$1="si",100*(('06 (ind)'!AY34-MIN('06 (ind)'!AY$6:AY$37))/(MAX('06 (ind)'!AY$6:AY$37)-MIN('06 (ind)'!AY$6:AY$37))),ABS(-100+(100*(('06 (ind)'!AY34-MIN('06 (ind)'!AY$6:AY$37))/(MAX('06 (ind)'!AY$6:AY$37)-MIN('06 (ind)'!AY$6:AY$37))))))</f>
        <v>38.582302568981959</v>
      </c>
      <c r="AZ35" s="75">
        <f>IF('06 (ind)'!AZ$1="si",100*(('06 (ind)'!AZ34-MIN('06 (ind)'!AZ$6:AZ$37))/(MAX('06 (ind)'!AZ$6:AZ$37)-MIN('06 (ind)'!AZ$6:AZ$37))),ABS(-100+(100*(('06 (ind)'!AZ34-MIN('06 (ind)'!AZ$6:AZ$37))/(MAX('06 (ind)'!AZ$6:AZ$37)-MIN('06 (ind)'!AZ$6:AZ$37))))))</f>
        <v>34.291579163053811</v>
      </c>
      <c r="BA35" s="75">
        <f>IF('06 (ind)'!BA$1="si",100*(('06 (ind)'!BA34-MIN('06 (ind)'!BA$6:BA$37))/(MAX('06 (ind)'!BA$6:BA$37)-MIN('06 (ind)'!BA$6:BA$37))),ABS(-100+(100*(('06 (ind)'!BA34-MIN('06 (ind)'!BA$6:BA$37))/(MAX('06 (ind)'!BA$6:BA$37)-MIN('06 (ind)'!BA$6:BA$37))))))</f>
        <v>32.83890004906538</v>
      </c>
      <c r="BB35" s="75">
        <f>IF('06 (ind)'!BB$1="si",100*(('06 (ind)'!BB34-MIN('06 (ind)'!BB$6:BB$37))/(MAX('06 (ind)'!BB$6:BB$37)-MIN('06 (ind)'!BB$6:BB$37))),ABS(-100+(100*(('06 (ind)'!BB34-MIN('06 (ind)'!BB$6:BB$37))/(MAX('06 (ind)'!BB$6:BB$37)-MIN('06 (ind)'!BB$6:BB$37))))))</f>
        <v>0.75161881703744582</v>
      </c>
      <c r="BC35" s="75">
        <f>IF('06 (ind)'!BC$1="si",100*(('06 (ind)'!BC34-MIN('06 (ind)'!BC$6:BC$37))/(MAX('06 (ind)'!BC$6:BC$37)-MIN('06 (ind)'!BC$6:BC$37))),ABS(-100+(100*(('06 (ind)'!BC34-MIN('06 (ind)'!BC$6:BC$37))/(MAX('06 (ind)'!BC$6:BC$37)-MIN('06 (ind)'!BC$6:BC$37))))))</f>
        <v>17.523100994595751</v>
      </c>
      <c r="BD35" s="75">
        <f>IF('06 (ind)'!BD$1="si",100*(('06 (ind)'!BD34-MIN('06 (ind)'!BD$6:BD$37))/(MAX('06 (ind)'!BD$6:BD$37)-MIN('06 (ind)'!BD$6:BD$37))),ABS(-100+(100*(('06 (ind)'!BD34-MIN('06 (ind)'!BD$6:BD$37))/(MAX('06 (ind)'!BD$6:BD$37)-MIN('06 (ind)'!BD$6:BD$37))))))</f>
        <v>33.893168247784551</v>
      </c>
      <c r="BE35" s="75">
        <f>IF('06 (ind)'!BE$1="si",100*(('06 (ind)'!BE34-MIN('06 (ind)'!BE$6:BE$37))/(MAX('06 (ind)'!BE$6:BE$37)-MIN('06 (ind)'!BE$6:BE$37))),ABS(-100+(100*(('06 (ind)'!BE34-MIN('06 (ind)'!BE$6:BE$37))/(MAX('06 (ind)'!BE$6:BE$37)-MIN('06 (ind)'!BE$6:BE$37))))))</f>
        <v>12.132352941176473</v>
      </c>
      <c r="BF35" s="75">
        <f>IF('06 (ind)'!BF$1="si",100*(('06 (ind)'!BF34-MIN('06 (ind)'!BF$6:BF$37))/(MAX('06 (ind)'!BF$6:BF$37)-MIN('06 (ind)'!BF$6:BF$37))),ABS(-100+(100*(('06 (ind)'!BF34-MIN('06 (ind)'!BF$6:BF$37))/(MAX('06 (ind)'!BF$6:BF$37)-MIN('06 (ind)'!BF$6:BF$37))))))</f>
        <v>5.5867106969560174</v>
      </c>
      <c r="BG35" s="75">
        <f>IF('06 (ind)'!BG$1="si",100*(('06 (ind)'!BG34-MIN('06 (ind)'!BG$6:BG$37))/(MAX('06 (ind)'!BG$6:BG$37)-MIN('06 (ind)'!BG$6:BG$37))),ABS(-100+(100*(('06 (ind)'!BG34-MIN('06 (ind)'!BG$6:BG$37))/(MAX('06 (ind)'!BG$6:BG$37)-MIN('06 (ind)'!BG$6:BG$37))))))</f>
        <v>25.497619975677168</v>
      </c>
      <c r="BH35" s="75">
        <f>IF('06 (ind)'!BH$1="si",100*(('06 (ind)'!BH34-MIN('06 (ind)'!BH$6:BH$37))/(MAX('06 (ind)'!BH$6:BH$37)-MIN('06 (ind)'!BH$6:BH$37))),ABS(-100+(100*(('06 (ind)'!BH34-MIN('06 (ind)'!BH$6:BH$37))/(MAX('06 (ind)'!BH$6:BH$37)-MIN('06 (ind)'!BH$6:BH$37))))))</f>
        <v>9.2616733596940897</v>
      </c>
      <c r="BI35" s="75">
        <f>IF('06 (ind)'!BI$1="si",100*(('06 (ind)'!BI34-MIN('06 (ind)'!BI$6:BI$37))/(MAX('06 (ind)'!BI$6:BI$37)-MIN('06 (ind)'!BI$6:BI$37))),ABS(-100+(100*(('06 (ind)'!BI34-MIN('06 (ind)'!BI$6:BI$37))/(MAX('06 (ind)'!BI$6:BI$37)-MIN('06 (ind)'!BI$6:BI$37))))))</f>
        <v>97.993816019602264</v>
      </c>
      <c r="BJ35" s="75">
        <f>IF('06 (ind)'!BJ$1="si",100*(('06 (ind)'!BJ34-MIN('06 (ind)'!BJ$6:BJ$37))/(MAX('06 (ind)'!BJ$6:BJ$37)-MIN('06 (ind)'!BJ$6:BJ$37))),ABS(-100+(100*(('06 (ind)'!BJ34-MIN('06 (ind)'!BJ$6:BJ$37))/(MAX('06 (ind)'!BJ$6:BJ$37)-MIN('06 (ind)'!BJ$6:BJ$37))))))</f>
        <v>0</v>
      </c>
      <c r="BK35" s="75">
        <f>IF('06 (ind)'!BK$1="si",100*(('06 (ind)'!BK34-MIN('06 (ind)'!BK$6:BK$37))/(MAX('06 (ind)'!BK$6:BK$37)-MIN('06 (ind)'!BK$6:BK$37))),ABS(-100+(100*(('06 (ind)'!BK34-MIN('06 (ind)'!BK$6:BK$37))/(MAX('06 (ind)'!BK$6:BK$37)-MIN('06 (ind)'!BK$6:BK$37))))))</f>
        <v>0</v>
      </c>
      <c r="BL35" s="75">
        <f>IF('06 (ind)'!BL$1="si",100*(('06 (ind)'!BL34-MIN('06 (ind)'!BL$6:BL$37))/(MAX('06 (ind)'!BL$6:BL$37)-MIN('06 (ind)'!BL$6:BL$37))),ABS(-100+(100*(('06 (ind)'!BL34-MIN('06 (ind)'!BL$6:BL$37))/(MAX('06 (ind)'!BL$6:BL$37)-MIN('06 (ind)'!BL$6:BL$37))))))</f>
        <v>0</v>
      </c>
      <c r="BM35" s="75">
        <f>IF('06 (ind)'!BM$1="si",100*(('06 (ind)'!BM34-MIN('06 (ind)'!BM$6:BM$37))/(MAX('06 (ind)'!BM$6:BM$37)-MIN('06 (ind)'!BM$6:BM$37))),ABS(-100+(100*(('06 (ind)'!BM34-MIN('06 (ind)'!BM$6:BM$37))/(MAX('06 (ind)'!BM$6:BM$37)-MIN('06 (ind)'!BM$6:BM$37))))))</f>
        <v>43.050043613444899</v>
      </c>
      <c r="BN35" s="75">
        <f>IF('06 (ind)'!BN$1="si",100*(('06 (ind)'!BN34-MIN('06 (ind)'!BN$6:BN$37))/(MAX('06 (ind)'!BN$6:BN$37)-MIN('06 (ind)'!BN$6:BN$37))),ABS(-100+(100*(('06 (ind)'!BN34-MIN('06 (ind)'!BN$6:BN$37))/(MAX('06 (ind)'!BN$6:BN$37)-MIN('06 (ind)'!BN$6:BN$37))))))</f>
        <v>3.4170666768000499</v>
      </c>
      <c r="BO35" s="75">
        <f>IF('06 (ind)'!BO$1="si",100*(('06 (ind)'!BO34-MIN('06 (ind)'!BO$6:BO$37))/(MAX('06 (ind)'!BO$6:BO$37)-MIN('06 (ind)'!BO$6:BO$37))),ABS(-100+(100*(('06 (ind)'!BO34-MIN('06 (ind)'!BO$6:BO$37))/(MAX('06 (ind)'!BO$6:BO$37)-MIN('06 (ind)'!BO$6:BO$37))))))</f>
        <v>9.3461280103421451</v>
      </c>
      <c r="BP35" s="75">
        <f>IF('06 (ind)'!BP$1="si",100*(('06 (ind)'!BP34-MIN('06 (ind)'!BP$6:BP$37))/(MAX('06 (ind)'!BP$6:BP$37)-MIN('06 (ind)'!BP$6:BP$37))),ABS(-100+(100*(('06 (ind)'!BP34-MIN('06 (ind)'!BP$6:BP$37))/(MAX('06 (ind)'!BP$6:BP$37)-MIN('06 (ind)'!BP$6:BP$37))))))</f>
        <v>5.3407312626210315</v>
      </c>
      <c r="BQ35" s="75">
        <f>IF('06 (ind)'!BQ$1="si",100*(('06 (ind)'!BQ34-MIN('06 (ind)'!BQ$6:BQ$37))/(MAX('06 (ind)'!BQ$6:BQ$37)-MIN('06 (ind)'!BQ$6:BQ$37))),ABS(-100+(100*(('06 (ind)'!BQ34-MIN('06 (ind)'!BQ$6:BQ$37))/(MAX('06 (ind)'!BQ$6:BQ$37)-MIN('06 (ind)'!BQ$6:BQ$37))))))</f>
        <v>23.88818771349387</v>
      </c>
      <c r="BR35" s="75">
        <f>IF('06 (ind)'!BR$1="si",100*(('06 (ind)'!BR34-MIN('06 (ind)'!BR$6:BR$37))/(MAX('06 (ind)'!BR$6:BR$37)-MIN('06 (ind)'!BR$6:BR$37))),ABS(-100+(100*(('06 (ind)'!BR34-MIN('06 (ind)'!BR$6:BR$37))/(MAX('06 (ind)'!BP$6:BP$37)-MIN('06 (ind)'!BR$6:BR$37))))))</f>
        <v>0</v>
      </c>
      <c r="BS35" s="75">
        <f>IF('06 (ind)'!BS$1="si",100*(('06 (ind)'!BS34-MIN('06 (ind)'!BS$6:BS$37))/(MAX('06 (ind)'!BS$6:BS$37)-MIN('06 (ind)'!BS$6:BS$37))),ABS(-100+(100*(('06 (ind)'!BS34-MIN('06 (ind)'!BS$6:BS$37))/(MAX('06 (ind)'!BQ$6:BQ$37)-MIN('06 (ind)'!BS$6:BS$37))))))</f>
        <v>39.754037888136359</v>
      </c>
      <c r="BT35" s="75">
        <f>IF('06 (ind)'!BT$1="si",100*(('06 (ind)'!BT34-MIN('06 (ind)'!BT$6:BT$37))/(MAX('06 (ind)'!BT$6:BT$37)-MIN('06 (ind)'!BT$6:BT$37))),ABS(-100+(100*(('06 (ind)'!BT34-MIN('06 (ind)'!BT$6:BT$37))/(MAX('06 (ind)'!BR$6:BR$37)-MIN('06 (ind)'!BT$6:BT$37))))))</f>
        <v>90.307492499999995</v>
      </c>
      <c r="BU35" s="75">
        <f>IF('06 (ind)'!BU$1="si",100*(('06 (ind)'!BU34-MIN('06 (ind)'!BU$6:BU$37))/(MAX('06 (ind)'!BU$6:BU$37)-MIN('06 (ind)'!BU$6:BU$37))),ABS(-100+(100*(('06 (ind)'!BU34-MIN('06 (ind)'!BU$6:BU$37))/(MAX('06 (ind)'!BU$6:BU$37)-MIN('06 (ind)'!BU$6:BU$37))))))</f>
        <v>65.654734934299967</v>
      </c>
      <c r="BV35" s="75">
        <f>IF('06 (ind)'!BV$1="si",100*(('06 (ind)'!BV34-MIN('06 (ind)'!BV$6:BV$37))/(MAX('06 (ind)'!BV$6:BV$37)-MIN('06 (ind)'!BV$6:BV$37))),ABS(-100+(100*(('06 (ind)'!BV34-MIN('06 (ind)'!BV$6:BV$37))/(MAX('06 (ind)'!BV$6:BV$37)-MIN('06 (ind)'!BV$6:BV$37))))))</f>
        <v>14.173111243307554</v>
      </c>
      <c r="BW35" s="75">
        <f>IF('06 (ind)'!BW$1="si",100*(('06 (ind)'!BW34-MIN('06 (ind)'!BW$6:BW$37))/(MAX('06 (ind)'!BW$6:BW$37)-MIN('06 (ind)'!BW$6:BW$37))),ABS(-100+(100*(('06 (ind)'!BW34-MIN('06 (ind)'!BW$6:BW$37))/(MAX('06 (ind)'!BW$6:BW$37)-MIN('06 (ind)'!BW$6:BW$37))))))</f>
        <v>62.501640635253963</v>
      </c>
      <c r="BX35" s="75">
        <f>IF('06 (ind)'!BX$1="si",100*(('06 (ind)'!BX34-MIN('06 (ind)'!BX$6:BX$37))/(MAX('06 (ind)'!BX$6:BX$37)-MIN('06 (ind)'!BX$6:BX$37))),ABS(-100+(100*(('06 (ind)'!BX34-MIN('06 (ind)'!BX$6:BX$37))/(MAX('06 (ind)'!BX$6:BX$37)-MIN('06 (ind)'!BX$6:BX$37))))))</f>
        <v>29.840268227519289</v>
      </c>
      <c r="BY35" s="75">
        <f>IF('06 (ind)'!BY$1="si",100*(('06 (ind)'!BY34-MIN('06 (ind)'!BY$6:BY$37))/(MAX('06 (ind)'!BY$6:BY$37)-MIN('06 (ind)'!BY$6:BY$37))),ABS(-100+(100*(('06 (ind)'!BY34-MIN('06 (ind)'!BY$6:BY$37))/(MAX('06 (ind)'!BY$6:BY$37)-MIN('06 (ind)'!BY$6:BY$37))))))</f>
        <v>0</v>
      </c>
      <c r="BZ35" s="75">
        <f>IF('06 (ind)'!BZ$1="si",100*(('06 (ind)'!BZ34-MIN('06 (ind)'!BZ$6:BZ$37))/(MAX('06 (ind)'!BZ$6:BZ$37)-MIN('06 (ind)'!BZ$6:BZ$37))),ABS(-100+(100*(('06 (ind)'!BZ34-MIN('06 (ind)'!BZ$6:BZ$37))/(MAX('06 (ind)'!BZ$6:BZ$37)-MIN('06 (ind)'!BZ$6:BZ$37))))))</f>
        <v>0</v>
      </c>
      <c r="CA35" s="75">
        <f>IF('06 (ind)'!CA$1="si",100*(('06 (ind)'!CA34-MIN('06 (ind)'!CA$6:CA$37))/(MAX('06 (ind)'!CA$6:CA$37)-MIN('06 (ind)'!CA$6:CA$37))),ABS(-100+(100*(('06 (ind)'!CA34-MIN('06 (ind)'!CA$6:CA$37))/(MAX('06 (ind)'!CA$6:CA$37)-MIN('06 (ind)'!CA$6:CA$37))))))</f>
        <v>40.480212640041266</v>
      </c>
      <c r="CB35" s="75">
        <f>IF('06 (ind)'!CB$1="si",100*(('06 (ind)'!CB34-MIN('06 (ind)'!CB$6:CB$37))/(MAX('06 (ind)'!CB$6:CB$37)-MIN('06 (ind)'!CB$6:CB$37))),ABS(-100+(100*(('06 (ind)'!CB34-MIN('06 (ind)'!CB$6:CB$37))/(MAX('06 (ind)'!CB$6:CB$37)-MIN('06 (ind)'!CB$6:CB$37))))))</f>
        <v>45.957446808510639</v>
      </c>
      <c r="CC35" s="75">
        <f>IF('06 (ind)'!CC$1="si",100*(('06 (ind)'!CC34-MIN('06 (ind)'!CC$6:CC$37))/(MAX('06 (ind)'!CC$6:CC$37)-MIN('06 (ind)'!CC$6:CC$37))),ABS(-100+(100*(('06 (ind)'!CC34-MIN('06 (ind)'!CC$6:CC$37))/(MAX('06 (ind)'!CC$6:CC$37)-MIN('06 (ind)'!CC$6:CC$37))))))</f>
        <v>0</v>
      </c>
      <c r="CD35" s="75">
        <f>IF('06 (ind)'!CD$1="si",100*(('06 (ind)'!CD34-MIN('06 (ind)'!CD$6:CD$37))/(MAX('06 (ind)'!CD$6:CD$37)-MIN('06 (ind)'!CD$6:CD$37))),ABS(-100+(100*(('06 (ind)'!CD34-MIN('06 (ind)'!CD$6:CD$37))/(MAX('06 (ind)'!CD$6:CD$37)-MIN('06 (ind)'!CD$6:CD$37))))))</f>
        <v>0</v>
      </c>
      <c r="CE35" s="75">
        <f>IF('06 (ind)'!CE$1="si",100*(('06 (ind)'!CE34-MIN('06 (ind)'!CE$6:CE$37))/(MAX('06 (ind)'!CE$6:CE$37)-MIN('06 (ind)'!CE$6:CE$37))),ABS(-100+(100*(('06 (ind)'!CE34-MIN('06 (ind)'!CE$6:CE$37))/(MAX('06 (ind)'!CE$6:CE$37)-MIN('06 (ind)'!CE$6:CE$37))))))</f>
        <v>12.124279979575203</v>
      </c>
      <c r="CF35" s="75">
        <f>IF('06 (ind)'!CF$1="si",100*(('06 (ind)'!CF34-MIN('06 (ind)'!CF$6:CF$37))/(MAX('06 (ind)'!CF$6:CF$37)-MIN('06 (ind)'!CF$6:CF$37))),ABS(-100+(100*(('06 (ind)'!CF34-MIN('06 (ind)'!CF$6:CF$37))/(MAX('06 (ind)'!CF$6:CF$37)-MIN('06 (ind)'!CF$6:CF$37))))))</f>
        <v>8.1305337015777326</v>
      </c>
      <c r="CG35" s="75">
        <f>IF('06 (ind)'!CG$1="si",100*(('06 (ind)'!CG34-MIN('06 (ind)'!CG$6:CG$37))/(MAX('06 (ind)'!CG$6:CG$37)-MIN('06 (ind)'!CG$6:CG$37))),ABS(-100+(100*(('06 (ind)'!CG34-MIN('06 (ind)'!CG$6:CG$37))/(MAX('06 (ind)'!CG$6:CG$37)-MIN('06 (ind)'!CG$6:CG$37))))))</f>
        <v>7.5740650514183008</v>
      </c>
      <c r="CH35" s="75">
        <f>IF('06 (ind)'!CH$1="si",100*(('06 (ind)'!CH34-MIN('06 (ind)'!CH$6:CH$37))/(MAX('06 (ind)'!CH$6:CH$37)-MIN('06 (ind)'!CH$6:CH$37))),ABS(-100+(100*(('06 (ind)'!CH34-MIN('06 (ind)'!CH$6:CH$37))/(MAX('06 (ind)'!CH$6:CH$37)-MIN('06 (ind)'!CH$6:CH$37))))))</f>
        <v>14.041893552895276</v>
      </c>
      <c r="CI35" s="75">
        <f>IF('06 (ind)'!CI$1="si",100*(('06 (ind)'!CI34-MIN('06 (ind)'!CI$6:CI$37))/(MAX('06 (ind)'!CI$6:CI$37)-MIN('06 (ind)'!CI$6:CI$37))),ABS(-100+(100*(('06 (ind)'!CI34-MIN('06 (ind)'!CI$6:CI$37))/(MAX('06 (ind)'!CI$6:CI$37)-MIN('06 (ind)'!CI$6:CI$37))))))</f>
        <v>13.10472832678238</v>
      </c>
      <c r="CJ35" s="75">
        <f>IF('06 (ind)'!CJ$1="si",100*(('06 (ind)'!CJ34-MIN('06 (ind)'!CJ$6:CJ$37))/(MAX('06 (ind)'!CJ$6:CJ$37)-MIN('06 (ind)'!CJ$6:CJ$37))),ABS(-100+(100*(('06 (ind)'!CJ34-MIN('06 (ind)'!CJ$6:CJ$37))/(MAX('06 (ind)'!CJ$6:CJ$37)-MIN('06 (ind)'!CJ$6:CJ$37))))))</f>
        <v>87.705296942679965</v>
      </c>
      <c r="CK35" s="75">
        <f>IF('06 (ind)'!CK$1="si",100*(('06 (ind)'!CK34-MIN('06 (ind)'!CK$6:CK$37))/(MAX('06 (ind)'!CK$6:CK$37)-MIN('06 (ind)'!CK$6:CK$37))),ABS(-100+(100*(('06 (ind)'!CK34-MIN('06 (ind)'!CK$6:CK$37))/(MAX('06 (ind)'!CK$6:CK$37)-MIN('06 (ind)'!CK$6:CK$37))))))</f>
        <v>8.9508670256473035</v>
      </c>
      <c r="CL35" s="75">
        <f>IF('06 (ind)'!CL$1="si",100*(('06 (ind)'!CL34-MIN('06 (ind)'!CL$6:CL$37))/(MAX('06 (ind)'!CL$6:CL$37)-MIN('06 (ind)'!CL$6:CL$37))),ABS(-100+(100*(('06 (ind)'!CL34-MIN('06 (ind)'!CL$6:CL$37))/(MAX('06 (ind)'!CL$6:CL$37)-MIN('06 (ind)'!CL$6:CL$37))))))</f>
        <v>19.557972732113225</v>
      </c>
      <c r="CM35" s="75">
        <f>IF('06 (ind)'!CM$1="si",100*(('06 (ind)'!CM34-MIN('06 (ind)'!CM$6:CM$37))/(MAX('06 (ind)'!CM$6:CM$37)-MIN('06 (ind)'!CM$6:CM$37))),ABS(-100+(100*(('06 (ind)'!CM34-MIN('06 (ind)'!CM$6:CM$37))/(MAX('06 (ind)'!CM$6:CM$37)-MIN('06 (ind)'!CM$6:CM$37))))))</f>
        <v>6.7509757173492142</v>
      </c>
    </row>
    <row r="36" spans="1:91">
      <c r="A36" s="18" t="s">
        <v>437</v>
      </c>
      <c r="B36" s="87">
        <f>IF('06 (ind)'!B$1="si",100*(('06 (ind)'!B35-MIN('06 (ind)'!B$6:B$37))/(MAX('06 (ind)'!B$6:B$37)-MIN('06 (ind)'!B$6:B$37))),ABS(-100+(100*(('06 (ind)'!B35-MIN('06 (ind)'!B$6:B$37))/(MAX('06 (ind)'!B$6:B$37)-MIN('06 (ind)'!B$6:B$37))))))</f>
        <v>17.575455997272226</v>
      </c>
      <c r="C36" s="87">
        <f>IF('06 (ind)'!C$1="si",100*(('06 (ind)'!C35-MIN('06 (ind)'!C$6:C$37))/(MAX('06 (ind)'!C$6:C$37)-MIN('06 (ind)'!C$6:C$37))),ABS(-100+(100*(('06 (ind)'!C35-MIN('06 (ind)'!C$6:C$37))/(MAX('06 (ind)'!C$6:C$37)-MIN('06 (ind)'!C$6:C$37))))))</f>
        <v>15.902547193427575</v>
      </c>
      <c r="D36" s="87">
        <f>IF('06 (ind)'!D$1="si",100*(('06 (ind)'!D35-MIN('06 (ind)'!D$6:D$37))/(MAX('06 (ind)'!D$6:D$37)-MIN('06 (ind)'!D$6:D$37))),ABS(-100+(100*(('06 (ind)'!D35-MIN('06 (ind)'!D$6:D$37))/(MAX('06 (ind)'!D$6:D$37)-MIN('06 (ind)'!D$6:D$37))))))</f>
        <v>79.846852290249828</v>
      </c>
      <c r="E36" s="87">
        <f>IF('06 (ind)'!E$1="si",100*(('06 (ind)'!E35-MIN('06 (ind)'!E$6:E$37))/(MAX('06 (ind)'!E$6:E$37)-MIN('06 (ind)'!E$6:E$37))),ABS(-100+(100*(('06 (ind)'!E35-MIN('06 (ind)'!E$6:E$37))/(MAX('06 (ind)'!E$6:E$37)-MIN('06 (ind)'!E$6:E$37))))))</f>
        <v>60.736104902399049</v>
      </c>
      <c r="F36" s="87">
        <f>IF('06 (ind)'!F$1="si",100*(('06 (ind)'!F35-MIN('06 (ind)'!F$6:F$37))/(MAX('06 (ind)'!F$6:F$37)-MIN('06 (ind)'!F$6:F$37))),ABS(-100+(100*(('06 (ind)'!F35-MIN('06 (ind)'!F$6:F$37))/(MAX('06 (ind)'!F$6:F$37)-MIN('06 (ind)'!F$6:F$37))))))</f>
        <v>9.8765432098765515</v>
      </c>
      <c r="G36" s="87">
        <f>IF('06 (ind)'!G$1="si",100*(('06 (ind)'!G35-MIN('06 (ind)'!G$6:G$37))/(MAX('06 (ind)'!G$6:G$37)-MIN('06 (ind)'!G$6:G$37))),ABS(-100+(100*(('06 (ind)'!G35-MIN('06 (ind)'!G$6:G$37))/(MAX('06 (ind)'!G$6:G$37)-MIN('06 (ind)'!G$6:G$37))))))</f>
        <v>3.7267080745341503</v>
      </c>
      <c r="H36" s="87">
        <f>IF('06 (ind)'!H$1="si",100*(('06 (ind)'!H35-MIN('06 (ind)'!H$6:H$37))/(MAX('06 (ind)'!H$6:H$37)-MIN('06 (ind)'!H$6:H$37))),ABS(-100+(100*(('06 (ind)'!H35-MIN('06 (ind)'!H$6:H$37))/(MAX('06 (ind)'!H$6:H$37)-MIN('06 (ind)'!H$6:H$37))))))</f>
        <v>30.06134969325155</v>
      </c>
      <c r="I36" s="87">
        <f>IF('06 (ind)'!I$1="si",100*(('06 (ind)'!I35-MIN('06 (ind)'!I$6:I$37))/(MAX('06 (ind)'!I$6:I$37)-MIN('06 (ind)'!I$6:I$37))),ABS(-100+(100*(('06 (ind)'!I35-MIN('06 (ind)'!I$6:I$37))/(MAX('06 (ind)'!I$6:I$37)-MIN('06 (ind)'!I$6:I$37))))))</f>
        <v>44.252873563218387</v>
      </c>
      <c r="J36" s="87">
        <f>IF('06 (ind)'!J$1="si",100*(('06 (ind)'!J35-MIN('06 (ind)'!J$6:J$37))/(MAX('06 (ind)'!J$6:J$37)-MIN('06 (ind)'!J$6:J$37))),ABS(-100+(100*(('06 (ind)'!J35-MIN('06 (ind)'!J$6:J$37))/(MAX('06 (ind)'!J$6:J$37)-MIN('06 (ind)'!J$6:J$37))))))</f>
        <v>61.265822784810155</v>
      </c>
      <c r="K36" s="87">
        <f>IF('06 (ind)'!K$1="si",100*(('06 (ind)'!K35-MIN('06 (ind)'!K$6:K$37))/(MAX('06 (ind)'!K$6:K$37)-MIN('06 (ind)'!K$6:K$37))),ABS(-100+(100*(('06 (ind)'!K35-MIN('06 (ind)'!K$6:K$37))/(MAX('06 (ind)'!K$6:K$37)-MIN('06 (ind)'!K$6:K$37))))))</f>
        <v>33.863818506244833</v>
      </c>
      <c r="L36" s="87">
        <f>IF('06 (ind)'!L$1="si",100*(('06 (ind)'!L35-MIN('06 (ind)'!L$6:L$37))/(MAX('06 (ind)'!L$6:L$37)-MIN('06 (ind)'!L$6:L$37))),ABS(-100+(100*(('06 (ind)'!L35-MIN('06 (ind)'!L$6:L$37))/(MAX('06 (ind)'!L$6:L$37)-MIN('06 (ind)'!L$6:L$37))))))</f>
        <v>87.134481754530469</v>
      </c>
      <c r="M36" s="87">
        <f>IF('06 (ind)'!M$1="si",100*(('06 (ind)'!M35-MIN('06 (ind)'!M$6:M$37))/(MAX('06 (ind)'!M$6:M$37)-MIN('06 (ind)'!M$6:M$37))),ABS(-100+(100*(('06 (ind)'!M35-MIN('06 (ind)'!M$6:M$37))/(MAX('06 (ind)'!M$6:M$37)-MIN('06 (ind)'!M$6:M$37))))))</f>
        <v>26.643141345383111</v>
      </c>
      <c r="N36" s="87">
        <f>IF('06 (ind)'!N$1="si",100*(('06 (ind)'!N35-MIN('06 (ind)'!N$6:N$37))/(MAX('06 (ind)'!N$6:N$37)-MIN('06 (ind)'!N$6:N$37))),ABS(-100+(100*(('06 (ind)'!N35-MIN('06 (ind)'!N$6:N$37))/(MAX('06 (ind)'!N$6:N$37)-MIN('06 (ind)'!N$6:N$37))))))</f>
        <v>100</v>
      </c>
      <c r="O36" s="87">
        <f>IF('06 (ind)'!O$1="si",100*(('06 (ind)'!O35-MIN('06 (ind)'!O$6:O$37))/(MAX('06 (ind)'!O$6:O$37)-MIN('06 (ind)'!O$6:O$37))),ABS(-100+(100*(('06 (ind)'!O35-MIN('06 (ind)'!O$6:O$37))/(MAX('06 (ind)'!O$6:O$37)-MIN('06 (ind)'!O$6:O$37))))))</f>
        <v>0</v>
      </c>
      <c r="P36" s="87">
        <f>IF('06 (ind)'!P$1="si",100*(('06 (ind)'!P35-MIN('06 (ind)'!P$6:P$37))/(MAX('06 (ind)'!P$6:P$37)-MIN('06 (ind)'!P$6:P$37))),ABS(-100+(100*(('06 (ind)'!P35-MIN('06 (ind)'!P$6:P$37))/(MAX('06 (ind)'!P$6:P$37)-MIN('06 (ind)'!P$6:P$37))))))</f>
        <v>10.895325576621023</v>
      </c>
      <c r="Q36" s="87">
        <f>IF('06 (ind)'!Q$1="si",100*(('06 (ind)'!Q35-MIN('06 (ind)'!Q$6:Q$37))/(MAX('06 (ind)'!Q$6:Q$37)-MIN('06 (ind)'!Q$6:Q$37))),ABS(-100+(100*(('06 (ind)'!Q35-MIN('06 (ind)'!Q$6:Q$37))/(MAX('06 (ind)'!Q$6:Q$37)-MIN('06 (ind)'!Q$6:Q$37))))))</f>
        <v>24.33411409694229</v>
      </c>
      <c r="R36" s="87">
        <f>IF('06 (ind)'!R$1="si",100*(('06 (ind)'!R35-MIN('06 (ind)'!R$6:R$37))/(MAX('06 (ind)'!R$6:R$37)-MIN('06 (ind)'!R$6:R$37))),ABS(-100+(100*(('06 (ind)'!R35-MIN('06 (ind)'!R$6:R$37))/(MAX('06 (ind)'!R$6:R$37)-MIN('06 (ind)'!R$6:R$37))))))</f>
        <v>4.0557706366599851</v>
      </c>
      <c r="S36" s="75">
        <f>ABS(ABS(('06 (ind)'!S35-((MAX('06 (ind)'!S$6:S$37)+MIN('06 (ind)'!S$6:S$37))/2))/(((MAX('06 (ind)'!S$6:S$37)+MIN('06 (ind)'!S$6:S$37))/2)-MAX('06 (ind)'!S$6:S$37))*100)-100)</f>
        <v>14.794694243678919</v>
      </c>
      <c r="T36" s="75">
        <f>IF('06 (ind)'!T$1="si",100*(('06 (ind)'!T35-MIN('06 (ind)'!T$6:T$37))/(MAX('06 (ind)'!T$6:T$37)-MIN('06 (ind)'!T$6:T$37))),ABS(-100+(100*(('06 (ind)'!T35-MIN('06 (ind)'!T$6:T$37))/(MAX('06 (ind)'!T$6:T$37)-MIN('06 (ind)'!T$6:T$37))))))</f>
        <v>22.492288487458048</v>
      </c>
      <c r="U36" s="75">
        <f>IF('06 (ind)'!U$1="si",100*(('06 (ind)'!U35-MIN('06 (ind)'!U$6:U$37))/(MAX('06 (ind)'!U$6:U$37)-MIN('06 (ind)'!U$6:U$37))),ABS(-100+(100*(('06 (ind)'!U35-MIN('06 (ind)'!U$6:U$37))/(MAX('06 (ind)'!U$6:U$37)-MIN('06 (ind)'!U$6:U$37))))))</f>
        <v>0</v>
      </c>
      <c r="V36" s="75">
        <f>IF('06 (ind)'!V$1="si",100*(('06 (ind)'!V35-MIN('06 (ind)'!V$6:V$37))/(MAX('06 (ind)'!V$6:V$37)-MIN('06 (ind)'!V$6:V$37))),ABS(-100+(100*(('06 (ind)'!V35-MIN('06 (ind)'!V$6:V$37))/(MAX('06 (ind)'!V$6:V$37)-MIN('06 (ind)'!V$6:V$37))))))</f>
        <v>0</v>
      </c>
      <c r="W36" s="75">
        <f>IF('06 (ind)'!W$1="si",100*(('06 (ind)'!W35-MIN('06 (ind)'!W$6:W$37))/(MAX('06 (ind)'!W$6:W$37)-MIN('06 (ind)'!W$6:W$37))),ABS(-100+(100*(('06 (ind)'!W35-MIN('06 (ind)'!W$6:W$37))/(MAX('06 (ind)'!W$6:W$37)-MIN('06 (ind)'!W$6:W$37))))))</f>
        <v>33.535444861246397</v>
      </c>
      <c r="X36" s="75">
        <f>IF('06 (ind)'!X$1="si",100*(('06 (ind)'!X35-MIN('06 (ind)'!X$6:X$37))/(MAX('06 (ind)'!X$6:X$37)-MIN('06 (ind)'!X$6:X$37))),ABS(-100+(100*(('06 (ind)'!X35-MIN('06 (ind)'!X$6:X$37))/(MAX('06 (ind)'!X$6:X$37)-MIN('06 (ind)'!X$6:X$37))))))</f>
        <v>38.359647813264473</v>
      </c>
      <c r="Y36" s="75">
        <f>IF('06 (ind)'!Y$1="si",100*(('06 (ind)'!Y35-MIN('06 (ind)'!Y$6:Y$37))/(MAX('06 (ind)'!Y$6:Y$37)-MIN('06 (ind)'!Y$6:Y$37))),ABS(-100+(100*(('06 (ind)'!Y35-MIN('06 (ind)'!Y$6:Y$37))/(MAX('06 (ind)'!Y$6:Y$37)-MIN('06 (ind)'!Y$6:Y$37))))))</f>
        <v>32.507401209936944</v>
      </c>
      <c r="Z36" s="75">
        <f>IF('06 (ind)'!Z$1="si",100*(('06 (ind)'!Z35-MIN('06 (ind)'!Z$6:Z$37))/(MAX('06 (ind)'!Z$6:Z$37)-MIN('06 (ind)'!Z$6:Z$37))),ABS(-100+(100*(('06 (ind)'!Z35-MIN('06 (ind)'!Z$6:Z$37))/(MAX('06 (ind)'!Z$6:Z$37)-MIN('06 (ind)'!Z$6:Z$37))))))</f>
        <v>38.849195558435881</v>
      </c>
      <c r="AA36" s="75">
        <f>IF('06 (ind)'!AA$1="si",100*(('06 (ind)'!AA35-MIN('06 (ind)'!AA$6:AA$37))/(MAX('06 (ind)'!AA$6:AA$37)-MIN('06 (ind)'!AA$6:AA$37))),ABS(-100+(100*(('06 (ind)'!AA35-MIN('06 (ind)'!AA$6:AA$37))/(MAX('06 (ind)'!AA$6:AA$37)-MIN('06 (ind)'!AA$6:AA$37))))))</f>
        <v>38.773129253653934</v>
      </c>
      <c r="AB36" s="75">
        <f>IF('06 (ind)'!AB$1="si",100*(('06 (ind)'!AB35-MIN('06 (ind)'!AB$6:AB$37))/(MAX('06 (ind)'!AB$6:AB$37)-MIN('06 (ind)'!AB$6:AB$37))),ABS(-100+(100*(('06 (ind)'!AB35-MIN('06 (ind)'!AB$6:AB$37))/(MAX('06 (ind)'!AB$6:AB$37)-MIN('06 (ind)'!AB$6:AB$37))))))</f>
        <v>47.984760972411159</v>
      </c>
      <c r="AC36" s="75">
        <f>IF('06 (ind)'!AC$1="si",100*(('06 (ind)'!AC35-MIN('06 (ind)'!AC$6:AC$37))/(MAX('06 (ind)'!AC$6:AC$37)-MIN('06 (ind)'!AC$6:AC$37))),ABS(-100+(100*(('06 (ind)'!AC35-MIN('06 (ind)'!AC$6:AC$37))/(MAX('06 (ind)'!AC$6:AC$37)-MIN('06 (ind)'!AC$6:AC$37))))))</f>
        <v>46.466212174675228</v>
      </c>
      <c r="AD36" s="75">
        <f>IF('06 (ind)'!AD$1="si",100*(('06 (ind)'!AD35-MIN('06 (ind)'!AD$6:AD$37))/(MAX('06 (ind)'!AD$6:AD$37)-MIN('06 (ind)'!AD$6:AD$37))),ABS(-100+(100*(('06 (ind)'!AD35-MIN('06 (ind)'!AD$6:AD$37))/(MAX('06 (ind)'!AD$6:AD$37)-MIN('06 (ind)'!AD$6:AD$37))))))</f>
        <v>42.22072754525955</v>
      </c>
      <c r="AE36" s="75">
        <f>IF('06 (ind)'!AE$1="si",100*(('06 (ind)'!AE35-MIN('06 (ind)'!AE$6:AE$37))/(MAX('06 (ind)'!AE$6:AE$37)-MIN('06 (ind)'!AE$6:AE$37))),ABS(-100+(100*(('06 (ind)'!AE35-MIN('06 (ind)'!AE$6:AE$37))/(MAX('06 (ind)'!AE$6:AE$37)-MIN('06 (ind)'!AE$6:AE$37))))))</f>
        <v>31.739334381845968</v>
      </c>
      <c r="AF36" s="75">
        <f>IF('06 (ind)'!AF$1="si",100*(('06 (ind)'!AF35-MIN('06 (ind)'!AF$6:AF$37))/(MAX('06 (ind)'!AF$6:AF$37)-MIN('06 (ind)'!AF$6:AF$37))),ABS(-100+(100*(('06 (ind)'!AF35-MIN('06 (ind)'!AF$6:AF$37))/(MAX('06 (ind)'!AF$6:AF$37)-MIN('06 (ind)'!AF$6:AF$37))))))</f>
        <v>49.14541566854259</v>
      </c>
      <c r="AG36" s="75">
        <f>IF('06 (ind)'!AG$1="si",100*(('06 (ind)'!AG35-MIN('06 (ind)'!AG$6:AG$37))/(MAX('06 (ind)'!AG$6:AG$37)-MIN('06 (ind)'!AG$6:AG$37))),ABS(-100+(100*(('06 (ind)'!AG35-MIN('06 (ind)'!AG$6:AG$37))/(MAX('06 (ind)'!AG$6:AG$37)-MIN('06 (ind)'!AG$6:AG$37))))))</f>
        <v>62.430939226519342</v>
      </c>
      <c r="AH36" s="75">
        <f>IF('06 (ind)'!AH$1="si",100*(('06 (ind)'!AH35-MIN('06 (ind)'!AH$6:AH$37))/(MAX('06 (ind)'!AH$6:AH$37)-MIN('06 (ind)'!AH$6:AH$37))),ABS(-100+(100*(('06 (ind)'!AH35-MIN('06 (ind)'!AH$6:AH$37))/(MAX('06 (ind)'!AH$6:AH$37)-MIN('06 (ind)'!AH$6:AH$37))))))</f>
        <v>87.150837988826837</v>
      </c>
      <c r="AI36" s="75">
        <f>IF('06 (ind)'!AI$1="si",100*(('06 (ind)'!AI35-MIN('06 (ind)'!AI$6:AI$37))/(MAX('06 (ind)'!AI$6:AI$37)-MIN('06 (ind)'!AI$6:AI$37))),ABS(-100+(100*(('06 (ind)'!AI35-MIN('06 (ind)'!AI$6:AI$37))/(MAX('06 (ind)'!AI$6:AI$37)-MIN('06 (ind)'!AI$6:AI$37))))))</f>
        <v>16.656713075286476</v>
      </c>
      <c r="AJ36" s="75">
        <f>IF('06 (ind)'!AJ$1="si",100*(('06 (ind)'!AJ35-MIN('06 (ind)'!AJ$6:AJ$37))/(MAX('06 (ind)'!AJ$6:AJ$37)-MIN('06 (ind)'!AJ$6:AJ$37))),ABS(-100+(100*(('06 (ind)'!AJ35-MIN('06 (ind)'!AJ$6:AJ$37))/(MAX('06 (ind)'!AJ$6:AJ$37)-MIN('06 (ind)'!AJ$6:AJ$37))))))</f>
        <v>65.742232451093216</v>
      </c>
      <c r="AK36" s="75">
        <f>IF('06 (ind)'!AK$1="si",100*(('06 (ind)'!AK35-MIN('06 (ind)'!AK$6:AK$37))/(MAX('06 (ind)'!AK$6:AK$37)-MIN('06 (ind)'!AK$6:AK$37))),ABS(-100+(100*(('06 (ind)'!AK35-MIN('06 (ind)'!AK$6:AK$37))/(MAX('06 (ind)'!AK$6:AK$37)-MIN('06 (ind)'!AK$6:AK$37))))))</f>
        <v>2.6912418826366813</v>
      </c>
      <c r="AL36" s="75">
        <f>IF('06 (ind)'!AL$1="si",100*(('06 (ind)'!AL35-MIN('06 (ind)'!AL$6:AL$37))/(MAX('06 (ind)'!AL$6:AL$37)-MIN('06 (ind)'!AL$6:AL$37))),ABS(-100+(100*(('06 (ind)'!AL35-MIN('06 (ind)'!AL$6:AL$37))/(MAX('06 (ind)'!AL$6:AL$37)-MIN('06 (ind)'!AL$6:AL$37))))))</f>
        <v>74.781480992086557</v>
      </c>
      <c r="AM36" s="75">
        <f>IF('06 (ind)'!AM$1="si",100*(('06 (ind)'!AM35-MIN('06 (ind)'!AM$6:AM$37))/(MAX('06 (ind)'!AM$6:AM$37)-MIN('06 (ind)'!AM$6:AM$37))),ABS(-100+(100*(('06 (ind)'!AM35-MIN('06 (ind)'!AM$6:AM$37))/(MAX('06 (ind)'!AM$6:AM$37)-MIN('06 (ind)'!AM$6:AM$37))))))</f>
        <v>67.001605417625498</v>
      </c>
      <c r="AN36" s="75">
        <f>IF('06 (ind)'!AN$1="si",100*(('06 (ind)'!AN35-MIN('06 (ind)'!AN$6:AN$37))/(MAX('06 (ind)'!AN$6:AN$37)-MIN('06 (ind)'!AN$6:AN$37))),ABS(-100+(100*(('06 (ind)'!AN35-MIN('06 (ind)'!AN$6:AN$37))/(MAX('06 (ind)'!AN$6:AN$37)-MIN('06 (ind)'!AN$6:AN$37))))))</f>
        <v>46.269561980889804</v>
      </c>
      <c r="AO36" s="75">
        <f>IF('06 (ind)'!AO$1="si",100*(('06 (ind)'!AO35-MIN('06 (ind)'!AO$6:AO$37))/(MAX('06 (ind)'!AO$6:AO$37)-MIN('06 (ind)'!AO$6:AO$37))),ABS(-100+(100*(('06 (ind)'!AO35-MIN('06 (ind)'!AO$6:AO$37))/(MAX('06 (ind)'!AO$6:AO$37)-MIN('06 (ind)'!AO$6:AO$37))))))</f>
        <v>73.753798778663963</v>
      </c>
      <c r="AP36" s="75">
        <f>IF('06 (ind)'!AP$1="si",100*(('06 (ind)'!AP35-MIN('06 (ind)'!AP$6:AP$37))/(MAX('06 (ind)'!AP$6:AP$37)-MIN('06 (ind)'!AP$6:AP$37))),ABS(-100+(100*(('06 (ind)'!AP35-MIN('06 (ind)'!AP$6:AP$37))/(MAX('06 (ind)'!AP$6:AP$37)-MIN('06 (ind)'!AP$6:AP$37))))))</f>
        <v>72.077922077922068</v>
      </c>
      <c r="AQ36" s="75">
        <f>IF('06 (ind)'!AQ$1="si",100*(('06 (ind)'!AQ35-MIN('06 (ind)'!AQ$6:AQ$37))/(MAX('06 (ind)'!AQ$6:AQ$37)-MIN('06 (ind)'!AQ$6:AQ$37))),ABS(-100+(100*(('06 (ind)'!AQ35-MIN('06 (ind)'!AQ$6:AQ$37))/(MAX('06 (ind)'!AQ$6:AQ$37)-MIN('06 (ind)'!AQ$6:AQ$37))))))</f>
        <v>4.1893152738551915</v>
      </c>
      <c r="AR36" s="75">
        <f>IF('06 (ind)'!AR$1="si",100*(('06 (ind)'!AR35-MIN('06 (ind)'!AR$6:AR$37))/(MAX('06 (ind)'!AR$6:AR$37)-MIN('06 (ind)'!AR$6:AR$37))),ABS(-100+(100*(('06 (ind)'!AR35-MIN('06 (ind)'!AR$6:AR$37))/(MAX('06 (ind)'!AR$6:AR$37)-MIN('06 (ind)'!AR$6:AR$37))))))</f>
        <v>22.789017778080389</v>
      </c>
      <c r="AS36" s="75">
        <f>IF('06 (ind)'!AS$1="si",100*(('06 (ind)'!AS35-MIN('06 (ind)'!AS$6:AS$37))/(MAX('06 (ind)'!AS$6:AS$37)-MIN('06 (ind)'!AS$6:AS$37))),ABS(-100+(100*(('06 (ind)'!AS35-MIN('06 (ind)'!AS$6:AS$37))/(MAX('06 (ind)'!AS$6:AS$37)-MIN('06 (ind)'!AS$6:AS$37))))))</f>
        <v>70.165745856353595</v>
      </c>
      <c r="AT36" s="75">
        <f>IF('06 (ind)'!AT$1="si",100*(('06 (ind)'!AT35-MIN('06 (ind)'!AT$6:AT$37))/(MAX('06 (ind)'!AT$6:AT$37)-MIN('06 (ind)'!AT$6:AT$37))),ABS(-100+(100*(('06 (ind)'!AT35-MIN('06 (ind)'!AT$6:AT$37))/(MAX('06 (ind)'!AT$6:AT$37)-MIN('06 (ind)'!AT$6:AT$37))))))</f>
        <v>0</v>
      </c>
      <c r="AU36" s="75">
        <f>IF('06 (ind)'!AU$1="si",100*(('06 (ind)'!AU35-MIN('06 (ind)'!AU$6:AU$37))/(MAX('06 (ind)'!AU$6:AU$37)-MIN('06 (ind)'!AU$6:AU$37))),ABS(-100+(100*(('06 (ind)'!AU35-MIN('06 (ind)'!AU$6:AU$37))/(MAX('06 (ind)'!AU$6:AU$37)-MIN('06 (ind)'!AU$6:AU$37))))))</f>
        <v>74.921630094043891</v>
      </c>
      <c r="AV36" s="75">
        <f>IF('06 (ind)'!AV$1="si",100*(('06 (ind)'!AV35-MIN('06 (ind)'!AV$6:AV$37))/(MAX('06 (ind)'!AV$6:AV$37)-MIN('06 (ind)'!AV$6:AV$37))),ABS(-100+(100*(('06 (ind)'!AV35-MIN('06 (ind)'!AV$6:AV$37))/(MAX('06 (ind)'!AV$6:AV$37)-MIN('06 (ind)'!AV$6:AV$37))))))</f>
        <v>96.360485268630853</v>
      </c>
      <c r="AW36" s="75">
        <f>IF('06 (ind)'!AW$1="si",100*(('06 (ind)'!AW35-MIN('06 (ind)'!AW$6:AW$37))/(MAX('06 (ind)'!AW$6:AW$37)-MIN('06 (ind)'!AW$6:AW$37))),ABS(-100+(100*(('06 (ind)'!AW35-MIN('06 (ind)'!AW$6:AW$37))/(MAX('06 (ind)'!AW$6:AW$37)-MIN('06 (ind)'!AW$6:AW$37))))))</f>
        <v>20.58353317346123</v>
      </c>
      <c r="AX36" s="75">
        <f>IF('06 (ind)'!AX$1="si",100*(('06 (ind)'!AX35-MIN('06 (ind)'!AX$6:AX$37))/(MAX('06 (ind)'!AX$6:AX$37)-MIN('06 (ind)'!AX$6:AX$37))),ABS(-100+(100*(('06 (ind)'!AX35-MIN('06 (ind)'!AX$6:AX$37))/(MAX('06 (ind)'!AX$6:AX$37)-MIN('06 (ind)'!AX$6:AX$37))))))</f>
        <v>14.499464470276308</v>
      </c>
      <c r="AY36" s="75">
        <f>IF('06 (ind)'!AY$1="si",100*(('06 (ind)'!AY35-MIN('06 (ind)'!AY$6:AY$37))/(MAX('06 (ind)'!AY$6:AY$37)-MIN('06 (ind)'!AY$6:AY$37))),ABS(-100+(100*(('06 (ind)'!AY35-MIN('06 (ind)'!AY$6:AY$37))/(MAX('06 (ind)'!AY$6:AY$37)-MIN('06 (ind)'!AY$6:AY$37))))))</f>
        <v>27.164605137963864</v>
      </c>
      <c r="AZ36" s="75">
        <f>IF('06 (ind)'!AZ$1="si",100*(('06 (ind)'!AZ35-MIN('06 (ind)'!AZ$6:AZ$37))/(MAX('06 (ind)'!AZ$6:AZ$37)-MIN('06 (ind)'!AZ$6:AZ$37))),ABS(-100+(100*(('06 (ind)'!AZ35-MIN('06 (ind)'!AZ$6:AZ$37))/(MAX('06 (ind)'!AZ$6:AZ$37)-MIN('06 (ind)'!AZ$6:AZ$37))))))</f>
        <v>29.607987207970769</v>
      </c>
      <c r="BA36" s="75">
        <f>IF('06 (ind)'!BA$1="si",100*(('06 (ind)'!BA35-MIN('06 (ind)'!BA$6:BA$37))/(MAX('06 (ind)'!BA$6:BA$37)-MIN('06 (ind)'!BA$6:BA$37))),ABS(-100+(100*(('06 (ind)'!BA35-MIN('06 (ind)'!BA$6:BA$37))/(MAX('06 (ind)'!BA$6:BA$37)-MIN('06 (ind)'!BA$6:BA$37))))))</f>
        <v>0.84876132661317305</v>
      </c>
      <c r="BB36" s="75">
        <f>IF('06 (ind)'!BB$1="si",100*(('06 (ind)'!BB35-MIN('06 (ind)'!BB$6:BB$37))/(MAX('06 (ind)'!BB$6:BB$37)-MIN('06 (ind)'!BB$6:BB$37))),ABS(-100+(100*(('06 (ind)'!BB35-MIN('06 (ind)'!BB$6:BB$37))/(MAX('06 (ind)'!BB$6:BB$37)-MIN('06 (ind)'!BB$6:BB$37))))))</f>
        <v>34.44591229018819</v>
      </c>
      <c r="BC36" s="75">
        <f>IF('06 (ind)'!BC$1="si",100*(('06 (ind)'!BC35-MIN('06 (ind)'!BC$6:BC$37))/(MAX('06 (ind)'!BC$6:BC$37)-MIN('06 (ind)'!BC$6:BC$37))),ABS(-100+(100*(('06 (ind)'!BC35-MIN('06 (ind)'!BC$6:BC$37))/(MAX('06 (ind)'!BC$6:BC$37)-MIN('06 (ind)'!BC$6:BC$37))))))</f>
        <v>4.9538621940452732</v>
      </c>
      <c r="BD36" s="75">
        <f>IF('06 (ind)'!BD$1="si",100*(('06 (ind)'!BD35-MIN('06 (ind)'!BD$6:BD$37))/(MAX('06 (ind)'!BD$6:BD$37)-MIN('06 (ind)'!BD$6:BD$37))),ABS(-100+(100*(('06 (ind)'!BD35-MIN('06 (ind)'!BD$6:BD$37))/(MAX('06 (ind)'!BD$6:BD$37)-MIN('06 (ind)'!BD$6:BD$37))))))</f>
        <v>42.589982022956725</v>
      </c>
      <c r="BE36" s="75">
        <f>IF('06 (ind)'!BE$1="si",100*(('06 (ind)'!BE35-MIN('06 (ind)'!BE$6:BE$37))/(MAX('06 (ind)'!BE$6:BE$37)-MIN('06 (ind)'!BE$6:BE$37))),ABS(-100+(100*(('06 (ind)'!BE35-MIN('06 (ind)'!BE$6:BE$37))/(MAX('06 (ind)'!BE$6:BE$37)-MIN('06 (ind)'!BE$6:BE$37))))))</f>
        <v>24.816176470588236</v>
      </c>
      <c r="BF36" s="75">
        <f>IF('06 (ind)'!BF$1="si",100*(('06 (ind)'!BF35-MIN('06 (ind)'!BF$6:BF$37))/(MAX('06 (ind)'!BF$6:BF$37)-MIN('06 (ind)'!BF$6:BF$37))),ABS(-100+(100*(('06 (ind)'!BF35-MIN('06 (ind)'!BF$6:BF$37))/(MAX('06 (ind)'!BF$6:BF$37)-MIN('06 (ind)'!BF$6:BF$37))))))</f>
        <v>18.480787817883552</v>
      </c>
      <c r="BG36" s="75">
        <f>IF('06 (ind)'!BG$1="si",100*(('06 (ind)'!BG35-MIN('06 (ind)'!BG$6:BG$37))/(MAX('06 (ind)'!BG$6:BG$37)-MIN('06 (ind)'!BG$6:BG$37))),ABS(-100+(100*(('06 (ind)'!BG35-MIN('06 (ind)'!BG$6:BG$37))/(MAX('06 (ind)'!BG$6:BG$37)-MIN('06 (ind)'!BG$6:BG$37))))))</f>
        <v>23.642070569237823</v>
      </c>
      <c r="BH36" s="75">
        <f>IF('06 (ind)'!BH$1="si",100*(('06 (ind)'!BH35-MIN('06 (ind)'!BH$6:BH$37))/(MAX('06 (ind)'!BH$6:BH$37)-MIN('06 (ind)'!BH$6:BH$37))),ABS(-100+(100*(('06 (ind)'!BH35-MIN('06 (ind)'!BH$6:BH$37))/(MAX('06 (ind)'!BH$6:BH$37)-MIN('06 (ind)'!BH$6:BH$37))))))</f>
        <v>18.165795188833687</v>
      </c>
      <c r="BI36" s="75">
        <f>IF('06 (ind)'!BI$1="si",100*(('06 (ind)'!BI35-MIN('06 (ind)'!BI$6:BI$37))/(MAX('06 (ind)'!BI$6:BI$37)-MIN('06 (ind)'!BI$6:BI$37))),ABS(-100+(100*(('06 (ind)'!BI35-MIN('06 (ind)'!BI$6:BI$37))/(MAX('06 (ind)'!BI$6:BI$37)-MIN('06 (ind)'!BI$6:BI$37))))))</f>
        <v>99.128614028380653</v>
      </c>
      <c r="BJ36" s="75">
        <f>IF('06 (ind)'!BJ$1="si",100*(('06 (ind)'!BJ35-MIN('06 (ind)'!BJ$6:BJ$37))/(MAX('06 (ind)'!BJ$6:BJ$37)-MIN('06 (ind)'!BJ$6:BJ$37))),ABS(-100+(100*(('06 (ind)'!BJ35-MIN('06 (ind)'!BJ$6:BJ$37))/(MAX('06 (ind)'!BJ$6:BJ$37)-MIN('06 (ind)'!BJ$6:BJ$37))))))</f>
        <v>100</v>
      </c>
      <c r="BK36" s="75">
        <f>IF('06 (ind)'!BK$1="si",100*(('06 (ind)'!BK35-MIN('06 (ind)'!BK$6:BK$37))/(MAX('06 (ind)'!BK$6:BK$37)-MIN('06 (ind)'!BK$6:BK$37))),ABS(-100+(100*(('06 (ind)'!BK35-MIN('06 (ind)'!BK$6:BK$37))/(MAX('06 (ind)'!BK$6:BK$37)-MIN('06 (ind)'!BK$6:BK$37))))))</f>
        <v>5.1032544048789044</v>
      </c>
      <c r="BL36" s="75">
        <f>IF('06 (ind)'!BL$1="si",100*(('06 (ind)'!BL35-MIN('06 (ind)'!BL$6:BL$37))/(MAX('06 (ind)'!BL$6:BL$37)-MIN('06 (ind)'!BL$6:BL$37))),ABS(-100+(100*(('06 (ind)'!BL35-MIN('06 (ind)'!BL$6:BL$37))/(MAX('06 (ind)'!BL$6:BL$37)-MIN('06 (ind)'!BL$6:BL$37))))))</f>
        <v>12</v>
      </c>
      <c r="BM36" s="75">
        <f>IF('06 (ind)'!BM$1="si",100*(('06 (ind)'!BM35-MIN('06 (ind)'!BM$6:BM$37))/(MAX('06 (ind)'!BM$6:BM$37)-MIN('06 (ind)'!BM$6:BM$37))),ABS(-100+(100*(('06 (ind)'!BM35-MIN('06 (ind)'!BM$6:BM$37))/(MAX('06 (ind)'!BM$6:BM$37)-MIN('06 (ind)'!BM$6:BM$37))))))</f>
        <v>14.098177444554171</v>
      </c>
      <c r="BN36" s="75">
        <f>IF('06 (ind)'!BN$1="si",100*(('06 (ind)'!BN35-MIN('06 (ind)'!BN$6:BN$37))/(MAX('06 (ind)'!BN$6:BN$37)-MIN('06 (ind)'!BN$6:BN$37))),ABS(-100+(100*(('06 (ind)'!BN35-MIN('06 (ind)'!BN$6:BN$37))/(MAX('06 (ind)'!BN$6:BN$37)-MIN('06 (ind)'!BN$6:BN$37))))))</f>
        <v>1.717181165925044</v>
      </c>
      <c r="BO36" s="75">
        <f>IF('06 (ind)'!BO$1="si",100*(('06 (ind)'!BO35-MIN('06 (ind)'!BO$6:BO$37))/(MAX('06 (ind)'!BO$6:BO$37)-MIN('06 (ind)'!BO$6:BO$37))),ABS(-100+(100*(('06 (ind)'!BO35-MIN('06 (ind)'!BO$6:BO$37))/(MAX('06 (ind)'!BO$6:BO$37)-MIN('06 (ind)'!BO$6:BO$37))))))</f>
        <v>16.833640490687056</v>
      </c>
      <c r="BP36" s="75">
        <f>IF('06 (ind)'!BP$1="si",100*(('06 (ind)'!BP35-MIN('06 (ind)'!BP$6:BP$37))/(MAX('06 (ind)'!BP$6:BP$37)-MIN('06 (ind)'!BP$6:BP$37))),ABS(-100+(100*(('06 (ind)'!BP35-MIN('06 (ind)'!BP$6:BP$37))/(MAX('06 (ind)'!BP$6:BP$37)-MIN('06 (ind)'!BP$6:BP$37))))))</f>
        <v>13.577094298862495</v>
      </c>
      <c r="BQ36" s="75">
        <f>IF('06 (ind)'!BQ$1="si",100*(('06 (ind)'!BQ35-MIN('06 (ind)'!BQ$6:BQ$37))/(MAX('06 (ind)'!BQ$6:BQ$37)-MIN('06 (ind)'!BQ$6:BQ$37))),ABS(-100+(100*(('06 (ind)'!BQ35-MIN('06 (ind)'!BQ$6:BQ$37))/(MAX('06 (ind)'!BQ$6:BQ$37)-MIN('06 (ind)'!BQ$6:BQ$37))))))</f>
        <v>30.806923560395326</v>
      </c>
      <c r="BR36" s="75">
        <f>IF('06 (ind)'!BR$1="si",100*(('06 (ind)'!BR35-MIN('06 (ind)'!BR$6:BR$37))/(MAX('06 (ind)'!BR$6:BR$37)-MIN('06 (ind)'!BR$6:BR$37))),ABS(-100+(100*(('06 (ind)'!BR35-MIN('06 (ind)'!BR$6:BR$37))/(MAX('06 (ind)'!BP$6:BP$37)-MIN('06 (ind)'!BR$6:BR$37))))))</f>
        <v>19.577349142729901</v>
      </c>
      <c r="BS36" s="75">
        <f>IF('06 (ind)'!BS$1="si",100*(('06 (ind)'!BS35-MIN('06 (ind)'!BS$6:BS$37))/(MAX('06 (ind)'!BS$6:BS$37)-MIN('06 (ind)'!BS$6:BS$37))),ABS(-100+(100*(('06 (ind)'!BS35-MIN('06 (ind)'!BS$6:BS$37))/(MAX('06 (ind)'!BQ$6:BQ$37)-MIN('06 (ind)'!BS$6:BS$37))))))</f>
        <v>82.603904235211274</v>
      </c>
      <c r="BT36" s="75">
        <f>IF('06 (ind)'!BT$1="si",100*(('06 (ind)'!BT35-MIN('06 (ind)'!BT$6:BT$37))/(MAX('06 (ind)'!BT$6:BT$37)-MIN('06 (ind)'!BT$6:BT$37))),ABS(-100+(100*(('06 (ind)'!BT35-MIN('06 (ind)'!BT$6:BT$37))/(MAX('06 (ind)'!BR$6:BR$37)-MIN('06 (ind)'!BT$6:BT$37))))))</f>
        <v>100</v>
      </c>
      <c r="BU36" s="75">
        <f>IF('06 (ind)'!BU$1="si",100*(('06 (ind)'!BU35-MIN('06 (ind)'!BU$6:BU$37))/(MAX('06 (ind)'!BU$6:BU$37)-MIN('06 (ind)'!BU$6:BU$37))),ABS(-100+(100*(('06 (ind)'!BU35-MIN('06 (ind)'!BU$6:BU$37))/(MAX('06 (ind)'!BU$6:BU$37)-MIN('06 (ind)'!BU$6:BU$37))))))</f>
        <v>95.197100135931123</v>
      </c>
      <c r="BV36" s="75">
        <f>IF('06 (ind)'!BV$1="si",100*(('06 (ind)'!BV35-MIN('06 (ind)'!BV$6:BV$37))/(MAX('06 (ind)'!BV$6:BV$37)-MIN('06 (ind)'!BV$6:BV$37))),ABS(-100+(100*(('06 (ind)'!BV35-MIN('06 (ind)'!BV$6:BV$37))/(MAX('06 (ind)'!BV$6:BV$37)-MIN('06 (ind)'!BV$6:BV$37))))))</f>
        <v>48.15585960737657</v>
      </c>
      <c r="BW36" s="75">
        <f>IF('06 (ind)'!BW$1="si",100*(('06 (ind)'!BW35-MIN('06 (ind)'!BW$6:BW$37))/(MAX('06 (ind)'!BW$6:BW$37)-MIN('06 (ind)'!BW$6:BW$37))),ABS(-100+(100*(('06 (ind)'!BW35-MIN('06 (ind)'!BW$6:BW$37))/(MAX('06 (ind)'!BW$6:BW$37)-MIN('06 (ind)'!BW$6:BW$37))))))</f>
        <v>59.377871111694461</v>
      </c>
      <c r="BX36" s="75">
        <f>IF('06 (ind)'!BX$1="si",100*(('06 (ind)'!BX35-MIN('06 (ind)'!BX$6:BX$37))/(MAX('06 (ind)'!BX$6:BX$37)-MIN('06 (ind)'!BX$6:BX$37))),ABS(-100+(100*(('06 (ind)'!BX35-MIN('06 (ind)'!BX$6:BX$37))/(MAX('06 (ind)'!BX$6:BX$37)-MIN('06 (ind)'!BX$6:BX$37))))))</f>
        <v>32.121264518973476</v>
      </c>
      <c r="BY36" s="75">
        <f>IF('06 (ind)'!BY$1="si",100*(('06 (ind)'!BY35-MIN('06 (ind)'!BY$6:BY$37))/(MAX('06 (ind)'!BY$6:BY$37)-MIN('06 (ind)'!BY$6:BY$37))),ABS(-100+(100*(('06 (ind)'!BY35-MIN('06 (ind)'!BY$6:BY$37))/(MAX('06 (ind)'!BY$6:BY$37)-MIN('06 (ind)'!BY$6:BY$37))))))</f>
        <v>21.455720831241713</v>
      </c>
      <c r="BZ36" s="75">
        <f>IF('06 (ind)'!BZ$1="si",100*(('06 (ind)'!BZ35-MIN('06 (ind)'!BZ$6:BZ$37))/(MAX('06 (ind)'!BZ$6:BZ$37)-MIN('06 (ind)'!BZ$6:BZ$37))),ABS(-100+(100*(('06 (ind)'!BZ35-MIN('06 (ind)'!BZ$6:BZ$37))/(MAX('06 (ind)'!BZ$6:BZ$37)-MIN('06 (ind)'!BZ$6:BZ$37))))))</f>
        <v>81.731876280449981</v>
      </c>
      <c r="CA36" s="75">
        <f>IF('06 (ind)'!CA$1="si",100*(('06 (ind)'!CA35-MIN('06 (ind)'!CA$6:CA$37))/(MAX('06 (ind)'!CA$6:CA$37)-MIN('06 (ind)'!CA$6:CA$37))),ABS(-100+(100*(('06 (ind)'!CA35-MIN('06 (ind)'!CA$6:CA$37))/(MAX('06 (ind)'!CA$6:CA$37)-MIN('06 (ind)'!CA$6:CA$37))))))</f>
        <v>0</v>
      </c>
      <c r="CB36" s="75">
        <f>IF('06 (ind)'!CB$1="si",100*(('06 (ind)'!CB35-MIN('06 (ind)'!CB$6:CB$37))/(MAX('06 (ind)'!CB$6:CB$37)-MIN('06 (ind)'!CB$6:CB$37))),ABS(-100+(100*(('06 (ind)'!CB35-MIN('06 (ind)'!CB$6:CB$37))/(MAX('06 (ind)'!CB$6:CB$37)-MIN('06 (ind)'!CB$6:CB$37))))))</f>
        <v>51.063829787234042</v>
      </c>
      <c r="CC36" s="75">
        <f>IF('06 (ind)'!CC$1="si",100*(('06 (ind)'!CC35-MIN('06 (ind)'!CC$6:CC$37))/(MAX('06 (ind)'!CC$6:CC$37)-MIN('06 (ind)'!CC$6:CC$37))),ABS(-100+(100*(('06 (ind)'!CC35-MIN('06 (ind)'!CC$6:CC$37))/(MAX('06 (ind)'!CC$6:CC$37)-MIN('06 (ind)'!CC$6:CC$37))))))</f>
        <v>55.764964218015024</v>
      </c>
      <c r="CD36" s="75">
        <f>IF('06 (ind)'!CD$1="si",100*(('06 (ind)'!CD35-MIN('06 (ind)'!CD$6:CD$37))/(MAX('06 (ind)'!CD$6:CD$37)-MIN('06 (ind)'!CD$6:CD$37))),ABS(-100+(100*(('06 (ind)'!CD35-MIN('06 (ind)'!CD$6:CD$37))/(MAX('06 (ind)'!CD$6:CD$37)-MIN('06 (ind)'!CD$6:CD$37))))))</f>
        <v>1.1142759103484132</v>
      </c>
      <c r="CE36" s="75">
        <f>IF('06 (ind)'!CE$1="si",100*(('06 (ind)'!CE35-MIN('06 (ind)'!CE$6:CE$37))/(MAX('06 (ind)'!CE$6:CE$37)-MIN('06 (ind)'!CE$6:CE$37))),ABS(-100+(100*(('06 (ind)'!CE35-MIN('06 (ind)'!CE$6:CE$37))/(MAX('06 (ind)'!CE$6:CE$37)-MIN('06 (ind)'!CE$6:CE$37))))))</f>
        <v>11.325013721803227</v>
      </c>
      <c r="CF36" s="75">
        <f>IF('06 (ind)'!CF$1="si",100*(('06 (ind)'!CF35-MIN('06 (ind)'!CF$6:CF$37))/(MAX('06 (ind)'!CF$6:CF$37)-MIN('06 (ind)'!CF$6:CF$37))),ABS(-100+(100*(('06 (ind)'!CF35-MIN('06 (ind)'!CF$6:CF$37))/(MAX('06 (ind)'!CF$6:CF$37)-MIN('06 (ind)'!CF$6:CF$37))))))</f>
        <v>5.5969998846012485</v>
      </c>
      <c r="CG36" s="75">
        <f>IF('06 (ind)'!CG$1="si",100*(('06 (ind)'!CG35-MIN('06 (ind)'!CG$6:CG$37))/(MAX('06 (ind)'!CG$6:CG$37)-MIN('06 (ind)'!CG$6:CG$37))),ABS(-100+(100*(('06 (ind)'!CG35-MIN('06 (ind)'!CG$6:CG$37))/(MAX('06 (ind)'!CG$6:CG$37)-MIN('06 (ind)'!CG$6:CG$37))))))</f>
        <v>6.5906892209153316</v>
      </c>
      <c r="CH36" s="75">
        <f>IF('06 (ind)'!CH$1="si",100*(('06 (ind)'!CH35-MIN('06 (ind)'!CH$6:CH$37))/(MAX('06 (ind)'!CH$6:CH$37)-MIN('06 (ind)'!CH$6:CH$37))),ABS(-100+(100*(('06 (ind)'!CH35-MIN('06 (ind)'!CH$6:CH$37))/(MAX('06 (ind)'!CH$6:CH$37)-MIN('06 (ind)'!CH$6:CH$37))))))</f>
        <v>18.750033690240134</v>
      </c>
      <c r="CI36" s="75">
        <f>IF('06 (ind)'!CI$1="si",100*(('06 (ind)'!CI35-MIN('06 (ind)'!CI$6:CI$37))/(MAX('06 (ind)'!CI$6:CI$37)-MIN('06 (ind)'!CI$6:CI$37))),ABS(-100+(100*(('06 (ind)'!CI35-MIN('06 (ind)'!CI$6:CI$37))/(MAX('06 (ind)'!CI$6:CI$37)-MIN('06 (ind)'!CI$6:CI$37))))))</f>
        <v>34.454111236893098</v>
      </c>
      <c r="CJ36" s="75">
        <f>IF('06 (ind)'!CJ$1="si",100*(('06 (ind)'!CJ35-MIN('06 (ind)'!CJ$6:CJ$37))/(MAX('06 (ind)'!CJ$6:CJ$37)-MIN('06 (ind)'!CJ$6:CJ$37))),ABS(-100+(100*(('06 (ind)'!CJ35-MIN('06 (ind)'!CJ$6:CJ$37))/(MAX('06 (ind)'!CJ$6:CJ$37)-MIN('06 (ind)'!CJ$6:CJ$37))))))</f>
        <v>72.743089312074886</v>
      </c>
      <c r="CK36" s="75">
        <f>IF('06 (ind)'!CK$1="si",100*(('06 (ind)'!CK35-MIN('06 (ind)'!CK$6:CK$37))/(MAX('06 (ind)'!CK$6:CK$37)-MIN('06 (ind)'!CK$6:CK$37))),ABS(-100+(100*(('06 (ind)'!CK35-MIN('06 (ind)'!CK$6:CK$37))/(MAX('06 (ind)'!CK$6:CK$37)-MIN('06 (ind)'!CK$6:CK$37))))))</f>
        <v>4.0496957608537274</v>
      </c>
      <c r="CL36" s="75">
        <f>IF('06 (ind)'!CL$1="si",100*(('06 (ind)'!CL35-MIN('06 (ind)'!CL$6:CL$37))/(MAX('06 (ind)'!CL$6:CL$37)-MIN('06 (ind)'!CL$6:CL$37))),ABS(-100+(100*(('06 (ind)'!CL35-MIN('06 (ind)'!CL$6:CL$37))/(MAX('06 (ind)'!CL$6:CL$37)-MIN('06 (ind)'!CL$6:CL$37))))))</f>
        <v>11.921583226398559</v>
      </c>
      <c r="CM36" s="75">
        <f>IF('06 (ind)'!CM$1="si",100*(('06 (ind)'!CM35-MIN('06 (ind)'!CM$6:CM$37))/(MAX('06 (ind)'!CM$6:CM$37)-MIN('06 (ind)'!CM$6:CM$37))),ABS(-100+(100*(('06 (ind)'!CM35-MIN('06 (ind)'!CM$6:CM$37))/(MAX('06 (ind)'!CM$6:CM$37)-MIN('06 (ind)'!CM$6:CM$37))))))</f>
        <v>5.7701838307601063</v>
      </c>
    </row>
    <row r="37" spans="1:91">
      <c r="A37" s="18" t="s">
        <v>438</v>
      </c>
      <c r="B37" s="87">
        <f>IF('06 (ind)'!B$1="si",100*(('06 (ind)'!B36-MIN('06 (ind)'!B$6:B$37))/(MAX('06 (ind)'!B$6:B$37)-MIN('06 (ind)'!B$6:B$37))),ABS(-100+(100*(('06 (ind)'!B36-MIN('06 (ind)'!B$6:B$37))/(MAX('06 (ind)'!B$6:B$37)-MIN('06 (ind)'!B$6:B$37))))))</f>
        <v>4.0673162258931832</v>
      </c>
      <c r="C37" s="87">
        <f>IF('06 (ind)'!C$1="si",100*(('06 (ind)'!C36-MIN('06 (ind)'!C$6:C$37))/(MAX('06 (ind)'!C$6:C$37)-MIN('06 (ind)'!C$6:C$37))),ABS(-100+(100*(('06 (ind)'!C36-MIN('06 (ind)'!C$6:C$37))/(MAX('06 (ind)'!C$6:C$37)-MIN('06 (ind)'!C$6:C$37))))))</f>
        <v>32.433031970660721</v>
      </c>
      <c r="D37" s="87">
        <f>IF('06 (ind)'!D$1="si",100*(('06 (ind)'!D36-MIN('06 (ind)'!D$6:D$37))/(MAX('06 (ind)'!D$6:D$37)-MIN('06 (ind)'!D$6:D$37))),ABS(-100+(100*(('06 (ind)'!D36-MIN('06 (ind)'!D$6:D$37))/(MAX('06 (ind)'!D$6:D$37)-MIN('06 (ind)'!D$6:D$37))))))</f>
        <v>30.26168403179706</v>
      </c>
      <c r="E37" s="87">
        <f>IF('06 (ind)'!E$1="si",100*(('06 (ind)'!E36-MIN('06 (ind)'!E$6:E$37))/(MAX('06 (ind)'!E$6:E$37)-MIN('06 (ind)'!E$6:E$37))),ABS(-100+(100*(('06 (ind)'!E36-MIN('06 (ind)'!E$6:E$37))/(MAX('06 (ind)'!E$6:E$37)-MIN('06 (ind)'!E$6:E$37))))))</f>
        <v>77.812546565340483</v>
      </c>
      <c r="F37" s="87">
        <f>IF('06 (ind)'!F$1="si",100*(('06 (ind)'!F36-MIN('06 (ind)'!F$6:F$37))/(MAX('06 (ind)'!F$6:F$37)-MIN('06 (ind)'!F$6:F$37))),ABS(-100+(100*(('06 (ind)'!F36-MIN('06 (ind)'!F$6:F$37))/(MAX('06 (ind)'!F$6:F$37)-MIN('06 (ind)'!F$6:F$37))))))</f>
        <v>62.345679012345691</v>
      </c>
      <c r="G37" s="87">
        <f>IF('06 (ind)'!G$1="si",100*(('06 (ind)'!G36-MIN('06 (ind)'!G$6:G$37))/(MAX('06 (ind)'!G$6:G$37)-MIN('06 (ind)'!G$6:G$37))),ABS(-100+(100*(('06 (ind)'!G36-MIN('06 (ind)'!G$6:G$37))/(MAX('06 (ind)'!G$6:G$37)-MIN('06 (ind)'!G$6:G$37))))))</f>
        <v>48.447204968944099</v>
      </c>
      <c r="H37" s="87">
        <f>IF('06 (ind)'!H$1="si",100*(('06 (ind)'!H36-MIN('06 (ind)'!H$6:H$37))/(MAX('06 (ind)'!H$6:H$37)-MIN('06 (ind)'!H$6:H$37))),ABS(-100+(100*(('06 (ind)'!H36-MIN('06 (ind)'!H$6:H$37))/(MAX('06 (ind)'!H$6:H$37)-MIN('06 (ind)'!H$6:H$37))))))</f>
        <v>33.128834355828225</v>
      </c>
      <c r="I37" s="87">
        <f>IF('06 (ind)'!I$1="si",100*(('06 (ind)'!I36-MIN('06 (ind)'!I$6:I$37))/(MAX('06 (ind)'!I$6:I$37)-MIN('06 (ind)'!I$6:I$37))),ABS(-100+(100*(('06 (ind)'!I36-MIN('06 (ind)'!I$6:I$37))/(MAX('06 (ind)'!I$6:I$37)-MIN('06 (ind)'!I$6:I$37))))))</f>
        <v>73.563218390804579</v>
      </c>
      <c r="J37" s="87">
        <f>IF('06 (ind)'!J$1="si",100*(('06 (ind)'!J36-MIN('06 (ind)'!J$6:J$37))/(MAX('06 (ind)'!J$6:J$37)-MIN('06 (ind)'!J$6:J$37))),ABS(-100+(100*(('06 (ind)'!J36-MIN('06 (ind)'!J$6:J$37))/(MAX('06 (ind)'!J$6:J$37)-MIN('06 (ind)'!J$6:J$37))))))</f>
        <v>98.037974683544306</v>
      </c>
      <c r="K37" s="87">
        <f>IF('06 (ind)'!K$1="si",100*(('06 (ind)'!K36-MIN('06 (ind)'!K$6:K$37))/(MAX('06 (ind)'!K$6:K$37)-MIN('06 (ind)'!K$6:K$37))),ABS(-100+(100*(('06 (ind)'!K36-MIN('06 (ind)'!K$6:K$37))/(MAX('06 (ind)'!K$6:K$37)-MIN('06 (ind)'!K$6:K$37))))))</f>
        <v>48.532204040333767</v>
      </c>
      <c r="L37" s="87">
        <f>IF('06 (ind)'!L$1="si",100*(('06 (ind)'!L36-MIN('06 (ind)'!L$6:L$37))/(MAX('06 (ind)'!L$6:L$37)-MIN('06 (ind)'!L$6:L$37))),ABS(-100+(100*(('06 (ind)'!L36-MIN('06 (ind)'!L$6:L$37))/(MAX('06 (ind)'!L$6:L$37)-MIN('06 (ind)'!L$6:L$37))))))</f>
        <v>98.889490716139079</v>
      </c>
      <c r="M37" s="87">
        <f>IF('06 (ind)'!M$1="si",100*(('06 (ind)'!M36-MIN('06 (ind)'!M$6:M$37))/(MAX('06 (ind)'!M$6:M$37)-MIN('06 (ind)'!M$6:M$37))),ABS(-100+(100*(('06 (ind)'!M36-MIN('06 (ind)'!M$6:M$37))/(MAX('06 (ind)'!M$6:M$37)-MIN('06 (ind)'!M$6:M$37))))))</f>
        <v>5.3618790285868618</v>
      </c>
      <c r="N37" s="87">
        <f>IF('06 (ind)'!N$1="si",100*(('06 (ind)'!N36-MIN('06 (ind)'!N$6:N$37))/(MAX('06 (ind)'!N$6:N$37)-MIN('06 (ind)'!N$6:N$37))),ABS(-100+(100*(('06 (ind)'!N36-MIN('06 (ind)'!N$6:N$37))/(MAX('06 (ind)'!N$6:N$37)-MIN('06 (ind)'!N$6:N$37))))))</f>
        <v>100</v>
      </c>
      <c r="O37" s="87">
        <f>IF('06 (ind)'!O$1="si",100*(('06 (ind)'!O36-MIN('06 (ind)'!O$6:O$37))/(MAX('06 (ind)'!O$6:O$37)-MIN('06 (ind)'!O$6:O$37))),ABS(-100+(100*(('06 (ind)'!O36-MIN('06 (ind)'!O$6:O$37))/(MAX('06 (ind)'!O$6:O$37)-MIN('06 (ind)'!O$6:O$37))))))</f>
        <v>93.650793650793645</v>
      </c>
      <c r="P37" s="87">
        <f>IF('06 (ind)'!P$1="si",100*(('06 (ind)'!P36-MIN('06 (ind)'!P$6:P$37))/(MAX('06 (ind)'!P$6:P$37)-MIN('06 (ind)'!P$6:P$37))),ABS(-100+(100*(('06 (ind)'!P36-MIN('06 (ind)'!P$6:P$37))/(MAX('06 (ind)'!P$6:P$37)-MIN('06 (ind)'!P$6:P$37))))))</f>
        <v>9.0989692576902179</v>
      </c>
      <c r="Q37" s="87">
        <f>IF('06 (ind)'!Q$1="si",100*(('06 (ind)'!Q36-MIN('06 (ind)'!Q$6:Q$37))/(MAX('06 (ind)'!Q$6:Q$37)-MIN('06 (ind)'!Q$6:Q$37))),ABS(-100+(100*(('06 (ind)'!Q36-MIN('06 (ind)'!Q$6:Q$37))/(MAX('06 (ind)'!Q$6:Q$37)-MIN('06 (ind)'!Q$6:Q$37))))))</f>
        <v>6.8051897432450392</v>
      </c>
      <c r="R37" s="87">
        <f>IF('06 (ind)'!R$1="si",100*(('06 (ind)'!R36-MIN('06 (ind)'!R$6:R$37))/(MAX('06 (ind)'!R$6:R$37)-MIN('06 (ind)'!R$6:R$37))),ABS(-100+(100*(('06 (ind)'!R36-MIN('06 (ind)'!R$6:R$37))/(MAX('06 (ind)'!R$6:R$37)-MIN('06 (ind)'!R$6:R$37))))))</f>
        <v>3.5771192491720425E-3</v>
      </c>
      <c r="S37" s="75">
        <f>ABS(ABS(('06 (ind)'!S36-((MAX('06 (ind)'!S$6:S$37)+MIN('06 (ind)'!S$6:S$37))/2))/(((MAX('06 (ind)'!S$6:S$37)+MIN('06 (ind)'!S$6:S$37))/2)-MAX('06 (ind)'!S$6:S$37))*100)-100)</f>
        <v>5.200836381525221</v>
      </c>
      <c r="T37" s="75">
        <f>IF('06 (ind)'!T$1="si",100*(('06 (ind)'!T36-MIN('06 (ind)'!T$6:T$37))/(MAX('06 (ind)'!T$6:T$37)-MIN('06 (ind)'!T$6:T$37))),ABS(-100+(100*(('06 (ind)'!T36-MIN('06 (ind)'!T$6:T$37))/(MAX('06 (ind)'!T$6:T$37)-MIN('06 (ind)'!T$6:T$37))))))</f>
        <v>0.17367864024097912</v>
      </c>
      <c r="U37" s="75">
        <f>IF('06 (ind)'!U$1="si",100*(('06 (ind)'!U36-MIN('06 (ind)'!U$6:U$37))/(MAX('06 (ind)'!U$6:U$37)-MIN('06 (ind)'!U$6:U$37))),ABS(-100+(100*(('06 (ind)'!U36-MIN('06 (ind)'!U$6:U$37))/(MAX('06 (ind)'!U$6:U$37)-MIN('06 (ind)'!U$6:U$37))))))</f>
        <v>0</v>
      </c>
      <c r="V37" s="75">
        <f>IF('06 (ind)'!V$1="si",100*(('06 (ind)'!V36-MIN('06 (ind)'!V$6:V$37))/(MAX('06 (ind)'!V$6:V$37)-MIN('06 (ind)'!V$6:V$37))),ABS(-100+(100*(('06 (ind)'!V36-MIN('06 (ind)'!V$6:V$37))/(MAX('06 (ind)'!V$6:V$37)-MIN('06 (ind)'!V$6:V$37))))))</f>
        <v>98.895027624309392</v>
      </c>
      <c r="W37" s="75">
        <f>IF('06 (ind)'!W$1="si",100*(('06 (ind)'!W36-MIN('06 (ind)'!W$6:W$37))/(MAX('06 (ind)'!W$6:W$37)-MIN('06 (ind)'!W$6:W$37))),ABS(-100+(100*(('06 (ind)'!W36-MIN('06 (ind)'!W$6:W$37))/(MAX('06 (ind)'!W$6:W$37)-MIN('06 (ind)'!W$6:W$37))))))</f>
        <v>57.79846065168006</v>
      </c>
      <c r="X37" s="75">
        <f>IF('06 (ind)'!X$1="si",100*(('06 (ind)'!X36-MIN('06 (ind)'!X$6:X$37))/(MAX('06 (ind)'!X$6:X$37)-MIN('06 (ind)'!X$6:X$37))),ABS(-100+(100*(('06 (ind)'!X36-MIN('06 (ind)'!X$6:X$37))/(MAX('06 (ind)'!X$6:X$37)-MIN('06 (ind)'!X$6:X$37))))))</f>
        <v>29.224765995581542</v>
      </c>
      <c r="Y37" s="75">
        <f>IF('06 (ind)'!Y$1="si",100*(('06 (ind)'!Y36-MIN('06 (ind)'!Y$6:Y$37))/(MAX('06 (ind)'!Y$6:Y$37)-MIN('06 (ind)'!Y$6:Y$37))),ABS(-100+(100*(('06 (ind)'!Y36-MIN('06 (ind)'!Y$6:Y$37))/(MAX('06 (ind)'!Y$6:Y$37)-MIN('06 (ind)'!Y$6:Y$37))))))</f>
        <v>58.661024584888644</v>
      </c>
      <c r="Z37" s="75">
        <f>IF('06 (ind)'!Z$1="si",100*(('06 (ind)'!Z36-MIN('06 (ind)'!Z$6:Z$37))/(MAX('06 (ind)'!Z$6:Z$37)-MIN('06 (ind)'!Z$6:Z$37))),ABS(-100+(100*(('06 (ind)'!Z36-MIN('06 (ind)'!Z$6:Z$37))/(MAX('06 (ind)'!Z$6:Z$37)-MIN('06 (ind)'!Z$6:Z$37))))))</f>
        <v>19.437037125511566</v>
      </c>
      <c r="AA37" s="75">
        <f>IF('06 (ind)'!AA$1="si",100*(('06 (ind)'!AA36-MIN('06 (ind)'!AA$6:AA$37))/(MAX('06 (ind)'!AA$6:AA$37)-MIN('06 (ind)'!AA$6:AA$37))),ABS(-100+(100*(('06 (ind)'!AA36-MIN('06 (ind)'!AA$6:AA$37))/(MAX('06 (ind)'!AA$6:AA$37)-MIN('06 (ind)'!AA$6:AA$37))))))</f>
        <v>39.936685908041056</v>
      </c>
      <c r="AB37" s="75">
        <f>IF('06 (ind)'!AB$1="si",100*(('06 (ind)'!AB36-MIN('06 (ind)'!AB$6:AB$37))/(MAX('06 (ind)'!AB$6:AB$37)-MIN('06 (ind)'!AB$6:AB$37))),ABS(-100+(100*(('06 (ind)'!AB36-MIN('06 (ind)'!AB$6:AB$37))/(MAX('06 (ind)'!AB$6:AB$37)-MIN('06 (ind)'!AB$6:AB$37))))))</f>
        <v>59.419728426898963</v>
      </c>
      <c r="AC37" s="75">
        <f>IF('06 (ind)'!AC$1="si",100*(('06 (ind)'!AC36-MIN('06 (ind)'!AC$6:AC$37))/(MAX('06 (ind)'!AC$6:AC$37)-MIN('06 (ind)'!AC$6:AC$37))),ABS(-100+(100*(('06 (ind)'!AC36-MIN('06 (ind)'!AC$6:AC$37))/(MAX('06 (ind)'!AC$6:AC$37)-MIN('06 (ind)'!AC$6:AC$37))))))</f>
        <v>56.943478830624109</v>
      </c>
      <c r="AD37" s="75">
        <f>IF('06 (ind)'!AD$1="si",100*(('06 (ind)'!AD36-MIN('06 (ind)'!AD$6:AD$37))/(MAX('06 (ind)'!AD$6:AD$37)-MIN('06 (ind)'!AD$6:AD$37))),ABS(-100+(100*(('06 (ind)'!AD36-MIN('06 (ind)'!AD$6:AD$37))/(MAX('06 (ind)'!AD$6:AD$37)-MIN('06 (ind)'!AD$6:AD$37))))))</f>
        <v>73.339856926103081</v>
      </c>
      <c r="AE37" s="75">
        <f>IF('06 (ind)'!AE$1="si",100*(('06 (ind)'!AE36-MIN('06 (ind)'!AE$6:AE$37))/(MAX('06 (ind)'!AE$6:AE$37)-MIN('06 (ind)'!AE$6:AE$37))),ABS(-100+(100*(('06 (ind)'!AE36-MIN('06 (ind)'!AE$6:AE$37))/(MAX('06 (ind)'!AE$6:AE$37)-MIN('06 (ind)'!AE$6:AE$37))))))</f>
        <v>41.594931850357277</v>
      </c>
      <c r="AF37" s="75">
        <f>IF('06 (ind)'!AF$1="si",100*(('06 (ind)'!AF36-MIN('06 (ind)'!AF$6:AF$37))/(MAX('06 (ind)'!AF$6:AF$37)-MIN('06 (ind)'!AF$6:AF$37))),ABS(-100+(100*(('06 (ind)'!AF36-MIN('06 (ind)'!AF$6:AF$37))/(MAX('06 (ind)'!AF$6:AF$37)-MIN('06 (ind)'!AF$6:AF$37))))))</f>
        <v>40.699452063877494</v>
      </c>
      <c r="AG37" s="75">
        <f>IF('06 (ind)'!AG$1="si",100*(('06 (ind)'!AG36-MIN('06 (ind)'!AG$6:AG$37))/(MAX('06 (ind)'!AG$6:AG$37)-MIN('06 (ind)'!AG$6:AG$37))),ABS(-100+(100*(('06 (ind)'!AG36-MIN('06 (ind)'!AG$6:AG$37))/(MAX('06 (ind)'!AG$6:AG$37)-MIN('06 (ind)'!AG$6:AG$37))))))</f>
        <v>39.779005524861901</v>
      </c>
      <c r="AH37" s="75">
        <f>IF('06 (ind)'!AH$1="si",100*(('06 (ind)'!AH36-MIN('06 (ind)'!AH$6:AH$37))/(MAX('06 (ind)'!AH$6:AH$37)-MIN('06 (ind)'!AH$6:AH$37))),ABS(-100+(100*(('06 (ind)'!AH36-MIN('06 (ind)'!AH$6:AH$37))/(MAX('06 (ind)'!AH$6:AH$37)-MIN('06 (ind)'!AH$6:AH$37))))))</f>
        <v>19.553072625698327</v>
      </c>
      <c r="AI37" s="75">
        <f>IF('06 (ind)'!AI$1="si",100*(('06 (ind)'!AI36-MIN('06 (ind)'!AI$6:AI$37))/(MAX('06 (ind)'!AI$6:AI$37)-MIN('06 (ind)'!AI$6:AI$37))),ABS(-100+(100*(('06 (ind)'!AI36-MIN('06 (ind)'!AI$6:AI$37))/(MAX('06 (ind)'!AI$6:AI$37)-MIN('06 (ind)'!AI$6:AI$37))))))</f>
        <v>2.6856033742674779</v>
      </c>
      <c r="AJ37" s="75">
        <f>IF('06 (ind)'!AJ$1="si",100*(('06 (ind)'!AJ36-MIN('06 (ind)'!AJ$6:AJ$37))/(MAX('06 (ind)'!AJ$6:AJ$37)-MIN('06 (ind)'!AJ$6:AJ$37))),ABS(-100+(100*(('06 (ind)'!AJ36-MIN('06 (ind)'!AJ$6:AJ$37))/(MAX('06 (ind)'!AJ$6:AJ$37)-MIN('06 (ind)'!AJ$6:AJ$37))))))</f>
        <v>62.048331415420051</v>
      </c>
      <c r="AK37" s="75">
        <f>IF('06 (ind)'!AK$1="si",100*(('06 (ind)'!AK36-MIN('06 (ind)'!AK$6:AK$37))/(MAX('06 (ind)'!AK$6:AK$37)-MIN('06 (ind)'!AK$6:AK$37))),ABS(-100+(100*(('06 (ind)'!AK36-MIN('06 (ind)'!AK$6:AK$37))/(MAX('06 (ind)'!AK$6:AK$37)-MIN('06 (ind)'!AK$6:AK$37))))))</f>
        <v>2.6600276289625686</v>
      </c>
      <c r="AL37" s="75">
        <f>IF('06 (ind)'!AL$1="si",100*(('06 (ind)'!AL36-MIN('06 (ind)'!AL$6:AL$37))/(MAX('06 (ind)'!AL$6:AL$37)-MIN('06 (ind)'!AL$6:AL$37))),ABS(-100+(100*(('06 (ind)'!AL36-MIN('06 (ind)'!AL$6:AL$37))/(MAX('06 (ind)'!AL$6:AL$37)-MIN('06 (ind)'!AL$6:AL$37))))))</f>
        <v>78.391867486284909</v>
      </c>
      <c r="AM37" s="75">
        <f>IF('06 (ind)'!AM$1="si",100*(('06 (ind)'!AM36-MIN('06 (ind)'!AM$6:AM$37))/(MAX('06 (ind)'!AM$6:AM$37)-MIN('06 (ind)'!AM$6:AM$37))),ABS(-100+(100*(('06 (ind)'!AM36-MIN('06 (ind)'!AM$6:AM$37))/(MAX('06 (ind)'!AM$6:AM$37)-MIN('06 (ind)'!AM$6:AM$37))))))</f>
        <v>84.687968498009383</v>
      </c>
      <c r="AN37" s="75">
        <f>IF('06 (ind)'!AN$1="si",100*(('06 (ind)'!AN36-MIN('06 (ind)'!AN$6:AN$37))/(MAX('06 (ind)'!AN$6:AN$37)-MIN('06 (ind)'!AN$6:AN$37))),ABS(-100+(100*(('06 (ind)'!AN36-MIN('06 (ind)'!AN$6:AN$37))/(MAX('06 (ind)'!AN$6:AN$37)-MIN('06 (ind)'!AN$6:AN$37))))))</f>
        <v>60.181372845294256</v>
      </c>
      <c r="AO37" s="75">
        <f>IF('06 (ind)'!AO$1="si",100*(('06 (ind)'!AO36-MIN('06 (ind)'!AO$6:AO$37))/(MAX('06 (ind)'!AO$6:AO$37)-MIN('06 (ind)'!AO$6:AO$37))),ABS(-100+(100*(('06 (ind)'!AO36-MIN('06 (ind)'!AO$6:AO$37))/(MAX('06 (ind)'!AO$6:AO$37)-MIN('06 (ind)'!AO$6:AO$37))))))</f>
        <v>69.797372070423108</v>
      </c>
      <c r="AP37" s="75">
        <f>IF('06 (ind)'!AP$1="si",100*(('06 (ind)'!AP36-MIN('06 (ind)'!AP$6:AP$37))/(MAX('06 (ind)'!AP$6:AP$37)-MIN('06 (ind)'!AP$6:AP$37))),ABS(-100+(100*(('06 (ind)'!AP36-MIN('06 (ind)'!AP$6:AP$37))/(MAX('06 (ind)'!AP$6:AP$37)-MIN('06 (ind)'!AP$6:AP$37))))))</f>
        <v>87.198515769944336</v>
      </c>
      <c r="AQ37" s="75">
        <f>IF('06 (ind)'!AQ$1="si",100*(('06 (ind)'!AQ36-MIN('06 (ind)'!AQ$6:AQ$37))/(MAX('06 (ind)'!AQ$6:AQ$37)-MIN('06 (ind)'!AQ$6:AQ$37))),ABS(-100+(100*(('06 (ind)'!AQ36-MIN('06 (ind)'!AQ$6:AQ$37))/(MAX('06 (ind)'!AQ$6:AQ$37)-MIN('06 (ind)'!AQ$6:AQ$37))))))</f>
        <v>6.6681745588970003</v>
      </c>
      <c r="AR37" s="75">
        <f>IF('06 (ind)'!AR$1="si",100*(('06 (ind)'!AR36-MIN('06 (ind)'!AR$6:AR$37))/(MAX('06 (ind)'!AR$6:AR$37)-MIN('06 (ind)'!AR$6:AR$37))),ABS(-100+(100*(('06 (ind)'!AR36-MIN('06 (ind)'!AR$6:AR$37))/(MAX('06 (ind)'!AR$6:AR$37)-MIN('06 (ind)'!AR$6:AR$37))))))</f>
        <v>77.682386516527117</v>
      </c>
      <c r="AS37" s="75">
        <f>IF('06 (ind)'!AS$1="si",100*(('06 (ind)'!AS36-MIN('06 (ind)'!AS$6:AS$37))/(MAX('06 (ind)'!AS$6:AS$37)-MIN('06 (ind)'!AS$6:AS$37))),ABS(-100+(100*(('06 (ind)'!AS36-MIN('06 (ind)'!AS$6:AS$37))/(MAX('06 (ind)'!AS$6:AS$37)-MIN('06 (ind)'!AS$6:AS$37))))))</f>
        <v>69.613259668508292</v>
      </c>
      <c r="AT37" s="75">
        <f>IF('06 (ind)'!AT$1="si",100*(('06 (ind)'!AT36-MIN('06 (ind)'!AT$6:AT$37))/(MAX('06 (ind)'!AT$6:AT$37)-MIN('06 (ind)'!AT$6:AT$37))),ABS(-100+(100*(('06 (ind)'!AT36-MIN('06 (ind)'!AT$6:AT$37))/(MAX('06 (ind)'!AT$6:AT$37)-MIN('06 (ind)'!AT$6:AT$37))))))</f>
        <v>0</v>
      </c>
      <c r="AU37" s="75">
        <f>IF('06 (ind)'!AU$1="si",100*(('06 (ind)'!AU36-MIN('06 (ind)'!AU$6:AU$37))/(MAX('06 (ind)'!AU$6:AU$37)-MIN('06 (ind)'!AU$6:AU$37))),ABS(-100+(100*(('06 (ind)'!AU36-MIN('06 (ind)'!AU$6:AU$37))/(MAX('06 (ind)'!AU$6:AU$37)-MIN('06 (ind)'!AU$6:AU$37))))))</f>
        <v>100</v>
      </c>
      <c r="AV37" s="75">
        <f>IF('06 (ind)'!AV$1="si",100*(('06 (ind)'!AV36-MIN('06 (ind)'!AV$6:AV$37))/(MAX('06 (ind)'!AV$6:AV$37)-MIN('06 (ind)'!AV$6:AV$37))),ABS(-100+(100*(('06 (ind)'!AV36-MIN('06 (ind)'!AV$6:AV$37))/(MAX('06 (ind)'!AV$6:AV$37)-MIN('06 (ind)'!AV$6:AV$37))))))</f>
        <v>73.136915077989599</v>
      </c>
      <c r="AW37" s="75">
        <f>IF('06 (ind)'!AW$1="si",100*(('06 (ind)'!AW36-MIN('06 (ind)'!AW$6:AW$37))/(MAX('06 (ind)'!AW$6:AW$37)-MIN('06 (ind)'!AW$6:AW$37))),ABS(-100+(100*(('06 (ind)'!AW36-MIN('06 (ind)'!AW$6:AW$37))/(MAX('06 (ind)'!AW$6:AW$37)-MIN('06 (ind)'!AW$6:AW$37))))))</f>
        <v>30.41566746602718</v>
      </c>
      <c r="AX37" s="75">
        <f>IF('06 (ind)'!AX$1="si",100*(('06 (ind)'!AX36-MIN('06 (ind)'!AX$6:AX$37))/(MAX('06 (ind)'!AX$6:AX$37)-MIN('06 (ind)'!AX$6:AX$37))),ABS(-100+(100*(('06 (ind)'!AX36-MIN('06 (ind)'!AX$6:AX$37))/(MAX('06 (ind)'!AX$6:AX$37)-MIN('06 (ind)'!AX$6:AX$37))))))</f>
        <v>0</v>
      </c>
      <c r="AY37" s="75">
        <f>IF('06 (ind)'!AY$1="si",100*(('06 (ind)'!AY36-MIN('06 (ind)'!AY$6:AY$37))/(MAX('06 (ind)'!AY$6:AY$37)-MIN('06 (ind)'!AY$6:AY$37))),ABS(-100+(100*(('06 (ind)'!AY36-MIN('06 (ind)'!AY$6:AY$37))/(MAX('06 (ind)'!AY$6:AY$37)-MIN('06 (ind)'!AY$6:AY$37))))))</f>
        <v>28.306374881065675</v>
      </c>
      <c r="AZ37" s="75">
        <f>IF('06 (ind)'!AZ$1="si",100*(('06 (ind)'!AZ36-MIN('06 (ind)'!AZ$6:AZ$37))/(MAX('06 (ind)'!AZ$6:AZ$37)-MIN('06 (ind)'!AZ$6:AZ$37))),ABS(-100+(100*(('06 (ind)'!AZ36-MIN('06 (ind)'!AZ$6:AZ$37))/(MAX('06 (ind)'!AZ$6:AZ$37)-MIN('06 (ind)'!AZ$6:AZ$37))))))</f>
        <v>56.694685683639726</v>
      </c>
      <c r="BA37" s="75">
        <f>IF('06 (ind)'!BA$1="si",100*(('06 (ind)'!BA36-MIN('06 (ind)'!BA$6:BA$37))/(MAX('06 (ind)'!BA$6:BA$37)-MIN('06 (ind)'!BA$6:BA$37))),ABS(-100+(100*(('06 (ind)'!BA36-MIN('06 (ind)'!BA$6:BA$37))/(MAX('06 (ind)'!BA$6:BA$37)-MIN('06 (ind)'!BA$6:BA$37))))))</f>
        <v>26.803729884890114</v>
      </c>
      <c r="BB37" s="75">
        <f>IF('06 (ind)'!BB$1="si",100*(('06 (ind)'!BB36-MIN('06 (ind)'!BB$6:BB$37))/(MAX('06 (ind)'!BB$6:BB$37)-MIN('06 (ind)'!BB$6:BB$37))),ABS(-100+(100*(('06 (ind)'!BB36-MIN('06 (ind)'!BB$6:BB$37))/(MAX('06 (ind)'!BB$6:BB$37)-MIN('06 (ind)'!BB$6:BB$37))))))</f>
        <v>8.7346672489742243</v>
      </c>
      <c r="BC37" s="75">
        <f>IF('06 (ind)'!BC$1="si",100*(('06 (ind)'!BC36-MIN('06 (ind)'!BC$6:BC$37))/(MAX('06 (ind)'!BC$6:BC$37)-MIN('06 (ind)'!BC$6:BC$37))),ABS(-100+(100*(('06 (ind)'!BC36-MIN('06 (ind)'!BC$6:BC$37))/(MAX('06 (ind)'!BC$6:BC$37)-MIN('06 (ind)'!BC$6:BC$37))))))</f>
        <v>52.425627534093501</v>
      </c>
      <c r="BD37" s="75">
        <f>IF('06 (ind)'!BD$1="si",100*(('06 (ind)'!BD36-MIN('06 (ind)'!BD$6:BD$37))/(MAX('06 (ind)'!BD$6:BD$37)-MIN('06 (ind)'!BD$6:BD$37))),ABS(-100+(100*(('06 (ind)'!BD36-MIN('06 (ind)'!BD$6:BD$37))/(MAX('06 (ind)'!BD$6:BD$37)-MIN('06 (ind)'!BD$6:BD$37))))))</f>
        <v>60.094691534836322</v>
      </c>
      <c r="BE37" s="75">
        <f>IF('06 (ind)'!BE$1="si",100*(('06 (ind)'!BE36-MIN('06 (ind)'!BE$6:BE$37))/(MAX('06 (ind)'!BE$6:BE$37)-MIN('06 (ind)'!BE$6:BE$37))),ABS(-100+(100*(('06 (ind)'!BE36-MIN('06 (ind)'!BE$6:BE$37))/(MAX('06 (ind)'!BE$6:BE$37)-MIN('06 (ind)'!BE$6:BE$37))))))</f>
        <v>53.308823529411761</v>
      </c>
      <c r="BF37" s="75">
        <f>IF('06 (ind)'!BF$1="si",100*(('06 (ind)'!BF36-MIN('06 (ind)'!BF$6:BF$37))/(MAX('06 (ind)'!BF$6:BF$37)-MIN('06 (ind)'!BF$6:BF$37))),ABS(-100+(100*(('06 (ind)'!BF36-MIN('06 (ind)'!BF$6:BF$37))/(MAX('06 (ind)'!BF$6:BF$37)-MIN('06 (ind)'!BF$6:BF$37))))))</f>
        <v>53.479900743734596</v>
      </c>
      <c r="BG37" s="75">
        <f>IF('06 (ind)'!BG$1="si",100*(('06 (ind)'!BG36-MIN('06 (ind)'!BG$6:BG$37))/(MAX('06 (ind)'!BG$6:BG$37)-MIN('06 (ind)'!BG$6:BG$37))),ABS(-100+(100*(('06 (ind)'!BG36-MIN('06 (ind)'!BG$6:BG$37))/(MAX('06 (ind)'!BG$6:BG$37)-MIN('06 (ind)'!BG$6:BG$37))))))</f>
        <v>32.266222134836262</v>
      </c>
      <c r="BH37" s="75">
        <f>IF('06 (ind)'!BH$1="si",100*(('06 (ind)'!BH36-MIN('06 (ind)'!BH$6:BH$37))/(MAX('06 (ind)'!BH$6:BH$37)-MIN('06 (ind)'!BH$6:BH$37))),ABS(-100+(100*(('06 (ind)'!BH36-MIN('06 (ind)'!BH$6:BH$37))/(MAX('06 (ind)'!BH$6:BH$37)-MIN('06 (ind)'!BH$6:BH$37))))))</f>
        <v>15.333040567608574</v>
      </c>
      <c r="BI37" s="75">
        <f>IF('06 (ind)'!BI$1="si",100*(('06 (ind)'!BI36-MIN('06 (ind)'!BI$6:BI$37))/(MAX('06 (ind)'!BI$6:BI$37)-MIN('06 (ind)'!BI$6:BI$37))),ABS(-100+(100*(('06 (ind)'!BI36-MIN('06 (ind)'!BI$6:BI$37))/(MAX('06 (ind)'!BI$6:BI$37)-MIN('06 (ind)'!BI$6:BI$37))))))</f>
        <v>93.48224778423463</v>
      </c>
      <c r="BJ37" s="75">
        <f>IF('06 (ind)'!BJ$1="si",100*(('06 (ind)'!BJ36-MIN('06 (ind)'!BJ$6:BJ$37))/(MAX('06 (ind)'!BJ$6:BJ$37)-MIN('06 (ind)'!BJ$6:BJ$37))),ABS(-100+(100*(('06 (ind)'!BJ36-MIN('06 (ind)'!BJ$6:BJ$37))/(MAX('06 (ind)'!BJ$6:BJ$37)-MIN('06 (ind)'!BJ$6:BJ$37))))))</f>
        <v>6.2675856909806038</v>
      </c>
      <c r="BK37" s="75">
        <f>IF('06 (ind)'!BK$1="si",100*(('06 (ind)'!BK36-MIN('06 (ind)'!BK$6:BK$37))/(MAX('06 (ind)'!BK$6:BK$37)-MIN('06 (ind)'!BK$6:BK$37))),ABS(-100+(100*(('06 (ind)'!BK36-MIN('06 (ind)'!BK$6:BK$37))/(MAX('06 (ind)'!BK$6:BK$37)-MIN('06 (ind)'!BK$6:BK$37))))))</f>
        <v>10.925819528146764</v>
      </c>
      <c r="BL37" s="75">
        <f>IF('06 (ind)'!BL$1="si",100*(('06 (ind)'!BL36-MIN('06 (ind)'!BL$6:BL$37))/(MAX('06 (ind)'!BL$6:BL$37)-MIN('06 (ind)'!BL$6:BL$37))),ABS(-100+(100*(('06 (ind)'!BL36-MIN('06 (ind)'!BL$6:BL$37))/(MAX('06 (ind)'!BL$6:BL$37)-MIN('06 (ind)'!BL$6:BL$37))))))</f>
        <v>12</v>
      </c>
      <c r="BM37" s="75">
        <f>IF('06 (ind)'!BM$1="si",100*(('06 (ind)'!BM36-MIN('06 (ind)'!BM$6:BM$37))/(MAX('06 (ind)'!BM$6:BM$37)-MIN('06 (ind)'!BM$6:BM$37))),ABS(-100+(100*(('06 (ind)'!BM36-MIN('06 (ind)'!BM$6:BM$37))/(MAX('06 (ind)'!BM$6:BM$37)-MIN('06 (ind)'!BM$6:BM$37))))))</f>
        <v>6.1576820520746365</v>
      </c>
      <c r="BN37" s="75">
        <f>IF('06 (ind)'!BN$1="si",100*(('06 (ind)'!BN36-MIN('06 (ind)'!BN$6:BN$37))/(MAX('06 (ind)'!BN$6:BN$37)-MIN('06 (ind)'!BN$6:BN$37))),ABS(-100+(100*(('06 (ind)'!BN36-MIN('06 (ind)'!BN$6:BN$37))/(MAX('06 (ind)'!BN$6:BN$37)-MIN('06 (ind)'!BN$6:BN$37))))))</f>
        <v>25.388052660082582</v>
      </c>
      <c r="BO37" s="75">
        <f>IF('06 (ind)'!BO$1="si",100*(('06 (ind)'!BO36-MIN('06 (ind)'!BO$6:BO$37))/(MAX('06 (ind)'!BO$6:BO$37)-MIN('06 (ind)'!BO$6:BO$37))),ABS(-100+(100*(('06 (ind)'!BO36-MIN('06 (ind)'!BO$6:BO$37))/(MAX('06 (ind)'!BO$6:BO$37)-MIN('06 (ind)'!BO$6:BO$37))))))</f>
        <v>32.493327739610237</v>
      </c>
      <c r="BP37" s="75">
        <f>IF('06 (ind)'!BP$1="si",100*(('06 (ind)'!BP36-MIN('06 (ind)'!BP$6:BP$37))/(MAX('06 (ind)'!BP$6:BP$37)-MIN('06 (ind)'!BP$6:BP$37))),ABS(-100+(100*(('06 (ind)'!BP36-MIN('06 (ind)'!BP$6:BP$37))/(MAX('06 (ind)'!BP$6:BP$37)-MIN('06 (ind)'!BP$6:BP$37))))))</f>
        <v>24.522735864698493</v>
      </c>
      <c r="BQ37" s="75">
        <f>IF('06 (ind)'!BQ$1="si",100*(('06 (ind)'!BQ36-MIN('06 (ind)'!BQ$6:BQ$37))/(MAX('06 (ind)'!BQ$6:BQ$37)-MIN('06 (ind)'!BQ$6:BQ$37))),ABS(-100+(100*(('06 (ind)'!BQ36-MIN('06 (ind)'!BQ$6:BQ$37))/(MAX('06 (ind)'!BQ$6:BQ$37)-MIN('06 (ind)'!BQ$6:BQ$37))))))</f>
        <v>55.086452309124169</v>
      </c>
      <c r="BR37" s="75">
        <f>IF('06 (ind)'!BR$1="si",100*(('06 (ind)'!BR36-MIN('06 (ind)'!BR$6:BR$37))/(MAX('06 (ind)'!BR$6:BR$37)-MIN('06 (ind)'!BR$6:BR$37))),ABS(-100+(100*(('06 (ind)'!BR36-MIN('06 (ind)'!BR$6:BR$37))/(MAX('06 (ind)'!BP$6:BP$37)-MIN('06 (ind)'!BR$6:BR$37))))))</f>
        <v>14.184164755110784</v>
      </c>
      <c r="BS37" s="75">
        <f>IF('06 (ind)'!BS$1="si",100*(('06 (ind)'!BS36-MIN('06 (ind)'!BS$6:BS$37))/(MAX('06 (ind)'!BS$6:BS$37)-MIN('06 (ind)'!BS$6:BS$37))),ABS(-100+(100*(('06 (ind)'!BS36-MIN('06 (ind)'!BS$6:BS$37))/(MAX('06 (ind)'!BQ$6:BQ$37)-MIN('06 (ind)'!BS$6:BS$37))))))</f>
        <v>64.058949803438054</v>
      </c>
      <c r="BT37" s="75">
        <f>IF('06 (ind)'!BT$1="si",100*(('06 (ind)'!BT36-MIN('06 (ind)'!BT$6:BT$37))/(MAX('06 (ind)'!BT$6:BT$37)-MIN('06 (ind)'!BT$6:BT$37))),ABS(-100+(100*(('06 (ind)'!BT36-MIN('06 (ind)'!BT$6:BT$37))/(MAX('06 (ind)'!BR$6:BR$37)-MIN('06 (ind)'!BT$6:BT$37))))))</f>
        <v>92.248807499999998</v>
      </c>
      <c r="BU37" s="75">
        <f>IF('06 (ind)'!BU$1="si",100*(('06 (ind)'!BU36-MIN('06 (ind)'!BU$6:BU$37))/(MAX('06 (ind)'!BU$6:BU$37)-MIN('06 (ind)'!BU$6:BU$37))),ABS(-100+(100*(('06 (ind)'!BU36-MIN('06 (ind)'!BU$6:BU$37))/(MAX('06 (ind)'!BU$6:BU$37)-MIN('06 (ind)'!BU$6:BU$37))))))</f>
        <v>48.482102401449936</v>
      </c>
      <c r="BV37" s="75">
        <f>IF('06 (ind)'!BV$1="si",100*(('06 (ind)'!BV36-MIN('06 (ind)'!BV$6:BV$37))/(MAX('06 (ind)'!BV$6:BV$37)-MIN('06 (ind)'!BV$6:BV$37))),ABS(-100+(100*(('06 (ind)'!BV36-MIN('06 (ind)'!BV$6:BV$37))/(MAX('06 (ind)'!BV$6:BV$37)-MIN('06 (ind)'!BV$6:BV$37))))))</f>
        <v>60.053539559785854</v>
      </c>
      <c r="BW37" s="75">
        <f>IF('06 (ind)'!BW$1="si",100*(('06 (ind)'!BW36-MIN('06 (ind)'!BW$6:BW$37))/(MAX('06 (ind)'!BW$6:BW$37)-MIN('06 (ind)'!BW$6:BW$37))),ABS(-100+(100*(('06 (ind)'!BW36-MIN('06 (ind)'!BW$6:BW$37))/(MAX('06 (ind)'!BW$6:BW$37)-MIN('06 (ind)'!BW$6:BW$37))))))</f>
        <v>71.872949205932528</v>
      </c>
      <c r="BX37" s="75">
        <f>IF('06 (ind)'!BX$1="si",100*(('06 (ind)'!BX36-MIN('06 (ind)'!BX$6:BX$37))/(MAX('06 (ind)'!BX$6:BX$37)-MIN('06 (ind)'!BX$6:BX$37))),ABS(-100+(100*(('06 (ind)'!BX36-MIN('06 (ind)'!BX$6:BX$37))/(MAX('06 (ind)'!BX$6:BX$37)-MIN('06 (ind)'!BX$6:BX$37))))))</f>
        <v>18.395091815010446</v>
      </c>
      <c r="BY37" s="75">
        <f>IF('06 (ind)'!BY$1="si",100*(('06 (ind)'!BY36-MIN('06 (ind)'!BY$6:BY$37))/(MAX('06 (ind)'!BY$6:BY$37)-MIN('06 (ind)'!BY$6:BY$37))),ABS(-100+(100*(('06 (ind)'!BY36-MIN('06 (ind)'!BY$6:BY$37))/(MAX('06 (ind)'!BY$6:BY$37)-MIN('06 (ind)'!BY$6:BY$37))))))</f>
        <v>100</v>
      </c>
      <c r="BZ37" s="75">
        <f>IF('06 (ind)'!BZ$1="si",100*(('06 (ind)'!BZ36-MIN('06 (ind)'!BZ$6:BZ$37))/(MAX('06 (ind)'!BZ$6:BZ$37)-MIN('06 (ind)'!BZ$6:BZ$37))),ABS(-100+(100*(('06 (ind)'!BZ36-MIN('06 (ind)'!BZ$6:BZ$37))/(MAX('06 (ind)'!BZ$6:BZ$37)-MIN('06 (ind)'!BZ$6:BZ$37))))))</f>
        <v>94.128255189769405</v>
      </c>
      <c r="CA37" s="75">
        <f>IF('06 (ind)'!CA$1="si",100*(('06 (ind)'!CA36-MIN('06 (ind)'!CA$6:CA$37))/(MAX('06 (ind)'!CA$6:CA$37)-MIN('06 (ind)'!CA$6:CA$37))),ABS(-100+(100*(('06 (ind)'!CA36-MIN('06 (ind)'!CA$6:CA$37))/(MAX('06 (ind)'!CA$6:CA$37)-MIN('06 (ind)'!CA$6:CA$37))))))</f>
        <v>0</v>
      </c>
      <c r="CB37" s="75">
        <f>IF('06 (ind)'!CB$1="si",100*(('06 (ind)'!CB36-MIN('06 (ind)'!CB$6:CB$37))/(MAX('06 (ind)'!CB$6:CB$37)-MIN('06 (ind)'!CB$6:CB$37))),ABS(-100+(100*(('06 (ind)'!CB36-MIN('06 (ind)'!CB$6:CB$37))/(MAX('06 (ind)'!CB$6:CB$37)-MIN('06 (ind)'!CB$6:CB$37))))))</f>
        <v>71.914893617021278</v>
      </c>
      <c r="CC37" s="75">
        <f>IF('06 (ind)'!CC$1="si",100*(('06 (ind)'!CC36-MIN('06 (ind)'!CC$6:CC$37))/(MAX('06 (ind)'!CC$6:CC$37)-MIN('06 (ind)'!CC$6:CC$37))),ABS(-100+(100*(('06 (ind)'!CC36-MIN('06 (ind)'!CC$6:CC$37))/(MAX('06 (ind)'!CC$6:CC$37)-MIN('06 (ind)'!CC$6:CC$37))))))</f>
        <v>26.775163311198952</v>
      </c>
      <c r="CD37" s="75">
        <f>IF('06 (ind)'!CD$1="si",100*(('06 (ind)'!CD36-MIN('06 (ind)'!CD$6:CD$37))/(MAX('06 (ind)'!CD$6:CD$37)-MIN('06 (ind)'!CD$6:CD$37))),ABS(-100+(100*(('06 (ind)'!CD36-MIN('06 (ind)'!CD$6:CD$37))/(MAX('06 (ind)'!CD$6:CD$37)-MIN('06 (ind)'!CD$6:CD$37))))))</f>
        <v>3.9373844506223845</v>
      </c>
      <c r="CE37" s="75">
        <f>IF('06 (ind)'!CE$1="si",100*(('06 (ind)'!CE36-MIN('06 (ind)'!CE$6:CE$37))/(MAX('06 (ind)'!CE$6:CE$37)-MIN('06 (ind)'!CE$6:CE$37))),ABS(-100+(100*(('06 (ind)'!CE36-MIN('06 (ind)'!CE$6:CE$37))/(MAX('06 (ind)'!CE$6:CE$37)-MIN('06 (ind)'!CE$6:CE$37))))))</f>
        <v>15.501541175560488</v>
      </c>
      <c r="CF37" s="75">
        <f>IF('06 (ind)'!CF$1="si",100*(('06 (ind)'!CF36-MIN('06 (ind)'!CF$6:CF$37))/(MAX('06 (ind)'!CF$6:CF$37)-MIN('06 (ind)'!CF$6:CF$37))),ABS(-100+(100*(('06 (ind)'!CF36-MIN('06 (ind)'!CF$6:CF$37))/(MAX('06 (ind)'!CF$6:CF$37)-MIN('06 (ind)'!CF$6:CF$37))))))</f>
        <v>7.922724535354547</v>
      </c>
      <c r="CG37" s="75">
        <f>IF('06 (ind)'!CG$1="si",100*(('06 (ind)'!CG36-MIN('06 (ind)'!CG$6:CG$37))/(MAX('06 (ind)'!CG$6:CG$37)-MIN('06 (ind)'!CG$6:CG$37))),ABS(-100+(100*(('06 (ind)'!CG36-MIN('06 (ind)'!CG$6:CG$37))/(MAX('06 (ind)'!CG$6:CG$37)-MIN('06 (ind)'!CG$6:CG$37))))))</f>
        <v>7.9444895025850339</v>
      </c>
      <c r="CH37" s="75">
        <f>IF('06 (ind)'!CH$1="si",100*(('06 (ind)'!CH36-MIN('06 (ind)'!CH$6:CH$37))/(MAX('06 (ind)'!CH$6:CH$37)-MIN('06 (ind)'!CH$6:CH$37))),ABS(-100+(100*(('06 (ind)'!CH36-MIN('06 (ind)'!CH$6:CH$37))/(MAX('06 (ind)'!CH$6:CH$37)-MIN('06 (ind)'!CH$6:CH$37))))))</f>
        <v>23.039658967353837</v>
      </c>
      <c r="CI37" s="75">
        <f>IF('06 (ind)'!CI$1="si",100*(('06 (ind)'!CI36-MIN('06 (ind)'!CI$6:CI$37))/(MAX('06 (ind)'!CI$6:CI$37)-MIN('06 (ind)'!CI$6:CI$37))),ABS(-100+(100*(('06 (ind)'!CI36-MIN('06 (ind)'!CI$6:CI$37))/(MAX('06 (ind)'!CI$6:CI$37)-MIN('06 (ind)'!CI$6:CI$37))))))</f>
        <v>0.79427059617628915</v>
      </c>
      <c r="CJ37" s="75">
        <f>IF('06 (ind)'!CJ$1="si",100*(('06 (ind)'!CJ36-MIN('06 (ind)'!CJ$6:CJ$37))/(MAX('06 (ind)'!CJ$6:CJ$37)-MIN('06 (ind)'!CJ$6:CJ$37))),ABS(-100+(100*(('06 (ind)'!CJ36-MIN('06 (ind)'!CJ$6:CJ$37))/(MAX('06 (ind)'!CJ$6:CJ$37)-MIN('06 (ind)'!CJ$6:CJ$37))))))</f>
        <v>94.514549371907947</v>
      </c>
      <c r="CK37" s="75">
        <f>IF('06 (ind)'!CK$1="si",100*(('06 (ind)'!CK36-MIN('06 (ind)'!CK$6:CK$37))/(MAX('06 (ind)'!CK$6:CK$37)-MIN('06 (ind)'!CK$6:CK$37))),ABS(-100+(100*(('06 (ind)'!CK36-MIN('06 (ind)'!CK$6:CK$37))/(MAX('06 (ind)'!CK$6:CK$37)-MIN('06 (ind)'!CK$6:CK$37))))))</f>
        <v>7.9022963804991093</v>
      </c>
      <c r="CL37" s="75">
        <f>IF('06 (ind)'!CL$1="si",100*(('06 (ind)'!CL36-MIN('06 (ind)'!CL$6:CL$37))/(MAX('06 (ind)'!CL$6:CL$37)-MIN('06 (ind)'!CL$6:CL$37))),ABS(-100+(100*(('06 (ind)'!CL36-MIN('06 (ind)'!CL$6:CL$37))/(MAX('06 (ind)'!CL$6:CL$37)-MIN('06 (ind)'!CL$6:CL$37))))))</f>
        <v>4.4913288906899433</v>
      </c>
      <c r="CM37" s="75">
        <f>IF('06 (ind)'!CM$1="si",100*(('06 (ind)'!CM36-MIN('06 (ind)'!CM$6:CM$37))/(MAX('06 (ind)'!CM$6:CM$37)-MIN('06 (ind)'!CM$6:CM$37))),ABS(-100+(100*(('06 (ind)'!CM36-MIN('06 (ind)'!CM$6:CM$37))/(MAX('06 (ind)'!CM$6:CM$37)-MIN('06 (ind)'!CM$6:CM$37))))))</f>
        <v>18.468562249439156</v>
      </c>
    </row>
    <row r="38" spans="1:91">
      <c r="A38" s="18" t="s">
        <v>439</v>
      </c>
      <c r="B38" s="87">
        <f>IF('06 (ind)'!B$1="si",100*(('06 (ind)'!B37-MIN('06 (ind)'!B$6:B$37))/(MAX('06 (ind)'!B$6:B$37)-MIN('06 (ind)'!B$6:B$37))),ABS(-100+(100*(('06 (ind)'!B37-MIN('06 (ind)'!B$6:B$37))/(MAX('06 (ind)'!B$6:B$37)-MIN('06 (ind)'!B$6:B$37))))))</f>
        <v>0.799909999646088</v>
      </c>
      <c r="C38" s="87">
        <f>IF('06 (ind)'!C$1="si",100*(('06 (ind)'!C37-MIN('06 (ind)'!C$6:C$37))/(MAX('06 (ind)'!C$6:C$37)-MIN('06 (ind)'!C$6:C$37))),ABS(-100+(100*(('06 (ind)'!C37-MIN('06 (ind)'!C$6:C$37))/(MAX('06 (ind)'!C$6:C$37)-MIN('06 (ind)'!C$6:C$37))))))</f>
        <v>31.688850958078831</v>
      </c>
      <c r="D38" s="87">
        <f>IF('06 (ind)'!D$1="si",100*(('06 (ind)'!D37-MIN('06 (ind)'!D$6:D$37))/(MAX('06 (ind)'!D$6:D$37)-MIN('06 (ind)'!D$6:D$37))),ABS(-100+(100*(('06 (ind)'!D37-MIN('06 (ind)'!D$6:D$37))/(MAX('06 (ind)'!D$6:D$37)-MIN('06 (ind)'!D$6:D$37))))))</f>
        <v>81.949139069200015</v>
      </c>
      <c r="E38" s="87">
        <f>IF('06 (ind)'!E$1="si",100*(('06 (ind)'!E37-MIN('06 (ind)'!E$6:E$37))/(MAX('06 (ind)'!E$6:E$37)-MIN('06 (ind)'!E$6:E$37))),ABS(-100+(100*(('06 (ind)'!E37-MIN('06 (ind)'!E$6:E$37))/(MAX('06 (ind)'!E$6:E$37)-MIN('06 (ind)'!E$6:E$37))))))</f>
        <v>76.486365668305766</v>
      </c>
      <c r="F38" s="87">
        <f>IF('06 (ind)'!F$1="si",100*(('06 (ind)'!F37-MIN('06 (ind)'!F$6:F$37))/(MAX('06 (ind)'!F$6:F$37)-MIN('06 (ind)'!F$6:F$37))),ABS(-100+(100*(('06 (ind)'!F37-MIN('06 (ind)'!F$6:F$37))/(MAX('06 (ind)'!F$6:F$37)-MIN('06 (ind)'!F$6:F$37))))))</f>
        <v>90.123456790123441</v>
      </c>
      <c r="G38" s="87">
        <f>IF('06 (ind)'!G$1="si",100*(('06 (ind)'!G37-MIN('06 (ind)'!G$6:G$37))/(MAX('06 (ind)'!G$6:G$37)-MIN('06 (ind)'!G$6:G$37))),ABS(-100+(100*(('06 (ind)'!G37-MIN('06 (ind)'!G$6:G$37))/(MAX('06 (ind)'!G$6:G$37)-MIN('06 (ind)'!G$6:G$37))))))</f>
        <v>40.993788819875768</v>
      </c>
      <c r="H38" s="87">
        <f>IF('06 (ind)'!H$1="si",100*(('06 (ind)'!H37-MIN('06 (ind)'!H$6:H$37))/(MAX('06 (ind)'!H$6:H$37)-MIN('06 (ind)'!H$6:H$37))),ABS(-100+(100*(('06 (ind)'!H37-MIN('06 (ind)'!H$6:H$37))/(MAX('06 (ind)'!H$6:H$37)-MIN('06 (ind)'!H$6:H$37))))))</f>
        <v>47.239263803680984</v>
      </c>
      <c r="I38" s="87">
        <f>IF('06 (ind)'!I$1="si",100*(('06 (ind)'!I37-MIN('06 (ind)'!I$6:I$37))/(MAX('06 (ind)'!I$6:I$37)-MIN('06 (ind)'!I$6:I$37))),ABS(-100+(100*(('06 (ind)'!I37-MIN('06 (ind)'!I$6:I$37))/(MAX('06 (ind)'!I$6:I$37)-MIN('06 (ind)'!I$6:I$37))))))</f>
        <v>52.873563218390807</v>
      </c>
      <c r="J38" s="87">
        <f>IF('06 (ind)'!J$1="si",100*(('06 (ind)'!J37-MIN('06 (ind)'!J$6:J$37))/(MAX('06 (ind)'!J$6:J$37)-MIN('06 (ind)'!J$6:J$37))),ABS(-100+(100*(('06 (ind)'!J37-MIN('06 (ind)'!J$6:J$37))/(MAX('06 (ind)'!J$6:J$37)-MIN('06 (ind)'!J$6:J$37))))))</f>
        <v>93.924050632911388</v>
      </c>
      <c r="K38" s="87">
        <f>IF('06 (ind)'!K$1="si",100*(('06 (ind)'!K37-MIN('06 (ind)'!K$6:K$37))/(MAX('06 (ind)'!K$6:K$37)-MIN('06 (ind)'!K$6:K$37))),ABS(-100+(100*(('06 (ind)'!K37-MIN('06 (ind)'!K$6:K$37))/(MAX('06 (ind)'!K$6:K$37)-MIN('06 (ind)'!K$6:K$37))))))</f>
        <v>23.128713122432625</v>
      </c>
      <c r="L38" s="87">
        <f>IF('06 (ind)'!L$1="si",100*(('06 (ind)'!L37-MIN('06 (ind)'!L$6:L$37))/(MAX('06 (ind)'!L$6:L$37)-MIN('06 (ind)'!L$6:L$37))),ABS(-100+(100*(('06 (ind)'!L37-MIN('06 (ind)'!L$6:L$37))/(MAX('06 (ind)'!L$6:L$37)-MIN('06 (ind)'!L$6:L$37))))))</f>
        <v>84.544675078126204</v>
      </c>
      <c r="M38" s="87">
        <f>IF('06 (ind)'!M$1="si",100*(('06 (ind)'!M37-MIN('06 (ind)'!M$6:M$37))/(MAX('06 (ind)'!M$6:M$37)-MIN('06 (ind)'!M$6:M$37))),ABS(-100+(100*(('06 (ind)'!M37-MIN('06 (ind)'!M$6:M$37))/(MAX('06 (ind)'!M$6:M$37)-MIN('06 (ind)'!M$6:M$37))))))</f>
        <v>5.4656079444021852</v>
      </c>
      <c r="N38" s="87">
        <f>IF('06 (ind)'!N$1="si",100*(('06 (ind)'!N37-MIN('06 (ind)'!N$6:N$37))/(MAX('06 (ind)'!N$6:N$37)-MIN('06 (ind)'!N$6:N$37))),ABS(-100+(100*(('06 (ind)'!N37-MIN('06 (ind)'!N$6:N$37))/(MAX('06 (ind)'!N$6:N$37)-MIN('06 (ind)'!N$6:N$37))))))</f>
        <v>61.763716724126027</v>
      </c>
      <c r="O38" s="87">
        <f>IF('06 (ind)'!O$1="si",100*(('06 (ind)'!O37-MIN('06 (ind)'!O$6:O$37))/(MAX('06 (ind)'!O$6:O$37)-MIN('06 (ind)'!O$6:O$37))),ABS(-100+(100*(('06 (ind)'!O37-MIN('06 (ind)'!O$6:O$37))/(MAX('06 (ind)'!O$6:O$37)-MIN('06 (ind)'!O$6:O$37))))))</f>
        <v>93.650793650793645</v>
      </c>
      <c r="P38" s="87">
        <f>IF('06 (ind)'!P$1="si",100*(('06 (ind)'!P37-MIN('06 (ind)'!P$6:P$37))/(MAX('06 (ind)'!P$6:P$37)-MIN('06 (ind)'!P$6:P$37))),ABS(-100+(100*(('06 (ind)'!P37-MIN('06 (ind)'!P$6:P$37))/(MAX('06 (ind)'!P$6:P$37)-MIN('06 (ind)'!P$6:P$37))))))</f>
        <v>1.0245390888273864E-2</v>
      </c>
      <c r="Q38" s="87">
        <f>IF('06 (ind)'!Q$1="si",100*(('06 (ind)'!Q37-MIN('06 (ind)'!Q$6:Q$37))/(MAX('06 (ind)'!Q$6:Q$37)-MIN('06 (ind)'!Q$6:Q$37))),ABS(-100+(100*(('06 (ind)'!Q37-MIN('06 (ind)'!Q$6:Q$37))/(MAX('06 (ind)'!Q$6:Q$37)-MIN('06 (ind)'!Q$6:Q$37))))))</f>
        <v>4.1482337307147876</v>
      </c>
      <c r="R38" s="87">
        <f>IF('06 (ind)'!R$1="si",100*(('06 (ind)'!R37-MIN('06 (ind)'!R$6:R$37))/(MAX('06 (ind)'!R$6:R$37)-MIN('06 (ind)'!R$6:R$37))),ABS(-100+(100*(('06 (ind)'!R37-MIN('06 (ind)'!R$6:R$37))/(MAX('06 (ind)'!R$6:R$37)-MIN('06 (ind)'!R$6:R$37))))))</f>
        <v>0.28221065977282728</v>
      </c>
      <c r="S38" s="75">
        <f>ABS(ABS(('06 (ind)'!S37-((MAX('06 (ind)'!S$6:S$37)+MIN('06 (ind)'!S$6:S$37))/2))/(((MAX('06 (ind)'!S$6:S$37)+MIN('06 (ind)'!S$6:S$37))/2)-MAX('06 (ind)'!S$6:S$37))*100)-100)</f>
        <v>70.378982607426209</v>
      </c>
      <c r="T38" s="75">
        <f>IF('06 (ind)'!T$1="si",100*(('06 (ind)'!T37-MIN('06 (ind)'!T$6:T$37))/(MAX('06 (ind)'!T$6:T$37)-MIN('06 (ind)'!T$6:T$37))),ABS(-100+(100*(('06 (ind)'!T37-MIN('06 (ind)'!T$6:T$37))/(MAX('06 (ind)'!T$6:T$37)-MIN('06 (ind)'!T$6:T$37))))))</f>
        <v>2.6712136699563085</v>
      </c>
      <c r="U38" s="75">
        <f>IF('06 (ind)'!U$1="si",100*(('06 (ind)'!U37-MIN('06 (ind)'!U$6:U$37))/(MAX('06 (ind)'!U$6:U$37)-MIN('06 (ind)'!U$6:U$37))),ABS(-100+(100*(('06 (ind)'!U37-MIN('06 (ind)'!U$6:U$37))/(MAX('06 (ind)'!U$6:U$37)-MIN('06 (ind)'!U$6:U$37))))))</f>
        <v>50</v>
      </c>
      <c r="V38" s="75">
        <f>IF('06 (ind)'!V$1="si",100*(('06 (ind)'!V37-MIN('06 (ind)'!V$6:V$37))/(MAX('06 (ind)'!V$6:V$37)-MIN('06 (ind)'!V$6:V$37))),ABS(-100+(100*(('06 (ind)'!V37-MIN('06 (ind)'!V$6:V$37))/(MAX('06 (ind)'!V$6:V$37)-MIN('06 (ind)'!V$6:V$37))))))</f>
        <v>97.237569060773481</v>
      </c>
      <c r="W38" s="75">
        <f>IF('06 (ind)'!W$1="si",100*(('06 (ind)'!W37-MIN('06 (ind)'!W$6:W$37))/(MAX('06 (ind)'!W$6:W$37)-MIN('06 (ind)'!W$6:W$37))),ABS(-100+(100*(('06 (ind)'!W37-MIN('06 (ind)'!W$6:W$37))/(MAX('06 (ind)'!W$6:W$37)-MIN('06 (ind)'!W$6:W$37))))))</f>
        <v>31.838540726024924</v>
      </c>
      <c r="X38" s="75">
        <f>IF('06 (ind)'!X$1="si",100*(('06 (ind)'!X37-MIN('06 (ind)'!X$6:X$37))/(MAX('06 (ind)'!X$6:X$37)-MIN('06 (ind)'!X$6:X$37))),ABS(-100+(100*(('06 (ind)'!X37-MIN('06 (ind)'!X$6:X$37))/(MAX('06 (ind)'!X$6:X$37)-MIN('06 (ind)'!X$6:X$37))))))</f>
        <v>62.411539679472405</v>
      </c>
      <c r="Y38" s="75">
        <f>IF('06 (ind)'!Y$1="si",100*(('06 (ind)'!Y37-MIN('06 (ind)'!Y$6:Y$37))/(MAX('06 (ind)'!Y$6:Y$37)-MIN('06 (ind)'!Y$6:Y$37))),ABS(-100+(100*(('06 (ind)'!Y37-MIN('06 (ind)'!Y$6:Y$37))/(MAX('06 (ind)'!Y$6:Y$37)-MIN('06 (ind)'!Y$6:Y$37))))))</f>
        <v>42.854614493499788</v>
      </c>
      <c r="Z38" s="75">
        <f>IF('06 (ind)'!Z$1="si",100*(('06 (ind)'!Z37-MIN('06 (ind)'!Z$6:Z$37))/(MAX('06 (ind)'!Z$6:Z$37)-MIN('06 (ind)'!Z$6:Z$37))),ABS(-100+(100*(('06 (ind)'!Z37-MIN('06 (ind)'!Z$6:Z$37))/(MAX('06 (ind)'!Z$6:Z$37)-MIN('06 (ind)'!Z$6:Z$37))))))</f>
        <v>48.549577198372951</v>
      </c>
      <c r="AA38" s="75">
        <f>IF('06 (ind)'!AA$1="si",100*(('06 (ind)'!AA37-MIN('06 (ind)'!AA$6:AA$37))/(MAX('06 (ind)'!AA$6:AA$37)-MIN('06 (ind)'!AA$6:AA$37))),ABS(-100+(100*(('06 (ind)'!AA37-MIN('06 (ind)'!AA$6:AA$37))/(MAX('06 (ind)'!AA$6:AA$37)-MIN('06 (ind)'!AA$6:AA$37))))))</f>
        <v>58.430006847802694</v>
      </c>
      <c r="AB38" s="75">
        <f>IF('06 (ind)'!AB$1="si",100*(('06 (ind)'!AB37-MIN('06 (ind)'!AB$6:AB$37))/(MAX('06 (ind)'!AB$6:AB$37)-MIN('06 (ind)'!AB$6:AB$37))),ABS(-100+(100*(('06 (ind)'!AB37-MIN('06 (ind)'!AB$6:AB$37))/(MAX('06 (ind)'!AB$6:AB$37)-MIN('06 (ind)'!AB$6:AB$37))))))</f>
        <v>55.658566328732803</v>
      </c>
      <c r="AC38" s="75">
        <f>IF('06 (ind)'!AC$1="si",100*(('06 (ind)'!AC37-MIN('06 (ind)'!AC$6:AC$37))/(MAX('06 (ind)'!AC$6:AC$37)-MIN('06 (ind)'!AC$6:AC$37))),ABS(-100+(100*(('06 (ind)'!AC37-MIN('06 (ind)'!AC$6:AC$37))/(MAX('06 (ind)'!AC$6:AC$37)-MIN('06 (ind)'!AC$6:AC$37))))))</f>
        <v>46.370718947559318</v>
      </c>
      <c r="AD38" s="75">
        <f>IF('06 (ind)'!AD$1="si",100*(('06 (ind)'!AD37-MIN('06 (ind)'!AD$6:AD$37))/(MAX('06 (ind)'!AD$6:AD$37)-MIN('06 (ind)'!AD$6:AD$37))),ABS(-100+(100*(('06 (ind)'!AD37-MIN('06 (ind)'!AD$6:AD$37))/(MAX('06 (ind)'!AD$6:AD$37)-MIN('06 (ind)'!AD$6:AD$37))))))</f>
        <v>46.687209709433859</v>
      </c>
      <c r="AE38" s="75">
        <f>IF('06 (ind)'!AE$1="si",100*(('06 (ind)'!AE37-MIN('06 (ind)'!AE$6:AE$37))/(MAX('06 (ind)'!AE$6:AE$37)-MIN('06 (ind)'!AE$6:AE$37))),ABS(-100+(100*(('06 (ind)'!AE37-MIN('06 (ind)'!AE$6:AE$37))/(MAX('06 (ind)'!AE$6:AE$37)-MIN('06 (ind)'!AE$6:AE$37))))))</f>
        <v>46.702235899201547</v>
      </c>
      <c r="AF38" s="75">
        <f>IF('06 (ind)'!AF$1="si",100*(('06 (ind)'!AF37-MIN('06 (ind)'!AF$6:AF$37))/(MAX('06 (ind)'!AF$6:AF$37)-MIN('06 (ind)'!AF$6:AF$37))),ABS(-100+(100*(('06 (ind)'!AF37-MIN('06 (ind)'!AF$6:AF$37))/(MAX('06 (ind)'!AF$6:AF$37)-MIN('06 (ind)'!AF$6:AF$37))))))</f>
        <v>85.993174682622737</v>
      </c>
      <c r="AG38" s="75">
        <f>IF('06 (ind)'!AG$1="si",100*(('06 (ind)'!AG37-MIN('06 (ind)'!AG$6:AG$37))/(MAX('06 (ind)'!AG$6:AG$37)-MIN('06 (ind)'!AG$6:AG$37))),ABS(-100+(100*(('06 (ind)'!AG37-MIN('06 (ind)'!AG$6:AG$37))/(MAX('06 (ind)'!AG$6:AG$37)-MIN('06 (ind)'!AG$6:AG$37))))))</f>
        <v>35.359116022099414</v>
      </c>
      <c r="AH38" s="75">
        <f>IF('06 (ind)'!AH$1="si",100*(('06 (ind)'!AH37-MIN('06 (ind)'!AH$6:AH$37))/(MAX('06 (ind)'!AH$6:AH$37)-MIN('06 (ind)'!AH$6:AH$37))),ABS(-100+(100*(('06 (ind)'!AH37-MIN('06 (ind)'!AH$6:AH$37))/(MAX('06 (ind)'!AH$6:AH$37)-MIN('06 (ind)'!AH$6:AH$37))))))</f>
        <v>37.988826815642483</v>
      </c>
      <c r="AI38" s="75">
        <f>IF('06 (ind)'!AI$1="si",100*(('06 (ind)'!AI37-MIN('06 (ind)'!AI$6:AI$37))/(MAX('06 (ind)'!AI$6:AI$37)-MIN('06 (ind)'!AI$6:AI$37))),ABS(-100+(100*(('06 (ind)'!AI37-MIN('06 (ind)'!AI$6:AI$37))/(MAX('06 (ind)'!AI$6:AI$37)-MIN('06 (ind)'!AI$6:AI$37))))))</f>
        <v>0.44511216453286556</v>
      </c>
      <c r="AJ38" s="75">
        <f>IF('06 (ind)'!AJ$1="si",100*(('06 (ind)'!AJ37-MIN('06 (ind)'!AJ$6:AJ$37))/(MAX('06 (ind)'!AJ$6:AJ$37)-MIN('06 (ind)'!AJ$6:AJ$37))),ABS(-100+(100*(('06 (ind)'!AJ37-MIN('06 (ind)'!AJ$6:AJ$37))/(MAX('06 (ind)'!AJ$6:AJ$37)-MIN('06 (ind)'!AJ$6:AJ$37))))))</f>
        <v>78.365937859608721</v>
      </c>
      <c r="AK38" s="75">
        <f>IF('06 (ind)'!AK$1="si",100*(('06 (ind)'!AK37-MIN('06 (ind)'!AK$6:AK$37))/(MAX('06 (ind)'!AK$6:AK$37)-MIN('06 (ind)'!AK$6:AK$37))),ABS(-100+(100*(('06 (ind)'!AK37-MIN('06 (ind)'!AK$6:AK$37))/(MAX('06 (ind)'!AK$6:AK$37)-MIN('06 (ind)'!AK$6:AK$37))))))</f>
        <v>40.657157324024062</v>
      </c>
      <c r="AL38" s="75">
        <f>IF('06 (ind)'!AL$1="si",100*(('06 (ind)'!AL37-MIN('06 (ind)'!AL$6:AL$37))/(MAX('06 (ind)'!AL$6:AL$37)-MIN('06 (ind)'!AL$6:AL$37))),ABS(-100+(100*(('06 (ind)'!AL37-MIN('06 (ind)'!AL$6:AL$37))/(MAX('06 (ind)'!AL$6:AL$37)-MIN('06 (ind)'!AL$6:AL$37))))))</f>
        <v>79.979398574236541</v>
      </c>
      <c r="AM38" s="75">
        <f>IF('06 (ind)'!AM$1="si",100*(('06 (ind)'!AM37-MIN('06 (ind)'!AM$6:AM$37))/(MAX('06 (ind)'!AM$6:AM$37)-MIN('06 (ind)'!AM$6:AM$37))),ABS(-100+(100*(('06 (ind)'!AM37-MIN('06 (ind)'!AM$6:AM$37))/(MAX('06 (ind)'!AM$6:AM$37)-MIN('06 (ind)'!AM$6:AM$37))))))</f>
        <v>91.947349745061672</v>
      </c>
      <c r="AN38" s="75">
        <f>IF('06 (ind)'!AN$1="si",100*(('06 (ind)'!AN37-MIN('06 (ind)'!AN$6:AN$37))/(MAX('06 (ind)'!AN$6:AN$37)-MIN('06 (ind)'!AN$6:AN$37))),ABS(-100+(100*(('06 (ind)'!AN37-MIN('06 (ind)'!AN$6:AN$37))/(MAX('06 (ind)'!AN$6:AN$37)-MIN('06 (ind)'!AN$6:AN$37))))))</f>
        <v>22.793761730331894</v>
      </c>
      <c r="AO38" s="75">
        <f>IF('06 (ind)'!AO$1="si",100*(('06 (ind)'!AO37-MIN('06 (ind)'!AO$6:AO$37))/(MAX('06 (ind)'!AO$6:AO$37)-MIN('06 (ind)'!AO$6:AO$37))),ABS(-100+(100*(('06 (ind)'!AO37-MIN('06 (ind)'!AO$6:AO$37))/(MAX('06 (ind)'!AO$6:AO$37)-MIN('06 (ind)'!AO$6:AO$37))))))</f>
        <v>51.754923179212284</v>
      </c>
      <c r="AP38" s="75">
        <f>IF('06 (ind)'!AP$1="si",100*(('06 (ind)'!AP37-MIN('06 (ind)'!AP$6:AP$37))/(MAX('06 (ind)'!AP$6:AP$37)-MIN('06 (ind)'!AP$6:AP$37))),ABS(-100+(100*(('06 (ind)'!AP37-MIN('06 (ind)'!AP$6:AP$37))/(MAX('06 (ind)'!AP$6:AP$37)-MIN('06 (ind)'!AP$6:AP$37))))))</f>
        <v>95.361781076066791</v>
      </c>
      <c r="AQ38" s="75">
        <f>IF('06 (ind)'!AQ$1="si",100*(('06 (ind)'!AQ37-MIN('06 (ind)'!AQ$6:AQ$37))/(MAX('06 (ind)'!AQ$6:AQ$37)-MIN('06 (ind)'!AQ$6:AQ$37))),ABS(-100+(100*(('06 (ind)'!AQ37-MIN('06 (ind)'!AQ$6:AQ$37))/(MAX('06 (ind)'!AQ$6:AQ$37)-MIN('06 (ind)'!AQ$6:AQ$37))))))</f>
        <v>2.2696237202813512</v>
      </c>
      <c r="AR38" s="75">
        <f>IF('06 (ind)'!AR$1="si",100*(('06 (ind)'!AR37-MIN('06 (ind)'!AR$6:AR$37))/(MAX('06 (ind)'!AR$6:AR$37)-MIN('06 (ind)'!AR$6:AR$37))),ABS(-100+(100*(('06 (ind)'!AR37-MIN('06 (ind)'!AR$6:AR$37))/(MAX('06 (ind)'!AR$6:AR$37)-MIN('06 (ind)'!AR$6:AR$37))))))</f>
        <v>20.615679436021573</v>
      </c>
      <c r="AS38" s="75">
        <f>IF('06 (ind)'!AS$1="si",100*(('06 (ind)'!AS37-MIN('06 (ind)'!AS$6:AS$37))/(MAX('06 (ind)'!AS$6:AS$37)-MIN('06 (ind)'!AS$6:AS$37))),ABS(-100+(100*(('06 (ind)'!AS37-MIN('06 (ind)'!AS$6:AS$37))/(MAX('06 (ind)'!AS$6:AS$37)-MIN('06 (ind)'!AS$6:AS$37))))))</f>
        <v>86.740331491712709</v>
      </c>
      <c r="AT38" s="75">
        <f>IF('06 (ind)'!AT$1="si",100*(('06 (ind)'!AT37-MIN('06 (ind)'!AT$6:AT$37))/(MAX('06 (ind)'!AT$6:AT$37)-MIN('06 (ind)'!AT$6:AT$37))),ABS(-100+(100*(('06 (ind)'!AT37-MIN('06 (ind)'!AT$6:AT$37))/(MAX('06 (ind)'!AT$6:AT$37)-MIN('06 (ind)'!AT$6:AT$37))))))</f>
        <v>0</v>
      </c>
      <c r="AU38" s="75">
        <f>IF('06 (ind)'!AU$1="si",100*(('06 (ind)'!AU37-MIN('06 (ind)'!AU$6:AU$37))/(MAX('06 (ind)'!AU$6:AU$37)-MIN('06 (ind)'!AU$6:AU$37))),ABS(-100+(100*(('06 (ind)'!AU37-MIN('06 (ind)'!AU$6:AU$37))/(MAX('06 (ind)'!AU$6:AU$37)-MIN('06 (ind)'!AU$6:AU$37))))))</f>
        <v>52.664576802507831</v>
      </c>
      <c r="AV38" s="75">
        <f>IF('06 (ind)'!AV$1="si",100*(('06 (ind)'!AV37-MIN('06 (ind)'!AV$6:AV$37))/(MAX('06 (ind)'!AV$6:AV$37)-MIN('06 (ind)'!AV$6:AV$37))),ABS(-100+(100*(('06 (ind)'!AV37-MIN('06 (ind)'!AV$6:AV$37))/(MAX('06 (ind)'!AV$6:AV$37)-MIN('06 (ind)'!AV$6:AV$37))))))</f>
        <v>89.601386481802422</v>
      </c>
      <c r="AW38" s="75">
        <f>IF('06 (ind)'!AW$1="si",100*(('06 (ind)'!AW37-MIN('06 (ind)'!AW$6:AW$37))/(MAX('06 (ind)'!AW$6:AW$37)-MIN('06 (ind)'!AW$6:AW$37))),ABS(-100+(100*(('06 (ind)'!AW37-MIN('06 (ind)'!AW$6:AW$37))/(MAX('06 (ind)'!AW$6:AW$37)-MIN('06 (ind)'!AW$6:AW$37))))))</f>
        <v>40.12789768185452</v>
      </c>
      <c r="AX38" s="75">
        <f>IF('06 (ind)'!AX$1="si",100*(('06 (ind)'!AX37-MIN('06 (ind)'!AX$6:AX$37))/(MAX('06 (ind)'!AX$6:AX$37)-MIN('06 (ind)'!AX$6:AX$37))),ABS(-100+(100*(('06 (ind)'!AX37-MIN('06 (ind)'!AX$6:AX$37))/(MAX('06 (ind)'!AX$6:AX$37)-MIN('06 (ind)'!AX$6:AX$37))))))</f>
        <v>5.4433468264224345</v>
      </c>
      <c r="AY38" s="75">
        <f>IF('06 (ind)'!AY$1="si",100*(('06 (ind)'!AY37-MIN('06 (ind)'!AY$6:AY$37))/(MAX('06 (ind)'!AY$6:AY$37)-MIN('06 (ind)'!AY$6:AY$37))),ABS(-100+(100*(('06 (ind)'!AY37-MIN('06 (ind)'!AY$6:AY$37))/(MAX('06 (ind)'!AY$6:AY$37)-MIN('06 (ind)'!AY$6:AY$37))))))</f>
        <v>35.77545195052334</v>
      </c>
      <c r="AZ38" s="75">
        <f>IF('06 (ind)'!AZ$1="si",100*(('06 (ind)'!AZ37-MIN('06 (ind)'!AZ$6:AZ$37))/(MAX('06 (ind)'!AZ$6:AZ$37)-MIN('06 (ind)'!AZ$6:AZ$37))),ABS(-100+(100*(('06 (ind)'!AZ37-MIN('06 (ind)'!AZ$6:AZ$37))/(MAX('06 (ind)'!AZ$6:AZ$37)-MIN('06 (ind)'!AZ$6:AZ$37))))))</f>
        <v>31.832934134692874</v>
      </c>
      <c r="BA38" s="75">
        <f>IF('06 (ind)'!BA$1="si",100*(('06 (ind)'!BA37-MIN('06 (ind)'!BA$6:BA$37))/(MAX('06 (ind)'!BA$6:BA$37)-MIN('06 (ind)'!BA$6:BA$37))),ABS(-100+(100*(('06 (ind)'!BA37-MIN('06 (ind)'!BA$6:BA$37))/(MAX('06 (ind)'!BA$6:BA$37)-MIN('06 (ind)'!BA$6:BA$37))))))</f>
        <v>19.070483219072155</v>
      </c>
      <c r="BB38" s="75">
        <f>IF('06 (ind)'!BB$1="si",100*(('06 (ind)'!BB37-MIN('06 (ind)'!BB$6:BB$37))/(MAX('06 (ind)'!BB$6:BB$37)-MIN('06 (ind)'!BB$6:BB$37))),ABS(-100+(100*(('06 (ind)'!BB37-MIN('06 (ind)'!BB$6:BB$37))/(MAX('06 (ind)'!BB$6:BB$37)-MIN('06 (ind)'!BB$6:BB$37))))))</f>
        <v>9.2959491383366348</v>
      </c>
      <c r="BC38" s="75">
        <f>IF('06 (ind)'!BC$1="si",100*(('06 (ind)'!BC37-MIN('06 (ind)'!BC$6:BC$37))/(MAX('06 (ind)'!BC$6:BC$37)-MIN('06 (ind)'!BC$6:BC$37))),ABS(-100+(100*(('06 (ind)'!BC37-MIN('06 (ind)'!BC$6:BC$37))/(MAX('06 (ind)'!BC$6:BC$37)-MIN('06 (ind)'!BC$6:BC$37))))))</f>
        <v>51.781342338903059</v>
      </c>
      <c r="BD38" s="75">
        <f>IF('06 (ind)'!BD$1="si",100*(('06 (ind)'!BD37-MIN('06 (ind)'!BD$6:BD$37))/(MAX('06 (ind)'!BD$6:BD$37)-MIN('06 (ind)'!BD$6:BD$37))),ABS(-100+(100*(('06 (ind)'!BD37-MIN('06 (ind)'!BD$6:BD$37))/(MAX('06 (ind)'!BD$6:BD$37)-MIN('06 (ind)'!BD$6:BD$37))))))</f>
        <v>39.392628437644845</v>
      </c>
      <c r="BE38" s="75">
        <f>IF('06 (ind)'!BE$1="si",100*(('06 (ind)'!BE37-MIN('06 (ind)'!BE$6:BE$37))/(MAX('06 (ind)'!BE$6:BE$37)-MIN('06 (ind)'!BE$6:BE$37))),ABS(-100+(100*(('06 (ind)'!BE37-MIN('06 (ind)'!BE$6:BE$37))/(MAX('06 (ind)'!BE$6:BE$37)-MIN('06 (ind)'!BE$6:BE$37))))))</f>
        <v>10.477941176470594</v>
      </c>
      <c r="BF38" s="75">
        <f>IF('06 (ind)'!BF$1="si",100*(('06 (ind)'!BF37-MIN('06 (ind)'!BF$6:BF$37))/(MAX('06 (ind)'!BF$6:BF$37)-MIN('06 (ind)'!BF$6:BF$37))),ABS(-100+(100*(('06 (ind)'!BF37-MIN('06 (ind)'!BF$6:BF$37))/(MAX('06 (ind)'!BF$6:BF$37)-MIN('06 (ind)'!BF$6:BF$37))))))</f>
        <v>19.648184273249029</v>
      </c>
      <c r="BG38" s="75">
        <f>IF('06 (ind)'!BG$1="si",100*(('06 (ind)'!BG37-MIN('06 (ind)'!BG$6:BG$37))/(MAX('06 (ind)'!BG$6:BG$37)-MIN('06 (ind)'!BG$6:BG$37))),ABS(-100+(100*(('06 (ind)'!BG37-MIN('06 (ind)'!BG$6:BG$37))/(MAX('06 (ind)'!BG$6:BG$37)-MIN('06 (ind)'!BG$6:BG$37))))))</f>
        <v>32.972016829814081</v>
      </c>
      <c r="BH38" s="75">
        <f>IF('06 (ind)'!BH$1="si",100*(('06 (ind)'!BH37-MIN('06 (ind)'!BH$6:BH$37))/(MAX('06 (ind)'!BH$6:BH$37)-MIN('06 (ind)'!BH$6:BH$37))),ABS(-100+(100*(('06 (ind)'!BH37-MIN('06 (ind)'!BH$6:BH$37))/(MAX('06 (ind)'!BH$6:BH$37)-MIN('06 (ind)'!BH$6:BH$37))))))</f>
        <v>6.3336863609228296</v>
      </c>
      <c r="BI38" s="75">
        <f>IF('06 (ind)'!BI$1="si",100*(('06 (ind)'!BI37-MIN('06 (ind)'!BI$6:BI$37))/(MAX('06 (ind)'!BI$6:BI$37)-MIN('06 (ind)'!BI$6:BI$37))),ABS(-100+(100*(('06 (ind)'!BI37-MIN('06 (ind)'!BI$6:BI$37))/(MAX('06 (ind)'!BI$6:BI$37)-MIN('06 (ind)'!BI$6:BI$37))))))</f>
        <v>99.797049211718431</v>
      </c>
      <c r="BJ38" s="75">
        <f>IF('06 (ind)'!BJ$1="si",100*(('06 (ind)'!BJ37-MIN('06 (ind)'!BJ$6:BJ$37))/(MAX('06 (ind)'!BJ$6:BJ$37)-MIN('06 (ind)'!BJ$6:BJ$37))),ABS(-100+(100*(('06 (ind)'!BJ37-MIN('06 (ind)'!BJ$6:BJ$37))/(MAX('06 (ind)'!BJ$6:BJ$37)-MIN('06 (ind)'!BJ$6:BJ$37))))))</f>
        <v>2.3304018918558294E-3</v>
      </c>
      <c r="BK38" s="75">
        <f>IF('06 (ind)'!BK$1="si",100*(('06 (ind)'!BK37-MIN('06 (ind)'!BK$6:BK$37))/(MAX('06 (ind)'!BK$6:BK$37)-MIN('06 (ind)'!BK$6:BK$37))),ABS(-100+(100*(('06 (ind)'!BK37-MIN('06 (ind)'!BK$6:BK$37))/(MAX('06 (ind)'!BK$6:BK$37)-MIN('06 (ind)'!BK$6:BK$37))))))</f>
        <v>6.4728222148631218</v>
      </c>
      <c r="BL38" s="75">
        <f>IF('06 (ind)'!BL$1="si",100*(('06 (ind)'!BL37-MIN('06 (ind)'!BL$6:BL$37))/(MAX('06 (ind)'!BL$6:BL$37)-MIN('06 (ind)'!BL$6:BL$37))),ABS(-100+(100*(('06 (ind)'!BL37-MIN('06 (ind)'!BL$6:BL$37))/(MAX('06 (ind)'!BL$6:BL$37)-MIN('06 (ind)'!BL$6:BL$37))))))</f>
        <v>12</v>
      </c>
      <c r="BM38" s="75">
        <f>IF('06 (ind)'!BM$1="si",100*(('06 (ind)'!BM37-MIN('06 (ind)'!BM$6:BM$37))/(MAX('06 (ind)'!BM$6:BM$37)-MIN('06 (ind)'!BM$6:BM$37))),ABS(-100+(100*(('06 (ind)'!BM37-MIN('06 (ind)'!BM$6:BM$37))/(MAX('06 (ind)'!BM$6:BM$37)-MIN('06 (ind)'!BM$6:BM$37))))))</f>
        <v>8.1937573034374029</v>
      </c>
      <c r="BN38" s="75">
        <f>IF('06 (ind)'!BN$1="si",100*(('06 (ind)'!BN37-MIN('06 (ind)'!BN$6:BN$37))/(MAX('06 (ind)'!BN$6:BN$37)-MIN('06 (ind)'!BN$6:BN$37))),ABS(-100+(100*(('06 (ind)'!BN37-MIN('06 (ind)'!BN$6:BN$37))/(MAX('06 (ind)'!BN$6:BN$37)-MIN('06 (ind)'!BN$6:BN$37))))))</f>
        <v>25.452195588366127</v>
      </c>
      <c r="BO38" s="75">
        <f>IF('06 (ind)'!BO$1="si",100*(('06 (ind)'!BO37-MIN('06 (ind)'!BO$6:BO$37))/(MAX('06 (ind)'!BO$6:BO$37)-MIN('06 (ind)'!BO$6:BO$37))),ABS(-100+(100*(('06 (ind)'!BO37-MIN('06 (ind)'!BO$6:BO$37))/(MAX('06 (ind)'!BO$6:BO$37)-MIN('06 (ind)'!BO$6:BO$37))))))</f>
        <v>30.461485578964361</v>
      </c>
      <c r="BP38" s="75">
        <f>IF('06 (ind)'!BP$1="si",100*(('06 (ind)'!BP37-MIN('06 (ind)'!BP$6:BP$37))/(MAX('06 (ind)'!BP$6:BP$37)-MIN('06 (ind)'!BP$6:BP$37))),ABS(-100+(100*(('06 (ind)'!BP37-MIN('06 (ind)'!BP$6:BP$37))/(MAX('06 (ind)'!BP$6:BP$37)-MIN('06 (ind)'!BP$6:BP$37))))))</f>
        <v>18.552201188567874</v>
      </c>
      <c r="BQ38" s="75">
        <f>IF('06 (ind)'!BQ$1="si",100*(('06 (ind)'!BQ37-MIN('06 (ind)'!BQ$6:BQ$37))/(MAX('06 (ind)'!BQ$6:BQ$37)-MIN('06 (ind)'!BQ$6:BQ$37))),ABS(-100+(100*(('06 (ind)'!BQ37-MIN('06 (ind)'!BQ$6:BQ$37))/(MAX('06 (ind)'!BQ$6:BQ$37)-MIN('06 (ind)'!BQ$6:BQ$37))))))</f>
        <v>21.279108189946253</v>
      </c>
      <c r="BR38" s="75">
        <f>IF('06 (ind)'!BR$1="si",100*(('06 (ind)'!BR37-MIN('06 (ind)'!BR$6:BR$37))/(MAX('06 (ind)'!BR$6:BR$37)-MIN('06 (ind)'!BR$6:BR$37))),ABS(-100+(100*(('06 (ind)'!BR37-MIN('06 (ind)'!BR$6:BR$37))/(MAX('06 (ind)'!BP$6:BP$37)-MIN('06 (ind)'!BR$6:BR$37))))))</f>
        <v>3.7306407128460806</v>
      </c>
      <c r="BS38" s="75">
        <f>IF('06 (ind)'!BS$1="si",100*(('06 (ind)'!BS37-MIN('06 (ind)'!BS$6:BS$37))/(MAX('06 (ind)'!BS$6:BS$37)-MIN('06 (ind)'!BS$6:BS$37))),ABS(-100+(100*(('06 (ind)'!BS37-MIN('06 (ind)'!BS$6:BS$37))/(MAX('06 (ind)'!BQ$6:BQ$37)-MIN('06 (ind)'!BS$6:BS$37))))))</f>
        <v>59.621669860797411</v>
      </c>
      <c r="BT38" s="75">
        <f>IF('06 (ind)'!BT$1="si",100*(('06 (ind)'!BT37-MIN('06 (ind)'!BT$6:BT$37))/(MAX('06 (ind)'!BT$6:BT$37)-MIN('06 (ind)'!BT$6:BT$37))),ABS(-100+(100*(('06 (ind)'!BT37-MIN('06 (ind)'!BT$6:BT$37))/(MAX('06 (ind)'!BR$6:BR$37)-MIN('06 (ind)'!BT$6:BT$37))))))</f>
        <v>95.399927500000004</v>
      </c>
      <c r="BU38" s="75">
        <f>IF('06 (ind)'!BU$1="si",100*(('06 (ind)'!BU37-MIN('06 (ind)'!BU$6:BU$37))/(MAX('06 (ind)'!BU$6:BU$37)-MIN('06 (ind)'!BU$6:BU$37))),ABS(-100+(100*(('06 (ind)'!BU37-MIN('06 (ind)'!BU$6:BU$37))/(MAX('06 (ind)'!BU$6:BU$37)-MIN('06 (ind)'!BU$6:BU$37))))))</f>
        <v>82.8726778432261</v>
      </c>
      <c r="BV38" s="75">
        <f>IF('06 (ind)'!BV$1="si",100*(('06 (ind)'!BV37-MIN('06 (ind)'!BV$6:BV$37))/(MAX('06 (ind)'!BV$6:BV$37)-MIN('06 (ind)'!BV$6:BV$37))),ABS(-100+(100*(('06 (ind)'!BV37-MIN('06 (ind)'!BV$6:BV$37))/(MAX('06 (ind)'!BV$6:BV$37)-MIN('06 (ind)'!BV$6:BV$37))))))</f>
        <v>57.510410469958359</v>
      </c>
      <c r="BW38" s="75">
        <f>IF('06 (ind)'!BW$1="si",100*(('06 (ind)'!BW37-MIN('06 (ind)'!BW$6:BW$37))/(MAX('06 (ind)'!BW$6:BW$37)-MIN('06 (ind)'!BW$6:BW$37))),ABS(-100+(100*(('06 (ind)'!BW37-MIN('06 (ind)'!BW$6:BW$37))/(MAX('06 (ind)'!BW$6:BW$37)-MIN('06 (ind)'!BW$6:BW$37))))))</f>
        <v>74.996718729492059</v>
      </c>
      <c r="BX38" s="75">
        <f>IF('06 (ind)'!BX$1="si",100*(('06 (ind)'!BX37-MIN('06 (ind)'!BX$6:BX$37))/(MAX('06 (ind)'!BX$6:BX$37)-MIN('06 (ind)'!BX$6:BX$37))),ABS(-100+(100*(('06 (ind)'!BX37-MIN('06 (ind)'!BX$6:BX$37))/(MAX('06 (ind)'!BX$6:BX$37)-MIN('06 (ind)'!BX$6:BX$37))))))</f>
        <v>3.4507470234577511</v>
      </c>
      <c r="BY38" s="75">
        <f>IF('06 (ind)'!BY$1="si",100*(('06 (ind)'!BY37-MIN('06 (ind)'!BY$6:BY$37))/(MAX('06 (ind)'!BY$6:BY$37)-MIN('06 (ind)'!BY$6:BY$37))),ABS(-100+(100*(('06 (ind)'!BY37-MIN('06 (ind)'!BY$6:BY$37))/(MAX('06 (ind)'!BY$6:BY$37)-MIN('06 (ind)'!BY$6:BY$37))))))</f>
        <v>18.273165508480378</v>
      </c>
      <c r="BZ38" s="75">
        <f>IF('06 (ind)'!BZ$1="si",100*(('06 (ind)'!BZ37-MIN('06 (ind)'!BZ$6:BZ$37))/(MAX('06 (ind)'!BZ$6:BZ$37)-MIN('06 (ind)'!BZ$6:BZ$37))),ABS(-100+(100*(('06 (ind)'!BZ37-MIN('06 (ind)'!BZ$6:BZ$37))/(MAX('06 (ind)'!BZ$6:BZ$37)-MIN('06 (ind)'!BZ$6:BZ$37))))))</f>
        <v>0</v>
      </c>
      <c r="CA38" s="75">
        <f>IF('06 (ind)'!CA$1="si",100*(('06 (ind)'!CA37-MIN('06 (ind)'!CA$6:CA$37))/(MAX('06 (ind)'!CA$6:CA$37)-MIN('06 (ind)'!CA$6:CA$37))),ABS(-100+(100*(('06 (ind)'!CA37-MIN('06 (ind)'!CA$6:CA$37))/(MAX('06 (ind)'!CA$6:CA$37)-MIN('06 (ind)'!CA$6:CA$37))))))</f>
        <v>78.703533119603662</v>
      </c>
      <c r="CB38" s="75">
        <f>IF('06 (ind)'!CB$1="si",100*(('06 (ind)'!CB37-MIN('06 (ind)'!CB$6:CB$37))/(MAX('06 (ind)'!CB$6:CB$37)-MIN('06 (ind)'!CB$6:CB$37))),ABS(-100+(100*(('06 (ind)'!CB37-MIN('06 (ind)'!CB$6:CB$37))/(MAX('06 (ind)'!CB$6:CB$37)-MIN('06 (ind)'!CB$6:CB$37))))))</f>
        <v>90.638297872340431</v>
      </c>
      <c r="CC38" s="75">
        <f>IF('06 (ind)'!CC$1="si",100*(('06 (ind)'!CC37-MIN('06 (ind)'!CC$6:CC$37))/(MAX('06 (ind)'!CC$6:CC$37)-MIN('06 (ind)'!CC$6:CC$37))),ABS(-100+(100*(('06 (ind)'!CC37-MIN('06 (ind)'!CC$6:CC$37))/(MAX('06 (ind)'!CC$6:CC$37)-MIN('06 (ind)'!CC$6:CC$37))))))</f>
        <v>78.017449076060359</v>
      </c>
      <c r="CD38" s="75">
        <f>IF('06 (ind)'!CD$1="si",100*(('06 (ind)'!CD37-MIN('06 (ind)'!CD$6:CD$37))/(MAX('06 (ind)'!CD$6:CD$37)-MIN('06 (ind)'!CD$6:CD$37))),ABS(-100+(100*(('06 (ind)'!CD37-MIN('06 (ind)'!CD$6:CD$37))/(MAX('06 (ind)'!CD$6:CD$37)-MIN('06 (ind)'!CD$6:CD$37))))))</f>
        <v>0.23145376191577291</v>
      </c>
      <c r="CE38" s="75">
        <f>IF('06 (ind)'!CE$1="si",100*(('06 (ind)'!CE37-MIN('06 (ind)'!CE$6:CE$37))/(MAX('06 (ind)'!CE$6:CE$37)-MIN('06 (ind)'!CE$6:CE$37))),ABS(-100+(100*(('06 (ind)'!CE37-MIN('06 (ind)'!CE$6:CE$37))/(MAX('06 (ind)'!CE$6:CE$37)-MIN('06 (ind)'!CE$6:CE$37))))))</f>
        <v>14.683781551470574</v>
      </c>
      <c r="CF38" s="75">
        <f>IF('06 (ind)'!CF$1="si",100*(('06 (ind)'!CF37-MIN('06 (ind)'!CF$6:CF$37))/(MAX('06 (ind)'!CF$6:CF$37)-MIN('06 (ind)'!CF$6:CF$37))),ABS(-100+(100*(('06 (ind)'!CF37-MIN('06 (ind)'!CF$6:CF$37))/(MAX('06 (ind)'!CF$6:CF$37)-MIN('06 (ind)'!CF$6:CF$37))))))</f>
        <v>5.5219716238819396</v>
      </c>
      <c r="CG38" s="75">
        <f>IF('06 (ind)'!CG$1="si",100*(('06 (ind)'!CG37-MIN('06 (ind)'!CG$6:CG$37))/(MAX('06 (ind)'!CG$6:CG$37)-MIN('06 (ind)'!CG$6:CG$37))),ABS(-100+(100*(('06 (ind)'!CG37-MIN('06 (ind)'!CG$6:CG$37))/(MAX('06 (ind)'!CG$6:CG$37)-MIN('06 (ind)'!CG$6:CG$37))))))</f>
        <v>7.896034279222544</v>
      </c>
      <c r="CH38" s="75">
        <f>IF('06 (ind)'!CH$1="si",100*(('06 (ind)'!CH37-MIN('06 (ind)'!CH$6:CH$37))/(MAX('06 (ind)'!CH$6:CH$37)-MIN('06 (ind)'!CH$6:CH$37))),ABS(-100+(100*(('06 (ind)'!CH37-MIN('06 (ind)'!CH$6:CH$37))/(MAX('06 (ind)'!CH$6:CH$37)-MIN('06 (ind)'!CH$6:CH$37))))))</f>
        <v>22.87137438254517</v>
      </c>
      <c r="CI38" s="75">
        <f>IF('06 (ind)'!CI$1="si",100*(('06 (ind)'!CI37-MIN('06 (ind)'!CI$6:CI$37))/(MAX('06 (ind)'!CI$6:CI$37)-MIN('06 (ind)'!CI$6:CI$37))),ABS(-100+(100*(('06 (ind)'!CI37-MIN('06 (ind)'!CI$6:CI$37))/(MAX('06 (ind)'!CI$6:CI$37)-MIN('06 (ind)'!CI$6:CI$37))))))</f>
        <v>32.030615648876463</v>
      </c>
      <c r="CJ38" s="75">
        <f>IF('06 (ind)'!CJ$1="si",100*(('06 (ind)'!CJ37-MIN('06 (ind)'!CJ$6:CJ$37))/(MAX('06 (ind)'!CJ$6:CJ$37)-MIN('06 (ind)'!CJ$6:CJ$37))),ABS(-100+(100*(('06 (ind)'!CJ37-MIN('06 (ind)'!CJ$6:CJ$37))/(MAX('06 (ind)'!CJ$6:CJ$37)-MIN('06 (ind)'!CJ$6:CJ$37))))))</f>
        <v>47.142300109017526</v>
      </c>
      <c r="CK38" s="75">
        <f>IF('06 (ind)'!CK$1="si",100*(('06 (ind)'!CK37-MIN('06 (ind)'!CK$6:CK$37))/(MAX('06 (ind)'!CK$6:CK$37)-MIN('06 (ind)'!CK$6:CK$37))),ABS(-100+(100*(('06 (ind)'!CK37-MIN('06 (ind)'!CK$6:CK$37))/(MAX('06 (ind)'!CK$6:CK$37)-MIN('06 (ind)'!CK$6:CK$37))))))</f>
        <v>0</v>
      </c>
      <c r="CL38" s="75">
        <f>IF('06 (ind)'!CL$1="si",100*(('06 (ind)'!CL37-MIN('06 (ind)'!CL$6:CL$37))/(MAX('06 (ind)'!CL$6:CL$37)-MIN('06 (ind)'!CL$6:CL$37))),ABS(-100+(100*(('06 (ind)'!CL37-MIN('06 (ind)'!CL$6:CL$37))/(MAX('06 (ind)'!CL$6:CL$37)-MIN('06 (ind)'!CL$6:CL$37))))))</f>
        <v>4.1069674117605839</v>
      </c>
      <c r="CM38" s="75">
        <f>IF('06 (ind)'!CM$1="si",100*(('06 (ind)'!CM37-MIN('06 (ind)'!CM$6:CM$37))/(MAX('06 (ind)'!CM$6:CM$37)-MIN('06 (ind)'!CM$6:CM$37))),ABS(-100+(100*(('06 (ind)'!CM37-MIN('06 (ind)'!CM$6:CM$37))/(MAX('06 (ind)'!CM$6:CM$37)-MIN('06 (ind)'!CM$6:CM$37))))))</f>
        <v>10.692414249789522</v>
      </c>
    </row>
    <row r="40" spans="1:91">
      <c r="A40" s="89" t="s">
        <v>59</v>
      </c>
      <c r="B40" s="89" t="s">
        <v>60</v>
      </c>
      <c r="D40">
        <f>ABS(CORREL($B$7:$B$38,D$7:D$38))</f>
        <v>1.8141750752107201E-2</v>
      </c>
      <c r="E40">
        <f t="shared" ref="E40:BP40" si="0">ABS(CORREL($B$7:$B$38,E$7:E$38))</f>
        <v>0.61158783953035534</v>
      </c>
      <c r="F40">
        <f t="shared" si="0"/>
        <v>2.0500444410813071E-2</v>
      </c>
      <c r="G40">
        <f t="shared" si="0"/>
        <v>4.8544177877701919E-2</v>
      </c>
      <c r="H40">
        <f t="shared" si="0"/>
        <v>0.14348748018606364</v>
      </c>
      <c r="I40">
        <f t="shared" si="0"/>
        <v>0.12569769652212945</v>
      </c>
      <c r="J40">
        <f t="shared" si="0"/>
        <v>0.15235574096354074</v>
      </c>
      <c r="K40">
        <f t="shared" si="0"/>
        <v>0.19393259148645761</v>
      </c>
      <c r="L40">
        <f t="shared" si="0"/>
        <v>4.0264432733743572E-3</v>
      </c>
      <c r="M40">
        <f t="shared" si="0"/>
        <v>0.49322887509252805</v>
      </c>
      <c r="N40">
        <f t="shared" si="0"/>
        <v>0.19410994213992153</v>
      </c>
      <c r="O40">
        <f t="shared" si="0"/>
        <v>0.13993386301305111</v>
      </c>
      <c r="P40">
        <f t="shared" si="0"/>
        <v>0.22697379495920897</v>
      </c>
      <c r="Q40">
        <f t="shared" si="0"/>
        <v>5.5129675814690457E-2</v>
      </c>
      <c r="R40">
        <f t="shared" si="0"/>
        <v>0.84748629232302242</v>
      </c>
      <c r="S40">
        <f t="shared" si="0"/>
        <v>1.572506597807901E-2</v>
      </c>
      <c r="T40">
        <f t="shared" si="0"/>
        <v>0.4833842916118179</v>
      </c>
      <c r="U40">
        <f t="shared" si="0"/>
        <v>0.14679655284297108</v>
      </c>
      <c r="V40">
        <f t="shared" si="0"/>
        <v>1.3275708115680529E-3</v>
      </c>
      <c r="W40">
        <f t="shared" si="0"/>
        <v>0.41885930289459516</v>
      </c>
      <c r="X40">
        <f t="shared" si="0"/>
        <v>0.34239333737377942</v>
      </c>
      <c r="Y40">
        <f t="shared" si="0"/>
        <v>0.35772390761532435</v>
      </c>
      <c r="Z40">
        <f t="shared" si="0"/>
        <v>0.18768639152928554</v>
      </c>
      <c r="AA40">
        <f t="shared" si="0"/>
        <v>0.2299743292091391</v>
      </c>
      <c r="AB40">
        <f t="shared" si="0"/>
        <v>0.18591767459917116</v>
      </c>
      <c r="AC40">
        <f t="shared" si="0"/>
        <v>0.24917324187914486</v>
      </c>
      <c r="AD40">
        <f t="shared" si="0"/>
        <v>0.25070833313321877</v>
      </c>
      <c r="AE40">
        <f t="shared" si="0"/>
        <v>0.41804962621472436</v>
      </c>
      <c r="AF40">
        <f t="shared" si="0"/>
        <v>0.29961585730676715</v>
      </c>
      <c r="AG40">
        <f t="shared" si="0"/>
        <v>3.8112265772823024E-4</v>
      </c>
      <c r="AH40">
        <f t="shared" si="0"/>
        <v>0.28462716959939782</v>
      </c>
      <c r="AI40">
        <f t="shared" si="0"/>
        <v>0.4325777730080746</v>
      </c>
      <c r="AJ40">
        <f t="shared" si="0"/>
        <v>0.37886734673886074</v>
      </c>
      <c r="AK40">
        <f>ABS(CORREL($B$7:$B$38,AK$7:AK$38))</f>
        <v>5.2126127814659078E-2</v>
      </c>
      <c r="AL40">
        <f t="shared" si="0"/>
        <v>0.26264294650967085</v>
      </c>
      <c r="AM40">
        <f t="shared" si="0"/>
        <v>0.47409488429763047</v>
      </c>
      <c r="AN40">
        <f t="shared" si="0"/>
        <v>0.49709918275931642</v>
      </c>
      <c r="AO40">
        <f t="shared" si="0"/>
        <v>3.4572302806874011E-2</v>
      </c>
      <c r="AP40">
        <f t="shared" si="0"/>
        <v>0.64312543338121086</v>
      </c>
      <c r="AQ40">
        <f t="shared" si="0"/>
        <v>0.1899442575128491</v>
      </c>
      <c r="AR40">
        <f t="shared" si="0"/>
        <v>0.33888334283260596</v>
      </c>
      <c r="AS40">
        <f t="shared" si="0"/>
        <v>0.19213907219309592</v>
      </c>
      <c r="AT40">
        <f t="shared" si="0"/>
        <v>4.3107070648664772E-2</v>
      </c>
      <c r="AU40">
        <f t="shared" si="0"/>
        <v>0.20591557913498482</v>
      </c>
      <c r="AV40">
        <f t="shared" si="0"/>
        <v>0.10198503335244774</v>
      </c>
      <c r="AW40">
        <f t="shared" si="0"/>
        <v>0.25663015731026972</v>
      </c>
      <c r="AX40">
        <f t="shared" si="0"/>
        <v>0.32529594287949515</v>
      </c>
      <c r="AY40">
        <f t="shared" si="0"/>
        <v>0.52751979877867505</v>
      </c>
      <c r="AZ40">
        <f t="shared" si="0"/>
        <v>0.12314030691722762</v>
      </c>
      <c r="BA40">
        <f t="shared" si="0"/>
        <v>8.4453190347425003E-2</v>
      </c>
      <c r="BB40">
        <f t="shared" si="0"/>
        <v>0.34478537926483205</v>
      </c>
      <c r="BC40">
        <f t="shared" si="0"/>
        <v>3.7434101861850928E-2</v>
      </c>
      <c r="BD40">
        <f t="shared" si="0"/>
        <v>0.28355567133404769</v>
      </c>
      <c r="BE40">
        <f t="shared" si="0"/>
        <v>0.21304813503517375</v>
      </c>
      <c r="BF40">
        <f t="shared" si="0"/>
        <v>0.48560178629435852</v>
      </c>
      <c r="BG40">
        <f t="shared" si="0"/>
        <v>0.71103774432217759</v>
      </c>
      <c r="BH40">
        <f t="shared" si="0"/>
        <v>0.8251529426561186</v>
      </c>
      <c r="BI40">
        <f t="shared" si="0"/>
        <v>0.18181456117322883</v>
      </c>
      <c r="BJ40">
        <f t="shared" si="0"/>
        <v>0.1030284552052611</v>
      </c>
      <c r="BK40">
        <f t="shared" si="0"/>
        <v>4.8650391578809338E-3</v>
      </c>
      <c r="BL40">
        <f t="shared" si="0"/>
        <v>0.69779778048776653</v>
      </c>
      <c r="BM40">
        <f t="shared" si="0"/>
        <v>0.17341758957451406</v>
      </c>
      <c r="BN40">
        <f t="shared" si="0"/>
        <v>0.25443196174308158</v>
      </c>
      <c r="BO40">
        <f t="shared" si="0"/>
        <v>0.33965356083157122</v>
      </c>
      <c r="BP40">
        <f t="shared" si="0"/>
        <v>0.63514802386810176</v>
      </c>
      <c r="BQ40">
        <f t="shared" ref="BQ40:CM40" si="1">ABS(CORREL($B$7:$B$38,BQ$7:BQ$38))</f>
        <v>0.69252250498853429</v>
      </c>
      <c r="BR40">
        <f t="shared" si="1"/>
        <v>9.8104741547982099E-2</v>
      </c>
      <c r="BS40">
        <f t="shared" si="1"/>
        <v>0.49890729407899342</v>
      </c>
      <c r="BT40">
        <f t="shared" si="1"/>
        <v>0.12210076625958745</v>
      </c>
      <c r="BU40">
        <f t="shared" si="1"/>
        <v>0.20065857071910598</v>
      </c>
      <c r="BV40">
        <f t="shared" si="1"/>
        <v>0.12344366810638913</v>
      </c>
      <c r="BW40">
        <f t="shared" si="1"/>
        <v>0.11242387668757797</v>
      </c>
      <c r="BX40">
        <f t="shared" si="1"/>
        <v>0.74245123786632772</v>
      </c>
      <c r="BY40">
        <f t="shared" si="1"/>
        <v>5.4231875269751699E-2</v>
      </c>
      <c r="BZ40">
        <f t="shared" si="1"/>
        <v>0.17823812697284383</v>
      </c>
      <c r="CA40">
        <f t="shared" si="1"/>
        <v>0.45327032153098851</v>
      </c>
      <c r="CB40">
        <f t="shared" si="1"/>
        <v>0.61717553203375897</v>
      </c>
      <c r="CC40">
        <f t="shared" si="1"/>
        <v>2.8757629450505449E-2</v>
      </c>
      <c r="CD40">
        <f t="shared" si="1"/>
        <v>0.11699240134455588</v>
      </c>
      <c r="CE40">
        <f t="shared" si="1"/>
        <v>0.19766337027290748</v>
      </c>
      <c r="CF40">
        <f t="shared" si="1"/>
        <v>0.21822301687966839</v>
      </c>
      <c r="CG40">
        <f t="shared" si="1"/>
        <v>0.38992864863032739</v>
      </c>
      <c r="CH40">
        <f t="shared" si="1"/>
        <v>0.58396075716166229</v>
      </c>
      <c r="CI40">
        <f t="shared" si="1"/>
        <v>9.5220647945196191E-2</v>
      </c>
      <c r="CJ40">
        <f t="shared" si="1"/>
        <v>6.8863406206073341E-2</v>
      </c>
      <c r="CK40">
        <f t="shared" si="1"/>
        <v>0.76949695306011157</v>
      </c>
      <c r="CL40">
        <f t="shared" si="1"/>
        <v>0.36157245987474673</v>
      </c>
      <c r="CM40">
        <f t="shared" si="1"/>
        <v>0.56644077479102539</v>
      </c>
    </row>
    <row r="41" spans="1:91">
      <c r="B41" s="89" t="s">
        <v>61</v>
      </c>
      <c r="D41">
        <f>ABS(CORREL($C$7:$C$38,D$7:D$38))</f>
        <v>0.24176945236619624</v>
      </c>
      <c r="E41">
        <f t="shared" ref="E41:BP41" si="2">ABS(CORREL($C$7:$C$38,E$7:E$38))</f>
        <v>0.2514529006730859</v>
      </c>
      <c r="F41">
        <f t="shared" si="2"/>
        <v>0.20796494439679958</v>
      </c>
      <c r="G41">
        <f t="shared" si="2"/>
        <v>0.24216392302090536</v>
      </c>
      <c r="H41">
        <f t="shared" si="2"/>
        <v>0.10458325487299014</v>
      </c>
      <c r="I41">
        <f t="shared" si="2"/>
        <v>0.44094859633949363</v>
      </c>
      <c r="J41">
        <f t="shared" si="2"/>
        <v>0.10744178726154748</v>
      </c>
      <c r="K41">
        <f t="shared" si="2"/>
        <v>0.16881888679800311</v>
      </c>
      <c r="L41">
        <f t="shared" si="2"/>
        <v>0.1389206239039831</v>
      </c>
      <c r="M41">
        <f t="shared" si="2"/>
        <v>0.45704744897545158</v>
      </c>
      <c r="N41">
        <f t="shared" si="2"/>
        <v>0.56281933527156858</v>
      </c>
      <c r="O41">
        <f t="shared" si="2"/>
        <v>0.2071719475339725</v>
      </c>
      <c r="P41">
        <f t="shared" si="2"/>
        <v>2.0304535839211494E-2</v>
      </c>
      <c r="Q41">
        <f t="shared" si="2"/>
        <v>0.13094837578582286</v>
      </c>
      <c r="R41">
        <f t="shared" si="2"/>
        <v>0.45802704601498956</v>
      </c>
      <c r="S41">
        <f t="shared" si="2"/>
        <v>0.25843641635968523</v>
      </c>
      <c r="T41">
        <f t="shared" si="2"/>
        <v>0.52968377071269412</v>
      </c>
      <c r="U41">
        <f t="shared" si="2"/>
        <v>0.15382849234818383</v>
      </c>
      <c r="V41">
        <f t="shared" si="2"/>
        <v>0.23740114527904654</v>
      </c>
      <c r="W41">
        <f t="shared" si="2"/>
        <v>0.61330438275877208</v>
      </c>
      <c r="X41">
        <f t="shared" si="2"/>
        <v>0.70173512965550722</v>
      </c>
      <c r="Y41">
        <f t="shared" si="2"/>
        <v>0.84525120800544362</v>
      </c>
      <c r="Z41">
        <f t="shared" si="2"/>
        <v>0.58576268618721528</v>
      </c>
      <c r="AA41">
        <f t="shared" si="2"/>
        <v>0.69414043018858196</v>
      </c>
      <c r="AB41">
        <f t="shared" si="2"/>
        <v>0.55634490231164679</v>
      </c>
      <c r="AC41">
        <f t="shared" si="2"/>
        <v>0.58197966967563086</v>
      </c>
      <c r="AD41">
        <f t="shared" si="2"/>
        <v>0.18310338969248385</v>
      </c>
      <c r="AE41">
        <f t="shared" si="2"/>
        <v>0.42152995023860246</v>
      </c>
      <c r="AF41">
        <f t="shared" si="2"/>
        <v>0.75225518065415498</v>
      </c>
      <c r="AG41">
        <f t="shared" si="2"/>
        <v>0.23657593655866815</v>
      </c>
      <c r="AH41">
        <f t="shared" si="2"/>
        <v>0.29981216419245243</v>
      </c>
      <c r="AI41">
        <f t="shared" si="2"/>
        <v>0.10577822125702666</v>
      </c>
      <c r="AJ41">
        <f t="shared" si="2"/>
        <v>0.67288290101597681</v>
      </c>
      <c r="AK41">
        <f t="shared" si="2"/>
        <v>8.5743740907457414E-2</v>
      </c>
      <c r="AL41">
        <f t="shared" si="2"/>
        <v>2.0015974105027694E-2</v>
      </c>
      <c r="AM41">
        <f t="shared" si="2"/>
        <v>0.38296931339465001</v>
      </c>
      <c r="AN41">
        <f t="shared" si="2"/>
        <v>0.76045028201409037</v>
      </c>
      <c r="AO41">
        <f t="shared" si="2"/>
        <v>0.18142091438731073</v>
      </c>
      <c r="AP41">
        <f t="shared" si="2"/>
        <v>0.5668273204861044</v>
      </c>
      <c r="AQ41">
        <f t="shared" si="2"/>
        <v>0.35707559599285232</v>
      </c>
      <c r="AR41">
        <f t="shared" si="2"/>
        <v>0.64009419066244366</v>
      </c>
      <c r="AS41">
        <f t="shared" si="2"/>
        <v>0.10029854081359346</v>
      </c>
      <c r="AT41">
        <f t="shared" si="2"/>
        <v>0.2285604406975999</v>
      </c>
      <c r="AU41">
        <f t="shared" si="2"/>
        <v>0.15700473749634614</v>
      </c>
      <c r="AV41">
        <f t="shared" si="2"/>
        <v>7.3898195966164051E-2</v>
      </c>
      <c r="AW41">
        <f t="shared" si="2"/>
        <v>0.54512799207887264</v>
      </c>
      <c r="AX41">
        <f t="shared" si="2"/>
        <v>0.41296480010731956</v>
      </c>
      <c r="AY41">
        <f t="shared" si="2"/>
        <v>0.92267632905356856</v>
      </c>
      <c r="AZ41">
        <f t="shared" si="2"/>
        <v>0.37787870970249776</v>
      </c>
      <c r="BA41">
        <f t="shared" si="2"/>
        <v>5.6525367432381998E-2</v>
      </c>
      <c r="BB41">
        <f t="shared" si="2"/>
        <v>0.56826780433186608</v>
      </c>
      <c r="BC41">
        <f t="shared" si="2"/>
        <v>0.32175399794842602</v>
      </c>
      <c r="BD41">
        <f t="shared" si="2"/>
        <v>0.715306583349542</v>
      </c>
      <c r="BE41">
        <f t="shared" si="2"/>
        <v>0.62770595126882345</v>
      </c>
      <c r="BF41">
        <f t="shared" si="2"/>
        <v>0.77920839503988293</v>
      </c>
      <c r="BG41">
        <f t="shared" si="2"/>
        <v>0.44958555683694967</v>
      </c>
      <c r="BH41">
        <f t="shared" si="2"/>
        <v>0.71079410501486551</v>
      </c>
      <c r="BI41">
        <f t="shared" si="2"/>
        <v>0.49425877906728627</v>
      </c>
      <c r="BJ41">
        <f t="shared" si="2"/>
        <v>0.18006427040430908</v>
      </c>
      <c r="BK41">
        <f t="shared" si="2"/>
        <v>0.29710354155699814</v>
      </c>
      <c r="BL41">
        <f t="shared" si="2"/>
        <v>0.49527570924745001</v>
      </c>
      <c r="BM41">
        <f t="shared" si="2"/>
        <v>0.34465300398670107</v>
      </c>
      <c r="BN41">
        <f t="shared" si="2"/>
        <v>0.18601552655128198</v>
      </c>
      <c r="BO41">
        <f t="shared" si="2"/>
        <v>1.1842540613174569E-2</v>
      </c>
      <c r="BP41">
        <f t="shared" si="2"/>
        <v>0.85379211836234659</v>
      </c>
      <c r="BQ41">
        <f t="shared" ref="BQ41:CM41" si="3">ABS(CORREL($C$7:$C$38,BQ$7:BQ$38))</f>
        <v>0.6258835978787185</v>
      </c>
      <c r="BR41">
        <f t="shared" si="3"/>
        <v>0.27828742459949807</v>
      </c>
      <c r="BS41">
        <f t="shared" si="3"/>
        <v>9.4627806431360512E-2</v>
      </c>
      <c r="BT41">
        <f t="shared" si="3"/>
        <v>0.13916150947558631</v>
      </c>
      <c r="BU41">
        <f t="shared" si="3"/>
        <v>0.27024575723837274</v>
      </c>
      <c r="BV41">
        <f t="shared" si="3"/>
        <v>7.5637046586834525E-2</v>
      </c>
      <c r="BW41">
        <f t="shared" si="3"/>
        <v>0.17554664452309765</v>
      </c>
      <c r="BX41">
        <f t="shared" si="3"/>
        <v>0.60023794877692405</v>
      </c>
      <c r="BY41">
        <f t="shared" si="3"/>
        <v>0.11345334621111923</v>
      </c>
      <c r="BZ41">
        <f t="shared" si="3"/>
        <v>0.40068650274478723</v>
      </c>
      <c r="CA41">
        <f t="shared" si="3"/>
        <v>0.16814294437974067</v>
      </c>
      <c r="CB41">
        <f t="shared" si="3"/>
        <v>0.15206987462805682</v>
      </c>
      <c r="CC41">
        <f t="shared" si="3"/>
        <v>0.446598892647535</v>
      </c>
      <c r="CD41">
        <f t="shared" si="3"/>
        <v>0.15847001961351764</v>
      </c>
      <c r="CE41">
        <f t="shared" si="3"/>
        <v>5.5952737491998535E-2</v>
      </c>
      <c r="CF41">
        <f t="shared" si="3"/>
        <v>0.40365932303817881</v>
      </c>
      <c r="CG41">
        <f t="shared" si="3"/>
        <v>0.60618037224502985</v>
      </c>
      <c r="CH41">
        <f t="shared" si="3"/>
        <v>0.34335973005518727</v>
      </c>
      <c r="CI41">
        <f t="shared" si="3"/>
        <v>0.15053999425630865</v>
      </c>
      <c r="CJ41">
        <f t="shared" si="3"/>
        <v>9.7209648756230393E-2</v>
      </c>
      <c r="CK41">
        <f t="shared" si="3"/>
        <v>0.75816488564387019</v>
      </c>
      <c r="CL41">
        <f t="shared" si="3"/>
        <v>0.52684671339865807</v>
      </c>
      <c r="CM41">
        <f t="shared" si="3"/>
        <v>0.52438535330688441</v>
      </c>
    </row>
  </sheetData>
  <mergeCells count="9">
    <mergeCell ref="CD2:CH2"/>
    <mergeCell ref="CI2:CM2"/>
    <mergeCell ref="D2:L2"/>
    <mergeCell ref="M2:AK2"/>
    <mergeCell ref="AL2:AS2"/>
    <mergeCell ref="AT2:AV2"/>
    <mergeCell ref="AW2:BC2"/>
    <mergeCell ref="BD2:BR2"/>
    <mergeCell ref="BS2:CC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7"/>
  <dimension ref="A1:CM41"/>
  <sheetViews>
    <sheetView zoomScale="85" zoomScaleNormal="85" workbookViewId="0">
      <selection sqref="A1:CM6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IF('07 (ind)'!B$1="si",100*(('07 (ind)'!B6-MIN('07 (ind)'!B$6:B$37))/(MAX('07 (ind)'!B$6:B$37)-MIN('07 (ind)'!B$6:B$37))),ABS(-100+(100*(('07 (ind)'!B6-MIN('07 (ind)'!B$6:B$37))/(MAX('07 (ind)'!B$6:B$37)-MIN('07 (ind)'!B$6:B$37))))))</f>
        <v>3.1097812259744675</v>
      </c>
      <c r="C7" s="87">
        <f>IF('07 (ind)'!C$1="si",100*(('07 (ind)'!C6-MIN('07 (ind)'!C$6:C$37))/(MAX('07 (ind)'!C$6:C$37)-MIN('07 (ind)'!C$6:C$37))),ABS(-100+(100*(('07 (ind)'!C6-MIN('07 (ind)'!C$6:C$37))/(MAX('07 (ind)'!C$6:C$37)-MIN('07 (ind)'!C$6:C$37))))))</f>
        <v>55.142062189023541</v>
      </c>
      <c r="D7" s="87">
        <f>IF('07 (ind)'!D$1="si",100*(('07 (ind)'!D6-MIN('07 (ind)'!D$6:D$37))/(MAX('07 (ind)'!D$6:D$37)-MIN('07 (ind)'!D$6:D$37))),ABS(-100+(100*(('07 (ind)'!D6-MIN('07 (ind)'!D$6:D$37))/(MAX('07 (ind)'!D$6:D$37)-MIN('07 (ind)'!D$6:D$37))))))</f>
        <v>64.808110612875069</v>
      </c>
      <c r="E7" s="87">
        <f>IF('07 (ind)'!E$1="si",100*(('07 (ind)'!E6-MIN('07 (ind)'!E$6:E$37))/(MAX('07 (ind)'!E$6:E$37)-MIN('07 (ind)'!E$6:E$37))),ABS(-100+(100*(('07 (ind)'!E6-MIN('07 (ind)'!E$6:E$37))/(MAX('07 (ind)'!E$6:E$37)-MIN('07 (ind)'!E$6:E$37))))))</f>
        <v>28.412841207419561</v>
      </c>
      <c r="F7" s="87">
        <f>IF('07 (ind)'!F$1="si",100*(('07 (ind)'!F6-MIN('07 (ind)'!F$6:F$37))/(MAX('07 (ind)'!F$6:F$37)-MIN('07 (ind)'!F$6:F$37))),ABS(-100+(100*(('07 (ind)'!F6-MIN('07 (ind)'!F$6:F$37))/(MAX('07 (ind)'!F$6:F$37)-MIN('07 (ind)'!F$6:F$37))))))</f>
        <v>60.069444444444443</v>
      </c>
      <c r="G7" s="87">
        <f>IF('07 (ind)'!G$1="si",100*(('07 (ind)'!G6-MIN('07 (ind)'!G$6:G$37))/(MAX('07 (ind)'!G$6:G$37)-MIN('07 (ind)'!G$6:G$37))),ABS(-100+(100*(('07 (ind)'!G6-MIN('07 (ind)'!G$6:G$37))/(MAX('07 (ind)'!G$6:G$37)-MIN('07 (ind)'!G$6:G$37))))))</f>
        <v>56.800000000000054</v>
      </c>
      <c r="H7" s="87">
        <f>IF('07 (ind)'!H$1="si",100*(('07 (ind)'!H6-MIN('07 (ind)'!H$6:H$37))/(MAX('07 (ind)'!H$6:H$37)-MIN('07 (ind)'!H$6:H$37))),ABS(-100+(100*(('07 (ind)'!H6-MIN('07 (ind)'!H$6:H$37))/(MAX('07 (ind)'!H$6:H$37)-MIN('07 (ind)'!H$6:H$37))))))</f>
        <v>71.782178217821794</v>
      </c>
      <c r="I7" s="87">
        <f>IF('07 (ind)'!I$1="si",100*(('07 (ind)'!I6-MIN('07 (ind)'!I$6:I$37))/(MAX('07 (ind)'!I$6:I$37)-MIN('07 (ind)'!I$6:I$37))),ABS(-100+(100*(('07 (ind)'!I6-MIN('07 (ind)'!I$6:I$37))/(MAX('07 (ind)'!I$6:I$37)-MIN('07 (ind)'!I$6:I$37))))))</f>
        <v>78.076379066478069</v>
      </c>
      <c r="J7" s="87">
        <f>IF('07 (ind)'!J$1="si",100*(('07 (ind)'!J6-MIN('07 (ind)'!J$6:J$37))/(MAX('07 (ind)'!J$6:J$37)-MIN('07 (ind)'!J$6:J$37))),ABS(-100+(100*(('07 (ind)'!J6-MIN('07 (ind)'!J$6:J$37))/(MAX('07 (ind)'!J$6:J$37)-MIN('07 (ind)'!J$6:J$37))))))</f>
        <v>8.1645569620253138</v>
      </c>
      <c r="K7" s="87">
        <f>IF('07 (ind)'!K$1="si",100*(('07 (ind)'!K6-MIN('07 (ind)'!K$6:K$37))/(MAX('07 (ind)'!K$6:K$37)-MIN('07 (ind)'!K$6:K$37))),ABS(-100+(100*(('07 (ind)'!K6-MIN('07 (ind)'!K$6:K$37))/(MAX('07 (ind)'!K$6:K$37)-MIN('07 (ind)'!K$6:K$37))))))</f>
        <v>64.870334081200411</v>
      </c>
      <c r="L7" s="87">
        <f>IF('07 (ind)'!L$1="si",100*(('07 (ind)'!L6-MIN('07 (ind)'!L$6:L$37))/(MAX('07 (ind)'!L$6:L$37)-MIN('07 (ind)'!L$6:L$37))),ABS(-100+(100*(('07 (ind)'!L6-MIN('07 (ind)'!L$6:L$37))/(MAX('07 (ind)'!L$6:L$37)-MIN('07 (ind)'!L$6:L$37))))))</f>
        <v>92.316445269834929</v>
      </c>
      <c r="M7" s="87">
        <f>IF('07 (ind)'!M$1="si",100*(('07 (ind)'!M6-MIN('07 (ind)'!M$6:M$37))/(MAX('07 (ind)'!M$6:M$37)-MIN('07 (ind)'!M$6:M$37))),ABS(-100+(100*(('07 (ind)'!M6-MIN('07 (ind)'!M$6:M$37))/(MAX('07 (ind)'!M$6:M$37)-MIN('07 (ind)'!M$6:M$37))))))</f>
        <v>61.804966686163851</v>
      </c>
      <c r="N7" s="87">
        <f>IF('07 (ind)'!N$1="si",100*(('07 (ind)'!N6-MIN('07 (ind)'!N$6:N$37))/(MAX('07 (ind)'!N$6:N$37)-MIN('07 (ind)'!N$6:N$37))),ABS(-100+(100*(('07 (ind)'!N6-MIN('07 (ind)'!N$6:N$37))/(MAX('07 (ind)'!N$6:N$37)-MIN('07 (ind)'!N$6:N$37))))))</f>
        <v>61.763716724126027</v>
      </c>
      <c r="O7" s="87">
        <f>IF('07 (ind)'!O$1="si",100*(('07 (ind)'!O6-MIN('07 (ind)'!O$6:O$37))/(MAX('07 (ind)'!O$6:O$37)-MIN('07 (ind)'!O$6:O$37))),ABS(-100+(100*(('07 (ind)'!O6-MIN('07 (ind)'!O$6:O$37))/(MAX('07 (ind)'!O$6:O$37)-MIN('07 (ind)'!O$6:O$37))))))</f>
        <v>100</v>
      </c>
      <c r="P7" s="87">
        <f>IF('07 (ind)'!P$1="si",100*(('07 (ind)'!P6-MIN('07 (ind)'!P$6:P$37))/(MAX('07 (ind)'!P$6:P$37)-MIN('07 (ind)'!P$6:P$37))),ABS(-100+(100*(('07 (ind)'!P6-MIN('07 (ind)'!P$6:P$37))/(MAX('07 (ind)'!P$6:P$37)-MIN('07 (ind)'!P$6:P$37))))))</f>
        <v>5.0758076583488458</v>
      </c>
      <c r="Q7" s="87">
        <f>IF('07 (ind)'!Q$1="si",100*(('07 (ind)'!Q6-MIN('07 (ind)'!Q$6:Q$37))/(MAX('07 (ind)'!Q$6:Q$37)-MIN('07 (ind)'!Q$6:Q$37))),ABS(-100+(100*(('07 (ind)'!Q6-MIN('07 (ind)'!Q$6:Q$37))/(MAX('07 (ind)'!Q$6:Q$37)-MIN('07 (ind)'!Q$6:Q$37))))))</f>
        <v>15.907540726262697</v>
      </c>
      <c r="R7" s="87">
        <f>IF('07 (ind)'!R$1="si",100*(('07 (ind)'!R6-MIN('07 (ind)'!R$6:R$37))/(MAX('07 (ind)'!R$6:R$37)-MIN('07 (ind)'!R$6:R$37))),ABS(-100+(100*(('07 (ind)'!R6-MIN('07 (ind)'!R$6:R$37))/(MAX('07 (ind)'!R$6:R$37)-MIN('07 (ind)'!R$6:R$37))))))</f>
        <v>9.6621845812753349E-2</v>
      </c>
      <c r="S7" s="75">
        <f>ABS(ABS(('07 (ind)'!S6-((MAX('07 (ind)'!S$6:S$37)+MIN('07 (ind)'!S$6:S$37))/2))/(((MAX('07 (ind)'!S$6:S$37)+MIN('07 (ind)'!S$6:S$37))/2)-MAX('07 (ind)'!S$6:S$37))*100)-100)</f>
        <v>18.612135515930547</v>
      </c>
      <c r="T7" s="75">
        <f>IF('07 (ind)'!T$1="si",100*(('07 (ind)'!T6-MIN('07 (ind)'!T$6:T$37))/(MAX('07 (ind)'!T$6:T$37)-MIN('07 (ind)'!T$6:T$37))),ABS(-100+(100*(('07 (ind)'!T6-MIN('07 (ind)'!T$6:T$37))/(MAX('07 (ind)'!T$6:T$37)-MIN('07 (ind)'!T$6:T$37))))))</f>
        <v>25.25206387873866</v>
      </c>
      <c r="U7" s="75">
        <f>IF('07 (ind)'!U$1="si",100*(('07 (ind)'!U6-MIN('07 (ind)'!U$6:U$37))/(MAX('07 (ind)'!U$6:U$37)-MIN('07 (ind)'!U$6:U$37))),ABS(-100+(100*(('07 (ind)'!U6-MIN('07 (ind)'!U$6:U$37))/(MAX('07 (ind)'!U$6:U$37)-MIN('07 (ind)'!U$6:U$37))))))</f>
        <v>0</v>
      </c>
      <c r="V7" s="75">
        <f>IF('07 (ind)'!V$1="si",100*(('07 (ind)'!V6-MIN('07 (ind)'!V$6:V$37))/(MAX('07 (ind)'!V$6:V$37)-MIN('07 (ind)'!V$6:V$37))),ABS(-100+(100*(('07 (ind)'!V6-MIN('07 (ind)'!V$6:V$37))/(MAX('07 (ind)'!V$6:V$37)-MIN('07 (ind)'!V$6:V$37))))))</f>
        <v>96.685082872928177</v>
      </c>
      <c r="W7" s="75">
        <f>IF('07 (ind)'!W$1="si",100*(('07 (ind)'!W6-MIN('07 (ind)'!W$6:W$37))/(MAX('07 (ind)'!W$6:W$37)-MIN('07 (ind)'!W$6:W$37))),ABS(-100+(100*(('07 (ind)'!W6-MIN('07 (ind)'!W$6:W$37))/(MAX('07 (ind)'!W$6:W$37)-MIN('07 (ind)'!W$6:W$37))))))</f>
        <v>100</v>
      </c>
      <c r="X7" s="75">
        <f>IF('07 (ind)'!X$1="si",100*(('07 (ind)'!X6-MIN('07 (ind)'!X$6:X$37))/(MAX('07 (ind)'!X$6:X$37)-MIN('07 (ind)'!X$6:X$37))),ABS(-100+(100*(('07 (ind)'!X6-MIN('07 (ind)'!X$6:X$37))/(MAX('07 (ind)'!X$6:X$37)-MIN('07 (ind)'!X$6:X$37))))))</f>
        <v>95.105350312892341</v>
      </c>
      <c r="Y7" s="75">
        <f>IF('07 (ind)'!Y$1="si",100*(('07 (ind)'!Y6-MIN('07 (ind)'!Y$6:Y$37))/(MAX('07 (ind)'!Y$6:Y$37)-MIN('07 (ind)'!Y$6:Y$37))),ABS(-100+(100*(('07 (ind)'!Y6-MIN('07 (ind)'!Y$6:Y$37))/(MAX('07 (ind)'!Y$6:Y$37)-MIN('07 (ind)'!Y$6:Y$37))))))</f>
        <v>76.429512741960323</v>
      </c>
      <c r="Z7" s="75">
        <f>IF('07 (ind)'!Z$1="si",100*(('07 (ind)'!Z6-MIN('07 (ind)'!Z$6:Z$37))/(MAX('07 (ind)'!Z$6:Z$37)-MIN('07 (ind)'!Z$6:Z$37))),ABS(-100+(100*(('07 (ind)'!Z6-MIN('07 (ind)'!Z$6:Z$37))/(MAX('07 (ind)'!Z$6:Z$37)-MIN('07 (ind)'!Z$6:Z$37))))))</f>
        <v>81.912263588626544</v>
      </c>
      <c r="AA7" s="75">
        <f>IF('07 (ind)'!AA$1="si",100*(('07 (ind)'!AA6-MIN('07 (ind)'!AA$6:AA$37))/(MAX('07 (ind)'!AA$6:AA$37)-MIN('07 (ind)'!AA$6:AA$37))),ABS(-100+(100*(('07 (ind)'!AA6-MIN('07 (ind)'!AA$6:AA$37))/(MAX('07 (ind)'!AA$6:AA$37)-MIN('07 (ind)'!AA$6:AA$37))))))</f>
        <v>71.50543511254952</v>
      </c>
      <c r="AB7" s="75">
        <f>IF('07 (ind)'!AB$1="si",100*(('07 (ind)'!AB6-MIN('07 (ind)'!AB$6:AB$37))/(MAX('07 (ind)'!AB$6:AB$37)-MIN('07 (ind)'!AB$6:AB$37))),ABS(-100+(100*(('07 (ind)'!AB6-MIN('07 (ind)'!AB$6:AB$37))/(MAX('07 (ind)'!AB$6:AB$37)-MIN('07 (ind)'!AB$6:AB$37))))))</f>
        <v>72.480628937014103</v>
      </c>
      <c r="AC7" s="75">
        <f>IF('07 (ind)'!AC$1="si",100*(('07 (ind)'!AC6-MIN('07 (ind)'!AC$6:AC$37))/(MAX('07 (ind)'!AC$6:AC$37)-MIN('07 (ind)'!AC$6:AC$37))),ABS(-100+(100*(('07 (ind)'!AC6-MIN('07 (ind)'!AC$6:AC$37))/(MAX('07 (ind)'!AC$6:AC$37)-MIN('07 (ind)'!AC$6:AC$37))))))</f>
        <v>71.037267297973287</v>
      </c>
      <c r="AD7" s="75">
        <f>IF('07 (ind)'!AD$1="si",100*(('07 (ind)'!AD6-MIN('07 (ind)'!AD$6:AD$37))/(MAX('07 (ind)'!AD$6:AD$37)-MIN('07 (ind)'!AD$6:AD$37))),ABS(-100+(100*(('07 (ind)'!AD6-MIN('07 (ind)'!AD$6:AD$37))/(MAX('07 (ind)'!AD$6:AD$37)-MIN('07 (ind)'!AD$6:AD$37))))))</f>
        <v>69.755751616340831</v>
      </c>
      <c r="AE7" s="75">
        <f>IF('07 (ind)'!AE$1="si",100*(('07 (ind)'!AE6-MIN('07 (ind)'!AE$6:AE$37))/(MAX('07 (ind)'!AE$6:AE$37)-MIN('07 (ind)'!AE$6:AE$37))),ABS(-100+(100*(('07 (ind)'!AE6-MIN('07 (ind)'!AE$6:AE$37))/(MAX('07 (ind)'!AE$6:AE$37)-MIN('07 (ind)'!AE$6:AE$37))))))</f>
        <v>56.786307273578132</v>
      </c>
      <c r="AF7" s="75">
        <f>IF('07 (ind)'!AF$1="si",100*(('07 (ind)'!AF6-MIN('07 (ind)'!AF$6:AF$37))/(MAX('07 (ind)'!AF$6:AF$37)-MIN('07 (ind)'!AF$6:AF$37))),ABS(-100+(100*(('07 (ind)'!AF6-MIN('07 (ind)'!AF$6:AF$37))/(MAX('07 (ind)'!AF$6:AF$37)-MIN('07 (ind)'!AF$6:AF$37))))))</f>
        <v>89.416112308310687</v>
      </c>
      <c r="AG7" s="75">
        <f>IF('07 (ind)'!AG$1="si",100*(('07 (ind)'!AG6-MIN('07 (ind)'!AG$6:AG$37))/(MAX('07 (ind)'!AG$6:AG$37)-MIN('07 (ind)'!AG$6:AG$37))),ABS(-100+(100*(('07 (ind)'!AG6-MIN('07 (ind)'!AG$6:AG$37))/(MAX('07 (ind)'!AG$6:AG$37)-MIN('07 (ind)'!AG$6:AG$37))))))</f>
        <v>50.934579439252317</v>
      </c>
      <c r="AH7" s="75">
        <f>IF('07 (ind)'!AH$1="si",100*(('07 (ind)'!AH6-MIN('07 (ind)'!AH$6:AH$37))/(MAX('07 (ind)'!AH$6:AH$37)-MIN('07 (ind)'!AH$6:AH$37))),ABS(-100+(100*(('07 (ind)'!AH6-MIN('07 (ind)'!AH$6:AH$37))/(MAX('07 (ind)'!AH$6:AH$37)-MIN('07 (ind)'!AH$6:AH$37))))))</f>
        <v>48.192771084337345</v>
      </c>
      <c r="AI7" s="75">
        <f>IF('07 (ind)'!AI$1="si",100*(('07 (ind)'!AI6-MIN('07 (ind)'!AI$6:AI$37))/(MAX('07 (ind)'!AI$6:AI$37)-MIN('07 (ind)'!AI$6:AI$37))),ABS(-100+(100*(('07 (ind)'!AI6-MIN('07 (ind)'!AI$6:AI$37))/(MAX('07 (ind)'!AI$6:AI$37)-MIN('07 (ind)'!AI$6:AI$37))))))</f>
        <v>3.4884254374294654</v>
      </c>
      <c r="AJ7" s="75">
        <f>IF('07 (ind)'!AJ$1="si",100*(('07 (ind)'!AJ6-MIN('07 (ind)'!AJ$6:AJ$37))/(MAX('07 (ind)'!AJ$6:AJ$37)-MIN('07 (ind)'!AJ$6:AJ$37))),ABS(-100+(100*(('07 (ind)'!AJ6-MIN('07 (ind)'!AJ$6:AJ$37))/(MAX('07 (ind)'!AJ$6:AJ$37)-MIN('07 (ind)'!AJ$6:AJ$37))))))</f>
        <v>57.069576662894725</v>
      </c>
      <c r="AK7" s="75">
        <f>IF('07 (ind)'!AK$1="si",100*(('07 (ind)'!AK6-MIN('07 (ind)'!AK$6:AK$37))/(MAX('07 (ind)'!AK$6:AK$37)-MIN('07 (ind)'!AK$6:AK$37))),ABS(-100+(100*(('07 (ind)'!AK6-MIN('07 (ind)'!AK$6:AK$37))/(MAX('07 (ind)'!AK$6:AK$37)-MIN('07 (ind)'!AK$6:AK$37))))))</f>
        <v>13.218220061786939</v>
      </c>
      <c r="AL7" s="75">
        <f>IF('07 (ind)'!AL$1="si",100*(('07 (ind)'!AL6-MIN('07 (ind)'!AL$6:AL$37))/(MAX('07 (ind)'!AL$6:AL$37)-MIN('07 (ind)'!AL$6:AL$37))),ABS(-100+(100*(('07 (ind)'!AL6-MIN('07 (ind)'!AL$6:AL$37))/(MAX('07 (ind)'!AL$6:AL$37)-MIN('07 (ind)'!AL$6:AL$37))))))</f>
        <v>75.299504045449083</v>
      </c>
      <c r="AM7" s="75">
        <f>IF('07 (ind)'!AM$1="si",100*(('07 (ind)'!AM6-MIN('07 (ind)'!AM$6:AM$37))/(MAX('07 (ind)'!AM$6:AM$37)-MIN('07 (ind)'!AM$6:AM$37))),ABS(-100+(100*(('07 (ind)'!AM6-MIN('07 (ind)'!AM$6:AM$37))/(MAX('07 (ind)'!AM$6:AM$37)-MIN('07 (ind)'!AM$6:AM$37))))))</f>
        <v>39.713869779675228</v>
      </c>
      <c r="AN7" s="75">
        <f>IF('07 (ind)'!AN$1="si",100*(('07 (ind)'!AN6-MIN('07 (ind)'!AN$6:AN$37))/(MAX('07 (ind)'!AN$6:AN$37)-MIN('07 (ind)'!AN$6:AN$37))),ABS(-100+(100*(('07 (ind)'!AN6-MIN('07 (ind)'!AN$6:AN$37))/(MAX('07 (ind)'!AN$6:AN$37)-MIN('07 (ind)'!AN$6:AN$37))))))</f>
        <v>33.390953242248685</v>
      </c>
      <c r="AO7" s="75">
        <f>IF('07 (ind)'!AO$1="si",100*(('07 (ind)'!AO6-MIN('07 (ind)'!AO$6:AO$37))/(MAX('07 (ind)'!AO$6:AO$37)-MIN('07 (ind)'!AO$6:AO$37))),ABS(-100+(100*(('07 (ind)'!AO6-MIN('07 (ind)'!AO$6:AO$37))/(MAX('07 (ind)'!AO$6:AO$37)-MIN('07 (ind)'!AO$6:AO$37))))))</f>
        <v>89.070963869882931</v>
      </c>
      <c r="AP7" s="75">
        <f>IF('07 (ind)'!AP$1="si",100*(('07 (ind)'!AP6-MIN('07 (ind)'!AP$6:AP$37))/(MAX('07 (ind)'!AP$6:AP$37)-MIN('07 (ind)'!AP$6:AP$37))),ABS(-100+(100*(('07 (ind)'!AP6-MIN('07 (ind)'!AP$6:AP$37))/(MAX('07 (ind)'!AP$6:AP$37)-MIN('07 (ind)'!AP$6:AP$37))))))</f>
        <v>46.925260170293292</v>
      </c>
      <c r="AQ7" s="75">
        <f>IF('07 (ind)'!AQ$1="si",100*(('07 (ind)'!AQ6-MIN('07 (ind)'!AQ$6:AQ$37))/(MAX('07 (ind)'!AQ$6:AQ$37)-MIN('07 (ind)'!AQ$6:AQ$37))),ABS(-100+(100*(('07 (ind)'!AQ6-MIN('07 (ind)'!AQ$6:AQ$37))/(MAX('07 (ind)'!AQ$6:AQ$37)-MIN('07 (ind)'!AQ$6:AQ$37))))))</f>
        <v>13.848331935831373</v>
      </c>
      <c r="AR7" s="75">
        <f>IF('07 (ind)'!AR$1="si",100*(('07 (ind)'!AR6-MIN('07 (ind)'!AR$6:AR$37))/(MAX('07 (ind)'!AR$6:AR$37)-MIN('07 (ind)'!AR$6:AR$37))),ABS(-100+(100*(('07 (ind)'!AR6-MIN('07 (ind)'!AR$6:AR$37))/(MAX('07 (ind)'!AR$6:AR$37)-MIN('07 (ind)'!AR$6:AR$37))))))</f>
        <v>26.584803408316837</v>
      </c>
      <c r="AS7" s="75">
        <f>IF('07 (ind)'!AS$1="si",100*(('07 (ind)'!AS6-MIN('07 (ind)'!AS$6:AS$37))/(MAX('07 (ind)'!AS$6:AS$37)-MIN('07 (ind)'!AS$6:AS$37))),ABS(-100+(100*(('07 (ind)'!AS6-MIN('07 (ind)'!AS$6:AS$37))/(MAX('07 (ind)'!AS$6:AS$37)-MIN('07 (ind)'!AS$6:AS$37))))))</f>
        <v>85.172413793103445</v>
      </c>
      <c r="AT7" s="75">
        <f>IF('07 (ind)'!AT$1="si",100*(('07 (ind)'!AT6-MIN('07 (ind)'!AT$6:AT$37))/(MAX('07 (ind)'!AT$6:AT$37)-MIN('07 (ind)'!AT$6:AT$37))),ABS(-100+(100*(('07 (ind)'!AT6-MIN('07 (ind)'!AT$6:AT$37))/(MAX('07 (ind)'!AT$6:AT$37)-MIN('07 (ind)'!AT$6:AT$37))))))</f>
        <v>0</v>
      </c>
      <c r="AU7" s="75">
        <f>IF('07 (ind)'!AU$1="si",100*(('07 (ind)'!AU6-MIN('07 (ind)'!AU$6:AU$37))/(MAX('07 (ind)'!AU$6:AU$37)-MIN('07 (ind)'!AU$6:AU$37))),ABS(-100+(100*(('07 (ind)'!AU6-MIN('07 (ind)'!AU$6:AU$37))/(MAX('07 (ind)'!AU$6:AU$37)-MIN('07 (ind)'!AU$6:AU$37))))))</f>
        <v>40.519031141868517</v>
      </c>
      <c r="AV7" s="75">
        <f>IF('07 (ind)'!AV$1="si",100*(('07 (ind)'!AV6-MIN('07 (ind)'!AV$6:AV$37))/(MAX('07 (ind)'!AV$6:AV$37)-MIN('07 (ind)'!AV$6:AV$37))),ABS(-100+(100*(('07 (ind)'!AV6-MIN('07 (ind)'!AV$6:AV$37))/(MAX('07 (ind)'!AV$6:AV$37)-MIN('07 (ind)'!AV$6:AV$37))))))</f>
        <v>100</v>
      </c>
      <c r="AW7" s="75">
        <f>IF('07 (ind)'!AW$1="si",100*(('07 (ind)'!AW6-MIN('07 (ind)'!AW$6:AW$37))/(MAX('07 (ind)'!AW$6:AW$37)-MIN('07 (ind)'!AW$6:AW$37))),ABS(-100+(100*(('07 (ind)'!AW6-MIN('07 (ind)'!AW$6:AW$37))/(MAX('07 (ind)'!AW$6:AW$37)-MIN('07 (ind)'!AW$6:AW$37))))))</f>
        <v>47.718550106609811</v>
      </c>
      <c r="AX7" s="75">
        <f>IF('07 (ind)'!AX$1="si",100*(('07 (ind)'!AX6-MIN('07 (ind)'!AX$6:AX$37))/(MAX('07 (ind)'!AX$6:AX$37)-MIN('07 (ind)'!AX$6:AX$37))),ABS(-100+(100*(('07 (ind)'!AX6-MIN('07 (ind)'!AX$6:AX$37))/(MAX('07 (ind)'!AX$6:AX$37)-MIN('07 (ind)'!AX$6:AX$37))))))</f>
        <v>13.343970466725352</v>
      </c>
      <c r="AY7" s="75">
        <f>IF('07 (ind)'!AY$1="si",100*(('07 (ind)'!AY6-MIN('07 (ind)'!AY$6:AY$37))/(MAX('07 (ind)'!AY$6:AY$37)-MIN('07 (ind)'!AY$6:AY$37))),ABS(-100+(100*(('07 (ind)'!AY6-MIN('07 (ind)'!AY$6:AY$37))/(MAX('07 (ind)'!AY$6:AY$37)-MIN('07 (ind)'!AY$6:AY$37))))))</f>
        <v>59.41960038058992</v>
      </c>
      <c r="AZ7" s="75">
        <f>IF('07 (ind)'!AZ$1="si",100*(('07 (ind)'!AZ6-MIN('07 (ind)'!AZ$6:AZ$37))/(MAX('07 (ind)'!AZ$6:AZ$37)-MIN('07 (ind)'!AZ$6:AZ$37))),ABS(-100+(100*(('07 (ind)'!AZ6-MIN('07 (ind)'!AZ$6:AZ$37))/(MAX('07 (ind)'!AZ$6:AZ$37)-MIN('07 (ind)'!AZ$6:AZ$37))))))</f>
        <v>74.083462369684426</v>
      </c>
      <c r="BA7" s="75">
        <f>IF('07 (ind)'!BA$1="si",100*(('07 (ind)'!BA6-MIN('07 (ind)'!BA$6:BA$37))/(MAX('07 (ind)'!BA$6:BA$37)-MIN('07 (ind)'!BA$6:BA$37))),ABS(-100+(100*(('07 (ind)'!BA6-MIN('07 (ind)'!BA$6:BA$37))/(MAX('07 (ind)'!BA$6:BA$37)-MIN('07 (ind)'!BA$6:BA$37))))))</f>
        <v>11.241487593867628</v>
      </c>
      <c r="BB7" s="75">
        <f>IF('07 (ind)'!BB$1="si",100*(('07 (ind)'!BB6-MIN('07 (ind)'!BB$6:BB$37))/(MAX('07 (ind)'!BB$6:BB$37)-MIN('07 (ind)'!BB$6:BB$37))),ABS(-100+(100*(('07 (ind)'!BB6-MIN('07 (ind)'!BB$6:BB$37))/(MAX('07 (ind)'!BB$6:BB$37)-MIN('07 (ind)'!BB$6:BB$37))))))</f>
        <v>40.824522187673722</v>
      </c>
      <c r="BC7" s="75">
        <f>IF('07 (ind)'!BC$1="si",100*(('07 (ind)'!BC6-MIN('07 (ind)'!BC$6:BC$37))/(MAX('07 (ind)'!BC$6:BC$37)-MIN('07 (ind)'!BC$6:BC$37))),ABS(-100+(100*(('07 (ind)'!BC6-MIN('07 (ind)'!BC$6:BC$37))/(MAX('07 (ind)'!BC$6:BC$37)-MIN('07 (ind)'!BC$6:BC$37))))))</f>
        <v>25.551059957016818</v>
      </c>
      <c r="BD7" s="75">
        <f>IF('07 (ind)'!BD$1="si",100*(('07 (ind)'!BD6-MIN('07 (ind)'!BD$6:BD$37))/(MAX('07 (ind)'!BD$6:BD$37)-MIN('07 (ind)'!BD$6:BD$37))),ABS(-100+(100*(('07 (ind)'!BD6-MIN('07 (ind)'!BD$6:BD$37))/(MAX('07 (ind)'!BD$6:BD$37)-MIN('07 (ind)'!BD$6:BD$37))))))</f>
        <v>54.478413664809111</v>
      </c>
      <c r="BE7" s="75">
        <f>IF('07 (ind)'!BE$1="si",100*(('07 (ind)'!BE6-MIN('07 (ind)'!BE$6:BE$37))/(MAX('07 (ind)'!BE$6:BE$37)-MIN('07 (ind)'!BE$6:BE$37))),ABS(-100+(100*(('07 (ind)'!BE6-MIN('07 (ind)'!BE$6:BE$37))/(MAX('07 (ind)'!BE$6:BE$37)-MIN('07 (ind)'!BE$6:BE$37))))))</f>
        <v>28.330995792426361</v>
      </c>
      <c r="BF7" s="75">
        <f>IF('07 (ind)'!BF$1="si",100*(('07 (ind)'!BF6-MIN('07 (ind)'!BF$6:BF$37))/(MAX('07 (ind)'!BF$6:BF$37)-MIN('07 (ind)'!BF$6:BF$37))),ABS(-100+(100*(('07 (ind)'!BF6-MIN('07 (ind)'!BF$6:BF$37))/(MAX('07 (ind)'!BF$6:BF$37)-MIN('07 (ind)'!BF$6:BF$37))))))</f>
        <v>54.312049169244972</v>
      </c>
      <c r="BG7" s="75">
        <f>IF('07 (ind)'!BG$1="si",100*(('07 (ind)'!BG6-MIN('07 (ind)'!BG$6:BG$37))/(MAX('07 (ind)'!BG$6:BG$37)-MIN('07 (ind)'!BG$6:BG$37))),ABS(-100+(100*(('07 (ind)'!BG6-MIN('07 (ind)'!BG$6:BG$37))/(MAX('07 (ind)'!BG$6:BG$37)-MIN('07 (ind)'!BG$6:BG$37))))))</f>
        <v>25.800187569128109</v>
      </c>
      <c r="BH7" s="75">
        <f>IF('07 (ind)'!BH$1="si",100*(('07 (ind)'!BH6-MIN('07 (ind)'!BH$6:BH$37))/(MAX('07 (ind)'!BH$6:BH$37)-MIN('07 (ind)'!BH$6:BH$37))),ABS(-100+(100*(('07 (ind)'!BH6-MIN('07 (ind)'!BH$6:BH$37))/(MAX('07 (ind)'!BH$6:BH$37)-MIN('07 (ind)'!BH$6:BH$37))))))</f>
        <v>14.688452912917585</v>
      </c>
      <c r="BI7" s="75">
        <f>IF('07 (ind)'!BI$1="si",100*(('07 (ind)'!BI6-MIN('07 (ind)'!BI$6:BI$37))/(MAX('07 (ind)'!BI$6:BI$37)-MIN('07 (ind)'!BI$6:BI$37))),ABS(-100+(100*(('07 (ind)'!BI6-MIN('07 (ind)'!BI$6:BI$37))/(MAX('07 (ind)'!BI$6:BI$37)-MIN('07 (ind)'!BI$6:BI$37))))))</f>
        <v>95.321985766532748</v>
      </c>
      <c r="BJ7" s="75">
        <f>IF('07 (ind)'!BJ$1="si",100*(('07 (ind)'!BJ6-MIN('07 (ind)'!BJ$6:BJ$37))/(MAX('07 (ind)'!BJ$6:BJ$37)-MIN('07 (ind)'!BJ$6:BJ$37))),ABS(-100+(100*(('07 (ind)'!BJ6-MIN('07 (ind)'!BJ$6:BJ$37))/(MAX('07 (ind)'!BJ$6:BJ$37)-MIN('07 (ind)'!BJ$6:BJ$37))))))</f>
        <v>1.1130581787520096E-3</v>
      </c>
      <c r="BK7" s="75">
        <f>IF('07 (ind)'!BK$1="si",100*(('07 (ind)'!BK6-MIN('07 (ind)'!BK$6:BK$37))/(MAX('07 (ind)'!BK$6:BK$37)-MIN('07 (ind)'!BK$6:BK$37))),ABS(-100+(100*(('07 (ind)'!BK6-MIN('07 (ind)'!BK$6:BK$37))/(MAX('07 (ind)'!BK$6:BK$37)-MIN('07 (ind)'!BK$6:BK$37))))))</f>
        <v>8.5066275282767592</v>
      </c>
      <c r="BL7" s="75">
        <f>IF('07 (ind)'!BL$1="si",100*(('07 (ind)'!BL6-MIN('07 (ind)'!BL$6:BL$37))/(MAX('07 (ind)'!BL$6:BL$37)-MIN('07 (ind)'!BL$6:BL$37))),ABS(-100+(100*(('07 (ind)'!BL6-MIN('07 (ind)'!BL$6:BL$37))/(MAX('07 (ind)'!BL$6:BL$37)-MIN('07 (ind)'!BL$6:BL$37))))))</f>
        <v>10.833333333333334</v>
      </c>
      <c r="BM7" s="75">
        <f>IF('07 (ind)'!BM$1="si",100*(('07 (ind)'!BM6-MIN('07 (ind)'!BM$6:BM$37))/(MAX('07 (ind)'!BM$6:BM$37)-MIN('07 (ind)'!BM$6:BM$37))),ABS(-100+(100*(('07 (ind)'!BM6-MIN('07 (ind)'!BM$6:BM$37))/(MAX('07 (ind)'!BM$6:BM$37)-MIN('07 (ind)'!BM$6:BM$37))))))</f>
        <v>19.180307589855161</v>
      </c>
      <c r="BN7" s="75">
        <f>IF('07 (ind)'!BN$1="si",100*(('07 (ind)'!BN6-MIN('07 (ind)'!BN$6:BN$37))/(MAX('07 (ind)'!BN$6:BN$37)-MIN('07 (ind)'!BN$6:BN$37))),ABS(-100+(100*(('07 (ind)'!BN6-MIN('07 (ind)'!BN$6:BN$37))/(MAX('07 (ind)'!BN$6:BN$37)-MIN('07 (ind)'!BN$6:BN$37))))))</f>
        <v>97.511445792224549</v>
      </c>
      <c r="BO7" s="75">
        <f>IF('07 (ind)'!BO$1="si",100*(('07 (ind)'!BO6-MIN('07 (ind)'!BO$6:BO$37))/(MAX('07 (ind)'!BO$6:BO$37)-MIN('07 (ind)'!BO$6:BO$37))),ABS(-100+(100*(('07 (ind)'!BO6-MIN('07 (ind)'!BO$6:BO$37))/(MAX('07 (ind)'!BO$6:BO$37)-MIN('07 (ind)'!BO$6:BO$37))))))</f>
        <v>24.772899517845627</v>
      </c>
      <c r="BP7" s="75">
        <f>IF('07 (ind)'!BP$1="si",100*(('07 (ind)'!BP6-MIN('07 (ind)'!BP$6:BP$37))/(MAX('07 (ind)'!BP$6:BP$37)-MIN('07 (ind)'!BP$6:BP$37))),ABS(-100+(100*(('07 (ind)'!BP6-MIN('07 (ind)'!BP$6:BP$37))/(MAX('07 (ind)'!BP$6:BP$37)-MIN('07 (ind)'!BP$6:BP$37))))))</f>
        <v>20.43980269683566</v>
      </c>
      <c r="BQ7" s="75">
        <f>IF('07 (ind)'!BQ$1="si",100*(('07 (ind)'!BQ6-MIN('07 (ind)'!BQ$6:BQ$37))/(MAX('07 (ind)'!BQ$6:BQ$37)-MIN('07 (ind)'!BQ$6:BQ$37))),ABS(-100+(100*(('07 (ind)'!BQ6-MIN('07 (ind)'!BQ$6:BQ$37))/(MAX('07 (ind)'!BQ$6:BQ$37)-MIN('07 (ind)'!BQ$6:BQ$37))))))</f>
        <v>78.62720319510197</v>
      </c>
      <c r="BR7" s="75">
        <f>IF('07 (ind)'!BR$1="si",100*(('07 (ind)'!BR6-MIN('07 (ind)'!BR$6:BR$37))/(MAX('07 (ind)'!BR$6:BR$37)-MIN('07 (ind)'!BR$6:BR$37))),ABS(-100+(100*(('07 (ind)'!BR6-MIN('07 (ind)'!BR$6:BR$37))/(MAX('07 (ind)'!BP$6:BP$37)-MIN('07 (ind)'!BR$6:BR$37))))))</f>
        <v>50.017777777777781</v>
      </c>
      <c r="BS7" s="75">
        <f>IF('07 (ind)'!BS$1="si",100*(('07 (ind)'!BS6-MIN('07 (ind)'!BS$6:BS$37))/(MAX('07 (ind)'!BS$6:BS$37)-MIN('07 (ind)'!BS$6:BS$37))),ABS(-100+(100*(('07 (ind)'!BS6-MIN('07 (ind)'!BS$6:BS$37))/(MAX('07 (ind)'!BQ$6:BQ$37)-MIN('07 (ind)'!BS$6:BS$37))))))</f>
        <v>71.189389948351348</v>
      </c>
      <c r="BT7" s="75">
        <f>IF('07 (ind)'!BT$1="si",100*(('07 (ind)'!BT6-MIN('07 (ind)'!BT$6:BT$37))/(MAX('07 (ind)'!BT$6:BT$37)-MIN('07 (ind)'!BT$6:BT$37))),ABS(-100+(100*(('07 (ind)'!BT6-MIN('07 (ind)'!BT$6:BT$37))/(MAX('07 (ind)'!BR$6:BR$37)-MIN('07 (ind)'!BT$6:BT$37))))))</f>
        <v>95.680005852128573</v>
      </c>
      <c r="BU7" s="75">
        <f>IF('07 (ind)'!BU$1="si",100*(('07 (ind)'!BU6-MIN('07 (ind)'!BU$6:BU$37))/(MAX('07 (ind)'!BU$6:BU$37)-MIN('07 (ind)'!BU$6:BU$37))),ABS(-100+(100*(('07 (ind)'!BU6-MIN('07 (ind)'!BU$6:BU$37))/(MAX('07 (ind)'!BU$6:BU$37)-MIN('07 (ind)'!BU$6:BU$37))))))</f>
        <v>100</v>
      </c>
      <c r="BV7" s="75">
        <f>IF('07 (ind)'!BV$1="si",100*(('07 (ind)'!BV6-MIN('07 (ind)'!BV$6:BV$37))/(MAX('07 (ind)'!BV$6:BV$37)-MIN('07 (ind)'!BV$6:BV$37))),ABS(-100+(100*(('07 (ind)'!BV6-MIN('07 (ind)'!BV$6:BV$37))/(MAX('07 (ind)'!BV$6:BV$37)-MIN('07 (ind)'!BV$6:BV$37))))))</f>
        <v>68.990324981394195</v>
      </c>
      <c r="BW7" s="75">
        <f>IF('07 (ind)'!BW$1="si",100*(('07 (ind)'!BW6-MIN('07 (ind)'!BW$6:BW$37))/(MAX('07 (ind)'!BW$6:BW$37)-MIN('07 (ind)'!BW$6:BW$37))),ABS(-100+(100*(('07 (ind)'!BW6-MIN('07 (ind)'!BW$6:BW$37))/(MAX('07 (ind)'!BW$6:BW$37)-MIN('07 (ind)'!BW$6:BW$37))))))</f>
        <v>90.628691429321435</v>
      </c>
      <c r="BX7" s="75">
        <f>IF('07 (ind)'!BX$1="si",100*(('07 (ind)'!BX6-MIN('07 (ind)'!BX$6:BX$37))/(MAX('07 (ind)'!BX$6:BX$37)-MIN('07 (ind)'!BX$6:BX$37))),ABS(-100+(100*(('07 (ind)'!BX6-MIN('07 (ind)'!BX$6:BX$37))/(MAX('07 (ind)'!BX$6:BX$37)-MIN('07 (ind)'!BX$6:BX$37))))))</f>
        <v>40.618186797159915</v>
      </c>
      <c r="BY7" s="75">
        <f>IF('07 (ind)'!BY$1="si",100*(('07 (ind)'!BY6-MIN('07 (ind)'!BY$6:BY$37))/(MAX('07 (ind)'!BY$6:BY$37)-MIN('07 (ind)'!BY$6:BY$37))),ABS(-100+(100*(('07 (ind)'!BY6-MIN('07 (ind)'!BY$6:BY$37))/(MAX('07 (ind)'!BY$6:BY$37)-MIN('07 (ind)'!BY$6:BY$37))))))</f>
        <v>20.967275992982479</v>
      </c>
      <c r="BZ7" s="75">
        <f>IF('07 (ind)'!BZ$1="si",100*(('07 (ind)'!BZ6-MIN('07 (ind)'!BZ$6:BZ$37))/(MAX('07 (ind)'!BZ$6:BZ$37)-MIN('07 (ind)'!BZ$6:BZ$37))),ABS(-100+(100*(('07 (ind)'!BZ6-MIN('07 (ind)'!BZ$6:BZ$37))/(MAX('07 (ind)'!BZ$6:BZ$37)-MIN('07 (ind)'!BZ$6:BZ$37))))))</f>
        <v>96.357686847379313</v>
      </c>
      <c r="CA7" s="75">
        <f>IF('07 (ind)'!CA$1="si",100*(('07 (ind)'!CA6-MIN('07 (ind)'!CA$6:CA$37))/(MAX('07 (ind)'!CA$6:CA$37)-MIN('07 (ind)'!CA$6:CA$37))),ABS(-100+(100*(('07 (ind)'!CA6-MIN('07 (ind)'!CA$6:CA$37))/(MAX('07 (ind)'!CA$6:CA$37)-MIN('07 (ind)'!CA$6:CA$37))))))</f>
        <v>49.337632138294609</v>
      </c>
      <c r="CB7" s="75">
        <f>IF('07 (ind)'!CB$1="si",100*(('07 (ind)'!CB6-MIN('07 (ind)'!CB$6:CB$37))/(MAX('07 (ind)'!CB$6:CB$37)-MIN('07 (ind)'!CB$6:CB$37))),ABS(-100+(100*(('07 (ind)'!CB6-MIN('07 (ind)'!CB$6:CB$37))/(MAX('07 (ind)'!CB$6:CB$37)-MIN('07 (ind)'!CB$6:CB$37))))))</f>
        <v>89.808917197452232</v>
      </c>
      <c r="CC7" s="75">
        <f>IF('07 (ind)'!CC$1="si",100*(('07 (ind)'!CC6-MIN('07 (ind)'!CC$6:CC$37))/(MAX('07 (ind)'!CC$6:CC$37)-MIN('07 (ind)'!CC$6:CC$37))),ABS(-100+(100*(('07 (ind)'!CC6-MIN('07 (ind)'!CC$6:CC$37))/(MAX('07 (ind)'!CC$6:CC$37)-MIN('07 (ind)'!CC$6:CC$37))))))</f>
        <v>62.941354284725406</v>
      </c>
      <c r="CD7" s="75">
        <f>IF('07 (ind)'!CD$1="si",100*(('07 (ind)'!CD6-MIN('07 (ind)'!CD$6:CD$37))/(MAX('07 (ind)'!CD$6:CD$37)-MIN('07 (ind)'!CD$6:CD$37))),ABS(-100+(100*(('07 (ind)'!CD6-MIN('07 (ind)'!CD$6:CD$37))/(MAX('07 (ind)'!CD$6:CD$37)-MIN('07 (ind)'!CD$6:CD$37))))))</f>
        <v>0.26229165611360722</v>
      </c>
      <c r="CE7" s="75">
        <f>IF('07 (ind)'!CE$1="si",100*(('07 (ind)'!CE6-MIN('07 (ind)'!CE$6:CE$37))/(MAX('07 (ind)'!CE$6:CE$37)-MIN('07 (ind)'!CE$6:CE$37))),ABS(-100+(100*(('07 (ind)'!CE6-MIN('07 (ind)'!CE$6:CE$37))/(MAX('07 (ind)'!CE$6:CE$37)-MIN('07 (ind)'!CE$6:CE$37))))))</f>
        <v>7.079430354007445</v>
      </c>
      <c r="CF7" s="75">
        <f>IF('07 (ind)'!CF$1="si",100*(('07 (ind)'!CF6-MIN('07 (ind)'!CF$6:CF$37))/(MAX('07 (ind)'!CF$6:CF$37)-MIN('07 (ind)'!CF$6:CF$37))),ABS(-100+(100*(('07 (ind)'!CF6-MIN('07 (ind)'!CF$6:CF$37))/(MAX('07 (ind)'!CF$6:CF$37)-MIN('07 (ind)'!CF$6:CF$37))))))</f>
        <v>52.361371287333959</v>
      </c>
      <c r="CG7" s="75">
        <f>IF('07 (ind)'!CG$1="si",100*(('07 (ind)'!CG6-MIN('07 (ind)'!CG$6:CG$37))/(MAX('07 (ind)'!CG$6:CG$37)-MIN('07 (ind)'!CG$6:CG$37))),ABS(-100+(100*(('07 (ind)'!CG6-MIN('07 (ind)'!CG$6:CG$37))/(MAX('07 (ind)'!CG$6:CG$37)-MIN('07 (ind)'!CG$6:CG$37))))))</f>
        <v>20.435913453018511</v>
      </c>
      <c r="CH7" s="75">
        <f>IF('07 (ind)'!CH$1="si",100*(('07 (ind)'!CH6-MIN('07 (ind)'!CH$6:CH$37))/(MAX('07 (ind)'!CH$6:CH$37)-MIN('07 (ind)'!CH$6:CH$37))),ABS(-100+(100*(('07 (ind)'!CH6-MIN('07 (ind)'!CH$6:CH$37))/(MAX('07 (ind)'!CH$6:CH$37)-MIN('07 (ind)'!CH$6:CH$37))))))</f>
        <v>8.0551429827523577</v>
      </c>
      <c r="CI7" s="75">
        <f>IF('07 (ind)'!CI$1="si",100*(('07 (ind)'!CI6-MIN('07 (ind)'!CI$6:CI$37))/(MAX('07 (ind)'!CI$6:CI$37)-MIN('07 (ind)'!CI$6:CI$37))),ABS(-100+(100*(('07 (ind)'!CI6-MIN('07 (ind)'!CI$6:CI$37))/(MAX('07 (ind)'!CI$6:CI$37)-MIN('07 (ind)'!CI$6:CI$37))))))</f>
        <v>62.046231853744302</v>
      </c>
      <c r="CJ7" s="75">
        <f>IF('07 (ind)'!CJ$1="si",100*(('07 (ind)'!CJ6-MIN('07 (ind)'!CJ$6:CJ$37))/(MAX('07 (ind)'!CJ$6:CJ$37)-MIN('07 (ind)'!CJ$6:CJ$37))),ABS(-100+(100*(('07 (ind)'!CJ6-MIN('07 (ind)'!CJ$6:CJ$37))/(MAX('07 (ind)'!CJ$6:CJ$37)-MIN('07 (ind)'!CJ$6:CJ$37))))))</f>
        <v>61.59538059433067</v>
      </c>
      <c r="CK7" s="75">
        <f>IF('07 (ind)'!CK$1="si",100*(('07 (ind)'!CK6-MIN('07 (ind)'!CK$6:CK$37))/(MAX('07 (ind)'!CK$6:CK$37)-MIN('07 (ind)'!CK$6:CK$37))),ABS(-100+(100*(('07 (ind)'!CK6-MIN('07 (ind)'!CK$6:CK$37))/(MAX('07 (ind)'!CK$6:CK$37)-MIN('07 (ind)'!CK$6:CK$37))))))</f>
        <v>10.932741822204987</v>
      </c>
      <c r="CL7" s="75">
        <f>IF('07 (ind)'!CL$1="si",100*(('07 (ind)'!CL6-MIN('07 (ind)'!CL$6:CL$37))/(MAX('07 (ind)'!CL$6:CL$37)-MIN('07 (ind)'!CL$6:CL$37))),ABS(-100+(100*(('07 (ind)'!CL6-MIN('07 (ind)'!CL$6:CL$37))/(MAX('07 (ind)'!CL$6:CL$37)-MIN('07 (ind)'!CL$6:CL$37))))))</f>
        <v>14.227716519561904</v>
      </c>
      <c r="CM7" s="75">
        <f>IF('07 (ind)'!CM$1="si",100*(('07 (ind)'!CM6-MIN('07 (ind)'!CM$6:CM$37))/(MAX('07 (ind)'!CM$6:CM$37)-MIN('07 (ind)'!CM$6:CM$37))),ABS(-100+(100*(('07 (ind)'!CM6-MIN('07 (ind)'!CM$6:CM$37))/(MAX('07 (ind)'!CM$6:CM$37)-MIN('07 (ind)'!CM$6:CM$37))))))</f>
        <v>8.7839998260256227</v>
      </c>
    </row>
    <row r="8" spans="1:91">
      <c r="A8" s="17" t="s">
        <v>331</v>
      </c>
      <c r="B8" s="87">
        <f>IF('07 (ind)'!B$1="si",100*(('07 (ind)'!B7-MIN('07 (ind)'!B$6:B$37))/(MAX('07 (ind)'!B$6:B$37)-MIN('07 (ind)'!B$6:B$37))),ABS(-100+(100*(('07 (ind)'!B7-MIN('07 (ind)'!B$6:B$37))/(MAX('07 (ind)'!B$6:B$37)-MIN('07 (ind)'!B$6:B$37))))))</f>
        <v>10.945224014167007</v>
      </c>
      <c r="C8" s="87">
        <f>IF('07 (ind)'!C$1="si",100*(('07 (ind)'!C7-MIN('07 (ind)'!C$6:C$37))/(MAX('07 (ind)'!C$6:C$37)-MIN('07 (ind)'!C$6:C$37))),ABS(-100+(100*(('07 (ind)'!C7-MIN('07 (ind)'!C$6:C$37))/(MAX('07 (ind)'!C$6:C$37)-MIN('07 (ind)'!C$6:C$37))))))</f>
        <v>41.9866564731145</v>
      </c>
      <c r="D8" s="87">
        <f>IF('07 (ind)'!D$1="si",100*(('07 (ind)'!D7-MIN('07 (ind)'!D$6:D$37))/(MAX('07 (ind)'!D$6:D$37)-MIN('07 (ind)'!D$6:D$37))),ABS(-100+(100*(('07 (ind)'!D7-MIN('07 (ind)'!D$6:D$37))/(MAX('07 (ind)'!D$6:D$37)-MIN('07 (ind)'!D$6:D$37))))))</f>
        <v>0</v>
      </c>
      <c r="E8" s="87">
        <f>IF('07 (ind)'!E$1="si",100*(('07 (ind)'!E7-MIN('07 (ind)'!E$6:E$37))/(MAX('07 (ind)'!E$6:E$37)-MIN('07 (ind)'!E$6:E$37))),ABS(-100+(100*(('07 (ind)'!E7-MIN('07 (ind)'!E$6:E$37))/(MAX('07 (ind)'!E$6:E$37)-MIN('07 (ind)'!E$6:E$37))))))</f>
        <v>14.051911367276119</v>
      </c>
      <c r="F8" s="87">
        <f>IF('07 (ind)'!F$1="si",100*(('07 (ind)'!F7-MIN('07 (ind)'!F$6:F$37))/(MAX('07 (ind)'!F$6:F$37)-MIN('07 (ind)'!F$6:F$37))),ABS(-100+(100*(('07 (ind)'!F7-MIN('07 (ind)'!F$6:F$37))/(MAX('07 (ind)'!F$6:F$37)-MIN('07 (ind)'!F$6:F$37))))))</f>
        <v>69.791666666666643</v>
      </c>
      <c r="G8" s="87">
        <f>IF('07 (ind)'!G$1="si",100*(('07 (ind)'!G7-MIN('07 (ind)'!G$6:G$37))/(MAX('07 (ind)'!G$6:G$37)-MIN('07 (ind)'!G$6:G$37))),ABS(-100+(100*(('07 (ind)'!G7-MIN('07 (ind)'!G$6:G$37))/(MAX('07 (ind)'!G$6:G$37)-MIN('07 (ind)'!G$6:G$37))))))</f>
        <v>60.000000000000021</v>
      </c>
      <c r="H8" s="87">
        <f>IF('07 (ind)'!H$1="si",100*(('07 (ind)'!H7-MIN('07 (ind)'!H$6:H$37))/(MAX('07 (ind)'!H$6:H$37)-MIN('07 (ind)'!H$6:H$37))),ABS(-100+(100*(('07 (ind)'!H7-MIN('07 (ind)'!H$6:H$37))/(MAX('07 (ind)'!H$6:H$37)-MIN('07 (ind)'!H$6:H$37))))))</f>
        <v>67.821782178217788</v>
      </c>
      <c r="I8" s="87">
        <f>IF('07 (ind)'!I$1="si",100*(('07 (ind)'!I7-MIN('07 (ind)'!I$6:I$37))/(MAX('07 (ind)'!I$6:I$37)-MIN('07 (ind)'!I$6:I$37))),ABS(-100+(100*(('07 (ind)'!I7-MIN('07 (ind)'!I$6:I$37))/(MAX('07 (ind)'!I$6:I$37)-MIN('07 (ind)'!I$6:I$37))))))</f>
        <v>100</v>
      </c>
      <c r="J8" s="87">
        <f>IF('07 (ind)'!J$1="si",100*(('07 (ind)'!J7-MIN('07 (ind)'!J$6:J$37))/(MAX('07 (ind)'!J$6:J$37)-MIN('07 (ind)'!J$6:J$37))),ABS(-100+(100*(('07 (ind)'!J7-MIN('07 (ind)'!J$6:J$37))/(MAX('07 (ind)'!J$6:J$37)-MIN('07 (ind)'!J$6:J$37))))))</f>
        <v>61.265822784810133</v>
      </c>
      <c r="K8" s="87">
        <f>IF('07 (ind)'!K$1="si",100*(('07 (ind)'!K7-MIN('07 (ind)'!K$6:K$37))/(MAX('07 (ind)'!K$6:K$37)-MIN('07 (ind)'!K$6:K$37))),ABS(-100+(100*(('07 (ind)'!K7-MIN('07 (ind)'!K$6:K$37))/(MAX('07 (ind)'!K$6:K$37)-MIN('07 (ind)'!K$6:K$37))))))</f>
        <v>5.1223546412745877</v>
      </c>
      <c r="L8" s="87">
        <f>IF('07 (ind)'!L$1="si",100*(('07 (ind)'!L7-MIN('07 (ind)'!L$6:L$37))/(MAX('07 (ind)'!L$6:L$37)-MIN('07 (ind)'!L$6:L$37))),ABS(-100+(100*(('07 (ind)'!L7-MIN('07 (ind)'!L$6:L$37))/(MAX('07 (ind)'!L$6:L$37)-MIN('07 (ind)'!L$6:L$37))))))</f>
        <v>54.305350743302313</v>
      </c>
      <c r="M8" s="87">
        <f>IF('07 (ind)'!M$1="si",100*(('07 (ind)'!M7-MIN('07 (ind)'!M$6:M$37))/(MAX('07 (ind)'!M$6:M$37)-MIN('07 (ind)'!M$6:M$37))),ABS(-100+(100*(('07 (ind)'!M7-MIN('07 (ind)'!M$6:M$37))/(MAX('07 (ind)'!M$6:M$37)-MIN('07 (ind)'!M$6:M$37))))))</f>
        <v>0</v>
      </c>
      <c r="N8" s="87">
        <f>IF('07 (ind)'!N$1="si",100*(('07 (ind)'!N7-MIN('07 (ind)'!N$6:N$37))/(MAX('07 (ind)'!N$6:N$37)-MIN('07 (ind)'!N$6:N$37))),ABS(-100+(100*(('07 (ind)'!N7-MIN('07 (ind)'!N$6:N$37))/(MAX('07 (ind)'!N$6:N$37)-MIN('07 (ind)'!N$6:N$37))))))</f>
        <v>32.68652131784642</v>
      </c>
      <c r="O8" s="87">
        <f>IF('07 (ind)'!O$1="si",100*(('07 (ind)'!O7-MIN('07 (ind)'!O$6:O$37))/(MAX('07 (ind)'!O$6:O$37)-MIN('07 (ind)'!O$6:O$37))),ABS(-100+(100*(('07 (ind)'!O7-MIN('07 (ind)'!O$6:O$37))/(MAX('07 (ind)'!O$6:O$37)-MIN('07 (ind)'!O$6:O$37))))))</f>
        <v>83.07692307692308</v>
      </c>
      <c r="P8" s="87">
        <f>IF('07 (ind)'!P$1="si",100*(('07 (ind)'!P7-MIN('07 (ind)'!P$6:P$37))/(MAX('07 (ind)'!P$6:P$37)-MIN('07 (ind)'!P$6:P$37))),ABS(-100+(100*(('07 (ind)'!P7-MIN('07 (ind)'!P$6:P$37))/(MAX('07 (ind)'!P$6:P$37)-MIN('07 (ind)'!P$6:P$37))))))</f>
        <v>50.882530679255467</v>
      </c>
      <c r="Q8" s="87">
        <f>IF('07 (ind)'!Q$1="si",100*(('07 (ind)'!Q7-MIN('07 (ind)'!Q$6:Q$37))/(MAX('07 (ind)'!Q$6:Q$37)-MIN('07 (ind)'!Q$6:Q$37))),ABS(-100+(100*(('07 (ind)'!Q7-MIN('07 (ind)'!Q$6:Q$37))/(MAX('07 (ind)'!Q$6:Q$37)-MIN('07 (ind)'!Q$6:Q$37))))))</f>
        <v>8.9581670522622421</v>
      </c>
      <c r="R8" s="87">
        <f>IF('07 (ind)'!R$1="si",100*(('07 (ind)'!R7-MIN('07 (ind)'!R$6:R$37))/(MAX('07 (ind)'!R$6:R$37)-MIN('07 (ind)'!R$6:R$37))),ABS(-100+(100*(('07 (ind)'!R7-MIN('07 (ind)'!R$6:R$37))/(MAX('07 (ind)'!R$6:R$37)-MIN('07 (ind)'!R$6:R$37))))))</f>
        <v>0.17937093156989314</v>
      </c>
      <c r="S8" s="75">
        <f>ABS(ABS(('07 (ind)'!S7-((MAX('07 (ind)'!S$6:S$37)+MIN('07 (ind)'!S$6:S$37))/2))/(((MAX('07 (ind)'!S$6:S$37)+MIN('07 (ind)'!S$6:S$37))/2)-MAX('07 (ind)'!S$6:S$37))*100)-100)</f>
        <v>73.889869608463243</v>
      </c>
      <c r="T8" s="75">
        <f>IF('07 (ind)'!T$1="si",100*(('07 (ind)'!T7-MIN('07 (ind)'!T$6:T$37))/(MAX('07 (ind)'!T$6:T$37)-MIN('07 (ind)'!T$6:T$37))),ABS(-100+(100*(('07 (ind)'!T7-MIN('07 (ind)'!T$6:T$37))/(MAX('07 (ind)'!T$6:T$37)-MIN('07 (ind)'!T$6:T$37))))))</f>
        <v>41.307179591284338</v>
      </c>
      <c r="U8" s="75">
        <f>IF('07 (ind)'!U$1="si",100*(('07 (ind)'!U7-MIN('07 (ind)'!U$6:U$37))/(MAX('07 (ind)'!U$6:U$37)-MIN('07 (ind)'!U$6:U$37))),ABS(-100+(100*(('07 (ind)'!U7-MIN('07 (ind)'!U$6:U$37))/(MAX('07 (ind)'!U$6:U$37)-MIN('07 (ind)'!U$6:U$37))))))</f>
        <v>100</v>
      </c>
      <c r="V8" s="75">
        <f>IF('07 (ind)'!V$1="si",100*(('07 (ind)'!V7-MIN('07 (ind)'!V$6:V$37))/(MAX('07 (ind)'!V$6:V$37)-MIN('07 (ind)'!V$6:V$37))),ABS(-100+(100*(('07 (ind)'!V7-MIN('07 (ind)'!V$6:V$37))/(MAX('07 (ind)'!V$6:V$37)-MIN('07 (ind)'!V$6:V$37))))))</f>
        <v>98.342541436464089</v>
      </c>
      <c r="W8" s="75">
        <f>IF('07 (ind)'!W$1="si",100*(('07 (ind)'!W7-MIN('07 (ind)'!W$6:W$37))/(MAX('07 (ind)'!W$6:W$37)-MIN('07 (ind)'!W$6:W$37))),ABS(-100+(100*(('07 (ind)'!W7-MIN('07 (ind)'!W$6:W$37))/(MAX('07 (ind)'!W$6:W$37)-MIN('07 (ind)'!W$6:W$37))))))</f>
        <v>95.582153287106664</v>
      </c>
      <c r="X8" s="75">
        <f>IF('07 (ind)'!X$1="si",100*(('07 (ind)'!X7-MIN('07 (ind)'!X$6:X$37))/(MAX('07 (ind)'!X$6:X$37)-MIN('07 (ind)'!X$6:X$37))),ABS(-100+(100*(('07 (ind)'!X7-MIN('07 (ind)'!X$6:X$37))/(MAX('07 (ind)'!X$6:X$37)-MIN('07 (ind)'!X$6:X$37))))))</f>
        <v>79.588441191033382</v>
      </c>
      <c r="Y8" s="75">
        <f>IF('07 (ind)'!Y$1="si",100*(('07 (ind)'!Y7-MIN('07 (ind)'!Y$6:Y$37))/(MAX('07 (ind)'!Y$6:Y$37)-MIN('07 (ind)'!Y$6:Y$37))),ABS(-100+(100*(('07 (ind)'!Y7-MIN('07 (ind)'!Y$6:Y$37))/(MAX('07 (ind)'!Y$6:Y$37)-MIN('07 (ind)'!Y$6:Y$37))))))</f>
        <v>88.945557856543843</v>
      </c>
      <c r="Z8" s="75">
        <f>IF('07 (ind)'!Z$1="si",100*(('07 (ind)'!Z7-MIN('07 (ind)'!Z$6:Z$37))/(MAX('07 (ind)'!Z$6:Z$37)-MIN('07 (ind)'!Z$6:Z$37))),ABS(-100+(100*(('07 (ind)'!Z7-MIN('07 (ind)'!Z$6:Z$37))/(MAX('07 (ind)'!Z$6:Z$37)-MIN('07 (ind)'!Z$6:Z$37))))))</f>
        <v>88.99055276047747</v>
      </c>
      <c r="AA8" s="75">
        <f>IF('07 (ind)'!AA$1="si",100*(('07 (ind)'!AA7-MIN('07 (ind)'!AA$6:AA$37))/(MAX('07 (ind)'!AA$6:AA$37)-MIN('07 (ind)'!AA$6:AA$37))),ABS(-100+(100*(('07 (ind)'!AA7-MIN('07 (ind)'!AA$6:AA$37))/(MAX('07 (ind)'!AA$6:AA$37)-MIN('07 (ind)'!AA$6:AA$37))))))</f>
        <v>100</v>
      </c>
      <c r="AB8" s="75">
        <f>IF('07 (ind)'!AB$1="si",100*(('07 (ind)'!AB7-MIN('07 (ind)'!AB$6:AB$37))/(MAX('07 (ind)'!AB$6:AB$37)-MIN('07 (ind)'!AB$6:AB$37))),ABS(-100+(100*(('07 (ind)'!AB7-MIN('07 (ind)'!AB$6:AB$37))/(MAX('07 (ind)'!AB$6:AB$37)-MIN('07 (ind)'!AB$6:AB$37))))))</f>
        <v>25.041090067731542</v>
      </c>
      <c r="AC8" s="75">
        <f>IF('07 (ind)'!AC$1="si",100*(('07 (ind)'!AC7-MIN('07 (ind)'!AC$6:AC$37))/(MAX('07 (ind)'!AC$6:AC$37)-MIN('07 (ind)'!AC$6:AC$37))),ABS(-100+(100*(('07 (ind)'!AC7-MIN('07 (ind)'!AC$6:AC$37))/(MAX('07 (ind)'!AC$6:AC$37)-MIN('07 (ind)'!AC$6:AC$37))))))</f>
        <v>100</v>
      </c>
      <c r="AD8" s="75">
        <f>IF('07 (ind)'!AD$1="si",100*(('07 (ind)'!AD7-MIN('07 (ind)'!AD$6:AD$37))/(MAX('07 (ind)'!AD$6:AD$37)-MIN('07 (ind)'!AD$6:AD$37))),ABS(-100+(100*(('07 (ind)'!AD7-MIN('07 (ind)'!AD$6:AD$37))/(MAX('07 (ind)'!AD$6:AD$37)-MIN('07 (ind)'!AD$6:AD$37))))))</f>
        <v>79.282591954189442</v>
      </c>
      <c r="AE8" s="75">
        <f>IF('07 (ind)'!AE$1="si",100*(('07 (ind)'!AE7-MIN('07 (ind)'!AE$6:AE$37))/(MAX('07 (ind)'!AE$6:AE$37)-MIN('07 (ind)'!AE$6:AE$37))),ABS(-100+(100*(('07 (ind)'!AE7-MIN('07 (ind)'!AE$6:AE$37))/(MAX('07 (ind)'!AE$6:AE$37)-MIN('07 (ind)'!AE$6:AE$37))))))</f>
        <v>68.304631826409022</v>
      </c>
      <c r="AF8" s="75">
        <f>IF('07 (ind)'!AF$1="si",100*(('07 (ind)'!AF7-MIN('07 (ind)'!AF$6:AF$37))/(MAX('07 (ind)'!AF$6:AF$37)-MIN('07 (ind)'!AF$6:AF$37))),ABS(-100+(100*(('07 (ind)'!AF7-MIN('07 (ind)'!AF$6:AF$37))/(MAX('07 (ind)'!AF$6:AF$37)-MIN('07 (ind)'!AF$6:AF$37))))))</f>
        <v>83.200957653175067</v>
      </c>
      <c r="AG8" s="75">
        <f>IF('07 (ind)'!AG$1="si",100*(('07 (ind)'!AG7-MIN('07 (ind)'!AG$6:AG$37))/(MAX('07 (ind)'!AG$6:AG$37)-MIN('07 (ind)'!AG$6:AG$37))),ABS(-100+(100*(('07 (ind)'!AG7-MIN('07 (ind)'!AG$6:AG$37))/(MAX('07 (ind)'!AG$6:AG$37)-MIN('07 (ind)'!AG$6:AG$37))))))</f>
        <v>55.607476635513997</v>
      </c>
      <c r="AH8" s="75">
        <f>IF('07 (ind)'!AH$1="si",100*(('07 (ind)'!AH7-MIN('07 (ind)'!AH$6:AH$37))/(MAX('07 (ind)'!AH$6:AH$37)-MIN('07 (ind)'!AH$6:AH$37))),ABS(-100+(100*(('07 (ind)'!AH7-MIN('07 (ind)'!AH$6:AH$37))/(MAX('07 (ind)'!AH$6:AH$37)-MIN('07 (ind)'!AH$6:AH$37))))))</f>
        <v>15.060240963855421</v>
      </c>
      <c r="AI8" s="75">
        <f>IF('07 (ind)'!AI$1="si",100*(('07 (ind)'!AI7-MIN('07 (ind)'!AI$6:AI$37))/(MAX('07 (ind)'!AI$6:AI$37)-MIN('07 (ind)'!AI$6:AI$37))),ABS(-100+(100*(('07 (ind)'!AI7-MIN('07 (ind)'!AI$6:AI$37))/(MAX('07 (ind)'!AI$6:AI$37)-MIN('07 (ind)'!AI$6:AI$37))))))</f>
        <v>7.8484984723228957</v>
      </c>
      <c r="AJ8" s="75">
        <f>IF('07 (ind)'!AJ$1="si",100*(('07 (ind)'!AJ7-MIN('07 (ind)'!AJ$6:AJ$37))/(MAX('07 (ind)'!AJ$6:AJ$37)-MIN('07 (ind)'!AJ$6:AJ$37))),ABS(-100+(100*(('07 (ind)'!AJ7-MIN('07 (ind)'!AJ$6:AJ$37))/(MAX('07 (ind)'!AJ$6:AJ$37)-MIN('07 (ind)'!AJ$6:AJ$37))))))</f>
        <v>44.431478920893809</v>
      </c>
      <c r="AK8" s="75">
        <f>IF('07 (ind)'!AK$1="si",100*(('07 (ind)'!AK7-MIN('07 (ind)'!AK$6:AK$37))/(MAX('07 (ind)'!AK$6:AK$37)-MIN('07 (ind)'!AK$6:AK$37))),ABS(-100+(100*(('07 (ind)'!AK7-MIN('07 (ind)'!AK$6:AK$37))/(MAX('07 (ind)'!AK$6:AK$37)-MIN('07 (ind)'!AK$6:AK$37))))))</f>
        <v>10.100379804555482</v>
      </c>
      <c r="AL8" s="75">
        <f>IF('07 (ind)'!AL$1="si",100*(('07 (ind)'!AL7-MIN('07 (ind)'!AL$6:AL$37))/(MAX('07 (ind)'!AL$6:AL$37)-MIN('07 (ind)'!AL$6:AL$37))),ABS(-100+(100*(('07 (ind)'!AL7-MIN('07 (ind)'!AL$6:AL$37))/(MAX('07 (ind)'!AL$6:AL$37)-MIN('07 (ind)'!AL$6:AL$37))))))</f>
        <v>83.995827309273324</v>
      </c>
      <c r="AM8" s="75">
        <f>IF('07 (ind)'!AM$1="si",100*(('07 (ind)'!AM7-MIN('07 (ind)'!AM$6:AM$37))/(MAX('07 (ind)'!AM$6:AM$37)-MIN('07 (ind)'!AM$6:AM$37))),ABS(-100+(100*(('07 (ind)'!AM7-MIN('07 (ind)'!AM$6:AM$37))/(MAX('07 (ind)'!AM$6:AM$37)-MIN('07 (ind)'!AM$6:AM$37))))))</f>
        <v>45.162241009164738</v>
      </c>
      <c r="AN8" s="75">
        <f>IF('07 (ind)'!AN$1="si",100*(('07 (ind)'!AN7-MIN('07 (ind)'!AN$6:AN$37))/(MAX('07 (ind)'!AN$6:AN$37)-MIN('07 (ind)'!AN$6:AN$37))),ABS(-100+(100*(('07 (ind)'!AN7-MIN('07 (ind)'!AN$6:AN$37))/(MAX('07 (ind)'!AN$6:AN$37)-MIN('07 (ind)'!AN$6:AN$37))))))</f>
        <v>77.64559504981068</v>
      </c>
      <c r="AO8" s="75">
        <f>IF('07 (ind)'!AO$1="si",100*(('07 (ind)'!AO7-MIN('07 (ind)'!AO$6:AO$37))/(MAX('07 (ind)'!AO$6:AO$37)-MIN('07 (ind)'!AO$6:AO$37))),ABS(-100+(100*(('07 (ind)'!AO7-MIN('07 (ind)'!AO$6:AO$37))/(MAX('07 (ind)'!AO$6:AO$37)-MIN('07 (ind)'!AO$6:AO$37))))))</f>
        <v>65.007170702239065</v>
      </c>
      <c r="AP8" s="75">
        <f>IF('07 (ind)'!AP$1="si",100*(('07 (ind)'!AP7-MIN('07 (ind)'!AP$6:AP$37))/(MAX('07 (ind)'!AP$6:AP$37)-MIN('07 (ind)'!AP$6:AP$37))),ABS(-100+(100*(('07 (ind)'!AP7-MIN('07 (ind)'!AP$6:AP$37))/(MAX('07 (ind)'!AP$6:AP$37)-MIN('07 (ind)'!AP$6:AP$37))))))</f>
        <v>44.087038789025549</v>
      </c>
      <c r="AQ8" s="75">
        <f>IF('07 (ind)'!AQ$1="si",100*(('07 (ind)'!AQ7-MIN('07 (ind)'!AQ$6:AQ$37))/(MAX('07 (ind)'!AQ$6:AQ$37)-MIN('07 (ind)'!AQ$6:AQ$37))),ABS(-100+(100*(('07 (ind)'!AQ7-MIN('07 (ind)'!AQ$6:AQ$37))/(MAX('07 (ind)'!AQ$6:AQ$37)-MIN('07 (ind)'!AQ$6:AQ$37))))))</f>
        <v>13.780268201640917</v>
      </c>
      <c r="AR8" s="75">
        <f>IF('07 (ind)'!AR$1="si",100*(('07 (ind)'!AR7-MIN('07 (ind)'!AR$6:AR$37))/(MAX('07 (ind)'!AR$6:AR$37)-MIN('07 (ind)'!AR$6:AR$37))),ABS(-100+(100*(('07 (ind)'!AR7-MIN('07 (ind)'!AR$6:AR$37))/(MAX('07 (ind)'!AR$6:AR$37)-MIN('07 (ind)'!AR$6:AR$37))))))</f>
        <v>49.277994861103927</v>
      </c>
      <c r="AS8" s="75">
        <f>IF('07 (ind)'!AS$1="si",100*(('07 (ind)'!AS7-MIN('07 (ind)'!AS$6:AS$37))/(MAX('07 (ind)'!AS$6:AS$37)-MIN('07 (ind)'!AS$6:AS$37))),ABS(-100+(100*(('07 (ind)'!AS7-MIN('07 (ind)'!AS$6:AS$37))/(MAX('07 (ind)'!AS$6:AS$37)-MIN('07 (ind)'!AS$6:AS$37))))))</f>
        <v>58.620689655172413</v>
      </c>
      <c r="AT8" s="75">
        <f>IF('07 (ind)'!AT$1="si",100*(('07 (ind)'!AT7-MIN('07 (ind)'!AT$6:AT$37))/(MAX('07 (ind)'!AT$6:AT$37)-MIN('07 (ind)'!AT$6:AT$37))),ABS(-100+(100*(('07 (ind)'!AT7-MIN('07 (ind)'!AT$6:AT$37))/(MAX('07 (ind)'!AT$6:AT$37)-MIN('07 (ind)'!AT$6:AT$37))))))</f>
        <v>0</v>
      </c>
      <c r="AU8" s="75">
        <f>IF('07 (ind)'!AU$1="si",100*(('07 (ind)'!AU7-MIN('07 (ind)'!AU$6:AU$37))/(MAX('07 (ind)'!AU$6:AU$37)-MIN('07 (ind)'!AU$6:AU$37))),ABS(-100+(100*(('07 (ind)'!AU7-MIN('07 (ind)'!AU$6:AU$37))/(MAX('07 (ind)'!AU$6:AU$37)-MIN('07 (ind)'!AU$6:AU$37))))))</f>
        <v>0</v>
      </c>
      <c r="AV8" s="75">
        <f>IF('07 (ind)'!AV$1="si",100*(('07 (ind)'!AV7-MIN('07 (ind)'!AV$6:AV$37))/(MAX('07 (ind)'!AV$6:AV$37)-MIN('07 (ind)'!AV$6:AV$37))),ABS(-100+(100*(('07 (ind)'!AV7-MIN('07 (ind)'!AV$6:AV$37))/(MAX('07 (ind)'!AV$6:AV$37)-MIN('07 (ind)'!AV$6:AV$37))))))</f>
        <v>25.649913344887352</v>
      </c>
      <c r="AW8" s="75">
        <f>IF('07 (ind)'!AW$1="si",100*(('07 (ind)'!AW7-MIN('07 (ind)'!AW$6:AW$37))/(MAX('07 (ind)'!AW$6:AW$37)-MIN('07 (ind)'!AW$6:AW$37))),ABS(-100+(100*(('07 (ind)'!AW7-MIN('07 (ind)'!AW$6:AW$37))/(MAX('07 (ind)'!AW$6:AW$37)-MIN('07 (ind)'!AW$6:AW$37))))))</f>
        <v>79.402985074626869</v>
      </c>
      <c r="AX8" s="75">
        <f>IF('07 (ind)'!AX$1="si",100*(('07 (ind)'!AX7-MIN('07 (ind)'!AX$6:AX$37))/(MAX('07 (ind)'!AX$6:AX$37)-MIN('07 (ind)'!AX$6:AX$37))),ABS(-100+(100*(('07 (ind)'!AX7-MIN('07 (ind)'!AX$6:AX$37))/(MAX('07 (ind)'!AX$6:AX$37)-MIN('07 (ind)'!AX$6:AX$37))))))</f>
        <v>46.344065958358684</v>
      </c>
      <c r="AY8" s="75">
        <f>IF('07 (ind)'!AY$1="si",100*(('07 (ind)'!AY7-MIN('07 (ind)'!AY$6:AY$37))/(MAX('07 (ind)'!AY$6:AY$37)-MIN('07 (ind)'!AY$6:AY$37))),ABS(-100+(100*(('07 (ind)'!AY7-MIN('07 (ind)'!AY$6:AY$37))/(MAX('07 (ind)'!AY$6:AY$37)-MIN('07 (ind)'!AY$6:AY$37))))))</f>
        <v>63.939105613701265</v>
      </c>
      <c r="AZ8" s="75">
        <f>IF('07 (ind)'!AZ$1="si",100*(('07 (ind)'!AZ7-MIN('07 (ind)'!AZ$6:AZ$37))/(MAX('07 (ind)'!AZ$6:AZ$37)-MIN('07 (ind)'!AZ$6:AZ$37))),ABS(-100+(100*(('07 (ind)'!AZ7-MIN('07 (ind)'!AZ$6:AZ$37))/(MAX('07 (ind)'!AZ$6:AZ$37)-MIN('07 (ind)'!AZ$6:AZ$37))))))</f>
        <v>90.411932060782078</v>
      </c>
      <c r="BA8" s="75">
        <f>IF('07 (ind)'!BA$1="si",100*(('07 (ind)'!BA7-MIN('07 (ind)'!BA$6:BA$37))/(MAX('07 (ind)'!BA$6:BA$37)-MIN('07 (ind)'!BA$6:BA$37))),ABS(-100+(100*(('07 (ind)'!BA7-MIN('07 (ind)'!BA$6:BA$37))/(MAX('07 (ind)'!BA$6:BA$37)-MIN('07 (ind)'!BA$6:BA$37))))))</f>
        <v>20.77981242092838</v>
      </c>
      <c r="BB8" s="75">
        <f>IF('07 (ind)'!BB$1="si",100*(('07 (ind)'!BB7-MIN('07 (ind)'!BB$6:BB$37))/(MAX('07 (ind)'!BB$6:BB$37)-MIN('07 (ind)'!BB$6:BB$37))),ABS(-100+(100*(('07 (ind)'!BB7-MIN('07 (ind)'!BB$6:BB$37))/(MAX('07 (ind)'!BB$6:BB$37)-MIN('07 (ind)'!BB$6:BB$37))))))</f>
        <v>25.673038238170264</v>
      </c>
      <c r="BC8" s="75">
        <f>IF('07 (ind)'!BC$1="si",100*(('07 (ind)'!BC7-MIN('07 (ind)'!BC$6:BC$37))/(MAX('07 (ind)'!BC$6:BC$37)-MIN('07 (ind)'!BC$6:BC$37))),ABS(-100+(100*(('07 (ind)'!BC7-MIN('07 (ind)'!BC$6:BC$37))/(MAX('07 (ind)'!BC$6:BC$37)-MIN('07 (ind)'!BC$6:BC$37))))))</f>
        <v>14.322742184041898</v>
      </c>
      <c r="BD8" s="75">
        <f>IF('07 (ind)'!BD$1="si",100*(('07 (ind)'!BD7-MIN('07 (ind)'!BD$6:BD$37))/(MAX('07 (ind)'!BD$6:BD$37)-MIN('07 (ind)'!BD$6:BD$37))),ABS(-100+(100*(('07 (ind)'!BD7-MIN('07 (ind)'!BD$6:BD$37))/(MAX('07 (ind)'!BD$6:BD$37)-MIN('07 (ind)'!BD$6:BD$37))))))</f>
        <v>70.878377422794102</v>
      </c>
      <c r="BE8" s="75">
        <f>IF('07 (ind)'!BE$1="si",100*(('07 (ind)'!BE7-MIN('07 (ind)'!BE$6:BE$37))/(MAX('07 (ind)'!BE$6:BE$37)-MIN('07 (ind)'!BE$6:BE$37))),ABS(-100+(100*(('07 (ind)'!BE7-MIN('07 (ind)'!BE$6:BE$37))/(MAX('07 (ind)'!BE$6:BE$37)-MIN('07 (ind)'!BE$6:BE$37))))))</f>
        <v>61.430575035063114</v>
      </c>
      <c r="BF8" s="75">
        <f>IF('07 (ind)'!BF$1="si",100*(('07 (ind)'!BF7-MIN('07 (ind)'!BF$6:BF$37))/(MAX('07 (ind)'!BF$6:BF$37)-MIN('07 (ind)'!BF$6:BF$37))),ABS(-100+(100*(('07 (ind)'!BF7-MIN('07 (ind)'!BF$6:BF$37))/(MAX('07 (ind)'!BF$6:BF$37)-MIN('07 (ind)'!BF$6:BF$37))))))</f>
        <v>60.666457249917336</v>
      </c>
      <c r="BG8" s="75">
        <f>IF('07 (ind)'!BG$1="si",100*(('07 (ind)'!BG7-MIN('07 (ind)'!BG$6:BG$37))/(MAX('07 (ind)'!BG$6:BG$37)-MIN('07 (ind)'!BG$6:BG$37))),ABS(-100+(100*(('07 (ind)'!BG7-MIN('07 (ind)'!BG$6:BG$37))/(MAX('07 (ind)'!BG$6:BG$37)-MIN('07 (ind)'!BG$6:BG$37))))))</f>
        <v>33.747639186298372</v>
      </c>
      <c r="BH8" s="75">
        <f>IF('07 (ind)'!BH$1="si",100*(('07 (ind)'!BH7-MIN('07 (ind)'!BH$6:BH$37))/(MAX('07 (ind)'!BH$6:BH$37)-MIN('07 (ind)'!BH$6:BH$37))),ABS(-100+(100*(('07 (ind)'!BH7-MIN('07 (ind)'!BH$6:BH$37))/(MAX('07 (ind)'!BH$6:BH$37)-MIN('07 (ind)'!BH$6:BH$37))))))</f>
        <v>24.108511908199311</v>
      </c>
      <c r="BI8" s="75">
        <f>IF('07 (ind)'!BI$1="si",100*(('07 (ind)'!BI7-MIN('07 (ind)'!BI$6:BI$37))/(MAX('07 (ind)'!BI$6:BI$37)-MIN('07 (ind)'!BI$6:BI$37))),ABS(-100+(100*(('07 (ind)'!BI7-MIN('07 (ind)'!BI$6:BI$37))/(MAX('07 (ind)'!BI$6:BI$37)-MIN('07 (ind)'!BI$6:BI$37))))))</f>
        <v>96.457327072572454</v>
      </c>
      <c r="BJ8" s="75">
        <f>IF('07 (ind)'!BJ$1="si",100*(('07 (ind)'!BJ7-MIN('07 (ind)'!BJ$6:BJ$37))/(MAX('07 (ind)'!BJ$6:BJ$37)-MIN('07 (ind)'!BJ$6:BJ$37))),ABS(-100+(100*(('07 (ind)'!BJ7-MIN('07 (ind)'!BJ$6:BJ$37))/(MAX('07 (ind)'!BJ$6:BJ$37)-MIN('07 (ind)'!BJ$6:BJ$37))))))</f>
        <v>29.188429525054609</v>
      </c>
      <c r="BK8" s="75">
        <f>IF('07 (ind)'!BK$1="si",100*(('07 (ind)'!BK7-MIN('07 (ind)'!BK$6:BK$37))/(MAX('07 (ind)'!BK$6:BK$37)-MIN('07 (ind)'!BK$6:BK$37))),ABS(-100+(100*(('07 (ind)'!BK7-MIN('07 (ind)'!BK$6:BK$37))/(MAX('07 (ind)'!BK$6:BK$37)-MIN('07 (ind)'!BK$6:BK$37))))))</f>
        <v>19.029497988980093</v>
      </c>
      <c r="BL8" s="75">
        <f>IF('07 (ind)'!BL$1="si",100*(('07 (ind)'!BL7-MIN('07 (ind)'!BL$6:BL$37))/(MAX('07 (ind)'!BL$6:BL$37)-MIN('07 (ind)'!BL$6:BL$37))),ABS(-100+(100*(('07 (ind)'!BL7-MIN('07 (ind)'!BL$6:BL$37))/(MAX('07 (ind)'!BL$6:BL$37)-MIN('07 (ind)'!BL$6:BL$37))))))</f>
        <v>34.166666666666664</v>
      </c>
      <c r="BM8" s="75">
        <f>IF('07 (ind)'!BM$1="si",100*(('07 (ind)'!BM7-MIN('07 (ind)'!BM$6:BM$37))/(MAX('07 (ind)'!BM$6:BM$37)-MIN('07 (ind)'!BM$6:BM$37))),ABS(-100+(100*(('07 (ind)'!BM7-MIN('07 (ind)'!BM$6:BM$37))/(MAX('07 (ind)'!BM$6:BM$37)-MIN('07 (ind)'!BM$6:BM$37))))))</f>
        <v>18.279166670707795</v>
      </c>
      <c r="BN8" s="75">
        <f>IF('07 (ind)'!BN$1="si",100*(('07 (ind)'!BN7-MIN('07 (ind)'!BN$6:BN$37))/(MAX('07 (ind)'!BN$6:BN$37)-MIN('07 (ind)'!BN$6:BN$37))),ABS(-100+(100*(('07 (ind)'!BN7-MIN('07 (ind)'!BN$6:BN$37))/(MAX('07 (ind)'!BN$6:BN$37)-MIN('07 (ind)'!BN$6:BN$37))))))</f>
        <v>26.017099357057649</v>
      </c>
      <c r="BO8" s="75">
        <f>IF('07 (ind)'!BO$1="si",100*(('07 (ind)'!BO7-MIN('07 (ind)'!BO$6:BO$37))/(MAX('07 (ind)'!BO$6:BO$37)-MIN('07 (ind)'!BO$6:BO$37))),ABS(-100+(100*(('07 (ind)'!BO7-MIN('07 (ind)'!BO$6:BO$37))/(MAX('07 (ind)'!BO$6:BO$37)-MIN('07 (ind)'!BO$6:BO$37))))))</f>
        <v>5.3169432030268453</v>
      </c>
      <c r="BP8" s="75">
        <f>IF('07 (ind)'!BP$1="si",100*(('07 (ind)'!BP7-MIN('07 (ind)'!BP$6:BP$37))/(MAX('07 (ind)'!BP$6:BP$37)-MIN('07 (ind)'!BP$6:BP$37))),ABS(-100+(100*(('07 (ind)'!BP7-MIN('07 (ind)'!BP$6:BP$37))/(MAX('07 (ind)'!BP$6:BP$37)-MIN('07 (ind)'!BP$6:BP$37))))))</f>
        <v>35.525694813265929</v>
      </c>
      <c r="BQ8" s="75">
        <f>IF('07 (ind)'!BQ$1="si",100*(('07 (ind)'!BQ7-MIN('07 (ind)'!BQ$6:BQ$37))/(MAX('07 (ind)'!BQ$6:BQ$37)-MIN('07 (ind)'!BQ$6:BQ$37))),ABS(-100+(100*(('07 (ind)'!BQ7-MIN('07 (ind)'!BQ$6:BQ$37))/(MAX('07 (ind)'!BQ$6:BQ$37)-MIN('07 (ind)'!BQ$6:BQ$37))))))</f>
        <v>51.859387483687868</v>
      </c>
      <c r="BR8" s="75">
        <f>IF('07 (ind)'!BR$1="si",100*(('07 (ind)'!BR7-MIN('07 (ind)'!BR$6:BR$37))/(MAX('07 (ind)'!BR$6:BR$37)-MIN('07 (ind)'!BR$6:BR$37))),ABS(-100+(100*(('07 (ind)'!BR7-MIN('07 (ind)'!BR$6:BR$37))/(MAX('07 (ind)'!BP$6:BP$37)-MIN('07 (ind)'!BR$6:BR$37))))))</f>
        <v>19.662175383669247</v>
      </c>
      <c r="BS8" s="75">
        <f>IF('07 (ind)'!BS$1="si",100*(('07 (ind)'!BS7-MIN('07 (ind)'!BS$6:BS$37))/(MAX('07 (ind)'!BS$6:BS$37)-MIN('07 (ind)'!BS$6:BS$37))),ABS(-100+(100*(('07 (ind)'!BS7-MIN('07 (ind)'!BS$6:BS$37))/(MAX('07 (ind)'!BQ$6:BQ$37)-MIN('07 (ind)'!BS$6:BS$37))))))</f>
        <v>11.528313924744657</v>
      </c>
      <c r="BT8" s="75">
        <f>IF('07 (ind)'!BT$1="si",100*(('07 (ind)'!BT7-MIN('07 (ind)'!BT$6:BT$37))/(MAX('07 (ind)'!BT$6:BT$37)-MIN('07 (ind)'!BT$6:BT$37))),ABS(-100+(100*(('07 (ind)'!BT7-MIN('07 (ind)'!BT$6:BT$37))/(MAX('07 (ind)'!BR$6:BR$37)-MIN('07 (ind)'!BT$6:BT$37))))))</f>
        <v>86.070947381883727</v>
      </c>
      <c r="BU8" s="75">
        <f>IF('07 (ind)'!BU$1="si",100*(('07 (ind)'!BU7-MIN('07 (ind)'!BU$6:BU$37))/(MAX('07 (ind)'!BU$6:BU$37)-MIN('07 (ind)'!BU$6:BU$37))),ABS(-100+(100*(('07 (ind)'!BU7-MIN('07 (ind)'!BU$6:BU$37))/(MAX('07 (ind)'!BU$6:BU$37)-MIN('07 (ind)'!BU$6:BU$37))))))</f>
        <v>39.492430988423877</v>
      </c>
      <c r="BV8" s="75">
        <f>IF('07 (ind)'!BV$1="si",100*(('07 (ind)'!BV7-MIN('07 (ind)'!BV$6:BV$37))/(MAX('07 (ind)'!BV$6:BV$37)-MIN('07 (ind)'!BV$6:BV$37))),ABS(-100+(100*(('07 (ind)'!BV7-MIN('07 (ind)'!BV$6:BV$37))/(MAX('07 (ind)'!BV$6:BV$37)-MIN('07 (ind)'!BV$6:BV$37))))))</f>
        <v>73.554949144132976</v>
      </c>
      <c r="BW8" s="75">
        <f>IF('07 (ind)'!BW$1="si",100*(('07 (ind)'!BW7-MIN('07 (ind)'!BW$6:BW$37))/(MAX('07 (ind)'!BW$6:BW$37)-MIN('07 (ind)'!BW$6:BW$37))),ABS(-100+(100*(('07 (ind)'!BW7-MIN('07 (ind)'!BW$6:BW$37))/(MAX('07 (ind)'!BW$6:BW$37)-MIN('07 (ind)'!BW$6:BW$37))))))</f>
        <v>78.12048825305159</v>
      </c>
      <c r="BX8" s="75">
        <f>IF('07 (ind)'!BX$1="si",100*(('07 (ind)'!BX7-MIN('07 (ind)'!BX$6:BX$37))/(MAX('07 (ind)'!BX$6:BX$37)-MIN('07 (ind)'!BX$6:BX$37))),ABS(-100+(100*(('07 (ind)'!BX7-MIN('07 (ind)'!BX$6:BX$37))/(MAX('07 (ind)'!BX$6:BX$37)-MIN('07 (ind)'!BX$6:BX$37))))))</f>
        <v>28.1118182629003</v>
      </c>
      <c r="BY8" s="75">
        <f>IF('07 (ind)'!BY$1="si",100*(('07 (ind)'!BY7-MIN('07 (ind)'!BY$6:BY$37))/(MAX('07 (ind)'!BY$6:BY$37)-MIN('07 (ind)'!BY$6:BY$37))),ABS(-100+(100*(('07 (ind)'!BY7-MIN('07 (ind)'!BY$6:BY$37))/(MAX('07 (ind)'!BY$6:BY$37)-MIN('07 (ind)'!BY$6:BY$37))))))</f>
        <v>15.735903150933666</v>
      </c>
      <c r="BZ8" s="75">
        <f>IF('07 (ind)'!BZ$1="si",100*(('07 (ind)'!BZ7-MIN('07 (ind)'!BZ$6:BZ$37))/(MAX('07 (ind)'!BZ$6:BZ$37)-MIN('07 (ind)'!BZ$6:BZ$37))),ABS(-100+(100*(('07 (ind)'!BZ7-MIN('07 (ind)'!BZ$6:BZ$37))/(MAX('07 (ind)'!BZ$6:BZ$37)-MIN('07 (ind)'!BZ$6:BZ$37))))))</f>
        <v>97.632021295656187</v>
      </c>
      <c r="CA8" s="75">
        <f>IF('07 (ind)'!CA$1="si",100*(('07 (ind)'!CA7-MIN('07 (ind)'!CA$6:CA$37))/(MAX('07 (ind)'!CA$6:CA$37)-MIN('07 (ind)'!CA$6:CA$37))),ABS(-100+(100*(('07 (ind)'!CA7-MIN('07 (ind)'!CA$6:CA$37))/(MAX('07 (ind)'!CA$6:CA$37)-MIN('07 (ind)'!CA$6:CA$37))))))</f>
        <v>0</v>
      </c>
      <c r="CB8" s="75">
        <f>IF('07 (ind)'!CB$1="si",100*(('07 (ind)'!CB7-MIN('07 (ind)'!CB$6:CB$37))/(MAX('07 (ind)'!CB$6:CB$37)-MIN('07 (ind)'!CB$6:CB$37))),ABS(-100+(100*(('07 (ind)'!CB7-MIN('07 (ind)'!CB$6:CB$37))/(MAX('07 (ind)'!CB$6:CB$37)-MIN('07 (ind)'!CB$6:CB$37))))))</f>
        <v>63.694267515923563</v>
      </c>
      <c r="CC8" s="75">
        <f>IF('07 (ind)'!CC$1="si",100*(('07 (ind)'!CC7-MIN('07 (ind)'!CC$6:CC$37))/(MAX('07 (ind)'!CC$6:CC$37)-MIN('07 (ind)'!CC$6:CC$37))),ABS(-100+(100*(('07 (ind)'!CC7-MIN('07 (ind)'!CC$6:CC$37))/(MAX('07 (ind)'!CC$6:CC$37)-MIN('07 (ind)'!CC$6:CC$37))))))</f>
        <v>99.787088003941278</v>
      </c>
      <c r="CD8" s="75">
        <f>IF('07 (ind)'!CD$1="si",100*(('07 (ind)'!CD7-MIN('07 (ind)'!CD$6:CD$37))/(MAX('07 (ind)'!CD$6:CD$37)-MIN('07 (ind)'!CD$6:CD$37))),ABS(-100+(100*(('07 (ind)'!CD7-MIN('07 (ind)'!CD$6:CD$37))/(MAX('07 (ind)'!CD$6:CD$37)-MIN('07 (ind)'!CD$6:CD$37))))))</f>
        <v>11.676254673106664</v>
      </c>
      <c r="CE8" s="75">
        <f>IF('07 (ind)'!CE$1="si",100*(('07 (ind)'!CE7-MIN('07 (ind)'!CE$6:CE$37))/(MAX('07 (ind)'!CE$6:CE$37)-MIN('07 (ind)'!CE$6:CE$37))),ABS(-100+(100*(('07 (ind)'!CE7-MIN('07 (ind)'!CE$6:CE$37))/(MAX('07 (ind)'!CE$6:CE$37)-MIN('07 (ind)'!CE$6:CE$37))))))</f>
        <v>17.588261588876616</v>
      </c>
      <c r="CF8" s="75">
        <f>IF('07 (ind)'!CF$1="si",100*(('07 (ind)'!CF7-MIN('07 (ind)'!CF$6:CF$37))/(MAX('07 (ind)'!CF$6:CF$37)-MIN('07 (ind)'!CF$6:CF$37))),ABS(-100+(100*(('07 (ind)'!CF7-MIN('07 (ind)'!CF$6:CF$37))/(MAX('07 (ind)'!CF$6:CF$37)-MIN('07 (ind)'!CF$6:CF$37))))))</f>
        <v>100</v>
      </c>
      <c r="CG8" s="75">
        <f>IF('07 (ind)'!CG$1="si",100*(('07 (ind)'!CG7-MIN('07 (ind)'!CG$6:CG$37))/(MAX('07 (ind)'!CG$6:CG$37)-MIN('07 (ind)'!CG$6:CG$37))),ABS(-100+(100*(('07 (ind)'!CG7-MIN('07 (ind)'!CG$6:CG$37))/(MAX('07 (ind)'!CG$6:CG$37)-MIN('07 (ind)'!CG$6:CG$37))))))</f>
        <v>30.108476155074236</v>
      </c>
      <c r="CH8" s="75">
        <f>IF('07 (ind)'!CH$1="si",100*(('07 (ind)'!CH7-MIN('07 (ind)'!CH$6:CH$37))/(MAX('07 (ind)'!CH$6:CH$37)-MIN('07 (ind)'!CH$6:CH$37))),ABS(-100+(100*(('07 (ind)'!CH7-MIN('07 (ind)'!CH$6:CH$37))/(MAX('07 (ind)'!CH$6:CH$37)-MIN('07 (ind)'!CH$6:CH$37))))))</f>
        <v>9.6853013752272705</v>
      </c>
      <c r="CI8" s="75">
        <f>IF('07 (ind)'!CI$1="si",100*(('07 (ind)'!CI7-MIN('07 (ind)'!CI$6:CI$37))/(MAX('07 (ind)'!CI$6:CI$37)-MIN('07 (ind)'!CI$6:CI$37))),ABS(-100+(100*(('07 (ind)'!CI7-MIN('07 (ind)'!CI$6:CI$37))/(MAX('07 (ind)'!CI$6:CI$37)-MIN('07 (ind)'!CI$6:CI$37))))))</f>
        <v>52.382719761427019</v>
      </c>
      <c r="CJ8" s="75">
        <f>IF('07 (ind)'!CJ$1="si",100*(('07 (ind)'!CJ7-MIN('07 (ind)'!CJ$6:CJ$37))/(MAX('07 (ind)'!CJ$6:CJ$37)-MIN('07 (ind)'!CJ$6:CJ$37))),ABS(-100+(100*(('07 (ind)'!CJ7-MIN('07 (ind)'!CJ$6:CJ$37))/(MAX('07 (ind)'!CJ$6:CJ$37)-MIN('07 (ind)'!CJ$6:CJ$37))))))</f>
        <v>12.687798742393266</v>
      </c>
      <c r="CK8" s="75">
        <f>IF('07 (ind)'!CK$1="si",100*(('07 (ind)'!CK7-MIN('07 (ind)'!CK$6:CK$37))/(MAX('07 (ind)'!CK$6:CK$37)-MIN('07 (ind)'!CK$6:CK$37))),ABS(-100+(100*(('07 (ind)'!CK7-MIN('07 (ind)'!CK$6:CK$37))/(MAX('07 (ind)'!CK$6:CK$37)-MIN('07 (ind)'!CK$6:CK$37))))))</f>
        <v>2.6937064002335793</v>
      </c>
      <c r="CL8" s="75">
        <f>IF('07 (ind)'!CL$1="si",100*(('07 (ind)'!CL7-MIN('07 (ind)'!CL$6:CL$37))/(MAX('07 (ind)'!CL$6:CL$37)-MIN('07 (ind)'!CL$6:CL$37))),ABS(-100+(100*(('07 (ind)'!CL7-MIN('07 (ind)'!CL$6:CL$37))/(MAX('07 (ind)'!CL$6:CL$37)-MIN('07 (ind)'!CL$6:CL$37))))))</f>
        <v>26.721134430813017</v>
      </c>
      <c r="CM8" s="75">
        <f>IF('07 (ind)'!CM$1="si",100*(('07 (ind)'!CM7-MIN('07 (ind)'!CM$6:CM$37))/(MAX('07 (ind)'!CM$6:CM$37)-MIN('07 (ind)'!CM$6:CM$37))),ABS(-100+(100*(('07 (ind)'!CM7-MIN('07 (ind)'!CM$6:CM$37))/(MAX('07 (ind)'!CM$6:CM$37)-MIN('07 (ind)'!CM$6:CM$37))))))</f>
        <v>21.090001998231688</v>
      </c>
    </row>
    <row r="9" spans="1:91">
      <c r="A9" s="18" t="s">
        <v>218</v>
      </c>
      <c r="B9" s="87">
        <f>IF('07 (ind)'!B$1="si",100*(('07 (ind)'!B8-MIN('07 (ind)'!B$6:B$37))/(MAX('07 (ind)'!B$6:B$37)-MIN('07 (ind)'!B$6:B$37))),ABS(-100+(100*(('07 (ind)'!B8-MIN('07 (ind)'!B$6:B$37))/(MAX('07 (ind)'!B$6:B$37)-MIN('07 (ind)'!B$6:B$37))))))</f>
        <v>0.42256130718758217</v>
      </c>
      <c r="C9" s="87">
        <f>IF('07 (ind)'!C$1="si",100*(('07 (ind)'!C8-MIN('07 (ind)'!C$6:C$37))/(MAX('07 (ind)'!C$6:C$37)-MIN('07 (ind)'!C$6:C$37))),ABS(-100+(100*(('07 (ind)'!C8-MIN('07 (ind)'!C$6:C$37))/(MAX('07 (ind)'!C$6:C$37)-MIN('07 (ind)'!C$6:C$37))))))</f>
        <v>52.886655219808922</v>
      </c>
      <c r="D9" s="87">
        <f>IF('07 (ind)'!D$1="si",100*(('07 (ind)'!D8-MIN('07 (ind)'!D$6:D$37))/(MAX('07 (ind)'!D$6:D$37)-MIN('07 (ind)'!D$6:D$37))),ABS(-100+(100*(('07 (ind)'!D8-MIN('07 (ind)'!D$6:D$37))/(MAX('07 (ind)'!D$6:D$37)-MIN('07 (ind)'!D$6:D$37))))))</f>
        <v>15.52059274638745</v>
      </c>
      <c r="E9" s="87">
        <f>IF('07 (ind)'!E$1="si",100*(('07 (ind)'!E8-MIN('07 (ind)'!E$6:E$37))/(MAX('07 (ind)'!E$6:E$37)-MIN('07 (ind)'!E$6:E$37))),ABS(-100+(100*(('07 (ind)'!E8-MIN('07 (ind)'!E$6:E$37))/(MAX('07 (ind)'!E$6:E$37)-MIN('07 (ind)'!E$6:E$37))))))</f>
        <v>62.039809987397483</v>
      </c>
      <c r="F9" s="87">
        <f>IF('07 (ind)'!F$1="si",100*(('07 (ind)'!F8-MIN('07 (ind)'!F$6:F$37))/(MAX('07 (ind)'!F$6:F$37)-MIN('07 (ind)'!F$6:F$37))),ABS(-100+(100*(('07 (ind)'!F8-MIN('07 (ind)'!F$6:F$37))/(MAX('07 (ind)'!F$6:F$37)-MIN('07 (ind)'!F$6:F$37))))))</f>
        <v>52.083333333333314</v>
      </c>
      <c r="G9" s="87">
        <f>IF('07 (ind)'!G$1="si",100*(('07 (ind)'!G8-MIN('07 (ind)'!G$6:G$37))/(MAX('07 (ind)'!G$6:G$37)-MIN('07 (ind)'!G$6:G$37))),ABS(-100+(100*(('07 (ind)'!G8-MIN('07 (ind)'!G$6:G$37))/(MAX('07 (ind)'!G$6:G$37)-MIN('07 (ind)'!G$6:G$37))))))</f>
        <v>24.40000000000002</v>
      </c>
      <c r="H9" s="87">
        <f>IF('07 (ind)'!H$1="si",100*(('07 (ind)'!H8-MIN('07 (ind)'!H$6:H$37))/(MAX('07 (ind)'!H$6:H$37)-MIN('07 (ind)'!H$6:H$37))),ABS(-100+(100*(('07 (ind)'!H8-MIN('07 (ind)'!H$6:H$37))/(MAX('07 (ind)'!H$6:H$37)-MIN('07 (ind)'!H$6:H$37))))))</f>
        <v>21.782178217821787</v>
      </c>
      <c r="I9" s="87">
        <f>IF('07 (ind)'!I$1="si",100*(('07 (ind)'!I8-MIN('07 (ind)'!I$6:I$37))/(MAX('07 (ind)'!I$6:I$37)-MIN('07 (ind)'!I$6:I$37))),ABS(-100+(100*(('07 (ind)'!I8-MIN('07 (ind)'!I$6:I$37))/(MAX('07 (ind)'!I$6:I$37)-MIN('07 (ind)'!I$6:I$37))))))</f>
        <v>79.06647807637907</v>
      </c>
      <c r="J9" s="87">
        <f>IF('07 (ind)'!J$1="si",100*(('07 (ind)'!J8-MIN('07 (ind)'!J$6:J$37))/(MAX('07 (ind)'!J$6:J$37)-MIN('07 (ind)'!J$6:J$37))),ABS(-100+(100*(('07 (ind)'!J8-MIN('07 (ind)'!J$6:J$37))/(MAX('07 (ind)'!J$6:J$37)-MIN('07 (ind)'!J$6:J$37))))))</f>
        <v>100</v>
      </c>
      <c r="K9" s="87">
        <f>IF('07 (ind)'!K$1="si",100*(('07 (ind)'!K8-MIN('07 (ind)'!K$6:K$37))/(MAX('07 (ind)'!K$6:K$37)-MIN('07 (ind)'!K$6:K$37))),ABS(-100+(100*(('07 (ind)'!K8-MIN('07 (ind)'!K$6:K$37))/(MAX('07 (ind)'!K$6:K$37)-MIN('07 (ind)'!K$6:K$37))))))</f>
        <v>78.637839379171226</v>
      </c>
      <c r="L9" s="87">
        <f>IF('07 (ind)'!L$1="si",100*(('07 (ind)'!L8-MIN('07 (ind)'!L$6:L$37))/(MAX('07 (ind)'!L$6:L$37)-MIN('07 (ind)'!L$6:L$37))),ABS(-100+(100*(('07 (ind)'!L8-MIN('07 (ind)'!L$6:L$37))/(MAX('07 (ind)'!L$6:L$37)-MIN('07 (ind)'!L$6:L$37))))))</f>
        <v>80.783511498734995</v>
      </c>
      <c r="M9" s="87">
        <f>IF('07 (ind)'!M$1="si",100*(('07 (ind)'!M8-MIN('07 (ind)'!M$6:M$37))/(MAX('07 (ind)'!M$6:M$37)-MIN('07 (ind)'!M$6:M$37))),ABS(-100+(100*(('07 (ind)'!M8-MIN('07 (ind)'!M$6:M$37))/(MAX('07 (ind)'!M$6:M$37)-MIN('07 (ind)'!M$6:M$37))))))</f>
        <v>0.81920866947156357</v>
      </c>
      <c r="N9" s="87">
        <f>IF('07 (ind)'!N$1="si",100*(('07 (ind)'!N8-MIN('07 (ind)'!N$6:N$37))/(MAX('07 (ind)'!N$6:N$37)-MIN('07 (ind)'!N$6:N$37))),ABS(-100+(100*(('07 (ind)'!N8-MIN('07 (ind)'!N$6:N$37))/(MAX('07 (ind)'!N$6:N$37)-MIN('07 (ind)'!N$6:N$37))))))</f>
        <v>32.68652131784642</v>
      </c>
      <c r="O9" s="87">
        <f>IF('07 (ind)'!O$1="si",100*(('07 (ind)'!O8-MIN('07 (ind)'!O$6:O$37))/(MAX('07 (ind)'!O$6:O$37)-MIN('07 (ind)'!O$6:O$37))),ABS(-100+(100*(('07 (ind)'!O8-MIN('07 (ind)'!O$6:O$37))/(MAX('07 (ind)'!O$6:O$37)-MIN('07 (ind)'!O$6:O$37))))))</f>
        <v>98.461538461538467</v>
      </c>
      <c r="P9" s="87">
        <f>IF('07 (ind)'!P$1="si",100*(('07 (ind)'!P8-MIN('07 (ind)'!P$6:P$37))/(MAX('07 (ind)'!P$6:P$37)-MIN('07 (ind)'!P$6:P$37))),ABS(-100+(100*(('07 (ind)'!P8-MIN('07 (ind)'!P$6:P$37))/(MAX('07 (ind)'!P$6:P$37)-MIN('07 (ind)'!P$6:P$37))))))</f>
        <v>23.228915967941898</v>
      </c>
      <c r="Q9" s="87">
        <f>IF('07 (ind)'!Q$1="si",100*(('07 (ind)'!Q8-MIN('07 (ind)'!Q$6:Q$37))/(MAX('07 (ind)'!Q$6:Q$37)-MIN('07 (ind)'!Q$6:Q$37))),ABS(-100+(100*(('07 (ind)'!Q8-MIN('07 (ind)'!Q$6:Q$37))/(MAX('07 (ind)'!Q$6:Q$37)-MIN('07 (ind)'!Q$6:Q$37))))))</f>
        <v>4.5313084601622293</v>
      </c>
      <c r="R9" s="87">
        <f>IF('07 (ind)'!R$1="si",100*(('07 (ind)'!R8-MIN('07 (ind)'!R$6:R$37))/(MAX('07 (ind)'!R$6:R$37)-MIN('07 (ind)'!R$6:R$37))),ABS(-100+(100*(('07 (ind)'!R8-MIN('07 (ind)'!R$6:R$37))/(MAX('07 (ind)'!R$6:R$37)-MIN('07 (ind)'!R$6:R$37))))))</f>
        <v>0.26077290879461279</v>
      </c>
      <c r="S9" s="75">
        <f>ABS(ABS(('07 (ind)'!S8-((MAX('07 (ind)'!S$6:S$37)+MIN('07 (ind)'!S$6:S$37))/2))/(((MAX('07 (ind)'!S$6:S$37)+MIN('07 (ind)'!S$6:S$37))/2)-MAX('07 (ind)'!S$6:S$37))*100)-100)</f>
        <v>80.703393206108672</v>
      </c>
      <c r="T9" s="75">
        <f>IF('07 (ind)'!T$1="si",100*(('07 (ind)'!T8-MIN('07 (ind)'!T$6:T$37))/(MAX('07 (ind)'!T$6:T$37)-MIN('07 (ind)'!T$6:T$37))),ABS(-100+(100*(('07 (ind)'!T8-MIN('07 (ind)'!T$6:T$37))/(MAX('07 (ind)'!T$6:T$37)-MIN('07 (ind)'!T$6:T$37))))))</f>
        <v>6.6839220462850175</v>
      </c>
      <c r="U9" s="75">
        <f>IF('07 (ind)'!U$1="si",100*(('07 (ind)'!U8-MIN('07 (ind)'!U$6:U$37))/(MAX('07 (ind)'!U$6:U$37)-MIN('07 (ind)'!U$6:U$37))),ABS(-100+(100*(('07 (ind)'!U8-MIN('07 (ind)'!U$6:U$37))/(MAX('07 (ind)'!U$6:U$37)-MIN('07 (ind)'!U$6:U$37))))))</f>
        <v>50</v>
      </c>
      <c r="V9" s="75">
        <f>IF('07 (ind)'!V$1="si",100*(('07 (ind)'!V8-MIN('07 (ind)'!V$6:V$37))/(MAX('07 (ind)'!V$6:V$37)-MIN('07 (ind)'!V$6:V$37))),ABS(-100+(100*(('07 (ind)'!V8-MIN('07 (ind)'!V$6:V$37))/(MAX('07 (ind)'!V$6:V$37)-MIN('07 (ind)'!V$6:V$37))))))</f>
        <v>95.027624309392266</v>
      </c>
      <c r="W9" s="75">
        <f>IF('07 (ind)'!W$1="si",100*(('07 (ind)'!W8-MIN('07 (ind)'!W$6:W$37))/(MAX('07 (ind)'!W$6:W$37)-MIN('07 (ind)'!W$6:W$37))),ABS(-100+(100*(('07 (ind)'!W8-MIN('07 (ind)'!W$6:W$37))/(MAX('07 (ind)'!W$6:W$37)-MIN('07 (ind)'!W$6:W$37))))))</f>
        <v>80.018295161946057</v>
      </c>
      <c r="X9" s="75">
        <f>IF('07 (ind)'!X$1="si",100*(('07 (ind)'!X8-MIN('07 (ind)'!X$6:X$37))/(MAX('07 (ind)'!X$6:X$37)-MIN('07 (ind)'!X$6:X$37))),ABS(-100+(100*(('07 (ind)'!X8-MIN('07 (ind)'!X$6:X$37))/(MAX('07 (ind)'!X$6:X$37)-MIN('07 (ind)'!X$6:X$37))))))</f>
        <v>80.206074750741791</v>
      </c>
      <c r="Y9" s="75">
        <f>IF('07 (ind)'!Y$1="si",100*(('07 (ind)'!Y8-MIN('07 (ind)'!Y$6:Y$37))/(MAX('07 (ind)'!Y$6:Y$37)-MIN('07 (ind)'!Y$6:Y$37))),ABS(-100+(100*(('07 (ind)'!Y8-MIN('07 (ind)'!Y$6:Y$37))/(MAX('07 (ind)'!Y$6:Y$37)-MIN('07 (ind)'!Y$6:Y$37))))))</f>
        <v>85.876876208731971</v>
      </c>
      <c r="Z9" s="75">
        <f>IF('07 (ind)'!Z$1="si",100*(('07 (ind)'!Z8-MIN('07 (ind)'!Z$6:Z$37))/(MAX('07 (ind)'!Z$6:Z$37)-MIN('07 (ind)'!Z$6:Z$37))),ABS(-100+(100*(('07 (ind)'!Z8-MIN('07 (ind)'!Z$6:Z$37))/(MAX('07 (ind)'!Z$6:Z$37)-MIN('07 (ind)'!Z$6:Z$37))))))</f>
        <v>70.269961787107036</v>
      </c>
      <c r="AA9" s="75">
        <f>IF('07 (ind)'!AA$1="si",100*(('07 (ind)'!AA8-MIN('07 (ind)'!AA$6:AA$37))/(MAX('07 (ind)'!AA$6:AA$37)-MIN('07 (ind)'!AA$6:AA$37))),ABS(-100+(100*(('07 (ind)'!AA8-MIN('07 (ind)'!AA$6:AA$37))/(MAX('07 (ind)'!AA$6:AA$37)-MIN('07 (ind)'!AA$6:AA$37))))))</f>
        <v>96.495259242259777</v>
      </c>
      <c r="AB9" s="75">
        <f>IF('07 (ind)'!AB$1="si",100*(('07 (ind)'!AB8-MIN('07 (ind)'!AB$6:AB$37))/(MAX('07 (ind)'!AB$6:AB$37)-MIN('07 (ind)'!AB$6:AB$37))),ABS(-100+(100*(('07 (ind)'!AB8-MIN('07 (ind)'!AB$6:AB$37))/(MAX('07 (ind)'!AB$6:AB$37)-MIN('07 (ind)'!AB$6:AB$37))))))</f>
        <v>81.590425471673228</v>
      </c>
      <c r="AC9" s="75">
        <f>IF('07 (ind)'!AC$1="si",100*(('07 (ind)'!AC8-MIN('07 (ind)'!AC$6:AC$37))/(MAX('07 (ind)'!AC$6:AC$37)-MIN('07 (ind)'!AC$6:AC$37))),ABS(-100+(100*(('07 (ind)'!AC8-MIN('07 (ind)'!AC$6:AC$37))/(MAX('07 (ind)'!AC$6:AC$37)-MIN('07 (ind)'!AC$6:AC$37))))))</f>
        <v>82.316634546205364</v>
      </c>
      <c r="AD9" s="75">
        <f>IF('07 (ind)'!AD$1="si",100*(('07 (ind)'!AD8-MIN('07 (ind)'!AD$6:AD$37))/(MAX('07 (ind)'!AD$6:AD$37)-MIN('07 (ind)'!AD$6:AD$37))),ABS(-100+(100*(('07 (ind)'!AD8-MIN('07 (ind)'!AD$6:AD$37))/(MAX('07 (ind)'!AD$6:AD$37)-MIN('07 (ind)'!AD$6:AD$37))))))</f>
        <v>43.396617332624395</v>
      </c>
      <c r="AE9" s="75">
        <f>IF('07 (ind)'!AE$1="si",100*(('07 (ind)'!AE8-MIN('07 (ind)'!AE$6:AE$37))/(MAX('07 (ind)'!AE$6:AE$37)-MIN('07 (ind)'!AE$6:AE$37))),ABS(-100+(100*(('07 (ind)'!AE8-MIN('07 (ind)'!AE$6:AE$37))/(MAX('07 (ind)'!AE$6:AE$37)-MIN('07 (ind)'!AE$6:AE$37))))))</f>
        <v>36.566172493262307</v>
      </c>
      <c r="AF9" s="75">
        <f>IF('07 (ind)'!AF$1="si",100*(('07 (ind)'!AF8-MIN('07 (ind)'!AF$6:AF$37))/(MAX('07 (ind)'!AF$6:AF$37)-MIN('07 (ind)'!AF$6:AF$37))),ABS(-100+(100*(('07 (ind)'!AF8-MIN('07 (ind)'!AF$6:AF$37))/(MAX('07 (ind)'!AF$6:AF$37)-MIN('07 (ind)'!AF$6:AF$37))))))</f>
        <v>87.646014623548922</v>
      </c>
      <c r="AG9" s="75">
        <f>IF('07 (ind)'!AG$1="si",100*(('07 (ind)'!AG8-MIN('07 (ind)'!AG$6:AG$37))/(MAX('07 (ind)'!AG$6:AG$37)-MIN('07 (ind)'!AG$6:AG$37))),ABS(-100+(100*(('07 (ind)'!AG8-MIN('07 (ind)'!AG$6:AG$37))/(MAX('07 (ind)'!AG$6:AG$37)-MIN('07 (ind)'!AG$6:AG$37))))))</f>
        <v>81.775700934579476</v>
      </c>
      <c r="AH9" s="75">
        <f>IF('07 (ind)'!AH$1="si",100*(('07 (ind)'!AH8-MIN('07 (ind)'!AH$6:AH$37))/(MAX('07 (ind)'!AH$6:AH$37)-MIN('07 (ind)'!AH$6:AH$37))),ABS(-100+(100*(('07 (ind)'!AH8-MIN('07 (ind)'!AH$6:AH$37))/(MAX('07 (ind)'!AH$6:AH$37)-MIN('07 (ind)'!AH$6:AH$37))))))</f>
        <v>0</v>
      </c>
      <c r="AI9" s="75">
        <f>IF('07 (ind)'!AI$1="si",100*(('07 (ind)'!AI8-MIN('07 (ind)'!AI$6:AI$37))/(MAX('07 (ind)'!AI$6:AI$37)-MIN('07 (ind)'!AI$6:AI$37))),ABS(-100+(100*(('07 (ind)'!AI8-MIN('07 (ind)'!AI$6:AI$37))/(MAX('07 (ind)'!AI$6:AI$37)-MIN('07 (ind)'!AI$6:AI$37))))))</f>
        <v>0</v>
      </c>
      <c r="AJ9" s="75">
        <f>IF('07 (ind)'!AJ$1="si",100*(('07 (ind)'!AJ8-MIN('07 (ind)'!AJ$6:AJ$37))/(MAX('07 (ind)'!AJ$6:AJ$37)-MIN('07 (ind)'!AJ$6:AJ$37))),ABS(-100+(100*(('07 (ind)'!AJ8-MIN('07 (ind)'!AJ$6:AJ$37))/(MAX('07 (ind)'!AJ$6:AJ$37)-MIN('07 (ind)'!AJ$6:AJ$37))))))</f>
        <v>48.194828331109001</v>
      </c>
      <c r="AK9" s="75">
        <f>IF('07 (ind)'!AK$1="si",100*(('07 (ind)'!AK8-MIN('07 (ind)'!AK$6:AK$37))/(MAX('07 (ind)'!AK$6:AK$37)-MIN('07 (ind)'!AK$6:AK$37))),ABS(-100+(100*(('07 (ind)'!AK8-MIN('07 (ind)'!AK$6:AK$37))/(MAX('07 (ind)'!AK$6:AK$37)-MIN('07 (ind)'!AK$6:AK$37))))))</f>
        <v>11.078528474720271</v>
      </c>
      <c r="AL9" s="75">
        <f>IF('07 (ind)'!AL$1="si",100*(('07 (ind)'!AL8-MIN('07 (ind)'!AL$6:AL$37))/(MAX('07 (ind)'!AL$6:AL$37)-MIN('07 (ind)'!AL$6:AL$37))),ABS(-100+(100*(('07 (ind)'!AL8-MIN('07 (ind)'!AL$6:AL$37))/(MAX('07 (ind)'!AL$6:AL$37)-MIN('07 (ind)'!AL$6:AL$37))))))</f>
        <v>34.819088486855208</v>
      </c>
      <c r="AM9" s="75">
        <f>IF('07 (ind)'!AM$1="si",100*(('07 (ind)'!AM8-MIN('07 (ind)'!AM$6:AM$37))/(MAX('07 (ind)'!AM$6:AM$37)-MIN('07 (ind)'!AM$6:AM$37))),ABS(-100+(100*(('07 (ind)'!AM8-MIN('07 (ind)'!AM$6:AM$37))/(MAX('07 (ind)'!AM$6:AM$37)-MIN('07 (ind)'!AM$6:AM$37))))))</f>
        <v>67.949589993863981</v>
      </c>
      <c r="AN9" s="75">
        <f>IF('07 (ind)'!AN$1="si",100*(('07 (ind)'!AN8-MIN('07 (ind)'!AN$6:AN$37))/(MAX('07 (ind)'!AN$6:AN$37)-MIN('07 (ind)'!AN$6:AN$37))),ABS(-100+(100*(('07 (ind)'!AN8-MIN('07 (ind)'!AN$6:AN$37))/(MAX('07 (ind)'!AN$6:AN$37)-MIN('07 (ind)'!AN$6:AN$37))))))</f>
        <v>81.609577667604512</v>
      </c>
      <c r="AO9" s="75">
        <f>IF('07 (ind)'!AO$1="si",100*(('07 (ind)'!AO8-MIN('07 (ind)'!AO$6:AO$37))/(MAX('07 (ind)'!AO$6:AO$37)-MIN('07 (ind)'!AO$6:AO$37))),ABS(-100+(100*(('07 (ind)'!AO8-MIN('07 (ind)'!AO$6:AO$37))/(MAX('07 (ind)'!AO$6:AO$37)-MIN('07 (ind)'!AO$6:AO$37))))))</f>
        <v>92.290578039749292</v>
      </c>
      <c r="AP9" s="75">
        <f>IF('07 (ind)'!AP$1="si",100*(('07 (ind)'!AP8-MIN('07 (ind)'!AP$6:AP$37))/(MAX('07 (ind)'!AP$6:AP$37)-MIN('07 (ind)'!AP$6:AP$37))),ABS(-100+(100*(('07 (ind)'!AP8-MIN('07 (ind)'!AP$6:AP$37))/(MAX('07 (ind)'!AP$6:AP$37)-MIN('07 (ind)'!AP$6:AP$37))))))</f>
        <v>76.631977294228946</v>
      </c>
      <c r="AQ9" s="75">
        <f>IF('07 (ind)'!AQ$1="si",100*(('07 (ind)'!AQ8-MIN('07 (ind)'!AQ$6:AQ$37))/(MAX('07 (ind)'!AQ$6:AQ$37)-MIN('07 (ind)'!AQ$6:AQ$37))),ABS(-100+(100*(('07 (ind)'!AQ8-MIN('07 (ind)'!AQ$6:AQ$37))/(MAX('07 (ind)'!AQ$6:AQ$37)-MIN('07 (ind)'!AQ$6:AQ$37))))))</f>
        <v>15.719213043107194</v>
      </c>
      <c r="AR9" s="75">
        <f>IF('07 (ind)'!AR$1="si",100*(('07 (ind)'!AR8-MIN('07 (ind)'!AR$6:AR$37))/(MAX('07 (ind)'!AR$6:AR$37)-MIN('07 (ind)'!AR$6:AR$37))),ABS(-100+(100*(('07 (ind)'!AR8-MIN('07 (ind)'!AR$6:AR$37))/(MAX('07 (ind)'!AR$6:AR$37)-MIN('07 (ind)'!AR$6:AR$37))))))</f>
        <v>61.183697901271394</v>
      </c>
      <c r="AS9" s="75">
        <f>IF('07 (ind)'!AS$1="si",100*(('07 (ind)'!AS8-MIN('07 (ind)'!AS$6:AS$37))/(MAX('07 (ind)'!AS$6:AS$37)-MIN('07 (ind)'!AS$6:AS$37))),ABS(-100+(100*(('07 (ind)'!AS8-MIN('07 (ind)'!AS$6:AS$37))/(MAX('07 (ind)'!AS$6:AS$37)-MIN('07 (ind)'!AS$6:AS$37))))))</f>
        <v>76.551724137931032</v>
      </c>
      <c r="AT9" s="75">
        <f>IF('07 (ind)'!AT$1="si",100*(('07 (ind)'!AT8-MIN('07 (ind)'!AT$6:AT$37))/(MAX('07 (ind)'!AT$6:AT$37)-MIN('07 (ind)'!AT$6:AT$37))),ABS(-100+(100*(('07 (ind)'!AT8-MIN('07 (ind)'!AT$6:AT$37))/(MAX('07 (ind)'!AT$6:AT$37)-MIN('07 (ind)'!AT$6:AT$37))))))</f>
        <v>0</v>
      </c>
      <c r="AU9" s="75">
        <f>IF('07 (ind)'!AU$1="si",100*(('07 (ind)'!AU8-MIN('07 (ind)'!AU$6:AU$37))/(MAX('07 (ind)'!AU$6:AU$37)-MIN('07 (ind)'!AU$6:AU$37))),ABS(-100+(100*(('07 (ind)'!AU8-MIN('07 (ind)'!AU$6:AU$37))/(MAX('07 (ind)'!AU$6:AU$37)-MIN('07 (ind)'!AU$6:AU$37))))))</f>
        <v>42.560553633217985</v>
      </c>
      <c r="AV9" s="75">
        <f>IF('07 (ind)'!AV$1="si",100*(('07 (ind)'!AV8-MIN('07 (ind)'!AV$6:AV$37))/(MAX('07 (ind)'!AV$6:AV$37)-MIN('07 (ind)'!AV$6:AV$37))),ABS(-100+(100*(('07 (ind)'!AV8-MIN('07 (ind)'!AV$6:AV$37))/(MAX('07 (ind)'!AV$6:AV$37)-MIN('07 (ind)'!AV$6:AV$37))))))</f>
        <v>0</v>
      </c>
      <c r="AW9" s="75">
        <f>IF('07 (ind)'!AW$1="si",100*(('07 (ind)'!AW8-MIN('07 (ind)'!AW$6:AW$37))/(MAX('07 (ind)'!AW$6:AW$37)-MIN('07 (ind)'!AW$6:AW$37))),ABS(-100+(100*(('07 (ind)'!AW8-MIN('07 (ind)'!AW$6:AW$37))/(MAX('07 (ind)'!AW$6:AW$37)-MIN('07 (ind)'!AW$6:AW$37))))))</f>
        <v>100</v>
      </c>
      <c r="AX9" s="75">
        <f>IF('07 (ind)'!AX$1="si",100*(('07 (ind)'!AX8-MIN('07 (ind)'!AX$6:AX$37))/(MAX('07 (ind)'!AX$6:AX$37)-MIN('07 (ind)'!AX$6:AX$37))),ABS(-100+(100*(('07 (ind)'!AX8-MIN('07 (ind)'!AX$6:AX$37))/(MAX('07 (ind)'!AX$6:AX$37)-MIN('07 (ind)'!AX$6:AX$37))))))</f>
        <v>100</v>
      </c>
      <c r="AY9" s="75">
        <f>IF('07 (ind)'!AY$1="si",100*(('07 (ind)'!AY8-MIN('07 (ind)'!AY$6:AY$37))/(MAX('07 (ind)'!AY$6:AY$37)-MIN('07 (ind)'!AY$6:AY$37))),ABS(-100+(100*(('07 (ind)'!AY8-MIN('07 (ind)'!AY$6:AY$37))/(MAX('07 (ind)'!AY$6:AY$37)-MIN('07 (ind)'!AY$6:AY$37))))))</f>
        <v>69.695528068506206</v>
      </c>
      <c r="AZ9" s="75">
        <f>IF('07 (ind)'!AZ$1="si",100*(('07 (ind)'!AZ8-MIN('07 (ind)'!AZ$6:AZ$37))/(MAX('07 (ind)'!AZ$6:AZ$37)-MIN('07 (ind)'!AZ$6:AZ$37))),ABS(-100+(100*(('07 (ind)'!AZ8-MIN('07 (ind)'!AZ$6:AZ$37))/(MAX('07 (ind)'!AZ$6:AZ$37)-MIN('07 (ind)'!AZ$6:AZ$37))))))</f>
        <v>82.759405242397861</v>
      </c>
      <c r="BA9" s="75">
        <f>IF('07 (ind)'!BA$1="si",100*(('07 (ind)'!BA8-MIN('07 (ind)'!BA$6:BA$37))/(MAX('07 (ind)'!BA$6:BA$37)-MIN('07 (ind)'!BA$6:BA$37))),ABS(-100+(100*(('07 (ind)'!BA8-MIN('07 (ind)'!BA$6:BA$37))/(MAX('07 (ind)'!BA$6:BA$37)-MIN('07 (ind)'!BA$6:BA$37))))))</f>
        <v>23.941540802661361</v>
      </c>
      <c r="BB9" s="75">
        <f>IF('07 (ind)'!BB$1="si",100*(('07 (ind)'!BB8-MIN('07 (ind)'!BB$6:BB$37))/(MAX('07 (ind)'!BB$6:BB$37)-MIN('07 (ind)'!BB$6:BB$37))),ABS(-100+(100*(('07 (ind)'!BB8-MIN('07 (ind)'!BB$6:BB$37))/(MAX('07 (ind)'!BB$6:BB$37)-MIN('07 (ind)'!BB$6:BB$37))))))</f>
        <v>24.510781409331496</v>
      </c>
      <c r="BC9" s="75">
        <f>IF('07 (ind)'!BC$1="si",100*(('07 (ind)'!BC8-MIN('07 (ind)'!BC$6:BC$37))/(MAX('07 (ind)'!BC$6:BC$37)-MIN('07 (ind)'!BC$6:BC$37))),ABS(-100+(100*(('07 (ind)'!BC8-MIN('07 (ind)'!BC$6:BC$37))/(MAX('07 (ind)'!BC$6:BC$37)-MIN('07 (ind)'!BC$6:BC$37))))))</f>
        <v>0.69836796684213276</v>
      </c>
      <c r="BD9" s="75">
        <f>IF('07 (ind)'!BD$1="si",100*(('07 (ind)'!BD8-MIN('07 (ind)'!BD$6:BD$37))/(MAX('07 (ind)'!BD$6:BD$37)-MIN('07 (ind)'!BD$6:BD$37))),ABS(-100+(100*(('07 (ind)'!BD8-MIN('07 (ind)'!BD$6:BD$37))/(MAX('07 (ind)'!BD$6:BD$37)-MIN('07 (ind)'!BD$6:BD$37))))))</f>
        <v>91.995456513852034</v>
      </c>
      <c r="BE9" s="75">
        <f>IF('07 (ind)'!BE$1="si",100*(('07 (ind)'!BE8-MIN('07 (ind)'!BE$6:BE$37))/(MAX('07 (ind)'!BE$6:BE$37)-MIN('07 (ind)'!BE$6:BE$37))),ABS(-100+(100*(('07 (ind)'!BE8-MIN('07 (ind)'!BE$6:BE$37))/(MAX('07 (ind)'!BE$6:BE$37)-MIN('07 (ind)'!BE$6:BE$37))))))</f>
        <v>100</v>
      </c>
      <c r="BF9" s="75">
        <f>IF('07 (ind)'!BF$1="si",100*(('07 (ind)'!BF8-MIN('07 (ind)'!BF$6:BF$37))/(MAX('07 (ind)'!BF$6:BF$37)-MIN('07 (ind)'!BF$6:BF$37))),ABS(-100+(100*(('07 (ind)'!BF8-MIN('07 (ind)'!BF$6:BF$37))/(MAX('07 (ind)'!BF$6:BF$37)-MIN('07 (ind)'!BF$6:BF$37))))))</f>
        <v>92.91944489148635</v>
      </c>
      <c r="BG9" s="75">
        <f>IF('07 (ind)'!BG$1="si",100*(('07 (ind)'!BG8-MIN('07 (ind)'!BG$6:BG$37))/(MAX('07 (ind)'!BG$6:BG$37)-MIN('07 (ind)'!BG$6:BG$37))),ABS(-100+(100*(('07 (ind)'!BG8-MIN('07 (ind)'!BG$6:BG$37))/(MAX('07 (ind)'!BG$6:BG$37)-MIN('07 (ind)'!BG$6:BG$37))))))</f>
        <v>51.242311934918071</v>
      </c>
      <c r="BH9" s="75">
        <f>IF('07 (ind)'!BH$1="si",100*(('07 (ind)'!BH8-MIN('07 (ind)'!BH$6:BH$37))/(MAX('07 (ind)'!BH$6:BH$37)-MIN('07 (ind)'!BH$6:BH$37))),ABS(-100+(100*(('07 (ind)'!BH8-MIN('07 (ind)'!BH$6:BH$37))/(MAX('07 (ind)'!BH$6:BH$37)-MIN('07 (ind)'!BH$6:BH$37))))))</f>
        <v>2.3635249127113522</v>
      </c>
      <c r="BI9" s="75">
        <f>IF('07 (ind)'!BI$1="si",100*(('07 (ind)'!BI8-MIN('07 (ind)'!BI$6:BI$37))/(MAX('07 (ind)'!BI$6:BI$37)-MIN('07 (ind)'!BI$6:BI$37))),ABS(-100+(100*(('07 (ind)'!BI8-MIN('07 (ind)'!BI$6:BI$37))/(MAX('07 (ind)'!BI$6:BI$37)-MIN('07 (ind)'!BI$6:BI$37))))))</f>
        <v>98.885402603076855</v>
      </c>
      <c r="BJ9" s="75">
        <f>IF('07 (ind)'!BJ$1="si",100*(('07 (ind)'!BJ8-MIN('07 (ind)'!BJ$6:BJ$37))/(MAX('07 (ind)'!BJ$6:BJ$37)-MIN('07 (ind)'!BJ$6:BJ$37))),ABS(-100+(100*(('07 (ind)'!BJ8-MIN('07 (ind)'!BJ$6:BJ$37))/(MAX('07 (ind)'!BJ$6:BJ$37)-MIN('07 (ind)'!BJ$6:BJ$37))))))</f>
        <v>19.796742895924034</v>
      </c>
      <c r="BK9" s="75">
        <f>IF('07 (ind)'!BK$1="si",100*(('07 (ind)'!BK8-MIN('07 (ind)'!BK$6:BK$37))/(MAX('07 (ind)'!BK$6:BK$37)-MIN('07 (ind)'!BK$6:BK$37))),ABS(-100+(100*(('07 (ind)'!BK8-MIN('07 (ind)'!BK$6:BK$37))/(MAX('07 (ind)'!BK$6:BK$37)-MIN('07 (ind)'!BK$6:BK$37))))))</f>
        <v>100</v>
      </c>
      <c r="BL9" s="75">
        <f>IF('07 (ind)'!BL$1="si",100*(('07 (ind)'!BL8-MIN('07 (ind)'!BL$6:BL$37))/(MAX('07 (ind)'!BL$6:BL$37)-MIN('07 (ind)'!BL$6:BL$37))),ABS(-100+(100*(('07 (ind)'!BL8-MIN('07 (ind)'!BL$6:BL$37))/(MAX('07 (ind)'!BL$6:BL$37)-MIN('07 (ind)'!BL$6:BL$37))))))</f>
        <v>42.5</v>
      </c>
      <c r="BM9" s="75">
        <f>IF('07 (ind)'!BM$1="si",100*(('07 (ind)'!BM8-MIN('07 (ind)'!BM$6:BM$37))/(MAX('07 (ind)'!BM$6:BM$37)-MIN('07 (ind)'!BM$6:BM$37))),ABS(-100+(100*(('07 (ind)'!BM8-MIN('07 (ind)'!BM$6:BM$37))/(MAX('07 (ind)'!BM$6:BM$37)-MIN('07 (ind)'!BM$6:BM$37))))))</f>
        <v>58.155165147150512</v>
      </c>
      <c r="BN9" s="75">
        <f>IF('07 (ind)'!BN$1="si",100*(('07 (ind)'!BN8-MIN('07 (ind)'!BN$6:BN$37))/(MAX('07 (ind)'!BN$6:BN$37)-MIN('07 (ind)'!BN$6:BN$37))),ABS(-100+(100*(('07 (ind)'!BN8-MIN('07 (ind)'!BN$6:BN$37))/(MAX('07 (ind)'!BN$6:BN$37)-MIN('07 (ind)'!BN$6:BN$37))))))</f>
        <v>24.756983468449388</v>
      </c>
      <c r="BO9" s="75">
        <f>IF('07 (ind)'!BO$1="si",100*(('07 (ind)'!BO8-MIN('07 (ind)'!BO$6:BO$37))/(MAX('07 (ind)'!BO$6:BO$37)-MIN('07 (ind)'!BO$6:BO$37))),ABS(-100+(100*(('07 (ind)'!BO8-MIN('07 (ind)'!BO$6:BO$37))/(MAX('07 (ind)'!BO$6:BO$37)-MIN('07 (ind)'!BO$6:BO$37))))))</f>
        <v>63.615963086010353</v>
      </c>
      <c r="BP9" s="75">
        <f>IF('07 (ind)'!BP$1="si",100*(('07 (ind)'!BP8-MIN('07 (ind)'!BP$6:BP$37))/(MAX('07 (ind)'!BP$6:BP$37)-MIN('07 (ind)'!BP$6:BP$37))),ABS(-100+(100*(('07 (ind)'!BP8-MIN('07 (ind)'!BP$6:BP$37))/(MAX('07 (ind)'!BP$6:BP$37)-MIN('07 (ind)'!BP$6:BP$37))))))</f>
        <v>57.418945848177437</v>
      </c>
      <c r="BQ9" s="75">
        <f>IF('07 (ind)'!BQ$1="si",100*(('07 (ind)'!BQ8-MIN('07 (ind)'!BQ$6:BQ$37))/(MAX('07 (ind)'!BQ$6:BQ$37)-MIN('07 (ind)'!BQ$6:BQ$37))),ABS(-100+(100*(('07 (ind)'!BQ8-MIN('07 (ind)'!BQ$6:BQ$37))/(MAX('07 (ind)'!BQ$6:BQ$37)-MIN('07 (ind)'!BQ$6:BQ$37))))))</f>
        <v>49.264962107488991</v>
      </c>
      <c r="BR9" s="75">
        <f>IF('07 (ind)'!BR$1="si",100*(('07 (ind)'!BR8-MIN('07 (ind)'!BR$6:BR$37))/(MAX('07 (ind)'!BR$6:BR$37)-MIN('07 (ind)'!BR$6:BR$37))),ABS(-100+(100*(('07 (ind)'!BR8-MIN('07 (ind)'!BR$6:BR$37))/(MAX('07 (ind)'!BP$6:BP$37)-MIN('07 (ind)'!BR$6:BR$37))))))</f>
        <v>19.024789364780979</v>
      </c>
      <c r="BS9" s="75">
        <f>IF('07 (ind)'!BS$1="si",100*(('07 (ind)'!BS8-MIN('07 (ind)'!BS$6:BS$37))/(MAX('07 (ind)'!BS$6:BS$37)-MIN('07 (ind)'!BS$6:BS$37))),ABS(-100+(100*(('07 (ind)'!BS8-MIN('07 (ind)'!BS$6:BS$37))/(MAX('07 (ind)'!BQ$6:BQ$37)-MIN('07 (ind)'!BS$6:BS$37))))))</f>
        <v>0</v>
      </c>
      <c r="BT9" s="75">
        <f>IF('07 (ind)'!BT$1="si",100*(('07 (ind)'!BT8-MIN('07 (ind)'!BT$6:BT$37))/(MAX('07 (ind)'!BT$6:BT$37)-MIN('07 (ind)'!BT$6:BT$37))),ABS(-100+(100*(('07 (ind)'!BT8-MIN('07 (ind)'!BT$6:BT$37))/(MAX('07 (ind)'!BR$6:BR$37)-MIN('07 (ind)'!BT$6:BT$37))))))</f>
        <v>92.506567258704521</v>
      </c>
      <c r="BU9" s="75">
        <f>IF('07 (ind)'!BU$1="si",100*(('07 (ind)'!BU8-MIN('07 (ind)'!BU$6:BU$37))/(MAX('07 (ind)'!BU$6:BU$37)-MIN('07 (ind)'!BU$6:BU$37))),ABS(-100+(100*(('07 (ind)'!BU8-MIN('07 (ind)'!BU$6:BU$37))/(MAX('07 (ind)'!BU$6:BU$37)-MIN('07 (ind)'!BU$6:BU$37))))))</f>
        <v>23.842386464826376</v>
      </c>
      <c r="BV9" s="75">
        <f>IF('07 (ind)'!BV$1="si",100*(('07 (ind)'!BV8-MIN('07 (ind)'!BV$6:BV$37))/(MAX('07 (ind)'!BV$6:BV$37)-MIN('07 (ind)'!BV$6:BV$37))),ABS(-100+(100*(('07 (ind)'!BV8-MIN('07 (ind)'!BV$6:BV$37))/(MAX('07 (ind)'!BV$6:BV$37)-MIN('07 (ind)'!BV$6:BV$37))))))</f>
        <v>0</v>
      </c>
      <c r="BW9" s="75">
        <f>IF('07 (ind)'!BW$1="si",100*(('07 (ind)'!BW8-MIN('07 (ind)'!BW$6:BW$37))/(MAX('07 (ind)'!BW$6:BW$37)-MIN('07 (ind)'!BW$6:BW$37))),ABS(-100+(100*(('07 (ind)'!BW8-MIN('07 (ind)'!BW$6:BW$37))/(MAX('07 (ind)'!BW$6:BW$37)-MIN('07 (ind)'!BW$6:BW$37))))))</f>
        <v>0</v>
      </c>
      <c r="BX9" s="75">
        <f>IF('07 (ind)'!BX$1="si",100*(('07 (ind)'!BX8-MIN('07 (ind)'!BX$6:BX$37))/(MAX('07 (ind)'!BX$6:BX$37)-MIN('07 (ind)'!BX$6:BX$37))),ABS(-100+(100*(('07 (ind)'!BX8-MIN('07 (ind)'!BX$6:BX$37))/(MAX('07 (ind)'!BX$6:BX$37)-MIN('07 (ind)'!BX$6:BX$37))))))</f>
        <v>38.402016963762286</v>
      </c>
      <c r="BY9" s="75">
        <f>IF('07 (ind)'!BY$1="si",100*(('07 (ind)'!BY8-MIN('07 (ind)'!BY$6:BY$37))/(MAX('07 (ind)'!BY$6:BY$37)-MIN('07 (ind)'!BY$6:BY$37))),ABS(-100+(100*(('07 (ind)'!BY8-MIN('07 (ind)'!BY$6:BY$37))/(MAX('07 (ind)'!BY$6:BY$37)-MIN('07 (ind)'!BY$6:BY$37))))))</f>
        <v>0</v>
      </c>
      <c r="BZ9" s="75">
        <f>IF('07 (ind)'!BZ$1="si",100*(('07 (ind)'!BZ8-MIN('07 (ind)'!BZ$6:BZ$37))/(MAX('07 (ind)'!BZ$6:BZ$37)-MIN('07 (ind)'!BZ$6:BZ$37))),ABS(-100+(100*(('07 (ind)'!BZ8-MIN('07 (ind)'!BZ$6:BZ$37))/(MAX('07 (ind)'!BZ$6:BZ$37)-MIN('07 (ind)'!BZ$6:BZ$37))))))</f>
        <v>96.58127727087404</v>
      </c>
      <c r="CA9" s="75">
        <f>IF('07 (ind)'!CA$1="si",100*(('07 (ind)'!CA8-MIN('07 (ind)'!CA$6:CA$37))/(MAX('07 (ind)'!CA$6:CA$37)-MIN('07 (ind)'!CA$6:CA$37))),ABS(-100+(100*(('07 (ind)'!CA8-MIN('07 (ind)'!CA$6:CA$37))/(MAX('07 (ind)'!CA$6:CA$37)-MIN('07 (ind)'!CA$6:CA$37))))))</f>
        <v>0</v>
      </c>
      <c r="CB9" s="75">
        <f>IF('07 (ind)'!CB$1="si",100*(('07 (ind)'!CB8-MIN('07 (ind)'!CB$6:CB$37))/(MAX('07 (ind)'!CB$6:CB$37)-MIN('07 (ind)'!CB$6:CB$37))),ABS(-100+(100*(('07 (ind)'!CB8-MIN('07 (ind)'!CB$6:CB$37))/(MAX('07 (ind)'!CB$6:CB$37)-MIN('07 (ind)'!CB$6:CB$37))))))</f>
        <v>73.248407643312106</v>
      </c>
      <c r="CC9" s="75">
        <f>IF('07 (ind)'!CC$1="si",100*(('07 (ind)'!CC8-MIN('07 (ind)'!CC$6:CC$37))/(MAX('07 (ind)'!CC$6:CC$37)-MIN('07 (ind)'!CC$6:CC$37))),ABS(-100+(100*(('07 (ind)'!CC8-MIN('07 (ind)'!CC$6:CC$37))/(MAX('07 (ind)'!CC$6:CC$37)-MIN('07 (ind)'!CC$6:CC$37))))))</f>
        <v>94.845675954412812</v>
      </c>
      <c r="CD9" s="75">
        <f>IF('07 (ind)'!CD$1="si",100*(('07 (ind)'!CD8-MIN('07 (ind)'!CD$6:CD$37))/(MAX('07 (ind)'!CD$6:CD$37)-MIN('07 (ind)'!CD$6:CD$37))),ABS(-100+(100*(('07 (ind)'!CD8-MIN('07 (ind)'!CD$6:CD$37))/(MAX('07 (ind)'!CD$6:CD$37)-MIN('07 (ind)'!CD$6:CD$37))))))</f>
        <v>22.218045742240562</v>
      </c>
      <c r="CE9" s="75">
        <f>IF('07 (ind)'!CE$1="si",100*(('07 (ind)'!CE8-MIN('07 (ind)'!CE$6:CE$37))/(MAX('07 (ind)'!CE$6:CE$37)-MIN('07 (ind)'!CE$6:CE$37))),ABS(-100+(100*(('07 (ind)'!CE8-MIN('07 (ind)'!CE$6:CE$37))/(MAX('07 (ind)'!CE$6:CE$37)-MIN('07 (ind)'!CE$6:CE$37))))))</f>
        <v>83.028471250605492</v>
      </c>
      <c r="CF9" s="75">
        <f>IF('07 (ind)'!CF$1="si",100*(('07 (ind)'!CF8-MIN('07 (ind)'!CF$6:CF$37))/(MAX('07 (ind)'!CF$6:CF$37)-MIN('07 (ind)'!CF$6:CF$37))),ABS(-100+(100*(('07 (ind)'!CF8-MIN('07 (ind)'!CF$6:CF$37))/(MAX('07 (ind)'!CF$6:CF$37)-MIN('07 (ind)'!CF$6:CF$37))))))</f>
        <v>2.9554476611477902</v>
      </c>
      <c r="CG9" s="75">
        <f>IF('07 (ind)'!CG$1="si",100*(('07 (ind)'!CG8-MIN('07 (ind)'!CG$6:CG$37))/(MAX('07 (ind)'!CG$6:CG$37)-MIN('07 (ind)'!CG$6:CG$37))),ABS(-100+(100*(('07 (ind)'!CG8-MIN('07 (ind)'!CG$6:CG$37))/(MAX('07 (ind)'!CG$6:CG$37)-MIN('07 (ind)'!CG$6:CG$37))))))</f>
        <v>69.624918884609187</v>
      </c>
      <c r="CH9" s="75">
        <f>IF('07 (ind)'!CH$1="si",100*(('07 (ind)'!CH8-MIN('07 (ind)'!CH$6:CH$37))/(MAX('07 (ind)'!CH$6:CH$37)-MIN('07 (ind)'!CH$6:CH$37))),ABS(-100+(100*(('07 (ind)'!CH8-MIN('07 (ind)'!CH$6:CH$37))/(MAX('07 (ind)'!CH$6:CH$37)-MIN('07 (ind)'!CH$6:CH$37))))))</f>
        <v>15.018927492984094</v>
      </c>
      <c r="CI9" s="75">
        <f>IF('07 (ind)'!CI$1="si",100*(('07 (ind)'!CI8-MIN('07 (ind)'!CI$6:CI$37))/(MAX('07 (ind)'!CI$6:CI$37)-MIN('07 (ind)'!CI$6:CI$37))),ABS(-100+(100*(('07 (ind)'!CI8-MIN('07 (ind)'!CI$6:CI$37))/(MAX('07 (ind)'!CI$6:CI$37)-MIN('07 (ind)'!CI$6:CI$37))))))</f>
        <v>78.399436546079428</v>
      </c>
      <c r="CJ9" s="75">
        <f>IF('07 (ind)'!CJ$1="si",100*(('07 (ind)'!CJ8-MIN('07 (ind)'!CJ$6:CJ$37))/(MAX('07 (ind)'!CJ$6:CJ$37)-MIN('07 (ind)'!CJ$6:CJ$37))),ABS(-100+(100*(('07 (ind)'!CJ8-MIN('07 (ind)'!CJ$6:CJ$37))/(MAX('07 (ind)'!CJ$6:CJ$37)-MIN('07 (ind)'!CJ$6:CJ$37))))))</f>
        <v>82.40341588587799</v>
      </c>
      <c r="CK9" s="75">
        <f>IF('07 (ind)'!CK$1="si",100*(('07 (ind)'!CK8-MIN('07 (ind)'!CK$6:CK$37))/(MAX('07 (ind)'!CK$6:CK$37)-MIN('07 (ind)'!CK$6:CK$37))),ABS(-100+(100*(('07 (ind)'!CK8-MIN('07 (ind)'!CK$6:CK$37))/(MAX('07 (ind)'!CK$6:CK$37)-MIN('07 (ind)'!CK$6:CK$37))))))</f>
        <v>14.999274534679099</v>
      </c>
      <c r="CL9" s="75">
        <f>IF('07 (ind)'!CL$1="si",100*(('07 (ind)'!CL8-MIN('07 (ind)'!CL$6:CL$37))/(MAX('07 (ind)'!CL$6:CL$37)-MIN('07 (ind)'!CL$6:CL$37))),ABS(-100+(100*(('07 (ind)'!CL8-MIN('07 (ind)'!CL$6:CL$37))/(MAX('07 (ind)'!CL$6:CL$37)-MIN('07 (ind)'!CL$6:CL$37))))))</f>
        <v>13.168219741166185</v>
      </c>
      <c r="CM9" s="75">
        <f>IF('07 (ind)'!CM$1="si",100*(('07 (ind)'!CM8-MIN('07 (ind)'!CM$6:CM$37))/(MAX('07 (ind)'!CM$6:CM$37)-MIN('07 (ind)'!CM$6:CM$37))),ABS(-100+(100*(('07 (ind)'!CM8-MIN('07 (ind)'!CM$6:CM$37))/(MAX('07 (ind)'!CM$6:CM$37)-MIN('07 (ind)'!CM$6:CM$37))))))</f>
        <v>52.265572871200746</v>
      </c>
    </row>
    <row r="10" spans="1:91">
      <c r="A10" s="18" t="s">
        <v>219</v>
      </c>
      <c r="B10" s="87">
        <f>IF('07 (ind)'!B$1="si",100*(('07 (ind)'!B9-MIN('07 (ind)'!B$6:B$37))/(MAX('07 (ind)'!B$6:B$37)-MIN('07 (ind)'!B$6:B$37))),ABS(-100+(100*(('07 (ind)'!B9-MIN('07 (ind)'!B$6:B$37))/(MAX('07 (ind)'!B$6:B$37)-MIN('07 (ind)'!B$6:B$37))))))</f>
        <v>2.1342910161308328</v>
      </c>
      <c r="C10" s="87">
        <f>IF('07 (ind)'!C$1="si",100*(('07 (ind)'!C9-MIN('07 (ind)'!C$6:C$37))/(MAX('07 (ind)'!C$6:C$37)-MIN('07 (ind)'!C$6:C$37))),ABS(-100+(100*(('07 (ind)'!C9-MIN('07 (ind)'!C$6:C$37))/(MAX('07 (ind)'!C$6:C$37)-MIN('07 (ind)'!C$6:C$37))))))</f>
        <v>43.447091704370294</v>
      </c>
      <c r="D10" s="87">
        <f>IF('07 (ind)'!D$1="si",100*(('07 (ind)'!D9-MIN('07 (ind)'!D$6:D$37))/(MAX('07 (ind)'!D$6:D$37)-MIN('07 (ind)'!D$6:D$37))),ABS(-100+(100*(('07 (ind)'!D9-MIN('07 (ind)'!D$6:D$37))/(MAX('07 (ind)'!D$6:D$37)-MIN('07 (ind)'!D$6:D$37))))))</f>
        <v>100</v>
      </c>
      <c r="E10" s="87">
        <f>IF('07 (ind)'!E$1="si",100*(('07 (ind)'!E9-MIN('07 (ind)'!E$6:E$37))/(MAX('07 (ind)'!E$6:E$37)-MIN('07 (ind)'!E$6:E$37))),ABS(-100+(100*(('07 (ind)'!E9-MIN('07 (ind)'!E$6:E$37))/(MAX('07 (ind)'!E$6:E$37)-MIN('07 (ind)'!E$6:E$37))))))</f>
        <v>49.657270810087226</v>
      </c>
      <c r="F10" s="87">
        <f>IF('07 (ind)'!F$1="si",100*(('07 (ind)'!F9-MIN('07 (ind)'!F$6:F$37))/(MAX('07 (ind)'!F$6:F$37)-MIN('07 (ind)'!F$6:F$37))),ABS(-100+(100*(('07 (ind)'!F9-MIN('07 (ind)'!F$6:F$37))/(MAX('07 (ind)'!F$6:F$37)-MIN('07 (ind)'!F$6:F$37))))))</f>
        <v>42.013888888888907</v>
      </c>
      <c r="G10" s="87">
        <f>IF('07 (ind)'!G$1="si",100*(('07 (ind)'!G9-MIN('07 (ind)'!G$6:G$37))/(MAX('07 (ind)'!G$6:G$37)-MIN('07 (ind)'!G$6:G$37))),ABS(-100+(100*(('07 (ind)'!G9-MIN('07 (ind)'!G$6:G$37))/(MAX('07 (ind)'!G$6:G$37)-MIN('07 (ind)'!G$6:G$37))))))</f>
        <v>48.400000000000013</v>
      </c>
      <c r="H10" s="87">
        <f>IF('07 (ind)'!H$1="si",100*(('07 (ind)'!H9-MIN('07 (ind)'!H$6:H$37))/(MAX('07 (ind)'!H$6:H$37)-MIN('07 (ind)'!H$6:H$37))),ABS(-100+(100*(('07 (ind)'!H9-MIN('07 (ind)'!H$6:H$37))/(MAX('07 (ind)'!H$6:H$37)-MIN('07 (ind)'!H$6:H$37))))))</f>
        <v>81.188118811881154</v>
      </c>
      <c r="I10" s="87">
        <f>IF('07 (ind)'!I$1="si",100*(('07 (ind)'!I9-MIN('07 (ind)'!I$6:I$37))/(MAX('07 (ind)'!I$6:I$37)-MIN('07 (ind)'!I$6:I$37))),ABS(-100+(100*(('07 (ind)'!I9-MIN('07 (ind)'!I$6:I$37))/(MAX('07 (ind)'!I$6:I$37)-MIN('07 (ind)'!I$6:I$37))))))</f>
        <v>55.728429985855733</v>
      </c>
      <c r="J10" s="87">
        <f>IF('07 (ind)'!J$1="si",100*(('07 (ind)'!J9-MIN('07 (ind)'!J$6:J$37))/(MAX('07 (ind)'!J$6:J$37)-MIN('07 (ind)'!J$6:J$37))),ABS(-100+(100*(('07 (ind)'!J9-MIN('07 (ind)'!J$6:J$37))/(MAX('07 (ind)'!J$6:J$37)-MIN('07 (ind)'!J$6:J$37))))))</f>
        <v>30.632911392405081</v>
      </c>
      <c r="K10" s="87">
        <f>IF('07 (ind)'!K$1="si",100*(('07 (ind)'!K9-MIN('07 (ind)'!K$6:K$37))/(MAX('07 (ind)'!K$6:K$37)-MIN('07 (ind)'!K$6:K$37))),ABS(-100+(100*(('07 (ind)'!K9-MIN('07 (ind)'!K$6:K$37))/(MAX('07 (ind)'!K$6:K$37)-MIN('07 (ind)'!K$6:K$37))))))</f>
        <v>91.698636153571528</v>
      </c>
      <c r="L10" s="87">
        <f>IF('07 (ind)'!L$1="si",100*(('07 (ind)'!L9-MIN('07 (ind)'!L$6:L$37))/(MAX('07 (ind)'!L$6:L$37)-MIN('07 (ind)'!L$6:L$37))),ABS(-100+(100*(('07 (ind)'!L9-MIN('07 (ind)'!L$6:L$37))/(MAX('07 (ind)'!L$6:L$37)-MIN('07 (ind)'!L$6:L$37))))))</f>
        <v>81.146637436533894</v>
      </c>
      <c r="M10" s="87">
        <f>IF('07 (ind)'!M$1="si",100*(('07 (ind)'!M9-MIN('07 (ind)'!M$6:M$37))/(MAX('07 (ind)'!M$6:M$37)-MIN('07 (ind)'!M$6:M$37))),ABS(-100+(100*(('07 (ind)'!M9-MIN('07 (ind)'!M$6:M$37))/(MAX('07 (ind)'!M$6:M$37)-MIN('07 (ind)'!M$6:M$37))))))</f>
        <v>0.6606471362486962</v>
      </c>
      <c r="N10" s="87">
        <f>IF('07 (ind)'!N$1="si",100*(('07 (ind)'!N9-MIN('07 (ind)'!N$6:N$37))/(MAX('07 (ind)'!N$6:N$37)-MIN('07 (ind)'!N$6:N$37))),ABS(-100+(100*(('07 (ind)'!N9-MIN('07 (ind)'!N$6:N$37))/(MAX('07 (ind)'!N$6:N$37)-MIN('07 (ind)'!N$6:N$37))))))</f>
        <v>99.999999999999915</v>
      </c>
      <c r="O10" s="87">
        <f>IF('07 (ind)'!O$1="si",100*(('07 (ind)'!O9-MIN('07 (ind)'!O$6:O$37))/(MAX('07 (ind)'!O$6:O$37)-MIN('07 (ind)'!O$6:O$37))),ABS(-100+(100*(('07 (ind)'!O9-MIN('07 (ind)'!O$6:O$37))/(MAX('07 (ind)'!O$6:O$37)-MIN('07 (ind)'!O$6:O$37))))))</f>
        <v>84.615384615384613</v>
      </c>
      <c r="P10" s="87">
        <f>IF('07 (ind)'!P$1="si",100*(('07 (ind)'!P9-MIN('07 (ind)'!P$6:P$37))/(MAX('07 (ind)'!P$6:P$37)-MIN('07 (ind)'!P$6:P$37))),ABS(-100+(100*(('07 (ind)'!P9-MIN('07 (ind)'!P$6:P$37))/(MAX('07 (ind)'!P$6:P$37)-MIN('07 (ind)'!P$6:P$37))))))</f>
        <v>15.340886271189078</v>
      </c>
      <c r="Q10" s="87">
        <f>IF('07 (ind)'!Q$1="si",100*(('07 (ind)'!Q9-MIN('07 (ind)'!Q$6:Q$37))/(MAX('07 (ind)'!Q$6:Q$37)-MIN('07 (ind)'!Q$6:Q$37))),ABS(-100+(100*(('07 (ind)'!Q9-MIN('07 (ind)'!Q$6:Q$37))/(MAX('07 (ind)'!Q$6:Q$37)-MIN('07 (ind)'!Q$6:Q$37))))))</f>
        <v>9.568444908265187</v>
      </c>
      <c r="R10" s="87">
        <f>IF('07 (ind)'!R$1="si",100*(('07 (ind)'!R9-MIN('07 (ind)'!R$6:R$37))/(MAX('07 (ind)'!R$6:R$37)-MIN('07 (ind)'!R$6:R$37))),ABS(-100+(100*(('07 (ind)'!R9-MIN('07 (ind)'!R$6:R$37))/(MAX('07 (ind)'!R$6:R$37)-MIN('07 (ind)'!R$6:R$37))))))</f>
        <v>0</v>
      </c>
      <c r="S10" s="75">
        <f>ABS(ABS(('07 (ind)'!S9-((MAX('07 (ind)'!S$6:S$37)+MIN('07 (ind)'!S$6:S$37))/2))/(((MAX('07 (ind)'!S$6:S$37)+MIN('07 (ind)'!S$6:S$37))/2)-MAX('07 (ind)'!S$6:S$37))*100)-100)</f>
        <v>2.8421709430404007E-14</v>
      </c>
      <c r="T10" s="75">
        <f>IF('07 (ind)'!T$1="si",100*(('07 (ind)'!T9-MIN('07 (ind)'!T$6:T$37))/(MAX('07 (ind)'!T$6:T$37)-MIN('07 (ind)'!T$6:T$37))),ABS(-100+(100*(('07 (ind)'!T9-MIN('07 (ind)'!T$6:T$37))/(MAX('07 (ind)'!T$6:T$37)-MIN('07 (ind)'!T$6:T$37))))))</f>
        <v>0</v>
      </c>
      <c r="U10" s="75">
        <f>IF('07 (ind)'!U$1="si",100*(('07 (ind)'!U9-MIN('07 (ind)'!U$6:U$37))/(MAX('07 (ind)'!U$6:U$37)-MIN('07 (ind)'!U$6:U$37))),ABS(-100+(100*(('07 (ind)'!U9-MIN('07 (ind)'!U$6:U$37))/(MAX('07 (ind)'!U$6:U$37)-MIN('07 (ind)'!U$6:U$37))))))</f>
        <v>50</v>
      </c>
      <c r="V10" s="75">
        <f>IF('07 (ind)'!V$1="si",100*(('07 (ind)'!V9-MIN('07 (ind)'!V$6:V$37))/(MAX('07 (ind)'!V$6:V$37)-MIN('07 (ind)'!V$6:V$37))),ABS(-100+(100*(('07 (ind)'!V9-MIN('07 (ind)'!V$6:V$37))/(MAX('07 (ind)'!V$6:V$37)-MIN('07 (ind)'!V$6:V$37))))))</f>
        <v>96.685082872928177</v>
      </c>
      <c r="W10" s="75">
        <f>IF('07 (ind)'!W$1="si",100*(('07 (ind)'!W9-MIN('07 (ind)'!W$6:W$37))/(MAX('07 (ind)'!W$6:W$37)-MIN('07 (ind)'!W$6:W$37))),ABS(-100+(100*(('07 (ind)'!W9-MIN('07 (ind)'!W$6:W$37))/(MAX('07 (ind)'!W$6:W$37)-MIN('07 (ind)'!W$6:W$37))))))</f>
        <v>31.885834072401835</v>
      </c>
      <c r="X10" s="75">
        <f>IF('07 (ind)'!X$1="si",100*(('07 (ind)'!X9-MIN('07 (ind)'!X$6:X$37))/(MAX('07 (ind)'!X$6:X$37)-MIN('07 (ind)'!X$6:X$37))),ABS(-100+(100*(('07 (ind)'!X9-MIN('07 (ind)'!X$6:X$37))/(MAX('07 (ind)'!X$6:X$37)-MIN('07 (ind)'!X$6:X$37))))))</f>
        <v>52.576577585743578</v>
      </c>
      <c r="Y10" s="75">
        <f>IF('07 (ind)'!Y$1="si",100*(('07 (ind)'!Y9-MIN('07 (ind)'!Y$6:Y$37))/(MAX('07 (ind)'!Y$6:Y$37)-MIN('07 (ind)'!Y$6:Y$37))),ABS(-100+(100*(('07 (ind)'!Y9-MIN('07 (ind)'!Y$6:Y$37))/(MAX('07 (ind)'!Y$6:Y$37)-MIN('07 (ind)'!Y$6:Y$37))))))</f>
        <v>54.918790326721329</v>
      </c>
      <c r="Z10" s="75">
        <f>IF('07 (ind)'!Z$1="si",100*(('07 (ind)'!Z9-MIN('07 (ind)'!Z$6:Z$37))/(MAX('07 (ind)'!Z$6:Z$37)-MIN('07 (ind)'!Z$6:Z$37))),ABS(-100+(100*(('07 (ind)'!Z9-MIN('07 (ind)'!Z$6:Z$37))/(MAX('07 (ind)'!Z$6:Z$37)-MIN('07 (ind)'!Z$6:Z$37))))))</f>
        <v>22.369109936518129</v>
      </c>
      <c r="AA10" s="75">
        <f>IF('07 (ind)'!AA$1="si",100*(('07 (ind)'!AA9-MIN('07 (ind)'!AA$6:AA$37))/(MAX('07 (ind)'!AA$6:AA$37)-MIN('07 (ind)'!AA$6:AA$37))),ABS(-100+(100*(('07 (ind)'!AA9-MIN('07 (ind)'!AA$6:AA$37))/(MAX('07 (ind)'!AA$6:AA$37)-MIN('07 (ind)'!AA$6:AA$37))))))</f>
        <v>68.346546137206303</v>
      </c>
      <c r="AB10" s="75">
        <f>IF('07 (ind)'!AB$1="si",100*(('07 (ind)'!AB9-MIN('07 (ind)'!AB$6:AB$37))/(MAX('07 (ind)'!AB$6:AB$37)-MIN('07 (ind)'!AB$6:AB$37))),ABS(-100+(100*(('07 (ind)'!AB9-MIN('07 (ind)'!AB$6:AB$37))/(MAX('07 (ind)'!AB$6:AB$37)-MIN('07 (ind)'!AB$6:AB$37))))))</f>
        <v>88.90795677579284</v>
      </c>
      <c r="AC10" s="75">
        <f>IF('07 (ind)'!AC$1="si",100*(('07 (ind)'!AC9-MIN('07 (ind)'!AC$6:AC$37))/(MAX('07 (ind)'!AC$6:AC$37)-MIN('07 (ind)'!AC$6:AC$37))),ABS(-100+(100*(('07 (ind)'!AC9-MIN('07 (ind)'!AC$6:AC$37))/(MAX('07 (ind)'!AC$6:AC$37)-MIN('07 (ind)'!AC$6:AC$37))))))</f>
        <v>90.832549037609027</v>
      </c>
      <c r="AD10" s="75">
        <f>IF('07 (ind)'!AD$1="si",100*(('07 (ind)'!AD9-MIN('07 (ind)'!AD$6:AD$37))/(MAX('07 (ind)'!AD$6:AD$37)-MIN('07 (ind)'!AD$6:AD$37))),ABS(-100+(100*(('07 (ind)'!AD9-MIN('07 (ind)'!AD$6:AD$37))/(MAX('07 (ind)'!AD$6:AD$37)-MIN('07 (ind)'!AD$6:AD$37))))))</f>
        <v>50.955924935646735</v>
      </c>
      <c r="AE10" s="75">
        <f>IF('07 (ind)'!AE$1="si",100*(('07 (ind)'!AE9-MIN('07 (ind)'!AE$6:AE$37))/(MAX('07 (ind)'!AE$6:AE$37)-MIN('07 (ind)'!AE$6:AE$37))),ABS(-100+(100*(('07 (ind)'!AE9-MIN('07 (ind)'!AE$6:AE$37))/(MAX('07 (ind)'!AE$6:AE$37)-MIN('07 (ind)'!AE$6:AE$37))))))</f>
        <v>30.451303222300808</v>
      </c>
      <c r="AF10" s="75">
        <f>IF('07 (ind)'!AF$1="si",100*(('07 (ind)'!AF9-MIN('07 (ind)'!AF$6:AF$37))/(MAX('07 (ind)'!AF$6:AF$37)-MIN('07 (ind)'!AF$6:AF$37))),ABS(-100+(100*(('07 (ind)'!AF9-MIN('07 (ind)'!AF$6:AF$37))/(MAX('07 (ind)'!AF$6:AF$37)-MIN('07 (ind)'!AF$6:AF$37))))))</f>
        <v>42.8997058954115</v>
      </c>
      <c r="AG10" s="75">
        <f>IF('07 (ind)'!AG$1="si",100*(('07 (ind)'!AG9-MIN('07 (ind)'!AG$6:AG$37))/(MAX('07 (ind)'!AG$6:AG$37)-MIN('07 (ind)'!AG$6:AG$37))),ABS(-100+(100*(('07 (ind)'!AG9-MIN('07 (ind)'!AG$6:AG$37))/(MAX('07 (ind)'!AG$6:AG$37)-MIN('07 (ind)'!AG$6:AG$37))))))</f>
        <v>39.719626168224316</v>
      </c>
      <c r="AH10" s="75">
        <f>IF('07 (ind)'!AH$1="si",100*(('07 (ind)'!AH9-MIN('07 (ind)'!AH$6:AH$37))/(MAX('07 (ind)'!AH$6:AH$37)-MIN('07 (ind)'!AH$6:AH$37))),ABS(-100+(100*(('07 (ind)'!AH9-MIN('07 (ind)'!AH$6:AH$37))/(MAX('07 (ind)'!AH$6:AH$37)-MIN('07 (ind)'!AH$6:AH$37))))))</f>
        <v>27.108433734939759</v>
      </c>
      <c r="AI10" s="75">
        <f>IF('07 (ind)'!AI$1="si",100*(('07 (ind)'!AI9-MIN('07 (ind)'!AI$6:AI$37))/(MAX('07 (ind)'!AI$6:AI$37)-MIN('07 (ind)'!AI$6:AI$37))),ABS(-100+(100*(('07 (ind)'!AI9-MIN('07 (ind)'!AI$6:AI$37))/(MAX('07 (ind)'!AI$6:AI$37)-MIN('07 (ind)'!AI$6:AI$37))))))</f>
        <v>0.49821541623466592</v>
      </c>
      <c r="AJ10" s="75">
        <f>IF('07 (ind)'!AJ$1="si",100*(('07 (ind)'!AJ9-MIN('07 (ind)'!AJ$6:AJ$37))/(MAX('07 (ind)'!AJ$6:AJ$37)-MIN('07 (ind)'!AJ$6:AJ$37))),ABS(-100+(100*(('07 (ind)'!AJ9-MIN('07 (ind)'!AJ$6:AJ$37))/(MAX('07 (ind)'!AJ$6:AJ$37)-MIN('07 (ind)'!AJ$6:AJ$37))))))</f>
        <v>50.289659894725645</v>
      </c>
      <c r="AK10" s="75">
        <f>IF('07 (ind)'!AK$1="si",100*(('07 (ind)'!AK9-MIN('07 (ind)'!AK$6:AK$37))/(MAX('07 (ind)'!AK$6:AK$37)-MIN('07 (ind)'!AK$6:AK$37))),ABS(-100+(100*(('07 (ind)'!AK9-MIN('07 (ind)'!AK$6:AK$37))/(MAX('07 (ind)'!AK$6:AK$37)-MIN('07 (ind)'!AK$6:AK$37))))))</f>
        <v>7.8928393826033529</v>
      </c>
      <c r="AL10" s="75">
        <f>IF('07 (ind)'!AL$1="si",100*(('07 (ind)'!AL9-MIN('07 (ind)'!AL$6:AL$37))/(MAX('07 (ind)'!AL$6:AL$37)-MIN('07 (ind)'!AL$6:AL$37))),ABS(-100+(100*(('07 (ind)'!AL9-MIN('07 (ind)'!AL$6:AL$37))/(MAX('07 (ind)'!AL$6:AL$37)-MIN('07 (ind)'!AL$6:AL$37))))))</f>
        <v>97.629310844032062</v>
      </c>
      <c r="AM10" s="75">
        <f>IF('07 (ind)'!AM$1="si",100*(('07 (ind)'!AM9-MIN('07 (ind)'!AM$6:AM$37))/(MAX('07 (ind)'!AM$6:AM$37)-MIN('07 (ind)'!AM$6:AM$37))),ABS(-100+(100*(('07 (ind)'!AM9-MIN('07 (ind)'!AM$6:AM$37))/(MAX('07 (ind)'!AM$6:AM$37)-MIN('07 (ind)'!AM$6:AM$37))))))</f>
        <v>100</v>
      </c>
      <c r="AN10" s="75">
        <f>IF('07 (ind)'!AN$1="si",100*(('07 (ind)'!AN9-MIN('07 (ind)'!AN$6:AN$37))/(MAX('07 (ind)'!AN$6:AN$37)-MIN('07 (ind)'!AN$6:AN$37))),ABS(-100+(100*(('07 (ind)'!AN9-MIN('07 (ind)'!AN$6:AN$37))/(MAX('07 (ind)'!AN$6:AN$37)-MIN('07 (ind)'!AN$6:AN$37))))))</f>
        <v>57.245127489988448</v>
      </c>
      <c r="AO10" s="75">
        <f>IF('07 (ind)'!AO$1="si",100*(('07 (ind)'!AO9-MIN('07 (ind)'!AO$6:AO$37))/(MAX('07 (ind)'!AO$6:AO$37)-MIN('07 (ind)'!AO$6:AO$37))),ABS(-100+(100*(('07 (ind)'!AO9-MIN('07 (ind)'!AO$6:AO$37))/(MAX('07 (ind)'!AO$6:AO$37)-MIN('07 (ind)'!AO$6:AO$37))))))</f>
        <v>0</v>
      </c>
      <c r="AP10" s="75">
        <f>IF('07 (ind)'!AP$1="si",100*(('07 (ind)'!AP9-MIN('07 (ind)'!AP$6:AP$37))/(MAX('07 (ind)'!AP$6:AP$37)-MIN('07 (ind)'!AP$6:AP$37))),ABS(-100+(100*(('07 (ind)'!AP9-MIN('07 (ind)'!AP$6:AP$37))/(MAX('07 (ind)'!AP$6:AP$37)-MIN('07 (ind)'!AP$6:AP$37))))))</f>
        <v>100</v>
      </c>
      <c r="AQ10" s="75">
        <f>IF('07 (ind)'!AQ$1="si",100*(('07 (ind)'!AQ9-MIN('07 (ind)'!AQ$6:AQ$37))/(MAX('07 (ind)'!AQ$6:AQ$37)-MIN('07 (ind)'!AQ$6:AQ$37))),ABS(-100+(100*(('07 (ind)'!AQ9-MIN('07 (ind)'!AQ$6:AQ$37))/(MAX('07 (ind)'!AQ$6:AQ$37)-MIN('07 (ind)'!AQ$6:AQ$37))))))</f>
        <v>100</v>
      </c>
      <c r="AR10" s="75">
        <f>IF('07 (ind)'!AR$1="si",100*(('07 (ind)'!AR9-MIN('07 (ind)'!AR$6:AR$37))/(MAX('07 (ind)'!AR$6:AR$37)-MIN('07 (ind)'!AR$6:AR$37))),ABS(-100+(100*(('07 (ind)'!AR9-MIN('07 (ind)'!AR$6:AR$37))/(MAX('07 (ind)'!AR$6:AR$37)-MIN('07 (ind)'!AR$6:AR$37))))))</f>
        <v>45.655298446637296</v>
      </c>
      <c r="AS10" s="75">
        <f>IF('07 (ind)'!AS$1="si",100*(('07 (ind)'!AS9-MIN('07 (ind)'!AS$6:AS$37))/(MAX('07 (ind)'!AS$6:AS$37)-MIN('07 (ind)'!AS$6:AS$37))),ABS(-100+(100*(('07 (ind)'!AS9-MIN('07 (ind)'!AS$6:AS$37))/(MAX('07 (ind)'!AS$6:AS$37)-MIN('07 (ind)'!AS$6:AS$37))))))</f>
        <v>95.172413793103445</v>
      </c>
      <c r="AT10" s="75">
        <f>IF('07 (ind)'!AT$1="si",100*(('07 (ind)'!AT9-MIN('07 (ind)'!AT$6:AT$37))/(MAX('07 (ind)'!AT$6:AT$37)-MIN('07 (ind)'!AT$6:AT$37))),ABS(-100+(100*(('07 (ind)'!AT9-MIN('07 (ind)'!AT$6:AT$37))/(MAX('07 (ind)'!AT$6:AT$37)-MIN('07 (ind)'!AT$6:AT$37))))))</f>
        <v>0</v>
      </c>
      <c r="AU10" s="75">
        <f>IF('07 (ind)'!AU$1="si",100*(('07 (ind)'!AU9-MIN('07 (ind)'!AU$6:AU$37))/(MAX('07 (ind)'!AU$6:AU$37)-MIN('07 (ind)'!AU$6:AU$37))),ABS(-100+(100*(('07 (ind)'!AU9-MIN('07 (ind)'!AU$6:AU$37))/(MAX('07 (ind)'!AU$6:AU$37)-MIN('07 (ind)'!AU$6:AU$37))))))</f>
        <v>67.820069204152261</v>
      </c>
      <c r="AV10" s="75">
        <f>IF('07 (ind)'!AV$1="si",100*(('07 (ind)'!AV9-MIN('07 (ind)'!AV$6:AV$37))/(MAX('07 (ind)'!AV$6:AV$37)-MIN('07 (ind)'!AV$6:AV$37))),ABS(-100+(100*(('07 (ind)'!AV9-MIN('07 (ind)'!AV$6:AV$37))/(MAX('07 (ind)'!AV$6:AV$37)-MIN('07 (ind)'!AV$6:AV$37))))))</f>
        <v>99.653379549393421</v>
      </c>
      <c r="AW10" s="75">
        <f>IF('07 (ind)'!AW$1="si",100*(('07 (ind)'!AW9-MIN('07 (ind)'!AW$6:AW$37))/(MAX('07 (ind)'!AW$6:AW$37)-MIN('07 (ind)'!AW$6:AW$37))),ABS(-100+(100*(('07 (ind)'!AW9-MIN('07 (ind)'!AW$6:AW$37))/(MAX('07 (ind)'!AW$6:AW$37)-MIN('07 (ind)'!AW$6:AW$37))))))</f>
        <v>33.432835820895527</v>
      </c>
      <c r="AX10" s="75">
        <f>IF('07 (ind)'!AX$1="si",100*(('07 (ind)'!AX9-MIN('07 (ind)'!AX$6:AX$37))/(MAX('07 (ind)'!AX$6:AX$37)-MIN('07 (ind)'!AX$6:AX$37))),ABS(-100+(100*(('07 (ind)'!AX9-MIN('07 (ind)'!AX$6:AX$37))/(MAX('07 (ind)'!AX$6:AX$37)-MIN('07 (ind)'!AX$6:AX$37))))))</f>
        <v>4.1900652841029125</v>
      </c>
      <c r="AY10" s="75">
        <f>IF('07 (ind)'!AY$1="si",100*(('07 (ind)'!AY9-MIN('07 (ind)'!AY$6:AY$37))/(MAX('07 (ind)'!AY$6:AY$37)-MIN('07 (ind)'!AY$6:AY$37))),ABS(-100+(100*(('07 (ind)'!AY9-MIN('07 (ind)'!AY$6:AY$37))/(MAX('07 (ind)'!AY$6:AY$37)-MIN('07 (ind)'!AY$6:AY$37))))))</f>
        <v>41.389153187440556</v>
      </c>
      <c r="AZ10" s="75">
        <f>IF('07 (ind)'!AZ$1="si",100*(('07 (ind)'!AZ9-MIN('07 (ind)'!AZ$6:AZ$37))/(MAX('07 (ind)'!AZ$6:AZ$37)-MIN('07 (ind)'!AZ$6:AZ$37))),ABS(-100+(100*(('07 (ind)'!AZ9-MIN('07 (ind)'!AZ$6:AZ$37))/(MAX('07 (ind)'!AZ$6:AZ$37)-MIN('07 (ind)'!AZ$6:AZ$37))))))</f>
        <v>0</v>
      </c>
      <c r="BA10" s="75">
        <f>IF('07 (ind)'!BA$1="si",100*(('07 (ind)'!BA9-MIN('07 (ind)'!BA$6:BA$37))/(MAX('07 (ind)'!BA$6:BA$37)-MIN('07 (ind)'!BA$6:BA$37))),ABS(-100+(100*(('07 (ind)'!BA9-MIN('07 (ind)'!BA$6:BA$37))/(MAX('07 (ind)'!BA$6:BA$37)-MIN('07 (ind)'!BA$6:BA$37))))))</f>
        <v>100</v>
      </c>
      <c r="BB10" s="75">
        <f>IF('07 (ind)'!BB$1="si",100*(('07 (ind)'!BB9-MIN('07 (ind)'!BB$6:BB$37))/(MAX('07 (ind)'!BB$6:BB$37)-MIN('07 (ind)'!BB$6:BB$37))),ABS(-100+(100*(('07 (ind)'!BB9-MIN('07 (ind)'!BB$6:BB$37))/(MAX('07 (ind)'!BB$6:BB$37)-MIN('07 (ind)'!BB$6:BB$37))))))</f>
        <v>100</v>
      </c>
      <c r="BC10" s="75">
        <f>IF('07 (ind)'!BC$1="si",100*(('07 (ind)'!BC9-MIN('07 (ind)'!BC$6:BC$37))/(MAX('07 (ind)'!BC$6:BC$37)-MIN('07 (ind)'!BC$6:BC$37))),ABS(-100+(100*(('07 (ind)'!BC9-MIN('07 (ind)'!BC$6:BC$37))/(MAX('07 (ind)'!BC$6:BC$37)-MIN('07 (ind)'!BC$6:BC$37))))))</f>
        <v>14.167023419954235</v>
      </c>
      <c r="BD10" s="75">
        <f>IF('07 (ind)'!BD$1="si",100*(('07 (ind)'!BD9-MIN('07 (ind)'!BD$6:BD$37))/(MAX('07 (ind)'!BD$6:BD$37)-MIN('07 (ind)'!BD$6:BD$37))),ABS(-100+(100*(('07 (ind)'!BD9-MIN('07 (ind)'!BD$6:BD$37))/(MAX('07 (ind)'!BD$6:BD$37)-MIN('07 (ind)'!BD$6:BD$37))))))</f>
        <v>77.11272067044716</v>
      </c>
      <c r="BE10" s="75">
        <f>IF('07 (ind)'!BE$1="si",100*(('07 (ind)'!BE9-MIN('07 (ind)'!BE$6:BE$37))/(MAX('07 (ind)'!BE$6:BE$37)-MIN('07 (ind)'!BE$6:BE$37))),ABS(-100+(100*(('07 (ind)'!BE9-MIN('07 (ind)'!BE$6:BE$37))/(MAX('07 (ind)'!BE$6:BE$37)-MIN('07 (ind)'!BE$6:BE$37))))))</f>
        <v>39.971949509116413</v>
      </c>
      <c r="BF10" s="75">
        <f>IF('07 (ind)'!BF$1="si",100*(('07 (ind)'!BF9-MIN('07 (ind)'!BF$6:BF$37))/(MAX('07 (ind)'!BF$6:BF$37)-MIN('07 (ind)'!BF$6:BF$37))),ABS(-100+(100*(('07 (ind)'!BF9-MIN('07 (ind)'!BF$6:BF$37))/(MAX('07 (ind)'!BF$6:BF$37)-MIN('07 (ind)'!BF$6:BF$37))))))</f>
        <v>35.859729560340959</v>
      </c>
      <c r="BG10" s="75">
        <f>IF('07 (ind)'!BG$1="si",100*(('07 (ind)'!BG9-MIN('07 (ind)'!BG$6:BG$37))/(MAX('07 (ind)'!BG$6:BG$37)-MIN('07 (ind)'!BG$6:BG$37))),ABS(-100+(100*(('07 (ind)'!BG9-MIN('07 (ind)'!BG$6:BG$37))/(MAX('07 (ind)'!BG$6:BG$37)-MIN('07 (ind)'!BG$6:BG$37))))))</f>
        <v>0</v>
      </c>
      <c r="BH10" s="75">
        <f>IF('07 (ind)'!BH$1="si",100*(('07 (ind)'!BH9-MIN('07 (ind)'!BH$6:BH$37))/(MAX('07 (ind)'!BH$6:BH$37)-MIN('07 (ind)'!BH$6:BH$37))),ABS(-100+(100*(('07 (ind)'!BH9-MIN('07 (ind)'!BH$6:BH$37))/(MAX('07 (ind)'!BH$6:BH$37)-MIN('07 (ind)'!BH$6:BH$37))))))</f>
        <v>0</v>
      </c>
      <c r="BI10" s="75">
        <f>IF('07 (ind)'!BI$1="si",100*(('07 (ind)'!BI9-MIN('07 (ind)'!BI$6:BI$37))/(MAX('07 (ind)'!BI$6:BI$37)-MIN('07 (ind)'!BI$6:BI$37))),ABS(-100+(100*(('07 (ind)'!BI9-MIN('07 (ind)'!BI$6:BI$37))/(MAX('07 (ind)'!BI$6:BI$37)-MIN('07 (ind)'!BI$6:BI$37))))))</f>
        <v>96.643288923093849</v>
      </c>
      <c r="BJ10" s="75">
        <f>IF('07 (ind)'!BJ$1="si",100*(('07 (ind)'!BJ9-MIN('07 (ind)'!BJ$6:BJ$37))/(MAX('07 (ind)'!BJ$6:BJ$37)-MIN('07 (ind)'!BJ$6:BJ$37))),ABS(-100+(100*(('07 (ind)'!BJ9-MIN('07 (ind)'!BJ$6:BJ$37))/(MAX('07 (ind)'!BJ$6:BJ$37)-MIN('07 (ind)'!BJ$6:BJ$37))))))</f>
        <v>88.844867193180704</v>
      </c>
      <c r="BK10" s="75">
        <f>IF('07 (ind)'!BK$1="si",100*(('07 (ind)'!BK9-MIN('07 (ind)'!BK$6:BK$37))/(MAX('07 (ind)'!BK$6:BK$37)-MIN('07 (ind)'!BK$6:BK$37))),ABS(-100+(100*(('07 (ind)'!BK9-MIN('07 (ind)'!BK$6:BK$37))/(MAX('07 (ind)'!BK$6:BK$37)-MIN('07 (ind)'!BK$6:BK$37))))))</f>
        <v>58.819588401757663</v>
      </c>
      <c r="BL10" s="75">
        <f>IF('07 (ind)'!BL$1="si",100*(('07 (ind)'!BL9-MIN('07 (ind)'!BL$6:BL$37))/(MAX('07 (ind)'!BL$6:BL$37)-MIN('07 (ind)'!BL$6:BL$37))),ABS(-100+(100*(('07 (ind)'!BL9-MIN('07 (ind)'!BL$6:BL$37))/(MAX('07 (ind)'!BL$6:BL$37)-MIN('07 (ind)'!BL$6:BL$37))))))</f>
        <v>10</v>
      </c>
      <c r="BM10" s="75">
        <f>IF('07 (ind)'!BM$1="si",100*(('07 (ind)'!BM9-MIN('07 (ind)'!BM$6:BM$37))/(MAX('07 (ind)'!BM$6:BM$37)-MIN('07 (ind)'!BM$6:BM$37))),ABS(-100+(100*(('07 (ind)'!BM9-MIN('07 (ind)'!BM$6:BM$37))/(MAX('07 (ind)'!BM$6:BM$37)-MIN('07 (ind)'!BM$6:BM$37))))))</f>
        <v>53.745704302426553</v>
      </c>
      <c r="BN10" s="75">
        <f>IF('07 (ind)'!BN$1="si",100*(('07 (ind)'!BN9-MIN('07 (ind)'!BN$6:BN$37))/(MAX('07 (ind)'!BN$6:BN$37)-MIN('07 (ind)'!BN$6:BN$37))),ABS(-100+(100*(('07 (ind)'!BN9-MIN('07 (ind)'!BN$6:BN$37))/(MAX('07 (ind)'!BN$6:BN$37)-MIN('07 (ind)'!BN$6:BN$37))))))</f>
        <v>31.931560700306399</v>
      </c>
      <c r="BO10" s="75">
        <f>IF('07 (ind)'!BO$1="si",100*(('07 (ind)'!BO9-MIN('07 (ind)'!BO$6:BO$37))/(MAX('07 (ind)'!BO$6:BO$37)-MIN('07 (ind)'!BO$6:BO$37))),ABS(-100+(100*(('07 (ind)'!BO9-MIN('07 (ind)'!BO$6:BO$37))/(MAX('07 (ind)'!BO$6:BO$37)-MIN('07 (ind)'!BO$6:BO$37))))))</f>
        <v>32.349802285596688</v>
      </c>
      <c r="BP10" s="75">
        <f>IF('07 (ind)'!BP$1="si",100*(('07 (ind)'!BP9-MIN('07 (ind)'!BP$6:BP$37))/(MAX('07 (ind)'!BP$6:BP$37)-MIN('07 (ind)'!BP$6:BP$37))),ABS(-100+(100*(('07 (ind)'!BP9-MIN('07 (ind)'!BP$6:BP$37))/(MAX('07 (ind)'!BP$6:BP$37)-MIN('07 (ind)'!BP$6:BP$37))))))</f>
        <v>19.99533670678111</v>
      </c>
      <c r="BQ10" s="75">
        <f>IF('07 (ind)'!BQ$1="si",100*(('07 (ind)'!BQ9-MIN('07 (ind)'!BQ$6:BQ$37))/(MAX('07 (ind)'!BQ$6:BQ$37)-MIN('07 (ind)'!BQ$6:BQ$37))),ABS(-100+(100*(('07 (ind)'!BQ9-MIN('07 (ind)'!BQ$6:BQ$37))/(MAX('07 (ind)'!BQ$6:BQ$37)-MIN('07 (ind)'!BQ$6:BQ$37))))))</f>
        <v>0</v>
      </c>
      <c r="BR10" s="75">
        <f>IF('07 (ind)'!BR$1="si",100*(('07 (ind)'!BR9-MIN('07 (ind)'!BR$6:BR$37))/(MAX('07 (ind)'!BR$6:BR$37)-MIN('07 (ind)'!BR$6:BR$37))),ABS(-100+(100*(('07 (ind)'!BR9-MIN('07 (ind)'!BR$6:BR$37))/(MAX('07 (ind)'!BP$6:BP$37)-MIN('07 (ind)'!BR$6:BR$37))))))</f>
        <v>9.7476051067957794</v>
      </c>
      <c r="BS10" s="75">
        <f>IF('07 (ind)'!BS$1="si",100*(('07 (ind)'!BS9-MIN('07 (ind)'!BS$6:BS$37))/(MAX('07 (ind)'!BS$6:BS$37)-MIN('07 (ind)'!BS$6:BS$37))),ABS(-100+(100*(('07 (ind)'!BS9-MIN('07 (ind)'!BS$6:BS$37))/(MAX('07 (ind)'!BQ$6:BQ$37)-MIN('07 (ind)'!BS$6:BS$37))))))</f>
        <v>50.154441931028352</v>
      </c>
      <c r="BT10" s="75">
        <f>IF('07 (ind)'!BT$1="si",100*(('07 (ind)'!BT9-MIN('07 (ind)'!BT$6:BT$37))/(MAX('07 (ind)'!BT$6:BT$37)-MIN('07 (ind)'!BT$6:BT$37))),ABS(-100+(100*(('07 (ind)'!BT9-MIN('07 (ind)'!BT$6:BT$37))/(MAX('07 (ind)'!BR$6:BR$37)-MIN('07 (ind)'!BT$6:BT$37))))))</f>
        <v>95.04460819192397</v>
      </c>
      <c r="BU10" s="75">
        <f>IF('07 (ind)'!BU$1="si",100*(('07 (ind)'!BU9-MIN('07 (ind)'!BU$6:BU$37))/(MAX('07 (ind)'!BU$6:BU$37)-MIN('07 (ind)'!BU$6:BU$37))),ABS(-100+(100*(('07 (ind)'!BU9-MIN('07 (ind)'!BU$6:BU$37))/(MAX('07 (ind)'!BU$6:BU$37)-MIN('07 (ind)'!BU$6:BU$37))))))</f>
        <v>92.208370436331251</v>
      </c>
      <c r="BV10" s="75">
        <f>IF('07 (ind)'!BV$1="si",100*(('07 (ind)'!BV9-MIN('07 (ind)'!BV$6:BV$37))/(MAX('07 (ind)'!BV$6:BV$37)-MIN('07 (ind)'!BV$6:BV$37))),ABS(-100+(100*(('07 (ind)'!BV9-MIN('07 (ind)'!BV$6:BV$37))/(MAX('07 (ind)'!BV$6:BV$37)-MIN('07 (ind)'!BV$6:BV$37))))))</f>
        <v>40.982386504589421</v>
      </c>
      <c r="BW10" s="75">
        <f>IF('07 (ind)'!BW$1="si",100*(('07 (ind)'!BW9-MIN('07 (ind)'!BW$6:BW$37))/(MAX('07 (ind)'!BW$6:BW$37)-MIN('07 (ind)'!BW$6:BW$37))),ABS(-100+(100*(('07 (ind)'!BW9-MIN('07 (ind)'!BW$6:BW$37))/(MAX('07 (ind)'!BW$6:BW$37)-MIN('07 (ind)'!BW$6:BW$37))))))</f>
        <v>74.996718729492059</v>
      </c>
      <c r="BX10" s="75">
        <f>IF('07 (ind)'!BX$1="si",100*(('07 (ind)'!BX9-MIN('07 (ind)'!BX$6:BX$37))/(MAX('07 (ind)'!BX$6:BX$37)-MIN('07 (ind)'!BX$6:BX$37))),ABS(-100+(100*(('07 (ind)'!BX9-MIN('07 (ind)'!BX$6:BX$37))/(MAX('07 (ind)'!BX$6:BX$37)-MIN('07 (ind)'!BX$6:BX$37))))))</f>
        <v>24.806093097591997</v>
      </c>
      <c r="BY10" s="75">
        <f>IF('07 (ind)'!BY$1="si",100*(('07 (ind)'!BY9-MIN('07 (ind)'!BY$6:BY$37))/(MAX('07 (ind)'!BY$6:BY$37)-MIN('07 (ind)'!BY$6:BY$37))),ABS(-100+(100*(('07 (ind)'!BY9-MIN('07 (ind)'!BY$6:BY$37))/(MAX('07 (ind)'!BY$6:BY$37)-MIN('07 (ind)'!BY$6:BY$37))))))</f>
        <v>20.327337686307683</v>
      </c>
      <c r="BZ10" s="75">
        <f>IF('07 (ind)'!BZ$1="si",100*(('07 (ind)'!BZ9-MIN('07 (ind)'!BZ$6:BZ$37))/(MAX('07 (ind)'!BZ$6:BZ$37)-MIN('07 (ind)'!BZ$6:BZ$37))),ABS(-100+(100*(('07 (ind)'!BZ9-MIN('07 (ind)'!BZ$6:BZ$37))/(MAX('07 (ind)'!BZ$6:BZ$37)-MIN('07 (ind)'!BZ$6:BZ$37))))))</f>
        <v>90.414569094578894</v>
      </c>
      <c r="CA10" s="75">
        <f>IF('07 (ind)'!CA$1="si",100*(('07 (ind)'!CA9-MIN('07 (ind)'!CA$6:CA$37))/(MAX('07 (ind)'!CA$6:CA$37)-MIN('07 (ind)'!CA$6:CA$37))),ABS(-100+(100*(('07 (ind)'!CA9-MIN('07 (ind)'!CA$6:CA$37))/(MAX('07 (ind)'!CA$6:CA$37)-MIN('07 (ind)'!CA$6:CA$37))))))</f>
        <v>0</v>
      </c>
      <c r="CB10" s="75">
        <f>IF('07 (ind)'!CB$1="si",100*(('07 (ind)'!CB9-MIN('07 (ind)'!CB$6:CB$37))/(MAX('07 (ind)'!CB$6:CB$37)-MIN('07 (ind)'!CB$6:CB$37))),ABS(-100+(100*(('07 (ind)'!CB9-MIN('07 (ind)'!CB$6:CB$37))/(MAX('07 (ind)'!CB$6:CB$37)-MIN('07 (ind)'!CB$6:CB$37))))))</f>
        <v>73.885350318471339</v>
      </c>
      <c r="CC10" s="75">
        <f>IF('07 (ind)'!CC$1="si",100*(('07 (ind)'!CC9-MIN('07 (ind)'!CC$6:CC$37))/(MAX('07 (ind)'!CC$6:CC$37)-MIN('07 (ind)'!CC$6:CC$37))),ABS(-100+(100*(('07 (ind)'!CC9-MIN('07 (ind)'!CC$6:CC$37))/(MAX('07 (ind)'!CC$6:CC$37)-MIN('07 (ind)'!CC$6:CC$37))))))</f>
        <v>64.796863678600417</v>
      </c>
      <c r="CD10" s="75">
        <f>IF('07 (ind)'!CD$1="si",100*(('07 (ind)'!CD9-MIN('07 (ind)'!CD$6:CD$37))/(MAX('07 (ind)'!CD$6:CD$37)-MIN('07 (ind)'!CD$6:CD$37))),ABS(-100+(100*(('07 (ind)'!CD9-MIN('07 (ind)'!CD$6:CD$37))/(MAX('07 (ind)'!CD$6:CD$37)-MIN('07 (ind)'!CD$6:CD$37))))))</f>
        <v>0.36930232814444258</v>
      </c>
      <c r="CE10" s="75">
        <f>IF('07 (ind)'!CE$1="si",100*(('07 (ind)'!CE9-MIN('07 (ind)'!CE$6:CE$37))/(MAX('07 (ind)'!CE$6:CE$37)-MIN('07 (ind)'!CE$6:CE$37))),ABS(-100+(100*(('07 (ind)'!CE9-MIN('07 (ind)'!CE$6:CE$37))/(MAX('07 (ind)'!CE$6:CE$37)-MIN('07 (ind)'!CE$6:CE$37))))))</f>
        <v>0</v>
      </c>
      <c r="CF10" s="75">
        <f>IF('07 (ind)'!CF$1="si",100*(('07 (ind)'!CF9-MIN('07 (ind)'!CF$6:CF$37))/(MAX('07 (ind)'!CF$6:CF$37)-MIN('07 (ind)'!CF$6:CF$37))),ABS(-100+(100*(('07 (ind)'!CF9-MIN('07 (ind)'!CF$6:CF$37))/(MAX('07 (ind)'!CF$6:CF$37)-MIN('07 (ind)'!CF$6:CF$37))))))</f>
        <v>1.8809874528491228</v>
      </c>
      <c r="CG10" s="75">
        <f>IF('07 (ind)'!CG$1="si",100*(('07 (ind)'!CG9-MIN('07 (ind)'!CG$6:CG$37))/(MAX('07 (ind)'!CG$6:CG$37)-MIN('07 (ind)'!CG$6:CG$37))),ABS(-100+(100*(('07 (ind)'!CG9-MIN('07 (ind)'!CG$6:CG$37))/(MAX('07 (ind)'!CG$6:CG$37)-MIN('07 (ind)'!CG$6:CG$37))))))</f>
        <v>4.4508943781089734</v>
      </c>
      <c r="CH10" s="75">
        <f>IF('07 (ind)'!CH$1="si",100*(('07 (ind)'!CH9-MIN('07 (ind)'!CH$6:CH$37))/(MAX('07 (ind)'!CH$6:CH$37)-MIN('07 (ind)'!CH$6:CH$37))),ABS(-100+(100*(('07 (ind)'!CH9-MIN('07 (ind)'!CH$6:CH$37))/(MAX('07 (ind)'!CH$6:CH$37)-MIN('07 (ind)'!CH$6:CH$37))))))</f>
        <v>0.6684963995607931</v>
      </c>
      <c r="CI10" s="75">
        <f>IF('07 (ind)'!CI$1="si",100*(('07 (ind)'!CI9-MIN('07 (ind)'!CI$6:CI$37))/(MAX('07 (ind)'!CI$6:CI$37)-MIN('07 (ind)'!CI$6:CI$37))),ABS(-100+(100*(('07 (ind)'!CI9-MIN('07 (ind)'!CI$6:CI$37))/(MAX('07 (ind)'!CI$6:CI$37)-MIN('07 (ind)'!CI$6:CI$37))))))</f>
        <v>59.654014027269099</v>
      </c>
      <c r="CJ10" s="75">
        <f>IF('07 (ind)'!CJ$1="si",100*(('07 (ind)'!CJ9-MIN('07 (ind)'!CJ$6:CJ$37))/(MAX('07 (ind)'!CJ$6:CJ$37)-MIN('07 (ind)'!CJ$6:CJ$37))),ABS(-100+(100*(('07 (ind)'!CJ9-MIN('07 (ind)'!CJ$6:CJ$37))/(MAX('07 (ind)'!CJ$6:CJ$37)-MIN('07 (ind)'!CJ$6:CJ$37))))))</f>
        <v>39.449564048841232</v>
      </c>
      <c r="CK10" s="75">
        <f>IF('07 (ind)'!CK$1="si",100*(('07 (ind)'!CK9-MIN('07 (ind)'!CK$6:CK$37))/(MAX('07 (ind)'!CK$6:CK$37)-MIN('07 (ind)'!CK$6:CK$37))),ABS(-100+(100*(('07 (ind)'!CK9-MIN('07 (ind)'!CK$6:CK$37))/(MAX('07 (ind)'!CK$6:CK$37)-MIN('07 (ind)'!CK$6:CK$37))))))</f>
        <v>10.370852443582427</v>
      </c>
      <c r="CL10" s="75">
        <f>IF('07 (ind)'!CL$1="si",100*(('07 (ind)'!CL9-MIN('07 (ind)'!CL$6:CL$37))/(MAX('07 (ind)'!CL$6:CL$37)-MIN('07 (ind)'!CL$6:CL$37))),ABS(-100+(100*(('07 (ind)'!CL9-MIN('07 (ind)'!CL$6:CL$37))/(MAX('07 (ind)'!CL$6:CL$37)-MIN('07 (ind)'!CL$6:CL$37))))))</f>
        <v>41.448390303557815</v>
      </c>
      <c r="CM10" s="75">
        <f>IF('07 (ind)'!CM$1="si",100*(('07 (ind)'!CM9-MIN('07 (ind)'!CM$6:CM$37))/(MAX('07 (ind)'!CM$6:CM$37)-MIN('07 (ind)'!CM$6:CM$37))),ABS(-100+(100*(('07 (ind)'!CM9-MIN('07 (ind)'!CM$6:CM$37))/(MAX('07 (ind)'!CM$6:CM$37)-MIN('07 (ind)'!CM$6:CM$37))))))</f>
        <v>10.126278202252834</v>
      </c>
    </row>
    <row r="11" spans="1:91">
      <c r="A11" s="18" t="s">
        <v>220</v>
      </c>
      <c r="B11" s="87">
        <f>IF('07 (ind)'!B$1="si",100*(('07 (ind)'!B10-MIN('07 (ind)'!B$6:B$37))/(MAX('07 (ind)'!B$6:B$37)-MIN('07 (ind)'!B$6:B$37))),ABS(-100+(100*(('07 (ind)'!B10-MIN('07 (ind)'!B$6:B$37))/(MAX('07 (ind)'!B$6:B$37)-MIN('07 (ind)'!B$6:B$37))))))</f>
        <v>2.184647116889328</v>
      </c>
      <c r="C11" s="87">
        <f>IF('07 (ind)'!C$1="si",100*(('07 (ind)'!C10-MIN('07 (ind)'!C$6:C$37))/(MAX('07 (ind)'!C$6:C$37)-MIN('07 (ind)'!C$6:C$37))),ABS(-100+(100*(('07 (ind)'!C10-MIN('07 (ind)'!C$6:C$37))/(MAX('07 (ind)'!C$6:C$37)-MIN('07 (ind)'!C$6:C$37))))))</f>
        <v>0</v>
      </c>
      <c r="D11" s="87">
        <f>IF('07 (ind)'!D$1="si",100*(('07 (ind)'!D10-MIN('07 (ind)'!D$6:D$37))/(MAX('07 (ind)'!D$6:D$37)-MIN('07 (ind)'!D$6:D$37))),ABS(-100+(100*(('07 (ind)'!D10-MIN('07 (ind)'!D$6:D$37))/(MAX('07 (ind)'!D$6:D$37)-MIN('07 (ind)'!D$6:D$37))))))</f>
        <v>87.96769820629477</v>
      </c>
      <c r="E11" s="87">
        <f>IF('07 (ind)'!E$1="si",100*(('07 (ind)'!E10-MIN('07 (ind)'!E$6:E$37))/(MAX('07 (ind)'!E$6:E$37)-MIN('07 (ind)'!E$6:E$37))),ABS(-100+(100*(('07 (ind)'!E10-MIN('07 (ind)'!E$6:E$37))/(MAX('07 (ind)'!E$6:E$37)-MIN('07 (ind)'!E$6:E$37))))))</f>
        <v>54.94437458232521</v>
      </c>
      <c r="F11" s="87">
        <f>IF('07 (ind)'!F$1="si",100*(('07 (ind)'!F10-MIN('07 (ind)'!F$6:F$37))/(MAX('07 (ind)'!F$6:F$37)-MIN('07 (ind)'!F$6:F$37))),ABS(-100+(100*(('07 (ind)'!F10-MIN('07 (ind)'!F$6:F$37))/(MAX('07 (ind)'!F$6:F$37)-MIN('07 (ind)'!F$6:F$37))))))</f>
        <v>53.124999999999986</v>
      </c>
      <c r="G11" s="87">
        <f>IF('07 (ind)'!G$1="si",100*(('07 (ind)'!G10-MIN('07 (ind)'!G$6:G$37))/(MAX('07 (ind)'!G$6:G$37)-MIN('07 (ind)'!G$6:G$37))),ABS(-100+(100*(('07 (ind)'!G10-MIN('07 (ind)'!G$6:G$37))/(MAX('07 (ind)'!G$6:G$37)-MIN('07 (ind)'!G$6:G$37))))))</f>
        <v>43.600000000000009</v>
      </c>
      <c r="H11" s="87">
        <f>IF('07 (ind)'!H$1="si",100*(('07 (ind)'!H10-MIN('07 (ind)'!H$6:H$37))/(MAX('07 (ind)'!H$6:H$37)-MIN('07 (ind)'!H$6:H$37))),ABS(-100+(100*(('07 (ind)'!H10-MIN('07 (ind)'!H$6:H$37))/(MAX('07 (ind)'!H$6:H$37)-MIN('07 (ind)'!H$6:H$37))))))</f>
        <v>51.980198019801982</v>
      </c>
      <c r="I11" s="87">
        <f>IF('07 (ind)'!I$1="si",100*(('07 (ind)'!I10-MIN('07 (ind)'!I$6:I$37))/(MAX('07 (ind)'!I$6:I$37)-MIN('07 (ind)'!I$6:I$37))),ABS(-100+(100*(('07 (ind)'!I10-MIN('07 (ind)'!I$6:I$37))/(MAX('07 (ind)'!I$6:I$37)-MIN('07 (ind)'!I$6:I$37))))))</f>
        <v>0</v>
      </c>
      <c r="J11" s="87">
        <f>IF('07 (ind)'!J$1="si",100*(('07 (ind)'!J10-MIN('07 (ind)'!J$6:J$37))/(MAX('07 (ind)'!J$6:J$37)-MIN('07 (ind)'!J$6:J$37))),ABS(-100+(100*(('07 (ind)'!J10-MIN('07 (ind)'!J$6:J$37))/(MAX('07 (ind)'!J$6:J$37)-MIN('07 (ind)'!J$6:J$37))))))</f>
        <v>42.848101265822784</v>
      </c>
      <c r="K11" s="87">
        <f>IF('07 (ind)'!K$1="si",100*(('07 (ind)'!K10-MIN('07 (ind)'!K$6:K$37))/(MAX('07 (ind)'!K$6:K$37)-MIN('07 (ind)'!K$6:K$37))),ABS(-100+(100*(('07 (ind)'!K10-MIN('07 (ind)'!K$6:K$37))/(MAX('07 (ind)'!K$6:K$37)-MIN('07 (ind)'!K$6:K$37))))))</f>
        <v>31.091225128971757</v>
      </c>
      <c r="L11" s="87">
        <f>IF('07 (ind)'!L$1="si",100*(('07 (ind)'!L10-MIN('07 (ind)'!L$6:L$37))/(MAX('07 (ind)'!L$6:L$37)-MIN('07 (ind)'!L$6:L$37))),ABS(-100+(100*(('07 (ind)'!L10-MIN('07 (ind)'!L$6:L$37))/(MAX('07 (ind)'!L$6:L$37)-MIN('07 (ind)'!L$6:L$37))))))</f>
        <v>100</v>
      </c>
      <c r="M11" s="87">
        <f>IF('07 (ind)'!M$1="si",100*(('07 (ind)'!M10-MIN('07 (ind)'!M$6:M$37))/(MAX('07 (ind)'!M$6:M$37)-MIN('07 (ind)'!M$6:M$37))),ABS(-100+(100*(('07 (ind)'!M10-MIN('07 (ind)'!M$6:M$37))/(MAX('07 (ind)'!M$6:M$37)-MIN('07 (ind)'!M$6:M$37))))))</f>
        <v>1.5527579585590967</v>
      </c>
      <c r="N11" s="87">
        <f>IF('07 (ind)'!N$1="si",100*(('07 (ind)'!N10-MIN('07 (ind)'!N$6:N$37))/(MAX('07 (ind)'!N$6:N$37)-MIN('07 (ind)'!N$6:N$37))),ABS(-100+(100*(('07 (ind)'!N10-MIN('07 (ind)'!N$6:N$37))/(MAX('07 (ind)'!N$6:N$37)-MIN('07 (ind)'!N$6:N$37))))))</f>
        <v>100</v>
      </c>
      <c r="O11" s="87">
        <f>IF('07 (ind)'!O$1="si",100*(('07 (ind)'!O10-MIN('07 (ind)'!O$6:O$37))/(MAX('07 (ind)'!O$6:O$37)-MIN('07 (ind)'!O$6:O$37))),ABS(-100+(100*(('07 (ind)'!O10-MIN('07 (ind)'!O$6:O$37))/(MAX('07 (ind)'!O$6:O$37)-MIN('07 (ind)'!O$6:O$37))))))</f>
        <v>72.307692307692307</v>
      </c>
      <c r="P11" s="87">
        <f>IF('07 (ind)'!P$1="si",100*(('07 (ind)'!P10-MIN('07 (ind)'!P$6:P$37))/(MAX('07 (ind)'!P$6:P$37)-MIN('07 (ind)'!P$6:P$37))),ABS(-100+(100*(('07 (ind)'!P10-MIN('07 (ind)'!P$6:P$37))/(MAX('07 (ind)'!P$6:P$37)-MIN('07 (ind)'!P$6:P$37))))))</f>
        <v>34.193789046824165</v>
      </c>
      <c r="Q11" s="87">
        <f>IF('07 (ind)'!Q$1="si",100*(('07 (ind)'!Q10-MIN('07 (ind)'!Q$6:Q$37))/(MAX('07 (ind)'!Q$6:Q$37)-MIN('07 (ind)'!Q$6:Q$37))),ABS(-100+(100*(('07 (ind)'!Q10-MIN('07 (ind)'!Q$6:Q$37))/(MAX('07 (ind)'!Q$6:Q$37)-MIN('07 (ind)'!Q$6:Q$37))))))</f>
        <v>4.0863168030750945</v>
      </c>
      <c r="R11" s="87">
        <f>IF('07 (ind)'!R$1="si",100*(('07 (ind)'!R10-MIN('07 (ind)'!R$6:R$37))/(MAX('07 (ind)'!R$6:R$37)-MIN('07 (ind)'!R$6:R$37))),ABS(-100+(100*(('07 (ind)'!R10-MIN('07 (ind)'!R$6:R$37))/(MAX('07 (ind)'!R$6:R$37)-MIN('07 (ind)'!R$6:R$37))))))</f>
        <v>2.3834586317649209</v>
      </c>
      <c r="S11" s="75">
        <f>ABS(ABS(('07 (ind)'!S10-((MAX('07 (ind)'!S$6:S$37)+MIN('07 (ind)'!S$6:S$37))/2))/(((MAX('07 (ind)'!S$6:S$37)+MIN('07 (ind)'!S$6:S$37))/2)-MAX('07 (ind)'!S$6:S$37))*100)-100)</f>
        <v>3.122660382204117</v>
      </c>
      <c r="T11" s="75">
        <f>IF('07 (ind)'!T$1="si",100*(('07 (ind)'!T10-MIN('07 (ind)'!T$6:T$37))/(MAX('07 (ind)'!T$6:T$37)-MIN('07 (ind)'!T$6:T$37))),ABS(-100+(100*(('07 (ind)'!T10-MIN('07 (ind)'!T$6:T$37))/(MAX('07 (ind)'!T$6:T$37)-MIN('07 (ind)'!T$6:T$37))))))</f>
        <v>9.5970361347949655</v>
      </c>
      <c r="U11" s="75">
        <f>IF('07 (ind)'!U$1="si",100*(('07 (ind)'!U10-MIN('07 (ind)'!U$6:U$37))/(MAX('07 (ind)'!U$6:U$37)-MIN('07 (ind)'!U$6:U$37))),ABS(-100+(100*(('07 (ind)'!U10-MIN('07 (ind)'!U$6:U$37))/(MAX('07 (ind)'!U$6:U$37)-MIN('07 (ind)'!U$6:U$37))))))</f>
        <v>0</v>
      </c>
      <c r="V11" s="75">
        <f>IF('07 (ind)'!V$1="si",100*(('07 (ind)'!V10-MIN('07 (ind)'!V$6:V$37))/(MAX('07 (ind)'!V$6:V$37)-MIN('07 (ind)'!V$6:V$37))),ABS(-100+(100*(('07 (ind)'!V10-MIN('07 (ind)'!V$6:V$37))/(MAX('07 (ind)'!V$6:V$37)-MIN('07 (ind)'!V$6:V$37))))))</f>
        <v>96.685082872928177</v>
      </c>
      <c r="W11" s="75">
        <f>IF('07 (ind)'!W$1="si",100*(('07 (ind)'!W10-MIN('07 (ind)'!W$6:W$37))/(MAX('07 (ind)'!W$6:W$37)-MIN('07 (ind)'!W$6:W$37))),ABS(-100+(100*(('07 (ind)'!W10-MIN('07 (ind)'!W$6:W$37))/(MAX('07 (ind)'!W$6:W$37)-MIN('07 (ind)'!W$6:W$37))))))</f>
        <v>28.015263671314628</v>
      </c>
      <c r="X11" s="75">
        <f>IF('07 (ind)'!X$1="si",100*(('07 (ind)'!X10-MIN('07 (ind)'!X$6:X$37))/(MAX('07 (ind)'!X$6:X$37)-MIN('07 (ind)'!X$6:X$37))),ABS(-100+(100*(('07 (ind)'!X10-MIN('07 (ind)'!X$6:X$37))/(MAX('07 (ind)'!X$6:X$37)-MIN('07 (ind)'!X$6:X$37))))))</f>
        <v>35.933299608354737</v>
      </c>
      <c r="Y11" s="75">
        <f>IF('07 (ind)'!Y$1="si",100*(('07 (ind)'!Y10-MIN('07 (ind)'!Y$6:Y$37))/(MAX('07 (ind)'!Y$6:Y$37)-MIN('07 (ind)'!Y$6:Y$37))),ABS(-100+(100*(('07 (ind)'!Y10-MIN('07 (ind)'!Y$6:Y$37))/(MAX('07 (ind)'!Y$6:Y$37)-MIN('07 (ind)'!Y$6:Y$37))))))</f>
        <v>4.5328518372725739</v>
      </c>
      <c r="Z11" s="75">
        <f>IF('07 (ind)'!Z$1="si",100*(('07 (ind)'!Z10-MIN('07 (ind)'!Z$6:Z$37))/(MAX('07 (ind)'!Z$6:Z$37)-MIN('07 (ind)'!Z$6:Z$37))),ABS(-100+(100*(('07 (ind)'!Z10-MIN('07 (ind)'!Z$6:Z$37))/(MAX('07 (ind)'!Z$6:Z$37)-MIN('07 (ind)'!Z$6:Z$37))))))</f>
        <v>19.386931395679241</v>
      </c>
      <c r="AA11" s="75">
        <f>IF('07 (ind)'!AA$1="si",100*(('07 (ind)'!AA10-MIN('07 (ind)'!AA$6:AA$37))/(MAX('07 (ind)'!AA$6:AA$37)-MIN('07 (ind)'!AA$6:AA$37))),ABS(-100+(100*(('07 (ind)'!AA10-MIN('07 (ind)'!AA$6:AA$37))/(MAX('07 (ind)'!AA$6:AA$37)-MIN('07 (ind)'!AA$6:AA$37))))))</f>
        <v>14.821123661857357</v>
      </c>
      <c r="AB11" s="75">
        <f>IF('07 (ind)'!AB$1="si",100*(('07 (ind)'!AB10-MIN('07 (ind)'!AB$6:AB$37))/(MAX('07 (ind)'!AB$6:AB$37)-MIN('07 (ind)'!AB$6:AB$37))),ABS(-100+(100*(('07 (ind)'!AB10-MIN('07 (ind)'!AB$6:AB$37))/(MAX('07 (ind)'!AB$6:AB$37)-MIN('07 (ind)'!AB$6:AB$37))))))</f>
        <v>0.59521853764165156</v>
      </c>
      <c r="AC11" s="75">
        <f>IF('07 (ind)'!AC$1="si",100*(('07 (ind)'!AC10-MIN('07 (ind)'!AC$6:AC$37))/(MAX('07 (ind)'!AC$6:AC$37)-MIN('07 (ind)'!AC$6:AC$37))),ABS(-100+(100*(('07 (ind)'!AC10-MIN('07 (ind)'!AC$6:AC$37))/(MAX('07 (ind)'!AC$6:AC$37)-MIN('07 (ind)'!AC$6:AC$37))))))</f>
        <v>57.340604435473573</v>
      </c>
      <c r="AD11" s="75">
        <f>IF('07 (ind)'!AD$1="si",100*(('07 (ind)'!AD10-MIN('07 (ind)'!AD$6:AD$37))/(MAX('07 (ind)'!AD$6:AD$37)-MIN('07 (ind)'!AD$6:AD$37))),ABS(-100+(100*(('07 (ind)'!AD10-MIN('07 (ind)'!AD$6:AD$37))/(MAX('07 (ind)'!AD$6:AD$37)-MIN('07 (ind)'!AD$6:AD$37))))))</f>
        <v>0</v>
      </c>
      <c r="AE11" s="75">
        <f>IF('07 (ind)'!AE$1="si",100*(('07 (ind)'!AE10-MIN('07 (ind)'!AE$6:AE$37))/(MAX('07 (ind)'!AE$6:AE$37)-MIN('07 (ind)'!AE$6:AE$37))),ABS(-100+(100*(('07 (ind)'!AE10-MIN('07 (ind)'!AE$6:AE$37))/(MAX('07 (ind)'!AE$6:AE$37)-MIN('07 (ind)'!AE$6:AE$37))))))</f>
        <v>0</v>
      </c>
      <c r="AF11" s="75">
        <f>IF('07 (ind)'!AF$1="si",100*(('07 (ind)'!AF10-MIN('07 (ind)'!AF$6:AF$37))/(MAX('07 (ind)'!AF$6:AF$37)-MIN('07 (ind)'!AF$6:AF$37))),ABS(-100+(100*(('07 (ind)'!AF10-MIN('07 (ind)'!AF$6:AF$37))/(MAX('07 (ind)'!AF$6:AF$37)-MIN('07 (ind)'!AF$6:AF$37))))))</f>
        <v>0</v>
      </c>
      <c r="AG11" s="75">
        <f>IF('07 (ind)'!AG$1="si",100*(('07 (ind)'!AG10-MIN('07 (ind)'!AG$6:AG$37))/(MAX('07 (ind)'!AG$6:AG$37)-MIN('07 (ind)'!AG$6:AG$37))),ABS(-100+(100*(('07 (ind)'!AG10-MIN('07 (ind)'!AG$6:AG$37))/(MAX('07 (ind)'!AG$6:AG$37)-MIN('07 (ind)'!AG$6:AG$37))))))</f>
        <v>43.925233644859787</v>
      </c>
      <c r="AH11" s="75">
        <f>IF('07 (ind)'!AH$1="si",100*(('07 (ind)'!AH10-MIN('07 (ind)'!AH$6:AH$37))/(MAX('07 (ind)'!AH$6:AH$37)-MIN('07 (ind)'!AH$6:AH$37))),ABS(-100+(100*(('07 (ind)'!AH10-MIN('07 (ind)'!AH$6:AH$37))/(MAX('07 (ind)'!AH$6:AH$37)-MIN('07 (ind)'!AH$6:AH$37))))))</f>
        <v>26.506024096385534</v>
      </c>
      <c r="AI11" s="75">
        <f>IF('07 (ind)'!AI$1="si",100*(('07 (ind)'!AI10-MIN('07 (ind)'!AI$6:AI$37))/(MAX('07 (ind)'!AI$6:AI$37)-MIN('07 (ind)'!AI$6:AI$37))),ABS(-100+(100*(('07 (ind)'!AI10-MIN('07 (ind)'!AI$6:AI$37))/(MAX('07 (ind)'!AI$6:AI$37)-MIN('07 (ind)'!AI$6:AI$37))))))</f>
        <v>0.60831827065116684</v>
      </c>
      <c r="AJ11" s="75">
        <f>IF('07 (ind)'!AJ$1="si",100*(('07 (ind)'!AJ10-MIN('07 (ind)'!AJ$6:AJ$37))/(MAX('07 (ind)'!AJ$6:AJ$37)-MIN('07 (ind)'!AJ$6:AJ$37))),ABS(-100+(100*(('07 (ind)'!AJ10-MIN('07 (ind)'!AJ$6:AJ$37))/(MAX('07 (ind)'!AJ$6:AJ$37)-MIN('07 (ind)'!AJ$6:AJ$37))))))</f>
        <v>0</v>
      </c>
      <c r="AK11" s="75">
        <f>IF('07 (ind)'!AK$1="si",100*(('07 (ind)'!AK10-MIN('07 (ind)'!AK$6:AK$37))/(MAX('07 (ind)'!AK$6:AK$37)-MIN('07 (ind)'!AK$6:AK$37))),ABS(-100+(100*(('07 (ind)'!AK10-MIN('07 (ind)'!AK$6:AK$37))/(MAX('07 (ind)'!AK$6:AK$37)-MIN('07 (ind)'!AK$6:AK$37))))))</f>
        <v>0.14823355441599409</v>
      </c>
      <c r="AL11" s="75">
        <f>IF('07 (ind)'!AL$1="si",100*(('07 (ind)'!AL10-MIN('07 (ind)'!AL$6:AL$37))/(MAX('07 (ind)'!AL$6:AL$37)-MIN('07 (ind)'!AL$6:AL$37))),ABS(-100+(100*(('07 (ind)'!AL10-MIN('07 (ind)'!AL$6:AL$37))/(MAX('07 (ind)'!AL$6:AL$37)-MIN('07 (ind)'!AL$6:AL$37))))))</f>
        <v>93.661364685514954</v>
      </c>
      <c r="AM11" s="75">
        <f>IF('07 (ind)'!AM$1="si",100*(('07 (ind)'!AM10-MIN('07 (ind)'!AM$6:AM$37))/(MAX('07 (ind)'!AM$6:AM$37)-MIN('07 (ind)'!AM$6:AM$37))),ABS(-100+(100*(('07 (ind)'!AM10-MIN('07 (ind)'!AM$6:AM$37))/(MAX('07 (ind)'!AM$6:AM$37)-MIN('07 (ind)'!AM$6:AM$37))))))</f>
        <v>6.2778017839172406</v>
      </c>
      <c r="AN11" s="75">
        <f>IF('07 (ind)'!AN$1="si",100*(('07 (ind)'!AN10-MIN('07 (ind)'!AN$6:AN$37))/(MAX('07 (ind)'!AN$6:AN$37)-MIN('07 (ind)'!AN$6:AN$37))),ABS(-100+(100*(('07 (ind)'!AN10-MIN('07 (ind)'!AN$6:AN$37))/(MAX('07 (ind)'!AN$6:AN$37)-MIN('07 (ind)'!AN$6:AN$37))))))</f>
        <v>13.145463209677459</v>
      </c>
      <c r="AO11" s="75">
        <f>IF('07 (ind)'!AO$1="si",100*(('07 (ind)'!AO10-MIN('07 (ind)'!AO$6:AO$37))/(MAX('07 (ind)'!AO$6:AO$37)-MIN('07 (ind)'!AO$6:AO$37))),ABS(-100+(100*(('07 (ind)'!AO10-MIN('07 (ind)'!AO$6:AO$37))/(MAX('07 (ind)'!AO$6:AO$37)-MIN('07 (ind)'!AO$6:AO$37))))))</f>
        <v>39.184290422593918</v>
      </c>
      <c r="AP11" s="75">
        <f>IF('07 (ind)'!AP$1="si",100*(('07 (ind)'!AP10-MIN('07 (ind)'!AP$6:AP$37))/(MAX('07 (ind)'!AP$6:AP$37)-MIN('07 (ind)'!AP$6:AP$37))),ABS(-100+(100*(('07 (ind)'!AP10-MIN('07 (ind)'!AP$6:AP$37))/(MAX('07 (ind)'!AP$6:AP$37)-MIN('07 (ind)'!AP$6:AP$37))))))</f>
        <v>58.467360454115422</v>
      </c>
      <c r="AQ11" s="75">
        <f>IF('07 (ind)'!AQ$1="si",100*(('07 (ind)'!AQ10-MIN('07 (ind)'!AQ$6:AQ$37))/(MAX('07 (ind)'!AQ$6:AQ$37)-MIN('07 (ind)'!AQ$6:AQ$37))),ABS(-100+(100*(('07 (ind)'!AQ10-MIN('07 (ind)'!AQ$6:AQ$37))/(MAX('07 (ind)'!AQ$6:AQ$37)-MIN('07 (ind)'!AQ$6:AQ$37))))))</f>
        <v>0</v>
      </c>
      <c r="AR11" s="75">
        <f>IF('07 (ind)'!AR$1="si",100*(('07 (ind)'!AR10-MIN('07 (ind)'!AR$6:AR$37))/(MAX('07 (ind)'!AR$6:AR$37)-MIN('07 (ind)'!AR$6:AR$37))),ABS(-100+(100*(('07 (ind)'!AR10-MIN('07 (ind)'!AR$6:AR$37))/(MAX('07 (ind)'!AR$6:AR$37)-MIN('07 (ind)'!AR$6:AR$37))))))</f>
        <v>0</v>
      </c>
      <c r="AS11" s="75">
        <f>IF('07 (ind)'!AS$1="si",100*(('07 (ind)'!AS10-MIN('07 (ind)'!AS$6:AS$37))/(MAX('07 (ind)'!AS$6:AS$37)-MIN('07 (ind)'!AS$6:AS$37))),ABS(-100+(100*(('07 (ind)'!AS10-MIN('07 (ind)'!AS$6:AS$37))/(MAX('07 (ind)'!AS$6:AS$37)-MIN('07 (ind)'!AS$6:AS$37))))))</f>
        <v>8.6206896551724128</v>
      </c>
      <c r="AT11" s="75">
        <f>IF('07 (ind)'!AT$1="si",100*(('07 (ind)'!AT10-MIN('07 (ind)'!AT$6:AT$37))/(MAX('07 (ind)'!AT$6:AT$37)-MIN('07 (ind)'!AT$6:AT$37))),ABS(-100+(100*(('07 (ind)'!AT10-MIN('07 (ind)'!AT$6:AT$37))/(MAX('07 (ind)'!AT$6:AT$37)-MIN('07 (ind)'!AT$6:AT$37))))))</f>
        <v>0</v>
      </c>
      <c r="AU11" s="75">
        <f>IF('07 (ind)'!AU$1="si",100*(('07 (ind)'!AU10-MIN('07 (ind)'!AU$6:AU$37))/(MAX('07 (ind)'!AU$6:AU$37)-MIN('07 (ind)'!AU$6:AU$37))),ABS(-100+(100*(('07 (ind)'!AU10-MIN('07 (ind)'!AU$6:AU$37))/(MAX('07 (ind)'!AU$6:AU$37)-MIN('07 (ind)'!AU$6:AU$37))))))</f>
        <v>14.186851211072671</v>
      </c>
      <c r="AV11" s="75">
        <f>IF('07 (ind)'!AV$1="si",100*(('07 (ind)'!AV10-MIN('07 (ind)'!AV$6:AV$37))/(MAX('07 (ind)'!AV$6:AV$37)-MIN('07 (ind)'!AV$6:AV$37))),ABS(-100+(100*(('07 (ind)'!AV10-MIN('07 (ind)'!AV$6:AV$37))/(MAX('07 (ind)'!AV$6:AV$37)-MIN('07 (ind)'!AV$6:AV$37))))))</f>
        <v>88.734835355285966</v>
      </c>
      <c r="AW11" s="75">
        <f>IF('07 (ind)'!AW$1="si",100*(('07 (ind)'!AW10-MIN('07 (ind)'!AW$6:AW$37))/(MAX('07 (ind)'!AW$6:AW$37)-MIN('07 (ind)'!AW$6:AW$37))),ABS(-100+(100*(('07 (ind)'!AW10-MIN('07 (ind)'!AW$6:AW$37))/(MAX('07 (ind)'!AW$6:AW$37)-MIN('07 (ind)'!AW$6:AW$37))))))</f>
        <v>60.89552238805971</v>
      </c>
      <c r="AX11" s="75">
        <f>IF('07 (ind)'!AX$1="si",100*(('07 (ind)'!AX10-MIN('07 (ind)'!AX$6:AX$37))/(MAX('07 (ind)'!AX$6:AX$37)-MIN('07 (ind)'!AX$6:AX$37))),ABS(-100+(100*(('07 (ind)'!AX10-MIN('07 (ind)'!AX$6:AX$37))/(MAX('07 (ind)'!AX$6:AX$37)-MIN('07 (ind)'!AX$6:AX$37))))))</f>
        <v>10.433371849703054</v>
      </c>
      <c r="AY11" s="75">
        <f>IF('07 (ind)'!AY$1="si",100*(('07 (ind)'!AY10-MIN('07 (ind)'!AY$6:AY$37))/(MAX('07 (ind)'!AY$6:AY$37)-MIN('07 (ind)'!AY$6:AY$37))),ABS(-100+(100*(('07 (ind)'!AY10-MIN('07 (ind)'!AY$6:AY$37))/(MAX('07 (ind)'!AY$6:AY$37)-MIN('07 (ind)'!AY$6:AY$37))))))</f>
        <v>0</v>
      </c>
      <c r="AZ11" s="75">
        <f>IF('07 (ind)'!AZ$1="si",100*(('07 (ind)'!AZ10-MIN('07 (ind)'!AZ$6:AZ$37))/(MAX('07 (ind)'!AZ$6:AZ$37)-MIN('07 (ind)'!AZ$6:AZ$37))),ABS(-100+(100*(('07 (ind)'!AZ10-MIN('07 (ind)'!AZ$6:AZ$37))/(MAX('07 (ind)'!AZ$6:AZ$37)-MIN('07 (ind)'!AZ$6:AZ$37))))))</f>
        <v>32.402049314339095</v>
      </c>
      <c r="BA11" s="75">
        <f>IF('07 (ind)'!BA$1="si",100*(('07 (ind)'!BA10-MIN('07 (ind)'!BA$6:BA$37))/(MAX('07 (ind)'!BA$6:BA$37)-MIN('07 (ind)'!BA$6:BA$37))),ABS(-100+(100*(('07 (ind)'!BA10-MIN('07 (ind)'!BA$6:BA$37))/(MAX('07 (ind)'!BA$6:BA$37)-MIN('07 (ind)'!BA$6:BA$37))))))</f>
        <v>8.0007459625875601</v>
      </c>
      <c r="BB11" s="75">
        <f>IF('07 (ind)'!BB$1="si",100*(('07 (ind)'!BB10-MIN('07 (ind)'!BB$6:BB$37))/(MAX('07 (ind)'!BB$6:BB$37)-MIN('07 (ind)'!BB$6:BB$37))),ABS(-100+(100*(('07 (ind)'!BB10-MIN('07 (ind)'!BB$6:BB$37))/(MAX('07 (ind)'!BB$6:BB$37)-MIN('07 (ind)'!BB$6:BB$37))))))</f>
        <v>13.941070974273378</v>
      </c>
      <c r="BC11" s="75">
        <f>IF('07 (ind)'!BC$1="si",100*(('07 (ind)'!BC10-MIN('07 (ind)'!BC$6:BC$37))/(MAX('07 (ind)'!BC$6:BC$37)-MIN('07 (ind)'!BC$6:BC$37))),ABS(-100+(100*(('07 (ind)'!BC10-MIN('07 (ind)'!BC$6:BC$37))/(MAX('07 (ind)'!BC$6:BC$37)-MIN('07 (ind)'!BC$6:BC$37))))))</f>
        <v>9.2514800570766589</v>
      </c>
      <c r="BD11" s="75">
        <f>IF('07 (ind)'!BD$1="si",100*(('07 (ind)'!BD10-MIN('07 (ind)'!BD$6:BD$37))/(MAX('07 (ind)'!BD$6:BD$37)-MIN('07 (ind)'!BD$6:BD$37))),ABS(-100+(100*(('07 (ind)'!BD10-MIN('07 (ind)'!BD$6:BD$37))/(MAX('07 (ind)'!BD$6:BD$37)-MIN('07 (ind)'!BD$6:BD$37))))))</f>
        <v>11.716163708858232</v>
      </c>
      <c r="BE11" s="75">
        <f>IF('07 (ind)'!BE$1="si",100*(('07 (ind)'!BE10-MIN('07 (ind)'!BE$6:BE$37))/(MAX('07 (ind)'!BE$6:BE$37)-MIN('07 (ind)'!BE$6:BE$37))),ABS(-100+(100*(('07 (ind)'!BE10-MIN('07 (ind)'!BE$6:BE$37))/(MAX('07 (ind)'!BE$6:BE$37)-MIN('07 (ind)'!BE$6:BE$37))))))</f>
        <v>2.1037868162692845</v>
      </c>
      <c r="BF11" s="75">
        <f>IF('07 (ind)'!BF$1="si",100*(('07 (ind)'!BF10-MIN('07 (ind)'!BF$6:BF$37))/(MAX('07 (ind)'!BF$6:BF$37)-MIN('07 (ind)'!BF$6:BF$37))),ABS(-100+(100*(('07 (ind)'!BF10-MIN('07 (ind)'!BF$6:BF$37))/(MAX('07 (ind)'!BF$6:BF$37)-MIN('07 (ind)'!BF$6:BF$37))))))</f>
        <v>19.192543208510259</v>
      </c>
      <c r="BG11" s="75">
        <f>IF('07 (ind)'!BG$1="si",100*(('07 (ind)'!BG10-MIN('07 (ind)'!BG$6:BG$37))/(MAX('07 (ind)'!BG$6:BG$37)-MIN('07 (ind)'!BG$6:BG$37))),ABS(-100+(100*(('07 (ind)'!BG10-MIN('07 (ind)'!BG$6:BG$37))/(MAX('07 (ind)'!BG$6:BG$37)-MIN('07 (ind)'!BG$6:BG$37))))))</f>
        <v>26.475411567837053</v>
      </c>
      <c r="BH11" s="75">
        <f>IF('07 (ind)'!BH$1="si",100*(('07 (ind)'!BH10-MIN('07 (ind)'!BH$6:BH$37))/(MAX('07 (ind)'!BH$6:BH$37)-MIN('07 (ind)'!BH$6:BH$37))),ABS(-100+(100*(('07 (ind)'!BH10-MIN('07 (ind)'!BH$6:BH$37))/(MAX('07 (ind)'!BH$6:BH$37)-MIN('07 (ind)'!BH$6:BH$37))))))</f>
        <v>7.2590638411070607</v>
      </c>
      <c r="BI11" s="75">
        <f>IF('07 (ind)'!BI$1="si",100*(('07 (ind)'!BI10-MIN('07 (ind)'!BI$6:BI$37))/(MAX('07 (ind)'!BI$6:BI$37)-MIN('07 (ind)'!BI$6:BI$37))),ABS(-100+(100*(('07 (ind)'!BI10-MIN('07 (ind)'!BI$6:BI$37))/(MAX('07 (ind)'!BI$6:BI$37)-MIN('07 (ind)'!BI$6:BI$37))))))</f>
        <v>97.659179884006321</v>
      </c>
      <c r="BJ11" s="75">
        <f>IF('07 (ind)'!BJ$1="si",100*(('07 (ind)'!BJ10-MIN('07 (ind)'!BJ$6:BJ$37))/(MAX('07 (ind)'!BJ$6:BJ$37)-MIN('07 (ind)'!BJ$6:BJ$37))),ABS(-100+(100*(('07 (ind)'!BJ10-MIN('07 (ind)'!BJ$6:BJ$37))/(MAX('07 (ind)'!BJ$6:BJ$37)-MIN('07 (ind)'!BJ$6:BJ$37))))))</f>
        <v>4.1186286234521002E-2</v>
      </c>
      <c r="BK11" s="75">
        <f>IF('07 (ind)'!BK$1="si",100*(('07 (ind)'!BK10-MIN('07 (ind)'!BK$6:BK$37))/(MAX('07 (ind)'!BK$6:BK$37)-MIN('07 (ind)'!BK$6:BK$37))),ABS(-100+(100*(('07 (ind)'!BK10-MIN('07 (ind)'!BK$6:BK$37))/(MAX('07 (ind)'!BK$6:BK$37)-MIN('07 (ind)'!BK$6:BK$37))))))</f>
        <v>4.3282983844400293</v>
      </c>
      <c r="BL11" s="75">
        <f>IF('07 (ind)'!BL$1="si",100*(('07 (ind)'!BL10-MIN('07 (ind)'!BL$6:BL$37))/(MAX('07 (ind)'!BL$6:BL$37)-MIN('07 (ind)'!BL$6:BL$37))),ABS(-100+(100*(('07 (ind)'!BL10-MIN('07 (ind)'!BL$6:BL$37))/(MAX('07 (ind)'!BL$6:BL$37)-MIN('07 (ind)'!BL$6:BL$37))))))</f>
        <v>9.1666666666666661</v>
      </c>
      <c r="BM11" s="75">
        <f>IF('07 (ind)'!BM$1="si",100*(('07 (ind)'!BM10-MIN('07 (ind)'!BM$6:BM$37))/(MAX('07 (ind)'!BM$6:BM$37)-MIN('07 (ind)'!BM$6:BM$37))),ABS(-100+(100*(('07 (ind)'!BM10-MIN('07 (ind)'!BM$6:BM$37))/(MAX('07 (ind)'!BM$6:BM$37)-MIN('07 (ind)'!BM$6:BM$37))))))</f>
        <v>17.361992330461927</v>
      </c>
      <c r="BN11" s="75">
        <f>IF('07 (ind)'!BN$1="si",100*(('07 (ind)'!BN10-MIN('07 (ind)'!BN$6:BN$37))/(MAX('07 (ind)'!BN$6:BN$37)-MIN('07 (ind)'!BN$6:BN$37))),ABS(-100+(100*(('07 (ind)'!BN10-MIN('07 (ind)'!BN$6:BN$37))/(MAX('07 (ind)'!BN$6:BN$37)-MIN('07 (ind)'!BN$6:BN$37))))))</f>
        <v>43.753650534910058</v>
      </c>
      <c r="BO11" s="75">
        <f>IF('07 (ind)'!BO$1="si",100*(('07 (ind)'!BO10-MIN('07 (ind)'!BO$6:BO$37))/(MAX('07 (ind)'!BO$6:BO$37)-MIN('07 (ind)'!BO$6:BO$37))),ABS(-100+(100*(('07 (ind)'!BO10-MIN('07 (ind)'!BO$6:BO$37))/(MAX('07 (ind)'!BO$6:BO$37)-MIN('07 (ind)'!BO$6:BO$37))))))</f>
        <v>2.299845187092894</v>
      </c>
      <c r="BP11" s="75">
        <f>IF('07 (ind)'!BP$1="si",100*(('07 (ind)'!BP10-MIN('07 (ind)'!BP$6:BP$37))/(MAX('07 (ind)'!BP$6:BP$37)-MIN('07 (ind)'!BP$6:BP$37))),ABS(-100+(100*(('07 (ind)'!BP10-MIN('07 (ind)'!BP$6:BP$37))/(MAX('07 (ind)'!BP$6:BP$37)-MIN('07 (ind)'!BP$6:BP$37))))))</f>
        <v>0</v>
      </c>
      <c r="BQ11" s="75">
        <f>IF('07 (ind)'!BQ$1="si",100*(('07 (ind)'!BQ10-MIN('07 (ind)'!BQ$6:BQ$37))/(MAX('07 (ind)'!BQ$6:BQ$37)-MIN('07 (ind)'!BQ$6:BQ$37))),ABS(-100+(100*(('07 (ind)'!BQ10-MIN('07 (ind)'!BQ$6:BQ$37))/(MAX('07 (ind)'!BQ$6:BQ$37)-MIN('07 (ind)'!BQ$6:BQ$37))))))</f>
        <v>23.698055497812241</v>
      </c>
      <c r="BR11" s="75">
        <f>IF('07 (ind)'!BR$1="si",100*(('07 (ind)'!BR10-MIN('07 (ind)'!BR$6:BR$37))/(MAX('07 (ind)'!BR$6:BR$37)-MIN('07 (ind)'!BR$6:BR$37))),ABS(-100+(100*(('07 (ind)'!BR10-MIN('07 (ind)'!BR$6:BR$37))/(MAX('07 (ind)'!BP$6:BP$37)-MIN('07 (ind)'!BR$6:BR$37))))))</f>
        <v>22.910926833240591</v>
      </c>
      <c r="BS11" s="75">
        <f>IF('07 (ind)'!BS$1="si",100*(('07 (ind)'!BS10-MIN('07 (ind)'!BS$6:BS$37))/(MAX('07 (ind)'!BS$6:BS$37)-MIN('07 (ind)'!BS$6:BS$37))),ABS(-100+(100*(('07 (ind)'!BS10-MIN('07 (ind)'!BS$6:BS$37))/(MAX('07 (ind)'!BQ$6:BQ$37)-MIN('07 (ind)'!BS$6:BS$37))))))</f>
        <v>78.685334735837202</v>
      </c>
      <c r="BT11" s="75">
        <f>IF('07 (ind)'!BT$1="si",100*(('07 (ind)'!BT10-MIN('07 (ind)'!BT$6:BT$37))/(MAX('07 (ind)'!BT$6:BT$37)-MIN('07 (ind)'!BT$6:BT$37))),ABS(-100+(100*(('07 (ind)'!BT10-MIN('07 (ind)'!BT$6:BT$37))/(MAX('07 (ind)'!BR$6:BR$37)-MIN('07 (ind)'!BT$6:BT$37))))))</f>
        <v>94.025842111037292</v>
      </c>
      <c r="BU11" s="75">
        <f>IF('07 (ind)'!BU$1="si",100*(('07 (ind)'!BU10-MIN('07 (ind)'!BU$6:BU$37))/(MAX('07 (ind)'!BU$6:BU$37)-MIN('07 (ind)'!BU$6:BU$37))),ABS(-100+(100*(('07 (ind)'!BU10-MIN('07 (ind)'!BU$6:BU$37))/(MAX('07 (ind)'!BU$6:BU$37)-MIN('07 (ind)'!BU$6:BU$37))))))</f>
        <v>88.75779162956367</v>
      </c>
      <c r="BV11" s="75">
        <f>IF('07 (ind)'!BV$1="si",100*(('07 (ind)'!BV10-MIN('07 (ind)'!BV$6:BV$37))/(MAX('07 (ind)'!BV$6:BV$37)-MIN('07 (ind)'!BV$6:BV$37))),ABS(-100+(100*(('07 (ind)'!BV10-MIN('07 (ind)'!BV$6:BV$37))/(MAX('07 (ind)'!BV$6:BV$37)-MIN('07 (ind)'!BV$6:BV$37))))))</f>
        <v>53.38625651203175</v>
      </c>
      <c r="BW11" s="75">
        <f>IF('07 (ind)'!BW$1="si",100*(('07 (ind)'!BW10-MIN('07 (ind)'!BW$6:BW$37))/(MAX('07 (ind)'!BW$6:BW$37)-MIN('07 (ind)'!BW$6:BW$37))),ABS(-100+(100*(('07 (ind)'!BW10-MIN('07 (ind)'!BW$6:BW$37))/(MAX('07 (ind)'!BW$6:BW$37)-MIN('07 (ind)'!BW$6:BW$37))))))</f>
        <v>71.872949205932528</v>
      </c>
      <c r="BX11" s="75">
        <f>IF('07 (ind)'!BX$1="si",100*(('07 (ind)'!BX10-MIN('07 (ind)'!BX$6:BX$37))/(MAX('07 (ind)'!BX$6:BX$37)-MIN('07 (ind)'!BX$6:BX$37))),ABS(-100+(100*(('07 (ind)'!BX10-MIN('07 (ind)'!BX$6:BX$37))/(MAX('07 (ind)'!BX$6:BX$37)-MIN('07 (ind)'!BX$6:BX$37))))))</f>
        <v>24.714159848372461</v>
      </c>
      <c r="BY11" s="75">
        <f>IF('07 (ind)'!BY$1="si",100*(('07 (ind)'!BY10-MIN('07 (ind)'!BY$6:BY$37))/(MAX('07 (ind)'!BY$6:BY$37)-MIN('07 (ind)'!BY$6:BY$37))),ABS(-100+(100*(('07 (ind)'!BY10-MIN('07 (ind)'!BY$6:BY$37))/(MAX('07 (ind)'!BY$6:BY$37)-MIN('07 (ind)'!BY$6:BY$37))))))</f>
        <v>20.327337686307683</v>
      </c>
      <c r="BZ11" s="75">
        <f>IF('07 (ind)'!BZ$1="si",100*(('07 (ind)'!BZ10-MIN('07 (ind)'!BZ$6:BZ$37))/(MAX('07 (ind)'!BZ$6:BZ$37)-MIN('07 (ind)'!BZ$6:BZ$37))),ABS(-100+(100*(('07 (ind)'!BZ10-MIN('07 (ind)'!BZ$6:BZ$37))/(MAX('07 (ind)'!BZ$6:BZ$37)-MIN('07 (ind)'!BZ$6:BZ$37))))))</f>
        <v>58.539210595212111</v>
      </c>
      <c r="CA11" s="75">
        <f>IF('07 (ind)'!CA$1="si",100*(('07 (ind)'!CA10-MIN('07 (ind)'!CA$6:CA$37))/(MAX('07 (ind)'!CA$6:CA$37)-MIN('07 (ind)'!CA$6:CA$37))),ABS(-100+(100*(('07 (ind)'!CA10-MIN('07 (ind)'!CA$6:CA$37))/(MAX('07 (ind)'!CA$6:CA$37)-MIN('07 (ind)'!CA$6:CA$37))))))</f>
        <v>26.935859757112006</v>
      </c>
      <c r="CB11" s="75">
        <f>IF('07 (ind)'!CB$1="si",100*(('07 (ind)'!CB10-MIN('07 (ind)'!CB$6:CB$37))/(MAX('07 (ind)'!CB$6:CB$37)-MIN('07 (ind)'!CB$6:CB$37))),ABS(-100+(100*(('07 (ind)'!CB10-MIN('07 (ind)'!CB$6:CB$37))/(MAX('07 (ind)'!CB$6:CB$37)-MIN('07 (ind)'!CB$6:CB$37))))))</f>
        <v>74.522292993630572</v>
      </c>
      <c r="CC11" s="75">
        <f>IF('07 (ind)'!CC$1="si",100*(('07 (ind)'!CC10-MIN('07 (ind)'!CC$6:CC$37))/(MAX('07 (ind)'!CC$6:CC$37)-MIN('07 (ind)'!CC$6:CC$37))),ABS(-100+(100*(('07 (ind)'!CC10-MIN('07 (ind)'!CC$6:CC$37))/(MAX('07 (ind)'!CC$6:CC$37)-MIN('07 (ind)'!CC$6:CC$37))))))</f>
        <v>55.67395406996085</v>
      </c>
      <c r="CD11" s="75">
        <f>IF('07 (ind)'!CD$1="si",100*(('07 (ind)'!CD10-MIN('07 (ind)'!CD$6:CD$37))/(MAX('07 (ind)'!CD$6:CD$37)-MIN('07 (ind)'!CD$6:CD$37))),ABS(-100+(100*(('07 (ind)'!CD10-MIN('07 (ind)'!CD$6:CD$37))/(MAX('07 (ind)'!CD$6:CD$37)-MIN('07 (ind)'!CD$6:CD$37))))))</f>
        <v>0.55013319638906266</v>
      </c>
      <c r="CE11" s="75">
        <f>IF('07 (ind)'!CE$1="si",100*(('07 (ind)'!CE10-MIN('07 (ind)'!CE$6:CE$37))/(MAX('07 (ind)'!CE$6:CE$37)-MIN('07 (ind)'!CE$6:CE$37))),ABS(-100+(100*(('07 (ind)'!CE10-MIN('07 (ind)'!CE$6:CE$37))/(MAX('07 (ind)'!CE$6:CE$37)-MIN('07 (ind)'!CE$6:CE$37))))))</f>
        <v>9.3901093207801996</v>
      </c>
      <c r="CF11" s="75">
        <f>IF('07 (ind)'!CF$1="si",100*(('07 (ind)'!CF10-MIN('07 (ind)'!CF$6:CF$37))/(MAX('07 (ind)'!CF$6:CF$37)-MIN('07 (ind)'!CF$6:CF$37))),ABS(-100+(100*(('07 (ind)'!CF10-MIN('07 (ind)'!CF$6:CF$37))/(MAX('07 (ind)'!CF$6:CF$37)-MIN('07 (ind)'!CF$6:CF$37))))))</f>
        <v>0.63389219302600897</v>
      </c>
      <c r="CG11" s="75">
        <f>IF('07 (ind)'!CG$1="si",100*(('07 (ind)'!CG10-MIN('07 (ind)'!CG$6:CG$37))/(MAX('07 (ind)'!CG$6:CG$37)-MIN('07 (ind)'!CG$6:CG$37))),ABS(-100+(100*(('07 (ind)'!CG10-MIN('07 (ind)'!CG$6:CG$37))/(MAX('07 (ind)'!CG$6:CG$37)-MIN('07 (ind)'!CG$6:CG$37))))))</f>
        <v>3.7896556478738277</v>
      </c>
      <c r="CH11" s="75">
        <f>IF('07 (ind)'!CH$1="si",100*(('07 (ind)'!CH10-MIN('07 (ind)'!CH$6:CH$37))/(MAX('07 (ind)'!CH$6:CH$37)-MIN('07 (ind)'!CH$6:CH$37))),ABS(-100+(100*(('07 (ind)'!CH10-MIN('07 (ind)'!CH$6:CH$37))/(MAX('07 (ind)'!CH$6:CH$37)-MIN('07 (ind)'!CH$6:CH$37))))))</f>
        <v>1.3330770588165803</v>
      </c>
      <c r="CI11" s="75">
        <f>IF('07 (ind)'!CI$1="si",100*(('07 (ind)'!CI10-MIN('07 (ind)'!CI$6:CI$37))/(MAX('07 (ind)'!CI$6:CI$37)-MIN('07 (ind)'!CI$6:CI$37))),ABS(-100+(100*(('07 (ind)'!CI10-MIN('07 (ind)'!CI$6:CI$37))/(MAX('07 (ind)'!CI$6:CI$37)-MIN('07 (ind)'!CI$6:CI$37))))))</f>
        <v>12.919161571234849</v>
      </c>
      <c r="CJ11" s="75">
        <f>IF('07 (ind)'!CJ$1="si",100*(('07 (ind)'!CJ10-MIN('07 (ind)'!CJ$6:CJ$37))/(MAX('07 (ind)'!CJ$6:CJ$37)-MIN('07 (ind)'!CJ$6:CJ$37))),ABS(-100+(100*(('07 (ind)'!CJ10-MIN('07 (ind)'!CJ$6:CJ$37))/(MAX('07 (ind)'!CJ$6:CJ$37)-MIN('07 (ind)'!CJ$6:CJ$37))))))</f>
        <v>53.350528670771979</v>
      </c>
      <c r="CK11" s="75">
        <f>IF('07 (ind)'!CK$1="si",100*(('07 (ind)'!CK10-MIN('07 (ind)'!CK$6:CK$37))/(MAX('07 (ind)'!CK$6:CK$37)-MIN('07 (ind)'!CK$6:CK$37))),ABS(-100+(100*(('07 (ind)'!CK10-MIN('07 (ind)'!CK$6:CK$37))/(MAX('07 (ind)'!CK$6:CK$37)-MIN('07 (ind)'!CK$6:CK$37))))))</f>
        <v>7.3107442572296888</v>
      </c>
      <c r="CL11" s="75">
        <f>IF('07 (ind)'!CL$1="si",100*(('07 (ind)'!CL10-MIN('07 (ind)'!CL$6:CL$37))/(MAX('07 (ind)'!CL$6:CL$37)-MIN('07 (ind)'!CL$6:CL$37))),ABS(-100+(100*(('07 (ind)'!CL10-MIN('07 (ind)'!CL$6:CL$37))/(MAX('07 (ind)'!CL$6:CL$37)-MIN('07 (ind)'!CL$6:CL$37))))))</f>
        <v>3.6652822902715445</v>
      </c>
      <c r="CM11" s="75">
        <f>IF('07 (ind)'!CM$1="si",100*(('07 (ind)'!CM10-MIN('07 (ind)'!CM$6:CM$37))/(MAX('07 (ind)'!CM$6:CM$37)-MIN('07 (ind)'!CM$6:CM$37))),ABS(-100+(100*(('07 (ind)'!CM10-MIN('07 (ind)'!CM$6:CM$37))/(MAX('07 (ind)'!CM$6:CM$37)-MIN('07 (ind)'!CM$6:CM$37))))))</f>
        <v>3.0620019772234643</v>
      </c>
    </row>
    <row r="12" spans="1:91">
      <c r="A12" s="18" t="s">
        <v>211</v>
      </c>
      <c r="B12" s="87">
        <f>IF('07 (ind)'!B$1="si",100*(('07 (ind)'!B11-MIN('07 (ind)'!B$6:B$37))/(MAX('07 (ind)'!B$6:B$37)-MIN('07 (ind)'!B$6:B$37))),ABS(-100+(100*(('07 (ind)'!B11-MIN('07 (ind)'!B$6:B$37))/(MAX('07 (ind)'!B$6:B$37)-MIN('07 (ind)'!B$6:B$37))))))</f>
        <v>14.140996882567119</v>
      </c>
      <c r="C12" s="87">
        <f>IF('07 (ind)'!C$1="si",100*(('07 (ind)'!C11-MIN('07 (ind)'!C$6:C$37))/(MAX('07 (ind)'!C$6:C$37)-MIN('07 (ind)'!C$6:C$37))),ABS(-100+(100*(('07 (ind)'!C11-MIN('07 (ind)'!C$6:C$37))/(MAX('07 (ind)'!C$6:C$37)-MIN('07 (ind)'!C$6:C$37))))))</f>
        <v>41.741551675878455</v>
      </c>
      <c r="D12" s="87">
        <f>IF('07 (ind)'!D$1="si",100*(('07 (ind)'!D11-MIN('07 (ind)'!D$6:D$37))/(MAX('07 (ind)'!D$6:D$37)-MIN('07 (ind)'!D$6:D$37))),ABS(-100+(100*(('07 (ind)'!D11-MIN('07 (ind)'!D$6:D$37))/(MAX('07 (ind)'!D$6:D$37)-MIN('07 (ind)'!D$6:D$37))))))</f>
        <v>67.224683162163188</v>
      </c>
      <c r="E12" s="87">
        <f>IF('07 (ind)'!E$1="si",100*(('07 (ind)'!E11-MIN('07 (ind)'!E$6:E$37))/(MAX('07 (ind)'!E$6:E$37)-MIN('07 (ind)'!E$6:E$37))),ABS(-100+(100*(('07 (ind)'!E11-MIN('07 (ind)'!E$6:E$37))/(MAX('07 (ind)'!E$6:E$37)-MIN('07 (ind)'!E$6:E$37))))))</f>
        <v>28.265489890062284</v>
      </c>
      <c r="F12" s="87">
        <f>IF('07 (ind)'!F$1="si",100*(('07 (ind)'!F11-MIN('07 (ind)'!F$6:F$37))/(MAX('07 (ind)'!F$6:F$37)-MIN('07 (ind)'!F$6:F$37))),ABS(-100+(100*(('07 (ind)'!F11-MIN('07 (ind)'!F$6:F$37))/(MAX('07 (ind)'!F$6:F$37)-MIN('07 (ind)'!F$6:F$37))))))</f>
        <v>67.708333333333329</v>
      </c>
      <c r="G12" s="87">
        <f>IF('07 (ind)'!G$1="si",100*(('07 (ind)'!G11-MIN('07 (ind)'!G$6:G$37))/(MAX('07 (ind)'!G$6:G$37)-MIN('07 (ind)'!G$6:G$37))),ABS(-100+(100*(('07 (ind)'!G11-MIN('07 (ind)'!G$6:G$37))/(MAX('07 (ind)'!G$6:G$37)-MIN('07 (ind)'!G$6:G$37))))))</f>
        <v>44.800000000000018</v>
      </c>
      <c r="H12" s="87">
        <f>IF('07 (ind)'!H$1="si",100*(('07 (ind)'!H11-MIN('07 (ind)'!H$6:H$37))/(MAX('07 (ind)'!H$6:H$37)-MIN('07 (ind)'!H$6:H$37))),ABS(-100+(100*(('07 (ind)'!H11-MIN('07 (ind)'!H$6:H$37))/(MAX('07 (ind)'!H$6:H$37)-MIN('07 (ind)'!H$6:H$37))))))</f>
        <v>65.841584158415799</v>
      </c>
      <c r="I12" s="87">
        <f>IF('07 (ind)'!I$1="si",100*(('07 (ind)'!I11-MIN('07 (ind)'!I$6:I$37))/(MAX('07 (ind)'!I$6:I$37)-MIN('07 (ind)'!I$6:I$37))),ABS(-100+(100*(('07 (ind)'!I11-MIN('07 (ind)'!I$6:I$37))/(MAX('07 (ind)'!I$6:I$37)-MIN('07 (ind)'!I$6:I$37))))))</f>
        <v>44.13012729844413</v>
      </c>
      <c r="J12" s="87">
        <f>IF('07 (ind)'!J$1="si",100*(('07 (ind)'!J11-MIN('07 (ind)'!J$6:J$37))/(MAX('07 (ind)'!J$6:J$37)-MIN('07 (ind)'!J$6:J$37))),ABS(-100+(100*(('07 (ind)'!J11-MIN('07 (ind)'!J$6:J$37))/(MAX('07 (ind)'!J$6:J$37)-MIN('07 (ind)'!J$6:J$37))))))</f>
        <v>4.113924050632912</v>
      </c>
      <c r="K12" s="87">
        <f>IF('07 (ind)'!K$1="si",100*(('07 (ind)'!K11-MIN('07 (ind)'!K$6:K$37))/(MAX('07 (ind)'!K$6:K$37)-MIN('07 (ind)'!K$6:K$37))),ABS(-100+(100*(('07 (ind)'!K11-MIN('07 (ind)'!K$6:K$37))/(MAX('07 (ind)'!K$6:K$37)-MIN('07 (ind)'!K$6:K$37))))))</f>
        <v>13.945704250747538</v>
      </c>
      <c r="L12" s="87">
        <f>IF('07 (ind)'!L$1="si",100*(('07 (ind)'!L11-MIN('07 (ind)'!L$6:L$37))/(MAX('07 (ind)'!L$6:L$37)-MIN('07 (ind)'!L$6:L$37))),ABS(-100+(100*(('07 (ind)'!L11-MIN('07 (ind)'!L$6:L$37))/(MAX('07 (ind)'!L$6:L$37)-MIN('07 (ind)'!L$6:L$37))))))</f>
        <v>39.541780022207874</v>
      </c>
      <c r="M12" s="87">
        <f>IF('07 (ind)'!M$1="si",100*(('07 (ind)'!M11-MIN('07 (ind)'!M$6:M$37))/(MAX('07 (ind)'!M$6:M$37)-MIN('07 (ind)'!M$6:M$37))),ABS(-100+(100*(('07 (ind)'!M11-MIN('07 (ind)'!M$6:M$37))/(MAX('07 (ind)'!M$6:M$37)-MIN('07 (ind)'!M$6:M$37))))))</f>
        <v>5.7405693202049832E-3</v>
      </c>
      <c r="N12" s="87">
        <f>IF('07 (ind)'!N$1="si",100*(('07 (ind)'!N11-MIN('07 (ind)'!N$6:N$37))/(MAX('07 (ind)'!N$6:N$37)-MIN('07 (ind)'!N$6:N$37))),ABS(-100+(100*(('07 (ind)'!N11-MIN('07 (ind)'!N$6:N$37))/(MAX('07 (ind)'!N$6:N$37)-MIN('07 (ind)'!N$6:N$37))))))</f>
        <v>32.68652131784642</v>
      </c>
      <c r="O12" s="87">
        <f>IF('07 (ind)'!O$1="si",100*(('07 (ind)'!O11-MIN('07 (ind)'!O$6:O$37))/(MAX('07 (ind)'!O$6:O$37)-MIN('07 (ind)'!O$6:O$37))),ABS(-100+(100*(('07 (ind)'!O11-MIN('07 (ind)'!O$6:O$37))/(MAX('07 (ind)'!O$6:O$37)-MIN('07 (ind)'!O$6:O$37))))))</f>
        <v>80</v>
      </c>
      <c r="P12" s="87">
        <f>IF('07 (ind)'!P$1="si",100*(('07 (ind)'!P11-MIN('07 (ind)'!P$6:P$37))/(MAX('07 (ind)'!P$6:P$37)-MIN('07 (ind)'!P$6:P$37))),ABS(-100+(100*(('07 (ind)'!P11-MIN('07 (ind)'!P$6:P$37))/(MAX('07 (ind)'!P$6:P$37)-MIN('07 (ind)'!P$6:P$37))))))</f>
        <v>4.9602816838464925</v>
      </c>
      <c r="Q12" s="87">
        <f>IF('07 (ind)'!Q$1="si",100*(('07 (ind)'!Q11-MIN('07 (ind)'!Q$6:Q$37))/(MAX('07 (ind)'!Q$6:Q$37)-MIN('07 (ind)'!Q$6:Q$37))),ABS(-100+(100*(('07 (ind)'!Q11-MIN('07 (ind)'!Q$6:Q$37))/(MAX('07 (ind)'!Q$6:Q$37)-MIN('07 (ind)'!Q$6:Q$37))))))</f>
        <v>100</v>
      </c>
      <c r="R12" s="87">
        <f>IF('07 (ind)'!R$1="si",100*(('07 (ind)'!R11-MIN('07 (ind)'!R$6:R$37))/(MAX('07 (ind)'!R$6:R$37)-MIN('07 (ind)'!R$6:R$37))),ABS(-100+(100*(('07 (ind)'!R11-MIN('07 (ind)'!R$6:R$37))/(MAX('07 (ind)'!R$6:R$37)-MIN('07 (ind)'!R$6:R$37))))))</f>
        <v>0.12506579705495585</v>
      </c>
      <c r="S12" s="75">
        <f>ABS(ABS(('07 (ind)'!S11-((MAX('07 (ind)'!S$6:S$37)+MIN('07 (ind)'!S$6:S$37))/2))/(((MAX('07 (ind)'!S$6:S$37)+MIN('07 (ind)'!S$6:S$37))/2)-MAX('07 (ind)'!S$6:S$37))*100)-100)</f>
        <v>57.526201878195401</v>
      </c>
      <c r="T12" s="75">
        <f>IF('07 (ind)'!T$1="si",100*(('07 (ind)'!T11-MIN('07 (ind)'!T$6:T$37))/(MAX('07 (ind)'!T$6:T$37)-MIN('07 (ind)'!T$6:T$37))),ABS(-100+(100*(('07 (ind)'!T11-MIN('07 (ind)'!T$6:T$37))/(MAX('07 (ind)'!T$6:T$37)-MIN('07 (ind)'!T$6:T$37))))))</f>
        <v>52.967248612802805</v>
      </c>
      <c r="U12" s="75">
        <f>IF('07 (ind)'!U$1="si",100*(('07 (ind)'!U11-MIN('07 (ind)'!U$6:U$37))/(MAX('07 (ind)'!U$6:U$37)-MIN('07 (ind)'!U$6:U$37))),ABS(-100+(100*(('07 (ind)'!U11-MIN('07 (ind)'!U$6:U$37))/(MAX('07 (ind)'!U$6:U$37)-MIN('07 (ind)'!U$6:U$37))))))</f>
        <v>100</v>
      </c>
      <c r="V12" s="75">
        <f>IF('07 (ind)'!V$1="si",100*(('07 (ind)'!V11-MIN('07 (ind)'!V$6:V$37))/(MAX('07 (ind)'!V$6:V$37)-MIN('07 (ind)'!V$6:V$37))),ABS(-100+(100*(('07 (ind)'!V11-MIN('07 (ind)'!V$6:V$37))/(MAX('07 (ind)'!V$6:V$37)-MIN('07 (ind)'!V$6:V$37))))))</f>
        <v>93.370165745856355</v>
      </c>
      <c r="W12" s="75">
        <f>IF('07 (ind)'!W$1="si",100*(('07 (ind)'!W11-MIN('07 (ind)'!W$6:W$37))/(MAX('07 (ind)'!W$6:W$37)-MIN('07 (ind)'!W$6:W$37))),ABS(-100+(100*(('07 (ind)'!W11-MIN('07 (ind)'!W$6:W$37))/(MAX('07 (ind)'!W$6:W$37)-MIN('07 (ind)'!W$6:W$37))))))</f>
        <v>76.544533434235134</v>
      </c>
      <c r="X12" s="75">
        <f>IF('07 (ind)'!X$1="si",100*(('07 (ind)'!X11-MIN('07 (ind)'!X$6:X$37))/(MAX('07 (ind)'!X$6:X$37)-MIN('07 (ind)'!X$6:X$37))),ABS(-100+(100*(('07 (ind)'!X11-MIN('07 (ind)'!X$6:X$37))/(MAX('07 (ind)'!X$6:X$37)-MIN('07 (ind)'!X$6:X$37))))))</f>
        <v>79.894418523099844</v>
      </c>
      <c r="Y12" s="75">
        <f>IF('07 (ind)'!Y$1="si",100*(('07 (ind)'!Y11-MIN('07 (ind)'!Y$6:Y$37))/(MAX('07 (ind)'!Y$6:Y$37)-MIN('07 (ind)'!Y$6:Y$37))),ABS(-100+(100*(('07 (ind)'!Y11-MIN('07 (ind)'!Y$6:Y$37))/(MAX('07 (ind)'!Y$6:Y$37)-MIN('07 (ind)'!Y$6:Y$37))))))</f>
        <v>75.053483715278361</v>
      </c>
      <c r="Z12" s="75">
        <f>IF('07 (ind)'!Z$1="si",100*(('07 (ind)'!Z11-MIN('07 (ind)'!Z$6:Z$37))/(MAX('07 (ind)'!Z$6:Z$37)-MIN('07 (ind)'!Z$6:Z$37))),ABS(-100+(100*(('07 (ind)'!Z11-MIN('07 (ind)'!Z$6:Z$37))/(MAX('07 (ind)'!Z$6:Z$37)-MIN('07 (ind)'!Z$6:Z$37))))))</f>
        <v>100</v>
      </c>
      <c r="AA12" s="75">
        <f>IF('07 (ind)'!AA$1="si",100*(('07 (ind)'!AA11-MIN('07 (ind)'!AA$6:AA$37))/(MAX('07 (ind)'!AA$6:AA$37)-MIN('07 (ind)'!AA$6:AA$37))),ABS(-100+(100*(('07 (ind)'!AA11-MIN('07 (ind)'!AA$6:AA$37))/(MAX('07 (ind)'!AA$6:AA$37)-MIN('07 (ind)'!AA$6:AA$37))))))</f>
        <v>83.539862787709751</v>
      </c>
      <c r="AB12" s="75">
        <f>IF('07 (ind)'!AB$1="si",100*(('07 (ind)'!AB11-MIN('07 (ind)'!AB$6:AB$37))/(MAX('07 (ind)'!AB$6:AB$37)-MIN('07 (ind)'!AB$6:AB$37))),ABS(-100+(100*(('07 (ind)'!AB11-MIN('07 (ind)'!AB$6:AB$37))/(MAX('07 (ind)'!AB$6:AB$37)-MIN('07 (ind)'!AB$6:AB$37))))))</f>
        <v>44.276057994596911</v>
      </c>
      <c r="AC12" s="75">
        <f>IF('07 (ind)'!AC$1="si",100*(('07 (ind)'!AC11-MIN('07 (ind)'!AC$6:AC$37))/(MAX('07 (ind)'!AC$6:AC$37)-MIN('07 (ind)'!AC$6:AC$37))),ABS(-100+(100*(('07 (ind)'!AC11-MIN('07 (ind)'!AC$6:AC$37))/(MAX('07 (ind)'!AC$6:AC$37)-MIN('07 (ind)'!AC$6:AC$37))))))</f>
        <v>80.37750432821349</v>
      </c>
      <c r="AD12" s="75">
        <f>IF('07 (ind)'!AD$1="si",100*(('07 (ind)'!AD11-MIN('07 (ind)'!AD$6:AD$37))/(MAX('07 (ind)'!AD$6:AD$37)-MIN('07 (ind)'!AD$6:AD$37))),ABS(-100+(100*(('07 (ind)'!AD11-MIN('07 (ind)'!AD$6:AD$37))/(MAX('07 (ind)'!AD$6:AD$37)-MIN('07 (ind)'!AD$6:AD$37))))))</f>
        <v>39.83680113537153</v>
      </c>
      <c r="AE12" s="75">
        <f>IF('07 (ind)'!AE$1="si",100*(('07 (ind)'!AE11-MIN('07 (ind)'!AE$6:AE$37))/(MAX('07 (ind)'!AE$6:AE$37)-MIN('07 (ind)'!AE$6:AE$37))),ABS(-100+(100*(('07 (ind)'!AE11-MIN('07 (ind)'!AE$6:AE$37))/(MAX('07 (ind)'!AE$6:AE$37)-MIN('07 (ind)'!AE$6:AE$37))))))</f>
        <v>55.74549037080164</v>
      </c>
      <c r="AF12" s="75">
        <f>IF('07 (ind)'!AF$1="si",100*(('07 (ind)'!AF11-MIN('07 (ind)'!AF$6:AF$37))/(MAX('07 (ind)'!AF$6:AF$37)-MIN('07 (ind)'!AF$6:AF$37))),ABS(-100+(100*(('07 (ind)'!AF11-MIN('07 (ind)'!AF$6:AF$37))/(MAX('07 (ind)'!AF$6:AF$37)-MIN('07 (ind)'!AF$6:AF$37))))))</f>
        <v>88.43724786268001</v>
      </c>
      <c r="AG12" s="75">
        <f>IF('07 (ind)'!AG$1="si",100*(('07 (ind)'!AG11-MIN('07 (ind)'!AG$6:AG$37))/(MAX('07 (ind)'!AG$6:AG$37)-MIN('07 (ind)'!AG$6:AG$37))),ABS(-100+(100*(('07 (ind)'!AG11-MIN('07 (ind)'!AG$6:AG$37))/(MAX('07 (ind)'!AG$6:AG$37)-MIN('07 (ind)'!AG$6:AG$37))))))</f>
        <v>50.467289719626173</v>
      </c>
      <c r="AH12" s="75">
        <f>IF('07 (ind)'!AH$1="si",100*(('07 (ind)'!AH11-MIN('07 (ind)'!AH$6:AH$37))/(MAX('07 (ind)'!AH$6:AH$37)-MIN('07 (ind)'!AH$6:AH$37))),ABS(-100+(100*(('07 (ind)'!AH11-MIN('07 (ind)'!AH$6:AH$37))/(MAX('07 (ind)'!AH$6:AH$37)-MIN('07 (ind)'!AH$6:AH$37))))))</f>
        <v>11.445783132530112</v>
      </c>
      <c r="AI12" s="75">
        <f>IF('07 (ind)'!AI$1="si",100*(('07 (ind)'!AI11-MIN('07 (ind)'!AI$6:AI$37))/(MAX('07 (ind)'!AI$6:AI$37)-MIN('07 (ind)'!AI$6:AI$37))),ABS(-100+(100*(('07 (ind)'!AI11-MIN('07 (ind)'!AI$6:AI$37))/(MAX('07 (ind)'!AI$6:AI$37)-MIN('07 (ind)'!AI$6:AI$37))))))</f>
        <v>3.8407545715622682</v>
      </c>
      <c r="AJ12" s="75">
        <f>IF('07 (ind)'!AJ$1="si",100*(('07 (ind)'!AJ11-MIN('07 (ind)'!AJ$6:AJ$37))/(MAX('07 (ind)'!AJ$6:AJ$37)-MIN('07 (ind)'!AJ$6:AJ$37))),ABS(-100+(100*(('07 (ind)'!AJ11-MIN('07 (ind)'!AJ$6:AJ$37))/(MAX('07 (ind)'!AJ$6:AJ$37)-MIN('07 (ind)'!AJ$6:AJ$37))))))</f>
        <v>54.988534560824988</v>
      </c>
      <c r="AK12" s="75">
        <f>IF('07 (ind)'!AK$1="si",100*(('07 (ind)'!AK11-MIN('07 (ind)'!AK$6:AK$37))/(MAX('07 (ind)'!AK$6:AK$37)-MIN('07 (ind)'!AK$6:AK$37))),ABS(-100+(100*(('07 (ind)'!AK11-MIN('07 (ind)'!AK$6:AK$37))/(MAX('07 (ind)'!AK$6:AK$37)-MIN('07 (ind)'!AK$6:AK$37))))))</f>
        <v>27.843313934800246</v>
      </c>
      <c r="AL12" s="75">
        <f>IF('07 (ind)'!AL$1="si",100*(('07 (ind)'!AL11-MIN('07 (ind)'!AL$6:AL$37))/(MAX('07 (ind)'!AL$6:AL$37)-MIN('07 (ind)'!AL$6:AL$37))),ABS(-100+(100*(('07 (ind)'!AL11-MIN('07 (ind)'!AL$6:AL$37))/(MAX('07 (ind)'!AL$6:AL$37)-MIN('07 (ind)'!AL$6:AL$37))))))</f>
        <v>93.125090701603682</v>
      </c>
      <c r="AM12" s="75">
        <f>IF('07 (ind)'!AM$1="si",100*(('07 (ind)'!AM11-MIN('07 (ind)'!AM$6:AM$37))/(MAX('07 (ind)'!AM$6:AM$37)-MIN('07 (ind)'!AM$6:AM$37))),ABS(-100+(100*(('07 (ind)'!AM11-MIN('07 (ind)'!AM$6:AM$37))/(MAX('07 (ind)'!AM$6:AM$37)-MIN('07 (ind)'!AM$6:AM$37))))))</f>
        <v>43.685446080690113</v>
      </c>
      <c r="AN12" s="75">
        <f>IF('07 (ind)'!AN$1="si",100*(('07 (ind)'!AN11-MIN('07 (ind)'!AN$6:AN$37))/(MAX('07 (ind)'!AN$6:AN$37)-MIN('07 (ind)'!AN$6:AN$37))),ABS(-100+(100*(('07 (ind)'!AN11-MIN('07 (ind)'!AN$6:AN$37))/(MAX('07 (ind)'!AN$6:AN$37)-MIN('07 (ind)'!AN$6:AN$37))))))</f>
        <v>57.451594686346681</v>
      </c>
      <c r="AO12" s="75">
        <f>IF('07 (ind)'!AO$1="si",100*(('07 (ind)'!AO11-MIN('07 (ind)'!AO$6:AO$37))/(MAX('07 (ind)'!AO$6:AO$37)-MIN('07 (ind)'!AO$6:AO$37))),ABS(-100+(100*(('07 (ind)'!AO11-MIN('07 (ind)'!AO$6:AO$37))/(MAX('07 (ind)'!AO$6:AO$37)-MIN('07 (ind)'!AO$6:AO$37))))))</f>
        <v>69.544399678161582</v>
      </c>
      <c r="AP12" s="75">
        <f>IF('07 (ind)'!AP$1="si",100*(('07 (ind)'!AP11-MIN('07 (ind)'!AP$6:AP$37))/(MAX('07 (ind)'!AP$6:AP$37)-MIN('07 (ind)'!AP$6:AP$37))),ABS(-100+(100*(('07 (ind)'!AP11-MIN('07 (ind)'!AP$6:AP$37))/(MAX('07 (ind)'!AP$6:AP$37)-MIN('07 (ind)'!AP$6:AP$37))))))</f>
        <v>35.288552507095559</v>
      </c>
      <c r="AQ12" s="75">
        <f>IF('07 (ind)'!AQ$1="si",100*(('07 (ind)'!AQ11-MIN('07 (ind)'!AQ$6:AQ$37))/(MAX('07 (ind)'!AQ$6:AQ$37)-MIN('07 (ind)'!AQ$6:AQ$37))),ABS(-100+(100*(('07 (ind)'!AQ11-MIN('07 (ind)'!AQ$6:AQ$37))/(MAX('07 (ind)'!AQ$6:AQ$37)-MIN('07 (ind)'!AQ$6:AQ$37))))))</f>
        <v>13.785385121183586</v>
      </c>
      <c r="AR12" s="75">
        <f>IF('07 (ind)'!AR$1="si",100*(('07 (ind)'!AR11-MIN('07 (ind)'!AR$6:AR$37))/(MAX('07 (ind)'!AR$6:AR$37)-MIN('07 (ind)'!AR$6:AR$37))),ABS(-100+(100*(('07 (ind)'!AR11-MIN('07 (ind)'!AR$6:AR$37))/(MAX('07 (ind)'!AR$6:AR$37)-MIN('07 (ind)'!AR$6:AR$37))))))</f>
        <v>47.988915355296228</v>
      </c>
      <c r="AS12" s="75">
        <f>IF('07 (ind)'!AS$1="si",100*(('07 (ind)'!AS11-MIN('07 (ind)'!AS$6:AS$37))/(MAX('07 (ind)'!AS$6:AS$37)-MIN('07 (ind)'!AS$6:AS$37))),ABS(-100+(100*(('07 (ind)'!AS11-MIN('07 (ind)'!AS$6:AS$37))/(MAX('07 (ind)'!AS$6:AS$37)-MIN('07 (ind)'!AS$6:AS$37))))))</f>
        <v>78.965517241379317</v>
      </c>
      <c r="AT12" s="75">
        <f>IF('07 (ind)'!AT$1="si",100*(('07 (ind)'!AT11-MIN('07 (ind)'!AT$6:AT$37))/(MAX('07 (ind)'!AT$6:AT$37)-MIN('07 (ind)'!AT$6:AT$37))),ABS(-100+(100*(('07 (ind)'!AT11-MIN('07 (ind)'!AT$6:AT$37))/(MAX('07 (ind)'!AT$6:AT$37)-MIN('07 (ind)'!AT$6:AT$37))))))</f>
        <v>0</v>
      </c>
      <c r="AU12" s="75">
        <f>IF('07 (ind)'!AU$1="si",100*(('07 (ind)'!AU11-MIN('07 (ind)'!AU$6:AU$37))/(MAX('07 (ind)'!AU$6:AU$37)-MIN('07 (ind)'!AU$6:AU$37))),ABS(-100+(100*(('07 (ind)'!AU11-MIN('07 (ind)'!AU$6:AU$37))/(MAX('07 (ind)'!AU$6:AU$37)-MIN('07 (ind)'!AU$6:AU$37))))))</f>
        <v>12.456747404844295</v>
      </c>
      <c r="AV12" s="75">
        <f>IF('07 (ind)'!AV$1="si",100*(('07 (ind)'!AV11-MIN('07 (ind)'!AV$6:AV$37))/(MAX('07 (ind)'!AV$6:AV$37)-MIN('07 (ind)'!AV$6:AV$37))),ABS(-100+(100*(('07 (ind)'!AV11-MIN('07 (ind)'!AV$6:AV$37))/(MAX('07 (ind)'!AV$6:AV$37)-MIN('07 (ind)'!AV$6:AV$37))))))</f>
        <v>95.320623916811087</v>
      </c>
      <c r="AW12" s="75">
        <f>IF('07 (ind)'!AW$1="si",100*(('07 (ind)'!AW11-MIN('07 (ind)'!AW$6:AW$37))/(MAX('07 (ind)'!AW$6:AW$37)-MIN('07 (ind)'!AW$6:AW$37))),ABS(-100+(100*(('07 (ind)'!AW11-MIN('07 (ind)'!AW$6:AW$37))/(MAX('07 (ind)'!AW$6:AW$37)-MIN('07 (ind)'!AW$6:AW$37))))))</f>
        <v>55.437100213219615</v>
      </c>
      <c r="AX12" s="75">
        <f>IF('07 (ind)'!AX$1="si",100*(('07 (ind)'!AX11-MIN('07 (ind)'!AX$6:AX$37))/(MAX('07 (ind)'!AX$6:AX$37)-MIN('07 (ind)'!AX$6:AX$37))),ABS(-100+(100*(('07 (ind)'!AX11-MIN('07 (ind)'!AX$6:AX$37))/(MAX('07 (ind)'!AX$6:AX$37)-MIN('07 (ind)'!AX$6:AX$37))))))</f>
        <v>20.369376767533904</v>
      </c>
      <c r="AY12" s="75">
        <f>IF('07 (ind)'!AY$1="si",100*(('07 (ind)'!AY11-MIN('07 (ind)'!AY$6:AY$37))/(MAX('07 (ind)'!AY$6:AY$37)-MIN('07 (ind)'!AY$6:AY$37))),ABS(-100+(100*(('07 (ind)'!AY11-MIN('07 (ind)'!AY$6:AY$37))/(MAX('07 (ind)'!AY$6:AY$37)-MIN('07 (ind)'!AY$6:AY$37))))))</f>
        <v>50.47573739295914</v>
      </c>
      <c r="AZ12" s="75">
        <f>IF('07 (ind)'!AZ$1="si",100*(('07 (ind)'!AZ11-MIN('07 (ind)'!AZ$6:AZ$37))/(MAX('07 (ind)'!AZ$6:AZ$37)-MIN('07 (ind)'!AZ$6:AZ$37))),ABS(-100+(100*(('07 (ind)'!AZ11-MIN('07 (ind)'!AZ$6:AZ$37))/(MAX('07 (ind)'!AZ$6:AZ$37)-MIN('07 (ind)'!AZ$6:AZ$37))))))</f>
        <v>83.59577839022657</v>
      </c>
      <c r="BA12" s="75">
        <f>IF('07 (ind)'!BA$1="si",100*(('07 (ind)'!BA11-MIN('07 (ind)'!BA$6:BA$37))/(MAX('07 (ind)'!BA$6:BA$37)-MIN('07 (ind)'!BA$6:BA$37))),ABS(-100+(100*(('07 (ind)'!BA11-MIN('07 (ind)'!BA$6:BA$37))/(MAX('07 (ind)'!BA$6:BA$37)-MIN('07 (ind)'!BA$6:BA$37))))))</f>
        <v>21.381293876811512</v>
      </c>
      <c r="BB12" s="75">
        <f>IF('07 (ind)'!BB$1="si",100*(('07 (ind)'!BB11-MIN('07 (ind)'!BB$6:BB$37))/(MAX('07 (ind)'!BB$6:BB$37)-MIN('07 (ind)'!BB$6:BB$37))),ABS(-100+(100*(('07 (ind)'!BB11-MIN('07 (ind)'!BB$6:BB$37))/(MAX('07 (ind)'!BB$6:BB$37)-MIN('07 (ind)'!BB$6:BB$37))))))</f>
        <v>25.234984924792663</v>
      </c>
      <c r="BC12" s="75">
        <f>IF('07 (ind)'!BC$1="si",100*(('07 (ind)'!BC11-MIN('07 (ind)'!BC$6:BC$37))/(MAX('07 (ind)'!BC$6:BC$37)-MIN('07 (ind)'!BC$6:BC$37))),ABS(-100+(100*(('07 (ind)'!BC11-MIN('07 (ind)'!BC$6:BC$37))/(MAX('07 (ind)'!BC$6:BC$37)-MIN('07 (ind)'!BC$6:BC$37))))))</f>
        <v>39.534594459818074</v>
      </c>
      <c r="BD12" s="75">
        <f>IF('07 (ind)'!BD$1="si",100*(('07 (ind)'!BD11-MIN('07 (ind)'!BD$6:BD$37))/(MAX('07 (ind)'!BD$6:BD$37)-MIN('07 (ind)'!BD$6:BD$37))),ABS(-100+(100*(('07 (ind)'!BD11-MIN('07 (ind)'!BD$6:BD$37))/(MAX('07 (ind)'!BD$6:BD$37)-MIN('07 (ind)'!BD$6:BD$37))))))</f>
        <v>59.894069535486452</v>
      </c>
      <c r="BE12" s="75">
        <f>IF('07 (ind)'!BE$1="si",100*(('07 (ind)'!BE11-MIN('07 (ind)'!BE$6:BE$37))/(MAX('07 (ind)'!BE$6:BE$37)-MIN('07 (ind)'!BE$6:BE$37))),ABS(-100+(100*(('07 (ind)'!BE11-MIN('07 (ind)'!BE$6:BE$37))/(MAX('07 (ind)'!BE$6:BE$37)-MIN('07 (ind)'!BE$6:BE$37))))))</f>
        <v>50.911640953716685</v>
      </c>
      <c r="BF12" s="75">
        <f>IF('07 (ind)'!BF$1="si",100*(('07 (ind)'!BF11-MIN('07 (ind)'!BF$6:BF$37))/(MAX('07 (ind)'!BF$6:BF$37)-MIN('07 (ind)'!BF$6:BF$37))),ABS(-100+(100*(('07 (ind)'!BF11-MIN('07 (ind)'!BF$6:BF$37))/(MAX('07 (ind)'!BF$6:BF$37)-MIN('07 (ind)'!BF$6:BF$37))))))</f>
        <v>52.888577461288598</v>
      </c>
      <c r="BG12" s="75">
        <f>IF('07 (ind)'!BG$1="si",100*(('07 (ind)'!BG11-MIN('07 (ind)'!BG$6:BG$37))/(MAX('07 (ind)'!BG$6:BG$37)-MIN('07 (ind)'!BG$6:BG$37))),ABS(-100+(100*(('07 (ind)'!BG11-MIN('07 (ind)'!BG$6:BG$37))/(MAX('07 (ind)'!BG$6:BG$37)-MIN('07 (ind)'!BG$6:BG$37))))))</f>
        <v>24.258051161243419</v>
      </c>
      <c r="BH12" s="75">
        <f>IF('07 (ind)'!BH$1="si",100*(('07 (ind)'!BH11-MIN('07 (ind)'!BH$6:BH$37))/(MAX('07 (ind)'!BH$6:BH$37)-MIN('07 (ind)'!BH$6:BH$37))),ABS(-100+(100*(('07 (ind)'!BH11-MIN('07 (ind)'!BH$6:BH$37))/(MAX('07 (ind)'!BH$6:BH$37)-MIN('07 (ind)'!BH$6:BH$37))))))</f>
        <v>30.532695215255313</v>
      </c>
      <c r="BI12" s="75">
        <f>IF('07 (ind)'!BI$1="si",100*(('07 (ind)'!BI11-MIN('07 (ind)'!BI$6:BI$37))/(MAX('07 (ind)'!BI$6:BI$37)-MIN('07 (ind)'!BI$6:BI$37))),ABS(-100+(100*(('07 (ind)'!BI11-MIN('07 (ind)'!BI$6:BI$37))/(MAX('07 (ind)'!BI$6:BI$37)-MIN('07 (ind)'!BI$6:BI$37))))))</f>
        <v>82.894544297965822</v>
      </c>
      <c r="BJ12" s="75">
        <f>IF('07 (ind)'!BJ$1="si",100*(('07 (ind)'!BJ11-MIN('07 (ind)'!BJ$6:BJ$37))/(MAX('07 (ind)'!BJ$6:BJ$37)-MIN('07 (ind)'!BJ$6:BJ$37))),ABS(-100+(100*(('07 (ind)'!BJ11-MIN('07 (ind)'!BJ$6:BJ$37))/(MAX('07 (ind)'!BJ$6:BJ$37)-MIN('07 (ind)'!BJ$6:BJ$37))))))</f>
        <v>1.7494870192895289E-2</v>
      </c>
      <c r="BK12" s="75">
        <f>IF('07 (ind)'!BK$1="si",100*(('07 (ind)'!BK11-MIN('07 (ind)'!BK$6:BK$37))/(MAX('07 (ind)'!BK$6:BK$37)-MIN('07 (ind)'!BK$6:BK$37))),ABS(-100+(100*(('07 (ind)'!BK11-MIN('07 (ind)'!BK$6:BK$37))/(MAX('07 (ind)'!BK$6:BK$37)-MIN('07 (ind)'!BK$6:BK$37))))))</f>
        <v>13.339332750965735</v>
      </c>
      <c r="BL12" s="75">
        <f>IF('07 (ind)'!BL$1="si",100*(('07 (ind)'!BL11-MIN('07 (ind)'!BL$6:BL$37))/(MAX('07 (ind)'!BL$6:BL$37)-MIN('07 (ind)'!BL$6:BL$37))),ABS(-100+(100*(('07 (ind)'!BL11-MIN('07 (ind)'!BL$6:BL$37))/(MAX('07 (ind)'!BL$6:BL$37)-MIN('07 (ind)'!BL$6:BL$37))))))</f>
        <v>24.166666666666668</v>
      </c>
      <c r="BM12" s="75">
        <f>IF('07 (ind)'!BM$1="si",100*(('07 (ind)'!BM11-MIN('07 (ind)'!BM$6:BM$37))/(MAX('07 (ind)'!BM$6:BM$37)-MIN('07 (ind)'!BM$6:BM$37))),ABS(-100+(100*(('07 (ind)'!BM11-MIN('07 (ind)'!BM$6:BM$37))/(MAX('07 (ind)'!BM$6:BM$37)-MIN('07 (ind)'!BM$6:BM$37))))))</f>
        <v>0</v>
      </c>
      <c r="BN12" s="75">
        <f>IF('07 (ind)'!BN$1="si",100*(('07 (ind)'!BN11-MIN('07 (ind)'!BN$6:BN$37))/(MAX('07 (ind)'!BN$6:BN$37)-MIN('07 (ind)'!BN$6:BN$37))),ABS(-100+(100*(('07 (ind)'!BN11-MIN('07 (ind)'!BN$6:BN$37))/(MAX('07 (ind)'!BN$6:BN$37)-MIN('07 (ind)'!BN$6:BN$37))))))</f>
        <v>100</v>
      </c>
      <c r="BO12" s="75">
        <f>IF('07 (ind)'!BO$1="si",100*(('07 (ind)'!BO11-MIN('07 (ind)'!BO$6:BO$37))/(MAX('07 (ind)'!BO$6:BO$37)-MIN('07 (ind)'!BO$6:BO$37))),ABS(-100+(100*(('07 (ind)'!BO11-MIN('07 (ind)'!BO$6:BO$37))/(MAX('07 (ind)'!BO$6:BO$37)-MIN('07 (ind)'!BO$6:BO$37))))))</f>
        <v>6.7710675700914287</v>
      </c>
      <c r="BP12" s="75">
        <f>IF('07 (ind)'!BP$1="si",100*(('07 (ind)'!BP11-MIN('07 (ind)'!BP$6:BP$37))/(MAX('07 (ind)'!BP$6:BP$37)-MIN('07 (ind)'!BP$6:BP$37))),ABS(-100+(100*(('07 (ind)'!BP11-MIN('07 (ind)'!BP$6:BP$37))/(MAX('07 (ind)'!BP$6:BP$37)-MIN('07 (ind)'!BP$6:BP$37))))))</f>
        <v>30.589776063534014</v>
      </c>
      <c r="BQ12" s="75">
        <f>IF('07 (ind)'!BQ$1="si",100*(('07 (ind)'!BQ11-MIN('07 (ind)'!BQ$6:BQ$37))/(MAX('07 (ind)'!BQ$6:BQ$37)-MIN('07 (ind)'!BQ$6:BQ$37))),ABS(-100+(100*(('07 (ind)'!BQ11-MIN('07 (ind)'!BQ$6:BQ$37))/(MAX('07 (ind)'!BQ$6:BQ$37)-MIN('07 (ind)'!BQ$6:BQ$37))))))</f>
        <v>36.914285361707215</v>
      </c>
      <c r="BR12" s="75">
        <f>IF('07 (ind)'!BR$1="si",100*(('07 (ind)'!BR11-MIN('07 (ind)'!BR$6:BR$37))/(MAX('07 (ind)'!BR$6:BR$37)-MIN('07 (ind)'!BR$6:BR$37))),ABS(-100+(100*(('07 (ind)'!BR11-MIN('07 (ind)'!BR$6:BR$37))/(MAX('07 (ind)'!BP$6:BP$37)-MIN('07 (ind)'!BR$6:BR$37))))))</f>
        <v>2.2736547778267142</v>
      </c>
      <c r="BS12" s="75">
        <f>IF('07 (ind)'!BS$1="si",100*(('07 (ind)'!BS11-MIN('07 (ind)'!BS$6:BS$37))/(MAX('07 (ind)'!BS$6:BS$37)-MIN('07 (ind)'!BS$6:BS$37))),ABS(-100+(100*(('07 (ind)'!BS11-MIN('07 (ind)'!BS$6:BS$37))/(MAX('07 (ind)'!BQ$6:BQ$37)-MIN('07 (ind)'!BS$6:BS$37))))))</f>
        <v>59.425780185280864</v>
      </c>
      <c r="BT12" s="75">
        <f>IF('07 (ind)'!BT$1="si",100*(('07 (ind)'!BT11-MIN('07 (ind)'!BT$6:BT$37))/(MAX('07 (ind)'!BT$6:BT$37)-MIN('07 (ind)'!BT$6:BT$37))),ABS(-100+(100*(('07 (ind)'!BT11-MIN('07 (ind)'!BT$6:BT$37))/(MAX('07 (ind)'!BR$6:BR$37)-MIN('07 (ind)'!BT$6:BT$37))))))</f>
        <v>90.973093575976122</v>
      </c>
      <c r="BU12" s="75">
        <f>IF('07 (ind)'!BU$1="si",100*(('07 (ind)'!BU11-MIN('07 (ind)'!BU$6:BU$37))/(MAX('07 (ind)'!BU$6:BU$37)-MIN('07 (ind)'!BU$6:BU$37))),ABS(-100+(100*(('07 (ind)'!BU11-MIN('07 (ind)'!BU$6:BU$37))/(MAX('07 (ind)'!BU$6:BU$37)-MIN('07 (ind)'!BU$6:BU$37))))))</f>
        <v>64.893143365983974</v>
      </c>
      <c r="BV12" s="75">
        <f>IF('07 (ind)'!BV$1="si",100*(('07 (ind)'!BV11-MIN('07 (ind)'!BV$6:BV$37))/(MAX('07 (ind)'!BV$6:BV$37)-MIN('07 (ind)'!BV$6:BV$37))),ABS(-100+(100*(('07 (ind)'!BV11-MIN('07 (ind)'!BV$6:BV$37))/(MAX('07 (ind)'!BV$6:BV$37)-MIN('07 (ind)'!BV$6:BV$37))))))</f>
        <v>59.637806995782697</v>
      </c>
      <c r="BW12" s="75">
        <f>IF('07 (ind)'!BW$1="si",100*(('07 (ind)'!BW11-MIN('07 (ind)'!BW$6:BW$37))/(MAX('07 (ind)'!BW$6:BW$37)-MIN('07 (ind)'!BW$6:BW$37))),ABS(-100+(100*(('07 (ind)'!BW11-MIN('07 (ind)'!BW$6:BW$37))/(MAX('07 (ind)'!BW$6:BW$37)-MIN('07 (ind)'!BW$6:BW$37))))))</f>
        <v>84.381152382202401</v>
      </c>
      <c r="BX12" s="75">
        <f>IF('07 (ind)'!BX$1="si",100*(('07 (ind)'!BX11-MIN('07 (ind)'!BX$6:BX$37))/(MAX('07 (ind)'!BX$6:BX$37)-MIN('07 (ind)'!BX$6:BX$37))),ABS(-100+(100*(('07 (ind)'!BX11-MIN('07 (ind)'!BX$6:BX$37))/(MAX('07 (ind)'!BX$6:BX$37)-MIN('07 (ind)'!BX$6:BX$37))))))</f>
        <v>42.629060286498103</v>
      </c>
      <c r="BY12" s="75">
        <f>IF('07 (ind)'!BY$1="si",100*(('07 (ind)'!BY11-MIN('07 (ind)'!BY$6:BY$37))/(MAX('07 (ind)'!BY$6:BY$37)-MIN('07 (ind)'!BY$6:BY$37))),ABS(-100+(100*(('07 (ind)'!BY11-MIN('07 (ind)'!BY$6:BY$37))/(MAX('07 (ind)'!BY$6:BY$37)-MIN('07 (ind)'!BY$6:BY$37))))))</f>
        <v>20.327337686307683</v>
      </c>
      <c r="BZ12" s="75">
        <f>IF('07 (ind)'!BZ$1="si",100*(('07 (ind)'!BZ11-MIN('07 (ind)'!BZ$6:BZ$37))/(MAX('07 (ind)'!BZ$6:BZ$37)-MIN('07 (ind)'!BZ$6:BZ$37))),ABS(-100+(100*(('07 (ind)'!BZ11-MIN('07 (ind)'!BZ$6:BZ$37))/(MAX('07 (ind)'!BZ$6:BZ$37)-MIN('07 (ind)'!BZ$6:BZ$37))))))</f>
        <v>94.542013573649186</v>
      </c>
      <c r="CA12" s="75">
        <f>IF('07 (ind)'!CA$1="si",100*(('07 (ind)'!CA11-MIN('07 (ind)'!CA$6:CA$37))/(MAX('07 (ind)'!CA$6:CA$37)-MIN('07 (ind)'!CA$6:CA$37))),ABS(-100+(100*(('07 (ind)'!CA11-MIN('07 (ind)'!CA$6:CA$37))/(MAX('07 (ind)'!CA$6:CA$37)-MIN('07 (ind)'!CA$6:CA$37))))))</f>
        <v>0</v>
      </c>
      <c r="CB12" s="75">
        <f>IF('07 (ind)'!CB$1="si",100*(('07 (ind)'!CB11-MIN('07 (ind)'!CB$6:CB$37))/(MAX('07 (ind)'!CB$6:CB$37)-MIN('07 (ind)'!CB$6:CB$37))),ABS(-100+(100*(('07 (ind)'!CB11-MIN('07 (ind)'!CB$6:CB$37))/(MAX('07 (ind)'!CB$6:CB$37)-MIN('07 (ind)'!CB$6:CB$37))))))</f>
        <v>64.331210191082803</v>
      </c>
      <c r="CC12" s="75">
        <f>IF('07 (ind)'!CC$1="si",100*(('07 (ind)'!CC11-MIN('07 (ind)'!CC$6:CC$37))/(MAX('07 (ind)'!CC$6:CC$37)-MIN('07 (ind)'!CC$6:CC$37))),ABS(-100+(100*(('07 (ind)'!CC11-MIN('07 (ind)'!CC$6:CC$37))/(MAX('07 (ind)'!CC$6:CC$37)-MIN('07 (ind)'!CC$6:CC$37))))))</f>
        <v>100</v>
      </c>
      <c r="CD12" s="75">
        <f>IF('07 (ind)'!CD$1="si",100*(('07 (ind)'!CD11-MIN('07 (ind)'!CD$6:CD$37))/(MAX('07 (ind)'!CD$6:CD$37)-MIN('07 (ind)'!CD$6:CD$37))),ABS(-100+(100*(('07 (ind)'!CD11-MIN('07 (ind)'!CD$6:CD$37))/(MAX('07 (ind)'!CD$6:CD$37)-MIN('07 (ind)'!CD$6:CD$37))))))</f>
        <v>2.2842295856849435</v>
      </c>
      <c r="CE12" s="75">
        <f>IF('07 (ind)'!CE$1="si",100*(('07 (ind)'!CE11-MIN('07 (ind)'!CE$6:CE$37))/(MAX('07 (ind)'!CE$6:CE$37)-MIN('07 (ind)'!CE$6:CE$37))),ABS(-100+(100*(('07 (ind)'!CE11-MIN('07 (ind)'!CE$6:CE$37))/(MAX('07 (ind)'!CE$6:CE$37)-MIN('07 (ind)'!CE$6:CE$37))))))</f>
        <v>12.182510029857596</v>
      </c>
      <c r="CF12" s="75">
        <f>IF('07 (ind)'!CF$1="si",100*(('07 (ind)'!CF11-MIN('07 (ind)'!CF$6:CF$37))/(MAX('07 (ind)'!CF$6:CF$37)-MIN('07 (ind)'!CF$6:CF$37))),ABS(-100+(100*(('07 (ind)'!CF11-MIN('07 (ind)'!CF$6:CF$37))/(MAX('07 (ind)'!CF$6:CF$37)-MIN('07 (ind)'!CF$6:CF$37))))))</f>
        <v>94.514638265724543</v>
      </c>
      <c r="CG12" s="75">
        <f>IF('07 (ind)'!CG$1="si",100*(('07 (ind)'!CG11-MIN('07 (ind)'!CG$6:CG$37))/(MAX('07 (ind)'!CG$6:CG$37)-MIN('07 (ind)'!CG$6:CG$37))),ABS(-100+(100*(('07 (ind)'!CG11-MIN('07 (ind)'!CG$6:CG$37))/(MAX('07 (ind)'!CG$6:CG$37)-MIN('07 (ind)'!CG$6:CG$37))))))</f>
        <v>50.901893157060321</v>
      </c>
      <c r="CH12" s="75">
        <f>IF('07 (ind)'!CH$1="si",100*(('07 (ind)'!CH11-MIN('07 (ind)'!CH$6:CH$37))/(MAX('07 (ind)'!CH$6:CH$37)-MIN('07 (ind)'!CH$6:CH$37))),ABS(-100+(100*(('07 (ind)'!CH11-MIN('07 (ind)'!CH$6:CH$37))/(MAX('07 (ind)'!CH$6:CH$37)-MIN('07 (ind)'!CH$6:CH$37))))))</f>
        <v>5.5473650674779176</v>
      </c>
      <c r="CI12" s="75">
        <f>IF('07 (ind)'!CI$1="si",100*(('07 (ind)'!CI11-MIN('07 (ind)'!CI$6:CI$37))/(MAX('07 (ind)'!CI$6:CI$37)-MIN('07 (ind)'!CI$6:CI$37))),ABS(-100+(100*(('07 (ind)'!CI11-MIN('07 (ind)'!CI$6:CI$37))/(MAX('07 (ind)'!CI$6:CI$37)-MIN('07 (ind)'!CI$6:CI$37))))))</f>
        <v>54.845003692482464</v>
      </c>
      <c r="CJ12" s="75">
        <f>IF('07 (ind)'!CJ$1="si",100*(('07 (ind)'!CJ11-MIN('07 (ind)'!CJ$6:CJ$37))/(MAX('07 (ind)'!CJ$6:CJ$37)-MIN('07 (ind)'!CJ$6:CJ$37))),ABS(-100+(100*(('07 (ind)'!CJ11-MIN('07 (ind)'!CJ$6:CJ$37))/(MAX('07 (ind)'!CJ$6:CJ$37)-MIN('07 (ind)'!CJ$6:CJ$37))))))</f>
        <v>35.218485282990947</v>
      </c>
      <c r="CK12" s="75">
        <f>IF('07 (ind)'!CK$1="si",100*(('07 (ind)'!CK11-MIN('07 (ind)'!CK$6:CK$37))/(MAX('07 (ind)'!CK$6:CK$37)-MIN('07 (ind)'!CK$6:CK$37))),ABS(-100+(100*(('07 (ind)'!CK11-MIN('07 (ind)'!CK$6:CK$37))/(MAX('07 (ind)'!CK$6:CK$37)-MIN('07 (ind)'!CK$6:CK$37))))))</f>
        <v>26.660819349769543</v>
      </c>
      <c r="CL12" s="75">
        <f>IF('07 (ind)'!CL$1="si",100*(('07 (ind)'!CL11-MIN('07 (ind)'!CL$6:CL$37))/(MAX('07 (ind)'!CL$6:CL$37)-MIN('07 (ind)'!CL$6:CL$37))),ABS(-100+(100*(('07 (ind)'!CL11-MIN('07 (ind)'!CL$6:CL$37))/(MAX('07 (ind)'!CL$6:CL$37)-MIN('07 (ind)'!CL$6:CL$37))))))</f>
        <v>100</v>
      </c>
      <c r="CM12" s="75">
        <f>IF('07 (ind)'!CM$1="si",100*(('07 (ind)'!CM11-MIN('07 (ind)'!CM$6:CM$37))/(MAX('07 (ind)'!CM$6:CM$37)-MIN('07 (ind)'!CM$6:CM$37))),ABS(-100+(100*(('07 (ind)'!CM11-MIN('07 (ind)'!CM$6:CM$37))/(MAX('07 (ind)'!CM$6:CM$37)-MIN('07 (ind)'!CM$6:CM$37))))))</f>
        <v>5.0117001404379087</v>
      </c>
    </row>
    <row r="13" spans="1:91">
      <c r="A13" s="18" t="s">
        <v>212</v>
      </c>
      <c r="B13" s="87">
        <f>IF('07 (ind)'!B$1="si",100*(('07 (ind)'!B12-MIN('07 (ind)'!B$6:B$37))/(MAX('07 (ind)'!B$6:B$37)-MIN('07 (ind)'!B$6:B$37))),ABS(-100+(100*(('07 (ind)'!B12-MIN('07 (ind)'!B$6:B$37))/(MAX('07 (ind)'!B$6:B$37)-MIN('07 (ind)'!B$6:B$37))))))</f>
        <v>15.252843485549091</v>
      </c>
      <c r="C13" s="87">
        <f>IF('07 (ind)'!C$1="si",100*(('07 (ind)'!C12-MIN('07 (ind)'!C$6:C$37))/(MAX('07 (ind)'!C$6:C$37)-MIN('07 (ind)'!C$6:C$37))),ABS(-100+(100*(('07 (ind)'!C12-MIN('07 (ind)'!C$6:C$37))/(MAX('07 (ind)'!C$6:C$37)-MIN('07 (ind)'!C$6:C$37))))))</f>
        <v>64.200328366065492</v>
      </c>
      <c r="D13" s="87">
        <f>IF('07 (ind)'!D$1="si",100*(('07 (ind)'!D12-MIN('07 (ind)'!D$6:D$37))/(MAX('07 (ind)'!D$6:D$37)-MIN('07 (ind)'!D$6:D$37))),ABS(-100+(100*(('07 (ind)'!D12-MIN('07 (ind)'!D$6:D$37))/(MAX('07 (ind)'!D$6:D$37)-MIN('07 (ind)'!D$6:D$37))))))</f>
        <v>74.045762523542265</v>
      </c>
      <c r="E13" s="87">
        <f>IF('07 (ind)'!E$1="si",100*(('07 (ind)'!E12-MIN('07 (ind)'!E$6:E$37))/(MAX('07 (ind)'!E$6:E$37)-MIN('07 (ind)'!E$6:E$37))),ABS(-100+(100*(('07 (ind)'!E12-MIN('07 (ind)'!E$6:E$37))/(MAX('07 (ind)'!E$6:E$37)-MIN('07 (ind)'!E$6:E$37))))))</f>
        <v>48.694677108131877</v>
      </c>
      <c r="F13" s="87">
        <f>IF('07 (ind)'!F$1="si",100*(('07 (ind)'!F12-MIN('07 (ind)'!F$6:F$37))/(MAX('07 (ind)'!F$6:F$37)-MIN('07 (ind)'!F$6:F$37))),ABS(-100+(100*(('07 (ind)'!F12-MIN('07 (ind)'!F$6:F$37))/(MAX('07 (ind)'!F$6:F$37)-MIN('07 (ind)'!F$6:F$37))))))</f>
        <v>55.902777777777779</v>
      </c>
      <c r="G13" s="87">
        <f>IF('07 (ind)'!G$1="si",100*(('07 (ind)'!G12-MIN('07 (ind)'!G$6:G$37))/(MAX('07 (ind)'!G$6:G$37)-MIN('07 (ind)'!G$6:G$37))),ABS(-100+(100*(('07 (ind)'!G12-MIN('07 (ind)'!G$6:G$37))/(MAX('07 (ind)'!G$6:G$37)-MIN('07 (ind)'!G$6:G$37))))))</f>
        <v>65.600000000000009</v>
      </c>
      <c r="H13" s="87">
        <f>IF('07 (ind)'!H$1="si",100*(('07 (ind)'!H12-MIN('07 (ind)'!H$6:H$37))/(MAX('07 (ind)'!H$6:H$37)-MIN('07 (ind)'!H$6:H$37))),ABS(-100+(100*(('07 (ind)'!H12-MIN('07 (ind)'!H$6:H$37))/(MAX('07 (ind)'!H$6:H$37)-MIN('07 (ind)'!H$6:H$37))))))</f>
        <v>39.108910891089081</v>
      </c>
      <c r="I13" s="87">
        <f>IF('07 (ind)'!I$1="si",100*(('07 (ind)'!I12-MIN('07 (ind)'!I$6:I$37))/(MAX('07 (ind)'!I$6:I$37)-MIN('07 (ind)'!I$6:I$37))),ABS(-100+(100*(('07 (ind)'!I12-MIN('07 (ind)'!I$6:I$37))/(MAX('07 (ind)'!I$6:I$37)-MIN('07 (ind)'!I$6:I$37))))))</f>
        <v>86.421499292786422</v>
      </c>
      <c r="J13" s="87">
        <f>IF('07 (ind)'!J$1="si",100*(('07 (ind)'!J12-MIN('07 (ind)'!J$6:J$37))/(MAX('07 (ind)'!J$6:J$37)-MIN('07 (ind)'!J$6:J$37))),ABS(-100+(100*(('07 (ind)'!J12-MIN('07 (ind)'!J$6:J$37))/(MAX('07 (ind)'!J$6:J$37)-MIN('07 (ind)'!J$6:J$37))))))</f>
        <v>10.253164556962025</v>
      </c>
      <c r="K13" s="87">
        <f>IF('07 (ind)'!K$1="si",100*(('07 (ind)'!K12-MIN('07 (ind)'!K$6:K$37))/(MAX('07 (ind)'!K$6:K$37)-MIN('07 (ind)'!K$6:K$37))),ABS(-100+(100*(('07 (ind)'!K12-MIN('07 (ind)'!K$6:K$37))/(MAX('07 (ind)'!K$6:K$37)-MIN('07 (ind)'!K$6:K$37))))))</f>
        <v>90.778678614599357</v>
      </c>
      <c r="L13" s="87">
        <f>IF('07 (ind)'!L$1="si",100*(('07 (ind)'!L12-MIN('07 (ind)'!L$6:L$37))/(MAX('07 (ind)'!L$6:L$37)-MIN('07 (ind)'!L$6:L$37))),ABS(-100+(100*(('07 (ind)'!L12-MIN('07 (ind)'!L$6:L$37))/(MAX('07 (ind)'!L$6:L$37)-MIN('07 (ind)'!L$6:L$37))))))</f>
        <v>91.497570142388128</v>
      </c>
      <c r="M13" s="87">
        <f>IF('07 (ind)'!M$1="si",100*(('07 (ind)'!M12-MIN('07 (ind)'!M$6:M$37))/(MAX('07 (ind)'!M$6:M$37)-MIN('07 (ind)'!M$6:M$37))),ABS(-100+(100*(('07 (ind)'!M12-MIN('07 (ind)'!M$6:M$37))/(MAX('07 (ind)'!M$6:M$37)-MIN('07 (ind)'!M$6:M$37))))))</f>
        <v>100</v>
      </c>
      <c r="N13" s="87">
        <f>IF('07 (ind)'!N$1="si",100*(('07 (ind)'!N12-MIN('07 (ind)'!N$6:N$37))/(MAX('07 (ind)'!N$6:N$37)-MIN('07 (ind)'!N$6:N$37))),ABS(-100+(100*(('07 (ind)'!N12-MIN('07 (ind)'!N$6:N$37))/(MAX('07 (ind)'!N$6:N$37)-MIN('07 (ind)'!N$6:N$37))))))</f>
        <v>0</v>
      </c>
      <c r="O13" s="87">
        <f>IF('07 (ind)'!O$1="si",100*(('07 (ind)'!O12-MIN('07 (ind)'!O$6:O$37))/(MAX('07 (ind)'!O$6:O$37)-MIN('07 (ind)'!O$6:O$37))),ABS(-100+(100*(('07 (ind)'!O12-MIN('07 (ind)'!O$6:O$37))/(MAX('07 (ind)'!O$6:O$37)-MIN('07 (ind)'!O$6:O$37))))))</f>
        <v>92.307692307692307</v>
      </c>
      <c r="P13" s="87">
        <f>IF('07 (ind)'!P$1="si",100*(('07 (ind)'!P12-MIN('07 (ind)'!P$6:P$37))/(MAX('07 (ind)'!P$6:P$37)-MIN('07 (ind)'!P$6:P$37))),ABS(-100+(100*(('07 (ind)'!P12-MIN('07 (ind)'!P$6:P$37))/(MAX('07 (ind)'!P$6:P$37)-MIN('07 (ind)'!P$6:P$37))))))</f>
        <v>11.34440030007918</v>
      </c>
      <c r="Q13" s="87">
        <f>IF('07 (ind)'!Q$1="si",100*(('07 (ind)'!Q12-MIN('07 (ind)'!Q$6:Q$37))/(MAX('07 (ind)'!Q$6:Q$37)-MIN('07 (ind)'!Q$6:Q$37))),ABS(-100+(100*(('07 (ind)'!Q12-MIN('07 (ind)'!Q$6:Q$37))/(MAX('07 (ind)'!Q$6:Q$37)-MIN('07 (ind)'!Q$6:Q$37))))))</f>
        <v>14.851219234416135</v>
      </c>
      <c r="R13" s="87">
        <f>IF('07 (ind)'!R$1="si",100*(('07 (ind)'!R12-MIN('07 (ind)'!R$6:R$37))/(MAX('07 (ind)'!R$6:R$37)-MIN('07 (ind)'!R$6:R$37))),ABS(-100+(100*(('07 (ind)'!R12-MIN('07 (ind)'!R$6:R$37))/(MAX('07 (ind)'!R$6:R$37)-MIN('07 (ind)'!R$6:R$37))))))</f>
        <v>0.13213399545691276</v>
      </c>
      <c r="S13" s="75">
        <f>ABS(ABS(('07 (ind)'!S12-((MAX('07 (ind)'!S$6:S$37)+MIN('07 (ind)'!S$6:S$37))/2))/(((MAX('07 (ind)'!S$6:S$37)+MIN('07 (ind)'!S$6:S$37))/2)-MAX('07 (ind)'!S$6:S$37))*100)-100)</f>
        <v>91.66303535019405</v>
      </c>
      <c r="T13" s="75">
        <f>IF('07 (ind)'!T$1="si",100*(('07 (ind)'!T12-MIN('07 (ind)'!T$6:T$37))/(MAX('07 (ind)'!T$6:T$37)-MIN('07 (ind)'!T$6:T$37))),ABS(-100+(100*(('07 (ind)'!T12-MIN('07 (ind)'!T$6:T$37))/(MAX('07 (ind)'!T$6:T$37)-MIN('07 (ind)'!T$6:T$37))))))</f>
        <v>24.687880633373929</v>
      </c>
      <c r="U13" s="75">
        <f>IF('07 (ind)'!U$1="si",100*(('07 (ind)'!U12-MIN('07 (ind)'!U$6:U$37))/(MAX('07 (ind)'!U$6:U$37)-MIN('07 (ind)'!U$6:U$37))),ABS(-100+(100*(('07 (ind)'!U12-MIN('07 (ind)'!U$6:U$37))/(MAX('07 (ind)'!U$6:U$37)-MIN('07 (ind)'!U$6:U$37))))))</f>
        <v>75</v>
      </c>
      <c r="V13" s="75">
        <f>IF('07 (ind)'!V$1="si",100*(('07 (ind)'!V12-MIN('07 (ind)'!V$6:V$37))/(MAX('07 (ind)'!V$6:V$37)-MIN('07 (ind)'!V$6:V$37))),ABS(-100+(100*(('07 (ind)'!V12-MIN('07 (ind)'!V$6:V$37))/(MAX('07 (ind)'!V$6:V$37)-MIN('07 (ind)'!V$6:V$37))))))</f>
        <v>94.475138121546962</v>
      </c>
      <c r="W13" s="75">
        <f>IF('07 (ind)'!W$1="si",100*(('07 (ind)'!W12-MIN('07 (ind)'!W$6:W$37))/(MAX('07 (ind)'!W$6:W$37)-MIN('07 (ind)'!W$6:W$37))),ABS(-100+(100*(('07 (ind)'!W12-MIN('07 (ind)'!W$6:W$37))/(MAX('07 (ind)'!W$6:W$37)-MIN('07 (ind)'!W$6:W$37))))))</f>
        <v>71.299318043708212</v>
      </c>
      <c r="X13" s="75">
        <f>IF('07 (ind)'!X$1="si",100*(('07 (ind)'!X12-MIN('07 (ind)'!X$6:X$37))/(MAX('07 (ind)'!X$6:X$37)-MIN('07 (ind)'!X$6:X$37))),ABS(-100+(100*(('07 (ind)'!X12-MIN('07 (ind)'!X$6:X$37))/(MAX('07 (ind)'!X$6:X$37)-MIN('07 (ind)'!X$6:X$37))))))</f>
        <v>84.15350192375341</v>
      </c>
      <c r="Y13" s="75">
        <f>IF('07 (ind)'!Y$1="si",100*(('07 (ind)'!Y12-MIN('07 (ind)'!Y$6:Y$37))/(MAX('07 (ind)'!Y$6:Y$37)-MIN('07 (ind)'!Y$6:Y$37))),ABS(-100+(100*(('07 (ind)'!Y12-MIN('07 (ind)'!Y$6:Y$37))/(MAX('07 (ind)'!Y$6:Y$37)-MIN('07 (ind)'!Y$6:Y$37))))))</f>
        <v>87.388112067637636</v>
      </c>
      <c r="Z13" s="75">
        <f>IF('07 (ind)'!Z$1="si",100*(('07 (ind)'!Z12-MIN('07 (ind)'!Z$6:Z$37))/(MAX('07 (ind)'!Z$6:Z$37)-MIN('07 (ind)'!Z$6:Z$37))),ABS(-100+(100*(('07 (ind)'!Z12-MIN('07 (ind)'!Z$6:Z$37))/(MAX('07 (ind)'!Z$6:Z$37)-MIN('07 (ind)'!Z$6:Z$37))))))</f>
        <v>86.566314862532536</v>
      </c>
      <c r="AA13" s="75">
        <f>IF('07 (ind)'!AA$1="si",100*(('07 (ind)'!AA12-MIN('07 (ind)'!AA$6:AA$37))/(MAX('07 (ind)'!AA$6:AA$37)-MIN('07 (ind)'!AA$6:AA$37))),ABS(-100+(100*(('07 (ind)'!AA12-MIN('07 (ind)'!AA$6:AA$37))/(MAX('07 (ind)'!AA$6:AA$37)-MIN('07 (ind)'!AA$6:AA$37))))))</f>
        <v>81.262137900088703</v>
      </c>
      <c r="AB13" s="75">
        <f>IF('07 (ind)'!AB$1="si",100*(('07 (ind)'!AB12-MIN('07 (ind)'!AB$6:AB$37))/(MAX('07 (ind)'!AB$6:AB$37)-MIN('07 (ind)'!AB$6:AB$37))),ABS(-100+(100*(('07 (ind)'!AB12-MIN('07 (ind)'!AB$6:AB$37))/(MAX('07 (ind)'!AB$6:AB$37)-MIN('07 (ind)'!AB$6:AB$37))))))</f>
        <v>72.266694381293235</v>
      </c>
      <c r="AC13" s="75">
        <f>IF('07 (ind)'!AC$1="si",100*(('07 (ind)'!AC12-MIN('07 (ind)'!AC$6:AC$37))/(MAX('07 (ind)'!AC$6:AC$37)-MIN('07 (ind)'!AC$6:AC$37))),ABS(-100+(100*(('07 (ind)'!AC12-MIN('07 (ind)'!AC$6:AC$37))/(MAX('07 (ind)'!AC$6:AC$37)-MIN('07 (ind)'!AC$6:AC$37))))))</f>
        <v>83.827911637038625</v>
      </c>
      <c r="AD13" s="75">
        <f>IF('07 (ind)'!AD$1="si",100*(('07 (ind)'!AD12-MIN('07 (ind)'!AD$6:AD$37))/(MAX('07 (ind)'!AD$6:AD$37)-MIN('07 (ind)'!AD$6:AD$37))),ABS(-100+(100*(('07 (ind)'!AD12-MIN('07 (ind)'!AD$6:AD$37))/(MAX('07 (ind)'!AD$6:AD$37)-MIN('07 (ind)'!AD$6:AD$37))))))</f>
        <v>39.125022095381063</v>
      </c>
      <c r="AE13" s="75">
        <f>IF('07 (ind)'!AE$1="si",100*(('07 (ind)'!AE12-MIN('07 (ind)'!AE$6:AE$37))/(MAX('07 (ind)'!AE$6:AE$37)-MIN('07 (ind)'!AE$6:AE$37))),ABS(-100+(100*(('07 (ind)'!AE12-MIN('07 (ind)'!AE$6:AE$37))/(MAX('07 (ind)'!AE$6:AE$37)-MIN('07 (ind)'!AE$6:AE$37))))))</f>
        <v>19.918985642133105</v>
      </c>
      <c r="AF13" s="75">
        <f>IF('07 (ind)'!AF$1="si",100*(('07 (ind)'!AF12-MIN('07 (ind)'!AF$6:AF$37))/(MAX('07 (ind)'!AF$6:AF$37)-MIN('07 (ind)'!AF$6:AF$37))),ABS(-100+(100*(('07 (ind)'!AF12-MIN('07 (ind)'!AF$6:AF$37))/(MAX('07 (ind)'!AF$6:AF$37)-MIN('07 (ind)'!AF$6:AF$37))))))</f>
        <v>87.724555500046364</v>
      </c>
      <c r="AG13" s="75">
        <f>IF('07 (ind)'!AG$1="si",100*(('07 (ind)'!AG12-MIN('07 (ind)'!AG$6:AG$37))/(MAX('07 (ind)'!AG$6:AG$37)-MIN('07 (ind)'!AG$6:AG$37))),ABS(-100+(100*(('07 (ind)'!AG12-MIN('07 (ind)'!AG$6:AG$37))/(MAX('07 (ind)'!AG$6:AG$37)-MIN('07 (ind)'!AG$6:AG$37))))))</f>
        <v>0</v>
      </c>
      <c r="AH13" s="75">
        <f>IF('07 (ind)'!AH$1="si",100*(('07 (ind)'!AH12-MIN('07 (ind)'!AH$6:AH$37))/(MAX('07 (ind)'!AH$6:AH$37)-MIN('07 (ind)'!AH$6:AH$37))),ABS(-100+(100*(('07 (ind)'!AH12-MIN('07 (ind)'!AH$6:AH$37))/(MAX('07 (ind)'!AH$6:AH$37)-MIN('07 (ind)'!AH$6:AH$37))))))</f>
        <v>56.024096385542144</v>
      </c>
      <c r="AI13" s="75">
        <f>IF('07 (ind)'!AI$1="si",100*(('07 (ind)'!AI12-MIN('07 (ind)'!AI$6:AI$37))/(MAX('07 (ind)'!AI$6:AI$37)-MIN('07 (ind)'!AI$6:AI$37))),ABS(-100+(100*(('07 (ind)'!AI12-MIN('07 (ind)'!AI$6:AI$37))/(MAX('07 (ind)'!AI$6:AI$37)-MIN('07 (ind)'!AI$6:AI$37))))))</f>
        <v>6.7841708796300555</v>
      </c>
      <c r="AJ13" s="75">
        <f>IF('07 (ind)'!AJ$1="si",100*(('07 (ind)'!AJ12-MIN('07 (ind)'!AJ$6:AJ$37))/(MAX('07 (ind)'!AJ$6:AJ$37)-MIN('07 (ind)'!AJ$6:AJ$37))),ABS(-100+(100*(('07 (ind)'!AJ12-MIN('07 (ind)'!AJ$6:AJ$37))/(MAX('07 (ind)'!AJ$6:AJ$37)-MIN('07 (ind)'!AJ$6:AJ$37))))))</f>
        <v>64.025856631764029</v>
      </c>
      <c r="AK13" s="75">
        <f>IF('07 (ind)'!AK$1="si",100*(('07 (ind)'!AK12-MIN('07 (ind)'!AK$6:AK$37))/(MAX('07 (ind)'!AK$6:AK$37)-MIN('07 (ind)'!AK$6:AK$37))),ABS(-100+(100*(('07 (ind)'!AK12-MIN('07 (ind)'!AK$6:AK$37))/(MAX('07 (ind)'!AK$6:AK$37)-MIN('07 (ind)'!AK$6:AK$37))))))</f>
        <v>14.773788125233947</v>
      </c>
      <c r="AL13" s="75">
        <f>IF('07 (ind)'!AL$1="si",100*(('07 (ind)'!AL12-MIN('07 (ind)'!AL$6:AL$37))/(MAX('07 (ind)'!AL$6:AL$37)-MIN('07 (ind)'!AL$6:AL$37))),ABS(-100+(100*(('07 (ind)'!AL12-MIN('07 (ind)'!AL$6:AL$37))/(MAX('07 (ind)'!AL$6:AL$37)-MIN('07 (ind)'!AL$6:AL$37))))))</f>
        <v>100</v>
      </c>
      <c r="AM13" s="75">
        <f>IF('07 (ind)'!AM$1="si",100*(('07 (ind)'!AM12-MIN('07 (ind)'!AM$6:AM$37))/(MAX('07 (ind)'!AM$6:AM$37)-MIN('07 (ind)'!AM$6:AM$37))),ABS(-100+(100*(('07 (ind)'!AM12-MIN('07 (ind)'!AM$6:AM$37))/(MAX('07 (ind)'!AM$6:AM$37)-MIN('07 (ind)'!AM$6:AM$37))))))</f>
        <v>95.935396587685929</v>
      </c>
      <c r="AN13" s="75">
        <f>IF('07 (ind)'!AN$1="si",100*(('07 (ind)'!AN12-MIN('07 (ind)'!AN$6:AN$37))/(MAX('07 (ind)'!AN$6:AN$37)-MIN('07 (ind)'!AN$6:AN$37))),ABS(-100+(100*(('07 (ind)'!AN12-MIN('07 (ind)'!AN$6:AN$37))/(MAX('07 (ind)'!AN$6:AN$37)-MIN('07 (ind)'!AN$6:AN$37))))))</f>
        <v>55.257283693542171</v>
      </c>
      <c r="AO13" s="75">
        <f>IF('07 (ind)'!AO$1="si",100*(('07 (ind)'!AO12-MIN('07 (ind)'!AO$6:AO$37))/(MAX('07 (ind)'!AO$6:AO$37)-MIN('07 (ind)'!AO$6:AO$37))),ABS(-100+(100*(('07 (ind)'!AO12-MIN('07 (ind)'!AO$6:AO$37))/(MAX('07 (ind)'!AO$6:AO$37)-MIN('07 (ind)'!AO$6:AO$37))))))</f>
        <v>60.971598387173643</v>
      </c>
      <c r="AP13" s="75">
        <f>IF('07 (ind)'!AP$1="si",100*(('07 (ind)'!AP12-MIN('07 (ind)'!AP$6:AP$37))/(MAX('07 (ind)'!AP$6:AP$37)-MIN('07 (ind)'!AP$6:AP$37))),ABS(-100+(100*(('07 (ind)'!AP12-MIN('07 (ind)'!AP$6:AP$37))/(MAX('07 (ind)'!AP$6:AP$37)-MIN('07 (ind)'!AP$6:AP$37))))))</f>
        <v>95.931882686849576</v>
      </c>
      <c r="AQ13" s="75">
        <f>IF('07 (ind)'!AQ$1="si",100*(('07 (ind)'!AQ12-MIN('07 (ind)'!AQ$6:AQ$37))/(MAX('07 (ind)'!AQ$6:AQ$37)-MIN('07 (ind)'!AQ$6:AQ$37))),ABS(-100+(100*(('07 (ind)'!AQ12-MIN('07 (ind)'!AQ$6:AQ$37))/(MAX('07 (ind)'!AQ$6:AQ$37)-MIN('07 (ind)'!AQ$6:AQ$37))))))</f>
        <v>18.967227987880644</v>
      </c>
      <c r="AR13" s="75">
        <f>IF('07 (ind)'!AR$1="si",100*(('07 (ind)'!AR12-MIN('07 (ind)'!AR$6:AR$37))/(MAX('07 (ind)'!AR$6:AR$37)-MIN('07 (ind)'!AR$6:AR$37))),ABS(-100+(100*(('07 (ind)'!AR12-MIN('07 (ind)'!AR$6:AR$37))/(MAX('07 (ind)'!AR$6:AR$37)-MIN('07 (ind)'!AR$6:AR$37))))))</f>
        <v>43.796535088558301</v>
      </c>
      <c r="AS13" s="75">
        <f>IF('07 (ind)'!AS$1="si",100*(('07 (ind)'!AS12-MIN('07 (ind)'!AS$6:AS$37))/(MAX('07 (ind)'!AS$6:AS$37)-MIN('07 (ind)'!AS$6:AS$37))),ABS(-100+(100*(('07 (ind)'!AS12-MIN('07 (ind)'!AS$6:AS$37))/(MAX('07 (ind)'!AS$6:AS$37)-MIN('07 (ind)'!AS$6:AS$37))))))</f>
        <v>75.517241379310349</v>
      </c>
      <c r="AT13" s="75">
        <f>IF('07 (ind)'!AT$1="si",100*(('07 (ind)'!AT12-MIN('07 (ind)'!AT$6:AT$37))/(MAX('07 (ind)'!AT$6:AT$37)-MIN('07 (ind)'!AT$6:AT$37))),ABS(-100+(100*(('07 (ind)'!AT12-MIN('07 (ind)'!AT$6:AT$37))/(MAX('07 (ind)'!AT$6:AT$37)-MIN('07 (ind)'!AT$6:AT$37))))))</f>
        <v>100</v>
      </c>
      <c r="AU13" s="75">
        <f>IF('07 (ind)'!AU$1="si",100*(('07 (ind)'!AU12-MIN('07 (ind)'!AU$6:AU$37))/(MAX('07 (ind)'!AU$6:AU$37)-MIN('07 (ind)'!AU$6:AU$37))),ABS(-100+(100*(('07 (ind)'!AU12-MIN('07 (ind)'!AU$6:AU$37))/(MAX('07 (ind)'!AU$6:AU$37)-MIN('07 (ind)'!AU$6:AU$37))))))</f>
        <v>41.522491349480973</v>
      </c>
      <c r="AV13" s="75">
        <f>IF('07 (ind)'!AV$1="si",100*(('07 (ind)'!AV12-MIN('07 (ind)'!AV$6:AV$37))/(MAX('07 (ind)'!AV$6:AV$37)-MIN('07 (ind)'!AV$6:AV$37))),ABS(-100+(100*(('07 (ind)'!AV12-MIN('07 (ind)'!AV$6:AV$37))/(MAX('07 (ind)'!AV$6:AV$37)-MIN('07 (ind)'!AV$6:AV$37))))))</f>
        <v>50.779896013864821</v>
      </c>
      <c r="AW13" s="75">
        <f>IF('07 (ind)'!AW$1="si",100*(('07 (ind)'!AW12-MIN('07 (ind)'!AW$6:AW$37))/(MAX('07 (ind)'!AW$6:AW$37)-MIN('07 (ind)'!AW$6:AW$37))),ABS(-100+(100*(('07 (ind)'!AW12-MIN('07 (ind)'!AW$6:AW$37))/(MAX('07 (ind)'!AW$6:AW$37)-MIN('07 (ind)'!AW$6:AW$37))))))</f>
        <v>0</v>
      </c>
      <c r="AX13" s="75">
        <f>IF('07 (ind)'!AX$1="si",100*(('07 (ind)'!AX12-MIN('07 (ind)'!AX$6:AX$37))/(MAX('07 (ind)'!AX$6:AX$37)-MIN('07 (ind)'!AX$6:AX$37))),ABS(-100+(100*(('07 (ind)'!AX12-MIN('07 (ind)'!AX$6:AX$37))/(MAX('07 (ind)'!AX$6:AX$37)-MIN('07 (ind)'!AX$6:AX$37))))))</f>
        <v>18.896372128931187</v>
      </c>
      <c r="AY13" s="75">
        <f>IF('07 (ind)'!AY$1="si",100*(('07 (ind)'!AY12-MIN('07 (ind)'!AY$6:AY$37))/(MAX('07 (ind)'!AY$6:AY$37)-MIN('07 (ind)'!AY$6:AY$37))),ABS(-100+(100*(('07 (ind)'!AY12-MIN('07 (ind)'!AY$6:AY$37))/(MAX('07 (ind)'!AY$6:AY$37)-MIN('07 (ind)'!AY$6:AY$37))))))</f>
        <v>72.978116079923907</v>
      </c>
      <c r="AZ13" s="75">
        <f>IF('07 (ind)'!AZ$1="si",100*(('07 (ind)'!AZ12-MIN('07 (ind)'!AZ$6:AZ$37))/(MAX('07 (ind)'!AZ$6:AZ$37)-MIN('07 (ind)'!AZ$6:AZ$37))),ABS(-100+(100*(('07 (ind)'!AZ12-MIN('07 (ind)'!AZ$6:AZ$37))/(MAX('07 (ind)'!AZ$6:AZ$37)-MIN('07 (ind)'!AZ$6:AZ$37))))))</f>
        <v>63.826453906013882</v>
      </c>
      <c r="BA13" s="75">
        <f>IF('07 (ind)'!BA$1="si",100*(('07 (ind)'!BA12-MIN('07 (ind)'!BA$6:BA$37))/(MAX('07 (ind)'!BA$6:BA$37)-MIN('07 (ind)'!BA$6:BA$37))),ABS(-100+(100*(('07 (ind)'!BA12-MIN('07 (ind)'!BA$6:BA$37))/(MAX('07 (ind)'!BA$6:BA$37)-MIN('07 (ind)'!BA$6:BA$37))))))</f>
        <v>6.8395268608993423</v>
      </c>
      <c r="BB13" s="75">
        <f>IF('07 (ind)'!BB$1="si",100*(('07 (ind)'!BB12-MIN('07 (ind)'!BB$6:BB$37))/(MAX('07 (ind)'!BB$6:BB$37)-MIN('07 (ind)'!BB$6:BB$37))),ABS(-100+(100*(('07 (ind)'!BB12-MIN('07 (ind)'!BB$6:BB$37))/(MAX('07 (ind)'!BB$6:BB$37)-MIN('07 (ind)'!BB$6:BB$37))))))</f>
        <v>60.855466835250638</v>
      </c>
      <c r="BC13" s="75">
        <f>IF('07 (ind)'!BC$1="si",100*(('07 (ind)'!BC12-MIN('07 (ind)'!BC$6:BC$37))/(MAX('07 (ind)'!BC$6:BC$37)-MIN('07 (ind)'!BC$6:BC$37))),ABS(-100+(100*(('07 (ind)'!BC12-MIN('07 (ind)'!BC$6:BC$37))/(MAX('07 (ind)'!BC$6:BC$37)-MIN('07 (ind)'!BC$6:BC$37))))))</f>
        <v>30.353799002574277</v>
      </c>
      <c r="BD13" s="75">
        <f>IF('07 (ind)'!BD$1="si",100*(('07 (ind)'!BD12-MIN('07 (ind)'!BD$6:BD$37))/(MAX('07 (ind)'!BD$6:BD$37)-MIN('07 (ind)'!BD$6:BD$37))),ABS(-100+(100*(('07 (ind)'!BD12-MIN('07 (ind)'!BD$6:BD$37))/(MAX('07 (ind)'!BD$6:BD$37)-MIN('07 (ind)'!BD$6:BD$37))))))</f>
        <v>54.77067945570392</v>
      </c>
      <c r="BE13" s="75">
        <f>IF('07 (ind)'!BE$1="si",100*(('07 (ind)'!BE12-MIN('07 (ind)'!BE$6:BE$37))/(MAX('07 (ind)'!BE$6:BE$37)-MIN('07 (ind)'!BE$6:BE$37))),ABS(-100+(100*(('07 (ind)'!BE12-MIN('07 (ind)'!BE$6:BE$37))/(MAX('07 (ind)'!BE$6:BE$37)-MIN('07 (ind)'!BE$6:BE$37))))))</f>
        <v>55.399719495091169</v>
      </c>
      <c r="BF13" s="75">
        <f>IF('07 (ind)'!BF$1="si",100*(('07 (ind)'!BF12-MIN('07 (ind)'!BF$6:BF$37))/(MAX('07 (ind)'!BF$6:BF$37)-MIN('07 (ind)'!BF$6:BF$37))),ABS(-100+(100*(('07 (ind)'!BF12-MIN('07 (ind)'!BF$6:BF$37))/(MAX('07 (ind)'!BF$6:BF$37)-MIN('07 (ind)'!BF$6:BF$37))))))</f>
        <v>34.622479222340196</v>
      </c>
      <c r="BG13" s="75">
        <f>IF('07 (ind)'!BG$1="si",100*(('07 (ind)'!BG12-MIN('07 (ind)'!BG$6:BG$37))/(MAX('07 (ind)'!BG$6:BG$37)-MIN('07 (ind)'!BG$6:BG$37))),ABS(-100+(100*(('07 (ind)'!BG12-MIN('07 (ind)'!BG$6:BG$37))/(MAX('07 (ind)'!BG$6:BG$37)-MIN('07 (ind)'!BG$6:BG$37))))))</f>
        <v>18.594920689300835</v>
      </c>
      <c r="BH13" s="75">
        <f>IF('07 (ind)'!BH$1="si",100*(('07 (ind)'!BH12-MIN('07 (ind)'!BH$6:BH$37))/(MAX('07 (ind)'!BH$6:BH$37)-MIN('07 (ind)'!BH$6:BH$37))),ABS(-100+(100*(('07 (ind)'!BH12-MIN('07 (ind)'!BH$6:BH$37))/(MAX('07 (ind)'!BH$6:BH$37)-MIN('07 (ind)'!BH$6:BH$37))))))</f>
        <v>36.461168621244106</v>
      </c>
      <c r="BI13" s="75">
        <f>IF('07 (ind)'!BI$1="si",100*(('07 (ind)'!BI12-MIN('07 (ind)'!BI$6:BI$37))/(MAX('07 (ind)'!BI$6:BI$37)-MIN('07 (ind)'!BI$6:BI$37))),ABS(-100+(100*(('07 (ind)'!BI12-MIN('07 (ind)'!BI$6:BI$37))/(MAX('07 (ind)'!BI$6:BI$37)-MIN('07 (ind)'!BI$6:BI$37))))))</f>
        <v>87.854180673150324</v>
      </c>
      <c r="BJ13" s="75">
        <f>IF('07 (ind)'!BJ$1="si",100*(('07 (ind)'!BJ12-MIN('07 (ind)'!BJ$6:BJ$37))/(MAX('07 (ind)'!BJ$6:BJ$37)-MIN('07 (ind)'!BJ$6:BJ$37))),ABS(-100+(100*(('07 (ind)'!BJ12-MIN('07 (ind)'!BJ$6:BJ$37))/(MAX('07 (ind)'!BJ$6:BJ$37)-MIN('07 (ind)'!BJ$6:BJ$37))))))</f>
        <v>1.27719549682295E-3</v>
      </c>
      <c r="BK13" s="75">
        <f>IF('07 (ind)'!BK$1="si",100*(('07 (ind)'!BK12-MIN('07 (ind)'!BK$6:BK$37))/(MAX('07 (ind)'!BK$6:BK$37)-MIN('07 (ind)'!BK$6:BK$37))),ABS(-100+(100*(('07 (ind)'!BK12-MIN('07 (ind)'!BK$6:BK$37))/(MAX('07 (ind)'!BK$6:BK$37)-MIN('07 (ind)'!BK$6:BK$37))))))</f>
        <v>7.1243636425040666</v>
      </c>
      <c r="BL13" s="75">
        <f>IF('07 (ind)'!BL$1="si",100*(('07 (ind)'!BL12-MIN('07 (ind)'!BL$6:BL$37))/(MAX('07 (ind)'!BL$6:BL$37)-MIN('07 (ind)'!BL$6:BL$37))),ABS(-100+(100*(('07 (ind)'!BL12-MIN('07 (ind)'!BL$6:BL$37))/(MAX('07 (ind)'!BL$6:BL$37)-MIN('07 (ind)'!BL$6:BL$37))))))</f>
        <v>14.166666666666666</v>
      </c>
      <c r="BM13" s="75">
        <f>IF('07 (ind)'!BM$1="si",100*(('07 (ind)'!BM12-MIN('07 (ind)'!BM$6:BM$37))/(MAX('07 (ind)'!BM$6:BM$37)-MIN('07 (ind)'!BM$6:BM$37))),ABS(-100+(100*(('07 (ind)'!BM12-MIN('07 (ind)'!BM$6:BM$37))/(MAX('07 (ind)'!BM$6:BM$37)-MIN('07 (ind)'!BM$6:BM$37))))))</f>
        <v>18.374437686253735</v>
      </c>
      <c r="BN13" s="75">
        <f>IF('07 (ind)'!BN$1="si",100*(('07 (ind)'!BN12-MIN('07 (ind)'!BN$6:BN$37))/(MAX('07 (ind)'!BN$6:BN$37)-MIN('07 (ind)'!BN$6:BN$37))),ABS(-100+(100*(('07 (ind)'!BN12-MIN('07 (ind)'!BN$6:BN$37))/(MAX('07 (ind)'!BN$6:BN$37)-MIN('07 (ind)'!BN$6:BN$37))))))</f>
        <v>27.431882034969735</v>
      </c>
      <c r="BO13" s="75">
        <f>IF('07 (ind)'!BO$1="si",100*(('07 (ind)'!BO12-MIN('07 (ind)'!BO$6:BO$37))/(MAX('07 (ind)'!BO$6:BO$37)-MIN('07 (ind)'!BO$6:BO$37))),ABS(-100+(100*(('07 (ind)'!BO12-MIN('07 (ind)'!BO$6:BO$37))/(MAX('07 (ind)'!BO$6:BO$37)-MIN('07 (ind)'!BO$6:BO$37))))))</f>
        <v>29.315662946238479</v>
      </c>
      <c r="BP13" s="75">
        <f>IF('07 (ind)'!BP$1="si",100*(('07 (ind)'!BP12-MIN('07 (ind)'!BP$6:BP$37))/(MAX('07 (ind)'!BP$6:BP$37)-MIN('07 (ind)'!BP$6:BP$37))),ABS(-100+(100*(('07 (ind)'!BP12-MIN('07 (ind)'!BP$6:BP$37))/(MAX('07 (ind)'!BP$6:BP$37)-MIN('07 (ind)'!BP$6:BP$37))))))</f>
        <v>35.653846997504523</v>
      </c>
      <c r="BQ13" s="75">
        <f>IF('07 (ind)'!BQ$1="si",100*(('07 (ind)'!BQ12-MIN('07 (ind)'!BQ$6:BQ$37))/(MAX('07 (ind)'!BQ$6:BQ$37)-MIN('07 (ind)'!BQ$6:BQ$37))),ABS(-100+(100*(('07 (ind)'!BQ12-MIN('07 (ind)'!BQ$6:BQ$37))/(MAX('07 (ind)'!BQ$6:BQ$37)-MIN('07 (ind)'!BQ$6:BQ$37))))))</f>
        <v>20.531174846433895</v>
      </c>
      <c r="BR13" s="75">
        <f>IF('07 (ind)'!BR$1="si",100*(('07 (ind)'!BR12-MIN('07 (ind)'!BR$6:BR$37))/(MAX('07 (ind)'!BR$6:BR$37)-MIN('07 (ind)'!BR$6:BR$37))),ABS(-100+(100*(('07 (ind)'!BR12-MIN('07 (ind)'!BR$6:BR$37))/(MAX('07 (ind)'!BP$6:BP$37)-MIN('07 (ind)'!BR$6:BR$37))))))</f>
        <v>9.2888507378916447</v>
      </c>
      <c r="BS13" s="75">
        <f>IF('07 (ind)'!BS$1="si",100*(('07 (ind)'!BS12-MIN('07 (ind)'!BS$6:BS$37))/(MAX('07 (ind)'!BS$6:BS$37)-MIN('07 (ind)'!BS$6:BS$37))),ABS(-100+(100*(('07 (ind)'!BS12-MIN('07 (ind)'!BS$6:BS$37))/(MAX('07 (ind)'!BQ$6:BQ$37)-MIN('07 (ind)'!BS$6:BS$37))))))</f>
        <v>62.038724805394118</v>
      </c>
      <c r="BT13" s="75">
        <f>IF('07 (ind)'!BT$1="si",100*(('07 (ind)'!BT12-MIN('07 (ind)'!BT$6:BT$37))/(MAX('07 (ind)'!BT$6:BT$37)-MIN('07 (ind)'!BT$6:BT$37))),ABS(-100+(100*(('07 (ind)'!BT12-MIN('07 (ind)'!BT$6:BT$37))/(MAX('07 (ind)'!BR$6:BR$37)-MIN('07 (ind)'!BT$6:BT$37))))))</f>
        <v>92.840239773001912</v>
      </c>
      <c r="BU13" s="75">
        <f>IF('07 (ind)'!BU$1="si",100*(('07 (ind)'!BU12-MIN('07 (ind)'!BU$6:BU$37))/(MAX('07 (ind)'!BU$6:BU$37)-MIN('07 (ind)'!BU$6:BU$37))),ABS(-100+(100*(('07 (ind)'!BU12-MIN('07 (ind)'!BU$6:BU$37))/(MAX('07 (ind)'!BU$6:BU$37)-MIN('07 (ind)'!BU$6:BU$37))))))</f>
        <v>49.643811219946578</v>
      </c>
      <c r="BV13" s="75">
        <f>IF('07 (ind)'!BV$1="si",100*(('07 (ind)'!BV12-MIN('07 (ind)'!BV$6:BV$37))/(MAX('07 (ind)'!BV$6:BV$37)-MIN('07 (ind)'!BV$6:BV$37))),ABS(-100+(100*(('07 (ind)'!BV12-MIN('07 (ind)'!BV$6:BV$37))/(MAX('07 (ind)'!BV$6:BV$37)-MIN('07 (ind)'!BV$6:BV$37))))))</f>
        <v>48.499131729099474</v>
      </c>
      <c r="BW13" s="75">
        <f>IF('07 (ind)'!BW$1="si",100*(('07 (ind)'!BW12-MIN('07 (ind)'!BW$6:BW$37))/(MAX('07 (ind)'!BW$6:BW$37)-MIN('07 (ind)'!BW$6:BW$37))),ABS(-100+(100*(('07 (ind)'!BW12-MIN('07 (ind)'!BW$6:BW$37))/(MAX('07 (ind)'!BW$6:BW$37)-MIN('07 (ind)'!BW$6:BW$37))))))</f>
        <v>65.625410158813494</v>
      </c>
      <c r="BX13" s="75">
        <f>IF('07 (ind)'!BX$1="si",100*(('07 (ind)'!BX12-MIN('07 (ind)'!BX$6:BX$37))/(MAX('07 (ind)'!BX$6:BX$37)-MIN('07 (ind)'!BX$6:BX$37))),ABS(-100+(100*(('07 (ind)'!BX12-MIN('07 (ind)'!BX$6:BX$37))/(MAX('07 (ind)'!BX$6:BX$37)-MIN('07 (ind)'!BX$6:BX$37))))))</f>
        <v>35.271631602105145</v>
      </c>
      <c r="BY13" s="75">
        <f>IF('07 (ind)'!BY$1="si",100*(('07 (ind)'!BY12-MIN('07 (ind)'!BY$6:BY$37))/(MAX('07 (ind)'!BY$6:BY$37)-MIN('07 (ind)'!BY$6:BY$37))),ABS(-100+(100*(('07 (ind)'!BY12-MIN('07 (ind)'!BY$6:BY$37))/(MAX('07 (ind)'!BY$6:BY$37)-MIN('07 (ind)'!BY$6:BY$37))))))</f>
        <v>15.589650101148333</v>
      </c>
      <c r="BZ13" s="75">
        <f>IF('07 (ind)'!BZ$1="si",100*(('07 (ind)'!BZ12-MIN('07 (ind)'!BZ$6:BZ$37))/(MAX('07 (ind)'!BZ$6:BZ$37)-MIN('07 (ind)'!BZ$6:BZ$37))),ABS(-100+(100*(('07 (ind)'!BZ12-MIN('07 (ind)'!BZ$6:BZ$37))/(MAX('07 (ind)'!BZ$6:BZ$37)-MIN('07 (ind)'!BZ$6:BZ$37))))))</f>
        <v>56.547909509896684</v>
      </c>
      <c r="CA13" s="75">
        <f>IF('07 (ind)'!CA$1="si",100*(('07 (ind)'!CA12-MIN('07 (ind)'!CA$6:CA$37))/(MAX('07 (ind)'!CA$6:CA$37)-MIN('07 (ind)'!CA$6:CA$37))),ABS(-100+(100*(('07 (ind)'!CA12-MIN('07 (ind)'!CA$6:CA$37))/(MAX('07 (ind)'!CA$6:CA$37)-MIN('07 (ind)'!CA$6:CA$37))))))</f>
        <v>47.54254928980194</v>
      </c>
      <c r="CB13" s="75">
        <f>IF('07 (ind)'!CB$1="si",100*(('07 (ind)'!CB12-MIN('07 (ind)'!CB$6:CB$37))/(MAX('07 (ind)'!CB$6:CB$37)-MIN('07 (ind)'!CB$6:CB$37))),ABS(-100+(100*(('07 (ind)'!CB12-MIN('07 (ind)'!CB$6:CB$37))/(MAX('07 (ind)'!CB$6:CB$37)-MIN('07 (ind)'!CB$6:CB$37))))))</f>
        <v>66.242038216560502</v>
      </c>
      <c r="CC13" s="75">
        <f>IF('07 (ind)'!CC$1="si",100*(('07 (ind)'!CC12-MIN('07 (ind)'!CC$6:CC$37))/(MAX('07 (ind)'!CC$6:CC$37)-MIN('07 (ind)'!CC$6:CC$37))),ABS(-100+(100*(('07 (ind)'!CC12-MIN('07 (ind)'!CC$6:CC$37))/(MAX('07 (ind)'!CC$6:CC$37)-MIN('07 (ind)'!CC$6:CC$37))))))</f>
        <v>70.149420573042335</v>
      </c>
      <c r="CD13" s="75">
        <f>IF('07 (ind)'!CD$1="si",100*(('07 (ind)'!CD12-MIN('07 (ind)'!CD$6:CD$37))/(MAX('07 (ind)'!CD$6:CD$37)-MIN('07 (ind)'!CD$6:CD$37))),ABS(-100+(100*(('07 (ind)'!CD12-MIN('07 (ind)'!CD$6:CD$37))/(MAX('07 (ind)'!CD$6:CD$37)-MIN('07 (ind)'!CD$6:CD$37))))))</f>
        <v>6.5588068045138197</v>
      </c>
      <c r="CE13" s="75">
        <f>IF('07 (ind)'!CE$1="si",100*(('07 (ind)'!CE12-MIN('07 (ind)'!CE$6:CE$37))/(MAX('07 (ind)'!CE$6:CE$37)-MIN('07 (ind)'!CE$6:CE$37))),ABS(-100+(100*(('07 (ind)'!CE12-MIN('07 (ind)'!CE$6:CE$37))/(MAX('07 (ind)'!CE$6:CE$37)-MIN('07 (ind)'!CE$6:CE$37))))))</f>
        <v>7.7363207285775326</v>
      </c>
      <c r="CF13" s="75">
        <f>IF('07 (ind)'!CF$1="si",100*(('07 (ind)'!CF12-MIN('07 (ind)'!CF$6:CF$37))/(MAX('07 (ind)'!CF$6:CF$37)-MIN('07 (ind)'!CF$6:CF$37))),ABS(-100+(100*(('07 (ind)'!CF12-MIN('07 (ind)'!CF$6:CF$37))/(MAX('07 (ind)'!CF$6:CF$37)-MIN('07 (ind)'!CF$6:CF$37))))))</f>
        <v>30.353342505555752</v>
      </c>
      <c r="CG13" s="75">
        <f>IF('07 (ind)'!CG$1="si",100*(('07 (ind)'!CG12-MIN('07 (ind)'!CG$6:CG$37))/(MAX('07 (ind)'!CG$6:CG$37)-MIN('07 (ind)'!CG$6:CG$37))),ABS(-100+(100*(('07 (ind)'!CG12-MIN('07 (ind)'!CG$6:CG$37))/(MAX('07 (ind)'!CG$6:CG$37)-MIN('07 (ind)'!CG$6:CG$37))))))</f>
        <v>6.4290990743379943</v>
      </c>
      <c r="CH13" s="75">
        <f>IF('07 (ind)'!CH$1="si",100*(('07 (ind)'!CH12-MIN('07 (ind)'!CH$6:CH$37))/(MAX('07 (ind)'!CH$6:CH$37)-MIN('07 (ind)'!CH$6:CH$37))),ABS(-100+(100*(('07 (ind)'!CH12-MIN('07 (ind)'!CH$6:CH$37))/(MAX('07 (ind)'!CH$6:CH$37)-MIN('07 (ind)'!CH$6:CH$37))))))</f>
        <v>18.523984066627762</v>
      </c>
      <c r="CI13" s="75">
        <f>IF('07 (ind)'!CI$1="si",100*(('07 (ind)'!CI12-MIN('07 (ind)'!CI$6:CI$37))/(MAX('07 (ind)'!CI$6:CI$37)-MIN('07 (ind)'!CI$6:CI$37))),ABS(-100+(100*(('07 (ind)'!CI12-MIN('07 (ind)'!CI$6:CI$37))/(MAX('07 (ind)'!CI$6:CI$37)-MIN('07 (ind)'!CI$6:CI$37))))))</f>
        <v>47.233548865233402</v>
      </c>
      <c r="CJ13" s="75">
        <f>IF('07 (ind)'!CJ$1="si",100*(('07 (ind)'!CJ12-MIN('07 (ind)'!CJ$6:CJ$37))/(MAX('07 (ind)'!CJ$6:CJ$37)-MIN('07 (ind)'!CJ$6:CJ$37))),ABS(-100+(100*(('07 (ind)'!CJ12-MIN('07 (ind)'!CJ$6:CJ$37))/(MAX('07 (ind)'!CJ$6:CJ$37)-MIN('07 (ind)'!CJ$6:CJ$37))))))</f>
        <v>43.791635894162475</v>
      </c>
      <c r="CK13" s="75">
        <f>IF('07 (ind)'!CK$1="si",100*(('07 (ind)'!CK12-MIN('07 (ind)'!CK$6:CK$37))/(MAX('07 (ind)'!CK$6:CK$37)-MIN('07 (ind)'!CK$6:CK$37))),ABS(-100+(100*(('07 (ind)'!CK12-MIN('07 (ind)'!CK$6:CK$37))/(MAX('07 (ind)'!CK$6:CK$37)-MIN('07 (ind)'!CK$6:CK$37))))))</f>
        <v>26.62790652499077</v>
      </c>
      <c r="CL13" s="75">
        <f>IF('07 (ind)'!CL$1="si",100*(('07 (ind)'!CL12-MIN('07 (ind)'!CL$6:CL$37))/(MAX('07 (ind)'!CL$6:CL$37)-MIN('07 (ind)'!CL$6:CL$37))),ABS(-100+(100*(('07 (ind)'!CL12-MIN('07 (ind)'!CL$6:CL$37))/(MAX('07 (ind)'!CL$6:CL$37)-MIN('07 (ind)'!CL$6:CL$37))))))</f>
        <v>17.186729405689839</v>
      </c>
      <c r="CM13" s="75">
        <f>IF('07 (ind)'!CM$1="si",100*(('07 (ind)'!CM12-MIN('07 (ind)'!CM$6:CM$37))/(MAX('07 (ind)'!CM$6:CM$37)-MIN('07 (ind)'!CM$6:CM$37))),ABS(-100+(100*(('07 (ind)'!CM12-MIN('07 (ind)'!CM$6:CM$37))/(MAX('07 (ind)'!CM$6:CM$37)-MIN('07 (ind)'!CM$6:CM$37))))))</f>
        <v>9.9542275569175693</v>
      </c>
    </row>
    <row r="14" spans="1:91">
      <c r="A14" s="18" t="s">
        <v>213</v>
      </c>
      <c r="B14" s="87">
        <f>IF('07 (ind)'!B$1="si",100*(('07 (ind)'!B13-MIN('07 (ind)'!B$6:B$37))/(MAX('07 (ind)'!B$6:B$37)-MIN('07 (ind)'!B$6:B$37))),ABS(-100+(100*(('07 (ind)'!B13-MIN('07 (ind)'!B$6:B$37))/(MAX('07 (ind)'!B$6:B$37)-MIN('07 (ind)'!B$6:B$37))))))</f>
        <v>0.11667606864058583</v>
      </c>
      <c r="C14" s="87">
        <f>IF('07 (ind)'!C$1="si",100*(('07 (ind)'!C13-MIN('07 (ind)'!C$6:C$37))/(MAX('07 (ind)'!C$6:C$37)-MIN('07 (ind)'!C$6:C$37))),ABS(-100+(100*(('07 (ind)'!C13-MIN('07 (ind)'!C$6:C$37))/(MAX('07 (ind)'!C$6:C$37)-MIN('07 (ind)'!C$6:C$37))))))</f>
        <v>55.872990011154421</v>
      </c>
      <c r="D14" s="87">
        <f>IF('07 (ind)'!D$1="si",100*(('07 (ind)'!D13-MIN('07 (ind)'!D$6:D$37))/(MAX('07 (ind)'!D$6:D$37)-MIN('07 (ind)'!D$6:D$37))),ABS(-100+(100*(('07 (ind)'!D13-MIN('07 (ind)'!D$6:D$37))/(MAX('07 (ind)'!D$6:D$37)-MIN('07 (ind)'!D$6:D$37))))))</f>
        <v>60.837989763931539</v>
      </c>
      <c r="E14" s="87">
        <f>IF('07 (ind)'!E$1="si",100*(('07 (ind)'!E13-MIN('07 (ind)'!E$6:E$37))/(MAX('07 (ind)'!E$6:E$37)-MIN('07 (ind)'!E$6:E$37))),ABS(-100+(100*(('07 (ind)'!E13-MIN('07 (ind)'!E$6:E$37))/(MAX('07 (ind)'!E$6:E$37)-MIN('07 (ind)'!E$6:E$37))))))</f>
        <v>100</v>
      </c>
      <c r="F14" s="87">
        <f>IF('07 (ind)'!F$1="si",100*(('07 (ind)'!F13-MIN('07 (ind)'!F$6:F$37))/(MAX('07 (ind)'!F$6:F$37)-MIN('07 (ind)'!F$6:F$37))),ABS(-100+(100*(('07 (ind)'!F13-MIN('07 (ind)'!F$6:F$37))/(MAX('07 (ind)'!F$6:F$37)-MIN('07 (ind)'!F$6:F$37))))))</f>
        <v>85.763888888888886</v>
      </c>
      <c r="G14" s="87">
        <f>IF('07 (ind)'!G$1="si",100*(('07 (ind)'!G13-MIN('07 (ind)'!G$6:G$37))/(MAX('07 (ind)'!G$6:G$37)-MIN('07 (ind)'!G$6:G$37))),ABS(-100+(100*(('07 (ind)'!G13-MIN('07 (ind)'!G$6:G$37))/(MAX('07 (ind)'!G$6:G$37)-MIN('07 (ind)'!G$6:G$37))))))</f>
        <v>70.80000000000004</v>
      </c>
      <c r="H14" s="87">
        <f>IF('07 (ind)'!H$1="si",100*(('07 (ind)'!H13-MIN('07 (ind)'!H$6:H$37))/(MAX('07 (ind)'!H$6:H$37)-MIN('07 (ind)'!H$6:H$37))),ABS(-100+(100*(('07 (ind)'!H13-MIN('07 (ind)'!H$6:H$37))/(MAX('07 (ind)'!H$6:H$37)-MIN('07 (ind)'!H$6:H$37))))))</f>
        <v>51.980198019801982</v>
      </c>
      <c r="I14" s="87">
        <f>IF('07 (ind)'!I$1="si",100*(('07 (ind)'!I13-MIN('07 (ind)'!I$6:I$37))/(MAX('07 (ind)'!I$6:I$37)-MIN('07 (ind)'!I$6:I$37))),ABS(-100+(100*(('07 (ind)'!I13-MIN('07 (ind)'!I$6:I$37))/(MAX('07 (ind)'!I$6:I$37)-MIN('07 (ind)'!I$6:I$37))))))</f>
        <v>84.582743988684584</v>
      </c>
      <c r="J14" s="87">
        <f>IF('07 (ind)'!J$1="si",100*(('07 (ind)'!J13-MIN('07 (ind)'!J$6:J$37))/(MAX('07 (ind)'!J$6:J$37)-MIN('07 (ind)'!J$6:J$37))),ABS(-100+(100*(('07 (ind)'!J13-MIN('07 (ind)'!J$6:J$37))/(MAX('07 (ind)'!J$6:J$37)-MIN('07 (ind)'!J$6:J$37))))))</f>
        <v>8.2278481012658293</v>
      </c>
      <c r="K14" s="87">
        <f>IF('07 (ind)'!K$1="si",100*(('07 (ind)'!K13-MIN('07 (ind)'!K$6:K$37))/(MAX('07 (ind)'!K$6:K$37)-MIN('07 (ind)'!K$6:K$37))),ABS(-100+(100*(('07 (ind)'!K13-MIN('07 (ind)'!K$6:K$37))/(MAX('07 (ind)'!K$6:K$37)-MIN('07 (ind)'!K$6:K$37))))))</f>
        <v>48.092620940156046</v>
      </c>
      <c r="L14" s="87">
        <f>IF('07 (ind)'!L$1="si",100*(('07 (ind)'!L13-MIN('07 (ind)'!L$6:L$37))/(MAX('07 (ind)'!L$6:L$37)-MIN('07 (ind)'!L$6:L$37))),ABS(-100+(100*(('07 (ind)'!L13-MIN('07 (ind)'!L$6:L$37))/(MAX('07 (ind)'!L$6:L$37)-MIN('07 (ind)'!L$6:L$37))))))</f>
        <v>76.984827628649668</v>
      </c>
      <c r="M14" s="87">
        <f>IF('07 (ind)'!M$1="si",100*(('07 (ind)'!M13-MIN('07 (ind)'!M$6:M$37))/(MAX('07 (ind)'!M$6:M$37)-MIN('07 (ind)'!M$6:M$37))),ABS(-100+(100*(('07 (ind)'!M13-MIN('07 (ind)'!M$6:M$37))/(MAX('07 (ind)'!M$6:M$37)-MIN('07 (ind)'!M$6:M$37))))))</f>
        <v>20.475128587638938</v>
      </c>
      <c r="N14" s="87">
        <f>IF('07 (ind)'!N$1="si",100*(('07 (ind)'!N13-MIN('07 (ind)'!N$6:N$37))/(MAX('07 (ind)'!N$6:N$37)-MIN('07 (ind)'!N$6:N$37))),ABS(-100+(100*(('07 (ind)'!N13-MIN('07 (ind)'!N$6:N$37))/(MAX('07 (ind)'!N$6:N$37)-MIN('07 (ind)'!N$6:N$37))))))</f>
        <v>61.763716724126027</v>
      </c>
      <c r="O14" s="87">
        <f>IF('07 (ind)'!O$1="si",100*(('07 (ind)'!O13-MIN('07 (ind)'!O$6:O$37))/(MAX('07 (ind)'!O$6:O$37)-MIN('07 (ind)'!O$6:O$37))),ABS(-100+(100*(('07 (ind)'!O13-MIN('07 (ind)'!O$6:O$37))/(MAX('07 (ind)'!O$6:O$37)-MIN('07 (ind)'!O$6:O$37))))))</f>
        <v>96.92307692307692</v>
      </c>
      <c r="P14" s="87">
        <f>IF('07 (ind)'!P$1="si",100*(('07 (ind)'!P13-MIN('07 (ind)'!P$6:P$37))/(MAX('07 (ind)'!P$6:P$37)-MIN('07 (ind)'!P$6:P$37))),ABS(-100+(100*(('07 (ind)'!P13-MIN('07 (ind)'!P$6:P$37))/(MAX('07 (ind)'!P$6:P$37)-MIN('07 (ind)'!P$6:P$37))))))</f>
        <v>58.510476245389519</v>
      </c>
      <c r="Q14" s="87">
        <f>IF('07 (ind)'!Q$1="si",100*(('07 (ind)'!Q13-MIN('07 (ind)'!Q$6:Q$37))/(MAX('07 (ind)'!Q$6:Q$37)-MIN('07 (ind)'!Q$6:Q$37))),ABS(-100+(100*(('07 (ind)'!Q13-MIN('07 (ind)'!Q$6:Q$37))/(MAX('07 (ind)'!Q$6:Q$37)-MIN('07 (ind)'!Q$6:Q$37))))))</f>
        <v>7.4546314346194134</v>
      </c>
      <c r="R14" s="87">
        <f>IF('07 (ind)'!R$1="si",100*(('07 (ind)'!R13-MIN('07 (ind)'!R$6:R$37))/(MAX('07 (ind)'!R$6:R$37)-MIN('07 (ind)'!R$6:R$37))),ABS(-100+(100*(('07 (ind)'!R13-MIN('07 (ind)'!R$6:R$37))/(MAX('07 (ind)'!R$6:R$37)-MIN('07 (ind)'!R$6:R$37))))))</f>
        <v>0.79785644966798086</v>
      </c>
      <c r="S14" s="75">
        <f>ABS(ABS(('07 (ind)'!S13-((MAX('07 (ind)'!S$6:S$37)+MIN('07 (ind)'!S$6:S$37))/2))/(((MAX('07 (ind)'!S$6:S$37)+MIN('07 (ind)'!S$6:S$37))/2)-MAX('07 (ind)'!S$6:S$37))*100)-100)</f>
        <v>63.191365015040276</v>
      </c>
      <c r="T14" s="75">
        <f>IF('07 (ind)'!T$1="si",100*(('07 (ind)'!T13-MIN('07 (ind)'!T$6:T$37))/(MAX('07 (ind)'!T$6:T$37)-MIN('07 (ind)'!T$6:T$37))),ABS(-100+(100*(('07 (ind)'!T13-MIN('07 (ind)'!T$6:T$37))/(MAX('07 (ind)'!T$6:T$37)-MIN('07 (ind)'!T$6:T$37))))))</f>
        <v>7.5974421437271609</v>
      </c>
      <c r="U14" s="75">
        <f>IF('07 (ind)'!U$1="si",100*(('07 (ind)'!U13-MIN('07 (ind)'!U$6:U$37))/(MAX('07 (ind)'!U$6:U$37)-MIN('07 (ind)'!U$6:U$37))),ABS(-100+(100*(('07 (ind)'!U13-MIN('07 (ind)'!U$6:U$37))/(MAX('07 (ind)'!U$6:U$37)-MIN('07 (ind)'!U$6:U$37))))))</f>
        <v>50</v>
      </c>
      <c r="V14" s="75">
        <f>IF('07 (ind)'!V$1="si",100*(('07 (ind)'!V13-MIN('07 (ind)'!V$6:V$37))/(MAX('07 (ind)'!V$6:V$37)-MIN('07 (ind)'!V$6:V$37))),ABS(-100+(100*(('07 (ind)'!V13-MIN('07 (ind)'!V$6:V$37))/(MAX('07 (ind)'!V$6:V$37)-MIN('07 (ind)'!V$6:V$37))))))</f>
        <v>91.160220994475139</v>
      </c>
      <c r="W14" s="75">
        <f>IF('07 (ind)'!W$1="si",100*(('07 (ind)'!W13-MIN('07 (ind)'!W$6:W$37))/(MAX('07 (ind)'!W$6:W$37)-MIN('07 (ind)'!W$6:W$37))),ABS(-100+(100*(('07 (ind)'!W13-MIN('07 (ind)'!W$6:W$37))/(MAX('07 (ind)'!W$6:W$37)-MIN('07 (ind)'!W$6:W$37))))))</f>
        <v>50.32737483733991</v>
      </c>
      <c r="X14" s="75">
        <f>IF('07 (ind)'!X$1="si",100*(('07 (ind)'!X13-MIN('07 (ind)'!X$6:X$37))/(MAX('07 (ind)'!X$6:X$37)-MIN('07 (ind)'!X$6:X$37))),ABS(-100+(100*(('07 (ind)'!X13-MIN('07 (ind)'!X$6:X$37))/(MAX('07 (ind)'!X$6:X$37)-MIN('07 (ind)'!X$6:X$37))))))</f>
        <v>98.584653442856393</v>
      </c>
      <c r="Y14" s="75">
        <f>IF('07 (ind)'!Y$1="si",100*(('07 (ind)'!Y13-MIN('07 (ind)'!Y$6:Y$37))/(MAX('07 (ind)'!Y$6:Y$37)-MIN('07 (ind)'!Y$6:Y$37))),ABS(-100+(100*(('07 (ind)'!Y13-MIN('07 (ind)'!Y$6:Y$37))/(MAX('07 (ind)'!Y$6:Y$37)-MIN('07 (ind)'!Y$6:Y$37))))))</f>
        <v>83.40378921426003</v>
      </c>
      <c r="Z14" s="75">
        <f>IF('07 (ind)'!Z$1="si",100*(('07 (ind)'!Z13-MIN('07 (ind)'!Z$6:Z$37))/(MAX('07 (ind)'!Z$6:Z$37)-MIN('07 (ind)'!Z$6:Z$37))),ABS(-100+(100*(('07 (ind)'!Z13-MIN('07 (ind)'!Z$6:Z$37))/(MAX('07 (ind)'!Z$6:Z$37)-MIN('07 (ind)'!Z$6:Z$37))))))</f>
        <v>18.779033711557631</v>
      </c>
      <c r="AA14" s="75">
        <f>IF('07 (ind)'!AA$1="si",100*(('07 (ind)'!AA13-MIN('07 (ind)'!AA$6:AA$37))/(MAX('07 (ind)'!AA$6:AA$37)-MIN('07 (ind)'!AA$6:AA$37))),ABS(-100+(100*(('07 (ind)'!AA13-MIN('07 (ind)'!AA$6:AA$37))/(MAX('07 (ind)'!AA$6:AA$37)-MIN('07 (ind)'!AA$6:AA$37))))))</f>
        <v>77.760986113690791</v>
      </c>
      <c r="AB14" s="75">
        <f>IF('07 (ind)'!AB$1="si",100*(('07 (ind)'!AB13-MIN('07 (ind)'!AB$6:AB$37))/(MAX('07 (ind)'!AB$6:AB$37)-MIN('07 (ind)'!AB$6:AB$37))),ABS(-100+(100*(('07 (ind)'!AB13-MIN('07 (ind)'!AB$6:AB$37))/(MAX('07 (ind)'!AB$6:AB$37)-MIN('07 (ind)'!AB$6:AB$37))))))</f>
        <v>100</v>
      </c>
      <c r="AC14" s="75">
        <f>IF('07 (ind)'!AC$1="si",100*(('07 (ind)'!AC13-MIN('07 (ind)'!AC$6:AC$37))/(MAX('07 (ind)'!AC$6:AC$37)-MIN('07 (ind)'!AC$6:AC$37))),ABS(-100+(100*(('07 (ind)'!AC13-MIN('07 (ind)'!AC$6:AC$37))/(MAX('07 (ind)'!AC$6:AC$37)-MIN('07 (ind)'!AC$6:AC$37))))))</f>
        <v>68.362938877644169</v>
      </c>
      <c r="AD14" s="75">
        <f>IF('07 (ind)'!AD$1="si",100*(('07 (ind)'!AD13-MIN('07 (ind)'!AD$6:AD$37))/(MAX('07 (ind)'!AD$6:AD$37)-MIN('07 (ind)'!AD$6:AD$37))),ABS(-100+(100*(('07 (ind)'!AD13-MIN('07 (ind)'!AD$6:AD$37))/(MAX('07 (ind)'!AD$6:AD$37)-MIN('07 (ind)'!AD$6:AD$37))))))</f>
        <v>82.284090622394757</v>
      </c>
      <c r="AE14" s="75">
        <f>IF('07 (ind)'!AE$1="si",100*(('07 (ind)'!AE13-MIN('07 (ind)'!AE$6:AE$37))/(MAX('07 (ind)'!AE$6:AE$37)-MIN('07 (ind)'!AE$6:AE$37))),ABS(-100+(100*(('07 (ind)'!AE13-MIN('07 (ind)'!AE$6:AE$37))/(MAX('07 (ind)'!AE$6:AE$37)-MIN('07 (ind)'!AE$6:AE$37))))))</f>
        <v>48.695813596767209</v>
      </c>
      <c r="AF14" s="75">
        <f>IF('07 (ind)'!AF$1="si",100*(('07 (ind)'!AF13-MIN('07 (ind)'!AF$6:AF$37))/(MAX('07 (ind)'!AF$6:AF$37)-MIN('07 (ind)'!AF$6:AF$37))),ABS(-100+(100*(('07 (ind)'!AF13-MIN('07 (ind)'!AF$6:AF$37))/(MAX('07 (ind)'!AF$6:AF$37)-MIN('07 (ind)'!AF$6:AF$37))))))</f>
        <v>76.334621665584592</v>
      </c>
      <c r="AG14" s="75">
        <f>IF('07 (ind)'!AG$1="si",100*(('07 (ind)'!AG13-MIN('07 (ind)'!AG$6:AG$37))/(MAX('07 (ind)'!AG$6:AG$37)-MIN('07 (ind)'!AG$6:AG$37))),ABS(-100+(100*(('07 (ind)'!AG13-MIN('07 (ind)'!AG$6:AG$37))/(MAX('07 (ind)'!AG$6:AG$37)-MIN('07 (ind)'!AG$6:AG$37))))))</f>
        <v>100</v>
      </c>
      <c r="AH14" s="75">
        <f>IF('07 (ind)'!AH$1="si",100*(('07 (ind)'!AH13-MIN('07 (ind)'!AH$6:AH$37))/(MAX('07 (ind)'!AH$6:AH$37)-MIN('07 (ind)'!AH$6:AH$37))),ABS(-100+(100*(('07 (ind)'!AH13-MIN('07 (ind)'!AH$6:AH$37))/(MAX('07 (ind)'!AH$6:AH$37)-MIN('07 (ind)'!AH$6:AH$37))))))</f>
        <v>91.566265060240923</v>
      </c>
      <c r="AI14" s="75">
        <f>IF('07 (ind)'!AI$1="si",100*(('07 (ind)'!AI13-MIN('07 (ind)'!AI$6:AI$37))/(MAX('07 (ind)'!AI$6:AI$37)-MIN('07 (ind)'!AI$6:AI$37))),ABS(-100+(100*(('07 (ind)'!AI13-MIN('07 (ind)'!AI$6:AI$37))/(MAX('07 (ind)'!AI$6:AI$37)-MIN('07 (ind)'!AI$6:AI$37))))))</f>
        <v>1.0239565460734572</v>
      </c>
      <c r="AJ14" s="75">
        <f>IF('07 (ind)'!AJ$1="si",100*(('07 (ind)'!AJ13-MIN('07 (ind)'!AJ$6:AJ$37))/(MAX('07 (ind)'!AJ$6:AJ$37)-MIN('07 (ind)'!AJ$6:AJ$37))),ABS(-100+(100*(('07 (ind)'!AJ13-MIN('07 (ind)'!AJ$6:AJ$37))/(MAX('07 (ind)'!AJ$6:AJ$37)-MIN('07 (ind)'!AJ$6:AJ$37))))))</f>
        <v>49.558321821480781</v>
      </c>
      <c r="AK14" s="75">
        <f>IF('07 (ind)'!AK$1="si",100*(('07 (ind)'!AK13-MIN('07 (ind)'!AK$6:AK$37))/(MAX('07 (ind)'!AK$6:AK$37)-MIN('07 (ind)'!AK$6:AK$37))),ABS(-100+(100*(('07 (ind)'!AK13-MIN('07 (ind)'!AK$6:AK$37))/(MAX('07 (ind)'!AK$6:AK$37)-MIN('07 (ind)'!AK$6:AK$37))))))</f>
        <v>7.3603211353084248</v>
      </c>
      <c r="AL14" s="75">
        <f>IF('07 (ind)'!AL$1="si",100*(('07 (ind)'!AL13-MIN('07 (ind)'!AL$6:AL$37))/(MAX('07 (ind)'!AL$6:AL$37)-MIN('07 (ind)'!AL$6:AL$37))),ABS(-100+(100*(('07 (ind)'!AL13-MIN('07 (ind)'!AL$6:AL$37))/(MAX('07 (ind)'!AL$6:AL$37)-MIN('07 (ind)'!AL$6:AL$37))))))</f>
        <v>85.896917415364854</v>
      </c>
      <c r="AM14" s="75">
        <f>IF('07 (ind)'!AM$1="si",100*(('07 (ind)'!AM13-MIN('07 (ind)'!AM$6:AM$37))/(MAX('07 (ind)'!AM$6:AM$37)-MIN('07 (ind)'!AM$6:AM$37))),ABS(-100+(100*(('07 (ind)'!AM13-MIN('07 (ind)'!AM$6:AM$37))/(MAX('07 (ind)'!AM$6:AM$37)-MIN('07 (ind)'!AM$6:AM$37))))))</f>
        <v>52.871027900935644</v>
      </c>
      <c r="AN14" s="75">
        <f>IF('07 (ind)'!AN$1="si",100*(('07 (ind)'!AN13-MIN('07 (ind)'!AN$6:AN$37))/(MAX('07 (ind)'!AN$6:AN$37)-MIN('07 (ind)'!AN$6:AN$37))),ABS(-100+(100*(('07 (ind)'!AN13-MIN('07 (ind)'!AN$6:AN$37))/(MAX('07 (ind)'!AN$6:AN$37)-MIN('07 (ind)'!AN$6:AN$37))))))</f>
        <v>69.16336571843128</v>
      </c>
      <c r="AO14" s="75">
        <f>IF('07 (ind)'!AO$1="si",100*(('07 (ind)'!AO13-MIN('07 (ind)'!AO$6:AO$37))/(MAX('07 (ind)'!AO$6:AO$37)-MIN('07 (ind)'!AO$6:AO$37))),ABS(-100+(100*(('07 (ind)'!AO13-MIN('07 (ind)'!AO$6:AO$37))/(MAX('07 (ind)'!AO$6:AO$37)-MIN('07 (ind)'!AO$6:AO$37))))))</f>
        <v>62.67934435123442</v>
      </c>
      <c r="AP14" s="75">
        <f>IF('07 (ind)'!AP$1="si",100*(('07 (ind)'!AP13-MIN('07 (ind)'!AP$6:AP$37))/(MAX('07 (ind)'!AP$6:AP$37)-MIN('07 (ind)'!AP$6:AP$37))),ABS(-100+(100*(('07 (ind)'!AP13-MIN('07 (ind)'!AP$6:AP$37))/(MAX('07 (ind)'!AP$6:AP$37)-MIN('07 (ind)'!AP$6:AP$37))))))</f>
        <v>68.779564806054879</v>
      </c>
      <c r="AQ14" s="75">
        <f>IF('07 (ind)'!AQ$1="si",100*(('07 (ind)'!AQ13-MIN('07 (ind)'!AQ$6:AQ$37))/(MAX('07 (ind)'!AQ$6:AQ$37)-MIN('07 (ind)'!AQ$6:AQ$37))),ABS(-100+(100*(('07 (ind)'!AQ13-MIN('07 (ind)'!AQ$6:AQ$37))/(MAX('07 (ind)'!AQ$6:AQ$37)-MIN('07 (ind)'!AQ$6:AQ$37))))))</f>
        <v>11.464680107024968</v>
      </c>
      <c r="AR14" s="75">
        <f>IF('07 (ind)'!AR$1="si",100*(('07 (ind)'!AR13-MIN('07 (ind)'!AR$6:AR$37))/(MAX('07 (ind)'!AR$6:AR$37)-MIN('07 (ind)'!AR$6:AR$37))),ABS(-100+(100*(('07 (ind)'!AR13-MIN('07 (ind)'!AR$6:AR$37))/(MAX('07 (ind)'!AR$6:AR$37)-MIN('07 (ind)'!AR$6:AR$37))))))</f>
        <v>65.198541667557691</v>
      </c>
      <c r="AS14" s="75">
        <f>IF('07 (ind)'!AS$1="si",100*(('07 (ind)'!AS13-MIN('07 (ind)'!AS$6:AS$37))/(MAX('07 (ind)'!AS$6:AS$37)-MIN('07 (ind)'!AS$6:AS$37))),ABS(-100+(100*(('07 (ind)'!AS13-MIN('07 (ind)'!AS$6:AS$37))/(MAX('07 (ind)'!AS$6:AS$37)-MIN('07 (ind)'!AS$6:AS$37))))))</f>
        <v>71.034482758620683</v>
      </c>
      <c r="AT14" s="75">
        <f>IF('07 (ind)'!AT$1="si",100*(('07 (ind)'!AT13-MIN('07 (ind)'!AT$6:AT$37))/(MAX('07 (ind)'!AT$6:AT$37)-MIN('07 (ind)'!AT$6:AT$37))),ABS(-100+(100*(('07 (ind)'!AT13-MIN('07 (ind)'!AT$6:AT$37))/(MAX('07 (ind)'!AT$6:AT$37)-MIN('07 (ind)'!AT$6:AT$37))))))</f>
        <v>0</v>
      </c>
      <c r="AU14" s="75">
        <f>IF('07 (ind)'!AU$1="si",100*(('07 (ind)'!AU13-MIN('07 (ind)'!AU$6:AU$37))/(MAX('07 (ind)'!AU$6:AU$37)-MIN('07 (ind)'!AU$6:AU$37))),ABS(-100+(100*(('07 (ind)'!AU13-MIN('07 (ind)'!AU$6:AU$37))/(MAX('07 (ind)'!AU$6:AU$37)-MIN('07 (ind)'!AU$6:AU$37))))))</f>
        <v>50.173010380622841</v>
      </c>
      <c r="AV14" s="75">
        <f>IF('07 (ind)'!AV$1="si",100*(('07 (ind)'!AV13-MIN('07 (ind)'!AV$6:AV$37))/(MAX('07 (ind)'!AV$6:AV$37)-MIN('07 (ind)'!AV$6:AV$37))),ABS(-100+(100*(('07 (ind)'!AV13-MIN('07 (ind)'!AV$6:AV$37))/(MAX('07 (ind)'!AV$6:AV$37)-MIN('07 (ind)'!AV$6:AV$37))))))</f>
        <v>64.12478336221838</v>
      </c>
      <c r="AW14" s="75">
        <f>IF('07 (ind)'!AW$1="si",100*(('07 (ind)'!AW13-MIN('07 (ind)'!AW$6:AW$37))/(MAX('07 (ind)'!AW$6:AW$37)-MIN('07 (ind)'!AW$6:AW$37))),ABS(-100+(100*(('07 (ind)'!AW13-MIN('07 (ind)'!AW$6:AW$37))/(MAX('07 (ind)'!AW$6:AW$37)-MIN('07 (ind)'!AW$6:AW$37))))))</f>
        <v>61.279317697228151</v>
      </c>
      <c r="AX14" s="75">
        <f>IF('07 (ind)'!AX$1="si",100*(('07 (ind)'!AX13-MIN('07 (ind)'!AX$6:AX$37))/(MAX('07 (ind)'!AX$6:AX$37)-MIN('07 (ind)'!AX$6:AX$37))),ABS(-100+(100*(('07 (ind)'!AX13-MIN('07 (ind)'!AX$6:AX$37))/(MAX('07 (ind)'!AX$6:AX$37)-MIN('07 (ind)'!AX$6:AX$37))))))</f>
        <v>33.175955660853994</v>
      </c>
      <c r="AY14" s="75">
        <f>IF('07 (ind)'!AY$1="si",100*(('07 (ind)'!AY13-MIN('07 (ind)'!AY$6:AY$37))/(MAX('07 (ind)'!AY$6:AY$37)-MIN('07 (ind)'!AY$6:AY$37))),ABS(-100+(100*(('07 (ind)'!AY13-MIN('07 (ind)'!AY$6:AY$37))/(MAX('07 (ind)'!AY$6:AY$37)-MIN('07 (ind)'!AY$6:AY$37))))))</f>
        <v>56.232159847764073</v>
      </c>
      <c r="AZ14" s="75">
        <f>IF('07 (ind)'!AZ$1="si",100*(('07 (ind)'!AZ13-MIN('07 (ind)'!AZ$6:AZ$37))/(MAX('07 (ind)'!AZ$6:AZ$37)-MIN('07 (ind)'!AZ$6:AZ$37))),ABS(-100+(100*(('07 (ind)'!AZ13-MIN('07 (ind)'!AZ$6:AZ$37))/(MAX('07 (ind)'!AZ$6:AZ$37)-MIN('07 (ind)'!AZ$6:AZ$37))))))</f>
        <v>100</v>
      </c>
      <c r="BA14" s="75">
        <f>IF('07 (ind)'!BA$1="si",100*(('07 (ind)'!BA13-MIN('07 (ind)'!BA$6:BA$37))/(MAX('07 (ind)'!BA$6:BA$37)-MIN('07 (ind)'!BA$6:BA$37))),ABS(-100+(100*(('07 (ind)'!BA13-MIN('07 (ind)'!BA$6:BA$37))/(MAX('07 (ind)'!BA$6:BA$37)-MIN('07 (ind)'!BA$6:BA$37))))))</f>
        <v>8.3335256325829015</v>
      </c>
      <c r="BB14" s="75">
        <f>IF('07 (ind)'!BB$1="si",100*(('07 (ind)'!BB13-MIN('07 (ind)'!BB$6:BB$37))/(MAX('07 (ind)'!BB$6:BB$37)-MIN('07 (ind)'!BB$6:BB$37))),ABS(-100+(100*(('07 (ind)'!BB13-MIN('07 (ind)'!BB$6:BB$37))/(MAX('07 (ind)'!BB$6:BB$37)-MIN('07 (ind)'!BB$6:BB$37))))))</f>
        <v>35.478446935222621</v>
      </c>
      <c r="BC14" s="75">
        <f>IF('07 (ind)'!BC$1="si",100*(('07 (ind)'!BC13-MIN('07 (ind)'!BC$6:BC$37))/(MAX('07 (ind)'!BC$6:BC$37)-MIN('07 (ind)'!BC$6:BC$37))),ABS(-100+(100*(('07 (ind)'!BC13-MIN('07 (ind)'!BC$6:BC$37))/(MAX('07 (ind)'!BC$6:BC$37)-MIN('07 (ind)'!BC$6:BC$37))))))</f>
        <v>28.252873067446941</v>
      </c>
      <c r="BD14" s="75">
        <f>IF('07 (ind)'!BD$1="si",100*(('07 (ind)'!BD13-MIN('07 (ind)'!BD$6:BD$37))/(MAX('07 (ind)'!BD$6:BD$37)-MIN('07 (ind)'!BD$6:BD$37))),ABS(-100+(100*(('07 (ind)'!BD13-MIN('07 (ind)'!BD$6:BD$37))/(MAX('07 (ind)'!BD$6:BD$37)-MIN('07 (ind)'!BD$6:BD$37))))))</f>
        <v>77.852001417672682</v>
      </c>
      <c r="BE14" s="75">
        <f>IF('07 (ind)'!BE$1="si",100*(('07 (ind)'!BE13-MIN('07 (ind)'!BE$6:BE$37))/(MAX('07 (ind)'!BE$6:BE$37)-MIN('07 (ind)'!BE$6:BE$37))),ABS(-100+(100*(('07 (ind)'!BE13-MIN('07 (ind)'!BE$6:BE$37))/(MAX('07 (ind)'!BE$6:BE$37)-MIN('07 (ind)'!BE$6:BE$37))))))</f>
        <v>60.028050490883587</v>
      </c>
      <c r="BF14" s="75">
        <f>IF('07 (ind)'!BF$1="si",100*(('07 (ind)'!BF13-MIN('07 (ind)'!BF$6:BF$37))/(MAX('07 (ind)'!BF$6:BF$37)-MIN('07 (ind)'!BF$6:BF$37))),ABS(-100+(100*(('07 (ind)'!BF13-MIN('07 (ind)'!BF$6:BF$37))/(MAX('07 (ind)'!BF$6:BF$37)-MIN('07 (ind)'!BF$6:BF$37))))))</f>
        <v>29.766557727597242</v>
      </c>
      <c r="BG14" s="75">
        <f>IF('07 (ind)'!BG$1="si",100*(('07 (ind)'!BG13-MIN('07 (ind)'!BG$6:BG$37))/(MAX('07 (ind)'!BG$6:BG$37)-MIN('07 (ind)'!BG$6:BG$37))),ABS(-100+(100*(('07 (ind)'!BG13-MIN('07 (ind)'!BG$6:BG$37))/(MAX('07 (ind)'!BG$6:BG$37)-MIN('07 (ind)'!BG$6:BG$37))))))</f>
        <v>29.348111801395749</v>
      </c>
      <c r="BH14" s="75">
        <f>IF('07 (ind)'!BH$1="si",100*(('07 (ind)'!BH13-MIN('07 (ind)'!BH$6:BH$37))/(MAX('07 (ind)'!BH$6:BH$37)-MIN('07 (ind)'!BH$6:BH$37))),ABS(-100+(100*(('07 (ind)'!BH13-MIN('07 (ind)'!BH$6:BH$37))/(MAX('07 (ind)'!BH$6:BH$37)-MIN('07 (ind)'!BH$6:BH$37))))))</f>
        <v>36.724398114185703</v>
      </c>
      <c r="BI14" s="75">
        <f>IF('07 (ind)'!BI$1="si",100*(('07 (ind)'!BI13-MIN('07 (ind)'!BI$6:BI$37))/(MAX('07 (ind)'!BI$6:BI$37)-MIN('07 (ind)'!BI$6:BI$37))),ABS(-100+(100*(('07 (ind)'!BI13-MIN('07 (ind)'!BI$6:BI$37))/(MAX('07 (ind)'!BI$6:BI$37)-MIN('07 (ind)'!BI$6:BI$37))))))</f>
        <v>19.415275560546974</v>
      </c>
      <c r="BJ14" s="75">
        <f>IF('07 (ind)'!BJ$1="si",100*(('07 (ind)'!BJ13-MIN('07 (ind)'!BJ$6:BJ$37))/(MAX('07 (ind)'!BJ$6:BJ$37)-MIN('07 (ind)'!BJ$6:BJ$37))),ABS(-100+(100*(('07 (ind)'!BJ13-MIN('07 (ind)'!BJ$6:BJ$37))/(MAX('07 (ind)'!BJ$6:BJ$37)-MIN('07 (ind)'!BJ$6:BJ$37))))))</f>
        <v>23.540811021239705</v>
      </c>
      <c r="BK14" s="75">
        <f>IF('07 (ind)'!BK$1="si",100*(('07 (ind)'!BK13-MIN('07 (ind)'!BK$6:BK$37))/(MAX('07 (ind)'!BK$6:BK$37)-MIN('07 (ind)'!BK$6:BK$37))),ABS(-100+(100*(('07 (ind)'!BK13-MIN('07 (ind)'!BK$6:BK$37))/(MAX('07 (ind)'!BK$6:BK$37)-MIN('07 (ind)'!BK$6:BK$37))))))</f>
        <v>18.970755493244351</v>
      </c>
      <c r="BL14" s="75">
        <f>IF('07 (ind)'!BL$1="si",100*(('07 (ind)'!BL13-MIN('07 (ind)'!BL$6:BL$37))/(MAX('07 (ind)'!BL$6:BL$37)-MIN('07 (ind)'!BL$6:BL$37))),ABS(-100+(100*(('07 (ind)'!BL13-MIN('07 (ind)'!BL$6:BL$37))/(MAX('07 (ind)'!BL$6:BL$37)-MIN('07 (ind)'!BL$6:BL$37))))))</f>
        <v>9.1666666666666661</v>
      </c>
      <c r="BM14" s="75">
        <f>IF('07 (ind)'!BM$1="si",100*(('07 (ind)'!BM13-MIN('07 (ind)'!BM$6:BM$37))/(MAX('07 (ind)'!BM$6:BM$37)-MIN('07 (ind)'!BM$6:BM$37))),ABS(-100+(100*(('07 (ind)'!BM13-MIN('07 (ind)'!BM$6:BM$37))/(MAX('07 (ind)'!BM$6:BM$37)-MIN('07 (ind)'!BM$6:BM$37))))))</f>
        <v>8.3177181060993206</v>
      </c>
      <c r="BN14" s="75">
        <f>IF('07 (ind)'!BN$1="si",100*(('07 (ind)'!BN13-MIN('07 (ind)'!BN$6:BN$37))/(MAX('07 (ind)'!BN$6:BN$37)-MIN('07 (ind)'!BN$6:BN$37))),ABS(-100+(100*(('07 (ind)'!BN13-MIN('07 (ind)'!BN$6:BN$37))/(MAX('07 (ind)'!BN$6:BN$37)-MIN('07 (ind)'!BN$6:BN$37))))))</f>
        <v>37.420140077035811</v>
      </c>
      <c r="BO14" s="75">
        <f>IF('07 (ind)'!BO$1="si",100*(('07 (ind)'!BO13-MIN('07 (ind)'!BO$6:BO$37))/(MAX('07 (ind)'!BO$6:BO$37)-MIN('07 (ind)'!BO$6:BO$37))),ABS(-100+(100*(('07 (ind)'!BO13-MIN('07 (ind)'!BO$6:BO$37))/(MAX('07 (ind)'!BO$6:BO$37)-MIN('07 (ind)'!BO$6:BO$37))))))</f>
        <v>100</v>
      </c>
      <c r="BP14" s="75">
        <f>IF('07 (ind)'!BP$1="si",100*(('07 (ind)'!BP13-MIN('07 (ind)'!BP$6:BP$37))/(MAX('07 (ind)'!BP$6:BP$37)-MIN('07 (ind)'!BP$6:BP$37))),ABS(-100+(100*(('07 (ind)'!BP13-MIN('07 (ind)'!BP$6:BP$37))/(MAX('07 (ind)'!BP$6:BP$37)-MIN('07 (ind)'!BP$6:BP$37))))))</f>
        <v>39.795576287453819</v>
      </c>
      <c r="BQ14" s="75">
        <f>IF('07 (ind)'!BQ$1="si",100*(('07 (ind)'!BQ13-MIN('07 (ind)'!BQ$6:BQ$37))/(MAX('07 (ind)'!BQ$6:BQ$37)-MIN('07 (ind)'!BQ$6:BQ$37))),ABS(-100+(100*(('07 (ind)'!BQ13-MIN('07 (ind)'!BQ$6:BQ$37))/(MAX('07 (ind)'!BQ$6:BQ$37)-MIN('07 (ind)'!BQ$6:BQ$37))))))</f>
        <v>43.210492997544904</v>
      </c>
      <c r="BR14" s="75">
        <f>IF('07 (ind)'!BR$1="si",100*(('07 (ind)'!BR13-MIN('07 (ind)'!BR$6:BR$37))/(MAX('07 (ind)'!BR$6:BR$37)-MIN('07 (ind)'!BR$6:BR$37))),ABS(-100+(100*(('07 (ind)'!BR13-MIN('07 (ind)'!BR$6:BR$37))/(MAX('07 (ind)'!BP$6:BP$37)-MIN('07 (ind)'!BR$6:BR$37))))))</f>
        <v>100</v>
      </c>
      <c r="BS14" s="75">
        <f>IF('07 (ind)'!BS$1="si",100*(('07 (ind)'!BS13-MIN('07 (ind)'!BS$6:BS$37))/(MAX('07 (ind)'!BS$6:BS$37)-MIN('07 (ind)'!BS$6:BS$37))),ABS(-100+(100*(('07 (ind)'!BS13-MIN('07 (ind)'!BS$6:BS$37))/(MAX('07 (ind)'!BQ$6:BQ$37)-MIN('07 (ind)'!BS$6:BS$37))))))</f>
        <v>15.596740813169649</v>
      </c>
      <c r="BT14" s="75">
        <f>IF('07 (ind)'!BT$1="si",100*(('07 (ind)'!BT13-MIN('07 (ind)'!BT$6:BT$37))/(MAX('07 (ind)'!BT$6:BT$37)-MIN('07 (ind)'!BT$6:BT$37))),ABS(-100+(100*(('07 (ind)'!BT13-MIN('07 (ind)'!BT$6:BT$37))/(MAX('07 (ind)'!BR$6:BR$37)-MIN('07 (ind)'!BT$6:BT$37))))))</f>
        <v>88.548643285921742</v>
      </c>
      <c r="BU14" s="75">
        <f>IF('07 (ind)'!BU$1="si",100*(('07 (ind)'!BU13-MIN('07 (ind)'!BU$6:BU$37))/(MAX('07 (ind)'!BU$6:BU$37)-MIN('07 (ind)'!BU$6:BU$37))),ABS(-100+(100*(('07 (ind)'!BU13-MIN('07 (ind)'!BU$6:BU$37))/(MAX('07 (ind)'!BU$6:BU$37)-MIN('07 (ind)'!BU$6:BU$37))))))</f>
        <v>67.074799643811218</v>
      </c>
      <c r="BV14" s="75">
        <f>IF('07 (ind)'!BV$1="si",100*(('07 (ind)'!BV13-MIN('07 (ind)'!BV$6:BV$37))/(MAX('07 (ind)'!BV$6:BV$37)-MIN('07 (ind)'!BV$6:BV$37))),ABS(-100+(100*(('07 (ind)'!BV13-MIN('07 (ind)'!BV$6:BV$37))/(MAX('07 (ind)'!BV$6:BV$37)-MIN('07 (ind)'!BV$6:BV$37))))))</f>
        <v>73.009178863805516</v>
      </c>
      <c r="BW14" s="75">
        <f>IF('07 (ind)'!BW$1="si",100*(('07 (ind)'!BW13-MIN('07 (ind)'!BW$6:BW$37))/(MAX('07 (ind)'!BW$6:BW$37)-MIN('07 (ind)'!BW$6:BW$37))),ABS(-100+(100*(('07 (ind)'!BW13-MIN('07 (ind)'!BW$6:BW$37))/(MAX('07 (ind)'!BW$6:BW$37)-MIN('07 (ind)'!BW$6:BW$37))))))</f>
        <v>71.872949205932528</v>
      </c>
      <c r="BX14" s="75">
        <f>IF('07 (ind)'!BX$1="si",100*(('07 (ind)'!BX13-MIN('07 (ind)'!BX$6:BX$37))/(MAX('07 (ind)'!BX$6:BX$37)-MIN('07 (ind)'!BX$6:BX$37))),ABS(-100+(100*(('07 (ind)'!BX13-MIN('07 (ind)'!BX$6:BX$37))/(MAX('07 (ind)'!BX$6:BX$37)-MIN('07 (ind)'!BX$6:BX$37))))))</f>
        <v>17.051830665546532</v>
      </c>
      <c r="BY14" s="75">
        <f>IF('07 (ind)'!BY$1="si",100*(('07 (ind)'!BY13-MIN('07 (ind)'!BY$6:BY$37))/(MAX('07 (ind)'!BY$6:BY$37)-MIN('07 (ind)'!BY$6:BY$37))),ABS(-100+(100*(('07 (ind)'!BY13-MIN('07 (ind)'!BY$6:BY$37))/(MAX('07 (ind)'!BY$6:BY$37)-MIN('07 (ind)'!BY$6:BY$37))))))</f>
        <v>7.4192767564402251</v>
      </c>
      <c r="BZ14" s="75">
        <f>IF('07 (ind)'!BZ$1="si",100*(('07 (ind)'!BZ13-MIN('07 (ind)'!BZ$6:BZ$37))/(MAX('07 (ind)'!BZ$6:BZ$37)-MIN('07 (ind)'!BZ$6:BZ$37))),ABS(-100+(100*(('07 (ind)'!BZ13-MIN('07 (ind)'!BZ$6:BZ$37))/(MAX('07 (ind)'!BZ$6:BZ$37)-MIN('07 (ind)'!BZ$6:BZ$37))))))</f>
        <v>77.498098160804361</v>
      </c>
      <c r="CA14" s="75">
        <f>IF('07 (ind)'!CA$1="si",100*(('07 (ind)'!CA13-MIN('07 (ind)'!CA$6:CA$37))/(MAX('07 (ind)'!CA$6:CA$37)-MIN('07 (ind)'!CA$6:CA$37))),ABS(-100+(100*(('07 (ind)'!CA13-MIN('07 (ind)'!CA$6:CA$37))/(MAX('07 (ind)'!CA$6:CA$37)-MIN('07 (ind)'!CA$6:CA$37))))))</f>
        <v>0</v>
      </c>
      <c r="CB14" s="75">
        <f>IF('07 (ind)'!CB$1="si",100*(('07 (ind)'!CB13-MIN('07 (ind)'!CB$6:CB$37))/(MAX('07 (ind)'!CB$6:CB$37)-MIN('07 (ind)'!CB$6:CB$37))),ABS(-100+(100*(('07 (ind)'!CB13-MIN('07 (ind)'!CB$6:CB$37))/(MAX('07 (ind)'!CB$6:CB$37)-MIN('07 (ind)'!CB$6:CB$37))))))</f>
        <v>100</v>
      </c>
      <c r="CC14" s="75">
        <f>IF('07 (ind)'!CC$1="si",100*(('07 (ind)'!CC13-MIN('07 (ind)'!CC$6:CC$37))/(MAX('07 (ind)'!CC$6:CC$37)-MIN('07 (ind)'!CC$6:CC$37))),ABS(-100+(100*(('07 (ind)'!CC13-MIN('07 (ind)'!CC$6:CC$37))/(MAX('07 (ind)'!CC$6:CC$37)-MIN('07 (ind)'!CC$6:CC$37))))))</f>
        <v>92.78463458319861</v>
      </c>
      <c r="CD14" s="75">
        <f>IF('07 (ind)'!CD$1="si",100*(('07 (ind)'!CD13-MIN('07 (ind)'!CD$6:CD$37))/(MAX('07 (ind)'!CD$6:CD$37)-MIN('07 (ind)'!CD$6:CD$37))),ABS(-100+(100*(('07 (ind)'!CD13-MIN('07 (ind)'!CD$6:CD$37))/(MAX('07 (ind)'!CD$6:CD$37)-MIN('07 (ind)'!CD$6:CD$37))))))</f>
        <v>1.8515877064681792</v>
      </c>
      <c r="CE14" s="75">
        <f>IF('07 (ind)'!CE$1="si",100*(('07 (ind)'!CE13-MIN('07 (ind)'!CE$6:CE$37))/(MAX('07 (ind)'!CE$6:CE$37)-MIN('07 (ind)'!CE$6:CE$37))),ABS(-100+(100*(('07 (ind)'!CE13-MIN('07 (ind)'!CE$6:CE$37))/(MAX('07 (ind)'!CE$6:CE$37)-MIN('07 (ind)'!CE$6:CE$37))))))</f>
        <v>20.779650587006373</v>
      </c>
      <c r="CF14" s="75">
        <f>IF('07 (ind)'!CF$1="si",100*(('07 (ind)'!CF13-MIN('07 (ind)'!CF$6:CF$37))/(MAX('07 (ind)'!CF$6:CF$37)-MIN('07 (ind)'!CF$6:CF$37))),ABS(-100+(100*(('07 (ind)'!CF13-MIN('07 (ind)'!CF$6:CF$37))/(MAX('07 (ind)'!CF$6:CF$37)-MIN('07 (ind)'!CF$6:CF$37))))))</f>
        <v>0.91576963142999901</v>
      </c>
      <c r="CG14" s="75">
        <f>IF('07 (ind)'!CG$1="si",100*(('07 (ind)'!CG13-MIN('07 (ind)'!CG$6:CG$37))/(MAX('07 (ind)'!CG$6:CG$37)-MIN('07 (ind)'!CG$6:CG$37))),ABS(-100+(100*(('07 (ind)'!CG13-MIN('07 (ind)'!CG$6:CG$37))/(MAX('07 (ind)'!CG$6:CG$37)-MIN('07 (ind)'!CG$6:CG$37))))))</f>
        <v>7.934287927760125</v>
      </c>
      <c r="CH14" s="75">
        <f>IF('07 (ind)'!CH$1="si",100*(('07 (ind)'!CH13-MIN('07 (ind)'!CH$6:CH$37))/(MAX('07 (ind)'!CH$6:CH$37)-MIN('07 (ind)'!CH$6:CH$37))),ABS(-100+(100*(('07 (ind)'!CH13-MIN('07 (ind)'!CH$6:CH$37))/(MAX('07 (ind)'!CH$6:CH$37)-MIN('07 (ind)'!CH$6:CH$37))))))</f>
        <v>27.471277142934635</v>
      </c>
      <c r="CI14" s="75">
        <f>IF('07 (ind)'!CI$1="si",100*(('07 (ind)'!CI13-MIN('07 (ind)'!CI$6:CI$37))/(MAX('07 (ind)'!CI$6:CI$37)-MIN('07 (ind)'!CI$6:CI$37))),ABS(-100+(100*(('07 (ind)'!CI13-MIN('07 (ind)'!CI$6:CI$37))/(MAX('07 (ind)'!CI$6:CI$37)-MIN('07 (ind)'!CI$6:CI$37))))))</f>
        <v>63.611853553229047</v>
      </c>
      <c r="CJ14" s="75">
        <f>IF('07 (ind)'!CJ$1="si",100*(('07 (ind)'!CJ13-MIN('07 (ind)'!CJ$6:CJ$37))/(MAX('07 (ind)'!CJ$6:CJ$37)-MIN('07 (ind)'!CJ$6:CJ$37))),ABS(-100+(100*(('07 (ind)'!CJ13-MIN('07 (ind)'!CJ$6:CJ$37))/(MAX('07 (ind)'!CJ$6:CJ$37)-MIN('07 (ind)'!CJ$6:CJ$37))))))</f>
        <v>53.63661248250434</v>
      </c>
      <c r="CK14" s="75">
        <f>IF('07 (ind)'!CK$1="si",100*(('07 (ind)'!CK13-MIN('07 (ind)'!CK$6:CK$37))/(MAX('07 (ind)'!CK$6:CK$37)-MIN('07 (ind)'!CK$6:CK$37))),ABS(-100+(100*(('07 (ind)'!CK13-MIN('07 (ind)'!CK$6:CK$37))/(MAX('07 (ind)'!CK$6:CK$37)-MIN('07 (ind)'!CK$6:CK$37))))))</f>
        <v>20.660233777281274</v>
      </c>
      <c r="CL14" s="75">
        <f>IF('07 (ind)'!CL$1="si",100*(('07 (ind)'!CL13-MIN('07 (ind)'!CL$6:CL$37))/(MAX('07 (ind)'!CL$6:CL$37)-MIN('07 (ind)'!CL$6:CL$37))),ABS(-100+(100*(('07 (ind)'!CL13-MIN('07 (ind)'!CL$6:CL$37))/(MAX('07 (ind)'!CL$6:CL$37)-MIN('07 (ind)'!CL$6:CL$37))))))</f>
        <v>1.3373956556750388</v>
      </c>
      <c r="CM14" s="75">
        <f>IF('07 (ind)'!CM$1="si",100*(('07 (ind)'!CM13-MIN('07 (ind)'!CM$6:CM$37))/(MAX('07 (ind)'!CM$6:CM$37)-MIN('07 (ind)'!CM$6:CM$37))),ABS(-100+(100*(('07 (ind)'!CM13-MIN('07 (ind)'!CM$6:CM$37))/(MAX('07 (ind)'!CM$6:CM$37)-MIN('07 (ind)'!CM$6:CM$37))))))</f>
        <v>26.393513178832723</v>
      </c>
    </row>
    <row r="15" spans="1:91">
      <c r="A15" s="18" t="s">
        <v>214</v>
      </c>
      <c r="B15" s="87">
        <f>IF('07 (ind)'!B$1="si",100*(('07 (ind)'!B14-MIN('07 (ind)'!B$6:B$37))/(MAX('07 (ind)'!B$6:B$37)-MIN('07 (ind)'!B$6:B$37))),ABS(-100+(100*(('07 (ind)'!B14-MIN('07 (ind)'!B$6:B$37))/(MAX('07 (ind)'!B$6:B$37)-MIN('07 (ind)'!B$6:B$37))))))</f>
        <v>100</v>
      </c>
      <c r="C15" s="87">
        <f>IF('07 (ind)'!C$1="si",100*(('07 (ind)'!C14-MIN('07 (ind)'!C$6:C$37))/(MAX('07 (ind)'!C$6:C$37)-MIN('07 (ind)'!C$6:C$37))),ABS(-100+(100*(('07 (ind)'!C14-MIN('07 (ind)'!C$6:C$37))/(MAX('07 (ind)'!C$6:C$37)-MIN('07 (ind)'!C$6:C$37))))))</f>
        <v>100</v>
      </c>
      <c r="D15" s="87">
        <f>IF('07 (ind)'!D$1="si",100*(('07 (ind)'!D14-MIN('07 (ind)'!D$6:D$37))/(MAX('07 (ind)'!D$6:D$37)-MIN('07 (ind)'!D$6:D$37))),ABS(-100+(100*(('07 (ind)'!D14-MIN('07 (ind)'!D$6:D$37))/(MAX('07 (ind)'!D$6:D$37)-MIN('07 (ind)'!D$6:D$37))))))</f>
        <v>60.323369495086943</v>
      </c>
      <c r="E15" s="87">
        <f>IF('07 (ind)'!E$1="si",100*(('07 (ind)'!E14-MIN('07 (ind)'!E$6:E$37))/(MAX('07 (ind)'!E$6:E$37)-MIN('07 (ind)'!E$6:E$37))),ABS(-100+(100*(('07 (ind)'!E14-MIN('07 (ind)'!E$6:E$37))/(MAX('07 (ind)'!E$6:E$37)-MIN('07 (ind)'!E$6:E$37))))))</f>
        <v>0</v>
      </c>
      <c r="F15" s="87">
        <f>IF('07 (ind)'!F$1="si",100*(('07 (ind)'!F14-MIN('07 (ind)'!F$6:F$37))/(MAX('07 (ind)'!F$6:F$37)-MIN('07 (ind)'!F$6:F$37))),ABS(-100+(100*(('07 (ind)'!F14-MIN('07 (ind)'!F$6:F$37))/(MAX('07 (ind)'!F$6:F$37)-MIN('07 (ind)'!F$6:F$37))))))</f>
        <v>59.027777777777771</v>
      </c>
      <c r="G15" s="87">
        <f>IF('07 (ind)'!G$1="si",100*(('07 (ind)'!G14-MIN('07 (ind)'!G$6:G$37))/(MAX('07 (ind)'!G$6:G$37)-MIN('07 (ind)'!G$6:G$37))),ABS(-100+(100*(('07 (ind)'!G14-MIN('07 (ind)'!G$6:G$37))/(MAX('07 (ind)'!G$6:G$37)-MIN('07 (ind)'!G$6:G$37))))))</f>
        <v>49.2</v>
      </c>
      <c r="H15" s="87">
        <f>IF('07 (ind)'!H$1="si",100*(('07 (ind)'!H14-MIN('07 (ind)'!H$6:H$37))/(MAX('07 (ind)'!H$6:H$37)-MIN('07 (ind)'!H$6:H$37))),ABS(-100+(100*(('07 (ind)'!H14-MIN('07 (ind)'!H$6:H$37))/(MAX('07 (ind)'!H$6:H$37)-MIN('07 (ind)'!H$6:H$37))))))</f>
        <v>53.960396039603921</v>
      </c>
      <c r="I15" s="87">
        <f>IF('07 (ind)'!I$1="si",100*(('07 (ind)'!I14-MIN('07 (ind)'!I$6:I$37))/(MAX('07 (ind)'!I$6:I$37)-MIN('07 (ind)'!I$6:I$37))),ABS(-100+(100*(('07 (ind)'!I14-MIN('07 (ind)'!I$6:I$37))/(MAX('07 (ind)'!I$6:I$37)-MIN('07 (ind)'!I$6:I$37))))))</f>
        <v>66.336633663366342</v>
      </c>
      <c r="J15" s="87">
        <f>IF('07 (ind)'!J$1="si",100*(('07 (ind)'!J14-MIN('07 (ind)'!J$6:J$37))/(MAX('07 (ind)'!J$6:J$37)-MIN('07 (ind)'!J$6:J$37))),ABS(-100+(100*(('07 (ind)'!J14-MIN('07 (ind)'!J$6:J$37))/(MAX('07 (ind)'!J$6:J$37)-MIN('07 (ind)'!J$6:J$37))))))</f>
        <v>85.759493670886073</v>
      </c>
      <c r="K15" s="87">
        <f>IF('07 (ind)'!K$1="si",100*(('07 (ind)'!K14-MIN('07 (ind)'!K$6:K$37))/(MAX('07 (ind)'!K$6:K$37)-MIN('07 (ind)'!K$6:K$37))),ABS(-100+(100*(('07 (ind)'!K14-MIN('07 (ind)'!K$6:K$37))/(MAX('07 (ind)'!K$6:K$37)-MIN('07 (ind)'!K$6:K$37))))))</f>
        <v>18.556884609959756</v>
      </c>
      <c r="L15" s="87">
        <f>IF('07 (ind)'!L$1="si",100*(('07 (ind)'!L14-MIN('07 (ind)'!L$6:L$37))/(MAX('07 (ind)'!L$6:L$37)-MIN('07 (ind)'!L$6:L$37))),ABS(-100+(100*(('07 (ind)'!L14-MIN('07 (ind)'!L$6:L$37))/(MAX('07 (ind)'!L$6:L$37)-MIN('07 (ind)'!L$6:L$37))))))</f>
        <v>66.70023558805309</v>
      </c>
      <c r="M15" s="87">
        <f>IF('07 (ind)'!M$1="si",100*(('07 (ind)'!M14-MIN('07 (ind)'!M$6:M$37))/(MAX('07 (ind)'!M$6:M$37)-MIN('07 (ind)'!M$6:M$37))),ABS(-100+(100*(('07 (ind)'!M14-MIN('07 (ind)'!M$6:M$37))/(MAX('07 (ind)'!M$6:M$37)-MIN('07 (ind)'!M$6:M$37))))))</f>
        <v>2.8917295971640584</v>
      </c>
      <c r="N15" s="87">
        <f>IF('07 (ind)'!N$1="si",100*(('07 (ind)'!N14-MIN('07 (ind)'!N$6:N$37))/(MAX('07 (ind)'!N$6:N$37)-MIN('07 (ind)'!N$6:N$37))),ABS(-100+(100*(('07 (ind)'!N14-MIN('07 (ind)'!N$6:N$37))/(MAX('07 (ind)'!N$6:N$37)-MIN('07 (ind)'!N$6:N$37))))))</f>
        <v>47.021930436118161</v>
      </c>
      <c r="O15" s="87">
        <f>IF('07 (ind)'!O$1="si",100*(('07 (ind)'!O14-MIN('07 (ind)'!O$6:O$37))/(MAX('07 (ind)'!O$6:O$37)-MIN('07 (ind)'!O$6:O$37))),ABS(-100+(100*(('07 (ind)'!O14-MIN('07 (ind)'!O$6:O$37))/(MAX('07 (ind)'!O$6:O$37)-MIN('07 (ind)'!O$6:O$37))))))</f>
        <v>87.692307692307693</v>
      </c>
      <c r="P15" s="87">
        <f>IF('07 (ind)'!P$1="si",100*(('07 (ind)'!P14-MIN('07 (ind)'!P$6:P$37))/(MAX('07 (ind)'!P$6:P$37)-MIN('07 (ind)'!P$6:P$37))),ABS(-100+(100*(('07 (ind)'!P14-MIN('07 (ind)'!P$6:P$37))/(MAX('07 (ind)'!P$6:P$37)-MIN('07 (ind)'!P$6:P$37))))))</f>
        <v>0.59839990198973692</v>
      </c>
      <c r="Q15" s="87">
        <f>IF('07 (ind)'!Q$1="si",100*(('07 (ind)'!Q14-MIN('07 (ind)'!Q$6:Q$37))/(MAX('07 (ind)'!Q$6:Q$37)-MIN('07 (ind)'!Q$6:Q$37))),ABS(-100+(100*(('07 (ind)'!Q14-MIN('07 (ind)'!Q$6:Q$37))/(MAX('07 (ind)'!Q$6:Q$37)-MIN('07 (ind)'!Q$6:Q$37))))))</f>
        <v>20.985529347753275</v>
      </c>
      <c r="R15" s="87">
        <f>IF('07 (ind)'!R$1="si",100*(('07 (ind)'!R14-MIN('07 (ind)'!R$6:R$37))/(MAX('07 (ind)'!R$6:R$37)-MIN('07 (ind)'!R$6:R$37))),ABS(-100+(100*(('07 (ind)'!R14-MIN('07 (ind)'!R$6:R$37))/(MAX('07 (ind)'!R$6:R$37)-MIN('07 (ind)'!R$6:R$37))))))</f>
        <v>100</v>
      </c>
      <c r="S15" s="75">
        <f>ABS(ABS(('07 (ind)'!S14-((MAX('07 (ind)'!S$6:S$37)+MIN('07 (ind)'!S$6:S$37))/2))/(((MAX('07 (ind)'!S$6:S$37)+MIN('07 (ind)'!S$6:S$37))/2)-MAX('07 (ind)'!S$6:S$37))*100)-100)</f>
        <v>17.983274950528042</v>
      </c>
      <c r="T15" s="75">
        <f>IF('07 (ind)'!T$1="si",100*(('07 (ind)'!T14-MIN('07 (ind)'!T$6:T$37))/(MAX('07 (ind)'!T$6:T$37)-MIN('07 (ind)'!T$6:T$37))),ABS(-100+(100*(('07 (ind)'!T14-MIN('07 (ind)'!T$6:T$37))/(MAX('07 (ind)'!T$6:T$37)-MIN('07 (ind)'!T$6:T$37))))))</f>
        <v>23.332825822168086</v>
      </c>
      <c r="U15" s="75">
        <f>IF('07 (ind)'!U$1="si",100*(('07 (ind)'!U14-MIN('07 (ind)'!U$6:U$37))/(MAX('07 (ind)'!U$6:U$37)-MIN('07 (ind)'!U$6:U$37))),ABS(-100+(100*(('07 (ind)'!U14-MIN('07 (ind)'!U$6:U$37))/(MAX('07 (ind)'!U$6:U$37)-MIN('07 (ind)'!U$6:U$37))))))</f>
        <v>60</v>
      </c>
      <c r="V15" s="75">
        <f>IF('07 (ind)'!V$1="si",100*(('07 (ind)'!V14-MIN('07 (ind)'!V$6:V$37))/(MAX('07 (ind)'!V$6:V$37)-MIN('07 (ind)'!V$6:V$37))),ABS(-100+(100*(('07 (ind)'!V14-MIN('07 (ind)'!V$6:V$37))/(MAX('07 (ind)'!V$6:V$37)-MIN('07 (ind)'!V$6:V$37))))))</f>
        <v>97.237569060773481</v>
      </c>
      <c r="W15" s="75">
        <f>IF('07 (ind)'!W$1="si",100*(('07 (ind)'!W14-MIN('07 (ind)'!W$6:W$37))/(MAX('07 (ind)'!W$6:W$37)-MIN('07 (ind)'!W$6:W$37))),ABS(-100+(100*(('07 (ind)'!W14-MIN('07 (ind)'!W$6:W$37))/(MAX('07 (ind)'!W$6:W$37)-MIN('07 (ind)'!W$6:W$37))))))</f>
        <v>100</v>
      </c>
      <c r="X15" s="75">
        <f>IF('07 (ind)'!X$1="si",100*(('07 (ind)'!X14-MIN('07 (ind)'!X$6:X$37))/(MAX('07 (ind)'!X$6:X$37)-MIN('07 (ind)'!X$6:X$37))),ABS(-100+(100*(('07 (ind)'!X14-MIN('07 (ind)'!X$6:X$37))/(MAX('07 (ind)'!X$6:X$37)-MIN('07 (ind)'!X$6:X$37))))))</f>
        <v>100</v>
      </c>
      <c r="Y15" s="75">
        <f>IF('07 (ind)'!Y$1="si",100*(('07 (ind)'!Y14-MIN('07 (ind)'!Y$6:Y$37))/(MAX('07 (ind)'!Y$6:Y$37)-MIN('07 (ind)'!Y$6:Y$37))),ABS(-100+(100*(('07 (ind)'!Y14-MIN('07 (ind)'!Y$6:Y$37))/(MAX('07 (ind)'!Y$6:Y$37)-MIN('07 (ind)'!Y$6:Y$37))))))</f>
        <v>93.04797275325609</v>
      </c>
      <c r="Z15" s="75">
        <f>IF('07 (ind)'!Z$1="si",100*(('07 (ind)'!Z14-MIN('07 (ind)'!Z$6:Z$37))/(MAX('07 (ind)'!Z$6:Z$37)-MIN('07 (ind)'!Z$6:Z$37))),ABS(-100+(100*(('07 (ind)'!Z14-MIN('07 (ind)'!Z$6:Z$37))/(MAX('07 (ind)'!Z$6:Z$37)-MIN('07 (ind)'!Z$6:Z$37))))))</f>
        <v>43.165162297871298</v>
      </c>
      <c r="AA15" s="75">
        <f>IF('07 (ind)'!AA$1="si",100*(('07 (ind)'!AA14-MIN('07 (ind)'!AA$6:AA$37))/(MAX('07 (ind)'!AA$6:AA$37)-MIN('07 (ind)'!AA$6:AA$37))),ABS(-100+(100*(('07 (ind)'!AA14-MIN('07 (ind)'!AA$6:AA$37))/(MAX('07 (ind)'!AA$6:AA$37)-MIN('07 (ind)'!AA$6:AA$37))))))</f>
        <v>82.609467534663636</v>
      </c>
      <c r="AB15" s="75">
        <f>IF('07 (ind)'!AB$1="si",100*(('07 (ind)'!AB14-MIN('07 (ind)'!AB$6:AB$37))/(MAX('07 (ind)'!AB$6:AB$37)-MIN('07 (ind)'!AB$6:AB$37))),ABS(-100+(100*(('07 (ind)'!AB14-MIN('07 (ind)'!AB$6:AB$37))/(MAX('07 (ind)'!AB$6:AB$37)-MIN('07 (ind)'!AB$6:AB$37))))))</f>
        <v>99.600539885070049</v>
      </c>
      <c r="AC15" s="75">
        <f>IF('07 (ind)'!AC$1="si",100*(('07 (ind)'!AC14-MIN('07 (ind)'!AC$6:AC$37))/(MAX('07 (ind)'!AC$6:AC$37)-MIN('07 (ind)'!AC$6:AC$37))),ABS(-100+(100*(('07 (ind)'!AC14-MIN('07 (ind)'!AC$6:AC$37))/(MAX('07 (ind)'!AC$6:AC$37)-MIN('07 (ind)'!AC$6:AC$37))))))</f>
        <v>88.091367937213107</v>
      </c>
      <c r="AD15" s="75">
        <f>IF('07 (ind)'!AD$1="si",100*(('07 (ind)'!AD14-MIN('07 (ind)'!AD$6:AD$37))/(MAX('07 (ind)'!AD$6:AD$37)-MIN('07 (ind)'!AD$6:AD$37))),ABS(-100+(100*(('07 (ind)'!AD14-MIN('07 (ind)'!AD$6:AD$37))/(MAX('07 (ind)'!AD$6:AD$37)-MIN('07 (ind)'!AD$6:AD$37))))))</f>
        <v>100</v>
      </c>
      <c r="AE15" s="75">
        <f>IF('07 (ind)'!AE$1="si",100*(('07 (ind)'!AE14-MIN('07 (ind)'!AE$6:AE$37))/(MAX('07 (ind)'!AE$6:AE$37)-MIN('07 (ind)'!AE$6:AE$37))),ABS(-100+(100*(('07 (ind)'!AE14-MIN('07 (ind)'!AE$6:AE$37))/(MAX('07 (ind)'!AE$6:AE$37)-MIN('07 (ind)'!AE$6:AE$37))))))</f>
        <v>100</v>
      </c>
      <c r="AF15" s="75">
        <f>IF('07 (ind)'!AF$1="si",100*(('07 (ind)'!AF14-MIN('07 (ind)'!AF$6:AF$37))/(MAX('07 (ind)'!AF$6:AF$37)-MIN('07 (ind)'!AF$6:AF$37))),ABS(-100+(100*(('07 (ind)'!AF14-MIN('07 (ind)'!AF$6:AF$37))/(MAX('07 (ind)'!AF$6:AF$37)-MIN('07 (ind)'!AF$6:AF$37))))))</f>
        <v>100</v>
      </c>
      <c r="AG15" s="75">
        <f>IF('07 (ind)'!AG$1="si",100*(('07 (ind)'!AG14-MIN('07 (ind)'!AG$6:AG$37))/(MAX('07 (ind)'!AG$6:AG$37)-MIN('07 (ind)'!AG$6:AG$37))),ABS(-100+(100*(('07 (ind)'!AG14-MIN('07 (ind)'!AG$6:AG$37))/(MAX('07 (ind)'!AG$6:AG$37)-MIN('07 (ind)'!AG$6:AG$37))))))</f>
        <v>45.327102803738349</v>
      </c>
      <c r="AH15" s="75">
        <f>IF('07 (ind)'!AH$1="si",100*(('07 (ind)'!AH14-MIN('07 (ind)'!AH$6:AH$37))/(MAX('07 (ind)'!AH$6:AH$37)-MIN('07 (ind)'!AH$6:AH$37))),ABS(-100+(100*(('07 (ind)'!AH14-MIN('07 (ind)'!AH$6:AH$37))/(MAX('07 (ind)'!AH$6:AH$37)-MIN('07 (ind)'!AH$6:AH$37))))))</f>
        <v>19.277108433734913</v>
      </c>
      <c r="AI15" s="75">
        <f>IF('07 (ind)'!AI$1="si",100*(('07 (ind)'!AI14-MIN('07 (ind)'!AI$6:AI$37))/(MAX('07 (ind)'!AI$6:AI$37)-MIN('07 (ind)'!AI$6:AI$37))),ABS(-100+(100*(('07 (ind)'!AI14-MIN('07 (ind)'!AI$6:AI$37))/(MAX('07 (ind)'!AI$6:AI$37)-MIN('07 (ind)'!AI$6:AI$37))))))</f>
        <v>14.395030691170671</v>
      </c>
      <c r="AJ15" s="75">
        <f>IF('07 (ind)'!AJ$1="si",100*(('07 (ind)'!AJ14-MIN('07 (ind)'!AJ$6:AJ$37))/(MAX('07 (ind)'!AJ$6:AJ$37)-MIN('07 (ind)'!AJ$6:AJ$37))),ABS(-100+(100*(('07 (ind)'!AJ14-MIN('07 (ind)'!AJ$6:AJ$37))/(MAX('07 (ind)'!AJ$6:AJ$37)-MIN('07 (ind)'!AJ$6:AJ$37))))))</f>
        <v>100</v>
      </c>
      <c r="AK15" s="75">
        <f>IF('07 (ind)'!AK$1="si",100*(('07 (ind)'!AK14-MIN('07 (ind)'!AK$6:AK$37))/(MAX('07 (ind)'!AK$6:AK$37)-MIN('07 (ind)'!AK$6:AK$37))),ABS(-100+(100*(('07 (ind)'!AK14-MIN('07 (ind)'!AK$6:AK$37))/(MAX('07 (ind)'!AK$6:AK$37)-MIN('07 (ind)'!AK$6:AK$37))))))</f>
        <v>11.07904153161253</v>
      </c>
      <c r="AL15" s="75">
        <f>IF('07 (ind)'!AL$1="si",100*(('07 (ind)'!AL14-MIN('07 (ind)'!AL$6:AL$37))/(MAX('07 (ind)'!AL$6:AL$37)-MIN('07 (ind)'!AL$6:AL$37))),ABS(-100+(100*(('07 (ind)'!AL14-MIN('07 (ind)'!AL$6:AL$37))/(MAX('07 (ind)'!AL$6:AL$37)-MIN('07 (ind)'!AL$6:AL$37))))))</f>
        <v>82.401568680016837</v>
      </c>
      <c r="AM15" s="75">
        <f>IF('07 (ind)'!AM$1="si",100*(('07 (ind)'!AM14-MIN('07 (ind)'!AM$6:AM$37))/(MAX('07 (ind)'!AM$6:AM$37)-MIN('07 (ind)'!AM$6:AM$37))),ABS(-100+(100*(('07 (ind)'!AM14-MIN('07 (ind)'!AM$6:AM$37))/(MAX('07 (ind)'!AM$6:AM$37)-MIN('07 (ind)'!AM$6:AM$37))))))</f>
        <v>30.354609799784129</v>
      </c>
      <c r="AN15" s="75">
        <f>IF('07 (ind)'!AN$1="si",100*(('07 (ind)'!AN14-MIN('07 (ind)'!AN$6:AN$37))/(MAX('07 (ind)'!AN$6:AN$37)-MIN('07 (ind)'!AN$6:AN$37))),ABS(-100+(100*(('07 (ind)'!AN14-MIN('07 (ind)'!AN$6:AN$37))/(MAX('07 (ind)'!AN$6:AN$37)-MIN('07 (ind)'!AN$6:AN$37))))))</f>
        <v>100</v>
      </c>
      <c r="AO15" s="75">
        <f>IF('07 (ind)'!AO$1="si",100*(('07 (ind)'!AO14-MIN('07 (ind)'!AO$6:AO$37))/(MAX('07 (ind)'!AO$6:AO$37)-MIN('07 (ind)'!AO$6:AO$37))),ABS(-100+(100*(('07 (ind)'!AO14-MIN('07 (ind)'!AO$6:AO$37))/(MAX('07 (ind)'!AO$6:AO$37)-MIN('07 (ind)'!AO$6:AO$37))))))</f>
        <v>61.414280803049905</v>
      </c>
      <c r="AP15" s="75">
        <f>IF('07 (ind)'!AP$1="si",100*(('07 (ind)'!AP14-MIN('07 (ind)'!AP$6:AP$37))/(MAX('07 (ind)'!AP$6:AP$37)-MIN('07 (ind)'!AP$6:AP$37))),ABS(-100+(100*(('07 (ind)'!AP14-MIN('07 (ind)'!AP$6:AP$37))/(MAX('07 (ind)'!AP$6:AP$37)-MIN('07 (ind)'!AP$6:AP$37))))))</f>
        <v>5.2980132450331183</v>
      </c>
      <c r="AQ15" s="75">
        <f>IF('07 (ind)'!AQ$1="si",100*(('07 (ind)'!AQ14-MIN('07 (ind)'!AQ$6:AQ$37))/(MAX('07 (ind)'!AQ$6:AQ$37)-MIN('07 (ind)'!AQ$6:AQ$37))),ABS(-100+(100*(('07 (ind)'!AQ14-MIN('07 (ind)'!AQ$6:AQ$37))/(MAX('07 (ind)'!AQ$6:AQ$37)-MIN('07 (ind)'!AQ$6:AQ$37))))))</f>
        <v>36.543337577851389</v>
      </c>
      <c r="AR15" s="75">
        <f>IF('07 (ind)'!AR$1="si",100*(('07 (ind)'!AR14-MIN('07 (ind)'!AR$6:AR$37))/(MAX('07 (ind)'!AR$6:AR$37)-MIN('07 (ind)'!AR$6:AR$37))),ABS(-100+(100*(('07 (ind)'!AR14-MIN('07 (ind)'!AR$6:AR$37))/(MAX('07 (ind)'!AR$6:AR$37)-MIN('07 (ind)'!AR$6:AR$37))))))</f>
        <v>80.415239754534767</v>
      </c>
      <c r="AS15" s="75">
        <f>IF('07 (ind)'!AS$1="si",100*(('07 (ind)'!AS14-MIN('07 (ind)'!AS$6:AS$37))/(MAX('07 (ind)'!AS$6:AS$37)-MIN('07 (ind)'!AS$6:AS$37))),ABS(-100+(100*(('07 (ind)'!AS14-MIN('07 (ind)'!AS$6:AS$37))/(MAX('07 (ind)'!AS$6:AS$37)-MIN('07 (ind)'!AS$6:AS$37))))))</f>
        <v>0</v>
      </c>
      <c r="AT15" s="75">
        <f>IF('07 (ind)'!AT$1="si",100*(('07 (ind)'!AT14-MIN('07 (ind)'!AT$6:AT$37))/(MAX('07 (ind)'!AT$6:AT$37)-MIN('07 (ind)'!AT$6:AT$37))),ABS(-100+(100*(('07 (ind)'!AT14-MIN('07 (ind)'!AT$6:AT$37))/(MAX('07 (ind)'!AT$6:AT$37)-MIN('07 (ind)'!AT$6:AT$37))))))</f>
        <v>0</v>
      </c>
      <c r="AU15" s="75">
        <f>IF('07 (ind)'!AU$1="si",100*(('07 (ind)'!AU14-MIN('07 (ind)'!AU$6:AU$37))/(MAX('07 (ind)'!AU$6:AU$37)-MIN('07 (ind)'!AU$6:AU$37))),ABS(-100+(100*(('07 (ind)'!AU14-MIN('07 (ind)'!AU$6:AU$37))/(MAX('07 (ind)'!AU$6:AU$37)-MIN('07 (ind)'!AU$6:AU$37))))))</f>
        <v>91.695501730103786</v>
      </c>
      <c r="AV15" s="75">
        <f>IF('07 (ind)'!AV$1="si",100*(('07 (ind)'!AV14-MIN('07 (ind)'!AV$6:AV$37))/(MAX('07 (ind)'!AV$6:AV$37)-MIN('07 (ind)'!AV$6:AV$37))),ABS(-100+(100*(('07 (ind)'!AV14-MIN('07 (ind)'!AV$6:AV$37))/(MAX('07 (ind)'!AV$6:AV$37)-MIN('07 (ind)'!AV$6:AV$37))))))</f>
        <v>94.800693240901211</v>
      </c>
      <c r="AW15" s="75">
        <f>IF('07 (ind)'!AW$1="si",100*(('07 (ind)'!AW14-MIN('07 (ind)'!AW$6:AW$37))/(MAX('07 (ind)'!AW$6:AW$37)-MIN('07 (ind)'!AW$6:AW$37))),ABS(-100+(100*(('07 (ind)'!AW14-MIN('07 (ind)'!AW$6:AW$37))/(MAX('07 (ind)'!AW$6:AW$37)-MIN('07 (ind)'!AW$6:AW$37))))))</f>
        <v>87.377398720682294</v>
      </c>
      <c r="AX15" s="75">
        <f>IF('07 (ind)'!AX$1="si",100*(('07 (ind)'!AX14-MIN('07 (ind)'!AX$6:AX$37))/(MAX('07 (ind)'!AX$6:AX$37)-MIN('07 (ind)'!AX$6:AX$37))),ABS(-100+(100*(('07 (ind)'!AX14-MIN('07 (ind)'!AX$6:AX$37))/(MAX('07 (ind)'!AX$6:AX$37)-MIN('07 (ind)'!AX$6:AX$37))))))</f>
        <v>79.101987176741488</v>
      </c>
      <c r="AY15" s="75">
        <f>IF('07 (ind)'!AY$1="si",100*(('07 (ind)'!AY14-MIN('07 (ind)'!AY$6:AY$37))/(MAX('07 (ind)'!AY$6:AY$37)-MIN('07 (ind)'!AY$6:AY$37))),ABS(-100+(100*(('07 (ind)'!AY14-MIN('07 (ind)'!AY$6:AY$37))/(MAX('07 (ind)'!AY$6:AY$37)-MIN('07 (ind)'!AY$6:AY$37))))))</f>
        <v>100</v>
      </c>
      <c r="AZ15" s="75">
        <f>IF('07 (ind)'!AZ$1="si",100*(('07 (ind)'!AZ14-MIN('07 (ind)'!AZ$6:AZ$37))/(MAX('07 (ind)'!AZ$6:AZ$37)-MIN('07 (ind)'!AZ$6:AZ$37))),ABS(-100+(100*(('07 (ind)'!AZ14-MIN('07 (ind)'!AZ$6:AZ$37))/(MAX('07 (ind)'!AZ$6:AZ$37)-MIN('07 (ind)'!AZ$6:AZ$37))))))</f>
        <v>31.273725953302272</v>
      </c>
      <c r="BA15" s="75">
        <f>IF('07 (ind)'!BA$1="si",100*(('07 (ind)'!BA14-MIN('07 (ind)'!BA$6:BA$37))/(MAX('07 (ind)'!BA$6:BA$37)-MIN('07 (ind)'!BA$6:BA$37))),ABS(-100+(100*(('07 (ind)'!BA14-MIN('07 (ind)'!BA$6:BA$37))/(MAX('07 (ind)'!BA$6:BA$37)-MIN('07 (ind)'!BA$6:BA$37))))))</f>
        <v>16.388445326267721</v>
      </c>
      <c r="BB15" s="75">
        <f>IF('07 (ind)'!BB$1="si",100*(('07 (ind)'!BB14-MIN('07 (ind)'!BB$6:BB$37))/(MAX('07 (ind)'!BB$6:BB$37)-MIN('07 (ind)'!BB$6:BB$37))),ABS(-100+(100*(('07 (ind)'!BB14-MIN('07 (ind)'!BB$6:BB$37))/(MAX('07 (ind)'!BB$6:BB$37)-MIN('07 (ind)'!BB$6:BB$37))))))</f>
        <v>67.271344734618523</v>
      </c>
      <c r="BC15" s="75">
        <f>IF('07 (ind)'!BC$1="si",100*(('07 (ind)'!BC14-MIN('07 (ind)'!BC$6:BC$37))/(MAX('07 (ind)'!BC$6:BC$37)-MIN('07 (ind)'!BC$6:BC$37))),ABS(-100+(100*(('07 (ind)'!BC14-MIN('07 (ind)'!BC$6:BC$37))/(MAX('07 (ind)'!BC$6:BC$37)-MIN('07 (ind)'!BC$6:BC$37))))))</f>
        <v>0</v>
      </c>
      <c r="BD15" s="75">
        <f>IF('07 (ind)'!BD$1="si",100*(('07 (ind)'!BD14-MIN('07 (ind)'!BD$6:BD$37))/(MAX('07 (ind)'!BD$6:BD$37)-MIN('07 (ind)'!BD$6:BD$37))),ABS(-100+(100*(('07 (ind)'!BD14-MIN('07 (ind)'!BD$6:BD$37))/(MAX('07 (ind)'!BD$6:BD$37)-MIN('07 (ind)'!BD$6:BD$37))))))</f>
        <v>77.864695961216455</v>
      </c>
      <c r="BE15" s="75">
        <f>IF('07 (ind)'!BE$1="si",100*(('07 (ind)'!BE14-MIN('07 (ind)'!BE$6:BE$37))/(MAX('07 (ind)'!BE$6:BE$37)-MIN('07 (ind)'!BE$6:BE$37))),ABS(-100+(100*(('07 (ind)'!BE14-MIN('07 (ind)'!BE$6:BE$37))/(MAX('07 (ind)'!BE$6:BE$37)-MIN('07 (ind)'!BE$6:BE$37))))))</f>
        <v>57.784011220196362</v>
      </c>
      <c r="BF15" s="75">
        <f>IF('07 (ind)'!BF$1="si",100*(('07 (ind)'!BF14-MIN('07 (ind)'!BF$6:BF$37))/(MAX('07 (ind)'!BF$6:BF$37)-MIN('07 (ind)'!BF$6:BF$37))),ABS(-100+(100*(('07 (ind)'!BF14-MIN('07 (ind)'!BF$6:BF$37))/(MAX('07 (ind)'!BF$6:BF$37)-MIN('07 (ind)'!BF$6:BF$37))))))</f>
        <v>83.811358205448144</v>
      </c>
      <c r="BG15" s="75">
        <f>IF('07 (ind)'!BG$1="si",100*(('07 (ind)'!BG14-MIN('07 (ind)'!BG$6:BG$37))/(MAX('07 (ind)'!BG$6:BG$37)-MIN('07 (ind)'!BG$6:BG$37))),ABS(-100+(100*(('07 (ind)'!BG14-MIN('07 (ind)'!BG$6:BG$37))/(MAX('07 (ind)'!BG$6:BG$37)-MIN('07 (ind)'!BG$6:BG$37))))))</f>
        <v>100</v>
      </c>
      <c r="BH15" s="75">
        <f>IF('07 (ind)'!BH$1="si",100*(('07 (ind)'!BH14-MIN('07 (ind)'!BH$6:BH$37))/(MAX('07 (ind)'!BH$6:BH$37)-MIN('07 (ind)'!BH$6:BH$37))),ABS(-100+(100*(('07 (ind)'!BH14-MIN('07 (ind)'!BH$6:BH$37))/(MAX('07 (ind)'!BH$6:BH$37)-MIN('07 (ind)'!BH$6:BH$37))))))</f>
        <v>100</v>
      </c>
      <c r="BI15" s="75">
        <f>IF('07 (ind)'!BI$1="si",100*(('07 (ind)'!BI14-MIN('07 (ind)'!BI$6:BI$37))/(MAX('07 (ind)'!BI$6:BI$37)-MIN('07 (ind)'!BI$6:BI$37))),ABS(-100+(100*(('07 (ind)'!BI14-MIN('07 (ind)'!BI$6:BI$37))/(MAX('07 (ind)'!BI$6:BI$37)-MIN('07 (ind)'!BI$6:BI$37))))))</f>
        <v>98.497736720410543</v>
      </c>
      <c r="BJ15" s="75">
        <f>IF('07 (ind)'!BJ$1="si",100*(('07 (ind)'!BJ14-MIN('07 (ind)'!BJ$6:BJ$37))/(MAX('07 (ind)'!BJ$6:BJ$37)-MIN('07 (ind)'!BJ$6:BJ$37))),ABS(-100+(100*(('07 (ind)'!BJ14-MIN('07 (ind)'!BJ$6:BJ$37))/(MAX('07 (ind)'!BJ$6:BJ$37)-MIN('07 (ind)'!BJ$6:BJ$37))))))</f>
        <v>0.71756290206608531</v>
      </c>
      <c r="BK15" s="75">
        <f>IF('07 (ind)'!BK$1="si",100*(('07 (ind)'!BK14-MIN('07 (ind)'!BK$6:BK$37))/(MAX('07 (ind)'!BK$6:BK$37)-MIN('07 (ind)'!BK$6:BK$37))),ABS(-100+(100*(('07 (ind)'!BK14-MIN('07 (ind)'!BK$6:BK$37))/(MAX('07 (ind)'!BK$6:BK$37)-MIN('07 (ind)'!BK$6:BK$37))))))</f>
        <v>28.013964115762263</v>
      </c>
      <c r="BL15" s="75">
        <f>IF('07 (ind)'!BL$1="si",100*(('07 (ind)'!BL14-MIN('07 (ind)'!BL$6:BL$37))/(MAX('07 (ind)'!BL$6:BL$37)-MIN('07 (ind)'!BL$6:BL$37))),ABS(-100+(100*(('07 (ind)'!BL14-MIN('07 (ind)'!BL$6:BL$37))/(MAX('07 (ind)'!BL$6:BL$37)-MIN('07 (ind)'!BL$6:BL$37))))))</f>
        <v>100</v>
      </c>
      <c r="BM15" s="75">
        <f>IF('07 (ind)'!BM$1="si",100*(('07 (ind)'!BM14-MIN('07 (ind)'!BM$6:BM$37))/(MAX('07 (ind)'!BM$6:BM$37)-MIN('07 (ind)'!BM$6:BM$37))),ABS(-100+(100*(('07 (ind)'!BM14-MIN('07 (ind)'!BM$6:BM$37))/(MAX('07 (ind)'!BM$6:BM$37)-MIN('07 (ind)'!BM$6:BM$37))))))</f>
        <v>45.448620038818262</v>
      </c>
      <c r="BN15" s="75">
        <f>IF('07 (ind)'!BN$1="si",100*(('07 (ind)'!BN14-MIN('07 (ind)'!BN$6:BN$37))/(MAX('07 (ind)'!BN$6:BN$37)-MIN('07 (ind)'!BN$6:BN$37))),ABS(-100+(100*(('07 (ind)'!BN14-MIN('07 (ind)'!BN$6:BN$37))/(MAX('07 (ind)'!BN$6:BN$37)-MIN('07 (ind)'!BN$6:BN$37))))))</f>
        <v>7.4170673779816232</v>
      </c>
      <c r="BO15" s="75">
        <f>IF('07 (ind)'!BO$1="si",100*(('07 (ind)'!BO14-MIN('07 (ind)'!BO$6:BO$37))/(MAX('07 (ind)'!BO$6:BO$37)-MIN('07 (ind)'!BO$6:BO$37))),ABS(-100+(100*(('07 (ind)'!BO14-MIN('07 (ind)'!BO$6:BO$37))/(MAX('07 (ind)'!BO$6:BO$37)-MIN('07 (ind)'!BO$6:BO$37))))))</f>
        <v>18.466524156144544</v>
      </c>
      <c r="BP15" s="75">
        <f>IF('07 (ind)'!BP$1="si",100*(('07 (ind)'!BP14-MIN('07 (ind)'!BP$6:BP$37))/(MAX('07 (ind)'!BP$6:BP$37)-MIN('07 (ind)'!BP$6:BP$37))),ABS(-100+(100*(('07 (ind)'!BP14-MIN('07 (ind)'!BP$6:BP$37))/(MAX('07 (ind)'!BP$6:BP$37)-MIN('07 (ind)'!BP$6:BP$37))))))</f>
        <v>100</v>
      </c>
      <c r="BQ15" s="75">
        <f>IF('07 (ind)'!BQ$1="si",100*(('07 (ind)'!BQ14-MIN('07 (ind)'!BQ$6:BQ$37))/(MAX('07 (ind)'!BQ$6:BQ$37)-MIN('07 (ind)'!BQ$6:BQ$37))),ABS(-100+(100*(('07 (ind)'!BQ14-MIN('07 (ind)'!BQ$6:BQ$37))/(MAX('07 (ind)'!BQ$6:BQ$37)-MIN('07 (ind)'!BQ$6:BQ$37))))))</f>
        <v>100</v>
      </c>
      <c r="BR15" s="75">
        <f>IF('07 (ind)'!BR$1="si",100*(('07 (ind)'!BR14-MIN('07 (ind)'!BR$6:BR$37))/(MAX('07 (ind)'!BR$6:BR$37)-MIN('07 (ind)'!BR$6:BR$37))),ABS(-100+(100*(('07 (ind)'!BR14-MIN('07 (ind)'!BR$6:BR$37))/(MAX('07 (ind)'!BP$6:BP$37)-MIN('07 (ind)'!BR$6:BR$37))))))</f>
        <v>42.557858115262441</v>
      </c>
      <c r="BS15" s="75">
        <f>IF('07 (ind)'!BS$1="si",100*(('07 (ind)'!BS14-MIN('07 (ind)'!BS$6:BS$37))/(MAX('07 (ind)'!BS$6:BS$37)-MIN('07 (ind)'!BS$6:BS$37))),ABS(-100+(100*(('07 (ind)'!BS14-MIN('07 (ind)'!BS$6:BS$37))/(MAX('07 (ind)'!BQ$6:BQ$37)-MIN('07 (ind)'!BS$6:BS$37))))))</f>
        <v>100</v>
      </c>
      <c r="BT15" s="75">
        <f>IF('07 (ind)'!BT$1="si",100*(('07 (ind)'!BT14-MIN('07 (ind)'!BT$6:BT$37))/(MAX('07 (ind)'!BT$6:BT$37)-MIN('07 (ind)'!BT$6:BT$37))),ABS(-100+(100*(('07 (ind)'!BT14-MIN('07 (ind)'!BT$6:BT$37))/(MAX('07 (ind)'!BR$6:BR$37)-MIN('07 (ind)'!BT$6:BT$37))))))</f>
        <v>91.959912288472637</v>
      </c>
      <c r="BU15" s="75">
        <f>IF('07 (ind)'!BU$1="si",100*(('07 (ind)'!BU14-MIN('07 (ind)'!BU$6:BU$37))/(MAX('07 (ind)'!BU$6:BU$37)-MIN('07 (ind)'!BU$6:BU$37))),ABS(-100+(100*(('07 (ind)'!BU14-MIN('07 (ind)'!BU$6:BU$37))/(MAX('07 (ind)'!BU$6:BU$37)-MIN('07 (ind)'!BU$6:BU$37))))))</f>
        <v>13.000890471950157</v>
      </c>
      <c r="BV15" s="75">
        <f>IF('07 (ind)'!BV$1="si",100*(('07 (ind)'!BV14-MIN('07 (ind)'!BV$6:BV$37))/(MAX('07 (ind)'!BV$6:BV$37)-MIN('07 (ind)'!BV$6:BV$37))),ABS(-100+(100*(('07 (ind)'!BV14-MIN('07 (ind)'!BV$6:BV$37))/(MAX('07 (ind)'!BV$6:BV$37)-MIN('07 (ind)'!BV$6:BV$37))))))</f>
        <v>67.973207640783926</v>
      </c>
      <c r="BW15" s="75">
        <f>IF('07 (ind)'!BW$1="si",100*(('07 (ind)'!BW14-MIN('07 (ind)'!BW$6:BW$37))/(MAX('07 (ind)'!BW$6:BW$37)-MIN('07 (ind)'!BW$6:BW$37))),ABS(-100+(100*(('07 (ind)'!BW14-MIN('07 (ind)'!BW$6:BW$37))/(MAX('07 (ind)'!BW$6:BW$37)-MIN('07 (ind)'!BW$6:BW$37))))))</f>
        <v>81.244257776611107</v>
      </c>
      <c r="BX15" s="75">
        <f>IF('07 (ind)'!BX$1="si",100*(('07 (ind)'!BX14-MIN('07 (ind)'!BX$6:BX$37))/(MAX('07 (ind)'!BX$6:BX$37)-MIN('07 (ind)'!BX$6:BX$37))),ABS(-100+(100*(('07 (ind)'!BX14-MIN('07 (ind)'!BX$6:BX$37))/(MAX('07 (ind)'!BX$6:BX$37)-MIN('07 (ind)'!BX$6:BX$37))))))</f>
        <v>100</v>
      </c>
      <c r="BY15" s="75">
        <f>IF('07 (ind)'!BY$1="si",100*(('07 (ind)'!BY14-MIN('07 (ind)'!BY$6:BY$37))/(MAX('07 (ind)'!BY$6:BY$37)-MIN('07 (ind)'!BY$6:BY$37))),ABS(-100+(100*(('07 (ind)'!BY14-MIN('07 (ind)'!BY$6:BY$37))/(MAX('07 (ind)'!BY$6:BY$37)-MIN('07 (ind)'!BY$6:BY$37))))))</f>
        <v>20.327337686307683</v>
      </c>
      <c r="BZ15" s="75">
        <f>IF('07 (ind)'!BZ$1="si",100*(('07 (ind)'!BZ14-MIN('07 (ind)'!BZ$6:BZ$37))/(MAX('07 (ind)'!BZ$6:BZ$37)-MIN('07 (ind)'!BZ$6:BZ$37))),ABS(-100+(100*(('07 (ind)'!BZ14-MIN('07 (ind)'!BZ$6:BZ$37))/(MAX('07 (ind)'!BZ$6:BZ$37)-MIN('07 (ind)'!BZ$6:BZ$37))))))</f>
        <v>80.689929507993938</v>
      </c>
      <c r="CA15" s="75">
        <f>IF('07 (ind)'!CA$1="si",100*(('07 (ind)'!CA14-MIN('07 (ind)'!CA$6:CA$37))/(MAX('07 (ind)'!CA$6:CA$37)-MIN('07 (ind)'!CA$6:CA$37))),ABS(-100+(100*(('07 (ind)'!CA14-MIN('07 (ind)'!CA$6:CA$37))/(MAX('07 (ind)'!CA$6:CA$37)-MIN('07 (ind)'!CA$6:CA$37))))))</f>
        <v>100</v>
      </c>
      <c r="CB15" s="75">
        <f>IF('07 (ind)'!CB$1="si",100*(('07 (ind)'!CB14-MIN('07 (ind)'!CB$6:CB$37))/(MAX('07 (ind)'!CB$6:CB$37)-MIN('07 (ind)'!CB$6:CB$37))),ABS(-100+(100*(('07 (ind)'!CB14-MIN('07 (ind)'!CB$6:CB$37))/(MAX('07 (ind)'!CB$6:CB$37)-MIN('07 (ind)'!CB$6:CB$37))))))</f>
        <v>38.853503184713375</v>
      </c>
      <c r="CC15" s="75">
        <f>IF('07 (ind)'!CC$1="si",100*(('07 (ind)'!CC14-MIN('07 (ind)'!CC$6:CC$37))/(MAX('07 (ind)'!CC$6:CC$37)-MIN('07 (ind)'!CC$6:CC$37))),ABS(-100+(100*(('07 (ind)'!CC14-MIN('07 (ind)'!CC$6:CC$37))/(MAX('07 (ind)'!CC$6:CC$37)-MIN('07 (ind)'!CC$6:CC$37))))))</f>
        <v>66.586966638056509</v>
      </c>
      <c r="CD15" s="75">
        <f>IF('07 (ind)'!CD$1="si",100*(('07 (ind)'!CD14-MIN('07 (ind)'!CD$6:CD$37))/(MAX('07 (ind)'!CD$6:CD$37)-MIN('07 (ind)'!CD$6:CD$37))),ABS(-100+(100*(('07 (ind)'!CD14-MIN('07 (ind)'!CD$6:CD$37))/(MAX('07 (ind)'!CD$6:CD$37)-MIN('07 (ind)'!CD$6:CD$37))))))</f>
        <v>22.273532757367658</v>
      </c>
      <c r="CE15" s="75">
        <f>IF('07 (ind)'!CE$1="si",100*(('07 (ind)'!CE14-MIN('07 (ind)'!CE$6:CE$37))/(MAX('07 (ind)'!CE$6:CE$37)-MIN('07 (ind)'!CE$6:CE$37))),ABS(-100+(100*(('07 (ind)'!CE14-MIN('07 (ind)'!CE$6:CE$37))/(MAX('07 (ind)'!CE$6:CE$37)-MIN('07 (ind)'!CE$6:CE$37))))))</f>
        <v>9.6464858121882386</v>
      </c>
      <c r="CF15" s="75">
        <f>IF('07 (ind)'!CF$1="si",100*(('07 (ind)'!CF14-MIN('07 (ind)'!CF$6:CF$37))/(MAX('07 (ind)'!CF$6:CF$37)-MIN('07 (ind)'!CF$6:CF$37))),ABS(-100+(100*(('07 (ind)'!CF14-MIN('07 (ind)'!CF$6:CF$37))/(MAX('07 (ind)'!CF$6:CF$37)-MIN('07 (ind)'!CF$6:CF$37))))))</f>
        <v>32.523586609077434</v>
      </c>
      <c r="CG15" s="75">
        <f>IF('07 (ind)'!CG$1="si",100*(('07 (ind)'!CG14-MIN('07 (ind)'!CG$6:CG$37))/(MAX('07 (ind)'!CG$6:CG$37)-MIN('07 (ind)'!CG$6:CG$37))),ABS(-100+(100*(('07 (ind)'!CG14-MIN('07 (ind)'!CG$6:CG$37))/(MAX('07 (ind)'!CG$6:CG$37)-MIN('07 (ind)'!CG$6:CG$37))))))</f>
        <v>92.162809427900896</v>
      </c>
      <c r="CH15" s="75">
        <f>IF('07 (ind)'!CH$1="si",100*(('07 (ind)'!CH14-MIN('07 (ind)'!CH$6:CH$37))/(MAX('07 (ind)'!CH$6:CH$37)-MIN('07 (ind)'!CH$6:CH$37))),ABS(-100+(100*(('07 (ind)'!CH14-MIN('07 (ind)'!CH$6:CH$37))/(MAX('07 (ind)'!CH$6:CH$37)-MIN('07 (ind)'!CH$6:CH$37))))))</f>
        <v>100</v>
      </c>
      <c r="CI15" s="75">
        <f>IF('07 (ind)'!CI$1="si",100*(('07 (ind)'!CI14-MIN('07 (ind)'!CI$6:CI$37))/(MAX('07 (ind)'!CI$6:CI$37)-MIN('07 (ind)'!CI$6:CI$37))),ABS(-100+(100*(('07 (ind)'!CI14-MIN('07 (ind)'!CI$6:CI$37))/(MAX('07 (ind)'!CI$6:CI$37)-MIN('07 (ind)'!CI$6:CI$37))))))</f>
        <v>53.096487702867776</v>
      </c>
      <c r="CJ15" s="75">
        <f>IF('07 (ind)'!CJ$1="si",100*(('07 (ind)'!CJ14-MIN('07 (ind)'!CJ$6:CJ$37))/(MAX('07 (ind)'!CJ$6:CJ$37)-MIN('07 (ind)'!CJ$6:CJ$37))),ABS(-100+(100*(('07 (ind)'!CJ14-MIN('07 (ind)'!CJ$6:CJ$37))/(MAX('07 (ind)'!CJ$6:CJ$37)-MIN('07 (ind)'!CJ$6:CJ$37))))))</f>
        <v>33.606573538310244</v>
      </c>
      <c r="CK15" s="75">
        <f>IF('07 (ind)'!CK$1="si",100*(('07 (ind)'!CK14-MIN('07 (ind)'!CK$6:CK$37))/(MAX('07 (ind)'!CK$6:CK$37)-MIN('07 (ind)'!CK$6:CK$37))),ABS(-100+(100*(('07 (ind)'!CK14-MIN('07 (ind)'!CK$6:CK$37))/(MAX('07 (ind)'!CK$6:CK$37)-MIN('07 (ind)'!CK$6:CK$37))))))</f>
        <v>100</v>
      </c>
      <c r="CL15" s="75">
        <f>IF('07 (ind)'!CL$1="si",100*(('07 (ind)'!CL14-MIN('07 (ind)'!CL$6:CL$37))/(MAX('07 (ind)'!CL$6:CL$37)-MIN('07 (ind)'!CL$6:CL$37))),ABS(-100+(100*(('07 (ind)'!CL14-MIN('07 (ind)'!CL$6:CL$37))/(MAX('07 (ind)'!CL$6:CL$37)-MIN('07 (ind)'!CL$6:CL$37))))))</f>
        <v>37.667535931662485</v>
      </c>
      <c r="CM15" s="75">
        <f>IF('07 (ind)'!CM$1="si",100*(('07 (ind)'!CM14-MIN('07 (ind)'!CM$6:CM$37))/(MAX('07 (ind)'!CM$6:CM$37)-MIN('07 (ind)'!CM$6:CM$37))),ABS(-100+(100*(('07 (ind)'!CM14-MIN('07 (ind)'!CM$6:CM$37))/(MAX('07 (ind)'!CM$6:CM$37)-MIN('07 (ind)'!CM$6:CM$37))))))</f>
        <v>100</v>
      </c>
    </row>
    <row r="16" spans="1:91">
      <c r="A16" s="18" t="s">
        <v>215</v>
      </c>
      <c r="B16" s="87">
        <f>IF('07 (ind)'!B$1="si",100*(('07 (ind)'!B15-MIN('07 (ind)'!B$6:B$37))/(MAX('07 (ind)'!B$6:B$37)-MIN('07 (ind)'!B$6:B$37))),ABS(-100+(100*(('07 (ind)'!B15-MIN('07 (ind)'!B$6:B$37))/(MAX('07 (ind)'!B$6:B$37)-MIN('07 (ind)'!B$6:B$37))))))</f>
        <v>3.693394604973578</v>
      </c>
      <c r="C16" s="87">
        <f>IF('07 (ind)'!C$1="si",100*(('07 (ind)'!C15-MIN('07 (ind)'!C$6:C$37))/(MAX('07 (ind)'!C$6:C$37)-MIN('07 (ind)'!C$6:C$37))),ABS(-100+(100*(('07 (ind)'!C15-MIN('07 (ind)'!C$6:C$37))/(MAX('07 (ind)'!C$6:C$37)-MIN('07 (ind)'!C$6:C$37))))))</f>
        <v>32.307836919876181</v>
      </c>
      <c r="D16" s="87">
        <f>IF('07 (ind)'!D$1="si",100*(('07 (ind)'!D15-MIN('07 (ind)'!D$6:D$37))/(MAX('07 (ind)'!D$6:D$37)-MIN('07 (ind)'!D$6:D$37))),ABS(-100+(100*(('07 (ind)'!D15-MIN('07 (ind)'!D$6:D$37))/(MAX('07 (ind)'!D$6:D$37)-MIN('07 (ind)'!D$6:D$37))))))</f>
        <v>91.382961231090974</v>
      </c>
      <c r="E16" s="87">
        <f>IF('07 (ind)'!E$1="si",100*(('07 (ind)'!E15-MIN('07 (ind)'!E$6:E$37))/(MAX('07 (ind)'!E$6:E$37)-MIN('07 (ind)'!E$6:E$37))),ABS(-100+(100*(('07 (ind)'!E15-MIN('07 (ind)'!E$6:E$37))/(MAX('07 (ind)'!E$6:E$37)-MIN('07 (ind)'!E$6:E$37))))))</f>
        <v>55.502468399440353</v>
      </c>
      <c r="F16" s="87">
        <f>IF('07 (ind)'!F$1="si",100*(('07 (ind)'!F15-MIN('07 (ind)'!F$6:F$37))/(MAX('07 (ind)'!F$6:F$37)-MIN('07 (ind)'!F$6:F$37))),ABS(-100+(100*(('07 (ind)'!F15-MIN('07 (ind)'!F$6:F$37))/(MAX('07 (ind)'!F$6:F$37)-MIN('07 (ind)'!F$6:F$37))))))</f>
        <v>57.638888888888872</v>
      </c>
      <c r="G16" s="87">
        <f>IF('07 (ind)'!G$1="si",100*(('07 (ind)'!G15-MIN('07 (ind)'!G$6:G$37))/(MAX('07 (ind)'!G$6:G$37)-MIN('07 (ind)'!G$6:G$37))),ABS(-100+(100*(('07 (ind)'!G15-MIN('07 (ind)'!G$6:G$37))/(MAX('07 (ind)'!G$6:G$37)-MIN('07 (ind)'!G$6:G$37))))))</f>
        <v>68.000000000000028</v>
      </c>
      <c r="H16" s="87">
        <f>IF('07 (ind)'!H$1="si",100*(('07 (ind)'!H15-MIN('07 (ind)'!H$6:H$37))/(MAX('07 (ind)'!H$6:H$37)-MIN('07 (ind)'!H$6:H$37))),ABS(-100+(100*(('07 (ind)'!H15-MIN('07 (ind)'!H$6:H$37))/(MAX('07 (ind)'!H$6:H$37)-MIN('07 (ind)'!H$6:H$37))))))</f>
        <v>74.257425742574256</v>
      </c>
      <c r="I16" s="87">
        <f>IF('07 (ind)'!I$1="si",100*(('07 (ind)'!I15-MIN('07 (ind)'!I$6:I$37))/(MAX('07 (ind)'!I$6:I$37)-MIN('07 (ind)'!I$6:I$37))),ABS(-100+(100*(('07 (ind)'!I15-MIN('07 (ind)'!I$6:I$37))/(MAX('07 (ind)'!I$6:I$37)-MIN('07 (ind)'!I$6:I$37))))))</f>
        <v>80.763790664780771</v>
      </c>
      <c r="J16" s="87">
        <f>IF('07 (ind)'!J$1="si",100*(('07 (ind)'!J15-MIN('07 (ind)'!J$6:J$37))/(MAX('07 (ind)'!J$6:J$37)-MIN('07 (ind)'!J$6:J$37))),ABS(-100+(100*(('07 (ind)'!J15-MIN('07 (ind)'!J$6:J$37))/(MAX('07 (ind)'!J$6:J$37)-MIN('07 (ind)'!J$6:J$37))))))</f>
        <v>14.303797468354427</v>
      </c>
      <c r="K16" s="87">
        <f>IF('07 (ind)'!K$1="si",100*(('07 (ind)'!K15-MIN('07 (ind)'!K$6:K$37))/(MAX('07 (ind)'!K$6:K$37)-MIN('07 (ind)'!K$6:K$37))),ABS(-100+(100*(('07 (ind)'!K15-MIN('07 (ind)'!K$6:K$37))/(MAX('07 (ind)'!K$6:K$37)-MIN('07 (ind)'!K$6:K$37))))))</f>
        <v>30.873159077869055</v>
      </c>
      <c r="L16" s="87">
        <f>IF('07 (ind)'!L$1="si",100*(('07 (ind)'!L15-MIN('07 (ind)'!L$6:L$37))/(MAX('07 (ind)'!L$6:L$37)-MIN('07 (ind)'!L$6:L$37))),ABS(-100+(100*(('07 (ind)'!L15-MIN('07 (ind)'!L$6:L$37))/(MAX('07 (ind)'!L$6:L$37)-MIN('07 (ind)'!L$6:L$37))))))</f>
        <v>57.744361106327815</v>
      </c>
      <c r="M16" s="87">
        <f>IF('07 (ind)'!M$1="si",100*(('07 (ind)'!M15-MIN('07 (ind)'!M$6:M$37))/(MAX('07 (ind)'!M$6:M$37)-MIN('07 (ind)'!M$6:M$37))),ABS(-100+(100*(('07 (ind)'!M15-MIN('07 (ind)'!M$6:M$37))/(MAX('07 (ind)'!M$6:M$37)-MIN('07 (ind)'!M$6:M$37))))))</f>
        <v>0.5024093590473665</v>
      </c>
      <c r="N16" s="87">
        <f>IF('07 (ind)'!N$1="si",100*(('07 (ind)'!N15-MIN('07 (ind)'!N$6:N$37))/(MAX('07 (ind)'!N$6:N$37)-MIN('07 (ind)'!N$6:N$37))),ABS(-100+(100*(('07 (ind)'!N15-MIN('07 (ind)'!N$6:N$37))/(MAX('07 (ind)'!N$6:N$37)-MIN('07 (ind)'!N$6:N$37))))))</f>
        <v>0</v>
      </c>
      <c r="O16" s="87">
        <f>IF('07 (ind)'!O$1="si",100*(('07 (ind)'!O15-MIN('07 (ind)'!O$6:O$37))/(MAX('07 (ind)'!O$6:O$37)-MIN('07 (ind)'!O$6:O$37))),ABS(-100+(100*(('07 (ind)'!O15-MIN('07 (ind)'!O$6:O$37))/(MAX('07 (ind)'!O$6:O$37)-MIN('07 (ind)'!O$6:O$37))))))</f>
        <v>86.15384615384616</v>
      </c>
      <c r="P16" s="87">
        <f>IF('07 (ind)'!P$1="si",100*(('07 (ind)'!P15-MIN('07 (ind)'!P$6:P$37))/(MAX('07 (ind)'!P$6:P$37)-MIN('07 (ind)'!P$6:P$37))),ABS(-100+(100*(('07 (ind)'!P15-MIN('07 (ind)'!P$6:P$37))/(MAX('07 (ind)'!P$6:P$37)-MIN('07 (ind)'!P$6:P$37))))))</f>
        <v>3.1952724253738545</v>
      </c>
      <c r="Q16" s="87">
        <f>IF('07 (ind)'!Q$1="si",100*(('07 (ind)'!Q15-MIN('07 (ind)'!Q$6:Q$37))/(MAX('07 (ind)'!Q$6:Q$37)-MIN('07 (ind)'!Q$6:Q$37))),ABS(-100+(100*(('07 (ind)'!Q15-MIN('07 (ind)'!Q$6:Q$37))/(MAX('07 (ind)'!Q$6:Q$37)-MIN('07 (ind)'!Q$6:Q$37))))))</f>
        <v>31.261328297582764</v>
      </c>
      <c r="R16" s="87">
        <f>IF('07 (ind)'!R$1="si",100*(('07 (ind)'!R15-MIN('07 (ind)'!R$6:R$37))/(MAX('07 (ind)'!R$6:R$37)-MIN('07 (ind)'!R$6:R$37))),ABS(-100+(100*(('07 (ind)'!R15-MIN('07 (ind)'!R$6:R$37))/(MAX('07 (ind)'!R$6:R$37)-MIN('07 (ind)'!R$6:R$37))))))</f>
        <v>0.22228729498388897</v>
      </c>
      <c r="S16" s="75">
        <f>ABS(ABS(('07 (ind)'!S15-((MAX('07 (ind)'!S$6:S$37)+MIN('07 (ind)'!S$6:S$37))/2))/(((MAX('07 (ind)'!S$6:S$37)+MIN('07 (ind)'!S$6:S$37))/2)-MAX('07 (ind)'!S$6:S$37))*100)-100)</f>
        <v>93.565364131133336</v>
      </c>
      <c r="T16" s="75">
        <f>IF('07 (ind)'!T$1="si",100*(('07 (ind)'!T15-MIN('07 (ind)'!T$6:T$37))/(MAX('07 (ind)'!T$6:T$37)-MIN('07 (ind)'!T$6:T$37))),ABS(-100+(100*(('07 (ind)'!T15-MIN('07 (ind)'!T$6:T$37))/(MAX('07 (ind)'!T$6:T$37)-MIN('07 (ind)'!T$6:T$37))))))</f>
        <v>21.393287318987682</v>
      </c>
      <c r="U16" s="75">
        <f>IF('07 (ind)'!U$1="si",100*(('07 (ind)'!U15-MIN('07 (ind)'!U$6:U$37))/(MAX('07 (ind)'!U$6:U$37)-MIN('07 (ind)'!U$6:U$37))),ABS(-100+(100*(('07 (ind)'!U15-MIN('07 (ind)'!U$6:U$37))/(MAX('07 (ind)'!U$6:U$37)-MIN('07 (ind)'!U$6:U$37))))))</f>
        <v>100</v>
      </c>
      <c r="V16" s="75">
        <f>IF('07 (ind)'!V$1="si",100*(('07 (ind)'!V15-MIN('07 (ind)'!V$6:V$37))/(MAX('07 (ind)'!V$6:V$37)-MIN('07 (ind)'!V$6:V$37))),ABS(-100+(100*(('07 (ind)'!V15-MIN('07 (ind)'!V$6:V$37))/(MAX('07 (ind)'!V$6:V$37)-MIN('07 (ind)'!V$6:V$37))))))</f>
        <v>97.790055248618785</v>
      </c>
      <c r="W16" s="75">
        <f>IF('07 (ind)'!W$1="si",100*(('07 (ind)'!W15-MIN('07 (ind)'!W$6:W$37))/(MAX('07 (ind)'!W$6:W$37)-MIN('07 (ind)'!W$6:W$37))),ABS(-100+(100*(('07 (ind)'!W15-MIN('07 (ind)'!W$6:W$37))/(MAX('07 (ind)'!W$6:W$37)-MIN('07 (ind)'!W$6:W$37))))))</f>
        <v>77.910081816485885</v>
      </c>
      <c r="X16" s="75">
        <f>IF('07 (ind)'!X$1="si",100*(('07 (ind)'!X15-MIN('07 (ind)'!X$6:X$37))/(MAX('07 (ind)'!X$6:X$37)-MIN('07 (ind)'!X$6:X$37))),ABS(-100+(100*(('07 (ind)'!X15-MIN('07 (ind)'!X$6:X$37))/(MAX('07 (ind)'!X$6:X$37)-MIN('07 (ind)'!X$6:X$37))))))</f>
        <v>61.895227646160436</v>
      </c>
      <c r="Y16" s="75">
        <f>IF('07 (ind)'!Y$1="si",100*(('07 (ind)'!Y15-MIN('07 (ind)'!Y$6:Y$37))/(MAX('07 (ind)'!Y$6:Y$37)-MIN('07 (ind)'!Y$6:Y$37))),ABS(-100+(100*(('07 (ind)'!Y15-MIN('07 (ind)'!Y$6:Y$37))/(MAX('07 (ind)'!Y$6:Y$37)-MIN('07 (ind)'!Y$6:Y$37))))))</f>
        <v>52.97882900614421</v>
      </c>
      <c r="Z16" s="75">
        <f>IF('07 (ind)'!Z$1="si",100*(('07 (ind)'!Z15-MIN('07 (ind)'!Z$6:Z$37))/(MAX('07 (ind)'!Z$6:Z$37)-MIN('07 (ind)'!Z$6:Z$37))),ABS(-100+(100*(('07 (ind)'!Z15-MIN('07 (ind)'!Z$6:Z$37))/(MAX('07 (ind)'!Z$6:Z$37)-MIN('07 (ind)'!Z$6:Z$37))))))</f>
        <v>81.670649209529159</v>
      </c>
      <c r="AA16" s="75">
        <f>IF('07 (ind)'!AA$1="si",100*(('07 (ind)'!AA15-MIN('07 (ind)'!AA$6:AA$37))/(MAX('07 (ind)'!AA$6:AA$37)-MIN('07 (ind)'!AA$6:AA$37))),ABS(-100+(100*(('07 (ind)'!AA15-MIN('07 (ind)'!AA$6:AA$37))/(MAX('07 (ind)'!AA$6:AA$37)-MIN('07 (ind)'!AA$6:AA$37))))))</f>
        <v>52.885545264818887</v>
      </c>
      <c r="AB16" s="75">
        <f>IF('07 (ind)'!AB$1="si",100*(('07 (ind)'!AB15-MIN('07 (ind)'!AB$6:AB$37))/(MAX('07 (ind)'!AB$6:AB$37)-MIN('07 (ind)'!AB$6:AB$37))),ABS(-100+(100*(('07 (ind)'!AB15-MIN('07 (ind)'!AB$6:AB$37))/(MAX('07 (ind)'!AB$6:AB$37)-MIN('07 (ind)'!AB$6:AB$37))))))</f>
        <v>63.690419600837309</v>
      </c>
      <c r="AC16" s="75">
        <f>IF('07 (ind)'!AC$1="si",100*(('07 (ind)'!AC15-MIN('07 (ind)'!AC$6:AC$37))/(MAX('07 (ind)'!AC$6:AC$37)-MIN('07 (ind)'!AC$6:AC$37))),ABS(-100+(100*(('07 (ind)'!AC15-MIN('07 (ind)'!AC$6:AC$37))/(MAX('07 (ind)'!AC$6:AC$37)-MIN('07 (ind)'!AC$6:AC$37))))))</f>
        <v>84.267033415457504</v>
      </c>
      <c r="AD16" s="75">
        <f>IF('07 (ind)'!AD$1="si",100*(('07 (ind)'!AD15-MIN('07 (ind)'!AD$6:AD$37))/(MAX('07 (ind)'!AD$6:AD$37)-MIN('07 (ind)'!AD$6:AD$37))),ABS(-100+(100*(('07 (ind)'!AD15-MIN('07 (ind)'!AD$6:AD$37))/(MAX('07 (ind)'!AD$6:AD$37)-MIN('07 (ind)'!AD$6:AD$37))))))</f>
        <v>30.769990430610733</v>
      </c>
      <c r="AE16" s="75">
        <f>IF('07 (ind)'!AE$1="si",100*(('07 (ind)'!AE15-MIN('07 (ind)'!AE$6:AE$37))/(MAX('07 (ind)'!AE$6:AE$37)-MIN('07 (ind)'!AE$6:AE$37))),ABS(-100+(100*(('07 (ind)'!AE15-MIN('07 (ind)'!AE$6:AE$37))/(MAX('07 (ind)'!AE$6:AE$37)-MIN('07 (ind)'!AE$6:AE$37))))))</f>
        <v>33.93809545504056</v>
      </c>
      <c r="AF16" s="75">
        <f>IF('07 (ind)'!AF$1="si",100*(('07 (ind)'!AF15-MIN('07 (ind)'!AF$6:AF$37))/(MAX('07 (ind)'!AF$6:AF$37)-MIN('07 (ind)'!AF$6:AF$37))),ABS(-100+(100*(('07 (ind)'!AF15-MIN('07 (ind)'!AF$6:AF$37))/(MAX('07 (ind)'!AF$6:AF$37)-MIN('07 (ind)'!AF$6:AF$37))))))</f>
        <v>90.308879342220365</v>
      </c>
      <c r="AG16" s="75">
        <f>IF('07 (ind)'!AG$1="si",100*(('07 (ind)'!AG15-MIN('07 (ind)'!AG$6:AG$37))/(MAX('07 (ind)'!AG$6:AG$37)-MIN('07 (ind)'!AG$6:AG$37))),ABS(-100+(100*(('07 (ind)'!AG15-MIN('07 (ind)'!AG$6:AG$37))/(MAX('07 (ind)'!AG$6:AG$37)-MIN('07 (ind)'!AG$6:AG$37))))))</f>
        <v>57.943925233644848</v>
      </c>
      <c r="AH16" s="75">
        <f>IF('07 (ind)'!AH$1="si",100*(('07 (ind)'!AH15-MIN('07 (ind)'!AH$6:AH$37))/(MAX('07 (ind)'!AH$6:AH$37)-MIN('07 (ind)'!AH$6:AH$37))),ABS(-100+(100*(('07 (ind)'!AH15-MIN('07 (ind)'!AH$6:AH$37))/(MAX('07 (ind)'!AH$6:AH$37)-MIN('07 (ind)'!AH$6:AH$37))))))</f>
        <v>32.530120481927696</v>
      </c>
      <c r="AI16" s="75">
        <f>IF('07 (ind)'!AI$1="si",100*(('07 (ind)'!AI15-MIN('07 (ind)'!AI$6:AI$37))/(MAX('07 (ind)'!AI$6:AI$37)-MIN('07 (ind)'!AI$6:AI$37))),ABS(-100+(100*(('07 (ind)'!AI15-MIN('07 (ind)'!AI$6:AI$37))/(MAX('07 (ind)'!AI$6:AI$37)-MIN('07 (ind)'!AI$6:AI$37))))))</f>
        <v>3.3370340126067775</v>
      </c>
      <c r="AJ16" s="75">
        <f>IF('07 (ind)'!AJ$1="si",100*(('07 (ind)'!AJ15-MIN('07 (ind)'!AJ$6:AJ$37))/(MAX('07 (ind)'!AJ$6:AJ$37)-MIN('07 (ind)'!AJ$6:AJ$37))),ABS(-100+(100*(('07 (ind)'!AJ15-MIN('07 (ind)'!AJ$6:AJ$37))/(MAX('07 (ind)'!AJ$6:AJ$37)-MIN('07 (ind)'!AJ$6:AJ$37))))))</f>
        <v>43.112275924865152</v>
      </c>
      <c r="AK16" s="75">
        <f>IF('07 (ind)'!AK$1="si",100*(('07 (ind)'!AK15-MIN('07 (ind)'!AK$6:AK$37))/(MAX('07 (ind)'!AK$6:AK$37)-MIN('07 (ind)'!AK$6:AK$37))),ABS(-100+(100*(('07 (ind)'!AK15-MIN('07 (ind)'!AK$6:AK$37))/(MAX('07 (ind)'!AK$6:AK$37)-MIN('07 (ind)'!AK$6:AK$37))))))</f>
        <v>9.7912954206378195</v>
      </c>
      <c r="AL16" s="75">
        <f>IF('07 (ind)'!AL$1="si",100*(('07 (ind)'!AL15-MIN('07 (ind)'!AL$6:AL$37))/(MAX('07 (ind)'!AL$6:AL$37)-MIN('07 (ind)'!AL$6:AL$37))),ABS(-100+(100*(('07 (ind)'!AL15-MIN('07 (ind)'!AL$6:AL$37))/(MAX('07 (ind)'!AL$6:AL$37)-MIN('07 (ind)'!AL$6:AL$37))))))</f>
        <v>66.42052537994428</v>
      </c>
      <c r="AM16" s="75">
        <f>IF('07 (ind)'!AM$1="si",100*(('07 (ind)'!AM15-MIN('07 (ind)'!AM$6:AM$37))/(MAX('07 (ind)'!AM$6:AM$37)-MIN('07 (ind)'!AM$6:AM$37))),ABS(-100+(100*(('07 (ind)'!AM15-MIN('07 (ind)'!AM$6:AM$37))/(MAX('07 (ind)'!AM$6:AM$37)-MIN('07 (ind)'!AM$6:AM$37))))))</f>
        <v>37.69246256980189</v>
      </c>
      <c r="AN16" s="75">
        <f>IF('07 (ind)'!AN$1="si",100*(('07 (ind)'!AN15-MIN('07 (ind)'!AN$6:AN$37))/(MAX('07 (ind)'!AN$6:AN$37)-MIN('07 (ind)'!AN$6:AN$37))),ABS(-100+(100*(('07 (ind)'!AN15-MIN('07 (ind)'!AN$6:AN$37))/(MAX('07 (ind)'!AN$6:AN$37)-MIN('07 (ind)'!AN$6:AN$37))))))</f>
        <v>30.351050291597332</v>
      </c>
      <c r="AO16" s="75">
        <f>IF('07 (ind)'!AO$1="si",100*(('07 (ind)'!AO15-MIN('07 (ind)'!AO$6:AO$37))/(MAX('07 (ind)'!AO$6:AO$37)-MIN('07 (ind)'!AO$6:AO$37))),ABS(-100+(100*(('07 (ind)'!AO15-MIN('07 (ind)'!AO$6:AO$37))/(MAX('07 (ind)'!AO$6:AO$37)-MIN('07 (ind)'!AO$6:AO$37))))))</f>
        <v>32.158027649026735</v>
      </c>
      <c r="AP16" s="75">
        <f>IF('07 (ind)'!AP$1="si",100*(('07 (ind)'!AP15-MIN('07 (ind)'!AP$6:AP$37))/(MAX('07 (ind)'!AP$6:AP$37)-MIN('07 (ind)'!AP$6:AP$37))),ABS(-100+(100*(('07 (ind)'!AP15-MIN('07 (ind)'!AP$6:AP$37))/(MAX('07 (ind)'!AP$6:AP$37)-MIN('07 (ind)'!AP$6:AP$37))))))</f>
        <v>42.573320719016081</v>
      </c>
      <c r="AQ16" s="75">
        <f>IF('07 (ind)'!AQ$1="si",100*(('07 (ind)'!AQ15-MIN('07 (ind)'!AQ$6:AQ$37))/(MAX('07 (ind)'!AQ$6:AQ$37)-MIN('07 (ind)'!AQ$6:AQ$37))),ABS(-100+(100*(('07 (ind)'!AQ15-MIN('07 (ind)'!AQ$6:AQ$37))/(MAX('07 (ind)'!AQ$6:AQ$37)-MIN('07 (ind)'!AQ$6:AQ$37))))))</f>
        <v>8.8274896966467988</v>
      </c>
      <c r="AR16" s="75">
        <f>IF('07 (ind)'!AR$1="si",100*(('07 (ind)'!AR15-MIN('07 (ind)'!AR$6:AR$37))/(MAX('07 (ind)'!AR$6:AR$37)-MIN('07 (ind)'!AR$6:AR$37))),ABS(-100+(100*(('07 (ind)'!AR15-MIN('07 (ind)'!AR$6:AR$37))/(MAX('07 (ind)'!AR$6:AR$37)-MIN('07 (ind)'!AR$6:AR$37))))))</f>
        <v>10.965774105187363</v>
      </c>
      <c r="AS16" s="75">
        <f>IF('07 (ind)'!AS$1="si",100*(('07 (ind)'!AS15-MIN('07 (ind)'!AS$6:AS$37))/(MAX('07 (ind)'!AS$6:AS$37)-MIN('07 (ind)'!AS$6:AS$37))),ABS(-100+(100*(('07 (ind)'!AS15-MIN('07 (ind)'!AS$6:AS$37))/(MAX('07 (ind)'!AS$6:AS$37)-MIN('07 (ind)'!AS$6:AS$37))))))</f>
        <v>38.27586206896553</v>
      </c>
      <c r="AT16" s="75">
        <f>IF('07 (ind)'!AT$1="si",100*(('07 (ind)'!AT15-MIN('07 (ind)'!AT$6:AT$37))/(MAX('07 (ind)'!AT$6:AT$37)-MIN('07 (ind)'!AT$6:AT$37))),ABS(-100+(100*(('07 (ind)'!AT15-MIN('07 (ind)'!AT$6:AT$37))/(MAX('07 (ind)'!AT$6:AT$37)-MIN('07 (ind)'!AT$6:AT$37))))))</f>
        <v>0</v>
      </c>
      <c r="AU16" s="75">
        <f>IF('07 (ind)'!AU$1="si",100*(('07 (ind)'!AU15-MIN('07 (ind)'!AU$6:AU$37))/(MAX('07 (ind)'!AU$6:AU$37)-MIN('07 (ind)'!AU$6:AU$37))),ABS(-100+(100*(('07 (ind)'!AU15-MIN('07 (ind)'!AU$6:AU$37))/(MAX('07 (ind)'!AU$6:AU$37)-MIN('07 (ind)'!AU$6:AU$37))))))</f>
        <v>33.910034602076117</v>
      </c>
      <c r="AV16" s="75">
        <f>IF('07 (ind)'!AV$1="si",100*(('07 (ind)'!AV15-MIN('07 (ind)'!AV$6:AV$37))/(MAX('07 (ind)'!AV$6:AV$37)-MIN('07 (ind)'!AV$6:AV$37))),ABS(-100+(100*(('07 (ind)'!AV15-MIN('07 (ind)'!AV$6:AV$37))/(MAX('07 (ind)'!AV$6:AV$37)-MIN('07 (ind)'!AV$6:AV$37))))))</f>
        <v>74.696707105719241</v>
      </c>
      <c r="AW16" s="75">
        <f>IF('07 (ind)'!AW$1="si",100*(('07 (ind)'!AW15-MIN('07 (ind)'!AW$6:AW$37))/(MAX('07 (ind)'!AW$6:AW$37)-MIN('07 (ind)'!AW$6:AW$37))),ABS(-100+(100*(('07 (ind)'!AW15-MIN('07 (ind)'!AW$6:AW$37))/(MAX('07 (ind)'!AW$6:AW$37)-MIN('07 (ind)'!AW$6:AW$37))))))</f>
        <v>32.40938166311301</v>
      </c>
      <c r="AX16" s="75">
        <f>IF('07 (ind)'!AX$1="si",100*(('07 (ind)'!AX15-MIN('07 (ind)'!AX$6:AX$37))/(MAX('07 (ind)'!AX$6:AX$37)-MIN('07 (ind)'!AX$6:AX$37))),ABS(-100+(100*(('07 (ind)'!AX15-MIN('07 (ind)'!AX$6:AX$37))/(MAX('07 (ind)'!AX$6:AX$37)-MIN('07 (ind)'!AX$6:AX$37))))))</f>
        <v>4.9304191227995986</v>
      </c>
      <c r="AY16" s="75">
        <f>IF('07 (ind)'!AY$1="si",100*(('07 (ind)'!AY15-MIN('07 (ind)'!AY$6:AY$37))/(MAX('07 (ind)'!AY$6:AY$37)-MIN('07 (ind)'!AY$6:AY$37))),ABS(-100+(100*(('07 (ind)'!AY15-MIN('07 (ind)'!AY$6:AY$37))/(MAX('07 (ind)'!AY$6:AY$37)-MIN('07 (ind)'!AY$6:AY$37))))))</f>
        <v>47.764034253092376</v>
      </c>
      <c r="AZ16" s="75">
        <f>IF('07 (ind)'!AZ$1="si",100*(('07 (ind)'!AZ15-MIN('07 (ind)'!AZ$6:AZ$37))/(MAX('07 (ind)'!AZ$6:AZ$37)-MIN('07 (ind)'!AZ$6:AZ$37))),ABS(-100+(100*(('07 (ind)'!AZ15-MIN('07 (ind)'!AZ$6:AZ$37))/(MAX('07 (ind)'!AZ$6:AZ$37)-MIN('07 (ind)'!AZ$6:AZ$37))))))</f>
        <v>49.727105633495952</v>
      </c>
      <c r="BA16" s="75">
        <f>IF('07 (ind)'!BA$1="si",100*(('07 (ind)'!BA15-MIN('07 (ind)'!BA$6:BA$37))/(MAX('07 (ind)'!BA$6:BA$37)-MIN('07 (ind)'!BA$6:BA$37))),ABS(-100+(100*(('07 (ind)'!BA15-MIN('07 (ind)'!BA$6:BA$37))/(MAX('07 (ind)'!BA$6:BA$37)-MIN('07 (ind)'!BA$6:BA$37))))))</f>
        <v>22.172138699227212</v>
      </c>
      <c r="BB16" s="75">
        <f>IF('07 (ind)'!BB$1="si",100*(('07 (ind)'!BB15-MIN('07 (ind)'!BB$6:BB$37))/(MAX('07 (ind)'!BB$6:BB$37)-MIN('07 (ind)'!BB$6:BB$37))),ABS(-100+(100*(('07 (ind)'!BB15-MIN('07 (ind)'!BB$6:BB$37))/(MAX('07 (ind)'!BB$6:BB$37)-MIN('07 (ind)'!BB$6:BB$37))))))</f>
        <v>20.72345279806903</v>
      </c>
      <c r="BC16" s="75">
        <f>IF('07 (ind)'!BC$1="si",100*(('07 (ind)'!BC15-MIN('07 (ind)'!BC$6:BC$37))/(MAX('07 (ind)'!BC$6:BC$37)-MIN('07 (ind)'!BC$6:BC$37))),ABS(-100+(100*(('07 (ind)'!BC15-MIN('07 (ind)'!BC$6:BC$37))/(MAX('07 (ind)'!BC$6:BC$37)-MIN('07 (ind)'!BC$6:BC$37))))))</f>
        <v>35.22015425726989</v>
      </c>
      <c r="BD16" s="75">
        <f>IF('07 (ind)'!BD$1="si",100*(('07 (ind)'!BD15-MIN('07 (ind)'!BD$6:BD$37))/(MAX('07 (ind)'!BD$6:BD$37)-MIN('07 (ind)'!BD$6:BD$37))),ABS(-100+(100*(('07 (ind)'!BD15-MIN('07 (ind)'!BD$6:BD$37))/(MAX('07 (ind)'!BD$6:BD$37)-MIN('07 (ind)'!BD$6:BD$37))))))</f>
        <v>30.629562754952584</v>
      </c>
      <c r="BE16" s="75">
        <f>IF('07 (ind)'!BE$1="si",100*(('07 (ind)'!BE15-MIN('07 (ind)'!BE$6:BE$37))/(MAX('07 (ind)'!BE$6:BE$37)-MIN('07 (ind)'!BE$6:BE$37))),ABS(-100+(100*(('07 (ind)'!BE15-MIN('07 (ind)'!BE$6:BE$37))/(MAX('07 (ind)'!BE$6:BE$37)-MIN('07 (ind)'!BE$6:BE$37))))))</f>
        <v>2.664796633941092</v>
      </c>
      <c r="BF16" s="75">
        <f>IF('07 (ind)'!BF$1="si",100*(('07 (ind)'!BF15-MIN('07 (ind)'!BF$6:BF$37))/(MAX('07 (ind)'!BF$6:BF$37)-MIN('07 (ind)'!BF$6:BF$37))),ABS(-100+(100*(('07 (ind)'!BF15-MIN('07 (ind)'!BF$6:BF$37))/(MAX('07 (ind)'!BF$6:BF$37)-MIN('07 (ind)'!BF$6:BF$37))))))</f>
        <v>13.692936855304779</v>
      </c>
      <c r="BG16" s="75">
        <f>IF('07 (ind)'!BG$1="si",100*(('07 (ind)'!BG15-MIN('07 (ind)'!BG$6:BG$37))/(MAX('07 (ind)'!BG$6:BG$37)-MIN('07 (ind)'!BG$6:BG$37))),ABS(-100+(100*(('07 (ind)'!BG15-MIN('07 (ind)'!BG$6:BG$37))/(MAX('07 (ind)'!BG$6:BG$37)-MIN('07 (ind)'!BG$6:BG$37))))))</f>
        <v>22.016179795539088</v>
      </c>
      <c r="BH16" s="75">
        <f>IF('07 (ind)'!BH$1="si",100*(('07 (ind)'!BH15-MIN('07 (ind)'!BH$6:BH$37))/(MAX('07 (ind)'!BH$6:BH$37)-MIN('07 (ind)'!BH$6:BH$37))),ABS(-100+(100*(('07 (ind)'!BH15-MIN('07 (ind)'!BH$6:BH$37))/(MAX('07 (ind)'!BH$6:BH$37)-MIN('07 (ind)'!BH$6:BH$37))))))</f>
        <v>15.840025167607738</v>
      </c>
      <c r="BI16" s="75">
        <f>IF('07 (ind)'!BI$1="si",100*(('07 (ind)'!BI15-MIN('07 (ind)'!BI$6:BI$37))/(MAX('07 (ind)'!BI$6:BI$37)-MIN('07 (ind)'!BI$6:BI$37))),ABS(-100+(100*(('07 (ind)'!BI15-MIN('07 (ind)'!BI$6:BI$37))/(MAX('07 (ind)'!BI$6:BI$37)-MIN('07 (ind)'!BI$6:BI$37))))))</f>
        <v>96.122182850033951</v>
      </c>
      <c r="BJ16" s="75">
        <f>IF('07 (ind)'!BJ$1="si",100*(('07 (ind)'!BJ15-MIN('07 (ind)'!BJ$6:BJ$37))/(MAX('07 (ind)'!BJ$6:BJ$37)-MIN('07 (ind)'!BJ$6:BJ$37))),ABS(-100+(100*(('07 (ind)'!BJ15-MIN('07 (ind)'!BJ$6:BJ$37))/(MAX('07 (ind)'!BJ$6:BJ$37)-MIN('07 (ind)'!BJ$6:BJ$37))))))</f>
        <v>6.6319870569877724E-4</v>
      </c>
      <c r="BK16" s="75">
        <f>IF('07 (ind)'!BK$1="si",100*(('07 (ind)'!BK15-MIN('07 (ind)'!BK$6:BK$37))/(MAX('07 (ind)'!BK$6:BK$37)-MIN('07 (ind)'!BK$6:BK$37))),ABS(-100+(100*(('07 (ind)'!BK15-MIN('07 (ind)'!BK$6:BK$37))/(MAX('07 (ind)'!BK$6:BK$37)-MIN('07 (ind)'!BK$6:BK$37))))))</f>
        <v>9.0787131376794381</v>
      </c>
      <c r="BL16" s="75">
        <f>IF('07 (ind)'!BL$1="si",100*(('07 (ind)'!BL15-MIN('07 (ind)'!BL$6:BL$37))/(MAX('07 (ind)'!BL$6:BL$37)-MIN('07 (ind)'!BL$6:BL$37))),ABS(-100+(100*(('07 (ind)'!BL15-MIN('07 (ind)'!BL$6:BL$37))/(MAX('07 (ind)'!BL$6:BL$37)-MIN('07 (ind)'!BL$6:BL$37))))))</f>
        <v>9.1666666666666661</v>
      </c>
      <c r="BM16" s="75">
        <f>IF('07 (ind)'!BM$1="si",100*(('07 (ind)'!BM15-MIN('07 (ind)'!BM$6:BM$37))/(MAX('07 (ind)'!BM$6:BM$37)-MIN('07 (ind)'!BM$6:BM$37))),ABS(-100+(100*(('07 (ind)'!BM15-MIN('07 (ind)'!BM$6:BM$37))/(MAX('07 (ind)'!BM$6:BM$37)-MIN('07 (ind)'!BM$6:BM$37))))))</f>
        <v>30.728093623225227</v>
      </c>
      <c r="BN16" s="75">
        <f>IF('07 (ind)'!BN$1="si",100*(('07 (ind)'!BN15-MIN('07 (ind)'!BN$6:BN$37))/(MAX('07 (ind)'!BN$6:BN$37)-MIN('07 (ind)'!BN$6:BN$37))),ABS(-100+(100*(('07 (ind)'!BN15-MIN('07 (ind)'!BN$6:BN$37))/(MAX('07 (ind)'!BN$6:BN$37)-MIN('07 (ind)'!BN$6:BN$37))))))</f>
        <v>18.855287635204888</v>
      </c>
      <c r="BO16" s="75">
        <f>IF('07 (ind)'!BO$1="si",100*(('07 (ind)'!BO15-MIN('07 (ind)'!BO$6:BO$37))/(MAX('07 (ind)'!BO$6:BO$37)-MIN('07 (ind)'!BO$6:BO$37))),ABS(-100+(100*(('07 (ind)'!BO15-MIN('07 (ind)'!BO$6:BO$37))/(MAX('07 (ind)'!BO$6:BO$37)-MIN('07 (ind)'!BO$6:BO$37))))))</f>
        <v>51.259510353413752</v>
      </c>
      <c r="BP16" s="75">
        <f>IF('07 (ind)'!BP$1="si",100*(('07 (ind)'!BP15-MIN('07 (ind)'!BP$6:BP$37))/(MAX('07 (ind)'!BP$6:BP$37)-MIN('07 (ind)'!BP$6:BP$37))),ABS(-100+(100*(('07 (ind)'!BP15-MIN('07 (ind)'!BP$6:BP$37))/(MAX('07 (ind)'!BP$6:BP$37)-MIN('07 (ind)'!BP$6:BP$37))))))</f>
        <v>11.498266044143236</v>
      </c>
      <c r="BQ16" s="75">
        <f>IF('07 (ind)'!BQ$1="si",100*(('07 (ind)'!BQ15-MIN('07 (ind)'!BQ$6:BQ$37))/(MAX('07 (ind)'!BQ$6:BQ$37)-MIN('07 (ind)'!BQ$6:BQ$37))),ABS(-100+(100*(('07 (ind)'!BQ15-MIN('07 (ind)'!BQ$6:BQ$37))/(MAX('07 (ind)'!BQ$6:BQ$37)-MIN('07 (ind)'!BQ$6:BQ$37))))))</f>
        <v>19.984650633908945</v>
      </c>
      <c r="BR16" s="75">
        <f>IF('07 (ind)'!BR$1="si",100*(('07 (ind)'!BR15-MIN('07 (ind)'!BR$6:BR$37))/(MAX('07 (ind)'!BR$6:BR$37)-MIN('07 (ind)'!BR$6:BR$37))),ABS(-100+(100*(('07 (ind)'!BR15-MIN('07 (ind)'!BR$6:BR$37))/(MAX('07 (ind)'!BP$6:BP$37)-MIN('07 (ind)'!BR$6:BR$37))))))</f>
        <v>2.2805936757803948</v>
      </c>
      <c r="BS16" s="75">
        <f>IF('07 (ind)'!BS$1="si",100*(('07 (ind)'!BS15-MIN('07 (ind)'!BS$6:BS$37))/(MAX('07 (ind)'!BS$6:BS$37)-MIN('07 (ind)'!BS$6:BS$37))),ABS(-100+(100*(('07 (ind)'!BS15-MIN('07 (ind)'!BS$6:BS$37))/(MAX('07 (ind)'!BQ$6:BQ$37)-MIN('07 (ind)'!BS$6:BS$37))))))</f>
        <v>43.743319682776814</v>
      </c>
      <c r="BT16" s="75">
        <f>IF('07 (ind)'!BT$1="si",100*(('07 (ind)'!BT15-MIN('07 (ind)'!BT$6:BT$37))/(MAX('07 (ind)'!BT$6:BT$37)-MIN('07 (ind)'!BT$6:BT$37))),ABS(-100+(100*(('07 (ind)'!BT15-MIN('07 (ind)'!BT$6:BT$37))/(MAX('07 (ind)'!BR$6:BR$37)-MIN('07 (ind)'!BT$6:BT$37))))))</f>
        <v>87.607970772211033</v>
      </c>
      <c r="BU16" s="75">
        <f>IF('07 (ind)'!BU$1="si",100*(('07 (ind)'!BU15-MIN('07 (ind)'!BU$6:BU$37))/(MAX('07 (ind)'!BU$6:BU$37)-MIN('07 (ind)'!BU$6:BU$37))),ABS(-100+(100*(('07 (ind)'!BU15-MIN('07 (ind)'!BU$6:BU$37))/(MAX('07 (ind)'!BU$6:BU$37)-MIN('07 (ind)'!BU$6:BU$37))))))</f>
        <v>7.5690115761353667</v>
      </c>
      <c r="BV16" s="75">
        <f>IF('07 (ind)'!BV$1="si",100*(('07 (ind)'!BV15-MIN('07 (ind)'!BV$6:BV$37))/(MAX('07 (ind)'!BV$6:BV$37)-MIN('07 (ind)'!BV$6:BV$37))),ABS(-100+(100*(('07 (ind)'!BV15-MIN('07 (ind)'!BV$6:BV$37))/(MAX('07 (ind)'!BV$6:BV$37)-MIN('07 (ind)'!BV$6:BV$37))))))</f>
        <v>29.670057057802033</v>
      </c>
      <c r="BW16" s="75">
        <f>IF('07 (ind)'!BW$1="si",100*(('07 (ind)'!BW15-MIN('07 (ind)'!BW$6:BW$37))/(MAX('07 (ind)'!BW$6:BW$37)-MIN('07 (ind)'!BW$6:BW$37))),ABS(-100+(100*(('07 (ind)'!BW15-MIN('07 (ind)'!BW$6:BW$37))/(MAX('07 (ind)'!BW$6:BW$37)-MIN('07 (ind)'!BW$6:BW$37))))))</f>
        <v>100</v>
      </c>
      <c r="BX16" s="75">
        <f>IF('07 (ind)'!BX$1="si",100*(('07 (ind)'!BX15-MIN('07 (ind)'!BX$6:BX$37))/(MAX('07 (ind)'!BX$6:BX$37)-MIN('07 (ind)'!BX$6:BX$37))),ABS(-100+(100*(('07 (ind)'!BX15-MIN('07 (ind)'!BX$6:BX$37))/(MAX('07 (ind)'!BX$6:BX$37)-MIN('07 (ind)'!BX$6:BX$37))))))</f>
        <v>10.676562768459732</v>
      </c>
      <c r="BY16" s="75">
        <f>IF('07 (ind)'!BY$1="si",100*(('07 (ind)'!BY15-MIN('07 (ind)'!BY$6:BY$37))/(MAX('07 (ind)'!BY$6:BY$37)-MIN('07 (ind)'!BY$6:BY$37))),ABS(-100+(100*(('07 (ind)'!BY15-MIN('07 (ind)'!BY$6:BY$37))/(MAX('07 (ind)'!BY$6:BY$37)-MIN('07 (ind)'!BY$6:BY$37))))))</f>
        <v>100</v>
      </c>
      <c r="BZ16" s="75">
        <f>IF('07 (ind)'!BZ$1="si",100*(('07 (ind)'!BZ15-MIN('07 (ind)'!BZ$6:BZ$37))/(MAX('07 (ind)'!BZ$6:BZ$37)-MIN('07 (ind)'!BZ$6:BZ$37))),ABS(-100+(100*(('07 (ind)'!BZ15-MIN('07 (ind)'!BZ$6:BZ$37))/(MAX('07 (ind)'!BZ$6:BZ$37)-MIN('07 (ind)'!BZ$6:BZ$37))))))</f>
        <v>90.016719810914836</v>
      </c>
      <c r="CA16" s="75">
        <f>IF('07 (ind)'!CA$1="si",100*(('07 (ind)'!CA15-MIN('07 (ind)'!CA$6:CA$37))/(MAX('07 (ind)'!CA$6:CA$37)-MIN('07 (ind)'!CA$6:CA$37))),ABS(-100+(100*(('07 (ind)'!CA15-MIN('07 (ind)'!CA$6:CA$37))/(MAX('07 (ind)'!CA$6:CA$37)-MIN('07 (ind)'!CA$6:CA$37))))))</f>
        <v>0</v>
      </c>
      <c r="CB16" s="75">
        <f>IF('07 (ind)'!CB$1="si",100*(('07 (ind)'!CB15-MIN('07 (ind)'!CB$6:CB$37))/(MAX('07 (ind)'!CB$6:CB$37)-MIN('07 (ind)'!CB$6:CB$37))),ABS(-100+(100*(('07 (ind)'!CB15-MIN('07 (ind)'!CB$6:CB$37))/(MAX('07 (ind)'!CB$6:CB$37)-MIN('07 (ind)'!CB$6:CB$37))))))</f>
        <v>78.343949044585997</v>
      </c>
      <c r="CC16" s="75">
        <f>IF('07 (ind)'!CC$1="si",100*(('07 (ind)'!CC15-MIN('07 (ind)'!CC$6:CC$37))/(MAX('07 (ind)'!CC$6:CC$37)-MIN('07 (ind)'!CC$6:CC$37))),ABS(-100+(100*(('07 (ind)'!CC15-MIN('07 (ind)'!CC$6:CC$37))/(MAX('07 (ind)'!CC$6:CC$37)-MIN('07 (ind)'!CC$6:CC$37))))))</f>
        <v>76.375205087326236</v>
      </c>
      <c r="CD16" s="75">
        <f>IF('07 (ind)'!CD$1="si",100*(('07 (ind)'!CD15-MIN('07 (ind)'!CD$6:CD$37))/(MAX('07 (ind)'!CD$6:CD$37)-MIN('07 (ind)'!CD$6:CD$37))),ABS(-100+(100*(('07 (ind)'!CD15-MIN('07 (ind)'!CD$6:CD$37))/(MAX('07 (ind)'!CD$6:CD$37)-MIN('07 (ind)'!CD$6:CD$37))))))</f>
        <v>5.8168110395846219E-2</v>
      </c>
      <c r="CE16" s="75">
        <f>IF('07 (ind)'!CE$1="si",100*(('07 (ind)'!CE15-MIN('07 (ind)'!CE$6:CE$37))/(MAX('07 (ind)'!CE$6:CE$37)-MIN('07 (ind)'!CE$6:CE$37))),ABS(-100+(100*(('07 (ind)'!CE15-MIN('07 (ind)'!CE$6:CE$37))/(MAX('07 (ind)'!CE$6:CE$37)-MIN('07 (ind)'!CE$6:CE$37))))))</f>
        <v>6.184390506259331</v>
      </c>
      <c r="CF16" s="75">
        <f>IF('07 (ind)'!CF$1="si",100*(('07 (ind)'!CF15-MIN('07 (ind)'!CF$6:CF$37))/(MAX('07 (ind)'!CF$6:CF$37)-MIN('07 (ind)'!CF$6:CF$37))),ABS(-100+(100*(('07 (ind)'!CF15-MIN('07 (ind)'!CF$6:CF$37))/(MAX('07 (ind)'!CF$6:CF$37)-MIN('07 (ind)'!CF$6:CF$37))))))</f>
        <v>7.7667980341556433</v>
      </c>
      <c r="CG16" s="75">
        <f>IF('07 (ind)'!CG$1="si",100*(('07 (ind)'!CG15-MIN('07 (ind)'!CG$6:CG$37))/(MAX('07 (ind)'!CG$6:CG$37)-MIN('07 (ind)'!CG$6:CG$37))),ABS(-100+(100*(('07 (ind)'!CG15-MIN('07 (ind)'!CG$6:CG$37))/(MAX('07 (ind)'!CG$6:CG$37)-MIN('07 (ind)'!CG$6:CG$37))))))</f>
        <v>20.1267443659845</v>
      </c>
      <c r="CH16" s="75">
        <f>IF('07 (ind)'!CH$1="si",100*(('07 (ind)'!CH15-MIN('07 (ind)'!CH$6:CH$37))/(MAX('07 (ind)'!CH$6:CH$37)-MIN('07 (ind)'!CH$6:CH$37))),ABS(-100+(100*(('07 (ind)'!CH15-MIN('07 (ind)'!CH$6:CH$37))/(MAX('07 (ind)'!CH$6:CH$37)-MIN('07 (ind)'!CH$6:CH$37))))))</f>
        <v>7.9924896664328129</v>
      </c>
      <c r="CI16" s="75">
        <f>IF('07 (ind)'!CI$1="si",100*(('07 (ind)'!CI15-MIN('07 (ind)'!CI$6:CI$37))/(MAX('07 (ind)'!CI$6:CI$37)-MIN('07 (ind)'!CI$6:CI$37))),ABS(-100+(100*(('07 (ind)'!CI15-MIN('07 (ind)'!CI$6:CI$37))/(MAX('07 (ind)'!CI$6:CI$37)-MIN('07 (ind)'!CI$6:CI$37))))))</f>
        <v>42.825957911965141</v>
      </c>
      <c r="CJ16" s="75">
        <f>IF('07 (ind)'!CJ$1="si",100*(('07 (ind)'!CJ15-MIN('07 (ind)'!CJ$6:CJ$37))/(MAX('07 (ind)'!CJ$6:CJ$37)-MIN('07 (ind)'!CJ$6:CJ$37))),ABS(-100+(100*(('07 (ind)'!CJ15-MIN('07 (ind)'!CJ$6:CJ$37))/(MAX('07 (ind)'!CJ$6:CJ$37)-MIN('07 (ind)'!CJ$6:CJ$37))))))</f>
        <v>58.05460963201854</v>
      </c>
      <c r="CK16" s="75">
        <f>IF('07 (ind)'!CK$1="si",100*(('07 (ind)'!CK15-MIN('07 (ind)'!CK$6:CK$37))/(MAX('07 (ind)'!CK$6:CK$37)-MIN('07 (ind)'!CK$6:CK$37))),ABS(-100+(100*(('07 (ind)'!CK15-MIN('07 (ind)'!CK$6:CK$37))/(MAX('07 (ind)'!CK$6:CK$37)-MIN('07 (ind)'!CK$6:CK$37))))))</f>
        <v>0</v>
      </c>
      <c r="CL16" s="75">
        <f>IF('07 (ind)'!CL$1="si",100*(('07 (ind)'!CL15-MIN('07 (ind)'!CL$6:CL$37))/(MAX('07 (ind)'!CL$6:CL$37)-MIN('07 (ind)'!CL$6:CL$37))),ABS(-100+(100*(('07 (ind)'!CL15-MIN('07 (ind)'!CL$6:CL$37))/(MAX('07 (ind)'!CL$6:CL$37)-MIN('07 (ind)'!CL$6:CL$37))))))</f>
        <v>7.5686998567367709</v>
      </c>
      <c r="CM16" s="75">
        <f>IF('07 (ind)'!CM$1="si",100*(('07 (ind)'!CM15-MIN('07 (ind)'!CM$6:CM$37))/(MAX('07 (ind)'!CM$6:CM$37)-MIN('07 (ind)'!CM$6:CM$37))),ABS(-100+(100*(('07 (ind)'!CM15-MIN('07 (ind)'!CM$6:CM$37))/(MAX('07 (ind)'!CM$6:CM$37)-MIN('07 (ind)'!CM$6:CM$37))))))</f>
        <v>5.1083761090592361</v>
      </c>
    </row>
    <row r="17" spans="1:91">
      <c r="A17" s="18" t="s">
        <v>216</v>
      </c>
      <c r="B17" s="87">
        <f>IF('07 (ind)'!B$1="si",100*(('07 (ind)'!B16-MIN('07 (ind)'!B$6:B$37))/(MAX('07 (ind)'!B$6:B$37)-MIN('07 (ind)'!B$6:B$37))),ABS(-100+(100*(('07 (ind)'!B16-MIN('07 (ind)'!B$6:B$37))/(MAX('07 (ind)'!B$6:B$37)-MIN('07 (ind)'!B$6:B$37))))))</f>
        <v>15.327465702257204</v>
      </c>
      <c r="C17" s="87">
        <f>IF('07 (ind)'!C$1="si",100*(('07 (ind)'!C16-MIN('07 (ind)'!C$6:C$37))/(MAX('07 (ind)'!C$6:C$37)-MIN('07 (ind)'!C$6:C$37))),ABS(-100+(100*(('07 (ind)'!C16-MIN('07 (ind)'!C$6:C$37))/(MAX('07 (ind)'!C$6:C$37)-MIN('07 (ind)'!C$6:C$37))))))</f>
        <v>9.5681944461851511</v>
      </c>
      <c r="D17" s="87">
        <f>IF('07 (ind)'!D$1="si",100*(('07 (ind)'!D16-MIN('07 (ind)'!D$6:D$37))/(MAX('07 (ind)'!D$6:D$37)-MIN('07 (ind)'!D$6:D$37))),ABS(-100+(100*(('07 (ind)'!D16-MIN('07 (ind)'!D$6:D$37))/(MAX('07 (ind)'!D$6:D$37)-MIN('07 (ind)'!D$6:D$37))))))</f>
        <v>64.25705598064846</v>
      </c>
      <c r="E17" s="87">
        <f>IF('07 (ind)'!E$1="si",100*(('07 (ind)'!E16-MIN('07 (ind)'!E$6:E$37))/(MAX('07 (ind)'!E$6:E$37)-MIN('07 (ind)'!E$6:E$37))),ABS(-100+(100*(('07 (ind)'!E16-MIN('07 (ind)'!E$6:E$37))/(MAX('07 (ind)'!E$6:E$37)-MIN('07 (ind)'!E$6:E$37))))))</f>
        <v>67.61601248507813</v>
      </c>
      <c r="F17" s="87">
        <f>IF('07 (ind)'!F$1="si",100*(('07 (ind)'!F16-MIN('07 (ind)'!F$6:F$37))/(MAX('07 (ind)'!F$6:F$37)-MIN('07 (ind)'!F$6:F$37))),ABS(-100+(100*(('07 (ind)'!F16-MIN('07 (ind)'!F$6:F$37))/(MAX('07 (ind)'!F$6:F$37)-MIN('07 (ind)'!F$6:F$37))))))</f>
        <v>100</v>
      </c>
      <c r="G17" s="87">
        <f>IF('07 (ind)'!G$1="si",100*(('07 (ind)'!G16-MIN('07 (ind)'!G$6:G$37))/(MAX('07 (ind)'!G$6:G$37)-MIN('07 (ind)'!G$6:G$37))),ABS(-100+(100*(('07 (ind)'!G16-MIN('07 (ind)'!G$6:G$37))/(MAX('07 (ind)'!G$6:G$37)-MIN('07 (ind)'!G$6:G$37))))))</f>
        <v>100</v>
      </c>
      <c r="H17" s="87">
        <f>IF('07 (ind)'!H$1="si",100*(('07 (ind)'!H16-MIN('07 (ind)'!H$6:H$37))/(MAX('07 (ind)'!H$6:H$37)-MIN('07 (ind)'!H$6:H$37))),ABS(-100+(100*(('07 (ind)'!H16-MIN('07 (ind)'!H$6:H$37))/(MAX('07 (ind)'!H$6:H$37)-MIN('07 (ind)'!H$6:H$37))))))</f>
        <v>70.297029702970249</v>
      </c>
      <c r="I17" s="87">
        <f>IF('07 (ind)'!I$1="si",100*(('07 (ind)'!I16-MIN('07 (ind)'!I$6:I$37))/(MAX('07 (ind)'!I$6:I$37)-MIN('07 (ind)'!I$6:I$37))),ABS(-100+(100*(('07 (ind)'!I16-MIN('07 (ind)'!I$6:I$37))/(MAX('07 (ind)'!I$6:I$37)-MIN('07 (ind)'!I$6:I$37))))))</f>
        <v>85.148514851485132</v>
      </c>
      <c r="J17" s="87">
        <f>IF('07 (ind)'!J$1="si",100*(('07 (ind)'!J16-MIN('07 (ind)'!J$6:J$37))/(MAX('07 (ind)'!J$6:J$37)-MIN('07 (ind)'!J$6:J$37))),ABS(-100+(100*(('07 (ind)'!J16-MIN('07 (ind)'!J$6:J$37))/(MAX('07 (ind)'!J$6:J$37)-MIN('07 (ind)'!J$6:J$37))))))</f>
        <v>46.962025316455708</v>
      </c>
      <c r="K17" s="87">
        <f>IF('07 (ind)'!K$1="si",100*(('07 (ind)'!K16-MIN('07 (ind)'!K$6:K$37))/(MAX('07 (ind)'!K$6:K$37)-MIN('07 (ind)'!K$6:K$37))),ABS(-100+(100*(('07 (ind)'!K16-MIN('07 (ind)'!K$6:K$37))/(MAX('07 (ind)'!K$6:K$37)-MIN('07 (ind)'!K$6:K$37))))))</f>
        <v>62.586424043006815</v>
      </c>
      <c r="L17" s="87">
        <f>IF('07 (ind)'!L$1="si",100*(('07 (ind)'!L16-MIN('07 (ind)'!L$6:L$37))/(MAX('07 (ind)'!L$6:L$37)-MIN('07 (ind)'!L$6:L$37))),ABS(-100+(100*(('07 (ind)'!L16-MIN('07 (ind)'!L$6:L$37))/(MAX('07 (ind)'!L$6:L$37)-MIN('07 (ind)'!L$6:L$37))))))</f>
        <v>90.463906920652661</v>
      </c>
      <c r="M17" s="87">
        <f>IF('07 (ind)'!M$1="si",100*(('07 (ind)'!M16-MIN('07 (ind)'!M$6:M$37))/(MAX('07 (ind)'!M$6:M$37)-MIN('07 (ind)'!M$6:M$37))),ABS(-100+(100*(('07 (ind)'!M16-MIN('07 (ind)'!M$6:M$37))/(MAX('07 (ind)'!M$6:M$37)-MIN('07 (ind)'!M$6:M$37))))))</f>
        <v>19.014151585931494</v>
      </c>
      <c r="N17" s="87">
        <f>IF('07 (ind)'!N$1="si",100*(('07 (ind)'!N16-MIN('07 (ind)'!N$6:N$37))/(MAX('07 (ind)'!N$6:N$37)-MIN('07 (ind)'!N$6:N$37))),ABS(-100+(100*(('07 (ind)'!N16-MIN('07 (ind)'!N$6:N$37))/(MAX('07 (ind)'!N$6:N$37)-MIN('07 (ind)'!N$6:N$37))))))</f>
        <v>61.763716724126027</v>
      </c>
      <c r="O17" s="87">
        <f>IF('07 (ind)'!O$1="si",100*(('07 (ind)'!O16-MIN('07 (ind)'!O$6:O$37))/(MAX('07 (ind)'!O$6:O$37)-MIN('07 (ind)'!O$6:O$37))),ABS(-100+(100*(('07 (ind)'!O16-MIN('07 (ind)'!O$6:O$37))/(MAX('07 (ind)'!O$6:O$37)-MIN('07 (ind)'!O$6:O$37))))))</f>
        <v>75.384615384615387</v>
      </c>
      <c r="P17" s="87">
        <f>IF('07 (ind)'!P$1="si",100*(('07 (ind)'!P16-MIN('07 (ind)'!P$6:P$37))/(MAX('07 (ind)'!P$6:P$37)-MIN('07 (ind)'!P$6:P$37))),ABS(-100+(100*(('07 (ind)'!P16-MIN('07 (ind)'!P$6:P$37))/(MAX('07 (ind)'!P$6:P$37)-MIN('07 (ind)'!P$6:P$37))))))</f>
        <v>2.0646377518572514</v>
      </c>
      <c r="Q17" s="87">
        <f>IF('07 (ind)'!Q$1="si",100*(('07 (ind)'!Q16-MIN('07 (ind)'!Q$6:Q$37))/(MAX('07 (ind)'!Q$6:Q$37)-MIN('07 (ind)'!Q$6:Q$37))),ABS(-100+(100*(('07 (ind)'!Q16-MIN('07 (ind)'!Q$6:Q$37))/(MAX('07 (ind)'!Q$6:Q$37)-MIN('07 (ind)'!Q$6:Q$37))))))</f>
        <v>3.4695704445283559</v>
      </c>
      <c r="R17" s="87">
        <f>IF('07 (ind)'!R$1="si",100*(('07 (ind)'!R16-MIN('07 (ind)'!R$6:R$37))/(MAX('07 (ind)'!R$6:R$37)-MIN('07 (ind)'!R$6:R$37))),ABS(-100+(100*(('07 (ind)'!R16-MIN('07 (ind)'!R$6:R$37))/(MAX('07 (ind)'!R$6:R$37)-MIN('07 (ind)'!R$6:R$37))))))</f>
        <v>0.19201395655476303</v>
      </c>
      <c r="S17" s="75">
        <f>ABS(ABS(('07 (ind)'!S16-((MAX('07 (ind)'!S$6:S$37)+MIN('07 (ind)'!S$6:S$37))/2))/(((MAX('07 (ind)'!S$6:S$37)+MIN('07 (ind)'!S$6:S$37))/2)-MAX('07 (ind)'!S$6:S$37))*100)-100)</f>
        <v>15.671133614591028</v>
      </c>
      <c r="T17" s="75">
        <f>IF('07 (ind)'!T$1="si",100*(('07 (ind)'!T16-MIN('07 (ind)'!T$6:T$37))/(MAX('07 (ind)'!T$6:T$37)-MIN('07 (ind)'!T$6:T$37))),ABS(-100+(100*(('07 (ind)'!T16-MIN('07 (ind)'!T$6:T$37))/(MAX('07 (ind)'!T$6:T$37)-MIN('07 (ind)'!T$6:T$37))))))</f>
        <v>35.628975504127752</v>
      </c>
      <c r="U17" s="75">
        <f>IF('07 (ind)'!U$1="si",100*(('07 (ind)'!U16-MIN('07 (ind)'!U$6:U$37))/(MAX('07 (ind)'!U$6:U$37)-MIN('07 (ind)'!U$6:U$37))),ABS(-100+(100*(('07 (ind)'!U16-MIN('07 (ind)'!U$6:U$37))/(MAX('07 (ind)'!U$6:U$37)-MIN('07 (ind)'!U$6:U$37))))))</f>
        <v>100</v>
      </c>
      <c r="V17" s="75">
        <f>IF('07 (ind)'!V$1="si",100*(('07 (ind)'!V16-MIN('07 (ind)'!V$6:V$37))/(MAX('07 (ind)'!V$6:V$37)-MIN('07 (ind)'!V$6:V$37))),ABS(-100+(100*(('07 (ind)'!V16-MIN('07 (ind)'!V$6:V$37))/(MAX('07 (ind)'!V$6:V$37)-MIN('07 (ind)'!V$6:V$37))))))</f>
        <v>99.447513812154696</v>
      </c>
      <c r="W17" s="75">
        <f>IF('07 (ind)'!W$1="si",100*(('07 (ind)'!W16-MIN('07 (ind)'!W$6:W$37))/(MAX('07 (ind)'!W$6:W$37)-MIN('07 (ind)'!W$6:W$37))),ABS(-100+(100*(('07 (ind)'!W16-MIN('07 (ind)'!W$6:W$37))/(MAX('07 (ind)'!W$6:W$37)-MIN('07 (ind)'!W$6:W$37))))))</f>
        <v>68.491104766088299</v>
      </c>
      <c r="X17" s="75">
        <f>IF('07 (ind)'!X$1="si",100*(('07 (ind)'!X16-MIN('07 (ind)'!X$6:X$37))/(MAX('07 (ind)'!X$6:X$37)-MIN('07 (ind)'!X$6:X$37))),ABS(-100+(100*(('07 (ind)'!X16-MIN('07 (ind)'!X$6:X$37))/(MAX('07 (ind)'!X$6:X$37)-MIN('07 (ind)'!X$6:X$37))))))</f>
        <v>65.278891809910604</v>
      </c>
      <c r="Y17" s="75">
        <f>IF('07 (ind)'!Y$1="si",100*(('07 (ind)'!Y16-MIN('07 (ind)'!Y$6:Y$37))/(MAX('07 (ind)'!Y$6:Y$37)-MIN('07 (ind)'!Y$6:Y$37))),ABS(-100+(100*(('07 (ind)'!Y16-MIN('07 (ind)'!Y$6:Y$37))/(MAX('07 (ind)'!Y$6:Y$37)-MIN('07 (ind)'!Y$6:Y$37))))))</f>
        <v>50.848893528898323</v>
      </c>
      <c r="Z17" s="75">
        <f>IF('07 (ind)'!Z$1="si",100*(('07 (ind)'!Z16-MIN('07 (ind)'!Z$6:Z$37))/(MAX('07 (ind)'!Z$6:Z$37)-MIN('07 (ind)'!Z$6:Z$37))),ABS(-100+(100*(('07 (ind)'!Z16-MIN('07 (ind)'!Z$6:Z$37))/(MAX('07 (ind)'!Z$6:Z$37)-MIN('07 (ind)'!Z$6:Z$37))))))</f>
        <v>49.285668603251267</v>
      </c>
      <c r="AA17" s="75">
        <f>IF('07 (ind)'!AA$1="si",100*(('07 (ind)'!AA16-MIN('07 (ind)'!AA$6:AA$37))/(MAX('07 (ind)'!AA$6:AA$37)-MIN('07 (ind)'!AA$6:AA$37))),ABS(-100+(100*(('07 (ind)'!AA16-MIN('07 (ind)'!AA$6:AA$37))/(MAX('07 (ind)'!AA$6:AA$37)-MIN('07 (ind)'!AA$6:AA$37))))))</f>
        <v>57.7274182230191</v>
      </c>
      <c r="AB17" s="75">
        <f>IF('07 (ind)'!AB$1="si",100*(('07 (ind)'!AB16-MIN('07 (ind)'!AB$6:AB$37))/(MAX('07 (ind)'!AB$6:AB$37)-MIN('07 (ind)'!AB$6:AB$37))),ABS(-100+(100*(('07 (ind)'!AB16-MIN('07 (ind)'!AB$6:AB$37))/(MAX('07 (ind)'!AB$6:AB$37)-MIN('07 (ind)'!AB$6:AB$37))))))</f>
        <v>19.190147605771994</v>
      </c>
      <c r="AC17" s="75">
        <f>IF('07 (ind)'!AC$1="si",100*(('07 (ind)'!AC16-MIN('07 (ind)'!AC$6:AC$37))/(MAX('07 (ind)'!AC$6:AC$37)-MIN('07 (ind)'!AC$6:AC$37))),ABS(-100+(100*(('07 (ind)'!AC16-MIN('07 (ind)'!AC$6:AC$37))/(MAX('07 (ind)'!AC$6:AC$37)-MIN('07 (ind)'!AC$6:AC$37))))))</f>
        <v>64.006828128898846</v>
      </c>
      <c r="AD17" s="75">
        <f>IF('07 (ind)'!AD$1="si",100*(('07 (ind)'!AD16-MIN('07 (ind)'!AD$6:AD$37))/(MAX('07 (ind)'!AD$6:AD$37)-MIN('07 (ind)'!AD$6:AD$37))),ABS(-100+(100*(('07 (ind)'!AD16-MIN('07 (ind)'!AD$6:AD$37))/(MAX('07 (ind)'!AD$6:AD$37)-MIN('07 (ind)'!AD$6:AD$37))))))</f>
        <v>73.900166511739485</v>
      </c>
      <c r="AE17" s="75">
        <f>IF('07 (ind)'!AE$1="si",100*(('07 (ind)'!AE16-MIN('07 (ind)'!AE$6:AE$37))/(MAX('07 (ind)'!AE$6:AE$37)-MIN('07 (ind)'!AE$6:AE$37))),ABS(-100+(100*(('07 (ind)'!AE16-MIN('07 (ind)'!AE$6:AE$37))/(MAX('07 (ind)'!AE$6:AE$37)-MIN('07 (ind)'!AE$6:AE$37))))))</f>
        <v>47.399886146482004</v>
      </c>
      <c r="AF17" s="75">
        <f>IF('07 (ind)'!AF$1="si",100*(('07 (ind)'!AF16-MIN('07 (ind)'!AF$6:AF$37))/(MAX('07 (ind)'!AF$6:AF$37)-MIN('07 (ind)'!AF$6:AF$37))),ABS(-100+(100*(('07 (ind)'!AF16-MIN('07 (ind)'!AF$6:AF$37))/(MAX('07 (ind)'!AF$6:AF$37)-MIN('07 (ind)'!AF$6:AF$37))))))</f>
        <v>48.17038940320716</v>
      </c>
      <c r="AG17" s="75">
        <f>IF('07 (ind)'!AG$1="si",100*(('07 (ind)'!AG16-MIN('07 (ind)'!AG$6:AG$37))/(MAX('07 (ind)'!AG$6:AG$37)-MIN('07 (ind)'!AG$6:AG$37))),ABS(-100+(100*(('07 (ind)'!AG16-MIN('07 (ind)'!AG$6:AG$37))/(MAX('07 (ind)'!AG$6:AG$37)-MIN('07 (ind)'!AG$6:AG$37))))))</f>
        <v>54.205607476635507</v>
      </c>
      <c r="AH17" s="75">
        <f>IF('07 (ind)'!AH$1="si",100*(('07 (ind)'!AH16-MIN('07 (ind)'!AH$6:AH$37))/(MAX('07 (ind)'!AH$6:AH$37)-MIN('07 (ind)'!AH$6:AH$37))),ABS(-100+(100*(('07 (ind)'!AH16-MIN('07 (ind)'!AH$6:AH$37))/(MAX('07 (ind)'!AH$6:AH$37)-MIN('07 (ind)'!AH$6:AH$37))))))</f>
        <v>33.132530120481924</v>
      </c>
      <c r="AI17" s="75">
        <f>IF('07 (ind)'!AI$1="si",100*(('07 (ind)'!AI16-MIN('07 (ind)'!AI$6:AI$37))/(MAX('07 (ind)'!AI$6:AI$37)-MIN('07 (ind)'!AI$6:AI$37))),ABS(-100+(100*(('07 (ind)'!AI16-MIN('07 (ind)'!AI$6:AI$37))/(MAX('07 (ind)'!AI$6:AI$37)-MIN('07 (ind)'!AI$6:AI$37))))))</f>
        <v>2.3607887034471378</v>
      </c>
      <c r="AJ17" s="75">
        <f>IF('07 (ind)'!AJ$1="si",100*(('07 (ind)'!AJ16-MIN('07 (ind)'!AJ$6:AJ$37))/(MAX('07 (ind)'!AJ$6:AJ$37)-MIN('07 (ind)'!AJ$6:AJ$37))),ABS(-100+(100*(('07 (ind)'!AJ16-MIN('07 (ind)'!AJ$6:AJ$37))/(MAX('07 (ind)'!AJ$6:AJ$37)-MIN('07 (ind)'!AJ$6:AJ$37))))))</f>
        <v>36.374050997151834</v>
      </c>
      <c r="AK17" s="75">
        <f>IF('07 (ind)'!AK$1="si",100*(('07 (ind)'!AK16-MIN('07 (ind)'!AK$6:AK$37))/(MAX('07 (ind)'!AK$6:AK$37)-MIN('07 (ind)'!AK$6:AK$37))),ABS(-100+(100*(('07 (ind)'!AK16-MIN('07 (ind)'!AK$6:AK$37))/(MAX('07 (ind)'!AK$6:AK$37)-MIN('07 (ind)'!AK$6:AK$37))))))</f>
        <v>100</v>
      </c>
      <c r="AL17" s="75">
        <f>IF('07 (ind)'!AL$1="si",100*(('07 (ind)'!AL16-MIN('07 (ind)'!AL$6:AL$37))/(MAX('07 (ind)'!AL$6:AL$37)-MIN('07 (ind)'!AL$6:AL$37))),ABS(-100+(100*(('07 (ind)'!AL16-MIN('07 (ind)'!AL$6:AL$37))/(MAX('07 (ind)'!AL$6:AL$37)-MIN('07 (ind)'!AL$6:AL$37))))))</f>
        <v>95.130879194306729</v>
      </c>
      <c r="AM17" s="75">
        <f>IF('07 (ind)'!AM$1="si",100*(('07 (ind)'!AM16-MIN('07 (ind)'!AM$6:AM$37))/(MAX('07 (ind)'!AM$6:AM$37)-MIN('07 (ind)'!AM$6:AM$37))),ABS(-100+(100*(('07 (ind)'!AM16-MIN('07 (ind)'!AM$6:AM$37))/(MAX('07 (ind)'!AM$6:AM$37)-MIN('07 (ind)'!AM$6:AM$37))))))</f>
        <v>76.760699026177392</v>
      </c>
      <c r="AN17" s="75">
        <f>IF('07 (ind)'!AN$1="si",100*(('07 (ind)'!AN16-MIN('07 (ind)'!AN$6:AN$37))/(MAX('07 (ind)'!AN$6:AN$37)-MIN('07 (ind)'!AN$6:AN$37))),ABS(-100+(100*(('07 (ind)'!AN16-MIN('07 (ind)'!AN$6:AN$37))/(MAX('07 (ind)'!AN$6:AN$37)-MIN('07 (ind)'!AN$6:AN$37))))))</f>
        <v>26.316663281151406</v>
      </c>
      <c r="AO17" s="75">
        <f>IF('07 (ind)'!AO$1="si",100*(('07 (ind)'!AO16-MIN('07 (ind)'!AO$6:AO$37))/(MAX('07 (ind)'!AO$6:AO$37)-MIN('07 (ind)'!AO$6:AO$37))),ABS(-100+(100*(('07 (ind)'!AO16-MIN('07 (ind)'!AO$6:AO$37))/(MAX('07 (ind)'!AO$6:AO$37)-MIN('07 (ind)'!AO$6:AO$37))))))</f>
        <v>56.044763108321682</v>
      </c>
      <c r="AP17" s="75">
        <f>IF('07 (ind)'!AP$1="si",100*(('07 (ind)'!AP16-MIN('07 (ind)'!AP$6:AP$37))/(MAX('07 (ind)'!AP$6:AP$37)-MIN('07 (ind)'!AP$6:AP$37))),ABS(-100+(100*(('07 (ind)'!AP16-MIN('07 (ind)'!AP$6:AP$37))/(MAX('07 (ind)'!AP$6:AP$37)-MIN('07 (ind)'!AP$6:AP$37))))))</f>
        <v>77.388836329233683</v>
      </c>
      <c r="AQ17" s="75">
        <f>IF('07 (ind)'!AQ$1="si",100*(('07 (ind)'!AQ16-MIN('07 (ind)'!AQ$6:AQ$37))/(MAX('07 (ind)'!AQ$6:AQ$37)-MIN('07 (ind)'!AQ$6:AQ$37))),ABS(-100+(100*(('07 (ind)'!AQ16-MIN('07 (ind)'!AQ$6:AQ$37))/(MAX('07 (ind)'!AQ$6:AQ$37)-MIN('07 (ind)'!AQ$6:AQ$37))))))</f>
        <v>8.4212370343479162</v>
      </c>
      <c r="AR17" s="75">
        <f>IF('07 (ind)'!AR$1="si",100*(('07 (ind)'!AR16-MIN('07 (ind)'!AR$6:AR$37))/(MAX('07 (ind)'!AR$6:AR$37)-MIN('07 (ind)'!AR$6:AR$37))),ABS(-100+(100*(('07 (ind)'!AR16-MIN('07 (ind)'!AR$6:AR$37))/(MAX('07 (ind)'!AR$6:AR$37)-MIN('07 (ind)'!AR$6:AR$37))))))</f>
        <v>23.657101113554521</v>
      </c>
      <c r="AS17" s="75">
        <f>IF('07 (ind)'!AS$1="si",100*(('07 (ind)'!AS16-MIN('07 (ind)'!AS$6:AS$37))/(MAX('07 (ind)'!AS$6:AS$37)-MIN('07 (ind)'!AS$6:AS$37))),ABS(-100+(100*(('07 (ind)'!AS16-MIN('07 (ind)'!AS$6:AS$37))/(MAX('07 (ind)'!AS$6:AS$37)-MIN('07 (ind)'!AS$6:AS$37))))))</f>
        <v>64.827586206896555</v>
      </c>
      <c r="AT17" s="75">
        <f>IF('07 (ind)'!AT$1="si",100*(('07 (ind)'!AT16-MIN('07 (ind)'!AT$6:AT$37))/(MAX('07 (ind)'!AT$6:AT$37)-MIN('07 (ind)'!AT$6:AT$37))),ABS(-100+(100*(('07 (ind)'!AT16-MIN('07 (ind)'!AT$6:AT$37))/(MAX('07 (ind)'!AT$6:AT$37)-MIN('07 (ind)'!AT$6:AT$37))))))</f>
        <v>0</v>
      </c>
      <c r="AU17" s="75">
        <f>IF('07 (ind)'!AU$1="si",100*(('07 (ind)'!AU16-MIN('07 (ind)'!AU$6:AU$37))/(MAX('07 (ind)'!AU$6:AU$37)-MIN('07 (ind)'!AU$6:AU$37))),ABS(-100+(100*(('07 (ind)'!AU16-MIN('07 (ind)'!AU$6:AU$37))/(MAX('07 (ind)'!AU$6:AU$37)-MIN('07 (ind)'!AU$6:AU$37))))))</f>
        <v>50.173010380622841</v>
      </c>
      <c r="AV17" s="75">
        <f>IF('07 (ind)'!AV$1="si",100*(('07 (ind)'!AV16-MIN('07 (ind)'!AV$6:AV$37))/(MAX('07 (ind)'!AV$6:AV$37)-MIN('07 (ind)'!AV$6:AV$37))),ABS(-100+(100*(('07 (ind)'!AV16-MIN('07 (ind)'!AV$6:AV$37))/(MAX('07 (ind)'!AV$6:AV$37)-MIN('07 (ind)'!AV$6:AV$37))))))</f>
        <v>79.202772963604858</v>
      </c>
      <c r="AW17" s="75">
        <f>IF('07 (ind)'!AW$1="si",100*(('07 (ind)'!AW16-MIN('07 (ind)'!AW$6:AW$37))/(MAX('07 (ind)'!AW$6:AW$37)-MIN('07 (ind)'!AW$6:AW$37))),ABS(-100+(100*(('07 (ind)'!AW16-MIN('07 (ind)'!AW$6:AW$37))/(MAX('07 (ind)'!AW$6:AW$37)-MIN('07 (ind)'!AW$6:AW$37))))))</f>
        <v>37.654584221748408</v>
      </c>
      <c r="AX17" s="75">
        <f>IF('07 (ind)'!AX$1="si",100*(('07 (ind)'!AX16-MIN('07 (ind)'!AX$6:AX$37))/(MAX('07 (ind)'!AX$6:AX$37)-MIN('07 (ind)'!AX$6:AX$37))),ABS(-100+(100*(('07 (ind)'!AX16-MIN('07 (ind)'!AX$6:AX$37))/(MAX('07 (ind)'!AX$6:AX$37)-MIN('07 (ind)'!AX$6:AX$37))))))</f>
        <v>16.86836837899434</v>
      </c>
      <c r="AY17" s="75">
        <f>IF('07 (ind)'!AY$1="si",100*(('07 (ind)'!AY16-MIN('07 (ind)'!AY$6:AY$37))/(MAX('07 (ind)'!AY$6:AY$37)-MIN('07 (ind)'!AY$6:AY$37))),ABS(-100+(100*(('07 (ind)'!AY16-MIN('07 (ind)'!AY$6:AY$37))/(MAX('07 (ind)'!AY$6:AY$37)-MIN('07 (ind)'!AY$6:AY$37))))))</f>
        <v>22.26450999048522</v>
      </c>
      <c r="AZ17" s="75">
        <f>IF('07 (ind)'!AZ$1="si",100*(('07 (ind)'!AZ16-MIN('07 (ind)'!AZ$6:AZ$37))/(MAX('07 (ind)'!AZ$6:AZ$37)-MIN('07 (ind)'!AZ$6:AZ$37))),ABS(-100+(100*(('07 (ind)'!AZ16-MIN('07 (ind)'!AZ$6:AZ$37))/(MAX('07 (ind)'!AZ$6:AZ$37)-MIN('07 (ind)'!AZ$6:AZ$37))))))</f>
        <v>54.593002932466618</v>
      </c>
      <c r="BA17" s="75">
        <f>IF('07 (ind)'!BA$1="si",100*(('07 (ind)'!BA16-MIN('07 (ind)'!BA$6:BA$37))/(MAX('07 (ind)'!BA$6:BA$37)-MIN('07 (ind)'!BA$6:BA$37))),ABS(-100+(100*(('07 (ind)'!BA16-MIN('07 (ind)'!BA$6:BA$37))/(MAX('07 (ind)'!BA$6:BA$37)-MIN('07 (ind)'!BA$6:BA$37))))))</f>
        <v>21.288588114456019</v>
      </c>
      <c r="BB17" s="75">
        <f>IF('07 (ind)'!BB$1="si",100*(('07 (ind)'!BB16-MIN('07 (ind)'!BB$6:BB$37))/(MAX('07 (ind)'!BB$6:BB$37)-MIN('07 (ind)'!BB$6:BB$37))),ABS(-100+(100*(('07 (ind)'!BB16-MIN('07 (ind)'!BB$6:BB$37))/(MAX('07 (ind)'!BB$6:BB$37)-MIN('07 (ind)'!BB$6:BB$37))))))</f>
        <v>18.831879761092384</v>
      </c>
      <c r="BC17" s="75">
        <f>IF('07 (ind)'!BC$1="si",100*(('07 (ind)'!BC16-MIN('07 (ind)'!BC$6:BC$37))/(MAX('07 (ind)'!BC$6:BC$37)-MIN('07 (ind)'!BC$6:BC$37))),ABS(-100+(100*(('07 (ind)'!BC16-MIN('07 (ind)'!BC$6:BC$37))/(MAX('07 (ind)'!BC$6:BC$37)-MIN('07 (ind)'!BC$6:BC$37))))))</f>
        <v>22.135154791816614</v>
      </c>
      <c r="BD17" s="75">
        <f>IF('07 (ind)'!BD$1="si",100*(('07 (ind)'!BD16-MIN('07 (ind)'!BD$6:BD$37))/(MAX('07 (ind)'!BD$6:BD$37)-MIN('07 (ind)'!BD$6:BD$37))),ABS(-100+(100*(('07 (ind)'!BD16-MIN('07 (ind)'!BD$6:BD$37))/(MAX('07 (ind)'!BD$6:BD$37)-MIN('07 (ind)'!BD$6:BD$37))))))</f>
        <v>35.468802038789669</v>
      </c>
      <c r="BE17" s="75">
        <f>IF('07 (ind)'!BE$1="si",100*(('07 (ind)'!BE16-MIN('07 (ind)'!BE$6:BE$37))/(MAX('07 (ind)'!BE$6:BE$37)-MIN('07 (ind)'!BE$6:BE$37))),ABS(-100+(100*(('07 (ind)'!BE16-MIN('07 (ind)'!BE$6:BE$37))/(MAX('07 (ind)'!BE$6:BE$37)-MIN('07 (ind)'!BE$6:BE$37))))))</f>
        <v>14.165497896213175</v>
      </c>
      <c r="BF17" s="75">
        <f>IF('07 (ind)'!BF$1="si",100*(('07 (ind)'!BF16-MIN('07 (ind)'!BF$6:BF$37))/(MAX('07 (ind)'!BF$6:BF$37)-MIN('07 (ind)'!BF$6:BF$37))),ABS(-100+(100*(('07 (ind)'!BF16-MIN('07 (ind)'!BF$6:BF$37))/(MAX('07 (ind)'!BF$6:BF$37)-MIN('07 (ind)'!BF$6:BF$37))))))</f>
        <v>26.943486834876239</v>
      </c>
      <c r="BG17" s="75">
        <f>IF('07 (ind)'!BG$1="si",100*(('07 (ind)'!BG16-MIN('07 (ind)'!BG$6:BG$37))/(MAX('07 (ind)'!BG$6:BG$37)-MIN('07 (ind)'!BG$6:BG$37))),ABS(-100+(100*(('07 (ind)'!BG16-MIN('07 (ind)'!BG$6:BG$37))/(MAX('07 (ind)'!BG$6:BG$37)-MIN('07 (ind)'!BG$6:BG$37))))))</f>
        <v>39.95939299841249</v>
      </c>
      <c r="BH17" s="75">
        <f>IF('07 (ind)'!BH$1="si",100*(('07 (ind)'!BH16-MIN('07 (ind)'!BH$6:BH$37))/(MAX('07 (ind)'!BH$6:BH$37)-MIN('07 (ind)'!BH$6:BH$37))),ABS(-100+(100*(('07 (ind)'!BH16-MIN('07 (ind)'!BH$6:BH$37))/(MAX('07 (ind)'!BH$6:BH$37)-MIN('07 (ind)'!BH$6:BH$37))))))</f>
        <v>17.044021001921998</v>
      </c>
      <c r="BI17" s="75">
        <f>IF('07 (ind)'!BI$1="si",100*(('07 (ind)'!BI16-MIN('07 (ind)'!BI$6:BI$37))/(MAX('07 (ind)'!BI$6:BI$37)-MIN('07 (ind)'!BI$6:BI$37))),ABS(-100+(100*(('07 (ind)'!BI16-MIN('07 (ind)'!BI$6:BI$37))/(MAX('07 (ind)'!BI$6:BI$37)-MIN('07 (ind)'!BI$6:BI$37))))))</f>
        <v>95.289902927430973</v>
      </c>
      <c r="BJ17" s="75">
        <f>IF('07 (ind)'!BJ$1="si",100*(('07 (ind)'!BJ16-MIN('07 (ind)'!BJ$6:BJ$37))/(MAX('07 (ind)'!BJ$6:BJ$37)-MIN('07 (ind)'!BJ$6:BJ$37))),ABS(-100+(100*(('07 (ind)'!BJ16-MIN('07 (ind)'!BJ$6:BJ$37))/(MAX('07 (ind)'!BJ$6:BJ$37)-MIN('07 (ind)'!BJ$6:BJ$37))))))</f>
        <v>2.3570542825025924E-3</v>
      </c>
      <c r="BK17" s="75">
        <f>IF('07 (ind)'!BK$1="si",100*(('07 (ind)'!BK16-MIN('07 (ind)'!BK$6:BK$37))/(MAX('07 (ind)'!BK$6:BK$37)-MIN('07 (ind)'!BK$6:BK$37))),ABS(-100+(100*(('07 (ind)'!BK16-MIN('07 (ind)'!BK$6:BK$37))/(MAX('07 (ind)'!BK$6:BK$37)-MIN('07 (ind)'!BK$6:BK$37))))))</f>
        <v>5.0426982447346802</v>
      </c>
      <c r="BL17" s="75">
        <f>IF('07 (ind)'!BL$1="si",100*(('07 (ind)'!BL16-MIN('07 (ind)'!BL$6:BL$37))/(MAX('07 (ind)'!BL$6:BL$37)-MIN('07 (ind)'!BL$6:BL$37))),ABS(-100+(100*(('07 (ind)'!BL16-MIN('07 (ind)'!BL$6:BL$37))/(MAX('07 (ind)'!BL$6:BL$37)-MIN('07 (ind)'!BL$6:BL$37))))))</f>
        <v>19.166666666666668</v>
      </c>
      <c r="BM17" s="75">
        <f>IF('07 (ind)'!BM$1="si",100*(('07 (ind)'!BM16-MIN('07 (ind)'!BM$6:BM$37))/(MAX('07 (ind)'!BM$6:BM$37)-MIN('07 (ind)'!BM$6:BM$37))),ABS(-100+(100*(('07 (ind)'!BM16-MIN('07 (ind)'!BM$6:BM$37))/(MAX('07 (ind)'!BM$6:BM$37)-MIN('07 (ind)'!BM$6:BM$37))))))</f>
        <v>4.7402202220829501</v>
      </c>
      <c r="BN17" s="75">
        <f>IF('07 (ind)'!BN$1="si",100*(('07 (ind)'!BN16-MIN('07 (ind)'!BN$6:BN$37))/(MAX('07 (ind)'!BN$6:BN$37)-MIN('07 (ind)'!BN$6:BN$37))),ABS(-100+(100*(('07 (ind)'!BN16-MIN('07 (ind)'!BN$6:BN$37))/(MAX('07 (ind)'!BN$6:BN$37)-MIN('07 (ind)'!BN$6:BN$37))))))</f>
        <v>9.5400507864890773</v>
      </c>
      <c r="BO17" s="75">
        <f>IF('07 (ind)'!BO$1="si",100*(('07 (ind)'!BO16-MIN('07 (ind)'!BO$6:BO$37))/(MAX('07 (ind)'!BO$6:BO$37)-MIN('07 (ind)'!BO$6:BO$37))),ABS(-100+(100*(('07 (ind)'!BO16-MIN('07 (ind)'!BO$6:BO$37))/(MAX('07 (ind)'!BO$6:BO$37)-MIN('07 (ind)'!BO$6:BO$37))))))</f>
        <v>20.209249657581424</v>
      </c>
      <c r="BP17" s="75">
        <f>IF('07 (ind)'!BP$1="si",100*(('07 (ind)'!BP16-MIN('07 (ind)'!BP$6:BP$37))/(MAX('07 (ind)'!BP$6:BP$37)-MIN('07 (ind)'!BP$6:BP$37))),ABS(-100+(100*(('07 (ind)'!BP16-MIN('07 (ind)'!BP$6:BP$37))/(MAX('07 (ind)'!BP$6:BP$37)-MIN('07 (ind)'!BP$6:BP$37))))))</f>
        <v>21.182592883651584</v>
      </c>
      <c r="BQ17" s="75">
        <f>IF('07 (ind)'!BQ$1="si",100*(('07 (ind)'!BQ16-MIN('07 (ind)'!BQ$6:BQ$37))/(MAX('07 (ind)'!BQ$6:BQ$37)-MIN('07 (ind)'!BQ$6:BQ$37))),ABS(-100+(100*(('07 (ind)'!BQ16-MIN('07 (ind)'!BQ$6:BQ$37))/(MAX('07 (ind)'!BQ$6:BQ$37)-MIN('07 (ind)'!BQ$6:BQ$37))))))</f>
        <v>24.874669602646694</v>
      </c>
      <c r="BR17" s="75">
        <f>IF('07 (ind)'!BR$1="si",100*(('07 (ind)'!BR16-MIN('07 (ind)'!BR$6:BR$37))/(MAX('07 (ind)'!BR$6:BR$37)-MIN('07 (ind)'!BR$6:BR$37))),ABS(-100+(100*(('07 (ind)'!BR16-MIN('07 (ind)'!BR$6:BR$37))/(MAX('07 (ind)'!BP$6:BP$37)-MIN('07 (ind)'!BR$6:BR$37))))))</f>
        <v>9.1881388589530069</v>
      </c>
      <c r="BS17" s="75">
        <f>IF('07 (ind)'!BS$1="si",100*(('07 (ind)'!BS16-MIN('07 (ind)'!BS$6:BS$37))/(MAX('07 (ind)'!BS$6:BS$37)-MIN('07 (ind)'!BS$6:BS$37))),ABS(-100+(100*(('07 (ind)'!BS16-MIN('07 (ind)'!BS$6:BS$37))/(MAX('07 (ind)'!BQ$6:BQ$37)-MIN('07 (ind)'!BS$6:BS$37))))))</f>
        <v>69.931920620292274</v>
      </c>
      <c r="BT17" s="75">
        <f>IF('07 (ind)'!BT$1="si",100*(('07 (ind)'!BT16-MIN('07 (ind)'!BT$6:BT$37))/(MAX('07 (ind)'!BT$6:BT$37)-MIN('07 (ind)'!BT$6:BT$37))),ABS(-100+(100*(('07 (ind)'!BT16-MIN('07 (ind)'!BT$6:BT$37))/(MAX('07 (ind)'!BR$6:BR$37)-MIN('07 (ind)'!BT$6:BT$37))))))</f>
        <v>100</v>
      </c>
      <c r="BU17" s="75">
        <f>IF('07 (ind)'!BU$1="si",100*(('07 (ind)'!BU16-MIN('07 (ind)'!BU$6:BU$37))/(MAX('07 (ind)'!BU$6:BU$37)-MIN('07 (ind)'!BU$6:BU$37))),ABS(-100+(100*(('07 (ind)'!BU16-MIN('07 (ind)'!BU$6:BU$37))/(MAX('07 (ind)'!BU$6:BU$37)-MIN('07 (ind)'!BU$6:BU$37))))))</f>
        <v>80.342831700801426</v>
      </c>
      <c r="BV17" s="75">
        <f>IF('07 (ind)'!BV$1="si",100*(('07 (ind)'!BV16-MIN('07 (ind)'!BV$6:BV$37))/(MAX('07 (ind)'!BV$6:BV$37)-MIN('07 (ind)'!BV$6:BV$37))),ABS(-100+(100*(('07 (ind)'!BV16-MIN('07 (ind)'!BV$6:BV$37))/(MAX('07 (ind)'!BV$6:BV$37)-MIN('07 (ind)'!BV$6:BV$37))))))</f>
        <v>77.424956586454982</v>
      </c>
      <c r="BW17" s="75">
        <f>IF('07 (ind)'!BW$1="si",100*(('07 (ind)'!BW16-MIN('07 (ind)'!BW$6:BW$37))/(MAX('07 (ind)'!BW$6:BW$37)-MIN('07 (ind)'!BW$6:BW$37))),ABS(-100+(100*(('07 (ind)'!BW16-MIN('07 (ind)'!BW$6:BW$37))/(MAX('07 (ind)'!BW$6:BW$37)-MIN('07 (ind)'!BW$6:BW$37))))))</f>
        <v>53.130332064575406</v>
      </c>
      <c r="BX17" s="75">
        <f>IF('07 (ind)'!BX$1="si",100*(('07 (ind)'!BX16-MIN('07 (ind)'!BX$6:BX$37))/(MAX('07 (ind)'!BX$6:BX$37)-MIN('07 (ind)'!BX$6:BX$37))),ABS(-100+(100*(('07 (ind)'!BX16-MIN('07 (ind)'!BX$6:BX$37))/(MAX('07 (ind)'!BX$6:BX$37)-MIN('07 (ind)'!BX$6:BX$37))))))</f>
        <v>28.362018354054953</v>
      </c>
      <c r="BY17" s="75">
        <f>IF('07 (ind)'!BY$1="si",100*(('07 (ind)'!BY16-MIN('07 (ind)'!BY$6:BY$37))/(MAX('07 (ind)'!BY$6:BY$37)-MIN('07 (ind)'!BY$6:BY$37))),ABS(-100+(100*(('07 (ind)'!BY16-MIN('07 (ind)'!BY$6:BY$37))/(MAX('07 (ind)'!BY$6:BY$37)-MIN('07 (ind)'!BY$6:BY$37))))))</f>
        <v>20.327337686307683</v>
      </c>
      <c r="BZ17" s="75">
        <f>IF('07 (ind)'!BZ$1="si",100*(('07 (ind)'!BZ16-MIN('07 (ind)'!BZ$6:BZ$37))/(MAX('07 (ind)'!BZ$6:BZ$37)-MIN('07 (ind)'!BZ$6:BZ$37))),ABS(-100+(100*(('07 (ind)'!BZ16-MIN('07 (ind)'!BZ$6:BZ$37))/(MAX('07 (ind)'!BZ$6:BZ$37)-MIN('07 (ind)'!BZ$6:BZ$37))))))</f>
        <v>95.962703856681998</v>
      </c>
      <c r="CA17" s="75">
        <f>IF('07 (ind)'!CA$1="si",100*(('07 (ind)'!CA16-MIN('07 (ind)'!CA$6:CA$37))/(MAX('07 (ind)'!CA$6:CA$37)-MIN('07 (ind)'!CA$6:CA$37))),ABS(-100+(100*(('07 (ind)'!CA16-MIN('07 (ind)'!CA$6:CA$37))/(MAX('07 (ind)'!CA$6:CA$37)-MIN('07 (ind)'!CA$6:CA$37))))))</f>
        <v>0</v>
      </c>
      <c r="CB17" s="75">
        <f>IF('07 (ind)'!CB$1="si",100*(('07 (ind)'!CB16-MIN('07 (ind)'!CB$6:CB$37))/(MAX('07 (ind)'!CB$6:CB$37)-MIN('07 (ind)'!CB$6:CB$37))),ABS(-100+(100*(('07 (ind)'!CB16-MIN('07 (ind)'!CB$6:CB$37))/(MAX('07 (ind)'!CB$6:CB$37)-MIN('07 (ind)'!CB$6:CB$37))))))</f>
        <v>87.261146496815286</v>
      </c>
      <c r="CC17" s="75">
        <f>IF('07 (ind)'!CC$1="si",100*(('07 (ind)'!CC16-MIN('07 (ind)'!CC$6:CC$37))/(MAX('07 (ind)'!CC$6:CC$37)-MIN('07 (ind)'!CC$6:CC$37))),ABS(-100+(100*(('07 (ind)'!CC16-MIN('07 (ind)'!CC$6:CC$37))/(MAX('07 (ind)'!CC$6:CC$37)-MIN('07 (ind)'!CC$6:CC$37))))))</f>
        <v>48.289521197530973</v>
      </c>
      <c r="CD17" s="75">
        <f>IF('07 (ind)'!CD$1="si",100*(('07 (ind)'!CD16-MIN('07 (ind)'!CD$6:CD$37))/(MAX('07 (ind)'!CD$6:CD$37)-MIN('07 (ind)'!CD$6:CD$37))),ABS(-100+(100*(('07 (ind)'!CD16-MIN('07 (ind)'!CD$6:CD$37))/(MAX('07 (ind)'!CD$6:CD$37)-MIN('07 (ind)'!CD$6:CD$37))))))</f>
        <v>1.1375050045345481</v>
      </c>
      <c r="CE17" s="75">
        <f>IF('07 (ind)'!CE$1="si",100*(('07 (ind)'!CE16-MIN('07 (ind)'!CE$6:CE$37))/(MAX('07 (ind)'!CE$6:CE$37)-MIN('07 (ind)'!CE$6:CE$37))),ABS(-100+(100*(('07 (ind)'!CE16-MIN('07 (ind)'!CE$6:CE$37))/(MAX('07 (ind)'!CE$6:CE$37)-MIN('07 (ind)'!CE$6:CE$37))))))</f>
        <v>9.1580759902921773</v>
      </c>
      <c r="CF17" s="75">
        <f>IF('07 (ind)'!CF$1="si",100*(('07 (ind)'!CF16-MIN('07 (ind)'!CF$6:CF$37))/(MAX('07 (ind)'!CF$6:CF$37)-MIN('07 (ind)'!CF$6:CF$37))),ABS(-100+(100*(('07 (ind)'!CF16-MIN('07 (ind)'!CF$6:CF$37))/(MAX('07 (ind)'!CF$6:CF$37)-MIN('07 (ind)'!CF$6:CF$37))))))</f>
        <v>8.4606541031427067</v>
      </c>
      <c r="CG17" s="75">
        <f>IF('07 (ind)'!CG$1="si",100*(('07 (ind)'!CG16-MIN('07 (ind)'!CG$6:CG$37))/(MAX('07 (ind)'!CG$6:CG$37)-MIN('07 (ind)'!CG$6:CG$37))),ABS(-100+(100*(('07 (ind)'!CG16-MIN('07 (ind)'!CG$6:CG$37))/(MAX('07 (ind)'!CG$6:CG$37)-MIN('07 (ind)'!CG$6:CG$37))))))</f>
        <v>9.3073521576213718</v>
      </c>
      <c r="CH17" s="75">
        <f>IF('07 (ind)'!CH$1="si",100*(('07 (ind)'!CH16-MIN('07 (ind)'!CH$6:CH$37))/(MAX('07 (ind)'!CH$6:CH$37)-MIN('07 (ind)'!CH$6:CH$37))),ABS(-100+(100*(('07 (ind)'!CH16-MIN('07 (ind)'!CH$6:CH$37))/(MAX('07 (ind)'!CH$6:CH$37)-MIN('07 (ind)'!CH$6:CH$37))))))</f>
        <v>6.3589526068197681</v>
      </c>
      <c r="CI17" s="75">
        <f>IF('07 (ind)'!CI$1="si",100*(('07 (ind)'!CI16-MIN('07 (ind)'!CI$6:CI$37))/(MAX('07 (ind)'!CI$6:CI$37)-MIN('07 (ind)'!CI$6:CI$37))),ABS(-100+(100*(('07 (ind)'!CI16-MIN('07 (ind)'!CI$6:CI$37))/(MAX('07 (ind)'!CI$6:CI$37)-MIN('07 (ind)'!CI$6:CI$37))))))</f>
        <v>41.717522756820216</v>
      </c>
      <c r="CJ17" s="75">
        <f>IF('07 (ind)'!CJ$1="si",100*(('07 (ind)'!CJ16-MIN('07 (ind)'!CJ$6:CJ$37))/(MAX('07 (ind)'!CJ$6:CJ$37)-MIN('07 (ind)'!CJ$6:CJ$37))),ABS(-100+(100*(('07 (ind)'!CJ16-MIN('07 (ind)'!CJ$6:CJ$37))/(MAX('07 (ind)'!CJ$6:CJ$37)-MIN('07 (ind)'!CJ$6:CJ$37))))))</f>
        <v>35.180537099896945</v>
      </c>
      <c r="CK17" s="75">
        <f>IF('07 (ind)'!CK$1="si",100*(('07 (ind)'!CK16-MIN('07 (ind)'!CK$6:CK$37))/(MAX('07 (ind)'!CK$6:CK$37)-MIN('07 (ind)'!CK$6:CK$37))),ABS(-100+(100*(('07 (ind)'!CK16-MIN('07 (ind)'!CK$6:CK$37))/(MAX('07 (ind)'!CK$6:CK$37)-MIN('07 (ind)'!CK$6:CK$37))))))</f>
        <v>21.791555104022258</v>
      </c>
      <c r="CL17" s="75">
        <f>IF('07 (ind)'!CL$1="si",100*(('07 (ind)'!CL16-MIN('07 (ind)'!CL$6:CL$37))/(MAX('07 (ind)'!CL$6:CL$37)-MIN('07 (ind)'!CL$6:CL$37))),ABS(-100+(100*(('07 (ind)'!CL16-MIN('07 (ind)'!CL$6:CL$37))/(MAX('07 (ind)'!CL$6:CL$37)-MIN('07 (ind)'!CL$6:CL$37))))))</f>
        <v>7.3959717908521325</v>
      </c>
      <c r="CM17" s="75">
        <f>IF('07 (ind)'!CM$1="si",100*(('07 (ind)'!CM16-MIN('07 (ind)'!CM$6:CM$37))/(MAX('07 (ind)'!CM$6:CM$37)-MIN('07 (ind)'!CM$6:CM$37))),ABS(-100+(100*(('07 (ind)'!CM16-MIN('07 (ind)'!CM$6:CM$37))/(MAX('07 (ind)'!CM$6:CM$37)-MIN('07 (ind)'!CM$6:CM$37))))))</f>
        <v>12.520557869832688</v>
      </c>
    </row>
    <row r="18" spans="1:91">
      <c r="A18" s="18" t="s">
        <v>217</v>
      </c>
      <c r="B18" s="87">
        <f>IF('07 (ind)'!B$1="si",100*(('07 (ind)'!B17-MIN('07 (ind)'!B$6:B$37))/(MAX('07 (ind)'!B$6:B$37)-MIN('07 (ind)'!B$6:B$37))),ABS(-100+(100*(('07 (ind)'!B17-MIN('07 (ind)'!B$6:B$37))/(MAX('07 (ind)'!B$6:B$37)-MIN('07 (ind)'!B$6:B$37))))))</f>
        <v>4.0662176655068425</v>
      </c>
      <c r="C18" s="87">
        <f>IF('07 (ind)'!C$1="si",100*(('07 (ind)'!C17-MIN('07 (ind)'!C$6:C$37))/(MAX('07 (ind)'!C$6:C$37)-MIN('07 (ind)'!C$6:C$37))),ABS(-100+(100*(('07 (ind)'!C17-MIN('07 (ind)'!C$6:C$37))/(MAX('07 (ind)'!C$6:C$37)-MIN('07 (ind)'!C$6:C$37))))))</f>
        <v>14.714392543667262</v>
      </c>
      <c r="D18" s="87">
        <f>IF('07 (ind)'!D$1="si",100*(('07 (ind)'!D17-MIN('07 (ind)'!D$6:D$37))/(MAX('07 (ind)'!D$6:D$37)-MIN('07 (ind)'!D$6:D$37))),ABS(-100+(100*(('07 (ind)'!D17-MIN('07 (ind)'!D$6:D$37))/(MAX('07 (ind)'!D$6:D$37)-MIN('07 (ind)'!D$6:D$37))))))</f>
        <v>86.192995317103311</v>
      </c>
      <c r="E18" s="87">
        <f>IF('07 (ind)'!E$1="si",100*(('07 (ind)'!E17-MIN('07 (ind)'!E$6:E$37))/(MAX('07 (ind)'!E$6:E$37)-MIN('07 (ind)'!E$6:E$37))),ABS(-100+(100*(('07 (ind)'!E17-MIN('07 (ind)'!E$6:E$37))/(MAX('07 (ind)'!E$6:E$37)-MIN('07 (ind)'!E$6:E$37))))))</f>
        <v>20.625763391473299</v>
      </c>
      <c r="F18" s="87">
        <f>IF('07 (ind)'!F$1="si",100*(('07 (ind)'!F17-MIN('07 (ind)'!F$6:F$37))/(MAX('07 (ind)'!F$6:F$37)-MIN('07 (ind)'!F$6:F$37))),ABS(-100+(100*(('07 (ind)'!F17-MIN('07 (ind)'!F$6:F$37))/(MAX('07 (ind)'!F$6:F$37)-MIN('07 (ind)'!F$6:F$37))))))</f>
        <v>35.763888888888893</v>
      </c>
      <c r="G18" s="87">
        <f>IF('07 (ind)'!G$1="si",100*(('07 (ind)'!G17-MIN('07 (ind)'!G$6:G$37))/(MAX('07 (ind)'!G$6:G$37)-MIN('07 (ind)'!G$6:G$37))),ABS(-100+(100*(('07 (ind)'!G17-MIN('07 (ind)'!G$6:G$37))/(MAX('07 (ind)'!G$6:G$37)-MIN('07 (ind)'!G$6:G$37))))))</f>
        <v>41.200000000000024</v>
      </c>
      <c r="H18" s="87">
        <f>IF('07 (ind)'!H$1="si",100*(('07 (ind)'!H17-MIN('07 (ind)'!H$6:H$37))/(MAX('07 (ind)'!H$6:H$37)-MIN('07 (ind)'!H$6:H$37))),ABS(-100+(100*(('07 (ind)'!H17-MIN('07 (ind)'!H$6:H$37))/(MAX('07 (ind)'!H$6:H$37)-MIN('07 (ind)'!H$6:H$37))))))</f>
        <v>74.257425742574213</v>
      </c>
      <c r="I18" s="87">
        <f>IF('07 (ind)'!I$1="si",100*(('07 (ind)'!I17-MIN('07 (ind)'!I$6:I$37))/(MAX('07 (ind)'!I$6:I$37)-MIN('07 (ind)'!I$6:I$37))),ABS(-100+(100*(('07 (ind)'!I17-MIN('07 (ind)'!I$6:I$37))/(MAX('07 (ind)'!I$6:I$37)-MIN('07 (ind)'!I$6:I$37))))))</f>
        <v>65.77086280056578</v>
      </c>
      <c r="J18" s="87">
        <f>IF('07 (ind)'!J$1="si",100*(('07 (ind)'!J17-MIN('07 (ind)'!J$6:J$37))/(MAX('07 (ind)'!J$6:J$37)-MIN('07 (ind)'!J$6:J$37))),ABS(-100+(100*(('07 (ind)'!J17-MIN('07 (ind)'!J$6:J$37))/(MAX('07 (ind)'!J$6:J$37)-MIN('07 (ind)'!J$6:J$37))))))</f>
        <v>48.987341772151908</v>
      </c>
      <c r="K18" s="87">
        <f>IF('07 (ind)'!K$1="si",100*(('07 (ind)'!K17-MIN('07 (ind)'!K$6:K$37))/(MAX('07 (ind)'!K$6:K$37)-MIN('07 (ind)'!K$6:K$37))),ABS(-100+(100*(('07 (ind)'!K17-MIN('07 (ind)'!K$6:K$37))/(MAX('07 (ind)'!K$6:K$37)-MIN('07 (ind)'!K$6:K$37))))))</f>
        <v>0</v>
      </c>
      <c r="L18" s="87">
        <f>IF('07 (ind)'!L$1="si",100*(('07 (ind)'!L17-MIN('07 (ind)'!L$6:L$37))/(MAX('07 (ind)'!L$6:L$37)-MIN('07 (ind)'!L$6:L$37))),ABS(-100+(100*(('07 (ind)'!L17-MIN('07 (ind)'!L$6:L$37))/(MAX('07 (ind)'!L$6:L$37)-MIN('07 (ind)'!L$6:L$37))))))</f>
        <v>0</v>
      </c>
      <c r="M18" s="87">
        <f>IF('07 (ind)'!M$1="si",100*(('07 (ind)'!M17-MIN('07 (ind)'!M$6:M$37))/(MAX('07 (ind)'!M$6:M$37)-MIN('07 (ind)'!M$6:M$37))),ABS(-100+(100*(('07 (ind)'!M17-MIN('07 (ind)'!M$6:M$37))/(MAX('07 (ind)'!M$6:M$37)-MIN('07 (ind)'!M$6:M$37))))))</f>
        <v>1.1905773563672088</v>
      </c>
      <c r="N18" s="87">
        <f>IF('07 (ind)'!N$1="si",100*(('07 (ind)'!N17-MIN('07 (ind)'!N$6:N$37))/(MAX('07 (ind)'!N$6:N$37)-MIN('07 (ind)'!N$6:N$37))),ABS(-100+(100*(('07 (ind)'!N17-MIN('07 (ind)'!N$6:N$37))/(MAX('07 (ind)'!N$6:N$37)-MIN('07 (ind)'!N$6:N$37))))))</f>
        <v>100</v>
      </c>
      <c r="O18" s="87">
        <f>IF('07 (ind)'!O$1="si",100*(('07 (ind)'!O17-MIN('07 (ind)'!O$6:O$37))/(MAX('07 (ind)'!O$6:O$37)-MIN('07 (ind)'!O$6:O$37))),ABS(-100+(100*(('07 (ind)'!O17-MIN('07 (ind)'!O$6:O$37))/(MAX('07 (ind)'!O$6:O$37)-MIN('07 (ind)'!O$6:O$37))))))</f>
        <v>98.461538461538467</v>
      </c>
      <c r="P18" s="87">
        <f>IF('07 (ind)'!P$1="si",100*(('07 (ind)'!P17-MIN('07 (ind)'!P$6:P$37))/(MAX('07 (ind)'!P$6:P$37)-MIN('07 (ind)'!P$6:P$37))),ABS(-100+(100*(('07 (ind)'!P17-MIN('07 (ind)'!P$6:P$37))/(MAX('07 (ind)'!P$6:P$37)-MIN('07 (ind)'!P$6:P$37))))))</f>
        <v>0.1145672570781175</v>
      </c>
      <c r="Q18" s="87">
        <f>IF('07 (ind)'!Q$1="si",100*(('07 (ind)'!Q17-MIN('07 (ind)'!Q$6:Q$37))/(MAX('07 (ind)'!Q$6:Q$37)-MIN('07 (ind)'!Q$6:Q$37))),ABS(-100+(100*(('07 (ind)'!Q17-MIN('07 (ind)'!Q$6:Q$37))/(MAX('07 (ind)'!Q$6:Q$37)-MIN('07 (ind)'!Q$6:Q$37))))))</f>
        <v>4.3810853416614366</v>
      </c>
      <c r="R18" s="87">
        <f>IF('07 (ind)'!R$1="si",100*(('07 (ind)'!R17-MIN('07 (ind)'!R$6:R$37))/(MAX('07 (ind)'!R$6:R$37)-MIN('07 (ind)'!R$6:R$37))),ABS(-100+(100*(('07 (ind)'!R17-MIN('07 (ind)'!R$6:R$37))/(MAX('07 (ind)'!R$6:R$37)-MIN('07 (ind)'!R$6:R$37))))))</f>
        <v>7.6454466591701271</v>
      </c>
      <c r="S18" s="75">
        <f>ABS(ABS(('07 (ind)'!S17-((MAX('07 (ind)'!S$6:S$37)+MIN('07 (ind)'!S$6:S$37))/2))/(((MAX('07 (ind)'!S$6:S$37)+MIN('07 (ind)'!S$6:S$37))/2)-MAX('07 (ind)'!S$6:S$37))*100)-100)</f>
        <v>31.040295449082947</v>
      </c>
      <c r="T18" s="75">
        <f>IF('07 (ind)'!T$1="si",100*(('07 (ind)'!T17-MIN('07 (ind)'!T$6:T$37))/(MAX('07 (ind)'!T$6:T$37)-MIN('07 (ind)'!T$6:T$37))),ABS(-100+(100*(('07 (ind)'!T17-MIN('07 (ind)'!T$6:T$37))/(MAX('07 (ind)'!T$6:T$37)-MIN('07 (ind)'!T$6:T$37))))))</f>
        <v>8.6885911490052781</v>
      </c>
      <c r="U18" s="75">
        <f>IF('07 (ind)'!U$1="si",100*(('07 (ind)'!U17-MIN('07 (ind)'!U$6:U$37))/(MAX('07 (ind)'!U$6:U$37)-MIN('07 (ind)'!U$6:U$37))),ABS(-100+(100*(('07 (ind)'!U17-MIN('07 (ind)'!U$6:U$37))/(MAX('07 (ind)'!U$6:U$37)-MIN('07 (ind)'!U$6:U$37))))))</f>
        <v>0</v>
      </c>
      <c r="V18" s="75">
        <f>IF('07 (ind)'!V$1="si",100*(('07 (ind)'!V17-MIN('07 (ind)'!V$6:V$37))/(MAX('07 (ind)'!V$6:V$37)-MIN('07 (ind)'!V$6:V$37))),ABS(-100+(100*(('07 (ind)'!V17-MIN('07 (ind)'!V$6:V$37))/(MAX('07 (ind)'!V$6:V$37)-MIN('07 (ind)'!V$6:V$37))))))</f>
        <v>96.132596685082873</v>
      </c>
      <c r="W18" s="75">
        <f>IF('07 (ind)'!W$1="si",100*(('07 (ind)'!W17-MIN('07 (ind)'!W$6:W$37))/(MAX('07 (ind)'!W$6:W$37)-MIN('07 (ind)'!W$6:W$37))),ABS(-100+(100*(('07 (ind)'!W17-MIN('07 (ind)'!W$6:W$37))/(MAX('07 (ind)'!W$6:W$37)-MIN('07 (ind)'!W$6:W$37))))))</f>
        <v>42.956150362652338</v>
      </c>
      <c r="X18" s="75">
        <f>IF('07 (ind)'!X$1="si",100*(('07 (ind)'!X17-MIN('07 (ind)'!X$6:X$37))/(MAX('07 (ind)'!X$6:X$37)-MIN('07 (ind)'!X$6:X$37))),ABS(-100+(100*(('07 (ind)'!X17-MIN('07 (ind)'!X$6:X$37))/(MAX('07 (ind)'!X$6:X$37)-MIN('07 (ind)'!X$6:X$37))))))</f>
        <v>4.9408364552746855</v>
      </c>
      <c r="Y18" s="75">
        <f>IF('07 (ind)'!Y$1="si",100*(('07 (ind)'!Y17-MIN('07 (ind)'!Y$6:Y$37))/(MAX('07 (ind)'!Y$6:Y$37)-MIN('07 (ind)'!Y$6:Y$37))),ABS(-100+(100*(('07 (ind)'!Y17-MIN('07 (ind)'!Y$6:Y$37))/(MAX('07 (ind)'!Y$6:Y$37)-MIN('07 (ind)'!Y$6:Y$37))))))</f>
        <v>0</v>
      </c>
      <c r="Z18" s="75">
        <f>IF('07 (ind)'!Z$1="si",100*(('07 (ind)'!Z17-MIN('07 (ind)'!Z$6:Z$37))/(MAX('07 (ind)'!Z$6:Z$37)-MIN('07 (ind)'!Z$6:Z$37))),ABS(-100+(100*(('07 (ind)'!Z17-MIN('07 (ind)'!Z$6:Z$37))/(MAX('07 (ind)'!Z$6:Z$37)-MIN('07 (ind)'!Z$6:Z$37))))))</f>
        <v>11.760823073024739</v>
      </c>
      <c r="AA18" s="75">
        <f>IF('07 (ind)'!AA$1="si",100*(('07 (ind)'!AA17-MIN('07 (ind)'!AA$6:AA$37))/(MAX('07 (ind)'!AA$6:AA$37)-MIN('07 (ind)'!AA$6:AA$37))),ABS(-100+(100*(('07 (ind)'!AA17-MIN('07 (ind)'!AA$6:AA$37))/(MAX('07 (ind)'!AA$6:AA$37)-MIN('07 (ind)'!AA$6:AA$37))))))</f>
        <v>29.038525534802247</v>
      </c>
      <c r="AB18" s="75">
        <f>IF('07 (ind)'!AB$1="si",100*(('07 (ind)'!AB17-MIN('07 (ind)'!AB$6:AB$37))/(MAX('07 (ind)'!AB$6:AB$37)-MIN('07 (ind)'!AB$6:AB$37))),ABS(-100+(100*(('07 (ind)'!AB17-MIN('07 (ind)'!AB$6:AB$37))/(MAX('07 (ind)'!AB$6:AB$37)-MIN('07 (ind)'!AB$6:AB$37))))))</f>
        <v>25.840859168781797</v>
      </c>
      <c r="AC18" s="75">
        <f>IF('07 (ind)'!AC$1="si",100*(('07 (ind)'!AC17-MIN('07 (ind)'!AC$6:AC$37))/(MAX('07 (ind)'!AC$6:AC$37)-MIN('07 (ind)'!AC$6:AC$37))),ABS(-100+(100*(('07 (ind)'!AC17-MIN('07 (ind)'!AC$6:AC$37))/(MAX('07 (ind)'!AC$6:AC$37)-MIN('07 (ind)'!AC$6:AC$37))))))</f>
        <v>65.967988287039674</v>
      </c>
      <c r="AD18" s="75">
        <f>IF('07 (ind)'!AD$1="si",100*(('07 (ind)'!AD17-MIN('07 (ind)'!AD$6:AD$37))/(MAX('07 (ind)'!AD$6:AD$37)-MIN('07 (ind)'!AD$6:AD$37))),ABS(-100+(100*(('07 (ind)'!AD17-MIN('07 (ind)'!AD$6:AD$37))/(MAX('07 (ind)'!AD$6:AD$37)-MIN('07 (ind)'!AD$6:AD$37))))))</f>
        <v>95.387446078925848</v>
      </c>
      <c r="AE18" s="75">
        <f>IF('07 (ind)'!AE$1="si",100*(('07 (ind)'!AE17-MIN('07 (ind)'!AE$6:AE$37))/(MAX('07 (ind)'!AE$6:AE$37)-MIN('07 (ind)'!AE$6:AE$37))),ABS(-100+(100*(('07 (ind)'!AE17-MIN('07 (ind)'!AE$6:AE$37))/(MAX('07 (ind)'!AE$6:AE$37)-MIN('07 (ind)'!AE$6:AE$37))))))</f>
        <v>68.364273761210157</v>
      </c>
      <c r="AF18" s="75">
        <f>IF('07 (ind)'!AF$1="si",100*(('07 (ind)'!AF17-MIN('07 (ind)'!AF$6:AF$37))/(MAX('07 (ind)'!AF$6:AF$37)-MIN('07 (ind)'!AF$6:AF$37))),ABS(-100+(100*(('07 (ind)'!AF17-MIN('07 (ind)'!AF$6:AF$37))/(MAX('07 (ind)'!AF$6:AF$37)-MIN('07 (ind)'!AF$6:AF$37))))))</f>
        <v>1.6859565595471651</v>
      </c>
      <c r="AG18" s="75">
        <f>IF('07 (ind)'!AG$1="si",100*(('07 (ind)'!AG17-MIN('07 (ind)'!AG$6:AG$37))/(MAX('07 (ind)'!AG$6:AG$37)-MIN('07 (ind)'!AG$6:AG$37))),ABS(-100+(100*(('07 (ind)'!AG17-MIN('07 (ind)'!AG$6:AG$37))/(MAX('07 (ind)'!AG$6:AG$37)-MIN('07 (ind)'!AG$6:AG$37))))))</f>
        <v>35.981308411214982</v>
      </c>
      <c r="AH18" s="75">
        <f>IF('07 (ind)'!AH$1="si",100*(('07 (ind)'!AH17-MIN('07 (ind)'!AH$6:AH$37))/(MAX('07 (ind)'!AH$6:AH$37)-MIN('07 (ind)'!AH$6:AH$37))),ABS(-100+(100*(('07 (ind)'!AH17-MIN('07 (ind)'!AH$6:AH$37))/(MAX('07 (ind)'!AH$6:AH$37)-MIN('07 (ind)'!AH$6:AH$37))))))</f>
        <v>77.710843373493958</v>
      </c>
      <c r="AI18" s="75">
        <f>IF('07 (ind)'!AI$1="si",100*(('07 (ind)'!AI17-MIN('07 (ind)'!AI$6:AI$37))/(MAX('07 (ind)'!AI$6:AI$37)-MIN('07 (ind)'!AI$6:AI$37))),ABS(-100+(100*(('07 (ind)'!AI17-MIN('07 (ind)'!AI$6:AI$37))/(MAX('07 (ind)'!AI$6:AI$37)-MIN('07 (ind)'!AI$6:AI$37))))))</f>
        <v>1.6937489104405032</v>
      </c>
      <c r="AJ18" s="75">
        <f>IF('07 (ind)'!AJ$1="si",100*(('07 (ind)'!AJ17-MIN('07 (ind)'!AJ$6:AJ$37))/(MAX('07 (ind)'!AJ$6:AJ$37)-MIN('07 (ind)'!AJ$6:AJ$37))),ABS(-100+(100*(('07 (ind)'!AJ17-MIN('07 (ind)'!AJ$6:AJ$37))/(MAX('07 (ind)'!AJ$6:AJ$37)-MIN('07 (ind)'!AJ$6:AJ$37))))))</f>
        <v>12.794232212289799</v>
      </c>
      <c r="AK18" s="75">
        <f>IF('07 (ind)'!AK$1="si",100*(('07 (ind)'!AK17-MIN('07 (ind)'!AK$6:AK$37))/(MAX('07 (ind)'!AK$6:AK$37)-MIN('07 (ind)'!AK$6:AK$37))),ABS(-100+(100*(('07 (ind)'!AK17-MIN('07 (ind)'!AK$6:AK$37))/(MAX('07 (ind)'!AK$6:AK$37)-MIN('07 (ind)'!AK$6:AK$37))))))</f>
        <v>0.44743212536874322</v>
      </c>
      <c r="AL18" s="75">
        <f>IF('07 (ind)'!AL$1="si",100*(('07 (ind)'!AL17-MIN('07 (ind)'!AL$6:AL$37))/(MAX('07 (ind)'!AL$6:AL$37)-MIN('07 (ind)'!AL$6:AL$37))),ABS(-100+(100*(('07 (ind)'!AL17-MIN('07 (ind)'!AL$6:AL$37))/(MAX('07 (ind)'!AL$6:AL$37)-MIN('07 (ind)'!AL$6:AL$37))))))</f>
        <v>88.149000306088212</v>
      </c>
      <c r="AM18" s="75">
        <f>IF('07 (ind)'!AM$1="si",100*(('07 (ind)'!AM17-MIN('07 (ind)'!AM$6:AM$37))/(MAX('07 (ind)'!AM$6:AM$37)-MIN('07 (ind)'!AM$6:AM$37))),ABS(-100+(100*(('07 (ind)'!AM17-MIN('07 (ind)'!AM$6:AM$37))/(MAX('07 (ind)'!AM$6:AM$37)-MIN('07 (ind)'!AM$6:AM$37))))))</f>
        <v>59.76809962660797</v>
      </c>
      <c r="AN18" s="75">
        <f>IF('07 (ind)'!AN$1="si",100*(('07 (ind)'!AN17-MIN('07 (ind)'!AN$6:AN$37))/(MAX('07 (ind)'!AN$6:AN$37)-MIN('07 (ind)'!AN$6:AN$37))),ABS(-100+(100*(('07 (ind)'!AN17-MIN('07 (ind)'!AN$6:AN$37))/(MAX('07 (ind)'!AN$6:AN$37)-MIN('07 (ind)'!AN$6:AN$37))))))</f>
        <v>0</v>
      </c>
      <c r="AO18" s="75">
        <f>IF('07 (ind)'!AO$1="si",100*(('07 (ind)'!AO17-MIN('07 (ind)'!AO$6:AO$37))/(MAX('07 (ind)'!AO$6:AO$37)-MIN('07 (ind)'!AO$6:AO$37))),ABS(-100+(100*(('07 (ind)'!AO17-MIN('07 (ind)'!AO$6:AO$37))/(MAX('07 (ind)'!AO$6:AO$37)-MIN('07 (ind)'!AO$6:AO$37))))))</f>
        <v>56.1246332902018</v>
      </c>
      <c r="AP18" s="75">
        <f>IF('07 (ind)'!AP$1="si",100*(('07 (ind)'!AP17-MIN('07 (ind)'!AP$6:AP$37))/(MAX('07 (ind)'!AP$6:AP$37)-MIN('07 (ind)'!AP$6:AP$37))),ABS(-100+(100*(('07 (ind)'!AP17-MIN('07 (ind)'!AP$6:AP$37))/(MAX('07 (ind)'!AP$6:AP$37)-MIN('07 (ind)'!AP$6:AP$37))))))</f>
        <v>70.009460737937559</v>
      </c>
      <c r="AQ18" s="75">
        <f>IF('07 (ind)'!AQ$1="si",100*(('07 (ind)'!AQ17-MIN('07 (ind)'!AQ$6:AQ$37))/(MAX('07 (ind)'!AQ$6:AQ$37)-MIN('07 (ind)'!AQ$6:AQ$37))),ABS(-100+(100*(('07 (ind)'!AQ17-MIN('07 (ind)'!AQ$6:AQ$37))/(MAX('07 (ind)'!AQ$6:AQ$37)-MIN('07 (ind)'!AQ$6:AQ$37))))))</f>
        <v>2.3056147125375017</v>
      </c>
      <c r="AR18" s="75">
        <f>IF('07 (ind)'!AR$1="si",100*(('07 (ind)'!AR17-MIN('07 (ind)'!AR$6:AR$37))/(MAX('07 (ind)'!AR$6:AR$37)-MIN('07 (ind)'!AR$6:AR$37))),ABS(-100+(100*(('07 (ind)'!AR17-MIN('07 (ind)'!AR$6:AR$37))/(MAX('07 (ind)'!AR$6:AR$37)-MIN('07 (ind)'!AR$6:AR$37))))))</f>
        <v>12.861599403463488</v>
      </c>
      <c r="AS18" s="75">
        <f>IF('07 (ind)'!AS$1="si",100*(('07 (ind)'!AS17-MIN('07 (ind)'!AS$6:AS$37))/(MAX('07 (ind)'!AS$6:AS$37)-MIN('07 (ind)'!AS$6:AS$37))),ABS(-100+(100*(('07 (ind)'!AS17-MIN('07 (ind)'!AS$6:AS$37))/(MAX('07 (ind)'!AS$6:AS$37)-MIN('07 (ind)'!AS$6:AS$37))))))</f>
        <v>78.275862068965523</v>
      </c>
      <c r="AT18" s="75">
        <f>IF('07 (ind)'!AT$1="si",100*(('07 (ind)'!AT17-MIN('07 (ind)'!AT$6:AT$37))/(MAX('07 (ind)'!AT$6:AT$37)-MIN('07 (ind)'!AT$6:AT$37))),ABS(-100+(100*(('07 (ind)'!AT17-MIN('07 (ind)'!AT$6:AT$37))/(MAX('07 (ind)'!AT$6:AT$37)-MIN('07 (ind)'!AT$6:AT$37))))))</f>
        <v>0</v>
      </c>
      <c r="AU18" s="75">
        <f>IF('07 (ind)'!AU$1="si",100*(('07 (ind)'!AU17-MIN('07 (ind)'!AU$6:AU$37))/(MAX('07 (ind)'!AU$6:AU$37)-MIN('07 (ind)'!AU$6:AU$37))),ABS(-100+(100*(('07 (ind)'!AU17-MIN('07 (ind)'!AU$6:AU$37))/(MAX('07 (ind)'!AU$6:AU$37)-MIN('07 (ind)'!AU$6:AU$37))))))</f>
        <v>45.914722625292995</v>
      </c>
      <c r="AV18" s="75">
        <f>IF('07 (ind)'!AV$1="si",100*(('07 (ind)'!AV17-MIN('07 (ind)'!AV$6:AV$37))/(MAX('07 (ind)'!AV$6:AV$37)-MIN('07 (ind)'!AV$6:AV$37))),ABS(-100+(100*(('07 (ind)'!AV17-MIN('07 (ind)'!AV$6:AV$37))/(MAX('07 (ind)'!AV$6:AV$37)-MIN('07 (ind)'!AV$6:AV$37))))))</f>
        <v>56.672443674176783</v>
      </c>
      <c r="AW18" s="75">
        <f>IF('07 (ind)'!AW$1="si",100*(('07 (ind)'!AW17-MIN('07 (ind)'!AW$6:AW$37))/(MAX('07 (ind)'!AW$6:AW$37)-MIN('07 (ind)'!AW$6:AW$37))),ABS(-100+(100*(('07 (ind)'!AW17-MIN('07 (ind)'!AW$6:AW$37))/(MAX('07 (ind)'!AW$6:AW$37)-MIN('07 (ind)'!AW$6:AW$37))))))</f>
        <v>20.938166311300641</v>
      </c>
      <c r="AX18" s="75">
        <f>IF('07 (ind)'!AX$1="si",100*(('07 (ind)'!AX17-MIN('07 (ind)'!AX$6:AX$37))/(MAX('07 (ind)'!AX$6:AX$37)-MIN('07 (ind)'!AX$6:AX$37))),ABS(-100+(100*(('07 (ind)'!AX17-MIN('07 (ind)'!AX$6:AX$37))/(MAX('07 (ind)'!AX$6:AX$37)-MIN('07 (ind)'!AX$6:AX$37))))))</f>
        <v>11.475421554711248</v>
      </c>
      <c r="AY18" s="75">
        <f>IF('07 (ind)'!AY$1="si",100*(('07 (ind)'!AY17-MIN('07 (ind)'!AY$6:AY$37))/(MAX('07 (ind)'!AY$6:AY$37)-MIN('07 (ind)'!AY$6:AY$37))),ABS(-100+(100*(('07 (ind)'!AY17-MIN('07 (ind)'!AY$6:AY$37))/(MAX('07 (ind)'!AY$6:AY$37)-MIN('07 (ind)'!AY$6:AY$37))))))</f>
        <v>7.516650808753579</v>
      </c>
      <c r="AZ18" s="75">
        <f>IF('07 (ind)'!AZ$1="si",100*(('07 (ind)'!AZ17-MIN('07 (ind)'!AZ$6:AZ$37))/(MAX('07 (ind)'!AZ$6:AZ$37)-MIN('07 (ind)'!AZ$6:AZ$37))),ABS(-100+(100*(('07 (ind)'!AZ17-MIN('07 (ind)'!AZ$6:AZ$37))/(MAX('07 (ind)'!AZ$6:AZ$37)-MIN('07 (ind)'!AZ$6:AZ$37))))))</f>
        <v>44.255064775314374</v>
      </c>
      <c r="BA18" s="75">
        <f>IF('07 (ind)'!BA$1="si",100*(('07 (ind)'!BA17-MIN('07 (ind)'!BA$6:BA$37))/(MAX('07 (ind)'!BA$6:BA$37)-MIN('07 (ind)'!BA$6:BA$37))),ABS(-100+(100*(('07 (ind)'!BA17-MIN('07 (ind)'!BA$6:BA$37))/(MAX('07 (ind)'!BA$6:BA$37)-MIN('07 (ind)'!BA$6:BA$37))))))</f>
        <v>0</v>
      </c>
      <c r="BB18" s="75">
        <f>IF('07 (ind)'!BB$1="si",100*(('07 (ind)'!BB17-MIN('07 (ind)'!BB$6:BB$37))/(MAX('07 (ind)'!BB$6:BB$37)-MIN('07 (ind)'!BB$6:BB$37))),ABS(-100+(100*(('07 (ind)'!BB17-MIN('07 (ind)'!BB$6:BB$37))/(MAX('07 (ind)'!BB$6:BB$37)-MIN('07 (ind)'!BB$6:BB$37))))))</f>
        <v>30.223990988751559</v>
      </c>
      <c r="BC18" s="75">
        <f>IF('07 (ind)'!BC$1="si",100*(('07 (ind)'!BC17-MIN('07 (ind)'!BC$6:BC$37))/(MAX('07 (ind)'!BC$6:BC$37)-MIN('07 (ind)'!BC$6:BC$37))),ABS(-100+(100*(('07 (ind)'!BC17-MIN('07 (ind)'!BC$6:BC$37))/(MAX('07 (ind)'!BC$6:BC$37)-MIN('07 (ind)'!BC$6:BC$37))))))</f>
        <v>9.678937437071907</v>
      </c>
      <c r="BD18" s="75">
        <f>IF('07 (ind)'!BD$1="si",100*(('07 (ind)'!BD17-MIN('07 (ind)'!BD$6:BD$37))/(MAX('07 (ind)'!BD$6:BD$37)-MIN('07 (ind)'!BD$6:BD$37))),ABS(-100+(100*(('07 (ind)'!BD17-MIN('07 (ind)'!BD$6:BD$37))/(MAX('07 (ind)'!BD$6:BD$37)-MIN('07 (ind)'!BD$6:BD$37))))))</f>
        <v>48.066805574180457</v>
      </c>
      <c r="BE18" s="75">
        <f>IF('07 (ind)'!BE$1="si",100*(('07 (ind)'!BE17-MIN('07 (ind)'!BE$6:BE$37))/(MAX('07 (ind)'!BE$6:BE$37)-MIN('07 (ind)'!BE$6:BE$37))),ABS(-100+(100*(('07 (ind)'!BE17-MIN('07 (ind)'!BE$6:BE$37))/(MAX('07 (ind)'!BE$6:BE$37)-MIN('07 (ind)'!BE$6:BE$37))))))</f>
        <v>7.8541374474053223</v>
      </c>
      <c r="BF18" s="75">
        <f>IF('07 (ind)'!BF$1="si",100*(('07 (ind)'!BF17-MIN('07 (ind)'!BF$6:BF$37))/(MAX('07 (ind)'!BF$6:BF$37)-MIN('07 (ind)'!BF$6:BF$37))),ABS(-100+(100*(('07 (ind)'!BF17-MIN('07 (ind)'!BF$6:BF$37))/(MAX('07 (ind)'!BF$6:BF$37)-MIN('07 (ind)'!BF$6:BF$37))))))</f>
        <v>2.9700347952832065</v>
      </c>
      <c r="BG18" s="75">
        <f>IF('07 (ind)'!BG$1="si",100*(('07 (ind)'!BG17-MIN('07 (ind)'!BG$6:BG$37))/(MAX('07 (ind)'!BG$6:BG$37)-MIN('07 (ind)'!BG$6:BG$37))),ABS(-100+(100*(('07 (ind)'!BG17-MIN('07 (ind)'!BG$6:BG$37))/(MAX('07 (ind)'!BG$6:BG$37)-MIN('07 (ind)'!BG$6:BG$37))))))</f>
        <v>28.166023880156182</v>
      </c>
      <c r="BH18" s="75">
        <f>IF('07 (ind)'!BH$1="si",100*(('07 (ind)'!BH17-MIN('07 (ind)'!BH$6:BH$37))/(MAX('07 (ind)'!BH$6:BH$37)-MIN('07 (ind)'!BH$6:BH$37))),ABS(-100+(100*(('07 (ind)'!BH17-MIN('07 (ind)'!BH$6:BH$37))/(MAX('07 (ind)'!BH$6:BH$37)-MIN('07 (ind)'!BH$6:BH$37))))))</f>
        <v>9.8455771524048483</v>
      </c>
      <c r="BI18" s="75">
        <f>IF('07 (ind)'!BI$1="si",100*(('07 (ind)'!BI17-MIN('07 (ind)'!BI$6:BI$37))/(MAX('07 (ind)'!BI$6:BI$37)-MIN('07 (ind)'!BI$6:BI$37))),ABS(-100+(100*(('07 (ind)'!BI17-MIN('07 (ind)'!BI$6:BI$37))/(MAX('07 (ind)'!BI$6:BI$37)-MIN('07 (ind)'!BI$6:BI$37))))))</f>
        <v>94.42349361298092</v>
      </c>
      <c r="BJ18" s="75">
        <f>IF('07 (ind)'!BJ$1="si",100*(('07 (ind)'!BJ17-MIN('07 (ind)'!BJ$6:BJ$37))/(MAX('07 (ind)'!BJ$6:BJ$37)-MIN('07 (ind)'!BJ$6:BJ$37))),ABS(-100+(100*(('07 (ind)'!BJ17-MIN('07 (ind)'!BJ$6:BJ$37))/(MAX('07 (ind)'!BJ$6:BJ$37)-MIN('07 (ind)'!BJ$6:BJ$37))))))</f>
        <v>0.82375154830829544</v>
      </c>
      <c r="BK18" s="75">
        <f>IF('07 (ind)'!BK$1="si",100*(('07 (ind)'!BK17-MIN('07 (ind)'!BK$6:BK$37))/(MAX('07 (ind)'!BK$6:BK$37)-MIN('07 (ind)'!BK$6:BK$37))),ABS(-100+(100*(('07 (ind)'!BK17-MIN('07 (ind)'!BK$6:BK$37))/(MAX('07 (ind)'!BK$6:BK$37)-MIN('07 (ind)'!BK$6:BK$37))))))</f>
        <v>11.891933282859885</v>
      </c>
      <c r="BL18" s="75">
        <f>IF('07 (ind)'!BL$1="si",100*(('07 (ind)'!BL17-MIN('07 (ind)'!BL$6:BL$37))/(MAX('07 (ind)'!BL$6:BL$37)-MIN('07 (ind)'!BL$6:BL$37))),ABS(-100+(100*(('07 (ind)'!BL17-MIN('07 (ind)'!BL$6:BL$37))/(MAX('07 (ind)'!BL$6:BL$37)-MIN('07 (ind)'!BL$6:BL$37))))))</f>
        <v>37.5</v>
      </c>
      <c r="BM18" s="75">
        <f>IF('07 (ind)'!BM$1="si",100*(('07 (ind)'!BM17-MIN('07 (ind)'!BM$6:BM$37))/(MAX('07 (ind)'!BM$6:BM$37)-MIN('07 (ind)'!BM$6:BM$37))),ABS(-100+(100*(('07 (ind)'!BM17-MIN('07 (ind)'!BM$6:BM$37))/(MAX('07 (ind)'!BM$6:BM$37)-MIN('07 (ind)'!BM$6:BM$37))))))</f>
        <v>49.828433232156073</v>
      </c>
      <c r="BN18" s="75">
        <f>IF('07 (ind)'!BN$1="si",100*(('07 (ind)'!BN17-MIN('07 (ind)'!BN$6:BN$37))/(MAX('07 (ind)'!BN$6:BN$37)-MIN('07 (ind)'!BN$6:BN$37))),ABS(-100+(100*(('07 (ind)'!BN17-MIN('07 (ind)'!BN$6:BN$37))/(MAX('07 (ind)'!BN$6:BN$37)-MIN('07 (ind)'!BN$6:BN$37))))))</f>
        <v>12.563043818939642</v>
      </c>
      <c r="BO18" s="75">
        <f>IF('07 (ind)'!BO$1="si",100*(('07 (ind)'!BO17-MIN('07 (ind)'!BO$6:BO$37))/(MAX('07 (ind)'!BO$6:BO$37)-MIN('07 (ind)'!BO$6:BO$37))),ABS(-100+(100*(('07 (ind)'!BO17-MIN('07 (ind)'!BO$6:BO$37))/(MAX('07 (ind)'!BO$6:BO$37)-MIN('07 (ind)'!BO$6:BO$37))))))</f>
        <v>34.083326308152358</v>
      </c>
      <c r="BP18" s="75">
        <f>IF('07 (ind)'!BP$1="si",100*(('07 (ind)'!BP17-MIN('07 (ind)'!BP$6:BP$37))/(MAX('07 (ind)'!BP$6:BP$37)-MIN('07 (ind)'!BP$6:BP$37))),ABS(-100+(100*(('07 (ind)'!BP17-MIN('07 (ind)'!BP$6:BP$37))/(MAX('07 (ind)'!BP$6:BP$37)-MIN('07 (ind)'!BP$6:BP$37))))))</f>
        <v>10.235190899500516</v>
      </c>
      <c r="BQ18" s="75">
        <f>IF('07 (ind)'!BQ$1="si",100*(('07 (ind)'!BQ17-MIN('07 (ind)'!BQ$6:BQ$37))/(MAX('07 (ind)'!BQ$6:BQ$37)-MIN('07 (ind)'!BQ$6:BQ$37))),ABS(-100+(100*(('07 (ind)'!BQ17-MIN('07 (ind)'!BQ$6:BQ$37))/(MAX('07 (ind)'!BQ$6:BQ$37)-MIN('07 (ind)'!BQ$6:BQ$37))))))</f>
        <v>23.110892578770574</v>
      </c>
      <c r="BR18" s="75">
        <f>IF('07 (ind)'!BR$1="si",100*(('07 (ind)'!BR17-MIN('07 (ind)'!BR$6:BR$37))/(MAX('07 (ind)'!BR$6:BR$37)-MIN('07 (ind)'!BR$6:BR$37))),ABS(-100+(100*(('07 (ind)'!BR17-MIN('07 (ind)'!BR$6:BR$37))/(MAX('07 (ind)'!BP$6:BP$37)-MIN('07 (ind)'!BR$6:BR$37))))))</f>
        <v>8.8449809802257224</v>
      </c>
      <c r="BS18" s="75">
        <f>IF('07 (ind)'!BS$1="si",100*(('07 (ind)'!BS17-MIN('07 (ind)'!BS$6:BS$37))/(MAX('07 (ind)'!BS$6:BS$37)-MIN('07 (ind)'!BS$6:BS$37))),ABS(-100+(100*(('07 (ind)'!BS17-MIN('07 (ind)'!BS$6:BS$37))/(MAX('07 (ind)'!BQ$6:BQ$37)-MIN('07 (ind)'!BS$6:BS$37))))))</f>
        <v>37.345081539119775</v>
      </c>
      <c r="BT18" s="75">
        <f>IF('07 (ind)'!BT$1="si",100*(('07 (ind)'!BT17-MIN('07 (ind)'!BT$6:BT$37))/(MAX('07 (ind)'!BT$6:BT$37)-MIN('07 (ind)'!BT$6:BT$37))),ABS(-100+(100*(('07 (ind)'!BT17-MIN('07 (ind)'!BT$6:BT$37))/(MAX('07 (ind)'!BR$6:BR$37)-MIN('07 (ind)'!BT$6:BT$37))))))</f>
        <v>88.026836268882221</v>
      </c>
      <c r="BU18" s="75">
        <f>IF('07 (ind)'!BU$1="si",100*(('07 (ind)'!BU17-MIN('07 (ind)'!BU$6:BU$37))/(MAX('07 (ind)'!BU$6:BU$37)-MIN('07 (ind)'!BU$6:BU$37))),ABS(-100+(100*(('07 (ind)'!BU17-MIN('07 (ind)'!BU$6:BU$37))/(MAX('07 (ind)'!BU$6:BU$37)-MIN('07 (ind)'!BU$6:BU$37))))))</f>
        <v>29.83081032947463</v>
      </c>
      <c r="BV18" s="75">
        <f>IF('07 (ind)'!BV$1="si",100*(('07 (ind)'!BV17-MIN('07 (ind)'!BV$6:BV$37))/(MAX('07 (ind)'!BV$6:BV$37)-MIN('07 (ind)'!BV$6:BV$37))),ABS(-100+(100*(('07 (ind)'!BV17-MIN('07 (ind)'!BV$6:BV$37))/(MAX('07 (ind)'!BV$6:BV$37)-MIN('07 (ind)'!BV$6:BV$37))))))</f>
        <v>87.348052592408848</v>
      </c>
      <c r="BW18" s="75">
        <f>IF('07 (ind)'!BW$1="si",100*(('07 (ind)'!BW17-MIN('07 (ind)'!BW$6:BW$37))/(MAX('07 (ind)'!BW$6:BW$37)-MIN('07 (ind)'!BW$6:BW$37))),ABS(-100+(100*(('07 (ind)'!BW17-MIN('07 (ind)'!BW$6:BW$37))/(MAX('07 (ind)'!BW$6:BW$37)-MIN('07 (ind)'!BW$6:BW$37))))))</f>
        <v>93.752460952880966</v>
      </c>
      <c r="BX18" s="75">
        <f>IF('07 (ind)'!BX$1="si",100*(('07 (ind)'!BX17-MIN('07 (ind)'!BX$6:BX$37))/(MAX('07 (ind)'!BX$6:BX$37)-MIN('07 (ind)'!BX$6:BX$37))),ABS(-100+(100*(('07 (ind)'!BX17-MIN('07 (ind)'!BX$6:BX$37))/(MAX('07 (ind)'!BX$6:BX$37)-MIN('07 (ind)'!BX$6:BX$37))))))</f>
        <v>0</v>
      </c>
      <c r="BY18" s="75">
        <f>IF('07 (ind)'!BY$1="si",100*(('07 (ind)'!BY17-MIN('07 (ind)'!BY$6:BY$37))/(MAX('07 (ind)'!BY$6:BY$37)-MIN('07 (ind)'!BY$6:BY$37))),ABS(-100+(100*(('07 (ind)'!BY17-MIN('07 (ind)'!BY$6:BY$37))/(MAX('07 (ind)'!BY$6:BY$37)-MIN('07 (ind)'!BY$6:BY$37))))))</f>
        <v>3.4322848720027297</v>
      </c>
      <c r="BZ18" s="75">
        <f>IF('07 (ind)'!BZ$1="si",100*(('07 (ind)'!BZ17-MIN('07 (ind)'!BZ$6:BZ$37))/(MAX('07 (ind)'!BZ$6:BZ$37)-MIN('07 (ind)'!BZ$6:BZ$37))),ABS(-100+(100*(('07 (ind)'!BZ17-MIN('07 (ind)'!BZ$6:BZ$37))/(MAX('07 (ind)'!BZ$6:BZ$37)-MIN('07 (ind)'!BZ$6:BZ$37))))))</f>
        <v>90.727245576680545</v>
      </c>
      <c r="CA18" s="75">
        <f>IF('07 (ind)'!CA$1="si",100*(('07 (ind)'!CA17-MIN('07 (ind)'!CA$6:CA$37))/(MAX('07 (ind)'!CA$6:CA$37)-MIN('07 (ind)'!CA$6:CA$37))),ABS(-100+(100*(('07 (ind)'!CA17-MIN('07 (ind)'!CA$6:CA$37))/(MAX('07 (ind)'!CA$6:CA$37)-MIN('07 (ind)'!CA$6:CA$37))))))</f>
        <v>19.959640592959474</v>
      </c>
      <c r="CB18" s="75">
        <f>IF('07 (ind)'!CB$1="si",100*(('07 (ind)'!CB17-MIN('07 (ind)'!CB$6:CB$37))/(MAX('07 (ind)'!CB$6:CB$37)-MIN('07 (ind)'!CB$6:CB$37))),ABS(-100+(100*(('07 (ind)'!CB17-MIN('07 (ind)'!CB$6:CB$37))/(MAX('07 (ind)'!CB$6:CB$37)-MIN('07 (ind)'!CB$6:CB$37))))))</f>
        <v>68.789808917197462</v>
      </c>
      <c r="CC18" s="75">
        <f>IF('07 (ind)'!CC$1="si",100*(('07 (ind)'!CC17-MIN('07 (ind)'!CC$6:CC$37))/(MAX('07 (ind)'!CC$6:CC$37)-MIN('07 (ind)'!CC$6:CC$37))),ABS(-100+(100*(('07 (ind)'!CC17-MIN('07 (ind)'!CC$6:CC$37))/(MAX('07 (ind)'!CC$6:CC$37)-MIN('07 (ind)'!CC$6:CC$37))))))</f>
        <v>9.062578609448579</v>
      </c>
      <c r="CD18" s="75">
        <f>IF('07 (ind)'!CD$1="si",100*(('07 (ind)'!CD17-MIN('07 (ind)'!CD$6:CD$37))/(MAX('07 (ind)'!CD$6:CD$37)-MIN('07 (ind)'!CD$6:CD$37))),ABS(-100+(100*(('07 (ind)'!CD17-MIN('07 (ind)'!CD$6:CD$37))/(MAX('07 (ind)'!CD$6:CD$37)-MIN('07 (ind)'!CD$6:CD$37))))))</f>
        <v>0</v>
      </c>
      <c r="CE18" s="75">
        <f>IF('07 (ind)'!CE$1="si",100*(('07 (ind)'!CE17-MIN('07 (ind)'!CE$6:CE$37))/(MAX('07 (ind)'!CE$6:CE$37)-MIN('07 (ind)'!CE$6:CE$37))),ABS(-100+(100*(('07 (ind)'!CE17-MIN('07 (ind)'!CE$6:CE$37))/(MAX('07 (ind)'!CE$6:CE$37)-MIN('07 (ind)'!CE$6:CE$37))))))</f>
        <v>38.539972580268341</v>
      </c>
      <c r="CF18" s="75">
        <f>IF('07 (ind)'!CF$1="si",100*(('07 (ind)'!CF17-MIN('07 (ind)'!CF$6:CF$37))/(MAX('07 (ind)'!CF$6:CF$37)-MIN('07 (ind)'!CF$6:CF$37))),ABS(-100+(100*(('07 (ind)'!CF17-MIN('07 (ind)'!CF$6:CF$37))/(MAX('07 (ind)'!CF$6:CF$37)-MIN('07 (ind)'!CF$6:CF$37))))))</f>
        <v>0</v>
      </c>
      <c r="CG18" s="75">
        <f>IF('07 (ind)'!CG$1="si",100*(('07 (ind)'!CG17-MIN('07 (ind)'!CG$6:CG$37))/(MAX('07 (ind)'!CG$6:CG$37)-MIN('07 (ind)'!CG$6:CG$37))),ABS(-100+(100*(('07 (ind)'!CG17-MIN('07 (ind)'!CG$6:CG$37))/(MAX('07 (ind)'!CG$6:CG$37)-MIN('07 (ind)'!CG$6:CG$37))))))</f>
        <v>0</v>
      </c>
      <c r="CH18" s="75">
        <f>IF('07 (ind)'!CH$1="si",100*(('07 (ind)'!CH17-MIN('07 (ind)'!CH$6:CH$37))/(MAX('07 (ind)'!CH$6:CH$37)-MIN('07 (ind)'!CH$6:CH$37))),ABS(-100+(100*(('07 (ind)'!CH17-MIN('07 (ind)'!CH$6:CH$37))/(MAX('07 (ind)'!CH$6:CH$37)-MIN('07 (ind)'!CH$6:CH$37))))))</f>
        <v>10.138935921825636</v>
      </c>
      <c r="CI18" s="75">
        <f>IF('07 (ind)'!CI$1="si",100*(('07 (ind)'!CI17-MIN('07 (ind)'!CI$6:CI$37))/(MAX('07 (ind)'!CI$6:CI$37)-MIN('07 (ind)'!CI$6:CI$37))),ABS(-100+(100*(('07 (ind)'!CI17-MIN('07 (ind)'!CI$6:CI$37))/(MAX('07 (ind)'!CI$6:CI$37)-MIN('07 (ind)'!CI$6:CI$37))))))</f>
        <v>100</v>
      </c>
      <c r="CJ18" s="75">
        <f>IF('07 (ind)'!CJ$1="si",100*(('07 (ind)'!CJ17-MIN('07 (ind)'!CJ$6:CJ$37))/(MAX('07 (ind)'!CJ$6:CJ$37)-MIN('07 (ind)'!CJ$6:CJ$37))),ABS(-100+(100*(('07 (ind)'!CJ17-MIN('07 (ind)'!CJ$6:CJ$37))/(MAX('07 (ind)'!CJ$6:CJ$37)-MIN('07 (ind)'!CJ$6:CJ$37))))))</f>
        <v>18.61264695873302</v>
      </c>
      <c r="CK18" s="75">
        <f>IF('07 (ind)'!CK$1="si",100*(('07 (ind)'!CK17-MIN('07 (ind)'!CK$6:CK$37))/(MAX('07 (ind)'!CK$6:CK$37)-MIN('07 (ind)'!CK$6:CK$37))),ABS(-100+(100*(('07 (ind)'!CK17-MIN('07 (ind)'!CK$6:CK$37))/(MAX('07 (ind)'!CK$6:CK$37)-MIN('07 (ind)'!CK$6:CK$37))))))</f>
        <v>0</v>
      </c>
      <c r="CL18" s="75">
        <f>IF('07 (ind)'!CL$1="si",100*(('07 (ind)'!CL17-MIN('07 (ind)'!CL$6:CL$37))/(MAX('07 (ind)'!CL$6:CL$37)-MIN('07 (ind)'!CL$6:CL$37))),ABS(-100+(100*(('07 (ind)'!CL17-MIN('07 (ind)'!CL$6:CL$37))/(MAX('07 (ind)'!CL$6:CL$37)-MIN('07 (ind)'!CL$6:CL$37))))))</f>
        <v>0.33598768763771186</v>
      </c>
      <c r="CM18" s="75">
        <f>IF('07 (ind)'!CM$1="si",100*(('07 (ind)'!CM17-MIN('07 (ind)'!CM$6:CM$37))/(MAX('07 (ind)'!CM$6:CM$37)-MIN('07 (ind)'!CM$6:CM$37))),ABS(-100+(100*(('07 (ind)'!CM17-MIN('07 (ind)'!CM$6:CM$37))/(MAX('07 (ind)'!CM$6:CM$37)-MIN('07 (ind)'!CM$6:CM$37))))))</f>
        <v>0</v>
      </c>
    </row>
    <row r="19" spans="1:91">
      <c r="A19" s="18" t="s">
        <v>148</v>
      </c>
      <c r="B19" s="87">
        <f>IF('07 (ind)'!B$1="si",100*(('07 (ind)'!B18-MIN('07 (ind)'!B$6:B$37))/(MAX('07 (ind)'!B$6:B$37)-MIN('07 (ind)'!B$6:B$37))),ABS(-100+(100*(('07 (ind)'!B18-MIN('07 (ind)'!B$6:B$37))/(MAX('07 (ind)'!B$6:B$37)-MIN('07 (ind)'!B$6:B$37))))))</f>
        <v>4.8413845559746749</v>
      </c>
      <c r="C19" s="87">
        <f>IF('07 (ind)'!C$1="si",100*(('07 (ind)'!C18-MIN('07 (ind)'!C$6:C$37))/(MAX('07 (ind)'!C$6:C$37)-MIN('07 (ind)'!C$6:C$37))),ABS(-100+(100*(('07 (ind)'!C18-MIN('07 (ind)'!C$6:C$37))/(MAX('07 (ind)'!C$6:C$37)-MIN('07 (ind)'!C$6:C$37))))))</f>
        <v>19.35726311479862</v>
      </c>
      <c r="D19" s="87">
        <f>IF('07 (ind)'!D$1="si",100*(('07 (ind)'!D18-MIN('07 (ind)'!D$6:D$37))/(MAX('07 (ind)'!D$6:D$37)-MIN('07 (ind)'!D$6:D$37))),ABS(-100+(100*(('07 (ind)'!D18-MIN('07 (ind)'!D$6:D$37))/(MAX('07 (ind)'!D$6:D$37)-MIN('07 (ind)'!D$6:D$37))))))</f>
        <v>73.064069830856454</v>
      </c>
      <c r="E19" s="87">
        <f>IF('07 (ind)'!E$1="si",100*(('07 (ind)'!E18-MIN('07 (ind)'!E$6:E$37))/(MAX('07 (ind)'!E$6:E$37)-MIN('07 (ind)'!E$6:E$37))),ABS(-100+(100*(('07 (ind)'!E18-MIN('07 (ind)'!E$6:E$37))/(MAX('07 (ind)'!E$6:E$37)-MIN('07 (ind)'!E$6:E$37))))))</f>
        <v>55.179729198439482</v>
      </c>
      <c r="F19" s="87">
        <f>IF('07 (ind)'!F$1="si",100*(('07 (ind)'!F18-MIN('07 (ind)'!F$6:F$37))/(MAX('07 (ind)'!F$6:F$37)-MIN('07 (ind)'!F$6:F$37))),ABS(-100+(100*(('07 (ind)'!F18-MIN('07 (ind)'!F$6:F$37))/(MAX('07 (ind)'!F$6:F$37)-MIN('07 (ind)'!F$6:F$37))))))</f>
        <v>53.81944444444445</v>
      </c>
      <c r="G19" s="87">
        <f>IF('07 (ind)'!G$1="si",100*(('07 (ind)'!G18-MIN('07 (ind)'!G$6:G$37))/(MAX('07 (ind)'!G$6:G$37)-MIN('07 (ind)'!G$6:G$37))),ABS(-100+(100*(('07 (ind)'!G18-MIN('07 (ind)'!G$6:G$37))/(MAX('07 (ind)'!G$6:G$37)-MIN('07 (ind)'!G$6:G$37))))))</f>
        <v>57.200000000000038</v>
      </c>
      <c r="H19" s="87">
        <f>IF('07 (ind)'!H$1="si",100*(('07 (ind)'!H18-MIN('07 (ind)'!H$6:H$37))/(MAX('07 (ind)'!H$6:H$37)-MIN('07 (ind)'!H$6:H$37))),ABS(-100+(100*(('07 (ind)'!H18-MIN('07 (ind)'!H$6:H$37))/(MAX('07 (ind)'!H$6:H$37)-MIN('07 (ind)'!H$6:H$37))))))</f>
        <v>17.326732673267344</v>
      </c>
      <c r="I19" s="87">
        <f>IF('07 (ind)'!I$1="si",100*(('07 (ind)'!I18-MIN('07 (ind)'!I$6:I$37))/(MAX('07 (ind)'!I$6:I$37)-MIN('07 (ind)'!I$6:I$37))),ABS(-100+(100*(('07 (ind)'!I18-MIN('07 (ind)'!I$6:I$37))/(MAX('07 (ind)'!I$6:I$37)-MIN('07 (ind)'!I$6:I$37))))))</f>
        <v>68.741159830268742</v>
      </c>
      <c r="J19" s="87">
        <f>IF('07 (ind)'!J$1="si",100*(('07 (ind)'!J18-MIN('07 (ind)'!J$6:J$37))/(MAX('07 (ind)'!J$6:J$37)-MIN('07 (ind)'!J$6:J$37))),ABS(-100+(100*(('07 (ind)'!J18-MIN('07 (ind)'!J$6:J$37))/(MAX('07 (ind)'!J$6:J$37)-MIN('07 (ind)'!J$6:J$37))))))</f>
        <v>24.556962025316466</v>
      </c>
      <c r="K19" s="87">
        <f>IF('07 (ind)'!K$1="si",100*(('07 (ind)'!K18-MIN('07 (ind)'!K$6:K$37))/(MAX('07 (ind)'!K$6:K$37)-MIN('07 (ind)'!K$6:K$37))),ABS(-100+(100*(('07 (ind)'!K18-MIN('07 (ind)'!K$6:K$37))/(MAX('07 (ind)'!K$6:K$37)-MIN('07 (ind)'!K$6:K$37))))))</f>
        <v>57.733875170213501</v>
      </c>
      <c r="L19" s="87">
        <f>IF('07 (ind)'!L$1="si",100*(('07 (ind)'!L18-MIN('07 (ind)'!L$6:L$37))/(MAX('07 (ind)'!L$6:L$37)-MIN('07 (ind)'!L$6:L$37))),ABS(-100+(100*(('07 (ind)'!L18-MIN('07 (ind)'!L$6:L$37))/(MAX('07 (ind)'!L$6:L$37)-MIN('07 (ind)'!L$6:L$37))))))</f>
        <v>96.36312247758103</v>
      </c>
      <c r="M19" s="87">
        <f>IF('07 (ind)'!M$1="si",100*(('07 (ind)'!M18-MIN('07 (ind)'!M$6:M$37))/(MAX('07 (ind)'!M$6:M$37)-MIN('07 (ind)'!M$6:M$37))),ABS(-100+(100*(('07 (ind)'!M18-MIN('07 (ind)'!M$6:M$37))/(MAX('07 (ind)'!M$6:M$37)-MIN('07 (ind)'!M$6:M$37))))))</f>
        <v>6.0492611220669268</v>
      </c>
      <c r="N19" s="87">
        <f>IF('07 (ind)'!N$1="si",100*(('07 (ind)'!N18-MIN('07 (ind)'!N$6:N$37))/(MAX('07 (ind)'!N$6:N$37)-MIN('07 (ind)'!N$6:N$37))),ABS(-100+(100*(('07 (ind)'!N18-MIN('07 (ind)'!N$6:N$37))/(MAX('07 (ind)'!N$6:N$37)-MIN('07 (ind)'!N$6:N$37))))))</f>
        <v>47.021930436118161</v>
      </c>
      <c r="O19" s="87">
        <f>IF('07 (ind)'!O$1="si",100*(('07 (ind)'!O18-MIN('07 (ind)'!O$6:O$37))/(MAX('07 (ind)'!O$6:O$37)-MIN('07 (ind)'!O$6:O$37))),ABS(-100+(100*(('07 (ind)'!O18-MIN('07 (ind)'!O$6:O$37))/(MAX('07 (ind)'!O$6:O$37)-MIN('07 (ind)'!O$6:O$37))))))</f>
        <v>89.230769230769226</v>
      </c>
      <c r="P19" s="87">
        <f>IF('07 (ind)'!P$1="si",100*(('07 (ind)'!P18-MIN('07 (ind)'!P$6:P$37))/(MAX('07 (ind)'!P$6:P$37)-MIN('07 (ind)'!P$6:P$37))),ABS(-100+(100*(('07 (ind)'!P18-MIN('07 (ind)'!P$6:P$37))/(MAX('07 (ind)'!P$6:P$37)-MIN('07 (ind)'!P$6:P$37))))))</f>
        <v>5.6225370244574382</v>
      </c>
      <c r="Q19" s="87">
        <f>IF('07 (ind)'!Q$1="si",100*(('07 (ind)'!Q18-MIN('07 (ind)'!Q$6:Q$37))/(MAX('07 (ind)'!Q$6:Q$37)-MIN('07 (ind)'!Q$6:Q$37))),ABS(-100+(100*(('07 (ind)'!Q18-MIN('07 (ind)'!Q$6:Q$37))/(MAX('07 (ind)'!Q$6:Q$37)-MIN('07 (ind)'!Q$6:Q$37))))))</f>
        <v>6.2565806749696664</v>
      </c>
      <c r="R19" s="87">
        <f>IF('07 (ind)'!R$1="si",100*(('07 (ind)'!R18-MIN('07 (ind)'!R$6:R$37))/(MAX('07 (ind)'!R$6:R$37)-MIN('07 (ind)'!R$6:R$37))),ABS(-100+(100*(('07 (ind)'!R18-MIN('07 (ind)'!R$6:R$37))/(MAX('07 (ind)'!R$6:R$37)-MIN('07 (ind)'!R$6:R$37))))))</f>
        <v>1.6421983439881012</v>
      </c>
      <c r="S19" s="75">
        <f>ABS(ABS(('07 (ind)'!S18-((MAX('07 (ind)'!S$6:S$37)+MIN('07 (ind)'!S$6:S$37))/2))/(((MAX('07 (ind)'!S$6:S$37)+MIN('07 (ind)'!S$6:S$37))/2)-MAX('07 (ind)'!S$6:S$37))*100)-100)</f>
        <v>63.089761485256176</v>
      </c>
      <c r="T19" s="75">
        <f>IF('07 (ind)'!T$1="si",100*(('07 (ind)'!T18-MIN('07 (ind)'!T$6:T$37))/(MAX('07 (ind)'!T$6:T$37)-MIN('07 (ind)'!T$6:T$37))),ABS(-100+(100*(('07 (ind)'!T18-MIN('07 (ind)'!T$6:T$37))/(MAX('07 (ind)'!T$6:T$37)-MIN('07 (ind)'!T$6:T$37))))))</f>
        <v>1.3905805927730406</v>
      </c>
      <c r="U19" s="75">
        <f>IF('07 (ind)'!U$1="si",100*(('07 (ind)'!U18-MIN('07 (ind)'!U$6:U$37))/(MAX('07 (ind)'!U$6:U$37)-MIN('07 (ind)'!U$6:U$37))),ABS(-100+(100*(('07 (ind)'!U18-MIN('07 (ind)'!U$6:U$37))/(MAX('07 (ind)'!U$6:U$37)-MIN('07 (ind)'!U$6:U$37))))))</f>
        <v>20</v>
      </c>
      <c r="V19" s="75">
        <f>IF('07 (ind)'!V$1="si",100*(('07 (ind)'!V18-MIN('07 (ind)'!V$6:V$37))/(MAX('07 (ind)'!V$6:V$37)-MIN('07 (ind)'!V$6:V$37))),ABS(-100+(100*(('07 (ind)'!V18-MIN('07 (ind)'!V$6:V$37))/(MAX('07 (ind)'!V$6:V$37)-MIN('07 (ind)'!V$6:V$37))))))</f>
        <v>87.292817679558013</v>
      </c>
      <c r="W19" s="75">
        <f>IF('07 (ind)'!W$1="si",100*(('07 (ind)'!W18-MIN('07 (ind)'!W$6:W$37))/(MAX('07 (ind)'!W$6:W$37)-MIN('07 (ind)'!W$6:W$37))),ABS(-100+(100*(('07 (ind)'!W18-MIN('07 (ind)'!W$6:W$37))/(MAX('07 (ind)'!W$6:W$37)-MIN('07 (ind)'!W$6:W$37))))))</f>
        <v>24.178915564265882</v>
      </c>
      <c r="X19" s="75">
        <f>IF('07 (ind)'!X$1="si",100*(('07 (ind)'!X18-MIN('07 (ind)'!X$6:X$37))/(MAX('07 (ind)'!X$6:X$37)-MIN('07 (ind)'!X$6:X$37))),ABS(-100+(100*(('07 (ind)'!X18-MIN('07 (ind)'!X$6:X$37))/(MAX('07 (ind)'!X$6:X$37)-MIN('07 (ind)'!X$6:X$37))))))</f>
        <v>46.829809481135932</v>
      </c>
      <c r="Y19" s="75">
        <f>IF('07 (ind)'!Y$1="si",100*(('07 (ind)'!Y18-MIN('07 (ind)'!Y$6:Y$37))/(MAX('07 (ind)'!Y$6:Y$37)-MIN('07 (ind)'!Y$6:Y$37))),ABS(-100+(100*(('07 (ind)'!Y18-MIN('07 (ind)'!Y$6:Y$37))/(MAX('07 (ind)'!Y$6:Y$37)-MIN('07 (ind)'!Y$6:Y$37))))))</f>
        <v>45.801742285508908</v>
      </c>
      <c r="Z19" s="75">
        <f>IF('07 (ind)'!Z$1="si",100*(('07 (ind)'!Z18-MIN('07 (ind)'!Z$6:Z$37))/(MAX('07 (ind)'!Z$6:Z$37)-MIN('07 (ind)'!Z$6:Z$37))),ABS(-100+(100*(('07 (ind)'!Z18-MIN('07 (ind)'!Z$6:Z$37))/(MAX('07 (ind)'!Z$6:Z$37)-MIN('07 (ind)'!Z$6:Z$37))))))</f>
        <v>26.098230763530495</v>
      </c>
      <c r="AA19" s="75">
        <f>IF('07 (ind)'!AA$1="si",100*(('07 (ind)'!AA18-MIN('07 (ind)'!AA$6:AA$37))/(MAX('07 (ind)'!AA$6:AA$37)-MIN('07 (ind)'!AA$6:AA$37))),ABS(-100+(100*(('07 (ind)'!AA18-MIN('07 (ind)'!AA$6:AA$37))/(MAX('07 (ind)'!AA$6:AA$37)-MIN('07 (ind)'!AA$6:AA$37))))))</f>
        <v>52.436314428604113</v>
      </c>
      <c r="AB19" s="75">
        <f>IF('07 (ind)'!AB$1="si",100*(('07 (ind)'!AB18-MIN('07 (ind)'!AB$6:AB$37))/(MAX('07 (ind)'!AB$6:AB$37)-MIN('07 (ind)'!AB$6:AB$37))),ABS(-100+(100*(('07 (ind)'!AB18-MIN('07 (ind)'!AB$6:AB$37))/(MAX('07 (ind)'!AB$6:AB$37)-MIN('07 (ind)'!AB$6:AB$37))))))</f>
        <v>40.573373055091707</v>
      </c>
      <c r="AC19" s="75">
        <f>IF('07 (ind)'!AC$1="si",100*(('07 (ind)'!AC18-MIN('07 (ind)'!AC$6:AC$37))/(MAX('07 (ind)'!AC$6:AC$37)-MIN('07 (ind)'!AC$6:AC$37))),ABS(-100+(100*(('07 (ind)'!AC18-MIN('07 (ind)'!AC$6:AC$37))/(MAX('07 (ind)'!AC$6:AC$37)-MIN('07 (ind)'!AC$6:AC$37))))))</f>
        <v>53.435506770584084</v>
      </c>
      <c r="AD19" s="75">
        <f>IF('07 (ind)'!AD$1="si",100*(('07 (ind)'!AD18-MIN('07 (ind)'!AD$6:AD$37))/(MAX('07 (ind)'!AD$6:AD$37)-MIN('07 (ind)'!AD$6:AD$37))),ABS(-100+(100*(('07 (ind)'!AD18-MIN('07 (ind)'!AD$6:AD$37))/(MAX('07 (ind)'!AD$6:AD$37)-MIN('07 (ind)'!AD$6:AD$37))))))</f>
        <v>52.460099610937192</v>
      </c>
      <c r="AE19" s="75">
        <f>IF('07 (ind)'!AE$1="si",100*(('07 (ind)'!AE18-MIN('07 (ind)'!AE$6:AE$37))/(MAX('07 (ind)'!AE$6:AE$37)-MIN('07 (ind)'!AE$6:AE$37))),ABS(-100+(100*(('07 (ind)'!AE18-MIN('07 (ind)'!AE$6:AE$37))/(MAX('07 (ind)'!AE$6:AE$37)-MIN('07 (ind)'!AE$6:AE$37))))))</f>
        <v>40.620717049872432</v>
      </c>
      <c r="AF19" s="75">
        <f>IF('07 (ind)'!AF$1="si",100*(('07 (ind)'!AF18-MIN('07 (ind)'!AF$6:AF$37))/(MAX('07 (ind)'!AF$6:AF$37)-MIN('07 (ind)'!AF$6:AF$37))),ABS(-100+(100*(('07 (ind)'!AF18-MIN('07 (ind)'!AF$6:AF$37))/(MAX('07 (ind)'!AF$6:AF$37)-MIN('07 (ind)'!AF$6:AF$37))))))</f>
        <v>56.661617244565683</v>
      </c>
      <c r="AG19" s="75">
        <f>IF('07 (ind)'!AG$1="si",100*(('07 (ind)'!AG18-MIN('07 (ind)'!AG$6:AG$37))/(MAX('07 (ind)'!AG$6:AG$37)-MIN('07 (ind)'!AG$6:AG$37))),ABS(-100+(100*(('07 (ind)'!AG18-MIN('07 (ind)'!AG$6:AG$37))/(MAX('07 (ind)'!AG$6:AG$37)-MIN('07 (ind)'!AG$6:AG$37))))))</f>
        <v>91.121495327102835</v>
      </c>
      <c r="AH19" s="75">
        <f>IF('07 (ind)'!AH$1="si",100*(('07 (ind)'!AH18-MIN('07 (ind)'!AH$6:AH$37))/(MAX('07 (ind)'!AH$6:AH$37)-MIN('07 (ind)'!AH$6:AH$37))),ABS(-100+(100*(('07 (ind)'!AH18-MIN('07 (ind)'!AH$6:AH$37))/(MAX('07 (ind)'!AH$6:AH$37)-MIN('07 (ind)'!AH$6:AH$37))))))</f>
        <v>34.33734939759033</v>
      </c>
      <c r="AI19" s="75">
        <f>IF('07 (ind)'!AI$1="si",100*(('07 (ind)'!AI18-MIN('07 (ind)'!AI$6:AI$37))/(MAX('07 (ind)'!AI$6:AI$37)-MIN('07 (ind)'!AI$6:AI$37))),ABS(-100+(100*(('07 (ind)'!AI18-MIN('07 (ind)'!AI$6:AI$37))/(MAX('07 (ind)'!AI$6:AI$37)-MIN('07 (ind)'!AI$6:AI$37))))))</f>
        <v>4.8023195001330423</v>
      </c>
      <c r="AJ19" s="75">
        <f>IF('07 (ind)'!AJ$1="si",100*(('07 (ind)'!AJ18-MIN('07 (ind)'!AJ$6:AJ$37))/(MAX('07 (ind)'!AJ$6:AJ$37)-MIN('07 (ind)'!AJ$6:AJ$37))),ABS(-100+(100*(('07 (ind)'!AJ18-MIN('07 (ind)'!AJ$6:AJ$37))/(MAX('07 (ind)'!AJ$6:AJ$37)-MIN('07 (ind)'!AJ$6:AJ$37))))))</f>
        <v>28.029055169730672</v>
      </c>
      <c r="AK19" s="75">
        <f>IF('07 (ind)'!AK$1="si",100*(('07 (ind)'!AK18-MIN('07 (ind)'!AK$6:AK$37))/(MAX('07 (ind)'!AK$6:AK$37)-MIN('07 (ind)'!AK$6:AK$37))),ABS(-100+(100*(('07 (ind)'!AK18-MIN('07 (ind)'!AK$6:AK$37))/(MAX('07 (ind)'!AK$6:AK$37)-MIN('07 (ind)'!AK$6:AK$37))))))</f>
        <v>1.6159814635432634</v>
      </c>
      <c r="AL19" s="75">
        <f>IF('07 (ind)'!AL$1="si",100*(('07 (ind)'!AL18-MIN('07 (ind)'!AL$6:AL$37))/(MAX('07 (ind)'!AL$6:AL$37)-MIN('07 (ind)'!AL$6:AL$37))),ABS(-100+(100*(('07 (ind)'!AL18-MIN('07 (ind)'!AL$6:AL$37))/(MAX('07 (ind)'!AL$6:AL$37)-MIN('07 (ind)'!AL$6:AL$37))))))</f>
        <v>0</v>
      </c>
      <c r="AM19" s="75">
        <f>IF('07 (ind)'!AM$1="si",100*(('07 (ind)'!AM18-MIN('07 (ind)'!AM$6:AM$37))/(MAX('07 (ind)'!AM$6:AM$37)-MIN('07 (ind)'!AM$6:AM$37))),ABS(-100+(100*(('07 (ind)'!AM18-MIN('07 (ind)'!AM$6:AM$37))/(MAX('07 (ind)'!AM$6:AM$37)-MIN('07 (ind)'!AM$6:AM$37))))))</f>
        <v>55.935098121245666</v>
      </c>
      <c r="AN19" s="75">
        <f>IF('07 (ind)'!AN$1="si",100*(('07 (ind)'!AN18-MIN('07 (ind)'!AN$6:AN$37))/(MAX('07 (ind)'!AN$6:AN$37)-MIN('07 (ind)'!AN$6:AN$37))),ABS(-100+(100*(('07 (ind)'!AN18-MIN('07 (ind)'!AN$6:AN$37))/(MAX('07 (ind)'!AN$6:AN$37)-MIN('07 (ind)'!AN$6:AN$37))))))</f>
        <v>40.417554828918043</v>
      </c>
      <c r="AO19" s="75">
        <f>IF('07 (ind)'!AO$1="si",100*(('07 (ind)'!AO18-MIN('07 (ind)'!AO$6:AO$37))/(MAX('07 (ind)'!AO$6:AO$37)-MIN('07 (ind)'!AO$6:AO$37))),ABS(-100+(100*(('07 (ind)'!AO18-MIN('07 (ind)'!AO$6:AO$37))/(MAX('07 (ind)'!AO$6:AO$37)-MIN('07 (ind)'!AO$6:AO$37))))))</f>
        <v>59.927008492051527</v>
      </c>
      <c r="AP19" s="75">
        <f>IF('07 (ind)'!AP$1="si",100*(('07 (ind)'!AP18-MIN('07 (ind)'!AP$6:AP$37))/(MAX('07 (ind)'!AP$6:AP$37)-MIN('07 (ind)'!AP$6:AP$37))),ABS(-100+(100*(('07 (ind)'!AP18-MIN('07 (ind)'!AP$6:AP$37))/(MAX('07 (ind)'!AP$6:AP$37)-MIN('07 (ind)'!AP$6:AP$37))))))</f>
        <v>63.670766319772945</v>
      </c>
      <c r="AQ19" s="75">
        <f>IF('07 (ind)'!AQ$1="si",100*(('07 (ind)'!AQ18-MIN('07 (ind)'!AQ$6:AQ$37))/(MAX('07 (ind)'!AQ$6:AQ$37)-MIN('07 (ind)'!AQ$6:AQ$37))),ABS(-100+(100*(('07 (ind)'!AQ18-MIN('07 (ind)'!AQ$6:AQ$37))/(MAX('07 (ind)'!AQ$6:AQ$37)-MIN('07 (ind)'!AQ$6:AQ$37))))))</f>
        <v>4.3202024614441221</v>
      </c>
      <c r="AR19" s="75">
        <f>IF('07 (ind)'!AR$1="si",100*(('07 (ind)'!AR18-MIN('07 (ind)'!AR$6:AR$37))/(MAX('07 (ind)'!AR$6:AR$37)-MIN('07 (ind)'!AR$6:AR$37))),ABS(-100+(100*(('07 (ind)'!AR18-MIN('07 (ind)'!AR$6:AR$37))/(MAX('07 (ind)'!AR$6:AR$37)-MIN('07 (ind)'!AR$6:AR$37))))))</f>
        <v>20.369375585750117</v>
      </c>
      <c r="AS19" s="75">
        <f>IF('07 (ind)'!AS$1="si",100*(('07 (ind)'!AS18-MIN('07 (ind)'!AS$6:AS$37))/(MAX('07 (ind)'!AS$6:AS$37)-MIN('07 (ind)'!AS$6:AS$37))),ABS(-100+(100*(('07 (ind)'!AS18-MIN('07 (ind)'!AS$6:AS$37))/(MAX('07 (ind)'!AS$6:AS$37)-MIN('07 (ind)'!AS$6:AS$37))))))</f>
        <v>61.379310344827587</v>
      </c>
      <c r="AT19" s="75">
        <f>IF('07 (ind)'!AT$1="si",100*(('07 (ind)'!AT18-MIN('07 (ind)'!AT$6:AT$37))/(MAX('07 (ind)'!AT$6:AT$37)-MIN('07 (ind)'!AT$6:AT$37))),ABS(-100+(100*(('07 (ind)'!AT18-MIN('07 (ind)'!AT$6:AT$37))/(MAX('07 (ind)'!AT$6:AT$37)-MIN('07 (ind)'!AT$6:AT$37))))))</f>
        <v>0</v>
      </c>
      <c r="AU19" s="75">
        <f>IF('07 (ind)'!AU$1="si",100*(('07 (ind)'!AU18-MIN('07 (ind)'!AU$6:AU$37))/(MAX('07 (ind)'!AU$6:AU$37)-MIN('07 (ind)'!AU$6:AU$37))),ABS(-100+(100*(('07 (ind)'!AU18-MIN('07 (ind)'!AU$6:AU$37))/(MAX('07 (ind)'!AU$6:AU$37)-MIN('07 (ind)'!AU$6:AU$37))))))</f>
        <v>17.301038062283737</v>
      </c>
      <c r="AV19" s="75">
        <f>IF('07 (ind)'!AV$1="si",100*(('07 (ind)'!AV18-MIN('07 (ind)'!AV$6:AV$37))/(MAX('07 (ind)'!AV$6:AV$37)-MIN('07 (ind)'!AV$6:AV$37))),ABS(-100+(100*(('07 (ind)'!AV18-MIN('07 (ind)'!AV$6:AV$37))/(MAX('07 (ind)'!AV$6:AV$37)-MIN('07 (ind)'!AV$6:AV$37))))))</f>
        <v>98.613518197573654</v>
      </c>
      <c r="AW19" s="75">
        <f>IF('07 (ind)'!AW$1="si",100*(('07 (ind)'!AW18-MIN('07 (ind)'!AW$6:AW$37))/(MAX('07 (ind)'!AW$6:AW$37)-MIN('07 (ind)'!AW$6:AW$37))),ABS(-100+(100*(('07 (ind)'!AW18-MIN('07 (ind)'!AW$6:AW$37))/(MAX('07 (ind)'!AW$6:AW$37)-MIN('07 (ind)'!AW$6:AW$37))))))</f>
        <v>34.669509594882726</v>
      </c>
      <c r="AX19" s="75">
        <f>IF('07 (ind)'!AX$1="si",100*(('07 (ind)'!AX18-MIN('07 (ind)'!AX$6:AX$37))/(MAX('07 (ind)'!AX$6:AX$37)-MIN('07 (ind)'!AX$6:AX$37))),ABS(-100+(100*(('07 (ind)'!AX18-MIN('07 (ind)'!AX$6:AX$37))/(MAX('07 (ind)'!AX$6:AX$37)-MIN('07 (ind)'!AX$6:AX$37))))))</f>
        <v>8.05181146231706</v>
      </c>
      <c r="AY19" s="75">
        <f>IF('07 (ind)'!AY$1="si",100*(('07 (ind)'!AY18-MIN('07 (ind)'!AY$6:AY$37))/(MAX('07 (ind)'!AY$6:AY$37)-MIN('07 (ind)'!AY$6:AY$37))),ABS(-100+(100*(('07 (ind)'!AY18-MIN('07 (ind)'!AY$6:AY$37))/(MAX('07 (ind)'!AY$6:AY$37)-MIN('07 (ind)'!AY$6:AY$37))))))</f>
        <v>26.593720266412952</v>
      </c>
      <c r="AZ19" s="75">
        <f>IF('07 (ind)'!AZ$1="si",100*(('07 (ind)'!AZ18-MIN('07 (ind)'!AZ$6:AZ$37))/(MAX('07 (ind)'!AZ$6:AZ$37)-MIN('07 (ind)'!AZ$6:AZ$37))),ABS(-100+(100*(('07 (ind)'!AZ18-MIN('07 (ind)'!AZ$6:AZ$37))/(MAX('07 (ind)'!AZ$6:AZ$37)-MIN('07 (ind)'!AZ$6:AZ$37))))))</f>
        <v>78.016299219196313</v>
      </c>
      <c r="BA19" s="75">
        <f>IF('07 (ind)'!BA$1="si",100*(('07 (ind)'!BA18-MIN('07 (ind)'!BA$6:BA$37))/(MAX('07 (ind)'!BA$6:BA$37)-MIN('07 (ind)'!BA$6:BA$37))),ABS(-100+(100*(('07 (ind)'!BA18-MIN('07 (ind)'!BA$6:BA$37))/(MAX('07 (ind)'!BA$6:BA$37)-MIN('07 (ind)'!BA$6:BA$37))))))</f>
        <v>11.376645856507221</v>
      </c>
      <c r="BB19" s="75">
        <f>IF('07 (ind)'!BB$1="si",100*(('07 (ind)'!BB18-MIN('07 (ind)'!BB$6:BB$37))/(MAX('07 (ind)'!BB$6:BB$37)-MIN('07 (ind)'!BB$6:BB$37))),ABS(-100+(100*(('07 (ind)'!BB18-MIN('07 (ind)'!BB$6:BB$37))/(MAX('07 (ind)'!BB$6:BB$37)-MIN('07 (ind)'!BB$6:BB$37))))))</f>
        <v>23.357889923844649</v>
      </c>
      <c r="BC19" s="75">
        <f>IF('07 (ind)'!BC$1="si",100*(('07 (ind)'!BC18-MIN('07 (ind)'!BC$6:BC$37))/(MAX('07 (ind)'!BC$6:BC$37)-MIN('07 (ind)'!BC$6:BC$37))),ABS(-100+(100*(('07 (ind)'!BC18-MIN('07 (ind)'!BC$6:BC$37))/(MAX('07 (ind)'!BC$6:BC$37)-MIN('07 (ind)'!BC$6:BC$37))))))</f>
        <v>9.798229463904331</v>
      </c>
      <c r="BD19" s="75">
        <f>IF('07 (ind)'!BD$1="si",100*(('07 (ind)'!BD18-MIN('07 (ind)'!BD$6:BD$37))/(MAX('07 (ind)'!BD$6:BD$37)-MIN('07 (ind)'!BD$6:BD$37))),ABS(-100+(100*(('07 (ind)'!BD18-MIN('07 (ind)'!BD$6:BD$37))/(MAX('07 (ind)'!BD$6:BD$37)-MIN('07 (ind)'!BD$6:BD$37))))))</f>
        <v>39.120307614175559</v>
      </c>
      <c r="BE19" s="75">
        <f>IF('07 (ind)'!BE$1="si",100*(('07 (ind)'!BE18-MIN('07 (ind)'!BE$6:BE$37))/(MAX('07 (ind)'!BE$6:BE$37)-MIN('07 (ind)'!BE$6:BE$37))),ABS(-100+(100*(('07 (ind)'!BE18-MIN('07 (ind)'!BE$6:BE$37))/(MAX('07 (ind)'!BE$6:BE$37)-MIN('07 (ind)'!BE$6:BE$37))))))</f>
        <v>53.295932678821877</v>
      </c>
      <c r="BF19" s="75">
        <f>IF('07 (ind)'!BF$1="si",100*(('07 (ind)'!BF18-MIN('07 (ind)'!BF$6:BF$37))/(MAX('07 (ind)'!BF$6:BF$37)-MIN('07 (ind)'!BF$6:BF$37))),ABS(-100+(100*(('07 (ind)'!BF18-MIN('07 (ind)'!BF$6:BF$37))/(MAX('07 (ind)'!BF$6:BF$37)-MIN('07 (ind)'!BF$6:BF$37))))))</f>
        <v>12.065932458969101</v>
      </c>
      <c r="BG19" s="75">
        <f>IF('07 (ind)'!BG$1="si",100*(('07 (ind)'!BG18-MIN('07 (ind)'!BG$6:BG$37))/(MAX('07 (ind)'!BG$6:BG$37)-MIN('07 (ind)'!BG$6:BG$37))),ABS(-100+(100*(('07 (ind)'!BG18-MIN('07 (ind)'!BG$6:BG$37))/(MAX('07 (ind)'!BG$6:BG$37)-MIN('07 (ind)'!BG$6:BG$37))))))</f>
        <v>26.550877199455925</v>
      </c>
      <c r="BH19" s="75">
        <f>IF('07 (ind)'!BH$1="si",100*(('07 (ind)'!BH18-MIN('07 (ind)'!BH$6:BH$37))/(MAX('07 (ind)'!BH$6:BH$37)-MIN('07 (ind)'!BH$6:BH$37))),ABS(-100+(100*(('07 (ind)'!BH18-MIN('07 (ind)'!BH$6:BH$37))/(MAX('07 (ind)'!BH$6:BH$37)-MIN('07 (ind)'!BH$6:BH$37))))))</f>
        <v>20.854392451080983</v>
      </c>
      <c r="BI19" s="75">
        <f>IF('07 (ind)'!BI$1="si",100*(('07 (ind)'!BI18-MIN('07 (ind)'!BI$6:BI$37))/(MAX('07 (ind)'!BI$6:BI$37)-MIN('07 (ind)'!BI$6:BI$37))),ABS(-100+(100*(('07 (ind)'!BI18-MIN('07 (ind)'!BI$6:BI$37))/(MAX('07 (ind)'!BI$6:BI$37)-MIN('07 (ind)'!BI$6:BI$37))))))</f>
        <v>99.957774418251148</v>
      </c>
      <c r="BJ19" s="75">
        <f>IF('07 (ind)'!BJ$1="si",100*(('07 (ind)'!BJ18-MIN('07 (ind)'!BJ$6:BJ$37))/(MAX('07 (ind)'!BJ$6:BJ$37)-MIN('07 (ind)'!BJ$6:BJ$37))),ABS(-100+(100*(('07 (ind)'!BJ18-MIN('07 (ind)'!BJ$6:BJ$37))/(MAX('07 (ind)'!BJ$6:BJ$37)-MIN('07 (ind)'!BJ$6:BJ$37))))))</f>
        <v>0</v>
      </c>
      <c r="BK19" s="75">
        <f>IF('07 (ind)'!BK$1="si",100*(('07 (ind)'!BK18-MIN('07 (ind)'!BK$6:BK$37))/(MAX('07 (ind)'!BK$6:BK$37)-MIN('07 (ind)'!BK$6:BK$37))),ABS(-100+(100*(('07 (ind)'!BK18-MIN('07 (ind)'!BK$6:BK$37))/(MAX('07 (ind)'!BK$6:BK$37)-MIN('07 (ind)'!BK$6:BK$37))))))</f>
        <v>0</v>
      </c>
      <c r="BL19" s="75">
        <f>IF('07 (ind)'!BL$1="si",100*(('07 (ind)'!BL18-MIN('07 (ind)'!BL$6:BL$37))/(MAX('07 (ind)'!BL$6:BL$37)-MIN('07 (ind)'!BL$6:BL$37))),ABS(-100+(100*(('07 (ind)'!BL18-MIN('07 (ind)'!BL$6:BL$37))/(MAX('07 (ind)'!BL$6:BL$37)-MIN('07 (ind)'!BL$6:BL$37))))))</f>
        <v>0</v>
      </c>
      <c r="BM19" s="75">
        <f>IF('07 (ind)'!BM$1="si",100*(('07 (ind)'!BM18-MIN('07 (ind)'!BM$6:BM$37))/(MAX('07 (ind)'!BM$6:BM$37)-MIN('07 (ind)'!BM$6:BM$37))),ABS(-100+(100*(('07 (ind)'!BM18-MIN('07 (ind)'!BM$6:BM$37))/(MAX('07 (ind)'!BM$6:BM$37)-MIN('07 (ind)'!BM$6:BM$37))))))</f>
        <v>16.373958655067934</v>
      </c>
      <c r="BN19" s="75">
        <f>IF('07 (ind)'!BN$1="si",100*(('07 (ind)'!BN18-MIN('07 (ind)'!BN$6:BN$37))/(MAX('07 (ind)'!BN$6:BN$37)-MIN('07 (ind)'!BN$6:BN$37))),ABS(-100+(100*(('07 (ind)'!BN18-MIN('07 (ind)'!BN$6:BN$37))/(MAX('07 (ind)'!BN$6:BN$37)-MIN('07 (ind)'!BN$6:BN$37))))))</f>
        <v>21.986331827887476</v>
      </c>
      <c r="BO19" s="75">
        <f>IF('07 (ind)'!BO$1="si",100*(('07 (ind)'!BO18-MIN('07 (ind)'!BO$6:BO$37))/(MAX('07 (ind)'!BO$6:BO$37)-MIN('07 (ind)'!BO$6:BO$37))),ABS(-100+(100*(('07 (ind)'!BO18-MIN('07 (ind)'!BO$6:BO$37))/(MAX('07 (ind)'!BO$6:BO$37)-MIN('07 (ind)'!BO$6:BO$37))))))</f>
        <v>25.190036836063605</v>
      </c>
      <c r="BP19" s="75">
        <f>IF('07 (ind)'!BP$1="si",100*(('07 (ind)'!BP18-MIN('07 (ind)'!BP$6:BP$37))/(MAX('07 (ind)'!BP$6:BP$37)-MIN('07 (ind)'!BP$6:BP$37))),ABS(-100+(100*(('07 (ind)'!BP18-MIN('07 (ind)'!BP$6:BP$37))/(MAX('07 (ind)'!BP$6:BP$37)-MIN('07 (ind)'!BP$6:BP$37))))))</f>
        <v>7.6801069772348569</v>
      </c>
      <c r="BQ19" s="75">
        <f>IF('07 (ind)'!BQ$1="si",100*(('07 (ind)'!BQ18-MIN('07 (ind)'!BQ$6:BQ$37))/(MAX('07 (ind)'!BQ$6:BQ$37)-MIN('07 (ind)'!BQ$6:BQ$37))),ABS(-100+(100*(('07 (ind)'!BQ18-MIN('07 (ind)'!BQ$6:BQ$37))/(MAX('07 (ind)'!BQ$6:BQ$37)-MIN('07 (ind)'!BQ$6:BQ$37))))))</f>
        <v>17.756587756612991</v>
      </c>
      <c r="BR19" s="75">
        <f>IF('07 (ind)'!BR$1="si",100*(('07 (ind)'!BR18-MIN('07 (ind)'!BR$6:BR$37))/(MAX('07 (ind)'!BR$6:BR$37)-MIN('07 (ind)'!BR$6:BR$37))),ABS(-100+(100*(('07 (ind)'!BR18-MIN('07 (ind)'!BR$6:BR$37))/(MAX('07 (ind)'!BP$6:BP$37)-MIN('07 (ind)'!BR$6:BR$37))))))</f>
        <v>13.490122746451858</v>
      </c>
      <c r="BS19" s="75">
        <f>IF('07 (ind)'!BS$1="si",100*(('07 (ind)'!BS18-MIN('07 (ind)'!BS$6:BS$37))/(MAX('07 (ind)'!BS$6:BS$37)-MIN('07 (ind)'!BS$6:BS$37))),ABS(-100+(100*(('07 (ind)'!BS18-MIN('07 (ind)'!BS$6:BS$37))/(MAX('07 (ind)'!BQ$6:BQ$37)-MIN('07 (ind)'!BS$6:BS$37))))))</f>
        <v>35.737147343877204</v>
      </c>
      <c r="BT19" s="75">
        <f>IF('07 (ind)'!BT$1="si",100*(('07 (ind)'!BT18-MIN('07 (ind)'!BT$6:BT$37))/(MAX('07 (ind)'!BT$6:BT$37)-MIN('07 (ind)'!BT$6:BT$37))),ABS(-100+(100*(('07 (ind)'!BT18-MIN('07 (ind)'!BT$6:BT$37))/(MAX('07 (ind)'!BR$6:BR$37)-MIN('07 (ind)'!BT$6:BT$37))))))</f>
        <v>88.523795332729378</v>
      </c>
      <c r="BU19" s="75">
        <f>IF('07 (ind)'!BU$1="si",100*(('07 (ind)'!BU18-MIN('07 (ind)'!BU$6:BU$37))/(MAX('07 (ind)'!BU$6:BU$37)-MIN('07 (ind)'!BU$6:BU$37))),ABS(-100+(100*(('07 (ind)'!BU18-MIN('07 (ind)'!BU$6:BU$37))/(MAX('07 (ind)'!BU$6:BU$37)-MIN('07 (ind)'!BU$6:BU$37))))))</f>
        <v>60.46304541406947</v>
      </c>
      <c r="BV19" s="75">
        <f>IF('07 (ind)'!BV$1="si",100*(('07 (ind)'!BV18-MIN('07 (ind)'!BV$6:BV$37))/(MAX('07 (ind)'!BV$6:BV$37)-MIN('07 (ind)'!BV$6:BV$37))),ABS(-100+(100*(('07 (ind)'!BV18-MIN('07 (ind)'!BV$6:BV$37))/(MAX('07 (ind)'!BV$6:BV$37)-MIN('07 (ind)'!BV$6:BV$37))))))</f>
        <v>46.464897047878935</v>
      </c>
      <c r="BW19" s="75">
        <f>IF('07 (ind)'!BW$1="si",100*(('07 (ind)'!BW18-MIN('07 (ind)'!BW$6:BW$37))/(MAX('07 (ind)'!BW$6:BW$37)-MIN('07 (ind)'!BW$6:BW$37))),ABS(-100+(100*(('07 (ind)'!BW18-MIN('07 (ind)'!BW$6:BW$37))/(MAX('07 (ind)'!BW$6:BW$37)-MIN('07 (ind)'!BW$6:BW$37))))))</f>
        <v>65.625410158813494</v>
      </c>
      <c r="BX19" s="75">
        <f>IF('07 (ind)'!BX$1="si",100*(('07 (ind)'!BX18-MIN('07 (ind)'!BX$6:BX$37))/(MAX('07 (ind)'!BX$6:BX$37)-MIN('07 (ind)'!BX$6:BX$37))),ABS(-100+(100*(('07 (ind)'!BX18-MIN('07 (ind)'!BX$6:BX$37))/(MAX('07 (ind)'!BX$6:BX$37)-MIN('07 (ind)'!BX$6:BX$37))))))</f>
        <v>29.626641495549919</v>
      </c>
      <c r="BY19" s="75">
        <f>IF('07 (ind)'!BY$1="si",100*(('07 (ind)'!BY18-MIN('07 (ind)'!BY$6:BY$37))/(MAX('07 (ind)'!BY$6:BY$37)-MIN('07 (ind)'!BY$6:BY$37))),ABS(-100+(100*(('07 (ind)'!BY18-MIN('07 (ind)'!BY$6:BY$37))/(MAX('07 (ind)'!BY$6:BY$37)-MIN('07 (ind)'!BY$6:BY$37))))))</f>
        <v>5.0265169630344095</v>
      </c>
      <c r="BZ19" s="75">
        <f>IF('07 (ind)'!BZ$1="si",100*(('07 (ind)'!BZ18-MIN('07 (ind)'!BZ$6:BZ$37))/(MAX('07 (ind)'!BZ$6:BZ$37)-MIN('07 (ind)'!BZ$6:BZ$37))),ABS(-100+(100*(('07 (ind)'!BZ18-MIN('07 (ind)'!BZ$6:BZ$37))/(MAX('07 (ind)'!BZ$6:BZ$37)-MIN('07 (ind)'!BZ$6:BZ$37))))))</f>
        <v>94.250734393944754</v>
      </c>
      <c r="CA19" s="75">
        <f>IF('07 (ind)'!CA$1="si",100*(('07 (ind)'!CA18-MIN('07 (ind)'!CA$6:CA$37))/(MAX('07 (ind)'!CA$6:CA$37)-MIN('07 (ind)'!CA$6:CA$37))),ABS(-100+(100*(('07 (ind)'!CA18-MIN('07 (ind)'!CA$6:CA$37))/(MAX('07 (ind)'!CA$6:CA$37)-MIN('07 (ind)'!CA$6:CA$37))))))</f>
        <v>30.431716467528226</v>
      </c>
      <c r="CB19" s="75">
        <f>IF('07 (ind)'!CB$1="si",100*(('07 (ind)'!CB18-MIN('07 (ind)'!CB$6:CB$37))/(MAX('07 (ind)'!CB$6:CB$37)-MIN('07 (ind)'!CB$6:CB$37))),ABS(-100+(100*(('07 (ind)'!CB18-MIN('07 (ind)'!CB$6:CB$37))/(MAX('07 (ind)'!CB$6:CB$37)-MIN('07 (ind)'!CB$6:CB$37))))))</f>
        <v>74.522292993630572</v>
      </c>
      <c r="CC19" s="75">
        <f>IF('07 (ind)'!CC$1="si",100*(('07 (ind)'!CC18-MIN('07 (ind)'!CC$6:CC$37))/(MAX('07 (ind)'!CC$6:CC$37)-MIN('07 (ind)'!CC$6:CC$37))),ABS(-100+(100*(('07 (ind)'!CC18-MIN('07 (ind)'!CC$6:CC$37))/(MAX('07 (ind)'!CC$6:CC$37)-MIN('07 (ind)'!CC$6:CC$37))))))</f>
        <v>41.865037814163152</v>
      </c>
      <c r="CD19" s="75">
        <f>IF('07 (ind)'!CD$1="si",100*(('07 (ind)'!CD18-MIN('07 (ind)'!CD$6:CD$37))/(MAX('07 (ind)'!CD$6:CD$37)-MIN('07 (ind)'!CD$6:CD$37))),ABS(-100+(100*(('07 (ind)'!CD18-MIN('07 (ind)'!CD$6:CD$37))/(MAX('07 (ind)'!CD$6:CD$37)-MIN('07 (ind)'!CD$6:CD$37))))))</f>
        <v>8.7555139956352193</v>
      </c>
      <c r="CE19" s="75">
        <f>IF('07 (ind)'!CE$1="si",100*(('07 (ind)'!CE18-MIN('07 (ind)'!CE$6:CE$37))/(MAX('07 (ind)'!CE$6:CE$37)-MIN('07 (ind)'!CE$6:CE$37))),ABS(-100+(100*(('07 (ind)'!CE18-MIN('07 (ind)'!CE$6:CE$37))/(MAX('07 (ind)'!CE$6:CE$37)-MIN('07 (ind)'!CE$6:CE$37))))))</f>
        <v>4.1960106492891516</v>
      </c>
      <c r="CF19" s="75">
        <f>IF('07 (ind)'!CF$1="si",100*(('07 (ind)'!CF18-MIN('07 (ind)'!CF$6:CF$37))/(MAX('07 (ind)'!CF$6:CF$37)-MIN('07 (ind)'!CF$6:CF$37))),ABS(-100+(100*(('07 (ind)'!CF18-MIN('07 (ind)'!CF$6:CF$37))/(MAX('07 (ind)'!CF$6:CF$37)-MIN('07 (ind)'!CF$6:CF$37))))))</f>
        <v>4.7413653518104741</v>
      </c>
      <c r="CG19" s="75">
        <f>IF('07 (ind)'!CG$1="si",100*(('07 (ind)'!CG18-MIN('07 (ind)'!CG$6:CG$37))/(MAX('07 (ind)'!CG$6:CG$37)-MIN('07 (ind)'!CG$6:CG$37))),ABS(-100+(100*(('07 (ind)'!CG18-MIN('07 (ind)'!CG$6:CG$37))/(MAX('07 (ind)'!CG$6:CG$37)-MIN('07 (ind)'!CG$6:CG$37))))))</f>
        <v>3.1431053180033772</v>
      </c>
      <c r="CH19" s="75">
        <f>IF('07 (ind)'!CH$1="si",100*(('07 (ind)'!CH18-MIN('07 (ind)'!CH$6:CH$37))/(MAX('07 (ind)'!CH$6:CH$37)-MIN('07 (ind)'!CH$6:CH$37))),ABS(-100+(100*(('07 (ind)'!CH18-MIN('07 (ind)'!CH$6:CH$37))/(MAX('07 (ind)'!CH$6:CH$37)-MIN('07 (ind)'!CH$6:CH$37))))))</f>
        <v>8.4866829266609649</v>
      </c>
      <c r="CI19" s="75">
        <f>IF('07 (ind)'!CI$1="si",100*(('07 (ind)'!CI18-MIN('07 (ind)'!CI$6:CI$37))/(MAX('07 (ind)'!CI$6:CI$37)-MIN('07 (ind)'!CI$6:CI$37))),ABS(-100+(100*(('07 (ind)'!CI18-MIN('07 (ind)'!CI$6:CI$37))/(MAX('07 (ind)'!CI$6:CI$37)-MIN('07 (ind)'!CI$6:CI$37))))))</f>
        <v>79.801527083829612</v>
      </c>
      <c r="CJ19" s="75">
        <f>IF('07 (ind)'!CJ$1="si",100*(('07 (ind)'!CJ18-MIN('07 (ind)'!CJ$6:CJ$37))/(MAX('07 (ind)'!CJ$6:CJ$37)-MIN('07 (ind)'!CJ$6:CJ$37))),ABS(-100+(100*(('07 (ind)'!CJ18-MIN('07 (ind)'!CJ$6:CJ$37))/(MAX('07 (ind)'!CJ$6:CJ$37)-MIN('07 (ind)'!CJ$6:CJ$37))))))</f>
        <v>59.447728289277002</v>
      </c>
      <c r="CK19" s="75">
        <f>IF('07 (ind)'!CK$1="si",100*(('07 (ind)'!CK18-MIN('07 (ind)'!CK$6:CK$37))/(MAX('07 (ind)'!CK$6:CK$37)-MIN('07 (ind)'!CK$6:CK$37))),ABS(-100+(100*(('07 (ind)'!CK18-MIN('07 (ind)'!CK$6:CK$37))/(MAX('07 (ind)'!CK$6:CK$37)-MIN('07 (ind)'!CK$6:CK$37))))))</f>
        <v>8.4126915897289081</v>
      </c>
      <c r="CL19" s="75">
        <f>IF('07 (ind)'!CL$1="si",100*(('07 (ind)'!CL18-MIN('07 (ind)'!CL$6:CL$37))/(MAX('07 (ind)'!CL$6:CL$37)-MIN('07 (ind)'!CL$6:CL$37))),ABS(-100+(100*(('07 (ind)'!CL18-MIN('07 (ind)'!CL$6:CL$37))/(MAX('07 (ind)'!CL$6:CL$37)-MIN('07 (ind)'!CL$6:CL$37))))))</f>
        <v>10.545583921977311</v>
      </c>
      <c r="CM19" s="75">
        <f>IF('07 (ind)'!CM$1="si",100*(('07 (ind)'!CM18-MIN('07 (ind)'!CM$6:CM$37))/(MAX('07 (ind)'!CM$6:CM$37)-MIN('07 (ind)'!CM$6:CM$37))),ABS(-100+(100*(('07 (ind)'!CM18-MIN('07 (ind)'!CM$6:CM$37))/(MAX('07 (ind)'!CM$6:CM$37)-MIN('07 (ind)'!CM$6:CM$37))))))</f>
        <v>11.240879913643177</v>
      </c>
    </row>
    <row r="20" spans="1:91">
      <c r="A20" s="18" t="s">
        <v>149</v>
      </c>
      <c r="B20" s="87">
        <f>IF('07 (ind)'!B$1="si",100*(('07 (ind)'!B19-MIN('07 (ind)'!B$6:B$37))/(MAX('07 (ind)'!B$6:B$37)-MIN('07 (ind)'!B$6:B$37))),ABS(-100+(100*(('07 (ind)'!B19-MIN('07 (ind)'!B$6:B$37))/(MAX('07 (ind)'!B$6:B$37)-MIN('07 (ind)'!B$6:B$37))))))</f>
        <v>27.058945247462944</v>
      </c>
      <c r="C20" s="87">
        <f>IF('07 (ind)'!C$1="si",100*(('07 (ind)'!C19-MIN('07 (ind)'!C$6:C$37))/(MAX('07 (ind)'!C$6:C$37)-MIN('07 (ind)'!C$6:C$37))),ABS(-100+(100*(('07 (ind)'!C19-MIN('07 (ind)'!C$6:C$37))/(MAX('07 (ind)'!C$6:C$37)-MIN('07 (ind)'!C$6:C$37))))))</f>
        <v>44.341743013865738</v>
      </c>
      <c r="D20" s="87">
        <f>IF('07 (ind)'!D$1="si",100*(('07 (ind)'!D19-MIN('07 (ind)'!D$6:D$37))/(MAX('07 (ind)'!D$6:D$37)-MIN('07 (ind)'!D$6:D$37))),ABS(-100+(100*(('07 (ind)'!D19-MIN('07 (ind)'!D$6:D$37))/(MAX('07 (ind)'!D$6:D$37)-MIN('07 (ind)'!D$6:D$37))))))</f>
        <v>79.199792939028313</v>
      </c>
      <c r="E20" s="87">
        <f>IF('07 (ind)'!E$1="si",100*(('07 (ind)'!E19-MIN('07 (ind)'!E$6:E$37))/(MAX('07 (ind)'!E$6:E$37)-MIN('07 (ind)'!E$6:E$37))),ABS(-100+(100*(('07 (ind)'!E19-MIN('07 (ind)'!E$6:E$37))/(MAX('07 (ind)'!E$6:E$37)-MIN('07 (ind)'!E$6:E$37))))))</f>
        <v>46.748349135709333</v>
      </c>
      <c r="F20" s="87">
        <f>IF('07 (ind)'!F$1="si",100*(('07 (ind)'!F19-MIN('07 (ind)'!F$6:F$37))/(MAX('07 (ind)'!F$6:F$37)-MIN('07 (ind)'!F$6:F$37))),ABS(-100+(100*(('07 (ind)'!F19-MIN('07 (ind)'!F$6:F$37))/(MAX('07 (ind)'!F$6:F$37)-MIN('07 (ind)'!F$6:F$37))))))</f>
        <v>18.749999999999996</v>
      </c>
      <c r="G20" s="87">
        <f>IF('07 (ind)'!G$1="si",100*(('07 (ind)'!G19-MIN('07 (ind)'!G$6:G$37))/(MAX('07 (ind)'!G$6:G$37)-MIN('07 (ind)'!G$6:G$37))),ABS(-100+(100*(('07 (ind)'!G19-MIN('07 (ind)'!G$6:G$37))/(MAX('07 (ind)'!G$6:G$37)-MIN('07 (ind)'!G$6:G$37))))))</f>
        <v>44.400000000000027</v>
      </c>
      <c r="H20" s="87">
        <f>IF('07 (ind)'!H$1="si",100*(('07 (ind)'!H19-MIN('07 (ind)'!H$6:H$37))/(MAX('07 (ind)'!H$6:H$37)-MIN('07 (ind)'!H$6:H$37))),ABS(-100+(100*(('07 (ind)'!H19-MIN('07 (ind)'!H$6:H$37))/(MAX('07 (ind)'!H$6:H$37)-MIN('07 (ind)'!H$6:H$37))))))</f>
        <v>10.891089108910917</v>
      </c>
      <c r="I20" s="87">
        <f>IF('07 (ind)'!I$1="si",100*(('07 (ind)'!I19-MIN('07 (ind)'!I$6:I$37))/(MAX('07 (ind)'!I$6:I$37)-MIN('07 (ind)'!I$6:I$37))),ABS(-100+(100*(('07 (ind)'!I19-MIN('07 (ind)'!I$6:I$37))/(MAX('07 (ind)'!I$6:I$37)-MIN('07 (ind)'!I$6:I$37))))))</f>
        <v>79.773691654879769</v>
      </c>
      <c r="J20" s="87">
        <f>IF('07 (ind)'!J$1="si",100*(('07 (ind)'!J19-MIN('07 (ind)'!J$6:J$37))/(MAX('07 (ind)'!J$6:J$37)-MIN('07 (ind)'!J$6:J$37))),ABS(-100+(100*(('07 (ind)'!J19-MIN('07 (ind)'!J$6:J$37))/(MAX('07 (ind)'!J$6:J$37)-MIN('07 (ind)'!J$6:J$37))))))</f>
        <v>26.582278481012654</v>
      </c>
      <c r="K20" s="87">
        <f>IF('07 (ind)'!K$1="si",100*(('07 (ind)'!K19-MIN('07 (ind)'!K$6:K$37))/(MAX('07 (ind)'!K$6:K$37)-MIN('07 (ind)'!K$6:K$37))),ABS(-100+(100*(('07 (ind)'!K19-MIN('07 (ind)'!K$6:K$37))/(MAX('07 (ind)'!K$6:K$37)-MIN('07 (ind)'!K$6:K$37))))))</f>
        <v>30.157820922503159</v>
      </c>
      <c r="L20" s="87">
        <f>IF('07 (ind)'!L$1="si",100*(('07 (ind)'!L19-MIN('07 (ind)'!L$6:L$37))/(MAX('07 (ind)'!L$6:L$37)-MIN('07 (ind)'!L$6:L$37))),ABS(-100+(100*(('07 (ind)'!L19-MIN('07 (ind)'!L$6:L$37))/(MAX('07 (ind)'!L$6:L$37)-MIN('07 (ind)'!L$6:L$37))))))</f>
        <v>80.746132810120315</v>
      </c>
      <c r="M20" s="87">
        <f>IF('07 (ind)'!M$1="si",100*(('07 (ind)'!M19-MIN('07 (ind)'!M$6:M$37))/(MAX('07 (ind)'!M$6:M$37)-MIN('07 (ind)'!M$6:M$37))),ABS(-100+(100*(('07 (ind)'!M19-MIN('07 (ind)'!M$6:M$37))/(MAX('07 (ind)'!M$6:M$37)-MIN('07 (ind)'!M$6:M$37))))))</f>
        <v>4.2336559460950429</v>
      </c>
      <c r="N20" s="87">
        <f>IF('07 (ind)'!N$1="si",100*(('07 (ind)'!N19-MIN('07 (ind)'!N$6:N$37))/(MAX('07 (ind)'!N$6:N$37)-MIN('07 (ind)'!N$6:N$37))),ABS(-100+(100*(('07 (ind)'!N19-MIN('07 (ind)'!N$6:N$37))/(MAX('07 (ind)'!N$6:N$37)-MIN('07 (ind)'!N$6:N$37))))))</f>
        <v>61.763716724126027</v>
      </c>
      <c r="O20" s="87">
        <f>IF('07 (ind)'!O$1="si",100*(('07 (ind)'!O19-MIN('07 (ind)'!O$6:O$37))/(MAX('07 (ind)'!O$6:O$37)-MIN('07 (ind)'!O$6:O$37))),ABS(-100+(100*(('07 (ind)'!O19-MIN('07 (ind)'!O$6:O$37))/(MAX('07 (ind)'!O$6:O$37)-MIN('07 (ind)'!O$6:O$37))))))</f>
        <v>83.07692307692308</v>
      </c>
      <c r="P20" s="87">
        <f>IF('07 (ind)'!P$1="si",100*(('07 (ind)'!P19-MIN('07 (ind)'!P$6:P$37))/(MAX('07 (ind)'!P$6:P$37)-MIN('07 (ind)'!P$6:P$37))),ABS(-100+(100*(('07 (ind)'!P19-MIN('07 (ind)'!P$6:P$37))/(MAX('07 (ind)'!P$6:P$37)-MIN('07 (ind)'!P$6:P$37))))))</f>
        <v>4.3045606159311127</v>
      </c>
      <c r="Q20" s="87">
        <f>IF('07 (ind)'!Q$1="si",100*(('07 (ind)'!Q19-MIN('07 (ind)'!Q$6:Q$37))/(MAX('07 (ind)'!Q$6:Q$37)-MIN('07 (ind)'!Q$6:Q$37))),ABS(-100+(100*(('07 (ind)'!Q19-MIN('07 (ind)'!Q$6:Q$37))/(MAX('07 (ind)'!Q$6:Q$37)-MIN('07 (ind)'!Q$6:Q$37))))))</f>
        <v>10.881068265011267</v>
      </c>
      <c r="R20" s="87">
        <f>IF('07 (ind)'!R$1="si",100*(('07 (ind)'!R19-MIN('07 (ind)'!R$6:R$37))/(MAX('07 (ind)'!R$6:R$37)-MIN('07 (ind)'!R$6:R$37))),ABS(-100+(100*(('07 (ind)'!R19-MIN('07 (ind)'!R$6:R$37))/(MAX('07 (ind)'!R$6:R$37)-MIN('07 (ind)'!R$6:R$37))))))</f>
        <v>0.93603006865024285</v>
      </c>
      <c r="S20" s="75">
        <f>ABS(ABS(('07 (ind)'!S19-((MAX('07 (ind)'!S$6:S$37)+MIN('07 (ind)'!S$6:S$37))/2))/(((MAX('07 (ind)'!S$6:S$37)+MIN('07 (ind)'!S$6:S$37))/2)-MAX('07 (ind)'!S$6:S$37))*100)-100)</f>
        <v>45.056496048467785</v>
      </c>
      <c r="T20" s="75">
        <f>IF('07 (ind)'!T$1="si",100*(('07 (ind)'!T19-MIN('07 (ind)'!T$6:T$37))/(MAX('07 (ind)'!T$6:T$37)-MIN('07 (ind)'!T$6:T$37))),ABS(-100+(100*(('07 (ind)'!T19-MIN('07 (ind)'!T$6:T$37))/(MAX('07 (ind)'!T$6:T$37)-MIN('07 (ind)'!T$6:T$37))))))</f>
        <v>28.261605088645283</v>
      </c>
      <c r="U20" s="75">
        <f>IF('07 (ind)'!U$1="si",100*(('07 (ind)'!U19-MIN('07 (ind)'!U$6:U$37))/(MAX('07 (ind)'!U$6:U$37)-MIN('07 (ind)'!U$6:U$37))),ABS(-100+(100*(('07 (ind)'!U19-MIN('07 (ind)'!U$6:U$37))/(MAX('07 (ind)'!U$6:U$37)-MIN('07 (ind)'!U$6:U$37))))))</f>
        <v>80</v>
      </c>
      <c r="V20" s="75">
        <f>IF('07 (ind)'!V$1="si",100*(('07 (ind)'!V19-MIN('07 (ind)'!V$6:V$37))/(MAX('07 (ind)'!V$6:V$37)-MIN('07 (ind)'!V$6:V$37))),ABS(-100+(100*(('07 (ind)'!V19-MIN('07 (ind)'!V$6:V$37))/(MAX('07 (ind)'!V$6:V$37)-MIN('07 (ind)'!V$6:V$37))))))</f>
        <v>100</v>
      </c>
      <c r="W20" s="75">
        <f>IF('07 (ind)'!W$1="si",100*(('07 (ind)'!W19-MIN('07 (ind)'!W$6:W$37))/(MAX('07 (ind)'!W$6:W$37)-MIN('07 (ind)'!W$6:W$37))),ABS(-100+(100*(('07 (ind)'!W19-MIN('07 (ind)'!W$6:W$37))/(MAX('07 (ind)'!W$6:W$37)-MIN('07 (ind)'!W$6:W$37))))))</f>
        <v>80.37520579440239</v>
      </c>
      <c r="X20" s="75">
        <f>IF('07 (ind)'!X$1="si",100*(('07 (ind)'!X19-MIN('07 (ind)'!X$6:X$37))/(MAX('07 (ind)'!X$6:X$37)-MIN('07 (ind)'!X$6:X$37))),ABS(-100+(100*(('07 (ind)'!X19-MIN('07 (ind)'!X$6:X$37))/(MAX('07 (ind)'!X$6:X$37)-MIN('07 (ind)'!X$6:X$37))))))</f>
        <v>91.878544100310236</v>
      </c>
      <c r="Y20" s="75">
        <f>IF('07 (ind)'!Y$1="si",100*(('07 (ind)'!Y19-MIN('07 (ind)'!Y$6:Y$37))/(MAX('07 (ind)'!Y$6:Y$37)-MIN('07 (ind)'!Y$6:Y$37))),ABS(-100+(100*(('07 (ind)'!Y19-MIN('07 (ind)'!Y$6:Y$37))/(MAX('07 (ind)'!Y$6:Y$37)-MIN('07 (ind)'!Y$6:Y$37))))))</f>
        <v>73.976107754710839</v>
      </c>
      <c r="Z20" s="75">
        <f>IF('07 (ind)'!Z$1="si",100*(('07 (ind)'!Z19-MIN('07 (ind)'!Z$6:Z$37))/(MAX('07 (ind)'!Z$6:Z$37)-MIN('07 (ind)'!Z$6:Z$37))),ABS(-100+(100*(('07 (ind)'!Z19-MIN('07 (ind)'!Z$6:Z$37))/(MAX('07 (ind)'!Z$6:Z$37)-MIN('07 (ind)'!Z$6:Z$37))))))</f>
        <v>39.328668819847877</v>
      </c>
      <c r="AA20" s="75">
        <f>IF('07 (ind)'!AA$1="si",100*(('07 (ind)'!AA19-MIN('07 (ind)'!AA$6:AA$37))/(MAX('07 (ind)'!AA$6:AA$37)-MIN('07 (ind)'!AA$6:AA$37))),ABS(-100+(100*(('07 (ind)'!AA19-MIN('07 (ind)'!AA$6:AA$37))/(MAX('07 (ind)'!AA$6:AA$37)-MIN('07 (ind)'!AA$6:AA$37))))))</f>
        <v>83.57088492274157</v>
      </c>
      <c r="AB20" s="75">
        <f>IF('07 (ind)'!AB$1="si",100*(('07 (ind)'!AB19-MIN('07 (ind)'!AB$6:AB$37))/(MAX('07 (ind)'!AB$6:AB$37)-MIN('07 (ind)'!AB$6:AB$37))),ABS(-100+(100*(('07 (ind)'!AB19-MIN('07 (ind)'!AB$6:AB$37))/(MAX('07 (ind)'!AB$6:AB$37)-MIN('07 (ind)'!AB$6:AB$37))))))</f>
        <v>50.588453242345679</v>
      </c>
      <c r="AC20" s="75">
        <f>IF('07 (ind)'!AC$1="si",100*(('07 (ind)'!AC19-MIN('07 (ind)'!AC$6:AC$37))/(MAX('07 (ind)'!AC$6:AC$37)-MIN('07 (ind)'!AC$6:AC$37))),ABS(-100+(100*(('07 (ind)'!AC19-MIN('07 (ind)'!AC$6:AC$37))/(MAX('07 (ind)'!AC$6:AC$37)-MIN('07 (ind)'!AC$6:AC$37))))))</f>
        <v>67.158450088820871</v>
      </c>
      <c r="AD20" s="75">
        <f>IF('07 (ind)'!AD$1="si",100*(('07 (ind)'!AD19-MIN('07 (ind)'!AD$6:AD$37))/(MAX('07 (ind)'!AD$6:AD$37)-MIN('07 (ind)'!AD$6:AD$37))),ABS(-100+(100*(('07 (ind)'!AD19-MIN('07 (ind)'!AD$6:AD$37))/(MAX('07 (ind)'!AD$6:AD$37)-MIN('07 (ind)'!AD$6:AD$37))))))</f>
        <v>82.220685912290918</v>
      </c>
      <c r="AE20" s="75">
        <f>IF('07 (ind)'!AE$1="si",100*(('07 (ind)'!AE19-MIN('07 (ind)'!AE$6:AE$37))/(MAX('07 (ind)'!AE$6:AE$37)-MIN('07 (ind)'!AE$6:AE$37))),ABS(-100+(100*(('07 (ind)'!AE19-MIN('07 (ind)'!AE$6:AE$37))/(MAX('07 (ind)'!AE$6:AE$37)-MIN('07 (ind)'!AE$6:AE$37))))))</f>
        <v>62.150247751638233</v>
      </c>
      <c r="AF20" s="75">
        <f>IF('07 (ind)'!AF$1="si",100*(('07 (ind)'!AF19-MIN('07 (ind)'!AF$6:AF$37))/(MAX('07 (ind)'!AF$6:AF$37)-MIN('07 (ind)'!AF$6:AF$37))),ABS(-100+(100*(('07 (ind)'!AF19-MIN('07 (ind)'!AF$6:AF$37))/(MAX('07 (ind)'!AF$6:AF$37)-MIN('07 (ind)'!AF$6:AF$37))))))</f>
        <v>79.903043436210197</v>
      </c>
      <c r="AG20" s="75">
        <f>IF('07 (ind)'!AG$1="si",100*(('07 (ind)'!AG19-MIN('07 (ind)'!AG$6:AG$37))/(MAX('07 (ind)'!AG$6:AG$37)-MIN('07 (ind)'!AG$6:AG$37))),ABS(-100+(100*(('07 (ind)'!AG19-MIN('07 (ind)'!AG$6:AG$37))/(MAX('07 (ind)'!AG$6:AG$37)-MIN('07 (ind)'!AG$6:AG$37))))))</f>
        <v>39.719626168224316</v>
      </c>
      <c r="AH20" s="75">
        <f>IF('07 (ind)'!AH$1="si",100*(('07 (ind)'!AH19-MIN('07 (ind)'!AH$6:AH$37))/(MAX('07 (ind)'!AH$6:AH$37)-MIN('07 (ind)'!AH$6:AH$37))),ABS(-100+(100*(('07 (ind)'!AH19-MIN('07 (ind)'!AH$6:AH$37))/(MAX('07 (ind)'!AH$6:AH$37)-MIN('07 (ind)'!AH$6:AH$37))))))</f>
        <v>34.939759036144558</v>
      </c>
      <c r="AI20" s="75">
        <f>IF('07 (ind)'!AI$1="si",100*(('07 (ind)'!AI19-MIN('07 (ind)'!AI$6:AI$37))/(MAX('07 (ind)'!AI$6:AI$37)-MIN('07 (ind)'!AI$6:AI$37))),ABS(-100+(100*(('07 (ind)'!AI19-MIN('07 (ind)'!AI$6:AI$37))/(MAX('07 (ind)'!AI$6:AI$37)-MIN('07 (ind)'!AI$6:AI$37))))))</f>
        <v>11.877345420180019</v>
      </c>
      <c r="AJ20" s="75">
        <f>IF('07 (ind)'!AJ$1="si",100*(('07 (ind)'!AJ19-MIN('07 (ind)'!AJ$6:AJ$37))/(MAX('07 (ind)'!AJ$6:AJ$37)-MIN('07 (ind)'!AJ$6:AJ$37))),ABS(-100+(100*(('07 (ind)'!AJ19-MIN('07 (ind)'!AJ$6:AJ$37))/(MAX('07 (ind)'!AJ$6:AJ$37)-MIN('07 (ind)'!AJ$6:AJ$37))))))</f>
        <v>67.713754727790615</v>
      </c>
      <c r="AK20" s="75">
        <f>IF('07 (ind)'!AK$1="si",100*(('07 (ind)'!AK19-MIN('07 (ind)'!AK$6:AK$37))/(MAX('07 (ind)'!AK$6:AK$37)-MIN('07 (ind)'!AK$6:AK$37))),ABS(-100+(100*(('07 (ind)'!AK19-MIN('07 (ind)'!AK$6:AK$37))/(MAX('07 (ind)'!AK$6:AK$37)-MIN('07 (ind)'!AK$6:AK$37))))))</f>
        <v>5.580335705576192</v>
      </c>
      <c r="AL20" s="75">
        <f>IF('07 (ind)'!AL$1="si",100*(('07 (ind)'!AL19-MIN('07 (ind)'!AL$6:AL$37))/(MAX('07 (ind)'!AL$6:AL$37)-MIN('07 (ind)'!AL$6:AL$37))),ABS(-100+(100*(('07 (ind)'!AL19-MIN('07 (ind)'!AL$6:AL$37))/(MAX('07 (ind)'!AL$6:AL$37)-MIN('07 (ind)'!AL$6:AL$37))))))</f>
        <v>73.149860801708641</v>
      </c>
      <c r="AM20" s="75">
        <f>IF('07 (ind)'!AM$1="si",100*(('07 (ind)'!AM19-MIN('07 (ind)'!AM$6:AM$37))/(MAX('07 (ind)'!AM$6:AM$37)-MIN('07 (ind)'!AM$6:AM$37))),ABS(-100+(100*(('07 (ind)'!AM19-MIN('07 (ind)'!AM$6:AM$37))/(MAX('07 (ind)'!AM$6:AM$37)-MIN('07 (ind)'!AM$6:AM$37))))))</f>
        <v>63.213711164688988</v>
      </c>
      <c r="AN20" s="75">
        <f>IF('07 (ind)'!AN$1="si",100*(('07 (ind)'!AN19-MIN('07 (ind)'!AN$6:AN$37))/(MAX('07 (ind)'!AN$6:AN$37)-MIN('07 (ind)'!AN$6:AN$37))),ABS(-100+(100*(('07 (ind)'!AN19-MIN('07 (ind)'!AN$6:AN$37))/(MAX('07 (ind)'!AN$6:AN$37)-MIN('07 (ind)'!AN$6:AN$37))))))</f>
        <v>49.987041905773907</v>
      </c>
      <c r="AO20" s="75">
        <f>IF('07 (ind)'!AO$1="si",100*(('07 (ind)'!AO19-MIN('07 (ind)'!AO$6:AO$37))/(MAX('07 (ind)'!AO$6:AO$37)-MIN('07 (ind)'!AO$6:AO$37))),ABS(-100+(100*(('07 (ind)'!AO19-MIN('07 (ind)'!AO$6:AO$37))/(MAX('07 (ind)'!AO$6:AO$37)-MIN('07 (ind)'!AO$6:AO$37))))))</f>
        <v>68.404622258996028</v>
      </c>
      <c r="AP20" s="75">
        <f>IF('07 (ind)'!AP$1="si",100*(('07 (ind)'!AP19-MIN('07 (ind)'!AP$6:AP$37))/(MAX('07 (ind)'!AP$6:AP$37)-MIN('07 (ind)'!AP$6:AP$37))),ABS(-100+(100*(('07 (ind)'!AP19-MIN('07 (ind)'!AP$6:AP$37))/(MAX('07 (ind)'!AP$6:AP$37)-MIN('07 (ind)'!AP$6:AP$37))))))</f>
        <v>64.616840113528866</v>
      </c>
      <c r="AQ20" s="75">
        <f>IF('07 (ind)'!AQ$1="si",100*(('07 (ind)'!AQ19-MIN('07 (ind)'!AQ$6:AQ$37))/(MAX('07 (ind)'!AQ$6:AQ$37)-MIN('07 (ind)'!AQ$6:AQ$37))),ABS(-100+(100*(('07 (ind)'!AQ19-MIN('07 (ind)'!AQ$6:AQ$37))/(MAX('07 (ind)'!AQ$6:AQ$37)-MIN('07 (ind)'!AQ$6:AQ$37))))))</f>
        <v>12.728682763299611</v>
      </c>
      <c r="AR20" s="75">
        <f>IF('07 (ind)'!AR$1="si",100*(('07 (ind)'!AR19-MIN('07 (ind)'!AR$6:AR$37))/(MAX('07 (ind)'!AR$6:AR$37)-MIN('07 (ind)'!AR$6:AR$37))),ABS(-100+(100*(('07 (ind)'!AR19-MIN('07 (ind)'!AR$6:AR$37))/(MAX('07 (ind)'!AR$6:AR$37)-MIN('07 (ind)'!AR$6:AR$37))))))</f>
        <v>57.642498424727343</v>
      </c>
      <c r="AS20" s="75">
        <f>IF('07 (ind)'!AS$1="si",100*(('07 (ind)'!AS19-MIN('07 (ind)'!AS$6:AS$37))/(MAX('07 (ind)'!AS$6:AS$37)-MIN('07 (ind)'!AS$6:AS$37))),ABS(-100+(100*(('07 (ind)'!AS19-MIN('07 (ind)'!AS$6:AS$37))/(MAX('07 (ind)'!AS$6:AS$37)-MIN('07 (ind)'!AS$6:AS$37))))))</f>
        <v>53.793103448275858</v>
      </c>
      <c r="AT20" s="75">
        <f>IF('07 (ind)'!AT$1="si",100*(('07 (ind)'!AT19-MIN('07 (ind)'!AT$6:AT$37))/(MAX('07 (ind)'!AT$6:AT$37)-MIN('07 (ind)'!AT$6:AT$37))),ABS(-100+(100*(('07 (ind)'!AT19-MIN('07 (ind)'!AT$6:AT$37))/(MAX('07 (ind)'!AT$6:AT$37)-MIN('07 (ind)'!AT$6:AT$37))))))</f>
        <v>0</v>
      </c>
      <c r="AU20" s="75">
        <f>IF('07 (ind)'!AU$1="si",100*(('07 (ind)'!AU19-MIN('07 (ind)'!AU$6:AU$37))/(MAX('07 (ind)'!AU$6:AU$37)-MIN('07 (ind)'!AU$6:AU$37))),ABS(-100+(100*(('07 (ind)'!AU19-MIN('07 (ind)'!AU$6:AU$37))/(MAX('07 (ind)'!AU$6:AU$37)-MIN('07 (ind)'!AU$6:AU$37))))))</f>
        <v>70.242214532871955</v>
      </c>
      <c r="AV20" s="75">
        <f>IF('07 (ind)'!AV$1="si",100*(('07 (ind)'!AV19-MIN('07 (ind)'!AV$6:AV$37))/(MAX('07 (ind)'!AV$6:AV$37)-MIN('07 (ind)'!AV$6:AV$37))),ABS(-100+(100*(('07 (ind)'!AV19-MIN('07 (ind)'!AV$6:AV$37))/(MAX('07 (ind)'!AV$6:AV$37)-MIN('07 (ind)'!AV$6:AV$37))))))</f>
        <v>62.738301559792035</v>
      </c>
      <c r="AW20" s="75">
        <f>IF('07 (ind)'!AW$1="si",100*(('07 (ind)'!AW19-MIN('07 (ind)'!AW$6:AW$37))/(MAX('07 (ind)'!AW$6:AW$37)-MIN('07 (ind)'!AW$6:AW$37))),ABS(-100+(100*(('07 (ind)'!AW19-MIN('07 (ind)'!AW$6:AW$37))/(MAX('07 (ind)'!AW$6:AW$37)-MIN('07 (ind)'!AW$6:AW$37))))))</f>
        <v>62.985074626865668</v>
      </c>
      <c r="AX20" s="75">
        <f>IF('07 (ind)'!AX$1="si",100*(('07 (ind)'!AX19-MIN('07 (ind)'!AX$6:AX$37))/(MAX('07 (ind)'!AX$6:AX$37)-MIN('07 (ind)'!AX$6:AX$37))),ABS(-100+(100*(('07 (ind)'!AX19-MIN('07 (ind)'!AX$6:AX$37))/(MAX('07 (ind)'!AX$6:AX$37)-MIN('07 (ind)'!AX$6:AX$37))))))</f>
        <v>19.879879797914395</v>
      </c>
      <c r="AY20" s="75">
        <f>IF('07 (ind)'!AY$1="si",100*(('07 (ind)'!AY19-MIN('07 (ind)'!AY$6:AY$37))/(MAX('07 (ind)'!AY$6:AY$37)-MIN('07 (ind)'!AY$6:AY$37))),ABS(-100+(100*(('07 (ind)'!AY19-MIN('07 (ind)'!AY$6:AY$37))/(MAX('07 (ind)'!AY$6:AY$37)-MIN('07 (ind)'!AY$6:AY$37))))))</f>
        <v>50.999048525214086</v>
      </c>
      <c r="AZ20" s="75">
        <f>IF('07 (ind)'!AZ$1="si",100*(('07 (ind)'!AZ19-MIN('07 (ind)'!AZ$6:AZ$37))/(MAX('07 (ind)'!AZ$6:AZ$37)-MIN('07 (ind)'!AZ$6:AZ$37))),ABS(-100+(100*(('07 (ind)'!AZ19-MIN('07 (ind)'!AZ$6:AZ$37))/(MAX('07 (ind)'!AZ$6:AZ$37)-MIN('07 (ind)'!AZ$6:AZ$37))))))</f>
        <v>64.970100304241186</v>
      </c>
      <c r="BA20" s="75">
        <f>IF('07 (ind)'!BA$1="si",100*(('07 (ind)'!BA19-MIN('07 (ind)'!BA$6:BA$37))/(MAX('07 (ind)'!BA$6:BA$37)-MIN('07 (ind)'!BA$6:BA$37))),ABS(-100+(100*(('07 (ind)'!BA19-MIN('07 (ind)'!BA$6:BA$37))/(MAX('07 (ind)'!BA$6:BA$37)-MIN('07 (ind)'!BA$6:BA$37))))))</f>
        <v>33.448390272037251</v>
      </c>
      <c r="BB20" s="75">
        <f>IF('07 (ind)'!BB$1="si",100*(('07 (ind)'!BB19-MIN('07 (ind)'!BB$6:BB$37))/(MAX('07 (ind)'!BB$6:BB$37)-MIN('07 (ind)'!BB$6:BB$37))),ABS(-100+(100*(('07 (ind)'!BB19-MIN('07 (ind)'!BB$6:BB$37))/(MAX('07 (ind)'!BB$6:BB$37)-MIN('07 (ind)'!BB$6:BB$37))))))</f>
        <v>14.101170197412301</v>
      </c>
      <c r="BC20" s="75">
        <f>IF('07 (ind)'!BC$1="si",100*(('07 (ind)'!BC19-MIN('07 (ind)'!BC$6:BC$37))/(MAX('07 (ind)'!BC$6:BC$37)-MIN('07 (ind)'!BC$6:BC$37))),ABS(-100+(100*(('07 (ind)'!BC19-MIN('07 (ind)'!BC$6:BC$37))/(MAX('07 (ind)'!BC$6:BC$37)-MIN('07 (ind)'!BC$6:BC$37))))))</f>
        <v>33.177200538179058</v>
      </c>
      <c r="BD20" s="75">
        <f>IF('07 (ind)'!BD$1="si",100*(('07 (ind)'!BD19-MIN('07 (ind)'!BD$6:BD$37))/(MAX('07 (ind)'!BD$6:BD$37)-MIN('07 (ind)'!BD$6:BD$37))),ABS(-100+(100*(('07 (ind)'!BD19-MIN('07 (ind)'!BD$6:BD$37))/(MAX('07 (ind)'!BD$6:BD$37)-MIN('07 (ind)'!BD$6:BD$37))))))</f>
        <v>48.013754885061395</v>
      </c>
      <c r="BE20" s="75">
        <f>IF('07 (ind)'!BE$1="si",100*(('07 (ind)'!BE19-MIN('07 (ind)'!BE$6:BE$37))/(MAX('07 (ind)'!BE$6:BE$37)-MIN('07 (ind)'!BE$6:BE$37))),ABS(-100+(100*(('07 (ind)'!BE19-MIN('07 (ind)'!BE$6:BE$37))/(MAX('07 (ind)'!BE$6:BE$37)-MIN('07 (ind)'!BE$6:BE$37))))))</f>
        <v>52.033660589060304</v>
      </c>
      <c r="BF20" s="75">
        <f>IF('07 (ind)'!BF$1="si",100*(('07 (ind)'!BF19-MIN('07 (ind)'!BF$6:BF$37))/(MAX('07 (ind)'!BF$6:BF$37)-MIN('07 (ind)'!BF$6:BF$37))),ABS(-100+(100*(('07 (ind)'!BF19-MIN('07 (ind)'!BF$6:BF$37))/(MAX('07 (ind)'!BF$6:BF$37)-MIN('07 (ind)'!BF$6:BF$37))))))</f>
        <v>26.803973013702066</v>
      </c>
      <c r="BG20" s="75">
        <f>IF('07 (ind)'!BG$1="si",100*(('07 (ind)'!BG19-MIN('07 (ind)'!BG$6:BG$37))/(MAX('07 (ind)'!BG$6:BG$37)-MIN('07 (ind)'!BG$6:BG$37))),ABS(-100+(100*(('07 (ind)'!BG19-MIN('07 (ind)'!BG$6:BG$37))/(MAX('07 (ind)'!BG$6:BG$37)-MIN('07 (ind)'!BG$6:BG$37))))))</f>
        <v>41.878814554892607</v>
      </c>
      <c r="BH20" s="75">
        <f>IF('07 (ind)'!BH$1="si",100*(('07 (ind)'!BH19-MIN('07 (ind)'!BH$6:BH$37))/(MAX('07 (ind)'!BH$6:BH$37)-MIN('07 (ind)'!BH$6:BH$37))),ABS(-100+(100*(('07 (ind)'!BH19-MIN('07 (ind)'!BH$6:BH$37))/(MAX('07 (ind)'!BH$6:BH$37)-MIN('07 (ind)'!BH$6:BH$37))))))</f>
        <v>21.399075634063195</v>
      </c>
      <c r="BI20" s="75">
        <f>IF('07 (ind)'!BI$1="si",100*(('07 (ind)'!BI19-MIN('07 (ind)'!BI$6:BI$37))/(MAX('07 (ind)'!BI$6:BI$37)-MIN('07 (ind)'!BI$6:BI$37))),ABS(-100+(100*(('07 (ind)'!BI19-MIN('07 (ind)'!BI$6:BI$37))/(MAX('07 (ind)'!BI$6:BI$37)-MIN('07 (ind)'!BI$6:BI$37))))))</f>
        <v>94.397916138212736</v>
      </c>
      <c r="BJ20" s="75">
        <f>IF('07 (ind)'!BJ$1="si",100*(('07 (ind)'!BJ19-MIN('07 (ind)'!BJ$6:BJ$37))/(MAX('07 (ind)'!BJ$6:BJ$37)-MIN('07 (ind)'!BJ$6:BJ$37))),ABS(-100+(100*(('07 (ind)'!BJ19-MIN('07 (ind)'!BJ$6:BJ$37))/(MAX('07 (ind)'!BJ$6:BJ$37)-MIN('07 (ind)'!BJ$6:BJ$37))))))</f>
        <v>0.22354769655731493</v>
      </c>
      <c r="BK20" s="75">
        <f>IF('07 (ind)'!BK$1="si",100*(('07 (ind)'!BK19-MIN('07 (ind)'!BK$6:BK$37))/(MAX('07 (ind)'!BK$6:BK$37)-MIN('07 (ind)'!BK$6:BK$37))),ABS(-100+(100*(('07 (ind)'!BK19-MIN('07 (ind)'!BK$6:BK$37))/(MAX('07 (ind)'!BK$6:BK$37)-MIN('07 (ind)'!BK$6:BK$37))))))</f>
        <v>21.764296150728434</v>
      </c>
      <c r="BL20" s="75">
        <f>IF('07 (ind)'!BL$1="si",100*(('07 (ind)'!BL19-MIN('07 (ind)'!BL$6:BL$37))/(MAX('07 (ind)'!BL$6:BL$37)-MIN('07 (ind)'!BL$6:BL$37))),ABS(-100+(100*(('07 (ind)'!BL19-MIN('07 (ind)'!BL$6:BL$37))/(MAX('07 (ind)'!BL$6:BL$37)-MIN('07 (ind)'!BL$6:BL$37))))))</f>
        <v>80</v>
      </c>
      <c r="BM20" s="75">
        <f>IF('07 (ind)'!BM$1="si",100*(('07 (ind)'!BM19-MIN('07 (ind)'!BM$6:BM$37))/(MAX('07 (ind)'!BM$6:BM$37)-MIN('07 (ind)'!BM$6:BM$37))),ABS(-100+(100*(('07 (ind)'!BM19-MIN('07 (ind)'!BM$6:BM$37))/(MAX('07 (ind)'!BM$6:BM$37)-MIN('07 (ind)'!BM$6:BM$37))))))</f>
        <v>4.2056548904932001</v>
      </c>
      <c r="BN20" s="75">
        <f>IF('07 (ind)'!BN$1="si",100*(('07 (ind)'!BN19-MIN('07 (ind)'!BN$6:BN$37))/(MAX('07 (ind)'!BN$6:BN$37)-MIN('07 (ind)'!BN$6:BN$37))),ABS(-100+(100*(('07 (ind)'!BN19-MIN('07 (ind)'!BN$6:BN$37))/(MAX('07 (ind)'!BN$6:BN$37)-MIN('07 (ind)'!BN$6:BN$37))))))</f>
        <v>10.669192365532778</v>
      </c>
      <c r="BO20" s="75">
        <f>IF('07 (ind)'!BO$1="si",100*(('07 (ind)'!BO19-MIN('07 (ind)'!BO$6:BO$37))/(MAX('07 (ind)'!BO$6:BO$37)-MIN('07 (ind)'!BO$6:BO$37))),ABS(-100+(100*(('07 (ind)'!BO19-MIN('07 (ind)'!BO$6:BO$37))/(MAX('07 (ind)'!BO$6:BO$37)-MIN('07 (ind)'!BO$6:BO$37))))))</f>
        <v>13.467204202402508</v>
      </c>
      <c r="BP20" s="75">
        <f>IF('07 (ind)'!BP$1="si",100*(('07 (ind)'!BP19-MIN('07 (ind)'!BP$6:BP$37))/(MAX('07 (ind)'!BP$6:BP$37)-MIN('07 (ind)'!BP$6:BP$37))),ABS(-100+(100*(('07 (ind)'!BP19-MIN('07 (ind)'!BP$6:BP$37))/(MAX('07 (ind)'!BP$6:BP$37)-MIN('07 (ind)'!BP$6:BP$37))))))</f>
        <v>40.539606492104639</v>
      </c>
      <c r="BQ20" s="75">
        <f>IF('07 (ind)'!BQ$1="si",100*(('07 (ind)'!BQ19-MIN('07 (ind)'!BQ$6:BQ$37))/(MAX('07 (ind)'!BQ$6:BQ$37)-MIN('07 (ind)'!BQ$6:BQ$37))),ABS(-100+(100*(('07 (ind)'!BQ19-MIN('07 (ind)'!BQ$6:BQ$37))/(MAX('07 (ind)'!BQ$6:BQ$37)-MIN('07 (ind)'!BQ$6:BQ$37))))))</f>
        <v>37.247754442945585</v>
      </c>
      <c r="BR20" s="75">
        <f>IF('07 (ind)'!BR$1="si",100*(('07 (ind)'!BR19-MIN('07 (ind)'!BR$6:BR$37))/(MAX('07 (ind)'!BR$6:BR$37)-MIN('07 (ind)'!BR$6:BR$37))),ABS(-100+(100*(('07 (ind)'!BR19-MIN('07 (ind)'!BR$6:BR$37))/(MAX('07 (ind)'!BP$6:BP$37)-MIN('07 (ind)'!BR$6:BR$37))))))</f>
        <v>10.734452499046164</v>
      </c>
      <c r="BS20" s="75">
        <f>IF('07 (ind)'!BS$1="si",100*(('07 (ind)'!BS19-MIN('07 (ind)'!BS$6:BS$37))/(MAX('07 (ind)'!BS$6:BS$37)-MIN('07 (ind)'!BS$6:BS$37))),ABS(-100+(100*(('07 (ind)'!BS19-MIN('07 (ind)'!BS$6:BS$37))/(MAX('07 (ind)'!BQ$6:BQ$37)-MIN('07 (ind)'!BS$6:BS$37))))))</f>
        <v>64.839725542474099</v>
      </c>
      <c r="BT20" s="75">
        <f>IF('07 (ind)'!BT$1="si",100*(('07 (ind)'!BT19-MIN('07 (ind)'!BT$6:BT$37))/(MAX('07 (ind)'!BT$6:BT$37)-MIN('07 (ind)'!BT$6:BT$37))),ABS(-100+(100*(('07 (ind)'!BT19-MIN('07 (ind)'!BT$6:BT$37))/(MAX('07 (ind)'!BR$6:BR$37)-MIN('07 (ind)'!BT$6:BT$37))))))</f>
        <v>91.885368428895561</v>
      </c>
      <c r="BU20" s="75">
        <f>IF('07 (ind)'!BU$1="si",100*(('07 (ind)'!BU19-MIN('07 (ind)'!BU$6:BU$37))/(MAX('07 (ind)'!BU$6:BU$37)-MIN('07 (ind)'!BU$6:BU$37))),ABS(-100+(100*(('07 (ind)'!BU19-MIN('07 (ind)'!BU$6:BU$37))/(MAX('07 (ind)'!BU$6:BU$37)-MIN('07 (ind)'!BU$6:BU$37))))))</f>
        <v>6.2778272484416959</v>
      </c>
      <c r="BV20" s="75">
        <f>IF('07 (ind)'!BV$1="si",100*(('07 (ind)'!BV19-MIN('07 (ind)'!BV$6:BV$37))/(MAX('07 (ind)'!BV$6:BV$37)-MIN('07 (ind)'!BV$6:BV$37))),ABS(-100+(100*(('07 (ind)'!BV19-MIN('07 (ind)'!BV$6:BV$37))/(MAX('07 (ind)'!BV$6:BV$37)-MIN('07 (ind)'!BV$6:BV$37))))))</f>
        <v>61.473579756884156</v>
      </c>
      <c r="BW20" s="75">
        <f>IF('07 (ind)'!BW$1="si",100*(('07 (ind)'!BW19-MIN('07 (ind)'!BW$6:BW$37))/(MAX('07 (ind)'!BW$6:BW$37)-MIN('07 (ind)'!BW$6:BW$37))),ABS(-100+(100*(('07 (ind)'!BW19-MIN('07 (ind)'!BW$6:BW$37))/(MAX('07 (ind)'!BW$6:BW$37)-MIN('07 (ind)'!BW$6:BW$37))))))</f>
        <v>90.628691429321435</v>
      </c>
      <c r="BX20" s="75">
        <f>IF('07 (ind)'!BX$1="si",100*(('07 (ind)'!BX19-MIN('07 (ind)'!BX$6:BX$37))/(MAX('07 (ind)'!BX$6:BX$37)-MIN('07 (ind)'!BX$6:BX$37))),ABS(-100+(100*(('07 (ind)'!BX19-MIN('07 (ind)'!BX$6:BX$37))/(MAX('07 (ind)'!BX$6:BX$37)-MIN('07 (ind)'!BX$6:BX$37))))))</f>
        <v>30.29373958937488</v>
      </c>
      <c r="BY20" s="75">
        <f>IF('07 (ind)'!BY$1="si",100*(('07 (ind)'!BY19-MIN('07 (ind)'!BY$6:BY$37))/(MAX('07 (ind)'!BY$6:BY$37)-MIN('07 (ind)'!BY$6:BY$37))),ABS(-100+(100*(('07 (ind)'!BY19-MIN('07 (ind)'!BY$6:BY$37))/(MAX('07 (ind)'!BY$6:BY$37)-MIN('07 (ind)'!BY$6:BY$37))))))</f>
        <v>25.925564731500444</v>
      </c>
      <c r="BZ20" s="75">
        <f>IF('07 (ind)'!BZ$1="si",100*(('07 (ind)'!BZ19-MIN('07 (ind)'!BZ$6:BZ$37))/(MAX('07 (ind)'!BZ$6:BZ$37)-MIN('07 (ind)'!BZ$6:BZ$37))),ABS(-100+(100*(('07 (ind)'!BZ19-MIN('07 (ind)'!BZ$6:BZ$37))/(MAX('07 (ind)'!BZ$6:BZ$37)-MIN('07 (ind)'!BZ$6:BZ$37))))))</f>
        <v>91.415792031280859</v>
      </c>
      <c r="CA20" s="75">
        <f>IF('07 (ind)'!CA$1="si",100*(('07 (ind)'!CA19-MIN('07 (ind)'!CA$6:CA$37))/(MAX('07 (ind)'!CA$6:CA$37)-MIN('07 (ind)'!CA$6:CA$37))),ABS(-100+(100*(('07 (ind)'!CA19-MIN('07 (ind)'!CA$6:CA$37))/(MAX('07 (ind)'!CA$6:CA$37)-MIN('07 (ind)'!CA$6:CA$37))))))</f>
        <v>53.285156065801196</v>
      </c>
      <c r="CB20" s="75">
        <f>IF('07 (ind)'!CB$1="si",100*(('07 (ind)'!CB19-MIN('07 (ind)'!CB$6:CB$37))/(MAX('07 (ind)'!CB$6:CB$37)-MIN('07 (ind)'!CB$6:CB$37))),ABS(-100+(100*(('07 (ind)'!CB19-MIN('07 (ind)'!CB$6:CB$37))/(MAX('07 (ind)'!CB$6:CB$37)-MIN('07 (ind)'!CB$6:CB$37))))))</f>
        <v>63.694267515923563</v>
      </c>
      <c r="CC20" s="75">
        <f>IF('07 (ind)'!CC$1="si",100*(('07 (ind)'!CC19-MIN('07 (ind)'!CC$6:CC$37))/(MAX('07 (ind)'!CC$6:CC$37)-MIN('07 (ind)'!CC$6:CC$37))),ABS(-100+(100*(('07 (ind)'!CC19-MIN('07 (ind)'!CC$6:CC$37))/(MAX('07 (ind)'!CC$6:CC$37)-MIN('07 (ind)'!CC$6:CC$37))))))</f>
        <v>53.059764309966347</v>
      </c>
      <c r="CD20" s="75">
        <f>IF('07 (ind)'!CD$1="si",100*(('07 (ind)'!CD19-MIN('07 (ind)'!CD$6:CD$37))/(MAX('07 (ind)'!CD$6:CD$37)-MIN('07 (ind)'!CD$6:CD$37))),ABS(-100+(100*(('07 (ind)'!CD19-MIN('07 (ind)'!CD$6:CD$37))/(MAX('07 (ind)'!CD$6:CD$37)-MIN('07 (ind)'!CD$6:CD$37))))))</f>
        <v>24.36900475836125</v>
      </c>
      <c r="CE20" s="75">
        <f>IF('07 (ind)'!CE$1="si",100*(('07 (ind)'!CE19-MIN('07 (ind)'!CE$6:CE$37))/(MAX('07 (ind)'!CE$6:CE$37)-MIN('07 (ind)'!CE$6:CE$37))),ABS(-100+(100*(('07 (ind)'!CE19-MIN('07 (ind)'!CE$6:CE$37))/(MAX('07 (ind)'!CE$6:CE$37)-MIN('07 (ind)'!CE$6:CE$37))))))</f>
        <v>16.654083683066879</v>
      </c>
      <c r="CF20" s="75">
        <f>IF('07 (ind)'!CF$1="si",100*(('07 (ind)'!CF19-MIN('07 (ind)'!CF$6:CF$37))/(MAX('07 (ind)'!CF$6:CF$37)-MIN('07 (ind)'!CF$6:CF$37))),ABS(-100+(100*(('07 (ind)'!CF19-MIN('07 (ind)'!CF$6:CF$37))/(MAX('07 (ind)'!CF$6:CF$37)-MIN('07 (ind)'!CF$6:CF$37))))))</f>
        <v>36.379839685694584</v>
      </c>
      <c r="CG20" s="75">
        <f>IF('07 (ind)'!CG$1="si",100*(('07 (ind)'!CG19-MIN('07 (ind)'!CG$6:CG$37))/(MAX('07 (ind)'!CG$6:CG$37)-MIN('07 (ind)'!CG$6:CG$37))),ABS(-100+(100*(('07 (ind)'!CG19-MIN('07 (ind)'!CG$6:CG$37))/(MAX('07 (ind)'!CG$6:CG$37)-MIN('07 (ind)'!CG$6:CG$37))))))</f>
        <v>9.9378589487612192</v>
      </c>
      <c r="CH20" s="75">
        <f>IF('07 (ind)'!CH$1="si",100*(('07 (ind)'!CH19-MIN('07 (ind)'!CH$6:CH$37))/(MAX('07 (ind)'!CH$6:CH$37)-MIN('07 (ind)'!CH$6:CH$37))),ABS(-100+(100*(('07 (ind)'!CH19-MIN('07 (ind)'!CH$6:CH$37))/(MAX('07 (ind)'!CH$6:CH$37)-MIN('07 (ind)'!CH$6:CH$37))))))</f>
        <v>22.595361152504143</v>
      </c>
      <c r="CI20" s="75">
        <f>IF('07 (ind)'!CI$1="si",100*(('07 (ind)'!CI19-MIN('07 (ind)'!CI$6:CI$37))/(MAX('07 (ind)'!CI$6:CI$37)-MIN('07 (ind)'!CI$6:CI$37))),ABS(-100+(100*(('07 (ind)'!CI19-MIN('07 (ind)'!CI$6:CI$37))/(MAX('07 (ind)'!CI$6:CI$37)-MIN('07 (ind)'!CI$6:CI$37))))))</f>
        <v>54.166630362637761</v>
      </c>
      <c r="CJ20" s="75">
        <f>IF('07 (ind)'!CJ$1="si",100*(('07 (ind)'!CJ19-MIN('07 (ind)'!CJ$6:CJ$37))/(MAX('07 (ind)'!CJ$6:CJ$37)-MIN('07 (ind)'!CJ$6:CJ$37))),ABS(-100+(100*(('07 (ind)'!CJ19-MIN('07 (ind)'!CJ$6:CJ$37))/(MAX('07 (ind)'!CJ$6:CJ$37)-MIN('07 (ind)'!CJ$6:CJ$37))))))</f>
        <v>43.604828595401379</v>
      </c>
      <c r="CK20" s="75">
        <f>IF('07 (ind)'!CK$1="si",100*(('07 (ind)'!CK19-MIN('07 (ind)'!CK$6:CK$37))/(MAX('07 (ind)'!CK$6:CK$37)-MIN('07 (ind)'!CK$6:CK$37))),ABS(-100+(100*(('07 (ind)'!CK19-MIN('07 (ind)'!CK$6:CK$37))/(MAX('07 (ind)'!CK$6:CK$37)-MIN('07 (ind)'!CK$6:CK$37))))))</f>
        <v>49.643465253507323</v>
      </c>
      <c r="CL20" s="75">
        <f>IF('07 (ind)'!CL$1="si",100*(('07 (ind)'!CL19-MIN('07 (ind)'!CL$6:CL$37))/(MAX('07 (ind)'!CL$6:CL$37)-MIN('07 (ind)'!CL$6:CL$37))),ABS(-100+(100*(('07 (ind)'!CL19-MIN('07 (ind)'!CL$6:CL$37))/(MAX('07 (ind)'!CL$6:CL$37)-MIN('07 (ind)'!CL$6:CL$37))))))</f>
        <v>11.943660771131217</v>
      </c>
      <c r="CM20" s="75">
        <f>IF('07 (ind)'!CM$1="si",100*(('07 (ind)'!CM19-MIN('07 (ind)'!CM$6:CM$37))/(MAX('07 (ind)'!CM$6:CM$37)-MIN('07 (ind)'!CM$6:CM$37))),ABS(-100+(100*(('07 (ind)'!CM19-MIN('07 (ind)'!CM$6:CM$37))/(MAX('07 (ind)'!CM$6:CM$37)-MIN('07 (ind)'!CM$6:CM$37))))))</f>
        <v>13.871515425246663</v>
      </c>
    </row>
    <row r="21" spans="1:91">
      <c r="A21" s="18" t="s">
        <v>150</v>
      </c>
      <c r="B21" s="87">
        <f>IF('07 (ind)'!B$1="si",100*(('07 (ind)'!B20-MIN('07 (ind)'!B$6:B$37))/(MAX('07 (ind)'!B$6:B$37)-MIN('07 (ind)'!B$6:B$37))),ABS(-100+(100*(('07 (ind)'!B20-MIN('07 (ind)'!B$6:B$37))/(MAX('07 (ind)'!B$6:B$37)-MIN('07 (ind)'!B$6:B$37))))))</f>
        <v>34.402588635444779</v>
      </c>
      <c r="C21" s="87">
        <f>IF('07 (ind)'!C$1="si",100*(('07 (ind)'!C20-MIN('07 (ind)'!C$6:C$37))/(MAX('07 (ind)'!C$6:C$37)-MIN('07 (ind)'!C$6:C$37))),ABS(-100+(100*(('07 (ind)'!C20-MIN('07 (ind)'!C$6:C$37))/(MAX('07 (ind)'!C$6:C$37)-MIN('07 (ind)'!C$6:C$37))))))</f>
        <v>41.39718507563699</v>
      </c>
      <c r="D21" s="87">
        <f>IF('07 (ind)'!D$1="si",100*(('07 (ind)'!D20-MIN('07 (ind)'!D$6:D$37))/(MAX('07 (ind)'!D$6:D$37)-MIN('07 (ind)'!D$6:D$37))),ABS(-100+(100*(('07 (ind)'!D20-MIN('07 (ind)'!D$6:D$37))/(MAX('07 (ind)'!D$6:D$37)-MIN('07 (ind)'!D$6:D$37))))))</f>
        <v>63.52103837026565</v>
      </c>
      <c r="E21" s="87">
        <f>IF('07 (ind)'!E$1="si",100*(('07 (ind)'!E20-MIN('07 (ind)'!E$6:E$37))/(MAX('07 (ind)'!E$6:E$37)-MIN('07 (ind)'!E$6:E$37))),ABS(-100+(100*(('07 (ind)'!E20-MIN('07 (ind)'!E$6:E$37))/(MAX('07 (ind)'!E$6:E$37)-MIN('07 (ind)'!E$6:E$37))))))</f>
        <v>15.288709852394177</v>
      </c>
      <c r="F21" s="87">
        <f>IF('07 (ind)'!F$1="si",100*(('07 (ind)'!F20-MIN('07 (ind)'!F$6:F$37))/(MAX('07 (ind)'!F$6:F$37)-MIN('07 (ind)'!F$6:F$37))),ABS(-100+(100*(('07 (ind)'!F20-MIN('07 (ind)'!F$6:F$37))/(MAX('07 (ind)'!F$6:F$37)-MIN('07 (ind)'!F$6:F$37))))))</f>
        <v>81.249999999999972</v>
      </c>
      <c r="G21" s="87">
        <f>IF('07 (ind)'!G$1="si",100*(('07 (ind)'!G20-MIN('07 (ind)'!G$6:G$37))/(MAX('07 (ind)'!G$6:G$37)-MIN('07 (ind)'!G$6:G$37))),ABS(-100+(100*(('07 (ind)'!G20-MIN('07 (ind)'!G$6:G$37))/(MAX('07 (ind)'!G$6:G$37)-MIN('07 (ind)'!G$6:G$37))))))</f>
        <v>89.200000000000017</v>
      </c>
      <c r="H21" s="87">
        <f>IF('07 (ind)'!H$1="si",100*(('07 (ind)'!H20-MIN('07 (ind)'!H$6:H$37))/(MAX('07 (ind)'!H$6:H$37)-MIN('07 (ind)'!H$6:H$37))),ABS(-100+(100*(('07 (ind)'!H20-MIN('07 (ind)'!H$6:H$37))/(MAX('07 (ind)'!H$6:H$37)-MIN('07 (ind)'!H$6:H$37))))))</f>
        <v>100</v>
      </c>
      <c r="I21" s="87">
        <f>IF('07 (ind)'!I$1="si",100*(('07 (ind)'!I20-MIN('07 (ind)'!I$6:I$37))/(MAX('07 (ind)'!I$6:I$37)-MIN('07 (ind)'!I$6:I$37))),ABS(-100+(100*(('07 (ind)'!I20-MIN('07 (ind)'!I$6:I$37))/(MAX('07 (ind)'!I$6:I$37)-MIN('07 (ind)'!I$6:I$37))))))</f>
        <v>73.550212164073542</v>
      </c>
      <c r="J21" s="87">
        <f>IF('07 (ind)'!J$1="si",100*(('07 (ind)'!J20-MIN('07 (ind)'!J$6:J$37))/(MAX('07 (ind)'!J$6:J$37)-MIN('07 (ind)'!J$6:J$37))),ABS(-100+(100*(('07 (ind)'!J20-MIN('07 (ind)'!J$6:J$37))/(MAX('07 (ind)'!J$6:J$37)-MIN('07 (ind)'!J$6:J$37))))))</f>
        <v>63.291139240506347</v>
      </c>
      <c r="K21" s="87">
        <f>IF('07 (ind)'!K$1="si",100*(('07 (ind)'!K20-MIN('07 (ind)'!K$6:K$37))/(MAX('07 (ind)'!K$6:K$37)-MIN('07 (ind)'!K$6:K$37))),ABS(-100+(100*(('07 (ind)'!K20-MIN('07 (ind)'!K$6:K$37))/(MAX('07 (ind)'!K$6:K$37)-MIN('07 (ind)'!K$6:K$37))))))</f>
        <v>0.82642252786278703</v>
      </c>
      <c r="L21" s="87">
        <f>IF('07 (ind)'!L$1="si",100*(('07 (ind)'!L20-MIN('07 (ind)'!L$6:L$37))/(MAX('07 (ind)'!L$6:L$37)-MIN('07 (ind)'!L$6:L$37))),ABS(-100+(100*(('07 (ind)'!L20-MIN('07 (ind)'!L$6:L$37))/(MAX('07 (ind)'!L$6:L$37)-MIN('07 (ind)'!L$6:L$37))))))</f>
        <v>71.190976918945708</v>
      </c>
      <c r="M21" s="87">
        <f>IF('07 (ind)'!M$1="si",100*(('07 (ind)'!M20-MIN('07 (ind)'!M$6:M$37))/(MAX('07 (ind)'!M$6:M$37)-MIN('07 (ind)'!M$6:M$37))),ABS(-100+(100*(('07 (ind)'!M20-MIN('07 (ind)'!M$6:M$37))/(MAX('07 (ind)'!M$6:M$37)-MIN('07 (ind)'!M$6:M$37))))))</f>
        <v>20.523209039130489</v>
      </c>
      <c r="N21" s="87">
        <f>IF('07 (ind)'!N$1="si",100*(('07 (ind)'!N20-MIN('07 (ind)'!N$6:N$37))/(MAX('07 (ind)'!N$6:N$37)-MIN('07 (ind)'!N$6:N$37))),ABS(-100+(100*(('07 (ind)'!N20-MIN('07 (ind)'!N$6:N$37))/(MAX('07 (ind)'!N$6:N$37)-MIN('07 (ind)'!N$6:N$37))))))</f>
        <v>47.021930436118161</v>
      </c>
      <c r="O21" s="87">
        <f>IF('07 (ind)'!O$1="si",100*(('07 (ind)'!O20-MIN('07 (ind)'!O$6:O$37))/(MAX('07 (ind)'!O$6:O$37)-MIN('07 (ind)'!O$6:O$37))),ABS(-100+(100*(('07 (ind)'!O20-MIN('07 (ind)'!O$6:O$37))/(MAX('07 (ind)'!O$6:O$37)-MIN('07 (ind)'!O$6:O$37))))))</f>
        <v>83.07692307692308</v>
      </c>
      <c r="P21" s="87">
        <f>IF('07 (ind)'!P$1="si",100*(('07 (ind)'!P20-MIN('07 (ind)'!P$6:P$37))/(MAX('07 (ind)'!P$6:P$37)-MIN('07 (ind)'!P$6:P$37))),ABS(-100+(100*(('07 (ind)'!P20-MIN('07 (ind)'!P$6:P$37))/(MAX('07 (ind)'!P$6:P$37)-MIN('07 (ind)'!P$6:P$37))))))</f>
        <v>17.005724077240878</v>
      </c>
      <c r="Q21" s="87">
        <f>IF('07 (ind)'!Q$1="si",100*(('07 (ind)'!Q20-MIN('07 (ind)'!Q$6:Q$37))/(MAX('07 (ind)'!Q$6:Q$37)-MIN('07 (ind)'!Q$6:Q$37))),ABS(-100+(100*(('07 (ind)'!Q20-MIN('07 (ind)'!Q$6:Q$37))/(MAX('07 (ind)'!Q$6:Q$37)-MIN('07 (ind)'!Q$6:Q$37))))))</f>
        <v>4.208652080721782</v>
      </c>
      <c r="R21" s="87">
        <f>IF('07 (ind)'!R$1="si",100*(('07 (ind)'!R20-MIN('07 (ind)'!R$6:R$37))/(MAX('07 (ind)'!R$6:R$37)-MIN('07 (ind)'!R$6:R$37))),ABS(-100+(100*(('07 (ind)'!R20-MIN('07 (ind)'!R$6:R$37))/(MAX('07 (ind)'!R$6:R$37)-MIN('07 (ind)'!R$6:R$37))))))</f>
        <v>2.1520105824698592</v>
      </c>
      <c r="S21" s="75">
        <f>ABS(ABS(('07 (ind)'!S20-((MAX('07 (ind)'!S$6:S$37)+MIN('07 (ind)'!S$6:S$37))/2))/(((MAX('07 (ind)'!S$6:S$37)+MIN('07 (ind)'!S$6:S$37))/2)-MAX('07 (ind)'!S$6:S$37))*100)-100)</f>
        <v>0</v>
      </c>
      <c r="T21" s="75">
        <f>IF('07 (ind)'!T$1="si",100*(('07 (ind)'!T20-MIN('07 (ind)'!T$6:T$37))/(MAX('07 (ind)'!T$6:T$37)-MIN('07 (ind)'!T$6:T$37))),ABS(-100+(100*(('07 (ind)'!T20-MIN('07 (ind)'!T$6:T$37))/(MAX('07 (ind)'!T$6:T$37)-MIN('07 (ind)'!T$6:T$37))))))</f>
        <v>41.032277710109618</v>
      </c>
      <c r="U21" s="75">
        <f>IF('07 (ind)'!U$1="si",100*(('07 (ind)'!U20-MIN('07 (ind)'!U$6:U$37))/(MAX('07 (ind)'!U$6:U$37)-MIN('07 (ind)'!U$6:U$37))),ABS(-100+(100*(('07 (ind)'!U20-MIN('07 (ind)'!U$6:U$37))/(MAX('07 (ind)'!U$6:U$37)-MIN('07 (ind)'!U$6:U$37))))))</f>
        <v>20</v>
      </c>
      <c r="V21" s="75">
        <f>IF('07 (ind)'!V$1="si",100*(('07 (ind)'!V20-MIN('07 (ind)'!V$6:V$37))/(MAX('07 (ind)'!V$6:V$37)-MIN('07 (ind)'!V$6:V$37))),ABS(-100+(100*(('07 (ind)'!V20-MIN('07 (ind)'!V$6:V$37))/(MAX('07 (ind)'!V$6:V$37)-MIN('07 (ind)'!V$6:V$37))))))</f>
        <v>100</v>
      </c>
      <c r="W21" s="75">
        <f>IF('07 (ind)'!W$1="si",100*(('07 (ind)'!W20-MIN('07 (ind)'!W$6:W$37))/(MAX('07 (ind)'!W$6:W$37)-MIN('07 (ind)'!W$6:W$37))),ABS(-100+(100*(('07 (ind)'!W20-MIN('07 (ind)'!W$6:W$37))/(MAX('07 (ind)'!W$6:W$37)-MIN('07 (ind)'!W$6:W$37))))))</f>
        <v>56.969099930027213</v>
      </c>
      <c r="X21" s="75">
        <f>IF('07 (ind)'!X$1="si",100*(('07 (ind)'!X20-MIN('07 (ind)'!X$6:X$37))/(MAX('07 (ind)'!X$6:X$37)-MIN('07 (ind)'!X$6:X$37))),ABS(-100+(100*(('07 (ind)'!X20-MIN('07 (ind)'!X$6:X$37))/(MAX('07 (ind)'!X$6:X$37)-MIN('07 (ind)'!X$6:X$37))))))</f>
        <v>76.788799612371434</v>
      </c>
      <c r="Y21" s="75">
        <f>IF('07 (ind)'!Y$1="si",100*(('07 (ind)'!Y20-MIN('07 (ind)'!Y$6:Y$37))/(MAX('07 (ind)'!Y$6:Y$37)-MIN('07 (ind)'!Y$6:Y$37))),ABS(-100+(100*(('07 (ind)'!Y20-MIN('07 (ind)'!Y$6:Y$37))/(MAX('07 (ind)'!Y$6:Y$37)-MIN('07 (ind)'!Y$6:Y$37))))))</f>
        <v>67.760872169641786</v>
      </c>
      <c r="Z21" s="75">
        <f>IF('07 (ind)'!Z$1="si",100*(('07 (ind)'!Z20-MIN('07 (ind)'!Z$6:Z$37))/(MAX('07 (ind)'!Z$6:Z$37)-MIN('07 (ind)'!Z$6:Z$37))),ABS(-100+(100*(('07 (ind)'!Z20-MIN('07 (ind)'!Z$6:Z$37))/(MAX('07 (ind)'!Z$6:Z$37)-MIN('07 (ind)'!Z$6:Z$37))))))</f>
        <v>57.402847974202039</v>
      </c>
      <c r="AA21" s="75">
        <f>IF('07 (ind)'!AA$1="si",100*(('07 (ind)'!AA20-MIN('07 (ind)'!AA$6:AA$37))/(MAX('07 (ind)'!AA$6:AA$37)-MIN('07 (ind)'!AA$6:AA$37))),ABS(-100+(100*(('07 (ind)'!AA20-MIN('07 (ind)'!AA$6:AA$37))/(MAX('07 (ind)'!AA$6:AA$37)-MIN('07 (ind)'!AA$6:AA$37))))))</f>
        <v>44.067224399819018</v>
      </c>
      <c r="AB21" s="75">
        <f>IF('07 (ind)'!AB$1="si",100*(('07 (ind)'!AB20-MIN('07 (ind)'!AB$6:AB$37))/(MAX('07 (ind)'!AB$6:AB$37)-MIN('07 (ind)'!AB$6:AB$37))),ABS(-100+(100*(('07 (ind)'!AB20-MIN('07 (ind)'!AB$6:AB$37))/(MAX('07 (ind)'!AB$6:AB$37)-MIN('07 (ind)'!AB$6:AB$37))))))</f>
        <v>0</v>
      </c>
      <c r="AC21" s="75">
        <f>IF('07 (ind)'!AC$1="si",100*(('07 (ind)'!AC20-MIN('07 (ind)'!AC$6:AC$37))/(MAX('07 (ind)'!AC$6:AC$37)-MIN('07 (ind)'!AC$6:AC$37))),ABS(-100+(100*(('07 (ind)'!AC20-MIN('07 (ind)'!AC$6:AC$37))/(MAX('07 (ind)'!AC$6:AC$37)-MIN('07 (ind)'!AC$6:AC$37))))))</f>
        <v>80.235075007817983</v>
      </c>
      <c r="AD21" s="75">
        <f>IF('07 (ind)'!AD$1="si",100*(('07 (ind)'!AD20-MIN('07 (ind)'!AD$6:AD$37))/(MAX('07 (ind)'!AD$6:AD$37)-MIN('07 (ind)'!AD$6:AD$37))),ABS(-100+(100*(('07 (ind)'!AD20-MIN('07 (ind)'!AD$6:AD$37))/(MAX('07 (ind)'!AD$6:AD$37)-MIN('07 (ind)'!AD$6:AD$37))))))</f>
        <v>54.368630756157735</v>
      </c>
      <c r="AE21" s="75">
        <f>IF('07 (ind)'!AE$1="si",100*(('07 (ind)'!AE20-MIN('07 (ind)'!AE$6:AE$37))/(MAX('07 (ind)'!AE$6:AE$37)-MIN('07 (ind)'!AE$6:AE$37))),ABS(-100+(100*(('07 (ind)'!AE20-MIN('07 (ind)'!AE$6:AE$37))/(MAX('07 (ind)'!AE$6:AE$37)-MIN('07 (ind)'!AE$6:AE$37))))))</f>
        <v>40.179339010252541</v>
      </c>
      <c r="AF21" s="75">
        <f>IF('07 (ind)'!AF$1="si",100*(('07 (ind)'!AF20-MIN('07 (ind)'!AF$6:AF$37))/(MAX('07 (ind)'!AF$6:AF$37)-MIN('07 (ind)'!AF$6:AF$37))),ABS(-100+(100*(('07 (ind)'!AF20-MIN('07 (ind)'!AF$6:AF$37))/(MAX('07 (ind)'!AF$6:AF$37)-MIN('07 (ind)'!AF$6:AF$37))))))</f>
        <v>76.022366317888952</v>
      </c>
      <c r="AG21" s="75">
        <f>IF('07 (ind)'!AG$1="si",100*(('07 (ind)'!AG20-MIN('07 (ind)'!AG$6:AG$37))/(MAX('07 (ind)'!AG$6:AG$37)-MIN('07 (ind)'!AG$6:AG$37))),ABS(-100+(100*(('07 (ind)'!AG20-MIN('07 (ind)'!AG$6:AG$37))/(MAX('07 (ind)'!AG$6:AG$37)-MIN('07 (ind)'!AG$6:AG$37))))))</f>
        <v>68.224299065420553</v>
      </c>
      <c r="AH21" s="75">
        <f>IF('07 (ind)'!AH$1="si",100*(('07 (ind)'!AH20-MIN('07 (ind)'!AH$6:AH$37))/(MAX('07 (ind)'!AH$6:AH$37)-MIN('07 (ind)'!AH$6:AH$37))),ABS(-100+(100*(('07 (ind)'!AH20-MIN('07 (ind)'!AH$6:AH$37))/(MAX('07 (ind)'!AH$6:AH$37)-MIN('07 (ind)'!AH$6:AH$37))))))</f>
        <v>34.33734939759033</v>
      </c>
      <c r="AI21" s="75">
        <f>IF('07 (ind)'!AI$1="si",100*(('07 (ind)'!AI20-MIN('07 (ind)'!AI$6:AI$37))/(MAX('07 (ind)'!AI$6:AI$37)-MIN('07 (ind)'!AI$6:AI$37))),ABS(-100+(100*(('07 (ind)'!AI20-MIN('07 (ind)'!AI$6:AI$37))/(MAX('07 (ind)'!AI$6:AI$37)-MIN('07 (ind)'!AI$6:AI$37))))))</f>
        <v>100</v>
      </c>
      <c r="AJ21" s="75">
        <f>IF('07 (ind)'!AJ$1="si",100*(('07 (ind)'!AJ20-MIN('07 (ind)'!AJ$6:AJ$37))/(MAX('07 (ind)'!AJ$6:AJ$37)-MIN('07 (ind)'!AJ$6:AJ$37))),ABS(-100+(100*(('07 (ind)'!AJ20-MIN('07 (ind)'!AJ$6:AJ$37))/(MAX('07 (ind)'!AJ$6:AJ$37)-MIN('07 (ind)'!AJ$6:AJ$37))))))</f>
        <v>52.95352549385197</v>
      </c>
      <c r="AK21" s="75">
        <f>IF('07 (ind)'!AK$1="si",100*(('07 (ind)'!AK20-MIN('07 (ind)'!AK$6:AK$37))/(MAX('07 (ind)'!AK$6:AK$37)-MIN('07 (ind)'!AK$6:AK$37))),ABS(-100+(100*(('07 (ind)'!AK20-MIN('07 (ind)'!AK$6:AK$37))/(MAX('07 (ind)'!AK$6:AK$37)-MIN('07 (ind)'!AK$6:AK$37))))))</f>
        <v>2.6569581671318279</v>
      </c>
      <c r="AL21" s="75">
        <f>IF('07 (ind)'!AL$1="si",100*(('07 (ind)'!AL20-MIN('07 (ind)'!AL$6:AL$37))/(MAX('07 (ind)'!AL$6:AL$37)-MIN('07 (ind)'!AL$6:AL$37))),ABS(-100+(100*(('07 (ind)'!AL20-MIN('07 (ind)'!AL$6:AL$37))/(MAX('07 (ind)'!AL$6:AL$37)-MIN('07 (ind)'!AL$6:AL$37))))))</f>
        <v>41.965925639164603</v>
      </c>
      <c r="AM21" s="75">
        <f>IF('07 (ind)'!AM$1="si",100*(('07 (ind)'!AM20-MIN('07 (ind)'!AM$6:AM$37))/(MAX('07 (ind)'!AM$6:AM$37)-MIN('07 (ind)'!AM$6:AM$37))),ABS(-100+(100*(('07 (ind)'!AM20-MIN('07 (ind)'!AM$6:AM$37))/(MAX('07 (ind)'!AM$6:AM$37)-MIN('07 (ind)'!AM$6:AM$37))))))</f>
        <v>0</v>
      </c>
      <c r="AN21" s="75">
        <f>IF('07 (ind)'!AN$1="si",100*(('07 (ind)'!AN20-MIN('07 (ind)'!AN$6:AN$37))/(MAX('07 (ind)'!AN$6:AN$37)-MIN('07 (ind)'!AN$6:AN$37))),ABS(-100+(100*(('07 (ind)'!AN20-MIN('07 (ind)'!AN$6:AN$37))/(MAX('07 (ind)'!AN$6:AN$37)-MIN('07 (ind)'!AN$6:AN$37))))))</f>
        <v>69.503379357556682</v>
      </c>
      <c r="AO21" s="75">
        <f>IF('07 (ind)'!AO$1="si",100*(('07 (ind)'!AO20-MIN('07 (ind)'!AO$6:AO$37))/(MAX('07 (ind)'!AO$6:AO$37)-MIN('07 (ind)'!AO$6:AO$37))),ABS(-100+(100*(('07 (ind)'!AO20-MIN('07 (ind)'!AO$6:AO$37))/(MAX('07 (ind)'!AO$6:AO$37)-MIN('07 (ind)'!AO$6:AO$37))))))</f>
        <v>76.27098668663767</v>
      </c>
      <c r="AP21" s="75">
        <f>IF('07 (ind)'!AP$1="si",100*(('07 (ind)'!AP20-MIN('07 (ind)'!AP$6:AP$37))/(MAX('07 (ind)'!AP$6:AP$37)-MIN('07 (ind)'!AP$6:AP$37))),ABS(-100+(100*(('07 (ind)'!AP20-MIN('07 (ind)'!AP$6:AP$37))/(MAX('07 (ind)'!AP$6:AP$37)-MIN('07 (ind)'!AP$6:AP$37))))))</f>
        <v>23.557237464522245</v>
      </c>
      <c r="AQ21" s="75">
        <f>IF('07 (ind)'!AQ$1="si",100*(('07 (ind)'!AQ20-MIN('07 (ind)'!AQ$6:AQ$37))/(MAX('07 (ind)'!AQ$6:AQ$37)-MIN('07 (ind)'!AQ$6:AQ$37))),ABS(-100+(100*(('07 (ind)'!AQ20-MIN('07 (ind)'!AQ$6:AQ$37))/(MAX('07 (ind)'!AQ$6:AQ$37)-MIN('07 (ind)'!AQ$6:AQ$37))))))</f>
        <v>5.4196563962265323</v>
      </c>
      <c r="AR21" s="75">
        <f>IF('07 (ind)'!AR$1="si",100*(('07 (ind)'!AR20-MIN('07 (ind)'!AR$6:AR$37))/(MAX('07 (ind)'!AR$6:AR$37)-MIN('07 (ind)'!AR$6:AR$37))),ABS(-100+(100*(('07 (ind)'!AR20-MIN('07 (ind)'!AR$6:AR$37))/(MAX('07 (ind)'!AR$6:AR$37)-MIN('07 (ind)'!AR$6:AR$37))))))</f>
        <v>38.462814311014689</v>
      </c>
      <c r="AS21" s="75">
        <f>IF('07 (ind)'!AS$1="si",100*(('07 (ind)'!AS20-MIN('07 (ind)'!AS$6:AS$37))/(MAX('07 (ind)'!AS$6:AS$37)-MIN('07 (ind)'!AS$6:AS$37))),ABS(-100+(100*(('07 (ind)'!AS20-MIN('07 (ind)'!AS$6:AS$37))/(MAX('07 (ind)'!AS$6:AS$37)-MIN('07 (ind)'!AS$6:AS$37))))))</f>
        <v>50.689655172413786</v>
      </c>
      <c r="AT21" s="75">
        <f>IF('07 (ind)'!AT$1="si",100*(('07 (ind)'!AT20-MIN('07 (ind)'!AT$6:AT$37))/(MAX('07 (ind)'!AT$6:AT$37)-MIN('07 (ind)'!AT$6:AT$37))),ABS(-100+(100*(('07 (ind)'!AT20-MIN('07 (ind)'!AT$6:AT$37))/(MAX('07 (ind)'!AT$6:AT$37)-MIN('07 (ind)'!AT$6:AT$37))))))</f>
        <v>0</v>
      </c>
      <c r="AU21" s="75">
        <f>IF('07 (ind)'!AU$1="si",100*(('07 (ind)'!AU20-MIN('07 (ind)'!AU$6:AU$37))/(MAX('07 (ind)'!AU$6:AU$37)-MIN('07 (ind)'!AU$6:AU$37))),ABS(-100+(100*(('07 (ind)'!AU20-MIN('07 (ind)'!AU$6:AU$37))/(MAX('07 (ind)'!AU$6:AU$37)-MIN('07 (ind)'!AU$6:AU$37))))))</f>
        <v>7.2664359861591752</v>
      </c>
      <c r="AV21" s="75">
        <f>IF('07 (ind)'!AV$1="si",100*(('07 (ind)'!AV20-MIN('07 (ind)'!AV$6:AV$37))/(MAX('07 (ind)'!AV$6:AV$37)-MIN('07 (ind)'!AV$6:AV$37))),ABS(-100+(100*(('07 (ind)'!AV20-MIN('07 (ind)'!AV$6:AV$37))/(MAX('07 (ind)'!AV$6:AV$37)-MIN('07 (ind)'!AV$6:AV$37))))))</f>
        <v>84.055459272097053</v>
      </c>
      <c r="AW21" s="75">
        <f>IF('07 (ind)'!AW$1="si",100*(('07 (ind)'!AW20-MIN('07 (ind)'!AW$6:AW$37))/(MAX('07 (ind)'!AW$6:AW$37)-MIN('07 (ind)'!AW$6:AW$37))),ABS(-100+(100*(('07 (ind)'!AW20-MIN('07 (ind)'!AW$6:AW$37))/(MAX('07 (ind)'!AW$6:AW$37)-MIN('07 (ind)'!AW$6:AW$37))))))</f>
        <v>41.36460554371002</v>
      </c>
      <c r="AX21" s="75">
        <f>IF('07 (ind)'!AX$1="si",100*(('07 (ind)'!AX20-MIN('07 (ind)'!AX$6:AX$37))/(MAX('07 (ind)'!AX$6:AX$37)-MIN('07 (ind)'!AX$6:AX$37))),ABS(-100+(100*(('07 (ind)'!AX20-MIN('07 (ind)'!AX$6:AX$37))/(MAX('07 (ind)'!AX$6:AX$37)-MIN('07 (ind)'!AX$6:AX$37))))))</f>
        <v>24.045327510483865</v>
      </c>
      <c r="AY21" s="75">
        <f>IF('07 (ind)'!AY$1="si",100*(('07 (ind)'!AY20-MIN('07 (ind)'!AY$6:AY$37))/(MAX('07 (ind)'!AY$6:AY$37)-MIN('07 (ind)'!AY$6:AY$37))),ABS(-100+(100*(('07 (ind)'!AY20-MIN('07 (ind)'!AY$6:AY$37))/(MAX('07 (ind)'!AY$6:AY$37)-MIN('07 (ind)'!AY$6:AY$37))))))</f>
        <v>57.469077069457683</v>
      </c>
      <c r="AZ21" s="75">
        <f>IF('07 (ind)'!AZ$1="si",100*(('07 (ind)'!AZ20-MIN('07 (ind)'!AZ$6:AZ$37))/(MAX('07 (ind)'!AZ$6:AZ$37)-MIN('07 (ind)'!AZ$6:AZ$37))),ABS(-100+(100*(('07 (ind)'!AZ20-MIN('07 (ind)'!AZ$6:AZ$37))/(MAX('07 (ind)'!AZ$6:AZ$37)-MIN('07 (ind)'!AZ$6:AZ$37))))))</f>
        <v>56.63168477679833</v>
      </c>
      <c r="BA21" s="75">
        <f>IF('07 (ind)'!BA$1="si",100*(('07 (ind)'!BA20-MIN('07 (ind)'!BA$6:BA$37))/(MAX('07 (ind)'!BA$6:BA$37)-MIN('07 (ind)'!BA$6:BA$37))),ABS(-100+(100*(('07 (ind)'!BA20-MIN('07 (ind)'!BA$6:BA$37))/(MAX('07 (ind)'!BA$6:BA$37)-MIN('07 (ind)'!BA$6:BA$37))))))</f>
        <v>44.120153649811265</v>
      </c>
      <c r="BB21" s="75">
        <f>IF('07 (ind)'!BB$1="si",100*(('07 (ind)'!BB20-MIN('07 (ind)'!BB$6:BB$37))/(MAX('07 (ind)'!BB$6:BB$37)-MIN('07 (ind)'!BB$6:BB$37))),ABS(-100+(100*(('07 (ind)'!BB20-MIN('07 (ind)'!BB$6:BB$37))/(MAX('07 (ind)'!BB$6:BB$37)-MIN('07 (ind)'!BB$6:BB$37))))))</f>
        <v>3.0284233484539032</v>
      </c>
      <c r="BC21" s="75">
        <f>IF('07 (ind)'!BC$1="si",100*(('07 (ind)'!BC20-MIN('07 (ind)'!BC$6:BC$37))/(MAX('07 (ind)'!BC$6:BC$37)-MIN('07 (ind)'!BC$6:BC$37))),ABS(-100+(100*(('07 (ind)'!BC20-MIN('07 (ind)'!BC$6:BC$37))/(MAX('07 (ind)'!BC$6:BC$37)-MIN('07 (ind)'!BC$6:BC$37))))))</f>
        <v>12.420567115874555</v>
      </c>
      <c r="BD21" s="75">
        <f>IF('07 (ind)'!BD$1="si",100*(('07 (ind)'!BD20-MIN('07 (ind)'!BD$6:BD$37))/(MAX('07 (ind)'!BD$6:BD$37)-MIN('07 (ind)'!BD$6:BD$37))),ABS(-100+(100*(('07 (ind)'!BD20-MIN('07 (ind)'!BD$6:BD$37))/(MAX('07 (ind)'!BD$6:BD$37)-MIN('07 (ind)'!BD$6:BD$37))))))</f>
        <v>28.32983712257079</v>
      </c>
      <c r="BE21" s="75">
        <f>IF('07 (ind)'!BE$1="si",100*(('07 (ind)'!BE20-MIN('07 (ind)'!BE$6:BE$37))/(MAX('07 (ind)'!BE$6:BE$37)-MIN('07 (ind)'!BE$6:BE$37))),ABS(-100+(100*(('07 (ind)'!BE20-MIN('07 (ind)'!BE$6:BE$37))/(MAX('07 (ind)'!BE$6:BE$37)-MIN('07 (ind)'!BE$6:BE$37))))))</f>
        <v>32.538569424964933</v>
      </c>
      <c r="BF21" s="75">
        <f>IF('07 (ind)'!BF$1="si",100*(('07 (ind)'!BF20-MIN('07 (ind)'!BF$6:BF$37))/(MAX('07 (ind)'!BF$6:BF$37)-MIN('07 (ind)'!BF$6:BF$37))),ABS(-100+(100*(('07 (ind)'!BF20-MIN('07 (ind)'!BF$6:BF$37))/(MAX('07 (ind)'!BF$6:BF$37)-MIN('07 (ind)'!BF$6:BF$37))))))</f>
        <v>35.131500309275658</v>
      </c>
      <c r="BG21" s="75">
        <f>IF('07 (ind)'!BG$1="si",100*(('07 (ind)'!BG20-MIN('07 (ind)'!BG$6:BG$37))/(MAX('07 (ind)'!BG$6:BG$37)-MIN('07 (ind)'!BG$6:BG$37))),ABS(-100+(100*(('07 (ind)'!BG20-MIN('07 (ind)'!BG$6:BG$37))/(MAX('07 (ind)'!BG$6:BG$37)-MIN('07 (ind)'!BG$6:BG$37))))))</f>
        <v>23.094905702028914</v>
      </c>
      <c r="BH21" s="75">
        <f>IF('07 (ind)'!BH$1="si",100*(('07 (ind)'!BH20-MIN('07 (ind)'!BH$6:BH$37))/(MAX('07 (ind)'!BH$6:BH$37)-MIN('07 (ind)'!BH$6:BH$37))),ABS(-100+(100*(('07 (ind)'!BH20-MIN('07 (ind)'!BH$6:BH$37))/(MAX('07 (ind)'!BH$6:BH$37)-MIN('07 (ind)'!BH$6:BH$37))))))</f>
        <v>31.817633857975508</v>
      </c>
      <c r="BI21" s="75">
        <f>IF('07 (ind)'!BI$1="si",100*(('07 (ind)'!BI20-MIN('07 (ind)'!BI$6:BI$37))/(MAX('07 (ind)'!BI$6:BI$37)-MIN('07 (ind)'!BI$6:BI$37))),ABS(-100+(100*(('07 (ind)'!BI20-MIN('07 (ind)'!BI$6:BI$37))/(MAX('07 (ind)'!BI$6:BI$37)-MIN('07 (ind)'!BI$6:BI$37))))))</f>
        <v>95.182011645794574</v>
      </c>
      <c r="BJ21" s="75">
        <f>IF('07 (ind)'!BJ$1="si",100*(('07 (ind)'!BJ20-MIN('07 (ind)'!BJ$6:BJ$37))/(MAX('07 (ind)'!BJ$6:BJ$37)-MIN('07 (ind)'!BJ$6:BJ$37))),ABS(-100+(100*(('07 (ind)'!BJ20-MIN('07 (ind)'!BJ$6:BJ$37))/(MAX('07 (ind)'!BJ$6:BJ$37)-MIN('07 (ind)'!BJ$6:BJ$37))))))</f>
        <v>5.1565098084715003E-2</v>
      </c>
      <c r="BK21" s="75">
        <f>IF('07 (ind)'!BK$1="si",100*(('07 (ind)'!BK20-MIN('07 (ind)'!BK$6:BK$37))/(MAX('07 (ind)'!BK$6:BK$37)-MIN('07 (ind)'!BK$6:BK$37))),ABS(-100+(100*(('07 (ind)'!BK20-MIN('07 (ind)'!BK$6:BK$37))/(MAX('07 (ind)'!BK$6:BK$37)-MIN('07 (ind)'!BK$6:BK$37))))))</f>
        <v>4.5210982575273002</v>
      </c>
      <c r="BL21" s="75">
        <f>IF('07 (ind)'!BL$1="si",100*(('07 (ind)'!BL20-MIN('07 (ind)'!BL$6:BL$37))/(MAX('07 (ind)'!BL$6:BL$37)-MIN('07 (ind)'!BL$6:BL$37))),ABS(-100+(100*(('07 (ind)'!BL20-MIN('07 (ind)'!BL$6:BL$37))/(MAX('07 (ind)'!BL$6:BL$37)-MIN('07 (ind)'!BL$6:BL$37))))))</f>
        <v>20</v>
      </c>
      <c r="BM21" s="75">
        <f>IF('07 (ind)'!BM$1="si",100*(('07 (ind)'!BM20-MIN('07 (ind)'!BM$6:BM$37))/(MAX('07 (ind)'!BM$6:BM$37)-MIN('07 (ind)'!BM$6:BM$37))),ABS(-100+(100*(('07 (ind)'!BM20-MIN('07 (ind)'!BM$6:BM$37))/(MAX('07 (ind)'!BM$6:BM$37)-MIN('07 (ind)'!BM$6:BM$37))))))</f>
        <v>31.487346892078012</v>
      </c>
      <c r="BN21" s="75">
        <f>IF('07 (ind)'!BN$1="si",100*(('07 (ind)'!BN20-MIN('07 (ind)'!BN$6:BN$37))/(MAX('07 (ind)'!BN$6:BN$37)-MIN('07 (ind)'!BN$6:BN$37))),ABS(-100+(100*(('07 (ind)'!BN20-MIN('07 (ind)'!BN$6:BN$37))/(MAX('07 (ind)'!BN$6:BN$37)-MIN('07 (ind)'!BN$6:BN$37))))))</f>
        <v>0</v>
      </c>
      <c r="BO21" s="75">
        <f>IF('07 (ind)'!BO$1="si",100*(('07 (ind)'!BO20-MIN('07 (ind)'!BO$6:BO$37))/(MAX('07 (ind)'!BO$6:BO$37)-MIN('07 (ind)'!BO$6:BO$37))),ABS(-100+(100*(('07 (ind)'!BO20-MIN('07 (ind)'!BO$6:BO$37))/(MAX('07 (ind)'!BO$6:BO$37)-MIN('07 (ind)'!BO$6:BO$37))))))</f>
        <v>12.9480999827112</v>
      </c>
      <c r="BP21" s="75">
        <f>IF('07 (ind)'!BP$1="si",100*(('07 (ind)'!BP20-MIN('07 (ind)'!BP$6:BP$37))/(MAX('07 (ind)'!BP$6:BP$37)-MIN('07 (ind)'!BP$6:BP$37))),ABS(-100+(100*(('07 (ind)'!BP20-MIN('07 (ind)'!BP$6:BP$37))/(MAX('07 (ind)'!BP$6:BP$37)-MIN('07 (ind)'!BP$6:BP$37))))))</f>
        <v>11.41463873053619</v>
      </c>
      <c r="BQ21" s="75">
        <f>IF('07 (ind)'!BQ$1="si",100*(('07 (ind)'!BQ20-MIN('07 (ind)'!BQ$6:BQ$37))/(MAX('07 (ind)'!BQ$6:BQ$37)-MIN('07 (ind)'!BQ$6:BQ$37))),ABS(-100+(100*(('07 (ind)'!BQ20-MIN('07 (ind)'!BQ$6:BQ$37))/(MAX('07 (ind)'!BQ$6:BQ$37)-MIN('07 (ind)'!BQ$6:BQ$37))))))</f>
        <v>34.18608899081039</v>
      </c>
      <c r="BR21" s="75">
        <f>IF('07 (ind)'!BR$1="si",100*(('07 (ind)'!BR20-MIN('07 (ind)'!BR$6:BR$37))/(MAX('07 (ind)'!BR$6:BR$37)-MIN('07 (ind)'!BR$6:BR$37))),ABS(-100+(100*(('07 (ind)'!BR20-MIN('07 (ind)'!BR$6:BR$37))/(MAX('07 (ind)'!BP$6:BP$37)-MIN('07 (ind)'!BR$6:BR$37))))))</f>
        <v>25.195898446245462</v>
      </c>
      <c r="BS21" s="75">
        <f>IF('07 (ind)'!BS$1="si",100*(('07 (ind)'!BS20-MIN('07 (ind)'!BS$6:BS$37))/(MAX('07 (ind)'!BS$6:BS$37)-MIN('07 (ind)'!BS$6:BS$37))),ABS(-100+(100*(('07 (ind)'!BS20-MIN('07 (ind)'!BS$6:BS$37))/(MAX('07 (ind)'!BQ$6:BQ$37)-MIN('07 (ind)'!BS$6:BS$37))))))</f>
        <v>73.731955041364344</v>
      </c>
      <c r="BT21" s="75">
        <f>IF('07 (ind)'!BT$1="si",100*(('07 (ind)'!BT20-MIN('07 (ind)'!BT$6:BT$37))/(MAX('07 (ind)'!BT$6:BT$37)-MIN('07 (ind)'!BT$6:BT$37))),ABS(-100+(100*(('07 (ind)'!BT20-MIN('07 (ind)'!BT$6:BT$37))/(MAX('07 (ind)'!BR$6:BR$37)-MIN('07 (ind)'!BT$6:BT$37))))))</f>
        <v>87.185555567940952</v>
      </c>
      <c r="BU21" s="75">
        <f>IF('07 (ind)'!BU$1="si",100*(('07 (ind)'!BU20-MIN('07 (ind)'!BU$6:BU$37))/(MAX('07 (ind)'!BU$6:BU$37)-MIN('07 (ind)'!BU$6:BU$37))),ABS(-100+(100*(('07 (ind)'!BU20-MIN('07 (ind)'!BU$6:BU$37))/(MAX('07 (ind)'!BU$6:BU$37)-MIN('07 (ind)'!BU$6:BU$37))))))</f>
        <v>36.509349955476409</v>
      </c>
      <c r="BV21" s="75">
        <f>IF('07 (ind)'!BV$1="si",100*(('07 (ind)'!BV20-MIN('07 (ind)'!BV$6:BV$37))/(MAX('07 (ind)'!BV$6:BV$37)-MIN('07 (ind)'!BV$6:BV$37))),ABS(-100+(100*(('07 (ind)'!BV20-MIN('07 (ind)'!BV$6:BV$37))/(MAX('07 (ind)'!BV$6:BV$37)-MIN('07 (ind)'!BV$6:BV$37))))))</f>
        <v>80.377077648226248</v>
      </c>
      <c r="BW21" s="75">
        <f>IF('07 (ind)'!BW$1="si",100*(('07 (ind)'!BW20-MIN('07 (ind)'!BW$6:BW$37))/(MAX('07 (ind)'!BW$6:BW$37)-MIN('07 (ind)'!BW$6:BW$37))),ABS(-100+(100*(('07 (ind)'!BW20-MIN('07 (ind)'!BW$6:BW$37))/(MAX('07 (ind)'!BW$6:BW$37)-MIN('07 (ind)'!BW$6:BW$37))))))</f>
        <v>65.625410158813494</v>
      </c>
      <c r="BX21" s="75">
        <f>IF('07 (ind)'!BX$1="si",100*(('07 (ind)'!BX20-MIN('07 (ind)'!BX$6:BX$37))/(MAX('07 (ind)'!BX$6:BX$37)-MIN('07 (ind)'!BX$6:BX$37))),ABS(-100+(100*(('07 (ind)'!BX20-MIN('07 (ind)'!BX$6:BX$37))/(MAX('07 (ind)'!BX$6:BX$37)-MIN('07 (ind)'!BX$6:BX$37))))))</f>
        <v>60.012514307289109</v>
      </c>
      <c r="BY21" s="75">
        <f>IF('07 (ind)'!BY$1="si",100*(('07 (ind)'!BY20-MIN('07 (ind)'!BY$6:BY$37))/(MAX('07 (ind)'!BY$6:BY$37)-MIN('07 (ind)'!BY$6:BY$37))),ABS(-100+(100*(('07 (ind)'!BY20-MIN('07 (ind)'!BY$6:BY$37))/(MAX('07 (ind)'!BY$6:BY$37)-MIN('07 (ind)'!BY$6:BY$37))))))</f>
        <v>23.156202265929231</v>
      </c>
      <c r="BZ21" s="75">
        <f>IF('07 (ind)'!BZ$1="si",100*(('07 (ind)'!BZ20-MIN('07 (ind)'!BZ$6:BZ$37))/(MAX('07 (ind)'!BZ$6:BZ$37)-MIN('07 (ind)'!BZ$6:BZ$37))),ABS(-100+(100*(('07 (ind)'!BZ20-MIN('07 (ind)'!BZ$6:BZ$37))/(MAX('07 (ind)'!BZ$6:BZ$37)-MIN('07 (ind)'!BZ$6:BZ$37))))))</f>
        <v>94.867997298855713</v>
      </c>
      <c r="CA21" s="75">
        <f>IF('07 (ind)'!CA$1="si",100*(('07 (ind)'!CA20-MIN('07 (ind)'!CA$6:CA$37))/(MAX('07 (ind)'!CA$6:CA$37)-MIN('07 (ind)'!CA$6:CA$37))),ABS(-100+(100*(('07 (ind)'!CA20-MIN('07 (ind)'!CA$6:CA$37))/(MAX('07 (ind)'!CA$6:CA$37)-MIN('07 (ind)'!CA$6:CA$37))))))</f>
        <v>62.443239347114911</v>
      </c>
      <c r="CB21" s="75">
        <f>IF('07 (ind)'!CB$1="si",100*(('07 (ind)'!CB20-MIN('07 (ind)'!CB$6:CB$37))/(MAX('07 (ind)'!CB$6:CB$37)-MIN('07 (ind)'!CB$6:CB$37))),ABS(-100+(100*(('07 (ind)'!CB20-MIN('07 (ind)'!CB$6:CB$37))/(MAX('07 (ind)'!CB$6:CB$37)-MIN('07 (ind)'!CB$6:CB$37))))))</f>
        <v>0</v>
      </c>
      <c r="CC21" s="75">
        <f>IF('07 (ind)'!CC$1="si",100*(('07 (ind)'!CC20-MIN('07 (ind)'!CC$6:CC$37))/(MAX('07 (ind)'!CC$6:CC$37)-MIN('07 (ind)'!CC$6:CC$37))),ABS(-100+(100*(('07 (ind)'!CC20-MIN('07 (ind)'!CC$6:CC$37))/(MAX('07 (ind)'!CC$6:CC$37)-MIN('07 (ind)'!CC$6:CC$37))))))</f>
        <v>24.866754615733242</v>
      </c>
      <c r="CD21" s="75">
        <f>IF('07 (ind)'!CD$1="si",100*(('07 (ind)'!CD20-MIN('07 (ind)'!CD$6:CD$37))/(MAX('07 (ind)'!CD$6:CD$37)-MIN('07 (ind)'!CD$6:CD$37))),ABS(-100+(100*(('07 (ind)'!CD20-MIN('07 (ind)'!CD$6:CD$37))/(MAX('07 (ind)'!CD$6:CD$37)-MIN('07 (ind)'!CD$6:CD$37))))))</f>
        <v>0.20145304766351554</v>
      </c>
      <c r="CE21" s="75">
        <f>IF('07 (ind)'!CE$1="si",100*(('07 (ind)'!CE20-MIN('07 (ind)'!CE$6:CE$37))/(MAX('07 (ind)'!CE$6:CE$37)-MIN('07 (ind)'!CE$6:CE$37))),ABS(-100+(100*(('07 (ind)'!CE20-MIN('07 (ind)'!CE$6:CE$37))/(MAX('07 (ind)'!CE$6:CE$37)-MIN('07 (ind)'!CE$6:CE$37))))))</f>
        <v>8.4212186786123944</v>
      </c>
      <c r="CF21" s="75">
        <f>IF('07 (ind)'!CF$1="si",100*(('07 (ind)'!CF20-MIN('07 (ind)'!CF$6:CF$37))/(MAX('07 (ind)'!CF$6:CF$37)-MIN('07 (ind)'!CF$6:CF$37))),ABS(-100+(100*(('07 (ind)'!CF20-MIN('07 (ind)'!CF$6:CF$37))/(MAX('07 (ind)'!CF$6:CF$37)-MIN('07 (ind)'!CF$6:CF$37))))))</f>
        <v>11.946005640471165</v>
      </c>
      <c r="CG21" s="75">
        <f>IF('07 (ind)'!CG$1="si",100*(('07 (ind)'!CG20-MIN('07 (ind)'!CG$6:CG$37))/(MAX('07 (ind)'!CG$6:CG$37)-MIN('07 (ind)'!CG$6:CG$37))),ABS(-100+(100*(('07 (ind)'!CG20-MIN('07 (ind)'!CG$6:CG$37))/(MAX('07 (ind)'!CG$6:CG$37)-MIN('07 (ind)'!CG$6:CG$37))))))</f>
        <v>10.686916016212395</v>
      </c>
      <c r="CH21" s="75">
        <f>IF('07 (ind)'!CH$1="si",100*(('07 (ind)'!CH20-MIN('07 (ind)'!CH$6:CH$37))/(MAX('07 (ind)'!CH$6:CH$37)-MIN('07 (ind)'!CH$6:CH$37))),ABS(-100+(100*(('07 (ind)'!CH20-MIN('07 (ind)'!CH$6:CH$37))/(MAX('07 (ind)'!CH$6:CH$37)-MIN('07 (ind)'!CH$6:CH$37))))))</f>
        <v>9.6032219415814577</v>
      </c>
      <c r="CI21" s="75">
        <f>IF('07 (ind)'!CI$1="si",100*(('07 (ind)'!CI20-MIN('07 (ind)'!CI$6:CI$37))/(MAX('07 (ind)'!CI$6:CI$37)-MIN('07 (ind)'!CI$6:CI$37))),ABS(-100+(100*(('07 (ind)'!CI20-MIN('07 (ind)'!CI$6:CI$37))/(MAX('07 (ind)'!CI$6:CI$37)-MIN('07 (ind)'!CI$6:CI$37))))))</f>
        <v>58.296237902872882</v>
      </c>
      <c r="CJ21" s="75">
        <f>IF('07 (ind)'!CJ$1="si",100*(('07 (ind)'!CJ20-MIN('07 (ind)'!CJ$6:CJ$37))/(MAX('07 (ind)'!CJ$6:CJ$37)-MIN('07 (ind)'!CJ$6:CJ$37))),ABS(-100+(100*(('07 (ind)'!CJ20-MIN('07 (ind)'!CJ$6:CJ$37))/(MAX('07 (ind)'!CJ$6:CJ$37)-MIN('07 (ind)'!CJ$6:CJ$37))))))</f>
        <v>44.588700922036374</v>
      </c>
      <c r="CK21" s="75">
        <f>IF('07 (ind)'!CK$1="si",100*(('07 (ind)'!CK20-MIN('07 (ind)'!CK$6:CK$37))/(MAX('07 (ind)'!CK$6:CK$37)-MIN('07 (ind)'!CK$6:CK$37))),ABS(-100+(100*(('07 (ind)'!CK20-MIN('07 (ind)'!CK$6:CK$37))/(MAX('07 (ind)'!CK$6:CK$37)-MIN('07 (ind)'!CK$6:CK$37))))))</f>
        <v>15.081920106317273</v>
      </c>
      <c r="CL21" s="75">
        <f>IF('07 (ind)'!CL$1="si",100*(('07 (ind)'!CL20-MIN('07 (ind)'!CL$6:CL$37))/(MAX('07 (ind)'!CL$6:CL$37)-MIN('07 (ind)'!CL$6:CL$37))),ABS(-100+(100*(('07 (ind)'!CL20-MIN('07 (ind)'!CL$6:CL$37))/(MAX('07 (ind)'!CL$6:CL$37)-MIN('07 (ind)'!CL$6:CL$37))))))</f>
        <v>17.735456617067015</v>
      </c>
      <c r="CM21" s="75">
        <f>IF('07 (ind)'!CM$1="si",100*(('07 (ind)'!CM20-MIN('07 (ind)'!CM$6:CM$37))/(MAX('07 (ind)'!CM$6:CM$37)-MIN('07 (ind)'!CM$6:CM$37))),ABS(-100+(100*(('07 (ind)'!CM20-MIN('07 (ind)'!CM$6:CM$37))/(MAX('07 (ind)'!CM$6:CM$37)-MIN('07 (ind)'!CM$6:CM$37))))))</f>
        <v>7.3012389522670693</v>
      </c>
    </row>
    <row r="22" spans="1:91">
      <c r="A22" s="18" t="s">
        <v>151</v>
      </c>
      <c r="B22" s="87">
        <f>IF('07 (ind)'!B$1="si",100*(('07 (ind)'!B21-MIN('07 (ind)'!B$6:B$37))/(MAX('07 (ind)'!B$6:B$37)-MIN('07 (ind)'!B$6:B$37))),ABS(-100+(100*(('07 (ind)'!B21-MIN('07 (ind)'!B$6:B$37))/(MAX('07 (ind)'!B$6:B$37)-MIN('07 (ind)'!B$6:B$37))))))</f>
        <v>9.4393744355114233</v>
      </c>
      <c r="C22" s="87">
        <f>IF('07 (ind)'!C$1="si",100*(('07 (ind)'!C21-MIN('07 (ind)'!C$6:C$37))/(MAX('07 (ind)'!C$6:C$37)-MIN('07 (ind)'!C$6:C$37))),ABS(-100+(100*(('07 (ind)'!C21-MIN('07 (ind)'!C$6:C$37))/(MAX('07 (ind)'!C$6:C$37)-MIN('07 (ind)'!C$6:C$37))))))</f>
        <v>26.171360296114333</v>
      </c>
      <c r="D22" s="87">
        <f>IF('07 (ind)'!D$1="si",100*(('07 (ind)'!D21-MIN('07 (ind)'!D$6:D$37))/(MAX('07 (ind)'!D$6:D$37)-MIN('07 (ind)'!D$6:D$37))),ABS(-100+(100*(('07 (ind)'!D21-MIN('07 (ind)'!D$6:D$37))/(MAX('07 (ind)'!D$6:D$37)-MIN('07 (ind)'!D$6:D$37))))))</f>
        <v>83.060372936531621</v>
      </c>
      <c r="E22" s="87">
        <f>IF('07 (ind)'!E$1="si",100*(('07 (ind)'!E21-MIN('07 (ind)'!E$6:E$37))/(MAX('07 (ind)'!E$6:E$37)-MIN('07 (ind)'!E$6:E$37))),ABS(-100+(100*(('07 (ind)'!E21-MIN('07 (ind)'!E$6:E$37))/(MAX('07 (ind)'!E$6:E$37)-MIN('07 (ind)'!E$6:E$37))))))</f>
        <v>29.357816003794667</v>
      </c>
      <c r="F22" s="87">
        <f>IF('07 (ind)'!F$1="si",100*(('07 (ind)'!F21-MIN('07 (ind)'!F$6:F$37))/(MAX('07 (ind)'!F$6:F$37)-MIN('07 (ind)'!F$6:F$37))),ABS(-100+(100*(('07 (ind)'!F21-MIN('07 (ind)'!F$6:F$37))/(MAX('07 (ind)'!F$6:F$37)-MIN('07 (ind)'!F$6:F$37))))))</f>
        <v>68.055555555555543</v>
      </c>
      <c r="G22" s="87">
        <f>IF('07 (ind)'!G$1="si",100*(('07 (ind)'!G21-MIN('07 (ind)'!G$6:G$37))/(MAX('07 (ind)'!G$6:G$37)-MIN('07 (ind)'!G$6:G$37))),ABS(-100+(100*(('07 (ind)'!G21-MIN('07 (ind)'!G$6:G$37))/(MAX('07 (ind)'!G$6:G$37)-MIN('07 (ind)'!G$6:G$37))))))</f>
        <v>66.40000000000002</v>
      </c>
      <c r="H22" s="87">
        <f>IF('07 (ind)'!H$1="si",100*(('07 (ind)'!H21-MIN('07 (ind)'!H$6:H$37))/(MAX('07 (ind)'!H$6:H$37)-MIN('07 (ind)'!H$6:H$37))),ABS(-100+(100*(('07 (ind)'!H21-MIN('07 (ind)'!H$6:H$37))/(MAX('07 (ind)'!H$6:H$37)-MIN('07 (ind)'!H$6:H$37))))))</f>
        <v>40.594059405940577</v>
      </c>
      <c r="I22" s="87">
        <f>IF('07 (ind)'!I$1="si",100*(('07 (ind)'!I21-MIN('07 (ind)'!I$6:I$37))/(MAX('07 (ind)'!I$6:I$37)-MIN('07 (ind)'!I$6:I$37))),ABS(-100+(100*(('07 (ind)'!I21-MIN('07 (ind)'!I$6:I$37))/(MAX('07 (ind)'!I$6:I$37)-MIN('07 (ind)'!I$6:I$37))))))</f>
        <v>62.234794908062241</v>
      </c>
      <c r="J22" s="87">
        <f>IF('07 (ind)'!J$1="si",100*(('07 (ind)'!J21-MIN('07 (ind)'!J$6:J$37))/(MAX('07 (ind)'!J$6:J$37)-MIN('07 (ind)'!J$6:J$37))),ABS(-100+(100*(('07 (ind)'!J21-MIN('07 (ind)'!J$6:J$37))/(MAX('07 (ind)'!J$6:J$37)-MIN('07 (ind)'!J$6:J$37))))))</f>
        <v>30.63291139240506</v>
      </c>
      <c r="K22" s="87">
        <f>IF('07 (ind)'!K$1="si",100*(('07 (ind)'!K21-MIN('07 (ind)'!K$6:K$37))/(MAX('07 (ind)'!K$6:K$37)-MIN('07 (ind)'!K$6:K$37))),ABS(-100+(100*(('07 (ind)'!K21-MIN('07 (ind)'!K$6:K$37))/(MAX('07 (ind)'!K$6:K$37)-MIN('07 (ind)'!K$6:K$37))))))</f>
        <v>34.445259501510229</v>
      </c>
      <c r="L22" s="87">
        <f>IF('07 (ind)'!L$1="si",100*(('07 (ind)'!L21-MIN('07 (ind)'!L$6:L$37))/(MAX('07 (ind)'!L$6:L$37)-MIN('07 (ind)'!L$6:L$37))),ABS(-100+(100*(('07 (ind)'!L21-MIN('07 (ind)'!L$6:L$37))/(MAX('07 (ind)'!L$6:L$37)-MIN('07 (ind)'!L$6:L$37))))))</f>
        <v>47.005032943494584</v>
      </c>
      <c r="M22" s="87">
        <f>IF('07 (ind)'!M$1="si",100*(('07 (ind)'!M21-MIN('07 (ind)'!M$6:M$37))/(MAX('07 (ind)'!M$6:M$37)-MIN('07 (ind)'!M$6:M$37))),ABS(-100+(100*(('07 (ind)'!M21-MIN('07 (ind)'!M$6:M$37))/(MAX('07 (ind)'!M$6:M$37)-MIN('07 (ind)'!M$6:M$37))))))</f>
        <v>4.9049656465009823</v>
      </c>
      <c r="N22" s="87">
        <f>IF('07 (ind)'!N$1="si",100*(('07 (ind)'!N21-MIN('07 (ind)'!N$6:N$37))/(MAX('07 (ind)'!N$6:N$37)-MIN('07 (ind)'!N$6:N$37))),ABS(-100+(100*(('07 (ind)'!N21-MIN('07 (ind)'!N$6:N$37))/(MAX('07 (ind)'!N$6:N$37)-MIN('07 (ind)'!N$6:N$37))))))</f>
        <v>61.763716724126027</v>
      </c>
      <c r="O22" s="87">
        <f>IF('07 (ind)'!O$1="si",100*(('07 (ind)'!O21-MIN('07 (ind)'!O$6:O$37))/(MAX('07 (ind)'!O$6:O$37)-MIN('07 (ind)'!O$6:O$37))),ABS(-100+(100*(('07 (ind)'!O21-MIN('07 (ind)'!O$6:O$37))/(MAX('07 (ind)'!O$6:O$37)-MIN('07 (ind)'!O$6:O$37))))))</f>
        <v>90.769230769230774</v>
      </c>
      <c r="P22" s="87">
        <f>IF('07 (ind)'!P$1="si",100*(('07 (ind)'!P21-MIN('07 (ind)'!P$6:P$37))/(MAX('07 (ind)'!P$6:P$37)-MIN('07 (ind)'!P$6:P$37))),ABS(-100+(100*(('07 (ind)'!P21-MIN('07 (ind)'!P$6:P$37))/(MAX('07 (ind)'!P$6:P$37)-MIN('07 (ind)'!P$6:P$37))))))</f>
        <v>5.0506090591415154</v>
      </c>
      <c r="Q22" s="87">
        <f>IF('07 (ind)'!Q$1="si",100*(('07 (ind)'!Q21-MIN('07 (ind)'!Q$6:Q$37))/(MAX('07 (ind)'!Q$6:Q$37)-MIN('07 (ind)'!Q$6:Q$37))),ABS(-100+(100*(('07 (ind)'!Q21-MIN('07 (ind)'!Q$6:Q$37))/(MAX('07 (ind)'!Q$6:Q$37)-MIN('07 (ind)'!Q$6:Q$37))))))</f>
        <v>6.3021744505469339</v>
      </c>
      <c r="R22" s="87">
        <f>IF('07 (ind)'!R$1="si",100*(('07 (ind)'!R21-MIN('07 (ind)'!R$6:R$37))/(MAX('07 (ind)'!R$6:R$37)-MIN('07 (ind)'!R$6:R$37))),ABS(-100+(100*(('07 (ind)'!R21-MIN('07 (ind)'!R$6:R$37))/(MAX('07 (ind)'!R$6:R$37)-MIN('07 (ind)'!R$6:R$37))))))</f>
        <v>1.3986685572776196</v>
      </c>
      <c r="S22" s="75">
        <f>ABS(ABS(('07 (ind)'!S21-((MAX('07 (ind)'!S$6:S$37)+MIN('07 (ind)'!S$6:S$37))/2))/(((MAX('07 (ind)'!S$6:S$37)+MIN('07 (ind)'!S$6:S$37))/2)-MAX('07 (ind)'!S$6:S$37))*100)-100)</f>
        <v>61.461137160484789</v>
      </c>
      <c r="T22" s="75">
        <f>IF('07 (ind)'!T$1="si",100*(('07 (ind)'!T21-MIN('07 (ind)'!T$6:T$37))/(MAX('07 (ind)'!T$6:T$37)-MIN('07 (ind)'!T$6:T$37))),ABS(-100+(100*(('07 (ind)'!T21-MIN('07 (ind)'!T$6:T$37))/(MAX('07 (ind)'!T$6:T$37)-MIN('07 (ind)'!T$6:T$37))))))</f>
        <v>20.49753011232913</v>
      </c>
      <c r="U22" s="75">
        <f>IF('07 (ind)'!U$1="si",100*(('07 (ind)'!U21-MIN('07 (ind)'!U$6:U$37))/(MAX('07 (ind)'!U$6:U$37)-MIN('07 (ind)'!U$6:U$37))),ABS(-100+(100*(('07 (ind)'!U21-MIN('07 (ind)'!U$6:U$37))/(MAX('07 (ind)'!U$6:U$37)-MIN('07 (ind)'!U$6:U$37))))))</f>
        <v>100</v>
      </c>
      <c r="V22" s="75">
        <f>IF('07 (ind)'!V$1="si",100*(('07 (ind)'!V21-MIN('07 (ind)'!V$6:V$37))/(MAX('07 (ind)'!V$6:V$37)-MIN('07 (ind)'!V$6:V$37))),ABS(-100+(100*(('07 (ind)'!V21-MIN('07 (ind)'!V$6:V$37))/(MAX('07 (ind)'!V$6:V$37)-MIN('07 (ind)'!V$6:V$37))))))</f>
        <v>100</v>
      </c>
      <c r="W22" s="75">
        <f>IF('07 (ind)'!W$1="si",100*(('07 (ind)'!W21-MIN('07 (ind)'!W$6:W$37))/(MAX('07 (ind)'!W$6:W$37)-MIN('07 (ind)'!W$6:W$37))),ABS(-100+(100*(('07 (ind)'!W21-MIN('07 (ind)'!W$6:W$37))/(MAX('07 (ind)'!W$6:W$37)-MIN('07 (ind)'!W$6:W$37))))))</f>
        <v>34.578689567801412</v>
      </c>
      <c r="X22" s="75">
        <f>IF('07 (ind)'!X$1="si",100*(('07 (ind)'!X21-MIN('07 (ind)'!X$6:X$37))/(MAX('07 (ind)'!X$6:X$37)-MIN('07 (ind)'!X$6:X$37))),ABS(-100+(100*(('07 (ind)'!X21-MIN('07 (ind)'!X$6:X$37))/(MAX('07 (ind)'!X$6:X$37)-MIN('07 (ind)'!X$6:X$37))))))</f>
        <v>55.02759443323361</v>
      </c>
      <c r="Y22" s="75">
        <f>IF('07 (ind)'!Y$1="si",100*(('07 (ind)'!Y21-MIN('07 (ind)'!Y$6:Y$37))/(MAX('07 (ind)'!Y$6:Y$37)-MIN('07 (ind)'!Y$6:Y$37))),ABS(-100+(100*(('07 (ind)'!Y21-MIN('07 (ind)'!Y$6:Y$37))/(MAX('07 (ind)'!Y$6:Y$37)-MIN('07 (ind)'!Y$6:Y$37))))))</f>
        <v>40.26168512211401</v>
      </c>
      <c r="Z22" s="75">
        <f>IF('07 (ind)'!Z$1="si",100*(('07 (ind)'!Z21-MIN('07 (ind)'!Z$6:Z$37))/(MAX('07 (ind)'!Z$6:Z$37)-MIN('07 (ind)'!Z$6:Z$37))),ABS(-100+(100*(('07 (ind)'!Z21-MIN('07 (ind)'!Z$6:Z$37))/(MAX('07 (ind)'!Z$6:Z$37)-MIN('07 (ind)'!Z$6:Z$37))))))</f>
        <v>17.792306895844035</v>
      </c>
      <c r="AA22" s="75">
        <f>IF('07 (ind)'!AA$1="si",100*(('07 (ind)'!AA21-MIN('07 (ind)'!AA$6:AA$37))/(MAX('07 (ind)'!AA$6:AA$37)-MIN('07 (ind)'!AA$6:AA$37))),ABS(-100+(100*(('07 (ind)'!AA21-MIN('07 (ind)'!AA$6:AA$37))/(MAX('07 (ind)'!AA$6:AA$37)-MIN('07 (ind)'!AA$6:AA$37))))))</f>
        <v>57.923676066944608</v>
      </c>
      <c r="AB22" s="75">
        <f>IF('07 (ind)'!AB$1="si",100*(('07 (ind)'!AB21-MIN('07 (ind)'!AB$6:AB$37))/(MAX('07 (ind)'!AB$6:AB$37)-MIN('07 (ind)'!AB$6:AB$37))),ABS(-100+(100*(('07 (ind)'!AB21-MIN('07 (ind)'!AB$6:AB$37))/(MAX('07 (ind)'!AB$6:AB$37)-MIN('07 (ind)'!AB$6:AB$37))))))</f>
        <v>30.702807662233699</v>
      </c>
      <c r="AC22" s="75">
        <f>IF('07 (ind)'!AC$1="si",100*(('07 (ind)'!AC21-MIN('07 (ind)'!AC$6:AC$37))/(MAX('07 (ind)'!AC$6:AC$37)-MIN('07 (ind)'!AC$6:AC$37))),ABS(-100+(100*(('07 (ind)'!AC21-MIN('07 (ind)'!AC$6:AC$37))/(MAX('07 (ind)'!AC$6:AC$37)-MIN('07 (ind)'!AC$6:AC$37))))))</f>
        <v>61.727496513684301</v>
      </c>
      <c r="AD22" s="75">
        <f>IF('07 (ind)'!AD$1="si",100*(('07 (ind)'!AD21-MIN('07 (ind)'!AD$6:AD$37))/(MAX('07 (ind)'!AD$6:AD$37)-MIN('07 (ind)'!AD$6:AD$37))),ABS(-100+(100*(('07 (ind)'!AD21-MIN('07 (ind)'!AD$6:AD$37))/(MAX('07 (ind)'!AD$6:AD$37)-MIN('07 (ind)'!AD$6:AD$37))))))</f>
        <v>77.172545322754075</v>
      </c>
      <c r="AE22" s="75">
        <f>IF('07 (ind)'!AE$1="si",100*(('07 (ind)'!AE21-MIN('07 (ind)'!AE$6:AE$37))/(MAX('07 (ind)'!AE$6:AE$37)-MIN('07 (ind)'!AE$6:AE$37))),ABS(-100+(100*(('07 (ind)'!AE21-MIN('07 (ind)'!AE$6:AE$37))/(MAX('07 (ind)'!AE$6:AE$37)-MIN('07 (ind)'!AE$6:AE$37))))))</f>
        <v>39.406537890724472</v>
      </c>
      <c r="AF22" s="75">
        <f>IF('07 (ind)'!AF$1="si",100*(('07 (ind)'!AF21-MIN('07 (ind)'!AF$6:AF$37))/(MAX('07 (ind)'!AF$6:AF$37)-MIN('07 (ind)'!AF$6:AF$37))),ABS(-100+(100*(('07 (ind)'!AF21-MIN('07 (ind)'!AF$6:AF$37))/(MAX('07 (ind)'!AF$6:AF$37)-MIN('07 (ind)'!AF$6:AF$37))))))</f>
        <v>38.486008031929906</v>
      </c>
      <c r="AG22" s="75">
        <f>IF('07 (ind)'!AG$1="si",100*(('07 (ind)'!AG21-MIN('07 (ind)'!AG$6:AG$37))/(MAX('07 (ind)'!AG$6:AG$37)-MIN('07 (ind)'!AG$6:AG$37))),ABS(-100+(100*(('07 (ind)'!AG21-MIN('07 (ind)'!AG$6:AG$37))/(MAX('07 (ind)'!AG$6:AG$37)-MIN('07 (ind)'!AG$6:AG$37))))))</f>
        <v>21.028037383177576</v>
      </c>
      <c r="AH22" s="75">
        <f>IF('07 (ind)'!AH$1="si",100*(('07 (ind)'!AH21-MIN('07 (ind)'!AH$6:AH$37))/(MAX('07 (ind)'!AH$6:AH$37)-MIN('07 (ind)'!AH$6:AH$37))),ABS(-100+(100*(('07 (ind)'!AH21-MIN('07 (ind)'!AH$6:AH$37))/(MAX('07 (ind)'!AH$6:AH$37)-MIN('07 (ind)'!AH$6:AH$37))))))</f>
        <v>54.819277108433738</v>
      </c>
      <c r="AI22" s="75">
        <f>IF('07 (ind)'!AI$1="si",100*(('07 (ind)'!AI21-MIN('07 (ind)'!AI$6:AI$37))/(MAX('07 (ind)'!AI$6:AI$37)-MIN('07 (ind)'!AI$6:AI$37))),ABS(-100+(100*(('07 (ind)'!AI21-MIN('07 (ind)'!AI$6:AI$37))/(MAX('07 (ind)'!AI$6:AI$37)-MIN('07 (ind)'!AI$6:AI$37))))))</f>
        <v>5.4088027232105995</v>
      </c>
      <c r="AJ22" s="75">
        <f>IF('07 (ind)'!AJ$1="si",100*(('07 (ind)'!AJ21-MIN('07 (ind)'!AJ$6:AJ$37))/(MAX('07 (ind)'!AJ$6:AJ$37)-MIN('07 (ind)'!AJ$6:AJ$37))),ABS(-100+(100*(('07 (ind)'!AJ21-MIN('07 (ind)'!AJ$6:AJ$37))/(MAX('07 (ind)'!AJ$6:AJ$37)-MIN('07 (ind)'!AJ$6:AJ$37))))))</f>
        <v>59.58801107846412</v>
      </c>
      <c r="AK22" s="75">
        <f>IF('07 (ind)'!AK$1="si",100*(('07 (ind)'!AK21-MIN('07 (ind)'!AK$6:AK$37))/(MAX('07 (ind)'!AK$6:AK$37)-MIN('07 (ind)'!AK$6:AK$37))),ABS(-100+(100*(('07 (ind)'!AK21-MIN('07 (ind)'!AK$6:AK$37))/(MAX('07 (ind)'!AK$6:AK$37)-MIN('07 (ind)'!AK$6:AK$37))))))</f>
        <v>0.35535312837332955</v>
      </c>
      <c r="AL22" s="75">
        <f>IF('07 (ind)'!AL$1="si",100*(('07 (ind)'!AL21-MIN('07 (ind)'!AL$6:AL$37))/(MAX('07 (ind)'!AL$6:AL$37)-MIN('07 (ind)'!AL$6:AL$37))),ABS(-100+(100*(('07 (ind)'!AL21-MIN('07 (ind)'!AL$6:AL$37))/(MAX('07 (ind)'!AL$6:AL$37)-MIN('07 (ind)'!AL$6:AL$37))))))</f>
        <v>71.235680247296784</v>
      </c>
      <c r="AM22" s="75">
        <f>IF('07 (ind)'!AM$1="si",100*(('07 (ind)'!AM21-MIN('07 (ind)'!AM$6:AM$37))/(MAX('07 (ind)'!AM$6:AM$37)-MIN('07 (ind)'!AM$6:AM$37))),ABS(-100+(100*(('07 (ind)'!AM21-MIN('07 (ind)'!AM$6:AM$37))/(MAX('07 (ind)'!AM$6:AM$37)-MIN('07 (ind)'!AM$6:AM$37))))))</f>
        <v>24.596760615270469</v>
      </c>
      <c r="AN22" s="75">
        <f>IF('07 (ind)'!AN$1="si",100*(('07 (ind)'!AN21-MIN('07 (ind)'!AN$6:AN$37))/(MAX('07 (ind)'!AN$6:AN$37)-MIN('07 (ind)'!AN$6:AN$37))),ABS(-100+(100*(('07 (ind)'!AN21-MIN('07 (ind)'!AN$6:AN$37))/(MAX('07 (ind)'!AN$6:AN$37)-MIN('07 (ind)'!AN$6:AN$37))))))</f>
        <v>27.711647061301321</v>
      </c>
      <c r="AO22" s="75">
        <f>IF('07 (ind)'!AO$1="si",100*(('07 (ind)'!AO21-MIN('07 (ind)'!AO$6:AO$37))/(MAX('07 (ind)'!AO$6:AO$37)-MIN('07 (ind)'!AO$6:AO$37))),ABS(-100+(100*(('07 (ind)'!AO21-MIN('07 (ind)'!AO$6:AO$37))/(MAX('07 (ind)'!AO$6:AO$37)-MIN('07 (ind)'!AO$6:AO$37))))))</f>
        <v>57.145369331717497</v>
      </c>
      <c r="AP22" s="75">
        <f>IF('07 (ind)'!AP$1="si",100*(('07 (ind)'!AP21-MIN('07 (ind)'!AP$6:AP$37))/(MAX('07 (ind)'!AP$6:AP$37)-MIN('07 (ind)'!AP$6:AP$37))),ABS(-100+(100*(('07 (ind)'!AP21-MIN('07 (ind)'!AP$6:AP$37))/(MAX('07 (ind)'!AP$6:AP$37)-MIN('07 (ind)'!AP$6:AP$37))))))</f>
        <v>37.464522232734168</v>
      </c>
      <c r="AQ22" s="75">
        <f>IF('07 (ind)'!AQ$1="si",100*(('07 (ind)'!AQ21-MIN('07 (ind)'!AQ$6:AQ$37))/(MAX('07 (ind)'!AQ$6:AQ$37)-MIN('07 (ind)'!AQ$6:AQ$37))),ABS(-100+(100*(('07 (ind)'!AQ21-MIN('07 (ind)'!AQ$6:AQ$37))/(MAX('07 (ind)'!AQ$6:AQ$37)-MIN('07 (ind)'!AQ$6:AQ$37))))))</f>
        <v>4.6163594081582433</v>
      </c>
      <c r="AR22" s="75">
        <f>IF('07 (ind)'!AR$1="si",100*(('07 (ind)'!AR21-MIN('07 (ind)'!AR$6:AR$37))/(MAX('07 (ind)'!AR$6:AR$37)-MIN('07 (ind)'!AR$6:AR$37))),ABS(-100+(100*(('07 (ind)'!AR21-MIN('07 (ind)'!AR$6:AR$37))/(MAX('07 (ind)'!AR$6:AR$37)-MIN('07 (ind)'!AR$6:AR$37))))))</f>
        <v>24.51996020663325</v>
      </c>
      <c r="AS22" s="75">
        <f>IF('07 (ind)'!AS$1="si",100*(('07 (ind)'!AS21-MIN('07 (ind)'!AS$6:AS$37))/(MAX('07 (ind)'!AS$6:AS$37)-MIN('07 (ind)'!AS$6:AS$37))),ABS(-100+(100*(('07 (ind)'!AS21-MIN('07 (ind)'!AS$6:AS$37))/(MAX('07 (ind)'!AS$6:AS$37)-MIN('07 (ind)'!AS$6:AS$37))))))</f>
        <v>8.2758620689655089</v>
      </c>
      <c r="AT22" s="75">
        <f>IF('07 (ind)'!AT$1="si",100*(('07 (ind)'!AT21-MIN('07 (ind)'!AT$6:AT$37))/(MAX('07 (ind)'!AT$6:AT$37)-MIN('07 (ind)'!AT$6:AT$37))),ABS(-100+(100*(('07 (ind)'!AT21-MIN('07 (ind)'!AT$6:AT$37))/(MAX('07 (ind)'!AT$6:AT$37)-MIN('07 (ind)'!AT$6:AT$37))))))</f>
        <v>0</v>
      </c>
      <c r="AU22" s="75">
        <f>IF('07 (ind)'!AU$1="si",100*(('07 (ind)'!AU21-MIN('07 (ind)'!AU$6:AU$37))/(MAX('07 (ind)'!AU$6:AU$37)-MIN('07 (ind)'!AU$6:AU$37))),ABS(-100+(100*(('07 (ind)'!AU21-MIN('07 (ind)'!AU$6:AU$37))/(MAX('07 (ind)'!AU$6:AU$37)-MIN('07 (ind)'!AU$6:AU$37))))))</f>
        <v>23.321799307958486</v>
      </c>
      <c r="AV22" s="75">
        <f>IF('07 (ind)'!AV$1="si",100*(('07 (ind)'!AV21-MIN('07 (ind)'!AV$6:AV$37))/(MAX('07 (ind)'!AV$6:AV$37)-MIN('07 (ind)'!AV$6:AV$37))),ABS(-100+(100*(('07 (ind)'!AV21-MIN('07 (ind)'!AV$6:AV$37))/(MAX('07 (ind)'!AV$6:AV$37)-MIN('07 (ind)'!AV$6:AV$37))))))</f>
        <v>79.37608318890814</v>
      </c>
      <c r="AW22" s="75">
        <f>IF('07 (ind)'!AW$1="si",100*(('07 (ind)'!AW21-MIN('07 (ind)'!AW$6:AW$37))/(MAX('07 (ind)'!AW$6:AW$37)-MIN('07 (ind)'!AW$6:AW$37))),ABS(-100+(100*(('07 (ind)'!AW21-MIN('07 (ind)'!AW$6:AW$37))/(MAX('07 (ind)'!AW$6:AW$37)-MIN('07 (ind)'!AW$6:AW$37))))))</f>
        <v>41.57782515991471</v>
      </c>
      <c r="AX22" s="75">
        <f>IF('07 (ind)'!AX$1="si",100*(('07 (ind)'!AX21-MIN('07 (ind)'!AX$6:AX$37))/(MAX('07 (ind)'!AX$6:AX$37)-MIN('07 (ind)'!AX$6:AX$37))),ABS(-100+(100*(('07 (ind)'!AX21-MIN('07 (ind)'!AX$6:AX$37))/(MAX('07 (ind)'!AX$6:AX$37)-MIN('07 (ind)'!AX$6:AX$37))))))</f>
        <v>36.79515043422343</v>
      </c>
      <c r="AY22" s="75">
        <f>IF('07 (ind)'!AY$1="si",100*(('07 (ind)'!AY21-MIN('07 (ind)'!AY$6:AY$37))/(MAX('07 (ind)'!AY$6:AY$37)-MIN('07 (ind)'!AY$6:AY$37))),ABS(-100+(100*(('07 (ind)'!AY21-MIN('07 (ind)'!AY$6:AY$37))/(MAX('07 (ind)'!AY$6:AY$37)-MIN('07 (ind)'!AY$6:AY$37))))))</f>
        <v>25.166508087535721</v>
      </c>
      <c r="AZ22" s="75">
        <f>IF('07 (ind)'!AZ$1="si",100*(('07 (ind)'!AZ21-MIN('07 (ind)'!AZ$6:AZ$37))/(MAX('07 (ind)'!AZ$6:AZ$37)-MIN('07 (ind)'!AZ$6:AZ$37))),ABS(-100+(100*(('07 (ind)'!AZ21-MIN('07 (ind)'!AZ$6:AZ$37))/(MAX('07 (ind)'!AZ$6:AZ$37)-MIN('07 (ind)'!AZ$6:AZ$37))))))</f>
        <v>51.013051223659467</v>
      </c>
      <c r="BA22" s="75">
        <f>IF('07 (ind)'!BA$1="si",100*(('07 (ind)'!BA21-MIN('07 (ind)'!BA$6:BA$37))/(MAX('07 (ind)'!BA$6:BA$37)-MIN('07 (ind)'!BA$6:BA$37))),ABS(-100+(100*(('07 (ind)'!BA21-MIN('07 (ind)'!BA$6:BA$37))/(MAX('07 (ind)'!BA$6:BA$37)-MIN('07 (ind)'!BA$6:BA$37))))))</f>
        <v>33.63616756025877</v>
      </c>
      <c r="BB22" s="75">
        <f>IF('07 (ind)'!BB$1="si",100*(('07 (ind)'!BB21-MIN('07 (ind)'!BB$6:BB$37))/(MAX('07 (ind)'!BB$6:BB$37)-MIN('07 (ind)'!BB$6:BB$37))),ABS(-100+(100*(('07 (ind)'!BB21-MIN('07 (ind)'!BB$6:BB$37))/(MAX('07 (ind)'!BB$6:BB$37)-MIN('07 (ind)'!BB$6:BB$37))))))</f>
        <v>6.6245309648294519</v>
      </c>
      <c r="BC22" s="75">
        <f>IF('07 (ind)'!BC$1="si",100*(('07 (ind)'!BC21-MIN('07 (ind)'!BC$6:BC$37))/(MAX('07 (ind)'!BC$6:BC$37)-MIN('07 (ind)'!BC$6:BC$37))),ABS(-100+(100*(('07 (ind)'!BC21-MIN('07 (ind)'!BC$6:BC$37))/(MAX('07 (ind)'!BC$6:BC$37)-MIN('07 (ind)'!BC$6:BC$37))))))</f>
        <v>15.111103994594298</v>
      </c>
      <c r="BD22" s="75">
        <f>IF('07 (ind)'!BD$1="si",100*(('07 (ind)'!BD21-MIN('07 (ind)'!BD$6:BD$37))/(MAX('07 (ind)'!BD$6:BD$37)-MIN('07 (ind)'!BD$6:BD$37))),ABS(-100+(100*(('07 (ind)'!BD21-MIN('07 (ind)'!BD$6:BD$37))/(MAX('07 (ind)'!BD$6:BD$37)-MIN('07 (ind)'!BD$6:BD$37))))))</f>
        <v>58.34878686457575</v>
      </c>
      <c r="BE22" s="75">
        <f>IF('07 (ind)'!BE$1="si",100*(('07 (ind)'!BE21-MIN('07 (ind)'!BE$6:BE$37))/(MAX('07 (ind)'!BE$6:BE$37)-MIN('07 (ind)'!BE$6:BE$37))),ABS(-100+(100*(('07 (ind)'!BE21-MIN('07 (ind)'!BE$6:BE$37))/(MAX('07 (ind)'!BE$6:BE$37)-MIN('07 (ind)'!BE$6:BE$37))))))</f>
        <v>28.751753155680227</v>
      </c>
      <c r="BF22" s="75">
        <f>IF('07 (ind)'!BF$1="si",100*(('07 (ind)'!BF21-MIN('07 (ind)'!BF$6:BF$37))/(MAX('07 (ind)'!BF$6:BF$37)-MIN('07 (ind)'!BF$6:BF$37))),ABS(-100+(100*(('07 (ind)'!BF21-MIN('07 (ind)'!BF$6:BF$37))/(MAX('07 (ind)'!BF$6:BF$37)-MIN('07 (ind)'!BF$6:BF$37))))))</f>
        <v>26.930049485854923</v>
      </c>
      <c r="BG22" s="75">
        <f>IF('07 (ind)'!BG$1="si",100*(('07 (ind)'!BG21-MIN('07 (ind)'!BG$6:BG$37))/(MAX('07 (ind)'!BG$6:BG$37)-MIN('07 (ind)'!BG$6:BG$37))),ABS(-100+(100*(('07 (ind)'!BG21-MIN('07 (ind)'!BG$6:BG$37))/(MAX('07 (ind)'!BG$6:BG$37)-MIN('07 (ind)'!BG$6:BG$37))))))</f>
        <v>37.015058032154322</v>
      </c>
      <c r="BH22" s="75">
        <f>IF('07 (ind)'!BH$1="si",100*(('07 (ind)'!BH21-MIN('07 (ind)'!BH$6:BH$37))/(MAX('07 (ind)'!BH$6:BH$37)-MIN('07 (ind)'!BH$6:BH$37))),ABS(-100+(100*(('07 (ind)'!BH21-MIN('07 (ind)'!BH$6:BH$37))/(MAX('07 (ind)'!BH$6:BH$37)-MIN('07 (ind)'!BH$6:BH$37))))))</f>
        <v>12.313979673044487</v>
      </c>
      <c r="BI22" s="75">
        <f>IF('07 (ind)'!BI$1="si",100*(('07 (ind)'!BI21-MIN('07 (ind)'!BI$6:BI$37))/(MAX('07 (ind)'!BI$6:BI$37)-MIN('07 (ind)'!BI$6:BI$37))),ABS(-100+(100*(('07 (ind)'!BI21-MIN('07 (ind)'!BI$6:BI$37))/(MAX('07 (ind)'!BI$6:BI$37)-MIN('07 (ind)'!BI$6:BI$37))))))</f>
        <v>99.278621089542881</v>
      </c>
      <c r="BJ22" s="75">
        <f>IF('07 (ind)'!BJ$1="si",100*(('07 (ind)'!BJ21-MIN('07 (ind)'!BJ$6:BJ$37))/(MAX('07 (ind)'!BJ$6:BJ$37)-MIN('07 (ind)'!BJ$6:BJ$37))),ABS(-100+(100*(('07 (ind)'!BJ21-MIN('07 (ind)'!BJ$6:BJ$37))/(MAX('07 (ind)'!BJ$6:BJ$37)-MIN('07 (ind)'!BJ$6:BJ$37))))))</f>
        <v>30.241707345749148</v>
      </c>
      <c r="BK22" s="75">
        <f>IF('07 (ind)'!BK$1="si",100*(('07 (ind)'!BK21-MIN('07 (ind)'!BK$6:BK$37))/(MAX('07 (ind)'!BK$6:BK$37)-MIN('07 (ind)'!BK$6:BK$37))),ABS(-100+(100*(('07 (ind)'!BK21-MIN('07 (ind)'!BK$6:BK$37))/(MAX('07 (ind)'!BK$6:BK$37)-MIN('07 (ind)'!BK$6:BK$37))))))</f>
        <v>5.122755516745447</v>
      </c>
      <c r="BL22" s="75">
        <f>IF('07 (ind)'!BL$1="si",100*(('07 (ind)'!BL21-MIN('07 (ind)'!BL$6:BL$37))/(MAX('07 (ind)'!BL$6:BL$37)-MIN('07 (ind)'!BL$6:BL$37))),ABS(-100+(100*(('07 (ind)'!BL21-MIN('07 (ind)'!BL$6:BL$37))/(MAX('07 (ind)'!BL$6:BL$37)-MIN('07 (ind)'!BL$6:BL$37))))))</f>
        <v>13.333333333333334</v>
      </c>
      <c r="BM22" s="75">
        <f>IF('07 (ind)'!BM$1="si",100*(('07 (ind)'!BM21-MIN('07 (ind)'!BM$6:BM$37))/(MAX('07 (ind)'!BM$6:BM$37)-MIN('07 (ind)'!BM$6:BM$37))),ABS(-100+(100*(('07 (ind)'!BM21-MIN('07 (ind)'!BM$6:BM$37))/(MAX('07 (ind)'!BM$6:BM$37)-MIN('07 (ind)'!BM$6:BM$37))))))</f>
        <v>22.115470280209536</v>
      </c>
      <c r="BN22" s="75">
        <f>IF('07 (ind)'!BN$1="si",100*(('07 (ind)'!BN21-MIN('07 (ind)'!BN$6:BN$37))/(MAX('07 (ind)'!BN$6:BN$37)-MIN('07 (ind)'!BN$6:BN$37))),ABS(-100+(100*(('07 (ind)'!BN21-MIN('07 (ind)'!BN$6:BN$37))/(MAX('07 (ind)'!BN$6:BN$37)-MIN('07 (ind)'!BN$6:BN$37))))))</f>
        <v>7.3329127431273191</v>
      </c>
      <c r="BO22" s="75">
        <f>IF('07 (ind)'!BO$1="si",100*(('07 (ind)'!BO21-MIN('07 (ind)'!BO$6:BO$37))/(MAX('07 (ind)'!BO$6:BO$37)-MIN('07 (ind)'!BO$6:BO$37))),ABS(-100+(100*(('07 (ind)'!BO21-MIN('07 (ind)'!BO$6:BO$37))/(MAX('07 (ind)'!BO$6:BO$37)-MIN('07 (ind)'!BO$6:BO$37))))))</f>
        <v>26.835651904515341</v>
      </c>
      <c r="BP22" s="75">
        <f>IF('07 (ind)'!BP$1="si",100*(('07 (ind)'!BP21-MIN('07 (ind)'!BP$6:BP$37))/(MAX('07 (ind)'!BP$6:BP$37)-MIN('07 (ind)'!BP$6:BP$37))),ABS(-100+(100*(('07 (ind)'!BP21-MIN('07 (ind)'!BP$6:BP$37))/(MAX('07 (ind)'!BP$6:BP$37)-MIN('07 (ind)'!BP$6:BP$37))))))</f>
        <v>20.188294823465064</v>
      </c>
      <c r="BQ22" s="75">
        <f>IF('07 (ind)'!BQ$1="si",100*(('07 (ind)'!BQ21-MIN('07 (ind)'!BQ$6:BQ$37))/(MAX('07 (ind)'!BQ$6:BQ$37)-MIN('07 (ind)'!BQ$6:BQ$37))),ABS(-100+(100*(('07 (ind)'!BQ21-MIN('07 (ind)'!BQ$6:BQ$37))/(MAX('07 (ind)'!BQ$6:BQ$37)-MIN('07 (ind)'!BQ$6:BQ$37))))))</f>
        <v>24.768885728679095</v>
      </c>
      <c r="BR22" s="75">
        <f>IF('07 (ind)'!BR$1="si",100*(('07 (ind)'!BR21-MIN('07 (ind)'!BR$6:BR$37))/(MAX('07 (ind)'!BR$6:BR$37)-MIN('07 (ind)'!BR$6:BR$37))),ABS(-100+(100*(('07 (ind)'!BR21-MIN('07 (ind)'!BR$6:BR$37))/(MAX('07 (ind)'!BP$6:BP$37)-MIN('07 (ind)'!BR$6:BR$37))))))</f>
        <v>19.182845552013909</v>
      </c>
      <c r="BS22" s="75">
        <f>IF('07 (ind)'!BS$1="si",100*(('07 (ind)'!BS21-MIN('07 (ind)'!BS$6:BS$37))/(MAX('07 (ind)'!BS$6:BS$37)-MIN('07 (ind)'!BS$6:BS$37))),ABS(-100+(100*(('07 (ind)'!BS21-MIN('07 (ind)'!BS$6:BS$37))/(MAX('07 (ind)'!BQ$6:BQ$37)-MIN('07 (ind)'!BS$6:BS$37))))))</f>
        <v>26.978544251522109</v>
      </c>
      <c r="BT22" s="75">
        <f>IF('07 (ind)'!BT$1="si",100*(('07 (ind)'!BT21-MIN('07 (ind)'!BT$6:BT$37))/(MAX('07 (ind)'!BT$6:BT$37)-MIN('07 (ind)'!BT$6:BT$37))),ABS(-100+(100*(('07 (ind)'!BT21-MIN('07 (ind)'!BT$6:BT$37))/(MAX('07 (ind)'!BR$6:BR$37)-MIN('07 (ind)'!BT$6:BT$37))))))</f>
        <v>98.722105264393008</v>
      </c>
      <c r="BU22" s="75">
        <f>IF('07 (ind)'!BU$1="si",100*(('07 (ind)'!BU21-MIN('07 (ind)'!BU$6:BU$37))/(MAX('07 (ind)'!BU$6:BU$37)-MIN('07 (ind)'!BU$6:BU$37))),ABS(-100+(100*(('07 (ind)'!BU21-MIN('07 (ind)'!BU$6:BU$37))/(MAX('07 (ind)'!BU$6:BU$37)-MIN('07 (ind)'!BU$6:BU$37))))))</f>
        <v>66.674087266251121</v>
      </c>
      <c r="BV22" s="75">
        <f>IF('07 (ind)'!BV$1="si",100*(('07 (ind)'!BV21-MIN('07 (ind)'!BV$6:BV$37))/(MAX('07 (ind)'!BV$6:BV$37)-MIN('07 (ind)'!BV$6:BV$37))),ABS(-100+(100*(('07 (ind)'!BV21-MIN('07 (ind)'!BV$6:BV$37))/(MAX('07 (ind)'!BV$6:BV$37)-MIN('07 (ind)'!BV$6:BV$37))))))</f>
        <v>63.086082857851657</v>
      </c>
      <c r="BW22" s="75">
        <f>IF('07 (ind)'!BW$1="si",100*(('07 (ind)'!BW21-MIN('07 (ind)'!BW$6:BW$37))/(MAX('07 (ind)'!BW$6:BW$37)-MIN('07 (ind)'!BW$6:BW$37))),ABS(-100+(100*(('07 (ind)'!BW21-MIN('07 (ind)'!BW$6:BW$37))/(MAX('07 (ind)'!BW$6:BW$37)-MIN('07 (ind)'!BW$6:BW$37))))))</f>
        <v>62.501640635253963</v>
      </c>
      <c r="BX22" s="75">
        <f>IF('07 (ind)'!BX$1="si",100*(('07 (ind)'!BX21-MIN('07 (ind)'!BX$6:BX$37))/(MAX('07 (ind)'!BX$6:BX$37)-MIN('07 (ind)'!BX$6:BX$37))),ABS(-100+(100*(('07 (ind)'!BX21-MIN('07 (ind)'!BX$6:BX$37))/(MAX('07 (ind)'!BX$6:BX$37)-MIN('07 (ind)'!BX$6:BX$37))))))</f>
        <v>31.786730487799446</v>
      </c>
      <c r="BY22" s="75">
        <f>IF('07 (ind)'!BY$1="si",100*(('07 (ind)'!BY21-MIN('07 (ind)'!BY$6:BY$37))/(MAX('07 (ind)'!BY$6:BY$37)-MIN('07 (ind)'!BY$6:BY$37))),ABS(-100+(100*(('07 (ind)'!BY21-MIN('07 (ind)'!BY$6:BY$37))/(MAX('07 (ind)'!BY$6:BY$37)-MIN('07 (ind)'!BY$6:BY$37))))))</f>
        <v>51.366204032681352</v>
      </c>
      <c r="BZ22" s="75">
        <f>IF('07 (ind)'!BZ$1="si",100*(('07 (ind)'!BZ21-MIN('07 (ind)'!BZ$6:BZ$37))/(MAX('07 (ind)'!BZ$6:BZ$37)-MIN('07 (ind)'!BZ$6:BZ$37))),ABS(-100+(100*(('07 (ind)'!BZ21-MIN('07 (ind)'!BZ$6:BZ$37))/(MAX('07 (ind)'!BZ$6:BZ$37)-MIN('07 (ind)'!BZ$6:BZ$37))))))</f>
        <v>89.825817820691626</v>
      </c>
      <c r="CA22" s="75">
        <f>IF('07 (ind)'!CA$1="si",100*(('07 (ind)'!CA21-MIN('07 (ind)'!CA$6:CA$37))/(MAX('07 (ind)'!CA$6:CA$37)-MIN('07 (ind)'!CA$6:CA$37))),ABS(-100+(100*(('07 (ind)'!CA21-MIN('07 (ind)'!CA$6:CA$37))/(MAX('07 (ind)'!CA$6:CA$37)-MIN('07 (ind)'!CA$6:CA$37))))))</f>
        <v>0</v>
      </c>
      <c r="CB22" s="75">
        <f>IF('07 (ind)'!CB$1="si",100*(('07 (ind)'!CB21-MIN('07 (ind)'!CB$6:CB$37))/(MAX('07 (ind)'!CB$6:CB$37)-MIN('07 (ind)'!CB$6:CB$37))),ABS(-100+(100*(('07 (ind)'!CB21-MIN('07 (ind)'!CB$6:CB$37))/(MAX('07 (ind)'!CB$6:CB$37)-MIN('07 (ind)'!CB$6:CB$37))))))</f>
        <v>83.439490445859875</v>
      </c>
      <c r="CC22" s="75">
        <f>IF('07 (ind)'!CC$1="si",100*(('07 (ind)'!CC21-MIN('07 (ind)'!CC$6:CC$37))/(MAX('07 (ind)'!CC$6:CC$37)-MIN('07 (ind)'!CC$6:CC$37))),ABS(-100+(100*(('07 (ind)'!CC21-MIN('07 (ind)'!CC$6:CC$37))/(MAX('07 (ind)'!CC$6:CC$37)-MIN('07 (ind)'!CC$6:CC$37))))))</f>
        <v>27.927279250677245</v>
      </c>
      <c r="CD22" s="75">
        <f>IF('07 (ind)'!CD$1="si",100*(('07 (ind)'!CD21-MIN('07 (ind)'!CD$6:CD$37))/(MAX('07 (ind)'!CD$6:CD$37)-MIN('07 (ind)'!CD$6:CD$37))),ABS(-100+(100*(('07 (ind)'!CD21-MIN('07 (ind)'!CD$6:CD$37))/(MAX('07 (ind)'!CD$6:CD$37)-MIN('07 (ind)'!CD$6:CD$37))))))</f>
        <v>0.62755644553317869</v>
      </c>
      <c r="CE22" s="75">
        <f>IF('07 (ind)'!CE$1="si",100*(('07 (ind)'!CE21-MIN('07 (ind)'!CE$6:CE$37))/(MAX('07 (ind)'!CE$6:CE$37)-MIN('07 (ind)'!CE$6:CE$37))),ABS(-100+(100*(('07 (ind)'!CE21-MIN('07 (ind)'!CE$6:CE$37))/(MAX('07 (ind)'!CE$6:CE$37)-MIN('07 (ind)'!CE$6:CE$37))))))</f>
        <v>10.254384454178503</v>
      </c>
      <c r="CF22" s="75">
        <f>IF('07 (ind)'!CF$1="si",100*(('07 (ind)'!CF21-MIN('07 (ind)'!CF$6:CF$37))/(MAX('07 (ind)'!CF$6:CF$37)-MIN('07 (ind)'!CF$6:CF$37))),ABS(-100+(100*(('07 (ind)'!CF21-MIN('07 (ind)'!CF$6:CF$37))/(MAX('07 (ind)'!CF$6:CF$37)-MIN('07 (ind)'!CF$6:CF$37))))))</f>
        <v>2.9421332416420509</v>
      </c>
      <c r="CG22" s="75">
        <f>IF('07 (ind)'!CG$1="si",100*(('07 (ind)'!CG21-MIN('07 (ind)'!CG$6:CG$37))/(MAX('07 (ind)'!CG$6:CG$37)-MIN('07 (ind)'!CG$6:CG$37))),ABS(-100+(100*(('07 (ind)'!CG21-MIN('07 (ind)'!CG$6:CG$37))/(MAX('07 (ind)'!CG$6:CG$37)-MIN('07 (ind)'!CG$6:CG$37))))))</f>
        <v>62.881681122751779</v>
      </c>
      <c r="CH22" s="75">
        <f>IF('07 (ind)'!CH$1="si",100*(('07 (ind)'!CH21-MIN('07 (ind)'!CH$6:CH$37))/(MAX('07 (ind)'!CH$6:CH$37)-MIN('07 (ind)'!CH$6:CH$37))),ABS(-100+(100*(('07 (ind)'!CH21-MIN('07 (ind)'!CH$6:CH$37))/(MAX('07 (ind)'!CH$6:CH$37)-MIN('07 (ind)'!CH$6:CH$37))))))</f>
        <v>8.7779898237714171</v>
      </c>
      <c r="CI22" s="75">
        <f>IF('07 (ind)'!CI$1="si",100*(('07 (ind)'!CI21-MIN('07 (ind)'!CI$6:CI$37))/(MAX('07 (ind)'!CI$6:CI$37)-MIN('07 (ind)'!CI$6:CI$37))),ABS(-100+(100*(('07 (ind)'!CI21-MIN('07 (ind)'!CI$6:CI$37))/(MAX('07 (ind)'!CI$6:CI$37)-MIN('07 (ind)'!CI$6:CI$37))))))</f>
        <v>73.583900434595051</v>
      </c>
      <c r="CJ22" s="75">
        <f>IF('07 (ind)'!CJ$1="si",100*(('07 (ind)'!CJ21-MIN('07 (ind)'!CJ$6:CJ$37))/(MAX('07 (ind)'!CJ$6:CJ$37)-MIN('07 (ind)'!CJ$6:CJ$37))),ABS(-100+(100*(('07 (ind)'!CJ21-MIN('07 (ind)'!CJ$6:CJ$37))/(MAX('07 (ind)'!CJ$6:CJ$37)-MIN('07 (ind)'!CJ$6:CJ$37))))))</f>
        <v>34.719797394663821</v>
      </c>
      <c r="CK22" s="75">
        <f>IF('07 (ind)'!CK$1="si",100*(('07 (ind)'!CK21-MIN('07 (ind)'!CK$6:CK$37))/(MAX('07 (ind)'!CK$6:CK$37)-MIN('07 (ind)'!CK$6:CK$37))),ABS(-100+(100*(('07 (ind)'!CK21-MIN('07 (ind)'!CK$6:CK$37))/(MAX('07 (ind)'!CK$6:CK$37)-MIN('07 (ind)'!CK$6:CK$37))))))</f>
        <v>7.0710507570551027</v>
      </c>
      <c r="CL22" s="75">
        <f>IF('07 (ind)'!CL$1="si",100*(('07 (ind)'!CL21-MIN('07 (ind)'!CL$6:CL$37))/(MAX('07 (ind)'!CL$6:CL$37)-MIN('07 (ind)'!CL$6:CL$37))),ABS(-100+(100*(('07 (ind)'!CL21-MIN('07 (ind)'!CL$6:CL$37))/(MAX('07 (ind)'!CL$6:CL$37)-MIN('07 (ind)'!CL$6:CL$37))))))</f>
        <v>0</v>
      </c>
      <c r="CM22" s="75">
        <f>IF('07 (ind)'!CM$1="si",100*(('07 (ind)'!CM21-MIN('07 (ind)'!CM$6:CM$37))/(MAX('07 (ind)'!CM$6:CM$37)-MIN('07 (ind)'!CM$6:CM$37))),ABS(-100+(100*(('07 (ind)'!CM21-MIN('07 (ind)'!CM$6:CM$37))/(MAX('07 (ind)'!CM$6:CM$37)-MIN('07 (ind)'!CM$6:CM$37))))))</f>
        <v>15.293497599436776</v>
      </c>
    </row>
    <row r="23" spans="1:91">
      <c r="A23" s="18" t="s">
        <v>221</v>
      </c>
      <c r="B23" s="87">
        <f>IF('07 (ind)'!B$1="si",100*(('07 (ind)'!B22-MIN('07 (ind)'!B$6:B$37))/(MAX('07 (ind)'!B$6:B$37)-MIN('07 (ind)'!B$6:B$37))),ABS(-100+(100*(('07 (ind)'!B22-MIN('07 (ind)'!B$6:B$37))/(MAX('07 (ind)'!B$6:B$37)-MIN('07 (ind)'!B$6:B$37))))))</f>
        <v>2.8522212076361058</v>
      </c>
      <c r="C23" s="87">
        <f>IF('07 (ind)'!C$1="si",100*(('07 (ind)'!C22-MIN('07 (ind)'!C$6:C$37))/(MAX('07 (ind)'!C$6:C$37)-MIN('07 (ind)'!C$6:C$37))),ABS(-100+(100*(('07 (ind)'!C22-MIN('07 (ind)'!C$6:C$37))/(MAX('07 (ind)'!C$6:C$37)-MIN('07 (ind)'!C$6:C$37))))))</f>
        <v>39.030651677131765</v>
      </c>
      <c r="D23" s="87">
        <f>IF('07 (ind)'!D$1="si",100*(('07 (ind)'!D22-MIN('07 (ind)'!D$6:D$37))/(MAX('07 (ind)'!D$6:D$37)-MIN('07 (ind)'!D$6:D$37))),ABS(-100+(100*(('07 (ind)'!D22-MIN('07 (ind)'!D$6:D$37))/(MAX('07 (ind)'!D$6:D$37)-MIN('07 (ind)'!D$6:D$37))))))</f>
        <v>40.997157808204676</v>
      </c>
      <c r="E23" s="87">
        <f>IF('07 (ind)'!E$1="si",100*(('07 (ind)'!E22-MIN('07 (ind)'!E$6:E$37))/(MAX('07 (ind)'!E$6:E$37)-MIN('07 (ind)'!E$6:E$37))),ABS(-100+(100*(('07 (ind)'!E22-MIN('07 (ind)'!E$6:E$37))/(MAX('07 (ind)'!E$6:E$37)-MIN('07 (ind)'!E$6:E$37))))))</f>
        <v>43.492856098617679</v>
      </c>
      <c r="F23" s="87">
        <f>IF('07 (ind)'!F$1="si",100*(('07 (ind)'!F22-MIN('07 (ind)'!F$6:F$37))/(MAX('07 (ind)'!F$6:F$37)-MIN('07 (ind)'!F$6:F$37))),ABS(-100+(100*(('07 (ind)'!F22-MIN('07 (ind)'!F$6:F$37))/(MAX('07 (ind)'!F$6:F$37)-MIN('07 (ind)'!F$6:F$37))))))</f>
        <v>37.499999999999993</v>
      </c>
      <c r="G23" s="87">
        <f>IF('07 (ind)'!G$1="si",100*(('07 (ind)'!G22-MIN('07 (ind)'!G$6:G$37))/(MAX('07 (ind)'!G$6:G$37)-MIN('07 (ind)'!G$6:G$37))),ABS(-100+(100*(('07 (ind)'!G22-MIN('07 (ind)'!G$6:G$37))/(MAX('07 (ind)'!G$6:G$37)-MIN('07 (ind)'!G$6:G$37))))))</f>
        <v>34.800000000000011</v>
      </c>
      <c r="H23" s="87">
        <f>IF('07 (ind)'!H$1="si",100*(('07 (ind)'!H22-MIN('07 (ind)'!H$6:H$37))/(MAX('07 (ind)'!H$6:H$37)-MIN('07 (ind)'!H$6:H$37))),ABS(-100+(100*(('07 (ind)'!H22-MIN('07 (ind)'!H$6:H$37))/(MAX('07 (ind)'!H$6:H$37)-MIN('07 (ind)'!H$6:H$37))))))</f>
        <v>15.34653465346536</v>
      </c>
      <c r="I23" s="87">
        <f>IF('07 (ind)'!I$1="si",100*(('07 (ind)'!I22-MIN('07 (ind)'!I$6:I$37))/(MAX('07 (ind)'!I$6:I$37)-MIN('07 (ind)'!I$6:I$37))),ABS(-100+(100*(('07 (ind)'!I22-MIN('07 (ind)'!I$6:I$37))/(MAX('07 (ind)'!I$6:I$37)-MIN('07 (ind)'!I$6:I$37))))))</f>
        <v>71.428571428571445</v>
      </c>
      <c r="J23" s="87">
        <f>IF('07 (ind)'!J$1="si",100*(('07 (ind)'!J22-MIN('07 (ind)'!J$6:J$37))/(MAX('07 (ind)'!J$6:J$37)-MIN('07 (ind)'!J$6:J$37))),ABS(-100+(100*(('07 (ind)'!J22-MIN('07 (ind)'!J$6:J$37))/(MAX('07 (ind)'!J$6:J$37)-MIN('07 (ind)'!J$6:J$37))))))</f>
        <v>93.924050632911403</v>
      </c>
      <c r="K23" s="87">
        <f>IF('07 (ind)'!K$1="si",100*(('07 (ind)'!K22-MIN('07 (ind)'!K$6:K$37))/(MAX('07 (ind)'!K$6:K$37)-MIN('07 (ind)'!K$6:K$37))),ABS(-100+(100*(('07 (ind)'!K22-MIN('07 (ind)'!K$6:K$37))/(MAX('07 (ind)'!K$6:K$37)-MIN('07 (ind)'!K$6:K$37))))))</f>
        <v>1.4292786292212631</v>
      </c>
      <c r="L23" s="87">
        <f>IF('07 (ind)'!L$1="si",100*(('07 (ind)'!L22-MIN('07 (ind)'!L$6:L$37))/(MAX('07 (ind)'!L$6:L$37)-MIN('07 (ind)'!L$6:L$37))),ABS(-100+(100*(('07 (ind)'!L22-MIN('07 (ind)'!L$6:L$37))/(MAX('07 (ind)'!L$6:L$37)-MIN('07 (ind)'!L$6:L$37))))))</f>
        <v>75.626228705354919</v>
      </c>
      <c r="M23" s="87">
        <f>IF('07 (ind)'!M$1="si",100*(('07 (ind)'!M22-MIN('07 (ind)'!M$6:M$37))/(MAX('07 (ind)'!M$6:M$37)-MIN('07 (ind)'!M$6:M$37))),ABS(-100+(100*(('07 (ind)'!M22-MIN('07 (ind)'!M$6:M$37))/(MAX('07 (ind)'!M$6:M$37)-MIN('07 (ind)'!M$6:M$37))))))</f>
        <v>48.323304825706174</v>
      </c>
      <c r="N23" s="87">
        <f>IF('07 (ind)'!N$1="si",100*(('07 (ind)'!N22-MIN('07 (ind)'!N$6:N$37))/(MAX('07 (ind)'!N$6:N$37)-MIN('07 (ind)'!N$6:N$37))),ABS(-100+(100*(('07 (ind)'!N22-MIN('07 (ind)'!N$6:N$37))/(MAX('07 (ind)'!N$6:N$37)-MIN('07 (ind)'!N$6:N$37))))))</f>
        <v>47.021930436118161</v>
      </c>
      <c r="O23" s="87">
        <f>IF('07 (ind)'!O$1="si",100*(('07 (ind)'!O22-MIN('07 (ind)'!O$6:O$37))/(MAX('07 (ind)'!O$6:O$37)-MIN('07 (ind)'!O$6:O$37))),ABS(-100+(100*(('07 (ind)'!O22-MIN('07 (ind)'!O$6:O$37))/(MAX('07 (ind)'!O$6:O$37)-MIN('07 (ind)'!O$6:O$37))))))</f>
        <v>93.84615384615384</v>
      </c>
      <c r="P23" s="87">
        <f>IF('07 (ind)'!P$1="si",100*(('07 (ind)'!P22-MIN('07 (ind)'!P$6:P$37))/(MAX('07 (ind)'!P$6:P$37)-MIN('07 (ind)'!P$6:P$37))),ABS(-100+(100*(('07 (ind)'!P22-MIN('07 (ind)'!P$6:P$37))/(MAX('07 (ind)'!P$6:P$37)-MIN('07 (ind)'!P$6:P$37))))))</f>
        <v>19.512513646323388</v>
      </c>
      <c r="Q23" s="87">
        <f>IF('07 (ind)'!Q$1="si",100*(('07 (ind)'!Q22-MIN('07 (ind)'!Q$6:Q$37))/(MAX('07 (ind)'!Q$6:Q$37)-MIN('07 (ind)'!Q$6:Q$37))),ABS(-100+(100*(('07 (ind)'!Q22-MIN('07 (ind)'!Q$6:Q$37))/(MAX('07 (ind)'!Q$6:Q$37)-MIN('07 (ind)'!Q$6:Q$37))))))</f>
        <v>8.3770977516486838</v>
      </c>
      <c r="R23" s="87">
        <f>IF('07 (ind)'!R$1="si",100*(('07 (ind)'!R22-MIN('07 (ind)'!R$6:R$37))/(MAX('07 (ind)'!R$6:R$37)-MIN('07 (ind)'!R$6:R$37))),ABS(-100+(100*(('07 (ind)'!R22-MIN('07 (ind)'!R$6:R$37))/(MAX('07 (ind)'!R$6:R$37)-MIN('07 (ind)'!R$6:R$37))))))</f>
        <v>3.0221520880769739</v>
      </c>
      <c r="S23" s="75">
        <f>ABS(ABS(('07 (ind)'!S22-((MAX('07 (ind)'!S$6:S$37)+MIN('07 (ind)'!S$6:S$37))/2))/(((MAX('07 (ind)'!S$6:S$37)+MIN('07 (ind)'!S$6:S$37))/2)-MAX('07 (ind)'!S$6:S$37))*100)-100)</f>
        <v>88.189018322177446</v>
      </c>
      <c r="T23" s="75">
        <f>IF('07 (ind)'!T$1="si",100*(('07 (ind)'!T22-MIN('07 (ind)'!T$6:T$37))/(MAX('07 (ind)'!T$6:T$37)-MIN('07 (ind)'!T$6:T$37))),ABS(-100+(100*(('07 (ind)'!T22-MIN('07 (ind)'!T$6:T$37))/(MAX('07 (ind)'!T$6:T$37)-MIN('07 (ind)'!T$6:T$37))))))</f>
        <v>8.5583299499255645</v>
      </c>
      <c r="U23" s="75">
        <f>IF('07 (ind)'!U$1="si",100*(('07 (ind)'!U22-MIN('07 (ind)'!U$6:U$37))/(MAX('07 (ind)'!U$6:U$37)-MIN('07 (ind)'!U$6:U$37))),ABS(-100+(100*(('07 (ind)'!U22-MIN('07 (ind)'!U$6:U$37))/(MAX('07 (ind)'!U$6:U$37)-MIN('07 (ind)'!U$6:U$37))))))</f>
        <v>80</v>
      </c>
      <c r="V23" s="75">
        <f>IF('07 (ind)'!V$1="si",100*(('07 (ind)'!V22-MIN('07 (ind)'!V$6:V$37))/(MAX('07 (ind)'!V$6:V$37)-MIN('07 (ind)'!V$6:V$37))),ABS(-100+(100*(('07 (ind)'!V22-MIN('07 (ind)'!V$6:V$37))/(MAX('07 (ind)'!V$6:V$37)-MIN('07 (ind)'!V$6:V$37))))))</f>
        <v>100</v>
      </c>
      <c r="W23" s="75">
        <f>IF('07 (ind)'!W$1="si",100*(('07 (ind)'!W22-MIN('07 (ind)'!W$6:W$37))/(MAX('07 (ind)'!W$6:W$37)-MIN('07 (ind)'!W$6:W$37))),ABS(-100+(100*(('07 (ind)'!W22-MIN('07 (ind)'!W$6:W$37))/(MAX('07 (ind)'!W$6:W$37)-MIN('07 (ind)'!W$6:W$37))))))</f>
        <v>39.045059550588398</v>
      </c>
      <c r="X23" s="75">
        <f>IF('07 (ind)'!X$1="si",100*(('07 (ind)'!X22-MIN('07 (ind)'!X$6:X$37))/(MAX('07 (ind)'!X$6:X$37)-MIN('07 (ind)'!X$6:X$37))),ABS(-100+(100*(('07 (ind)'!X22-MIN('07 (ind)'!X$6:X$37))/(MAX('07 (ind)'!X$6:X$37)-MIN('07 (ind)'!X$6:X$37))))))</f>
        <v>77.457693258173862</v>
      </c>
      <c r="Y23" s="75">
        <f>IF('07 (ind)'!Y$1="si",100*(('07 (ind)'!Y22-MIN('07 (ind)'!Y$6:Y$37))/(MAX('07 (ind)'!Y$6:Y$37)-MIN('07 (ind)'!Y$6:Y$37))),ABS(-100+(100*(('07 (ind)'!Y22-MIN('07 (ind)'!Y$6:Y$37))/(MAX('07 (ind)'!Y$6:Y$37)-MIN('07 (ind)'!Y$6:Y$37))))))</f>
        <v>75.693576819729913</v>
      </c>
      <c r="Z23" s="75">
        <f>IF('07 (ind)'!Z$1="si",100*(('07 (ind)'!Z22-MIN('07 (ind)'!Z$6:Z$37))/(MAX('07 (ind)'!Z$6:Z$37)-MIN('07 (ind)'!Z$6:Z$37))),ABS(-100+(100*(('07 (ind)'!Z22-MIN('07 (ind)'!Z$6:Z$37))/(MAX('07 (ind)'!Z$6:Z$37)-MIN('07 (ind)'!Z$6:Z$37))))))</f>
        <v>8.3071506085227043</v>
      </c>
      <c r="AA23" s="75">
        <f>IF('07 (ind)'!AA$1="si",100*(('07 (ind)'!AA22-MIN('07 (ind)'!AA$6:AA$37))/(MAX('07 (ind)'!AA$6:AA$37)-MIN('07 (ind)'!AA$6:AA$37))),ABS(-100+(100*(('07 (ind)'!AA22-MIN('07 (ind)'!AA$6:AA$37))/(MAX('07 (ind)'!AA$6:AA$37)-MIN('07 (ind)'!AA$6:AA$37))))))</f>
        <v>45.952631791603494</v>
      </c>
      <c r="AB23" s="75">
        <f>IF('07 (ind)'!AB$1="si",100*(('07 (ind)'!AB22-MIN('07 (ind)'!AB$6:AB$37))/(MAX('07 (ind)'!AB$6:AB$37)-MIN('07 (ind)'!AB$6:AB$37))),ABS(-100+(100*(('07 (ind)'!AB22-MIN('07 (ind)'!AB$6:AB$37))/(MAX('07 (ind)'!AB$6:AB$37)-MIN('07 (ind)'!AB$6:AB$37))))))</f>
        <v>32.735068251313621</v>
      </c>
      <c r="AC23" s="75">
        <f>IF('07 (ind)'!AC$1="si",100*(('07 (ind)'!AC22-MIN('07 (ind)'!AC$6:AC$37))/(MAX('07 (ind)'!AC$6:AC$37)-MIN('07 (ind)'!AC$6:AC$37))),ABS(-100+(100*(('07 (ind)'!AC22-MIN('07 (ind)'!AC$6:AC$37))/(MAX('07 (ind)'!AC$6:AC$37)-MIN('07 (ind)'!AC$6:AC$37))))))</f>
        <v>52.59632179331296</v>
      </c>
      <c r="AD23" s="75">
        <f>IF('07 (ind)'!AD$1="si",100*(('07 (ind)'!AD22-MIN('07 (ind)'!AD$6:AD$37))/(MAX('07 (ind)'!AD$6:AD$37)-MIN('07 (ind)'!AD$6:AD$37))),ABS(-100+(100*(('07 (ind)'!AD22-MIN('07 (ind)'!AD$6:AD$37))/(MAX('07 (ind)'!AD$6:AD$37)-MIN('07 (ind)'!AD$6:AD$37))))))</f>
        <v>98.399234137508714</v>
      </c>
      <c r="AE23" s="75">
        <f>IF('07 (ind)'!AE$1="si",100*(('07 (ind)'!AE22-MIN('07 (ind)'!AE$6:AE$37))/(MAX('07 (ind)'!AE$6:AE$37)-MIN('07 (ind)'!AE$6:AE$37))),ABS(-100+(100*(('07 (ind)'!AE22-MIN('07 (ind)'!AE$6:AE$37))/(MAX('07 (ind)'!AE$6:AE$37)-MIN('07 (ind)'!AE$6:AE$37))))))</f>
        <v>71.173783989162715</v>
      </c>
      <c r="AF23" s="75">
        <f>IF('07 (ind)'!AF$1="si",100*(('07 (ind)'!AF22-MIN('07 (ind)'!AF$6:AF$37))/(MAX('07 (ind)'!AF$6:AF$37)-MIN('07 (ind)'!AF$6:AF$37))),ABS(-100+(100*(('07 (ind)'!AF22-MIN('07 (ind)'!AF$6:AF$37))/(MAX('07 (ind)'!AF$6:AF$37)-MIN('07 (ind)'!AF$6:AF$37))))))</f>
        <v>56.786944360859145</v>
      </c>
      <c r="AG23" s="75">
        <f>IF('07 (ind)'!AG$1="si",100*(('07 (ind)'!AG22-MIN('07 (ind)'!AG$6:AG$37))/(MAX('07 (ind)'!AG$6:AG$37)-MIN('07 (ind)'!AG$6:AG$37))),ABS(-100+(100*(('07 (ind)'!AG22-MIN('07 (ind)'!AG$6:AG$37))/(MAX('07 (ind)'!AG$6:AG$37)-MIN('07 (ind)'!AG$6:AG$37))))))</f>
        <v>78.971962616822424</v>
      </c>
      <c r="AH23" s="75">
        <f>IF('07 (ind)'!AH$1="si",100*(('07 (ind)'!AH22-MIN('07 (ind)'!AH$6:AH$37))/(MAX('07 (ind)'!AH$6:AH$37)-MIN('07 (ind)'!AH$6:AH$37))),ABS(-100+(100*(('07 (ind)'!AH22-MIN('07 (ind)'!AH$6:AH$37))/(MAX('07 (ind)'!AH$6:AH$37)-MIN('07 (ind)'!AH$6:AH$37))))))</f>
        <v>43.975903614457813</v>
      </c>
      <c r="AI23" s="75">
        <f>IF('07 (ind)'!AI$1="si",100*(('07 (ind)'!AI22-MIN('07 (ind)'!AI$6:AI$37))/(MAX('07 (ind)'!AI$6:AI$37)-MIN('07 (ind)'!AI$6:AI$37))),ABS(-100+(100*(('07 (ind)'!AI22-MIN('07 (ind)'!AI$6:AI$37))/(MAX('07 (ind)'!AI$6:AI$37)-MIN('07 (ind)'!AI$6:AI$37))))))</f>
        <v>3.0984778280376921</v>
      </c>
      <c r="AJ23" s="75">
        <f>IF('07 (ind)'!AJ$1="si",100*(('07 (ind)'!AJ22-MIN('07 (ind)'!AJ$6:AJ$37))/(MAX('07 (ind)'!AJ$6:AJ$37)-MIN('07 (ind)'!AJ$6:AJ$37))),ABS(-100+(100*(('07 (ind)'!AJ22-MIN('07 (ind)'!AJ$6:AJ$37))/(MAX('07 (ind)'!AJ$6:AJ$37)-MIN('07 (ind)'!AJ$6:AJ$37))))))</f>
        <v>57.44413597582858</v>
      </c>
      <c r="AK23" s="75">
        <f>IF('07 (ind)'!AK$1="si",100*(('07 (ind)'!AK22-MIN('07 (ind)'!AK$6:AK$37))/(MAX('07 (ind)'!AK$6:AK$37)-MIN('07 (ind)'!AK$6:AK$37))),ABS(-100+(100*(('07 (ind)'!AK22-MIN('07 (ind)'!AK$6:AK$37))/(MAX('07 (ind)'!AK$6:AK$37)-MIN('07 (ind)'!AK$6:AK$37))))))</f>
        <v>2.9883490931272254</v>
      </c>
      <c r="AL23" s="75">
        <f>IF('07 (ind)'!AL$1="si",100*(('07 (ind)'!AL22-MIN('07 (ind)'!AL$6:AL$37))/(MAX('07 (ind)'!AL$6:AL$37)-MIN('07 (ind)'!AL$6:AL$37))),ABS(-100+(100*(('07 (ind)'!AL22-MIN('07 (ind)'!AL$6:AL$37))/(MAX('07 (ind)'!AL$6:AL$37)-MIN('07 (ind)'!AL$6:AL$37))))))</f>
        <v>80.56157860637029</v>
      </c>
      <c r="AM23" s="75">
        <f>IF('07 (ind)'!AM$1="si",100*(('07 (ind)'!AM22-MIN('07 (ind)'!AM$6:AM$37))/(MAX('07 (ind)'!AM$6:AM$37)-MIN('07 (ind)'!AM$6:AM$37))),ABS(-100+(100*(('07 (ind)'!AM22-MIN('07 (ind)'!AM$6:AM$37))/(MAX('07 (ind)'!AM$6:AM$37)-MIN('07 (ind)'!AM$6:AM$37))))))</f>
        <v>83.864939511038813</v>
      </c>
      <c r="AN23" s="75">
        <f>IF('07 (ind)'!AN$1="si",100*(('07 (ind)'!AN22-MIN('07 (ind)'!AN$6:AN$37))/(MAX('07 (ind)'!AN$6:AN$37)-MIN('07 (ind)'!AN$6:AN$37))),ABS(-100+(100*(('07 (ind)'!AN22-MIN('07 (ind)'!AN$6:AN$37))/(MAX('07 (ind)'!AN$6:AN$37)-MIN('07 (ind)'!AN$6:AN$37))))))</f>
        <v>55.778162010264637</v>
      </c>
      <c r="AO23" s="75">
        <f>IF('07 (ind)'!AO$1="si",100*(('07 (ind)'!AO22-MIN('07 (ind)'!AO$6:AO$37))/(MAX('07 (ind)'!AO$6:AO$37)-MIN('07 (ind)'!AO$6:AO$37))),ABS(-100+(100*(('07 (ind)'!AO22-MIN('07 (ind)'!AO$6:AO$37))/(MAX('07 (ind)'!AO$6:AO$37)-MIN('07 (ind)'!AO$6:AO$37))))))</f>
        <v>54.342608765902789</v>
      </c>
      <c r="AP23" s="75">
        <f>IF('07 (ind)'!AP$1="si",100*(('07 (ind)'!AP22-MIN('07 (ind)'!AP$6:AP$37))/(MAX('07 (ind)'!AP$6:AP$37)-MIN('07 (ind)'!AP$6:AP$37))),ABS(-100+(100*(('07 (ind)'!AP22-MIN('07 (ind)'!AP$6:AP$37))/(MAX('07 (ind)'!AP$6:AP$37)-MIN('07 (ind)'!AP$6:AP$37))))))</f>
        <v>88.64711447492904</v>
      </c>
      <c r="AQ23" s="75">
        <f>IF('07 (ind)'!AQ$1="si",100*(('07 (ind)'!AQ22-MIN('07 (ind)'!AQ$6:AQ$37))/(MAX('07 (ind)'!AQ$6:AQ$37)-MIN('07 (ind)'!AQ$6:AQ$37))),ABS(-100+(100*(('07 (ind)'!AQ22-MIN('07 (ind)'!AQ$6:AQ$37))/(MAX('07 (ind)'!AQ$6:AQ$37)-MIN('07 (ind)'!AQ$6:AQ$37))))))</f>
        <v>7.2037710604739056</v>
      </c>
      <c r="AR23" s="75">
        <f>IF('07 (ind)'!AR$1="si",100*(('07 (ind)'!AR22-MIN('07 (ind)'!AR$6:AR$37))/(MAX('07 (ind)'!AR$6:AR$37)-MIN('07 (ind)'!AR$6:AR$37))),ABS(-100+(100*(('07 (ind)'!AR22-MIN('07 (ind)'!AR$6:AR$37))/(MAX('07 (ind)'!AR$6:AR$37)-MIN('07 (ind)'!AR$6:AR$37))))))</f>
        <v>53.312383777516303</v>
      </c>
      <c r="AS23" s="75">
        <f>IF('07 (ind)'!AS$1="si",100*(('07 (ind)'!AS22-MIN('07 (ind)'!AS$6:AS$37))/(MAX('07 (ind)'!AS$6:AS$37)-MIN('07 (ind)'!AS$6:AS$37))),ABS(-100+(100*(('07 (ind)'!AS22-MIN('07 (ind)'!AS$6:AS$37))/(MAX('07 (ind)'!AS$6:AS$37)-MIN('07 (ind)'!AS$6:AS$37))))))</f>
        <v>82.068965517241381</v>
      </c>
      <c r="AT23" s="75">
        <f>IF('07 (ind)'!AT$1="si",100*(('07 (ind)'!AT22-MIN('07 (ind)'!AT$6:AT$37))/(MAX('07 (ind)'!AT$6:AT$37)-MIN('07 (ind)'!AT$6:AT$37))),ABS(-100+(100*(('07 (ind)'!AT22-MIN('07 (ind)'!AT$6:AT$37))/(MAX('07 (ind)'!AT$6:AT$37)-MIN('07 (ind)'!AT$6:AT$37))))))</f>
        <v>0</v>
      </c>
      <c r="AU23" s="75">
        <f>IF('07 (ind)'!AU$1="si",100*(('07 (ind)'!AU22-MIN('07 (ind)'!AU$6:AU$37))/(MAX('07 (ind)'!AU$6:AU$37)-MIN('07 (ind)'!AU$6:AU$37))),ABS(-100+(100*(('07 (ind)'!AU22-MIN('07 (ind)'!AU$6:AU$37))/(MAX('07 (ind)'!AU$6:AU$37)-MIN('07 (ind)'!AU$6:AU$37))))))</f>
        <v>65.397923875432525</v>
      </c>
      <c r="AV23" s="75">
        <f>IF('07 (ind)'!AV$1="si",100*(('07 (ind)'!AV22-MIN('07 (ind)'!AV$6:AV$37))/(MAX('07 (ind)'!AV$6:AV$37)-MIN('07 (ind)'!AV$6:AV$37))),ABS(-100+(100*(('07 (ind)'!AV22-MIN('07 (ind)'!AV$6:AV$37))/(MAX('07 (ind)'!AV$6:AV$37)-MIN('07 (ind)'!AV$6:AV$37))))))</f>
        <v>99.480069324090124</v>
      </c>
      <c r="AW23" s="75">
        <f>IF('07 (ind)'!AW$1="si",100*(('07 (ind)'!AW22-MIN('07 (ind)'!AW$6:AW$37))/(MAX('07 (ind)'!AW$6:AW$37)-MIN('07 (ind)'!AW$6:AW$37))),ABS(-100+(100*(('07 (ind)'!AW22-MIN('07 (ind)'!AW$6:AW$37))/(MAX('07 (ind)'!AW$6:AW$37)-MIN('07 (ind)'!AW$6:AW$37))))))</f>
        <v>30.746268656716424</v>
      </c>
      <c r="AX23" s="75">
        <f>IF('07 (ind)'!AX$1="si",100*(('07 (ind)'!AX22-MIN('07 (ind)'!AX$6:AX$37))/(MAX('07 (ind)'!AX$6:AX$37)-MIN('07 (ind)'!AX$6:AX$37))),ABS(-100+(100*(('07 (ind)'!AX22-MIN('07 (ind)'!AX$6:AX$37))/(MAX('07 (ind)'!AX$6:AX$37)-MIN('07 (ind)'!AX$6:AX$37))))))</f>
        <v>55.54505496181509</v>
      </c>
      <c r="AY23" s="75">
        <f>IF('07 (ind)'!AY$1="si",100*(('07 (ind)'!AY22-MIN('07 (ind)'!AY$6:AY$37))/(MAX('07 (ind)'!AY$6:AY$37)-MIN('07 (ind)'!AY$6:AY$37))),ABS(-100+(100*(('07 (ind)'!AY22-MIN('07 (ind)'!AY$6:AY$37))/(MAX('07 (ind)'!AY$6:AY$37)-MIN('07 (ind)'!AY$6:AY$37))))))</f>
        <v>55.51855375832546</v>
      </c>
      <c r="AZ23" s="75">
        <f>IF('07 (ind)'!AZ$1="si",100*(('07 (ind)'!AZ22-MIN('07 (ind)'!AZ$6:AZ$37))/(MAX('07 (ind)'!AZ$6:AZ$37)-MIN('07 (ind)'!AZ$6:AZ$37))),ABS(-100+(100*(('07 (ind)'!AZ22-MIN('07 (ind)'!AZ$6:AZ$37))/(MAX('07 (ind)'!AZ$6:AZ$37)-MIN('07 (ind)'!AZ$6:AZ$37))))))</f>
        <v>80.643517755823908</v>
      </c>
      <c r="BA23" s="75">
        <f>IF('07 (ind)'!BA$1="si",100*(('07 (ind)'!BA22-MIN('07 (ind)'!BA$6:BA$37))/(MAX('07 (ind)'!BA$6:BA$37)-MIN('07 (ind)'!BA$6:BA$37))),ABS(-100+(100*(('07 (ind)'!BA22-MIN('07 (ind)'!BA$6:BA$37))/(MAX('07 (ind)'!BA$6:BA$37)-MIN('07 (ind)'!BA$6:BA$37))))))</f>
        <v>61.464263858904729</v>
      </c>
      <c r="BB23" s="75">
        <f>IF('07 (ind)'!BB$1="si",100*(('07 (ind)'!BB22-MIN('07 (ind)'!BB$6:BB$37))/(MAX('07 (ind)'!BB$6:BB$37)-MIN('07 (ind)'!BB$6:BB$37))),ABS(-100+(100*(('07 (ind)'!BB22-MIN('07 (ind)'!BB$6:BB$37))/(MAX('07 (ind)'!BB$6:BB$37)-MIN('07 (ind)'!BB$6:BB$37))))))</f>
        <v>0</v>
      </c>
      <c r="BC23" s="75">
        <f>IF('07 (ind)'!BC$1="si",100*(('07 (ind)'!BC22-MIN('07 (ind)'!BC$6:BC$37))/(MAX('07 (ind)'!BC$6:BC$37)-MIN('07 (ind)'!BC$6:BC$37))),ABS(-100+(100*(('07 (ind)'!BC22-MIN('07 (ind)'!BC$6:BC$37))/(MAX('07 (ind)'!BC$6:BC$37)-MIN('07 (ind)'!BC$6:BC$37))))))</f>
        <v>3.7229938390708797</v>
      </c>
      <c r="BD23" s="75">
        <f>IF('07 (ind)'!BD$1="si",100*(('07 (ind)'!BD22-MIN('07 (ind)'!BD$6:BD$37))/(MAX('07 (ind)'!BD$6:BD$37)-MIN('07 (ind)'!BD$6:BD$37))),ABS(-100+(100*(('07 (ind)'!BD22-MIN('07 (ind)'!BD$6:BD$37))/(MAX('07 (ind)'!BD$6:BD$37)-MIN('07 (ind)'!BD$6:BD$37))))))</f>
        <v>25.351335811946235</v>
      </c>
      <c r="BE23" s="75">
        <f>IF('07 (ind)'!BE$1="si",100*(('07 (ind)'!BE22-MIN('07 (ind)'!BE$6:BE$37))/(MAX('07 (ind)'!BE$6:BE$37)-MIN('07 (ind)'!BE$6:BE$37))),ABS(-100+(100*(('07 (ind)'!BE22-MIN('07 (ind)'!BE$6:BE$37))/(MAX('07 (ind)'!BE$6:BE$37)-MIN('07 (ind)'!BE$6:BE$37))))))</f>
        <v>63.955119214586254</v>
      </c>
      <c r="BF23" s="75">
        <f>IF('07 (ind)'!BF$1="si",100*(('07 (ind)'!BF22-MIN('07 (ind)'!BF$6:BF$37))/(MAX('07 (ind)'!BF$6:BF$37)-MIN('07 (ind)'!BF$6:BF$37))),ABS(-100+(100*(('07 (ind)'!BF22-MIN('07 (ind)'!BF$6:BF$37))/(MAX('07 (ind)'!BF$6:BF$37)-MIN('07 (ind)'!BF$6:BF$37))))))</f>
        <v>52.380954842870885</v>
      </c>
      <c r="BG23" s="75">
        <f>IF('07 (ind)'!BG$1="si",100*(('07 (ind)'!BG22-MIN('07 (ind)'!BG$6:BG$37))/(MAX('07 (ind)'!BG$6:BG$37)-MIN('07 (ind)'!BG$6:BG$37))),ABS(-100+(100*(('07 (ind)'!BG22-MIN('07 (ind)'!BG$6:BG$37))/(MAX('07 (ind)'!BG$6:BG$37)-MIN('07 (ind)'!BG$6:BG$37))))))</f>
        <v>37.467522145124427</v>
      </c>
      <c r="BH23" s="75">
        <f>IF('07 (ind)'!BH$1="si",100*(('07 (ind)'!BH22-MIN('07 (ind)'!BH$6:BH$37))/(MAX('07 (ind)'!BH$6:BH$37)-MIN('07 (ind)'!BH$6:BH$37))),ABS(-100+(100*(('07 (ind)'!BH22-MIN('07 (ind)'!BH$6:BH$37))/(MAX('07 (ind)'!BH$6:BH$37)-MIN('07 (ind)'!BH$6:BH$37))))))</f>
        <v>30.317976626987388</v>
      </c>
      <c r="BI23" s="75">
        <f>IF('07 (ind)'!BI$1="si",100*(('07 (ind)'!BI22-MIN('07 (ind)'!BI$6:BI$37))/(MAX('07 (ind)'!BI$6:BI$37)-MIN('07 (ind)'!BI$6:BI$37))),ABS(-100+(100*(('07 (ind)'!BI22-MIN('07 (ind)'!BI$6:BI$37))/(MAX('07 (ind)'!BI$6:BI$37)-MIN('07 (ind)'!BI$6:BI$37))))))</f>
        <v>87.982544354337719</v>
      </c>
      <c r="BJ23" s="75">
        <f>IF('07 (ind)'!BJ$1="si",100*(('07 (ind)'!BJ22-MIN('07 (ind)'!BJ$6:BJ$37))/(MAX('07 (ind)'!BJ$6:BJ$37)-MIN('07 (ind)'!BJ$6:BJ$37))),ABS(-100+(100*(('07 (ind)'!BJ22-MIN('07 (ind)'!BJ$6:BJ$37))/(MAX('07 (ind)'!BJ$6:BJ$37)-MIN('07 (ind)'!BJ$6:BJ$37))))))</f>
        <v>0</v>
      </c>
      <c r="BK23" s="75">
        <f>IF('07 (ind)'!BK$1="si",100*(('07 (ind)'!BK22-MIN('07 (ind)'!BK$6:BK$37))/(MAX('07 (ind)'!BK$6:BK$37)-MIN('07 (ind)'!BK$6:BK$37))),ABS(-100+(100*(('07 (ind)'!BK22-MIN('07 (ind)'!BK$6:BK$37))/(MAX('07 (ind)'!BK$6:BK$37)-MIN('07 (ind)'!BK$6:BK$37))))))</f>
        <v>6.3440761190149768</v>
      </c>
      <c r="BL23" s="75">
        <f>IF('07 (ind)'!BL$1="si",100*(('07 (ind)'!BL22-MIN('07 (ind)'!BL$6:BL$37))/(MAX('07 (ind)'!BL$6:BL$37)-MIN('07 (ind)'!BL$6:BL$37))),ABS(-100+(100*(('07 (ind)'!BL22-MIN('07 (ind)'!BL$6:BL$37))/(MAX('07 (ind)'!BL$6:BL$37)-MIN('07 (ind)'!BL$6:BL$37))))))</f>
        <v>3.3333333333333335</v>
      </c>
      <c r="BM23" s="75">
        <f>IF('07 (ind)'!BM$1="si",100*(('07 (ind)'!BM22-MIN('07 (ind)'!BM$6:BM$37))/(MAX('07 (ind)'!BM$6:BM$37)-MIN('07 (ind)'!BM$6:BM$37))),ABS(-100+(100*(('07 (ind)'!BM22-MIN('07 (ind)'!BM$6:BM$37))/(MAX('07 (ind)'!BM$6:BM$37)-MIN('07 (ind)'!BM$6:BM$37))))))</f>
        <v>38.879081121308658</v>
      </c>
      <c r="BN23" s="75">
        <f>IF('07 (ind)'!BN$1="si",100*(('07 (ind)'!BN22-MIN('07 (ind)'!BN$6:BN$37))/(MAX('07 (ind)'!BN$6:BN$37)-MIN('07 (ind)'!BN$6:BN$37))),ABS(-100+(100*(('07 (ind)'!BN22-MIN('07 (ind)'!BN$6:BN$37))/(MAX('07 (ind)'!BN$6:BN$37)-MIN('07 (ind)'!BN$6:BN$37))))))</f>
        <v>15.729018957000761</v>
      </c>
      <c r="BO23" s="75">
        <f>IF('07 (ind)'!BO$1="si",100*(('07 (ind)'!BO22-MIN('07 (ind)'!BO$6:BO$37))/(MAX('07 (ind)'!BO$6:BO$37)-MIN('07 (ind)'!BO$6:BO$37))),ABS(-100+(100*(('07 (ind)'!BO22-MIN('07 (ind)'!BO$6:BO$37))/(MAX('07 (ind)'!BO$6:BO$37)-MIN('07 (ind)'!BO$6:BO$37))))))</f>
        <v>26.937297549375433</v>
      </c>
      <c r="BP23" s="75">
        <f>IF('07 (ind)'!BP$1="si",100*(('07 (ind)'!BP22-MIN('07 (ind)'!BP$6:BP$37))/(MAX('07 (ind)'!BP$6:BP$37)-MIN('07 (ind)'!BP$6:BP$37))),ABS(-100+(100*(('07 (ind)'!BP22-MIN('07 (ind)'!BP$6:BP$37))/(MAX('07 (ind)'!BP$6:BP$37)-MIN('07 (ind)'!BP$6:BP$37))))))</f>
        <v>25.381887652627196</v>
      </c>
      <c r="BQ23" s="75">
        <f>IF('07 (ind)'!BQ$1="si",100*(('07 (ind)'!BQ22-MIN('07 (ind)'!BQ$6:BQ$37))/(MAX('07 (ind)'!BQ$6:BQ$37)-MIN('07 (ind)'!BQ$6:BQ$37))),ABS(-100+(100*(('07 (ind)'!BQ22-MIN('07 (ind)'!BQ$6:BQ$37))/(MAX('07 (ind)'!BQ$6:BQ$37)-MIN('07 (ind)'!BQ$6:BQ$37))))))</f>
        <v>27.842238218895126</v>
      </c>
      <c r="BR23" s="75">
        <f>IF('07 (ind)'!BR$1="si",100*(('07 (ind)'!BR22-MIN('07 (ind)'!BR$6:BR$37))/(MAX('07 (ind)'!BR$6:BR$37)-MIN('07 (ind)'!BR$6:BR$37))),ABS(-100+(100*(('07 (ind)'!BR22-MIN('07 (ind)'!BR$6:BR$37))/(MAX('07 (ind)'!BP$6:BP$37)-MIN('07 (ind)'!BR$6:BR$37))))))</f>
        <v>57.512264922322153</v>
      </c>
      <c r="BS23" s="75">
        <f>IF('07 (ind)'!BS$1="si",100*(('07 (ind)'!BS22-MIN('07 (ind)'!BS$6:BS$37))/(MAX('07 (ind)'!BS$6:BS$37)-MIN('07 (ind)'!BS$6:BS$37))),ABS(-100+(100*(('07 (ind)'!BS22-MIN('07 (ind)'!BS$6:BS$37))/(MAX('07 (ind)'!BQ$6:BQ$37)-MIN('07 (ind)'!BS$6:BS$37))))))</f>
        <v>51.589677809339584</v>
      </c>
      <c r="BT23" s="75">
        <f>IF('07 (ind)'!BT$1="si",100*(('07 (ind)'!BT22-MIN('07 (ind)'!BT$6:BT$37))/(MAX('07 (ind)'!BT$6:BT$37)-MIN('07 (ind)'!BT$6:BT$37))),ABS(-100+(100*(('07 (ind)'!BT22-MIN('07 (ind)'!BT$6:BT$37))/(MAX('07 (ind)'!BR$6:BR$37)-MIN('07 (ind)'!BT$6:BT$37))))))</f>
        <v>94.60444444965934</v>
      </c>
      <c r="BU23" s="75">
        <f>IF('07 (ind)'!BU$1="si",100*(('07 (ind)'!BU22-MIN('07 (ind)'!BU$6:BU$37))/(MAX('07 (ind)'!BU$6:BU$37)-MIN('07 (ind)'!BU$6:BU$37))),ABS(-100+(100*(('07 (ind)'!BU22-MIN('07 (ind)'!BU$6:BU$37))/(MAX('07 (ind)'!BU$6:BU$37)-MIN('07 (ind)'!BU$6:BU$37))))))</f>
        <v>33.504007123775608</v>
      </c>
      <c r="BV23" s="75">
        <f>IF('07 (ind)'!BV$1="si",100*(('07 (ind)'!BV22-MIN('07 (ind)'!BV$6:BV$37))/(MAX('07 (ind)'!BV$6:BV$37)-MIN('07 (ind)'!BV$6:BV$37))),ABS(-100+(100*(('07 (ind)'!BV22-MIN('07 (ind)'!BV$6:BV$37))/(MAX('07 (ind)'!BV$6:BV$37)-MIN('07 (ind)'!BV$6:BV$37))))))</f>
        <v>54.701066732820635</v>
      </c>
      <c r="BW23" s="75">
        <f>IF('07 (ind)'!BW$1="si",100*(('07 (ind)'!BW22-MIN('07 (ind)'!BW$6:BW$37))/(MAX('07 (ind)'!BW$6:BW$37)-MIN('07 (ind)'!BW$6:BW$37))),ABS(-100+(100*(('07 (ind)'!BW22-MIN('07 (ind)'!BW$6:BW$37))/(MAX('07 (ind)'!BW$6:BW$37)-MIN('07 (ind)'!BW$6:BW$37))))))</f>
        <v>74.996718729492059</v>
      </c>
      <c r="BX23" s="75">
        <f>IF('07 (ind)'!BX$1="si",100*(('07 (ind)'!BX22-MIN('07 (ind)'!BX$6:BX$37))/(MAX('07 (ind)'!BX$6:BX$37)-MIN('07 (ind)'!BX$6:BX$37))),ABS(-100+(100*(('07 (ind)'!BX22-MIN('07 (ind)'!BX$6:BX$37))/(MAX('07 (ind)'!BX$6:BX$37)-MIN('07 (ind)'!BX$6:BX$37))))))</f>
        <v>18.804815372697263</v>
      </c>
      <c r="BY23" s="75">
        <f>IF('07 (ind)'!BY$1="si",100*(('07 (ind)'!BY22-MIN('07 (ind)'!BY$6:BY$37))/(MAX('07 (ind)'!BY$6:BY$37)-MIN('07 (ind)'!BY$6:BY$37))),ABS(-100+(100*(('07 (ind)'!BY22-MIN('07 (ind)'!BY$6:BY$37))/(MAX('07 (ind)'!BY$6:BY$37)-MIN('07 (ind)'!BY$6:BY$37))))))</f>
        <v>12.703816247908792</v>
      </c>
      <c r="BZ23" s="75">
        <f>IF('07 (ind)'!BZ$1="si",100*(('07 (ind)'!BZ22-MIN('07 (ind)'!BZ$6:BZ$37))/(MAX('07 (ind)'!BZ$6:BZ$37)-MIN('07 (ind)'!BZ$6:BZ$37))),ABS(-100+(100*(('07 (ind)'!BZ22-MIN('07 (ind)'!BZ$6:BZ$37))/(MAX('07 (ind)'!BZ$6:BZ$37)-MIN('07 (ind)'!BZ$6:BZ$37))))))</f>
        <v>89.534433478478704</v>
      </c>
      <c r="CA23" s="75">
        <f>IF('07 (ind)'!CA$1="si",100*(('07 (ind)'!CA22-MIN('07 (ind)'!CA$6:CA$37))/(MAX('07 (ind)'!CA$6:CA$37)-MIN('07 (ind)'!CA$6:CA$37))),ABS(-100+(100*(('07 (ind)'!CA22-MIN('07 (ind)'!CA$6:CA$37))/(MAX('07 (ind)'!CA$6:CA$37)-MIN('07 (ind)'!CA$6:CA$37))))))</f>
        <v>41.493951130111775</v>
      </c>
      <c r="CB23" s="75">
        <f>IF('07 (ind)'!CB$1="si",100*(('07 (ind)'!CB22-MIN('07 (ind)'!CB$6:CB$37))/(MAX('07 (ind)'!CB$6:CB$37)-MIN('07 (ind)'!CB$6:CB$37))),ABS(-100+(100*(('07 (ind)'!CB22-MIN('07 (ind)'!CB$6:CB$37))/(MAX('07 (ind)'!CB$6:CB$37)-MIN('07 (ind)'!CB$6:CB$37))))))</f>
        <v>57.324840764331206</v>
      </c>
      <c r="CC23" s="75">
        <f>IF('07 (ind)'!CC$1="si",100*(('07 (ind)'!CC22-MIN('07 (ind)'!CC$6:CC$37))/(MAX('07 (ind)'!CC$6:CC$37)-MIN('07 (ind)'!CC$6:CC$37))),ABS(-100+(100*(('07 (ind)'!CC22-MIN('07 (ind)'!CC$6:CC$37))/(MAX('07 (ind)'!CC$6:CC$37)-MIN('07 (ind)'!CC$6:CC$37))))))</f>
        <v>21.224007634610658</v>
      </c>
      <c r="CD23" s="75">
        <f>IF('07 (ind)'!CD$1="si",100*(('07 (ind)'!CD22-MIN('07 (ind)'!CD$6:CD$37))/(MAX('07 (ind)'!CD$6:CD$37)-MIN('07 (ind)'!CD$6:CD$37))),ABS(-100+(100*(('07 (ind)'!CD22-MIN('07 (ind)'!CD$6:CD$37))/(MAX('07 (ind)'!CD$6:CD$37)-MIN('07 (ind)'!CD$6:CD$37))))))</f>
        <v>6.3583287005843941E-5</v>
      </c>
      <c r="CE23" s="75">
        <f>IF('07 (ind)'!CE$1="si",100*(('07 (ind)'!CE22-MIN('07 (ind)'!CE$6:CE$37))/(MAX('07 (ind)'!CE$6:CE$37)-MIN('07 (ind)'!CE$6:CE$37))),ABS(-100+(100*(('07 (ind)'!CE22-MIN('07 (ind)'!CE$6:CE$37))/(MAX('07 (ind)'!CE$6:CE$37)-MIN('07 (ind)'!CE$6:CE$37))))))</f>
        <v>16.720770122537367</v>
      </c>
      <c r="CF23" s="75">
        <f>IF('07 (ind)'!CF$1="si",100*(('07 (ind)'!CF22-MIN('07 (ind)'!CF$6:CF$37))/(MAX('07 (ind)'!CF$6:CF$37)-MIN('07 (ind)'!CF$6:CF$37))),ABS(-100+(100*(('07 (ind)'!CF22-MIN('07 (ind)'!CF$6:CF$37))/(MAX('07 (ind)'!CF$6:CF$37)-MIN('07 (ind)'!CF$6:CF$37))))))</f>
        <v>4.8102866113041864</v>
      </c>
      <c r="CG23" s="75">
        <f>IF('07 (ind)'!CG$1="si",100*(('07 (ind)'!CG22-MIN('07 (ind)'!CG$6:CG$37))/(MAX('07 (ind)'!CG$6:CG$37)-MIN('07 (ind)'!CG$6:CG$37))),ABS(-100+(100*(('07 (ind)'!CG22-MIN('07 (ind)'!CG$6:CG$37))/(MAX('07 (ind)'!CG$6:CG$37)-MIN('07 (ind)'!CG$6:CG$37))))))</f>
        <v>40.235599488356847</v>
      </c>
      <c r="CH23" s="75">
        <f>IF('07 (ind)'!CH$1="si",100*(('07 (ind)'!CH22-MIN('07 (ind)'!CH$6:CH$37))/(MAX('07 (ind)'!CH$6:CH$37)-MIN('07 (ind)'!CH$6:CH$37))),ABS(-100+(100*(('07 (ind)'!CH22-MIN('07 (ind)'!CH$6:CH$37))/(MAX('07 (ind)'!CH$6:CH$37)-MIN('07 (ind)'!CH$6:CH$37))))))</f>
        <v>14.231259332280089</v>
      </c>
      <c r="CI23" s="75">
        <f>IF('07 (ind)'!CI$1="si",100*(('07 (ind)'!CI22-MIN('07 (ind)'!CI$6:CI$37))/(MAX('07 (ind)'!CI$6:CI$37)-MIN('07 (ind)'!CI$6:CI$37))),ABS(-100+(100*(('07 (ind)'!CI22-MIN('07 (ind)'!CI$6:CI$37))/(MAX('07 (ind)'!CI$6:CI$37)-MIN('07 (ind)'!CI$6:CI$37))))))</f>
        <v>60.175740072363759</v>
      </c>
      <c r="CJ23" s="75">
        <f>IF('07 (ind)'!CJ$1="si",100*(('07 (ind)'!CJ22-MIN('07 (ind)'!CJ$6:CJ$37))/(MAX('07 (ind)'!CJ$6:CJ$37)-MIN('07 (ind)'!CJ$6:CJ$37))),ABS(-100+(100*(('07 (ind)'!CJ22-MIN('07 (ind)'!CJ$6:CJ$37))/(MAX('07 (ind)'!CJ$6:CJ$37)-MIN('07 (ind)'!CJ$6:CJ$37))))))</f>
        <v>15.046325425304957</v>
      </c>
      <c r="CK23" s="75">
        <f>IF('07 (ind)'!CK$1="si",100*(('07 (ind)'!CK22-MIN('07 (ind)'!CK$6:CK$37))/(MAX('07 (ind)'!CK$6:CK$37)-MIN('07 (ind)'!CK$6:CK$37))),ABS(-100+(100*(('07 (ind)'!CK22-MIN('07 (ind)'!CK$6:CK$37))/(MAX('07 (ind)'!CK$6:CK$37)-MIN('07 (ind)'!CK$6:CK$37))))))</f>
        <v>39.131724521569481</v>
      </c>
      <c r="CL23" s="75">
        <f>IF('07 (ind)'!CL$1="si",100*(('07 (ind)'!CL22-MIN('07 (ind)'!CL$6:CL$37))/(MAX('07 (ind)'!CL$6:CL$37)-MIN('07 (ind)'!CL$6:CL$37))),ABS(-100+(100*(('07 (ind)'!CL22-MIN('07 (ind)'!CL$6:CL$37))/(MAX('07 (ind)'!CL$6:CL$37)-MIN('07 (ind)'!CL$6:CL$37))))))</f>
        <v>9.9089593272153156</v>
      </c>
      <c r="CM23" s="75">
        <f>IF('07 (ind)'!CM$1="si",100*(('07 (ind)'!CM22-MIN('07 (ind)'!CM$6:CM$37))/(MAX('07 (ind)'!CM$6:CM$37)-MIN('07 (ind)'!CM$6:CM$37))),ABS(-100+(100*(('07 (ind)'!CM22-MIN('07 (ind)'!CM$6:CM$37))/(MAX('07 (ind)'!CM$6:CM$37)-MIN('07 (ind)'!CM$6:CM$37))))))</f>
        <v>73.656405350177991</v>
      </c>
    </row>
    <row r="24" spans="1:91">
      <c r="A24" s="18" t="s">
        <v>222</v>
      </c>
      <c r="B24" s="87">
        <f>IF('07 (ind)'!B$1="si",100*(('07 (ind)'!B23-MIN('07 (ind)'!B$6:B$37))/(MAX('07 (ind)'!B$6:B$37)-MIN('07 (ind)'!B$6:B$37))),ABS(-100+(100*(('07 (ind)'!B23-MIN('07 (ind)'!B$6:B$37))/(MAX('07 (ind)'!B$6:B$37)-MIN('07 (ind)'!B$6:B$37))))))</f>
        <v>0.163793610010048</v>
      </c>
      <c r="C24" s="87">
        <f>IF('07 (ind)'!C$1="si",100*(('07 (ind)'!C23-MIN('07 (ind)'!C$6:C$37))/(MAX('07 (ind)'!C$6:C$37)-MIN('07 (ind)'!C$6:C$37))),ABS(-100+(100*(('07 (ind)'!C23-MIN('07 (ind)'!C$6:C$37))/(MAX('07 (ind)'!C$6:C$37)-MIN('07 (ind)'!C$6:C$37))))))</f>
        <v>40.684137746640104</v>
      </c>
      <c r="D24" s="87">
        <f>IF('07 (ind)'!D$1="si",100*(('07 (ind)'!D23-MIN('07 (ind)'!D$6:D$37))/(MAX('07 (ind)'!D$6:D$37)-MIN('07 (ind)'!D$6:D$37))),ABS(-100+(100*(('07 (ind)'!D23-MIN('07 (ind)'!D$6:D$37))/(MAX('07 (ind)'!D$6:D$37)-MIN('07 (ind)'!D$6:D$37))))))</f>
        <v>70.71018264225907</v>
      </c>
      <c r="E24" s="87">
        <f>IF('07 (ind)'!E$1="si",100*(('07 (ind)'!E23-MIN('07 (ind)'!E$6:E$37))/(MAX('07 (ind)'!E$6:E$37)-MIN('07 (ind)'!E$6:E$37))),ABS(-100+(100*(('07 (ind)'!E23-MIN('07 (ind)'!E$6:E$37))/(MAX('07 (ind)'!E$6:E$37)-MIN('07 (ind)'!E$6:E$37))))))</f>
        <v>65.838405446962241</v>
      </c>
      <c r="F24" s="87">
        <f>IF('07 (ind)'!F$1="si",100*(('07 (ind)'!F23-MIN('07 (ind)'!F$6:F$37))/(MAX('07 (ind)'!F$6:F$37)-MIN('07 (ind)'!F$6:F$37))),ABS(-100+(100*(('07 (ind)'!F23-MIN('07 (ind)'!F$6:F$37))/(MAX('07 (ind)'!F$6:F$37)-MIN('07 (ind)'!F$6:F$37))))))</f>
        <v>89.930555555555529</v>
      </c>
      <c r="G24" s="87">
        <f>IF('07 (ind)'!G$1="si",100*(('07 (ind)'!G23-MIN('07 (ind)'!G$6:G$37))/(MAX('07 (ind)'!G$6:G$37)-MIN('07 (ind)'!G$6:G$37))),ABS(-100+(100*(('07 (ind)'!G23-MIN('07 (ind)'!G$6:G$37))/(MAX('07 (ind)'!G$6:G$37)-MIN('07 (ind)'!G$6:G$37))))))</f>
        <v>93.600000000000023</v>
      </c>
      <c r="H24" s="87">
        <f>IF('07 (ind)'!H$1="si",100*(('07 (ind)'!H23-MIN('07 (ind)'!H$6:H$37))/(MAX('07 (ind)'!H$6:H$37)-MIN('07 (ind)'!H$6:H$37))),ABS(-100+(100*(('07 (ind)'!H23-MIN('07 (ind)'!H$6:H$37))/(MAX('07 (ind)'!H$6:H$37)-MIN('07 (ind)'!H$6:H$37))))))</f>
        <v>83.168316831683185</v>
      </c>
      <c r="I24" s="87">
        <f>IF('07 (ind)'!I$1="si",100*(('07 (ind)'!I23-MIN('07 (ind)'!I$6:I$37))/(MAX('07 (ind)'!I$6:I$37)-MIN('07 (ind)'!I$6:I$37))),ABS(-100+(100*(('07 (ind)'!I23-MIN('07 (ind)'!I$6:I$37))/(MAX('07 (ind)'!I$6:I$37)-MIN('07 (ind)'!I$6:I$37))))))</f>
        <v>60.961810466760966</v>
      </c>
      <c r="J24" s="87">
        <f>IF('07 (ind)'!J$1="si",100*(('07 (ind)'!J23-MIN('07 (ind)'!J$6:J$37))/(MAX('07 (ind)'!J$6:J$37)-MIN('07 (ind)'!J$6:J$37))),ABS(-100+(100*(('07 (ind)'!J23-MIN('07 (ind)'!J$6:J$37))/(MAX('07 (ind)'!J$6:J$37)-MIN('07 (ind)'!J$6:J$37))))))</f>
        <v>30.696202531645579</v>
      </c>
      <c r="K24" s="87">
        <f>IF('07 (ind)'!K$1="si",100*(('07 (ind)'!K23-MIN('07 (ind)'!K$6:K$37))/(MAX('07 (ind)'!K$6:K$37)-MIN('07 (ind)'!K$6:K$37))),ABS(-100+(100*(('07 (ind)'!K23-MIN('07 (ind)'!K$6:K$37))/(MAX('07 (ind)'!K$6:K$37)-MIN('07 (ind)'!K$6:K$37))))))</f>
        <v>62.98582768233765</v>
      </c>
      <c r="L24" s="87">
        <f>IF('07 (ind)'!L$1="si",100*(('07 (ind)'!L23-MIN('07 (ind)'!L$6:L$37))/(MAX('07 (ind)'!L$6:L$37)-MIN('07 (ind)'!L$6:L$37))),ABS(-100+(100*(('07 (ind)'!L23-MIN('07 (ind)'!L$6:L$37))/(MAX('07 (ind)'!L$6:L$37)-MIN('07 (ind)'!L$6:L$37))))))</f>
        <v>59.435881183324803</v>
      </c>
      <c r="M24" s="87">
        <f>IF('07 (ind)'!M$1="si",100*(('07 (ind)'!M23-MIN('07 (ind)'!M$6:M$37))/(MAX('07 (ind)'!M$6:M$37)-MIN('07 (ind)'!M$6:M$37))),ABS(-100+(100*(('07 (ind)'!M23-MIN('07 (ind)'!M$6:M$37))/(MAX('07 (ind)'!M$6:M$37)-MIN('07 (ind)'!M$6:M$37))))))</f>
        <v>3.9614666939157788</v>
      </c>
      <c r="N24" s="87">
        <f>IF('07 (ind)'!N$1="si",100*(('07 (ind)'!N23-MIN('07 (ind)'!N$6:N$37))/(MAX('07 (ind)'!N$6:N$37)-MIN('07 (ind)'!N$6:N$37))),ABS(-100+(100*(('07 (ind)'!N23-MIN('07 (ind)'!N$6:N$37))/(MAX('07 (ind)'!N$6:N$37)-MIN('07 (ind)'!N$6:N$37))))))</f>
        <v>61.763716724126027</v>
      </c>
      <c r="O24" s="87">
        <f>IF('07 (ind)'!O$1="si",100*(('07 (ind)'!O23-MIN('07 (ind)'!O$6:O$37))/(MAX('07 (ind)'!O$6:O$37)-MIN('07 (ind)'!O$6:O$37))),ABS(-100+(100*(('07 (ind)'!O23-MIN('07 (ind)'!O$6:O$37))/(MAX('07 (ind)'!O$6:O$37)-MIN('07 (ind)'!O$6:O$37))))))</f>
        <v>95.384615384615387</v>
      </c>
      <c r="P24" s="87">
        <f>IF('07 (ind)'!P$1="si",100*(('07 (ind)'!P23-MIN('07 (ind)'!P$6:P$37))/(MAX('07 (ind)'!P$6:P$37)-MIN('07 (ind)'!P$6:P$37))),ABS(-100+(100*(('07 (ind)'!P23-MIN('07 (ind)'!P$6:P$37))/(MAX('07 (ind)'!P$6:P$37)-MIN('07 (ind)'!P$6:P$37))))))</f>
        <v>100</v>
      </c>
      <c r="Q24" s="87">
        <f>IF('07 (ind)'!Q$1="si",100*(('07 (ind)'!Q23-MIN('07 (ind)'!Q$6:Q$37))/(MAX('07 (ind)'!Q$6:Q$37)-MIN('07 (ind)'!Q$6:Q$37))),ABS(-100+(100*(('07 (ind)'!Q23-MIN('07 (ind)'!Q$6:Q$37))/(MAX('07 (ind)'!Q$6:Q$37)-MIN('07 (ind)'!Q$6:Q$37))))))</f>
        <v>3.773152757993814</v>
      </c>
      <c r="R24" s="87">
        <f>IF('07 (ind)'!R$1="si",100*(('07 (ind)'!R23-MIN('07 (ind)'!R$6:R$37))/(MAX('07 (ind)'!R$6:R$37)-MIN('07 (ind)'!R$6:R$37))),ABS(-100+(100*(('07 (ind)'!R23-MIN('07 (ind)'!R$6:R$37))/(MAX('07 (ind)'!R$6:R$37)-MIN('07 (ind)'!R$6:R$37))))))</f>
        <v>4.2825510412083316</v>
      </c>
      <c r="S24" s="75">
        <f>ABS(ABS(('07 (ind)'!S23-((MAX('07 (ind)'!S$6:S$37)+MIN('07 (ind)'!S$6:S$37))/2))/(((MAX('07 (ind)'!S$6:S$37)+MIN('07 (ind)'!S$6:S$37))/2)-MAX('07 (ind)'!S$6:S$37))*100)-100)</f>
        <v>57.19385660435389</v>
      </c>
      <c r="T24" s="75">
        <f>IF('07 (ind)'!T$1="si",100*(('07 (ind)'!T23-MIN('07 (ind)'!T$6:T$37))/(MAX('07 (ind)'!T$6:T$37)-MIN('07 (ind)'!T$6:T$37))),ABS(-100+(100*(('07 (ind)'!T23-MIN('07 (ind)'!T$6:T$37))/(MAX('07 (ind)'!T$6:T$37)-MIN('07 (ind)'!T$6:T$37))))))</f>
        <v>9.7366017052375149</v>
      </c>
      <c r="U24" s="75">
        <f>IF('07 (ind)'!U$1="si",100*(('07 (ind)'!U23-MIN('07 (ind)'!U$6:U$37))/(MAX('07 (ind)'!U$6:U$37)-MIN('07 (ind)'!U$6:U$37))),ABS(-100+(100*(('07 (ind)'!U23-MIN('07 (ind)'!U$6:U$37))/(MAX('07 (ind)'!U$6:U$37)-MIN('07 (ind)'!U$6:U$37))))))</f>
        <v>50</v>
      </c>
      <c r="V24" s="75">
        <f>IF('07 (ind)'!V$1="si",100*(('07 (ind)'!V23-MIN('07 (ind)'!V$6:V$37))/(MAX('07 (ind)'!V$6:V$37)-MIN('07 (ind)'!V$6:V$37))),ABS(-100+(100*(('07 (ind)'!V23-MIN('07 (ind)'!V$6:V$37))/(MAX('07 (ind)'!V$6:V$37)-MIN('07 (ind)'!V$6:V$37))))))</f>
        <v>100</v>
      </c>
      <c r="W24" s="75">
        <f>IF('07 (ind)'!W$1="si",100*(('07 (ind)'!W23-MIN('07 (ind)'!W$6:W$37))/(MAX('07 (ind)'!W$6:W$37)-MIN('07 (ind)'!W$6:W$37))),ABS(-100+(100*(('07 (ind)'!W23-MIN('07 (ind)'!W$6:W$37))/(MAX('07 (ind)'!W$6:W$37)-MIN('07 (ind)'!W$6:W$37))))))</f>
        <v>50.707098679959373</v>
      </c>
      <c r="X24" s="75">
        <f>IF('07 (ind)'!X$1="si",100*(('07 (ind)'!X23-MIN('07 (ind)'!X$6:X$37))/(MAX('07 (ind)'!X$6:X$37)-MIN('07 (ind)'!X$6:X$37))),ABS(-100+(100*(('07 (ind)'!X23-MIN('07 (ind)'!X$6:X$37))/(MAX('07 (ind)'!X$6:X$37)-MIN('07 (ind)'!X$6:X$37))))))</f>
        <v>80.342379880604454</v>
      </c>
      <c r="Y24" s="75">
        <f>IF('07 (ind)'!Y$1="si",100*(('07 (ind)'!Y23-MIN('07 (ind)'!Y$6:Y$37))/(MAX('07 (ind)'!Y$6:Y$37)-MIN('07 (ind)'!Y$6:Y$37))),ABS(-100+(100*(('07 (ind)'!Y23-MIN('07 (ind)'!Y$6:Y$37))/(MAX('07 (ind)'!Y$6:Y$37)-MIN('07 (ind)'!Y$6:Y$37))))))</f>
        <v>59.910318506221209</v>
      </c>
      <c r="Z24" s="75">
        <f>IF('07 (ind)'!Z$1="si",100*(('07 (ind)'!Z23-MIN('07 (ind)'!Z$6:Z$37))/(MAX('07 (ind)'!Z$6:Z$37)-MIN('07 (ind)'!Z$6:Z$37))),ABS(-100+(100*(('07 (ind)'!Z23-MIN('07 (ind)'!Z$6:Z$37))/(MAX('07 (ind)'!Z$6:Z$37)-MIN('07 (ind)'!Z$6:Z$37))))))</f>
        <v>19.331311100540603</v>
      </c>
      <c r="AA24" s="75">
        <f>IF('07 (ind)'!AA$1="si",100*(('07 (ind)'!AA23-MIN('07 (ind)'!AA$6:AA$37))/(MAX('07 (ind)'!AA$6:AA$37)-MIN('07 (ind)'!AA$6:AA$37))),ABS(-100+(100*(('07 (ind)'!AA23-MIN('07 (ind)'!AA$6:AA$37))/(MAX('07 (ind)'!AA$6:AA$37)-MIN('07 (ind)'!AA$6:AA$37))))))</f>
        <v>67.818219381633696</v>
      </c>
      <c r="AB24" s="75">
        <f>IF('07 (ind)'!AB$1="si",100*(('07 (ind)'!AB23-MIN('07 (ind)'!AB$6:AB$37))/(MAX('07 (ind)'!AB$6:AB$37)-MIN('07 (ind)'!AB$6:AB$37))),ABS(-100+(100*(('07 (ind)'!AB23-MIN('07 (ind)'!AB$6:AB$37))/(MAX('07 (ind)'!AB$6:AB$37)-MIN('07 (ind)'!AB$6:AB$37))))))</f>
        <v>79.887326909726298</v>
      </c>
      <c r="AC24" s="75">
        <f>IF('07 (ind)'!AC$1="si",100*(('07 (ind)'!AC23-MIN('07 (ind)'!AC$6:AC$37))/(MAX('07 (ind)'!AC$6:AC$37)-MIN('07 (ind)'!AC$6:AC$37))),ABS(-100+(100*(('07 (ind)'!AC23-MIN('07 (ind)'!AC$6:AC$37))/(MAX('07 (ind)'!AC$6:AC$37)-MIN('07 (ind)'!AC$6:AC$37))))))</f>
        <v>68.003512292297046</v>
      </c>
      <c r="AD24" s="75">
        <f>IF('07 (ind)'!AD$1="si",100*(('07 (ind)'!AD23-MIN('07 (ind)'!AD$6:AD$37))/(MAX('07 (ind)'!AD$6:AD$37)-MIN('07 (ind)'!AD$6:AD$37))),ABS(-100+(100*(('07 (ind)'!AD23-MIN('07 (ind)'!AD$6:AD$37))/(MAX('07 (ind)'!AD$6:AD$37)-MIN('07 (ind)'!AD$6:AD$37))))))</f>
        <v>76.546629993844121</v>
      </c>
      <c r="AE24" s="75">
        <f>IF('07 (ind)'!AE$1="si",100*(('07 (ind)'!AE23-MIN('07 (ind)'!AE$6:AE$37))/(MAX('07 (ind)'!AE$6:AE$37)-MIN('07 (ind)'!AE$6:AE$37))),ABS(-100+(100*(('07 (ind)'!AE23-MIN('07 (ind)'!AE$6:AE$37))/(MAX('07 (ind)'!AE$6:AE$37)-MIN('07 (ind)'!AE$6:AE$37))))))</f>
        <v>54.091723693429451</v>
      </c>
      <c r="AF24" s="75">
        <f>IF('07 (ind)'!AF$1="si",100*(('07 (ind)'!AF23-MIN('07 (ind)'!AF$6:AF$37))/(MAX('07 (ind)'!AF$6:AF$37)-MIN('07 (ind)'!AF$6:AF$37))),ABS(-100+(100*(('07 (ind)'!AF23-MIN('07 (ind)'!AF$6:AF$37))/(MAX('07 (ind)'!AF$6:AF$37)-MIN('07 (ind)'!AF$6:AF$37))))))</f>
        <v>70.50328001557628</v>
      </c>
      <c r="AG24" s="75">
        <f>IF('07 (ind)'!AG$1="si",100*(('07 (ind)'!AG23-MIN('07 (ind)'!AG$6:AG$37))/(MAX('07 (ind)'!AG$6:AG$37)-MIN('07 (ind)'!AG$6:AG$37))),ABS(-100+(100*(('07 (ind)'!AG23-MIN('07 (ind)'!AG$6:AG$37))/(MAX('07 (ind)'!AG$6:AG$37)-MIN('07 (ind)'!AG$6:AG$37))))))</f>
        <v>82.242990654205613</v>
      </c>
      <c r="AH24" s="75">
        <f>IF('07 (ind)'!AH$1="si",100*(('07 (ind)'!AH23-MIN('07 (ind)'!AH$6:AH$37))/(MAX('07 (ind)'!AH$6:AH$37)-MIN('07 (ind)'!AH$6:AH$37))),ABS(-100+(100*(('07 (ind)'!AH23-MIN('07 (ind)'!AH$6:AH$37))/(MAX('07 (ind)'!AH$6:AH$37)-MIN('07 (ind)'!AH$6:AH$37))))))</f>
        <v>64.457831325301171</v>
      </c>
      <c r="AI24" s="75">
        <f>IF('07 (ind)'!AI$1="si",100*(('07 (ind)'!AI23-MIN('07 (ind)'!AI$6:AI$37))/(MAX('07 (ind)'!AI$6:AI$37)-MIN('07 (ind)'!AI$6:AI$37))),ABS(-100+(100*(('07 (ind)'!AI23-MIN('07 (ind)'!AI$6:AI$37))/(MAX('07 (ind)'!AI$6:AI$37)-MIN('07 (ind)'!AI$6:AI$37))))))</f>
        <v>3.3948380111754557E-2</v>
      </c>
      <c r="AJ24" s="75">
        <f>IF('07 (ind)'!AJ$1="si",100*(('07 (ind)'!AJ23-MIN('07 (ind)'!AJ$6:AJ$37))/(MAX('07 (ind)'!AJ$6:AJ$37)-MIN('07 (ind)'!AJ$6:AJ$37))),ABS(-100+(100*(('07 (ind)'!AJ23-MIN('07 (ind)'!AJ$6:AJ$37))/(MAX('07 (ind)'!AJ$6:AJ$37)-MIN('07 (ind)'!AJ$6:AJ$37))))))</f>
        <v>43.636077173769969</v>
      </c>
      <c r="AK24" s="75">
        <f>IF('07 (ind)'!AK$1="si",100*(('07 (ind)'!AK23-MIN('07 (ind)'!AK$6:AK$37))/(MAX('07 (ind)'!AK$6:AK$37)-MIN('07 (ind)'!AK$6:AK$37))),ABS(-100+(100*(('07 (ind)'!AK23-MIN('07 (ind)'!AK$6:AK$37))/(MAX('07 (ind)'!AK$6:AK$37)-MIN('07 (ind)'!AK$6:AK$37))))))</f>
        <v>3.0574806296489987</v>
      </c>
      <c r="AL24" s="75">
        <f>IF('07 (ind)'!AL$1="si",100*(('07 (ind)'!AL23-MIN('07 (ind)'!AL$6:AL$37))/(MAX('07 (ind)'!AL$6:AL$37)-MIN('07 (ind)'!AL$6:AL$37))),ABS(-100+(100*(('07 (ind)'!AL23-MIN('07 (ind)'!AL$6:AL$37))/(MAX('07 (ind)'!AL$6:AL$37)-MIN('07 (ind)'!AL$6:AL$37))))))</f>
        <v>87.357102214786124</v>
      </c>
      <c r="AM24" s="75">
        <f>IF('07 (ind)'!AM$1="si",100*(('07 (ind)'!AM23-MIN('07 (ind)'!AM$6:AM$37))/(MAX('07 (ind)'!AM$6:AM$37)-MIN('07 (ind)'!AM$6:AM$37))),ABS(-100+(100*(('07 (ind)'!AM23-MIN('07 (ind)'!AM$6:AM$37))/(MAX('07 (ind)'!AM$6:AM$37)-MIN('07 (ind)'!AM$6:AM$37))))))</f>
        <v>69.481873965397057</v>
      </c>
      <c r="AN24" s="75">
        <f>IF('07 (ind)'!AN$1="si",100*(('07 (ind)'!AN23-MIN('07 (ind)'!AN$6:AN$37))/(MAX('07 (ind)'!AN$6:AN$37)-MIN('07 (ind)'!AN$6:AN$37))),ABS(-100+(100*(('07 (ind)'!AN23-MIN('07 (ind)'!AN$6:AN$37))/(MAX('07 (ind)'!AN$6:AN$37)-MIN('07 (ind)'!AN$6:AN$37))))))</f>
        <v>44.053602601733111</v>
      </c>
      <c r="AO24" s="75">
        <f>IF('07 (ind)'!AO$1="si",100*(('07 (ind)'!AO23-MIN('07 (ind)'!AO$6:AO$37))/(MAX('07 (ind)'!AO$6:AO$37)-MIN('07 (ind)'!AO$6:AO$37))),ABS(-100+(100*(('07 (ind)'!AO23-MIN('07 (ind)'!AO$6:AO$37))/(MAX('07 (ind)'!AO$6:AO$37)-MIN('07 (ind)'!AO$6:AO$37))))))</f>
        <v>72.416390535172198</v>
      </c>
      <c r="AP24" s="75">
        <f>IF('07 (ind)'!AP$1="si",100*(('07 (ind)'!AP23-MIN('07 (ind)'!AP$6:AP$37))/(MAX('07 (ind)'!AP$6:AP$37)-MIN('07 (ind)'!AP$6:AP$37))),ABS(-100+(100*(('07 (ind)'!AP23-MIN('07 (ind)'!AP$6:AP$37))/(MAX('07 (ind)'!AP$6:AP$37)-MIN('07 (ind)'!AP$6:AP$37))))))</f>
        <v>83.159886471144745</v>
      </c>
      <c r="AQ24" s="75">
        <f>IF('07 (ind)'!AQ$1="si",100*(('07 (ind)'!AQ23-MIN('07 (ind)'!AQ$6:AQ$37))/(MAX('07 (ind)'!AQ$6:AQ$37)-MIN('07 (ind)'!AQ$6:AQ$37))),ABS(-100+(100*(('07 (ind)'!AQ23-MIN('07 (ind)'!AQ$6:AQ$37))/(MAX('07 (ind)'!AQ$6:AQ$37)-MIN('07 (ind)'!AQ$6:AQ$37))))))</f>
        <v>5.2108694307128545</v>
      </c>
      <c r="AR24" s="75">
        <f>IF('07 (ind)'!AR$1="si",100*(('07 (ind)'!AR23-MIN('07 (ind)'!AR$6:AR$37))/(MAX('07 (ind)'!AR$6:AR$37)-MIN('07 (ind)'!AR$6:AR$37))),ABS(-100+(100*(('07 (ind)'!AR23-MIN('07 (ind)'!AR$6:AR$37))/(MAX('07 (ind)'!AR$6:AR$37)-MIN('07 (ind)'!AR$6:AR$37))))))</f>
        <v>52.071403624035725</v>
      </c>
      <c r="AS24" s="75">
        <f>IF('07 (ind)'!AS$1="si",100*(('07 (ind)'!AS23-MIN('07 (ind)'!AS$6:AS$37))/(MAX('07 (ind)'!AS$6:AS$37)-MIN('07 (ind)'!AS$6:AS$37))),ABS(-100+(100*(('07 (ind)'!AS23-MIN('07 (ind)'!AS$6:AS$37))/(MAX('07 (ind)'!AS$6:AS$37)-MIN('07 (ind)'!AS$6:AS$37))))))</f>
        <v>70.689655172413794</v>
      </c>
      <c r="AT24" s="75">
        <f>IF('07 (ind)'!AT$1="si",100*(('07 (ind)'!AT23-MIN('07 (ind)'!AT$6:AT$37))/(MAX('07 (ind)'!AT$6:AT$37)-MIN('07 (ind)'!AT$6:AT$37))),ABS(-100+(100*(('07 (ind)'!AT23-MIN('07 (ind)'!AT$6:AT$37))/(MAX('07 (ind)'!AT$6:AT$37)-MIN('07 (ind)'!AT$6:AT$37))))))</f>
        <v>0</v>
      </c>
      <c r="AU24" s="75">
        <f>IF('07 (ind)'!AU$1="si",100*(('07 (ind)'!AU23-MIN('07 (ind)'!AU$6:AU$37))/(MAX('07 (ind)'!AU$6:AU$37)-MIN('07 (ind)'!AU$6:AU$37))),ABS(-100+(100*(('07 (ind)'!AU23-MIN('07 (ind)'!AU$6:AU$37))/(MAX('07 (ind)'!AU$6:AU$37)-MIN('07 (ind)'!AU$6:AU$37))))))</f>
        <v>61.245674740484411</v>
      </c>
      <c r="AV24" s="75">
        <f>IF('07 (ind)'!AV$1="si",100*(('07 (ind)'!AV23-MIN('07 (ind)'!AV$6:AV$37))/(MAX('07 (ind)'!AV$6:AV$37)-MIN('07 (ind)'!AV$6:AV$37))),ABS(-100+(100*(('07 (ind)'!AV23-MIN('07 (ind)'!AV$6:AV$37))/(MAX('07 (ind)'!AV$6:AV$37)-MIN('07 (ind)'!AV$6:AV$37))))))</f>
        <v>92.720970537261692</v>
      </c>
      <c r="AW24" s="75">
        <f>IF('07 (ind)'!AW$1="si",100*(('07 (ind)'!AW23-MIN('07 (ind)'!AW$6:AW$37))/(MAX('07 (ind)'!AW$6:AW$37)-MIN('07 (ind)'!AW$6:AW$37))),ABS(-100+(100*(('07 (ind)'!AW23-MIN('07 (ind)'!AW$6:AW$37))/(MAX('07 (ind)'!AW$6:AW$37)-MIN('07 (ind)'!AW$6:AW$37))))))</f>
        <v>45.884861407249474</v>
      </c>
      <c r="AX24" s="75">
        <f>IF('07 (ind)'!AX$1="si",100*(('07 (ind)'!AX23-MIN('07 (ind)'!AX$6:AX$37))/(MAX('07 (ind)'!AX$6:AX$37)-MIN('07 (ind)'!AX$6:AX$37))),ABS(-100+(100*(('07 (ind)'!AX23-MIN('07 (ind)'!AX$6:AX$37))/(MAX('07 (ind)'!AX$6:AX$37)-MIN('07 (ind)'!AX$6:AX$37))))))</f>
        <v>20.81619311583351</v>
      </c>
      <c r="AY24" s="75">
        <f>IF('07 (ind)'!AY$1="si",100*(('07 (ind)'!AY23-MIN('07 (ind)'!AY$6:AY$37))/(MAX('07 (ind)'!AY$6:AY$37)-MIN('07 (ind)'!AY$6:AY$37))),ABS(-100+(100*(('07 (ind)'!AY23-MIN('07 (ind)'!AY$6:AY$37))/(MAX('07 (ind)'!AY$6:AY$37)-MIN('07 (ind)'!AY$6:AY$37))))))</f>
        <v>47.431018078020962</v>
      </c>
      <c r="AZ24" s="75">
        <f>IF('07 (ind)'!AZ$1="si",100*(('07 (ind)'!AZ23-MIN('07 (ind)'!AZ$6:AZ$37))/(MAX('07 (ind)'!AZ$6:AZ$37)-MIN('07 (ind)'!AZ$6:AZ$37))),ABS(-100+(100*(('07 (ind)'!AZ23-MIN('07 (ind)'!AZ$6:AZ$37))/(MAX('07 (ind)'!AZ$6:AZ$37)-MIN('07 (ind)'!AZ$6:AZ$37))))))</f>
        <v>95.295116399979605</v>
      </c>
      <c r="BA24" s="75">
        <f>IF('07 (ind)'!BA$1="si",100*(('07 (ind)'!BA23-MIN('07 (ind)'!BA$6:BA$37))/(MAX('07 (ind)'!BA$6:BA$37)-MIN('07 (ind)'!BA$6:BA$37))),ABS(-100+(100*(('07 (ind)'!BA23-MIN('07 (ind)'!BA$6:BA$37))/(MAX('07 (ind)'!BA$6:BA$37)-MIN('07 (ind)'!BA$6:BA$37))))))</f>
        <v>2.5883738415141249</v>
      </c>
      <c r="BB24" s="75">
        <f>IF('07 (ind)'!BB$1="si",100*(('07 (ind)'!BB23-MIN('07 (ind)'!BB$6:BB$37))/(MAX('07 (ind)'!BB$6:BB$37)-MIN('07 (ind)'!BB$6:BB$37))),ABS(-100+(100*(('07 (ind)'!BB23-MIN('07 (ind)'!BB$6:BB$37))/(MAX('07 (ind)'!BB$6:BB$37)-MIN('07 (ind)'!BB$6:BB$37))))))</f>
        <v>29.078805764439203</v>
      </c>
      <c r="BC24" s="75">
        <f>IF('07 (ind)'!BC$1="si",100*(('07 (ind)'!BC23-MIN('07 (ind)'!BC$6:BC$37))/(MAX('07 (ind)'!BC$6:BC$37)-MIN('07 (ind)'!BC$6:BC$37))),ABS(-100+(100*(('07 (ind)'!BC23-MIN('07 (ind)'!BC$6:BC$37))/(MAX('07 (ind)'!BC$6:BC$37)-MIN('07 (ind)'!BC$6:BC$37))))))</f>
        <v>25.016737584396047</v>
      </c>
      <c r="BD24" s="75">
        <f>IF('07 (ind)'!BD$1="si",100*(('07 (ind)'!BD23-MIN('07 (ind)'!BD$6:BD$37))/(MAX('07 (ind)'!BD$6:BD$37)-MIN('07 (ind)'!BD$6:BD$37))),ABS(-100+(100*(('07 (ind)'!BD23-MIN('07 (ind)'!BD$6:BD$37))/(MAX('07 (ind)'!BD$6:BD$37)-MIN('07 (ind)'!BD$6:BD$37))))))</f>
        <v>39.90775213394361</v>
      </c>
      <c r="BE24" s="75">
        <f>IF('07 (ind)'!BE$1="si",100*(('07 (ind)'!BE23-MIN('07 (ind)'!BE$6:BE$37))/(MAX('07 (ind)'!BE$6:BE$37)-MIN('07 (ind)'!BE$6:BE$37))),ABS(-100+(100*(('07 (ind)'!BE23-MIN('07 (ind)'!BE$6:BE$37))/(MAX('07 (ind)'!BE$6:BE$37)-MIN('07 (ind)'!BE$6:BE$37))))))</f>
        <v>23.562412342215985</v>
      </c>
      <c r="BF24" s="75">
        <f>IF('07 (ind)'!BF$1="si",100*(('07 (ind)'!BF23-MIN('07 (ind)'!BF$6:BF$37))/(MAX('07 (ind)'!BF$6:BF$37)-MIN('07 (ind)'!BF$6:BF$37))),ABS(-100+(100*(('07 (ind)'!BF23-MIN('07 (ind)'!BF$6:BF$37))/(MAX('07 (ind)'!BF$6:BF$37)-MIN('07 (ind)'!BF$6:BF$37))))))</f>
        <v>22.795938880037863</v>
      </c>
      <c r="BG24" s="75">
        <f>IF('07 (ind)'!BG$1="si",100*(('07 (ind)'!BG23-MIN('07 (ind)'!BG$6:BG$37))/(MAX('07 (ind)'!BG$6:BG$37)-MIN('07 (ind)'!BG$6:BG$37))),ABS(-100+(100*(('07 (ind)'!BG23-MIN('07 (ind)'!BG$6:BG$37))/(MAX('07 (ind)'!BG$6:BG$37)-MIN('07 (ind)'!BG$6:BG$37))))))</f>
        <v>35.180506427881994</v>
      </c>
      <c r="BH24" s="75">
        <f>IF('07 (ind)'!BH$1="si",100*(('07 (ind)'!BH23-MIN('07 (ind)'!BH$6:BH$37))/(MAX('07 (ind)'!BH$6:BH$37)-MIN('07 (ind)'!BH$6:BH$37))),ABS(-100+(100*(('07 (ind)'!BH23-MIN('07 (ind)'!BH$6:BH$37))/(MAX('07 (ind)'!BH$6:BH$37)-MIN('07 (ind)'!BH$6:BH$37))))))</f>
        <v>14.804587340645032</v>
      </c>
      <c r="BI24" s="75">
        <f>IF('07 (ind)'!BI$1="si",100*(('07 (ind)'!BI23-MIN('07 (ind)'!BI$6:BI$37))/(MAX('07 (ind)'!BI$6:BI$37)-MIN('07 (ind)'!BI$6:BI$37))),ABS(-100+(100*(('07 (ind)'!BI23-MIN('07 (ind)'!BI$6:BI$37))/(MAX('07 (ind)'!BI$6:BI$37)-MIN('07 (ind)'!BI$6:BI$37))))))</f>
        <v>88.531284749848467</v>
      </c>
      <c r="BJ24" s="75">
        <f>IF('07 (ind)'!BJ$1="si",100*(('07 (ind)'!BJ23-MIN('07 (ind)'!BJ$6:BJ$37))/(MAX('07 (ind)'!BJ$6:BJ$37)-MIN('07 (ind)'!BJ$6:BJ$37))),ABS(-100+(100*(('07 (ind)'!BJ23-MIN('07 (ind)'!BJ$6:BJ$37))/(MAX('07 (ind)'!BJ$6:BJ$37)-MIN('07 (ind)'!BJ$6:BJ$37))))))</f>
        <v>1.9497986034266798E-4</v>
      </c>
      <c r="BK24" s="75">
        <f>IF('07 (ind)'!BK$1="si",100*(('07 (ind)'!BK23-MIN('07 (ind)'!BK$6:BK$37))/(MAX('07 (ind)'!BK$6:BK$37)-MIN('07 (ind)'!BK$6:BK$37))),ABS(-100+(100*(('07 (ind)'!BK23-MIN('07 (ind)'!BK$6:BK$37))/(MAX('07 (ind)'!BK$6:BK$37)-MIN('07 (ind)'!BK$6:BK$37))))))</f>
        <v>6.9766553799460018</v>
      </c>
      <c r="BL24" s="75">
        <f>IF('07 (ind)'!BL$1="si",100*(('07 (ind)'!BL23-MIN('07 (ind)'!BL$6:BL$37))/(MAX('07 (ind)'!BL$6:BL$37)-MIN('07 (ind)'!BL$6:BL$37))),ABS(-100+(100*(('07 (ind)'!BL23-MIN('07 (ind)'!BL$6:BL$37))/(MAX('07 (ind)'!BL$6:BL$37)-MIN('07 (ind)'!BL$6:BL$37))))))</f>
        <v>2.5</v>
      </c>
      <c r="BM24" s="75">
        <f>IF('07 (ind)'!BM$1="si",100*(('07 (ind)'!BM23-MIN('07 (ind)'!BM$6:BM$37))/(MAX('07 (ind)'!BM$6:BM$37)-MIN('07 (ind)'!BM$6:BM$37))),ABS(-100+(100*(('07 (ind)'!BM23-MIN('07 (ind)'!BM$6:BM$37))/(MAX('07 (ind)'!BM$6:BM$37)-MIN('07 (ind)'!BM$6:BM$37))))))</f>
        <v>22.303265989975642</v>
      </c>
      <c r="BN24" s="75">
        <f>IF('07 (ind)'!BN$1="si",100*(('07 (ind)'!BN23-MIN('07 (ind)'!BN$6:BN$37))/(MAX('07 (ind)'!BN$6:BN$37)-MIN('07 (ind)'!BN$6:BN$37))),ABS(-100+(100*(('07 (ind)'!BN23-MIN('07 (ind)'!BN$6:BN$37))/(MAX('07 (ind)'!BN$6:BN$37)-MIN('07 (ind)'!BN$6:BN$37))))))</f>
        <v>35.441523916365924</v>
      </c>
      <c r="BO24" s="75">
        <f>IF('07 (ind)'!BO$1="si",100*(('07 (ind)'!BO23-MIN('07 (ind)'!BO$6:BO$37))/(MAX('07 (ind)'!BO$6:BO$37)-MIN('07 (ind)'!BO$6:BO$37))),ABS(-100+(100*(('07 (ind)'!BO23-MIN('07 (ind)'!BO$6:BO$37))/(MAX('07 (ind)'!BO$6:BO$37)-MIN('07 (ind)'!BO$6:BO$37))))))</f>
        <v>49.393297473709467</v>
      </c>
      <c r="BP24" s="75">
        <f>IF('07 (ind)'!BP$1="si",100*(('07 (ind)'!BP23-MIN('07 (ind)'!BP$6:BP$37))/(MAX('07 (ind)'!BP$6:BP$37)-MIN('07 (ind)'!BP$6:BP$37))),ABS(-100+(100*(('07 (ind)'!BP23-MIN('07 (ind)'!BP$6:BP$37))/(MAX('07 (ind)'!BP$6:BP$37)-MIN('07 (ind)'!BP$6:BP$37))))))</f>
        <v>15.608655295385072</v>
      </c>
      <c r="BQ24" s="75">
        <f>IF('07 (ind)'!BQ$1="si",100*(('07 (ind)'!BQ23-MIN('07 (ind)'!BQ$6:BQ$37))/(MAX('07 (ind)'!BQ$6:BQ$37)-MIN('07 (ind)'!BQ$6:BQ$37))),ABS(-100+(100*(('07 (ind)'!BQ23-MIN('07 (ind)'!BQ$6:BQ$37))/(MAX('07 (ind)'!BQ$6:BQ$37)-MIN('07 (ind)'!BQ$6:BQ$37))))))</f>
        <v>32.021656249810199</v>
      </c>
      <c r="BR24" s="75">
        <f>IF('07 (ind)'!BR$1="si",100*(('07 (ind)'!BR23-MIN('07 (ind)'!BR$6:BR$37))/(MAX('07 (ind)'!BR$6:BR$37)-MIN('07 (ind)'!BR$6:BR$37))),ABS(-100+(100*(('07 (ind)'!BR23-MIN('07 (ind)'!BR$6:BR$37))/(MAX('07 (ind)'!BP$6:BP$37)-MIN('07 (ind)'!BR$6:BR$37))))))</f>
        <v>10.097982915799296</v>
      </c>
      <c r="BS24" s="75">
        <f>IF('07 (ind)'!BS$1="si",100*(('07 (ind)'!BS23-MIN('07 (ind)'!BS$6:BS$37))/(MAX('07 (ind)'!BS$6:BS$37)-MIN('07 (ind)'!BS$6:BS$37))),ABS(-100+(100*(('07 (ind)'!BS23-MIN('07 (ind)'!BS$6:BS$37))/(MAX('07 (ind)'!BQ$6:BQ$37)-MIN('07 (ind)'!BS$6:BS$37))))))</f>
        <v>51.587152536317227</v>
      </c>
      <c r="BT24" s="75">
        <f>IF('07 (ind)'!BT$1="si",100*(('07 (ind)'!BT23-MIN('07 (ind)'!BT$6:BT$37))/(MAX('07 (ind)'!BT$6:BT$37)-MIN('07 (ind)'!BT$6:BT$37))),ABS(-100+(100*(('07 (ind)'!BT23-MIN('07 (ind)'!BT$6:BT$37))/(MAX('07 (ind)'!BR$6:BR$37)-MIN('07 (ind)'!BT$6:BT$37))))))</f>
        <v>86.635350890110146</v>
      </c>
      <c r="BU24" s="75">
        <f>IF('07 (ind)'!BU$1="si",100*(('07 (ind)'!BU23-MIN('07 (ind)'!BU$6:BU$37))/(MAX('07 (ind)'!BU$6:BU$37)-MIN('07 (ind)'!BU$6:BU$37))),ABS(-100+(100*(('07 (ind)'!BU23-MIN('07 (ind)'!BU$6:BU$37))/(MAX('07 (ind)'!BU$6:BU$37)-MIN('07 (ind)'!BU$6:BU$37))))))</f>
        <v>24.554764024933235</v>
      </c>
      <c r="BV24" s="75">
        <f>IF('07 (ind)'!BV$1="si",100*(('07 (ind)'!BV23-MIN('07 (ind)'!BV$6:BV$37))/(MAX('07 (ind)'!BV$6:BV$37)-MIN('07 (ind)'!BV$6:BV$37))),ABS(-100+(100*(('07 (ind)'!BV23-MIN('07 (ind)'!BV$6:BV$37))/(MAX('07 (ind)'!BV$6:BV$37)-MIN('07 (ind)'!BV$6:BV$37))))))</f>
        <v>24.36120069461672</v>
      </c>
      <c r="BW24" s="75">
        <f>IF('07 (ind)'!BW$1="si",100*(('07 (ind)'!BW23-MIN('07 (ind)'!BW$6:BW$37))/(MAX('07 (ind)'!BW$6:BW$37)-MIN('07 (ind)'!BW$6:BW$37))),ABS(-100+(100*(('07 (ind)'!BW23-MIN('07 (ind)'!BW$6:BW$37))/(MAX('07 (ind)'!BW$6:BW$37)-MIN('07 (ind)'!BW$6:BW$37))))))</f>
        <v>93.752460952880966</v>
      </c>
      <c r="BX24" s="75">
        <f>IF('07 (ind)'!BX$1="si",100*(('07 (ind)'!BX23-MIN('07 (ind)'!BX$6:BX$37))/(MAX('07 (ind)'!BX$6:BX$37)-MIN('07 (ind)'!BX$6:BX$37))),ABS(-100+(100*(('07 (ind)'!BX23-MIN('07 (ind)'!BX$6:BX$37))/(MAX('07 (ind)'!BX$6:BX$37)-MIN('07 (ind)'!BX$6:BX$37))))))</f>
        <v>12.203764066088468</v>
      </c>
      <c r="BY24" s="75">
        <f>IF('07 (ind)'!BY$1="si",100*(('07 (ind)'!BY23-MIN('07 (ind)'!BY$6:BY$37))/(MAX('07 (ind)'!BY$6:BY$37)-MIN('07 (ind)'!BY$6:BY$37))),ABS(-100+(100*(('07 (ind)'!BY23-MIN('07 (ind)'!BY$6:BY$37))/(MAX('07 (ind)'!BY$6:BY$37)-MIN('07 (ind)'!BY$6:BY$37))))))</f>
        <v>20.236676659727831</v>
      </c>
      <c r="BZ24" s="75">
        <f>IF('07 (ind)'!BZ$1="si",100*(('07 (ind)'!BZ23-MIN('07 (ind)'!BZ$6:BZ$37))/(MAX('07 (ind)'!BZ$6:BZ$37)-MIN('07 (ind)'!BZ$6:BZ$37))),ABS(-100+(100*(('07 (ind)'!BZ23-MIN('07 (ind)'!BZ$6:BZ$37))/(MAX('07 (ind)'!BZ$6:BZ$37)-MIN('07 (ind)'!BZ$6:BZ$37))))))</f>
        <v>86.907123351479669</v>
      </c>
      <c r="CA24" s="75">
        <f>IF('07 (ind)'!CA$1="si",100*(('07 (ind)'!CA23-MIN('07 (ind)'!CA$6:CA$37))/(MAX('07 (ind)'!CA$6:CA$37)-MIN('07 (ind)'!CA$6:CA$37))),ABS(-100+(100*(('07 (ind)'!CA23-MIN('07 (ind)'!CA$6:CA$37))/(MAX('07 (ind)'!CA$6:CA$37)-MIN('07 (ind)'!CA$6:CA$37))))))</f>
        <v>22.800554338037465</v>
      </c>
      <c r="CB24" s="75">
        <f>IF('07 (ind)'!CB$1="si",100*(('07 (ind)'!CB23-MIN('07 (ind)'!CB$6:CB$37))/(MAX('07 (ind)'!CB$6:CB$37)-MIN('07 (ind)'!CB$6:CB$37))),ABS(-100+(100*(('07 (ind)'!CB23-MIN('07 (ind)'!CB$6:CB$37))/(MAX('07 (ind)'!CB$6:CB$37)-MIN('07 (ind)'!CB$6:CB$37))))))</f>
        <v>86.624203821656053</v>
      </c>
      <c r="CC24" s="75">
        <f>IF('07 (ind)'!CC$1="si",100*(('07 (ind)'!CC23-MIN('07 (ind)'!CC$6:CC$37))/(MAX('07 (ind)'!CC$6:CC$37)-MIN('07 (ind)'!CC$6:CC$37))),ABS(-100+(100*(('07 (ind)'!CC23-MIN('07 (ind)'!CC$6:CC$37))/(MAX('07 (ind)'!CC$6:CC$37)-MIN('07 (ind)'!CC$6:CC$37))))))</f>
        <v>57.772121466991422</v>
      </c>
      <c r="CD24" s="75">
        <f>IF('07 (ind)'!CD$1="si",100*(('07 (ind)'!CD23-MIN('07 (ind)'!CD$6:CD$37))/(MAX('07 (ind)'!CD$6:CD$37)-MIN('07 (ind)'!CD$6:CD$37))),ABS(-100+(100*(('07 (ind)'!CD23-MIN('07 (ind)'!CD$6:CD$37))/(MAX('07 (ind)'!CD$6:CD$37)-MIN('07 (ind)'!CD$6:CD$37))))))</f>
        <v>0</v>
      </c>
      <c r="CE24" s="75">
        <f>IF('07 (ind)'!CE$1="si",100*(('07 (ind)'!CE23-MIN('07 (ind)'!CE$6:CE$37))/(MAX('07 (ind)'!CE$6:CE$37)-MIN('07 (ind)'!CE$6:CE$37))),ABS(-100+(100*(('07 (ind)'!CE23-MIN('07 (ind)'!CE$6:CE$37))/(MAX('07 (ind)'!CE$6:CE$37)-MIN('07 (ind)'!CE$6:CE$37))))))</f>
        <v>27.682634059680101</v>
      </c>
      <c r="CF24" s="75">
        <f>IF('07 (ind)'!CF$1="si",100*(('07 (ind)'!CF23-MIN('07 (ind)'!CF$6:CF$37))/(MAX('07 (ind)'!CF$6:CF$37)-MIN('07 (ind)'!CF$6:CF$37))),ABS(-100+(100*(('07 (ind)'!CF23-MIN('07 (ind)'!CF$6:CF$37))/(MAX('07 (ind)'!CF$6:CF$37)-MIN('07 (ind)'!CF$6:CF$37))))))</f>
        <v>0.29809746479740856</v>
      </c>
      <c r="CG24" s="75">
        <f>IF('07 (ind)'!CG$1="si",100*(('07 (ind)'!CG23-MIN('07 (ind)'!CG$6:CG$37))/(MAX('07 (ind)'!CG$6:CG$37)-MIN('07 (ind)'!CG$6:CG$37))),ABS(-100+(100*(('07 (ind)'!CG23-MIN('07 (ind)'!CG$6:CG$37))/(MAX('07 (ind)'!CG$6:CG$37)-MIN('07 (ind)'!CG$6:CG$37))))))</f>
        <v>15.70974787096967</v>
      </c>
      <c r="CH24" s="75">
        <f>IF('07 (ind)'!CH$1="si",100*(('07 (ind)'!CH23-MIN('07 (ind)'!CH$6:CH$37))/(MAX('07 (ind)'!CH$6:CH$37)-MIN('07 (ind)'!CH$6:CH$37))),ABS(-100+(100*(('07 (ind)'!CH23-MIN('07 (ind)'!CH$6:CH$37))/(MAX('07 (ind)'!CH$6:CH$37)-MIN('07 (ind)'!CH$6:CH$37))))))</f>
        <v>40.618728706088554</v>
      </c>
      <c r="CI24" s="75">
        <f>IF('07 (ind)'!CI$1="si",100*(('07 (ind)'!CI23-MIN('07 (ind)'!CI$6:CI$37))/(MAX('07 (ind)'!CI$6:CI$37)-MIN('07 (ind)'!CI$6:CI$37))),ABS(-100+(100*(('07 (ind)'!CI23-MIN('07 (ind)'!CI$6:CI$37))/(MAX('07 (ind)'!CI$6:CI$37)-MIN('07 (ind)'!CI$6:CI$37))))))</f>
        <v>0</v>
      </c>
      <c r="CJ24" s="75">
        <f>IF('07 (ind)'!CJ$1="si",100*(('07 (ind)'!CJ23-MIN('07 (ind)'!CJ$6:CJ$37))/(MAX('07 (ind)'!CJ$6:CJ$37)-MIN('07 (ind)'!CJ$6:CJ$37))),ABS(-100+(100*(('07 (ind)'!CJ23-MIN('07 (ind)'!CJ$6:CJ$37))/(MAX('07 (ind)'!CJ$6:CJ$37)-MIN('07 (ind)'!CJ$6:CJ$37))))))</f>
        <v>0</v>
      </c>
      <c r="CK24" s="75">
        <f>IF('07 (ind)'!CK$1="si",100*(('07 (ind)'!CK23-MIN('07 (ind)'!CK$6:CK$37))/(MAX('07 (ind)'!CK$6:CK$37)-MIN('07 (ind)'!CK$6:CK$37))),ABS(-100+(100*(('07 (ind)'!CK23-MIN('07 (ind)'!CK$6:CK$37))/(MAX('07 (ind)'!CK$6:CK$37)-MIN('07 (ind)'!CK$6:CK$37))))))</f>
        <v>4.1810253192780138</v>
      </c>
      <c r="CL24" s="75">
        <f>IF('07 (ind)'!CL$1="si",100*(('07 (ind)'!CL23-MIN('07 (ind)'!CL$6:CL$37))/(MAX('07 (ind)'!CL$6:CL$37)-MIN('07 (ind)'!CL$6:CL$37))),ABS(-100+(100*(('07 (ind)'!CL23-MIN('07 (ind)'!CL$6:CL$37))/(MAX('07 (ind)'!CL$6:CL$37)-MIN('07 (ind)'!CL$6:CL$37))))))</f>
        <v>0.78055946845281221</v>
      </c>
      <c r="CM24" s="75">
        <f>IF('07 (ind)'!CM$1="si",100*(('07 (ind)'!CM23-MIN('07 (ind)'!CM$6:CM$37))/(MAX('07 (ind)'!CM$6:CM$37)-MIN('07 (ind)'!CM$6:CM$37))),ABS(-100+(100*(('07 (ind)'!CM23-MIN('07 (ind)'!CM$6:CM$37))/(MAX('07 (ind)'!CM$6:CM$37)-MIN('07 (ind)'!CM$6:CM$37))))))</f>
        <v>0.5884295324339095</v>
      </c>
    </row>
    <row r="25" spans="1:91">
      <c r="A25" s="18" t="s">
        <v>223</v>
      </c>
      <c r="B25" s="87">
        <f>IF('07 (ind)'!B$1="si",100*(('07 (ind)'!B24-MIN('07 (ind)'!B$6:B$37))/(MAX('07 (ind)'!B$6:B$37)-MIN('07 (ind)'!B$6:B$37))),ABS(-100+(100*(('07 (ind)'!B24-MIN('07 (ind)'!B$6:B$37))/(MAX('07 (ind)'!B$6:B$37)-MIN('07 (ind)'!B$6:B$37))))))</f>
        <v>38.959358315126401</v>
      </c>
      <c r="C25" s="87">
        <f>IF('07 (ind)'!C$1="si",100*(('07 (ind)'!C24-MIN('07 (ind)'!C$6:C$37))/(MAX('07 (ind)'!C$6:C$37)-MIN('07 (ind)'!C$6:C$37))),ABS(-100+(100*(('07 (ind)'!C24-MIN('07 (ind)'!C$6:C$37))/(MAX('07 (ind)'!C$6:C$37)-MIN('07 (ind)'!C$6:C$37))))))</f>
        <v>82.608922700288673</v>
      </c>
      <c r="D25" s="87">
        <f>IF('07 (ind)'!D$1="si",100*(('07 (ind)'!D24-MIN('07 (ind)'!D$6:D$37))/(MAX('07 (ind)'!D$6:D$37)-MIN('07 (ind)'!D$6:D$37))),ABS(-100+(100*(('07 (ind)'!D24-MIN('07 (ind)'!D$6:D$37))/(MAX('07 (ind)'!D$6:D$37)-MIN('07 (ind)'!D$6:D$37))))))</f>
        <v>75.094764858106373</v>
      </c>
      <c r="E25" s="87">
        <f>IF('07 (ind)'!E$1="si",100*(('07 (ind)'!E24-MIN('07 (ind)'!E$6:E$37))/(MAX('07 (ind)'!E$6:E$37)-MIN('07 (ind)'!E$6:E$37))),ABS(-100+(100*(('07 (ind)'!E24-MIN('07 (ind)'!E$6:E$37))/(MAX('07 (ind)'!E$6:E$37)-MIN('07 (ind)'!E$6:E$37))))))</f>
        <v>27.66162875802452</v>
      </c>
      <c r="F25" s="87">
        <f>IF('07 (ind)'!F$1="si",100*(('07 (ind)'!F24-MIN('07 (ind)'!F$6:F$37))/(MAX('07 (ind)'!F$6:F$37)-MIN('07 (ind)'!F$6:F$37))),ABS(-100+(100*(('07 (ind)'!F24-MIN('07 (ind)'!F$6:F$37))/(MAX('07 (ind)'!F$6:F$37)-MIN('07 (ind)'!F$6:F$37))))))</f>
        <v>59.027777777777771</v>
      </c>
      <c r="G25" s="87">
        <f>IF('07 (ind)'!G$1="si",100*(('07 (ind)'!G24-MIN('07 (ind)'!G$6:G$37))/(MAX('07 (ind)'!G$6:G$37)-MIN('07 (ind)'!G$6:G$37))),ABS(-100+(100*(('07 (ind)'!G24-MIN('07 (ind)'!G$6:G$37))/(MAX('07 (ind)'!G$6:G$37)-MIN('07 (ind)'!G$6:G$37))))))</f>
        <v>71.200000000000031</v>
      </c>
      <c r="H25" s="87">
        <f>IF('07 (ind)'!H$1="si",100*(('07 (ind)'!H24-MIN('07 (ind)'!H$6:H$37))/(MAX('07 (ind)'!H$6:H$37)-MIN('07 (ind)'!H$6:H$37))),ABS(-100+(100*(('07 (ind)'!H24-MIN('07 (ind)'!H$6:H$37))/(MAX('07 (ind)'!H$6:H$37)-MIN('07 (ind)'!H$6:H$37))))))</f>
        <v>64.851485148514826</v>
      </c>
      <c r="I25" s="87">
        <f>IF('07 (ind)'!I$1="si",100*(('07 (ind)'!I24-MIN('07 (ind)'!I$6:I$37))/(MAX('07 (ind)'!I$6:I$37)-MIN('07 (ind)'!I$6:I$37))),ABS(-100+(100*(('07 (ind)'!I24-MIN('07 (ind)'!I$6:I$37))/(MAX('07 (ind)'!I$6:I$37)-MIN('07 (ind)'!I$6:I$37))))))</f>
        <v>87.411598302687423</v>
      </c>
      <c r="J25" s="87">
        <f>IF('07 (ind)'!J$1="si",100*(('07 (ind)'!J24-MIN('07 (ind)'!J$6:J$37))/(MAX('07 (ind)'!J$6:J$37)-MIN('07 (ind)'!J$6:J$37))),ABS(-100+(100*(('07 (ind)'!J24-MIN('07 (ind)'!J$6:J$37))/(MAX('07 (ind)'!J$6:J$37)-MIN('07 (ind)'!J$6:J$37))))))</f>
        <v>44.936708860759502</v>
      </c>
      <c r="K25" s="87">
        <f>IF('07 (ind)'!K$1="si",100*(('07 (ind)'!K24-MIN('07 (ind)'!K$6:K$37))/(MAX('07 (ind)'!K$6:K$37)-MIN('07 (ind)'!K$6:K$37))),ABS(-100+(100*(('07 (ind)'!K24-MIN('07 (ind)'!K$6:K$37))/(MAX('07 (ind)'!K$6:K$37)-MIN('07 (ind)'!K$6:K$37))))))</f>
        <v>34.737756551976595</v>
      </c>
      <c r="L25" s="87">
        <f>IF('07 (ind)'!L$1="si",100*(('07 (ind)'!L24-MIN('07 (ind)'!L$6:L$37))/(MAX('07 (ind)'!L$6:L$37)-MIN('07 (ind)'!L$6:L$37))),ABS(-100+(100*(('07 (ind)'!L24-MIN('07 (ind)'!L$6:L$37))/(MAX('07 (ind)'!L$6:L$37)-MIN('07 (ind)'!L$6:L$37))))))</f>
        <v>81.137197807434944</v>
      </c>
      <c r="M25" s="87">
        <f>IF('07 (ind)'!M$1="si",100*(('07 (ind)'!M24-MIN('07 (ind)'!M$6:M$37))/(MAX('07 (ind)'!M$6:M$37)-MIN('07 (ind)'!M$6:M$37))),ABS(-100+(100*(('07 (ind)'!M24-MIN('07 (ind)'!M$6:M$37))/(MAX('07 (ind)'!M$6:M$37)-MIN('07 (ind)'!M$6:M$37))))))</f>
        <v>27.463281917073161</v>
      </c>
      <c r="N25" s="87">
        <f>IF('07 (ind)'!N$1="si",100*(('07 (ind)'!N24-MIN('07 (ind)'!N$6:N$37))/(MAX('07 (ind)'!N$6:N$37)-MIN('07 (ind)'!N$6:N$37))),ABS(-100+(100*(('07 (ind)'!N24-MIN('07 (ind)'!N$6:N$37))/(MAX('07 (ind)'!N$6:N$37)-MIN('07 (ind)'!N$6:N$37))))))</f>
        <v>0</v>
      </c>
      <c r="O25" s="87">
        <f>IF('07 (ind)'!O$1="si",100*(('07 (ind)'!O24-MIN('07 (ind)'!O$6:O$37))/(MAX('07 (ind)'!O$6:O$37)-MIN('07 (ind)'!O$6:O$37))),ABS(-100+(100*(('07 (ind)'!O24-MIN('07 (ind)'!O$6:O$37))/(MAX('07 (ind)'!O$6:O$37)-MIN('07 (ind)'!O$6:O$37))))))</f>
        <v>86.15384615384616</v>
      </c>
      <c r="P25" s="87">
        <f>IF('07 (ind)'!P$1="si",100*(('07 (ind)'!P24-MIN('07 (ind)'!P$6:P$37))/(MAX('07 (ind)'!P$6:P$37)-MIN('07 (ind)'!P$6:P$37))),ABS(-100+(100*(('07 (ind)'!P24-MIN('07 (ind)'!P$6:P$37))/(MAX('07 (ind)'!P$6:P$37)-MIN('07 (ind)'!P$6:P$37))))))</f>
        <v>2.8646688464828927</v>
      </c>
      <c r="Q25" s="87">
        <f>IF('07 (ind)'!Q$1="si",100*(('07 (ind)'!Q24-MIN('07 (ind)'!Q$6:Q$37))/(MAX('07 (ind)'!Q$6:Q$37)-MIN('07 (ind)'!Q$6:Q$37))),ABS(-100+(100*(('07 (ind)'!Q24-MIN('07 (ind)'!Q$6:Q$37))/(MAX('07 (ind)'!Q$6:Q$37)-MIN('07 (ind)'!Q$6:Q$37))))))</f>
        <v>17.522826951547575</v>
      </c>
      <c r="R25" s="87">
        <f>IF('07 (ind)'!R$1="si",100*(('07 (ind)'!R24-MIN('07 (ind)'!R$6:R$37))/(MAX('07 (ind)'!R$6:R$37)-MIN('07 (ind)'!R$6:R$37))),ABS(-100+(100*(('07 (ind)'!R24-MIN('07 (ind)'!R$6:R$37))/(MAX('07 (ind)'!R$6:R$37)-MIN('07 (ind)'!R$6:R$37))))))</f>
        <v>0.10162594796617368</v>
      </c>
      <c r="S25" s="75">
        <f>ABS(ABS(('07 (ind)'!S24-((MAX('07 (ind)'!S$6:S$37)+MIN('07 (ind)'!S$6:S$37))/2))/(((MAX('07 (ind)'!S$6:S$37)+MIN('07 (ind)'!S$6:S$37))/2)-MAX('07 (ind)'!S$6:S$37))*100)-100)</f>
        <v>84.652136535494293</v>
      </c>
      <c r="T25" s="75">
        <f>IF('07 (ind)'!T$1="si",100*(('07 (ind)'!T24-MIN('07 (ind)'!T$6:T$37))/(MAX('07 (ind)'!T$6:T$37)-MIN('07 (ind)'!T$6:T$37))),ABS(-100+(100*(('07 (ind)'!T24-MIN('07 (ind)'!T$6:T$37))/(MAX('07 (ind)'!T$6:T$37)-MIN('07 (ind)'!T$6:T$37))))))</f>
        <v>100</v>
      </c>
      <c r="U25" s="75">
        <f>IF('07 (ind)'!U$1="si",100*(('07 (ind)'!U24-MIN('07 (ind)'!U$6:U$37))/(MAX('07 (ind)'!U$6:U$37)-MIN('07 (ind)'!U$6:U$37))),ABS(-100+(100*(('07 (ind)'!U24-MIN('07 (ind)'!U$6:U$37))/(MAX('07 (ind)'!U$6:U$37)-MIN('07 (ind)'!U$6:U$37))))))</f>
        <v>80</v>
      </c>
      <c r="V25" s="75">
        <f>IF('07 (ind)'!V$1="si",100*(('07 (ind)'!V24-MIN('07 (ind)'!V$6:V$37))/(MAX('07 (ind)'!V$6:V$37)-MIN('07 (ind)'!V$6:V$37))),ABS(-100+(100*(('07 (ind)'!V24-MIN('07 (ind)'!V$6:V$37))/(MAX('07 (ind)'!V$6:V$37)-MIN('07 (ind)'!V$6:V$37))))))</f>
        <v>96.132596685082873</v>
      </c>
      <c r="W25" s="75">
        <f>IF('07 (ind)'!W$1="si",100*(('07 (ind)'!W24-MIN('07 (ind)'!W$6:W$37))/(MAX('07 (ind)'!W$6:W$37)-MIN('07 (ind)'!W$6:W$37))),ABS(-100+(100*(('07 (ind)'!W24-MIN('07 (ind)'!W$6:W$37))/(MAX('07 (ind)'!W$6:W$37)-MIN('07 (ind)'!W$6:W$37))))))</f>
        <v>97.123987649235559</v>
      </c>
      <c r="X25" s="75">
        <f>IF('07 (ind)'!X$1="si",100*(('07 (ind)'!X24-MIN('07 (ind)'!X$6:X$37))/(MAX('07 (ind)'!X$6:X$37)-MIN('07 (ind)'!X$6:X$37))),ABS(-100+(100*(('07 (ind)'!X24-MIN('07 (ind)'!X$6:X$37))/(MAX('07 (ind)'!X$6:X$37)-MIN('07 (ind)'!X$6:X$37))))))</f>
        <v>92.87232072378545</v>
      </c>
      <c r="Y25" s="75">
        <f>IF('07 (ind)'!Y$1="si",100*(('07 (ind)'!Y24-MIN('07 (ind)'!Y$6:Y$37))/(MAX('07 (ind)'!Y$6:Y$37)-MIN('07 (ind)'!Y$6:Y$37))),ABS(-100+(100*(('07 (ind)'!Y24-MIN('07 (ind)'!Y$6:Y$37))/(MAX('07 (ind)'!Y$6:Y$37)-MIN('07 (ind)'!Y$6:Y$37))))))</f>
        <v>100</v>
      </c>
      <c r="Z25" s="75">
        <f>IF('07 (ind)'!Z$1="si",100*(('07 (ind)'!Z24-MIN('07 (ind)'!Z$6:Z$37))/(MAX('07 (ind)'!Z$6:Z$37)-MIN('07 (ind)'!Z$6:Z$37))),ABS(-100+(100*(('07 (ind)'!Z24-MIN('07 (ind)'!Z$6:Z$37))/(MAX('07 (ind)'!Z$6:Z$37)-MIN('07 (ind)'!Z$6:Z$37))))))</f>
        <v>81.33621615353087</v>
      </c>
      <c r="AA25" s="75">
        <f>IF('07 (ind)'!AA$1="si",100*(('07 (ind)'!AA24-MIN('07 (ind)'!AA$6:AA$37))/(MAX('07 (ind)'!AA$6:AA$37)-MIN('07 (ind)'!AA$6:AA$37))),ABS(-100+(100*(('07 (ind)'!AA24-MIN('07 (ind)'!AA$6:AA$37))/(MAX('07 (ind)'!AA$6:AA$37)-MIN('07 (ind)'!AA$6:AA$37))))))</f>
        <v>97.389090716211186</v>
      </c>
      <c r="AB25" s="75">
        <f>IF('07 (ind)'!AB$1="si",100*(('07 (ind)'!AB24-MIN('07 (ind)'!AB$6:AB$37))/(MAX('07 (ind)'!AB$6:AB$37)-MIN('07 (ind)'!AB$6:AB$37))),ABS(-100+(100*(('07 (ind)'!AB24-MIN('07 (ind)'!AB$6:AB$37))/(MAX('07 (ind)'!AB$6:AB$37)-MIN('07 (ind)'!AB$6:AB$37))))))</f>
        <v>34.66659783735696</v>
      </c>
      <c r="AC25" s="75">
        <f>IF('07 (ind)'!AC$1="si",100*(('07 (ind)'!AC24-MIN('07 (ind)'!AC$6:AC$37))/(MAX('07 (ind)'!AC$6:AC$37)-MIN('07 (ind)'!AC$6:AC$37))),ABS(-100+(100*(('07 (ind)'!AC24-MIN('07 (ind)'!AC$6:AC$37))/(MAX('07 (ind)'!AC$6:AC$37)-MIN('07 (ind)'!AC$6:AC$37))))))</f>
        <v>89.67138792387783</v>
      </c>
      <c r="AD25" s="75">
        <f>IF('07 (ind)'!AD$1="si",100*(('07 (ind)'!AD24-MIN('07 (ind)'!AD$6:AD$37))/(MAX('07 (ind)'!AD$6:AD$37)-MIN('07 (ind)'!AD$6:AD$37))),ABS(-100+(100*(('07 (ind)'!AD24-MIN('07 (ind)'!AD$6:AD$37))/(MAX('07 (ind)'!AD$6:AD$37)-MIN('07 (ind)'!AD$6:AD$37))))))</f>
        <v>55.599343842118429</v>
      </c>
      <c r="AE25" s="75">
        <f>IF('07 (ind)'!AE$1="si",100*(('07 (ind)'!AE24-MIN('07 (ind)'!AE$6:AE$37))/(MAX('07 (ind)'!AE$6:AE$37)-MIN('07 (ind)'!AE$6:AE$37))),ABS(-100+(100*(('07 (ind)'!AE24-MIN('07 (ind)'!AE$6:AE$37))/(MAX('07 (ind)'!AE$6:AE$37)-MIN('07 (ind)'!AE$6:AE$37))))))</f>
        <v>42.363324472826882</v>
      </c>
      <c r="AF25" s="75">
        <f>IF('07 (ind)'!AF$1="si",100*(('07 (ind)'!AF24-MIN('07 (ind)'!AF$6:AF$37))/(MAX('07 (ind)'!AF$6:AF$37)-MIN('07 (ind)'!AF$6:AF$37))),ABS(-100+(100*(('07 (ind)'!AF24-MIN('07 (ind)'!AF$6:AF$37))/(MAX('07 (ind)'!AF$6:AF$37)-MIN('07 (ind)'!AF$6:AF$37))))))</f>
        <v>91.207026971521827</v>
      </c>
      <c r="AG25" s="75">
        <f>IF('07 (ind)'!AG$1="si",100*(('07 (ind)'!AG24-MIN('07 (ind)'!AG$6:AG$37))/(MAX('07 (ind)'!AG$6:AG$37)-MIN('07 (ind)'!AG$6:AG$37))),ABS(-100+(100*(('07 (ind)'!AG24-MIN('07 (ind)'!AG$6:AG$37))/(MAX('07 (ind)'!AG$6:AG$37)-MIN('07 (ind)'!AG$6:AG$37))))))</f>
        <v>92.99065420560747</v>
      </c>
      <c r="AH25" s="75">
        <f>IF('07 (ind)'!AH$1="si",100*(('07 (ind)'!AH24-MIN('07 (ind)'!AH$6:AH$37))/(MAX('07 (ind)'!AH$6:AH$37)-MIN('07 (ind)'!AH$6:AH$37))),ABS(-100+(100*(('07 (ind)'!AH24-MIN('07 (ind)'!AH$6:AH$37))/(MAX('07 (ind)'!AH$6:AH$37)-MIN('07 (ind)'!AH$6:AH$37))))))</f>
        <v>3.012048192771084</v>
      </c>
      <c r="AI25" s="75">
        <f>IF('07 (ind)'!AI$1="si",100*(('07 (ind)'!AI24-MIN('07 (ind)'!AI$6:AI$37))/(MAX('07 (ind)'!AI$6:AI$37)-MIN('07 (ind)'!AI$6:AI$37))),ABS(-100+(100*(('07 (ind)'!AI24-MIN('07 (ind)'!AI$6:AI$37))/(MAX('07 (ind)'!AI$6:AI$37)-MIN('07 (ind)'!AI$6:AI$37))))))</f>
        <v>9.7817210911192891</v>
      </c>
      <c r="AJ25" s="75">
        <f>IF('07 (ind)'!AJ$1="si",100*(('07 (ind)'!AJ24-MIN('07 (ind)'!AJ$6:AJ$37))/(MAX('07 (ind)'!AJ$6:AJ$37)-MIN('07 (ind)'!AJ$6:AJ$37))),ABS(-100+(100*(('07 (ind)'!AJ24-MIN('07 (ind)'!AJ$6:AJ$37))/(MAX('07 (ind)'!AJ$6:AJ$37)-MIN('07 (ind)'!AJ$6:AJ$37))))))</f>
        <v>83.727285779482102</v>
      </c>
      <c r="AK25" s="75">
        <f>IF('07 (ind)'!AK$1="si",100*(('07 (ind)'!AK24-MIN('07 (ind)'!AK$6:AK$37))/(MAX('07 (ind)'!AK$6:AK$37)-MIN('07 (ind)'!AK$6:AK$37))),ABS(-100+(100*(('07 (ind)'!AK24-MIN('07 (ind)'!AK$6:AK$37))/(MAX('07 (ind)'!AK$6:AK$37)-MIN('07 (ind)'!AK$6:AK$37))))))</f>
        <v>11.165341353922646</v>
      </c>
      <c r="AL25" s="75">
        <f>IF('07 (ind)'!AL$1="si",100*(('07 (ind)'!AL24-MIN('07 (ind)'!AL$6:AL$37))/(MAX('07 (ind)'!AL$6:AL$37)-MIN('07 (ind)'!AL$6:AL$37))),ABS(-100+(100*(('07 (ind)'!AL24-MIN('07 (ind)'!AL$6:AL$37))/(MAX('07 (ind)'!AL$6:AL$37)-MIN('07 (ind)'!AL$6:AL$37))))))</f>
        <v>71.047250636321593</v>
      </c>
      <c r="AM25" s="75">
        <f>IF('07 (ind)'!AM$1="si",100*(('07 (ind)'!AM24-MIN('07 (ind)'!AM$6:AM$37))/(MAX('07 (ind)'!AM$6:AM$37)-MIN('07 (ind)'!AM$6:AM$37))),ABS(-100+(100*(('07 (ind)'!AM24-MIN('07 (ind)'!AM$6:AM$37))/(MAX('07 (ind)'!AM$6:AM$37)-MIN('07 (ind)'!AM$6:AM$37))))))</f>
        <v>37.878540330749324</v>
      </c>
      <c r="AN25" s="75">
        <f>IF('07 (ind)'!AN$1="si",100*(('07 (ind)'!AN24-MIN('07 (ind)'!AN$6:AN$37))/(MAX('07 (ind)'!AN$6:AN$37)-MIN('07 (ind)'!AN$6:AN$37))),ABS(-100+(100*(('07 (ind)'!AN24-MIN('07 (ind)'!AN$6:AN$37))/(MAX('07 (ind)'!AN$6:AN$37)-MIN('07 (ind)'!AN$6:AN$37))))))</f>
        <v>73.179915625225846</v>
      </c>
      <c r="AO25" s="75">
        <f>IF('07 (ind)'!AO$1="si",100*(('07 (ind)'!AO24-MIN('07 (ind)'!AO$6:AO$37))/(MAX('07 (ind)'!AO$6:AO$37)-MIN('07 (ind)'!AO$6:AO$37))),ABS(-100+(100*(('07 (ind)'!AO24-MIN('07 (ind)'!AO$6:AO$37))/(MAX('07 (ind)'!AO$6:AO$37)-MIN('07 (ind)'!AO$6:AO$37))))))</f>
        <v>87.030150180580407</v>
      </c>
      <c r="AP25" s="75">
        <f>IF('07 (ind)'!AP$1="si",100*(('07 (ind)'!AP24-MIN('07 (ind)'!AP$6:AP$37))/(MAX('07 (ind)'!AP$6:AP$37)-MIN('07 (ind)'!AP$6:AP$37))),ABS(-100+(100*(('07 (ind)'!AP24-MIN('07 (ind)'!AP$6:AP$37))/(MAX('07 (ind)'!AP$6:AP$37)-MIN('07 (ind)'!AP$6:AP$37))))))</f>
        <v>0</v>
      </c>
      <c r="AQ25" s="75">
        <f>IF('07 (ind)'!AQ$1="si",100*(('07 (ind)'!AQ24-MIN('07 (ind)'!AQ$6:AQ$37))/(MAX('07 (ind)'!AQ$6:AQ$37)-MIN('07 (ind)'!AQ$6:AQ$37))),ABS(-100+(100*(('07 (ind)'!AQ24-MIN('07 (ind)'!AQ$6:AQ$37))/(MAX('07 (ind)'!AQ$6:AQ$37)-MIN('07 (ind)'!AQ$6:AQ$37))))))</f>
        <v>31.238486792520632</v>
      </c>
      <c r="AR25" s="75">
        <f>IF('07 (ind)'!AR$1="si",100*(('07 (ind)'!AR24-MIN('07 (ind)'!AR$6:AR$37))/(MAX('07 (ind)'!AR$6:AR$37)-MIN('07 (ind)'!AR$6:AR$37))),ABS(-100+(100*(('07 (ind)'!AR24-MIN('07 (ind)'!AR$6:AR$37))/(MAX('07 (ind)'!AR$6:AR$37)-MIN('07 (ind)'!AR$6:AR$37))))))</f>
        <v>72.843720081311176</v>
      </c>
      <c r="AS25" s="75">
        <f>IF('07 (ind)'!AS$1="si",100*(('07 (ind)'!AS24-MIN('07 (ind)'!AS$6:AS$37))/(MAX('07 (ind)'!AS$6:AS$37)-MIN('07 (ind)'!AS$6:AS$37))),ABS(-100+(100*(('07 (ind)'!AS24-MIN('07 (ind)'!AS$6:AS$37))/(MAX('07 (ind)'!AS$6:AS$37)-MIN('07 (ind)'!AS$6:AS$37))))))</f>
        <v>40.689655172413794</v>
      </c>
      <c r="AT25" s="75">
        <f>IF('07 (ind)'!AT$1="si",100*(('07 (ind)'!AT24-MIN('07 (ind)'!AT$6:AT$37))/(MAX('07 (ind)'!AT$6:AT$37)-MIN('07 (ind)'!AT$6:AT$37))),ABS(-100+(100*(('07 (ind)'!AT24-MIN('07 (ind)'!AT$6:AT$37))/(MAX('07 (ind)'!AT$6:AT$37)-MIN('07 (ind)'!AT$6:AT$37))))))</f>
        <v>0</v>
      </c>
      <c r="AU25" s="75">
        <f>IF('07 (ind)'!AU$1="si",100*(('07 (ind)'!AU24-MIN('07 (ind)'!AU$6:AU$37))/(MAX('07 (ind)'!AU$6:AU$37)-MIN('07 (ind)'!AU$6:AU$37))),ABS(-100+(100*(('07 (ind)'!AU24-MIN('07 (ind)'!AU$6:AU$37))/(MAX('07 (ind)'!AU$6:AU$37)-MIN('07 (ind)'!AU$6:AU$37))))))</f>
        <v>47.750865051903105</v>
      </c>
      <c r="AV25" s="75">
        <f>IF('07 (ind)'!AV$1="si",100*(('07 (ind)'!AV24-MIN('07 (ind)'!AV$6:AV$37))/(MAX('07 (ind)'!AV$6:AV$37)-MIN('07 (ind)'!AV$6:AV$37))),ABS(-100+(100*(('07 (ind)'!AV24-MIN('07 (ind)'!AV$6:AV$37))/(MAX('07 (ind)'!AV$6:AV$37)-MIN('07 (ind)'!AV$6:AV$37))))))</f>
        <v>81.455805892547659</v>
      </c>
      <c r="AW25" s="75">
        <f>IF('07 (ind)'!AW$1="si",100*(('07 (ind)'!AW24-MIN('07 (ind)'!AW$6:AW$37))/(MAX('07 (ind)'!AW$6:AW$37)-MIN('07 (ind)'!AW$6:AW$37))),ABS(-100+(100*(('07 (ind)'!AW24-MIN('07 (ind)'!AW$6:AW$37))/(MAX('07 (ind)'!AW$6:AW$37)-MIN('07 (ind)'!AW$6:AW$37))))))</f>
        <v>87.164179104477626</v>
      </c>
      <c r="AX25" s="75">
        <f>IF('07 (ind)'!AX$1="si",100*(('07 (ind)'!AX24-MIN('07 (ind)'!AX$6:AX$37))/(MAX('07 (ind)'!AX$6:AX$37)-MIN('07 (ind)'!AX$6:AX$37))),ABS(-100+(100*(('07 (ind)'!AX24-MIN('07 (ind)'!AX$6:AX$37))/(MAX('07 (ind)'!AX$6:AX$37)-MIN('07 (ind)'!AX$6:AX$37))))))</f>
        <v>6.942215481185686</v>
      </c>
      <c r="AY25" s="75">
        <f>IF('07 (ind)'!AY$1="si",100*(('07 (ind)'!AY24-MIN('07 (ind)'!AY$6:AY$37))/(MAX('07 (ind)'!AY$6:AY$37)-MIN('07 (ind)'!AY$6:AY$37))),ABS(-100+(100*(('07 (ind)'!AY24-MIN('07 (ind)'!AY$6:AY$37))/(MAX('07 (ind)'!AY$6:AY$37)-MIN('07 (ind)'!AY$6:AY$37))))))</f>
        <v>76.54614652711706</v>
      </c>
      <c r="AZ25" s="75">
        <f>IF('07 (ind)'!AZ$1="si",100*(('07 (ind)'!AZ24-MIN('07 (ind)'!AZ$6:AZ$37))/(MAX('07 (ind)'!AZ$6:AZ$37)-MIN('07 (ind)'!AZ$6:AZ$37))),ABS(-100+(100*(('07 (ind)'!AZ24-MIN('07 (ind)'!AZ$6:AZ$37))/(MAX('07 (ind)'!AZ$6:AZ$37)-MIN('07 (ind)'!AZ$6:AZ$37))))))</f>
        <v>58.923938338607314</v>
      </c>
      <c r="BA25" s="75">
        <f>IF('07 (ind)'!BA$1="si",100*(('07 (ind)'!BA24-MIN('07 (ind)'!BA$6:BA$37))/(MAX('07 (ind)'!BA$6:BA$37)-MIN('07 (ind)'!BA$6:BA$37))),ABS(-100+(100*(('07 (ind)'!BA24-MIN('07 (ind)'!BA$6:BA$37))/(MAX('07 (ind)'!BA$6:BA$37)-MIN('07 (ind)'!BA$6:BA$37))))))</f>
        <v>12.775668360990055</v>
      </c>
      <c r="BB25" s="75">
        <f>IF('07 (ind)'!BB$1="si",100*(('07 (ind)'!BB24-MIN('07 (ind)'!BB$6:BB$37))/(MAX('07 (ind)'!BB$6:BB$37)-MIN('07 (ind)'!BB$6:BB$37))),ABS(-100+(100*(('07 (ind)'!BB24-MIN('07 (ind)'!BB$6:BB$37))/(MAX('07 (ind)'!BB$6:BB$37)-MIN('07 (ind)'!BB$6:BB$37))))))</f>
        <v>68.529403621366328</v>
      </c>
      <c r="BC25" s="75">
        <f>IF('07 (ind)'!BC$1="si",100*(('07 (ind)'!BC24-MIN('07 (ind)'!BC$6:BC$37))/(MAX('07 (ind)'!BC$6:BC$37)-MIN('07 (ind)'!BC$6:BC$37))),ABS(-100+(100*(('07 (ind)'!BC24-MIN('07 (ind)'!BC$6:BC$37))/(MAX('07 (ind)'!BC$6:BC$37)-MIN('07 (ind)'!BC$6:BC$37))))))</f>
        <v>73.924171389536312</v>
      </c>
      <c r="BD25" s="75">
        <f>IF('07 (ind)'!BD$1="si",100*(('07 (ind)'!BD24-MIN('07 (ind)'!BD$6:BD$37))/(MAX('07 (ind)'!BD$6:BD$37)-MIN('07 (ind)'!BD$6:BD$37))),ABS(-100+(100*(('07 (ind)'!BD24-MIN('07 (ind)'!BD$6:BD$37))/(MAX('07 (ind)'!BD$6:BD$37)-MIN('07 (ind)'!BD$6:BD$37))))))</f>
        <v>77.482156274697772</v>
      </c>
      <c r="BE25" s="75">
        <f>IF('07 (ind)'!BE$1="si",100*(('07 (ind)'!BE24-MIN('07 (ind)'!BE$6:BE$37))/(MAX('07 (ind)'!BE$6:BE$37)-MIN('07 (ind)'!BE$6:BE$37))),ABS(-100+(100*(('07 (ind)'!BE24-MIN('07 (ind)'!BE$6:BE$37))/(MAX('07 (ind)'!BE$6:BE$37)-MIN('07 (ind)'!BE$6:BE$37))))))</f>
        <v>70.126227208976161</v>
      </c>
      <c r="BF25" s="75">
        <f>IF('07 (ind)'!BF$1="si",100*(('07 (ind)'!BF24-MIN('07 (ind)'!BF$6:BF$37))/(MAX('07 (ind)'!BF$6:BF$37)-MIN('07 (ind)'!BF$6:BF$37))),ABS(-100+(100*(('07 (ind)'!BF24-MIN('07 (ind)'!BF$6:BF$37))/(MAX('07 (ind)'!BF$6:BF$37)-MIN('07 (ind)'!BF$6:BF$37))))))</f>
        <v>75.685450680116318</v>
      </c>
      <c r="BG25" s="75">
        <f>IF('07 (ind)'!BG$1="si",100*(('07 (ind)'!BG24-MIN('07 (ind)'!BG$6:BG$37))/(MAX('07 (ind)'!BG$6:BG$37)-MIN('07 (ind)'!BG$6:BG$37))),ABS(-100+(100*(('07 (ind)'!BG24-MIN('07 (ind)'!BG$6:BG$37))/(MAX('07 (ind)'!BG$6:BG$37)-MIN('07 (ind)'!BG$6:BG$37))))))</f>
        <v>35.651248579545999</v>
      </c>
      <c r="BH25" s="75">
        <f>IF('07 (ind)'!BH$1="si",100*(('07 (ind)'!BH24-MIN('07 (ind)'!BH$6:BH$37))/(MAX('07 (ind)'!BH$6:BH$37)-MIN('07 (ind)'!BH$6:BH$37))),ABS(-100+(100*(('07 (ind)'!BH24-MIN('07 (ind)'!BH$6:BH$37))/(MAX('07 (ind)'!BH$6:BH$37)-MIN('07 (ind)'!BH$6:BH$37))))))</f>
        <v>32.763574490475278</v>
      </c>
      <c r="BI25" s="75">
        <f>IF('07 (ind)'!BI$1="si",100*(('07 (ind)'!BI24-MIN('07 (ind)'!BI$6:BI$37))/(MAX('07 (ind)'!BI$6:BI$37)-MIN('07 (ind)'!BI$6:BI$37))),ABS(-100+(100*(('07 (ind)'!BI24-MIN('07 (ind)'!BI$6:BI$37))/(MAX('07 (ind)'!BI$6:BI$37)-MIN('07 (ind)'!BI$6:BI$37))))))</f>
        <v>0</v>
      </c>
      <c r="BJ25" s="75">
        <f>IF('07 (ind)'!BJ$1="si",100*(('07 (ind)'!BJ24-MIN('07 (ind)'!BJ$6:BJ$37))/(MAX('07 (ind)'!BJ$6:BJ$37)-MIN('07 (ind)'!BJ$6:BJ$37))),ABS(-100+(100*(('07 (ind)'!BJ24-MIN('07 (ind)'!BJ$6:BJ$37))/(MAX('07 (ind)'!BJ$6:BJ$37)-MIN('07 (ind)'!BJ$6:BJ$37))))))</f>
        <v>7.3172194866205131E-2</v>
      </c>
      <c r="BK25" s="75">
        <f>IF('07 (ind)'!BK$1="si",100*(('07 (ind)'!BK24-MIN('07 (ind)'!BK$6:BK$37))/(MAX('07 (ind)'!BK$6:BK$37)-MIN('07 (ind)'!BK$6:BK$37))),ABS(-100+(100*(('07 (ind)'!BK24-MIN('07 (ind)'!BK$6:BK$37))/(MAX('07 (ind)'!BK$6:BK$37)-MIN('07 (ind)'!BK$6:BK$37))))))</f>
        <v>18.008418563462843</v>
      </c>
      <c r="BL25" s="75">
        <f>IF('07 (ind)'!BL$1="si",100*(('07 (ind)'!BL24-MIN('07 (ind)'!BL$6:BL$37))/(MAX('07 (ind)'!BL$6:BL$37)-MIN('07 (ind)'!BL$6:BL$37))),ABS(-100+(100*(('07 (ind)'!BL24-MIN('07 (ind)'!BL$6:BL$37))/(MAX('07 (ind)'!BL$6:BL$37)-MIN('07 (ind)'!BL$6:BL$37))))))</f>
        <v>41.666666666666671</v>
      </c>
      <c r="BM25" s="75">
        <f>IF('07 (ind)'!BM$1="si",100*(('07 (ind)'!BM24-MIN('07 (ind)'!BM$6:BM$37))/(MAX('07 (ind)'!BM$6:BM$37)-MIN('07 (ind)'!BM$6:BM$37))),ABS(-100+(100*(('07 (ind)'!BM24-MIN('07 (ind)'!BM$6:BM$37))/(MAX('07 (ind)'!BM$6:BM$37)-MIN('07 (ind)'!BM$6:BM$37))))))</f>
        <v>62.593372170256302</v>
      </c>
      <c r="BN25" s="75">
        <f>IF('07 (ind)'!BN$1="si",100*(('07 (ind)'!BN24-MIN('07 (ind)'!BN$6:BN$37))/(MAX('07 (ind)'!BN$6:BN$37)-MIN('07 (ind)'!BN$6:BN$37))),ABS(-100+(100*(('07 (ind)'!BN24-MIN('07 (ind)'!BN$6:BN$37))/(MAX('07 (ind)'!BN$6:BN$37)-MIN('07 (ind)'!BN$6:BN$37))))))</f>
        <v>33.351827288806099</v>
      </c>
      <c r="BO25" s="75">
        <f>IF('07 (ind)'!BO$1="si",100*(('07 (ind)'!BO24-MIN('07 (ind)'!BO$6:BO$37))/(MAX('07 (ind)'!BO$6:BO$37)-MIN('07 (ind)'!BO$6:BO$37))),ABS(-100+(100*(('07 (ind)'!BO24-MIN('07 (ind)'!BO$6:BO$37))/(MAX('07 (ind)'!BO$6:BO$37)-MIN('07 (ind)'!BO$6:BO$37))))))</f>
        <v>0</v>
      </c>
      <c r="BP25" s="75">
        <f>IF('07 (ind)'!BP$1="si",100*(('07 (ind)'!BP24-MIN('07 (ind)'!BP$6:BP$37))/(MAX('07 (ind)'!BP$6:BP$37)-MIN('07 (ind)'!BP$6:BP$37))),ABS(-100+(100*(('07 (ind)'!BP24-MIN('07 (ind)'!BP$6:BP$37))/(MAX('07 (ind)'!BP$6:BP$37)-MIN('07 (ind)'!BP$6:BP$37))))))</f>
        <v>67.542803503716812</v>
      </c>
      <c r="BQ25" s="75">
        <f>IF('07 (ind)'!BQ$1="si",100*(('07 (ind)'!BQ24-MIN('07 (ind)'!BQ$6:BQ$37))/(MAX('07 (ind)'!BQ$6:BQ$37)-MIN('07 (ind)'!BQ$6:BQ$37))),ABS(-100+(100*(('07 (ind)'!BQ24-MIN('07 (ind)'!BQ$6:BQ$37))/(MAX('07 (ind)'!BQ$6:BQ$37)-MIN('07 (ind)'!BQ$6:BQ$37))))))</f>
        <v>50.966258581248084</v>
      </c>
      <c r="BR25" s="75">
        <f>IF('07 (ind)'!BR$1="si",100*(('07 (ind)'!BR24-MIN('07 (ind)'!BR$6:BR$37))/(MAX('07 (ind)'!BR$6:BR$37)-MIN('07 (ind)'!BR$6:BR$37))),ABS(-100+(100*(('07 (ind)'!BR24-MIN('07 (ind)'!BR$6:BR$37))/(MAX('07 (ind)'!BP$6:BP$37)-MIN('07 (ind)'!BR$6:BR$37))))))</f>
        <v>13.14658193542358</v>
      </c>
      <c r="BS25" s="75">
        <f>IF('07 (ind)'!BS$1="si",100*(('07 (ind)'!BS24-MIN('07 (ind)'!BS$6:BS$37))/(MAX('07 (ind)'!BS$6:BS$37)-MIN('07 (ind)'!BS$6:BS$37))),ABS(-100+(100*(('07 (ind)'!BS24-MIN('07 (ind)'!BS$6:BS$37))/(MAX('07 (ind)'!BQ$6:BQ$37)-MIN('07 (ind)'!BS$6:BS$37))))))</f>
        <v>69.539472764433114</v>
      </c>
      <c r="BT25" s="75">
        <f>IF('07 (ind)'!BT$1="si",100*(('07 (ind)'!BT24-MIN('07 (ind)'!BT$6:BT$37))/(MAX('07 (ind)'!BT$6:BT$37)-MIN('07 (ind)'!BT$6:BT$37))),ABS(-100+(100*(('07 (ind)'!BT24-MIN('07 (ind)'!BT$6:BT$37))/(MAX('07 (ind)'!BR$6:BR$37)-MIN('07 (ind)'!BT$6:BT$37))))))</f>
        <v>94.206877198581608</v>
      </c>
      <c r="BU25" s="75">
        <f>IF('07 (ind)'!BU$1="si",100*(('07 (ind)'!BU24-MIN('07 (ind)'!BU$6:BU$37))/(MAX('07 (ind)'!BU$6:BU$37)-MIN('07 (ind)'!BU$6:BU$37))),ABS(-100+(100*(('07 (ind)'!BU24-MIN('07 (ind)'!BU$6:BU$37))/(MAX('07 (ind)'!BU$6:BU$37)-MIN('07 (ind)'!BU$6:BU$37))))))</f>
        <v>54.986642920747997</v>
      </c>
      <c r="BV25" s="75">
        <f>IF('07 (ind)'!BV$1="si",100*(('07 (ind)'!BV24-MIN('07 (ind)'!BV$6:BV$37))/(MAX('07 (ind)'!BV$6:BV$37)-MIN('07 (ind)'!BV$6:BV$37))),ABS(-100+(100*(('07 (ind)'!BV24-MIN('07 (ind)'!BV$6:BV$37))/(MAX('07 (ind)'!BV$6:BV$37)-MIN('07 (ind)'!BV$6:BV$37))))))</f>
        <v>98.213842718928319</v>
      </c>
      <c r="BW25" s="75">
        <f>IF('07 (ind)'!BW$1="si",100*(('07 (ind)'!BW24-MIN('07 (ind)'!BW$6:BW$37))/(MAX('07 (ind)'!BW$6:BW$37)-MIN('07 (ind)'!BW$6:BW$37))),ABS(-100+(100*(('07 (ind)'!BW24-MIN('07 (ind)'!BW$6:BW$37))/(MAX('07 (ind)'!BW$6:BW$37)-MIN('07 (ind)'!BW$6:BW$37))))))</f>
        <v>71.872949205932528</v>
      </c>
      <c r="BX25" s="75">
        <f>IF('07 (ind)'!BX$1="si",100*(('07 (ind)'!BX24-MIN('07 (ind)'!BX$6:BX$37))/(MAX('07 (ind)'!BX$6:BX$37)-MIN('07 (ind)'!BX$6:BX$37))),ABS(-100+(100*(('07 (ind)'!BX24-MIN('07 (ind)'!BX$6:BX$37))/(MAX('07 (ind)'!BX$6:BX$37)-MIN('07 (ind)'!BX$6:BX$37))))))</f>
        <v>38.327882112651956</v>
      </c>
      <c r="BY25" s="75">
        <f>IF('07 (ind)'!BY$1="si",100*(('07 (ind)'!BY24-MIN('07 (ind)'!BY$6:BY$37))/(MAX('07 (ind)'!BY$6:BY$37)-MIN('07 (ind)'!BY$6:BY$37))),ABS(-100+(100*(('07 (ind)'!BY24-MIN('07 (ind)'!BY$6:BY$37))/(MAX('07 (ind)'!BY$6:BY$37)-MIN('07 (ind)'!BY$6:BY$37))))))</f>
        <v>7.6585319522366486</v>
      </c>
      <c r="BZ25" s="75">
        <f>IF('07 (ind)'!BZ$1="si",100*(('07 (ind)'!BZ24-MIN('07 (ind)'!BZ$6:BZ$37))/(MAX('07 (ind)'!BZ$6:BZ$37)-MIN('07 (ind)'!BZ$6:BZ$37))),ABS(-100+(100*(('07 (ind)'!BZ24-MIN('07 (ind)'!BZ$6:BZ$37))/(MAX('07 (ind)'!BZ$6:BZ$37)-MIN('07 (ind)'!BZ$6:BZ$37))))))</f>
        <v>98.21833383934181</v>
      </c>
      <c r="CA25" s="75">
        <f>IF('07 (ind)'!CA$1="si",100*(('07 (ind)'!CA24-MIN('07 (ind)'!CA$6:CA$37))/(MAX('07 (ind)'!CA$6:CA$37)-MIN('07 (ind)'!CA$6:CA$37))),ABS(-100+(100*(('07 (ind)'!CA24-MIN('07 (ind)'!CA$6:CA$37))/(MAX('07 (ind)'!CA$6:CA$37)-MIN('07 (ind)'!CA$6:CA$37))))))</f>
        <v>0</v>
      </c>
      <c r="CB25" s="75">
        <f>IF('07 (ind)'!CB$1="si",100*(('07 (ind)'!CB24-MIN('07 (ind)'!CB$6:CB$37))/(MAX('07 (ind)'!CB$6:CB$37)-MIN('07 (ind)'!CB$6:CB$37))),ABS(-100+(100*(('07 (ind)'!CB24-MIN('07 (ind)'!CB$6:CB$37))/(MAX('07 (ind)'!CB$6:CB$37)-MIN('07 (ind)'!CB$6:CB$37))))))</f>
        <v>81.528662420382162</v>
      </c>
      <c r="CC25" s="75">
        <f>IF('07 (ind)'!CC$1="si",100*(('07 (ind)'!CC24-MIN('07 (ind)'!CC$6:CC$37))/(MAX('07 (ind)'!CC$6:CC$37)-MIN('07 (ind)'!CC$6:CC$37))),ABS(-100+(100*(('07 (ind)'!CC24-MIN('07 (ind)'!CC$6:CC$37))/(MAX('07 (ind)'!CC$6:CC$37)-MIN('07 (ind)'!CC$6:CC$37))))))</f>
        <v>81.104533133173703</v>
      </c>
      <c r="CD25" s="75">
        <f>IF('07 (ind)'!CD$1="si",100*(('07 (ind)'!CD24-MIN('07 (ind)'!CD$6:CD$37))/(MAX('07 (ind)'!CD$6:CD$37)-MIN('07 (ind)'!CD$6:CD$37))),ABS(-100+(100*(('07 (ind)'!CD24-MIN('07 (ind)'!CD$6:CD$37))/(MAX('07 (ind)'!CD$6:CD$37)-MIN('07 (ind)'!CD$6:CD$37))))))</f>
        <v>2.1799847866388622</v>
      </c>
      <c r="CE25" s="75">
        <f>IF('07 (ind)'!CE$1="si",100*(('07 (ind)'!CE24-MIN('07 (ind)'!CE$6:CE$37))/(MAX('07 (ind)'!CE$6:CE$37)-MIN('07 (ind)'!CE$6:CE$37))),ABS(-100+(100*(('07 (ind)'!CE24-MIN('07 (ind)'!CE$6:CE$37))/(MAX('07 (ind)'!CE$6:CE$37)-MIN('07 (ind)'!CE$6:CE$37))))))</f>
        <v>6.843533517978817</v>
      </c>
      <c r="CF25" s="75">
        <f>IF('07 (ind)'!CF$1="si",100*(('07 (ind)'!CF24-MIN('07 (ind)'!CF$6:CF$37))/(MAX('07 (ind)'!CF$6:CF$37)-MIN('07 (ind)'!CF$6:CF$37))),ABS(-100+(100*(('07 (ind)'!CF24-MIN('07 (ind)'!CF$6:CF$37))/(MAX('07 (ind)'!CF$6:CF$37)-MIN('07 (ind)'!CF$6:CF$37))))))</f>
        <v>25.430284103771029</v>
      </c>
      <c r="CG25" s="75">
        <f>IF('07 (ind)'!CG$1="si",100*(('07 (ind)'!CG24-MIN('07 (ind)'!CG$6:CG$37))/(MAX('07 (ind)'!CG$6:CG$37)-MIN('07 (ind)'!CG$6:CG$37))),ABS(-100+(100*(('07 (ind)'!CG24-MIN('07 (ind)'!CG$6:CG$37))/(MAX('07 (ind)'!CG$6:CG$37)-MIN('07 (ind)'!CG$6:CG$37))))))</f>
        <v>46.361675696397263</v>
      </c>
      <c r="CH25" s="75">
        <f>IF('07 (ind)'!CH$1="si",100*(('07 (ind)'!CH24-MIN('07 (ind)'!CH$6:CH$37))/(MAX('07 (ind)'!CH$6:CH$37)-MIN('07 (ind)'!CH$6:CH$37))),ABS(-100+(100*(('07 (ind)'!CH24-MIN('07 (ind)'!CH$6:CH$37))/(MAX('07 (ind)'!CH$6:CH$37)-MIN('07 (ind)'!CH$6:CH$37))))))</f>
        <v>20.29377065132454</v>
      </c>
      <c r="CI25" s="75">
        <f>IF('07 (ind)'!CI$1="si",100*(('07 (ind)'!CI24-MIN('07 (ind)'!CI$6:CI$37))/(MAX('07 (ind)'!CI$6:CI$37)-MIN('07 (ind)'!CI$6:CI$37))),ABS(-100+(100*(('07 (ind)'!CI24-MIN('07 (ind)'!CI$6:CI$37))/(MAX('07 (ind)'!CI$6:CI$37)-MIN('07 (ind)'!CI$6:CI$37))))))</f>
        <v>72.509279189095764</v>
      </c>
      <c r="CJ25" s="75">
        <f>IF('07 (ind)'!CJ$1="si",100*(('07 (ind)'!CJ24-MIN('07 (ind)'!CJ$6:CJ$37))/(MAX('07 (ind)'!CJ$6:CJ$37)-MIN('07 (ind)'!CJ$6:CJ$37))),ABS(-100+(100*(('07 (ind)'!CJ24-MIN('07 (ind)'!CJ$6:CJ$37))/(MAX('07 (ind)'!CJ$6:CJ$37)-MIN('07 (ind)'!CJ$6:CJ$37))))))</f>
        <v>54.599561373566296</v>
      </c>
      <c r="CK25" s="75">
        <f>IF('07 (ind)'!CK$1="si",100*(('07 (ind)'!CK24-MIN('07 (ind)'!CK$6:CK$37))/(MAX('07 (ind)'!CK$6:CK$37)-MIN('07 (ind)'!CK$6:CK$37))),ABS(-100+(100*(('07 (ind)'!CK24-MIN('07 (ind)'!CK$6:CK$37))/(MAX('07 (ind)'!CK$6:CK$37)-MIN('07 (ind)'!CK$6:CK$37))))))</f>
        <v>67.859887458973006</v>
      </c>
      <c r="CL25" s="75">
        <f>IF('07 (ind)'!CL$1="si",100*(('07 (ind)'!CL24-MIN('07 (ind)'!CL$6:CL$37))/(MAX('07 (ind)'!CL$6:CL$37)-MIN('07 (ind)'!CL$6:CL$37))),ABS(-100+(100*(('07 (ind)'!CL24-MIN('07 (ind)'!CL$6:CL$37))/(MAX('07 (ind)'!CL$6:CL$37)-MIN('07 (ind)'!CL$6:CL$37))))))</f>
        <v>72.476210644018707</v>
      </c>
      <c r="CM25" s="75">
        <f>IF('07 (ind)'!CM$1="si",100*(('07 (ind)'!CM24-MIN('07 (ind)'!CM$6:CM$37))/(MAX('07 (ind)'!CM$6:CM$37)-MIN('07 (ind)'!CM$6:CM$37))),ABS(-100+(100*(('07 (ind)'!CM24-MIN('07 (ind)'!CM$6:CM$37))/(MAX('07 (ind)'!CM$6:CM$37)-MIN('07 (ind)'!CM$6:CM$37))))))</f>
        <v>13.580249331007954</v>
      </c>
    </row>
    <row r="26" spans="1:91">
      <c r="A26" s="18" t="s">
        <v>224</v>
      </c>
      <c r="B26" s="87">
        <f>IF('07 (ind)'!B$1="si",100*(('07 (ind)'!B25-MIN('07 (ind)'!B$6:B$37))/(MAX('07 (ind)'!B$6:B$37)-MIN('07 (ind)'!B$6:B$37))),ABS(-100+(100*(('07 (ind)'!B25-MIN('07 (ind)'!B$6:B$37))/(MAX('07 (ind)'!B$6:B$37)-MIN('07 (ind)'!B$6:B$37))))))</f>
        <v>4.0687246557785777</v>
      </c>
      <c r="C26" s="87">
        <f>IF('07 (ind)'!C$1="si",100*(('07 (ind)'!C25-MIN('07 (ind)'!C$6:C$37))/(MAX('07 (ind)'!C$6:C$37)-MIN('07 (ind)'!C$6:C$37))),ABS(-100+(100*(('07 (ind)'!C25-MIN('07 (ind)'!C$6:C$37))/(MAX('07 (ind)'!C$6:C$37)-MIN('07 (ind)'!C$6:C$37))))))</f>
        <v>9.689138435958176</v>
      </c>
      <c r="D26" s="87">
        <f>IF('07 (ind)'!D$1="si",100*(('07 (ind)'!D25-MIN('07 (ind)'!D$6:D$37))/(MAX('07 (ind)'!D$6:D$37)-MIN('07 (ind)'!D$6:D$37))),ABS(-100+(100*(('07 (ind)'!D25-MIN('07 (ind)'!D$6:D$37))/(MAX('07 (ind)'!D$6:D$37)-MIN('07 (ind)'!D$6:D$37))))))</f>
        <v>82.714937912400217</v>
      </c>
      <c r="E26" s="87">
        <f>IF('07 (ind)'!E$1="si",100*(('07 (ind)'!E25-MIN('07 (ind)'!E$6:E$37))/(MAX('07 (ind)'!E$6:E$37)-MIN('07 (ind)'!E$6:E$37))),ABS(-100+(100*(('07 (ind)'!E25-MIN('07 (ind)'!E$6:E$37))/(MAX('07 (ind)'!E$6:E$37)-MIN('07 (ind)'!E$6:E$37))))))</f>
        <v>33.176373421940227</v>
      </c>
      <c r="F26" s="87">
        <f>IF('07 (ind)'!F$1="si",100*(('07 (ind)'!F25-MIN('07 (ind)'!F$6:F$37))/(MAX('07 (ind)'!F$6:F$37)-MIN('07 (ind)'!F$6:F$37))),ABS(-100+(100*(('07 (ind)'!F25-MIN('07 (ind)'!F$6:F$37))/(MAX('07 (ind)'!F$6:F$37)-MIN('07 (ind)'!F$6:F$37))))))</f>
        <v>69.791666666666643</v>
      </c>
      <c r="G26" s="87">
        <f>IF('07 (ind)'!G$1="si",100*(('07 (ind)'!G25-MIN('07 (ind)'!G$6:G$37))/(MAX('07 (ind)'!G$6:G$37)-MIN('07 (ind)'!G$6:G$37))),ABS(-100+(100*(('07 (ind)'!G25-MIN('07 (ind)'!G$6:G$37))/(MAX('07 (ind)'!G$6:G$37)-MIN('07 (ind)'!G$6:G$37))))))</f>
        <v>59.199999999999996</v>
      </c>
      <c r="H26" s="87">
        <f>IF('07 (ind)'!H$1="si",100*(('07 (ind)'!H25-MIN('07 (ind)'!H$6:H$37))/(MAX('07 (ind)'!H$6:H$37)-MIN('07 (ind)'!H$6:H$37))),ABS(-100+(100*(('07 (ind)'!H25-MIN('07 (ind)'!H$6:H$37))/(MAX('07 (ind)'!H$6:H$37)-MIN('07 (ind)'!H$6:H$37))))))</f>
        <v>57.920792079207885</v>
      </c>
      <c r="I26" s="87">
        <f>IF('07 (ind)'!I$1="si",100*(('07 (ind)'!I25-MIN('07 (ind)'!I$6:I$37))/(MAX('07 (ind)'!I$6:I$37)-MIN('07 (ind)'!I$6:I$37))),ABS(-100+(100*(('07 (ind)'!I25-MIN('07 (ind)'!I$6:I$37))/(MAX('07 (ind)'!I$6:I$37)-MIN('07 (ind)'!I$6:I$37))))))</f>
        <v>77.227722772277218</v>
      </c>
      <c r="J26" s="87">
        <f>IF('07 (ind)'!J$1="si",100*(('07 (ind)'!J25-MIN('07 (ind)'!J$6:J$37))/(MAX('07 (ind)'!J$6:J$37)-MIN('07 (ind)'!J$6:J$37))),ABS(-100+(100*(('07 (ind)'!J25-MIN('07 (ind)'!J$6:J$37))/(MAX('07 (ind)'!J$6:J$37)-MIN('07 (ind)'!J$6:J$37))))))</f>
        <v>73.481012658227868</v>
      </c>
      <c r="K26" s="87">
        <f>IF('07 (ind)'!K$1="si",100*(('07 (ind)'!K25-MIN('07 (ind)'!K$6:K$37))/(MAX('07 (ind)'!K$6:K$37)-MIN('07 (ind)'!K$6:K$37))),ABS(-100+(100*(('07 (ind)'!K25-MIN('07 (ind)'!K$6:K$37))/(MAX('07 (ind)'!K$6:K$37)-MIN('07 (ind)'!K$6:K$37))))))</f>
        <v>12.092079738333926</v>
      </c>
      <c r="L26" s="87">
        <f>IF('07 (ind)'!L$1="si",100*(('07 (ind)'!L25-MIN('07 (ind)'!L$6:L$37))/(MAX('07 (ind)'!L$6:L$37)-MIN('07 (ind)'!L$6:L$37))),ABS(-100+(100*(('07 (ind)'!L25-MIN('07 (ind)'!L$6:L$37))/(MAX('07 (ind)'!L$6:L$37)-MIN('07 (ind)'!L$6:L$37))))))</f>
        <v>38.288453578634154</v>
      </c>
      <c r="M26" s="87">
        <f>IF('07 (ind)'!M$1="si",100*(('07 (ind)'!M25-MIN('07 (ind)'!M$6:M$37))/(MAX('07 (ind)'!M$6:M$37)-MIN('07 (ind)'!M$6:M$37))),ABS(-100+(100*(('07 (ind)'!M25-MIN('07 (ind)'!M$6:M$37))/(MAX('07 (ind)'!M$6:M$37)-MIN('07 (ind)'!M$6:M$37))))))</f>
        <v>0.36456484008764212</v>
      </c>
      <c r="N26" s="87">
        <f>IF('07 (ind)'!N$1="si",100*(('07 (ind)'!N25-MIN('07 (ind)'!N$6:N$37))/(MAX('07 (ind)'!N$6:N$37)-MIN('07 (ind)'!N$6:N$37))),ABS(-100+(100*(('07 (ind)'!N25-MIN('07 (ind)'!N$6:N$37))/(MAX('07 (ind)'!N$6:N$37)-MIN('07 (ind)'!N$6:N$37))))))</f>
        <v>100</v>
      </c>
      <c r="O26" s="87">
        <f>IF('07 (ind)'!O$1="si",100*(('07 (ind)'!O25-MIN('07 (ind)'!O$6:O$37))/(MAX('07 (ind)'!O$6:O$37)-MIN('07 (ind)'!O$6:O$37))),ABS(-100+(100*(('07 (ind)'!O25-MIN('07 (ind)'!O$6:O$37))/(MAX('07 (ind)'!O$6:O$37)-MIN('07 (ind)'!O$6:O$37))))))</f>
        <v>66.15384615384616</v>
      </c>
      <c r="P26" s="87">
        <f>IF('07 (ind)'!P$1="si",100*(('07 (ind)'!P25-MIN('07 (ind)'!P$6:P$37))/(MAX('07 (ind)'!P$6:P$37)-MIN('07 (ind)'!P$6:P$37))),ABS(-100+(100*(('07 (ind)'!P25-MIN('07 (ind)'!P$6:P$37))/(MAX('07 (ind)'!P$6:P$37)-MIN('07 (ind)'!P$6:P$37))))))</f>
        <v>14.676566157930877</v>
      </c>
      <c r="Q26" s="87">
        <f>IF('07 (ind)'!Q$1="si",100*(('07 (ind)'!Q25-MIN('07 (ind)'!Q$6:Q$37))/(MAX('07 (ind)'!Q$6:Q$37)-MIN('07 (ind)'!Q$6:Q$37))),ABS(-100+(100*(('07 (ind)'!Q25-MIN('07 (ind)'!Q$6:Q$37))/(MAX('07 (ind)'!Q$6:Q$37)-MIN('07 (ind)'!Q$6:Q$37))))))</f>
        <v>0</v>
      </c>
      <c r="R26" s="87">
        <f>IF('07 (ind)'!R$1="si",100*(('07 (ind)'!R25-MIN('07 (ind)'!R$6:R$37))/(MAX('07 (ind)'!R$6:R$37)-MIN('07 (ind)'!R$6:R$37))),ABS(-100+(100*(('07 (ind)'!R25-MIN('07 (ind)'!R$6:R$37))/(MAX('07 (ind)'!R$6:R$37)-MIN('07 (ind)'!R$6:R$37))))))</f>
        <v>2.8321239691868021</v>
      </c>
      <c r="S26" s="75">
        <f>ABS(ABS(('07 (ind)'!S25-((MAX('07 (ind)'!S$6:S$37)+MIN('07 (ind)'!S$6:S$37))/2))/(((MAX('07 (ind)'!S$6:S$37)+MIN('07 (ind)'!S$6:S$37))/2)-MAX('07 (ind)'!S$6:S$37))*100)-100)</f>
        <v>45.903898345171903</v>
      </c>
      <c r="T26" s="75">
        <f>IF('07 (ind)'!T$1="si",100*(('07 (ind)'!T25-MIN('07 (ind)'!T$6:T$37))/(MAX('07 (ind)'!T$6:T$37)-MIN('07 (ind)'!T$6:T$37))),ABS(-100+(100*(('07 (ind)'!T25-MIN('07 (ind)'!T$6:T$37))/(MAX('07 (ind)'!T$6:T$37)-MIN('07 (ind)'!T$6:T$37))))))</f>
        <v>5.4033022059818654</v>
      </c>
      <c r="U26" s="75">
        <f>IF('07 (ind)'!U$1="si",100*(('07 (ind)'!U25-MIN('07 (ind)'!U$6:U$37))/(MAX('07 (ind)'!U$6:U$37)-MIN('07 (ind)'!U$6:U$37))),ABS(-100+(100*(('07 (ind)'!U25-MIN('07 (ind)'!U$6:U$37))/(MAX('07 (ind)'!U$6:U$37)-MIN('07 (ind)'!U$6:U$37))))))</f>
        <v>0</v>
      </c>
      <c r="V26" s="75">
        <f>IF('07 (ind)'!V$1="si",100*(('07 (ind)'!V25-MIN('07 (ind)'!V$6:V$37))/(MAX('07 (ind)'!V$6:V$37)-MIN('07 (ind)'!V$6:V$37))),ABS(-100+(100*(('07 (ind)'!V25-MIN('07 (ind)'!V$6:V$37))/(MAX('07 (ind)'!V$6:V$37)-MIN('07 (ind)'!V$6:V$37))))))</f>
        <v>91.712707182320443</v>
      </c>
      <c r="W26" s="75">
        <f>IF('07 (ind)'!W$1="si",100*(('07 (ind)'!W25-MIN('07 (ind)'!W$6:W$37))/(MAX('07 (ind)'!W$6:W$37)-MIN('07 (ind)'!W$6:W$37))),ABS(-100+(100*(('07 (ind)'!W25-MIN('07 (ind)'!W$6:W$37))/(MAX('07 (ind)'!W$6:W$37)-MIN('07 (ind)'!W$6:W$37))))))</f>
        <v>0</v>
      </c>
      <c r="X26" s="75">
        <f>IF('07 (ind)'!X$1="si",100*(('07 (ind)'!X25-MIN('07 (ind)'!X$6:X$37))/(MAX('07 (ind)'!X$6:X$37)-MIN('07 (ind)'!X$6:X$37))),ABS(-100+(100*(('07 (ind)'!X25-MIN('07 (ind)'!X$6:X$37))/(MAX('07 (ind)'!X$6:X$37)-MIN('07 (ind)'!X$6:X$37))))))</f>
        <v>0</v>
      </c>
      <c r="Y26" s="75">
        <f>IF('07 (ind)'!Y$1="si",100*(('07 (ind)'!Y25-MIN('07 (ind)'!Y$6:Y$37))/(MAX('07 (ind)'!Y$6:Y$37)-MIN('07 (ind)'!Y$6:Y$37))),ABS(-100+(100*(('07 (ind)'!Y25-MIN('07 (ind)'!Y$6:Y$37))/(MAX('07 (ind)'!Y$6:Y$37)-MIN('07 (ind)'!Y$6:Y$37))))))</f>
        <v>20.474421948005258</v>
      </c>
      <c r="Z26" s="75">
        <f>IF('07 (ind)'!Z$1="si",100*(('07 (ind)'!Z25-MIN('07 (ind)'!Z$6:Z$37))/(MAX('07 (ind)'!Z$6:Z$37)-MIN('07 (ind)'!Z$6:Z$37))),ABS(-100+(100*(('07 (ind)'!Z25-MIN('07 (ind)'!Z$6:Z$37))/(MAX('07 (ind)'!Z$6:Z$37)-MIN('07 (ind)'!Z$6:Z$37))))))</f>
        <v>0</v>
      </c>
      <c r="AA26" s="75">
        <f>IF('07 (ind)'!AA$1="si",100*(('07 (ind)'!AA25-MIN('07 (ind)'!AA$6:AA$37))/(MAX('07 (ind)'!AA$6:AA$37)-MIN('07 (ind)'!AA$6:AA$37))),ABS(-100+(100*(('07 (ind)'!AA25-MIN('07 (ind)'!AA$6:AA$37))/(MAX('07 (ind)'!AA$6:AA$37)-MIN('07 (ind)'!AA$6:AA$37))))))</f>
        <v>36.947162185991914</v>
      </c>
      <c r="AB26" s="75">
        <f>IF('07 (ind)'!AB$1="si",100*(('07 (ind)'!AB25-MIN('07 (ind)'!AB$6:AB$37))/(MAX('07 (ind)'!AB$6:AB$37)-MIN('07 (ind)'!AB$6:AB$37))),ABS(-100+(100*(('07 (ind)'!AB25-MIN('07 (ind)'!AB$6:AB$37))/(MAX('07 (ind)'!AB$6:AB$37)-MIN('07 (ind)'!AB$6:AB$37))))))</f>
        <v>21.370142427975804</v>
      </c>
      <c r="AC26" s="75">
        <f>IF('07 (ind)'!AC$1="si",100*(('07 (ind)'!AC25-MIN('07 (ind)'!AC$6:AC$37))/(MAX('07 (ind)'!AC$6:AC$37)-MIN('07 (ind)'!AC$6:AC$37))),ABS(-100+(100*(('07 (ind)'!AC25-MIN('07 (ind)'!AC$6:AC$37))/(MAX('07 (ind)'!AC$6:AC$37)-MIN('07 (ind)'!AC$6:AC$37))))))</f>
        <v>0</v>
      </c>
      <c r="AD26" s="75">
        <f>IF('07 (ind)'!AD$1="si",100*(('07 (ind)'!AD25-MIN('07 (ind)'!AD$6:AD$37))/(MAX('07 (ind)'!AD$6:AD$37)-MIN('07 (ind)'!AD$6:AD$37))),ABS(-100+(100*(('07 (ind)'!AD25-MIN('07 (ind)'!AD$6:AD$37))/(MAX('07 (ind)'!AD$6:AD$37)-MIN('07 (ind)'!AD$6:AD$37))))))</f>
        <v>96.068887727956024</v>
      </c>
      <c r="AE26" s="75">
        <f>IF('07 (ind)'!AE$1="si",100*(('07 (ind)'!AE25-MIN('07 (ind)'!AE$6:AE$37))/(MAX('07 (ind)'!AE$6:AE$37)-MIN('07 (ind)'!AE$6:AE$37))),ABS(-100+(100*(('07 (ind)'!AE25-MIN('07 (ind)'!AE$6:AE$37))/(MAX('07 (ind)'!AE$6:AE$37)-MIN('07 (ind)'!AE$6:AE$37))))))</f>
        <v>46.900817485748</v>
      </c>
      <c r="AF26" s="75">
        <f>IF('07 (ind)'!AF$1="si",100*(('07 (ind)'!AF25-MIN('07 (ind)'!AF$6:AF$37))/(MAX('07 (ind)'!AF$6:AF$37)-MIN('07 (ind)'!AF$6:AF$37))),ABS(-100+(100*(('07 (ind)'!AF25-MIN('07 (ind)'!AF$6:AF$37))/(MAX('07 (ind)'!AF$6:AF$37)-MIN('07 (ind)'!AF$6:AF$37))))))</f>
        <v>11.136203963300972</v>
      </c>
      <c r="AG26" s="75">
        <f>IF('07 (ind)'!AG$1="si",100*(('07 (ind)'!AG25-MIN('07 (ind)'!AG$6:AG$37))/(MAX('07 (ind)'!AG$6:AG$37)-MIN('07 (ind)'!AG$6:AG$37))),ABS(-100+(100*(('07 (ind)'!AG25-MIN('07 (ind)'!AG$6:AG$37))/(MAX('07 (ind)'!AG$6:AG$37)-MIN('07 (ind)'!AG$6:AG$37))))))</f>
        <v>44.85981308411214</v>
      </c>
      <c r="AH26" s="75">
        <f>IF('07 (ind)'!AH$1="si",100*(('07 (ind)'!AH25-MIN('07 (ind)'!AH$6:AH$37))/(MAX('07 (ind)'!AH$6:AH$37)-MIN('07 (ind)'!AH$6:AH$37))),ABS(-100+(100*(('07 (ind)'!AH25-MIN('07 (ind)'!AH$6:AH$37))/(MAX('07 (ind)'!AH$6:AH$37)-MIN('07 (ind)'!AH$6:AH$37))))))</f>
        <v>46.385542168674668</v>
      </c>
      <c r="AI26" s="75">
        <f>IF('07 (ind)'!AI$1="si",100*(('07 (ind)'!AI25-MIN('07 (ind)'!AI$6:AI$37))/(MAX('07 (ind)'!AI$6:AI$37)-MIN('07 (ind)'!AI$6:AI$37))),ABS(-100+(100*(('07 (ind)'!AI25-MIN('07 (ind)'!AI$6:AI$37))/(MAX('07 (ind)'!AI$6:AI$37)-MIN('07 (ind)'!AI$6:AI$37))))))</f>
        <v>2.1433355659745481</v>
      </c>
      <c r="AJ26" s="75">
        <f>IF('07 (ind)'!AJ$1="si",100*(('07 (ind)'!AJ25-MIN('07 (ind)'!AJ$6:AJ$37))/(MAX('07 (ind)'!AJ$6:AJ$37)-MIN('07 (ind)'!AJ$6:AJ$37))),ABS(-100+(100*(('07 (ind)'!AJ25-MIN('07 (ind)'!AJ$6:AJ$37))/(MAX('07 (ind)'!AJ$6:AJ$37)-MIN('07 (ind)'!AJ$6:AJ$37))))))</f>
        <v>0.76394290486270588</v>
      </c>
      <c r="AK26" s="75">
        <f>IF('07 (ind)'!AK$1="si",100*(('07 (ind)'!AK25-MIN('07 (ind)'!AK$6:AK$37))/(MAX('07 (ind)'!AK$6:AK$37)-MIN('07 (ind)'!AK$6:AK$37))),ABS(-100+(100*(('07 (ind)'!AK25-MIN('07 (ind)'!AK$6:AK$37))/(MAX('07 (ind)'!AK$6:AK$37)-MIN('07 (ind)'!AK$6:AK$37))))))</f>
        <v>0</v>
      </c>
      <c r="AL26" s="75">
        <f>IF('07 (ind)'!AL$1="si",100*(('07 (ind)'!AL25-MIN('07 (ind)'!AL$6:AL$37))/(MAX('07 (ind)'!AL$6:AL$37)-MIN('07 (ind)'!AL$6:AL$37))),ABS(-100+(100*(('07 (ind)'!AL25-MIN('07 (ind)'!AL$6:AL$37))/(MAX('07 (ind)'!AL$6:AL$37)-MIN('07 (ind)'!AL$6:AL$37))))))</f>
        <v>85.023727264097005</v>
      </c>
      <c r="AM26" s="75">
        <f>IF('07 (ind)'!AM$1="si",100*(('07 (ind)'!AM25-MIN('07 (ind)'!AM$6:AM$37))/(MAX('07 (ind)'!AM$6:AM$37)-MIN('07 (ind)'!AM$6:AM$37))),ABS(-100+(100*(('07 (ind)'!AM25-MIN('07 (ind)'!AM$6:AM$37))/(MAX('07 (ind)'!AM$6:AM$37)-MIN('07 (ind)'!AM$6:AM$37))))))</f>
        <v>24.638813706278015</v>
      </c>
      <c r="AN26" s="75">
        <f>IF('07 (ind)'!AN$1="si",100*(('07 (ind)'!AN25-MIN('07 (ind)'!AN$6:AN$37))/(MAX('07 (ind)'!AN$6:AN$37)-MIN('07 (ind)'!AN$6:AN$37))),ABS(-100+(100*(('07 (ind)'!AN25-MIN('07 (ind)'!AN$6:AN$37))/(MAX('07 (ind)'!AN$6:AN$37)-MIN('07 (ind)'!AN$6:AN$37))))))</f>
        <v>14.191832964920195</v>
      </c>
      <c r="AO26" s="75">
        <f>IF('07 (ind)'!AO$1="si",100*(('07 (ind)'!AO25-MIN('07 (ind)'!AO$6:AO$37))/(MAX('07 (ind)'!AO$6:AO$37)-MIN('07 (ind)'!AO$6:AO$37))),ABS(-100+(100*(('07 (ind)'!AO25-MIN('07 (ind)'!AO$6:AO$37))/(MAX('07 (ind)'!AO$6:AO$37)-MIN('07 (ind)'!AO$6:AO$37))))))</f>
        <v>42.929634956634359</v>
      </c>
      <c r="AP26" s="75">
        <f>IF('07 (ind)'!AP$1="si",100*(('07 (ind)'!AP25-MIN('07 (ind)'!AP$6:AP$37))/(MAX('07 (ind)'!AP$6:AP$37)-MIN('07 (ind)'!AP$6:AP$37))),ABS(-100+(100*(('07 (ind)'!AP25-MIN('07 (ind)'!AP$6:AP$37))/(MAX('07 (ind)'!AP$6:AP$37)-MIN('07 (ind)'!AP$6:AP$37))))))</f>
        <v>51.087984862819305</v>
      </c>
      <c r="AQ26" s="75">
        <f>IF('07 (ind)'!AQ$1="si",100*(('07 (ind)'!AQ25-MIN('07 (ind)'!AQ$6:AQ$37))/(MAX('07 (ind)'!AQ$6:AQ$37)-MIN('07 (ind)'!AQ$6:AQ$37))),ABS(-100+(100*(('07 (ind)'!AQ25-MIN('07 (ind)'!AQ$6:AQ$37))/(MAX('07 (ind)'!AQ$6:AQ$37)-MIN('07 (ind)'!AQ$6:AQ$37))))))</f>
        <v>0.49267401364200131</v>
      </c>
      <c r="AR26" s="75">
        <f>IF('07 (ind)'!AR$1="si",100*(('07 (ind)'!AR25-MIN('07 (ind)'!AR$6:AR$37))/(MAX('07 (ind)'!AR$6:AR$37)-MIN('07 (ind)'!AR$6:AR$37))),ABS(-100+(100*(('07 (ind)'!AR25-MIN('07 (ind)'!AR$6:AR$37))/(MAX('07 (ind)'!AR$6:AR$37)-MIN('07 (ind)'!AR$6:AR$37))))))</f>
        <v>31.116872292560871</v>
      </c>
      <c r="AS26" s="75">
        <f>IF('07 (ind)'!AS$1="si",100*(('07 (ind)'!AS25-MIN('07 (ind)'!AS$6:AS$37))/(MAX('07 (ind)'!AS$6:AS$37)-MIN('07 (ind)'!AS$6:AS$37))),ABS(-100+(100*(('07 (ind)'!AS25-MIN('07 (ind)'!AS$6:AS$37))/(MAX('07 (ind)'!AS$6:AS$37)-MIN('07 (ind)'!AS$6:AS$37))))))</f>
        <v>23.448275862068968</v>
      </c>
      <c r="AT26" s="75">
        <f>IF('07 (ind)'!AT$1="si",100*(('07 (ind)'!AT25-MIN('07 (ind)'!AT$6:AT$37))/(MAX('07 (ind)'!AT$6:AT$37)-MIN('07 (ind)'!AT$6:AT$37))),ABS(-100+(100*(('07 (ind)'!AT25-MIN('07 (ind)'!AT$6:AT$37))/(MAX('07 (ind)'!AT$6:AT$37)-MIN('07 (ind)'!AT$6:AT$37))))))</f>
        <v>0</v>
      </c>
      <c r="AU26" s="75">
        <f>IF('07 (ind)'!AU$1="si",100*(('07 (ind)'!AU25-MIN('07 (ind)'!AU$6:AU$37))/(MAX('07 (ind)'!AU$6:AU$37)-MIN('07 (ind)'!AU$6:AU$37))),ABS(-100+(100*(('07 (ind)'!AU25-MIN('07 (ind)'!AU$6:AU$37))/(MAX('07 (ind)'!AU$6:AU$37)-MIN('07 (ind)'!AU$6:AU$37))))))</f>
        <v>19.377162629757791</v>
      </c>
      <c r="AV26" s="75">
        <f>IF('07 (ind)'!AV$1="si",100*(('07 (ind)'!AV25-MIN('07 (ind)'!AV$6:AV$37))/(MAX('07 (ind)'!AV$6:AV$37)-MIN('07 (ind)'!AV$6:AV$37))),ABS(-100+(100*(('07 (ind)'!AV25-MIN('07 (ind)'!AV$6:AV$37))/(MAX('07 (ind)'!AV$6:AV$37)-MIN('07 (ind)'!AV$6:AV$37))))))</f>
        <v>56.499133448873486</v>
      </c>
      <c r="AW26" s="75">
        <f>IF('07 (ind)'!AW$1="si",100*(('07 (ind)'!AW25-MIN('07 (ind)'!AW$6:AW$37))/(MAX('07 (ind)'!AW$6:AW$37)-MIN('07 (ind)'!AW$6:AW$37))),ABS(-100+(100*(('07 (ind)'!AW25-MIN('07 (ind)'!AW$6:AW$37))/(MAX('07 (ind)'!AW$6:AW$37)-MIN('07 (ind)'!AW$6:AW$37))))))</f>
        <v>18.208955223880597</v>
      </c>
      <c r="AX26" s="75">
        <f>IF('07 (ind)'!AX$1="si",100*(('07 (ind)'!AX25-MIN('07 (ind)'!AX$6:AX$37))/(MAX('07 (ind)'!AX$6:AX$37)-MIN('07 (ind)'!AX$6:AX$37))),ABS(-100+(100*(('07 (ind)'!AX25-MIN('07 (ind)'!AX$6:AX$37))/(MAX('07 (ind)'!AX$6:AX$37)-MIN('07 (ind)'!AX$6:AX$37))))))</f>
        <v>8.7837317723319757</v>
      </c>
      <c r="AY26" s="75">
        <f>IF('07 (ind)'!AY$1="si",100*(('07 (ind)'!AY25-MIN('07 (ind)'!AY$6:AY$37))/(MAX('07 (ind)'!AY$6:AY$37)-MIN('07 (ind)'!AY$6:AY$37))),ABS(-100+(100*(('07 (ind)'!AY25-MIN('07 (ind)'!AY$6:AY$37))/(MAX('07 (ind)'!AY$6:AY$37)-MIN('07 (ind)'!AY$6:AY$37))))))</f>
        <v>5.5661274976213235</v>
      </c>
      <c r="AZ26" s="75">
        <f>IF('07 (ind)'!AZ$1="si",100*(('07 (ind)'!AZ25-MIN('07 (ind)'!AZ$6:AZ$37))/(MAX('07 (ind)'!AZ$6:AZ$37)-MIN('07 (ind)'!AZ$6:AZ$37))),ABS(-100+(100*(('07 (ind)'!AZ25-MIN('07 (ind)'!AZ$6:AZ$37))/(MAX('07 (ind)'!AZ$6:AZ$37)-MIN('07 (ind)'!AZ$6:AZ$37))))))</f>
        <v>16.483649829701065</v>
      </c>
      <c r="BA26" s="75">
        <f>IF('07 (ind)'!BA$1="si",100*(('07 (ind)'!BA25-MIN('07 (ind)'!BA$6:BA$37))/(MAX('07 (ind)'!BA$6:BA$37)-MIN('07 (ind)'!BA$6:BA$37))),ABS(-100+(100*(('07 (ind)'!BA25-MIN('07 (ind)'!BA$6:BA$37))/(MAX('07 (ind)'!BA$6:BA$37)-MIN('07 (ind)'!BA$6:BA$37))))))</f>
        <v>19.567389684815499</v>
      </c>
      <c r="BB26" s="75">
        <f>IF('07 (ind)'!BB$1="si",100*(('07 (ind)'!BB25-MIN('07 (ind)'!BB$6:BB$37))/(MAX('07 (ind)'!BB$6:BB$37)-MIN('07 (ind)'!BB$6:BB$37))),ABS(-100+(100*(('07 (ind)'!BB25-MIN('07 (ind)'!BB$6:BB$37))/(MAX('07 (ind)'!BB$6:BB$37)-MIN('07 (ind)'!BB$6:BB$37))))))</f>
        <v>5.713117127369598</v>
      </c>
      <c r="BC26" s="75">
        <f>IF('07 (ind)'!BC$1="si",100*(('07 (ind)'!BC25-MIN('07 (ind)'!BC$6:BC$37))/(MAX('07 (ind)'!BC$6:BC$37)-MIN('07 (ind)'!BC$6:BC$37))),ABS(-100+(100*(('07 (ind)'!BC25-MIN('07 (ind)'!BC$6:BC$37))/(MAX('07 (ind)'!BC$6:BC$37)-MIN('07 (ind)'!BC$6:BC$37))))))</f>
        <v>8.0916181471247945</v>
      </c>
      <c r="BD26" s="75">
        <f>IF('07 (ind)'!BD$1="si",100*(('07 (ind)'!BD25-MIN('07 (ind)'!BD$6:BD$37))/(MAX('07 (ind)'!BD$6:BD$37)-MIN('07 (ind)'!BD$6:BD$37))),ABS(-100+(100*(('07 (ind)'!BD25-MIN('07 (ind)'!BD$6:BD$37))/(MAX('07 (ind)'!BD$6:BD$37)-MIN('07 (ind)'!BD$6:BD$37))))))</f>
        <v>0</v>
      </c>
      <c r="BE26" s="75">
        <f>IF('07 (ind)'!BE$1="si",100*(('07 (ind)'!BE25-MIN('07 (ind)'!BE$6:BE$37))/(MAX('07 (ind)'!BE$6:BE$37)-MIN('07 (ind)'!BE$6:BE$37))),ABS(-100+(100*(('07 (ind)'!BE25-MIN('07 (ind)'!BE$6:BE$37))/(MAX('07 (ind)'!BE$6:BE$37)-MIN('07 (ind)'!BE$6:BE$37))))))</f>
        <v>0.14025245441794434</v>
      </c>
      <c r="BF26" s="75">
        <f>IF('07 (ind)'!BF$1="si",100*(('07 (ind)'!BF25-MIN('07 (ind)'!BF$6:BF$37))/(MAX('07 (ind)'!BF$6:BF$37)-MIN('07 (ind)'!BF$6:BF$37))),ABS(-100+(100*(('07 (ind)'!BF25-MIN('07 (ind)'!BF$6:BF$37))/(MAX('07 (ind)'!BF$6:BF$37)-MIN('07 (ind)'!BF$6:BF$37))))))</f>
        <v>0</v>
      </c>
      <c r="BG26" s="75">
        <f>IF('07 (ind)'!BG$1="si",100*(('07 (ind)'!BG25-MIN('07 (ind)'!BG$6:BG$37))/(MAX('07 (ind)'!BG$6:BG$37)-MIN('07 (ind)'!BG$6:BG$37))),ABS(-100+(100*(('07 (ind)'!BG25-MIN('07 (ind)'!BG$6:BG$37))/(MAX('07 (ind)'!BG$6:BG$37)-MIN('07 (ind)'!BG$6:BG$37))))))</f>
        <v>26.260667065630685</v>
      </c>
      <c r="BH26" s="75">
        <f>IF('07 (ind)'!BH$1="si",100*(('07 (ind)'!BH25-MIN('07 (ind)'!BH$6:BH$37))/(MAX('07 (ind)'!BH$6:BH$37)-MIN('07 (ind)'!BH$6:BH$37))),ABS(-100+(100*(('07 (ind)'!BH25-MIN('07 (ind)'!BH$6:BH$37))/(MAX('07 (ind)'!BH$6:BH$37)-MIN('07 (ind)'!BH$6:BH$37))))))</f>
        <v>1.8644173647123705</v>
      </c>
      <c r="BI26" s="75">
        <f>IF('07 (ind)'!BI$1="si",100*(('07 (ind)'!BI25-MIN('07 (ind)'!BI$6:BI$37))/(MAX('07 (ind)'!BI$6:BI$37)-MIN('07 (ind)'!BI$6:BI$37))),ABS(-100+(100*(('07 (ind)'!BI25-MIN('07 (ind)'!BI$6:BI$37))/(MAX('07 (ind)'!BI$6:BI$37)-MIN('07 (ind)'!BI$6:BI$37))))))</f>
        <v>98.591285012197929</v>
      </c>
      <c r="BJ26" s="75">
        <f>IF('07 (ind)'!BJ$1="si",100*(('07 (ind)'!BJ25-MIN('07 (ind)'!BJ$6:BJ$37))/(MAX('07 (ind)'!BJ$6:BJ$37)-MIN('07 (ind)'!BJ$6:BJ$37))),ABS(-100+(100*(('07 (ind)'!BJ25-MIN('07 (ind)'!BJ$6:BJ$37))/(MAX('07 (ind)'!BJ$6:BJ$37)-MIN('07 (ind)'!BJ$6:BJ$37))))))</f>
        <v>23.759912237425819</v>
      </c>
      <c r="BK26" s="75">
        <f>IF('07 (ind)'!BK$1="si",100*(('07 (ind)'!BK25-MIN('07 (ind)'!BK$6:BK$37))/(MAX('07 (ind)'!BK$6:BK$37)-MIN('07 (ind)'!BK$6:BK$37))),ABS(-100+(100*(('07 (ind)'!BK25-MIN('07 (ind)'!BK$6:BK$37))/(MAX('07 (ind)'!BK$6:BK$37)-MIN('07 (ind)'!BK$6:BK$37))))))</f>
        <v>6.0301050972099697</v>
      </c>
      <c r="BL26" s="75">
        <f>IF('07 (ind)'!BL$1="si",100*(('07 (ind)'!BL25-MIN('07 (ind)'!BL$6:BL$37))/(MAX('07 (ind)'!BL$6:BL$37)-MIN('07 (ind)'!BL$6:BL$37))),ABS(-100+(100*(('07 (ind)'!BL25-MIN('07 (ind)'!BL$6:BL$37))/(MAX('07 (ind)'!BL$6:BL$37)-MIN('07 (ind)'!BL$6:BL$37))))))</f>
        <v>9.1666666666666661</v>
      </c>
      <c r="BM26" s="75">
        <f>IF('07 (ind)'!BM$1="si",100*(('07 (ind)'!BM25-MIN('07 (ind)'!BM$6:BM$37))/(MAX('07 (ind)'!BM$6:BM$37)-MIN('07 (ind)'!BM$6:BM$37))),ABS(-100+(100*(('07 (ind)'!BM25-MIN('07 (ind)'!BM$6:BM$37))/(MAX('07 (ind)'!BM$6:BM$37)-MIN('07 (ind)'!BM$6:BM$37))))))</f>
        <v>8.6602133775980743</v>
      </c>
      <c r="BN26" s="75">
        <f>IF('07 (ind)'!BN$1="si",100*(('07 (ind)'!BN25-MIN('07 (ind)'!BN$6:BN$37))/(MAX('07 (ind)'!BN$6:BN$37)-MIN('07 (ind)'!BN$6:BN$37))),ABS(-100+(100*(('07 (ind)'!BN25-MIN('07 (ind)'!BN$6:BN$37))/(MAX('07 (ind)'!BN$6:BN$37)-MIN('07 (ind)'!BN$6:BN$37))))))</f>
        <v>3.9249789200176535</v>
      </c>
      <c r="BO26" s="75">
        <f>IF('07 (ind)'!BO$1="si",100*(('07 (ind)'!BO25-MIN('07 (ind)'!BO$6:BO$37))/(MAX('07 (ind)'!BO$6:BO$37)-MIN('07 (ind)'!BO$6:BO$37))),ABS(-100+(100*(('07 (ind)'!BO25-MIN('07 (ind)'!BO$6:BO$37))/(MAX('07 (ind)'!BO$6:BO$37)-MIN('07 (ind)'!BO$6:BO$37))))))</f>
        <v>40.025690649095715</v>
      </c>
      <c r="BP26" s="75">
        <f>IF('07 (ind)'!BP$1="si",100*(('07 (ind)'!BP25-MIN('07 (ind)'!BP$6:BP$37))/(MAX('07 (ind)'!BP$6:BP$37)-MIN('07 (ind)'!BP$6:BP$37))),ABS(-100+(100*(('07 (ind)'!BP25-MIN('07 (ind)'!BP$6:BP$37))/(MAX('07 (ind)'!BP$6:BP$37)-MIN('07 (ind)'!BP$6:BP$37))))))</f>
        <v>3.0528564562197924</v>
      </c>
      <c r="BQ26" s="75">
        <f>IF('07 (ind)'!BQ$1="si",100*(('07 (ind)'!BQ25-MIN('07 (ind)'!BQ$6:BQ$37))/(MAX('07 (ind)'!BQ$6:BQ$37)-MIN('07 (ind)'!BQ$6:BQ$37))),ABS(-100+(100*(('07 (ind)'!BQ25-MIN('07 (ind)'!BQ$6:BQ$37))/(MAX('07 (ind)'!BQ$6:BQ$37)-MIN('07 (ind)'!BQ$6:BQ$37))))))</f>
        <v>12.568690659332502</v>
      </c>
      <c r="BR26" s="75">
        <f>IF('07 (ind)'!BR$1="si",100*(('07 (ind)'!BR25-MIN('07 (ind)'!BR$6:BR$37))/(MAX('07 (ind)'!BR$6:BR$37)-MIN('07 (ind)'!BR$6:BR$37))),ABS(-100+(100*(('07 (ind)'!BR25-MIN('07 (ind)'!BR$6:BR$37))/(MAX('07 (ind)'!BP$6:BP$37)-MIN('07 (ind)'!BR$6:BR$37))))))</f>
        <v>15.070760528373848</v>
      </c>
      <c r="BS26" s="75">
        <f>IF('07 (ind)'!BS$1="si",100*(('07 (ind)'!BS25-MIN('07 (ind)'!BS$6:BS$37))/(MAX('07 (ind)'!BS$6:BS$37)-MIN('07 (ind)'!BS$6:BS$37))),ABS(-100+(100*(('07 (ind)'!BS25-MIN('07 (ind)'!BS$6:BS$37))/(MAX('07 (ind)'!BQ$6:BQ$37)-MIN('07 (ind)'!BS$6:BS$37))))))</f>
        <v>49.460772934838417</v>
      </c>
      <c r="BT26" s="75">
        <f>IF('07 (ind)'!BT$1="si",100*(('07 (ind)'!BT25-MIN('07 (ind)'!BT$6:BT$37))/(MAX('07 (ind)'!BT$6:BT$37)-MIN('07 (ind)'!BT$6:BT$37))),ABS(-100+(100*(('07 (ind)'!BT25-MIN('07 (ind)'!BT$6:BT$37))/(MAX('07 (ind)'!BR$6:BR$37)-MIN('07 (ind)'!BT$6:BT$37))))))</f>
        <v>90.866602348008882</v>
      </c>
      <c r="BU26" s="75">
        <f>IF('07 (ind)'!BU$1="si",100*(('07 (ind)'!BU25-MIN('07 (ind)'!BU$6:BU$37))/(MAX('07 (ind)'!BU$6:BU$37)-MIN('07 (ind)'!BU$6:BU$37))),ABS(-100+(100*(('07 (ind)'!BU25-MIN('07 (ind)'!BU$6:BU$37))/(MAX('07 (ind)'!BU$6:BU$37)-MIN('07 (ind)'!BU$6:BU$37))))))</f>
        <v>58.259127337488877</v>
      </c>
      <c r="BV26" s="75">
        <f>IF('07 (ind)'!BV$1="si",100*(('07 (ind)'!BV25-MIN('07 (ind)'!BV$6:BV$37))/(MAX('07 (ind)'!BV$6:BV$37)-MIN('07 (ind)'!BV$6:BV$37))),ABS(-100+(100*(('07 (ind)'!BV25-MIN('07 (ind)'!BV$6:BV$37))/(MAX('07 (ind)'!BV$6:BV$37)-MIN('07 (ind)'!BV$6:BV$37))))))</f>
        <v>53.014140411808484</v>
      </c>
      <c r="BW26" s="75">
        <f>IF('07 (ind)'!BW$1="si",100*(('07 (ind)'!BW25-MIN('07 (ind)'!BW$6:BW$37))/(MAX('07 (ind)'!BW$6:BW$37)-MIN('07 (ind)'!BW$6:BW$37))),ABS(-100+(100*(('07 (ind)'!BW25-MIN('07 (ind)'!BW$6:BW$37))/(MAX('07 (ind)'!BW$6:BW$37)-MIN('07 (ind)'!BW$6:BW$37))))))</f>
        <v>43.745898411865078</v>
      </c>
      <c r="BX26" s="75">
        <f>IF('07 (ind)'!BX$1="si",100*(('07 (ind)'!BX25-MIN('07 (ind)'!BX$6:BX$37))/(MAX('07 (ind)'!BX$6:BX$37)-MIN('07 (ind)'!BX$6:BX$37))),ABS(-100+(100*(('07 (ind)'!BX25-MIN('07 (ind)'!BX$6:BX$37))/(MAX('07 (ind)'!BX$6:BX$37)-MIN('07 (ind)'!BX$6:BX$37))))))</f>
        <v>30.533228567330028</v>
      </c>
      <c r="BY26" s="75">
        <f>IF('07 (ind)'!BY$1="si",100*(('07 (ind)'!BY25-MIN('07 (ind)'!BY$6:BY$37))/(MAX('07 (ind)'!BY$6:BY$37)-MIN('07 (ind)'!BY$6:BY$37))),ABS(-100+(100*(('07 (ind)'!BY25-MIN('07 (ind)'!BY$6:BY$37))/(MAX('07 (ind)'!BY$6:BY$37)-MIN('07 (ind)'!BY$6:BY$37))))))</f>
        <v>20.327337686307683</v>
      </c>
      <c r="BZ26" s="75">
        <f>IF('07 (ind)'!BZ$1="si",100*(('07 (ind)'!BZ25-MIN('07 (ind)'!BZ$6:BZ$37))/(MAX('07 (ind)'!BZ$6:BZ$37)-MIN('07 (ind)'!BZ$6:BZ$37))),ABS(-100+(100*(('07 (ind)'!BZ25-MIN('07 (ind)'!BZ$6:BZ$37))/(MAX('07 (ind)'!BZ$6:BZ$37)-MIN('07 (ind)'!BZ$6:BZ$37))))))</f>
        <v>0</v>
      </c>
      <c r="CA26" s="75">
        <f>IF('07 (ind)'!CA$1="si",100*(('07 (ind)'!CA25-MIN('07 (ind)'!CA$6:CA$37))/(MAX('07 (ind)'!CA$6:CA$37)-MIN('07 (ind)'!CA$6:CA$37))),ABS(-100+(100*(('07 (ind)'!CA25-MIN('07 (ind)'!CA$6:CA$37))/(MAX('07 (ind)'!CA$6:CA$37)-MIN('07 (ind)'!CA$6:CA$37))))))</f>
        <v>8.1537244536935205</v>
      </c>
      <c r="CB26" s="75">
        <f>IF('07 (ind)'!CB$1="si",100*(('07 (ind)'!CB25-MIN('07 (ind)'!CB$6:CB$37))/(MAX('07 (ind)'!CB$6:CB$37)-MIN('07 (ind)'!CB$6:CB$37))),ABS(-100+(100*(('07 (ind)'!CB25-MIN('07 (ind)'!CB$6:CB$37))/(MAX('07 (ind)'!CB$6:CB$37)-MIN('07 (ind)'!CB$6:CB$37))))))</f>
        <v>78.980891719745216</v>
      </c>
      <c r="CC26" s="75">
        <f>IF('07 (ind)'!CC$1="si",100*(('07 (ind)'!CC25-MIN('07 (ind)'!CC$6:CC$37))/(MAX('07 (ind)'!CC$6:CC$37)-MIN('07 (ind)'!CC$6:CC$37))),ABS(-100+(100*(('07 (ind)'!CC25-MIN('07 (ind)'!CC$6:CC$37))/(MAX('07 (ind)'!CC$6:CC$37)-MIN('07 (ind)'!CC$6:CC$37))))))</f>
        <v>25.359801698845359</v>
      </c>
      <c r="CD26" s="75">
        <f>IF('07 (ind)'!CD$1="si",100*(('07 (ind)'!CD25-MIN('07 (ind)'!CD$6:CD$37))/(MAX('07 (ind)'!CD$6:CD$37)-MIN('07 (ind)'!CD$6:CD$37))),ABS(-100+(100*(('07 (ind)'!CD25-MIN('07 (ind)'!CD$6:CD$37))/(MAX('07 (ind)'!CD$6:CD$37)-MIN('07 (ind)'!CD$6:CD$37))))))</f>
        <v>1.9856954559780051</v>
      </c>
      <c r="CE26" s="75">
        <f>IF('07 (ind)'!CE$1="si",100*(('07 (ind)'!CE25-MIN('07 (ind)'!CE$6:CE$37))/(MAX('07 (ind)'!CE$6:CE$37)-MIN('07 (ind)'!CE$6:CE$37))),ABS(-100+(100*(('07 (ind)'!CE25-MIN('07 (ind)'!CE$6:CE$37))/(MAX('07 (ind)'!CE$6:CE$37)-MIN('07 (ind)'!CE$6:CE$37))))))</f>
        <v>14.166990484553112</v>
      </c>
      <c r="CF26" s="75">
        <f>IF('07 (ind)'!CF$1="si",100*(('07 (ind)'!CF25-MIN('07 (ind)'!CF$6:CF$37))/(MAX('07 (ind)'!CF$6:CF$37)-MIN('07 (ind)'!CF$6:CF$37))),ABS(-100+(100*(('07 (ind)'!CF25-MIN('07 (ind)'!CF$6:CF$37))/(MAX('07 (ind)'!CF$6:CF$37)-MIN('07 (ind)'!CF$6:CF$37))))))</f>
        <v>0.60390150153118816</v>
      </c>
      <c r="CG26" s="75">
        <f>IF('07 (ind)'!CG$1="si",100*(('07 (ind)'!CG25-MIN('07 (ind)'!CG$6:CG$37))/(MAX('07 (ind)'!CG$6:CG$37)-MIN('07 (ind)'!CG$6:CG$37))),ABS(-100+(100*(('07 (ind)'!CG25-MIN('07 (ind)'!CG$6:CG$37))/(MAX('07 (ind)'!CG$6:CG$37)-MIN('07 (ind)'!CG$6:CG$37))))))</f>
        <v>3.892916771156933</v>
      </c>
      <c r="CH26" s="75">
        <f>IF('07 (ind)'!CH$1="si",100*(('07 (ind)'!CH25-MIN('07 (ind)'!CH$6:CH$37))/(MAX('07 (ind)'!CH$6:CH$37)-MIN('07 (ind)'!CH$6:CH$37))),ABS(-100+(100*(('07 (ind)'!CH25-MIN('07 (ind)'!CH$6:CH$37))/(MAX('07 (ind)'!CH$6:CH$37)-MIN('07 (ind)'!CH$6:CH$37))))))</f>
        <v>6.3808743382922808</v>
      </c>
      <c r="CI26" s="75">
        <f>IF('07 (ind)'!CI$1="si",100*(('07 (ind)'!CI25-MIN('07 (ind)'!CI$6:CI$37))/(MAX('07 (ind)'!CI$6:CI$37)-MIN('07 (ind)'!CI$6:CI$37))),ABS(-100+(100*(('07 (ind)'!CI25-MIN('07 (ind)'!CI$6:CI$37))/(MAX('07 (ind)'!CI$6:CI$37)-MIN('07 (ind)'!CI$6:CI$37))))))</f>
        <v>63.447980536304229</v>
      </c>
      <c r="CJ26" s="75">
        <f>IF('07 (ind)'!CJ$1="si",100*(('07 (ind)'!CJ25-MIN('07 (ind)'!CJ$6:CJ$37))/(MAX('07 (ind)'!CJ$6:CJ$37)-MIN('07 (ind)'!CJ$6:CJ$37))),ABS(-100+(100*(('07 (ind)'!CJ25-MIN('07 (ind)'!CJ$6:CJ$37))/(MAX('07 (ind)'!CJ$6:CJ$37)-MIN('07 (ind)'!CJ$6:CJ$37))))))</f>
        <v>14.280968648100098</v>
      </c>
      <c r="CK26" s="75">
        <f>IF('07 (ind)'!CK$1="si",100*(('07 (ind)'!CK25-MIN('07 (ind)'!CK$6:CK$37))/(MAX('07 (ind)'!CK$6:CK$37)-MIN('07 (ind)'!CK$6:CK$37))),ABS(-100+(100*(('07 (ind)'!CK25-MIN('07 (ind)'!CK$6:CK$37))/(MAX('07 (ind)'!CK$6:CK$37)-MIN('07 (ind)'!CK$6:CK$37))))))</f>
        <v>0</v>
      </c>
      <c r="CL26" s="75">
        <f>IF('07 (ind)'!CL$1="si",100*(('07 (ind)'!CL25-MIN('07 (ind)'!CL$6:CL$37))/(MAX('07 (ind)'!CL$6:CL$37)-MIN('07 (ind)'!CL$6:CL$37))),ABS(-100+(100*(('07 (ind)'!CL25-MIN('07 (ind)'!CL$6:CL$37))/(MAX('07 (ind)'!CL$6:CL$37)-MIN('07 (ind)'!CL$6:CL$37))))))</f>
        <v>0.5374816639657064</v>
      </c>
      <c r="CM26" s="75">
        <f>IF('07 (ind)'!CM$1="si",100*(('07 (ind)'!CM25-MIN('07 (ind)'!CM$6:CM$37))/(MAX('07 (ind)'!CM$6:CM$37)-MIN('07 (ind)'!CM$6:CM$37))),ABS(-100+(100*(('07 (ind)'!CM25-MIN('07 (ind)'!CM$6:CM$37))/(MAX('07 (ind)'!CM$6:CM$37)-MIN('07 (ind)'!CM$6:CM$37))))))</f>
        <v>3.6744368174343971</v>
      </c>
    </row>
    <row r="27" spans="1:91">
      <c r="A27" s="18" t="s">
        <v>225</v>
      </c>
      <c r="B27" s="87">
        <f>IF('07 (ind)'!B$1="si",100*(('07 (ind)'!B26-MIN('07 (ind)'!B$6:B$37))/(MAX('07 (ind)'!B$6:B$37)-MIN('07 (ind)'!B$6:B$37))),ABS(-100+(100*(('07 (ind)'!B26-MIN('07 (ind)'!B$6:B$37))/(MAX('07 (ind)'!B$6:B$37)-MIN('07 (ind)'!B$6:B$37))))))</f>
        <v>12.941815189293477</v>
      </c>
      <c r="C27" s="87">
        <f>IF('07 (ind)'!C$1="si",100*(('07 (ind)'!C26-MIN('07 (ind)'!C$6:C$37))/(MAX('07 (ind)'!C$6:C$37)-MIN('07 (ind)'!C$6:C$37))),ABS(-100+(100*(('07 (ind)'!C26-MIN('07 (ind)'!C$6:C$37))/(MAX('07 (ind)'!C$6:C$37)-MIN('07 (ind)'!C$6:C$37))))))</f>
        <v>24.929376229806113</v>
      </c>
      <c r="D27" s="87">
        <f>IF('07 (ind)'!D$1="si",100*(('07 (ind)'!D26-MIN('07 (ind)'!D$6:D$37))/(MAX('07 (ind)'!D$6:D$37)-MIN('07 (ind)'!D$6:D$37))),ABS(-100+(100*(('07 (ind)'!D26-MIN('07 (ind)'!D$6:D$37))/(MAX('07 (ind)'!D$6:D$37)-MIN('07 (ind)'!D$6:D$37))))))</f>
        <v>81.654322683269115</v>
      </c>
      <c r="E27" s="87">
        <f>IF('07 (ind)'!E$1="si",100*(('07 (ind)'!E26-MIN('07 (ind)'!E$6:E$37))/(MAX('07 (ind)'!E$6:E$37)-MIN('07 (ind)'!E$6:E$37))),ABS(-100+(100*(('07 (ind)'!E26-MIN('07 (ind)'!E$6:E$37))/(MAX('07 (ind)'!E$6:E$37)-MIN('07 (ind)'!E$6:E$37))))))</f>
        <v>47.228520667820796</v>
      </c>
      <c r="F27" s="87">
        <f>IF('07 (ind)'!F$1="si",100*(('07 (ind)'!F26-MIN('07 (ind)'!F$6:F$37))/(MAX('07 (ind)'!F$6:F$37)-MIN('07 (ind)'!F$6:F$37))),ABS(-100+(100*(('07 (ind)'!F26-MIN('07 (ind)'!F$6:F$37))/(MAX('07 (ind)'!F$6:F$37)-MIN('07 (ind)'!F$6:F$37))))))</f>
        <v>0</v>
      </c>
      <c r="G27" s="87">
        <f>IF('07 (ind)'!G$1="si",100*(('07 (ind)'!G26-MIN('07 (ind)'!G$6:G$37))/(MAX('07 (ind)'!G$6:G$37)-MIN('07 (ind)'!G$6:G$37))),ABS(-100+(100*(('07 (ind)'!G26-MIN('07 (ind)'!G$6:G$37))/(MAX('07 (ind)'!G$6:G$37)-MIN('07 (ind)'!G$6:G$37))))))</f>
        <v>0</v>
      </c>
      <c r="H27" s="87">
        <f>IF('07 (ind)'!H$1="si",100*(('07 (ind)'!H26-MIN('07 (ind)'!H$6:H$37))/(MAX('07 (ind)'!H$6:H$37)-MIN('07 (ind)'!H$6:H$37))),ABS(-100+(100*(('07 (ind)'!H26-MIN('07 (ind)'!H$6:H$37))/(MAX('07 (ind)'!H$6:H$37)-MIN('07 (ind)'!H$6:H$37))))))</f>
        <v>0.99009900990101229</v>
      </c>
      <c r="I27" s="87">
        <f>IF('07 (ind)'!I$1="si",100*(('07 (ind)'!I26-MIN('07 (ind)'!I$6:I$37))/(MAX('07 (ind)'!I$6:I$37)-MIN('07 (ind)'!I$6:I$37))),ABS(-100+(100*(('07 (ind)'!I26-MIN('07 (ind)'!I$6:I$37))/(MAX('07 (ind)'!I$6:I$37)-MIN('07 (ind)'!I$6:I$37))))))</f>
        <v>67.609618104667618</v>
      </c>
      <c r="J27" s="87">
        <f>IF('07 (ind)'!J$1="si",100*(('07 (ind)'!J26-MIN('07 (ind)'!J$6:J$37))/(MAX('07 (ind)'!J$6:J$37)-MIN('07 (ind)'!J$6:J$37))),ABS(-100+(100*(('07 (ind)'!J26-MIN('07 (ind)'!J$6:J$37))/(MAX('07 (ind)'!J$6:J$37)-MIN('07 (ind)'!J$6:J$37))))))</f>
        <v>77.594936708860786</v>
      </c>
      <c r="K27" s="87">
        <f>IF('07 (ind)'!K$1="si",100*(('07 (ind)'!K26-MIN('07 (ind)'!K$6:K$37))/(MAX('07 (ind)'!K$6:K$37)-MIN('07 (ind)'!K$6:K$37))),ABS(-100+(100*(('07 (ind)'!K26-MIN('07 (ind)'!K$6:K$37))/(MAX('07 (ind)'!K$6:K$37)-MIN('07 (ind)'!K$6:K$37))))))</f>
        <v>9.7420741386044973</v>
      </c>
      <c r="L27" s="87">
        <f>IF('07 (ind)'!L$1="si",100*(('07 (ind)'!L26-MIN('07 (ind)'!L$6:L$37))/(MAX('07 (ind)'!L$6:L$37)-MIN('07 (ind)'!L$6:L$37))),ABS(-100+(100*(('07 (ind)'!L26-MIN('07 (ind)'!L$6:L$37))/(MAX('07 (ind)'!L$6:L$37)-MIN('07 (ind)'!L$6:L$37))))))</f>
        <v>87.901053186935584</v>
      </c>
      <c r="M27" s="87">
        <f>IF('07 (ind)'!M$1="si",100*(('07 (ind)'!M26-MIN('07 (ind)'!M$6:M$37))/(MAX('07 (ind)'!M$6:M$37)-MIN('07 (ind)'!M$6:M$37))),ABS(-100+(100*(('07 (ind)'!M26-MIN('07 (ind)'!M$6:M$37))/(MAX('07 (ind)'!M$6:M$37)-MIN('07 (ind)'!M$6:M$37))))))</f>
        <v>15.707632657232566</v>
      </c>
      <c r="N27" s="87">
        <f>IF('07 (ind)'!N$1="si",100*(('07 (ind)'!N26-MIN('07 (ind)'!N$6:N$37))/(MAX('07 (ind)'!N$6:N$37)-MIN('07 (ind)'!N$6:N$37))),ABS(-100+(100*(('07 (ind)'!N26-MIN('07 (ind)'!N$6:N$37))/(MAX('07 (ind)'!N$6:N$37)-MIN('07 (ind)'!N$6:N$37))))))</f>
        <v>47.021930436118161</v>
      </c>
      <c r="O27" s="87">
        <f>IF('07 (ind)'!O$1="si",100*(('07 (ind)'!O26-MIN('07 (ind)'!O$6:O$37))/(MAX('07 (ind)'!O$6:O$37)-MIN('07 (ind)'!O$6:O$37))),ABS(-100+(100*(('07 (ind)'!O26-MIN('07 (ind)'!O$6:O$37))/(MAX('07 (ind)'!O$6:O$37)-MIN('07 (ind)'!O$6:O$37))))))</f>
        <v>89.230769230769226</v>
      </c>
      <c r="P27" s="87">
        <f>IF('07 (ind)'!P$1="si",100*(('07 (ind)'!P26-MIN('07 (ind)'!P$6:P$37))/(MAX('07 (ind)'!P$6:P$37)-MIN('07 (ind)'!P$6:P$37))),ABS(-100+(100*(('07 (ind)'!P26-MIN('07 (ind)'!P$6:P$37))/(MAX('07 (ind)'!P$6:P$37)-MIN('07 (ind)'!P$6:P$37))))))</f>
        <v>1.5425060271548545</v>
      </c>
      <c r="Q27" s="87">
        <f>IF('07 (ind)'!Q$1="si",100*(('07 (ind)'!Q26-MIN('07 (ind)'!Q$6:Q$37))/(MAX('07 (ind)'!Q$6:Q$37)-MIN('07 (ind)'!Q$6:Q$37))),ABS(-100+(100*(('07 (ind)'!Q26-MIN('07 (ind)'!Q$6:Q$37))/(MAX('07 (ind)'!Q$6:Q$37)-MIN('07 (ind)'!Q$6:Q$37))))))</f>
        <v>5.9898434467424524</v>
      </c>
      <c r="R27" s="87">
        <f>IF('07 (ind)'!R$1="si",100*(('07 (ind)'!R26-MIN('07 (ind)'!R$6:R$37))/(MAX('07 (ind)'!R$6:R$37)-MIN('07 (ind)'!R$6:R$37))),ABS(-100+(100*(('07 (ind)'!R26-MIN('07 (ind)'!R$6:R$37))/(MAX('07 (ind)'!R$6:R$37)-MIN('07 (ind)'!R$6:R$37))))))</f>
        <v>0.48242548850925071</v>
      </c>
      <c r="S27" s="75">
        <f>ABS(ABS(('07 (ind)'!S26-((MAX('07 (ind)'!S$6:S$37)+MIN('07 (ind)'!S$6:S$37))/2))/(((MAX('07 (ind)'!S$6:S$37)+MIN('07 (ind)'!S$6:S$37))/2)-MAX('07 (ind)'!S$6:S$37))*100)-100)</f>
        <v>90.707665448982382</v>
      </c>
      <c r="T27" s="75">
        <f>IF('07 (ind)'!T$1="si",100*(('07 (ind)'!T26-MIN('07 (ind)'!T$6:T$37))/(MAX('07 (ind)'!T$6:T$37)-MIN('07 (ind)'!T$6:T$37))),ABS(-100+(100*(('07 (ind)'!T26-MIN('07 (ind)'!T$6:T$37))/(MAX('07 (ind)'!T$6:T$37)-MIN('07 (ind)'!T$6:T$37))))))</f>
        <v>20.097442143727161</v>
      </c>
      <c r="U27" s="75">
        <f>IF('07 (ind)'!U$1="si",100*(('07 (ind)'!U26-MIN('07 (ind)'!U$6:U$37))/(MAX('07 (ind)'!U$6:U$37)-MIN('07 (ind)'!U$6:U$37))),ABS(-100+(100*(('07 (ind)'!U26-MIN('07 (ind)'!U$6:U$37))/(MAX('07 (ind)'!U$6:U$37)-MIN('07 (ind)'!U$6:U$37))))))</f>
        <v>80</v>
      </c>
      <c r="V27" s="75">
        <f>IF('07 (ind)'!V$1="si",100*(('07 (ind)'!V26-MIN('07 (ind)'!V$6:V$37))/(MAX('07 (ind)'!V$6:V$37)-MIN('07 (ind)'!V$6:V$37))),ABS(-100+(100*(('07 (ind)'!V26-MIN('07 (ind)'!V$6:V$37))/(MAX('07 (ind)'!V$6:V$37)-MIN('07 (ind)'!V$6:V$37))))))</f>
        <v>76.795580110497241</v>
      </c>
      <c r="W27" s="75">
        <f>IF('07 (ind)'!W$1="si",100*(('07 (ind)'!W26-MIN('07 (ind)'!W$6:W$37))/(MAX('07 (ind)'!W$6:W$37)-MIN('07 (ind)'!W$6:W$37))),ABS(-100+(100*(('07 (ind)'!W26-MIN('07 (ind)'!W$6:W$37))/(MAX('07 (ind)'!W$6:W$37)-MIN('07 (ind)'!W$6:W$37))))))</f>
        <v>80.597286869181772</v>
      </c>
      <c r="X27" s="75">
        <f>IF('07 (ind)'!X$1="si",100*(('07 (ind)'!X26-MIN('07 (ind)'!X$6:X$37))/(MAX('07 (ind)'!X$6:X$37)-MIN('07 (ind)'!X$6:X$37))),ABS(-100+(100*(('07 (ind)'!X26-MIN('07 (ind)'!X$6:X$37))/(MAX('07 (ind)'!X$6:X$37)-MIN('07 (ind)'!X$6:X$37))))))</f>
        <v>47.523306894739562</v>
      </c>
      <c r="Y27" s="75">
        <f>IF('07 (ind)'!Y$1="si",100*(('07 (ind)'!Y26-MIN('07 (ind)'!Y$6:Y$37))/(MAX('07 (ind)'!Y$6:Y$37)-MIN('07 (ind)'!Y$6:Y$37))),ABS(-100+(100*(('07 (ind)'!Y26-MIN('07 (ind)'!Y$6:Y$37))/(MAX('07 (ind)'!Y$6:Y$37)-MIN('07 (ind)'!Y$6:Y$37))))))</f>
        <v>34.849133135942751</v>
      </c>
      <c r="Z27" s="75">
        <f>IF('07 (ind)'!Z$1="si",100*(('07 (ind)'!Z26-MIN('07 (ind)'!Z$6:Z$37))/(MAX('07 (ind)'!Z$6:Z$37)-MIN('07 (ind)'!Z$6:Z$37))),ABS(-100+(100*(('07 (ind)'!Z26-MIN('07 (ind)'!Z$6:Z$37))/(MAX('07 (ind)'!Z$6:Z$37)-MIN('07 (ind)'!Z$6:Z$37))))))</f>
        <v>12.386700687961323</v>
      </c>
      <c r="AA27" s="75">
        <f>IF('07 (ind)'!AA$1="si",100*(('07 (ind)'!AA26-MIN('07 (ind)'!AA$6:AA$37))/(MAX('07 (ind)'!AA$6:AA$37)-MIN('07 (ind)'!AA$6:AA$37))),ABS(-100+(100*(('07 (ind)'!AA26-MIN('07 (ind)'!AA$6:AA$37))/(MAX('07 (ind)'!AA$6:AA$37)-MIN('07 (ind)'!AA$6:AA$37))))))</f>
        <v>27.56899424345437</v>
      </c>
      <c r="AB27" s="75">
        <f>IF('07 (ind)'!AB$1="si",100*(('07 (ind)'!AB26-MIN('07 (ind)'!AB$6:AB$37))/(MAX('07 (ind)'!AB$6:AB$37)-MIN('07 (ind)'!AB$6:AB$37))),ABS(-100+(100*(('07 (ind)'!AB26-MIN('07 (ind)'!AB$6:AB$37))/(MAX('07 (ind)'!AB$6:AB$37)-MIN('07 (ind)'!AB$6:AB$37))))))</f>
        <v>23.394253130776267</v>
      </c>
      <c r="AC27" s="75">
        <f>IF('07 (ind)'!AC$1="si",100*(('07 (ind)'!AC26-MIN('07 (ind)'!AC$6:AC$37))/(MAX('07 (ind)'!AC$6:AC$37)-MIN('07 (ind)'!AC$6:AC$37))),ABS(-100+(100*(('07 (ind)'!AC26-MIN('07 (ind)'!AC$6:AC$37))/(MAX('07 (ind)'!AC$6:AC$37)-MIN('07 (ind)'!AC$6:AC$37))))))</f>
        <v>52.500480205424118</v>
      </c>
      <c r="AD27" s="75">
        <f>IF('07 (ind)'!AD$1="si",100*(('07 (ind)'!AD26-MIN('07 (ind)'!AD$6:AD$37))/(MAX('07 (ind)'!AD$6:AD$37)-MIN('07 (ind)'!AD$6:AD$37))),ABS(-100+(100*(('07 (ind)'!AD26-MIN('07 (ind)'!AD$6:AD$37))/(MAX('07 (ind)'!AD$6:AD$37)-MIN('07 (ind)'!AD$6:AD$37))))))</f>
        <v>96.585785517146562</v>
      </c>
      <c r="AE27" s="75">
        <f>IF('07 (ind)'!AE$1="si",100*(('07 (ind)'!AE26-MIN('07 (ind)'!AE$6:AE$37))/(MAX('07 (ind)'!AE$6:AE$37)-MIN('07 (ind)'!AE$6:AE$37))),ABS(-100+(100*(('07 (ind)'!AE26-MIN('07 (ind)'!AE$6:AE$37))/(MAX('07 (ind)'!AE$6:AE$37)-MIN('07 (ind)'!AE$6:AE$37))))))</f>
        <v>53.200077691655878</v>
      </c>
      <c r="AF27" s="75">
        <f>IF('07 (ind)'!AF$1="si",100*(('07 (ind)'!AF26-MIN('07 (ind)'!AF$6:AF$37))/(MAX('07 (ind)'!AF$6:AF$37)-MIN('07 (ind)'!AF$6:AF$37))),ABS(-100+(100*(('07 (ind)'!AF26-MIN('07 (ind)'!AF$6:AF$37))/(MAX('07 (ind)'!AF$6:AF$37)-MIN('07 (ind)'!AF$6:AF$37))))))</f>
        <v>48.117366846178157</v>
      </c>
      <c r="AG27" s="75">
        <f>IF('07 (ind)'!AG$1="si",100*(('07 (ind)'!AG26-MIN('07 (ind)'!AG$6:AG$37))/(MAX('07 (ind)'!AG$6:AG$37)-MIN('07 (ind)'!AG$6:AG$37))),ABS(-100+(100*(('07 (ind)'!AG26-MIN('07 (ind)'!AG$6:AG$37))/(MAX('07 (ind)'!AG$6:AG$37)-MIN('07 (ind)'!AG$6:AG$37))))))</f>
        <v>81.775700934579476</v>
      </c>
      <c r="AH27" s="75">
        <f>IF('07 (ind)'!AH$1="si",100*(('07 (ind)'!AH26-MIN('07 (ind)'!AH$6:AH$37))/(MAX('07 (ind)'!AH$6:AH$37)-MIN('07 (ind)'!AH$6:AH$37))),ABS(-100+(100*(('07 (ind)'!AH26-MIN('07 (ind)'!AH$6:AH$37))/(MAX('07 (ind)'!AH$6:AH$37)-MIN('07 (ind)'!AH$6:AH$37))))))</f>
        <v>100</v>
      </c>
      <c r="AI27" s="75">
        <f>IF('07 (ind)'!AI$1="si",100*(('07 (ind)'!AI26-MIN('07 (ind)'!AI$6:AI$37))/(MAX('07 (ind)'!AI$6:AI$37)-MIN('07 (ind)'!AI$6:AI$37))),ABS(-100+(100*(('07 (ind)'!AI26-MIN('07 (ind)'!AI$6:AI$37))/(MAX('07 (ind)'!AI$6:AI$37)-MIN('07 (ind)'!AI$6:AI$37))))))</f>
        <v>14.159227077961997</v>
      </c>
      <c r="AJ27" s="75">
        <f>IF('07 (ind)'!AJ$1="si",100*(('07 (ind)'!AJ26-MIN('07 (ind)'!AJ$6:AJ$37))/(MAX('07 (ind)'!AJ$6:AJ$37)-MIN('07 (ind)'!AJ$6:AJ$37))),ABS(-100+(100*(('07 (ind)'!AJ26-MIN('07 (ind)'!AJ$6:AJ$37))/(MAX('07 (ind)'!AJ$6:AJ$37)-MIN('07 (ind)'!AJ$6:AJ$37))))))</f>
        <v>35.538682886303683</v>
      </c>
      <c r="AK27" s="75">
        <f>IF('07 (ind)'!AK$1="si",100*(('07 (ind)'!AK26-MIN('07 (ind)'!AK$6:AK$37))/(MAX('07 (ind)'!AK$6:AK$37)-MIN('07 (ind)'!AK$6:AK$37))),ABS(-100+(100*(('07 (ind)'!AK26-MIN('07 (ind)'!AK$6:AK$37))/(MAX('07 (ind)'!AK$6:AK$37)-MIN('07 (ind)'!AK$6:AK$37))))))</f>
        <v>4.1826892880701889</v>
      </c>
      <c r="AL27" s="75">
        <f>IF('07 (ind)'!AL$1="si",100*(('07 (ind)'!AL26-MIN('07 (ind)'!AL$6:AL$37))/(MAX('07 (ind)'!AL$6:AL$37)-MIN('07 (ind)'!AL$6:AL$37))),ABS(-100+(100*(('07 (ind)'!AL26-MIN('07 (ind)'!AL$6:AL$37))/(MAX('07 (ind)'!AL$6:AL$37)-MIN('07 (ind)'!AL$6:AL$37))))))</f>
        <v>62.884836728844853</v>
      </c>
      <c r="AM27" s="75">
        <f>IF('07 (ind)'!AM$1="si",100*(('07 (ind)'!AM26-MIN('07 (ind)'!AM$6:AM$37))/(MAX('07 (ind)'!AM$6:AM$37)-MIN('07 (ind)'!AM$6:AM$37))),ABS(-100+(100*(('07 (ind)'!AM26-MIN('07 (ind)'!AM$6:AM$37))/(MAX('07 (ind)'!AM$6:AM$37)-MIN('07 (ind)'!AM$6:AM$37))))))</f>
        <v>48.540065408708024</v>
      </c>
      <c r="AN27" s="75">
        <f>IF('07 (ind)'!AN$1="si",100*(('07 (ind)'!AN26-MIN('07 (ind)'!AN$6:AN$37))/(MAX('07 (ind)'!AN$6:AN$37)-MIN('07 (ind)'!AN$6:AN$37))),ABS(-100+(100*(('07 (ind)'!AN26-MIN('07 (ind)'!AN$6:AN$37))/(MAX('07 (ind)'!AN$6:AN$37)-MIN('07 (ind)'!AN$6:AN$37))))))</f>
        <v>27.281754525839247</v>
      </c>
      <c r="AO27" s="75">
        <f>IF('07 (ind)'!AO$1="si",100*(('07 (ind)'!AO26-MIN('07 (ind)'!AO$6:AO$37))/(MAX('07 (ind)'!AO$6:AO$37)-MIN('07 (ind)'!AO$6:AO$37))),ABS(-100+(100*(('07 (ind)'!AO26-MIN('07 (ind)'!AO$6:AO$37))/(MAX('07 (ind)'!AO$6:AO$37)-MIN('07 (ind)'!AO$6:AO$37))))))</f>
        <v>83.958109198119757</v>
      </c>
      <c r="AP27" s="75">
        <f>IF('07 (ind)'!AP$1="si",100*(('07 (ind)'!AP26-MIN('07 (ind)'!AP$6:AP$37))/(MAX('07 (ind)'!AP$6:AP$37)-MIN('07 (ind)'!AP$6:AP$37))),ABS(-100+(100*(('07 (ind)'!AP26-MIN('07 (ind)'!AP$6:AP$37))/(MAX('07 (ind)'!AP$6:AP$37)-MIN('07 (ind)'!AP$6:AP$37))))))</f>
        <v>56.196783349101231</v>
      </c>
      <c r="AQ27" s="75">
        <f>IF('07 (ind)'!AQ$1="si",100*(('07 (ind)'!AQ26-MIN('07 (ind)'!AQ$6:AQ$37))/(MAX('07 (ind)'!AQ$6:AQ$37)-MIN('07 (ind)'!AQ$6:AQ$37))),ABS(-100+(100*(('07 (ind)'!AQ26-MIN('07 (ind)'!AQ$6:AQ$37))/(MAX('07 (ind)'!AQ$6:AQ$37)-MIN('07 (ind)'!AQ$6:AQ$37))))))</f>
        <v>5.1785964354787248</v>
      </c>
      <c r="AR27" s="75">
        <f>IF('07 (ind)'!AR$1="si",100*(('07 (ind)'!AR26-MIN('07 (ind)'!AR$6:AR$37))/(MAX('07 (ind)'!AR$6:AR$37)-MIN('07 (ind)'!AR$6:AR$37))),ABS(-100+(100*(('07 (ind)'!AR26-MIN('07 (ind)'!AR$6:AR$37))/(MAX('07 (ind)'!AR$6:AR$37)-MIN('07 (ind)'!AR$6:AR$37))))))</f>
        <v>44.850241419448466</v>
      </c>
      <c r="AS27" s="75">
        <f>IF('07 (ind)'!AS$1="si",100*(('07 (ind)'!AS26-MIN('07 (ind)'!AS$6:AS$37))/(MAX('07 (ind)'!AS$6:AS$37)-MIN('07 (ind)'!AS$6:AS$37))),ABS(-100+(100*(('07 (ind)'!AS26-MIN('07 (ind)'!AS$6:AS$37))/(MAX('07 (ind)'!AS$6:AS$37)-MIN('07 (ind)'!AS$6:AS$37))))))</f>
        <v>75.862068965517238</v>
      </c>
      <c r="AT27" s="75">
        <f>IF('07 (ind)'!AT$1="si",100*(('07 (ind)'!AT26-MIN('07 (ind)'!AT$6:AT$37))/(MAX('07 (ind)'!AT$6:AT$37)-MIN('07 (ind)'!AT$6:AT$37))),ABS(-100+(100*(('07 (ind)'!AT26-MIN('07 (ind)'!AT$6:AT$37))/(MAX('07 (ind)'!AT$6:AT$37)-MIN('07 (ind)'!AT$6:AT$37))))))</f>
        <v>0</v>
      </c>
      <c r="AU27" s="75">
        <f>IF('07 (ind)'!AU$1="si",100*(('07 (ind)'!AU26-MIN('07 (ind)'!AU$6:AU$37))/(MAX('07 (ind)'!AU$6:AU$37)-MIN('07 (ind)'!AU$6:AU$37))),ABS(-100+(100*(('07 (ind)'!AU26-MIN('07 (ind)'!AU$6:AU$37))/(MAX('07 (ind)'!AU$6:AU$37)-MIN('07 (ind)'!AU$6:AU$37))))))</f>
        <v>50.519031141868517</v>
      </c>
      <c r="AV27" s="75">
        <f>IF('07 (ind)'!AV$1="si",100*(('07 (ind)'!AV26-MIN('07 (ind)'!AV$6:AV$37))/(MAX('07 (ind)'!AV$6:AV$37)-MIN('07 (ind)'!AV$6:AV$37))),ABS(-100+(100*(('07 (ind)'!AV26-MIN('07 (ind)'!AV$6:AV$37))/(MAX('07 (ind)'!AV$6:AV$37)-MIN('07 (ind)'!AV$6:AV$37))))))</f>
        <v>90.467937608318891</v>
      </c>
      <c r="AW27" s="75">
        <f>IF('07 (ind)'!AW$1="si",100*(('07 (ind)'!AW26-MIN('07 (ind)'!AW$6:AW$37))/(MAX('07 (ind)'!AW$6:AW$37)-MIN('07 (ind)'!AW$6:AW$37))),ABS(-100+(100*(('07 (ind)'!AW26-MIN('07 (ind)'!AW$6:AW$37))/(MAX('07 (ind)'!AW$6:AW$37)-MIN('07 (ind)'!AW$6:AW$37))))))</f>
        <v>23.454157782515992</v>
      </c>
      <c r="AX27" s="75">
        <f>IF('07 (ind)'!AX$1="si",100*(('07 (ind)'!AX26-MIN('07 (ind)'!AX$6:AX$37))/(MAX('07 (ind)'!AX$6:AX$37)-MIN('07 (ind)'!AX$6:AX$37))),ABS(-100+(100*(('07 (ind)'!AX26-MIN('07 (ind)'!AX$6:AX$37))/(MAX('07 (ind)'!AX$6:AX$37)-MIN('07 (ind)'!AX$6:AX$37))))))</f>
        <v>11.384725777846782</v>
      </c>
      <c r="AY27" s="75">
        <f>IF('07 (ind)'!AY$1="si",100*(('07 (ind)'!AY26-MIN('07 (ind)'!AY$6:AY$37))/(MAX('07 (ind)'!AY$6:AY$37)-MIN('07 (ind)'!AY$6:AY$37))),ABS(-100+(100*(('07 (ind)'!AY26-MIN('07 (ind)'!AY$6:AY$37))/(MAX('07 (ind)'!AY$6:AY$37)-MIN('07 (ind)'!AY$6:AY$37))))))</f>
        <v>23.882017126546188</v>
      </c>
      <c r="AZ27" s="75">
        <f>IF('07 (ind)'!AZ$1="si",100*(('07 (ind)'!AZ26-MIN('07 (ind)'!AZ$6:AZ$37))/(MAX('07 (ind)'!AZ$6:AZ$37)-MIN('07 (ind)'!AZ$6:AZ$37))),ABS(-100+(100*(('07 (ind)'!AZ26-MIN('07 (ind)'!AZ$6:AZ$37))/(MAX('07 (ind)'!AZ$6:AZ$37)-MIN('07 (ind)'!AZ$6:AZ$37))))))</f>
        <v>41.403105152276012</v>
      </c>
      <c r="BA27" s="75">
        <f>IF('07 (ind)'!BA$1="si",100*(('07 (ind)'!BA26-MIN('07 (ind)'!BA$6:BA$37))/(MAX('07 (ind)'!BA$6:BA$37)-MIN('07 (ind)'!BA$6:BA$37))),ABS(-100+(100*(('07 (ind)'!BA26-MIN('07 (ind)'!BA$6:BA$37))/(MAX('07 (ind)'!BA$6:BA$37)-MIN('07 (ind)'!BA$6:BA$37))))))</f>
        <v>10.194511524631956</v>
      </c>
      <c r="BB27" s="75">
        <f>IF('07 (ind)'!BB$1="si",100*(('07 (ind)'!BB26-MIN('07 (ind)'!BB$6:BB$37))/(MAX('07 (ind)'!BB$6:BB$37)-MIN('07 (ind)'!BB$6:BB$37))),ABS(-100+(100*(('07 (ind)'!BB26-MIN('07 (ind)'!BB$6:BB$37))/(MAX('07 (ind)'!BB$6:BB$37)-MIN('07 (ind)'!BB$6:BB$37))))))</f>
        <v>19.443712626775934</v>
      </c>
      <c r="BC27" s="75">
        <f>IF('07 (ind)'!BC$1="si",100*(('07 (ind)'!BC26-MIN('07 (ind)'!BC$6:BC$37))/(MAX('07 (ind)'!BC$6:BC$37)-MIN('07 (ind)'!BC$6:BC$37))),ABS(-100+(100*(('07 (ind)'!BC26-MIN('07 (ind)'!BC$6:BC$37))/(MAX('07 (ind)'!BC$6:BC$37)-MIN('07 (ind)'!BC$6:BC$37))))))</f>
        <v>0.62703541823369857</v>
      </c>
      <c r="BD27" s="75">
        <f>IF('07 (ind)'!BD$1="si",100*(('07 (ind)'!BD26-MIN('07 (ind)'!BD$6:BD$37))/(MAX('07 (ind)'!BD$6:BD$37)-MIN('07 (ind)'!BD$6:BD$37))),ABS(-100+(100*(('07 (ind)'!BD26-MIN('07 (ind)'!BD$6:BD$37))/(MAX('07 (ind)'!BD$6:BD$37)-MIN('07 (ind)'!BD$6:BD$37))))))</f>
        <v>38.668564342070184</v>
      </c>
      <c r="BE27" s="75">
        <f>IF('07 (ind)'!BE$1="si",100*(('07 (ind)'!BE26-MIN('07 (ind)'!BE$6:BE$37))/(MAX('07 (ind)'!BE$6:BE$37)-MIN('07 (ind)'!BE$6:BE$37))),ABS(-100+(100*(('07 (ind)'!BE26-MIN('07 (ind)'!BE$6:BE$37))/(MAX('07 (ind)'!BE$6:BE$37)-MIN('07 (ind)'!BE$6:BE$37))))))</f>
        <v>15.007012622720891</v>
      </c>
      <c r="BF27" s="75">
        <f>IF('07 (ind)'!BF$1="si",100*(('07 (ind)'!BF26-MIN('07 (ind)'!BF$6:BF$37))/(MAX('07 (ind)'!BF$6:BF$37)-MIN('07 (ind)'!BF$6:BF$37))),ABS(-100+(100*(('07 (ind)'!BF26-MIN('07 (ind)'!BF$6:BF$37))/(MAX('07 (ind)'!BF$6:BF$37)-MIN('07 (ind)'!BF$6:BF$37))))))</f>
        <v>27.609248209552266</v>
      </c>
      <c r="BG27" s="75">
        <f>IF('07 (ind)'!BG$1="si",100*(('07 (ind)'!BG26-MIN('07 (ind)'!BG$6:BG$37))/(MAX('07 (ind)'!BG$6:BG$37)-MIN('07 (ind)'!BG$6:BG$37))),ABS(-100+(100*(('07 (ind)'!BG26-MIN('07 (ind)'!BG$6:BG$37))/(MAX('07 (ind)'!BG$6:BG$37)-MIN('07 (ind)'!BG$6:BG$37))))))</f>
        <v>27.472278564071896</v>
      </c>
      <c r="BH27" s="75">
        <f>IF('07 (ind)'!BH$1="si",100*(('07 (ind)'!BH26-MIN('07 (ind)'!BH$6:BH$37))/(MAX('07 (ind)'!BH$6:BH$37)-MIN('07 (ind)'!BH$6:BH$37))),ABS(-100+(100*(('07 (ind)'!BH26-MIN('07 (ind)'!BH$6:BH$37))/(MAX('07 (ind)'!BH$6:BH$37)-MIN('07 (ind)'!BH$6:BH$37))))))</f>
        <v>6.7570194497383955</v>
      </c>
      <c r="BI27" s="75">
        <f>IF('07 (ind)'!BI$1="si",100*(('07 (ind)'!BI26-MIN('07 (ind)'!BI$6:BI$37))/(MAX('07 (ind)'!BI$6:BI$37)-MIN('07 (ind)'!BI$6:BI$37))),ABS(-100+(100*(('07 (ind)'!BI26-MIN('07 (ind)'!BI$6:BI$37))/(MAX('07 (ind)'!BI$6:BI$37)-MIN('07 (ind)'!BI$6:BI$37))))))</f>
        <v>98.363053089974784</v>
      </c>
      <c r="BJ27" s="75">
        <f>IF('07 (ind)'!BJ$1="si",100*(('07 (ind)'!BJ26-MIN('07 (ind)'!BJ$6:BJ$37))/(MAX('07 (ind)'!BJ$6:BJ$37)-MIN('07 (ind)'!BJ$6:BJ$37))),ABS(-100+(100*(('07 (ind)'!BJ26-MIN('07 (ind)'!BJ$6:BJ$37))/(MAX('07 (ind)'!BJ$6:BJ$37)-MIN('07 (ind)'!BJ$6:BJ$37))))))</f>
        <v>1.0486428984237295E-3</v>
      </c>
      <c r="BK27" s="75">
        <f>IF('07 (ind)'!BK$1="si",100*(('07 (ind)'!BK26-MIN('07 (ind)'!BK$6:BK$37))/(MAX('07 (ind)'!BK$6:BK$37)-MIN('07 (ind)'!BK$6:BK$37))),ABS(-100+(100*(('07 (ind)'!BK26-MIN('07 (ind)'!BK$6:BK$37))/(MAX('07 (ind)'!BK$6:BK$37)-MIN('07 (ind)'!BK$6:BK$37))))))</f>
        <v>3.4366361084639223</v>
      </c>
      <c r="BL27" s="75">
        <f>IF('07 (ind)'!BL$1="si",100*(('07 (ind)'!BL26-MIN('07 (ind)'!BL$6:BL$37))/(MAX('07 (ind)'!BL$6:BL$37)-MIN('07 (ind)'!BL$6:BL$37))),ABS(-100+(100*(('07 (ind)'!BL26-MIN('07 (ind)'!BL$6:BL$37))/(MAX('07 (ind)'!BL$6:BL$37)-MIN('07 (ind)'!BL$6:BL$37))))))</f>
        <v>11.666666666666666</v>
      </c>
      <c r="BM27" s="75">
        <f>IF('07 (ind)'!BM$1="si",100*(('07 (ind)'!BM26-MIN('07 (ind)'!BM$6:BM$37))/(MAX('07 (ind)'!BM$6:BM$37)-MIN('07 (ind)'!BM$6:BM$37))),ABS(-100+(100*(('07 (ind)'!BM26-MIN('07 (ind)'!BM$6:BM$37))/(MAX('07 (ind)'!BM$6:BM$37)-MIN('07 (ind)'!BM$6:BM$37))))))</f>
        <v>14.460764028224975</v>
      </c>
      <c r="BN27" s="75">
        <f>IF('07 (ind)'!BN$1="si",100*(('07 (ind)'!BN26-MIN('07 (ind)'!BN$6:BN$37))/(MAX('07 (ind)'!BN$6:BN$37)-MIN('07 (ind)'!BN$6:BN$37))),ABS(-100+(100*(('07 (ind)'!BN26-MIN('07 (ind)'!BN$6:BN$37))/(MAX('07 (ind)'!BN$6:BN$37)-MIN('07 (ind)'!BN$6:BN$37))))))</f>
        <v>0.92457218085250192</v>
      </c>
      <c r="BO27" s="75">
        <f>IF('07 (ind)'!BO$1="si",100*(('07 (ind)'!BO26-MIN('07 (ind)'!BO$6:BO$37))/(MAX('07 (ind)'!BO$6:BO$37)-MIN('07 (ind)'!BO$6:BO$37))),ABS(-100+(100*(('07 (ind)'!BO26-MIN('07 (ind)'!BO$6:BO$37))/(MAX('07 (ind)'!BO$6:BO$37)-MIN('07 (ind)'!BO$6:BO$37))))))</f>
        <v>14.979785724688618</v>
      </c>
      <c r="BP27" s="75">
        <f>IF('07 (ind)'!BP$1="si",100*(('07 (ind)'!BP26-MIN('07 (ind)'!BP$6:BP$37))/(MAX('07 (ind)'!BP$6:BP$37)-MIN('07 (ind)'!BP$6:BP$37))),ABS(-100+(100*(('07 (ind)'!BP26-MIN('07 (ind)'!BP$6:BP$37))/(MAX('07 (ind)'!BP$6:BP$37)-MIN('07 (ind)'!BP$6:BP$37))))))</f>
        <v>10.162701614006066</v>
      </c>
      <c r="BQ27" s="75">
        <f>IF('07 (ind)'!BQ$1="si",100*(('07 (ind)'!BQ26-MIN('07 (ind)'!BQ$6:BQ$37))/(MAX('07 (ind)'!BQ$6:BQ$37)-MIN('07 (ind)'!BQ$6:BQ$37))),ABS(-100+(100*(('07 (ind)'!BQ26-MIN('07 (ind)'!BQ$6:BQ$37))/(MAX('07 (ind)'!BQ$6:BQ$37)-MIN('07 (ind)'!BQ$6:BQ$37))))))</f>
        <v>31.729195093357248</v>
      </c>
      <c r="BR27" s="75">
        <f>IF('07 (ind)'!BR$1="si",100*(('07 (ind)'!BR26-MIN('07 (ind)'!BR$6:BR$37))/(MAX('07 (ind)'!BR$6:BR$37)-MIN('07 (ind)'!BR$6:BR$37))),ABS(-100+(100*(('07 (ind)'!BR26-MIN('07 (ind)'!BR$6:BR$37))/(MAX('07 (ind)'!BP$6:BP$37)-MIN('07 (ind)'!BR$6:BR$37))))))</f>
        <v>16.428717409710668</v>
      </c>
      <c r="BS27" s="75">
        <f>IF('07 (ind)'!BS$1="si",100*(('07 (ind)'!BS26-MIN('07 (ind)'!BS$6:BS$37))/(MAX('07 (ind)'!BS$6:BS$37)-MIN('07 (ind)'!BS$6:BS$37))),ABS(-100+(100*(('07 (ind)'!BS26-MIN('07 (ind)'!BS$6:BS$37))/(MAX('07 (ind)'!BQ$6:BQ$37)-MIN('07 (ind)'!BS$6:BS$37))))))</f>
        <v>38.29850406698062</v>
      </c>
      <c r="BT27" s="75">
        <f>IF('07 (ind)'!BT$1="si",100*(('07 (ind)'!BT26-MIN('07 (ind)'!BT$6:BT$37))/(MAX('07 (ind)'!BT$6:BT$37)-MIN('07 (ind)'!BT$6:BT$37))),ABS(-100+(100*(('07 (ind)'!BT26-MIN('07 (ind)'!BT$6:BT$37))/(MAX('07 (ind)'!BR$6:BR$37)-MIN('07 (ind)'!BT$6:BT$37))))))</f>
        <v>95.488321641787522</v>
      </c>
      <c r="BU27" s="75">
        <f>IF('07 (ind)'!BU$1="si",100*(('07 (ind)'!BU26-MIN('07 (ind)'!BU$6:BU$37))/(MAX('07 (ind)'!BU$6:BU$37)-MIN('07 (ind)'!BU$6:BU$37))),ABS(-100+(100*(('07 (ind)'!BU26-MIN('07 (ind)'!BU$6:BU$37))/(MAX('07 (ind)'!BU$6:BU$37)-MIN('07 (ind)'!BU$6:BU$37))))))</f>
        <v>40.093499554764023</v>
      </c>
      <c r="BV27" s="75">
        <f>IF('07 (ind)'!BV$1="si",100*(('07 (ind)'!BV26-MIN('07 (ind)'!BV$6:BV$37))/(MAX('07 (ind)'!BV$6:BV$37)-MIN('07 (ind)'!BV$6:BV$37))),ABS(-100+(100*(('07 (ind)'!BV26-MIN('07 (ind)'!BV$6:BV$37))/(MAX('07 (ind)'!BV$6:BV$37)-MIN('07 (ind)'!BV$6:BV$37))))))</f>
        <v>51.699330191019598</v>
      </c>
      <c r="BW27" s="75">
        <f>IF('07 (ind)'!BW$1="si",100*(('07 (ind)'!BW26-MIN('07 (ind)'!BW$6:BW$37))/(MAX('07 (ind)'!BW$6:BW$37)-MIN('07 (ind)'!BW$6:BW$37))),ABS(-100+(100*(('07 (ind)'!BW26-MIN('07 (ind)'!BW$6:BW$37))/(MAX('07 (ind)'!BW$6:BW$37)-MIN('07 (ind)'!BW$6:BW$37))))))</f>
        <v>62.501640635253963</v>
      </c>
      <c r="BX27" s="75">
        <f>IF('07 (ind)'!BX$1="si",100*(('07 (ind)'!BX26-MIN('07 (ind)'!BX$6:BX$37))/(MAX('07 (ind)'!BX$6:BX$37)-MIN('07 (ind)'!BX$6:BX$37))),ABS(-100+(100*(('07 (ind)'!BX26-MIN('07 (ind)'!BX$6:BX$37))/(MAX('07 (ind)'!BX$6:BX$37)-MIN('07 (ind)'!BX$6:BX$37))))))</f>
        <v>38.779446546989426</v>
      </c>
      <c r="BY27" s="75">
        <f>IF('07 (ind)'!BY$1="si",100*(('07 (ind)'!BY26-MIN('07 (ind)'!BY$6:BY$37))/(MAX('07 (ind)'!BY$6:BY$37)-MIN('07 (ind)'!BY$6:BY$37))),ABS(-100+(100*(('07 (ind)'!BY26-MIN('07 (ind)'!BY$6:BY$37))/(MAX('07 (ind)'!BY$6:BY$37)-MIN('07 (ind)'!BY$6:BY$37))))))</f>
        <v>20.327337686307683</v>
      </c>
      <c r="BZ27" s="75">
        <f>IF('07 (ind)'!BZ$1="si",100*(('07 (ind)'!BZ26-MIN('07 (ind)'!BZ$6:BZ$37))/(MAX('07 (ind)'!BZ$6:BZ$37)-MIN('07 (ind)'!BZ$6:BZ$37))),ABS(-100+(100*(('07 (ind)'!BZ26-MIN('07 (ind)'!BZ$6:BZ$37))/(MAX('07 (ind)'!BZ$6:BZ$37)-MIN('07 (ind)'!BZ$6:BZ$37))))))</f>
        <v>94.038224162872211</v>
      </c>
      <c r="CA27" s="75">
        <f>IF('07 (ind)'!CA$1="si",100*(('07 (ind)'!CA26-MIN('07 (ind)'!CA$6:CA$37))/(MAX('07 (ind)'!CA$6:CA$37)-MIN('07 (ind)'!CA$6:CA$37))),ABS(-100+(100*(('07 (ind)'!CA26-MIN('07 (ind)'!CA$6:CA$37))/(MAX('07 (ind)'!CA$6:CA$37)-MIN('07 (ind)'!CA$6:CA$37))))))</f>
        <v>51.131004411735958</v>
      </c>
      <c r="CB27" s="75">
        <f>IF('07 (ind)'!CB$1="si",100*(('07 (ind)'!CB26-MIN('07 (ind)'!CB$6:CB$37))/(MAX('07 (ind)'!CB$6:CB$37)-MIN('07 (ind)'!CB$6:CB$37))),ABS(-100+(100*(('07 (ind)'!CB26-MIN('07 (ind)'!CB$6:CB$37))/(MAX('07 (ind)'!CB$6:CB$37)-MIN('07 (ind)'!CB$6:CB$37))))))</f>
        <v>49.681528662420384</v>
      </c>
      <c r="CC27" s="75">
        <f>IF('07 (ind)'!CC$1="si",100*(('07 (ind)'!CC26-MIN('07 (ind)'!CC$6:CC$37))/(MAX('07 (ind)'!CC$6:CC$37)-MIN('07 (ind)'!CC$6:CC$37))),ABS(-100+(100*(('07 (ind)'!CC26-MIN('07 (ind)'!CC$6:CC$37))/(MAX('07 (ind)'!CC$6:CC$37)-MIN('07 (ind)'!CC$6:CC$37))))))</f>
        <v>27.010922687380429</v>
      </c>
      <c r="CD27" s="75">
        <f>IF('07 (ind)'!CD$1="si",100*(('07 (ind)'!CD26-MIN('07 (ind)'!CD$6:CD$37))/(MAX('07 (ind)'!CD$6:CD$37)-MIN('07 (ind)'!CD$6:CD$37))),ABS(-100+(100*(('07 (ind)'!CD26-MIN('07 (ind)'!CD$6:CD$37))/(MAX('07 (ind)'!CD$6:CD$37)-MIN('07 (ind)'!CD$6:CD$37))))))</f>
        <v>0.15482530385922999</v>
      </c>
      <c r="CE27" s="75">
        <f>IF('07 (ind)'!CE$1="si",100*(('07 (ind)'!CE26-MIN('07 (ind)'!CE$6:CE$37))/(MAX('07 (ind)'!CE$6:CE$37)-MIN('07 (ind)'!CE$6:CE$37))),ABS(-100+(100*(('07 (ind)'!CE26-MIN('07 (ind)'!CE$6:CE$37))/(MAX('07 (ind)'!CE$6:CE$37)-MIN('07 (ind)'!CE$6:CE$37))))))</f>
        <v>5.0483820095388214</v>
      </c>
      <c r="CF27" s="75">
        <f>IF('07 (ind)'!CF$1="si",100*(('07 (ind)'!CF26-MIN('07 (ind)'!CF$6:CF$37))/(MAX('07 (ind)'!CF$6:CF$37)-MIN('07 (ind)'!CF$6:CF$37))),ABS(-100+(100*(('07 (ind)'!CF26-MIN('07 (ind)'!CF$6:CF$37))/(MAX('07 (ind)'!CF$6:CF$37)-MIN('07 (ind)'!CF$6:CF$37))))))</f>
        <v>17.773580619055316</v>
      </c>
      <c r="CG27" s="75">
        <f>IF('07 (ind)'!CG$1="si",100*(('07 (ind)'!CG26-MIN('07 (ind)'!CG$6:CG$37))/(MAX('07 (ind)'!CG$6:CG$37)-MIN('07 (ind)'!CG$6:CG$37))),ABS(-100+(100*(('07 (ind)'!CG26-MIN('07 (ind)'!CG$6:CG$37))/(MAX('07 (ind)'!CG$6:CG$37)-MIN('07 (ind)'!CG$6:CG$37))))))</f>
        <v>12.4173838351225</v>
      </c>
      <c r="CH27" s="75">
        <f>IF('07 (ind)'!CH$1="si",100*(('07 (ind)'!CH26-MIN('07 (ind)'!CH$6:CH$37))/(MAX('07 (ind)'!CH$6:CH$37)-MIN('07 (ind)'!CH$6:CH$37))),ABS(-100+(100*(('07 (ind)'!CH26-MIN('07 (ind)'!CH$6:CH$37))/(MAX('07 (ind)'!CH$6:CH$37)-MIN('07 (ind)'!CH$6:CH$37))))))</f>
        <v>9.2664584178139382</v>
      </c>
      <c r="CI27" s="75">
        <f>IF('07 (ind)'!CI$1="si",100*(('07 (ind)'!CI26-MIN('07 (ind)'!CI$6:CI$37))/(MAX('07 (ind)'!CI$6:CI$37)-MIN('07 (ind)'!CI$6:CI$37))),ABS(-100+(100*(('07 (ind)'!CI26-MIN('07 (ind)'!CI$6:CI$37))/(MAX('07 (ind)'!CI$6:CI$37)-MIN('07 (ind)'!CI$6:CI$37))))))</f>
        <v>57.643449134577608</v>
      </c>
      <c r="CJ27" s="75">
        <f>IF('07 (ind)'!CJ$1="si",100*(('07 (ind)'!CJ26-MIN('07 (ind)'!CJ$6:CJ$37))/(MAX('07 (ind)'!CJ$6:CJ$37)-MIN('07 (ind)'!CJ$6:CJ$37))),ABS(-100+(100*(('07 (ind)'!CJ26-MIN('07 (ind)'!CJ$6:CJ$37))/(MAX('07 (ind)'!CJ$6:CJ$37)-MIN('07 (ind)'!CJ$6:CJ$37))))))</f>
        <v>39.777942924693477</v>
      </c>
      <c r="CK27" s="75">
        <f>IF('07 (ind)'!CK$1="si",100*(('07 (ind)'!CK26-MIN('07 (ind)'!CK$6:CK$37))/(MAX('07 (ind)'!CK$6:CK$37)-MIN('07 (ind)'!CK$6:CK$37))),ABS(-100+(100*(('07 (ind)'!CK26-MIN('07 (ind)'!CK$6:CK$37))/(MAX('07 (ind)'!CK$6:CK$37)-MIN('07 (ind)'!CK$6:CK$37))))))</f>
        <v>8.7350985019556315</v>
      </c>
      <c r="CL27" s="75">
        <f>IF('07 (ind)'!CL$1="si",100*(('07 (ind)'!CL26-MIN('07 (ind)'!CL$6:CL$37))/(MAX('07 (ind)'!CL$6:CL$37)-MIN('07 (ind)'!CL$6:CL$37))),ABS(-100+(100*(('07 (ind)'!CL26-MIN('07 (ind)'!CL$6:CL$37))/(MAX('07 (ind)'!CL$6:CL$37)-MIN('07 (ind)'!CL$6:CL$37))))))</f>
        <v>8.4242980974463482</v>
      </c>
      <c r="CM27" s="75">
        <f>IF('07 (ind)'!CM$1="si",100*(('07 (ind)'!CM26-MIN('07 (ind)'!CM$6:CM$37))/(MAX('07 (ind)'!CM$6:CM$37)-MIN('07 (ind)'!CM$6:CM$37))),ABS(-100+(100*(('07 (ind)'!CM26-MIN('07 (ind)'!CM$6:CM$37))/(MAX('07 (ind)'!CM$6:CM$37)-MIN('07 (ind)'!CM$6:CM$37))))))</f>
        <v>13.915896337228892</v>
      </c>
    </row>
    <row r="28" spans="1:91">
      <c r="A28" s="18" t="s">
        <v>226</v>
      </c>
      <c r="B28" s="87">
        <f>IF('07 (ind)'!B$1="si",100*(('07 (ind)'!B27-MIN('07 (ind)'!B$6:B$37))/(MAX('07 (ind)'!B$6:B$37)-MIN('07 (ind)'!B$6:B$37))),ABS(-100+(100*(('07 (ind)'!B27-MIN('07 (ind)'!B$6:B$37))/(MAX('07 (ind)'!B$6:B$37)-MIN('07 (ind)'!B$6:B$37))))))</f>
        <v>6.7819863713488706</v>
      </c>
      <c r="C28" s="87">
        <f>IF('07 (ind)'!C$1="si",100*(('07 (ind)'!C27-MIN('07 (ind)'!C$6:C$37))/(MAX('07 (ind)'!C$6:C$37)-MIN('07 (ind)'!C$6:C$37))),ABS(-100+(100*(('07 (ind)'!C27-MIN('07 (ind)'!C$6:C$37))/(MAX('07 (ind)'!C$6:C$37)-MIN('07 (ind)'!C$6:C$37))))))</f>
        <v>46.960107282958816</v>
      </c>
      <c r="D28" s="87">
        <f>IF('07 (ind)'!D$1="si",100*(('07 (ind)'!D27-MIN('07 (ind)'!D$6:D$37))/(MAX('07 (ind)'!D$6:D$37)-MIN('07 (ind)'!D$6:D$37))),ABS(-100+(100*(('07 (ind)'!D27-MIN('07 (ind)'!D$6:D$37))/(MAX('07 (ind)'!D$6:D$37)-MIN('07 (ind)'!D$6:D$37))))))</f>
        <v>79.540493960143507</v>
      </c>
      <c r="E28" s="87">
        <f>IF('07 (ind)'!E$1="si",100*(('07 (ind)'!E27-MIN('07 (ind)'!E$6:E$37))/(MAX('07 (ind)'!E$6:E$37)-MIN('07 (ind)'!E$6:E$37))),ABS(-100+(100*(('07 (ind)'!E27-MIN('07 (ind)'!E$6:E$37))/(MAX('07 (ind)'!E$6:E$37)-MIN('07 (ind)'!E$6:E$37))))))</f>
        <v>64.166605920742214</v>
      </c>
      <c r="F28" s="87">
        <f>IF('07 (ind)'!F$1="si",100*(('07 (ind)'!F27-MIN('07 (ind)'!F$6:F$37))/(MAX('07 (ind)'!F$6:F$37)-MIN('07 (ind)'!F$6:F$37))),ABS(-100+(100*(('07 (ind)'!F27-MIN('07 (ind)'!F$6:F$37))/(MAX('07 (ind)'!F$6:F$37)-MIN('07 (ind)'!F$6:F$37))))))</f>
        <v>58.3333333333333</v>
      </c>
      <c r="G28" s="87">
        <f>IF('07 (ind)'!G$1="si",100*(('07 (ind)'!G27-MIN('07 (ind)'!G$6:G$37))/(MAX('07 (ind)'!G$6:G$37)-MIN('07 (ind)'!G$6:G$37))),ABS(-100+(100*(('07 (ind)'!G27-MIN('07 (ind)'!G$6:G$37))/(MAX('07 (ind)'!G$6:G$37)-MIN('07 (ind)'!G$6:G$37))))))</f>
        <v>79.600000000000037</v>
      </c>
      <c r="H28" s="87">
        <f>IF('07 (ind)'!H$1="si",100*(('07 (ind)'!H27-MIN('07 (ind)'!H$6:H$37))/(MAX('07 (ind)'!H$6:H$37)-MIN('07 (ind)'!H$6:H$37))),ABS(-100+(100*(('07 (ind)'!H27-MIN('07 (ind)'!H$6:H$37))/(MAX('07 (ind)'!H$6:H$37)-MIN('07 (ind)'!H$6:H$37))))))</f>
        <v>76.237623762376231</v>
      </c>
      <c r="I28" s="87">
        <f>IF('07 (ind)'!I$1="si",100*(('07 (ind)'!I27-MIN('07 (ind)'!I$6:I$37))/(MAX('07 (ind)'!I$6:I$37)-MIN('07 (ind)'!I$6:I$37))),ABS(-100+(100*(('07 (ind)'!I27-MIN('07 (ind)'!I$6:I$37))/(MAX('07 (ind)'!I$6:I$37)-MIN('07 (ind)'!I$6:I$37))))))</f>
        <v>82.178217821782184</v>
      </c>
      <c r="J28" s="87">
        <f>IF('07 (ind)'!J$1="si",100*(('07 (ind)'!J27-MIN('07 (ind)'!J$6:J$37))/(MAX('07 (ind)'!J$6:J$37)-MIN('07 (ind)'!J$6:J$37))),ABS(-100+(100*(('07 (ind)'!J27-MIN('07 (ind)'!J$6:J$37))/(MAX('07 (ind)'!J$6:J$37)-MIN('07 (ind)'!J$6:J$37))))))</f>
        <v>38.7974683544304</v>
      </c>
      <c r="K28" s="87">
        <f>IF('07 (ind)'!K$1="si",100*(('07 (ind)'!K27-MIN('07 (ind)'!K$6:K$37))/(MAX('07 (ind)'!K$6:K$37)-MIN('07 (ind)'!K$6:K$37))),ABS(-100+(100*(('07 (ind)'!K27-MIN('07 (ind)'!K$6:K$37))/(MAX('07 (ind)'!K$6:K$37)-MIN('07 (ind)'!K$6:K$37))))))</f>
        <v>62.098014781063846</v>
      </c>
      <c r="L28" s="87">
        <f>IF('07 (ind)'!L$1="si",100*(('07 (ind)'!L27-MIN('07 (ind)'!L$6:L$37))/(MAX('07 (ind)'!L$6:L$37)-MIN('07 (ind)'!L$6:L$37))),ABS(-100+(100*(('07 (ind)'!L27-MIN('07 (ind)'!L$6:L$37))/(MAX('07 (ind)'!L$6:L$37)-MIN('07 (ind)'!L$6:L$37))))))</f>
        <v>95.059213420741401</v>
      </c>
      <c r="M28" s="87">
        <f>IF('07 (ind)'!M$1="si",100*(('07 (ind)'!M27-MIN('07 (ind)'!M$6:M$37))/(MAX('07 (ind)'!M$6:M$37)-MIN('07 (ind)'!M$6:M$37))),ABS(-100+(100*(('07 (ind)'!M27-MIN('07 (ind)'!M$6:M$37))/(MAX('07 (ind)'!M$6:M$37)-MIN('07 (ind)'!M$6:M$37))))))</f>
        <v>8.6110548250871908</v>
      </c>
      <c r="N28" s="87">
        <f>IF('07 (ind)'!N$1="si",100*(('07 (ind)'!N27-MIN('07 (ind)'!N$6:N$37))/(MAX('07 (ind)'!N$6:N$37)-MIN('07 (ind)'!N$6:N$37))),ABS(-100+(100*(('07 (ind)'!N27-MIN('07 (ind)'!N$6:N$37))/(MAX('07 (ind)'!N$6:N$37)-MIN('07 (ind)'!N$6:N$37))))))</f>
        <v>61.763716724126027</v>
      </c>
      <c r="O28" s="87">
        <f>IF('07 (ind)'!O$1="si",100*(('07 (ind)'!O27-MIN('07 (ind)'!O$6:O$37))/(MAX('07 (ind)'!O$6:O$37)-MIN('07 (ind)'!O$6:O$37))),ABS(-100+(100*(('07 (ind)'!O27-MIN('07 (ind)'!O$6:O$37))/(MAX('07 (ind)'!O$6:O$37)-MIN('07 (ind)'!O$6:O$37))))))</f>
        <v>86.15384615384616</v>
      </c>
      <c r="P28" s="87">
        <f>IF('07 (ind)'!P$1="si",100*(('07 (ind)'!P27-MIN('07 (ind)'!P$6:P$37))/(MAX('07 (ind)'!P$6:P$37)-MIN('07 (ind)'!P$6:P$37))),ABS(-100+(100*(('07 (ind)'!P27-MIN('07 (ind)'!P$6:P$37))/(MAX('07 (ind)'!P$6:P$37)-MIN('07 (ind)'!P$6:P$37))))))</f>
        <v>16.669219879809891</v>
      </c>
      <c r="Q28" s="87">
        <f>IF('07 (ind)'!Q$1="si",100*(('07 (ind)'!Q27-MIN('07 (ind)'!Q$6:Q$37))/(MAX('07 (ind)'!Q$6:Q$37)-MIN('07 (ind)'!Q$6:Q$37))),ABS(-100+(100*(('07 (ind)'!Q27-MIN('07 (ind)'!Q$6:Q$37))/(MAX('07 (ind)'!Q$6:Q$37)-MIN('07 (ind)'!Q$6:Q$37))))))</f>
        <v>15.454463843495022</v>
      </c>
      <c r="R28" s="87">
        <f>IF('07 (ind)'!R$1="si",100*(('07 (ind)'!R27-MIN('07 (ind)'!R$6:R$37))/(MAX('07 (ind)'!R$6:R$37)-MIN('07 (ind)'!R$6:R$37))),ABS(-100+(100*(('07 (ind)'!R27-MIN('07 (ind)'!R$6:R$37))/(MAX('07 (ind)'!R$6:R$37)-MIN('07 (ind)'!R$6:R$37))))))</f>
        <v>4.2600638711527673E-2</v>
      </c>
      <c r="S28" s="75">
        <f>ABS(ABS(('07 (ind)'!S27-((MAX('07 (ind)'!S$6:S$37)+MIN('07 (ind)'!S$6:S$37))/2))/(((MAX('07 (ind)'!S$6:S$37)+MIN('07 (ind)'!S$6:S$37))/2)-MAX('07 (ind)'!S$6:S$37))*100)-100)</f>
        <v>82.530262302809206</v>
      </c>
      <c r="T28" s="75">
        <f>IF('07 (ind)'!T$1="si",100*(('07 (ind)'!T27-MIN('07 (ind)'!T$6:T$37))/(MAX('07 (ind)'!T$6:T$37)-MIN('07 (ind)'!T$6:T$37))),ABS(-100+(100*(('07 (ind)'!T27-MIN('07 (ind)'!T$6:T$37))/(MAX('07 (ind)'!T$6:T$37)-MIN('07 (ind)'!T$6:T$37))))))</f>
        <v>5.6147651915008794</v>
      </c>
      <c r="U28" s="75">
        <f>IF('07 (ind)'!U$1="si",100*(('07 (ind)'!U27-MIN('07 (ind)'!U$6:U$37))/(MAX('07 (ind)'!U$6:U$37)-MIN('07 (ind)'!U$6:U$37))),ABS(-100+(100*(('07 (ind)'!U27-MIN('07 (ind)'!U$6:U$37))/(MAX('07 (ind)'!U$6:U$37)-MIN('07 (ind)'!U$6:U$37))))))</f>
        <v>0</v>
      </c>
      <c r="V28" s="75">
        <f>IF('07 (ind)'!V$1="si",100*(('07 (ind)'!V27-MIN('07 (ind)'!V$6:V$37))/(MAX('07 (ind)'!V$6:V$37)-MIN('07 (ind)'!V$6:V$37))),ABS(-100+(100*(('07 (ind)'!V27-MIN('07 (ind)'!V$6:V$37))/(MAX('07 (ind)'!V$6:V$37)-MIN('07 (ind)'!V$6:V$37))))))</f>
        <v>99.447513812154696</v>
      </c>
      <c r="W28" s="75">
        <f>IF('07 (ind)'!W$1="si",100*(('07 (ind)'!W27-MIN('07 (ind)'!W$6:W$37))/(MAX('07 (ind)'!W$6:W$37)-MIN('07 (ind)'!W$6:W$37))),ABS(-100+(100*(('07 (ind)'!W27-MIN('07 (ind)'!W$6:W$37))/(MAX('07 (ind)'!W$6:W$37)-MIN('07 (ind)'!W$6:W$37))))))</f>
        <v>73.506206704170339</v>
      </c>
      <c r="X28" s="75">
        <f>IF('07 (ind)'!X$1="si",100*(('07 (ind)'!X27-MIN('07 (ind)'!X$6:X$37))/(MAX('07 (ind)'!X$6:X$37)-MIN('07 (ind)'!X$6:X$37))),ABS(-100+(100*(('07 (ind)'!X27-MIN('07 (ind)'!X$6:X$37))/(MAX('07 (ind)'!X$6:X$37)-MIN('07 (ind)'!X$6:X$37))))))</f>
        <v>70.105607079417766</v>
      </c>
      <c r="Y28" s="75">
        <f>IF('07 (ind)'!Y$1="si",100*(('07 (ind)'!Y27-MIN('07 (ind)'!Y$6:Y$37))/(MAX('07 (ind)'!Y$6:Y$37)-MIN('07 (ind)'!Y$6:Y$37))),ABS(-100+(100*(('07 (ind)'!Y27-MIN('07 (ind)'!Y$6:Y$37))/(MAX('07 (ind)'!Y$6:Y$37)-MIN('07 (ind)'!Y$6:Y$37))))))</f>
        <v>61.363364082904027</v>
      </c>
      <c r="Z28" s="75">
        <f>IF('07 (ind)'!Z$1="si",100*(('07 (ind)'!Z27-MIN('07 (ind)'!Z$6:Z$37))/(MAX('07 (ind)'!Z$6:Z$37)-MIN('07 (ind)'!Z$6:Z$37))),ABS(-100+(100*(('07 (ind)'!Z27-MIN('07 (ind)'!Z$6:Z$37))/(MAX('07 (ind)'!Z$6:Z$37)-MIN('07 (ind)'!Z$6:Z$37))))))</f>
        <v>71.217207202056983</v>
      </c>
      <c r="AA28" s="75">
        <f>IF('07 (ind)'!AA$1="si",100*(('07 (ind)'!AA27-MIN('07 (ind)'!AA$6:AA$37))/(MAX('07 (ind)'!AA$6:AA$37)-MIN('07 (ind)'!AA$6:AA$37))),ABS(-100+(100*(('07 (ind)'!AA27-MIN('07 (ind)'!AA$6:AA$37))/(MAX('07 (ind)'!AA$6:AA$37)-MIN('07 (ind)'!AA$6:AA$37))))))</f>
        <v>75.684163940602247</v>
      </c>
      <c r="AB28" s="75">
        <f>IF('07 (ind)'!AB$1="si",100*(('07 (ind)'!AB27-MIN('07 (ind)'!AB$6:AB$37))/(MAX('07 (ind)'!AB$6:AB$37)-MIN('07 (ind)'!AB$6:AB$37))),ABS(-100+(100*(('07 (ind)'!AB27-MIN('07 (ind)'!AB$6:AB$37))/(MAX('07 (ind)'!AB$6:AB$37)-MIN('07 (ind)'!AB$6:AB$37))))))</f>
        <v>36.775910198872374</v>
      </c>
      <c r="AC28" s="75">
        <f>IF('07 (ind)'!AC$1="si",100*(('07 (ind)'!AC27-MIN('07 (ind)'!AC$6:AC$37))/(MAX('07 (ind)'!AC$6:AC$37)-MIN('07 (ind)'!AC$6:AC$37))),ABS(-100+(100*(('07 (ind)'!AC27-MIN('07 (ind)'!AC$6:AC$37))/(MAX('07 (ind)'!AC$6:AC$37)-MIN('07 (ind)'!AC$6:AC$37))))))</f>
        <v>79.970383552059218</v>
      </c>
      <c r="AD28" s="75">
        <f>IF('07 (ind)'!AD$1="si",100*(('07 (ind)'!AD27-MIN('07 (ind)'!AD$6:AD$37))/(MAX('07 (ind)'!AD$6:AD$37)-MIN('07 (ind)'!AD$6:AD$37))),ABS(-100+(100*(('07 (ind)'!AD27-MIN('07 (ind)'!AD$6:AD$37))/(MAX('07 (ind)'!AD$6:AD$37)-MIN('07 (ind)'!AD$6:AD$37))))))</f>
        <v>84.789590910843259</v>
      </c>
      <c r="AE28" s="75">
        <f>IF('07 (ind)'!AE$1="si",100*(('07 (ind)'!AE27-MIN('07 (ind)'!AE$6:AE$37))/(MAX('07 (ind)'!AE$6:AE$37)-MIN('07 (ind)'!AE$6:AE$37))),ABS(-100+(100*(('07 (ind)'!AE27-MIN('07 (ind)'!AE$6:AE$37))/(MAX('07 (ind)'!AE$6:AE$37)-MIN('07 (ind)'!AE$6:AE$37))))))</f>
        <v>78.053834447433587</v>
      </c>
      <c r="AF28" s="75">
        <f>IF('07 (ind)'!AF$1="si",100*(('07 (ind)'!AF27-MIN('07 (ind)'!AF$6:AF$37))/(MAX('07 (ind)'!AF$6:AF$37)-MIN('07 (ind)'!AF$6:AF$37))),ABS(-100+(100*(('07 (ind)'!AF27-MIN('07 (ind)'!AF$6:AF$37))/(MAX('07 (ind)'!AF$6:AF$37)-MIN('07 (ind)'!AF$6:AF$37))))))</f>
        <v>54.223599536672815</v>
      </c>
      <c r="AG28" s="75">
        <f>IF('07 (ind)'!AG$1="si",100*(('07 (ind)'!AG27-MIN('07 (ind)'!AG$6:AG$37))/(MAX('07 (ind)'!AG$6:AG$37)-MIN('07 (ind)'!AG$6:AG$37))),ABS(-100+(100*(('07 (ind)'!AG27-MIN('07 (ind)'!AG$6:AG$37))/(MAX('07 (ind)'!AG$6:AG$37)-MIN('07 (ind)'!AG$6:AG$37))))))</f>
        <v>48.598130841121474</v>
      </c>
      <c r="AH28" s="75">
        <f>IF('07 (ind)'!AH$1="si",100*(('07 (ind)'!AH27-MIN('07 (ind)'!AH$6:AH$37))/(MAX('07 (ind)'!AH$6:AH$37)-MIN('07 (ind)'!AH$6:AH$37))),ABS(-100+(100*(('07 (ind)'!AH27-MIN('07 (ind)'!AH$6:AH$37))/(MAX('07 (ind)'!AH$6:AH$37)-MIN('07 (ind)'!AH$6:AH$37))))))</f>
        <v>70.481927710843337</v>
      </c>
      <c r="AI28" s="75">
        <f>IF('07 (ind)'!AI$1="si",100*(('07 (ind)'!AI27-MIN('07 (ind)'!AI$6:AI$37))/(MAX('07 (ind)'!AI$6:AI$37)-MIN('07 (ind)'!AI$6:AI$37))),ABS(-100+(100*(('07 (ind)'!AI27-MIN('07 (ind)'!AI$6:AI$37))/(MAX('07 (ind)'!AI$6:AI$37)-MIN('07 (ind)'!AI$6:AI$37))))))</f>
        <v>6.5722228848782915</v>
      </c>
      <c r="AJ28" s="75">
        <f>IF('07 (ind)'!AJ$1="si",100*(('07 (ind)'!AJ27-MIN('07 (ind)'!AJ$6:AJ$37))/(MAX('07 (ind)'!AJ$6:AJ$37)-MIN('07 (ind)'!AJ$6:AJ$37))),ABS(-100+(100*(('07 (ind)'!AJ27-MIN('07 (ind)'!AJ$6:AJ$37))/(MAX('07 (ind)'!AJ$6:AJ$37)-MIN('07 (ind)'!AJ$6:AJ$37))))))</f>
        <v>45.830684460499079</v>
      </c>
      <c r="AK28" s="75">
        <f>IF('07 (ind)'!AK$1="si",100*(('07 (ind)'!AK27-MIN('07 (ind)'!AK$6:AK$37))/(MAX('07 (ind)'!AK$6:AK$37)-MIN('07 (ind)'!AK$6:AK$37))),ABS(-100+(100*(('07 (ind)'!AK27-MIN('07 (ind)'!AK$6:AK$37))/(MAX('07 (ind)'!AK$6:AK$37)-MIN('07 (ind)'!AK$6:AK$37))))))</f>
        <v>9.8447809292165545</v>
      </c>
      <c r="AL28" s="75">
        <f>IF('07 (ind)'!AL$1="si",100*(('07 (ind)'!AL27-MIN('07 (ind)'!AL$6:AL$37))/(MAX('07 (ind)'!AL$6:AL$37)-MIN('07 (ind)'!AL$6:AL$37))),ABS(-100+(100*(('07 (ind)'!AL27-MIN('07 (ind)'!AL$6:AL$37))/(MAX('07 (ind)'!AL$6:AL$37)-MIN('07 (ind)'!AL$6:AL$37))))))</f>
        <v>80.339291962233773</v>
      </c>
      <c r="AM28" s="75">
        <f>IF('07 (ind)'!AM$1="si",100*(('07 (ind)'!AM27-MIN('07 (ind)'!AM$6:AM$37))/(MAX('07 (ind)'!AM$6:AM$37)-MIN('07 (ind)'!AM$6:AM$37))),ABS(-100+(100*(('07 (ind)'!AM27-MIN('07 (ind)'!AM$6:AM$37))/(MAX('07 (ind)'!AM$6:AM$37)-MIN('07 (ind)'!AM$6:AM$37))))))</f>
        <v>70.969628782131096</v>
      </c>
      <c r="AN28" s="75">
        <f>IF('07 (ind)'!AN$1="si",100*(('07 (ind)'!AN27-MIN('07 (ind)'!AN$6:AN$37))/(MAX('07 (ind)'!AN$6:AN$37)-MIN('07 (ind)'!AN$6:AN$37))),ABS(-100+(100*(('07 (ind)'!AN27-MIN('07 (ind)'!AN$6:AN$37))/(MAX('07 (ind)'!AN$6:AN$37)-MIN('07 (ind)'!AN$6:AN$37))))))</f>
        <v>53.240858216155637</v>
      </c>
      <c r="AO28" s="75">
        <f>IF('07 (ind)'!AO$1="si",100*(('07 (ind)'!AO27-MIN('07 (ind)'!AO$6:AO$37))/(MAX('07 (ind)'!AO$6:AO$37)-MIN('07 (ind)'!AO$6:AO$37))),ABS(-100+(100*(('07 (ind)'!AO27-MIN('07 (ind)'!AO$6:AO$37))/(MAX('07 (ind)'!AO$6:AO$37)-MIN('07 (ind)'!AO$6:AO$37))))))</f>
        <v>94.949250447718697</v>
      </c>
      <c r="AP28" s="75">
        <f>IF('07 (ind)'!AP$1="si",100*(('07 (ind)'!AP27-MIN('07 (ind)'!AP$6:AP$37))/(MAX('07 (ind)'!AP$6:AP$37)-MIN('07 (ind)'!AP$6:AP$37))),ABS(-100+(100*(('07 (ind)'!AP27-MIN('07 (ind)'!AP$6:AP$37))/(MAX('07 (ind)'!AP$6:AP$37)-MIN('07 (ind)'!AP$6:AP$37))))))</f>
        <v>71.239356669820239</v>
      </c>
      <c r="AQ28" s="75">
        <f>IF('07 (ind)'!AQ$1="si",100*(('07 (ind)'!AQ27-MIN('07 (ind)'!AQ$6:AQ$37))/(MAX('07 (ind)'!AQ$6:AQ$37)-MIN('07 (ind)'!AQ$6:AQ$37))),ABS(-100+(100*(('07 (ind)'!AQ27-MIN('07 (ind)'!AQ$6:AQ$37))/(MAX('07 (ind)'!AQ$6:AQ$37)-MIN('07 (ind)'!AQ$6:AQ$37))))))</f>
        <v>15.665193802433924</v>
      </c>
      <c r="AR28" s="75">
        <f>IF('07 (ind)'!AR$1="si",100*(('07 (ind)'!AR27-MIN('07 (ind)'!AR$6:AR$37))/(MAX('07 (ind)'!AR$6:AR$37)-MIN('07 (ind)'!AR$6:AR$37))),ABS(-100+(100*(('07 (ind)'!AR27-MIN('07 (ind)'!AR$6:AR$37))/(MAX('07 (ind)'!AR$6:AR$37)-MIN('07 (ind)'!AR$6:AR$37))))))</f>
        <v>28.902637719444762</v>
      </c>
      <c r="AS28" s="75">
        <f>IF('07 (ind)'!AS$1="si",100*(('07 (ind)'!AS27-MIN('07 (ind)'!AS$6:AS$37))/(MAX('07 (ind)'!AS$6:AS$37)-MIN('07 (ind)'!AS$6:AS$37))),ABS(-100+(100*(('07 (ind)'!AS27-MIN('07 (ind)'!AS$6:AS$37))/(MAX('07 (ind)'!AS$6:AS$37)-MIN('07 (ind)'!AS$6:AS$37))))))</f>
        <v>41.724137931034491</v>
      </c>
      <c r="AT28" s="75">
        <f>IF('07 (ind)'!AT$1="si",100*(('07 (ind)'!AT27-MIN('07 (ind)'!AT$6:AT$37))/(MAX('07 (ind)'!AT$6:AT$37)-MIN('07 (ind)'!AT$6:AT$37))),ABS(-100+(100*(('07 (ind)'!AT27-MIN('07 (ind)'!AT$6:AT$37))/(MAX('07 (ind)'!AT$6:AT$37)-MIN('07 (ind)'!AT$6:AT$37))))))</f>
        <v>0</v>
      </c>
      <c r="AU28" s="75">
        <f>IF('07 (ind)'!AU$1="si",100*(('07 (ind)'!AU27-MIN('07 (ind)'!AU$6:AU$37))/(MAX('07 (ind)'!AU$6:AU$37)-MIN('07 (ind)'!AU$6:AU$37))),ABS(-100+(100*(('07 (ind)'!AU27-MIN('07 (ind)'!AU$6:AU$37))/(MAX('07 (ind)'!AU$6:AU$37)-MIN('07 (ind)'!AU$6:AU$37))))))</f>
        <v>57.785467128027669</v>
      </c>
      <c r="AV28" s="75">
        <f>IF('07 (ind)'!AV$1="si",100*(('07 (ind)'!AV27-MIN('07 (ind)'!AV$6:AV$37))/(MAX('07 (ind)'!AV$6:AV$37)-MIN('07 (ind)'!AV$6:AV$37))),ABS(-100+(100*(('07 (ind)'!AV27-MIN('07 (ind)'!AV$6:AV$37))/(MAX('07 (ind)'!AV$6:AV$37)-MIN('07 (ind)'!AV$6:AV$37))))))</f>
        <v>85.268630849220102</v>
      </c>
      <c r="AW28" s="75">
        <f>IF('07 (ind)'!AW$1="si",100*(('07 (ind)'!AW27-MIN('07 (ind)'!AW$6:AW$37))/(MAX('07 (ind)'!AW$6:AW$37)-MIN('07 (ind)'!AW$6:AW$37))),ABS(-100+(100*(('07 (ind)'!AW27-MIN('07 (ind)'!AW$6:AW$37))/(MAX('07 (ind)'!AW$6:AW$37)-MIN('07 (ind)'!AW$6:AW$37))))))</f>
        <v>50.916844349680176</v>
      </c>
      <c r="AX28" s="75">
        <f>IF('07 (ind)'!AX$1="si",100*(('07 (ind)'!AX27-MIN('07 (ind)'!AX$6:AX$37))/(MAX('07 (ind)'!AX$6:AX$37)-MIN('07 (ind)'!AX$6:AX$37))),ABS(-100+(100*(('07 (ind)'!AX27-MIN('07 (ind)'!AX$6:AX$37))/(MAX('07 (ind)'!AX$6:AX$37)-MIN('07 (ind)'!AX$6:AX$37))))))</f>
        <v>16.513721047664827</v>
      </c>
      <c r="AY28" s="75">
        <f>IF('07 (ind)'!AY$1="si",100*(('07 (ind)'!AY27-MIN('07 (ind)'!AY$6:AY$37))/(MAX('07 (ind)'!AY$6:AY$37)-MIN('07 (ind)'!AY$6:AY$37))),ABS(-100+(100*(('07 (ind)'!AY27-MIN('07 (ind)'!AY$6:AY$37))/(MAX('07 (ind)'!AY$6:AY$37)-MIN('07 (ind)'!AY$6:AY$37))))))</f>
        <v>46.384395813510984</v>
      </c>
      <c r="AZ28" s="75">
        <f>IF('07 (ind)'!AZ$1="si",100*(('07 (ind)'!AZ27-MIN('07 (ind)'!AZ$6:AZ$37))/(MAX('07 (ind)'!AZ$6:AZ$37)-MIN('07 (ind)'!AZ$6:AZ$37))),ABS(-100+(100*(('07 (ind)'!AZ27-MIN('07 (ind)'!AZ$6:AZ$37))/(MAX('07 (ind)'!AZ$6:AZ$37)-MIN('07 (ind)'!AZ$6:AZ$37))))))</f>
        <v>62.27075226080796</v>
      </c>
      <c r="BA28" s="75">
        <f>IF('07 (ind)'!BA$1="si",100*(('07 (ind)'!BA27-MIN('07 (ind)'!BA$6:BA$37))/(MAX('07 (ind)'!BA$6:BA$37)-MIN('07 (ind)'!BA$6:BA$37))),ABS(-100+(100*(('07 (ind)'!BA27-MIN('07 (ind)'!BA$6:BA$37))/(MAX('07 (ind)'!BA$6:BA$37)-MIN('07 (ind)'!BA$6:BA$37))))))</f>
        <v>13.459481251167688</v>
      </c>
      <c r="BB28" s="75">
        <f>IF('07 (ind)'!BB$1="si",100*(('07 (ind)'!BB27-MIN('07 (ind)'!BB$6:BB$37))/(MAX('07 (ind)'!BB$6:BB$37)-MIN('07 (ind)'!BB$6:BB$37))),ABS(-100+(100*(('07 (ind)'!BB27-MIN('07 (ind)'!BB$6:BB$37))/(MAX('07 (ind)'!BB$6:BB$37)-MIN('07 (ind)'!BB$6:BB$37))))))</f>
        <v>42.512605874333886</v>
      </c>
      <c r="BC28" s="75">
        <f>IF('07 (ind)'!BC$1="si",100*(('07 (ind)'!BC27-MIN('07 (ind)'!BC$6:BC$37))/(MAX('07 (ind)'!BC$6:BC$37)-MIN('07 (ind)'!BC$6:BC$37))),ABS(-100+(100*(('07 (ind)'!BC27-MIN('07 (ind)'!BC$6:BC$37))/(MAX('07 (ind)'!BC$6:BC$37)-MIN('07 (ind)'!BC$6:BC$37))))))</f>
        <v>10.011717192064246</v>
      </c>
      <c r="BD28" s="75">
        <f>IF('07 (ind)'!BD$1="si",100*(('07 (ind)'!BD27-MIN('07 (ind)'!BD$6:BD$37))/(MAX('07 (ind)'!BD$6:BD$37)-MIN('07 (ind)'!BD$6:BD$37))),ABS(-100+(100*(('07 (ind)'!BD27-MIN('07 (ind)'!BD$6:BD$37))/(MAX('07 (ind)'!BD$6:BD$37)-MIN('07 (ind)'!BD$6:BD$37))))))</f>
        <v>81.632792282586252</v>
      </c>
      <c r="BE28" s="75">
        <f>IF('07 (ind)'!BE$1="si",100*(('07 (ind)'!BE27-MIN('07 (ind)'!BE$6:BE$37))/(MAX('07 (ind)'!BE$6:BE$37)-MIN('07 (ind)'!BE$6:BE$37))),ABS(-100+(100*(('07 (ind)'!BE27-MIN('07 (ind)'!BE$6:BE$37))/(MAX('07 (ind)'!BE$6:BE$37)-MIN('07 (ind)'!BE$6:BE$37))))))</f>
        <v>89.761570827489493</v>
      </c>
      <c r="BF28" s="75">
        <f>IF('07 (ind)'!BF$1="si",100*(('07 (ind)'!BF27-MIN('07 (ind)'!BF$6:BF$37))/(MAX('07 (ind)'!BF$6:BF$37)-MIN('07 (ind)'!BF$6:BF$37))),ABS(-100+(100*(('07 (ind)'!BF27-MIN('07 (ind)'!BF$6:BF$37))/(MAX('07 (ind)'!BF$6:BF$37)-MIN('07 (ind)'!BF$6:BF$37))))))</f>
        <v>48.758828958305998</v>
      </c>
      <c r="BG28" s="75">
        <f>IF('07 (ind)'!BG$1="si",100*(('07 (ind)'!BG27-MIN('07 (ind)'!BG$6:BG$37))/(MAX('07 (ind)'!BG$6:BG$37)-MIN('07 (ind)'!BG$6:BG$37))),ABS(-100+(100*(('07 (ind)'!BG27-MIN('07 (ind)'!BG$6:BG$37))/(MAX('07 (ind)'!BG$6:BG$37)-MIN('07 (ind)'!BG$6:BG$37))))))</f>
        <v>25.367107067524813</v>
      </c>
      <c r="BH28" s="75">
        <f>IF('07 (ind)'!BH$1="si",100*(('07 (ind)'!BH27-MIN('07 (ind)'!BH$6:BH$37))/(MAX('07 (ind)'!BH$6:BH$37)-MIN('07 (ind)'!BH$6:BH$37))),ABS(-100+(100*(('07 (ind)'!BH27-MIN('07 (ind)'!BH$6:BH$37))/(MAX('07 (ind)'!BH$6:BH$37)-MIN('07 (ind)'!BH$6:BH$37))))))</f>
        <v>16.081186422525427</v>
      </c>
      <c r="BI28" s="75">
        <f>IF('07 (ind)'!BI$1="si",100*(('07 (ind)'!BI27-MIN('07 (ind)'!BI$6:BI$37))/(MAX('07 (ind)'!BI$6:BI$37)-MIN('07 (ind)'!BI$6:BI$37))),ABS(-100+(100*(('07 (ind)'!BI27-MIN('07 (ind)'!BI$6:BI$37))/(MAX('07 (ind)'!BI$6:BI$37)-MIN('07 (ind)'!BI$6:BI$37))))))</f>
        <v>85.539048349266338</v>
      </c>
      <c r="BJ28" s="75">
        <f>IF('07 (ind)'!BJ$1="si",100*(('07 (ind)'!BJ27-MIN('07 (ind)'!BJ$6:BJ$37))/(MAX('07 (ind)'!BJ$6:BJ$37)-MIN('07 (ind)'!BJ$6:BJ$37))),ABS(-100+(100*(('07 (ind)'!BJ27-MIN('07 (ind)'!BJ$6:BJ$37))/(MAX('07 (ind)'!BJ$6:BJ$37)-MIN('07 (ind)'!BJ$6:BJ$37))))))</f>
        <v>9.1477660399943723E-4</v>
      </c>
      <c r="BK28" s="75">
        <f>IF('07 (ind)'!BK$1="si",100*(('07 (ind)'!BK27-MIN('07 (ind)'!BK$6:BK$37))/(MAX('07 (ind)'!BK$6:BK$37)-MIN('07 (ind)'!BK$6:BK$37))),ABS(-100+(100*(('07 (ind)'!BK27-MIN('07 (ind)'!BK$6:BK$37))/(MAX('07 (ind)'!BK$6:BK$37)-MIN('07 (ind)'!BK$6:BK$37))))))</f>
        <v>8.1070375861903603</v>
      </c>
      <c r="BL28" s="75">
        <f>IF('07 (ind)'!BL$1="si",100*(('07 (ind)'!BL27-MIN('07 (ind)'!BL$6:BL$37))/(MAX('07 (ind)'!BL$6:BL$37)-MIN('07 (ind)'!BL$6:BL$37))),ABS(-100+(100*(('07 (ind)'!BL27-MIN('07 (ind)'!BL$6:BL$37))/(MAX('07 (ind)'!BL$6:BL$37)-MIN('07 (ind)'!BL$6:BL$37))))))</f>
        <v>6.666666666666667</v>
      </c>
      <c r="BM28" s="75">
        <f>IF('07 (ind)'!BM$1="si",100*(('07 (ind)'!BM27-MIN('07 (ind)'!BM$6:BM$37))/(MAX('07 (ind)'!BM$6:BM$37)-MIN('07 (ind)'!BM$6:BM$37))),ABS(-100+(100*(('07 (ind)'!BM27-MIN('07 (ind)'!BM$6:BM$37))/(MAX('07 (ind)'!BM$6:BM$37)-MIN('07 (ind)'!BM$6:BM$37))))))</f>
        <v>20.663133042959732</v>
      </c>
      <c r="BN28" s="75">
        <f>IF('07 (ind)'!BN$1="si",100*(('07 (ind)'!BN27-MIN('07 (ind)'!BN$6:BN$37))/(MAX('07 (ind)'!BN$6:BN$37)-MIN('07 (ind)'!BN$6:BN$37))),ABS(-100+(100*(('07 (ind)'!BN27-MIN('07 (ind)'!BN$6:BN$37))/(MAX('07 (ind)'!BN$6:BN$37)-MIN('07 (ind)'!BN$6:BN$37))))))</f>
        <v>39.666823330680977</v>
      </c>
      <c r="BO28" s="75">
        <f>IF('07 (ind)'!BO$1="si",100*(('07 (ind)'!BO27-MIN('07 (ind)'!BO$6:BO$37))/(MAX('07 (ind)'!BO$6:BO$37)-MIN('07 (ind)'!BO$6:BO$37))),ABS(-100+(100*(('07 (ind)'!BO27-MIN('07 (ind)'!BO$6:BO$37))/(MAX('07 (ind)'!BO$6:BO$37)-MIN('07 (ind)'!BO$6:BO$37))))))</f>
        <v>28.738035719346616</v>
      </c>
      <c r="BP28" s="75">
        <f>IF('07 (ind)'!BP$1="si",100*(('07 (ind)'!BP27-MIN('07 (ind)'!BP$6:BP$37))/(MAX('07 (ind)'!BP$6:BP$37)-MIN('07 (ind)'!BP$6:BP$37))),ABS(-100+(100*(('07 (ind)'!BP27-MIN('07 (ind)'!BP$6:BP$37))/(MAX('07 (ind)'!BP$6:BP$37)-MIN('07 (ind)'!BP$6:BP$37))))))</f>
        <v>20.772318226982954</v>
      </c>
      <c r="BQ28" s="75">
        <f>IF('07 (ind)'!BQ$1="si",100*(('07 (ind)'!BQ27-MIN('07 (ind)'!BQ$6:BQ$37))/(MAX('07 (ind)'!BQ$6:BQ$37)-MIN('07 (ind)'!BQ$6:BQ$37))),ABS(-100+(100*(('07 (ind)'!BQ27-MIN('07 (ind)'!BQ$6:BQ$37))/(MAX('07 (ind)'!BQ$6:BQ$37)-MIN('07 (ind)'!BQ$6:BQ$37))))))</f>
        <v>28.897328783781123</v>
      </c>
      <c r="BR28" s="75">
        <f>IF('07 (ind)'!BR$1="si",100*(('07 (ind)'!BR27-MIN('07 (ind)'!BR$6:BR$37))/(MAX('07 (ind)'!BR$6:BR$37)-MIN('07 (ind)'!BR$6:BR$37))),ABS(-100+(100*(('07 (ind)'!BR27-MIN('07 (ind)'!BR$6:BR$37))/(MAX('07 (ind)'!BP$6:BP$37)-MIN('07 (ind)'!BR$6:BR$37))))))</f>
        <v>24.133642134156798</v>
      </c>
      <c r="BS28" s="75">
        <f>IF('07 (ind)'!BS$1="si",100*(('07 (ind)'!BS27-MIN('07 (ind)'!BS$6:BS$37))/(MAX('07 (ind)'!BS$6:BS$37)-MIN('07 (ind)'!BS$6:BS$37))),ABS(-100+(100*(('07 (ind)'!BS27-MIN('07 (ind)'!BS$6:BS$37))/(MAX('07 (ind)'!BQ$6:BQ$37)-MIN('07 (ind)'!BS$6:BS$37))))))</f>
        <v>17.169703923912653</v>
      </c>
      <c r="BT28" s="75">
        <f>IF('07 (ind)'!BT$1="si",100*(('07 (ind)'!BT27-MIN('07 (ind)'!BT$6:BT$37))/(MAX('07 (ind)'!BT$6:BT$37)-MIN('07 (ind)'!BT$6:BT$37))),ABS(-100+(100*(('07 (ind)'!BT27-MIN('07 (ind)'!BT$6:BT$37))/(MAX('07 (ind)'!BR$6:BR$37)-MIN('07 (ind)'!BT$6:BT$37))))))</f>
        <v>95.44927485819953</v>
      </c>
      <c r="BU28" s="75">
        <f>IF('07 (ind)'!BU$1="si",100*(('07 (ind)'!BU27-MIN('07 (ind)'!BU$6:BU$37))/(MAX('07 (ind)'!BU$6:BU$37)-MIN('07 (ind)'!BU$6:BU$37))),ABS(-100+(100*(('07 (ind)'!BU27-MIN('07 (ind)'!BU$6:BU$37))/(MAX('07 (ind)'!BU$6:BU$37)-MIN('07 (ind)'!BU$6:BU$37))))))</f>
        <v>36.286731967943012</v>
      </c>
      <c r="BV28" s="75">
        <f>IF('07 (ind)'!BV$1="si",100*(('07 (ind)'!BV27-MIN('07 (ind)'!BV$6:BV$37))/(MAX('07 (ind)'!BV$6:BV$37)-MIN('07 (ind)'!BV$6:BV$37))),ABS(-100+(100*(('07 (ind)'!BV27-MIN('07 (ind)'!BV$6:BV$37))/(MAX('07 (ind)'!BV$6:BV$37)-MIN('07 (ind)'!BV$6:BV$37))))))</f>
        <v>48.127015628876215</v>
      </c>
      <c r="BW28" s="75">
        <f>IF('07 (ind)'!BW$1="si",100*(('07 (ind)'!BW27-MIN('07 (ind)'!BW$6:BW$37))/(MAX('07 (ind)'!BW$6:BW$37)-MIN('07 (ind)'!BW$6:BW$37))),ABS(-100+(100*(('07 (ind)'!BW27-MIN('07 (ind)'!BW$6:BW$37))/(MAX('07 (ind)'!BW$6:BW$37)-MIN('07 (ind)'!BW$6:BW$37))))))</f>
        <v>56.25410158813493</v>
      </c>
      <c r="BX28" s="75">
        <f>IF('07 (ind)'!BX$1="si",100*(('07 (ind)'!BX27-MIN('07 (ind)'!BX$6:BX$37))/(MAX('07 (ind)'!BX$6:BX$37)-MIN('07 (ind)'!BX$6:BX$37))),ABS(-100+(100*(('07 (ind)'!BX27-MIN('07 (ind)'!BX$6:BX$37))/(MAX('07 (ind)'!BX$6:BX$37)-MIN('07 (ind)'!BX$6:BX$37))))))</f>
        <v>16.078665964162724</v>
      </c>
      <c r="BY28" s="75">
        <f>IF('07 (ind)'!BY$1="si",100*(('07 (ind)'!BY27-MIN('07 (ind)'!BY$6:BY$37))/(MAX('07 (ind)'!BY$6:BY$37)-MIN('07 (ind)'!BY$6:BY$37))),ABS(-100+(100*(('07 (ind)'!BY27-MIN('07 (ind)'!BY$6:BY$37))/(MAX('07 (ind)'!BY$6:BY$37)-MIN('07 (ind)'!BY$6:BY$37))))))</f>
        <v>20.327337686307683</v>
      </c>
      <c r="BZ28" s="75">
        <f>IF('07 (ind)'!BZ$1="si",100*(('07 (ind)'!BZ27-MIN('07 (ind)'!BZ$6:BZ$37))/(MAX('07 (ind)'!BZ$6:BZ$37)-MIN('07 (ind)'!BZ$6:BZ$37))),ABS(-100+(100*(('07 (ind)'!BZ27-MIN('07 (ind)'!BZ$6:BZ$37))/(MAX('07 (ind)'!BZ$6:BZ$37)-MIN('07 (ind)'!BZ$6:BZ$37))))))</f>
        <v>91.266608340536649</v>
      </c>
      <c r="CA28" s="75">
        <f>IF('07 (ind)'!CA$1="si",100*(('07 (ind)'!CA27-MIN('07 (ind)'!CA$6:CA$37))/(MAX('07 (ind)'!CA$6:CA$37)-MIN('07 (ind)'!CA$6:CA$37))),ABS(-100+(100*(('07 (ind)'!CA27-MIN('07 (ind)'!CA$6:CA$37))/(MAX('07 (ind)'!CA$6:CA$37)-MIN('07 (ind)'!CA$6:CA$37))))))</f>
        <v>53.928686425009118</v>
      </c>
      <c r="CB28" s="75">
        <f>IF('07 (ind)'!CB$1="si",100*(('07 (ind)'!CB27-MIN('07 (ind)'!CB$6:CB$37))/(MAX('07 (ind)'!CB$6:CB$37)-MIN('07 (ind)'!CB$6:CB$37))),ABS(-100+(100*(('07 (ind)'!CB27-MIN('07 (ind)'!CB$6:CB$37))/(MAX('07 (ind)'!CB$6:CB$37)-MIN('07 (ind)'!CB$6:CB$37))))))</f>
        <v>75.159235668789819</v>
      </c>
      <c r="CC28" s="75">
        <f>IF('07 (ind)'!CC$1="si",100*(('07 (ind)'!CC27-MIN('07 (ind)'!CC$6:CC$37))/(MAX('07 (ind)'!CC$6:CC$37)-MIN('07 (ind)'!CC$6:CC$37))),ABS(-100+(100*(('07 (ind)'!CC27-MIN('07 (ind)'!CC$6:CC$37))/(MAX('07 (ind)'!CC$6:CC$37)-MIN('07 (ind)'!CC$6:CC$37))))))</f>
        <v>62.140439449167303</v>
      </c>
      <c r="CD28" s="75">
        <f>IF('07 (ind)'!CD$1="si",100*(('07 (ind)'!CD27-MIN('07 (ind)'!CD$6:CD$37))/(MAX('07 (ind)'!CD$6:CD$37)-MIN('07 (ind)'!CD$6:CD$37))),ABS(-100+(100*(('07 (ind)'!CD27-MIN('07 (ind)'!CD$6:CD$37))/(MAX('07 (ind)'!CD$6:CD$37)-MIN('07 (ind)'!CD$6:CD$37))))))</f>
        <v>0.11809535839885413</v>
      </c>
      <c r="CE28" s="75">
        <f>IF('07 (ind)'!CE$1="si",100*(('07 (ind)'!CE27-MIN('07 (ind)'!CE$6:CE$37))/(MAX('07 (ind)'!CE$6:CE$37)-MIN('07 (ind)'!CE$6:CE$37))),ABS(-100+(100*(('07 (ind)'!CE27-MIN('07 (ind)'!CE$6:CE$37))/(MAX('07 (ind)'!CE$6:CE$37)-MIN('07 (ind)'!CE$6:CE$37))))))</f>
        <v>10.412068038149357</v>
      </c>
      <c r="CF28" s="75">
        <f>IF('07 (ind)'!CF$1="si",100*(('07 (ind)'!CF27-MIN('07 (ind)'!CF$6:CF$37))/(MAX('07 (ind)'!CF$6:CF$37)-MIN('07 (ind)'!CF$6:CF$37))),ABS(-100+(100*(('07 (ind)'!CF27-MIN('07 (ind)'!CF$6:CF$37))/(MAX('07 (ind)'!CF$6:CF$37)-MIN('07 (ind)'!CF$6:CF$37))))))</f>
        <v>22.1392627910218</v>
      </c>
      <c r="CG28" s="75">
        <f>IF('07 (ind)'!CG$1="si",100*(('07 (ind)'!CG27-MIN('07 (ind)'!CG$6:CG$37))/(MAX('07 (ind)'!CG$6:CG$37)-MIN('07 (ind)'!CG$6:CG$37))),ABS(-100+(100*(('07 (ind)'!CG27-MIN('07 (ind)'!CG$6:CG$37))/(MAX('07 (ind)'!CG$6:CG$37)-MIN('07 (ind)'!CG$6:CG$37))))))</f>
        <v>10.978605287946632</v>
      </c>
      <c r="CH28" s="75">
        <f>IF('07 (ind)'!CH$1="si",100*(('07 (ind)'!CH27-MIN('07 (ind)'!CH$6:CH$37))/(MAX('07 (ind)'!CH$6:CH$37)-MIN('07 (ind)'!CH$6:CH$37))),ABS(-100+(100*(('07 (ind)'!CH27-MIN('07 (ind)'!CH$6:CH$37))/(MAX('07 (ind)'!CH$6:CH$37)-MIN('07 (ind)'!CH$6:CH$37))))))</f>
        <v>8.1441452801950014</v>
      </c>
      <c r="CI28" s="75">
        <f>IF('07 (ind)'!CI$1="si",100*(('07 (ind)'!CI27-MIN('07 (ind)'!CI$6:CI$37))/(MAX('07 (ind)'!CI$6:CI$37)-MIN('07 (ind)'!CI$6:CI$37))),ABS(-100+(100*(('07 (ind)'!CI27-MIN('07 (ind)'!CI$6:CI$37))/(MAX('07 (ind)'!CI$6:CI$37)-MIN('07 (ind)'!CI$6:CI$37))))))</f>
        <v>64.960283072816935</v>
      </c>
      <c r="CJ28" s="75">
        <f>IF('07 (ind)'!CJ$1="si",100*(('07 (ind)'!CJ27-MIN('07 (ind)'!CJ$6:CJ$37))/(MAX('07 (ind)'!CJ$6:CJ$37)-MIN('07 (ind)'!CJ$6:CJ$37))),ABS(-100+(100*(('07 (ind)'!CJ27-MIN('07 (ind)'!CJ$6:CJ$37))/(MAX('07 (ind)'!CJ$6:CJ$37)-MIN('07 (ind)'!CJ$6:CJ$37))))))</f>
        <v>91.10069885744889</v>
      </c>
      <c r="CK28" s="75">
        <f>IF('07 (ind)'!CK$1="si",100*(('07 (ind)'!CK27-MIN('07 (ind)'!CK$6:CK$37))/(MAX('07 (ind)'!CK$6:CK$37)-MIN('07 (ind)'!CK$6:CK$37))),ABS(-100+(100*(('07 (ind)'!CK27-MIN('07 (ind)'!CK$6:CK$37))/(MAX('07 (ind)'!CK$6:CK$37)-MIN('07 (ind)'!CK$6:CK$37))))))</f>
        <v>60.739193133067893</v>
      </c>
      <c r="CL28" s="75">
        <f>IF('07 (ind)'!CL$1="si",100*(('07 (ind)'!CL27-MIN('07 (ind)'!CL$6:CL$37))/(MAX('07 (ind)'!CL$6:CL$37)-MIN('07 (ind)'!CL$6:CL$37))),ABS(-100+(100*(('07 (ind)'!CL27-MIN('07 (ind)'!CL$6:CL$37))/(MAX('07 (ind)'!CL$6:CL$37)-MIN('07 (ind)'!CL$6:CL$37))))))</f>
        <v>35.669405594728609</v>
      </c>
      <c r="CM28" s="75">
        <f>IF('07 (ind)'!CM$1="si",100*(('07 (ind)'!CM27-MIN('07 (ind)'!CM$6:CM$37))/(MAX('07 (ind)'!CM$6:CM$37)-MIN('07 (ind)'!CM$6:CM$37))),ABS(-100+(100*(('07 (ind)'!CM27-MIN('07 (ind)'!CM$6:CM$37))/(MAX('07 (ind)'!CM$6:CM$37)-MIN('07 (ind)'!CM$6:CM$37))))))</f>
        <v>27.873316875298837</v>
      </c>
    </row>
    <row r="29" spans="1:91">
      <c r="A29" s="18" t="s">
        <v>227</v>
      </c>
      <c r="B29" s="87">
        <f>IF('07 (ind)'!B$1="si",100*(('07 (ind)'!B28-MIN('07 (ind)'!B$6:B$37))/(MAX('07 (ind)'!B$6:B$37)-MIN('07 (ind)'!B$6:B$37))),ABS(-100+(100*(('07 (ind)'!B28-MIN('07 (ind)'!B$6:B$37))/(MAX('07 (ind)'!B$6:B$37)-MIN('07 (ind)'!B$6:B$37))))))</f>
        <v>4.8890854106613588</v>
      </c>
      <c r="C29" s="87">
        <f>IF('07 (ind)'!C$1="si",100*(('07 (ind)'!C28-MIN('07 (ind)'!C$6:C$37))/(MAX('07 (ind)'!C$6:C$37)-MIN('07 (ind)'!C$6:C$37))),ABS(-100+(100*(('07 (ind)'!C28-MIN('07 (ind)'!C$6:C$37))/(MAX('07 (ind)'!C$6:C$37)-MIN('07 (ind)'!C$6:C$37))))))</f>
        <v>37.170913283785985</v>
      </c>
      <c r="D29" s="87">
        <f>IF('07 (ind)'!D$1="si",100*(('07 (ind)'!D28-MIN('07 (ind)'!D$6:D$37))/(MAX('07 (ind)'!D$6:D$37)-MIN('07 (ind)'!D$6:D$37))),ABS(-100+(100*(('07 (ind)'!D28-MIN('07 (ind)'!D$6:D$37))/(MAX('07 (ind)'!D$6:D$37)-MIN('07 (ind)'!D$6:D$37))))))</f>
        <v>52.426367990581461</v>
      </c>
      <c r="E29" s="87">
        <f>IF('07 (ind)'!E$1="si",100*(('07 (ind)'!E28-MIN('07 (ind)'!E$6:E$37))/(MAX('07 (ind)'!E$6:E$37)-MIN('07 (ind)'!E$6:E$37))),ABS(-100+(100*(('07 (ind)'!E28-MIN('07 (ind)'!E$6:E$37))/(MAX('07 (ind)'!E$6:E$37)-MIN('07 (ind)'!E$6:E$37))))))</f>
        <v>37.119178484208682</v>
      </c>
      <c r="F29" s="87">
        <f>IF('07 (ind)'!F$1="si",100*(('07 (ind)'!F28-MIN('07 (ind)'!F$6:F$37))/(MAX('07 (ind)'!F$6:F$37)-MIN('07 (ind)'!F$6:F$37))),ABS(-100+(100*(('07 (ind)'!F28-MIN('07 (ind)'!F$6:F$37))/(MAX('07 (ind)'!F$6:F$37)-MIN('07 (ind)'!F$6:F$37))))))</f>
        <v>34.375</v>
      </c>
      <c r="G29" s="87">
        <f>IF('07 (ind)'!G$1="si",100*(('07 (ind)'!G28-MIN('07 (ind)'!G$6:G$37))/(MAX('07 (ind)'!G$6:G$37)-MIN('07 (ind)'!G$6:G$37))),ABS(-100+(100*(('07 (ind)'!G28-MIN('07 (ind)'!G$6:G$37))/(MAX('07 (ind)'!G$6:G$37)-MIN('07 (ind)'!G$6:G$37))))))</f>
        <v>37.60000000000003</v>
      </c>
      <c r="H29" s="87">
        <f>IF('07 (ind)'!H$1="si",100*(('07 (ind)'!H28-MIN('07 (ind)'!H$6:H$37))/(MAX('07 (ind)'!H$6:H$37)-MIN('07 (ind)'!H$6:H$37))),ABS(-100+(100*(('07 (ind)'!H28-MIN('07 (ind)'!H$6:H$37))/(MAX('07 (ind)'!H$6:H$37)-MIN('07 (ind)'!H$6:H$37))))))</f>
        <v>0</v>
      </c>
      <c r="I29" s="87">
        <f>IF('07 (ind)'!I$1="si",100*(('07 (ind)'!I28-MIN('07 (ind)'!I$6:I$37))/(MAX('07 (ind)'!I$6:I$37)-MIN('07 (ind)'!I$6:I$37))),ABS(-100+(100*(('07 (ind)'!I28-MIN('07 (ind)'!I$6:I$37))/(MAX('07 (ind)'!I$6:I$37)-MIN('07 (ind)'!I$6:I$37))))))</f>
        <v>82.743988684582746</v>
      </c>
      <c r="J29" s="87">
        <f>IF('07 (ind)'!J$1="si",100*(('07 (ind)'!J28-MIN('07 (ind)'!J$6:J$37))/(MAX('07 (ind)'!J$6:J$37)-MIN('07 (ind)'!J$6:J$37))),ABS(-100+(100*(('07 (ind)'!J28-MIN('07 (ind)'!J$6:J$37))/(MAX('07 (ind)'!J$6:J$37)-MIN('07 (ind)'!J$6:J$37))))))</f>
        <v>79.683544303797476</v>
      </c>
      <c r="K29" s="87">
        <f>IF('07 (ind)'!K$1="si",100*(('07 (ind)'!K28-MIN('07 (ind)'!K$6:K$37))/(MAX('07 (ind)'!K$6:K$37)-MIN('07 (ind)'!K$6:K$37))),ABS(-100+(100*(('07 (ind)'!K28-MIN('07 (ind)'!K$6:K$37))/(MAX('07 (ind)'!K$6:K$37)-MIN('07 (ind)'!K$6:K$37))))))</f>
        <v>86.403020107089759</v>
      </c>
      <c r="L29" s="87">
        <f>IF('07 (ind)'!L$1="si",100*(('07 (ind)'!L28-MIN('07 (ind)'!L$6:L$37))/(MAX('07 (ind)'!L$6:L$37)-MIN('07 (ind)'!L$6:L$37))),ABS(-100+(100*(('07 (ind)'!L28-MIN('07 (ind)'!L$6:L$37))/(MAX('07 (ind)'!L$6:L$37)-MIN('07 (ind)'!L$6:L$37))))))</f>
        <v>65.304761329798794</v>
      </c>
      <c r="M29" s="87">
        <f>IF('07 (ind)'!M$1="si",100*(('07 (ind)'!M28-MIN('07 (ind)'!M$6:M$37))/(MAX('07 (ind)'!M$6:M$37)-MIN('07 (ind)'!M$6:M$37))),ABS(-100+(100*(('07 (ind)'!M28-MIN('07 (ind)'!M$6:M$37))/(MAX('07 (ind)'!M$6:M$37)-MIN('07 (ind)'!M$6:M$37))))))</f>
        <v>0.61300759071936528</v>
      </c>
      <c r="N29" s="87">
        <f>IF('07 (ind)'!N$1="si",100*(('07 (ind)'!N28-MIN('07 (ind)'!N$6:N$37))/(MAX('07 (ind)'!N$6:N$37)-MIN('07 (ind)'!N$6:N$37))),ABS(-100+(100*(('07 (ind)'!N28-MIN('07 (ind)'!N$6:N$37))/(MAX('07 (ind)'!N$6:N$37)-MIN('07 (ind)'!N$6:N$37))))))</f>
        <v>100</v>
      </c>
      <c r="O29" s="87">
        <f>IF('07 (ind)'!O$1="si",100*(('07 (ind)'!O28-MIN('07 (ind)'!O$6:O$37))/(MAX('07 (ind)'!O$6:O$37)-MIN('07 (ind)'!O$6:O$37))),ABS(-100+(100*(('07 (ind)'!O28-MIN('07 (ind)'!O$6:O$37))/(MAX('07 (ind)'!O$6:O$37)-MIN('07 (ind)'!O$6:O$37))))))</f>
        <v>95.384615384615387</v>
      </c>
      <c r="P29" s="87">
        <f>IF('07 (ind)'!P$1="si",100*(('07 (ind)'!P28-MIN('07 (ind)'!P$6:P$37))/(MAX('07 (ind)'!P$6:P$37)-MIN('07 (ind)'!P$6:P$37))),ABS(-100+(100*(('07 (ind)'!P28-MIN('07 (ind)'!P$6:P$37))/(MAX('07 (ind)'!P$6:P$37)-MIN('07 (ind)'!P$6:P$37))))))</f>
        <v>16.30929251556103</v>
      </c>
      <c r="Q29" s="87">
        <f>IF('07 (ind)'!Q$1="si",100*(('07 (ind)'!Q28-MIN('07 (ind)'!Q$6:Q$37))/(MAX('07 (ind)'!Q$6:Q$37)-MIN('07 (ind)'!Q$6:Q$37))),ABS(-100+(100*(('07 (ind)'!Q28-MIN('07 (ind)'!Q$6:Q$37))/(MAX('07 (ind)'!Q$6:Q$37)-MIN('07 (ind)'!Q$6:Q$37))))))</f>
        <v>3.4495060700449471</v>
      </c>
      <c r="R29" s="87">
        <f>IF('07 (ind)'!R$1="si",100*(('07 (ind)'!R28-MIN('07 (ind)'!R$6:R$37))/(MAX('07 (ind)'!R$6:R$37)-MIN('07 (ind)'!R$6:R$37))),ABS(-100+(100*(('07 (ind)'!R28-MIN('07 (ind)'!R$6:R$37))/(MAX('07 (ind)'!R$6:R$37)-MIN('07 (ind)'!R$6:R$37))))))</f>
        <v>0.34221872771404993</v>
      </c>
      <c r="S29" s="75">
        <f>ABS(ABS(('07 (ind)'!S28-((MAX('07 (ind)'!S$6:S$37)+MIN('07 (ind)'!S$6:S$37))/2))/(((MAX('07 (ind)'!S$6:S$37)+MIN('07 (ind)'!S$6:S$37))/2)-MAX('07 (ind)'!S$6:S$37))*100)-100)</f>
        <v>8.6368610341995264</v>
      </c>
      <c r="T29" s="75">
        <f>IF('07 (ind)'!T$1="si",100*(('07 (ind)'!T28-MIN('07 (ind)'!T$6:T$37))/(MAX('07 (ind)'!T$6:T$37)-MIN('07 (ind)'!T$6:T$37))),ABS(-100+(100*(('07 (ind)'!T28-MIN('07 (ind)'!T$6:T$37))/(MAX('07 (ind)'!T$6:T$37)-MIN('07 (ind)'!T$6:T$37))))))</f>
        <v>13.141155772093652</v>
      </c>
      <c r="U29" s="75">
        <f>IF('07 (ind)'!U$1="si",100*(('07 (ind)'!U28-MIN('07 (ind)'!U$6:U$37))/(MAX('07 (ind)'!U$6:U$37)-MIN('07 (ind)'!U$6:U$37))),ABS(-100+(100*(('07 (ind)'!U28-MIN('07 (ind)'!U$6:U$37))/(MAX('07 (ind)'!U$6:U$37)-MIN('07 (ind)'!U$6:U$37))))))</f>
        <v>0</v>
      </c>
      <c r="V29" s="75">
        <f>IF('07 (ind)'!V$1="si",100*(('07 (ind)'!V28-MIN('07 (ind)'!V$6:V$37))/(MAX('07 (ind)'!V$6:V$37)-MIN('07 (ind)'!V$6:V$37))),ABS(-100+(100*(('07 (ind)'!V28-MIN('07 (ind)'!V$6:V$37))/(MAX('07 (ind)'!V$6:V$37)-MIN('07 (ind)'!V$6:V$37))))))</f>
        <v>95.027624309392266</v>
      </c>
      <c r="W29" s="75">
        <f>IF('07 (ind)'!W$1="si",100*(('07 (ind)'!W28-MIN('07 (ind)'!W$6:W$37))/(MAX('07 (ind)'!W$6:W$37)-MIN('07 (ind)'!W$6:W$37))),ABS(-100+(100*(('07 (ind)'!W28-MIN('07 (ind)'!W$6:W$37))/(MAX('07 (ind)'!W$6:W$37)-MIN('07 (ind)'!W$6:W$37))))))</f>
        <v>72.809277140487325</v>
      </c>
      <c r="X29" s="75">
        <f>IF('07 (ind)'!X$1="si",100*(('07 (ind)'!X28-MIN('07 (ind)'!X$6:X$37))/(MAX('07 (ind)'!X$6:X$37)-MIN('07 (ind)'!X$6:X$37))),ABS(-100+(100*(('07 (ind)'!X28-MIN('07 (ind)'!X$6:X$37))/(MAX('07 (ind)'!X$6:X$37)-MIN('07 (ind)'!X$6:X$37))))))</f>
        <v>80.275302187257068</v>
      </c>
      <c r="Y29" s="75">
        <f>IF('07 (ind)'!Y$1="si",100*(('07 (ind)'!Y28-MIN('07 (ind)'!Y$6:Y$37))/(MAX('07 (ind)'!Y$6:Y$37)-MIN('07 (ind)'!Y$6:Y$37))),ABS(-100+(100*(('07 (ind)'!Y28-MIN('07 (ind)'!Y$6:Y$37))/(MAX('07 (ind)'!Y$6:Y$37)-MIN('07 (ind)'!Y$6:Y$37))))))</f>
        <v>78.533776035872592</v>
      </c>
      <c r="Z29" s="75">
        <f>IF('07 (ind)'!Z$1="si",100*(('07 (ind)'!Z28-MIN('07 (ind)'!Z$6:Z$37))/(MAX('07 (ind)'!Z$6:Z$37)-MIN('07 (ind)'!Z$6:Z$37))),ABS(-100+(100*(('07 (ind)'!Z28-MIN('07 (ind)'!Z$6:Z$37))/(MAX('07 (ind)'!Z$6:Z$37)-MIN('07 (ind)'!Z$6:Z$37))))))</f>
        <v>27.130707325384691</v>
      </c>
      <c r="AA29" s="75">
        <f>IF('07 (ind)'!AA$1="si",100*(('07 (ind)'!AA28-MIN('07 (ind)'!AA$6:AA$37))/(MAX('07 (ind)'!AA$6:AA$37)-MIN('07 (ind)'!AA$6:AA$37))),ABS(-100+(100*(('07 (ind)'!AA28-MIN('07 (ind)'!AA$6:AA$37))/(MAX('07 (ind)'!AA$6:AA$37)-MIN('07 (ind)'!AA$6:AA$37))))))</f>
        <v>93.095304561126412</v>
      </c>
      <c r="AB29" s="75">
        <f>IF('07 (ind)'!AB$1="si",100*(('07 (ind)'!AB28-MIN('07 (ind)'!AB$6:AB$37))/(MAX('07 (ind)'!AB$6:AB$37)-MIN('07 (ind)'!AB$6:AB$37))),ABS(-100+(100*(('07 (ind)'!AB28-MIN('07 (ind)'!AB$6:AB$37))/(MAX('07 (ind)'!AB$6:AB$37)-MIN('07 (ind)'!AB$6:AB$37))))))</f>
        <v>20.991354048120499</v>
      </c>
      <c r="AC29" s="75">
        <f>IF('07 (ind)'!AC$1="si",100*(('07 (ind)'!AC28-MIN('07 (ind)'!AC$6:AC$37))/(MAX('07 (ind)'!AC$6:AC$37)-MIN('07 (ind)'!AC$6:AC$37))),ABS(-100+(100*(('07 (ind)'!AC28-MIN('07 (ind)'!AC$6:AC$37))/(MAX('07 (ind)'!AC$6:AC$37)-MIN('07 (ind)'!AC$6:AC$37))))))</f>
        <v>94.978592452957201</v>
      </c>
      <c r="AD29" s="75">
        <f>IF('07 (ind)'!AD$1="si",100*(('07 (ind)'!AD28-MIN('07 (ind)'!AD$6:AD$37))/(MAX('07 (ind)'!AD$6:AD$37)-MIN('07 (ind)'!AD$6:AD$37))),ABS(-100+(100*(('07 (ind)'!AD28-MIN('07 (ind)'!AD$6:AD$37))/(MAX('07 (ind)'!AD$6:AD$37)-MIN('07 (ind)'!AD$6:AD$37))))))</f>
        <v>71.795440940707039</v>
      </c>
      <c r="AE29" s="75">
        <f>IF('07 (ind)'!AE$1="si",100*(('07 (ind)'!AE28-MIN('07 (ind)'!AE$6:AE$37))/(MAX('07 (ind)'!AE$6:AE$37)-MIN('07 (ind)'!AE$6:AE$37))),ABS(-100+(100*(('07 (ind)'!AE28-MIN('07 (ind)'!AE$6:AE$37))/(MAX('07 (ind)'!AE$6:AE$37)-MIN('07 (ind)'!AE$6:AE$37))))))</f>
        <v>36.335726180313365</v>
      </c>
      <c r="AF29" s="75">
        <f>IF('07 (ind)'!AF$1="si",100*(('07 (ind)'!AF28-MIN('07 (ind)'!AF$6:AF$37))/(MAX('07 (ind)'!AF$6:AF$37)-MIN('07 (ind)'!AF$6:AF$37))),ABS(-100+(100*(('07 (ind)'!AF28-MIN('07 (ind)'!AF$6:AF$37))/(MAX('07 (ind)'!AF$6:AF$37)-MIN('07 (ind)'!AF$6:AF$37))))))</f>
        <v>70.390380583726397</v>
      </c>
      <c r="AG29" s="75">
        <f>IF('07 (ind)'!AG$1="si",100*(('07 (ind)'!AG28-MIN('07 (ind)'!AG$6:AG$37))/(MAX('07 (ind)'!AG$6:AG$37)-MIN('07 (ind)'!AG$6:AG$37))),ABS(-100+(100*(('07 (ind)'!AG28-MIN('07 (ind)'!AG$6:AG$37))/(MAX('07 (ind)'!AG$6:AG$37)-MIN('07 (ind)'!AG$6:AG$37))))))</f>
        <v>72.429906542056102</v>
      </c>
      <c r="AH29" s="75">
        <f>IF('07 (ind)'!AH$1="si",100*(('07 (ind)'!AH28-MIN('07 (ind)'!AH$6:AH$37))/(MAX('07 (ind)'!AH$6:AH$37)-MIN('07 (ind)'!AH$6:AH$37))),ABS(-100+(100*(('07 (ind)'!AH28-MIN('07 (ind)'!AH$6:AH$37))/(MAX('07 (ind)'!AH$6:AH$37)-MIN('07 (ind)'!AH$6:AH$37))))))</f>
        <v>34.939759036144558</v>
      </c>
      <c r="AI29" s="75">
        <f>IF('07 (ind)'!AI$1="si",100*(('07 (ind)'!AI28-MIN('07 (ind)'!AI$6:AI$37))/(MAX('07 (ind)'!AI$6:AI$37)-MIN('07 (ind)'!AI$6:AI$37))),ABS(-100+(100*(('07 (ind)'!AI28-MIN('07 (ind)'!AI$6:AI$37))/(MAX('07 (ind)'!AI$6:AI$37)-MIN('07 (ind)'!AI$6:AI$37))))))</f>
        <v>2.2626136582590908</v>
      </c>
      <c r="AJ29" s="75">
        <f>IF('07 (ind)'!AJ$1="si",100*(('07 (ind)'!AJ28-MIN('07 (ind)'!AJ$6:AJ$37))/(MAX('07 (ind)'!AJ$6:AJ$37)-MIN('07 (ind)'!AJ$6:AJ$37))),ABS(-100+(100*(('07 (ind)'!AJ28-MIN('07 (ind)'!AJ$6:AJ$37))/(MAX('07 (ind)'!AJ$6:AJ$37)-MIN('07 (ind)'!AJ$6:AJ$37))))))</f>
        <v>29.978257555916521</v>
      </c>
      <c r="AK29" s="75">
        <f>IF('07 (ind)'!AK$1="si",100*(('07 (ind)'!AK28-MIN('07 (ind)'!AK$6:AK$37))/(MAX('07 (ind)'!AK$6:AK$37)-MIN('07 (ind)'!AK$6:AK$37))),ABS(-100+(100*(('07 (ind)'!AK28-MIN('07 (ind)'!AK$6:AK$37))/(MAX('07 (ind)'!AK$6:AK$37)-MIN('07 (ind)'!AK$6:AK$37))))))</f>
        <v>4.038100816260159</v>
      </c>
      <c r="AL29" s="75">
        <f>IF('07 (ind)'!AL$1="si",100*(('07 (ind)'!AL28-MIN('07 (ind)'!AL$6:AL$37))/(MAX('07 (ind)'!AL$6:AL$37)-MIN('07 (ind)'!AL$6:AL$37))),ABS(-100+(100*(('07 (ind)'!AL28-MIN('07 (ind)'!AL$6:AL$37))/(MAX('07 (ind)'!AL$6:AL$37)-MIN('07 (ind)'!AL$6:AL$37))))))</f>
        <v>72.545245223476982</v>
      </c>
      <c r="AM29" s="75">
        <f>IF('07 (ind)'!AM$1="si",100*(('07 (ind)'!AM28-MIN('07 (ind)'!AM$6:AM$37))/(MAX('07 (ind)'!AM$6:AM$37)-MIN('07 (ind)'!AM$6:AM$37))),ABS(-100+(100*(('07 (ind)'!AM28-MIN('07 (ind)'!AM$6:AM$37))/(MAX('07 (ind)'!AM$6:AM$37)-MIN('07 (ind)'!AM$6:AM$37))))))</f>
        <v>54.144242398567336</v>
      </c>
      <c r="AN29" s="75">
        <f>IF('07 (ind)'!AN$1="si",100*(('07 (ind)'!AN28-MIN('07 (ind)'!AN$6:AN$37))/(MAX('07 (ind)'!AN$6:AN$37)-MIN('07 (ind)'!AN$6:AN$37))),ABS(-100+(100*(('07 (ind)'!AN28-MIN('07 (ind)'!AN$6:AN$37))/(MAX('07 (ind)'!AN$6:AN$37)-MIN('07 (ind)'!AN$6:AN$37))))))</f>
        <v>69.909980748211694</v>
      </c>
      <c r="AO29" s="75">
        <f>IF('07 (ind)'!AO$1="si",100*(('07 (ind)'!AO28-MIN('07 (ind)'!AO$6:AO$37))/(MAX('07 (ind)'!AO$6:AO$37)-MIN('07 (ind)'!AO$6:AO$37))),ABS(-100+(100*(('07 (ind)'!AO28-MIN('07 (ind)'!AO$6:AO$37))/(MAX('07 (ind)'!AO$6:AO$37)-MIN('07 (ind)'!AO$6:AO$37))))))</f>
        <v>100</v>
      </c>
      <c r="AP29" s="75">
        <f>IF('07 (ind)'!AP$1="si",100*(('07 (ind)'!AP28-MIN('07 (ind)'!AP$6:AP$37))/(MAX('07 (ind)'!AP$6:AP$37)-MIN('07 (ind)'!AP$6:AP$37))),ABS(-100+(100*(('07 (ind)'!AP28-MIN('07 (ind)'!AP$6:AP$37))/(MAX('07 (ind)'!AP$6:AP$37)-MIN('07 (ind)'!AP$6:AP$37))))))</f>
        <v>51.466414380321666</v>
      </c>
      <c r="AQ29" s="75">
        <f>IF('07 (ind)'!AQ$1="si",100*(('07 (ind)'!AQ28-MIN('07 (ind)'!AQ$6:AQ$37))/(MAX('07 (ind)'!AQ$6:AQ$37)-MIN('07 (ind)'!AQ$6:AQ$37))),ABS(-100+(100*(('07 (ind)'!AQ28-MIN('07 (ind)'!AQ$6:AQ$37))/(MAX('07 (ind)'!AQ$6:AQ$37)-MIN('07 (ind)'!AQ$6:AQ$37))))))</f>
        <v>19.269669514752344</v>
      </c>
      <c r="AR29" s="75">
        <f>IF('07 (ind)'!AR$1="si",100*(('07 (ind)'!AR28-MIN('07 (ind)'!AR$6:AR$37))/(MAX('07 (ind)'!AR$6:AR$37)-MIN('07 (ind)'!AR$6:AR$37))),ABS(-100+(100*(('07 (ind)'!AR28-MIN('07 (ind)'!AR$6:AR$37))/(MAX('07 (ind)'!AR$6:AR$37)-MIN('07 (ind)'!AR$6:AR$37))))))</f>
        <v>100</v>
      </c>
      <c r="AS29" s="75">
        <f>IF('07 (ind)'!AS$1="si",100*(('07 (ind)'!AS28-MIN('07 (ind)'!AS$6:AS$37))/(MAX('07 (ind)'!AS$6:AS$37)-MIN('07 (ind)'!AS$6:AS$37))),ABS(-100+(100*(('07 (ind)'!AS28-MIN('07 (ind)'!AS$6:AS$37))/(MAX('07 (ind)'!AS$6:AS$37)-MIN('07 (ind)'!AS$6:AS$37))))))</f>
        <v>70.34482758620689</v>
      </c>
      <c r="AT29" s="75">
        <f>IF('07 (ind)'!AT$1="si",100*(('07 (ind)'!AT28-MIN('07 (ind)'!AT$6:AT$37))/(MAX('07 (ind)'!AT$6:AT$37)-MIN('07 (ind)'!AT$6:AT$37))),ABS(-100+(100*(('07 (ind)'!AT28-MIN('07 (ind)'!AT$6:AT$37))/(MAX('07 (ind)'!AT$6:AT$37)-MIN('07 (ind)'!AT$6:AT$37))))))</f>
        <v>0</v>
      </c>
      <c r="AU29" s="75">
        <f>IF('07 (ind)'!AU$1="si",100*(('07 (ind)'!AU28-MIN('07 (ind)'!AU$6:AU$37))/(MAX('07 (ind)'!AU$6:AU$37)-MIN('07 (ind)'!AU$6:AU$37))),ABS(-100+(100*(('07 (ind)'!AU28-MIN('07 (ind)'!AU$6:AU$37))/(MAX('07 (ind)'!AU$6:AU$37)-MIN('07 (ind)'!AU$6:AU$37))))))</f>
        <v>40.484429065743932</v>
      </c>
      <c r="AV29" s="75">
        <f>IF('07 (ind)'!AV$1="si",100*(('07 (ind)'!AV28-MIN('07 (ind)'!AV$6:AV$37))/(MAX('07 (ind)'!AV$6:AV$37)-MIN('07 (ind)'!AV$6:AV$37))),ABS(-100+(100*(('07 (ind)'!AV28-MIN('07 (ind)'!AV$6:AV$37))/(MAX('07 (ind)'!AV$6:AV$37)-MIN('07 (ind)'!AV$6:AV$37))))))</f>
        <v>74.870017331022524</v>
      </c>
      <c r="AW29" s="75">
        <f>IF('07 (ind)'!AW$1="si",100*(('07 (ind)'!AW28-MIN('07 (ind)'!AW$6:AW$37))/(MAX('07 (ind)'!AW$6:AW$37)-MIN('07 (ind)'!AW$6:AW$37))),ABS(-100+(100*(('07 (ind)'!AW28-MIN('07 (ind)'!AW$6:AW$37))/(MAX('07 (ind)'!AW$6:AW$37)-MIN('07 (ind)'!AW$6:AW$37))))))</f>
        <v>74.925373134328382</v>
      </c>
      <c r="AX29" s="75">
        <f>IF('07 (ind)'!AX$1="si",100*(('07 (ind)'!AX28-MIN('07 (ind)'!AX$6:AX$37))/(MAX('07 (ind)'!AX$6:AX$37)-MIN('07 (ind)'!AX$6:AX$37))),ABS(-100+(100*(('07 (ind)'!AX28-MIN('07 (ind)'!AX$6:AX$37))/(MAX('07 (ind)'!AX$6:AX$37)-MIN('07 (ind)'!AX$6:AX$37))))))</f>
        <v>8.7728684384553208</v>
      </c>
      <c r="AY29" s="75">
        <f>IF('07 (ind)'!AY$1="si",100*(('07 (ind)'!AY28-MIN('07 (ind)'!AY$6:AY$37))/(MAX('07 (ind)'!AY$6:AY$37)-MIN('07 (ind)'!AY$6:AY$37))),ABS(-100+(100*(('07 (ind)'!AY28-MIN('07 (ind)'!AY$6:AY$37))/(MAX('07 (ind)'!AY$6:AY$37)-MIN('07 (ind)'!AY$6:AY$37))))))</f>
        <v>54.234062797335945</v>
      </c>
      <c r="AZ29" s="75">
        <f>IF('07 (ind)'!AZ$1="si",100*(('07 (ind)'!AZ28-MIN('07 (ind)'!AZ$6:AZ$37))/(MAX('07 (ind)'!AZ$6:AZ$37)-MIN('07 (ind)'!AZ$6:AZ$37))),ABS(-100+(100*(('07 (ind)'!AZ28-MIN('07 (ind)'!AZ$6:AZ$37))/(MAX('07 (ind)'!AZ$6:AZ$37)-MIN('07 (ind)'!AZ$6:AZ$37))))))</f>
        <v>89.397201054616374</v>
      </c>
      <c r="BA29" s="75">
        <f>IF('07 (ind)'!BA$1="si",100*(('07 (ind)'!BA28-MIN('07 (ind)'!BA$6:BA$37))/(MAX('07 (ind)'!BA$6:BA$37)-MIN('07 (ind)'!BA$6:BA$37))),ABS(-100+(100*(('07 (ind)'!BA28-MIN('07 (ind)'!BA$6:BA$37))/(MAX('07 (ind)'!BA$6:BA$37)-MIN('07 (ind)'!BA$6:BA$37))))))</f>
        <v>26.946862020027591</v>
      </c>
      <c r="BB29" s="75">
        <f>IF('07 (ind)'!BB$1="si",100*(('07 (ind)'!BB28-MIN('07 (ind)'!BB$6:BB$37))/(MAX('07 (ind)'!BB$6:BB$37)-MIN('07 (ind)'!BB$6:BB$37))),ABS(-100+(100*(('07 (ind)'!BB28-MIN('07 (ind)'!BB$6:BB$37))/(MAX('07 (ind)'!BB$6:BB$37)-MIN('07 (ind)'!BB$6:BB$37))))))</f>
        <v>22.559936224298639</v>
      </c>
      <c r="BC29" s="75">
        <f>IF('07 (ind)'!BC$1="si",100*(('07 (ind)'!BC28-MIN('07 (ind)'!BC$6:BC$37))/(MAX('07 (ind)'!BC$6:BC$37)-MIN('07 (ind)'!BC$6:BC$37))),ABS(-100+(100*(('07 (ind)'!BC28-MIN('07 (ind)'!BC$6:BC$37))/(MAX('07 (ind)'!BC$6:BC$37)-MIN('07 (ind)'!BC$6:BC$37))))))</f>
        <v>6.5353247918806865</v>
      </c>
      <c r="BD29" s="75">
        <f>IF('07 (ind)'!BD$1="si",100*(('07 (ind)'!BD28-MIN('07 (ind)'!BD$6:BD$37))/(MAX('07 (ind)'!BD$6:BD$37)-MIN('07 (ind)'!BD$6:BD$37))),ABS(-100+(100*(('07 (ind)'!BD28-MIN('07 (ind)'!BD$6:BD$37))/(MAX('07 (ind)'!BD$6:BD$37)-MIN('07 (ind)'!BD$6:BD$37))))))</f>
        <v>66.485966648544618</v>
      </c>
      <c r="BE29" s="75">
        <f>IF('07 (ind)'!BE$1="si",100*(('07 (ind)'!BE28-MIN('07 (ind)'!BE$6:BE$37))/(MAX('07 (ind)'!BE$6:BE$37)-MIN('07 (ind)'!BE$6:BE$37))),ABS(-100+(100*(('07 (ind)'!BE28-MIN('07 (ind)'!BE$6:BE$37))/(MAX('07 (ind)'!BE$6:BE$37)-MIN('07 (ind)'!BE$6:BE$37))))))</f>
        <v>77.559607293127627</v>
      </c>
      <c r="BF29" s="75">
        <f>IF('07 (ind)'!BF$1="si",100*(('07 (ind)'!BF28-MIN('07 (ind)'!BF$6:BF$37))/(MAX('07 (ind)'!BF$6:BF$37)-MIN('07 (ind)'!BF$6:BF$37))),ABS(-100+(100*(('07 (ind)'!BF28-MIN('07 (ind)'!BF$6:BF$37))/(MAX('07 (ind)'!BF$6:BF$37)-MIN('07 (ind)'!BF$6:BF$37))))))</f>
        <v>100</v>
      </c>
      <c r="BG29" s="75">
        <f>IF('07 (ind)'!BG$1="si",100*(('07 (ind)'!BG28-MIN('07 (ind)'!BG$6:BG$37))/(MAX('07 (ind)'!BG$6:BG$37)-MIN('07 (ind)'!BG$6:BG$37))),ABS(-100+(100*(('07 (ind)'!BG28-MIN('07 (ind)'!BG$6:BG$37))/(MAX('07 (ind)'!BG$6:BG$37)-MIN('07 (ind)'!BG$6:BG$37))))))</f>
        <v>21.266160874383168</v>
      </c>
      <c r="BH29" s="75">
        <f>IF('07 (ind)'!BH$1="si",100*(('07 (ind)'!BH28-MIN('07 (ind)'!BH$6:BH$37))/(MAX('07 (ind)'!BH$6:BH$37)-MIN('07 (ind)'!BH$6:BH$37))),ABS(-100+(100*(('07 (ind)'!BH28-MIN('07 (ind)'!BH$6:BH$37))/(MAX('07 (ind)'!BH$6:BH$37)-MIN('07 (ind)'!BH$6:BH$37))))))</f>
        <v>19.661932946890236</v>
      </c>
      <c r="BI29" s="75">
        <f>IF('07 (ind)'!BI$1="si",100*(('07 (ind)'!BI28-MIN('07 (ind)'!BI$6:BI$37))/(MAX('07 (ind)'!BI$6:BI$37)-MIN('07 (ind)'!BI$6:BI$37))),ABS(-100+(100*(('07 (ind)'!BI28-MIN('07 (ind)'!BI$6:BI$37))/(MAX('07 (ind)'!BI$6:BI$37)-MIN('07 (ind)'!BI$6:BI$37))))))</f>
        <v>88.145101546379991</v>
      </c>
      <c r="BJ29" s="75">
        <f>IF('07 (ind)'!BJ$1="si",100*(('07 (ind)'!BJ28-MIN('07 (ind)'!BJ$6:BJ$37))/(MAX('07 (ind)'!BJ$6:BJ$37)-MIN('07 (ind)'!BJ$6:BJ$37))),ABS(-100+(100*(('07 (ind)'!BJ28-MIN('07 (ind)'!BJ$6:BJ$37))/(MAX('07 (ind)'!BJ$6:BJ$37)-MIN('07 (ind)'!BJ$6:BJ$37))))))</f>
        <v>19.067703466361507</v>
      </c>
      <c r="BK29" s="75">
        <f>IF('07 (ind)'!BK$1="si",100*(('07 (ind)'!BK28-MIN('07 (ind)'!BK$6:BK$37))/(MAX('07 (ind)'!BK$6:BK$37)-MIN('07 (ind)'!BK$6:BK$37))),ABS(-100+(100*(('07 (ind)'!BK28-MIN('07 (ind)'!BK$6:BK$37))/(MAX('07 (ind)'!BK$6:BK$37)-MIN('07 (ind)'!BK$6:BK$37))))))</f>
        <v>68.128815281552093</v>
      </c>
      <c r="BL29" s="75">
        <f>IF('07 (ind)'!BL$1="si",100*(('07 (ind)'!BL28-MIN('07 (ind)'!BL$6:BL$37))/(MAX('07 (ind)'!BL$6:BL$37)-MIN('07 (ind)'!BL$6:BL$37))),ABS(-100+(100*(('07 (ind)'!BL28-MIN('07 (ind)'!BL$6:BL$37))/(MAX('07 (ind)'!BL$6:BL$37)-MIN('07 (ind)'!BL$6:BL$37))))))</f>
        <v>78.333333333333329</v>
      </c>
      <c r="BM29" s="75">
        <f>IF('07 (ind)'!BM$1="si",100*(('07 (ind)'!BM28-MIN('07 (ind)'!BM$6:BM$37))/(MAX('07 (ind)'!BM$6:BM$37)-MIN('07 (ind)'!BM$6:BM$37))),ABS(-100+(100*(('07 (ind)'!BM28-MIN('07 (ind)'!BM$6:BM$37))/(MAX('07 (ind)'!BM$6:BM$37)-MIN('07 (ind)'!BM$6:BM$37))))))</f>
        <v>100</v>
      </c>
      <c r="BN29" s="75">
        <f>IF('07 (ind)'!BN$1="si",100*(('07 (ind)'!BN28-MIN('07 (ind)'!BN$6:BN$37))/(MAX('07 (ind)'!BN$6:BN$37)-MIN('07 (ind)'!BN$6:BN$37))),ABS(-100+(100*(('07 (ind)'!BN28-MIN('07 (ind)'!BN$6:BN$37))/(MAX('07 (ind)'!BN$6:BN$37)-MIN('07 (ind)'!BN$6:BN$37))))))</f>
        <v>46.737574976221829</v>
      </c>
      <c r="BO29" s="75">
        <f>IF('07 (ind)'!BO$1="si",100*(('07 (ind)'!BO28-MIN('07 (ind)'!BO$6:BO$37))/(MAX('07 (ind)'!BO$6:BO$37)-MIN('07 (ind)'!BO$6:BO$37))),ABS(-100+(100*(('07 (ind)'!BO28-MIN('07 (ind)'!BO$6:BO$37))/(MAX('07 (ind)'!BO$6:BO$37)-MIN('07 (ind)'!BO$6:BO$37))))))</f>
        <v>32.964189371132008</v>
      </c>
      <c r="BP29" s="75">
        <f>IF('07 (ind)'!BP$1="si",100*(('07 (ind)'!BP28-MIN('07 (ind)'!BP$6:BP$37))/(MAX('07 (ind)'!BP$6:BP$37)-MIN('07 (ind)'!BP$6:BP$37))),ABS(-100+(100*(('07 (ind)'!BP28-MIN('07 (ind)'!BP$6:BP$37))/(MAX('07 (ind)'!BP$6:BP$37)-MIN('07 (ind)'!BP$6:BP$37))))))</f>
        <v>29.225571943772099</v>
      </c>
      <c r="BQ29" s="75">
        <f>IF('07 (ind)'!BQ$1="si",100*(('07 (ind)'!BQ28-MIN('07 (ind)'!BQ$6:BQ$37))/(MAX('07 (ind)'!BQ$6:BQ$37)-MIN('07 (ind)'!BQ$6:BQ$37))),ABS(-100+(100*(('07 (ind)'!BQ28-MIN('07 (ind)'!BQ$6:BQ$37))/(MAX('07 (ind)'!BQ$6:BQ$37)-MIN('07 (ind)'!BQ$6:BQ$37))))))</f>
        <v>58.267640021161036</v>
      </c>
      <c r="BR29" s="75">
        <f>IF('07 (ind)'!BR$1="si",100*(('07 (ind)'!BR28-MIN('07 (ind)'!BR$6:BR$37))/(MAX('07 (ind)'!BR$6:BR$37)-MIN('07 (ind)'!BR$6:BR$37))),ABS(-100+(100*(('07 (ind)'!BR28-MIN('07 (ind)'!BR$6:BR$37))/(MAX('07 (ind)'!BP$6:BP$37)-MIN('07 (ind)'!BR$6:BR$37))))))</f>
        <v>26.458210885153399</v>
      </c>
      <c r="BS29" s="75">
        <f>IF('07 (ind)'!BS$1="si",100*(('07 (ind)'!BS28-MIN('07 (ind)'!BS$6:BS$37))/(MAX('07 (ind)'!BS$6:BS$37)-MIN('07 (ind)'!BS$6:BS$37))),ABS(-100+(100*(('07 (ind)'!BS28-MIN('07 (ind)'!BS$6:BS$37))/(MAX('07 (ind)'!BQ$6:BQ$37)-MIN('07 (ind)'!BS$6:BS$37))))))</f>
        <v>38.203161806773302</v>
      </c>
      <c r="BT29" s="75">
        <f>IF('07 (ind)'!BT$1="si",100*(('07 (ind)'!BT28-MIN('07 (ind)'!BT$6:BT$37))/(MAX('07 (ind)'!BT$6:BT$37)-MIN('07 (ind)'!BT$6:BT$37))),ABS(-100+(100*(('07 (ind)'!BT28-MIN('07 (ind)'!BT$6:BT$37))/(MAX('07 (ind)'!BR$6:BR$37)-MIN('07 (ind)'!BT$6:BT$37))))))</f>
        <v>89.783941530341835</v>
      </c>
      <c r="BU29" s="75">
        <f>IF('07 (ind)'!BU$1="si",100*(('07 (ind)'!BU28-MIN('07 (ind)'!BU$6:BU$37))/(MAX('07 (ind)'!BU$6:BU$37)-MIN('07 (ind)'!BU$6:BU$37))),ABS(-100+(100*(('07 (ind)'!BU28-MIN('07 (ind)'!BU$6:BU$37))/(MAX('07 (ind)'!BU$6:BU$37)-MIN('07 (ind)'!BU$6:BU$37))))))</f>
        <v>0</v>
      </c>
      <c r="BV29" s="75">
        <f>IF('07 (ind)'!BV$1="si",100*(('07 (ind)'!BV28-MIN('07 (ind)'!BV$6:BV$37))/(MAX('07 (ind)'!BV$6:BV$37)-MIN('07 (ind)'!BV$6:BV$37))),ABS(-100+(100*(('07 (ind)'!BV28-MIN('07 (ind)'!BV$6:BV$37))/(MAX('07 (ind)'!BV$6:BV$37)-MIN('07 (ind)'!BV$6:BV$37))))))</f>
        <v>64.400893078640536</v>
      </c>
      <c r="BW29" s="75">
        <f>IF('07 (ind)'!BW$1="si",100*(('07 (ind)'!BW28-MIN('07 (ind)'!BW$6:BW$37))/(MAX('07 (ind)'!BW$6:BW$37)-MIN('07 (ind)'!BW$6:BW$37))),ABS(-100+(100*(('07 (ind)'!BW28-MIN('07 (ind)'!BW$6:BW$37))/(MAX('07 (ind)'!BW$6:BW$37)-MIN('07 (ind)'!BW$6:BW$37))))))</f>
        <v>65.625410158813494</v>
      </c>
      <c r="BX29" s="75">
        <f>IF('07 (ind)'!BX$1="si",100*(('07 (ind)'!BX28-MIN('07 (ind)'!BX$6:BX$37))/(MAX('07 (ind)'!BX$6:BX$37)-MIN('07 (ind)'!BX$6:BX$37))),ABS(-100+(100*(('07 (ind)'!BX28-MIN('07 (ind)'!BX$6:BX$37))/(MAX('07 (ind)'!BX$6:BX$37)-MIN('07 (ind)'!BX$6:BX$37))))))</f>
        <v>48.967734897768075</v>
      </c>
      <c r="BY29" s="75">
        <f>IF('07 (ind)'!BY$1="si",100*(('07 (ind)'!BY28-MIN('07 (ind)'!BY$6:BY$37))/(MAX('07 (ind)'!BY$6:BY$37)-MIN('07 (ind)'!BY$6:BY$37))),ABS(-100+(100*(('07 (ind)'!BY28-MIN('07 (ind)'!BY$6:BY$37))/(MAX('07 (ind)'!BY$6:BY$37)-MIN('07 (ind)'!BY$6:BY$37))))))</f>
        <v>20.327337686307683</v>
      </c>
      <c r="BZ29" s="75">
        <f>IF('07 (ind)'!BZ$1="si",100*(('07 (ind)'!BZ28-MIN('07 (ind)'!BZ$6:BZ$37))/(MAX('07 (ind)'!BZ$6:BZ$37)-MIN('07 (ind)'!BZ$6:BZ$37))),ABS(-100+(100*(('07 (ind)'!BZ28-MIN('07 (ind)'!BZ$6:BZ$37))/(MAX('07 (ind)'!BZ$6:BZ$37)-MIN('07 (ind)'!BZ$6:BZ$37))))))</f>
        <v>94.254103509398718</v>
      </c>
      <c r="CA29" s="75">
        <f>IF('07 (ind)'!CA$1="si",100*(('07 (ind)'!CA28-MIN('07 (ind)'!CA$6:CA$37))/(MAX('07 (ind)'!CA$6:CA$37)-MIN('07 (ind)'!CA$6:CA$37))),ABS(-100+(100*(('07 (ind)'!CA28-MIN('07 (ind)'!CA$6:CA$37))/(MAX('07 (ind)'!CA$6:CA$37)-MIN('07 (ind)'!CA$6:CA$37))))))</f>
        <v>0</v>
      </c>
      <c r="CB29" s="75">
        <f>IF('07 (ind)'!CB$1="si",100*(('07 (ind)'!CB28-MIN('07 (ind)'!CB$6:CB$37))/(MAX('07 (ind)'!CB$6:CB$37)-MIN('07 (ind)'!CB$6:CB$37))),ABS(-100+(100*(('07 (ind)'!CB28-MIN('07 (ind)'!CB$6:CB$37))/(MAX('07 (ind)'!CB$6:CB$37)-MIN('07 (ind)'!CB$6:CB$37))))))</f>
        <v>82.802547770700642</v>
      </c>
      <c r="CC29" s="75">
        <f>IF('07 (ind)'!CC$1="si",100*(('07 (ind)'!CC28-MIN('07 (ind)'!CC$6:CC$37))/(MAX('07 (ind)'!CC$6:CC$37)-MIN('07 (ind)'!CC$6:CC$37))),ABS(-100+(100*(('07 (ind)'!CC28-MIN('07 (ind)'!CC$6:CC$37))/(MAX('07 (ind)'!CC$6:CC$37)-MIN('07 (ind)'!CC$6:CC$37))))))</f>
        <v>68.298582422660715</v>
      </c>
      <c r="CD29" s="75">
        <f>IF('07 (ind)'!CD$1="si",100*(('07 (ind)'!CD28-MIN('07 (ind)'!CD$6:CD$37))/(MAX('07 (ind)'!CD$6:CD$37)-MIN('07 (ind)'!CD$6:CD$37))),ABS(-100+(100*(('07 (ind)'!CD28-MIN('07 (ind)'!CD$6:CD$37))/(MAX('07 (ind)'!CD$6:CD$37)-MIN('07 (ind)'!CD$6:CD$37))))))</f>
        <v>100</v>
      </c>
      <c r="CE29" s="75">
        <f>IF('07 (ind)'!CE$1="si",100*(('07 (ind)'!CE28-MIN('07 (ind)'!CE$6:CE$37))/(MAX('07 (ind)'!CE$6:CE$37)-MIN('07 (ind)'!CE$6:CE$37))),ABS(-100+(100*(('07 (ind)'!CE28-MIN('07 (ind)'!CE$6:CE$37))/(MAX('07 (ind)'!CE$6:CE$37)-MIN('07 (ind)'!CE$6:CE$37))))))</f>
        <v>100</v>
      </c>
      <c r="CF29" s="75">
        <f>IF('07 (ind)'!CF$1="si",100*(('07 (ind)'!CF28-MIN('07 (ind)'!CF$6:CF$37))/(MAX('07 (ind)'!CF$6:CF$37)-MIN('07 (ind)'!CF$6:CF$37))),ABS(-100+(100*(('07 (ind)'!CF28-MIN('07 (ind)'!CF$6:CF$37))/(MAX('07 (ind)'!CF$6:CF$37)-MIN('07 (ind)'!CF$6:CF$37))))))</f>
        <v>1.2524675964168623</v>
      </c>
      <c r="CG29" s="75">
        <f>IF('07 (ind)'!CG$1="si",100*(('07 (ind)'!CG28-MIN('07 (ind)'!CG$6:CG$37))/(MAX('07 (ind)'!CG$6:CG$37)-MIN('07 (ind)'!CG$6:CG$37))),ABS(-100+(100*(('07 (ind)'!CG28-MIN('07 (ind)'!CG$6:CG$37))/(MAX('07 (ind)'!CG$6:CG$37)-MIN('07 (ind)'!CG$6:CG$37))))))</f>
        <v>56.806130052550174</v>
      </c>
      <c r="CH29" s="75">
        <f>IF('07 (ind)'!CH$1="si",100*(('07 (ind)'!CH28-MIN('07 (ind)'!CH$6:CH$37))/(MAX('07 (ind)'!CH$6:CH$37)-MIN('07 (ind)'!CH$6:CH$37))),ABS(-100+(100*(('07 (ind)'!CH28-MIN('07 (ind)'!CH$6:CH$37))/(MAX('07 (ind)'!CH$6:CH$37)-MIN('07 (ind)'!CH$6:CH$37))))))</f>
        <v>40.317045718636315</v>
      </c>
      <c r="CI29" s="75">
        <f>IF('07 (ind)'!CI$1="si",100*(('07 (ind)'!CI28-MIN('07 (ind)'!CI$6:CI$37))/(MAX('07 (ind)'!CI$6:CI$37)-MIN('07 (ind)'!CI$6:CI$37))),ABS(-100+(100*(('07 (ind)'!CI28-MIN('07 (ind)'!CI$6:CI$37))/(MAX('07 (ind)'!CI$6:CI$37)-MIN('07 (ind)'!CI$6:CI$37))))))</f>
        <v>37.87711157964678</v>
      </c>
      <c r="CJ29" s="75">
        <f>IF('07 (ind)'!CJ$1="si",100*(('07 (ind)'!CJ28-MIN('07 (ind)'!CJ$6:CJ$37))/(MAX('07 (ind)'!CJ$6:CJ$37)-MIN('07 (ind)'!CJ$6:CJ$37))),ABS(-100+(100*(('07 (ind)'!CJ28-MIN('07 (ind)'!CJ$6:CJ$37))/(MAX('07 (ind)'!CJ$6:CJ$37)-MIN('07 (ind)'!CJ$6:CJ$37))))))</f>
        <v>100</v>
      </c>
      <c r="CK29" s="75">
        <f>IF('07 (ind)'!CK$1="si",100*(('07 (ind)'!CK28-MIN('07 (ind)'!CK$6:CK$37))/(MAX('07 (ind)'!CK$6:CK$37)-MIN('07 (ind)'!CK$6:CK$37))),ABS(-100+(100*(('07 (ind)'!CK28-MIN('07 (ind)'!CK$6:CK$37))/(MAX('07 (ind)'!CK$6:CK$37)-MIN('07 (ind)'!CK$6:CK$37))))))</f>
        <v>3.3022603983484196</v>
      </c>
      <c r="CL29" s="75">
        <f>IF('07 (ind)'!CL$1="si",100*(('07 (ind)'!CL28-MIN('07 (ind)'!CL$6:CL$37))/(MAX('07 (ind)'!CL$6:CL$37)-MIN('07 (ind)'!CL$6:CL$37))),ABS(-100+(100*(('07 (ind)'!CL28-MIN('07 (ind)'!CL$6:CL$37))/(MAX('07 (ind)'!CL$6:CL$37)-MIN('07 (ind)'!CL$6:CL$37))))))</f>
        <v>14.352110484075023</v>
      </c>
      <c r="CM29" s="75">
        <f>IF('07 (ind)'!CM$1="si",100*(('07 (ind)'!CM28-MIN('07 (ind)'!CM$6:CM$37))/(MAX('07 (ind)'!CM$6:CM$37)-MIN('07 (ind)'!CM$6:CM$37))),ABS(-100+(100*(('07 (ind)'!CM28-MIN('07 (ind)'!CM$6:CM$37))/(MAX('07 (ind)'!CM$6:CM$37)-MIN('07 (ind)'!CM$6:CM$37))))))</f>
        <v>3.3550449606376107</v>
      </c>
    </row>
    <row r="30" spans="1:91">
      <c r="A30" s="18" t="s">
        <v>228</v>
      </c>
      <c r="B30" s="87">
        <f>IF('07 (ind)'!B$1="si",100*(('07 (ind)'!B29-MIN('07 (ind)'!B$6:B$37))/(MAX('07 (ind)'!B$6:B$37)-MIN('07 (ind)'!B$6:B$37))),ABS(-100+(100*(('07 (ind)'!B29-MIN('07 (ind)'!B$6:B$37))/(MAX('07 (ind)'!B$6:B$37)-MIN('07 (ind)'!B$6:B$37))))))</f>
        <v>6.5562567357743333</v>
      </c>
      <c r="C30" s="87">
        <f>IF('07 (ind)'!C$1="si",100*(('07 (ind)'!C29-MIN('07 (ind)'!C$6:C$37))/(MAX('07 (ind)'!C$6:C$37)-MIN('07 (ind)'!C$6:C$37))),ABS(-100+(100*(('07 (ind)'!C29-MIN('07 (ind)'!C$6:C$37))/(MAX('07 (ind)'!C$6:C$37)-MIN('07 (ind)'!C$6:C$37))))))</f>
        <v>37.338104249959272</v>
      </c>
      <c r="D30" s="87">
        <f>IF('07 (ind)'!D$1="si",100*(('07 (ind)'!D29-MIN('07 (ind)'!D$6:D$37))/(MAX('07 (ind)'!D$6:D$37)-MIN('07 (ind)'!D$6:D$37))),ABS(-100+(100*(('07 (ind)'!D29-MIN('07 (ind)'!D$6:D$37))/(MAX('07 (ind)'!D$6:D$37)-MIN('07 (ind)'!D$6:D$37))))))</f>
        <v>56.02623573586493</v>
      </c>
      <c r="E30" s="87">
        <f>IF('07 (ind)'!E$1="si",100*(('07 (ind)'!E29-MIN('07 (ind)'!E$6:E$37))/(MAX('07 (ind)'!E$6:E$37)-MIN('07 (ind)'!E$6:E$37))),ABS(-100+(100*(('07 (ind)'!E29-MIN('07 (ind)'!E$6:E$37))/(MAX('07 (ind)'!E$6:E$37)-MIN('07 (ind)'!E$6:E$37))))))</f>
        <v>50.89989427866989</v>
      </c>
      <c r="F30" s="87">
        <f>IF('07 (ind)'!F$1="si",100*(('07 (ind)'!F29-MIN('07 (ind)'!F$6:F$37))/(MAX('07 (ind)'!F$6:F$37)-MIN('07 (ind)'!F$6:F$37))),ABS(-100+(100*(('07 (ind)'!F29-MIN('07 (ind)'!F$6:F$37))/(MAX('07 (ind)'!F$6:F$37)-MIN('07 (ind)'!F$6:F$37))))))</f>
        <v>81.249999999999972</v>
      </c>
      <c r="G30" s="87">
        <f>IF('07 (ind)'!G$1="si",100*(('07 (ind)'!G29-MIN('07 (ind)'!G$6:G$37))/(MAX('07 (ind)'!G$6:G$37)-MIN('07 (ind)'!G$6:G$37))),ABS(-100+(100*(('07 (ind)'!G29-MIN('07 (ind)'!G$6:G$37))/(MAX('07 (ind)'!G$6:G$37)-MIN('07 (ind)'!G$6:G$37))))))</f>
        <v>61.600000000000023</v>
      </c>
      <c r="H30" s="87">
        <f>IF('07 (ind)'!H$1="si",100*(('07 (ind)'!H29-MIN('07 (ind)'!H$6:H$37))/(MAX('07 (ind)'!H$6:H$37)-MIN('07 (ind)'!H$6:H$37))),ABS(-100+(100*(('07 (ind)'!H29-MIN('07 (ind)'!H$6:H$37))/(MAX('07 (ind)'!H$6:H$37)-MIN('07 (ind)'!H$6:H$37))))))</f>
        <v>41.089108910891063</v>
      </c>
      <c r="I30" s="87">
        <f>IF('07 (ind)'!I$1="si",100*(('07 (ind)'!I29-MIN('07 (ind)'!I$6:I$37))/(MAX('07 (ind)'!I$6:I$37)-MIN('07 (ind)'!I$6:I$37))),ABS(-100+(100*(('07 (ind)'!I29-MIN('07 (ind)'!I$6:I$37))/(MAX('07 (ind)'!I$6:I$37)-MIN('07 (ind)'!I$6:I$37))))))</f>
        <v>78.783592644978782</v>
      </c>
      <c r="J30" s="87">
        <f>IF('07 (ind)'!J$1="si",100*(('07 (ind)'!J29-MIN('07 (ind)'!J$6:J$37))/(MAX('07 (ind)'!J$6:J$37)-MIN('07 (ind)'!J$6:J$37))),ABS(-100+(100*(('07 (ind)'!J29-MIN('07 (ind)'!J$6:J$37))/(MAX('07 (ind)'!J$6:J$37)-MIN('07 (ind)'!J$6:J$37))))))</f>
        <v>14.303797468354427</v>
      </c>
      <c r="K30" s="87">
        <f>IF('07 (ind)'!K$1="si",100*(('07 (ind)'!K29-MIN('07 (ind)'!K$6:K$37))/(MAX('07 (ind)'!K$6:K$37)-MIN('07 (ind)'!K$6:K$37))),ABS(-100+(100*(('07 (ind)'!K29-MIN('07 (ind)'!K$6:K$37))/(MAX('07 (ind)'!K$6:K$37)-MIN('07 (ind)'!K$6:K$37))))))</f>
        <v>30.793413787435757</v>
      </c>
      <c r="L30" s="87">
        <f>IF('07 (ind)'!L$1="si",100*(('07 (ind)'!L29-MIN('07 (ind)'!L$6:L$37))/(MAX('07 (ind)'!L$6:L$37)-MIN('07 (ind)'!L$6:L$37))),ABS(-100+(100*(('07 (ind)'!L29-MIN('07 (ind)'!L$6:L$37))/(MAX('07 (ind)'!L$6:L$37)-MIN('07 (ind)'!L$6:L$37))))))</f>
        <v>84.161480945038434</v>
      </c>
      <c r="M30" s="87">
        <f>IF('07 (ind)'!M$1="si",100*(('07 (ind)'!M29-MIN('07 (ind)'!M$6:M$37))/(MAX('07 (ind)'!M$6:M$37)-MIN('07 (ind)'!M$6:M$37))),ABS(-100+(100*(('07 (ind)'!M29-MIN('07 (ind)'!M$6:M$37))/(MAX('07 (ind)'!M$6:M$37)-MIN('07 (ind)'!M$6:M$37))))))</f>
        <v>47.61765835541398</v>
      </c>
      <c r="N30" s="87">
        <f>IF('07 (ind)'!N$1="si",100*(('07 (ind)'!N29-MIN('07 (ind)'!N$6:N$37))/(MAX('07 (ind)'!N$6:N$37)-MIN('07 (ind)'!N$6:N$37))),ABS(-100+(100*(('07 (ind)'!N29-MIN('07 (ind)'!N$6:N$37))/(MAX('07 (ind)'!N$6:N$37)-MIN('07 (ind)'!N$6:N$37))))))</f>
        <v>0</v>
      </c>
      <c r="O30" s="87">
        <f>IF('07 (ind)'!O$1="si",100*(('07 (ind)'!O29-MIN('07 (ind)'!O$6:O$37))/(MAX('07 (ind)'!O$6:O$37)-MIN('07 (ind)'!O$6:O$37))),ABS(-100+(100*(('07 (ind)'!O29-MIN('07 (ind)'!O$6:O$37))/(MAX('07 (ind)'!O$6:O$37)-MIN('07 (ind)'!O$6:O$37))))))</f>
        <v>87.692307692307693</v>
      </c>
      <c r="P30" s="87">
        <f>IF('07 (ind)'!P$1="si",100*(('07 (ind)'!P29-MIN('07 (ind)'!P$6:P$37))/(MAX('07 (ind)'!P$6:P$37)-MIN('07 (ind)'!P$6:P$37))),ABS(-100+(100*(('07 (ind)'!P29-MIN('07 (ind)'!P$6:P$37))/(MAX('07 (ind)'!P$6:P$37)-MIN('07 (ind)'!P$6:P$37))))))</f>
        <v>1.5312566144820492</v>
      </c>
      <c r="Q30" s="87">
        <f>IF('07 (ind)'!Q$1="si",100*(('07 (ind)'!Q29-MIN('07 (ind)'!Q$6:Q$37))/(MAX('07 (ind)'!Q$6:Q$37)-MIN('07 (ind)'!Q$6:Q$37))),ABS(-100+(100*(('07 (ind)'!Q29-MIN('07 (ind)'!Q$6:Q$37))/(MAX('07 (ind)'!Q$6:Q$37)-MIN('07 (ind)'!Q$6:Q$37))))))</f>
        <v>3.2401628764016714</v>
      </c>
      <c r="R30" s="87">
        <f>IF('07 (ind)'!R$1="si",100*(('07 (ind)'!R29-MIN('07 (ind)'!R$6:R$37))/(MAX('07 (ind)'!R$6:R$37)-MIN('07 (ind)'!R$6:R$37))),ABS(-100+(100*(('07 (ind)'!R29-MIN('07 (ind)'!R$6:R$37))/(MAX('07 (ind)'!R$6:R$37)-MIN('07 (ind)'!R$6:R$37))))))</f>
        <v>0.47849329654885897</v>
      </c>
      <c r="S30" s="75">
        <f>ABS(ABS(('07 (ind)'!S29-((MAX('07 (ind)'!S$6:S$37)+MIN('07 (ind)'!S$6:S$37))/2))/(((MAX('07 (ind)'!S$6:S$37)+MIN('07 (ind)'!S$6:S$37))/2)-MAX('07 (ind)'!S$6:S$37))*100)-100)</f>
        <v>59.313282432825758</v>
      </c>
      <c r="T30" s="75">
        <f>IF('07 (ind)'!T$1="si",100*(('07 (ind)'!T29-MIN('07 (ind)'!T$6:T$37))/(MAX('07 (ind)'!T$6:T$37)-MIN('07 (ind)'!T$6:T$37))),ABS(-100+(100*(('07 (ind)'!T29-MIN('07 (ind)'!T$6:T$37))/(MAX('07 (ind)'!T$6:T$37)-MIN('07 (ind)'!T$6:T$37))))))</f>
        <v>14.192549736094193</v>
      </c>
      <c r="U30" s="75">
        <f>IF('07 (ind)'!U$1="si",100*(('07 (ind)'!U29-MIN('07 (ind)'!U$6:U$37))/(MAX('07 (ind)'!U$6:U$37)-MIN('07 (ind)'!U$6:U$37))),ABS(-100+(100*(('07 (ind)'!U29-MIN('07 (ind)'!U$6:U$37))/(MAX('07 (ind)'!U$6:U$37)-MIN('07 (ind)'!U$6:U$37))))))</f>
        <v>100</v>
      </c>
      <c r="V30" s="75">
        <f>IF('07 (ind)'!V$1="si",100*(('07 (ind)'!V29-MIN('07 (ind)'!V$6:V$37))/(MAX('07 (ind)'!V$6:V$37)-MIN('07 (ind)'!V$6:V$37))),ABS(-100+(100*(('07 (ind)'!V29-MIN('07 (ind)'!V$6:V$37))/(MAX('07 (ind)'!V$6:V$37)-MIN('07 (ind)'!V$6:V$37))))))</f>
        <v>95.027624309392266</v>
      </c>
      <c r="W30" s="75">
        <f>IF('07 (ind)'!W$1="si",100*(('07 (ind)'!W29-MIN('07 (ind)'!W$6:W$37))/(MAX('07 (ind)'!W$6:W$37)-MIN('07 (ind)'!W$6:W$37))),ABS(-100+(100*(('07 (ind)'!W29-MIN('07 (ind)'!W$6:W$37))/(MAX('07 (ind)'!W$6:W$37)-MIN('07 (ind)'!W$6:W$37))))))</f>
        <v>53.351695644689279</v>
      </c>
      <c r="X30" s="75">
        <f>IF('07 (ind)'!X$1="si",100*(('07 (ind)'!X29-MIN('07 (ind)'!X$6:X$37))/(MAX('07 (ind)'!X$6:X$37)-MIN('07 (ind)'!X$6:X$37))),ABS(-100+(100*(('07 (ind)'!X29-MIN('07 (ind)'!X$6:X$37))/(MAX('07 (ind)'!X$6:X$37)-MIN('07 (ind)'!X$6:X$37))))))</f>
        <v>38.462270776776734</v>
      </c>
      <c r="Y30" s="75">
        <f>IF('07 (ind)'!Y$1="si",100*(('07 (ind)'!Y29-MIN('07 (ind)'!Y$6:Y$37))/(MAX('07 (ind)'!Y$6:Y$37)-MIN('07 (ind)'!Y$6:Y$37))),ABS(-100+(100*(('07 (ind)'!Y29-MIN('07 (ind)'!Y$6:Y$37))/(MAX('07 (ind)'!Y$6:Y$37)-MIN('07 (ind)'!Y$6:Y$37))))))</f>
        <v>52.243748823358246</v>
      </c>
      <c r="Z30" s="75">
        <f>IF('07 (ind)'!Z$1="si",100*(('07 (ind)'!Z29-MIN('07 (ind)'!Z$6:Z$37))/(MAX('07 (ind)'!Z$6:Z$37)-MIN('07 (ind)'!Z$6:Z$37))),ABS(-100+(100*(('07 (ind)'!Z29-MIN('07 (ind)'!Z$6:Z$37))/(MAX('07 (ind)'!Z$6:Z$37)-MIN('07 (ind)'!Z$6:Z$37))))))</f>
        <v>42.067635381606131</v>
      </c>
      <c r="AA30" s="75">
        <f>IF('07 (ind)'!AA$1="si",100*(('07 (ind)'!AA29-MIN('07 (ind)'!AA$6:AA$37))/(MAX('07 (ind)'!AA$6:AA$37)-MIN('07 (ind)'!AA$6:AA$37))),ABS(-100+(100*(('07 (ind)'!AA29-MIN('07 (ind)'!AA$6:AA$37))/(MAX('07 (ind)'!AA$6:AA$37)-MIN('07 (ind)'!AA$6:AA$37))))))</f>
        <v>62.561487563889514</v>
      </c>
      <c r="AB30" s="75">
        <f>IF('07 (ind)'!AB$1="si",100*(('07 (ind)'!AB29-MIN('07 (ind)'!AB$6:AB$37))/(MAX('07 (ind)'!AB$6:AB$37)-MIN('07 (ind)'!AB$6:AB$37))),ABS(-100+(100*(('07 (ind)'!AB29-MIN('07 (ind)'!AB$6:AB$37))/(MAX('07 (ind)'!AB$6:AB$37)-MIN('07 (ind)'!AB$6:AB$37))))))</f>
        <v>43.575803529088127</v>
      </c>
      <c r="AC30" s="75">
        <f>IF('07 (ind)'!AC$1="si",100*(('07 (ind)'!AC29-MIN('07 (ind)'!AC$6:AC$37))/(MAX('07 (ind)'!AC$6:AC$37)-MIN('07 (ind)'!AC$6:AC$37))),ABS(-100+(100*(('07 (ind)'!AC29-MIN('07 (ind)'!AC$6:AC$37))/(MAX('07 (ind)'!AC$6:AC$37)-MIN('07 (ind)'!AC$6:AC$37))))))</f>
        <v>67.539680449884514</v>
      </c>
      <c r="AD30" s="75">
        <f>IF('07 (ind)'!AD$1="si",100*(('07 (ind)'!AD29-MIN('07 (ind)'!AD$6:AD$37))/(MAX('07 (ind)'!AD$6:AD$37)-MIN('07 (ind)'!AD$6:AD$37))),ABS(-100+(100*(('07 (ind)'!AD29-MIN('07 (ind)'!AD$6:AD$37))/(MAX('07 (ind)'!AD$6:AD$37)-MIN('07 (ind)'!AD$6:AD$37))))))</f>
        <v>64.921243069892796</v>
      </c>
      <c r="AE30" s="75">
        <f>IF('07 (ind)'!AE$1="si",100*(('07 (ind)'!AE29-MIN('07 (ind)'!AE$6:AE$37))/(MAX('07 (ind)'!AE$6:AE$37)-MIN('07 (ind)'!AE$6:AE$37))),ABS(-100+(100*(('07 (ind)'!AE29-MIN('07 (ind)'!AE$6:AE$37))/(MAX('07 (ind)'!AE$6:AE$37)-MIN('07 (ind)'!AE$6:AE$37))))))</f>
        <v>59.245903391269984</v>
      </c>
      <c r="AF30" s="75">
        <f>IF('07 (ind)'!AF$1="si",100*(('07 (ind)'!AF29-MIN('07 (ind)'!AF$6:AF$37))/(MAX('07 (ind)'!AF$6:AF$37)-MIN('07 (ind)'!AF$6:AF$37))),ABS(-100+(100*(('07 (ind)'!AF29-MIN('07 (ind)'!AF$6:AF$37))/(MAX('07 (ind)'!AF$6:AF$37)-MIN('07 (ind)'!AF$6:AF$37))))))</f>
        <v>54.109006996436079</v>
      </c>
      <c r="AG30" s="75">
        <f>IF('07 (ind)'!AG$1="si",100*(('07 (ind)'!AG29-MIN('07 (ind)'!AG$6:AG$37))/(MAX('07 (ind)'!AG$6:AG$37)-MIN('07 (ind)'!AG$6:AG$37))),ABS(-100+(100*(('07 (ind)'!AG29-MIN('07 (ind)'!AG$6:AG$37))/(MAX('07 (ind)'!AG$6:AG$37)-MIN('07 (ind)'!AG$6:AG$37))))))</f>
        <v>64.018691588785089</v>
      </c>
      <c r="AH30" s="75">
        <f>IF('07 (ind)'!AH$1="si",100*(('07 (ind)'!AH29-MIN('07 (ind)'!AH$6:AH$37))/(MAX('07 (ind)'!AH$6:AH$37)-MIN('07 (ind)'!AH$6:AH$37))),ABS(-100+(100*(('07 (ind)'!AH29-MIN('07 (ind)'!AH$6:AH$37))/(MAX('07 (ind)'!AH$6:AH$37)-MIN('07 (ind)'!AH$6:AH$37))))))</f>
        <v>66.867469879518069</v>
      </c>
      <c r="AI30" s="75">
        <f>IF('07 (ind)'!AI$1="si",100*(('07 (ind)'!AI29-MIN('07 (ind)'!AI$6:AI$37))/(MAX('07 (ind)'!AI$6:AI$37)-MIN('07 (ind)'!AI$6:AI$37))),ABS(-100+(100*(('07 (ind)'!AI29-MIN('07 (ind)'!AI$6:AI$37))/(MAX('07 (ind)'!AI$6:AI$37)-MIN('07 (ind)'!AI$6:AI$37))))))</f>
        <v>1.9974492838726845</v>
      </c>
      <c r="AJ30" s="75">
        <f>IF('07 (ind)'!AJ$1="si",100*(('07 (ind)'!AJ29-MIN('07 (ind)'!AJ$6:AJ$37))/(MAX('07 (ind)'!AJ$6:AJ$37)-MIN('07 (ind)'!AJ$6:AJ$37))),ABS(-100+(100*(('07 (ind)'!AJ29-MIN('07 (ind)'!AJ$6:AJ$37))/(MAX('07 (ind)'!AJ$6:AJ$37)-MIN('07 (ind)'!AJ$6:AJ$37))))))</f>
        <v>28.059358483970044</v>
      </c>
      <c r="AK30" s="75">
        <f>IF('07 (ind)'!AK$1="si",100*(('07 (ind)'!AK29-MIN('07 (ind)'!AK$6:AK$37))/(MAX('07 (ind)'!AK$6:AK$37)-MIN('07 (ind)'!AK$6:AK$37))),ABS(-100+(100*(('07 (ind)'!AK29-MIN('07 (ind)'!AK$6:AK$37))/(MAX('07 (ind)'!AK$6:AK$37)-MIN('07 (ind)'!AK$6:AK$37))))))</f>
        <v>7.9478701033753225</v>
      </c>
      <c r="AL30" s="75">
        <f>IF('07 (ind)'!AL$1="si",100*(('07 (ind)'!AL29-MIN('07 (ind)'!AL$6:AL$37))/(MAX('07 (ind)'!AL$6:AL$37)-MIN('07 (ind)'!AL$6:AL$37))),ABS(-100+(100*(('07 (ind)'!AL29-MIN('07 (ind)'!AL$6:AL$37))/(MAX('07 (ind)'!AL$6:AL$37)-MIN('07 (ind)'!AL$6:AL$37))))))</f>
        <v>70.730319977091938</v>
      </c>
      <c r="AM30" s="75">
        <f>IF('07 (ind)'!AM$1="si",100*(('07 (ind)'!AM29-MIN('07 (ind)'!AM$6:AM$37))/(MAX('07 (ind)'!AM$6:AM$37)-MIN('07 (ind)'!AM$6:AM$37))),ABS(-100+(100*(('07 (ind)'!AM29-MIN('07 (ind)'!AM$6:AM$37))/(MAX('07 (ind)'!AM$6:AM$37)-MIN('07 (ind)'!AM$6:AM$37))))))</f>
        <v>58.409688154546551</v>
      </c>
      <c r="AN30" s="75">
        <f>IF('07 (ind)'!AN$1="si",100*(('07 (ind)'!AN29-MIN('07 (ind)'!AN$6:AN$37))/(MAX('07 (ind)'!AN$6:AN$37)-MIN('07 (ind)'!AN$6:AN$37))),ABS(-100+(100*(('07 (ind)'!AN29-MIN('07 (ind)'!AN$6:AN$37))/(MAX('07 (ind)'!AN$6:AN$37)-MIN('07 (ind)'!AN$6:AN$37))))))</f>
        <v>21.786536346052856</v>
      </c>
      <c r="AO30" s="75">
        <f>IF('07 (ind)'!AO$1="si",100*(('07 (ind)'!AO29-MIN('07 (ind)'!AO$6:AO$37))/(MAX('07 (ind)'!AO$6:AO$37)-MIN('07 (ind)'!AO$6:AO$37))),ABS(-100+(100*(('07 (ind)'!AO29-MIN('07 (ind)'!AO$6:AO$37))/(MAX('07 (ind)'!AO$6:AO$37)-MIN('07 (ind)'!AO$6:AO$37))))))</f>
        <v>62.998269418606142</v>
      </c>
      <c r="AP30" s="75">
        <f>IF('07 (ind)'!AP$1="si",100*(('07 (ind)'!AP29-MIN('07 (ind)'!AP$6:AP$37))/(MAX('07 (ind)'!AP$6:AP$37)-MIN('07 (ind)'!AP$6:AP$37))),ABS(-100+(100*(('07 (ind)'!AP29-MIN('07 (ind)'!AP$6:AP$37))/(MAX('07 (ind)'!AP$6:AP$37)-MIN('07 (ind)'!AP$6:AP$37))))))</f>
        <v>59.886471144749294</v>
      </c>
      <c r="AQ30" s="75">
        <f>IF('07 (ind)'!AQ$1="si",100*(('07 (ind)'!AQ29-MIN('07 (ind)'!AQ$6:AQ$37))/(MAX('07 (ind)'!AQ$6:AQ$37)-MIN('07 (ind)'!AQ$6:AQ$37))),ABS(-100+(100*(('07 (ind)'!AQ29-MIN('07 (ind)'!AQ$6:AQ$37))/(MAX('07 (ind)'!AQ$6:AQ$37)-MIN('07 (ind)'!AQ$6:AQ$37))))))</f>
        <v>7.3896759455426677</v>
      </c>
      <c r="AR30" s="75">
        <f>IF('07 (ind)'!AR$1="si",100*(('07 (ind)'!AR29-MIN('07 (ind)'!AR$6:AR$37))/(MAX('07 (ind)'!AR$6:AR$37)-MIN('07 (ind)'!AR$6:AR$37))),ABS(-100+(100*(('07 (ind)'!AR29-MIN('07 (ind)'!AR$6:AR$37))/(MAX('07 (ind)'!AR$6:AR$37)-MIN('07 (ind)'!AR$6:AR$37))))))</f>
        <v>24.405317995806541</v>
      </c>
      <c r="AS30" s="75">
        <f>IF('07 (ind)'!AS$1="si",100*(('07 (ind)'!AS29-MIN('07 (ind)'!AS$6:AS$37))/(MAX('07 (ind)'!AS$6:AS$37)-MIN('07 (ind)'!AS$6:AS$37))),ABS(-100+(100*(('07 (ind)'!AS29-MIN('07 (ind)'!AS$6:AS$37))/(MAX('07 (ind)'!AS$6:AS$37)-MIN('07 (ind)'!AS$6:AS$37))))))</f>
        <v>71.379310344827587</v>
      </c>
      <c r="AT30" s="75">
        <f>IF('07 (ind)'!AT$1="si",100*(('07 (ind)'!AT29-MIN('07 (ind)'!AT$6:AT$37))/(MAX('07 (ind)'!AT$6:AT$37)-MIN('07 (ind)'!AT$6:AT$37))),ABS(-100+(100*(('07 (ind)'!AT29-MIN('07 (ind)'!AT$6:AT$37))/(MAX('07 (ind)'!AT$6:AT$37)-MIN('07 (ind)'!AT$6:AT$37))))))</f>
        <v>0</v>
      </c>
      <c r="AU30" s="75">
        <f>IF('07 (ind)'!AU$1="si",100*(('07 (ind)'!AU29-MIN('07 (ind)'!AU$6:AU$37))/(MAX('07 (ind)'!AU$6:AU$37)-MIN('07 (ind)'!AU$6:AU$37))),ABS(-100+(100*(('07 (ind)'!AU29-MIN('07 (ind)'!AU$6:AU$37))/(MAX('07 (ind)'!AU$6:AU$37)-MIN('07 (ind)'!AU$6:AU$37))))))</f>
        <v>15.224913494809684</v>
      </c>
      <c r="AV30" s="75">
        <f>IF('07 (ind)'!AV$1="si",100*(('07 (ind)'!AV29-MIN('07 (ind)'!AV$6:AV$37))/(MAX('07 (ind)'!AV$6:AV$37)-MIN('07 (ind)'!AV$6:AV$37))),ABS(-100+(100*(('07 (ind)'!AV29-MIN('07 (ind)'!AV$6:AV$37))/(MAX('07 (ind)'!AV$6:AV$37)-MIN('07 (ind)'!AV$6:AV$37))))))</f>
        <v>100</v>
      </c>
      <c r="AW30" s="75">
        <f>IF('07 (ind)'!AW$1="si",100*(('07 (ind)'!AW29-MIN('07 (ind)'!AW$6:AW$37))/(MAX('07 (ind)'!AW$6:AW$37)-MIN('07 (ind)'!AW$6:AW$37))),ABS(-100+(100*(('07 (ind)'!AW29-MIN('07 (ind)'!AW$6:AW$37))/(MAX('07 (ind)'!AW$6:AW$37)-MIN('07 (ind)'!AW$6:AW$37))))))</f>
        <v>37.82515991471216</v>
      </c>
      <c r="AX30" s="75">
        <f>IF('07 (ind)'!AX$1="si",100*(('07 (ind)'!AX29-MIN('07 (ind)'!AX$6:AX$37))/(MAX('07 (ind)'!AX$6:AX$37)-MIN('07 (ind)'!AX$6:AX$37))),ABS(-100+(100*(('07 (ind)'!AX29-MIN('07 (ind)'!AX$6:AX$37))/(MAX('07 (ind)'!AX$6:AX$37)-MIN('07 (ind)'!AX$6:AX$37))))))</f>
        <v>10.520088751227449</v>
      </c>
      <c r="AY30" s="75">
        <f>IF('07 (ind)'!AY$1="si",100*(('07 (ind)'!AY29-MIN('07 (ind)'!AY$6:AY$37))/(MAX('07 (ind)'!AY$6:AY$37)-MIN('07 (ind)'!AY$6:AY$37))),ABS(-100+(100*(('07 (ind)'!AY29-MIN('07 (ind)'!AY$6:AY$37))/(MAX('07 (ind)'!AY$6:AY$37)-MIN('07 (ind)'!AY$6:AY$37))))))</f>
        <v>45.575642245480537</v>
      </c>
      <c r="AZ30" s="75">
        <f>IF('07 (ind)'!AZ$1="si",100*(('07 (ind)'!AZ29-MIN('07 (ind)'!AZ$6:AZ$37))/(MAX('07 (ind)'!AZ$6:AZ$37)-MIN('07 (ind)'!AZ$6:AZ$37))),ABS(-100+(100*(('07 (ind)'!AZ29-MIN('07 (ind)'!AZ$6:AZ$37))/(MAX('07 (ind)'!AZ$6:AZ$37)-MIN('07 (ind)'!AZ$6:AZ$37))))))</f>
        <v>45.397920434786876</v>
      </c>
      <c r="BA30" s="75">
        <f>IF('07 (ind)'!BA$1="si",100*(('07 (ind)'!BA29-MIN('07 (ind)'!BA$6:BA$37))/(MAX('07 (ind)'!BA$6:BA$37)-MIN('07 (ind)'!BA$6:BA$37))),ABS(-100+(100*(('07 (ind)'!BA29-MIN('07 (ind)'!BA$6:BA$37))/(MAX('07 (ind)'!BA$6:BA$37)-MIN('07 (ind)'!BA$6:BA$37))))))</f>
        <v>19.379194950238759</v>
      </c>
      <c r="BB30" s="75">
        <f>IF('07 (ind)'!BB$1="si",100*(('07 (ind)'!BB29-MIN('07 (ind)'!BB$6:BB$37))/(MAX('07 (ind)'!BB$6:BB$37)-MIN('07 (ind)'!BB$6:BB$37))),ABS(-100+(100*(('07 (ind)'!BB29-MIN('07 (ind)'!BB$6:BB$37))/(MAX('07 (ind)'!BB$6:BB$37)-MIN('07 (ind)'!BB$6:BB$37))))))</f>
        <v>20.082821543107006</v>
      </c>
      <c r="BC30" s="75">
        <f>IF('07 (ind)'!BC$1="si",100*(('07 (ind)'!BC29-MIN('07 (ind)'!BC$6:BC$37))/(MAX('07 (ind)'!BC$6:BC$37)-MIN('07 (ind)'!BC$6:BC$37))),ABS(-100+(100*(('07 (ind)'!BC29-MIN('07 (ind)'!BC$6:BC$37))/(MAX('07 (ind)'!BC$6:BC$37)-MIN('07 (ind)'!BC$6:BC$37))))))</f>
        <v>14.060797583923861</v>
      </c>
      <c r="BD30" s="75">
        <f>IF('07 (ind)'!BD$1="si",100*(('07 (ind)'!BD29-MIN('07 (ind)'!BD$6:BD$37))/(MAX('07 (ind)'!BD$6:BD$37)-MIN('07 (ind)'!BD$6:BD$37))),ABS(-100+(100*(('07 (ind)'!BD29-MIN('07 (ind)'!BD$6:BD$37))/(MAX('07 (ind)'!BD$6:BD$37)-MIN('07 (ind)'!BD$6:BD$37))))))</f>
        <v>52.351395066862125</v>
      </c>
      <c r="BE30" s="75">
        <f>IF('07 (ind)'!BE$1="si",100*(('07 (ind)'!BE29-MIN('07 (ind)'!BE$6:BE$37))/(MAX('07 (ind)'!BE$6:BE$37)-MIN('07 (ind)'!BE$6:BE$37))),ABS(-100+(100*(('07 (ind)'!BE29-MIN('07 (ind)'!BE$6:BE$37))/(MAX('07 (ind)'!BE$6:BE$37)-MIN('07 (ind)'!BE$6:BE$37))))))</f>
        <v>5.0490883590462756</v>
      </c>
      <c r="BF30" s="75">
        <f>IF('07 (ind)'!BF$1="si",100*(('07 (ind)'!BF29-MIN('07 (ind)'!BF$6:BF$37))/(MAX('07 (ind)'!BF$6:BF$37)-MIN('07 (ind)'!BF$6:BF$37))),ABS(-100+(100*(('07 (ind)'!BF29-MIN('07 (ind)'!BF$6:BF$37))/(MAX('07 (ind)'!BF$6:BF$37)-MIN('07 (ind)'!BF$6:BF$37))))))</f>
        <v>23.906102661628896</v>
      </c>
      <c r="BG30" s="75">
        <f>IF('07 (ind)'!BG$1="si",100*(('07 (ind)'!BG29-MIN('07 (ind)'!BG$6:BG$37))/(MAX('07 (ind)'!BG$6:BG$37)-MIN('07 (ind)'!BG$6:BG$37))),ABS(-100+(100*(('07 (ind)'!BG29-MIN('07 (ind)'!BG$6:BG$37))/(MAX('07 (ind)'!BG$6:BG$37)-MIN('07 (ind)'!BG$6:BG$37))))))</f>
        <v>21.425623662268166</v>
      </c>
      <c r="BH30" s="75">
        <f>IF('07 (ind)'!BH$1="si",100*(('07 (ind)'!BH29-MIN('07 (ind)'!BH$6:BH$37))/(MAX('07 (ind)'!BH$6:BH$37)-MIN('07 (ind)'!BH$6:BH$37))),ABS(-100+(100*(('07 (ind)'!BH29-MIN('07 (ind)'!BH$6:BH$37))/(MAX('07 (ind)'!BH$6:BH$37)-MIN('07 (ind)'!BH$6:BH$37))))))</f>
        <v>12.866921863726406</v>
      </c>
      <c r="BI30" s="75">
        <f>IF('07 (ind)'!BI$1="si",100*(('07 (ind)'!BI29-MIN('07 (ind)'!BI$6:BI$37))/(MAX('07 (ind)'!BI$6:BI$37)-MIN('07 (ind)'!BI$6:BI$37))),ABS(-100+(100*(('07 (ind)'!BI29-MIN('07 (ind)'!BI$6:BI$37))/(MAX('07 (ind)'!BI$6:BI$37)-MIN('07 (ind)'!BI$6:BI$37))))))</f>
        <v>96.013982483124607</v>
      </c>
      <c r="BJ30" s="75">
        <f>IF('07 (ind)'!BJ$1="si",100*(('07 (ind)'!BJ29-MIN('07 (ind)'!BJ$6:BJ$37))/(MAX('07 (ind)'!BJ$6:BJ$37)-MIN('07 (ind)'!BJ$6:BJ$37))),ABS(-100+(100*(('07 (ind)'!BJ29-MIN('07 (ind)'!BJ$6:BJ$37))/(MAX('07 (ind)'!BJ$6:BJ$37)-MIN('07 (ind)'!BJ$6:BJ$37))))))</f>
        <v>3.3263610179054375E-2</v>
      </c>
      <c r="BK30" s="75">
        <f>IF('07 (ind)'!BK$1="si",100*(('07 (ind)'!BK29-MIN('07 (ind)'!BK$6:BK$37))/(MAX('07 (ind)'!BK$6:BK$37)-MIN('07 (ind)'!BK$6:BK$37))),ABS(-100+(100*(('07 (ind)'!BK29-MIN('07 (ind)'!BK$6:BK$37))/(MAX('07 (ind)'!BK$6:BK$37)-MIN('07 (ind)'!BK$6:BK$37))))))</f>
        <v>7.9955726618947027</v>
      </c>
      <c r="BL30" s="75">
        <f>IF('07 (ind)'!BL$1="si",100*(('07 (ind)'!BL29-MIN('07 (ind)'!BL$6:BL$37))/(MAX('07 (ind)'!BL$6:BL$37)-MIN('07 (ind)'!BL$6:BL$37))),ABS(-100+(100*(('07 (ind)'!BL29-MIN('07 (ind)'!BL$6:BL$37))/(MAX('07 (ind)'!BL$6:BL$37)-MIN('07 (ind)'!BL$6:BL$37))))))</f>
        <v>7.5</v>
      </c>
      <c r="BM30" s="75">
        <f>IF('07 (ind)'!BM$1="si",100*(('07 (ind)'!BM29-MIN('07 (ind)'!BM$6:BM$37))/(MAX('07 (ind)'!BM$6:BM$37)-MIN('07 (ind)'!BM$6:BM$37))),ABS(-100+(100*(('07 (ind)'!BM29-MIN('07 (ind)'!BM$6:BM$37))/(MAX('07 (ind)'!BM$6:BM$37)-MIN('07 (ind)'!BM$6:BM$37))))))</f>
        <v>7.6087290467541102</v>
      </c>
      <c r="BN30" s="75">
        <f>IF('07 (ind)'!BN$1="si",100*(('07 (ind)'!BN29-MIN('07 (ind)'!BN$6:BN$37))/(MAX('07 (ind)'!BN$6:BN$37)-MIN('07 (ind)'!BN$6:BN$37))),ABS(-100+(100*(('07 (ind)'!BN29-MIN('07 (ind)'!BN$6:BN$37))/(MAX('07 (ind)'!BN$6:BN$37)-MIN('07 (ind)'!BN$6:BN$37))))))</f>
        <v>12.275874363295273</v>
      </c>
      <c r="BO30" s="75">
        <f>IF('07 (ind)'!BO$1="si",100*(('07 (ind)'!BO29-MIN('07 (ind)'!BO$6:BO$37))/(MAX('07 (ind)'!BO$6:BO$37)-MIN('07 (ind)'!BO$6:BO$37))),ABS(-100+(100*(('07 (ind)'!BO29-MIN('07 (ind)'!BO$6:BO$37))/(MAX('07 (ind)'!BO$6:BO$37)-MIN('07 (ind)'!BO$6:BO$37))))))</f>
        <v>20.40048848371724</v>
      </c>
      <c r="BP30" s="75">
        <f>IF('07 (ind)'!BP$1="si",100*(('07 (ind)'!BP29-MIN('07 (ind)'!BP$6:BP$37))/(MAX('07 (ind)'!BP$6:BP$37)-MIN('07 (ind)'!BP$6:BP$37))),ABS(-100+(100*(('07 (ind)'!BP29-MIN('07 (ind)'!BP$6:BP$37))/(MAX('07 (ind)'!BP$6:BP$37)-MIN('07 (ind)'!BP$6:BP$37))))))</f>
        <v>11.850197639372082</v>
      </c>
      <c r="BQ30" s="75">
        <f>IF('07 (ind)'!BQ$1="si",100*(('07 (ind)'!BQ29-MIN('07 (ind)'!BQ$6:BQ$37))/(MAX('07 (ind)'!BQ$6:BQ$37)-MIN('07 (ind)'!BQ$6:BQ$37))),ABS(-100+(100*(('07 (ind)'!BQ29-MIN('07 (ind)'!BQ$6:BQ$37))/(MAX('07 (ind)'!BQ$6:BQ$37)-MIN('07 (ind)'!BQ$6:BQ$37))))))</f>
        <v>19.678213311734737</v>
      </c>
      <c r="BR30" s="75">
        <f>IF('07 (ind)'!BR$1="si",100*(('07 (ind)'!BR29-MIN('07 (ind)'!BR$6:BR$37))/(MAX('07 (ind)'!BR$6:BR$37)-MIN('07 (ind)'!BR$6:BR$37))),ABS(-100+(100*(('07 (ind)'!BR29-MIN('07 (ind)'!BR$6:BR$37))/(MAX('07 (ind)'!BP$6:BP$37)-MIN('07 (ind)'!BR$6:BR$37))))))</f>
        <v>9.1997057140521541</v>
      </c>
      <c r="BS30" s="75">
        <f>IF('07 (ind)'!BS$1="si",100*(('07 (ind)'!BS29-MIN('07 (ind)'!BS$6:BS$37))/(MAX('07 (ind)'!BS$6:BS$37)-MIN('07 (ind)'!BS$6:BS$37))),ABS(-100+(100*(('07 (ind)'!BS29-MIN('07 (ind)'!BS$6:BS$37))/(MAX('07 (ind)'!BQ$6:BQ$37)-MIN('07 (ind)'!BS$6:BS$37))))))</f>
        <v>75.401732859500868</v>
      </c>
      <c r="BT30" s="75">
        <f>IF('07 (ind)'!BT$1="si",100*(('07 (ind)'!BT29-MIN('07 (ind)'!BT$6:BT$37))/(MAX('07 (ind)'!BT$6:BT$37)-MIN('07 (ind)'!BT$6:BT$37))),ABS(-100+(100*(('07 (ind)'!BT29-MIN('07 (ind)'!BT$6:BT$37))/(MAX('07 (ind)'!BR$6:BR$37)-MIN('07 (ind)'!BT$6:BT$37))))))</f>
        <v>95.069456145116334</v>
      </c>
      <c r="BU30" s="75">
        <f>IF('07 (ind)'!BU$1="si",100*(('07 (ind)'!BU29-MIN('07 (ind)'!BU$6:BU$37))/(MAX('07 (ind)'!BU$6:BU$37)-MIN('07 (ind)'!BU$6:BU$37))),ABS(-100+(100*(('07 (ind)'!BU29-MIN('07 (ind)'!BU$6:BU$37))/(MAX('07 (ind)'!BU$6:BU$37)-MIN('07 (ind)'!BU$6:BU$37))))))</f>
        <v>59.260908281389149</v>
      </c>
      <c r="BV30" s="75">
        <f>IF('07 (ind)'!BV$1="si",100*(('07 (ind)'!BV29-MIN('07 (ind)'!BV$6:BV$37))/(MAX('07 (ind)'!BV$6:BV$37)-MIN('07 (ind)'!BV$6:BV$37))),ABS(-100+(100*(('07 (ind)'!BV29-MIN('07 (ind)'!BV$6:BV$37))/(MAX('07 (ind)'!BV$6:BV$37)-MIN('07 (ind)'!BV$6:BV$37))))))</f>
        <v>55.594145373356483</v>
      </c>
      <c r="BW30" s="75">
        <f>IF('07 (ind)'!BW$1="si",100*(('07 (ind)'!BW29-MIN('07 (ind)'!BW$6:BW$37))/(MAX('07 (ind)'!BW$6:BW$37)-MIN('07 (ind)'!BW$6:BW$37))),ABS(-100+(100*(('07 (ind)'!BW29-MIN('07 (ind)'!BW$6:BW$37))/(MAX('07 (ind)'!BW$6:BW$37)-MIN('07 (ind)'!BW$6:BW$37))))))</f>
        <v>65.625410158813494</v>
      </c>
      <c r="BX30" s="75">
        <f>IF('07 (ind)'!BX$1="si",100*(('07 (ind)'!BX29-MIN('07 (ind)'!BX$6:BX$37))/(MAX('07 (ind)'!BX$6:BX$37)-MIN('07 (ind)'!BX$6:BX$37))),ABS(-100+(100*(('07 (ind)'!BX29-MIN('07 (ind)'!BX$6:BX$37))/(MAX('07 (ind)'!BX$6:BX$37)-MIN('07 (ind)'!BX$6:BX$37))))))</f>
        <v>15.08687640965843</v>
      </c>
      <c r="BY30" s="75">
        <f>IF('07 (ind)'!BY$1="si",100*(('07 (ind)'!BY29-MIN('07 (ind)'!BY$6:BY$37))/(MAX('07 (ind)'!BY$6:BY$37)-MIN('07 (ind)'!BY$6:BY$37))),ABS(-100+(100*(('07 (ind)'!BY29-MIN('07 (ind)'!BY$6:BY$37))/(MAX('07 (ind)'!BY$6:BY$37)-MIN('07 (ind)'!BY$6:BY$37))))))</f>
        <v>7.1030067644066124</v>
      </c>
      <c r="BZ30" s="75">
        <f>IF('07 (ind)'!BZ$1="si",100*(('07 (ind)'!BZ29-MIN('07 (ind)'!BZ$6:BZ$37))/(MAX('07 (ind)'!BZ$6:BZ$37)-MIN('07 (ind)'!BZ$6:BZ$37))),ABS(-100+(100*(('07 (ind)'!BZ29-MIN('07 (ind)'!BZ$6:BZ$37))/(MAX('07 (ind)'!BZ$6:BZ$37)-MIN('07 (ind)'!BZ$6:BZ$37))))))</f>
        <v>86.936833679120667</v>
      </c>
      <c r="CA30" s="75">
        <f>IF('07 (ind)'!CA$1="si",100*(('07 (ind)'!CA29-MIN('07 (ind)'!CA$6:CA$37))/(MAX('07 (ind)'!CA$6:CA$37)-MIN('07 (ind)'!CA$6:CA$37))),ABS(-100+(100*(('07 (ind)'!CA29-MIN('07 (ind)'!CA$6:CA$37))/(MAX('07 (ind)'!CA$6:CA$37)-MIN('07 (ind)'!CA$6:CA$37))))))</f>
        <v>23.253914887808907</v>
      </c>
      <c r="CB30" s="75">
        <f>IF('07 (ind)'!CB$1="si",100*(('07 (ind)'!CB29-MIN('07 (ind)'!CB$6:CB$37))/(MAX('07 (ind)'!CB$6:CB$37)-MIN('07 (ind)'!CB$6:CB$37))),ABS(-100+(100*(('07 (ind)'!CB29-MIN('07 (ind)'!CB$6:CB$37))/(MAX('07 (ind)'!CB$6:CB$37)-MIN('07 (ind)'!CB$6:CB$37))))))</f>
        <v>76.433121019108285</v>
      </c>
      <c r="CC30" s="75">
        <f>IF('07 (ind)'!CC$1="si",100*(('07 (ind)'!CC29-MIN('07 (ind)'!CC$6:CC$37))/(MAX('07 (ind)'!CC$6:CC$37)-MIN('07 (ind)'!CC$6:CC$37))),ABS(-100+(100*(('07 (ind)'!CC29-MIN('07 (ind)'!CC$6:CC$37))/(MAX('07 (ind)'!CC$6:CC$37)-MIN('07 (ind)'!CC$6:CC$37))))))</f>
        <v>70.026942837532673</v>
      </c>
      <c r="CD30" s="75">
        <f>IF('07 (ind)'!CD$1="si",100*(('07 (ind)'!CD29-MIN('07 (ind)'!CD$6:CD$37))/(MAX('07 (ind)'!CD$6:CD$37)-MIN('07 (ind)'!CD$6:CD$37))),ABS(-100+(100*(('07 (ind)'!CD29-MIN('07 (ind)'!CD$6:CD$37))/(MAX('07 (ind)'!CD$6:CD$37)-MIN('07 (ind)'!CD$6:CD$37))))))</f>
        <v>0.19626041255803831</v>
      </c>
      <c r="CE30" s="75">
        <f>IF('07 (ind)'!CE$1="si",100*(('07 (ind)'!CE29-MIN('07 (ind)'!CE$6:CE$37))/(MAX('07 (ind)'!CE$6:CE$37)-MIN('07 (ind)'!CE$6:CE$37))),ABS(-100+(100*(('07 (ind)'!CE29-MIN('07 (ind)'!CE$6:CE$37))/(MAX('07 (ind)'!CE$6:CE$37)-MIN('07 (ind)'!CE$6:CE$37))))))</f>
        <v>10.35528197832153</v>
      </c>
      <c r="CF30" s="75">
        <f>IF('07 (ind)'!CF$1="si",100*(('07 (ind)'!CF29-MIN('07 (ind)'!CF$6:CF$37))/(MAX('07 (ind)'!CF$6:CF$37)-MIN('07 (ind)'!CF$6:CF$37))),ABS(-100+(100*(('07 (ind)'!CF29-MIN('07 (ind)'!CF$6:CF$37))/(MAX('07 (ind)'!CF$6:CF$37)-MIN('07 (ind)'!CF$6:CF$37))))))</f>
        <v>18.254608531392901</v>
      </c>
      <c r="CG30" s="75">
        <f>IF('07 (ind)'!CG$1="si",100*(('07 (ind)'!CG29-MIN('07 (ind)'!CG$6:CG$37))/(MAX('07 (ind)'!CG$6:CG$37)-MIN('07 (ind)'!CG$6:CG$37))),ABS(-100+(100*(('07 (ind)'!CG29-MIN('07 (ind)'!CG$6:CG$37))/(MAX('07 (ind)'!CG$6:CG$37)-MIN('07 (ind)'!CG$6:CG$37))))))</f>
        <v>12.457217004767905</v>
      </c>
      <c r="CH30" s="75">
        <f>IF('07 (ind)'!CH$1="si",100*(('07 (ind)'!CH29-MIN('07 (ind)'!CH$6:CH$37))/(MAX('07 (ind)'!CH$6:CH$37)-MIN('07 (ind)'!CH$6:CH$37))),ABS(-100+(100*(('07 (ind)'!CH29-MIN('07 (ind)'!CH$6:CH$37))/(MAX('07 (ind)'!CH$6:CH$37)-MIN('07 (ind)'!CH$6:CH$37))))))</f>
        <v>6.3077475651435826</v>
      </c>
      <c r="CI30" s="75">
        <f>IF('07 (ind)'!CI$1="si",100*(('07 (ind)'!CI29-MIN('07 (ind)'!CI$6:CI$37))/(MAX('07 (ind)'!CI$6:CI$37)-MIN('07 (ind)'!CI$6:CI$37))),ABS(-100+(100*(('07 (ind)'!CI29-MIN('07 (ind)'!CI$6:CI$37))/(MAX('07 (ind)'!CI$6:CI$37)-MIN('07 (ind)'!CI$6:CI$37))))))</f>
        <v>49.609577978472394</v>
      </c>
      <c r="CJ30" s="75">
        <f>IF('07 (ind)'!CJ$1="si",100*(('07 (ind)'!CJ29-MIN('07 (ind)'!CJ$6:CJ$37))/(MAX('07 (ind)'!CJ$6:CJ$37)-MIN('07 (ind)'!CJ$6:CJ$37))),ABS(-100+(100*(('07 (ind)'!CJ29-MIN('07 (ind)'!CJ$6:CJ$37))/(MAX('07 (ind)'!CJ$6:CJ$37)-MIN('07 (ind)'!CJ$6:CJ$37))))))</f>
        <v>34.172964843620747</v>
      </c>
      <c r="CK30" s="75">
        <f>IF('07 (ind)'!CK$1="si",100*(('07 (ind)'!CK29-MIN('07 (ind)'!CK$6:CK$37))/(MAX('07 (ind)'!CK$6:CK$37)-MIN('07 (ind)'!CK$6:CK$37))),ABS(-100+(100*(('07 (ind)'!CK29-MIN('07 (ind)'!CK$6:CK$37))/(MAX('07 (ind)'!CK$6:CK$37)-MIN('07 (ind)'!CK$6:CK$37))))))</f>
        <v>6.551284842851711</v>
      </c>
      <c r="CL30" s="75">
        <f>IF('07 (ind)'!CL$1="si",100*(('07 (ind)'!CL29-MIN('07 (ind)'!CL$6:CL$37))/(MAX('07 (ind)'!CL$6:CL$37)-MIN('07 (ind)'!CL$6:CL$37))),ABS(-100+(100*(('07 (ind)'!CL29-MIN('07 (ind)'!CL$6:CL$37))/(MAX('07 (ind)'!CL$6:CL$37)-MIN('07 (ind)'!CL$6:CL$37))))))</f>
        <v>16.845684118689004</v>
      </c>
      <c r="CM30" s="75">
        <f>IF('07 (ind)'!CM$1="si",100*(('07 (ind)'!CM29-MIN('07 (ind)'!CM$6:CM$37))/(MAX('07 (ind)'!CM$6:CM$37)-MIN('07 (ind)'!CM$6:CM$37))),ABS(-100+(100*(('07 (ind)'!CM29-MIN('07 (ind)'!CM$6:CM$37))/(MAX('07 (ind)'!CM$6:CM$37)-MIN('07 (ind)'!CM$6:CM$37))))))</f>
        <v>16.259056339409959</v>
      </c>
    </row>
    <row r="31" spans="1:91">
      <c r="A31" s="18" t="s">
        <v>229</v>
      </c>
      <c r="B31" s="87">
        <f>IF('07 (ind)'!B$1="si",100*(('07 (ind)'!B30-MIN('07 (ind)'!B$6:B$37))/(MAX('07 (ind)'!B$6:B$37)-MIN('07 (ind)'!B$6:B$37))),ABS(-100+(100*(('07 (ind)'!B30-MIN('07 (ind)'!B$6:B$37))/(MAX('07 (ind)'!B$6:B$37)-MIN('07 (ind)'!B$6:B$37))))))</f>
        <v>6.2442110481107562</v>
      </c>
      <c r="C31" s="87">
        <f>IF('07 (ind)'!C$1="si",100*(('07 (ind)'!C30-MIN('07 (ind)'!C$6:C$37))/(MAX('07 (ind)'!C$6:C$37)-MIN('07 (ind)'!C$6:C$37))),ABS(-100+(100*(('07 (ind)'!C30-MIN('07 (ind)'!C$6:C$37))/(MAX('07 (ind)'!C$6:C$37)-MIN('07 (ind)'!C$6:C$37))))))</f>
        <v>51.411054990871776</v>
      </c>
      <c r="D31" s="87">
        <f>IF('07 (ind)'!D$1="si",100*(('07 (ind)'!D30-MIN('07 (ind)'!D$6:D$37))/(MAX('07 (ind)'!D$6:D$37)-MIN('07 (ind)'!D$6:D$37))),ABS(-100+(100*(('07 (ind)'!D30-MIN('07 (ind)'!D$6:D$37))/(MAX('07 (ind)'!D$6:D$37)-MIN('07 (ind)'!D$6:D$37))))))</f>
        <v>81.508699171905562</v>
      </c>
      <c r="E31" s="87">
        <f>IF('07 (ind)'!E$1="si",100*(('07 (ind)'!E30-MIN('07 (ind)'!E$6:E$37))/(MAX('07 (ind)'!E$6:E$37)-MIN('07 (ind)'!E$6:E$37))),ABS(-100+(100*(('07 (ind)'!E30-MIN('07 (ind)'!E$6:E$37))/(MAX('07 (ind)'!E$6:E$37)-MIN('07 (ind)'!E$6:E$37))))))</f>
        <v>14.531244600647852</v>
      </c>
      <c r="F31" s="87">
        <f>IF('07 (ind)'!F$1="si",100*(('07 (ind)'!F30-MIN('07 (ind)'!F$6:F$37))/(MAX('07 (ind)'!F$6:F$37)-MIN('07 (ind)'!F$6:F$37))),ABS(-100+(100*(('07 (ind)'!F30-MIN('07 (ind)'!F$6:F$37))/(MAX('07 (ind)'!F$6:F$37)-MIN('07 (ind)'!F$6:F$37))))))</f>
        <v>67.361111111111072</v>
      </c>
      <c r="G31" s="87">
        <f>IF('07 (ind)'!G$1="si",100*(('07 (ind)'!G30-MIN('07 (ind)'!G$6:G$37))/(MAX('07 (ind)'!G$6:G$37)-MIN('07 (ind)'!G$6:G$37))),ABS(-100+(100*(('07 (ind)'!G30-MIN('07 (ind)'!G$6:G$37))/(MAX('07 (ind)'!G$6:G$37)-MIN('07 (ind)'!G$6:G$37))))))</f>
        <v>75.200000000000017</v>
      </c>
      <c r="H31" s="87">
        <f>IF('07 (ind)'!H$1="si",100*(('07 (ind)'!H30-MIN('07 (ind)'!H$6:H$37))/(MAX('07 (ind)'!H$6:H$37)-MIN('07 (ind)'!H$6:H$37))),ABS(-100+(100*(('07 (ind)'!H30-MIN('07 (ind)'!H$6:H$37))/(MAX('07 (ind)'!H$6:H$37)-MIN('07 (ind)'!H$6:H$37))))))</f>
        <v>46.039603960396036</v>
      </c>
      <c r="I31" s="87">
        <f>IF('07 (ind)'!I$1="si",100*(('07 (ind)'!I30-MIN('07 (ind)'!I$6:I$37))/(MAX('07 (ind)'!I$6:I$37)-MIN('07 (ind)'!I$6:I$37))),ABS(-100+(100*(('07 (ind)'!I30-MIN('07 (ind)'!I$6:I$37))/(MAX('07 (ind)'!I$6:I$37)-MIN('07 (ind)'!I$6:I$37))))))</f>
        <v>82.743988684582732</v>
      </c>
      <c r="J31" s="87">
        <f>IF('07 (ind)'!J$1="si",100*(('07 (ind)'!J30-MIN('07 (ind)'!J$6:J$37))/(MAX('07 (ind)'!J$6:J$37)-MIN('07 (ind)'!J$6:J$37))),ABS(-100+(100*(('07 (ind)'!J30-MIN('07 (ind)'!J$6:J$37))/(MAX('07 (ind)'!J$6:J$37)-MIN('07 (ind)'!J$6:J$37))))))</f>
        <v>0</v>
      </c>
      <c r="K31" s="87">
        <f>IF('07 (ind)'!K$1="si",100*(('07 (ind)'!K30-MIN('07 (ind)'!K$6:K$37))/(MAX('07 (ind)'!K$6:K$37)-MIN('07 (ind)'!K$6:K$37))),ABS(-100+(100*(('07 (ind)'!K30-MIN('07 (ind)'!K$6:K$37))/(MAX('07 (ind)'!K$6:K$37)-MIN('07 (ind)'!K$6:K$37))))))</f>
        <v>29.384199108554849</v>
      </c>
      <c r="L31" s="87">
        <f>IF('07 (ind)'!L$1="si",100*(('07 (ind)'!L30-MIN('07 (ind)'!L$6:L$37))/(MAX('07 (ind)'!L$6:L$37)-MIN('07 (ind)'!L$6:L$37))),ABS(-100+(100*(('07 (ind)'!L30-MIN('07 (ind)'!L$6:L$37))/(MAX('07 (ind)'!L$6:L$37)-MIN('07 (ind)'!L$6:L$37))))))</f>
        <v>42.056332534995256</v>
      </c>
      <c r="M31" s="87">
        <f>IF('07 (ind)'!M$1="si",100*(('07 (ind)'!M30-MIN('07 (ind)'!M$6:M$37))/(MAX('07 (ind)'!M$6:M$37)-MIN('07 (ind)'!M$6:M$37))),ABS(-100+(100*(('07 (ind)'!M30-MIN('07 (ind)'!M$6:M$37))/(MAX('07 (ind)'!M$6:M$37)-MIN('07 (ind)'!M$6:M$37))))))</f>
        <v>1.3955709405522627</v>
      </c>
      <c r="N31" s="87">
        <f>IF('07 (ind)'!N$1="si",100*(('07 (ind)'!N30-MIN('07 (ind)'!N$6:N$37))/(MAX('07 (ind)'!N$6:N$37)-MIN('07 (ind)'!N$6:N$37))),ABS(-100+(100*(('07 (ind)'!N30-MIN('07 (ind)'!N$6:N$37))/(MAX('07 (ind)'!N$6:N$37)-MIN('07 (ind)'!N$6:N$37))))))</f>
        <v>32.68652131784642</v>
      </c>
      <c r="O31" s="87">
        <f>IF('07 (ind)'!O$1="si",100*(('07 (ind)'!O30-MIN('07 (ind)'!O$6:O$37))/(MAX('07 (ind)'!O$6:O$37)-MIN('07 (ind)'!O$6:O$37))),ABS(-100+(100*(('07 (ind)'!O30-MIN('07 (ind)'!O$6:O$37))/(MAX('07 (ind)'!O$6:O$37)-MIN('07 (ind)'!O$6:O$37))))))</f>
        <v>92.307692307692307</v>
      </c>
      <c r="P31" s="87">
        <f>IF('07 (ind)'!P$1="si",100*(('07 (ind)'!P30-MIN('07 (ind)'!P$6:P$37))/(MAX('07 (ind)'!P$6:P$37)-MIN('07 (ind)'!P$6:P$37))),ABS(-100+(100*(('07 (ind)'!P30-MIN('07 (ind)'!P$6:P$37))/(MAX('07 (ind)'!P$6:P$37)-MIN('07 (ind)'!P$6:P$37))))))</f>
        <v>0.81988454834473412</v>
      </c>
      <c r="Q31" s="87">
        <f>IF('07 (ind)'!Q$1="si",100*(('07 (ind)'!Q30-MIN('07 (ind)'!Q$6:Q$37))/(MAX('07 (ind)'!Q$6:Q$37)-MIN('07 (ind)'!Q$6:Q$37))),ABS(-100+(100*(('07 (ind)'!Q30-MIN('07 (ind)'!Q$6:Q$37))/(MAX('07 (ind)'!Q$6:Q$37)-MIN('07 (ind)'!Q$6:Q$37))))))</f>
        <v>9.818493465069162</v>
      </c>
      <c r="R31" s="87">
        <f>IF('07 (ind)'!R$1="si",100*(('07 (ind)'!R30-MIN('07 (ind)'!R$6:R$37))/(MAX('07 (ind)'!R$6:R$37)-MIN('07 (ind)'!R$6:R$37))),ABS(-100+(100*(('07 (ind)'!R30-MIN('07 (ind)'!R$6:R$37))/(MAX('07 (ind)'!R$6:R$37)-MIN('07 (ind)'!R$6:R$37))))))</f>
        <v>2.3020441889947176</v>
      </c>
      <c r="S31" s="75">
        <f>ABS(ABS(('07 (ind)'!S30-((MAX('07 (ind)'!S$6:S$37)+MIN('07 (ind)'!S$6:S$37))/2))/(((MAX('07 (ind)'!S$6:S$37)+MIN('07 (ind)'!S$6:S$37))/2)-MAX('07 (ind)'!S$6:S$37))*100)-100)</f>
        <v>26.683484509746407</v>
      </c>
      <c r="T31" s="75">
        <f>IF('07 (ind)'!T$1="si",100*(('07 (ind)'!T30-MIN('07 (ind)'!T$6:T$37))/(MAX('07 (ind)'!T$6:T$37)-MIN('07 (ind)'!T$6:T$37))),ABS(-100+(100*(('07 (ind)'!T30-MIN('07 (ind)'!T$6:T$37))/(MAX('07 (ind)'!T$6:T$37)-MIN('07 (ind)'!T$6:T$37))))))</f>
        <v>34.944681282988221</v>
      </c>
      <c r="U31" s="75">
        <f>IF('07 (ind)'!U$1="si",100*(('07 (ind)'!U30-MIN('07 (ind)'!U$6:U$37))/(MAX('07 (ind)'!U$6:U$37)-MIN('07 (ind)'!U$6:U$37))),ABS(-100+(100*(('07 (ind)'!U30-MIN('07 (ind)'!U$6:U$37))/(MAX('07 (ind)'!U$6:U$37)-MIN('07 (ind)'!U$6:U$37))))))</f>
        <v>0</v>
      </c>
      <c r="V31" s="75">
        <f>IF('07 (ind)'!V$1="si",100*(('07 (ind)'!V30-MIN('07 (ind)'!V$6:V$37))/(MAX('07 (ind)'!V$6:V$37)-MIN('07 (ind)'!V$6:V$37))),ABS(-100+(100*(('07 (ind)'!V30-MIN('07 (ind)'!V$6:V$37))/(MAX('07 (ind)'!V$6:V$37)-MIN('07 (ind)'!V$6:V$37))))))</f>
        <v>91.712707182320443</v>
      </c>
      <c r="W31" s="75">
        <f>IF('07 (ind)'!W$1="si",100*(('07 (ind)'!W30-MIN('07 (ind)'!W$6:W$37))/(MAX('07 (ind)'!W$6:W$37)-MIN('07 (ind)'!W$6:W$37))),ABS(-100+(100*(('07 (ind)'!W30-MIN('07 (ind)'!W$6:W$37))/(MAX('07 (ind)'!W$6:W$37)-MIN('07 (ind)'!W$6:W$37))))))</f>
        <v>79.648013000014501</v>
      </c>
      <c r="X31" s="75">
        <f>IF('07 (ind)'!X$1="si",100*(('07 (ind)'!X30-MIN('07 (ind)'!X$6:X$37))/(MAX('07 (ind)'!X$6:X$37)-MIN('07 (ind)'!X$6:X$37))),ABS(-100+(100*(('07 (ind)'!X30-MIN('07 (ind)'!X$6:X$37))/(MAX('07 (ind)'!X$6:X$37)-MIN('07 (ind)'!X$6:X$37))))))</f>
        <v>68.404495163786834</v>
      </c>
      <c r="Y31" s="75">
        <f>IF('07 (ind)'!Y$1="si",100*(('07 (ind)'!Y30-MIN('07 (ind)'!Y$6:Y$37))/(MAX('07 (ind)'!Y$6:Y$37)-MIN('07 (ind)'!Y$6:Y$37))),ABS(-100+(100*(('07 (ind)'!Y30-MIN('07 (ind)'!Y$6:Y$37))/(MAX('07 (ind)'!Y$6:Y$37)-MIN('07 (ind)'!Y$6:Y$37))))))</f>
        <v>68.068938369645196</v>
      </c>
      <c r="Z31" s="75">
        <f>IF('07 (ind)'!Z$1="si",100*(('07 (ind)'!Z30-MIN('07 (ind)'!Z$6:Z$37))/(MAX('07 (ind)'!Z$6:Z$37)-MIN('07 (ind)'!Z$6:Z$37))),ABS(-100+(100*(('07 (ind)'!Z30-MIN('07 (ind)'!Z$6:Z$37))/(MAX('07 (ind)'!Z$6:Z$37)-MIN('07 (ind)'!Z$6:Z$37))))))</f>
        <v>52.512439336280117</v>
      </c>
      <c r="AA31" s="75">
        <f>IF('07 (ind)'!AA$1="si",100*(('07 (ind)'!AA30-MIN('07 (ind)'!AA$6:AA$37))/(MAX('07 (ind)'!AA$6:AA$37)-MIN('07 (ind)'!AA$6:AA$37))),ABS(-100+(100*(('07 (ind)'!AA30-MIN('07 (ind)'!AA$6:AA$37))/(MAX('07 (ind)'!AA$6:AA$37)-MIN('07 (ind)'!AA$6:AA$37))))))</f>
        <v>78.755333179405184</v>
      </c>
      <c r="AB31" s="75">
        <f>IF('07 (ind)'!AB$1="si",100*(('07 (ind)'!AB30-MIN('07 (ind)'!AB$6:AB$37))/(MAX('07 (ind)'!AB$6:AB$37)-MIN('07 (ind)'!AB$6:AB$37))),ABS(-100+(100*(('07 (ind)'!AB30-MIN('07 (ind)'!AB$6:AB$37))/(MAX('07 (ind)'!AB$6:AB$37)-MIN('07 (ind)'!AB$6:AB$37))))))</f>
        <v>59.02145509512836</v>
      </c>
      <c r="AC31" s="75">
        <f>IF('07 (ind)'!AC$1="si",100*(('07 (ind)'!AC30-MIN('07 (ind)'!AC$6:AC$37))/(MAX('07 (ind)'!AC$6:AC$37)-MIN('07 (ind)'!AC$6:AC$37))),ABS(-100+(100*(('07 (ind)'!AC30-MIN('07 (ind)'!AC$6:AC$37))/(MAX('07 (ind)'!AC$6:AC$37)-MIN('07 (ind)'!AC$6:AC$37))))))</f>
        <v>84.428939752291996</v>
      </c>
      <c r="AD31" s="75">
        <f>IF('07 (ind)'!AD$1="si",100*(('07 (ind)'!AD30-MIN('07 (ind)'!AD$6:AD$37))/(MAX('07 (ind)'!AD$6:AD$37)-MIN('07 (ind)'!AD$6:AD$37))),ABS(-100+(100*(('07 (ind)'!AD30-MIN('07 (ind)'!AD$6:AD$37))/(MAX('07 (ind)'!AD$6:AD$37)-MIN('07 (ind)'!AD$6:AD$37))))))</f>
        <v>58.018797058615533</v>
      </c>
      <c r="AE31" s="75">
        <f>IF('07 (ind)'!AE$1="si",100*(('07 (ind)'!AE30-MIN('07 (ind)'!AE$6:AE$37))/(MAX('07 (ind)'!AE$6:AE$37)-MIN('07 (ind)'!AE$6:AE$37))),ABS(-100+(100*(('07 (ind)'!AE30-MIN('07 (ind)'!AE$6:AE$37))/(MAX('07 (ind)'!AE$6:AE$37)-MIN('07 (ind)'!AE$6:AE$37))))))</f>
        <v>36.436965903721408</v>
      </c>
      <c r="AF31" s="75">
        <f>IF('07 (ind)'!AF$1="si",100*(('07 (ind)'!AF30-MIN('07 (ind)'!AF$6:AF$37))/(MAX('07 (ind)'!AF$6:AF$37)-MIN('07 (ind)'!AF$6:AF$37))),ABS(-100+(100*(('07 (ind)'!AF30-MIN('07 (ind)'!AF$6:AF$37))/(MAX('07 (ind)'!AF$6:AF$37)-MIN('07 (ind)'!AF$6:AF$37))))))</f>
        <v>76.640607264212164</v>
      </c>
      <c r="AG31" s="75">
        <f>IF('07 (ind)'!AG$1="si",100*(('07 (ind)'!AG30-MIN('07 (ind)'!AG$6:AG$37))/(MAX('07 (ind)'!AG$6:AG$37)-MIN('07 (ind)'!AG$6:AG$37))),ABS(-100+(100*(('07 (ind)'!AG30-MIN('07 (ind)'!AG$6:AG$37))/(MAX('07 (ind)'!AG$6:AG$37)-MIN('07 (ind)'!AG$6:AG$37))))))</f>
        <v>62.149532710280383</v>
      </c>
      <c r="AH31" s="75">
        <f>IF('07 (ind)'!AH$1="si",100*(('07 (ind)'!AH30-MIN('07 (ind)'!AH$6:AH$37))/(MAX('07 (ind)'!AH$6:AH$37)-MIN('07 (ind)'!AH$6:AH$37))),ABS(-100+(100*(('07 (ind)'!AH30-MIN('07 (ind)'!AH$6:AH$37))/(MAX('07 (ind)'!AH$6:AH$37)-MIN('07 (ind)'!AH$6:AH$37))))))</f>
        <v>70.481927710843337</v>
      </c>
      <c r="AI31" s="75">
        <f>IF('07 (ind)'!AI$1="si",100*(('07 (ind)'!AI30-MIN('07 (ind)'!AI$6:AI$37))/(MAX('07 (ind)'!AI$6:AI$37)-MIN('07 (ind)'!AI$6:AI$37))),ABS(-100+(100*(('07 (ind)'!AI30-MIN('07 (ind)'!AI$6:AI$37))/(MAX('07 (ind)'!AI$6:AI$37)-MIN('07 (ind)'!AI$6:AI$37))))))</f>
        <v>0.17065942434557618</v>
      </c>
      <c r="AJ31" s="75">
        <f>IF('07 (ind)'!AJ$1="si",100*(('07 (ind)'!AJ30-MIN('07 (ind)'!AJ$6:AJ$37))/(MAX('07 (ind)'!AJ$6:AJ$37)-MIN('07 (ind)'!AJ$6:AJ$37))),ABS(-100+(100*(('07 (ind)'!AJ30-MIN('07 (ind)'!AJ$6:AJ$37))/(MAX('07 (ind)'!AJ$6:AJ$37)-MIN('07 (ind)'!AJ$6:AJ$37))))))</f>
        <v>63.086191822131134</v>
      </c>
      <c r="AK31" s="75">
        <f>IF('07 (ind)'!AK$1="si",100*(('07 (ind)'!AK30-MIN('07 (ind)'!AK$6:AK$37))/(MAX('07 (ind)'!AK$6:AK$37)-MIN('07 (ind)'!AK$6:AK$37))),ABS(-100+(100*(('07 (ind)'!AK30-MIN('07 (ind)'!AK$6:AK$37))/(MAX('07 (ind)'!AK$6:AK$37)-MIN('07 (ind)'!AK$6:AK$37))))))</f>
        <v>10.086181613967977</v>
      </c>
      <c r="AL31" s="75">
        <f>IF('07 (ind)'!AL$1="si",100*(('07 (ind)'!AL30-MIN('07 (ind)'!AL$6:AL$37))/(MAX('07 (ind)'!AL$6:AL$37)-MIN('07 (ind)'!AL$6:AL$37))),ABS(-100+(100*(('07 (ind)'!AL30-MIN('07 (ind)'!AL$6:AL$37))/(MAX('07 (ind)'!AL$6:AL$37)-MIN('07 (ind)'!AL$6:AL$37))))))</f>
        <v>47.177387892126497</v>
      </c>
      <c r="AM31" s="75">
        <f>IF('07 (ind)'!AM$1="si",100*(('07 (ind)'!AM30-MIN('07 (ind)'!AM$6:AM$37))/(MAX('07 (ind)'!AM$6:AM$37)-MIN('07 (ind)'!AM$6:AM$37))),ABS(-100+(100*(('07 (ind)'!AM30-MIN('07 (ind)'!AM$6:AM$37))/(MAX('07 (ind)'!AM$6:AM$37)-MIN('07 (ind)'!AM$6:AM$37))))))</f>
        <v>37.603945801876357</v>
      </c>
      <c r="AN31" s="75">
        <f>IF('07 (ind)'!AN$1="si",100*(('07 (ind)'!AN30-MIN('07 (ind)'!AN$6:AN$37))/(MAX('07 (ind)'!AN$6:AN$37)-MIN('07 (ind)'!AN$6:AN$37))),ABS(-100+(100*(('07 (ind)'!AN30-MIN('07 (ind)'!AN$6:AN$37))/(MAX('07 (ind)'!AN$6:AN$37)-MIN('07 (ind)'!AN$6:AN$37))))))</f>
        <v>57.155296680733706</v>
      </c>
      <c r="AO31" s="75">
        <f>IF('07 (ind)'!AO$1="si",100*(('07 (ind)'!AO30-MIN('07 (ind)'!AO$6:AO$37))/(MAX('07 (ind)'!AO$6:AO$37)-MIN('07 (ind)'!AO$6:AO$37))),ABS(-100+(100*(('07 (ind)'!AO30-MIN('07 (ind)'!AO$6:AO$37))/(MAX('07 (ind)'!AO$6:AO$37)-MIN('07 (ind)'!AO$6:AO$37))))))</f>
        <v>61.762468127570166</v>
      </c>
      <c r="AP31" s="75">
        <f>IF('07 (ind)'!AP$1="si",100*(('07 (ind)'!AP30-MIN('07 (ind)'!AP$6:AP$37))/(MAX('07 (ind)'!AP$6:AP$37)-MIN('07 (ind)'!AP$6:AP$37))),ABS(-100+(100*(('07 (ind)'!AP30-MIN('07 (ind)'!AP$6:AP$37))/(MAX('07 (ind)'!AP$6:AP$37)-MIN('07 (ind)'!AP$6:AP$37))))))</f>
        <v>48.15515610217598</v>
      </c>
      <c r="AQ31" s="75">
        <f>IF('07 (ind)'!AQ$1="si",100*(('07 (ind)'!AQ30-MIN('07 (ind)'!AQ$6:AQ$37))/(MAX('07 (ind)'!AQ$6:AQ$37)-MIN('07 (ind)'!AQ$6:AQ$37))),ABS(-100+(100*(('07 (ind)'!AQ30-MIN('07 (ind)'!AQ$6:AQ$37))/(MAX('07 (ind)'!AQ$6:AQ$37)-MIN('07 (ind)'!AQ$6:AQ$37))))))</f>
        <v>8.3403809553979382</v>
      </c>
      <c r="AR31" s="75">
        <f>IF('07 (ind)'!AR$1="si",100*(('07 (ind)'!AR30-MIN('07 (ind)'!AR$6:AR$37))/(MAX('07 (ind)'!AR$6:AR$37)-MIN('07 (ind)'!AR$6:AR$37))),ABS(-100+(100*(('07 (ind)'!AR30-MIN('07 (ind)'!AR$6:AR$37))/(MAX('07 (ind)'!AR$6:AR$37)-MIN('07 (ind)'!AR$6:AR$37))))))</f>
        <v>50.879001637560265</v>
      </c>
      <c r="AS31" s="75">
        <f>IF('07 (ind)'!AS$1="si",100*(('07 (ind)'!AS30-MIN('07 (ind)'!AS$6:AS$37))/(MAX('07 (ind)'!AS$6:AS$37)-MIN('07 (ind)'!AS$6:AS$37))),ABS(-100+(100*(('07 (ind)'!AS30-MIN('07 (ind)'!AS$6:AS$37))/(MAX('07 (ind)'!AS$6:AS$37)-MIN('07 (ind)'!AS$6:AS$37))))))</f>
        <v>20</v>
      </c>
      <c r="AT31" s="75">
        <f>IF('07 (ind)'!AT$1="si",100*(('07 (ind)'!AT30-MIN('07 (ind)'!AT$6:AT$37))/(MAX('07 (ind)'!AT$6:AT$37)-MIN('07 (ind)'!AT$6:AT$37))),ABS(-100+(100*(('07 (ind)'!AT30-MIN('07 (ind)'!AT$6:AT$37))/(MAX('07 (ind)'!AT$6:AT$37)-MIN('07 (ind)'!AT$6:AT$37))))))</f>
        <v>0</v>
      </c>
      <c r="AU31" s="75">
        <f>IF('07 (ind)'!AU$1="si",100*(('07 (ind)'!AU30-MIN('07 (ind)'!AU$6:AU$37))/(MAX('07 (ind)'!AU$6:AU$37)-MIN('07 (ind)'!AU$6:AU$37))),ABS(-100+(100*(('07 (ind)'!AU30-MIN('07 (ind)'!AU$6:AU$37))/(MAX('07 (ind)'!AU$6:AU$37)-MIN('07 (ind)'!AU$6:AU$37))))))</f>
        <v>51.211072664359861</v>
      </c>
      <c r="AV31" s="75">
        <f>IF('07 (ind)'!AV$1="si",100*(('07 (ind)'!AV30-MIN('07 (ind)'!AV$6:AV$37))/(MAX('07 (ind)'!AV$6:AV$37)-MIN('07 (ind)'!AV$6:AV$37))),ABS(-100+(100*(('07 (ind)'!AV30-MIN('07 (ind)'!AV$6:AV$37))/(MAX('07 (ind)'!AV$6:AV$37)-MIN('07 (ind)'!AV$6:AV$37))))))</f>
        <v>94.974003466204508</v>
      </c>
      <c r="AW31" s="75">
        <f>IF('07 (ind)'!AW$1="si",100*(('07 (ind)'!AW30-MIN('07 (ind)'!AW$6:AW$37))/(MAX('07 (ind)'!AW$6:AW$37)-MIN('07 (ind)'!AW$6:AW$37))),ABS(-100+(100*(('07 (ind)'!AW30-MIN('07 (ind)'!AW$6:AW$37))/(MAX('07 (ind)'!AW$6:AW$37)-MIN('07 (ind)'!AW$6:AW$37))))))</f>
        <v>71.130063965884887</v>
      </c>
      <c r="AX31" s="75">
        <f>IF('07 (ind)'!AX$1="si",100*(('07 (ind)'!AX30-MIN('07 (ind)'!AX$6:AX$37))/(MAX('07 (ind)'!AX$6:AX$37)-MIN('07 (ind)'!AX$6:AX$37))),ABS(-100+(100*(('07 (ind)'!AX30-MIN('07 (ind)'!AX$6:AX$37))/(MAX('07 (ind)'!AX$6:AX$37)-MIN('07 (ind)'!AX$6:AX$37))))))</f>
        <v>35.954456170885493</v>
      </c>
      <c r="AY31" s="75">
        <f>IF('07 (ind)'!AY$1="si",100*(('07 (ind)'!AY30-MIN('07 (ind)'!AY$6:AY$37))/(MAX('07 (ind)'!AY$6:AY$37)-MIN('07 (ind)'!AY$6:AY$37))),ABS(-100+(100*(('07 (ind)'!AY30-MIN('07 (ind)'!AY$6:AY$37))/(MAX('07 (ind)'!AY$6:AY$37)-MIN('07 (ind)'!AY$6:AY$37))))))</f>
        <v>52.378686964795449</v>
      </c>
      <c r="AZ31" s="75">
        <f>IF('07 (ind)'!AZ$1="si",100*(('07 (ind)'!AZ30-MIN('07 (ind)'!AZ$6:AZ$37))/(MAX('07 (ind)'!AZ$6:AZ$37)-MIN('07 (ind)'!AZ$6:AZ$37))),ABS(-100+(100*(('07 (ind)'!AZ30-MIN('07 (ind)'!AZ$6:AZ$37))/(MAX('07 (ind)'!AZ$6:AZ$37)-MIN('07 (ind)'!AZ$6:AZ$37))))))</f>
        <v>65.024294384584053</v>
      </c>
      <c r="BA31" s="75">
        <f>IF('07 (ind)'!BA$1="si",100*(('07 (ind)'!BA30-MIN('07 (ind)'!BA$6:BA$37))/(MAX('07 (ind)'!BA$6:BA$37)-MIN('07 (ind)'!BA$6:BA$37))),ABS(-100+(100*(('07 (ind)'!BA30-MIN('07 (ind)'!BA$6:BA$37))/(MAX('07 (ind)'!BA$6:BA$37)-MIN('07 (ind)'!BA$6:BA$37))))))</f>
        <v>21.550943625291488</v>
      </c>
      <c r="BB31" s="75">
        <f>IF('07 (ind)'!BB$1="si",100*(('07 (ind)'!BB30-MIN('07 (ind)'!BB$6:BB$37))/(MAX('07 (ind)'!BB$6:BB$37)-MIN('07 (ind)'!BB$6:BB$37))),ABS(-100+(100*(('07 (ind)'!BB30-MIN('07 (ind)'!BB$6:BB$37))/(MAX('07 (ind)'!BB$6:BB$37)-MIN('07 (ind)'!BB$6:BB$37))))))</f>
        <v>16.548067549040368</v>
      </c>
      <c r="BC31" s="75">
        <f>IF('07 (ind)'!BC$1="si",100*(('07 (ind)'!BC30-MIN('07 (ind)'!BC$6:BC$37))/(MAX('07 (ind)'!BC$6:BC$37)-MIN('07 (ind)'!BC$6:BC$37))),ABS(-100+(100*(('07 (ind)'!BC30-MIN('07 (ind)'!BC$6:BC$37))/(MAX('07 (ind)'!BC$6:BC$37)-MIN('07 (ind)'!BC$6:BC$37))))))</f>
        <v>30.100439299919536</v>
      </c>
      <c r="BD31" s="75">
        <f>IF('07 (ind)'!BD$1="si",100*(('07 (ind)'!BD30-MIN('07 (ind)'!BD$6:BD$37))/(MAX('07 (ind)'!BD$6:BD$37)-MIN('07 (ind)'!BD$6:BD$37))),ABS(-100+(100*(('07 (ind)'!BD30-MIN('07 (ind)'!BD$6:BD$37))/(MAX('07 (ind)'!BD$6:BD$37)-MIN('07 (ind)'!BD$6:BD$37))))))</f>
        <v>57.560346135927375</v>
      </c>
      <c r="BE31" s="75">
        <f>IF('07 (ind)'!BE$1="si",100*(('07 (ind)'!BE30-MIN('07 (ind)'!BE$6:BE$37))/(MAX('07 (ind)'!BE$6:BE$37)-MIN('07 (ind)'!BE$6:BE$37))),ABS(-100+(100*(('07 (ind)'!BE30-MIN('07 (ind)'!BE$6:BE$37))/(MAX('07 (ind)'!BE$6:BE$37)-MIN('07 (ind)'!BE$6:BE$37))))))</f>
        <v>50.490883590462829</v>
      </c>
      <c r="BF31" s="75">
        <f>IF('07 (ind)'!BF$1="si",100*(('07 (ind)'!BF30-MIN('07 (ind)'!BF$6:BF$37))/(MAX('07 (ind)'!BF$6:BF$37)-MIN('07 (ind)'!BF$6:BF$37))),ABS(-100+(100*(('07 (ind)'!BF30-MIN('07 (ind)'!BF$6:BF$37))/(MAX('07 (ind)'!BF$6:BF$37)-MIN('07 (ind)'!BF$6:BF$37))))))</f>
        <v>35.496473594258021</v>
      </c>
      <c r="BG31" s="75">
        <f>IF('07 (ind)'!BG$1="si",100*(('07 (ind)'!BG30-MIN('07 (ind)'!BG$6:BG$37))/(MAX('07 (ind)'!BG$6:BG$37)-MIN('07 (ind)'!BG$6:BG$37))),ABS(-100+(100*(('07 (ind)'!BG30-MIN('07 (ind)'!BG$6:BG$37))/(MAX('07 (ind)'!BG$6:BG$37)-MIN('07 (ind)'!BG$6:BG$37))))))</f>
        <v>34.354299562871077</v>
      </c>
      <c r="BH31" s="75">
        <f>IF('07 (ind)'!BH$1="si",100*(('07 (ind)'!BH30-MIN('07 (ind)'!BH$6:BH$37))/(MAX('07 (ind)'!BH$6:BH$37)-MIN('07 (ind)'!BH$6:BH$37))),ABS(-100+(100*(('07 (ind)'!BH30-MIN('07 (ind)'!BH$6:BH$37))/(MAX('07 (ind)'!BH$6:BH$37)-MIN('07 (ind)'!BH$6:BH$37))))))</f>
        <v>31.114675688335968</v>
      </c>
      <c r="BI31" s="75">
        <f>IF('07 (ind)'!BI$1="si",100*(('07 (ind)'!BI30-MIN('07 (ind)'!BI$6:BI$37))/(MAX('07 (ind)'!BI$6:BI$37)-MIN('07 (ind)'!BI$6:BI$37))),ABS(-100+(100*(('07 (ind)'!BI30-MIN('07 (ind)'!BI$6:BI$37))/(MAX('07 (ind)'!BI$6:BI$37)-MIN('07 (ind)'!BI$6:BI$37))))))</f>
        <v>98.901527410794799</v>
      </c>
      <c r="BJ31" s="75">
        <f>IF('07 (ind)'!BJ$1="si",100*(('07 (ind)'!BJ30-MIN('07 (ind)'!BJ$6:BJ$37))/(MAX('07 (ind)'!BJ$6:BJ$37)-MIN('07 (ind)'!BJ$6:BJ$37))),ABS(-100+(100*(('07 (ind)'!BJ30-MIN('07 (ind)'!BJ$6:BJ$37))/(MAX('07 (ind)'!BJ$6:BJ$37)-MIN('07 (ind)'!BJ$6:BJ$37))))))</f>
        <v>14.71608402550264</v>
      </c>
      <c r="BK31" s="75">
        <f>IF('07 (ind)'!BK$1="si",100*(('07 (ind)'!BK30-MIN('07 (ind)'!BK$6:BK$37))/(MAX('07 (ind)'!BK$6:BK$37)-MIN('07 (ind)'!BK$6:BK$37))),ABS(-100+(100*(('07 (ind)'!BK30-MIN('07 (ind)'!BK$6:BK$37))/(MAX('07 (ind)'!BK$6:BK$37)-MIN('07 (ind)'!BK$6:BK$37))))))</f>
        <v>30.108540443558283</v>
      </c>
      <c r="BL31" s="75">
        <f>IF('07 (ind)'!BL$1="si",100*(('07 (ind)'!BL30-MIN('07 (ind)'!BL$6:BL$37))/(MAX('07 (ind)'!BL$6:BL$37)-MIN('07 (ind)'!BL$6:BL$37))),ABS(-100+(100*(('07 (ind)'!BL30-MIN('07 (ind)'!BL$6:BL$37))/(MAX('07 (ind)'!BL$6:BL$37)-MIN('07 (ind)'!BL$6:BL$37))))))</f>
        <v>43.333333333333336</v>
      </c>
      <c r="BM31" s="75">
        <f>IF('07 (ind)'!BM$1="si",100*(('07 (ind)'!BM30-MIN('07 (ind)'!BM$6:BM$37))/(MAX('07 (ind)'!BM$6:BM$37)-MIN('07 (ind)'!BM$6:BM$37))),ABS(-100+(100*(('07 (ind)'!BM30-MIN('07 (ind)'!BM$6:BM$37))/(MAX('07 (ind)'!BM$6:BM$37)-MIN('07 (ind)'!BM$6:BM$37))))))</f>
        <v>15.731044114191709</v>
      </c>
      <c r="BN31" s="75">
        <f>IF('07 (ind)'!BN$1="si",100*(('07 (ind)'!BN30-MIN('07 (ind)'!BN$6:BN$37))/(MAX('07 (ind)'!BN$6:BN$37)-MIN('07 (ind)'!BN$6:BN$37))),ABS(-100+(100*(('07 (ind)'!BN30-MIN('07 (ind)'!BN$6:BN$37))/(MAX('07 (ind)'!BN$6:BN$37)-MIN('07 (ind)'!BN$6:BN$37))))))</f>
        <v>12.778441801477031</v>
      </c>
      <c r="BO31" s="75">
        <f>IF('07 (ind)'!BO$1="si",100*(('07 (ind)'!BO30-MIN('07 (ind)'!BO$6:BO$37))/(MAX('07 (ind)'!BO$6:BO$37)-MIN('07 (ind)'!BO$6:BO$37))),ABS(-100+(100*(('07 (ind)'!BO30-MIN('07 (ind)'!BO$6:BO$37))/(MAX('07 (ind)'!BO$6:BO$37)-MIN('07 (ind)'!BO$6:BO$37))))))</f>
        <v>29.2437623646227</v>
      </c>
      <c r="BP31" s="75">
        <f>IF('07 (ind)'!BP$1="si",100*(('07 (ind)'!BP30-MIN('07 (ind)'!BP$6:BP$37))/(MAX('07 (ind)'!BP$6:BP$37)-MIN('07 (ind)'!BP$6:BP$37))),ABS(-100+(100*(('07 (ind)'!BP30-MIN('07 (ind)'!BP$6:BP$37))/(MAX('07 (ind)'!BP$6:BP$37)-MIN('07 (ind)'!BP$6:BP$37))))))</f>
        <v>30.436608434335938</v>
      </c>
      <c r="BQ31" s="75">
        <f>IF('07 (ind)'!BQ$1="si",100*(('07 (ind)'!BQ30-MIN('07 (ind)'!BQ$6:BQ$37))/(MAX('07 (ind)'!BQ$6:BQ$37)-MIN('07 (ind)'!BQ$6:BQ$37))),ABS(-100+(100*(('07 (ind)'!BQ30-MIN('07 (ind)'!BQ$6:BQ$37))/(MAX('07 (ind)'!BQ$6:BQ$37)-MIN('07 (ind)'!BQ$6:BQ$37))))))</f>
        <v>36.690639715561588</v>
      </c>
      <c r="BR31" s="75">
        <f>IF('07 (ind)'!BR$1="si",100*(('07 (ind)'!BR30-MIN('07 (ind)'!BR$6:BR$37))/(MAX('07 (ind)'!BR$6:BR$37)-MIN('07 (ind)'!BR$6:BR$37))),ABS(-100+(100*(('07 (ind)'!BR30-MIN('07 (ind)'!BR$6:BR$37))/(MAX('07 (ind)'!BP$6:BP$37)-MIN('07 (ind)'!BR$6:BR$37))))))</f>
        <v>19.629868657445364</v>
      </c>
      <c r="BS31" s="75">
        <f>IF('07 (ind)'!BS$1="si",100*(('07 (ind)'!BS30-MIN('07 (ind)'!BS$6:BS$37))/(MAX('07 (ind)'!BS$6:BS$37)-MIN('07 (ind)'!BS$6:BS$37))),ABS(-100+(100*(('07 (ind)'!BS30-MIN('07 (ind)'!BS$6:BS$37))/(MAX('07 (ind)'!BQ$6:BQ$37)-MIN('07 (ind)'!BS$6:BS$37))))))</f>
        <v>62.301560202693395</v>
      </c>
      <c r="BT31" s="75">
        <f>IF('07 (ind)'!BT$1="si",100*(('07 (ind)'!BT30-MIN('07 (ind)'!BT$6:BT$37))/(MAX('07 (ind)'!BT$6:BT$37)-MIN('07 (ind)'!BT$6:BT$37))),ABS(-100+(100*(('07 (ind)'!BT30-MIN('07 (ind)'!BT$6:BT$37))/(MAX('07 (ind)'!BR$6:BR$37)-MIN('07 (ind)'!BT$6:BT$37))))))</f>
        <v>92.992877199754972</v>
      </c>
      <c r="BU31" s="75">
        <f>IF('07 (ind)'!BU$1="si",100*(('07 (ind)'!BU30-MIN('07 (ind)'!BU$6:BU$37))/(MAX('07 (ind)'!BU$6:BU$37)-MIN('07 (ind)'!BU$6:BU$37))),ABS(-100+(100*(('07 (ind)'!BU30-MIN('07 (ind)'!BU$6:BU$37))/(MAX('07 (ind)'!BU$6:BU$37)-MIN('07 (ind)'!BU$6:BU$37))))))</f>
        <v>61.353517364203036</v>
      </c>
      <c r="BV31" s="75">
        <f>IF('07 (ind)'!BV$1="si",100*(('07 (ind)'!BV30-MIN('07 (ind)'!BV$6:BV$37))/(MAX('07 (ind)'!BV$6:BV$37)-MIN('07 (ind)'!BV$6:BV$37))),ABS(-100+(100*(('07 (ind)'!BV30-MIN('07 (ind)'!BV$6:BV$37))/(MAX('07 (ind)'!BV$6:BV$37)-MIN('07 (ind)'!BV$6:BV$37))))))</f>
        <v>66.782436120069448</v>
      </c>
      <c r="BW31" s="75">
        <f>IF('07 (ind)'!BW$1="si",100*(('07 (ind)'!BW30-MIN('07 (ind)'!BW$6:BW$37))/(MAX('07 (ind)'!BW$6:BW$37)-MIN('07 (ind)'!BW$6:BW$37))),ABS(-100+(100*(('07 (ind)'!BW30-MIN('07 (ind)'!BW$6:BW$37))/(MAX('07 (ind)'!BW$6:BW$37)-MIN('07 (ind)'!BW$6:BW$37))))))</f>
        <v>93.752460952880966</v>
      </c>
      <c r="BX31" s="75">
        <f>IF('07 (ind)'!BX$1="si",100*(('07 (ind)'!BX30-MIN('07 (ind)'!BX$6:BX$37))/(MAX('07 (ind)'!BX$6:BX$37)-MIN('07 (ind)'!BX$6:BX$37))),ABS(-100+(100*(('07 (ind)'!BX30-MIN('07 (ind)'!BX$6:BX$37))/(MAX('07 (ind)'!BX$6:BX$37)-MIN('07 (ind)'!BX$6:BX$37))))))</f>
        <v>17.570064660403645</v>
      </c>
      <c r="BY31" s="75">
        <f>IF('07 (ind)'!BY$1="si",100*(('07 (ind)'!BY30-MIN('07 (ind)'!BY$6:BY$37))/(MAX('07 (ind)'!BY$6:BY$37)-MIN('07 (ind)'!BY$6:BY$37))),ABS(-100+(100*(('07 (ind)'!BY30-MIN('07 (ind)'!BY$6:BY$37))/(MAX('07 (ind)'!BY$6:BY$37)-MIN('07 (ind)'!BY$6:BY$37))))))</f>
        <v>20.327337686307683</v>
      </c>
      <c r="BZ31" s="75">
        <f>IF('07 (ind)'!BZ$1="si",100*(('07 (ind)'!BZ30-MIN('07 (ind)'!BZ$6:BZ$37))/(MAX('07 (ind)'!BZ$6:BZ$37)-MIN('07 (ind)'!BZ$6:BZ$37))),ABS(-100+(100*(('07 (ind)'!BZ30-MIN('07 (ind)'!BZ$6:BZ$37))/(MAX('07 (ind)'!BZ$6:BZ$37)-MIN('07 (ind)'!BZ$6:BZ$37))))))</f>
        <v>93.515659926479032</v>
      </c>
      <c r="CA31" s="75">
        <f>IF('07 (ind)'!CA$1="si",100*(('07 (ind)'!CA30-MIN('07 (ind)'!CA$6:CA$37))/(MAX('07 (ind)'!CA$6:CA$37)-MIN('07 (ind)'!CA$6:CA$37))),ABS(-100+(100*(('07 (ind)'!CA30-MIN('07 (ind)'!CA$6:CA$37))/(MAX('07 (ind)'!CA$6:CA$37)-MIN('07 (ind)'!CA$6:CA$37))))))</f>
        <v>0</v>
      </c>
      <c r="CB31" s="75">
        <f>IF('07 (ind)'!CB$1="si",100*(('07 (ind)'!CB30-MIN('07 (ind)'!CB$6:CB$37))/(MAX('07 (ind)'!CB$6:CB$37)-MIN('07 (ind)'!CB$6:CB$37))),ABS(-100+(100*(('07 (ind)'!CB30-MIN('07 (ind)'!CB$6:CB$37))/(MAX('07 (ind)'!CB$6:CB$37)-MIN('07 (ind)'!CB$6:CB$37))))))</f>
        <v>68.152866242038215</v>
      </c>
      <c r="CC31" s="75">
        <f>IF('07 (ind)'!CC$1="si",100*(('07 (ind)'!CC30-MIN('07 (ind)'!CC$6:CC$37))/(MAX('07 (ind)'!CC$6:CC$37)-MIN('07 (ind)'!CC$6:CC$37))),ABS(-100+(100*(('07 (ind)'!CC30-MIN('07 (ind)'!CC$6:CC$37))/(MAX('07 (ind)'!CC$6:CC$37)-MIN('07 (ind)'!CC$6:CC$37))))))</f>
        <v>78.206986901038505</v>
      </c>
      <c r="CD31" s="75">
        <f>IF('07 (ind)'!CD$1="si",100*(('07 (ind)'!CD30-MIN('07 (ind)'!CD$6:CD$37))/(MAX('07 (ind)'!CD$6:CD$37)-MIN('07 (ind)'!CD$6:CD$37))),ABS(-100+(100*(('07 (ind)'!CD30-MIN('07 (ind)'!CD$6:CD$37))/(MAX('07 (ind)'!CD$6:CD$37)-MIN('07 (ind)'!CD$6:CD$37))))))</f>
        <v>8.5744393914570747</v>
      </c>
      <c r="CE31" s="75">
        <f>IF('07 (ind)'!CE$1="si",100*(('07 (ind)'!CE30-MIN('07 (ind)'!CE$6:CE$37))/(MAX('07 (ind)'!CE$6:CE$37)-MIN('07 (ind)'!CE$6:CE$37))),ABS(-100+(100*(('07 (ind)'!CE30-MIN('07 (ind)'!CE$6:CE$37))/(MAX('07 (ind)'!CE$6:CE$37)-MIN('07 (ind)'!CE$6:CE$37))))))</f>
        <v>21.133590926485084</v>
      </c>
      <c r="CF31" s="75">
        <f>IF('07 (ind)'!CF$1="si",100*(('07 (ind)'!CF30-MIN('07 (ind)'!CF$6:CF$37))/(MAX('07 (ind)'!CF$6:CF$37)-MIN('07 (ind)'!CF$6:CF$37))),ABS(-100+(100*(('07 (ind)'!CF30-MIN('07 (ind)'!CF$6:CF$37))/(MAX('07 (ind)'!CF$6:CF$37)-MIN('07 (ind)'!CF$6:CF$37))))))</f>
        <v>4.2086139621143897</v>
      </c>
      <c r="CG31" s="75">
        <f>IF('07 (ind)'!CG$1="si",100*(('07 (ind)'!CG30-MIN('07 (ind)'!CG$6:CG$37))/(MAX('07 (ind)'!CG$6:CG$37)-MIN('07 (ind)'!CG$6:CG$37))),ABS(-100+(100*(('07 (ind)'!CG30-MIN('07 (ind)'!CG$6:CG$37))/(MAX('07 (ind)'!CG$6:CG$37)-MIN('07 (ind)'!CG$6:CG$37))))))</f>
        <v>4.8535193557489791</v>
      </c>
      <c r="CH31" s="75">
        <f>IF('07 (ind)'!CH$1="si",100*(('07 (ind)'!CH30-MIN('07 (ind)'!CH$6:CH$37))/(MAX('07 (ind)'!CH$6:CH$37)-MIN('07 (ind)'!CH$6:CH$37))),ABS(-100+(100*(('07 (ind)'!CH30-MIN('07 (ind)'!CH$6:CH$37))/(MAX('07 (ind)'!CH$6:CH$37)-MIN('07 (ind)'!CH$6:CH$37))))))</f>
        <v>20.011125505805847</v>
      </c>
      <c r="CI31" s="75">
        <f>IF('07 (ind)'!CI$1="si",100*(('07 (ind)'!CI30-MIN('07 (ind)'!CI$6:CI$37))/(MAX('07 (ind)'!CI$6:CI$37)-MIN('07 (ind)'!CI$6:CI$37))),ABS(-100+(100*(('07 (ind)'!CI30-MIN('07 (ind)'!CI$6:CI$37))/(MAX('07 (ind)'!CI$6:CI$37)-MIN('07 (ind)'!CI$6:CI$37))))))</f>
        <v>85.896118951576</v>
      </c>
      <c r="CJ31" s="75">
        <f>IF('07 (ind)'!CJ$1="si",100*(('07 (ind)'!CJ30-MIN('07 (ind)'!CJ$6:CJ$37))/(MAX('07 (ind)'!CJ$6:CJ$37)-MIN('07 (ind)'!CJ$6:CJ$37))),ABS(-100+(100*(('07 (ind)'!CJ30-MIN('07 (ind)'!CJ$6:CJ$37))/(MAX('07 (ind)'!CJ$6:CJ$37)-MIN('07 (ind)'!CJ$6:CJ$37))))))</f>
        <v>39.485865613076982</v>
      </c>
      <c r="CK31" s="75">
        <f>IF('07 (ind)'!CK$1="si",100*(('07 (ind)'!CK30-MIN('07 (ind)'!CK$6:CK$37))/(MAX('07 (ind)'!CK$6:CK$37)-MIN('07 (ind)'!CK$6:CK$37))),ABS(-100+(100*(('07 (ind)'!CK30-MIN('07 (ind)'!CK$6:CK$37))/(MAX('07 (ind)'!CK$6:CK$37)-MIN('07 (ind)'!CK$6:CK$37))))))</f>
        <v>6.100465437202292</v>
      </c>
      <c r="CL31" s="75">
        <f>IF('07 (ind)'!CL$1="si",100*(('07 (ind)'!CL30-MIN('07 (ind)'!CL$6:CL$37))/(MAX('07 (ind)'!CL$6:CL$37)-MIN('07 (ind)'!CL$6:CL$37))),ABS(-100+(100*(('07 (ind)'!CL30-MIN('07 (ind)'!CL$6:CL$37))/(MAX('07 (ind)'!CL$6:CL$37)-MIN('07 (ind)'!CL$6:CL$37))))))</f>
        <v>9.5539689017463534</v>
      </c>
      <c r="CM31" s="75">
        <f>IF('07 (ind)'!CM$1="si",100*(('07 (ind)'!CM30-MIN('07 (ind)'!CM$6:CM$37))/(MAX('07 (ind)'!CM$6:CM$37)-MIN('07 (ind)'!CM$6:CM$37))),ABS(-100+(100*(('07 (ind)'!CM30-MIN('07 (ind)'!CM$6:CM$37))/(MAX('07 (ind)'!CM$6:CM$37)-MIN('07 (ind)'!CM$6:CM$37))))))</f>
        <v>6.8950355745663687</v>
      </c>
    </row>
    <row r="32" spans="1:91">
      <c r="A32" s="18" t="s">
        <v>230</v>
      </c>
      <c r="B32" s="87">
        <f>IF('07 (ind)'!B$1="si",100*(('07 (ind)'!B31-MIN('07 (ind)'!B$6:B$37))/(MAX('07 (ind)'!B$6:B$37)-MIN('07 (ind)'!B$6:B$37))),ABS(-100+(100*(('07 (ind)'!B31-MIN('07 (ind)'!B$6:B$37))/(MAX('07 (ind)'!B$6:B$37)-MIN('07 (ind)'!B$6:B$37))))))</f>
        <v>10.229175438347788</v>
      </c>
      <c r="C32" s="87">
        <f>IF('07 (ind)'!C$1="si",100*(('07 (ind)'!C31-MIN('07 (ind)'!C$6:C$37))/(MAX('07 (ind)'!C$6:C$37)-MIN('07 (ind)'!C$6:C$37))),ABS(-100+(100*(('07 (ind)'!C31-MIN('07 (ind)'!C$6:C$37))/(MAX('07 (ind)'!C$6:C$37)-MIN('07 (ind)'!C$6:C$37))))))</f>
        <v>60.241135996189968</v>
      </c>
      <c r="D32" s="87">
        <f>IF('07 (ind)'!D$1="si",100*(('07 (ind)'!D31-MIN('07 (ind)'!D$6:D$37))/(MAX('07 (ind)'!D$6:D$37)-MIN('07 (ind)'!D$6:D$37))),ABS(-100+(100*(('07 (ind)'!D31-MIN('07 (ind)'!D$6:D$37))/(MAX('07 (ind)'!D$6:D$37)-MIN('07 (ind)'!D$6:D$37))))))</f>
        <v>65.137521773302339</v>
      </c>
      <c r="E32" s="87">
        <f>IF('07 (ind)'!E$1="si",100*(('07 (ind)'!E31-MIN('07 (ind)'!E$6:E$37))/(MAX('07 (ind)'!E$6:E$37)-MIN('07 (ind)'!E$6:E$37))),ABS(-100+(100*(('07 (ind)'!E31-MIN('07 (ind)'!E$6:E$37))/(MAX('07 (ind)'!E$6:E$37)-MIN('07 (ind)'!E$6:E$37))))))</f>
        <v>59.480382656147434</v>
      </c>
      <c r="F32" s="87">
        <f>IF('07 (ind)'!F$1="si",100*(('07 (ind)'!F31-MIN('07 (ind)'!F$6:F$37))/(MAX('07 (ind)'!F$6:F$37)-MIN('07 (ind)'!F$6:F$37))),ABS(-100+(100*(('07 (ind)'!F31-MIN('07 (ind)'!F$6:F$37))/(MAX('07 (ind)'!F$6:F$37)-MIN('07 (ind)'!F$6:F$37))))))</f>
        <v>60.416666666666664</v>
      </c>
      <c r="G32" s="87">
        <f>IF('07 (ind)'!G$1="si",100*(('07 (ind)'!G31-MIN('07 (ind)'!G$6:G$37))/(MAX('07 (ind)'!G$6:G$37)-MIN('07 (ind)'!G$6:G$37))),ABS(-100+(100*(('07 (ind)'!G31-MIN('07 (ind)'!G$6:G$37))/(MAX('07 (ind)'!G$6:G$37)-MIN('07 (ind)'!G$6:G$37))))))</f>
        <v>80.40000000000002</v>
      </c>
      <c r="H32" s="87">
        <f>IF('07 (ind)'!H$1="si",100*(('07 (ind)'!H31-MIN('07 (ind)'!H$6:H$37))/(MAX('07 (ind)'!H$6:H$37)-MIN('07 (ind)'!H$6:H$37))),ABS(-100+(100*(('07 (ind)'!H31-MIN('07 (ind)'!H$6:H$37))/(MAX('07 (ind)'!H$6:H$37)-MIN('07 (ind)'!H$6:H$37))))))</f>
        <v>32.178217821782177</v>
      </c>
      <c r="I32" s="87">
        <f>IF('07 (ind)'!I$1="si",100*(('07 (ind)'!I31-MIN('07 (ind)'!I$6:I$37))/(MAX('07 (ind)'!I$6:I$37)-MIN('07 (ind)'!I$6:I$37))),ABS(-100+(100*(('07 (ind)'!I31-MIN('07 (ind)'!I$6:I$37))/(MAX('07 (ind)'!I$6:I$37)-MIN('07 (ind)'!I$6:I$37))))))</f>
        <v>59.688826025459697</v>
      </c>
      <c r="J32" s="87">
        <f>IF('07 (ind)'!J$1="si",100*(('07 (ind)'!J31-MIN('07 (ind)'!J$6:J$37))/(MAX('07 (ind)'!J$6:J$37)-MIN('07 (ind)'!J$6:J$37))),ABS(-100+(100*(('07 (ind)'!J31-MIN('07 (ind)'!J$6:J$37))/(MAX('07 (ind)'!J$6:J$37)-MIN('07 (ind)'!J$6:J$37))))))</f>
        <v>46.962025316455694</v>
      </c>
      <c r="K32" s="87">
        <f>IF('07 (ind)'!K$1="si",100*(('07 (ind)'!K31-MIN('07 (ind)'!K$6:K$37))/(MAX('07 (ind)'!K$6:K$37)-MIN('07 (ind)'!K$6:K$37))),ABS(-100+(100*(('07 (ind)'!K31-MIN('07 (ind)'!K$6:K$37))/(MAX('07 (ind)'!K$6:K$37)-MIN('07 (ind)'!K$6:K$37))))))</f>
        <v>42.691995810267805</v>
      </c>
      <c r="L32" s="87">
        <f>IF('07 (ind)'!L$1="si",100*(('07 (ind)'!L31-MIN('07 (ind)'!L$6:L$37))/(MAX('07 (ind)'!L$6:L$37)-MIN('07 (ind)'!L$6:L$37))),ABS(-100+(100*(('07 (ind)'!L31-MIN('07 (ind)'!L$6:L$37))/(MAX('07 (ind)'!L$6:L$37)-MIN('07 (ind)'!L$6:L$37))))))</f>
        <v>51.109104373192309</v>
      </c>
      <c r="M32" s="87">
        <f>IF('07 (ind)'!M$1="si",100*(('07 (ind)'!M31-MIN('07 (ind)'!M$6:M$37))/(MAX('07 (ind)'!M$6:M$37)-MIN('07 (ind)'!M$6:M$37))),ABS(-100+(100*(('07 (ind)'!M31-MIN('07 (ind)'!M$6:M$37))/(MAX('07 (ind)'!M$6:M$37)-MIN('07 (ind)'!M$6:M$37))))))</f>
        <v>5.1886634824280122</v>
      </c>
      <c r="N32" s="87">
        <f>IF('07 (ind)'!N$1="si",100*(('07 (ind)'!N31-MIN('07 (ind)'!N$6:N$37))/(MAX('07 (ind)'!N$6:N$37)-MIN('07 (ind)'!N$6:N$37))),ABS(-100+(100*(('07 (ind)'!N31-MIN('07 (ind)'!N$6:N$37))/(MAX('07 (ind)'!N$6:N$37)-MIN('07 (ind)'!N$6:N$37))))))</f>
        <v>32.68652131784642</v>
      </c>
      <c r="O32" s="87">
        <f>IF('07 (ind)'!O$1="si",100*(('07 (ind)'!O31-MIN('07 (ind)'!O$6:O$37))/(MAX('07 (ind)'!O$6:O$37)-MIN('07 (ind)'!O$6:O$37))),ABS(-100+(100*(('07 (ind)'!O31-MIN('07 (ind)'!O$6:O$37))/(MAX('07 (ind)'!O$6:O$37)-MIN('07 (ind)'!O$6:O$37))))))</f>
        <v>72.307692307692307</v>
      </c>
      <c r="P32" s="87">
        <f>IF('07 (ind)'!P$1="si",100*(('07 (ind)'!P31-MIN('07 (ind)'!P$6:P$37))/(MAX('07 (ind)'!P$6:P$37)-MIN('07 (ind)'!P$6:P$37))),ABS(-100+(100*(('07 (ind)'!P31-MIN('07 (ind)'!P$6:P$37))/(MAX('07 (ind)'!P$6:P$37)-MIN('07 (ind)'!P$6:P$37))))))</f>
        <v>6.0515409461029703</v>
      </c>
      <c r="Q32" s="87">
        <f>IF('07 (ind)'!Q$1="si",100*(('07 (ind)'!Q31-MIN('07 (ind)'!Q$6:Q$37))/(MAX('07 (ind)'!Q$6:Q$37)-MIN('07 (ind)'!Q$6:Q$37))),ABS(-100+(100*(('07 (ind)'!Q31-MIN('07 (ind)'!Q$6:Q$37))/(MAX('07 (ind)'!Q$6:Q$37)-MIN('07 (ind)'!Q$6:Q$37))))))</f>
        <v>5.0152579096441681</v>
      </c>
      <c r="R32" s="87">
        <f>IF('07 (ind)'!R$1="si",100*(('07 (ind)'!R31-MIN('07 (ind)'!R$6:R$37))/(MAX('07 (ind)'!R$6:R$37)-MIN('07 (ind)'!R$6:R$37))),ABS(-100+(100*(('07 (ind)'!R31-MIN('07 (ind)'!R$6:R$37))/(MAX('07 (ind)'!R$6:R$37)-MIN('07 (ind)'!R$6:R$37))))))</f>
        <v>0.21661603951499772</v>
      </c>
      <c r="S32" s="75">
        <f>ABS(ABS(('07 (ind)'!S31-((MAX('07 (ind)'!S$6:S$37)+MIN('07 (ind)'!S$6:S$37))/2))/(((MAX('07 (ind)'!S$6:S$37)+MIN('07 (ind)'!S$6:S$37))/2)-MAX('07 (ind)'!S$6:S$37))*100)-100)</f>
        <v>92.580546714777213</v>
      </c>
      <c r="T32" s="75">
        <f>IF('07 (ind)'!T$1="si",100*(('07 (ind)'!T31-MIN('07 (ind)'!T$6:T$37))/(MAX('07 (ind)'!T$6:T$37)-MIN('07 (ind)'!T$6:T$37))),ABS(-100+(100*(('07 (ind)'!T31-MIN('07 (ind)'!T$6:T$37))/(MAX('07 (ind)'!T$6:T$37)-MIN('07 (ind)'!T$6:T$37))))))</f>
        <v>25.010150223304905</v>
      </c>
      <c r="U32" s="75">
        <f>IF('07 (ind)'!U$1="si",100*(('07 (ind)'!U31-MIN('07 (ind)'!U$6:U$37))/(MAX('07 (ind)'!U$6:U$37)-MIN('07 (ind)'!U$6:U$37))),ABS(-100+(100*(('07 (ind)'!U31-MIN('07 (ind)'!U$6:U$37))/(MAX('07 (ind)'!U$6:U$37)-MIN('07 (ind)'!U$6:U$37))))))</f>
        <v>0</v>
      </c>
      <c r="V32" s="75">
        <f>IF('07 (ind)'!V$1="si",100*(('07 (ind)'!V31-MIN('07 (ind)'!V$6:V$37))/(MAX('07 (ind)'!V$6:V$37)-MIN('07 (ind)'!V$6:V$37))),ABS(-100+(100*(('07 (ind)'!V31-MIN('07 (ind)'!V$6:V$37))/(MAX('07 (ind)'!V$6:V$37)-MIN('07 (ind)'!V$6:V$37))))))</f>
        <v>94.475138121546962</v>
      </c>
      <c r="W32" s="75">
        <f>IF('07 (ind)'!W$1="si",100*(('07 (ind)'!W31-MIN('07 (ind)'!W$6:W$37))/(MAX('07 (ind)'!W$6:W$37)-MIN('07 (ind)'!W$6:W$37))),ABS(-100+(100*(('07 (ind)'!W31-MIN('07 (ind)'!W$6:W$37))/(MAX('07 (ind)'!W$6:W$37)-MIN('07 (ind)'!W$6:W$37))))))</f>
        <v>46.622798801049079</v>
      </c>
      <c r="X32" s="75">
        <f>IF('07 (ind)'!X$1="si",100*(('07 (ind)'!X31-MIN('07 (ind)'!X$6:X$37))/(MAX('07 (ind)'!X$6:X$37)-MIN('07 (ind)'!X$6:X$37))),ABS(-100+(100*(('07 (ind)'!X31-MIN('07 (ind)'!X$6:X$37))/(MAX('07 (ind)'!X$6:X$37)-MIN('07 (ind)'!X$6:X$37))))))</f>
        <v>69.494780164280328</v>
      </c>
      <c r="Y32" s="75">
        <f>IF('07 (ind)'!Y$1="si",100*(('07 (ind)'!Y31-MIN('07 (ind)'!Y$6:Y$37))/(MAX('07 (ind)'!Y$6:Y$37)-MIN('07 (ind)'!Y$6:Y$37))),ABS(-100+(100*(('07 (ind)'!Y31-MIN('07 (ind)'!Y$6:Y$37))/(MAX('07 (ind)'!Y$6:Y$37)-MIN('07 (ind)'!Y$6:Y$37))))))</f>
        <v>82.834722483698158</v>
      </c>
      <c r="Z32" s="75">
        <f>IF('07 (ind)'!Z$1="si",100*(('07 (ind)'!Z31-MIN('07 (ind)'!Z$6:Z$37))/(MAX('07 (ind)'!Z$6:Z$37)-MIN('07 (ind)'!Z$6:Z$37))),ABS(-100+(100*(('07 (ind)'!Z31-MIN('07 (ind)'!Z$6:Z$37))/(MAX('07 (ind)'!Z$6:Z$37)-MIN('07 (ind)'!Z$6:Z$37))))))</f>
        <v>67.385771625173845</v>
      </c>
      <c r="AA32" s="75">
        <f>IF('07 (ind)'!AA$1="si",100*(('07 (ind)'!AA31-MIN('07 (ind)'!AA$6:AA$37))/(MAX('07 (ind)'!AA$6:AA$37)-MIN('07 (ind)'!AA$6:AA$37))),ABS(-100+(100*(('07 (ind)'!AA31-MIN('07 (ind)'!AA$6:AA$37))/(MAX('07 (ind)'!AA$6:AA$37)-MIN('07 (ind)'!AA$6:AA$37))))))</f>
        <v>85.910047555205892</v>
      </c>
      <c r="AB32" s="75">
        <f>IF('07 (ind)'!AB$1="si",100*(('07 (ind)'!AB31-MIN('07 (ind)'!AB$6:AB$37))/(MAX('07 (ind)'!AB$6:AB$37)-MIN('07 (ind)'!AB$6:AB$37))),ABS(-100+(100*(('07 (ind)'!AB31-MIN('07 (ind)'!AB$6:AB$37))/(MAX('07 (ind)'!AB$6:AB$37)-MIN('07 (ind)'!AB$6:AB$37))))))</f>
        <v>68.159311698695547</v>
      </c>
      <c r="AC32" s="75">
        <f>IF('07 (ind)'!AC$1="si",100*(('07 (ind)'!AC31-MIN('07 (ind)'!AC$6:AC$37))/(MAX('07 (ind)'!AC$6:AC$37)-MIN('07 (ind)'!AC$6:AC$37))),ABS(-100+(100*(('07 (ind)'!AC31-MIN('07 (ind)'!AC$6:AC$37))/(MAX('07 (ind)'!AC$6:AC$37)-MIN('07 (ind)'!AC$6:AC$37))))))</f>
        <v>71.73701845434185</v>
      </c>
      <c r="AD32" s="75">
        <f>IF('07 (ind)'!AD$1="si",100*(('07 (ind)'!AD31-MIN('07 (ind)'!AD$6:AD$37))/(MAX('07 (ind)'!AD$6:AD$37)-MIN('07 (ind)'!AD$6:AD$37))),ABS(-100+(100*(('07 (ind)'!AD31-MIN('07 (ind)'!AD$6:AD$37))/(MAX('07 (ind)'!AD$6:AD$37)-MIN('07 (ind)'!AD$6:AD$37))))))</f>
        <v>72.457930072804928</v>
      </c>
      <c r="AE32" s="75">
        <f>IF('07 (ind)'!AE$1="si",100*(('07 (ind)'!AE31-MIN('07 (ind)'!AE$6:AE$37))/(MAX('07 (ind)'!AE$6:AE$37)-MIN('07 (ind)'!AE$6:AE$37))),ABS(-100+(100*(('07 (ind)'!AE31-MIN('07 (ind)'!AE$6:AE$37))/(MAX('07 (ind)'!AE$6:AE$37)-MIN('07 (ind)'!AE$6:AE$37))))))</f>
        <v>69.944874905016846</v>
      </c>
      <c r="AF32" s="75">
        <f>IF('07 (ind)'!AF$1="si",100*(('07 (ind)'!AF31-MIN('07 (ind)'!AF$6:AF$37))/(MAX('07 (ind)'!AF$6:AF$37)-MIN('07 (ind)'!AF$6:AF$37))),ABS(-100+(100*(('07 (ind)'!AF31-MIN('07 (ind)'!AF$6:AF$37))/(MAX('07 (ind)'!AF$6:AF$37)-MIN('07 (ind)'!AF$6:AF$37))))))</f>
        <v>89.949730574107605</v>
      </c>
      <c r="AG32" s="75">
        <f>IF('07 (ind)'!AG$1="si",100*(('07 (ind)'!AG31-MIN('07 (ind)'!AG$6:AG$37))/(MAX('07 (ind)'!AG$6:AG$37)-MIN('07 (ind)'!AG$6:AG$37))),ABS(-100+(100*(('07 (ind)'!AG31-MIN('07 (ind)'!AG$6:AG$37))/(MAX('07 (ind)'!AG$6:AG$37)-MIN('07 (ind)'!AG$6:AG$37))))))</f>
        <v>70.56074766355141</v>
      </c>
      <c r="AH32" s="75">
        <f>IF('07 (ind)'!AH$1="si",100*(('07 (ind)'!AH31-MIN('07 (ind)'!AH$6:AH$37))/(MAX('07 (ind)'!AH$6:AH$37)-MIN('07 (ind)'!AH$6:AH$37))),ABS(-100+(100*(('07 (ind)'!AH31-MIN('07 (ind)'!AH$6:AH$37))/(MAX('07 (ind)'!AH$6:AH$37)-MIN('07 (ind)'!AH$6:AH$37))))))</f>
        <v>23.493975903614448</v>
      </c>
      <c r="AI32" s="75">
        <f>IF('07 (ind)'!AI$1="si",100*(('07 (ind)'!AI31-MIN('07 (ind)'!AI$6:AI$37))/(MAX('07 (ind)'!AI$6:AI$37)-MIN('07 (ind)'!AI$6:AI$37))),ABS(-100+(100*(('07 (ind)'!AI31-MIN('07 (ind)'!AI$6:AI$37))/(MAX('07 (ind)'!AI$6:AI$37)-MIN('07 (ind)'!AI$6:AI$37))))))</f>
        <v>1.2001211131398581</v>
      </c>
      <c r="AJ32" s="75">
        <f>IF('07 (ind)'!AJ$1="si",100*(('07 (ind)'!AJ31-MIN('07 (ind)'!AJ$6:AJ$37))/(MAX('07 (ind)'!AJ$6:AJ$37)-MIN('07 (ind)'!AJ$6:AJ$37))),ABS(-100+(100*(('07 (ind)'!AJ31-MIN('07 (ind)'!AJ$6:AJ$37))/(MAX('07 (ind)'!AJ$6:AJ$37)-MIN('07 (ind)'!AJ$6:AJ$37))))))</f>
        <v>78.788359006172399</v>
      </c>
      <c r="AK32" s="75">
        <f>IF('07 (ind)'!AK$1="si",100*(('07 (ind)'!AK31-MIN('07 (ind)'!AK$6:AK$37))/(MAX('07 (ind)'!AK$6:AK$37)-MIN('07 (ind)'!AK$6:AK$37))),ABS(-100+(100*(('07 (ind)'!AK31-MIN('07 (ind)'!AK$6:AK$37))/(MAX('07 (ind)'!AK$6:AK$37)-MIN('07 (ind)'!AK$6:AK$37))))))</f>
        <v>5.6120904188832563</v>
      </c>
      <c r="AL32" s="75">
        <f>IF('07 (ind)'!AL$1="si",100*(('07 (ind)'!AL31-MIN('07 (ind)'!AL$6:AL$37))/(MAX('07 (ind)'!AL$6:AL$37)-MIN('07 (ind)'!AL$6:AL$37))),ABS(-100+(100*(('07 (ind)'!AL31-MIN('07 (ind)'!AL$6:AL$37))/(MAX('07 (ind)'!AL$6:AL$37)-MIN('07 (ind)'!AL$6:AL$37))))))</f>
        <v>82.963182367710559</v>
      </c>
      <c r="AM32" s="75">
        <f>IF('07 (ind)'!AM$1="si",100*(('07 (ind)'!AM31-MIN('07 (ind)'!AM$6:AM$37))/(MAX('07 (ind)'!AM$6:AM$37)-MIN('07 (ind)'!AM$6:AM$37))),ABS(-100+(100*(('07 (ind)'!AM31-MIN('07 (ind)'!AM$6:AM$37))/(MAX('07 (ind)'!AM$6:AM$37)-MIN('07 (ind)'!AM$6:AM$37))))))</f>
        <v>25.170068902329874</v>
      </c>
      <c r="AN32" s="75">
        <f>IF('07 (ind)'!AN$1="si",100*(('07 (ind)'!AN31-MIN('07 (ind)'!AN$6:AN$37))/(MAX('07 (ind)'!AN$6:AN$37)-MIN('07 (ind)'!AN$6:AN$37))),ABS(-100+(100*(('07 (ind)'!AN31-MIN('07 (ind)'!AN$6:AN$37))/(MAX('07 (ind)'!AN$6:AN$37)-MIN('07 (ind)'!AN$6:AN$37))))))</f>
        <v>57.842632381156243</v>
      </c>
      <c r="AO32" s="75">
        <f>IF('07 (ind)'!AO$1="si",100*(('07 (ind)'!AO31-MIN('07 (ind)'!AO$6:AO$37))/(MAX('07 (ind)'!AO$6:AO$37)-MIN('07 (ind)'!AO$6:AO$37))),ABS(-100+(100*(('07 (ind)'!AO31-MIN('07 (ind)'!AO$6:AO$37))/(MAX('07 (ind)'!AO$6:AO$37)-MIN('07 (ind)'!AO$6:AO$37))))))</f>
        <v>78.348182635514988</v>
      </c>
      <c r="AP32" s="75">
        <f>IF('07 (ind)'!AP$1="si",100*(('07 (ind)'!AP31-MIN('07 (ind)'!AP$6:AP$37))/(MAX('07 (ind)'!AP$6:AP$37)-MIN('07 (ind)'!AP$6:AP$37))),ABS(-100+(100*(('07 (ind)'!AP31-MIN('07 (ind)'!AP$6:AP$37))/(MAX('07 (ind)'!AP$6:AP$37)-MIN('07 (ind)'!AP$6:AP$37))))))</f>
        <v>37.842951750236523</v>
      </c>
      <c r="AQ32" s="75">
        <f>IF('07 (ind)'!AQ$1="si",100*(('07 (ind)'!AQ31-MIN('07 (ind)'!AQ$6:AQ$37))/(MAX('07 (ind)'!AQ$6:AQ$37)-MIN('07 (ind)'!AQ$6:AQ$37))),ABS(-100+(100*(('07 (ind)'!AQ31-MIN('07 (ind)'!AQ$6:AQ$37))/(MAX('07 (ind)'!AQ$6:AQ$37)-MIN('07 (ind)'!AQ$6:AQ$37))))))</f>
        <v>13.578558244575289</v>
      </c>
      <c r="AR32" s="75">
        <f>IF('07 (ind)'!AR$1="si",100*(('07 (ind)'!AR31-MIN('07 (ind)'!AR$6:AR$37))/(MAX('07 (ind)'!AR$6:AR$37)-MIN('07 (ind)'!AR$6:AR$37))),ABS(-100+(100*(('07 (ind)'!AR31-MIN('07 (ind)'!AR$6:AR$37))/(MAX('07 (ind)'!AR$6:AR$37)-MIN('07 (ind)'!AR$6:AR$37))))))</f>
        <v>25.799973000988619</v>
      </c>
      <c r="AS32" s="75">
        <f>IF('07 (ind)'!AS$1="si",100*(('07 (ind)'!AS31-MIN('07 (ind)'!AS$6:AS$37))/(MAX('07 (ind)'!AS$6:AS$37)-MIN('07 (ind)'!AS$6:AS$37))),ABS(-100+(100*(('07 (ind)'!AS31-MIN('07 (ind)'!AS$6:AS$37))/(MAX('07 (ind)'!AS$6:AS$37)-MIN('07 (ind)'!AS$6:AS$37))))))</f>
        <v>55.862068965517238</v>
      </c>
      <c r="AT32" s="75">
        <f>IF('07 (ind)'!AT$1="si",100*(('07 (ind)'!AT31-MIN('07 (ind)'!AT$6:AT$37))/(MAX('07 (ind)'!AT$6:AT$37)-MIN('07 (ind)'!AT$6:AT$37))),ABS(-100+(100*(('07 (ind)'!AT31-MIN('07 (ind)'!AT$6:AT$37))/(MAX('07 (ind)'!AT$6:AT$37)-MIN('07 (ind)'!AT$6:AT$37))))))</f>
        <v>0</v>
      </c>
      <c r="AU32" s="75">
        <f>IF('07 (ind)'!AU$1="si",100*(('07 (ind)'!AU31-MIN('07 (ind)'!AU$6:AU$37))/(MAX('07 (ind)'!AU$6:AU$37)-MIN('07 (ind)'!AU$6:AU$37))),ABS(-100+(100*(('07 (ind)'!AU31-MIN('07 (ind)'!AU$6:AU$37))/(MAX('07 (ind)'!AU$6:AU$37)-MIN('07 (ind)'!AU$6:AU$37))))))</f>
        <v>43.252595155709344</v>
      </c>
      <c r="AV32" s="75">
        <f>IF('07 (ind)'!AV$1="si",100*(('07 (ind)'!AV31-MIN('07 (ind)'!AV$6:AV$37))/(MAX('07 (ind)'!AV$6:AV$37)-MIN('07 (ind)'!AV$6:AV$37))),ABS(-100+(100*(('07 (ind)'!AV31-MIN('07 (ind)'!AV$6:AV$37))/(MAX('07 (ind)'!AV$6:AV$37)-MIN('07 (ind)'!AV$6:AV$37))))))</f>
        <v>81.802426343154252</v>
      </c>
      <c r="AW32" s="75">
        <f>IF('07 (ind)'!AW$1="si",100*(('07 (ind)'!AW31-MIN('07 (ind)'!AW$6:AW$37))/(MAX('07 (ind)'!AW$6:AW$37)-MIN('07 (ind)'!AW$6:AW$37))),ABS(-100+(100*(('07 (ind)'!AW31-MIN('07 (ind)'!AW$6:AW$37))/(MAX('07 (ind)'!AW$6:AW$37)-MIN('07 (ind)'!AW$6:AW$37))))))</f>
        <v>65.628997867803832</v>
      </c>
      <c r="AX32" s="75">
        <f>IF('07 (ind)'!AX$1="si",100*(('07 (ind)'!AX31-MIN('07 (ind)'!AX$6:AX$37))/(MAX('07 (ind)'!AX$6:AX$37)-MIN('07 (ind)'!AX$6:AX$37))),ABS(-100+(100*(('07 (ind)'!AX31-MIN('07 (ind)'!AX$6:AX$37))/(MAX('07 (ind)'!AX$6:AX$37)-MIN('07 (ind)'!AX$6:AX$37))))))</f>
        <v>47.407014578817176</v>
      </c>
      <c r="AY32" s="75">
        <f>IF('07 (ind)'!AY$1="si",100*(('07 (ind)'!AY31-MIN('07 (ind)'!AY$6:AY$37))/(MAX('07 (ind)'!AY$6:AY$37)-MIN('07 (ind)'!AY$6:AY$37))),ABS(-100+(100*(('07 (ind)'!AY31-MIN('07 (ind)'!AY$6:AY$37))/(MAX('07 (ind)'!AY$6:AY$37)-MIN('07 (ind)'!AY$6:AY$37))))))</f>
        <v>69.505233111322582</v>
      </c>
      <c r="AZ32" s="75">
        <f>IF('07 (ind)'!AZ$1="si",100*(('07 (ind)'!AZ31-MIN('07 (ind)'!AZ$6:AZ$37))/(MAX('07 (ind)'!AZ$6:AZ$37)-MIN('07 (ind)'!AZ$6:AZ$37))),ABS(-100+(100*(('07 (ind)'!AZ31-MIN('07 (ind)'!AZ$6:AZ$37))/(MAX('07 (ind)'!AZ$6:AZ$37)-MIN('07 (ind)'!AZ$6:AZ$37))))))</f>
        <v>63.677744359428281</v>
      </c>
      <c r="BA32" s="75">
        <f>IF('07 (ind)'!BA$1="si",100*(('07 (ind)'!BA31-MIN('07 (ind)'!BA$6:BA$37))/(MAX('07 (ind)'!BA$6:BA$37)-MIN('07 (ind)'!BA$6:BA$37))),ABS(-100+(100*(('07 (ind)'!BA31-MIN('07 (ind)'!BA$6:BA$37))/(MAX('07 (ind)'!BA$6:BA$37)-MIN('07 (ind)'!BA$6:BA$37))))))</f>
        <v>18.156563414076203</v>
      </c>
      <c r="BB32" s="75">
        <f>IF('07 (ind)'!BB$1="si",100*(('07 (ind)'!BB31-MIN('07 (ind)'!BB$6:BB$37))/(MAX('07 (ind)'!BB$6:BB$37)-MIN('07 (ind)'!BB$6:BB$37))),ABS(-100+(100*(('07 (ind)'!BB31-MIN('07 (ind)'!BB$6:BB$37))/(MAX('07 (ind)'!BB$6:BB$37)-MIN('07 (ind)'!BB$6:BB$37))))))</f>
        <v>34.411095970590907</v>
      </c>
      <c r="BC32" s="75">
        <f>IF('07 (ind)'!BC$1="si",100*(('07 (ind)'!BC31-MIN('07 (ind)'!BC$6:BC$37))/(MAX('07 (ind)'!BC$6:BC$37)-MIN('07 (ind)'!BC$6:BC$37))),ABS(-100+(100*(('07 (ind)'!BC31-MIN('07 (ind)'!BC$6:BC$37))/(MAX('07 (ind)'!BC$6:BC$37)-MIN('07 (ind)'!BC$6:BC$37))))))</f>
        <v>27.647824164398845</v>
      </c>
      <c r="BD32" s="75">
        <f>IF('07 (ind)'!BD$1="si",100*(('07 (ind)'!BD31-MIN('07 (ind)'!BD$6:BD$37))/(MAX('07 (ind)'!BD$6:BD$37)-MIN('07 (ind)'!BD$6:BD$37))),ABS(-100+(100*(('07 (ind)'!BD31-MIN('07 (ind)'!BD$6:BD$37))/(MAX('07 (ind)'!BD$6:BD$37)-MIN('07 (ind)'!BD$6:BD$37))))))</f>
        <v>100</v>
      </c>
      <c r="BE32" s="75">
        <f>IF('07 (ind)'!BE$1="si",100*(('07 (ind)'!BE31-MIN('07 (ind)'!BE$6:BE$37))/(MAX('07 (ind)'!BE$6:BE$37)-MIN('07 (ind)'!BE$6:BE$37))),ABS(-100+(100*(('07 (ind)'!BE31-MIN('07 (ind)'!BE$6:BE$37))/(MAX('07 (ind)'!BE$6:BE$37)-MIN('07 (ind)'!BE$6:BE$37))))))</f>
        <v>55.399719495091169</v>
      </c>
      <c r="BF32" s="75">
        <f>IF('07 (ind)'!BF$1="si",100*(('07 (ind)'!BF31-MIN('07 (ind)'!BF$6:BF$37))/(MAX('07 (ind)'!BF$6:BF$37)-MIN('07 (ind)'!BF$6:BF$37))),ABS(-100+(100*(('07 (ind)'!BF31-MIN('07 (ind)'!BF$6:BF$37))/(MAX('07 (ind)'!BF$6:BF$37)-MIN('07 (ind)'!BF$6:BF$37))))))</f>
        <v>58.157469978459822</v>
      </c>
      <c r="BG32" s="75">
        <f>IF('07 (ind)'!BG$1="si",100*(('07 (ind)'!BG31-MIN('07 (ind)'!BG$6:BG$37))/(MAX('07 (ind)'!BG$6:BG$37)-MIN('07 (ind)'!BG$6:BG$37))),ABS(-100+(100*(('07 (ind)'!BG31-MIN('07 (ind)'!BG$6:BG$37))/(MAX('07 (ind)'!BG$6:BG$37)-MIN('07 (ind)'!BG$6:BG$37))))))</f>
        <v>24.282521923680779</v>
      </c>
      <c r="BH32" s="75">
        <f>IF('07 (ind)'!BH$1="si",100*(('07 (ind)'!BH31-MIN('07 (ind)'!BH$6:BH$37))/(MAX('07 (ind)'!BH$6:BH$37)-MIN('07 (ind)'!BH$6:BH$37))),ABS(-100+(100*(('07 (ind)'!BH31-MIN('07 (ind)'!BH$6:BH$37))/(MAX('07 (ind)'!BH$6:BH$37)-MIN('07 (ind)'!BH$6:BH$37))))))</f>
        <v>25.939740567399067</v>
      </c>
      <c r="BI32" s="75">
        <f>IF('07 (ind)'!BI$1="si",100*(('07 (ind)'!BI31-MIN('07 (ind)'!BI$6:BI$37))/(MAX('07 (ind)'!BI$6:BI$37)-MIN('07 (ind)'!BI$6:BI$37))),ABS(-100+(100*(('07 (ind)'!BI31-MIN('07 (ind)'!BI$6:BI$37))/(MAX('07 (ind)'!BI$6:BI$37)-MIN('07 (ind)'!BI$6:BI$37))))))</f>
        <v>69.617129988204937</v>
      </c>
      <c r="BJ32" s="75">
        <f>IF('07 (ind)'!BJ$1="si",100*(('07 (ind)'!BJ31-MIN('07 (ind)'!BJ$6:BJ$37))/(MAX('07 (ind)'!BJ$6:BJ$37)-MIN('07 (ind)'!BJ$6:BJ$37))),ABS(-100+(100*(('07 (ind)'!BJ31-MIN('07 (ind)'!BJ$6:BJ$37))/(MAX('07 (ind)'!BJ$6:BJ$37)-MIN('07 (ind)'!BJ$6:BJ$37))))))</f>
        <v>7.7271571274325836</v>
      </c>
      <c r="BK32" s="75">
        <f>IF('07 (ind)'!BK$1="si",100*(('07 (ind)'!BK31-MIN('07 (ind)'!BK$6:BK$37))/(MAX('07 (ind)'!BK$6:BK$37)-MIN('07 (ind)'!BK$6:BK$37))),ABS(-100+(100*(('07 (ind)'!BK31-MIN('07 (ind)'!BK$6:BK$37))/(MAX('07 (ind)'!BK$6:BK$37)-MIN('07 (ind)'!BK$6:BK$37))))))</f>
        <v>23.876482201668512</v>
      </c>
      <c r="BL32" s="75">
        <f>IF('07 (ind)'!BL$1="si",100*(('07 (ind)'!BL31-MIN('07 (ind)'!BL$6:BL$37))/(MAX('07 (ind)'!BL$6:BL$37)-MIN('07 (ind)'!BL$6:BL$37))),ABS(-100+(100*(('07 (ind)'!BL31-MIN('07 (ind)'!BL$6:BL$37))/(MAX('07 (ind)'!BL$6:BL$37)-MIN('07 (ind)'!BL$6:BL$37))))))</f>
        <v>30</v>
      </c>
      <c r="BM32" s="75">
        <f>IF('07 (ind)'!BM$1="si",100*(('07 (ind)'!BM31-MIN('07 (ind)'!BM$6:BM$37))/(MAX('07 (ind)'!BM$6:BM$37)-MIN('07 (ind)'!BM$6:BM$37))),ABS(-100+(100*(('07 (ind)'!BM31-MIN('07 (ind)'!BM$6:BM$37))/(MAX('07 (ind)'!BM$6:BM$37)-MIN('07 (ind)'!BM$6:BM$37))))))</f>
        <v>22.871528142757246</v>
      </c>
      <c r="BN32" s="75">
        <f>IF('07 (ind)'!BN$1="si",100*(('07 (ind)'!BN31-MIN('07 (ind)'!BN$6:BN$37))/(MAX('07 (ind)'!BN$6:BN$37)-MIN('07 (ind)'!BN$6:BN$37))),ABS(-100+(100*(('07 (ind)'!BN31-MIN('07 (ind)'!BN$6:BN$37))/(MAX('07 (ind)'!BN$6:BN$37)-MIN('07 (ind)'!BN$6:BN$37))))))</f>
        <v>28.709890284219025</v>
      </c>
      <c r="BO32" s="75">
        <f>IF('07 (ind)'!BO$1="si",100*(('07 (ind)'!BO31-MIN('07 (ind)'!BO$6:BO$37))/(MAX('07 (ind)'!BO$6:BO$37)-MIN('07 (ind)'!BO$6:BO$37))),ABS(-100+(100*(('07 (ind)'!BO31-MIN('07 (ind)'!BO$6:BO$37))/(MAX('07 (ind)'!BO$6:BO$37)-MIN('07 (ind)'!BO$6:BO$37))))))</f>
        <v>17.71441736054911</v>
      </c>
      <c r="BP32" s="75">
        <f>IF('07 (ind)'!BP$1="si",100*(('07 (ind)'!BP31-MIN('07 (ind)'!BP$6:BP$37))/(MAX('07 (ind)'!BP$6:BP$37)-MIN('07 (ind)'!BP$6:BP$37))),ABS(-100+(100*(('07 (ind)'!BP31-MIN('07 (ind)'!BP$6:BP$37))/(MAX('07 (ind)'!BP$6:BP$37)-MIN('07 (ind)'!BP$6:BP$37))))))</f>
        <v>34.364207424526519</v>
      </c>
      <c r="BQ32" s="75">
        <f>IF('07 (ind)'!BQ$1="si",100*(('07 (ind)'!BQ31-MIN('07 (ind)'!BQ$6:BQ$37))/(MAX('07 (ind)'!BQ$6:BQ$37)-MIN('07 (ind)'!BQ$6:BQ$37))),ABS(-100+(100*(('07 (ind)'!BQ31-MIN('07 (ind)'!BQ$6:BQ$37))/(MAX('07 (ind)'!BQ$6:BQ$37)-MIN('07 (ind)'!BQ$6:BQ$37))))))</f>
        <v>30.352361790754951</v>
      </c>
      <c r="BR32" s="75">
        <f>IF('07 (ind)'!BR$1="si",100*(('07 (ind)'!BR31-MIN('07 (ind)'!BR$6:BR$37))/(MAX('07 (ind)'!BR$6:BR$37)-MIN('07 (ind)'!BR$6:BR$37))),ABS(-100+(100*(('07 (ind)'!BR31-MIN('07 (ind)'!BR$6:BR$37))/(MAX('07 (ind)'!BP$6:BP$37)-MIN('07 (ind)'!BR$6:BR$37))))))</f>
        <v>7.8363488491276545</v>
      </c>
      <c r="BS32" s="75">
        <f>IF('07 (ind)'!BS$1="si",100*(('07 (ind)'!BS31-MIN('07 (ind)'!BS$6:BS$37))/(MAX('07 (ind)'!BS$6:BS$37)-MIN('07 (ind)'!BS$6:BS$37))),ABS(-100+(100*(('07 (ind)'!BS31-MIN('07 (ind)'!BS$6:BS$37))/(MAX('07 (ind)'!BQ$6:BQ$37)-MIN('07 (ind)'!BS$6:BS$37))))))</f>
        <v>59.529640662418338</v>
      </c>
      <c r="BT32" s="75">
        <f>IF('07 (ind)'!BT$1="si",100*(('07 (ind)'!BT31-MIN('07 (ind)'!BT$6:BT$37))/(MAX('07 (ind)'!BT$6:BT$37)-MIN('07 (ind)'!BT$6:BT$37))),ABS(-100+(100*(('07 (ind)'!BT31-MIN('07 (ind)'!BT$6:BT$37))/(MAX('07 (ind)'!BR$6:BR$37)-MIN('07 (ind)'!BT$6:BT$37))))))</f>
        <v>92.691152053847759</v>
      </c>
      <c r="BU32" s="75">
        <f>IF('07 (ind)'!BU$1="si",100*(('07 (ind)'!BU31-MIN('07 (ind)'!BU$6:BU$37))/(MAX('07 (ind)'!BU$6:BU$37)-MIN('07 (ind)'!BU$6:BU$37))),ABS(-100+(100*(('07 (ind)'!BU31-MIN('07 (ind)'!BU$6:BU$37))/(MAX('07 (ind)'!BU$6:BU$37)-MIN('07 (ind)'!BU$6:BU$37))))))</f>
        <v>68.477292965271602</v>
      </c>
      <c r="BV32" s="75">
        <f>IF('07 (ind)'!BV$1="si",100*(('07 (ind)'!BV31-MIN('07 (ind)'!BV$6:BV$37))/(MAX('07 (ind)'!BV$6:BV$37)-MIN('07 (ind)'!BV$6:BV$37))),ABS(-100+(100*(('07 (ind)'!BV31-MIN('07 (ind)'!BV$6:BV$37))/(MAX('07 (ind)'!BV$6:BV$37)-MIN('07 (ind)'!BV$6:BV$37))))))</f>
        <v>100</v>
      </c>
      <c r="BW32" s="75">
        <f>IF('07 (ind)'!BW$1="si",100*(('07 (ind)'!BW31-MIN('07 (ind)'!BW$6:BW$37))/(MAX('07 (ind)'!BW$6:BW$37)-MIN('07 (ind)'!BW$6:BW$37))),ABS(-100+(100*(('07 (ind)'!BW31-MIN('07 (ind)'!BW$6:BW$37))/(MAX('07 (ind)'!BW$6:BW$37)-MIN('07 (ind)'!BW$6:BW$37))))))</f>
        <v>68.749179682373011</v>
      </c>
      <c r="BX32" s="75">
        <f>IF('07 (ind)'!BX$1="si",100*(('07 (ind)'!BX31-MIN('07 (ind)'!BX$6:BX$37))/(MAX('07 (ind)'!BX$6:BX$37)-MIN('07 (ind)'!BX$6:BX$37))),ABS(-100+(100*(('07 (ind)'!BX31-MIN('07 (ind)'!BX$6:BX$37))/(MAX('07 (ind)'!BX$6:BX$37)-MIN('07 (ind)'!BX$6:BX$37))))))</f>
        <v>38.864477593881418</v>
      </c>
      <c r="BY32" s="75">
        <f>IF('07 (ind)'!BY$1="si",100*(('07 (ind)'!BY31-MIN('07 (ind)'!BY$6:BY$37))/(MAX('07 (ind)'!BY$6:BY$37)-MIN('07 (ind)'!BY$6:BY$37))),ABS(-100+(100*(('07 (ind)'!BY31-MIN('07 (ind)'!BY$6:BY$37))/(MAX('07 (ind)'!BY$6:BY$37)-MIN('07 (ind)'!BY$6:BY$37))))))</f>
        <v>17.700978008884231</v>
      </c>
      <c r="BZ32" s="75">
        <f>IF('07 (ind)'!BZ$1="si",100*(('07 (ind)'!BZ31-MIN('07 (ind)'!BZ$6:BZ$37))/(MAX('07 (ind)'!BZ$6:BZ$37)-MIN('07 (ind)'!BZ$6:BZ$37))),ABS(-100+(100*(('07 (ind)'!BZ31-MIN('07 (ind)'!BZ$6:BZ$37))/(MAX('07 (ind)'!BZ$6:BZ$37)-MIN('07 (ind)'!BZ$6:BZ$37))))))</f>
        <v>92.509774428476817</v>
      </c>
      <c r="CA32" s="75">
        <f>IF('07 (ind)'!CA$1="si",100*(('07 (ind)'!CA31-MIN('07 (ind)'!CA$6:CA$37))/(MAX('07 (ind)'!CA$6:CA$37)-MIN('07 (ind)'!CA$6:CA$37))),ABS(-100+(100*(('07 (ind)'!CA31-MIN('07 (ind)'!CA$6:CA$37))/(MAX('07 (ind)'!CA$6:CA$37)-MIN('07 (ind)'!CA$6:CA$37))))))</f>
        <v>0</v>
      </c>
      <c r="CB32" s="75">
        <f>IF('07 (ind)'!CB$1="si",100*(('07 (ind)'!CB31-MIN('07 (ind)'!CB$6:CB$37))/(MAX('07 (ind)'!CB$6:CB$37)-MIN('07 (ind)'!CB$6:CB$37))),ABS(-100+(100*(('07 (ind)'!CB31-MIN('07 (ind)'!CB$6:CB$37))/(MAX('07 (ind)'!CB$6:CB$37)-MIN('07 (ind)'!CB$6:CB$37))))))</f>
        <v>81.528662420382162</v>
      </c>
      <c r="CC32" s="75">
        <f>IF('07 (ind)'!CC$1="si",100*(('07 (ind)'!CC31-MIN('07 (ind)'!CC$6:CC$37))/(MAX('07 (ind)'!CC$6:CC$37)-MIN('07 (ind)'!CC$6:CC$37))),ABS(-100+(100*(('07 (ind)'!CC31-MIN('07 (ind)'!CC$6:CC$37))/(MAX('07 (ind)'!CC$6:CC$37)-MIN('07 (ind)'!CC$6:CC$37))))))</f>
        <v>84.646573923383912</v>
      </c>
      <c r="CD32" s="75">
        <f>IF('07 (ind)'!CD$1="si",100*(('07 (ind)'!CD31-MIN('07 (ind)'!CD$6:CD$37))/(MAX('07 (ind)'!CD$6:CD$37)-MIN('07 (ind)'!CD$6:CD$37))),ABS(-100+(100*(('07 (ind)'!CD31-MIN('07 (ind)'!CD$6:CD$37))/(MAX('07 (ind)'!CD$6:CD$37)-MIN('07 (ind)'!CD$6:CD$37))))))</f>
        <v>1.5410893215896413</v>
      </c>
      <c r="CE32" s="75">
        <f>IF('07 (ind)'!CE$1="si",100*(('07 (ind)'!CE31-MIN('07 (ind)'!CE$6:CE$37))/(MAX('07 (ind)'!CE$6:CE$37)-MIN('07 (ind)'!CE$6:CE$37))),ABS(-100+(100*(('07 (ind)'!CE31-MIN('07 (ind)'!CE$6:CE$37))/(MAX('07 (ind)'!CE$6:CE$37)-MIN('07 (ind)'!CE$6:CE$37))))))</f>
        <v>13.787973106559253</v>
      </c>
      <c r="CF32" s="75">
        <f>IF('07 (ind)'!CF$1="si",100*(('07 (ind)'!CF31-MIN('07 (ind)'!CF$6:CF$37))/(MAX('07 (ind)'!CF$6:CF$37)-MIN('07 (ind)'!CF$6:CF$37))),ABS(-100+(100*(('07 (ind)'!CF31-MIN('07 (ind)'!CF$6:CF$37))/(MAX('07 (ind)'!CF$6:CF$37)-MIN('07 (ind)'!CF$6:CF$37))))))</f>
        <v>27.930208119829231</v>
      </c>
      <c r="CG32" s="75">
        <f>IF('07 (ind)'!CG$1="si",100*(('07 (ind)'!CG31-MIN('07 (ind)'!CG$6:CG$37))/(MAX('07 (ind)'!CG$6:CG$37)-MIN('07 (ind)'!CG$6:CG$37))),ABS(-100+(100*(('07 (ind)'!CG31-MIN('07 (ind)'!CG$6:CG$37))/(MAX('07 (ind)'!CG$6:CG$37)-MIN('07 (ind)'!CG$6:CG$37))))))</f>
        <v>19.421418044206565</v>
      </c>
      <c r="CH32" s="75">
        <f>IF('07 (ind)'!CH$1="si",100*(('07 (ind)'!CH31-MIN('07 (ind)'!CH$6:CH$37))/(MAX('07 (ind)'!CH$6:CH$37)-MIN('07 (ind)'!CH$6:CH$37))),ABS(-100+(100*(('07 (ind)'!CH31-MIN('07 (ind)'!CH$6:CH$37))/(MAX('07 (ind)'!CH$6:CH$37)-MIN('07 (ind)'!CH$6:CH$37))))))</f>
        <v>21.440643542315101</v>
      </c>
      <c r="CI32" s="75">
        <f>IF('07 (ind)'!CI$1="si",100*(('07 (ind)'!CI31-MIN('07 (ind)'!CI$6:CI$37))/(MAX('07 (ind)'!CI$6:CI$37)-MIN('07 (ind)'!CI$6:CI$37))),ABS(-100+(100*(('07 (ind)'!CI31-MIN('07 (ind)'!CI$6:CI$37))/(MAX('07 (ind)'!CI$6:CI$37)-MIN('07 (ind)'!CI$6:CI$37))))))</f>
        <v>51.16550225946407</v>
      </c>
      <c r="CJ32" s="75">
        <f>IF('07 (ind)'!CJ$1="si",100*(('07 (ind)'!CJ31-MIN('07 (ind)'!CJ$6:CJ$37))/(MAX('07 (ind)'!CJ$6:CJ$37)-MIN('07 (ind)'!CJ$6:CJ$37))),ABS(-100+(100*(('07 (ind)'!CJ31-MIN('07 (ind)'!CJ$6:CJ$37))/(MAX('07 (ind)'!CJ$6:CJ$37)-MIN('07 (ind)'!CJ$6:CJ$37))))))</f>
        <v>46.687454640547294</v>
      </c>
      <c r="CK32" s="75">
        <f>IF('07 (ind)'!CK$1="si",100*(('07 (ind)'!CK31-MIN('07 (ind)'!CK$6:CK$37))/(MAX('07 (ind)'!CK$6:CK$37)-MIN('07 (ind)'!CK$6:CK$37))),ABS(-100+(100*(('07 (ind)'!CK31-MIN('07 (ind)'!CK$6:CK$37))/(MAX('07 (ind)'!CK$6:CK$37)-MIN('07 (ind)'!CK$6:CK$37))))))</f>
        <v>27.819420085261765</v>
      </c>
      <c r="CL32" s="75">
        <f>IF('07 (ind)'!CL$1="si",100*(('07 (ind)'!CL31-MIN('07 (ind)'!CL$6:CL$37))/(MAX('07 (ind)'!CL$6:CL$37)-MIN('07 (ind)'!CL$6:CL$37))),ABS(-100+(100*(('07 (ind)'!CL31-MIN('07 (ind)'!CL$6:CL$37))/(MAX('07 (ind)'!CL$6:CL$37)-MIN('07 (ind)'!CL$6:CL$37))))))</f>
        <v>12.803504614076788</v>
      </c>
      <c r="CM32" s="75">
        <f>IF('07 (ind)'!CM$1="si",100*(('07 (ind)'!CM31-MIN('07 (ind)'!CM$6:CM$37))/(MAX('07 (ind)'!CM$6:CM$37)-MIN('07 (ind)'!CM$6:CM$37))),ABS(-100+(100*(('07 (ind)'!CM31-MIN('07 (ind)'!CM$6:CM$37))/(MAX('07 (ind)'!CM$6:CM$37)-MIN('07 (ind)'!CM$6:CM$37))))))</f>
        <v>16.081722062675439</v>
      </c>
    </row>
    <row r="33" spans="1:91">
      <c r="A33" s="18" t="s">
        <v>231</v>
      </c>
      <c r="B33" s="87">
        <f>IF('07 (ind)'!B$1="si",100*(('07 (ind)'!B32-MIN('07 (ind)'!B$6:B$37))/(MAX('07 (ind)'!B$6:B$37)-MIN('07 (ind)'!B$6:B$37))),ABS(-100+(100*(('07 (ind)'!B32-MIN('07 (ind)'!B$6:B$37))/(MAX('07 (ind)'!B$6:B$37)-MIN('07 (ind)'!B$6:B$37))))))</f>
        <v>3.3694200453451271</v>
      </c>
      <c r="C33" s="87">
        <f>IF('07 (ind)'!C$1="si",100*(('07 (ind)'!C32-MIN('07 (ind)'!C$6:C$37))/(MAX('07 (ind)'!C$6:C$37)-MIN('07 (ind)'!C$6:C$37))),ABS(-100+(100*(('07 (ind)'!C32-MIN('07 (ind)'!C$6:C$37))/(MAX('07 (ind)'!C$6:C$37)-MIN('07 (ind)'!C$6:C$37))))))</f>
        <v>30.209928686911731</v>
      </c>
      <c r="D33" s="87">
        <f>IF('07 (ind)'!D$1="si",100*(('07 (ind)'!D32-MIN('07 (ind)'!D$6:D$37))/(MAX('07 (ind)'!D$6:D$37)-MIN('07 (ind)'!D$6:D$37))),ABS(-100+(100*(('07 (ind)'!D32-MIN('07 (ind)'!D$6:D$37))/(MAX('07 (ind)'!D$6:D$37)-MIN('07 (ind)'!D$6:D$37))))))</f>
        <v>33.906290178881704</v>
      </c>
      <c r="E33" s="87">
        <f>IF('07 (ind)'!E$1="si",100*(('07 (ind)'!E32-MIN('07 (ind)'!E$6:E$37))/(MAX('07 (ind)'!E$6:E$37)-MIN('07 (ind)'!E$6:E$37))),ABS(-100+(100*(('07 (ind)'!E32-MIN('07 (ind)'!E$6:E$37))/(MAX('07 (ind)'!E$6:E$37)-MIN('07 (ind)'!E$6:E$37))))))</f>
        <v>9.3961128716915567</v>
      </c>
      <c r="F33" s="87">
        <f>IF('07 (ind)'!F$1="si",100*(('07 (ind)'!F32-MIN('07 (ind)'!F$6:F$37))/(MAX('07 (ind)'!F$6:F$37)-MIN('07 (ind)'!F$6:F$37))),ABS(-100+(100*(('07 (ind)'!F32-MIN('07 (ind)'!F$6:F$37))/(MAX('07 (ind)'!F$6:F$37)-MIN('07 (ind)'!F$6:F$37))))))</f>
        <v>77.083333333333343</v>
      </c>
      <c r="G33" s="87">
        <f>IF('07 (ind)'!G$1="si",100*(('07 (ind)'!G32-MIN('07 (ind)'!G$6:G$37))/(MAX('07 (ind)'!G$6:G$37)-MIN('07 (ind)'!G$6:G$37))),ABS(-100+(100*(('07 (ind)'!G32-MIN('07 (ind)'!G$6:G$37))/(MAX('07 (ind)'!G$6:G$37)-MIN('07 (ind)'!G$6:G$37))))))</f>
        <v>86.4</v>
      </c>
      <c r="H33" s="87">
        <f>IF('07 (ind)'!H$1="si",100*(('07 (ind)'!H32-MIN('07 (ind)'!H$6:H$37))/(MAX('07 (ind)'!H$6:H$37)-MIN('07 (ind)'!H$6:H$37))),ABS(-100+(100*(('07 (ind)'!H32-MIN('07 (ind)'!H$6:H$37))/(MAX('07 (ind)'!H$6:H$37)-MIN('07 (ind)'!H$6:H$37))))))</f>
        <v>62.871287128712893</v>
      </c>
      <c r="I33" s="87">
        <f>IF('07 (ind)'!I$1="si",100*(('07 (ind)'!I32-MIN('07 (ind)'!I$6:I$37))/(MAX('07 (ind)'!I$6:I$37)-MIN('07 (ind)'!I$6:I$37))),ABS(-100+(100*(('07 (ind)'!I32-MIN('07 (ind)'!I$6:I$37))/(MAX('07 (ind)'!I$6:I$37)-MIN('07 (ind)'!I$6:I$37))))))</f>
        <v>71.145685997171157</v>
      </c>
      <c r="J33" s="87">
        <f>IF('07 (ind)'!J$1="si",100*(('07 (ind)'!J32-MIN('07 (ind)'!J$6:J$37))/(MAX('07 (ind)'!J$6:J$37)-MIN('07 (ind)'!J$6:J$37))),ABS(-100+(100*(('07 (ind)'!J32-MIN('07 (ind)'!J$6:J$37))/(MAX('07 (ind)'!J$6:J$37)-MIN('07 (ind)'!J$6:J$37))))))</f>
        <v>30.63291139240506</v>
      </c>
      <c r="K33" s="87">
        <f>IF('07 (ind)'!K$1="si",100*(('07 (ind)'!K32-MIN('07 (ind)'!K$6:K$37))/(MAX('07 (ind)'!K$6:K$37)-MIN('07 (ind)'!K$6:K$37))),ABS(-100+(100*(('07 (ind)'!K32-MIN('07 (ind)'!K$6:K$37))/(MAX('07 (ind)'!K$6:K$37)-MIN('07 (ind)'!K$6:K$37))))))</f>
        <v>42.224910403322923</v>
      </c>
      <c r="L33" s="87">
        <f>IF('07 (ind)'!L$1="si",100*(('07 (ind)'!L32-MIN('07 (ind)'!L$6:L$37))/(MAX('07 (ind)'!L$6:L$37)-MIN('07 (ind)'!L$6:L$37))),ABS(-100+(100*(('07 (ind)'!L32-MIN('07 (ind)'!L$6:L$37))/(MAX('07 (ind)'!L$6:L$37)-MIN('07 (ind)'!L$6:L$37))))))</f>
        <v>77.665405766041232</v>
      </c>
      <c r="M33" s="87">
        <f>IF('07 (ind)'!M$1="si",100*(('07 (ind)'!M32-MIN('07 (ind)'!M$6:M$37))/(MAX('07 (ind)'!M$6:M$37)-MIN('07 (ind)'!M$6:M$37))),ABS(-100+(100*(('07 (ind)'!M32-MIN('07 (ind)'!M$6:M$37))/(MAX('07 (ind)'!M$6:M$37)-MIN('07 (ind)'!M$6:M$37))))))</f>
        <v>2.9377608425703383</v>
      </c>
      <c r="N33" s="87">
        <f>IF('07 (ind)'!N$1="si",100*(('07 (ind)'!N32-MIN('07 (ind)'!N$6:N$37))/(MAX('07 (ind)'!N$6:N$37)-MIN('07 (ind)'!N$6:N$37))),ABS(-100+(100*(('07 (ind)'!N32-MIN('07 (ind)'!N$6:N$37))/(MAX('07 (ind)'!N$6:N$37)-MIN('07 (ind)'!N$6:N$37))))))</f>
        <v>100</v>
      </c>
      <c r="O33" s="87">
        <f>IF('07 (ind)'!O$1="si",100*(('07 (ind)'!O32-MIN('07 (ind)'!O$6:O$37))/(MAX('07 (ind)'!O$6:O$37)-MIN('07 (ind)'!O$6:O$37))),ABS(-100+(100*(('07 (ind)'!O32-MIN('07 (ind)'!O$6:O$37))/(MAX('07 (ind)'!O$6:O$37)-MIN('07 (ind)'!O$6:O$37))))))</f>
        <v>9.2307692307692264</v>
      </c>
      <c r="P33" s="87">
        <f>IF('07 (ind)'!P$1="si",100*(('07 (ind)'!P32-MIN('07 (ind)'!P$6:P$37))/(MAX('07 (ind)'!P$6:P$37)-MIN('07 (ind)'!P$6:P$37))),ABS(-100+(100*(('07 (ind)'!P32-MIN('07 (ind)'!P$6:P$37))/(MAX('07 (ind)'!P$6:P$37)-MIN('07 (ind)'!P$6:P$37))))))</f>
        <v>9.1018438302966</v>
      </c>
      <c r="Q33" s="87">
        <f>IF('07 (ind)'!Q$1="si",100*(('07 (ind)'!Q32-MIN('07 (ind)'!Q$6:Q$37))/(MAX('07 (ind)'!Q$6:Q$37)-MIN('07 (ind)'!Q$6:Q$37))),ABS(-100+(100*(('07 (ind)'!Q32-MIN('07 (ind)'!Q$6:Q$37))/(MAX('07 (ind)'!Q$6:Q$37)-MIN('07 (ind)'!Q$6:Q$37))))))</f>
        <v>21.20472400271996</v>
      </c>
      <c r="R33" s="87">
        <f>IF('07 (ind)'!R$1="si",100*(('07 (ind)'!R32-MIN('07 (ind)'!R$6:R$37))/(MAX('07 (ind)'!R$6:R$37)-MIN('07 (ind)'!R$6:R$37))),ABS(-100+(100*(('07 (ind)'!R32-MIN('07 (ind)'!R$6:R$37))/(MAX('07 (ind)'!R$6:R$37)-MIN('07 (ind)'!R$6:R$37))))))</f>
        <v>5.650944311246902</v>
      </c>
      <c r="S33" s="75">
        <f>ABS(ABS(('07 (ind)'!S32-((MAX('07 (ind)'!S$6:S$37)+MIN('07 (ind)'!S$6:S$37))/2))/(((MAX('07 (ind)'!S$6:S$37)+MIN('07 (ind)'!S$6:S$37))/2)-MAX('07 (ind)'!S$6:S$37))*100)-100)</f>
        <v>3.6402010563245142</v>
      </c>
      <c r="T33" s="75">
        <f>IF('07 (ind)'!T$1="si",100*(('07 (ind)'!T32-MIN('07 (ind)'!T$6:T$37))/(MAX('07 (ind)'!T$6:T$37)-MIN('07 (ind)'!T$6:T$37))),ABS(-100+(100*(('07 (ind)'!T32-MIN('07 (ind)'!T$6:T$37))/(MAX('07 (ind)'!T$6:T$37)-MIN('07 (ind)'!T$6:T$37))))))</f>
        <v>10.733861144945188</v>
      </c>
      <c r="U33" s="75">
        <f>IF('07 (ind)'!U$1="si",100*(('07 (ind)'!U32-MIN('07 (ind)'!U$6:U$37))/(MAX('07 (ind)'!U$6:U$37)-MIN('07 (ind)'!U$6:U$37))),ABS(-100+(100*(('07 (ind)'!U32-MIN('07 (ind)'!U$6:U$37))/(MAX('07 (ind)'!U$6:U$37)-MIN('07 (ind)'!U$6:U$37))))))</f>
        <v>100</v>
      </c>
      <c r="V33" s="75">
        <f>IF('07 (ind)'!V$1="si",100*(('07 (ind)'!V32-MIN('07 (ind)'!V$6:V$37))/(MAX('07 (ind)'!V$6:V$37)-MIN('07 (ind)'!V$6:V$37))),ABS(-100+(100*(('07 (ind)'!V32-MIN('07 (ind)'!V$6:V$37))/(MAX('07 (ind)'!V$6:V$37)-MIN('07 (ind)'!V$6:V$37))))))</f>
        <v>86.187845303867405</v>
      </c>
      <c r="W33" s="75">
        <f>IF('07 (ind)'!W$1="si",100*(('07 (ind)'!W32-MIN('07 (ind)'!W$6:W$37))/(MAX('07 (ind)'!W$6:W$37)-MIN('07 (ind)'!W$6:W$37))),ABS(-100+(100*(('07 (ind)'!W32-MIN('07 (ind)'!W$6:W$37))/(MAX('07 (ind)'!W$6:W$37)-MIN('07 (ind)'!W$6:W$37))))))</f>
        <v>33.243674305176832</v>
      </c>
      <c r="X33" s="75">
        <f>IF('07 (ind)'!X$1="si",100*(('07 (ind)'!X32-MIN('07 (ind)'!X$6:X$37))/(MAX('07 (ind)'!X$6:X$37)-MIN('07 (ind)'!X$6:X$37))),ABS(-100+(100*(('07 (ind)'!X32-MIN('07 (ind)'!X$6:X$37))/(MAX('07 (ind)'!X$6:X$37)-MIN('07 (ind)'!X$6:X$37))))))</f>
        <v>79.120115480313856</v>
      </c>
      <c r="Y33" s="75">
        <f>IF('07 (ind)'!Y$1="si",100*(('07 (ind)'!Y32-MIN('07 (ind)'!Y$6:Y$37))/(MAX('07 (ind)'!Y$6:Y$37)-MIN('07 (ind)'!Y$6:Y$37))),ABS(-100+(100*(('07 (ind)'!Y32-MIN('07 (ind)'!Y$6:Y$37))/(MAX('07 (ind)'!Y$6:Y$37)-MIN('07 (ind)'!Y$6:Y$37))))))</f>
        <v>50.088996902223194</v>
      </c>
      <c r="Z33" s="75">
        <f>IF('07 (ind)'!Z$1="si",100*(('07 (ind)'!Z32-MIN('07 (ind)'!Z$6:Z$37))/(MAX('07 (ind)'!Z$6:Z$37)-MIN('07 (ind)'!Z$6:Z$37))),ABS(-100+(100*(('07 (ind)'!Z32-MIN('07 (ind)'!Z$6:Z$37))/(MAX('07 (ind)'!Z$6:Z$37)-MIN('07 (ind)'!Z$6:Z$37))))))</f>
        <v>56.876685397906044</v>
      </c>
      <c r="AA33" s="75">
        <f>IF('07 (ind)'!AA$1="si",100*(('07 (ind)'!AA32-MIN('07 (ind)'!AA$6:AA$37))/(MAX('07 (ind)'!AA$6:AA$37)-MIN('07 (ind)'!AA$6:AA$37))),ABS(-100+(100*(('07 (ind)'!AA32-MIN('07 (ind)'!AA$6:AA$37))/(MAX('07 (ind)'!AA$6:AA$37)-MIN('07 (ind)'!AA$6:AA$37))))))</f>
        <v>69.775709493641926</v>
      </c>
      <c r="AB33" s="75">
        <f>IF('07 (ind)'!AB$1="si",100*(('07 (ind)'!AB32-MIN('07 (ind)'!AB$6:AB$37))/(MAX('07 (ind)'!AB$6:AB$37)-MIN('07 (ind)'!AB$6:AB$37))),ABS(-100+(100*(('07 (ind)'!AB32-MIN('07 (ind)'!AB$6:AB$37))/(MAX('07 (ind)'!AB$6:AB$37)-MIN('07 (ind)'!AB$6:AB$37))))))</f>
        <v>78.940714348714295</v>
      </c>
      <c r="AC33" s="75">
        <f>IF('07 (ind)'!AC$1="si",100*(('07 (ind)'!AC32-MIN('07 (ind)'!AC$6:AC$37))/(MAX('07 (ind)'!AC$6:AC$37)-MIN('07 (ind)'!AC$6:AC$37))),ABS(-100+(100*(('07 (ind)'!AC32-MIN('07 (ind)'!AC$6:AC$37))/(MAX('07 (ind)'!AC$6:AC$37)-MIN('07 (ind)'!AC$6:AC$37))))))</f>
        <v>66.581307986366369</v>
      </c>
      <c r="AD33" s="75">
        <f>IF('07 (ind)'!AD$1="si",100*(('07 (ind)'!AD32-MIN('07 (ind)'!AD$6:AD$37))/(MAX('07 (ind)'!AD$6:AD$37)-MIN('07 (ind)'!AD$6:AD$37))),ABS(-100+(100*(('07 (ind)'!AD32-MIN('07 (ind)'!AD$6:AD$37))/(MAX('07 (ind)'!AD$6:AD$37)-MIN('07 (ind)'!AD$6:AD$37))))))</f>
        <v>32.472150035749827</v>
      </c>
      <c r="AE33" s="75">
        <f>IF('07 (ind)'!AE$1="si",100*(('07 (ind)'!AE32-MIN('07 (ind)'!AE$6:AE$37))/(MAX('07 (ind)'!AE$6:AE$37)-MIN('07 (ind)'!AE$6:AE$37))),ABS(-100+(100*(('07 (ind)'!AE32-MIN('07 (ind)'!AE$6:AE$37))/(MAX('07 (ind)'!AE$6:AE$37)-MIN('07 (ind)'!AE$6:AE$37))))))</f>
        <v>13.323622168197161</v>
      </c>
      <c r="AF33" s="75">
        <f>IF('07 (ind)'!AF$1="si",100*(('07 (ind)'!AF32-MIN('07 (ind)'!AF$6:AF$37))/(MAX('07 (ind)'!AF$6:AF$37)-MIN('07 (ind)'!AF$6:AF$37))),ABS(-100+(100*(('07 (ind)'!AF32-MIN('07 (ind)'!AF$6:AF$37))/(MAX('07 (ind)'!AF$6:AF$37)-MIN('07 (ind)'!AF$6:AF$37))))))</f>
        <v>74.210730065989935</v>
      </c>
      <c r="AG33" s="75">
        <f>IF('07 (ind)'!AG$1="si",100*(('07 (ind)'!AG32-MIN('07 (ind)'!AG$6:AG$37))/(MAX('07 (ind)'!AG$6:AG$37)-MIN('07 (ind)'!AG$6:AG$37))),ABS(-100+(100*(('07 (ind)'!AG32-MIN('07 (ind)'!AG$6:AG$37))/(MAX('07 (ind)'!AG$6:AG$37)-MIN('07 (ind)'!AG$6:AG$37))))))</f>
        <v>65.420560747663586</v>
      </c>
      <c r="AH33" s="75">
        <f>IF('07 (ind)'!AH$1="si",100*(('07 (ind)'!AH32-MIN('07 (ind)'!AH$6:AH$37))/(MAX('07 (ind)'!AH$6:AH$37)-MIN('07 (ind)'!AH$6:AH$37))),ABS(-100+(100*(('07 (ind)'!AH32-MIN('07 (ind)'!AH$6:AH$37))/(MAX('07 (ind)'!AH$6:AH$37)-MIN('07 (ind)'!AH$6:AH$37))))))</f>
        <v>59.638554216867455</v>
      </c>
      <c r="AI33" s="75">
        <f>IF('07 (ind)'!AI$1="si",100*(('07 (ind)'!AI32-MIN('07 (ind)'!AI$6:AI$37))/(MAX('07 (ind)'!AI$6:AI$37)-MIN('07 (ind)'!AI$6:AI$37))),ABS(-100+(100*(('07 (ind)'!AI32-MIN('07 (ind)'!AI$6:AI$37))/(MAX('07 (ind)'!AI$6:AI$37)-MIN('07 (ind)'!AI$6:AI$37))))))</f>
        <v>2.6681591720265354</v>
      </c>
      <c r="AJ33" s="75">
        <f>IF('07 (ind)'!AJ$1="si",100*(('07 (ind)'!AJ32-MIN('07 (ind)'!AJ$6:AJ$37))/(MAX('07 (ind)'!AJ$6:AJ$37)-MIN('07 (ind)'!AJ$6:AJ$37))),ABS(-100+(100*(('07 (ind)'!AJ32-MIN('07 (ind)'!AJ$6:AJ$37))/(MAX('07 (ind)'!AJ$6:AJ$37)-MIN('07 (ind)'!AJ$6:AJ$37))))))</f>
        <v>7.6051872878976763</v>
      </c>
      <c r="AK33" s="75">
        <f>IF('07 (ind)'!AK$1="si",100*(('07 (ind)'!AK32-MIN('07 (ind)'!AK$6:AK$37))/(MAX('07 (ind)'!AK$6:AK$37)-MIN('07 (ind)'!AK$6:AK$37))),ABS(-100+(100*(('07 (ind)'!AK32-MIN('07 (ind)'!AK$6:AK$37))/(MAX('07 (ind)'!AK$6:AK$37)-MIN('07 (ind)'!AK$6:AK$37))))))</f>
        <v>4.4497734149665726</v>
      </c>
      <c r="AL33" s="75">
        <f>IF('07 (ind)'!AL$1="si",100*(('07 (ind)'!AL32-MIN('07 (ind)'!AL$6:AL$37))/(MAX('07 (ind)'!AL$6:AL$37)-MIN('07 (ind)'!AL$6:AL$37))),ABS(-100+(100*(('07 (ind)'!AL32-MIN('07 (ind)'!AL$6:AL$37))/(MAX('07 (ind)'!AL$6:AL$37)-MIN('07 (ind)'!AL$6:AL$37))))))</f>
        <v>99.096568728412763</v>
      </c>
      <c r="AM33" s="75">
        <f>IF('07 (ind)'!AM$1="si",100*(('07 (ind)'!AM32-MIN('07 (ind)'!AM$6:AM$37))/(MAX('07 (ind)'!AM$6:AM$37)-MIN('07 (ind)'!AM$6:AM$37))),ABS(-100+(100*(('07 (ind)'!AM32-MIN('07 (ind)'!AM$6:AM$37))/(MAX('07 (ind)'!AM$6:AM$37)-MIN('07 (ind)'!AM$6:AM$37))))))</f>
        <v>61.683653036204696</v>
      </c>
      <c r="AN33" s="75">
        <f>IF('07 (ind)'!AN$1="si",100*(('07 (ind)'!AN32-MIN('07 (ind)'!AN$6:AN$37))/(MAX('07 (ind)'!AN$6:AN$37)-MIN('07 (ind)'!AN$6:AN$37))),ABS(-100+(100*(('07 (ind)'!AN32-MIN('07 (ind)'!AN$6:AN$37))/(MAX('07 (ind)'!AN$6:AN$37)-MIN('07 (ind)'!AN$6:AN$37))))))</f>
        <v>53.727304977366074</v>
      </c>
      <c r="AO33" s="75">
        <f>IF('07 (ind)'!AO$1="si",100*(('07 (ind)'!AO32-MIN('07 (ind)'!AO$6:AO$37))/(MAX('07 (ind)'!AO$6:AO$37)-MIN('07 (ind)'!AO$6:AO$37))),ABS(-100+(100*(('07 (ind)'!AO32-MIN('07 (ind)'!AO$6:AO$37))/(MAX('07 (ind)'!AO$6:AO$37)-MIN('07 (ind)'!AO$6:AO$37))))))</f>
        <v>82.229314996398202</v>
      </c>
      <c r="AP33" s="75">
        <f>IF('07 (ind)'!AP$1="si",100*(('07 (ind)'!AP32-MIN('07 (ind)'!AP$6:AP$37))/(MAX('07 (ind)'!AP$6:AP$37)-MIN('07 (ind)'!AP$6:AP$37))),ABS(-100+(100*(('07 (ind)'!AP32-MIN('07 (ind)'!AP$6:AP$37))/(MAX('07 (ind)'!AP$6:AP$37)-MIN('07 (ind)'!AP$6:AP$37))))))</f>
        <v>68.495742667928099</v>
      </c>
      <c r="AQ33" s="75">
        <f>IF('07 (ind)'!AQ$1="si",100*(('07 (ind)'!AQ32-MIN('07 (ind)'!AQ$6:AQ$37))/(MAX('07 (ind)'!AQ$6:AQ$37)-MIN('07 (ind)'!AQ$6:AQ$37))),ABS(-100+(100*(('07 (ind)'!AQ32-MIN('07 (ind)'!AQ$6:AQ$37))/(MAX('07 (ind)'!AQ$6:AQ$37)-MIN('07 (ind)'!AQ$6:AQ$37))))))</f>
        <v>18.47791219407954</v>
      </c>
      <c r="AR33" s="75">
        <f>IF('07 (ind)'!AR$1="si",100*(('07 (ind)'!AR32-MIN('07 (ind)'!AR$6:AR$37))/(MAX('07 (ind)'!AR$6:AR$37)-MIN('07 (ind)'!AR$6:AR$37))),ABS(-100+(100*(('07 (ind)'!AR32-MIN('07 (ind)'!AR$6:AR$37))/(MAX('07 (ind)'!AR$6:AR$37)-MIN('07 (ind)'!AR$6:AR$37))))))</f>
        <v>18.655339500278426</v>
      </c>
      <c r="AS33" s="75">
        <f>IF('07 (ind)'!AS$1="si",100*(('07 (ind)'!AS32-MIN('07 (ind)'!AS$6:AS$37))/(MAX('07 (ind)'!AS$6:AS$37)-MIN('07 (ind)'!AS$6:AS$37))),ABS(-100+(100*(('07 (ind)'!AS32-MIN('07 (ind)'!AS$6:AS$37))/(MAX('07 (ind)'!AS$6:AS$37)-MIN('07 (ind)'!AS$6:AS$37))))))</f>
        <v>6.2068965517241423</v>
      </c>
      <c r="AT33" s="75">
        <f>IF('07 (ind)'!AT$1="si",100*(('07 (ind)'!AT32-MIN('07 (ind)'!AT$6:AT$37))/(MAX('07 (ind)'!AT$6:AT$37)-MIN('07 (ind)'!AT$6:AT$37))),ABS(-100+(100*(('07 (ind)'!AT32-MIN('07 (ind)'!AT$6:AT$37))/(MAX('07 (ind)'!AT$6:AT$37)-MIN('07 (ind)'!AT$6:AT$37))))))</f>
        <v>0</v>
      </c>
      <c r="AU33" s="75">
        <f>IF('07 (ind)'!AU$1="si",100*(('07 (ind)'!AU32-MIN('07 (ind)'!AU$6:AU$37))/(MAX('07 (ind)'!AU$6:AU$37)-MIN('07 (ind)'!AU$6:AU$37))),ABS(-100+(100*(('07 (ind)'!AU32-MIN('07 (ind)'!AU$6:AU$37))/(MAX('07 (ind)'!AU$6:AU$37)-MIN('07 (ind)'!AU$6:AU$37))))))</f>
        <v>76.124567474048447</v>
      </c>
      <c r="AV33" s="75">
        <f>IF('07 (ind)'!AV$1="si",100*(('07 (ind)'!AV32-MIN('07 (ind)'!AV$6:AV$37))/(MAX('07 (ind)'!AV$6:AV$37)-MIN('07 (ind)'!AV$6:AV$37))),ABS(-100+(100*(('07 (ind)'!AV32-MIN('07 (ind)'!AV$6:AV$37))/(MAX('07 (ind)'!AV$6:AV$37)-MIN('07 (ind)'!AV$6:AV$37))))))</f>
        <v>99.13344887348353</v>
      </c>
      <c r="AW33" s="75">
        <f>IF('07 (ind)'!AW$1="si",100*(('07 (ind)'!AW32-MIN('07 (ind)'!AW$6:AW$37))/(MAX('07 (ind)'!AW$6:AW$37)-MIN('07 (ind)'!AW$6:AW$37))),ABS(-100+(100*(('07 (ind)'!AW32-MIN('07 (ind)'!AW$6:AW$37))/(MAX('07 (ind)'!AW$6:AW$37)-MIN('07 (ind)'!AW$6:AW$37))))))</f>
        <v>45.117270788912592</v>
      </c>
      <c r="AX33" s="75">
        <f>IF('07 (ind)'!AX$1="si",100*(('07 (ind)'!AX32-MIN('07 (ind)'!AX$6:AX$37))/(MAX('07 (ind)'!AX$6:AX$37)-MIN('07 (ind)'!AX$6:AX$37))),ABS(-100+(100*(('07 (ind)'!AX32-MIN('07 (ind)'!AX$6:AX$37))/(MAX('07 (ind)'!AX$6:AX$37)-MIN('07 (ind)'!AX$6:AX$37))))))</f>
        <v>22.55412037190462</v>
      </c>
      <c r="AY33" s="75">
        <f>IF('07 (ind)'!AY$1="si",100*(('07 (ind)'!AY32-MIN('07 (ind)'!AY$6:AY$37))/(MAX('07 (ind)'!AY$6:AY$37)-MIN('07 (ind)'!AY$6:AY$37))),ABS(-100+(100*(('07 (ind)'!AY32-MIN('07 (ind)'!AY$6:AY$37))/(MAX('07 (ind)'!AY$6:AY$37)-MIN('07 (ind)'!AY$6:AY$37))))))</f>
        <v>41.722169362511913</v>
      </c>
      <c r="AZ33" s="75">
        <f>IF('07 (ind)'!AZ$1="si",100*(('07 (ind)'!AZ32-MIN('07 (ind)'!AZ$6:AZ$37))/(MAX('07 (ind)'!AZ$6:AZ$37)-MIN('07 (ind)'!AZ$6:AZ$37))),ABS(-100+(100*(('07 (ind)'!AZ32-MIN('07 (ind)'!AZ$6:AZ$37))/(MAX('07 (ind)'!AZ$6:AZ$37)-MIN('07 (ind)'!AZ$6:AZ$37))))))</f>
        <v>18.622427564229664</v>
      </c>
      <c r="BA33" s="75">
        <f>IF('07 (ind)'!BA$1="si",100*(('07 (ind)'!BA32-MIN('07 (ind)'!BA$6:BA$37))/(MAX('07 (ind)'!BA$6:BA$37)-MIN('07 (ind)'!BA$6:BA$37))),ABS(-100+(100*(('07 (ind)'!BA32-MIN('07 (ind)'!BA$6:BA$37))/(MAX('07 (ind)'!BA$6:BA$37)-MIN('07 (ind)'!BA$6:BA$37))))))</f>
        <v>82.635118364670163</v>
      </c>
      <c r="BB33" s="75">
        <f>IF('07 (ind)'!BB$1="si",100*(('07 (ind)'!BB32-MIN('07 (ind)'!BB$6:BB$37))/(MAX('07 (ind)'!BB$6:BB$37)-MIN('07 (ind)'!BB$6:BB$37))),ABS(-100+(100*(('07 (ind)'!BB32-MIN('07 (ind)'!BB$6:BB$37))/(MAX('07 (ind)'!BB$6:BB$37)-MIN('07 (ind)'!BB$6:BB$37))))))</f>
        <v>15.450055907597138</v>
      </c>
      <c r="BC33" s="75">
        <f>IF('07 (ind)'!BC$1="si",100*(('07 (ind)'!BC32-MIN('07 (ind)'!BC$6:BC$37))/(MAX('07 (ind)'!BC$6:BC$37)-MIN('07 (ind)'!BC$6:BC$37))),ABS(-100+(100*(('07 (ind)'!BC32-MIN('07 (ind)'!BC$6:BC$37))/(MAX('07 (ind)'!BC$6:BC$37)-MIN('07 (ind)'!BC$6:BC$37))))))</f>
        <v>2.2337735401807772</v>
      </c>
      <c r="BD33" s="75">
        <f>IF('07 (ind)'!BD$1="si",100*(('07 (ind)'!BD32-MIN('07 (ind)'!BD$6:BD$37))/(MAX('07 (ind)'!BD$6:BD$37)-MIN('07 (ind)'!BD$6:BD$37))),ABS(-100+(100*(('07 (ind)'!BD32-MIN('07 (ind)'!BD$6:BD$37))/(MAX('07 (ind)'!BD$6:BD$37)-MIN('07 (ind)'!BD$6:BD$37))))))</f>
        <v>15.490623006258581</v>
      </c>
      <c r="BE33" s="75">
        <f>IF('07 (ind)'!BE$1="si",100*(('07 (ind)'!BE32-MIN('07 (ind)'!BE$6:BE$37))/(MAX('07 (ind)'!BE$6:BE$37)-MIN('07 (ind)'!BE$6:BE$37))),ABS(-100+(100*(('07 (ind)'!BE32-MIN('07 (ind)'!BE$6:BE$37))/(MAX('07 (ind)'!BE$6:BE$37)-MIN('07 (ind)'!BE$6:BE$37))))))</f>
        <v>43.338008415147257</v>
      </c>
      <c r="BF33" s="75">
        <f>IF('07 (ind)'!BF$1="si",100*(('07 (ind)'!BF32-MIN('07 (ind)'!BF$6:BF$37))/(MAX('07 (ind)'!BF$6:BF$37)-MIN('07 (ind)'!BF$6:BF$37))),ABS(-100+(100*(('07 (ind)'!BF32-MIN('07 (ind)'!BF$6:BF$37))/(MAX('07 (ind)'!BF$6:BF$37)-MIN('07 (ind)'!BF$6:BF$37))))))</f>
        <v>13.469854246105371</v>
      </c>
      <c r="BG33" s="75">
        <f>IF('07 (ind)'!BG$1="si",100*(('07 (ind)'!BG32-MIN('07 (ind)'!BG$6:BG$37))/(MAX('07 (ind)'!BG$6:BG$37)-MIN('07 (ind)'!BG$6:BG$37))),ABS(-100+(100*(('07 (ind)'!BG32-MIN('07 (ind)'!BG$6:BG$37))/(MAX('07 (ind)'!BG$6:BG$37)-MIN('07 (ind)'!BG$6:BG$37))))))</f>
        <v>9.5893746087861587</v>
      </c>
      <c r="BH33" s="75">
        <f>IF('07 (ind)'!BH$1="si",100*(('07 (ind)'!BH32-MIN('07 (ind)'!BH$6:BH$37))/(MAX('07 (ind)'!BH$6:BH$37)-MIN('07 (ind)'!BH$6:BH$37))),ABS(-100+(100*(('07 (ind)'!BH32-MIN('07 (ind)'!BH$6:BH$37))/(MAX('07 (ind)'!BH$6:BH$37)-MIN('07 (ind)'!BH$6:BH$37))))))</f>
        <v>6.7682971226728617</v>
      </c>
      <c r="BI33" s="75">
        <f>IF('07 (ind)'!BI$1="si",100*(('07 (ind)'!BI32-MIN('07 (ind)'!BI$6:BI$37))/(MAX('07 (ind)'!BI$6:BI$37)-MIN('07 (ind)'!BI$6:BI$37))),ABS(-100+(100*(('07 (ind)'!BI32-MIN('07 (ind)'!BI$6:BI$37))/(MAX('07 (ind)'!BI$6:BI$37)-MIN('07 (ind)'!BI$6:BI$37))))))</f>
        <v>100</v>
      </c>
      <c r="BJ33" s="75">
        <f>IF('07 (ind)'!BJ$1="si",100*(('07 (ind)'!BJ32-MIN('07 (ind)'!BJ$6:BJ$37))/(MAX('07 (ind)'!BJ$6:BJ$37)-MIN('07 (ind)'!BJ$6:BJ$37))),ABS(-100+(100*(('07 (ind)'!BJ32-MIN('07 (ind)'!BJ$6:BJ$37))/(MAX('07 (ind)'!BJ$6:BJ$37)-MIN('07 (ind)'!BJ$6:BJ$37))))))</f>
        <v>24.136487816455684</v>
      </c>
      <c r="BK33" s="75">
        <f>IF('07 (ind)'!BK$1="si",100*(('07 (ind)'!BK32-MIN('07 (ind)'!BK$6:BK$37))/(MAX('07 (ind)'!BK$6:BK$37)-MIN('07 (ind)'!BK$6:BK$37))),ABS(-100+(100*(('07 (ind)'!BK32-MIN('07 (ind)'!BK$6:BK$37))/(MAX('07 (ind)'!BK$6:BK$37)-MIN('07 (ind)'!BK$6:BK$37))))))</f>
        <v>10.70736345528185</v>
      </c>
      <c r="BL33" s="75">
        <f>IF('07 (ind)'!BL$1="si",100*(('07 (ind)'!BL32-MIN('07 (ind)'!BL$6:BL$37))/(MAX('07 (ind)'!BL$6:BL$37)-MIN('07 (ind)'!BL$6:BL$37))),ABS(-100+(100*(('07 (ind)'!BL32-MIN('07 (ind)'!BL$6:BL$37))/(MAX('07 (ind)'!BL$6:BL$37)-MIN('07 (ind)'!BL$6:BL$37))))))</f>
        <v>12.5</v>
      </c>
      <c r="BM33" s="75">
        <f>IF('07 (ind)'!BM$1="si",100*(('07 (ind)'!BM32-MIN('07 (ind)'!BM$6:BM$37))/(MAX('07 (ind)'!BM$6:BM$37)-MIN('07 (ind)'!BM$6:BM$37))),ABS(-100+(100*(('07 (ind)'!BM32-MIN('07 (ind)'!BM$6:BM$37))/(MAX('07 (ind)'!BM$6:BM$37)-MIN('07 (ind)'!BM$6:BM$37))))))</f>
        <v>14.930095966382902</v>
      </c>
      <c r="BN33" s="75">
        <f>IF('07 (ind)'!BN$1="si",100*(('07 (ind)'!BN32-MIN('07 (ind)'!BN$6:BN$37))/(MAX('07 (ind)'!BN$6:BN$37)-MIN('07 (ind)'!BN$6:BN$37))),ABS(-100+(100*(('07 (ind)'!BN32-MIN('07 (ind)'!BN$6:BN$37))/(MAX('07 (ind)'!BN$6:BN$37)-MIN('07 (ind)'!BN$6:BN$37))))))</f>
        <v>13.960074078134637</v>
      </c>
      <c r="BO33" s="75">
        <f>IF('07 (ind)'!BO$1="si",100*(('07 (ind)'!BO32-MIN('07 (ind)'!BO$6:BO$37))/(MAX('07 (ind)'!BO$6:BO$37)-MIN('07 (ind)'!BO$6:BO$37))),ABS(-100+(100*(('07 (ind)'!BO32-MIN('07 (ind)'!BO$6:BO$37))/(MAX('07 (ind)'!BO$6:BO$37)-MIN('07 (ind)'!BO$6:BO$37))))))</f>
        <v>19.440231359839768</v>
      </c>
      <c r="BP33" s="75">
        <f>IF('07 (ind)'!BP$1="si",100*(('07 (ind)'!BP32-MIN('07 (ind)'!BP$6:BP$37))/(MAX('07 (ind)'!BP$6:BP$37)-MIN('07 (ind)'!BP$6:BP$37))),ABS(-100+(100*(('07 (ind)'!BP32-MIN('07 (ind)'!BP$6:BP$37))/(MAX('07 (ind)'!BP$6:BP$37)-MIN('07 (ind)'!BP$6:BP$37))))))</f>
        <v>13.558953858512224</v>
      </c>
      <c r="BQ33" s="75">
        <f>IF('07 (ind)'!BQ$1="si",100*(('07 (ind)'!BQ32-MIN('07 (ind)'!BQ$6:BQ$37))/(MAX('07 (ind)'!BQ$6:BQ$37)-MIN('07 (ind)'!BQ$6:BQ$37))),ABS(-100+(100*(('07 (ind)'!BQ32-MIN('07 (ind)'!BQ$6:BQ$37))/(MAX('07 (ind)'!BQ$6:BQ$37)-MIN('07 (ind)'!BQ$6:BQ$37))))))</f>
        <v>12.229467130837588</v>
      </c>
      <c r="BR33" s="75">
        <f>IF('07 (ind)'!BR$1="si",100*(('07 (ind)'!BR32-MIN('07 (ind)'!BR$6:BR$37))/(MAX('07 (ind)'!BR$6:BR$37)-MIN('07 (ind)'!BR$6:BR$37))),ABS(-100+(100*(('07 (ind)'!BR32-MIN('07 (ind)'!BR$6:BR$37))/(MAX('07 (ind)'!BP$6:BP$37)-MIN('07 (ind)'!BR$6:BR$37))))))</f>
        <v>11.369054834929486</v>
      </c>
      <c r="BS33" s="75">
        <f>IF('07 (ind)'!BS$1="si",100*(('07 (ind)'!BS32-MIN('07 (ind)'!BS$6:BS$37))/(MAX('07 (ind)'!BS$6:BS$37)-MIN('07 (ind)'!BS$6:BS$37))),ABS(-100+(100*(('07 (ind)'!BS32-MIN('07 (ind)'!BS$6:BS$37))/(MAX('07 (ind)'!BQ$6:BQ$37)-MIN('07 (ind)'!BS$6:BS$37))))))</f>
        <v>81.90083500834146</v>
      </c>
      <c r="BT33" s="75">
        <f>IF('07 (ind)'!BT$1="si",100*(('07 (ind)'!BT32-MIN('07 (ind)'!BT$6:BT$37))/(MAX('07 (ind)'!BT$6:BT$37)-MIN('07 (ind)'!BT$6:BT$37))),ABS(-100+(100*(('07 (ind)'!BT32-MIN('07 (ind)'!BT$6:BT$37))/(MAX('07 (ind)'!BR$6:BR$37)-MIN('07 (ind)'!BT$6:BT$37))))))</f>
        <v>90.731713459250358</v>
      </c>
      <c r="BU33" s="75">
        <f>IF('07 (ind)'!BU$1="si",100*(('07 (ind)'!BU32-MIN('07 (ind)'!BU$6:BU$37))/(MAX('07 (ind)'!BU$6:BU$37)-MIN('07 (ind)'!BU$6:BU$37))),ABS(-100+(100*(('07 (ind)'!BU32-MIN('07 (ind)'!BU$6:BU$37))/(MAX('07 (ind)'!BU$6:BU$37)-MIN('07 (ind)'!BU$6:BU$37))))))</f>
        <v>45.436331255565463</v>
      </c>
      <c r="BV33" s="75">
        <f>IF('07 (ind)'!BV$1="si",100*(('07 (ind)'!BV32-MIN('07 (ind)'!BV$6:BV$37))/(MAX('07 (ind)'!BV$6:BV$37)-MIN('07 (ind)'!BV$6:BV$37))),ABS(-100+(100*(('07 (ind)'!BV32-MIN('07 (ind)'!BV$6:BV$37))/(MAX('07 (ind)'!BV$6:BV$37)-MIN('07 (ind)'!BV$6:BV$37))))))</f>
        <v>14.438104688662861</v>
      </c>
      <c r="BW33" s="75">
        <f>IF('07 (ind)'!BW$1="si",100*(('07 (ind)'!BW32-MIN('07 (ind)'!BW$6:BW$37))/(MAX('07 (ind)'!BW$6:BW$37)-MIN('07 (ind)'!BW$6:BW$37))),ABS(-100+(100*(('07 (ind)'!BW32-MIN('07 (ind)'!BW$6:BW$37))/(MAX('07 (ind)'!BW$6:BW$37)-MIN('07 (ind)'!BW$6:BW$37))))))</f>
        <v>65.625410158813494</v>
      </c>
      <c r="BX33" s="75">
        <f>IF('07 (ind)'!BX$1="si",100*(('07 (ind)'!BX32-MIN('07 (ind)'!BX$6:BX$37))/(MAX('07 (ind)'!BX$6:BX$37)-MIN('07 (ind)'!BX$6:BX$37))),ABS(-100+(100*(('07 (ind)'!BX32-MIN('07 (ind)'!BX$6:BX$37))/(MAX('07 (ind)'!BX$6:BX$37)-MIN('07 (ind)'!BX$6:BX$37))))))</f>
        <v>26.568019815187654</v>
      </c>
      <c r="BY33" s="75">
        <f>IF('07 (ind)'!BY$1="si",100*(('07 (ind)'!BY32-MIN('07 (ind)'!BY$6:BY$37))/(MAX('07 (ind)'!BY$6:BY$37)-MIN('07 (ind)'!BY$6:BY$37))),ABS(-100+(100*(('07 (ind)'!BY32-MIN('07 (ind)'!BY$6:BY$37))/(MAX('07 (ind)'!BY$6:BY$37)-MIN('07 (ind)'!BY$6:BY$37))))))</f>
        <v>20.327337686307683</v>
      </c>
      <c r="BZ33" s="75">
        <f>IF('07 (ind)'!BZ$1="si",100*(('07 (ind)'!BZ32-MIN('07 (ind)'!BZ$6:BZ$37))/(MAX('07 (ind)'!BZ$6:BZ$37)-MIN('07 (ind)'!BZ$6:BZ$37))),ABS(-100+(100*(('07 (ind)'!BZ32-MIN('07 (ind)'!BZ$6:BZ$37))/(MAX('07 (ind)'!BZ$6:BZ$37)-MIN('07 (ind)'!BZ$6:BZ$37))))))</f>
        <v>0</v>
      </c>
      <c r="CA33" s="75">
        <f>IF('07 (ind)'!CA$1="si",100*(('07 (ind)'!CA32-MIN('07 (ind)'!CA$6:CA$37))/(MAX('07 (ind)'!CA$6:CA$37)-MIN('07 (ind)'!CA$6:CA$37))),ABS(-100+(100*(('07 (ind)'!CA32-MIN('07 (ind)'!CA$6:CA$37))/(MAX('07 (ind)'!CA$6:CA$37)-MIN('07 (ind)'!CA$6:CA$37))))))</f>
        <v>0</v>
      </c>
      <c r="CB33" s="75">
        <f>IF('07 (ind)'!CB$1="si",100*(('07 (ind)'!CB32-MIN('07 (ind)'!CB$6:CB$37))/(MAX('07 (ind)'!CB$6:CB$37)-MIN('07 (ind)'!CB$6:CB$37))),ABS(-100+(100*(('07 (ind)'!CB32-MIN('07 (ind)'!CB$6:CB$37))/(MAX('07 (ind)'!CB$6:CB$37)-MIN('07 (ind)'!CB$6:CB$37))))))</f>
        <v>57.961783439490446</v>
      </c>
      <c r="CC33" s="75">
        <f>IF('07 (ind)'!CC$1="si",100*(('07 (ind)'!CC32-MIN('07 (ind)'!CC$6:CC$37))/(MAX('07 (ind)'!CC$6:CC$37)-MIN('07 (ind)'!CC$6:CC$37))),ABS(-100+(100*(('07 (ind)'!CC32-MIN('07 (ind)'!CC$6:CC$37))/(MAX('07 (ind)'!CC$6:CC$37)-MIN('07 (ind)'!CC$6:CC$37))))))</f>
        <v>68.293740772679797</v>
      </c>
      <c r="CD33" s="75">
        <f>IF('07 (ind)'!CD$1="si",100*(('07 (ind)'!CD32-MIN('07 (ind)'!CD$6:CD$37))/(MAX('07 (ind)'!CD$6:CD$37)-MIN('07 (ind)'!CD$6:CD$37))),ABS(-100+(100*(('07 (ind)'!CD32-MIN('07 (ind)'!CD$6:CD$37))/(MAX('07 (ind)'!CD$6:CD$37)-MIN('07 (ind)'!CD$6:CD$37))))))</f>
        <v>0.15809984314003095</v>
      </c>
      <c r="CE33" s="75">
        <f>IF('07 (ind)'!CE$1="si",100*(('07 (ind)'!CE32-MIN('07 (ind)'!CE$6:CE$37))/(MAX('07 (ind)'!CE$6:CE$37)-MIN('07 (ind)'!CE$6:CE$37))),ABS(-100+(100*(('07 (ind)'!CE32-MIN('07 (ind)'!CE$6:CE$37))/(MAX('07 (ind)'!CE$6:CE$37)-MIN('07 (ind)'!CE$6:CE$37))))))</f>
        <v>3.9806148802164496</v>
      </c>
      <c r="CF33" s="75">
        <f>IF('07 (ind)'!CF$1="si",100*(('07 (ind)'!CF32-MIN('07 (ind)'!CF$6:CF$37))/(MAX('07 (ind)'!CF$6:CF$37)-MIN('07 (ind)'!CF$6:CF$37))),ABS(-100+(100*(('07 (ind)'!CF32-MIN('07 (ind)'!CF$6:CF$37))/(MAX('07 (ind)'!CF$6:CF$37)-MIN('07 (ind)'!CF$6:CF$37))))))</f>
        <v>0.88956476293022868</v>
      </c>
      <c r="CG33" s="75">
        <f>IF('07 (ind)'!CG$1="si",100*(('07 (ind)'!CG32-MIN('07 (ind)'!CG$6:CG$37))/(MAX('07 (ind)'!CG$6:CG$37)-MIN('07 (ind)'!CG$6:CG$37))),ABS(-100+(100*(('07 (ind)'!CG32-MIN('07 (ind)'!CG$6:CG$37))/(MAX('07 (ind)'!CG$6:CG$37)-MIN('07 (ind)'!CG$6:CG$37))))))</f>
        <v>3.0683644141154218</v>
      </c>
      <c r="CH33" s="75">
        <f>IF('07 (ind)'!CH$1="si",100*(('07 (ind)'!CH32-MIN('07 (ind)'!CH$6:CH$37))/(MAX('07 (ind)'!CH$6:CH$37)-MIN('07 (ind)'!CH$6:CH$37))),ABS(-100+(100*(('07 (ind)'!CH32-MIN('07 (ind)'!CH$6:CH$37))/(MAX('07 (ind)'!CH$6:CH$37)-MIN('07 (ind)'!CH$6:CH$37))))))</f>
        <v>0</v>
      </c>
      <c r="CI33" s="75">
        <f>IF('07 (ind)'!CI$1="si",100*(('07 (ind)'!CI32-MIN('07 (ind)'!CI$6:CI$37))/(MAX('07 (ind)'!CI$6:CI$37)-MIN('07 (ind)'!CI$6:CI$37))),ABS(-100+(100*(('07 (ind)'!CI32-MIN('07 (ind)'!CI$6:CI$37))/(MAX('07 (ind)'!CI$6:CI$37)-MIN('07 (ind)'!CI$6:CI$37))))))</f>
        <v>83.903569175205178</v>
      </c>
      <c r="CJ33" s="75">
        <f>IF('07 (ind)'!CJ$1="si",100*(('07 (ind)'!CJ32-MIN('07 (ind)'!CJ$6:CJ$37))/(MAX('07 (ind)'!CJ$6:CJ$37)-MIN('07 (ind)'!CJ$6:CJ$37))),ABS(-100+(100*(('07 (ind)'!CJ32-MIN('07 (ind)'!CJ$6:CJ$37))/(MAX('07 (ind)'!CJ$6:CJ$37)-MIN('07 (ind)'!CJ$6:CJ$37))))))</f>
        <v>32.806113319011139</v>
      </c>
      <c r="CK33" s="75">
        <f>IF('07 (ind)'!CK$1="si",100*(('07 (ind)'!CK32-MIN('07 (ind)'!CK$6:CK$37))/(MAX('07 (ind)'!CK$6:CK$37)-MIN('07 (ind)'!CK$6:CK$37))),ABS(-100+(100*(('07 (ind)'!CK32-MIN('07 (ind)'!CK$6:CK$37))/(MAX('07 (ind)'!CK$6:CK$37)-MIN('07 (ind)'!CK$6:CK$37))))))</f>
        <v>5.9610110224811299</v>
      </c>
      <c r="CL33" s="75">
        <f>IF('07 (ind)'!CL$1="si",100*(('07 (ind)'!CL32-MIN('07 (ind)'!CL$6:CL$37))/(MAX('07 (ind)'!CL$6:CL$37)-MIN('07 (ind)'!CL$6:CL$37))),ABS(-100+(100*(('07 (ind)'!CL32-MIN('07 (ind)'!CL$6:CL$37))/(MAX('07 (ind)'!CL$6:CL$37)-MIN('07 (ind)'!CL$6:CL$37))))))</f>
        <v>20.06229754460778</v>
      </c>
      <c r="CM33" s="75">
        <f>IF('07 (ind)'!CM$1="si",100*(('07 (ind)'!CM32-MIN('07 (ind)'!CM$6:CM$37))/(MAX('07 (ind)'!CM$6:CM$37)-MIN('07 (ind)'!CM$6:CM$37))),ABS(-100+(100*(('07 (ind)'!CM32-MIN('07 (ind)'!CM$6:CM$37))/(MAX('07 (ind)'!CM$6:CM$37)-MIN('07 (ind)'!CM$6:CM$37))))))</f>
        <v>4.7125462612312807</v>
      </c>
    </row>
    <row r="34" spans="1:91">
      <c r="A34" s="18" t="s">
        <v>232</v>
      </c>
      <c r="B34" s="87">
        <f>IF('07 (ind)'!B$1="si",100*(('07 (ind)'!B33-MIN('07 (ind)'!B$6:B$37))/(MAX('07 (ind)'!B$6:B$37)-MIN('07 (ind)'!B$6:B$37))),ABS(-100+(100*(('07 (ind)'!B33-MIN('07 (ind)'!B$6:B$37))/(MAX('07 (ind)'!B$6:B$37)-MIN('07 (ind)'!B$6:B$37))))))</f>
        <v>12.271927515631278</v>
      </c>
      <c r="C34" s="87">
        <f>IF('07 (ind)'!C$1="si",100*(('07 (ind)'!C33-MIN('07 (ind)'!C$6:C$37))/(MAX('07 (ind)'!C$6:C$37)-MIN('07 (ind)'!C$6:C$37))),ABS(-100+(100*(('07 (ind)'!C33-MIN('07 (ind)'!C$6:C$37))/(MAX('07 (ind)'!C$6:C$37)-MIN('07 (ind)'!C$6:C$37))))))</f>
        <v>49.468222436676754</v>
      </c>
      <c r="D34" s="87">
        <f>IF('07 (ind)'!D$1="si",100*(('07 (ind)'!D33-MIN('07 (ind)'!D$6:D$37))/(MAX('07 (ind)'!D$6:D$37)-MIN('07 (ind)'!D$6:D$37))),ABS(-100+(100*(('07 (ind)'!D33-MIN('07 (ind)'!D$6:D$37))/(MAX('07 (ind)'!D$6:D$37)-MIN('07 (ind)'!D$6:D$37))))))</f>
        <v>64.680664910274942</v>
      </c>
      <c r="E34" s="87">
        <f>IF('07 (ind)'!E$1="si",100*(('07 (ind)'!E33-MIN('07 (ind)'!E$6:E$37))/(MAX('07 (ind)'!E$6:E$37)-MIN('07 (ind)'!E$6:E$37))),ABS(-100+(100*(('07 (ind)'!E33-MIN('07 (ind)'!E$6:E$37))/(MAX('07 (ind)'!E$6:E$37)-MIN('07 (ind)'!E$6:E$37))))))</f>
        <v>29.350720547363437</v>
      </c>
      <c r="F34" s="87">
        <f>IF('07 (ind)'!F$1="si",100*(('07 (ind)'!F33-MIN('07 (ind)'!F$6:F$37))/(MAX('07 (ind)'!F$6:F$37)-MIN('07 (ind)'!F$6:F$37))),ABS(-100+(100*(('07 (ind)'!F33-MIN('07 (ind)'!F$6:F$37))/(MAX('07 (ind)'!F$6:F$37)-MIN('07 (ind)'!F$6:F$37))))))</f>
        <v>21.874999999999993</v>
      </c>
      <c r="G34" s="87">
        <f>IF('07 (ind)'!G$1="si",100*(('07 (ind)'!G33-MIN('07 (ind)'!G$6:G$37))/(MAX('07 (ind)'!G$6:G$37)-MIN('07 (ind)'!G$6:G$37))),ABS(-100+(100*(('07 (ind)'!G33-MIN('07 (ind)'!G$6:G$37))/(MAX('07 (ind)'!G$6:G$37)-MIN('07 (ind)'!G$6:G$37))))))</f>
        <v>42.8</v>
      </c>
      <c r="H34" s="87">
        <f>IF('07 (ind)'!H$1="si",100*(('07 (ind)'!H33-MIN('07 (ind)'!H$6:H$37))/(MAX('07 (ind)'!H$6:H$37)-MIN('07 (ind)'!H$6:H$37))),ABS(-100+(100*(('07 (ind)'!H33-MIN('07 (ind)'!H$6:H$37))/(MAX('07 (ind)'!H$6:H$37)-MIN('07 (ind)'!H$6:H$37))))))</f>
        <v>75.247524752475229</v>
      </c>
      <c r="I34" s="87">
        <f>IF('07 (ind)'!I$1="si",100*(('07 (ind)'!I33-MIN('07 (ind)'!I$6:I$37))/(MAX('07 (ind)'!I$6:I$37)-MIN('07 (ind)'!I$6:I$37))),ABS(-100+(100*(('07 (ind)'!I33-MIN('07 (ind)'!I$6:I$37))/(MAX('07 (ind)'!I$6:I$37)-MIN('07 (ind)'!I$6:I$37))))))</f>
        <v>81.329561527581333</v>
      </c>
      <c r="J34" s="87">
        <f>IF('07 (ind)'!J$1="si",100*(('07 (ind)'!J33-MIN('07 (ind)'!J$6:J$37))/(MAX('07 (ind)'!J$6:J$37)-MIN('07 (ind)'!J$6:J$37))),ABS(-100+(100*(('07 (ind)'!J33-MIN('07 (ind)'!J$6:J$37))/(MAX('07 (ind)'!J$6:J$37)-MIN('07 (ind)'!J$6:J$37))))))</f>
        <v>44.873417721518997</v>
      </c>
      <c r="K34" s="87">
        <f>IF('07 (ind)'!K$1="si",100*(('07 (ind)'!K33-MIN('07 (ind)'!K$6:K$37))/(MAX('07 (ind)'!K$6:K$37)-MIN('07 (ind)'!K$6:K$37))),ABS(-100+(100*(('07 (ind)'!K33-MIN('07 (ind)'!K$6:K$37))/(MAX('07 (ind)'!K$6:K$37)-MIN('07 (ind)'!K$6:K$37))))))</f>
        <v>100</v>
      </c>
      <c r="L34" s="87">
        <f>IF('07 (ind)'!L$1="si",100*(('07 (ind)'!L33-MIN('07 (ind)'!L$6:L$37))/(MAX('07 (ind)'!L$6:L$37)-MIN('07 (ind)'!L$6:L$37))),ABS(-100+(100*(('07 (ind)'!L33-MIN('07 (ind)'!L$6:L$37))/(MAX('07 (ind)'!L$6:L$37)-MIN('07 (ind)'!L$6:L$37))))))</f>
        <v>82.225930116329337</v>
      </c>
      <c r="M34" s="87">
        <f>IF('07 (ind)'!M$1="si",100*(('07 (ind)'!M33-MIN('07 (ind)'!M$6:M$37))/(MAX('07 (ind)'!M$6:M$37)-MIN('07 (ind)'!M$6:M$37))),ABS(-100+(100*(('07 (ind)'!M33-MIN('07 (ind)'!M$6:M$37))/(MAX('07 (ind)'!M$6:M$37)-MIN('07 (ind)'!M$6:M$37))))))</f>
        <v>2.2740003213717164</v>
      </c>
      <c r="N34" s="87">
        <f>IF('07 (ind)'!N$1="si",100*(('07 (ind)'!N33-MIN('07 (ind)'!N$6:N$37))/(MAX('07 (ind)'!N$6:N$37)-MIN('07 (ind)'!N$6:N$37))),ABS(-100+(100*(('07 (ind)'!N33-MIN('07 (ind)'!N$6:N$37))/(MAX('07 (ind)'!N$6:N$37)-MIN('07 (ind)'!N$6:N$37))))))</f>
        <v>0</v>
      </c>
      <c r="O34" s="87">
        <f>IF('07 (ind)'!O$1="si",100*(('07 (ind)'!O33-MIN('07 (ind)'!O$6:O$37))/(MAX('07 (ind)'!O$6:O$37)-MIN('07 (ind)'!O$6:O$37))),ABS(-100+(100*(('07 (ind)'!O33-MIN('07 (ind)'!O$6:O$37))/(MAX('07 (ind)'!O$6:O$37)-MIN('07 (ind)'!O$6:O$37))))))</f>
        <v>32.307692307692307</v>
      </c>
      <c r="P34" s="87">
        <f>IF('07 (ind)'!P$1="si",100*(('07 (ind)'!P33-MIN('07 (ind)'!P$6:P$37))/(MAX('07 (ind)'!P$6:P$37)-MIN('07 (ind)'!P$6:P$37))),ABS(-100+(100*(('07 (ind)'!P33-MIN('07 (ind)'!P$6:P$37))/(MAX('07 (ind)'!P$6:P$37)-MIN('07 (ind)'!P$6:P$37))))))</f>
        <v>8.2997646079872602</v>
      </c>
      <c r="Q34" s="87">
        <f>IF('07 (ind)'!Q$1="si",100*(('07 (ind)'!Q33-MIN('07 (ind)'!Q$6:Q$37))/(MAX('07 (ind)'!Q$6:Q$37)-MIN('07 (ind)'!Q$6:Q$37))),ABS(-100+(100*(('07 (ind)'!Q33-MIN('07 (ind)'!Q$6:Q$37))/(MAX('07 (ind)'!Q$6:Q$37)-MIN('07 (ind)'!Q$6:Q$37))))))</f>
        <v>21.147956886342698</v>
      </c>
      <c r="R34" s="87">
        <f>IF('07 (ind)'!R$1="si",100*(('07 (ind)'!R33-MIN('07 (ind)'!R$6:R$37))/(MAX('07 (ind)'!R$6:R$37)-MIN('07 (ind)'!R$6:R$37))),ABS(-100+(100*(('07 (ind)'!R33-MIN('07 (ind)'!R$6:R$37))/(MAX('07 (ind)'!R$6:R$37)-MIN('07 (ind)'!R$6:R$37))))))</f>
        <v>2.0750527073949394</v>
      </c>
      <c r="S34" s="75">
        <f>ABS(ABS(('07 (ind)'!S33-((MAX('07 (ind)'!S$6:S$37)+MIN('07 (ind)'!S$6:S$37))/2))/(((MAX('07 (ind)'!S$6:S$37)+MIN('07 (ind)'!S$6:S$37))/2)-MAX('07 (ind)'!S$6:S$37))*100)-100)</f>
        <v>39.637014310626839</v>
      </c>
      <c r="T34" s="75">
        <f>IF('07 (ind)'!T$1="si",100*(('07 (ind)'!T33-MIN('07 (ind)'!T$6:T$37))/(MAX('07 (ind)'!T$6:T$37)-MIN('07 (ind)'!T$6:T$37))),ABS(-100+(100*(('07 (ind)'!T33-MIN('07 (ind)'!T$6:T$37))/(MAX('07 (ind)'!T$6:T$37)-MIN('07 (ind)'!T$6:T$37))))))</f>
        <v>29.831506293138442</v>
      </c>
      <c r="U34" s="75">
        <f>IF('07 (ind)'!U$1="si",100*(('07 (ind)'!U33-MIN('07 (ind)'!U$6:U$37))/(MAX('07 (ind)'!U$6:U$37)-MIN('07 (ind)'!U$6:U$37))),ABS(-100+(100*(('07 (ind)'!U33-MIN('07 (ind)'!U$6:U$37))/(MAX('07 (ind)'!U$6:U$37)-MIN('07 (ind)'!U$6:U$37))))))</f>
        <v>0</v>
      </c>
      <c r="V34" s="75">
        <f>IF('07 (ind)'!V$1="si",100*(('07 (ind)'!V33-MIN('07 (ind)'!V$6:V$37))/(MAX('07 (ind)'!V$6:V$37)-MIN('07 (ind)'!V$6:V$37))),ABS(-100+(100*(('07 (ind)'!V33-MIN('07 (ind)'!V$6:V$37))/(MAX('07 (ind)'!V$6:V$37)-MIN('07 (ind)'!V$6:V$37))))))</f>
        <v>79.55801104972376</v>
      </c>
      <c r="W34" s="75">
        <f>IF('07 (ind)'!W$1="si",100*(('07 (ind)'!W33-MIN('07 (ind)'!W$6:W$37))/(MAX('07 (ind)'!W$6:W$37)-MIN('07 (ind)'!W$6:W$37))),ABS(-100+(100*(('07 (ind)'!W33-MIN('07 (ind)'!W$6:W$37))/(MAX('07 (ind)'!W$6:W$37)-MIN('07 (ind)'!W$6:W$37))))))</f>
        <v>68.621860633850133</v>
      </c>
      <c r="X34" s="75">
        <f>IF('07 (ind)'!X$1="si",100*(('07 (ind)'!X33-MIN('07 (ind)'!X$6:X$37))/(MAX('07 (ind)'!X$6:X$37)-MIN('07 (ind)'!X$6:X$37))),ABS(-100+(100*(('07 (ind)'!X33-MIN('07 (ind)'!X$6:X$37))/(MAX('07 (ind)'!X$6:X$37)-MIN('07 (ind)'!X$6:X$37))))))</f>
        <v>61.431195258113938</v>
      </c>
      <c r="Y34" s="75">
        <f>IF('07 (ind)'!Y$1="si",100*(('07 (ind)'!Y33-MIN('07 (ind)'!Y$6:Y$37))/(MAX('07 (ind)'!Y$6:Y$37)-MIN('07 (ind)'!Y$6:Y$37))),ABS(-100+(100*(('07 (ind)'!Y33-MIN('07 (ind)'!Y$6:Y$37))/(MAX('07 (ind)'!Y$6:Y$37)-MIN('07 (ind)'!Y$6:Y$37))))))</f>
        <v>84.405860103715611</v>
      </c>
      <c r="Z34" s="75">
        <f>IF('07 (ind)'!Z$1="si",100*(('07 (ind)'!Z33-MIN('07 (ind)'!Z$6:Z$37))/(MAX('07 (ind)'!Z$6:Z$37)-MIN('07 (ind)'!Z$6:Z$37))),ABS(-100+(100*(('07 (ind)'!Z33-MIN('07 (ind)'!Z$6:Z$37))/(MAX('07 (ind)'!Z$6:Z$37)-MIN('07 (ind)'!Z$6:Z$37))))))</f>
        <v>58.132515676268987</v>
      </c>
      <c r="AA34" s="75">
        <f>IF('07 (ind)'!AA$1="si",100*(('07 (ind)'!AA33-MIN('07 (ind)'!AA$6:AA$37))/(MAX('07 (ind)'!AA$6:AA$37)-MIN('07 (ind)'!AA$6:AA$37))),ABS(-100+(100*(('07 (ind)'!AA33-MIN('07 (ind)'!AA$6:AA$37))/(MAX('07 (ind)'!AA$6:AA$37)-MIN('07 (ind)'!AA$6:AA$37))))))</f>
        <v>77.335155915719952</v>
      </c>
      <c r="AB34" s="75">
        <f>IF('07 (ind)'!AB$1="si",100*(('07 (ind)'!AB33-MIN('07 (ind)'!AB$6:AB$37))/(MAX('07 (ind)'!AB$6:AB$37)-MIN('07 (ind)'!AB$6:AB$37))),ABS(-100+(100*(('07 (ind)'!AB33-MIN('07 (ind)'!AB$6:AB$37))/(MAX('07 (ind)'!AB$6:AB$37)-MIN('07 (ind)'!AB$6:AB$37))))))</f>
        <v>39.107345685023652</v>
      </c>
      <c r="AC34" s="75">
        <f>IF('07 (ind)'!AC$1="si",100*(('07 (ind)'!AC33-MIN('07 (ind)'!AC$6:AC$37))/(MAX('07 (ind)'!AC$6:AC$37)-MIN('07 (ind)'!AC$6:AC$37))),ABS(-100+(100*(('07 (ind)'!AC33-MIN('07 (ind)'!AC$6:AC$37))/(MAX('07 (ind)'!AC$6:AC$37)-MIN('07 (ind)'!AC$6:AC$37))))))</f>
        <v>86.379769861002515</v>
      </c>
      <c r="AD34" s="75">
        <f>IF('07 (ind)'!AD$1="si",100*(('07 (ind)'!AD33-MIN('07 (ind)'!AD$6:AD$37))/(MAX('07 (ind)'!AD$6:AD$37)-MIN('07 (ind)'!AD$6:AD$37))),ABS(-100+(100*(('07 (ind)'!AD33-MIN('07 (ind)'!AD$6:AD$37))/(MAX('07 (ind)'!AD$6:AD$37)-MIN('07 (ind)'!AD$6:AD$37))))))</f>
        <v>78.11810474759605</v>
      </c>
      <c r="AE34" s="75">
        <f>IF('07 (ind)'!AE$1="si",100*(('07 (ind)'!AE33-MIN('07 (ind)'!AE$6:AE$37))/(MAX('07 (ind)'!AE$6:AE$37)-MIN('07 (ind)'!AE$6:AE$37))),ABS(-100+(100*(('07 (ind)'!AE33-MIN('07 (ind)'!AE$6:AE$37))/(MAX('07 (ind)'!AE$6:AE$37)-MIN('07 (ind)'!AE$6:AE$37))))))</f>
        <v>63.161644533303964</v>
      </c>
      <c r="AF34" s="75">
        <f>IF('07 (ind)'!AF$1="si",100*(('07 (ind)'!AF33-MIN('07 (ind)'!AF$6:AF$37))/(MAX('07 (ind)'!AF$6:AF$37)-MIN('07 (ind)'!AF$6:AF$37))),ABS(-100+(100*(('07 (ind)'!AF33-MIN('07 (ind)'!AF$6:AF$37))/(MAX('07 (ind)'!AF$6:AF$37)-MIN('07 (ind)'!AF$6:AF$37))))))</f>
        <v>80.349173581293797</v>
      </c>
      <c r="AG34" s="75">
        <f>IF('07 (ind)'!AG$1="si",100*(('07 (ind)'!AG33-MIN('07 (ind)'!AG$6:AG$37))/(MAX('07 (ind)'!AG$6:AG$37)-MIN('07 (ind)'!AG$6:AG$37))),ABS(-100+(100*(('07 (ind)'!AG33-MIN('07 (ind)'!AG$6:AG$37))/(MAX('07 (ind)'!AG$6:AG$37)-MIN('07 (ind)'!AG$6:AG$37))))))</f>
        <v>46.728971962616839</v>
      </c>
      <c r="AH34" s="75">
        <f>IF('07 (ind)'!AH$1="si",100*(('07 (ind)'!AH33-MIN('07 (ind)'!AH$6:AH$37))/(MAX('07 (ind)'!AH$6:AH$37)-MIN('07 (ind)'!AH$6:AH$37))),ABS(-100+(100*(('07 (ind)'!AH33-MIN('07 (ind)'!AH$6:AH$37))/(MAX('07 (ind)'!AH$6:AH$37)-MIN('07 (ind)'!AH$6:AH$37))))))</f>
        <v>67.469879518072261</v>
      </c>
      <c r="AI34" s="75">
        <f>IF('07 (ind)'!AI$1="si",100*(('07 (ind)'!AI33-MIN('07 (ind)'!AI$6:AI$37))/(MAX('07 (ind)'!AI$6:AI$37)-MIN('07 (ind)'!AI$6:AI$37))),ABS(-100+(100*(('07 (ind)'!AI33-MIN('07 (ind)'!AI$6:AI$37))/(MAX('07 (ind)'!AI$6:AI$37)-MIN('07 (ind)'!AI$6:AI$37))))))</f>
        <v>3.3654772499977068</v>
      </c>
      <c r="AJ34" s="75">
        <f>IF('07 (ind)'!AJ$1="si",100*(('07 (ind)'!AJ33-MIN('07 (ind)'!AJ$6:AJ$37))/(MAX('07 (ind)'!AJ$6:AJ$37)-MIN('07 (ind)'!AJ$6:AJ$37))),ABS(-100+(100*(('07 (ind)'!AJ33-MIN('07 (ind)'!AJ$6:AJ$37))/(MAX('07 (ind)'!AJ$6:AJ$37)-MIN('07 (ind)'!AJ$6:AJ$37))))))</f>
        <v>37.550307787959206</v>
      </c>
      <c r="AK34" s="75">
        <f>IF('07 (ind)'!AK$1="si",100*(('07 (ind)'!AK33-MIN('07 (ind)'!AK$6:AK$37))/(MAX('07 (ind)'!AK$6:AK$37)-MIN('07 (ind)'!AK$6:AK$37))),ABS(-100+(100*(('07 (ind)'!AK33-MIN('07 (ind)'!AK$6:AK$37))/(MAX('07 (ind)'!AK$6:AK$37)-MIN('07 (ind)'!AK$6:AK$37))))))</f>
        <v>9.7885026941560049</v>
      </c>
      <c r="AL34" s="75">
        <f>IF('07 (ind)'!AL$1="si",100*(('07 (ind)'!AL33-MIN('07 (ind)'!AL$6:AL$37))/(MAX('07 (ind)'!AL$6:AL$37)-MIN('07 (ind)'!AL$6:AL$37))),ABS(-100+(100*(('07 (ind)'!AL33-MIN('07 (ind)'!AL$6:AL$37))/(MAX('07 (ind)'!AL$6:AL$37)-MIN('07 (ind)'!AL$6:AL$37))))))</f>
        <v>87.92603212759397</v>
      </c>
      <c r="AM34" s="75">
        <f>IF('07 (ind)'!AM$1="si",100*(('07 (ind)'!AM33-MIN('07 (ind)'!AM$6:AM$37))/(MAX('07 (ind)'!AM$6:AM$37)-MIN('07 (ind)'!AM$6:AM$37))),ABS(-100+(100*(('07 (ind)'!AM33-MIN('07 (ind)'!AM$6:AM$37))/(MAX('07 (ind)'!AM$6:AM$37)-MIN('07 (ind)'!AM$6:AM$37))))))</f>
        <v>89.254044571205327</v>
      </c>
      <c r="AN34" s="75">
        <f>IF('07 (ind)'!AN$1="si",100*(('07 (ind)'!AN33-MIN('07 (ind)'!AN$6:AN$37))/(MAX('07 (ind)'!AN$6:AN$37)-MIN('07 (ind)'!AN$6:AN$37))),ABS(-100+(100*(('07 (ind)'!AN33-MIN('07 (ind)'!AN$6:AN$37))/(MAX('07 (ind)'!AN$6:AN$37)-MIN('07 (ind)'!AN$6:AN$37))))))</f>
        <v>64.589064884993434</v>
      </c>
      <c r="AO34" s="75">
        <f>IF('07 (ind)'!AO$1="si",100*(('07 (ind)'!AO33-MIN('07 (ind)'!AO$6:AO$37))/(MAX('07 (ind)'!AO$6:AO$37)-MIN('07 (ind)'!AO$6:AO$37))),ABS(-100+(100*(('07 (ind)'!AO33-MIN('07 (ind)'!AO$6:AO$37))/(MAX('07 (ind)'!AO$6:AO$37)-MIN('07 (ind)'!AO$6:AO$37))))))</f>
        <v>56.949828258732325</v>
      </c>
      <c r="AP34" s="75">
        <f>IF('07 (ind)'!AP$1="si",100*(('07 (ind)'!AP33-MIN('07 (ind)'!AP$6:AP$37))/(MAX('07 (ind)'!AP$6:AP$37)-MIN('07 (ind)'!AP$6:AP$37))),ABS(-100+(100*(('07 (ind)'!AP33-MIN('07 (ind)'!AP$6:AP$37))/(MAX('07 (ind)'!AP$6:AP$37)-MIN('07 (ind)'!AP$6:AP$37))))))</f>
        <v>89.877010406811735</v>
      </c>
      <c r="AQ34" s="75">
        <f>IF('07 (ind)'!AQ$1="si",100*(('07 (ind)'!AQ33-MIN('07 (ind)'!AQ$6:AQ$37))/(MAX('07 (ind)'!AQ$6:AQ$37)-MIN('07 (ind)'!AQ$6:AQ$37))),ABS(-100+(100*(('07 (ind)'!AQ33-MIN('07 (ind)'!AQ$6:AQ$37))/(MAX('07 (ind)'!AQ$6:AQ$37)-MIN('07 (ind)'!AQ$6:AQ$37))))))</f>
        <v>15.382802505930224</v>
      </c>
      <c r="AR34" s="75">
        <f>IF('07 (ind)'!AR$1="si",100*(('07 (ind)'!AR33-MIN('07 (ind)'!AR$6:AR$37))/(MAX('07 (ind)'!AR$6:AR$37)-MIN('07 (ind)'!AR$6:AR$37))),ABS(-100+(100*(('07 (ind)'!AR33-MIN('07 (ind)'!AR$6:AR$37))/(MAX('07 (ind)'!AR$6:AR$37)-MIN('07 (ind)'!AR$6:AR$37))))))</f>
        <v>60.794149782342352</v>
      </c>
      <c r="AS34" s="75">
        <f>IF('07 (ind)'!AS$1="si",100*(('07 (ind)'!AS33-MIN('07 (ind)'!AS$6:AS$37))/(MAX('07 (ind)'!AS$6:AS$37)-MIN('07 (ind)'!AS$6:AS$37))),ABS(-100+(100*(('07 (ind)'!AS33-MIN('07 (ind)'!AS$6:AS$37))/(MAX('07 (ind)'!AS$6:AS$37)-MIN('07 (ind)'!AS$6:AS$37))))))</f>
        <v>63.793103448275865</v>
      </c>
      <c r="AT34" s="75">
        <f>IF('07 (ind)'!AT$1="si",100*(('07 (ind)'!AT33-MIN('07 (ind)'!AT$6:AT$37))/(MAX('07 (ind)'!AT$6:AT$37)-MIN('07 (ind)'!AT$6:AT$37))),ABS(-100+(100*(('07 (ind)'!AT33-MIN('07 (ind)'!AT$6:AT$37))/(MAX('07 (ind)'!AT$6:AT$37)-MIN('07 (ind)'!AT$6:AT$37))))))</f>
        <v>0</v>
      </c>
      <c r="AU34" s="75">
        <f>IF('07 (ind)'!AU$1="si",100*(('07 (ind)'!AU33-MIN('07 (ind)'!AU$6:AU$37))/(MAX('07 (ind)'!AU$6:AU$37)-MIN('07 (ind)'!AU$6:AU$37))),ABS(-100+(100*(('07 (ind)'!AU33-MIN('07 (ind)'!AU$6:AU$37))/(MAX('07 (ind)'!AU$6:AU$37)-MIN('07 (ind)'!AU$6:AU$37))))))</f>
        <v>38.754325259515561</v>
      </c>
      <c r="AV34" s="75">
        <f>IF('07 (ind)'!AV$1="si",100*(('07 (ind)'!AV33-MIN('07 (ind)'!AV$6:AV$37))/(MAX('07 (ind)'!AV$6:AV$37)-MIN('07 (ind)'!AV$6:AV$37))),ABS(-100+(100*(('07 (ind)'!AV33-MIN('07 (ind)'!AV$6:AV$37))/(MAX('07 (ind)'!AV$6:AV$37)-MIN('07 (ind)'!AV$6:AV$37))))))</f>
        <v>71.92374350086655</v>
      </c>
      <c r="AW34" s="75">
        <f>IF('07 (ind)'!AW$1="si",100*(('07 (ind)'!AW33-MIN('07 (ind)'!AW$6:AW$37))/(MAX('07 (ind)'!AW$6:AW$37)-MIN('07 (ind)'!AW$6:AW$37))),ABS(-100+(100*(('07 (ind)'!AW33-MIN('07 (ind)'!AW$6:AW$37))/(MAX('07 (ind)'!AW$6:AW$37)-MIN('07 (ind)'!AW$6:AW$37))))))</f>
        <v>65.330490405117288</v>
      </c>
      <c r="AX34" s="75">
        <f>IF('07 (ind)'!AX$1="si",100*(('07 (ind)'!AX33-MIN('07 (ind)'!AX$6:AX$37))/(MAX('07 (ind)'!AX$6:AX$37)-MIN('07 (ind)'!AX$6:AX$37))),ABS(-100+(100*(('07 (ind)'!AX33-MIN('07 (ind)'!AX$6:AX$37))/(MAX('07 (ind)'!AX$6:AX$37)-MIN('07 (ind)'!AX$6:AX$37))))))</f>
        <v>9.2797083726175771</v>
      </c>
      <c r="AY34" s="75">
        <f>IF('07 (ind)'!AY$1="si",100*(('07 (ind)'!AY33-MIN('07 (ind)'!AY$6:AY$37))/(MAX('07 (ind)'!AY$6:AY$37)-MIN('07 (ind)'!AY$6:AY$37))),ABS(-100+(100*(('07 (ind)'!AY33-MIN('07 (ind)'!AY$6:AY$37))/(MAX('07 (ind)'!AY$6:AY$37)-MIN('07 (ind)'!AY$6:AY$37))))))</f>
        <v>53.996194100856364</v>
      </c>
      <c r="AZ34" s="75">
        <f>IF('07 (ind)'!AZ$1="si",100*(('07 (ind)'!AZ33-MIN('07 (ind)'!AZ$6:AZ$37))/(MAX('07 (ind)'!AZ$6:AZ$37)-MIN('07 (ind)'!AZ$6:AZ$37))),ABS(-100+(100*(('07 (ind)'!AZ33-MIN('07 (ind)'!AZ$6:AZ$37))/(MAX('07 (ind)'!AZ$6:AZ$37)-MIN('07 (ind)'!AZ$6:AZ$37))))))</f>
        <v>75.81057296037558</v>
      </c>
      <c r="BA34" s="75">
        <f>IF('07 (ind)'!BA$1="si",100*(('07 (ind)'!BA33-MIN('07 (ind)'!BA$6:BA$37))/(MAX('07 (ind)'!BA$6:BA$37)-MIN('07 (ind)'!BA$6:BA$37))),ABS(-100+(100*(('07 (ind)'!BA33-MIN('07 (ind)'!BA$6:BA$37))/(MAX('07 (ind)'!BA$6:BA$37)-MIN('07 (ind)'!BA$6:BA$37))))))</f>
        <v>12.858651161751633</v>
      </c>
      <c r="BB34" s="75">
        <f>IF('07 (ind)'!BB$1="si",100*(('07 (ind)'!BB33-MIN('07 (ind)'!BB$6:BB$37))/(MAX('07 (ind)'!BB$6:BB$37)-MIN('07 (ind)'!BB$6:BB$37))),ABS(-100+(100*(('07 (ind)'!BB33-MIN('07 (ind)'!BB$6:BB$37))/(MAX('07 (ind)'!BB$6:BB$37)-MIN('07 (ind)'!BB$6:BB$37))))))</f>
        <v>38.407288765671375</v>
      </c>
      <c r="BC34" s="75">
        <f>IF('07 (ind)'!BC$1="si",100*(('07 (ind)'!BC33-MIN('07 (ind)'!BC$6:BC$37))/(MAX('07 (ind)'!BC$6:BC$37)-MIN('07 (ind)'!BC$6:BC$37))),ABS(-100+(100*(('07 (ind)'!BC33-MIN('07 (ind)'!BC$6:BC$37))/(MAX('07 (ind)'!BC$6:BC$37)-MIN('07 (ind)'!BC$6:BC$37))))))</f>
        <v>100</v>
      </c>
      <c r="BD34" s="75">
        <f>IF('07 (ind)'!BD$1="si",100*(('07 (ind)'!BD33-MIN('07 (ind)'!BD$6:BD$37))/(MAX('07 (ind)'!BD$6:BD$37)-MIN('07 (ind)'!BD$6:BD$37))),ABS(-100+(100*(('07 (ind)'!BD33-MIN('07 (ind)'!BD$6:BD$37))/(MAX('07 (ind)'!BD$6:BD$37)-MIN('07 (ind)'!BD$6:BD$37))))))</f>
        <v>61.026194437447558</v>
      </c>
      <c r="BE34" s="75">
        <f>IF('07 (ind)'!BE$1="si",100*(('07 (ind)'!BE33-MIN('07 (ind)'!BE$6:BE$37))/(MAX('07 (ind)'!BE$6:BE$37)-MIN('07 (ind)'!BE$6:BE$37))),ABS(-100+(100*(('07 (ind)'!BE33-MIN('07 (ind)'!BE$6:BE$37))/(MAX('07 (ind)'!BE$6:BE$37)-MIN('07 (ind)'!BE$6:BE$37))))))</f>
        <v>62.41234221598878</v>
      </c>
      <c r="BF34" s="75">
        <f>IF('07 (ind)'!BF$1="si",100*(('07 (ind)'!BF33-MIN('07 (ind)'!BF$6:BF$37))/(MAX('07 (ind)'!BF$6:BF$37)-MIN('07 (ind)'!BF$6:BF$37))),ABS(-100+(100*(('07 (ind)'!BF33-MIN('07 (ind)'!BF$6:BF$37))/(MAX('07 (ind)'!BF$6:BF$37)-MIN('07 (ind)'!BF$6:BF$37))))))</f>
        <v>48.131761473676178</v>
      </c>
      <c r="BG34" s="75">
        <f>IF('07 (ind)'!BG$1="si",100*(('07 (ind)'!BG33-MIN('07 (ind)'!BG$6:BG$37))/(MAX('07 (ind)'!BG$6:BG$37)-MIN('07 (ind)'!BG$6:BG$37))),ABS(-100+(100*(('07 (ind)'!BG33-MIN('07 (ind)'!BG$6:BG$37))/(MAX('07 (ind)'!BG$6:BG$37)-MIN('07 (ind)'!BG$6:BG$37))))))</f>
        <v>24.015506786628894</v>
      </c>
      <c r="BH34" s="75">
        <f>IF('07 (ind)'!BH$1="si",100*(('07 (ind)'!BH33-MIN('07 (ind)'!BH$6:BH$37))/(MAX('07 (ind)'!BH$6:BH$37)-MIN('07 (ind)'!BH$6:BH$37))),ABS(-100+(100*(('07 (ind)'!BH33-MIN('07 (ind)'!BH$6:BH$37))/(MAX('07 (ind)'!BH$6:BH$37)-MIN('07 (ind)'!BH$6:BH$37))))))</f>
        <v>10.169685552291618</v>
      </c>
      <c r="BI34" s="75">
        <f>IF('07 (ind)'!BI$1="si",100*(('07 (ind)'!BI33-MIN('07 (ind)'!BI$6:BI$37))/(MAX('07 (ind)'!BI$6:BI$37)-MIN('07 (ind)'!BI$6:BI$37))),ABS(-100+(100*(('07 (ind)'!BI33-MIN('07 (ind)'!BI$6:BI$37))/(MAX('07 (ind)'!BI$6:BI$37)-MIN('07 (ind)'!BI$6:BI$37))))))</f>
        <v>95.737937630099722</v>
      </c>
      <c r="BJ34" s="75">
        <f>IF('07 (ind)'!BJ$1="si",100*(('07 (ind)'!BJ33-MIN('07 (ind)'!BJ$6:BJ$37))/(MAX('07 (ind)'!BJ$6:BJ$37)-MIN('07 (ind)'!BJ$6:BJ$37))),ABS(-100+(100*(('07 (ind)'!BJ33-MIN('07 (ind)'!BJ$6:BJ$37))/(MAX('07 (ind)'!BJ$6:BJ$37)-MIN('07 (ind)'!BJ$6:BJ$37))))))</f>
        <v>38.405810251108896</v>
      </c>
      <c r="BK34" s="75">
        <f>IF('07 (ind)'!BK$1="si",100*(('07 (ind)'!BK33-MIN('07 (ind)'!BK$6:BK$37))/(MAX('07 (ind)'!BK$6:BK$37)-MIN('07 (ind)'!BK$6:BK$37))),ABS(-100+(100*(('07 (ind)'!BK33-MIN('07 (ind)'!BK$6:BK$37))/(MAX('07 (ind)'!BK$6:BK$37)-MIN('07 (ind)'!BK$6:BK$37))))))</f>
        <v>12.096817279004398</v>
      </c>
      <c r="BL34" s="75">
        <f>IF('07 (ind)'!BL$1="si",100*(('07 (ind)'!BL33-MIN('07 (ind)'!BL$6:BL$37))/(MAX('07 (ind)'!BL$6:BL$37)-MIN('07 (ind)'!BL$6:BL$37))),ABS(-100+(100*(('07 (ind)'!BL33-MIN('07 (ind)'!BL$6:BL$37))/(MAX('07 (ind)'!BL$6:BL$37)-MIN('07 (ind)'!BL$6:BL$37))))))</f>
        <v>17.5</v>
      </c>
      <c r="BM34" s="75">
        <f>IF('07 (ind)'!BM$1="si",100*(('07 (ind)'!BM33-MIN('07 (ind)'!BM$6:BM$37))/(MAX('07 (ind)'!BM$6:BM$37)-MIN('07 (ind)'!BM$6:BM$37))),ABS(-100+(100*(('07 (ind)'!BM33-MIN('07 (ind)'!BM$6:BM$37))/(MAX('07 (ind)'!BM$6:BM$37)-MIN('07 (ind)'!BM$6:BM$37))))))</f>
        <v>15.683380234254107</v>
      </c>
      <c r="BN34" s="75">
        <f>IF('07 (ind)'!BN$1="si",100*(('07 (ind)'!BN33-MIN('07 (ind)'!BN$6:BN$37))/(MAX('07 (ind)'!BN$6:BN$37)-MIN('07 (ind)'!BN$6:BN$37))),ABS(-100+(100*(('07 (ind)'!BN33-MIN('07 (ind)'!BN$6:BN$37))/(MAX('07 (ind)'!BN$6:BN$37)-MIN('07 (ind)'!BN$6:BN$37))))))</f>
        <v>30.168368494320021</v>
      </c>
      <c r="BO34" s="75">
        <f>IF('07 (ind)'!BO$1="si",100*(('07 (ind)'!BO33-MIN('07 (ind)'!BO$6:BO$37))/(MAX('07 (ind)'!BO$6:BO$37)-MIN('07 (ind)'!BO$6:BO$37))),ABS(-100+(100*(('07 (ind)'!BO33-MIN('07 (ind)'!BO$6:BO$37))/(MAX('07 (ind)'!BO$6:BO$37)-MIN('07 (ind)'!BO$6:BO$37))))))</f>
        <v>1.8442619841435193</v>
      </c>
      <c r="BP34" s="75">
        <f>IF('07 (ind)'!BP$1="si",100*(('07 (ind)'!BP33-MIN('07 (ind)'!BP$6:BP$37))/(MAX('07 (ind)'!BP$6:BP$37)-MIN('07 (ind)'!BP$6:BP$37))),ABS(-100+(100*(('07 (ind)'!BP33-MIN('07 (ind)'!BP$6:BP$37))/(MAX('07 (ind)'!BP$6:BP$37)-MIN('07 (ind)'!BP$6:BP$37))))))</f>
        <v>33.504548999749225</v>
      </c>
      <c r="BQ34" s="75">
        <f>IF('07 (ind)'!BQ$1="si",100*(('07 (ind)'!BQ33-MIN('07 (ind)'!BQ$6:BQ$37))/(MAX('07 (ind)'!BQ$6:BQ$37)-MIN('07 (ind)'!BQ$6:BQ$37))),ABS(-100+(100*(('07 (ind)'!BQ33-MIN('07 (ind)'!BQ$6:BQ$37))/(MAX('07 (ind)'!BQ$6:BQ$37)-MIN('07 (ind)'!BQ$6:BQ$37))))))</f>
        <v>24.561909913806097</v>
      </c>
      <c r="BR34" s="75">
        <f>IF('07 (ind)'!BR$1="si",100*(('07 (ind)'!BR33-MIN('07 (ind)'!BR$6:BR$37))/(MAX('07 (ind)'!BR$6:BR$37)-MIN('07 (ind)'!BR$6:BR$37))),ABS(-100+(100*(('07 (ind)'!BR33-MIN('07 (ind)'!BR$6:BR$37))/(MAX('07 (ind)'!BP$6:BP$37)-MIN('07 (ind)'!BR$6:BR$37))))))</f>
        <v>17.551903977641363</v>
      </c>
      <c r="BS34" s="75">
        <f>IF('07 (ind)'!BS$1="si",100*(('07 (ind)'!BS33-MIN('07 (ind)'!BS$6:BS$37))/(MAX('07 (ind)'!BS$6:BS$37)-MIN('07 (ind)'!BS$6:BS$37))),ABS(-100+(100*(('07 (ind)'!BS33-MIN('07 (ind)'!BS$6:BS$37))/(MAX('07 (ind)'!BQ$6:BQ$37)-MIN('07 (ind)'!BS$6:BS$37))))))</f>
        <v>55.379859947585864</v>
      </c>
      <c r="BT34" s="75">
        <f>IF('07 (ind)'!BT$1="si",100*(('07 (ind)'!BT33-MIN('07 (ind)'!BT$6:BT$37))/(MAX('07 (ind)'!BT$6:BT$37)-MIN('07 (ind)'!BT$6:BT$37))),ABS(-100+(100*(('07 (ind)'!BT33-MIN('07 (ind)'!BT$6:BT$37))/(MAX('07 (ind)'!BR$6:BR$37)-MIN('07 (ind)'!BT$6:BT$37))))))</f>
        <v>90.011122816671971</v>
      </c>
      <c r="BU34" s="75">
        <f>IF('07 (ind)'!BU$1="si",100*(('07 (ind)'!BU33-MIN('07 (ind)'!BU$6:BU$37))/(MAX('07 (ind)'!BU$6:BU$37)-MIN('07 (ind)'!BU$6:BU$37))),ABS(-100+(100*(('07 (ind)'!BU33-MIN('07 (ind)'!BU$6:BU$37))/(MAX('07 (ind)'!BU$6:BU$37)-MIN('07 (ind)'!BU$6:BU$37))))))</f>
        <v>5.1202137132680434</v>
      </c>
      <c r="BV34" s="75">
        <f>IF('07 (ind)'!BV$1="si",100*(('07 (ind)'!BV33-MIN('07 (ind)'!BV$6:BV$37))/(MAX('07 (ind)'!BV$6:BV$37)-MIN('07 (ind)'!BV$6:BV$37))),ABS(-100+(100*(('07 (ind)'!BV33-MIN('07 (ind)'!BV$6:BV$37))/(MAX('07 (ind)'!BV$6:BV$37)-MIN('07 (ind)'!BV$6:BV$37))))))</f>
        <v>83.304390969982649</v>
      </c>
      <c r="BW34" s="75">
        <f>IF('07 (ind)'!BW$1="si",100*(('07 (ind)'!BW33-MIN('07 (ind)'!BW$6:BW$37))/(MAX('07 (ind)'!BW$6:BW$37)-MIN('07 (ind)'!BW$6:BW$37))),ABS(-100+(100*(('07 (ind)'!BW33-MIN('07 (ind)'!BW$6:BW$37))/(MAX('07 (ind)'!BW$6:BW$37)-MIN('07 (ind)'!BW$6:BW$37))))))</f>
        <v>56.25410158813493</v>
      </c>
      <c r="BX34" s="75">
        <f>IF('07 (ind)'!BX$1="si",100*(('07 (ind)'!BX33-MIN('07 (ind)'!BX$6:BX$37))/(MAX('07 (ind)'!BX$6:BX$37)-MIN('07 (ind)'!BX$6:BX$37))),ABS(-100+(100*(('07 (ind)'!BX33-MIN('07 (ind)'!BX$6:BX$37))/(MAX('07 (ind)'!BX$6:BX$37)-MIN('07 (ind)'!BX$6:BX$37))))))</f>
        <v>56.560367942105586</v>
      </c>
      <c r="BY34" s="75">
        <f>IF('07 (ind)'!BY$1="si",100*(('07 (ind)'!BY33-MIN('07 (ind)'!BY$6:BY$37))/(MAX('07 (ind)'!BY$6:BY$37)-MIN('07 (ind)'!BY$6:BY$37))),ABS(-100+(100*(('07 (ind)'!BY33-MIN('07 (ind)'!BY$6:BY$37))/(MAX('07 (ind)'!BY$6:BY$37)-MIN('07 (ind)'!BY$6:BY$37))))))</f>
        <v>20.327337686307683</v>
      </c>
      <c r="BZ34" s="75">
        <f>IF('07 (ind)'!BZ$1="si",100*(('07 (ind)'!BZ33-MIN('07 (ind)'!BZ$6:BZ$37))/(MAX('07 (ind)'!BZ$6:BZ$37)-MIN('07 (ind)'!BZ$6:BZ$37))),ABS(-100+(100*(('07 (ind)'!BZ33-MIN('07 (ind)'!BZ$6:BZ$37))/(MAX('07 (ind)'!BZ$6:BZ$37)-MIN('07 (ind)'!BZ$6:BZ$37))))))</f>
        <v>94.562190491317665</v>
      </c>
      <c r="CA34" s="75">
        <f>IF('07 (ind)'!CA$1="si",100*(('07 (ind)'!CA33-MIN('07 (ind)'!CA$6:CA$37))/(MAX('07 (ind)'!CA$6:CA$37)-MIN('07 (ind)'!CA$6:CA$37))),ABS(-100+(100*(('07 (ind)'!CA33-MIN('07 (ind)'!CA$6:CA$37))/(MAX('07 (ind)'!CA$6:CA$37)-MIN('07 (ind)'!CA$6:CA$37))))))</f>
        <v>0</v>
      </c>
      <c r="CB34" s="75">
        <f>IF('07 (ind)'!CB$1="si",100*(('07 (ind)'!CB33-MIN('07 (ind)'!CB$6:CB$37))/(MAX('07 (ind)'!CB$6:CB$37)-MIN('07 (ind)'!CB$6:CB$37))),ABS(-100+(100*(('07 (ind)'!CB33-MIN('07 (ind)'!CB$6:CB$37))/(MAX('07 (ind)'!CB$6:CB$37)-MIN('07 (ind)'!CB$6:CB$37))))))</f>
        <v>61.146496815286625</v>
      </c>
      <c r="CC34" s="75">
        <f>IF('07 (ind)'!CC$1="si",100*(('07 (ind)'!CC33-MIN('07 (ind)'!CC$6:CC$37))/(MAX('07 (ind)'!CC$6:CC$37)-MIN('07 (ind)'!CC$6:CC$37))),ABS(-100+(100*(('07 (ind)'!CC33-MIN('07 (ind)'!CC$6:CC$37))/(MAX('07 (ind)'!CC$6:CC$37)-MIN('07 (ind)'!CC$6:CC$37))))))</f>
        <v>77.909627842149405</v>
      </c>
      <c r="CD34" s="75">
        <f>IF('07 (ind)'!CD$1="si",100*(('07 (ind)'!CD33-MIN('07 (ind)'!CD$6:CD$37))/(MAX('07 (ind)'!CD$6:CD$37)-MIN('07 (ind)'!CD$6:CD$37))),ABS(-100+(100*(('07 (ind)'!CD33-MIN('07 (ind)'!CD$6:CD$37))/(MAX('07 (ind)'!CD$6:CD$37)-MIN('07 (ind)'!CD$6:CD$37))))))</f>
        <v>5.6996694304908564</v>
      </c>
      <c r="CE34" s="75">
        <f>IF('07 (ind)'!CE$1="si",100*(('07 (ind)'!CE33-MIN('07 (ind)'!CE$6:CE$37))/(MAX('07 (ind)'!CE$6:CE$37)-MIN('07 (ind)'!CE$6:CE$37))),ABS(-100+(100*(('07 (ind)'!CE33-MIN('07 (ind)'!CE$6:CE$37))/(MAX('07 (ind)'!CE$6:CE$37)-MIN('07 (ind)'!CE$6:CE$37))))))</f>
        <v>11.809904047420689</v>
      </c>
      <c r="CF34" s="75">
        <f>IF('07 (ind)'!CF$1="si",100*(('07 (ind)'!CF33-MIN('07 (ind)'!CF$6:CF$37))/(MAX('07 (ind)'!CF$6:CF$37)-MIN('07 (ind)'!CF$6:CF$37))),ABS(-100+(100*(('07 (ind)'!CF33-MIN('07 (ind)'!CF$6:CF$37))/(MAX('07 (ind)'!CF$6:CF$37)-MIN('07 (ind)'!CF$6:CF$37))))))</f>
        <v>59.714939922319587</v>
      </c>
      <c r="CG34" s="75">
        <f>IF('07 (ind)'!CG$1="si",100*(('07 (ind)'!CG33-MIN('07 (ind)'!CG$6:CG$37))/(MAX('07 (ind)'!CG$6:CG$37)-MIN('07 (ind)'!CG$6:CG$37))),ABS(-100+(100*(('07 (ind)'!CG33-MIN('07 (ind)'!CG$6:CG$37))/(MAX('07 (ind)'!CG$6:CG$37)-MIN('07 (ind)'!CG$6:CG$37))))))</f>
        <v>16.732032484969306</v>
      </c>
      <c r="CH34" s="75">
        <f>IF('07 (ind)'!CH$1="si",100*(('07 (ind)'!CH33-MIN('07 (ind)'!CH$6:CH$37))/(MAX('07 (ind)'!CH$6:CH$37)-MIN('07 (ind)'!CH$6:CH$37))),ABS(-100+(100*(('07 (ind)'!CH33-MIN('07 (ind)'!CH$6:CH$37))/(MAX('07 (ind)'!CH$6:CH$37)-MIN('07 (ind)'!CH$6:CH$37))))))</f>
        <v>18.755982617629215</v>
      </c>
      <c r="CI34" s="75">
        <f>IF('07 (ind)'!CI$1="si",100*(('07 (ind)'!CI33-MIN('07 (ind)'!CI$6:CI$37))/(MAX('07 (ind)'!CI$6:CI$37)-MIN('07 (ind)'!CI$6:CI$37))),ABS(-100+(100*(('07 (ind)'!CI33-MIN('07 (ind)'!CI$6:CI$37))/(MAX('07 (ind)'!CI$6:CI$37)-MIN('07 (ind)'!CI$6:CI$37))))))</f>
        <v>76.930870661895611</v>
      </c>
      <c r="CJ34" s="75">
        <f>IF('07 (ind)'!CJ$1="si",100*(('07 (ind)'!CJ33-MIN('07 (ind)'!CJ$6:CJ$37))/(MAX('07 (ind)'!CJ$6:CJ$37)-MIN('07 (ind)'!CJ$6:CJ$37))),ABS(-100+(100*(('07 (ind)'!CJ33-MIN('07 (ind)'!CJ$6:CJ$37))/(MAX('07 (ind)'!CJ$6:CJ$37)-MIN('07 (ind)'!CJ$6:CJ$37))))))</f>
        <v>35.372020817833793</v>
      </c>
      <c r="CK34" s="75">
        <f>IF('07 (ind)'!CK$1="si",100*(('07 (ind)'!CK33-MIN('07 (ind)'!CK$6:CK$37))/(MAX('07 (ind)'!CK$6:CK$37)-MIN('07 (ind)'!CK$6:CK$37))),ABS(-100+(100*(('07 (ind)'!CK33-MIN('07 (ind)'!CK$6:CK$37))/(MAX('07 (ind)'!CK$6:CK$37)-MIN('07 (ind)'!CK$6:CK$37))))))</f>
        <v>12.938479243299378</v>
      </c>
      <c r="CL34" s="75">
        <f>IF('07 (ind)'!CL$1="si",100*(('07 (ind)'!CL33-MIN('07 (ind)'!CL$6:CL$37))/(MAX('07 (ind)'!CL$6:CL$37)-MIN('07 (ind)'!CL$6:CL$37))),ABS(-100+(100*(('07 (ind)'!CL33-MIN('07 (ind)'!CL$6:CL$37))/(MAX('07 (ind)'!CL$6:CL$37)-MIN('07 (ind)'!CL$6:CL$37))))))</f>
        <v>20.427422397079788</v>
      </c>
      <c r="CM34" s="75">
        <f>IF('07 (ind)'!CM$1="si",100*(('07 (ind)'!CM33-MIN('07 (ind)'!CM$6:CM$37))/(MAX('07 (ind)'!CM$6:CM$37)-MIN('07 (ind)'!CM$6:CM$37))),ABS(-100+(100*(('07 (ind)'!CM33-MIN('07 (ind)'!CM$6:CM$37))/(MAX('07 (ind)'!CM$6:CM$37)-MIN('07 (ind)'!CM$6:CM$37))))))</f>
        <v>3.380782490088341</v>
      </c>
    </row>
    <row r="35" spans="1:91">
      <c r="A35" s="18" t="s">
        <v>436</v>
      </c>
      <c r="B35" s="87">
        <f>IF('07 (ind)'!B$1="si",100*(('07 (ind)'!B34-MIN('07 (ind)'!B$6:B$37))/(MAX('07 (ind)'!B$6:B$37)-MIN('07 (ind)'!B$6:B$37))),ABS(-100+(100*(('07 (ind)'!B34-MIN('07 (ind)'!B$6:B$37))/(MAX('07 (ind)'!B$6:B$37)-MIN('07 (ind)'!B$6:B$37))))))</f>
        <v>0</v>
      </c>
      <c r="C35" s="87">
        <f>IF('07 (ind)'!C$1="si",100*(('07 (ind)'!C34-MIN('07 (ind)'!C$6:C$37))/(MAX('07 (ind)'!C$6:C$37)-MIN('07 (ind)'!C$6:C$37))),ABS(-100+(100*(('07 (ind)'!C34-MIN('07 (ind)'!C$6:C$37))/(MAX('07 (ind)'!C$6:C$37)-MIN('07 (ind)'!C$6:C$37))))))</f>
        <v>26.575676680578365</v>
      </c>
      <c r="D35" s="87">
        <f>IF('07 (ind)'!D$1="si",100*(('07 (ind)'!D34-MIN('07 (ind)'!D$6:D$37))/(MAX('07 (ind)'!D$6:D$37)-MIN('07 (ind)'!D$6:D$37))),ABS(-100+(100*(('07 (ind)'!D34-MIN('07 (ind)'!D$6:D$37))/(MAX('07 (ind)'!D$6:D$37)-MIN('07 (ind)'!D$6:D$37))))))</f>
        <v>90.654679609713668</v>
      </c>
      <c r="E35" s="87">
        <f>IF('07 (ind)'!E$1="si",100*(('07 (ind)'!E34-MIN('07 (ind)'!E$6:E$37))/(MAX('07 (ind)'!E$6:E$37)-MIN('07 (ind)'!E$6:E$37))),ABS(-100+(100*(('07 (ind)'!E34-MIN('07 (ind)'!E$6:E$37))/(MAX('07 (ind)'!E$6:E$37)-MIN('07 (ind)'!E$6:E$37))))))</f>
        <v>39.41486464153364</v>
      </c>
      <c r="F35" s="87">
        <f>IF('07 (ind)'!F$1="si",100*(('07 (ind)'!F34-MIN('07 (ind)'!F$6:F$37))/(MAX('07 (ind)'!F$6:F$37)-MIN('07 (ind)'!F$6:F$37))),ABS(-100+(100*(('07 (ind)'!F34-MIN('07 (ind)'!F$6:F$37))/(MAX('07 (ind)'!F$6:F$37)-MIN('07 (ind)'!F$6:F$37))))))</f>
        <v>16.666666666666679</v>
      </c>
      <c r="G35" s="87">
        <f>IF('07 (ind)'!G$1="si",100*(('07 (ind)'!G34-MIN('07 (ind)'!G$6:G$37))/(MAX('07 (ind)'!G$6:G$37)-MIN('07 (ind)'!G$6:G$37))),ABS(-100+(100*(('07 (ind)'!G34-MIN('07 (ind)'!G$6:G$37))/(MAX('07 (ind)'!G$6:G$37)-MIN('07 (ind)'!G$6:G$37))))))</f>
        <v>22.399999999999991</v>
      </c>
      <c r="H35" s="87">
        <f>IF('07 (ind)'!H$1="si",100*(('07 (ind)'!H34-MIN('07 (ind)'!H$6:H$37))/(MAX('07 (ind)'!H$6:H$37)-MIN('07 (ind)'!H$6:H$37))),ABS(-100+(100*(('07 (ind)'!H34-MIN('07 (ind)'!H$6:H$37))/(MAX('07 (ind)'!H$6:H$37)-MIN('07 (ind)'!H$6:H$37))))))</f>
        <v>1.4851485148514965</v>
      </c>
      <c r="I35" s="87">
        <f>IF('07 (ind)'!I$1="si",100*(('07 (ind)'!I34-MIN('07 (ind)'!I$6:I$37))/(MAX('07 (ind)'!I$6:I$37)-MIN('07 (ind)'!I$6:I$37))),ABS(-100+(100*(('07 (ind)'!I34-MIN('07 (ind)'!I$6:I$37))/(MAX('07 (ind)'!I$6:I$37)-MIN('07 (ind)'!I$6:I$37))))))</f>
        <v>71.994342291371993</v>
      </c>
      <c r="J35" s="87">
        <f>IF('07 (ind)'!J$1="si",100*(('07 (ind)'!J34-MIN('07 (ind)'!J$6:J$37))/(MAX('07 (ind)'!J$6:J$37)-MIN('07 (ind)'!J$6:J$37))),ABS(-100+(100*(('07 (ind)'!J34-MIN('07 (ind)'!J$6:J$37))/(MAX('07 (ind)'!J$6:J$37)-MIN('07 (ind)'!J$6:J$37))))))</f>
        <v>87.784810126582272</v>
      </c>
      <c r="K35" s="87">
        <f>IF('07 (ind)'!K$1="si",100*(('07 (ind)'!K34-MIN('07 (ind)'!K$6:K$37))/(MAX('07 (ind)'!K$6:K$37)-MIN('07 (ind)'!K$6:K$37))),ABS(-100+(100*(('07 (ind)'!K34-MIN('07 (ind)'!K$6:K$37))/(MAX('07 (ind)'!K$6:K$37)-MIN('07 (ind)'!K$6:K$37))))))</f>
        <v>2.6696093304183246</v>
      </c>
      <c r="L35" s="87">
        <f>IF('07 (ind)'!L$1="si",100*(('07 (ind)'!L34-MIN('07 (ind)'!L$6:L$37))/(MAX('07 (ind)'!L$6:L$37)-MIN('07 (ind)'!L$6:L$37))),ABS(-100+(100*(('07 (ind)'!L34-MIN('07 (ind)'!L$6:L$37))/(MAX('07 (ind)'!L$6:L$37)-MIN('07 (ind)'!L$6:L$37))))))</f>
        <v>95.584973306556464</v>
      </c>
      <c r="M35" s="87">
        <f>IF('07 (ind)'!M$1="si",100*(('07 (ind)'!M34-MIN('07 (ind)'!M$6:M$37))/(MAX('07 (ind)'!M$6:M$37)-MIN('07 (ind)'!M$6:M$37))),ABS(-100+(100*(('07 (ind)'!M34-MIN('07 (ind)'!M$6:M$37))/(MAX('07 (ind)'!M$6:M$37)-MIN('07 (ind)'!M$6:M$37))))))</f>
        <v>34.025452694151397</v>
      </c>
      <c r="N35" s="87">
        <f>IF('07 (ind)'!N$1="si",100*(('07 (ind)'!N34-MIN('07 (ind)'!N$6:N$37))/(MAX('07 (ind)'!N$6:N$37)-MIN('07 (ind)'!N$6:N$37))),ABS(-100+(100*(('07 (ind)'!N34-MIN('07 (ind)'!N$6:N$37))/(MAX('07 (ind)'!N$6:N$37)-MIN('07 (ind)'!N$6:N$37))))))</f>
        <v>47.021930436118161</v>
      </c>
      <c r="O35" s="87">
        <f>IF('07 (ind)'!O$1="si",100*(('07 (ind)'!O34-MIN('07 (ind)'!O$6:O$37))/(MAX('07 (ind)'!O$6:O$37)-MIN('07 (ind)'!O$6:O$37))),ABS(-100+(100*(('07 (ind)'!O34-MIN('07 (ind)'!O$6:O$37))/(MAX('07 (ind)'!O$6:O$37)-MIN('07 (ind)'!O$6:O$37))))))</f>
        <v>93.84615384615384</v>
      </c>
      <c r="P35" s="87">
        <f>IF('07 (ind)'!P$1="si",100*(('07 (ind)'!P34-MIN('07 (ind)'!P$6:P$37))/(MAX('07 (ind)'!P$6:P$37)-MIN('07 (ind)'!P$6:P$37))),ABS(-100+(100*(('07 (ind)'!P34-MIN('07 (ind)'!P$6:P$37))/(MAX('07 (ind)'!P$6:P$37)-MIN('07 (ind)'!P$6:P$37))))))</f>
        <v>3.0123986433037095</v>
      </c>
      <c r="Q35" s="87">
        <f>IF('07 (ind)'!Q$1="si",100*(('07 (ind)'!Q34-MIN('07 (ind)'!Q$6:Q$37))/(MAX('07 (ind)'!Q$6:Q$37)-MIN('07 (ind)'!Q$6:Q$37))),ABS(-100+(100*(('07 (ind)'!Q34-MIN('07 (ind)'!Q$6:Q$37))/(MAX('07 (ind)'!Q$6:Q$37)-MIN('07 (ind)'!Q$6:Q$37))))))</f>
        <v>20.05564286077054</v>
      </c>
      <c r="R35" s="87">
        <f>IF('07 (ind)'!R$1="si",100*(('07 (ind)'!R34-MIN('07 (ind)'!R$6:R$37))/(MAX('07 (ind)'!R$6:R$37)-MIN('07 (ind)'!R$6:R$37))),ABS(-100+(100*(('07 (ind)'!R34-MIN('07 (ind)'!R$6:R$37))/(MAX('07 (ind)'!R$6:R$37)-MIN('07 (ind)'!R$6:R$37))))))</f>
        <v>0.7064280841042121</v>
      </c>
      <c r="S35" s="75">
        <f>ABS(ABS(('07 (ind)'!S34-((MAX('07 (ind)'!S$6:S$37)+MIN('07 (ind)'!S$6:S$37))/2))/(((MAX('07 (ind)'!S$6:S$37)+MIN('07 (ind)'!S$6:S$37))/2)-MAX('07 (ind)'!S$6:S$37))*100)-100)</f>
        <v>40.942742088831011</v>
      </c>
      <c r="T35" s="75">
        <f>IF('07 (ind)'!T$1="si",100*(('07 (ind)'!T34-MIN('07 (ind)'!T$6:T$37))/(MAX('07 (ind)'!T$6:T$37)-MIN('07 (ind)'!T$6:T$37))),ABS(-100+(100*(('07 (ind)'!T34-MIN('07 (ind)'!T$6:T$37))/(MAX('07 (ind)'!T$6:T$37)-MIN('07 (ind)'!T$6:T$37))))))</f>
        <v>6.9765868182433337</v>
      </c>
      <c r="U35" s="75">
        <f>IF('07 (ind)'!U$1="si",100*(('07 (ind)'!U34-MIN('07 (ind)'!U$6:U$37))/(MAX('07 (ind)'!U$6:U$37)-MIN('07 (ind)'!U$6:U$37))),ABS(-100+(100*(('07 (ind)'!U34-MIN('07 (ind)'!U$6:U$37))/(MAX('07 (ind)'!U$6:U$37)-MIN('07 (ind)'!U$6:U$37))))))</f>
        <v>50</v>
      </c>
      <c r="V35" s="75">
        <f>IF('07 (ind)'!V$1="si",100*(('07 (ind)'!V34-MIN('07 (ind)'!V$6:V$37))/(MAX('07 (ind)'!V$6:V$37)-MIN('07 (ind)'!V$6:V$37))),ABS(-100+(100*(('07 (ind)'!V34-MIN('07 (ind)'!V$6:V$37))/(MAX('07 (ind)'!V$6:V$37)-MIN('07 (ind)'!V$6:V$37))))))</f>
        <v>78.453038674033152</v>
      </c>
      <c r="W35" s="75">
        <f>IF('07 (ind)'!W$1="si",100*(('07 (ind)'!W34-MIN('07 (ind)'!W$6:W$37))/(MAX('07 (ind)'!W$6:W$37)-MIN('07 (ind)'!W$6:W$37))),ABS(-100+(100*(('07 (ind)'!W34-MIN('07 (ind)'!W$6:W$37))/(MAX('07 (ind)'!W$6:W$37)-MIN('07 (ind)'!W$6:W$37))))))</f>
        <v>86.86517304351699</v>
      </c>
      <c r="X35" s="75">
        <f>IF('07 (ind)'!X$1="si",100*(('07 (ind)'!X34-MIN('07 (ind)'!X$6:X$37))/(MAX('07 (ind)'!X$6:X$37)-MIN('07 (ind)'!X$6:X$37))),ABS(-100+(100*(('07 (ind)'!X34-MIN('07 (ind)'!X$6:X$37))/(MAX('07 (ind)'!X$6:X$37)-MIN('07 (ind)'!X$6:X$37))))))</f>
        <v>75.624709410799653</v>
      </c>
      <c r="Y35" s="75">
        <f>IF('07 (ind)'!Y$1="si",100*(('07 (ind)'!Y34-MIN('07 (ind)'!Y$6:Y$37))/(MAX('07 (ind)'!Y$6:Y$37)-MIN('07 (ind)'!Y$6:Y$37))),ABS(-100+(100*(('07 (ind)'!Y34-MIN('07 (ind)'!Y$6:Y$37))/(MAX('07 (ind)'!Y$6:Y$37)-MIN('07 (ind)'!Y$6:Y$37))))))</f>
        <v>52.28653579558096</v>
      </c>
      <c r="Z35" s="75">
        <f>IF('07 (ind)'!Z$1="si",100*(('07 (ind)'!Z34-MIN('07 (ind)'!Z$6:Z$37))/(MAX('07 (ind)'!Z$6:Z$37)-MIN('07 (ind)'!Z$6:Z$37))),ABS(-100+(100*(('07 (ind)'!Z34-MIN('07 (ind)'!Z$6:Z$37))/(MAX('07 (ind)'!Z$6:Z$37)-MIN('07 (ind)'!Z$6:Z$37))))))</f>
        <v>10.534137713625952</v>
      </c>
      <c r="AA35" s="75">
        <f>IF('07 (ind)'!AA$1="si",100*(('07 (ind)'!AA34-MIN('07 (ind)'!AA$6:AA$37))/(MAX('07 (ind)'!AA$6:AA$37)-MIN('07 (ind)'!AA$6:AA$37))),ABS(-100+(100*(('07 (ind)'!AA34-MIN('07 (ind)'!AA$6:AA$37))/(MAX('07 (ind)'!AA$6:AA$37)-MIN('07 (ind)'!AA$6:AA$37))))))</f>
        <v>0</v>
      </c>
      <c r="AB35" s="75">
        <f>IF('07 (ind)'!AB$1="si",100*(('07 (ind)'!AB34-MIN('07 (ind)'!AB$6:AB$37))/(MAX('07 (ind)'!AB$6:AB$37)-MIN('07 (ind)'!AB$6:AB$37))),ABS(-100+(100*(('07 (ind)'!AB34-MIN('07 (ind)'!AB$6:AB$37))/(MAX('07 (ind)'!AB$6:AB$37)-MIN('07 (ind)'!AB$6:AB$37))))))</f>
        <v>41.275605550747912</v>
      </c>
      <c r="AC35" s="75">
        <f>IF('07 (ind)'!AC$1="si",100*(('07 (ind)'!AC34-MIN('07 (ind)'!AC$6:AC$37))/(MAX('07 (ind)'!AC$6:AC$37)-MIN('07 (ind)'!AC$6:AC$37))),ABS(-100+(100*(('07 (ind)'!AC34-MIN('07 (ind)'!AC$6:AC$37))/(MAX('07 (ind)'!AC$6:AC$37)-MIN('07 (ind)'!AC$6:AC$37))))))</f>
        <v>60.719266931383032</v>
      </c>
      <c r="AD35" s="75">
        <f>IF('07 (ind)'!AD$1="si",100*(('07 (ind)'!AD34-MIN('07 (ind)'!AD$6:AD$37))/(MAX('07 (ind)'!AD$6:AD$37)-MIN('07 (ind)'!AD$6:AD$37))),ABS(-100+(100*(('07 (ind)'!AD34-MIN('07 (ind)'!AD$6:AD$37))/(MAX('07 (ind)'!AD$6:AD$37)-MIN('07 (ind)'!AD$6:AD$37))))))</f>
        <v>60.167471995447805</v>
      </c>
      <c r="AE35" s="75">
        <f>IF('07 (ind)'!AE$1="si",100*(('07 (ind)'!AE34-MIN('07 (ind)'!AE$6:AE$37))/(MAX('07 (ind)'!AE$6:AE$37)-MIN('07 (ind)'!AE$6:AE$37))),ABS(-100+(100*(('07 (ind)'!AE34-MIN('07 (ind)'!AE$6:AE$37))/(MAX('07 (ind)'!AE$6:AE$37)-MIN('07 (ind)'!AE$6:AE$37))))))</f>
        <v>40.368363777110936</v>
      </c>
      <c r="AF35" s="75">
        <f>IF('07 (ind)'!AF$1="si",100*(('07 (ind)'!AF34-MIN('07 (ind)'!AF$6:AF$37))/(MAX('07 (ind)'!AF$6:AF$37)-MIN('07 (ind)'!AF$6:AF$37))),ABS(-100+(100*(('07 (ind)'!AF34-MIN('07 (ind)'!AF$6:AF$37))/(MAX('07 (ind)'!AF$6:AF$37)-MIN('07 (ind)'!AF$6:AF$37))))))</f>
        <v>60.969958812135957</v>
      </c>
      <c r="AG35" s="75">
        <f>IF('07 (ind)'!AG$1="si",100*(('07 (ind)'!AG34-MIN('07 (ind)'!AG$6:AG$37))/(MAX('07 (ind)'!AG$6:AG$37)-MIN('07 (ind)'!AG$6:AG$37))),ABS(-100+(100*(('07 (ind)'!AG34-MIN('07 (ind)'!AG$6:AG$37))/(MAX('07 (ind)'!AG$6:AG$37)-MIN('07 (ind)'!AG$6:AG$37))))))</f>
        <v>82.242990654205613</v>
      </c>
      <c r="AH35" s="75">
        <f>IF('07 (ind)'!AH$1="si",100*(('07 (ind)'!AH34-MIN('07 (ind)'!AH$6:AH$37))/(MAX('07 (ind)'!AH$6:AH$37)-MIN('07 (ind)'!AH$6:AH$37))),ABS(-100+(100*(('07 (ind)'!AH34-MIN('07 (ind)'!AH$6:AH$37))/(MAX('07 (ind)'!AH$6:AH$37)-MIN('07 (ind)'!AH$6:AH$37))))))</f>
        <v>84.939759036144579</v>
      </c>
      <c r="AI35" s="75">
        <f>IF('07 (ind)'!AI$1="si",100*(('07 (ind)'!AI34-MIN('07 (ind)'!AI$6:AI$37))/(MAX('07 (ind)'!AI$6:AI$37)-MIN('07 (ind)'!AI$6:AI$37))),ABS(-100+(100*(('07 (ind)'!AI34-MIN('07 (ind)'!AI$6:AI$37))/(MAX('07 (ind)'!AI$6:AI$37)-MIN('07 (ind)'!AI$6:AI$37))))))</f>
        <v>1.3579352044701762</v>
      </c>
      <c r="AJ35" s="75">
        <f>IF('07 (ind)'!AJ$1="si",100*(('07 (ind)'!AJ34-MIN('07 (ind)'!AJ$6:AJ$37))/(MAX('07 (ind)'!AJ$6:AJ$37)-MIN('07 (ind)'!AJ$6:AJ$37))),ABS(-100+(100*(('07 (ind)'!AJ34-MIN('07 (ind)'!AJ$6:AJ$37))/(MAX('07 (ind)'!AJ$6:AJ$37)-MIN('07 (ind)'!AJ$6:AJ$37))))))</f>
        <v>57.252361827635582</v>
      </c>
      <c r="AK35" s="75">
        <f>IF('07 (ind)'!AK$1="si",100*(('07 (ind)'!AK34-MIN('07 (ind)'!AK$6:AK$37))/(MAX('07 (ind)'!AK$6:AK$37)-MIN('07 (ind)'!AK$6:AK$37))),ABS(-100+(100*(('07 (ind)'!AK34-MIN('07 (ind)'!AK$6:AK$37))/(MAX('07 (ind)'!AK$6:AK$37)-MIN('07 (ind)'!AK$6:AK$37))))))</f>
        <v>6.6111715504846815</v>
      </c>
      <c r="AL35" s="75">
        <f>IF('07 (ind)'!AL$1="si",100*(('07 (ind)'!AL34-MIN('07 (ind)'!AL$6:AL$37))/(MAX('07 (ind)'!AL$6:AL$37)-MIN('07 (ind)'!AL$6:AL$37))),ABS(-100+(100*(('07 (ind)'!AL34-MIN('07 (ind)'!AL$6:AL$37))/(MAX('07 (ind)'!AL$6:AL$37)-MIN('07 (ind)'!AL$6:AL$37))))))</f>
        <v>95.846766669892801</v>
      </c>
      <c r="AM35" s="75">
        <f>IF('07 (ind)'!AM$1="si",100*(('07 (ind)'!AM34-MIN('07 (ind)'!AM$6:AM$37))/(MAX('07 (ind)'!AM$6:AM$37)-MIN('07 (ind)'!AM$6:AM$37))),ABS(-100+(100*(('07 (ind)'!AM34-MIN('07 (ind)'!AM$6:AM$37))/(MAX('07 (ind)'!AM$6:AM$37)-MIN('07 (ind)'!AM$6:AM$37))))))</f>
        <v>89.216177229637964</v>
      </c>
      <c r="AN35" s="75">
        <f>IF('07 (ind)'!AN$1="si",100*(('07 (ind)'!AN34-MIN('07 (ind)'!AN$6:AN$37))/(MAX('07 (ind)'!AN$6:AN$37)-MIN('07 (ind)'!AN$6:AN$37))),ABS(-100+(100*(('07 (ind)'!AN34-MIN('07 (ind)'!AN$6:AN$37))/(MAX('07 (ind)'!AN$6:AN$37)-MIN('07 (ind)'!AN$6:AN$37))))))</f>
        <v>38.179883377389459</v>
      </c>
      <c r="AO35" s="75">
        <f>IF('07 (ind)'!AO$1="si",100*(('07 (ind)'!AO34-MIN('07 (ind)'!AO$6:AO$37))/(MAX('07 (ind)'!AO$6:AO$37)-MIN('07 (ind)'!AO$6:AO$37))),ABS(-100+(100*(('07 (ind)'!AO34-MIN('07 (ind)'!AO$6:AO$37))/(MAX('07 (ind)'!AO$6:AO$37)-MIN('07 (ind)'!AO$6:AO$37))))))</f>
        <v>39.995702397679395</v>
      </c>
      <c r="AP35" s="75">
        <f>IF('07 (ind)'!AP$1="si",100*(('07 (ind)'!AP34-MIN('07 (ind)'!AP$6:AP$37))/(MAX('07 (ind)'!AP$6:AP$37)-MIN('07 (ind)'!AP$6:AP$37))),ABS(-100+(100*(('07 (ind)'!AP34-MIN('07 (ind)'!AP$6:AP$37))/(MAX('07 (ind)'!AP$6:AP$37)-MIN('07 (ind)'!AP$6:AP$37))))))</f>
        <v>60.493789483321642</v>
      </c>
      <c r="AQ35" s="75">
        <f>IF('07 (ind)'!AQ$1="si",100*(('07 (ind)'!AQ34-MIN('07 (ind)'!AQ$6:AQ$37))/(MAX('07 (ind)'!AQ$6:AQ$37)-MIN('07 (ind)'!AQ$6:AQ$37))),ABS(-100+(100*(('07 (ind)'!AQ34-MIN('07 (ind)'!AQ$6:AQ$37))/(MAX('07 (ind)'!AQ$6:AQ$37)-MIN('07 (ind)'!AQ$6:AQ$37))))))</f>
        <v>2.1543610567132419</v>
      </c>
      <c r="AR35" s="75">
        <f>IF('07 (ind)'!AR$1="si",100*(('07 (ind)'!AR34-MIN('07 (ind)'!AR$6:AR$37))/(MAX('07 (ind)'!AR$6:AR$37)-MIN('07 (ind)'!AR$6:AR$37))),ABS(-100+(100*(('07 (ind)'!AR34-MIN('07 (ind)'!AR$6:AR$37))/(MAX('07 (ind)'!AR$6:AR$37)-MIN('07 (ind)'!AR$6:AR$37))))))</f>
        <v>28.31595263639467</v>
      </c>
      <c r="AS35" s="75">
        <f>IF('07 (ind)'!AS$1="si",100*(('07 (ind)'!AS34-MIN('07 (ind)'!AS$6:AS$37))/(MAX('07 (ind)'!AS$6:AS$37)-MIN('07 (ind)'!AS$6:AS$37))),ABS(-100+(100*(('07 (ind)'!AS34-MIN('07 (ind)'!AS$6:AS$37))/(MAX('07 (ind)'!AS$6:AS$37)-MIN('07 (ind)'!AS$6:AS$37))))))</f>
        <v>100</v>
      </c>
      <c r="AT35" s="75">
        <f>IF('07 (ind)'!AT$1="si",100*(('07 (ind)'!AT34-MIN('07 (ind)'!AT$6:AT$37))/(MAX('07 (ind)'!AT$6:AT$37)-MIN('07 (ind)'!AT$6:AT$37))),ABS(-100+(100*(('07 (ind)'!AT34-MIN('07 (ind)'!AT$6:AT$37))/(MAX('07 (ind)'!AT$6:AT$37)-MIN('07 (ind)'!AT$6:AT$37))))))</f>
        <v>0</v>
      </c>
      <c r="AU35" s="75">
        <f>IF('07 (ind)'!AU$1="si",100*(('07 (ind)'!AU34-MIN('07 (ind)'!AU$6:AU$37))/(MAX('07 (ind)'!AU$6:AU$37)-MIN('07 (ind)'!AU$6:AU$37))),ABS(-100+(100*(('07 (ind)'!AU34-MIN('07 (ind)'!AU$6:AU$37))/(MAX('07 (ind)'!AU$6:AU$37)-MIN('07 (ind)'!AU$6:AU$37))))))</f>
        <v>79.930795847750872</v>
      </c>
      <c r="AV35" s="75">
        <f>IF('07 (ind)'!AV$1="si",100*(('07 (ind)'!AV34-MIN('07 (ind)'!AV$6:AV$37))/(MAX('07 (ind)'!AV$6:AV$37)-MIN('07 (ind)'!AV$6:AV$37))),ABS(-100+(100*(('07 (ind)'!AV34-MIN('07 (ind)'!AV$6:AV$37))/(MAX('07 (ind)'!AV$6:AV$37)-MIN('07 (ind)'!AV$6:AV$37))))))</f>
        <v>89.081455805892546</v>
      </c>
      <c r="AW35" s="75">
        <f>IF('07 (ind)'!AW$1="si",100*(('07 (ind)'!AW34-MIN('07 (ind)'!AW$6:AW$37))/(MAX('07 (ind)'!AW$6:AW$37)-MIN('07 (ind)'!AW$6:AW$37))),ABS(-100+(100*(('07 (ind)'!AW34-MIN('07 (ind)'!AW$6:AW$37))/(MAX('07 (ind)'!AW$6:AW$37)-MIN('07 (ind)'!AW$6:AW$37))))))</f>
        <v>17.611940298507459</v>
      </c>
      <c r="AX35" s="75">
        <f>IF('07 (ind)'!AX$1="si",100*(('07 (ind)'!AX34-MIN('07 (ind)'!AX$6:AX$37))/(MAX('07 (ind)'!AX$6:AX$37)-MIN('07 (ind)'!AX$6:AX$37))),ABS(-100+(100*(('07 (ind)'!AX34-MIN('07 (ind)'!AX$6:AX$37))/(MAX('07 (ind)'!AX$6:AX$37)-MIN('07 (ind)'!AX$6:AX$37))))))</f>
        <v>5.5991224444590593</v>
      </c>
      <c r="AY35" s="75">
        <f>IF('07 (ind)'!AY$1="si",100*(('07 (ind)'!AY34-MIN('07 (ind)'!AY$6:AY$37))/(MAX('07 (ind)'!AY$6:AY$37)-MIN('07 (ind)'!AY$6:AY$37))),ABS(-100+(100*(('07 (ind)'!AY34-MIN('07 (ind)'!AY$6:AY$37))/(MAX('07 (ind)'!AY$6:AY$37)-MIN('07 (ind)'!AY$6:AY$37))))))</f>
        <v>38.582302568981959</v>
      </c>
      <c r="AZ35" s="75">
        <f>IF('07 (ind)'!AZ$1="si",100*(('07 (ind)'!AZ34-MIN('07 (ind)'!AZ$6:AZ$37))/(MAX('07 (ind)'!AZ$6:AZ$37)-MIN('07 (ind)'!AZ$6:AZ$37))),ABS(-100+(100*(('07 (ind)'!AZ34-MIN('07 (ind)'!AZ$6:AZ$37))/(MAX('07 (ind)'!AZ$6:AZ$37)-MIN('07 (ind)'!AZ$6:AZ$37))))))</f>
        <v>37.541364172732031</v>
      </c>
      <c r="BA35" s="75">
        <f>IF('07 (ind)'!BA$1="si",100*(('07 (ind)'!BA34-MIN('07 (ind)'!BA$6:BA$37))/(MAX('07 (ind)'!BA$6:BA$37)-MIN('07 (ind)'!BA$6:BA$37))),ABS(-100+(100*(('07 (ind)'!BA34-MIN('07 (ind)'!BA$6:BA$37))/(MAX('07 (ind)'!BA$6:BA$37)-MIN('07 (ind)'!BA$6:BA$37))))))</f>
        <v>35.641236969015822</v>
      </c>
      <c r="BB35" s="75">
        <f>IF('07 (ind)'!BB$1="si",100*(('07 (ind)'!BB34-MIN('07 (ind)'!BB$6:BB$37))/(MAX('07 (ind)'!BB$6:BB$37)-MIN('07 (ind)'!BB$6:BB$37))),ABS(-100+(100*(('07 (ind)'!BB34-MIN('07 (ind)'!BB$6:BB$37))/(MAX('07 (ind)'!BB$6:BB$37)-MIN('07 (ind)'!BB$6:BB$37))))))</f>
        <v>1.6658705576675557</v>
      </c>
      <c r="BC35" s="75">
        <f>IF('07 (ind)'!BC$1="si",100*(('07 (ind)'!BC34-MIN('07 (ind)'!BC$6:BC$37))/(MAX('07 (ind)'!BC$6:BC$37)-MIN('07 (ind)'!BC$6:BC$37))),ABS(-100+(100*(('07 (ind)'!BC34-MIN('07 (ind)'!BC$6:BC$37))/(MAX('07 (ind)'!BC$6:BC$37)-MIN('07 (ind)'!BC$6:BC$37))))))</f>
        <v>19.682983151937474</v>
      </c>
      <c r="BD35" s="75">
        <f>IF('07 (ind)'!BD$1="si",100*(('07 (ind)'!BD34-MIN('07 (ind)'!BD$6:BD$37))/(MAX('07 (ind)'!BD$6:BD$37)-MIN('07 (ind)'!BD$6:BD$37))),ABS(-100+(100*(('07 (ind)'!BD34-MIN('07 (ind)'!BD$6:BD$37))/(MAX('07 (ind)'!BD$6:BD$37)-MIN('07 (ind)'!BD$6:BD$37))))))</f>
        <v>21.615642222120172</v>
      </c>
      <c r="BE35" s="75">
        <f>IF('07 (ind)'!BE$1="si",100*(('07 (ind)'!BE34-MIN('07 (ind)'!BE$6:BE$37))/(MAX('07 (ind)'!BE$6:BE$37)-MIN('07 (ind)'!BE$6:BE$37))),ABS(-100+(100*(('07 (ind)'!BE34-MIN('07 (ind)'!BE$6:BE$37))/(MAX('07 (ind)'!BE$6:BE$37)-MIN('07 (ind)'!BE$6:BE$37))))))</f>
        <v>5.6100981767180933</v>
      </c>
      <c r="BF35" s="75">
        <f>IF('07 (ind)'!BF$1="si",100*(('07 (ind)'!BF34-MIN('07 (ind)'!BF$6:BF$37))/(MAX('07 (ind)'!BF$6:BF$37)-MIN('07 (ind)'!BF$6:BF$37))),ABS(-100+(100*(('07 (ind)'!BF34-MIN('07 (ind)'!BF$6:BF$37))/(MAX('07 (ind)'!BF$6:BF$37)-MIN('07 (ind)'!BF$6:BF$37))))))</f>
        <v>3.4283100321213569</v>
      </c>
      <c r="BG35" s="75">
        <f>IF('07 (ind)'!BG$1="si",100*(('07 (ind)'!BG34-MIN('07 (ind)'!BG$6:BG$37))/(MAX('07 (ind)'!BG$6:BG$37)-MIN('07 (ind)'!BG$6:BG$37))),ABS(-100+(100*(('07 (ind)'!BG34-MIN('07 (ind)'!BG$6:BG$37))/(MAX('07 (ind)'!BG$6:BG$37)-MIN('07 (ind)'!BG$6:BG$37))))))</f>
        <v>24.156572585535645</v>
      </c>
      <c r="BH35" s="75">
        <f>IF('07 (ind)'!BH$1="si",100*(('07 (ind)'!BH34-MIN('07 (ind)'!BH$6:BH$37))/(MAX('07 (ind)'!BH$6:BH$37)-MIN('07 (ind)'!BH$6:BH$37))),ABS(-100+(100*(('07 (ind)'!BH34-MIN('07 (ind)'!BH$6:BH$37))/(MAX('07 (ind)'!BH$6:BH$37)-MIN('07 (ind)'!BH$6:BH$37))))))</f>
        <v>13.128408402790695</v>
      </c>
      <c r="BI35" s="75">
        <f>IF('07 (ind)'!BI$1="si",100*(('07 (ind)'!BI34-MIN('07 (ind)'!BI$6:BI$37))/(MAX('07 (ind)'!BI$6:BI$37)-MIN('07 (ind)'!BI$6:BI$37))),ABS(-100+(100*(('07 (ind)'!BI34-MIN('07 (ind)'!BI$6:BI$37))/(MAX('07 (ind)'!BI$6:BI$37)-MIN('07 (ind)'!BI$6:BI$37))))))</f>
        <v>98.460805481243696</v>
      </c>
      <c r="BJ35" s="75">
        <f>IF('07 (ind)'!BJ$1="si",100*(('07 (ind)'!BJ34-MIN('07 (ind)'!BJ$6:BJ$37))/(MAX('07 (ind)'!BJ$6:BJ$37)-MIN('07 (ind)'!BJ$6:BJ$37))),ABS(-100+(100*(('07 (ind)'!BJ34-MIN('07 (ind)'!BJ$6:BJ$37))/(MAX('07 (ind)'!BJ$6:BJ$37)-MIN('07 (ind)'!BJ$6:BJ$37))))))</f>
        <v>0</v>
      </c>
      <c r="BK35" s="75">
        <f>IF('07 (ind)'!BK$1="si",100*(('07 (ind)'!BK34-MIN('07 (ind)'!BK$6:BK$37))/(MAX('07 (ind)'!BK$6:BK$37)-MIN('07 (ind)'!BK$6:BK$37))),ABS(-100+(100*(('07 (ind)'!BK34-MIN('07 (ind)'!BK$6:BK$37))/(MAX('07 (ind)'!BK$6:BK$37)-MIN('07 (ind)'!BK$6:BK$37))))))</f>
        <v>0</v>
      </c>
      <c r="BL35" s="75">
        <f>IF('07 (ind)'!BL$1="si",100*(('07 (ind)'!BL34-MIN('07 (ind)'!BL$6:BL$37))/(MAX('07 (ind)'!BL$6:BL$37)-MIN('07 (ind)'!BL$6:BL$37))),ABS(-100+(100*(('07 (ind)'!BL34-MIN('07 (ind)'!BL$6:BL$37))/(MAX('07 (ind)'!BL$6:BL$37)-MIN('07 (ind)'!BL$6:BL$37))))))</f>
        <v>0</v>
      </c>
      <c r="BM35" s="75">
        <f>IF('07 (ind)'!BM$1="si",100*(('07 (ind)'!BM34-MIN('07 (ind)'!BM$6:BM$37))/(MAX('07 (ind)'!BM$6:BM$37)-MIN('07 (ind)'!BM$6:BM$37))),ABS(-100+(100*(('07 (ind)'!BM34-MIN('07 (ind)'!BM$6:BM$37))/(MAX('07 (ind)'!BM$6:BM$37)-MIN('07 (ind)'!BM$6:BM$37))))))</f>
        <v>34.605778694079127</v>
      </c>
      <c r="BN35" s="75">
        <f>IF('07 (ind)'!BN$1="si",100*(('07 (ind)'!BN34-MIN('07 (ind)'!BN$6:BN$37))/(MAX('07 (ind)'!BN$6:BN$37)-MIN('07 (ind)'!BN$6:BN$37))),ABS(-100+(100*(('07 (ind)'!BN34-MIN('07 (ind)'!BN$6:BN$37))/(MAX('07 (ind)'!BN$6:BN$37)-MIN('07 (ind)'!BN$6:BN$37))))))</f>
        <v>2.1523536613057161</v>
      </c>
      <c r="BO35" s="75">
        <f>IF('07 (ind)'!BO$1="si",100*(('07 (ind)'!BO34-MIN('07 (ind)'!BO$6:BO$37))/(MAX('07 (ind)'!BO$6:BO$37)-MIN('07 (ind)'!BO$6:BO$37))),ABS(-100+(100*(('07 (ind)'!BO34-MIN('07 (ind)'!BO$6:BO$37))/(MAX('07 (ind)'!BO$6:BO$37)-MIN('07 (ind)'!BO$6:BO$37))))))</f>
        <v>7.5472116820115813</v>
      </c>
      <c r="BP35" s="75">
        <f>IF('07 (ind)'!BP$1="si",100*(('07 (ind)'!BP34-MIN('07 (ind)'!BP$6:BP$37))/(MAX('07 (ind)'!BP$6:BP$37)-MIN('07 (ind)'!BP$6:BP$37))),ABS(-100+(100*(('07 (ind)'!BP34-MIN('07 (ind)'!BP$6:BP$37))/(MAX('07 (ind)'!BP$6:BP$37)-MIN('07 (ind)'!BP$6:BP$37))))))</f>
        <v>3.5790481764389313</v>
      </c>
      <c r="BQ35" s="75">
        <f>IF('07 (ind)'!BQ$1="si",100*(('07 (ind)'!BQ34-MIN('07 (ind)'!BQ$6:BQ$37))/(MAX('07 (ind)'!BQ$6:BQ$37)-MIN('07 (ind)'!BQ$6:BQ$37))),ABS(-100+(100*(('07 (ind)'!BQ34-MIN('07 (ind)'!BQ$6:BQ$37))/(MAX('07 (ind)'!BQ$6:BQ$37)-MIN('07 (ind)'!BQ$6:BQ$37))))))</f>
        <v>18.704277965754894</v>
      </c>
      <c r="BR35" s="75">
        <f>IF('07 (ind)'!BR$1="si",100*(('07 (ind)'!BR34-MIN('07 (ind)'!BR$6:BR$37))/(MAX('07 (ind)'!BR$6:BR$37)-MIN('07 (ind)'!BR$6:BR$37))),ABS(-100+(100*(('07 (ind)'!BR34-MIN('07 (ind)'!BR$6:BR$37))/(MAX('07 (ind)'!BP$6:BP$37)-MIN('07 (ind)'!BR$6:BR$37))))))</f>
        <v>0</v>
      </c>
      <c r="BS35" s="75">
        <f>IF('07 (ind)'!BS$1="si",100*(('07 (ind)'!BS34-MIN('07 (ind)'!BS$6:BS$37))/(MAX('07 (ind)'!BS$6:BS$37)-MIN('07 (ind)'!BS$6:BS$37))),ABS(-100+(100*(('07 (ind)'!BS34-MIN('07 (ind)'!BS$6:BS$37))/(MAX('07 (ind)'!BQ$6:BQ$37)-MIN('07 (ind)'!BS$6:BS$37))))))</f>
        <v>39.754037888136359</v>
      </c>
      <c r="BT35" s="75">
        <f>IF('07 (ind)'!BT$1="si",100*(('07 (ind)'!BT34-MIN('07 (ind)'!BT$6:BT$37))/(MAX('07 (ind)'!BT$6:BT$37)-MIN('07 (ind)'!BT$6:BT$37))),ABS(-100+(100*(('07 (ind)'!BT34-MIN('07 (ind)'!BT$6:BT$37))/(MAX('07 (ind)'!BR$6:BR$37)-MIN('07 (ind)'!BT$6:BT$37))))))</f>
        <v>91.810824569318498</v>
      </c>
      <c r="BU35" s="75">
        <f>IF('07 (ind)'!BU$1="si",100*(('07 (ind)'!BU34-MIN('07 (ind)'!BU$6:BU$37))/(MAX('07 (ind)'!BU$6:BU$37)-MIN('07 (ind)'!BU$6:BU$37))),ABS(-100+(100*(('07 (ind)'!BU34-MIN('07 (ind)'!BU$6:BU$37))/(MAX('07 (ind)'!BU$6:BU$37)-MIN('07 (ind)'!BU$6:BU$37))))))</f>
        <v>50.934995547640263</v>
      </c>
      <c r="BV35" s="75">
        <f>IF('07 (ind)'!BV$1="si",100*(('07 (ind)'!BV34-MIN('07 (ind)'!BV$6:BV$37))/(MAX('07 (ind)'!BV$6:BV$37)-MIN('07 (ind)'!BV$6:BV$37))),ABS(-100+(100*(('07 (ind)'!BV34-MIN('07 (ind)'!BV$6:BV$37))/(MAX('07 (ind)'!BV$6:BV$37)-MIN('07 (ind)'!BV$6:BV$37))))))</f>
        <v>17.514264450508563</v>
      </c>
      <c r="BW35" s="75">
        <f>IF('07 (ind)'!BW$1="si",100*(('07 (ind)'!BW34-MIN('07 (ind)'!BW$6:BW$37))/(MAX('07 (ind)'!BW$6:BW$37)-MIN('07 (ind)'!BW$6:BW$37))),ABS(-100+(100*(('07 (ind)'!BW34-MIN('07 (ind)'!BW$6:BW$37))/(MAX('07 (ind)'!BW$6:BW$37)-MIN('07 (ind)'!BW$6:BW$37))))))</f>
        <v>62.501640635253963</v>
      </c>
      <c r="BX35" s="75">
        <f>IF('07 (ind)'!BX$1="si",100*(('07 (ind)'!BX34-MIN('07 (ind)'!BX$6:BX$37))/(MAX('07 (ind)'!BX$6:BX$37)-MIN('07 (ind)'!BX$6:BX$37))),ABS(-100+(100*(('07 (ind)'!BX34-MIN('07 (ind)'!BX$6:BX$37))/(MAX('07 (ind)'!BX$6:BX$37)-MIN('07 (ind)'!BX$6:BX$37))))))</f>
        <v>24.043606042308781</v>
      </c>
      <c r="BY35" s="75">
        <f>IF('07 (ind)'!BY$1="si",100*(('07 (ind)'!BY34-MIN('07 (ind)'!BY$6:BY$37))/(MAX('07 (ind)'!BY$6:BY$37)-MIN('07 (ind)'!BY$6:BY$37))),ABS(-100+(100*(('07 (ind)'!BY34-MIN('07 (ind)'!BY$6:BY$37))/(MAX('07 (ind)'!BY$6:BY$37)-MIN('07 (ind)'!BY$6:BY$37))))))</f>
        <v>0</v>
      </c>
      <c r="BZ35" s="75">
        <f>IF('07 (ind)'!BZ$1="si",100*(('07 (ind)'!BZ34-MIN('07 (ind)'!BZ$6:BZ$37))/(MAX('07 (ind)'!BZ$6:BZ$37)-MIN('07 (ind)'!BZ$6:BZ$37))),ABS(-100+(100*(('07 (ind)'!BZ34-MIN('07 (ind)'!BZ$6:BZ$37))/(MAX('07 (ind)'!BZ$6:BZ$37)-MIN('07 (ind)'!BZ$6:BZ$37))))))</f>
        <v>0</v>
      </c>
      <c r="CA35" s="75">
        <f>IF('07 (ind)'!CA$1="si",100*(('07 (ind)'!CA34-MIN('07 (ind)'!CA$6:CA$37))/(MAX('07 (ind)'!CA$6:CA$37)-MIN('07 (ind)'!CA$6:CA$37))),ABS(-100+(100*(('07 (ind)'!CA34-MIN('07 (ind)'!CA$6:CA$37))/(MAX('07 (ind)'!CA$6:CA$37)-MIN('07 (ind)'!CA$6:CA$37))))))</f>
        <v>27.249108292609026</v>
      </c>
      <c r="CB35" s="75">
        <f>IF('07 (ind)'!CB$1="si",100*(('07 (ind)'!CB34-MIN('07 (ind)'!CB$6:CB$37))/(MAX('07 (ind)'!CB$6:CB$37)-MIN('07 (ind)'!CB$6:CB$37))),ABS(-100+(100*(('07 (ind)'!CB34-MIN('07 (ind)'!CB$6:CB$37))/(MAX('07 (ind)'!CB$6:CB$37)-MIN('07 (ind)'!CB$6:CB$37))))))</f>
        <v>45.222929936305732</v>
      </c>
      <c r="CC35" s="75">
        <f>IF('07 (ind)'!CC$1="si",100*(('07 (ind)'!CC34-MIN('07 (ind)'!CC$6:CC$37))/(MAX('07 (ind)'!CC$6:CC$37)-MIN('07 (ind)'!CC$6:CC$37))),ABS(-100+(100*(('07 (ind)'!CC34-MIN('07 (ind)'!CC$6:CC$37))/(MAX('07 (ind)'!CC$6:CC$37)-MIN('07 (ind)'!CC$6:CC$37))))))</f>
        <v>0</v>
      </c>
      <c r="CD35" s="75">
        <f>IF('07 (ind)'!CD$1="si",100*(('07 (ind)'!CD34-MIN('07 (ind)'!CD$6:CD$37))/(MAX('07 (ind)'!CD$6:CD$37)-MIN('07 (ind)'!CD$6:CD$37))),ABS(-100+(100*(('07 (ind)'!CD34-MIN('07 (ind)'!CD$6:CD$37))/(MAX('07 (ind)'!CD$6:CD$37)-MIN('07 (ind)'!CD$6:CD$37))))))</f>
        <v>0</v>
      </c>
      <c r="CE35" s="75">
        <f>IF('07 (ind)'!CE$1="si",100*(('07 (ind)'!CE34-MIN('07 (ind)'!CE$6:CE$37))/(MAX('07 (ind)'!CE$6:CE$37)-MIN('07 (ind)'!CE$6:CE$37))),ABS(-100+(100*(('07 (ind)'!CE34-MIN('07 (ind)'!CE$6:CE$37))/(MAX('07 (ind)'!CE$6:CE$37)-MIN('07 (ind)'!CE$6:CE$37))))))</f>
        <v>7.6536320692788014</v>
      </c>
      <c r="CF35" s="75">
        <f>IF('07 (ind)'!CF$1="si",100*(('07 (ind)'!CF34-MIN('07 (ind)'!CF$6:CF$37))/(MAX('07 (ind)'!CF$6:CF$37)-MIN('07 (ind)'!CF$6:CF$37))),ABS(-100+(100*(('07 (ind)'!CF34-MIN('07 (ind)'!CF$6:CF$37))/(MAX('07 (ind)'!CF$6:CF$37)-MIN('07 (ind)'!CF$6:CF$37))))))</f>
        <v>8.0582780508326053</v>
      </c>
      <c r="CG35" s="75">
        <f>IF('07 (ind)'!CG$1="si",100*(('07 (ind)'!CG34-MIN('07 (ind)'!CG$6:CG$37))/(MAX('07 (ind)'!CG$6:CG$37)-MIN('07 (ind)'!CG$6:CG$37))),ABS(-100+(100*(('07 (ind)'!CG34-MIN('07 (ind)'!CG$6:CG$37))/(MAX('07 (ind)'!CG$6:CG$37)-MIN('07 (ind)'!CG$6:CG$37))))))</f>
        <v>5.6729542000257496</v>
      </c>
      <c r="CH35" s="75">
        <f>IF('07 (ind)'!CH$1="si",100*(('07 (ind)'!CH34-MIN('07 (ind)'!CH$6:CH$37))/(MAX('07 (ind)'!CH$6:CH$37)-MIN('07 (ind)'!CH$6:CH$37))),ABS(-100+(100*(('07 (ind)'!CH34-MIN('07 (ind)'!CH$6:CH$37))/(MAX('07 (ind)'!CH$6:CH$37)-MIN('07 (ind)'!CH$6:CH$37))))))</f>
        <v>1.0453006659155388</v>
      </c>
      <c r="CI35" s="75">
        <f>IF('07 (ind)'!CI$1="si",100*(('07 (ind)'!CI34-MIN('07 (ind)'!CI$6:CI$37))/(MAX('07 (ind)'!CI$6:CI$37)-MIN('07 (ind)'!CI$6:CI$37))),ABS(-100+(100*(('07 (ind)'!CI34-MIN('07 (ind)'!CI$6:CI$37))/(MAX('07 (ind)'!CI$6:CI$37)-MIN('07 (ind)'!CI$6:CI$37))))))</f>
        <v>51.594654865660061</v>
      </c>
      <c r="CJ35" s="75">
        <f>IF('07 (ind)'!CJ$1="si",100*(('07 (ind)'!CJ34-MIN('07 (ind)'!CJ$6:CJ$37))/(MAX('07 (ind)'!CJ$6:CJ$37)-MIN('07 (ind)'!CJ$6:CJ$37))),ABS(-100+(100*(('07 (ind)'!CJ34-MIN('07 (ind)'!CJ$6:CJ$37))/(MAX('07 (ind)'!CJ$6:CJ$37)-MIN('07 (ind)'!CJ$6:CJ$37))))))</f>
        <v>26.718824608122745</v>
      </c>
      <c r="CK35" s="75">
        <f>IF('07 (ind)'!CK$1="si",100*(('07 (ind)'!CK34-MIN('07 (ind)'!CK$6:CK$37))/(MAX('07 (ind)'!CK$6:CK$37)-MIN('07 (ind)'!CK$6:CK$37))),ABS(-100+(100*(('07 (ind)'!CK34-MIN('07 (ind)'!CK$6:CK$37))/(MAX('07 (ind)'!CK$6:CK$37)-MIN('07 (ind)'!CK$6:CK$37))))))</f>
        <v>3.649984609534846</v>
      </c>
      <c r="CL35" s="75">
        <f>IF('07 (ind)'!CL$1="si",100*(('07 (ind)'!CL34-MIN('07 (ind)'!CL$6:CL$37))/(MAX('07 (ind)'!CL$6:CL$37)-MIN('07 (ind)'!CL$6:CL$37))),ABS(-100+(100*(('07 (ind)'!CL34-MIN('07 (ind)'!CL$6:CL$37))/(MAX('07 (ind)'!CL$6:CL$37)-MIN('07 (ind)'!CL$6:CL$37))))))</f>
        <v>20.965187641610129</v>
      </c>
      <c r="CM35" s="75">
        <f>IF('07 (ind)'!CM$1="si",100*(('07 (ind)'!CM34-MIN('07 (ind)'!CM$6:CM$37))/(MAX('07 (ind)'!CM$6:CM$37)-MIN('07 (ind)'!CM$6:CM$37))),ABS(-100+(100*(('07 (ind)'!CM34-MIN('07 (ind)'!CM$6:CM$37))/(MAX('07 (ind)'!CM$6:CM$37)-MIN('07 (ind)'!CM$6:CM$37))))))</f>
        <v>8.8997460210573038</v>
      </c>
    </row>
    <row r="36" spans="1:91">
      <c r="A36" s="18" t="s">
        <v>437</v>
      </c>
      <c r="B36" s="87">
        <f>IF('07 (ind)'!B$1="si",100*(('07 (ind)'!B35-MIN('07 (ind)'!B$6:B$37))/(MAX('07 (ind)'!B$6:B$37)-MIN('07 (ind)'!B$6:B$37))),ABS(-100+(100*(('07 (ind)'!B35-MIN('07 (ind)'!B$6:B$37))/(MAX('07 (ind)'!B$6:B$37)-MIN('07 (ind)'!B$6:B$37))))))</f>
        <v>16.77343318902625</v>
      </c>
      <c r="C36" s="87">
        <f>IF('07 (ind)'!C$1="si",100*(('07 (ind)'!C35-MIN('07 (ind)'!C$6:C$37))/(MAX('07 (ind)'!C$6:C$37)-MIN('07 (ind)'!C$6:C$37))),ABS(-100+(100*(('07 (ind)'!C35-MIN('07 (ind)'!C$6:C$37))/(MAX('07 (ind)'!C$6:C$37)-MIN('07 (ind)'!C$6:C$37))))))</f>
        <v>14.578826655303367</v>
      </c>
      <c r="D36" s="87">
        <f>IF('07 (ind)'!D$1="si",100*(('07 (ind)'!D35-MIN('07 (ind)'!D$6:D$37))/(MAX('07 (ind)'!D$6:D$37)-MIN('07 (ind)'!D$6:D$37))),ABS(-100+(100*(('07 (ind)'!D35-MIN('07 (ind)'!D$6:D$37))/(MAX('07 (ind)'!D$6:D$37)-MIN('07 (ind)'!D$6:D$37))))))</f>
        <v>79.423567024366491</v>
      </c>
      <c r="E36" s="87">
        <f>IF('07 (ind)'!E$1="si",100*(('07 (ind)'!E35-MIN('07 (ind)'!E$6:E$37))/(MAX('07 (ind)'!E$6:E$37)-MIN('07 (ind)'!E$6:E$37))),ABS(-100+(100*(('07 (ind)'!E35-MIN('07 (ind)'!E$6:E$37))/(MAX('07 (ind)'!E$6:E$37)-MIN('07 (ind)'!E$6:E$37))))))</f>
        <v>53.370736671042565</v>
      </c>
      <c r="F36" s="87">
        <f>IF('07 (ind)'!F$1="si",100*(('07 (ind)'!F35-MIN('07 (ind)'!F$6:F$37))/(MAX('07 (ind)'!F$6:F$37)-MIN('07 (ind)'!F$6:F$37))),ABS(-100+(100*(('07 (ind)'!F35-MIN('07 (ind)'!F$6:F$37))/(MAX('07 (ind)'!F$6:F$37)-MIN('07 (ind)'!F$6:F$37))))))</f>
        <v>14.236111111111112</v>
      </c>
      <c r="G36" s="87">
        <f>IF('07 (ind)'!G$1="si",100*(('07 (ind)'!G35-MIN('07 (ind)'!G$6:G$37))/(MAX('07 (ind)'!G$6:G$37)-MIN('07 (ind)'!G$6:G$37))),ABS(-100+(100*(('07 (ind)'!G35-MIN('07 (ind)'!G$6:G$37))/(MAX('07 (ind)'!G$6:G$37)-MIN('07 (ind)'!G$6:G$37))))))</f>
        <v>4.800000000000006</v>
      </c>
      <c r="H36" s="87">
        <f>IF('07 (ind)'!H$1="si",100*(('07 (ind)'!H35-MIN('07 (ind)'!H$6:H$37))/(MAX('07 (ind)'!H$6:H$37)-MIN('07 (ind)'!H$6:H$37))),ABS(-100+(100*(('07 (ind)'!H35-MIN('07 (ind)'!H$6:H$37))/(MAX('07 (ind)'!H$6:H$37)-MIN('07 (ind)'!H$6:H$37))))))</f>
        <v>30.69306930693072</v>
      </c>
      <c r="I36" s="87">
        <f>IF('07 (ind)'!I$1="si",100*(('07 (ind)'!I35-MIN('07 (ind)'!I$6:I$37))/(MAX('07 (ind)'!I$6:I$37)-MIN('07 (ind)'!I$6:I$37))),ABS(-100+(100*(('07 (ind)'!I35-MIN('07 (ind)'!I$6:I$37))/(MAX('07 (ind)'!I$6:I$37)-MIN('07 (ind)'!I$6:I$37))))))</f>
        <v>45.261669024045261</v>
      </c>
      <c r="J36" s="87">
        <f>IF('07 (ind)'!J$1="si",100*(('07 (ind)'!J35-MIN('07 (ind)'!J$6:J$37))/(MAX('07 (ind)'!J$6:J$37)-MIN('07 (ind)'!J$6:J$37))),ABS(-100+(100*(('07 (ind)'!J35-MIN('07 (ind)'!J$6:J$37))/(MAX('07 (ind)'!J$6:J$37)-MIN('07 (ind)'!J$6:J$37))))))</f>
        <v>61.265822784810155</v>
      </c>
      <c r="K36" s="87">
        <f>IF('07 (ind)'!K$1="si",100*(('07 (ind)'!K35-MIN('07 (ind)'!K$6:K$37))/(MAX('07 (ind)'!K$6:K$37)-MIN('07 (ind)'!K$6:K$37))),ABS(-100+(100*(('07 (ind)'!K35-MIN('07 (ind)'!K$6:K$37))/(MAX('07 (ind)'!K$6:K$37)-MIN('07 (ind)'!K$6:K$37))))))</f>
        <v>32.287014659176073</v>
      </c>
      <c r="L36" s="87">
        <f>IF('07 (ind)'!L$1="si",100*(('07 (ind)'!L35-MIN('07 (ind)'!L$6:L$37))/(MAX('07 (ind)'!L$6:L$37)-MIN('07 (ind)'!L$6:L$37))),ABS(-100+(100*(('07 (ind)'!L35-MIN('07 (ind)'!L$6:L$37))/(MAX('07 (ind)'!L$6:L$37)-MIN('07 (ind)'!L$6:L$37))))))</f>
        <v>86.535396069614535</v>
      </c>
      <c r="M36" s="87">
        <f>IF('07 (ind)'!M$1="si",100*(('07 (ind)'!M35-MIN('07 (ind)'!M$6:M$37))/(MAX('07 (ind)'!M$6:M$37)-MIN('07 (ind)'!M$6:M$37))),ABS(-100+(100*(('07 (ind)'!M35-MIN('07 (ind)'!M$6:M$37))/(MAX('07 (ind)'!M$6:M$37)-MIN('07 (ind)'!M$6:M$37))))))</f>
        <v>15.975937409438254</v>
      </c>
      <c r="N36" s="87">
        <f>IF('07 (ind)'!N$1="si",100*(('07 (ind)'!N35-MIN('07 (ind)'!N$6:N$37))/(MAX('07 (ind)'!N$6:N$37)-MIN('07 (ind)'!N$6:N$37))),ABS(-100+(100*(('07 (ind)'!N35-MIN('07 (ind)'!N$6:N$37))/(MAX('07 (ind)'!N$6:N$37)-MIN('07 (ind)'!N$6:N$37))))))</f>
        <v>100</v>
      </c>
      <c r="O36" s="87">
        <f>IF('07 (ind)'!O$1="si",100*(('07 (ind)'!O35-MIN('07 (ind)'!O$6:O$37))/(MAX('07 (ind)'!O$6:O$37)-MIN('07 (ind)'!O$6:O$37))),ABS(-100+(100*(('07 (ind)'!O35-MIN('07 (ind)'!O$6:O$37))/(MAX('07 (ind)'!O$6:O$37)-MIN('07 (ind)'!O$6:O$37))))))</f>
        <v>0</v>
      </c>
      <c r="P36" s="87">
        <f>IF('07 (ind)'!P$1="si",100*(('07 (ind)'!P35-MIN('07 (ind)'!P$6:P$37))/(MAX('07 (ind)'!P$6:P$37)-MIN('07 (ind)'!P$6:P$37))),ABS(-100+(100*(('07 (ind)'!P35-MIN('07 (ind)'!P$6:P$37))/(MAX('07 (ind)'!P$6:P$37)-MIN('07 (ind)'!P$6:P$37))))))</f>
        <v>9.3649498451641477</v>
      </c>
      <c r="Q36" s="87">
        <f>IF('07 (ind)'!Q$1="si",100*(('07 (ind)'!Q35-MIN('07 (ind)'!Q$6:Q$37))/(MAX('07 (ind)'!Q$6:Q$37)-MIN('07 (ind)'!Q$6:Q$37))),ABS(-100+(100*(('07 (ind)'!Q35-MIN('07 (ind)'!Q$6:Q$37))/(MAX('07 (ind)'!Q$6:Q$37)-MIN('07 (ind)'!Q$6:Q$37))))))</f>
        <v>4.5857255098905529</v>
      </c>
      <c r="R36" s="87">
        <f>IF('07 (ind)'!R$1="si",100*(('07 (ind)'!R35-MIN('07 (ind)'!R$6:R$37))/(MAX('07 (ind)'!R$6:R$37)-MIN('07 (ind)'!R$6:R$37))),ABS(-100+(100*(('07 (ind)'!R35-MIN('07 (ind)'!R$6:R$37))/(MAX('07 (ind)'!R$6:R$37)-MIN('07 (ind)'!R$6:R$37))))))</f>
        <v>3.8662428276732448</v>
      </c>
      <c r="S36" s="75">
        <f>ABS(ABS(('07 (ind)'!S35-((MAX('07 (ind)'!S$6:S$37)+MIN('07 (ind)'!S$6:S$37))/2))/(((MAX('07 (ind)'!S$6:S$37)+MIN('07 (ind)'!S$6:S$37))/2)-MAX('07 (ind)'!S$6:S$37))*100)-100)</f>
        <v>21.442050220520258</v>
      </c>
      <c r="T36" s="75">
        <f>IF('07 (ind)'!T$1="si",100*(('07 (ind)'!T35-MIN('07 (ind)'!T$6:T$37))/(MAX('07 (ind)'!T$6:T$37)-MIN('07 (ind)'!T$6:T$37))),ABS(-100+(100*(('07 (ind)'!T35-MIN('07 (ind)'!T$6:T$37))/(MAX('07 (ind)'!T$6:T$37)-MIN('07 (ind)'!T$6:T$37))))))</f>
        <v>22.047130870212474</v>
      </c>
      <c r="U36" s="75">
        <f>IF('07 (ind)'!U$1="si",100*(('07 (ind)'!U35-MIN('07 (ind)'!U$6:U$37))/(MAX('07 (ind)'!U$6:U$37)-MIN('07 (ind)'!U$6:U$37))),ABS(-100+(100*(('07 (ind)'!U35-MIN('07 (ind)'!U$6:U$37))/(MAX('07 (ind)'!U$6:U$37)-MIN('07 (ind)'!U$6:U$37))))))</f>
        <v>0</v>
      </c>
      <c r="V36" s="75">
        <f>IF('07 (ind)'!V$1="si",100*(('07 (ind)'!V35-MIN('07 (ind)'!V$6:V$37))/(MAX('07 (ind)'!V$6:V$37)-MIN('07 (ind)'!V$6:V$37))),ABS(-100+(100*(('07 (ind)'!V35-MIN('07 (ind)'!V$6:V$37))/(MAX('07 (ind)'!V$6:V$37)-MIN('07 (ind)'!V$6:V$37))))))</f>
        <v>0</v>
      </c>
      <c r="W36" s="75">
        <f>IF('07 (ind)'!W$1="si",100*(('07 (ind)'!W35-MIN('07 (ind)'!W$6:W$37))/(MAX('07 (ind)'!W$6:W$37)-MIN('07 (ind)'!W$6:W$37))),ABS(-100+(100*(('07 (ind)'!W35-MIN('07 (ind)'!W$6:W$37))/(MAX('07 (ind)'!W$6:W$37)-MIN('07 (ind)'!W$6:W$37))))))</f>
        <v>35.680002027067694</v>
      </c>
      <c r="X36" s="75">
        <f>IF('07 (ind)'!X$1="si",100*(('07 (ind)'!X35-MIN('07 (ind)'!X$6:X$37))/(MAX('07 (ind)'!X$6:X$37)-MIN('07 (ind)'!X$6:X$37))),ABS(-100+(100*(('07 (ind)'!X35-MIN('07 (ind)'!X$6:X$37))/(MAX('07 (ind)'!X$6:X$37)-MIN('07 (ind)'!X$6:X$37))))))</f>
        <v>37.905325909374938</v>
      </c>
      <c r="Y36" s="75">
        <f>IF('07 (ind)'!Y$1="si",100*(('07 (ind)'!Y35-MIN('07 (ind)'!Y$6:Y$37))/(MAX('07 (ind)'!Y$6:Y$37)-MIN('07 (ind)'!Y$6:Y$37))),ABS(-100+(100*(('07 (ind)'!Y35-MIN('07 (ind)'!Y$6:Y$37))/(MAX('07 (ind)'!Y$6:Y$37)-MIN('07 (ind)'!Y$6:Y$37))))))</f>
        <v>32.64731554536273</v>
      </c>
      <c r="Z36" s="75">
        <f>IF('07 (ind)'!Z$1="si",100*(('07 (ind)'!Z35-MIN('07 (ind)'!Z$6:Z$37))/(MAX('07 (ind)'!Z$6:Z$37)-MIN('07 (ind)'!Z$6:Z$37))),ABS(-100+(100*(('07 (ind)'!Z35-MIN('07 (ind)'!Z$6:Z$37))/(MAX('07 (ind)'!Z$6:Z$37)-MIN('07 (ind)'!Z$6:Z$37))))))</f>
        <v>39.096185447590059</v>
      </c>
      <c r="AA36" s="75">
        <f>IF('07 (ind)'!AA$1="si",100*(('07 (ind)'!AA35-MIN('07 (ind)'!AA$6:AA$37))/(MAX('07 (ind)'!AA$6:AA$37)-MIN('07 (ind)'!AA$6:AA$37))),ABS(-100+(100*(('07 (ind)'!AA35-MIN('07 (ind)'!AA$6:AA$37))/(MAX('07 (ind)'!AA$6:AA$37)-MIN('07 (ind)'!AA$6:AA$37))))))</f>
        <v>39.010846389330069</v>
      </c>
      <c r="AB36" s="75">
        <f>IF('07 (ind)'!AB$1="si",100*(('07 (ind)'!AB35-MIN('07 (ind)'!AB$6:AB$37))/(MAX('07 (ind)'!AB$6:AB$37)-MIN('07 (ind)'!AB$6:AB$37))),ABS(-100+(100*(('07 (ind)'!AB35-MIN('07 (ind)'!AB$6:AB$37))/(MAX('07 (ind)'!AB$6:AB$37)-MIN('07 (ind)'!AB$6:AB$37))))))</f>
        <v>39.395753662304109</v>
      </c>
      <c r="AC36" s="75">
        <f>IF('07 (ind)'!AC$1="si",100*(('07 (ind)'!AC35-MIN('07 (ind)'!AC$6:AC$37))/(MAX('07 (ind)'!AC$6:AC$37)-MIN('07 (ind)'!AC$6:AC$37))),ABS(-100+(100*(('07 (ind)'!AC35-MIN('07 (ind)'!AC$6:AC$37))/(MAX('07 (ind)'!AC$6:AC$37)-MIN('07 (ind)'!AC$6:AC$37))))))</f>
        <v>49.568496235296024</v>
      </c>
      <c r="AD36" s="75">
        <f>IF('07 (ind)'!AD$1="si",100*(('07 (ind)'!AD35-MIN('07 (ind)'!AD$6:AD$37))/(MAX('07 (ind)'!AD$6:AD$37)-MIN('07 (ind)'!AD$6:AD$37))),ABS(-100+(100*(('07 (ind)'!AD35-MIN('07 (ind)'!AD$6:AD$37))/(MAX('07 (ind)'!AD$6:AD$37)-MIN('07 (ind)'!AD$6:AD$37))))))</f>
        <v>55.233459053098613</v>
      </c>
      <c r="AE36" s="75">
        <f>IF('07 (ind)'!AE$1="si",100*(('07 (ind)'!AE35-MIN('07 (ind)'!AE$6:AE$37))/(MAX('07 (ind)'!AE$6:AE$37)-MIN('07 (ind)'!AE$6:AE$37))),ABS(-100+(100*(('07 (ind)'!AE35-MIN('07 (ind)'!AE$6:AE$37))/(MAX('07 (ind)'!AE$6:AE$37)-MIN('07 (ind)'!AE$6:AE$37))))))</f>
        <v>33.943734036582626</v>
      </c>
      <c r="AF36" s="75">
        <f>IF('07 (ind)'!AF$1="si",100*(('07 (ind)'!AF35-MIN('07 (ind)'!AF$6:AF$37))/(MAX('07 (ind)'!AF$6:AF$37)-MIN('07 (ind)'!AF$6:AF$37))),ABS(-100+(100*(('07 (ind)'!AF35-MIN('07 (ind)'!AF$6:AF$37))/(MAX('07 (ind)'!AF$6:AF$37)-MIN('07 (ind)'!AF$6:AF$37))))))</f>
        <v>48.816924717634656</v>
      </c>
      <c r="AG36" s="75">
        <f>IF('07 (ind)'!AG$1="si",100*(('07 (ind)'!AG35-MIN('07 (ind)'!AG$6:AG$37))/(MAX('07 (ind)'!AG$6:AG$37)-MIN('07 (ind)'!AG$6:AG$37))),ABS(-100+(100*(('07 (ind)'!AG35-MIN('07 (ind)'!AG$6:AG$37))/(MAX('07 (ind)'!AG$6:AG$37)-MIN('07 (ind)'!AG$6:AG$37))))))</f>
        <v>58.878504672897193</v>
      </c>
      <c r="AH36" s="75">
        <f>IF('07 (ind)'!AH$1="si",100*(('07 (ind)'!AH35-MIN('07 (ind)'!AH$6:AH$37))/(MAX('07 (ind)'!AH$6:AH$37)-MIN('07 (ind)'!AH$6:AH$37))),ABS(-100+(100*(('07 (ind)'!AH35-MIN('07 (ind)'!AH$6:AH$37))/(MAX('07 (ind)'!AH$6:AH$37)-MIN('07 (ind)'!AH$6:AH$37))))))</f>
        <v>88.554216867469847</v>
      </c>
      <c r="AI36" s="75">
        <f>IF('07 (ind)'!AI$1="si",100*(('07 (ind)'!AI35-MIN('07 (ind)'!AI$6:AI$37))/(MAX('07 (ind)'!AI$6:AI$37)-MIN('07 (ind)'!AI$6:AI$37))),ABS(-100+(100*(('07 (ind)'!AI35-MIN('07 (ind)'!AI$6:AI$37))/(MAX('07 (ind)'!AI$6:AI$37)-MIN('07 (ind)'!AI$6:AI$37))))))</f>
        <v>6.6070887887768492</v>
      </c>
      <c r="AJ36" s="75">
        <f>IF('07 (ind)'!AJ$1="si",100*(('07 (ind)'!AJ35-MIN('07 (ind)'!AJ$6:AJ$37))/(MAX('07 (ind)'!AJ$6:AJ$37)-MIN('07 (ind)'!AJ$6:AJ$37))),ABS(-100+(100*(('07 (ind)'!AJ35-MIN('07 (ind)'!AJ$6:AJ$37))/(MAX('07 (ind)'!AJ$6:AJ$37)-MIN('07 (ind)'!AJ$6:AJ$37))))))</f>
        <v>24.305209597499331</v>
      </c>
      <c r="AK36" s="75">
        <f>IF('07 (ind)'!AK$1="si",100*(('07 (ind)'!AK35-MIN('07 (ind)'!AK$6:AK$37))/(MAX('07 (ind)'!AK$6:AK$37)-MIN('07 (ind)'!AK$6:AK$37))),ABS(-100+(100*(('07 (ind)'!AK35-MIN('07 (ind)'!AK$6:AK$37))/(MAX('07 (ind)'!AK$6:AK$37)-MIN('07 (ind)'!AK$6:AK$37))))))</f>
        <v>2.4602429786246436</v>
      </c>
      <c r="AL36" s="75">
        <f>IF('07 (ind)'!AL$1="si",100*(('07 (ind)'!AL35-MIN('07 (ind)'!AL$6:AL$37))/(MAX('07 (ind)'!AL$6:AL$37)-MIN('07 (ind)'!AL$6:AL$37))),ABS(-100+(100*(('07 (ind)'!AL35-MIN('07 (ind)'!AL$6:AL$37))/(MAX('07 (ind)'!AL$6:AL$37)-MIN('07 (ind)'!AL$6:AL$37))))))</f>
        <v>97.294288686311219</v>
      </c>
      <c r="AM36" s="75">
        <f>IF('07 (ind)'!AM$1="si",100*(('07 (ind)'!AM35-MIN('07 (ind)'!AM$6:AM$37))/(MAX('07 (ind)'!AM$6:AM$37)-MIN('07 (ind)'!AM$6:AM$37))),ABS(-100+(100*(('07 (ind)'!AM35-MIN('07 (ind)'!AM$6:AM$37))/(MAX('07 (ind)'!AM$6:AM$37)-MIN('07 (ind)'!AM$6:AM$37))))))</f>
        <v>58.124079082939694</v>
      </c>
      <c r="AN36" s="75">
        <f>IF('07 (ind)'!AN$1="si",100*(('07 (ind)'!AN35-MIN('07 (ind)'!AN$6:AN$37))/(MAX('07 (ind)'!AN$6:AN$37)-MIN('07 (ind)'!AN$6:AN$37))),ABS(-100+(100*(('07 (ind)'!AN35-MIN('07 (ind)'!AN$6:AN$37))/(MAX('07 (ind)'!AN$6:AN$37)-MIN('07 (ind)'!AN$6:AN$37))))))</f>
        <v>45.639873356654448</v>
      </c>
      <c r="AO36" s="75">
        <f>IF('07 (ind)'!AO$1="si",100*(('07 (ind)'!AO35-MIN('07 (ind)'!AO$6:AO$37))/(MAX('07 (ind)'!AO$6:AO$37)-MIN('07 (ind)'!AO$6:AO$37))),ABS(-100+(100*(('07 (ind)'!AO35-MIN('07 (ind)'!AO$6:AO$37))/(MAX('07 (ind)'!AO$6:AO$37)-MIN('07 (ind)'!AO$6:AO$37))))))</f>
        <v>83.982774027683618</v>
      </c>
      <c r="AP36" s="75">
        <f>IF('07 (ind)'!AP$1="si",100*(('07 (ind)'!AP35-MIN('07 (ind)'!AP$6:AP$37))/(MAX('07 (ind)'!AP$6:AP$37)-MIN('07 (ind)'!AP$6:AP$37))),ABS(-100+(100*(('07 (ind)'!AP35-MIN('07 (ind)'!AP$6:AP$37))/(MAX('07 (ind)'!AP$6:AP$37)-MIN('07 (ind)'!AP$6:AP$37))))))</f>
        <v>66.508987701040681</v>
      </c>
      <c r="AQ36" s="75">
        <f>IF('07 (ind)'!AQ$1="si",100*(('07 (ind)'!AQ35-MIN('07 (ind)'!AQ$6:AQ$37))/(MAX('07 (ind)'!AQ$6:AQ$37)-MIN('07 (ind)'!AQ$6:AQ$37))),ABS(-100+(100*(('07 (ind)'!AQ35-MIN('07 (ind)'!AQ$6:AQ$37))/(MAX('07 (ind)'!AQ$6:AQ$37)-MIN('07 (ind)'!AQ$6:AQ$37))))))</f>
        <v>5.162499463669902</v>
      </c>
      <c r="AR36" s="75">
        <f>IF('07 (ind)'!AR$1="si",100*(('07 (ind)'!AR35-MIN('07 (ind)'!AR$6:AR$37))/(MAX('07 (ind)'!AR$6:AR$37)-MIN('07 (ind)'!AR$6:AR$37))),ABS(-100+(100*(('07 (ind)'!AR35-MIN('07 (ind)'!AR$6:AR$37))/(MAX('07 (ind)'!AR$6:AR$37)-MIN('07 (ind)'!AR$6:AR$37))))))</f>
        <v>31.253445404162662</v>
      </c>
      <c r="AS36" s="75">
        <f>IF('07 (ind)'!AS$1="si",100*(('07 (ind)'!AS35-MIN('07 (ind)'!AS$6:AS$37))/(MAX('07 (ind)'!AS$6:AS$37)-MIN('07 (ind)'!AS$6:AS$37))),ABS(-100+(100*(('07 (ind)'!AS35-MIN('07 (ind)'!AS$6:AS$37))/(MAX('07 (ind)'!AS$6:AS$37)-MIN('07 (ind)'!AS$6:AS$37))))))</f>
        <v>7.9310344827586192</v>
      </c>
      <c r="AT36" s="75">
        <f>IF('07 (ind)'!AT$1="si",100*(('07 (ind)'!AT35-MIN('07 (ind)'!AT$6:AT$37))/(MAX('07 (ind)'!AT$6:AT$37)-MIN('07 (ind)'!AT$6:AT$37))),ABS(-100+(100*(('07 (ind)'!AT35-MIN('07 (ind)'!AT$6:AT$37))/(MAX('07 (ind)'!AT$6:AT$37)-MIN('07 (ind)'!AT$6:AT$37))))))</f>
        <v>0</v>
      </c>
      <c r="AU36" s="75">
        <f>IF('07 (ind)'!AU$1="si",100*(('07 (ind)'!AU35-MIN('07 (ind)'!AU$6:AU$37))/(MAX('07 (ind)'!AU$6:AU$37)-MIN('07 (ind)'!AU$6:AU$37))),ABS(-100+(100*(('07 (ind)'!AU35-MIN('07 (ind)'!AU$6:AU$37))/(MAX('07 (ind)'!AU$6:AU$37)-MIN('07 (ind)'!AU$6:AU$37))))))</f>
        <v>68.858131487889267</v>
      </c>
      <c r="AV36" s="75">
        <f>IF('07 (ind)'!AV$1="si",100*(('07 (ind)'!AV35-MIN('07 (ind)'!AV$6:AV$37))/(MAX('07 (ind)'!AV$6:AV$37)-MIN('07 (ind)'!AV$6:AV$37))),ABS(-100+(100*(('07 (ind)'!AV35-MIN('07 (ind)'!AV$6:AV$37))/(MAX('07 (ind)'!AV$6:AV$37)-MIN('07 (ind)'!AV$6:AV$37))))))</f>
        <v>96.360485268630853</v>
      </c>
      <c r="AW36" s="75">
        <f>IF('07 (ind)'!AW$1="si",100*(('07 (ind)'!AW35-MIN('07 (ind)'!AW$6:AW$37))/(MAX('07 (ind)'!AW$6:AW$37)-MIN('07 (ind)'!AW$6:AW$37))),ABS(-100+(100*(('07 (ind)'!AW35-MIN('07 (ind)'!AW$6:AW$37))/(MAX('07 (ind)'!AW$6:AW$37)-MIN('07 (ind)'!AW$6:AW$37))))))</f>
        <v>18.42217484008529</v>
      </c>
      <c r="AX36" s="75">
        <f>IF('07 (ind)'!AX$1="si",100*(('07 (ind)'!AX35-MIN('07 (ind)'!AX$6:AX$37))/(MAX('07 (ind)'!AX$6:AX$37)-MIN('07 (ind)'!AX$6:AX$37))),ABS(-100+(100*(('07 (ind)'!AX35-MIN('07 (ind)'!AX$6:AX$37))/(MAX('07 (ind)'!AX$6:AX$37)-MIN('07 (ind)'!AX$6:AX$37))))))</f>
        <v>18.1394770528136</v>
      </c>
      <c r="AY36" s="75">
        <f>IF('07 (ind)'!AY$1="si",100*(('07 (ind)'!AY35-MIN('07 (ind)'!AY$6:AY$37))/(MAX('07 (ind)'!AY$6:AY$37)-MIN('07 (ind)'!AY$6:AY$37))),ABS(-100+(100*(('07 (ind)'!AY35-MIN('07 (ind)'!AY$6:AY$37))/(MAX('07 (ind)'!AY$6:AY$37)-MIN('07 (ind)'!AY$6:AY$37))))))</f>
        <v>27.164605137963864</v>
      </c>
      <c r="AZ36" s="75">
        <f>IF('07 (ind)'!AZ$1="si",100*(('07 (ind)'!AZ35-MIN('07 (ind)'!AZ$6:AZ$37))/(MAX('07 (ind)'!AZ$6:AZ$37)-MIN('07 (ind)'!AZ$6:AZ$37))),ABS(-100+(100*(('07 (ind)'!AZ35-MIN('07 (ind)'!AZ$6:AZ$37))/(MAX('07 (ind)'!AZ$6:AZ$37)-MIN('07 (ind)'!AZ$6:AZ$37))))))</f>
        <v>54.308312069087627</v>
      </c>
      <c r="BA36" s="75">
        <f>IF('07 (ind)'!BA$1="si",100*(('07 (ind)'!BA35-MIN('07 (ind)'!BA$6:BA$37))/(MAX('07 (ind)'!BA$6:BA$37)-MIN('07 (ind)'!BA$6:BA$37))),ABS(-100+(100*(('07 (ind)'!BA35-MIN('07 (ind)'!BA$6:BA$37))/(MAX('07 (ind)'!BA$6:BA$37)-MIN('07 (ind)'!BA$6:BA$37))))))</f>
        <v>2.7204567627149063</v>
      </c>
      <c r="BB36" s="75">
        <f>IF('07 (ind)'!BB$1="si",100*(('07 (ind)'!BB35-MIN('07 (ind)'!BB$6:BB$37))/(MAX('07 (ind)'!BB$6:BB$37)-MIN('07 (ind)'!BB$6:BB$37))),ABS(-100+(100*(('07 (ind)'!BB35-MIN('07 (ind)'!BB$6:BB$37))/(MAX('07 (ind)'!BB$6:BB$37)-MIN('07 (ind)'!BB$6:BB$37))))))</f>
        <v>34.561006000974565</v>
      </c>
      <c r="BC36" s="75">
        <f>IF('07 (ind)'!BC$1="si",100*(('07 (ind)'!BC35-MIN('07 (ind)'!BC$6:BC$37))/(MAX('07 (ind)'!BC$6:BC$37)-MIN('07 (ind)'!BC$6:BC$37))),ABS(-100+(100*(('07 (ind)'!BC35-MIN('07 (ind)'!BC$6:BC$37))/(MAX('07 (ind)'!BC$6:BC$37)-MIN('07 (ind)'!BC$6:BC$37))))))</f>
        <v>3.8092664595455794</v>
      </c>
      <c r="BD36" s="75">
        <f>IF('07 (ind)'!BD$1="si",100*(('07 (ind)'!BD35-MIN('07 (ind)'!BD$6:BD$37))/(MAX('07 (ind)'!BD$6:BD$37)-MIN('07 (ind)'!BD$6:BD$37))),ABS(-100+(100*(('07 (ind)'!BD35-MIN('07 (ind)'!BD$6:BD$37))/(MAX('07 (ind)'!BD$6:BD$37)-MIN('07 (ind)'!BD$6:BD$37))))))</f>
        <v>66.3582682900187</v>
      </c>
      <c r="BE36" s="75">
        <f>IF('07 (ind)'!BE$1="si",100*(('07 (ind)'!BE35-MIN('07 (ind)'!BE$6:BE$37))/(MAX('07 (ind)'!BE$6:BE$37)-MIN('07 (ind)'!BE$6:BE$37))),ABS(-100+(100*(('07 (ind)'!BE35-MIN('07 (ind)'!BE$6:BE$37))/(MAX('07 (ind)'!BE$6:BE$37)-MIN('07 (ind)'!BE$6:BE$37))))))</f>
        <v>18.092566619915846</v>
      </c>
      <c r="BF36" s="75">
        <f>IF('07 (ind)'!BF$1="si",100*(('07 (ind)'!BF35-MIN('07 (ind)'!BF$6:BF$37))/(MAX('07 (ind)'!BF$6:BF$37)-MIN('07 (ind)'!BF$6:BF$37))),ABS(-100+(100*(('07 (ind)'!BF35-MIN('07 (ind)'!BF$6:BF$37))/(MAX('07 (ind)'!BF$6:BF$37)-MIN('07 (ind)'!BF$6:BF$37))))))</f>
        <v>24.608445976226296</v>
      </c>
      <c r="BG36" s="75">
        <f>IF('07 (ind)'!BG$1="si",100*(('07 (ind)'!BG35-MIN('07 (ind)'!BG$6:BG$37))/(MAX('07 (ind)'!BG$6:BG$37)-MIN('07 (ind)'!BG$6:BG$37))),ABS(-100+(100*(('07 (ind)'!BG35-MIN('07 (ind)'!BG$6:BG$37))/(MAX('07 (ind)'!BG$6:BG$37)-MIN('07 (ind)'!BG$6:BG$37))))))</f>
        <v>21.632087021901697</v>
      </c>
      <c r="BH36" s="75">
        <f>IF('07 (ind)'!BH$1="si",100*(('07 (ind)'!BH35-MIN('07 (ind)'!BH$6:BH$37))/(MAX('07 (ind)'!BH$6:BH$37)-MIN('07 (ind)'!BH$6:BH$37))),ABS(-100+(100*(('07 (ind)'!BH35-MIN('07 (ind)'!BH$6:BH$37))/(MAX('07 (ind)'!BH$6:BH$37)-MIN('07 (ind)'!BH$6:BH$37))))))</f>
        <v>16.51193558400157</v>
      </c>
      <c r="BI36" s="75">
        <f>IF('07 (ind)'!BI$1="si",100*(('07 (ind)'!BI35-MIN('07 (ind)'!BI$6:BI$37))/(MAX('07 (ind)'!BI$6:BI$37)-MIN('07 (ind)'!BI$6:BI$37))),ABS(-100+(100*(('07 (ind)'!BI35-MIN('07 (ind)'!BI$6:BI$37))/(MAX('07 (ind)'!BI$6:BI$37)-MIN('07 (ind)'!BI$6:BI$37))))))</f>
        <v>99.738357478125963</v>
      </c>
      <c r="BJ36" s="75">
        <f>IF('07 (ind)'!BJ$1="si",100*(('07 (ind)'!BJ35-MIN('07 (ind)'!BJ$6:BJ$37))/(MAX('07 (ind)'!BJ$6:BJ$37)-MIN('07 (ind)'!BJ$6:BJ$37))),ABS(-100+(100*(('07 (ind)'!BJ35-MIN('07 (ind)'!BJ$6:BJ$37))/(MAX('07 (ind)'!BJ$6:BJ$37)-MIN('07 (ind)'!BJ$6:BJ$37))))))</f>
        <v>100</v>
      </c>
      <c r="BK36" s="75">
        <f>IF('07 (ind)'!BK$1="si",100*(('07 (ind)'!BK35-MIN('07 (ind)'!BK$6:BK$37))/(MAX('07 (ind)'!BK$6:BK$37)-MIN('07 (ind)'!BK$6:BK$37))),ABS(-100+(100*(('07 (ind)'!BK35-MIN('07 (ind)'!BK$6:BK$37))/(MAX('07 (ind)'!BK$6:BK$37)-MIN('07 (ind)'!BK$6:BK$37))))))</f>
        <v>5.6684949089027752</v>
      </c>
      <c r="BL36" s="75">
        <f>IF('07 (ind)'!BL$1="si",100*(('07 (ind)'!BL35-MIN('07 (ind)'!BL$6:BL$37))/(MAX('07 (ind)'!BL$6:BL$37)-MIN('07 (ind)'!BL$6:BL$37))),ABS(-100+(100*(('07 (ind)'!BL35-MIN('07 (ind)'!BL$6:BL$37))/(MAX('07 (ind)'!BL$6:BL$37)-MIN('07 (ind)'!BL$6:BL$37))))))</f>
        <v>18.333333333333332</v>
      </c>
      <c r="BM36" s="75">
        <f>IF('07 (ind)'!BM$1="si",100*(('07 (ind)'!BM35-MIN('07 (ind)'!BM$6:BM$37))/(MAX('07 (ind)'!BM$6:BM$37)-MIN('07 (ind)'!BM$6:BM$37))),ABS(-100+(100*(('07 (ind)'!BM35-MIN('07 (ind)'!BM$6:BM$37))/(MAX('07 (ind)'!BM$6:BM$37)-MIN('07 (ind)'!BM$6:BM$37))))))</f>
        <v>14.622213604853378</v>
      </c>
      <c r="BN36" s="75">
        <f>IF('07 (ind)'!BN$1="si",100*(('07 (ind)'!BN35-MIN('07 (ind)'!BN$6:BN$37))/(MAX('07 (ind)'!BN$6:BN$37)-MIN('07 (ind)'!BN$6:BN$37))),ABS(-100+(100*(('07 (ind)'!BN35-MIN('07 (ind)'!BN$6:BN$37))/(MAX('07 (ind)'!BN$6:BN$37)-MIN('07 (ind)'!BN$6:BN$37))))))</f>
        <v>3.9017376364741021</v>
      </c>
      <c r="BO36" s="75">
        <f>IF('07 (ind)'!BO$1="si",100*(('07 (ind)'!BO35-MIN('07 (ind)'!BO$6:BO$37))/(MAX('07 (ind)'!BO$6:BO$37)-MIN('07 (ind)'!BO$6:BO$37))),ABS(-100+(100*(('07 (ind)'!BO35-MIN('07 (ind)'!BO$6:BO$37))/(MAX('07 (ind)'!BO$6:BO$37)-MIN('07 (ind)'!BO$6:BO$37))))))</f>
        <v>14.499268924889108</v>
      </c>
      <c r="BP36" s="75">
        <f>IF('07 (ind)'!BP$1="si",100*(('07 (ind)'!BP35-MIN('07 (ind)'!BP$6:BP$37))/(MAX('07 (ind)'!BP$6:BP$37)-MIN('07 (ind)'!BP$6:BP$37))),ABS(-100+(100*(('07 (ind)'!BP35-MIN('07 (ind)'!BP$6:BP$37))/(MAX('07 (ind)'!BP$6:BP$37)-MIN('07 (ind)'!BP$6:BP$37))))))</f>
        <v>10.661984699157758</v>
      </c>
      <c r="BQ36" s="75">
        <f>IF('07 (ind)'!BQ$1="si",100*(('07 (ind)'!BQ35-MIN('07 (ind)'!BQ$6:BQ$37))/(MAX('07 (ind)'!BQ$6:BQ$37)-MIN('07 (ind)'!BQ$6:BQ$37))),ABS(-100+(100*(('07 (ind)'!BQ35-MIN('07 (ind)'!BQ$6:BQ$37))/(MAX('07 (ind)'!BQ$6:BQ$37)-MIN('07 (ind)'!BQ$6:BQ$37))))))</f>
        <v>24.256173210024144</v>
      </c>
      <c r="BR36" s="75">
        <f>IF('07 (ind)'!BR$1="si",100*(('07 (ind)'!BR35-MIN('07 (ind)'!BR$6:BR$37))/(MAX('07 (ind)'!BR$6:BR$37)-MIN('07 (ind)'!BR$6:BR$37))),ABS(-100+(100*(('07 (ind)'!BR35-MIN('07 (ind)'!BR$6:BR$37))/(MAX('07 (ind)'!BP$6:BP$37)-MIN('07 (ind)'!BR$6:BR$37))))))</f>
        <v>19.577349142729901</v>
      </c>
      <c r="BS36" s="75">
        <f>IF('07 (ind)'!BS$1="si",100*(('07 (ind)'!BS35-MIN('07 (ind)'!BS$6:BS$37))/(MAX('07 (ind)'!BS$6:BS$37)-MIN('07 (ind)'!BS$6:BS$37))),ABS(-100+(100*(('07 (ind)'!BS35-MIN('07 (ind)'!BS$6:BS$37))/(MAX('07 (ind)'!BQ$6:BQ$37)-MIN('07 (ind)'!BS$6:BS$37))))))</f>
        <v>82.603904235211274</v>
      </c>
      <c r="BT36" s="75">
        <f>IF('07 (ind)'!BT$1="si",100*(('07 (ind)'!BT35-MIN('07 (ind)'!BT$6:BT$37))/(MAX('07 (ind)'!BT$6:BT$37)-MIN('07 (ind)'!BT$6:BT$37))),ABS(-100+(100*(('07 (ind)'!BT35-MIN('07 (ind)'!BT$6:BT$37))/(MAX('07 (ind)'!BR$6:BR$37)-MIN('07 (ind)'!BT$6:BT$37))))))</f>
        <v>89.48931579963245</v>
      </c>
      <c r="BU36" s="75">
        <f>IF('07 (ind)'!BU$1="si",100*(('07 (ind)'!BU35-MIN('07 (ind)'!BU$6:BU$37))/(MAX('07 (ind)'!BU$6:BU$37)-MIN('07 (ind)'!BU$6:BU$37))),ABS(-100+(100*(('07 (ind)'!BU35-MIN('07 (ind)'!BU$6:BU$37))/(MAX('07 (ind)'!BU$6:BU$37)-MIN('07 (ind)'!BU$6:BU$37))))))</f>
        <v>91.295636687444343</v>
      </c>
      <c r="BV36" s="75">
        <f>IF('07 (ind)'!BV$1="si",100*(('07 (ind)'!BV35-MIN('07 (ind)'!BV$6:BV$37))/(MAX('07 (ind)'!BV$6:BV$37)-MIN('07 (ind)'!BV$6:BV$37))),ABS(-100+(100*(('07 (ind)'!BV35-MIN('07 (ind)'!BV$6:BV$37))/(MAX('07 (ind)'!BV$6:BV$37)-MIN('07 (ind)'!BV$6:BV$37))))))</f>
        <v>62.193004217315803</v>
      </c>
      <c r="BW36" s="75">
        <f>IF('07 (ind)'!BW$1="si",100*(('07 (ind)'!BW35-MIN('07 (ind)'!BW$6:BW$37))/(MAX('07 (ind)'!BW$6:BW$37)-MIN('07 (ind)'!BW$6:BW$37))),ABS(-100+(100*(('07 (ind)'!BW35-MIN('07 (ind)'!BW$6:BW$37))/(MAX('07 (ind)'!BW$6:BW$37)-MIN('07 (ind)'!BW$6:BW$37))))))</f>
        <v>59.377871111694461</v>
      </c>
      <c r="BX36" s="75">
        <f>IF('07 (ind)'!BX$1="si",100*(('07 (ind)'!BX35-MIN('07 (ind)'!BX$6:BX$37))/(MAX('07 (ind)'!BX$6:BX$37)-MIN('07 (ind)'!BX$6:BX$37))),ABS(-100+(100*(('07 (ind)'!BX35-MIN('07 (ind)'!BX$6:BX$37))/(MAX('07 (ind)'!BX$6:BX$37)-MIN('07 (ind)'!BX$6:BX$37))))))</f>
        <v>23.266268196503887</v>
      </c>
      <c r="BY36" s="75">
        <f>IF('07 (ind)'!BY$1="si",100*(('07 (ind)'!BY35-MIN('07 (ind)'!BY$6:BY$37))/(MAX('07 (ind)'!BY$6:BY$37)-MIN('07 (ind)'!BY$6:BY$37))),ABS(-100+(100*(('07 (ind)'!BY35-MIN('07 (ind)'!BY$6:BY$37))/(MAX('07 (ind)'!BY$6:BY$37)-MIN('07 (ind)'!BY$6:BY$37))))))</f>
        <v>20.327337686307683</v>
      </c>
      <c r="BZ36" s="75">
        <f>IF('07 (ind)'!BZ$1="si",100*(('07 (ind)'!BZ35-MIN('07 (ind)'!BZ$6:BZ$37))/(MAX('07 (ind)'!BZ$6:BZ$37)-MIN('07 (ind)'!BZ$6:BZ$37))),ABS(-100+(100*(('07 (ind)'!BZ35-MIN('07 (ind)'!BZ$6:BZ$37))/(MAX('07 (ind)'!BZ$6:BZ$37)-MIN('07 (ind)'!BZ$6:BZ$37))))))</f>
        <v>81.328152459160322</v>
      </c>
      <c r="CA36" s="75">
        <f>IF('07 (ind)'!CA$1="si",100*(('07 (ind)'!CA35-MIN('07 (ind)'!CA$6:CA$37))/(MAX('07 (ind)'!CA$6:CA$37)-MIN('07 (ind)'!CA$6:CA$37))),ABS(-100+(100*(('07 (ind)'!CA35-MIN('07 (ind)'!CA$6:CA$37))/(MAX('07 (ind)'!CA$6:CA$37)-MIN('07 (ind)'!CA$6:CA$37))))))</f>
        <v>0</v>
      </c>
      <c r="CB36" s="75">
        <f>IF('07 (ind)'!CB$1="si",100*(('07 (ind)'!CB35-MIN('07 (ind)'!CB$6:CB$37))/(MAX('07 (ind)'!CB$6:CB$37)-MIN('07 (ind)'!CB$6:CB$37))),ABS(-100+(100*(('07 (ind)'!CB35-MIN('07 (ind)'!CB$6:CB$37))/(MAX('07 (ind)'!CB$6:CB$37)-MIN('07 (ind)'!CB$6:CB$37))))))</f>
        <v>57.961783439490446</v>
      </c>
      <c r="CC36" s="75">
        <f>IF('07 (ind)'!CC$1="si",100*(('07 (ind)'!CC35-MIN('07 (ind)'!CC$6:CC$37))/(MAX('07 (ind)'!CC$6:CC$37)-MIN('07 (ind)'!CC$6:CC$37))),ABS(-100+(100*(('07 (ind)'!CC35-MIN('07 (ind)'!CC$6:CC$37))/(MAX('07 (ind)'!CC$6:CC$37)-MIN('07 (ind)'!CC$6:CC$37))))))</f>
        <v>61.136765574977979</v>
      </c>
      <c r="CD36" s="75">
        <f>IF('07 (ind)'!CD$1="si",100*(('07 (ind)'!CD35-MIN('07 (ind)'!CD$6:CD$37))/(MAX('07 (ind)'!CD$6:CD$37)-MIN('07 (ind)'!CD$6:CD$37))),ABS(-100+(100*(('07 (ind)'!CD35-MIN('07 (ind)'!CD$6:CD$37))/(MAX('07 (ind)'!CD$6:CD$37)-MIN('07 (ind)'!CD$6:CD$37))))))</f>
        <v>1.1142759103484132</v>
      </c>
      <c r="CE36" s="75">
        <f>IF('07 (ind)'!CE$1="si",100*(('07 (ind)'!CE35-MIN('07 (ind)'!CE$6:CE$37))/(MAX('07 (ind)'!CE$6:CE$37)-MIN('07 (ind)'!CE$6:CE$37))),ABS(-100+(100*(('07 (ind)'!CE35-MIN('07 (ind)'!CE$6:CE$37))/(MAX('07 (ind)'!CE$6:CE$37)-MIN('07 (ind)'!CE$6:CE$37))))))</f>
        <v>8.4859654130604163</v>
      </c>
      <c r="CF36" s="75">
        <f>IF('07 (ind)'!CF$1="si",100*(('07 (ind)'!CF35-MIN('07 (ind)'!CF$6:CF$37))/(MAX('07 (ind)'!CF$6:CF$37)-MIN('07 (ind)'!CF$6:CF$37))),ABS(-100+(100*(('07 (ind)'!CF35-MIN('07 (ind)'!CF$6:CF$37))/(MAX('07 (ind)'!CF$6:CF$37)-MIN('07 (ind)'!CF$6:CF$37))))))</f>
        <v>5.3972041310430363</v>
      </c>
      <c r="CG36" s="75">
        <f>IF('07 (ind)'!CG$1="si",100*(('07 (ind)'!CG35-MIN('07 (ind)'!CG$6:CG$37))/(MAX('07 (ind)'!CG$6:CG$37)-MIN('07 (ind)'!CG$6:CG$37))),ABS(-100+(100*(('07 (ind)'!CG35-MIN('07 (ind)'!CG$6:CG$37))/(MAX('07 (ind)'!CG$6:CG$37)-MIN('07 (ind)'!CG$6:CG$37))))))</f>
        <v>4.6073006794457045</v>
      </c>
      <c r="CH36" s="75">
        <f>IF('07 (ind)'!CH$1="si",100*(('07 (ind)'!CH35-MIN('07 (ind)'!CH$6:CH$37))/(MAX('07 (ind)'!CH$6:CH$37)-MIN('07 (ind)'!CH$6:CH$37))),ABS(-100+(100*(('07 (ind)'!CH35-MIN('07 (ind)'!CH$6:CH$37))/(MAX('07 (ind)'!CH$6:CH$37)-MIN('07 (ind)'!CH$6:CH$37))))))</f>
        <v>6.6380575791395859</v>
      </c>
      <c r="CI36" s="75">
        <f>IF('07 (ind)'!CI$1="si",100*(('07 (ind)'!CI35-MIN('07 (ind)'!CI$6:CI$37))/(MAX('07 (ind)'!CI$6:CI$37)-MIN('07 (ind)'!CI$6:CI$37))),ABS(-100+(100*(('07 (ind)'!CI35-MIN('07 (ind)'!CI$6:CI$37))/(MAX('07 (ind)'!CI$6:CI$37)-MIN('07 (ind)'!CI$6:CI$37))))))</f>
        <v>64.225391490528267</v>
      </c>
      <c r="CJ36" s="75">
        <f>IF('07 (ind)'!CJ$1="si",100*(('07 (ind)'!CJ35-MIN('07 (ind)'!CJ$6:CJ$37))/(MAX('07 (ind)'!CJ$6:CJ$37)-MIN('07 (ind)'!CJ$6:CJ$37))),ABS(-100+(100*(('07 (ind)'!CJ35-MIN('07 (ind)'!CJ$6:CJ$37))/(MAX('07 (ind)'!CJ$6:CJ$37)-MIN('07 (ind)'!CJ$6:CJ$37))))))</f>
        <v>38.515806661989089</v>
      </c>
      <c r="CK36" s="75">
        <f>IF('07 (ind)'!CK$1="si",100*(('07 (ind)'!CK35-MIN('07 (ind)'!CK$6:CK$37))/(MAX('07 (ind)'!CK$6:CK$37)-MIN('07 (ind)'!CK$6:CK$37))),ABS(-100+(100*(('07 (ind)'!CK35-MIN('07 (ind)'!CK$6:CK$37))/(MAX('07 (ind)'!CK$6:CK$37)-MIN('07 (ind)'!CK$6:CK$37))))))</f>
        <v>6.1237069244654849</v>
      </c>
      <c r="CL36" s="75">
        <f>IF('07 (ind)'!CL$1="si",100*(('07 (ind)'!CL35-MIN('07 (ind)'!CL$6:CL$37))/(MAX('07 (ind)'!CL$6:CL$37)-MIN('07 (ind)'!CL$6:CL$37))),ABS(-100+(100*(('07 (ind)'!CL35-MIN('07 (ind)'!CL$6:CL$37))/(MAX('07 (ind)'!CL$6:CL$37)-MIN('07 (ind)'!CL$6:CL$37))))))</f>
        <v>12.019149806575316</v>
      </c>
      <c r="CM36" s="75">
        <f>IF('07 (ind)'!CM$1="si",100*(('07 (ind)'!CM35-MIN('07 (ind)'!CM$6:CM$37))/(MAX('07 (ind)'!CM$6:CM$37)-MIN('07 (ind)'!CM$6:CM$37))),ABS(-100+(100*(('07 (ind)'!CM35-MIN('07 (ind)'!CM$6:CM$37))/(MAX('07 (ind)'!CM$6:CM$37)-MIN('07 (ind)'!CM$6:CM$37))))))</f>
        <v>5.2333896315149637</v>
      </c>
    </row>
    <row r="37" spans="1:91">
      <c r="A37" s="18" t="s">
        <v>438</v>
      </c>
      <c r="B37" s="87">
        <f>IF('07 (ind)'!B$1="si",100*(('07 (ind)'!B36-MIN('07 (ind)'!B$6:B$37))/(MAX('07 (ind)'!B$6:B$37)-MIN('07 (ind)'!B$6:B$37))),ABS(-100+(100*(('07 (ind)'!B36-MIN('07 (ind)'!B$6:B$37))/(MAX('07 (ind)'!B$6:B$37)-MIN('07 (ind)'!B$6:B$37))))))</f>
        <v>3.8650132224085829</v>
      </c>
      <c r="C37" s="87">
        <f>IF('07 (ind)'!C$1="si",100*(('07 (ind)'!C36-MIN('07 (ind)'!C$6:C$37))/(MAX('07 (ind)'!C$6:C$37)-MIN('07 (ind)'!C$6:C$37))),ABS(-100+(100*(('07 (ind)'!C36-MIN('07 (ind)'!C$6:C$37))/(MAX('07 (ind)'!C$6:C$37)-MIN('07 (ind)'!C$6:C$37))))))</f>
        <v>29.771313506038847</v>
      </c>
      <c r="D37" s="87">
        <f>IF('07 (ind)'!D$1="si",100*(('07 (ind)'!D36-MIN('07 (ind)'!D$6:D$37))/(MAX('07 (ind)'!D$6:D$37)-MIN('07 (ind)'!D$6:D$37))),ABS(-100+(100*(('07 (ind)'!D36-MIN('07 (ind)'!D$6:D$37))/(MAX('07 (ind)'!D$6:D$37)-MIN('07 (ind)'!D$6:D$37))))))</f>
        <v>28.249344262317138</v>
      </c>
      <c r="E37" s="87">
        <f>IF('07 (ind)'!E$1="si",100*(('07 (ind)'!E36-MIN('07 (ind)'!E$6:E$37))/(MAX('07 (ind)'!E$6:E$37)-MIN('07 (ind)'!E$6:E$37))),ABS(-100+(100*(('07 (ind)'!E36-MIN('07 (ind)'!E$6:E$37))/(MAX('07 (ind)'!E$6:E$37)-MIN('07 (ind)'!E$6:E$37))))))</f>
        <v>66.439577932528465</v>
      </c>
      <c r="F37" s="87">
        <f>IF('07 (ind)'!F$1="si",100*(('07 (ind)'!F36-MIN('07 (ind)'!F$6:F$37))/(MAX('07 (ind)'!F$6:F$37)-MIN('07 (ind)'!F$6:F$37))),ABS(-100+(100*(('07 (ind)'!F36-MIN('07 (ind)'!F$6:F$37))/(MAX('07 (ind)'!F$6:F$37)-MIN('07 (ind)'!F$6:F$37))))))</f>
        <v>72.222222222222214</v>
      </c>
      <c r="G37" s="87">
        <f>IF('07 (ind)'!G$1="si",100*(('07 (ind)'!G36-MIN('07 (ind)'!G$6:G$37))/(MAX('07 (ind)'!G$6:G$37)-MIN('07 (ind)'!G$6:G$37))),ABS(-100+(100*(('07 (ind)'!G36-MIN('07 (ind)'!G$6:G$37))/(MAX('07 (ind)'!G$6:G$37)-MIN('07 (ind)'!G$6:G$37))))))</f>
        <v>57.600000000000037</v>
      </c>
      <c r="H37" s="87">
        <f>IF('07 (ind)'!H$1="si",100*(('07 (ind)'!H36-MIN('07 (ind)'!H$6:H$37))/(MAX('07 (ind)'!H$6:H$37)-MIN('07 (ind)'!H$6:H$37))),ABS(-100+(100*(('07 (ind)'!H36-MIN('07 (ind)'!H$6:H$37))/(MAX('07 (ind)'!H$6:H$37)-MIN('07 (ind)'!H$6:H$37))))))</f>
        <v>24.257425742574252</v>
      </c>
      <c r="I37" s="87">
        <f>IF('07 (ind)'!I$1="si",100*(('07 (ind)'!I36-MIN('07 (ind)'!I$6:I$37))/(MAX('07 (ind)'!I$6:I$37)-MIN('07 (ind)'!I$6:I$37))),ABS(-100+(100*(('07 (ind)'!I36-MIN('07 (ind)'!I$6:I$37))/(MAX('07 (ind)'!I$6:I$37)-MIN('07 (ind)'!I$6:I$37))))))</f>
        <v>63.507779349363517</v>
      </c>
      <c r="J37" s="87">
        <f>IF('07 (ind)'!J$1="si",100*(('07 (ind)'!J36-MIN('07 (ind)'!J$6:J$37))/(MAX('07 (ind)'!J$6:J$37)-MIN('07 (ind)'!J$6:J$37))),ABS(-100+(100*(('07 (ind)'!J36-MIN('07 (ind)'!J$6:J$37))/(MAX('07 (ind)'!J$6:J$37)-MIN('07 (ind)'!J$6:J$37))))))</f>
        <v>98.037974683544306</v>
      </c>
      <c r="K37" s="87">
        <f>IF('07 (ind)'!K$1="si",100*(('07 (ind)'!K36-MIN('07 (ind)'!K$6:K$37))/(MAX('07 (ind)'!K$6:K$37)-MIN('07 (ind)'!K$6:K$37))),ABS(-100+(100*(('07 (ind)'!K36-MIN('07 (ind)'!K$6:K$37))/(MAX('07 (ind)'!K$6:K$37)-MIN('07 (ind)'!K$6:K$37))))))</f>
        <v>48.777388592400719</v>
      </c>
      <c r="L37" s="87">
        <f>IF('07 (ind)'!L$1="si",100*(('07 (ind)'!L36-MIN('07 (ind)'!L$6:L$37))/(MAX('07 (ind)'!L$6:L$37)-MIN('07 (ind)'!L$6:L$37))),ABS(-100+(100*(('07 (ind)'!L36-MIN('07 (ind)'!L$6:L$37))/(MAX('07 (ind)'!L$6:L$37)-MIN('07 (ind)'!L$6:L$37))))))</f>
        <v>98.520098494428339</v>
      </c>
      <c r="M37" s="87">
        <f>IF('07 (ind)'!M$1="si",100*(('07 (ind)'!M36-MIN('07 (ind)'!M$6:M$37))/(MAX('07 (ind)'!M$6:M$37)-MIN('07 (ind)'!M$6:M$37))),ABS(-100+(100*(('07 (ind)'!M36-MIN('07 (ind)'!M$6:M$37))/(MAX('07 (ind)'!M$6:M$37)-MIN('07 (ind)'!M$6:M$37))))))</f>
        <v>1.5288995770216169</v>
      </c>
      <c r="N37" s="87">
        <f>IF('07 (ind)'!N$1="si",100*(('07 (ind)'!N36-MIN('07 (ind)'!N$6:N$37))/(MAX('07 (ind)'!N$6:N$37)-MIN('07 (ind)'!N$6:N$37))),ABS(-100+(100*(('07 (ind)'!N36-MIN('07 (ind)'!N$6:N$37))/(MAX('07 (ind)'!N$6:N$37)-MIN('07 (ind)'!N$6:N$37))))))</f>
        <v>100</v>
      </c>
      <c r="O37" s="87">
        <f>IF('07 (ind)'!O$1="si",100*(('07 (ind)'!O36-MIN('07 (ind)'!O$6:O$37))/(MAX('07 (ind)'!O$6:O$37)-MIN('07 (ind)'!O$6:O$37))),ABS(-100+(100*(('07 (ind)'!O36-MIN('07 (ind)'!O$6:O$37))/(MAX('07 (ind)'!O$6:O$37)-MIN('07 (ind)'!O$6:O$37))))))</f>
        <v>92.307692307692307</v>
      </c>
      <c r="P37" s="87">
        <f>IF('07 (ind)'!P$1="si",100*(('07 (ind)'!P36-MIN('07 (ind)'!P$6:P$37))/(MAX('07 (ind)'!P$6:P$37)-MIN('07 (ind)'!P$6:P$37))),ABS(-100+(100*(('07 (ind)'!P36-MIN('07 (ind)'!P$6:P$37))/(MAX('07 (ind)'!P$6:P$37)-MIN('07 (ind)'!P$6:P$37))))))</f>
        <v>7.8194594543004605</v>
      </c>
      <c r="Q37" s="87">
        <f>IF('07 (ind)'!Q$1="si",100*(('07 (ind)'!Q36-MIN('07 (ind)'!Q$6:Q$37))/(MAX('07 (ind)'!Q$6:Q$37)-MIN('07 (ind)'!Q$6:Q$37))),ABS(-100+(100*(('07 (ind)'!Q36-MIN('07 (ind)'!Q$6:Q$37))/(MAX('07 (ind)'!Q$6:Q$37)-MIN('07 (ind)'!Q$6:Q$37))))))</f>
        <v>5.9979466126530294</v>
      </c>
      <c r="R37" s="87">
        <f>IF('07 (ind)'!R$1="si",100*(('07 (ind)'!R36-MIN('07 (ind)'!R$6:R$37))/(MAX('07 (ind)'!R$6:R$37)-MIN('07 (ind)'!R$6:R$37))),ABS(-100+(100*(('07 (ind)'!R36-MIN('07 (ind)'!R$6:R$37))/(MAX('07 (ind)'!R$6:R$37)-MIN('07 (ind)'!R$6:R$37))))))</f>
        <v>3.7848881383874738E-2</v>
      </c>
      <c r="S37" s="75">
        <f>ABS(ABS(('07 (ind)'!S36-((MAX('07 (ind)'!S$6:S$37)+MIN('07 (ind)'!S$6:S$37))/2))/(((MAX('07 (ind)'!S$6:S$37)+MIN('07 (ind)'!S$6:S$37))/2)-MAX('07 (ind)'!S$6:S$37))*100)-100)</f>
        <v>7.1941950458540731</v>
      </c>
      <c r="T37" s="75">
        <f>IF('07 (ind)'!T$1="si",100*(('07 (ind)'!T36-MIN('07 (ind)'!T$6:T$37))/(MAX('07 (ind)'!T$6:T$37)-MIN('07 (ind)'!T$6:T$37))),ABS(-100+(100*(('07 (ind)'!T36-MIN('07 (ind)'!T$6:T$37))/(MAX('07 (ind)'!T$6:T$37)-MIN('07 (ind)'!T$6:T$37))))))</f>
        <v>0.17086209229936394</v>
      </c>
      <c r="U37" s="75">
        <f>IF('07 (ind)'!U$1="si",100*(('07 (ind)'!U36-MIN('07 (ind)'!U$6:U$37))/(MAX('07 (ind)'!U$6:U$37)-MIN('07 (ind)'!U$6:U$37))),ABS(-100+(100*(('07 (ind)'!U36-MIN('07 (ind)'!U$6:U$37))/(MAX('07 (ind)'!U$6:U$37)-MIN('07 (ind)'!U$6:U$37))))))</f>
        <v>0</v>
      </c>
      <c r="V37" s="75">
        <f>IF('07 (ind)'!V$1="si",100*(('07 (ind)'!V36-MIN('07 (ind)'!V$6:V$37))/(MAX('07 (ind)'!V$6:V$37)-MIN('07 (ind)'!V$6:V$37))),ABS(-100+(100*(('07 (ind)'!V36-MIN('07 (ind)'!V$6:V$37))/(MAX('07 (ind)'!V$6:V$37)-MIN('07 (ind)'!V$6:V$37))))))</f>
        <v>98.895027624309392</v>
      </c>
      <c r="W37" s="75">
        <f>IF('07 (ind)'!W$1="si",100*(('07 (ind)'!W36-MIN('07 (ind)'!W$6:W$37))/(MAX('07 (ind)'!W$6:W$37)-MIN('07 (ind)'!W$6:W$37))),ABS(-100+(100*(('07 (ind)'!W36-MIN('07 (ind)'!W$6:W$37))/(MAX('07 (ind)'!W$6:W$37)-MIN('07 (ind)'!W$6:W$37))))))</f>
        <v>57.25108950720751</v>
      </c>
      <c r="X37" s="75">
        <f>IF('07 (ind)'!X$1="si",100*(('07 (ind)'!X36-MIN('07 (ind)'!X$6:X$37))/(MAX('07 (ind)'!X$6:X$37)-MIN('07 (ind)'!X$6:X$37))),ABS(-100+(100*(('07 (ind)'!X36-MIN('07 (ind)'!X$6:X$37))/(MAX('07 (ind)'!X$6:X$37)-MIN('07 (ind)'!X$6:X$37))))))</f>
        <v>30.57810529622456</v>
      </c>
      <c r="Y37" s="75">
        <f>IF('07 (ind)'!Y$1="si",100*(('07 (ind)'!Y36-MIN('07 (ind)'!Y$6:Y$37))/(MAX('07 (ind)'!Y$6:Y$37)-MIN('07 (ind)'!Y$6:Y$37))),ABS(-100+(100*(('07 (ind)'!Y36-MIN('07 (ind)'!Y$6:Y$37))/(MAX('07 (ind)'!Y$6:Y$37)-MIN('07 (ind)'!Y$6:Y$37))))))</f>
        <v>58.714850502319059</v>
      </c>
      <c r="Z37" s="75">
        <f>IF('07 (ind)'!Z$1="si",100*(('07 (ind)'!Z36-MIN('07 (ind)'!Z$6:Z$37))/(MAX('07 (ind)'!Z$6:Z$37)-MIN('07 (ind)'!Z$6:Z$37))),ABS(-100+(100*(('07 (ind)'!Z36-MIN('07 (ind)'!Z$6:Z$37))/(MAX('07 (ind)'!Z$6:Z$37)-MIN('07 (ind)'!Z$6:Z$37))))))</f>
        <v>16.64782684013754</v>
      </c>
      <c r="AA37" s="75">
        <f>IF('07 (ind)'!AA$1="si",100*(('07 (ind)'!AA36-MIN('07 (ind)'!AA$6:AA$37))/(MAX('07 (ind)'!AA$6:AA$37)-MIN('07 (ind)'!AA$6:AA$37))),ABS(-100+(100*(('07 (ind)'!AA36-MIN('07 (ind)'!AA$6:AA$37))/(MAX('07 (ind)'!AA$6:AA$37)-MIN('07 (ind)'!AA$6:AA$37))))))</f>
        <v>45.93017545490229</v>
      </c>
      <c r="AB37" s="75">
        <f>IF('07 (ind)'!AB$1="si",100*(('07 (ind)'!AB36-MIN('07 (ind)'!AB$6:AB$37))/(MAX('07 (ind)'!AB$6:AB$37)-MIN('07 (ind)'!AB$6:AB$37))),ABS(-100+(100*(('07 (ind)'!AB36-MIN('07 (ind)'!AB$6:AB$37))/(MAX('07 (ind)'!AB$6:AB$37)-MIN('07 (ind)'!AB$6:AB$37))))))</f>
        <v>48.881404227339722</v>
      </c>
      <c r="AC37" s="75">
        <f>IF('07 (ind)'!AC$1="si",100*(('07 (ind)'!AC36-MIN('07 (ind)'!AC$6:AC$37))/(MAX('07 (ind)'!AC$6:AC$37)-MIN('07 (ind)'!AC$6:AC$37))),ABS(-100+(100*(('07 (ind)'!AC36-MIN('07 (ind)'!AC$6:AC$37))/(MAX('07 (ind)'!AC$6:AC$37)-MIN('07 (ind)'!AC$6:AC$37))))))</f>
        <v>71.548281350868535</v>
      </c>
      <c r="AD37" s="75">
        <f>IF('07 (ind)'!AD$1="si",100*(('07 (ind)'!AD36-MIN('07 (ind)'!AD$6:AD$37))/(MAX('07 (ind)'!AD$6:AD$37)-MIN('07 (ind)'!AD$6:AD$37))),ABS(-100+(100*(('07 (ind)'!AD36-MIN('07 (ind)'!AD$6:AD$37))/(MAX('07 (ind)'!AD$6:AD$37)-MIN('07 (ind)'!AD$6:AD$37))))))</f>
        <v>87.664562141165661</v>
      </c>
      <c r="AE37" s="75">
        <f>IF('07 (ind)'!AE$1="si",100*(('07 (ind)'!AE36-MIN('07 (ind)'!AE$6:AE$37))/(MAX('07 (ind)'!AE$6:AE$37)-MIN('07 (ind)'!AE$6:AE$37))),ABS(-100+(100*(('07 (ind)'!AE36-MIN('07 (ind)'!AE$6:AE$37))/(MAX('07 (ind)'!AE$6:AE$37)-MIN('07 (ind)'!AE$6:AE$37))))))</f>
        <v>43.456141149416503</v>
      </c>
      <c r="AF37" s="75">
        <f>IF('07 (ind)'!AF$1="si",100*(('07 (ind)'!AF36-MIN('07 (ind)'!AF$6:AF$37))/(MAX('07 (ind)'!AF$6:AF$37)-MIN('07 (ind)'!AF$6:AF$37))),ABS(-100+(100*(('07 (ind)'!AF36-MIN('07 (ind)'!AF$6:AF$37))/(MAX('07 (ind)'!AF$6:AF$37)-MIN('07 (ind)'!AF$6:AF$37))))))</f>
        <v>30.894849075678351</v>
      </c>
      <c r="AG37" s="75">
        <f>IF('07 (ind)'!AG$1="si",100*(('07 (ind)'!AG36-MIN('07 (ind)'!AG$6:AG$37))/(MAX('07 (ind)'!AG$6:AG$37)-MIN('07 (ind)'!AG$6:AG$37))),ABS(-100+(100*(('07 (ind)'!AG36-MIN('07 (ind)'!AG$6:AG$37))/(MAX('07 (ind)'!AG$6:AG$37)-MIN('07 (ind)'!AG$6:AG$37))))))</f>
        <v>34.112149532710276</v>
      </c>
      <c r="AH37" s="75">
        <f>IF('07 (ind)'!AH$1="si",100*(('07 (ind)'!AH36-MIN('07 (ind)'!AH$6:AH$37))/(MAX('07 (ind)'!AH$6:AH$37)-MIN('07 (ind)'!AH$6:AH$37))),ABS(-100+(100*(('07 (ind)'!AH36-MIN('07 (ind)'!AH$6:AH$37))/(MAX('07 (ind)'!AH$6:AH$37)-MIN('07 (ind)'!AH$6:AH$37))))))</f>
        <v>15.060240963855421</v>
      </c>
      <c r="AI37" s="75">
        <f>IF('07 (ind)'!AI$1="si",100*(('07 (ind)'!AI36-MIN('07 (ind)'!AI$6:AI$37))/(MAX('07 (ind)'!AI$6:AI$37)-MIN('07 (ind)'!AI$6:AI$37))),ABS(-100+(100*(('07 (ind)'!AI36-MIN('07 (ind)'!AI$6:AI$37))/(MAX('07 (ind)'!AI$6:AI$37)-MIN('07 (ind)'!AI$6:AI$37))))))</f>
        <v>3.8077237152373176</v>
      </c>
      <c r="AJ37" s="75">
        <f>IF('07 (ind)'!AJ$1="si",100*(('07 (ind)'!AJ36-MIN('07 (ind)'!AJ$6:AJ$37))/(MAX('07 (ind)'!AJ$6:AJ$37)-MIN('07 (ind)'!AJ$6:AJ$37))),ABS(-100+(100*(('07 (ind)'!AJ36-MIN('07 (ind)'!AJ$6:AJ$37))/(MAX('07 (ind)'!AJ$6:AJ$37)-MIN('07 (ind)'!AJ$6:AJ$37))))))</f>
        <v>35.249617759867924</v>
      </c>
      <c r="AK37" s="75">
        <f>IF('07 (ind)'!AK$1="si",100*(('07 (ind)'!AK36-MIN('07 (ind)'!AK$6:AK$37))/(MAX('07 (ind)'!AK$6:AK$37)-MIN('07 (ind)'!AK$6:AK$37))),ABS(-100+(100*(('07 (ind)'!AK36-MIN('07 (ind)'!AK$6:AK$37))/(MAX('07 (ind)'!AK$6:AK$37)-MIN('07 (ind)'!AK$6:AK$37))))))</f>
        <v>2.8368213614590498</v>
      </c>
      <c r="AL37" s="75">
        <f>IF('07 (ind)'!AL$1="si",100*(('07 (ind)'!AL36-MIN('07 (ind)'!AL$6:AL$37))/(MAX('07 (ind)'!AL$6:AL$37)-MIN('07 (ind)'!AL$6:AL$37))),ABS(-100+(100*(('07 (ind)'!AL36-MIN('07 (ind)'!AL$6:AL$37))/(MAX('07 (ind)'!AL$6:AL$37)-MIN('07 (ind)'!AL$6:AL$37))))))</f>
        <v>91.433426362314961</v>
      </c>
      <c r="AM37" s="75">
        <f>IF('07 (ind)'!AM$1="si",100*(('07 (ind)'!AM36-MIN('07 (ind)'!AM$6:AM$37))/(MAX('07 (ind)'!AM$6:AM$37)-MIN('07 (ind)'!AM$6:AM$37))),ABS(-100+(100*(('07 (ind)'!AM36-MIN('07 (ind)'!AM$6:AM$37))/(MAX('07 (ind)'!AM$6:AM$37)-MIN('07 (ind)'!AM$6:AM$37))))))</f>
        <v>90.623140421004067</v>
      </c>
      <c r="AN37" s="75">
        <f>IF('07 (ind)'!AN$1="si",100*(('07 (ind)'!AN36-MIN('07 (ind)'!AN$6:AN$37))/(MAX('07 (ind)'!AN$6:AN$37)-MIN('07 (ind)'!AN$6:AN$37))),ABS(-100+(100*(('07 (ind)'!AN36-MIN('07 (ind)'!AN$6:AN$37))/(MAX('07 (ind)'!AN$6:AN$37)-MIN('07 (ind)'!AN$6:AN$37))))))</f>
        <v>60.524483780654066</v>
      </c>
      <c r="AO37" s="75">
        <f>IF('07 (ind)'!AO$1="si",100*(('07 (ind)'!AO36-MIN('07 (ind)'!AO$6:AO$37))/(MAX('07 (ind)'!AO$6:AO$37)-MIN('07 (ind)'!AO$6:AO$37))),ABS(-100+(100*(('07 (ind)'!AO36-MIN('07 (ind)'!AO$6:AO$37))/(MAX('07 (ind)'!AO$6:AO$37)-MIN('07 (ind)'!AO$6:AO$37))))))</f>
        <v>80.990595952742026</v>
      </c>
      <c r="AP37" s="75">
        <f>IF('07 (ind)'!AP$1="si",100*(('07 (ind)'!AP36-MIN('07 (ind)'!AP$6:AP$37))/(MAX('07 (ind)'!AP$6:AP$37)-MIN('07 (ind)'!AP$6:AP$37))),ABS(-100+(100*(('07 (ind)'!AP36-MIN('07 (ind)'!AP$6:AP$37))/(MAX('07 (ind)'!AP$6:AP$37)-MIN('07 (ind)'!AP$6:AP$37))))))</f>
        <v>93.377483443708613</v>
      </c>
      <c r="AQ37" s="75">
        <f>IF('07 (ind)'!AQ$1="si",100*(('07 (ind)'!AQ36-MIN('07 (ind)'!AQ$6:AQ$37))/(MAX('07 (ind)'!AQ$6:AQ$37)-MIN('07 (ind)'!AQ$6:AQ$37))),ABS(-100+(100*(('07 (ind)'!AQ36-MIN('07 (ind)'!AQ$6:AQ$37))/(MAX('07 (ind)'!AQ$6:AQ$37)-MIN('07 (ind)'!AQ$6:AQ$37))))))</f>
        <v>8.1924386415998427</v>
      </c>
      <c r="AR37" s="75">
        <f>IF('07 (ind)'!AR$1="si",100*(('07 (ind)'!AR36-MIN('07 (ind)'!AR$6:AR$37))/(MAX('07 (ind)'!AR$6:AR$37)-MIN('07 (ind)'!AR$6:AR$37))),ABS(-100+(100*(('07 (ind)'!AR36-MIN('07 (ind)'!AR$6:AR$37))/(MAX('07 (ind)'!AR$6:AR$37)-MIN('07 (ind)'!AR$6:AR$37))))))</f>
        <v>68.932266029977171</v>
      </c>
      <c r="AS37" s="75">
        <f>IF('07 (ind)'!AS$1="si",100*(('07 (ind)'!AS36-MIN('07 (ind)'!AS$6:AS$37))/(MAX('07 (ind)'!AS$6:AS$37)-MIN('07 (ind)'!AS$6:AS$37))),ABS(-100+(100*(('07 (ind)'!AS36-MIN('07 (ind)'!AS$6:AS$37))/(MAX('07 (ind)'!AS$6:AS$37)-MIN('07 (ind)'!AS$6:AS$37))))))</f>
        <v>82.413793103448285</v>
      </c>
      <c r="AT37" s="75">
        <f>IF('07 (ind)'!AT$1="si",100*(('07 (ind)'!AT36-MIN('07 (ind)'!AT$6:AT$37))/(MAX('07 (ind)'!AT$6:AT$37)-MIN('07 (ind)'!AT$6:AT$37))),ABS(-100+(100*(('07 (ind)'!AT36-MIN('07 (ind)'!AT$6:AT$37))/(MAX('07 (ind)'!AT$6:AT$37)-MIN('07 (ind)'!AT$6:AT$37))))))</f>
        <v>0</v>
      </c>
      <c r="AU37" s="75">
        <f>IF('07 (ind)'!AU$1="si",100*(('07 (ind)'!AU36-MIN('07 (ind)'!AU$6:AU$37))/(MAX('07 (ind)'!AU$6:AU$37)-MIN('07 (ind)'!AU$6:AU$37))),ABS(-100+(100*(('07 (ind)'!AU36-MIN('07 (ind)'!AU$6:AU$37))/(MAX('07 (ind)'!AU$6:AU$37)-MIN('07 (ind)'!AU$6:AU$37))))))</f>
        <v>100</v>
      </c>
      <c r="AV37" s="75">
        <f>IF('07 (ind)'!AV$1="si",100*(('07 (ind)'!AV36-MIN('07 (ind)'!AV$6:AV$37))/(MAX('07 (ind)'!AV$6:AV$37)-MIN('07 (ind)'!AV$6:AV$37))),ABS(-100+(100*(('07 (ind)'!AV36-MIN('07 (ind)'!AV$6:AV$37))/(MAX('07 (ind)'!AV$6:AV$37)-MIN('07 (ind)'!AV$6:AV$37))))))</f>
        <v>73.136915077989599</v>
      </c>
      <c r="AW37" s="75">
        <f>IF('07 (ind)'!AW$1="si",100*(('07 (ind)'!AW36-MIN('07 (ind)'!AW$6:AW$37))/(MAX('07 (ind)'!AW$6:AW$37)-MIN('07 (ind)'!AW$6:AW$37))),ABS(-100+(100*(('07 (ind)'!AW36-MIN('07 (ind)'!AW$6:AW$37))/(MAX('07 (ind)'!AW$6:AW$37)-MIN('07 (ind)'!AW$6:AW$37))))))</f>
        <v>43.368869936034123</v>
      </c>
      <c r="AX37" s="75">
        <f>IF('07 (ind)'!AX$1="si",100*(('07 (ind)'!AX36-MIN('07 (ind)'!AX$6:AX$37))/(MAX('07 (ind)'!AX$6:AX$37)-MIN('07 (ind)'!AX$6:AX$37))),ABS(-100+(100*(('07 (ind)'!AX36-MIN('07 (ind)'!AX$6:AX$37))/(MAX('07 (ind)'!AX$6:AX$37)-MIN('07 (ind)'!AX$6:AX$37))))))</f>
        <v>0</v>
      </c>
      <c r="AY37" s="75">
        <f>IF('07 (ind)'!AY$1="si",100*(('07 (ind)'!AY36-MIN('07 (ind)'!AY$6:AY$37))/(MAX('07 (ind)'!AY$6:AY$37)-MIN('07 (ind)'!AY$6:AY$37))),ABS(-100+(100*(('07 (ind)'!AY36-MIN('07 (ind)'!AY$6:AY$37))/(MAX('07 (ind)'!AY$6:AY$37)-MIN('07 (ind)'!AY$6:AY$37))))))</f>
        <v>28.306374881065675</v>
      </c>
      <c r="AZ37" s="75">
        <f>IF('07 (ind)'!AZ$1="si",100*(('07 (ind)'!AZ36-MIN('07 (ind)'!AZ$6:AZ$37))/(MAX('07 (ind)'!AZ$6:AZ$37)-MIN('07 (ind)'!AZ$6:AZ$37))),ABS(-100+(100*(('07 (ind)'!AZ36-MIN('07 (ind)'!AZ$6:AZ$37))/(MAX('07 (ind)'!AZ$6:AZ$37)-MIN('07 (ind)'!AZ$6:AZ$37))))))</f>
        <v>63.748081372161437</v>
      </c>
      <c r="BA37" s="75">
        <f>IF('07 (ind)'!BA$1="si",100*(('07 (ind)'!BA36-MIN('07 (ind)'!BA$6:BA$37))/(MAX('07 (ind)'!BA$6:BA$37)-MIN('07 (ind)'!BA$6:BA$37))),ABS(-100+(100*(('07 (ind)'!BA36-MIN('07 (ind)'!BA$6:BA$37))/(MAX('07 (ind)'!BA$6:BA$37)-MIN('07 (ind)'!BA$6:BA$37))))))</f>
        <v>25.172822703444186</v>
      </c>
      <c r="BB37" s="75">
        <f>IF('07 (ind)'!BB$1="si",100*(('07 (ind)'!BB36-MIN('07 (ind)'!BB$6:BB$37))/(MAX('07 (ind)'!BB$6:BB$37)-MIN('07 (ind)'!BB$6:BB$37))),ABS(-100+(100*(('07 (ind)'!BB36-MIN('07 (ind)'!BB$6:BB$37))/(MAX('07 (ind)'!BB$6:BB$37)-MIN('07 (ind)'!BB$6:BB$37))))))</f>
        <v>11.525460846385963</v>
      </c>
      <c r="BC37" s="75">
        <f>IF('07 (ind)'!BC$1="si",100*(('07 (ind)'!BC36-MIN('07 (ind)'!BC$6:BC$37))/(MAX('07 (ind)'!BC$6:BC$37)-MIN('07 (ind)'!BC$6:BC$37))),ABS(-100+(100*(('07 (ind)'!BC36-MIN('07 (ind)'!BC$6:BC$37))/(MAX('07 (ind)'!BC$6:BC$37)-MIN('07 (ind)'!BC$6:BC$37))))))</f>
        <v>44.803347215587245</v>
      </c>
      <c r="BD37" s="75">
        <f>IF('07 (ind)'!BD$1="si",100*(('07 (ind)'!BD36-MIN('07 (ind)'!BD$6:BD$37))/(MAX('07 (ind)'!BD$6:BD$37)-MIN('07 (ind)'!BD$6:BD$37))),ABS(-100+(100*(('07 (ind)'!BD36-MIN('07 (ind)'!BD$6:BD$37))/(MAX('07 (ind)'!BD$6:BD$37)-MIN('07 (ind)'!BD$6:BD$37))))))</f>
        <v>62.158397864536077</v>
      </c>
      <c r="BE37" s="75">
        <f>IF('07 (ind)'!BE$1="si",100*(('07 (ind)'!BE36-MIN('07 (ind)'!BE$6:BE$37))/(MAX('07 (ind)'!BE$6:BE$37)-MIN('07 (ind)'!BE$6:BE$37))),ABS(-100+(100*(('07 (ind)'!BE36-MIN('07 (ind)'!BE$6:BE$37))/(MAX('07 (ind)'!BE$6:BE$37)-MIN('07 (ind)'!BE$6:BE$37))))))</f>
        <v>37.58765778401122</v>
      </c>
      <c r="BF37" s="75">
        <f>IF('07 (ind)'!BF$1="si",100*(('07 (ind)'!BF36-MIN('07 (ind)'!BF$6:BF$37))/(MAX('07 (ind)'!BF$6:BF$37)-MIN('07 (ind)'!BF$6:BF$37))),ABS(-100+(100*(('07 (ind)'!BF36-MIN('07 (ind)'!BF$6:BF$37))/(MAX('07 (ind)'!BF$6:BF$37)-MIN('07 (ind)'!BF$6:BF$37))))))</f>
        <v>55.601670008677559</v>
      </c>
      <c r="BG37" s="75">
        <f>IF('07 (ind)'!BG$1="si",100*(('07 (ind)'!BG36-MIN('07 (ind)'!BG$6:BG$37))/(MAX('07 (ind)'!BG$6:BG$37)-MIN('07 (ind)'!BG$6:BG$37))),ABS(-100+(100*(('07 (ind)'!BG36-MIN('07 (ind)'!BG$6:BG$37))/(MAX('07 (ind)'!BG$6:BG$37)-MIN('07 (ind)'!BG$6:BG$37))))))</f>
        <v>29.799667502138664</v>
      </c>
      <c r="BH37" s="75">
        <f>IF('07 (ind)'!BH$1="si",100*(('07 (ind)'!BH36-MIN('07 (ind)'!BH$6:BH$37))/(MAX('07 (ind)'!BH$6:BH$37)-MIN('07 (ind)'!BH$6:BH$37))),ABS(-100+(100*(('07 (ind)'!BH36-MIN('07 (ind)'!BH$6:BH$37))/(MAX('07 (ind)'!BH$6:BH$37)-MIN('07 (ind)'!BH$6:BH$37))))))</f>
        <v>6.5189794729313091</v>
      </c>
      <c r="BI37" s="75">
        <f>IF('07 (ind)'!BI$1="si",100*(('07 (ind)'!BI36-MIN('07 (ind)'!BI$6:BI$37))/(MAX('07 (ind)'!BI$6:BI$37)-MIN('07 (ind)'!BI$6:BI$37))),ABS(-100+(100*(('07 (ind)'!BI36-MIN('07 (ind)'!BI$6:BI$37))/(MAX('07 (ind)'!BI$6:BI$37)-MIN('07 (ind)'!BI$6:BI$37))))))</f>
        <v>95.416145255449351</v>
      </c>
      <c r="BJ37" s="75">
        <f>IF('07 (ind)'!BJ$1="si",100*(('07 (ind)'!BJ36-MIN('07 (ind)'!BJ$6:BJ$37))/(MAX('07 (ind)'!BJ$6:BJ$37)-MIN('07 (ind)'!BJ$6:BJ$37))),ABS(-100+(100*(('07 (ind)'!BJ36-MIN('07 (ind)'!BJ$6:BJ$37))/(MAX('07 (ind)'!BJ$6:BJ$37)-MIN('07 (ind)'!BJ$6:BJ$37))))))</f>
        <v>7.3412717506395904</v>
      </c>
      <c r="BK37" s="75">
        <f>IF('07 (ind)'!BK$1="si",100*(('07 (ind)'!BK36-MIN('07 (ind)'!BK$6:BK$37))/(MAX('07 (ind)'!BK$6:BK$37)-MIN('07 (ind)'!BK$6:BK$37))),ABS(-100+(100*(('07 (ind)'!BK36-MIN('07 (ind)'!BK$6:BK$37))/(MAX('07 (ind)'!BK$6:BK$37)-MIN('07 (ind)'!BK$6:BK$37))))))</f>
        <v>12.515741242736295</v>
      </c>
      <c r="BL37" s="75">
        <f>IF('07 (ind)'!BL$1="si",100*(('07 (ind)'!BL36-MIN('07 (ind)'!BL$6:BL$37))/(MAX('07 (ind)'!BL$6:BL$37)-MIN('07 (ind)'!BL$6:BL$37))),ABS(-100+(100*(('07 (ind)'!BL36-MIN('07 (ind)'!BL$6:BL$37))/(MAX('07 (ind)'!BL$6:BL$37)-MIN('07 (ind)'!BL$6:BL$37))))))</f>
        <v>14.166666666666666</v>
      </c>
      <c r="BM37" s="75">
        <f>IF('07 (ind)'!BM$1="si",100*(('07 (ind)'!BM36-MIN('07 (ind)'!BM$6:BM$37))/(MAX('07 (ind)'!BM$6:BM$37)-MIN('07 (ind)'!BM$6:BM$37))),ABS(-100+(100*(('07 (ind)'!BM36-MIN('07 (ind)'!BM$6:BM$37))/(MAX('07 (ind)'!BM$6:BM$37)-MIN('07 (ind)'!BM$6:BM$37))))))</f>
        <v>6.4386604110956469</v>
      </c>
      <c r="BN37" s="75">
        <f>IF('07 (ind)'!BN$1="si",100*(('07 (ind)'!BN36-MIN('07 (ind)'!BN$6:BN$37))/(MAX('07 (ind)'!BN$6:BN$37)-MIN('07 (ind)'!BN$6:BN$37))),ABS(-100+(100*(('07 (ind)'!BN36-MIN('07 (ind)'!BN$6:BN$37))/(MAX('07 (ind)'!BN$6:BN$37)-MIN('07 (ind)'!BN$6:BN$37))))))</f>
        <v>13.792221015935674</v>
      </c>
      <c r="BO37" s="75">
        <f>IF('07 (ind)'!BO$1="si",100*(('07 (ind)'!BO36-MIN('07 (ind)'!BO$6:BO$37))/(MAX('07 (ind)'!BO$6:BO$37)-MIN('07 (ind)'!BO$6:BO$37))),ABS(-100+(100*(('07 (ind)'!BO36-MIN('07 (ind)'!BO$6:BO$37))/(MAX('07 (ind)'!BO$6:BO$37)-MIN('07 (ind)'!BO$6:BO$37))))))</f>
        <v>27.545370955810178</v>
      </c>
      <c r="BP37" s="75">
        <f>IF('07 (ind)'!BP$1="si",100*(('07 (ind)'!BP36-MIN('07 (ind)'!BP$6:BP$37))/(MAX('07 (ind)'!BP$6:BP$37)-MIN('07 (ind)'!BP$6:BP$37))),ABS(-100+(100*(('07 (ind)'!BP36-MIN('07 (ind)'!BP$6:BP$37))/(MAX('07 (ind)'!BP$6:BP$37)-MIN('07 (ind)'!BP$6:BP$37))))))</f>
        <v>18.116965540664943</v>
      </c>
      <c r="BQ37" s="75">
        <f>IF('07 (ind)'!BQ$1="si",100*(('07 (ind)'!BQ36-MIN('07 (ind)'!BQ$6:BQ$37))/(MAX('07 (ind)'!BQ$6:BQ$37)-MIN('07 (ind)'!BQ$6:BQ$37))),ABS(-100+(100*(('07 (ind)'!BQ36-MIN('07 (ind)'!BQ$6:BQ$37))/(MAX('07 (ind)'!BQ$6:BQ$37)-MIN('07 (ind)'!BQ$6:BQ$37))))))</f>
        <v>45.448897789535295</v>
      </c>
      <c r="BR37" s="75">
        <f>IF('07 (ind)'!BR$1="si",100*(('07 (ind)'!BR36-MIN('07 (ind)'!BR$6:BR$37))/(MAX('07 (ind)'!BR$6:BR$37)-MIN('07 (ind)'!BR$6:BR$37))),ABS(-100+(100*(('07 (ind)'!BR36-MIN('07 (ind)'!BR$6:BR$37))/(MAX('07 (ind)'!BP$6:BP$37)-MIN('07 (ind)'!BR$6:BR$37))))))</f>
        <v>14.184164755110784</v>
      </c>
      <c r="BS37" s="75">
        <f>IF('07 (ind)'!BS$1="si",100*(('07 (ind)'!BS36-MIN('07 (ind)'!BS$6:BS$37))/(MAX('07 (ind)'!BS$6:BS$37)-MIN('07 (ind)'!BS$6:BS$37))),ABS(-100+(100*(('07 (ind)'!BS36-MIN('07 (ind)'!BS$6:BS$37))/(MAX('07 (ind)'!BQ$6:BQ$37)-MIN('07 (ind)'!BS$6:BS$37))))))</f>
        <v>64.058949803438054</v>
      </c>
      <c r="BT37" s="75">
        <f>IF('07 (ind)'!BT$1="si",100*(('07 (ind)'!BT36-MIN('07 (ind)'!BT$6:BT$37))/(MAX('07 (ind)'!BT$6:BT$37)-MIN('07 (ind)'!BT$6:BT$37))),ABS(-100+(100*(('07 (ind)'!BT36-MIN('07 (ind)'!BT$6:BT$37))/(MAX('07 (ind)'!BR$6:BR$37)-MIN('07 (ind)'!BT$6:BT$37))))))</f>
        <v>92.904134509782253</v>
      </c>
      <c r="BU37" s="75">
        <f>IF('07 (ind)'!BU$1="si",100*(('07 (ind)'!BU36-MIN('07 (ind)'!BU$6:BU$37))/(MAX('07 (ind)'!BU$6:BU$37)-MIN('07 (ind)'!BU$6:BU$37))),ABS(-100+(100*(('07 (ind)'!BU36-MIN('07 (ind)'!BU$6:BU$37))/(MAX('07 (ind)'!BU$6:BU$37)-MIN('07 (ind)'!BU$6:BU$37))))))</f>
        <v>43.21015138023153</v>
      </c>
      <c r="BV37" s="75">
        <f>IF('07 (ind)'!BV$1="si",100*(('07 (ind)'!BV36-MIN('07 (ind)'!BV$6:BV$37))/(MAX('07 (ind)'!BV$6:BV$37)-MIN('07 (ind)'!BV$6:BV$37))),ABS(-100+(100*(('07 (ind)'!BV36-MIN('07 (ind)'!BV$6:BV$37))/(MAX('07 (ind)'!BV$6:BV$37)-MIN('07 (ind)'!BV$6:BV$37))))))</f>
        <v>83.89977673033988</v>
      </c>
      <c r="BW37" s="75">
        <f>IF('07 (ind)'!BW$1="si",100*(('07 (ind)'!BW36-MIN('07 (ind)'!BW$6:BW$37))/(MAX('07 (ind)'!BW$6:BW$37)-MIN('07 (ind)'!BW$6:BW$37))),ABS(-100+(100*(('07 (ind)'!BW36-MIN('07 (ind)'!BW$6:BW$37))/(MAX('07 (ind)'!BW$6:BW$37)-MIN('07 (ind)'!BW$6:BW$37))))))</f>
        <v>71.872949205932528</v>
      </c>
      <c r="BX37" s="75">
        <f>IF('07 (ind)'!BX$1="si",100*(('07 (ind)'!BX36-MIN('07 (ind)'!BX$6:BX$37))/(MAX('07 (ind)'!BX$6:BX$37)-MIN('07 (ind)'!BX$6:BX$37))),ABS(-100+(100*(('07 (ind)'!BX36-MIN('07 (ind)'!BX$6:BX$37))/(MAX('07 (ind)'!BX$6:BX$37)-MIN('07 (ind)'!BX$6:BX$37))))))</f>
        <v>1.2282640083839169</v>
      </c>
      <c r="BY37" s="75">
        <f>IF('07 (ind)'!BY$1="si",100*(('07 (ind)'!BY36-MIN('07 (ind)'!BY$6:BY$37))/(MAX('07 (ind)'!BY$6:BY$37)-MIN('07 (ind)'!BY$6:BY$37))),ABS(-100+(100*(('07 (ind)'!BY36-MIN('07 (ind)'!BY$6:BY$37))/(MAX('07 (ind)'!BY$6:BY$37)-MIN('07 (ind)'!BY$6:BY$37))))))</f>
        <v>38.973196618127858</v>
      </c>
      <c r="BZ37" s="75">
        <f>IF('07 (ind)'!BZ$1="si",100*(('07 (ind)'!BZ36-MIN('07 (ind)'!BZ$6:BZ$37))/(MAX('07 (ind)'!BZ$6:BZ$37)-MIN('07 (ind)'!BZ$6:BZ$37))),ABS(-100+(100*(('07 (ind)'!BZ36-MIN('07 (ind)'!BZ$6:BZ$37))/(MAX('07 (ind)'!BZ$6:BZ$37)-MIN('07 (ind)'!BZ$6:BZ$37))))))</f>
        <v>92.46337024696966</v>
      </c>
      <c r="CA37" s="75">
        <f>IF('07 (ind)'!CA$1="si",100*(('07 (ind)'!CA36-MIN('07 (ind)'!CA$6:CA$37))/(MAX('07 (ind)'!CA$6:CA$37)-MIN('07 (ind)'!CA$6:CA$37))),ABS(-100+(100*(('07 (ind)'!CA36-MIN('07 (ind)'!CA$6:CA$37))/(MAX('07 (ind)'!CA$6:CA$37)-MIN('07 (ind)'!CA$6:CA$37))))))</f>
        <v>0</v>
      </c>
      <c r="CB37" s="75">
        <f>IF('07 (ind)'!CB$1="si",100*(('07 (ind)'!CB36-MIN('07 (ind)'!CB$6:CB$37))/(MAX('07 (ind)'!CB$6:CB$37)-MIN('07 (ind)'!CB$6:CB$37))),ABS(-100+(100*(('07 (ind)'!CB36-MIN('07 (ind)'!CB$6:CB$37))/(MAX('07 (ind)'!CB$6:CB$37)-MIN('07 (ind)'!CB$6:CB$37))))))</f>
        <v>63.057324840764331</v>
      </c>
      <c r="CC37" s="75">
        <f>IF('07 (ind)'!CC$1="si",100*(('07 (ind)'!CC36-MIN('07 (ind)'!CC$6:CC$37))/(MAX('07 (ind)'!CC$6:CC$37)-MIN('07 (ind)'!CC$6:CC$37))),ABS(-100+(100*(('07 (ind)'!CC36-MIN('07 (ind)'!CC$6:CC$37))/(MAX('07 (ind)'!CC$6:CC$37)-MIN('07 (ind)'!CC$6:CC$37))))))</f>
        <v>21.160093160534615</v>
      </c>
      <c r="CD37" s="75">
        <f>IF('07 (ind)'!CD$1="si",100*(('07 (ind)'!CD36-MIN('07 (ind)'!CD$6:CD$37))/(MAX('07 (ind)'!CD$6:CD$37)-MIN('07 (ind)'!CD$6:CD$37))),ABS(-100+(100*(('07 (ind)'!CD36-MIN('07 (ind)'!CD$6:CD$37))/(MAX('07 (ind)'!CD$6:CD$37)-MIN('07 (ind)'!CD$6:CD$37))))))</f>
        <v>3.9373844506223845</v>
      </c>
      <c r="CE37" s="75">
        <f>IF('07 (ind)'!CE$1="si",100*(('07 (ind)'!CE36-MIN('07 (ind)'!CE$6:CE$37))/(MAX('07 (ind)'!CE$6:CE$37)-MIN('07 (ind)'!CE$6:CE$37))),ABS(-100+(100*(('07 (ind)'!CE36-MIN('07 (ind)'!CE$6:CE$37))/(MAX('07 (ind)'!CE$6:CE$37)-MIN('07 (ind)'!CE$6:CE$37))))))</f>
        <v>12.896803348895139</v>
      </c>
      <c r="CF37" s="75">
        <f>IF('07 (ind)'!CF$1="si",100*(('07 (ind)'!CF36-MIN('07 (ind)'!CF$6:CF$37))/(MAX('07 (ind)'!CF$6:CF$37)-MIN('07 (ind)'!CF$6:CF$37))),ABS(-100+(100*(('07 (ind)'!CF36-MIN('07 (ind)'!CF$6:CF$37))/(MAX('07 (ind)'!CF$6:CF$37)-MIN('07 (ind)'!CF$6:CF$37))))))</f>
        <v>7.7713832345543272</v>
      </c>
      <c r="CG37" s="75">
        <f>IF('07 (ind)'!CG$1="si",100*(('07 (ind)'!CG36-MIN('07 (ind)'!CG$6:CG$37))/(MAX('07 (ind)'!CG$6:CG$37)-MIN('07 (ind)'!CG$6:CG$37))),ABS(-100+(100*(('07 (ind)'!CG36-MIN('07 (ind)'!CG$6:CG$37))/(MAX('07 (ind)'!CG$6:CG$37)-MIN('07 (ind)'!CG$6:CG$37))))))</f>
        <v>6.8252849495140069</v>
      </c>
      <c r="CH37" s="75">
        <f>IF('07 (ind)'!CH$1="si",100*(('07 (ind)'!CH36-MIN('07 (ind)'!CH$6:CH$37))/(MAX('07 (ind)'!CH$6:CH$37)-MIN('07 (ind)'!CH$6:CH$37))),ABS(-100+(100*(('07 (ind)'!CH36-MIN('07 (ind)'!CH$6:CH$37))/(MAX('07 (ind)'!CH$6:CH$37)-MIN('07 (ind)'!CH$6:CH$37))))))</f>
        <v>13.623231915279499</v>
      </c>
      <c r="CI37" s="75">
        <f>IF('07 (ind)'!CI$1="si",100*(('07 (ind)'!CI36-MIN('07 (ind)'!CI$6:CI$37))/(MAX('07 (ind)'!CI$6:CI$37)-MIN('07 (ind)'!CI$6:CI$37))),ABS(-100+(100*(('07 (ind)'!CI36-MIN('07 (ind)'!CI$6:CI$37))/(MAX('07 (ind)'!CI$6:CI$37)-MIN('07 (ind)'!CI$6:CI$37))))))</f>
        <v>70.351974886329188</v>
      </c>
      <c r="CJ37" s="75">
        <f>IF('07 (ind)'!CJ$1="si",100*(('07 (ind)'!CJ36-MIN('07 (ind)'!CJ$6:CJ$37))/(MAX('07 (ind)'!CJ$6:CJ$37)-MIN('07 (ind)'!CJ$6:CJ$37))),ABS(-100+(100*(('07 (ind)'!CJ36-MIN('07 (ind)'!CJ$6:CJ$37))/(MAX('07 (ind)'!CJ$6:CJ$37)-MIN('07 (ind)'!CJ$6:CJ$37))))))</f>
        <v>55.584640430290186</v>
      </c>
      <c r="CK37" s="75">
        <f>IF('07 (ind)'!CK$1="si",100*(('07 (ind)'!CK36-MIN('07 (ind)'!CK$6:CK$37))/(MAX('07 (ind)'!CK$6:CK$37)-MIN('07 (ind)'!CK$6:CK$37))),ABS(-100+(100*(('07 (ind)'!CK36-MIN('07 (ind)'!CK$6:CK$37))/(MAX('07 (ind)'!CK$6:CK$37)-MIN('07 (ind)'!CK$6:CK$37))))))</f>
        <v>15.057823592025546</v>
      </c>
      <c r="CL37" s="75">
        <f>IF('07 (ind)'!CL$1="si",100*(('07 (ind)'!CL36-MIN('07 (ind)'!CL$6:CL$37))/(MAX('07 (ind)'!CL$6:CL$37)-MIN('07 (ind)'!CL$6:CL$37))),ABS(-100+(100*(('07 (ind)'!CL36-MIN('07 (ind)'!CL$6:CL$37))/(MAX('07 (ind)'!CL$6:CL$37)-MIN('07 (ind)'!CL$6:CL$37))))))</f>
        <v>5.4045248099604803</v>
      </c>
      <c r="CM37" s="75">
        <f>IF('07 (ind)'!CM$1="si",100*(('07 (ind)'!CM36-MIN('07 (ind)'!CM$6:CM$37))/(MAX('07 (ind)'!CM$6:CM$37)-MIN('07 (ind)'!CM$6:CM$37))),ABS(-100+(100*(('07 (ind)'!CM36-MIN('07 (ind)'!CM$6:CM$37))/(MAX('07 (ind)'!CM$6:CM$37)-MIN('07 (ind)'!CM$6:CM$37))))))</f>
        <v>20.650665182137633</v>
      </c>
    </row>
    <row r="38" spans="1:91">
      <c r="A38" s="18" t="s">
        <v>439</v>
      </c>
      <c r="B38" s="87">
        <f>IF('07 (ind)'!B$1="si",100*(('07 (ind)'!B37-MIN('07 (ind)'!B$6:B$37))/(MAX('07 (ind)'!B$6:B$37)-MIN('07 (ind)'!B$6:B$37))),ABS(-100+(100*(('07 (ind)'!B37-MIN('07 (ind)'!B$6:B$37))/(MAX('07 (ind)'!B$6:B$37)-MIN('07 (ind)'!B$6:B$37))))))</f>
        <v>1.3129152699768085</v>
      </c>
      <c r="C38" s="87">
        <f>IF('07 (ind)'!C$1="si",100*(('07 (ind)'!C37-MIN('07 (ind)'!C$6:C$37))/(MAX('07 (ind)'!C$6:C$37)-MIN('07 (ind)'!C$6:C$37))),ABS(-100+(100*(('07 (ind)'!C37-MIN('07 (ind)'!C$6:C$37))/(MAX('07 (ind)'!C$6:C$37)-MIN('07 (ind)'!C$6:C$37))))))</f>
        <v>33.295023959025258</v>
      </c>
      <c r="D38" s="87">
        <f>IF('07 (ind)'!D$1="si",100*(('07 (ind)'!D37-MIN('07 (ind)'!D$6:D$37))/(MAX('07 (ind)'!D$6:D$37)-MIN('07 (ind)'!D$6:D$37))),ABS(-100+(100*(('07 (ind)'!D37-MIN('07 (ind)'!D$6:D$37))/(MAX('07 (ind)'!D$6:D$37)-MIN('07 (ind)'!D$6:D$37))))))</f>
        <v>81.367463060765829</v>
      </c>
      <c r="E38" s="87">
        <f>IF('07 (ind)'!E$1="si",100*(('07 (ind)'!E37-MIN('07 (ind)'!E$6:E$37))/(MAX('07 (ind)'!E$6:E$37)-MIN('07 (ind)'!E$6:E$37))),ABS(-100+(100*(('07 (ind)'!E37-MIN('07 (ind)'!E$6:E$37))/(MAX('07 (ind)'!E$6:E$37)-MIN('07 (ind)'!E$6:E$37))))))</f>
        <v>44.34059023820538</v>
      </c>
      <c r="F38" s="87">
        <f>IF('07 (ind)'!F$1="si",100*(('07 (ind)'!F37-MIN('07 (ind)'!F$6:F$37))/(MAX('07 (ind)'!F$6:F$37)-MIN('07 (ind)'!F$6:F$37))),ABS(-100+(100*(('07 (ind)'!F37-MIN('07 (ind)'!F$6:F$37))/(MAX('07 (ind)'!F$6:F$37)-MIN('07 (ind)'!F$6:F$37))))))</f>
        <v>85.069444444444429</v>
      </c>
      <c r="G38" s="87">
        <f>IF('07 (ind)'!G$1="si",100*(('07 (ind)'!G37-MIN('07 (ind)'!G$6:G$37))/(MAX('07 (ind)'!G$6:G$37)-MIN('07 (ind)'!G$6:G$37))),ABS(-100+(100*(('07 (ind)'!G37-MIN('07 (ind)'!G$6:G$37))/(MAX('07 (ind)'!G$6:G$37)-MIN('07 (ind)'!G$6:G$37))))))</f>
        <v>43.200000000000017</v>
      </c>
      <c r="H38" s="87">
        <f>IF('07 (ind)'!H$1="si",100*(('07 (ind)'!H37-MIN('07 (ind)'!H$6:H$37))/(MAX('07 (ind)'!H$6:H$37)-MIN('07 (ind)'!H$6:H$37))),ABS(-100+(100*(('07 (ind)'!H37-MIN('07 (ind)'!H$6:H$37))/(MAX('07 (ind)'!H$6:H$37)-MIN('07 (ind)'!H$6:H$37))))))</f>
        <v>56.930693069306912</v>
      </c>
      <c r="I38" s="87">
        <f>IF('07 (ind)'!I$1="si",100*(('07 (ind)'!I37-MIN('07 (ind)'!I$6:I$37))/(MAX('07 (ind)'!I$6:I$37)-MIN('07 (ind)'!I$6:I$37))),ABS(-100+(100*(('07 (ind)'!I37-MIN('07 (ind)'!I$6:I$37))/(MAX('07 (ind)'!I$6:I$37)-MIN('07 (ind)'!I$6:I$37))))))</f>
        <v>53.606789250353614</v>
      </c>
      <c r="J38" s="87">
        <f>IF('07 (ind)'!J$1="si",100*(('07 (ind)'!J37-MIN('07 (ind)'!J$6:J$37))/(MAX('07 (ind)'!J$6:J$37)-MIN('07 (ind)'!J$6:J$37))),ABS(-100+(100*(('07 (ind)'!J37-MIN('07 (ind)'!J$6:J$37))/(MAX('07 (ind)'!J$6:J$37)-MIN('07 (ind)'!J$6:J$37))))))</f>
        <v>93.924050632911388</v>
      </c>
      <c r="K38" s="87">
        <f>IF('07 (ind)'!K$1="si",100*(('07 (ind)'!K37-MIN('07 (ind)'!K$6:K$37))/(MAX('07 (ind)'!K$6:K$37)-MIN('07 (ind)'!K$6:K$37))),ABS(-100+(100*(('07 (ind)'!K37-MIN('07 (ind)'!K$6:K$37))/(MAX('07 (ind)'!K$6:K$37)-MIN('07 (ind)'!K$6:K$37))))))</f>
        <v>22.699312215763442</v>
      </c>
      <c r="L38" s="87">
        <f>IF('07 (ind)'!L$1="si",100*(('07 (ind)'!L37-MIN('07 (ind)'!L$6:L$37))/(MAX('07 (ind)'!L$6:L$37)-MIN('07 (ind)'!L$6:L$37))),ABS(-100+(100*(('07 (ind)'!L37-MIN('07 (ind)'!L$6:L$37))/(MAX('07 (ind)'!L$6:L$37)-MIN('07 (ind)'!L$6:L$37))))))</f>
        <v>86.385628246896133</v>
      </c>
      <c r="M38" s="87">
        <f>IF('07 (ind)'!M$1="si",100*(('07 (ind)'!M37-MIN('07 (ind)'!M$6:M$37))/(MAX('07 (ind)'!M$6:M$37)-MIN('07 (ind)'!M$6:M$37))),ABS(-100+(100*(('07 (ind)'!M37-MIN('07 (ind)'!M$6:M$37))/(MAX('07 (ind)'!M$6:M$37)-MIN('07 (ind)'!M$6:M$37))))))</f>
        <v>4.5220310650690498</v>
      </c>
      <c r="N38" s="87">
        <f>IF('07 (ind)'!N$1="si",100*(('07 (ind)'!N37-MIN('07 (ind)'!N$6:N$37))/(MAX('07 (ind)'!N$6:N$37)-MIN('07 (ind)'!N$6:N$37))),ABS(-100+(100*(('07 (ind)'!N37-MIN('07 (ind)'!N$6:N$37))/(MAX('07 (ind)'!N$6:N$37)-MIN('07 (ind)'!N$6:N$37))))))</f>
        <v>61.763716724126027</v>
      </c>
      <c r="O38" s="87">
        <f>IF('07 (ind)'!O$1="si",100*(('07 (ind)'!O37-MIN('07 (ind)'!O$6:O$37))/(MAX('07 (ind)'!O$6:O$37)-MIN('07 (ind)'!O$6:O$37))),ABS(-100+(100*(('07 (ind)'!O37-MIN('07 (ind)'!O$6:O$37))/(MAX('07 (ind)'!O$6:O$37)-MIN('07 (ind)'!O$6:O$37))))))</f>
        <v>84.615384615384613</v>
      </c>
      <c r="P38" s="87">
        <f>IF('07 (ind)'!P$1="si",100*(('07 (ind)'!P37-MIN('07 (ind)'!P$6:P$37))/(MAX('07 (ind)'!P$6:P$37)-MIN('07 (ind)'!P$6:P$37))),ABS(-100+(100*(('07 (ind)'!P37-MIN('07 (ind)'!P$6:P$37))/(MAX('07 (ind)'!P$6:P$37)-MIN('07 (ind)'!P$6:P$37))))))</f>
        <v>0</v>
      </c>
      <c r="Q38" s="87">
        <f>IF('07 (ind)'!Q$1="si",100*(('07 (ind)'!Q37-MIN('07 (ind)'!Q$6:Q$37))/(MAX('07 (ind)'!Q$6:Q$37)-MIN('07 (ind)'!Q$6:Q$37))),ABS(-100+(100*(('07 (ind)'!Q37-MIN('07 (ind)'!Q$6:Q$37))/(MAX('07 (ind)'!Q$6:Q$37)-MIN('07 (ind)'!Q$6:Q$37))))))</f>
        <v>8.2406202152910168</v>
      </c>
      <c r="R38" s="87">
        <f>IF('07 (ind)'!R$1="si",100*(('07 (ind)'!R37-MIN('07 (ind)'!R$6:R$37))/(MAX('07 (ind)'!R$6:R$37)-MIN('07 (ind)'!R$6:R$37))),ABS(-100+(100*(('07 (ind)'!R37-MIN('07 (ind)'!R$6:R$37))/(MAX('07 (ind)'!R$6:R$37)-MIN('07 (ind)'!R$6:R$37))))))</f>
        <v>0.27392514989690137</v>
      </c>
      <c r="S38" s="75">
        <f>ABS(ABS(('07 (ind)'!S37-((MAX('07 (ind)'!S$6:S$37)+MIN('07 (ind)'!S$6:S$37))/2))/(((MAX('07 (ind)'!S$6:S$37)+MIN('07 (ind)'!S$6:S$37))/2)-MAX('07 (ind)'!S$6:S$37))*100)-100)</f>
        <v>99.159443814818019</v>
      </c>
      <c r="T38" s="75">
        <f>IF('07 (ind)'!T$1="si",100*(('07 (ind)'!T37-MIN('07 (ind)'!T$6:T$37))/(MAX('07 (ind)'!T$6:T$37)-MIN('07 (ind)'!T$6:T$37))),ABS(-100+(100*(('07 (ind)'!T37-MIN('07 (ind)'!T$6:T$37))/(MAX('07 (ind)'!T$6:T$37)-MIN('07 (ind)'!T$6:T$37))))))</f>
        <v>3.1330355934497218</v>
      </c>
      <c r="U38" s="75">
        <f>IF('07 (ind)'!U$1="si",100*(('07 (ind)'!U37-MIN('07 (ind)'!U$6:U$37))/(MAX('07 (ind)'!U$6:U$37)-MIN('07 (ind)'!U$6:U$37))),ABS(-100+(100*(('07 (ind)'!U37-MIN('07 (ind)'!U$6:U$37))/(MAX('07 (ind)'!U$6:U$37)-MIN('07 (ind)'!U$6:U$37))))))</f>
        <v>50</v>
      </c>
      <c r="V38" s="75">
        <f>IF('07 (ind)'!V$1="si",100*(('07 (ind)'!V37-MIN('07 (ind)'!V$6:V$37))/(MAX('07 (ind)'!V$6:V$37)-MIN('07 (ind)'!V$6:V$37))),ABS(-100+(100*(('07 (ind)'!V37-MIN('07 (ind)'!V$6:V$37))/(MAX('07 (ind)'!V$6:V$37)-MIN('07 (ind)'!V$6:V$37))))))</f>
        <v>97.237569060773481</v>
      </c>
      <c r="W38" s="75">
        <f>IF('07 (ind)'!W$1="si",100*(('07 (ind)'!W37-MIN('07 (ind)'!W$6:W$37))/(MAX('07 (ind)'!W$6:W$37)-MIN('07 (ind)'!W$6:W$37))),ABS(-100+(100*(('07 (ind)'!W37-MIN('07 (ind)'!W$6:W$37))/(MAX('07 (ind)'!W$6:W$37)-MIN('07 (ind)'!W$6:W$37))))))</f>
        <v>48.24583503362134</v>
      </c>
      <c r="X38" s="75">
        <f>IF('07 (ind)'!X$1="si",100*(('07 (ind)'!X37-MIN('07 (ind)'!X$6:X$37))/(MAX('07 (ind)'!X$6:X$37)-MIN('07 (ind)'!X$6:X$37))),ABS(-100+(100*(('07 (ind)'!X37-MIN('07 (ind)'!X$6:X$37))/(MAX('07 (ind)'!X$6:X$37)-MIN('07 (ind)'!X$6:X$37))))))</f>
        <v>63.111832062791471</v>
      </c>
      <c r="Y38" s="75">
        <f>IF('07 (ind)'!Y$1="si",100*(('07 (ind)'!Y37-MIN('07 (ind)'!Y$6:Y$37))/(MAX('07 (ind)'!Y$6:Y$37)-MIN('07 (ind)'!Y$6:Y$37))),ABS(-100+(100*(('07 (ind)'!Y37-MIN('07 (ind)'!Y$6:Y$37))/(MAX('07 (ind)'!Y$6:Y$37)-MIN('07 (ind)'!Y$6:Y$37))))))</f>
        <v>43.011175957144566</v>
      </c>
      <c r="Z38" s="75">
        <f>IF('07 (ind)'!Z$1="si",100*(('07 (ind)'!Z37-MIN('07 (ind)'!Z$6:Z$37))/(MAX('07 (ind)'!Z$6:Z$37)-MIN('07 (ind)'!Z$6:Z$37))),ABS(-100+(100*(('07 (ind)'!Z37-MIN('07 (ind)'!Z$6:Z$37))/(MAX('07 (ind)'!Z$6:Z$37)-MIN('07 (ind)'!Z$6:Z$37))))))</f>
        <v>48.112478328274996</v>
      </c>
      <c r="AA38" s="75">
        <f>IF('07 (ind)'!AA$1="si",100*(('07 (ind)'!AA37-MIN('07 (ind)'!AA$6:AA$37))/(MAX('07 (ind)'!AA$6:AA$37)-MIN('07 (ind)'!AA$6:AA$37))),ABS(-100+(100*(('07 (ind)'!AA37-MIN('07 (ind)'!AA$6:AA$37))/(MAX('07 (ind)'!AA$6:AA$37)-MIN('07 (ind)'!AA$6:AA$37))))))</f>
        <v>58.962467620597572</v>
      </c>
      <c r="AB38" s="75">
        <f>IF('07 (ind)'!AB$1="si",100*(('07 (ind)'!AB37-MIN('07 (ind)'!AB$6:AB$37))/(MAX('07 (ind)'!AB$6:AB$37)-MIN('07 (ind)'!AB$6:AB$37))),ABS(-100+(100*(('07 (ind)'!AB37-MIN('07 (ind)'!AB$6:AB$37))/(MAX('07 (ind)'!AB$6:AB$37)-MIN('07 (ind)'!AB$6:AB$37))))))</f>
        <v>51.77371325014883</v>
      </c>
      <c r="AC38" s="75">
        <f>IF('07 (ind)'!AC$1="si",100*(('07 (ind)'!AC37-MIN('07 (ind)'!AC$6:AC$37))/(MAX('07 (ind)'!AC$6:AC$37)-MIN('07 (ind)'!AC$6:AC$37))),ABS(-100+(100*(('07 (ind)'!AC37-MIN('07 (ind)'!AC$6:AC$37))/(MAX('07 (ind)'!AC$6:AC$37)-MIN('07 (ind)'!AC$6:AC$37))))))</f>
        <v>59.426624868671929</v>
      </c>
      <c r="AD38" s="75">
        <f>IF('07 (ind)'!AD$1="si",100*(('07 (ind)'!AD37-MIN('07 (ind)'!AD$6:AD$37))/(MAX('07 (ind)'!AD$6:AD$37)-MIN('07 (ind)'!AD$6:AD$37))),ABS(-100+(100*(('07 (ind)'!AD37-MIN('07 (ind)'!AD$6:AD$37))/(MAX('07 (ind)'!AD$6:AD$37)-MIN('07 (ind)'!AD$6:AD$37))))))</f>
        <v>58.632323776997417</v>
      </c>
      <c r="AE38" s="75">
        <f>IF('07 (ind)'!AE$1="si",100*(('07 (ind)'!AE37-MIN('07 (ind)'!AE$6:AE$37))/(MAX('07 (ind)'!AE$6:AE$37)-MIN('07 (ind)'!AE$6:AE$37))),ABS(-100+(100*(('07 (ind)'!AE37-MIN('07 (ind)'!AE$6:AE$37))/(MAX('07 (ind)'!AE$6:AE$37)-MIN('07 (ind)'!AE$6:AE$37))))))</f>
        <v>38.328083883653505</v>
      </c>
      <c r="AF38" s="75">
        <f>IF('07 (ind)'!AF$1="si",100*(('07 (ind)'!AF37-MIN('07 (ind)'!AF$6:AF$37))/(MAX('07 (ind)'!AF$6:AF$37)-MIN('07 (ind)'!AF$6:AF$37))),ABS(-100+(100*(('07 (ind)'!AF37-MIN('07 (ind)'!AF$6:AF$37))/(MAX('07 (ind)'!AF$6:AF$37)-MIN('07 (ind)'!AF$6:AF$37))))))</f>
        <v>80.149772735698122</v>
      </c>
      <c r="AG38" s="75">
        <f>IF('07 (ind)'!AG$1="si",100*(('07 (ind)'!AG37-MIN('07 (ind)'!AG$6:AG$37))/(MAX('07 (ind)'!AG$6:AG$37)-MIN('07 (ind)'!AG$6:AG$37))),ABS(-100+(100*(('07 (ind)'!AG37-MIN('07 (ind)'!AG$6:AG$37))/(MAX('07 (ind)'!AG$6:AG$37)-MIN('07 (ind)'!AG$6:AG$37))))))</f>
        <v>19.158878504672877</v>
      </c>
      <c r="AH38" s="75">
        <f>IF('07 (ind)'!AH$1="si",100*(('07 (ind)'!AH37-MIN('07 (ind)'!AH$6:AH$37))/(MAX('07 (ind)'!AH$6:AH$37)-MIN('07 (ind)'!AH$6:AH$37))),ABS(-100+(100*(('07 (ind)'!AH37-MIN('07 (ind)'!AH$6:AH$37))/(MAX('07 (ind)'!AH$6:AH$37)-MIN('07 (ind)'!AH$6:AH$37))))))</f>
        <v>57.228915662650593</v>
      </c>
      <c r="AI38" s="75">
        <f>IF('07 (ind)'!AI$1="si",100*(('07 (ind)'!AI37-MIN('07 (ind)'!AI$6:AI$37))/(MAX('07 (ind)'!AI$6:AI$37)-MIN('07 (ind)'!AI$6:AI$37))),ABS(-100+(100*(('07 (ind)'!AI37-MIN('07 (ind)'!AI$6:AI$37))/(MAX('07 (ind)'!AI$6:AI$37)-MIN('07 (ind)'!AI$6:AI$37))))))</f>
        <v>0.82668893191055992</v>
      </c>
      <c r="AJ38" s="75">
        <f>IF('07 (ind)'!AJ$1="si",100*(('07 (ind)'!AJ37-MIN('07 (ind)'!AJ$6:AJ$37))/(MAX('07 (ind)'!AJ$6:AJ$37)-MIN('07 (ind)'!AJ$6:AJ$37))),ABS(-100+(100*(('07 (ind)'!AJ37-MIN('07 (ind)'!AJ$6:AJ$37))/(MAX('07 (ind)'!AJ$6:AJ$37)-MIN('07 (ind)'!AJ$6:AJ$37))))))</f>
        <v>45.843212750252761</v>
      </c>
      <c r="AK38" s="75">
        <f>IF('07 (ind)'!AK$1="si",100*(('07 (ind)'!AK37-MIN('07 (ind)'!AK$6:AK$37))/(MAX('07 (ind)'!AK$6:AK$37)-MIN('07 (ind)'!AK$6:AK$37))),ABS(-100+(100*(('07 (ind)'!AK37-MIN('07 (ind)'!AK$6:AK$37))/(MAX('07 (ind)'!AK$6:AK$37)-MIN('07 (ind)'!AK$6:AK$37))))))</f>
        <v>45.517910749769349</v>
      </c>
      <c r="AL38" s="75">
        <f>IF('07 (ind)'!AL$1="si",100*(('07 (ind)'!AL37-MIN('07 (ind)'!AL$6:AL$37))/(MAX('07 (ind)'!AL$6:AL$37)-MIN('07 (ind)'!AL$6:AL$37))),ABS(-100+(100*(('07 (ind)'!AL37-MIN('07 (ind)'!AL$6:AL$37))/(MAX('07 (ind)'!AL$6:AL$37)-MIN('07 (ind)'!AL$6:AL$37))))))</f>
        <v>79.001547181288657</v>
      </c>
      <c r="AM38" s="75">
        <f>IF('07 (ind)'!AM$1="si",100*(('07 (ind)'!AM37-MIN('07 (ind)'!AM$6:AM$37))/(MAX('07 (ind)'!AM$6:AM$37)-MIN('07 (ind)'!AM$6:AM$37))),ABS(-100+(100*(('07 (ind)'!AM37-MIN('07 (ind)'!AM$6:AM$37))/(MAX('07 (ind)'!AM$6:AM$37)-MIN('07 (ind)'!AM$6:AM$37))))))</f>
        <v>95.305265281389808</v>
      </c>
      <c r="AN38" s="75">
        <f>IF('07 (ind)'!AN$1="si",100*(('07 (ind)'!AN37-MIN('07 (ind)'!AN$6:AN$37))/(MAX('07 (ind)'!AN$6:AN$37)-MIN('07 (ind)'!AN$6:AN$37))),ABS(-100+(100*(('07 (ind)'!AN37-MIN('07 (ind)'!AN$6:AN$37))/(MAX('07 (ind)'!AN$6:AN$37)-MIN('07 (ind)'!AN$6:AN$37))))))</f>
        <v>21.883721675728623</v>
      </c>
      <c r="AO38" s="75">
        <f>IF('07 (ind)'!AO$1="si",100*(('07 (ind)'!AO37-MIN('07 (ind)'!AO$6:AO$37))/(MAX('07 (ind)'!AO$6:AO$37)-MIN('07 (ind)'!AO$6:AO$37))),ABS(-100+(100*(('07 (ind)'!AO37-MIN('07 (ind)'!AO$6:AO$37))/(MAX('07 (ind)'!AO$6:AO$37)-MIN('07 (ind)'!AO$6:AO$37))))))</f>
        <v>58.29216947979544</v>
      </c>
      <c r="AP38" s="75">
        <f>IF('07 (ind)'!AP$1="si",100*(('07 (ind)'!AP37-MIN('07 (ind)'!AP$6:AP$37))/(MAX('07 (ind)'!AP$6:AP$37)-MIN('07 (ind)'!AP$6:AP$37))),ABS(-100+(100*(('07 (ind)'!AP37-MIN('07 (ind)'!AP$6:AP$37))/(MAX('07 (ind)'!AP$6:AP$37)-MIN('07 (ind)'!AP$6:AP$37))))))</f>
        <v>98.675496688741717</v>
      </c>
      <c r="AQ38" s="75">
        <f>IF('07 (ind)'!AQ$1="si",100*(('07 (ind)'!AQ37-MIN('07 (ind)'!AQ$6:AQ$37))/(MAX('07 (ind)'!AQ$6:AQ$37)-MIN('07 (ind)'!AQ$6:AQ$37))),ABS(-100+(100*(('07 (ind)'!AQ37-MIN('07 (ind)'!AQ$6:AQ$37))/(MAX('07 (ind)'!AQ$6:AQ$37)-MIN('07 (ind)'!AQ$6:AQ$37))))))</f>
        <v>2.9906248008716703</v>
      </c>
      <c r="AR38" s="75">
        <f>IF('07 (ind)'!AR$1="si",100*(('07 (ind)'!AR37-MIN('07 (ind)'!AR$6:AR$37))/(MAX('07 (ind)'!AR$6:AR$37)-MIN('07 (ind)'!AR$6:AR$37))),ABS(-100+(100*(('07 (ind)'!AR37-MIN('07 (ind)'!AR$6:AR$37))/(MAX('07 (ind)'!AR$6:AR$37)-MIN('07 (ind)'!AR$6:AR$37))))))</f>
        <v>23.25857540397412</v>
      </c>
      <c r="AS38" s="75">
        <f>IF('07 (ind)'!AS$1="si",100*(('07 (ind)'!AS37-MIN('07 (ind)'!AS$6:AS$37))/(MAX('07 (ind)'!AS$6:AS$37)-MIN('07 (ind)'!AS$6:AS$37))),ABS(-100+(100*(('07 (ind)'!AS37-MIN('07 (ind)'!AS$6:AS$37))/(MAX('07 (ind)'!AS$6:AS$37)-MIN('07 (ind)'!AS$6:AS$37))))))</f>
        <v>91.034482758620697</v>
      </c>
      <c r="AT38" s="75">
        <f>IF('07 (ind)'!AT$1="si",100*(('07 (ind)'!AT37-MIN('07 (ind)'!AT$6:AT$37))/(MAX('07 (ind)'!AT$6:AT$37)-MIN('07 (ind)'!AT$6:AT$37))),ABS(-100+(100*(('07 (ind)'!AT37-MIN('07 (ind)'!AT$6:AT$37))/(MAX('07 (ind)'!AT$6:AT$37)-MIN('07 (ind)'!AT$6:AT$37))))))</f>
        <v>0</v>
      </c>
      <c r="AU38" s="75">
        <f>IF('07 (ind)'!AU$1="si",100*(('07 (ind)'!AU37-MIN('07 (ind)'!AU$6:AU$37))/(MAX('07 (ind)'!AU$6:AU$37)-MIN('07 (ind)'!AU$6:AU$37))),ABS(-100+(100*(('07 (ind)'!AU37-MIN('07 (ind)'!AU$6:AU$37))/(MAX('07 (ind)'!AU$6:AU$37)-MIN('07 (ind)'!AU$6:AU$37))))))</f>
        <v>44.290657439446356</v>
      </c>
      <c r="AV38" s="75">
        <f>IF('07 (ind)'!AV$1="si",100*(('07 (ind)'!AV37-MIN('07 (ind)'!AV$6:AV$37))/(MAX('07 (ind)'!AV$6:AV$37)-MIN('07 (ind)'!AV$6:AV$37))),ABS(-100+(100*(('07 (ind)'!AV37-MIN('07 (ind)'!AV$6:AV$37))/(MAX('07 (ind)'!AV$6:AV$37)-MIN('07 (ind)'!AV$6:AV$37))))))</f>
        <v>89.601386481802422</v>
      </c>
      <c r="AW38" s="75">
        <f>IF('07 (ind)'!AW$1="si",100*(('07 (ind)'!AW37-MIN('07 (ind)'!AW$6:AW$37))/(MAX('07 (ind)'!AW$6:AW$37)-MIN('07 (ind)'!AW$6:AW$37))),ABS(-100+(100*(('07 (ind)'!AW37-MIN('07 (ind)'!AW$6:AW$37))/(MAX('07 (ind)'!AW$6:AW$37)-MIN('07 (ind)'!AW$6:AW$37))))))</f>
        <v>44.179104477611943</v>
      </c>
      <c r="AX38" s="75">
        <f>IF('07 (ind)'!AX$1="si",100*(('07 (ind)'!AX37-MIN('07 (ind)'!AX$6:AX$37))/(MAX('07 (ind)'!AX$6:AX$37)-MIN('07 (ind)'!AX$6:AX$37))),ABS(-100+(100*(('07 (ind)'!AX37-MIN('07 (ind)'!AX$6:AX$37))/(MAX('07 (ind)'!AX$6:AX$37)-MIN('07 (ind)'!AX$6:AX$37))))))</f>
        <v>5.1811671569117257</v>
      </c>
      <c r="AY38" s="75">
        <f>IF('07 (ind)'!AY$1="si",100*(('07 (ind)'!AY37-MIN('07 (ind)'!AY$6:AY$37))/(MAX('07 (ind)'!AY$6:AY$37)-MIN('07 (ind)'!AY$6:AY$37))),ABS(-100+(100*(('07 (ind)'!AY37-MIN('07 (ind)'!AY$6:AY$37))/(MAX('07 (ind)'!AY$6:AY$37)-MIN('07 (ind)'!AY$6:AY$37))))))</f>
        <v>35.77545195052334</v>
      </c>
      <c r="AZ38" s="75">
        <f>IF('07 (ind)'!AZ$1="si",100*(('07 (ind)'!AZ37-MIN('07 (ind)'!AZ$6:AZ$37))/(MAX('07 (ind)'!AZ$6:AZ$37)-MIN('07 (ind)'!AZ$6:AZ$37))),ABS(-100+(100*(('07 (ind)'!AZ37-MIN('07 (ind)'!AZ$6:AZ$37))/(MAX('07 (ind)'!AZ$6:AZ$37)-MIN('07 (ind)'!AZ$6:AZ$37))))))</f>
        <v>43.693439101593064</v>
      </c>
      <c r="BA38" s="75">
        <f>IF('07 (ind)'!BA$1="si",100*(('07 (ind)'!BA37-MIN('07 (ind)'!BA$6:BA$37))/(MAX('07 (ind)'!BA$6:BA$37)-MIN('07 (ind)'!BA$6:BA$37))),ABS(-100+(100*(('07 (ind)'!BA37-MIN('07 (ind)'!BA$6:BA$37))/(MAX('07 (ind)'!BA$6:BA$37)-MIN('07 (ind)'!BA$6:BA$37))))))</f>
        <v>19.408935914930861</v>
      </c>
      <c r="BB38" s="75">
        <f>IF('07 (ind)'!BB$1="si",100*(('07 (ind)'!BB37-MIN('07 (ind)'!BB$6:BB$37))/(MAX('07 (ind)'!BB$6:BB$37)-MIN('07 (ind)'!BB$6:BB$37))),ABS(-100+(100*(('07 (ind)'!BB37-MIN('07 (ind)'!BB$6:BB$37))/(MAX('07 (ind)'!BB$6:BB$37)-MIN('07 (ind)'!BB$6:BB$37))))))</f>
        <v>11.00626252097323</v>
      </c>
      <c r="BC38" s="75">
        <f>IF('07 (ind)'!BC$1="si",100*(('07 (ind)'!BC37-MIN('07 (ind)'!BC$6:BC$37))/(MAX('07 (ind)'!BC$6:BC$37)-MIN('07 (ind)'!BC$6:BC$37))),ABS(-100+(100*(('07 (ind)'!BC37-MIN('07 (ind)'!BC$6:BC$37))/(MAX('07 (ind)'!BC$6:BC$37)-MIN('07 (ind)'!BC$6:BC$37))))))</f>
        <v>55.277299163151142</v>
      </c>
      <c r="BD38" s="75">
        <f>IF('07 (ind)'!BD$1="si",100*(('07 (ind)'!BD37-MIN('07 (ind)'!BD$6:BD$37))/(MAX('07 (ind)'!BD$6:BD$37)-MIN('07 (ind)'!BD$6:BD$37))),ABS(-100+(100*(('07 (ind)'!BD37-MIN('07 (ind)'!BD$6:BD$37))/(MAX('07 (ind)'!BD$6:BD$37)-MIN('07 (ind)'!BD$6:BD$37))))))</f>
        <v>44.850203243104062</v>
      </c>
      <c r="BE38" s="75">
        <f>IF('07 (ind)'!BE$1="si",100*(('07 (ind)'!BE37-MIN('07 (ind)'!BE$6:BE$37))/(MAX('07 (ind)'!BE$6:BE$37)-MIN('07 (ind)'!BE$6:BE$37))),ABS(-100+(100*(('07 (ind)'!BE37-MIN('07 (ind)'!BE$6:BE$37))/(MAX('07 (ind)'!BE$6:BE$37)-MIN('07 (ind)'!BE$6:BE$37))))))</f>
        <v>0</v>
      </c>
      <c r="BF38" s="75">
        <f>IF('07 (ind)'!BF$1="si",100*(('07 (ind)'!BF37-MIN('07 (ind)'!BF$6:BF$37))/(MAX('07 (ind)'!BF$6:BF$37)-MIN('07 (ind)'!BF$6:BF$37))),ABS(-100+(100*(('07 (ind)'!BF37-MIN('07 (ind)'!BF$6:BF$37))/(MAX('07 (ind)'!BF$6:BF$37)-MIN('07 (ind)'!BF$6:BF$37))))))</f>
        <v>20.091704748357728</v>
      </c>
      <c r="BG38" s="75">
        <f>IF('07 (ind)'!BG$1="si",100*(('07 (ind)'!BG37-MIN('07 (ind)'!BG$6:BG$37))/(MAX('07 (ind)'!BG$6:BG$37)-MIN('07 (ind)'!BG$6:BG$37))),ABS(-100+(100*(('07 (ind)'!BG37-MIN('07 (ind)'!BG$6:BG$37))/(MAX('07 (ind)'!BG$6:BG$37)-MIN('07 (ind)'!BG$6:BG$37))))))</f>
        <v>33.023752577275346</v>
      </c>
      <c r="BH38" s="75">
        <f>IF('07 (ind)'!BH$1="si",100*(('07 (ind)'!BH37-MIN('07 (ind)'!BH$6:BH$37))/(MAX('07 (ind)'!BH$6:BH$37)-MIN('07 (ind)'!BH$6:BH$37))),ABS(-100+(100*(('07 (ind)'!BH37-MIN('07 (ind)'!BH$6:BH$37))/(MAX('07 (ind)'!BH$6:BH$37)-MIN('07 (ind)'!BH$6:BH$37))))))</f>
        <v>8.8486133534045308</v>
      </c>
      <c r="BI38" s="75">
        <f>IF('07 (ind)'!BI$1="si",100*(('07 (ind)'!BI37-MIN('07 (ind)'!BI$6:BI$37))/(MAX('07 (ind)'!BI$6:BI$37)-MIN('07 (ind)'!BI$6:BI$37))),ABS(-100+(100*(('07 (ind)'!BI37-MIN('07 (ind)'!BI$6:BI$37))/(MAX('07 (ind)'!BI$6:BI$37)-MIN('07 (ind)'!BI$6:BI$37))))))</f>
        <v>96.39888281379433</v>
      </c>
      <c r="BJ38" s="75">
        <f>IF('07 (ind)'!BJ$1="si",100*(('07 (ind)'!BJ37-MIN('07 (ind)'!BJ$6:BJ$37))/(MAX('07 (ind)'!BJ$6:BJ$37)-MIN('07 (ind)'!BJ$6:BJ$37))),ABS(-100+(100*(('07 (ind)'!BJ37-MIN('07 (ind)'!BJ$6:BJ$37))/(MAX('07 (ind)'!BJ$6:BJ$37)-MIN('07 (ind)'!BJ$6:BJ$37))))))</f>
        <v>1.2672107302553774E-3</v>
      </c>
      <c r="BK38" s="75">
        <f>IF('07 (ind)'!BK$1="si",100*(('07 (ind)'!BK37-MIN('07 (ind)'!BK$6:BK$37))/(MAX('07 (ind)'!BK$6:BK$37)-MIN('07 (ind)'!BK$6:BK$37))),ABS(-100+(100*(('07 (ind)'!BK37-MIN('07 (ind)'!BK$6:BK$37))/(MAX('07 (ind)'!BK$6:BK$37)-MIN('07 (ind)'!BK$6:BK$37))))))</f>
        <v>5.1849405574348708</v>
      </c>
      <c r="BL38" s="75">
        <f>IF('07 (ind)'!BL$1="si",100*(('07 (ind)'!BL37-MIN('07 (ind)'!BL$6:BL$37))/(MAX('07 (ind)'!BL$6:BL$37)-MIN('07 (ind)'!BL$6:BL$37))),ABS(-100+(100*(('07 (ind)'!BL37-MIN('07 (ind)'!BL$6:BL$37))/(MAX('07 (ind)'!BL$6:BL$37)-MIN('07 (ind)'!BL$6:BL$37))))))</f>
        <v>7.5</v>
      </c>
      <c r="BM38" s="75">
        <f>IF('07 (ind)'!BM$1="si",100*(('07 (ind)'!BM37-MIN('07 (ind)'!BM$6:BM$37))/(MAX('07 (ind)'!BM$6:BM$37)-MIN('07 (ind)'!BM$6:BM$37))),ABS(-100+(100*(('07 (ind)'!BM37-MIN('07 (ind)'!BM$6:BM$37))/(MAX('07 (ind)'!BM$6:BM$37)-MIN('07 (ind)'!BM$6:BM$37))))))</f>
        <v>6.7848185720739824</v>
      </c>
      <c r="BN38" s="75">
        <f>IF('07 (ind)'!BN$1="si",100*(('07 (ind)'!BN37-MIN('07 (ind)'!BN$6:BN$37))/(MAX('07 (ind)'!BN$6:BN$37)-MIN('07 (ind)'!BN$6:BN$37))),ABS(-100+(100*(('07 (ind)'!BN37-MIN('07 (ind)'!BN$6:BN$37))/(MAX('07 (ind)'!BN$6:BN$37)-MIN('07 (ind)'!BN$6:BN$37))))))</f>
        <v>43.440496894319821</v>
      </c>
      <c r="BO38" s="75">
        <f>IF('07 (ind)'!BO$1="si",100*(('07 (ind)'!BO37-MIN('07 (ind)'!BO$6:BO$37))/(MAX('07 (ind)'!BO$6:BO$37)-MIN('07 (ind)'!BO$6:BO$37))),ABS(-100+(100*(('07 (ind)'!BO37-MIN('07 (ind)'!BO$6:BO$37))/(MAX('07 (ind)'!BO$6:BO$37)-MIN('07 (ind)'!BO$6:BO$37))))))</f>
        <v>26.595786930083438</v>
      </c>
      <c r="BP38" s="75">
        <f>IF('07 (ind)'!BP$1="si",100*(('07 (ind)'!BP37-MIN('07 (ind)'!BP$6:BP$37))/(MAX('07 (ind)'!BP$6:BP$37)-MIN('07 (ind)'!BP$6:BP$37))),ABS(-100+(100*(('07 (ind)'!BP37-MIN('07 (ind)'!BP$6:BP$37))/(MAX('07 (ind)'!BP$6:BP$37)-MIN('07 (ind)'!BP$6:BP$37))))))</f>
        <v>16.670977533559398</v>
      </c>
      <c r="BQ38" s="75">
        <f>IF('07 (ind)'!BQ$1="si",100*(('07 (ind)'!BQ37-MIN('07 (ind)'!BQ$6:BQ$37))/(MAX('07 (ind)'!BQ$6:BQ$37)-MIN('07 (ind)'!BQ$6:BQ$37))),ABS(-100+(100*(('07 (ind)'!BQ37-MIN('07 (ind)'!BQ$6:BQ$37))/(MAX('07 (ind)'!BQ$6:BQ$37)-MIN('07 (ind)'!BQ$6:BQ$37))))))</f>
        <v>16.213234028597292</v>
      </c>
      <c r="BR38" s="75">
        <f>IF('07 (ind)'!BR$1="si",100*(('07 (ind)'!BR37-MIN('07 (ind)'!BR$6:BR$37))/(MAX('07 (ind)'!BR$6:BR$37)-MIN('07 (ind)'!BR$6:BR$37))),ABS(-100+(100*(('07 (ind)'!BR37-MIN('07 (ind)'!BR$6:BR$37))/(MAX('07 (ind)'!BP$6:BP$37)-MIN('07 (ind)'!BR$6:BR$37))))))</f>
        <v>3.7306407128460806</v>
      </c>
      <c r="BS38" s="75">
        <f>IF('07 (ind)'!BS$1="si",100*(('07 (ind)'!BS37-MIN('07 (ind)'!BS$6:BS$37))/(MAX('07 (ind)'!BS$6:BS$37)-MIN('07 (ind)'!BS$6:BS$37))),ABS(-100+(100*(('07 (ind)'!BS37-MIN('07 (ind)'!BS$6:BS$37))/(MAX('07 (ind)'!BQ$6:BQ$37)-MIN('07 (ind)'!BS$6:BS$37))))))</f>
        <v>59.621669860797411</v>
      </c>
      <c r="BT38" s="75">
        <f>IF('07 (ind)'!BT$1="si",100*(('07 (ind)'!BT37-MIN('07 (ind)'!BT$6:BT$37))/(MAX('07 (ind)'!BT$6:BT$37)-MIN('07 (ind)'!BT$6:BT$37))),ABS(-100+(100*(('07 (ind)'!BT37-MIN('07 (ind)'!BT$6:BT$37))/(MAX('07 (ind)'!BR$6:BR$37)-MIN('07 (ind)'!BT$6:BT$37))))))</f>
        <v>94.835175443588383</v>
      </c>
      <c r="BU38" s="75">
        <f>IF('07 (ind)'!BU$1="si",100*(('07 (ind)'!BU37-MIN('07 (ind)'!BU$6:BU$37))/(MAX('07 (ind)'!BU$6:BU$37)-MIN('07 (ind)'!BU$6:BU$37))),ABS(-100+(100*(('07 (ind)'!BU37-MIN('07 (ind)'!BU$6:BU$37))/(MAX('07 (ind)'!BU$6:BU$37)-MIN('07 (ind)'!BU$6:BU$37))))))</f>
        <v>73.753339269813011</v>
      </c>
      <c r="BV38" s="75">
        <f>IF('07 (ind)'!BV$1="si",100*(('07 (ind)'!BV37-MIN('07 (ind)'!BV$6:BV$37))/(MAX('07 (ind)'!BV$6:BV$37)-MIN('07 (ind)'!BV$6:BV$37))),ABS(-100+(100*(('07 (ind)'!BV37-MIN('07 (ind)'!BV$6:BV$37))/(MAX('07 (ind)'!BV$6:BV$37)-MIN('07 (ind)'!BV$6:BV$37))))))</f>
        <v>68.667824361200701</v>
      </c>
      <c r="BW38" s="75">
        <f>IF('07 (ind)'!BW$1="si",100*(('07 (ind)'!BW37-MIN('07 (ind)'!BW$6:BW$37))/(MAX('07 (ind)'!BW$6:BW$37)-MIN('07 (ind)'!BW$6:BW$37))),ABS(-100+(100*(('07 (ind)'!BW37-MIN('07 (ind)'!BW$6:BW$37))/(MAX('07 (ind)'!BW$6:BW$37)-MIN('07 (ind)'!BW$6:BW$37))))))</f>
        <v>74.996718729492059</v>
      </c>
      <c r="BX38" s="75">
        <f>IF('07 (ind)'!BX$1="si",100*(('07 (ind)'!BX37-MIN('07 (ind)'!BX$6:BX$37))/(MAX('07 (ind)'!BX$6:BX$37)-MIN('07 (ind)'!BX$6:BX$37))),ABS(-100+(100*(('07 (ind)'!BX37-MIN('07 (ind)'!BX$6:BX$37))/(MAX('07 (ind)'!BX$6:BX$37)-MIN('07 (ind)'!BX$6:BX$37))))))</f>
        <v>4.7523445546088396</v>
      </c>
      <c r="BY38" s="75">
        <f>IF('07 (ind)'!BY$1="si",100*(('07 (ind)'!BY37-MIN('07 (ind)'!BY$6:BY$37))/(MAX('07 (ind)'!BY$6:BY$37)-MIN('07 (ind)'!BY$6:BY$37))),ABS(-100+(100*(('07 (ind)'!BY37-MIN('07 (ind)'!BY$6:BY$37))/(MAX('07 (ind)'!BY$6:BY$37)-MIN('07 (ind)'!BY$6:BY$37))))))</f>
        <v>0</v>
      </c>
      <c r="BZ38" s="75">
        <f>IF('07 (ind)'!BZ$1="si",100*(('07 (ind)'!BZ37-MIN('07 (ind)'!BZ$6:BZ$37))/(MAX('07 (ind)'!BZ$6:BZ$37)-MIN('07 (ind)'!BZ$6:BZ$37))),ABS(-100+(100*(('07 (ind)'!BZ37-MIN('07 (ind)'!BZ$6:BZ$37))/(MAX('07 (ind)'!BZ$6:BZ$37)-MIN('07 (ind)'!BZ$6:BZ$37))))))</f>
        <v>100</v>
      </c>
      <c r="CA38" s="75">
        <f>IF('07 (ind)'!CA$1="si",100*(('07 (ind)'!CA37-MIN('07 (ind)'!CA$6:CA$37))/(MAX('07 (ind)'!CA$6:CA$37)-MIN('07 (ind)'!CA$6:CA$37))),ABS(-100+(100*(('07 (ind)'!CA37-MIN('07 (ind)'!CA$6:CA$37))/(MAX('07 (ind)'!CA$6:CA$37)-MIN('07 (ind)'!CA$6:CA$37))))))</f>
        <v>88.977868720030983</v>
      </c>
      <c r="CB38" s="75">
        <f>IF('07 (ind)'!CB$1="si",100*(('07 (ind)'!CB37-MIN('07 (ind)'!CB$6:CB$37))/(MAX('07 (ind)'!CB$6:CB$37)-MIN('07 (ind)'!CB$6:CB$37))),ABS(-100+(100*(('07 (ind)'!CB37-MIN('07 (ind)'!CB$6:CB$37))/(MAX('07 (ind)'!CB$6:CB$37)-MIN('07 (ind)'!CB$6:CB$37))))))</f>
        <v>82.165605095541395</v>
      </c>
      <c r="CC38" s="75">
        <f>IF('07 (ind)'!CC$1="si",100*(('07 (ind)'!CC37-MIN('07 (ind)'!CC$6:CC$37))/(MAX('07 (ind)'!CC$6:CC$37)-MIN('07 (ind)'!CC$6:CC$37))),ABS(-100+(100*(('07 (ind)'!CC37-MIN('07 (ind)'!CC$6:CC$37))/(MAX('07 (ind)'!CC$6:CC$37)-MIN('07 (ind)'!CC$6:CC$37))))))</f>
        <v>69.860334998161719</v>
      </c>
      <c r="CD38" s="75">
        <f>IF('07 (ind)'!CD$1="si",100*(('07 (ind)'!CD37-MIN('07 (ind)'!CD$6:CD$37))/(MAX('07 (ind)'!CD$6:CD$37)-MIN('07 (ind)'!CD$6:CD$37))),ABS(-100+(100*(('07 (ind)'!CD37-MIN('07 (ind)'!CD$6:CD$37))/(MAX('07 (ind)'!CD$6:CD$37)-MIN('07 (ind)'!CD$6:CD$37))))))</f>
        <v>0.23145376191577291</v>
      </c>
      <c r="CE38" s="75">
        <f>IF('07 (ind)'!CE$1="si",100*(('07 (ind)'!CE37-MIN('07 (ind)'!CE$6:CE$37))/(MAX('07 (ind)'!CE$6:CE$37)-MIN('07 (ind)'!CE$6:CE$37))),ABS(-100+(100*(('07 (ind)'!CE37-MIN('07 (ind)'!CE$6:CE$37))/(MAX('07 (ind)'!CE$6:CE$37)-MIN('07 (ind)'!CE$6:CE$37))))))</f>
        <v>11.831463574087307</v>
      </c>
      <c r="CF38" s="75">
        <f>IF('07 (ind)'!CF$1="si",100*(('07 (ind)'!CF37-MIN('07 (ind)'!CF$6:CF$37))/(MAX('07 (ind)'!CF$6:CF$37)-MIN('07 (ind)'!CF$6:CF$37))),ABS(-100+(100*(('07 (ind)'!CF37-MIN('07 (ind)'!CF$6:CF$37))/(MAX('07 (ind)'!CF$6:CF$37)-MIN('07 (ind)'!CF$6:CF$37))))))</f>
        <v>5.6838540854100064</v>
      </c>
      <c r="CG38" s="75">
        <f>IF('07 (ind)'!CG$1="si",100*(('07 (ind)'!CG37-MIN('07 (ind)'!CG$6:CG$37))/(MAX('07 (ind)'!CG$6:CG$37)-MIN('07 (ind)'!CG$6:CG$37))),ABS(-100+(100*(('07 (ind)'!CG37-MIN('07 (ind)'!CG$6:CG$37))/(MAX('07 (ind)'!CG$6:CG$37)-MIN('07 (ind)'!CG$6:CG$37))))))</f>
        <v>100</v>
      </c>
      <c r="CH38" s="75">
        <f>IF('07 (ind)'!CH$1="si",100*(('07 (ind)'!CH37-MIN('07 (ind)'!CH$6:CH$37))/(MAX('07 (ind)'!CH$6:CH$37)-MIN('07 (ind)'!CH$6:CH$37))),ABS(-100+(100*(('07 (ind)'!CH37-MIN('07 (ind)'!CH$6:CH$37))/(MAX('07 (ind)'!CH$6:CH$37)-MIN('07 (ind)'!CH$6:CH$37))))))</f>
        <v>7.1844178768047025</v>
      </c>
      <c r="CI38" s="75">
        <f>IF('07 (ind)'!CI$1="si",100*(('07 (ind)'!CI37-MIN('07 (ind)'!CI$6:CI$37))/(MAX('07 (ind)'!CI$6:CI$37)-MIN('07 (ind)'!CI$6:CI$37))),ABS(-100+(100*(('07 (ind)'!CI37-MIN('07 (ind)'!CI$6:CI$37))/(MAX('07 (ind)'!CI$6:CI$37)-MIN('07 (ind)'!CI$6:CI$37))))))</f>
        <v>74.397489715838702</v>
      </c>
      <c r="CJ38" s="75">
        <f>IF('07 (ind)'!CJ$1="si",100*(('07 (ind)'!CJ37-MIN('07 (ind)'!CJ$6:CJ$37))/(MAX('07 (ind)'!CJ$6:CJ$37)-MIN('07 (ind)'!CJ$6:CJ$37))),ABS(-100+(100*(('07 (ind)'!CJ37-MIN('07 (ind)'!CJ$6:CJ$37))/(MAX('07 (ind)'!CJ$6:CJ$37)-MIN('07 (ind)'!CJ$6:CJ$37))))))</f>
        <v>34.618569149957111</v>
      </c>
      <c r="CK38" s="75">
        <f>IF('07 (ind)'!CK$1="si",100*(('07 (ind)'!CK37-MIN('07 (ind)'!CK$6:CK$37))/(MAX('07 (ind)'!CK$6:CK$37)-MIN('07 (ind)'!CK$6:CK$37))),ABS(-100+(100*(('07 (ind)'!CK37-MIN('07 (ind)'!CK$6:CK$37))/(MAX('07 (ind)'!CK$6:CK$37)-MIN('07 (ind)'!CK$6:CK$37))))))</f>
        <v>2.9160636287297041</v>
      </c>
      <c r="CL38" s="75">
        <f>IF('07 (ind)'!CL$1="si",100*(('07 (ind)'!CL37-MIN('07 (ind)'!CL$6:CL$37))/(MAX('07 (ind)'!CL$6:CL$37)-MIN('07 (ind)'!CL$6:CL$37))),ABS(-100+(100*(('07 (ind)'!CL37-MIN('07 (ind)'!CL$6:CL$37))/(MAX('07 (ind)'!CL$6:CL$37)-MIN('07 (ind)'!CL$6:CL$37))))))</f>
        <v>4.8395226188574654</v>
      </c>
      <c r="CM38" s="75">
        <f>IF('07 (ind)'!CM$1="si",100*(('07 (ind)'!CM37-MIN('07 (ind)'!CM$6:CM$37))/(MAX('07 (ind)'!CM$6:CM$37)-MIN('07 (ind)'!CM$6:CM$37))),ABS(-100+(100*(('07 (ind)'!CM37-MIN('07 (ind)'!CM$6:CM$37))/(MAX('07 (ind)'!CM$6:CM$37)-MIN('07 (ind)'!CM$6:CM$37))))))</f>
        <v>9.8409170667166812</v>
      </c>
    </row>
    <row r="40" spans="1:91">
      <c r="A40" s="89" t="s">
        <v>59</v>
      </c>
      <c r="B40" s="89" t="s">
        <v>60</v>
      </c>
      <c r="D40">
        <f>ABS(CORREL($B$7:$B$38,D$7:D$38))</f>
        <v>1.0685390777371104E-2</v>
      </c>
      <c r="E40">
        <f t="shared" ref="E40:BP40" si="0">ABS(CORREL($B$7:$B$38,E$7:E$38))</f>
        <v>0.45746648476498647</v>
      </c>
      <c r="F40">
        <f t="shared" si="0"/>
        <v>2.5721759667446921E-2</v>
      </c>
      <c r="G40">
        <f t="shared" si="0"/>
        <v>2.9135973517974069E-2</v>
      </c>
      <c r="H40">
        <f t="shared" si="0"/>
        <v>0.10415234484156612</v>
      </c>
      <c r="I40">
        <f t="shared" si="0"/>
        <v>6.7212966705686869E-2</v>
      </c>
      <c r="J40">
        <f t="shared" si="0"/>
        <v>0.15174002766995015</v>
      </c>
      <c r="K40">
        <f t="shared" si="0"/>
        <v>0.19560105382558202</v>
      </c>
      <c r="L40">
        <f t="shared" si="0"/>
        <v>2.4235846797390135E-2</v>
      </c>
      <c r="M40">
        <f t="shared" si="0"/>
        <v>9.6988461939642445E-3</v>
      </c>
      <c r="N40">
        <f t="shared" si="0"/>
        <v>0.19991561325637719</v>
      </c>
      <c r="O40">
        <f t="shared" si="0"/>
        <v>2.9387941705886416E-2</v>
      </c>
      <c r="P40">
        <f t="shared" si="0"/>
        <v>0.22863402856765855</v>
      </c>
      <c r="Q40">
        <f t="shared" si="0"/>
        <v>0.1288797561860674</v>
      </c>
      <c r="R40">
        <f t="shared" si="0"/>
        <v>0.84942448438553098</v>
      </c>
      <c r="S40">
        <f t="shared" si="0"/>
        <v>0.14332303227091586</v>
      </c>
      <c r="T40">
        <f t="shared" si="0"/>
        <v>0.43050301770350274</v>
      </c>
      <c r="U40">
        <f t="shared" si="0"/>
        <v>0.14291585229302634</v>
      </c>
      <c r="V40">
        <f t="shared" si="0"/>
        <v>6.7015332475576462E-3</v>
      </c>
      <c r="W40">
        <f t="shared" si="0"/>
        <v>0.39962788614846845</v>
      </c>
      <c r="X40">
        <f t="shared" si="0"/>
        <v>0.34117156474076948</v>
      </c>
      <c r="Y40">
        <f t="shared" si="0"/>
        <v>0.36385164487054689</v>
      </c>
      <c r="Z40">
        <f t="shared" si="0"/>
        <v>0.17959906810225951</v>
      </c>
      <c r="AA40">
        <f t="shared" si="0"/>
        <v>0.24098203690207981</v>
      </c>
      <c r="AB40">
        <f t="shared" si="0"/>
        <v>0.12879616760685075</v>
      </c>
      <c r="AC40">
        <f t="shared" si="0"/>
        <v>0.25390925211742388</v>
      </c>
      <c r="AD40">
        <f t="shared" si="0"/>
        <v>0.22495644121626124</v>
      </c>
      <c r="AE40">
        <f t="shared" si="0"/>
        <v>0.45400045252011045</v>
      </c>
      <c r="AF40">
        <f t="shared" si="0"/>
        <v>0.35100184113280747</v>
      </c>
      <c r="AG40">
        <f t="shared" si="0"/>
        <v>7.7331902401805361E-2</v>
      </c>
      <c r="AH40">
        <f t="shared" si="0"/>
        <v>0.28277196954945427</v>
      </c>
      <c r="AI40">
        <f t="shared" si="0"/>
        <v>0.37064231204020232</v>
      </c>
      <c r="AJ40">
        <f t="shared" si="0"/>
        <v>0.5694623433614191</v>
      </c>
      <c r="AK40">
        <f>ABS(CORREL($B$7:$B$38,AK$7:AK$38))</f>
        <v>5.0294287917032318E-2</v>
      </c>
      <c r="AL40">
        <f t="shared" si="0"/>
        <v>1.9874109249767936E-2</v>
      </c>
      <c r="AM40">
        <f t="shared" si="0"/>
        <v>0.30596160362303593</v>
      </c>
      <c r="AN40">
        <f t="shared" si="0"/>
        <v>0.49321573891072379</v>
      </c>
      <c r="AO40">
        <f t="shared" si="0"/>
        <v>0.11106739413658834</v>
      </c>
      <c r="AP40">
        <f t="shared" si="0"/>
        <v>0.5934802452070661</v>
      </c>
      <c r="AQ40">
        <f t="shared" si="0"/>
        <v>0.22155433235740662</v>
      </c>
      <c r="AR40">
        <f t="shared" si="0"/>
        <v>0.38049852802735551</v>
      </c>
      <c r="AS40">
        <f t="shared" si="0"/>
        <v>0.41003868668114729</v>
      </c>
      <c r="AT40">
        <f t="shared" si="0"/>
        <v>3.3481794623713444E-2</v>
      </c>
      <c r="AU40">
        <f t="shared" si="0"/>
        <v>0.21461480456713664</v>
      </c>
      <c r="AV40">
        <f t="shared" si="0"/>
        <v>0.10315052974425108</v>
      </c>
      <c r="AW40">
        <f t="shared" si="0"/>
        <v>0.33441919730772846</v>
      </c>
      <c r="AX40">
        <f t="shared" si="0"/>
        <v>0.35493758590101204</v>
      </c>
      <c r="AY40">
        <f t="shared" si="0"/>
        <v>0.53297464239132086</v>
      </c>
      <c r="AZ40">
        <f t="shared" si="0"/>
        <v>0.15663783318036911</v>
      </c>
      <c r="BA40">
        <f t="shared" si="0"/>
        <v>9.2170244580339095E-2</v>
      </c>
      <c r="BB40">
        <f t="shared" si="0"/>
        <v>0.35612757824360775</v>
      </c>
      <c r="BC40">
        <f t="shared" si="0"/>
        <v>7.6020169119999119E-3</v>
      </c>
      <c r="BD40">
        <f t="shared" si="0"/>
        <v>0.22581037300465537</v>
      </c>
      <c r="BE40">
        <f t="shared" si="0"/>
        <v>0.18641738299092492</v>
      </c>
      <c r="BF40">
        <f t="shared" si="0"/>
        <v>0.37314283317540553</v>
      </c>
      <c r="BG40">
        <f t="shared" si="0"/>
        <v>0.73202128206815842</v>
      </c>
      <c r="BH40">
        <f t="shared" si="0"/>
        <v>0.84021018013825965</v>
      </c>
      <c r="BI40">
        <f t="shared" si="0"/>
        <v>0.11334348970891471</v>
      </c>
      <c r="BJ40">
        <f t="shared" si="0"/>
        <v>0.11117905580312372</v>
      </c>
      <c r="BK40">
        <f t="shared" si="0"/>
        <v>5.4842356178185546E-3</v>
      </c>
      <c r="BL40">
        <f t="shared" si="0"/>
        <v>0.66377930104539917</v>
      </c>
      <c r="BM40">
        <f t="shared" si="0"/>
        <v>0.15556699639454039</v>
      </c>
      <c r="BN40">
        <f t="shared" si="0"/>
        <v>0.19297127918327936</v>
      </c>
      <c r="BO40">
        <f t="shared" si="0"/>
        <v>0.30643364026638492</v>
      </c>
      <c r="BP40">
        <f t="shared" si="0"/>
        <v>0.72553859871964577</v>
      </c>
      <c r="BQ40">
        <f t="shared" ref="BQ40:CM40" si="1">ABS(CORREL($B$7:$B$38,BQ$7:BQ$38))</f>
        <v>0.60328837582703865</v>
      </c>
      <c r="BR40">
        <f t="shared" si="1"/>
        <v>0.10425862655041267</v>
      </c>
      <c r="BS40">
        <f t="shared" si="1"/>
        <v>0.49009185430945207</v>
      </c>
      <c r="BT40">
        <f t="shared" si="1"/>
        <v>1.2048545015494046E-3</v>
      </c>
      <c r="BU40">
        <f t="shared" si="1"/>
        <v>0.25626145122273541</v>
      </c>
      <c r="BV40">
        <f t="shared" si="1"/>
        <v>0.30590634843872078</v>
      </c>
      <c r="BW40">
        <f t="shared" si="1"/>
        <v>0.11451856168982204</v>
      </c>
      <c r="BX40">
        <f t="shared" si="1"/>
        <v>0.7640217199016941</v>
      </c>
      <c r="BY40">
        <f t="shared" si="1"/>
        <v>1.2989808375342344E-2</v>
      </c>
      <c r="BZ40">
        <f t="shared" si="1"/>
        <v>0.12760256988697324</v>
      </c>
      <c r="CA40">
        <f t="shared" si="1"/>
        <v>0.47824927292073682</v>
      </c>
      <c r="CB40">
        <f t="shared" si="1"/>
        <v>0.46070832534297906</v>
      </c>
      <c r="CC40">
        <f t="shared" si="1"/>
        <v>7.5036606123655078E-2</v>
      </c>
      <c r="CD40">
        <f t="shared" si="1"/>
        <v>0.12130631831138482</v>
      </c>
      <c r="CE40">
        <f t="shared" si="1"/>
        <v>0.16570860656339009</v>
      </c>
      <c r="CF40">
        <f t="shared" si="1"/>
        <v>0.2373173761567102</v>
      </c>
      <c r="CG40">
        <f t="shared" si="1"/>
        <v>0.39452108577217659</v>
      </c>
      <c r="CH40">
        <f t="shared" si="1"/>
        <v>0.74473848913303187</v>
      </c>
      <c r="CI40">
        <f t="shared" si="1"/>
        <v>2.1872248180418268E-2</v>
      </c>
      <c r="CJ40">
        <f t="shared" si="1"/>
        <v>5.4493457121894399E-2</v>
      </c>
      <c r="CK40">
        <f t="shared" si="1"/>
        <v>0.77633673986299623</v>
      </c>
      <c r="CL40">
        <f t="shared" si="1"/>
        <v>0.35435223412833072</v>
      </c>
      <c r="CM40">
        <f t="shared" si="1"/>
        <v>0.56748826292701071</v>
      </c>
    </row>
    <row r="41" spans="1:91">
      <c r="B41" s="89" t="s">
        <v>61</v>
      </c>
      <c r="D41">
        <f>ABS(CORREL($C$7:$C$38,D$7:D$38))</f>
        <v>0.19627015179875143</v>
      </c>
      <c r="E41">
        <f t="shared" ref="E41:BP41" si="2">ABS(CORREL($C$7:$C$38,E$7:E$38))</f>
        <v>0.21613601136007887</v>
      </c>
      <c r="F41">
        <f t="shared" si="2"/>
        <v>7.8580720842540683E-2</v>
      </c>
      <c r="G41">
        <f t="shared" si="2"/>
        <v>0.17219105459522413</v>
      </c>
      <c r="H41">
        <f t="shared" si="2"/>
        <v>0.11069528311351788</v>
      </c>
      <c r="I41">
        <f t="shared" si="2"/>
        <v>0.39265616523423985</v>
      </c>
      <c r="J41">
        <f t="shared" si="2"/>
        <v>9.1015817010829211E-2</v>
      </c>
      <c r="K41">
        <f t="shared" si="2"/>
        <v>0.20072264851588253</v>
      </c>
      <c r="L41">
        <f t="shared" si="2"/>
        <v>1.877475976994367E-2</v>
      </c>
      <c r="M41">
        <f t="shared" si="2"/>
        <v>0.23510724292133983</v>
      </c>
      <c r="N41">
        <f t="shared" si="2"/>
        <v>0.51910196133954545</v>
      </c>
      <c r="O41">
        <f t="shared" si="2"/>
        <v>0.23981231776082737</v>
      </c>
      <c r="P41">
        <f t="shared" si="2"/>
        <v>2.7637711889097519E-3</v>
      </c>
      <c r="Q41">
        <f t="shared" si="2"/>
        <v>0.19633047342189894</v>
      </c>
      <c r="R41">
        <f t="shared" si="2"/>
        <v>0.49347811088437976</v>
      </c>
      <c r="S41">
        <f t="shared" si="2"/>
        <v>0.2268765362282818</v>
      </c>
      <c r="T41">
        <f t="shared" si="2"/>
        <v>0.42472810846087344</v>
      </c>
      <c r="U41">
        <f t="shared" si="2"/>
        <v>0.12038552709791962</v>
      </c>
      <c r="V41">
        <f t="shared" si="2"/>
        <v>0.24404653510398819</v>
      </c>
      <c r="W41">
        <f t="shared" si="2"/>
        <v>0.60415646620270202</v>
      </c>
      <c r="X41">
        <f t="shared" si="2"/>
        <v>0.71462287327328211</v>
      </c>
      <c r="Y41">
        <f t="shared" si="2"/>
        <v>0.84358505688477703</v>
      </c>
      <c r="Z41">
        <f t="shared" si="2"/>
        <v>0.48184753623291038</v>
      </c>
      <c r="AA41">
        <f t="shared" si="2"/>
        <v>0.6977857057688942</v>
      </c>
      <c r="AB41">
        <f t="shared" si="2"/>
        <v>0.58759187855851946</v>
      </c>
      <c r="AC41">
        <f t="shared" si="2"/>
        <v>0.60015020970319699</v>
      </c>
      <c r="AD41">
        <f t="shared" si="2"/>
        <v>0.16068605954289164</v>
      </c>
      <c r="AE41">
        <f t="shared" si="2"/>
        <v>0.43747374354721968</v>
      </c>
      <c r="AF41">
        <f t="shared" si="2"/>
        <v>0.76187690614800641</v>
      </c>
      <c r="AG41">
        <f t="shared" si="2"/>
        <v>8.7545388038310953E-2</v>
      </c>
      <c r="AH41">
        <f t="shared" si="2"/>
        <v>0.27880394669825387</v>
      </c>
      <c r="AI41">
        <f t="shared" si="2"/>
        <v>9.8726280767649083E-2</v>
      </c>
      <c r="AJ41">
        <f t="shared" si="2"/>
        <v>0.83270611751202928</v>
      </c>
      <c r="AK41">
        <f t="shared" si="2"/>
        <v>9.0247017927070516E-2</v>
      </c>
      <c r="AL41">
        <f t="shared" si="2"/>
        <v>5.306504421942794E-2</v>
      </c>
      <c r="AM41">
        <f t="shared" si="2"/>
        <v>7.6408248249461913E-3</v>
      </c>
      <c r="AN41">
        <f t="shared" si="2"/>
        <v>0.75162334610956083</v>
      </c>
      <c r="AO41">
        <f t="shared" si="2"/>
        <v>0.25220345531759708</v>
      </c>
      <c r="AP41">
        <f t="shared" si="2"/>
        <v>0.36359985036492098</v>
      </c>
      <c r="AQ41">
        <f t="shared" si="2"/>
        <v>0.42114515043241624</v>
      </c>
      <c r="AR41">
        <f t="shared" si="2"/>
        <v>0.5971575067111542</v>
      </c>
      <c r="AS41">
        <f t="shared" si="2"/>
        <v>5.0498234669788178E-3</v>
      </c>
      <c r="AT41">
        <f t="shared" si="2"/>
        <v>0.21847401687453236</v>
      </c>
      <c r="AU41">
        <f t="shared" si="2"/>
        <v>0.23718118749416822</v>
      </c>
      <c r="AV41">
        <f t="shared" si="2"/>
        <v>6.570728825711121E-2</v>
      </c>
      <c r="AW41">
        <f t="shared" si="2"/>
        <v>0.53814575317153646</v>
      </c>
      <c r="AX41">
        <f t="shared" si="2"/>
        <v>0.45942032292978269</v>
      </c>
      <c r="AY41">
        <f t="shared" si="2"/>
        <v>0.93647643035993433</v>
      </c>
      <c r="AZ41">
        <f t="shared" si="2"/>
        <v>0.23557736808196533</v>
      </c>
      <c r="BA41">
        <f t="shared" si="2"/>
        <v>1.4423814598883637E-2</v>
      </c>
      <c r="BB41">
        <f t="shared" si="2"/>
        <v>0.58138095242598786</v>
      </c>
      <c r="BC41">
        <f t="shared" si="2"/>
        <v>0.28110702058134124</v>
      </c>
      <c r="BD41">
        <f t="shared" si="2"/>
        <v>0.6328770208578256</v>
      </c>
      <c r="BE41">
        <f t="shared" si="2"/>
        <v>0.60912866150631717</v>
      </c>
      <c r="BF41">
        <f t="shared" si="2"/>
        <v>0.64752681789213262</v>
      </c>
      <c r="BG41">
        <f t="shared" si="2"/>
        <v>0.46253433038437869</v>
      </c>
      <c r="BH41">
        <f t="shared" si="2"/>
        <v>0.69648577406029533</v>
      </c>
      <c r="BI41">
        <f t="shared" si="2"/>
        <v>0.45935944709605453</v>
      </c>
      <c r="BJ41">
        <f t="shared" si="2"/>
        <v>0.13015577321573668</v>
      </c>
      <c r="BK41">
        <f t="shared" si="2"/>
        <v>0.32402854691057764</v>
      </c>
      <c r="BL41">
        <f t="shared" si="2"/>
        <v>0.49517458081060706</v>
      </c>
      <c r="BM41">
        <f t="shared" si="2"/>
        <v>0.28502060506436228</v>
      </c>
      <c r="BN41">
        <f t="shared" si="2"/>
        <v>0.2058141847683381</v>
      </c>
      <c r="BO41">
        <f t="shared" si="2"/>
        <v>5.9044798407068534E-2</v>
      </c>
      <c r="BP41">
        <f t="shared" si="2"/>
        <v>0.86158465987017108</v>
      </c>
      <c r="BQ41">
        <f t="shared" ref="BQ41:CM41" si="3">ABS(CORREL($C$7:$C$38,BQ$7:BQ$38))</f>
        <v>0.62550722164131167</v>
      </c>
      <c r="BR41">
        <f t="shared" si="3"/>
        <v>0.2899152525441856</v>
      </c>
      <c r="BS41">
        <f t="shared" si="3"/>
        <v>0.11493058911483051</v>
      </c>
      <c r="BT41">
        <f t="shared" si="3"/>
        <v>2.068937677131618E-2</v>
      </c>
      <c r="BU41">
        <f t="shared" si="3"/>
        <v>0.26296943082304919</v>
      </c>
      <c r="BV41">
        <f t="shared" si="3"/>
        <v>0.19074249444936947</v>
      </c>
      <c r="BW41">
        <f t="shared" si="3"/>
        <v>0.11366318429605846</v>
      </c>
      <c r="BX41">
        <f t="shared" si="3"/>
        <v>0.53941635109755937</v>
      </c>
      <c r="BY41">
        <f t="shared" si="3"/>
        <v>0.10265018354714336</v>
      </c>
      <c r="BZ41">
        <f t="shared" si="3"/>
        <v>0.26341839467623707</v>
      </c>
      <c r="CA41">
        <f t="shared" si="3"/>
        <v>0.2636624786699473</v>
      </c>
      <c r="CB41">
        <f t="shared" si="3"/>
        <v>7.6982974286427849E-2</v>
      </c>
      <c r="CC41">
        <f t="shared" si="3"/>
        <v>0.49623679221172706</v>
      </c>
      <c r="CD41">
        <f t="shared" si="3"/>
        <v>0.14644760282442909</v>
      </c>
      <c r="CE41">
        <f t="shared" si="3"/>
        <v>3.7757990800753045E-2</v>
      </c>
      <c r="CF41">
        <f t="shared" si="3"/>
        <v>0.34541255374553548</v>
      </c>
      <c r="CG41">
        <f t="shared" si="3"/>
        <v>0.42840241258760509</v>
      </c>
      <c r="CH41">
        <f t="shared" si="3"/>
        <v>0.6565541254776921</v>
      </c>
      <c r="CI41">
        <f t="shared" si="3"/>
        <v>6.9946710582292279E-2</v>
      </c>
      <c r="CJ41">
        <f t="shared" si="3"/>
        <v>0.16974019893679926</v>
      </c>
      <c r="CK41">
        <f t="shared" si="3"/>
        <v>0.70400467396752542</v>
      </c>
      <c r="CL41">
        <f t="shared" si="3"/>
        <v>0.44714017148063001</v>
      </c>
      <c r="CM41">
        <f t="shared" si="3"/>
        <v>0.52514973934682108</v>
      </c>
    </row>
  </sheetData>
  <mergeCells count="9">
    <mergeCell ref="BS2:CC2"/>
    <mergeCell ref="CD2:CH2"/>
    <mergeCell ref="CI2:CM2"/>
    <mergeCell ref="D2:L2"/>
    <mergeCell ref="M2:AK2"/>
    <mergeCell ref="AL2:AS2"/>
    <mergeCell ref="AT2:AV2"/>
    <mergeCell ref="AW2:BC2"/>
    <mergeCell ref="BD2:BR2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8"/>
  <dimension ref="A1:CM45"/>
  <sheetViews>
    <sheetView zoomScale="85" zoomScaleNormal="85" workbookViewId="0">
      <selection sqref="A1:CM6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IF('08 (ind)'!B$1="si",100*(('08 (ind)'!B6-MIN('08 (ind)'!B$6:B$37))/(MAX('08 (ind)'!B$6:B$37)-MIN('08 (ind)'!B$6:B$37))),ABS(-100+(100*(('08 (ind)'!B6-MIN('08 (ind)'!B$6:B$37))/(MAX('08 (ind)'!B$6:B$37)-MIN('08 (ind)'!B$6:B$37))))))</f>
        <v>2.9695584265488661</v>
      </c>
      <c r="C7" s="87">
        <f>IF('08 (ind)'!C$1="si",100*(('08 (ind)'!C6-MIN('08 (ind)'!C$6:C$37))/(MAX('08 (ind)'!C$6:C$37)-MIN('08 (ind)'!C$6:C$37))),ABS(-100+(100*(('08 (ind)'!C6-MIN('08 (ind)'!C$6:C$37))/(MAX('08 (ind)'!C$6:C$37)-MIN('08 (ind)'!C$6:C$37))))))</f>
        <v>63.044220963414752</v>
      </c>
      <c r="D7" s="87">
        <f>IF('08 (ind)'!D$1="si",100*(('08 (ind)'!D6-MIN('08 (ind)'!D$6:D$37))/(MAX('08 (ind)'!D$6:D$37)-MIN('08 (ind)'!D$6:D$37))),ABS(-100+(100*(('08 (ind)'!D6-MIN('08 (ind)'!D$6:D$37))/(MAX('08 (ind)'!D$6:D$37)-MIN('08 (ind)'!D$6:D$37))))))</f>
        <v>63.255352081977392</v>
      </c>
      <c r="E7" s="87">
        <f>IF('08 (ind)'!E$1="si",100*(('08 (ind)'!E6-MIN('08 (ind)'!E$6:E$37))/(MAX('08 (ind)'!E$6:E$37)-MIN('08 (ind)'!E$6:E$37))),ABS(-100+(100*(('08 (ind)'!E6-MIN('08 (ind)'!E$6:E$37))/(MAX('08 (ind)'!E$6:E$37)-MIN('08 (ind)'!E$6:E$37))))))</f>
        <v>28.412841207419561</v>
      </c>
      <c r="F7" s="87">
        <f>IF('08 (ind)'!F$1="si",100*(('08 (ind)'!F6-MIN('08 (ind)'!F$6:F$37))/(MAX('08 (ind)'!F$6:F$37)-MIN('08 (ind)'!F$6:F$37))),ABS(-100+(100*(('08 (ind)'!F6-MIN('08 (ind)'!F$6:F$37))/(MAX('08 (ind)'!F$6:F$37)-MIN('08 (ind)'!F$6:F$37))))))</f>
        <v>85.61643835616438</v>
      </c>
      <c r="G7" s="87">
        <f>IF('08 (ind)'!G$1="si",100*(('08 (ind)'!G6-MIN('08 (ind)'!G$6:G$37))/(MAX('08 (ind)'!G$6:G$37)-MIN('08 (ind)'!G$6:G$37))),ABS(-100+(100*(('08 (ind)'!G6-MIN('08 (ind)'!G$6:G$37))/(MAX('08 (ind)'!G$6:G$37)-MIN('08 (ind)'!G$6:G$37))))))</f>
        <v>64.406779661016955</v>
      </c>
      <c r="H7" s="87">
        <f>IF('08 (ind)'!H$1="si",100*(('08 (ind)'!H6-MIN('08 (ind)'!H$6:H$37))/(MAX('08 (ind)'!H$6:H$37)-MIN('08 (ind)'!H$6:H$37))),ABS(-100+(100*(('08 (ind)'!H6-MIN('08 (ind)'!H$6:H$37))/(MAX('08 (ind)'!H$6:H$37)-MIN('08 (ind)'!H$6:H$37))))))</f>
        <v>60</v>
      </c>
      <c r="I7" s="87">
        <f>IF('08 (ind)'!I$1="si",100*(('08 (ind)'!I6-MIN('08 (ind)'!I$6:I$37))/(MAX('08 (ind)'!I$6:I$37)-MIN('08 (ind)'!I$6:I$37))),ABS(-100+(100*(('08 (ind)'!I6-MIN('08 (ind)'!I$6:I$37))/(MAX('08 (ind)'!I$6:I$37)-MIN('08 (ind)'!I$6:I$37))))))</f>
        <v>81.250000000000014</v>
      </c>
      <c r="J7" s="87">
        <f>IF('08 (ind)'!J$1="si",100*(('08 (ind)'!J6-MIN('08 (ind)'!J$6:J$37))/(MAX('08 (ind)'!J$6:J$37)-MIN('08 (ind)'!J$6:J$37))),ABS(-100+(100*(('08 (ind)'!J6-MIN('08 (ind)'!J$6:J$37))/(MAX('08 (ind)'!J$6:J$37)-MIN('08 (ind)'!J$6:J$37))))))</f>
        <v>16.874748288360848</v>
      </c>
      <c r="K7" s="87">
        <f>IF('08 (ind)'!K$1="si",100*(('08 (ind)'!K6-MIN('08 (ind)'!K$6:K$37))/(MAX('08 (ind)'!K$6:K$37)-MIN('08 (ind)'!K$6:K$37))),ABS(-100+(100*(('08 (ind)'!K6-MIN('08 (ind)'!K$6:K$37))/(MAX('08 (ind)'!K$6:K$37)-MIN('08 (ind)'!K$6:K$37))))))</f>
        <v>65.956136894647585</v>
      </c>
      <c r="L7" s="87">
        <f>IF('08 (ind)'!L$1="si",100*(('08 (ind)'!L6-MIN('08 (ind)'!L$6:L$37))/(MAX('08 (ind)'!L$6:L$37)-MIN('08 (ind)'!L$6:L$37))),ABS(-100+(100*(('08 (ind)'!L6-MIN('08 (ind)'!L$6:L$37))/(MAX('08 (ind)'!L$6:L$37)-MIN('08 (ind)'!L$6:L$37))))))</f>
        <v>96.441245769712921</v>
      </c>
      <c r="M7" s="87">
        <f>IF('08 (ind)'!M$1="si",100*(('08 (ind)'!M6-MIN('08 (ind)'!M$6:M$37))/(MAX('08 (ind)'!M$6:M$37)-MIN('08 (ind)'!M$6:M$37))),ABS(-100+(100*(('08 (ind)'!M6-MIN('08 (ind)'!M$6:M$37))/(MAX('08 (ind)'!M$6:M$37)-MIN('08 (ind)'!M$6:M$37))))))</f>
        <v>45.090852349944171</v>
      </c>
      <c r="N7" s="87">
        <f>IF('08 (ind)'!N$1="si",100*(('08 (ind)'!N6-MIN('08 (ind)'!N$6:N$37))/(MAX('08 (ind)'!N$6:N$37)-MIN('08 (ind)'!N$6:N$37))),ABS(-100+(100*(('08 (ind)'!N6-MIN('08 (ind)'!N$6:N$37))/(MAX('08 (ind)'!N$6:N$37)-MIN('08 (ind)'!N$6:N$37))))))</f>
        <v>61.763716724126027</v>
      </c>
      <c r="O7" s="87">
        <f>IF('08 (ind)'!O$1="si",100*(('08 (ind)'!O6-MIN('08 (ind)'!O$6:O$37))/(MAX('08 (ind)'!O$6:O$37)-MIN('08 (ind)'!O$6:O$37))),ABS(-100+(100*(('08 (ind)'!O6-MIN('08 (ind)'!O$6:O$37))/(MAX('08 (ind)'!O$6:O$37)-MIN('08 (ind)'!O$6:O$37))))))</f>
        <v>96.491228070175438</v>
      </c>
      <c r="P7" s="87">
        <f>IF('08 (ind)'!P$1="si",100*(('08 (ind)'!P6-MIN('08 (ind)'!P$6:P$37))/(MAX('08 (ind)'!P$6:P$37)-MIN('08 (ind)'!P$6:P$37))),ABS(-100+(100*(('08 (ind)'!P6-MIN('08 (ind)'!P$6:P$37))/(MAX('08 (ind)'!P$6:P$37)-MIN('08 (ind)'!P$6:P$37))))))</f>
        <v>4.4534754367778184</v>
      </c>
      <c r="Q7" s="87">
        <f>IF('08 (ind)'!Q$1="si",100*(('08 (ind)'!Q6-MIN('08 (ind)'!Q$6:Q$37))/(MAX('08 (ind)'!Q$6:Q$37)-MIN('08 (ind)'!Q$6:Q$37))),ABS(-100+(100*(('08 (ind)'!Q6-MIN('08 (ind)'!Q$6:Q$37))/(MAX('08 (ind)'!Q$6:Q$37)-MIN('08 (ind)'!Q$6:Q$37))))))</f>
        <v>15.854338253717245</v>
      </c>
      <c r="R7" s="87">
        <f>IF('08 (ind)'!R$1="si",100*(('08 (ind)'!R6-MIN('08 (ind)'!R$6:R$37))/(MAX('08 (ind)'!R$6:R$37)-MIN('08 (ind)'!R$6:R$37))),ABS(-100+(100*(('08 (ind)'!R6-MIN('08 (ind)'!R$6:R$37))/(MAX('08 (ind)'!R$6:R$37)-MIN('08 (ind)'!R$6:R$37))))))</f>
        <v>0.15067275695817448</v>
      </c>
      <c r="S7" s="75">
        <f>ABS(ABS(('08 (ind)'!S6-((MAX('08 (ind)'!S$6:S$37)+MIN('08 (ind)'!S$6:S$37))/2))/(((MAX('08 (ind)'!S$6:S$37)+MIN('08 (ind)'!S$6:S$37))/2)-MAX('08 (ind)'!S$6:S$37))*100)-100)</f>
        <v>7.9060754429426083</v>
      </c>
      <c r="T7" s="75">
        <f>IF('08 (ind)'!T$1="si",100*(('08 (ind)'!T6-MIN('08 (ind)'!T$6:T$37))/(MAX('08 (ind)'!T$6:T$37)-MIN('08 (ind)'!T$6:T$37))),ABS(-100+(100*(('08 (ind)'!T6-MIN('08 (ind)'!T$6:T$37))/(MAX('08 (ind)'!T$6:T$37)-MIN('08 (ind)'!T$6:T$37))))))</f>
        <v>29.425271481104222</v>
      </c>
      <c r="U7" s="75">
        <f>IF('08 (ind)'!U$1="si",100*(('08 (ind)'!U6-MIN('08 (ind)'!U$6:U$37))/(MAX('08 (ind)'!U$6:U$37)-MIN('08 (ind)'!U$6:U$37))),ABS(-100+(100*(('08 (ind)'!U6-MIN('08 (ind)'!U$6:U$37))/(MAX('08 (ind)'!U$6:U$37)-MIN('08 (ind)'!U$6:U$37))))))</f>
        <v>0</v>
      </c>
      <c r="V7" s="75">
        <f>IF('08 (ind)'!V$1="si",100*(('08 (ind)'!V6-MIN('08 (ind)'!V$6:V$37))/(MAX('08 (ind)'!V$6:V$37)-MIN('08 (ind)'!V$6:V$37))),ABS(-100+(100*(('08 (ind)'!V6-MIN('08 (ind)'!V$6:V$37))/(MAX('08 (ind)'!V$6:V$37)-MIN('08 (ind)'!V$6:V$37))))))</f>
        <v>96.685082872928177</v>
      </c>
      <c r="W7" s="75">
        <f>IF('08 (ind)'!W$1="si",100*(('08 (ind)'!W6-MIN('08 (ind)'!W$6:W$37))/(MAX('08 (ind)'!W$6:W$37)-MIN('08 (ind)'!W$6:W$37))),ABS(-100+(100*(('08 (ind)'!W6-MIN('08 (ind)'!W$6:W$37))/(MAX('08 (ind)'!W$6:W$37)-MIN('08 (ind)'!W$6:W$37))))))</f>
        <v>100</v>
      </c>
      <c r="X7" s="75">
        <f>IF('08 (ind)'!X$1="si",100*(('08 (ind)'!X6-MIN('08 (ind)'!X$6:X$37))/(MAX('08 (ind)'!X$6:X$37)-MIN('08 (ind)'!X$6:X$37))),ABS(-100+(100*(('08 (ind)'!X6-MIN('08 (ind)'!X$6:X$37))/(MAX('08 (ind)'!X$6:X$37)-MIN('08 (ind)'!X$6:X$37))))))</f>
        <v>95.229693626723417</v>
      </c>
      <c r="Y7" s="75">
        <f>IF('08 (ind)'!Y$1="si",100*(('08 (ind)'!Y6-MIN('08 (ind)'!Y$6:Y$37))/(MAX('08 (ind)'!Y$6:Y$37)-MIN('08 (ind)'!Y$6:Y$37))),ABS(-100+(100*(('08 (ind)'!Y6-MIN('08 (ind)'!Y$6:Y$37))/(MAX('08 (ind)'!Y$6:Y$37)-MIN('08 (ind)'!Y$6:Y$37))))))</f>
        <v>76.374966616220064</v>
      </c>
      <c r="Z7" s="75">
        <f>IF('08 (ind)'!Z$1="si",100*(('08 (ind)'!Z6-MIN('08 (ind)'!Z$6:Z$37))/(MAX('08 (ind)'!Z$6:Z$37)-MIN('08 (ind)'!Z$6:Z$37))),ABS(-100+(100*(('08 (ind)'!Z6-MIN('08 (ind)'!Z$6:Z$37))/(MAX('08 (ind)'!Z$6:Z$37)-MIN('08 (ind)'!Z$6:Z$37))))))</f>
        <v>86.479260385021078</v>
      </c>
      <c r="AA7" s="75">
        <f>IF('08 (ind)'!AA$1="si",100*(('08 (ind)'!AA6-MIN('08 (ind)'!AA$6:AA$37))/(MAX('08 (ind)'!AA$6:AA$37)-MIN('08 (ind)'!AA$6:AA$37))),ABS(-100+(100*(('08 (ind)'!AA6-MIN('08 (ind)'!AA$6:AA$37))/(MAX('08 (ind)'!AA$6:AA$37)-MIN('08 (ind)'!AA$6:AA$37))))))</f>
        <v>74.876067636454721</v>
      </c>
      <c r="AB7" s="75">
        <f>IF('08 (ind)'!AB$1="si",100*(('08 (ind)'!AB6-MIN('08 (ind)'!AB$6:AB$37))/(MAX('08 (ind)'!AB$6:AB$37)-MIN('08 (ind)'!AB$6:AB$37))),ABS(-100+(100*(('08 (ind)'!AB6-MIN('08 (ind)'!AB$6:AB$37))/(MAX('08 (ind)'!AB$6:AB$37)-MIN('08 (ind)'!AB$6:AB$37))))))</f>
        <v>68.481773004163216</v>
      </c>
      <c r="AC7" s="75">
        <f>IF('08 (ind)'!AC$1="si",100*(('08 (ind)'!AC6-MIN('08 (ind)'!AC$6:AC$37))/(MAX('08 (ind)'!AC$6:AC$37)-MIN('08 (ind)'!AC$6:AC$37))),ABS(-100+(100*(('08 (ind)'!AC6-MIN('08 (ind)'!AC$6:AC$37))/(MAX('08 (ind)'!AC$6:AC$37)-MIN('08 (ind)'!AC$6:AC$37))))))</f>
        <v>81.385557679800414</v>
      </c>
      <c r="AD7" s="75">
        <f>IF('08 (ind)'!AD$1="si",100*(('08 (ind)'!AD6-MIN('08 (ind)'!AD$6:AD$37))/(MAX('08 (ind)'!AD$6:AD$37)-MIN('08 (ind)'!AD$6:AD$37))),ABS(-100+(100*(('08 (ind)'!AD6-MIN('08 (ind)'!AD$6:AD$37))/(MAX('08 (ind)'!AD$6:AD$37)-MIN('08 (ind)'!AD$6:AD$37))))))</f>
        <v>57.642426382874433</v>
      </c>
      <c r="AE7" s="75">
        <f>IF('08 (ind)'!AE$1="si",100*(('08 (ind)'!AE6-MIN('08 (ind)'!AE$6:AE$37))/(MAX('08 (ind)'!AE$6:AE$37)-MIN('08 (ind)'!AE$6:AE$37))),ABS(-100+(100*(('08 (ind)'!AE6-MIN('08 (ind)'!AE$6:AE$37))/(MAX('08 (ind)'!AE$6:AE$37)-MIN('08 (ind)'!AE$6:AE$37))))))</f>
        <v>50.937267465155145</v>
      </c>
      <c r="AF7" s="75">
        <f>IF('08 (ind)'!AF$1="si",100*(('08 (ind)'!AF6-MIN('08 (ind)'!AF$6:AF$37))/(MAX('08 (ind)'!AF$6:AF$37)-MIN('08 (ind)'!AF$6:AF$37))),ABS(-100+(100*(('08 (ind)'!AF6-MIN('08 (ind)'!AF$6:AF$37))/(MAX('08 (ind)'!AF$6:AF$37)-MIN('08 (ind)'!AF$6:AF$37))))))</f>
        <v>87.781913888617211</v>
      </c>
      <c r="AG7" s="75">
        <f>IF('08 (ind)'!AG$1="si",100*(('08 (ind)'!AG6-MIN('08 (ind)'!AG$6:AG$37))/(MAX('08 (ind)'!AG$6:AG$37)-MIN('08 (ind)'!AG$6:AG$37))),ABS(-100+(100*(('08 (ind)'!AG6-MIN('08 (ind)'!AG$6:AG$37))/(MAX('08 (ind)'!AG$6:AG$37)-MIN('08 (ind)'!AG$6:AG$37))))))</f>
        <v>47.340425531914896</v>
      </c>
      <c r="AH7" s="75">
        <f>IF('08 (ind)'!AH$1="si",100*(('08 (ind)'!AH6-MIN('08 (ind)'!AH$6:AH$37))/(MAX('08 (ind)'!AH$6:AH$37)-MIN('08 (ind)'!AH$6:AH$37))),ABS(-100+(100*(('08 (ind)'!AH6-MIN('08 (ind)'!AH$6:AH$37))/(MAX('08 (ind)'!AH$6:AH$37)-MIN('08 (ind)'!AH$6:AH$37))))))</f>
        <v>79.041916167664667</v>
      </c>
      <c r="AI7" s="75">
        <f>IF('08 (ind)'!AI$1="si",100*(('08 (ind)'!AI6-MIN('08 (ind)'!AI$6:AI$37))/(MAX('08 (ind)'!AI$6:AI$37)-MIN('08 (ind)'!AI$6:AI$37))),ABS(-100+(100*(('08 (ind)'!AI6-MIN('08 (ind)'!AI$6:AI$37))/(MAX('08 (ind)'!AI$6:AI$37)-MIN('08 (ind)'!AI$6:AI$37))))))</f>
        <v>3.1987779332802795</v>
      </c>
      <c r="AJ7" s="75">
        <f>IF('08 (ind)'!AJ$1="si",100*(('08 (ind)'!AJ6-MIN('08 (ind)'!AJ$6:AJ$37))/(MAX('08 (ind)'!AJ$6:AJ$37)-MIN('08 (ind)'!AJ$6:AJ$37))),ABS(-100+(100*(('08 (ind)'!AJ6-MIN('08 (ind)'!AJ$6:AJ$37))/(MAX('08 (ind)'!AJ$6:AJ$37)-MIN('08 (ind)'!AJ$6:AJ$37))))))</f>
        <v>90.135245698353373</v>
      </c>
      <c r="AK7" s="75">
        <f>IF('08 (ind)'!AK$1="si",100*(('08 (ind)'!AK6-MIN('08 (ind)'!AK$6:AK$37))/(MAX('08 (ind)'!AK$6:AK$37)-MIN('08 (ind)'!AK$6:AK$37))),ABS(-100+(100*(('08 (ind)'!AK6-MIN('08 (ind)'!AK$6:AK$37))/(MAX('08 (ind)'!AK$6:AK$37)-MIN('08 (ind)'!AK$6:AK$37))))))</f>
        <v>10.618511098753821</v>
      </c>
      <c r="AL7" s="75">
        <f>IF('08 (ind)'!AL$1="si",100*(('08 (ind)'!AL6-MIN('08 (ind)'!AL$6:AL$37))/(MAX('08 (ind)'!AL$6:AL$37)-MIN('08 (ind)'!AL$6:AL$37))),ABS(-100+(100*(('08 (ind)'!AL6-MIN('08 (ind)'!AL$6:AL$37))/(MAX('08 (ind)'!AL$6:AL$37)-MIN('08 (ind)'!AL$6:AL$37))))))</f>
        <v>75.347499923884314</v>
      </c>
      <c r="AM7" s="75">
        <f>IF('08 (ind)'!AM$1="si",100*(('08 (ind)'!AM6-MIN('08 (ind)'!AM$6:AM$37))/(MAX('08 (ind)'!AM$6:AM$37)-MIN('08 (ind)'!AM$6:AM$37))),ABS(-100+(100*(('08 (ind)'!AM6-MIN('08 (ind)'!AM$6:AM$37))/(MAX('08 (ind)'!AM$6:AM$37)-MIN('08 (ind)'!AM$6:AM$37))))))</f>
        <v>49.305640244442003</v>
      </c>
      <c r="AN7" s="75">
        <f>IF('08 (ind)'!AN$1="si",100*(('08 (ind)'!AN6-MIN('08 (ind)'!AN$6:AN$37))/(MAX('08 (ind)'!AN$6:AN$37)-MIN('08 (ind)'!AN$6:AN$37))),ABS(-100+(100*(('08 (ind)'!AN6-MIN('08 (ind)'!AN$6:AN$37))/(MAX('08 (ind)'!AN$6:AN$37)-MIN('08 (ind)'!AN$6:AN$37))))))</f>
        <v>32.898277987614705</v>
      </c>
      <c r="AO7" s="75">
        <f>IF('08 (ind)'!AO$1="si",100*(('08 (ind)'!AO6-MIN('08 (ind)'!AO$6:AO$37))/(MAX('08 (ind)'!AO$6:AO$37)-MIN('08 (ind)'!AO$6:AO$37))),ABS(-100+(100*(('08 (ind)'!AO6-MIN('08 (ind)'!AO$6:AO$37))/(MAX('08 (ind)'!AO$6:AO$37)-MIN('08 (ind)'!AO$6:AO$37))))))</f>
        <v>84.16694203911095</v>
      </c>
      <c r="AP7" s="75">
        <f>IF('08 (ind)'!AP$1="si",100*(('08 (ind)'!AP6-MIN('08 (ind)'!AP$6:AP$37))/(MAX('08 (ind)'!AP$6:AP$37)-MIN('08 (ind)'!AP$6:AP$37))),ABS(-100+(100*(('08 (ind)'!AP6-MIN('08 (ind)'!AP$6:AP$37))/(MAX('08 (ind)'!AP$6:AP$37)-MIN('08 (ind)'!AP$6:AP$37))))))</f>
        <v>45.917285259809113</v>
      </c>
      <c r="AQ7" s="75">
        <f>IF('08 (ind)'!AQ$1="si",100*(('08 (ind)'!AQ6-MIN('08 (ind)'!AQ$6:AQ$37))/(MAX('08 (ind)'!AQ$6:AQ$37)-MIN('08 (ind)'!AQ$6:AQ$37))),ABS(-100+(100*(('08 (ind)'!AQ6-MIN('08 (ind)'!AQ$6:AQ$37))/(MAX('08 (ind)'!AQ$6:AQ$37)-MIN('08 (ind)'!AQ$6:AQ$37))))))</f>
        <v>14.005588811459541</v>
      </c>
      <c r="AR7" s="75">
        <f>IF('08 (ind)'!AR$1="si",100*(('08 (ind)'!AR6-MIN('08 (ind)'!AR$6:AR$37))/(MAX('08 (ind)'!AR$6:AR$37)-MIN('08 (ind)'!AR$6:AR$37))),ABS(-100+(100*(('08 (ind)'!AR6-MIN('08 (ind)'!AR$6:AR$37))/(MAX('08 (ind)'!AR$6:AR$37)-MIN('08 (ind)'!AR$6:AR$37))))))</f>
        <v>22.892120868564859</v>
      </c>
      <c r="AS7" s="75">
        <f>IF('08 (ind)'!AS$1="si",100*(('08 (ind)'!AS6-MIN('08 (ind)'!AS$6:AS$37))/(MAX('08 (ind)'!AS$6:AS$37)-MIN('08 (ind)'!AS$6:AS$37))),ABS(-100+(100*(('08 (ind)'!AS6-MIN('08 (ind)'!AS$6:AS$37))/(MAX('08 (ind)'!AS$6:AS$37)-MIN('08 (ind)'!AS$6:AS$37))))))</f>
        <v>88.36363636363636</v>
      </c>
      <c r="AT7" s="75">
        <f>IF('08 (ind)'!AT$1="si",100*(('08 (ind)'!AT6-MIN('08 (ind)'!AT$6:AT$37))/(MAX('08 (ind)'!AT$6:AT$37)-MIN('08 (ind)'!AT$6:AT$37))),ABS(-100+(100*(('08 (ind)'!AT6-MIN('08 (ind)'!AT$6:AT$37))/(MAX('08 (ind)'!AT$6:AT$37)-MIN('08 (ind)'!AT$6:AT$37))))))</f>
        <v>0</v>
      </c>
      <c r="AU7" s="75">
        <f>IF('08 (ind)'!AU$1="si",100*(('08 (ind)'!AU6-MIN('08 (ind)'!AU$6:AU$37))/(MAX('08 (ind)'!AU$6:AU$37)-MIN('08 (ind)'!AU$6:AU$37))),ABS(-100+(100*(('08 (ind)'!AU6-MIN('08 (ind)'!AU$6:AU$37))/(MAX('08 (ind)'!AU$6:AU$37)-MIN('08 (ind)'!AU$6:AU$37))))))</f>
        <v>40.519031141868517</v>
      </c>
      <c r="AV7" s="75">
        <f>IF('08 (ind)'!AV$1="si",100*(('08 (ind)'!AV6-MIN('08 (ind)'!AV$6:AV$37))/(MAX('08 (ind)'!AV$6:AV$37)-MIN('08 (ind)'!AV$6:AV$37))),ABS(-100+(100*(('08 (ind)'!AV6-MIN('08 (ind)'!AV$6:AV$37))/(MAX('08 (ind)'!AV$6:AV$37)-MIN('08 (ind)'!AV$6:AV$37))))))</f>
        <v>100</v>
      </c>
      <c r="AW7" s="75">
        <f>IF('08 (ind)'!AW$1="si",100*(('08 (ind)'!AW6-MIN('08 (ind)'!AW$6:AW$37))/(MAX('08 (ind)'!AW$6:AW$37)-MIN('08 (ind)'!AW$6:AW$37))),ABS(-100+(100*(('08 (ind)'!AW6-MIN('08 (ind)'!AW$6:AW$37))/(MAX('08 (ind)'!AW$6:AW$37)-MIN('08 (ind)'!AW$6:AW$37))))))</f>
        <v>36.176066024759294</v>
      </c>
      <c r="AX7" s="75">
        <f>IF('08 (ind)'!AX$1="si",100*(('08 (ind)'!AX6-MIN('08 (ind)'!AX$6:AX$37))/(MAX('08 (ind)'!AX$6:AX$37)-MIN('08 (ind)'!AX$6:AX$37))),ABS(-100+(100*(('08 (ind)'!AX6-MIN('08 (ind)'!AX$6:AX$37))/(MAX('08 (ind)'!AX$6:AX$37)-MIN('08 (ind)'!AX$6:AX$37))))))</f>
        <v>18.494021363998517</v>
      </c>
      <c r="AY7" s="75">
        <f>IF('08 (ind)'!AY$1="si",100*(('08 (ind)'!AY6-MIN('08 (ind)'!AY$6:AY$37))/(MAX('08 (ind)'!AY$6:AY$37)-MIN('08 (ind)'!AY$6:AY$37))),ABS(-100+(100*(('08 (ind)'!AY6-MIN('08 (ind)'!AY$6:AY$37))/(MAX('08 (ind)'!AY$6:AY$37)-MIN('08 (ind)'!AY$6:AY$37))))))</f>
        <v>70.973696354407039</v>
      </c>
      <c r="AZ7" s="75">
        <f>IF('08 (ind)'!AZ$1="si",100*(('08 (ind)'!AZ6-MIN('08 (ind)'!AZ$6:AZ$37))/(MAX('08 (ind)'!AZ$6:AZ$37)-MIN('08 (ind)'!AZ$6:AZ$37))),ABS(-100+(100*(('08 (ind)'!AZ6-MIN('08 (ind)'!AZ$6:AZ$37))/(MAX('08 (ind)'!AZ$6:AZ$37)-MIN('08 (ind)'!AZ$6:AZ$37))))))</f>
        <v>45.332001801270181</v>
      </c>
      <c r="BA7" s="75">
        <f>IF('08 (ind)'!BA$1="si",100*(('08 (ind)'!BA6-MIN('08 (ind)'!BA$6:BA$37))/(MAX('08 (ind)'!BA$6:BA$37)-MIN('08 (ind)'!BA$6:BA$37))),ABS(-100+(100*(('08 (ind)'!BA6-MIN('08 (ind)'!BA$6:BA$37))/(MAX('08 (ind)'!BA$6:BA$37)-MIN('08 (ind)'!BA$6:BA$37))))))</f>
        <v>11.021528670720095</v>
      </c>
      <c r="BB7" s="75">
        <f>IF('08 (ind)'!BB$1="si",100*(('08 (ind)'!BB6-MIN('08 (ind)'!BB$6:BB$37))/(MAX('08 (ind)'!BB$6:BB$37)-MIN('08 (ind)'!BB$6:BB$37))),ABS(-100+(100*(('08 (ind)'!BB6-MIN('08 (ind)'!BB$6:BB$37))/(MAX('08 (ind)'!BB$6:BB$37)-MIN('08 (ind)'!BB$6:BB$37))))))</f>
        <v>46.555635350134395</v>
      </c>
      <c r="BC7" s="75">
        <f>IF('08 (ind)'!BC$1="si",100*(('08 (ind)'!BC6-MIN('08 (ind)'!BC$6:BC$37))/(MAX('08 (ind)'!BC$6:BC$37)-MIN('08 (ind)'!BC$6:BC$37))),ABS(-100+(100*(('08 (ind)'!BC6-MIN('08 (ind)'!BC$6:BC$37))/(MAX('08 (ind)'!BC$6:BC$37)-MIN('08 (ind)'!BC$6:BC$37))))))</f>
        <v>34.7939620105141</v>
      </c>
      <c r="BD7" s="75">
        <f>IF('08 (ind)'!BD$1="si",100*(('08 (ind)'!BD6-MIN('08 (ind)'!BD$6:BD$37))/(MAX('08 (ind)'!BD$6:BD$37)-MIN('08 (ind)'!BD$6:BD$37))),ABS(-100+(100*(('08 (ind)'!BD6-MIN('08 (ind)'!BD$6:BD$37))/(MAX('08 (ind)'!BD$6:BD$37)-MIN('08 (ind)'!BD$6:BD$37))))))</f>
        <v>15.033870032655885</v>
      </c>
      <c r="BE7" s="75">
        <f>IF('08 (ind)'!BE$1="si",100*(('08 (ind)'!BE6-MIN('08 (ind)'!BE$6:BE$37))/(MAX('08 (ind)'!BE$6:BE$37)-MIN('08 (ind)'!BE$6:BE$37))),ABS(-100+(100*(('08 (ind)'!BE6-MIN('08 (ind)'!BE$6:BE$37))/(MAX('08 (ind)'!BE$6:BE$37)-MIN('08 (ind)'!BE$6:BE$37))))))</f>
        <v>18.618042226487518</v>
      </c>
      <c r="BF7" s="75">
        <f>IF('08 (ind)'!BF$1="si",100*(('08 (ind)'!BF6-MIN('08 (ind)'!BF$6:BF$37))/(MAX('08 (ind)'!BF$6:BF$37)-MIN('08 (ind)'!BF$6:BF$37))),ABS(-100+(100*(('08 (ind)'!BF6-MIN('08 (ind)'!BF$6:BF$37))/(MAX('08 (ind)'!BF$6:BF$37)-MIN('08 (ind)'!BF$6:BF$37))))))</f>
        <v>76.650902094558575</v>
      </c>
      <c r="BG7" s="75">
        <f>IF('08 (ind)'!BG$1="si",100*(('08 (ind)'!BG6-MIN('08 (ind)'!BG$6:BG$37))/(MAX('08 (ind)'!BG$6:BG$37)-MIN('08 (ind)'!BG$6:BG$37))),ABS(-100+(100*(('08 (ind)'!BG6-MIN('08 (ind)'!BG$6:BG$37))/(MAX('08 (ind)'!BG$6:BG$37)-MIN('08 (ind)'!BG$6:BG$37))))))</f>
        <v>30.069768161179233</v>
      </c>
      <c r="BH7" s="75">
        <f>IF('08 (ind)'!BH$1="si",100*(('08 (ind)'!BH6-MIN('08 (ind)'!BH$6:BH$37))/(MAX('08 (ind)'!BH$6:BH$37)-MIN('08 (ind)'!BH$6:BH$37))),ABS(-100+(100*(('08 (ind)'!BH6-MIN('08 (ind)'!BH$6:BH$37))/(MAX('08 (ind)'!BH$6:BH$37)-MIN('08 (ind)'!BH$6:BH$37))))))</f>
        <v>14.322210823318555</v>
      </c>
      <c r="BI7" s="75">
        <f>IF('08 (ind)'!BI$1="si",100*(('08 (ind)'!BI6-MIN('08 (ind)'!BI$6:BI$37))/(MAX('08 (ind)'!BI$6:BI$37)-MIN('08 (ind)'!BI$6:BI$37))),ABS(-100+(100*(('08 (ind)'!BI6-MIN('08 (ind)'!BI$6:BI$37))/(MAX('08 (ind)'!BI$6:BI$37)-MIN('08 (ind)'!BI$6:BI$37))))))</f>
        <v>77.269692000210114</v>
      </c>
      <c r="BJ7" s="75">
        <f>IF('08 (ind)'!BJ$1="si",100*(('08 (ind)'!BJ6-MIN('08 (ind)'!BJ$6:BJ$37))/(MAX('08 (ind)'!BJ$6:BJ$37)-MIN('08 (ind)'!BJ$6:BJ$37))),ABS(-100+(100*(('08 (ind)'!BJ6-MIN('08 (ind)'!BJ$6:BJ$37))/(MAX('08 (ind)'!BJ$6:BJ$37)-MIN('08 (ind)'!BJ$6:BJ$37))))))</f>
        <v>6.6064377019144896E-4</v>
      </c>
      <c r="BK7" s="75">
        <f>IF('08 (ind)'!BK$1="si",100*(('08 (ind)'!BK6-MIN('08 (ind)'!BK$6:BK$37))/(MAX('08 (ind)'!BK$6:BK$37)-MIN('08 (ind)'!BK$6:BK$37))),ABS(-100+(100*(('08 (ind)'!BK6-MIN('08 (ind)'!BK$6:BK$37))/(MAX('08 (ind)'!BK$6:BK$37)-MIN('08 (ind)'!BK$6:BK$37))))))</f>
        <v>10.753581737126215</v>
      </c>
      <c r="BL7" s="75">
        <f>IF('08 (ind)'!BL$1="si",100*(('08 (ind)'!BL6-MIN('08 (ind)'!BL$6:BL$37))/(MAX('08 (ind)'!BL$6:BL$37)-MIN('08 (ind)'!BL$6:BL$37))),ABS(-100+(100*(('08 (ind)'!BL6-MIN('08 (ind)'!BL$6:BL$37))/(MAX('08 (ind)'!BL$6:BL$37)-MIN('08 (ind)'!BL$6:BL$37))))))</f>
        <v>11.016949152542372</v>
      </c>
      <c r="BM7" s="75">
        <f>IF('08 (ind)'!BM$1="si",100*(('08 (ind)'!BM6-MIN('08 (ind)'!BM$6:BM$37))/(MAX('08 (ind)'!BM$6:BM$37)-MIN('08 (ind)'!BM$6:BM$37))),ABS(-100+(100*(('08 (ind)'!BM6-MIN('08 (ind)'!BM$6:BM$37))/(MAX('08 (ind)'!BM$6:BM$37)-MIN('08 (ind)'!BM$6:BM$37))))))</f>
        <v>19.384365045723431</v>
      </c>
      <c r="BN7" s="75">
        <f>IF('08 (ind)'!BN$1="si",100*(('08 (ind)'!BN6-MIN('08 (ind)'!BN$6:BN$37))/(MAX('08 (ind)'!BN$6:BN$37)-MIN('08 (ind)'!BN$6:BN$37))),ABS(-100+(100*(('08 (ind)'!BN6-MIN('08 (ind)'!BN$6:BN$37))/(MAX('08 (ind)'!BN$6:BN$37)-MIN('08 (ind)'!BN$6:BN$37))))))</f>
        <v>29.996001742546291</v>
      </c>
      <c r="BO7" s="75">
        <f>IF('08 (ind)'!BO$1="si",100*(('08 (ind)'!BO6-MIN('08 (ind)'!BO$6:BO$37))/(MAX('08 (ind)'!BO$6:BO$37)-MIN('08 (ind)'!BO$6:BO$37))),ABS(-100+(100*(('08 (ind)'!BO6-MIN('08 (ind)'!BO$6:BO$37))/(MAX('08 (ind)'!BO$6:BO$37)-MIN('08 (ind)'!BO$6:BO$37))))))</f>
        <v>20.2491100732197</v>
      </c>
      <c r="BP7" s="75">
        <f>IF('08 (ind)'!BP$1="si",100*(('08 (ind)'!BP6-MIN('08 (ind)'!BP$6:BP$37))/(MAX('08 (ind)'!BP$6:BP$37)-MIN('08 (ind)'!BP$6:BP$37))),ABS(-100+(100*(('08 (ind)'!BP6-MIN('08 (ind)'!BP$6:BP$37))/(MAX('08 (ind)'!BP$6:BP$37)-MIN('08 (ind)'!BP$6:BP$37))))))</f>
        <v>32.496721136936536</v>
      </c>
      <c r="BQ7" s="75">
        <f>IF('08 (ind)'!BQ$1="si",100*(('08 (ind)'!BQ6-MIN('08 (ind)'!BQ$6:BQ$37))/(MAX('08 (ind)'!BQ$6:BQ$37)-MIN('08 (ind)'!BQ$6:BQ$37))),ABS(-100+(100*(('08 (ind)'!BQ6-MIN('08 (ind)'!BQ$6:BQ$37))/(MAX('08 (ind)'!BQ$6:BQ$37)-MIN('08 (ind)'!BQ$6:BQ$37))))))</f>
        <v>86.03612686244881</v>
      </c>
      <c r="BR7" s="75">
        <f>IF('08 (ind)'!BR$1="si",100*(('08 (ind)'!BR6-MIN('08 (ind)'!BR$6:BR$37))/(MAX('08 (ind)'!BR$6:BR$37)-MIN('08 (ind)'!BR$6:BR$37))),ABS(-100+(100*(('08 (ind)'!BR6-MIN('08 (ind)'!BR$6:BR$37))/(MAX('08 (ind)'!BP$6:BP$37)-MIN('08 (ind)'!BR$6:BR$37))))))</f>
        <v>50.017777777777781</v>
      </c>
      <c r="BS7" s="75">
        <f>IF('08 (ind)'!BS$1="si",100*(('08 (ind)'!BS6-MIN('08 (ind)'!BS$6:BS$37))/(MAX('08 (ind)'!BS$6:BS$37)-MIN('08 (ind)'!BS$6:BS$37))),ABS(-100+(100*(('08 (ind)'!BS6-MIN('08 (ind)'!BS$6:BS$37))/(MAX('08 (ind)'!BQ$6:BQ$37)-MIN('08 (ind)'!BS$6:BS$37))))))</f>
        <v>71.189389948351348</v>
      </c>
      <c r="BT7" s="75">
        <f>IF('08 (ind)'!BT$1="si",100*(('08 (ind)'!BT6-MIN('08 (ind)'!BT$6:BT$37))/(MAX('08 (ind)'!BT$6:BT$37)-MIN('08 (ind)'!BT$6:BT$37))),ABS(-100+(100*(('08 (ind)'!BT6-MIN('08 (ind)'!BT$6:BT$37))/(MAX('08 (ind)'!BR$6:BR$37)-MIN('08 (ind)'!BT$6:BT$37))))))</f>
        <v>94.038628222010502</v>
      </c>
      <c r="BU7" s="75">
        <f>IF('08 (ind)'!BU$1="si",100*(('08 (ind)'!BU6-MIN('08 (ind)'!BU$6:BU$37))/(MAX('08 (ind)'!BU$6:BU$37)-MIN('08 (ind)'!BU$6:BU$37))),ABS(-100+(100*(('08 (ind)'!BU6-MIN('08 (ind)'!BU$6:BU$37))/(MAX('08 (ind)'!BU$6:BU$37)-MIN('08 (ind)'!BU$6:BU$37))))))</f>
        <v>100</v>
      </c>
      <c r="BV7" s="75">
        <f>IF('08 (ind)'!BV$1="si",100*(('08 (ind)'!BV6-MIN('08 (ind)'!BV$6:BV$37))/(MAX('08 (ind)'!BV$6:BV$37)-MIN('08 (ind)'!BV$6:BV$37))),ABS(-100+(100*(('08 (ind)'!BV6-MIN('08 (ind)'!BV$6:BV$37))/(MAX('08 (ind)'!BV$6:BV$37)-MIN('08 (ind)'!BV$6:BV$37))))))</f>
        <v>83.358290905460692</v>
      </c>
      <c r="BW7" s="75">
        <f>IF('08 (ind)'!BW$1="si",100*(('08 (ind)'!BW6-MIN('08 (ind)'!BW$6:BW$37))/(MAX('08 (ind)'!BW$6:BW$37)-MIN('08 (ind)'!BW$6:BW$37))),ABS(-100+(100*(('08 (ind)'!BW6-MIN('08 (ind)'!BW$6:BW$37))/(MAX('08 (ind)'!BW$6:BW$37)-MIN('08 (ind)'!BW$6:BW$37))))))</f>
        <v>90.628691429321435</v>
      </c>
      <c r="BX7" s="75">
        <f>IF('08 (ind)'!BX$1="si",100*(('08 (ind)'!BX6-MIN('08 (ind)'!BX$6:BX$37))/(MAX('08 (ind)'!BX$6:BX$37)-MIN('08 (ind)'!BX$6:BX$37))),ABS(-100+(100*(('08 (ind)'!BX6-MIN('08 (ind)'!BX$6:BX$37))/(MAX('08 (ind)'!BX$6:BX$37)-MIN('08 (ind)'!BX$6:BX$37))))))</f>
        <v>7.0295004119698064</v>
      </c>
      <c r="BY7" s="75">
        <f>IF('08 (ind)'!BY$1="si",100*(('08 (ind)'!BY6-MIN('08 (ind)'!BY$6:BY$37))/(MAX('08 (ind)'!BY$6:BY$37)-MIN('08 (ind)'!BY$6:BY$37))),ABS(-100+(100*(('08 (ind)'!BY6-MIN('08 (ind)'!BY$6:BY$37))/(MAX('08 (ind)'!BY$6:BY$37)-MIN('08 (ind)'!BY$6:BY$37))))))</f>
        <v>4.2012899704348659</v>
      </c>
      <c r="BZ7" s="75">
        <f>IF('08 (ind)'!BZ$1="si",100*(('08 (ind)'!BZ6-MIN('08 (ind)'!BZ$6:BZ$37))/(MAX('08 (ind)'!BZ$6:BZ$37)-MIN('08 (ind)'!BZ$6:BZ$37))),ABS(-100+(100*(('08 (ind)'!BZ6-MIN('08 (ind)'!BZ$6:BZ$37))/(MAX('08 (ind)'!BZ$6:BZ$37)-MIN('08 (ind)'!BZ$6:BZ$37))))))</f>
        <v>97.712129421767116</v>
      </c>
      <c r="CA7" s="75">
        <f>IF('08 (ind)'!CA$1="si",100*(('08 (ind)'!CA6-MIN('08 (ind)'!CA$6:CA$37))/(MAX('08 (ind)'!CA$6:CA$37)-MIN('08 (ind)'!CA$6:CA$37))),ABS(-100+(100*(('08 (ind)'!CA6-MIN('08 (ind)'!CA$6:CA$37))/(MAX('08 (ind)'!CA$6:CA$37)-MIN('08 (ind)'!CA$6:CA$37))))))</f>
        <v>47.609532808888197</v>
      </c>
      <c r="CB7" s="75">
        <f>IF('08 (ind)'!CB$1="si",100*(('08 (ind)'!CB6-MIN('08 (ind)'!CB$6:CB$37))/(MAX('08 (ind)'!CB$6:CB$37)-MIN('08 (ind)'!CB$6:CB$37))),ABS(-100+(100*(('08 (ind)'!CB6-MIN('08 (ind)'!CB$6:CB$37))/(MAX('08 (ind)'!CB$6:CB$37)-MIN('08 (ind)'!CB$6:CB$37))))))</f>
        <v>89.808917197452232</v>
      </c>
      <c r="CC7" s="75">
        <f>IF('08 (ind)'!CC$1="si",100*(('08 (ind)'!CC6-MIN('08 (ind)'!CC$6:CC$37))/(MAX('08 (ind)'!CC$6:CC$37)-MIN('08 (ind)'!CC$6:CC$37))),ABS(-100+(100*(('08 (ind)'!CC6-MIN('08 (ind)'!CC$6:CC$37))/(MAX('08 (ind)'!CC$6:CC$37)-MIN('08 (ind)'!CC$6:CC$37))))))</f>
        <v>58.255063336981529</v>
      </c>
      <c r="CD7" s="75">
        <f>IF('08 (ind)'!CD$1="si",100*(('08 (ind)'!CD6-MIN('08 (ind)'!CD$6:CD$37))/(MAX('08 (ind)'!CD$6:CD$37)-MIN('08 (ind)'!CD$6:CD$37))),ABS(-100+(100*(('08 (ind)'!CD6-MIN('08 (ind)'!CD$6:CD$37))/(MAX('08 (ind)'!CD$6:CD$37)-MIN('08 (ind)'!CD$6:CD$37))))))</f>
        <v>0.20958706621928427</v>
      </c>
      <c r="CE7" s="75">
        <f>IF('08 (ind)'!CE$1="si",100*(('08 (ind)'!CE6-MIN('08 (ind)'!CE$6:CE$37))/(MAX('08 (ind)'!CE$6:CE$37)-MIN('08 (ind)'!CE$6:CE$37))),ABS(-100+(100*(('08 (ind)'!CE6-MIN('08 (ind)'!CE$6:CE$37))/(MAX('08 (ind)'!CE$6:CE$37)-MIN('08 (ind)'!CE$6:CE$37))))))</f>
        <v>7.8773486999829183</v>
      </c>
      <c r="CF7" s="75">
        <f>IF('08 (ind)'!CF$1="si",100*(('08 (ind)'!CF6-MIN('08 (ind)'!CF$6:CF$37))/(MAX('08 (ind)'!CF$6:CF$37)-MIN('08 (ind)'!CF$6:CF$37))),ABS(-100+(100*(('08 (ind)'!CF6-MIN('08 (ind)'!CF$6:CF$37))/(MAX('08 (ind)'!CF$6:CF$37)-MIN('08 (ind)'!CF$6:CF$37))))))</f>
        <v>47.823169799768806</v>
      </c>
      <c r="CG7" s="75">
        <f>IF('08 (ind)'!CG$1="si",100*(('08 (ind)'!CG6-MIN('08 (ind)'!CG$6:CG$37))/(MAX('08 (ind)'!CG$6:CG$37)-MIN('08 (ind)'!CG$6:CG$37))),ABS(-100+(100*(('08 (ind)'!CG6-MIN('08 (ind)'!CG$6:CG$37))/(MAX('08 (ind)'!CG$6:CG$37)-MIN('08 (ind)'!CG$6:CG$37))))))</f>
        <v>2.9268106108560854</v>
      </c>
      <c r="CH7" s="75">
        <f>IF('08 (ind)'!CH$1="si",100*(('08 (ind)'!CH6-MIN('08 (ind)'!CH$6:CH$37))/(MAX('08 (ind)'!CH$6:CH$37)-MIN('08 (ind)'!CH$6:CH$37))),ABS(-100+(100*(('08 (ind)'!CH6-MIN('08 (ind)'!CH$6:CH$37))/(MAX('08 (ind)'!CH$6:CH$37)-MIN('08 (ind)'!CH$6:CH$37))))))</f>
        <v>23.138376790507483</v>
      </c>
      <c r="CI7" s="75">
        <f>IF('08 (ind)'!CI$1="si",100*(('08 (ind)'!CI6-MIN('08 (ind)'!CI$6:CI$37))/(MAX('08 (ind)'!CI$6:CI$37)-MIN('08 (ind)'!CI$6:CI$37))),ABS(-100+(100*(('08 (ind)'!CI6-MIN('08 (ind)'!CI$6:CI$37))/(MAX('08 (ind)'!CI$6:CI$37)-MIN('08 (ind)'!CI$6:CI$37))))))</f>
        <v>28.601843787697174</v>
      </c>
      <c r="CJ7" s="75">
        <f>IF('08 (ind)'!CJ$1="si",100*(('08 (ind)'!CJ6-MIN('08 (ind)'!CJ$6:CJ$37))/(MAX('08 (ind)'!CJ$6:CJ$37)-MIN('08 (ind)'!CJ$6:CJ$37))),ABS(-100+(100*(('08 (ind)'!CJ6-MIN('08 (ind)'!CJ$6:CJ$37))/(MAX('08 (ind)'!CJ$6:CJ$37)-MIN('08 (ind)'!CJ$6:CJ$37))))))</f>
        <v>32.325237545191669</v>
      </c>
      <c r="CK7" s="75">
        <f>IF('08 (ind)'!CK$1="si",100*(('08 (ind)'!CK6-MIN('08 (ind)'!CK$6:CK$37))/(MAX('08 (ind)'!CK$6:CK$37)-MIN('08 (ind)'!CK$6:CK$37))),ABS(-100+(100*(('08 (ind)'!CK6-MIN('08 (ind)'!CK$6:CK$37))/(MAX('08 (ind)'!CK$6:CK$37)-MIN('08 (ind)'!CK$6:CK$37))))))</f>
        <v>35.886923495512157</v>
      </c>
      <c r="CL7" s="75">
        <f>IF('08 (ind)'!CL$1="si",100*(('08 (ind)'!CL6-MIN('08 (ind)'!CL$6:CL$37))/(MAX('08 (ind)'!CL$6:CL$37)-MIN('08 (ind)'!CL$6:CL$37))),ABS(-100+(100*(('08 (ind)'!CL6-MIN('08 (ind)'!CL$6:CL$37))/(MAX('08 (ind)'!CL$6:CL$37)-MIN('08 (ind)'!CL$6:CL$37))))))</f>
        <v>13.543858762727645</v>
      </c>
      <c r="CM7" s="75">
        <f>IF('08 (ind)'!CM$1="si",100*(('08 (ind)'!CM6-MIN('08 (ind)'!CM$6:CM$37))/(MAX('08 (ind)'!CM$6:CM$37)-MIN('08 (ind)'!CM$6:CM$37))),ABS(-100+(100*(('08 (ind)'!CM6-MIN('08 (ind)'!CM$6:CM$37))/(MAX('08 (ind)'!CM$6:CM$37)-MIN('08 (ind)'!CM$6:CM$37))))))</f>
        <v>9.887703082873287</v>
      </c>
    </row>
    <row r="8" spans="1:91">
      <c r="A8" s="17" t="s">
        <v>331</v>
      </c>
      <c r="B8" s="87">
        <f>IF('08 (ind)'!B$1="si",100*(('08 (ind)'!B7-MIN('08 (ind)'!B$6:B$37))/(MAX('08 (ind)'!B$6:B$37)-MIN('08 (ind)'!B$6:B$37))),ABS(-100+(100*(('08 (ind)'!B7-MIN('08 (ind)'!B$6:B$37))/(MAX('08 (ind)'!B$6:B$37)-MIN('08 (ind)'!B$6:B$37))))))</f>
        <v>10.994380864036673</v>
      </c>
      <c r="C8" s="87">
        <f>IF('08 (ind)'!C$1="si",100*(('08 (ind)'!C7-MIN('08 (ind)'!C$6:C$37))/(MAX('08 (ind)'!C$6:C$37)-MIN('08 (ind)'!C$6:C$37))),ABS(-100+(100*(('08 (ind)'!C7-MIN('08 (ind)'!C$6:C$37))/(MAX('08 (ind)'!C$6:C$37)-MIN('08 (ind)'!C$6:C$37))))))</f>
        <v>44.277856492786093</v>
      </c>
      <c r="D8" s="87">
        <f>IF('08 (ind)'!D$1="si",100*(('08 (ind)'!D7-MIN('08 (ind)'!D$6:D$37))/(MAX('08 (ind)'!D$6:D$37)-MIN('08 (ind)'!D$6:D$37))),ABS(-100+(100*(('08 (ind)'!D7-MIN('08 (ind)'!D$6:D$37))/(MAX('08 (ind)'!D$6:D$37)-MIN('08 (ind)'!D$6:D$37))))))</f>
        <v>0</v>
      </c>
      <c r="E8" s="87">
        <f>IF('08 (ind)'!E$1="si",100*(('08 (ind)'!E7-MIN('08 (ind)'!E$6:E$37))/(MAX('08 (ind)'!E$6:E$37)-MIN('08 (ind)'!E$6:E$37))),ABS(-100+(100*(('08 (ind)'!E7-MIN('08 (ind)'!E$6:E$37))/(MAX('08 (ind)'!E$6:E$37)-MIN('08 (ind)'!E$6:E$37))))))</f>
        <v>14.051911367276119</v>
      </c>
      <c r="F8" s="87">
        <f>IF('08 (ind)'!F$1="si",100*(('08 (ind)'!F7-MIN('08 (ind)'!F$6:F$37))/(MAX('08 (ind)'!F$6:F$37)-MIN('08 (ind)'!F$6:F$37))),ABS(-100+(100*(('08 (ind)'!F7-MIN('08 (ind)'!F$6:F$37))/(MAX('08 (ind)'!F$6:F$37)-MIN('08 (ind)'!F$6:F$37))))))</f>
        <v>100</v>
      </c>
      <c r="G8" s="87">
        <f>IF('08 (ind)'!G$1="si",100*(('08 (ind)'!G7-MIN('08 (ind)'!G$6:G$37))/(MAX('08 (ind)'!G$6:G$37)-MIN('08 (ind)'!G$6:G$37))),ABS(-100+(100*(('08 (ind)'!G7-MIN('08 (ind)'!G$6:G$37))/(MAX('08 (ind)'!G$6:G$37)-MIN('08 (ind)'!G$6:G$37))))))</f>
        <v>62.711864406779668</v>
      </c>
      <c r="H8" s="87">
        <f>IF('08 (ind)'!H$1="si",100*(('08 (ind)'!H7-MIN('08 (ind)'!H$6:H$37))/(MAX('08 (ind)'!H$6:H$37)-MIN('08 (ind)'!H$6:H$37))),ABS(-100+(100*(('08 (ind)'!H7-MIN('08 (ind)'!H$6:H$37))/(MAX('08 (ind)'!H$6:H$37)-MIN('08 (ind)'!H$6:H$37))))))</f>
        <v>83.846153846153854</v>
      </c>
      <c r="I8" s="87">
        <f>IF('08 (ind)'!I$1="si",100*(('08 (ind)'!I7-MIN('08 (ind)'!I$6:I$37))/(MAX('08 (ind)'!I$6:I$37)-MIN('08 (ind)'!I$6:I$37))),ABS(-100+(100*(('08 (ind)'!I7-MIN('08 (ind)'!I$6:I$37))/(MAX('08 (ind)'!I$6:I$37)-MIN('08 (ind)'!I$6:I$37))))))</f>
        <v>84.375000000000014</v>
      </c>
      <c r="J8" s="87">
        <f>IF('08 (ind)'!J$1="si",100*(('08 (ind)'!J7-MIN('08 (ind)'!J$6:J$37))/(MAX('08 (ind)'!J$6:J$37)-MIN('08 (ind)'!J$6:J$37))),ABS(-100+(100*(('08 (ind)'!J7-MIN('08 (ind)'!J$6:J$37))/(MAX('08 (ind)'!J$6:J$37)-MIN('08 (ind)'!J$6:J$37))))))</f>
        <v>11.679420056383403</v>
      </c>
      <c r="K8" s="87">
        <f>IF('08 (ind)'!K$1="si",100*(('08 (ind)'!K7-MIN('08 (ind)'!K$6:K$37))/(MAX('08 (ind)'!K$6:K$37)-MIN('08 (ind)'!K$6:K$37))),ABS(-100+(100*(('08 (ind)'!K7-MIN('08 (ind)'!K$6:K$37))/(MAX('08 (ind)'!K$6:K$37)-MIN('08 (ind)'!K$6:K$37))))))</f>
        <v>3.8653334684184024</v>
      </c>
      <c r="L8" s="87">
        <f>IF('08 (ind)'!L$1="si",100*(('08 (ind)'!L7-MIN('08 (ind)'!L$6:L$37))/(MAX('08 (ind)'!L$6:L$37)-MIN('08 (ind)'!L$6:L$37))),ABS(-100+(100*(('08 (ind)'!L7-MIN('08 (ind)'!L$6:L$37))/(MAX('08 (ind)'!L$6:L$37)-MIN('08 (ind)'!L$6:L$37))))))</f>
        <v>58.756789831935109</v>
      </c>
      <c r="M8" s="87">
        <f>IF('08 (ind)'!M$1="si",100*(('08 (ind)'!M7-MIN('08 (ind)'!M$6:M$37))/(MAX('08 (ind)'!M$6:M$37)-MIN('08 (ind)'!M$6:M$37))),ABS(-100+(100*(('08 (ind)'!M7-MIN('08 (ind)'!M$6:M$37))/(MAX('08 (ind)'!M$6:M$37)-MIN('08 (ind)'!M$6:M$37))))))</f>
        <v>1.8214003796363478</v>
      </c>
      <c r="N8" s="87">
        <f>IF('08 (ind)'!N$1="si",100*(('08 (ind)'!N7-MIN('08 (ind)'!N$6:N$37))/(MAX('08 (ind)'!N$6:N$37)-MIN('08 (ind)'!N$6:N$37))),ABS(-100+(100*(('08 (ind)'!N7-MIN('08 (ind)'!N$6:N$37))/(MAX('08 (ind)'!N$6:N$37)-MIN('08 (ind)'!N$6:N$37))))))</f>
        <v>32.68652131784642</v>
      </c>
      <c r="O8" s="87">
        <f>IF('08 (ind)'!O$1="si",100*(('08 (ind)'!O7-MIN('08 (ind)'!O$6:O$37))/(MAX('08 (ind)'!O$6:O$37)-MIN('08 (ind)'!O$6:O$37))),ABS(-100+(100*(('08 (ind)'!O7-MIN('08 (ind)'!O$6:O$37))/(MAX('08 (ind)'!O$6:O$37)-MIN('08 (ind)'!O$6:O$37))))))</f>
        <v>98.245614035087726</v>
      </c>
      <c r="P8" s="87">
        <f>IF('08 (ind)'!P$1="si",100*(('08 (ind)'!P7-MIN('08 (ind)'!P$6:P$37))/(MAX('08 (ind)'!P$6:P$37)-MIN('08 (ind)'!P$6:P$37))),ABS(-100+(100*(('08 (ind)'!P7-MIN('08 (ind)'!P$6:P$37))/(MAX('08 (ind)'!P$6:P$37)-MIN('08 (ind)'!P$6:P$37))))))</f>
        <v>46.532841553380777</v>
      </c>
      <c r="Q8" s="87">
        <f>IF('08 (ind)'!Q$1="si",100*(('08 (ind)'!Q7-MIN('08 (ind)'!Q$6:Q$37))/(MAX('08 (ind)'!Q$6:Q$37)-MIN('08 (ind)'!Q$6:Q$37))),ABS(-100+(100*(('08 (ind)'!Q7-MIN('08 (ind)'!Q$6:Q$37))/(MAX('08 (ind)'!Q$6:Q$37)-MIN('08 (ind)'!Q$6:Q$37))))))</f>
        <v>29.630051015027071</v>
      </c>
      <c r="R8" s="87">
        <f>IF('08 (ind)'!R$1="si",100*(('08 (ind)'!R7-MIN('08 (ind)'!R$6:R$37))/(MAX('08 (ind)'!R$6:R$37)-MIN('08 (ind)'!R$6:R$37))),ABS(-100+(100*(('08 (ind)'!R7-MIN('08 (ind)'!R$6:R$37))/(MAX('08 (ind)'!R$6:R$37)-MIN('08 (ind)'!R$6:R$37))))))</f>
        <v>0.22381774961323589</v>
      </c>
      <c r="S8" s="75">
        <f>ABS(ABS(('08 (ind)'!S7-((MAX('08 (ind)'!S$6:S$37)+MIN('08 (ind)'!S$6:S$37))/2))/(((MAX('08 (ind)'!S$6:S$37)+MIN('08 (ind)'!S$6:S$37))/2)-MAX('08 (ind)'!S$6:S$37))*100)-100)</f>
        <v>76.629988694363433</v>
      </c>
      <c r="T8" s="75">
        <f>IF('08 (ind)'!T$1="si",100*(('08 (ind)'!T7-MIN('08 (ind)'!T$6:T$37))/(MAX('08 (ind)'!T$6:T$37)-MIN('08 (ind)'!T$6:T$37))),ABS(-100+(100*(('08 (ind)'!T7-MIN('08 (ind)'!T$6:T$37))/(MAX('08 (ind)'!T$6:T$37)-MIN('08 (ind)'!T$6:T$37))))))</f>
        <v>44.894083524679317</v>
      </c>
      <c r="U8" s="75">
        <f>IF('08 (ind)'!U$1="si",100*(('08 (ind)'!U7-MIN('08 (ind)'!U$6:U$37))/(MAX('08 (ind)'!U$6:U$37)-MIN('08 (ind)'!U$6:U$37))),ABS(-100+(100*(('08 (ind)'!U7-MIN('08 (ind)'!U$6:U$37))/(MAX('08 (ind)'!U$6:U$37)-MIN('08 (ind)'!U$6:U$37))))))</f>
        <v>100</v>
      </c>
      <c r="V8" s="75">
        <f>IF('08 (ind)'!V$1="si",100*(('08 (ind)'!V7-MIN('08 (ind)'!V$6:V$37))/(MAX('08 (ind)'!V$6:V$37)-MIN('08 (ind)'!V$6:V$37))),ABS(-100+(100*(('08 (ind)'!V7-MIN('08 (ind)'!V$6:V$37))/(MAX('08 (ind)'!V$6:V$37)-MIN('08 (ind)'!V$6:V$37))))))</f>
        <v>98.342541436464089</v>
      </c>
      <c r="W8" s="75">
        <f>IF('08 (ind)'!W$1="si",100*(('08 (ind)'!W7-MIN('08 (ind)'!W$6:W$37))/(MAX('08 (ind)'!W$6:W$37)-MIN('08 (ind)'!W$6:W$37))),ABS(-100+(100*(('08 (ind)'!W7-MIN('08 (ind)'!W$6:W$37))/(MAX('08 (ind)'!W$6:W$37)-MIN('08 (ind)'!W$6:W$37))))))</f>
        <v>95.586214478095982</v>
      </c>
      <c r="X8" s="75">
        <f>IF('08 (ind)'!X$1="si",100*(('08 (ind)'!X7-MIN('08 (ind)'!X$6:X$37))/(MAX('08 (ind)'!X$6:X$37)-MIN('08 (ind)'!X$6:X$37))),ABS(-100+(100*(('08 (ind)'!X7-MIN('08 (ind)'!X$6:X$37))/(MAX('08 (ind)'!X$6:X$37)-MIN('08 (ind)'!X$6:X$37))))))</f>
        <v>80.216562916718431</v>
      </c>
      <c r="Y8" s="75">
        <f>IF('08 (ind)'!Y$1="si",100*(('08 (ind)'!Y7-MIN('08 (ind)'!Y$6:Y$37))/(MAX('08 (ind)'!Y$6:Y$37)-MIN('08 (ind)'!Y$6:Y$37))),ABS(-100+(100*(('08 (ind)'!Y7-MIN('08 (ind)'!Y$6:Y$37))/(MAX('08 (ind)'!Y$6:Y$37)-MIN('08 (ind)'!Y$6:Y$37))))))</f>
        <v>88.937950681029122</v>
      </c>
      <c r="Z8" s="75">
        <f>IF('08 (ind)'!Z$1="si",100*(('08 (ind)'!Z7-MIN('08 (ind)'!Z$6:Z$37))/(MAX('08 (ind)'!Z$6:Z$37)-MIN('08 (ind)'!Z$6:Z$37))),ABS(-100+(100*(('08 (ind)'!Z7-MIN('08 (ind)'!Z$6:Z$37))/(MAX('08 (ind)'!Z$6:Z$37)-MIN('08 (ind)'!Z$6:Z$37))))))</f>
        <v>87.234983342545746</v>
      </c>
      <c r="AA8" s="75">
        <f>IF('08 (ind)'!AA$1="si",100*(('08 (ind)'!AA7-MIN('08 (ind)'!AA$6:AA$37))/(MAX('08 (ind)'!AA$6:AA$37)-MIN('08 (ind)'!AA$6:AA$37))),ABS(-100+(100*(('08 (ind)'!AA7-MIN('08 (ind)'!AA$6:AA$37))/(MAX('08 (ind)'!AA$6:AA$37)-MIN('08 (ind)'!AA$6:AA$37))))))</f>
        <v>98.291271013713839</v>
      </c>
      <c r="AB8" s="75">
        <f>IF('08 (ind)'!AB$1="si",100*(('08 (ind)'!AB7-MIN('08 (ind)'!AB$6:AB$37))/(MAX('08 (ind)'!AB$6:AB$37)-MIN('08 (ind)'!AB$6:AB$37))),ABS(-100+(100*(('08 (ind)'!AB7-MIN('08 (ind)'!AB$6:AB$37))/(MAX('08 (ind)'!AB$6:AB$37)-MIN('08 (ind)'!AB$6:AB$37))))))</f>
        <v>22.476918418270987</v>
      </c>
      <c r="AC8" s="75">
        <f>IF('08 (ind)'!AC$1="si",100*(('08 (ind)'!AC7-MIN('08 (ind)'!AC$6:AC$37))/(MAX('08 (ind)'!AC$6:AC$37)-MIN('08 (ind)'!AC$6:AC$37))),ABS(-100+(100*(('08 (ind)'!AC7-MIN('08 (ind)'!AC$6:AC$37))/(MAX('08 (ind)'!AC$6:AC$37)-MIN('08 (ind)'!AC$6:AC$37))))))</f>
        <v>100</v>
      </c>
      <c r="AD8" s="75">
        <f>IF('08 (ind)'!AD$1="si",100*(('08 (ind)'!AD7-MIN('08 (ind)'!AD$6:AD$37))/(MAX('08 (ind)'!AD$6:AD$37)-MIN('08 (ind)'!AD$6:AD$37))),ABS(-100+(100*(('08 (ind)'!AD7-MIN('08 (ind)'!AD$6:AD$37))/(MAX('08 (ind)'!AD$6:AD$37)-MIN('08 (ind)'!AD$6:AD$37))))))</f>
        <v>59.197009803708646</v>
      </c>
      <c r="AE8" s="75">
        <f>IF('08 (ind)'!AE$1="si",100*(('08 (ind)'!AE7-MIN('08 (ind)'!AE$6:AE$37))/(MAX('08 (ind)'!AE$6:AE$37)-MIN('08 (ind)'!AE$6:AE$37))),ABS(-100+(100*(('08 (ind)'!AE7-MIN('08 (ind)'!AE$6:AE$37))/(MAX('08 (ind)'!AE$6:AE$37)-MIN('08 (ind)'!AE$6:AE$37))))))</f>
        <v>67.713558033883402</v>
      </c>
      <c r="AF8" s="75">
        <f>IF('08 (ind)'!AF$1="si",100*(('08 (ind)'!AF7-MIN('08 (ind)'!AF$6:AF$37))/(MAX('08 (ind)'!AF$6:AF$37)-MIN('08 (ind)'!AF$6:AF$37))),ABS(-100+(100*(('08 (ind)'!AF7-MIN('08 (ind)'!AF$6:AF$37))/(MAX('08 (ind)'!AF$6:AF$37)-MIN('08 (ind)'!AF$6:AF$37))))))</f>
        <v>87.465412116521719</v>
      </c>
      <c r="AG8" s="75">
        <f>IF('08 (ind)'!AG$1="si",100*(('08 (ind)'!AG7-MIN('08 (ind)'!AG$6:AG$37))/(MAX('08 (ind)'!AG$6:AG$37)-MIN('08 (ind)'!AG$6:AG$37))),ABS(-100+(100*(('08 (ind)'!AG7-MIN('08 (ind)'!AG$6:AG$37))/(MAX('08 (ind)'!AG$6:AG$37)-MIN('08 (ind)'!AG$6:AG$37))))))</f>
        <v>43.617021276595736</v>
      </c>
      <c r="AH8" s="75">
        <f>IF('08 (ind)'!AH$1="si",100*(('08 (ind)'!AH7-MIN('08 (ind)'!AH$6:AH$37))/(MAX('08 (ind)'!AH$6:AH$37)-MIN('08 (ind)'!AH$6:AH$37))),ABS(-100+(100*(('08 (ind)'!AH7-MIN('08 (ind)'!AH$6:AH$37))/(MAX('08 (ind)'!AH$6:AH$37)-MIN('08 (ind)'!AH$6:AH$37))))))</f>
        <v>11.37724550898203</v>
      </c>
      <c r="AI8" s="75">
        <f>IF('08 (ind)'!AI$1="si",100*(('08 (ind)'!AI7-MIN('08 (ind)'!AI$6:AI$37))/(MAX('08 (ind)'!AI$6:AI$37)-MIN('08 (ind)'!AI$6:AI$37))),ABS(-100+(100*(('08 (ind)'!AI7-MIN('08 (ind)'!AI$6:AI$37))/(MAX('08 (ind)'!AI$6:AI$37)-MIN('08 (ind)'!AI$6:AI$37))))))</f>
        <v>11.903259149492786</v>
      </c>
      <c r="AJ8" s="75">
        <f>IF('08 (ind)'!AJ$1="si",100*(('08 (ind)'!AJ7-MIN('08 (ind)'!AJ$6:AJ$37))/(MAX('08 (ind)'!AJ$6:AJ$37)-MIN('08 (ind)'!AJ$6:AJ$37))),ABS(-100+(100*(('08 (ind)'!AJ7-MIN('08 (ind)'!AJ$6:AJ$37))/(MAX('08 (ind)'!AJ$6:AJ$37)-MIN('08 (ind)'!AJ$6:AJ$37))))))</f>
        <v>72.815072430374457</v>
      </c>
      <c r="AK8" s="75">
        <f>IF('08 (ind)'!AK$1="si",100*(('08 (ind)'!AK7-MIN('08 (ind)'!AK$6:AK$37))/(MAX('08 (ind)'!AK$6:AK$37)-MIN('08 (ind)'!AK$6:AK$37))),ABS(-100+(100*(('08 (ind)'!AK7-MIN('08 (ind)'!AK$6:AK$37))/(MAX('08 (ind)'!AK$6:AK$37)-MIN('08 (ind)'!AK$6:AK$37))))))</f>
        <v>8.4846564172232721</v>
      </c>
      <c r="AL8" s="75">
        <f>IF('08 (ind)'!AL$1="si",100*(('08 (ind)'!AL7-MIN('08 (ind)'!AL$6:AL$37))/(MAX('08 (ind)'!AL$6:AL$37)-MIN('08 (ind)'!AL$6:AL$37))),ABS(-100+(100*(('08 (ind)'!AL7-MIN('08 (ind)'!AL$6:AL$37))/(MAX('08 (ind)'!AL$6:AL$37)-MIN('08 (ind)'!AL$6:AL$37))))))</f>
        <v>85.312656960496838</v>
      </c>
      <c r="AM8" s="75">
        <f>IF('08 (ind)'!AM$1="si",100*(('08 (ind)'!AM7-MIN('08 (ind)'!AM$6:AM$37))/(MAX('08 (ind)'!AM$6:AM$37)-MIN('08 (ind)'!AM$6:AM$37))),ABS(-100+(100*(('08 (ind)'!AM7-MIN('08 (ind)'!AM$6:AM$37))/(MAX('08 (ind)'!AM$6:AM$37)-MIN('08 (ind)'!AM$6:AM$37))))))</f>
        <v>50.696560029031332</v>
      </c>
      <c r="AN8" s="75">
        <f>IF('08 (ind)'!AN$1="si",100*(('08 (ind)'!AN7-MIN('08 (ind)'!AN$6:AN$37))/(MAX('08 (ind)'!AN$6:AN$37)-MIN('08 (ind)'!AN$6:AN$37))),ABS(-100+(100*(('08 (ind)'!AN7-MIN('08 (ind)'!AN$6:AN$37))/(MAX('08 (ind)'!AN$6:AN$37)-MIN('08 (ind)'!AN$6:AN$37))))))</f>
        <v>78.01077488311202</v>
      </c>
      <c r="AO8" s="75">
        <f>IF('08 (ind)'!AO$1="si",100*(('08 (ind)'!AO7-MIN('08 (ind)'!AO$6:AO$37))/(MAX('08 (ind)'!AO$6:AO$37)-MIN('08 (ind)'!AO$6:AO$37))),ABS(-100+(100*(('08 (ind)'!AO7-MIN('08 (ind)'!AO$6:AO$37))/(MAX('08 (ind)'!AO$6:AO$37)-MIN('08 (ind)'!AO$6:AO$37))))))</f>
        <v>58.142075182842554</v>
      </c>
      <c r="AP8" s="75">
        <f>IF('08 (ind)'!AP$1="si",100*(('08 (ind)'!AP7-MIN('08 (ind)'!AP$6:AP$37))/(MAX('08 (ind)'!AP$6:AP$37)-MIN('08 (ind)'!AP$6:AP$37))),ABS(-100+(100*(('08 (ind)'!AP7-MIN('08 (ind)'!AP$6:AP$37))/(MAX('08 (ind)'!AP$6:AP$37)-MIN('08 (ind)'!AP$6:AP$37))))))</f>
        <v>42.629904559915168</v>
      </c>
      <c r="AQ8" s="75">
        <f>IF('08 (ind)'!AQ$1="si",100*(('08 (ind)'!AQ7-MIN('08 (ind)'!AQ$6:AQ$37))/(MAX('08 (ind)'!AQ$6:AQ$37)-MIN('08 (ind)'!AQ$6:AQ$37))),ABS(-100+(100*(('08 (ind)'!AQ7-MIN('08 (ind)'!AQ$6:AQ$37))/(MAX('08 (ind)'!AQ$6:AQ$37)-MIN('08 (ind)'!AQ$6:AQ$37))))))</f>
        <v>13.455775352684981</v>
      </c>
      <c r="AR8" s="75">
        <f>IF('08 (ind)'!AR$1="si",100*(('08 (ind)'!AR7-MIN('08 (ind)'!AR$6:AR$37))/(MAX('08 (ind)'!AR$6:AR$37)-MIN('08 (ind)'!AR$6:AR$37))),ABS(-100+(100*(('08 (ind)'!AR7-MIN('08 (ind)'!AR$6:AR$37))/(MAX('08 (ind)'!AR$6:AR$37)-MIN('08 (ind)'!AR$6:AR$37))))))</f>
        <v>56.947227309563772</v>
      </c>
      <c r="AS8" s="75">
        <f>IF('08 (ind)'!AS$1="si",100*(('08 (ind)'!AS7-MIN('08 (ind)'!AS$6:AS$37))/(MAX('08 (ind)'!AS$6:AS$37)-MIN('08 (ind)'!AS$6:AS$37))),ABS(-100+(100*(('08 (ind)'!AS7-MIN('08 (ind)'!AS$6:AS$37))/(MAX('08 (ind)'!AS$6:AS$37)-MIN('08 (ind)'!AS$6:AS$37))))))</f>
        <v>52.727272727272727</v>
      </c>
      <c r="AT8" s="75">
        <f>IF('08 (ind)'!AT$1="si",100*(('08 (ind)'!AT7-MIN('08 (ind)'!AT$6:AT$37))/(MAX('08 (ind)'!AT$6:AT$37)-MIN('08 (ind)'!AT$6:AT$37))),ABS(-100+(100*(('08 (ind)'!AT7-MIN('08 (ind)'!AT$6:AT$37))/(MAX('08 (ind)'!AT$6:AT$37)-MIN('08 (ind)'!AT$6:AT$37))))))</f>
        <v>0</v>
      </c>
      <c r="AU8" s="75">
        <f>IF('08 (ind)'!AU$1="si",100*(('08 (ind)'!AU7-MIN('08 (ind)'!AU$6:AU$37))/(MAX('08 (ind)'!AU$6:AU$37)-MIN('08 (ind)'!AU$6:AU$37))),ABS(-100+(100*(('08 (ind)'!AU7-MIN('08 (ind)'!AU$6:AU$37))/(MAX('08 (ind)'!AU$6:AU$37)-MIN('08 (ind)'!AU$6:AU$37))))))</f>
        <v>0</v>
      </c>
      <c r="AV8" s="75">
        <f>IF('08 (ind)'!AV$1="si",100*(('08 (ind)'!AV7-MIN('08 (ind)'!AV$6:AV$37))/(MAX('08 (ind)'!AV$6:AV$37)-MIN('08 (ind)'!AV$6:AV$37))),ABS(-100+(100*(('08 (ind)'!AV7-MIN('08 (ind)'!AV$6:AV$37))/(MAX('08 (ind)'!AV$6:AV$37)-MIN('08 (ind)'!AV$6:AV$37))))))</f>
        <v>25.649913344887352</v>
      </c>
      <c r="AW8" s="75">
        <f>IF('08 (ind)'!AW$1="si",100*(('08 (ind)'!AW7-MIN('08 (ind)'!AW$6:AW$37))/(MAX('08 (ind)'!AW$6:AW$37)-MIN('08 (ind)'!AW$6:AW$37))),ABS(-100+(100*(('08 (ind)'!AW7-MIN('08 (ind)'!AW$6:AW$37))/(MAX('08 (ind)'!AW$6:AW$37)-MIN('08 (ind)'!AW$6:AW$37))))))</f>
        <v>66.884456671251712</v>
      </c>
      <c r="AX8" s="75">
        <f>IF('08 (ind)'!AX$1="si",100*(('08 (ind)'!AX7-MIN('08 (ind)'!AX$6:AX$37))/(MAX('08 (ind)'!AX$6:AX$37)-MIN('08 (ind)'!AX$6:AX$37))),ABS(-100+(100*(('08 (ind)'!AX7-MIN('08 (ind)'!AX$6:AX$37))/(MAX('08 (ind)'!AX$6:AX$37)-MIN('08 (ind)'!AX$6:AX$37))))))</f>
        <v>57.412193601894323</v>
      </c>
      <c r="AY8" s="75">
        <f>IF('08 (ind)'!AY$1="si",100*(('08 (ind)'!AY7-MIN('08 (ind)'!AY$6:AY$37))/(MAX('08 (ind)'!AY$6:AY$37)-MIN('08 (ind)'!AY$6:AY$37))),ABS(-100+(100*(('08 (ind)'!AY7-MIN('08 (ind)'!AY$6:AY$37))/(MAX('08 (ind)'!AY$6:AY$37)-MIN('08 (ind)'!AY$6:AY$37))))))</f>
        <v>67.881864328564831</v>
      </c>
      <c r="AZ8" s="75">
        <f>IF('08 (ind)'!AZ$1="si",100*(('08 (ind)'!AZ7-MIN('08 (ind)'!AZ$6:AZ$37))/(MAX('08 (ind)'!AZ$6:AZ$37)-MIN('08 (ind)'!AZ$6:AZ$37))),ABS(-100+(100*(('08 (ind)'!AZ7-MIN('08 (ind)'!AZ$6:AZ$37))/(MAX('08 (ind)'!AZ$6:AZ$37)-MIN('08 (ind)'!AZ$6:AZ$37))))))</f>
        <v>61.728942831481795</v>
      </c>
      <c r="BA8" s="75">
        <f>IF('08 (ind)'!BA$1="si",100*(('08 (ind)'!BA7-MIN('08 (ind)'!BA$6:BA$37))/(MAX('08 (ind)'!BA$6:BA$37)-MIN('08 (ind)'!BA$6:BA$37))),ABS(-100+(100*(('08 (ind)'!BA7-MIN('08 (ind)'!BA$6:BA$37))/(MAX('08 (ind)'!BA$6:BA$37)-MIN('08 (ind)'!BA$6:BA$37))))))</f>
        <v>18.026503123468395</v>
      </c>
      <c r="BB8" s="75">
        <f>IF('08 (ind)'!BB$1="si",100*(('08 (ind)'!BB7-MIN('08 (ind)'!BB$6:BB$37))/(MAX('08 (ind)'!BB$6:BB$37)-MIN('08 (ind)'!BB$6:BB$37))),ABS(-100+(100*(('08 (ind)'!BB7-MIN('08 (ind)'!BB$6:BB$37))/(MAX('08 (ind)'!BB$6:BB$37)-MIN('08 (ind)'!BB$6:BB$37))))))</f>
        <v>28.062003855499878</v>
      </c>
      <c r="BC8" s="75">
        <f>IF('08 (ind)'!BC$1="si",100*(('08 (ind)'!BC7-MIN('08 (ind)'!BC$6:BC$37))/(MAX('08 (ind)'!BC$6:BC$37)-MIN('08 (ind)'!BC$6:BC$37))),ABS(-100+(100*(('08 (ind)'!BC7-MIN('08 (ind)'!BC$6:BC$37))/(MAX('08 (ind)'!BC$6:BC$37)-MIN('08 (ind)'!BC$6:BC$37))))))</f>
        <v>15.351075530688455</v>
      </c>
      <c r="BD8" s="75">
        <f>IF('08 (ind)'!BD$1="si",100*(('08 (ind)'!BD7-MIN('08 (ind)'!BD$6:BD$37))/(MAX('08 (ind)'!BD$6:BD$37)-MIN('08 (ind)'!BD$6:BD$37))),ABS(-100+(100*(('08 (ind)'!BD7-MIN('08 (ind)'!BD$6:BD$37))/(MAX('08 (ind)'!BD$6:BD$37)-MIN('08 (ind)'!BD$6:BD$37))))))</f>
        <v>19.399616160897672</v>
      </c>
      <c r="BE8" s="75">
        <f>IF('08 (ind)'!BE$1="si",100*(('08 (ind)'!BE7-MIN('08 (ind)'!BE$6:BE$37))/(MAX('08 (ind)'!BE$6:BE$37)-MIN('08 (ind)'!BE$6:BE$37))),ABS(-100+(100*(('08 (ind)'!BE7-MIN('08 (ind)'!BE$6:BE$37))/(MAX('08 (ind)'!BE$6:BE$37)-MIN('08 (ind)'!BE$6:BE$37))))))</f>
        <v>39.443378119001913</v>
      </c>
      <c r="BF8" s="75">
        <f>IF('08 (ind)'!BF$1="si",100*(('08 (ind)'!BF7-MIN('08 (ind)'!BF$6:BF$37))/(MAX('08 (ind)'!BF$6:BF$37)-MIN('08 (ind)'!BF$6:BF$37))),ABS(-100+(100*(('08 (ind)'!BF7-MIN('08 (ind)'!BF$6:BF$37))/(MAX('08 (ind)'!BF$6:BF$37)-MIN('08 (ind)'!BF$6:BF$37))))))</f>
        <v>79.020266176407233</v>
      </c>
      <c r="BG8" s="75">
        <f>IF('08 (ind)'!BG$1="si",100*(('08 (ind)'!BG7-MIN('08 (ind)'!BG$6:BG$37))/(MAX('08 (ind)'!BG$6:BG$37)-MIN('08 (ind)'!BG$6:BG$37))),ABS(-100+(100*(('08 (ind)'!BG7-MIN('08 (ind)'!BG$6:BG$37))/(MAX('08 (ind)'!BG$6:BG$37)-MIN('08 (ind)'!BG$6:BG$37))))))</f>
        <v>34.097164184582908</v>
      </c>
      <c r="BH8" s="75">
        <f>IF('08 (ind)'!BH$1="si",100*(('08 (ind)'!BH7-MIN('08 (ind)'!BH$6:BH$37))/(MAX('08 (ind)'!BH$6:BH$37)-MIN('08 (ind)'!BH$6:BH$37))),ABS(-100+(100*(('08 (ind)'!BH7-MIN('08 (ind)'!BH$6:BH$37))/(MAX('08 (ind)'!BH$6:BH$37)-MIN('08 (ind)'!BH$6:BH$37))))))</f>
        <v>23.866727293852612</v>
      </c>
      <c r="BI8" s="75">
        <f>IF('08 (ind)'!BI$1="si",100*(('08 (ind)'!BI7-MIN('08 (ind)'!BI$6:BI$37))/(MAX('08 (ind)'!BI$6:BI$37)-MIN('08 (ind)'!BI$6:BI$37))),ABS(-100+(100*(('08 (ind)'!BI7-MIN('08 (ind)'!BI$6:BI$37))/(MAX('08 (ind)'!BI$6:BI$37)-MIN('08 (ind)'!BI$6:BI$37))))))</f>
        <v>70.059141494732657</v>
      </c>
      <c r="BJ8" s="75">
        <f>IF('08 (ind)'!BJ$1="si",100*(('08 (ind)'!BJ7-MIN('08 (ind)'!BJ$6:BJ$37))/(MAX('08 (ind)'!BJ$6:BJ$37)-MIN('08 (ind)'!BJ$6:BJ$37))),ABS(-100+(100*(('08 (ind)'!BJ7-MIN('08 (ind)'!BJ$6:BJ$37))/(MAX('08 (ind)'!BJ$6:BJ$37)-MIN('08 (ind)'!BJ$6:BJ$37))))))</f>
        <v>30.603488361092801</v>
      </c>
      <c r="BK8" s="75">
        <f>IF('08 (ind)'!BK$1="si",100*(('08 (ind)'!BK7-MIN('08 (ind)'!BK$6:BK$37))/(MAX('08 (ind)'!BK$6:BK$37)-MIN('08 (ind)'!BK$6:BK$37))),ABS(-100+(100*(('08 (ind)'!BK7-MIN('08 (ind)'!BK$6:BK$37))/(MAX('08 (ind)'!BK$6:BK$37)-MIN('08 (ind)'!BK$6:BK$37))))))</f>
        <v>18.342870967116138</v>
      </c>
      <c r="BL8" s="75">
        <f>IF('08 (ind)'!BL$1="si",100*(('08 (ind)'!BL7-MIN('08 (ind)'!BL$6:BL$37))/(MAX('08 (ind)'!BL$6:BL$37)-MIN('08 (ind)'!BL$6:BL$37))),ABS(-100+(100*(('08 (ind)'!BL7-MIN('08 (ind)'!BL$6:BL$37))/(MAX('08 (ind)'!BL$6:BL$37)-MIN('08 (ind)'!BL$6:BL$37))))))</f>
        <v>35.593220338983052</v>
      </c>
      <c r="BM8" s="75">
        <f>IF('08 (ind)'!BM$1="si",100*(('08 (ind)'!BM7-MIN('08 (ind)'!BM$6:BM$37))/(MAX('08 (ind)'!BM$6:BM$37)-MIN('08 (ind)'!BM$6:BM$37))),ABS(-100+(100*(('08 (ind)'!BM7-MIN('08 (ind)'!BM$6:BM$37))/(MAX('08 (ind)'!BM$6:BM$37)-MIN('08 (ind)'!BM$6:BM$37))))))</f>
        <v>18.864662416568653</v>
      </c>
      <c r="BN8" s="75">
        <f>IF('08 (ind)'!BN$1="si",100*(('08 (ind)'!BN7-MIN('08 (ind)'!BN$6:BN$37))/(MAX('08 (ind)'!BN$6:BN$37)-MIN('08 (ind)'!BN$6:BN$37))),ABS(-100+(100*(('08 (ind)'!BN7-MIN('08 (ind)'!BN$6:BN$37))/(MAX('08 (ind)'!BN$6:BN$37)-MIN('08 (ind)'!BN$6:BN$37))))))</f>
        <v>14.692724134675</v>
      </c>
      <c r="BO8" s="75">
        <f>IF('08 (ind)'!BO$1="si",100*(('08 (ind)'!BO7-MIN('08 (ind)'!BO$6:BO$37))/(MAX('08 (ind)'!BO$6:BO$37)-MIN('08 (ind)'!BO$6:BO$37))),ABS(-100+(100*(('08 (ind)'!BO7-MIN('08 (ind)'!BO$6:BO$37))/(MAX('08 (ind)'!BO$6:BO$37)-MIN('08 (ind)'!BO$6:BO$37))))))</f>
        <v>3.6319997101899952</v>
      </c>
      <c r="BP8" s="75">
        <f>IF('08 (ind)'!BP$1="si",100*(('08 (ind)'!BP7-MIN('08 (ind)'!BP$6:BP$37))/(MAX('08 (ind)'!BP$6:BP$37)-MIN('08 (ind)'!BP$6:BP$37))),ABS(-100+(100*(('08 (ind)'!BP7-MIN('08 (ind)'!BP$6:BP$37))/(MAX('08 (ind)'!BP$6:BP$37)-MIN('08 (ind)'!BP$6:BP$37))))))</f>
        <v>50.406706087718703</v>
      </c>
      <c r="BQ8" s="75">
        <f>IF('08 (ind)'!BQ$1="si",100*(('08 (ind)'!BQ7-MIN('08 (ind)'!BQ$6:BQ$37))/(MAX('08 (ind)'!BQ$6:BQ$37)-MIN('08 (ind)'!BQ$6:BQ$37))),ABS(-100+(100*(('08 (ind)'!BQ7-MIN('08 (ind)'!BQ$6:BQ$37))/(MAX('08 (ind)'!BQ$6:BQ$37)-MIN('08 (ind)'!BQ$6:BQ$37))))))</f>
        <v>29.593914011019429</v>
      </c>
      <c r="BR8" s="75">
        <f>IF('08 (ind)'!BR$1="si",100*(('08 (ind)'!BR7-MIN('08 (ind)'!BR$6:BR$37))/(MAX('08 (ind)'!BR$6:BR$37)-MIN('08 (ind)'!BR$6:BR$37))),ABS(-100+(100*(('08 (ind)'!BR7-MIN('08 (ind)'!BR$6:BR$37))/(MAX('08 (ind)'!BP$6:BP$37)-MIN('08 (ind)'!BR$6:BR$37))))))</f>
        <v>19.662175383669247</v>
      </c>
      <c r="BS8" s="75">
        <f>IF('08 (ind)'!BS$1="si",100*(('08 (ind)'!BS7-MIN('08 (ind)'!BS$6:BS$37))/(MAX('08 (ind)'!BS$6:BS$37)-MIN('08 (ind)'!BS$6:BS$37))),ABS(-100+(100*(('08 (ind)'!BS7-MIN('08 (ind)'!BS$6:BS$37))/(MAX('08 (ind)'!BQ$6:BQ$37)-MIN('08 (ind)'!BS$6:BS$37))))))</f>
        <v>11.528313924744657</v>
      </c>
      <c r="BT8" s="75">
        <f>IF('08 (ind)'!BT$1="si",100*(('08 (ind)'!BT7-MIN('08 (ind)'!BT$6:BT$37))/(MAX('08 (ind)'!BT$6:BT$37)-MIN('08 (ind)'!BT$6:BT$37))),ABS(-100+(100*(('08 (ind)'!BT7-MIN('08 (ind)'!BT$6:BT$37))/(MAX('08 (ind)'!BR$6:BR$37)-MIN('08 (ind)'!BT$6:BT$37))))))</f>
        <v>85.082342937417707</v>
      </c>
      <c r="BU8" s="75">
        <f>IF('08 (ind)'!BU$1="si",100*(('08 (ind)'!BU7-MIN('08 (ind)'!BU$6:BU$37))/(MAX('08 (ind)'!BU$6:BU$37)-MIN('08 (ind)'!BU$6:BU$37))),ABS(-100+(100*(('08 (ind)'!BU7-MIN('08 (ind)'!BU$6:BU$37))/(MAX('08 (ind)'!BU$6:BU$37)-MIN('08 (ind)'!BU$6:BU$37))))))</f>
        <v>36.021505376344088</v>
      </c>
      <c r="BV8" s="75">
        <f>IF('08 (ind)'!BV$1="si",100*(('08 (ind)'!BV7-MIN('08 (ind)'!BV$6:BV$37))/(MAX('08 (ind)'!BV$6:BV$37)-MIN('08 (ind)'!BV$6:BV$37))),ABS(-100+(100*(('08 (ind)'!BV7-MIN('08 (ind)'!BV$6:BV$37))/(MAX('08 (ind)'!BV$6:BV$37)-MIN('08 (ind)'!BV$6:BV$37))))))</f>
        <v>99.261255865029426</v>
      </c>
      <c r="BW8" s="75">
        <f>IF('08 (ind)'!BW$1="si",100*(('08 (ind)'!BW7-MIN('08 (ind)'!BW$6:BW$37))/(MAX('08 (ind)'!BW$6:BW$37)-MIN('08 (ind)'!BW$6:BW$37))),ABS(-100+(100*(('08 (ind)'!BW7-MIN('08 (ind)'!BW$6:BW$37))/(MAX('08 (ind)'!BW$6:BW$37)-MIN('08 (ind)'!BW$6:BW$37))))))</f>
        <v>78.12048825305159</v>
      </c>
      <c r="BX8" s="75">
        <f>IF('08 (ind)'!BX$1="si",100*(('08 (ind)'!BX7-MIN('08 (ind)'!BX$6:BX$37))/(MAX('08 (ind)'!BX$6:BX$37)-MIN('08 (ind)'!BX$6:BX$37))),ABS(-100+(100*(('08 (ind)'!BX7-MIN('08 (ind)'!BX$6:BX$37))/(MAX('08 (ind)'!BX$6:BX$37)-MIN('08 (ind)'!BX$6:BX$37))))))</f>
        <v>22.763018038953589</v>
      </c>
      <c r="BY8" s="75">
        <f>IF('08 (ind)'!BY$1="si",100*(('08 (ind)'!BY7-MIN('08 (ind)'!BY$6:BY$37))/(MAX('08 (ind)'!BY$6:BY$37)-MIN('08 (ind)'!BY$6:BY$37))),ABS(-100+(100*(('08 (ind)'!BY7-MIN('08 (ind)'!BY$6:BY$37))/(MAX('08 (ind)'!BY$6:BY$37)-MIN('08 (ind)'!BY$6:BY$37))))))</f>
        <v>11.278359883929348</v>
      </c>
      <c r="BZ8" s="75">
        <f>IF('08 (ind)'!BZ$1="si",100*(('08 (ind)'!BZ7-MIN('08 (ind)'!BZ$6:BZ$37))/(MAX('08 (ind)'!BZ$6:BZ$37)-MIN('08 (ind)'!BZ$6:BZ$37))),ABS(-100+(100*(('08 (ind)'!BZ7-MIN('08 (ind)'!BZ$6:BZ$37))/(MAX('08 (ind)'!BZ$6:BZ$37)-MIN('08 (ind)'!BZ$6:BZ$37))))))</f>
        <v>99.405106999904191</v>
      </c>
      <c r="CA8" s="75">
        <f>IF('08 (ind)'!CA$1="si",100*(('08 (ind)'!CA7-MIN('08 (ind)'!CA$6:CA$37))/(MAX('08 (ind)'!CA$6:CA$37)-MIN('08 (ind)'!CA$6:CA$37))),ABS(-100+(100*(('08 (ind)'!CA7-MIN('08 (ind)'!CA$6:CA$37))/(MAX('08 (ind)'!CA$6:CA$37)-MIN('08 (ind)'!CA$6:CA$37))))))</f>
        <v>0</v>
      </c>
      <c r="CB8" s="75">
        <f>IF('08 (ind)'!CB$1="si",100*(('08 (ind)'!CB7-MIN('08 (ind)'!CB$6:CB$37))/(MAX('08 (ind)'!CB$6:CB$37)-MIN('08 (ind)'!CB$6:CB$37))),ABS(-100+(100*(('08 (ind)'!CB7-MIN('08 (ind)'!CB$6:CB$37))/(MAX('08 (ind)'!CB$6:CB$37)-MIN('08 (ind)'!CB$6:CB$37))))))</f>
        <v>63.694267515923563</v>
      </c>
      <c r="CC8" s="75">
        <f>IF('08 (ind)'!CC$1="si",100*(('08 (ind)'!CC7-MIN('08 (ind)'!CC$6:CC$37))/(MAX('08 (ind)'!CC$6:CC$37)-MIN('08 (ind)'!CC$6:CC$37))),ABS(-100+(100*(('08 (ind)'!CC7-MIN('08 (ind)'!CC$6:CC$37))/(MAX('08 (ind)'!CC$6:CC$37)-MIN('08 (ind)'!CC$6:CC$37))))))</f>
        <v>100</v>
      </c>
      <c r="CD8" s="75">
        <f>IF('08 (ind)'!CD$1="si",100*(('08 (ind)'!CD7-MIN('08 (ind)'!CD$6:CD$37))/(MAX('08 (ind)'!CD$6:CD$37)-MIN('08 (ind)'!CD$6:CD$37))),ABS(-100+(100*(('08 (ind)'!CD7-MIN('08 (ind)'!CD$6:CD$37))/(MAX('08 (ind)'!CD$6:CD$37)-MIN('08 (ind)'!CD$6:CD$37))))))</f>
        <v>11.706611389168858</v>
      </c>
      <c r="CE8" s="75">
        <f>IF('08 (ind)'!CE$1="si",100*(('08 (ind)'!CE7-MIN('08 (ind)'!CE$6:CE$37))/(MAX('08 (ind)'!CE$6:CE$37)-MIN('08 (ind)'!CE$6:CE$37))),ABS(-100+(100*(('08 (ind)'!CE7-MIN('08 (ind)'!CE$6:CE$37))/(MAX('08 (ind)'!CE$6:CE$37)-MIN('08 (ind)'!CE$6:CE$37))))))</f>
        <v>14.49669155337542</v>
      </c>
      <c r="CF8" s="75">
        <f>IF('08 (ind)'!CF$1="si",100*(('08 (ind)'!CF7-MIN('08 (ind)'!CF$6:CF$37))/(MAX('08 (ind)'!CF$6:CF$37)-MIN('08 (ind)'!CF$6:CF$37))),ABS(-100+(100*(('08 (ind)'!CF7-MIN('08 (ind)'!CF$6:CF$37))/(MAX('08 (ind)'!CF$6:CF$37)-MIN('08 (ind)'!CF$6:CF$37))))))</f>
        <v>100</v>
      </c>
      <c r="CG8" s="75">
        <f>IF('08 (ind)'!CG$1="si",100*(('08 (ind)'!CG7-MIN('08 (ind)'!CG$6:CG$37))/(MAX('08 (ind)'!CG$6:CG$37)-MIN('08 (ind)'!CG$6:CG$37))),ABS(-100+(100*(('08 (ind)'!CG7-MIN('08 (ind)'!CG$6:CG$37))/(MAX('08 (ind)'!CG$6:CG$37)-MIN('08 (ind)'!CG$6:CG$37))))))</f>
        <v>27.607142281215292</v>
      </c>
      <c r="CH8" s="75">
        <f>IF('08 (ind)'!CH$1="si",100*(('08 (ind)'!CH7-MIN('08 (ind)'!CH$6:CH$37))/(MAX('08 (ind)'!CH$6:CH$37)-MIN('08 (ind)'!CH$6:CH$37))),ABS(-100+(100*(('08 (ind)'!CH7-MIN('08 (ind)'!CH$6:CH$37))/(MAX('08 (ind)'!CH$6:CH$37)-MIN('08 (ind)'!CH$6:CH$37))))))</f>
        <v>24.199395718061151</v>
      </c>
      <c r="CI8" s="75">
        <f>IF('08 (ind)'!CI$1="si",100*(('08 (ind)'!CI7-MIN('08 (ind)'!CI$6:CI$37))/(MAX('08 (ind)'!CI$6:CI$37)-MIN('08 (ind)'!CI$6:CI$37))),ABS(-100+(100*(('08 (ind)'!CI7-MIN('08 (ind)'!CI$6:CI$37))/(MAX('08 (ind)'!CI$6:CI$37)-MIN('08 (ind)'!CI$6:CI$37))))))</f>
        <v>35.356059890245504</v>
      </c>
      <c r="CJ8" s="75">
        <f>IF('08 (ind)'!CJ$1="si",100*(('08 (ind)'!CJ7-MIN('08 (ind)'!CJ$6:CJ$37))/(MAX('08 (ind)'!CJ$6:CJ$37)-MIN('08 (ind)'!CJ$6:CJ$37))),ABS(-100+(100*(('08 (ind)'!CJ7-MIN('08 (ind)'!CJ$6:CJ$37))/(MAX('08 (ind)'!CJ$6:CJ$37)-MIN('08 (ind)'!CJ$6:CJ$37))))))</f>
        <v>5.3994086996902393</v>
      </c>
      <c r="CK8" s="75">
        <f>IF('08 (ind)'!CK$1="si",100*(('08 (ind)'!CK7-MIN('08 (ind)'!CK$6:CK$37))/(MAX('08 (ind)'!CK$6:CK$37)-MIN('08 (ind)'!CK$6:CK$37))),ABS(-100+(100*(('08 (ind)'!CK7-MIN('08 (ind)'!CK$6:CK$37))/(MAX('08 (ind)'!CK$6:CK$37)-MIN('08 (ind)'!CK$6:CK$37))))))</f>
        <v>3.9307386731855622</v>
      </c>
      <c r="CL8" s="75">
        <f>IF('08 (ind)'!CL$1="si",100*(('08 (ind)'!CL7-MIN('08 (ind)'!CL$6:CL$37))/(MAX('08 (ind)'!CL$6:CL$37)-MIN('08 (ind)'!CL$6:CL$37))),ABS(-100+(100*(('08 (ind)'!CL7-MIN('08 (ind)'!CL$6:CL$37))/(MAX('08 (ind)'!CL$6:CL$37)-MIN('08 (ind)'!CL$6:CL$37))))))</f>
        <v>25.731973003846871</v>
      </c>
      <c r="CM8" s="75">
        <f>IF('08 (ind)'!CM$1="si",100*(('08 (ind)'!CM7-MIN('08 (ind)'!CM$6:CM$37))/(MAX('08 (ind)'!CM$6:CM$37)-MIN('08 (ind)'!CM$6:CM$37))),ABS(-100+(100*(('08 (ind)'!CM7-MIN('08 (ind)'!CM$6:CM$37))/(MAX('08 (ind)'!CM$6:CM$37)-MIN('08 (ind)'!CM$6:CM$37))))))</f>
        <v>21.726853413408946</v>
      </c>
    </row>
    <row r="9" spans="1:91">
      <c r="A9" s="18" t="s">
        <v>218</v>
      </c>
      <c r="B9" s="87">
        <f>IF('08 (ind)'!B$1="si",100*(('08 (ind)'!B8-MIN('08 (ind)'!B$6:B$37))/(MAX('08 (ind)'!B$6:B$37)-MIN('08 (ind)'!B$6:B$37))),ABS(-100+(100*(('08 (ind)'!B8-MIN('08 (ind)'!B$6:B$37))/(MAX('08 (ind)'!B$6:B$37)-MIN('08 (ind)'!B$6:B$37))))))</f>
        <v>0.23425762808807113</v>
      </c>
      <c r="C9" s="87">
        <f>IF('08 (ind)'!C$1="si",100*(('08 (ind)'!C8-MIN('08 (ind)'!C$6:C$37))/(MAX('08 (ind)'!C$6:C$37)-MIN('08 (ind)'!C$6:C$37))),ABS(-100+(100*(('08 (ind)'!C8-MIN('08 (ind)'!C$6:C$37))/(MAX('08 (ind)'!C$6:C$37)-MIN('08 (ind)'!C$6:C$37))))))</f>
        <v>67.241971622738603</v>
      </c>
      <c r="D9" s="87">
        <f>IF('08 (ind)'!D$1="si",100*(('08 (ind)'!D8-MIN('08 (ind)'!D$6:D$37))/(MAX('08 (ind)'!D$6:D$37)-MIN('08 (ind)'!D$6:D$37))),ABS(-100+(100*(('08 (ind)'!D8-MIN('08 (ind)'!D$6:D$37))/(MAX('08 (ind)'!D$6:D$37)-MIN('08 (ind)'!D$6:D$37))))))</f>
        <v>18.440783517843641</v>
      </c>
      <c r="E9" s="87">
        <f>IF('08 (ind)'!E$1="si",100*(('08 (ind)'!E8-MIN('08 (ind)'!E$6:E$37))/(MAX('08 (ind)'!E$6:E$37)-MIN('08 (ind)'!E$6:E$37))),ABS(-100+(100*(('08 (ind)'!E8-MIN('08 (ind)'!E$6:E$37))/(MAX('08 (ind)'!E$6:E$37)-MIN('08 (ind)'!E$6:E$37))))))</f>
        <v>62.039809987397483</v>
      </c>
      <c r="F9" s="87">
        <f>IF('08 (ind)'!F$1="si",100*(('08 (ind)'!F8-MIN('08 (ind)'!F$6:F$37))/(MAX('08 (ind)'!F$6:F$37)-MIN('08 (ind)'!F$6:F$37))),ABS(-100+(100*(('08 (ind)'!F8-MIN('08 (ind)'!F$6:F$37))/(MAX('08 (ind)'!F$6:F$37)-MIN('08 (ind)'!F$6:F$37))))))</f>
        <v>71.232876712328775</v>
      </c>
      <c r="G9" s="87">
        <f>IF('08 (ind)'!G$1="si",100*(('08 (ind)'!G8-MIN('08 (ind)'!G$6:G$37))/(MAX('08 (ind)'!G$6:G$37)-MIN('08 (ind)'!G$6:G$37))),ABS(-100+(100*(('08 (ind)'!G8-MIN('08 (ind)'!G$6:G$37))/(MAX('08 (ind)'!G$6:G$37)-MIN('08 (ind)'!G$6:G$37))))))</f>
        <v>62.711864406779668</v>
      </c>
      <c r="H9" s="87">
        <f>IF('08 (ind)'!H$1="si",100*(('08 (ind)'!H8-MIN('08 (ind)'!H$6:H$37))/(MAX('08 (ind)'!H$6:H$37)-MIN('08 (ind)'!H$6:H$37))),ABS(-100+(100*(('08 (ind)'!H8-MIN('08 (ind)'!H$6:H$37))/(MAX('08 (ind)'!H$6:H$37)-MIN('08 (ind)'!H$6:H$37))))))</f>
        <v>33.461538461538467</v>
      </c>
      <c r="I9" s="87">
        <f>IF('08 (ind)'!I$1="si",100*(('08 (ind)'!I8-MIN('08 (ind)'!I$6:I$37))/(MAX('08 (ind)'!I$6:I$37)-MIN('08 (ind)'!I$6:I$37))),ABS(-100+(100*(('08 (ind)'!I8-MIN('08 (ind)'!I$6:I$37))/(MAX('08 (ind)'!I$6:I$37)-MIN('08 (ind)'!I$6:I$37))))))</f>
        <v>95</v>
      </c>
      <c r="J9" s="87">
        <f>IF('08 (ind)'!J$1="si",100*(('08 (ind)'!J8-MIN('08 (ind)'!J$6:J$37))/(MAX('08 (ind)'!J$6:J$37)-MIN('08 (ind)'!J$6:J$37))),ABS(-100+(100*(('08 (ind)'!J8-MIN('08 (ind)'!J$6:J$37))/(MAX('08 (ind)'!J$6:J$37)-MIN('08 (ind)'!J$6:J$37))))))</f>
        <v>25.936367297623843</v>
      </c>
      <c r="K9" s="87">
        <f>IF('08 (ind)'!K$1="si",100*(('08 (ind)'!K8-MIN('08 (ind)'!K$6:K$37))/(MAX('08 (ind)'!K$6:K$37)-MIN('08 (ind)'!K$6:K$37))),ABS(-100+(100*(('08 (ind)'!K8-MIN('08 (ind)'!K$6:K$37))/(MAX('08 (ind)'!K$6:K$37)-MIN('08 (ind)'!K$6:K$37))))))</f>
        <v>70.895079989694182</v>
      </c>
      <c r="L9" s="87">
        <f>IF('08 (ind)'!L$1="si",100*(('08 (ind)'!L8-MIN('08 (ind)'!L$6:L$37))/(MAX('08 (ind)'!L$6:L$37)-MIN('08 (ind)'!L$6:L$37))),ABS(-100+(100*(('08 (ind)'!L8-MIN('08 (ind)'!L$6:L$37))/(MAX('08 (ind)'!L$6:L$37)-MIN('08 (ind)'!L$6:L$37))))))</f>
        <v>94.249278713596425</v>
      </c>
      <c r="M9" s="87">
        <f>IF('08 (ind)'!M$1="si",100*(('08 (ind)'!M8-MIN('08 (ind)'!M$6:M$37))/(MAX('08 (ind)'!M$6:M$37)-MIN('08 (ind)'!M$6:M$37))),ABS(-100+(100*(('08 (ind)'!M8-MIN('08 (ind)'!M$6:M$37))/(MAX('08 (ind)'!M$6:M$37)-MIN('08 (ind)'!M$6:M$37))))))</f>
        <v>2.3413685724982409</v>
      </c>
      <c r="N9" s="87">
        <f>IF('08 (ind)'!N$1="si",100*(('08 (ind)'!N8-MIN('08 (ind)'!N$6:N$37))/(MAX('08 (ind)'!N$6:N$37)-MIN('08 (ind)'!N$6:N$37))),ABS(-100+(100*(('08 (ind)'!N8-MIN('08 (ind)'!N$6:N$37))/(MAX('08 (ind)'!N$6:N$37)-MIN('08 (ind)'!N$6:N$37))))))</f>
        <v>32.68652131784642</v>
      </c>
      <c r="O9" s="87">
        <f>IF('08 (ind)'!O$1="si",100*(('08 (ind)'!O8-MIN('08 (ind)'!O$6:O$37))/(MAX('08 (ind)'!O$6:O$37)-MIN('08 (ind)'!O$6:O$37))),ABS(-100+(100*(('08 (ind)'!O8-MIN('08 (ind)'!O$6:O$37))/(MAX('08 (ind)'!O$6:O$37)-MIN('08 (ind)'!O$6:O$37))))))</f>
        <v>91.228070175438603</v>
      </c>
      <c r="P9" s="87">
        <f>IF('08 (ind)'!P$1="si",100*(('08 (ind)'!P8-MIN('08 (ind)'!P$6:P$37))/(MAX('08 (ind)'!P$6:P$37)-MIN('08 (ind)'!P$6:P$37))),ABS(-100+(100*(('08 (ind)'!P8-MIN('08 (ind)'!P$6:P$37))/(MAX('08 (ind)'!P$6:P$37)-MIN('08 (ind)'!P$6:P$37))))))</f>
        <v>20.551448002304728</v>
      </c>
      <c r="Q9" s="87">
        <f>IF('08 (ind)'!Q$1="si",100*(('08 (ind)'!Q8-MIN('08 (ind)'!Q$6:Q$37))/(MAX('08 (ind)'!Q$6:Q$37)-MIN('08 (ind)'!Q$6:Q$37))),ABS(-100+(100*(('08 (ind)'!Q8-MIN('08 (ind)'!Q$6:Q$37))/(MAX('08 (ind)'!Q$6:Q$37)-MIN('08 (ind)'!Q$6:Q$37))))))</f>
        <v>5.4124833729248722</v>
      </c>
      <c r="R9" s="87">
        <f>IF('08 (ind)'!R$1="si",100*(('08 (ind)'!R8-MIN('08 (ind)'!R$6:R$37))/(MAX('08 (ind)'!R$6:R$37)-MIN('08 (ind)'!R$6:R$37))),ABS(-100+(100*(('08 (ind)'!R8-MIN('08 (ind)'!R$6:R$37))/(MAX('08 (ind)'!R$6:R$37)-MIN('08 (ind)'!R$6:R$37))))))</f>
        <v>0.22320850348714438</v>
      </c>
      <c r="S9" s="75">
        <f>ABS(ABS(('08 (ind)'!S8-((MAX('08 (ind)'!S$6:S$37)+MIN('08 (ind)'!S$6:S$37))/2))/(((MAX('08 (ind)'!S$6:S$37)+MIN('08 (ind)'!S$6:S$37))/2)-MAX('08 (ind)'!S$6:S$37))*100)-100)</f>
        <v>84.63903231138994</v>
      </c>
      <c r="T9" s="75">
        <f>IF('08 (ind)'!T$1="si",100*(('08 (ind)'!T8-MIN('08 (ind)'!T$6:T$37))/(MAX('08 (ind)'!T$6:T$37)-MIN('08 (ind)'!T$6:T$37))),ABS(-100+(100*(('08 (ind)'!T8-MIN('08 (ind)'!T$6:T$37))/(MAX('08 (ind)'!T$6:T$37)-MIN('08 (ind)'!T$6:T$37))))))</f>
        <v>6.763289194275159</v>
      </c>
      <c r="U9" s="75">
        <f>IF('08 (ind)'!U$1="si",100*(('08 (ind)'!U8-MIN('08 (ind)'!U$6:U$37))/(MAX('08 (ind)'!U$6:U$37)-MIN('08 (ind)'!U$6:U$37))),ABS(-100+(100*(('08 (ind)'!U8-MIN('08 (ind)'!U$6:U$37))/(MAX('08 (ind)'!U$6:U$37)-MIN('08 (ind)'!U$6:U$37))))))</f>
        <v>50</v>
      </c>
      <c r="V9" s="75">
        <f>IF('08 (ind)'!V$1="si",100*(('08 (ind)'!V8-MIN('08 (ind)'!V$6:V$37))/(MAX('08 (ind)'!V$6:V$37)-MIN('08 (ind)'!V$6:V$37))),ABS(-100+(100*(('08 (ind)'!V8-MIN('08 (ind)'!V$6:V$37))/(MAX('08 (ind)'!V$6:V$37)-MIN('08 (ind)'!V$6:V$37))))))</f>
        <v>95.027624309392266</v>
      </c>
      <c r="W9" s="75">
        <f>IF('08 (ind)'!W$1="si",100*(('08 (ind)'!W8-MIN('08 (ind)'!W$6:W$37))/(MAX('08 (ind)'!W$6:W$37)-MIN('08 (ind)'!W$6:W$37))),ABS(-100+(100*(('08 (ind)'!W8-MIN('08 (ind)'!W$6:W$37))/(MAX('08 (ind)'!W$6:W$37)-MIN('08 (ind)'!W$6:W$37))))))</f>
        <v>80.21718694285066</v>
      </c>
      <c r="X9" s="75">
        <f>IF('08 (ind)'!X$1="si",100*(('08 (ind)'!X8-MIN('08 (ind)'!X$6:X$37))/(MAX('08 (ind)'!X$6:X$37)-MIN('08 (ind)'!X$6:X$37))),ABS(-100+(100*(('08 (ind)'!X8-MIN('08 (ind)'!X$6:X$37))/(MAX('08 (ind)'!X$6:X$37)-MIN('08 (ind)'!X$6:X$37))))))</f>
        <v>81.116756978734017</v>
      </c>
      <c r="Y9" s="75">
        <f>IF('08 (ind)'!Y$1="si",100*(('08 (ind)'!Y8-MIN('08 (ind)'!Y$6:Y$37))/(MAX('08 (ind)'!Y$6:Y$37)-MIN('08 (ind)'!Y$6:Y$37))),ABS(-100+(100*(('08 (ind)'!Y8-MIN('08 (ind)'!Y$6:Y$37))/(MAX('08 (ind)'!Y$6:Y$37)-MIN('08 (ind)'!Y$6:Y$37))))))</f>
        <v>86.439953707825168</v>
      </c>
      <c r="Z9" s="75">
        <f>IF('08 (ind)'!Z$1="si",100*(('08 (ind)'!Z8-MIN('08 (ind)'!Z$6:Z$37))/(MAX('08 (ind)'!Z$6:Z$37)-MIN('08 (ind)'!Z$6:Z$37))),ABS(-100+(100*(('08 (ind)'!Z8-MIN('08 (ind)'!Z$6:Z$37))/(MAX('08 (ind)'!Z$6:Z$37)-MIN('08 (ind)'!Z$6:Z$37))))))</f>
        <v>73.736072638051255</v>
      </c>
      <c r="AA9" s="75">
        <f>IF('08 (ind)'!AA$1="si",100*(('08 (ind)'!AA8-MIN('08 (ind)'!AA$6:AA$37))/(MAX('08 (ind)'!AA$6:AA$37)-MIN('08 (ind)'!AA$6:AA$37))),ABS(-100+(100*(('08 (ind)'!AA8-MIN('08 (ind)'!AA$6:AA$37))/(MAX('08 (ind)'!AA$6:AA$37)-MIN('08 (ind)'!AA$6:AA$37))))))</f>
        <v>100</v>
      </c>
      <c r="AB9" s="75">
        <f>IF('08 (ind)'!AB$1="si",100*(('08 (ind)'!AB8-MIN('08 (ind)'!AB$6:AB$37))/(MAX('08 (ind)'!AB$6:AB$37)-MIN('08 (ind)'!AB$6:AB$37))),ABS(-100+(100*(('08 (ind)'!AB8-MIN('08 (ind)'!AB$6:AB$37))/(MAX('08 (ind)'!AB$6:AB$37)-MIN('08 (ind)'!AB$6:AB$37))))))</f>
        <v>75.82740504796638</v>
      </c>
      <c r="AC9" s="75">
        <f>IF('08 (ind)'!AC$1="si",100*(('08 (ind)'!AC8-MIN('08 (ind)'!AC$6:AC$37))/(MAX('08 (ind)'!AC$6:AC$37)-MIN('08 (ind)'!AC$6:AC$37))),ABS(-100+(100*(('08 (ind)'!AC8-MIN('08 (ind)'!AC$6:AC$37))/(MAX('08 (ind)'!AC$6:AC$37)-MIN('08 (ind)'!AC$6:AC$37))))))</f>
        <v>82.252196937758953</v>
      </c>
      <c r="AD9" s="75">
        <f>IF('08 (ind)'!AD$1="si",100*(('08 (ind)'!AD8-MIN('08 (ind)'!AD$6:AD$37))/(MAX('08 (ind)'!AD$6:AD$37)-MIN('08 (ind)'!AD$6:AD$37))),ABS(-100+(100*(('08 (ind)'!AD8-MIN('08 (ind)'!AD$6:AD$37))/(MAX('08 (ind)'!AD$6:AD$37)-MIN('08 (ind)'!AD$6:AD$37))))))</f>
        <v>17.240103168259775</v>
      </c>
      <c r="AE9" s="75">
        <f>IF('08 (ind)'!AE$1="si",100*(('08 (ind)'!AE8-MIN('08 (ind)'!AE$6:AE$37))/(MAX('08 (ind)'!AE$6:AE$37)-MIN('08 (ind)'!AE$6:AE$37))),ABS(-100+(100*(('08 (ind)'!AE8-MIN('08 (ind)'!AE$6:AE$37))/(MAX('08 (ind)'!AE$6:AE$37)-MIN('08 (ind)'!AE$6:AE$37))))))</f>
        <v>51.604031117568361</v>
      </c>
      <c r="AF9" s="75">
        <f>IF('08 (ind)'!AF$1="si",100*(('08 (ind)'!AF8-MIN('08 (ind)'!AF$6:AF$37))/(MAX('08 (ind)'!AF$6:AF$37)-MIN('08 (ind)'!AF$6:AF$37))),ABS(-100+(100*(('08 (ind)'!AF8-MIN('08 (ind)'!AF$6:AF$37))/(MAX('08 (ind)'!AF$6:AF$37)-MIN('08 (ind)'!AF$6:AF$37))))))</f>
        <v>90.342568045472291</v>
      </c>
      <c r="AG9" s="75">
        <f>IF('08 (ind)'!AG$1="si",100*(('08 (ind)'!AG8-MIN('08 (ind)'!AG$6:AG$37))/(MAX('08 (ind)'!AG$6:AG$37)-MIN('08 (ind)'!AG$6:AG$37))),ABS(-100+(100*(('08 (ind)'!AG8-MIN('08 (ind)'!AG$6:AG$37))/(MAX('08 (ind)'!AG$6:AG$37)-MIN('08 (ind)'!AG$6:AG$37))))))</f>
        <v>84.042553191489361</v>
      </c>
      <c r="AH9" s="75">
        <f>IF('08 (ind)'!AH$1="si",100*(('08 (ind)'!AH8-MIN('08 (ind)'!AH$6:AH$37))/(MAX('08 (ind)'!AH$6:AH$37)-MIN('08 (ind)'!AH$6:AH$37))),ABS(-100+(100*(('08 (ind)'!AH8-MIN('08 (ind)'!AH$6:AH$37))/(MAX('08 (ind)'!AH$6:AH$37)-MIN('08 (ind)'!AH$6:AH$37))))))</f>
        <v>9.5808383233533032</v>
      </c>
      <c r="AI9" s="75">
        <f>IF('08 (ind)'!AI$1="si",100*(('08 (ind)'!AI8-MIN('08 (ind)'!AI$6:AI$37))/(MAX('08 (ind)'!AI$6:AI$37)-MIN('08 (ind)'!AI$6:AI$37))),ABS(-100+(100*(('08 (ind)'!AI8-MIN('08 (ind)'!AI$6:AI$37))/(MAX('08 (ind)'!AI$6:AI$37)-MIN('08 (ind)'!AI$6:AI$37))))))</f>
        <v>0</v>
      </c>
      <c r="AJ9" s="75">
        <f>IF('08 (ind)'!AJ$1="si",100*(('08 (ind)'!AJ8-MIN('08 (ind)'!AJ$6:AJ$37))/(MAX('08 (ind)'!AJ$6:AJ$37)-MIN('08 (ind)'!AJ$6:AJ$37))),ABS(-100+(100*(('08 (ind)'!AJ8-MIN('08 (ind)'!AJ$6:AJ$37))/(MAX('08 (ind)'!AJ$6:AJ$37)-MIN('08 (ind)'!AJ$6:AJ$37))))))</f>
        <v>71.556450430303599</v>
      </c>
      <c r="AK9" s="75">
        <f>IF('08 (ind)'!AK$1="si",100*(('08 (ind)'!AK8-MIN('08 (ind)'!AK$6:AK$37))/(MAX('08 (ind)'!AK$6:AK$37)-MIN('08 (ind)'!AK$6:AK$37))),ABS(-100+(100*(('08 (ind)'!AK8-MIN('08 (ind)'!AK$6:AK$37))/(MAX('08 (ind)'!AK$6:AK$37)-MIN('08 (ind)'!AK$6:AK$37))))))</f>
        <v>8.8435375914548988</v>
      </c>
      <c r="AL9" s="75">
        <f>IF('08 (ind)'!AL$1="si",100*(('08 (ind)'!AL8-MIN('08 (ind)'!AL$6:AL$37))/(MAX('08 (ind)'!AL$6:AL$37)-MIN('08 (ind)'!AL$6:AL$37))),ABS(-100+(100*(('08 (ind)'!AL8-MIN('08 (ind)'!AL$6:AL$37))/(MAX('08 (ind)'!AL$6:AL$37)-MIN('08 (ind)'!AL$6:AL$37))))))</f>
        <v>60.694128441433612</v>
      </c>
      <c r="AM9" s="75">
        <f>IF('08 (ind)'!AM$1="si",100*(('08 (ind)'!AM8-MIN('08 (ind)'!AM$6:AM$37))/(MAX('08 (ind)'!AM$6:AM$37)-MIN('08 (ind)'!AM$6:AM$37))),ABS(-100+(100*(('08 (ind)'!AM8-MIN('08 (ind)'!AM$6:AM$37))/(MAX('08 (ind)'!AM$6:AM$37)-MIN('08 (ind)'!AM$6:AM$37))))))</f>
        <v>72.381750789105496</v>
      </c>
      <c r="AN9" s="75">
        <f>IF('08 (ind)'!AN$1="si",100*(('08 (ind)'!AN8-MIN('08 (ind)'!AN$6:AN$37))/(MAX('08 (ind)'!AN$6:AN$37)-MIN('08 (ind)'!AN$6:AN$37))),ABS(-100+(100*(('08 (ind)'!AN8-MIN('08 (ind)'!AN$6:AN$37))/(MAX('08 (ind)'!AN$6:AN$37)-MIN('08 (ind)'!AN$6:AN$37))))))</f>
        <v>81.903119413306641</v>
      </c>
      <c r="AO9" s="75">
        <f>IF('08 (ind)'!AO$1="si",100*(('08 (ind)'!AO8-MIN('08 (ind)'!AO$6:AO$37))/(MAX('08 (ind)'!AO$6:AO$37)-MIN('08 (ind)'!AO$6:AO$37))),ABS(-100+(100*(('08 (ind)'!AO8-MIN('08 (ind)'!AO$6:AO$37))/(MAX('08 (ind)'!AO$6:AO$37)-MIN('08 (ind)'!AO$6:AO$37))))))</f>
        <v>99.751618653207487</v>
      </c>
      <c r="AP9" s="75">
        <f>IF('08 (ind)'!AP$1="si",100*(('08 (ind)'!AP8-MIN('08 (ind)'!AP$6:AP$37))/(MAX('08 (ind)'!AP$6:AP$37)-MIN('08 (ind)'!AP$6:AP$37))),ABS(-100+(100*(('08 (ind)'!AP8-MIN('08 (ind)'!AP$6:AP$37))/(MAX('08 (ind)'!AP$6:AP$37)-MIN('08 (ind)'!AP$6:AP$37))))))</f>
        <v>73.594909862142103</v>
      </c>
      <c r="AQ9" s="75">
        <f>IF('08 (ind)'!AQ$1="si",100*(('08 (ind)'!AQ8-MIN('08 (ind)'!AQ$6:AQ$37))/(MAX('08 (ind)'!AQ$6:AQ$37)-MIN('08 (ind)'!AQ$6:AQ$37))),ABS(-100+(100*(('08 (ind)'!AQ8-MIN('08 (ind)'!AQ$6:AQ$37))/(MAX('08 (ind)'!AQ$6:AQ$37)-MIN('08 (ind)'!AQ$6:AQ$37))))))</f>
        <v>16.386256339669256</v>
      </c>
      <c r="AR9" s="75">
        <f>IF('08 (ind)'!AR$1="si",100*(('08 (ind)'!AR8-MIN('08 (ind)'!AR$6:AR$37))/(MAX('08 (ind)'!AR$6:AR$37)-MIN('08 (ind)'!AR$6:AR$37))),ABS(-100+(100*(('08 (ind)'!AR8-MIN('08 (ind)'!AR$6:AR$37))/(MAX('08 (ind)'!AR$6:AR$37)-MIN('08 (ind)'!AR$6:AR$37))))))</f>
        <v>80.150336351664095</v>
      </c>
      <c r="AS9" s="75">
        <f>IF('08 (ind)'!AS$1="si",100*(('08 (ind)'!AS8-MIN('08 (ind)'!AS$6:AS$37))/(MAX('08 (ind)'!AS$6:AS$37)-MIN('08 (ind)'!AS$6:AS$37))),ABS(-100+(100*(('08 (ind)'!AS8-MIN('08 (ind)'!AS$6:AS$37))/(MAX('08 (ind)'!AS$6:AS$37)-MIN('08 (ind)'!AS$6:AS$37))))))</f>
        <v>80.36363636363636</v>
      </c>
      <c r="AT9" s="75">
        <f>IF('08 (ind)'!AT$1="si",100*(('08 (ind)'!AT8-MIN('08 (ind)'!AT$6:AT$37))/(MAX('08 (ind)'!AT$6:AT$37)-MIN('08 (ind)'!AT$6:AT$37))),ABS(-100+(100*(('08 (ind)'!AT8-MIN('08 (ind)'!AT$6:AT$37))/(MAX('08 (ind)'!AT$6:AT$37)-MIN('08 (ind)'!AT$6:AT$37))))))</f>
        <v>0</v>
      </c>
      <c r="AU9" s="75">
        <f>IF('08 (ind)'!AU$1="si",100*(('08 (ind)'!AU8-MIN('08 (ind)'!AU$6:AU$37))/(MAX('08 (ind)'!AU$6:AU$37)-MIN('08 (ind)'!AU$6:AU$37))),ABS(-100+(100*(('08 (ind)'!AU8-MIN('08 (ind)'!AU$6:AU$37))/(MAX('08 (ind)'!AU$6:AU$37)-MIN('08 (ind)'!AU$6:AU$37))))))</f>
        <v>42.560553633217985</v>
      </c>
      <c r="AV9" s="75">
        <f>IF('08 (ind)'!AV$1="si",100*(('08 (ind)'!AV8-MIN('08 (ind)'!AV$6:AV$37))/(MAX('08 (ind)'!AV$6:AV$37)-MIN('08 (ind)'!AV$6:AV$37))),ABS(-100+(100*(('08 (ind)'!AV8-MIN('08 (ind)'!AV$6:AV$37))/(MAX('08 (ind)'!AV$6:AV$37)-MIN('08 (ind)'!AV$6:AV$37))))))</f>
        <v>0</v>
      </c>
      <c r="AW9" s="75">
        <f>IF('08 (ind)'!AW$1="si",100*(('08 (ind)'!AW8-MIN('08 (ind)'!AW$6:AW$37))/(MAX('08 (ind)'!AW$6:AW$37)-MIN('08 (ind)'!AW$6:AW$37))),ABS(-100+(100*(('08 (ind)'!AW8-MIN('08 (ind)'!AW$6:AW$37))/(MAX('08 (ind)'!AW$6:AW$37)-MIN('08 (ind)'!AW$6:AW$37))))))</f>
        <v>100</v>
      </c>
      <c r="AX9" s="75">
        <f>IF('08 (ind)'!AX$1="si",100*(('08 (ind)'!AX8-MIN('08 (ind)'!AX$6:AX$37))/(MAX('08 (ind)'!AX$6:AX$37)-MIN('08 (ind)'!AX$6:AX$37))),ABS(-100+(100*(('08 (ind)'!AX8-MIN('08 (ind)'!AX$6:AX$37))/(MAX('08 (ind)'!AX$6:AX$37)-MIN('08 (ind)'!AX$6:AX$37))))))</f>
        <v>100</v>
      </c>
      <c r="AY9" s="75">
        <f>IF('08 (ind)'!AY$1="si",100*(('08 (ind)'!AY8-MIN('08 (ind)'!AY$6:AY$37))/(MAX('08 (ind)'!AY$6:AY$37)-MIN('08 (ind)'!AY$6:AY$37))),ABS(-100+(100*(('08 (ind)'!AY8-MIN('08 (ind)'!AY$6:AY$37))/(MAX('08 (ind)'!AY$6:AY$37)-MIN('08 (ind)'!AY$6:AY$37))))))</f>
        <v>72.127365020765993</v>
      </c>
      <c r="AZ9" s="75">
        <f>IF('08 (ind)'!AZ$1="si",100*(('08 (ind)'!AZ8-MIN('08 (ind)'!AZ$6:AZ$37))/(MAX('08 (ind)'!AZ$6:AZ$37)-MIN('08 (ind)'!AZ$6:AZ$37))),ABS(-100+(100*(('08 (ind)'!AZ8-MIN('08 (ind)'!AZ$6:AZ$37))/(MAX('08 (ind)'!AZ$6:AZ$37)-MIN('08 (ind)'!AZ$6:AZ$37))))))</f>
        <v>100</v>
      </c>
      <c r="BA9" s="75">
        <f>IF('08 (ind)'!BA$1="si",100*(('08 (ind)'!BA8-MIN('08 (ind)'!BA$6:BA$37))/(MAX('08 (ind)'!BA$6:BA$37)-MIN('08 (ind)'!BA$6:BA$37))),ABS(-100+(100*(('08 (ind)'!BA8-MIN('08 (ind)'!BA$6:BA$37))/(MAX('08 (ind)'!BA$6:BA$37)-MIN('08 (ind)'!BA$6:BA$37))))))</f>
        <v>22.535550098598279</v>
      </c>
      <c r="BB9" s="75">
        <f>IF('08 (ind)'!BB$1="si",100*(('08 (ind)'!BB8-MIN('08 (ind)'!BB$6:BB$37))/(MAX('08 (ind)'!BB$6:BB$37)-MIN('08 (ind)'!BB$6:BB$37))),ABS(-100+(100*(('08 (ind)'!BB8-MIN('08 (ind)'!BB$6:BB$37))/(MAX('08 (ind)'!BB$6:BB$37)-MIN('08 (ind)'!BB$6:BB$37))))))</f>
        <v>24.895182652167875</v>
      </c>
      <c r="BC9" s="75">
        <f>IF('08 (ind)'!BC$1="si",100*(('08 (ind)'!BC8-MIN('08 (ind)'!BC$6:BC$37))/(MAX('08 (ind)'!BC$6:BC$37)-MIN('08 (ind)'!BC$6:BC$37))),ABS(-100+(100*(('08 (ind)'!BC8-MIN('08 (ind)'!BC$6:BC$37))/(MAX('08 (ind)'!BC$6:BC$37)-MIN('08 (ind)'!BC$6:BC$37))))))</f>
        <v>5.4610608554003965</v>
      </c>
      <c r="BD9" s="75">
        <f>IF('08 (ind)'!BD$1="si",100*(('08 (ind)'!BD8-MIN('08 (ind)'!BD$6:BD$37))/(MAX('08 (ind)'!BD$6:BD$37)-MIN('08 (ind)'!BD$6:BD$37))),ABS(-100+(100*(('08 (ind)'!BD8-MIN('08 (ind)'!BD$6:BD$37))/(MAX('08 (ind)'!BD$6:BD$37)-MIN('08 (ind)'!BD$6:BD$37))))))</f>
        <v>16.113877752204296</v>
      </c>
      <c r="BE9" s="75">
        <f>IF('08 (ind)'!BE$1="si",100*(('08 (ind)'!BE8-MIN('08 (ind)'!BE$6:BE$37))/(MAX('08 (ind)'!BE$6:BE$37)-MIN('08 (ind)'!BE$6:BE$37))),ABS(-100+(100*(('08 (ind)'!BE8-MIN('08 (ind)'!BE$6:BE$37))/(MAX('08 (ind)'!BE$6:BE$37)-MIN('08 (ind)'!BE$6:BE$37))))))</f>
        <v>100</v>
      </c>
      <c r="BF9" s="75">
        <f>IF('08 (ind)'!BF$1="si",100*(('08 (ind)'!BF8-MIN('08 (ind)'!BF$6:BF$37))/(MAX('08 (ind)'!BF$6:BF$37)-MIN('08 (ind)'!BF$6:BF$37))),ABS(-100+(100*(('08 (ind)'!BF8-MIN('08 (ind)'!BF$6:BF$37))/(MAX('08 (ind)'!BF$6:BF$37)-MIN('08 (ind)'!BF$6:BF$37))))))</f>
        <v>83.980444198299978</v>
      </c>
      <c r="BG9" s="75">
        <f>IF('08 (ind)'!BG$1="si",100*(('08 (ind)'!BG8-MIN('08 (ind)'!BG$6:BG$37))/(MAX('08 (ind)'!BG$6:BG$37)-MIN('08 (ind)'!BG$6:BG$37))),ABS(-100+(100*(('08 (ind)'!BG8-MIN('08 (ind)'!BG$6:BG$37))/(MAX('08 (ind)'!BG$6:BG$37)-MIN('08 (ind)'!BG$6:BG$37))))))</f>
        <v>41.763923101996866</v>
      </c>
      <c r="BH9" s="75">
        <f>IF('08 (ind)'!BH$1="si",100*(('08 (ind)'!BH8-MIN('08 (ind)'!BH$6:BH$37))/(MAX('08 (ind)'!BH$6:BH$37)-MIN('08 (ind)'!BH$6:BH$37))),ABS(-100+(100*(('08 (ind)'!BH8-MIN('08 (ind)'!BH$6:BH$37))/(MAX('08 (ind)'!BH$6:BH$37)-MIN('08 (ind)'!BH$6:BH$37))))))</f>
        <v>2.3676541070842707</v>
      </c>
      <c r="BI9" s="75">
        <f>IF('08 (ind)'!BI$1="si",100*(('08 (ind)'!BI8-MIN('08 (ind)'!BI$6:BI$37))/(MAX('08 (ind)'!BI$6:BI$37)-MIN('08 (ind)'!BI$6:BI$37))),ABS(-100+(100*(('08 (ind)'!BI8-MIN('08 (ind)'!BI$6:BI$37))/(MAX('08 (ind)'!BI$6:BI$37)-MIN('08 (ind)'!BI$6:BI$37))))))</f>
        <v>96.827180977583481</v>
      </c>
      <c r="BJ9" s="75">
        <f>IF('08 (ind)'!BJ$1="si",100*(('08 (ind)'!BJ8-MIN('08 (ind)'!BJ$6:BJ$37))/(MAX('08 (ind)'!BJ$6:BJ$37)-MIN('08 (ind)'!BJ$6:BJ$37))),ABS(-100+(100*(('08 (ind)'!BJ8-MIN('08 (ind)'!BJ$6:BJ$37))/(MAX('08 (ind)'!BJ$6:BJ$37)-MIN('08 (ind)'!BJ$6:BJ$37))))))</f>
        <v>19.334275489436944</v>
      </c>
      <c r="BK9" s="75">
        <f>IF('08 (ind)'!BK$1="si",100*(('08 (ind)'!BK8-MIN('08 (ind)'!BK$6:BK$37))/(MAX('08 (ind)'!BK$6:BK$37)-MIN('08 (ind)'!BK$6:BK$37))),ABS(-100+(100*(('08 (ind)'!BK8-MIN('08 (ind)'!BK$6:BK$37))/(MAX('08 (ind)'!BK$6:BK$37)-MIN('08 (ind)'!BK$6:BK$37))))))</f>
        <v>100</v>
      </c>
      <c r="BL9" s="75">
        <f>IF('08 (ind)'!BL$1="si",100*(('08 (ind)'!BL8-MIN('08 (ind)'!BL$6:BL$37))/(MAX('08 (ind)'!BL$6:BL$37)-MIN('08 (ind)'!BL$6:BL$37))),ABS(-100+(100*(('08 (ind)'!BL8-MIN('08 (ind)'!BL$6:BL$37))/(MAX('08 (ind)'!BL$6:BL$37)-MIN('08 (ind)'!BL$6:BL$37))))))</f>
        <v>44.915254237288138</v>
      </c>
      <c r="BM9" s="75">
        <f>IF('08 (ind)'!BM$1="si",100*(('08 (ind)'!BM8-MIN('08 (ind)'!BM$6:BM$37))/(MAX('08 (ind)'!BM$6:BM$37)-MIN('08 (ind)'!BM$6:BM$37))),ABS(-100+(100*(('08 (ind)'!BM8-MIN('08 (ind)'!BM$6:BM$37))/(MAX('08 (ind)'!BM$6:BM$37)-MIN('08 (ind)'!BM$6:BM$37))))))</f>
        <v>61.856681390306157</v>
      </c>
      <c r="BN9" s="75">
        <f>IF('08 (ind)'!BN$1="si",100*(('08 (ind)'!BN8-MIN('08 (ind)'!BN$6:BN$37))/(MAX('08 (ind)'!BN$6:BN$37)-MIN('08 (ind)'!BN$6:BN$37))),ABS(-100+(100*(('08 (ind)'!BN8-MIN('08 (ind)'!BN$6:BN$37))/(MAX('08 (ind)'!BN$6:BN$37)-MIN('08 (ind)'!BN$6:BN$37))))))</f>
        <v>25.227518879133605</v>
      </c>
      <c r="BO9" s="75">
        <f>IF('08 (ind)'!BO$1="si",100*(('08 (ind)'!BO8-MIN('08 (ind)'!BO$6:BO$37))/(MAX('08 (ind)'!BO$6:BO$37)-MIN('08 (ind)'!BO$6:BO$37))),ABS(-100+(100*(('08 (ind)'!BO8-MIN('08 (ind)'!BO$6:BO$37))/(MAX('08 (ind)'!BO$6:BO$37)-MIN('08 (ind)'!BO$6:BO$37))))))</f>
        <v>55.881269317410961</v>
      </c>
      <c r="BP9" s="75">
        <f>IF('08 (ind)'!BP$1="si",100*(('08 (ind)'!BP8-MIN('08 (ind)'!BP$6:BP$37))/(MAX('08 (ind)'!BP$6:BP$37)-MIN('08 (ind)'!BP$6:BP$37))),ABS(-100+(100*(('08 (ind)'!BP8-MIN('08 (ind)'!BP$6:BP$37))/(MAX('08 (ind)'!BP$6:BP$37)-MIN('08 (ind)'!BP$6:BP$37))))))</f>
        <v>73.14749230646585</v>
      </c>
      <c r="BQ9" s="75">
        <f>IF('08 (ind)'!BQ$1="si",100*(('08 (ind)'!BQ8-MIN('08 (ind)'!BQ$6:BQ$37))/(MAX('08 (ind)'!BQ$6:BQ$37)-MIN('08 (ind)'!BQ$6:BQ$37))),ABS(-100+(100*(('08 (ind)'!BQ8-MIN('08 (ind)'!BQ$6:BQ$37))/(MAX('08 (ind)'!BQ$6:BQ$37)-MIN('08 (ind)'!BQ$6:BQ$37))))))</f>
        <v>36.181690165313363</v>
      </c>
      <c r="BR9" s="75">
        <f>IF('08 (ind)'!BR$1="si",100*(('08 (ind)'!BR8-MIN('08 (ind)'!BR$6:BR$37))/(MAX('08 (ind)'!BR$6:BR$37)-MIN('08 (ind)'!BR$6:BR$37))),ABS(-100+(100*(('08 (ind)'!BR8-MIN('08 (ind)'!BR$6:BR$37))/(MAX('08 (ind)'!BP$6:BP$37)-MIN('08 (ind)'!BR$6:BR$37))))))</f>
        <v>19.024789364780979</v>
      </c>
      <c r="BS9" s="75">
        <f>IF('08 (ind)'!BS$1="si",100*(('08 (ind)'!BS8-MIN('08 (ind)'!BS$6:BS$37))/(MAX('08 (ind)'!BS$6:BS$37)-MIN('08 (ind)'!BS$6:BS$37))),ABS(-100+(100*(('08 (ind)'!BS8-MIN('08 (ind)'!BS$6:BS$37))/(MAX('08 (ind)'!BQ$6:BQ$37)-MIN('08 (ind)'!BS$6:BS$37))))))</f>
        <v>0</v>
      </c>
      <c r="BT9" s="75">
        <f>IF('08 (ind)'!BT$1="si",100*(('08 (ind)'!BT8-MIN('08 (ind)'!BT$6:BT$37))/(MAX('08 (ind)'!BT$6:BT$37)-MIN('08 (ind)'!BT$6:BT$37))),ABS(-100+(100*(('08 (ind)'!BT8-MIN('08 (ind)'!BT$6:BT$37))/(MAX('08 (ind)'!BR$6:BR$37)-MIN('08 (ind)'!BT$6:BT$37))))))</f>
        <v>93.810986340273445</v>
      </c>
      <c r="BU9" s="75">
        <f>IF('08 (ind)'!BU$1="si",100*(('08 (ind)'!BU8-MIN('08 (ind)'!BU$6:BU$37))/(MAX('08 (ind)'!BU$6:BU$37)-MIN('08 (ind)'!BU$6:BU$37))),ABS(-100+(100*(('08 (ind)'!BU8-MIN('08 (ind)'!BU$6:BU$37))/(MAX('08 (ind)'!BU$6:BU$37)-MIN('08 (ind)'!BU$6:BU$37))))))</f>
        <v>22.66335814722909</v>
      </c>
      <c r="BV9" s="75">
        <f>IF('08 (ind)'!BV$1="si",100*(('08 (ind)'!BV8-MIN('08 (ind)'!BV$6:BV$37))/(MAX('08 (ind)'!BV$6:BV$37)-MIN('08 (ind)'!BV$6:BV$37))),ABS(-100+(100*(('08 (ind)'!BV8-MIN('08 (ind)'!BV$6:BV$37))/(MAX('08 (ind)'!BV$6:BV$37)-MIN('08 (ind)'!BV$6:BV$37))))))</f>
        <v>0</v>
      </c>
      <c r="BW9" s="75">
        <f>IF('08 (ind)'!BW$1="si",100*(('08 (ind)'!BW8-MIN('08 (ind)'!BW$6:BW$37))/(MAX('08 (ind)'!BW$6:BW$37)-MIN('08 (ind)'!BW$6:BW$37))),ABS(-100+(100*(('08 (ind)'!BW8-MIN('08 (ind)'!BW$6:BW$37))/(MAX('08 (ind)'!BW$6:BW$37)-MIN('08 (ind)'!BW$6:BW$37))))))</f>
        <v>0</v>
      </c>
      <c r="BX9" s="75">
        <f>IF('08 (ind)'!BX$1="si",100*(('08 (ind)'!BX8-MIN('08 (ind)'!BX$6:BX$37))/(MAX('08 (ind)'!BX$6:BX$37)-MIN('08 (ind)'!BX$6:BX$37))),ABS(-100+(100*(('08 (ind)'!BX8-MIN('08 (ind)'!BX$6:BX$37))/(MAX('08 (ind)'!BX$6:BX$37)-MIN('08 (ind)'!BX$6:BX$37))))))</f>
        <v>31.960810031352509</v>
      </c>
      <c r="BY9" s="75">
        <f>IF('08 (ind)'!BY$1="si",100*(('08 (ind)'!BY8-MIN('08 (ind)'!BY$6:BY$37))/(MAX('08 (ind)'!BY$6:BY$37)-MIN('08 (ind)'!BY$6:BY$37))),ABS(-100+(100*(('08 (ind)'!BY8-MIN('08 (ind)'!BY$6:BY$37))/(MAX('08 (ind)'!BY$6:BY$37)-MIN('08 (ind)'!BY$6:BY$37))))))</f>
        <v>0</v>
      </c>
      <c r="BZ9" s="75">
        <f>IF('08 (ind)'!BZ$1="si",100*(('08 (ind)'!BZ8-MIN('08 (ind)'!BZ$6:BZ$37))/(MAX('08 (ind)'!BZ$6:BZ$37)-MIN('08 (ind)'!BZ$6:BZ$37))),ABS(-100+(100*(('08 (ind)'!BZ8-MIN('08 (ind)'!BZ$6:BZ$37))/(MAX('08 (ind)'!BZ$6:BZ$37)-MIN('08 (ind)'!BZ$6:BZ$37))))))</f>
        <v>98.358243541689561</v>
      </c>
      <c r="CA9" s="75">
        <f>IF('08 (ind)'!CA$1="si",100*(('08 (ind)'!CA8-MIN('08 (ind)'!CA$6:CA$37))/(MAX('08 (ind)'!CA$6:CA$37)-MIN('08 (ind)'!CA$6:CA$37))),ABS(-100+(100*(('08 (ind)'!CA8-MIN('08 (ind)'!CA$6:CA$37))/(MAX('08 (ind)'!CA$6:CA$37)-MIN('08 (ind)'!CA$6:CA$37))))))</f>
        <v>0</v>
      </c>
      <c r="CB9" s="75">
        <f>IF('08 (ind)'!CB$1="si",100*(('08 (ind)'!CB8-MIN('08 (ind)'!CB$6:CB$37))/(MAX('08 (ind)'!CB$6:CB$37)-MIN('08 (ind)'!CB$6:CB$37))),ABS(-100+(100*(('08 (ind)'!CB8-MIN('08 (ind)'!CB$6:CB$37))/(MAX('08 (ind)'!CB$6:CB$37)-MIN('08 (ind)'!CB$6:CB$37))))))</f>
        <v>73.248407643312106</v>
      </c>
      <c r="CC9" s="75">
        <f>IF('08 (ind)'!CC$1="si",100*(('08 (ind)'!CC8-MIN('08 (ind)'!CC$6:CC$37))/(MAX('08 (ind)'!CC$6:CC$37)-MIN('08 (ind)'!CC$6:CC$37))),ABS(-100+(100*(('08 (ind)'!CC8-MIN('08 (ind)'!CC$6:CC$37))/(MAX('08 (ind)'!CC$6:CC$37)-MIN('08 (ind)'!CC$6:CC$37))))))</f>
        <v>95.52243652912054</v>
      </c>
      <c r="CD9" s="75">
        <f>IF('08 (ind)'!CD$1="si",100*(('08 (ind)'!CD8-MIN('08 (ind)'!CD$6:CD$37))/(MAX('08 (ind)'!CD$6:CD$37)-MIN('08 (ind)'!CD$6:CD$37))),ABS(-100+(100*(('08 (ind)'!CD8-MIN('08 (ind)'!CD$6:CD$37))/(MAX('08 (ind)'!CD$6:CD$37)-MIN('08 (ind)'!CD$6:CD$37))))))</f>
        <v>24.658808076179994</v>
      </c>
      <c r="CE9" s="75">
        <f>IF('08 (ind)'!CE$1="si",100*(('08 (ind)'!CE8-MIN('08 (ind)'!CE$6:CE$37))/(MAX('08 (ind)'!CE$6:CE$37)-MIN('08 (ind)'!CE$6:CE$37))),ABS(-100+(100*(('08 (ind)'!CE8-MIN('08 (ind)'!CE$6:CE$37))/(MAX('08 (ind)'!CE$6:CE$37)-MIN('08 (ind)'!CE$6:CE$37))))))</f>
        <v>67.650314909105873</v>
      </c>
      <c r="CF9" s="75">
        <f>IF('08 (ind)'!CF$1="si",100*(('08 (ind)'!CF8-MIN('08 (ind)'!CF$6:CF$37))/(MAX('08 (ind)'!CF$6:CF$37)-MIN('08 (ind)'!CF$6:CF$37))),ABS(-100+(100*(('08 (ind)'!CF8-MIN('08 (ind)'!CF$6:CF$37))/(MAX('08 (ind)'!CF$6:CF$37)-MIN('08 (ind)'!CF$6:CF$37))))))</f>
        <v>2.9166799993314623</v>
      </c>
      <c r="CG9" s="75">
        <f>IF('08 (ind)'!CG$1="si",100*(('08 (ind)'!CG8-MIN('08 (ind)'!CG$6:CG$37))/(MAX('08 (ind)'!CG$6:CG$37)-MIN('08 (ind)'!CG$6:CG$37))),ABS(-100+(100*(('08 (ind)'!CG8-MIN('08 (ind)'!CG$6:CG$37))/(MAX('08 (ind)'!CG$6:CG$37)-MIN('08 (ind)'!CG$6:CG$37))))))</f>
        <v>33.251023983514742</v>
      </c>
      <c r="CH9" s="75">
        <f>IF('08 (ind)'!CH$1="si",100*(('08 (ind)'!CH8-MIN('08 (ind)'!CH$6:CH$37))/(MAX('08 (ind)'!CH$6:CH$37)-MIN('08 (ind)'!CH$6:CH$37))),ABS(-100+(100*(('08 (ind)'!CH8-MIN('08 (ind)'!CH$6:CH$37))/(MAX('08 (ind)'!CH$6:CH$37)-MIN('08 (ind)'!CH$6:CH$37))))))</f>
        <v>20.64001194725272</v>
      </c>
      <c r="CI9" s="75">
        <f>IF('08 (ind)'!CI$1="si",100*(('08 (ind)'!CI8-MIN('08 (ind)'!CI$6:CI$37))/(MAX('08 (ind)'!CI$6:CI$37)-MIN('08 (ind)'!CI$6:CI$37))),ABS(-100+(100*(('08 (ind)'!CI8-MIN('08 (ind)'!CI$6:CI$37))/(MAX('08 (ind)'!CI$6:CI$37)-MIN('08 (ind)'!CI$6:CI$37))))))</f>
        <v>88.751173017809208</v>
      </c>
      <c r="CJ9" s="75">
        <f>IF('08 (ind)'!CJ$1="si",100*(('08 (ind)'!CJ8-MIN('08 (ind)'!CJ$6:CJ$37))/(MAX('08 (ind)'!CJ$6:CJ$37)-MIN('08 (ind)'!CJ$6:CJ$37))),ABS(-100+(100*(('08 (ind)'!CJ8-MIN('08 (ind)'!CJ$6:CJ$37))/(MAX('08 (ind)'!CJ$6:CJ$37)-MIN('08 (ind)'!CJ$6:CJ$37))))))</f>
        <v>11.00412530139173</v>
      </c>
      <c r="CK9" s="75">
        <f>IF('08 (ind)'!CK$1="si",100*(('08 (ind)'!CK8-MIN('08 (ind)'!CK$6:CK$37))/(MAX('08 (ind)'!CK$6:CK$37)-MIN('08 (ind)'!CK$6:CK$37))),ABS(-100+(100*(('08 (ind)'!CK8-MIN('08 (ind)'!CK$6:CK$37))/(MAX('08 (ind)'!CK$6:CK$37)-MIN('08 (ind)'!CK$6:CK$37))))))</f>
        <v>43.893463516165951</v>
      </c>
      <c r="CL9" s="75">
        <f>IF('08 (ind)'!CL$1="si",100*(('08 (ind)'!CL8-MIN('08 (ind)'!CL$6:CL$37))/(MAX('08 (ind)'!CL$6:CL$37)-MIN('08 (ind)'!CL$6:CL$37))),ABS(-100+(100*(('08 (ind)'!CL8-MIN('08 (ind)'!CL$6:CL$37))/(MAX('08 (ind)'!CL$6:CL$37)-MIN('08 (ind)'!CL$6:CL$37))))))</f>
        <v>12.109335972996584</v>
      </c>
      <c r="CM9" s="75">
        <f>IF('08 (ind)'!CM$1="si",100*(('08 (ind)'!CM8-MIN('08 (ind)'!CM$6:CM$37))/(MAX('08 (ind)'!CM$6:CM$37)-MIN('08 (ind)'!CM$6:CM$37))),ABS(-100+(100*(('08 (ind)'!CM8-MIN('08 (ind)'!CM$6:CM$37))/(MAX('08 (ind)'!CM$6:CM$37)-MIN('08 (ind)'!CM$6:CM$37))))))</f>
        <v>50.087999313519859</v>
      </c>
    </row>
    <row r="10" spans="1:91">
      <c r="A10" s="18" t="s">
        <v>219</v>
      </c>
      <c r="B10" s="87">
        <f>IF('08 (ind)'!B$1="si",100*(('08 (ind)'!B9-MIN('08 (ind)'!B$6:B$37))/(MAX('08 (ind)'!B$6:B$37)-MIN('08 (ind)'!B$6:B$37))),ABS(-100+(100*(('08 (ind)'!B9-MIN('08 (ind)'!B$6:B$37))/(MAX('08 (ind)'!B$6:B$37)-MIN('08 (ind)'!B$6:B$37))))))</f>
        <v>2.2514332684670788</v>
      </c>
      <c r="C10" s="87">
        <f>IF('08 (ind)'!C$1="si",100*(('08 (ind)'!C9-MIN('08 (ind)'!C$6:C$37))/(MAX('08 (ind)'!C$6:C$37)-MIN('08 (ind)'!C$6:C$37))),ABS(-100+(100*(('08 (ind)'!C9-MIN('08 (ind)'!C$6:C$37))/(MAX('08 (ind)'!C$6:C$37)-MIN('08 (ind)'!C$6:C$37))))))</f>
        <v>42.598016002186505</v>
      </c>
      <c r="D10" s="87">
        <f>IF('08 (ind)'!D$1="si",100*(('08 (ind)'!D9-MIN('08 (ind)'!D$6:D$37))/(MAX('08 (ind)'!D$6:D$37)-MIN('08 (ind)'!D$6:D$37))),ABS(-100+(100*(('08 (ind)'!D9-MIN('08 (ind)'!D$6:D$37))/(MAX('08 (ind)'!D$6:D$37)-MIN('08 (ind)'!D$6:D$37))))))</f>
        <v>100</v>
      </c>
      <c r="E10" s="87">
        <f>IF('08 (ind)'!E$1="si",100*(('08 (ind)'!E9-MIN('08 (ind)'!E$6:E$37))/(MAX('08 (ind)'!E$6:E$37)-MIN('08 (ind)'!E$6:E$37))),ABS(-100+(100*(('08 (ind)'!E9-MIN('08 (ind)'!E$6:E$37))/(MAX('08 (ind)'!E$6:E$37)-MIN('08 (ind)'!E$6:E$37))))))</f>
        <v>49.657270810087226</v>
      </c>
      <c r="F10" s="87">
        <f>IF('08 (ind)'!F$1="si",100*(('08 (ind)'!F9-MIN('08 (ind)'!F$6:F$37))/(MAX('08 (ind)'!F$6:F$37)-MIN('08 (ind)'!F$6:F$37))),ABS(-100+(100*(('08 (ind)'!F9-MIN('08 (ind)'!F$6:F$37))/(MAX('08 (ind)'!F$6:F$37)-MIN('08 (ind)'!F$6:F$37))))))</f>
        <v>28.08219178082193</v>
      </c>
      <c r="G10" s="87">
        <f>IF('08 (ind)'!G$1="si",100*(('08 (ind)'!G9-MIN('08 (ind)'!G$6:G$37))/(MAX('08 (ind)'!G$6:G$37)-MIN('08 (ind)'!G$6:G$37))),ABS(-100+(100*(('08 (ind)'!G9-MIN('08 (ind)'!G$6:G$37))/(MAX('08 (ind)'!G$6:G$37)-MIN('08 (ind)'!G$6:G$37))))))</f>
        <v>41.525423728813571</v>
      </c>
      <c r="H10" s="87">
        <f>IF('08 (ind)'!H$1="si",100*(('08 (ind)'!H9-MIN('08 (ind)'!H$6:H$37))/(MAX('08 (ind)'!H$6:H$37)-MIN('08 (ind)'!H$6:H$37))),ABS(-100+(100*(('08 (ind)'!H9-MIN('08 (ind)'!H$6:H$37))/(MAX('08 (ind)'!H$6:H$37)-MIN('08 (ind)'!H$6:H$37))))))</f>
        <v>100</v>
      </c>
      <c r="I10" s="87">
        <f>IF('08 (ind)'!I$1="si",100*(('08 (ind)'!I9-MIN('08 (ind)'!I$6:I$37))/(MAX('08 (ind)'!I$6:I$37)-MIN('08 (ind)'!I$6:I$37))),ABS(-100+(100*(('08 (ind)'!I9-MIN('08 (ind)'!I$6:I$37))/(MAX('08 (ind)'!I$6:I$37)-MIN('08 (ind)'!I$6:I$37))))))</f>
        <v>26.250000000000007</v>
      </c>
      <c r="J10" s="87">
        <f>IF('08 (ind)'!J$1="si",100*(('08 (ind)'!J9-MIN('08 (ind)'!J$6:J$37))/(MAX('08 (ind)'!J$6:J$37)-MIN('08 (ind)'!J$6:J$37))),ABS(-100+(100*(('08 (ind)'!J9-MIN('08 (ind)'!J$6:J$37))/(MAX('08 (ind)'!J$6:J$37)-MIN('08 (ind)'!J$6:J$37))))))</f>
        <v>15.545710833668952</v>
      </c>
      <c r="K10" s="87">
        <f>IF('08 (ind)'!K$1="si",100*(('08 (ind)'!K9-MIN('08 (ind)'!K$6:K$37))/(MAX('08 (ind)'!K$6:K$37)-MIN('08 (ind)'!K$6:K$37))),ABS(-100+(100*(('08 (ind)'!K9-MIN('08 (ind)'!K$6:K$37))/(MAX('08 (ind)'!K$6:K$37)-MIN('08 (ind)'!K$6:K$37))))))</f>
        <v>89.036541149877181</v>
      </c>
      <c r="L10" s="87">
        <f>IF('08 (ind)'!L$1="si",100*(('08 (ind)'!L9-MIN('08 (ind)'!L$6:L$37))/(MAX('08 (ind)'!L$6:L$37)-MIN('08 (ind)'!L$6:L$37))),ABS(-100+(100*(('08 (ind)'!L9-MIN('08 (ind)'!L$6:L$37))/(MAX('08 (ind)'!L$6:L$37)-MIN('08 (ind)'!L$6:L$37))))))</f>
        <v>94.284427326588471</v>
      </c>
      <c r="M10" s="87">
        <f>IF('08 (ind)'!M$1="si",100*(('08 (ind)'!M9-MIN('08 (ind)'!M$6:M$37))/(MAX('08 (ind)'!M$6:M$37)-MIN('08 (ind)'!M$6:M$37))),ABS(-100+(100*(('08 (ind)'!M9-MIN('08 (ind)'!M$6:M$37))/(MAX('08 (ind)'!M$6:M$37)-MIN('08 (ind)'!M$6:M$37))))))</f>
        <v>0</v>
      </c>
      <c r="N10" s="87">
        <f>IF('08 (ind)'!N$1="si",100*(('08 (ind)'!N9-MIN('08 (ind)'!N$6:N$37))/(MAX('08 (ind)'!N$6:N$37)-MIN('08 (ind)'!N$6:N$37))),ABS(-100+(100*(('08 (ind)'!N9-MIN('08 (ind)'!N$6:N$37))/(MAX('08 (ind)'!N$6:N$37)-MIN('08 (ind)'!N$6:N$37))))))</f>
        <v>99.999999999999915</v>
      </c>
      <c r="O10" s="87">
        <f>IF('08 (ind)'!O$1="si",100*(('08 (ind)'!O9-MIN('08 (ind)'!O$6:O$37))/(MAX('08 (ind)'!O$6:O$37)-MIN('08 (ind)'!O$6:O$37))),ABS(-100+(100*(('08 (ind)'!O9-MIN('08 (ind)'!O$6:O$37))/(MAX('08 (ind)'!O$6:O$37)-MIN('08 (ind)'!O$6:O$37))))))</f>
        <v>98.245614035087726</v>
      </c>
      <c r="P10" s="87">
        <f>IF('08 (ind)'!P$1="si",100*(('08 (ind)'!P9-MIN('08 (ind)'!P$6:P$37))/(MAX('08 (ind)'!P$6:P$37)-MIN('08 (ind)'!P$6:P$37))),ABS(-100+(100*(('08 (ind)'!P9-MIN('08 (ind)'!P$6:P$37))/(MAX('08 (ind)'!P$6:P$37)-MIN('08 (ind)'!P$6:P$37))))))</f>
        <v>13.459978152396559</v>
      </c>
      <c r="Q10" s="87">
        <f>IF('08 (ind)'!Q$1="si",100*(('08 (ind)'!Q9-MIN('08 (ind)'!Q$6:Q$37))/(MAX('08 (ind)'!Q$6:Q$37)-MIN('08 (ind)'!Q$6:Q$37))),ABS(-100+(100*(('08 (ind)'!Q9-MIN('08 (ind)'!Q$6:Q$37))/(MAX('08 (ind)'!Q$6:Q$37)-MIN('08 (ind)'!Q$6:Q$37))))))</f>
        <v>44.979118236484041</v>
      </c>
      <c r="R10" s="87">
        <f>IF('08 (ind)'!R$1="si",100*(('08 (ind)'!R9-MIN('08 (ind)'!R$6:R$37))/(MAX('08 (ind)'!R$6:R$37)-MIN('08 (ind)'!R$6:R$37))),ABS(-100+(100*(('08 (ind)'!R9-MIN('08 (ind)'!R$6:R$37))/(MAX('08 (ind)'!R$6:R$37)-MIN('08 (ind)'!R$6:R$37))))))</f>
        <v>1.2162095166941417E-2</v>
      </c>
      <c r="S10" s="75">
        <f>ABS(ABS(('08 (ind)'!S9-((MAX('08 (ind)'!S$6:S$37)+MIN('08 (ind)'!S$6:S$37))/2))/(((MAX('08 (ind)'!S$6:S$37)+MIN('08 (ind)'!S$6:S$37))/2)-MAX('08 (ind)'!S$6:S$37))*100)-100)</f>
        <v>2.8421709430404007E-14</v>
      </c>
      <c r="T10" s="75">
        <f>IF('08 (ind)'!T$1="si",100*(('08 (ind)'!T9-MIN('08 (ind)'!T$6:T$37))/(MAX('08 (ind)'!T$6:T$37)-MIN('08 (ind)'!T$6:T$37))),ABS(-100+(100*(('08 (ind)'!T9-MIN('08 (ind)'!T$6:T$37))/(MAX('08 (ind)'!T$6:T$37)-MIN('08 (ind)'!T$6:T$37))))))</f>
        <v>0</v>
      </c>
      <c r="U10" s="75">
        <f>IF('08 (ind)'!U$1="si",100*(('08 (ind)'!U9-MIN('08 (ind)'!U$6:U$37))/(MAX('08 (ind)'!U$6:U$37)-MIN('08 (ind)'!U$6:U$37))),ABS(-100+(100*(('08 (ind)'!U9-MIN('08 (ind)'!U$6:U$37))/(MAX('08 (ind)'!U$6:U$37)-MIN('08 (ind)'!U$6:U$37))))))</f>
        <v>50</v>
      </c>
      <c r="V10" s="75">
        <f>IF('08 (ind)'!V$1="si",100*(('08 (ind)'!V9-MIN('08 (ind)'!V$6:V$37))/(MAX('08 (ind)'!V$6:V$37)-MIN('08 (ind)'!V$6:V$37))),ABS(-100+(100*(('08 (ind)'!V9-MIN('08 (ind)'!V$6:V$37))/(MAX('08 (ind)'!V$6:V$37)-MIN('08 (ind)'!V$6:V$37))))))</f>
        <v>96.685082872928177</v>
      </c>
      <c r="W10" s="75">
        <f>IF('08 (ind)'!W$1="si",100*(('08 (ind)'!W9-MIN('08 (ind)'!W$6:W$37))/(MAX('08 (ind)'!W$6:W$37)-MIN('08 (ind)'!W$6:W$37))),ABS(-100+(100*(('08 (ind)'!W9-MIN('08 (ind)'!W$6:W$37))/(MAX('08 (ind)'!W$6:W$37)-MIN('08 (ind)'!W$6:W$37))))))</f>
        <v>44.019395150171938</v>
      </c>
      <c r="X10" s="75">
        <f>IF('08 (ind)'!X$1="si",100*(('08 (ind)'!X9-MIN('08 (ind)'!X$6:X$37))/(MAX('08 (ind)'!X$6:X$37)-MIN('08 (ind)'!X$6:X$37))),ABS(-100+(100*(('08 (ind)'!X9-MIN('08 (ind)'!X$6:X$37))/(MAX('08 (ind)'!X$6:X$37)-MIN('08 (ind)'!X$6:X$37))))))</f>
        <v>53.162513819580745</v>
      </c>
      <c r="Y10" s="75">
        <f>IF('08 (ind)'!Y$1="si",100*(('08 (ind)'!Y9-MIN('08 (ind)'!Y$6:Y$37))/(MAX('08 (ind)'!Y$6:Y$37)-MIN('08 (ind)'!Y$6:Y$37))),ABS(-100+(100*(('08 (ind)'!Y9-MIN('08 (ind)'!Y$6:Y$37))/(MAX('08 (ind)'!Y$6:Y$37)-MIN('08 (ind)'!Y$6:Y$37))))))</f>
        <v>55.030713077539396</v>
      </c>
      <c r="Z10" s="75">
        <f>IF('08 (ind)'!Z$1="si",100*(('08 (ind)'!Z9-MIN('08 (ind)'!Z$6:Z$37))/(MAX('08 (ind)'!Z$6:Z$37)-MIN('08 (ind)'!Z$6:Z$37))),ABS(-100+(100*(('08 (ind)'!Z9-MIN('08 (ind)'!Z$6:Z$37))/(MAX('08 (ind)'!Z$6:Z$37)-MIN('08 (ind)'!Z$6:Z$37))))))</f>
        <v>28.506778559516803</v>
      </c>
      <c r="AA10" s="75">
        <f>IF('08 (ind)'!AA$1="si",100*(('08 (ind)'!AA9-MIN('08 (ind)'!AA$6:AA$37))/(MAX('08 (ind)'!AA$6:AA$37)-MIN('08 (ind)'!AA$6:AA$37))),ABS(-100+(100*(('08 (ind)'!AA9-MIN('08 (ind)'!AA$6:AA$37))/(MAX('08 (ind)'!AA$6:AA$37)-MIN('08 (ind)'!AA$6:AA$37))))))</f>
        <v>69.618543566651155</v>
      </c>
      <c r="AB10" s="75">
        <f>IF('08 (ind)'!AB$1="si",100*(('08 (ind)'!AB9-MIN('08 (ind)'!AB$6:AB$37))/(MAX('08 (ind)'!AB$6:AB$37)-MIN('08 (ind)'!AB$6:AB$37))),ABS(-100+(100*(('08 (ind)'!AB9-MIN('08 (ind)'!AB$6:AB$37))/(MAX('08 (ind)'!AB$6:AB$37)-MIN('08 (ind)'!AB$6:AB$37))))))</f>
        <v>85.932422702280249</v>
      </c>
      <c r="AC10" s="75">
        <f>IF('08 (ind)'!AC$1="si",100*(('08 (ind)'!AC9-MIN('08 (ind)'!AC$6:AC$37))/(MAX('08 (ind)'!AC$6:AC$37)-MIN('08 (ind)'!AC$6:AC$37))),ABS(-100+(100*(('08 (ind)'!AC9-MIN('08 (ind)'!AC$6:AC$37))/(MAX('08 (ind)'!AC$6:AC$37)-MIN('08 (ind)'!AC$6:AC$37))))))</f>
        <v>84.816761896134864</v>
      </c>
      <c r="AD10" s="75">
        <f>IF('08 (ind)'!AD$1="si",100*(('08 (ind)'!AD9-MIN('08 (ind)'!AD$6:AD$37))/(MAX('08 (ind)'!AD$6:AD$37)-MIN('08 (ind)'!AD$6:AD$37))),ABS(-100+(100*(('08 (ind)'!AD9-MIN('08 (ind)'!AD$6:AD$37))/(MAX('08 (ind)'!AD$6:AD$37)-MIN('08 (ind)'!AD$6:AD$37))))))</f>
        <v>52.383502420218811</v>
      </c>
      <c r="AE10" s="75">
        <f>IF('08 (ind)'!AE$1="si",100*(('08 (ind)'!AE9-MIN('08 (ind)'!AE$6:AE$37))/(MAX('08 (ind)'!AE$6:AE$37)-MIN('08 (ind)'!AE$6:AE$37))),ABS(-100+(100*(('08 (ind)'!AE9-MIN('08 (ind)'!AE$6:AE$37))/(MAX('08 (ind)'!AE$6:AE$37)-MIN('08 (ind)'!AE$6:AE$37))))))</f>
        <v>34.930079831696645</v>
      </c>
      <c r="AF10" s="75">
        <f>IF('08 (ind)'!AF$1="si",100*(('08 (ind)'!AF9-MIN('08 (ind)'!AF$6:AF$37))/(MAX('08 (ind)'!AF$6:AF$37)-MIN('08 (ind)'!AF$6:AF$37))),ABS(-100+(100*(('08 (ind)'!AF9-MIN('08 (ind)'!AF$6:AF$37))/(MAX('08 (ind)'!AF$6:AF$37)-MIN('08 (ind)'!AF$6:AF$37))))))</f>
        <v>39.756288577338459</v>
      </c>
      <c r="AG10" s="75">
        <f>IF('08 (ind)'!AG$1="si",100*(('08 (ind)'!AG9-MIN('08 (ind)'!AG$6:AG$37))/(MAX('08 (ind)'!AG$6:AG$37)-MIN('08 (ind)'!AG$6:AG$37))),ABS(-100+(100*(('08 (ind)'!AG9-MIN('08 (ind)'!AG$6:AG$37))/(MAX('08 (ind)'!AG$6:AG$37)-MIN('08 (ind)'!AG$6:AG$37))))))</f>
        <v>30.319148936170208</v>
      </c>
      <c r="AH10" s="75">
        <f>IF('08 (ind)'!AH$1="si",100*(('08 (ind)'!AH9-MIN('08 (ind)'!AH$6:AH$37))/(MAX('08 (ind)'!AH$6:AH$37)-MIN('08 (ind)'!AH$6:AH$37))),ABS(-100+(100*(('08 (ind)'!AH9-MIN('08 (ind)'!AH$6:AH$37))/(MAX('08 (ind)'!AH$6:AH$37)-MIN('08 (ind)'!AH$6:AH$37))))))</f>
        <v>46.107784431137709</v>
      </c>
      <c r="AI10" s="75">
        <f>IF('08 (ind)'!AI$1="si",100*(('08 (ind)'!AI9-MIN('08 (ind)'!AI$6:AI$37))/(MAX('08 (ind)'!AI$6:AI$37)-MIN('08 (ind)'!AI$6:AI$37))),ABS(-100+(100*(('08 (ind)'!AI9-MIN('08 (ind)'!AI$6:AI$37))/(MAX('08 (ind)'!AI$6:AI$37)-MIN('08 (ind)'!AI$6:AI$37))))))</f>
        <v>1.3729956184883327</v>
      </c>
      <c r="AJ10" s="75">
        <f>IF('08 (ind)'!AJ$1="si",100*(('08 (ind)'!AJ9-MIN('08 (ind)'!AJ$6:AJ$37))/(MAX('08 (ind)'!AJ$6:AJ$37)-MIN('08 (ind)'!AJ$6:AJ$37))),ABS(-100+(100*(('08 (ind)'!AJ9-MIN('08 (ind)'!AJ$6:AJ$37))/(MAX('08 (ind)'!AJ$6:AJ$37)-MIN('08 (ind)'!AJ$6:AJ$37))))))</f>
        <v>82.013482548985834</v>
      </c>
      <c r="AK10" s="75">
        <f>IF('08 (ind)'!AK$1="si",100*(('08 (ind)'!AK9-MIN('08 (ind)'!AK$6:AK$37))/(MAX('08 (ind)'!AK$6:AK$37)-MIN('08 (ind)'!AK$6:AK$37))),ABS(-100+(100*(('08 (ind)'!AK9-MIN('08 (ind)'!AK$6:AK$37))/(MAX('08 (ind)'!AK$6:AK$37)-MIN('08 (ind)'!AK$6:AK$37))))))</f>
        <v>12.928694261444962</v>
      </c>
      <c r="AL10" s="75">
        <f>IF('08 (ind)'!AL$1="si",100*(('08 (ind)'!AL9-MIN('08 (ind)'!AL$6:AL$37))/(MAX('08 (ind)'!AL$6:AL$37)-MIN('08 (ind)'!AL$6:AL$37))),ABS(-100+(100*(('08 (ind)'!AL9-MIN('08 (ind)'!AL$6:AL$37))/(MAX('08 (ind)'!AL$6:AL$37)-MIN('08 (ind)'!AL$6:AL$37))))))</f>
        <v>89.379974419127649</v>
      </c>
      <c r="AM10" s="75">
        <f>IF('08 (ind)'!AM$1="si",100*(('08 (ind)'!AM9-MIN('08 (ind)'!AM$6:AM$37))/(MAX('08 (ind)'!AM$6:AM$37)-MIN('08 (ind)'!AM$6:AM$37))),ABS(-100+(100*(('08 (ind)'!AM9-MIN('08 (ind)'!AM$6:AM$37))/(MAX('08 (ind)'!AM$6:AM$37)-MIN('08 (ind)'!AM$6:AM$37))))))</f>
        <v>99.889863231997197</v>
      </c>
      <c r="AN10" s="75">
        <f>IF('08 (ind)'!AN$1="si",100*(('08 (ind)'!AN9-MIN('08 (ind)'!AN$6:AN$37))/(MAX('08 (ind)'!AN$6:AN$37)-MIN('08 (ind)'!AN$6:AN$37))),ABS(-100+(100*(('08 (ind)'!AN9-MIN('08 (ind)'!AN$6:AN$37))/(MAX('08 (ind)'!AN$6:AN$37)-MIN('08 (ind)'!AN$6:AN$37))))))</f>
        <v>58.379801368183017</v>
      </c>
      <c r="AO10" s="75">
        <f>IF('08 (ind)'!AO$1="si",100*(('08 (ind)'!AO9-MIN('08 (ind)'!AO$6:AO$37))/(MAX('08 (ind)'!AO$6:AO$37)-MIN('08 (ind)'!AO$6:AO$37))),ABS(-100+(100*(('08 (ind)'!AO9-MIN('08 (ind)'!AO$6:AO$37))/(MAX('08 (ind)'!AO$6:AO$37)-MIN('08 (ind)'!AO$6:AO$37))))))</f>
        <v>0</v>
      </c>
      <c r="AP10" s="75">
        <f>IF('08 (ind)'!AP$1="si",100*(('08 (ind)'!AP9-MIN('08 (ind)'!AP$6:AP$37))/(MAX('08 (ind)'!AP$6:AP$37)-MIN('08 (ind)'!AP$6:AP$37))),ABS(-100+(100*(('08 (ind)'!AP9-MIN('08 (ind)'!AP$6:AP$37))/(MAX('08 (ind)'!AP$6:AP$37)-MIN('08 (ind)'!AP$6:AP$37))))))</f>
        <v>100</v>
      </c>
      <c r="AQ10" s="75">
        <f>IF('08 (ind)'!AQ$1="si",100*(('08 (ind)'!AQ9-MIN('08 (ind)'!AQ$6:AQ$37))/(MAX('08 (ind)'!AQ$6:AQ$37)-MIN('08 (ind)'!AQ$6:AQ$37))),ABS(-100+(100*(('08 (ind)'!AQ9-MIN('08 (ind)'!AQ$6:AQ$37))/(MAX('08 (ind)'!AQ$6:AQ$37)-MIN('08 (ind)'!AQ$6:AQ$37))))))</f>
        <v>100</v>
      </c>
      <c r="AR10" s="75">
        <f>IF('08 (ind)'!AR$1="si",100*(('08 (ind)'!AR9-MIN('08 (ind)'!AR$6:AR$37))/(MAX('08 (ind)'!AR$6:AR$37)-MIN('08 (ind)'!AR$6:AR$37))),ABS(-100+(100*(('08 (ind)'!AR9-MIN('08 (ind)'!AR$6:AR$37))/(MAX('08 (ind)'!AR$6:AR$37)-MIN('08 (ind)'!AR$6:AR$37))))))</f>
        <v>51.954005993630318</v>
      </c>
      <c r="AS10" s="75">
        <f>IF('08 (ind)'!AS$1="si",100*(('08 (ind)'!AS9-MIN('08 (ind)'!AS$6:AS$37))/(MAX('08 (ind)'!AS$6:AS$37)-MIN('08 (ind)'!AS$6:AS$37))),ABS(-100+(100*(('08 (ind)'!AS9-MIN('08 (ind)'!AS$6:AS$37))/(MAX('08 (ind)'!AS$6:AS$37)-MIN('08 (ind)'!AS$6:AS$37))))))</f>
        <v>97.818181818181813</v>
      </c>
      <c r="AT10" s="75">
        <f>IF('08 (ind)'!AT$1="si",100*(('08 (ind)'!AT9-MIN('08 (ind)'!AT$6:AT$37))/(MAX('08 (ind)'!AT$6:AT$37)-MIN('08 (ind)'!AT$6:AT$37))),ABS(-100+(100*(('08 (ind)'!AT9-MIN('08 (ind)'!AT$6:AT$37))/(MAX('08 (ind)'!AT$6:AT$37)-MIN('08 (ind)'!AT$6:AT$37))))))</f>
        <v>0</v>
      </c>
      <c r="AU10" s="75">
        <f>IF('08 (ind)'!AU$1="si",100*(('08 (ind)'!AU9-MIN('08 (ind)'!AU$6:AU$37))/(MAX('08 (ind)'!AU$6:AU$37)-MIN('08 (ind)'!AU$6:AU$37))),ABS(-100+(100*(('08 (ind)'!AU9-MIN('08 (ind)'!AU$6:AU$37))/(MAX('08 (ind)'!AU$6:AU$37)-MIN('08 (ind)'!AU$6:AU$37))))))</f>
        <v>67.820069204152261</v>
      </c>
      <c r="AV10" s="75">
        <f>IF('08 (ind)'!AV$1="si",100*(('08 (ind)'!AV9-MIN('08 (ind)'!AV$6:AV$37))/(MAX('08 (ind)'!AV$6:AV$37)-MIN('08 (ind)'!AV$6:AV$37))),ABS(-100+(100*(('08 (ind)'!AV9-MIN('08 (ind)'!AV$6:AV$37))/(MAX('08 (ind)'!AV$6:AV$37)-MIN('08 (ind)'!AV$6:AV$37))))))</f>
        <v>99.653379549393421</v>
      </c>
      <c r="AW10" s="75">
        <f>IF('08 (ind)'!AW$1="si",100*(('08 (ind)'!AW9-MIN('08 (ind)'!AW$6:AW$37))/(MAX('08 (ind)'!AW$6:AW$37)-MIN('08 (ind)'!AW$6:AW$37))),ABS(-100+(100*(('08 (ind)'!AW9-MIN('08 (ind)'!AW$6:AW$37))/(MAX('08 (ind)'!AW$6:AW$37)-MIN('08 (ind)'!AW$6:AW$37))))))</f>
        <v>28.507565337001385</v>
      </c>
      <c r="AX10" s="75">
        <f>IF('08 (ind)'!AX$1="si",100*(('08 (ind)'!AX9-MIN('08 (ind)'!AX$6:AX$37))/(MAX('08 (ind)'!AX$6:AX$37)-MIN('08 (ind)'!AX$6:AX$37))),ABS(-100+(100*(('08 (ind)'!AX9-MIN('08 (ind)'!AX$6:AX$37))/(MAX('08 (ind)'!AX$6:AX$37)-MIN('08 (ind)'!AX$6:AX$37))))))</f>
        <v>7.7278518333478203</v>
      </c>
      <c r="AY10" s="75">
        <f>IF('08 (ind)'!AY$1="si",100*(('08 (ind)'!AY9-MIN('08 (ind)'!AY$6:AY$37))/(MAX('08 (ind)'!AY$6:AY$37)-MIN('08 (ind)'!AY$6:AY$37))),ABS(-100+(100*(('08 (ind)'!AY9-MIN('08 (ind)'!AY$6:AY$37))/(MAX('08 (ind)'!AY$6:AY$37)-MIN('08 (ind)'!AY$6:AY$37))))))</f>
        <v>46.700507614213187</v>
      </c>
      <c r="AZ10" s="75">
        <f>IF('08 (ind)'!AZ$1="si",100*(('08 (ind)'!AZ9-MIN('08 (ind)'!AZ$6:AZ$37))/(MAX('08 (ind)'!AZ$6:AZ$37)-MIN('08 (ind)'!AZ$6:AZ$37))),ABS(-100+(100*(('08 (ind)'!AZ9-MIN('08 (ind)'!AZ$6:AZ$37))/(MAX('08 (ind)'!AZ$6:AZ$37)-MIN('08 (ind)'!AZ$6:AZ$37))))))</f>
        <v>0</v>
      </c>
      <c r="BA10" s="75">
        <f>IF('08 (ind)'!BA$1="si",100*(('08 (ind)'!BA9-MIN('08 (ind)'!BA$6:BA$37))/(MAX('08 (ind)'!BA$6:BA$37)-MIN('08 (ind)'!BA$6:BA$37))),ABS(-100+(100*(('08 (ind)'!BA9-MIN('08 (ind)'!BA$6:BA$37))/(MAX('08 (ind)'!BA$6:BA$37)-MIN('08 (ind)'!BA$6:BA$37))))))</f>
        <v>100</v>
      </c>
      <c r="BB10" s="75">
        <f>IF('08 (ind)'!BB$1="si",100*(('08 (ind)'!BB9-MIN('08 (ind)'!BB$6:BB$37))/(MAX('08 (ind)'!BB$6:BB$37)-MIN('08 (ind)'!BB$6:BB$37))),ABS(-100+(100*(('08 (ind)'!BB9-MIN('08 (ind)'!BB$6:BB$37))/(MAX('08 (ind)'!BB$6:BB$37)-MIN('08 (ind)'!BB$6:BB$37))))))</f>
        <v>100</v>
      </c>
      <c r="BC10" s="75">
        <f>IF('08 (ind)'!BC$1="si",100*(('08 (ind)'!BC9-MIN('08 (ind)'!BC$6:BC$37))/(MAX('08 (ind)'!BC$6:BC$37)-MIN('08 (ind)'!BC$6:BC$37))),ABS(-100+(100*(('08 (ind)'!BC9-MIN('08 (ind)'!BC$6:BC$37))/(MAX('08 (ind)'!BC$6:BC$37)-MIN('08 (ind)'!BC$6:BC$37))))))</f>
        <v>14.853332823033693</v>
      </c>
      <c r="BD10" s="75">
        <f>IF('08 (ind)'!BD$1="si",100*(('08 (ind)'!BD9-MIN('08 (ind)'!BD$6:BD$37))/(MAX('08 (ind)'!BD$6:BD$37)-MIN('08 (ind)'!BD$6:BD$37))),ABS(-100+(100*(('08 (ind)'!BD9-MIN('08 (ind)'!BD$6:BD$37))/(MAX('08 (ind)'!BD$6:BD$37)-MIN('08 (ind)'!BD$6:BD$37))))))</f>
        <v>15.583829480685782</v>
      </c>
      <c r="BE10" s="75">
        <f>IF('08 (ind)'!BE$1="si",100*(('08 (ind)'!BE9-MIN('08 (ind)'!BE$6:BE$37))/(MAX('08 (ind)'!BE$6:BE$37)-MIN('08 (ind)'!BE$6:BE$37))),ABS(-100+(100*(('08 (ind)'!BE9-MIN('08 (ind)'!BE$6:BE$37))/(MAX('08 (ind)'!BE$6:BE$37)-MIN('08 (ind)'!BE$6:BE$37))))))</f>
        <v>31.57389635316698</v>
      </c>
      <c r="BF10" s="75">
        <f>IF('08 (ind)'!BF$1="si",100*(('08 (ind)'!BF9-MIN('08 (ind)'!BF$6:BF$37))/(MAX('08 (ind)'!BF$6:BF$37)-MIN('08 (ind)'!BF$6:BF$37))),ABS(-100+(100*(('08 (ind)'!BF9-MIN('08 (ind)'!BF$6:BF$37))/(MAX('08 (ind)'!BF$6:BF$37)-MIN('08 (ind)'!BF$6:BF$37))))))</f>
        <v>50.119371391575953</v>
      </c>
      <c r="BG10" s="75">
        <f>IF('08 (ind)'!BG$1="si",100*(('08 (ind)'!BG9-MIN('08 (ind)'!BG$6:BG$37))/(MAX('08 (ind)'!BG$6:BG$37)-MIN('08 (ind)'!BG$6:BG$37))),ABS(-100+(100*(('08 (ind)'!BG9-MIN('08 (ind)'!BG$6:BG$37))/(MAX('08 (ind)'!BG$6:BG$37)-MIN('08 (ind)'!BG$6:BG$37))))))</f>
        <v>0</v>
      </c>
      <c r="BH10" s="75">
        <f>IF('08 (ind)'!BH$1="si",100*(('08 (ind)'!BH9-MIN('08 (ind)'!BH$6:BH$37))/(MAX('08 (ind)'!BH$6:BH$37)-MIN('08 (ind)'!BH$6:BH$37))),ABS(-100+(100*(('08 (ind)'!BH9-MIN('08 (ind)'!BH$6:BH$37))/(MAX('08 (ind)'!BH$6:BH$37)-MIN('08 (ind)'!BH$6:BH$37))))))</f>
        <v>0</v>
      </c>
      <c r="BI10" s="75">
        <f>IF('08 (ind)'!BI$1="si",100*(('08 (ind)'!BI9-MIN('08 (ind)'!BI$6:BI$37))/(MAX('08 (ind)'!BI$6:BI$37)-MIN('08 (ind)'!BI$6:BI$37))),ABS(-100+(100*(('08 (ind)'!BI9-MIN('08 (ind)'!BI$6:BI$37))/(MAX('08 (ind)'!BI$6:BI$37)-MIN('08 (ind)'!BI$6:BI$37))))))</f>
        <v>92.807930343877871</v>
      </c>
      <c r="BJ10" s="75">
        <f>IF('08 (ind)'!BJ$1="si",100*(('08 (ind)'!BJ9-MIN('08 (ind)'!BJ$6:BJ$37))/(MAX('08 (ind)'!BJ$6:BJ$37)-MIN('08 (ind)'!BJ$6:BJ$37))),ABS(-100+(100*(('08 (ind)'!BJ9-MIN('08 (ind)'!BJ$6:BJ$37))/(MAX('08 (ind)'!BJ$6:BJ$37)-MIN('08 (ind)'!BJ$6:BJ$37))))))</f>
        <v>100</v>
      </c>
      <c r="BK10" s="75">
        <f>IF('08 (ind)'!BK$1="si",100*(('08 (ind)'!BK9-MIN('08 (ind)'!BK$6:BK$37))/(MAX('08 (ind)'!BK$6:BK$37)-MIN('08 (ind)'!BK$6:BK$37))),ABS(-100+(100*(('08 (ind)'!BK9-MIN('08 (ind)'!BK$6:BK$37))/(MAX('08 (ind)'!BK$6:BK$37)-MIN('08 (ind)'!BK$6:BK$37))))))</f>
        <v>66.707640378226358</v>
      </c>
      <c r="BL10" s="75">
        <f>IF('08 (ind)'!BL$1="si",100*(('08 (ind)'!BL9-MIN('08 (ind)'!BL$6:BL$37))/(MAX('08 (ind)'!BL$6:BL$37)-MIN('08 (ind)'!BL$6:BL$37))),ABS(-100+(100*(('08 (ind)'!BL9-MIN('08 (ind)'!BL$6:BL$37))/(MAX('08 (ind)'!BL$6:BL$37)-MIN('08 (ind)'!BL$6:BL$37))))))</f>
        <v>8.4745762711864394</v>
      </c>
      <c r="BM10" s="75">
        <f>IF('08 (ind)'!BM$1="si",100*(('08 (ind)'!BM9-MIN('08 (ind)'!BM$6:BM$37))/(MAX('08 (ind)'!BM$6:BM$37)-MIN('08 (ind)'!BM$6:BM$37))),ABS(-100+(100*(('08 (ind)'!BM9-MIN('08 (ind)'!BM$6:BM$37))/(MAX('08 (ind)'!BM$6:BM$37)-MIN('08 (ind)'!BM$6:BM$37))))))</f>
        <v>73.492499658993637</v>
      </c>
      <c r="BN10" s="75">
        <f>IF('08 (ind)'!BN$1="si",100*(('08 (ind)'!BN9-MIN('08 (ind)'!BN$6:BN$37))/(MAX('08 (ind)'!BN$6:BN$37)-MIN('08 (ind)'!BN$6:BN$37))),ABS(-100+(100*(('08 (ind)'!BN9-MIN('08 (ind)'!BN$6:BN$37))/(MAX('08 (ind)'!BN$6:BN$37)-MIN('08 (ind)'!BN$6:BN$37))))))</f>
        <v>45.016421125355862</v>
      </c>
      <c r="BO10" s="75">
        <f>IF('08 (ind)'!BO$1="si",100*(('08 (ind)'!BO9-MIN('08 (ind)'!BO$6:BO$37))/(MAX('08 (ind)'!BO$6:BO$37)-MIN('08 (ind)'!BO$6:BO$37))),ABS(-100+(100*(('08 (ind)'!BO9-MIN('08 (ind)'!BO$6:BO$37))/(MAX('08 (ind)'!BO$6:BO$37)-MIN('08 (ind)'!BO$6:BO$37))))))</f>
        <v>27.093486448822681</v>
      </c>
      <c r="BP10" s="75">
        <f>IF('08 (ind)'!BP$1="si",100*(('08 (ind)'!BP9-MIN('08 (ind)'!BP$6:BP$37))/(MAX('08 (ind)'!BP$6:BP$37)-MIN('08 (ind)'!BP$6:BP$37))),ABS(-100+(100*(('08 (ind)'!BP9-MIN('08 (ind)'!BP$6:BP$37))/(MAX('08 (ind)'!BP$6:BP$37)-MIN('08 (ind)'!BP$6:BP$37))))))</f>
        <v>25.919405759351342</v>
      </c>
      <c r="BQ10" s="75">
        <f>IF('08 (ind)'!BQ$1="si",100*(('08 (ind)'!BQ9-MIN('08 (ind)'!BQ$6:BQ$37))/(MAX('08 (ind)'!BQ$6:BQ$37)-MIN('08 (ind)'!BQ$6:BQ$37))),ABS(-100+(100*(('08 (ind)'!BQ9-MIN('08 (ind)'!BQ$6:BQ$37))/(MAX('08 (ind)'!BQ$6:BQ$37)-MIN('08 (ind)'!BQ$6:BQ$37))))))</f>
        <v>0</v>
      </c>
      <c r="BR10" s="75">
        <f>IF('08 (ind)'!BR$1="si",100*(('08 (ind)'!BR9-MIN('08 (ind)'!BR$6:BR$37))/(MAX('08 (ind)'!BR$6:BR$37)-MIN('08 (ind)'!BR$6:BR$37))),ABS(-100+(100*(('08 (ind)'!BR9-MIN('08 (ind)'!BR$6:BR$37))/(MAX('08 (ind)'!BP$6:BP$37)-MIN('08 (ind)'!BR$6:BR$37))))))</f>
        <v>9.7476051067957794</v>
      </c>
      <c r="BS10" s="75">
        <f>IF('08 (ind)'!BS$1="si",100*(('08 (ind)'!BS9-MIN('08 (ind)'!BS$6:BS$37))/(MAX('08 (ind)'!BS$6:BS$37)-MIN('08 (ind)'!BS$6:BS$37))),ABS(-100+(100*(('08 (ind)'!BS9-MIN('08 (ind)'!BS$6:BS$37))/(MAX('08 (ind)'!BQ$6:BQ$37)-MIN('08 (ind)'!BS$6:BS$37))))))</f>
        <v>50.154441931028352</v>
      </c>
      <c r="BT10" s="75">
        <f>IF('08 (ind)'!BT$1="si",100*(('08 (ind)'!BT9-MIN('08 (ind)'!BT$6:BT$37))/(MAX('08 (ind)'!BT$6:BT$37)-MIN('08 (ind)'!BT$6:BT$37))),ABS(-100+(100*(('08 (ind)'!BT9-MIN('08 (ind)'!BT$6:BT$37))/(MAX('08 (ind)'!BR$6:BR$37)-MIN('08 (ind)'!BT$6:BT$37))))))</f>
        <v>94.721553867221715</v>
      </c>
      <c r="BU10" s="75">
        <f>IF('08 (ind)'!BU$1="si",100*(('08 (ind)'!BU9-MIN('08 (ind)'!BU$6:BU$37))/(MAX('08 (ind)'!BU$6:BU$37)-MIN('08 (ind)'!BU$6:BU$37))),ABS(-100+(100*(('08 (ind)'!BU9-MIN('08 (ind)'!BU$6:BU$37))/(MAX('08 (ind)'!BU$6:BU$37)-MIN('08 (ind)'!BU$6:BU$37))))))</f>
        <v>82.671629445822987</v>
      </c>
      <c r="BV10" s="75">
        <f>IF('08 (ind)'!BV$1="si",100*(('08 (ind)'!BV9-MIN('08 (ind)'!BV$6:BV$37))/(MAX('08 (ind)'!BV$6:BV$37)-MIN('08 (ind)'!BV$6:BV$37))),ABS(-100+(100*(('08 (ind)'!BV9-MIN('08 (ind)'!BV$6:BV$37))/(MAX('08 (ind)'!BV$6:BV$37)-MIN('08 (ind)'!BV$6:BV$37))))))</f>
        <v>39.942098432664473</v>
      </c>
      <c r="BW10" s="75">
        <f>IF('08 (ind)'!BW$1="si",100*(('08 (ind)'!BW9-MIN('08 (ind)'!BW$6:BW$37))/(MAX('08 (ind)'!BW$6:BW$37)-MIN('08 (ind)'!BW$6:BW$37))),ABS(-100+(100*(('08 (ind)'!BW9-MIN('08 (ind)'!BW$6:BW$37))/(MAX('08 (ind)'!BW$6:BW$37)-MIN('08 (ind)'!BW$6:BW$37))))))</f>
        <v>74.996718729492059</v>
      </c>
      <c r="BX10" s="75">
        <f>IF('08 (ind)'!BX$1="si",100*(('08 (ind)'!BX9-MIN('08 (ind)'!BX$6:BX$37))/(MAX('08 (ind)'!BX$6:BX$37)-MIN('08 (ind)'!BX$6:BX$37))),ABS(-100+(100*(('08 (ind)'!BX9-MIN('08 (ind)'!BX$6:BX$37))/(MAX('08 (ind)'!BX$6:BX$37)-MIN('08 (ind)'!BX$6:BX$37))))))</f>
        <v>44.610939705638621</v>
      </c>
      <c r="BY10" s="75">
        <f>IF('08 (ind)'!BY$1="si",100*(('08 (ind)'!BY9-MIN('08 (ind)'!BY$6:BY$37))/(MAX('08 (ind)'!BY$6:BY$37)-MIN('08 (ind)'!BY$6:BY$37))),ABS(-100+(100*(('08 (ind)'!BY9-MIN('08 (ind)'!BY$6:BY$37))/(MAX('08 (ind)'!BY$6:BY$37)-MIN('08 (ind)'!BY$6:BY$37))))))</f>
        <v>16.75368895422277</v>
      </c>
      <c r="BZ10" s="75">
        <f>IF('08 (ind)'!BZ$1="si",100*(('08 (ind)'!BZ9-MIN('08 (ind)'!BZ$6:BZ$37))/(MAX('08 (ind)'!BZ$6:BZ$37)-MIN('08 (ind)'!BZ$6:BZ$37))),ABS(-100+(100*(('08 (ind)'!BZ9-MIN('08 (ind)'!BZ$6:BZ$37))/(MAX('08 (ind)'!BZ$6:BZ$37)-MIN('08 (ind)'!BZ$6:BZ$37))))))</f>
        <v>92.643127816093966</v>
      </c>
      <c r="CA10" s="75">
        <f>IF('08 (ind)'!CA$1="si",100*(('08 (ind)'!CA9-MIN('08 (ind)'!CA$6:CA$37))/(MAX('08 (ind)'!CA$6:CA$37)-MIN('08 (ind)'!CA$6:CA$37))),ABS(-100+(100*(('08 (ind)'!CA9-MIN('08 (ind)'!CA$6:CA$37))/(MAX('08 (ind)'!CA$6:CA$37)-MIN('08 (ind)'!CA$6:CA$37))))))</f>
        <v>0</v>
      </c>
      <c r="CB10" s="75">
        <f>IF('08 (ind)'!CB$1="si",100*(('08 (ind)'!CB9-MIN('08 (ind)'!CB$6:CB$37))/(MAX('08 (ind)'!CB$6:CB$37)-MIN('08 (ind)'!CB$6:CB$37))),ABS(-100+(100*(('08 (ind)'!CB9-MIN('08 (ind)'!CB$6:CB$37))/(MAX('08 (ind)'!CB$6:CB$37)-MIN('08 (ind)'!CB$6:CB$37))))))</f>
        <v>73.885350318471339</v>
      </c>
      <c r="CC10" s="75">
        <f>IF('08 (ind)'!CC$1="si",100*(('08 (ind)'!CC9-MIN('08 (ind)'!CC$6:CC$37))/(MAX('08 (ind)'!CC$6:CC$37)-MIN('08 (ind)'!CC$6:CC$37))),ABS(-100+(100*(('08 (ind)'!CC9-MIN('08 (ind)'!CC$6:CC$37))/(MAX('08 (ind)'!CC$6:CC$37)-MIN('08 (ind)'!CC$6:CC$37))))))</f>
        <v>69.719307596608118</v>
      </c>
      <c r="CD10" s="75">
        <f>IF('08 (ind)'!CD$1="si",100*(('08 (ind)'!CD9-MIN('08 (ind)'!CD$6:CD$37))/(MAX('08 (ind)'!CD$6:CD$37)-MIN('08 (ind)'!CD$6:CD$37))),ABS(-100+(100*(('08 (ind)'!CD9-MIN('08 (ind)'!CD$6:CD$37))/(MAX('08 (ind)'!CD$6:CD$37)-MIN('08 (ind)'!CD$6:CD$37))))))</f>
        <v>0.36520202375993116</v>
      </c>
      <c r="CE10" s="75">
        <f>IF('08 (ind)'!CE$1="si",100*(('08 (ind)'!CE9-MIN('08 (ind)'!CE$6:CE$37))/(MAX('08 (ind)'!CE$6:CE$37)-MIN('08 (ind)'!CE$6:CE$37))),ABS(-100+(100*(('08 (ind)'!CE9-MIN('08 (ind)'!CE$6:CE$37))/(MAX('08 (ind)'!CE$6:CE$37)-MIN('08 (ind)'!CE$6:CE$37))))))</f>
        <v>0</v>
      </c>
      <c r="CF10" s="75">
        <f>IF('08 (ind)'!CF$1="si",100*(('08 (ind)'!CF9-MIN('08 (ind)'!CF$6:CF$37))/(MAX('08 (ind)'!CF$6:CF$37)-MIN('08 (ind)'!CF$6:CF$37))),ABS(-100+(100*(('08 (ind)'!CF9-MIN('08 (ind)'!CF$6:CF$37))/(MAX('08 (ind)'!CF$6:CF$37)-MIN('08 (ind)'!CF$6:CF$37))))))</f>
        <v>1.4946793597188723</v>
      </c>
      <c r="CG10" s="75">
        <f>IF('08 (ind)'!CG$1="si",100*(('08 (ind)'!CG9-MIN('08 (ind)'!CG$6:CG$37))/(MAX('08 (ind)'!CG$6:CG$37)-MIN('08 (ind)'!CG$6:CG$37))),ABS(-100+(100*(('08 (ind)'!CG9-MIN('08 (ind)'!CG$6:CG$37))/(MAX('08 (ind)'!CG$6:CG$37)-MIN('08 (ind)'!CG$6:CG$37))))))</f>
        <v>0</v>
      </c>
      <c r="CH10" s="75">
        <f>IF('08 (ind)'!CH$1="si",100*(('08 (ind)'!CH9-MIN('08 (ind)'!CH$6:CH$37))/(MAX('08 (ind)'!CH$6:CH$37)-MIN('08 (ind)'!CH$6:CH$37))),ABS(-100+(100*(('08 (ind)'!CH9-MIN('08 (ind)'!CH$6:CH$37))/(MAX('08 (ind)'!CH$6:CH$37)-MIN('08 (ind)'!CH$6:CH$37))))))</f>
        <v>15.423901759686418</v>
      </c>
      <c r="CI10" s="75">
        <f>IF('08 (ind)'!CI$1="si",100*(('08 (ind)'!CI9-MIN('08 (ind)'!CI$6:CI$37))/(MAX('08 (ind)'!CI$6:CI$37)-MIN('08 (ind)'!CI$6:CI$37))),ABS(-100+(100*(('08 (ind)'!CI9-MIN('08 (ind)'!CI$6:CI$37))/(MAX('08 (ind)'!CI$6:CI$37)-MIN('08 (ind)'!CI$6:CI$37))))))</f>
        <v>70.548086221593579</v>
      </c>
      <c r="CJ10" s="75">
        <f>IF('08 (ind)'!CJ$1="si",100*(('08 (ind)'!CJ9-MIN('08 (ind)'!CJ$6:CJ$37))/(MAX('08 (ind)'!CJ$6:CJ$37)-MIN('08 (ind)'!CJ$6:CJ$37))),ABS(-100+(100*(('08 (ind)'!CJ9-MIN('08 (ind)'!CJ$6:CJ$37))/(MAX('08 (ind)'!CJ$6:CJ$37)-MIN('08 (ind)'!CJ$6:CJ$37))))))</f>
        <v>91.291491265456315</v>
      </c>
      <c r="CK10" s="75">
        <f>IF('08 (ind)'!CK$1="si",100*(('08 (ind)'!CK9-MIN('08 (ind)'!CK$6:CK$37))/(MAX('08 (ind)'!CK$6:CK$37)-MIN('08 (ind)'!CK$6:CK$37))),ABS(-100+(100*(('08 (ind)'!CK9-MIN('08 (ind)'!CK$6:CK$37))/(MAX('08 (ind)'!CK$6:CK$37)-MIN('08 (ind)'!CK$6:CK$37))))))</f>
        <v>35.898263127113161</v>
      </c>
      <c r="CL10" s="75">
        <f>IF('08 (ind)'!CL$1="si",100*(('08 (ind)'!CL9-MIN('08 (ind)'!CL$6:CL$37))/(MAX('08 (ind)'!CL$6:CL$37)-MIN('08 (ind)'!CL$6:CL$37))),ABS(-100+(100*(('08 (ind)'!CL9-MIN('08 (ind)'!CL$6:CL$37))/(MAX('08 (ind)'!CL$6:CL$37)-MIN('08 (ind)'!CL$6:CL$37))))))</f>
        <v>41.312672576232821</v>
      </c>
      <c r="CM10" s="75">
        <f>IF('08 (ind)'!CM$1="si",100*(('08 (ind)'!CM9-MIN('08 (ind)'!CM$6:CM$37))/(MAX('08 (ind)'!CM$6:CM$37)-MIN('08 (ind)'!CM$6:CM$37))),ABS(-100+(100*(('08 (ind)'!CM9-MIN('08 (ind)'!CM$6:CM$37))/(MAX('08 (ind)'!CM$6:CM$37)-MIN('08 (ind)'!CM$6:CM$37))))))</f>
        <v>10.477920994482961</v>
      </c>
    </row>
    <row r="11" spans="1:91">
      <c r="A11" s="18" t="s">
        <v>220</v>
      </c>
      <c r="B11" s="87">
        <f>IF('08 (ind)'!B$1="si",100*(('08 (ind)'!B10-MIN('08 (ind)'!B$6:B$37))/(MAX('08 (ind)'!B$6:B$37)-MIN('08 (ind)'!B$6:B$37))),ABS(-100+(100*(('08 (ind)'!B10-MIN('08 (ind)'!B$6:B$37))/(MAX('08 (ind)'!B$6:B$37)-MIN('08 (ind)'!B$6:B$37))))))</f>
        <v>2.6830800545011444</v>
      </c>
      <c r="C11" s="87">
        <f>IF('08 (ind)'!C$1="si",100*(('08 (ind)'!C10-MIN('08 (ind)'!C$6:C$37))/(MAX('08 (ind)'!C$6:C$37)-MIN('08 (ind)'!C$6:C$37))),ABS(-100+(100*(('08 (ind)'!C10-MIN('08 (ind)'!C$6:C$37))/(MAX('08 (ind)'!C$6:C$37)-MIN('08 (ind)'!C$6:C$37))))))</f>
        <v>2.5907940451589631E-2</v>
      </c>
      <c r="D11" s="87">
        <f>IF('08 (ind)'!D$1="si",100*(('08 (ind)'!D10-MIN('08 (ind)'!D$6:D$37))/(MAX('08 (ind)'!D$6:D$37)-MIN('08 (ind)'!D$6:D$37))),ABS(-100+(100*(('08 (ind)'!D10-MIN('08 (ind)'!D$6:D$37))/(MAX('08 (ind)'!D$6:D$37)-MIN('08 (ind)'!D$6:D$37))))))</f>
        <v>91.11805627645397</v>
      </c>
      <c r="E11" s="87">
        <f>IF('08 (ind)'!E$1="si",100*(('08 (ind)'!E10-MIN('08 (ind)'!E$6:E$37))/(MAX('08 (ind)'!E$6:E$37)-MIN('08 (ind)'!E$6:E$37))),ABS(-100+(100*(('08 (ind)'!E10-MIN('08 (ind)'!E$6:E$37))/(MAX('08 (ind)'!E$6:E$37)-MIN('08 (ind)'!E$6:E$37))))))</f>
        <v>54.94437458232521</v>
      </c>
      <c r="F11" s="87">
        <f>IF('08 (ind)'!F$1="si",100*(('08 (ind)'!F10-MIN('08 (ind)'!F$6:F$37))/(MAX('08 (ind)'!F$6:F$37)-MIN('08 (ind)'!F$6:F$37))),ABS(-100+(100*(('08 (ind)'!F10-MIN('08 (ind)'!F$6:F$37))/(MAX('08 (ind)'!F$6:F$37)-MIN('08 (ind)'!F$6:F$37))))))</f>
        <v>28.08219178082193</v>
      </c>
      <c r="G11" s="87">
        <f>IF('08 (ind)'!G$1="si",100*(('08 (ind)'!G10-MIN('08 (ind)'!G$6:G$37))/(MAX('08 (ind)'!G$6:G$37)-MIN('08 (ind)'!G$6:G$37))),ABS(-100+(100*(('08 (ind)'!G10-MIN('08 (ind)'!G$6:G$37))/(MAX('08 (ind)'!G$6:G$37)-MIN('08 (ind)'!G$6:G$37))))))</f>
        <v>9.3220338983050723</v>
      </c>
      <c r="H11" s="87">
        <f>IF('08 (ind)'!H$1="si",100*(('08 (ind)'!H10-MIN('08 (ind)'!H$6:H$37))/(MAX('08 (ind)'!H$6:H$37)-MIN('08 (ind)'!H$6:H$37))),ABS(-100+(100*(('08 (ind)'!H10-MIN('08 (ind)'!H$6:H$37))/(MAX('08 (ind)'!H$6:H$37)-MIN('08 (ind)'!H$6:H$37))))))</f>
        <v>64.999999999999986</v>
      </c>
      <c r="I11" s="87">
        <f>IF('08 (ind)'!I$1="si",100*(('08 (ind)'!I10-MIN('08 (ind)'!I$6:I$37))/(MAX('08 (ind)'!I$6:I$37)-MIN('08 (ind)'!I$6:I$37))),ABS(-100+(100*(('08 (ind)'!I10-MIN('08 (ind)'!I$6:I$37))/(MAX('08 (ind)'!I$6:I$37)-MIN('08 (ind)'!I$6:I$37))))))</f>
        <v>6.2499999999999991</v>
      </c>
      <c r="J11" s="87">
        <f>IF('08 (ind)'!J$1="si",100*(('08 (ind)'!J10-MIN('08 (ind)'!J$6:J$37))/(MAX('08 (ind)'!J$6:J$37)-MIN('08 (ind)'!J$6:J$37))),ABS(-100+(100*(('08 (ind)'!J10-MIN('08 (ind)'!J$6:J$37))/(MAX('08 (ind)'!J$6:J$37)-MIN('08 (ind)'!J$6:J$37))))))</f>
        <v>10.350382601691505</v>
      </c>
      <c r="K11" s="87">
        <f>IF('08 (ind)'!K$1="si",100*(('08 (ind)'!K10-MIN('08 (ind)'!K$6:K$37))/(MAX('08 (ind)'!K$6:K$37)-MIN('08 (ind)'!K$6:K$37))),ABS(-100+(100*(('08 (ind)'!K10-MIN('08 (ind)'!K$6:K$37))/(MAX('08 (ind)'!K$6:K$37)-MIN('08 (ind)'!K$6:K$37))))))</f>
        <v>31.752894524036158</v>
      </c>
      <c r="L11" s="87">
        <f>IF('08 (ind)'!L$1="si",100*(('08 (ind)'!L10-MIN('08 (ind)'!L$6:L$37))/(MAX('08 (ind)'!L$6:L$37)-MIN('08 (ind)'!L$6:L$37))),ABS(-100+(100*(('08 (ind)'!L10-MIN('08 (ind)'!L$6:L$37))/(MAX('08 (ind)'!L$6:L$37)-MIN('08 (ind)'!L$6:L$37))))))</f>
        <v>95.604811097929257</v>
      </c>
      <c r="M11" s="87">
        <f>IF('08 (ind)'!M$1="si",100*(('08 (ind)'!M10-MIN('08 (ind)'!M$6:M$37))/(MAX('08 (ind)'!M$6:M$37)-MIN('08 (ind)'!M$6:M$37))),ABS(-100+(100*(('08 (ind)'!M10-MIN('08 (ind)'!M$6:M$37))/(MAX('08 (ind)'!M$6:M$37)-MIN('08 (ind)'!M$6:M$37))))))</f>
        <v>1.6962962267410069</v>
      </c>
      <c r="N11" s="87">
        <f>IF('08 (ind)'!N$1="si",100*(('08 (ind)'!N10-MIN('08 (ind)'!N$6:N$37))/(MAX('08 (ind)'!N$6:N$37)-MIN('08 (ind)'!N$6:N$37))),ABS(-100+(100*(('08 (ind)'!N10-MIN('08 (ind)'!N$6:N$37))/(MAX('08 (ind)'!N$6:N$37)-MIN('08 (ind)'!N$6:N$37))))))</f>
        <v>100</v>
      </c>
      <c r="O11" s="87">
        <f>IF('08 (ind)'!O$1="si",100*(('08 (ind)'!O10-MIN('08 (ind)'!O$6:O$37))/(MAX('08 (ind)'!O$6:O$37)-MIN('08 (ind)'!O$6:O$37))),ABS(-100+(100*(('08 (ind)'!O10-MIN('08 (ind)'!O$6:O$37))/(MAX('08 (ind)'!O$6:O$37)-MIN('08 (ind)'!O$6:O$37))))))</f>
        <v>77.192982456140356</v>
      </c>
      <c r="P11" s="87">
        <f>IF('08 (ind)'!P$1="si",100*(('08 (ind)'!P10-MIN('08 (ind)'!P$6:P$37))/(MAX('08 (ind)'!P$6:P$37)-MIN('08 (ind)'!P$6:P$37))),ABS(-100+(100*(('08 (ind)'!P10-MIN('08 (ind)'!P$6:P$37))/(MAX('08 (ind)'!P$6:P$37)-MIN('08 (ind)'!P$6:P$37))))))</f>
        <v>31.670966114108712</v>
      </c>
      <c r="Q11" s="87">
        <f>IF('08 (ind)'!Q$1="si",100*(('08 (ind)'!Q10-MIN('08 (ind)'!Q$6:Q$37))/(MAX('08 (ind)'!Q$6:Q$37)-MIN('08 (ind)'!Q$6:Q$37))),ABS(-100+(100*(('08 (ind)'!Q10-MIN('08 (ind)'!Q$6:Q$37))/(MAX('08 (ind)'!Q$6:Q$37)-MIN('08 (ind)'!Q$6:Q$37))))))</f>
        <v>5.7585063396879237</v>
      </c>
      <c r="R11" s="87">
        <f>IF('08 (ind)'!R$1="si",100*(('08 (ind)'!R10-MIN('08 (ind)'!R$6:R$37))/(MAX('08 (ind)'!R$6:R$37)-MIN('08 (ind)'!R$6:R$37))),ABS(-100+(100*(('08 (ind)'!R10-MIN('08 (ind)'!R$6:R$37))/(MAX('08 (ind)'!R$6:R$37)-MIN('08 (ind)'!R$6:R$37))))))</f>
        <v>2.3645765952089421</v>
      </c>
      <c r="S11" s="75">
        <f>ABS(ABS(('08 (ind)'!S10-((MAX('08 (ind)'!S$6:S$37)+MIN('08 (ind)'!S$6:S$37))/2))/(((MAX('08 (ind)'!S$6:S$37)+MIN('08 (ind)'!S$6:S$37))/2)-MAX('08 (ind)'!S$6:S$37))*100)-100)</f>
        <v>3.3076396394666148</v>
      </c>
      <c r="T11" s="75">
        <f>IF('08 (ind)'!T$1="si",100*(('08 (ind)'!T10-MIN('08 (ind)'!T$6:T$37))/(MAX('08 (ind)'!T$6:T$37)-MIN('08 (ind)'!T$6:T$37))),ABS(-100+(100*(('08 (ind)'!T10-MIN('08 (ind)'!T$6:T$37))/(MAX('08 (ind)'!T$6:T$37)-MIN('08 (ind)'!T$6:T$37))))))</f>
        <v>11.176907273449235</v>
      </c>
      <c r="U11" s="75">
        <f>IF('08 (ind)'!U$1="si",100*(('08 (ind)'!U10-MIN('08 (ind)'!U$6:U$37))/(MAX('08 (ind)'!U$6:U$37)-MIN('08 (ind)'!U$6:U$37))),ABS(-100+(100*(('08 (ind)'!U10-MIN('08 (ind)'!U$6:U$37))/(MAX('08 (ind)'!U$6:U$37)-MIN('08 (ind)'!U$6:U$37))))))</f>
        <v>0</v>
      </c>
      <c r="V11" s="75">
        <f>IF('08 (ind)'!V$1="si",100*(('08 (ind)'!V10-MIN('08 (ind)'!V$6:V$37))/(MAX('08 (ind)'!V$6:V$37)-MIN('08 (ind)'!V$6:V$37))),ABS(-100+(100*(('08 (ind)'!V10-MIN('08 (ind)'!V$6:V$37))/(MAX('08 (ind)'!V$6:V$37)-MIN('08 (ind)'!V$6:V$37))))))</f>
        <v>96.685082872928177</v>
      </c>
      <c r="W11" s="75">
        <f>IF('08 (ind)'!W$1="si",100*(('08 (ind)'!W10-MIN('08 (ind)'!W$6:W$37))/(MAX('08 (ind)'!W$6:W$37)-MIN('08 (ind)'!W$6:W$37))),ABS(-100+(100*(('08 (ind)'!W10-MIN('08 (ind)'!W$6:W$37))/(MAX('08 (ind)'!W$6:W$37)-MIN('08 (ind)'!W$6:W$37))))))</f>
        <v>27.897772198719693</v>
      </c>
      <c r="X11" s="75">
        <f>IF('08 (ind)'!X$1="si",100*(('08 (ind)'!X10-MIN('08 (ind)'!X$6:X$37))/(MAX('08 (ind)'!X$6:X$37)-MIN('08 (ind)'!X$6:X$37))),ABS(-100+(100*(('08 (ind)'!X10-MIN('08 (ind)'!X$6:X$37))/(MAX('08 (ind)'!X$6:X$37)-MIN('08 (ind)'!X$6:X$37))))))</f>
        <v>36.163060718106863</v>
      </c>
      <c r="Y11" s="75">
        <f>IF('08 (ind)'!Y$1="si",100*(('08 (ind)'!Y10-MIN('08 (ind)'!Y$6:Y$37))/(MAX('08 (ind)'!Y$6:Y$37)-MIN('08 (ind)'!Y$6:Y$37))),ABS(-100+(100*(('08 (ind)'!Y10-MIN('08 (ind)'!Y$6:Y$37))/(MAX('08 (ind)'!Y$6:Y$37)-MIN('08 (ind)'!Y$6:Y$37))))))</f>
        <v>4.460072999198772</v>
      </c>
      <c r="Z11" s="75">
        <f>IF('08 (ind)'!Z$1="si",100*(('08 (ind)'!Z10-MIN('08 (ind)'!Z$6:Z$37))/(MAX('08 (ind)'!Z$6:Z$37)-MIN('08 (ind)'!Z$6:Z$37))),ABS(-100+(100*(('08 (ind)'!Z10-MIN('08 (ind)'!Z$6:Z$37))/(MAX('08 (ind)'!Z$6:Z$37)-MIN('08 (ind)'!Z$6:Z$37))))))</f>
        <v>20.121142465766084</v>
      </c>
      <c r="AA11" s="75">
        <f>IF('08 (ind)'!AA$1="si",100*(('08 (ind)'!AA10-MIN('08 (ind)'!AA$6:AA$37))/(MAX('08 (ind)'!AA$6:AA$37)-MIN('08 (ind)'!AA$6:AA$37))),ABS(-100+(100*(('08 (ind)'!AA10-MIN('08 (ind)'!AA$6:AA$37))/(MAX('08 (ind)'!AA$6:AA$37)-MIN('08 (ind)'!AA$6:AA$37))))))</f>
        <v>8.7657618593922422</v>
      </c>
      <c r="AB11" s="75">
        <f>IF('08 (ind)'!AB$1="si",100*(('08 (ind)'!AB10-MIN('08 (ind)'!AB$6:AB$37))/(MAX('08 (ind)'!AB$6:AB$37)-MIN('08 (ind)'!AB$6:AB$37))),ABS(-100+(100*(('08 (ind)'!AB10-MIN('08 (ind)'!AB$6:AB$37))/(MAX('08 (ind)'!AB$6:AB$37)-MIN('08 (ind)'!AB$6:AB$37))))))</f>
        <v>0</v>
      </c>
      <c r="AC11" s="75">
        <f>IF('08 (ind)'!AC$1="si",100*(('08 (ind)'!AC10-MIN('08 (ind)'!AC$6:AC$37))/(MAX('08 (ind)'!AC$6:AC$37)-MIN('08 (ind)'!AC$6:AC$37))),ABS(-100+(100*(('08 (ind)'!AC10-MIN('08 (ind)'!AC$6:AC$37))/(MAX('08 (ind)'!AC$6:AC$37)-MIN('08 (ind)'!AC$6:AC$37))))))</f>
        <v>63.638837307747018</v>
      </c>
      <c r="AD11" s="75">
        <f>IF('08 (ind)'!AD$1="si",100*(('08 (ind)'!AD10-MIN('08 (ind)'!AD$6:AD$37))/(MAX('08 (ind)'!AD$6:AD$37)-MIN('08 (ind)'!AD$6:AD$37))),ABS(-100+(100*(('08 (ind)'!AD10-MIN('08 (ind)'!AD$6:AD$37))/(MAX('08 (ind)'!AD$6:AD$37)-MIN('08 (ind)'!AD$6:AD$37))))))</f>
        <v>2.8478804845489676</v>
      </c>
      <c r="AE11" s="75">
        <f>IF('08 (ind)'!AE$1="si",100*(('08 (ind)'!AE10-MIN('08 (ind)'!AE$6:AE$37))/(MAX('08 (ind)'!AE$6:AE$37)-MIN('08 (ind)'!AE$6:AE$37))),ABS(-100+(100*(('08 (ind)'!AE10-MIN('08 (ind)'!AE$6:AE$37))/(MAX('08 (ind)'!AE$6:AE$37)-MIN('08 (ind)'!AE$6:AE$37))))))</f>
        <v>7.0153341259098303</v>
      </c>
      <c r="AF11" s="75">
        <f>IF('08 (ind)'!AF$1="si",100*(('08 (ind)'!AF10-MIN('08 (ind)'!AF$6:AF$37))/(MAX('08 (ind)'!AF$6:AF$37)-MIN('08 (ind)'!AF$6:AF$37))),ABS(-100+(100*(('08 (ind)'!AF10-MIN('08 (ind)'!AF$6:AF$37))/(MAX('08 (ind)'!AF$6:AF$37)-MIN('08 (ind)'!AF$6:AF$37))))))</f>
        <v>0</v>
      </c>
      <c r="AG11" s="75">
        <f>IF('08 (ind)'!AG$1="si",100*(('08 (ind)'!AG10-MIN('08 (ind)'!AG$6:AG$37))/(MAX('08 (ind)'!AG$6:AG$37)-MIN('08 (ind)'!AG$6:AG$37))),ABS(-100+(100*(('08 (ind)'!AG10-MIN('08 (ind)'!AG$6:AG$37))/(MAX('08 (ind)'!AG$6:AG$37)-MIN('08 (ind)'!AG$6:AG$37))))))</f>
        <v>46.27659574468084</v>
      </c>
      <c r="AH11" s="75">
        <f>IF('08 (ind)'!AH$1="si",100*(('08 (ind)'!AH10-MIN('08 (ind)'!AH$6:AH$37))/(MAX('08 (ind)'!AH$6:AH$37)-MIN('08 (ind)'!AH$6:AH$37))),ABS(-100+(100*(('08 (ind)'!AH10-MIN('08 (ind)'!AH$6:AH$37))/(MAX('08 (ind)'!AH$6:AH$37)-MIN('08 (ind)'!AH$6:AH$37))))))</f>
        <v>44.910179640718574</v>
      </c>
      <c r="AI11" s="75">
        <f>IF('08 (ind)'!AI$1="si",100*(('08 (ind)'!AI10-MIN('08 (ind)'!AI$6:AI$37))/(MAX('08 (ind)'!AI$6:AI$37)-MIN('08 (ind)'!AI$6:AI$37))),ABS(-100+(100*(('08 (ind)'!AI10-MIN('08 (ind)'!AI$6:AI$37))/(MAX('08 (ind)'!AI$6:AI$37)-MIN('08 (ind)'!AI$6:AI$37))))))</f>
        <v>1.6867447838057867</v>
      </c>
      <c r="AJ11" s="75">
        <f>IF('08 (ind)'!AJ$1="si",100*(('08 (ind)'!AJ10-MIN('08 (ind)'!AJ$6:AJ$37))/(MAX('08 (ind)'!AJ$6:AJ$37)-MIN('08 (ind)'!AJ$6:AJ$37))),ABS(-100+(100*(('08 (ind)'!AJ10-MIN('08 (ind)'!AJ$6:AJ$37))/(MAX('08 (ind)'!AJ$6:AJ$37)-MIN('08 (ind)'!AJ$6:AJ$37))))))</f>
        <v>56.486626382744646</v>
      </c>
      <c r="AK11" s="75">
        <f>IF('08 (ind)'!AK$1="si",100*(('08 (ind)'!AK10-MIN('08 (ind)'!AK$6:AK$37))/(MAX('08 (ind)'!AK$6:AK$37)-MIN('08 (ind)'!AK$6:AK$37))),ABS(-100+(100*(('08 (ind)'!AK10-MIN('08 (ind)'!AK$6:AK$37))/(MAX('08 (ind)'!AK$6:AK$37)-MIN('08 (ind)'!AK$6:AK$37))))))</f>
        <v>0.45542455090193146</v>
      </c>
      <c r="AL11" s="75">
        <f>IF('08 (ind)'!AL$1="si",100*(('08 (ind)'!AL10-MIN('08 (ind)'!AL$6:AL$37))/(MAX('08 (ind)'!AL$6:AL$37)-MIN('08 (ind)'!AL$6:AL$37))),ABS(-100+(100*(('08 (ind)'!AL10-MIN('08 (ind)'!AL$6:AL$37))/(MAX('08 (ind)'!AL$6:AL$37)-MIN('08 (ind)'!AL$6:AL$37))))))</f>
        <v>91.255311534728662</v>
      </c>
      <c r="AM11" s="75">
        <f>IF('08 (ind)'!AM$1="si",100*(('08 (ind)'!AM10-MIN('08 (ind)'!AM$6:AM$37))/(MAX('08 (ind)'!AM$6:AM$37)-MIN('08 (ind)'!AM$6:AM$37))),ABS(-100+(100*(('08 (ind)'!AM10-MIN('08 (ind)'!AM$6:AM$37))/(MAX('08 (ind)'!AM$6:AM$37)-MIN('08 (ind)'!AM$6:AM$37))))))</f>
        <v>16.534808069439748</v>
      </c>
      <c r="AN11" s="75">
        <f>IF('08 (ind)'!AN$1="si",100*(('08 (ind)'!AN10-MIN('08 (ind)'!AN$6:AN$37))/(MAX('08 (ind)'!AN$6:AN$37)-MIN('08 (ind)'!AN$6:AN$37))),ABS(-100+(100*(('08 (ind)'!AN10-MIN('08 (ind)'!AN$6:AN$37))/(MAX('08 (ind)'!AN$6:AN$37)-MIN('08 (ind)'!AN$6:AN$37))))))</f>
        <v>13.265370278980754</v>
      </c>
      <c r="AO11" s="75">
        <f>IF('08 (ind)'!AO$1="si",100*(('08 (ind)'!AO10-MIN('08 (ind)'!AO$6:AO$37))/(MAX('08 (ind)'!AO$6:AO$37)-MIN('08 (ind)'!AO$6:AO$37))),ABS(-100+(100*(('08 (ind)'!AO10-MIN('08 (ind)'!AO$6:AO$37))/(MAX('08 (ind)'!AO$6:AO$37)-MIN('08 (ind)'!AO$6:AO$37))))))</f>
        <v>49.79584508604443</v>
      </c>
      <c r="AP11" s="75">
        <f>IF('08 (ind)'!AP$1="si",100*(('08 (ind)'!AP10-MIN('08 (ind)'!AP$6:AP$37))/(MAX('08 (ind)'!AP$6:AP$37)-MIN('08 (ind)'!AP$6:AP$37))),ABS(-100+(100*(('08 (ind)'!AP10-MIN('08 (ind)'!AP$6:AP$37))/(MAX('08 (ind)'!AP$6:AP$37)-MIN('08 (ind)'!AP$6:AP$37))))))</f>
        <v>54.08271474019088</v>
      </c>
      <c r="AQ11" s="75">
        <f>IF('08 (ind)'!AQ$1="si",100*(('08 (ind)'!AQ10-MIN('08 (ind)'!AQ$6:AQ$37))/(MAX('08 (ind)'!AQ$6:AQ$37)-MIN('08 (ind)'!AQ$6:AQ$37))),ABS(-100+(100*(('08 (ind)'!AQ10-MIN('08 (ind)'!AQ$6:AQ$37))/(MAX('08 (ind)'!AQ$6:AQ$37)-MIN('08 (ind)'!AQ$6:AQ$37))))))</f>
        <v>0</v>
      </c>
      <c r="AR11" s="75">
        <f>IF('08 (ind)'!AR$1="si",100*(('08 (ind)'!AR10-MIN('08 (ind)'!AR$6:AR$37))/(MAX('08 (ind)'!AR$6:AR$37)-MIN('08 (ind)'!AR$6:AR$37))),ABS(-100+(100*(('08 (ind)'!AR10-MIN('08 (ind)'!AR$6:AR$37))/(MAX('08 (ind)'!AR$6:AR$37)-MIN('08 (ind)'!AR$6:AR$37))))))</f>
        <v>0</v>
      </c>
      <c r="AS11" s="75">
        <f>IF('08 (ind)'!AS$1="si",100*(('08 (ind)'!AS10-MIN('08 (ind)'!AS$6:AS$37))/(MAX('08 (ind)'!AS$6:AS$37)-MIN('08 (ind)'!AS$6:AS$37))),ABS(-100+(100*(('08 (ind)'!AS10-MIN('08 (ind)'!AS$6:AS$37))/(MAX('08 (ind)'!AS$6:AS$37)-MIN('08 (ind)'!AS$6:AS$37))))))</f>
        <v>16.727272727272734</v>
      </c>
      <c r="AT11" s="75">
        <f>IF('08 (ind)'!AT$1="si",100*(('08 (ind)'!AT10-MIN('08 (ind)'!AT$6:AT$37))/(MAX('08 (ind)'!AT$6:AT$37)-MIN('08 (ind)'!AT$6:AT$37))),ABS(-100+(100*(('08 (ind)'!AT10-MIN('08 (ind)'!AT$6:AT$37))/(MAX('08 (ind)'!AT$6:AT$37)-MIN('08 (ind)'!AT$6:AT$37))))))</f>
        <v>0</v>
      </c>
      <c r="AU11" s="75">
        <f>IF('08 (ind)'!AU$1="si",100*(('08 (ind)'!AU10-MIN('08 (ind)'!AU$6:AU$37))/(MAX('08 (ind)'!AU$6:AU$37)-MIN('08 (ind)'!AU$6:AU$37))),ABS(-100+(100*(('08 (ind)'!AU10-MIN('08 (ind)'!AU$6:AU$37))/(MAX('08 (ind)'!AU$6:AU$37)-MIN('08 (ind)'!AU$6:AU$37))))))</f>
        <v>14.186851211072671</v>
      </c>
      <c r="AV11" s="75">
        <f>IF('08 (ind)'!AV$1="si",100*(('08 (ind)'!AV10-MIN('08 (ind)'!AV$6:AV$37))/(MAX('08 (ind)'!AV$6:AV$37)-MIN('08 (ind)'!AV$6:AV$37))),ABS(-100+(100*(('08 (ind)'!AV10-MIN('08 (ind)'!AV$6:AV$37))/(MAX('08 (ind)'!AV$6:AV$37)-MIN('08 (ind)'!AV$6:AV$37))))))</f>
        <v>88.734835355285966</v>
      </c>
      <c r="AW11" s="75">
        <f>IF('08 (ind)'!AW$1="si",100*(('08 (ind)'!AW10-MIN('08 (ind)'!AW$6:AW$37))/(MAX('08 (ind)'!AW$6:AW$37)-MIN('08 (ind)'!AW$6:AW$37))),ABS(-100+(100*(('08 (ind)'!AW10-MIN('08 (ind)'!AW$6:AW$37))/(MAX('08 (ind)'!AW$6:AW$37)-MIN('08 (ind)'!AW$6:AW$37))))))</f>
        <v>50.206327372764804</v>
      </c>
      <c r="AX11" s="75">
        <f>IF('08 (ind)'!AX$1="si",100*(('08 (ind)'!AX10-MIN('08 (ind)'!AX$6:AX$37))/(MAX('08 (ind)'!AX$6:AX$37)-MIN('08 (ind)'!AX$6:AX$37))),ABS(-100+(100*(('08 (ind)'!AX10-MIN('08 (ind)'!AX$6:AX$37))/(MAX('08 (ind)'!AX$6:AX$37)-MIN('08 (ind)'!AX$6:AX$37))))))</f>
        <v>11.318707447970795</v>
      </c>
      <c r="AY11" s="75">
        <f>IF('08 (ind)'!AY$1="si",100*(('08 (ind)'!AY10-MIN('08 (ind)'!AY$6:AY$37))/(MAX('08 (ind)'!AY$6:AY$37)-MIN('08 (ind)'!AY$6:AY$37))),ABS(-100+(100*(('08 (ind)'!AY10-MIN('08 (ind)'!AY$6:AY$37))/(MAX('08 (ind)'!AY$6:AY$37)-MIN('08 (ind)'!AY$6:AY$37))))))</f>
        <v>0</v>
      </c>
      <c r="AZ11" s="75">
        <f>IF('08 (ind)'!AZ$1="si",100*(('08 (ind)'!AZ10-MIN('08 (ind)'!AZ$6:AZ$37))/(MAX('08 (ind)'!AZ$6:AZ$37)-MIN('08 (ind)'!AZ$6:AZ$37))),ABS(-100+(100*(('08 (ind)'!AZ10-MIN('08 (ind)'!AZ$6:AZ$37))/(MAX('08 (ind)'!AZ$6:AZ$37)-MIN('08 (ind)'!AZ$6:AZ$37))))))</f>
        <v>20.233183252388613</v>
      </c>
      <c r="BA11" s="75">
        <f>IF('08 (ind)'!BA$1="si",100*(('08 (ind)'!BA10-MIN('08 (ind)'!BA$6:BA$37))/(MAX('08 (ind)'!BA$6:BA$37)-MIN('08 (ind)'!BA$6:BA$37))),ABS(-100+(100*(('08 (ind)'!BA10-MIN('08 (ind)'!BA$6:BA$37))/(MAX('08 (ind)'!BA$6:BA$37)-MIN('08 (ind)'!BA$6:BA$37))))))</f>
        <v>8.5822224151849564</v>
      </c>
      <c r="BB11" s="75">
        <f>IF('08 (ind)'!BB$1="si",100*(('08 (ind)'!BB10-MIN('08 (ind)'!BB$6:BB$37))/(MAX('08 (ind)'!BB$6:BB$37)-MIN('08 (ind)'!BB$6:BB$37))),ABS(-100+(100*(('08 (ind)'!BB10-MIN('08 (ind)'!BB$6:BB$37))/(MAX('08 (ind)'!BB$6:BB$37)-MIN('08 (ind)'!BB$6:BB$37))))))</f>
        <v>18.963051502447207</v>
      </c>
      <c r="BC11" s="75">
        <f>IF('08 (ind)'!BC$1="si",100*(('08 (ind)'!BC10-MIN('08 (ind)'!BC$6:BC$37))/(MAX('08 (ind)'!BC$6:BC$37)-MIN('08 (ind)'!BC$6:BC$37))),ABS(-100+(100*(('08 (ind)'!BC10-MIN('08 (ind)'!BC$6:BC$37))/(MAX('08 (ind)'!BC$6:BC$37)-MIN('08 (ind)'!BC$6:BC$37))))))</f>
        <v>10.637247944389101</v>
      </c>
      <c r="BD11" s="75">
        <f>IF('08 (ind)'!BD$1="si",100*(('08 (ind)'!BD10-MIN('08 (ind)'!BD$6:BD$37))/(MAX('08 (ind)'!BD$6:BD$37)-MIN('08 (ind)'!BD$6:BD$37))),ABS(-100+(100*(('08 (ind)'!BD10-MIN('08 (ind)'!BD$6:BD$37))/(MAX('08 (ind)'!BD$6:BD$37)-MIN('08 (ind)'!BD$6:BD$37))))))</f>
        <v>1.6409571107097023</v>
      </c>
      <c r="BE11" s="75">
        <f>IF('08 (ind)'!BE$1="si",100*(('08 (ind)'!BE10-MIN('08 (ind)'!BE$6:BE$37))/(MAX('08 (ind)'!BE$6:BE$37)-MIN('08 (ind)'!BE$6:BE$37))),ABS(-100+(100*(('08 (ind)'!BE10-MIN('08 (ind)'!BE$6:BE$37))/(MAX('08 (ind)'!BE$6:BE$37)-MIN('08 (ind)'!BE$6:BE$37))))))</f>
        <v>2.8790786948176579</v>
      </c>
      <c r="BF11" s="75">
        <f>IF('08 (ind)'!BF$1="si",100*(('08 (ind)'!BF10-MIN('08 (ind)'!BF$6:BF$37))/(MAX('08 (ind)'!BF$6:BF$37)-MIN('08 (ind)'!BF$6:BF$37))),ABS(-100+(100*(('08 (ind)'!BF10-MIN('08 (ind)'!BF$6:BF$37))/(MAX('08 (ind)'!BF$6:BF$37)-MIN('08 (ind)'!BF$6:BF$37))))))</f>
        <v>0</v>
      </c>
      <c r="BG11" s="75">
        <f>IF('08 (ind)'!BG$1="si",100*(('08 (ind)'!BG10-MIN('08 (ind)'!BG$6:BG$37))/(MAX('08 (ind)'!BG$6:BG$37)-MIN('08 (ind)'!BG$6:BG$37))),ABS(-100+(100*(('08 (ind)'!BG10-MIN('08 (ind)'!BG$6:BG$37))/(MAX('08 (ind)'!BG$6:BG$37)-MIN('08 (ind)'!BG$6:BG$37))))))</f>
        <v>32.828332498147539</v>
      </c>
      <c r="BH11" s="75">
        <f>IF('08 (ind)'!BH$1="si",100*(('08 (ind)'!BH10-MIN('08 (ind)'!BH$6:BH$37))/(MAX('08 (ind)'!BH$6:BH$37)-MIN('08 (ind)'!BH$6:BH$37))),ABS(-100+(100*(('08 (ind)'!BH10-MIN('08 (ind)'!BH$6:BH$37))/(MAX('08 (ind)'!BH$6:BH$37)-MIN('08 (ind)'!BH$6:BH$37))))))</f>
        <v>5.3827528529942459</v>
      </c>
      <c r="BI11" s="75">
        <f>IF('08 (ind)'!BI$1="si",100*(('08 (ind)'!BI10-MIN('08 (ind)'!BI$6:BI$37))/(MAX('08 (ind)'!BI$6:BI$37)-MIN('08 (ind)'!BI$6:BI$37))),ABS(-100+(100*(('08 (ind)'!BI10-MIN('08 (ind)'!BI$6:BI$37))/(MAX('08 (ind)'!BI$6:BI$37)-MIN('08 (ind)'!BI$6:BI$37))))))</f>
        <v>98.96967395106725</v>
      </c>
      <c r="BJ11" s="75">
        <f>IF('08 (ind)'!BJ$1="si",100*(('08 (ind)'!BJ10-MIN('08 (ind)'!BJ$6:BJ$37))/(MAX('08 (ind)'!BJ$6:BJ$37)-MIN('08 (ind)'!BJ$6:BJ$37))),ABS(-100+(100*(('08 (ind)'!BJ10-MIN('08 (ind)'!BJ$6:BJ$37))/(MAX('08 (ind)'!BJ$6:BJ$37)-MIN('08 (ind)'!BJ$6:BJ$37))))))</f>
        <v>2.9127395246921654E-2</v>
      </c>
      <c r="BK11" s="75">
        <f>IF('08 (ind)'!BK$1="si",100*(('08 (ind)'!BK10-MIN('08 (ind)'!BK$6:BK$37))/(MAX('08 (ind)'!BK$6:BK$37)-MIN('08 (ind)'!BK$6:BK$37))),ABS(-100+(100*(('08 (ind)'!BK10-MIN('08 (ind)'!BK$6:BK$37))/(MAX('08 (ind)'!BK$6:BK$37)-MIN('08 (ind)'!BK$6:BK$37))))))</f>
        <v>6.2632885247009824</v>
      </c>
      <c r="BL11" s="75">
        <f>IF('08 (ind)'!BL$1="si",100*(('08 (ind)'!BL10-MIN('08 (ind)'!BL$6:BL$37))/(MAX('08 (ind)'!BL$6:BL$37)-MIN('08 (ind)'!BL$6:BL$37))),ABS(-100+(100*(('08 (ind)'!BL10-MIN('08 (ind)'!BL$6:BL$37))/(MAX('08 (ind)'!BL$6:BL$37)-MIN('08 (ind)'!BL$6:BL$37))))))</f>
        <v>11.864406779661017</v>
      </c>
      <c r="BM11" s="75">
        <f>IF('08 (ind)'!BM$1="si",100*(('08 (ind)'!BM10-MIN('08 (ind)'!BM$6:BM$37))/(MAX('08 (ind)'!BM$6:BM$37)-MIN('08 (ind)'!BM$6:BM$37))),ABS(-100+(100*(('08 (ind)'!BM10-MIN('08 (ind)'!BM$6:BM$37))/(MAX('08 (ind)'!BM$6:BM$37)-MIN('08 (ind)'!BM$6:BM$37))))))</f>
        <v>17.950184864011625</v>
      </c>
      <c r="BN11" s="75">
        <f>IF('08 (ind)'!BN$1="si",100*(('08 (ind)'!BN10-MIN('08 (ind)'!BN$6:BN$37))/(MAX('08 (ind)'!BN$6:BN$37)-MIN('08 (ind)'!BN$6:BN$37))),ABS(-100+(100*(('08 (ind)'!BN10-MIN('08 (ind)'!BN$6:BN$37))/(MAX('08 (ind)'!BN$6:BN$37)-MIN('08 (ind)'!BN$6:BN$37))))))</f>
        <v>67.670144093823367</v>
      </c>
      <c r="BO11" s="75">
        <f>IF('08 (ind)'!BO$1="si",100*(('08 (ind)'!BO10-MIN('08 (ind)'!BO$6:BO$37))/(MAX('08 (ind)'!BO$6:BO$37)-MIN('08 (ind)'!BO$6:BO$37))),ABS(-100+(100*(('08 (ind)'!BO10-MIN('08 (ind)'!BO$6:BO$37))/(MAX('08 (ind)'!BO$6:BO$37)-MIN('08 (ind)'!BO$6:BO$37))))))</f>
        <v>1.0981413084459601</v>
      </c>
      <c r="BP11" s="75">
        <f>IF('08 (ind)'!BP$1="si",100*(('08 (ind)'!BP10-MIN('08 (ind)'!BP$6:BP$37))/(MAX('08 (ind)'!BP$6:BP$37)-MIN('08 (ind)'!BP$6:BP$37))),ABS(-100+(100*(('08 (ind)'!BP10-MIN('08 (ind)'!BP$6:BP$37))/(MAX('08 (ind)'!BP$6:BP$37)-MIN('08 (ind)'!BP$6:BP$37))))))</f>
        <v>0</v>
      </c>
      <c r="BQ11" s="75">
        <f>IF('08 (ind)'!BQ$1="si",100*(('08 (ind)'!BQ10-MIN('08 (ind)'!BQ$6:BQ$37))/(MAX('08 (ind)'!BQ$6:BQ$37)-MIN('08 (ind)'!BQ$6:BQ$37))),ABS(-100+(100*(('08 (ind)'!BQ10-MIN('08 (ind)'!BQ$6:BQ$37))/(MAX('08 (ind)'!BQ$6:BQ$37)-MIN('08 (ind)'!BQ$6:BQ$37))))))</f>
        <v>12.852411576207961</v>
      </c>
      <c r="BR11" s="75">
        <f>IF('08 (ind)'!BR$1="si",100*(('08 (ind)'!BR10-MIN('08 (ind)'!BR$6:BR$37))/(MAX('08 (ind)'!BR$6:BR$37)-MIN('08 (ind)'!BR$6:BR$37))),ABS(-100+(100*(('08 (ind)'!BR10-MIN('08 (ind)'!BR$6:BR$37))/(MAX('08 (ind)'!BP$6:BP$37)-MIN('08 (ind)'!BR$6:BR$37))))))</f>
        <v>22.910926833240591</v>
      </c>
      <c r="BS11" s="75">
        <f>IF('08 (ind)'!BS$1="si",100*(('08 (ind)'!BS10-MIN('08 (ind)'!BS$6:BS$37))/(MAX('08 (ind)'!BS$6:BS$37)-MIN('08 (ind)'!BS$6:BS$37))),ABS(-100+(100*(('08 (ind)'!BS10-MIN('08 (ind)'!BS$6:BS$37))/(MAX('08 (ind)'!BQ$6:BQ$37)-MIN('08 (ind)'!BS$6:BS$37))))))</f>
        <v>78.685334735837202</v>
      </c>
      <c r="BT11" s="75">
        <f>IF('08 (ind)'!BT$1="si",100*(('08 (ind)'!BT10-MIN('08 (ind)'!BT$6:BT$37))/(MAX('08 (ind)'!BT$6:BT$37)-MIN('08 (ind)'!BT$6:BT$37))),ABS(-100+(100*(('08 (ind)'!BT10-MIN('08 (ind)'!BT$6:BT$37))/(MAX('08 (ind)'!BR$6:BR$37)-MIN('08 (ind)'!BT$6:BT$37))))))</f>
        <v>95.873990893515625</v>
      </c>
      <c r="BU11" s="75">
        <f>IF('08 (ind)'!BU$1="si",100*(('08 (ind)'!BU10-MIN('08 (ind)'!BU$6:BU$37))/(MAX('08 (ind)'!BU$6:BU$37)-MIN('08 (ind)'!BU$6:BU$37))),ABS(-100+(100*(('08 (ind)'!BU10-MIN('08 (ind)'!BU$6:BU$37))/(MAX('08 (ind)'!BU$6:BU$37)-MIN('08 (ind)'!BU$6:BU$37))))))</f>
        <v>93.341604631927211</v>
      </c>
      <c r="BV11" s="75">
        <f>IF('08 (ind)'!BV$1="si",100*(('08 (ind)'!BV10-MIN('08 (ind)'!BV$6:BV$37))/(MAX('08 (ind)'!BV$6:BV$37)-MIN('08 (ind)'!BV$6:BV$37))),ABS(-100+(100*(('08 (ind)'!BV10-MIN('08 (ind)'!BV$6:BV$37))/(MAX('08 (ind)'!BV$6:BV$37)-MIN('08 (ind)'!BV$6:BV$37))))))</f>
        <v>63.711690126784461</v>
      </c>
      <c r="BW11" s="75">
        <f>IF('08 (ind)'!BW$1="si",100*(('08 (ind)'!BW10-MIN('08 (ind)'!BW$6:BW$37))/(MAX('08 (ind)'!BW$6:BW$37)-MIN('08 (ind)'!BW$6:BW$37))),ABS(-100+(100*(('08 (ind)'!BW10-MIN('08 (ind)'!BW$6:BW$37))/(MAX('08 (ind)'!BW$6:BW$37)-MIN('08 (ind)'!BW$6:BW$37))))))</f>
        <v>71.872949205932528</v>
      </c>
      <c r="BX11" s="75">
        <f>IF('08 (ind)'!BX$1="si",100*(('08 (ind)'!BX10-MIN('08 (ind)'!BX$6:BX$37))/(MAX('08 (ind)'!BX$6:BX$37)-MIN('08 (ind)'!BX$6:BX$37))),ABS(-100+(100*(('08 (ind)'!BX10-MIN('08 (ind)'!BX$6:BX$37))/(MAX('08 (ind)'!BX$6:BX$37)-MIN('08 (ind)'!BX$6:BX$37))))))</f>
        <v>7.2223006597282762</v>
      </c>
      <c r="BY11" s="75">
        <f>IF('08 (ind)'!BY$1="si",100*(('08 (ind)'!BY10-MIN('08 (ind)'!BY$6:BY$37))/(MAX('08 (ind)'!BY$6:BY$37)-MIN('08 (ind)'!BY$6:BY$37))),ABS(-100+(100*(('08 (ind)'!BY10-MIN('08 (ind)'!BY$6:BY$37))/(MAX('08 (ind)'!BY$6:BY$37)-MIN('08 (ind)'!BY$6:BY$37))))))</f>
        <v>16.75368895422277</v>
      </c>
      <c r="BZ11" s="75">
        <f>IF('08 (ind)'!BZ$1="si",100*(('08 (ind)'!BZ10-MIN('08 (ind)'!BZ$6:BZ$37))/(MAX('08 (ind)'!BZ$6:BZ$37)-MIN('08 (ind)'!BZ$6:BZ$37))),ABS(-100+(100*(('08 (ind)'!BZ10-MIN('08 (ind)'!BZ$6:BZ$37))/(MAX('08 (ind)'!BZ$6:BZ$37)-MIN('08 (ind)'!BZ$6:BZ$37))))))</f>
        <v>61.451418316224554</v>
      </c>
      <c r="CA11" s="75">
        <f>IF('08 (ind)'!CA$1="si",100*(('08 (ind)'!CA10-MIN('08 (ind)'!CA$6:CA$37))/(MAX('08 (ind)'!CA$6:CA$37)-MIN('08 (ind)'!CA$6:CA$37))),ABS(-100+(100*(('08 (ind)'!CA10-MIN('08 (ind)'!CA$6:CA$37))/(MAX('08 (ind)'!CA$6:CA$37)-MIN('08 (ind)'!CA$6:CA$37))))))</f>
        <v>31.996179147059177</v>
      </c>
      <c r="CB11" s="75">
        <f>IF('08 (ind)'!CB$1="si",100*(('08 (ind)'!CB10-MIN('08 (ind)'!CB$6:CB$37))/(MAX('08 (ind)'!CB$6:CB$37)-MIN('08 (ind)'!CB$6:CB$37))),ABS(-100+(100*(('08 (ind)'!CB10-MIN('08 (ind)'!CB$6:CB$37))/(MAX('08 (ind)'!CB$6:CB$37)-MIN('08 (ind)'!CB$6:CB$37))))))</f>
        <v>74.522292993630572</v>
      </c>
      <c r="CC11" s="75">
        <f>IF('08 (ind)'!CC$1="si",100*(('08 (ind)'!CC10-MIN('08 (ind)'!CC$6:CC$37))/(MAX('08 (ind)'!CC$6:CC$37)-MIN('08 (ind)'!CC$6:CC$37))),ABS(-100+(100*(('08 (ind)'!CC10-MIN('08 (ind)'!CC$6:CC$37))/(MAX('08 (ind)'!CC$6:CC$37)-MIN('08 (ind)'!CC$6:CC$37))))))</f>
        <v>73.567454017512176</v>
      </c>
      <c r="CD11" s="75">
        <f>IF('08 (ind)'!CD$1="si",100*(('08 (ind)'!CD10-MIN('08 (ind)'!CD$6:CD$37))/(MAX('08 (ind)'!CD$6:CD$37)-MIN('08 (ind)'!CD$6:CD$37))),ABS(-100+(100*(('08 (ind)'!CD10-MIN('08 (ind)'!CD$6:CD$37))/(MAX('08 (ind)'!CD$6:CD$37)-MIN('08 (ind)'!CD$6:CD$37))))))</f>
        <v>0.53835652987630789</v>
      </c>
      <c r="CE11" s="75">
        <f>IF('08 (ind)'!CE$1="si",100*(('08 (ind)'!CE10-MIN('08 (ind)'!CE$6:CE$37))/(MAX('08 (ind)'!CE$6:CE$37)-MIN('08 (ind)'!CE$6:CE$37))),ABS(-100+(100*(('08 (ind)'!CE10-MIN('08 (ind)'!CE$6:CE$37))/(MAX('08 (ind)'!CE$6:CE$37)-MIN('08 (ind)'!CE$6:CE$37))))))</f>
        <v>8.96572676249151</v>
      </c>
      <c r="CF11" s="75">
        <f>IF('08 (ind)'!CF$1="si",100*(('08 (ind)'!CF10-MIN('08 (ind)'!CF$6:CF$37))/(MAX('08 (ind)'!CF$6:CF$37)-MIN('08 (ind)'!CF$6:CF$37))),ABS(-100+(100*(('08 (ind)'!CF10-MIN('08 (ind)'!CF$6:CF$37))/(MAX('08 (ind)'!CF$6:CF$37)-MIN('08 (ind)'!CF$6:CF$37))))))</f>
        <v>0.53473317137815946</v>
      </c>
      <c r="CG11" s="75">
        <f>IF('08 (ind)'!CG$1="si",100*(('08 (ind)'!CG10-MIN('08 (ind)'!CG$6:CG$37))/(MAX('08 (ind)'!CG$6:CG$37)-MIN('08 (ind)'!CG$6:CG$37))),ABS(-100+(100*(('08 (ind)'!CG10-MIN('08 (ind)'!CG$6:CG$37))/(MAX('08 (ind)'!CG$6:CG$37)-MIN('08 (ind)'!CG$6:CG$37))))))</f>
        <v>0.23873410986508503</v>
      </c>
      <c r="CH11" s="75">
        <f>IF('08 (ind)'!CH$1="si",100*(('08 (ind)'!CH10-MIN('08 (ind)'!CH$6:CH$37))/(MAX('08 (ind)'!CH$6:CH$37)-MIN('08 (ind)'!CH$6:CH$37))),ABS(-100+(100*(('08 (ind)'!CH10-MIN('08 (ind)'!CH$6:CH$37))/(MAX('08 (ind)'!CH$6:CH$37)-MIN('08 (ind)'!CH$6:CH$37))))))</f>
        <v>1.6592765671879037</v>
      </c>
      <c r="CI11" s="75">
        <f>IF('08 (ind)'!CI$1="si",100*(('08 (ind)'!CI10-MIN('08 (ind)'!CI$6:CI$37))/(MAX('08 (ind)'!CI$6:CI$37)-MIN('08 (ind)'!CI$6:CI$37))),ABS(-100+(100*(('08 (ind)'!CI10-MIN('08 (ind)'!CI$6:CI$37))/(MAX('08 (ind)'!CI$6:CI$37)-MIN('08 (ind)'!CI$6:CI$37))))))</f>
        <v>87.614418545044543</v>
      </c>
      <c r="CJ11" s="75">
        <f>IF('08 (ind)'!CJ$1="si",100*(('08 (ind)'!CJ10-MIN('08 (ind)'!CJ$6:CJ$37))/(MAX('08 (ind)'!CJ$6:CJ$37)-MIN('08 (ind)'!CJ$6:CJ$37))),ABS(-100+(100*(('08 (ind)'!CJ10-MIN('08 (ind)'!CJ$6:CJ$37))/(MAX('08 (ind)'!CJ$6:CJ$37)-MIN('08 (ind)'!CJ$6:CJ$37))))))</f>
        <v>40.705228320081751</v>
      </c>
      <c r="CK11" s="75">
        <f>IF('08 (ind)'!CK$1="si",100*(('08 (ind)'!CK10-MIN('08 (ind)'!CK$6:CK$37))/(MAX('08 (ind)'!CK$6:CK$37)-MIN('08 (ind)'!CK$6:CK$37))),ABS(-100+(100*(('08 (ind)'!CK10-MIN('08 (ind)'!CK$6:CK$37))/(MAX('08 (ind)'!CK$6:CK$37)-MIN('08 (ind)'!CK$6:CK$37))))))</f>
        <v>4.5232197129159015</v>
      </c>
      <c r="CL11" s="75">
        <f>IF('08 (ind)'!CL$1="si",100*(('08 (ind)'!CL10-MIN('08 (ind)'!CL$6:CL$37))/(MAX('08 (ind)'!CL$6:CL$37)-MIN('08 (ind)'!CL$6:CL$37))),ABS(-100+(100*(('08 (ind)'!CL10-MIN('08 (ind)'!CL$6:CL$37))/(MAX('08 (ind)'!CL$6:CL$37)-MIN('08 (ind)'!CL$6:CL$37))))))</f>
        <v>3.8419310523413421</v>
      </c>
      <c r="CM11" s="75">
        <f>IF('08 (ind)'!CM$1="si",100*(('08 (ind)'!CM10-MIN('08 (ind)'!CM$6:CM$37))/(MAX('08 (ind)'!CM$6:CM$37)-MIN('08 (ind)'!CM$6:CM$37))),ABS(-100+(100*(('08 (ind)'!CM10-MIN('08 (ind)'!CM$6:CM$37))/(MAX('08 (ind)'!CM$6:CM$37)-MIN('08 (ind)'!CM$6:CM$37))))))</f>
        <v>3.5678453960548038</v>
      </c>
    </row>
    <row r="12" spans="1:91">
      <c r="A12" s="18" t="s">
        <v>211</v>
      </c>
      <c r="B12" s="87">
        <f>IF('08 (ind)'!B$1="si",100*(('08 (ind)'!B11-MIN('08 (ind)'!B$6:B$37))/(MAX('08 (ind)'!B$6:B$37)-MIN('08 (ind)'!B$6:B$37))),ABS(-100+(100*(('08 (ind)'!B11-MIN('08 (ind)'!B$6:B$37))/(MAX('08 (ind)'!B$6:B$37)-MIN('08 (ind)'!B$6:B$37))))))</f>
        <v>13.942916827347302</v>
      </c>
      <c r="C12" s="87">
        <f>IF('08 (ind)'!C$1="si",100*(('08 (ind)'!C11-MIN('08 (ind)'!C$6:C$37))/(MAX('08 (ind)'!C$6:C$37)-MIN('08 (ind)'!C$6:C$37))),ABS(-100+(100*(('08 (ind)'!C11-MIN('08 (ind)'!C$6:C$37))/(MAX('08 (ind)'!C$6:C$37)-MIN('08 (ind)'!C$6:C$37))))))</f>
        <v>38.261804957811805</v>
      </c>
      <c r="D12" s="87">
        <f>IF('08 (ind)'!D$1="si",100*(('08 (ind)'!D11-MIN('08 (ind)'!D$6:D$37))/(MAX('08 (ind)'!D$6:D$37)-MIN('08 (ind)'!D$6:D$37))),ABS(-100+(100*(('08 (ind)'!D11-MIN('08 (ind)'!D$6:D$37))/(MAX('08 (ind)'!D$6:D$37)-MIN('08 (ind)'!D$6:D$37))))))</f>
        <v>54.873452119696381</v>
      </c>
      <c r="E12" s="87">
        <f>IF('08 (ind)'!E$1="si",100*(('08 (ind)'!E11-MIN('08 (ind)'!E$6:E$37))/(MAX('08 (ind)'!E$6:E$37)-MIN('08 (ind)'!E$6:E$37))),ABS(-100+(100*(('08 (ind)'!E11-MIN('08 (ind)'!E$6:E$37))/(MAX('08 (ind)'!E$6:E$37)-MIN('08 (ind)'!E$6:E$37))))))</f>
        <v>28.265489890062284</v>
      </c>
      <c r="F12" s="87">
        <f>IF('08 (ind)'!F$1="si",100*(('08 (ind)'!F11-MIN('08 (ind)'!F$6:F$37))/(MAX('08 (ind)'!F$6:F$37)-MIN('08 (ind)'!F$6:F$37))),ABS(-100+(100*(('08 (ind)'!F11-MIN('08 (ind)'!F$6:F$37))/(MAX('08 (ind)'!F$6:F$37)-MIN('08 (ind)'!F$6:F$37))))))</f>
        <v>28.08219178082193</v>
      </c>
      <c r="G12" s="87">
        <f>IF('08 (ind)'!G$1="si",100*(('08 (ind)'!G11-MIN('08 (ind)'!G$6:G$37))/(MAX('08 (ind)'!G$6:G$37)-MIN('08 (ind)'!G$6:G$37))),ABS(-100+(100*(('08 (ind)'!G11-MIN('08 (ind)'!G$6:G$37))/(MAX('08 (ind)'!G$6:G$37)-MIN('08 (ind)'!G$6:G$37))))))</f>
        <v>31.355932203389834</v>
      </c>
      <c r="H12" s="87">
        <f>IF('08 (ind)'!H$1="si",100*(('08 (ind)'!H11-MIN('08 (ind)'!H$6:H$37))/(MAX('08 (ind)'!H$6:H$37)-MIN('08 (ind)'!H$6:H$37))),ABS(-100+(100*(('08 (ind)'!H11-MIN('08 (ind)'!H$6:H$37))/(MAX('08 (ind)'!H$6:H$37)-MIN('08 (ind)'!H$6:H$37))))))</f>
        <v>56.153846153846153</v>
      </c>
      <c r="I12" s="87">
        <f>IF('08 (ind)'!I$1="si",100*(('08 (ind)'!I11-MIN('08 (ind)'!I$6:I$37))/(MAX('08 (ind)'!I$6:I$37)-MIN('08 (ind)'!I$6:I$37))),ABS(-100+(100*(('08 (ind)'!I11-MIN('08 (ind)'!I$6:I$37))/(MAX('08 (ind)'!I$6:I$37)-MIN('08 (ind)'!I$6:I$37))))))</f>
        <v>10.000000000000004</v>
      </c>
      <c r="J12" s="87">
        <f>IF('08 (ind)'!J$1="si",100*(('08 (ind)'!J11-MIN('08 (ind)'!J$6:J$37))/(MAX('08 (ind)'!J$6:J$37)-MIN('08 (ind)'!J$6:J$37))),ABS(-100+(100*(('08 (ind)'!J11-MIN('08 (ind)'!J$6:J$37))/(MAX('08 (ind)'!J$6:J$37)-MIN('08 (ind)'!J$6:J$37))))))</f>
        <v>29.842931937172771</v>
      </c>
      <c r="K12" s="87">
        <f>IF('08 (ind)'!K$1="si",100*(('08 (ind)'!K11-MIN('08 (ind)'!K$6:K$37))/(MAX('08 (ind)'!K$6:K$37)-MIN('08 (ind)'!K$6:K$37))),ABS(-100+(100*(('08 (ind)'!K11-MIN('08 (ind)'!K$6:K$37))/(MAX('08 (ind)'!K$6:K$37)-MIN('08 (ind)'!K$6:K$37))))))</f>
        <v>14.040762327582243</v>
      </c>
      <c r="L12" s="87">
        <f>IF('08 (ind)'!L$1="si",100*(('08 (ind)'!L11-MIN('08 (ind)'!L$6:L$37))/(MAX('08 (ind)'!L$6:L$37)-MIN('08 (ind)'!L$6:L$37))),ABS(-100+(100*(('08 (ind)'!L11-MIN('08 (ind)'!L$6:L$37))/(MAX('08 (ind)'!L$6:L$37)-MIN('08 (ind)'!L$6:L$37))))))</f>
        <v>0</v>
      </c>
      <c r="M12" s="87">
        <f>IF('08 (ind)'!M$1="si",100*(('08 (ind)'!M11-MIN('08 (ind)'!M$6:M$37))/(MAX('08 (ind)'!M$6:M$37)-MIN('08 (ind)'!M$6:M$37))),ABS(-100+(100*(('08 (ind)'!M11-MIN('08 (ind)'!M$6:M$37))/(MAX('08 (ind)'!M$6:M$37)-MIN('08 (ind)'!M$6:M$37))))))</f>
        <v>0.32782497119133147</v>
      </c>
      <c r="N12" s="87">
        <f>IF('08 (ind)'!N$1="si",100*(('08 (ind)'!N11-MIN('08 (ind)'!N$6:N$37))/(MAX('08 (ind)'!N$6:N$37)-MIN('08 (ind)'!N$6:N$37))),ABS(-100+(100*(('08 (ind)'!N11-MIN('08 (ind)'!N$6:N$37))/(MAX('08 (ind)'!N$6:N$37)-MIN('08 (ind)'!N$6:N$37))))))</f>
        <v>32.68652131784642</v>
      </c>
      <c r="O12" s="87">
        <f>IF('08 (ind)'!O$1="si",100*(('08 (ind)'!O11-MIN('08 (ind)'!O$6:O$37))/(MAX('08 (ind)'!O$6:O$37)-MIN('08 (ind)'!O$6:O$37))),ABS(-100+(100*(('08 (ind)'!O11-MIN('08 (ind)'!O$6:O$37))/(MAX('08 (ind)'!O$6:O$37)-MIN('08 (ind)'!O$6:O$37))))))</f>
        <v>80.701754385964918</v>
      </c>
      <c r="P12" s="87">
        <f>IF('08 (ind)'!P$1="si",100*(('08 (ind)'!P11-MIN('08 (ind)'!P$6:P$37))/(MAX('08 (ind)'!P$6:P$37)-MIN('08 (ind)'!P$6:P$37))),ABS(-100+(100*(('08 (ind)'!P11-MIN('08 (ind)'!P$6:P$37))/(MAX('08 (ind)'!P$6:P$37)-MIN('08 (ind)'!P$6:P$37))))))</f>
        <v>4.3521138162463942</v>
      </c>
      <c r="Q12" s="87">
        <f>IF('08 (ind)'!Q$1="si",100*(('08 (ind)'!Q11-MIN('08 (ind)'!Q$6:Q$37))/(MAX('08 (ind)'!Q$6:Q$37)-MIN('08 (ind)'!Q$6:Q$37))),ABS(-100+(100*(('08 (ind)'!Q11-MIN('08 (ind)'!Q$6:Q$37))/(MAX('08 (ind)'!Q$6:Q$37)-MIN('08 (ind)'!Q$6:Q$37))))))</f>
        <v>24.787676477529864</v>
      </c>
      <c r="R12" s="87">
        <f>IF('08 (ind)'!R$1="si",100*(('08 (ind)'!R11-MIN('08 (ind)'!R$6:R$37))/(MAX('08 (ind)'!R$6:R$37)-MIN('08 (ind)'!R$6:R$37))),ABS(-100+(100*(('08 (ind)'!R11-MIN('08 (ind)'!R$6:R$37))/(MAX('08 (ind)'!R$6:R$37)-MIN('08 (ind)'!R$6:R$37))))))</f>
        <v>0.12598827519438374</v>
      </c>
      <c r="S12" s="75">
        <f>ABS(ABS(('08 (ind)'!S11-((MAX('08 (ind)'!S$6:S$37)+MIN('08 (ind)'!S$6:S$37))/2))/(((MAX('08 (ind)'!S$6:S$37)+MIN('08 (ind)'!S$6:S$37))/2)-MAX('08 (ind)'!S$6:S$37))*100)-100)</f>
        <v>63.910846255343458</v>
      </c>
      <c r="T12" s="75">
        <f>IF('08 (ind)'!T$1="si",100*(('08 (ind)'!T11-MIN('08 (ind)'!T$6:T$37))/(MAX('08 (ind)'!T$6:T$37)-MIN('08 (ind)'!T$6:T$37))),ABS(-100+(100*(('08 (ind)'!T11-MIN('08 (ind)'!T$6:T$37))/(MAX('08 (ind)'!T$6:T$37)-MIN('08 (ind)'!T$6:T$37))))))</f>
        <v>50.645684788426003</v>
      </c>
      <c r="U12" s="75">
        <f>IF('08 (ind)'!U$1="si",100*(('08 (ind)'!U11-MIN('08 (ind)'!U$6:U$37))/(MAX('08 (ind)'!U$6:U$37)-MIN('08 (ind)'!U$6:U$37))),ABS(-100+(100*(('08 (ind)'!U11-MIN('08 (ind)'!U$6:U$37))/(MAX('08 (ind)'!U$6:U$37)-MIN('08 (ind)'!U$6:U$37))))))</f>
        <v>100</v>
      </c>
      <c r="V12" s="75">
        <f>IF('08 (ind)'!V$1="si",100*(('08 (ind)'!V11-MIN('08 (ind)'!V$6:V$37))/(MAX('08 (ind)'!V$6:V$37)-MIN('08 (ind)'!V$6:V$37))),ABS(-100+(100*(('08 (ind)'!V11-MIN('08 (ind)'!V$6:V$37))/(MAX('08 (ind)'!V$6:V$37)-MIN('08 (ind)'!V$6:V$37))))))</f>
        <v>93.370165745856355</v>
      </c>
      <c r="W12" s="75">
        <f>IF('08 (ind)'!W$1="si",100*(('08 (ind)'!W11-MIN('08 (ind)'!W$6:W$37))/(MAX('08 (ind)'!W$6:W$37)-MIN('08 (ind)'!W$6:W$37))),ABS(-100+(100*(('08 (ind)'!W11-MIN('08 (ind)'!W$6:W$37))/(MAX('08 (ind)'!W$6:W$37)-MIN('08 (ind)'!W$6:W$37))))))</f>
        <v>82.519696627479505</v>
      </c>
      <c r="X12" s="75">
        <f>IF('08 (ind)'!X$1="si",100*(('08 (ind)'!X11-MIN('08 (ind)'!X$6:X$37))/(MAX('08 (ind)'!X$6:X$37)-MIN('08 (ind)'!X$6:X$37))),ABS(-100+(100*(('08 (ind)'!X11-MIN('08 (ind)'!X$6:X$37))/(MAX('08 (ind)'!X$6:X$37)-MIN('08 (ind)'!X$6:X$37))))))</f>
        <v>79.922861007503059</v>
      </c>
      <c r="Y12" s="75">
        <f>IF('08 (ind)'!Y$1="si",100*(('08 (ind)'!Y11-MIN('08 (ind)'!Y$6:Y$37))/(MAX('08 (ind)'!Y$6:Y$37)-MIN('08 (ind)'!Y$6:Y$37))),ABS(-100+(100*(('08 (ind)'!Y11-MIN('08 (ind)'!Y$6:Y$37))/(MAX('08 (ind)'!Y$6:Y$37)-MIN('08 (ind)'!Y$6:Y$37))))))</f>
        <v>74.980859966171096</v>
      </c>
      <c r="Z12" s="75">
        <f>IF('08 (ind)'!Z$1="si",100*(('08 (ind)'!Z11-MIN('08 (ind)'!Z$6:Z$37))/(MAX('08 (ind)'!Z$6:Z$37)-MIN('08 (ind)'!Z$6:Z$37))),ABS(-100+(100*(('08 (ind)'!Z11-MIN('08 (ind)'!Z$6:Z$37))/(MAX('08 (ind)'!Z$6:Z$37)-MIN('08 (ind)'!Z$6:Z$37))))))</f>
        <v>94.677821748206441</v>
      </c>
      <c r="AA12" s="75">
        <f>IF('08 (ind)'!AA$1="si",100*(('08 (ind)'!AA11-MIN('08 (ind)'!AA$6:AA$37))/(MAX('08 (ind)'!AA$6:AA$37)-MIN('08 (ind)'!AA$6:AA$37))),ABS(-100+(100*(('08 (ind)'!AA11-MIN('08 (ind)'!AA$6:AA$37))/(MAX('08 (ind)'!AA$6:AA$37)-MIN('08 (ind)'!AA$6:AA$37))))))</f>
        <v>81.483432004314821</v>
      </c>
      <c r="AB12" s="75">
        <f>IF('08 (ind)'!AB$1="si",100*(('08 (ind)'!AB11-MIN('08 (ind)'!AB$6:AB$37))/(MAX('08 (ind)'!AB$6:AB$37)-MIN('08 (ind)'!AB$6:AB$37))),ABS(-100+(100*(('08 (ind)'!AB11-MIN('08 (ind)'!AB$6:AB$37))/(MAX('08 (ind)'!AB$6:AB$37)-MIN('08 (ind)'!AB$6:AB$37))))))</f>
        <v>41.591620628382387</v>
      </c>
      <c r="AC12" s="75">
        <f>IF('08 (ind)'!AC$1="si",100*(('08 (ind)'!AC11-MIN('08 (ind)'!AC$6:AC$37))/(MAX('08 (ind)'!AC$6:AC$37)-MIN('08 (ind)'!AC$6:AC$37))),ABS(-100+(100*(('08 (ind)'!AC11-MIN('08 (ind)'!AC$6:AC$37))/(MAX('08 (ind)'!AC$6:AC$37)-MIN('08 (ind)'!AC$6:AC$37))))))</f>
        <v>84.161310268796143</v>
      </c>
      <c r="AD12" s="75">
        <f>IF('08 (ind)'!AD$1="si",100*(('08 (ind)'!AD11-MIN('08 (ind)'!AD$6:AD$37))/(MAX('08 (ind)'!AD$6:AD$37)-MIN('08 (ind)'!AD$6:AD$37))),ABS(-100+(100*(('08 (ind)'!AD11-MIN('08 (ind)'!AD$6:AD$37))/(MAX('08 (ind)'!AD$6:AD$37)-MIN('08 (ind)'!AD$6:AD$37))))))</f>
        <v>50.607104759075874</v>
      </c>
      <c r="AE12" s="75">
        <f>IF('08 (ind)'!AE$1="si",100*(('08 (ind)'!AE11-MIN('08 (ind)'!AE$6:AE$37))/(MAX('08 (ind)'!AE$6:AE$37)-MIN('08 (ind)'!AE$6:AE$37))),ABS(-100+(100*(('08 (ind)'!AE11-MIN('08 (ind)'!AE$6:AE$37))/(MAX('08 (ind)'!AE$6:AE$37)-MIN('08 (ind)'!AE$6:AE$37))))))</f>
        <v>52.310395802758578</v>
      </c>
      <c r="AF12" s="75">
        <f>IF('08 (ind)'!AF$1="si",100*(('08 (ind)'!AF11-MIN('08 (ind)'!AF$6:AF$37))/(MAX('08 (ind)'!AF$6:AF$37)-MIN('08 (ind)'!AF$6:AF$37))),ABS(-100+(100*(('08 (ind)'!AF11-MIN('08 (ind)'!AF$6:AF$37))/(MAX('08 (ind)'!AF$6:AF$37)-MIN('08 (ind)'!AF$6:AF$37))))))</f>
        <v>85.405363211695388</v>
      </c>
      <c r="AG12" s="75">
        <f>IF('08 (ind)'!AG$1="si",100*(('08 (ind)'!AG11-MIN('08 (ind)'!AG$6:AG$37))/(MAX('08 (ind)'!AG$6:AG$37)-MIN('08 (ind)'!AG$6:AG$37))),ABS(-100+(100*(('08 (ind)'!AG11-MIN('08 (ind)'!AG$6:AG$37))/(MAX('08 (ind)'!AG$6:AG$37)-MIN('08 (ind)'!AG$6:AG$37))))))</f>
        <v>41.489361702127695</v>
      </c>
      <c r="AH12" s="75">
        <f>IF('08 (ind)'!AH$1="si",100*(('08 (ind)'!AH11-MIN('08 (ind)'!AH$6:AH$37))/(MAX('08 (ind)'!AH$6:AH$37)-MIN('08 (ind)'!AH$6:AH$37))),ABS(-100+(100*(('08 (ind)'!AH11-MIN('08 (ind)'!AH$6:AH$37))/(MAX('08 (ind)'!AH$6:AH$37)-MIN('08 (ind)'!AH$6:AH$37))))))</f>
        <v>20.958083832335333</v>
      </c>
      <c r="AI12" s="75">
        <f>IF('08 (ind)'!AI$1="si",100*(('08 (ind)'!AI11-MIN('08 (ind)'!AI$6:AI$37))/(MAX('08 (ind)'!AI$6:AI$37)-MIN('08 (ind)'!AI$6:AI$37))),ABS(-100+(100*(('08 (ind)'!AI11-MIN('08 (ind)'!AI$6:AI$37))/(MAX('08 (ind)'!AI$6:AI$37)-MIN('08 (ind)'!AI$6:AI$37))))))</f>
        <v>3.6424174235979616</v>
      </c>
      <c r="AJ12" s="75">
        <f>IF('08 (ind)'!AJ$1="si",100*(('08 (ind)'!AJ11-MIN('08 (ind)'!AJ$6:AJ$37))/(MAX('08 (ind)'!AJ$6:AJ$37)-MIN('08 (ind)'!AJ$6:AJ$37))),ABS(-100+(100*(('08 (ind)'!AJ11-MIN('08 (ind)'!AJ$6:AJ$37))/(MAX('08 (ind)'!AJ$6:AJ$37)-MIN('08 (ind)'!AJ$6:AJ$37))))))</f>
        <v>79.137838156807021</v>
      </c>
      <c r="AK12" s="75">
        <f>IF('08 (ind)'!AK$1="si",100*(('08 (ind)'!AK11-MIN('08 (ind)'!AK$6:AK$37))/(MAX('08 (ind)'!AK$6:AK$37)-MIN('08 (ind)'!AK$6:AK$37))),ABS(-100+(100*(('08 (ind)'!AK11-MIN('08 (ind)'!AK$6:AK$37))/(MAX('08 (ind)'!AK$6:AK$37)-MIN('08 (ind)'!AK$6:AK$37))))))</f>
        <v>44.267204557024861</v>
      </c>
      <c r="AL12" s="75">
        <f>IF('08 (ind)'!AL$1="si",100*(('08 (ind)'!AL11-MIN('08 (ind)'!AL$6:AL$37))/(MAX('08 (ind)'!AL$6:AL$37)-MIN('08 (ind)'!AL$6:AL$37))),ABS(-100+(100*(('08 (ind)'!AL11-MIN('08 (ind)'!AL$6:AL$37))/(MAX('08 (ind)'!AL$6:AL$37)-MIN('08 (ind)'!AL$6:AL$37))))))</f>
        <v>70.004282398255199</v>
      </c>
      <c r="AM12" s="75">
        <f>IF('08 (ind)'!AM$1="si",100*(('08 (ind)'!AM11-MIN('08 (ind)'!AM$6:AM$37))/(MAX('08 (ind)'!AM$6:AM$37)-MIN('08 (ind)'!AM$6:AM$37))),ABS(-100+(100*(('08 (ind)'!AM11-MIN('08 (ind)'!AM$6:AM$37))/(MAX('08 (ind)'!AM$6:AM$37)-MIN('08 (ind)'!AM$6:AM$37))))))</f>
        <v>57.175344756314281</v>
      </c>
      <c r="AN12" s="75">
        <f>IF('08 (ind)'!AN$1="si",100*(('08 (ind)'!AN11-MIN('08 (ind)'!AN$6:AN$37))/(MAX('08 (ind)'!AN$6:AN$37)-MIN('08 (ind)'!AN$6:AN$37))),ABS(-100+(100*(('08 (ind)'!AN11-MIN('08 (ind)'!AN$6:AN$37))/(MAX('08 (ind)'!AN$6:AN$37)-MIN('08 (ind)'!AN$6:AN$37))))))</f>
        <v>56.292989277438458</v>
      </c>
      <c r="AO12" s="75">
        <f>IF('08 (ind)'!AO$1="si",100*(('08 (ind)'!AO11-MIN('08 (ind)'!AO$6:AO$37))/(MAX('08 (ind)'!AO$6:AO$37)-MIN('08 (ind)'!AO$6:AO$37))),ABS(-100+(100*(('08 (ind)'!AO11-MIN('08 (ind)'!AO$6:AO$37))/(MAX('08 (ind)'!AO$6:AO$37)-MIN('08 (ind)'!AO$6:AO$37))))))</f>
        <v>64.845810451446312</v>
      </c>
      <c r="AP12" s="75">
        <f>IF('08 (ind)'!AP$1="si",100*(('08 (ind)'!AP11-MIN('08 (ind)'!AP$6:AP$37))/(MAX('08 (ind)'!AP$6:AP$37)-MIN('08 (ind)'!AP$6:AP$37))),ABS(-100+(100*(('08 (ind)'!AP11-MIN('08 (ind)'!AP$6:AP$37))/(MAX('08 (ind)'!AP$6:AP$37)-MIN('08 (ind)'!AP$6:AP$37))))))</f>
        <v>43.584305408271476</v>
      </c>
      <c r="AQ12" s="75">
        <f>IF('08 (ind)'!AQ$1="si",100*(('08 (ind)'!AQ11-MIN('08 (ind)'!AQ$6:AQ$37))/(MAX('08 (ind)'!AQ$6:AQ$37)-MIN('08 (ind)'!AQ$6:AQ$37))),ABS(-100+(100*(('08 (ind)'!AQ11-MIN('08 (ind)'!AQ$6:AQ$37))/(MAX('08 (ind)'!AQ$6:AQ$37)-MIN('08 (ind)'!AQ$6:AQ$37))))))</f>
        <v>14.170570639968291</v>
      </c>
      <c r="AR12" s="75">
        <f>IF('08 (ind)'!AR$1="si",100*(('08 (ind)'!AR11-MIN('08 (ind)'!AR$6:AR$37))/(MAX('08 (ind)'!AR$6:AR$37)-MIN('08 (ind)'!AR$6:AR$37))),ABS(-100+(100*(('08 (ind)'!AR11-MIN('08 (ind)'!AR$6:AR$37))/(MAX('08 (ind)'!AR$6:AR$37)-MIN('08 (ind)'!AR$6:AR$37))))))</f>
        <v>46.266591393470172</v>
      </c>
      <c r="AS12" s="75">
        <f>IF('08 (ind)'!AS$1="si",100*(('08 (ind)'!AS11-MIN('08 (ind)'!AS$6:AS$37))/(MAX('08 (ind)'!AS$6:AS$37)-MIN('08 (ind)'!AS$6:AS$37))),ABS(-100+(100*(('08 (ind)'!AS11-MIN('08 (ind)'!AS$6:AS$37))/(MAX('08 (ind)'!AS$6:AS$37)-MIN('08 (ind)'!AS$6:AS$37))))))</f>
        <v>81.090909090909093</v>
      </c>
      <c r="AT12" s="75">
        <f>IF('08 (ind)'!AT$1="si",100*(('08 (ind)'!AT11-MIN('08 (ind)'!AT$6:AT$37))/(MAX('08 (ind)'!AT$6:AT$37)-MIN('08 (ind)'!AT$6:AT$37))),ABS(-100+(100*(('08 (ind)'!AT11-MIN('08 (ind)'!AT$6:AT$37))/(MAX('08 (ind)'!AT$6:AT$37)-MIN('08 (ind)'!AT$6:AT$37))))))</f>
        <v>0</v>
      </c>
      <c r="AU12" s="75">
        <f>IF('08 (ind)'!AU$1="si",100*(('08 (ind)'!AU11-MIN('08 (ind)'!AU$6:AU$37))/(MAX('08 (ind)'!AU$6:AU$37)-MIN('08 (ind)'!AU$6:AU$37))),ABS(-100+(100*(('08 (ind)'!AU11-MIN('08 (ind)'!AU$6:AU$37))/(MAX('08 (ind)'!AU$6:AU$37)-MIN('08 (ind)'!AU$6:AU$37))))))</f>
        <v>12.456747404844295</v>
      </c>
      <c r="AV12" s="75">
        <f>IF('08 (ind)'!AV$1="si",100*(('08 (ind)'!AV11-MIN('08 (ind)'!AV$6:AV$37))/(MAX('08 (ind)'!AV$6:AV$37)-MIN('08 (ind)'!AV$6:AV$37))),ABS(-100+(100*(('08 (ind)'!AV11-MIN('08 (ind)'!AV$6:AV$37))/(MAX('08 (ind)'!AV$6:AV$37)-MIN('08 (ind)'!AV$6:AV$37))))))</f>
        <v>95.320623916811087</v>
      </c>
      <c r="AW12" s="75">
        <f>IF('08 (ind)'!AW$1="si",100*(('08 (ind)'!AW11-MIN('08 (ind)'!AW$6:AW$37))/(MAX('08 (ind)'!AW$6:AW$37)-MIN('08 (ind)'!AW$6:AW$37))),ABS(-100+(100*(('08 (ind)'!AW11-MIN('08 (ind)'!AW$6:AW$37))/(MAX('08 (ind)'!AW$6:AW$37)-MIN('08 (ind)'!AW$6:AW$37))))))</f>
        <v>48.3837689133425</v>
      </c>
      <c r="AX12" s="75">
        <f>IF('08 (ind)'!AX$1="si",100*(('08 (ind)'!AX11-MIN('08 (ind)'!AX$6:AX$37))/(MAX('08 (ind)'!AX$6:AX$37)-MIN('08 (ind)'!AX$6:AX$37))),ABS(-100+(100*(('08 (ind)'!AX11-MIN('08 (ind)'!AX$6:AX$37))/(MAX('08 (ind)'!AX$6:AX$37)-MIN('08 (ind)'!AX$6:AX$37))))))</f>
        <v>20.961804652630533</v>
      </c>
      <c r="AY12" s="75">
        <f>IF('08 (ind)'!AY$1="si",100*(('08 (ind)'!AY11-MIN('08 (ind)'!AY$6:AY$37))/(MAX('08 (ind)'!AY$6:AY$37)-MIN('08 (ind)'!AY$6:AY$37))),ABS(-100+(100*(('08 (ind)'!AY11-MIN('08 (ind)'!AY$6:AY$37))/(MAX('08 (ind)'!AY$6:AY$37)-MIN('08 (ind)'!AY$6:AY$37))))))</f>
        <v>56.483617904937724</v>
      </c>
      <c r="AZ12" s="75">
        <f>IF('08 (ind)'!AZ$1="si",100*(('08 (ind)'!AZ11-MIN('08 (ind)'!AZ$6:AZ$37))/(MAX('08 (ind)'!AZ$6:AZ$37)-MIN('08 (ind)'!AZ$6:AZ$37))),ABS(-100+(100*(('08 (ind)'!AZ11-MIN('08 (ind)'!AZ$6:AZ$37))/(MAX('08 (ind)'!AZ$6:AZ$37)-MIN('08 (ind)'!AZ$6:AZ$37))))))</f>
        <v>46.123801623415453</v>
      </c>
      <c r="BA12" s="75">
        <f>IF('08 (ind)'!BA$1="si",100*(('08 (ind)'!BA11-MIN('08 (ind)'!BA$6:BA$37))/(MAX('08 (ind)'!BA$6:BA$37)-MIN('08 (ind)'!BA$6:BA$37))),ABS(-100+(100*(('08 (ind)'!BA11-MIN('08 (ind)'!BA$6:BA$37))/(MAX('08 (ind)'!BA$6:BA$37)-MIN('08 (ind)'!BA$6:BA$37))))))</f>
        <v>19.494405332480955</v>
      </c>
      <c r="BB12" s="75">
        <f>IF('08 (ind)'!BB$1="si",100*(('08 (ind)'!BB11-MIN('08 (ind)'!BB$6:BB$37))/(MAX('08 (ind)'!BB$6:BB$37)-MIN('08 (ind)'!BB$6:BB$37))),ABS(-100+(100*(('08 (ind)'!BB11-MIN('08 (ind)'!BB$6:BB$37))/(MAX('08 (ind)'!BB$6:BB$37)-MIN('08 (ind)'!BB$6:BB$37))))))</f>
        <v>29.064226476370081</v>
      </c>
      <c r="BC12" s="75">
        <f>IF('08 (ind)'!BC$1="si",100*(('08 (ind)'!BC11-MIN('08 (ind)'!BC$6:BC$37))/(MAX('08 (ind)'!BC$6:BC$37)-MIN('08 (ind)'!BC$6:BC$37))),ABS(-100+(100*(('08 (ind)'!BC11-MIN('08 (ind)'!BC$6:BC$37))/(MAX('08 (ind)'!BC$6:BC$37)-MIN('08 (ind)'!BC$6:BC$37))))))</f>
        <v>48.358482624219455</v>
      </c>
      <c r="BD12" s="75">
        <f>IF('08 (ind)'!BD$1="si",100*(('08 (ind)'!BD11-MIN('08 (ind)'!BD$6:BD$37))/(MAX('08 (ind)'!BD$6:BD$37)-MIN('08 (ind)'!BD$6:BD$37))),ABS(-100+(100*(('08 (ind)'!BD11-MIN('08 (ind)'!BD$6:BD$37))/(MAX('08 (ind)'!BD$6:BD$37)-MIN('08 (ind)'!BD$6:BD$37))))))</f>
        <v>11.081232194694508</v>
      </c>
      <c r="BE12" s="75">
        <f>IF('08 (ind)'!BE$1="si",100*(('08 (ind)'!BE11-MIN('08 (ind)'!BE$6:BE$37))/(MAX('08 (ind)'!BE$6:BE$37)-MIN('08 (ind)'!BE$6:BE$37))),ABS(-100+(100*(('08 (ind)'!BE11-MIN('08 (ind)'!BE$6:BE$37))/(MAX('08 (ind)'!BE$6:BE$37)-MIN('08 (ind)'!BE$6:BE$37))))))</f>
        <v>36.180422264875226</v>
      </c>
      <c r="BF12" s="75">
        <f>IF('08 (ind)'!BF$1="si",100*(('08 (ind)'!BF11-MIN('08 (ind)'!BF$6:BF$37))/(MAX('08 (ind)'!BF$6:BF$37)-MIN('08 (ind)'!BF$6:BF$37))),ABS(-100+(100*(('08 (ind)'!BF11-MIN('08 (ind)'!BF$6:BF$37))/(MAX('08 (ind)'!BF$6:BF$37)-MIN('08 (ind)'!BF$6:BF$37))))))</f>
        <v>64.477680640640543</v>
      </c>
      <c r="BG12" s="75">
        <f>IF('08 (ind)'!BG$1="si",100*(('08 (ind)'!BG11-MIN('08 (ind)'!BG$6:BG$37))/(MAX('08 (ind)'!BG$6:BG$37)-MIN('08 (ind)'!BG$6:BG$37))),ABS(-100+(100*(('08 (ind)'!BG11-MIN('08 (ind)'!BG$6:BG$37))/(MAX('08 (ind)'!BG$6:BG$37)-MIN('08 (ind)'!BG$6:BG$37))))))</f>
        <v>24.982109886262975</v>
      </c>
      <c r="BH12" s="75">
        <f>IF('08 (ind)'!BH$1="si",100*(('08 (ind)'!BH11-MIN('08 (ind)'!BH$6:BH$37))/(MAX('08 (ind)'!BH$6:BH$37)-MIN('08 (ind)'!BH$6:BH$37))),ABS(-100+(100*(('08 (ind)'!BH11-MIN('08 (ind)'!BH$6:BH$37))/(MAX('08 (ind)'!BH$6:BH$37)-MIN('08 (ind)'!BH$6:BH$37))))))</f>
        <v>30.153727827422561</v>
      </c>
      <c r="BI12" s="75">
        <f>IF('08 (ind)'!BI$1="si",100*(('08 (ind)'!BI11-MIN('08 (ind)'!BI$6:BI$37))/(MAX('08 (ind)'!BI$6:BI$37)-MIN('08 (ind)'!BI$6:BI$37))),ABS(-100+(100*(('08 (ind)'!BI11-MIN('08 (ind)'!BI$6:BI$37))/(MAX('08 (ind)'!BI$6:BI$37)-MIN('08 (ind)'!BI$6:BI$37))))))</f>
        <v>69.744986513752821</v>
      </c>
      <c r="BJ12" s="75">
        <f>IF('08 (ind)'!BJ$1="si",100*(('08 (ind)'!BJ11-MIN('08 (ind)'!BJ$6:BJ$37))/(MAX('08 (ind)'!BJ$6:BJ$37)-MIN('08 (ind)'!BJ$6:BJ$37))),ABS(-100+(100*(('08 (ind)'!BJ11-MIN('08 (ind)'!BJ$6:BJ$37))/(MAX('08 (ind)'!BJ$6:BJ$37)-MIN('08 (ind)'!BJ$6:BJ$37))))))</f>
        <v>1.3562303041079039E-2</v>
      </c>
      <c r="BK12" s="75">
        <f>IF('08 (ind)'!BK$1="si",100*(('08 (ind)'!BK11-MIN('08 (ind)'!BK$6:BK$37))/(MAX('08 (ind)'!BK$6:BK$37)-MIN('08 (ind)'!BK$6:BK$37))),ABS(-100+(100*(('08 (ind)'!BK11-MIN('08 (ind)'!BK$6:BK$37))/(MAX('08 (ind)'!BK$6:BK$37)-MIN('08 (ind)'!BK$6:BK$37))))))</f>
        <v>14.765742341401971</v>
      </c>
      <c r="BL12" s="75">
        <f>IF('08 (ind)'!BL$1="si",100*(('08 (ind)'!BL11-MIN('08 (ind)'!BL$6:BL$37))/(MAX('08 (ind)'!BL$6:BL$37)-MIN('08 (ind)'!BL$6:BL$37))),ABS(-100+(100*(('08 (ind)'!BL11-MIN('08 (ind)'!BL$6:BL$37))/(MAX('08 (ind)'!BL$6:BL$37)-MIN('08 (ind)'!BL$6:BL$37))))))</f>
        <v>27.966101694915253</v>
      </c>
      <c r="BM12" s="75">
        <f>IF('08 (ind)'!BM$1="si",100*(('08 (ind)'!BM11-MIN('08 (ind)'!BM$6:BM$37))/(MAX('08 (ind)'!BM$6:BM$37)-MIN('08 (ind)'!BM$6:BM$37))),ABS(-100+(100*(('08 (ind)'!BM11-MIN('08 (ind)'!BM$6:BM$37))/(MAX('08 (ind)'!BM$6:BM$37)-MIN('08 (ind)'!BM$6:BM$37))))))</f>
        <v>0</v>
      </c>
      <c r="BN12" s="75">
        <f>IF('08 (ind)'!BN$1="si",100*(('08 (ind)'!BN11-MIN('08 (ind)'!BN$6:BN$37))/(MAX('08 (ind)'!BN$6:BN$37)-MIN('08 (ind)'!BN$6:BN$37))),ABS(-100+(100*(('08 (ind)'!BN11-MIN('08 (ind)'!BN$6:BN$37))/(MAX('08 (ind)'!BN$6:BN$37)-MIN('08 (ind)'!BN$6:BN$37))))))</f>
        <v>25.04219493844494</v>
      </c>
      <c r="BO12" s="75">
        <f>IF('08 (ind)'!BO$1="si",100*(('08 (ind)'!BO11-MIN('08 (ind)'!BO$6:BO$37))/(MAX('08 (ind)'!BO$6:BO$37)-MIN('08 (ind)'!BO$6:BO$37))),ABS(-100+(100*(('08 (ind)'!BO11-MIN('08 (ind)'!BO$6:BO$37))/(MAX('08 (ind)'!BO$6:BO$37)-MIN('08 (ind)'!BO$6:BO$37))))))</f>
        <v>1.7253740294203328</v>
      </c>
      <c r="BP12" s="75">
        <f>IF('08 (ind)'!BP$1="si",100*(('08 (ind)'!BP11-MIN('08 (ind)'!BP$6:BP$37))/(MAX('08 (ind)'!BP$6:BP$37)-MIN('08 (ind)'!BP$6:BP$37))),ABS(-100+(100*(('08 (ind)'!BP11-MIN('08 (ind)'!BP$6:BP$37))/(MAX('08 (ind)'!BP$6:BP$37)-MIN('08 (ind)'!BP$6:BP$37))))))</f>
        <v>46.728627974000489</v>
      </c>
      <c r="BQ12" s="75">
        <f>IF('08 (ind)'!BQ$1="si",100*(('08 (ind)'!BQ11-MIN('08 (ind)'!BQ$6:BQ$37))/(MAX('08 (ind)'!BQ$6:BQ$37)-MIN('08 (ind)'!BQ$6:BQ$37))),ABS(-100+(100*(('08 (ind)'!BQ11-MIN('08 (ind)'!BQ$6:BQ$37))/(MAX('08 (ind)'!BQ$6:BQ$37)-MIN('08 (ind)'!BQ$6:BQ$37))))))</f>
        <v>24.466137481706955</v>
      </c>
      <c r="BR12" s="75">
        <f>IF('08 (ind)'!BR$1="si",100*(('08 (ind)'!BR11-MIN('08 (ind)'!BR$6:BR$37))/(MAX('08 (ind)'!BR$6:BR$37)-MIN('08 (ind)'!BR$6:BR$37))),ABS(-100+(100*(('08 (ind)'!BR11-MIN('08 (ind)'!BR$6:BR$37))/(MAX('08 (ind)'!BP$6:BP$37)-MIN('08 (ind)'!BR$6:BR$37))))))</f>
        <v>2.2736547778267142</v>
      </c>
      <c r="BS12" s="75">
        <f>IF('08 (ind)'!BS$1="si",100*(('08 (ind)'!BS11-MIN('08 (ind)'!BS$6:BS$37))/(MAX('08 (ind)'!BS$6:BS$37)-MIN('08 (ind)'!BS$6:BS$37))),ABS(-100+(100*(('08 (ind)'!BS11-MIN('08 (ind)'!BS$6:BS$37))/(MAX('08 (ind)'!BQ$6:BQ$37)-MIN('08 (ind)'!BS$6:BS$37))))))</f>
        <v>59.425780185280864</v>
      </c>
      <c r="BT12" s="75">
        <f>IF('08 (ind)'!BT$1="si",100*(('08 (ind)'!BT11-MIN('08 (ind)'!BT$6:BT$37))/(MAX('08 (ind)'!BT$6:BT$37)-MIN('08 (ind)'!BT$6:BT$37))),ABS(-100+(100*(('08 (ind)'!BT11-MIN('08 (ind)'!BT$6:BT$37))/(MAX('08 (ind)'!BR$6:BR$37)-MIN('08 (ind)'!BT$6:BT$37))))))</f>
        <v>92.203265550505392</v>
      </c>
      <c r="BU12" s="75">
        <f>IF('08 (ind)'!BU$1="si",100*(('08 (ind)'!BU11-MIN('08 (ind)'!BU$6:BU$37))/(MAX('08 (ind)'!BU$6:BU$37)-MIN('08 (ind)'!BU$6:BU$37))),ABS(-100+(100*(('08 (ind)'!BU11-MIN('08 (ind)'!BU$6:BU$37))/(MAX('08 (ind)'!BU$6:BU$37)-MIN('08 (ind)'!BU$6:BU$37))))))</f>
        <v>74.689826302729529</v>
      </c>
      <c r="BV12" s="75">
        <f>IF('08 (ind)'!BV$1="si",100*(('08 (ind)'!BV11-MIN('08 (ind)'!BV$6:BV$37))/(MAX('08 (ind)'!BV$6:BV$37)-MIN('08 (ind)'!BV$6:BV$37))),ABS(-100+(100*(('08 (ind)'!BV11-MIN('08 (ind)'!BV$6:BV$37))/(MAX('08 (ind)'!BV$6:BV$37)-MIN('08 (ind)'!BV$6:BV$37))))))</f>
        <v>47.60906459019666</v>
      </c>
      <c r="BW12" s="75">
        <f>IF('08 (ind)'!BW$1="si",100*(('08 (ind)'!BW11-MIN('08 (ind)'!BW$6:BW$37))/(MAX('08 (ind)'!BW$6:BW$37)-MIN('08 (ind)'!BW$6:BW$37))),ABS(-100+(100*(('08 (ind)'!BW11-MIN('08 (ind)'!BW$6:BW$37))/(MAX('08 (ind)'!BW$6:BW$37)-MIN('08 (ind)'!BW$6:BW$37))))))</f>
        <v>84.381152382202401</v>
      </c>
      <c r="BX12" s="75">
        <f>IF('08 (ind)'!BX$1="si",100*(('08 (ind)'!BX11-MIN('08 (ind)'!BX$6:BX$37))/(MAX('08 (ind)'!BX$6:BX$37)-MIN('08 (ind)'!BX$6:BX$37))),ABS(-100+(100*(('08 (ind)'!BX11-MIN('08 (ind)'!BX$6:BX$37))/(MAX('08 (ind)'!BX$6:BX$37)-MIN('08 (ind)'!BX$6:BX$37))))))</f>
        <v>50.399870718087094</v>
      </c>
      <c r="BY12" s="75">
        <f>IF('08 (ind)'!BY$1="si",100*(('08 (ind)'!BY11-MIN('08 (ind)'!BY$6:BY$37))/(MAX('08 (ind)'!BY$6:BY$37)-MIN('08 (ind)'!BY$6:BY$37))),ABS(-100+(100*(('08 (ind)'!BY11-MIN('08 (ind)'!BY$6:BY$37))/(MAX('08 (ind)'!BY$6:BY$37)-MIN('08 (ind)'!BY$6:BY$37))))))</f>
        <v>16.75368895422277</v>
      </c>
      <c r="BZ12" s="75">
        <f>IF('08 (ind)'!BZ$1="si",100*(('08 (ind)'!BZ11-MIN('08 (ind)'!BZ$6:BZ$37))/(MAX('08 (ind)'!BZ$6:BZ$37)-MIN('08 (ind)'!BZ$6:BZ$37))),ABS(-100+(100*(('08 (ind)'!BZ11-MIN('08 (ind)'!BZ$6:BZ$37))/(MAX('08 (ind)'!BZ$6:BZ$37)-MIN('08 (ind)'!BZ$6:BZ$37))))))</f>
        <v>96.298135363183022</v>
      </c>
      <c r="CA12" s="75">
        <f>IF('08 (ind)'!CA$1="si",100*(('08 (ind)'!CA11-MIN('08 (ind)'!CA$6:CA$37))/(MAX('08 (ind)'!CA$6:CA$37)-MIN('08 (ind)'!CA$6:CA$37))),ABS(-100+(100*(('08 (ind)'!CA11-MIN('08 (ind)'!CA$6:CA$37))/(MAX('08 (ind)'!CA$6:CA$37)-MIN('08 (ind)'!CA$6:CA$37))))))</f>
        <v>0</v>
      </c>
      <c r="CB12" s="75">
        <f>IF('08 (ind)'!CB$1="si",100*(('08 (ind)'!CB11-MIN('08 (ind)'!CB$6:CB$37))/(MAX('08 (ind)'!CB$6:CB$37)-MIN('08 (ind)'!CB$6:CB$37))),ABS(-100+(100*(('08 (ind)'!CB11-MIN('08 (ind)'!CB$6:CB$37))/(MAX('08 (ind)'!CB$6:CB$37)-MIN('08 (ind)'!CB$6:CB$37))))))</f>
        <v>64.331210191082803</v>
      </c>
      <c r="CC12" s="75">
        <f>IF('08 (ind)'!CC$1="si",100*(('08 (ind)'!CC11-MIN('08 (ind)'!CC$6:CC$37))/(MAX('08 (ind)'!CC$6:CC$37)-MIN('08 (ind)'!CC$6:CC$37))),ABS(-100+(100*(('08 (ind)'!CC11-MIN('08 (ind)'!CC$6:CC$37))/(MAX('08 (ind)'!CC$6:CC$37)-MIN('08 (ind)'!CC$6:CC$37))))))</f>
        <v>98.456533280512758</v>
      </c>
      <c r="CD12" s="75">
        <f>IF('08 (ind)'!CD$1="si",100*(('08 (ind)'!CD11-MIN('08 (ind)'!CD$6:CD$37))/(MAX('08 (ind)'!CD$6:CD$37)-MIN('08 (ind)'!CD$6:CD$37))),ABS(-100+(100*(('08 (ind)'!CD11-MIN('08 (ind)'!CD$6:CD$37))/(MAX('08 (ind)'!CD$6:CD$37)-MIN('08 (ind)'!CD$6:CD$37))))))</f>
        <v>1.9595037228551631</v>
      </c>
      <c r="CE12" s="75">
        <f>IF('08 (ind)'!CE$1="si",100*(('08 (ind)'!CE11-MIN('08 (ind)'!CE$6:CE$37))/(MAX('08 (ind)'!CE$6:CE$37)-MIN('08 (ind)'!CE$6:CE$37))),ABS(-100+(100*(('08 (ind)'!CE11-MIN('08 (ind)'!CE$6:CE$37))/(MAX('08 (ind)'!CE$6:CE$37)-MIN('08 (ind)'!CE$6:CE$37))))))</f>
        <v>13.116492661022031</v>
      </c>
      <c r="CF12" s="75">
        <f>IF('08 (ind)'!CF$1="si",100*(('08 (ind)'!CF11-MIN('08 (ind)'!CF$6:CF$37))/(MAX('08 (ind)'!CF$6:CF$37)-MIN('08 (ind)'!CF$6:CF$37))),ABS(-100+(100*(('08 (ind)'!CF11-MIN('08 (ind)'!CF$6:CF$37))/(MAX('08 (ind)'!CF$6:CF$37)-MIN('08 (ind)'!CF$6:CF$37))))))</f>
        <v>89.768542577538071</v>
      </c>
      <c r="CG12" s="75">
        <f>IF('08 (ind)'!CG$1="si",100*(('08 (ind)'!CG11-MIN('08 (ind)'!CG$6:CG$37))/(MAX('08 (ind)'!CG$6:CG$37)-MIN('08 (ind)'!CG$6:CG$37))),ABS(-100+(100*(('08 (ind)'!CG11-MIN('08 (ind)'!CG$6:CG$37))/(MAX('08 (ind)'!CG$6:CG$37)-MIN('08 (ind)'!CG$6:CG$37))))))</f>
        <v>24.788574244768526</v>
      </c>
      <c r="CH12" s="75">
        <f>IF('08 (ind)'!CH$1="si",100*(('08 (ind)'!CH11-MIN('08 (ind)'!CH$6:CH$37))/(MAX('08 (ind)'!CH$6:CH$37)-MIN('08 (ind)'!CH$6:CH$37))),ABS(-100+(100*(('08 (ind)'!CH11-MIN('08 (ind)'!CH$6:CH$37))/(MAX('08 (ind)'!CH$6:CH$37)-MIN('08 (ind)'!CH$6:CH$37))))))</f>
        <v>29.762541897804066</v>
      </c>
      <c r="CI12" s="75">
        <f>IF('08 (ind)'!CI$1="si",100*(('08 (ind)'!CI11-MIN('08 (ind)'!CI$6:CI$37))/(MAX('08 (ind)'!CI$6:CI$37)-MIN('08 (ind)'!CI$6:CI$37))),ABS(-100+(100*(('08 (ind)'!CI11-MIN('08 (ind)'!CI$6:CI$37))/(MAX('08 (ind)'!CI$6:CI$37)-MIN('08 (ind)'!CI$6:CI$37))))))</f>
        <v>35.629926066522586</v>
      </c>
      <c r="CJ12" s="75">
        <f>IF('08 (ind)'!CJ$1="si",100*(('08 (ind)'!CJ11-MIN('08 (ind)'!CJ$6:CJ$37))/(MAX('08 (ind)'!CJ$6:CJ$37)-MIN('08 (ind)'!CJ$6:CJ$37))),ABS(-100+(100*(('08 (ind)'!CJ11-MIN('08 (ind)'!CJ$6:CJ$37))/(MAX('08 (ind)'!CJ$6:CJ$37)-MIN('08 (ind)'!CJ$6:CJ$37))))))</f>
        <v>39.613671350073751</v>
      </c>
      <c r="CK12" s="75">
        <f>IF('08 (ind)'!CK$1="si",100*(('08 (ind)'!CK11-MIN('08 (ind)'!CK$6:CK$37))/(MAX('08 (ind)'!CK$6:CK$37)-MIN('08 (ind)'!CK$6:CK$37))),ABS(-100+(100*(('08 (ind)'!CK11-MIN('08 (ind)'!CK$6:CK$37))/(MAX('08 (ind)'!CK$6:CK$37)-MIN('08 (ind)'!CK$6:CK$37))))))</f>
        <v>25.217518745944705</v>
      </c>
      <c r="CL12" s="75">
        <f>IF('08 (ind)'!CL$1="si",100*(('08 (ind)'!CL11-MIN('08 (ind)'!CL$6:CL$37))/(MAX('08 (ind)'!CL$6:CL$37)-MIN('08 (ind)'!CL$6:CL$37))),ABS(-100+(100*(('08 (ind)'!CL11-MIN('08 (ind)'!CL$6:CL$37))/(MAX('08 (ind)'!CL$6:CL$37)-MIN('08 (ind)'!CL$6:CL$37))))))</f>
        <v>100</v>
      </c>
      <c r="CM12" s="75">
        <f>IF('08 (ind)'!CM$1="si",100*(('08 (ind)'!CM11-MIN('08 (ind)'!CM$6:CM$37))/(MAX('08 (ind)'!CM$6:CM$37)-MIN('08 (ind)'!CM$6:CM$37))),ABS(-100+(100*(('08 (ind)'!CM11-MIN('08 (ind)'!CM$6:CM$37))/(MAX('08 (ind)'!CM$6:CM$37)-MIN('08 (ind)'!CM$6:CM$37))))))</f>
        <v>6.5239329644159154</v>
      </c>
    </row>
    <row r="13" spans="1:91">
      <c r="A13" s="18" t="s">
        <v>212</v>
      </c>
      <c r="B13" s="87">
        <f>IF('08 (ind)'!B$1="si",100*(('08 (ind)'!B12-MIN('08 (ind)'!B$6:B$37))/(MAX('08 (ind)'!B$6:B$37)-MIN('08 (ind)'!B$6:B$37))),ABS(-100+(100*(('08 (ind)'!B12-MIN('08 (ind)'!B$6:B$37))/(MAX('08 (ind)'!B$6:B$37)-MIN('08 (ind)'!B$6:B$37))))))</f>
        <v>16.728073611192279</v>
      </c>
      <c r="C13" s="87">
        <f>IF('08 (ind)'!C$1="si",100*(('08 (ind)'!C12-MIN('08 (ind)'!C$6:C$37))/(MAX('08 (ind)'!C$6:C$37)-MIN('08 (ind)'!C$6:C$37))),ABS(-100+(100*(('08 (ind)'!C12-MIN('08 (ind)'!C$6:C$37))/(MAX('08 (ind)'!C$6:C$37)-MIN('08 (ind)'!C$6:C$37))))))</f>
        <v>66.780373738648649</v>
      </c>
      <c r="D13" s="87">
        <f>IF('08 (ind)'!D$1="si",100*(('08 (ind)'!D12-MIN('08 (ind)'!D$6:D$37))/(MAX('08 (ind)'!D$6:D$37)-MIN('08 (ind)'!D$6:D$37))),ABS(-100+(100*(('08 (ind)'!D12-MIN('08 (ind)'!D$6:D$37))/(MAX('08 (ind)'!D$6:D$37)-MIN('08 (ind)'!D$6:D$37))))))</f>
        <v>63.743577932806211</v>
      </c>
      <c r="E13" s="87">
        <f>IF('08 (ind)'!E$1="si",100*(('08 (ind)'!E12-MIN('08 (ind)'!E$6:E$37))/(MAX('08 (ind)'!E$6:E$37)-MIN('08 (ind)'!E$6:E$37))),ABS(-100+(100*(('08 (ind)'!E12-MIN('08 (ind)'!E$6:E$37))/(MAX('08 (ind)'!E$6:E$37)-MIN('08 (ind)'!E$6:E$37))))))</f>
        <v>48.694677108131877</v>
      </c>
      <c r="F13" s="87">
        <f>IF('08 (ind)'!F$1="si",100*(('08 (ind)'!F12-MIN('08 (ind)'!F$6:F$37))/(MAX('08 (ind)'!F$6:F$37)-MIN('08 (ind)'!F$6:F$37))),ABS(-100+(100*(('08 (ind)'!F12-MIN('08 (ind)'!F$6:F$37))/(MAX('08 (ind)'!F$6:F$37)-MIN('08 (ind)'!F$6:F$37))))))</f>
        <v>14.383561643835616</v>
      </c>
      <c r="G13" s="87">
        <f>IF('08 (ind)'!G$1="si",100*(('08 (ind)'!G12-MIN('08 (ind)'!G$6:G$37))/(MAX('08 (ind)'!G$6:G$37)-MIN('08 (ind)'!G$6:G$37))),ABS(-100+(100*(('08 (ind)'!G12-MIN('08 (ind)'!G$6:G$37))/(MAX('08 (ind)'!G$6:G$37)-MIN('08 (ind)'!G$6:G$37))))))</f>
        <v>72.033898305084747</v>
      </c>
      <c r="H13" s="87">
        <f>IF('08 (ind)'!H$1="si",100*(('08 (ind)'!H12-MIN('08 (ind)'!H$6:H$37))/(MAX('08 (ind)'!H$6:H$37)-MIN('08 (ind)'!H$6:H$37))),ABS(-100+(100*(('08 (ind)'!H12-MIN('08 (ind)'!H$6:H$37))/(MAX('08 (ind)'!H$6:H$37)-MIN('08 (ind)'!H$6:H$37))))))</f>
        <v>63.846153846153854</v>
      </c>
      <c r="I13" s="87">
        <f>IF('08 (ind)'!I$1="si",100*(('08 (ind)'!I12-MIN('08 (ind)'!I$6:I$37))/(MAX('08 (ind)'!I$6:I$37)-MIN('08 (ind)'!I$6:I$37))),ABS(-100+(100*(('08 (ind)'!I12-MIN('08 (ind)'!I$6:I$37))/(MAX('08 (ind)'!I$6:I$37)-MIN('08 (ind)'!I$6:I$37))))))</f>
        <v>83.750000000000014</v>
      </c>
      <c r="J13" s="87">
        <f>IF('08 (ind)'!J$1="si",100*(('08 (ind)'!J12-MIN('08 (ind)'!J$6:J$37))/(MAX('08 (ind)'!J$6:J$37)-MIN('08 (ind)'!J$6:J$37))),ABS(-100+(100*(('08 (ind)'!J12-MIN('08 (ind)'!J$6:J$37))/(MAX('08 (ind)'!J$6:J$37)-MIN('08 (ind)'!J$6:J$37))))))</f>
        <v>36.327023761578737</v>
      </c>
      <c r="K13" s="87">
        <f>IF('08 (ind)'!K$1="si",100*(('08 (ind)'!K12-MIN('08 (ind)'!K$6:K$37))/(MAX('08 (ind)'!K$6:K$37)-MIN('08 (ind)'!K$6:K$37))),ABS(-100+(100*(('08 (ind)'!K12-MIN('08 (ind)'!K$6:K$37))/(MAX('08 (ind)'!K$6:K$37)-MIN('08 (ind)'!K$6:K$37))))))</f>
        <v>89.63497344045966</v>
      </c>
      <c r="L13" s="87">
        <f>IF('08 (ind)'!L$1="si",100*(('08 (ind)'!L12-MIN('08 (ind)'!L$6:L$37))/(MAX('08 (ind)'!L$6:L$37)-MIN('08 (ind)'!L$6:L$37))),ABS(-100+(100*(('08 (ind)'!L12-MIN('08 (ind)'!L$6:L$37))/(MAX('08 (ind)'!L$6:L$37)-MIN('08 (ind)'!L$6:L$37))))))</f>
        <v>94.417001171341909</v>
      </c>
      <c r="M13" s="87">
        <f>IF('08 (ind)'!M$1="si",100*(('08 (ind)'!M12-MIN('08 (ind)'!M$6:M$37))/(MAX('08 (ind)'!M$6:M$37)-MIN('08 (ind)'!M$6:M$37))),ABS(-100+(100*(('08 (ind)'!M12-MIN('08 (ind)'!M$6:M$37))/(MAX('08 (ind)'!M$6:M$37)-MIN('08 (ind)'!M$6:M$37))))))</f>
        <v>100</v>
      </c>
      <c r="N13" s="87">
        <f>IF('08 (ind)'!N$1="si",100*(('08 (ind)'!N12-MIN('08 (ind)'!N$6:N$37))/(MAX('08 (ind)'!N$6:N$37)-MIN('08 (ind)'!N$6:N$37))),ABS(-100+(100*(('08 (ind)'!N12-MIN('08 (ind)'!N$6:N$37))/(MAX('08 (ind)'!N$6:N$37)-MIN('08 (ind)'!N$6:N$37))))))</f>
        <v>0</v>
      </c>
      <c r="O13" s="87">
        <f>IF('08 (ind)'!O$1="si",100*(('08 (ind)'!O12-MIN('08 (ind)'!O$6:O$37))/(MAX('08 (ind)'!O$6:O$37)-MIN('08 (ind)'!O$6:O$37))),ABS(-100+(100*(('08 (ind)'!O12-MIN('08 (ind)'!O$6:O$37))/(MAX('08 (ind)'!O$6:O$37)-MIN('08 (ind)'!O$6:O$37))))))</f>
        <v>91.228070175438603</v>
      </c>
      <c r="P13" s="87">
        <f>IF('08 (ind)'!P$1="si",100*(('08 (ind)'!P12-MIN('08 (ind)'!P$6:P$37))/(MAX('08 (ind)'!P$6:P$37)-MIN('08 (ind)'!P$6:P$37))),ABS(-100+(100*(('08 (ind)'!P12-MIN('08 (ind)'!P$6:P$37))/(MAX('08 (ind)'!P$6:P$37)-MIN('08 (ind)'!P$6:P$37))))))</f>
        <v>9.9534914405744601</v>
      </c>
      <c r="Q13" s="87">
        <f>IF('08 (ind)'!Q$1="si",100*(('08 (ind)'!Q12-MIN('08 (ind)'!Q$6:Q$37))/(MAX('08 (ind)'!Q$6:Q$37)-MIN('08 (ind)'!Q$6:Q$37))),ABS(-100+(100*(('08 (ind)'!Q12-MIN('08 (ind)'!Q$6:Q$37))/(MAX('08 (ind)'!Q$6:Q$37)-MIN('08 (ind)'!Q$6:Q$37))))))</f>
        <v>11.775128270049775</v>
      </c>
      <c r="R13" s="87">
        <f>IF('08 (ind)'!R$1="si",100*(('08 (ind)'!R12-MIN('08 (ind)'!R$6:R$37))/(MAX('08 (ind)'!R$6:R$37)-MIN('08 (ind)'!R$6:R$37))),ABS(-100+(100*(('08 (ind)'!R12-MIN('08 (ind)'!R$6:R$37))/(MAX('08 (ind)'!R$6:R$37)-MIN('08 (ind)'!R$6:R$37))))))</f>
        <v>9.323117617448029E-2</v>
      </c>
      <c r="S13" s="75">
        <f>ABS(ABS(('08 (ind)'!S12-((MAX('08 (ind)'!S$6:S$37)+MIN('08 (ind)'!S$6:S$37))/2))/(((MAX('08 (ind)'!S$6:S$37)+MIN('08 (ind)'!S$6:S$37))/2)-MAX('08 (ind)'!S$6:S$37))*100)-100)</f>
        <v>76.846311405607238</v>
      </c>
      <c r="T13" s="75">
        <f>IF('08 (ind)'!T$1="si",100*(('08 (ind)'!T12-MIN('08 (ind)'!T$6:T$37))/(MAX('08 (ind)'!T$6:T$37)-MIN('08 (ind)'!T$6:T$37))),ABS(-100+(100*(('08 (ind)'!T12-MIN('08 (ind)'!T$6:T$37))/(MAX('08 (ind)'!T$6:T$37)-MIN('08 (ind)'!T$6:T$37))))))</f>
        <v>32.842739498990035</v>
      </c>
      <c r="U13" s="75">
        <f>IF('08 (ind)'!U$1="si",100*(('08 (ind)'!U12-MIN('08 (ind)'!U$6:U$37))/(MAX('08 (ind)'!U$6:U$37)-MIN('08 (ind)'!U$6:U$37))),ABS(-100+(100*(('08 (ind)'!U12-MIN('08 (ind)'!U$6:U$37))/(MAX('08 (ind)'!U$6:U$37)-MIN('08 (ind)'!U$6:U$37))))))</f>
        <v>75</v>
      </c>
      <c r="V13" s="75">
        <f>IF('08 (ind)'!V$1="si",100*(('08 (ind)'!V12-MIN('08 (ind)'!V$6:V$37))/(MAX('08 (ind)'!V$6:V$37)-MIN('08 (ind)'!V$6:V$37))),ABS(-100+(100*(('08 (ind)'!V12-MIN('08 (ind)'!V$6:V$37))/(MAX('08 (ind)'!V$6:V$37)-MIN('08 (ind)'!V$6:V$37))))))</f>
        <v>94.475138121546962</v>
      </c>
      <c r="W13" s="75">
        <f>IF('08 (ind)'!W$1="si",100*(('08 (ind)'!W12-MIN('08 (ind)'!W$6:W$37))/(MAX('08 (ind)'!W$6:W$37)-MIN('08 (ind)'!W$6:W$37))),ABS(-100+(100*(('08 (ind)'!W12-MIN('08 (ind)'!W$6:W$37))/(MAX('08 (ind)'!W$6:W$37)-MIN('08 (ind)'!W$6:W$37))))))</f>
        <v>71.598693393158584</v>
      </c>
      <c r="X13" s="75">
        <f>IF('08 (ind)'!X$1="si",100*(('08 (ind)'!X12-MIN('08 (ind)'!X$6:X$37))/(MAX('08 (ind)'!X$6:X$37)-MIN('08 (ind)'!X$6:X$37))),ABS(-100+(100*(('08 (ind)'!X12-MIN('08 (ind)'!X$6:X$37))/(MAX('08 (ind)'!X$6:X$37)-MIN('08 (ind)'!X$6:X$37))))))</f>
        <v>85.272240502065912</v>
      </c>
      <c r="Y13" s="75">
        <f>IF('08 (ind)'!Y$1="si",100*(('08 (ind)'!Y12-MIN('08 (ind)'!Y$6:Y$37))/(MAX('08 (ind)'!Y$6:Y$37)-MIN('08 (ind)'!Y$6:Y$37))),ABS(-100+(100*(('08 (ind)'!Y12-MIN('08 (ind)'!Y$6:Y$37))/(MAX('08 (ind)'!Y$6:Y$37)-MIN('08 (ind)'!Y$6:Y$37))))))</f>
        <v>87.252737469954596</v>
      </c>
      <c r="Z13" s="75">
        <f>IF('08 (ind)'!Z$1="si",100*(('08 (ind)'!Z12-MIN('08 (ind)'!Z$6:Z$37))/(MAX('08 (ind)'!Z$6:Z$37)-MIN('08 (ind)'!Z$6:Z$37))),ABS(-100+(100*(('08 (ind)'!Z12-MIN('08 (ind)'!Z$6:Z$37))/(MAX('08 (ind)'!Z$6:Z$37)-MIN('08 (ind)'!Z$6:Z$37))))))</f>
        <v>100</v>
      </c>
      <c r="AA13" s="75">
        <f>IF('08 (ind)'!AA$1="si",100*(('08 (ind)'!AA12-MIN('08 (ind)'!AA$6:AA$37))/(MAX('08 (ind)'!AA$6:AA$37)-MIN('08 (ind)'!AA$6:AA$37))),ABS(-100+(100*(('08 (ind)'!AA12-MIN('08 (ind)'!AA$6:AA$37))/(MAX('08 (ind)'!AA$6:AA$37)-MIN('08 (ind)'!AA$6:AA$37))))))</f>
        <v>82.078885163804046</v>
      </c>
      <c r="AB13" s="75">
        <f>IF('08 (ind)'!AB$1="si",100*(('08 (ind)'!AB12-MIN('08 (ind)'!AB$6:AB$37))/(MAX('08 (ind)'!AB$6:AB$37)-MIN('08 (ind)'!AB$6:AB$37))),ABS(-100+(100*(('08 (ind)'!AB12-MIN('08 (ind)'!AB$6:AB$37))/(MAX('08 (ind)'!AB$6:AB$37)-MIN('08 (ind)'!AB$6:AB$37))))))</f>
        <v>50.011776390661225</v>
      </c>
      <c r="AC13" s="75">
        <f>IF('08 (ind)'!AC$1="si",100*(('08 (ind)'!AC12-MIN('08 (ind)'!AC$6:AC$37))/(MAX('08 (ind)'!AC$6:AC$37)-MIN('08 (ind)'!AC$6:AC$37))),ABS(-100+(100*(('08 (ind)'!AC12-MIN('08 (ind)'!AC$6:AC$37))/(MAX('08 (ind)'!AC$6:AC$37)-MIN('08 (ind)'!AC$6:AC$37))))))</f>
        <v>90.535665363857234</v>
      </c>
      <c r="AD13" s="75">
        <f>IF('08 (ind)'!AD$1="si",100*(('08 (ind)'!AD12-MIN('08 (ind)'!AD$6:AD$37))/(MAX('08 (ind)'!AD$6:AD$37)-MIN('08 (ind)'!AD$6:AD$37))),ABS(-100+(100*(('08 (ind)'!AD12-MIN('08 (ind)'!AD$6:AD$37))/(MAX('08 (ind)'!AD$6:AD$37)-MIN('08 (ind)'!AD$6:AD$37))))))</f>
        <v>41.167220692269638</v>
      </c>
      <c r="AE13" s="75">
        <f>IF('08 (ind)'!AE$1="si",100*(('08 (ind)'!AE12-MIN('08 (ind)'!AE$6:AE$37))/(MAX('08 (ind)'!AE$6:AE$37)-MIN('08 (ind)'!AE$6:AE$37))),ABS(-100+(100*(('08 (ind)'!AE12-MIN('08 (ind)'!AE$6:AE$37))/(MAX('08 (ind)'!AE$6:AE$37)-MIN('08 (ind)'!AE$6:AE$37))))))</f>
        <v>29.481443131035164</v>
      </c>
      <c r="AF13" s="75">
        <f>IF('08 (ind)'!AF$1="si",100*(('08 (ind)'!AF12-MIN('08 (ind)'!AF$6:AF$37))/(MAX('08 (ind)'!AF$6:AF$37)-MIN('08 (ind)'!AF$6:AF$37))),ABS(-100+(100*(('08 (ind)'!AF12-MIN('08 (ind)'!AF$6:AF$37))/(MAX('08 (ind)'!AF$6:AF$37)-MIN('08 (ind)'!AF$6:AF$37))))))</f>
        <v>87.71697126056452</v>
      </c>
      <c r="AG13" s="75">
        <f>IF('08 (ind)'!AG$1="si",100*(('08 (ind)'!AG12-MIN('08 (ind)'!AG$6:AG$37))/(MAX('08 (ind)'!AG$6:AG$37)-MIN('08 (ind)'!AG$6:AG$37))),ABS(-100+(100*(('08 (ind)'!AG12-MIN('08 (ind)'!AG$6:AG$37))/(MAX('08 (ind)'!AG$6:AG$37)-MIN('08 (ind)'!AG$6:AG$37))))))</f>
        <v>65.957446808510639</v>
      </c>
      <c r="AH13" s="75">
        <f>IF('08 (ind)'!AH$1="si",100*(('08 (ind)'!AH12-MIN('08 (ind)'!AH$6:AH$37))/(MAX('08 (ind)'!AH$6:AH$37)-MIN('08 (ind)'!AH$6:AH$37))),ABS(-100+(100*(('08 (ind)'!AH12-MIN('08 (ind)'!AH$6:AH$37))/(MAX('08 (ind)'!AH$6:AH$37)-MIN('08 (ind)'!AH$6:AH$37))))))</f>
        <v>38.323353293413177</v>
      </c>
      <c r="AI13" s="75">
        <f>IF('08 (ind)'!AI$1="si",100*(('08 (ind)'!AI12-MIN('08 (ind)'!AI$6:AI$37))/(MAX('08 (ind)'!AI$6:AI$37)-MIN('08 (ind)'!AI$6:AI$37))),ABS(-100+(100*(('08 (ind)'!AI12-MIN('08 (ind)'!AI$6:AI$37))/(MAX('08 (ind)'!AI$6:AI$37)-MIN('08 (ind)'!AI$6:AI$37))))))</f>
        <v>3.2170723452521428</v>
      </c>
      <c r="AJ13" s="75">
        <f>IF('08 (ind)'!AJ$1="si",100*(('08 (ind)'!AJ12-MIN('08 (ind)'!AJ$6:AJ$37))/(MAX('08 (ind)'!AJ$6:AJ$37)-MIN('08 (ind)'!AJ$6:AJ$37))),ABS(-100+(100*(('08 (ind)'!AJ12-MIN('08 (ind)'!AJ$6:AJ$37))/(MAX('08 (ind)'!AJ$6:AJ$37)-MIN('08 (ind)'!AJ$6:AJ$37))))))</f>
        <v>84.292981475547563</v>
      </c>
      <c r="AK13" s="75">
        <f>IF('08 (ind)'!AK$1="si",100*(('08 (ind)'!AK12-MIN('08 (ind)'!AK$6:AK$37))/(MAX('08 (ind)'!AK$6:AK$37)-MIN('08 (ind)'!AK$6:AK$37))),ABS(-100+(100*(('08 (ind)'!AK12-MIN('08 (ind)'!AK$6:AK$37))/(MAX('08 (ind)'!AK$6:AK$37)-MIN('08 (ind)'!AK$6:AK$37))))))</f>
        <v>15.362045370672107</v>
      </c>
      <c r="AL13" s="75">
        <f>IF('08 (ind)'!AL$1="si",100*(('08 (ind)'!AL12-MIN('08 (ind)'!AL$6:AL$37))/(MAX('08 (ind)'!AL$6:AL$37)-MIN('08 (ind)'!AL$6:AL$37))),ABS(-100+(100*(('08 (ind)'!AL12-MIN('08 (ind)'!AL$6:AL$37))/(MAX('08 (ind)'!AL$6:AL$37)-MIN('08 (ind)'!AL$6:AL$37))))))</f>
        <v>94.075397100900886</v>
      </c>
      <c r="AM13" s="75">
        <f>IF('08 (ind)'!AM$1="si",100*(('08 (ind)'!AM12-MIN('08 (ind)'!AM$6:AM$37))/(MAX('08 (ind)'!AM$6:AM$37)-MIN('08 (ind)'!AM$6:AM$37))),ABS(-100+(100*(('08 (ind)'!AM12-MIN('08 (ind)'!AM$6:AM$37))/(MAX('08 (ind)'!AM$6:AM$37)-MIN('08 (ind)'!AM$6:AM$37))))))</f>
        <v>87.52734692053717</v>
      </c>
      <c r="AN13" s="75">
        <f>IF('08 (ind)'!AN$1="si",100*(('08 (ind)'!AN12-MIN('08 (ind)'!AN$6:AN$37))/(MAX('08 (ind)'!AN$6:AN$37)-MIN('08 (ind)'!AN$6:AN$37))),ABS(-100+(100*(('08 (ind)'!AN12-MIN('08 (ind)'!AN$6:AN$37))/(MAX('08 (ind)'!AN$6:AN$37)-MIN('08 (ind)'!AN$6:AN$37))))))</f>
        <v>54.272885250795092</v>
      </c>
      <c r="AO13" s="75">
        <f>IF('08 (ind)'!AO$1="si",100*(('08 (ind)'!AO12-MIN('08 (ind)'!AO$6:AO$37))/(MAX('08 (ind)'!AO$6:AO$37)-MIN('08 (ind)'!AO$6:AO$37))),ABS(-100+(100*(('08 (ind)'!AO12-MIN('08 (ind)'!AO$6:AO$37))/(MAX('08 (ind)'!AO$6:AO$37)-MIN('08 (ind)'!AO$6:AO$37))))))</f>
        <v>67.208600808388951</v>
      </c>
      <c r="AP13" s="75">
        <f>IF('08 (ind)'!AP$1="si",100*(('08 (ind)'!AP12-MIN('08 (ind)'!AP$6:AP$37))/(MAX('08 (ind)'!AP$6:AP$37)-MIN('08 (ind)'!AP$6:AP$37))),ABS(-100+(100*(('08 (ind)'!AP12-MIN('08 (ind)'!AP$6:AP$37))/(MAX('08 (ind)'!AP$6:AP$37)-MIN('08 (ind)'!AP$6:AP$37))))))</f>
        <v>80.805938494167549</v>
      </c>
      <c r="AQ13" s="75">
        <f>IF('08 (ind)'!AQ$1="si",100*(('08 (ind)'!AQ12-MIN('08 (ind)'!AQ$6:AQ$37))/(MAX('08 (ind)'!AQ$6:AQ$37)-MIN('08 (ind)'!AQ$6:AQ$37))),ABS(-100+(100*(('08 (ind)'!AQ12-MIN('08 (ind)'!AQ$6:AQ$37))/(MAX('08 (ind)'!AQ$6:AQ$37)-MIN('08 (ind)'!AQ$6:AQ$37))))))</f>
        <v>19.832518093623822</v>
      </c>
      <c r="AR13" s="75">
        <f>IF('08 (ind)'!AR$1="si",100*(('08 (ind)'!AR12-MIN('08 (ind)'!AR$6:AR$37))/(MAX('08 (ind)'!AR$6:AR$37)-MIN('08 (ind)'!AR$6:AR$37))),ABS(-100+(100*(('08 (ind)'!AR12-MIN('08 (ind)'!AR$6:AR$37))/(MAX('08 (ind)'!AR$6:AR$37)-MIN('08 (ind)'!AR$6:AR$37))))))</f>
        <v>46.535646883830154</v>
      </c>
      <c r="AS13" s="75">
        <f>IF('08 (ind)'!AS$1="si",100*(('08 (ind)'!AS12-MIN('08 (ind)'!AS$6:AS$37))/(MAX('08 (ind)'!AS$6:AS$37)-MIN('08 (ind)'!AS$6:AS$37))),ABS(-100+(100*(('08 (ind)'!AS12-MIN('08 (ind)'!AS$6:AS$37))/(MAX('08 (ind)'!AS$6:AS$37)-MIN('08 (ind)'!AS$6:AS$37))))))</f>
        <v>56.727272727272727</v>
      </c>
      <c r="AT13" s="75">
        <f>IF('08 (ind)'!AT$1="si",100*(('08 (ind)'!AT12-MIN('08 (ind)'!AT$6:AT$37))/(MAX('08 (ind)'!AT$6:AT$37)-MIN('08 (ind)'!AT$6:AT$37))),ABS(-100+(100*(('08 (ind)'!AT12-MIN('08 (ind)'!AT$6:AT$37))/(MAX('08 (ind)'!AT$6:AT$37)-MIN('08 (ind)'!AT$6:AT$37))))))</f>
        <v>100</v>
      </c>
      <c r="AU13" s="75">
        <f>IF('08 (ind)'!AU$1="si",100*(('08 (ind)'!AU12-MIN('08 (ind)'!AU$6:AU$37))/(MAX('08 (ind)'!AU$6:AU$37)-MIN('08 (ind)'!AU$6:AU$37))),ABS(-100+(100*(('08 (ind)'!AU12-MIN('08 (ind)'!AU$6:AU$37))/(MAX('08 (ind)'!AU$6:AU$37)-MIN('08 (ind)'!AU$6:AU$37))))))</f>
        <v>41.522491349480973</v>
      </c>
      <c r="AV13" s="75">
        <f>IF('08 (ind)'!AV$1="si",100*(('08 (ind)'!AV12-MIN('08 (ind)'!AV$6:AV$37))/(MAX('08 (ind)'!AV$6:AV$37)-MIN('08 (ind)'!AV$6:AV$37))),ABS(-100+(100*(('08 (ind)'!AV12-MIN('08 (ind)'!AV$6:AV$37))/(MAX('08 (ind)'!AV$6:AV$37)-MIN('08 (ind)'!AV$6:AV$37))))))</f>
        <v>50.779896013864821</v>
      </c>
      <c r="AW13" s="75">
        <f>IF('08 (ind)'!AW$1="si",100*(('08 (ind)'!AW12-MIN('08 (ind)'!AW$6:AW$37))/(MAX('08 (ind)'!AW$6:AW$37)-MIN('08 (ind)'!AW$6:AW$37))),ABS(-100+(100*(('08 (ind)'!AW12-MIN('08 (ind)'!AW$6:AW$37))/(MAX('08 (ind)'!AW$6:AW$37)-MIN('08 (ind)'!AW$6:AW$37))))))</f>
        <v>0</v>
      </c>
      <c r="AX13" s="75">
        <f>IF('08 (ind)'!AX$1="si",100*(('08 (ind)'!AX12-MIN('08 (ind)'!AX$6:AX$37))/(MAX('08 (ind)'!AX$6:AX$37)-MIN('08 (ind)'!AX$6:AX$37))),ABS(-100+(100*(('08 (ind)'!AX12-MIN('08 (ind)'!AX$6:AX$37))/(MAX('08 (ind)'!AX$6:AX$37)-MIN('08 (ind)'!AX$6:AX$37))))))</f>
        <v>19.235953441927354</v>
      </c>
      <c r="AY13" s="75">
        <f>IF('08 (ind)'!AY$1="si",100*(('08 (ind)'!AY12-MIN('08 (ind)'!AY$6:AY$37))/(MAX('08 (ind)'!AY$6:AY$37)-MIN('08 (ind)'!AY$6:AY$37))),ABS(-100+(100*(('08 (ind)'!AY12-MIN('08 (ind)'!AY$6:AY$37))/(MAX('08 (ind)'!AY$6:AY$37)-MIN('08 (ind)'!AY$6:AY$37))))))</f>
        <v>71.758191047531142</v>
      </c>
      <c r="AZ13" s="75">
        <f>IF('08 (ind)'!AZ$1="si",100*(('08 (ind)'!AZ12-MIN('08 (ind)'!AZ$6:AZ$37))/(MAX('08 (ind)'!AZ$6:AZ$37)-MIN('08 (ind)'!AZ$6:AZ$37))),ABS(-100+(100*(('08 (ind)'!AZ12-MIN('08 (ind)'!AZ$6:AZ$37))/(MAX('08 (ind)'!AZ$6:AZ$37)-MIN('08 (ind)'!AZ$6:AZ$37))))))</f>
        <v>37.307209156937098</v>
      </c>
      <c r="BA13" s="75">
        <f>IF('08 (ind)'!BA$1="si",100*(('08 (ind)'!BA12-MIN('08 (ind)'!BA$6:BA$37))/(MAX('08 (ind)'!BA$6:BA$37)-MIN('08 (ind)'!BA$6:BA$37))),ABS(-100+(100*(('08 (ind)'!BA12-MIN('08 (ind)'!BA$6:BA$37))/(MAX('08 (ind)'!BA$6:BA$37)-MIN('08 (ind)'!BA$6:BA$37))))))</f>
        <v>8.2809986308730608</v>
      </c>
      <c r="BB13" s="75">
        <f>IF('08 (ind)'!BB$1="si",100*(('08 (ind)'!BB12-MIN('08 (ind)'!BB$6:BB$37))/(MAX('08 (ind)'!BB$6:BB$37)-MIN('08 (ind)'!BB$6:BB$37))),ABS(-100+(100*(('08 (ind)'!BB12-MIN('08 (ind)'!BB$6:BB$37))/(MAX('08 (ind)'!BB$6:BB$37)-MIN('08 (ind)'!BB$6:BB$37))))))</f>
        <v>67.783148093789478</v>
      </c>
      <c r="BC13" s="75">
        <f>IF('08 (ind)'!BC$1="si",100*(('08 (ind)'!BC12-MIN('08 (ind)'!BC$6:BC$37))/(MAX('08 (ind)'!BC$6:BC$37)-MIN('08 (ind)'!BC$6:BC$37))),ABS(-100+(100*(('08 (ind)'!BC12-MIN('08 (ind)'!BC$6:BC$37))/(MAX('08 (ind)'!BC$6:BC$37)-MIN('08 (ind)'!BC$6:BC$37))))))</f>
        <v>30.678588778145421</v>
      </c>
      <c r="BD13" s="75">
        <f>IF('08 (ind)'!BD$1="si",100*(('08 (ind)'!BD12-MIN('08 (ind)'!BD$6:BD$37))/(MAX('08 (ind)'!BD$6:BD$37)-MIN('08 (ind)'!BD$6:BD$37))),ABS(-100+(100*(('08 (ind)'!BD12-MIN('08 (ind)'!BD$6:BD$37))/(MAX('08 (ind)'!BD$6:BD$37)-MIN('08 (ind)'!BD$6:BD$37))))))</f>
        <v>16.311222820906348</v>
      </c>
      <c r="BE13" s="75">
        <f>IF('08 (ind)'!BE$1="si",100*(('08 (ind)'!BE12-MIN('08 (ind)'!BE$6:BE$37))/(MAX('08 (ind)'!BE$6:BE$37)-MIN('08 (ind)'!BE$6:BE$37))),ABS(-100+(100*(('08 (ind)'!BE12-MIN('08 (ind)'!BE$6:BE$37))/(MAX('08 (ind)'!BE$6:BE$37)-MIN('08 (ind)'!BE$6:BE$37))))))</f>
        <v>46.833013435700572</v>
      </c>
      <c r="BF13" s="75">
        <f>IF('08 (ind)'!BF$1="si",100*(('08 (ind)'!BF12-MIN('08 (ind)'!BF$6:BF$37))/(MAX('08 (ind)'!BF$6:BF$37)-MIN('08 (ind)'!BF$6:BF$37))),ABS(-100+(100*(('08 (ind)'!BF12-MIN('08 (ind)'!BF$6:BF$37))/(MAX('08 (ind)'!BF$6:BF$37)-MIN('08 (ind)'!BF$6:BF$37))))))</f>
        <v>69.593091468479557</v>
      </c>
      <c r="BG13" s="75">
        <f>IF('08 (ind)'!BG$1="si",100*(('08 (ind)'!BG12-MIN('08 (ind)'!BG$6:BG$37))/(MAX('08 (ind)'!BG$6:BG$37)-MIN('08 (ind)'!BG$6:BG$37))),ABS(-100+(100*(('08 (ind)'!BG12-MIN('08 (ind)'!BG$6:BG$37))/(MAX('08 (ind)'!BG$6:BG$37)-MIN('08 (ind)'!BG$6:BG$37))))))</f>
        <v>20.831251979908011</v>
      </c>
      <c r="BH13" s="75">
        <f>IF('08 (ind)'!BH$1="si",100*(('08 (ind)'!BH12-MIN('08 (ind)'!BH$6:BH$37))/(MAX('08 (ind)'!BH$6:BH$37)-MIN('08 (ind)'!BH$6:BH$37))),ABS(-100+(100*(('08 (ind)'!BH12-MIN('08 (ind)'!BH$6:BH$37))/(MAX('08 (ind)'!BH$6:BH$37)-MIN('08 (ind)'!BH$6:BH$37))))))</f>
        <v>31.583875854752758</v>
      </c>
      <c r="BI13" s="75">
        <f>IF('08 (ind)'!BI$1="si",100*(('08 (ind)'!BI12-MIN('08 (ind)'!BI$6:BI$37))/(MAX('08 (ind)'!BI$6:BI$37)-MIN('08 (ind)'!BI$6:BI$37))),ABS(-100+(100*(('08 (ind)'!BI12-MIN('08 (ind)'!BI$6:BI$37))/(MAX('08 (ind)'!BI$6:BI$37)-MIN('08 (ind)'!BI$6:BI$37))))))</f>
        <v>79.016437882577847</v>
      </c>
      <c r="BJ13" s="75">
        <f>IF('08 (ind)'!BJ$1="si",100*(('08 (ind)'!BJ12-MIN('08 (ind)'!BJ$6:BJ$37))/(MAX('08 (ind)'!BJ$6:BJ$37)-MIN('08 (ind)'!BJ$6:BJ$37))),ABS(-100+(100*(('08 (ind)'!BJ12-MIN('08 (ind)'!BJ$6:BJ$37))/(MAX('08 (ind)'!BJ$6:BJ$37)-MIN('08 (ind)'!BJ$6:BJ$37))))))</f>
        <v>1.0976874322962888E-3</v>
      </c>
      <c r="BK13" s="75">
        <f>IF('08 (ind)'!BK$1="si",100*(('08 (ind)'!BK12-MIN('08 (ind)'!BK$6:BK$37))/(MAX('08 (ind)'!BK$6:BK$37)-MIN('08 (ind)'!BK$6:BK$37))),ABS(-100+(100*(('08 (ind)'!BK12-MIN('08 (ind)'!BK$6:BK$37))/(MAX('08 (ind)'!BK$6:BK$37)-MIN('08 (ind)'!BK$6:BK$37))))))</f>
        <v>7.6546704197355142</v>
      </c>
      <c r="BL13" s="75">
        <f>IF('08 (ind)'!BL$1="si",100*(('08 (ind)'!BL12-MIN('08 (ind)'!BL$6:BL$37))/(MAX('08 (ind)'!BL$6:BL$37)-MIN('08 (ind)'!BL$6:BL$37))),ABS(-100+(100*(('08 (ind)'!BL12-MIN('08 (ind)'!BL$6:BL$37))/(MAX('08 (ind)'!BL$6:BL$37)-MIN('08 (ind)'!BL$6:BL$37))))))</f>
        <v>21.1864406779661</v>
      </c>
      <c r="BM13" s="75">
        <f>IF('08 (ind)'!BM$1="si",100*(('08 (ind)'!BM12-MIN('08 (ind)'!BM$6:BM$37))/(MAX('08 (ind)'!BM$6:BM$37)-MIN('08 (ind)'!BM$6:BM$37))),ABS(-100+(100*(('08 (ind)'!BM12-MIN('08 (ind)'!BM$6:BM$37))/(MAX('08 (ind)'!BM$6:BM$37)-MIN('08 (ind)'!BM$6:BM$37))))))</f>
        <v>18.144114869982115</v>
      </c>
      <c r="BN13" s="75">
        <f>IF('08 (ind)'!BN$1="si",100*(('08 (ind)'!BN12-MIN('08 (ind)'!BN$6:BN$37))/(MAX('08 (ind)'!BN$6:BN$37)-MIN('08 (ind)'!BN$6:BN$37))),ABS(-100+(100*(('08 (ind)'!BN12-MIN('08 (ind)'!BN$6:BN$37))/(MAX('08 (ind)'!BN$6:BN$37)-MIN('08 (ind)'!BN$6:BN$37))))))</f>
        <v>22.640367960987955</v>
      </c>
      <c r="BO13" s="75">
        <f>IF('08 (ind)'!BO$1="si",100*(('08 (ind)'!BO12-MIN('08 (ind)'!BO$6:BO$37))/(MAX('08 (ind)'!BO$6:BO$37)-MIN('08 (ind)'!BO$6:BO$37))),ABS(-100+(100*(('08 (ind)'!BO12-MIN('08 (ind)'!BO$6:BO$37))/(MAX('08 (ind)'!BO$6:BO$37)-MIN('08 (ind)'!BO$6:BO$37))))))</f>
        <v>25.55316267670203</v>
      </c>
      <c r="BP13" s="75">
        <f>IF('08 (ind)'!BP$1="si",100*(('08 (ind)'!BP12-MIN('08 (ind)'!BP$6:BP$37))/(MAX('08 (ind)'!BP$6:BP$37)-MIN('08 (ind)'!BP$6:BP$37))),ABS(-100+(100*(('08 (ind)'!BP12-MIN('08 (ind)'!BP$6:BP$37))/(MAX('08 (ind)'!BP$6:BP$37)-MIN('08 (ind)'!BP$6:BP$37))))))</f>
        <v>52.701039357724909</v>
      </c>
      <c r="BQ13" s="75">
        <f>IF('08 (ind)'!BQ$1="si",100*(('08 (ind)'!BQ12-MIN('08 (ind)'!BQ$6:BQ$37))/(MAX('08 (ind)'!BQ$6:BQ$37)-MIN('08 (ind)'!BQ$6:BQ$37))),ABS(-100+(100*(('08 (ind)'!BQ12-MIN('08 (ind)'!BQ$6:BQ$37))/(MAX('08 (ind)'!BQ$6:BQ$37)-MIN('08 (ind)'!BQ$6:BQ$37))))))</f>
        <v>16.68259118164994</v>
      </c>
      <c r="BR13" s="75">
        <f>IF('08 (ind)'!BR$1="si",100*(('08 (ind)'!BR12-MIN('08 (ind)'!BR$6:BR$37))/(MAX('08 (ind)'!BR$6:BR$37)-MIN('08 (ind)'!BR$6:BR$37))),ABS(-100+(100*(('08 (ind)'!BR12-MIN('08 (ind)'!BR$6:BR$37))/(MAX('08 (ind)'!BP$6:BP$37)-MIN('08 (ind)'!BR$6:BR$37))))))</f>
        <v>9.2888507378916447</v>
      </c>
      <c r="BS13" s="75">
        <f>IF('08 (ind)'!BS$1="si",100*(('08 (ind)'!BS12-MIN('08 (ind)'!BS$6:BS$37))/(MAX('08 (ind)'!BS$6:BS$37)-MIN('08 (ind)'!BS$6:BS$37))),ABS(-100+(100*(('08 (ind)'!BS12-MIN('08 (ind)'!BS$6:BS$37))/(MAX('08 (ind)'!BQ$6:BQ$37)-MIN('08 (ind)'!BS$6:BS$37))))))</f>
        <v>62.038724805394118</v>
      </c>
      <c r="BT13" s="75">
        <f>IF('08 (ind)'!BT$1="si",100*(('08 (ind)'!BT12-MIN('08 (ind)'!BT$6:BT$37))/(MAX('08 (ind)'!BT$6:BT$37)-MIN('08 (ind)'!BT$6:BT$37))),ABS(-100+(100*(('08 (ind)'!BT12-MIN('08 (ind)'!BT$6:BT$37))/(MAX('08 (ind)'!BR$6:BR$37)-MIN('08 (ind)'!BT$6:BT$37))))))</f>
        <v>94.721553867221715</v>
      </c>
      <c r="BU13" s="75">
        <f>IF('08 (ind)'!BU$1="si",100*(('08 (ind)'!BU12-MIN('08 (ind)'!BU$6:BU$37))/(MAX('08 (ind)'!BU$6:BU$37)-MIN('08 (ind)'!BU$6:BU$37))),ABS(-100+(100*(('08 (ind)'!BU12-MIN('08 (ind)'!BU$6:BU$37))/(MAX('08 (ind)'!BU$6:BU$37)-MIN('08 (ind)'!BU$6:BU$37))))))</f>
        <v>30.645161290322591</v>
      </c>
      <c r="BV13" s="75">
        <f>IF('08 (ind)'!BV$1="si",100*(('08 (ind)'!BV12-MIN('08 (ind)'!BV$6:BV$37))/(MAX('08 (ind)'!BV$6:BV$37)-MIN('08 (ind)'!BV$6:BV$37))),ABS(-100+(100*(('08 (ind)'!BV12-MIN('08 (ind)'!BV$6:BV$37))/(MAX('08 (ind)'!BV$6:BV$37)-MIN('08 (ind)'!BV$6:BV$37))))))</f>
        <v>24.688030348407707</v>
      </c>
      <c r="BW13" s="75">
        <f>IF('08 (ind)'!BW$1="si",100*(('08 (ind)'!BW12-MIN('08 (ind)'!BW$6:BW$37))/(MAX('08 (ind)'!BW$6:BW$37)-MIN('08 (ind)'!BW$6:BW$37))),ABS(-100+(100*(('08 (ind)'!BW12-MIN('08 (ind)'!BW$6:BW$37))/(MAX('08 (ind)'!BW$6:BW$37)-MIN('08 (ind)'!BW$6:BW$37))))))</f>
        <v>65.625410158813494</v>
      </c>
      <c r="BX13" s="75">
        <f>IF('08 (ind)'!BX$1="si",100*(('08 (ind)'!BX12-MIN('08 (ind)'!BX$6:BX$37))/(MAX('08 (ind)'!BX$6:BX$37)-MIN('08 (ind)'!BX$6:BX$37))),ABS(-100+(100*(('08 (ind)'!BX12-MIN('08 (ind)'!BX$6:BX$37))/(MAX('08 (ind)'!BX$6:BX$37)-MIN('08 (ind)'!BX$6:BX$37))))))</f>
        <v>45.834603553387595</v>
      </c>
      <c r="BY13" s="75">
        <f>IF('08 (ind)'!BY$1="si",100*(('08 (ind)'!BY12-MIN('08 (ind)'!BY$6:BY$37))/(MAX('08 (ind)'!BY$6:BY$37)-MIN('08 (ind)'!BY$6:BY$37))),ABS(-100+(100*(('08 (ind)'!BY12-MIN('08 (ind)'!BY$6:BY$37))/(MAX('08 (ind)'!BY$6:BY$37)-MIN('08 (ind)'!BY$6:BY$37))))))</f>
        <v>7.0229987245957064</v>
      </c>
      <c r="BZ13" s="75">
        <f>IF('08 (ind)'!BZ$1="si",100*(('08 (ind)'!BZ12-MIN('08 (ind)'!BZ$6:BZ$37))/(MAX('08 (ind)'!BZ$6:BZ$37)-MIN('08 (ind)'!BZ$6:BZ$37))),ABS(-100+(100*(('08 (ind)'!BZ12-MIN('08 (ind)'!BZ$6:BZ$37))/(MAX('08 (ind)'!BZ$6:BZ$37)-MIN('08 (ind)'!BZ$6:BZ$37))))))</f>
        <v>92.001951024938634</v>
      </c>
      <c r="CA13" s="75">
        <f>IF('08 (ind)'!CA$1="si",100*(('08 (ind)'!CA12-MIN('08 (ind)'!CA$6:CA$37))/(MAX('08 (ind)'!CA$6:CA$37)-MIN('08 (ind)'!CA$6:CA$37))),ABS(-100+(100*(('08 (ind)'!CA12-MIN('08 (ind)'!CA$6:CA$37))/(MAX('08 (ind)'!CA$6:CA$37)-MIN('08 (ind)'!CA$6:CA$37))))))</f>
        <v>44.122419064335205</v>
      </c>
      <c r="CB13" s="75">
        <f>IF('08 (ind)'!CB$1="si",100*(('08 (ind)'!CB12-MIN('08 (ind)'!CB$6:CB$37))/(MAX('08 (ind)'!CB$6:CB$37)-MIN('08 (ind)'!CB$6:CB$37))),ABS(-100+(100*(('08 (ind)'!CB12-MIN('08 (ind)'!CB$6:CB$37))/(MAX('08 (ind)'!CB$6:CB$37)-MIN('08 (ind)'!CB$6:CB$37))))))</f>
        <v>66.242038216560502</v>
      </c>
      <c r="CC13" s="75">
        <f>IF('08 (ind)'!CC$1="si",100*(('08 (ind)'!CC12-MIN('08 (ind)'!CC$6:CC$37))/(MAX('08 (ind)'!CC$6:CC$37)-MIN('08 (ind)'!CC$6:CC$37))),ABS(-100+(100*(('08 (ind)'!CC12-MIN('08 (ind)'!CC$6:CC$37))/(MAX('08 (ind)'!CC$6:CC$37)-MIN('08 (ind)'!CC$6:CC$37))))))</f>
        <v>65.009837038763422</v>
      </c>
      <c r="CD13" s="75">
        <f>IF('08 (ind)'!CD$1="si",100*(('08 (ind)'!CD12-MIN('08 (ind)'!CD$6:CD$37))/(MAX('08 (ind)'!CD$6:CD$37)-MIN('08 (ind)'!CD$6:CD$37))),ABS(-100+(100*(('08 (ind)'!CD12-MIN('08 (ind)'!CD$6:CD$37))/(MAX('08 (ind)'!CD$6:CD$37)-MIN('08 (ind)'!CD$6:CD$37))))))</f>
        <v>7.9354087541318066</v>
      </c>
      <c r="CE13" s="75">
        <f>IF('08 (ind)'!CE$1="si",100*(('08 (ind)'!CE12-MIN('08 (ind)'!CE$6:CE$37))/(MAX('08 (ind)'!CE$6:CE$37)-MIN('08 (ind)'!CE$6:CE$37))),ABS(-100+(100*(('08 (ind)'!CE12-MIN('08 (ind)'!CE$6:CE$37))/(MAX('08 (ind)'!CE$6:CE$37)-MIN('08 (ind)'!CE$6:CE$37))))))</f>
        <v>8.1990051230518688</v>
      </c>
      <c r="CF13" s="75">
        <f>IF('08 (ind)'!CF$1="si",100*(('08 (ind)'!CF12-MIN('08 (ind)'!CF$6:CF$37))/(MAX('08 (ind)'!CF$6:CF$37)-MIN('08 (ind)'!CF$6:CF$37))),ABS(-100+(100*(('08 (ind)'!CF12-MIN('08 (ind)'!CF$6:CF$37))/(MAX('08 (ind)'!CF$6:CF$37)-MIN('08 (ind)'!CF$6:CF$37))))))</f>
        <v>30.780074097852715</v>
      </c>
      <c r="CG13" s="75">
        <f>IF('08 (ind)'!CG$1="si",100*(('08 (ind)'!CG12-MIN('08 (ind)'!CG$6:CG$37))/(MAX('08 (ind)'!CG$6:CG$37)-MIN('08 (ind)'!CG$6:CG$37))),ABS(-100+(100*(('08 (ind)'!CG12-MIN('08 (ind)'!CG$6:CG$37))/(MAX('08 (ind)'!CG$6:CG$37)-MIN('08 (ind)'!CG$6:CG$37))))))</f>
        <v>19.390905843849652</v>
      </c>
      <c r="CH13" s="75">
        <f>IF('08 (ind)'!CH$1="si",100*(('08 (ind)'!CH12-MIN('08 (ind)'!CH$6:CH$37))/(MAX('08 (ind)'!CH$6:CH$37)-MIN('08 (ind)'!CH$6:CH$37))),ABS(-100+(100*(('08 (ind)'!CH12-MIN('08 (ind)'!CH$6:CH$37))/(MAX('08 (ind)'!CH$6:CH$37)-MIN('08 (ind)'!CH$6:CH$37))))))</f>
        <v>22.940114720923468</v>
      </c>
      <c r="CI13" s="75">
        <f>IF('08 (ind)'!CI$1="si",100*(('08 (ind)'!CI12-MIN('08 (ind)'!CI$6:CI$37))/(MAX('08 (ind)'!CI$6:CI$37)-MIN('08 (ind)'!CI$6:CI$37))),ABS(-100+(100*(('08 (ind)'!CI12-MIN('08 (ind)'!CI$6:CI$37))/(MAX('08 (ind)'!CI$6:CI$37)-MIN('08 (ind)'!CI$6:CI$37))))))</f>
        <v>54.321441155070985</v>
      </c>
      <c r="CJ13" s="75">
        <f>IF('08 (ind)'!CJ$1="si",100*(('08 (ind)'!CJ12-MIN('08 (ind)'!CJ$6:CJ$37))/(MAX('08 (ind)'!CJ$6:CJ$37)-MIN('08 (ind)'!CJ$6:CJ$37))),ABS(-100+(100*(('08 (ind)'!CJ12-MIN('08 (ind)'!CJ$6:CJ$37))/(MAX('08 (ind)'!CJ$6:CJ$37)-MIN('08 (ind)'!CJ$6:CJ$37))))))</f>
        <v>53.405075184683824</v>
      </c>
      <c r="CK13" s="75">
        <f>IF('08 (ind)'!CK$1="si",100*(('08 (ind)'!CK12-MIN('08 (ind)'!CK$6:CK$37))/(MAX('08 (ind)'!CK$6:CK$37)-MIN('08 (ind)'!CK$6:CK$37))),ABS(-100+(100*(('08 (ind)'!CK12-MIN('08 (ind)'!CK$6:CK$37))/(MAX('08 (ind)'!CK$6:CK$37)-MIN('08 (ind)'!CK$6:CK$37))))))</f>
        <v>23.260397529014959</v>
      </c>
      <c r="CL13" s="75">
        <f>IF('08 (ind)'!CL$1="si",100*(('08 (ind)'!CL12-MIN('08 (ind)'!CL$6:CL$37))/(MAX('08 (ind)'!CL$6:CL$37)-MIN('08 (ind)'!CL$6:CL$37))),ABS(-100+(100*(('08 (ind)'!CL12-MIN('08 (ind)'!CL$6:CL$37))/(MAX('08 (ind)'!CL$6:CL$37)-MIN('08 (ind)'!CL$6:CL$37))))))</f>
        <v>15.006032224630294</v>
      </c>
      <c r="CM13" s="75">
        <f>IF('08 (ind)'!CM$1="si",100*(('08 (ind)'!CM12-MIN('08 (ind)'!CM$6:CM$37))/(MAX('08 (ind)'!CM$6:CM$37)-MIN('08 (ind)'!CM$6:CM$37))),ABS(-100+(100*(('08 (ind)'!CM12-MIN('08 (ind)'!CM$6:CM$37))/(MAX('08 (ind)'!CM$6:CM$37)-MIN('08 (ind)'!CM$6:CM$37))))))</f>
        <v>10.930319740697888</v>
      </c>
    </row>
    <row r="14" spans="1:91">
      <c r="A14" s="18" t="s">
        <v>213</v>
      </c>
      <c r="B14" s="87">
        <f>IF('08 (ind)'!B$1="si",100*(('08 (ind)'!B13-MIN('08 (ind)'!B$6:B$37))/(MAX('08 (ind)'!B$6:B$37)-MIN('08 (ind)'!B$6:B$37))),ABS(-100+(100*(('08 (ind)'!B13-MIN('08 (ind)'!B$6:B$37))/(MAX('08 (ind)'!B$6:B$37)-MIN('08 (ind)'!B$6:B$37))))))</f>
        <v>6.6472170936725597E-2</v>
      </c>
      <c r="C14" s="87">
        <f>IF('08 (ind)'!C$1="si",100*(('08 (ind)'!C13-MIN('08 (ind)'!C$6:C$37))/(MAX('08 (ind)'!C$6:C$37)-MIN('08 (ind)'!C$6:C$37))),ABS(-100+(100*(('08 (ind)'!C13-MIN('08 (ind)'!C$6:C$37))/(MAX('08 (ind)'!C$6:C$37)-MIN('08 (ind)'!C$6:C$37))))))</f>
        <v>52.772861384926493</v>
      </c>
      <c r="D14" s="87">
        <f>IF('08 (ind)'!D$1="si",100*(('08 (ind)'!D13-MIN('08 (ind)'!D$6:D$37))/(MAX('08 (ind)'!D$6:D$37)-MIN('08 (ind)'!D$6:D$37))),ABS(-100+(100*(('08 (ind)'!D13-MIN('08 (ind)'!D$6:D$37))/(MAX('08 (ind)'!D$6:D$37)-MIN('08 (ind)'!D$6:D$37))))))</f>
        <v>68.409903049191215</v>
      </c>
      <c r="E14" s="87">
        <f>IF('08 (ind)'!E$1="si",100*(('08 (ind)'!E13-MIN('08 (ind)'!E$6:E$37))/(MAX('08 (ind)'!E$6:E$37)-MIN('08 (ind)'!E$6:E$37))),ABS(-100+(100*(('08 (ind)'!E13-MIN('08 (ind)'!E$6:E$37))/(MAX('08 (ind)'!E$6:E$37)-MIN('08 (ind)'!E$6:E$37))))))</f>
        <v>100</v>
      </c>
      <c r="F14" s="87">
        <f>IF('08 (ind)'!F$1="si",100*(('08 (ind)'!F13-MIN('08 (ind)'!F$6:F$37))/(MAX('08 (ind)'!F$6:F$37)-MIN('08 (ind)'!F$6:F$37))),ABS(-100+(100*(('08 (ind)'!F13-MIN('08 (ind)'!F$6:F$37))/(MAX('08 (ind)'!F$6:F$37)-MIN('08 (ind)'!F$6:F$37))))))</f>
        <v>28.08219178082193</v>
      </c>
      <c r="G14" s="87">
        <f>IF('08 (ind)'!G$1="si",100*(('08 (ind)'!G13-MIN('08 (ind)'!G$6:G$37))/(MAX('08 (ind)'!G$6:G$37)-MIN('08 (ind)'!G$6:G$37))),ABS(-100+(100*(('08 (ind)'!G13-MIN('08 (ind)'!G$6:G$37))/(MAX('08 (ind)'!G$6:G$37)-MIN('08 (ind)'!G$6:G$37))))))</f>
        <v>71.186440677966075</v>
      </c>
      <c r="H14" s="87">
        <f>IF('08 (ind)'!H$1="si",100*(('08 (ind)'!H13-MIN('08 (ind)'!H$6:H$37))/(MAX('08 (ind)'!H$6:H$37)-MIN('08 (ind)'!H$6:H$37))),ABS(-100+(100*(('08 (ind)'!H13-MIN('08 (ind)'!H$6:H$37))/(MAX('08 (ind)'!H$6:H$37)-MIN('08 (ind)'!H$6:H$37))))))</f>
        <v>43.846153846153854</v>
      </c>
      <c r="I14" s="87">
        <f>IF('08 (ind)'!I$1="si",100*(('08 (ind)'!I13-MIN('08 (ind)'!I$6:I$37))/(MAX('08 (ind)'!I$6:I$37)-MIN('08 (ind)'!I$6:I$37))),ABS(-100+(100*(('08 (ind)'!I13-MIN('08 (ind)'!I$6:I$37))/(MAX('08 (ind)'!I$6:I$37)-MIN('08 (ind)'!I$6:I$37))))))</f>
        <v>100</v>
      </c>
      <c r="J14" s="87">
        <f>IF('08 (ind)'!J$1="si",100*(('08 (ind)'!J13-MIN('08 (ind)'!J$6:J$37))/(MAX('08 (ind)'!J$6:J$37)-MIN('08 (ind)'!J$6:J$37))),ABS(-100+(100*(('08 (ind)'!J13-MIN('08 (ind)'!J$6:J$37))/(MAX('08 (ind)'!J$6:J$37)-MIN('08 (ind)'!J$6:J$37))))))</f>
        <v>9.1018928715263758</v>
      </c>
      <c r="K14" s="87">
        <f>IF('08 (ind)'!K$1="si",100*(('08 (ind)'!K13-MIN('08 (ind)'!K$6:K$37))/(MAX('08 (ind)'!K$6:K$37)-MIN('08 (ind)'!K$6:K$37))),ABS(-100+(100*(('08 (ind)'!K13-MIN('08 (ind)'!K$6:K$37))/(MAX('08 (ind)'!K$6:K$37)-MIN('08 (ind)'!K$6:K$37))))))</f>
        <v>43.995803116011118</v>
      </c>
      <c r="L14" s="87">
        <f>IF('08 (ind)'!L$1="si",100*(('08 (ind)'!L13-MIN('08 (ind)'!L$6:L$37))/(MAX('08 (ind)'!L$6:L$37)-MIN('08 (ind)'!L$6:L$37))),ABS(-100+(100*(('08 (ind)'!L13-MIN('08 (ind)'!L$6:L$37))/(MAX('08 (ind)'!L$6:L$37)-MIN('08 (ind)'!L$6:L$37))))))</f>
        <v>90.845707226258014</v>
      </c>
      <c r="M14" s="87">
        <f>IF('08 (ind)'!M$1="si",100*(('08 (ind)'!M13-MIN('08 (ind)'!M$6:M$37))/(MAX('08 (ind)'!M$6:M$37)-MIN('08 (ind)'!M$6:M$37))),ABS(-100+(100*(('08 (ind)'!M13-MIN('08 (ind)'!M$6:M$37))/(MAX('08 (ind)'!M$6:M$37)-MIN('08 (ind)'!M$6:M$37))))))</f>
        <v>8.8661909494546123</v>
      </c>
      <c r="N14" s="87">
        <f>IF('08 (ind)'!N$1="si",100*(('08 (ind)'!N13-MIN('08 (ind)'!N$6:N$37))/(MAX('08 (ind)'!N$6:N$37)-MIN('08 (ind)'!N$6:N$37))),ABS(-100+(100*(('08 (ind)'!N13-MIN('08 (ind)'!N$6:N$37))/(MAX('08 (ind)'!N$6:N$37)-MIN('08 (ind)'!N$6:N$37))))))</f>
        <v>61.763716724126027</v>
      </c>
      <c r="O14" s="87">
        <f>IF('08 (ind)'!O$1="si",100*(('08 (ind)'!O13-MIN('08 (ind)'!O$6:O$37))/(MAX('08 (ind)'!O$6:O$37)-MIN('08 (ind)'!O$6:O$37))),ABS(-100+(100*(('08 (ind)'!O13-MIN('08 (ind)'!O$6:O$37))/(MAX('08 (ind)'!O$6:O$37)-MIN('08 (ind)'!O$6:O$37))))))</f>
        <v>94.736842105263165</v>
      </c>
      <c r="P14" s="87">
        <f>IF('08 (ind)'!P$1="si",100*(('08 (ind)'!P13-MIN('08 (ind)'!P$6:P$37))/(MAX('08 (ind)'!P$6:P$37)-MIN('08 (ind)'!P$6:P$37))),ABS(-100+(100*(('08 (ind)'!P13-MIN('08 (ind)'!P$6:P$37))/(MAX('08 (ind)'!P$6:P$37)-MIN('08 (ind)'!P$6:P$37))))))</f>
        <v>51.336651483318619</v>
      </c>
      <c r="Q14" s="87">
        <f>IF('08 (ind)'!Q$1="si",100*(('08 (ind)'!Q13-MIN('08 (ind)'!Q$6:Q$37))/(MAX('08 (ind)'!Q$6:Q$37)-MIN('08 (ind)'!Q$6:Q$37))),ABS(-100+(100*(('08 (ind)'!Q13-MIN('08 (ind)'!Q$6:Q$37))/(MAX('08 (ind)'!Q$6:Q$37)-MIN('08 (ind)'!Q$6:Q$37))))))</f>
        <v>6.2173625620456798</v>
      </c>
      <c r="R14" s="87">
        <f>IF('08 (ind)'!R$1="si",100*(('08 (ind)'!R13-MIN('08 (ind)'!R$6:R$37))/(MAX('08 (ind)'!R$6:R$37)-MIN('08 (ind)'!R$6:R$37))),ABS(-100+(100*(('08 (ind)'!R13-MIN('08 (ind)'!R$6:R$37))/(MAX('08 (ind)'!R$6:R$37)-MIN('08 (ind)'!R$6:R$37))))))</f>
        <v>0.89702723173091747</v>
      </c>
      <c r="S14" s="75">
        <f>ABS(ABS(('08 (ind)'!S13-((MAX('08 (ind)'!S$6:S$37)+MIN('08 (ind)'!S$6:S$37))/2))/(((MAX('08 (ind)'!S$6:S$37)+MIN('08 (ind)'!S$6:S$37))/2)-MAX('08 (ind)'!S$6:S$37))*100)-100)</f>
        <v>65.261239074054913</v>
      </c>
      <c r="T14" s="75">
        <f>IF('08 (ind)'!T$1="si",100*(('08 (ind)'!T13-MIN('08 (ind)'!T$6:T$37))/(MAX('08 (ind)'!T$6:T$37)-MIN('08 (ind)'!T$6:T$37))),ABS(-100+(100*(('08 (ind)'!T13-MIN('08 (ind)'!T$6:T$37))/(MAX('08 (ind)'!T$6:T$37)-MIN('08 (ind)'!T$6:T$37))))))</f>
        <v>8.1185366780035562</v>
      </c>
      <c r="U14" s="75">
        <f>IF('08 (ind)'!U$1="si",100*(('08 (ind)'!U13-MIN('08 (ind)'!U$6:U$37))/(MAX('08 (ind)'!U$6:U$37)-MIN('08 (ind)'!U$6:U$37))),ABS(-100+(100*(('08 (ind)'!U13-MIN('08 (ind)'!U$6:U$37))/(MAX('08 (ind)'!U$6:U$37)-MIN('08 (ind)'!U$6:U$37))))))</f>
        <v>50</v>
      </c>
      <c r="V14" s="75">
        <f>IF('08 (ind)'!V$1="si",100*(('08 (ind)'!V13-MIN('08 (ind)'!V$6:V$37))/(MAX('08 (ind)'!V$6:V$37)-MIN('08 (ind)'!V$6:V$37))),ABS(-100+(100*(('08 (ind)'!V13-MIN('08 (ind)'!V$6:V$37))/(MAX('08 (ind)'!V$6:V$37)-MIN('08 (ind)'!V$6:V$37))))))</f>
        <v>91.160220994475139</v>
      </c>
      <c r="W14" s="75">
        <f>IF('08 (ind)'!W$1="si",100*(('08 (ind)'!W13-MIN('08 (ind)'!W$6:W$37))/(MAX('08 (ind)'!W$6:W$37)-MIN('08 (ind)'!W$6:W$37))),ABS(-100+(100*(('08 (ind)'!W13-MIN('08 (ind)'!W$6:W$37))/(MAX('08 (ind)'!W$6:W$37)-MIN('08 (ind)'!W$6:W$37))))))</f>
        <v>50.310067203406753</v>
      </c>
      <c r="X14" s="75">
        <f>IF('08 (ind)'!X$1="si",100*(('08 (ind)'!X13-MIN('08 (ind)'!X$6:X$37))/(MAX('08 (ind)'!X$6:X$37)-MIN('08 (ind)'!X$6:X$37))),ABS(-100+(100*(('08 (ind)'!X13-MIN('08 (ind)'!X$6:X$37))/(MAX('08 (ind)'!X$6:X$37)-MIN('08 (ind)'!X$6:X$37))))))</f>
        <v>98.512656258547409</v>
      </c>
      <c r="Y14" s="75">
        <f>IF('08 (ind)'!Y$1="si",100*(('08 (ind)'!Y13-MIN('08 (ind)'!Y$6:Y$37))/(MAX('08 (ind)'!Y$6:Y$37)-MIN('08 (ind)'!Y$6:Y$37))),ABS(-100+(100*(('08 (ind)'!Y13-MIN('08 (ind)'!Y$6:Y$37))/(MAX('08 (ind)'!Y$6:Y$37)-MIN('08 (ind)'!Y$6:Y$37))))))</f>
        <v>83.161221401228516</v>
      </c>
      <c r="Z14" s="75">
        <f>IF('08 (ind)'!Z$1="si",100*(('08 (ind)'!Z13-MIN('08 (ind)'!Z$6:Z$37))/(MAX('08 (ind)'!Z$6:Z$37)-MIN('08 (ind)'!Z$6:Z$37))),ABS(-100+(100*(('08 (ind)'!Z13-MIN('08 (ind)'!Z$6:Z$37))/(MAX('08 (ind)'!Z$6:Z$37)-MIN('08 (ind)'!Z$6:Z$37))))))</f>
        <v>15.520397397880473</v>
      </c>
      <c r="AA14" s="75">
        <f>IF('08 (ind)'!AA$1="si",100*(('08 (ind)'!AA13-MIN('08 (ind)'!AA$6:AA$37))/(MAX('08 (ind)'!AA$6:AA$37)-MIN('08 (ind)'!AA$6:AA$37))),ABS(-100+(100*(('08 (ind)'!AA13-MIN('08 (ind)'!AA$6:AA$37))/(MAX('08 (ind)'!AA$6:AA$37)-MIN('08 (ind)'!AA$6:AA$37))))))</f>
        <v>84.828012757038366</v>
      </c>
      <c r="AB14" s="75">
        <f>IF('08 (ind)'!AB$1="si",100*(('08 (ind)'!AB13-MIN('08 (ind)'!AB$6:AB$37))/(MAX('08 (ind)'!AB$6:AB$37)-MIN('08 (ind)'!AB$6:AB$37))),ABS(-100+(100*(('08 (ind)'!AB13-MIN('08 (ind)'!AB$6:AB$37))/(MAX('08 (ind)'!AB$6:AB$37)-MIN('08 (ind)'!AB$6:AB$37))))))</f>
        <v>100</v>
      </c>
      <c r="AC14" s="75">
        <f>IF('08 (ind)'!AC$1="si",100*(('08 (ind)'!AC13-MIN('08 (ind)'!AC$6:AC$37))/(MAX('08 (ind)'!AC$6:AC$37)-MIN('08 (ind)'!AC$6:AC$37))),ABS(-100+(100*(('08 (ind)'!AC13-MIN('08 (ind)'!AC$6:AC$37))/(MAX('08 (ind)'!AC$6:AC$37)-MIN('08 (ind)'!AC$6:AC$37))))))</f>
        <v>74.063464432361826</v>
      </c>
      <c r="AD14" s="75">
        <f>IF('08 (ind)'!AD$1="si",100*(('08 (ind)'!AD13-MIN('08 (ind)'!AD$6:AD$37))/(MAX('08 (ind)'!AD$6:AD$37)-MIN('08 (ind)'!AD$6:AD$37))),ABS(-100+(100*(('08 (ind)'!AD13-MIN('08 (ind)'!AD$6:AD$37))/(MAX('08 (ind)'!AD$6:AD$37)-MIN('08 (ind)'!AD$6:AD$37))))))</f>
        <v>73.085973982626854</v>
      </c>
      <c r="AE14" s="75">
        <f>IF('08 (ind)'!AE$1="si",100*(('08 (ind)'!AE13-MIN('08 (ind)'!AE$6:AE$37))/(MAX('08 (ind)'!AE$6:AE$37)-MIN('08 (ind)'!AE$6:AE$37))),ABS(-100+(100*(('08 (ind)'!AE13-MIN('08 (ind)'!AE$6:AE$37))/(MAX('08 (ind)'!AE$6:AE$37)-MIN('08 (ind)'!AE$6:AE$37))))))</f>
        <v>67.619193048361765</v>
      </c>
      <c r="AF14" s="75">
        <f>IF('08 (ind)'!AF$1="si",100*(('08 (ind)'!AF13-MIN('08 (ind)'!AF$6:AF$37))/(MAX('08 (ind)'!AF$6:AF$37)-MIN('08 (ind)'!AF$6:AF$37))),ABS(-100+(100*(('08 (ind)'!AF13-MIN('08 (ind)'!AF$6:AF$37))/(MAX('08 (ind)'!AF$6:AF$37)-MIN('08 (ind)'!AF$6:AF$37))))))</f>
        <v>67.325031214114205</v>
      </c>
      <c r="AG14" s="75">
        <f>IF('08 (ind)'!AG$1="si",100*(('08 (ind)'!AG13-MIN('08 (ind)'!AG$6:AG$37))/(MAX('08 (ind)'!AG$6:AG$37)-MIN('08 (ind)'!AG$6:AG$37))),ABS(-100+(100*(('08 (ind)'!AG13-MIN('08 (ind)'!AG$6:AG$37))/(MAX('08 (ind)'!AG$6:AG$37)-MIN('08 (ind)'!AG$6:AG$37))))))</f>
        <v>100</v>
      </c>
      <c r="AH14" s="75">
        <f>IF('08 (ind)'!AH$1="si",100*(('08 (ind)'!AH13-MIN('08 (ind)'!AH$6:AH$37))/(MAX('08 (ind)'!AH$6:AH$37)-MIN('08 (ind)'!AH$6:AH$37))),ABS(-100+(100*(('08 (ind)'!AH13-MIN('08 (ind)'!AH$6:AH$37))/(MAX('08 (ind)'!AH$6:AH$37)-MIN('08 (ind)'!AH$6:AH$37))))))</f>
        <v>83.233532934131745</v>
      </c>
      <c r="AI14" s="75">
        <f>IF('08 (ind)'!AI$1="si",100*(('08 (ind)'!AI13-MIN('08 (ind)'!AI$6:AI$37))/(MAX('08 (ind)'!AI$6:AI$37)-MIN('08 (ind)'!AI$6:AI$37))),ABS(-100+(100*(('08 (ind)'!AI13-MIN('08 (ind)'!AI$6:AI$37))/(MAX('08 (ind)'!AI$6:AI$37)-MIN('08 (ind)'!AI$6:AI$37))))))</f>
        <v>0.33295829788791004</v>
      </c>
      <c r="AJ14" s="75">
        <f>IF('08 (ind)'!AJ$1="si",100*(('08 (ind)'!AJ13-MIN('08 (ind)'!AJ$6:AJ$37))/(MAX('08 (ind)'!AJ$6:AJ$37)-MIN('08 (ind)'!AJ$6:AJ$37))),ABS(-100+(100*(('08 (ind)'!AJ13-MIN('08 (ind)'!AJ$6:AJ$37))/(MAX('08 (ind)'!AJ$6:AJ$37)-MIN('08 (ind)'!AJ$6:AJ$37))))))</f>
        <v>71.590668070506155</v>
      </c>
      <c r="AK14" s="75">
        <f>IF('08 (ind)'!AK$1="si",100*(('08 (ind)'!AK13-MIN('08 (ind)'!AK$6:AK$37))/(MAX('08 (ind)'!AK$6:AK$37)-MIN('08 (ind)'!AK$6:AK$37))),ABS(-100+(100*(('08 (ind)'!AK13-MIN('08 (ind)'!AK$6:AK$37))/(MAX('08 (ind)'!AK$6:AK$37)-MIN('08 (ind)'!AK$6:AK$37))))))</f>
        <v>28.733733505645652</v>
      </c>
      <c r="AL14" s="75">
        <f>IF('08 (ind)'!AL$1="si",100*(('08 (ind)'!AL13-MIN('08 (ind)'!AL$6:AL$37))/(MAX('08 (ind)'!AL$6:AL$37)-MIN('08 (ind)'!AL$6:AL$37))),ABS(-100+(100*(('08 (ind)'!AL13-MIN('08 (ind)'!AL$6:AL$37))/(MAX('08 (ind)'!AL$6:AL$37)-MIN('08 (ind)'!AL$6:AL$37))))))</f>
        <v>0</v>
      </c>
      <c r="AM14" s="75">
        <f>IF('08 (ind)'!AM$1="si",100*(('08 (ind)'!AM13-MIN('08 (ind)'!AM$6:AM$37))/(MAX('08 (ind)'!AM$6:AM$37)-MIN('08 (ind)'!AM$6:AM$37))),ABS(-100+(100*(('08 (ind)'!AM13-MIN('08 (ind)'!AM$6:AM$37))/(MAX('08 (ind)'!AM$6:AM$37)-MIN('08 (ind)'!AM$6:AM$37))))))</f>
        <v>55.818496370699386</v>
      </c>
      <c r="AN14" s="75">
        <f>IF('08 (ind)'!AN$1="si",100*(('08 (ind)'!AN13-MIN('08 (ind)'!AN$6:AN$37))/(MAX('08 (ind)'!AN$6:AN$37)-MIN('08 (ind)'!AN$6:AN$37))),ABS(-100+(100*(('08 (ind)'!AN13-MIN('08 (ind)'!AN$6:AN$37))/(MAX('08 (ind)'!AN$6:AN$37)-MIN('08 (ind)'!AN$6:AN$37))))))</f>
        <v>69.326099880263669</v>
      </c>
      <c r="AO14" s="75">
        <f>IF('08 (ind)'!AO$1="si",100*(('08 (ind)'!AO13-MIN('08 (ind)'!AO$6:AO$37))/(MAX('08 (ind)'!AO$6:AO$37)-MIN('08 (ind)'!AO$6:AO$37))),ABS(-100+(100*(('08 (ind)'!AO13-MIN('08 (ind)'!AO$6:AO$37))/(MAX('08 (ind)'!AO$6:AO$37)-MIN('08 (ind)'!AO$6:AO$37))))))</f>
        <v>70.98713145822768</v>
      </c>
      <c r="AP14" s="75">
        <f>IF('08 (ind)'!AP$1="si",100*(('08 (ind)'!AP13-MIN('08 (ind)'!AP$6:AP$37))/(MAX('08 (ind)'!AP$6:AP$37)-MIN('08 (ind)'!AP$6:AP$37))),ABS(-100+(100*(('08 (ind)'!AP13-MIN('08 (ind)'!AP$6:AP$37))/(MAX('08 (ind)'!AP$6:AP$37)-MIN('08 (ind)'!AP$6:AP$37))))))</f>
        <v>62.884411452810177</v>
      </c>
      <c r="AQ14" s="75">
        <f>IF('08 (ind)'!AQ$1="si",100*(('08 (ind)'!AQ13-MIN('08 (ind)'!AQ$6:AQ$37))/(MAX('08 (ind)'!AQ$6:AQ$37)-MIN('08 (ind)'!AQ$6:AQ$37))),ABS(-100+(100*(('08 (ind)'!AQ13-MIN('08 (ind)'!AQ$6:AQ$37))/(MAX('08 (ind)'!AQ$6:AQ$37)-MIN('08 (ind)'!AQ$6:AQ$37))))))</f>
        <v>11.666180187526482</v>
      </c>
      <c r="AR14" s="75">
        <f>IF('08 (ind)'!AR$1="si",100*(('08 (ind)'!AR13-MIN('08 (ind)'!AR$6:AR$37))/(MAX('08 (ind)'!AR$6:AR$37)-MIN('08 (ind)'!AR$6:AR$37))),ABS(-100+(100*(('08 (ind)'!AR13-MIN('08 (ind)'!AR$6:AR$37))/(MAX('08 (ind)'!AR$6:AR$37)-MIN('08 (ind)'!AR$6:AR$37))))))</f>
        <v>81.503745839937167</v>
      </c>
      <c r="AS14" s="75">
        <f>IF('08 (ind)'!AS$1="si",100*(('08 (ind)'!AS13-MIN('08 (ind)'!AS$6:AS$37))/(MAX('08 (ind)'!AS$6:AS$37)-MIN('08 (ind)'!AS$6:AS$37))),ABS(-100+(100*(('08 (ind)'!AS13-MIN('08 (ind)'!AS$6:AS$37))/(MAX('08 (ind)'!AS$6:AS$37)-MIN('08 (ind)'!AS$6:AS$37))))))</f>
        <v>64.72727272727272</v>
      </c>
      <c r="AT14" s="75">
        <f>IF('08 (ind)'!AT$1="si",100*(('08 (ind)'!AT13-MIN('08 (ind)'!AT$6:AT$37))/(MAX('08 (ind)'!AT$6:AT$37)-MIN('08 (ind)'!AT$6:AT$37))),ABS(-100+(100*(('08 (ind)'!AT13-MIN('08 (ind)'!AT$6:AT$37))/(MAX('08 (ind)'!AT$6:AT$37)-MIN('08 (ind)'!AT$6:AT$37))))))</f>
        <v>0</v>
      </c>
      <c r="AU14" s="75">
        <f>IF('08 (ind)'!AU$1="si",100*(('08 (ind)'!AU13-MIN('08 (ind)'!AU$6:AU$37))/(MAX('08 (ind)'!AU$6:AU$37)-MIN('08 (ind)'!AU$6:AU$37))),ABS(-100+(100*(('08 (ind)'!AU13-MIN('08 (ind)'!AU$6:AU$37))/(MAX('08 (ind)'!AU$6:AU$37)-MIN('08 (ind)'!AU$6:AU$37))))))</f>
        <v>50.173010380622841</v>
      </c>
      <c r="AV14" s="75">
        <f>IF('08 (ind)'!AV$1="si",100*(('08 (ind)'!AV13-MIN('08 (ind)'!AV$6:AV$37))/(MAX('08 (ind)'!AV$6:AV$37)-MIN('08 (ind)'!AV$6:AV$37))),ABS(-100+(100*(('08 (ind)'!AV13-MIN('08 (ind)'!AV$6:AV$37))/(MAX('08 (ind)'!AV$6:AV$37)-MIN('08 (ind)'!AV$6:AV$37))))))</f>
        <v>64.12478336221838</v>
      </c>
      <c r="AW14" s="75">
        <f>IF('08 (ind)'!AW$1="si",100*(('08 (ind)'!AW13-MIN('08 (ind)'!AW$6:AW$37))/(MAX('08 (ind)'!AW$6:AW$37)-MIN('08 (ind)'!AW$6:AW$37))),ABS(-100+(100*(('08 (ind)'!AW13-MIN('08 (ind)'!AW$6:AW$37))/(MAX('08 (ind)'!AW$6:AW$37)-MIN('08 (ind)'!AW$6:AW$37))))))</f>
        <v>49.724896836313633</v>
      </c>
      <c r="AX14" s="75">
        <f>IF('08 (ind)'!AX$1="si",100*(('08 (ind)'!AX13-MIN('08 (ind)'!AX$6:AX$37))/(MAX('08 (ind)'!AX$6:AX$37)-MIN('08 (ind)'!AX$6:AX$37))),ABS(-100+(100*(('08 (ind)'!AX13-MIN('08 (ind)'!AX$6:AX$37))/(MAX('08 (ind)'!AX$6:AX$37)-MIN('08 (ind)'!AX$6:AX$37))))))</f>
        <v>39.013089783733996</v>
      </c>
      <c r="AY14" s="75">
        <f>IF('08 (ind)'!AY$1="si",100*(('08 (ind)'!AY13-MIN('08 (ind)'!AY$6:AY$37))/(MAX('08 (ind)'!AY$6:AY$37)-MIN('08 (ind)'!AY$6:AY$37))),ABS(-100+(100*(('08 (ind)'!AY13-MIN('08 (ind)'!AY$6:AY$37))/(MAX('08 (ind)'!AY$6:AY$37)-MIN('08 (ind)'!AY$6:AY$37))))))</f>
        <v>57.406552838024908</v>
      </c>
      <c r="AZ14" s="75">
        <f>IF('08 (ind)'!AZ$1="si",100*(('08 (ind)'!AZ13-MIN('08 (ind)'!AZ$6:AZ$37))/(MAX('08 (ind)'!AZ$6:AZ$37)-MIN('08 (ind)'!AZ$6:AZ$37))),ABS(-100+(100*(('08 (ind)'!AZ13-MIN('08 (ind)'!AZ$6:AZ$37))/(MAX('08 (ind)'!AZ$6:AZ$37)-MIN('08 (ind)'!AZ$6:AZ$37))))))</f>
        <v>53.379053917403454</v>
      </c>
      <c r="BA14" s="75">
        <f>IF('08 (ind)'!BA$1="si",100*(('08 (ind)'!BA13-MIN('08 (ind)'!BA$6:BA$37))/(MAX('08 (ind)'!BA$6:BA$37)-MIN('08 (ind)'!BA$6:BA$37))),ABS(-100+(100*(('08 (ind)'!BA13-MIN('08 (ind)'!BA$6:BA$37))/(MAX('08 (ind)'!BA$6:BA$37)-MIN('08 (ind)'!BA$6:BA$37))))))</f>
        <v>9.2725474193467807</v>
      </c>
      <c r="BB14" s="75">
        <f>IF('08 (ind)'!BB$1="si",100*(('08 (ind)'!BB13-MIN('08 (ind)'!BB$6:BB$37))/(MAX('08 (ind)'!BB$6:BB$37)-MIN('08 (ind)'!BB$6:BB$37))),ABS(-100+(100*(('08 (ind)'!BB13-MIN('08 (ind)'!BB$6:BB$37))/(MAX('08 (ind)'!BB$6:BB$37)-MIN('08 (ind)'!BB$6:BB$37))))))</f>
        <v>36.889472789269803</v>
      </c>
      <c r="BC14" s="75">
        <f>IF('08 (ind)'!BC$1="si",100*(('08 (ind)'!BC13-MIN('08 (ind)'!BC$6:BC$37))/(MAX('08 (ind)'!BC$6:BC$37)-MIN('08 (ind)'!BC$6:BC$37))),ABS(-100+(100*(('08 (ind)'!BC13-MIN('08 (ind)'!BC$6:BC$37))/(MAX('08 (ind)'!BC$6:BC$37)-MIN('08 (ind)'!BC$6:BC$37))))))</f>
        <v>26.793316525620003</v>
      </c>
      <c r="BD14" s="75">
        <f>IF('08 (ind)'!BD$1="si",100*(('08 (ind)'!BD13-MIN('08 (ind)'!BD$6:BD$37))/(MAX('08 (ind)'!BD$6:BD$37)-MIN('08 (ind)'!BD$6:BD$37))),ABS(-100+(100*(('08 (ind)'!BD13-MIN('08 (ind)'!BD$6:BD$37))/(MAX('08 (ind)'!BD$6:BD$37)-MIN('08 (ind)'!BD$6:BD$37))))))</f>
        <v>17.132615007581855</v>
      </c>
      <c r="BE14" s="75">
        <f>IF('08 (ind)'!BE$1="si",100*(('08 (ind)'!BE13-MIN('08 (ind)'!BE$6:BE$37))/(MAX('08 (ind)'!BE$6:BE$37)-MIN('08 (ind)'!BE$6:BE$37))),ABS(-100+(100*(('08 (ind)'!BE13-MIN('08 (ind)'!BE$6:BE$37))/(MAX('08 (ind)'!BE$6:BE$37)-MIN('08 (ind)'!BE$6:BE$37))))))</f>
        <v>45.873320537428022</v>
      </c>
      <c r="BF14" s="75">
        <f>IF('08 (ind)'!BF$1="si",100*(('08 (ind)'!BF13-MIN('08 (ind)'!BF$6:BF$37))/(MAX('08 (ind)'!BF$6:BF$37)-MIN('08 (ind)'!BF$6:BF$37))),ABS(-100+(100*(('08 (ind)'!BF13-MIN('08 (ind)'!BF$6:BF$37))/(MAX('08 (ind)'!BF$6:BF$37)-MIN('08 (ind)'!BF$6:BF$37))))))</f>
        <v>58.686646642089435</v>
      </c>
      <c r="BG14" s="75">
        <f>IF('08 (ind)'!BG$1="si",100*(('08 (ind)'!BG13-MIN('08 (ind)'!BG$6:BG$37))/(MAX('08 (ind)'!BG$6:BG$37)-MIN('08 (ind)'!BG$6:BG$37))),ABS(-100+(100*(('08 (ind)'!BG13-MIN('08 (ind)'!BG$6:BG$37))/(MAX('08 (ind)'!BG$6:BG$37)-MIN('08 (ind)'!BG$6:BG$37))))))</f>
        <v>28.033662896244266</v>
      </c>
      <c r="BH14" s="75">
        <f>IF('08 (ind)'!BH$1="si",100*(('08 (ind)'!BH13-MIN('08 (ind)'!BH$6:BH$37))/(MAX('08 (ind)'!BH$6:BH$37)-MIN('08 (ind)'!BH$6:BH$37))),ABS(-100+(100*(('08 (ind)'!BH13-MIN('08 (ind)'!BH$6:BH$37))/(MAX('08 (ind)'!BH$6:BH$37)-MIN('08 (ind)'!BH$6:BH$37))))))</f>
        <v>32.916017871515791</v>
      </c>
      <c r="BI14" s="75">
        <f>IF('08 (ind)'!BI$1="si",100*(('08 (ind)'!BI13-MIN('08 (ind)'!BI$6:BI$37))/(MAX('08 (ind)'!BI$6:BI$37)-MIN('08 (ind)'!BI$6:BI$37))),ABS(-100+(100*(('08 (ind)'!BI13-MIN('08 (ind)'!BI$6:BI$37))/(MAX('08 (ind)'!BI$6:BI$37)-MIN('08 (ind)'!BI$6:BI$37))))))</f>
        <v>54.661608333286217</v>
      </c>
      <c r="BJ14" s="75">
        <f>IF('08 (ind)'!BJ$1="si",100*(('08 (ind)'!BJ13-MIN('08 (ind)'!BJ$6:BJ$37))/(MAX('08 (ind)'!BJ$6:BJ$37)-MIN('08 (ind)'!BJ$6:BJ$37))),ABS(-100+(100*(('08 (ind)'!BJ13-MIN('08 (ind)'!BJ$6:BJ$37))/(MAX('08 (ind)'!BJ$6:BJ$37)-MIN('08 (ind)'!BJ$6:BJ$37))))))</f>
        <v>24.349516961085499</v>
      </c>
      <c r="BK14" s="75">
        <f>IF('08 (ind)'!BK$1="si",100*(('08 (ind)'!BK13-MIN('08 (ind)'!BK$6:BK$37))/(MAX('08 (ind)'!BK$6:BK$37)-MIN('08 (ind)'!BK$6:BK$37))),ABS(-100+(100*(('08 (ind)'!BK13-MIN('08 (ind)'!BK$6:BK$37))/(MAX('08 (ind)'!BK$6:BK$37)-MIN('08 (ind)'!BK$6:BK$37))))))</f>
        <v>19.771173636934897</v>
      </c>
      <c r="BL14" s="75">
        <f>IF('08 (ind)'!BL$1="si",100*(('08 (ind)'!BL13-MIN('08 (ind)'!BL$6:BL$37))/(MAX('08 (ind)'!BL$6:BL$37)-MIN('08 (ind)'!BL$6:BL$37))),ABS(-100+(100*(('08 (ind)'!BL13-MIN('08 (ind)'!BL$6:BL$37))/(MAX('08 (ind)'!BL$6:BL$37)-MIN('08 (ind)'!BL$6:BL$37))))))</f>
        <v>9.3220338983050848</v>
      </c>
      <c r="BM14" s="75">
        <f>IF('08 (ind)'!BM$1="si",100*(('08 (ind)'!BM13-MIN('08 (ind)'!BM$6:BM$37))/(MAX('08 (ind)'!BM$6:BM$37)-MIN('08 (ind)'!BM$6:BM$37))),ABS(-100+(100*(('08 (ind)'!BM13-MIN('08 (ind)'!BM$6:BM$37))/(MAX('08 (ind)'!BM$6:BM$37)-MIN('08 (ind)'!BM$6:BM$37))))))</f>
        <v>7.7167100166236695</v>
      </c>
      <c r="BN14" s="75">
        <f>IF('08 (ind)'!BN$1="si",100*(('08 (ind)'!BN13-MIN('08 (ind)'!BN$6:BN$37))/(MAX('08 (ind)'!BN$6:BN$37)-MIN('08 (ind)'!BN$6:BN$37))),ABS(-100+(100*(('08 (ind)'!BN13-MIN('08 (ind)'!BN$6:BN$37))/(MAX('08 (ind)'!BN$6:BN$37)-MIN('08 (ind)'!BN$6:BN$37))))))</f>
        <v>18.88958529832642</v>
      </c>
      <c r="BO14" s="75">
        <f>IF('08 (ind)'!BO$1="si",100*(('08 (ind)'!BO13-MIN('08 (ind)'!BO$6:BO$37))/(MAX('08 (ind)'!BO$6:BO$37)-MIN('08 (ind)'!BO$6:BO$37))),ABS(-100+(100*(('08 (ind)'!BO13-MIN('08 (ind)'!BO$6:BO$37))/(MAX('08 (ind)'!BO$6:BO$37)-MIN('08 (ind)'!BO$6:BO$37))))))</f>
        <v>100</v>
      </c>
      <c r="BP14" s="75">
        <f>IF('08 (ind)'!BP$1="si",100*(('08 (ind)'!BP13-MIN('08 (ind)'!BP$6:BP$37))/(MAX('08 (ind)'!BP$6:BP$37)-MIN('08 (ind)'!BP$6:BP$37))),ABS(-100+(100*(('08 (ind)'!BP13-MIN('08 (ind)'!BP$6:BP$37))/(MAX('08 (ind)'!BP$6:BP$37)-MIN('08 (ind)'!BP$6:BP$37))))))</f>
        <v>62.269758584771282</v>
      </c>
      <c r="BQ14" s="75">
        <f>IF('08 (ind)'!BQ$1="si",100*(('08 (ind)'!BQ13-MIN('08 (ind)'!BQ$6:BQ$37))/(MAX('08 (ind)'!BQ$6:BQ$37)-MIN('08 (ind)'!BQ$6:BQ$37))),ABS(-100+(100*(('08 (ind)'!BQ13-MIN('08 (ind)'!BQ$6:BQ$37))/(MAX('08 (ind)'!BQ$6:BQ$37)-MIN('08 (ind)'!BQ$6:BQ$37))))))</f>
        <v>26.232906213229235</v>
      </c>
      <c r="BR14" s="75">
        <f>IF('08 (ind)'!BR$1="si",100*(('08 (ind)'!BR13-MIN('08 (ind)'!BR$6:BR$37))/(MAX('08 (ind)'!BR$6:BR$37)-MIN('08 (ind)'!BR$6:BR$37))),ABS(-100+(100*(('08 (ind)'!BR13-MIN('08 (ind)'!BR$6:BR$37))/(MAX('08 (ind)'!BP$6:BP$37)-MIN('08 (ind)'!BR$6:BR$37))))))</f>
        <v>100</v>
      </c>
      <c r="BS14" s="75">
        <f>IF('08 (ind)'!BS$1="si",100*(('08 (ind)'!BS13-MIN('08 (ind)'!BS$6:BS$37))/(MAX('08 (ind)'!BS$6:BS$37)-MIN('08 (ind)'!BS$6:BS$37))),ABS(-100+(100*(('08 (ind)'!BS13-MIN('08 (ind)'!BS$6:BS$37))/(MAX('08 (ind)'!BQ$6:BQ$37)-MIN('08 (ind)'!BS$6:BS$37))))))</f>
        <v>15.596740813169649</v>
      </c>
      <c r="BT14" s="75">
        <f>IF('08 (ind)'!BT$1="si",100*(('08 (ind)'!BT13-MIN('08 (ind)'!BT$6:BT$37))/(MAX('08 (ind)'!BT$6:BT$37)-MIN('08 (ind)'!BT$6:BT$37))),ABS(-100+(100*(('08 (ind)'!BT13-MIN('08 (ind)'!BT$6:BT$37))/(MAX('08 (ind)'!BR$6:BR$37)-MIN('08 (ind)'!BT$6:BT$37))))))</f>
        <v>87.835386944675378</v>
      </c>
      <c r="BU14" s="75">
        <f>IF('08 (ind)'!BU$1="si",100*(('08 (ind)'!BU13-MIN('08 (ind)'!BU$6:BU$37))/(MAX('08 (ind)'!BU$6:BU$37)-MIN('08 (ind)'!BU$6:BU$37))),ABS(-100+(100*(('08 (ind)'!BU13-MIN('08 (ind)'!BU$6:BU$37))/(MAX('08 (ind)'!BU$6:BU$37)-MIN('08 (ind)'!BU$6:BU$37))))))</f>
        <v>57.361455748552522</v>
      </c>
      <c r="BV14" s="75">
        <f>IF('08 (ind)'!BV$1="si",100*(('08 (ind)'!BV13-MIN('08 (ind)'!BV$6:BV$37))/(MAX('08 (ind)'!BV$6:BV$37)-MIN('08 (ind)'!BV$6:BV$37))),ABS(-100+(100*(('08 (ind)'!BV13-MIN('08 (ind)'!BV$6:BV$37))/(MAX('08 (ind)'!BV$6:BV$37)-MIN('08 (ind)'!BV$6:BV$37))))))</f>
        <v>73.475092343016883</v>
      </c>
      <c r="BW14" s="75">
        <f>IF('08 (ind)'!BW$1="si",100*(('08 (ind)'!BW13-MIN('08 (ind)'!BW$6:BW$37))/(MAX('08 (ind)'!BW$6:BW$37)-MIN('08 (ind)'!BW$6:BW$37))),ABS(-100+(100*(('08 (ind)'!BW13-MIN('08 (ind)'!BW$6:BW$37))/(MAX('08 (ind)'!BW$6:BW$37)-MIN('08 (ind)'!BW$6:BW$37))))))</f>
        <v>71.872949205932528</v>
      </c>
      <c r="BX14" s="75">
        <f>IF('08 (ind)'!BX$1="si",100*(('08 (ind)'!BX13-MIN('08 (ind)'!BX$6:BX$37))/(MAX('08 (ind)'!BX$6:BX$37)-MIN('08 (ind)'!BX$6:BX$37))),ABS(-100+(100*(('08 (ind)'!BX13-MIN('08 (ind)'!BX$6:BX$37))/(MAX('08 (ind)'!BX$6:BX$37)-MIN('08 (ind)'!BX$6:BX$37))))))</f>
        <v>23.236560581321839</v>
      </c>
      <c r="BY14" s="75">
        <f>IF('08 (ind)'!BY$1="si",100*(('08 (ind)'!BY13-MIN('08 (ind)'!BY$6:BY$37))/(MAX('08 (ind)'!BY$6:BY$37)-MIN('08 (ind)'!BY$6:BY$37))),ABS(-100+(100*(('08 (ind)'!BY13-MIN('08 (ind)'!BY$6:BY$37))/(MAX('08 (ind)'!BY$6:BY$37)-MIN('08 (ind)'!BY$6:BY$37))))))</f>
        <v>7.0945939830649358</v>
      </c>
      <c r="BZ14" s="75">
        <f>IF('08 (ind)'!BZ$1="si",100*(('08 (ind)'!BZ13-MIN('08 (ind)'!BZ$6:BZ$37))/(MAX('08 (ind)'!BZ$6:BZ$37)-MIN('08 (ind)'!BZ$6:BZ$37))),ABS(-100+(100*(('08 (ind)'!BZ13-MIN('08 (ind)'!BZ$6:BZ$37))/(MAX('08 (ind)'!BZ$6:BZ$37)-MIN('08 (ind)'!BZ$6:BZ$37))))))</f>
        <v>72.343616363760901</v>
      </c>
      <c r="CA14" s="75">
        <f>IF('08 (ind)'!CA$1="si",100*(('08 (ind)'!CA13-MIN('08 (ind)'!CA$6:CA$37))/(MAX('08 (ind)'!CA$6:CA$37)-MIN('08 (ind)'!CA$6:CA$37))),ABS(-100+(100*(('08 (ind)'!CA13-MIN('08 (ind)'!CA$6:CA$37))/(MAX('08 (ind)'!CA$6:CA$37)-MIN('08 (ind)'!CA$6:CA$37))))))</f>
        <v>0</v>
      </c>
      <c r="CB14" s="75">
        <f>IF('08 (ind)'!CB$1="si",100*(('08 (ind)'!CB13-MIN('08 (ind)'!CB$6:CB$37))/(MAX('08 (ind)'!CB$6:CB$37)-MIN('08 (ind)'!CB$6:CB$37))),ABS(-100+(100*(('08 (ind)'!CB13-MIN('08 (ind)'!CB$6:CB$37))/(MAX('08 (ind)'!CB$6:CB$37)-MIN('08 (ind)'!CB$6:CB$37))))))</f>
        <v>100</v>
      </c>
      <c r="CC14" s="75">
        <f>IF('08 (ind)'!CC$1="si",100*(('08 (ind)'!CC13-MIN('08 (ind)'!CC$6:CC$37))/(MAX('08 (ind)'!CC$6:CC$37)-MIN('08 (ind)'!CC$6:CC$37))),ABS(-100+(100*(('08 (ind)'!CC13-MIN('08 (ind)'!CC$6:CC$37))/(MAX('08 (ind)'!CC$6:CC$37)-MIN('08 (ind)'!CC$6:CC$37))))))</f>
        <v>94.022740820049449</v>
      </c>
      <c r="CD14" s="75">
        <f>IF('08 (ind)'!CD$1="si",100*(('08 (ind)'!CD13-MIN('08 (ind)'!CD$6:CD$37))/(MAX('08 (ind)'!CD$6:CD$37)-MIN('08 (ind)'!CD$6:CD$37))),ABS(-100+(100*(('08 (ind)'!CD13-MIN('08 (ind)'!CD$6:CD$37))/(MAX('08 (ind)'!CD$6:CD$37)-MIN('08 (ind)'!CD$6:CD$37))))))</f>
        <v>1.7653483530741081</v>
      </c>
      <c r="CE14" s="75">
        <f>IF('08 (ind)'!CE$1="si",100*(('08 (ind)'!CE13-MIN('08 (ind)'!CE$6:CE$37))/(MAX('08 (ind)'!CE$6:CE$37)-MIN('08 (ind)'!CE$6:CE$37))),ABS(-100+(100*(('08 (ind)'!CE13-MIN('08 (ind)'!CE$6:CE$37))/(MAX('08 (ind)'!CE$6:CE$37)-MIN('08 (ind)'!CE$6:CE$37))))))</f>
        <v>17.716932283940796</v>
      </c>
      <c r="CF14" s="75">
        <f>IF('08 (ind)'!CF$1="si",100*(('08 (ind)'!CF13-MIN('08 (ind)'!CF$6:CF$37))/(MAX('08 (ind)'!CF$6:CF$37)-MIN('08 (ind)'!CF$6:CF$37))),ABS(-100+(100*(('08 (ind)'!CF13-MIN('08 (ind)'!CF$6:CF$37))/(MAX('08 (ind)'!CF$6:CF$37)-MIN('08 (ind)'!CF$6:CF$37))))))</f>
        <v>1.1084454005877911</v>
      </c>
      <c r="CG14" s="75">
        <f>IF('08 (ind)'!CG$1="si",100*(('08 (ind)'!CG13-MIN('08 (ind)'!CG$6:CG$37))/(MAX('08 (ind)'!CG$6:CG$37)-MIN('08 (ind)'!CG$6:CG$37))),ABS(-100+(100*(('08 (ind)'!CG13-MIN('08 (ind)'!CG$6:CG$37))/(MAX('08 (ind)'!CG$6:CG$37)-MIN('08 (ind)'!CG$6:CG$37))))))</f>
        <v>0.8781909331252018</v>
      </c>
      <c r="CH14" s="75">
        <f>IF('08 (ind)'!CH$1="si",100*(('08 (ind)'!CH13-MIN('08 (ind)'!CH$6:CH$37))/(MAX('08 (ind)'!CH$6:CH$37)-MIN('08 (ind)'!CH$6:CH$37))),ABS(-100+(100*(('08 (ind)'!CH13-MIN('08 (ind)'!CH$6:CH$37))/(MAX('08 (ind)'!CH$6:CH$37)-MIN('08 (ind)'!CH$6:CH$37))))))</f>
        <v>31.103129953448494</v>
      </c>
      <c r="CI14" s="75">
        <f>IF('08 (ind)'!CI$1="si",100*(('08 (ind)'!CI13-MIN('08 (ind)'!CI$6:CI$37))/(MAX('08 (ind)'!CI$6:CI$37)-MIN('08 (ind)'!CI$6:CI$37))),ABS(-100+(100*(('08 (ind)'!CI13-MIN('08 (ind)'!CI$6:CI$37))/(MAX('08 (ind)'!CI$6:CI$37)-MIN('08 (ind)'!CI$6:CI$37))))))</f>
        <v>35.589374035194297</v>
      </c>
      <c r="CJ14" s="75">
        <f>IF('08 (ind)'!CJ$1="si",100*(('08 (ind)'!CJ13-MIN('08 (ind)'!CJ$6:CJ$37))/(MAX('08 (ind)'!CJ$6:CJ$37)-MIN('08 (ind)'!CJ$6:CJ$37))),ABS(-100+(100*(('08 (ind)'!CJ13-MIN('08 (ind)'!CJ$6:CJ$37))/(MAX('08 (ind)'!CJ$6:CJ$37)-MIN('08 (ind)'!CJ$6:CJ$37))))))</f>
        <v>35.344619878557197</v>
      </c>
      <c r="CK14" s="75">
        <f>IF('08 (ind)'!CK$1="si",100*(('08 (ind)'!CK13-MIN('08 (ind)'!CK$6:CK$37))/(MAX('08 (ind)'!CK$6:CK$37)-MIN('08 (ind)'!CK$6:CK$37))),ABS(-100+(100*(('08 (ind)'!CK13-MIN('08 (ind)'!CK$6:CK$37))/(MAX('08 (ind)'!CK$6:CK$37)-MIN('08 (ind)'!CK$6:CK$37))))))</f>
        <v>27.205397922486195</v>
      </c>
      <c r="CL14" s="75">
        <f>IF('08 (ind)'!CL$1="si",100*(('08 (ind)'!CL13-MIN('08 (ind)'!CL$6:CL$37))/(MAX('08 (ind)'!CL$6:CL$37)-MIN('08 (ind)'!CL$6:CL$37))),ABS(-100+(100*(('08 (ind)'!CL13-MIN('08 (ind)'!CL$6:CL$37))/(MAX('08 (ind)'!CL$6:CL$37)-MIN('08 (ind)'!CL$6:CL$37))))))</f>
        <v>1.7014775439565997</v>
      </c>
      <c r="CM14" s="75">
        <f>IF('08 (ind)'!CM$1="si",100*(('08 (ind)'!CM13-MIN('08 (ind)'!CM$6:CM$37))/(MAX('08 (ind)'!CM$6:CM$37)-MIN('08 (ind)'!CM$6:CM$37))),ABS(-100+(100*(('08 (ind)'!CM13-MIN('08 (ind)'!CM$6:CM$37))/(MAX('08 (ind)'!CM$6:CM$37)-MIN('08 (ind)'!CM$6:CM$37))))))</f>
        <v>25.845272742540665</v>
      </c>
    </row>
    <row r="15" spans="1:91">
      <c r="A15" s="18" t="s">
        <v>214</v>
      </c>
      <c r="B15" s="87">
        <f>IF('08 (ind)'!B$1="si",100*(('08 (ind)'!B14-MIN('08 (ind)'!B$6:B$37))/(MAX('08 (ind)'!B$6:B$37)-MIN('08 (ind)'!B$6:B$37))),ABS(-100+(100*(('08 (ind)'!B14-MIN('08 (ind)'!B$6:B$37))/(MAX('08 (ind)'!B$6:B$37)-MIN('08 (ind)'!B$6:B$37))))))</f>
        <v>100</v>
      </c>
      <c r="C15" s="87">
        <f>IF('08 (ind)'!C$1="si",100*(('08 (ind)'!C14-MIN('08 (ind)'!C$6:C$37))/(MAX('08 (ind)'!C$6:C$37)-MIN('08 (ind)'!C$6:C$37))),ABS(-100+(100*(('08 (ind)'!C14-MIN('08 (ind)'!C$6:C$37))/(MAX('08 (ind)'!C$6:C$37)-MIN('08 (ind)'!C$6:C$37))))))</f>
        <v>100</v>
      </c>
      <c r="D15" s="87">
        <f>IF('08 (ind)'!D$1="si",100*(('08 (ind)'!D14-MIN('08 (ind)'!D$6:D$37))/(MAX('08 (ind)'!D$6:D$37)-MIN('08 (ind)'!D$6:D$37))),ABS(-100+(100*(('08 (ind)'!D14-MIN('08 (ind)'!D$6:D$37))/(MAX('08 (ind)'!D$6:D$37)-MIN('08 (ind)'!D$6:D$37))))))</f>
        <v>57.466108222021468</v>
      </c>
      <c r="E15" s="87">
        <f>IF('08 (ind)'!E$1="si",100*(('08 (ind)'!E14-MIN('08 (ind)'!E$6:E$37))/(MAX('08 (ind)'!E$6:E$37)-MIN('08 (ind)'!E$6:E$37))),ABS(-100+(100*(('08 (ind)'!E14-MIN('08 (ind)'!E$6:E$37))/(MAX('08 (ind)'!E$6:E$37)-MIN('08 (ind)'!E$6:E$37))))))</f>
        <v>0</v>
      </c>
      <c r="F15" s="87">
        <f>IF('08 (ind)'!F$1="si",100*(('08 (ind)'!F14-MIN('08 (ind)'!F$6:F$37))/(MAX('08 (ind)'!F$6:F$37)-MIN('08 (ind)'!F$6:F$37))),ABS(-100+(100*(('08 (ind)'!F14-MIN('08 (ind)'!F$6:F$37))/(MAX('08 (ind)'!F$6:F$37)-MIN('08 (ind)'!F$6:F$37))))))</f>
        <v>56.849315068493155</v>
      </c>
      <c r="G15" s="87">
        <f>IF('08 (ind)'!G$1="si",100*(('08 (ind)'!G14-MIN('08 (ind)'!G$6:G$37))/(MAX('08 (ind)'!G$6:G$37)-MIN('08 (ind)'!G$6:G$37))),ABS(-100+(100*(('08 (ind)'!G14-MIN('08 (ind)'!G$6:G$37))/(MAX('08 (ind)'!G$6:G$37)-MIN('08 (ind)'!G$6:G$37))))))</f>
        <v>51.694915254237273</v>
      </c>
      <c r="H15" s="87">
        <f>IF('08 (ind)'!H$1="si",100*(('08 (ind)'!H14-MIN('08 (ind)'!H$6:H$37))/(MAX('08 (ind)'!H$6:H$37)-MIN('08 (ind)'!H$6:H$37))),ABS(-100+(100*(('08 (ind)'!H14-MIN('08 (ind)'!H$6:H$37))/(MAX('08 (ind)'!H$6:H$37)-MIN('08 (ind)'!H$6:H$37))))))</f>
        <v>64.230769230769226</v>
      </c>
      <c r="I15" s="87">
        <f>IF('08 (ind)'!I$1="si",100*(('08 (ind)'!I14-MIN('08 (ind)'!I$6:I$37))/(MAX('08 (ind)'!I$6:I$37)-MIN('08 (ind)'!I$6:I$37))),ABS(-100+(100*(('08 (ind)'!I14-MIN('08 (ind)'!I$6:I$37))/(MAX('08 (ind)'!I$6:I$37)-MIN('08 (ind)'!I$6:I$37))))))</f>
        <v>53.125000000000014</v>
      </c>
      <c r="J15" s="87">
        <f>IF('08 (ind)'!J$1="si",100*(('08 (ind)'!J14-MIN('08 (ind)'!J$6:J$37))/(MAX('08 (ind)'!J$6:J$37)-MIN('08 (ind)'!J$6:J$37))),ABS(-100+(100*(('08 (ind)'!J14-MIN('08 (ind)'!J$6:J$37))/(MAX('08 (ind)'!J$6:J$37)-MIN('08 (ind)'!J$6:J$37))))))</f>
        <v>29.842931937172771</v>
      </c>
      <c r="K15" s="87">
        <f>IF('08 (ind)'!K$1="si",100*(('08 (ind)'!K14-MIN('08 (ind)'!K$6:K$37))/(MAX('08 (ind)'!K$6:K$37)-MIN('08 (ind)'!K$6:K$37))),ABS(-100+(100*(('08 (ind)'!K14-MIN('08 (ind)'!K$6:K$37))/(MAX('08 (ind)'!K$6:K$37)-MIN('08 (ind)'!K$6:K$37))))))</f>
        <v>18.720607801391889</v>
      </c>
      <c r="L15" s="87">
        <f>IF('08 (ind)'!L$1="si",100*(('08 (ind)'!L14-MIN('08 (ind)'!L$6:L$37))/(MAX('08 (ind)'!L$6:L$37)-MIN('08 (ind)'!L$6:L$37))),ABS(-100+(100*(('08 (ind)'!L14-MIN('08 (ind)'!L$6:L$37))/(MAX('08 (ind)'!L$6:L$37)-MIN('08 (ind)'!L$6:L$37))))))</f>
        <v>89.382217101418064</v>
      </c>
      <c r="M15" s="87">
        <f>IF('08 (ind)'!M$1="si",100*(('08 (ind)'!M14-MIN('08 (ind)'!M$6:M$37))/(MAX('08 (ind)'!M$6:M$37)-MIN('08 (ind)'!M$6:M$37))),ABS(-100+(100*(('08 (ind)'!M14-MIN('08 (ind)'!M$6:M$37))/(MAX('08 (ind)'!M$6:M$37)-MIN('08 (ind)'!M$6:M$37))))))</f>
        <v>5.5153423559159327</v>
      </c>
      <c r="N15" s="87">
        <f>IF('08 (ind)'!N$1="si",100*(('08 (ind)'!N14-MIN('08 (ind)'!N$6:N$37))/(MAX('08 (ind)'!N$6:N$37)-MIN('08 (ind)'!N$6:N$37))),ABS(-100+(100*(('08 (ind)'!N14-MIN('08 (ind)'!N$6:N$37))/(MAX('08 (ind)'!N$6:N$37)-MIN('08 (ind)'!N$6:N$37))))))</f>
        <v>47.021930436118161</v>
      </c>
      <c r="O15" s="87">
        <f>IF('08 (ind)'!O$1="si",100*(('08 (ind)'!O14-MIN('08 (ind)'!O$6:O$37))/(MAX('08 (ind)'!O$6:O$37)-MIN('08 (ind)'!O$6:O$37))),ABS(-100+(100*(('08 (ind)'!O14-MIN('08 (ind)'!O$6:O$37))/(MAX('08 (ind)'!O$6:O$37)-MIN('08 (ind)'!O$6:O$37))))))</f>
        <v>91.228070175438603</v>
      </c>
      <c r="P15" s="87">
        <f>IF('08 (ind)'!P$1="si",100*(('08 (ind)'!P14-MIN('08 (ind)'!P$6:P$37))/(MAX('08 (ind)'!P$6:P$37)-MIN('08 (ind)'!P$6:P$37))),ABS(-100+(100*(('08 (ind)'!P14-MIN('08 (ind)'!P$6:P$37))/(MAX('08 (ind)'!P$6:P$37)-MIN('08 (ind)'!P$6:P$37))))))</f>
        <v>0.52503157019713687</v>
      </c>
      <c r="Q15" s="87">
        <f>IF('08 (ind)'!Q$1="si",100*(('08 (ind)'!Q14-MIN('08 (ind)'!Q$6:Q$37))/(MAX('08 (ind)'!Q$6:Q$37)-MIN('08 (ind)'!Q$6:Q$37))),ABS(-100+(100*(('08 (ind)'!Q14-MIN('08 (ind)'!Q$6:Q$37))/(MAX('08 (ind)'!Q$6:Q$37)-MIN('08 (ind)'!Q$6:Q$37))))))</f>
        <v>17.497562206374891</v>
      </c>
      <c r="R15" s="87">
        <f>IF('08 (ind)'!R$1="si",100*(('08 (ind)'!R14-MIN('08 (ind)'!R$6:R$37))/(MAX('08 (ind)'!R$6:R$37)-MIN('08 (ind)'!R$6:R$37))),ABS(-100+(100*(('08 (ind)'!R14-MIN('08 (ind)'!R$6:R$37))/(MAX('08 (ind)'!R$6:R$37)-MIN('08 (ind)'!R$6:R$37))))))</f>
        <v>100</v>
      </c>
      <c r="S15" s="75">
        <f>ABS(ABS(('08 (ind)'!S14-((MAX('08 (ind)'!S$6:S$37)+MIN('08 (ind)'!S$6:S$37))/2))/(((MAX('08 (ind)'!S$6:S$37)+MIN('08 (ind)'!S$6:S$37))/2)-MAX('08 (ind)'!S$6:S$37))*100)-100)</f>
        <v>45.484262048354594</v>
      </c>
      <c r="T15" s="75">
        <f>IF('08 (ind)'!T$1="si",100*(('08 (ind)'!T14-MIN('08 (ind)'!T$6:T$37))/(MAX('08 (ind)'!T$6:T$37)-MIN('08 (ind)'!T$6:T$37))),ABS(-100+(100*(('08 (ind)'!T14-MIN('08 (ind)'!T$6:T$37))/(MAX('08 (ind)'!T$6:T$37)-MIN('08 (ind)'!T$6:T$37))))))</f>
        <v>26.427325932703759</v>
      </c>
      <c r="U15" s="75">
        <f>IF('08 (ind)'!U$1="si",100*(('08 (ind)'!U14-MIN('08 (ind)'!U$6:U$37))/(MAX('08 (ind)'!U$6:U$37)-MIN('08 (ind)'!U$6:U$37))),ABS(-100+(100*(('08 (ind)'!U14-MIN('08 (ind)'!U$6:U$37))/(MAX('08 (ind)'!U$6:U$37)-MIN('08 (ind)'!U$6:U$37))))))</f>
        <v>60</v>
      </c>
      <c r="V15" s="75">
        <f>IF('08 (ind)'!V$1="si",100*(('08 (ind)'!V14-MIN('08 (ind)'!V$6:V$37))/(MAX('08 (ind)'!V$6:V$37)-MIN('08 (ind)'!V$6:V$37))),ABS(-100+(100*(('08 (ind)'!V14-MIN('08 (ind)'!V$6:V$37))/(MAX('08 (ind)'!V$6:V$37)-MIN('08 (ind)'!V$6:V$37))))))</f>
        <v>97.237569060773481</v>
      </c>
      <c r="W15" s="75">
        <f>IF('08 (ind)'!W$1="si",100*(('08 (ind)'!W14-MIN('08 (ind)'!W$6:W$37))/(MAX('08 (ind)'!W$6:W$37)-MIN('08 (ind)'!W$6:W$37))),ABS(-100+(100*(('08 (ind)'!W14-MIN('08 (ind)'!W$6:W$37))/(MAX('08 (ind)'!W$6:W$37)-MIN('08 (ind)'!W$6:W$37))))))</f>
        <v>100</v>
      </c>
      <c r="X15" s="75">
        <f>IF('08 (ind)'!X$1="si",100*(('08 (ind)'!X14-MIN('08 (ind)'!X$6:X$37))/(MAX('08 (ind)'!X$6:X$37)-MIN('08 (ind)'!X$6:X$37))),ABS(-100+(100*(('08 (ind)'!X14-MIN('08 (ind)'!X$6:X$37))/(MAX('08 (ind)'!X$6:X$37)-MIN('08 (ind)'!X$6:X$37))))))</f>
        <v>100</v>
      </c>
      <c r="Y15" s="75">
        <f>IF('08 (ind)'!Y$1="si",100*(('08 (ind)'!Y14-MIN('08 (ind)'!Y$6:Y$37))/(MAX('08 (ind)'!Y$6:Y$37)-MIN('08 (ind)'!Y$6:Y$37))),ABS(-100+(100*(('08 (ind)'!Y14-MIN('08 (ind)'!Y$6:Y$37))/(MAX('08 (ind)'!Y$6:Y$37)-MIN('08 (ind)'!Y$6:Y$37))))))</f>
        <v>93.03391792041306</v>
      </c>
      <c r="Z15" s="75">
        <f>IF('08 (ind)'!Z$1="si",100*(('08 (ind)'!Z14-MIN('08 (ind)'!Z$6:Z$37))/(MAX('08 (ind)'!Z$6:Z$37)-MIN('08 (ind)'!Z$6:Z$37))),ABS(-100+(100*(('08 (ind)'!Z14-MIN('08 (ind)'!Z$6:Z$37))/(MAX('08 (ind)'!Z$6:Z$37)-MIN('08 (ind)'!Z$6:Z$37))))))</f>
        <v>50.939630911029056</v>
      </c>
      <c r="AA15" s="75">
        <f>IF('08 (ind)'!AA$1="si",100*(('08 (ind)'!AA14-MIN('08 (ind)'!AA$6:AA$37))/(MAX('08 (ind)'!AA$6:AA$37)-MIN('08 (ind)'!AA$6:AA$37))),ABS(-100+(100*(('08 (ind)'!AA14-MIN('08 (ind)'!AA$6:AA$37))/(MAX('08 (ind)'!AA$6:AA$37)-MIN('08 (ind)'!AA$6:AA$37))))))</f>
        <v>74.479685955225676</v>
      </c>
      <c r="AB15" s="75">
        <f>IF('08 (ind)'!AB$1="si",100*(('08 (ind)'!AB14-MIN('08 (ind)'!AB$6:AB$37))/(MAX('08 (ind)'!AB$6:AB$37)-MIN('08 (ind)'!AB$6:AB$37))),ABS(-100+(100*(('08 (ind)'!AB14-MIN('08 (ind)'!AB$6:AB$37))/(MAX('08 (ind)'!AB$6:AB$37)-MIN('08 (ind)'!AB$6:AB$37))))))</f>
        <v>92.345629954650548</v>
      </c>
      <c r="AC15" s="75">
        <f>IF('08 (ind)'!AC$1="si",100*(('08 (ind)'!AC14-MIN('08 (ind)'!AC$6:AC$37))/(MAX('08 (ind)'!AC$6:AC$37)-MIN('08 (ind)'!AC$6:AC$37))),ABS(-100+(100*(('08 (ind)'!AC14-MIN('08 (ind)'!AC$6:AC$37))/(MAX('08 (ind)'!AC$6:AC$37)-MIN('08 (ind)'!AC$6:AC$37))))))</f>
        <v>92.929914107573893</v>
      </c>
      <c r="AD15" s="75">
        <f>IF('08 (ind)'!AD$1="si",100*(('08 (ind)'!AD14-MIN('08 (ind)'!AD$6:AD$37))/(MAX('08 (ind)'!AD$6:AD$37)-MIN('08 (ind)'!AD$6:AD$37))),ABS(-100+(100*(('08 (ind)'!AD14-MIN('08 (ind)'!AD$6:AD$37))/(MAX('08 (ind)'!AD$6:AD$37)-MIN('08 (ind)'!AD$6:AD$37))))))</f>
        <v>96.487091567690314</v>
      </c>
      <c r="AE15" s="75">
        <f>IF('08 (ind)'!AE$1="si",100*(('08 (ind)'!AE14-MIN('08 (ind)'!AE$6:AE$37))/(MAX('08 (ind)'!AE$6:AE$37)-MIN('08 (ind)'!AE$6:AE$37))),ABS(-100+(100*(('08 (ind)'!AE14-MIN('08 (ind)'!AE$6:AE$37))/(MAX('08 (ind)'!AE$6:AE$37)-MIN('08 (ind)'!AE$6:AE$37))))))</f>
        <v>100</v>
      </c>
      <c r="AF15" s="75">
        <f>IF('08 (ind)'!AF$1="si",100*(('08 (ind)'!AF14-MIN('08 (ind)'!AF$6:AF$37))/(MAX('08 (ind)'!AF$6:AF$37)-MIN('08 (ind)'!AF$6:AF$37))),ABS(-100+(100*(('08 (ind)'!AF14-MIN('08 (ind)'!AF$6:AF$37))/(MAX('08 (ind)'!AF$6:AF$37)-MIN('08 (ind)'!AF$6:AF$37))))))</f>
        <v>100</v>
      </c>
      <c r="AG15" s="75">
        <f>IF('08 (ind)'!AG$1="si",100*(('08 (ind)'!AG14-MIN('08 (ind)'!AG$6:AG$37))/(MAX('08 (ind)'!AG$6:AG$37)-MIN('08 (ind)'!AG$6:AG$37))),ABS(-100+(100*(('08 (ind)'!AG14-MIN('08 (ind)'!AG$6:AG$37))/(MAX('08 (ind)'!AG$6:AG$37)-MIN('08 (ind)'!AG$6:AG$37))))))</f>
        <v>9.0425531914893718</v>
      </c>
      <c r="AH15" s="75">
        <f>IF('08 (ind)'!AH$1="si",100*(('08 (ind)'!AH14-MIN('08 (ind)'!AH$6:AH$37))/(MAX('08 (ind)'!AH$6:AH$37)-MIN('08 (ind)'!AH$6:AH$37))),ABS(-100+(100*(('08 (ind)'!AH14-MIN('08 (ind)'!AH$6:AH$37))/(MAX('08 (ind)'!AH$6:AH$37)-MIN('08 (ind)'!AH$6:AH$37))))))</f>
        <v>16.16766467065866</v>
      </c>
      <c r="AI15" s="75">
        <f>IF('08 (ind)'!AI$1="si",100*(('08 (ind)'!AI14-MIN('08 (ind)'!AI$6:AI$37))/(MAX('08 (ind)'!AI$6:AI$37)-MIN('08 (ind)'!AI$6:AI$37))),ABS(-100+(100*(('08 (ind)'!AI14-MIN('08 (ind)'!AI$6:AI$37))/(MAX('08 (ind)'!AI$6:AI$37)-MIN('08 (ind)'!AI$6:AI$37))))))</f>
        <v>23.755293945464356</v>
      </c>
      <c r="AJ15" s="75">
        <f>IF('08 (ind)'!AJ$1="si",100*(('08 (ind)'!AJ14-MIN('08 (ind)'!AJ$6:AJ$37))/(MAX('08 (ind)'!AJ$6:AJ$37)-MIN('08 (ind)'!AJ$6:AJ$37))),ABS(-100+(100*(('08 (ind)'!AJ14-MIN('08 (ind)'!AJ$6:AJ$37))/(MAX('08 (ind)'!AJ$6:AJ$37)-MIN('08 (ind)'!AJ$6:AJ$37))))))</f>
        <v>96.624457907625299</v>
      </c>
      <c r="AK15" s="75">
        <f>IF('08 (ind)'!AK$1="si",100*(('08 (ind)'!AK14-MIN('08 (ind)'!AK$6:AK$37))/(MAX('08 (ind)'!AK$6:AK$37)-MIN('08 (ind)'!AK$6:AK$37))),ABS(-100+(100*(('08 (ind)'!AK14-MIN('08 (ind)'!AK$6:AK$37))/(MAX('08 (ind)'!AK$6:AK$37)-MIN('08 (ind)'!AK$6:AK$37))))))</f>
        <v>12.803490610909288</v>
      </c>
      <c r="AL15" s="75">
        <f>IF('08 (ind)'!AL$1="si",100*(('08 (ind)'!AL14-MIN('08 (ind)'!AL$6:AL$37))/(MAX('08 (ind)'!AL$6:AL$37)-MIN('08 (ind)'!AL$6:AL$37))),ABS(-100+(100*(('08 (ind)'!AL14-MIN('08 (ind)'!AL$6:AL$37))/(MAX('08 (ind)'!AL$6:AL$37)-MIN('08 (ind)'!AL$6:AL$37))))))</f>
        <v>74.728984999565142</v>
      </c>
      <c r="AM15" s="75">
        <f>IF('08 (ind)'!AM$1="si",100*(('08 (ind)'!AM14-MIN('08 (ind)'!AM$6:AM$37))/(MAX('08 (ind)'!AM$6:AM$37)-MIN('08 (ind)'!AM$6:AM$37))),ABS(-100+(100*(('08 (ind)'!AM14-MIN('08 (ind)'!AM$6:AM$37))/(MAX('08 (ind)'!AM$6:AM$37)-MIN('08 (ind)'!AM$6:AM$37))))))</f>
        <v>42.568669065500906</v>
      </c>
      <c r="AN15" s="75">
        <f>IF('08 (ind)'!AN$1="si",100*(('08 (ind)'!AN14-MIN('08 (ind)'!AN$6:AN$37))/(MAX('08 (ind)'!AN$6:AN$37)-MIN('08 (ind)'!AN$6:AN$37))),ABS(-100+(100*(('08 (ind)'!AN14-MIN('08 (ind)'!AN$6:AN$37))/(MAX('08 (ind)'!AN$6:AN$37)-MIN('08 (ind)'!AN$6:AN$37))))))</f>
        <v>100</v>
      </c>
      <c r="AO15" s="75">
        <f>IF('08 (ind)'!AO$1="si",100*(('08 (ind)'!AO14-MIN('08 (ind)'!AO$6:AO$37))/(MAX('08 (ind)'!AO$6:AO$37)-MIN('08 (ind)'!AO$6:AO$37))),ABS(-100+(100*(('08 (ind)'!AO14-MIN('08 (ind)'!AO$6:AO$37))/(MAX('08 (ind)'!AO$6:AO$37)-MIN('08 (ind)'!AO$6:AO$37))))))</f>
        <v>60.847830200892886</v>
      </c>
      <c r="AP15" s="75">
        <f>IF('08 (ind)'!AP$1="si",100*(('08 (ind)'!AP14-MIN('08 (ind)'!AP$6:AP$37))/(MAX('08 (ind)'!AP$6:AP$37)-MIN('08 (ind)'!AP$6:AP$37))),ABS(-100+(100*(('08 (ind)'!AP14-MIN('08 (ind)'!AP$6:AP$37))/(MAX('08 (ind)'!AP$6:AP$37)-MIN('08 (ind)'!AP$6:AP$37))))))</f>
        <v>4.2417815482502732</v>
      </c>
      <c r="AQ15" s="75">
        <f>IF('08 (ind)'!AQ$1="si",100*(('08 (ind)'!AQ14-MIN('08 (ind)'!AQ$6:AQ$37))/(MAX('08 (ind)'!AQ$6:AQ$37)-MIN('08 (ind)'!AQ$6:AQ$37))),ABS(-100+(100*(('08 (ind)'!AQ14-MIN('08 (ind)'!AQ$6:AQ$37))/(MAX('08 (ind)'!AQ$6:AQ$37)-MIN('08 (ind)'!AQ$6:AQ$37))))))</f>
        <v>38.266634361597703</v>
      </c>
      <c r="AR15" s="75">
        <f>IF('08 (ind)'!AR$1="si",100*(('08 (ind)'!AR14-MIN('08 (ind)'!AR$6:AR$37))/(MAX('08 (ind)'!AR$6:AR$37)-MIN('08 (ind)'!AR$6:AR$37))),ABS(-100+(100*(('08 (ind)'!AR14-MIN('08 (ind)'!AR$6:AR$37))/(MAX('08 (ind)'!AR$6:AR$37)-MIN('08 (ind)'!AR$6:AR$37))))))</f>
        <v>78.503183777983082</v>
      </c>
      <c r="AS15" s="75">
        <f>IF('08 (ind)'!AS$1="si",100*(('08 (ind)'!AS14-MIN('08 (ind)'!AS$6:AS$37))/(MAX('08 (ind)'!AS$6:AS$37)-MIN('08 (ind)'!AS$6:AS$37))),ABS(-100+(100*(('08 (ind)'!AS14-MIN('08 (ind)'!AS$6:AS$37))/(MAX('08 (ind)'!AS$6:AS$37)-MIN('08 (ind)'!AS$6:AS$37))))))</f>
        <v>0</v>
      </c>
      <c r="AT15" s="75">
        <f>IF('08 (ind)'!AT$1="si",100*(('08 (ind)'!AT14-MIN('08 (ind)'!AT$6:AT$37))/(MAX('08 (ind)'!AT$6:AT$37)-MIN('08 (ind)'!AT$6:AT$37))),ABS(-100+(100*(('08 (ind)'!AT14-MIN('08 (ind)'!AT$6:AT$37))/(MAX('08 (ind)'!AT$6:AT$37)-MIN('08 (ind)'!AT$6:AT$37))))))</f>
        <v>0</v>
      </c>
      <c r="AU15" s="75">
        <f>IF('08 (ind)'!AU$1="si",100*(('08 (ind)'!AU14-MIN('08 (ind)'!AU$6:AU$37))/(MAX('08 (ind)'!AU$6:AU$37)-MIN('08 (ind)'!AU$6:AU$37))),ABS(-100+(100*(('08 (ind)'!AU14-MIN('08 (ind)'!AU$6:AU$37))/(MAX('08 (ind)'!AU$6:AU$37)-MIN('08 (ind)'!AU$6:AU$37))))))</f>
        <v>91.695501730103786</v>
      </c>
      <c r="AV15" s="75">
        <f>IF('08 (ind)'!AV$1="si",100*(('08 (ind)'!AV14-MIN('08 (ind)'!AV$6:AV$37))/(MAX('08 (ind)'!AV$6:AV$37)-MIN('08 (ind)'!AV$6:AV$37))),ABS(-100+(100*(('08 (ind)'!AV14-MIN('08 (ind)'!AV$6:AV$37))/(MAX('08 (ind)'!AV$6:AV$37)-MIN('08 (ind)'!AV$6:AV$37))))))</f>
        <v>94.800693240901211</v>
      </c>
      <c r="AW15" s="75">
        <f>IF('08 (ind)'!AW$1="si",100*(('08 (ind)'!AW14-MIN('08 (ind)'!AW$6:AW$37))/(MAX('08 (ind)'!AW$6:AW$37)-MIN('08 (ind)'!AW$6:AW$37))),ABS(-100+(100*(('08 (ind)'!AW14-MIN('08 (ind)'!AW$6:AW$37))/(MAX('08 (ind)'!AW$6:AW$37)-MIN('08 (ind)'!AW$6:AW$37))))))</f>
        <v>61.623108665749648</v>
      </c>
      <c r="AX15" s="75">
        <f>IF('08 (ind)'!AX$1="si",100*(('08 (ind)'!AX14-MIN('08 (ind)'!AX$6:AX$37))/(MAX('08 (ind)'!AX$6:AX$37)-MIN('08 (ind)'!AX$6:AX$37))),ABS(-100+(100*(('08 (ind)'!AX14-MIN('08 (ind)'!AX$6:AX$37))/(MAX('08 (ind)'!AX$6:AX$37)-MIN('08 (ind)'!AX$6:AX$37))))))</f>
        <v>79.61307331522795</v>
      </c>
      <c r="AY15" s="75">
        <f>IF('08 (ind)'!AY$1="si",100*(('08 (ind)'!AY14-MIN('08 (ind)'!AY$6:AY$37))/(MAX('08 (ind)'!AY$6:AY$37)-MIN('08 (ind)'!AY$6:AY$37))),ABS(-100+(100*(('08 (ind)'!AY14-MIN('08 (ind)'!AY$6:AY$37))/(MAX('08 (ind)'!AY$6:AY$37)-MIN('08 (ind)'!AY$6:AY$37))))))</f>
        <v>100</v>
      </c>
      <c r="AZ15" s="75">
        <f>IF('08 (ind)'!AZ$1="si",100*(('08 (ind)'!AZ14-MIN('08 (ind)'!AZ$6:AZ$37))/(MAX('08 (ind)'!AZ$6:AZ$37)-MIN('08 (ind)'!AZ$6:AZ$37))),ABS(-100+(100*(('08 (ind)'!AZ14-MIN('08 (ind)'!AZ$6:AZ$37))/(MAX('08 (ind)'!AZ$6:AZ$37)-MIN('08 (ind)'!AZ$6:AZ$37))))))</f>
        <v>13.799582849112083</v>
      </c>
      <c r="BA15" s="75">
        <f>IF('08 (ind)'!BA$1="si",100*(('08 (ind)'!BA14-MIN('08 (ind)'!BA$6:BA$37))/(MAX('08 (ind)'!BA$6:BA$37)-MIN('08 (ind)'!BA$6:BA$37))),ABS(-100+(100*(('08 (ind)'!BA14-MIN('08 (ind)'!BA$6:BA$37))/(MAX('08 (ind)'!BA$6:BA$37)-MIN('08 (ind)'!BA$6:BA$37))))))</f>
        <v>14.981676466394195</v>
      </c>
      <c r="BB15" s="75">
        <f>IF('08 (ind)'!BB$1="si",100*(('08 (ind)'!BB14-MIN('08 (ind)'!BB$6:BB$37))/(MAX('08 (ind)'!BB$6:BB$37)-MIN('08 (ind)'!BB$6:BB$37))),ABS(-100+(100*(('08 (ind)'!BB14-MIN('08 (ind)'!BB$6:BB$37))/(MAX('08 (ind)'!BB$6:BB$37)-MIN('08 (ind)'!BB$6:BB$37))))))</f>
        <v>76.49357136353251</v>
      </c>
      <c r="BC15" s="75">
        <f>IF('08 (ind)'!BC$1="si",100*(('08 (ind)'!BC14-MIN('08 (ind)'!BC$6:BC$37))/(MAX('08 (ind)'!BC$6:BC$37)-MIN('08 (ind)'!BC$6:BC$37))),ABS(-100+(100*(('08 (ind)'!BC14-MIN('08 (ind)'!BC$6:BC$37))/(MAX('08 (ind)'!BC$6:BC$37)-MIN('08 (ind)'!BC$6:BC$37))))))</f>
        <v>0</v>
      </c>
      <c r="BD15" s="75">
        <f>IF('08 (ind)'!BD$1="si",100*(('08 (ind)'!BD14-MIN('08 (ind)'!BD$6:BD$37))/(MAX('08 (ind)'!BD$6:BD$37)-MIN('08 (ind)'!BD$6:BD$37))),ABS(-100+(100*(('08 (ind)'!BD14-MIN('08 (ind)'!BD$6:BD$37))/(MAX('08 (ind)'!BD$6:BD$37)-MIN('08 (ind)'!BD$6:BD$37))))))</f>
        <v>18.975553906275184</v>
      </c>
      <c r="BE15" s="75">
        <f>IF('08 (ind)'!BE$1="si",100*(('08 (ind)'!BE14-MIN('08 (ind)'!BE$6:BE$37))/(MAX('08 (ind)'!BE$6:BE$37)-MIN('08 (ind)'!BE$6:BE$37))),ABS(-100+(100*(('08 (ind)'!BE14-MIN('08 (ind)'!BE$6:BE$37))/(MAX('08 (ind)'!BE$6:BE$37)-MIN('08 (ind)'!BE$6:BE$37))))))</f>
        <v>43.953934740882914</v>
      </c>
      <c r="BF15" s="75">
        <f>IF('08 (ind)'!BF$1="si",100*(('08 (ind)'!BF14-MIN('08 (ind)'!BF$6:BF$37))/(MAX('08 (ind)'!BF$6:BF$37)-MIN('08 (ind)'!BF$6:BF$37))),ABS(-100+(100*(('08 (ind)'!BF14-MIN('08 (ind)'!BF$6:BF$37))/(MAX('08 (ind)'!BF$6:BF$37)-MIN('08 (ind)'!BF$6:BF$37))))))</f>
        <v>98.204862431373698</v>
      </c>
      <c r="BG15" s="75">
        <f>IF('08 (ind)'!BG$1="si",100*(('08 (ind)'!BG14-MIN('08 (ind)'!BG$6:BG$37))/(MAX('08 (ind)'!BG$6:BG$37)-MIN('08 (ind)'!BG$6:BG$37))),ABS(-100+(100*(('08 (ind)'!BG14-MIN('08 (ind)'!BG$6:BG$37))/(MAX('08 (ind)'!BG$6:BG$37)-MIN('08 (ind)'!BG$6:BG$37))))))</f>
        <v>100</v>
      </c>
      <c r="BH15" s="75">
        <f>IF('08 (ind)'!BH$1="si",100*(('08 (ind)'!BH14-MIN('08 (ind)'!BH$6:BH$37))/(MAX('08 (ind)'!BH$6:BH$37)-MIN('08 (ind)'!BH$6:BH$37))),ABS(-100+(100*(('08 (ind)'!BH14-MIN('08 (ind)'!BH$6:BH$37))/(MAX('08 (ind)'!BH$6:BH$37)-MIN('08 (ind)'!BH$6:BH$37))))))</f>
        <v>100</v>
      </c>
      <c r="BI15" s="75">
        <f>IF('08 (ind)'!BI$1="si",100*(('08 (ind)'!BI14-MIN('08 (ind)'!BI$6:BI$37))/(MAX('08 (ind)'!BI$6:BI$37)-MIN('08 (ind)'!BI$6:BI$37))),ABS(-100+(100*(('08 (ind)'!BI14-MIN('08 (ind)'!BI$6:BI$37))/(MAX('08 (ind)'!BI$6:BI$37)-MIN('08 (ind)'!BI$6:BI$37))))))</f>
        <v>98.019112026369555</v>
      </c>
      <c r="BJ15" s="75">
        <f>IF('08 (ind)'!BJ$1="si",100*(('08 (ind)'!BJ14-MIN('08 (ind)'!BJ$6:BJ$37))/(MAX('08 (ind)'!BJ$6:BJ$37)-MIN('08 (ind)'!BJ$6:BJ$37))),ABS(-100+(100*(('08 (ind)'!BJ14-MIN('08 (ind)'!BJ$6:BJ$37))/(MAX('08 (ind)'!BJ$6:BJ$37)-MIN('08 (ind)'!BJ$6:BJ$37))))))</f>
        <v>0.66260226614629858</v>
      </c>
      <c r="BK15" s="75">
        <f>IF('08 (ind)'!BK$1="si",100*(('08 (ind)'!BK14-MIN('08 (ind)'!BK$6:BK$37))/(MAX('08 (ind)'!BK$6:BK$37)-MIN('08 (ind)'!BK$6:BK$37))),ABS(-100+(100*(('08 (ind)'!BK14-MIN('08 (ind)'!BK$6:BK$37))/(MAX('08 (ind)'!BK$6:BK$37)-MIN('08 (ind)'!BK$6:BK$37))))))</f>
        <v>32.468966816407125</v>
      </c>
      <c r="BL15" s="75">
        <f>IF('08 (ind)'!BL$1="si",100*(('08 (ind)'!BL14-MIN('08 (ind)'!BL$6:BL$37))/(MAX('08 (ind)'!BL$6:BL$37)-MIN('08 (ind)'!BL$6:BL$37))),ABS(-100+(100*(('08 (ind)'!BL14-MIN('08 (ind)'!BL$6:BL$37))/(MAX('08 (ind)'!BL$6:BL$37)-MIN('08 (ind)'!BL$6:BL$37))))))</f>
        <v>100</v>
      </c>
      <c r="BM15" s="75">
        <f>IF('08 (ind)'!BM$1="si",100*(('08 (ind)'!BM14-MIN('08 (ind)'!BM$6:BM$37))/(MAX('08 (ind)'!BM$6:BM$37)-MIN('08 (ind)'!BM$6:BM$37))),ABS(-100+(100*(('08 (ind)'!BM14-MIN('08 (ind)'!BM$6:BM$37))/(MAX('08 (ind)'!BM$6:BM$37)-MIN('08 (ind)'!BM$6:BM$37))))))</f>
        <v>45.847731829377494</v>
      </c>
      <c r="BN15" s="75">
        <f>IF('08 (ind)'!BN$1="si",100*(('08 (ind)'!BN14-MIN('08 (ind)'!BN$6:BN$37))/(MAX('08 (ind)'!BN$6:BN$37)-MIN('08 (ind)'!BN$6:BN$37))),ABS(-100+(100*(('08 (ind)'!BN14-MIN('08 (ind)'!BN$6:BN$37))/(MAX('08 (ind)'!BN$6:BN$37)-MIN('08 (ind)'!BN$6:BN$37))))))</f>
        <v>0</v>
      </c>
      <c r="BO15" s="75">
        <f>IF('08 (ind)'!BO$1="si",100*(('08 (ind)'!BO14-MIN('08 (ind)'!BO$6:BO$37))/(MAX('08 (ind)'!BO$6:BO$37)-MIN('08 (ind)'!BO$6:BO$37))),ABS(-100+(100*(('08 (ind)'!BO14-MIN('08 (ind)'!BO$6:BO$37))/(MAX('08 (ind)'!BO$6:BO$37)-MIN('08 (ind)'!BO$6:BO$37))))))</f>
        <v>16.60110279897183</v>
      </c>
      <c r="BP15" s="75">
        <f>IF('08 (ind)'!BP$1="si",100*(('08 (ind)'!BP14-MIN('08 (ind)'!BP$6:BP$37))/(MAX('08 (ind)'!BP$6:BP$37)-MIN('08 (ind)'!BP$6:BP$37))),ABS(-100+(100*(('08 (ind)'!BP14-MIN('08 (ind)'!BP$6:BP$37))/(MAX('08 (ind)'!BP$6:BP$37)-MIN('08 (ind)'!BP$6:BP$37))))))</f>
        <v>100</v>
      </c>
      <c r="BQ15" s="75">
        <f>IF('08 (ind)'!BQ$1="si",100*(('08 (ind)'!BQ14-MIN('08 (ind)'!BQ$6:BQ$37))/(MAX('08 (ind)'!BQ$6:BQ$37)-MIN('08 (ind)'!BQ$6:BQ$37))),ABS(-100+(100*(('08 (ind)'!BQ14-MIN('08 (ind)'!BQ$6:BQ$37))/(MAX('08 (ind)'!BQ$6:BQ$37)-MIN('08 (ind)'!BQ$6:BQ$37))))))</f>
        <v>100</v>
      </c>
      <c r="BR15" s="75">
        <f>IF('08 (ind)'!BR$1="si",100*(('08 (ind)'!BR14-MIN('08 (ind)'!BR$6:BR$37))/(MAX('08 (ind)'!BR$6:BR$37)-MIN('08 (ind)'!BR$6:BR$37))),ABS(-100+(100*(('08 (ind)'!BR14-MIN('08 (ind)'!BR$6:BR$37))/(MAX('08 (ind)'!BP$6:BP$37)-MIN('08 (ind)'!BR$6:BR$37))))))</f>
        <v>42.557858115262441</v>
      </c>
      <c r="BS15" s="75">
        <f>IF('08 (ind)'!BS$1="si",100*(('08 (ind)'!BS14-MIN('08 (ind)'!BS$6:BS$37))/(MAX('08 (ind)'!BS$6:BS$37)-MIN('08 (ind)'!BS$6:BS$37))),ABS(-100+(100*(('08 (ind)'!BS14-MIN('08 (ind)'!BS$6:BS$37))/(MAX('08 (ind)'!BQ$6:BQ$37)-MIN('08 (ind)'!BS$6:BS$37))))))</f>
        <v>100</v>
      </c>
      <c r="BT15" s="75">
        <f>IF('08 (ind)'!BT$1="si",100*(('08 (ind)'!BT14-MIN('08 (ind)'!BT$6:BT$37))/(MAX('08 (ind)'!BT$6:BT$37)-MIN('08 (ind)'!BT$6:BT$37))),ABS(-100+(100*(('08 (ind)'!BT14-MIN('08 (ind)'!BT$6:BT$37))/(MAX('08 (ind)'!BR$6:BR$37)-MIN('08 (ind)'!BT$6:BT$37))))))</f>
        <v>88.297784516953797</v>
      </c>
      <c r="BU15" s="75">
        <f>IF('08 (ind)'!BU$1="si",100*(('08 (ind)'!BU14-MIN('08 (ind)'!BU$6:BU$37))/(MAX('08 (ind)'!BU$6:BU$37)-MIN('08 (ind)'!BU$6:BU$37))),ABS(-100+(100*(('08 (ind)'!BU14-MIN('08 (ind)'!BU$6:BU$37))/(MAX('08 (ind)'!BU$6:BU$37)-MIN('08 (ind)'!BU$6:BU$37))))))</f>
        <v>3.9702233250620225</v>
      </c>
      <c r="BV15" s="75">
        <f>IF('08 (ind)'!BV$1="si",100*(('08 (ind)'!BV14-MIN('08 (ind)'!BV$6:BV$37))/(MAX('08 (ind)'!BV$6:BV$37)-MIN('08 (ind)'!BV$6:BV$37))),ABS(-100+(100*(('08 (ind)'!BV14-MIN('08 (ind)'!BV$6:BV$37))/(MAX('08 (ind)'!BV$6:BV$37)-MIN('08 (ind)'!BV$6:BV$37))))))</f>
        <v>38.324847758810023</v>
      </c>
      <c r="BW15" s="75">
        <f>IF('08 (ind)'!BW$1="si",100*(('08 (ind)'!BW14-MIN('08 (ind)'!BW$6:BW$37))/(MAX('08 (ind)'!BW$6:BW$37)-MIN('08 (ind)'!BW$6:BW$37))),ABS(-100+(100*(('08 (ind)'!BW14-MIN('08 (ind)'!BW$6:BW$37))/(MAX('08 (ind)'!BW$6:BW$37)-MIN('08 (ind)'!BW$6:BW$37))))))</f>
        <v>81.244257776611107</v>
      </c>
      <c r="BX15" s="75">
        <f>IF('08 (ind)'!BX$1="si",100*(('08 (ind)'!BX14-MIN('08 (ind)'!BX$6:BX$37))/(MAX('08 (ind)'!BX$6:BX$37)-MIN('08 (ind)'!BX$6:BX$37))),ABS(-100+(100*(('08 (ind)'!BX14-MIN('08 (ind)'!BX$6:BX$37))/(MAX('08 (ind)'!BX$6:BX$37)-MIN('08 (ind)'!BX$6:BX$37))))))</f>
        <v>100</v>
      </c>
      <c r="BY15" s="75">
        <f>IF('08 (ind)'!BY$1="si",100*(('08 (ind)'!BY14-MIN('08 (ind)'!BY$6:BY$37))/(MAX('08 (ind)'!BY$6:BY$37)-MIN('08 (ind)'!BY$6:BY$37))),ABS(-100+(100*(('08 (ind)'!BY14-MIN('08 (ind)'!BY$6:BY$37))/(MAX('08 (ind)'!BY$6:BY$37)-MIN('08 (ind)'!BY$6:BY$37))))))</f>
        <v>16.75368895422277</v>
      </c>
      <c r="BZ15" s="75">
        <f>IF('08 (ind)'!BZ$1="si",100*(('08 (ind)'!BZ14-MIN('08 (ind)'!BZ$6:BZ$37))/(MAX('08 (ind)'!BZ$6:BZ$37)-MIN('08 (ind)'!BZ$6:BZ$37))),ABS(-100+(100*(('08 (ind)'!BZ14-MIN('08 (ind)'!BZ$6:BZ$37))/(MAX('08 (ind)'!BZ$6:BZ$37)-MIN('08 (ind)'!BZ$6:BZ$37))))))</f>
        <v>82.883517740097119</v>
      </c>
      <c r="CA15" s="75">
        <f>IF('08 (ind)'!CA$1="si",100*(('08 (ind)'!CA14-MIN('08 (ind)'!CA$6:CA$37))/(MAX('08 (ind)'!CA$6:CA$37)-MIN('08 (ind)'!CA$6:CA$37))),ABS(-100+(100*(('08 (ind)'!CA14-MIN('08 (ind)'!CA$6:CA$37))/(MAX('08 (ind)'!CA$6:CA$37)-MIN('08 (ind)'!CA$6:CA$37))))))</f>
        <v>100</v>
      </c>
      <c r="CB15" s="75">
        <f>IF('08 (ind)'!CB$1="si",100*(('08 (ind)'!CB14-MIN('08 (ind)'!CB$6:CB$37))/(MAX('08 (ind)'!CB$6:CB$37)-MIN('08 (ind)'!CB$6:CB$37))),ABS(-100+(100*(('08 (ind)'!CB14-MIN('08 (ind)'!CB$6:CB$37))/(MAX('08 (ind)'!CB$6:CB$37)-MIN('08 (ind)'!CB$6:CB$37))))))</f>
        <v>38.853503184713375</v>
      </c>
      <c r="CC15" s="75">
        <f>IF('08 (ind)'!CC$1="si",100*(('08 (ind)'!CC14-MIN('08 (ind)'!CC$6:CC$37))/(MAX('08 (ind)'!CC$6:CC$37)-MIN('08 (ind)'!CC$6:CC$37))),ABS(-100+(100*(('08 (ind)'!CC14-MIN('08 (ind)'!CC$6:CC$37))/(MAX('08 (ind)'!CC$6:CC$37)-MIN('08 (ind)'!CC$6:CC$37))))))</f>
        <v>54.638194806344828</v>
      </c>
      <c r="CD15" s="75">
        <f>IF('08 (ind)'!CD$1="si",100*(('08 (ind)'!CD14-MIN('08 (ind)'!CD$6:CD$37))/(MAX('08 (ind)'!CD$6:CD$37)-MIN('08 (ind)'!CD$6:CD$37))),ABS(-100+(100*(('08 (ind)'!CD14-MIN('08 (ind)'!CD$6:CD$37))/(MAX('08 (ind)'!CD$6:CD$37)-MIN('08 (ind)'!CD$6:CD$37))))))</f>
        <v>23.817874918944764</v>
      </c>
      <c r="CE15" s="75">
        <f>IF('08 (ind)'!CE$1="si",100*(('08 (ind)'!CE14-MIN('08 (ind)'!CE$6:CE$37))/(MAX('08 (ind)'!CE$6:CE$37)-MIN('08 (ind)'!CE$6:CE$37))),ABS(-100+(100*(('08 (ind)'!CE14-MIN('08 (ind)'!CE$6:CE$37))/(MAX('08 (ind)'!CE$6:CE$37)-MIN('08 (ind)'!CE$6:CE$37))))))</f>
        <v>9.6624302518745964</v>
      </c>
      <c r="CF15" s="75">
        <f>IF('08 (ind)'!CF$1="si",100*(('08 (ind)'!CF14-MIN('08 (ind)'!CF$6:CF$37))/(MAX('08 (ind)'!CF$6:CF$37)-MIN('08 (ind)'!CF$6:CF$37))),ABS(-100+(100*(('08 (ind)'!CF14-MIN('08 (ind)'!CF$6:CF$37))/(MAX('08 (ind)'!CF$6:CF$37)-MIN('08 (ind)'!CF$6:CF$37))))))</f>
        <v>37.268322379524655</v>
      </c>
      <c r="CG15" s="75">
        <f>IF('08 (ind)'!CG$1="si",100*(('08 (ind)'!CG14-MIN('08 (ind)'!CG$6:CG$37))/(MAX('08 (ind)'!CG$6:CG$37)-MIN('08 (ind)'!CG$6:CG$37))),ABS(-100+(100*(('08 (ind)'!CG14-MIN('08 (ind)'!CG$6:CG$37))/(MAX('08 (ind)'!CG$6:CG$37)-MIN('08 (ind)'!CG$6:CG$37))))))</f>
        <v>40.505519695268703</v>
      </c>
      <c r="CH15" s="75">
        <f>IF('08 (ind)'!CH$1="si",100*(('08 (ind)'!CH14-MIN('08 (ind)'!CH$6:CH$37))/(MAX('08 (ind)'!CH$6:CH$37)-MIN('08 (ind)'!CH$6:CH$37))),ABS(-100+(100*(('08 (ind)'!CH14-MIN('08 (ind)'!CH$6:CH$37))/(MAX('08 (ind)'!CH$6:CH$37)-MIN('08 (ind)'!CH$6:CH$37))))))</f>
        <v>100</v>
      </c>
      <c r="CI15" s="75">
        <f>IF('08 (ind)'!CI$1="si",100*(('08 (ind)'!CI14-MIN('08 (ind)'!CI$6:CI$37))/(MAX('08 (ind)'!CI$6:CI$37)-MIN('08 (ind)'!CI$6:CI$37))),ABS(-100+(100*(('08 (ind)'!CI14-MIN('08 (ind)'!CI$6:CI$37))/(MAX('08 (ind)'!CI$6:CI$37)-MIN('08 (ind)'!CI$6:CI$37))))))</f>
        <v>28.08597657470953</v>
      </c>
      <c r="CJ15" s="75">
        <f>IF('08 (ind)'!CJ$1="si",100*(('08 (ind)'!CJ14-MIN('08 (ind)'!CJ$6:CJ$37))/(MAX('08 (ind)'!CJ$6:CJ$37)-MIN('08 (ind)'!CJ$6:CJ$37))),ABS(-100+(100*(('08 (ind)'!CJ14-MIN('08 (ind)'!CJ$6:CJ$37))/(MAX('08 (ind)'!CJ$6:CJ$37)-MIN('08 (ind)'!CJ$6:CJ$37))))))</f>
        <v>40.695757069837825</v>
      </c>
      <c r="CK15" s="75">
        <f>IF('08 (ind)'!CK$1="si",100*(('08 (ind)'!CK14-MIN('08 (ind)'!CK$6:CK$37))/(MAX('08 (ind)'!CK$6:CK$37)-MIN('08 (ind)'!CK$6:CK$37))),ABS(-100+(100*(('08 (ind)'!CK14-MIN('08 (ind)'!CK$6:CK$37))/(MAX('08 (ind)'!CK$6:CK$37)-MIN('08 (ind)'!CK$6:CK$37))))))</f>
        <v>100</v>
      </c>
      <c r="CL15" s="75">
        <f>IF('08 (ind)'!CL$1="si",100*(('08 (ind)'!CL14-MIN('08 (ind)'!CL$6:CL$37))/(MAX('08 (ind)'!CL$6:CL$37)-MIN('08 (ind)'!CL$6:CL$37))),ABS(-100+(100*(('08 (ind)'!CL14-MIN('08 (ind)'!CL$6:CL$37))/(MAX('08 (ind)'!CL$6:CL$37)-MIN('08 (ind)'!CL$6:CL$37))))))</f>
        <v>33.100493406360961</v>
      </c>
      <c r="CM15" s="75">
        <f>IF('08 (ind)'!CM$1="si",100*(('08 (ind)'!CM14-MIN('08 (ind)'!CM$6:CM$37))/(MAX('08 (ind)'!CM$6:CM$37)-MIN('08 (ind)'!CM$6:CM$37))),ABS(-100+(100*(('08 (ind)'!CM14-MIN('08 (ind)'!CM$6:CM$37))/(MAX('08 (ind)'!CM$6:CM$37)-MIN('08 (ind)'!CM$6:CM$37))))))</f>
        <v>100</v>
      </c>
    </row>
    <row r="16" spans="1:91">
      <c r="A16" s="18" t="s">
        <v>215</v>
      </c>
      <c r="B16" s="87">
        <f>IF('08 (ind)'!B$1="si",100*(('08 (ind)'!B15-MIN('08 (ind)'!B$6:B$37))/(MAX('08 (ind)'!B$6:B$37)-MIN('08 (ind)'!B$6:B$37))),ABS(-100+(100*(('08 (ind)'!B15-MIN('08 (ind)'!B$6:B$37))/(MAX('08 (ind)'!B$6:B$37)-MIN('08 (ind)'!B$6:B$37))))))</f>
        <v>4.1068826367237206</v>
      </c>
      <c r="C16" s="87">
        <f>IF('08 (ind)'!C$1="si",100*(('08 (ind)'!C15-MIN('08 (ind)'!C$6:C$37))/(MAX('08 (ind)'!C$6:C$37)-MIN('08 (ind)'!C$6:C$37))),ABS(-100+(100*(('08 (ind)'!C15-MIN('08 (ind)'!C$6:C$37))/(MAX('08 (ind)'!C$6:C$37)-MIN('08 (ind)'!C$6:C$37))))))</f>
        <v>33.613085313044785</v>
      </c>
      <c r="D16" s="87">
        <f>IF('08 (ind)'!D$1="si",100*(('08 (ind)'!D15-MIN('08 (ind)'!D$6:D$37))/(MAX('08 (ind)'!D$6:D$37)-MIN('08 (ind)'!D$6:D$37))),ABS(-100+(100*(('08 (ind)'!D15-MIN('08 (ind)'!D$6:D$37))/(MAX('08 (ind)'!D$6:D$37)-MIN('08 (ind)'!D$6:D$37))))))</f>
        <v>80.400975787578034</v>
      </c>
      <c r="E16" s="87">
        <f>IF('08 (ind)'!E$1="si",100*(('08 (ind)'!E15-MIN('08 (ind)'!E$6:E$37))/(MAX('08 (ind)'!E$6:E$37)-MIN('08 (ind)'!E$6:E$37))),ABS(-100+(100*(('08 (ind)'!E15-MIN('08 (ind)'!E$6:E$37))/(MAX('08 (ind)'!E$6:E$37)-MIN('08 (ind)'!E$6:E$37))))))</f>
        <v>55.502468399440353</v>
      </c>
      <c r="F16" s="87">
        <f>IF('08 (ind)'!F$1="si",100*(('08 (ind)'!F15-MIN('08 (ind)'!F$6:F$37))/(MAX('08 (ind)'!F$6:F$37)-MIN('08 (ind)'!F$6:F$37))),ABS(-100+(100*(('08 (ind)'!F15-MIN('08 (ind)'!F$6:F$37))/(MAX('08 (ind)'!F$6:F$37)-MIN('08 (ind)'!F$6:F$37))))))</f>
        <v>71.232876712328775</v>
      </c>
      <c r="G16" s="87">
        <f>IF('08 (ind)'!G$1="si",100*(('08 (ind)'!G15-MIN('08 (ind)'!G$6:G$37))/(MAX('08 (ind)'!G$6:G$37)-MIN('08 (ind)'!G$6:G$37))),ABS(-100+(100*(('08 (ind)'!G15-MIN('08 (ind)'!G$6:G$37))/(MAX('08 (ind)'!G$6:G$37)-MIN('08 (ind)'!G$6:G$37))))))</f>
        <v>49.152542372881349</v>
      </c>
      <c r="H16" s="87">
        <f>IF('08 (ind)'!H$1="si",100*(('08 (ind)'!H15-MIN('08 (ind)'!H$6:H$37))/(MAX('08 (ind)'!H$6:H$37)-MIN('08 (ind)'!H$6:H$37))),ABS(-100+(100*(('08 (ind)'!H15-MIN('08 (ind)'!H$6:H$37))/(MAX('08 (ind)'!H$6:H$37)-MIN('08 (ind)'!H$6:H$37))))))</f>
        <v>64.615384615384613</v>
      </c>
      <c r="I16" s="87">
        <f>IF('08 (ind)'!I$1="si",100*(('08 (ind)'!I15-MIN('08 (ind)'!I$6:I$37))/(MAX('08 (ind)'!I$6:I$37)-MIN('08 (ind)'!I$6:I$37))),ABS(-100+(100*(('08 (ind)'!I15-MIN('08 (ind)'!I$6:I$37))/(MAX('08 (ind)'!I$6:I$37)-MIN('08 (ind)'!I$6:I$37))))))</f>
        <v>84.375000000000014</v>
      </c>
      <c r="J16" s="87">
        <f>IF('08 (ind)'!J$1="si",100*(('08 (ind)'!J15-MIN('08 (ind)'!J$6:J$37))/(MAX('08 (ind)'!J$6:J$37)-MIN('08 (ind)'!J$6:J$37))),ABS(-100+(100*(('08 (ind)'!J15-MIN('08 (ind)'!J$6:J$37))/(MAX('08 (ind)'!J$6:J$37)-MIN('08 (ind)'!J$6:J$37))))))</f>
        <v>41.562625855819562</v>
      </c>
      <c r="K16" s="87">
        <f>IF('08 (ind)'!K$1="si",100*(('08 (ind)'!K15-MIN('08 (ind)'!K$6:K$37))/(MAX('08 (ind)'!K$6:K$37)-MIN('08 (ind)'!K$6:K$37))),ABS(-100+(100*(('08 (ind)'!K15-MIN('08 (ind)'!K$6:K$37))/(MAX('08 (ind)'!K$6:K$37)-MIN('08 (ind)'!K$6:K$37))))))</f>
        <v>31.439616446610685</v>
      </c>
      <c r="L16" s="87">
        <f>IF('08 (ind)'!L$1="si",100*(('08 (ind)'!L15-MIN('08 (ind)'!L$6:L$37))/(MAX('08 (ind)'!L$6:L$37)-MIN('08 (ind)'!L$6:L$37))),ABS(-100+(100*(('08 (ind)'!L15-MIN('08 (ind)'!L$6:L$37))/(MAX('08 (ind)'!L$6:L$37)-MIN('08 (ind)'!L$6:L$37))))))</f>
        <v>66.633520292417799</v>
      </c>
      <c r="M16" s="87">
        <f>IF('08 (ind)'!M$1="si",100*(('08 (ind)'!M15-MIN('08 (ind)'!M$6:M$37))/(MAX('08 (ind)'!M$6:M$37)-MIN('08 (ind)'!M$6:M$37))),ABS(-100+(100*(('08 (ind)'!M15-MIN('08 (ind)'!M$6:M$37))/(MAX('08 (ind)'!M$6:M$37)-MIN('08 (ind)'!M$6:M$37))))))</f>
        <v>0.4577898326141604</v>
      </c>
      <c r="N16" s="87">
        <f>IF('08 (ind)'!N$1="si",100*(('08 (ind)'!N15-MIN('08 (ind)'!N$6:N$37))/(MAX('08 (ind)'!N$6:N$37)-MIN('08 (ind)'!N$6:N$37))),ABS(-100+(100*(('08 (ind)'!N15-MIN('08 (ind)'!N$6:N$37))/(MAX('08 (ind)'!N$6:N$37)-MIN('08 (ind)'!N$6:N$37))))))</f>
        <v>0</v>
      </c>
      <c r="O16" s="87">
        <f>IF('08 (ind)'!O$1="si",100*(('08 (ind)'!O15-MIN('08 (ind)'!O$6:O$37))/(MAX('08 (ind)'!O$6:O$37)-MIN('08 (ind)'!O$6:O$37))),ABS(-100+(100*(('08 (ind)'!O15-MIN('08 (ind)'!O$6:O$37))/(MAX('08 (ind)'!O$6:O$37)-MIN('08 (ind)'!O$6:O$37))))))</f>
        <v>94.736842105263165</v>
      </c>
      <c r="P16" s="87">
        <f>IF('08 (ind)'!P$1="si",100*(('08 (ind)'!P15-MIN('08 (ind)'!P$6:P$37))/(MAX('08 (ind)'!P$6:P$37)-MIN('08 (ind)'!P$6:P$37))),ABS(-100+(100*(('08 (ind)'!P15-MIN('08 (ind)'!P$6:P$37))/(MAX('08 (ind)'!P$6:P$37)-MIN('08 (ind)'!P$6:P$37))))))</f>
        <v>2.8035079770625058</v>
      </c>
      <c r="Q16" s="87">
        <f>IF('08 (ind)'!Q$1="si",100*(('08 (ind)'!Q15-MIN('08 (ind)'!Q$6:Q$37))/(MAX('08 (ind)'!Q$6:Q$37)-MIN('08 (ind)'!Q$6:Q$37))),ABS(-100+(100*(('08 (ind)'!Q15-MIN('08 (ind)'!Q$6:Q$37))/(MAX('08 (ind)'!Q$6:Q$37)-MIN('08 (ind)'!Q$6:Q$37))))))</f>
        <v>34.184139290727906</v>
      </c>
      <c r="R16" s="87">
        <f>IF('08 (ind)'!R$1="si",100*(('08 (ind)'!R15-MIN('08 (ind)'!R$6:R$37))/(MAX('08 (ind)'!R$6:R$37)-MIN('08 (ind)'!R$6:R$37))),ABS(-100+(100*(('08 (ind)'!R15-MIN('08 (ind)'!R$6:R$37))/(MAX('08 (ind)'!R$6:R$37)-MIN('08 (ind)'!R$6:R$37))))))</f>
        <v>0.28355686953744197</v>
      </c>
      <c r="S16" s="75">
        <f>ABS(ABS(('08 (ind)'!S15-((MAX('08 (ind)'!S$6:S$37)+MIN('08 (ind)'!S$6:S$37))/2))/(((MAX('08 (ind)'!S$6:S$37)+MIN('08 (ind)'!S$6:S$37))/2)-MAX('08 (ind)'!S$6:S$37))*100)-100)</f>
        <v>98.011229820809547</v>
      </c>
      <c r="T16" s="75">
        <f>IF('08 (ind)'!T$1="si",100*(('08 (ind)'!T15-MIN('08 (ind)'!T$6:T$37))/(MAX('08 (ind)'!T$6:T$37)-MIN('08 (ind)'!T$6:T$37))),ABS(-100+(100*(('08 (ind)'!T15-MIN('08 (ind)'!T$6:T$37))/(MAX('08 (ind)'!T$6:T$37)-MIN('08 (ind)'!T$6:T$37))))))</f>
        <v>22.53077361324517</v>
      </c>
      <c r="U16" s="75">
        <f>IF('08 (ind)'!U$1="si",100*(('08 (ind)'!U15-MIN('08 (ind)'!U$6:U$37))/(MAX('08 (ind)'!U$6:U$37)-MIN('08 (ind)'!U$6:U$37))),ABS(-100+(100*(('08 (ind)'!U15-MIN('08 (ind)'!U$6:U$37))/(MAX('08 (ind)'!U$6:U$37)-MIN('08 (ind)'!U$6:U$37))))))</f>
        <v>100</v>
      </c>
      <c r="V16" s="75">
        <f>IF('08 (ind)'!V$1="si",100*(('08 (ind)'!V15-MIN('08 (ind)'!V$6:V$37))/(MAX('08 (ind)'!V$6:V$37)-MIN('08 (ind)'!V$6:V$37))),ABS(-100+(100*(('08 (ind)'!V15-MIN('08 (ind)'!V$6:V$37))/(MAX('08 (ind)'!V$6:V$37)-MIN('08 (ind)'!V$6:V$37))))))</f>
        <v>97.790055248618785</v>
      </c>
      <c r="W16" s="75">
        <f>IF('08 (ind)'!W$1="si",100*(('08 (ind)'!W15-MIN('08 (ind)'!W$6:W$37))/(MAX('08 (ind)'!W$6:W$37)-MIN('08 (ind)'!W$6:W$37))),ABS(-100+(100*(('08 (ind)'!W15-MIN('08 (ind)'!W$6:W$37))/(MAX('08 (ind)'!W$6:W$37)-MIN('08 (ind)'!W$6:W$37))))))</f>
        <v>78.231391817743429</v>
      </c>
      <c r="X16" s="75">
        <f>IF('08 (ind)'!X$1="si",100*(('08 (ind)'!X15-MIN('08 (ind)'!X$6:X$37))/(MAX('08 (ind)'!X$6:X$37)-MIN('08 (ind)'!X$6:X$37))),ABS(-100+(100*(('08 (ind)'!X15-MIN('08 (ind)'!X$6:X$37))/(MAX('08 (ind)'!X$6:X$37)-MIN('08 (ind)'!X$6:X$37))))))</f>
        <v>62.373280285744151</v>
      </c>
      <c r="Y16" s="75">
        <f>IF('08 (ind)'!Y$1="si",100*(('08 (ind)'!Y15-MIN('08 (ind)'!Y$6:Y$37))/(MAX('08 (ind)'!Y$6:Y$37)-MIN('08 (ind)'!Y$6:Y$37))),ABS(-100+(100*(('08 (ind)'!Y15-MIN('08 (ind)'!Y$6:Y$37))/(MAX('08 (ind)'!Y$6:Y$37)-MIN('08 (ind)'!Y$6:Y$37))))))</f>
        <v>52.75082346657171</v>
      </c>
      <c r="Z16" s="75">
        <f>IF('08 (ind)'!Z$1="si",100*(('08 (ind)'!Z15-MIN('08 (ind)'!Z$6:Z$37))/(MAX('08 (ind)'!Z$6:Z$37)-MIN('08 (ind)'!Z$6:Z$37))),ABS(-100+(100*(('08 (ind)'!Z15-MIN('08 (ind)'!Z$6:Z$37))/(MAX('08 (ind)'!Z$6:Z$37)-MIN('08 (ind)'!Z$6:Z$37))))))</f>
        <v>80.606613797974433</v>
      </c>
      <c r="AA16" s="75">
        <f>IF('08 (ind)'!AA$1="si",100*(('08 (ind)'!AA15-MIN('08 (ind)'!AA$6:AA$37))/(MAX('08 (ind)'!AA$6:AA$37)-MIN('08 (ind)'!AA$6:AA$37))),ABS(-100+(100*(('08 (ind)'!AA15-MIN('08 (ind)'!AA$6:AA$37))/(MAX('08 (ind)'!AA$6:AA$37)-MIN('08 (ind)'!AA$6:AA$37))))))</f>
        <v>62.797154529753115</v>
      </c>
      <c r="AB16" s="75">
        <f>IF('08 (ind)'!AB$1="si",100*(('08 (ind)'!AB15-MIN('08 (ind)'!AB$6:AB$37))/(MAX('08 (ind)'!AB$6:AB$37)-MIN('08 (ind)'!AB$6:AB$37))),ABS(-100+(100*(('08 (ind)'!AB15-MIN('08 (ind)'!AB$6:AB$37))/(MAX('08 (ind)'!AB$6:AB$37)-MIN('08 (ind)'!AB$6:AB$37))))))</f>
        <v>57.251789034242719</v>
      </c>
      <c r="AC16" s="75">
        <f>IF('08 (ind)'!AC$1="si",100*(('08 (ind)'!AC15-MIN('08 (ind)'!AC$6:AC$37))/(MAX('08 (ind)'!AC$6:AC$37)-MIN('08 (ind)'!AC$6:AC$37))),ABS(-100+(100*(('08 (ind)'!AC15-MIN('08 (ind)'!AC$6:AC$37))/(MAX('08 (ind)'!AC$6:AC$37)-MIN('08 (ind)'!AC$6:AC$37))))))</f>
        <v>90.915929354805613</v>
      </c>
      <c r="AD16" s="75">
        <f>IF('08 (ind)'!AD$1="si",100*(('08 (ind)'!AD15-MIN('08 (ind)'!AD$6:AD$37))/(MAX('08 (ind)'!AD$6:AD$37)-MIN('08 (ind)'!AD$6:AD$37))),ABS(-100+(100*(('08 (ind)'!AD15-MIN('08 (ind)'!AD$6:AD$37))/(MAX('08 (ind)'!AD$6:AD$37)-MIN('08 (ind)'!AD$6:AD$37))))))</f>
        <v>32.390263102288962</v>
      </c>
      <c r="AE16" s="75">
        <f>IF('08 (ind)'!AE$1="si",100*(('08 (ind)'!AE15-MIN('08 (ind)'!AE$6:AE$37))/(MAX('08 (ind)'!AE$6:AE$37)-MIN('08 (ind)'!AE$6:AE$37))),ABS(-100+(100*(('08 (ind)'!AE15-MIN('08 (ind)'!AE$6:AE$37))/(MAX('08 (ind)'!AE$6:AE$37)-MIN('08 (ind)'!AE$6:AE$37))))))</f>
        <v>35.443145560976781</v>
      </c>
      <c r="AF16" s="75">
        <f>IF('08 (ind)'!AF$1="si",100*(('08 (ind)'!AF15-MIN('08 (ind)'!AF$6:AF$37))/(MAX('08 (ind)'!AF$6:AF$37)-MIN('08 (ind)'!AF$6:AF$37))),ABS(-100+(100*(('08 (ind)'!AF15-MIN('08 (ind)'!AF$6:AF$37))/(MAX('08 (ind)'!AF$6:AF$37)-MIN('08 (ind)'!AF$6:AF$37))))))</f>
        <v>95.33461954402982</v>
      </c>
      <c r="AG16" s="75">
        <f>IF('08 (ind)'!AG$1="si",100*(('08 (ind)'!AG15-MIN('08 (ind)'!AG$6:AG$37))/(MAX('08 (ind)'!AG$6:AG$37)-MIN('08 (ind)'!AG$6:AG$37))),ABS(-100+(100*(('08 (ind)'!AG15-MIN('08 (ind)'!AG$6:AG$37))/(MAX('08 (ind)'!AG$6:AG$37)-MIN('08 (ind)'!AG$6:AG$37))))))</f>
        <v>43.617021276595736</v>
      </c>
      <c r="AH16" s="75">
        <f>IF('08 (ind)'!AH$1="si",100*(('08 (ind)'!AH15-MIN('08 (ind)'!AH$6:AH$37))/(MAX('08 (ind)'!AH$6:AH$37)-MIN('08 (ind)'!AH$6:AH$37))),ABS(-100+(100*(('08 (ind)'!AH15-MIN('08 (ind)'!AH$6:AH$37))/(MAX('08 (ind)'!AH$6:AH$37)-MIN('08 (ind)'!AH$6:AH$37))))))</f>
        <v>26.347305389221553</v>
      </c>
      <c r="AI16" s="75">
        <f>IF('08 (ind)'!AI$1="si",100*(('08 (ind)'!AI15-MIN('08 (ind)'!AI$6:AI$37))/(MAX('08 (ind)'!AI$6:AI$37)-MIN('08 (ind)'!AI$6:AI$37))),ABS(-100+(100*(('08 (ind)'!AI15-MIN('08 (ind)'!AI$6:AI$37))/(MAX('08 (ind)'!AI$6:AI$37)-MIN('08 (ind)'!AI$6:AI$37))))))</f>
        <v>0.13903753098616017</v>
      </c>
      <c r="AJ16" s="75">
        <f>IF('08 (ind)'!AJ$1="si",100*(('08 (ind)'!AJ15-MIN('08 (ind)'!AJ$6:AJ$37))/(MAX('08 (ind)'!AJ$6:AJ$37)-MIN('08 (ind)'!AJ$6:AJ$37))),ABS(-100+(100*(('08 (ind)'!AJ15-MIN('08 (ind)'!AJ$6:AJ$37))/(MAX('08 (ind)'!AJ$6:AJ$37)-MIN('08 (ind)'!AJ$6:AJ$37))))))</f>
        <v>80.152930991215726</v>
      </c>
      <c r="AK16" s="75">
        <f>IF('08 (ind)'!AK$1="si",100*(('08 (ind)'!AK15-MIN('08 (ind)'!AK$6:AK$37))/(MAX('08 (ind)'!AK$6:AK$37)-MIN('08 (ind)'!AK$6:AK$37))),ABS(-100+(100*(('08 (ind)'!AK15-MIN('08 (ind)'!AK$6:AK$37))/(MAX('08 (ind)'!AK$6:AK$37)-MIN('08 (ind)'!AK$6:AK$37))))))</f>
        <v>9.3850382294158585</v>
      </c>
      <c r="AL16" s="75">
        <f>IF('08 (ind)'!AL$1="si",100*(('08 (ind)'!AL15-MIN('08 (ind)'!AL$6:AL$37))/(MAX('08 (ind)'!AL$6:AL$37)-MIN('08 (ind)'!AL$6:AL$37))),ABS(-100+(100*(('08 (ind)'!AL15-MIN('08 (ind)'!AL$6:AL$37))/(MAX('08 (ind)'!AL$6:AL$37)-MIN('08 (ind)'!AL$6:AL$37))))))</f>
        <v>37.92763365728603</v>
      </c>
      <c r="AM16" s="75">
        <f>IF('08 (ind)'!AM$1="si",100*(('08 (ind)'!AM15-MIN('08 (ind)'!AM$6:AM$37))/(MAX('08 (ind)'!AM$6:AM$37)-MIN('08 (ind)'!AM$6:AM$37))),ABS(-100+(100*(('08 (ind)'!AM15-MIN('08 (ind)'!AM$6:AM$37))/(MAX('08 (ind)'!AM$6:AM$37)-MIN('08 (ind)'!AM$6:AM$37))))))</f>
        <v>43.829262240129353</v>
      </c>
      <c r="AN16" s="75">
        <f>IF('08 (ind)'!AN$1="si",100*(('08 (ind)'!AN15-MIN('08 (ind)'!AN$6:AN$37))/(MAX('08 (ind)'!AN$6:AN$37)-MIN('08 (ind)'!AN$6:AN$37))),ABS(-100+(100*(('08 (ind)'!AN15-MIN('08 (ind)'!AN$6:AN$37))/(MAX('08 (ind)'!AN$6:AN$37)-MIN('08 (ind)'!AN$6:AN$37))))))</f>
        <v>29.793730661095381</v>
      </c>
      <c r="AO16" s="75">
        <f>IF('08 (ind)'!AO$1="si",100*(('08 (ind)'!AO15-MIN('08 (ind)'!AO$6:AO$37))/(MAX('08 (ind)'!AO$6:AO$37)-MIN('08 (ind)'!AO$6:AO$37))),ABS(-100+(100*(('08 (ind)'!AO15-MIN('08 (ind)'!AO$6:AO$37))/(MAX('08 (ind)'!AO$6:AO$37)-MIN('08 (ind)'!AO$6:AO$37))))))</f>
        <v>54.628585962460782</v>
      </c>
      <c r="AP16" s="75">
        <f>IF('08 (ind)'!AP$1="si",100*(('08 (ind)'!AP15-MIN('08 (ind)'!AP$6:AP$37))/(MAX('08 (ind)'!AP$6:AP$37)-MIN('08 (ind)'!AP$6:AP$37))),ABS(-100+(100*(('08 (ind)'!AP15-MIN('08 (ind)'!AP$6:AP$37))/(MAX('08 (ind)'!AP$6:AP$37)-MIN('08 (ind)'!AP$6:AP$37))))))</f>
        <v>36.903499469777302</v>
      </c>
      <c r="AQ16" s="75">
        <f>IF('08 (ind)'!AQ$1="si",100*(('08 (ind)'!AQ15-MIN('08 (ind)'!AQ$6:AQ$37))/(MAX('08 (ind)'!AQ$6:AQ$37)-MIN('08 (ind)'!AQ$6:AQ$37))),ABS(-100+(100*(('08 (ind)'!AQ15-MIN('08 (ind)'!AQ$6:AQ$37))/(MAX('08 (ind)'!AQ$6:AQ$37)-MIN('08 (ind)'!AQ$6:AQ$37))))))</f>
        <v>9.2471484824526069</v>
      </c>
      <c r="AR16" s="75">
        <f>IF('08 (ind)'!AR$1="si",100*(('08 (ind)'!AR15-MIN('08 (ind)'!AR$6:AR$37))/(MAX('08 (ind)'!AR$6:AR$37)-MIN('08 (ind)'!AR$6:AR$37))),ABS(-100+(100*(('08 (ind)'!AR15-MIN('08 (ind)'!AR$6:AR$37))/(MAX('08 (ind)'!AR$6:AR$37)-MIN('08 (ind)'!AR$6:AR$37))))))</f>
        <v>12.086839211139887</v>
      </c>
      <c r="AS16" s="75">
        <f>IF('08 (ind)'!AS$1="si",100*(('08 (ind)'!AS15-MIN('08 (ind)'!AS$6:AS$37))/(MAX('08 (ind)'!AS$6:AS$37)-MIN('08 (ind)'!AS$6:AS$37))),ABS(-100+(100*(('08 (ind)'!AS15-MIN('08 (ind)'!AS$6:AS$37))/(MAX('08 (ind)'!AS$6:AS$37)-MIN('08 (ind)'!AS$6:AS$37))))))</f>
        <v>42.181818181818173</v>
      </c>
      <c r="AT16" s="75">
        <f>IF('08 (ind)'!AT$1="si",100*(('08 (ind)'!AT15-MIN('08 (ind)'!AT$6:AT$37))/(MAX('08 (ind)'!AT$6:AT$37)-MIN('08 (ind)'!AT$6:AT$37))),ABS(-100+(100*(('08 (ind)'!AT15-MIN('08 (ind)'!AT$6:AT$37))/(MAX('08 (ind)'!AT$6:AT$37)-MIN('08 (ind)'!AT$6:AT$37))))))</f>
        <v>0</v>
      </c>
      <c r="AU16" s="75">
        <f>IF('08 (ind)'!AU$1="si",100*(('08 (ind)'!AU15-MIN('08 (ind)'!AU$6:AU$37))/(MAX('08 (ind)'!AU$6:AU$37)-MIN('08 (ind)'!AU$6:AU$37))),ABS(-100+(100*(('08 (ind)'!AU15-MIN('08 (ind)'!AU$6:AU$37))/(MAX('08 (ind)'!AU$6:AU$37)-MIN('08 (ind)'!AU$6:AU$37))))))</f>
        <v>33.910034602076117</v>
      </c>
      <c r="AV16" s="75">
        <f>IF('08 (ind)'!AV$1="si",100*(('08 (ind)'!AV15-MIN('08 (ind)'!AV$6:AV$37))/(MAX('08 (ind)'!AV$6:AV$37)-MIN('08 (ind)'!AV$6:AV$37))),ABS(-100+(100*(('08 (ind)'!AV15-MIN('08 (ind)'!AV$6:AV$37))/(MAX('08 (ind)'!AV$6:AV$37)-MIN('08 (ind)'!AV$6:AV$37))))))</f>
        <v>74.696707105719241</v>
      </c>
      <c r="AW16" s="75">
        <f>IF('08 (ind)'!AW$1="si",100*(('08 (ind)'!AW15-MIN('08 (ind)'!AW$6:AW$37))/(MAX('08 (ind)'!AW$6:AW$37)-MIN('08 (ind)'!AW$6:AW$37))),ABS(-100+(100*(('08 (ind)'!AW15-MIN('08 (ind)'!AW$6:AW$37))/(MAX('08 (ind)'!AW$6:AW$37)-MIN('08 (ind)'!AW$6:AW$37))))))</f>
        <v>31.499312242090781</v>
      </c>
      <c r="AX16" s="75">
        <f>IF('08 (ind)'!AX$1="si",100*(('08 (ind)'!AX15-MIN('08 (ind)'!AX$6:AX$37))/(MAX('08 (ind)'!AX$6:AX$37)-MIN('08 (ind)'!AX$6:AX$37))),ABS(-100+(100*(('08 (ind)'!AX15-MIN('08 (ind)'!AX$6:AX$37))/(MAX('08 (ind)'!AX$6:AX$37)-MIN('08 (ind)'!AX$6:AX$37))))))</f>
        <v>7.3105665460395137</v>
      </c>
      <c r="AY16" s="75">
        <f>IF('08 (ind)'!AY$1="si",100*(('08 (ind)'!AY15-MIN('08 (ind)'!AY$6:AY$37))/(MAX('08 (ind)'!AY$6:AY$37)-MIN('08 (ind)'!AY$6:AY$37))),ABS(-100+(100*(('08 (ind)'!AY15-MIN('08 (ind)'!AY$6:AY$37))/(MAX('08 (ind)'!AY$6:AY$37)-MIN('08 (ind)'!AY$6:AY$37))))))</f>
        <v>55.237655745269997</v>
      </c>
      <c r="AZ16" s="75">
        <f>IF('08 (ind)'!AZ$1="si",100*(('08 (ind)'!AZ15-MIN('08 (ind)'!AZ$6:AZ$37))/(MAX('08 (ind)'!AZ$6:AZ$37)-MIN('08 (ind)'!AZ$6:AZ$37))),ABS(-100+(100*(('08 (ind)'!AZ15-MIN('08 (ind)'!AZ$6:AZ$37))/(MAX('08 (ind)'!AZ$6:AZ$37)-MIN('08 (ind)'!AZ$6:AZ$37))))))</f>
        <v>27.226665278071781</v>
      </c>
      <c r="BA16" s="75">
        <f>IF('08 (ind)'!BA$1="si",100*(('08 (ind)'!BA15-MIN('08 (ind)'!BA$6:BA$37))/(MAX('08 (ind)'!BA$6:BA$37)-MIN('08 (ind)'!BA$6:BA$37))),ABS(-100+(100*(('08 (ind)'!BA15-MIN('08 (ind)'!BA$6:BA$37))/(MAX('08 (ind)'!BA$6:BA$37)-MIN('08 (ind)'!BA$6:BA$37))))))</f>
        <v>20.499487226693862</v>
      </c>
      <c r="BB16" s="75">
        <f>IF('08 (ind)'!BB$1="si",100*(('08 (ind)'!BB15-MIN('08 (ind)'!BB$6:BB$37))/(MAX('08 (ind)'!BB$6:BB$37)-MIN('08 (ind)'!BB$6:BB$37))),ABS(-100+(100*(('08 (ind)'!BB15-MIN('08 (ind)'!BB$6:BB$37))/(MAX('08 (ind)'!BB$6:BB$37)-MIN('08 (ind)'!BB$6:BB$37))))))</f>
        <v>25.4435622764614</v>
      </c>
      <c r="BC16" s="75">
        <f>IF('08 (ind)'!BC$1="si",100*(('08 (ind)'!BC15-MIN('08 (ind)'!BC$6:BC$37))/(MAX('08 (ind)'!BC$6:BC$37)-MIN('08 (ind)'!BC$6:BC$37))),ABS(-100+(100*(('08 (ind)'!BC15-MIN('08 (ind)'!BC$6:BC$37))/(MAX('08 (ind)'!BC$6:BC$37)-MIN('08 (ind)'!BC$6:BC$37))))))</f>
        <v>44.149618607133981</v>
      </c>
      <c r="BD16" s="75">
        <f>IF('08 (ind)'!BD$1="si",100*(('08 (ind)'!BD15-MIN('08 (ind)'!BD$6:BD$37))/(MAX('08 (ind)'!BD$6:BD$37)-MIN('08 (ind)'!BD$6:BD$37))),ABS(-100+(100*(('08 (ind)'!BD15-MIN('08 (ind)'!BD$6:BD$37))/(MAX('08 (ind)'!BD$6:BD$37)-MIN('08 (ind)'!BD$6:BD$37))))))</f>
        <v>8.8784714823308715</v>
      </c>
      <c r="BE16" s="75">
        <f>IF('08 (ind)'!BE$1="si",100*(('08 (ind)'!BE15-MIN('08 (ind)'!BE$6:BE$37))/(MAX('08 (ind)'!BE$6:BE$37)-MIN('08 (ind)'!BE$6:BE$37))),ABS(-100+(100*(('08 (ind)'!BE15-MIN('08 (ind)'!BE$6:BE$37))/(MAX('08 (ind)'!BE$6:BE$37)-MIN('08 (ind)'!BE$6:BE$37))))))</f>
        <v>4.9904030710172691</v>
      </c>
      <c r="BF16" s="75">
        <f>IF('08 (ind)'!BF$1="si",100*(('08 (ind)'!BF15-MIN('08 (ind)'!BF$6:BF$37))/(MAX('08 (ind)'!BF$6:BF$37)-MIN('08 (ind)'!BF$6:BF$37))),ABS(-100+(100*(('08 (ind)'!BF15-MIN('08 (ind)'!BF$6:BF$37))/(MAX('08 (ind)'!BF$6:BF$37)-MIN('08 (ind)'!BF$6:BF$37))))))</f>
        <v>37.08035828219154</v>
      </c>
      <c r="BG16" s="75">
        <f>IF('08 (ind)'!BG$1="si",100*(('08 (ind)'!BG15-MIN('08 (ind)'!BG$6:BG$37))/(MAX('08 (ind)'!BG$6:BG$37)-MIN('08 (ind)'!BG$6:BG$37))),ABS(-100+(100*(('08 (ind)'!BG15-MIN('08 (ind)'!BG$6:BG$37))/(MAX('08 (ind)'!BG$6:BG$37)-MIN('08 (ind)'!BG$6:BG$37))))))</f>
        <v>22.172668108148937</v>
      </c>
      <c r="BH16" s="75">
        <f>IF('08 (ind)'!BH$1="si",100*(('08 (ind)'!BH15-MIN('08 (ind)'!BH$6:BH$37))/(MAX('08 (ind)'!BH$6:BH$37)-MIN('08 (ind)'!BH$6:BH$37))),ABS(-100+(100*(('08 (ind)'!BH15-MIN('08 (ind)'!BH$6:BH$37))/(MAX('08 (ind)'!BH$6:BH$37)-MIN('08 (ind)'!BH$6:BH$37))))))</f>
        <v>15.243162240781949</v>
      </c>
      <c r="BI16" s="75">
        <f>IF('08 (ind)'!BI$1="si",100*(('08 (ind)'!BI15-MIN('08 (ind)'!BI$6:BI$37))/(MAX('08 (ind)'!BI$6:BI$37)-MIN('08 (ind)'!BI$6:BI$37))),ABS(-100+(100*(('08 (ind)'!BI15-MIN('08 (ind)'!BI$6:BI$37))/(MAX('08 (ind)'!BI$6:BI$37)-MIN('08 (ind)'!BI$6:BI$37))))))</f>
        <v>95.322465425961312</v>
      </c>
      <c r="BJ16" s="75">
        <f>IF('08 (ind)'!BJ$1="si",100*(('08 (ind)'!BJ15-MIN('08 (ind)'!BJ$6:BJ$37))/(MAX('08 (ind)'!BJ$6:BJ$37)-MIN('08 (ind)'!BJ$6:BJ$37))),ABS(-100+(100*(('08 (ind)'!BJ15-MIN('08 (ind)'!BJ$6:BJ$37))/(MAX('08 (ind)'!BJ$6:BJ$37)-MIN('08 (ind)'!BJ$6:BJ$37))))))</f>
        <v>3.3407274003016864E-4</v>
      </c>
      <c r="BK16" s="75">
        <f>IF('08 (ind)'!BK$1="si",100*(('08 (ind)'!BK15-MIN('08 (ind)'!BK$6:BK$37))/(MAX('08 (ind)'!BK$6:BK$37)-MIN('08 (ind)'!BK$6:BK$37))),ABS(-100+(100*(('08 (ind)'!BK15-MIN('08 (ind)'!BK$6:BK$37))/(MAX('08 (ind)'!BK$6:BK$37)-MIN('08 (ind)'!BK$6:BK$37))))))</f>
        <v>10.374340520049232</v>
      </c>
      <c r="BL16" s="75">
        <f>IF('08 (ind)'!BL$1="si",100*(('08 (ind)'!BL15-MIN('08 (ind)'!BL$6:BL$37))/(MAX('08 (ind)'!BL$6:BL$37)-MIN('08 (ind)'!BL$6:BL$37))),ABS(-100+(100*(('08 (ind)'!BL15-MIN('08 (ind)'!BL$6:BL$37))/(MAX('08 (ind)'!BL$6:BL$37)-MIN('08 (ind)'!BL$6:BL$37))))))</f>
        <v>9.3220338983050848</v>
      </c>
      <c r="BM16" s="75">
        <f>IF('08 (ind)'!BM$1="si",100*(('08 (ind)'!BM15-MIN('08 (ind)'!BM$6:BM$37))/(MAX('08 (ind)'!BM$6:BM$37)-MIN('08 (ind)'!BM$6:BM$37))),ABS(-100+(100*(('08 (ind)'!BM15-MIN('08 (ind)'!BM$6:BM$37))/(MAX('08 (ind)'!BM$6:BM$37)-MIN('08 (ind)'!BM$6:BM$37))))))</f>
        <v>30.652839021709532</v>
      </c>
      <c r="BN16" s="75">
        <f>IF('08 (ind)'!BN$1="si",100*(('08 (ind)'!BN15-MIN('08 (ind)'!BN$6:BN$37))/(MAX('08 (ind)'!BN$6:BN$37)-MIN('08 (ind)'!BN$6:BN$37))),ABS(-100+(100*(('08 (ind)'!BN15-MIN('08 (ind)'!BN$6:BN$37))/(MAX('08 (ind)'!BN$6:BN$37)-MIN('08 (ind)'!BN$6:BN$37))))))</f>
        <v>28.661069688841046</v>
      </c>
      <c r="BO16" s="75">
        <f>IF('08 (ind)'!BO$1="si",100*(('08 (ind)'!BO15-MIN('08 (ind)'!BO$6:BO$37))/(MAX('08 (ind)'!BO$6:BO$37)-MIN('08 (ind)'!BO$6:BO$37))),ABS(-100+(100*(('08 (ind)'!BO15-MIN('08 (ind)'!BO$6:BO$37))/(MAX('08 (ind)'!BO$6:BO$37)-MIN('08 (ind)'!BO$6:BO$37))))))</f>
        <v>41.723098209844011</v>
      </c>
      <c r="BP16" s="75">
        <f>IF('08 (ind)'!BP$1="si",100*(('08 (ind)'!BP15-MIN('08 (ind)'!BP$6:BP$37))/(MAX('08 (ind)'!BP$6:BP$37)-MIN('08 (ind)'!BP$6:BP$37))),ABS(-100+(100*(('08 (ind)'!BP15-MIN('08 (ind)'!BP$6:BP$37))/(MAX('08 (ind)'!BP$6:BP$37)-MIN('08 (ind)'!BP$6:BP$37))))))</f>
        <v>19.720930309060329</v>
      </c>
      <c r="BQ16" s="75">
        <f>IF('08 (ind)'!BQ$1="si",100*(('08 (ind)'!BQ15-MIN('08 (ind)'!BQ$6:BQ$37))/(MAX('08 (ind)'!BQ$6:BQ$37)-MIN('08 (ind)'!BQ$6:BQ$37))),ABS(-100+(100*(('08 (ind)'!BQ15-MIN('08 (ind)'!BQ$6:BQ$37))/(MAX('08 (ind)'!BQ$6:BQ$37)-MIN('08 (ind)'!BQ$6:BQ$37))))))</f>
        <v>17.407299755261633</v>
      </c>
      <c r="BR16" s="75">
        <f>IF('08 (ind)'!BR$1="si",100*(('08 (ind)'!BR15-MIN('08 (ind)'!BR$6:BR$37))/(MAX('08 (ind)'!BR$6:BR$37)-MIN('08 (ind)'!BR$6:BR$37))),ABS(-100+(100*(('08 (ind)'!BR15-MIN('08 (ind)'!BR$6:BR$37))/(MAX('08 (ind)'!BP$6:BP$37)-MIN('08 (ind)'!BR$6:BR$37))))))</f>
        <v>2.2805936757803948</v>
      </c>
      <c r="BS16" s="75">
        <f>IF('08 (ind)'!BS$1="si",100*(('08 (ind)'!BS15-MIN('08 (ind)'!BS$6:BS$37))/(MAX('08 (ind)'!BS$6:BS$37)-MIN('08 (ind)'!BS$6:BS$37))),ABS(-100+(100*(('08 (ind)'!BS15-MIN('08 (ind)'!BS$6:BS$37))/(MAX('08 (ind)'!BQ$6:BQ$37)-MIN('08 (ind)'!BS$6:BS$37))))))</f>
        <v>43.743319682776814</v>
      </c>
      <c r="BT16" s="75">
        <f>IF('08 (ind)'!BT$1="si",100*(('08 (ind)'!BT15-MIN('08 (ind)'!BT$6:BT$37))/(MAX('08 (ind)'!BT$6:BT$37)-MIN('08 (ind)'!BT$6:BT$37))),ABS(-100+(100*(('08 (ind)'!BT15-MIN('08 (ind)'!BT$6:BT$37))/(MAX('08 (ind)'!BR$6:BR$37)-MIN('08 (ind)'!BT$6:BT$37))))))</f>
        <v>86.690063727185745</v>
      </c>
      <c r="BU16" s="75">
        <f>IF('08 (ind)'!BU$1="si",100*(('08 (ind)'!BU15-MIN('08 (ind)'!BU$6:BU$37))/(MAX('08 (ind)'!BU$6:BU$37)-MIN('08 (ind)'!BU$6:BU$37))),ABS(-100+(100*(('08 (ind)'!BU15-MIN('08 (ind)'!BU$6:BU$37))/(MAX('08 (ind)'!BU$6:BU$37)-MIN('08 (ind)'!BU$6:BU$37))))))</f>
        <v>5.2936311000827061</v>
      </c>
      <c r="BV16" s="75">
        <f>IF('08 (ind)'!BV$1="si",100*(('08 (ind)'!BV15-MIN('08 (ind)'!BV$6:BV$37))/(MAX('08 (ind)'!BV$6:BV$37)-MIN('08 (ind)'!BV$6:BV$37))),ABS(-100+(100*(('08 (ind)'!BV15-MIN('08 (ind)'!BV$6:BV$37))/(MAX('08 (ind)'!BV$6:BV$37)-MIN('08 (ind)'!BV$6:BV$37))))))</f>
        <v>57.282619546770498</v>
      </c>
      <c r="BW16" s="75">
        <f>IF('08 (ind)'!BW$1="si",100*(('08 (ind)'!BW15-MIN('08 (ind)'!BW$6:BW$37))/(MAX('08 (ind)'!BW$6:BW$37)-MIN('08 (ind)'!BW$6:BW$37))),ABS(-100+(100*(('08 (ind)'!BW15-MIN('08 (ind)'!BW$6:BW$37))/(MAX('08 (ind)'!BW$6:BW$37)-MIN('08 (ind)'!BW$6:BW$37))))))</f>
        <v>100</v>
      </c>
      <c r="BX16" s="75">
        <f>IF('08 (ind)'!BX$1="si",100*(('08 (ind)'!BX15-MIN('08 (ind)'!BX$6:BX$37))/(MAX('08 (ind)'!BX$6:BX$37)-MIN('08 (ind)'!BX$6:BX$37))),ABS(-100+(100*(('08 (ind)'!BX15-MIN('08 (ind)'!BX$6:BX$37))/(MAX('08 (ind)'!BX$6:BX$37)-MIN('08 (ind)'!BX$6:BX$37))))))</f>
        <v>15.432266313736548</v>
      </c>
      <c r="BY16" s="75">
        <f>IF('08 (ind)'!BY$1="si",100*(('08 (ind)'!BY15-MIN('08 (ind)'!BY$6:BY$37))/(MAX('08 (ind)'!BY$6:BY$37)-MIN('08 (ind)'!BY$6:BY$37))),ABS(-100+(100*(('08 (ind)'!BY15-MIN('08 (ind)'!BY$6:BY$37))/(MAX('08 (ind)'!BY$6:BY$37)-MIN('08 (ind)'!BY$6:BY$37))))))</f>
        <v>5.931523821010817</v>
      </c>
      <c r="BZ16" s="75">
        <f>IF('08 (ind)'!BZ$1="si",100*(('08 (ind)'!BZ15-MIN('08 (ind)'!BZ$6:BZ$37))/(MAX('08 (ind)'!BZ$6:BZ$37)-MIN('08 (ind)'!BZ$6:BZ$37))),ABS(-100+(100*(('08 (ind)'!BZ15-MIN('08 (ind)'!BZ$6:BZ$37))/(MAX('08 (ind)'!BZ$6:BZ$37)-MIN('08 (ind)'!BZ$6:BZ$37))))))</f>
        <v>92.109351042797897</v>
      </c>
      <c r="CA16" s="75">
        <f>IF('08 (ind)'!CA$1="si",100*(('08 (ind)'!CA15-MIN('08 (ind)'!CA$6:CA$37))/(MAX('08 (ind)'!CA$6:CA$37)-MIN('08 (ind)'!CA$6:CA$37))),ABS(-100+(100*(('08 (ind)'!CA15-MIN('08 (ind)'!CA$6:CA$37))/(MAX('08 (ind)'!CA$6:CA$37)-MIN('08 (ind)'!CA$6:CA$37))))))</f>
        <v>0</v>
      </c>
      <c r="CB16" s="75">
        <f>IF('08 (ind)'!CB$1="si",100*(('08 (ind)'!CB15-MIN('08 (ind)'!CB$6:CB$37))/(MAX('08 (ind)'!CB$6:CB$37)-MIN('08 (ind)'!CB$6:CB$37))),ABS(-100+(100*(('08 (ind)'!CB15-MIN('08 (ind)'!CB$6:CB$37))/(MAX('08 (ind)'!CB$6:CB$37)-MIN('08 (ind)'!CB$6:CB$37))))))</f>
        <v>78.343949044585997</v>
      </c>
      <c r="CC16" s="75">
        <f>IF('08 (ind)'!CC$1="si",100*(('08 (ind)'!CC15-MIN('08 (ind)'!CC$6:CC$37))/(MAX('08 (ind)'!CC$6:CC$37)-MIN('08 (ind)'!CC$6:CC$37))),ABS(-100+(100*(('08 (ind)'!CC15-MIN('08 (ind)'!CC$6:CC$37))/(MAX('08 (ind)'!CC$6:CC$37)-MIN('08 (ind)'!CC$6:CC$37))))))</f>
        <v>77.117234415987966</v>
      </c>
      <c r="CD16" s="75">
        <f>IF('08 (ind)'!CD$1="si",100*(('08 (ind)'!CD15-MIN('08 (ind)'!CD$6:CD$37))/(MAX('08 (ind)'!CD$6:CD$37)-MIN('08 (ind)'!CD$6:CD$37))),ABS(-100+(100*(('08 (ind)'!CD15-MIN('08 (ind)'!CD$6:CD$37))/(MAX('08 (ind)'!CD$6:CD$37)-MIN('08 (ind)'!CD$6:CD$37))))))</f>
        <v>4.3521599660081109E-2</v>
      </c>
      <c r="CE16" s="75">
        <f>IF('08 (ind)'!CE$1="si",100*(('08 (ind)'!CE15-MIN('08 (ind)'!CE$6:CE$37))/(MAX('08 (ind)'!CE$6:CE$37)-MIN('08 (ind)'!CE$6:CE$37))),ABS(-100+(100*(('08 (ind)'!CE15-MIN('08 (ind)'!CE$6:CE$37))/(MAX('08 (ind)'!CE$6:CE$37)-MIN('08 (ind)'!CE$6:CE$37))))))</f>
        <v>6.5776963591667377</v>
      </c>
      <c r="CF16" s="75">
        <f>IF('08 (ind)'!CF$1="si",100*(('08 (ind)'!CF15-MIN('08 (ind)'!CF$6:CF$37))/(MAX('08 (ind)'!CF$6:CF$37)-MIN('08 (ind)'!CF$6:CF$37))),ABS(-100+(100*(('08 (ind)'!CF15-MIN('08 (ind)'!CF$6:CF$37))/(MAX('08 (ind)'!CF$6:CF$37)-MIN('08 (ind)'!CF$6:CF$37))))))</f>
        <v>8.4444675397332443</v>
      </c>
      <c r="CG16" s="75">
        <f>IF('08 (ind)'!CG$1="si",100*(('08 (ind)'!CG15-MIN('08 (ind)'!CG$6:CG$37))/(MAX('08 (ind)'!CG$6:CG$37)-MIN('08 (ind)'!CG$6:CG$37))),ABS(-100+(100*(('08 (ind)'!CG15-MIN('08 (ind)'!CG$6:CG$37))/(MAX('08 (ind)'!CG$6:CG$37)-MIN('08 (ind)'!CG$6:CG$37))))))</f>
        <v>25.166371711954973</v>
      </c>
      <c r="CH16" s="75">
        <f>IF('08 (ind)'!CH$1="si",100*(('08 (ind)'!CH15-MIN('08 (ind)'!CH$6:CH$37))/(MAX('08 (ind)'!CH$6:CH$37)-MIN('08 (ind)'!CH$6:CH$37))),ABS(-100+(100*(('08 (ind)'!CH15-MIN('08 (ind)'!CH$6:CH$37))/(MAX('08 (ind)'!CH$6:CH$37)-MIN('08 (ind)'!CH$6:CH$37))))))</f>
        <v>15.685052334979616</v>
      </c>
      <c r="CI16" s="75">
        <f>IF('08 (ind)'!CI$1="si",100*(('08 (ind)'!CI15-MIN('08 (ind)'!CI$6:CI$37))/(MAX('08 (ind)'!CI$6:CI$37)-MIN('08 (ind)'!CI$6:CI$37))),ABS(-100+(100*(('08 (ind)'!CI15-MIN('08 (ind)'!CI$6:CI$37))/(MAX('08 (ind)'!CI$6:CI$37)-MIN('08 (ind)'!CI$6:CI$37))))))</f>
        <v>62.688733215829707</v>
      </c>
      <c r="CJ16" s="75">
        <f>IF('08 (ind)'!CJ$1="si",100*(('08 (ind)'!CJ15-MIN('08 (ind)'!CJ$6:CJ$37))/(MAX('08 (ind)'!CJ$6:CJ$37)-MIN('08 (ind)'!CJ$6:CJ$37))),ABS(-100+(100*(('08 (ind)'!CJ15-MIN('08 (ind)'!CJ$6:CJ$37))/(MAX('08 (ind)'!CJ$6:CJ$37)-MIN('08 (ind)'!CJ$6:CJ$37))))))</f>
        <v>74.88809935728564</v>
      </c>
      <c r="CK16" s="75">
        <f>IF('08 (ind)'!CK$1="si",100*(('08 (ind)'!CK15-MIN('08 (ind)'!CK$6:CK$37))/(MAX('08 (ind)'!CK$6:CK$37)-MIN('08 (ind)'!CK$6:CK$37))),ABS(-100+(100*(('08 (ind)'!CK15-MIN('08 (ind)'!CK$6:CK$37))/(MAX('08 (ind)'!CK$6:CK$37)-MIN('08 (ind)'!CK$6:CK$37))))))</f>
        <v>13.060621437758032</v>
      </c>
      <c r="CL16" s="75">
        <f>IF('08 (ind)'!CL$1="si",100*(('08 (ind)'!CL15-MIN('08 (ind)'!CL$6:CL$37))/(MAX('08 (ind)'!CL$6:CL$37)-MIN('08 (ind)'!CL$6:CL$37))),ABS(-100+(100*(('08 (ind)'!CL15-MIN('08 (ind)'!CL$6:CL$37))/(MAX('08 (ind)'!CL$6:CL$37)-MIN('08 (ind)'!CL$6:CL$37))))))</f>
        <v>7.6910932803597367</v>
      </c>
      <c r="CM16" s="75">
        <f>IF('08 (ind)'!CM$1="si",100*(('08 (ind)'!CM15-MIN('08 (ind)'!CM$6:CM$37))/(MAX('08 (ind)'!CM$6:CM$37)-MIN('08 (ind)'!CM$6:CM$37))),ABS(-100+(100*(('08 (ind)'!CM15-MIN('08 (ind)'!CM$6:CM$37))/(MAX('08 (ind)'!CM$6:CM$37)-MIN('08 (ind)'!CM$6:CM$37))))))</f>
        <v>5.4332098344426267</v>
      </c>
    </row>
    <row r="17" spans="1:91">
      <c r="A17" s="18" t="s">
        <v>216</v>
      </c>
      <c r="B17" s="87">
        <f>IF('08 (ind)'!B$1="si",100*(('08 (ind)'!B16-MIN('08 (ind)'!B$6:B$37))/(MAX('08 (ind)'!B$6:B$37)-MIN('08 (ind)'!B$6:B$37))),ABS(-100+(100*(('08 (ind)'!B16-MIN('08 (ind)'!B$6:B$37))/(MAX('08 (ind)'!B$6:B$37)-MIN('08 (ind)'!B$6:B$37))))))</f>
        <v>16.488803323195235</v>
      </c>
      <c r="C17" s="87">
        <f>IF('08 (ind)'!C$1="si",100*(('08 (ind)'!C16-MIN('08 (ind)'!C$6:C$37))/(MAX('08 (ind)'!C$6:C$37)-MIN('08 (ind)'!C$6:C$37))),ABS(-100+(100*(('08 (ind)'!C16-MIN('08 (ind)'!C$6:C$37))/(MAX('08 (ind)'!C$6:C$37)-MIN('08 (ind)'!C$6:C$37))))))</f>
        <v>0</v>
      </c>
      <c r="D17" s="87">
        <f>IF('08 (ind)'!D$1="si",100*(('08 (ind)'!D16-MIN('08 (ind)'!D$6:D$37))/(MAX('08 (ind)'!D$6:D$37)-MIN('08 (ind)'!D$6:D$37))),ABS(-100+(100*(('08 (ind)'!D16-MIN('08 (ind)'!D$6:D$37))/(MAX('08 (ind)'!D$6:D$37)-MIN('08 (ind)'!D$6:D$37))))))</f>
        <v>65.459047236124405</v>
      </c>
      <c r="E17" s="87">
        <f>IF('08 (ind)'!E$1="si",100*(('08 (ind)'!E16-MIN('08 (ind)'!E$6:E$37))/(MAX('08 (ind)'!E$6:E$37)-MIN('08 (ind)'!E$6:E$37))),ABS(-100+(100*(('08 (ind)'!E16-MIN('08 (ind)'!E$6:E$37))/(MAX('08 (ind)'!E$6:E$37)-MIN('08 (ind)'!E$6:E$37))))))</f>
        <v>67.61601248507813</v>
      </c>
      <c r="F17" s="87">
        <f>IF('08 (ind)'!F$1="si",100*(('08 (ind)'!F16-MIN('08 (ind)'!F$6:F$37))/(MAX('08 (ind)'!F$6:F$37)-MIN('08 (ind)'!F$6:F$37))),ABS(-100+(100*(('08 (ind)'!F16-MIN('08 (ind)'!F$6:F$37))/(MAX('08 (ind)'!F$6:F$37)-MIN('08 (ind)'!F$6:F$37))))))</f>
        <v>28.08219178082193</v>
      </c>
      <c r="G17" s="87">
        <f>IF('08 (ind)'!G$1="si",100*(('08 (ind)'!G16-MIN('08 (ind)'!G$6:G$37))/(MAX('08 (ind)'!G$6:G$37)-MIN('08 (ind)'!G$6:G$37))),ABS(-100+(100*(('08 (ind)'!G16-MIN('08 (ind)'!G$6:G$37))/(MAX('08 (ind)'!G$6:G$37)-MIN('08 (ind)'!G$6:G$37))))))</f>
        <v>63.55932203389829</v>
      </c>
      <c r="H17" s="87">
        <f>IF('08 (ind)'!H$1="si",100*(('08 (ind)'!H16-MIN('08 (ind)'!H$6:H$37))/(MAX('08 (ind)'!H$6:H$37)-MIN('08 (ind)'!H$6:H$37))),ABS(-100+(100*(('08 (ind)'!H16-MIN('08 (ind)'!H$6:H$37))/(MAX('08 (ind)'!H$6:H$37)-MIN('08 (ind)'!H$6:H$37))))))</f>
        <v>72.307692307692307</v>
      </c>
      <c r="I17" s="87">
        <f>IF('08 (ind)'!I$1="si",100*(('08 (ind)'!I16-MIN('08 (ind)'!I$6:I$37))/(MAX('08 (ind)'!I$6:I$37)-MIN('08 (ind)'!I$6:I$37))),ABS(-100+(100*(('08 (ind)'!I16-MIN('08 (ind)'!I$6:I$37))/(MAX('08 (ind)'!I$6:I$37)-MIN('08 (ind)'!I$6:I$37))))))</f>
        <v>79.375</v>
      </c>
      <c r="J17" s="87">
        <f>IF('08 (ind)'!J$1="si",100*(('08 (ind)'!J16-MIN('08 (ind)'!J$6:J$37))/(MAX('08 (ind)'!J$6:J$37)-MIN('08 (ind)'!J$6:J$37))),ABS(-100+(100*(('08 (ind)'!J16-MIN('08 (ind)'!J$6:J$37))/(MAX('08 (ind)'!J$6:J$37)-MIN('08 (ind)'!J$6:J$37))))))</f>
        <v>15.545710833668952</v>
      </c>
      <c r="K17" s="87">
        <f>IF('08 (ind)'!K$1="si",100*(('08 (ind)'!K16-MIN('08 (ind)'!K$6:K$37))/(MAX('08 (ind)'!K$6:K$37)-MIN('08 (ind)'!K$6:K$37))),ABS(-100+(100*(('08 (ind)'!K16-MIN('08 (ind)'!K$6:K$37))/(MAX('08 (ind)'!K$6:K$37)-MIN('08 (ind)'!K$6:K$37))))))</f>
        <v>64.083674339443235</v>
      </c>
      <c r="L17" s="87">
        <f>IF('08 (ind)'!L$1="si",100*(('08 (ind)'!L16-MIN('08 (ind)'!L$6:L$37))/(MAX('08 (ind)'!L$6:L$37)-MIN('08 (ind)'!L$6:L$37))),ABS(-100+(100*(('08 (ind)'!L16-MIN('08 (ind)'!L$6:L$37))/(MAX('08 (ind)'!L$6:L$37)-MIN('08 (ind)'!L$6:L$37))))))</f>
        <v>95.57671113424621</v>
      </c>
      <c r="M17" s="87">
        <f>IF('08 (ind)'!M$1="si",100*(('08 (ind)'!M16-MIN('08 (ind)'!M$6:M$37))/(MAX('08 (ind)'!M$6:M$37)-MIN('08 (ind)'!M$6:M$37))),ABS(-100+(100*(('08 (ind)'!M16-MIN('08 (ind)'!M$6:M$37))/(MAX('08 (ind)'!M$6:M$37)-MIN('08 (ind)'!M$6:M$37))))))</f>
        <v>10.903764539336906</v>
      </c>
      <c r="N17" s="87">
        <f>IF('08 (ind)'!N$1="si",100*(('08 (ind)'!N16-MIN('08 (ind)'!N$6:N$37))/(MAX('08 (ind)'!N$6:N$37)-MIN('08 (ind)'!N$6:N$37))),ABS(-100+(100*(('08 (ind)'!N16-MIN('08 (ind)'!N$6:N$37))/(MAX('08 (ind)'!N$6:N$37)-MIN('08 (ind)'!N$6:N$37))))))</f>
        <v>61.763716724126027</v>
      </c>
      <c r="O17" s="87">
        <f>IF('08 (ind)'!O$1="si",100*(('08 (ind)'!O16-MIN('08 (ind)'!O$6:O$37))/(MAX('08 (ind)'!O$6:O$37)-MIN('08 (ind)'!O$6:O$37))),ABS(-100+(100*(('08 (ind)'!O16-MIN('08 (ind)'!O$6:O$37))/(MAX('08 (ind)'!O$6:O$37)-MIN('08 (ind)'!O$6:O$37))))))</f>
        <v>59.649122807017548</v>
      </c>
      <c r="P17" s="87">
        <f>IF('08 (ind)'!P$1="si",100*(('08 (ind)'!P16-MIN('08 (ind)'!P$6:P$37))/(MAX('08 (ind)'!P$6:P$37)-MIN('08 (ind)'!P$6:P$37))),ABS(-100+(100*(('08 (ind)'!P16-MIN('08 (ind)'!P$6:P$37))/(MAX('08 (ind)'!P$6:P$37)-MIN('08 (ind)'!P$6:P$37))))))</f>
        <v>3.6307291074840138</v>
      </c>
      <c r="Q17" s="87">
        <f>IF('08 (ind)'!Q$1="si",100*(('08 (ind)'!Q16-MIN('08 (ind)'!Q$6:Q$37))/(MAX('08 (ind)'!Q$6:Q$37)-MIN('08 (ind)'!Q$6:Q$37))),ABS(-100+(100*(('08 (ind)'!Q16-MIN('08 (ind)'!Q$6:Q$37))/(MAX('08 (ind)'!Q$6:Q$37)-MIN('08 (ind)'!Q$6:Q$37))))))</f>
        <v>0.74738881872201535</v>
      </c>
      <c r="R17" s="87">
        <f>IF('08 (ind)'!R$1="si",100*(('08 (ind)'!R16-MIN('08 (ind)'!R$6:R$37))/(MAX('08 (ind)'!R$6:R$37)-MIN('08 (ind)'!R$6:R$37))),ABS(-100+(100*(('08 (ind)'!R16-MIN('08 (ind)'!R$6:R$37))/(MAX('08 (ind)'!R$6:R$37)-MIN('08 (ind)'!R$6:R$37))))))</f>
        <v>0.25271322529597956</v>
      </c>
      <c r="S17" s="75">
        <f>ABS(ABS(('08 (ind)'!S16-((MAX('08 (ind)'!S$6:S$37)+MIN('08 (ind)'!S$6:S$37))/2))/(((MAX('08 (ind)'!S$6:S$37)+MIN('08 (ind)'!S$6:S$37))/2)-MAX('08 (ind)'!S$6:S$37))*100)-100)</f>
        <v>0</v>
      </c>
      <c r="T17" s="75">
        <f>IF('08 (ind)'!T$1="si",100*(('08 (ind)'!T16-MIN('08 (ind)'!T$6:T$37))/(MAX('08 (ind)'!T$6:T$37)-MIN('08 (ind)'!T$6:T$37))),ABS(-100+(100*(('08 (ind)'!T16-MIN('08 (ind)'!T$6:T$37))/(MAX('08 (ind)'!T$6:T$37)-MIN('08 (ind)'!T$6:T$37))))))</f>
        <v>36.637432453429554</v>
      </c>
      <c r="U17" s="75">
        <f>IF('08 (ind)'!U$1="si",100*(('08 (ind)'!U16-MIN('08 (ind)'!U$6:U$37))/(MAX('08 (ind)'!U$6:U$37)-MIN('08 (ind)'!U$6:U$37))),ABS(-100+(100*(('08 (ind)'!U16-MIN('08 (ind)'!U$6:U$37))/(MAX('08 (ind)'!U$6:U$37)-MIN('08 (ind)'!U$6:U$37))))))</f>
        <v>100</v>
      </c>
      <c r="V17" s="75">
        <f>IF('08 (ind)'!V$1="si",100*(('08 (ind)'!V16-MIN('08 (ind)'!V$6:V$37))/(MAX('08 (ind)'!V$6:V$37)-MIN('08 (ind)'!V$6:V$37))),ABS(-100+(100*(('08 (ind)'!V16-MIN('08 (ind)'!V$6:V$37))/(MAX('08 (ind)'!V$6:V$37)-MIN('08 (ind)'!V$6:V$37))))))</f>
        <v>99.447513812154696</v>
      </c>
      <c r="W17" s="75">
        <f>IF('08 (ind)'!W$1="si",100*(('08 (ind)'!W16-MIN('08 (ind)'!W$6:W$37))/(MAX('08 (ind)'!W$6:W$37)-MIN('08 (ind)'!W$6:W$37))),ABS(-100+(100*(('08 (ind)'!W16-MIN('08 (ind)'!W$6:W$37))/(MAX('08 (ind)'!W$6:W$37)-MIN('08 (ind)'!W$6:W$37))))))</f>
        <v>70.322996455219254</v>
      </c>
      <c r="X17" s="75">
        <f>IF('08 (ind)'!X$1="si",100*(('08 (ind)'!X16-MIN('08 (ind)'!X$6:X$37))/(MAX('08 (ind)'!X$6:X$37)-MIN('08 (ind)'!X$6:X$37))),ABS(-100+(100*(('08 (ind)'!X16-MIN('08 (ind)'!X$6:X$37))/(MAX('08 (ind)'!X$6:X$37)-MIN('08 (ind)'!X$6:X$37))))))</f>
        <v>65.748422564125562</v>
      </c>
      <c r="Y17" s="75">
        <f>IF('08 (ind)'!Y$1="si",100*(('08 (ind)'!Y16-MIN('08 (ind)'!Y$6:Y$37))/(MAX('08 (ind)'!Y$6:Y$37)-MIN('08 (ind)'!Y$6:Y$37))),ABS(-100+(100*(('08 (ind)'!Y16-MIN('08 (ind)'!Y$6:Y$37))/(MAX('08 (ind)'!Y$6:Y$37)-MIN('08 (ind)'!Y$6:Y$37))))))</f>
        <v>50.713967773524445</v>
      </c>
      <c r="Z17" s="75">
        <f>IF('08 (ind)'!Z$1="si",100*(('08 (ind)'!Z16-MIN('08 (ind)'!Z$6:Z$37))/(MAX('08 (ind)'!Z$6:Z$37)-MIN('08 (ind)'!Z$6:Z$37))),ABS(-100+(100*(('08 (ind)'!Z16-MIN('08 (ind)'!Z$6:Z$37))/(MAX('08 (ind)'!Z$6:Z$37)-MIN('08 (ind)'!Z$6:Z$37))))))</f>
        <v>50.159974359347601</v>
      </c>
      <c r="AA17" s="75">
        <f>IF('08 (ind)'!AA$1="si",100*(('08 (ind)'!AA16-MIN('08 (ind)'!AA$6:AA$37))/(MAX('08 (ind)'!AA$6:AA$37)-MIN('08 (ind)'!AA$6:AA$37))),ABS(-100+(100*(('08 (ind)'!AA16-MIN('08 (ind)'!AA$6:AA$37))/(MAX('08 (ind)'!AA$6:AA$37)-MIN('08 (ind)'!AA$6:AA$37))))))</f>
        <v>45.040494102096076</v>
      </c>
      <c r="AB17" s="75">
        <f>IF('08 (ind)'!AB$1="si",100*(('08 (ind)'!AB16-MIN('08 (ind)'!AB$6:AB$37))/(MAX('08 (ind)'!AB$6:AB$37)-MIN('08 (ind)'!AB$6:AB$37))),ABS(-100+(100*(('08 (ind)'!AB16-MIN('08 (ind)'!AB$6:AB$37))/(MAX('08 (ind)'!AB$6:AB$37)-MIN('08 (ind)'!AB$6:AB$37))))))</f>
        <v>19.722428938344557</v>
      </c>
      <c r="AC17" s="75">
        <f>IF('08 (ind)'!AC$1="si",100*(('08 (ind)'!AC16-MIN('08 (ind)'!AC$6:AC$37))/(MAX('08 (ind)'!AC$6:AC$37)-MIN('08 (ind)'!AC$6:AC$37))),ABS(-100+(100*(('08 (ind)'!AC16-MIN('08 (ind)'!AC$6:AC$37))/(MAX('08 (ind)'!AC$6:AC$37)-MIN('08 (ind)'!AC$6:AC$37))))))</f>
        <v>65.668571382661455</v>
      </c>
      <c r="AD17" s="75">
        <f>IF('08 (ind)'!AD$1="si",100*(('08 (ind)'!AD16-MIN('08 (ind)'!AD$6:AD$37))/(MAX('08 (ind)'!AD$6:AD$37)-MIN('08 (ind)'!AD$6:AD$37))),ABS(-100+(100*(('08 (ind)'!AD16-MIN('08 (ind)'!AD$6:AD$37))/(MAX('08 (ind)'!AD$6:AD$37)-MIN('08 (ind)'!AD$6:AD$37))))))</f>
        <v>75.175291866130834</v>
      </c>
      <c r="AE17" s="75">
        <f>IF('08 (ind)'!AE$1="si",100*(('08 (ind)'!AE16-MIN('08 (ind)'!AE$6:AE$37))/(MAX('08 (ind)'!AE$6:AE$37)-MIN('08 (ind)'!AE$6:AE$37))),ABS(-100+(100*(('08 (ind)'!AE16-MIN('08 (ind)'!AE$6:AE$37))/(MAX('08 (ind)'!AE$6:AE$37)-MIN('08 (ind)'!AE$6:AE$37))))))</f>
        <v>33.514321881671059</v>
      </c>
      <c r="AF17" s="75">
        <f>IF('08 (ind)'!AF$1="si",100*(('08 (ind)'!AF16-MIN('08 (ind)'!AF$6:AF$37))/(MAX('08 (ind)'!AF$6:AF$37)-MIN('08 (ind)'!AF$6:AF$37))),ABS(-100+(100*(('08 (ind)'!AF16-MIN('08 (ind)'!AF$6:AF$37))/(MAX('08 (ind)'!AF$6:AF$37)-MIN('08 (ind)'!AF$6:AF$37))))))</f>
        <v>50.150468877352509</v>
      </c>
      <c r="AG17" s="75">
        <f>IF('08 (ind)'!AG$1="si",100*(('08 (ind)'!AG16-MIN('08 (ind)'!AG$6:AG$37))/(MAX('08 (ind)'!AG$6:AG$37)-MIN('08 (ind)'!AG$6:AG$37))),ABS(-100+(100*(('08 (ind)'!AG16-MIN('08 (ind)'!AG$6:AG$37))/(MAX('08 (ind)'!AG$6:AG$37)-MIN('08 (ind)'!AG$6:AG$37))))))</f>
        <v>46.27659574468084</v>
      </c>
      <c r="AH17" s="75">
        <f>IF('08 (ind)'!AH$1="si",100*(('08 (ind)'!AH16-MIN('08 (ind)'!AH$6:AH$37))/(MAX('08 (ind)'!AH$6:AH$37)-MIN('08 (ind)'!AH$6:AH$37))),ABS(-100+(100*(('08 (ind)'!AH16-MIN('08 (ind)'!AH$6:AH$37))/(MAX('08 (ind)'!AH$6:AH$37)-MIN('08 (ind)'!AH$6:AH$37))))))</f>
        <v>38.323353293413177</v>
      </c>
      <c r="AI17" s="75">
        <f>IF('08 (ind)'!AI$1="si",100*(('08 (ind)'!AI16-MIN('08 (ind)'!AI$6:AI$37))/(MAX('08 (ind)'!AI$6:AI$37)-MIN('08 (ind)'!AI$6:AI$37))),ABS(-100+(100*(('08 (ind)'!AI16-MIN('08 (ind)'!AI$6:AI$37))/(MAX('08 (ind)'!AI$6:AI$37)-MIN('08 (ind)'!AI$6:AI$37))))))</f>
        <v>6.4414624552930313</v>
      </c>
      <c r="AJ17" s="75">
        <f>IF('08 (ind)'!AJ$1="si",100*(('08 (ind)'!AJ16-MIN('08 (ind)'!AJ$6:AJ$37))/(MAX('08 (ind)'!AJ$6:AJ$37)-MIN('08 (ind)'!AJ$6:AJ$37))),ABS(-100+(100*(('08 (ind)'!AJ16-MIN('08 (ind)'!AJ$6:AJ$37))/(MAX('08 (ind)'!AJ$6:AJ$37)-MIN('08 (ind)'!AJ$6:AJ$37))))))</f>
        <v>74.019493424441947</v>
      </c>
      <c r="AK17" s="75">
        <f>IF('08 (ind)'!AK$1="si",100*(('08 (ind)'!AK16-MIN('08 (ind)'!AK$6:AK$37))/(MAX('08 (ind)'!AK$6:AK$37)-MIN('08 (ind)'!AK$6:AK$37))),ABS(-100+(100*(('08 (ind)'!AK16-MIN('08 (ind)'!AK$6:AK$37))/(MAX('08 (ind)'!AK$6:AK$37)-MIN('08 (ind)'!AK$6:AK$37))))))</f>
        <v>100</v>
      </c>
      <c r="AL17" s="75">
        <f>IF('08 (ind)'!AL$1="si",100*(('08 (ind)'!AL16-MIN('08 (ind)'!AL$6:AL$37))/(MAX('08 (ind)'!AL$6:AL$37)-MIN('08 (ind)'!AL$6:AL$37))),ABS(-100+(100*(('08 (ind)'!AL16-MIN('08 (ind)'!AL$6:AL$37))/(MAX('08 (ind)'!AL$6:AL$37)-MIN('08 (ind)'!AL$6:AL$37))))))</f>
        <v>93.932687727715333</v>
      </c>
      <c r="AM17" s="75">
        <f>IF('08 (ind)'!AM$1="si",100*(('08 (ind)'!AM16-MIN('08 (ind)'!AM$6:AM$37))/(MAX('08 (ind)'!AM$6:AM$37)-MIN('08 (ind)'!AM$6:AM$37))),ABS(-100+(100*(('08 (ind)'!AM16-MIN('08 (ind)'!AM$6:AM$37))/(MAX('08 (ind)'!AM$6:AM$37)-MIN('08 (ind)'!AM$6:AM$37))))))</f>
        <v>78.071145209997795</v>
      </c>
      <c r="AN17" s="75">
        <f>IF('08 (ind)'!AN$1="si",100*(('08 (ind)'!AN16-MIN('08 (ind)'!AN$6:AN$37))/(MAX('08 (ind)'!AN$6:AN$37)-MIN('08 (ind)'!AN$6:AN$37))),ABS(-100+(100*(('08 (ind)'!AN16-MIN('08 (ind)'!AN$6:AN$37))/(MAX('08 (ind)'!AN$6:AN$37)-MIN('08 (ind)'!AN$6:AN$37))))))</f>
        <v>25.780694034923684</v>
      </c>
      <c r="AO17" s="75">
        <f>IF('08 (ind)'!AO$1="si",100*(('08 (ind)'!AO16-MIN('08 (ind)'!AO$6:AO$37))/(MAX('08 (ind)'!AO$6:AO$37)-MIN('08 (ind)'!AO$6:AO$37))),ABS(-100+(100*(('08 (ind)'!AO16-MIN('08 (ind)'!AO$6:AO$37))/(MAX('08 (ind)'!AO$6:AO$37)-MIN('08 (ind)'!AO$6:AO$37))))))</f>
        <v>58.818083367419597</v>
      </c>
      <c r="AP17" s="75">
        <f>IF('08 (ind)'!AP$1="si",100*(('08 (ind)'!AP16-MIN('08 (ind)'!AP$6:AP$37))/(MAX('08 (ind)'!AP$6:AP$37)-MIN('08 (ind)'!AP$6:AP$37))),ABS(-100+(100*(('08 (ind)'!AP16-MIN('08 (ind)'!AP$6:AP$37))/(MAX('08 (ind)'!AP$6:AP$37)-MIN('08 (ind)'!AP$6:AP$37))))))</f>
        <v>74.761399787910918</v>
      </c>
      <c r="AQ17" s="75">
        <f>IF('08 (ind)'!AQ$1="si",100*(('08 (ind)'!AQ16-MIN('08 (ind)'!AQ$6:AQ$37))/(MAX('08 (ind)'!AQ$6:AQ$37)-MIN('08 (ind)'!AQ$6:AQ$37))),ABS(-100+(100*(('08 (ind)'!AQ16-MIN('08 (ind)'!AQ$6:AQ$37))/(MAX('08 (ind)'!AQ$6:AQ$37)-MIN('08 (ind)'!AQ$6:AQ$37))))))</f>
        <v>8.6355323755601905</v>
      </c>
      <c r="AR17" s="75">
        <f>IF('08 (ind)'!AR$1="si",100*(('08 (ind)'!AR16-MIN('08 (ind)'!AR$6:AR$37))/(MAX('08 (ind)'!AR$6:AR$37)-MIN('08 (ind)'!AR$6:AR$37))),ABS(-100+(100*(('08 (ind)'!AR16-MIN('08 (ind)'!AR$6:AR$37))/(MAX('08 (ind)'!AR$6:AR$37)-MIN('08 (ind)'!AR$6:AR$37))))))</f>
        <v>21.794022476110698</v>
      </c>
      <c r="AS17" s="75">
        <f>IF('08 (ind)'!AS$1="si",100*(('08 (ind)'!AS16-MIN('08 (ind)'!AS$6:AS$37))/(MAX('08 (ind)'!AS$6:AS$37)-MIN('08 (ind)'!AS$6:AS$37))),ABS(-100+(100*(('08 (ind)'!AS16-MIN('08 (ind)'!AS$6:AS$37))/(MAX('08 (ind)'!AS$6:AS$37)-MIN('08 (ind)'!AS$6:AS$37))))))</f>
        <v>62.54545454545454</v>
      </c>
      <c r="AT17" s="75">
        <f>IF('08 (ind)'!AT$1="si",100*(('08 (ind)'!AT16-MIN('08 (ind)'!AT$6:AT$37))/(MAX('08 (ind)'!AT$6:AT$37)-MIN('08 (ind)'!AT$6:AT$37))),ABS(-100+(100*(('08 (ind)'!AT16-MIN('08 (ind)'!AT$6:AT$37))/(MAX('08 (ind)'!AT$6:AT$37)-MIN('08 (ind)'!AT$6:AT$37))))))</f>
        <v>0</v>
      </c>
      <c r="AU17" s="75">
        <f>IF('08 (ind)'!AU$1="si",100*(('08 (ind)'!AU16-MIN('08 (ind)'!AU$6:AU$37))/(MAX('08 (ind)'!AU$6:AU$37)-MIN('08 (ind)'!AU$6:AU$37))),ABS(-100+(100*(('08 (ind)'!AU16-MIN('08 (ind)'!AU$6:AU$37))/(MAX('08 (ind)'!AU$6:AU$37)-MIN('08 (ind)'!AU$6:AU$37))))))</f>
        <v>50.173010380622841</v>
      </c>
      <c r="AV17" s="75">
        <f>IF('08 (ind)'!AV$1="si",100*(('08 (ind)'!AV16-MIN('08 (ind)'!AV$6:AV$37))/(MAX('08 (ind)'!AV$6:AV$37)-MIN('08 (ind)'!AV$6:AV$37))),ABS(-100+(100*(('08 (ind)'!AV16-MIN('08 (ind)'!AV$6:AV$37))/(MAX('08 (ind)'!AV$6:AV$37)-MIN('08 (ind)'!AV$6:AV$37))))))</f>
        <v>79.202772963604858</v>
      </c>
      <c r="AW17" s="75">
        <f>IF('08 (ind)'!AW$1="si",100*(('08 (ind)'!AW16-MIN('08 (ind)'!AW$6:AW$37))/(MAX('08 (ind)'!AW$6:AW$37)-MIN('08 (ind)'!AW$6:AW$37))),ABS(-100+(100*(('08 (ind)'!AW16-MIN('08 (ind)'!AW$6:AW$37))/(MAX('08 (ind)'!AW$6:AW$37)-MIN('08 (ind)'!AW$6:AW$37))))))</f>
        <v>25.309491059147188</v>
      </c>
      <c r="AX17" s="75">
        <f>IF('08 (ind)'!AX$1="si",100*(('08 (ind)'!AX16-MIN('08 (ind)'!AX$6:AX$37))/(MAX('08 (ind)'!AX$6:AX$37)-MIN('08 (ind)'!AX$6:AX$37))),ABS(-100+(100*(('08 (ind)'!AX16-MIN('08 (ind)'!AX$6:AX$37))/(MAX('08 (ind)'!AX$6:AX$37)-MIN('08 (ind)'!AX$6:AX$37))))))</f>
        <v>23.501959808196734</v>
      </c>
      <c r="AY17" s="75">
        <f>IF('08 (ind)'!AY$1="si",100*(('08 (ind)'!AY16-MIN('08 (ind)'!AY$6:AY$37))/(MAX('08 (ind)'!AY$6:AY$37)-MIN('08 (ind)'!AY$6:AY$37))),ABS(-100+(100*(('08 (ind)'!AY16-MIN('08 (ind)'!AY$6:AY$37))/(MAX('08 (ind)'!AY$6:AY$37)-MIN('08 (ind)'!AY$6:AY$37))))))</f>
        <v>24.642362713428668</v>
      </c>
      <c r="AZ17" s="75">
        <f>IF('08 (ind)'!AZ$1="si",100*(('08 (ind)'!AZ16-MIN('08 (ind)'!AZ$6:AZ$37))/(MAX('08 (ind)'!AZ$6:AZ$37)-MIN('08 (ind)'!AZ$6:AZ$37))),ABS(-100+(100*(('08 (ind)'!AZ16-MIN('08 (ind)'!AZ$6:AZ$37))/(MAX('08 (ind)'!AZ$6:AZ$37)-MIN('08 (ind)'!AZ$6:AZ$37))))))</f>
        <v>34.753201831021315</v>
      </c>
      <c r="BA17" s="75">
        <f>IF('08 (ind)'!BA$1="si",100*(('08 (ind)'!BA16-MIN('08 (ind)'!BA$6:BA$37))/(MAX('08 (ind)'!BA$6:BA$37)-MIN('08 (ind)'!BA$6:BA$37))),ABS(-100+(100*(('08 (ind)'!BA16-MIN('08 (ind)'!BA$6:BA$37))/(MAX('08 (ind)'!BA$6:BA$37)-MIN('08 (ind)'!BA$6:BA$37))))))</f>
        <v>19.810662149746587</v>
      </c>
      <c r="BB17" s="75">
        <f>IF('08 (ind)'!BB$1="si",100*(('08 (ind)'!BB16-MIN('08 (ind)'!BB$6:BB$37))/(MAX('08 (ind)'!BB$6:BB$37)-MIN('08 (ind)'!BB$6:BB$37))),ABS(-100+(100*(('08 (ind)'!BB16-MIN('08 (ind)'!BB$6:BB$37))/(MAX('08 (ind)'!BB$6:BB$37)-MIN('08 (ind)'!BB$6:BB$37))))))</f>
        <v>22.891259394664075</v>
      </c>
      <c r="BC17" s="75">
        <f>IF('08 (ind)'!BC$1="si",100*(('08 (ind)'!BC16-MIN('08 (ind)'!BC$6:BC$37))/(MAX('08 (ind)'!BC$6:BC$37)-MIN('08 (ind)'!BC$6:BC$37))),ABS(-100+(100*(('08 (ind)'!BC16-MIN('08 (ind)'!BC$6:BC$37))/(MAX('08 (ind)'!BC$6:BC$37)-MIN('08 (ind)'!BC$6:BC$37))))))</f>
        <v>23.357340813752934</v>
      </c>
      <c r="BD17" s="75">
        <f>IF('08 (ind)'!BD$1="si",100*(('08 (ind)'!BD16-MIN('08 (ind)'!BD$6:BD$37))/(MAX('08 (ind)'!BD$6:BD$37)-MIN('08 (ind)'!BD$6:BD$37))),ABS(-100+(100*(('08 (ind)'!BD16-MIN('08 (ind)'!BD$6:BD$37))/(MAX('08 (ind)'!BD$6:BD$37)-MIN('08 (ind)'!BD$6:BD$37))))))</f>
        <v>8.5858729043363233</v>
      </c>
      <c r="BE17" s="75">
        <f>IF('08 (ind)'!BE$1="si",100*(('08 (ind)'!BE16-MIN('08 (ind)'!BE$6:BE$37))/(MAX('08 (ind)'!BE$6:BE$37)-MIN('08 (ind)'!BE$6:BE$37))),ABS(-100+(100*(('08 (ind)'!BE16-MIN('08 (ind)'!BE$6:BE$37))/(MAX('08 (ind)'!BE$6:BE$37)-MIN('08 (ind)'!BE$6:BE$37))))))</f>
        <v>9.596928982725526</v>
      </c>
      <c r="BF17" s="75">
        <f>IF('08 (ind)'!BF$1="si",100*(('08 (ind)'!BF16-MIN('08 (ind)'!BF$6:BF$37))/(MAX('08 (ind)'!BF$6:BF$37)-MIN('08 (ind)'!BF$6:BF$37))),ABS(-100+(100*(('08 (ind)'!BF16-MIN('08 (ind)'!BF$6:BF$37))/(MAX('08 (ind)'!BF$6:BF$37)-MIN('08 (ind)'!BF$6:BF$37))))))</f>
        <v>31.615719052939582</v>
      </c>
      <c r="BG17" s="75">
        <f>IF('08 (ind)'!BG$1="si",100*(('08 (ind)'!BG16-MIN('08 (ind)'!BG$6:BG$37))/(MAX('08 (ind)'!BG$6:BG$37)-MIN('08 (ind)'!BG$6:BG$37))),ABS(-100+(100*(('08 (ind)'!BG16-MIN('08 (ind)'!BG$6:BG$37))/(MAX('08 (ind)'!BG$6:BG$37)-MIN('08 (ind)'!BG$6:BG$37))))))</f>
        <v>38.142095409616402</v>
      </c>
      <c r="BH17" s="75">
        <f>IF('08 (ind)'!BH$1="si",100*(('08 (ind)'!BH16-MIN('08 (ind)'!BH$6:BH$37))/(MAX('08 (ind)'!BH$6:BH$37)-MIN('08 (ind)'!BH$6:BH$37))),ABS(-100+(100*(('08 (ind)'!BH16-MIN('08 (ind)'!BH$6:BH$37))/(MAX('08 (ind)'!BH$6:BH$37)-MIN('08 (ind)'!BH$6:BH$37))))))</f>
        <v>14.950158375892109</v>
      </c>
      <c r="BI17" s="75">
        <f>IF('08 (ind)'!BI$1="si",100*(('08 (ind)'!BI16-MIN('08 (ind)'!BI$6:BI$37))/(MAX('08 (ind)'!BI$6:BI$37)-MIN('08 (ind)'!BI$6:BI$37))),ABS(-100+(100*(('08 (ind)'!BI16-MIN('08 (ind)'!BI$6:BI$37))/(MAX('08 (ind)'!BI$6:BI$37)-MIN('08 (ind)'!BI$6:BI$37))))))</f>
        <v>90.055408540466942</v>
      </c>
      <c r="BJ17" s="75">
        <f>IF('08 (ind)'!BJ$1="si",100*(('08 (ind)'!BJ16-MIN('08 (ind)'!BJ$6:BJ$37))/(MAX('08 (ind)'!BJ$6:BJ$37)-MIN('08 (ind)'!BJ$6:BJ$37))),ABS(-100+(100*(('08 (ind)'!BJ16-MIN('08 (ind)'!BJ$6:BJ$37))/(MAX('08 (ind)'!BJ$6:BJ$37)-MIN('08 (ind)'!BJ$6:BJ$37))))))</f>
        <v>2.1754042487992955E-3</v>
      </c>
      <c r="BK17" s="75">
        <f>IF('08 (ind)'!BK$1="si",100*(('08 (ind)'!BK16-MIN('08 (ind)'!BK$6:BK$37))/(MAX('08 (ind)'!BK$6:BK$37)-MIN('08 (ind)'!BK$6:BK$37))),ABS(-100+(100*(('08 (ind)'!BK16-MIN('08 (ind)'!BK$6:BK$37))/(MAX('08 (ind)'!BK$6:BK$37)-MIN('08 (ind)'!BK$6:BK$37))))))</f>
        <v>5.4369167199269572</v>
      </c>
      <c r="BL17" s="75">
        <f>IF('08 (ind)'!BL$1="si",100*(('08 (ind)'!BL16-MIN('08 (ind)'!BL$6:BL$37))/(MAX('08 (ind)'!BL$6:BL$37)-MIN('08 (ind)'!BL$6:BL$37))),ABS(-100+(100*(('08 (ind)'!BL16-MIN('08 (ind)'!BL$6:BL$37))/(MAX('08 (ind)'!BL$6:BL$37)-MIN('08 (ind)'!BL$6:BL$37))))))</f>
        <v>20.33898305084746</v>
      </c>
      <c r="BM17" s="75">
        <f>IF('08 (ind)'!BM$1="si",100*(('08 (ind)'!BM16-MIN('08 (ind)'!BM$6:BM$37))/(MAX('08 (ind)'!BM$6:BM$37)-MIN('08 (ind)'!BM$6:BM$37))),ABS(-100+(100*(('08 (ind)'!BM16-MIN('08 (ind)'!BM$6:BM$37))/(MAX('08 (ind)'!BM$6:BM$37)-MIN('08 (ind)'!BM$6:BM$37))))))</f>
        <v>4.4691443234958532</v>
      </c>
      <c r="BN17" s="75">
        <f>IF('08 (ind)'!BN$1="si",100*(('08 (ind)'!BN16-MIN('08 (ind)'!BN$6:BN$37))/(MAX('08 (ind)'!BN$6:BN$37)-MIN('08 (ind)'!BN$6:BN$37))),ABS(-100+(100*(('08 (ind)'!BN16-MIN('08 (ind)'!BN$6:BN$37))/(MAX('08 (ind)'!BN$6:BN$37)-MIN('08 (ind)'!BN$6:BN$37))))))</f>
        <v>12.550937103214082</v>
      </c>
      <c r="BO17" s="75">
        <f>IF('08 (ind)'!BO$1="si",100*(('08 (ind)'!BO16-MIN('08 (ind)'!BO$6:BO$37))/(MAX('08 (ind)'!BO$6:BO$37)-MIN('08 (ind)'!BO$6:BO$37))),ABS(-100+(100*(('08 (ind)'!BO16-MIN('08 (ind)'!BO$6:BO$37))/(MAX('08 (ind)'!BO$6:BO$37)-MIN('08 (ind)'!BO$6:BO$37))))))</f>
        <v>15.564484099041536</v>
      </c>
      <c r="BP17" s="75">
        <f>IF('08 (ind)'!BP$1="si",100*(('08 (ind)'!BP16-MIN('08 (ind)'!BP$6:BP$37))/(MAX('08 (ind)'!BP$6:BP$37)-MIN('08 (ind)'!BP$6:BP$37))),ABS(-100+(100*(('08 (ind)'!BP16-MIN('08 (ind)'!BP$6:BP$37))/(MAX('08 (ind)'!BP$6:BP$37)-MIN('08 (ind)'!BP$6:BP$37))))))</f>
        <v>34.10226867474853</v>
      </c>
      <c r="BQ17" s="75">
        <f>IF('08 (ind)'!BQ$1="si",100*(('08 (ind)'!BQ16-MIN('08 (ind)'!BQ$6:BQ$37))/(MAX('08 (ind)'!BQ$6:BQ$37)-MIN('08 (ind)'!BQ$6:BQ$37))),ABS(-100+(100*(('08 (ind)'!BQ16-MIN('08 (ind)'!BQ$6:BQ$37))/(MAX('08 (ind)'!BQ$6:BQ$37)-MIN('08 (ind)'!BQ$6:BQ$37))))))</f>
        <v>19.626572766202404</v>
      </c>
      <c r="BR17" s="75">
        <f>IF('08 (ind)'!BR$1="si",100*(('08 (ind)'!BR16-MIN('08 (ind)'!BR$6:BR$37))/(MAX('08 (ind)'!BR$6:BR$37)-MIN('08 (ind)'!BR$6:BR$37))),ABS(-100+(100*(('08 (ind)'!BR16-MIN('08 (ind)'!BR$6:BR$37))/(MAX('08 (ind)'!BP$6:BP$37)-MIN('08 (ind)'!BR$6:BR$37))))))</f>
        <v>9.1881388589530069</v>
      </c>
      <c r="BS17" s="75">
        <f>IF('08 (ind)'!BS$1="si",100*(('08 (ind)'!BS16-MIN('08 (ind)'!BS$6:BS$37))/(MAX('08 (ind)'!BS$6:BS$37)-MIN('08 (ind)'!BS$6:BS$37))),ABS(-100+(100*(('08 (ind)'!BS16-MIN('08 (ind)'!BS$6:BS$37))/(MAX('08 (ind)'!BQ$6:BQ$37)-MIN('08 (ind)'!BS$6:BS$37))))))</f>
        <v>69.931920620292274</v>
      </c>
      <c r="BT17" s="75">
        <f>IF('08 (ind)'!BT$1="si",100*(('08 (ind)'!BT16-MIN('08 (ind)'!BT$6:BT$37))/(MAX('08 (ind)'!BT$6:BT$37)-MIN('08 (ind)'!BT$6:BT$37))),ABS(-100+(100*(('08 (ind)'!BT16-MIN('08 (ind)'!BT$6:BT$37))/(MAX('08 (ind)'!BR$6:BR$37)-MIN('08 (ind)'!BT$6:BT$37))))))</f>
        <v>100</v>
      </c>
      <c r="BU17" s="75">
        <f>IF('08 (ind)'!BU$1="si",100*(('08 (ind)'!BU16-MIN('08 (ind)'!BU$6:BU$37))/(MAX('08 (ind)'!BU$6:BU$37)-MIN('08 (ind)'!BU$6:BU$37))),ABS(-100+(100*(('08 (ind)'!BU16-MIN('08 (ind)'!BU$6:BU$37))/(MAX('08 (ind)'!BU$6:BU$37)-MIN('08 (ind)'!BU$6:BU$37))))))</f>
        <v>72.001654259718777</v>
      </c>
      <c r="BV17" s="75">
        <f>IF('08 (ind)'!BV$1="si",100*(('08 (ind)'!BV16-MIN('08 (ind)'!BV$6:BV$37))/(MAX('08 (ind)'!BV$6:BV$37)-MIN('08 (ind)'!BV$6:BV$37))),ABS(-100+(100*(('08 (ind)'!BV16-MIN('08 (ind)'!BV$6:BV$37))/(MAX('08 (ind)'!BV$6:BV$37)-MIN('08 (ind)'!BV$6:BV$37))))))</f>
        <v>74.842767295597483</v>
      </c>
      <c r="BW17" s="75">
        <f>IF('08 (ind)'!BW$1="si",100*(('08 (ind)'!BW16-MIN('08 (ind)'!BW$6:BW$37))/(MAX('08 (ind)'!BW$6:BW$37)-MIN('08 (ind)'!BW$6:BW$37))),ABS(-100+(100*(('08 (ind)'!BW16-MIN('08 (ind)'!BW$6:BW$37))/(MAX('08 (ind)'!BW$6:BW$37)-MIN('08 (ind)'!BW$6:BW$37))))))</f>
        <v>53.130332064575406</v>
      </c>
      <c r="BX17" s="75">
        <f>IF('08 (ind)'!BX$1="si",100*(('08 (ind)'!BX16-MIN('08 (ind)'!BX$6:BX$37))/(MAX('08 (ind)'!BX$6:BX$37)-MIN('08 (ind)'!BX$6:BX$37))),ABS(-100+(100*(('08 (ind)'!BX16-MIN('08 (ind)'!BX$6:BX$37))/(MAX('08 (ind)'!BX$6:BX$37)-MIN('08 (ind)'!BX$6:BX$37))))))</f>
        <v>52.221096969124012</v>
      </c>
      <c r="BY17" s="75">
        <f>IF('08 (ind)'!BY$1="si",100*(('08 (ind)'!BY16-MIN('08 (ind)'!BY$6:BY$37))/(MAX('08 (ind)'!BY$6:BY$37)-MIN('08 (ind)'!BY$6:BY$37))),ABS(-100+(100*(('08 (ind)'!BY16-MIN('08 (ind)'!BY$6:BY$37))/(MAX('08 (ind)'!BY$6:BY$37)-MIN('08 (ind)'!BY$6:BY$37))))))</f>
        <v>16.75368895422277</v>
      </c>
      <c r="BZ17" s="75">
        <f>IF('08 (ind)'!BZ$1="si",100*(('08 (ind)'!BZ16-MIN('08 (ind)'!BZ$6:BZ$37))/(MAX('08 (ind)'!BZ$6:BZ$37)-MIN('08 (ind)'!BZ$6:BZ$37))),ABS(-100+(100*(('08 (ind)'!BZ16-MIN('08 (ind)'!BZ$6:BZ$37))/(MAX('08 (ind)'!BZ$6:BZ$37)-MIN('08 (ind)'!BZ$6:BZ$37))))))</f>
        <v>97.463900148253742</v>
      </c>
      <c r="CA17" s="75">
        <f>IF('08 (ind)'!CA$1="si",100*(('08 (ind)'!CA16-MIN('08 (ind)'!CA$6:CA$37))/(MAX('08 (ind)'!CA$6:CA$37)-MIN('08 (ind)'!CA$6:CA$37))),ABS(-100+(100*(('08 (ind)'!CA16-MIN('08 (ind)'!CA$6:CA$37))/(MAX('08 (ind)'!CA$6:CA$37)-MIN('08 (ind)'!CA$6:CA$37))))))</f>
        <v>0</v>
      </c>
      <c r="CB17" s="75">
        <f>IF('08 (ind)'!CB$1="si",100*(('08 (ind)'!CB16-MIN('08 (ind)'!CB$6:CB$37))/(MAX('08 (ind)'!CB$6:CB$37)-MIN('08 (ind)'!CB$6:CB$37))),ABS(-100+(100*(('08 (ind)'!CB16-MIN('08 (ind)'!CB$6:CB$37))/(MAX('08 (ind)'!CB$6:CB$37)-MIN('08 (ind)'!CB$6:CB$37))))))</f>
        <v>87.261146496815286</v>
      </c>
      <c r="CC17" s="75">
        <f>IF('08 (ind)'!CC$1="si",100*(('08 (ind)'!CC16-MIN('08 (ind)'!CC$6:CC$37))/(MAX('08 (ind)'!CC$6:CC$37)-MIN('08 (ind)'!CC$6:CC$37))),ABS(-100+(100*(('08 (ind)'!CC16-MIN('08 (ind)'!CC$6:CC$37))/(MAX('08 (ind)'!CC$6:CC$37)-MIN('08 (ind)'!CC$6:CC$37))))))</f>
        <v>41.202415691065063</v>
      </c>
      <c r="CD17" s="75">
        <f>IF('08 (ind)'!CD$1="si",100*(('08 (ind)'!CD16-MIN('08 (ind)'!CD$6:CD$37))/(MAX('08 (ind)'!CD$6:CD$37)-MIN('08 (ind)'!CD$6:CD$37))),ABS(-100+(100*(('08 (ind)'!CD16-MIN('08 (ind)'!CD$6:CD$37))/(MAX('08 (ind)'!CD$6:CD$37)-MIN('08 (ind)'!CD$6:CD$37))))))</f>
        <v>1.2031176242509498</v>
      </c>
      <c r="CE17" s="75">
        <f>IF('08 (ind)'!CE$1="si",100*(('08 (ind)'!CE16-MIN('08 (ind)'!CE$6:CE$37))/(MAX('08 (ind)'!CE$6:CE$37)-MIN('08 (ind)'!CE$6:CE$37))),ABS(-100+(100*(('08 (ind)'!CE16-MIN('08 (ind)'!CE$6:CE$37))/(MAX('08 (ind)'!CE$6:CE$37)-MIN('08 (ind)'!CE$6:CE$37))))))</f>
        <v>8.5241330870354854</v>
      </c>
      <c r="CF17" s="75">
        <f>IF('08 (ind)'!CF$1="si",100*(('08 (ind)'!CF16-MIN('08 (ind)'!CF$6:CF$37))/(MAX('08 (ind)'!CF$6:CF$37)-MIN('08 (ind)'!CF$6:CF$37))),ABS(-100+(100*(('08 (ind)'!CF16-MIN('08 (ind)'!CF$6:CF$37))/(MAX('08 (ind)'!CF$6:CF$37)-MIN('08 (ind)'!CF$6:CF$37))))))</f>
        <v>8.4580208506794676</v>
      </c>
      <c r="CG17" s="75">
        <f>IF('08 (ind)'!CG$1="si",100*(('08 (ind)'!CG16-MIN('08 (ind)'!CG$6:CG$37))/(MAX('08 (ind)'!CG$6:CG$37)-MIN('08 (ind)'!CG$6:CG$37))),ABS(-100+(100*(('08 (ind)'!CG16-MIN('08 (ind)'!CG$6:CG$37))/(MAX('08 (ind)'!CG$6:CG$37)-MIN('08 (ind)'!CG$6:CG$37))))))</f>
        <v>4.6956764392850143</v>
      </c>
      <c r="CH17" s="75">
        <f>IF('08 (ind)'!CH$1="si",100*(('08 (ind)'!CH16-MIN('08 (ind)'!CH$6:CH$37))/(MAX('08 (ind)'!CH$6:CH$37)-MIN('08 (ind)'!CH$6:CH$37))),ABS(-100+(100*(('08 (ind)'!CH16-MIN('08 (ind)'!CH$6:CH$37))/(MAX('08 (ind)'!CH$6:CH$37)-MIN('08 (ind)'!CH$6:CH$37))))))</f>
        <v>12.309467315359651</v>
      </c>
      <c r="CI17" s="75">
        <f>IF('08 (ind)'!CI$1="si",100*(('08 (ind)'!CI16-MIN('08 (ind)'!CI$6:CI$37))/(MAX('08 (ind)'!CI$6:CI$37)-MIN('08 (ind)'!CI$6:CI$37))),ABS(-100+(100*(('08 (ind)'!CI16-MIN('08 (ind)'!CI$6:CI$37))/(MAX('08 (ind)'!CI$6:CI$37)-MIN('08 (ind)'!CI$6:CI$37))))))</f>
        <v>43.396543374651657</v>
      </c>
      <c r="CJ17" s="75">
        <f>IF('08 (ind)'!CJ$1="si",100*(('08 (ind)'!CJ16-MIN('08 (ind)'!CJ$6:CJ$37))/(MAX('08 (ind)'!CJ$6:CJ$37)-MIN('08 (ind)'!CJ$6:CJ$37))),ABS(-100+(100*(('08 (ind)'!CJ16-MIN('08 (ind)'!CJ$6:CJ$37))/(MAX('08 (ind)'!CJ$6:CJ$37)-MIN('08 (ind)'!CJ$6:CJ$37))))))</f>
        <v>47.807858658843713</v>
      </c>
      <c r="CK17" s="75">
        <f>IF('08 (ind)'!CK$1="si",100*(('08 (ind)'!CK16-MIN('08 (ind)'!CK$6:CK$37))/(MAX('08 (ind)'!CK$6:CK$37)-MIN('08 (ind)'!CK$6:CK$37))),ABS(-100+(100*(('08 (ind)'!CK16-MIN('08 (ind)'!CK$6:CK$37))/(MAX('08 (ind)'!CK$6:CK$37)-MIN('08 (ind)'!CK$6:CK$37))))))</f>
        <v>25.715256496445104</v>
      </c>
      <c r="CL17" s="75">
        <f>IF('08 (ind)'!CL$1="si",100*(('08 (ind)'!CL16-MIN('08 (ind)'!CL$6:CL$37))/(MAX('08 (ind)'!CL$6:CL$37)-MIN('08 (ind)'!CL$6:CL$37))),ABS(-100+(100*(('08 (ind)'!CL16-MIN('08 (ind)'!CL$6:CL$37))/(MAX('08 (ind)'!CL$6:CL$37)-MIN('08 (ind)'!CL$6:CL$37))))))</f>
        <v>6.9711710127989779</v>
      </c>
      <c r="CM17" s="75">
        <f>IF('08 (ind)'!CM$1="si",100*(('08 (ind)'!CM16-MIN('08 (ind)'!CM$6:CM$37))/(MAX('08 (ind)'!CM$6:CM$37)-MIN('08 (ind)'!CM$6:CM$37))),ABS(-100+(100*(('08 (ind)'!CM16-MIN('08 (ind)'!CM$6:CM$37))/(MAX('08 (ind)'!CM$6:CM$37)-MIN('08 (ind)'!CM$6:CM$37))))))</f>
        <v>14.211330476197586</v>
      </c>
    </row>
    <row r="18" spans="1:91">
      <c r="A18" s="18" t="s">
        <v>217</v>
      </c>
      <c r="B18" s="87">
        <f>IF('08 (ind)'!B$1="si",100*(('08 (ind)'!B17-MIN('08 (ind)'!B$6:B$37))/(MAX('08 (ind)'!B$6:B$37)-MIN('08 (ind)'!B$6:B$37))),ABS(-100+(100*(('08 (ind)'!B17-MIN('08 (ind)'!B$6:B$37))/(MAX('08 (ind)'!B$6:B$37)-MIN('08 (ind)'!B$6:B$37))))))</f>
        <v>3.4521883605724701</v>
      </c>
      <c r="C18" s="87">
        <f>IF('08 (ind)'!C$1="si",100*(('08 (ind)'!C17-MIN('08 (ind)'!C$6:C$37))/(MAX('08 (ind)'!C$6:C$37)-MIN('08 (ind)'!C$6:C$37))),ABS(-100+(100*(('08 (ind)'!C17-MIN('08 (ind)'!C$6:C$37))/(MAX('08 (ind)'!C$6:C$37)-MIN('08 (ind)'!C$6:C$37))))))</f>
        <v>9.014302511741608</v>
      </c>
      <c r="D18" s="87">
        <f>IF('08 (ind)'!D$1="si",100*(('08 (ind)'!D17-MIN('08 (ind)'!D$6:D$37))/(MAX('08 (ind)'!D$6:D$37)-MIN('08 (ind)'!D$6:D$37))),ABS(-100+(100*(('08 (ind)'!D17-MIN('08 (ind)'!D$6:D$37))/(MAX('08 (ind)'!D$6:D$37)-MIN('08 (ind)'!D$6:D$37))))))</f>
        <v>84.414491265937585</v>
      </c>
      <c r="E18" s="87">
        <f>IF('08 (ind)'!E$1="si",100*(('08 (ind)'!E17-MIN('08 (ind)'!E$6:E$37))/(MAX('08 (ind)'!E$6:E$37)-MIN('08 (ind)'!E$6:E$37))),ABS(-100+(100*(('08 (ind)'!E17-MIN('08 (ind)'!E$6:E$37))/(MAX('08 (ind)'!E$6:E$37)-MIN('08 (ind)'!E$6:E$37))))))</f>
        <v>20.625763391473299</v>
      </c>
      <c r="F18" s="87">
        <f>IF('08 (ind)'!F$1="si",100*(('08 (ind)'!F17-MIN('08 (ind)'!F$6:F$37))/(MAX('08 (ind)'!F$6:F$37)-MIN('08 (ind)'!F$6:F$37))),ABS(-100+(100*(('08 (ind)'!F17-MIN('08 (ind)'!F$6:F$37))/(MAX('08 (ind)'!F$6:F$37)-MIN('08 (ind)'!F$6:F$37))))))</f>
        <v>100</v>
      </c>
      <c r="G18" s="87">
        <f>IF('08 (ind)'!G$1="si",100*(('08 (ind)'!G17-MIN('08 (ind)'!G$6:G$37))/(MAX('08 (ind)'!G$6:G$37)-MIN('08 (ind)'!G$6:G$37))),ABS(-100+(100*(('08 (ind)'!G17-MIN('08 (ind)'!G$6:G$37))/(MAX('08 (ind)'!G$6:G$37)-MIN('08 (ind)'!G$6:G$37))))))</f>
        <v>53.389830508474553</v>
      </c>
      <c r="H18" s="87">
        <f>IF('08 (ind)'!H$1="si",100*(('08 (ind)'!H17-MIN('08 (ind)'!H$6:H$37))/(MAX('08 (ind)'!H$6:H$37)-MIN('08 (ind)'!H$6:H$37))),ABS(-100+(100*(('08 (ind)'!H17-MIN('08 (ind)'!H$6:H$37))/(MAX('08 (ind)'!H$6:H$37)-MIN('08 (ind)'!H$6:H$37))))))</f>
        <v>79.230769230769226</v>
      </c>
      <c r="I18" s="87">
        <f>IF('08 (ind)'!I$1="si",100*(('08 (ind)'!I17-MIN('08 (ind)'!I$6:I$37))/(MAX('08 (ind)'!I$6:I$37)-MIN('08 (ind)'!I$6:I$37))),ABS(-100+(100*(('08 (ind)'!I17-MIN('08 (ind)'!I$6:I$37))/(MAX('08 (ind)'!I$6:I$37)-MIN('08 (ind)'!I$6:I$37))))))</f>
        <v>43.125</v>
      </c>
      <c r="J18" s="87">
        <f>IF('08 (ind)'!J$1="si",100*(('08 (ind)'!J17-MIN('08 (ind)'!J$6:J$37))/(MAX('08 (ind)'!J$6:J$37)-MIN('08 (ind)'!J$6:J$37))),ABS(-100+(100*(('08 (ind)'!J17-MIN('08 (ind)'!J$6:J$37))/(MAX('08 (ind)'!J$6:J$37)-MIN('08 (ind)'!J$6:J$37))))))</f>
        <v>22.070076520338294</v>
      </c>
      <c r="K18" s="87">
        <f>IF('08 (ind)'!K$1="si",100*(('08 (ind)'!K17-MIN('08 (ind)'!K$6:K$37))/(MAX('08 (ind)'!K$6:K$37)-MIN('08 (ind)'!K$6:K$37))),ABS(-100+(100*(('08 (ind)'!K17-MIN('08 (ind)'!K$6:K$37))/(MAX('08 (ind)'!K$6:K$37)-MIN('08 (ind)'!K$6:K$37))))))</f>
        <v>0</v>
      </c>
      <c r="L18" s="87">
        <f>IF('08 (ind)'!L$1="si",100*(('08 (ind)'!L17-MIN('08 (ind)'!L$6:L$37))/(MAX('08 (ind)'!L$6:L$37)-MIN('08 (ind)'!L$6:L$37))),ABS(-100+(100*(('08 (ind)'!L17-MIN('08 (ind)'!L$6:L$37))/(MAX('08 (ind)'!L$6:L$37)-MIN('08 (ind)'!L$6:L$37))))))</f>
        <v>60.971538424958247</v>
      </c>
      <c r="M18" s="87">
        <f>IF('08 (ind)'!M$1="si",100*(('08 (ind)'!M17-MIN('08 (ind)'!M$6:M$37))/(MAX('08 (ind)'!M$6:M$37)-MIN('08 (ind)'!M$6:M$37))),ABS(-100+(100*(('08 (ind)'!M17-MIN('08 (ind)'!M$6:M$37))/(MAX('08 (ind)'!M$6:M$37)-MIN('08 (ind)'!M$6:M$37))))))</f>
        <v>0.49769621309130502</v>
      </c>
      <c r="N18" s="87">
        <f>IF('08 (ind)'!N$1="si",100*(('08 (ind)'!N17-MIN('08 (ind)'!N$6:N$37))/(MAX('08 (ind)'!N$6:N$37)-MIN('08 (ind)'!N$6:N$37))),ABS(-100+(100*(('08 (ind)'!N17-MIN('08 (ind)'!N$6:N$37))/(MAX('08 (ind)'!N$6:N$37)-MIN('08 (ind)'!N$6:N$37))))))</f>
        <v>100</v>
      </c>
      <c r="O18" s="87">
        <f>IF('08 (ind)'!O$1="si",100*(('08 (ind)'!O17-MIN('08 (ind)'!O$6:O$37))/(MAX('08 (ind)'!O$6:O$37)-MIN('08 (ind)'!O$6:O$37))),ABS(-100+(100*(('08 (ind)'!O17-MIN('08 (ind)'!O$6:O$37))/(MAX('08 (ind)'!O$6:O$37)-MIN('08 (ind)'!O$6:O$37))))))</f>
        <v>91.228070175438603</v>
      </c>
      <c r="P18" s="87">
        <f>IF('08 (ind)'!P$1="si",100*(('08 (ind)'!P17-MIN('08 (ind)'!P$6:P$37))/(MAX('08 (ind)'!P$6:P$37)-MIN('08 (ind)'!P$6:P$37))),ABS(-100+(100*(('08 (ind)'!P17-MIN('08 (ind)'!P$6:P$37))/(MAX('08 (ind)'!P$6:P$37)-MIN('08 (ind)'!P$6:P$37))))))</f>
        <v>9.7953378709256814E-2</v>
      </c>
      <c r="Q18" s="87">
        <f>IF('08 (ind)'!Q$1="si",100*(('08 (ind)'!Q17-MIN('08 (ind)'!Q$6:Q$37))/(MAX('08 (ind)'!Q$6:Q$37)-MIN('08 (ind)'!Q$6:Q$37))),ABS(-100+(100*(('08 (ind)'!Q17-MIN('08 (ind)'!Q$6:Q$37))/(MAX('08 (ind)'!Q$6:Q$37)-MIN('08 (ind)'!Q$6:Q$37))))))</f>
        <v>6.2017761936686719</v>
      </c>
      <c r="R18" s="87">
        <f>IF('08 (ind)'!R$1="si",100*(('08 (ind)'!R17-MIN('08 (ind)'!R$6:R$37))/(MAX('08 (ind)'!R$6:R$37)-MIN('08 (ind)'!R$6:R$37))),ABS(-100+(100*(('08 (ind)'!R17-MIN('08 (ind)'!R$6:R$37))/(MAX('08 (ind)'!R$6:R$37)-MIN('08 (ind)'!R$6:R$37))))))</f>
        <v>6.293649237820313</v>
      </c>
      <c r="S18" s="75">
        <f>ABS(ABS(('08 (ind)'!S17-((MAX('08 (ind)'!S$6:S$37)+MIN('08 (ind)'!S$6:S$37))/2))/(((MAX('08 (ind)'!S$6:S$37)+MIN('08 (ind)'!S$6:S$37))/2)-MAX('08 (ind)'!S$6:S$37))*100)-100)</f>
        <v>32.4161815879595</v>
      </c>
      <c r="T18" s="75">
        <f>IF('08 (ind)'!T$1="si",100*(('08 (ind)'!T17-MIN('08 (ind)'!T$6:T$37))/(MAX('08 (ind)'!T$6:T$37)-MIN('08 (ind)'!T$6:T$37))),ABS(-100+(100*(('08 (ind)'!T17-MIN('08 (ind)'!T$6:T$37))/(MAX('08 (ind)'!T$6:T$37)-MIN('08 (ind)'!T$6:T$37))))))</f>
        <v>9.9735856222916635</v>
      </c>
      <c r="U18" s="75">
        <f>IF('08 (ind)'!U$1="si",100*(('08 (ind)'!U17-MIN('08 (ind)'!U$6:U$37))/(MAX('08 (ind)'!U$6:U$37)-MIN('08 (ind)'!U$6:U$37))),ABS(-100+(100*(('08 (ind)'!U17-MIN('08 (ind)'!U$6:U$37))/(MAX('08 (ind)'!U$6:U$37)-MIN('08 (ind)'!U$6:U$37))))))</f>
        <v>0</v>
      </c>
      <c r="V18" s="75">
        <f>IF('08 (ind)'!V$1="si",100*(('08 (ind)'!V17-MIN('08 (ind)'!V$6:V$37))/(MAX('08 (ind)'!V$6:V$37)-MIN('08 (ind)'!V$6:V$37))),ABS(-100+(100*(('08 (ind)'!V17-MIN('08 (ind)'!V$6:V$37))/(MAX('08 (ind)'!V$6:V$37)-MIN('08 (ind)'!V$6:V$37))))))</f>
        <v>96.132596685082873</v>
      </c>
      <c r="W18" s="75">
        <f>IF('08 (ind)'!W$1="si",100*(('08 (ind)'!W17-MIN('08 (ind)'!W$6:W$37))/(MAX('08 (ind)'!W$6:W$37)-MIN('08 (ind)'!W$6:W$37))),ABS(-100+(100*(('08 (ind)'!W17-MIN('08 (ind)'!W$6:W$37))/(MAX('08 (ind)'!W$6:W$37)-MIN('08 (ind)'!W$6:W$37))))))</f>
        <v>42.656260659166477</v>
      </c>
      <c r="X18" s="75">
        <f>IF('08 (ind)'!X$1="si",100*(('08 (ind)'!X17-MIN('08 (ind)'!X$6:X$37))/(MAX('08 (ind)'!X$6:X$37)-MIN('08 (ind)'!X$6:X$37))),ABS(-100+(100*(('08 (ind)'!X17-MIN('08 (ind)'!X$6:X$37))/(MAX('08 (ind)'!X$6:X$37)-MIN('08 (ind)'!X$6:X$37))))))</f>
        <v>5.6443150232294395</v>
      </c>
      <c r="Y18" s="75">
        <f>IF('08 (ind)'!Y$1="si",100*(('08 (ind)'!Y17-MIN('08 (ind)'!Y$6:Y$37))/(MAX('08 (ind)'!Y$6:Y$37)-MIN('08 (ind)'!Y$6:Y$37))),ABS(-100+(100*(('08 (ind)'!Y17-MIN('08 (ind)'!Y$6:Y$37))/(MAX('08 (ind)'!Y$6:Y$37)-MIN('08 (ind)'!Y$6:Y$37))))))</f>
        <v>0</v>
      </c>
      <c r="Z18" s="75">
        <f>IF('08 (ind)'!Z$1="si",100*(('08 (ind)'!Z17-MIN('08 (ind)'!Z$6:Z$37))/(MAX('08 (ind)'!Z$6:Z$37)-MIN('08 (ind)'!Z$6:Z$37))),ABS(-100+(100*(('08 (ind)'!Z17-MIN('08 (ind)'!Z$6:Z$37))/(MAX('08 (ind)'!Z$6:Z$37)-MIN('08 (ind)'!Z$6:Z$37))))))</f>
        <v>3.8204063583847159</v>
      </c>
      <c r="AA18" s="75">
        <f>IF('08 (ind)'!AA$1="si",100*(('08 (ind)'!AA17-MIN('08 (ind)'!AA$6:AA$37))/(MAX('08 (ind)'!AA$6:AA$37)-MIN('08 (ind)'!AA$6:AA$37))),ABS(-100+(100*(('08 (ind)'!AA17-MIN('08 (ind)'!AA$6:AA$37))/(MAX('08 (ind)'!AA$6:AA$37)-MIN('08 (ind)'!AA$6:AA$37))))))</f>
        <v>30.46295445830512</v>
      </c>
      <c r="AB18" s="75">
        <f>IF('08 (ind)'!AB$1="si",100*(('08 (ind)'!AB17-MIN('08 (ind)'!AB$6:AB$37))/(MAX('08 (ind)'!AB$6:AB$37)-MIN('08 (ind)'!AB$6:AB$37))),ABS(-100+(100*(('08 (ind)'!AB17-MIN('08 (ind)'!AB$6:AB$37))/(MAX('08 (ind)'!AB$6:AB$37)-MIN('08 (ind)'!AB$6:AB$37))))))</f>
        <v>23.771503988334569</v>
      </c>
      <c r="AC18" s="75">
        <f>IF('08 (ind)'!AC$1="si",100*(('08 (ind)'!AC17-MIN('08 (ind)'!AC$6:AC$37))/(MAX('08 (ind)'!AC$6:AC$37)-MIN('08 (ind)'!AC$6:AC$37))),ABS(-100+(100*(('08 (ind)'!AC17-MIN('08 (ind)'!AC$6:AC$37))/(MAX('08 (ind)'!AC$6:AC$37)-MIN('08 (ind)'!AC$6:AC$37))))))</f>
        <v>68.314419401157295</v>
      </c>
      <c r="AD18" s="75">
        <f>IF('08 (ind)'!AD$1="si",100*(('08 (ind)'!AD17-MIN('08 (ind)'!AD$6:AD$37))/(MAX('08 (ind)'!AD$6:AD$37)-MIN('08 (ind)'!AD$6:AD$37))),ABS(-100+(100*(('08 (ind)'!AD17-MIN('08 (ind)'!AD$6:AD$37))/(MAX('08 (ind)'!AD$6:AD$37)-MIN('08 (ind)'!AD$6:AD$37))))))</f>
        <v>90.040552265466204</v>
      </c>
      <c r="AE18" s="75">
        <f>IF('08 (ind)'!AE$1="si",100*(('08 (ind)'!AE17-MIN('08 (ind)'!AE$6:AE$37))/(MAX('08 (ind)'!AE$6:AE$37)-MIN('08 (ind)'!AE$6:AE$37))),ABS(-100+(100*(('08 (ind)'!AE17-MIN('08 (ind)'!AE$6:AE$37))/(MAX('08 (ind)'!AE$6:AE$37)-MIN('08 (ind)'!AE$6:AE$37))))))</f>
        <v>61.418601324731348</v>
      </c>
      <c r="AF18" s="75">
        <f>IF('08 (ind)'!AF$1="si",100*(('08 (ind)'!AF17-MIN('08 (ind)'!AF$6:AF$37))/(MAX('08 (ind)'!AF$6:AF$37)-MIN('08 (ind)'!AF$6:AF$37))),ABS(-100+(100*(('08 (ind)'!AF17-MIN('08 (ind)'!AF$6:AF$37))/(MAX('08 (ind)'!AF$6:AF$37)-MIN('08 (ind)'!AF$6:AF$37))))))</f>
        <v>0.61081441670322079</v>
      </c>
      <c r="AG18" s="75">
        <f>IF('08 (ind)'!AG$1="si",100*(('08 (ind)'!AG17-MIN('08 (ind)'!AG$6:AG$37))/(MAX('08 (ind)'!AG$6:AG$37)-MIN('08 (ind)'!AG$6:AG$37))),ABS(-100+(100*(('08 (ind)'!AG17-MIN('08 (ind)'!AG$6:AG$37))/(MAX('08 (ind)'!AG$6:AG$37)-MIN('08 (ind)'!AG$6:AG$37))))))</f>
        <v>18.617021276595732</v>
      </c>
      <c r="AH18" s="75">
        <f>IF('08 (ind)'!AH$1="si",100*(('08 (ind)'!AH17-MIN('08 (ind)'!AH$6:AH$37))/(MAX('08 (ind)'!AH$6:AH$37)-MIN('08 (ind)'!AH$6:AH$37))),ABS(-100+(100*(('08 (ind)'!AH17-MIN('08 (ind)'!AH$6:AH$37))/(MAX('08 (ind)'!AH$6:AH$37)-MIN('08 (ind)'!AH$6:AH$37))))))</f>
        <v>59.281437125748518</v>
      </c>
      <c r="AI18" s="75">
        <f>IF('08 (ind)'!AI$1="si",100*(('08 (ind)'!AI17-MIN('08 (ind)'!AI$6:AI$37))/(MAX('08 (ind)'!AI$6:AI$37)-MIN('08 (ind)'!AI$6:AI$37))),ABS(-100+(100*(('08 (ind)'!AI17-MIN('08 (ind)'!AI$6:AI$37))/(MAX('08 (ind)'!AI$6:AI$37)-MIN('08 (ind)'!AI$6:AI$37))))))</f>
        <v>0.19575020809893623</v>
      </c>
      <c r="AJ18" s="75">
        <f>IF('08 (ind)'!AJ$1="si",100*(('08 (ind)'!AJ17-MIN('08 (ind)'!AJ$6:AJ$37))/(MAX('08 (ind)'!AJ$6:AJ$37)-MIN('08 (ind)'!AJ$6:AJ$37))),ABS(-100+(100*(('08 (ind)'!AJ17-MIN('08 (ind)'!AJ$6:AJ$37))/(MAX('08 (ind)'!AJ$6:AJ$37)-MIN('08 (ind)'!AJ$6:AJ$37))))))</f>
        <v>59.226329154893122</v>
      </c>
      <c r="AK18" s="75">
        <f>IF('08 (ind)'!AK$1="si",100*(('08 (ind)'!AK17-MIN('08 (ind)'!AK$6:AK$37))/(MAX('08 (ind)'!AK$6:AK$37)-MIN('08 (ind)'!AK$6:AK$37))),ABS(-100+(100*(('08 (ind)'!AK17-MIN('08 (ind)'!AK$6:AK$37))/(MAX('08 (ind)'!AK$6:AK$37)-MIN('08 (ind)'!AK$6:AK$37))))))</f>
        <v>4.0744684960176523</v>
      </c>
      <c r="AL18" s="75">
        <f>IF('08 (ind)'!AL$1="si",100*(('08 (ind)'!AL17-MIN('08 (ind)'!AL$6:AL$37))/(MAX('08 (ind)'!AL$6:AL$37)-MIN('08 (ind)'!AL$6:AL$37))),ABS(-100+(100*(('08 (ind)'!AL17-MIN('08 (ind)'!AL$6:AL$37))/(MAX('08 (ind)'!AL$6:AL$37)-MIN('08 (ind)'!AL$6:AL$37))))))</f>
        <v>75.619049900018013</v>
      </c>
      <c r="AM18" s="75">
        <f>IF('08 (ind)'!AM$1="si",100*(('08 (ind)'!AM17-MIN('08 (ind)'!AM$6:AM$37))/(MAX('08 (ind)'!AM$6:AM$37)-MIN('08 (ind)'!AM$6:AM$37))),ABS(-100+(100*(('08 (ind)'!AM17-MIN('08 (ind)'!AM$6:AM$37))/(MAX('08 (ind)'!AM$6:AM$37)-MIN('08 (ind)'!AM$6:AM$37))))))</f>
        <v>73.292021062373408</v>
      </c>
      <c r="AN18" s="75">
        <f>IF('08 (ind)'!AN$1="si",100*(('08 (ind)'!AN17-MIN('08 (ind)'!AN$6:AN$37))/(MAX('08 (ind)'!AN$6:AN$37)-MIN('08 (ind)'!AN$6:AN$37))),ABS(-100+(100*(('08 (ind)'!AN17-MIN('08 (ind)'!AN$6:AN$37))/(MAX('08 (ind)'!AN$6:AN$37)-MIN('08 (ind)'!AN$6:AN$37))))))</f>
        <v>0</v>
      </c>
      <c r="AO18" s="75">
        <f>IF('08 (ind)'!AO$1="si",100*(('08 (ind)'!AO17-MIN('08 (ind)'!AO$6:AO$37))/(MAX('08 (ind)'!AO$6:AO$37)-MIN('08 (ind)'!AO$6:AO$37))),ABS(-100+(100*(('08 (ind)'!AO17-MIN('08 (ind)'!AO$6:AO$37))/(MAX('08 (ind)'!AO$6:AO$37)-MIN('08 (ind)'!AO$6:AO$37))))))</f>
        <v>47.984754883372823</v>
      </c>
      <c r="AP18" s="75">
        <f>IF('08 (ind)'!AP$1="si",100*(('08 (ind)'!AP17-MIN('08 (ind)'!AP$6:AP$37))/(MAX('08 (ind)'!AP$6:AP$37)-MIN('08 (ind)'!AP$6:AP$37))),ABS(-100+(100*(('08 (ind)'!AP17-MIN('08 (ind)'!AP$6:AP$37))/(MAX('08 (ind)'!AP$6:AP$37)-MIN('08 (ind)'!AP$6:AP$37))))))</f>
        <v>78.579003181336162</v>
      </c>
      <c r="AQ18" s="75">
        <f>IF('08 (ind)'!AQ$1="si",100*(('08 (ind)'!AQ17-MIN('08 (ind)'!AQ$6:AQ$37))/(MAX('08 (ind)'!AQ$6:AQ$37)-MIN('08 (ind)'!AQ$6:AQ$37))),ABS(-100+(100*(('08 (ind)'!AQ17-MIN('08 (ind)'!AQ$6:AQ$37))/(MAX('08 (ind)'!AQ$6:AQ$37)-MIN('08 (ind)'!AQ$6:AQ$37))))))</f>
        <v>1.8763728025575712</v>
      </c>
      <c r="AR18" s="75">
        <f>IF('08 (ind)'!AR$1="si",100*(('08 (ind)'!AR17-MIN('08 (ind)'!AR$6:AR$37))/(MAX('08 (ind)'!AR$6:AR$37)-MIN('08 (ind)'!AR$6:AR$37))),ABS(-100+(100*(('08 (ind)'!AR17-MIN('08 (ind)'!AR$6:AR$37))/(MAX('08 (ind)'!AR$6:AR$37)-MIN('08 (ind)'!AR$6:AR$37))))))</f>
        <v>17.21871201500181</v>
      </c>
      <c r="AS18" s="75">
        <f>IF('08 (ind)'!AS$1="si",100*(('08 (ind)'!AS17-MIN('08 (ind)'!AS$6:AS$37))/(MAX('08 (ind)'!AS$6:AS$37)-MIN('08 (ind)'!AS$6:AS$37))),ABS(-100+(100*(('08 (ind)'!AS17-MIN('08 (ind)'!AS$6:AS$37))/(MAX('08 (ind)'!AS$6:AS$37)-MIN('08 (ind)'!AS$6:AS$37))))))</f>
        <v>77.090909090909093</v>
      </c>
      <c r="AT18" s="75">
        <f>IF('08 (ind)'!AT$1="si",100*(('08 (ind)'!AT17-MIN('08 (ind)'!AT$6:AT$37))/(MAX('08 (ind)'!AT$6:AT$37)-MIN('08 (ind)'!AT$6:AT$37))),ABS(-100+(100*(('08 (ind)'!AT17-MIN('08 (ind)'!AT$6:AT$37))/(MAX('08 (ind)'!AT$6:AT$37)-MIN('08 (ind)'!AT$6:AT$37))))))</f>
        <v>0</v>
      </c>
      <c r="AU18" s="75">
        <f>IF('08 (ind)'!AU$1="si",100*(('08 (ind)'!AU17-MIN('08 (ind)'!AU$6:AU$37))/(MAX('08 (ind)'!AU$6:AU$37)-MIN('08 (ind)'!AU$6:AU$37))),ABS(-100+(100*(('08 (ind)'!AU17-MIN('08 (ind)'!AU$6:AU$37))/(MAX('08 (ind)'!AU$6:AU$37)-MIN('08 (ind)'!AU$6:AU$37))))))</f>
        <v>45.914722625292995</v>
      </c>
      <c r="AV18" s="75">
        <f>IF('08 (ind)'!AV$1="si",100*(('08 (ind)'!AV17-MIN('08 (ind)'!AV$6:AV$37))/(MAX('08 (ind)'!AV$6:AV$37)-MIN('08 (ind)'!AV$6:AV$37))),ABS(-100+(100*(('08 (ind)'!AV17-MIN('08 (ind)'!AV$6:AV$37))/(MAX('08 (ind)'!AV$6:AV$37)-MIN('08 (ind)'!AV$6:AV$37))))))</f>
        <v>56.672443674176783</v>
      </c>
      <c r="AW18" s="75">
        <f>IF('08 (ind)'!AW$1="si",100*(('08 (ind)'!AW17-MIN('08 (ind)'!AW$6:AW$37))/(MAX('08 (ind)'!AW$6:AW$37)-MIN('08 (ind)'!AW$6:AW$37))),ABS(-100+(100*(('08 (ind)'!AW17-MIN('08 (ind)'!AW$6:AW$37))/(MAX('08 (ind)'!AW$6:AW$37)-MIN('08 (ind)'!AW$6:AW$37))))))</f>
        <v>23.796423658872083</v>
      </c>
      <c r="AX18" s="75">
        <f>IF('08 (ind)'!AX$1="si",100*(('08 (ind)'!AX17-MIN('08 (ind)'!AX$6:AX$37))/(MAX('08 (ind)'!AX$6:AX$37)-MIN('08 (ind)'!AX$6:AX$37))),ABS(-100+(100*(('08 (ind)'!AX17-MIN('08 (ind)'!AX$6:AX$37))/(MAX('08 (ind)'!AX$6:AX$37)-MIN('08 (ind)'!AX$6:AX$37))))))</f>
        <v>10.189833348612359</v>
      </c>
      <c r="AY18" s="75">
        <f>IF('08 (ind)'!AY$1="si",100*(('08 (ind)'!AY17-MIN('08 (ind)'!AY$6:AY$37))/(MAX('08 (ind)'!AY$6:AY$37)-MIN('08 (ind)'!AY$6:AY$37))),ABS(-100+(100*(('08 (ind)'!AY17-MIN('08 (ind)'!AY$6:AY$37))/(MAX('08 (ind)'!AY$6:AY$37)-MIN('08 (ind)'!AY$6:AY$37))))))</f>
        <v>20.073834794646988</v>
      </c>
      <c r="AZ18" s="75">
        <f>IF('08 (ind)'!AZ$1="si",100*(('08 (ind)'!AZ17-MIN('08 (ind)'!AZ$6:AZ$37))/(MAX('08 (ind)'!AZ$6:AZ$37)-MIN('08 (ind)'!AZ$6:AZ$37))),ABS(-100+(100*(('08 (ind)'!AZ17-MIN('08 (ind)'!AZ$6:AZ$37))/(MAX('08 (ind)'!AZ$6:AZ$37)-MIN('08 (ind)'!AZ$6:AZ$37))))))</f>
        <v>37.506228210304116</v>
      </c>
      <c r="BA18" s="75">
        <f>IF('08 (ind)'!BA$1="si",100*(('08 (ind)'!BA17-MIN('08 (ind)'!BA$6:BA$37))/(MAX('08 (ind)'!BA$6:BA$37)-MIN('08 (ind)'!BA$6:BA$37))),ABS(-100+(100*(('08 (ind)'!BA17-MIN('08 (ind)'!BA$6:BA$37))/(MAX('08 (ind)'!BA$6:BA$37)-MIN('08 (ind)'!BA$6:BA$37))))))</f>
        <v>0</v>
      </c>
      <c r="BB18" s="75">
        <f>IF('08 (ind)'!BB$1="si",100*(('08 (ind)'!BB17-MIN('08 (ind)'!BB$6:BB$37))/(MAX('08 (ind)'!BB$6:BB$37)-MIN('08 (ind)'!BB$6:BB$37))),ABS(-100+(100*(('08 (ind)'!BB17-MIN('08 (ind)'!BB$6:BB$37))/(MAX('08 (ind)'!BB$6:BB$37)-MIN('08 (ind)'!BB$6:BB$37))))))</f>
        <v>39.751815288814498</v>
      </c>
      <c r="BC18" s="75">
        <f>IF('08 (ind)'!BC$1="si",100*(('08 (ind)'!BC17-MIN('08 (ind)'!BC$6:BC$37))/(MAX('08 (ind)'!BC$6:BC$37)-MIN('08 (ind)'!BC$6:BC$37))),ABS(-100+(100*(('08 (ind)'!BC17-MIN('08 (ind)'!BC$6:BC$37))/(MAX('08 (ind)'!BC$6:BC$37)-MIN('08 (ind)'!BC$6:BC$37))))))</f>
        <v>12.696071920554742</v>
      </c>
      <c r="BD18" s="75">
        <f>IF('08 (ind)'!BD$1="si",100*(('08 (ind)'!BD17-MIN('08 (ind)'!BD$6:BD$37))/(MAX('08 (ind)'!BD$6:BD$37)-MIN('08 (ind)'!BD$6:BD$37))),ABS(-100+(100*(('08 (ind)'!BD17-MIN('08 (ind)'!BD$6:BD$37))/(MAX('08 (ind)'!BD$6:BD$37)-MIN('08 (ind)'!BD$6:BD$37))))))</f>
        <v>4.9610428402248035</v>
      </c>
      <c r="BE18" s="75">
        <f>IF('08 (ind)'!BE$1="si",100*(('08 (ind)'!BE17-MIN('08 (ind)'!BE$6:BE$37))/(MAX('08 (ind)'!BE$6:BE$37)-MIN('08 (ind)'!BE$6:BE$37))),ABS(-100+(100*(('08 (ind)'!BE17-MIN('08 (ind)'!BE$6:BE$37))/(MAX('08 (ind)'!BE$6:BE$37)-MIN('08 (ind)'!BE$6:BE$37))))))</f>
        <v>6.4299424184260987</v>
      </c>
      <c r="BF18" s="75">
        <f>IF('08 (ind)'!BF$1="si",100*(('08 (ind)'!BF17-MIN('08 (ind)'!BF$6:BF$37))/(MAX('08 (ind)'!BF$6:BF$37)-MIN('08 (ind)'!BF$6:BF$37))),ABS(-100+(100*(('08 (ind)'!BF17-MIN('08 (ind)'!BF$6:BF$37))/(MAX('08 (ind)'!BF$6:BF$37)-MIN('08 (ind)'!BF$6:BF$37))))))</f>
        <v>10.075418381622114</v>
      </c>
      <c r="BG18" s="75">
        <f>IF('08 (ind)'!BG$1="si",100*(('08 (ind)'!BG17-MIN('08 (ind)'!BG$6:BG$37))/(MAX('08 (ind)'!BG$6:BG$37)-MIN('08 (ind)'!BG$6:BG$37))),ABS(-100+(100*(('08 (ind)'!BG17-MIN('08 (ind)'!BG$6:BG$37))/(MAX('08 (ind)'!BG$6:BG$37)-MIN('08 (ind)'!BG$6:BG$37))))))</f>
        <v>29.617562385732338</v>
      </c>
      <c r="BH18" s="75">
        <f>IF('08 (ind)'!BH$1="si",100*(('08 (ind)'!BH17-MIN('08 (ind)'!BH$6:BH$37))/(MAX('08 (ind)'!BH$6:BH$37)-MIN('08 (ind)'!BH$6:BH$37))),ABS(-100+(100*(('08 (ind)'!BH17-MIN('08 (ind)'!BH$6:BH$37))/(MAX('08 (ind)'!BH$6:BH$37)-MIN('08 (ind)'!BH$6:BH$37))))))</f>
        <v>9.8349408091901438</v>
      </c>
      <c r="BI18" s="75">
        <f>IF('08 (ind)'!BI$1="si",100*(('08 (ind)'!BI17-MIN('08 (ind)'!BI$6:BI$37))/(MAX('08 (ind)'!BI$6:BI$37)-MIN('08 (ind)'!BI$6:BI$37))),ABS(-100+(100*(('08 (ind)'!BI17-MIN('08 (ind)'!BI$6:BI$37))/(MAX('08 (ind)'!BI$6:BI$37)-MIN('08 (ind)'!BI$6:BI$37))))))</f>
        <v>93.443666377154614</v>
      </c>
      <c r="BJ18" s="75">
        <f>IF('08 (ind)'!BJ$1="si",100*(('08 (ind)'!BJ17-MIN('08 (ind)'!BJ$6:BJ$37))/(MAX('08 (ind)'!BJ$6:BJ$37)-MIN('08 (ind)'!BJ$6:BJ$37))),ABS(-100+(100*(('08 (ind)'!BJ17-MIN('08 (ind)'!BJ$6:BJ$37))/(MAX('08 (ind)'!BJ$6:BJ$37)-MIN('08 (ind)'!BJ$6:BJ$37))))))</f>
        <v>0.77332776807987258</v>
      </c>
      <c r="BK18" s="75">
        <f>IF('08 (ind)'!BK$1="si",100*(('08 (ind)'!BK17-MIN('08 (ind)'!BK$6:BK$37))/(MAX('08 (ind)'!BK$6:BK$37)-MIN('08 (ind)'!BK$6:BK$37))),ABS(-100+(100*(('08 (ind)'!BK17-MIN('08 (ind)'!BK$6:BK$37))/(MAX('08 (ind)'!BK$6:BK$37)-MIN('08 (ind)'!BK$6:BK$37))))))</f>
        <v>13.857150815927854</v>
      </c>
      <c r="BL18" s="75">
        <f>IF('08 (ind)'!BL$1="si",100*(('08 (ind)'!BL17-MIN('08 (ind)'!BL$6:BL$37))/(MAX('08 (ind)'!BL$6:BL$37)-MIN('08 (ind)'!BL$6:BL$37))),ABS(-100+(100*(('08 (ind)'!BL17-MIN('08 (ind)'!BL$6:BL$37))/(MAX('08 (ind)'!BL$6:BL$37)-MIN('08 (ind)'!BL$6:BL$37))))))</f>
        <v>36.440677966101696</v>
      </c>
      <c r="BM18" s="75">
        <f>IF('08 (ind)'!BM$1="si",100*(('08 (ind)'!BM17-MIN('08 (ind)'!BM$6:BM$37))/(MAX('08 (ind)'!BM$6:BM$37)-MIN('08 (ind)'!BM$6:BM$37))),ABS(-100+(100*(('08 (ind)'!BM17-MIN('08 (ind)'!BM$6:BM$37))/(MAX('08 (ind)'!BM$6:BM$37)-MIN('08 (ind)'!BM$6:BM$37))))))</f>
        <v>52.287662203752319</v>
      </c>
      <c r="BN18" s="75">
        <f>IF('08 (ind)'!BN$1="si",100*(('08 (ind)'!BN17-MIN('08 (ind)'!BN$6:BN$37))/(MAX('08 (ind)'!BN$6:BN$37)-MIN('08 (ind)'!BN$6:BN$37))),ABS(-100+(100*(('08 (ind)'!BN17-MIN('08 (ind)'!BN$6:BN$37))/(MAX('08 (ind)'!BN$6:BN$37)-MIN('08 (ind)'!BN$6:BN$37))))))</f>
        <v>100</v>
      </c>
      <c r="BO18" s="75">
        <f>IF('08 (ind)'!BO$1="si",100*(('08 (ind)'!BO17-MIN('08 (ind)'!BO$6:BO$37))/(MAX('08 (ind)'!BO$6:BO$37)-MIN('08 (ind)'!BO$6:BO$37))),ABS(-100+(100*(('08 (ind)'!BO17-MIN('08 (ind)'!BO$6:BO$37))/(MAX('08 (ind)'!BO$6:BO$37)-MIN('08 (ind)'!BO$6:BO$37))))))</f>
        <v>26.876587797904101</v>
      </c>
      <c r="BP18" s="75">
        <f>IF('08 (ind)'!BP$1="si",100*(('08 (ind)'!BP17-MIN('08 (ind)'!BP$6:BP$37))/(MAX('08 (ind)'!BP$6:BP$37)-MIN('08 (ind)'!BP$6:BP$37))),ABS(-100+(100*(('08 (ind)'!BP17-MIN('08 (ind)'!BP$6:BP$37))/(MAX('08 (ind)'!BP$6:BP$37)-MIN('08 (ind)'!BP$6:BP$37))))))</f>
        <v>12.565082099295163</v>
      </c>
      <c r="BQ18" s="75">
        <f>IF('08 (ind)'!BQ$1="si",100*(('08 (ind)'!BQ17-MIN('08 (ind)'!BQ$6:BQ$37))/(MAX('08 (ind)'!BQ$6:BQ$37)-MIN('08 (ind)'!BQ$6:BQ$37))),ABS(-100+(100*(('08 (ind)'!BQ17-MIN('08 (ind)'!BQ$6:BQ$37))/(MAX('08 (ind)'!BQ$6:BQ$37)-MIN('08 (ind)'!BQ$6:BQ$37))))))</f>
        <v>15.05004592549923</v>
      </c>
      <c r="BR18" s="75">
        <f>IF('08 (ind)'!BR$1="si",100*(('08 (ind)'!BR17-MIN('08 (ind)'!BR$6:BR$37))/(MAX('08 (ind)'!BR$6:BR$37)-MIN('08 (ind)'!BR$6:BR$37))),ABS(-100+(100*(('08 (ind)'!BR17-MIN('08 (ind)'!BR$6:BR$37))/(MAX('08 (ind)'!BP$6:BP$37)-MIN('08 (ind)'!BR$6:BR$37))))))</f>
        <v>8.8449809802257224</v>
      </c>
      <c r="BS18" s="75">
        <f>IF('08 (ind)'!BS$1="si",100*(('08 (ind)'!BS17-MIN('08 (ind)'!BS$6:BS$37))/(MAX('08 (ind)'!BS$6:BS$37)-MIN('08 (ind)'!BS$6:BS$37))),ABS(-100+(100*(('08 (ind)'!BS17-MIN('08 (ind)'!BS$6:BS$37))/(MAX('08 (ind)'!BQ$6:BQ$37)-MIN('08 (ind)'!BS$6:BS$37))))))</f>
        <v>37.345081539119775</v>
      </c>
      <c r="BT18" s="75">
        <f>IF('08 (ind)'!BT$1="si",100*(('08 (ind)'!BT17-MIN('08 (ind)'!BT$6:BT$37))/(MAX('08 (ind)'!BT$6:BT$37)-MIN('08 (ind)'!BT$6:BT$37))),ABS(-100+(100*(('08 (ind)'!BT17-MIN('08 (ind)'!BT$6:BT$37))/(MAX('08 (ind)'!BR$6:BR$37)-MIN('08 (ind)'!BT$6:BT$37))))))</f>
        <v>88.760182089232217</v>
      </c>
      <c r="BU18" s="75">
        <f>IF('08 (ind)'!BU$1="si",100*(('08 (ind)'!BU17-MIN('08 (ind)'!BU$6:BU$37))/(MAX('08 (ind)'!BU$6:BU$37)-MIN('08 (ind)'!BU$6:BU$37))),ABS(-100+(100*(('08 (ind)'!BU17-MIN('08 (ind)'!BU$6:BU$37))/(MAX('08 (ind)'!BU$6:BU$37)-MIN('08 (ind)'!BU$6:BU$37))))))</f>
        <v>26.674937965260554</v>
      </c>
      <c r="BV18" s="75">
        <f>IF('08 (ind)'!BV$1="si",100*(('08 (ind)'!BV17-MIN('08 (ind)'!BV$6:BV$37))/(MAX('08 (ind)'!BV$6:BV$37)-MIN('08 (ind)'!BV$6:BV$37))),ABS(-100+(100*(('08 (ind)'!BV17-MIN('08 (ind)'!BV$6:BV$37))/(MAX('08 (ind)'!BV$6:BV$37)-MIN('08 (ind)'!BV$6:BV$37))))))</f>
        <v>77.727862633523017</v>
      </c>
      <c r="BW18" s="75">
        <f>IF('08 (ind)'!BW$1="si",100*(('08 (ind)'!BW17-MIN('08 (ind)'!BW$6:BW$37))/(MAX('08 (ind)'!BW$6:BW$37)-MIN('08 (ind)'!BW$6:BW$37))),ABS(-100+(100*(('08 (ind)'!BW17-MIN('08 (ind)'!BW$6:BW$37))/(MAX('08 (ind)'!BW$6:BW$37)-MIN('08 (ind)'!BW$6:BW$37))))))</f>
        <v>93.752460952880966</v>
      </c>
      <c r="BX18" s="75">
        <f>IF('08 (ind)'!BX$1="si",100*(('08 (ind)'!BX17-MIN('08 (ind)'!BX$6:BX$37))/(MAX('08 (ind)'!BX$6:BX$37)-MIN('08 (ind)'!BX$6:BX$37))),ABS(-100+(100*(('08 (ind)'!BX17-MIN('08 (ind)'!BX$6:BX$37))/(MAX('08 (ind)'!BX$6:BX$37)-MIN('08 (ind)'!BX$6:BX$37))))))</f>
        <v>7.5138386930181014</v>
      </c>
      <c r="BY18" s="75">
        <f>IF('08 (ind)'!BY$1="si",100*(('08 (ind)'!BY17-MIN('08 (ind)'!BY$6:BY$37))/(MAX('08 (ind)'!BY$6:BY$37)-MIN('08 (ind)'!BY$6:BY$37))),ABS(-100+(100*(('08 (ind)'!BY17-MIN('08 (ind)'!BY$6:BY$37))/(MAX('08 (ind)'!BY$6:BY$37)-MIN('08 (ind)'!BY$6:BY$37))))))</f>
        <v>18.602303538045021</v>
      </c>
      <c r="BZ18" s="75">
        <f>IF('08 (ind)'!BZ$1="si",100*(('08 (ind)'!BZ17-MIN('08 (ind)'!BZ$6:BZ$37))/(MAX('08 (ind)'!BZ$6:BZ$37)-MIN('08 (ind)'!BZ$6:BZ$37))),ABS(-100+(100*(('08 (ind)'!BZ17-MIN('08 (ind)'!BZ$6:BZ$37))/(MAX('08 (ind)'!BZ$6:BZ$37)-MIN('08 (ind)'!BZ$6:BZ$37))))))</f>
        <v>95.010081267454936</v>
      </c>
      <c r="CA18" s="75">
        <f>IF('08 (ind)'!CA$1="si",100*(('08 (ind)'!CA17-MIN('08 (ind)'!CA$6:CA$37))/(MAX('08 (ind)'!CA$6:CA$37)-MIN('08 (ind)'!CA$6:CA$37))),ABS(-100+(100*(('08 (ind)'!CA17-MIN('08 (ind)'!CA$6:CA$37))/(MAX('08 (ind)'!CA$6:CA$37)-MIN('08 (ind)'!CA$6:CA$37))))))</f>
        <v>26.019292808678511</v>
      </c>
      <c r="CB18" s="75">
        <f>IF('08 (ind)'!CB$1="si",100*(('08 (ind)'!CB17-MIN('08 (ind)'!CB$6:CB$37))/(MAX('08 (ind)'!CB$6:CB$37)-MIN('08 (ind)'!CB$6:CB$37))),ABS(-100+(100*(('08 (ind)'!CB17-MIN('08 (ind)'!CB$6:CB$37))/(MAX('08 (ind)'!CB$6:CB$37)-MIN('08 (ind)'!CB$6:CB$37))))))</f>
        <v>68.789808917197462</v>
      </c>
      <c r="CC18" s="75">
        <f>IF('08 (ind)'!CC$1="si",100*(('08 (ind)'!CC17-MIN('08 (ind)'!CC$6:CC$37))/(MAX('08 (ind)'!CC$6:CC$37)-MIN('08 (ind)'!CC$6:CC$37))),ABS(-100+(100*(('08 (ind)'!CC17-MIN('08 (ind)'!CC$6:CC$37))/(MAX('08 (ind)'!CC$6:CC$37)-MIN('08 (ind)'!CC$6:CC$37))))))</f>
        <v>17.115594091840919</v>
      </c>
      <c r="CD18" s="75">
        <f>IF('08 (ind)'!CD$1="si",100*(('08 (ind)'!CD17-MIN('08 (ind)'!CD$6:CD$37))/(MAX('08 (ind)'!CD$6:CD$37)-MIN('08 (ind)'!CD$6:CD$37))),ABS(-100+(100*(('08 (ind)'!CD17-MIN('08 (ind)'!CD$6:CD$37))/(MAX('08 (ind)'!CD$6:CD$37)-MIN('08 (ind)'!CD$6:CD$37))))))</f>
        <v>0</v>
      </c>
      <c r="CE18" s="75">
        <f>IF('08 (ind)'!CE$1="si",100*(('08 (ind)'!CE17-MIN('08 (ind)'!CE$6:CE$37))/(MAX('08 (ind)'!CE$6:CE$37)-MIN('08 (ind)'!CE$6:CE$37))),ABS(-100+(100*(('08 (ind)'!CE17-MIN('08 (ind)'!CE$6:CE$37))/(MAX('08 (ind)'!CE$6:CE$37)-MIN('08 (ind)'!CE$6:CE$37))))))</f>
        <v>39.03474957188466</v>
      </c>
      <c r="CF18" s="75">
        <f>IF('08 (ind)'!CF$1="si",100*(('08 (ind)'!CF17-MIN('08 (ind)'!CF$6:CF$37))/(MAX('08 (ind)'!CF$6:CF$37)-MIN('08 (ind)'!CF$6:CF$37))),ABS(-100+(100*(('08 (ind)'!CF17-MIN('08 (ind)'!CF$6:CF$37))/(MAX('08 (ind)'!CF$6:CF$37)-MIN('08 (ind)'!CF$6:CF$37))))))</f>
        <v>0</v>
      </c>
      <c r="CG18" s="75">
        <f>IF('08 (ind)'!CG$1="si",100*(('08 (ind)'!CG17-MIN('08 (ind)'!CG$6:CG$37))/(MAX('08 (ind)'!CG$6:CG$37)-MIN('08 (ind)'!CG$6:CG$37))),ABS(-100+(100*(('08 (ind)'!CG17-MIN('08 (ind)'!CG$6:CG$37))/(MAX('08 (ind)'!CG$6:CG$37)-MIN('08 (ind)'!CG$6:CG$37))))))</f>
        <v>1.0611643312285568</v>
      </c>
      <c r="CH18" s="75">
        <f>IF('08 (ind)'!CH$1="si",100*(('08 (ind)'!CH17-MIN('08 (ind)'!CH$6:CH$37))/(MAX('08 (ind)'!CH$6:CH$37)-MIN('08 (ind)'!CH$6:CH$37))),ABS(-100+(100*(('08 (ind)'!CH17-MIN('08 (ind)'!CH$6:CH$37))/(MAX('08 (ind)'!CH$6:CH$37)-MIN('08 (ind)'!CH$6:CH$37))))))</f>
        <v>9.4403162190078049</v>
      </c>
      <c r="CI18" s="75">
        <f>IF('08 (ind)'!CI$1="si",100*(('08 (ind)'!CI17-MIN('08 (ind)'!CI$6:CI$37))/(MAX('08 (ind)'!CI$6:CI$37)-MIN('08 (ind)'!CI$6:CI$37))),ABS(-100+(100*(('08 (ind)'!CI17-MIN('08 (ind)'!CI$6:CI$37))/(MAX('08 (ind)'!CI$6:CI$37)-MIN('08 (ind)'!CI$6:CI$37))))))</f>
        <v>0</v>
      </c>
      <c r="CJ18" s="75">
        <f>IF('08 (ind)'!CJ$1="si",100*(('08 (ind)'!CJ17-MIN('08 (ind)'!CJ$6:CJ$37))/(MAX('08 (ind)'!CJ$6:CJ$37)-MIN('08 (ind)'!CJ$6:CJ$37))),ABS(-100+(100*(('08 (ind)'!CJ17-MIN('08 (ind)'!CJ$6:CJ$37))/(MAX('08 (ind)'!CJ$6:CJ$37)-MIN('08 (ind)'!CJ$6:CJ$37))))))</f>
        <v>10.596873598333778</v>
      </c>
      <c r="CK18" s="75">
        <f>IF('08 (ind)'!CK$1="si",100*(('08 (ind)'!CK17-MIN('08 (ind)'!CK$6:CK$37))/(MAX('08 (ind)'!CK$6:CK$37)-MIN('08 (ind)'!CK$6:CK$37))),ABS(-100+(100*(('08 (ind)'!CK17-MIN('08 (ind)'!CK$6:CK$37))/(MAX('08 (ind)'!CK$6:CK$37)-MIN('08 (ind)'!CK$6:CK$37))))))</f>
        <v>0</v>
      </c>
      <c r="CL18" s="75">
        <f>IF('08 (ind)'!CL$1="si",100*(('08 (ind)'!CL17-MIN('08 (ind)'!CL$6:CL$37))/(MAX('08 (ind)'!CL$6:CL$37)-MIN('08 (ind)'!CL$6:CL$37))),ABS(-100+(100*(('08 (ind)'!CL17-MIN('08 (ind)'!CL$6:CL$37))/(MAX('08 (ind)'!CL$6:CL$37)-MIN('08 (ind)'!CL$6:CL$37))))))</f>
        <v>0.13038829810762359</v>
      </c>
      <c r="CM18" s="75">
        <f>IF('08 (ind)'!CM$1="si",100*(('08 (ind)'!CM17-MIN('08 (ind)'!CM$6:CM$37))/(MAX('08 (ind)'!CM$6:CM$37)-MIN('08 (ind)'!CM$6:CM$37))),ABS(-100+(100*(('08 (ind)'!CM17-MIN('08 (ind)'!CM$6:CM$37))/(MAX('08 (ind)'!CM$6:CM$37)-MIN('08 (ind)'!CM$6:CM$37))))))</f>
        <v>0</v>
      </c>
    </row>
    <row r="19" spans="1:91">
      <c r="A19" s="18" t="s">
        <v>148</v>
      </c>
      <c r="B19" s="87">
        <f>IF('08 (ind)'!B$1="si",100*(('08 (ind)'!B18-MIN('08 (ind)'!B$6:B$37))/(MAX('08 (ind)'!B$6:B$37)-MIN('08 (ind)'!B$6:B$37))),ABS(-100+(100*(('08 (ind)'!B18-MIN('08 (ind)'!B$6:B$37))/(MAX('08 (ind)'!B$6:B$37)-MIN('08 (ind)'!B$6:B$37))))))</f>
        <v>5.8373255602133645</v>
      </c>
      <c r="C19" s="87">
        <f>IF('08 (ind)'!C$1="si",100*(('08 (ind)'!C18-MIN('08 (ind)'!C$6:C$37))/(MAX('08 (ind)'!C$6:C$37)-MIN('08 (ind)'!C$6:C$37))),ABS(-100+(100*(('08 (ind)'!C18-MIN('08 (ind)'!C$6:C$37))/(MAX('08 (ind)'!C$6:C$37)-MIN('08 (ind)'!C$6:C$37))))))</f>
        <v>15.466565945198532</v>
      </c>
      <c r="D19" s="87">
        <f>IF('08 (ind)'!D$1="si",100*(('08 (ind)'!D18-MIN('08 (ind)'!D$6:D$37))/(MAX('08 (ind)'!D$6:D$37)-MIN('08 (ind)'!D$6:D$37))),ABS(-100+(100*(('08 (ind)'!D18-MIN('08 (ind)'!D$6:D$37))/(MAX('08 (ind)'!D$6:D$37)-MIN('08 (ind)'!D$6:D$37))))))</f>
        <v>66.851917900971159</v>
      </c>
      <c r="E19" s="87">
        <f>IF('08 (ind)'!E$1="si",100*(('08 (ind)'!E18-MIN('08 (ind)'!E$6:E$37))/(MAX('08 (ind)'!E$6:E$37)-MIN('08 (ind)'!E$6:E$37))),ABS(-100+(100*(('08 (ind)'!E18-MIN('08 (ind)'!E$6:E$37))/(MAX('08 (ind)'!E$6:E$37)-MIN('08 (ind)'!E$6:E$37))))))</f>
        <v>55.179729198439482</v>
      </c>
      <c r="F19" s="87">
        <f>IF('08 (ind)'!F$1="si",100*(('08 (ind)'!F18-MIN('08 (ind)'!F$6:F$37))/(MAX('08 (ind)'!F$6:F$37)-MIN('08 (ind)'!F$6:F$37))),ABS(-100+(100*(('08 (ind)'!F18-MIN('08 (ind)'!F$6:F$37))/(MAX('08 (ind)'!F$6:F$37)-MIN('08 (ind)'!F$6:F$37))))))</f>
        <v>56.849315068493155</v>
      </c>
      <c r="G19" s="87">
        <f>IF('08 (ind)'!G$1="si",100*(('08 (ind)'!G18-MIN('08 (ind)'!G$6:G$37))/(MAX('08 (ind)'!G$6:G$37)-MIN('08 (ind)'!G$6:G$37))),ABS(-100+(100*(('08 (ind)'!G18-MIN('08 (ind)'!G$6:G$37))/(MAX('08 (ind)'!G$6:G$37)-MIN('08 (ind)'!G$6:G$37))))))</f>
        <v>67.79661016949153</v>
      </c>
      <c r="H19" s="87">
        <f>IF('08 (ind)'!H$1="si",100*(('08 (ind)'!H18-MIN('08 (ind)'!H$6:H$37))/(MAX('08 (ind)'!H$6:H$37)-MIN('08 (ind)'!H$6:H$37))),ABS(-100+(100*(('08 (ind)'!H18-MIN('08 (ind)'!H$6:H$37))/(MAX('08 (ind)'!H$6:H$37)-MIN('08 (ind)'!H$6:H$37))))))</f>
        <v>66.15384615384616</v>
      </c>
      <c r="I19" s="87">
        <f>IF('08 (ind)'!I$1="si",100*(('08 (ind)'!I18-MIN('08 (ind)'!I$6:I$37))/(MAX('08 (ind)'!I$6:I$37)-MIN('08 (ind)'!I$6:I$37))),ABS(-100+(100*(('08 (ind)'!I18-MIN('08 (ind)'!I$6:I$37))/(MAX('08 (ind)'!I$6:I$37)-MIN('08 (ind)'!I$6:I$37))))))</f>
        <v>16.25</v>
      </c>
      <c r="J19" s="87">
        <f>IF('08 (ind)'!J$1="si",100*(('08 (ind)'!J18-MIN('08 (ind)'!J$6:J$37))/(MAX('08 (ind)'!J$6:J$37)-MIN('08 (ind)'!J$6:J$37))),ABS(-100+(100*(('08 (ind)'!J18-MIN('08 (ind)'!J$6:J$37))/(MAX('08 (ind)'!J$6:J$37)-MIN('08 (ind)'!J$6:J$37))))))</f>
        <v>24.647603705195326</v>
      </c>
      <c r="K19" s="87">
        <f>IF('08 (ind)'!K$1="si",100*(('08 (ind)'!K18-MIN('08 (ind)'!K$6:K$37))/(MAX('08 (ind)'!K$6:K$37)-MIN('08 (ind)'!K$6:K$37))),ABS(-100+(100*(('08 (ind)'!K18-MIN('08 (ind)'!K$6:K$37))/(MAX('08 (ind)'!K$6:K$37)-MIN('08 (ind)'!K$6:K$37))))))</f>
        <v>57.333716969597226</v>
      </c>
      <c r="L19" s="87">
        <f>IF('08 (ind)'!L$1="si",100*(('08 (ind)'!L18-MIN('08 (ind)'!L$6:L$37))/(MAX('08 (ind)'!L$6:L$37)-MIN('08 (ind)'!L$6:L$37))),ABS(-100+(100*(('08 (ind)'!L18-MIN('08 (ind)'!L$6:L$37))/(MAX('08 (ind)'!L$6:L$37)-MIN('08 (ind)'!L$6:L$37))))))</f>
        <v>99.290485952830011</v>
      </c>
      <c r="M19" s="87">
        <f>IF('08 (ind)'!M$1="si",100*(('08 (ind)'!M18-MIN('08 (ind)'!M$6:M$37))/(MAX('08 (ind)'!M$6:M$37)-MIN('08 (ind)'!M$6:M$37))),ABS(-100+(100*(('08 (ind)'!M18-MIN('08 (ind)'!M$6:M$37))/(MAX('08 (ind)'!M$6:M$37)-MIN('08 (ind)'!M$6:M$37))))))</f>
        <v>5.501566721799402</v>
      </c>
      <c r="N19" s="87">
        <f>IF('08 (ind)'!N$1="si",100*(('08 (ind)'!N18-MIN('08 (ind)'!N$6:N$37))/(MAX('08 (ind)'!N$6:N$37)-MIN('08 (ind)'!N$6:N$37))),ABS(-100+(100*(('08 (ind)'!N18-MIN('08 (ind)'!N$6:N$37))/(MAX('08 (ind)'!N$6:N$37)-MIN('08 (ind)'!N$6:N$37))))))</f>
        <v>47.021930436118161</v>
      </c>
      <c r="O19" s="87">
        <f>IF('08 (ind)'!O$1="si",100*(('08 (ind)'!O18-MIN('08 (ind)'!O$6:O$37))/(MAX('08 (ind)'!O$6:O$37)-MIN('08 (ind)'!O$6:O$37))),ABS(-100+(100*(('08 (ind)'!O18-MIN('08 (ind)'!O$6:O$37))/(MAX('08 (ind)'!O$6:O$37)-MIN('08 (ind)'!O$6:O$37))))))</f>
        <v>85.964912280701753</v>
      </c>
      <c r="P19" s="87">
        <f>IF('08 (ind)'!P$1="si",100*(('08 (ind)'!P18-MIN('08 (ind)'!P$6:P$37))/(MAX('08 (ind)'!P$6:P$37)-MIN('08 (ind)'!P$6:P$37))),ABS(-100+(100*(('08 (ind)'!P18-MIN('08 (ind)'!P$6:P$37))/(MAX('08 (ind)'!P$6:P$37)-MIN('08 (ind)'!P$6:P$37))))))</f>
        <v>4.9331716676869659</v>
      </c>
      <c r="Q19" s="87">
        <f>IF('08 (ind)'!Q$1="si",100*(('08 (ind)'!Q18-MIN('08 (ind)'!Q$6:Q$37))/(MAX('08 (ind)'!Q$6:Q$37)-MIN('08 (ind)'!Q$6:Q$37))),ABS(-100+(100*(('08 (ind)'!Q18-MIN('08 (ind)'!Q$6:Q$37))/(MAX('08 (ind)'!Q$6:Q$37)-MIN('08 (ind)'!Q$6:Q$37))))))</f>
        <v>7.9930478259589837</v>
      </c>
      <c r="R19" s="87">
        <f>IF('08 (ind)'!R$1="si",100*(('08 (ind)'!R18-MIN('08 (ind)'!R$6:R$37))/(MAX('08 (ind)'!R$6:R$37)-MIN('08 (ind)'!R$6:R$37))),ABS(-100+(100*(('08 (ind)'!R18-MIN('08 (ind)'!R$6:R$37))/(MAX('08 (ind)'!R$6:R$37)-MIN('08 (ind)'!R$6:R$37))))))</f>
        <v>1.8141631196660846</v>
      </c>
      <c r="S19" s="75">
        <f>ABS(ABS(('08 (ind)'!S18-((MAX('08 (ind)'!S$6:S$37)+MIN('08 (ind)'!S$6:S$37))/2))/(((MAX('08 (ind)'!S$6:S$37)+MIN('08 (ind)'!S$6:S$37))/2)-MAX('08 (ind)'!S$6:S$37))*100)-100)</f>
        <v>66.813524717033033</v>
      </c>
      <c r="T19" s="75">
        <f>IF('08 (ind)'!T$1="si",100*(('08 (ind)'!T18-MIN('08 (ind)'!T$6:T$37))/(MAX('08 (ind)'!T$6:T$37)-MIN('08 (ind)'!T$6:T$37))),ABS(-100+(100*(('08 (ind)'!T18-MIN('08 (ind)'!T$6:T$37))/(MAX('08 (ind)'!T$6:T$37)-MIN('08 (ind)'!T$6:T$37))))))</f>
        <v>1.9025257669664897</v>
      </c>
      <c r="U19" s="75">
        <f>IF('08 (ind)'!U$1="si",100*(('08 (ind)'!U18-MIN('08 (ind)'!U$6:U$37))/(MAX('08 (ind)'!U$6:U$37)-MIN('08 (ind)'!U$6:U$37))),ABS(-100+(100*(('08 (ind)'!U18-MIN('08 (ind)'!U$6:U$37))/(MAX('08 (ind)'!U$6:U$37)-MIN('08 (ind)'!U$6:U$37))))))</f>
        <v>20</v>
      </c>
      <c r="V19" s="75">
        <f>IF('08 (ind)'!V$1="si",100*(('08 (ind)'!V18-MIN('08 (ind)'!V$6:V$37))/(MAX('08 (ind)'!V$6:V$37)-MIN('08 (ind)'!V$6:V$37))),ABS(-100+(100*(('08 (ind)'!V18-MIN('08 (ind)'!V$6:V$37))/(MAX('08 (ind)'!V$6:V$37)-MIN('08 (ind)'!V$6:V$37))))))</f>
        <v>87.292817679558013</v>
      </c>
      <c r="W19" s="75">
        <f>IF('08 (ind)'!W$1="si",100*(('08 (ind)'!W18-MIN('08 (ind)'!W$6:W$37))/(MAX('08 (ind)'!W$6:W$37)-MIN('08 (ind)'!W$6:W$37))),ABS(-100+(100*(('08 (ind)'!W18-MIN('08 (ind)'!W$6:W$37))/(MAX('08 (ind)'!W$6:W$37)-MIN('08 (ind)'!W$6:W$37))))))</f>
        <v>26.779816239784182</v>
      </c>
      <c r="X19" s="75">
        <f>IF('08 (ind)'!X$1="si",100*(('08 (ind)'!X18-MIN('08 (ind)'!X$6:X$37))/(MAX('08 (ind)'!X$6:X$37)-MIN('08 (ind)'!X$6:X$37))),ABS(-100+(100*(('08 (ind)'!X18-MIN('08 (ind)'!X$6:X$37))/(MAX('08 (ind)'!X$6:X$37)-MIN('08 (ind)'!X$6:X$37))))))</f>
        <v>46.850378246288017</v>
      </c>
      <c r="Y19" s="75">
        <f>IF('08 (ind)'!Y$1="si",100*(('08 (ind)'!Y18-MIN('08 (ind)'!Y$6:Y$37))/(MAX('08 (ind)'!Y$6:Y$37)-MIN('08 (ind)'!Y$6:Y$37))),ABS(-100+(100*(('08 (ind)'!Y18-MIN('08 (ind)'!Y$6:Y$37))/(MAX('08 (ind)'!Y$6:Y$37)-MIN('08 (ind)'!Y$6:Y$37))))))</f>
        <v>45.697498442090264</v>
      </c>
      <c r="Z19" s="75">
        <f>IF('08 (ind)'!Z$1="si",100*(('08 (ind)'!Z18-MIN('08 (ind)'!Z$6:Z$37))/(MAX('08 (ind)'!Z$6:Z$37)-MIN('08 (ind)'!Z$6:Z$37))),ABS(-100+(100*(('08 (ind)'!Z18-MIN('08 (ind)'!Z$6:Z$37))/(MAX('08 (ind)'!Z$6:Z$37)-MIN('08 (ind)'!Z$6:Z$37))))))</f>
        <v>33.830109723208594</v>
      </c>
      <c r="AA19" s="75">
        <f>IF('08 (ind)'!AA$1="si",100*(('08 (ind)'!AA18-MIN('08 (ind)'!AA$6:AA$37))/(MAX('08 (ind)'!AA$6:AA$37)-MIN('08 (ind)'!AA$6:AA$37))),ABS(-100+(100*(('08 (ind)'!AA18-MIN('08 (ind)'!AA$6:AA$37))/(MAX('08 (ind)'!AA$6:AA$37)-MIN('08 (ind)'!AA$6:AA$37))))))</f>
        <v>49.364738027858536</v>
      </c>
      <c r="AB19" s="75">
        <f>IF('08 (ind)'!AB$1="si",100*(('08 (ind)'!AB18-MIN('08 (ind)'!AB$6:AB$37))/(MAX('08 (ind)'!AB$6:AB$37)-MIN('08 (ind)'!AB$6:AB$37))),ABS(-100+(100*(('08 (ind)'!AB18-MIN('08 (ind)'!AB$6:AB$37))/(MAX('08 (ind)'!AB$6:AB$37)-MIN('08 (ind)'!AB$6:AB$37))))))</f>
        <v>39.097241798269359</v>
      </c>
      <c r="AC19" s="75">
        <f>IF('08 (ind)'!AC$1="si",100*(('08 (ind)'!AC18-MIN('08 (ind)'!AC$6:AC$37))/(MAX('08 (ind)'!AC$6:AC$37)-MIN('08 (ind)'!AC$6:AC$37))),ABS(-100+(100*(('08 (ind)'!AC18-MIN('08 (ind)'!AC$6:AC$37))/(MAX('08 (ind)'!AC$6:AC$37)-MIN('08 (ind)'!AC$6:AC$37))))))</f>
        <v>56.54178211863573</v>
      </c>
      <c r="AD19" s="75">
        <f>IF('08 (ind)'!AD$1="si",100*(('08 (ind)'!AD18-MIN('08 (ind)'!AD$6:AD$37))/(MAX('08 (ind)'!AD$6:AD$37)-MIN('08 (ind)'!AD$6:AD$37))),ABS(-100+(100*(('08 (ind)'!AD18-MIN('08 (ind)'!AD$6:AD$37))/(MAX('08 (ind)'!AD$6:AD$37)-MIN('08 (ind)'!AD$6:AD$37))))))</f>
        <v>73.599670467500218</v>
      </c>
      <c r="AE19" s="75">
        <f>IF('08 (ind)'!AE$1="si",100*(('08 (ind)'!AE18-MIN('08 (ind)'!AE$6:AE$37))/(MAX('08 (ind)'!AE$6:AE$37)-MIN('08 (ind)'!AE$6:AE$37))),ABS(-100+(100*(('08 (ind)'!AE18-MIN('08 (ind)'!AE$6:AE$37))/(MAX('08 (ind)'!AE$6:AE$37)-MIN('08 (ind)'!AE$6:AE$37))))))</f>
        <v>39.648064511998378</v>
      </c>
      <c r="AF19" s="75">
        <f>IF('08 (ind)'!AF$1="si",100*(('08 (ind)'!AF18-MIN('08 (ind)'!AF$6:AF$37))/(MAX('08 (ind)'!AF$6:AF$37)-MIN('08 (ind)'!AF$6:AF$37))),ABS(-100+(100*(('08 (ind)'!AF18-MIN('08 (ind)'!AF$6:AF$37))/(MAX('08 (ind)'!AF$6:AF$37)-MIN('08 (ind)'!AF$6:AF$37))))))</f>
        <v>51.219374329458809</v>
      </c>
      <c r="AG19" s="75">
        <f>IF('08 (ind)'!AG$1="si",100*(('08 (ind)'!AG18-MIN('08 (ind)'!AG$6:AG$37))/(MAX('08 (ind)'!AG$6:AG$37)-MIN('08 (ind)'!AG$6:AG$37))),ABS(-100+(100*(('08 (ind)'!AG18-MIN('08 (ind)'!AG$6:AG$37))/(MAX('08 (ind)'!AG$6:AG$37)-MIN('08 (ind)'!AG$6:AG$37))))))</f>
        <v>87.234042553191472</v>
      </c>
      <c r="AH19" s="75">
        <f>IF('08 (ind)'!AH$1="si",100*(('08 (ind)'!AH18-MIN('08 (ind)'!AH$6:AH$37))/(MAX('08 (ind)'!AH$6:AH$37)-MIN('08 (ind)'!AH$6:AH$37))),ABS(-100+(100*(('08 (ind)'!AH18-MIN('08 (ind)'!AH$6:AH$37))/(MAX('08 (ind)'!AH$6:AH$37)-MIN('08 (ind)'!AH$6:AH$37))))))</f>
        <v>38.323353293413177</v>
      </c>
      <c r="AI19" s="75">
        <f>IF('08 (ind)'!AI$1="si",100*(('08 (ind)'!AI18-MIN('08 (ind)'!AI$6:AI$37))/(MAX('08 (ind)'!AI$6:AI$37)-MIN('08 (ind)'!AI$6:AI$37))),ABS(-100+(100*(('08 (ind)'!AI18-MIN('08 (ind)'!AI$6:AI$37))/(MAX('08 (ind)'!AI$6:AI$37)-MIN('08 (ind)'!AI$6:AI$37))))))</f>
        <v>2.4541953660254476</v>
      </c>
      <c r="AJ19" s="75">
        <f>IF('08 (ind)'!AJ$1="si",100*(('08 (ind)'!AJ18-MIN('08 (ind)'!AJ$6:AJ$37))/(MAX('08 (ind)'!AJ$6:AJ$37)-MIN('08 (ind)'!AJ$6:AJ$37))),ABS(-100+(100*(('08 (ind)'!AJ18-MIN('08 (ind)'!AJ$6:AJ$37))/(MAX('08 (ind)'!AJ$6:AJ$37)-MIN('08 (ind)'!AJ$6:AJ$37))))))</f>
        <v>70.519268356153248</v>
      </c>
      <c r="AK19" s="75">
        <f>IF('08 (ind)'!AK$1="si",100*(('08 (ind)'!AK18-MIN('08 (ind)'!AK$6:AK$37))/(MAX('08 (ind)'!AK$6:AK$37)-MIN('08 (ind)'!AK$6:AK$37))),ABS(-100+(100*(('08 (ind)'!AK18-MIN('08 (ind)'!AK$6:AK$37))/(MAX('08 (ind)'!AK$6:AK$37)-MIN('08 (ind)'!AK$6:AK$37))))))</f>
        <v>2.8216378095308752</v>
      </c>
      <c r="AL19" s="75">
        <f>IF('08 (ind)'!AL$1="si",100*(('08 (ind)'!AL18-MIN('08 (ind)'!AL$6:AL$37))/(MAX('08 (ind)'!AL$6:AL$37)-MIN('08 (ind)'!AL$6:AL$37))),ABS(-100+(100*(('08 (ind)'!AL18-MIN('08 (ind)'!AL$6:AL$37))/(MAX('08 (ind)'!AL$6:AL$37)-MIN('08 (ind)'!AL$6:AL$37))))))</f>
        <v>90.786369338915989</v>
      </c>
      <c r="AM19" s="75">
        <f>IF('08 (ind)'!AM$1="si",100*(('08 (ind)'!AM18-MIN('08 (ind)'!AM$6:AM$37))/(MAX('08 (ind)'!AM$6:AM$37)-MIN('08 (ind)'!AM$6:AM$37))),ABS(-100+(100*(('08 (ind)'!AM18-MIN('08 (ind)'!AM$6:AM$37))/(MAX('08 (ind)'!AM$6:AM$37)-MIN('08 (ind)'!AM$6:AM$37))))))</f>
        <v>67.64037152666458</v>
      </c>
      <c r="AN19" s="75">
        <f>IF('08 (ind)'!AN$1="si",100*(('08 (ind)'!AN18-MIN('08 (ind)'!AN$6:AN$37))/(MAX('08 (ind)'!AN$6:AN$37)-MIN('08 (ind)'!AN$6:AN$37))),ABS(-100+(100*(('08 (ind)'!AN18-MIN('08 (ind)'!AN$6:AN$37))/(MAX('08 (ind)'!AN$6:AN$37)-MIN('08 (ind)'!AN$6:AN$37))))))</f>
        <v>39.88119948988966</v>
      </c>
      <c r="AO19" s="75">
        <f>IF('08 (ind)'!AO$1="si",100*(('08 (ind)'!AO18-MIN('08 (ind)'!AO$6:AO$37))/(MAX('08 (ind)'!AO$6:AO$37)-MIN('08 (ind)'!AO$6:AO$37))),ABS(-100+(100*(('08 (ind)'!AO18-MIN('08 (ind)'!AO$6:AO$37))/(MAX('08 (ind)'!AO$6:AO$37)-MIN('08 (ind)'!AO$6:AO$37))))))</f>
        <v>79.038803264433284</v>
      </c>
      <c r="AP19" s="75">
        <f>IF('08 (ind)'!AP$1="si",100*(('08 (ind)'!AP18-MIN('08 (ind)'!AP$6:AP$37))/(MAX('08 (ind)'!AP$6:AP$37)-MIN('08 (ind)'!AP$6:AP$37))),ABS(-100+(100*(('08 (ind)'!AP18-MIN('08 (ind)'!AP$6:AP$37))/(MAX('08 (ind)'!AP$6:AP$37)-MIN('08 (ind)'!AP$6:AP$37))))))</f>
        <v>66.595970307529157</v>
      </c>
      <c r="AQ19" s="75">
        <f>IF('08 (ind)'!AQ$1="si",100*(('08 (ind)'!AQ18-MIN('08 (ind)'!AQ$6:AQ$37))/(MAX('08 (ind)'!AQ$6:AQ$37)-MIN('08 (ind)'!AQ$6:AQ$37))),ABS(-100+(100*(('08 (ind)'!AQ18-MIN('08 (ind)'!AQ$6:AQ$37))/(MAX('08 (ind)'!AQ$6:AQ$37)-MIN('08 (ind)'!AQ$6:AQ$37))))))</f>
        <v>5.1629075853027224</v>
      </c>
      <c r="AR19" s="75">
        <f>IF('08 (ind)'!AR$1="si",100*(('08 (ind)'!AR18-MIN('08 (ind)'!AR$6:AR$37))/(MAX('08 (ind)'!AR$6:AR$37)-MIN('08 (ind)'!AR$6:AR$37))),ABS(-100+(100*(('08 (ind)'!AR18-MIN('08 (ind)'!AR$6:AR$37))/(MAX('08 (ind)'!AR$6:AR$37)-MIN('08 (ind)'!AR$6:AR$37))))))</f>
        <v>24.762868816223101</v>
      </c>
      <c r="AS19" s="75">
        <f>IF('08 (ind)'!AS$1="si",100*(('08 (ind)'!AS18-MIN('08 (ind)'!AS$6:AS$37))/(MAX('08 (ind)'!AS$6:AS$37)-MIN('08 (ind)'!AS$6:AS$37))),ABS(-100+(100*(('08 (ind)'!AS18-MIN('08 (ind)'!AS$6:AS$37))/(MAX('08 (ind)'!AS$6:AS$37)-MIN('08 (ind)'!AS$6:AS$37))))))</f>
        <v>62.18181818181818</v>
      </c>
      <c r="AT19" s="75">
        <f>IF('08 (ind)'!AT$1="si",100*(('08 (ind)'!AT18-MIN('08 (ind)'!AT$6:AT$37))/(MAX('08 (ind)'!AT$6:AT$37)-MIN('08 (ind)'!AT$6:AT$37))),ABS(-100+(100*(('08 (ind)'!AT18-MIN('08 (ind)'!AT$6:AT$37))/(MAX('08 (ind)'!AT$6:AT$37)-MIN('08 (ind)'!AT$6:AT$37))))))</f>
        <v>0</v>
      </c>
      <c r="AU19" s="75">
        <f>IF('08 (ind)'!AU$1="si",100*(('08 (ind)'!AU18-MIN('08 (ind)'!AU$6:AU$37))/(MAX('08 (ind)'!AU$6:AU$37)-MIN('08 (ind)'!AU$6:AU$37))),ABS(-100+(100*(('08 (ind)'!AU18-MIN('08 (ind)'!AU$6:AU$37))/(MAX('08 (ind)'!AU$6:AU$37)-MIN('08 (ind)'!AU$6:AU$37))))))</f>
        <v>17.301038062283737</v>
      </c>
      <c r="AV19" s="75">
        <f>IF('08 (ind)'!AV$1="si",100*(('08 (ind)'!AV18-MIN('08 (ind)'!AV$6:AV$37))/(MAX('08 (ind)'!AV$6:AV$37)-MIN('08 (ind)'!AV$6:AV$37))),ABS(-100+(100*(('08 (ind)'!AV18-MIN('08 (ind)'!AV$6:AV$37))/(MAX('08 (ind)'!AV$6:AV$37)-MIN('08 (ind)'!AV$6:AV$37))))))</f>
        <v>98.613518197573654</v>
      </c>
      <c r="AW19" s="75">
        <f>IF('08 (ind)'!AW$1="si",100*(('08 (ind)'!AW18-MIN('08 (ind)'!AW$6:AW$37))/(MAX('08 (ind)'!AW$6:AW$37)-MIN('08 (ind)'!AW$6:AW$37))),ABS(-100+(100*(('08 (ind)'!AW18-MIN('08 (ind)'!AW$6:AW$37))/(MAX('08 (ind)'!AW$6:AW$37)-MIN('08 (ind)'!AW$6:AW$37))))))</f>
        <v>22.455295735900965</v>
      </c>
      <c r="AX19" s="75">
        <f>IF('08 (ind)'!AX$1="si",100*(('08 (ind)'!AX18-MIN('08 (ind)'!AX$6:AX$37))/(MAX('08 (ind)'!AX$6:AX$37)-MIN('08 (ind)'!AX$6:AX$37))),ABS(-100+(100*(('08 (ind)'!AX18-MIN('08 (ind)'!AX$6:AX$37))/(MAX('08 (ind)'!AX$6:AX$37)-MIN('08 (ind)'!AX$6:AX$37))))))</f>
        <v>9.5320785723432575</v>
      </c>
      <c r="AY19" s="75">
        <f>IF('08 (ind)'!AY$1="si",100*(('08 (ind)'!AY18-MIN('08 (ind)'!AY$6:AY$37))/(MAX('08 (ind)'!AY$6:AY$37)-MIN('08 (ind)'!AY$6:AY$37))),ABS(-100+(100*(('08 (ind)'!AY18-MIN('08 (ind)'!AY$6:AY$37))/(MAX('08 (ind)'!AY$6:AY$37)-MIN('08 (ind)'!AY$6:AY$37))))))</f>
        <v>28.657129672358145</v>
      </c>
      <c r="AZ19" s="75">
        <f>IF('08 (ind)'!AZ$1="si",100*(('08 (ind)'!AZ18-MIN('08 (ind)'!AZ$6:AZ$37))/(MAX('08 (ind)'!AZ$6:AZ$37)-MIN('08 (ind)'!AZ$6:AZ$37))),ABS(-100+(100*(('08 (ind)'!AZ18-MIN('08 (ind)'!AZ$6:AZ$37))/(MAX('08 (ind)'!AZ$6:AZ$37)-MIN('08 (ind)'!AZ$6:AZ$37))))))</f>
        <v>38.829403621787613</v>
      </c>
      <c r="BA19" s="75">
        <f>IF('08 (ind)'!BA$1="si",100*(('08 (ind)'!BA18-MIN('08 (ind)'!BA$6:BA$37))/(MAX('08 (ind)'!BA$6:BA$37)-MIN('08 (ind)'!BA$6:BA$37))),ABS(-100+(100*(('08 (ind)'!BA18-MIN('08 (ind)'!BA$6:BA$37))/(MAX('08 (ind)'!BA$6:BA$37)-MIN('08 (ind)'!BA$6:BA$37))))))</f>
        <v>14.772580217778478</v>
      </c>
      <c r="BB19" s="75">
        <f>IF('08 (ind)'!BB$1="si",100*(('08 (ind)'!BB18-MIN('08 (ind)'!BB$6:BB$37))/(MAX('08 (ind)'!BB$6:BB$37)-MIN('08 (ind)'!BB$6:BB$37))),ABS(-100+(100*(('08 (ind)'!BB18-MIN('08 (ind)'!BB$6:BB$37))/(MAX('08 (ind)'!BB$6:BB$37)-MIN('08 (ind)'!BB$6:BB$37))))))</f>
        <v>25.117231288770959</v>
      </c>
      <c r="BC19" s="75">
        <f>IF('08 (ind)'!BC$1="si",100*(('08 (ind)'!BC18-MIN('08 (ind)'!BC$6:BC$37))/(MAX('08 (ind)'!BC$6:BC$37)-MIN('08 (ind)'!BC$6:BC$37))),ABS(-100+(100*(('08 (ind)'!BC18-MIN('08 (ind)'!BC$6:BC$37))/(MAX('08 (ind)'!BC$6:BC$37)-MIN('08 (ind)'!BC$6:BC$37))))))</f>
        <v>12.188616719288589</v>
      </c>
      <c r="BD19" s="75">
        <f>IF('08 (ind)'!BD$1="si",100*(('08 (ind)'!BD18-MIN('08 (ind)'!BD$6:BD$37))/(MAX('08 (ind)'!BD$6:BD$37)-MIN('08 (ind)'!BD$6:BD$37))),ABS(-100+(100*(('08 (ind)'!BD18-MIN('08 (ind)'!BD$6:BD$37))/(MAX('08 (ind)'!BD$6:BD$37)-MIN('08 (ind)'!BD$6:BD$37))))))</f>
        <v>3.7937833306077215</v>
      </c>
      <c r="BE19" s="75">
        <f>IF('08 (ind)'!BE$1="si",100*(('08 (ind)'!BE18-MIN('08 (ind)'!BE$6:BE$37))/(MAX('08 (ind)'!BE$6:BE$37)-MIN('08 (ind)'!BE$6:BE$37))),ABS(-100+(100*(('08 (ind)'!BE18-MIN('08 (ind)'!BE$6:BE$37))/(MAX('08 (ind)'!BE$6:BE$37)-MIN('08 (ind)'!BE$6:BE$37))))))</f>
        <v>42.130518234165059</v>
      </c>
      <c r="BF19" s="75">
        <f>IF('08 (ind)'!BF$1="si",100*(('08 (ind)'!BF18-MIN('08 (ind)'!BF$6:BF$37))/(MAX('08 (ind)'!BF$6:BF$37)-MIN('08 (ind)'!BF$6:BF$37))),ABS(-100+(100*(('08 (ind)'!BF18-MIN('08 (ind)'!BF$6:BF$37))/(MAX('08 (ind)'!BF$6:BF$37)-MIN('08 (ind)'!BF$6:BF$37))))))</f>
        <v>0.14813377738089395</v>
      </c>
      <c r="BG19" s="75">
        <f>IF('08 (ind)'!BG$1="si",100*(('08 (ind)'!BG18-MIN('08 (ind)'!BG$6:BG$37))/(MAX('08 (ind)'!BG$6:BG$37)-MIN('08 (ind)'!BG$6:BG$37))),ABS(-100+(100*(('08 (ind)'!BG18-MIN('08 (ind)'!BG$6:BG$37))/(MAX('08 (ind)'!BG$6:BG$37)-MIN('08 (ind)'!BG$6:BG$37))))))</f>
        <v>24.659017136650064</v>
      </c>
      <c r="BH19" s="75">
        <f>IF('08 (ind)'!BH$1="si",100*(('08 (ind)'!BH18-MIN('08 (ind)'!BH$6:BH$37))/(MAX('08 (ind)'!BH$6:BH$37)-MIN('08 (ind)'!BH$6:BH$37))),ABS(-100+(100*(('08 (ind)'!BH18-MIN('08 (ind)'!BH$6:BH$37))/(MAX('08 (ind)'!BH$6:BH$37)-MIN('08 (ind)'!BH$6:BH$37))))))</f>
        <v>22.308418954382081</v>
      </c>
      <c r="BI19" s="75">
        <f>IF('08 (ind)'!BI$1="si",100*(('08 (ind)'!BI18-MIN('08 (ind)'!BI$6:BI$37))/(MAX('08 (ind)'!BI$6:BI$37)-MIN('08 (ind)'!BI$6:BI$37))),ABS(-100+(100*(('08 (ind)'!BI18-MIN('08 (ind)'!BI$6:BI$37))/(MAX('08 (ind)'!BI$6:BI$37)-MIN('08 (ind)'!BI$6:BI$37))))))</f>
        <v>98.924668966529126</v>
      </c>
      <c r="BJ19" s="75">
        <f>IF('08 (ind)'!BJ$1="si",100*(('08 (ind)'!BJ18-MIN('08 (ind)'!BJ$6:BJ$37))/(MAX('08 (ind)'!BJ$6:BJ$37)-MIN('08 (ind)'!BJ$6:BJ$37))),ABS(-100+(100*(('08 (ind)'!BJ18-MIN('08 (ind)'!BJ$6:BJ$37))/(MAX('08 (ind)'!BJ$6:BJ$37)-MIN('08 (ind)'!BJ$6:BJ$37))))))</f>
        <v>0</v>
      </c>
      <c r="BK19" s="75">
        <f>IF('08 (ind)'!BK$1="si",100*(('08 (ind)'!BK18-MIN('08 (ind)'!BK$6:BK$37))/(MAX('08 (ind)'!BK$6:BK$37)-MIN('08 (ind)'!BK$6:BK$37))),ABS(-100+(100*(('08 (ind)'!BK18-MIN('08 (ind)'!BK$6:BK$37))/(MAX('08 (ind)'!BK$6:BK$37)-MIN('08 (ind)'!BK$6:BK$37))))))</f>
        <v>0</v>
      </c>
      <c r="BL19" s="75">
        <f>IF('08 (ind)'!BL$1="si",100*(('08 (ind)'!BL18-MIN('08 (ind)'!BL$6:BL$37))/(MAX('08 (ind)'!BL$6:BL$37)-MIN('08 (ind)'!BL$6:BL$37))),ABS(-100+(100*(('08 (ind)'!BL18-MIN('08 (ind)'!BL$6:BL$37))/(MAX('08 (ind)'!BL$6:BL$37)-MIN('08 (ind)'!BL$6:BL$37))))))</f>
        <v>0</v>
      </c>
      <c r="BM19" s="75">
        <f>IF('08 (ind)'!BM$1="si",100*(('08 (ind)'!BM18-MIN('08 (ind)'!BM$6:BM$37))/(MAX('08 (ind)'!BM$6:BM$37)-MIN('08 (ind)'!BM$6:BM$37))),ABS(-100+(100*(('08 (ind)'!BM18-MIN('08 (ind)'!BM$6:BM$37))/(MAX('08 (ind)'!BM$6:BM$37)-MIN('08 (ind)'!BM$6:BM$37))))))</f>
        <v>16.819619444470934</v>
      </c>
      <c r="BN19" s="75">
        <f>IF('08 (ind)'!BN$1="si",100*(('08 (ind)'!BN18-MIN('08 (ind)'!BN$6:BN$37))/(MAX('08 (ind)'!BN$6:BN$37)-MIN('08 (ind)'!BN$6:BN$37))),ABS(-100+(100*(('08 (ind)'!BN18-MIN('08 (ind)'!BN$6:BN$37))/(MAX('08 (ind)'!BN$6:BN$37)-MIN('08 (ind)'!BN$6:BN$37))))))</f>
        <v>28.130511906979962</v>
      </c>
      <c r="BO19" s="75">
        <f>IF('08 (ind)'!BO$1="si",100*(('08 (ind)'!BO18-MIN('08 (ind)'!BO$6:BO$37))/(MAX('08 (ind)'!BO$6:BO$37)-MIN('08 (ind)'!BO$6:BO$37))),ABS(-100+(100*(('08 (ind)'!BO18-MIN('08 (ind)'!BO$6:BO$37))/(MAX('08 (ind)'!BO$6:BO$37)-MIN('08 (ind)'!BO$6:BO$37))))))</f>
        <v>19.483196242712236</v>
      </c>
      <c r="BP19" s="75">
        <f>IF('08 (ind)'!BP$1="si",100*(('08 (ind)'!BP18-MIN('08 (ind)'!BP$6:BP$37))/(MAX('08 (ind)'!BP$6:BP$37)-MIN('08 (ind)'!BP$6:BP$37))),ABS(-100+(100*(('08 (ind)'!BP18-MIN('08 (ind)'!BP$6:BP$37))/(MAX('08 (ind)'!BP$6:BP$37)-MIN('08 (ind)'!BP$6:BP$37))))))</f>
        <v>18.647057816219565</v>
      </c>
      <c r="BQ19" s="75">
        <f>IF('08 (ind)'!BQ$1="si",100*(('08 (ind)'!BQ18-MIN('08 (ind)'!BQ$6:BQ$37))/(MAX('08 (ind)'!BQ$6:BQ$37)-MIN('08 (ind)'!BQ$6:BQ$37))),ABS(-100+(100*(('08 (ind)'!BQ18-MIN('08 (ind)'!BQ$6:BQ$37))/(MAX('08 (ind)'!BQ$6:BQ$37)-MIN('08 (ind)'!BQ$6:BQ$37))))))</f>
        <v>13.273559478768332</v>
      </c>
      <c r="BR19" s="75">
        <f>IF('08 (ind)'!BR$1="si",100*(('08 (ind)'!BR18-MIN('08 (ind)'!BR$6:BR$37))/(MAX('08 (ind)'!BR$6:BR$37)-MIN('08 (ind)'!BR$6:BR$37))),ABS(-100+(100*(('08 (ind)'!BR18-MIN('08 (ind)'!BR$6:BR$37))/(MAX('08 (ind)'!BP$6:BP$37)-MIN('08 (ind)'!BR$6:BR$37))))))</f>
        <v>13.490122746451858</v>
      </c>
      <c r="BS19" s="75">
        <f>IF('08 (ind)'!BS$1="si",100*(('08 (ind)'!BS18-MIN('08 (ind)'!BS$6:BS$37))/(MAX('08 (ind)'!BS$6:BS$37)-MIN('08 (ind)'!BS$6:BS$37))),ABS(-100+(100*(('08 (ind)'!BS18-MIN('08 (ind)'!BS$6:BS$37))/(MAX('08 (ind)'!BQ$6:BQ$37)-MIN('08 (ind)'!BS$6:BS$37))))))</f>
        <v>35.737147343877204</v>
      </c>
      <c r="BT19" s="75">
        <f>IF('08 (ind)'!BT$1="si",100*(('08 (ind)'!BT18-MIN('08 (ind)'!BT$6:BT$37))/(MAX('08 (ind)'!BT$6:BT$37)-MIN('08 (ind)'!BT$6:BT$37))),ABS(-100+(100*(('08 (ind)'!BT18-MIN('08 (ind)'!BT$6:BT$37))/(MAX('08 (ind)'!BR$6:BR$37)-MIN('08 (ind)'!BT$6:BT$37))))))</f>
        <v>88.525426398690868</v>
      </c>
      <c r="BU19" s="75">
        <f>IF('08 (ind)'!BU$1="si",100*(('08 (ind)'!BU18-MIN('08 (ind)'!BU$6:BU$37))/(MAX('08 (ind)'!BU$6:BU$37)-MIN('08 (ind)'!BU$6:BU$37))),ABS(-100+(100*(('08 (ind)'!BU18-MIN('08 (ind)'!BU$6:BU$37))/(MAX('08 (ind)'!BU$6:BU$37)-MIN('08 (ind)'!BU$6:BU$37))))))</f>
        <v>49.338296112489658</v>
      </c>
      <c r="BV19" s="75">
        <f>IF('08 (ind)'!BV$1="si",100*(('08 (ind)'!BV18-MIN('08 (ind)'!BV$6:BV$37))/(MAX('08 (ind)'!BV$6:BV$37)-MIN('08 (ind)'!BV$6:BV$37))),ABS(-100+(100*(('08 (ind)'!BV18-MIN('08 (ind)'!BV$6:BV$37))/(MAX('08 (ind)'!BV$6:BV$37)-MIN('08 (ind)'!BV$6:BV$37))))))</f>
        <v>72.696416092642508</v>
      </c>
      <c r="BW19" s="75">
        <f>IF('08 (ind)'!BW$1="si",100*(('08 (ind)'!BW18-MIN('08 (ind)'!BW$6:BW$37))/(MAX('08 (ind)'!BW$6:BW$37)-MIN('08 (ind)'!BW$6:BW$37))),ABS(-100+(100*(('08 (ind)'!BW18-MIN('08 (ind)'!BW$6:BW$37))/(MAX('08 (ind)'!BW$6:BW$37)-MIN('08 (ind)'!BW$6:BW$37))))))</f>
        <v>65.625410158813494</v>
      </c>
      <c r="BX19" s="75">
        <f>IF('08 (ind)'!BX$1="si",100*(('08 (ind)'!BX18-MIN('08 (ind)'!BX$6:BX$37))/(MAX('08 (ind)'!BX$6:BX$37)-MIN('08 (ind)'!BX$6:BX$37))),ABS(-100+(100*(('08 (ind)'!BX18-MIN('08 (ind)'!BX$6:BX$37))/(MAX('08 (ind)'!BX$6:BX$37)-MIN('08 (ind)'!BX$6:BX$37))))))</f>
        <v>10.178474668090914</v>
      </c>
      <c r="BY19" s="75">
        <f>IF('08 (ind)'!BY$1="si",100*(('08 (ind)'!BY18-MIN('08 (ind)'!BY$6:BY$37))/(MAX('08 (ind)'!BY$6:BY$37)-MIN('08 (ind)'!BY$6:BY$37))),ABS(-100+(100*(('08 (ind)'!BY18-MIN('08 (ind)'!BY$6:BY$37))/(MAX('08 (ind)'!BY$6:BY$37)-MIN('08 (ind)'!BY$6:BY$37))))))</f>
        <v>6.6385957181765791</v>
      </c>
      <c r="BZ19" s="75">
        <f>IF('08 (ind)'!BZ$1="si",100*(('08 (ind)'!BZ18-MIN('08 (ind)'!BZ$6:BZ$37))/(MAX('08 (ind)'!BZ$6:BZ$37)-MIN('08 (ind)'!BZ$6:BZ$37))),ABS(-100+(100*(('08 (ind)'!BZ18-MIN('08 (ind)'!BZ$6:BZ$37))/(MAX('08 (ind)'!BZ$6:BZ$37)-MIN('08 (ind)'!BZ$6:BZ$37))))))</f>
        <v>97.87247285122865</v>
      </c>
      <c r="CA19" s="75">
        <f>IF('08 (ind)'!CA$1="si",100*(('08 (ind)'!CA18-MIN('08 (ind)'!CA$6:CA$37))/(MAX('08 (ind)'!CA$6:CA$37)-MIN('08 (ind)'!CA$6:CA$37))),ABS(-100+(100*(('08 (ind)'!CA18-MIN('08 (ind)'!CA$6:CA$37))/(MAX('08 (ind)'!CA$6:CA$37)-MIN('08 (ind)'!CA$6:CA$37))))))</f>
        <v>30.175918837986799</v>
      </c>
      <c r="CB19" s="75">
        <f>IF('08 (ind)'!CB$1="si",100*(('08 (ind)'!CB18-MIN('08 (ind)'!CB$6:CB$37))/(MAX('08 (ind)'!CB$6:CB$37)-MIN('08 (ind)'!CB$6:CB$37))),ABS(-100+(100*(('08 (ind)'!CB18-MIN('08 (ind)'!CB$6:CB$37))/(MAX('08 (ind)'!CB$6:CB$37)-MIN('08 (ind)'!CB$6:CB$37))))))</f>
        <v>74.522292993630572</v>
      </c>
      <c r="CC19" s="75">
        <f>IF('08 (ind)'!CC$1="si",100*(('08 (ind)'!CC18-MIN('08 (ind)'!CC$6:CC$37))/(MAX('08 (ind)'!CC$6:CC$37)-MIN('08 (ind)'!CC$6:CC$37))),ABS(-100+(100*(('08 (ind)'!CC18-MIN('08 (ind)'!CC$6:CC$37))/(MAX('08 (ind)'!CC$6:CC$37)-MIN('08 (ind)'!CC$6:CC$37))))))</f>
        <v>39.162599708555831</v>
      </c>
      <c r="CD19" s="75">
        <f>IF('08 (ind)'!CD$1="si",100*(('08 (ind)'!CD18-MIN('08 (ind)'!CD$6:CD$37))/(MAX('08 (ind)'!CD$6:CD$37)-MIN('08 (ind)'!CD$6:CD$37))),ABS(-100+(100*(('08 (ind)'!CD18-MIN('08 (ind)'!CD$6:CD$37))/(MAX('08 (ind)'!CD$6:CD$37)-MIN('08 (ind)'!CD$6:CD$37))))))</f>
        <v>7.2463629843414328</v>
      </c>
      <c r="CE19" s="75">
        <f>IF('08 (ind)'!CE$1="si",100*(('08 (ind)'!CE18-MIN('08 (ind)'!CE$6:CE$37))/(MAX('08 (ind)'!CE$6:CE$37)-MIN('08 (ind)'!CE$6:CE$37))),ABS(-100+(100*(('08 (ind)'!CE18-MIN('08 (ind)'!CE$6:CE$37))/(MAX('08 (ind)'!CE$6:CE$37)-MIN('08 (ind)'!CE$6:CE$37))))))</f>
        <v>3.2123605278207394</v>
      </c>
      <c r="CF19" s="75">
        <f>IF('08 (ind)'!CF$1="si",100*(('08 (ind)'!CF18-MIN('08 (ind)'!CF$6:CF$37))/(MAX('08 (ind)'!CF$6:CF$37)-MIN('08 (ind)'!CF$6:CF$37))),ABS(-100+(100*(('08 (ind)'!CF18-MIN('08 (ind)'!CF$6:CF$37))/(MAX('08 (ind)'!CF$6:CF$37)-MIN('08 (ind)'!CF$6:CF$37))))))</f>
        <v>4.4456893940601141</v>
      </c>
      <c r="CG19" s="75">
        <f>IF('08 (ind)'!CG$1="si",100*(('08 (ind)'!CG18-MIN('08 (ind)'!CG$6:CG$37))/(MAX('08 (ind)'!CG$6:CG$37)-MIN('08 (ind)'!CG$6:CG$37))),ABS(-100+(100*(('08 (ind)'!CG18-MIN('08 (ind)'!CG$6:CG$37))/(MAX('08 (ind)'!CG$6:CG$37)-MIN('08 (ind)'!CG$6:CG$37))))))</f>
        <v>2.2549592504630898</v>
      </c>
      <c r="CH19" s="75">
        <f>IF('08 (ind)'!CH$1="si",100*(('08 (ind)'!CH18-MIN('08 (ind)'!CH$6:CH$37))/(MAX('08 (ind)'!CH$6:CH$37)-MIN('08 (ind)'!CH$6:CH$37))),ABS(-100+(100*(('08 (ind)'!CH18-MIN('08 (ind)'!CH$6:CH$37))/(MAX('08 (ind)'!CH$6:CH$37)-MIN('08 (ind)'!CH$6:CH$37))))))</f>
        <v>22.302338467247207</v>
      </c>
      <c r="CI19" s="75">
        <f>IF('08 (ind)'!CI$1="si",100*(('08 (ind)'!CI18-MIN('08 (ind)'!CI$6:CI$37))/(MAX('08 (ind)'!CI$6:CI$37)-MIN('08 (ind)'!CI$6:CI$37))),ABS(-100+(100*(('08 (ind)'!CI18-MIN('08 (ind)'!CI$6:CI$37))/(MAX('08 (ind)'!CI$6:CI$37)-MIN('08 (ind)'!CI$6:CI$37))))))</f>
        <v>72.942253355569278</v>
      </c>
      <c r="CJ19" s="75">
        <f>IF('08 (ind)'!CJ$1="si",100*(('08 (ind)'!CJ18-MIN('08 (ind)'!CJ$6:CJ$37))/(MAX('08 (ind)'!CJ$6:CJ$37)-MIN('08 (ind)'!CJ$6:CJ$37))),ABS(-100+(100*(('08 (ind)'!CJ18-MIN('08 (ind)'!CJ$6:CJ$37))/(MAX('08 (ind)'!CJ$6:CJ$37)-MIN('08 (ind)'!CJ$6:CJ$37))))))</f>
        <v>85.768412113309239</v>
      </c>
      <c r="CK19" s="75">
        <f>IF('08 (ind)'!CK$1="si",100*(('08 (ind)'!CK18-MIN('08 (ind)'!CK$6:CK$37))/(MAX('08 (ind)'!CK$6:CK$37)-MIN('08 (ind)'!CK$6:CK$37))),ABS(-100+(100*(('08 (ind)'!CK18-MIN('08 (ind)'!CK$6:CK$37))/(MAX('08 (ind)'!CK$6:CK$37)-MIN('08 (ind)'!CK$6:CK$37))))))</f>
        <v>1.6747415675210875</v>
      </c>
      <c r="CL19" s="75">
        <f>IF('08 (ind)'!CL$1="si",100*(('08 (ind)'!CL18-MIN('08 (ind)'!CL$6:CL$37))/(MAX('08 (ind)'!CL$6:CL$37)-MIN('08 (ind)'!CL$6:CL$37))),ABS(-100+(100*(('08 (ind)'!CL18-MIN('08 (ind)'!CL$6:CL$37))/(MAX('08 (ind)'!CL$6:CL$37)-MIN('08 (ind)'!CL$6:CL$37))))))</f>
        <v>9.7181229922957488</v>
      </c>
      <c r="CM19" s="75">
        <f>IF('08 (ind)'!CM$1="si",100*(('08 (ind)'!CM18-MIN('08 (ind)'!CM$6:CM$37))/(MAX('08 (ind)'!CM$6:CM$37)-MIN('08 (ind)'!CM$6:CM$37))),ABS(-100+(100*(('08 (ind)'!CM18-MIN('08 (ind)'!CM$6:CM$37))/(MAX('08 (ind)'!CM$6:CM$37)-MIN('08 (ind)'!CM$6:CM$37))))))</f>
        <v>11.79667448420625</v>
      </c>
    </row>
    <row r="20" spans="1:91">
      <c r="A20" s="18" t="s">
        <v>149</v>
      </c>
      <c r="B20" s="87">
        <f>IF('08 (ind)'!B$1="si",100*(('08 (ind)'!B19-MIN('08 (ind)'!B$6:B$37))/(MAX('08 (ind)'!B$6:B$37)-MIN('08 (ind)'!B$6:B$37))),ABS(-100+(100*(('08 (ind)'!B19-MIN('08 (ind)'!B$6:B$37))/(MAX('08 (ind)'!B$6:B$37)-MIN('08 (ind)'!B$6:B$37))))))</f>
        <v>27.225882662320888</v>
      </c>
      <c r="C20" s="87">
        <f>IF('08 (ind)'!C$1="si",100*(('08 (ind)'!C19-MIN('08 (ind)'!C$6:C$37))/(MAX('08 (ind)'!C$6:C$37)-MIN('08 (ind)'!C$6:C$37))),ABS(-100+(100*(('08 (ind)'!C19-MIN('08 (ind)'!C$6:C$37))/(MAX('08 (ind)'!C$6:C$37)-MIN('08 (ind)'!C$6:C$37))))))</f>
        <v>45.175571374477911</v>
      </c>
      <c r="D20" s="87">
        <f>IF('08 (ind)'!D$1="si",100*(('08 (ind)'!D19-MIN('08 (ind)'!D$6:D$37))/(MAX('08 (ind)'!D$6:D$37)-MIN('08 (ind)'!D$6:D$37))),ABS(-100+(100*(('08 (ind)'!D19-MIN('08 (ind)'!D$6:D$37))/(MAX('08 (ind)'!D$6:D$37)-MIN('08 (ind)'!D$6:D$37))))))</f>
        <v>80.469901547553164</v>
      </c>
      <c r="E20" s="87">
        <f>IF('08 (ind)'!E$1="si",100*(('08 (ind)'!E19-MIN('08 (ind)'!E$6:E$37))/(MAX('08 (ind)'!E$6:E$37)-MIN('08 (ind)'!E$6:E$37))),ABS(-100+(100*(('08 (ind)'!E19-MIN('08 (ind)'!E$6:E$37))/(MAX('08 (ind)'!E$6:E$37)-MIN('08 (ind)'!E$6:E$37))))))</f>
        <v>46.748349135709333</v>
      </c>
      <c r="F20" s="87">
        <f>IF('08 (ind)'!F$1="si",100*(('08 (ind)'!F19-MIN('08 (ind)'!F$6:F$37))/(MAX('08 (ind)'!F$6:F$37)-MIN('08 (ind)'!F$6:F$37))),ABS(-100+(100*(('08 (ind)'!F19-MIN('08 (ind)'!F$6:F$37))/(MAX('08 (ind)'!F$6:F$37)-MIN('08 (ind)'!F$6:F$37))))))</f>
        <v>0</v>
      </c>
      <c r="G20" s="87">
        <f>IF('08 (ind)'!G$1="si",100*(('08 (ind)'!G19-MIN('08 (ind)'!G$6:G$37))/(MAX('08 (ind)'!G$6:G$37)-MIN('08 (ind)'!G$6:G$37))),ABS(-100+(100*(('08 (ind)'!G19-MIN('08 (ind)'!G$6:G$37))/(MAX('08 (ind)'!G$6:G$37)-MIN('08 (ind)'!G$6:G$37))))))</f>
        <v>24.576271186440675</v>
      </c>
      <c r="H20" s="87">
        <f>IF('08 (ind)'!H$1="si",100*(('08 (ind)'!H19-MIN('08 (ind)'!H$6:H$37))/(MAX('08 (ind)'!H$6:H$37)-MIN('08 (ind)'!H$6:H$37))),ABS(-100+(100*(('08 (ind)'!H19-MIN('08 (ind)'!H$6:H$37))/(MAX('08 (ind)'!H$6:H$37)-MIN('08 (ind)'!H$6:H$37))))))</f>
        <v>54.615384615384613</v>
      </c>
      <c r="I20" s="87">
        <f>IF('08 (ind)'!I$1="si",100*(('08 (ind)'!I19-MIN('08 (ind)'!I$6:I$37))/(MAX('08 (ind)'!I$6:I$37)-MIN('08 (ind)'!I$6:I$37))),ABS(-100+(100*(('08 (ind)'!I19-MIN('08 (ind)'!I$6:I$37))/(MAX('08 (ind)'!I$6:I$37)-MIN('08 (ind)'!I$6:I$37))))))</f>
        <v>43.125</v>
      </c>
      <c r="J20" s="87">
        <f>IF('08 (ind)'!J$1="si",100*(('08 (ind)'!J19-MIN('08 (ind)'!J$6:J$37))/(MAX('08 (ind)'!J$6:J$37)-MIN('08 (ind)'!J$6:J$37))),ABS(-100+(100*(('08 (ind)'!J19-MIN('08 (ind)'!J$6:J$37))/(MAX('08 (ind)'!J$6:J$37)-MIN('08 (ind)'!J$6:J$37))))))</f>
        <v>15.545710833668943</v>
      </c>
      <c r="K20" s="87">
        <f>IF('08 (ind)'!K$1="si",100*(('08 (ind)'!K19-MIN('08 (ind)'!K$6:K$37))/(MAX('08 (ind)'!K$6:K$37)-MIN('08 (ind)'!K$6:K$37))),ABS(-100+(100*(('08 (ind)'!K19-MIN('08 (ind)'!K$6:K$37))/(MAX('08 (ind)'!K$6:K$37)-MIN('08 (ind)'!K$6:K$37))))))</f>
        <v>29.419642344644121</v>
      </c>
      <c r="L20" s="87">
        <f>IF('08 (ind)'!L$1="si",100*(('08 (ind)'!L19-MIN('08 (ind)'!L$6:L$37))/(MAX('08 (ind)'!L$6:L$37)-MIN('08 (ind)'!L$6:L$37))),ABS(-100+(100*(('08 (ind)'!L19-MIN('08 (ind)'!L$6:L$37))/(MAX('08 (ind)'!L$6:L$37)-MIN('08 (ind)'!L$6:L$37))))))</f>
        <v>92.956824421908863</v>
      </c>
      <c r="M20" s="87">
        <f>IF('08 (ind)'!M$1="si",100*(('08 (ind)'!M19-MIN('08 (ind)'!M$6:M$37))/(MAX('08 (ind)'!M$6:M$37)-MIN('08 (ind)'!M$6:M$37))),ABS(-100+(100*(('08 (ind)'!M19-MIN('08 (ind)'!M$6:M$37))/(MAX('08 (ind)'!M$6:M$37)-MIN('08 (ind)'!M$6:M$37))))))</f>
        <v>3.0316431432842053</v>
      </c>
      <c r="N20" s="87">
        <f>IF('08 (ind)'!N$1="si",100*(('08 (ind)'!N19-MIN('08 (ind)'!N$6:N$37))/(MAX('08 (ind)'!N$6:N$37)-MIN('08 (ind)'!N$6:N$37))),ABS(-100+(100*(('08 (ind)'!N19-MIN('08 (ind)'!N$6:N$37))/(MAX('08 (ind)'!N$6:N$37)-MIN('08 (ind)'!N$6:N$37))))))</f>
        <v>61.763716724126027</v>
      </c>
      <c r="O20" s="87">
        <f>IF('08 (ind)'!O$1="si",100*(('08 (ind)'!O19-MIN('08 (ind)'!O$6:O$37))/(MAX('08 (ind)'!O$6:O$37)-MIN('08 (ind)'!O$6:O$37))),ABS(-100+(100*(('08 (ind)'!O19-MIN('08 (ind)'!O$6:O$37))/(MAX('08 (ind)'!O$6:O$37)-MIN('08 (ind)'!O$6:O$37))))))</f>
        <v>89.473684210526315</v>
      </c>
      <c r="P20" s="87">
        <f>IF('08 (ind)'!P$1="si",100*(('08 (ind)'!P19-MIN('08 (ind)'!P$6:P$37))/(MAX('08 (ind)'!P$6:P$37)-MIN('08 (ind)'!P$6:P$37))),ABS(-100+(100*(('08 (ind)'!P19-MIN('08 (ind)'!P$6:P$37))/(MAX('08 (ind)'!P$6:P$37)-MIN('08 (ind)'!P$6:P$37))))))</f>
        <v>3.7767890864892357</v>
      </c>
      <c r="Q20" s="87">
        <f>IF('08 (ind)'!Q$1="si",100*(('08 (ind)'!Q19-MIN('08 (ind)'!Q$6:Q$37))/(MAX('08 (ind)'!Q$6:Q$37)-MIN('08 (ind)'!Q$6:Q$37))),ABS(-100+(100*(('08 (ind)'!Q19-MIN('08 (ind)'!Q$6:Q$37))/(MAX('08 (ind)'!Q$6:Q$37)-MIN('08 (ind)'!Q$6:Q$37))))))</f>
        <v>10.256551620058456</v>
      </c>
      <c r="R20" s="87">
        <f>IF('08 (ind)'!R$1="si",100*(('08 (ind)'!R19-MIN('08 (ind)'!R$6:R$37))/(MAX('08 (ind)'!R$6:R$37)-MIN('08 (ind)'!R$6:R$37))),ABS(-100+(100*(('08 (ind)'!R19-MIN('08 (ind)'!R$6:R$37))/(MAX('08 (ind)'!R$6:R$37)-MIN('08 (ind)'!R$6:R$37))))))</f>
        <v>0.76141020054211739</v>
      </c>
      <c r="S20" s="75">
        <f>ABS(ABS(('08 (ind)'!S19-((MAX('08 (ind)'!S$6:S$37)+MIN('08 (ind)'!S$6:S$37))/2))/(((MAX('08 (ind)'!S$6:S$37)+MIN('08 (ind)'!S$6:S$37))/2)-MAX('08 (ind)'!S$6:S$37))*100)-100)</f>
        <v>47.644452102865287</v>
      </c>
      <c r="T20" s="75">
        <f>IF('08 (ind)'!T$1="si",100*(('08 (ind)'!T19-MIN('08 (ind)'!T$6:T$37))/(MAX('08 (ind)'!T$6:T$37)-MIN('08 (ind)'!T$6:T$37))),ABS(-100+(100*(('08 (ind)'!T19-MIN('08 (ind)'!T$6:T$37))/(MAX('08 (ind)'!T$6:T$37)-MIN('08 (ind)'!T$6:T$37))))))</f>
        <v>29.627263781226798</v>
      </c>
      <c r="U20" s="75">
        <f>IF('08 (ind)'!U$1="si",100*(('08 (ind)'!U19-MIN('08 (ind)'!U$6:U$37))/(MAX('08 (ind)'!U$6:U$37)-MIN('08 (ind)'!U$6:U$37))),ABS(-100+(100*(('08 (ind)'!U19-MIN('08 (ind)'!U$6:U$37))/(MAX('08 (ind)'!U$6:U$37)-MIN('08 (ind)'!U$6:U$37))))))</f>
        <v>80</v>
      </c>
      <c r="V20" s="75">
        <f>IF('08 (ind)'!V$1="si",100*(('08 (ind)'!V19-MIN('08 (ind)'!V$6:V$37))/(MAX('08 (ind)'!V$6:V$37)-MIN('08 (ind)'!V$6:V$37))),ABS(-100+(100*(('08 (ind)'!V19-MIN('08 (ind)'!V$6:V$37))/(MAX('08 (ind)'!V$6:V$37)-MIN('08 (ind)'!V$6:V$37))))))</f>
        <v>100</v>
      </c>
      <c r="W20" s="75">
        <f>IF('08 (ind)'!W$1="si",100*(('08 (ind)'!W19-MIN('08 (ind)'!W$6:W$37))/(MAX('08 (ind)'!W$6:W$37)-MIN('08 (ind)'!W$6:W$37))),ABS(-100+(100*(('08 (ind)'!W19-MIN('08 (ind)'!W$6:W$37))/(MAX('08 (ind)'!W$6:W$37)-MIN('08 (ind)'!W$6:W$37))))))</f>
        <v>80.745471424372909</v>
      </c>
      <c r="X20" s="75">
        <f>IF('08 (ind)'!X$1="si",100*(('08 (ind)'!X19-MIN('08 (ind)'!X$6:X$37))/(MAX('08 (ind)'!X$6:X$37)-MIN('08 (ind)'!X$6:X$37))),ABS(-100+(100*(('08 (ind)'!X19-MIN('08 (ind)'!X$6:X$37))/(MAX('08 (ind)'!X$6:X$37)-MIN('08 (ind)'!X$6:X$37))))))</f>
        <v>92.03702102591653</v>
      </c>
      <c r="Y20" s="75">
        <f>IF('08 (ind)'!Y$1="si",100*(('08 (ind)'!Y19-MIN('08 (ind)'!Y$6:Y$37))/(MAX('08 (ind)'!Y$6:Y$37)-MIN('08 (ind)'!Y$6:Y$37))),ABS(-100+(100*(('08 (ind)'!Y19-MIN('08 (ind)'!Y$6:Y$37))/(MAX('08 (ind)'!Y$6:Y$37)-MIN('08 (ind)'!Y$6:Y$37))))))</f>
        <v>73.882311047805572</v>
      </c>
      <c r="Z20" s="75">
        <f>IF('08 (ind)'!Z$1="si",100*(('08 (ind)'!Z19-MIN('08 (ind)'!Z$6:Z$37))/(MAX('08 (ind)'!Z$6:Z$37)-MIN('08 (ind)'!Z$6:Z$37))),ABS(-100+(100*(('08 (ind)'!Z19-MIN('08 (ind)'!Z$6:Z$37))/(MAX('08 (ind)'!Z$6:Z$37)-MIN('08 (ind)'!Z$6:Z$37))))))</f>
        <v>50.280219690757129</v>
      </c>
      <c r="AA20" s="75">
        <f>IF('08 (ind)'!AA$1="si",100*(('08 (ind)'!AA19-MIN('08 (ind)'!AA$6:AA$37))/(MAX('08 (ind)'!AA$6:AA$37)-MIN('08 (ind)'!AA$6:AA$37))),ABS(-100+(100*(('08 (ind)'!AA19-MIN('08 (ind)'!AA$6:AA$37))/(MAX('08 (ind)'!AA$6:AA$37)-MIN('08 (ind)'!AA$6:AA$37))))))</f>
        <v>79.235783802201823</v>
      </c>
      <c r="AB20" s="75">
        <f>IF('08 (ind)'!AB$1="si",100*(('08 (ind)'!AB19-MIN('08 (ind)'!AB$6:AB$37))/(MAX('08 (ind)'!AB$6:AB$37)-MIN('08 (ind)'!AB$6:AB$37))),ABS(-100+(100*(('08 (ind)'!AB19-MIN('08 (ind)'!AB$6:AB$37))/(MAX('08 (ind)'!AB$6:AB$37)-MIN('08 (ind)'!AB$6:AB$37))))))</f>
        <v>48.175624862309036</v>
      </c>
      <c r="AC20" s="75">
        <f>IF('08 (ind)'!AC$1="si",100*(('08 (ind)'!AC19-MIN('08 (ind)'!AC$6:AC$37))/(MAX('08 (ind)'!AC$6:AC$37)-MIN('08 (ind)'!AC$6:AC$37))),ABS(-100+(100*(('08 (ind)'!AC19-MIN('08 (ind)'!AC$6:AC$37))/(MAX('08 (ind)'!AC$6:AC$37)-MIN('08 (ind)'!AC$6:AC$37))))))</f>
        <v>67.359334039148692</v>
      </c>
      <c r="AD20" s="75">
        <f>IF('08 (ind)'!AD$1="si",100*(('08 (ind)'!AD19-MIN('08 (ind)'!AD$6:AD$37))/(MAX('08 (ind)'!AD$6:AD$37)-MIN('08 (ind)'!AD$6:AD$37))),ABS(-100+(100*(('08 (ind)'!AD19-MIN('08 (ind)'!AD$6:AD$37))/(MAX('08 (ind)'!AD$6:AD$37)-MIN('08 (ind)'!AD$6:AD$37))))))</f>
        <v>61.737116312702433</v>
      </c>
      <c r="AE20" s="75">
        <f>IF('08 (ind)'!AE$1="si",100*(('08 (ind)'!AE19-MIN('08 (ind)'!AE$6:AE$37))/(MAX('08 (ind)'!AE$6:AE$37)-MIN('08 (ind)'!AE$6:AE$37))),ABS(-100+(100*(('08 (ind)'!AE19-MIN('08 (ind)'!AE$6:AE$37))/(MAX('08 (ind)'!AE$6:AE$37)-MIN('08 (ind)'!AE$6:AE$37))))))</f>
        <v>56.425390673402035</v>
      </c>
      <c r="AF20" s="75">
        <f>IF('08 (ind)'!AF$1="si",100*(('08 (ind)'!AF19-MIN('08 (ind)'!AF$6:AF$37))/(MAX('08 (ind)'!AF$6:AF$37)-MIN('08 (ind)'!AF$6:AF$37))),ABS(-100+(100*(('08 (ind)'!AF19-MIN('08 (ind)'!AF$6:AF$37))/(MAX('08 (ind)'!AF$6:AF$37)-MIN('08 (ind)'!AF$6:AF$37))))))</f>
        <v>76.454013583779869</v>
      </c>
      <c r="AG20" s="75">
        <f>IF('08 (ind)'!AG$1="si",100*(('08 (ind)'!AG19-MIN('08 (ind)'!AG$6:AG$37))/(MAX('08 (ind)'!AG$6:AG$37)-MIN('08 (ind)'!AG$6:AG$37))),ABS(-100+(100*(('08 (ind)'!AG19-MIN('08 (ind)'!AG$6:AG$37))/(MAX('08 (ind)'!AG$6:AG$37)-MIN('08 (ind)'!AG$6:AG$37))))))</f>
        <v>18.085106382978744</v>
      </c>
      <c r="AH20" s="75">
        <f>IF('08 (ind)'!AH$1="si",100*(('08 (ind)'!AH19-MIN('08 (ind)'!AH$6:AH$37))/(MAX('08 (ind)'!AH$6:AH$37)-MIN('08 (ind)'!AH$6:AH$37))),ABS(-100+(100*(('08 (ind)'!AH19-MIN('08 (ind)'!AH$6:AH$37))/(MAX('08 (ind)'!AH$6:AH$37)-MIN('08 (ind)'!AH$6:AH$37))))))</f>
        <v>52.694610778443106</v>
      </c>
      <c r="AI20" s="75">
        <f>IF('08 (ind)'!AI$1="si",100*(('08 (ind)'!AI19-MIN('08 (ind)'!AI$6:AI$37))/(MAX('08 (ind)'!AI$6:AI$37)-MIN('08 (ind)'!AI$6:AI$37))),ABS(-100+(100*(('08 (ind)'!AI19-MIN('08 (ind)'!AI$6:AI$37))/(MAX('08 (ind)'!AI$6:AI$37)-MIN('08 (ind)'!AI$6:AI$37))))))</f>
        <v>12.032234753894423</v>
      </c>
      <c r="AJ20" s="75">
        <f>IF('08 (ind)'!AJ$1="si",100*(('08 (ind)'!AJ19-MIN('08 (ind)'!AJ$6:AJ$37))/(MAX('08 (ind)'!AJ$6:AJ$37)-MIN('08 (ind)'!AJ$6:AJ$37))),ABS(-100+(100*(('08 (ind)'!AJ19-MIN('08 (ind)'!AJ$6:AJ$37))/(MAX('08 (ind)'!AJ$6:AJ$37)-MIN('08 (ind)'!AJ$6:AJ$37))))))</f>
        <v>88.394034161894794</v>
      </c>
      <c r="AK20" s="75">
        <f>IF('08 (ind)'!AK$1="si",100*(('08 (ind)'!AK19-MIN('08 (ind)'!AK$6:AK$37))/(MAX('08 (ind)'!AK$6:AK$37)-MIN('08 (ind)'!AK$6:AK$37))),ABS(-100+(100*(('08 (ind)'!AK19-MIN('08 (ind)'!AK$6:AK$37))/(MAX('08 (ind)'!AK$6:AK$37)-MIN('08 (ind)'!AK$6:AK$37))))))</f>
        <v>9.4408922148119085</v>
      </c>
      <c r="AL20" s="75">
        <f>IF('08 (ind)'!AL$1="si",100*(('08 (ind)'!AL19-MIN('08 (ind)'!AL$6:AL$37))/(MAX('08 (ind)'!AL$6:AL$37)-MIN('08 (ind)'!AL$6:AL$37))),ABS(-100+(100*(('08 (ind)'!AL19-MIN('08 (ind)'!AL$6:AL$37))/(MAX('08 (ind)'!AL$6:AL$37)-MIN('08 (ind)'!AL$6:AL$37))))))</f>
        <v>62.84725572839767</v>
      </c>
      <c r="AM20" s="75">
        <f>IF('08 (ind)'!AM$1="si",100*(('08 (ind)'!AM19-MIN('08 (ind)'!AM$6:AM$37))/(MAX('08 (ind)'!AM$6:AM$37)-MIN('08 (ind)'!AM$6:AM$37))),ABS(-100+(100*(('08 (ind)'!AM19-MIN('08 (ind)'!AM$6:AM$37))/(MAX('08 (ind)'!AM$6:AM$37)-MIN('08 (ind)'!AM$6:AM$37))))))</f>
        <v>57.292027063089961</v>
      </c>
      <c r="AN20" s="75">
        <f>IF('08 (ind)'!AN$1="si",100*(('08 (ind)'!AN19-MIN('08 (ind)'!AN$6:AN$37))/(MAX('08 (ind)'!AN$6:AN$37)-MIN('08 (ind)'!AN$6:AN$37))),ABS(-100+(100*(('08 (ind)'!AN19-MIN('08 (ind)'!AN$6:AN$37))/(MAX('08 (ind)'!AN$6:AN$37)-MIN('08 (ind)'!AN$6:AN$37))))))</f>
        <v>49.256988837558801</v>
      </c>
      <c r="AO20" s="75">
        <f>IF('08 (ind)'!AO$1="si",100*(('08 (ind)'!AO19-MIN('08 (ind)'!AO$6:AO$37))/(MAX('08 (ind)'!AO$6:AO$37)-MIN('08 (ind)'!AO$6:AO$37))),ABS(-100+(100*(('08 (ind)'!AO19-MIN('08 (ind)'!AO$6:AO$37))/(MAX('08 (ind)'!AO$6:AO$37)-MIN('08 (ind)'!AO$6:AO$37))))))</f>
        <v>65.174112519764407</v>
      </c>
      <c r="AP20" s="75">
        <f>IF('08 (ind)'!AP$1="si",100*(('08 (ind)'!AP19-MIN('08 (ind)'!AP$6:AP$37))/(MAX('08 (ind)'!AP$6:AP$37)-MIN('08 (ind)'!AP$6:AP$37))),ABS(-100+(100*(('08 (ind)'!AP19-MIN('08 (ind)'!AP$6:AP$37))/(MAX('08 (ind)'!AP$6:AP$37)-MIN('08 (ind)'!AP$6:AP$37))))))</f>
        <v>50.053022269353129</v>
      </c>
      <c r="AQ20" s="75">
        <f>IF('08 (ind)'!AQ$1="si",100*(('08 (ind)'!AQ19-MIN('08 (ind)'!AQ$6:AQ$37))/(MAX('08 (ind)'!AQ$6:AQ$37)-MIN('08 (ind)'!AQ$6:AQ$37))),ABS(-100+(100*(('08 (ind)'!AQ19-MIN('08 (ind)'!AQ$6:AQ$37))/(MAX('08 (ind)'!AQ$6:AQ$37)-MIN('08 (ind)'!AQ$6:AQ$37))))))</f>
        <v>12.98698186491672</v>
      </c>
      <c r="AR20" s="75">
        <f>IF('08 (ind)'!AR$1="si",100*(('08 (ind)'!AR19-MIN('08 (ind)'!AR$6:AR$37))/(MAX('08 (ind)'!AR$6:AR$37)-MIN('08 (ind)'!AR$6:AR$37))),ABS(-100+(100*(('08 (ind)'!AR19-MIN('08 (ind)'!AR$6:AR$37))/(MAX('08 (ind)'!AR$6:AR$37)-MIN('08 (ind)'!AR$6:AR$37))))))</f>
        <v>61.046752104414182</v>
      </c>
      <c r="AS20" s="75">
        <f>IF('08 (ind)'!AS$1="si",100*(('08 (ind)'!AS19-MIN('08 (ind)'!AS$6:AS$37))/(MAX('08 (ind)'!AS$6:AS$37)-MIN('08 (ind)'!AS$6:AS$37))),ABS(-100+(100*(('08 (ind)'!AS19-MIN('08 (ind)'!AS$6:AS$37))/(MAX('08 (ind)'!AS$6:AS$37)-MIN('08 (ind)'!AS$6:AS$37))))))</f>
        <v>43.999999999999993</v>
      </c>
      <c r="AT20" s="75">
        <f>IF('08 (ind)'!AT$1="si",100*(('08 (ind)'!AT19-MIN('08 (ind)'!AT$6:AT$37))/(MAX('08 (ind)'!AT$6:AT$37)-MIN('08 (ind)'!AT$6:AT$37))),ABS(-100+(100*(('08 (ind)'!AT19-MIN('08 (ind)'!AT$6:AT$37))/(MAX('08 (ind)'!AT$6:AT$37)-MIN('08 (ind)'!AT$6:AT$37))))))</f>
        <v>0</v>
      </c>
      <c r="AU20" s="75">
        <f>IF('08 (ind)'!AU$1="si",100*(('08 (ind)'!AU19-MIN('08 (ind)'!AU$6:AU$37))/(MAX('08 (ind)'!AU$6:AU$37)-MIN('08 (ind)'!AU$6:AU$37))),ABS(-100+(100*(('08 (ind)'!AU19-MIN('08 (ind)'!AU$6:AU$37))/(MAX('08 (ind)'!AU$6:AU$37)-MIN('08 (ind)'!AU$6:AU$37))))))</f>
        <v>70.242214532871955</v>
      </c>
      <c r="AV20" s="75">
        <f>IF('08 (ind)'!AV$1="si",100*(('08 (ind)'!AV19-MIN('08 (ind)'!AV$6:AV$37))/(MAX('08 (ind)'!AV$6:AV$37)-MIN('08 (ind)'!AV$6:AV$37))),ABS(-100+(100*(('08 (ind)'!AV19-MIN('08 (ind)'!AV$6:AV$37))/(MAX('08 (ind)'!AV$6:AV$37)-MIN('08 (ind)'!AV$6:AV$37))))))</f>
        <v>62.738301559792035</v>
      </c>
      <c r="AW20" s="75">
        <f>IF('08 (ind)'!AW$1="si",100*(('08 (ind)'!AW19-MIN('08 (ind)'!AW$6:AW$37))/(MAX('08 (ind)'!AW$6:AW$37)-MIN('08 (ind)'!AW$6:AW$37))),ABS(-100+(100*(('08 (ind)'!AW19-MIN('08 (ind)'!AW$6:AW$37))/(MAX('08 (ind)'!AW$6:AW$37)-MIN('08 (ind)'!AW$6:AW$37))))))</f>
        <v>48.349381017881711</v>
      </c>
      <c r="AX20" s="75">
        <f>IF('08 (ind)'!AX$1="si",100*(('08 (ind)'!AX19-MIN('08 (ind)'!AX$6:AX$37))/(MAX('08 (ind)'!AX$6:AX$37)-MIN('08 (ind)'!AX$6:AX$37))),ABS(-100+(100*(('08 (ind)'!AX19-MIN('08 (ind)'!AX$6:AX$37))/(MAX('08 (ind)'!AX$6:AX$37)-MIN('08 (ind)'!AX$6:AX$37))))))</f>
        <v>19.297398134836321</v>
      </c>
      <c r="AY20" s="75">
        <f>IF('08 (ind)'!AY$1="si",100*(('08 (ind)'!AY19-MIN('08 (ind)'!AY$6:AY$37))/(MAX('08 (ind)'!AY$6:AY$37)-MIN('08 (ind)'!AY$6:AY$37))),ABS(-100+(100*(('08 (ind)'!AY19-MIN('08 (ind)'!AY$6:AY$37))/(MAX('08 (ind)'!AY$6:AY$37)-MIN('08 (ind)'!AY$6:AY$37))))))</f>
        <v>53.207198892478026</v>
      </c>
      <c r="AZ20" s="75">
        <f>IF('08 (ind)'!AZ$1="si",100*(('08 (ind)'!AZ19-MIN('08 (ind)'!AZ$6:AZ$37))/(MAX('08 (ind)'!AZ$6:AZ$37)-MIN('08 (ind)'!AZ$6:AZ$37))),ABS(-100+(100*(('08 (ind)'!AZ19-MIN('08 (ind)'!AZ$6:AZ$37))/(MAX('08 (ind)'!AZ$6:AZ$37)-MIN('08 (ind)'!AZ$6:AZ$37))))))</f>
        <v>40.253982711936601</v>
      </c>
      <c r="BA20" s="75">
        <f>IF('08 (ind)'!BA$1="si",100*(('08 (ind)'!BA19-MIN('08 (ind)'!BA$6:BA$37))/(MAX('08 (ind)'!BA$6:BA$37)-MIN('08 (ind)'!BA$6:BA$37))),ABS(-100+(100*(('08 (ind)'!BA19-MIN('08 (ind)'!BA$6:BA$37))/(MAX('08 (ind)'!BA$6:BA$37)-MIN('08 (ind)'!BA$6:BA$37))))))</f>
        <v>31.529256288342651</v>
      </c>
      <c r="BB20" s="75">
        <f>IF('08 (ind)'!BB$1="si",100*(('08 (ind)'!BB19-MIN('08 (ind)'!BB$6:BB$37))/(MAX('08 (ind)'!BB$6:BB$37)-MIN('08 (ind)'!BB$6:BB$37))),ABS(-100+(100*(('08 (ind)'!BB19-MIN('08 (ind)'!BB$6:BB$37))/(MAX('08 (ind)'!BB$6:BB$37)-MIN('08 (ind)'!BB$6:BB$37))))))</f>
        <v>14.969208488228972</v>
      </c>
      <c r="BC20" s="75">
        <f>IF('08 (ind)'!BC$1="si",100*(('08 (ind)'!BC19-MIN('08 (ind)'!BC$6:BC$37))/(MAX('08 (ind)'!BC$6:BC$37)-MIN('08 (ind)'!BC$6:BC$37))),ABS(-100+(100*(('08 (ind)'!BC19-MIN('08 (ind)'!BC$6:BC$37))/(MAX('08 (ind)'!BC$6:BC$37)-MIN('08 (ind)'!BC$6:BC$37))))))</f>
        <v>33.50950743519634</v>
      </c>
      <c r="BD20" s="75">
        <f>IF('08 (ind)'!BD$1="si",100*(('08 (ind)'!BD19-MIN('08 (ind)'!BD$6:BD$37))/(MAX('08 (ind)'!BD$6:BD$37)-MIN('08 (ind)'!BD$6:BD$37))),ABS(-100+(100*(('08 (ind)'!BD19-MIN('08 (ind)'!BD$6:BD$37))/(MAX('08 (ind)'!BD$6:BD$37)-MIN('08 (ind)'!BD$6:BD$37))))))</f>
        <v>20.03642800921077</v>
      </c>
      <c r="BE20" s="75">
        <f>IF('08 (ind)'!BE$1="si",100*(('08 (ind)'!BE19-MIN('08 (ind)'!BE$6:BE$37))/(MAX('08 (ind)'!BE$6:BE$37)-MIN('08 (ind)'!BE$6:BE$37))),ABS(-100+(100*(('08 (ind)'!BE19-MIN('08 (ind)'!BE$6:BE$37))/(MAX('08 (ind)'!BE$6:BE$37)-MIN('08 (ind)'!BE$6:BE$37))))))</f>
        <v>38.867562380038372</v>
      </c>
      <c r="BF20" s="75">
        <f>IF('08 (ind)'!BF$1="si",100*(('08 (ind)'!BF19-MIN('08 (ind)'!BF$6:BF$37))/(MAX('08 (ind)'!BF$6:BF$37)-MIN('08 (ind)'!BF$6:BF$37))),ABS(-100+(100*(('08 (ind)'!BF19-MIN('08 (ind)'!BF$6:BF$37))/(MAX('08 (ind)'!BF$6:BF$37)-MIN('08 (ind)'!BF$6:BF$37))))))</f>
        <v>67.814923786368524</v>
      </c>
      <c r="BG20" s="75">
        <f>IF('08 (ind)'!BG$1="si",100*(('08 (ind)'!BG19-MIN('08 (ind)'!BG$6:BG$37))/(MAX('08 (ind)'!BG$6:BG$37)-MIN('08 (ind)'!BG$6:BG$37))),ABS(-100+(100*(('08 (ind)'!BG19-MIN('08 (ind)'!BG$6:BG$37))/(MAX('08 (ind)'!BG$6:BG$37)-MIN('08 (ind)'!BG$6:BG$37))))))</f>
        <v>42.114806275625867</v>
      </c>
      <c r="BH20" s="75">
        <f>IF('08 (ind)'!BH$1="si",100*(('08 (ind)'!BH19-MIN('08 (ind)'!BH$6:BH$37))/(MAX('08 (ind)'!BH$6:BH$37)-MIN('08 (ind)'!BH$6:BH$37))),ABS(-100+(100*(('08 (ind)'!BH19-MIN('08 (ind)'!BH$6:BH$37))/(MAX('08 (ind)'!BH$6:BH$37)-MIN('08 (ind)'!BH$6:BH$37))))))</f>
        <v>21.0572698179102</v>
      </c>
      <c r="BI20" s="75">
        <f>IF('08 (ind)'!BI$1="si",100*(('08 (ind)'!BI19-MIN('08 (ind)'!BI$6:BI$37))/(MAX('08 (ind)'!BI$6:BI$37)-MIN('08 (ind)'!BI$6:BI$37))),ABS(-100+(100*(('08 (ind)'!BI19-MIN('08 (ind)'!BI$6:BI$37))/(MAX('08 (ind)'!BI$6:BI$37)-MIN('08 (ind)'!BI$6:BI$37))))))</f>
        <v>96.051662628408408</v>
      </c>
      <c r="BJ20" s="75">
        <f>IF('08 (ind)'!BJ$1="si",100*(('08 (ind)'!BJ19-MIN('08 (ind)'!BJ$6:BJ$37))/(MAX('08 (ind)'!BJ$6:BJ$37)-MIN('08 (ind)'!BJ$6:BJ$37))),ABS(-100+(100*(('08 (ind)'!BJ19-MIN('08 (ind)'!BJ$6:BJ$37))/(MAX('08 (ind)'!BJ$6:BJ$37)-MIN('08 (ind)'!BJ$6:BJ$37))))))</f>
        <v>0.20338695345095706</v>
      </c>
      <c r="BK20" s="75">
        <f>IF('08 (ind)'!BK$1="si",100*(('08 (ind)'!BK19-MIN('08 (ind)'!BK$6:BK$37))/(MAX('08 (ind)'!BK$6:BK$37)-MIN('08 (ind)'!BK$6:BK$37))),ABS(-100+(100*(('08 (ind)'!BK19-MIN('08 (ind)'!BK$6:BK$37))/(MAX('08 (ind)'!BK$6:BK$37)-MIN('08 (ind)'!BK$6:BK$37))))))</f>
        <v>24.043415502470307</v>
      </c>
      <c r="BL20" s="75">
        <f>IF('08 (ind)'!BL$1="si",100*(('08 (ind)'!BL19-MIN('08 (ind)'!BL$6:BL$37))/(MAX('08 (ind)'!BL$6:BL$37)-MIN('08 (ind)'!BL$6:BL$37))),ABS(-100+(100*(('08 (ind)'!BL19-MIN('08 (ind)'!BL$6:BL$37))/(MAX('08 (ind)'!BL$6:BL$37)-MIN('08 (ind)'!BL$6:BL$37))))))</f>
        <v>94.067796610169495</v>
      </c>
      <c r="BM20" s="75">
        <f>IF('08 (ind)'!BM$1="si",100*(('08 (ind)'!BM19-MIN('08 (ind)'!BM$6:BM$37))/(MAX('08 (ind)'!BM$6:BM$37)-MIN('08 (ind)'!BM$6:BM$37))),ABS(-100+(100*(('08 (ind)'!BM19-MIN('08 (ind)'!BM$6:BM$37))/(MAX('08 (ind)'!BM$6:BM$37)-MIN('08 (ind)'!BM$6:BM$37))))))</f>
        <v>4.1234610237675184</v>
      </c>
      <c r="BN20" s="75">
        <f>IF('08 (ind)'!BN$1="si",100*(('08 (ind)'!BN19-MIN('08 (ind)'!BN$6:BN$37))/(MAX('08 (ind)'!BN$6:BN$37)-MIN('08 (ind)'!BN$6:BN$37))),ABS(-100+(100*(('08 (ind)'!BN19-MIN('08 (ind)'!BN$6:BN$37))/(MAX('08 (ind)'!BN$6:BN$37)-MIN('08 (ind)'!BN$6:BN$37))))))</f>
        <v>1.7025478381551349</v>
      </c>
      <c r="BO20" s="75">
        <f>IF('08 (ind)'!BO$1="si",100*(('08 (ind)'!BO19-MIN('08 (ind)'!BO$6:BO$37))/(MAX('08 (ind)'!BO$6:BO$37)-MIN('08 (ind)'!BO$6:BO$37))),ABS(-100+(100*(('08 (ind)'!BO19-MIN('08 (ind)'!BO$6:BO$37))/(MAX('08 (ind)'!BO$6:BO$37)-MIN('08 (ind)'!BO$6:BO$37))))))</f>
        <v>12.452536753882256</v>
      </c>
      <c r="BP20" s="75">
        <f>IF('08 (ind)'!BP$1="si",100*(('08 (ind)'!BP19-MIN('08 (ind)'!BP$6:BP$37))/(MAX('08 (ind)'!BP$6:BP$37)-MIN('08 (ind)'!BP$6:BP$37))),ABS(-100+(100*(('08 (ind)'!BP19-MIN('08 (ind)'!BP$6:BP$37))/(MAX('08 (ind)'!BP$6:BP$37)-MIN('08 (ind)'!BP$6:BP$37))))))</f>
        <v>59.853967955904594</v>
      </c>
      <c r="BQ20" s="75">
        <f>IF('08 (ind)'!BQ$1="si",100*(('08 (ind)'!BQ19-MIN('08 (ind)'!BQ$6:BQ$37))/(MAX('08 (ind)'!BQ$6:BQ$37)-MIN('08 (ind)'!BQ$6:BQ$37))),ABS(-100+(100*(('08 (ind)'!BQ19-MIN('08 (ind)'!BQ$6:BQ$37))/(MAX('08 (ind)'!BQ$6:BQ$37)-MIN('08 (ind)'!BQ$6:BQ$37))))))</f>
        <v>34.384459812729979</v>
      </c>
      <c r="BR20" s="75">
        <f>IF('08 (ind)'!BR$1="si",100*(('08 (ind)'!BR19-MIN('08 (ind)'!BR$6:BR$37))/(MAX('08 (ind)'!BR$6:BR$37)-MIN('08 (ind)'!BR$6:BR$37))),ABS(-100+(100*(('08 (ind)'!BR19-MIN('08 (ind)'!BR$6:BR$37))/(MAX('08 (ind)'!BP$6:BP$37)-MIN('08 (ind)'!BR$6:BR$37))))))</f>
        <v>10.734452499046164</v>
      </c>
      <c r="BS20" s="75">
        <f>IF('08 (ind)'!BS$1="si",100*(('08 (ind)'!BS19-MIN('08 (ind)'!BS$6:BS$37))/(MAX('08 (ind)'!BS$6:BS$37)-MIN('08 (ind)'!BS$6:BS$37))),ABS(-100+(100*(('08 (ind)'!BS19-MIN('08 (ind)'!BS$6:BS$37))/(MAX('08 (ind)'!BQ$6:BQ$37)-MIN('08 (ind)'!BS$6:BS$37))))))</f>
        <v>64.839725542474099</v>
      </c>
      <c r="BT20" s="75">
        <f>IF('08 (ind)'!BT$1="si",100*(('08 (ind)'!BT19-MIN('08 (ind)'!BT$6:BT$37))/(MAX('08 (ind)'!BT$6:BT$37)-MIN('08 (ind)'!BT$6:BT$37))),ABS(-100+(100*(('08 (ind)'!BT19-MIN('08 (ind)'!BT$6:BT$37))/(MAX('08 (ind)'!BR$6:BR$37)-MIN('08 (ind)'!BT$6:BT$37))))))</f>
        <v>90.59554476073734</v>
      </c>
      <c r="BU20" s="75">
        <f>IF('08 (ind)'!BU$1="si",100*(('08 (ind)'!BU19-MIN('08 (ind)'!BU$6:BU$37))/(MAX('08 (ind)'!BU$6:BU$37)-MIN('08 (ind)'!BU$6:BU$37))),ABS(-100+(100*(('08 (ind)'!BU19-MIN('08 (ind)'!BU$6:BU$37))/(MAX('08 (ind)'!BU$6:BU$37)-MIN('08 (ind)'!BU$6:BU$37))))))</f>
        <v>0</v>
      </c>
      <c r="BV20" s="75">
        <f>IF('08 (ind)'!BV$1="si",100*(('08 (ind)'!BV19-MIN('08 (ind)'!BV$6:BV$37))/(MAX('08 (ind)'!BV$6:BV$37)-MIN('08 (ind)'!BV$6:BV$37))),ABS(-100+(100*(('08 (ind)'!BV19-MIN('08 (ind)'!BV$6:BV$37))/(MAX('08 (ind)'!BV$6:BV$37)-MIN('08 (ind)'!BV$6:BV$37))))))</f>
        <v>37.516222421882802</v>
      </c>
      <c r="BW20" s="75">
        <f>IF('08 (ind)'!BW$1="si",100*(('08 (ind)'!BW19-MIN('08 (ind)'!BW$6:BW$37))/(MAX('08 (ind)'!BW$6:BW$37)-MIN('08 (ind)'!BW$6:BW$37))),ABS(-100+(100*(('08 (ind)'!BW19-MIN('08 (ind)'!BW$6:BW$37))/(MAX('08 (ind)'!BW$6:BW$37)-MIN('08 (ind)'!BW$6:BW$37))))))</f>
        <v>90.628691429321435</v>
      </c>
      <c r="BX20" s="75">
        <f>IF('08 (ind)'!BX$1="si",100*(('08 (ind)'!BX19-MIN('08 (ind)'!BX$6:BX$37))/(MAX('08 (ind)'!BX$6:BX$37)-MIN('08 (ind)'!BX$6:BX$37))),ABS(-100+(100*(('08 (ind)'!BX19-MIN('08 (ind)'!BX$6:BX$37))/(MAX('08 (ind)'!BX$6:BX$37)-MIN('08 (ind)'!BX$6:BX$37))))))</f>
        <v>34.299811161325252</v>
      </c>
      <c r="BY20" s="75">
        <f>IF('08 (ind)'!BY$1="si",100*(('08 (ind)'!BY19-MIN('08 (ind)'!BY$6:BY$37))/(MAX('08 (ind)'!BY$6:BY$37)-MIN('08 (ind)'!BY$6:BY$37))),ABS(-100+(100*(('08 (ind)'!BY19-MIN('08 (ind)'!BY$6:BY$37))/(MAX('08 (ind)'!BY$6:BY$37)-MIN('08 (ind)'!BY$6:BY$37))))))</f>
        <v>26.882081518199286</v>
      </c>
      <c r="BZ20" s="75">
        <f>IF('08 (ind)'!BZ$1="si",100*(('08 (ind)'!BZ19-MIN('08 (ind)'!BZ$6:BZ$37))/(MAX('08 (ind)'!BZ$6:BZ$37)-MIN('08 (ind)'!BZ$6:BZ$37))),ABS(-100+(100*(('08 (ind)'!BZ19-MIN('08 (ind)'!BZ$6:BZ$37))/(MAX('08 (ind)'!BZ$6:BZ$37)-MIN('08 (ind)'!BZ$6:BZ$37))))))</f>
        <v>93.388935049274991</v>
      </c>
      <c r="CA20" s="75">
        <f>IF('08 (ind)'!CA$1="si",100*(('08 (ind)'!CA19-MIN('08 (ind)'!CA$6:CA$37))/(MAX('08 (ind)'!CA$6:CA$37)-MIN('08 (ind)'!CA$6:CA$37))),ABS(-100+(100*(('08 (ind)'!CA19-MIN('08 (ind)'!CA$6:CA$37))/(MAX('08 (ind)'!CA$6:CA$37)-MIN('08 (ind)'!CA$6:CA$37))))))</f>
        <v>0</v>
      </c>
      <c r="CB20" s="75">
        <f>IF('08 (ind)'!CB$1="si",100*(('08 (ind)'!CB19-MIN('08 (ind)'!CB$6:CB$37))/(MAX('08 (ind)'!CB$6:CB$37)-MIN('08 (ind)'!CB$6:CB$37))),ABS(-100+(100*(('08 (ind)'!CB19-MIN('08 (ind)'!CB$6:CB$37))/(MAX('08 (ind)'!CB$6:CB$37)-MIN('08 (ind)'!CB$6:CB$37))))))</f>
        <v>63.694267515923563</v>
      </c>
      <c r="CC20" s="75">
        <f>IF('08 (ind)'!CC$1="si",100*(('08 (ind)'!CC19-MIN('08 (ind)'!CC$6:CC$37))/(MAX('08 (ind)'!CC$6:CC$37)-MIN('08 (ind)'!CC$6:CC$37))),ABS(-100+(100*(('08 (ind)'!CC19-MIN('08 (ind)'!CC$6:CC$37))/(MAX('08 (ind)'!CC$6:CC$37)-MIN('08 (ind)'!CC$6:CC$37))))))</f>
        <v>54.996259807502298</v>
      </c>
      <c r="CD20" s="75">
        <f>IF('08 (ind)'!CD$1="si",100*(('08 (ind)'!CD19-MIN('08 (ind)'!CD$6:CD$37))/(MAX('08 (ind)'!CD$6:CD$37)-MIN('08 (ind)'!CD$6:CD$37))),ABS(-100+(100*(('08 (ind)'!CD19-MIN('08 (ind)'!CD$6:CD$37))/(MAX('08 (ind)'!CD$6:CD$37)-MIN('08 (ind)'!CD$6:CD$37))))))</f>
        <v>27.170502495308639</v>
      </c>
      <c r="CE20" s="75">
        <f>IF('08 (ind)'!CE$1="si",100*(('08 (ind)'!CE19-MIN('08 (ind)'!CE$6:CE$37))/(MAX('08 (ind)'!CE$6:CE$37)-MIN('08 (ind)'!CE$6:CE$37))),ABS(-100+(100*(('08 (ind)'!CE19-MIN('08 (ind)'!CE$6:CE$37))/(MAX('08 (ind)'!CE$6:CE$37)-MIN('08 (ind)'!CE$6:CE$37))))))</f>
        <v>16.243462731680992</v>
      </c>
      <c r="CF20" s="75">
        <f>IF('08 (ind)'!CF$1="si",100*(('08 (ind)'!CF19-MIN('08 (ind)'!CF$6:CF$37))/(MAX('08 (ind)'!CF$6:CF$37)-MIN('08 (ind)'!CF$6:CF$37))),ABS(-100+(100*(('08 (ind)'!CF19-MIN('08 (ind)'!CF$6:CF$37))/(MAX('08 (ind)'!CF$6:CF$37)-MIN('08 (ind)'!CF$6:CF$37))))))</f>
        <v>39.045065199755911</v>
      </c>
      <c r="CG20" s="75">
        <f>IF('08 (ind)'!CG$1="si",100*(('08 (ind)'!CG19-MIN('08 (ind)'!CG$6:CG$37))/(MAX('08 (ind)'!CG$6:CG$37)-MIN('08 (ind)'!CG$6:CG$37))),ABS(-100+(100*(('08 (ind)'!CG19-MIN('08 (ind)'!CG$6:CG$37))/(MAX('08 (ind)'!CG$6:CG$37)-MIN('08 (ind)'!CG$6:CG$37))))))</f>
        <v>2.7277528376579423</v>
      </c>
      <c r="CH20" s="75">
        <f>IF('08 (ind)'!CH$1="si",100*(('08 (ind)'!CH19-MIN('08 (ind)'!CH$6:CH$37))/(MAX('08 (ind)'!CH$6:CH$37)-MIN('08 (ind)'!CH$6:CH$37))),ABS(-100+(100*(('08 (ind)'!CH19-MIN('08 (ind)'!CH$6:CH$37))/(MAX('08 (ind)'!CH$6:CH$37)-MIN('08 (ind)'!CH$6:CH$37))))))</f>
        <v>28.141454286512651</v>
      </c>
      <c r="CI20" s="75">
        <f>IF('08 (ind)'!CI$1="si",100*(('08 (ind)'!CI19-MIN('08 (ind)'!CI$6:CI$37))/(MAX('08 (ind)'!CI$6:CI$37)-MIN('08 (ind)'!CI$6:CI$37))),ABS(-100+(100*(('08 (ind)'!CI19-MIN('08 (ind)'!CI$6:CI$37))/(MAX('08 (ind)'!CI$6:CI$37)-MIN('08 (ind)'!CI$6:CI$37))))))</f>
        <v>30.72324694332854</v>
      </c>
      <c r="CJ20" s="75">
        <f>IF('08 (ind)'!CJ$1="si",100*(('08 (ind)'!CJ19-MIN('08 (ind)'!CJ$6:CJ$37))/(MAX('08 (ind)'!CJ$6:CJ$37)-MIN('08 (ind)'!CJ$6:CJ$37))),ABS(-100+(100*(('08 (ind)'!CJ19-MIN('08 (ind)'!CJ$6:CJ$37))/(MAX('08 (ind)'!CJ$6:CJ$37)-MIN('08 (ind)'!CJ$6:CJ$37))))))</f>
        <v>53.242310715503947</v>
      </c>
      <c r="CK20" s="75">
        <f>IF('08 (ind)'!CK$1="si",100*(('08 (ind)'!CK19-MIN('08 (ind)'!CK$6:CK$37))/(MAX('08 (ind)'!CK$6:CK$37)-MIN('08 (ind)'!CK$6:CK$37))),ABS(-100+(100*(('08 (ind)'!CK19-MIN('08 (ind)'!CK$6:CK$37))/(MAX('08 (ind)'!CK$6:CK$37)-MIN('08 (ind)'!CK$6:CK$37))))))</f>
        <v>36.517014194837543</v>
      </c>
      <c r="CL20" s="75">
        <f>IF('08 (ind)'!CL$1="si",100*(('08 (ind)'!CL19-MIN('08 (ind)'!CL$6:CL$37))/(MAX('08 (ind)'!CL$6:CL$37)-MIN('08 (ind)'!CL$6:CL$37))),ABS(-100+(100*(('08 (ind)'!CL19-MIN('08 (ind)'!CL$6:CL$37))/(MAX('08 (ind)'!CL$6:CL$37)-MIN('08 (ind)'!CL$6:CL$37))))))</f>
        <v>10.846438148816787</v>
      </c>
      <c r="CM20" s="75">
        <f>IF('08 (ind)'!CM$1="si",100*(('08 (ind)'!CM19-MIN('08 (ind)'!CM$6:CM$37))/(MAX('08 (ind)'!CM$6:CM$37)-MIN('08 (ind)'!CM$6:CM$37))),ABS(-100+(100*(('08 (ind)'!CM19-MIN('08 (ind)'!CM$6:CM$37))/(MAX('08 (ind)'!CM$6:CM$37)-MIN('08 (ind)'!CM$6:CM$37))))))</f>
        <v>14.774220851955686</v>
      </c>
    </row>
    <row r="21" spans="1:91">
      <c r="A21" s="18" t="s">
        <v>150</v>
      </c>
      <c r="B21" s="87">
        <f>IF('08 (ind)'!B$1="si",100*(('08 (ind)'!B20-MIN('08 (ind)'!B$6:B$37))/(MAX('08 (ind)'!B$6:B$37)-MIN('08 (ind)'!B$6:B$37))),ABS(-100+(100*(('08 (ind)'!B20-MIN('08 (ind)'!B$6:B$37))/(MAX('08 (ind)'!B$6:B$37)-MIN('08 (ind)'!B$6:B$37))))))</f>
        <v>35.784361760269256</v>
      </c>
      <c r="C21" s="87">
        <f>IF('08 (ind)'!C$1="si",100*(('08 (ind)'!C20-MIN('08 (ind)'!C$6:C$37))/(MAX('08 (ind)'!C$6:C$37)-MIN('08 (ind)'!C$6:C$37))),ABS(-100+(100*(('08 (ind)'!C20-MIN('08 (ind)'!C$6:C$37))/(MAX('08 (ind)'!C$6:C$37)-MIN('08 (ind)'!C$6:C$37))))))</f>
        <v>38.110580404296726</v>
      </c>
      <c r="D21" s="87">
        <f>IF('08 (ind)'!D$1="si",100*(('08 (ind)'!D20-MIN('08 (ind)'!D$6:D$37))/(MAX('08 (ind)'!D$6:D$37)-MIN('08 (ind)'!D$6:D$37))),ABS(-100+(100*(('08 (ind)'!D20-MIN('08 (ind)'!D$6:D$37))/(MAX('08 (ind)'!D$6:D$37)-MIN('08 (ind)'!D$6:D$37))))))</f>
        <v>62.474757285249403</v>
      </c>
      <c r="E21" s="87">
        <f>IF('08 (ind)'!E$1="si",100*(('08 (ind)'!E20-MIN('08 (ind)'!E$6:E$37))/(MAX('08 (ind)'!E$6:E$37)-MIN('08 (ind)'!E$6:E$37))),ABS(-100+(100*(('08 (ind)'!E20-MIN('08 (ind)'!E$6:E$37))/(MAX('08 (ind)'!E$6:E$37)-MIN('08 (ind)'!E$6:E$37))))))</f>
        <v>15.288709852394177</v>
      </c>
      <c r="F21" s="87">
        <f>IF('08 (ind)'!F$1="si",100*(('08 (ind)'!F20-MIN('08 (ind)'!F$6:F$37))/(MAX('08 (ind)'!F$6:F$37)-MIN('08 (ind)'!F$6:F$37))),ABS(-100+(100*(('08 (ind)'!F20-MIN('08 (ind)'!F$6:F$37))/(MAX('08 (ind)'!F$6:F$37)-MIN('08 (ind)'!F$6:F$37))))))</f>
        <v>56.849315068493155</v>
      </c>
      <c r="G21" s="87">
        <f>IF('08 (ind)'!G$1="si",100*(('08 (ind)'!G20-MIN('08 (ind)'!G$6:G$37))/(MAX('08 (ind)'!G$6:G$37)-MIN('08 (ind)'!G$6:G$37))),ABS(-100+(100*(('08 (ind)'!G20-MIN('08 (ind)'!G$6:G$37))/(MAX('08 (ind)'!G$6:G$37)-MIN('08 (ind)'!G$6:G$37))))))</f>
        <v>72.033898305084747</v>
      </c>
      <c r="H21" s="87">
        <f>IF('08 (ind)'!H$1="si",100*(('08 (ind)'!H20-MIN('08 (ind)'!H$6:H$37))/(MAX('08 (ind)'!H$6:H$37)-MIN('08 (ind)'!H$6:H$37))),ABS(-100+(100*(('08 (ind)'!H20-MIN('08 (ind)'!H$6:H$37))/(MAX('08 (ind)'!H$6:H$37)-MIN('08 (ind)'!H$6:H$37))))))</f>
        <v>86.153846153846146</v>
      </c>
      <c r="I21" s="87">
        <f>IF('08 (ind)'!I$1="si",100*(('08 (ind)'!I20-MIN('08 (ind)'!I$6:I$37))/(MAX('08 (ind)'!I$6:I$37)-MIN('08 (ind)'!I$6:I$37))),ABS(-100+(100*(('08 (ind)'!I20-MIN('08 (ind)'!I$6:I$37))/(MAX('08 (ind)'!I$6:I$37)-MIN('08 (ind)'!I$6:I$37))))))</f>
        <v>26.250000000000007</v>
      </c>
      <c r="J21" s="87">
        <f>IF('08 (ind)'!J$1="si",100*(('08 (ind)'!J20-MIN('08 (ind)'!J$6:J$37))/(MAX('08 (ind)'!J$6:J$37)-MIN('08 (ind)'!J$6:J$37))),ABS(-100+(100*(('08 (ind)'!J20-MIN('08 (ind)'!J$6:J$37))/(MAX('08 (ind)'!J$6:J$37)-MIN('08 (ind)'!J$6:J$37))))))</f>
        <v>31.171969391864678</v>
      </c>
      <c r="K21" s="87">
        <f>IF('08 (ind)'!K$1="si",100*(('08 (ind)'!K20-MIN('08 (ind)'!K$6:K$37))/(MAX('08 (ind)'!K$6:K$37)-MIN('08 (ind)'!K$6:K$37))),ABS(-100+(100*(('08 (ind)'!K20-MIN('08 (ind)'!K$6:K$37))/(MAX('08 (ind)'!K$6:K$37)-MIN('08 (ind)'!K$6:K$37))))))</f>
        <v>0.87417520854720521</v>
      </c>
      <c r="L21" s="87">
        <f>IF('08 (ind)'!L$1="si",100*(('08 (ind)'!L20-MIN('08 (ind)'!L$6:L$37))/(MAX('08 (ind)'!L$6:L$37)-MIN('08 (ind)'!L$6:L$37))),ABS(-100+(100*(('08 (ind)'!L20-MIN('08 (ind)'!L$6:L$37))/(MAX('08 (ind)'!L$6:L$37)-MIN('08 (ind)'!L$6:L$37))))))</f>
        <v>89.048149577904084</v>
      </c>
      <c r="M21" s="87">
        <f>IF('08 (ind)'!M$1="si",100*(('08 (ind)'!M20-MIN('08 (ind)'!M$6:M$37))/(MAX('08 (ind)'!M$6:M$37)-MIN('08 (ind)'!M$6:M$37))),ABS(-100+(100*(('08 (ind)'!M20-MIN('08 (ind)'!M$6:M$37))/(MAX('08 (ind)'!M$6:M$37)-MIN('08 (ind)'!M$6:M$37))))))</f>
        <v>4.6417194838913733</v>
      </c>
      <c r="N21" s="87">
        <f>IF('08 (ind)'!N$1="si",100*(('08 (ind)'!N20-MIN('08 (ind)'!N$6:N$37))/(MAX('08 (ind)'!N$6:N$37)-MIN('08 (ind)'!N$6:N$37))),ABS(-100+(100*(('08 (ind)'!N20-MIN('08 (ind)'!N$6:N$37))/(MAX('08 (ind)'!N$6:N$37)-MIN('08 (ind)'!N$6:N$37))))))</f>
        <v>47.021930436118161</v>
      </c>
      <c r="O21" s="87">
        <f>IF('08 (ind)'!O$1="si",100*(('08 (ind)'!O20-MIN('08 (ind)'!O$6:O$37))/(MAX('08 (ind)'!O$6:O$37)-MIN('08 (ind)'!O$6:O$37))),ABS(-100+(100*(('08 (ind)'!O20-MIN('08 (ind)'!O$6:O$37))/(MAX('08 (ind)'!O$6:O$37)-MIN('08 (ind)'!O$6:O$37))))))</f>
        <v>77.192982456140356</v>
      </c>
      <c r="P21" s="87">
        <f>IF('08 (ind)'!P$1="si",100*(('08 (ind)'!P20-MIN('08 (ind)'!P$6:P$37))/(MAX('08 (ind)'!P$6:P$37)-MIN('08 (ind)'!P$6:P$37))),ABS(-100+(100*(('08 (ind)'!P20-MIN('08 (ind)'!P$6:P$37))/(MAX('08 (ind)'!P$6:P$37)-MIN('08 (ind)'!P$6:P$37))))))</f>
        <v>14.920694313158775</v>
      </c>
      <c r="Q21" s="87">
        <f>IF('08 (ind)'!Q$1="si",100*(('08 (ind)'!Q20-MIN('08 (ind)'!Q$6:Q$37))/(MAX('08 (ind)'!Q$6:Q$37)-MIN('08 (ind)'!Q$6:Q$37))),ABS(-100+(100*(('08 (ind)'!Q20-MIN('08 (ind)'!Q$6:Q$37))/(MAX('08 (ind)'!Q$6:Q$37)-MIN('08 (ind)'!Q$6:Q$37))))))</f>
        <v>2.758953993525552</v>
      </c>
      <c r="R21" s="87">
        <f>IF('08 (ind)'!R$1="si",100*(('08 (ind)'!R20-MIN('08 (ind)'!R$6:R$37))/(MAX('08 (ind)'!R$6:R$37)-MIN('08 (ind)'!R$6:R$37))),ABS(-100+(100*(('08 (ind)'!R20-MIN('08 (ind)'!R$6:R$37))/(MAX('08 (ind)'!R$6:R$37)-MIN('08 (ind)'!R$6:R$37))))))</f>
        <v>1.9562010079293393</v>
      </c>
      <c r="S21" s="75">
        <f>ABS(ABS(('08 (ind)'!S20-((MAX('08 (ind)'!S$6:S$37)+MIN('08 (ind)'!S$6:S$37))/2))/(((MAX('08 (ind)'!S$6:S$37)+MIN('08 (ind)'!S$6:S$37))/2)-MAX('08 (ind)'!S$6:S$37))*100)-100)</f>
        <v>69.369728328613832</v>
      </c>
      <c r="T21" s="75">
        <f>IF('08 (ind)'!T$1="si",100*(('08 (ind)'!T20-MIN('08 (ind)'!T$6:T$37))/(MAX('08 (ind)'!T$6:T$37)-MIN('08 (ind)'!T$6:T$37))),ABS(-100+(100*(('08 (ind)'!T20-MIN('08 (ind)'!T$6:T$37))/(MAX('08 (ind)'!T$6:T$37)-MIN('08 (ind)'!T$6:T$37))))))</f>
        <v>44.274295184986961</v>
      </c>
      <c r="U21" s="75">
        <f>IF('08 (ind)'!U$1="si",100*(('08 (ind)'!U20-MIN('08 (ind)'!U$6:U$37))/(MAX('08 (ind)'!U$6:U$37)-MIN('08 (ind)'!U$6:U$37))),ABS(-100+(100*(('08 (ind)'!U20-MIN('08 (ind)'!U$6:U$37))/(MAX('08 (ind)'!U$6:U$37)-MIN('08 (ind)'!U$6:U$37))))))</f>
        <v>20</v>
      </c>
      <c r="V21" s="75">
        <f>IF('08 (ind)'!V$1="si",100*(('08 (ind)'!V20-MIN('08 (ind)'!V$6:V$37))/(MAX('08 (ind)'!V$6:V$37)-MIN('08 (ind)'!V$6:V$37))),ABS(-100+(100*(('08 (ind)'!V20-MIN('08 (ind)'!V$6:V$37))/(MAX('08 (ind)'!V$6:V$37)-MIN('08 (ind)'!V$6:V$37))))))</f>
        <v>100</v>
      </c>
      <c r="W21" s="75">
        <f>IF('08 (ind)'!W$1="si",100*(('08 (ind)'!W20-MIN('08 (ind)'!W$6:W$37))/(MAX('08 (ind)'!W$6:W$37)-MIN('08 (ind)'!W$6:W$37))),ABS(-100+(100*(('08 (ind)'!W20-MIN('08 (ind)'!W$6:W$37))/(MAX('08 (ind)'!W$6:W$37)-MIN('08 (ind)'!W$6:W$37))))))</f>
        <v>56.868822723789826</v>
      </c>
      <c r="X21" s="75">
        <f>IF('08 (ind)'!X$1="si",100*(('08 (ind)'!X20-MIN('08 (ind)'!X$6:X$37))/(MAX('08 (ind)'!X$6:X$37)-MIN('08 (ind)'!X$6:X$37))),ABS(-100+(100*(('08 (ind)'!X20-MIN('08 (ind)'!X$6:X$37))/(MAX('08 (ind)'!X$6:X$37)-MIN('08 (ind)'!X$6:X$37))))))</f>
        <v>76.51767913947414</v>
      </c>
      <c r="Y21" s="75">
        <f>IF('08 (ind)'!Y$1="si",100*(('08 (ind)'!Y20-MIN('08 (ind)'!Y$6:Y$37))/(MAX('08 (ind)'!Y$6:Y$37)-MIN('08 (ind)'!Y$6:Y$37))),ABS(-100+(100*(('08 (ind)'!Y20-MIN('08 (ind)'!Y$6:Y$37))/(MAX('08 (ind)'!Y$6:Y$37)-MIN('08 (ind)'!Y$6:Y$37))))))</f>
        <v>67.617733463901004</v>
      </c>
      <c r="Z21" s="75">
        <f>IF('08 (ind)'!Z$1="si",100*(('08 (ind)'!Z20-MIN('08 (ind)'!Z$6:Z$37))/(MAX('08 (ind)'!Z$6:Z$37)-MIN('08 (ind)'!Z$6:Z$37))),ABS(-100+(100*(('08 (ind)'!Z20-MIN('08 (ind)'!Z$6:Z$37))/(MAX('08 (ind)'!Z$6:Z$37)-MIN('08 (ind)'!Z$6:Z$37))))))</f>
        <v>58.090784170933951</v>
      </c>
      <c r="AA21" s="75">
        <f>IF('08 (ind)'!AA$1="si",100*(('08 (ind)'!AA20-MIN('08 (ind)'!AA$6:AA$37))/(MAX('08 (ind)'!AA$6:AA$37)-MIN('08 (ind)'!AA$6:AA$37))),ABS(-100+(100*(('08 (ind)'!AA20-MIN('08 (ind)'!AA$6:AA$37))/(MAX('08 (ind)'!AA$6:AA$37)-MIN('08 (ind)'!AA$6:AA$37))))))</f>
        <v>36.656248789748012</v>
      </c>
      <c r="AB21" s="75">
        <f>IF('08 (ind)'!AB$1="si",100*(('08 (ind)'!AB20-MIN('08 (ind)'!AB$6:AB$37))/(MAX('08 (ind)'!AB$6:AB$37)-MIN('08 (ind)'!AB$6:AB$37))),ABS(-100+(100*(('08 (ind)'!AB20-MIN('08 (ind)'!AB$6:AB$37))/(MAX('08 (ind)'!AB$6:AB$37)-MIN('08 (ind)'!AB$6:AB$37))))))</f>
        <v>0.80223699180677843</v>
      </c>
      <c r="AC21" s="75">
        <f>IF('08 (ind)'!AC$1="si",100*(('08 (ind)'!AC20-MIN('08 (ind)'!AC$6:AC$37))/(MAX('08 (ind)'!AC$6:AC$37)-MIN('08 (ind)'!AC$6:AC$37))),ABS(-100+(100*(('08 (ind)'!AC20-MIN('08 (ind)'!AC$6:AC$37))/(MAX('08 (ind)'!AC$6:AC$37)-MIN('08 (ind)'!AC$6:AC$37))))))</f>
        <v>84.94574287952716</v>
      </c>
      <c r="AD21" s="75">
        <f>IF('08 (ind)'!AD$1="si",100*(('08 (ind)'!AD20-MIN('08 (ind)'!AD$6:AD$37))/(MAX('08 (ind)'!AD$6:AD$37)-MIN('08 (ind)'!AD$6:AD$37))),ABS(-100+(100*(('08 (ind)'!AD20-MIN('08 (ind)'!AD$6:AD$37))/(MAX('08 (ind)'!AD$6:AD$37)-MIN('08 (ind)'!AD$6:AD$37))))))</f>
        <v>55.621830910544823</v>
      </c>
      <c r="AE21" s="75">
        <f>IF('08 (ind)'!AE$1="si",100*(('08 (ind)'!AE20-MIN('08 (ind)'!AE$6:AE$37))/(MAX('08 (ind)'!AE$6:AE$37)-MIN('08 (ind)'!AE$6:AE$37))),ABS(-100+(100*(('08 (ind)'!AE20-MIN('08 (ind)'!AE$6:AE$37))/(MAX('08 (ind)'!AE$6:AE$37)-MIN('08 (ind)'!AE$6:AE$37))))))</f>
        <v>40.568157489608666</v>
      </c>
      <c r="AF21" s="75">
        <f>IF('08 (ind)'!AF$1="si",100*(('08 (ind)'!AF20-MIN('08 (ind)'!AF$6:AF$37))/(MAX('08 (ind)'!AF$6:AF$37)-MIN('08 (ind)'!AF$6:AF$37))),ABS(-100+(100*(('08 (ind)'!AF20-MIN('08 (ind)'!AF$6:AF$37))/(MAX('08 (ind)'!AF$6:AF$37)-MIN('08 (ind)'!AF$6:AF$37))))))</f>
        <v>76.90886756046541</v>
      </c>
      <c r="AG21" s="75">
        <f>IF('08 (ind)'!AG$1="si",100*(('08 (ind)'!AG20-MIN('08 (ind)'!AG$6:AG$37))/(MAX('08 (ind)'!AG$6:AG$37)-MIN('08 (ind)'!AG$6:AG$37))),ABS(-100+(100*(('08 (ind)'!AG20-MIN('08 (ind)'!AG$6:AG$37))/(MAX('08 (ind)'!AG$6:AG$37)-MIN('08 (ind)'!AG$6:AG$37))))))</f>
        <v>63.297872340425521</v>
      </c>
      <c r="AH21" s="75">
        <f>IF('08 (ind)'!AH$1="si",100*(('08 (ind)'!AH20-MIN('08 (ind)'!AH$6:AH$37))/(MAX('08 (ind)'!AH$6:AH$37)-MIN('08 (ind)'!AH$6:AH$37))),ABS(-100+(100*(('08 (ind)'!AH20-MIN('08 (ind)'!AH$6:AH$37))/(MAX('08 (ind)'!AH$6:AH$37)-MIN('08 (ind)'!AH$6:AH$37))))))</f>
        <v>38.922155688622766</v>
      </c>
      <c r="AI21" s="75">
        <f>IF('08 (ind)'!AI$1="si",100*(('08 (ind)'!AI20-MIN('08 (ind)'!AI$6:AI$37))/(MAX('08 (ind)'!AI$6:AI$37)-MIN('08 (ind)'!AI$6:AI$37))),ABS(-100+(100*(('08 (ind)'!AI20-MIN('08 (ind)'!AI$6:AI$37))/(MAX('08 (ind)'!AI$6:AI$37)-MIN('08 (ind)'!AI$6:AI$37))))))</f>
        <v>100</v>
      </c>
      <c r="AJ21" s="75">
        <f>IF('08 (ind)'!AJ$1="si",100*(('08 (ind)'!AJ20-MIN('08 (ind)'!AJ$6:AJ$37))/(MAX('08 (ind)'!AJ$6:AJ$37)-MIN('08 (ind)'!AJ$6:AJ$37))),ABS(-100+(100*(('08 (ind)'!AJ20-MIN('08 (ind)'!AJ$6:AJ$37))/(MAX('08 (ind)'!AJ$6:AJ$37)-MIN('08 (ind)'!AJ$6:AJ$37))))))</f>
        <v>78.169334594786449</v>
      </c>
      <c r="AK21" s="75">
        <f>IF('08 (ind)'!AK$1="si",100*(('08 (ind)'!AK20-MIN('08 (ind)'!AK$6:AK$37))/(MAX('08 (ind)'!AK$6:AK$37)-MIN('08 (ind)'!AK$6:AK$37))),ABS(-100+(100*(('08 (ind)'!AK20-MIN('08 (ind)'!AK$6:AK$37))/(MAX('08 (ind)'!AK$6:AK$37)-MIN('08 (ind)'!AK$6:AK$37))))))</f>
        <v>4.173124591640148</v>
      </c>
      <c r="AL21" s="75">
        <f>IF('08 (ind)'!AL$1="si",100*(('08 (ind)'!AL20-MIN('08 (ind)'!AL$6:AL$37))/(MAX('08 (ind)'!AL$6:AL$37)-MIN('08 (ind)'!AL$6:AL$37))),ABS(-100+(100*(('08 (ind)'!AL20-MIN('08 (ind)'!AL$6:AL$37))/(MAX('08 (ind)'!AL$6:AL$37)-MIN('08 (ind)'!AL$6:AL$37))))))</f>
        <v>16.951262747468803</v>
      </c>
      <c r="AM21" s="75">
        <f>IF('08 (ind)'!AM$1="si",100*(('08 (ind)'!AM20-MIN('08 (ind)'!AM$6:AM$37))/(MAX('08 (ind)'!AM$6:AM$37)-MIN('08 (ind)'!AM$6:AM$37))),ABS(-100+(100*(('08 (ind)'!AM20-MIN('08 (ind)'!AM$6:AM$37))/(MAX('08 (ind)'!AM$6:AM$37)-MIN('08 (ind)'!AM$6:AM$37))))))</f>
        <v>19.966342223944793</v>
      </c>
      <c r="AN21" s="75">
        <f>IF('08 (ind)'!AN$1="si",100*(('08 (ind)'!AN20-MIN('08 (ind)'!AN$6:AN$37))/(MAX('08 (ind)'!AN$6:AN$37)-MIN('08 (ind)'!AN$6:AN$37))),ABS(-100+(100*(('08 (ind)'!AN20-MIN('08 (ind)'!AN$6:AN$37))/(MAX('08 (ind)'!AN$6:AN$37)-MIN('08 (ind)'!AN$6:AN$37))))))</f>
        <v>68.840315430958356</v>
      </c>
      <c r="AO21" s="75">
        <f>IF('08 (ind)'!AO$1="si",100*(('08 (ind)'!AO20-MIN('08 (ind)'!AO$6:AO$37))/(MAX('08 (ind)'!AO$6:AO$37)-MIN('08 (ind)'!AO$6:AO$37))),ABS(-100+(100*(('08 (ind)'!AO20-MIN('08 (ind)'!AO$6:AO$37))/(MAX('08 (ind)'!AO$6:AO$37)-MIN('08 (ind)'!AO$6:AO$37))))))</f>
        <v>74.30449109617858</v>
      </c>
      <c r="AP21" s="75">
        <f>IF('08 (ind)'!AP$1="si",100*(('08 (ind)'!AP20-MIN('08 (ind)'!AP$6:AP$37))/(MAX('08 (ind)'!AP$6:AP$37)-MIN('08 (ind)'!AP$6:AP$37))),ABS(-100+(100*(('08 (ind)'!AP20-MIN('08 (ind)'!AP$6:AP$37))/(MAX('08 (ind)'!AP$6:AP$37)-MIN('08 (ind)'!AP$6:AP$37))))))</f>
        <v>27.147401908801697</v>
      </c>
      <c r="AQ21" s="75">
        <f>IF('08 (ind)'!AQ$1="si",100*(('08 (ind)'!AQ20-MIN('08 (ind)'!AQ$6:AQ$37))/(MAX('08 (ind)'!AQ$6:AQ$37)-MIN('08 (ind)'!AQ$6:AQ$37))),ABS(-100+(100*(('08 (ind)'!AQ20-MIN('08 (ind)'!AQ$6:AQ$37))/(MAX('08 (ind)'!AQ$6:AQ$37)-MIN('08 (ind)'!AQ$6:AQ$37))))))</f>
        <v>5.4635390242602462</v>
      </c>
      <c r="AR21" s="75">
        <f>IF('08 (ind)'!AR$1="si",100*(('08 (ind)'!AR20-MIN('08 (ind)'!AR$6:AR$37))/(MAX('08 (ind)'!AR$6:AR$37)-MIN('08 (ind)'!AR$6:AR$37))),ABS(-100+(100*(('08 (ind)'!AR20-MIN('08 (ind)'!AR$6:AR$37))/(MAX('08 (ind)'!AR$6:AR$37)-MIN('08 (ind)'!AR$6:AR$37))))))</f>
        <v>36.033278996110312</v>
      </c>
      <c r="AS21" s="75">
        <f>IF('08 (ind)'!AS$1="si",100*(('08 (ind)'!AS20-MIN('08 (ind)'!AS$6:AS$37))/(MAX('08 (ind)'!AS$6:AS$37)-MIN('08 (ind)'!AS$6:AS$37))),ABS(-100+(100*(('08 (ind)'!AS20-MIN('08 (ind)'!AS$6:AS$37))/(MAX('08 (ind)'!AS$6:AS$37)-MIN('08 (ind)'!AS$6:AS$37))))))</f>
        <v>22.545454545454547</v>
      </c>
      <c r="AT21" s="75">
        <f>IF('08 (ind)'!AT$1="si",100*(('08 (ind)'!AT20-MIN('08 (ind)'!AT$6:AT$37))/(MAX('08 (ind)'!AT$6:AT$37)-MIN('08 (ind)'!AT$6:AT$37))),ABS(-100+(100*(('08 (ind)'!AT20-MIN('08 (ind)'!AT$6:AT$37))/(MAX('08 (ind)'!AT$6:AT$37)-MIN('08 (ind)'!AT$6:AT$37))))))</f>
        <v>0</v>
      </c>
      <c r="AU21" s="75">
        <f>IF('08 (ind)'!AU$1="si",100*(('08 (ind)'!AU20-MIN('08 (ind)'!AU$6:AU$37))/(MAX('08 (ind)'!AU$6:AU$37)-MIN('08 (ind)'!AU$6:AU$37))),ABS(-100+(100*(('08 (ind)'!AU20-MIN('08 (ind)'!AU$6:AU$37))/(MAX('08 (ind)'!AU$6:AU$37)-MIN('08 (ind)'!AU$6:AU$37))))))</f>
        <v>7.2664359861591752</v>
      </c>
      <c r="AV21" s="75">
        <f>IF('08 (ind)'!AV$1="si",100*(('08 (ind)'!AV20-MIN('08 (ind)'!AV$6:AV$37))/(MAX('08 (ind)'!AV$6:AV$37)-MIN('08 (ind)'!AV$6:AV$37))),ABS(-100+(100*(('08 (ind)'!AV20-MIN('08 (ind)'!AV$6:AV$37))/(MAX('08 (ind)'!AV$6:AV$37)-MIN('08 (ind)'!AV$6:AV$37))))))</f>
        <v>84.055459272097053</v>
      </c>
      <c r="AW21" s="75">
        <f>IF('08 (ind)'!AW$1="si",100*(('08 (ind)'!AW20-MIN('08 (ind)'!AW$6:AW$37))/(MAX('08 (ind)'!AW$6:AW$37)-MIN('08 (ind)'!AW$6:AW$37))),ABS(-100+(100*(('08 (ind)'!AW20-MIN('08 (ind)'!AW$6:AW$37))/(MAX('08 (ind)'!AW$6:AW$37)-MIN('08 (ind)'!AW$6:AW$37))))))</f>
        <v>33.940852819807425</v>
      </c>
      <c r="AX21" s="75">
        <f>IF('08 (ind)'!AX$1="si",100*(('08 (ind)'!AX20-MIN('08 (ind)'!AX$6:AX$37))/(MAX('08 (ind)'!AX$6:AX$37)-MIN('08 (ind)'!AX$6:AX$37))),ABS(-100+(100*(('08 (ind)'!AX20-MIN('08 (ind)'!AX$6:AX$37))/(MAX('08 (ind)'!AX$6:AX$37)-MIN('08 (ind)'!AX$6:AX$37))))))</f>
        <v>22.302795926169683</v>
      </c>
      <c r="AY21" s="75">
        <f>IF('08 (ind)'!AY$1="si",100*(('08 (ind)'!AY20-MIN('08 (ind)'!AY$6:AY$37))/(MAX('08 (ind)'!AY$6:AY$37)-MIN('08 (ind)'!AY$6:AY$37))),ABS(-100+(100*(('08 (ind)'!AY20-MIN('08 (ind)'!AY$6:AY$37))/(MAX('08 (ind)'!AY$6:AY$37)-MIN('08 (ind)'!AY$6:AY$37))))))</f>
        <v>57.268112598061826</v>
      </c>
      <c r="AZ21" s="75">
        <f>IF('08 (ind)'!AZ$1="si",100*(('08 (ind)'!AZ20-MIN('08 (ind)'!AZ$6:AZ$37))/(MAX('08 (ind)'!AZ$6:AZ$37)-MIN('08 (ind)'!AZ$6:AZ$37))),ABS(-100+(100*(('08 (ind)'!AZ20-MIN('08 (ind)'!AZ$6:AZ$37))/(MAX('08 (ind)'!AZ$6:AZ$37)-MIN('08 (ind)'!AZ$6:AZ$37))))))</f>
        <v>42.566131697130629</v>
      </c>
      <c r="BA21" s="75">
        <f>IF('08 (ind)'!BA$1="si",100*(('08 (ind)'!BA20-MIN('08 (ind)'!BA$6:BA$37))/(MAX('08 (ind)'!BA$6:BA$37)-MIN('08 (ind)'!BA$6:BA$37))),ABS(-100+(100*(('08 (ind)'!BA20-MIN('08 (ind)'!BA$6:BA$37))/(MAX('08 (ind)'!BA$6:BA$37)-MIN('08 (ind)'!BA$6:BA$37))))))</f>
        <v>43.444093977315056</v>
      </c>
      <c r="BB21" s="75">
        <f>IF('08 (ind)'!BB$1="si",100*(('08 (ind)'!BB20-MIN('08 (ind)'!BB$6:BB$37))/(MAX('08 (ind)'!BB$6:BB$37)-MIN('08 (ind)'!BB$6:BB$37))),ABS(-100+(100*(('08 (ind)'!BB20-MIN('08 (ind)'!BB$6:BB$37))/(MAX('08 (ind)'!BB$6:BB$37)-MIN('08 (ind)'!BB$6:BB$37))))))</f>
        <v>3.3982455624023316</v>
      </c>
      <c r="BC21" s="75">
        <f>IF('08 (ind)'!BC$1="si",100*(('08 (ind)'!BC20-MIN('08 (ind)'!BC$6:BC$37))/(MAX('08 (ind)'!BC$6:BC$37)-MIN('08 (ind)'!BC$6:BC$37))),ABS(-100+(100*(('08 (ind)'!BC20-MIN('08 (ind)'!BC$6:BC$37))/(MAX('08 (ind)'!BC$6:BC$37)-MIN('08 (ind)'!BC$6:BC$37))))))</f>
        <v>15.543662216730619</v>
      </c>
      <c r="BD21" s="75">
        <f>IF('08 (ind)'!BD$1="si",100*(('08 (ind)'!BD20-MIN('08 (ind)'!BD$6:BD$37))/(MAX('08 (ind)'!BD$6:BD$37)-MIN('08 (ind)'!BD$6:BD$37))),ABS(-100+(100*(('08 (ind)'!BD20-MIN('08 (ind)'!BD$6:BD$37))/(MAX('08 (ind)'!BD$6:BD$37)-MIN('08 (ind)'!BD$6:BD$37))))))</f>
        <v>5.948052791582894</v>
      </c>
      <c r="BE21" s="75">
        <f>IF('08 (ind)'!BE$1="si",100*(('08 (ind)'!BE20-MIN('08 (ind)'!BE$6:BE$37))/(MAX('08 (ind)'!BE$6:BE$37)-MIN('08 (ind)'!BE$6:BE$37))),ABS(-100+(100*(('08 (ind)'!BE20-MIN('08 (ind)'!BE$6:BE$37))/(MAX('08 (ind)'!BE$6:BE$37)-MIN('08 (ind)'!BE$6:BE$37))))))</f>
        <v>27.831094049904021</v>
      </c>
      <c r="BF21" s="75">
        <f>IF('08 (ind)'!BF$1="si",100*(('08 (ind)'!BF20-MIN('08 (ind)'!BF$6:BF$37))/(MAX('08 (ind)'!BF$6:BF$37)-MIN('08 (ind)'!BF$6:BF$37))),ABS(-100+(100*(('08 (ind)'!BF20-MIN('08 (ind)'!BF$6:BF$37))/(MAX('08 (ind)'!BF$6:BF$37)-MIN('08 (ind)'!BF$6:BF$37))))))</f>
        <v>30.301916870623241</v>
      </c>
      <c r="BG21" s="75">
        <f>IF('08 (ind)'!BG$1="si",100*(('08 (ind)'!BG20-MIN('08 (ind)'!BG$6:BG$37))/(MAX('08 (ind)'!BG$6:BG$37)-MIN('08 (ind)'!BG$6:BG$37))),ABS(-100+(100*(('08 (ind)'!BG20-MIN('08 (ind)'!BG$6:BG$37))/(MAX('08 (ind)'!BG$6:BG$37)-MIN('08 (ind)'!BG$6:BG$37))))))</f>
        <v>28.208247647703299</v>
      </c>
      <c r="BH21" s="75">
        <f>IF('08 (ind)'!BH$1="si",100*(('08 (ind)'!BH20-MIN('08 (ind)'!BH$6:BH$37))/(MAX('08 (ind)'!BH$6:BH$37)-MIN('08 (ind)'!BH$6:BH$37))),ABS(-100+(100*(('08 (ind)'!BH20-MIN('08 (ind)'!BH$6:BH$37))/(MAX('08 (ind)'!BH$6:BH$37)-MIN('08 (ind)'!BH$6:BH$37))))))</f>
        <v>32.13811178745965</v>
      </c>
      <c r="BI21" s="75">
        <f>IF('08 (ind)'!BI$1="si",100*(('08 (ind)'!BI20-MIN('08 (ind)'!BI$6:BI$37))/(MAX('08 (ind)'!BI$6:BI$37)-MIN('08 (ind)'!BI$6:BI$37))),ABS(-100+(100*(('08 (ind)'!BI20-MIN('08 (ind)'!BI$6:BI$37))/(MAX('08 (ind)'!BI$6:BI$37)-MIN('08 (ind)'!BI$6:BI$37))))))</f>
        <v>94.209517033939392</v>
      </c>
      <c r="BJ21" s="75">
        <f>IF('08 (ind)'!BJ$1="si",100*(('08 (ind)'!BJ20-MIN('08 (ind)'!BJ$6:BJ$37))/(MAX('08 (ind)'!BJ$6:BJ$37)-MIN('08 (ind)'!BJ$6:BJ$37))),ABS(-100+(100*(('08 (ind)'!BJ20-MIN('08 (ind)'!BJ$6:BJ$37))/(MAX('08 (ind)'!BJ$6:BJ$37)-MIN('08 (ind)'!BJ$6:BJ$37))))))</f>
        <v>4.5460434038930263E-2</v>
      </c>
      <c r="BK21" s="75">
        <f>IF('08 (ind)'!BK$1="si",100*(('08 (ind)'!BK20-MIN('08 (ind)'!BK$6:BK$37))/(MAX('08 (ind)'!BK$6:BK$37)-MIN('08 (ind)'!BK$6:BK$37))),ABS(-100+(100*(('08 (ind)'!BK20-MIN('08 (ind)'!BK$6:BK$37))/(MAX('08 (ind)'!BK$6:BK$37)-MIN('08 (ind)'!BK$6:BK$37))))))</f>
        <v>5.961130235382563</v>
      </c>
      <c r="BL21" s="75">
        <f>IF('08 (ind)'!BL$1="si",100*(('08 (ind)'!BL20-MIN('08 (ind)'!BL$6:BL$37))/(MAX('08 (ind)'!BL$6:BL$37)-MIN('08 (ind)'!BL$6:BL$37))),ABS(-100+(100*(('08 (ind)'!BL20-MIN('08 (ind)'!BL$6:BL$37))/(MAX('08 (ind)'!BL$6:BL$37)-MIN('08 (ind)'!BL$6:BL$37))))))</f>
        <v>33.050847457627121</v>
      </c>
      <c r="BM21" s="75">
        <f>IF('08 (ind)'!BM$1="si",100*(('08 (ind)'!BM20-MIN('08 (ind)'!BM$6:BM$37))/(MAX('08 (ind)'!BM$6:BM$37)-MIN('08 (ind)'!BM$6:BM$37))),ABS(-100+(100*(('08 (ind)'!BM20-MIN('08 (ind)'!BM$6:BM$37))/(MAX('08 (ind)'!BM$6:BM$37)-MIN('08 (ind)'!BM$6:BM$37))))))</f>
        <v>22.744627762510927</v>
      </c>
      <c r="BN21" s="75">
        <f>IF('08 (ind)'!BN$1="si",100*(('08 (ind)'!BN20-MIN('08 (ind)'!BN$6:BN$37))/(MAX('08 (ind)'!BN$6:BN$37)-MIN('08 (ind)'!BN$6:BN$37))),ABS(-100+(100*(('08 (ind)'!BN20-MIN('08 (ind)'!BN$6:BN$37))/(MAX('08 (ind)'!BN$6:BN$37)-MIN('08 (ind)'!BN$6:BN$37))))))</f>
        <v>3.3991086362909879</v>
      </c>
      <c r="BO21" s="75">
        <f>IF('08 (ind)'!BO$1="si",100*(('08 (ind)'!BO20-MIN('08 (ind)'!BO$6:BO$37))/(MAX('08 (ind)'!BO$6:BO$37)-MIN('08 (ind)'!BO$6:BO$37))),ABS(-100+(100*(('08 (ind)'!BO20-MIN('08 (ind)'!BO$6:BO$37))/(MAX('08 (ind)'!BO$6:BO$37)-MIN('08 (ind)'!BO$6:BO$37))))))</f>
        <v>9.6316392593814779</v>
      </c>
      <c r="BP21" s="75">
        <f>IF('08 (ind)'!BP$1="si",100*(('08 (ind)'!BP20-MIN('08 (ind)'!BP$6:BP$37))/(MAX('08 (ind)'!BP$6:BP$37)-MIN('08 (ind)'!BP$6:BP$37))),ABS(-100+(100*(('08 (ind)'!BP20-MIN('08 (ind)'!BP$6:BP$37))/(MAX('08 (ind)'!BP$6:BP$37)-MIN('08 (ind)'!BP$6:BP$37))))))</f>
        <v>24.923078786950754</v>
      </c>
      <c r="BQ21" s="75">
        <f>IF('08 (ind)'!BQ$1="si",100*(('08 (ind)'!BQ20-MIN('08 (ind)'!BQ$6:BQ$37))/(MAX('08 (ind)'!BQ$6:BQ$37)-MIN('08 (ind)'!BQ$6:BQ$37))),ABS(-100+(100*(('08 (ind)'!BQ20-MIN('08 (ind)'!BQ$6:BQ$37))/(MAX('08 (ind)'!BQ$6:BQ$37)-MIN('08 (ind)'!BQ$6:BQ$37))))))</f>
        <v>26.837621456967543</v>
      </c>
      <c r="BR21" s="75">
        <f>IF('08 (ind)'!BR$1="si",100*(('08 (ind)'!BR20-MIN('08 (ind)'!BR$6:BR$37))/(MAX('08 (ind)'!BR$6:BR$37)-MIN('08 (ind)'!BR$6:BR$37))),ABS(-100+(100*(('08 (ind)'!BR20-MIN('08 (ind)'!BR$6:BR$37))/(MAX('08 (ind)'!BP$6:BP$37)-MIN('08 (ind)'!BR$6:BR$37))))))</f>
        <v>25.195898446245462</v>
      </c>
      <c r="BS21" s="75">
        <f>IF('08 (ind)'!BS$1="si",100*(('08 (ind)'!BS20-MIN('08 (ind)'!BS$6:BS$37))/(MAX('08 (ind)'!BS$6:BS$37)-MIN('08 (ind)'!BS$6:BS$37))),ABS(-100+(100*(('08 (ind)'!BS20-MIN('08 (ind)'!BS$6:BS$37))/(MAX('08 (ind)'!BQ$6:BQ$37)-MIN('08 (ind)'!BS$6:BS$37))))))</f>
        <v>73.731955041364344</v>
      </c>
      <c r="BT21" s="75">
        <f>IF('08 (ind)'!BT$1="si",100*(('08 (ind)'!BT20-MIN('08 (ind)'!BT$6:BT$37))/(MAX('08 (ind)'!BT$6:BT$37)-MIN('08 (ind)'!BT$6:BT$37))),ABS(-100+(100*(('08 (ind)'!BT20-MIN('08 (ind)'!BT$6:BT$37))/(MAX('08 (ind)'!BR$6:BR$37)-MIN('08 (ind)'!BT$6:BT$37))))))</f>
        <v>88.297784516953797</v>
      </c>
      <c r="BU21" s="75">
        <f>IF('08 (ind)'!BU$1="si",100*(('08 (ind)'!BU20-MIN('08 (ind)'!BU$6:BU$37))/(MAX('08 (ind)'!BU$6:BU$37)-MIN('08 (ind)'!BU$6:BU$37))),ABS(-100+(100*(('08 (ind)'!BU20-MIN('08 (ind)'!BU$6:BU$37))/(MAX('08 (ind)'!BU$6:BU$37)-MIN('08 (ind)'!BU$6:BU$37))))))</f>
        <v>33.333333333333329</v>
      </c>
      <c r="BV21" s="75">
        <f>IF('08 (ind)'!BV$1="si",100*(('08 (ind)'!BV20-MIN('08 (ind)'!BV$6:BV$37))/(MAX('08 (ind)'!BV$6:BV$37)-MIN('08 (ind)'!BV$6:BV$37))),ABS(-100+(100*(('08 (ind)'!BV20-MIN('08 (ind)'!BV$6:BV$37))/(MAX('08 (ind)'!BV$6:BV$37)-MIN('08 (ind)'!BV$6:BV$37))))))</f>
        <v>53.099730458221032</v>
      </c>
      <c r="BW21" s="75">
        <f>IF('08 (ind)'!BW$1="si",100*(('08 (ind)'!BW20-MIN('08 (ind)'!BW$6:BW$37))/(MAX('08 (ind)'!BW$6:BW$37)-MIN('08 (ind)'!BW$6:BW$37))),ABS(-100+(100*(('08 (ind)'!BW20-MIN('08 (ind)'!BW$6:BW$37))/(MAX('08 (ind)'!BW$6:BW$37)-MIN('08 (ind)'!BW$6:BW$37))))))</f>
        <v>65.625410158813494</v>
      </c>
      <c r="BX21" s="75">
        <f>IF('08 (ind)'!BX$1="si",100*(('08 (ind)'!BX20-MIN('08 (ind)'!BX$6:BX$37))/(MAX('08 (ind)'!BX$6:BX$37)-MIN('08 (ind)'!BX$6:BX$37))),ABS(-100+(100*(('08 (ind)'!BX20-MIN('08 (ind)'!BX$6:BX$37))/(MAX('08 (ind)'!BX$6:BX$37)-MIN('08 (ind)'!BX$6:BX$37))))))</f>
        <v>79.311110061807341</v>
      </c>
      <c r="BY21" s="75">
        <f>IF('08 (ind)'!BY$1="si",100*(('08 (ind)'!BY20-MIN('08 (ind)'!BY$6:BY$37))/(MAX('08 (ind)'!BY$6:BY$37)-MIN('08 (ind)'!BY$6:BY$37))),ABS(-100+(100*(('08 (ind)'!BY20-MIN('08 (ind)'!BY$6:BY$37))/(MAX('08 (ind)'!BY$6:BY$37)-MIN('08 (ind)'!BY$6:BY$37))))))</f>
        <v>18.998079890411187</v>
      </c>
      <c r="BZ21" s="75">
        <f>IF('08 (ind)'!BZ$1="si",100*(('08 (ind)'!BZ20-MIN('08 (ind)'!BZ$6:BZ$37))/(MAX('08 (ind)'!BZ$6:BZ$37)-MIN('08 (ind)'!BZ$6:BZ$37))),ABS(-100+(100*(('08 (ind)'!BZ20-MIN('08 (ind)'!BZ$6:BZ$37))/(MAX('08 (ind)'!BZ$6:BZ$37)-MIN('08 (ind)'!BZ$6:BZ$37))))))</f>
        <v>95.472149429760279</v>
      </c>
      <c r="CA21" s="75">
        <f>IF('08 (ind)'!CA$1="si",100*(('08 (ind)'!CA20-MIN('08 (ind)'!CA$6:CA$37))/(MAX('08 (ind)'!CA$6:CA$37)-MIN('08 (ind)'!CA$6:CA$37))),ABS(-100+(100*(('08 (ind)'!CA20-MIN('08 (ind)'!CA$6:CA$37))/(MAX('08 (ind)'!CA$6:CA$37)-MIN('08 (ind)'!CA$6:CA$37))))))</f>
        <v>59.498778879073178</v>
      </c>
      <c r="CB21" s="75">
        <f>IF('08 (ind)'!CB$1="si",100*(('08 (ind)'!CB20-MIN('08 (ind)'!CB$6:CB$37))/(MAX('08 (ind)'!CB$6:CB$37)-MIN('08 (ind)'!CB$6:CB$37))),ABS(-100+(100*(('08 (ind)'!CB20-MIN('08 (ind)'!CB$6:CB$37))/(MAX('08 (ind)'!CB$6:CB$37)-MIN('08 (ind)'!CB$6:CB$37))))))</f>
        <v>0</v>
      </c>
      <c r="CC21" s="75">
        <f>IF('08 (ind)'!CC$1="si",100*(('08 (ind)'!CC20-MIN('08 (ind)'!CC$6:CC$37))/(MAX('08 (ind)'!CC$6:CC$37)-MIN('08 (ind)'!CC$6:CC$37))),ABS(-100+(100*(('08 (ind)'!CC20-MIN('08 (ind)'!CC$6:CC$37))/(MAX('08 (ind)'!CC$6:CC$37)-MIN('08 (ind)'!CC$6:CC$37))))))</f>
        <v>26.934152769113851</v>
      </c>
      <c r="CD21" s="75">
        <f>IF('08 (ind)'!CD$1="si",100*(('08 (ind)'!CD20-MIN('08 (ind)'!CD$6:CD$37))/(MAX('08 (ind)'!CD$6:CD$37)-MIN('08 (ind)'!CD$6:CD$37))),ABS(-100+(100*(('08 (ind)'!CD20-MIN('08 (ind)'!CD$6:CD$37))/(MAX('08 (ind)'!CD$6:CD$37)-MIN('08 (ind)'!CD$6:CD$37))))))</f>
        <v>0.20387367753079544</v>
      </c>
      <c r="CE21" s="75">
        <f>IF('08 (ind)'!CE$1="si",100*(('08 (ind)'!CE20-MIN('08 (ind)'!CE$6:CE$37))/(MAX('08 (ind)'!CE$6:CE$37)-MIN('08 (ind)'!CE$6:CE$37))),ABS(-100+(100*(('08 (ind)'!CE20-MIN('08 (ind)'!CE$6:CE$37))/(MAX('08 (ind)'!CE$6:CE$37)-MIN('08 (ind)'!CE$6:CE$37))))))</f>
        <v>8.4765893156942642</v>
      </c>
      <c r="CF21" s="75">
        <f>IF('08 (ind)'!CF$1="si",100*(('08 (ind)'!CF20-MIN('08 (ind)'!CF$6:CF$37))/(MAX('08 (ind)'!CF$6:CF$37)-MIN('08 (ind)'!CF$6:CF$37))),ABS(-100+(100*(('08 (ind)'!CF20-MIN('08 (ind)'!CF$6:CF$37))/(MAX('08 (ind)'!CF$6:CF$37)-MIN('08 (ind)'!CF$6:CF$37))))))</f>
        <v>12.354468822874564</v>
      </c>
      <c r="CG21" s="75">
        <f>IF('08 (ind)'!CG$1="si",100*(('08 (ind)'!CG20-MIN('08 (ind)'!CG$6:CG$37))/(MAX('08 (ind)'!CG$6:CG$37)-MIN('08 (ind)'!CG$6:CG$37))),ABS(-100+(100*(('08 (ind)'!CG20-MIN('08 (ind)'!CG$6:CG$37))/(MAX('08 (ind)'!CG$6:CG$37)-MIN('08 (ind)'!CG$6:CG$37))))))</f>
        <v>10.196786250831728</v>
      </c>
      <c r="CH21" s="75">
        <f>IF('08 (ind)'!CH$1="si",100*(('08 (ind)'!CH20-MIN('08 (ind)'!CH$6:CH$37))/(MAX('08 (ind)'!CH$6:CH$37)-MIN('08 (ind)'!CH$6:CH$37))),ABS(-100+(100*(('08 (ind)'!CH20-MIN('08 (ind)'!CH$6:CH$37))/(MAX('08 (ind)'!CH$6:CH$37)-MIN('08 (ind)'!CH$6:CH$37))))))</f>
        <v>11.954028309776737</v>
      </c>
      <c r="CI21" s="75">
        <f>IF('08 (ind)'!CI$1="si",100*(('08 (ind)'!CI20-MIN('08 (ind)'!CI$6:CI$37))/(MAX('08 (ind)'!CI$6:CI$37)-MIN('08 (ind)'!CI$6:CI$37))),ABS(-100+(100*(('08 (ind)'!CI20-MIN('08 (ind)'!CI$6:CI$37))/(MAX('08 (ind)'!CI$6:CI$37)-MIN('08 (ind)'!CI$6:CI$37))))))</f>
        <v>40.945768697341421</v>
      </c>
      <c r="CJ21" s="75">
        <f>IF('08 (ind)'!CJ$1="si",100*(('08 (ind)'!CJ20-MIN('08 (ind)'!CJ$6:CJ$37))/(MAX('08 (ind)'!CJ$6:CJ$37)-MIN('08 (ind)'!CJ$6:CJ$37))),ABS(-100+(100*(('08 (ind)'!CJ20-MIN('08 (ind)'!CJ$6:CJ$37))/(MAX('08 (ind)'!CJ$6:CJ$37)-MIN('08 (ind)'!CJ$6:CJ$37))))))</f>
        <v>59.297715958527341</v>
      </c>
      <c r="CK21" s="75">
        <f>IF('08 (ind)'!CK$1="si",100*(('08 (ind)'!CK20-MIN('08 (ind)'!CK$6:CK$37))/(MAX('08 (ind)'!CK$6:CK$37)-MIN('08 (ind)'!CK$6:CK$37))),ABS(-100+(100*(('08 (ind)'!CK20-MIN('08 (ind)'!CK$6:CK$37))/(MAX('08 (ind)'!CK$6:CK$37)-MIN('08 (ind)'!CK$6:CK$37))))))</f>
        <v>14.056891799021706</v>
      </c>
      <c r="CL21" s="75">
        <f>IF('08 (ind)'!CL$1="si",100*(('08 (ind)'!CL20-MIN('08 (ind)'!CL$6:CL$37))/(MAX('08 (ind)'!CL$6:CL$37)-MIN('08 (ind)'!CL$6:CL$37))),ABS(-100+(100*(('08 (ind)'!CL20-MIN('08 (ind)'!CL$6:CL$37))/(MAX('08 (ind)'!CL$6:CL$37)-MIN('08 (ind)'!CL$6:CL$37))))))</f>
        <v>16.088933207105942</v>
      </c>
      <c r="CM21" s="75">
        <f>IF('08 (ind)'!CM$1="si",100*(('08 (ind)'!CM20-MIN('08 (ind)'!CM$6:CM$37))/(MAX('08 (ind)'!CM$6:CM$37)-MIN('08 (ind)'!CM$6:CM$37))),ABS(-100+(100*(('08 (ind)'!CM20-MIN('08 (ind)'!CM$6:CM$37))/(MAX('08 (ind)'!CM$6:CM$37)-MIN('08 (ind)'!CM$6:CM$37))))))</f>
        <v>7.6511241744983289</v>
      </c>
    </row>
    <row r="22" spans="1:91">
      <c r="A22" s="18" t="s">
        <v>151</v>
      </c>
      <c r="B22" s="87">
        <f>IF('08 (ind)'!B$1="si",100*(('08 (ind)'!B21-MIN('08 (ind)'!B$6:B$37))/(MAX('08 (ind)'!B$6:B$37)-MIN('08 (ind)'!B$6:B$37))),ABS(-100+(100*(('08 (ind)'!B21-MIN('08 (ind)'!B$6:B$37))/(MAX('08 (ind)'!B$6:B$37)-MIN('08 (ind)'!B$6:B$37))))))</f>
        <v>9.0477144420614515</v>
      </c>
      <c r="C22" s="87">
        <f>IF('08 (ind)'!C$1="si",100*(('08 (ind)'!C21-MIN('08 (ind)'!C$6:C$37))/(MAX('08 (ind)'!C$6:C$37)-MIN('08 (ind)'!C$6:C$37))),ABS(-100+(100*(('08 (ind)'!C21-MIN('08 (ind)'!C$6:C$37))/(MAX('08 (ind)'!C$6:C$37)-MIN('08 (ind)'!C$6:C$37))))))</f>
        <v>16.166127787832</v>
      </c>
      <c r="D22" s="87">
        <f>IF('08 (ind)'!D$1="si",100*(('08 (ind)'!D21-MIN('08 (ind)'!D$6:D$37))/(MAX('08 (ind)'!D$6:D$37)-MIN('08 (ind)'!D$6:D$37))),ABS(-100+(100*(('08 (ind)'!D21-MIN('08 (ind)'!D$6:D$37))/(MAX('08 (ind)'!D$6:D$37)-MIN('08 (ind)'!D$6:D$37))))))</f>
        <v>80.118621807590586</v>
      </c>
      <c r="E22" s="87">
        <f>IF('08 (ind)'!E$1="si",100*(('08 (ind)'!E21-MIN('08 (ind)'!E$6:E$37))/(MAX('08 (ind)'!E$6:E$37)-MIN('08 (ind)'!E$6:E$37))),ABS(-100+(100*(('08 (ind)'!E21-MIN('08 (ind)'!E$6:E$37))/(MAX('08 (ind)'!E$6:E$37)-MIN('08 (ind)'!E$6:E$37))))))</f>
        <v>29.357816003794667</v>
      </c>
      <c r="F22" s="87">
        <f>IF('08 (ind)'!F$1="si",100*(('08 (ind)'!F21-MIN('08 (ind)'!F$6:F$37))/(MAX('08 (ind)'!F$6:F$37)-MIN('08 (ind)'!F$6:F$37))),ABS(-100+(100*(('08 (ind)'!F21-MIN('08 (ind)'!F$6:F$37))/(MAX('08 (ind)'!F$6:F$37)-MIN('08 (ind)'!F$6:F$37))))))</f>
        <v>28.08219178082193</v>
      </c>
      <c r="G22" s="87">
        <f>IF('08 (ind)'!G$1="si",100*(('08 (ind)'!G21-MIN('08 (ind)'!G$6:G$37))/(MAX('08 (ind)'!G$6:G$37)-MIN('08 (ind)'!G$6:G$37))),ABS(-100+(100*(('08 (ind)'!G21-MIN('08 (ind)'!G$6:G$37))/(MAX('08 (ind)'!G$6:G$37)-MIN('08 (ind)'!G$6:G$37))))))</f>
        <v>58.474576271186429</v>
      </c>
      <c r="H22" s="87">
        <f>IF('08 (ind)'!H$1="si",100*(('08 (ind)'!H21-MIN('08 (ind)'!H$6:H$37))/(MAX('08 (ind)'!H$6:H$37)-MIN('08 (ind)'!H$6:H$37))),ABS(-100+(100*(('08 (ind)'!H21-MIN('08 (ind)'!H$6:H$37))/(MAX('08 (ind)'!H$6:H$37)-MIN('08 (ind)'!H$6:H$37))))))</f>
        <v>65.769230769230774</v>
      </c>
      <c r="I22" s="87">
        <f>IF('08 (ind)'!I$1="si",100*(('08 (ind)'!I21-MIN('08 (ind)'!I$6:I$37))/(MAX('08 (ind)'!I$6:I$37)-MIN('08 (ind)'!I$6:I$37))),ABS(-100+(100*(('08 (ind)'!I21-MIN('08 (ind)'!I$6:I$37))/(MAX('08 (ind)'!I$6:I$37)-MIN('08 (ind)'!I$6:I$37))))))</f>
        <v>26.250000000000007</v>
      </c>
      <c r="J22" s="87">
        <f>IF('08 (ind)'!J$1="si",100*(('08 (ind)'!J21-MIN('08 (ind)'!J$6:J$37))/(MAX('08 (ind)'!J$6:J$37)-MIN('08 (ind)'!J$6:J$37))),ABS(-100+(100*(('08 (ind)'!J21-MIN('08 (ind)'!J$6:J$37))/(MAX('08 (ind)'!J$6:J$37)-MIN('08 (ind)'!J$6:J$37))))))</f>
        <v>0</v>
      </c>
      <c r="K22" s="87">
        <f>IF('08 (ind)'!K$1="si",100*(('08 (ind)'!K21-MIN('08 (ind)'!K$6:K$37))/(MAX('08 (ind)'!K$6:K$37)-MIN('08 (ind)'!K$6:K$37))),ABS(-100+(100*(('08 (ind)'!K21-MIN('08 (ind)'!K$6:K$37))/(MAX('08 (ind)'!K$6:K$37)-MIN('08 (ind)'!K$6:K$37))))))</f>
        <v>34.562708223068299</v>
      </c>
      <c r="L22" s="87">
        <f>IF('08 (ind)'!L$1="si",100*(('08 (ind)'!L21-MIN('08 (ind)'!L$6:L$37))/(MAX('08 (ind)'!L$6:L$37)-MIN('08 (ind)'!L$6:L$37))),ABS(-100+(100*(('08 (ind)'!L21-MIN('08 (ind)'!L$6:L$37))/(MAX('08 (ind)'!L$6:L$37)-MIN('08 (ind)'!L$6:L$37))))))</f>
        <v>81.36734932303591</v>
      </c>
      <c r="M22" s="87">
        <f>IF('08 (ind)'!M$1="si",100*(('08 (ind)'!M21-MIN('08 (ind)'!M$6:M$37))/(MAX('08 (ind)'!M$6:M$37)-MIN('08 (ind)'!M$6:M$37))),ABS(-100+(100*(('08 (ind)'!M21-MIN('08 (ind)'!M$6:M$37))/(MAX('08 (ind)'!M$6:M$37)-MIN('08 (ind)'!M$6:M$37))))))</f>
        <v>2.5708930001766861</v>
      </c>
      <c r="N22" s="87">
        <f>IF('08 (ind)'!N$1="si",100*(('08 (ind)'!N21-MIN('08 (ind)'!N$6:N$37))/(MAX('08 (ind)'!N$6:N$37)-MIN('08 (ind)'!N$6:N$37))),ABS(-100+(100*(('08 (ind)'!N21-MIN('08 (ind)'!N$6:N$37))/(MAX('08 (ind)'!N$6:N$37)-MIN('08 (ind)'!N$6:N$37))))))</f>
        <v>61.763716724126027</v>
      </c>
      <c r="O22" s="87">
        <f>IF('08 (ind)'!O$1="si",100*(('08 (ind)'!O21-MIN('08 (ind)'!O$6:O$37))/(MAX('08 (ind)'!O$6:O$37)-MIN('08 (ind)'!O$6:O$37))),ABS(-100+(100*(('08 (ind)'!O21-MIN('08 (ind)'!O$6:O$37))/(MAX('08 (ind)'!O$6:O$37)-MIN('08 (ind)'!O$6:O$37))))))</f>
        <v>91.228070175438603</v>
      </c>
      <c r="P22" s="87">
        <f>IF('08 (ind)'!P$1="si",100*(('08 (ind)'!P21-MIN('08 (ind)'!P$6:P$37))/(MAX('08 (ind)'!P$6:P$37)-MIN('08 (ind)'!P$6:P$37))),ABS(-100+(100*(('08 (ind)'!P21-MIN('08 (ind)'!P$6:P$37))/(MAX('08 (ind)'!P$6:P$37)-MIN('08 (ind)'!P$6:P$37))))))</f>
        <v>7.1341161826169701</v>
      </c>
      <c r="Q22" s="87">
        <f>IF('08 (ind)'!Q$1="si",100*(('08 (ind)'!Q21-MIN('08 (ind)'!Q$6:Q$37))/(MAX('08 (ind)'!Q$6:Q$37)-MIN('08 (ind)'!Q$6:Q$37))),ABS(-100+(100*(('08 (ind)'!Q21-MIN('08 (ind)'!Q$6:Q$37))/(MAX('08 (ind)'!Q$6:Q$37)-MIN('08 (ind)'!Q$6:Q$37))))))</f>
        <v>3.5154614050574335</v>
      </c>
      <c r="R22" s="87">
        <f>IF('08 (ind)'!R$1="si",100*(('08 (ind)'!R21-MIN('08 (ind)'!R$6:R$37))/(MAX('08 (ind)'!R$6:R$37)-MIN('08 (ind)'!R$6:R$37))),ABS(-100+(100*(('08 (ind)'!R21-MIN('08 (ind)'!R$6:R$37))/(MAX('08 (ind)'!R$6:R$37)-MIN('08 (ind)'!R$6:R$37))))))</f>
        <v>1.4838316183591405</v>
      </c>
      <c r="S22" s="75">
        <f>ABS(ABS(('08 (ind)'!S21-((MAX('08 (ind)'!S$6:S$37)+MIN('08 (ind)'!S$6:S$37))/2))/(((MAX('08 (ind)'!S$6:S$37)+MIN('08 (ind)'!S$6:S$37))/2)-MAX('08 (ind)'!S$6:S$37))*100)-100)</f>
        <v>60.152602271050135</v>
      </c>
      <c r="T22" s="75">
        <f>IF('08 (ind)'!T$1="si",100*(('08 (ind)'!T21-MIN('08 (ind)'!T$6:T$37))/(MAX('08 (ind)'!T$6:T$37)-MIN('08 (ind)'!T$6:T$37))),ABS(-100+(100*(('08 (ind)'!T21-MIN('08 (ind)'!T$6:T$37))/(MAX('08 (ind)'!T$6:T$37)-MIN('08 (ind)'!T$6:T$37))))))</f>
        <v>20.823334426738942</v>
      </c>
      <c r="U22" s="75">
        <f>IF('08 (ind)'!U$1="si",100*(('08 (ind)'!U21-MIN('08 (ind)'!U$6:U$37))/(MAX('08 (ind)'!U$6:U$37)-MIN('08 (ind)'!U$6:U$37))),ABS(-100+(100*(('08 (ind)'!U21-MIN('08 (ind)'!U$6:U$37))/(MAX('08 (ind)'!U$6:U$37)-MIN('08 (ind)'!U$6:U$37))))))</f>
        <v>100</v>
      </c>
      <c r="V22" s="75">
        <f>IF('08 (ind)'!V$1="si",100*(('08 (ind)'!V21-MIN('08 (ind)'!V$6:V$37))/(MAX('08 (ind)'!V$6:V$37)-MIN('08 (ind)'!V$6:V$37))),ABS(-100+(100*(('08 (ind)'!V21-MIN('08 (ind)'!V$6:V$37))/(MAX('08 (ind)'!V$6:V$37)-MIN('08 (ind)'!V$6:V$37))))))</f>
        <v>100</v>
      </c>
      <c r="W22" s="75">
        <f>IF('08 (ind)'!W$1="si",100*(('08 (ind)'!W21-MIN('08 (ind)'!W$6:W$37))/(MAX('08 (ind)'!W$6:W$37)-MIN('08 (ind)'!W$6:W$37))),ABS(-100+(100*(('08 (ind)'!W21-MIN('08 (ind)'!W$6:W$37))/(MAX('08 (ind)'!W$6:W$37)-MIN('08 (ind)'!W$6:W$37))))))</f>
        <v>39.182048040455115</v>
      </c>
      <c r="X22" s="75">
        <f>IF('08 (ind)'!X$1="si",100*(('08 (ind)'!X21-MIN('08 (ind)'!X$6:X$37))/(MAX('08 (ind)'!X$6:X$37)-MIN('08 (ind)'!X$6:X$37))),ABS(-100+(100*(('08 (ind)'!X21-MIN('08 (ind)'!X$6:X$37))/(MAX('08 (ind)'!X$6:X$37)-MIN('08 (ind)'!X$6:X$37))))))</f>
        <v>54.656021039932632</v>
      </c>
      <c r="Y22" s="75">
        <f>IF('08 (ind)'!Y$1="si",100*(('08 (ind)'!Y21-MIN('08 (ind)'!Y$6:Y$37))/(MAX('08 (ind)'!Y$6:Y$37)-MIN('08 (ind)'!Y$6:Y$37))),ABS(-100+(100*(('08 (ind)'!Y21-MIN('08 (ind)'!Y$6:Y$37))/(MAX('08 (ind)'!Y$6:Y$37)-MIN('08 (ind)'!Y$6:Y$37))))))</f>
        <v>40.178046826315303</v>
      </c>
      <c r="Z22" s="75">
        <f>IF('08 (ind)'!Z$1="si",100*(('08 (ind)'!Z21-MIN('08 (ind)'!Z$6:Z$37))/(MAX('08 (ind)'!Z$6:Z$37)-MIN('08 (ind)'!Z$6:Z$37))),ABS(-100+(100*(('08 (ind)'!Z21-MIN('08 (ind)'!Z$6:Z$37))/(MAX('08 (ind)'!Z$6:Z$37)-MIN('08 (ind)'!Z$6:Z$37))))))</f>
        <v>29.217225867515225</v>
      </c>
      <c r="AA22" s="75">
        <f>IF('08 (ind)'!AA$1="si",100*(('08 (ind)'!AA21-MIN('08 (ind)'!AA$6:AA$37))/(MAX('08 (ind)'!AA$6:AA$37)-MIN('08 (ind)'!AA$6:AA$37))),ABS(-100+(100*(('08 (ind)'!AA21-MIN('08 (ind)'!AA$6:AA$37))/(MAX('08 (ind)'!AA$6:AA$37)-MIN('08 (ind)'!AA$6:AA$37))))))</f>
        <v>64.272195836676801</v>
      </c>
      <c r="AB22" s="75">
        <f>IF('08 (ind)'!AB$1="si",100*(('08 (ind)'!AB21-MIN('08 (ind)'!AB$6:AB$37))/(MAX('08 (ind)'!AB$6:AB$37)-MIN('08 (ind)'!AB$6:AB$37))),ABS(-100+(100*(('08 (ind)'!AB21-MIN('08 (ind)'!AB$6:AB$37))/(MAX('08 (ind)'!AB$6:AB$37)-MIN('08 (ind)'!AB$6:AB$37))))))</f>
        <v>29.895125922427894</v>
      </c>
      <c r="AC22" s="75">
        <f>IF('08 (ind)'!AC$1="si",100*(('08 (ind)'!AC21-MIN('08 (ind)'!AC$6:AC$37))/(MAX('08 (ind)'!AC$6:AC$37)-MIN('08 (ind)'!AC$6:AC$37))),ABS(-100+(100*(('08 (ind)'!AC21-MIN('08 (ind)'!AC$6:AC$37))/(MAX('08 (ind)'!AC$6:AC$37)-MIN('08 (ind)'!AC$6:AC$37))))))</f>
        <v>65.915251851583903</v>
      </c>
      <c r="AD22" s="75">
        <f>IF('08 (ind)'!AD$1="si",100*(('08 (ind)'!AD21-MIN('08 (ind)'!AD$6:AD$37))/(MAX('08 (ind)'!AD$6:AD$37)-MIN('08 (ind)'!AD$6:AD$37))),ABS(-100+(100*(('08 (ind)'!AD21-MIN('08 (ind)'!AD$6:AD$37))/(MAX('08 (ind)'!AD$6:AD$37)-MIN('08 (ind)'!AD$6:AD$37))))))</f>
        <v>100</v>
      </c>
      <c r="AE22" s="75">
        <f>IF('08 (ind)'!AE$1="si",100*(('08 (ind)'!AE21-MIN('08 (ind)'!AE$6:AE$37))/(MAX('08 (ind)'!AE$6:AE$37)-MIN('08 (ind)'!AE$6:AE$37))),ABS(-100+(100*(('08 (ind)'!AE21-MIN('08 (ind)'!AE$6:AE$37))/(MAX('08 (ind)'!AE$6:AE$37)-MIN('08 (ind)'!AE$6:AE$37))))))</f>
        <v>36.443129855727548</v>
      </c>
      <c r="AF22" s="75">
        <f>IF('08 (ind)'!AF$1="si",100*(('08 (ind)'!AF21-MIN('08 (ind)'!AF$6:AF$37))/(MAX('08 (ind)'!AF$6:AF$37)-MIN('08 (ind)'!AF$6:AF$37))),ABS(-100+(100*(('08 (ind)'!AF21-MIN('08 (ind)'!AF$6:AF$37))/(MAX('08 (ind)'!AF$6:AF$37)-MIN('08 (ind)'!AF$6:AF$37))))))</f>
        <v>40.443701799811983</v>
      </c>
      <c r="AG22" s="75">
        <f>IF('08 (ind)'!AG$1="si",100*(('08 (ind)'!AG21-MIN('08 (ind)'!AG$6:AG$37))/(MAX('08 (ind)'!AG$6:AG$37)-MIN('08 (ind)'!AG$6:AG$37))),ABS(-100+(100*(('08 (ind)'!AG21-MIN('08 (ind)'!AG$6:AG$37))/(MAX('08 (ind)'!AG$6:AG$37)-MIN('08 (ind)'!AG$6:AG$37))))))</f>
        <v>0</v>
      </c>
      <c r="AH22" s="75">
        <f>IF('08 (ind)'!AH$1="si",100*(('08 (ind)'!AH21-MIN('08 (ind)'!AH$6:AH$37))/(MAX('08 (ind)'!AH$6:AH$37)-MIN('08 (ind)'!AH$6:AH$37))),ABS(-100+(100*(('08 (ind)'!AH21-MIN('08 (ind)'!AH$6:AH$37))/(MAX('08 (ind)'!AH$6:AH$37)-MIN('08 (ind)'!AH$6:AH$37))))))</f>
        <v>22.75449101796406</v>
      </c>
      <c r="AI22" s="75">
        <f>IF('08 (ind)'!AI$1="si",100*(('08 (ind)'!AI21-MIN('08 (ind)'!AI$6:AI$37))/(MAX('08 (ind)'!AI$6:AI$37)-MIN('08 (ind)'!AI$6:AI$37))),ABS(-100+(100*(('08 (ind)'!AI21-MIN('08 (ind)'!AI$6:AI$37))/(MAX('08 (ind)'!AI$6:AI$37)-MIN('08 (ind)'!AI$6:AI$37))))))</f>
        <v>6.4030441901521185</v>
      </c>
      <c r="AJ22" s="75">
        <f>IF('08 (ind)'!AJ$1="si",100*(('08 (ind)'!AJ21-MIN('08 (ind)'!AJ$6:AJ$37))/(MAX('08 (ind)'!AJ$6:AJ$37)-MIN('08 (ind)'!AJ$6:AJ$37))),ABS(-100+(100*(('08 (ind)'!AJ21-MIN('08 (ind)'!AJ$6:AJ$37))/(MAX('08 (ind)'!AJ$6:AJ$37)-MIN('08 (ind)'!AJ$6:AJ$37))))))</f>
        <v>0</v>
      </c>
      <c r="AK22" s="75">
        <f>IF('08 (ind)'!AK$1="si",100*(('08 (ind)'!AK21-MIN('08 (ind)'!AK$6:AK$37))/(MAX('08 (ind)'!AK$6:AK$37)-MIN('08 (ind)'!AK$6:AK$37))),ABS(-100+(100*(('08 (ind)'!AK21-MIN('08 (ind)'!AK$6:AK$37))/(MAX('08 (ind)'!AK$6:AK$37)-MIN('08 (ind)'!AK$6:AK$37))))))</f>
        <v>2.5935331440624685</v>
      </c>
      <c r="AL22" s="75">
        <f>IF('08 (ind)'!AL$1="si",100*(('08 (ind)'!AL21-MIN('08 (ind)'!AL$6:AL$37))/(MAX('08 (ind)'!AL$6:AL$37)-MIN('08 (ind)'!AL$6:AL$37))),ABS(-100+(100*(('08 (ind)'!AL21-MIN('08 (ind)'!AL$6:AL$37))/(MAX('08 (ind)'!AL$6:AL$37)-MIN('08 (ind)'!AL$6:AL$37))))))</f>
        <v>70.594639698246169</v>
      </c>
      <c r="AM22" s="75">
        <f>IF('08 (ind)'!AM$1="si",100*(('08 (ind)'!AM21-MIN('08 (ind)'!AM$6:AM$37))/(MAX('08 (ind)'!AM$6:AM$37)-MIN('08 (ind)'!AM$6:AM$37))),ABS(-100+(100*(('08 (ind)'!AM21-MIN('08 (ind)'!AM$6:AM$37))/(MAX('08 (ind)'!AM$6:AM$37)-MIN('08 (ind)'!AM$6:AM$37))))))</f>
        <v>40.866732275934602</v>
      </c>
      <c r="AN22" s="75">
        <f>IF('08 (ind)'!AN$1="si",100*(('08 (ind)'!AN21-MIN('08 (ind)'!AN$6:AN$37))/(MAX('08 (ind)'!AN$6:AN$37)-MIN('08 (ind)'!AN$6:AN$37))),ABS(-100+(100*(('08 (ind)'!AN21-MIN('08 (ind)'!AN$6:AN$37))/(MAX('08 (ind)'!AN$6:AN$37)-MIN('08 (ind)'!AN$6:AN$37))))))</f>
        <v>27.577185932699109</v>
      </c>
      <c r="AO22" s="75">
        <f>IF('08 (ind)'!AO$1="si",100*(('08 (ind)'!AO21-MIN('08 (ind)'!AO$6:AO$37))/(MAX('08 (ind)'!AO$6:AO$37)-MIN('08 (ind)'!AO$6:AO$37))),ABS(-100+(100*(('08 (ind)'!AO21-MIN('08 (ind)'!AO$6:AO$37))/(MAX('08 (ind)'!AO$6:AO$37)-MIN('08 (ind)'!AO$6:AO$37))))))</f>
        <v>73.265276607671112</v>
      </c>
      <c r="AP22" s="75">
        <f>IF('08 (ind)'!AP$1="si",100*(('08 (ind)'!AP21-MIN('08 (ind)'!AP$6:AP$37))/(MAX('08 (ind)'!AP$6:AP$37)-MIN('08 (ind)'!AP$6:AP$37))),ABS(-100+(100*(('08 (ind)'!AP21-MIN('08 (ind)'!AP$6:AP$37))/(MAX('08 (ind)'!AP$6:AP$37)-MIN('08 (ind)'!AP$6:AP$37))))))</f>
        <v>41.357370095440082</v>
      </c>
      <c r="AQ22" s="75">
        <f>IF('08 (ind)'!AQ$1="si",100*(('08 (ind)'!AQ21-MIN('08 (ind)'!AQ$6:AQ$37))/(MAX('08 (ind)'!AQ$6:AQ$37)-MIN('08 (ind)'!AQ$6:AQ$37))),ABS(-100+(100*(('08 (ind)'!AQ21-MIN('08 (ind)'!AQ$6:AQ$37))/(MAX('08 (ind)'!AQ$6:AQ$37)-MIN('08 (ind)'!AQ$6:AQ$37))))))</f>
        <v>5.1229378292262178</v>
      </c>
      <c r="AR22" s="75">
        <f>IF('08 (ind)'!AR$1="si",100*(('08 (ind)'!AR21-MIN('08 (ind)'!AR$6:AR$37))/(MAX('08 (ind)'!AR$6:AR$37)-MIN('08 (ind)'!AR$6:AR$37))),ABS(-100+(100*(('08 (ind)'!AR21-MIN('08 (ind)'!AR$6:AR$37))/(MAX('08 (ind)'!AR$6:AR$37)-MIN('08 (ind)'!AR$6:AR$37))))))</f>
        <v>28.865165170073144</v>
      </c>
      <c r="AS22" s="75">
        <f>IF('08 (ind)'!AS$1="si",100*(('08 (ind)'!AS21-MIN('08 (ind)'!AS$6:AS$37))/(MAX('08 (ind)'!AS$6:AS$37)-MIN('08 (ind)'!AS$6:AS$37))),ABS(-100+(100*(('08 (ind)'!AS21-MIN('08 (ind)'!AS$6:AS$37))/(MAX('08 (ind)'!AS$6:AS$37)-MIN('08 (ind)'!AS$6:AS$37))))))</f>
        <v>6.1818181818181728</v>
      </c>
      <c r="AT22" s="75">
        <f>IF('08 (ind)'!AT$1="si",100*(('08 (ind)'!AT21-MIN('08 (ind)'!AT$6:AT$37))/(MAX('08 (ind)'!AT$6:AT$37)-MIN('08 (ind)'!AT$6:AT$37))),ABS(-100+(100*(('08 (ind)'!AT21-MIN('08 (ind)'!AT$6:AT$37))/(MAX('08 (ind)'!AT$6:AT$37)-MIN('08 (ind)'!AT$6:AT$37))))))</f>
        <v>0</v>
      </c>
      <c r="AU22" s="75">
        <f>IF('08 (ind)'!AU$1="si",100*(('08 (ind)'!AU21-MIN('08 (ind)'!AU$6:AU$37))/(MAX('08 (ind)'!AU$6:AU$37)-MIN('08 (ind)'!AU$6:AU$37))),ABS(-100+(100*(('08 (ind)'!AU21-MIN('08 (ind)'!AU$6:AU$37))/(MAX('08 (ind)'!AU$6:AU$37)-MIN('08 (ind)'!AU$6:AU$37))))))</f>
        <v>23.321799307958486</v>
      </c>
      <c r="AV22" s="75">
        <f>IF('08 (ind)'!AV$1="si",100*(('08 (ind)'!AV21-MIN('08 (ind)'!AV$6:AV$37))/(MAX('08 (ind)'!AV$6:AV$37)-MIN('08 (ind)'!AV$6:AV$37))),ABS(-100+(100*(('08 (ind)'!AV21-MIN('08 (ind)'!AV$6:AV$37))/(MAX('08 (ind)'!AV$6:AV$37)-MIN('08 (ind)'!AV$6:AV$37))))))</f>
        <v>79.37608318890814</v>
      </c>
      <c r="AW22" s="75">
        <f>IF('08 (ind)'!AW$1="si",100*(('08 (ind)'!AW21-MIN('08 (ind)'!AW$6:AW$37))/(MAX('08 (ind)'!AW$6:AW$37)-MIN('08 (ind)'!AW$6:AW$37))),ABS(-100+(100*(('08 (ind)'!AW21-MIN('08 (ind)'!AW$6:AW$37))/(MAX('08 (ind)'!AW$6:AW$37)-MIN('08 (ind)'!AW$6:AW$37))))))</f>
        <v>32.565337001375525</v>
      </c>
      <c r="AX22" s="75">
        <f>IF('08 (ind)'!AX$1="si",100*(('08 (ind)'!AX21-MIN('08 (ind)'!AX$6:AX$37))/(MAX('08 (ind)'!AX$6:AX$37)-MIN('08 (ind)'!AX$6:AX$37))),ABS(-100+(100*(('08 (ind)'!AX21-MIN('08 (ind)'!AX$6:AX$37))/(MAX('08 (ind)'!AX$6:AX$37)-MIN('08 (ind)'!AX$6:AX$37))))))</f>
        <v>40.078249158986978</v>
      </c>
      <c r="AY22" s="75">
        <f>IF('08 (ind)'!AY$1="si",100*(('08 (ind)'!AY21-MIN('08 (ind)'!AY$6:AY$37))/(MAX('08 (ind)'!AY$6:AY$37)-MIN('08 (ind)'!AY$6:AY$37))),ABS(-100+(100*(('08 (ind)'!AY21-MIN('08 (ind)'!AY$6:AY$37))/(MAX('08 (ind)'!AY$6:AY$37)-MIN('08 (ind)'!AY$6:AY$37))))))</f>
        <v>18.6432856483618</v>
      </c>
      <c r="AZ22" s="75">
        <f>IF('08 (ind)'!AZ$1="si",100*(('08 (ind)'!AZ21-MIN('08 (ind)'!AZ$6:AZ$37))/(MAX('08 (ind)'!AZ$6:AZ$37)-MIN('08 (ind)'!AZ$6:AZ$37))),ABS(-100+(100*(('08 (ind)'!AZ21-MIN('08 (ind)'!AZ$6:AZ$37))/(MAX('08 (ind)'!AZ$6:AZ$37)-MIN('08 (ind)'!AZ$6:AZ$37))))))</f>
        <v>27.721374878397587</v>
      </c>
      <c r="BA22" s="75">
        <f>IF('08 (ind)'!BA$1="si",100*(('08 (ind)'!BA21-MIN('08 (ind)'!BA$6:BA$37))/(MAX('08 (ind)'!BA$6:BA$37)-MIN('08 (ind)'!BA$6:BA$37))),ABS(-100+(100*(('08 (ind)'!BA21-MIN('08 (ind)'!BA$6:BA$37))/(MAX('08 (ind)'!BA$6:BA$37)-MIN('08 (ind)'!BA$6:BA$37))))))</f>
        <v>32.618288320867364</v>
      </c>
      <c r="BB22" s="75">
        <f>IF('08 (ind)'!BB$1="si",100*(('08 (ind)'!BB21-MIN('08 (ind)'!BB$6:BB$37))/(MAX('08 (ind)'!BB$6:BB$37)-MIN('08 (ind)'!BB$6:BB$37))),ABS(-100+(100*(('08 (ind)'!BB21-MIN('08 (ind)'!BB$6:BB$37))/(MAX('08 (ind)'!BB$6:BB$37)-MIN('08 (ind)'!BB$6:BB$37))))))</f>
        <v>8.2009319197610697</v>
      </c>
      <c r="BC22" s="75">
        <f>IF('08 (ind)'!BC$1="si",100*(('08 (ind)'!BC21-MIN('08 (ind)'!BC$6:BC$37))/(MAX('08 (ind)'!BC$6:BC$37)-MIN('08 (ind)'!BC$6:BC$37))),ABS(-100+(100*(('08 (ind)'!BC21-MIN('08 (ind)'!BC$6:BC$37))/(MAX('08 (ind)'!BC$6:BC$37)-MIN('08 (ind)'!BC$6:BC$37))))))</f>
        <v>17.186744040551478</v>
      </c>
      <c r="BD22" s="75">
        <f>IF('08 (ind)'!BD$1="si",100*(('08 (ind)'!BD21-MIN('08 (ind)'!BD$6:BD$37))/(MAX('08 (ind)'!BD$6:BD$37)-MIN('08 (ind)'!BD$6:BD$37))),ABS(-100+(100*(('08 (ind)'!BD21-MIN('08 (ind)'!BD$6:BD$37))/(MAX('08 (ind)'!BD$6:BD$37)-MIN('08 (ind)'!BD$6:BD$37))))))</f>
        <v>21.372513744233576</v>
      </c>
      <c r="BE22" s="75">
        <f>IF('08 (ind)'!BE$1="si",100*(('08 (ind)'!BE21-MIN('08 (ind)'!BE$6:BE$37))/(MAX('08 (ind)'!BE$6:BE$37)-MIN('08 (ind)'!BE$6:BE$37))),ABS(-100+(100*(('08 (ind)'!BE21-MIN('08 (ind)'!BE$6:BE$37))/(MAX('08 (ind)'!BE$6:BE$37)-MIN('08 (ind)'!BE$6:BE$37))))))</f>
        <v>24.664107485604596</v>
      </c>
      <c r="BF22" s="75">
        <f>IF('08 (ind)'!BF$1="si",100*(('08 (ind)'!BF21-MIN('08 (ind)'!BF$6:BF$37))/(MAX('08 (ind)'!BF$6:BF$37)-MIN('08 (ind)'!BF$6:BF$37))),ABS(-100+(100*(('08 (ind)'!BF21-MIN('08 (ind)'!BF$6:BF$37))/(MAX('08 (ind)'!BF$6:BF$37)-MIN('08 (ind)'!BF$6:BF$37))))))</f>
        <v>25.543473514103194</v>
      </c>
      <c r="BG22" s="75">
        <f>IF('08 (ind)'!BG$1="si",100*(('08 (ind)'!BG21-MIN('08 (ind)'!BG$6:BG$37))/(MAX('08 (ind)'!BG$6:BG$37)-MIN('08 (ind)'!BG$6:BG$37))),ABS(-100+(100*(('08 (ind)'!BG21-MIN('08 (ind)'!BG$6:BG$37))/(MAX('08 (ind)'!BG$6:BG$37)-MIN('08 (ind)'!BG$6:BG$37))))))</f>
        <v>39.08219359498257</v>
      </c>
      <c r="BH22" s="75">
        <f>IF('08 (ind)'!BH$1="si",100*(('08 (ind)'!BH21-MIN('08 (ind)'!BH$6:BH$37))/(MAX('08 (ind)'!BH$6:BH$37)-MIN('08 (ind)'!BH$6:BH$37))),ABS(-100+(100*(('08 (ind)'!BH21-MIN('08 (ind)'!BH$6:BH$37))/(MAX('08 (ind)'!BH$6:BH$37)-MIN('08 (ind)'!BH$6:BH$37))))))</f>
        <v>12.317688047618578</v>
      </c>
      <c r="BI22" s="75">
        <f>IF('08 (ind)'!BI$1="si",100*(('08 (ind)'!BI21-MIN('08 (ind)'!BI$6:BI$37))/(MAX('08 (ind)'!BI$6:BI$37)-MIN('08 (ind)'!BI$6:BI$37))),ABS(-100+(100*(('08 (ind)'!BI21-MIN('08 (ind)'!BI$6:BI$37))/(MAX('08 (ind)'!BI$6:BI$37)-MIN('08 (ind)'!BI$6:BI$37))))))</f>
        <v>96.89497150905926</v>
      </c>
      <c r="BJ22" s="75">
        <f>IF('08 (ind)'!BJ$1="si",100*(('08 (ind)'!BJ21-MIN('08 (ind)'!BJ$6:BJ$37))/(MAX('08 (ind)'!BJ$6:BJ$37)-MIN('08 (ind)'!BJ$6:BJ$37))),ABS(-100+(100*(('08 (ind)'!BJ21-MIN('08 (ind)'!BJ$6:BJ$37))/(MAX('08 (ind)'!BJ$6:BJ$37)-MIN('08 (ind)'!BJ$6:BJ$37))))))</f>
        <v>34.875021806746496</v>
      </c>
      <c r="BK22" s="75">
        <f>IF('08 (ind)'!BK$1="si",100*(('08 (ind)'!BK21-MIN('08 (ind)'!BK$6:BK$37))/(MAX('08 (ind)'!BK$6:BK$37)-MIN('08 (ind)'!BK$6:BK$37))),ABS(-100+(100*(('08 (ind)'!BK21-MIN('08 (ind)'!BK$6:BK$37))/(MAX('08 (ind)'!BK$6:BK$37)-MIN('08 (ind)'!BK$6:BK$37))))))</f>
        <v>5.8451579069269339</v>
      </c>
      <c r="BL22" s="75">
        <f>IF('08 (ind)'!BL$1="si",100*(('08 (ind)'!BL21-MIN('08 (ind)'!BL$6:BL$37))/(MAX('08 (ind)'!BL$6:BL$37)-MIN('08 (ind)'!BL$6:BL$37))),ABS(-100+(100*(('08 (ind)'!BL21-MIN('08 (ind)'!BL$6:BL$37))/(MAX('08 (ind)'!BL$6:BL$37)-MIN('08 (ind)'!BL$6:BL$37))))))</f>
        <v>16.101694915254235</v>
      </c>
      <c r="BM22" s="75">
        <f>IF('08 (ind)'!BM$1="si",100*(('08 (ind)'!BM21-MIN('08 (ind)'!BM$6:BM$37))/(MAX('08 (ind)'!BM$6:BM$37)-MIN('08 (ind)'!BM$6:BM$37))),ABS(-100+(100*(('08 (ind)'!BM21-MIN('08 (ind)'!BM$6:BM$37))/(MAX('08 (ind)'!BM$6:BM$37)-MIN('08 (ind)'!BM$6:BM$37))))))</f>
        <v>23.477361426663155</v>
      </c>
      <c r="BN22" s="75">
        <f>IF('08 (ind)'!BN$1="si",100*(('08 (ind)'!BN21-MIN('08 (ind)'!BN$6:BN$37))/(MAX('08 (ind)'!BN$6:BN$37)-MIN('08 (ind)'!BN$6:BN$37))),ABS(-100+(100*(('08 (ind)'!BN21-MIN('08 (ind)'!BN$6:BN$37))/(MAX('08 (ind)'!BN$6:BN$37)-MIN('08 (ind)'!BN$6:BN$37))))))</f>
        <v>14.494695928458743</v>
      </c>
      <c r="BO22" s="75">
        <f>IF('08 (ind)'!BO$1="si",100*(('08 (ind)'!BO21-MIN('08 (ind)'!BO$6:BO$37))/(MAX('08 (ind)'!BO$6:BO$37)-MIN('08 (ind)'!BO$6:BO$37))),ABS(-100+(100*(('08 (ind)'!BO21-MIN('08 (ind)'!BO$6:BO$37))/(MAX('08 (ind)'!BO$6:BO$37)-MIN('08 (ind)'!BO$6:BO$37))))))</f>
        <v>20.745261041882376</v>
      </c>
      <c r="BP22" s="75">
        <f>IF('08 (ind)'!BP$1="si",100*(('08 (ind)'!BP21-MIN('08 (ind)'!BP$6:BP$37))/(MAX('08 (ind)'!BP$6:BP$37)-MIN('08 (ind)'!BP$6:BP$37))),ABS(-100+(100*(('08 (ind)'!BP21-MIN('08 (ind)'!BP$6:BP$37))/(MAX('08 (ind)'!BP$6:BP$37)-MIN('08 (ind)'!BP$6:BP$37))))))</f>
        <v>29.340961521973714</v>
      </c>
      <c r="BQ22" s="75">
        <f>IF('08 (ind)'!BQ$1="si",100*(('08 (ind)'!BQ21-MIN('08 (ind)'!BQ$6:BQ$37))/(MAX('08 (ind)'!BQ$6:BQ$37)-MIN('08 (ind)'!BQ$6:BQ$37))),ABS(-100+(100*(('08 (ind)'!BQ21-MIN('08 (ind)'!BQ$6:BQ$37))/(MAX('08 (ind)'!BQ$6:BQ$37)-MIN('08 (ind)'!BQ$6:BQ$37))))))</f>
        <v>16.367529866249416</v>
      </c>
      <c r="BR22" s="75">
        <f>IF('08 (ind)'!BR$1="si",100*(('08 (ind)'!BR21-MIN('08 (ind)'!BR$6:BR$37))/(MAX('08 (ind)'!BR$6:BR$37)-MIN('08 (ind)'!BR$6:BR$37))),ABS(-100+(100*(('08 (ind)'!BR21-MIN('08 (ind)'!BR$6:BR$37))/(MAX('08 (ind)'!BP$6:BP$37)-MIN('08 (ind)'!BR$6:BR$37))))))</f>
        <v>19.182845552013909</v>
      </c>
      <c r="BS22" s="75">
        <f>IF('08 (ind)'!BS$1="si",100*(('08 (ind)'!BS21-MIN('08 (ind)'!BS$6:BS$37))/(MAX('08 (ind)'!BS$6:BS$37)-MIN('08 (ind)'!BS$6:BS$37))),ABS(-100+(100*(('08 (ind)'!BS21-MIN('08 (ind)'!BS$6:BS$37))/(MAX('08 (ind)'!BQ$6:BQ$37)-MIN('08 (ind)'!BS$6:BS$37))))))</f>
        <v>26.978544251522109</v>
      </c>
      <c r="BT22" s="75">
        <f>IF('08 (ind)'!BT$1="si",100*(('08 (ind)'!BT21-MIN('08 (ind)'!BT$6:BT$37))/(MAX('08 (ind)'!BT$6:BT$37)-MIN('08 (ind)'!BT$6:BT$37))),ABS(-100+(100*(('08 (ind)'!BT21-MIN('08 (ind)'!BT$6:BT$37))/(MAX('08 (ind)'!BR$6:BR$37)-MIN('08 (ind)'!BT$6:BT$37))))))</f>
        <v>98.164637328494877</v>
      </c>
      <c r="BU22" s="75">
        <f>IF('08 (ind)'!BU$1="si",100*(('08 (ind)'!BU21-MIN('08 (ind)'!BU$6:BU$37))/(MAX('08 (ind)'!BU$6:BU$37)-MIN('08 (ind)'!BU$6:BU$37))),ABS(-100+(100*(('08 (ind)'!BU21-MIN('08 (ind)'!BU$6:BU$37))/(MAX('08 (ind)'!BU$6:BU$37)-MIN('08 (ind)'!BU$6:BU$37))))))</f>
        <v>67.990074441687341</v>
      </c>
      <c r="BV22" s="75">
        <f>IF('08 (ind)'!BV$1="si",100*(('08 (ind)'!BV21-MIN('08 (ind)'!BV$6:BV$37))/(MAX('08 (ind)'!BV$6:BV$37)-MIN('08 (ind)'!BV$6:BV$37))),ABS(-100+(100*(('08 (ind)'!BV21-MIN('08 (ind)'!BV$6:BV$37))/(MAX('08 (ind)'!BV$6:BV$37)-MIN('08 (ind)'!BV$6:BV$37))))))</f>
        <v>31.236897274633119</v>
      </c>
      <c r="BW22" s="75">
        <f>IF('08 (ind)'!BW$1="si",100*(('08 (ind)'!BW21-MIN('08 (ind)'!BW$6:BW$37))/(MAX('08 (ind)'!BW$6:BW$37)-MIN('08 (ind)'!BW$6:BW$37))),ABS(-100+(100*(('08 (ind)'!BW21-MIN('08 (ind)'!BW$6:BW$37))/(MAX('08 (ind)'!BW$6:BW$37)-MIN('08 (ind)'!BW$6:BW$37))))))</f>
        <v>62.501640635253963</v>
      </c>
      <c r="BX22" s="75">
        <f>IF('08 (ind)'!BX$1="si",100*(('08 (ind)'!BX21-MIN('08 (ind)'!BX$6:BX$37))/(MAX('08 (ind)'!BX$6:BX$37)-MIN('08 (ind)'!BX$6:BX$37))),ABS(-100+(100*(('08 (ind)'!BX21-MIN('08 (ind)'!BX$6:BX$37))/(MAX('08 (ind)'!BX$6:BX$37)-MIN('08 (ind)'!BX$6:BX$37))))))</f>
        <v>14.607561113959122</v>
      </c>
      <c r="BY22" s="75">
        <f>IF('08 (ind)'!BY$1="si",100*(('08 (ind)'!BY21-MIN('08 (ind)'!BY$6:BY$37))/(MAX('08 (ind)'!BY$6:BY$37)-MIN('08 (ind)'!BY$6:BY$37))),ABS(-100+(100*(('08 (ind)'!BY21-MIN('08 (ind)'!BY$6:BY$37))/(MAX('08 (ind)'!BY$6:BY$37)-MIN('08 (ind)'!BY$6:BY$37))))))</f>
        <v>13.31601990795526</v>
      </c>
      <c r="BZ22" s="75">
        <f>IF('08 (ind)'!BZ$1="si",100*(('08 (ind)'!BZ21-MIN('08 (ind)'!BZ$6:BZ$37))/(MAX('08 (ind)'!BZ$6:BZ$37)-MIN('08 (ind)'!BZ$6:BZ$37))),ABS(-100+(100*(('08 (ind)'!BZ21-MIN('08 (ind)'!BZ$6:BZ$37))/(MAX('08 (ind)'!BZ$6:BZ$37)-MIN('08 (ind)'!BZ$6:BZ$37))))))</f>
        <v>89.981318758483084</v>
      </c>
      <c r="CA22" s="75">
        <f>IF('08 (ind)'!CA$1="si",100*(('08 (ind)'!CA21-MIN('08 (ind)'!CA$6:CA$37))/(MAX('08 (ind)'!CA$6:CA$37)-MIN('08 (ind)'!CA$6:CA$37))),ABS(-100+(100*(('08 (ind)'!CA21-MIN('08 (ind)'!CA$6:CA$37))/(MAX('08 (ind)'!CA$6:CA$37)-MIN('08 (ind)'!CA$6:CA$37))))))</f>
        <v>0</v>
      </c>
      <c r="CB22" s="75">
        <f>IF('08 (ind)'!CB$1="si",100*(('08 (ind)'!CB21-MIN('08 (ind)'!CB$6:CB$37))/(MAX('08 (ind)'!CB$6:CB$37)-MIN('08 (ind)'!CB$6:CB$37))),ABS(-100+(100*(('08 (ind)'!CB21-MIN('08 (ind)'!CB$6:CB$37))/(MAX('08 (ind)'!CB$6:CB$37)-MIN('08 (ind)'!CB$6:CB$37))))))</f>
        <v>83.439490445859875</v>
      </c>
      <c r="CC22" s="75">
        <f>IF('08 (ind)'!CC$1="si",100*(('08 (ind)'!CC21-MIN('08 (ind)'!CC$6:CC$37))/(MAX('08 (ind)'!CC$6:CC$37)-MIN('08 (ind)'!CC$6:CC$37))),ABS(-100+(100*(('08 (ind)'!CC21-MIN('08 (ind)'!CC$6:CC$37))/(MAX('08 (ind)'!CC$6:CC$37)-MIN('08 (ind)'!CC$6:CC$37))))))</f>
        <v>30.842138258896739</v>
      </c>
      <c r="CD22" s="75">
        <f>IF('08 (ind)'!CD$1="si",100*(('08 (ind)'!CD21-MIN('08 (ind)'!CD$6:CD$37))/(MAX('08 (ind)'!CD$6:CD$37)-MIN('08 (ind)'!CD$6:CD$37))),ABS(-100+(100*(('08 (ind)'!CD21-MIN('08 (ind)'!CD$6:CD$37))/(MAX('08 (ind)'!CD$6:CD$37)-MIN('08 (ind)'!CD$6:CD$37))))))</f>
        <v>0.78418755890198644</v>
      </c>
      <c r="CE22" s="75">
        <f>IF('08 (ind)'!CE$1="si",100*(('08 (ind)'!CE21-MIN('08 (ind)'!CE$6:CE$37))/(MAX('08 (ind)'!CE$6:CE$37)-MIN('08 (ind)'!CE$6:CE$37))),ABS(-100+(100*(('08 (ind)'!CE21-MIN('08 (ind)'!CE$6:CE$37))/(MAX('08 (ind)'!CE$6:CE$37)-MIN('08 (ind)'!CE$6:CE$37))))))</f>
        <v>10.517555492126512</v>
      </c>
      <c r="CF22" s="75">
        <f>IF('08 (ind)'!CF$1="si",100*(('08 (ind)'!CF21-MIN('08 (ind)'!CF$6:CF$37))/(MAX('08 (ind)'!CF$6:CF$37)-MIN('08 (ind)'!CF$6:CF$37))),ABS(-100+(100*(('08 (ind)'!CF21-MIN('08 (ind)'!CF$6:CF$37))/(MAX('08 (ind)'!CF$6:CF$37)-MIN('08 (ind)'!CF$6:CF$37))))))</f>
        <v>8.2731761743458332</v>
      </c>
      <c r="CG22" s="75">
        <f>IF('08 (ind)'!CG$1="si",100*(('08 (ind)'!CG21-MIN('08 (ind)'!CG$6:CG$37))/(MAX('08 (ind)'!CG$6:CG$37)-MIN('08 (ind)'!CG$6:CG$37))),ABS(-100+(100*(('08 (ind)'!CG21-MIN('08 (ind)'!CG$6:CG$37))/(MAX('08 (ind)'!CG$6:CG$37)-MIN('08 (ind)'!CG$6:CG$37))))))</f>
        <v>1.6655997848310073</v>
      </c>
      <c r="CH22" s="75">
        <f>IF('08 (ind)'!CH$1="si",100*(('08 (ind)'!CH21-MIN('08 (ind)'!CH$6:CH$37))/(MAX('08 (ind)'!CH$6:CH$37)-MIN('08 (ind)'!CH$6:CH$37))),ABS(-100+(100*(('08 (ind)'!CH21-MIN('08 (ind)'!CH$6:CH$37))/(MAX('08 (ind)'!CH$6:CH$37)-MIN('08 (ind)'!CH$6:CH$37))))))</f>
        <v>14.034673405992049</v>
      </c>
      <c r="CI22" s="75">
        <f>IF('08 (ind)'!CI$1="si",100*(('08 (ind)'!CI21-MIN('08 (ind)'!CI$6:CI$37))/(MAX('08 (ind)'!CI$6:CI$37)-MIN('08 (ind)'!CI$6:CI$37))),ABS(-100+(100*(('08 (ind)'!CI21-MIN('08 (ind)'!CI$6:CI$37))/(MAX('08 (ind)'!CI$6:CI$37)-MIN('08 (ind)'!CI$6:CI$37))))))</f>
        <v>70.681778346107734</v>
      </c>
      <c r="CJ22" s="75">
        <f>IF('08 (ind)'!CJ$1="si",100*(('08 (ind)'!CJ21-MIN('08 (ind)'!CJ$6:CJ$37))/(MAX('08 (ind)'!CJ$6:CJ$37)-MIN('08 (ind)'!CJ$6:CJ$37))),ABS(-100+(100*(('08 (ind)'!CJ21-MIN('08 (ind)'!CJ$6:CJ$37))/(MAX('08 (ind)'!CJ$6:CJ$37)-MIN('08 (ind)'!CJ$6:CJ$37))))))</f>
        <v>48.337536439995041</v>
      </c>
      <c r="CK22" s="75">
        <f>IF('08 (ind)'!CK$1="si",100*(('08 (ind)'!CK21-MIN('08 (ind)'!CK$6:CK$37))/(MAX('08 (ind)'!CK$6:CK$37)-MIN('08 (ind)'!CK$6:CK$37))),ABS(-100+(100*(('08 (ind)'!CK21-MIN('08 (ind)'!CK$6:CK$37))/(MAX('08 (ind)'!CK$6:CK$37)-MIN('08 (ind)'!CK$6:CK$37))))))</f>
        <v>6.0856112488080392</v>
      </c>
      <c r="CL22" s="75">
        <f>IF('08 (ind)'!CL$1="si",100*(('08 (ind)'!CL21-MIN('08 (ind)'!CL$6:CL$37))/(MAX('08 (ind)'!CL$6:CL$37)-MIN('08 (ind)'!CL$6:CL$37))),ABS(-100+(100*(('08 (ind)'!CL21-MIN('08 (ind)'!CL$6:CL$37))/(MAX('08 (ind)'!CL$6:CL$37)-MIN('08 (ind)'!CL$6:CL$37))))))</f>
        <v>0</v>
      </c>
      <c r="CM22" s="75">
        <f>IF('08 (ind)'!CM$1="si",100*(('08 (ind)'!CM21-MIN('08 (ind)'!CM$6:CM$37))/(MAX('08 (ind)'!CM$6:CM$37)-MIN('08 (ind)'!CM$6:CM$37))),ABS(-100+(100*(('08 (ind)'!CM21-MIN('08 (ind)'!CM$6:CM$37))/(MAX('08 (ind)'!CM$6:CM$37)-MIN('08 (ind)'!CM$6:CM$37))))))</f>
        <v>16.481581868268943</v>
      </c>
    </row>
    <row r="23" spans="1:91">
      <c r="A23" s="18" t="s">
        <v>221</v>
      </c>
      <c r="B23" s="87">
        <f>IF('08 (ind)'!B$1="si",100*(('08 (ind)'!B22-MIN('08 (ind)'!B$6:B$37))/(MAX('08 (ind)'!B$6:B$37)-MIN('08 (ind)'!B$6:B$37))),ABS(-100+(100*(('08 (ind)'!B22-MIN('08 (ind)'!B$6:B$37))/(MAX('08 (ind)'!B$6:B$37)-MIN('08 (ind)'!B$6:B$37))))))</f>
        <v>2.5093349395875761</v>
      </c>
      <c r="C23" s="87">
        <f>IF('08 (ind)'!C$1="si",100*(('08 (ind)'!C22-MIN('08 (ind)'!C$6:C$37))/(MAX('08 (ind)'!C$6:C$37)-MIN('08 (ind)'!C$6:C$37))),ABS(-100+(100*(('08 (ind)'!C22-MIN('08 (ind)'!C$6:C$37))/(MAX('08 (ind)'!C$6:C$37)-MIN('08 (ind)'!C$6:C$37))))))</f>
        <v>38.88231436675963</v>
      </c>
      <c r="D23" s="87">
        <f>IF('08 (ind)'!D$1="si",100*(('08 (ind)'!D22-MIN('08 (ind)'!D$6:D$37))/(MAX('08 (ind)'!D$6:D$37)-MIN('08 (ind)'!D$6:D$37))),ABS(-100+(100*(('08 (ind)'!D22-MIN('08 (ind)'!D$6:D$37))/(MAX('08 (ind)'!D$6:D$37)-MIN('08 (ind)'!D$6:D$37))))))</f>
        <v>40.578668322279398</v>
      </c>
      <c r="E23" s="87">
        <f>IF('08 (ind)'!E$1="si",100*(('08 (ind)'!E22-MIN('08 (ind)'!E$6:E$37))/(MAX('08 (ind)'!E$6:E$37)-MIN('08 (ind)'!E$6:E$37))),ABS(-100+(100*(('08 (ind)'!E22-MIN('08 (ind)'!E$6:E$37))/(MAX('08 (ind)'!E$6:E$37)-MIN('08 (ind)'!E$6:E$37))))))</f>
        <v>43.492856098617679</v>
      </c>
      <c r="F23" s="87">
        <f>IF('08 (ind)'!F$1="si",100*(('08 (ind)'!F22-MIN('08 (ind)'!F$6:F$37))/(MAX('08 (ind)'!F$6:F$37)-MIN('08 (ind)'!F$6:F$37))),ABS(-100+(100*(('08 (ind)'!F22-MIN('08 (ind)'!F$6:F$37))/(MAX('08 (ind)'!F$6:F$37)-MIN('08 (ind)'!F$6:F$37))))))</f>
        <v>56.849315068493155</v>
      </c>
      <c r="G23" s="87">
        <f>IF('08 (ind)'!G$1="si",100*(('08 (ind)'!G22-MIN('08 (ind)'!G$6:G$37))/(MAX('08 (ind)'!G$6:G$37)-MIN('08 (ind)'!G$6:G$37))),ABS(-100+(100*(('08 (ind)'!G22-MIN('08 (ind)'!G$6:G$37))/(MAX('08 (ind)'!G$6:G$37)-MIN('08 (ind)'!G$6:G$37))))))</f>
        <v>50.847457627118644</v>
      </c>
      <c r="H23" s="87">
        <f>IF('08 (ind)'!H$1="si",100*(('08 (ind)'!H22-MIN('08 (ind)'!H$6:H$37))/(MAX('08 (ind)'!H$6:H$37)-MIN('08 (ind)'!H$6:H$37))),ABS(-100+(100*(('08 (ind)'!H22-MIN('08 (ind)'!H$6:H$37))/(MAX('08 (ind)'!H$6:H$37)-MIN('08 (ind)'!H$6:H$37))))))</f>
        <v>50.000000000000014</v>
      </c>
      <c r="I23" s="87">
        <f>IF('08 (ind)'!I$1="si",100*(('08 (ind)'!I22-MIN('08 (ind)'!I$6:I$37))/(MAX('08 (ind)'!I$6:I$37)-MIN('08 (ind)'!I$6:I$37))),ABS(-100+(100*(('08 (ind)'!I22-MIN('08 (ind)'!I$6:I$37))/(MAX('08 (ind)'!I$6:I$37)-MIN('08 (ind)'!I$6:I$37))))))</f>
        <v>53.125000000000014</v>
      </c>
      <c r="J23" s="87">
        <f>IF('08 (ind)'!J$1="si",100*(('08 (ind)'!J22-MIN('08 (ind)'!J$6:J$37))/(MAX('08 (ind)'!J$6:J$37)-MIN('08 (ind)'!J$6:J$37))),ABS(-100+(100*(('08 (ind)'!J22-MIN('08 (ind)'!J$6:J$37))/(MAX('08 (ind)'!J$6:J$37)-MIN('08 (ind)'!J$6:J$37))))))</f>
        <v>27.225130890052345</v>
      </c>
      <c r="K23" s="87">
        <f>IF('08 (ind)'!K$1="si",100*(('08 (ind)'!K22-MIN('08 (ind)'!K$6:K$37))/(MAX('08 (ind)'!K$6:K$37)-MIN('08 (ind)'!K$6:K$37))),ABS(-100+(100*(('08 (ind)'!K22-MIN('08 (ind)'!K$6:K$37))/(MAX('08 (ind)'!K$6:K$37)-MIN('08 (ind)'!K$6:K$37))))))</f>
        <v>1.7535415385071247</v>
      </c>
      <c r="L23" s="87">
        <f>IF('08 (ind)'!L$1="si",100*(('08 (ind)'!L22-MIN('08 (ind)'!L$6:L$37))/(MAX('08 (ind)'!L$6:L$37)-MIN('08 (ind)'!L$6:L$37))),ABS(-100+(100*(('08 (ind)'!L22-MIN('08 (ind)'!L$6:L$37))/(MAX('08 (ind)'!L$6:L$37)-MIN('08 (ind)'!L$6:L$37))))))</f>
        <v>86.177078614743849</v>
      </c>
      <c r="M23" s="87">
        <f>IF('08 (ind)'!M$1="si",100*(('08 (ind)'!M22-MIN('08 (ind)'!M$6:M$37))/(MAX('08 (ind)'!M$6:M$37)-MIN('08 (ind)'!M$6:M$37))),ABS(-100+(100*(('08 (ind)'!M22-MIN('08 (ind)'!M$6:M$37))/(MAX('08 (ind)'!M$6:M$37)-MIN('08 (ind)'!M$6:M$37))))))</f>
        <v>26.237006759890384</v>
      </c>
      <c r="N23" s="87">
        <f>IF('08 (ind)'!N$1="si",100*(('08 (ind)'!N22-MIN('08 (ind)'!N$6:N$37))/(MAX('08 (ind)'!N$6:N$37)-MIN('08 (ind)'!N$6:N$37))),ABS(-100+(100*(('08 (ind)'!N22-MIN('08 (ind)'!N$6:N$37))/(MAX('08 (ind)'!N$6:N$37)-MIN('08 (ind)'!N$6:N$37))))))</f>
        <v>47.021930436118161</v>
      </c>
      <c r="O23" s="87">
        <f>IF('08 (ind)'!O$1="si",100*(('08 (ind)'!O22-MIN('08 (ind)'!O$6:O$37))/(MAX('08 (ind)'!O$6:O$37)-MIN('08 (ind)'!O$6:O$37))),ABS(-100+(100*(('08 (ind)'!O22-MIN('08 (ind)'!O$6:O$37))/(MAX('08 (ind)'!O$6:O$37)-MIN('08 (ind)'!O$6:O$37))))))</f>
        <v>92.982456140350877</v>
      </c>
      <c r="P23" s="87">
        <f>IF('08 (ind)'!P$1="si",100*(('08 (ind)'!P22-MIN('08 (ind)'!P$6:P$37))/(MAX('08 (ind)'!P$6:P$37)-MIN('08 (ind)'!P$6:P$37))),ABS(-100+(100*(('08 (ind)'!P22-MIN('08 (ind)'!P$6:P$37))/(MAX('08 (ind)'!P$6:P$37)-MIN('08 (ind)'!P$6:P$37))))))</f>
        <v>17.120132613922014</v>
      </c>
      <c r="Q23" s="87">
        <f>IF('08 (ind)'!Q$1="si",100*(('08 (ind)'!Q22-MIN('08 (ind)'!Q$6:Q$37))/(MAX('08 (ind)'!Q$6:Q$37)-MIN('08 (ind)'!Q$6:Q$37))),ABS(-100+(100*(('08 (ind)'!Q22-MIN('08 (ind)'!Q$6:Q$37))/(MAX('08 (ind)'!Q$6:Q$37)-MIN('08 (ind)'!Q$6:Q$37))))))</f>
        <v>2.6334208059447874</v>
      </c>
      <c r="R23" s="87">
        <f>IF('08 (ind)'!R$1="si",100*(('08 (ind)'!R22-MIN('08 (ind)'!R$6:R$37))/(MAX('08 (ind)'!R$6:R$37)-MIN('08 (ind)'!R$6:R$37))),ABS(-100+(100*(('08 (ind)'!R22-MIN('08 (ind)'!R$6:R$37))/(MAX('08 (ind)'!R$6:R$37)-MIN('08 (ind)'!R$6:R$37))))))</f>
        <v>2.6145378386640039</v>
      </c>
      <c r="S23" s="75">
        <f>ABS(ABS(('08 (ind)'!S22-((MAX('08 (ind)'!S$6:S$37)+MIN('08 (ind)'!S$6:S$37))/2))/(((MAX('08 (ind)'!S$6:S$37)+MIN('08 (ind)'!S$6:S$37))/2)-MAX('08 (ind)'!S$6:S$37))*100)-100)</f>
        <v>79.168591360635077</v>
      </c>
      <c r="T23" s="75">
        <f>IF('08 (ind)'!T$1="si",100*(('08 (ind)'!T22-MIN('08 (ind)'!T$6:T$37))/(MAX('08 (ind)'!T$6:T$37)-MIN('08 (ind)'!T$6:T$37))),ABS(-100+(100*(('08 (ind)'!T22-MIN('08 (ind)'!T$6:T$37))/(MAX('08 (ind)'!T$6:T$37)-MIN('08 (ind)'!T$6:T$37))))))</f>
        <v>9.9511420333891536</v>
      </c>
      <c r="U23" s="75">
        <f>IF('08 (ind)'!U$1="si",100*(('08 (ind)'!U22-MIN('08 (ind)'!U$6:U$37))/(MAX('08 (ind)'!U$6:U$37)-MIN('08 (ind)'!U$6:U$37))),ABS(-100+(100*(('08 (ind)'!U22-MIN('08 (ind)'!U$6:U$37))/(MAX('08 (ind)'!U$6:U$37)-MIN('08 (ind)'!U$6:U$37))))))</f>
        <v>80</v>
      </c>
      <c r="V23" s="75">
        <f>IF('08 (ind)'!V$1="si",100*(('08 (ind)'!V22-MIN('08 (ind)'!V$6:V$37))/(MAX('08 (ind)'!V$6:V$37)-MIN('08 (ind)'!V$6:V$37))),ABS(-100+(100*(('08 (ind)'!V22-MIN('08 (ind)'!V$6:V$37))/(MAX('08 (ind)'!V$6:V$37)-MIN('08 (ind)'!V$6:V$37))))))</f>
        <v>100</v>
      </c>
      <c r="W23" s="75">
        <f>IF('08 (ind)'!W$1="si",100*(('08 (ind)'!W22-MIN('08 (ind)'!W$6:W$37))/(MAX('08 (ind)'!W$6:W$37)-MIN('08 (ind)'!W$6:W$37))),ABS(-100+(100*(('08 (ind)'!W22-MIN('08 (ind)'!W$6:W$37))/(MAX('08 (ind)'!W$6:W$37)-MIN('08 (ind)'!W$6:W$37))))))</f>
        <v>28.12295255935847</v>
      </c>
      <c r="X23" s="75">
        <f>IF('08 (ind)'!X$1="si",100*(('08 (ind)'!X22-MIN('08 (ind)'!X$6:X$37))/(MAX('08 (ind)'!X$6:X$37)-MIN('08 (ind)'!X$6:X$37))),ABS(-100+(100*(('08 (ind)'!X22-MIN('08 (ind)'!X$6:X$37))/(MAX('08 (ind)'!X$6:X$37)-MIN('08 (ind)'!X$6:X$37))))))</f>
        <v>77.347215334438886</v>
      </c>
      <c r="Y23" s="75">
        <f>IF('08 (ind)'!Y$1="si",100*(('08 (ind)'!Y22-MIN('08 (ind)'!Y$6:Y$37))/(MAX('08 (ind)'!Y$6:Y$37)-MIN('08 (ind)'!Y$6:Y$37))),ABS(-100+(100*(('08 (ind)'!Y22-MIN('08 (ind)'!Y$6:Y$37))/(MAX('08 (ind)'!Y$6:Y$37)-MIN('08 (ind)'!Y$6:Y$37))))))</f>
        <v>75.433098905012002</v>
      </c>
      <c r="Z23" s="75">
        <f>IF('08 (ind)'!Z$1="si",100*(('08 (ind)'!Z22-MIN('08 (ind)'!Z$6:Z$37))/(MAX('08 (ind)'!Z$6:Z$37)-MIN('08 (ind)'!Z$6:Z$37))),ABS(-100+(100*(('08 (ind)'!Z22-MIN('08 (ind)'!Z$6:Z$37))/(MAX('08 (ind)'!Z$6:Z$37)-MIN('08 (ind)'!Z$6:Z$37))))))</f>
        <v>12.258121143607681</v>
      </c>
      <c r="AA23" s="75">
        <f>IF('08 (ind)'!AA$1="si",100*(('08 (ind)'!AA22-MIN('08 (ind)'!AA$6:AA$37))/(MAX('08 (ind)'!AA$6:AA$37)-MIN('08 (ind)'!AA$6:AA$37))),ABS(-100+(100*(('08 (ind)'!AA22-MIN('08 (ind)'!AA$6:AA$37))/(MAX('08 (ind)'!AA$6:AA$37)-MIN('08 (ind)'!AA$6:AA$37))))))</f>
        <v>29.151599183712634</v>
      </c>
      <c r="AB23" s="75">
        <f>IF('08 (ind)'!AB$1="si",100*(('08 (ind)'!AB22-MIN('08 (ind)'!AB$6:AB$37))/(MAX('08 (ind)'!AB$6:AB$37)-MIN('08 (ind)'!AB$6:AB$37))),ABS(-100+(100*(('08 (ind)'!AB22-MIN('08 (ind)'!AB$6:AB$37))/(MAX('08 (ind)'!AB$6:AB$37)-MIN('08 (ind)'!AB$6:AB$37))))))</f>
        <v>31.672344091830766</v>
      </c>
      <c r="AC23" s="75">
        <f>IF('08 (ind)'!AC$1="si",100*(('08 (ind)'!AC22-MIN('08 (ind)'!AC$6:AC$37))/(MAX('08 (ind)'!AC$6:AC$37)-MIN('08 (ind)'!AC$6:AC$37))),ABS(-100+(100*(('08 (ind)'!AC22-MIN('08 (ind)'!AC$6:AC$37))/(MAX('08 (ind)'!AC$6:AC$37)-MIN('08 (ind)'!AC$6:AC$37))))))</f>
        <v>45.301129148639163</v>
      </c>
      <c r="AD23" s="75">
        <f>IF('08 (ind)'!AD$1="si",100*(('08 (ind)'!AD22-MIN('08 (ind)'!AD$6:AD$37))/(MAX('08 (ind)'!AD$6:AD$37)-MIN('08 (ind)'!AD$6:AD$37))),ABS(-100+(100*(('08 (ind)'!AD22-MIN('08 (ind)'!AD$6:AD$37))/(MAX('08 (ind)'!AD$6:AD$37)-MIN('08 (ind)'!AD$6:AD$37))))))</f>
        <v>75.853653593990316</v>
      </c>
      <c r="AE23" s="75">
        <f>IF('08 (ind)'!AE$1="si",100*(('08 (ind)'!AE22-MIN('08 (ind)'!AE$6:AE$37))/(MAX('08 (ind)'!AE$6:AE$37)-MIN('08 (ind)'!AE$6:AE$37))),ABS(-100+(100*(('08 (ind)'!AE22-MIN('08 (ind)'!AE$6:AE$37))/(MAX('08 (ind)'!AE$6:AE$37)-MIN('08 (ind)'!AE$6:AE$37))))))</f>
        <v>69.517769655070509</v>
      </c>
      <c r="AF23" s="75">
        <f>IF('08 (ind)'!AF$1="si",100*(('08 (ind)'!AF22-MIN('08 (ind)'!AF$6:AF$37))/(MAX('08 (ind)'!AF$6:AF$37)-MIN('08 (ind)'!AF$6:AF$37))),ABS(-100+(100*(('08 (ind)'!AF22-MIN('08 (ind)'!AF$6:AF$37))/(MAX('08 (ind)'!AF$6:AF$37)-MIN('08 (ind)'!AF$6:AF$37))))))</f>
        <v>60.448488262711756</v>
      </c>
      <c r="AG23" s="75">
        <f>IF('08 (ind)'!AG$1="si",100*(('08 (ind)'!AG22-MIN('08 (ind)'!AG$6:AG$37))/(MAX('08 (ind)'!AG$6:AG$37)-MIN('08 (ind)'!AG$6:AG$37))),ABS(-100+(100*(('08 (ind)'!AG22-MIN('08 (ind)'!AG$6:AG$37))/(MAX('08 (ind)'!AG$6:AG$37)-MIN('08 (ind)'!AG$6:AG$37))))))</f>
        <v>31.914893617021256</v>
      </c>
      <c r="AH23" s="75">
        <f>IF('08 (ind)'!AH$1="si",100*(('08 (ind)'!AH22-MIN('08 (ind)'!AH$6:AH$37))/(MAX('08 (ind)'!AH$6:AH$37)-MIN('08 (ind)'!AH$6:AH$37))),ABS(-100+(100*(('08 (ind)'!AH22-MIN('08 (ind)'!AH$6:AH$37))/(MAX('08 (ind)'!AH$6:AH$37)-MIN('08 (ind)'!AH$6:AH$37))))))</f>
        <v>0</v>
      </c>
      <c r="AI23" s="75">
        <f>IF('08 (ind)'!AI$1="si",100*(('08 (ind)'!AI22-MIN('08 (ind)'!AI$6:AI$37))/(MAX('08 (ind)'!AI$6:AI$37)-MIN('08 (ind)'!AI$6:AI$37))),ABS(-100+(100*(('08 (ind)'!AI22-MIN('08 (ind)'!AI$6:AI$37))/(MAX('08 (ind)'!AI$6:AI$37)-MIN('08 (ind)'!AI$6:AI$37))))))</f>
        <v>3.0094307693714959</v>
      </c>
      <c r="AJ23" s="75">
        <f>IF('08 (ind)'!AJ$1="si",100*(('08 (ind)'!AJ22-MIN('08 (ind)'!AJ$6:AJ$37))/(MAX('08 (ind)'!AJ$6:AJ$37)-MIN('08 (ind)'!AJ$6:AJ$37))),ABS(-100+(100*(('08 (ind)'!AJ22-MIN('08 (ind)'!AJ$6:AJ$37))/(MAX('08 (ind)'!AJ$6:AJ$37)-MIN('08 (ind)'!AJ$6:AJ$37))))))</f>
        <v>81.487631671469202</v>
      </c>
      <c r="AK23" s="75">
        <f>IF('08 (ind)'!AK$1="si",100*(('08 (ind)'!AK22-MIN('08 (ind)'!AK$6:AK$37))/(MAX('08 (ind)'!AK$6:AK$37)-MIN('08 (ind)'!AK$6:AK$37))),ABS(-100+(100*(('08 (ind)'!AK22-MIN('08 (ind)'!AK$6:AK$37))/(MAX('08 (ind)'!AK$6:AK$37)-MIN('08 (ind)'!AK$6:AK$37))))))</f>
        <v>3.3089216984095247</v>
      </c>
      <c r="AL23" s="75">
        <f>IF('08 (ind)'!AL$1="si",100*(('08 (ind)'!AL22-MIN('08 (ind)'!AL$6:AL$37))/(MAX('08 (ind)'!AL$6:AL$37)-MIN('08 (ind)'!AL$6:AL$37))),ABS(-100+(100*(('08 (ind)'!AL22-MIN('08 (ind)'!AL$6:AL$37))/(MAX('08 (ind)'!AL$6:AL$37)-MIN('08 (ind)'!AL$6:AL$37))))))</f>
        <v>76.447431482097485</v>
      </c>
      <c r="AM23" s="75">
        <f>IF('08 (ind)'!AM$1="si",100*(('08 (ind)'!AM22-MIN('08 (ind)'!AM$6:AM$37))/(MAX('08 (ind)'!AM$6:AM$37)-MIN('08 (ind)'!AM$6:AM$37))),ABS(-100+(100*(('08 (ind)'!AM22-MIN('08 (ind)'!AM$6:AM$37))/(MAX('08 (ind)'!AM$6:AM$37)-MIN('08 (ind)'!AM$6:AM$37))))))</f>
        <v>89.807471471961193</v>
      </c>
      <c r="AN23" s="75">
        <f>IF('08 (ind)'!AN$1="si",100*(('08 (ind)'!AN22-MIN('08 (ind)'!AN$6:AN$37))/(MAX('08 (ind)'!AN$6:AN$37)-MIN('08 (ind)'!AN$6:AN$37))),ABS(-100+(100*(('08 (ind)'!AN22-MIN('08 (ind)'!AN$6:AN$37))/(MAX('08 (ind)'!AN$6:AN$37)-MIN('08 (ind)'!AN$6:AN$37))))))</f>
        <v>55.480063641453384</v>
      </c>
      <c r="AO23" s="75">
        <f>IF('08 (ind)'!AO$1="si",100*(('08 (ind)'!AO22-MIN('08 (ind)'!AO$6:AO$37))/(MAX('08 (ind)'!AO$6:AO$37)-MIN('08 (ind)'!AO$6:AO$37))),ABS(-100+(100*(('08 (ind)'!AO22-MIN('08 (ind)'!AO$6:AO$37))/(MAX('08 (ind)'!AO$6:AO$37)-MIN('08 (ind)'!AO$6:AO$37))))))</f>
        <v>38.295624082616762</v>
      </c>
      <c r="AP23" s="75">
        <f>IF('08 (ind)'!AP$1="si",100*(('08 (ind)'!AP22-MIN('08 (ind)'!AP$6:AP$37))/(MAX('08 (ind)'!AP$6:AP$37)-MIN('08 (ind)'!AP$6:AP$37))),ABS(-100+(100*(('08 (ind)'!AP22-MIN('08 (ind)'!AP$6:AP$37))/(MAX('08 (ind)'!AP$6:AP$37)-MIN('08 (ind)'!AP$6:AP$37))))))</f>
        <v>91.622481442205725</v>
      </c>
      <c r="AQ23" s="75">
        <f>IF('08 (ind)'!AQ$1="si",100*(('08 (ind)'!AQ22-MIN('08 (ind)'!AQ$6:AQ$37))/(MAX('08 (ind)'!AQ$6:AQ$37)-MIN('08 (ind)'!AQ$6:AQ$37))),ABS(-100+(100*(('08 (ind)'!AQ22-MIN('08 (ind)'!AQ$6:AQ$37))/(MAX('08 (ind)'!AQ$6:AQ$37)-MIN('08 (ind)'!AQ$6:AQ$37))))))</f>
        <v>6.5991577588388433</v>
      </c>
      <c r="AR23" s="75">
        <f>IF('08 (ind)'!AR$1="si",100*(('08 (ind)'!AR22-MIN('08 (ind)'!AR$6:AR$37))/(MAX('08 (ind)'!AR$6:AR$37)-MIN('08 (ind)'!AR$6:AR$37))),ABS(-100+(100*(('08 (ind)'!AR22-MIN('08 (ind)'!AR$6:AR$37))/(MAX('08 (ind)'!AR$6:AR$37)-MIN('08 (ind)'!AR$6:AR$37))))))</f>
        <v>47.775972213196162</v>
      </c>
      <c r="AS23" s="75">
        <f>IF('08 (ind)'!AS$1="si",100*(('08 (ind)'!AS22-MIN('08 (ind)'!AS$6:AS$37))/(MAX('08 (ind)'!AS$6:AS$37)-MIN('08 (ind)'!AS$6:AS$37))),ABS(-100+(100*(('08 (ind)'!AS22-MIN('08 (ind)'!AS$6:AS$37))/(MAX('08 (ind)'!AS$6:AS$37)-MIN('08 (ind)'!AS$6:AS$37))))))</f>
        <v>79.27272727272728</v>
      </c>
      <c r="AT23" s="75">
        <f>IF('08 (ind)'!AT$1="si",100*(('08 (ind)'!AT22-MIN('08 (ind)'!AT$6:AT$37))/(MAX('08 (ind)'!AT$6:AT$37)-MIN('08 (ind)'!AT$6:AT$37))),ABS(-100+(100*(('08 (ind)'!AT22-MIN('08 (ind)'!AT$6:AT$37))/(MAX('08 (ind)'!AT$6:AT$37)-MIN('08 (ind)'!AT$6:AT$37))))))</f>
        <v>0</v>
      </c>
      <c r="AU23" s="75">
        <f>IF('08 (ind)'!AU$1="si",100*(('08 (ind)'!AU22-MIN('08 (ind)'!AU$6:AU$37))/(MAX('08 (ind)'!AU$6:AU$37)-MIN('08 (ind)'!AU$6:AU$37))),ABS(-100+(100*(('08 (ind)'!AU22-MIN('08 (ind)'!AU$6:AU$37))/(MAX('08 (ind)'!AU$6:AU$37)-MIN('08 (ind)'!AU$6:AU$37))))))</f>
        <v>65.397923875432525</v>
      </c>
      <c r="AV23" s="75">
        <f>IF('08 (ind)'!AV$1="si",100*(('08 (ind)'!AV22-MIN('08 (ind)'!AV$6:AV$37))/(MAX('08 (ind)'!AV$6:AV$37)-MIN('08 (ind)'!AV$6:AV$37))),ABS(-100+(100*(('08 (ind)'!AV22-MIN('08 (ind)'!AV$6:AV$37))/(MAX('08 (ind)'!AV$6:AV$37)-MIN('08 (ind)'!AV$6:AV$37))))))</f>
        <v>99.480069324090124</v>
      </c>
      <c r="AW23" s="75">
        <f>IF('08 (ind)'!AW$1="si",100*(('08 (ind)'!AW22-MIN('08 (ind)'!AW$6:AW$37))/(MAX('08 (ind)'!AW$6:AW$37)-MIN('08 (ind)'!AW$6:AW$37))),ABS(-100+(100*(('08 (ind)'!AW22-MIN('08 (ind)'!AW$6:AW$37))/(MAX('08 (ind)'!AW$6:AW$37)-MIN('08 (ind)'!AW$6:AW$37))))))</f>
        <v>19.979367262723528</v>
      </c>
      <c r="AX23" s="75">
        <f>IF('08 (ind)'!AX$1="si",100*(('08 (ind)'!AX22-MIN('08 (ind)'!AX$6:AX$37))/(MAX('08 (ind)'!AX$6:AX$37)-MIN('08 (ind)'!AX$6:AX$37))),ABS(-100+(100*(('08 (ind)'!AX22-MIN('08 (ind)'!AX$6:AX$37))/(MAX('08 (ind)'!AX$6:AX$37)-MIN('08 (ind)'!AX$6:AX$37))))))</f>
        <v>50.7342311314383</v>
      </c>
      <c r="AY23" s="75">
        <f>IF('08 (ind)'!AY$1="si",100*(('08 (ind)'!AY22-MIN('08 (ind)'!AY$6:AY$37))/(MAX('08 (ind)'!AY$6:AY$37)-MIN('08 (ind)'!AY$6:AY$37))),ABS(-100+(100*(('08 (ind)'!AY22-MIN('08 (ind)'!AY$6:AY$37))/(MAX('08 (ind)'!AY$6:AY$37)-MIN('08 (ind)'!AY$6:AY$37))))))</f>
        <v>54.083987078910944</v>
      </c>
      <c r="AZ23" s="75">
        <f>IF('08 (ind)'!AZ$1="si",100*(('08 (ind)'!AZ22-MIN('08 (ind)'!AZ$6:AZ$37))/(MAX('08 (ind)'!AZ$6:AZ$37)-MIN('08 (ind)'!AZ$6:AZ$37))),ABS(-100+(100*(('08 (ind)'!AZ22-MIN('08 (ind)'!AZ$6:AZ$37))/(MAX('08 (ind)'!AZ$6:AZ$37)-MIN('08 (ind)'!AZ$6:AZ$37))))))</f>
        <v>64.275704573769488</v>
      </c>
      <c r="BA23" s="75">
        <f>IF('08 (ind)'!BA$1="si",100*(('08 (ind)'!BA22-MIN('08 (ind)'!BA$6:BA$37))/(MAX('08 (ind)'!BA$6:BA$37)-MIN('08 (ind)'!BA$6:BA$37))),ABS(-100+(100*(('08 (ind)'!BA22-MIN('08 (ind)'!BA$6:BA$37))/(MAX('08 (ind)'!BA$6:BA$37)-MIN('08 (ind)'!BA$6:BA$37))))))</f>
        <v>57.362538065864598</v>
      </c>
      <c r="BB23" s="75">
        <f>IF('08 (ind)'!BB$1="si",100*(('08 (ind)'!BB22-MIN('08 (ind)'!BB$6:BB$37))/(MAX('08 (ind)'!BB$6:BB$37)-MIN('08 (ind)'!BB$6:BB$37))),ABS(-100+(100*(('08 (ind)'!BB22-MIN('08 (ind)'!BB$6:BB$37))/(MAX('08 (ind)'!BB$6:BB$37)-MIN('08 (ind)'!BB$6:BB$37))))))</f>
        <v>0</v>
      </c>
      <c r="BC23" s="75">
        <f>IF('08 (ind)'!BC$1="si",100*(('08 (ind)'!BC22-MIN('08 (ind)'!BC$6:BC$37))/(MAX('08 (ind)'!BC$6:BC$37)-MIN('08 (ind)'!BC$6:BC$37))),ABS(-100+(100*(('08 (ind)'!BC22-MIN('08 (ind)'!BC$6:BC$37))/(MAX('08 (ind)'!BC$6:BC$37)-MIN('08 (ind)'!BC$6:BC$37))))))</f>
        <v>4.4471125355440497</v>
      </c>
      <c r="BD23" s="75">
        <f>IF('08 (ind)'!BD$1="si",100*(('08 (ind)'!BD22-MIN('08 (ind)'!BD$6:BD$37))/(MAX('08 (ind)'!BD$6:BD$37)-MIN('08 (ind)'!BD$6:BD$37))),ABS(-100+(100*(('08 (ind)'!BD22-MIN('08 (ind)'!BD$6:BD$37))/(MAX('08 (ind)'!BD$6:BD$37)-MIN('08 (ind)'!BD$6:BD$37))))))</f>
        <v>8.8601811734859428</v>
      </c>
      <c r="BE23" s="75">
        <f>IF('08 (ind)'!BE$1="si",100*(('08 (ind)'!BE22-MIN('08 (ind)'!BE$6:BE$37))/(MAX('08 (ind)'!BE$6:BE$37)-MIN('08 (ind)'!BE$6:BE$37))),ABS(-100+(100*(('08 (ind)'!BE22-MIN('08 (ind)'!BE$6:BE$37))/(MAX('08 (ind)'!BE$6:BE$37)-MIN('08 (ind)'!BE$6:BE$37))))))</f>
        <v>50.383877159309009</v>
      </c>
      <c r="BF23" s="75">
        <f>IF('08 (ind)'!BF$1="si",100*(('08 (ind)'!BF22-MIN('08 (ind)'!BF$6:BF$37))/(MAX('08 (ind)'!BF$6:BF$37)-MIN('08 (ind)'!BF$6:BF$37))),ABS(-100+(100*(('08 (ind)'!BF22-MIN('08 (ind)'!BF$6:BF$37))/(MAX('08 (ind)'!BF$6:BF$37)-MIN('08 (ind)'!BF$6:BF$37))))))</f>
        <v>43.239032727543787</v>
      </c>
      <c r="BG23" s="75">
        <f>IF('08 (ind)'!BG$1="si",100*(('08 (ind)'!BG22-MIN('08 (ind)'!BG$6:BG$37))/(MAX('08 (ind)'!BG$6:BG$37)-MIN('08 (ind)'!BG$6:BG$37))),ABS(-100+(100*(('08 (ind)'!BG22-MIN('08 (ind)'!BG$6:BG$37))/(MAX('08 (ind)'!BG$6:BG$37)-MIN('08 (ind)'!BG$6:BG$37))))))</f>
        <v>42.113706674816868</v>
      </c>
      <c r="BH23" s="75">
        <f>IF('08 (ind)'!BH$1="si",100*(('08 (ind)'!BH22-MIN('08 (ind)'!BH$6:BH$37))/(MAX('08 (ind)'!BH$6:BH$37)-MIN('08 (ind)'!BH$6:BH$37))),ABS(-100+(100*(('08 (ind)'!BH22-MIN('08 (ind)'!BH$6:BH$37))/(MAX('08 (ind)'!BH$6:BH$37)-MIN('08 (ind)'!BH$6:BH$37))))))</f>
        <v>30.320923585268584</v>
      </c>
      <c r="BI23" s="75">
        <f>IF('08 (ind)'!BI$1="si",100*(('08 (ind)'!BI22-MIN('08 (ind)'!BI$6:BI$37))/(MAX('08 (ind)'!BI$6:BI$37)-MIN('08 (ind)'!BI$6:BI$37))),ABS(-100+(100*(('08 (ind)'!BI22-MIN('08 (ind)'!BI$6:BI$37))/(MAX('08 (ind)'!BI$6:BI$37)-MIN('08 (ind)'!BI$6:BI$37))))))</f>
        <v>66.31084967573986</v>
      </c>
      <c r="BJ23" s="75">
        <f>IF('08 (ind)'!BJ$1="si",100*(('08 (ind)'!BJ22-MIN('08 (ind)'!BJ$6:BJ$37))/(MAX('08 (ind)'!BJ$6:BJ$37)-MIN('08 (ind)'!BJ$6:BJ$37))),ABS(-100+(100*(('08 (ind)'!BJ22-MIN('08 (ind)'!BJ$6:BJ$37))/(MAX('08 (ind)'!BJ$6:BJ$37)-MIN('08 (ind)'!BJ$6:BJ$37))))))</f>
        <v>0</v>
      </c>
      <c r="BK23" s="75">
        <f>IF('08 (ind)'!BK$1="si",100*(('08 (ind)'!BK22-MIN('08 (ind)'!BK$6:BK$37))/(MAX('08 (ind)'!BK$6:BK$37)-MIN('08 (ind)'!BK$6:BK$37))),ABS(-100+(100*(('08 (ind)'!BK22-MIN('08 (ind)'!BK$6:BK$37))/(MAX('08 (ind)'!BK$6:BK$37)-MIN('08 (ind)'!BK$6:BK$37))))))</f>
        <v>8.6743439583064976</v>
      </c>
      <c r="BL23" s="75">
        <f>IF('08 (ind)'!BL$1="si",100*(('08 (ind)'!BL22-MIN('08 (ind)'!BL$6:BL$37))/(MAX('08 (ind)'!BL$6:BL$37)-MIN('08 (ind)'!BL$6:BL$37))),ABS(-100+(100*(('08 (ind)'!BL22-MIN('08 (ind)'!BL$6:BL$37))/(MAX('08 (ind)'!BL$6:BL$37)-MIN('08 (ind)'!BL$6:BL$37))))))</f>
        <v>3.3898305084745761</v>
      </c>
      <c r="BM23" s="75">
        <f>IF('08 (ind)'!BM$1="si",100*(('08 (ind)'!BM22-MIN('08 (ind)'!BM$6:BM$37))/(MAX('08 (ind)'!BM$6:BM$37)-MIN('08 (ind)'!BM$6:BM$37))),ABS(-100+(100*(('08 (ind)'!BM22-MIN('08 (ind)'!BM$6:BM$37))/(MAX('08 (ind)'!BM$6:BM$37)-MIN('08 (ind)'!BM$6:BM$37))))))</f>
        <v>42.055902748770976</v>
      </c>
      <c r="BN23" s="75">
        <f>IF('08 (ind)'!BN$1="si",100*(('08 (ind)'!BN22-MIN('08 (ind)'!BN$6:BN$37))/(MAX('08 (ind)'!BN$6:BN$37)-MIN('08 (ind)'!BN$6:BN$37))),ABS(-100+(100*(('08 (ind)'!BN22-MIN('08 (ind)'!BN$6:BN$37))/(MAX('08 (ind)'!BN$6:BN$37)-MIN('08 (ind)'!BN$6:BN$37))))))</f>
        <v>18.98691246919855</v>
      </c>
      <c r="BO23" s="75">
        <f>IF('08 (ind)'!BO$1="si",100*(('08 (ind)'!BO22-MIN('08 (ind)'!BO$6:BO$37))/(MAX('08 (ind)'!BO$6:BO$37)-MIN('08 (ind)'!BO$6:BO$37))),ABS(-100+(100*(('08 (ind)'!BO22-MIN('08 (ind)'!BO$6:BO$37))/(MAX('08 (ind)'!BO$6:BO$37)-MIN('08 (ind)'!BO$6:BO$37))))))</f>
        <v>21.259907949366244</v>
      </c>
      <c r="BP23" s="75">
        <f>IF('08 (ind)'!BP$1="si",100*(('08 (ind)'!BP22-MIN('08 (ind)'!BP$6:BP$37))/(MAX('08 (ind)'!BP$6:BP$37)-MIN('08 (ind)'!BP$6:BP$37))),ABS(-100+(100*(('08 (ind)'!BP22-MIN('08 (ind)'!BP$6:BP$37))/(MAX('08 (ind)'!BP$6:BP$37)-MIN('08 (ind)'!BP$6:BP$37))))))</f>
        <v>44.413644873707049</v>
      </c>
      <c r="BQ23" s="75">
        <f>IF('08 (ind)'!BQ$1="si",100*(('08 (ind)'!BQ22-MIN('08 (ind)'!BQ$6:BQ$37))/(MAX('08 (ind)'!BQ$6:BQ$37)-MIN('08 (ind)'!BQ$6:BQ$37))),ABS(-100+(100*(('08 (ind)'!BQ22-MIN('08 (ind)'!BQ$6:BQ$37))/(MAX('08 (ind)'!BQ$6:BQ$37)-MIN('08 (ind)'!BQ$6:BQ$37))))))</f>
        <v>52.751348234114268</v>
      </c>
      <c r="BR23" s="75">
        <f>IF('08 (ind)'!BR$1="si",100*(('08 (ind)'!BR22-MIN('08 (ind)'!BR$6:BR$37))/(MAX('08 (ind)'!BR$6:BR$37)-MIN('08 (ind)'!BR$6:BR$37))),ABS(-100+(100*(('08 (ind)'!BR22-MIN('08 (ind)'!BR$6:BR$37))/(MAX('08 (ind)'!BP$6:BP$37)-MIN('08 (ind)'!BR$6:BR$37))))))</f>
        <v>57.512264922322153</v>
      </c>
      <c r="BS23" s="75">
        <f>IF('08 (ind)'!BS$1="si",100*(('08 (ind)'!BS22-MIN('08 (ind)'!BS$6:BS$37))/(MAX('08 (ind)'!BS$6:BS$37)-MIN('08 (ind)'!BS$6:BS$37))),ABS(-100+(100*(('08 (ind)'!BS22-MIN('08 (ind)'!BS$6:BS$37))/(MAX('08 (ind)'!BQ$6:BQ$37)-MIN('08 (ind)'!BS$6:BS$37))))))</f>
        <v>51.589677809339584</v>
      </c>
      <c r="BT23" s="75">
        <f>IF('08 (ind)'!BT$1="si",100*(('08 (ind)'!BT22-MIN('08 (ind)'!BT$6:BT$37))/(MAX('08 (ind)'!BT$6:BT$37)-MIN('08 (ind)'!BT$6:BT$37))),ABS(-100+(100*(('08 (ind)'!BT22-MIN('08 (ind)'!BT$6:BT$37))/(MAX('08 (ind)'!BR$6:BR$37)-MIN('08 (ind)'!BT$6:BT$37))))))</f>
        <v>96.784558420463895</v>
      </c>
      <c r="BU23" s="75">
        <f>IF('08 (ind)'!BU$1="si",100*(('08 (ind)'!BU22-MIN('08 (ind)'!BU$6:BU$37))/(MAX('08 (ind)'!BU$6:BU$37)-MIN('08 (ind)'!BU$6:BU$37))),ABS(-100+(100*(('08 (ind)'!BU22-MIN('08 (ind)'!BU$6:BU$37))/(MAX('08 (ind)'!BU$6:BU$37)-MIN('08 (ind)'!BU$6:BU$37))))))</f>
        <v>30.645161290322591</v>
      </c>
      <c r="BV23" s="75">
        <f>IF('08 (ind)'!BV$1="si",100*(('08 (ind)'!BV22-MIN('08 (ind)'!BV$6:BV$37))/(MAX('08 (ind)'!BV$6:BV$37)-MIN('08 (ind)'!BV$6:BV$37))),ABS(-100+(100*(('08 (ind)'!BV22-MIN('08 (ind)'!BV$6:BV$37))/(MAX('08 (ind)'!BV$6:BV$37)-MIN('08 (ind)'!BV$6:BV$37))))))</f>
        <v>46.021763002895085</v>
      </c>
      <c r="BW23" s="75">
        <f>IF('08 (ind)'!BW$1="si",100*(('08 (ind)'!BW22-MIN('08 (ind)'!BW$6:BW$37))/(MAX('08 (ind)'!BW$6:BW$37)-MIN('08 (ind)'!BW$6:BW$37))),ABS(-100+(100*(('08 (ind)'!BW22-MIN('08 (ind)'!BW$6:BW$37))/(MAX('08 (ind)'!BW$6:BW$37)-MIN('08 (ind)'!BW$6:BW$37))))))</f>
        <v>74.996718729492059</v>
      </c>
      <c r="BX23" s="75">
        <f>IF('08 (ind)'!BX$1="si",100*(('08 (ind)'!BX22-MIN('08 (ind)'!BX$6:BX$37))/(MAX('08 (ind)'!BX$6:BX$37)-MIN('08 (ind)'!BX$6:BX$37))),ABS(-100+(100*(('08 (ind)'!BX22-MIN('08 (ind)'!BX$6:BX$37))/(MAX('08 (ind)'!BX$6:BX$37)-MIN('08 (ind)'!BX$6:BX$37))))))</f>
        <v>19.647497372789573</v>
      </c>
      <c r="BY23" s="75">
        <f>IF('08 (ind)'!BY$1="si",100*(('08 (ind)'!BY22-MIN('08 (ind)'!BY$6:BY$37))/(MAX('08 (ind)'!BY$6:BY$37)-MIN('08 (ind)'!BY$6:BY$37))),ABS(-100+(100*(('08 (ind)'!BY22-MIN('08 (ind)'!BY$6:BY$37))/(MAX('08 (ind)'!BY$6:BY$37)-MIN('08 (ind)'!BY$6:BY$37))))))</f>
        <v>14.638733529492939</v>
      </c>
      <c r="BZ23" s="75">
        <f>IF('08 (ind)'!BZ$1="si",100*(('08 (ind)'!BZ22-MIN('08 (ind)'!BZ$6:BZ$37))/(MAX('08 (ind)'!BZ$6:BZ$37)-MIN('08 (ind)'!BZ$6:BZ$37))),ABS(-100+(100*(('08 (ind)'!BZ22-MIN('08 (ind)'!BZ$6:BZ$37))/(MAX('08 (ind)'!BZ$6:BZ$37)-MIN('08 (ind)'!BZ$6:BZ$37))))))</f>
        <v>93.456795029795785</v>
      </c>
      <c r="CA23" s="75">
        <f>IF('08 (ind)'!CA$1="si",100*(('08 (ind)'!CA22-MIN('08 (ind)'!CA$6:CA$37))/(MAX('08 (ind)'!CA$6:CA$37)-MIN('08 (ind)'!CA$6:CA$37))),ABS(-100+(100*(('08 (ind)'!CA22-MIN('08 (ind)'!CA$6:CA$37))/(MAX('08 (ind)'!CA$6:CA$37)-MIN('08 (ind)'!CA$6:CA$37))))))</f>
        <v>43.819479739353767</v>
      </c>
      <c r="CB23" s="75">
        <f>IF('08 (ind)'!CB$1="si",100*(('08 (ind)'!CB22-MIN('08 (ind)'!CB$6:CB$37))/(MAX('08 (ind)'!CB$6:CB$37)-MIN('08 (ind)'!CB$6:CB$37))),ABS(-100+(100*(('08 (ind)'!CB22-MIN('08 (ind)'!CB$6:CB$37))/(MAX('08 (ind)'!CB$6:CB$37)-MIN('08 (ind)'!CB$6:CB$37))))))</f>
        <v>57.324840764331206</v>
      </c>
      <c r="CC23" s="75">
        <f>IF('08 (ind)'!CC$1="si",100*(('08 (ind)'!CC22-MIN('08 (ind)'!CC$6:CC$37))/(MAX('08 (ind)'!CC$6:CC$37)-MIN('08 (ind)'!CC$6:CC$37))),ABS(-100+(100*(('08 (ind)'!CC22-MIN('08 (ind)'!CC$6:CC$37))/(MAX('08 (ind)'!CC$6:CC$37)-MIN('08 (ind)'!CC$6:CC$37))))))</f>
        <v>11.10984137406605</v>
      </c>
      <c r="CD23" s="75">
        <f>IF('08 (ind)'!CD$1="si",100*(('08 (ind)'!CD22-MIN('08 (ind)'!CD$6:CD$37))/(MAX('08 (ind)'!CD$6:CD$37)-MIN('08 (ind)'!CD$6:CD$37))),ABS(-100+(100*(('08 (ind)'!CD22-MIN('08 (ind)'!CD$6:CD$37))/(MAX('08 (ind)'!CD$6:CD$37)-MIN('08 (ind)'!CD$6:CD$37))))))</f>
        <v>1.1426777376977704E-3</v>
      </c>
      <c r="CE23" s="75">
        <f>IF('08 (ind)'!CE$1="si",100*(('08 (ind)'!CE22-MIN('08 (ind)'!CE$6:CE$37))/(MAX('08 (ind)'!CE$6:CE$37)-MIN('08 (ind)'!CE$6:CE$37))),ABS(-100+(100*(('08 (ind)'!CE22-MIN('08 (ind)'!CE$6:CE$37))/(MAX('08 (ind)'!CE$6:CE$37)-MIN('08 (ind)'!CE$6:CE$37))))))</f>
        <v>17.60943886001202</v>
      </c>
      <c r="CF23" s="75">
        <f>IF('08 (ind)'!CF$1="si",100*(('08 (ind)'!CF22-MIN('08 (ind)'!CF$6:CF$37))/(MAX('08 (ind)'!CF$6:CF$37)-MIN('08 (ind)'!CF$6:CF$37))),ABS(-100+(100*(('08 (ind)'!CF22-MIN('08 (ind)'!CF$6:CF$37))/(MAX('08 (ind)'!CF$6:CF$37)-MIN('08 (ind)'!CF$6:CF$37))))))</f>
        <v>5.2091174397397317</v>
      </c>
      <c r="CG23" s="75">
        <f>IF('08 (ind)'!CG$1="si",100*(('08 (ind)'!CG22-MIN('08 (ind)'!CG$6:CG$37))/(MAX('08 (ind)'!CG$6:CG$37)-MIN('08 (ind)'!CG$6:CG$37))),ABS(-100+(100*(('08 (ind)'!CG22-MIN('08 (ind)'!CG$6:CG$37))/(MAX('08 (ind)'!CG$6:CG$37)-MIN('08 (ind)'!CG$6:CG$37))))))</f>
        <v>7.6449920774069033</v>
      </c>
      <c r="CH23" s="75">
        <f>IF('08 (ind)'!CH$1="si",100*(('08 (ind)'!CH22-MIN('08 (ind)'!CH$6:CH$37))/(MAX('08 (ind)'!CH$6:CH$37)-MIN('08 (ind)'!CH$6:CH$37))),ABS(-100+(100*(('08 (ind)'!CH22-MIN('08 (ind)'!CH$6:CH$37))/(MAX('08 (ind)'!CH$6:CH$37)-MIN('08 (ind)'!CH$6:CH$37))))))</f>
        <v>22.610325742654585</v>
      </c>
      <c r="CI23" s="75">
        <f>IF('08 (ind)'!CI$1="si",100*(('08 (ind)'!CI22-MIN('08 (ind)'!CI$6:CI$37))/(MAX('08 (ind)'!CI$6:CI$37)-MIN('08 (ind)'!CI$6:CI$37))),ABS(-100+(100*(('08 (ind)'!CI22-MIN('08 (ind)'!CI$6:CI$37))/(MAX('08 (ind)'!CI$6:CI$37)-MIN('08 (ind)'!CI$6:CI$37))))))</f>
        <v>15.679621106992563</v>
      </c>
      <c r="CJ23" s="75">
        <f>IF('08 (ind)'!CJ$1="si",100*(('08 (ind)'!CJ22-MIN('08 (ind)'!CJ$6:CJ$37))/(MAX('08 (ind)'!CJ$6:CJ$37)-MIN('08 (ind)'!CJ$6:CJ$37))),ABS(-100+(100*(('08 (ind)'!CJ22-MIN('08 (ind)'!CJ$6:CJ$37))/(MAX('08 (ind)'!CJ$6:CJ$37)-MIN('08 (ind)'!CJ$6:CJ$37))))))</f>
        <v>0</v>
      </c>
      <c r="CK23" s="75">
        <f>IF('08 (ind)'!CK$1="si",100*(('08 (ind)'!CK22-MIN('08 (ind)'!CK$6:CK$37))/(MAX('08 (ind)'!CK$6:CK$37)-MIN('08 (ind)'!CK$6:CK$37))),ABS(-100+(100*(('08 (ind)'!CK22-MIN('08 (ind)'!CK$6:CK$37))/(MAX('08 (ind)'!CK$6:CK$37)-MIN('08 (ind)'!CK$6:CK$37))))))</f>
        <v>36.418571863611348</v>
      </c>
      <c r="CL23" s="75">
        <f>IF('08 (ind)'!CL$1="si",100*(('08 (ind)'!CL22-MIN('08 (ind)'!CL$6:CL$37))/(MAX('08 (ind)'!CL$6:CL$37)-MIN('08 (ind)'!CL$6:CL$37))),ABS(-100+(100*(('08 (ind)'!CL22-MIN('08 (ind)'!CL$6:CL$37))/(MAX('08 (ind)'!CL$6:CL$37)-MIN('08 (ind)'!CL$6:CL$37))))))</f>
        <v>9.2615853620121946</v>
      </c>
      <c r="CM23" s="75">
        <f>IF('08 (ind)'!CM$1="si",100*(('08 (ind)'!CM22-MIN('08 (ind)'!CM$6:CM$37))/(MAX('08 (ind)'!CM$6:CM$37)-MIN('08 (ind)'!CM$6:CM$37))),ABS(-100+(100*(('08 (ind)'!CM22-MIN('08 (ind)'!CM$6:CM$37))/(MAX('08 (ind)'!CM$6:CM$37)-MIN('08 (ind)'!CM$6:CM$37))))))</f>
        <v>73.694484166861713</v>
      </c>
    </row>
    <row r="24" spans="1:91">
      <c r="A24" s="18" t="s">
        <v>222</v>
      </c>
      <c r="B24" s="87">
        <f>IF('08 (ind)'!B$1="si",100*(('08 (ind)'!B23-MIN('08 (ind)'!B$6:B$37))/(MAX('08 (ind)'!B$6:B$37)-MIN('08 (ind)'!B$6:B$37))),ABS(-100+(100*(('08 (ind)'!B23-MIN('08 (ind)'!B$6:B$37))/(MAX('08 (ind)'!B$6:B$37)-MIN('08 (ind)'!B$6:B$37))))))</f>
        <v>0.2284182770486283</v>
      </c>
      <c r="C24" s="87">
        <f>IF('08 (ind)'!C$1="si",100*(('08 (ind)'!C23-MIN('08 (ind)'!C$6:C$37))/(MAX('08 (ind)'!C$6:C$37)-MIN('08 (ind)'!C$6:C$37))),ABS(-100+(100*(('08 (ind)'!C23-MIN('08 (ind)'!C$6:C$37))/(MAX('08 (ind)'!C$6:C$37)-MIN('08 (ind)'!C$6:C$37))))))</f>
        <v>42.486365115954634</v>
      </c>
      <c r="D24" s="87">
        <f>IF('08 (ind)'!D$1="si",100*(('08 (ind)'!D23-MIN('08 (ind)'!D$6:D$37))/(MAX('08 (ind)'!D$6:D$37)-MIN('08 (ind)'!D$6:D$37))),ABS(-100+(100*(('08 (ind)'!D23-MIN('08 (ind)'!D$6:D$37))/(MAX('08 (ind)'!D$6:D$37)-MIN('08 (ind)'!D$6:D$37))))))</f>
        <v>87.304512762614806</v>
      </c>
      <c r="E24" s="87">
        <f>IF('08 (ind)'!E$1="si",100*(('08 (ind)'!E23-MIN('08 (ind)'!E$6:E$37))/(MAX('08 (ind)'!E$6:E$37)-MIN('08 (ind)'!E$6:E$37))),ABS(-100+(100*(('08 (ind)'!E23-MIN('08 (ind)'!E$6:E$37))/(MAX('08 (ind)'!E$6:E$37)-MIN('08 (ind)'!E$6:E$37))))))</f>
        <v>65.838405446962241</v>
      </c>
      <c r="F24" s="87">
        <f>IF('08 (ind)'!F$1="si",100*(('08 (ind)'!F23-MIN('08 (ind)'!F$6:F$37))/(MAX('08 (ind)'!F$6:F$37)-MIN('08 (ind)'!F$6:F$37))),ABS(-100+(100*(('08 (ind)'!F23-MIN('08 (ind)'!F$6:F$37))/(MAX('08 (ind)'!F$6:F$37)-MIN('08 (ind)'!F$6:F$37))))))</f>
        <v>100</v>
      </c>
      <c r="G24" s="87">
        <f>IF('08 (ind)'!G$1="si",100*(('08 (ind)'!G23-MIN('08 (ind)'!G$6:G$37))/(MAX('08 (ind)'!G$6:G$37)-MIN('08 (ind)'!G$6:G$37))),ABS(-100+(100*(('08 (ind)'!G23-MIN('08 (ind)'!G$6:G$37))/(MAX('08 (ind)'!G$6:G$37)-MIN('08 (ind)'!G$6:G$37))))))</f>
        <v>100</v>
      </c>
      <c r="H24" s="87">
        <f>IF('08 (ind)'!H$1="si",100*(('08 (ind)'!H23-MIN('08 (ind)'!H$6:H$37))/(MAX('08 (ind)'!H$6:H$37)-MIN('08 (ind)'!H$6:H$37))),ABS(-100+(100*(('08 (ind)'!H23-MIN('08 (ind)'!H$6:H$37))/(MAX('08 (ind)'!H$6:H$37)-MIN('08 (ind)'!H$6:H$37))))))</f>
        <v>86.153846153846146</v>
      </c>
      <c r="I24" s="87">
        <f>IF('08 (ind)'!I$1="si",100*(('08 (ind)'!I23-MIN('08 (ind)'!I$6:I$37))/(MAX('08 (ind)'!I$6:I$37)-MIN('08 (ind)'!I$6:I$37))),ABS(-100+(100*(('08 (ind)'!I23-MIN('08 (ind)'!I$6:I$37))/(MAX('08 (ind)'!I$6:I$37)-MIN('08 (ind)'!I$6:I$37))))))</f>
        <v>93.125</v>
      </c>
      <c r="J24" s="87">
        <f>IF('08 (ind)'!J$1="si",100*(('08 (ind)'!J23-MIN('08 (ind)'!J$6:J$37))/(MAX('08 (ind)'!J$6:J$37)-MIN('08 (ind)'!J$6:J$37))),ABS(-100+(100*(('08 (ind)'!J23-MIN('08 (ind)'!J$6:J$37))/(MAX('08 (ind)'!J$6:J$37)-MIN('08 (ind)'!J$6:J$37))))))</f>
        <v>38.944824808699153</v>
      </c>
      <c r="K24" s="87">
        <f>IF('08 (ind)'!K$1="si",100*(('08 (ind)'!K23-MIN('08 (ind)'!K$6:K$37))/(MAX('08 (ind)'!K$6:K$37)-MIN('08 (ind)'!K$6:K$37))),ABS(-100+(100*(('08 (ind)'!K23-MIN('08 (ind)'!K$6:K$37))/(MAX('08 (ind)'!K$6:K$37)-MIN('08 (ind)'!K$6:K$37))))))</f>
        <v>62.356393711134814</v>
      </c>
      <c r="L24" s="87">
        <f>IF('08 (ind)'!L$1="si",100*(('08 (ind)'!L23-MIN('08 (ind)'!L$6:L$37))/(MAX('08 (ind)'!L$6:L$37)-MIN('08 (ind)'!L$6:L$37))),ABS(-100+(100*(('08 (ind)'!L23-MIN('08 (ind)'!L$6:L$37))/(MAX('08 (ind)'!L$6:L$37)-MIN('08 (ind)'!L$6:L$37))))))</f>
        <v>82.050882953763747</v>
      </c>
      <c r="M24" s="87">
        <f>IF('08 (ind)'!M$1="si",100*(('08 (ind)'!M23-MIN('08 (ind)'!M$6:M$37))/(MAX('08 (ind)'!M$6:M$37)-MIN('08 (ind)'!M$6:M$37))),ABS(-100+(100*(('08 (ind)'!M23-MIN('08 (ind)'!M$6:M$37))/(MAX('08 (ind)'!M$6:M$37)-MIN('08 (ind)'!M$6:M$37))))))</f>
        <v>4.3070457320531235</v>
      </c>
      <c r="N24" s="87">
        <f>IF('08 (ind)'!N$1="si",100*(('08 (ind)'!N23-MIN('08 (ind)'!N$6:N$37))/(MAX('08 (ind)'!N$6:N$37)-MIN('08 (ind)'!N$6:N$37))),ABS(-100+(100*(('08 (ind)'!N23-MIN('08 (ind)'!N$6:N$37))/(MAX('08 (ind)'!N$6:N$37)-MIN('08 (ind)'!N$6:N$37))))))</f>
        <v>61.763716724126027</v>
      </c>
      <c r="O24" s="87">
        <f>IF('08 (ind)'!O$1="si",100*(('08 (ind)'!O23-MIN('08 (ind)'!O$6:O$37))/(MAX('08 (ind)'!O$6:O$37)-MIN('08 (ind)'!O$6:O$37))),ABS(-100+(100*(('08 (ind)'!O23-MIN('08 (ind)'!O$6:O$37))/(MAX('08 (ind)'!O$6:O$37)-MIN('08 (ind)'!O$6:O$37))))))</f>
        <v>98.245614035087726</v>
      </c>
      <c r="P24" s="87">
        <f>IF('08 (ind)'!P$1="si",100*(('08 (ind)'!P23-MIN('08 (ind)'!P$6:P$37))/(MAX('08 (ind)'!P$6:P$37)-MIN('08 (ind)'!P$6:P$37))),ABS(-100+(100*(('08 (ind)'!P23-MIN('08 (ind)'!P$6:P$37))/(MAX('08 (ind)'!P$6:P$37)-MIN('08 (ind)'!P$6:P$37))))))</f>
        <v>100</v>
      </c>
      <c r="Q24" s="87">
        <f>IF('08 (ind)'!Q$1="si",100*(('08 (ind)'!Q23-MIN('08 (ind)'!Q$6:Q$37))/(MAX('08 (ind)'!Q$6:Q$37)-MIN('08 (ind)'!Q$6:Q$37))),ABS(-100+(100*(('08 (ind)'!Q23-MIN('08 (ind)'!Q$6:Q$37))/(MAX('08 (ind)'!Q$6:Q$37)-MIN('08 (ind)'!Q$6:Q$37))))))</f>
        <v>8.5316899618527717</v>
      </c>
      <c r="R24" s="87">
        <f>IF('08 (ind)'!R$1="si",100*(('08 (ind)'!R23-MIN('08 (ind)'!R$6:R$37))/(MAX('08 (ind)'!R$6:R$37)-MIN('08 (ind)'!R$6:R$37))),ABS(-100+(100*(('08 (ind)'!R23-MIN('08 (ind)'!R$6:R$37))/(MAX('08 (ind)'!R$6:R$37)-MIN('08 (ind)'!R$6:R$37))))))</f>
        <v>4.1407126861653349</v>
      </c>
      <c r="S24" s="75">
        <f>ABS(ABS(('08 (ind)'!S23-((MAX('08 (ind)'!S$6:S$37)+MIN('08 (ind)'!S$6:S$37))/2))/(((MAX('08 (ind)'!S$6:S$37)+MIN('08 (ind)'!S$6:S$37))/2)-MAX('08 (ind)'!S$6:S$37))*100)-100)</f>
        <v>62.430266472055671</v>
      </c>
      <c r="T24" s="75">
        <f>IF('08 (ind)'!T$1="si",100*(('08 (ind)'!T23-MIN('08 (ind)'!T$6:T$37))/(MAX('08 (ind)'!T$6:T$37)-MIN('08 (ind)'!T$6:T$37))),ABS(-100+(100*(('08 (ind)'!T23-MIN('08 (ind)'!T$6:T$37))/(MAX('08 (ind)'!T$6:T$37)-MIN('08 (ind)'!T$6:T$37))))))</f>
        <v>10.074581772352952</v>
      </c>
      <c r="U24" s="75">
        <f>IF('08 (ind)'!U$1="si",100*(('08 (ind)'!U23-MIN('08 (ind)'!U$6:U$37))/(MAX('08 (ind)'!U$6:U$37)-MIN('08 (ind)'!U$6:U$37))),ABS(-100+(100*(('08 (ind)'!U23-MIN('08 (ind)'!U$6:U$37))/(MAX('08 (ind)'!U$6:U$37)-MIN('08 (ind)'!U$6:U$37))))))</f>
        <v>50</v>
      </c>
      <c r="V24" s="75">
        <f>IF('08 (ind)'!V$1="si",100*(('08 (ind)'!V23-MIN('08 (ind)'!V$6:V$37))/(MAX('08 (ind)'!V$6:V$37)-MIN('08 (ind)'!V$6:V$37))),ABS(-100+(100*(('08 (ind)'!V23-MIN('08 (ind)'!V$6:V$37))/(MAX('08 (ind)'!V$6:V$37)-MIN('08 (ind)'!V$6:V$37))))))</f>
        <v>100</v>
      </c>
      <c r="W24" s="75">
        <f>IF('08 (ind)'!W$1="si",100*(('08 (ind)'!W23-MIN('08 (ind)'!W$6:W$37))/(MAX('08 (ind)'!W$6:W$37)-MIN('08 (ind)'!W$6:W$37))),ABS(-100+(100*(('08 (ind)'!W23-MIN('08 (ind)'!W$6:W$37))/(MAX('08 (ind)'!W$6:W$37)-MIN('08 (ind)'!W$6:W$37))))))</f>
        <v>55.60902446429138</v>
      </c>
      <c r="X24" s="75">
        <f>IF('08 (ind)'!X$1="si",100*(('08 (ind)'!X23-MIN('08 (ind)'!X$6:X$37))/(MAX('08 (ind)'!X$6:X$37)-MIN('08 (ind)'!X$6:X$37))),ABS(-100+(100*(('08 (ind)'!X23-MIN('08 (ind)'!X$6:X$37))/(MAX('08 (ind)'!X$6:X$37)-MIN('08 (ind)'!X$6:X$37))))))</f>
        <v>80.542965707155233</v>
      </c>
      <c r="Y24" s="75">
        <f>IF('08 (ind)'!Y$1="si",100*(('08 (ind)'!Y23-MIN('08 (ind)'!Y$6:Y$37))/(MAX('08 (ind)'!Y$6:Y$37)-MIN('08 (ind)'!Y$6:Y$37))),ABS(-100+(100*(('08 (ind)'!Y23-MIN('08 (ind)'!Y$6:Y$37))/(MAX('08 (ind)'!Y$6:Y$37)-MIN('08 (ind)'!Y$6:Y$37))))))</f>
        <v>59.489895842606607</v>
      </c>
      <c r="Z24" s="75">
        <f>IF('08 (ind)'!Z$1="si",100*(('08 (ind)'!Z23-MIN('08 (ind)'!Z$6:Z$37))/(MAX('08 (ind)'!Z$6:Z$37)-MIN('08 (ind)'!Z$6:Z$37))),ABS(-100+(100*(('08 (ind)'!Z23-MIN('08 (ind)'!Z$6:Z$37))/(MAX('08 (ind)'!Z$6:Z$37)-MIN('08 (ind)'!Z$6:Z$37))))))</f>
        <v>24.87386808044991</v>
      </c>
      <c r="AA24" s="75">
        <f>IF('08 (ind)'!AA$1="si",100*(('08 (ind)'!AA23-MIN('08 (ind)'!AA$6:AA$37))/(MAX('08 (ind)'!AA$6:AA$37)-MIN('08 (ind)'!AA$6:AA$37))),ABS(-100+(100*(('08 (ind)'!AA23-MIN('08 (ind)'!AA$6:AA$37))/(MAX('08 (ind)'!AA$6:AA$37)-MIN('08 (ind)'!AA$6:AA$37))))))</f>
        <v>76.509006932245711</v>
      </c>
      <c r="AB24" s="75">
        <f>IF('08 (ind)'!AB$1="si",100*(('08 (ind)'!AB23-MIN('08 (ind)'!AB$6:AB$37))/(MAX('08 (ind)'!AB$6:AB$37)-MIN('08 (ind)'!AB$6:AB$37))),ABS(-100+(100*(('08 (ind)'!AB23-MIN('08 (ind)'!AB$6:AB$37))/(MAX('08 (ind)'!AB$6:AB$37)-MIN('08 (ind)'!AB$6:AB$37))))))</f>
        <v>73.108413814532796</v>
      </c>
      <c r="AC24" s="75">
        <f>IF('08 (ind)'!AC$1="si",100*(('08 (ind)'!AC23-MIN('08 (ind)'!AC$6:AC$37))/(MAX('08 (ind)'!AC$6:AC$37)-MIN('08 (ind)'!AC$6:AC$37))),ABS(-100+(100*(('08 (ind)'!AC23-MIN('08 (ind)'!AC$6:AC$37))/(MAX('08 (ind)'!AC$6:AC$37)-MIN('08 (ind)'!AC$6:AC$37))))))</f>
        <v>68.314319369323329</v>
      </c>
      <c r="AD24" s="75">
        <f>IF('08 (ind)'!AD$1="si",100*(('08 (ind)'!AD23-MIN('08 (ind)'!AD$6:AD$37))/(MAX('08 (ind)'!AD$6:AD$37)-MIN('08 (ind)'!AD$6:AD$37))),ABS(-100+(100*(('08 (ind)'!AD23-MIN('08 (ind)'!AD$6:AD$37))/(MAX('08 (ind)'!AD$6:AD$37)-MIN('08 (ind)'!AD$6:AD$37))))))</f>
        <v>71.467819327954345</v>
      </c>
      <c r="AE24" s="75">
        <f>IF('08 (ind)'!AE$1="si",100*(('08 (ind)'!AE23-MIN('08 (ind)'!AE$6:AE$37))/(MAX('08 (ind)'!AE$6:AE$37)-MIN('08 (ind)'!AE$6:AE$37))),ABS(-100+(100*(('08 (ind)'!AE23-MIN('08 (ind)'!AE$6:AE$37))/(MAX('08 (ind)'!AE$6:AE$37)-MIN('08 (ind)'!AE$6:AE$37))))))</f>
        <v>49.044519926035584</v>
      </c>
      <c r="AF24" s="75">
        <f>IF('08 (ind)'!AF$1="si",100*(('08 (ind)'!AF23-MIN('08 (ind)'!AF$6:AF$37))/(MAX('08 (ind)'!AF$6:AF$37)-MIN('08 (ind)'!AF$6:AF$37))),ABS(-100+(100*(('08 (ind)'!AF23-MIN('08 (ind)'!AF$6:AF$37))/(MAX('08 (ind)'!AF$6:AF$37)-MIN('08 (ind)'!AF$6:AF$37))))))</f>
        <v>72.573248663154956</v>
      </c>
      <c r="AG24" s="75">
        <f>IF('08 (ind)'!AG$1="si",100*(('08 (ind)'!AG23-MIN('08 (ind)'!AG$6:AG$37))/(MAX('08 (ind)'!AG$6:AG$37)-MIN('08 (ind)'!AG$6:AG$37))),ABS(-100+(100*(('08 (ind)'!AG23-MIN('08 (ind)'!AG$6:AG$37))/(MAX('08 (ind)'!AG$6:AG$37)-MIN('08 (ind)'!AG$6:AG$37))))))</f>
        <v>77.127659574468041</v>
      </c>
      <c r="AH24" s="75">
        <f>IF('08 (ind)'!AH$1="si",100*(('08 (ind)'!AH23-MIN('08 (ind)'!AH$6:AH$37))/(MAX('08 (ind)'!AH$6:AH$37)-MIN('08 (ind)'!AH$6:AH$37))),ABS(-100+(100*(('08 (ind)'!AH23-MIN('08 (ind)'!AH$6:AH$37))/(MAX('08 (ind)'!AH$6:AH$37)-MIN('08 (ind)'!AH$6:AH$37))))))</f>
        <v>40.119760479041901</v>
      </c>
      <c r="AI24" s="75">
        <f>IF('08 (ind)'!AI$1="si",100*(('08 (ind)'!AI23-MIN('08 (ind)'!AI$6:AI$37))/(MAX('08 (ind)'!AI$6:AI$37)-MIN('08 (ind)'!AI$6:AI$37))),ABS(-100+(100*(('08 (ind)'!AI23-MIN('08 (ind)'!AI$6:AI$37))/(MAX('08 (ind)'!AI$6:AI$37)-MIN('08 (ind)'!AI$6:AI$37))))))</f>
        <v>0.57627397711369066</v>
      </c>
      <c r="AJ24" s="75">
        <f>IF('08 (ind)'!AJ$1="si",100*(('08 (ind)'!AJ23-MIN('08 (ind)'!AJ$6:AJ$37))/(MAX('08 (ind)'!AJ$6:AJ$37)-MIN('08 (ind)'!AJ$6:AJ$37))),ABS(-100+(100*(('08 (ind)'!AJ23-MIN('08 (ind)'!AJ$6:AJ$37))/(MAX('08 (ind)'!AJ$6:AJ$37)-MIN('08 (ind)'!AJ$6:AJ$37))))))</f>
        <v>77.006923592588947</v>
      </c>
      <c r="AK24" s="75">
        <f>IF('08 (ind)'!AK$1="si",100*(('08 (ind)'!AK23-MIN('08 (ind)'!AK$6:AK$37))/(MAX('08 (ind)'!AK$6:AK$37)-MIN('08 (ind)'!AK$6:AK$37))),ABS(-100+(100*(('08 (ind)'!AK23-MIN('08 (ind)'!AK$6:AK$37))/(MAX('08 (ind)'!AK$6:AK$37)-MIN('08 (ind)'!AK$6:AK$37))))))</f>
        <v>2.8785085280729596</v>
      </c>
      <c r="AL24" s="75">
        <f>IF('08 (ind)'!AL$1="si",100*(('08 (ind)'!AL23-MIN('08 (ind)'!AL$6:AL$37))/(MAX('08 (ind)'!AL$6:AL$37)-MIN('08 (ind)'!AL$6:AL$37))),ABS(-100+(100*(('08 (ind)'!AL23-MIN('08 (ind)'!AL$6:AL$37))/(MAX('08 (ind)'!AL$6:AL$37)-MIN('08 (ind)'!AL$6:AL$37))))))</f>
        <v>79.776104752306424</v>
      </c>
      <c r="AM24" s="75">
        <f>IF('08 (ind)'!AM$1="si",100*(('08 (ind)'!AM23-MIN('08 (ind)'!AM$6:AM$37))/(MAX('08 (ind)'!AM$6:AM$37)-MIN('08 (ind)'!AM$6:AM$37))),ABS(-100+(100*(('08 (ind)'!AM23-MIN('08 (ind)'!AM$6:AM$37))/(MAX('08 (ind)'!AM$6:AM$37)-MIN('08 (ind)'!AM$6:AM$37))))))</f>
        <v>44.43397179279701</v>
      </c>
      <c r="AN24" s="75">
        <f>IF('08 (ind)'!AN$1="si",100*(('08 (ind)'!AN23-MIN('08 (ind)'!AN$6:AN$37))/(MAX('08 (ind)'!AN$6:AN$37)-MIN('08 (ind)'!AN$6:AN$37))),ABS(-100+(100*(('08 (ind)'!AN23-MIN('08 (ind)'!AN$6:AN$37))/(MAX('08 (ind)'!AN$6:AN$37)-MIN('08 (ind)'!AN$6:AN$37))))))</f>
        <v>43.299183847479085</v>
      </c>
      <c r="AO24" s="75">
        <f>IF('08 (ind)'!AO$1="si",100*(('08 (ind)'!AO23-MIN('08 (ind)'!AO$6:AO$37))/(MAX('08 (ind)'!AO$6:AO$37)-MIN('08 (ind)'!AO$6:AO$37))),ABS(-100+(100*(('08 (ind)'!AO23-MIN('08 (ind)'!AO$6:AO$37))/(MAX('08 (ind)'!AO$6:AO$37)-MIN('08 (ind)'!AO$6:AO$37))))))</f>
        <v>86.377995427241331</v>
      </c>
      <c r="AP24" s="75">
        <f>IF('08 (ind)'!AP$1="si",100*(('08 (ind)'!AP23-MIN('08 (ind)'!AP$6:AP$37))/(MAX('08 (ind)'!AP$6:AP$37)-MIN('08 (ind)'!AP$6:AP$37))),ABS(-100+(100*(('08 (ind)'!AP23-MIN('08 (ind)'!AP$6:AP$37))/(MAX('08 (ind)'!AP$6:AP$37)-MIN('08 (ind)'!AP$6:AP$37))))))</f>
        <v>59.915164369034997</v>
      </c>
      <c r="AQ24" s="75">
        <f>IF('08 (ind)'!AQ$1="si",100*(('08 (ind)'!AQ23-MIN('08 (ind)'!AQ$6:AQ$37))/(MAX('08 (ind)'!AQ$6:AQ$37)-MIN('08 (ind)'!AQ$6:AQ$37))),ABS(-100+(100*(('08 (ind)'!AQ23-MIN('08 (ind)'!AQ$6:AQ$37))/(MAX('08 (ind)'!AQ$6:AQ$37)-MIN('08 (ind)'!AQ$6:AQ$37))))))</f>
        <v>5.7780981323615821</v>
      </c>
      <c r="AR24" s="75">
        <f>IF('08 (ind)'!AR$1="si",100*(('08 (ind)'!AR23-MIN('08 (ind)'!AR$6:AR$37))/(MAX('08 (ind)'!AR$6:AR$37)-MIN('08 (ind)'!AR$6:AR$37))),ABS(-100+(100*(('08 (ind)'!AR23-MIN('08 (ind)'!AR$6:AR$37))/(MAX('08 (ind)'!AR$6:AR$37)-MIN('08 (ind)'!AR$6:AR$37))))))</f>
        <v>55.670526248266761</v>
      </c>
      <c r="AS24" s="75">
        <f>IF('08 (ind)'!AS$1="si",100*(('08 (ind)'!AS23-MIN('08 (ind)'!AS$6:AS$37))/(MAX('08 (ind)'!AS$6:AS$37)-MIN('08 (ind)'!AS$6:AS$37))),ABS(-100+(100*(('08 (ind)'!AS23-MIN('08 (ind)'!AS$6:AS$37))/(MAX('08 (ind)'!AS$6:AS$37)-MIN('08 (ind)'!AS$6:AS$37))))))</f>
        <v>47.27272727272728</v>
      </c>
      <c r="AT24" s="75">
        <f>IF('08 (ind)'!AT$1="si",100*(('08 (ind)'!AT23-MIN('08 (ind)'!AT$6:AT$37))/(MAX('08 (ind)'!AT$6:AT$37)-MIN('08 (ind)'!AT$6:AT$37))),ABS(-100+(100*(('08 (ind)'!AT23-MIN('08 (ind)'!AT$6:AT$37))/(MAX('08 (ind)'!AT$6:AT$37)-MIN('08 (ind)'!AT$6:AT$37))))))</f>
        <v>0</v>
      </c>
      <c r="AU24" s="75">
        <f>IF('08 (ind)'!AU$1="si",100*(('08 (ind)'!AU23-MIN('08 (ind)'!AU$6:AU$37))/(MAX('08 (ind)'!AU$6:AU$37)-MIN('08 (ind)'!AU$6:AU$37))),ABS(-100+(100*(('08 (ind)'!AU23-MIN('08 (ind)'!AU$6:AU$37))/(MAX('08 (ind)'!AU$6:AU$37)-MIN('08 (ind)'!AU$6:AU$37))))))</f>
        <v>61.245674740484411</v>
      </c>
      <c r="AV24" s="75">
        <f>IF('08 (ind)'!AV$1="si",100*(('08 (ind)'!AV23-MIN('08 (ind)'!AV$6:AV$37))/(MAX('08 (ind)'!AV$6:AV$37)-MIN('08 (ind)'!AV$6:AV$37))),ABS(-100+(100*(('08 (ind)'!AV23-MIN('08 (ind)'!AV$6:AV$37))/(MAX('08 (ind)'!AV$6:AV$37)-MIN('08 (ind)'!AV$6:AV$37))))))</f>
        <v>92.720970537261692</v>
      </c>
      <c r="AW24" s="75">
        <f>IF('08 (ind)'!AW$1="si",100*(('08 (ind)'!AW23-MIN('08 (ind)'!AW$6:AW$37))/(MAX('08 (ind)'!AW$6:AW$37)-MIN('08 (ind)'!AW$6:AW$37))),ABS(-100+(100*(('08 (ind)'!AW23-MIN('08 (ind)'!AW$6:AW$37))/(MAX('08 (ind)'!AW$6:AW$37)-MIN('08 (ind)'!AW$6:AW$37))))))</f>
        <v>42.365887207702883</v>
      </c>
      <c r="AX24" s="75">
        <f>IF('08 (ind)'!AX$1="si",100*(('08 (ind)'!AX23-MIN('08 (ind)'!AX$6:AX$37))/(MAX('08 (ind)'!AX$6:AX$37)-MIN('08 (ind)'!AX$6:AX$37))),ABS(-100+(100*(('08 (ind)'!AX23-MIN('08 (ind)'!AX$6:AX$37))/(MAX('08 (ind)'!AX$6:AX$37)-MIN('08 (ind)'!AX$6:AX$37))))))</f>
        <v>22.570992455705461</v>
      </c>
      <c r="AY24" s="75">
        <f>IF('08 (ind)'!AY$1="si",100*(('08 (ind)'!AY23-MIN('08 (ind)'!AY$6:AY$37))/(MAX('08 (ind)'!AY$6:AY$37)-MIN('08 (ind)'!AY$6:AY$37))),ABS(-100+(100*(('08 (ind)'!AY23-MIN('08 (ind)'!AY$6:AY$37))/(MAX('08 (ind)'!AY$6:AY$37)-MIN('08 (ind)'!AY$6:AY$37))))))</f>
        <v>54.360867558837114</v>
      </c>
      <c r="AZ24" s="75">
        <f>IF('08 (ind)'!AZ$1="si",100*(('08 (ind)'!AZ23-MIN('08 (ind)'!AZ$6:AZ$37))/(MAX('08 (ind)'!AZ$6:AZ$37)-MIN('08 (ind)'!AZ$6:AZ$37))),ABS(-100+(100*(('08 (ind)'!AZ23-MIN('08 (ind)'!AZ$6:AZ$37))/(MAX('08 (ind)'!AZ$6:AZ$37)-MIN('08 (ind)'!AZ$6:AZ$37))))))</f>
        <v>53.710939585807779</v>
      </c>
      <c r="BA24" s="75">
        <f>IF('08 (ind)'!BA$1="si",100*(('08 (ind)'!BA23-MIN('08 (ind)'!BA$6:BA$37))/(MAX('08 (ind)'!BA$6:BA$37)-MIN('08 (ind)'!BA$6:BA$37))),ABS(-100+(100*(('08 (ind)'!BA23-MIN('08 (ind)'!BA$6:BA$37))/(MAX('08 (ind)'!BA$6:BA$37)-MIN('08 (ind)'!BA$6:BA$37))))))</f>
        <v>3.396260676863573</v>
      </c>
      <c r="BB24" s="75">
        <f>IF('08 (ind)'!BB$1="si",100*(('08 (ind)'!BB23-MIN('08 (ind)'!BB$6:BB$37))/(MAX('08 (ind)'!BB$6:BB$37)-MIN('08 (ind)'!BB$6:BB$37))),ABS(-100+(100*(('08 (ind)'!BB23-MIN('08 (ind)'!BB$6:BB$37))/(MAX('08 (ind)'!BB$6:BB$37)-MIN('08 (ind)'!BB$6:BB$37))))))</f>
        <v>37.602999130542443</v>
      </c>
      <c r="BC24" s="75">
        <f>IF('08 (ind)'!BC$1="si",100*(('08 (ind)'!BC23-MIN('08 (ind)'!BC$6:BC$37))/(MAX('08 (ind)'!BC$6:BC$37)-MIN('08 (ind)'!BC$6:BC$37))),ABS(-100+(100*(('08 (ind)'!BC23-MIN('08 (ind)'!BC$6:BC$37))/(MAX('08 (ind)'!BC$6:BC$37)-MIN('08 (ind)'!BC$6:BC$37))))))</f>
        <v>27.055531913727908</v>
      </c>
      <c r="BD24" s="75">
        <f>IF('08 (ind)'!BD$1="si",100*(('08 (ind)'!BD23-MIN('08 (ind)'!BD$6:BD$37))/(MAX('08 (ind)'!BD$6:BD$37)-MIN('08 (ind)'!BD$6:BD$37))),ABS(-100+(100*(('08 (ind)'!BD23-MIN('08 (ind)'!BD$6:BD$37))/(MAX('08 (ind)'!BD$6:BD$37)-MIN('08 (ind)'!BD$6:BD$37))))))</f>
        <v>11.041197201238525</v>
      </c>
      <c r="BE24" s="75">
        <f>IF('08 (ind)'!BE$1="si",100*(('08 (ind)'!BE23-MIN('08 (ind)'!BE$6:BE$37))/(MAX('08 (ind)'!BE$6:BE$37)-MIN('08 (ind)'!BE$6:BE$37))),ABS(-100+(100*(('08 (ind)'!BE23-MIN('08 (ind)'!BE$6:BE$37))/(MAX('08 (ind)'!BE$6:BE$37)-MIN('08 (ind)'!BE$6:BE$37))))))</f>
        <v>21.0172744721689</v>
      </c>
      <c r="BF24" s="75">
        <f>IF('08 (ind)'!BF$1="si",100*(('08 (ind)'!BF23-MIN('08 (ind)'!BF$6:BF$37))/(MAX('08 (ind)'!BF$6:BF$37)-MIN('08 (ind)'!BF$6:BF$37))),ABS(-100+(100*(('08 (ind)'!BF23-MIN('08 (ind)'!BF$6:BF$37))/(MAX('08 (ind)'!BF$6:BF$37)-MIN('08 (ind)'!BF$6:BF$37))))))</f>
        <v>21.220980317205697</v>
      </c>
      <c r="BG24" s="75">
        <f>IF('08 (ind)'!BG$1="si",100*(('08 (ind)'!BG23-MIN('08 (ind)'!BG$6:BG$37))/(MAX('08 (ind)'!BG$6:BG$37)-MIN('08 (ind)'!BG$6:BG$37))),ABS(-100+(100*(('08 (ind)'!BG23-MIN('08 (ind)'!BG$6:BG$37))/(MAX('08 (ind)'!BG$6:BG$37)-MIN('08 (ind)'!BG$6:BG$37))))))</f>
        <v>31.921131385885619</v>
      </c>
      <c r="BH24" s="75">
        <f>IF('08 (ind)'!BH$1="si",100*(('08 (ind)'!BH23-MIN('08 (ind)'!BH$6:BH$37))/(MAX('08 (ind)'!BH$6:BH$37)-MIN('08 (ind)'!BH$6:BH$37))),ABS(-100+(100*(('08 (ind)'!BH23-MIN('08 (ind)'!BH$6:BH$37))/(MAX('08 (ind)'!BH$6:BH$37)-MIN('08 (ind)'!BH$6:BH$37))))))</f>
        <v>13.670565094601539</v>
      </c>
      <c r="BI24" s="75">
        <f>IF('08 (ind)'!BI$1="si",100*(('08 (ind)'!BI23-MIN('08 (ind)'!BI$6:BI$37))/(MAX('08 (ind)'!BI$6:BI$37)-MIN('08 (ind)'!BI$6:BI$37))),ABS(-100+(100*(('08 (ind)'!BI23-MIN('08 (ind)'!BI$6:BI$37))/(MAX('08 (ind)'!BI$6:BI$37)-MIN('08 (ind)'!BI$6:BI$37))))))</f>
        <v>67.569689709158666</v>
      </c>
      <c r="BJ24" s="75">
        <f>IF('08 (ind)'!BJ$1="si",100*(('08 (ind)'!BJ23-MIN('08 (ind)'!BJ$6:BJ$37))/(MAX('08 (ind)'!BJ$6:BJ$37)-MIN('08 (ind)'!BJ$6:BJ$37))),ABS(-100+(100*(('08 (ind)'!BJ23-MIN('08 (ind)'!BJ$6:BJ$37))/(MAX('08 (ind)'!BJ$6:BJ$37)-MIN('08 (ind)'!BJ$6:BJ$37))))))</f>
        <v>2.0355038783745238E-4</v>
      </c>
      <c r="BK24" s="75">
        <f>IF('08 (ind)'!BK$1="si",100*(('08 (ind)'!BK23-MIN('08 (ind)'!BK$6:BK$37))/(MAX('08 (ind)'!BK$6:BK$37)-MIN('08 (ind)'!BK$6:BK$37))),ABS(-100+(100*(('08 (ind)'!BK23-MIN('08 (ind)'!BK$6:BK$37))/(MAX('08 (ind)'!BK$6:BK$37)-MIN('08 (ind)'!BK$6:BK$37))))))</f>
        <v>8.9652989598619435</v>
      </c>
      <c r="BL24" s="75">
        <f>IF('08 (ind)'!BL$1="si",100*(('08 (ind)'!BL23-MIN('08 (ind)'!BL$6:BL$37))/(MAX('08 (ind)'!BL$6:BL$37)-MIN('08 (ind)'!BL$6:BL$37))),ABS(-100+(100*(('08 (ind)'!BL23-MIN('08 (ind)'!BL$6:BL$37))/(MAX('08 (ind)'!BL$6:BL$37)-MIN('08 (ind)'!BL$6:BL$37))))))</f>
        <v>1.6949152542372881</v>
      </c>
      <c r="BM24" s="75">
        <f>IF('08 (ind)'!BM$1="si",100*(('08 (ind)'!BM23-MIN('08 (ind)'!BM$6:BM$37))/(MAX('08 (ind)'!BM$6:BM$37)-MIN('08 (ind)'!BM$6:BM$37))),ABS(-100+(100*(('08 (ind)'!BM23-MIN('08 (ind)'!BM$6:BM$37))/(MAX('08 (ind)'!BM$6:BM$37)-MIN('08 (ind)'!BM$6:BM$37))))))</f>
        <v>22.098252337304032</v>
      </c>
      <c r="BN24" s="75">
        <f>IF('08 (ind)'!BN$1="si",100*(('08 (ind)'!BN23-MIN('08 (ind)'!BN$6:BN$37))/(MAX('08 (ind)'!BN$6:BN$37)-MIN('08 (ind)'!BN$6:BN$37))),ABS(-100+(100*(('08 (ind)'!BN23-MIN('08 (ind)'!BN$6:BN$37))/(MAX('08 (ind)'!BN$6:BN$37)-MIN('08 (ind)'!BN$6:BN$37))))))</f>
        <v>32.117759727677125</v>
      </c>
      <c r="BO24" s="75">
        <f>IF('08 (ind)'!BO$1="si",100*(('08 (ind)'!BO23-MIN('08 (ind)'!BO$6:BO$37))/(MAX('08 (ind)'!BO$6:BO$37)-MIN('08 (ind)'!BO$6:BO$37))),ABS(-100+(100*(('08 (ind)'!BO23-MIN('08 (ind)'!BO$6:BO$37))/(MAX('08 (ind)'!BO$6:BO$37)-MIN('08 (ind)'!BO$6:BO$37))))))</f>
        <v>43.150516094215668</v>
      </c>
      <c r="BP24" s="75">
        <f>IF('08 (ind)'!BP$1="si",100*(('08 (ind)'!BP23-MIN('08 (ind)'!BP$6:BP$37))/(MAX('08 (ind)'!BP$6:BP$37)-MIN('08 (ind)'!BP$6:BP$37))),ABS(-100+(100*(('08 (ind)'!BP23-MIN('08 (ind)'!BP$6:BP$37))/(MAX('08 (ind)'!BP$6:BP$37)-MIN('08 (ind)'!BP$6:BP$37))))))</f>
        <v>26.164413487593023</v>
      </c>
      <c r="BQ24" s="75">
        <f>IF('08 (ind)'!BQ$1="si",100*(('08 (ind)'!BQ23-MIN('08 (ind)'!BQ$6:BQ$37))/(MAX('08 (ind)'!BQ$6:BQ$37)-MIN('08 (ind)'!BQ$6:BQ$37))),ABS(-100+(100*(('08 (ind)'!BQ23-MIN('08 (ind)'!BQ$6:BQ$37))/(MAX('08 (ind)'!BQ$6:BQ$37)-MIN('08 (ind)'!BQ$6:BQ$37))))))</f>
        <v>23.390112059105974</v>
      </c>
      <c r="BR24" s="75">
        <f>IF('08 (ind)'!BR$1="si",100*(('08 (ind)'!BR23-MIN('08 (ind)'!BR$6:BR$37))/(MAX('08 (ind)'!BR$6:BR$37)-MIN('08 (ind)'!BR$6:BR$37))),ABS(-100+(100*(('08 (ind)'!BR23-MIN('08 (ind)'!BR$6:BR$37))/(MAX('08 (ind)'!BP$6:BP$37)-MIN('08 (ind)'!BR$6:BR$37))))))</f>
        <v>10.097982915799296</v>
      </c>
      <c r="BS24" s="75">
        <f>IF('08 (ind)'!BS$1="si",100*(('08 (ind)'!BS23-MIN('08 (ind)'!BS$6:BS$37))/(MAX('08 (ind)'!BS$6:BS$37)-MIN('08 (ind)'!BS$6:BS$37))),ABS(-100+(100*(('08 (ind)'!BS23-MIN('08 (ind)'!BS$6:BS$37))/(MAX('08 (ind)'!BQ$6:BQ$37)-MIN('08 (ind)'!BS$6:BS$37))))))</f>
        <v>51.587152536317227</v>
      </c>
      <c r="BT24" s="75">
        <f>IF('08 (ind)'!BT$1="si",100*(('08 (ind)'!BT23-MIN('08 (ind)'!BT$6:BT$37))/(MAX('08 (ind)'!BT$6:BT$37)-MIN('08 (ind)'!BT$6:BT$37))),ABS(-100+(100*(('08 (ind)'!BT23-MIN('08 (ind)'!BT$6:BT$37))/(MAX('08 (ind)'!BR$6:BR$37)-MIN('08 (ind)'!BT$6:BT$37))))))</f>
        <v>86.462421845448674</v>
      </c>
      <c r="BU24" s="75">
        <f>IF('08 (ind)'!BU$1="si",100*(('08 (ind)'!BU23-MIN('08 (ind)'!BU$6:BU$37))/(MAX('08 (ind)'!BU$6:BU$37)-MIN('08 (ind)'!BU$6:BU$37))),ABS(-100+(100*(('08 (ind)'!BU23-MIN('08 (ind)'!BU$6:BU$37))/(MAX('08 (ind)'!BU$6:BU$37)-MIN('08 (ind)'!BU$6:BU$37))))))</f>
        <v>23.986765922249788</v>
      </c>
      <c r="BV24" s="75">
        <f>IF('08 (ind)'!BV$1="si",100*(('08 (ind)'!BV23-MIN('08 (ind)'!BV$6:BV$37))/(MAX('08 (ind)'!BV$6:BV$37)-MIN('08 (ind)'!BV$6:BV$37))),ABS(-100+(100*(('08 (ind)'!BV23-MIN('08 (ind)'!BV$6:BV$37))/(MAX('08 (ind)'!BV$6:BV$37)-MIN('08 (ind)'!BV$6:BV$37))))))</f>
        <v>60.746730558051318</v>
      </c>
      <c r="BW24" s="75">
        <f>IF('08 (ind)'!BW$1="si",100*(('08 (ind)'!BW23-MIN('08 (ind)'!BW$6:BW$37))/(MAX('08 (ind)'!BW$6:BW$37)-MIN('08 (ind)'!BW$6:BW$37))),ABS(-100+(100*(('08 (ind)'!BW23-MIN('08 (ind)'!BW$6:BW$37))/(MAX('08 (ind)'!BW$6:BW$37)-MIN('08 (ind)'!BW$6:BW$37))))))</f>
        <v>93.752460952880966</v>
      </c>
      <c r="BX24" s="75">
        <f>IF('08 (ind)'!BX$1="si",100*(('08 (ind)'!BX23-MIN('08 (ind)'!BX$6:BX$37))/(MAX('08 (ind)'!BX$6:BX$37)-MIN('08 (ind)'!BX$6:BX$37))),ABS(-100+(100*(('08 (ind)'!BX23-MIN('08 (ind)'!BX$6:BX$37))/(MAX('08 (ind)'!BX$6:BX$37)-MIN('08 (ind)'!BX$6:BX$37))))))</f>
        <v>22.924261290434927</v>
      </c>
      <c r="BY24" s="75">
        <f>IF('08 (ind)'!BY$1="si",100*(('08 (ind)'!BY23-MIN('08 (ind)'!BY$6:BY$37))/(MAX('08 (ind)'!BY$6:BY$37)-MIN('08 (ind)'!BY$6:BY$37))),ABS(-100+(100*(('08 (ind)'!BY23-MIN('08 (ind)'!BY$6:BY$37))/(MAX('08 (ind)'!BY$6:BY$37)-MIN('08 (ind)'!BY$6:BY$37))))))</f>
        <v>14.728850274055747</v>
      </c>
      <c r="BZ24" s="75">
        <f>IF('08 (ind)'!BZ$1="si",100*(('08 (ind)'!BZ23-MIN('08 (ind)'!BZ$6:BZ$37))/(MAX('08 (ind)'!BZ$6:BZ$37)-MIN('08 (ind)'!BZ$6:BZ$37))),ABS(-100+(100*(('08 (ind)'!BZ23-MIN('08 (ind)'!BZ$6:BZ$37))/(MAX('08 (ind)'!BZ$6:BZ$37)-MIN('08 (ind)'!BZ$6:BZ$37))))))</f>
        <v>90.256336805791676</v>
      </c>
      <c r="CA24" s="75">
        <f>IF('08 (ind)'!CA$1="si",100*(('08 (ind)'!CA23-MIN('08 (ind)'!CA$6:CA$37))/(MAX('08 (ind)'!CA$6:CA$37)-MIN('08 (ind)'!CA$6:CA$37))),ABS(-100+(100*(('08 (ind)'!CA23-MIN('08 (ind)'!CA$6:CA$37))/(MAX('08 (ind)'!CA$6:CA$37)-MIN('08 (ind)'!CA$6:CA$37))))))</f>
        <v>19.709833859928182</v>
      </c>
      <c r="CB24" s="75">
        <f>IF('08 (ind)'!CB$1="si",100*(('08 (ind)'!CB23-MIN('08 (ind)'!CB$6:CB$37))/(MAX('08 (ind)'!CB$6:CB$37)-MIN('08 (ind)'!CB$6:CB$37))),ABS(-100+(100*(('08 (ind)'!CB23-MIN('08 (ind)'!CB$6:CB$37))/(MAX('08 (ind)'!CB$6:CB$37)-MIN('08 (ind)'!CB$6:CB$37))))))</f>
        <v>86.624203821656053</v>
      </c>
      <c r="CC24" s="75">
        <f>IF('08 (ind)'!CC$1="si",100*(('08 (ind)'!CC23-MIN('08 (ind)'!CC$6:CC$37))/(MAX('08 (ind)'!CC$6:CC$37)-MIN('08 (ind)'!CC$6:CC$37))),ABS(-100+(100*(('08 (ind)'!CC23-MIN('08 (ind)'!CC$6:CC$37))/(MAX('08 (ind)'!CC$6:CC$37)-MIN('08 (ind)'!CC$6:CC$37))))))</f>
        <v>47.582807401179949</v>
      </c>
      <c r="CD24" s="75">
        <f>IF('08 (ind)'!CD$1="si",100*(('08 (ind)'!CD23-MIN('08 (ind)'!CD$6:CD$37))/(MAX('08 (ind)'!CD$6:CD$37)-MIN('08 (ind)'!CD$6:CD$37))),ABS(-100+(100*(('08 (ind)'!CD23-MIN('08 (ind)'!CD$6:CD$37))/(MAX('08 (ind)'!CD$6:CD$37)-MIN('08 (ind)'!CD$6:CD$37))))))</f>
        <v>0</v>
      </c>
      <c r="CE24" s="75">
        <f>IF('08 (ind)'!CE$1="si",100*(('08 (ind)'!CE23-MIN('08 (ind)'!CE$6:CE$37))/(MAX('08 (ind)'!CE$6:CE$37)-MIN('08 (ind)'!CE$6:CE$37))),ABS(-100+(100*(('08 (ind)'!CE23-MIN('08 (ind)'!CE$6:CE$37))/(MAX('08 (ind)'!CE$6:CE$37)-MIN('08 (ind)'!CE$6:CE$37))))))</f>
        <v>28.797108600888109</v>
      </c>
      <c r="CF24" s="75">
        <f>IF('08 (ind)'!CF$1="si",100*(('08 (ind)'!CF23-MIN('08 (ind)'!CF$6:CF$37))/(MAX('08 (ind)'!CF$6:CF$37)-MIN('08 (ind)'!CF$6:CF$37))),ABS(-100+(100*(('08 (ind)'!CF23-MIN('08 (ind)'!CF$6:CF$37))/(MAX('08 (ind)'!CF$6:CF$37)-MIN('08 (ind)'!CF$6:CF$37))))))</f>
        <v>0.22918356404594228</v>
      </c>
      <c r="CG24" s="75">
        <f>IF('08 (ind)'!CG$1="si",100*(('08 (ind)'!CG23-MIN('08 (ind)'!CG$6:CG$37))/(MAX('08 (ind)'!CG$6:CG$37)-MIN('08 (ind)'!CG$6:CG$37))),ABS(-100+(100*(('08 (ind)'!CG23-MIN('08 (ind)'!CG$6:CG$37))/(MAX('08 (ind)'!CG$6:CG$37)-MIN('08 (ind)'!CG$6:CG$37))))))</f>
        <v>3.036844734697306</v>
      </c>
      <c r="CH24" s="75">
        <f>IF('08 (ind)'!CH$1="si",100*(('08 (ind)'!CH23-MIN('08 (ind)'!CH$6:CH$37))/(MAX('08 (ind)'!CH$6:CH$37)-MIN('08 (ind)'!CH$6:CH$37))),ABS(-100+(100*(('08 (ind)'!CH23-MIN('08 (ind)'!CH$6:CH$37))/(MAX('08 (ind)'!CH$6:CH$37)-MIN('08 (ind)'!CH$6:CH$37))))))</f>
        <v>36.697456776289158</v>
      </c>
      <c r="CI24" s="75">
        <f>IF('08 (ind)'!CI$1="si",100*(('08 (ind)'!CI23-MIN('08 (ind)'!CI$6:CI$37))/(MAX('08 (ind)'!CI$6:CI$37)-MIN('08 (ind)'!CI$6:CI$37))),ABS(-100+(100*(('08 (ind)'!CI23-MIN('08 (ind)'!CI$6:CI$37))/(MAX('08 (ind)'!CI$6:CI$37)-MIN('08 (ind)'!CI$6:CI$37))))))</f>
        <v>61.365982163224132</v>
      </c>
      <c r="CJ24" s="75">
        <f>IF('08 (ind)'!CJ$1="si",100*(('08 (ind)'!CJ23-MIN('08 (ind)'!CJ$6:CJ$37))/(MAX('08 (ind)'!CJ$6:CJ$37)-MIN('08 (ind)'!CJ$6:CJ$37))),ABS(-100+(100*(('08 (ind)'!CJ23-MIN('08 (ind)'!CJ$6:CJ$37))/(MAX('08 (ind)'!CJ$6:CJ$37)-MIN('08 (ind)'!CJ$6:CJ$37))))))</f>
        <v>80.404058382150353</v>
      </c>
      <c r="CK24" s="75">
        <f>IF('08 (ind)'!CK$1="si",100*(('08 (ind)'!CK23-MIN('08 (ind)'!CK$6:CK$37))/(MAX('08 (ind)'!CK$6:CK$37)-MIN('08 (ind)'!CK$6:CK$37))),ABS(-100+(100*(('08 (ind)'!CK23-MIN('08 (ind)'!CK$6:CK$37))/(MAX('08 (ind)'!CK$6:CK$37)-MIN('08 (ind)'!CK$6:CK$37))))))</f>
        <v>4.1724306453100501</v>
      </c>
      <c r="CL24" s="75">
        <f>IF('08 (ind)'!CL$1="si",100*(('08 (ind)'!CL23-MIN('08 (ind)'!CL$6:CL$37))/(MAX('08 (ind)'!CL$6:CL$37)-MIN('08 (ind)'!CL$6:CL$37))),ABS(-100+(100*(('08 (ind)'!CL23-MIN('08 (ind)'!CL$6:CL$37))/(MAX('08 (ind)'!CL$6:CL$37)-MIN('08 (ind)'!CL$6:CL$37))))))</f>
        <v>0.46974105243467668</v>
      </c>
      <c r="CM24" s="75">
        <f>IF('08 (ind)'!CM$1="si",100*(('08 (ind)'!CM23-MIN('08 (ind)'!CM$6:CM$37))/(MAX('08 (ind)'!CM$6:CM$37)-MIN('08 (ind)'!CM$6:CM$37))),ABS(-100+(100*(('08 (ind)'!CM23-MIN('08 (ind)'!CM$6:CM$37))/(MAX('08 (ind)'!CM$6:CM$37)-MIN('08 (ind)'!CM$6:CM$37))))))</f>
        <v>1.1683939355819668</v>
      </c>
    </row>
    <row r="25" spans="1:91">
      <c r="A25" s="18" t="s">
        <v>223</v>
      </c>
      <c r="B25" s="87">
        <f>IF('08 (ind)'!B$1="si",100*(('08 (ind)'!B24-MIN('08 (ind)'!B$6:B$37))/(MAX('08 (ind)'!B$6:B$37)-MIN('08 (ind)'!B$6:B$37))),ABS(-100+(100*(('08 (ind)'!B24-MIN('08 (ind)'!B$6:B$37))/(MAX('08 (ind)'!B$6:B$37)-MIN('08 (ind)'!B$6:B$37))))))</f>
        <v>39.177333403360606</v>
      </c>
      <c r="C25" s="87">
        <f>IF('08 (ind)'!C$1="si",100*(('08 (ind)'!C24-MIN('08 (ind)'!C$6:C$37))/(MAX('08 (ind)'!C$6:C$37)-MIN('08 (ind)'!C$6:C$37))),ABS(-100+(100*(('08 (ind)'!C24-MIN('08 (ind)'!C$6:C$37))/(MAX('08 (ind)'!C$6:C$37)-MIN('08 (ind)'!C$6:C$37))))))</f>
        <v>90.041528625427162</v>
      </c>
      <c r="D25" s="87">
        <f>IF('08 (ind)'!D$1="si",100*(('08 (ind)'!D24-MIN('08 (ind)'!D$6:D$37))/(MAX('08 (ind)'!D$6:D$37)-MIN('08 (ind)'!D$6:D$37))),ABS(-100+(100*(('08 (ind)'!D24-MIN('08 (ind)'!D$6:D$37))/(MAX('08 (ind)'!D$6:D$37)-MIN('08 (ind)'!D$6:D$37))))))</f>
        <v>76.213406213692593</v>
      </c>
      <c r="E25" s="87">
        <f>IF('08 (ind)'!E$1="si",100*(('08 (ind)'!E24-MIN('08 (ind)'!E$6:E$37))/(MAX('08 (ind)'!E$6:E$37)-MIN('08 (ind)'!E$6:E$37))),ABS(-100+(100*(('08 (ind)'!E24-MIN('08 (ind)'!E$6:E$37))/(MAX('08 (ind)'!E$6:E$37)-MIN('08 (ind)'!E$6:E$37))))))</f>
        <v>27.66162875802452</v>
      </c>
      <c r="F25" s="87">
        <f>IF('08 (ind)'!F$1="si",100*(('08 (ind)'!F24-MIN('08 (ind)'!F$6:F$37))/(MAX('08 (ind)'!F$6:F$37)-MIN('08 (ind)'!F$6:F$37))),ABS(-100+(100*(('08 (ind)'!F24-MIN('08 (ind)'!F$6:F$37))/(MAX('08 (ind)'!F$6:F$37)-MIN('08 (ind)'!F$6:F$37))))))</f>
        <v>85.61643835616438</v>
      </c>
      <c r="G25" s="87">
        <f>IF('08 (ind)'!G$1="si",100*(('08 (ind)'!G24-MIN('08 (ind)'!G$6:G$37))/(MAX('08 (ind)'!G$6:G$37)-MIN('08 (ind)'!G$6:G$37))),ABS(-100+(100*(('08 (ind)'!G24-MIN('08 (ind)'!G$6:G$37))/(MAX('08 (ind)'!G$6:G$37)-MIN('08 (ind)'!G$6:G$37))))))</f>
        <v>75.423728813559322</v>
      </c>
      <c r="H25" s="87">
        <f>IF('08 (ind)'!H$1="si",100*(('08 (ind)'!H24-MIN('08 (ind)'!H$6:H$37))/(MAX('08 (ind)'!H$6:H$37)-MIN('08 (ind)'!H$6:H$37))),ABS(-100+(100*(('08 (ind)'!H24-MIN('08 (ind)'!H$6:H$37))/(MAX('08 (ind)'!H$6:H$37)-MIN('08 (ind)'!H$6:H$37))))))</f>
        <v>53.46153846153846</v>
      </c>
      <c r="I25" s="87">
        <f>IF('08 (ind)'!I$1="si",100*(('08 (ind)'!I24-MIN('08 (ind)'!I$6:I$37))/(MAX('08 (ind)'!I$6:I$37)-MIN('08 (ind)'!I$6:I$37))),ABS(-100+(100*(('08 (ind)'!I24-MIN('08 (ind)'!I$6:I$37))/(MAX('08 (ind)'!I$6:I$37)-MIN('08 (ind)'!I$6:I$37))))))</f>
        <v>26.250000000000007</v>
      </c>
      <c r="J25" s="87">
        <f>IF('08 (ind)'!J$1="si",100*(('08 (ind)'!J24-MIN('08 (ind)'!J$6:J$37))/(MAX('08 (ind)'!J$6:J$37)-MIN('08 (ind)'!J$6:J$37))),ABS(-100+(100*(('08 (ind)'!J24-MIN('08 (ind)'!J$6:J$37))/(MAX('08 (ind)'!J$6:J$37)-MIN('08 (ind)'!J$6:J$37))))))</f>
        <v>63.632702376157859</v>
      </c>
      <c r="K25" s="87">
        <f>IF('08 (ind)'!K$1="si",100*(('08 (ind)'!K24-MIN('08 (ind)'!K$6:K$37))/(MAX('08 (ind)'!K$6:K$37)-MIN('08 (ind)'!K$6:K$37))),ABS(-100+(100*(('08 (ind)'!K24-MIN('08 (ind)'!K$6:K$37))/(MAX('08 (ind)'!K$6:K$37)-MIN('08 (ind)'!K$6:K$37))))))</f>
        <v>35.094956208793931</v>
      </c>
      <c r="L25" s="87">
        <f>IF('08 (ind)'!L$1="si",100*(('08 (ind)'!L24-MIN('08 (ind)'!L$6:L$37))/(MAX('08 (ind)'!L$6:L$37)-MIN('08 (ind)'!L$6:L$37))),ABS(-100+(100*(('08 (ind)'!L24-MIN('08 (ind)'!L$6:L$37))/(MAX('08 (ind)'!L$6:L$37)-MIN('08 (ind)'!L$6:L$37))))))</f>
        <v>96.123418479756921</v>
      </c>
      <c r="M25" s="87">
        <f>IF('08 (ind)'!M$1="si",100*(('08 (ind)'!M24-MIN('08 (ind)'!M$6:M$37))/(MAX('08 (ind)'!M$6:M$37)-MIN('08 (ind)'!M$6:M$37))),ABS(-100+(100*(('08 (ind)'!M24-MIN('08 (ind)'!M$6:M$37))/(MAX('08 (ind)'!M$6:M$37)-MIN('08 (ind)'!M$6:M$37))))))</f>
        <v>27.370251518933873</v>
      </c>
      <c r="N25" s="87">
        <f>IF('08 (ind)'!N$1="si",100*(('08 (ind)'!N24-MIN('08 (ind)'!N$6:N$37))/(MAX('08 (ind)'!N$6:N$37)-MIN('08 (ind)'!N$6:N$37))),ABS(-100+(100*(('08 (ind)'!N24-MIN('08 (ind)'!N$6:N$37))/(MAX('08 (ind)'!N$6:N$37)-MIN('08 (ind)'!N$6:N$37))))))</f>
        <v>0</v>
      </c>
      <c r="O25" s="87">
        <f>IF('08 (ind)'!O$1="si",100*(('08 (ind)'!O24-MIN('08 (ind)'!O$6:O$37))/(MAX('08 (ind)'!O$6:O$37)-MIN('08 (ind)'!O$6:O$37))),ABS(-100+(100*(('08 (ind)'!O24-MIN('08 (ind)'!O$6:O$37))/(MAX('08 (ind)'!O$6:O$37)-MIN('08 (ind)'!O$6:O$37))))))</f>
        <v>78.94736842105263</v>
      </c>
      <c r="P25" s="87">
        <f>IF('08 (ind)'!P$1="si",100*(('08 (ind)'!P24-MIN('08 (ind)'!P$6:P$37))/(MAX('08 (ind)'!P$6:P$37)-MIN('08 (ind)'!P$6:P$37))),ABS(-100+(100*(('08 (ind)'!P24-MIN('08 (ind)'!P$6:P$37))/(MAX('08 (ind)'!P$6:P$37)-MIN('08 (ind)'!P$6:P$37))))))</f>
        <v>2.5134388852047804</v>
      </c>
      <c r="Q25" s="87">
        <f>IF('08 (ind)'!Q$1="si",100*(('08 (ind)'!Q24-MIN('08 (ind)'!Q$6:Q$37))/(MAX('08 (ind)'!Q$6:Q$37)-MIN('08 (ind)'!Q$6:Q$37))),ABS(-100+(100*(('08 (ind)'!Q24-MIN('08 (ind)'!Q$6:Q$37))/(MAX('08 (ind)'!Q$6:Q$37)-MIN('08 (ind)'!Q$6:Q$37))))))</f>
        <v>48.438108636593576</v>
      </c>
      <c r="R25" s="87">
        <f>IF('08 (ind)'!R$1="si",100*(('08 (ind)'!R24-MIN('08 (ind)'!R$6:R$37))/(MAX('08 (ind)'!R$6:R$37)-MIN('08 (ind)'!R$6:R$37))),ABS(-100+(100*(('08 (ind)'!R24-MIN('08 (ind)'!R$6:R$37))/(MAX('08 (ind)'!R$6:R$37)-MIN('08 (ind)'!R$6:R$37))))))</f>
        <v>6.7893118737128028E-2</v>
      </c>
      <c r="S25" s="75">
        <f>ABS(ABS(('08 (ind)'!S24-((MAX('08 (ind)'!S$6:S$37)+MIN('08 (ind)'!S$6:S$37))/2))/(((MAX('08 (ind)'!S$6:S$37)+MIN('08 (ind)'!S$6:S$37))/2)-MAX('08 (ind)'!S$6:S$37))*100)-100)</f>
        <v>89.598732616508698</v>
      </c>
      <c r="T25" s="75">
        <f>IF('08 (ind)'!T$1="si",100*(('08 (ind)'!T24-MIN('08 (ind)'!T$6:T$37))/(MAX('08 (ind)'!T$6:T$37)-MIN('08 (ind)'!T$6:T$37))),ABS(-100+(100*(('08 (ind)'!T24-MIN('08 (ind)'!T$6:T$37))/(MAX('08 (ind)'!T$6:T$37)-MIN('08 (ind)'!T$6:T$37))))))</f>
        <v>100</v>
      </c>
      <c r="U25" s="75">
        <f>IF('08 (ind)'!U$1="si",100*(('08 (ind)'!U24-MIN('08 (ind)'!U$6:U$37))/(MAX('08 (ind)'!U$6:U$37)-MIN('08 (ind)'!U$6:U$37))),ABS(-100+(100*(('08 (ind)'!U24-MIN('08 (ind)'!U$6:U$37))/(MAX('08 (ind)'!U$6:U$37)-MIN('08 (ind)'!U$6:U$37))))))</f>
        <v>80</v>
      </c>
      <c r="V25" s="75">
        <f>IF('08 (ind)'!V$1="si",100*(('08 (ind)'!V24-MIN('08 (ind)'!V$6:V$37))/(MAX('08 (ind)'!V$6:V$37)-MIN('08 (ind)'!V$6:V$37))),ABS(-100+(100*(('08 (ind)'!V24-MIN('08 (ind)'!V$6:V$37))/(MAX('08 (ind)'!V$6:V$37)-MIN('08 (ind)'!V$6:V$37))))))</f>
        <v>96.132596685082873</v>
      </c>
      <c r="W25" s="75">
        <f>IF('08 (ind)'!W$1="si",100*(('08 (ind)'!W24-MIN('08 (ind)'!W$6:W$37))/(MAX('08 (ind)'!W$6:W$37)-MIN('08 (ind)'!W$6:W$37))),ABS(-100+(100*(('08 (ind)'!W24-MIN('08 (ind)'!W$6:W$37))/(MAX('08 (ind)'!W$6:W$37)-MIN('08 (ind)'!W$6:W$37))))))</f>
        <v>97.560195881831518</v>
      </c>
      <c r="X25" s="75">
        <f>IF('08 (ind)'!X$1="si",100*(('08 (ind)'!X24-MIN('08 (ind)'!X$6:X$37))/(MAX('08 (ind)'!X$6:X$37)-MIN('08 (ind)'!X$6:X$37))),ABS(-100+(100*(('08 (ind)'!X24-MIN('08 (ind)'!X$6:X$37))/(MAX('08 (ind)'!X$6:X$37)-MIN('08 (ind)'!X$6:X$37))))))</f>
        <v>93.042976098400416</v>
      </c>
      <c r="Y25" s="75">
        <f>IF('08 (ind)'!Y$1="si",100*(('08 (ind)'!Y24-MIN('08 (ind)'!Y$6:Y$37))/(MAX('08 (ind)'!Y$6:Y$37)-MIN('08 (ind)'!Y$6:Y$37))),ABS(-100+(100*(('08 (ind)'!Y24-MIN('08 (ind)'!Y$6:Y$37))/(MAX('08 (ind)'!Y$6:Y$37)-MIN('08 (ind)'!Y$6:Y$37))))))</f>
        <v>100</v>
      </c>
      <c r="Z25" s="75">
        <f>IF('08 (ind)'!Z$1="si",100*(('08 (ind)'!Z24-MIN('08 (ind)'!Z$6:Z$37))/(MAX('08 (ind)'!Z$6:Z$37)-MIN('08 (ind)'!Z$6:Z$37))),ABS(-100+(100*(('08 (ind)'!Z24-MIN('08 (ind)'!Z$6:Z$37))/(MAX('08 (ind)'!Z$6:Z$37)-MIN('08 (ind)'!Z$6:Z$37))))))</f>
        <v>86.74306570338949</v>
      </c>
      <c r="AA25" s="75">
        <f>IF('08 (ind)'!AA$1="si",100*(('08 (ind)'!AA24-MIN('08 (ind)'!AA$6:AA$37))/(MAX('08 (ind)'!AA$6:AA$37)-MIN('08 (ind)'!AA$6:AA$37))),ABS(-100+(100*(('08 (ind)'!AA24-MIN('08 (ind)'!AA$6:AA$37))/(MAX('08 (ind)'!AA$6:AA$37)-MIN('08 (ind)'!AA$6:AA$37))))))</f>
        <v>95.91993263091841</v>
      </c>
      <c r="AB25" s="75">
        <f>IF('08 (ind)'!AB$1="si",100*(('08 (ind)'!AB24-MIN('08 (ind)'!AB$6:AB$37))/(MAX('08 (ind)'!AB$6:AB$37)-MIN('08 (ind)'!AB$6:AB$37))),ABS(-100+(100*(('08 (ind)'!AB24-MIN('08 (ind)'!AB$6:AB$37))/(MAX('08 (ind)'!AB$6:AB$37)-MIN('08 (ind)'!AB$6:AB$37))))))</f>
        <v>37.036281175781852</v>
      </c>
      <c r="AC25" s="75">
        <f>IF('08 (ind)'!AC$1="si",100*(('08 (ind)'!AC24-MIN('08 (ind)'!AC$6:AC$37))/(MAX('08 (ind)'!AC$6:AC$37)-MIN('08 (ind)'!AC$6:AC$37))),ABS(-100+(100*(('08 (ind)'!AC24-MIN('08 (ind)'!AC$6:AC$37))/(MAX('08 (ind)'!AC$6:AC$37)-MIN('08 (ind)'!AC$6:AC$37))))))</f>
        <v>97.314646075263298</v>
      </c>
      <c r="AD25" s="75">
        <f>IF('08 (ind)'!AD$1="si",100*(('08 (ind)'!AD24-MIN('08 (ind)'!AD$6:AD$37))/(MAX('08 (ind)'!AD$6:AD$37)-MIN('08 (ind)'!AD$6:AD$37))),ABS(-100+(100*(('08 (ind)'!AD24-MIN('08 (ind)'!AD$6:AD$37))/(MAX('08 (ind)'!AD$6:AD$37)-MIN('08 (ind)'!AD$6:AD$37))))))</f>
        <v>47.554528907046354</v>
      </c>
      <c r="AE25" s="75">
        <f>IF('08 (ind)'!AE$1="si",100*(('08 (ind)'!AE24-MIN('08 (ind)'!AE$6:AE$37))/(MAX('08 (ind)'!AE$6:AE$37)-MIN('08 (ind)'!AE$6:AE$37))),ABS(-100+(100*(('08 (ind)'!AE24-MIN('08 (ind)'!AE$6:AE$37))/(MAX('08 (ind)'!AE$6:AE$37)-MIN('08 (ind)'!AE$6:AE$37))))))</f>
        <v>46.400599071898171</v>
      </c>
      <c r="AF25" s="75">
        <f>IF('08 (ind)'!AF$1="si",100*(('08 (ind)'!AF24-MIN('08 (ind)'!AF$6:AF$37))/(MAX('08 (ind)'!AF$6:AF$37)-MIN('08 (ind)'!AF$6:AF$37))),ABS(-100+(100*(('08 (ind)'!AF24-MIN('08 (ind)'!AF$6:AF$37))/(MAX('08 (ind)'!AF$6:AF$37)-MIN('08 (ind)'!AF$6:AF$37))))))</f>
        <v>89.966606139348016</v>
      </c>
      <c r="AG25" s="75">
        <f>IF('08 (ind)'!AG$1="si",100*(('08 (ind)'!AG24-MIN('08 (ind)'!AG$6:AG$37))/(MAX('08 (ind)'!AG$6:AG$37)-MIN('08 (ind)'!AG$6:AG$37))),ABS(-100+(100*(('08 (ind)'!AG24-MIN('08 (ind)'!AG$6:AG$37))/(MAX('08 (ind)'!AG$6:AG$37)-MIN('08 (ind)'!AG$6:AG$37))))))</f>
        <v>81.382978723404264</v>
      </c>
      <c r="AH25" s="75">
        <f>IF('08 (ind)'!AH$1="si",100*(('08 (ind)'!AH24-MIN('08 (ind)'!AH$6:AH$37))/(MAX('08 (ind)'!AH$6:AH$37)-MIN('08 (ind)'!AH$6:AH$37))),ABS(-100+(100*(('08 (ind)'!AH24-MIN('08 (ind)'!AH$6:AH$37))/(MAX('08 (ind)'!AH$6:AH$37)-MIN('08 (ind)'!AH$6:AH$37))))))</f>
        <v>32.335329341317362</v>
      </c>
      <c r="AI25" s="75">
        <f>IF('08 (ind)'!AI$1="si",100*(('08 (ind)'!AI24-MIN('08 (ind)'!AI$6:AI$37))/(MAX('08 (ind)'!AI$6:AI$37)-MIN('08 (ind)'!AI$6:AI$37))),ABS(-100+(100*(('08 (ind)'!AI24-MIN('08 (ind)'!AI$6:AI$37))/(MAX('08 (ind)'!AI$6:AI$37)-MIN('08 (ind)'!AI$6:AI$37))))))</f>
        <v>9.2487399723754375</v>
      </c>
      <c r="AJ25" s="75">
        <f>IF('08 (ind)'!AJ$1="si",100*(('08 (ind)'!AJ24-MIN('08 (ind)'!AJ$6:AJ$37))/(MAX('08 (ind)'!AJ$6:AJ$37)-MIN('08 (ind)'!AJ$6:AJ$37))),ABS(-100+(100*(('08 (ind)'!AJ24-MIN('08 (ind)'!AJ$6:AJ$37))/(MAX('08 (ind)'!AJ$6:AJ$37)-MIN('08 (ind)'!AJ$6:AJ$37))))))</f>
        <v>100</v>
      </c>
      <c r="AK25" s="75">
        <f>IF('08 (ind)'!AK$1="si",100*(('08 (ind)'!AK24-MIN('08 (ind)'!AK$6:AK$37))/(MAX('08 (ind)'!AK$6:AK$37)-MIN('08 (ind)'!AK$6:AK$37))),ABS(-100+(100*(('08 (ind)'!AK24-MIN('08 (ind)'!AK$6:AK$37))/(MAX('08 (ind)'!AK$6:AK$37)-MIN('08 (ind)'!AK$6:AK$37))))))</f>
        <v>12.727797146119201</v>
      </c>
      <c r="AL25" s="75">
        <f>IF('08 (ind)'!AL$1="si",100*(('08 (ind)'!AL24-MIN('08 (ind)'!AL$6:AL$37))/(MAX('08 (ind)'!AL$6:AL$37)-MIN('08 (ind)'!AL$6:AL$37))),ABS(-100+(100*(('08 (ind)'!AL24-MIN('08 (ind)'!AL$6:AL$37))/(MAX('08 (ind)'!AL$6:AL$37)-MIN('08 (ind)'!AL$6:AL$37))))))</f>
        <v>69.968106717427091</v>
      </c>
      <c r="AM25" s="75">
        <f>IF('08 (ind)'!AM$1="si",100*(('08 (ind)'!AM24-MIN('08 (ind)'!AM$6:AM$37))/(MAX('08 (ind)'!AM$6:AM$37)-MIN('08 (ind)'!AM$6:AM$37))),ABS(-100+(100*(('08 (ind)'!AM24-MIN('08 (ind)'!AM$6:AM$37))/(MAX('08 (ind)'!AM$6:AM$37)-MIN('08 (ind)'!AM$6:AM$37))))))</f>
        <v>49.364532128392604</v>
      </c>
      <c r="AN25" s="75">
        <f>IF('08 (ind)'!AN$1="si",100*(('08 (ind)'!AN24-MIN('08 (ind)'!AN$6:AN$37))/(MAX('08 (ind)'!AN$6:AN$37)-MIN('08 (ind)'!AN$6:AN$37))),ABS(-100+(100*(('08 (ind)'!AN24-MIN('08 (ind)'!AN$6:AN$37))/(MAX('08 (ind)'!AN$6:AN$37)-MIN('08 (ind)'!AN$6:AN$37))))))</f>
        <v>72.11859805914591</v>
      </c>
      <c r="AO25" s="75">
        <f>IF('08 (ind)'!AO$1="si",100*(('08 (ind)'!AO24-MIN('08 (ind)'!AO$6:AO$37))/(MAX('08 (ind)'!AO$6:AO$37)-MIN('08 (ind)'!AO$6:AO$37))),ABS(-100+(100*(('08 (ind)'!AO24-MIN('08 (ind)'!AO$6:AO$37))/(MAX('08 (ind)'!AO$6:AO$37)-MIN('08 (ind)'!AO$6:AO$37))))))</f>
        <v>83.284238287576358</v>
      </c>
      <c r="AP25" s="75">
        <f>IF('08 (ind)'!AP$1="si",100*(('08 (ind)'!AP24-MIN('08 (ind)'!AP$6:AP$37))/(MAX('08 (ind)'!AP$6:AP$37)-MIN('08 (ind)'!AP$6:AP$37))),ABS(-100+(100*(('08 (ind)'!AP24-MIN('08 (ind)'!AP$6:AP$37))/(MAX('08 (ind)'!AP$6:AP$37)-MIN('08 (ind)'!AP$6:AP$37))))))</f>
        <v>0</v>
      </c>
      <c r="AQ25" s="75">
        <f>IF('08 (ind)'!AQ$1="si",100*(('08 (ind)'!AQ24-MIN('08 (ind)'!AQ$6:AQ$37))/(MAX('08 (ind)'!AQ$6:AQ$37)-MIN('08 (ind)'!AQ$6:AQ$37))),ABS(-100+(100*(('08 (ind)'!AQ24-MIN('08 (ind)'!AQ$6:AQ$37))/(MAX('08 (ind)'!AQ$6:AQ$37)-MIN('08 (ind)'!AQ$6:AQ$37))))))</f>
        <v>32.512321937540264</v>
      </c>
      <c r="AR25" s="75">
        <f>IF('08 (ind)'!AR$1="si",100*(('08 (ind)'!AR24-MIN('08 (ind)'!AR$6:AR$37))/(MAX('08 (ind)'!AR$6:AR$37)-MIN('08 (ind)'!AR$6:AR$37))),ABS(-100+(100*(('08 (ind)'!AR24-MIN('08 (ind)'!AR$6:AR$37))/(MAX('08 (ind)'!AR$6:AR$37)-MIN('08 (ind)'!AR$6:AR$37))))))</f>
        <v>67.289266122220951</v>
      </c>
      <c r="AS25" s="75">
        <f>IF('08 (ind)'!AS$1="si",100*(('08 (ind)'!AS24-MIN('08 (ind)'!AS$6:AS$37))/(MAX('08 (ind)'!AS$6:AS$37)-MIN('08 (ind)'!AS$6:AS$37))),ABS(-100+(100*(('08 (ind)'!AS24-MIN('08 (ind)'!AS$6:AS$37))/(MAX('08 (ind)'!AS$6:AS$37)-MIN('08 (ind)'!AS$6:AS$37))))))</f>
        <v>41.454545454545446</v>
      </c>
      <c r="AT25" s="75">
        <f>IF('08 (ind)'!AT$1="si",100*(('08 (ind)'!AT24-MIN('08 (ind)'!AT$6:AT$37))/(MAX('08 (ind)'!AT$6:AT$37)-MIN('08 (ind)'!AT$6:AT$37))),ABS(-100+(100*(('08 (ind)'!AT24-MIN('08 (ind)'!AT$6:AT$37))/(MAX('08 (ind)'!AT$6:AT$37)-MIN('08 (ind)'!AT$6:AT$37))))))</f>
        <v>0</v>
      </c>
      <c r="AU25" s="75">
        <f>IF('08 (ind)'!AU$1="si",100*(('08 (ind)'!AU24-MIN('08 (ind)'!AU$6:AU$37))/(MAX('08 (ind)'!AU$6:AU$37)-MIN('08 (ind)'!AU$6:AU$37))),ABS(-100+(100*(('08 (ind)'!AU24-MIN('08 (ind)'!AU$6:AU$37))/(MAX('08 (ind)'!AU$6:AU$37)-MIN('08 (ind)'!AU$6:AU$37))))))</f>
        <v>47.750865051903105</v>
      </c>
      <c r="AV25" s="75">
        <f>IF('08 (ind)'!AV$1="si",100*(('08 (ind)'!AV24-MIN('08 (ind)'!AV$6:AV$37))/(MAX('08 (ind)'!AV$6:AV$37)-MIN('08 (ind)'!AV$6:AV$37))),ABS(-100+(100*(('08 (ind)'!AV24-MIN('08 (ind)'!AV$6:AV$37))/(MAX('08 (ind)'!AV$6:AV$37)-MIN('08 (ind)'!AV$6:AV$37))))))</f>
        <v>81.455805892547659</v>
      </c>
      <c r="AW25" s="75">
        <f>IF('08 (ind)'!AW$1="si",100*(('08 (ind)'!AW24-MIN('08 (ind)'!AW$6:AW$37))/(MAX('08 (ind)'!AW$6:AW$37)-MIN('08 (ind)'!AW$6:AW$37))),ABS(-100+(100*(('08 (ind)'!AW24-MIN('08 (ind)'!AW$6:AW$37))/(MAX('08 (ind)'!AW$6:AW$37)-MIN('08 (ind)'!AW$6:AW$37))))))</f>
        <v>68.810178817056396</v>
      </c>
      <c r="AX25" s="75">
        <f>IF('08 (ind)'!AX$1="si",100*(('08 (ind)'!AX24-MIN('08 (ind)'!AX$6:AX$37))/(MAX('08 (ind)'!AX$6:AX$37)-MIN('08 (ind)'!AX$6:AX$37))),ABS(-100+(100*(('08 (ind)'!AX24-MIN('08 (ind)'!AX$6:AX$37))/(MAX('08 (ind)'!AX$6:AX$37)-MIN('08 (ind)'!AX$6:AX$37))))))</f>
        <v>7.1111744227189497</v>
      </c>
      <c r="AY25" s="75">
        <f>IF('08 (ind)'!AY$1="si",100*(('08 (ind)'!AY24-MIN('08 (ind)'!AY$6:AY$37))/(MAX('08 (ind)'!AY$6:AY$37)-MIN('08 (ind)'!AY$6:AY$37))),ABS(-100+(100*(('08 (ind)'!AY24-MIN('08 (ind)'!AY$6:AY$37))/(MAX('08 (ind)'!AY$6:AY$37)-MIN('08 (ind)'!AY$6:AY$37))))))</f>
        <v>76.972773419473896</v>
      </c>
      <c r="AZ25" s="75">
        <f>IF('08 (ind)'!AZ$1="si",100*(('08 (ind)'!AZ24-MIN('08 (ind)'!AZ$6:AZ$37))/(MAX('08 (ind)'!AZ$6:AZ$37)-MIN('08 (ind)'!AZ$6:AZ$37))),ABS(-100+(100*(('08 (ind)'!AZ24-MIN('08 (ind)'!AZ$6:AZ$37))/(MAX('08 (ind)'!AZ$6:AZ$37)-MIN('08 (ind)'!AZ$6:AZ$37))))))</f>
        <v>39.769698466909936</v>
      </c>
      <c r="BA25" s="75">
        <f>IF('08 (ind)'!BA$1="si",100*(('08 (ind)'!BA24-MIN('08 (ind)'!BA$6:BA$37))/(MAX('08 (ind)'!BA$6:BA$37)-MIN('08 (ind)'!BA$6:BA$37))),ABS(-100+(100*(('08 (ind)'!BA24-MIN('08 (ind)'!BA$6:BA$37))/(MAX('08 (ind)'!BA$6:BA$37)-MIN('08 (ind)'!BA$6:BA$37))))))</f>
        <v>13.134201630967969</v>
      </c>
      <c r="BB25" s="75">
        <f>IF('08 (ind)'!BB$1="si",100*(('08 (ind)'!BB24-MIN('08 (ind)'!BB$6:BB$37))/(MAX('08 (ind)'!BB$6:BB$37)-MIN('08 (ind)'!BB$6:BB$37))),ABS(-100+(100*(('08 (ind)'!BB24-MIN('08 (ind)'!BB$6:BB$37))/(MAX('08 (ind)'!BB$6:BB$37)-MIN('08 (ind)'!BB$6:BB$37))))))</f>
        <v>75.912866343318896</v>
      </c>
      <c r="BC25" s="75">
        <f>IF('08 (ind)'!BC$1="si",100*(('08 (ind)'!BC24-MIN('08 (ind)'!BC$6:BC$37))/(MAX('08 (ind)'!BC$6:BC$37)-MIN('08 (ind)'!BC$6:BC$37))),ABS(-100+(100*(('08 (ind)'!BC24-MIN('08 (ind)'!BC$6:BC$37))/(MAX('08 (ind)'!BC$6:BC$37)-MIN('08 (ind)'!BC$6:BC$37))))))</f>
        <v>71.082395821543741</v>
      </c>
      <c r="BD25" s="75">
        <f>IF('08 (ind)'!BD$1="si",100*(('08 (ind)'!BD24-MIN('08 (ind)'!BD$6:BD$37))/(MAX('08 (ind)'!BD$6:BD$37)-MIN('08 (ind)'!BD$6:BD$37))),ABS(-100+(100*(('08 (ind)'!BD24-MIN('08 (ind)'!BD$6:BD$37))/(MAX('08 (ind)'!BD$6:BD$37)-MIN('08 (ind)'!BD$6:BD$37))))))</f>
        <v>18.704658239084107</v>
      </c>
      <c r="BE25" s="75">
        <f>IF('08 (ind)'!BE$1="si",100*(('08 (ind)'!BE24-MIN('08 (ind)'!BE$6:BE$37))/(MAX('08 (ind)'!BE$6:BE$37)-MIN('08 (ind)'!BE$6:BE$37))),ABS(-100+(100*(('08 (ind)'!BE24-MIN('08 (ind)'!BE$6:BE$37))/(MAX('08 (ind)'!BE$6:BE$37)-MIN('08 (ind)'!BE$6:BE$37))))))</f>
        <v>51.53550863723607</v>
      </c>
      <c r="BF25" s="75">
        <f>IF('08 (ind)'!BF$1="si",100*(('08 (ind)'!BF24-MIN('08 (ind)'!BF$6:BF$37))/(MAX('08 (ind)'!BF$6:BF$37)-MIN('08 (ind)'!BF$6:BF$37))),ABS(-100+(100*(('08 (ind)'!BF24-MIN('08 (ind)'!BF$6:BF$37))/(MAX('08 (ind)'!BF$6:BF$37)-MIN('08 (ind)'!BF$6:BF$37))))))</f>
        <v>74.292913616913197</v>
      </c>
      <c r="BG25" s="75">
        <f>IF('08 (ind)'!BG$1="si",100*(('08 (ind)'!BG24-MIN('08 (ind)'!BG$6:BG$37))/(MAX('08 (ind)'!BG$6:BG$37)-MIN('08 (ind)'!BG$6:BG$37))),ABS(-100+(100*(('08 (ind)'!BG24-MIN('08 (ind)'!BG$6:BG$37))/(MAX('08 (ind)'!BG$6:BG$37)-MIN('08 (ind)'!BG$6:BG$37))))))</f>
        <v>44.960917013646615</v>
      </c>
      <c r="BH25" s="75">
        <f>IF('08 (ind)'!BH$1="si",100*(('08 (ind)'!BH24-MIN('08 (ind)'!BH$6:BH$37))/(MAX('08 (ind)'!BH$6:BH$37)-MIN('08 (ind)'!BH$6:BH$37))),ABS(-100+(100*(('08 (ind)'!BH24-MIN('08 (ind)'!BH$6:BH$37))/(MAX('08 (ind)'!BH$6:BH$37)-MIN('08 (ind)'!BH$6:BH$37))))))</f>
        <v>32.741890451781245</v>
      </c>
      <c r="BI25" s="75">
        <f>IF('08 (ind)'!BI$1="si",100*(('08 (ind)'!BI24-MIN('08 (ind)'!BI$6:BI$37))/(MAX('08 (ind)'!BI$6:BI$37)-MIN('08 (ind)'!BI$6:BI$37))),ABS(-100+(100*(('08 (ind)'!BI24-MIN('08 (ind)'!BI$6:BI$37))/(MAX('08 (ind)'!BI$6:BI$37)-MIN('08 (ind)'!BI$6:BI$37))))))</f>
        <v>0</v>
      </c>
      <c r="BJ25" s="75">
        <f>IF('08 (ind)'!BJ$1="si",100*(('08 (ind)'!BJ24-MIN('08 (ind)'!BJ$6:BJ$37))/(MAX('08 (ind)'!BJ$6:BJ$37)-MIN('08 (ind)'!BJ$6:BJ$37))),ABS(-100+(100*(('08 (ind)'!BJ24-MIN('08 (ind)'!BJ$6:BJ$37))/(MAX('08 (ind)'!BJ$6:BJ$37)-MIN('08 (ind)'!BJ$6:BJ$37))))))</f>
        <v>7.2136780363272299E-2</v>
      </c>
      <c r="BK25" s="75">
        <f>IF('08 (ind)'!BK$1="si",100*(('08 (ind)'!BK24-MIN('08 (ind)'!BK$6:BK$37))/(MAX('08 (ind)'!BK$6:BK$37)-MIN('08 (ind)'!BK$6:BK$37))),ABS(-100+(100*(('08 (ind)'!BK24-MIN('08 (ind)'!BK$6:BK$37))/(MAX('08 (ind)'!BK$6:BK$37)-MIN('08 (ind)'!BK$6:BK$37))))))</f>
        <v>20.331674633986704</v>
      </c>
      <c r="BL25" s="75">
        <f>IF('08 (ind)'!BL$1="si",100*(('08 (ind)'!BL24-MIN('08 (ind)'!BL$6:BL$37))/(MAX('08 (ind)'!BL$6:BL$37)-MIN('08 (ind)'!BL$6:BL$37))),ABS(-100+(100*(('08 (ind)'!BL24-MIN('08 (ind)'!BL$6:BL$37))/(MAX('08 (ind)'!BL$6:BL$37)-MIN('08 (ind)'!BL$6:BL$37))))))</f>
        <v>43.220338983050851</v>
      </c>
      <c r="BM25" s="75">
        <f>IF('08 (ind)'!BM$1="si",100*(('08 (ind)'!BM24-MIN('08 (ind)'!BM$6:BM$37))/(MAX('08 (ind)'!BM$6:BM$37)-MIN('08 (ind)'!BM$6:BM$37))),ABS(-100+(100*(('08 (ind)'!BM24-MIN('08 (ind)'!BM$6:BM$37))/(MAX('08 (ind)'!BM$6:BM$37)-MIN('08 (ind)'!BM$6:BM$37))))))</f>
        <v>61.12270737487934</v>
      </c>
      <c r="BN25" s="75">
        <f>IF('08 (ind)'!BN$1="si",100*(('08 (ind)'!BN24-MIN('08 (ind)'!BN$6:BN$37))/(MAX('08 (ind)'!BN$6:BN$37)-MIN('08 (ind)'!BN$6:BN$37))),ABS(-100+(100*(('08 (ind)'!BN24-MIN('08 (ind)'!BN$6:BN$37))/(MAX('08 (ind)'!BN$6:BN$37)-MIN('08 (ind)'!BN$6:BN$37))))))</f>
        <v>28.75301303586112</v>
      </c>
      <c r="BO25" s="75">
        <f>IF('08 (ind)'!BO$1="si",100*(('08 (ind)'!BO24-MIN('08 (ind)'!BO$6:BO$37))/(MAX('08 (ind)'!BO$6:BO$37)-MIN('08 (ind)'!BO$6:BO$37))),ABS(-100+(100*(('08 (ind)'!BO24-MIN('08 (ind)'!BO$6:BO$37))/(MAX('08 (ind)'!BO$6:BO$37)-MIN('08 (ind)'!BO$6:BO$37))))))</f>
        <v>0</v>
      </c>
      <c r="BP25" s="75">
        <f>IF('08 (ind)'!BP$1="si",100*(('08 (ind)'!BP24-MIN('08 (ind)'!BP$6:BP$37))/(MAX('08 (ind)'!BP$6:BP$37)-MIN('08 (ind)'!BP$6:BP$37))),ABS(-100+(100*(('08 (ind)'!BP24-MIN('08 (ind)'!BP$6:BP$37))/(MAX('08 (ind)'!BP$6:BP$37)-MIN('08 (ind)'!BP$6:BP$37))))))</f>
        <v>99.626460267551508</v>
      </c>
      <c r="BQ25" s="75">
        <f>IF('08 (ind)'!BQ$1="si",100*(('08 (ind)'!BQ24-MIN('08 (ind)'!BQ$6:BQ$37))/(MAX('08 (ind)'!BQ$6:BQ$37)-MIN('08 (ind)'!BQ$6:BQ$37))),ABS(-100+(100*(('08 (ind)'!BQ24-MIN('08 (ind)'!BQ$6:BQ$37))/(MAX('08 (ind)'!BQ$6:BQ$37)-MIN('08 (ind)'!BQ$6:BQ$37))))))</f>
        <v>52.571328694257168</v>
      </c>
      <c r="BR25" s="75">
        <f>IF('08 (ind)'!BR$1="si",100*(('08 (ind)'!BR24-MIN('08 (ind)'!BR$6:BR$37))/(MAX('08 (ind)'!BR$6:BR$37)-MIN('08 (ind)'!BR$6:BR$37))),ABS(-100+(100*(('08 (ind)'!BR24-MIN('08 (ind)'!BR$6:BR$37))/(MAX('08 (ind)'!BP$6:BP$37)-MIN('08 (ind)'!BR$6:BR$37))))))</f>
        <v>13.14658193542358</v>
      </c>
      <c r="BS25" s="75">
        <f>IF('08 (ind)'!BS$1="si",100*(('08 (ind)'!BS24-MIN('08 (ind)'!BS$6:BS$37))/(MAX('08 (ind)'!BS$6:BS$37)-MIN('08 (ind)'!BS$6:BS$37))),ABS(-100+(100*(('08 (ind)'!BS24-MIN('08 (ind)'!BS$6:BS$37))/(MAX('08 (ind)'!BQ$6:BQ$37)-MIN('08 (ind)'!BS$6:BS$37))))))</f>
        <v>69.539472764433114</v>
      </c>
      <c r="BT25" s="75">
        <f>IF('08 (ind)'!BT$1="si",100*(('08 (ind)'!BT24-MIN('08 (ind)'!BT$6:BT$37))/(MAX('08 (ind)'!BT$6:BT$37)-MIN('08 (ind)'!BT$6:BT$37))),ABS(-100+(100*(('08 (ind)'!BT24-MIN('08 (ind)'!BT$6:BT$37))/(MAX('08 (ind)'!BR$6:BR$37)-MIN('08 (ind)'!BT$6:BT$37))))))</f>
        <v>94.031514413206224</v>
      </c>
      <c r="BU25" s="75">
        <f>IF('08 (ind)'!BU$1="si",100*(('08 (ind)'!BU24-MIN('08 (ind)'!BU$6:BU$37))/(MAX('08 (ind)'!BU$6:BU$37)-MIN('08 (ind)'!BU$6:BU$37))),ABS(-100+(100*(('08 (ind)'!BU24-MIN('08 (ind)'!BU$6:BU$37))/(MAX('08 (ind)'!BU$6:BU$37)-MIN('08 (ind)'!BU$6:BU$37))))))</f>
        <v>51.985111662531011</v>
      </c>
      <c r="BV25" s="75">
        <f>IF('08 (ind)'!BV$1="si",100*(('08 (ind)'!BV24-MIN('08 (ind)'!BV$6:BV$37))/(MAX('08 (ind)'!BV$6:BV$37)-MIN('08 (ind)'!BV$6:BV$37))),ABS(-100+(100*(('08 (ind)'!BV24-MIN('08 (ind)'!BV$6:BV$37))/(MAX('08 (ind)'!BV$6:BV$37)-MIN('08 (ind)'!BV$6:BV$37))))))</f>
        <v>100</v>
      </c>
      <c r="BW25" s="75">
        <f>IF('08 (ind)'!BW$1="si",100*(('08 (ind)'!BW24-MIN('08 (ind)'!BW$6:BW$37))/(MAX('08 (ind)'!BW$6:BW$37)-MIN('08 (ind)'!BW$6:BW$37))),ABS(-100+(100*(('08 (ind)'!BW24-MIN('08 (ind)'!BW$6:BW$37))/(MAX('08 (ind)'!BW$6:BW$37)-MIN('08 (ind)'!BW$6:BW$37))))))</f>
        <v>71.872949205932528</v>
      </c>
      <c r="BX25" s="75">
        <f>IF('08 (ind)'!BX$1="si",100*(('08 (ind)'!BX24-MIN('08 (ind)'!BX$6:BX$37))/(MAX('08 (ind)'!BX$6:BX$37)-MIN('08 (ind)'!BX$6:BX$37))),ABS(-100+(100*(('08 (ind)'!BX24-MIN('08 (ind)'!BX$6:BX$37))/(MAX('08 (ind)'!BX$6:BX$37)-MIN('08 (ind)'!BX$6:BX$37))))))</f>
        <v>40.557178551498851</v>
      </c>
      <c r="BY25" s="75">
        <f>IF('08 (ind)'!BY$1="si",100*(('08 (ind)'!BY24-MIN('08 (ind)'!BY$6:BY$37))/(MAX('08 (ind)'!BY$6:BY$37)-MIN('08 (ind)'!BY$6:BY$37))),ABS(-100+(100*(('08 (ind)'!BY24-MIN('08 (ind)'!BY$6:BY$37))/(MAX('08 (ind)'!BY$6:BY$37)-MIN('08 (ind)'!BY$6:BY$37))))))</f>
        <v>1.677048537946221</v>
      </c>
      <c r="BZ25" s="75">
        <f>IF('08 (ind)'!BZ$1="si",100*(('08 (ind)'!BZ24-MIN('08 (ind)'!BZ$6:BZ$37))/(MAX('08 (ind)'!BZ$6:BZ$37)-MIN('08 (ind)'!BZ$6:BZ$37))),ABS(-100+(100*(('08 (ind)'!BZ24-MIN('08 (ind)'!BZ$6:BZ$37))/(MAX('08 (ind)'!BZ$6:BZ$37)-MIN('08 (ind)'!BZ$6:BZ$37))))))</f>
        <v>100</v>
      </c>
      <c r="CA25" s="75">
        <f>IF('08 (ind)'!CA$1="si",100*(('08 (ind)'!CA24-MIN('08 (ind)'!CA$6:CA$37))/(MAX('08 (ind)'!CA$6:CA$37)-MIN('08 (ind)'!CA$6:CA$37))),ABS(-100+(100*(('08 (ind)'!CA24-MIN('08 (ind)'!CA$6:CA$37))/(MAX('08 (ind)'!CA$6:CA$37)-MIN('08 (ind)'!CA$6:CA$37))))))</f>
        <v>0</v>
      </c>
      <c r="CB25" s="75">
        <f>IF('08 (ind)'!CB$1="si",100*(('08 (ind)'!CB24-MIN('08 (ind)'!CB$6:CB$37))/(MAX('08 (ind)'!CB$6:CB$37)-MIN('08 (ind)'!CB$6:CB$37))),ABS(-100+(100*(('08 (ind)'!CB24-MIN('08 (ind)'!CB$6:CB$37))/(MAX('08 (ind)'!CB$6:CB$37)-MIN('08 (ind)'!CB$6:CB$37))))))</f>
        <v>81.528662420382162</v>
      </c>
      <c r="CC25" s="75">
        <f>IF('08 (ind)'!CC$1="si",100*(('08 (ind)'!CC24-MIN('08 (ind)'!CC$6:CC$37))/(MAX('08 (ind)'!CC$6:CC$37)-MIN('08 (ind)'!CC$6:CC$37))),ABS(-100+(100*(('08 (ind)'!CC24-MIN('08 (ind)'!CC$6:CC$37))/(MAX('08 (ind)'!CC$6:CC$37)-MIN('08 (ind)'!CC$6:CC$37))))))</f>
        <v>70.782963015771145</v>
      </c>
      <c r="CD25" s="75">
        <f>IF('08 (ind)'!CD$1="si",100*(('08 (ind)'!CD24-MIN('08 (ind)'!CD$6:CD$37))/(MAX('08 (ind)'!CD$6:CD$37)-MIN('08 (ind)'!CD$6:CD$37))),ABS(-100+(100*(('08 (ind)'!CD24-MIN('08 (ind)'!CD$6:CD$37))/(MAX('08 (ind)'!CD$6:CD$37)-MIN('08 (ind)'!CD$6:CD$37))))))</f>
        <v>2.3738187014188616</v>
      </c>
      <c r="CE25" s="75">
        <f>IF('08 (ind)'!CE$1="si",100*(('08 (ind)'!CE24-MIN('08 (ind)'!CE$6:CE$37))/(MAX('08 (ind)'!CE$6:CE$37)-MIN('08 (ind)'!CE$6:CE$37))),ABS(-100+(100*(('08 (ind)'!CE24-MIN('08 (ind)'!CE$6:CE$37))/(MAX('08 (ind)'!CE$6:CE$37)-MIN('08 (ind)'!CE$6:CE$37))))))</f>
        <v>6.1906969185867204</v>
      </c>
      <c r="CF25" s="75">
        <f>IF('08 (ind)'!CF$1="si",100*(('08 (ind)'!CF24-MIN('08 (ind)'!CF$6:CF$37))/(MAX('08 (ind)'!CF$6:CF$37)-MIN('08 (ind)'!CF$6:CF$37))),ABS(-100+(100*(('08 (ind)'!CF24-MIN('08 (ind)'!CF$6:CF$37))/(MAX('08 (ind)'!CF$6:CF$37)-MIN('08 (ind)'!CF$6:CF$37))))))</f>
        <v>27.618154911126314</v>
      </c>
      <c r="CG25" s="75">
        <f>IF('08 (ind)'!CG$1="si",100*(('08 (ind)'!CG24-MIN('08 (ind)'!CG$6:CG$37))/(MAX('08 (ind)'!CG$6:CG$37)-MIN('08 (ind)'!CG$6:CG$37))),ABS(-100+(100*(('08 (ind)'!CG24-MIN('08 (ind)'!CG$6:CG$37))/(MAX('08 (ind)'!CG$6:CG$37)-MIN('08 (ind)'!CG$6:CG$37))))))</f>
        <v>14.62533398927031</v>
      </c>
      <c r="CH25" s="75">
        <f>IF('08 (ind)'!CH$1="si",100*(('08 (ind)'!CH24-MIN('08 (ind)'!CH$6:CH$37))/(MAX('08 (ind)'!CH$6:CH$37)-MIN('08 (ind)'!CH$6:CH$37))),ABS(-100+(100*(('08 (ind)'!CH24-MIN('08 (ind)'!CH$6:CH$37))/(MAX('08 (ind)'!CH$6:CH$37)-MIN('08 (ind)'!CH$6:CH$37))))))</f>
        <v>30.7957015531072</v>
      </c>
      <c r="CI25" s="75">
        <f>IF('08 (ind)'!CI$1="si",100*(('08 (ind)'!CI24-MIN('08 (ind)'!CI$6:CI$37))/(MAX('08 (ind)'!CI$6:CI$37)-MIN('08 (ind)'!CI$6:CI$37))),ABS(-100+(100*(('08 (ind)'!CI24-MIN('08 (ind)'!CI$6:CI$37))/(MAX('08 (ind)'!CI$6:CI$37)-MIN('08 (ind)'!CI$6:CI$37))))))</f>
        <v>45.958444775956359</v>
      </c>
      <c r="CJ25" s="75">
        <f>IF('08 (ind)'!CJ$1="si",100*(('08 (ind)'!CJ24-MIN('08 (ind)'!CJ$6:CJ$37))/(MAX('08 (ind)'!CJ$6:CJ$37)-MIN('08 (ind)'!CJ$6:CJ$37))),ABS(-100+(100*(('08 (ind)'!CJ24-MIN('08 (ind)'!CJ$6:CJ$37))/(MAX('08 (ind)'!CJ$6:CJ$37)-MIN('08 (ind)'!CJ$6:CJ$37))))))</f>
        <v>46.050494108329957</v>
      </c>
      <c r="CK25" s="75">
        <f>IF('08 (ind)'!CK$1="si",100*(('08 (ind)'!CK24-MIN('08 (ind)'!CK$6:CK$37))/(MAX('08 (ind)'!CK$6:CK$37)-MIN('08 (ind)'!CK$6:CK$37))),ABS(-100+(100*(('08 (ind)'!CK24-MIN('08 (ind)'!CK$6:CK$37))/(MAX('08 (ind)'!CK$6:CK$37)-MIN('08 (ind)'!CK$6:CK$37))))))</f>
        <v>89.087124953215678</v>
      </c>
      <c r="CL25" s="75">
        <f>IF('08 (ind)'!CL$1="si",100*(('08 (ind)'!CL24-MIN('08 (ind)'!CL$6:CL$37))/(MAX('08 (ind)'!CL$6:CL$37)-MIN('08 (ind)'!CL$6:CL$37))),ABS(-100+(100*(('08 (ind)'!CL24-MIN('08 (ind)'!CL$6:CL$37))/(MAX('08 (ind)'!CL$6:CL$37)-MIN('08 (ind)'!CL$6:CL$37))))))</f>
        <v>68.040860877428742</v>
      </c>
      <c r="CM25" s="75">
        <f>IF('08 (ind)'!CM$1="si",100*(('08 (ind)'!CM24-MIN('08 (ind)'!CM$6:CM$37))/(MAX('08 (ind)'!CM$6:CM$37)-MIN('08 (ind)'!CM$6:CM$37))),ABS(-100+(100*(('08 (ind)'!CM24-MIN('08 (ind)'!CM$6:CM$37))/(MAX('08 (ind)'!CM$6:CM$37)-MIN('08 (ind)'!CM$6:CM$37))))))</f>
        <v>15.389192474793978</v>
      </c>
    </row>
    <row r="26" spans="1:91">
      <c r="A26" s="18" t="s">
        <v>224</v>
      </c>
      <c r="B26" s="87">
        <f>IF('08 (ind)'!B$1="si",100*(('08 (ind)'!B25-MIN('08 (ind)'!B$6:B$37))/(MAX('08 (ind)'!B$6:B$37)-MIN('08 (ind)'!B$6:B$37))),ABS(-100+(100*(('08 (ind)'!B25-MIN('08 (ind)'!B$6:B$37))/(MAX('08 (ind)'!B$6:B$37)-MIN('08 (ind)'!B$6:B$37))))))</f>
        <v>4.6338374245780072</v>
      </c>
      <c r="C26" s="87">
        <f>IF('08 (ind)'!C$1="si",100*(('08 (ind)'!C25-MIN('08 (ind)'!C$6:C$37))/(MAX('08 (ind)'!C$6:C$37)-MIN('08 (ind)'!C$6:C$37))),ABS(-100+(100*(('08 (ind)'!C25-MIN('08 (ind)'!C$6:C$37))/(MAX('08 (ind)'!C$6:C$37)-MIN('08 (ind)'!C$6:C$37))))))</f>
        <v>1.9715183476617795</v>
      </c>
      <c r="D26" s="87">
        <f>IF('08 (ind)'!D$1="si",100*(('08 (ind)'!D25-MIN('08 (ind)'!D$6:D$37))/(MAX('08 (ind)'!D$6:D$37)-MIN('08 (ind)'!D$6:D$37))),ABS(-100+(100*(('08 (ind)'!D25-MIN('08 (ind)'!D$6:D$37))/(MAX('08 (ind)'!D$6:D$37)-MIN('08 (ind)'!D$6:D$37))))))</f>
        <v>86.293583090352186</v>
      </c>
      <c r="E26" s="87">
        <f>IF('08 (ind)'!E$1="si",100*(('08 (ind)'!E25-MIN('08 (ind)'!E$6:E$37))/(MAX('08 (ind)'!E$6:E$37)-MIN('08 (ind)'!E$6:E$37))),ABS(-100+(100*(('08 (ind)'!E25-MIN('08 (ind)'!E$6:E$37))/(MAX('08 (ind)'!E$6:E$37)-MIN('08 (ind)'!E$6:E$37))))))</f>
        <v>33.176373421940227</v>
      </c>
      <c r="F26" s="87">
        <f>IF('08 (ind)'!F$1="si",100*(('08 (ind)'!F25-MIN('08 (ind)'!F$6:F$37))/(MAX('08 (ind)'!F$6:F$37)-MIN('08 (ind)'!F$6:F$37))),ABS(-100+(100*(('08 (ind)'!F25-MIN('08 (ind)'!F$6:F$37))/(MAX('08 (ind)'!F$6:F$37)-MIN('08 (ind)'!F$6:F$37))))))</f>
        <v>56.849315068493155</v>
      </c>
      <c r="G26" s="87">
        <f>IF('08 (ind)'!G$1="si",100*(('08 (ind)'!G25-MIN('08 (ind)'!G$6:G$37))/(MAX('08 (ind)'!G$6:G$37)-MIN('08 (ind)'!G$6:G$37))),ABS(-100+(100*(('08 (ind)'!G25-MIN('08 (ind)'!G$6:G$37))/(MAX('08 (ind)'!G$6:G$37)-MIN('08 (ind)'!G$6:G$37))))))</f>
        <v>27.966101694915256</v>
      </c>
      <c r="H26" s="87">
        <f>IF('08 (ind)'!H$1="si",100*(('08 (ind)'!H25-MIN('08 (ind)'!H$6:H$37))/(MAX('08 (ind)'!H$6:H$37)-MIN('08 (ind)'!H$6:H$37))),ABS(-100+(100*(('08 (ind)'!H25-MIN('08 (ind)'!H$6:H$37))/(MAX('08 (ind)'!H$6:H$37)-MIN('08 (ind)'!H$6:H$37))))))</f>
        <v>32.307692307692321</v>
      </c>
      <c r="I26" s="87">
        <f>IF('08 (ind)'!I$1="si",100*(('08 (ind)'!I25-MIN('08 (ind)'!I$6:I$37))/(MAX('08 (ind)'!I$6:I$37)-MIN('08 (ind)'!I$6:I$37))),ABS(-100+(100*(('08 (ind)'!I25-MIN('08 (ind)'!I$6:I$37))/(MAX('08 (ind)'!I$6:I$37)-MIN('08 (ind)'!I$6:I$37))))))</f>
        <v>26.250000000000007</v>
      </c>
      <c r="J26" s="87">
        <f>IF('08 (ind)'!J$1="si",100*(('08 (ind)'!J25-MIN('08 (ind)'!J$6:J$37))/(MAX('08 (ind)'!J$6:J$37)-MIN('08 (ind)'!J$6:J$37))),ABS(-100+(100*(('08 (ind)'!J25-MIN('08 (ind)'!J$6:J$37))/(MAX('08 (ind)'!J$6:J$37)-MIN('08 (ind)'!J$6:J$37))))))</f>
        <v>48.046717680225527</v>
      </c>
      <c r="K26" s="87">
        <f>IF('08 (ind)'!K$1="si",100*(('08 (ind)'!K25-MIN('08 (ind)'!K$6:K$37))/(MAX('08 (ind)'!K$6:K$37)-MIN('08 (ind)'!K$6:K$37))),ABS(-100+(100*(('08 (ind)'!K25-MIN('08 (ind)'!K$6:K$37))/(MAX('08 (ind)'!K$6:K$37)-MIN('08 (ind)'!K$6:K$37))))))</f>
        <v>13.471007001294454</v>
      </c>
      <c r="L26" s="87">
        <f>IF('08 (ind)'!L$1="si",100*(('08 (ind)'!L25-MIN('08 (ind)'!L$6:L$37))/(MAX('08 (ind)'!L$6:L$37)-MIN('08 (ind)'!L$6:L$37))),ABS(-100+(100*(('08 (ind)'!L25-MIN('08 (ind)'!L$6:L$37))/(MAX('08 (ind)'!L$6:L$37)-MIN('08 (ind)'!L$6:L$37))))))</f>
        <v>80.262298947248112</v>
      </c>
      <c r="M26" s="87">
        <f>IF('08 (ind)'!M$1="si",100*(('08 (ind)'!M25-MIN('08 (ind)'!M$6:M$37))/(MAX('08 (ind)'!M$6:M$37)-MIN('08 (ind)'!M$6:M$37))),ABS(-100+(100*(('08 (ind)'!M25-MIN('08 (ind)'!M$6:M$37))/(MAX('08 (ind)'!M$6:M$37)-MIN('08 (ind)'!M$6:M$37))))))</f>
        <v>0.3367424520120883</v>
      </c>
      <c r="N26" s="87">
        <f>IF('08 (ind)'!N$1="si",100*(('08 (ind)'!N25-MIN('08 (ind)'!N$6:N$37))/(MAX('08 (ind)'!N$6:N$37)-MIN('08 (ind)'!N$6:N$37))),ABS(-100+(100*(('08 (ind)'!N25-MIN('08 (ind)'!N$6:N$37))/(MAX('08 (ind)'!N$6:N$37)-MIN('08 (ind)'!N$6:N$37))))))</f>
        <v>100</v>
      </c>
      <c r="O26" s="87">
        <f>IF('08 (ind)'!O$1="si",100*(('08 (ind)'!O25-MIN('08 (ind)'!O$6:O$37))/(MAX('08 (ind)'!O$6:O$37)-MIN('08 (ind)'!O$6:O$37))),ABS(-100+(100*(('08 (ind)'!O25-MIN('08 (ind)'!O$6:O$37))/(MAX('08 (ind)'!O$6:O$37)-MIN('08 (ind)'!O$6:O$37))))))</f>
        <v>59.649122807017548</v>
      </c>
      <c r="P26" s="87">
        <f>IF('08 (ind)'!P$1="si",100*(('08 (ind)'!P25-MIN('08 (ind)'!P$6:P$37))/(MAX('08 (ind)'!P$6:P$37)-MIN('08 (ind)'!P$6:P$37))),ABS(-100+(100*(('08 (ind)'!P25-MIN('08 (ind)'!P$6:P$37))/(MAX('08 (ind)'!P$6:P$37)-MIN('08 (ind)'!P$6:P$37))))))</f>
        <v>12.718738157098489</v>
      </c>
      <c r="Q26" s="87">
        <f>IF('08 (ind)'!Q$1="si",100*(('08 (ind)'!Q25-MIN('08 (ind)'!Q$6:Q$37))/(MAX('08 (ind)'!Q$6:Q$37)-MIN('08 (ind)'!Q$6:Q$37))),ABS(-100+(100*(('08 (ind)'!Q25-MIN('08 (ind)'!Q$6:Q$37))/(MAX('08 (ind)'!Q$6:Q$37)-MIN('08 (ind)'!Q$6:Q$37))))))</f>
        <v>0.33261871071110632</v>
      </c>
      <c r="R26" s="87">
        <f>IF('08 (ind)'!R$1="si",100*(('08 (ind)'!R25-MIN('08 (ind)'!R$6:R$37))/(MAX('08 (ind)'!R$6:R$37)-MIN('08 (ind)'!R$6:R$37))),ABS(-100+(100*(('08 (ind)'!R25-MIN('08 (ind)'!R$6:R$37))/(MAX('08 (ind)'!R$6:R$37)-MIN('08 (ind)'!R$6:R$37))))))</f>
        <v>2.5123292108975983</v>
      </c>
      <c r="S26" s="75">
        <f>ABS(ABS(('08 (ind)'!S25-((MAX('08 (ind)'!S$6:S$37)+MIN('08 (ind)'!S$6:S$37))/2))/(((MAX('08 (ind)'!S$6:S$37)+MIN('08 (ind)'!S$6:S$37))/2)-MAX('08 (ind)'!S$6:S$37))*100)-100)</f>
        <v>47.432150000897636</v>
      </c>
      <c r="T26" s="75">
        <f>IF('08 (ind)'!T$1="si",100*(('08 (ind)'!T25-MIN('08 (ind)'!T$6:T$37))/(MAX('08 (ind)'!T$6:T$37)-MIN('08 (ind)'!T$6:T$37))),ABS(-100+(100*(('08 (ind)'!T25-MIN('08 (ind)'!T$6:T$37))/(MAX('08 (ind)'!T$6:T$37)-MIN('08 (ind)'!T$6:T$37))))))</f>
        <v>7.9830119296307167</v>
      </c>
      <c r="U26" s="75">
        <f>IF('08 (ind)'!U$1="si",100*(('08 (ind)'!U25-MIN('08 (ind)'!U$6:U$37))/(MAX('08 (ind)'!U$6:U$37)-MIN('08 (ind)'!U$6:U$37))),ABS(-100+(100*(('08 (ind)'!U25-MIN('08 (ind)'!U$6:U$37))/(MAX('08 (ind)'!U$6:U$37)-MIN('08 (ind)'!U$6:U$37))))))</f>
        <v>0</v>
      </c>
      <c r="V26" s="75">
        <f>IF('08 (ind)'!V$1="si",100*(('08 (ind)'!V25-MIN('08 (ind)'!V$6:V$37))/(MAX('08 (ind)'!V$6:V$37)-MIN('08 (ind)'!V$6:V$37))),ABS(-100+(100*(('08 (ind)'!V25-MIN('08 (ind)'!V$6:V$37))/(MAX('08 (ind)'!V$6:V$37)-MIN('08 (ind)'!V$6:V$37))))))</f>
        <v>91.712707182320443</v>
      </c>
      <c r="W26" s="75">
        <f>IF('08 (ind)'!W$1="si",100*(('08 (ind)'!W25-MIN('08 (ind)'!W$6:W$37))/(MAX('08 (ind)'!W$6:W$37)-MIN('08 (ind)'!W$6:W$37))),ABS(-100+(100*(('08 (ind)'!W25-MIN('08 (ind)'!W$6:W$37))/(MAX('08 (ind)'!W$6:W$37)-MIN('08 (ind)'!W$6:W$37))))))</f>
        <v>0</v>
      </c>
      <c r="X26" s="75">
        <f>IF('08 (ind)'!X$1="si",100*(('08 (ind)'!X25-MIN('08 (ind)'!X$6:X$37))/(MAX('08 (ind)'!X$6:X$37)-MIN('08 (ind)'!X$6:X$37))),ABS(-100+(100*(('08 (ind)'!X25-MIN('08 (ind)'!X$6:X$37))/(MAX('08 (ind)'!X$6:X$37)-MIN('08 (ind)'!X$6:X$37))))))</f>
        <v>0</v>
      </c>
      <c r="Y26" s="75">
        <f>IF('08 (ind)'!Y$1="si",100*(('08 (ind)'!Y25-MIN('08 (ind)'!Y$6:Y$37))/(MAX('08 (ind)'!Y$6:Y$37)-MIN('08 (ind)'!Y$6:Y$37))),ABS(-100+(100*(('08 (ind)'!Y25-MIN('08 (ind)'!Y$6:Y$37))/(MAX('08 (ind)'!Y$6:Y$37)-MIN('08 (ind)'!Y$6:Y$37))))))</f>
        <v>20.492299474761865</v>
      </c>
      <c r="Z26" s="75">
        <f>IF('08 (ind)'!Z$1="si",100*(('08 (ind)'!Z25-MIN('08 (ind)'!Z$6:Z$37))/(MAX('08 (ind)'!Z$6:Z$37)-MIN('08 (ind)'!Z$6:Z$37))),ABS(-100+(100*(('08 (ind)'!Z25-MIN('08 (ind)'!Z$6:Z$37))/(MAX('08 (ind)'!Z$6:Z$37)-MIN('08 (ind)'!Z$6:Z$37))))))</f>
        <v>0</v>
      </c>
      <c r="AA26" s="75">
        <f>IF('08 (ind)'!AA$1="si",100*(('08 (ind)'!AA25-MIN('08 (ind)'!AA$6:AA$37))/(MAX('08 (ind)'!AA$6:AA$37)-MIN('08 (ind)'!AA$6:AA$37))),ABS(-100+(100*(('08 (ind)'!AA25-MIN('08 (ind)'!AA$6:AA$37))/(MAX('08 (ind)'!AA$6:AA$37)-MIN('08 (ind)'!AA$6:AA$37))))))</f>
        <v>32.8817773946123</v>
      </c>
      <c r="AB26" s="75">
        <f>IF('08 (ind)'!AB$1="si",100*(('08 (ind)'!AB25-MIN('08 (ind)'!AB$6:AB$37))/(MAX('08 (ind)'!AB$6:AB$37)-MIN('08 (ind)'!AB$6:AB$37))),ABS(-100+(100*(('08 (ind)'!AB25-MIN('08 (ind)'!AB$6:AB$37))/(MAX('08 (ind)'!AB$6:AB$37)-MIN('08 (ind)'!AB$6:AB$37))))))</f>
        <v>21.100167745144248</v>
      </c>
      <c r="AC26" s="75">
        <f>IF('08 (ind)'!AC$1="si",100*(('08 (ind)'!AC25-MIN('08 (ind)'!AC$6:AC$37))/(MAX('08 (ind)'!AC$6:AC$37)-MIN('08 (ind)'!AC$6:AC$37))),ABS(-100+(100*(('08 (ind)'!AC25-MIN('08 (ind)'!AC$6:AC$37))/(MAX('08 (ind)'!AC$6:AC$37)-MIN('08 (ind)'!AC$6:AC$37))))))</f>
        <v>0</v>
      </c>
      <c r="AD26" s="75">
        <f>IF('08 (ind)'!AD$1="si",100*(('08 (ind)'!AD25-MIN('08 (ind)'!AD$6:AD$37))/(MAX('08 (ind)'!AD$6:AD$37)-MIN('08 (ind)'!AD$6:AD$37))),ABS(-100+(100*(('08 (ind)'!AD25-MIN('08 (ind)'!AD$6:AD$37))/(MAX('08 (ind)'!AD$6:AD$37)-MIN('08 (ind)'!AD$6:AD$37))))))</f>
        <v>85.778814390197283</v>
      </c>
      <c r="AE26" s="75">
        <f>IF('08 (ind)'!AE$1="si",100*(('08 (ind)'!AE25-MIN('08 (ind)'!AE$6:AE$37))/(MAX('08 (ind)'!AE$6:AE$37)-MIN('08 (ind)'!AE$6:AE$37))),ABS(-100+(100*(('08 (ind)'!AE25-MIN('08 (ind)'!AE$6:AE$37))/(MAX('08 (ind)'!AE$6:AE$37)-MIN('08 (ind)'!AE$6:AE$37))))))</f>
        <v>27.816930492973786</v>
      </c>
      <c r="AF26" s="75">
        <f>IF('08 (ind)'!AF$1="si",100*(('08 (ind)'!AF25-MIN('08 (ind)'!AF$6:AF$37))/(MAX('08 (ind)'!AF$6:AF$37)-MIN('08 (ind)'!AF$6:AF$37))),ABS(-100+(100*(('08 (ind)'!AF25-MIN('08 (ind)'!AF$6:AF$37))/(MAX('08 (ind)'!AF$6:AF$37)-MIN('08 (ind)'!AF$6:AF$37))))))</f>
        <v>11.592693993142476</v>
      </c>
      <c r="AG26" s="75">
        <f>IF('08 (ind)'!AG$1="si",100*(('08 (ind)'!AG25-MIN('08 (ind)'!AG$6:AG$37))/(MAX('08 (ind)'!AG$6:AG$37)-MIN('08 (ind)'!AG$6:AG$37))),ABS(-100+(100*(('08 (ind)'!AG25-MIN('08 (ind)'!AG$6:AG$37))/(MAX('08 (ind)'!AG$6:AG$37)-MIN('08 (ind)'!AG$6:AG$37))))))</f>
        <v>22.872340425531963</v>
      </c>
      <c r="AH26" s="75">
        <f>IF('08 (ind)'!AH$1="si",100*(('08 (ind)'!AH25-MIN('08 (ind)'!AH$6:AH$37))/(MAX('08 (ind)'!AH$6:AH$37)-MIN('08 (ind)'!AH$6:AH$37))),ABS(-100+(100*(('08 (ind)'!AH25-MIN('08 (ind)'!AH$6:AH$37))/(MAX('08 (ind)'!AH$6:AH$37)-MIN('08 (ind)'!AH$6:AH$37))))))</f>
        <v>79.640718562874298</v>
      </c>
      <c r="AI26" s="75">
        <f>IF('08 (ind)'!AI$1="si",100*(('08 (ind)'!AI25-MIN('08 (ind)'!AI$6:AI$37))/(MAX('08 (ind)'!AI$6:AI$37)-MIN('08 (ind)'!AI$6:AI$37))),ABS(-100+(100*(('08 (ind)'!AI25-MIN('08 (ind)'!AI$6:AI$37))/(MAX('08 (ind)'!AI$6:AI$37)-MIN('08 (ind)'!AI$6:AI$37))))))</f>
        <v>1.0528434089807268</v>
      </c>
      <c r="AJ26" s="75">
        <f>IF('08 (ind)'!AJ$1="si",100*(('08 (ind)'!AJ25-MIN('08 (ind)'!AJ$6:AJ$37))/(MAX('08 (ind)'!AJ$6:AJ$37)-MIN('08 (ind)'!AJ$6:AJ$37))),ABS(-100+(100*(('08 (ind)'!AJ25-MIN('08 (ind)'!AJ$6:AJ$37))/(MAX('08 (ind)'!AJ$6:AJ$37)-MIN('08 (ind)'!AJ$6:AJ$37))))))</f>
        <v>60.745697170434021</v>
      </c>
      <c r="AK26" s="75">
        <f>IF('08 (ind)'!AK$1="si",100*(('08 (ind)'!AK25-MIN('08 (ind)'!AK$6:AK$37))/(MAX('08 (ind)'!AK$6:AK$37)-MIN('08 (ind)'!AK$6:AK$37))),ABS(-100+(100*(('08 (ind)'!AK25-MIN('08 (ind)'!AK$6:AK$37))/(MAX('08 (ind)'!AK$6:AK$37)-MIN('08 (ind)'!AK$6:AK$37))))))</f>
        <v>0</v>
      </c>
      <c r="AL26" s="75">
        <f>IF('08 (ind)'!AL$1="si",100*(('08 (ind)'!AL25-MIN('08 (ind)'!AL$6:AL$37))/(MAX('08 (ind)'!AL$6:AL$37)-MIN('08 (ind)'!AL$6:AL$37))),ABS(-100+(100*(('08 (ind)'!AL25-MIN('08 (ind)'!AL$6:AL$37))/(MAX('08 (ind)'!AL$6:AL$37)-MIN('08 (ind)'!AL$6:AL$37))))))</f>
        <v>100</v>
      </c>
      <c r="AM26" s="75">
        <f>IF('08 (ind)'!AM$1="si",100*(('08 (ind)'!AM25-MIN('08 (ind)'!AM$6:AM$37))/(MAX('08 (ind)'!AM$6:AM$37)-MIN('08 (ind)'!AM$6:AM$37))),ABS(-100+(100*(('08 (ind)'!AM25-MIN('08 (ind)'!AM$6:AM$37))/(MAX('08 (ind)'!AM$6:AM$37)-MIN('08 (ind)'!AM$6:AM$37))))))</f>
        <v>37.955425738578782</v>
      </c>
      <c r="AN26" s="75">
        <f>IF('08 (ind)'!AN$1="si",100*(('08 (ind)'!AN25-MIN('08 (ind)'!AN$6:AN$37))/(MAX('08 (ind)'!AN$6:AN$37)-MIN('08 (ind)'!AN$6:AN$37))),ABS(-100+(100*(('08 (ind)'!AN25-MIN('08 (ind)'!AN$6:AN$37))/(MAX('08 (ind)'!AN$6:AN$37)-MIN('08 (ind)'!AN$6:AN$37))))))</f>
        <v>14.448625177871776</v>
      </c>
      <c r="AO26" s="75">
        <f>IF('08 (ind)'!AO$1="si",100*(('08 (ind)'!AO25-MIN('08 (ind)'!AO$6:AO$37))/(MAX('08 (ind)'!AO$6:AO$37)-MIN('08 (ind)'!AO$6:AO$37))),ABS(-100+(100*(('08 (ind)'!AO25-MIN('08 (ind)'!AO$6:AO$37))/(MAX('08 (ind)'!AO$6:AO$37)-MIN('08 (ind)'!AO$6:AO$37))))))</f>
        <v>50.499060686228894</v>
      </c>
      <c r="AP26" s="75">
        <f>IF('08 (ind)'!AP$1="si",100*(('08 (ind)'!AP25-MIN('08 (ind)'!AP$6:AP$37))/(MAX('08 (ind)'!AP$6:AP$37)-MIN('08 (ind)'!AP$6:AP$37))),ABS(-100+(100*(('08 (ind)'!AP25-MIN('08 (ind)'!AP$6:AP$37))/(MAX('08 (ind)'!AP$6:AP$37)-MIN('08 (ind)'!AP$6:AP$37))))))</f>
        <v>52.279957582184515</v>
      </c>
      <c r="AQ26" s="75">
        <f>IF('08 (ind)'!AQ$1="si",100*(('08 (ind)'!AQ25-MIN('08 (ind)'!AQ$6:AQ$37))/(MAX('08 (ind)'!AQ$6:AQ$37)-MIN('08 (ind)'!AQ$6:AQ$37))),ABS(-100+(100*(('08 (ind)'!AQ25-MIN('08 (ind)'!AQ$6:AQ$37))/(MAX('08 (ind)'!AQ$6:AQ$37)-MIN('08 (ind)'!AQ$6:AQ$37))))))</f>
        <v>0.4528463406388698</v>
      </c>
      <c r="AR26" s="75">
        <f>IF('08 (ind)'!AR$1="si",100*(('08 (ind)'!AR25-MIN('08 (ind)'!AR$6:AR$37))/(MAX('08 (ind)'!AR$6:AR$37)-MIN('08 (ind)'!AR$6:AR$37))),ABS(-100+(100*(('08 (ind)'!AR25-MIN('08 (ind)'!AR$6:AR$37))/(MAX('08 (ind)'!AR$6:AR$37)-MIN('08 (ind)'!AR$6:AR$37))))))</f>
        <v>23.280456754293731</v>
      </c>
      <c r="AS26" s="75">
        <f>IF('08 (ind)'!AS$1="si",100*(('08 (ind)'!AS25-MIN('08 (ind)'!AS$6:AS$37))/(MAX('08 (ind)'!AS$6:AS$37)-MIN('08 (ind)'!AS$6:AS$37))),ABS(-100+(100*(('08 (ind)'!AS25-MIN('08 (ind)'!AS$6:AS$37))/(MAX('08 (ind)'!AS$6:AS$37)-MIN('08 (ind)'!AS$6:AS$37))))))</f>
        <v>24.000000000000014</v>
      </c>
      <c r="AT26" s="75">
        <f>IF('08 (ind)'!AT$1="si",100*(('08 (ind)'!AT25-MIN('08 (ind)'!AT$6:AT$37))/(MAX('08 (ind)'!AT$6:AT$37)-MIN('08 (ind)'!AT$6:AT$37))),ABS(-100+(100*(('08 (ind)'!AT25-MIN('08 (ind)'!AT$6:AT$37))/(MAX('08 (ind)'!AT$6:AT$37)-MIN('08 (ind)'!AT$6:AT$37))))))</f>
        <v>0</v>
      </c>
      <c r="AU26" s="75">
        <f>IF('08 (ind)'!AU$1="si",100*(('08 (ind)'!AU25-MIN('08 (ind)'!AU$6:AU$37))/(MAX('08 (ind)'!AU$6:AU$37)-MIN('08 (ind)'!AU$6:AU$37))),ABS(-100+(100*(('08 (ind)'!AU25-MIN('08 (ind)'!AU$6:AU$37))/(MAX('08 (ind)'!AU$6:AU$37)-MIN('08 (ind)'!AU$6:AU$37))))))</f>
        <v>19.377162629757791</v>
      </c>
      <c r="AV26" s="75">
        <f>IF('08 (ind)'!AV$1="si",100*(('08 (ind)'!AV25-MIN('08 (ind)'!AV$6:AV$37))/(MAX('08 (ind)'!AV$6:AV$37)-MIN('08 (ind)'!AV$6:AV$37))),ABS(-100+(100*(('08 (ind)'!AV25-MIN('08 (ind)'!AV$6:AV$37))/(MAX('08 (ind)'!AV$6:AV$37)-MIN('08 (ind)'!AV$6:AV$37))))))</f>
        <v>56.499133448873486</v>
      </c>
      <c r="AW26" s="75">
        <f>IF('08 (ind)'!AW$1="si",100*(('08 (ind)'!AW25-MIN('08 (ind)'!AW$6:AW$37))/(MAX('08 (ind)'!AW$6:AW$37)-MIN('08 (ind)'!AW$6:AW$37))),ABS(-100+(100*(('08 (ind)'!AW25-MIN('08 (ind)'!AW$6:AW$37))/(MAX('08 (ind)'!AW$6:AW$37)-MIN('08 (ind)'!AW$6:AW$37))))))</f>
        <v>10.832187070151313</v>
      </c>
      <c r="AX26" s="75">
        <f>IF('08 (ind)'!AX$1="si",100*(('08 (ind)'!AX25-MIN('08 (ind)'!AX$6:AX$37))/(MAX('08 (ind)'!AX$6:AX$37)-MIN('08 (ind)'!AX$6:AX$37))),ABS(-100+(100*(('08 (ind)'!AX25-MIN('08 (ind)'!AX$6:AX$37))/(MAX('08 (ind)'!AX$6:AX$37)-MIN('08 (ind)'!AX$6:AX$37))))))</f>
        <v>6.814870284746152</v>
      </c>
      <c r="AY26" s="75">
        <f>IF('08 (ind)'!AY$1="si",100*(('08 (ind)'!AY25-MIN('08 (ind)'!AY$6:AY$37))/(MAX('08 (ind)'!AY$6:AY$37)-MIN('08 (ind)'!AY$6:AY$37))),ABS(-100+(100*(('08 (ind)'!AY25-MIN('08 (ind)'!AY$6:AY$37))/(MAX('08 (ind)'!AY$6:AY$37)-MIN('08 (ind)'!AY$6:AY$37))))))</f>
        <v>12.413474850023094</v>
      </c>
      <c r="AZ26" s="75">
        <f>IF('08 (ind)'!AZ$1="si",100*(('08 (ind)'!AZ25-MIN('08 (ind)'!AZ$6:AZ$37))/(MAX('08 (ind)'!AZ$6:AZ$37)-MIN('08 (ind)'!AZ$6:AZ$37))),ABS(-100+(100*(('08 (ind)'!AZ25-MIN('08 (ind)'!AZ$6:AZ$37))/(MAX('08 (ind)'!AZ$6:AZ$37)-MIN('08 (ind)'!AZ$6:AZ$37))))))</f>
        <v>13.27495128508459</v>
      </c>
      <c r="BA26" s="75">
        <f>IF('08 (ind)'!BA$1="si",100*(('08 (ind)'!BA25-MIN('08 (ind)'!BA$6:BA$37))/(MAX('08 (ind)'!BA$6:BA$37)-MIN('08 (ind)'!BA$6:BA$37))),ABS(-100+(100*(('08 (ind)'!BA25-MIN('08 (ind)'!BA$6:BA$37))/(MAX('08 (ind)'!BA$6:BA$37)-MIN('08 (ind)'!BA$6:BA$37))))))</f>
        <v>19.463199441964889</v>
      </c>
      <c r="BB26" s="75">
        <f>IF('08 (ind)'!BB$1="si",100*(('08 (ind)'!BB25-MIN('08 (ind)'!BB$6:BB$37))/(MAX('08 (ind)'!BB$6:BB$37)-MIN('08 (ind)'!BB$6:BB$37))),ABS(-100+(100*(('08 (ind)'!BB25-MIN('08 (ind)'!BB$6:BB$37))/(MAX('08 (ind)'!BB$6:BB$37)-MIN('08 (ind)'!BB$6:BB$37))))))</f>
        <v>8.5468521250812497</v>
      </c>
      <c r="BC26" s="75">
        <f>IF('08 (ind)'!BC$1="si",100*(('08 (ind)'!BC25-MIN('08 (ind)'!BC$6:BC$37))/(MAX('08 (ind)'!BC$6:BC$37)-MIN('08 (ind)'!BC$6:BC$37))),ABS(-100+(100*(('08 (ind)'!BC25-MIN('08 (ind)'!BC$6:BC$37))/(MAX('08 (ind)'!BC$6:BC$37)-MIN('08 (ind)'!BC$6:BC$37))))))</f>
        <v>15.112475179434782</v>
      </c>
      <c r="BD26" s="75">
        <f>IF('08 (ind)'!BD$1="si",100*(('08 (ind)'!BD25-MIN('08 (ind)'!BD$6:BD$37))/(MAX('08 (ind)'!BD$6:BD$37)-MIN('08 (ind)'!BD$6:BD$37))),ABS(-100+(100*(('08 (ind)'!BD25-MIN('08 (ind)'!BD$6:BD$37))/(MAX('08 (ind)'!BD$6:BD$37)-MIN('08 (ind)'!BD$6:BD$37))))))</f>
        <v>0</v>
      </c>
      <c r="BE26" s="75">
        <f>IF('08 (ind)'!BE$1="si",100*(('08 (ind)'!BE25-MIN('08 (ind)'!BE$6:BE$37))/(MAX('08 (ind)'!BE$6:BE$37)-MIN('08 (ind)'!BE$6:BE$37))),ABS(-100+(100*(('08 (ind)'!BE25-MIN('08 (ind)'!BE$6:BE$37))/(MAX('08 (ind)'!BE$6:BE$37)-MIN('08 (ind)'!BE$6:BE$37))))))</f>
        <v>1.6314779270633355</v>
      </c>
      <c r="BF26" s="75">
        <f>IF('08 (ind)'!BF$1="si",100*(('08 (ind)'!BF25-MIN('08 (ind)'!BF$6:BF$37))/(MAX('08 (ind)'!BF$6:BF$37)-MIN('08 (ind)'!BF$6:BF$37))),ABS(-100+(100*(('08 (ind)'!BF25-MIN('08 (ind)'!BF$6:BF$37))/(MAX('08 (ind)'!BF$6:BF$37)-MIN('08 (ind)'!BF$6:BF$37))))))</f>
        <v>3.842803008618473</v>
      </c>
      <c r="BG26" s="75">
        <f>IF('08 (ind)'!BG$1="si",100*(('08 (ind)'!BG25-MIN('08 (ind)'!BG$6:BG$37))/(MAX('08 (ind)'!BG$6:BG$37)-MIN('08 (ind)'!BG$6:BG$37))),ABS(-100+(100*(('08 (ind)'!BG25-MIN('08 (ind)'!BG$6:BG$37))/(MAX('08 (ind)'!BG$6:BG$37)-MIN('08 (ind)'!BG$6:BG$37))))))</f>
        <v>28.726076402558725</v>
      </c>
      <c r="BH26" s="75">
        <f>IF('08 (ind)'!BH$1="si",100*(('08 (ind)'!BH25-MIN('08 (ind)'!BH$6:BH$37))/(MAX('08 (ind)'!BH$6:BH$37)-MIN('08 (ind)'!BH$6:BH$37))),ABS(-100+(100*(('08 (ind)'!BH25-MIN('08 (ind)'!BH$6:BH$37))/(MAX('08 (ind)'!BH$6:BH$37)-MIN('08 (ind)'!BH$6:BH$37))))))</f>
        <v>2.3152833587933701</v>
      </c>
      <c r="BI26" s="75">
        <f>IF('08 (ind)'!BI$1="si",100*(('08 (ind)'!BI25-MIN('08 (ind)'!BI$6:BI$37))/(MAX('08 (ind)'!BI$6:BI$37)-MIN('08 (ind)'!BI$6:BI$37))),ABS(-100+(100*(('08 (ind)'!BI25-MIN('08 (ind)'!BI$6:BI$37))/(MAX('08 (ind)'!BI$6:BI$37)-MIN('08 (ind)'!BI$6:BI$37))))))</f>
        <v>93.157640094497154</v>
      </c>
      <c r="BJ26" s="75">
        <f>IF('08 (ind)'!BJ$1="si",100*(('08 (ind)'!BJ25-MIN('08 (ind)'!BJ$6:BJ$37))/(MAX('08 (ind)'!BJ$6:BJ$37)-MIN('08 (ind)'!BJ$6:BJ$37))),ABS(-100+(100*(('08 (ind)'!BJ25-MIN('08 (ind)'!BJ$6:BJ$37))/(MAX('08 (ind)'!BJ$6:BJ$37)-MIN('08 (ind)'!BJ$6:BJ$37))))))</f>
        <v>22.031547104851583</v>
      </c>
      <c r="BK26" s="75">
        <f>IF('08 (ind)'!BK$1="si",100*(('08 (ind)'!BK25-MIN('08 (ind)'!BK$6:BK$37))/(MAX('08 (ind)'!BK$6:BK$37)-MIN('08 (ind)'!BK$6:BK$37))),ABS(-100+(100*(('08 (ind)'!BK25-MIN('08 (ind)'!BK$6:BK$37))/(MAX('08 (ind)'!BK$6:BK$37)-MIN('08 (ind)'!BK$6:BK$37))))))</f>
        <v>8.1482465429054116</v>
      </c>
      <c r="BL26" s="75">
        <f>IF('08 (ind)'!BL$1="si",100*(('08 (ind)'!BL25-MIN('08 (ind)'!BL$6:BL$37))/(MAX('08 (ind)'!BL$6:BL$37)-MIN('08 (ind)'!BL$6:BL$37))),ABS(-100+(100*(('08 (ind)'!BL25-MIN('08 (ind)'!BL$6:BL$37))/(MAX('08 (ind)'!BL$6:BL$37)-MIN('08 (ind)'!BL$6:BL$37))))))</f>
        <v>14.40677966101695</v>
      </c>
      <c r="BM26" s="75">
        <f>IF('08 (ind)'!BM$1="si",100*(('08 (ind)'!BM25-MIN('08 (ind)'!BM$6:BM$37))/(MAX('08 (ind)'!BM$6:BM$37)-MIN('08 (ind)'!BM$6:BM$37))),ABS(-100+(100*(('08 (ind)'!BM25-MIN('08 (ind)'!BM$6:BM$37))/(MAX('08 (ind)'!BM$6:BM$37)-MIN('08 (ind)'!BM$6:BM$37))))))</f>
        <v>10.291357735250333</v>
      </c>
      <c r="BN26" s="75">
        <f>IF('08 (ind)'!BN$1="si",100*(('08 (ind)'!BN25-MIN('08 (ind)'!BN$6:BN$37))/(MAX('08 (ind)'!BN$6:BN$37)-MIN('08 (ind)'!BN$6:BN$37))),ABS(-100+(100*(('08 (ind)'!BN25-MIN('08 (ind)'!BN$6:BN$37))/(MAX('08 (ind)'!BN$6:BN$37)-MIN('08 (ind)'!BN$6:BN$37))))))</f>
        <v>59.69861686510437</v>
      </c>
      <c r="BO26" s="75">
        <f>IF('08 (ind)'!BO$1="si",100*(('08 (ind)'!BO25-MIN('08 (ind)'!BO$6:BO$37))/(MAX('08 (ind)'!BO$6:BO$37)-MIN('08 (ind)'!BO$6:BO$37))),ABS(-100+(100*(('08 (ind)'!BO25-MIN('08 (ind)'!BO$6:BO$37))/(MAX('08 (ind)'!BO$6:BO$37)-MIN('08 (ind)'!BO$6:BO$37))))))</f>
        <v>33.060435431046727</v>
      </c>
      <c r="BP26" s="75">
        <f>IF('08 (ind)'!BP$1="si",100*(('08 (ind)'!BP25-MIN('08 (ind)'!BP$6:BP$37))/(MAX('08 (ind)'!BP$6:BP$37)-MIN('08 (ind)'!BP$6:BP$37))),ABS(-100+(100*(('08 (ind)'!BP25-MIN('08 (ind)'!BP$6:BP$37))/(MAX('08 (ind)'!BP$6:BP$37)-MIN('08 (ind)'!BP$6:BP$37))))))</f>
        <v>1.6383863268431034</v>
      </c>
      <c r="BQ26" s="75">
        <f>IF('08 (ind)'!BQ$1="si",100*(('08 (ind)'!BQ25-MIN('08 (ind)'!BQ$6:BQ$37))/(MAX('08 (ind)'!BQ$6:BQ$37)-MIN('08 (ind)'!BQ$6:BQ$37))),ABS(-100+(100*(('08 (ind)'!BQ25-MIN('08 (ind)'!BQ$6:BQ$37))/(MAX('08 (ind)'!BQ$6:BQ$37)-MIN('08 (ind)'!BQ$6:BQ$37))))))</f>
        <v>9.9393423418726101</v>
      </c>
      <c r="BR26" s="75">
        <f>IF('08 (ind)'!BR$1="si",100*(('08 (ind)'!BR25-MIN('08 (ind)'!BR$6:BR$37))/(MAX('08 (ind)'!BR$6:BR$37)-MIN('08 (ind)'!BR$6:BR$37))),ABS(-100+(100*(('08 (ind)'!BR25-MIN('08 (ind)'!BR$6:BR$37))/(MAX('08 (ind)'!BP$6:BP$37)-MIN('08 (ind)'!BR$6:BR$37))))))</f>
        <v>15.070760528373848</v>
      </c>
      <c r="BS26" s="75">
        <f>IF('08 (ind)'!BS$1="si",100*(('08 (ind)'!BS25-MIN('08 (ind)'!BS$6:BS$37))/(MAX('08 (ind)'!BS$6:BS$37)-MIN('08 (ind)'!BS$6:BS$37))),ABS(-100+(100*(('08 (ind)'!BS25-MIN('08 (ind)'!BS$6:BS$37))/(MAX('08 (ind)'!BQ$6:BQ$37)-MIN('08 (ind)'!BS$6:BS$37))))))</f>
        <v>49.460772934838417</v>
      </c>
      <c r="BT26" s="75">
        <f>IF('08 (ind)'!BT$1="si",100*(('08 (ind)'!BT25-MIN('08 (ind)'!BT$6:BT$37))/(MAX('08 (ind)'!BT$6:BT$37)-MIN('08 (ind)'!BT$6:BT$37))),ABS(-100+(100*(('08 (ind)'!BT25-MIN('08 (ind)'!BT$6:BT$37))/(MAX('08 (ind)'!BR$6:BR$37)-MIN('08 (ind)'!BT$6:BT$37))))))</f>
        <v>91.050828524211482</v>
      </c>
      <c r="BU26" s="75">
        <f>IF('08 (ind)'!BU$1="si",100*(('08 (ind)'!BU25-MIN('08 (ind)'!BU$6:BU$37))/(MAX('08 (ind)'!BU$6:BU$37)-MIN('08 (ind)'!BU$6:BU$37))),ABS(-100+(100*(('08 (ind)'!BU25-MIN('08 (ind)'!BU$6:BU$37))/(MAX('08 (ind)'!BU$6:BU$37)-MIN('08 (ind)'!BU$6:BU$37))))))</f>
        <v>54.67328370554177</v>
      </c>
      <c r="BV26" s="75">
        <f>IF('08 (ind)'!BV$1="si",100*(('08 (ind)'!BV25-MIN('08 (ind)'!BV$6:BV$37))/(MAX('08 (ind)'!BV$6:BV$37)-MIN('08 (ind)'!BV$6:BV$37))),ABS(-100+(100*(('08 (ind)'!BV25-MIN('08 (ind)'!BV$6:BV$37))/(MAX('08 (ind)'!BV$6:BV$37)-MIN('08 (ind)'!BV$6:BV$37))))))</f>
        <v>13.996206449036631</v>
      </c>
      <c r="BW26" s="75">
        <f>IF('08 (ind)'!BW$1="si",100*(('08 (ind)'!BW25-MIN('08 (ind)'!BW$6:BW$37))/(MAX('08 (ind)'!BW$6:BW$37)-MIN('08 (ind)'!BW$6:BW$37))),ABS(-100+(100*(('08 (ind)'!BW25-MIN('08 (ind)'!BW$6:BW$37))/(MAX('08 (ind)'!BW$6:BW$37)-MIN('08 (ind)'!BW$6:BW$37))))))</f>
        <v>43.745898411865078</v>
      </c>
      <c r="BX26" s="75">
        <f>IF('08 (ind)'!BX$1="si",100*(('08 (ind)'!BX25-MIN('08 (ind)'!BX$6:BX$37))/(MAX('08 (ind)'!BX$6:BX$37)-MIN('08 (ind)'!BX$6:BX$37))),ABS(-100+(100*(('08 (ind)'!BX25-MIN('08 (ind)'!BX$6:BX$37))/(MAX('08 (ind)'!BX$6:BX$37)-MIN('08 (ind)'!BX$6:BX$37))))))</f>
        <v>22.167975814609164</v>
      </c>
      <c r="BY26" s="75">
        <f>IF('08 (ind)'!BY$1="si",100*(('08 (ind)'!BY25-MIN('08 (ind)'!BY$6:BY$37))/(MAX('08 (ind)'!BY$6:BY$37)-MIN('08 (ind)'!BY$6:BY$37))),ABS(-100+(100*(('08 (ind)'!BY25-MIN('08 (ind)'!BY$6:BY$37))/(MAX('08 (ind)'!BY$6:BY$37)-MIN('08 (ind)'!BY$6:BY$37))))))</f>
        <v>16.75368895422277</v>
      </c>
      <c r="BZ26" s="75">
        <f>IF('08 (ind)'!BZ$1="si",100*(('08 (ind)'!BZ25-MIN('08 (ind)'!BZ$6:BZ$37))/(MAX('08 (ind)'!BZ$6:BZ$37)-MIN('08 (ind)'!BZ$6:BZ$37))),ABS(-100+(100*(('08 (ind)'!BZ25-MIN('08 (ind)'!BZ$6:BZ$37))/(MAX('08 (ind)'!BZ$6:BZ$37)-MIN('08 (ind)'!BZ$6:BZ$37))))))</f>
        <v>0</v>
      </c>
      <c r="CA26" s="75">
        <f>IF('08 (ind)'!CA$1="si",100*(('08 (ind)'!CA25-MIN('08 (ind)'!CA$6:CA$37))/(MAX('08 (ind)'!CA$6:CA$37)-MIN('08 (ind)'!CA$6:CA$37))),ABS(-100+(100*(('08 (ind)'!CA25-MIN('08 (ind)'!CA$6:CA$37))/(MAX('08 (ind)'!CA$6:CA$37)-MIN('08 (ind)'!CA$6:CA$37))))))</f>
        <v>8.8662492156045456</v>
      </c>
      <c r="CB26" s="75">
        <f>IF('08 (ind)'!CB$1="si",100*(('08 (ind)'!CB25-MIN('08 (ind)'!CB$6:CB$37))/(MAX('08 (ind)'!CB$6:CB$37)-MIN('08 (ind)'!CB$6:CB$37))),ABS(-100+(100*(('08 (ind)'!CB25-MIN('08 (ind)'!CB$6:CB$37))/(MAX('08 (ind)'!CB$6:CB$37)-MIN('08 (ind)'!CB$6:CB$37))))))</f>
        <v>78.980891719745216</v>
      </c>
      <c r="CC26" s="75">
        <f>IF('08 (ind)'!CC$1="si",100*(('08 (ind)'!CC25-MIN('08 (ind)'!CC$6:CC$37))/(MAX('08 (ind)'!CC$6:CC$37)-MIN('08 (ind)'!CC$6:CC$37))),ABS(-100+(100*(('08 (ind)'!CC25-MIN('08 (ind)'!CC$6:CC$37))/(MAX('08 (ind)'!CC$6:CC$37)-MIN('08 (ind)'!CC$6:CC$37))))))</f>
        <v>0</v>
      </c>
      <c r="CD26" s="75">
        <f>IF('08 (ind)'!CD$1="si",100*(('08 (ind)'!CD25-MIN('08 (ind)'!CD$6:CD$37))/(MAX('08 (ind)'!CD$6:CD$37)-MIN('08 (ind)'!CD$6:CD$37))),ABS(-100+(100*(('08 (ind)'!CD25-MIN('08 (ind)'!CD$6:CD$37))/(MAX('08 (ind)'!CD$6:CD$37)-MIN('08 (ind)'!CD$6:CD$37))))))</f>
        <v>2.2936870383179784</v>
      </c>
      <c r="CE26" s="75">
        <f>IF('08 (ind)'!CE$1="si",100*(('08 (ind)'!CE25-MIN('08 (ind)'!CE$6:CE$37))/(MAX('08 (ind)'!CE$6:CE$37)-MIN('08 (ind)'!CE$6:CE$37))),ABS(-100+(100*(('08 (ind)'!CE25-MIN('08 (ind)'!CE$6:CE$37))/(MAX('08 (ind)'!CE$6:CE$37)-MIN('08 (ind)'!CE$6:CE$37))))))</f>
        <v>13.926238255761971</v>
      </c>
      <c r="CF26" s="75">
        <f>IF('08 (ind)'!CF$1="si",100*(('08 (ind)'!CF25-MIN('08 (ind)'!CF$6:CF$37))/(MAX('08 (ind)'!CF$6:CF$37)-MIN('08 (ind)'!CF$6:CF$37))),ABS(-100+(100*(('08 (ind)'!CF25-MIN('08 (ind)'!CF$6:CF$37))/(MAX('08 (ind)'!CF$6:CF$37)-MIN('08 (ind)'!CF$6:CF$37))))))</f>
        <v>0.88056144016464577</v>
      </c>
      <c r="CG26" s="75">
        <f>IF('08 (ind)'!CG$1="si",100*(('08 (ind)'!CG25-MIN('08 (ind)'!CG$6:CG$37))/(MAX('08 (ind)'!CG$6:CG$37)-MIN('08 (ind)'!CG$6:CG$37))),ABS(-100+(100*(('08 (ind)'!CG25-MIN('08 (ind)'!CG$6:CG$37))/(MAX('08 (ind)'!CG$6:CG$37)-MIN('08 (ind)'!CG$6:CG$37))))))</f>
        <v>1.5791363242487328</v>
      </c>
      <c r="CH26" s="75">
        <f>IF('08 (ind)'!CH$1="si",100*(('08 (ind)'!CH25-MIN('08 (ind)'!CH$6:CH$37))/(MAX('08 (ind)'!CH$6:CH$37)-MIN('08 (ind)'!CH$6:CH$37))),ABS(-100+(100*(('08 (ind)'!CH25-MIN('08 (ind)'!CH$6:CH$37))/(MAX('08 (ind)'!CH$6:CH$37)-MIN('08 (ind)'!CH$6:CH$37))))))</f>
        <v>9.0254388249866402</v>
      </c>
      <c r="CI26" s="75">
        <f>IF('08 (ind)'!CI$1="si",100*(('08 (ind)'!CI25-MIN('08 (ind)'!CI$6:CI$37))/(MAX('08 (ind)'!CI$6:CI$37)-MIN('08 (ind)'!CI$6:CI$37))),ABS(-100+(100*(('08 (ind)'!CI25-MIN('08 (ind)'!CI$6:CI$37))/(MAX('08 (ind)'!CI$6:CI$37)-MIN('08 (ind)'!CI$6:CI$37))))))</f>
        <v>71.444232059347158</v>
      </c>
      <c r="CJ26" s="75">
        <f>IF('08 (ind)'!CJ$1="si",100*(('08 (ind)'!CJ25-MIN('08 (ind)'!CJ$6:CJ$37))/(MAX('08 (ind)'!CJ$6:CJ$37)-MIN('08 (ind)'!CJ$6:CJ$37))),ABS(-100+(100*(('08 (ind)'!CJ25-MIN('08 (ind)'!CJ$6:CJ$37))/(MAX('08 (ind)'!CJ$6:CJ$37)-MIN('08 (ind)'!CJ$6:CJ$37))))))</f>
        <v>47.25853858744248</v>
      </c>
      <c r="CK26" s="75">
        <f>IF('08 (ind)'!CK$1="si",100*(('08 (ind)'!CK25-MIN('08 (ind)'!CK$6:CK$37))/(MAX('08 (ind)'!CK$6:CK$37)-MIN('08 (ind)'!CK$6:CK$37))),ABS(-100+(100*(('08 (ind)'!CK25-MIN('08 (ind)'!CK$6:CK$37))/(MAX('08 (ind)'!CK$6:CK$37)-MIN('08 (ind)'!CK$6:CK$37))))))</f>
        <v>0</v>
      </c>
      <c r="CL26" s="75">
        <f>IF('08 (ind)'!CL$1="si",100*(('08 (ind)'!CL25-MIN('08 (ind)'!CL$6:CL$37))/(MAX('08 (ind)'!CL$6:CL$37)-MIN('08 (ind)'!CL$6:CL$37))),ABS(-100+(100*(('08 (ind)'!CL25-MIN('08 (ind)'!CL$6:CL$37))/(MAX('08 (ind)'!CL$6:CL$37)-MIN('08 (ind)'!CL$6:CL$37))))))</f>
        <v>0.66185830875943563</v>
      </c>
      <c r="CM26" s="75">
        <f>IF('08 (ind)'!CM$1="si",100*(('08 (ind)'!CM25-MIN('08 (ind)'!CM$6:CM$37))/(MAX('08 (ind)'!CM$6:CM$37)-MIN('08 (ind)'!CM$6:CM$37))),ABS(-100+(100*(('08 (ind)'!CM25-MIN('08 (ind)'!CM$6:CM$37))/(MAX('08 (ind)'!CM$6:CM$37)-MIN('08 (ind)'!CM$6:CM$37))))))</f>
        <v>4.4902043623548256</v>
      </c>
    </row>
    <row r="27" spans="1:91">
      <c r="A27" s="18" t="s">
        <v>225</v>
      </c>
      <c r="B27" s="87">
        <f>IF('08 (ind)'!B$1="si",100*(('08 (ind)'!B26-MIN('08 (ind)'!B$6:B$37))/(MAX('08 (ind)'!B$6:B$37)-MIN('08 (ind)'!B$6:B$37))),ABS(-100+(100*(('08 (ind)'!B26-MIN('08 (ind)'!B$6:B$37))/(MAX('08 (ind)'!B$6:B$37)-MIN('08 (ind)'!B$6:B$37))))))</f>
        <v>14.083059948990165</v>
      </c>
      <c r="C27" s="87">
        <f>IF('08 (ind)'!C$1="si",100*(('08 (ind)'!C26-MIN('08 (ind)'!C$6:C$37))/(MAX('08 (ind)'!C$6:C$37)-MIN('08 (ind)'!C$6:C$37))),ABS(-100+(100*(('08 (ind)'!C26-MIN('08 (ind)'!C$6:C$37))/(MAX('08 (ind)'!C$6:C$37)-MIN('08 (ind)'!C$6:C$37))))))</f>
        <v>12.662624521818181</v>
      </c>
      <c r="D27" s="87">
        <f>IF('08 (ind)'!D$1="si",100*(('08 (ind)'!D26-MIN('08 (ind)'!D$6:D$37))/(MAX('08 (ind)'!D$6:D$37)-MIN('08 (ind)'!D$6:D$37))),ABS(-100+(100*(('08 (ind)'!D26-MIN('08 (ind)'!D$6:D$37))/(MAX('08 (ind)'!D$6:D$37)-MIN('08 (ind)'!D$6:D$37))))))</f>
        <v>79.941208984241882</v>
      </c>
      <c r="E27" s="87">
        <f>IF('08 (ind)'!E$1="si",100*(('08 (ind)'!E26-MIN('08 (ind)'!E$6:E$37))/(MAX('08 (ind)'!E$6:E$37)-MIN('08 (ind)'!E$6:E$37))),ABS(-100+(100*(('08 (ind)'!E26-MIN('08 (ind)'!E$6:E$37))/(MAX('08 (ind)'!E$6:E$37)-MIN('08 (ind)'!E$6:E$37))))))</f>
        <v>47.228520667820796</v>
      </c>
      <c r="F27" s="87">
        <f>IF('08 (ind)'!F$1="si",100*(('08 (ind)'!F26-MIN('08 (ind)'!F$6:F$37))/(MAX('08 (ind)'!F$6:F$37)-MIN('08 (ind)'!F$6:F$37))),ABS(-100+(100*(('08 (ind)'!F26-MIN('08 (ind)'!F$6:F$37))/(MAX('08 (ind)'!F$6:F$37)-MIN('08 (ind)'!F$6:F$37))))))</f>
        <v>0</v>
      </c>
      <c r="G27" s="87">
        <f>IF('08 (ind)'!G$1="si",100*(('08 (ind)'!G26-MIN('08 (ind)'!G$6:G$37))/(MAX('08 (ind)'!G$6:G$37)-MIN('08 (ind)'!G$6:G$37))),ABS(-100+(100*(('08 (ind)'!G26-MIN('08 (ind)'!G$6:G$37))/(MAX('08 (ind)'!G$6:G$37)-MIN('08 (ind)'!G$6:G$37))))))</f>
        <v>14.406779661016941</v>
      </c>
      <c r="H27" s="87">
        <f>IF('08 (ind)'!H$1="si",100*(('08 (ind)'!H26-MIN('08 (ind)'!H$6:H$37))/(MAX('08 (ind)'!H$6:H$37)-MIN('08 (ind)'!H$6:H$37))),ABS(-100+(100*(('08 (ind)'!H26-MIN('08 (ind)'!H$6:H$37))/(MAX('08 (ind)'!H$6:H$37)-MIN('08 (ind)'!H$6:H$37))))))</f>
        <v>57.307692307692314</v>
      </c>
      <c r="I27" s="87">
        <f>IF('08 (ind)'!I$1="si",100*(('08 (ind)'!I26-MIN('08 (ind)'!I$6:I$37))/(MAX('08 (ind)'!I$6:I$37)-MIN('08 (ind)'!I$6:I$37))),ABS(-100+(100*(('08 (ind)'!I26-MIN('08 (ind)'!I$6:I$37))/(MAX('08 (ind)'!I$6:I$37)-MIN('08 (ind)'!I$6:I$37))))))</f>
        <v>53.125000000000014</v>
      </c>
      <c r="J27" s="87">
        <f>IF('08 (ind)'!J$1="si",100*(('08 (ind)'!J26-MIN('08 (ind)'!J$6:J$37))/(MAX('08 (ind)'!J$6:J$37)-MIN('08 (ind)'!J$6:J$37))),ABS(-100+(100*(('08 (ind)'!J26-MIN('08 (ind)'!J$6:J$37))/(MAX('08 (ind)'!J$6:J$37)-MIN('08 (ind)'!J$6:J$37))))))</f>
        <v>27.225130890052345</v>
      </c>
      <c r="K27" s="87">
        <f>IF('08 (ind)'!K$1="si",100*(('08 (ind)'!K26-MIN('08 (ind)'!K$6:K$37))/(MAX('08 (ind)'!K$6:K$37)-MIN('08 (ind)'!K$6:K$37))),ABS(-100+(100*(('08 (ind)'!K26-MIN('08 (ind)'!K$6:K$37))/(MAX('08 (ind)'!K$6:K$37)-MIN('08 (ind)'!K$6:K$37))))))</f>
        <v>10.501319346841404</v>
      </c>
      <c r="L27" s="87">
        <f>IF('08 (ind)'!L$1="si",100*(('08 (ind)'!L26-MIN('08 (ind)'!L$6:L$37))/(MAX('08 (ind)'!L$6:L$37)-MIN('08 (ind)'!L$6:L$37))),ABS(-100+(100*(('08 (ind)'!L26-MIN('08 (ind)'!L$6:L$37))/(MAX('08 (ind)'!L$6:L$37)-MIN('08 (ind)'!L$6:L$37))))))</f>
        <v>95.049478905637571</v>
      </c>
      <c r="M27" s="87">
        <f>IF('08 (ind)'!M$1="si",100*(('08 (ind)'!M26-MIN('08 (ind)'!M$6:M$37))/(MAX('08 (ind)'!M$6:M$37)-MIN('08 (ind)'!M$6:M$37))),ABS(-100+(100*(('08 (ind)'!M26-MIN('08 (ind)'!M$6:M$37))/(MAX('08 (ind)'!M$6:M$37)-MIN('08 (ind)'!M$6:M$37))))))</f>
        <v>7.6858264034828023</v>
      </c>
      <c r="N27" s="87">
        <f>IF('08 (ind)'!N$1="si",100*(('08 (ind)'!N26-MIN('08 (ind)'!N$6:N$37))/(MAX('08 (ind)'!N$6:N$37)-MIN('08 (ind)'!N$6:N$37))),ABS(-100+(100*(('08 (ind)'!N26-MIN('08 (ind)'!N$6:N$37))/(MAX('08 (ind)'!N$6:N$37)-MIN('08 (ind)'!N$6:N$37))))))</f>
        <v>47.021930436118161</v>
      </c>
      <c r="O27" s="87">
        <f>IF('08 (ind)'!O$1="si",100*(('08 (ind)'!O26-MIN('08 (ind)'!O$6:O$37))/(MAX('08 (ind)'!O$6:O$37)-MIN('08 (ind)'!O$6:O$37))),ABS(-100+(100*(('08 (ind)'!O26-MIN('08 (ind)'!O$6:O$37))/(MAX('08 (ind)'!O$6:O$37)-MIN('08 (ind)'!O$6:O$37))))))</f>
        <v>89.473684210526315</v>
      </c>
      <c r="P27" s="87">
        <f>IF('08 (ind)'!P$1="si",100*(('08 (ind)'!P26-MIN('08 (ind)'!P$6:P$37))/(MAX('08 (ind)'!P$6:P$37)-MIN('08 (ind)'!P$6:P$37))),ABS(-100+(100*(('08 (ind)'!P26-MIN('08 (ind)'!P$6:P$37))/(MAX('08 (ind)'!P$6:P$37)-MIN('08 (ind)'!P$6:P$37))))))</f>
        <v>1.3533831786783124</v>
      </c>
      <c r="Q27" s="87">
        <f>IF('08 (ind)'!Q$1="si",100*(('08 (ind)'!Q26-MIN('08 (ind)'!Q$6:Q$37))/(MAX('08 (ind)'!Q$6:Q$37)-MIN('08 (ind)'!Q$6:Q$37))),ABS(-100+(100*(('08 (ind)'!Q26-MIN('08 (ind)'!Q$6:Q$37))/(MAX('08 (ind)'!Q$6:Q$37)-MIN('08 (ind)'!Q$6:Q$37))))))</f>
        <v>9.4373322142097305</v>
      </c>
      <c r="R27" s="87">
        <f>IF('08 (ind)'!R$1="si",100*(('08 (ind)'!R26-MIN('08 (ind)'!R$6:R$37))/(MAX('08 (ind)'!R$6:R$37)-MIN('08 (ind)'!R$6:R$37))),ABS(-100+(100*(('08 (ind)'!R26-MIN('08 (ind)'!R$6:R$37))/(MAX('08 (ind)'!R$6:R$37)-MIN('08 (ind)'!R$6:R$37))))))</f>
        <v>0.52635315550347039</v>
      </c>
      <c r="S27" s="75">
        <f>ABS(ABS(('08 (ind)'!S26-((MAX('08 (ind)'!S$6:S$37)+MIN('08 (ind)'!S$6:S$37))/2))/(((MAX('08 (ind)'!S$6:S$37)+MIN('08 (ind)'!S$6:S$37))/2)-MAX('08 (ind)'!S$6:S$37))*100)-100)</f>
        <v>84.2569014877418</v>
      </c>
      <c r="T27" s="75">
        <f>IF('08 (ind)'!T$1="si",100*(('08 (ind)'!T26-MIN('08 (ind)'!T$6:T$37))/(MAX('08 (ind)'!T$6:T$37)-MIN('08 (ind)'!T$6:T$37))),ABS(-100+(100*(('08 (ind)'!T26-MIN('08 (ind)'!T$6:T$37))/(MAX('08 (ind)'!T$6:T$37)-MIN('08 (ind)'!T$6:T$37))))))</f>
        <v>20.415033751704851</v>
      </c>
      <c r="U27" s="75">
        <f>IF('08 (ind)'!U$1="si",100*(('08 (ind)'!U26-MIN('08 (ind)'!U$6:U$37))/(MAX('08 (ind)'!U$6:U$37)-MIN('08 (ind)'!U$6:U$37))),ABS(-100+(100*(('08 (ind)'!U26-MIN('08 (ind)'!U$6:U$37))/(MAX('08 (ind)'!U$6:U$37)-MIN('08 (ind)'!U$6:U$37))))))</f>
        <v>80</v>
      </c>
      <c r="V27" s="75">
        <f>IF('08 (ind)'!V$1="si",100*(('08 (ind)'!V26-MIN('08 (ind)'!V$6:V$37))/(MAX('08 (ind)'!V$6:V$37)-MIN('08 (ind)'!V$6:V$37))),ABS(-100+(100*(('08 (ind)'!V26-MIN('08 (ind)'!V$6:V$37))/(MAX('08 (ind)'!V$6:V$37)-MIN('08 (ind)'!V$6:V$37))))))</f>
        <v>76.795580110497241</v>
      </c>
      <c r="W27" s="75">
        <f>IF('08 (ind)'!W$1="si",100*(('08 (ind)'!W26-MIN('08 (ind)'!W$6:W$37))/(MAX('08 (ind)'!W$6:W$37)-MIN('08 (ind)'!W$6:W$37))),ABS(-100+(100*(('08 (ind)'!W26-MIN('08 (ind)'!W$6:W$37))/(MAX('08 (ind)'!W$6:W$37)-MIN('08 (ind)'!W$6:W$37))))))</f>
        <v>80.234580272303035</v>
      </c>
      <c r="X27" s="75">
        <f>IF('08 (ind)'!X$1="si",100*(('08 (ind)'!X26-MIN('08 (ind)'!X$6:X$37))/(MAX('08 (ind)'!X$6:X$37)-MIN('08 (ind)'!X$6:X$37))),ABS(-100+(100*(('08 (ind)'!X26-MIN('08 (ind)'!X$6:X$37))/(MAX('08 (ind)'!X$6:X$37)-MIN('08 (ind)'!X$6:X$37))))))</f>
        <v>48.772919448618183</v>
      </c>
      <c r="Y27" s="75">
        <f>IF('08 (ind)'!Y$1="si",100*(('08 (ind)'!Y26-MIN('08 (ind)'!Y$6:Y$37))/(MAX('08 (ind)'!Y$6:Y$37)-MIN('08 (ind)'!Y$6:Y$37))),ABS(-100+(100*(('08 (ind)'!Y26-MIN('08 (ind)'!Y$6:Y$37))/(MAX('08 (ind)'!Y$6:Y$37)-MIN('08 (ind)'!Y$6:Y$37))))))</f>
        <v>34.714679960829699</v>
      </c>
      <c r="Z27" s="75">
        <f>IF('08 (ind)'!Z$1="si",100*(('08 (ind)'!Z26-MIN('08 (ind)'!Z$6:Z$37))/(MAX('08 (ind)'!Z$6:Z$37)-MIN('08 (ind)'!Z$6:Z$37))),ABS(-100+(100*(('08 (ind)'!Z26-MIN('08 (ind)'!Z$6:Z$37))/(MAX('08 (ind)'!Z$6:Z$37)-MIN('08 (ind)'!Z$6:Z$37))))))</f>
        <v>23.625267908995099</v>
      </c>
      <c r="AA27" s="75">
        <f>IF('08 (ind)'!AA$1="si",100*(('08 (ind)'!AA26-MIN('08 (ind)'!AA$6:AA$37))/(MAX('08 (ind)'!AA$6:AA$37)-MIN('08 (ind)'!AA$6:AA$37))),ABS(-100+(100*(('08 (ind)'!AA26-MIN('08 (ind)'!AA$6:AA$37))/(MAX('08 (ind)'!AA$6:AA$37)-MIN('08 (ind)'!AA$6:AA$37))))))</f>
        <v>28.248612061140491</v>
      </c>
      <c r="AB27" s="75">
        <f>IF('08 (ind)'!AB$1="si",100*(('08 (ind)'!AB26-MIN('08 (ind)'!AB$6:AB$37))/(MAX('08 (ind)'!AB$6:AB$37)-MIN('08 (ind)'!AB$6:AB$37))),ABS(-100+(100*(('08 (ind)'!AB26-MIN('08 (ind)'!AB$6:AB$37))/(MAX('08 (ind)'!AB$6:AB$37)-MIN('08 (ind)'!AB$6:AB$37))))))</f>
        <v>25.950773933028621</v>
      </c>
      <c r="AC27" s="75">
        <f>IF('08 (ind)'!AC$1="si",100*(('08 (ind)'!AC26-MIN('08 (ind)'!AC$6:AC$37))/(MAX('08 (ind)'!AC$6:AC$37)-MIN('08 (ind)'!AC$6:AC$37))),ABS(-100+(100*(('08 (ind)'!AC26-MIN('08 (ind)'!AC$6:AC$37))/(MAX('08 (ind)'!AC$6:AC$37)-MIN('08 (ind)'!AC$6:AC$37))))))</f>
        <v>54.750960703462418</v>
      </c>
      <c r="AD27" s="75">
        <f>IF('08 (ind)'!AD$1="si",100*(('08 (ind)'!AD26-MIN('08 (ind)'!AD$6:AD$37))/(MAX('08 (ind)'!AD$6:AD$37)-MIN('08 (ind)'!AD$6:AD$37))),ABS(-100+(100*(('08 (ind)'!AD26-MIN('08 (ind)'!AD$6:AD$37))/(MAX('08 (ind)'!AD$6:AD$37)-MIN('08 (ind)'!AD$6:AD$37))))))</f>
        <v>87.939845502788643</v>
      </c>
      <c r="AE27" s="75">
        <f>IF('08 (ind)'!AE$1="si",100*(('08 (ind)'!AE26-MIN('08 (ind)'!AE$6:AE$37))/(MAX('08 (ind)'!AE$6:AE$37)-MIN('08 (ind)'!AE$6:AE$37))),ABS(-100+(100*(('08 (ind)'!AE26-MIN('08 (ind)'!AE$6:AE$37))/(MAX('08 (ind)'!AE$6:AE$37)-MIN('08 (ind)'!AE$6:AE$37))))))</f>
        <v>54.897032218406551</v>
      </c>
      <c r="AF27" s="75">
        <f>IF('08 (ind)'!AF$1="si",100*(('08 (ind)'!AF26-MIN('08 (ind)'!AF$6:AF$37))/(MAX('08 (ind)'!AF$6:AF$37)-MIN('08 (ind)'!AF$6:AF$37))),ABS(-100+(100*(('08 (ind)'!AF26-MIN('08 (ind)'!AF$6:AF$37))/(MAX('08 (ind)'!AF$6:AF$37)-MIN('08 (ind)'!AF$6:AF$37))))))</f>
        <v>40.687407770612992</v>
      </c>
      <c r="AG27" s="75">
        <f>IF('08 (ind)'!AG$1="si",100*(('08 (ind)'!AG26-MIN('08 (ind)'!AG$6:AG$37))/(MAX('08 (ind)'!AG$6:AG$37)-MIN('08 (ind)'!AG$6:AG$37))),ABS(-100+(100*(('08 (ind)'!AG26-MIN('08 (ind)'!AG$6:AG$37))/(MAX('08 (ind)'!AG$6:AG$37)-MIN('08 (ind)'!AG$6:AG$37))))))</f>
        <v>66.48936170212761</v>
      </c>
      <c r="AH27" s="75">
        <f>IF('08 (ind)'!AH$1="si",100*(('08 (ind)'!AH26-MIN('08 (ind)'!AH$6:AH$37))/(MAX('08 (ind)'!AH$6:AH$37)-MIN('08 (ind)'!AH$6:AH$37))),ABS(-100+(100*(('08 (ind)'!AH26-MIN('08 (ind)'!AH$6:AH$37))/(MAX('08 (ind)'!AH$6:AH$37)-MIN('08 (ind)'!AH$6:AH$37))))))</f>
        <v>100</v>
      </c>
      <c r="AI27" s="75">
        <f>IF('08 (ind)'!AI$1="si",100*(('08 (ind)'!AI26-MIN('08 (ind)'!AI$6:AI$37))/(MAX('08 (ind)'!AI$6:AI$37)-MIN('08 (ind)'!AI$6:AI$37))),ABS(-100+(100*(('08 (ind)'!AI26-MIN('08 (ind)'!AI$6:AI$37))/(MAX('08 (ind)'!AI$6:AI$37)-MIN('08 (ind)'!AI$6:AI$37))))))</f>
        <v>13.197588796502108</v>
      </c>
      <c r="AJ27" s="75">
        <f>IF('08 (ind)'!AJ$1="si",100*(('08 (ind)'!AJ26-MIN('08 (ind)'!AJ$6:AJ$37))/(MAX('08 (ind)'!AJ$6:AJ$37)-MIN('08 (ind)'!AJ$6:AJ$37))),ABS(-100+(100*(('08 (ind)'!AJ26-MIN('08 (ind)'!AJ$6:AJ$37))/(MAX('08 (ind)'!AJ$6:AJ$37)-MIN('08 (ind)'!AJ$6:AJ$37))))))</f>
        <v>76.068218487468528</v>
      </c>
      <c r="AK27" s="75">
        <f>IF('08 (ind)'!AK$1="si",100*(('08 (ind)'!AK26-MIN('08 (ind)'!AK$6:AK$37))/(MAX('08 (ind)'!AK$6:AK$37)-MIN('08 (ind)'!AK$6:AK$37))),ABS(-100+(100*(('08 (ind)'!AK26-MIN('08 (ind)'!AK$6:AK$37))/(MAX('08 (ind)'!AK$6:AK$37)-MIN('08 (ind)'!AK$6:AK$37))))))</f>
        <v>2.860000297197193</v>
      </c>
      <c r="AL27" s="75">
        <f>IF('08 (ind)'!AL$1="si",100*(('08 (ind)'!AL26-MIN('08 (ind)'!AL$6:AL$37))/(MAX('08 (ind)'!AL$6:AL$37)-MIN('08 (ind)'!AL$6:AL$37))),ABS(-100+(100*(('08 (ind)'!AL26-MIN('08 (ind)'!AL$6:AL$37))/(MAX('08 (ind)'!AL$6:AL$37)-MIN('08 (ind)'!AL$6:AL$37))))))</f>
        <v>86.297259886006628</v>
      </c>
      <c r="AM27" s="75">
        <f>IF('08 (ind)'!AM$1="si",100*(('08 (ind)'!AM26-MIN('08 (ind)'!AM$6:AM$37))/(MAX('08 (ind)'!AM$6:AM$37)-MIN('08 (ind)'!AM$6:AM$37))),ABS(-100+(100*(('08 (ind)'!AM26-MIN('08 (ind)'!AM$6:AM$37))/(MAX('08 (ind)'!AM$6:AM$37)-MIN('08 (ind)'!AM$6:AM$37))))))</f>
        <v>59.292015442910312</v>
      </c>
      <c r="AN27" s="75">
        <f>IF('08 (ind)'!AN$1="si",100*(('08 (ind)'!AN26-MIN('08 (ind)'!AN$6:AN$37))/(MAX('08 (ind)'!AN$6:AN$37)-MIN('08 (ind)'!AN$6:AN$37))),ABS(-100+(100*(('08 (ind)'!AN26-MIN('08 (ind)'!AN$6:AN$37))/(MAX('08 (ind)'!AN$6:AN$37)-MIN('08 (ind)'!AN$6:AN$37))))))</f>
        <v>26.379320631147735</v>
      </c>
      <c r="AO27" s="75">
        <f>IF('08 (ind)'!AO$1="si",100*(('08 (ind)'!AO26-MIN('08 (ind)'!AO$6:AO$37))/(MAX('08 (ind)'!AO$6:AO$37)-MIN('08 (ind)'!AO$6:AO$37))),ABS(-100+(100*(('08 (ind)'!AO26-MIN('08 (ind)'!AO$6:AO$37))/(MAX('08 (ind)'!AO$6:AO$37)-MIN('08 (ind)'!AO$6:AO$37))))))</f>
        <v>77.545171482497921</v>
      </c>
      <c r="AP27" s="75">
        <f>IF('08 (ind)'!AP$1="si",100*(('08 (ind)'!AP26-MIN('08 (ind)'!AP$6:AP$37))/(MAX('08 (ind)'!AP$6:AP$37)-MIN('08 (ind)'!AP$6:AP$37))),ABS(-100+(100*(('08 (ind)'!AP26-MIN('08 (ind)'!AP$6:AP$37))/(MAX('08 (ind)'!AP$6:AP$37)-MIN('08 (ind)'!AP$6:AP$37))))))</f>
        <v>58.854718981972432</v>
      </c>
      <c r="AQ27" s="75">
        <f>IF('08 (ind)'!AQ$1="si",100*(('08 (ind)'!AQ26-MIN('08 (ind)'!AQ$6:AQ$37))/(MAX('08 (ind)'!AQ$6:AQ$37)-MIN('08 (ind)'!AQ$6:AQ$37))),ABS(-100+(100*(('08 (ind)'!AQ26-MIN('08 (ind)'!AQ$6:AQ$37))/(MAX('08 (ind)'!AQ$6:AQ$37)-MIN('08 (ind)'!AQ$6:AQ$37))))))</f>
        <v>5.3569802336209715</v>
      </c>
      <c r="AR27" s="75">
        <f>IF('08 (ind)'!AR$1="si",100*(('08 (ind)'!AR26-MIN('08 (ind)'!AR$6:AR$37))/(MAX('08 (ind)'!AR$6:AR$37)-MIN('08 (ind)'!AR$6:AR$37))),ABS(-100+(100*(('08 (ind)'!AR26-MIN('08 (ind)'!AR$6:AR$37))/(MAX('08 (ind)'!AR$6:AR$37)-MIN('08 (ind)'!AR$6:AR$37))))))</f>
        <v>37.055175803647316</v>
      </c>
      <c r="AS27" s="75">
        <f>IF('08 (ind)'!AS$1="si",100*(('08 (ind)'!AS26-MIN('08 (ind)'!AS$6:AS$37))/(MAX('08 (ind)'!AS$6:AS$37)-MIN('08 (ind)'!AS$6:AS$37))),ABS(-100+(100*(('08 (ind)'!AS26-MIN('08 (ind)'!AS$6:AS$37))/(MAX('08 (ind)'!AS$6:AS$37)-MIN('08 (ind)'!AS$6:AS$37))))))</f>
        <v>27.63636363636364</v>
      </c>
      <c r="AT27" s="75">
        <f>IF('08 (ind)'!AT$1="si",100*(('08 (ind)'!AT26-MIN('08 (ind)'!AT$6:AT$37))/(MAX('08 (ind)'!AT$6:AT$37)-MIN('08 (ind)'!AT$6:AT$37))),ABS(-100+(100*(('08 (ind)'!AT26-MIN('08 (ind)'!AT$6:AT$37))/(MAX('08 (ind)'!AT$6:AT$37)-MIN('08 (ind)'!AT$6:AT$37))))))</f>
        <v>0</v>
      </c>
      <c r="AU27" s="75">
        <f>IF('08 (ind)'!AU$1="si",100*(('08 (ind)'!AU26-MIN('08 (ind)'!AU$6:AU$37))/(MAX('08 (ind)'!AU$6:AU$37)-MIN('08 (ind)'!AU$6:AU$37))),ABS(-100+(100*(('08 (ind)'!AU26-MIN('08 (ind)'!AU$6:AU$37))/(MAX('08 (ind)'!AU$6:AU$37)-MIN('08 (ind)'!AU$6:AU$37))))))</f>
        <v>50.519031141868517</v>
      </c>
      <c r="AV27" s="75">
        <f>IF('08 (ind)'!AV$1="si",100*(('08 (ind)'!AV26-MIN('08 (ind)'!AV$6:AV$37))/(MAX('08 (ind)'!AV$6:AV$37)-MIN('08 (ind)'!AV$6:AV$37))),ABS(-100+(100*(('08 (ind)'!AV26-MIN('08 (ind)'!AV$6:AV$37))/(MAX('08 (ind)'!AV$6:AV$37)-MIN('08 (ind)'!AV$6:AV$37))))))</f>
        <v>90.467937608318891</v>
      </c>
      <c r="AW27" s="75">
        <f>IF('08 (ind)'!AW$1="si",100*(('08 (ind)'!AW26-MIN('08 (ind)'!AW$6:AW$37))/(MAX('08 (ind)'!AW$6:AW$37)-MIN('08 (ind)'!AW$6:AW$37))),ABS(-100+(100*(('08 (ind)'!AW26-MIN('08 (ind)'!AW$6:AW$37))/(MAX('08 (ind)'!AW$6:AW$37)-MIN('08 (ind)'!AW$6:AW$37))))))</f>
        <v>11.623108665749664</v>
      </c>
      <c r="AX27" s="75">
        <f>IF('08 (ind)'!AX$1="si",100*(('08 (ind)'!AX26-MIN('08 (ind)'!AX$6:AX$37))/(MAX('08 (ind)'!AX$6:AX$37)-MIN('08 (ind)'!AX$6:AX$37))),ABS(-100+(100*(('08 (ind)'!AX26-MIN('08 (ind)'!AX$6:AX$37))/(MAX('08 (ind)'!AX$6:AX$37)-MIN('08 (ind)'!AX$6:AX$37))))))</f>
        <v>12.789345045972473</v>
      </c>
      <c r="AY27" s="75">
        <f>IF('08 (ind)'!AY$1="si",100*(('08 (ind)'!AY26-MIN('08 (ind)'!AY$6:AY$37))/(MAX('08 (ind)'!AY$6:AY$37)-MIN('08 (ind)'!AY$6:AY$37))),ABS(-100+(100*(('08 (ind)'!AY26-MIN('08 (ind)'!AY$6:AY$37))/(MAX('08 (ind)'!AY$6:AY$37)-MIN('08 (ind)'!AY$6:AY$37))))))</f>
        <v>21.688970927549651</v>
      </c>
      <c r="AZ27" s="75">
        <f>IF('08 (ind)'!AZ$1="si",100*(('08 (ind)'!AZ26-MIN('08 (ind)'!AZ$6:AZ$37))/(MAX('08 (ind)'!AZ$6:AZ$37)-MIN('08 (ind)'!AZ$6:AZ$37))),ABS(-100+(100*(('08 (ind)'!AZ26-MIN('08 (ind)'!AZ$6:AZ$37))/(MAX('08 (ind)'!AZ$6:AZ$37)-MIN('08 (ind)'!AZ$6:AZ$37))))))</f>
        <v>28.056008949970636</v>
      </c>
      <c r="BA27" s="75">
        <f>IF('08 (ind)'!BA$1="si",100*(('08 (ind)'!BA26-MIN('08 (ind)'!BA$6:BA$37))/(MAX('08 (ind)'!BA$6:BA$37)-MIN('08 (ind)'!BA$6:BA$37))),ABS(-100+(100*(('08 (ind)'!BA26-MIN('08 (ind)'!BA$6:BA$37))/(MAX('08 (ind)'!BA$6:BA$37)-MIN('08 (ind)'!BA$6:BA$37))))))</f>
        <v>10.582488915911483</v>
      </c>
      <c r="BB27" s="75">
        <f>IF('08 (ind)'!BB$1="si",100*(('08 (ind)'!BB26-MIN('08 (ind)'!BB$6:BB$37))/(MAX('08 (ind)'!BB$6:BB$37)-MIN('08 (ind)'!BB$6:BB$37))),ABS(-100+(100*(('08 (ind)'!BB26-MIN('08 (ind)'!BB$6:BB$37))/(MAX('08 (ind)'!BB$6:BB$37)-MIN('08 (ind)'!BB$6:BB$37))))))</f>
        <v>24.342796760596041</v>
      </c>
      <c r="BC27" s="75">
        <f>IF('08 (ind)'!BC$1="si",100*(('08 (ind)'!BC26-MIN('08 (ind)'!BC$6:BC$37))/(MAX('08 (ind)'!BC$6:BC$37)-MIN('08 (ind)'!BC$6:BC$37))),ABS(-100+(100*(('08 (ind)'!BC26-MIN('08 (ind)'!BC$6:BC$37))/(MAX('08 (ind)'!BC$6:BC$37)-MIN('08 (ind)'!BC$6:BC$37))))))</f>
        <v>5.0902594084489898</v>
      </c>
      <c r="BD27" s="75">
        <f>IF('08 (ind)'!BD$1="si",100*(('08 (ind)'!BD26-MIN('08 (ind)'!BD$6:BD$37))/(MAX('08 (ind)'!BD$6:BD$37)-MIN('08 (ind)'!BD$6:BD$37))),ABS(-100+(100*(('08 (ind)'!BD26-MIN('08 (ind)'!BD$6:BD$37))/(MAX('08 (ind)'!BD$6:BD$37)-MIN('08 (ind)'!BD$6:BD$37))))))</f>
        <v>4.3750587461327752</v>
      </c>
      <c r="BE27" s="75">
        <f>IF('08 (ind)'!BE$1="si",100*(('08 (ind)'!BE26-MIN('08 (ind)'!BE$6:BE$37))/(MAX('08 (ind)'!BE$6:BE$37)-MIN('08 (ind)'!BE$6:BE$37))),ABS(-100+(100*(('08 (ind)'!BE26-MIN('08 (ind)'!BE$6:BE$37))/(MAX('08 (ind)'!BE$6:BE$37)-MIN('08 (ind)'!BE$6:BE$37))))))</f>
        <v>15.834932821497119</v>
      </c>
      <c r="BF27" s="75">
        <f>IF('08 (ind)'!BF$1="si",100*(('08 (ind)'!BF26-MIN('08 (ind)'!BF$6:BF$37))/(MAX('08 (ind)'!BF$6:BF$37)-MIN('08 (ind)'!BF$6:BF$37))),ABS(-100+(100*(('08 (ind)'!BF26-MIN('08 (ind)'!BF$6:BF$37))/(MAX('08 (ind)'!BF$6:BF$37)-MIN('08 (ind)'!BF$6:BF$37))))))</f>
        <v>20.758070873506679</v>
      </c>
      <c r="BG27" s="75">
        <f>IF('08 (ind)'!BG$1="si",100*(('08 (ind)'!BG26-MIN('08 (ind)'!BG$6:BG$37))/(MAX('08 (ind)'!BG$6:BG$37)-MIN('08 (ind)'!BG$6:BG$37))),ABS(-100+(100*(('08 (ind)'!BG26-MIN('08 (ind)'!BG$6:BG$37))/(MAX('08 (ind)'!BG$6:BG$37)-MIN('08 (ind)'!BG$6:BG$37))))))</f>
        <v>29.085481488500452</v>
      </c>
      <c r="BH27" s="75">
        <f>IF('08 (ind)'!BH$1="si",100*(('08 (ind)'!BH26-MIN('08 (ind)'!BH$6:BH$37))/(MAX('08 (ind)'!BH$6:BH$37)-MIN('08 (ind)'!BH$6:BH$37))),ABS(-100+(100*(('08 (ind)'!BH26-MIN('08 (ind)'!BH$6:BH$37))/(MAX('08 (ind)'!BH$6:BH$37)-MIN('08 (ind)'!BH$6:BH$37))))))</f>
        <v>6.6618925347435143</v>
      </c>
      <c r="BI27" s="75">
        <f>IF('08 (ind)'!BI$1="si",100*(('08 (ind)'!BI26-MIN('08 (ind)'!BI$6:BI$37))/(MAX('08 (ind)'!BI$6:BI$37)-MIN('08 (ind)'!BI$6:BI$37))),ABS(-100+(100*(('08 (ind)'!BI26-MIN('08 (ind)'!BI$6:BI$37))/(MAX('08 (ind)'!BI$6:BI$37)-MIN('08 (ind)'!BI$6:BI$37))))))</f>
        <v>98.382063222261806</v>
      </c>
      <c r="BJ27" s="75">
        <f>IF('08 (ind)'!BJ$1="si",100*(('08 (ind)'!BJ26-MIN('08 (ind)'!BJ$6:BJ$37))/(MAX('08 (ind)'!BJ$6:BJ$37)-MIN('08 (ind)'!BJ$6:BJ$37))),ABS(-100+(100*(('08 (ind)'!BJ26-MIN('08 (ind)'!BJ$6:BJ$37))/(MAX('08 (ind)'!BJ$6:BJ$37)-MIN('08 (ind)'!BJ$6:BJ$37))))))</f>
        <v>1.1415142958969052E-3</v>
      </c>
      <c r="BK27" s="75">
        <f>IF('08 (ind)'!BK$1="si",100*(('08 (ind)'!BK26-MIN('08 (ind)'!BK$6:BK$37))/(MAX('08 (ind)'!BK$6:BK$37)-MIN('08 (ind)'!BK$6:BK$37))),ABS(-100+(100*(('08 (ind)'!BK26-MIN('08 (ind)'!BK$6:BK$37))/(MAX('08 (ind)'!BK$6:BK$37)-MIN('08 (ind)'!BK$6:BK$37))))))</f>
        <v>4.3835205613011672</v>
      </c>
      <c r="BL27" s="75">
        <f>IF('08 (ind)'!BL$1="si",100*(('08 (ind)'!BL26-MIN('08 (ind)'!BL$6:BL$37))/(MAX('08 (ind)'!BL$6:BL$37)-MIN('08 (ind)'!BL$6:BL$37))),ABS(-100+(100*(('08 (ind)'!BL26-MIN('08 (ind)'!BL$6:BL$37))/(MAX('08 (ind)'!BL$6:BL$37)-MIN('08 (ind)'!BL$6:BL$37))))))</f>
        <v>11.016949152542372</v>
      </c>
      <c r="BM27" s="75">
        <f>IF('08 (ind)'!BM$1="si",100*(('08 (ind)'!BM26-MIN('08 (ind)'!BM$6:BM$37))/(MAX('08 (ind)'!BM$6:BM$37)-MIN('08 (ind)'!BM$6:BM$37))),ABS(-100+(100*(('08 (ind)'!BM26-MIN('08 (ind)'!BM$6:BM$37))/(MAX('08 (ind)'!BM$6:BM$37)-MIN('08 (ind)'!BM$6:BM$37))))))</f>
        <v>14.185035512892643</v>
      </c>
      <c r="BN27" s="75">
        <f>IF('08 (ind)'!BN$1="si",100*(('08 (ind)'!BN26-MIN('08 (ind)'!BN$6:BN$37))/(MAX('08 (ind)'!BN$6:BN$37)-MIN('08 (ind)'!BN$6:BN$37))),ABS(-100+(100*(('08 (ind)'!BN26-MIN('08 (ind)'!BN$6:BN$37))/(MAX('08 (ind)'!BN$6:BN$37)-MIN('08 (ind)'!BN$6:BN$37))))))</f>
        <v>11.651289888662655</v>
      </c>
      <c r="BO27" s="75">
        <f>IF('08 (ind)'!BO$1="si",100*(('08 (ind)'!BO26-MIN('08 (ind)'!BO$6:BO$37))/(MAX('08 (ind)'!BO$6:BO$37)-MIN('08 (ind)'!BO$6:BO$37))),ABS(-100+(100*(('08 (ind)'!BO26-MIN('08 (ind)'!BO$6:BO$37))/(MAX('08 (ind)'!BO$6:BO$37)-MIN('08 (ind)'!BO$6:BO$37))))))</f>
        <v>10.837778943179641</v>
      </c>
      <c r="BP27" s="75">
        <f>IF('08 (ind)'!BP$1="si",100*(('08 (ind)'!BP26-MIN('08 (ind)'!BP$6:BP$37))/(MAX('08 (ind)'!BP$6:BP$37)-MIN('08 (ind)'!BP$6:BP$37))),ABS(-100+(100*(('08 (ind)'!BP26-MIN('08 (ind)'!BP$6:BP$37))/(MAX('08 (ind)'!BP$6:BP$37)-MIN('08 (ind)'!BP$6:BP$37))))))</f>
        <v>16.117300737011544</v>
      </c>
      <c r="BQ27" s="75">
        <f>IF('08 (ind)'!BQ$1="si",100*(('08 (ind)'!BQ26-MIN('08 (ind)'!BQ$6:BQ$37))/(MAX('08 (ind)'!BQ$6:BQ$37)-MIN('08 (ind)'!BQ$6:BQ$37))),ABS(-100+(100*(('08 (ind)'!BQ26-MIN('08 (ind)'!BQ$6:BQ$37))/(MAX('08 (ind)'!BQ$6:BQ$37)-MIN('08 (ind)'!BQ$6:BQ$37))))))</f>
        <v>34.276502484689985</v>
      </c>
      <c r="BR27" s="75">
        <f>IF('08 (ind)'!BR$1="si",100*(('08 (ind)'!BR26-MIN('08 (ind)'!BR$6:BR$37))/(MAX('08 (ind)'!BR$6:BR$37)-MIN('08 (ind)'!BR$6:BR$37))),ABS(-100+(100*(('08 (ind)'!BR26-MIN('08 (ind)'!BR$6:BR$37))/(MAX('08 (ind)'!BP$6:BP$37)-MIN('08 (ind)'!BR$6:BR$37))))))</f>
        <v>16.428717409710668</v>
      </c>
      <c r="BS27" s="75">
        <f>IF('08 (ind)'!BS$1="si",100*(('08 (ind)'!BS26-MIN('08 (ind)'!BS$6:BS$37))/(MAX('08 (ind)'!BS$6:BS$37)-MIN('08 (ind)'!BS$6:BS$37))),ABS(-100+(100*(('08 (ind)'!BS26-MIN('08 (ind)'!BS$6:BS$37))/(MAX('08 (ind)'!BQ$6:BQ$37)-MIN('08 (ind)'!BS$6:BS$37))))))</f>
        <v>38.29850406698062</v>
      </c>
      <c r="BT27" s="75">
        <f>IF('08 (ind)'!BT$1="si",100*(('08 (ind)'!BT26-MIN('08 (ind)'!BT$6:BT$37))/(MAX('08 (ind)'!BT$6:BT$37)-MIN('08 (ind)'!BT$6:BT$37))),ABS(-100+(100*(('08 (ind)'!BT26-MIN('08 (ind)'!BT$6:BT$37))/(MAX('08 (ind)'!BR$6:BR$37)-MIN('08 (ind)'!BT$6:BT$37))))))</f>
        <v>99.537602427721581</v>
      </c>
      <c r="BU27" s="75">
        <f>IF('08 (ind)'!BU$1="si",100*(('08 (ind)'!BU26-MIN('08 (ind)'!BU$6:BU$37))/(MAX('08 (ind)'!BU$6:BU$37)-MIN('08 (ind)'!BU$6:BU$37))),ABS(-100+(100*(('08 (ind)'!BU26-MIN('08 (ind)'!BU$6:BU$37))/(MAX('08 (ind)'!BU$6:BU$37)-MIN('08 (ind)'!BU$6:BU$37))))))</f>
        <v>39.991728701406117</v>
      </c>
      <c r="BV27" s="75">
        <f>IF('08 (ind)'!BV$1="si",100*(('08 (ind)'!BV26-MIN('08 (ind)'!BV$6:BV$37))/(MAX('08 (ind)'!BV$6:BV$37)-MIN('08 (ind)'!BV$6:BV$37))),ABS(-100+(100*(('08 (ind)'!BV26-MIN('08 (ind)'!BV$6:BV$37))/(MAX('08 (ind)'!BV$6:BV$37)-MIN('08 (ind)'!BV$6:BV$37))))))</f>
        <v>63.46211440551064</v>
      </c>
      <c r="BW27" s="75">
        <f>IF('08 (ind)'!BW$1="si",100*(('08 (ind)'!BW26-MIN('08 (ind)'!BW$6:BW$37))/(MAX('08 (ind)'!BW$6:BW$37)-MIN('08 (ind)'!BW$6:BW$37))),ABS(-100+(100*(('08 (ind)'!BW26-MIN('08 (ind)'!BW$6:BW$37))/(MAX('08 (ind)'!BW$6:BW$37)-MIN('08 (ind)'!BW$6:BW$37))))))</f>
        <v>62.501640635253963</v>
      </c>
      <c r="BX27" s="75">
        <f>IF('08 (ind)'!BX$1="si",100*(('08 (ind)'!BX26-MIN('08 (ind)'!BX$6:BX$37))/(MAX('08 (ind)'!BX$6:BX$37)-MIN('08 (ind)'!BX$6:BX$37))),ABS(-100+(100*(('08 (ind)'!BX26-MIN('08 (ind)'!BX$6:BX$37))/(MAX('08 (ind)'!BX$6:BX$37)-MIN('08 (ind)'!BX$6:BX$37))))))</f>
        <v>13.719015955952301</v>
      </c>
      <c r="BY27" s="75">
        <f>IF('08 (ind)'!BY$1="si",100*(('08 (ind)'!BY26-MIN('08 (ind)'!BY$6:BY$37))/(MAX('08 (ind)'!BY$6:BY$37)-MIN('08 (ind)'!BY$6:BY$37))),ABS(-100+(100*(('08 (ind)'!BY26-MIN('08 (ind)'!BY$6:BY$37))/(MAX('08 (ind)'!BY$6:BY$37)-MIN('08 (ind)'!BY$6:BY$37))))))</f>
        <v>16.75368895422277</v>
      </c>
      <c r="BZ27" s="75">
        <f>IF('08 (ind)'!BZ$1="si",100*(('08 (ind)'!BZ26-MIN('08 (ind)'!BZ$6:BZ$37))/(MAX('08 (ind)'!BZ$6:BZ$37)-MIN('08 (ind)'!BZ$6:BZ$37))),ABS(-100+(100*(('08 (ind)'!BZ26-MIN('08 (ind)'!BZ$6:BZ$37))/(MAX('08 (ind)'!BZ$6:BZ$37)-MIN('08 (ind)'!BZ$6:BZ$37))))))</f>
        <v>79.287685568343392</v>
      </c>
      <c r="CA27" s="75">
        <f>IF('08 (ind)'!CA$1="si",100*(('08 (ind)'!CA26-MIN('08 (ind)'!CA$6:CA$37))/(MAX('08 (ind)'!CA$6:CA$37)-MIN('08 (ind)'!CA$6:CA$37))),ABS(-100+(100*(('08 (ind)'!CA26-MIN('08 (ind)'!CA$6:CA$37))/(MAX('08 (ind)'!CA$6:CA$37)-MIN('08 (ind)'!CA$6:CA$37))))))</f>
        <v>58.704388886223533</v>
      </c>
      <c r="CB27" s="75">
        <f>IF('08 (ind)'!CB$1="si",100*(('08 (ind)'!CB26-MIN('08 (ind)'!CB$6:CB$37))/(MAX('08 (ind)'!CB$6:CB$37)-MIN('08 (ind)'!CB$6:CB$37))),ABS(-100+(100*(('08 (ind)'!CB26-MIN('08 (ind)'!CB$6:CB$37))/(MAX('08 (ind)'!CB$6:CB$37)-MIN('08 (ind)'!CB$6:CB$37))))))</f>
        <v>49.681528662420384</v>
      </c>
      <c r="CC27" s="75">
        <f>IF('08 (ind)'!CC$1="si",100*(('08 (ind)'!CC26-MIN('08 (ind)'!CC$6:CC$37))/(MAX('08 (ind)'!CC$6:CC$37)-MIN('08 (ind)'!CC$6:CC$37))),ABS(-100+(100*(('08 (ind)'!CC26-MIN('08 (ind)'!CC$6:CC$37))/(MAX('08 (ind)'!CC$6:CC$37)-MIN('08 (ind)'!CC$6:CC$37))))))</f>
        <v>25.528934744619335</v>
      </c>
      <c r="CD27" s="75">
        <f>IF('08 (ind)'!CD$1="si",100*(('08 (ind)'!CD26-MIN('08 (ind)'!CD$6:CD$37))/(MAX('08 (ind)'!CD$6:CD$37)-MIN('08 (ind)'!CD$6:CD$37))),ABS(-100+(100*(('08 (ind)'!CD26-MIN('08 (ind)'!CD$6:CD$37))/(MAX('08 (ind)'!CD$6:CD$37)-MIN('08 (ind)'!CD$6:CD$37))))))</f>
        <v>0.1102850426257625</v>
      </c>
      <c r="CE27" s="75">
        <f>IF('08 (ind)'!CE$1="si",100*(('08 (ind)'!CE26-MIN('08 (ind)'!CE$6:CE$37))/(MAX('08 (ind)'!CE$6:CE$37)-MIN('08 (ind)'!CE$6:CE$37))),ABS(-100+(100*(('08 (ind)'!CE26-MIN('08 (ind)'!CE$6:CE$37))/(MAX('08 (ind)'!CE$6:CE$37)-MIN('08 (ind)'!CE$6:CE$37))))))</f>
        <v>5.3744877511648701</v>
      </c>
      <c r="CF27" s="75">
        <f>IF('08 (ind)'!CF$1="si",100*(('08 (ind)'!CF26-MIN('08 (ind)'!CF$6:CF$37))/(MAX('08 (ind)'!CF$6:CF$37)-MIN('08 (ind)'!CF$6:CF$37))),ABS(-100+(100*(('08 (ind)'!CF26-MIN('08 (ind)'!CF$6:CF$37))/(MAX('08 (ind)'!CF$6:CF$37)-MIN('08 (ind)'!CF$6:CF$37))))))</f>
        <v>20.785048046043869</v>
      </c>
      <c r="CG27" s="75">
        <f>IF('08 (ind)'!CG$1="si",100*(('08 (ind)'!CG26-MIN('08 (ind)'!CG$6:CG$37))/(MAX('08 (ind)'!CG$6:CG$37)-MIN('08 (ind)'!CG$6:CG$37))),ABS(-100+(100*(('08 (ind)'!CG26-MIN('08 (ind)'!CG$6:CG$37))/(MAX('08 (ind)'!CG$6:CG$37)-MIN('08 (ind)'!CG$6:CG$37))))))</f>
        <v>5.1347899673513524</v>
      </c>
      <c r="CH27" s="75">
        <f>IF('08 (ind)'!CH$1="si",100*(('08 (ind)'!CH26-MIN('08 (ind)'!CH$6:CH$37))/(MAX('08 (ind)'!CH$6:CH$37)-MIN('08 (ind)'!CH$6:CH$37))),ABS(-100+(100*(('08 (ind)'!CH26-MIN('08 (ind)'!CH$6:CH$37))/(MAX('08 (ind)'!CH$6:CH$37)-MIN('08 (ind)'!CH$6:CH$37))))))</f>
        <v>13.63889854084192</v>
      </c>
      <c r="CI27" s="75">
        <f>IF('08 (ind)'!CI$1="si",100*(('08 (ind)'!CI26-MIN('08 (ind)'!CI$6:CI$37))/(MAX('08 (ind)'!CI$6:CI$37)-MIN('08 (ind)'!CI$6:CI$37))),ABS(-100+(100*(('08 (ind)'!CI26-MIN('08 (ind)'!CI$6:CI$37))/(MAX('08 (ind)'!CI$6:CI$37)-MIN('08 (ind)'!CI$6:CI$37))))))</f>
        <v>47.748553896365578</v>
      </c>
      <c r="CJ27" s="75">
        <f>IF('08 (ind)'!CJ$1="si",100*(('08 (ind)'!CJ26-MIN('08 (ind)'!CJ$6:CJ$37))/(MAX('08 (ind)'!CJ$6:CJ$37)-MIN('08 (ind)'!CJ$6:CJ$37))),ABS(-100+(100*(('08 (ind)'!CJ26-MIN('08 (ind)'!CJ$6:CJ$37))/(MAX('08 (ind)'!CJ$6:CJ$37)-MIN('08 (ind)'!CJ$6:CJ$37))))))</f>
        <v>52.999006948332827</v>
      </c>
      <c r="CK27" s="75">
        <f>IF('08 (ind)'!CK$1="si",100*(('08 (ind)'!CK26-MIN('08 (ind)'!CK$6:CK$37))/(MAX('08 (ind)'!CK$6:CK$37)-MIN('08 (ind)'!CK$6:CK$37))),ABS(-100+(100*(('08 (ind)'!CK26-MIN('08 (ind)'!CK$6:CK$37))/(MAX('08 (ind)'!CK$6:CK$37)-MIN('08 (ind)'!CK$6:CK$37))))))</f>
        <v>15.862710762153705</v>
      </c>
      <c r="CL27" s="75">
        <f>IF('08 (ind)'!CL$1="si",100*(('08 (ind)'!CL26-MIN('08 (ind)'!CL$6:CL$37))/(MAX('08 (ind)'!CL$6:CL$37)-MIN('08 (ind)'!CL$6:CL$37))),ABS(-100+(100*(('08 (ind)'!CL26-MIN('08 (ind)'!CL$6:CL$37))/(MAX('08 (ind)'!CL$6:CL$37)-MIN('08 (ind)'!CL$6:CL$37))))))</f>
        <v>7.8543240922460082</v>
      </c>
      <c r="CM27" s="75">
        <f>IF('08 (ind)'!CM$1="si",100*(('08 (ind)'!CM26-MIN('08 (ind)'!CM$6:CM$37))/(MAX('08 (ind)'!CM$6:CM$37)-MIN('08 (ind)'!CM$6:CM$37))),ABS(-100+(100*(('08 (ind)'!CM26-MIN('08 (ind)'!CM$6:CM$37))/(MAX('08 (ind)'!CM$6:CM$37)-MIN('08 (ind)'!CM$6:CM$37))))))</f>
        <v>14.444732181809167</v>
      </c>
    </row>
    <row r="28" spans="1:91">
      <c r="A28" s="18" t="s">
        <v>226</v>
      </c>
      <c r="B28" s="87">
        <f>IF('08 (ind)'!B$1="si",100*(('08 (ind)'!B27-MIN('08 (ind)'!B$6:B$37))/(MAX('08 (ind)'!B$6:B$37)-MIN('08 (ind)'!B$6:B$37))),ABS(-100+(100*(('08 (ind)'!B27-MIN('08 (ind)'!B$6:B$37))/(MAX('08 (ind)'!B$6:B$37)-MIN('08 (ind)'!B$6:B$37))))))</f>
        <v>7.4752932326665871</v>
      </c>
      <c r="C28" s="87">
        <f>IF('08 (ind)'!C$1="si",100*(('08 (ind)'!C27-MIN('08 (ind)'!C$6:C$37))/(MAX('08 (ind)'!C$6:C$37)-MIN('08 (ind)'!C$6:C$37))),ABS(-100+(100*(('08 (ind)'!C27-MIN('08 (ind)'!C$6:C$37))/(MAX('08 (ind)'!C$6:C$37)-MIN('08 (ind)'!C$6:C$37))))))</f>
        <v>49.866759163391791</v>
      </c>
      <c r="D28" s="87">
        <f>IF('08 (ind)'!D$1="si",100*(('08 (ind)'!D27-MIN('08 (ind)'!D$6:D$37))/(MAX('08 (ind)'!D$6:D$37)-MIN('08 (ind)'!D$6:D$37))),ABS(-100+(100*(('08 (ind)'!D27-MIN('08 (ind)'!D$6:D$37))/(MAX('08 (ind)'!D$6:D$37)-MIN('08 (ind)'!D$6:D$37))))))</f>
        <v>79.550399866225504</v>
      </c>
      <c r="E28" s="87">
        <f>IF('08 (ind)'!E$1="si",100*(('08 (ind)'!E27-MIN('08 (ind)'!E$6:E$37))/(MAX('08 (ind)'!E$6:E$37)-MIN('08 (ind)'!E$6:E$37))),ABS(-100+(100*(('08 (ind)'!E27-MIN('08 (ind)'!E$6:E$37))/(MAX('08 (ind)'!E$6:E$37)-MIN('08 (ind)'!E$6:E$37))))))</f>
        <v>64.166605920742214</v>
      </c>
      <c r="F28" s="87">
        <f>IF('08 (ind)'!F$1="si",100*(('08 (ind)'!F27-MIN('08 (ind)'!F$6:F$37))/(MAX('08 (ind)'!F$6:F$37)-MIN('08 (ind)'!F$6:F$37))),ABS(-100+(100*(('08 (ind)'!F27-MIN('08 (ind)'!F$6:F$37))/(MAX('08 (ind)'!F$6:F$37)-MIN('08 (ind)'!F$6:F$37))))))</f>
        <v>56.849315068493155</v>
      </c>
      <c r="G28" s="87">
        <f>IF('08 (ind)'!G$1="si",100*(('08 (ind)'!G27-MIN('08 (ind)'!G$6:G$37))/(MAX('08 (ind)'!G$6:G$37)-MIN('08 (ind)'!G$6:G$37))),ABS(-100+(100*(('08 (ind)'!G27-MIN('08 (ind)'!G$6:G$37))/(MAX('08 (ind)'!G$6:G$37)-MIN('08 (ind)'!G$6:G$37))))))</f>
        <v>23.728813559322052</v>
      </c>
      <c r="H28" s="87">
        <f>IF('08 (ind)'!H$1="si",100*(('08 (ind)'!H27-MIN('08 (ind)'!H$6:H$37))/(MAX('08 (ind)'!H$6:H$37)-MIN('08 (ind)'!H$6:H$37))),ABS(-100+(100*(('08 (ind)'!H27-MIN('08 (ind)'!H$6:H$37))/(MAX('08 (ind)'!H$6:H$37)-MIN('08 (ind)'!H$6:H$37))))))</f>
        <v>55.769230769230774</v>
      </c>
      <c r="I28" s="87">
        <f>IF('08 (ind)'!I$1="si",100*(('08 (ind)'!I27-MIN('08 (ind)'!I$6:I$37))/(MAX('08 (ind)'!I$6:I$37)-MIN('08 (ind)'!I$6:I$37))),ABS(-100+(100*(('08 (ind)'!I27-MIN('08 (ind)'!I$6:I$37))/(MAX('08 (ind)'!I$6:I$37)-MIN('08 (ind)'!I$6:I$37))))))</f>
        <v>16.25</v>
      </c>
      <c r="J28" s="87">
        <f>IF('08 (ind)'!J$1="si",100*(('08 (ind)'!J27-MIN('08 (ind)'!J$6:J$37))/(MAX('08 (ind)'!J$6:J$37)-MIN('08 (ind)'!J$6:J$37))),ABS(-100+(100*(('08 (ind)'!J27-MIN('08 (ind)'!J$6:J$37))/(MAX('08 (ind)'!J$6:J$37)-MIN('08 (ind)'!J$6:J$37))))))</f>
        <v>38.944824808699153</v>
      </c>
      <c r="K28" s="87">
        <f>IF('08 (ind)'!K$1="si",100*(('08 (ind)'!K27-MIN('08 (ind)'!K$6:K$37))/(MAX('08 (ind)'!K$6:K$37)-MIN('08 (ind)'!K$6:K$37))),ABS(-100+(100*(('08 (ind)'!K27-MIN('08 (ind)'!K$6:K$37))/(MAX('08 (ind)'!K$6:K$37)-MIN('08 (ind)'!K$6:K$37))))))</f>
        <v>61.180698964569217</v>
      </c>
      <c r="L28" s="87">
        <f>IF('08 (ind)'!L$1="si",100*(('08 (ind)'!L27-MIN('08 (ind)'!L$6:L$37))/(MAX('08 (ind)'!L$6:L$37)-MIN('08 (ind)'!L$6:L$37))),ABS(-100+(100*(('08 (ind)'!L27-MIN('08 (ind)'!L$6:L$37))/(MAX('08 (ind)'!L$6:L$37)-MIN('08 (ind)'!L$6:L$37))))))</f>
        <v>97.68036313943233</v>
      </c>
      <c r="M28" s="87">
        <f>IF('08 (ind)'!M$1="si",100*(('08 (ind)'!M27-MIN('08 (ind)'!M$6:M$37))/(MAX('08 (ind)'!M$6:M$37)-MIN('08 (ind)'!M$6:M$37))),ABS(-100+(100*(('08 (ind)'!M27-MIN('08 (ind)'!M$6:M$37))/(MAX('08 (ind)'!M$6:M$37)-MIN('08 (ind)'!M$6:M$37))))))</f>
        <v>9.5017461136304053</v>
      </c>
      <c r="N28" s="87">
        <f>IF('08 (ind)'!N$1="si",100*(('08 (ind)'!N27-MIN('08 (ind)'!N$6:N$37))/(MAX('08 (ind)'!N$6:N$37)-MIN('08 (ind)'!N$6:N$37))),ABS(-100+(100*(('08 (ind)'!N27-MIN('08 (ind)'!N$6:N$37))/(MAX('08 (ind)'!N$6:N$37)-MIN('08 (ind)'!N$6:N$37))))))</f>
        <v>61.763716724126027</v>
      </c>
      <c r="O28" s="87">
        <f>IF('08 (ind)'!O$1="si",100*(('08 (ind)'!O27-MIN('08 (ind)'!O$6:O$37))/(MAX('08 (ind)'!O$6:O$37)-MIN('08 (ind)'!O$6:O$37))),ABS(-100+(100*(('08 (ind)'!O27-MIN('08 (ind)'!O$6:O$37))/(MAX('08 (ind)'!O$6:O$37)-MIN('08 (ind)'!O$6:O$37))))))</f>
        <v>89.473684210526315</v>
      </c>
      <c r="P28" s="87">
        <f>IF('08 (ind)'!P$1="si",100*(('08 (ind)'!P27-MIN('08 (ind)'!P$6:P$37))/(MAX('08 (ind)'!P$6:P$37)-MIN('08 (ind)'!P$6:P$37))),ABS(-100+(100*(('08 (ind)'!P27-MIN('08 (ind)'!P$6:P$37))/(MAX('08 (ind)'!P$6:P$37)-MIN('08 (ind)'!P$6:P$37))))))</f>
        <v>14.625448063004562</v>
      </c>
      <c r="Q28" s="87">
        <f>IF('08 (ind)'!Q$1="si",100*(('08 (ind)'!Q27-MIN('08 (ind)'!Q$6:Q$37))/(MAX('08 (ind)'!Q$6:Q$37)-MIN('08 (ind)'!Q$6:Q$37))),ABS(-100+(100*(('08 (ind)'!Q27-MIN('08 (ind)'!Q$6:Q$37))/(MAX('08 (ind)'!Q$6:Q$37)-MIN('08 (ind)'!Q$6:Q$37))))))</f>
        <v>19.548603536401519</v>
      </c>
      <c r="R28" s="87">
        <f>IF('08 (ind)'!R$1="si",100*(('08 (ind)'!R27-MIN('08 (ind)'!R$6:R$37))/(MAX('08 (ind)'!R$6:R$37)-MIN('08 (ind)'!R$6:R$37))),ABS(-100+(100*(('08 (ind)'!R27-MIN('08 (ind)'!R$6:R$37))/(MAX('08 (ind)'!R$6:R$37)-MIN('08 (ind)'!R$6:R$37))))))</f>
        <v>3.4416781950539155E-2</v>
      </c>
      <c r="S28" s="75">
        <f>ABS(ABS(('08 (ind)'!S27-((MAX('08 (ind)'!S$6:S$37)+MIN('08 (ind)'!S$6:S$37))/2))/(((MAX('08 (ind)'!S$6:S$37)+MIN('08 (ind)'!S$6:S$37))/2)-MAX('08 (ind)'!S$6:S$37))*100)-100)</f>
        <v>74.313696221943403</v>
      </c>
      <c r="T28" s="75">
        <f>IF('08 (ind)'!T$1="si",100*(('08 (ind)'!T27-MIN('08 (ind)'!T$6:T$37))/(MAX('08 (ind)'!T$6:T$37)-MIN('08 (ind)'!T$6:T$37))),ABS(-100+(100*(('08 (ind)'!T27-MIN('08 (ind)'!T$6:T$37))/(MAX('08 (ind)'!T$6:T$37)-MIN('08 (ind)'!T$6:T$37))))))</f>
        <v>5.6531947585587776</v>
      </c>
      <c r="U28" s="75">
        <f>IF('08 (ind)'!U$1="si",100*(('08 (ind)'!U27-MIN('08 (ind)'!U$6:U$37))/(MAX('08 (ind)'!U$6:U$37)-MIN('08 (ind)'!U$6:U$37))),ABS(-100+(100*(('08 (ind)'!U27-MIN('08 (ind)'!U$6:U$37))/(MAX('08 (ind)'!U$6:U$37)-MIN('08 (ind)'!U$6:U$37))))))</f>
        <v>0</v>
      </c>
      <c r="V28" s="75">
        <f>IF('08 (ind)'!V$1="si",100*(('08 (ind)'!V27-MIN('08 (ind)'!V$6:V$37))/(MAX('08 (ind)'!V$6:V$37)-MIN('08 (ind)'!V$6:V$37))),ABS(-100+(100*(('08 (ind)'!V27-MIN('08 (ind)'!V$6:V$37))/(MAX('08 (ind)'!V$6:V$37)-MIN('08 (ind)'!V$6:V$37))))))</f>
        <v>99.447513812154696</v>
      </c>
      <c r="W28" s="75">
        <f>IF('08 (ind)'!W$1="si",100*(('08 (ind)'!W27-MIN('08 (ind)'!W$6:W$37))/(MAX('08 (ind)'!W$6:W$37)-MIN('08 (ind)'!W$6:W$37))),ABS(-100+(100*(('08 (ind)'!W27-MIN('08 (ind)'!W$6:W$37))/(MAX('08 (ind)'!W$6:W$37)-MIN('08 (ind)'!W$6:W$37))))))</f>
        <v>73.265968119997666</v>
      </c>
      <c r="X28" s="75">
        <f>IF('08 (ind)'!X$1="si",100*(('08 (ind)'!X27-MIN('08 (ind)'!X$6:X$37))/(MAX('08 (ind)'!X$6:X$37)-MIN('08 (ind)'!X$6:X$37))),ABS(-100+(100*(('08 (ind)'!X27-MIN('08 (ind)'!X$6:X$37))/(MAX('08 (ind)'!X$6:X$37)-MIN('08 (ind)'!X$6:X$37))))))</f>
        <v>70.815919364682429</v>
      </c>
      <c r="Y28" s="75">
        <f>IF('08 (ind)'!Y$1="si",100*(('08 (ind)'!Y27-MIN('08 (ind)'!Y$6:Y$37))/(MAX('08 (ind)'!Y$6:Y$37)-MIN('08 (ind)'!Y$6:Y$37))),ABS(-100+(100*(('08 (ind)'!Y27-MIN('08 (ind)'!Y$6:Y$37))/(MAX('08 (ind)'!Y$6:Y$37)-MIN('08 (ind)'!Y$6:Y$37))))))</f>
        <v>61.297071129707106</v>
      </c>
      <c r="Z28" s="75">
        <f>IF('08 (ind)'!Z$1="si",100*(('08 (ind)'!Z27-MIN('08 (ind)'!Z$6:Z$37))/(MAX('08 (ind)'!Z$6:Z$37)-MIN('08 (ind)'!Z$6:Z$37))),ABS(-100+(100*(('08 (ind)'!Z27-MIN('08 (ind)'!Z$6:Z$37))/(MAX('08 (ind)'!Z$6:Z$37)-MIN('08 (ind)'!Z$6:Z$37))))))</f>
        <v>76.938464313980816</v>
      </c>
      <c r="AA28" s="75">
        <f>IF('08 (ind)'!AA$1="si",100*(('08 (ind)'!AA27-MIN('08 (ind)'!AA$6:AA$37))/(MAX('08 (ind)'!AA$6:AA$37)-MIN('08 (ind)'!AA$6:AA$37))),ABS(-100+(100*(('08 (ind)'!AA27-MIN('08 (ind)'!AA$6:AA$37))/(MAX('08 (ind)'!AA$6:AA$37)-MIN('08 (ind)'!AA$6:AA$37))))))</f>
        <v>82.38363347168206</v>
      </c>
      <c r="AB28" s="75">
        <f>IF('08 (ind)'!AB$1="si",100*(('08 (ind)'!AB27-MIN('08 (ind)'!AB$6:AB$37))/(MAX('08 (ind)'!AB$6:AB$37)-MIN('08 (ind)'!AB$6:AB$37))),ABS(-100+(100*(('08 (ind)'!AB27-MIN('08 (ind)'!AB$6:AB$37))/(MAX('08 (ind)'!AB$6:AB$37)-MIN('08 (ind)'!AB$6:AB$37))))))</f>
        <v>36.693604514417778</v>
      </c>
      <c r="AC28" s="75">
        <f>IF('08 (ind)'!AC$1="si",100*(('08 (ind)'!AC27-MIN('08 (ind)'!AC$6:AC$37))/(MAX('08 (ind)'!AC$6:AC$37)-MIN('08 (ind)'!AC$6:AC$37))),ABS(-100+(100*(('08 (ind)'!AC27-MIN('08 (ind)'!AC$6:AC$37))/(MAX('08 (ind)'!AC$6:AC$37)-MIN('08 (ind)'!AC$6:AC$37))))))</f>
        <v>78.564873037950349</v>
      </c>
      <c r="AD28" s="75">
        <f>IF('08 (ind)'!AD$1="si",100*(('08 (ind)'!AD27-MIN('08 (ind)'!AD$6:AD$37))/(MAX('08 (ind)'!AD$6:AD$37)-MIN('08 (ind)'!AD$6:AD$37))),ABS(-100+(100*(('08 (ind)'!AD27-MIN('08 (ind)'!AD$6:AD$37))/(MAX('08 (ind)'!AD$6:AD$37)-MIN('08 (ind)'!AD$6:AD$37))))))</f>
        <v>77.529796756930523</v>
      </c>
      <c r="AE28" s="75">
        <f>IF('08 (ind)'!AE$1="si",100*(('08 (ind)'!AE27-MIN('08 (ind)'!AE$6:AE$37))/(MAX('08 (ind)'!AE$6:AE$37)-MIN('08 (ind)'!AE$6:AE$37))),ABS(-100+(100*(('08 (ind)'!AE27-MIN('08 (ind)'!AE$6:AE$37))/(MAX('08 (ind)'!AE$6:AE$37)-MIN('08 (ind)'!AE$6:AE$37))))))</f>
        <v>65.072137252383371</v>
      </c>
      <c r="AF28" s="75">
        <f>IF('08 (ind)'!AF$1="si",100*(('08 (ind)'!AF27-MIN('08 (ind)'!AF$6:AF$37))/(MAX('08 (ind)'!AF$6:AF$37)-MIN('08 (ind)'!AF$6:AF$37))),ABS(-100+(100*(('08 (ind)'!AF27-MIN('08 (ind)'!AF$6:AF$37))/(MAX('08 (ind)'!AF$6:AF$37)-MIN('08 (ind)'!AF$6:AF$37))))))</f>
        <v>52.937074059997066</v>
      </c>
      <c r="AG28" s="75">
        <f>IF('08 (ind)'!AG$1="si",100*(('08 (ind)'!AG27-MIN('08 (ind)'!AG$6:AG$37))/(MAX('08 (ind)'!AG$6:AG$37)-MIN('08 (ind)'!AG$6:AG$37))),ABS(-100+(100*(('08 (ind)'!AG27-MIN('08 (ind)'!AG$6:AG$37))/(MAX('08 (ind)'!AG$6:AG$37)-MIN('08 (ind)'!AG$6:AG$37))))))</f>
        <v>42.553191489361673</v>
      </c>
      <c r="AH28" s="75">
        <f>IF('08 (ind)'!AH$1="si",100*(('08 (ind)'!AH27-MIN('08 (ind)'!AH$6:AH$37))/(MAX('08 (ind)'!AH$6:AH$37)-MIN('08 (ind)'!AH$6:AH$37))),ABS(-100+(100*(('08 (ind)'!AH27-MIN('08 (ind)'!AH$6:AH$37))/(MAX('08 (ind)'!AH$6:AH$37)-MIN('08 (ind)'!AH$6:AH$37))))))</f>
        <v>69.461077844311404</v>
      </c>
      <c r="AI28" s="75">
        <f>IF('08 (ind)'!AI$1="si",100*(('08 (ind)'!AI27-MIN('08 (ind)'!AI$6:AI$37))/(MAX('08 (ind)'!AI$6:AI$37)-MIN('08 (ind)'!AI$6:AI$37))),ABS(-100+(100*(('08 (ind)'!AI27-MIN('08 (ind)'!AI$6:AI$37))/(MAX('08 (ind)'!AI$6:AI$37)-MIN('08 (ind)'!AI$6:AI$37))))))</f>
        <v>5.2761084126853444</v>
      </c>
      <c r="AJ28" s="75">
        <f>IF('08 (ind)'!AJ$1="si",100*(('08 (ind)'!AJ27-MIN('08 (ind)'!AJ$6:AJ$37))/(MAX('08 (ind)'!AJ$6:AJ$37)-MIN('08 (ind)'!AJ$6:AJ$37))),ABS(-100+(100*(('08 (ind)'!AJ27-MIN('08 (ind)'!AJ$6:AJ$37))/(MAX('08 (ind)'!AJ$6:AJ$37)-MIN('08 (ind)'!AJ$6:AJ$37))))))</f>
        <v>75.287770838977181</v>
      </c>
      <c r="AK28" s="75">
        <f>IF('08 (ind)'!AK$1="si",100*(('08 (ind)'!AK27-MIN('08 (ind)'!AK$6:AK$37))/(MAX('08 (ind)'!AK$6:AK$37)-MIN('08 (ind)'!AK$6:AK$37))),ABS(-100+(100*(('08 (ind)'!AK27-MIN('08 (ind)'!AK$6:AK$37))/(MAX('08 (ind)'!AK$6:AK$37)-MIN('08 (ind)'!AK$6:AK$37))))))</f>
        <v>11.732226403938229</v>
      </c>
      <c r="AL28" s="75">
        <f>IF('08 (ind)'!AL$1="si",100*(('08 (ind)'!AL27-MIN('08 (ind)'!AL$6:AL$37))/(MAX('08 (ind)'!AL$6:AL$37)-MIN('08 (ind)'!AL$6:AL$37))),ABS(-100+(100*(('08 (ind)'!AL27-MIN('08 (ind)'!AL$6:AL$37))/(MAX('08 (ind)'!AL$6:AL$37)-MIN('08 (ind)'!AL$6:AL$37))))))</f>
        <v>89.816972326013968</v>
      </c>
      <c r="AM28" s="75">
        <f>IF('08 (ind)'!AM$1="si",100*(('08 (ind)'!AM27-MIN('08 (ind)'!AM$6:AM$37))/(MAX('08 (ind)'!AM$6:AM$37)-MIN('08 (ind)'!AM$6:AM$37))),ABS(-100+(100*(('08 (ind)'!AM27-MIN('08 (ind)'!AM$6:AM$37))/(MAX('08 (ind)'!AM$6:AM$37)-MIN('08 (ind)'!AM$6:AM$37))))))</f>
        <v>76.569213331570324</v>
      </c>
      <c r="AN28" s="75">
        <f>IF('08 (ind)'!AN$1="si",100*(('08 (ind)'!AN27-MIN('08 (ind)'!AN$6:AN$37))/(MAX('08 (ind)'!AN$6:AN$37)-MIN('08 (ind)'!AN$6:AN$37))),ABS(-100+(100*(('08 (ind)'!AN27-MIN('08 (ind)'!AN$6:AN$37))/(MAX('08 (ind)'!AN$6:AN$37)-MIN('08 (ind)'!AN$6:AN$37))))))</f>
        <v>54.202452083065943</v>
      </c>
      <c r="AO28" s="75">
        <f>IF('08 (ind)'!AO$1="si",100*(('08 (ind)'!AO27-MIN('08 (ind)'!AO$6:AO$37))/(MAX('08 (ind)'!AO$6:AO$37)-MIN('08 (ind)'!AO$6:AO$37))),ABS(-100+(100*(('08 (ind)'!AO27-MIN('08 (ind)'!AO$6:AO$37))/(MAX('08 (ind)'!AO$6:AO$37)-MIN('08 (ind)'!AO$6:AO$37))))))</f>
        <v>100</v>
      </c>
      <c r="AP28" s="75">
        <f>IF('08 (ind)'!AP$1="si",100*(('08 (ind)'!AP27-MIN('08 (ind)'!AP$6:AP$37))/(MAX('08 (ind)'!AP$6:AP$37)-MIN('08 (ind)'!AP$6:AP$37))),ABS(-100+(100*(('08 (ind)'!AP27-MIN('08 (ind)'!AP$6:AP$37))/(MAX('08 (ind)'!AP$6:AP$37)-MIN('08 (ind)'!AP$6:AP$37))))))</f>
        <v>70.413573700954402</v>
      </c>
      <c r="AQ28" s="75">
        <f>IF('08 (ind)'!AQ$1="si",100*(('08 (ind)'!AQ27-MIN('08 (ind)'!AQ$6:AQ$37))/(MAX('08 (ind)'!AQ$6:AQ$37)-MIN('08 (ind)'!AQ$6:AQ$37))),ABS(-100+(100*(('08 (ind)'!AQ27-MIN('08 (ind)'!AQ$6:AQ$37))/(MAX('08 (ind)'!AQ$6:AQ$37)-MIN('08 (ind)'!AQ$6:AQ$37))))))</f>
        <v>16.66969019180587</v>
      </c>
      <c r="AR28" s="75">
        <f>IF('08 (ind)'!AR$1="si",100*(('08 (ind)'!AR27-MIN('08 (ind)'!AR$6:AR$37))/(MAX('08 (ind)'!AR$6:AR$37)-MIN('08 (ind)'!AR$6:AR$37))),ABS(-100+(100*(('08 (ind)'!AR27-MIN('08 (ind)'!AR$6:AR$37))/(MAX('08 (ind)'!AR$6:AR$37)-MIN('08 (ind)'!AR$6:AR$37))))))</f>
        <v>30.793047236800508</v>
      </c>
      <c r="AS28" s="75">
        <f>IF('08 (ind)'!AS$1="si",100*(('08 (ind)'!AS27-MIN('08 (ind)'!AS$6:AS$37))/(MAX('08 (ind)'!AS$6:AS$37)-MIN('08 (ind)'!AS$6:AS$37))),ABS(-100+(100*(('08 (ind)'!AS27-MIN('08 (ind)'!AS$6:AS$37))/(MAX('08 (ind)'!AS$6:AS$37)-MIN('08 (ind)'!AS$6:AS$37))))))</f>
        <v>41.81818181818182</v>
      </c>
      <c r="AT28" s="75">
        <f>IF('08 (ind)'!AT$1="si",100*(('08 (ind)'!AT27-MIN('08 (ind)'!AT$6:AT$37))/(MAX('08 (ind)'!AT$6:AT$37)-MIN('08 (ind)'!AT$6:AT$37))),ABS(-100+(100*(('08 (ind)'!AT27-MIN('08 (ind)'!AT$6:AT$37))/(MAX('08 (ind)'!AT$6:AT$37)-MIN('08 (ind)'!AT$6:AT$37))))))</f>
        <v>0</v>
      </c>
      <c r="AU28" s="75">
        <f>IF('08 (ind)'!AU$1="si",100*(('08 (ind)'!AU27-MIN('08 (ind)'!AU$6:AU$37))/(MAX('08 (ind)'!AU$6:AU$37)-MIN('08 (ind)'!AU$6:AU$37))),ABS(-100+(100*(('08 (ind)'!AU27-MIN('08 (ind)'!AU$6:AU$37))/(MAX('08 (ind)'!AU$6:AU$37)-MIN('08 (ind)'!AU$6:AU$37))))))</f>
        <v>57.785467128027669</v>
      </c>
      <c r="AV28" s="75">
        <f>IF('08 (ind)'!AV$1="si",100*(('08 (ind)'!AV27-MIN('08 (ind)'!AV$6:AV$37))/(MAX('08 (ind)'!AV$6:AV$37)-MIN('08 (ind)'!AV$6:AV$37))),ABS(-100+(100*(('08 (ind)'!AV27-MIN('08 (ind)'!AV$6:AV$37))/(MAX('08 (ind)'!AV$6:AV$37)-MIN('08 (ind)'!AV$6:AV$37))))))</f>
        <v>85.268630849220102</v>
      </c>
      <c r="AW28" s="75">
        <f>IF('08 (ind)'!AW$1="si",100*(('08 (ind)'!AW27-MIN('08 (ind)'!AW$6:AW$37))/(MAX('08 (ind)'!AW$6:AW$37)-MIN('08 (ind)'!AW$6:AW$37))),ABS(-100+(100*(('08 (ind)'!AW27-MIN('08 (ind)'!AW$6:AW$37))/(MAX('08 (ind)'!AW$6:AW$37)-MIN('08 (ind)'!AW$6:AW$37))))))</f>
        <v>40.096286107290233</v>
      </c>
      <c r="AX28" s="75">
        <f>IF('08 (ind)'!AX$1="si",100*(('08 (ind)'!AX27-MIN('08 (ind)'!AX$6:AX$37))/(MAX('08 (ind)'!AX$6:AX$37)-MIN('08 (ind)'!AX$6:AX$37))),ABS(-100+(100*(('08 (ind)'!AX27-MIN('08 (ind)'!AX$6:AX$37))/(MAX('08 (ind)'!AX$6:AX$37)-MIN('08 (ind)'!AX$6:AX$37))))))</f>
        <v>17.508211310263551</v>
      </c>
      <c r="AY28" s="75">
        <f>IF('08 (ind)'!AY$1="si",100*(('08 (ind)'!AY27-MIN('08 (ind)'!AY$6:AY$37))/(MAX('08 (ind)'!AY$6:AY$37)-MIN('08 (ind)'!AY$6:AY$37))),ABS(-100+(100*(('08 (ind)'!AY27-MIN('08 (ind)'!AY$6:AY$37))/(MAX('08 (ind)'!AY$6:AY$37)-MIN('08 (ind)'!AY$6:AY$37))))))</f>
        <v>52.838024919243175</v>
      </c>
      <c r="AZ28" s="75">
        <f>IF('08 (ind)'!AZ$1="si",100*(('08 (ind)'!AZ27-MIN('08 (ind)'!AZ$6:AZ$37))/(MAX('08 (ind)'!AZ$6:AZ$37)-MIN('08 (ind)'!AZ$6:AZ$37))),ABS(-100+(100*(('08 (ind)'!AZ27-MIN('08 (ind)'!AZ$6:AZ$37))/(MAX('08 (ind)'!AZ$6:AZ$37)-MIN('08 (ind)'!AZ$6:AZ$37))))))</f>
        <v>44.385400499599939</v>
      </c>
      <c r="BA28" s="75">
        <f>IF('08 (ind)'!BA$1="si",100*(('08 (ind)'!BA27-MIN('08 (ind)'!BA$6:BA$37))/(MAX('08 (ind)'!BA$6:BA$37)-MIN('08 (ind)'!BA$6:BA$37))),ABS(-100+(100*(('08 (ind)'!BA27-MIN('08 (ind)'!BA$6:BA$37))/(MAX('08 (ind)'!BA$6:BA$37)-MIN('08 (ind)'!BA$6:BA$37))))))</f>
        <v>14.510280273279255</v>
      </c>
      <c r="BB28" s="75">
        <f>IF('08 (ind)'!BB$1="si",100*(('08 (ind)'!BB27-MIN('08 (ind)'!BB$6:BB$37))/(MAX('08 (ind)'!BB$6:BB$37)-MIN('08 (ind)'!BB$6:BB$37))),ABS(-100+(100*(('08 (ind)'!BB27-MIN('08 (ind)'!BB$6:BB$37))/(MAX('08 (ind)'!BB$6:BB$37)-MIN('08 (ind)'!BB$6:BB$37))))))</f>
        <v>46.291843151953813</v>
      </c>
      <c r="BC28" s="75">
        <f>IF('08 (ind)'!BC$1="si",100*(('08 (ind)'!BC27-MIN('08 (ind)'!BC$6:BC$37))/(MAX('08 (ind)'!BC$6:BC$37)-MIN('08 (ind)'!BC$6:BC$37))),ABS(-100+(100*(('08 (ind)'!BC27-MIN('08 (ind)'!BC$6:BC$37))/(MAX('08 (ind)'!BC$6:BC$37)-MIN('08 (ind)'!BC$6:BC$37))))))</f>
        <v>11.931512124983643</v>
      </c>
      <c r="BD28" s="75">
        <f>IF('08 (ind)'!BD$1="si",100*(('08 (ind)'!BD27-MIN('08 (ind)'!BD$6:BD$37))/(MAX('08 (ind)'!BD$6:BD$37)-MIN('08 (ind)'!BD$6:BD$37))),ABS(-100+(100*(('08 (ind)'!BD27-MIN('08 (ind)'!BD$6:BD$37))/(MAX('08 (ind)'!BD$6:BD$37)-MIN('08 (ind)'!BD$6:BD$37))))))</f>
        <v>22.925630785285723</v>
      </c>
      <c r="BE28" s="75">
        <f>IF('08 (ind)'!BE$1="si",100*(('08 (ind)'!BE27-MIN('08 (ind)'!BE$6:BE$37))/(MAX('08 (ind)'!BE$6:BE$37)-MIN('08 (ind)'!BE$6:BE$37))),ABS(-100+(100*(('08 (ind)'!BE27-MIN('08 (ind)'!BE$6:BE$37))/(MAX('08 (ind)'!BE$6:BE$37)-MIN('08 (ind)'!BE$6:BE$37))))))</f>
        <v>85.412667946257187</v>
      </c>
      <c r="BF28" s="75">
        <f>IF('08 (ind)'!BF$1="si",100*(('08 (ind)'!BF27-MIN('08 (ind)'!BF$6:BF$37))/(MAX('08 (ind)'!BF$6:BF$37)-MIN('08 (ind)'!BF$6:BF$37))),ABS(-100+(100*(('08 (ind)'!BF27-MIN('08 (ind)'!BF$6:BF$37))/(MAX('08 (ind)'!BF$6:BF$37)-MIN('08 (ind)'!BF$6:BF$37))))))</f>
        <v>66.167236973168798</v>
      </c>
      <c r="BG28" s="75">
        <f>IF('08 (ind)'!BG$1="si",100*(('08 (ind)'!BG27-MIN('08 (ind)'!BG$6:BG$37))/(MAX('08 (ind)'!BG$6:BG$37)-MIN('08 (ind)'!BG$6:BG$37))),ABS(-100+(100*(('08 (ind)'!BG27-MIN('08 (ind)'!BG$6:BG$37))/(MAX('08 (ind)'!BG$6:BG$37)-MIN('08 (ind)'!BG$6:BG$37))))))</f>
        <v>27.145112674972903</v>
      </c>
      <c r="BH28" s="75">
        <f>IF('08 (ind)'!BH$1="si",100*(('08 (ind)'!BH27-MIN('08 (ind)'!BH$6:BH$37))/(MAX('08 (ind)'!BH$6:BH$37)-MIN('08 (ind)'!BH$6:BH$37))),ABS(-100+(100*(('08 (ind)'!BH27-MIN('08 (ind)'!BH$6:BH$37))/(MAX('08 (ind)'!BH$6:BH$37)-MIN('08 (ind)'!BH$6:BH$37))))))</f>
        <v>21.017288672869025</v>
      </c>
      <c r="BI28" s="75">
        <f>IF('08 (ind)'!BI$1="si",100*(('08 (ind)'!BI27-MIN('08 (ind)'!BI$6:BI$37))/(MAX('08 (ind)'!BI$6:BI$37)-MIN('08 (ind)'!BI$6:BI$37))),ABS(-100+(100*(('08 (ind)'!BI27-MIN('08 (ind)'!BI$6:BI$37))/(MAX('08 (ind)'!BI$6:BI$37)-MIN('08 (ind)'!BI$6:BI$37))))))</f>
        <v>18.370179080089784</v>
      </c>
      <c r="BJ28" s="75">
        <f>IF('08 (ind)'!BJ$1="si",100*(('08 (ind)'!BJ27-MIN('08 (ind)'!BJ$6:BJ$37))/(MAX('08 (ind)'!BJ$6:BJ$37)-MIN('08 (ind)'!BJ$6:BJ$37))),ABS(-100+(100*(('08 (ind)'!BJ27-MIN('08 (ind)'!BJ$6:BJ$37))/(MAX('08 (ind)'!BJ$6:BJ$37)-MIN('08 (ind)'!BJ$6:BJ$37))))))</f>
        <v>5.0726815831454528E-3</v>
      </c>
      <c r="BK28" s="75">
        <f>IF('08 (ind)'!BK$1="si",100*(('08 (ind)'!BK27-MIN('08 (ind)'!BK$6:BK$37))/(MAX('08 (ind)'!BK$6:BK$37)-MIN('08 (ind)'!BK$6:BK$37))),ABS(-100+(100*(('08 (ind)'!BK27-MIN('08 (ind)'!BK$6:BK$37))/(MAX('08 (ind)'!BK$6:BK$37)-MIN('08 (ind)'!BK$6:BK$37))))))</f>
        <v>9.5173674355540179</v>
      </c>
      <c r="BL28" s="75">
        <f>IF('08 (ind)'!BL$1="si",100*(('08 (ind)'!BL27-MIN('08 (ind)'!BL$6:BL$37))/(MAX('08 (ind)'!BL$6:BL$37)-MIN('08 (ind)'!BL$6:BL$37))),ABS(-100+(100*(('08 (ind)'!BL27-MIN('08 (ind)'!BL$6:BL$37))/(MAX('08 (ind)'!BL$6:BL$37)-MIN('08 (ind)'!BL$6:BL$37))))))</f>
        <v>7.6271186440677967</v>
      </c>
      <c r="BM28" s="75">
        <f>IF('08 (ind)'!BM$1="si",100*(('08 (ind)'!BM27-MIN('08 (ind)'!BM$6:BM$37))/(MAX('08 (ind)'!BM$6:BM$37)-MIN('08 (ind)'!BM$6:BM$37))),ABS(-100+(100*(('08 (ind)'!BM27-MIN('08 (ind)'!BM$6:BM$37))/(MAX('08 (ind)'!BM$6:BM$37)-MIN('08 (ind)'!BM$6:BM$37))))))</f>
        <v>21.932025492483703</v>
      </c>
      <c r="BN28" s="75">
        <f>IF('08 (ind)'!BN$1="si",100*(('08 (ind)'!BN27-MIN('08 (ind)'!BN$6:BN$37))/(MAX('08 (ind)'!BN$6:BN$37)-MIN('08 (ind)'!BN$6:BN$37))),ABS(-100+(100*(('08 (ind)'!BN27-MIN('08 (ind)'!BN$6:BN$37))/(MAX('08 (ind)'!BN$6:BN$37)-MIN('08 (ind)'!BN$6:BN$37))))))</f>
        <v>20.895549576360882</v>
      </c>
      <c r="BO28" s="75">
        <f>IF('08 (ind)'!BO$1="si",100*(('08 (ind)'!BO27-MIN('08 (ind)'!BO$6:BO$37))/(MAX('08 (ind)'!BO$6:BO$37)-MIN('08 (ind)'!BO$6:BO$37))),ABS(-100+(100*(('08 (ind)'!BO27-MIN('08 (ind)'!BO$6:BO$37))/(MAX('08 (ind)'!BO$6:BO$37)-MIN('08 (ind)'!BO$6:BO$37))))))</f>
        <v>22.156594407193868</v>
      </c>
      <c r="BP28" s="75">
        <f>IF('08 (ind)'!BP$1="si",100*(('08 (ind)'!BP27-MIN('08 (ind)'!BP$6:BP$37))/(MAX('08 (ind)'!BP$6:BP$37)-MIN('08 (ind)'!BP$6:BP$37))),ABS(-100+(100*(('08 (ind)'!BP27-MIN('08 (ind)'!BP$6:BP$37))/(MAX('08 (ind)'!BP$6:BP$37)-MIN('08 (ind)'!BP$6:BP$37))))))</f>
        <v>40.661469111752993</v>
      </c>
      <c r="BQ28" s="75">
        <f>IF('08 (ind)'!BQ$1="si",100*(('08 (ind)'!BQ27-MIN('08 (ind)'!BQ$6:BQ$37))/(MAX('08 (ind)'!BQ$6:BQ$37)-MIN('08 (ind)'!BQ$6:BQ$37))),ABS(-100+(100*(('08 (ind)'!BQ27-MIN('08 (ind)'!BQ$6:BQ$37))/(MAX('08 (ind)'!BQ$6:BQ$37)-MIN('08 (ind)'!BQ$6:BQ$37))))))</f>
        <v>21.185218351093354</v>
      </c>
      <c r="BR28" s="75">
        <f>IF('08 (ind)'!BR$1="si",100*(('08 (ind)'!BR27-MIN('08 (ind)'!BR$6:BR$37))/(MAX('08 (ind)'!BR$6:BR$37)-MIN('08 (ind)'!BR$6:BR$37))),ABS(-100+(100*(('08 (ind)'!BR27-MIN('08 (ind)'!BR$6:BR$37))/(MAX('08 (ind)'!BP$6:BP$37)-MIN('08 (ind)'!BR$6:BR$37))))))</f>
        <v>24.133642134156798</v>
      </c>
      <c r="BS28" s="75">
        <f>IF('08 (ind)'!BS$1="si",100*(('08 (ind)'!BS27-MIN('08 (ind)'!BS$6:BS$37))/(MAX('08 (ind)'!BS$6:BS$37)-MIN('08 (ind)'!BS$6:BS$37))),ABS(-100+(100*(('08 (ind)'!BS27-MIN('08 (ind)'!BS$6:BS$37))/(MAX('08 (ind)'!BQ$6:BQ$37)-MIN('08 (ind)'!BS$6:BS$37))))))</f>
        <v>17.169703923912653</v>
      </c>
      <c r="BT28" s="75">
        <f>IF('08 (ind)'!BT$1="si",100*(('08 (ind)'!BT27-MIN('08 (ind)'!BT$6:BT$37))/(MAX('08 (ind)'!BT$6:BT$37)-MIN('08 (ind)'!BT$6:BT$37))),ABS(-100+(100*(('08 (ind)'!BT27-MIN('08 (ind)'!BT$6:BT$37))/(MAX('08 (ind)'!BR$6:BR$37)-MIN('08 (ind)'!BT$6:BT$37))))))</f>
        <v>93.576230649732082</v>
      </c>
      <c r="BU28" s="75">
        <f>IF('08 (ind)'!BU$1="si",100*(('08 (ind)'!BU27-MIN('08 (ind)'!BU$6:BU$37))/(MAX('08 (ind)'!BU$6:BU$37)-MIN('08 (ind)'!BU$6:BU$37))),ABS(-100+(100*(('08 (ind)'!BU27-MIN('08 (ind)'!BU$6:BU$37))/(MAX('08 (ind)'!BU$6:BU$37)-MIN('08 (ind)'!BU$6:BU$37))))))</f>
        <v>38.668320926385448</v>
      </c>
      <c r="BV28" s="75">
        <f>IF('08 (ind)'!BV$1="si",100*(('08 (ind)'!BV27-MIN('08 (ind)'!BV$6:BV$37))/(MAX('08 (ind)'!BV$6:BV$37)-MIN('08 (ind)'!BV$6:BV$37))),ABS(-100+(100*(('08 (ind)'!BV27-MIN('08 (ind)'!BV$6:BV$37))/(MAX('08 (ind)'!BV$6:BV$37)-MIN('08 (ind)'!BV$6:BV$37))))))</f>
        <v>37.48627333532994</v>
      </c>
      <c r="BW28" s="75">
        <f>IF('08 (ind)'!BW$1="si",100*(('08 (ind)'!BW27-MIN('08 (ind)'!BW$6:BW$37))/(MAX('08 (ind)'!BW$6:BW$37)-MIN('08 (ind)'!BW$6:BW$37))),ABS(-100+(100*(('08 (ind)'!BW27-MIN('08 (ind)'!BW$6:BW$37))/(MAX('08 (ind)'!BW$6:BW$37)-MIN('08 (ind)'!BW$6:BW$37))))))</f>
        <v>56.25410158813493</v>
      </c>
      <c r="BX28" s="75">
        <f>IF('08 (ind)'!BX$1="si",100*(('08 (ind)'!BX27-MIN('08 (ind)'!BX$6:BX$37))/(MAX('08 (ind)'!BX$6:BX$37)-MIN('08 (ind)'!BX$6:BX$37))),ABS(-100+(100*(('08 (ind)'!BX27-MIN('08 (ind)'!BX$6:BX$37))/(MAX('08 (ind)'!BX$6:BX$37)-MIN('08 (ind)'!BX$6:BX$37))))))</f>
        <v>24.800059612319629</v>
      </c>
      <c r="BY28" s="75">
        <f>IF('08 (ind)'!BY$1="si",100*(('08 (ind)'!BY27-MIN('08 (ind)'!BY$6:BY$37))/(MAX('08 (ind)'!BY$6:BY$37)-MIN('08 (ind)'!BY$6:BY$37))),ABS(-100+(100*(('08 (ind)'!BY27-MIN('08 (ind)'!BY$6:BY$37))/(MAX('08 (ind)'!BY$6:BY$37)-MIN('08 (ind)'!BY$6:BY$37))))))</f>
        <v>16.75368895422277</v>
      </c>
      <c r="BZ28" s="75">
        <f>IF('08 (ind)'!BZ$1="si",100*(('08 (ind)'!BZ27-MIN('08 (ind)'!BZ$6:BZ$37))/(MAX('08 (ind)'!BZ$6:BZ$37)-MIN('08 (ind)'!BZ$6:BZ$37))),ABS(-100+(100*(('08 (ind)'!BZ27-MIN('08 (ind)'!BZ$6:BZ$37))/(MAX('08 (ind)'!BZ$6:BZ$37)-MIN('08 (ind)'!BZ$6:BZ$37))))))</f>
        <v>93.299137118225588</v>
      </c>
      <c r="CA28" s="75">
        <f>IF('08 (ind)'!CA$1="si",100*(('08 (ind)'!CA27-MIN('08 (ind)'!CA$6:CA$37))/(MAX('08 (ind)'!CA$6:CA$37)-MIN('08 (ind)'!CA$6:CA$37))),ABS(-100+(100*(('08 (ind)'!CA27-MIN('08 (ind)'!CA$6:CA$37))/(MAX('08 (ind)'!CA$6:CA$37)-MIN('08 (ind)'!CA$6:CA$37))))))</f>
        <v>62.511447936037712</v>
      </c>
      <c r="CB28" s="75">
        <f>IF('08 (ind)'!CB$1="si",100*(('08 (ind)'!CB27-MIN('08 (ind)'!CB$6:CB$37))/(MAX('08 (ind)'!CB$6:CB$37)-MIN('08 (ind)'!CB$6:CB$37))),ABS(-100+(100*(('08 (ind)'!CB27-MIN('08 (ind)'!CB$6:CB$37))/(MAX('08 (ind)'!CB$6:CB$37)-MIN('08 (ind)'!CB$6:CB$37))))))</f>
        <v>75.159235668789819</v>
      </c>
      <c r="CC28" s="75">
        <f>IF('08 (ind)'!CC$1="si",100*(('08 (ind)'!CC27-MIN('08 (ind)'!CC$6:CC$37))/(MAX('08 (ind)'!CC$6:CC$37)-MIN('08 (ind)'!CC$6:CC$37))),ABS(-100+(100*(('08 (ind)'!CC27-MIN('08 (ind)'!CC$6:CC$37))/(MAX('08 (ind)'!CC$6:CC$37)-MIN('08 (ind)'!CC$6:CC$37))))))</f>
        <v>73.223768964929832</v>
      </c>
      <c r="CD28" s="75">
        <f>IF('08 (ind)'!CD$1="si",100*(('08 (ind)'!CD27-MIN('08 (ind)'!CD$6:CD$37))/(MAX('08 (ind)'!CD$6:CD$37)-MIN('08 (ind)'!CD$6:CD$37))),ABS(-100+(100*(('08 (ind)'!CD27-MIN('08 (ind)'!CD$6:CD$37))/(MAX('08 (ind)'!CD$6:CD$37)-MIN('08 (ind)'!CD$6:CD$37))))))</f>
        <v>0.1656217082144662</v>
      </c>
      <c r="CE28" s="75">
        <f>IF('08 (ind)'!CE$1="si",100*(('08 (ind)'!CE27-MIN('08 (ind)'!CE$6:CE$37))/(MAX('08 (ind)'!CE$6:CE$37)-MIN('08 (ind)'!CE$6:CE$37))),ABS(-100+(100*(('08 (ind)'!CE27-MIN('08 (ind)'!CE$6:CE$37))/(MAX('08 (ind)'!CE$6:CE$37)-MIN('08 (ind)'!CE$6:CE$37))))))</f>
        <v>9.1281014946799637</v>
      </c>
      <c r="CF28" s="75">
        <f>IF('08 (ind)'!CF$1="si",100*(('08 (ind)'!CF27-MIN('08 (ind)'!CF$6:CF$37))/(MAX('08 (ind)'!CF$6:CF$37)-MIN('08 (ind)'!CF$6:CF$37))),ABS(-100+(100*(('08 (ind)'!CF27-MIN('08 (ind)'!CF$6:CF$37))/(MAX('08 (ind)'!CF$6:CF$37)-MIN('08 (ind)'!CF$6:CF$37))))))</f>
        <v>21.209486651948726</v>
      </c>
      <c r="CG28" s="75">
        <f>IF('08 (ind)'!CG$1="si",100*(('08 (ind)'!CG27-MIN('08 (ind)'!CG$6:CG$37))/(MAX('08 (ind)'!CG$6:CG$37)-MIN('08 (ind)'!CG$6:CG$37))),ABS(-100+(100*(('08 (ind)'!CG27-MIN('08 (ind)'!CG$6:CG$37))/(MAX('08 (ind)'!CG$6:CG$37)-MIN('08 (ind)'!CG$6:CG$37))))))</f>
        <v>13.461025741072977</v>
      </c>
      <c r="CH28" s="75">
        <f>IF('08 (ind)'!CH$1="si",100*(('08 (ind)'!CH27-MIN('08 (ind)'!CH$6:CH$37))/(MAX('08 (ind)'!CH$6:CH$37)-MIN('08 (ind)'!CH$6:CH$37))),ABS(-100+(100*(('08 (ind)'!CH27-MIN('08 (ind)'!CH$6:CH$37))/(MAX('08 (ind)'!CH$6:CH$37)-MIN('08 (ind)'!CH$6:CH$37))))))</f>
        <v>13.85745691328448</v>
      </c>
      <c r="CI28" s="75">
        <f>IF('08 (ind)'!CI$1="si",100*(('08 (ind)'!CI27-MIN('08 (ind)'!CI$6:CI$37))/(MAX('08 (ind)'!CI$6:CI$37)-MIN('08 (ind)'!CI$6:CI$37))),ABS(-100+(100*(('08 (ind)'!CI27-MIN('08 (ind)'!CI$6:CI$37))/(MAX('08 (ind)'!CI$6:CI$37)-MIN('08 (ind)'!CI$6:CI$37))))))</f>
        <v>46.901502409913356</v>
      </c>
      <c r="CJ28" s="75">
        <f>IF('08 (ind)'!CJ$1="si",100*(('08 (ind)'!CJ27-MIN('08 (ind)'!CJ$6:CJ$37))/(MAX('08 (ind)'!CJ$6:CJ$37)-MIN('08 (ind)'!CJ$6:CJ$37))),ABS(-100+(100*(('08 (ind)'!CJ27-MIN('08 (ind)'!CJ$6:CJ$37))/(MAX('08 (ind)'!CJ$6:CJ$37)-MIN('08 (ind)'!CJ$6:CJ$37))))))</f>
        <v>100</v>
      </c>
      <c r="CK28" s="75">
        <f>IF('08 (ind)'!CK$1="si",100*(('08 (ind)'!CK27-MIN('08 (ind)'!CK$6:CK$37))/(MAX('08 (ind)'!CK$6:CK$37)-MIN('08 (ind)'!CK$6:CK$37))),ABS(-100+(100*(('08 (ind)'!CK27-MIN('08 (ind)'!CK$6:CK$37))/(MAX('08 (ind)'!CK$6:CK$37)-MIN('08 (ind)'!CK$6:CK$37))))))</f>
        <v>47.74702337920877</v>
      </c>
      <c r="CL28" s="75">
        <f>IF('08 (ind)'!CL$1="si",100*(('08 (ind)'!CL27-MIN('08 (ind)'!CL$6:CL$37))/(MAX('08 (ind)'!CL$6:CL$37)-MIN('08 (ind)'!CL$6:CL$37))),ABS(-100+(100*(('08 (ind)'!CL27-MIN('08 (ind)'!CL$6:CL$37))/(MAX('08 (ind)'!CL$6:CL$37)-MIN('08 (ind)'!CL$6:CL$37))))))</f>
        <v>32.056538248696725</v>
      </c>
      <c r="CM28" s="75">
        <f>IF('08 (ind)'!CM$1="si",100*(('08 (ind)'!CM27-MIN('08 (ind)'!CM$6:CM$37))/(MAX('08 (ind)'!CM$6:CM$37)-MIN('08 (ind)'!CM$6:CM$37))),ABS(-100+(100*(('08 (ind)'!CM27-MIN('08 (ind)'!CM$6:CM$37))/(MAX('08 (ind)'!CM$6:CM$37)-MIN('08 (ind)'!CM$6:CM$37))))))</f>
        <v>29.44879177009161</v>
      </c>
    </row>
    <row r="29" spans="1:91">
      <c r="A29" s="18" t="s">
        <v>227</v>
      </c>
      <c r="B29" s="87">
        <f>IF('08 (ind)'!B$1="si",100*(('08 (ind)'!B28-MIN('08 (ind)'!B$6:B$37))/(MAX('08 (ind)'!B$6:B$37)-MIN('08 (ind)'!B$6:B$37))),ABS(-100+(100*(('08 (ind)'!B28-MIN('08 (ind)'!B$6:B$37))/(MAX('08 (ind)'!B$6:B$37)-MIN('08 (ind)'!B$6:B$37))))))</f>
        <v>4.330637739695165</v>
      </c>
      <c r="C29" s="87">
        <f>IF('08 (ind)'!C$1="si",100*(('08 (ind)'!C28-MIN('08 (ind)'!C$6:C$37))/(MAX('08 (ind)'!C$6:C$37)-MIN('08 (ind)'!C$6:C$37))),ABS(-100+(100*(('08 (ind)'!C28-MIN('08 (ind)'!C$6:C$37))/(MAX('08 (ind)'!C$6:C$37)-MIN('08 (ind)'!C$6:C$37))))))</f>
        <v>34.0725953777577</v>
      </c>
      <c r="D29" s="87">
        <f>IF('08 (ind)'!D$1="si",100*(('08 (ind)'!D28-MIN('08 (ind)'!D$6:D$37))/(MAX('08 (ind)'!D$6:D$37)-MIN('08 (ind)'!D$6:D$37))),ABS(-100+(100*(('08 (ind)'!D28-MIN('08 (ind)'!D$6:D$37))/(MAX('08 (ind)'!D$6:D$37)-MIN('08 (ind)'!D$6:D$37))))))</f>
        <v>38.467730652696474</v>
      </c>
      <c r="E29" s="87">
        <f>IF('08 (ind)'!E$1="si",100*(('08 (ind)'!E28-MIN('08 (ind)'!E$6:E$37))/(MAX('08 (ind)'!E$6:E$37)-MIN('08 (ind)'!E$6:E$37))),ABS(-100+(100*(('08 (ind)'!E28-MIN('08 (ind)'!E$6:E$37))/(MAX('08 (ind)'!E$6:E$37)-MIN('08 (ind)'!E$6:E$37))))))</f>
        <v>37.119178484208682</v>
      </c>
      <c r="F29" s="87">
        <f>IF('08 (ind)'!F$1="si",100*(('08 (ind)'!F28-MIN('08 (ind)'!F$6:F$37))/(MAX('08 (ind)'!F$6:F$37)-MIN('08 (ind)'!F$6:F$37))),ABS(-100+(100*(('08 (ind)'!F28-MIN('08 (ind)'!F$6:F$37))/(MAX('08 (ind)'!F$6:F$37)-MIN('08 (ind)'!F$6:F$37))))))</f>
        <v>42.465753424657542</v>
      </c>
      <c r="G29" s="87">
        <f>IF('08 (ind)'!G$1="si",100*(('08 (ind)'!G28-MIN('08 (ind)'!G$6:G$37))/(MAX('08 (ind)'!G$6:G$37)-MIN('08 (ind)'!G$6:G$37))),ABS(-100+(100*(('08 (ind)'!G28-MIN('08 (ind)'!G$6:G$37))/(MAX('08 (ind)'!G$6:G$37)-MIN('08 (ind)'!G$6:G$37))))))</f>
        <v>12.711864406779652</v>
      </c>
      <c r="H29" s="87">
        <f>IF('08 (ind)'!H$1="si",100*(('08 (ind)'!H28-MIN('08 (ind)'!H$6:H$37))/(MAX('08 (ind)'!H$6:H$37)-MIN('08 (ind)'!H$6:H$37))),ABS(-100+(100*(('08 (ind)'!H28-MIN('08 (ind)'!H$6:H$37))/(MAX('08 (ind)'!H$6:H$37)-MIN('08 (ind)'!H$6:H$37))))))</f>
        <v>22.692307692307704</v>
      </c>
      <c r="I29" s="87">
        <f>IF('08 (ind)'!I$1="si",100*(('08 (ind)'!I28-MIN('08 (ind)'!I$6:I$37))/(MAX('08 (ind)'!I$6:I$37)-MIN('08 (ind)'!I$6:I$37))),ABS(-100+(100*(('08 (ind)'!I28-MIN('08 (ind)'!I$6:I$37))/(MAX('08 (ind)'!I$6:I$37)-MIN('08 (ind)'!I$6:I$37))))))</f>
        <v>26.250000000000007</v>
      </c>
      <c r="J29" s="87">
        <f>IF('08 (ind)'!J$1="si",100*(('08 (ind)'!J28-MIN('08 (ind)'!J$6:J$37))/(MAX('08 (ind)'!J$6:J$37)-MIN('08 (ind)'!J$6:J$37))),ABS(-100+(100*(('08 (ind)'!J28-MIN('08 (ind)'!J$6:J$37))/(MAX('08 (ind)'!J$6:J$37)-MIN('08 (ind)'!J$6:J$37))))))</f>
        <v>10.350382601691505</v>
      </c>
      <c r="K29" s="87">
        <f>IF('08 (ind)'!K$1="si",100*(('08 (ind)'!K28-MIN('08 (ind)'!K$6:K$37))/(MAX('08 (ind)'!K$6:K$37)-MIN('08 (ind)'!K$6:K$37))),ABS(-100+(100*(('08 (ind)'!K28-MIN('08 (ind)'!K$6:K$37))/(MAX('08 (ind)'!K$6:K$37)-MIN('08 (ind)'!K$6:K$37))))))</f>
        <v>82.120127000436554</v>
      </c>
      <c r="L29" s="87">
        <f>IF('08 (ind)'!L$1="si",100*(('08 (ind)'!L28-MIN('08 (ind)'!L$6:L$37))/(MAX('08 (ind)'!L$6:L$37)-MIN('08 (ind)'!L$6:L$37))),ABS(-100+(100*(('08 (ind)'!L28-MIN('08 (ind)'!L$6:L$37))/(MAX('08 (ind)'!L$6:L$37)-MIN('08 (ind)'!L$6:L$37))))))</f>
        <v>88.276688675027614</v>
      </c>
      <c r="M29" s="87">
        <f>IF('08 (ind)'!M$1="si",100*(('08 (ind)'!M28-MIN('08 (ind)'!M$6:M$37))/(MAX('08 (ind)'!M$6:M$37)-MIN('08 (ind)'!M$6:M$37))),ABS(-100+(100*(('08 (ind)'!M28-MIN('08 (ind)'!M$6:M$37))/(MAX('08 (ind)'!M$6:M$37)-MIN('08 (ind)'!M$6:M$37))))))</f>
        <v>0.14260885202551898</v>
      </c>
      <c r="N29" s="87">
        <f>IF('08 (ind)'!N$1="si",100*(('08 (ind)'!N28-MIN('08 (ind)'!N$6:N$37))/(MAX('08 (ind)'!N$6:N$37)-MIN('08 (ind)'!N$6:N$37))),ABS(-100+(100*(('08 (ind)'!N28-MIN('08 (ind)'!N$6:N$37))/(MAX('08 (ind)'!N$6:N$37)-MIN('08 (ind)'!N$6:N$37))))))</f>
        <v>100</v>
      </c>
      <c r="O29" s="87">
        <f>IF('08 (ind)'!O$1="si",100*(('08 (ind)'!O28-MIN('08 (ind)'!O$6:O$37))/(MAX('08 (ind)'!O$6:O$37)-MIN('08 (ind)'!O$6:O$37))),ABS(-100+(100*(('08 (ind)'!O28-MIN('08 (ind)'!O$6:O$37))/(MAX('08 (ind)'!O$6:O$37)-MIN('08 (ind)'!O$6:O$37))))))</f>
        <v>96.491228070175438</v>
      </c>
      <c r="P29" s="87">
        <f>IF('08 (ind)'!P$1="si",100*(('08 (ind)'!P28-MIN('08 (ind)'!P$6:P$37))/(MAX('08 (ind)'!P$6:P$37)-MIN('08 (ind)'!P$6:P$37))),ABS(-100+(100*(('08 (ind)'!P28-MIN('08 (ind)'!P$6:P$37))/(MAX('08 (ind)'!P$6:P$37)-MIN('08 (ind)'!P$6:P$37))))))</f>
        <v>14.336510019392911</v>
      </c>
      <c r="Q29" s="87">
        <f>IF('08 (ind)'!Q$1="si",100*(('08 (ind)'!Q28-MIN('08 (ind)'!Q$6:Q$37))/(MAX('08 (ind)'!Q$6:Q$37)-MIN('08 (ind)'!Q$6:Q$37))),ABS(-100+(100*(('08 (ind)'!Q28-MIN('08 (ind)'!Q$6:Q$37))/(MAX('08 (ind)'!Q$6:Q$37)-MIN('08 (ind)'!Q$6:Q$37))))))</f>
        <v>0</v>
      </c>
      <c r="R29" s="87">
        <f>IF('08 (ind)'!R$1="si",100*(('08 (ind)'!R28-MIN('08 (ind)'!R$6:R$37))/(MAX('08 (ind)'!R$6:R$37)-MIN('08 (ind)'!R$6:R$37))),ABS(-100+(100*(('08 (ind)'!R28-MIN('08 (ind)'!R$6:R$37))/(MAX('08 (ind)'!R$6:R$37)-MIN('08 (ind)'!R$6:R$37))))))</f>
        <v>0.11564817046798112</v>
      </c>
      <c r="S29" s="75">
        <f>ABS(ABS(('08 (ind)'!S28-((MAX('08 (ind)'!S$6:S$37)+MIN('08 (ind)'!S$6:S$37))/2))/(((MAX('08 (ind)'!S$6:S$37)+MIN('08 (ind)'!S$6:S$37))/2)-MAX('08 (ind)'!S$6:S$37))*100)-100)</f>
        <v>9.1466346805081855</v>
      </c>
      <c r="T29" s="75">
        <f>IF('08 (ind)'!T$1="si",100*(('08 (ind)'!T28-MIN('08 (ind)'!T$6:T$37))/(MAX('08 (ind)'!T$6:T$37)-MIN('08 (ind)'!T$6:T$37))),ABS(-100+(100*(('08 (ind)'!T28-MIN('08 (ind)'!T$6:T$37))/(MAX('08 (ind)'!T$6:T$37)-MIN('08 (ind)'!T$6:T$37))))))</f>
        <v>13.290057490116189</v>
      </c>
      <c r="U29" s="75">
        <f>IF('08 (ind)'!U$1="si",100*(('08 (ind)'!U28-MIN('08 (ind)'!U$6:U$37))/(MAX('08 (ind)'!U$6:U$37)-MIN('08 (ind)'!U$6:U$37))),ABS(-100+(100*(('08 (ind)'!U28-MIN('08 (ind)'!U$6:U$37))/(MAX('08 (ind)'!U$6:U$37)-MIN('08 (ind)'!U$6:U$37))))))</f>
        <v>0</v>
      </c>
      <c r="V29" s="75">
        <f>IF('08 (ind)'!V$1="si",100*(('08 (ind)'!V28-MIN('08 (ind)'!V$6:V$37))/(MAX('08 (ind)'!V$6:V$37)-MIN('08 (ind)'!V$6:V$37))),ABS(-100+(100*(('08 (ind)'!V28-MIN('08 (ind)'!V$6:V$37))/(MAX('08 (ind)'!V$6:V$37)-MIN('08 (ind)'!V$6:V$37))))))</f>
        <v>95.027624309392266</v>
      </c>
      <c r="W29" s="75">
        <f>IF('08 (ind)'!W$1="si",100*(('08 (ind)'!W28-MIN('08 (ind)'!W$6:W$37))/(MAX('08 (ind)'!W$6:W$37)-MIN('08 (ind)'!W$6:W$37))),ABS(-100+(100*(('08 (ind)'!W28-MIN('08 (ind)'!W$6:W$37))/(MAX('08 (ind)'!W$6:W$37)-MIN('08 (ind)'!W$6:W$37))))))</f>
        <v>73.963858109615529</v>
      </c>
      <c r="X29" s="75">
        <f>IF('08 (ind)'!X$1="si",100*(('08 (ind)'!X28-MIN('08 (ind)'!X$6:X$37))/(MAX('08 (ind)'!X$6:X$37)-MIN('08 (ind)'!X$6:X$37))),ABS(-100+(100*(('08 (ind)'!X28-MIN('08 (ind)'!X$6:X$37))/(MAX('08 (ind)'!X$6:X$37)-MIN('08 (ind)'!X$6:X$37))))))</f>
        <v>80.974329613483704</v>
      </c>
      <c r="Y29" s="75">
        <f>IF('08 (ind)'!Y$1="si",100*(('08 (ind)'!Y28-MIN('08 (ind)'!Y$6:Y$37))/(MAX('08 (ind)'!Y$6:Y$37)-MIN('08 (ind)'!Y$6:Y$37))),ABS(-100+(100*(('08 (ind)'!Y28-MIN('08 (ind)'!Y$6:Y$37))/(MAX('08 (ind)'!Y$6:Y$37)-MIN('08 (ind)'!Y$6:Y$37))))))</f>
        <v>78.138520430873314</v>
      </c>
      <c r="Z29" s="75">
        <f>IF('08 (ind)'!Z$1="si",100*(('08 (ind)'!Z28-MIN('08 (ind)'!Z$6:Z$37))/(MAX('08 (ind)'!Z$6:Z$37)-MIN('08 (ind)'!Z$6:Z$37))),ABS(-100+(100*(('08 (ind)'!Z28-MIN('08 (ind)'!Z$6:Z$37))/(MAX('08 (ind)'!Z$6:Z$37)-MIN('08 (ind)'!Z$6:Z$37))))))</f>
        <v>34.739163741496171</v>
      </c>
      <c r="AA29" s="75">
        <f>IF('08 (ind)'!AA$1="si",100*(('08 (ind)'!AA28-MIN('08 (ind)'!AA$6:AA$37))/(MAX('08 (ind)'!AA$6:AA$37)-MIN('08 (ind)'!AA$6:AA$37))),ABS(-100+(100*(('08 (ind)'!AA28-MIN('08 (ind)'!AA$6:AA$37))/(MAX('08 (ind)'!AA$6:AA$37)-MIN('08 (ind)'!AA$6:AA$37))))))</f>
        <v>95.52586565542849</v>
      </c>
      <c r="AB29" s="75">
        <f>IF('08 (ind)'!AB$1="si",100*(('08 (ind)'!AB28-MIN('08 (ind)'!AB$6:AB$37))/(MAX('08 (ind)'!AB$6:AB$37)-MIN('08 (ind)'!AB$6:AB$37))),ABS(-100+(100*(('08 (ind)'!AB28-MIN('08 (ind)'!AB$6:AB$37))/(MAX('08 (ind)'!AB$6:AB$37)-MIN('08 (ind)'!AB$6:AB$37))))))</f>
        <v>19.400249294229543</v>
      </c>
      <c r="AC29" s="75">
        <f>IF('08 (ind)'!AC$1="si",100*(('08 (ind)'!AC28-MIN('08 (ind)'!AC$6:AC$37))/(MAX('08 (ind)'!AC$6:AC$37)-MIN('08 (ind)'!AC$6:AC$37))),ABS(-100+(100*(('08 (ind)'!AC28-MIN('08 (ind)'!AC$6:AC$37))/(MAX('08 (ind)'!AC$6:AC$37)-MIN('08 (ind)'!AC$6:AC$37))))))</f>
        <v>99.586261880481771</v>
      </c>
      <c r="AD29" s="75">
        <f>IF('08 (ind)'!AD$1="si",100*(('08 (ind)'!AD28-MIN('08 (ind)'!AD$6:AD$37))/(MAX('08 (ind)'!AD$6:AD$37)-MIN('08 (ind)'!AD$6:AD$37))),ABS(-100+(100*(('08 (ind)'!AD28-MIN('08 (ind)'!AD$6:AD$37))/(MAX('08 (ind)'!AD$6:AD$37)-MIN('08 (ind)'!AD$6:AD$37))))))</f>
        <v>39.828660276200246</v>
      </c>
      <c r="AE29" s="75">
        <f>IF('08 (ind)'!AE$1="si",100*(('08 (ind)'!AE28-MIN('08 (ind)'!AE$6:AE$37))/(MAX('08 (ind)'!AE$6:AE$37)-MIN('08 (ind)'!AE$6:AE$37))),ABS(-100+(100*(('08 (ind)'!AE28-MIN('08 (ind)'!AE$6:AE$37))/(MAX('08 (ind)'!AE$6:AE$37)-MIN('08 (ind)'!AE$6:AE$37))))))</f>
        <v>51.484292684407116</v>
      </c>
      <c r="AF29" s="75">
        <f>IF('08 (ind)'!AF$1="si",100*(('08 (ind)'!AF28-MIN('08 (ind)'!AF$6:AF$37))/(MAX('08 (ind)'!AF$6:AF$37)-MIN('08 (ind)'!AF$6:AF$37))),ABS(-100+(100*(('08 (ind)'!AF28-MIN('08 (ind)'!AF$6:AF$37))/(MAX('08 (ind)'!AF$6:AF$37)-MIN('08 (ind)'!AF$6:AF$37))))))</f>
        <v>64.748680838981016</v>
      </c>
      <c r="AG29" s="75">
        <f>IF('08 (ind)'!AG$1="si",100*(('08 (ind)'!AG28-MIN('08 (ind)'!AG$6:AG$37))/(MAX('08 (ind)'!AG$6:AG$37)-MIN('08 (ind)'!AG$6:AG$37))),ABS(-100+(100*(('08 (ind)'!AG28-MIN('08 (ind)'!AG$6:AG$37))/(MAX('08 (ind)'!AG$6:AG$37)-MIN('08 (ind)'!AG$6:AG$37))))))</f>
        <v>57.446808510638327</v>
      </c>
      <c r="AH29" s="75">
        <f>IF('08 (ind)'!AH$1="si",100*(('08 (ind)'!AH28-MIN('08 (ind)'!AH$6:AH$37))/(MAX('08 (ind)'!AH$6:AH$37)-MIN('08 (ind)'!AH$6:AH$37))),ABS(-100+(100*(('08 (ind)'!AH28-MIN('08 (ind)'!AH$6:AH$37))/(MAX('08 (ind)'!AH$6:AH$37)-MIN('08 (ind)'!AH$6:AH$37))))))</f>
        <v>19.760479041916156</v>
      </c>
      <c r="AI29" s="75">
        <f>IF('08 (ind)'!AI$1="si",100*(('08 (ind)'!AI28-MIN('08 (ind)'!AI$6:AI$37))/(MAX('08 (ind)'!AI$6:AI$37)-MIN('08 (ind)'!AI$6:AI$37))),ABS(-100+(100*(('08 (ind)'!AI28-MIN('08 (ind)'!AI$6:AI$37))/(MAX('08 (ind)'!AI$6:AI$37)-MIN('08 (ind)'!AI$6:AI$37))))))</f>
        <v>3.6726032033515357</v>
      </c>
      <c r="AJ29" s="75">
        <f>IF('08 (ind)'!AJ$1="si",100*(('08 (ind)'!AJ28-MIN('08 (ind)'!AJ$6:AJ$37))/(MAX('08 (ind)'!AJ$6:AJ$37)-MIN('08 (ind)'!AJ$6:AJ$37))),ABS(-100+(100*(('08 (ind)'!AJ28-MIN('08 (ind)'!AJ$6:AJ$37))/(MAX('08 (ind)'!AJ$6:AJ$37)-MIN('08 (ind)'!AJ$6:AJ$37))))))</f>
        <v>68.07726454418254</v>
      </c>
      <c r="AK29" s="75">
        <f>IF('08 (ind)'!AK$1="si",100*(('08 (ind)'!AK28-MIN('08 (ind)'!AK$6:AK$37))/(MAX('08 (ind)'!AK$6:AK$37)-MIN('08 (ind)'!AK$6:AK$37))),ABS(-100+(100*(('08 (ind)'!AK28-MIN('08 (ind)'!AK$6:AK$37))/(MAX('08 (ind)'!AK$6:AK$37)-MIN('08 (ind)'!AK$6:AK$37))))))</f>
        <v>5.0428902404793385</v>
      </c>
      <c r="AL29" s="75">
        <f>IF('08 (ind)'!AL$1="si",100*(('08 (ind)'!AL28-MIN('08 (ind)'!AL$6:AL$37))/(MAX('08 (ind)'!AL$6:AL$37)-MIN('08 (ind)'!AL$6:AL$37))),ABS(-100+(100*(('08 (ind)'!AL28-MIN('08 (ind)'!AL$6:AL$37))/(MAX('08 (ind)'!AL$6:AL$37)-MIN('08 (ind)'!AL$6:AL$37))))))</f>
        <v>33.155123148390416</v>
      </c>
      <c r="AM29" s="75">
        <f>IF('08 (ind)'!AM$1="si",100*(('08 (ind)'!AM28-MIN('08 (ind)'!AM$6:AM$37))/(MAX('08 (ind)'!AM$6:AM$37)-MIN('08 (ind)'!AM$6:AM$37))),ABS(-100+(100*(('08 (ind)'!AM28-MIN('08 (ind)'!AM$6:AM$37))/(MAX('08 (ind)'!AM$6:AM$37)-MIN('08 (ind)'!AM$6:AM$37))))))</f>
        <v>58.588236091647545</v>
      </c>
      <c r="AN29" s="75">
        <f>IF('08 (ind)'!AN$1="si",100*(('08 (ind)'!AN28-MIN('08 (ind)'!AN$6:AN$37))/(MAX('08 (ind)'!AN$6:AN$37)-MIN('08 (ind)'!AN$6:AN$37))),ABS(-100+(100*(('08 (ind)'!AN28-MIN('08 (ind)'!AN$6:AN$37))/(MAX('08 (ind)'!AN$6:AN$37)-MIN('08 (ind)'!AN$6:AN$37))))))</f>
        <v>71.42297979949943</v>
      </c>
      <c r="AO29" s="75">
        <f>IF('08 (ind)'!AO$1="si",100*(('08 (ind)'!AO28-MIN('08 (ind)'!AO$6:AO$37))/(MAX('08 (ind)'!AO$6:AO$37)-MIN('08 (ind)'!AO$6:AO$37))),ABS(-100+(100*(('08 (ind)'!AO28-MIN('08 (ind)'!AO$6:AO$37))/(MAX('08 (ind)'!AO$6:AO$37)-MIN('08 (ind)'!AO$6:AO$37))))))</f>
        <v>86.82655459135033</v>
      </c>
      <c r="AP29" s="75">
        <f>IF('08 (ind)'!AP$1="si",100*(('08 (ind)'!AP28-MIN('08 (ind)'!AP$6:AP$37))/(MAX('08 (ind)'!AP$6:AP$37)-MIN('08 (ind)'!AP$6:AP$37))),ABS(-100+(100*(('08 (ind)'!AP28-MIN('08 (ind)'!AP$6:AP$37))/(MAX('08 (ind)'!AP$6:AP$37)-MIN('08 (ind)'!AP$6:AP$37))))))</f>
        <v>45.599151643690348</v>
      </c>
      <c r="AQ29" s="75">
        <f>IF('08 (ind)'!AQ$1="si",100*(('08 (ind)'!AQ28-MIN('08 (ind)'!AQ$6:AQ$37))/(MAX('08 (ind)'!AQ$6:AQ$37)-MIN('08 (ind)'!AQ$6:AQ$37))),ABS(-100+(100*(('08 (ind)'!AQ28-MIN('08 (ind)'!AQ$6:AQ$37))/(MAX('08 (ind)'!AQ$6:AQ$37)-MIN('08 (ind)'!AQ$6:AQ$37))))))</f>
        <v>19.233362066557515</v>
      </c>
      <c r="AR29" s="75">
        <f>IF('08 (ind)'!AR$1="si",100*(('08 (ind)'!AR28-MIN('08 (ind)'!AR$6:AR$37))/(MAX('08 (ind)'!AR$6:AR$37)-MIN('08 (ind)'!AR$6:AR$37))),ABS(-100+(100*(('08 (ind)'!AR28-MIN('08 (ind)'!AR$6:AR$37))/(MAX('08 (ind)'!AR$6:AR$37)-MIN('08 (ind)'!AR$6:AR$37))))))</f>
        <v>100</v>
      </c>
      <c r="AS29" s="75">
        <f>IF('08 (ind)'!AS$1="si",100*(('08 (ind)'!AS28-MIN('08 (ind)'!AS$6:AS$37))/(MAX('08 (ind)'!AS$6:AS$37)-MIN('08 (ind)'!AS$6:AS$37))),ABS(-100+(100*(('08 (ind)'!AS28-MIN('08 (ind)'!AS$6:AS$37))/(MAX('08 (ind)'!AS$6:AS$37)-MIN('08 (ind)'!AS$6:AS$37))))))</f>
        <v>68</v>
      </c>
      <c r="AT29" s="75">
        <f>IF('08 (ind)'!AT$1="si",100*(('08 (ind)'!AT28-MIN('08 (ind)'!AT$6:AT$37))/(MAX('08 (ind)'!AT$6:AT$37)-MIN('08 (ind)'!AT$6:AT$37))),ABS(-100+(100*(('08 (ind)'!AT28-MIN('08 (ind)'!AT$6:AT$37))/(MAX('08 (ind)'!AT$6:AT$37)-MIN('08 (ind)'!AT$6:AT$37))))))</f>
        <v>0</v>
      </c>
      <c r="AU29" s="75">
        <f>IF('08 (ind)'!AU$1="si",100*(('08 (ind)'!AU28-MIN('08 (ind)'!AU$6:AU$37))/(MAX('08 (ind)'!AU$6:AU$37)-MIN('08 (ind)'!AU$6:AU$37))),ABS(-100+(100*(('08 (ind)'!AU28-MIN('08 (ind)'!AU$6:AU$37))/(MAX('08 (ind)'!AU$6:AU$37)-MIN('08 (ind)'!AU$6:AU$37))))))</f>
        <v>40.484429065743932</v>
      </c>
      <c r="AV29" s="75">
        <f>IF('08 (ind)'!AV$1="si",100*(('08 (ind)'!AV28-MIN('08 (ind)'!AV$6:AV$37))/(MAX('08 (ind)'!AV$6:AV$37)-MIN('08 (ind)'!AV$6:AV$37))),ABS(-100+(100*(('08 (ind)'!AV28-MIN('08 (ind)'!AV$6:AV$37))/(MAX('08 (ind)'!AV$6:AV$37)-MIN('08 (ind)'!AV$6:AV$37))))))</f>
        <v>74.870017331022524</v>
      </c>
      <c r="AW29" s="75">
        <f>IF('08 (ind)'!AW$1="si",100*(('08 (ind)'!AW28-MIN('08 (ind)'!AW$6:AW$37))/(MAX('08 (ind)'!AW$6:AW$37)-MIN('08 (ind)'!AW$6:AW$37))),ABS(-100+(100*(('08 (ind)'!AW28-MIN('08 (ind)'!AW$6:AW$37))/(MAX('08 (ind)'!AW$6:AW$37)-MIN('08 (ind)'!AW$6:AW$37))))))</f>
        <v>66.196698762035766</v>
      </c>
      <c r="AX29" s="75">
        <f>IF('08 (ind)'!AX$1="si",100*(('08 (ind)'!AX28-MIN('08 (ind)'!AX$6:AX$37))/(MAX('08 (ind)'!AX$6:AX$37)-MIN('08 (ind)'!AX$6:AX$37))),ABS(-100+(100*(('08 (ind)'!AX28-MIN('08 (ind)'!AX$6:AX$37))/(MAX('08 (ind)'!AX$6:AX$37)-MIN('08 (ind)'!AX$6:AX$37))))))</f>
        <v>5.1556999098389484</v>
      </c>
      <c r="AY29" s="75">
        <f>IF('08 (ind)'!AY$1="si",100*(('08 (ind)'!AY28-MIN('08 (ind)'!AY$6:AY$37))/(MAX('08 (ind)'!AY$6:AY$37)-MIN('08 (ind)'!AY$6:AY$37))),ABS(-100+(100*(('08 (ind)'!AY28-MIN('08 (ind)'!AY$6:AY$37))/(MAX('08 (ind)'!AY$6:AY$37)-MIN('08 (ind)'!AY$6:AY$37))))))</f>
        <v>51.592062759575462</v>
      </c>
      <c r="AZ29" s="75">
        <f>IF('08 (ind)'!AZ$1="si",100*(('08 (ind)'!AZ28-MIN('08 (ind)'!AZ$6:AZ$37))/(MAX('08 (ind)'!AZ$6:AZ$37)-MIN('08 (ind)'!AZ$6:AZ$37))),ABS(-100+(100*(('08 (ind)'!AZ28-MIN('08 (ind)'!AZ$6:AZ$37))/(MAX('08 (ind)'!AZ$6:AZ$37)-MIN('08 (ind)'!AZ$6:AZ$37))))))</f>
        <v>66.118620541256647</v>
      </c>
      <c r="BA29" s="75">
        <f>IF('08 (ind)'!BA$1="si",100*(('08 (ind)'!BA28-MIN('08 (ind)'!BA$6:BA$37))/(MAX('08 (ind)'!BA$6:BA$37)-MIN('08 (ind)'!BA$6:BA$37))),ABS(-100+(100*(('08 (ind)'!BA28-MIN('08 (ind)'!BA$6:BA$37))/(MAX('08 (ind)'!BA$6:BA$37)-MIN('08 (ind)'!BA$6:BA$37))))))</f>
        <v>24.153990293018154</v>
      </c>
      <c r="BB29" s="75">
        <f>IF('08 (ind)'!BB$1="si",100*(('08 (ind)'!BB28-MIN('08 (ind)'!BB$6:BB$37))/(MAX('08 (ind)'!BB$6:BB$37)-MIN('08 (ind)'!BB$6:BB$37))),ABS(-100+(100*(('08 (ind)'!BB28-MIN('08 (ind)'!BB$6:BB$37))/(MAX('08 (ind)'!BB$6:BB$37)-MIN('08 (ind)'!BB$6:BB$37))))))</f>
        <v>24.450316281776459</v>
      </c>
      <c r="BC29" s="75">
        <f>IF('08 (ind)'!BC$1="si",100*(('08 (ind)'!BC28-MIN('08 (ind)'!BC$6:BC$37))/(MAX('08 (ind)'!BC$6:BC$37)-MIN('08 (ind)'!BC$6:BC$37))),ABS(-100+(100*(('08 (ind)'!BC28-MIN('08 (ind)'!BC$6:BC$37))/(MAX('08 (ind)'!BC$6:BC$37)-MIN('08 (ind)'!BC$6:BC$37))))))</f>
        <v>9.5323048834616113</v>
      </c>
      <c r="BD29" s="75">
        <f>IF('08 (ind)'!BD$1="si",100*(('08 (ind)'!BD28-MIN('08 (ind)'!BD$6:BD$37))/(MAX('08 (ind)'!BD$6:BD$37)-MIN('08 (ind)'!BD$6:BD$37))),ABS(-100+(100*(('08 (ind)'!BD28-MIN('08 (ind)'!BD$6:BD$37))/(MAX('08 (ind)'!BD$6:BD$37)-MIN('08 (ind)'!BD$6:BD$37))))))</f>
        <v>22.462557452695158</v>
      </c>
      <c r="BE29" s="75">
        <f>IF('08 (ind)'!BE$1="si",100*(('08 (ind)'!BE28-MIN('08 (ind)'!BE$6:BE$37))/(MAX('08 (ind)'!BE$6:BE$37)-MIN('08 (ind)'!BE$6:BE$37))),ABS(-100+(100*(('08 (ind)'!BE28-MIN('08 (ind)'!BE$6:BE$37))/(MAX('08 (ind)'!BE$6:BE$37)-MIN('08 (ind)'!BE$6:BE$37))))))</f>
        <v>55.374280230326278</v>
      </c>
      <c r="BF29" s="75">
        <f>IF('08 (ind)'!BF$1="si",100*(('08 (ind)'!BF28-MIN('08 (ind)'!BF$6:BF$37))/(MAX('08 (ind)'!BF$6:BF$37)-MIN('08 (ind)'!BF$6:BF$37))),ABS(-100+(100*(('08 (ind)'!BF28-MIN('08 (ind)'!BF$6:BF$37))/(MAX('08 (ind)'!BF$6:BF$37)-MIN('08 (ind)'!BF$6:BF$37))))))</f>
        <v>77.289217024637693</v>
      </c>
      <c r="BG29" s="75">
        <f>IF('08 (ind)'!BG$1="si",100*(('08 (ind)'!BG28-MIN('08 (ind)'!BG$6:BG$37))/(MAX('08 (ind)'!BG$6:BG$37)-MIN('08 (ind)'!BG$6:BG$37))),ABS(-100+(100*(('08 (ind)'!BG28-MIN('08 (ind)'!BG$6:BG$37))/(MAX('08 (ind)'!BG$6:BG$37)-MIN('08 (ind)'!BG$6:BG$37))))))</f>
        <v>25.694776393399348</v>
      </c>
      <c r="BH29" s="75">
        <f>IF('08 (ind)'!BH$1="si",100*(('08 (ind)'!BH28-MIN('08 (ind)'!BH$6:BH$37))/(MAX('08 (ind)'!BH$6:BH$37)-MIN('08 (ind)'!BH$6:BH$37))),ABS(-100+(100*(('08 (ind)'!BH28-MIN('08 (ind)'!BH$6:BH$37))/(MAX('08 (ind)'!BH$6:BH$37)-MIN('08 (ind)'!BH$6:BH$37))))))</f>
        <v>19.665330565394083</v>
      </c>
      <c r="BI29" s="75">
        <f>IF('08 (ind)'!BI$1="si",100*(('08 (ind)'!BI28-MIN('08 (ind)'!BI$6:BI$37))/(MAX('08 (ind)'!BI$6:BI$37)-MIN('08 (ind)'!BI$6:BI$37))),ABS(-100+(100*(('08 (ind)'!BI28-MIN('08 (ind)'!BI$6:BI$37))/(MAX('08 (ind)'!BI$6:BI$37)-MIN('08 (ind)'!BI$6:BI$37))))))</f>
        <v>96.176086814208446</v>
      </c>
      <c r="BJ29" s="75">
        <f>IF('08 (ind)'!BJ$1="si",100*(('08 (ind)'!BJ28-MIN('08 (ind)'!BJ$6:BJ$37))/(MAX('08 (ind)'!BJ$6:BJ$37)-MIN('08 (ind)'!BJ$6:BJ$37))),ABS(-100+(100*(('08 (ind)'!BJ28-MIN('08 (ind)'!BJ$6:BJ$37))/(MAX('08 (ind)'!BJ$6:BJ$37)-MIN('08 (ind)'!BJ$6:BJ$37))))))</f>
        <v>21.194935306959156</v>
      </c>
      <c r="BK29" s="75">
        <f>IF('08 (ind)'!BK$1="si",100*(('08 (ind)'!BK28-MIN('08 (ind)'!BK$6:BK$37))/(MAX('08 (ind)'!BK$6:BK$37)-MIN('08 (ind)'!BK$6:BK$37))),ABS(-100+(100*(('08 (ind)'!BK28-MIN('08 (ind)'!BK$6:BK$37))/(MAX('08 (ind)'!BK$6:BK$37)-MIN('08 (ind)'!BK$6:BK$37))))))</f>
        <v>83.561950977624164</v>
      </c>
      <c r="BL29" s="75">
        <f>IF('08 (ind)'!BL$1="si",100*(('08 (ind)'!BL28-MIN('08 (ind)'!BL$6:BL$37))/(MAX('08 (ind)'!BL$6:BL$37)-MIN('08 (ind)'!BL$6:BL$37))),ABS(-100+(100*(('08 (ind)'!BL28-MIN('08 (ind)'!BL$6:BL$37))/(MAX('08 (ind)'!BL$6:BL$37)-MIN('08 (ind)'!BL$6:BL$37))))))</f>
        <v>83.898305084745758</v>
      </c>
      <c r="BM29" s="75">
        <f>IF('08 (ind)'!BM$1="si",100*(('08 (ind)'!BM28-MIN('08 (ind)'!BM$6:BM$37))/(MAX('08 (ind)'!BM$6:BM$37)-MIN('08 (ind)'!BM$6:BM$37))),ABS(-100+(100*(('08 (ind)'!BM28-MIN('08 (ind)'!BM$6:BM$37))/(MAX('08 (ind)'!BM$6:BM$37)-MIN('08 (ind)'!BM$6:BM$37))))))</f>
        <v>100</v>
      </c>
      <c r="BN29" s="75">
        <f>IF('08 (ind)'!BN$1="si",100*(('08 (ind)'!BN28-MIN('08 (ind)'!BN$6:BN$37))/(MAX('08 (ind)'!BN$6:BN$37)-MIN('08 (ind)'!BN$6:BN$37))),ABS(-100+(100*(('08 (ind)'!BN28-MIN('08 (ind)'!BN$6:BN$37))/(MAX('08 (ind)'!BN$6:BN$37)-MIN('08 (ind)'!BN$6:BN$37))))))</f>
        <v>28.812893827941028</v>
      </c>
      <c r="BO29" s="75">
        <f>IF('08 (ind)'!BO$1="si",100*(('08 (ind)'!BO28-MIN('08 (ind)'!BO$6:BO$37))/(MAX('08 (ind)'!BO$6:BO$37)-MIN('08 (ind)'!BO$6:BO$37))),ABS(-100+(100*(('08 (ind)'!BO28-MIN('08 (ind)'!BO$6:BO$37))/(MAX('08 (ind)'!BO$6:BO$37)-MIN('08 (ind)'!BO$6:BO$37))))))</f>
        <v>27.688411662794131</v>
      </c>
      <c r="BP29" s="75">
        <f>IF('08 (ind)'!BP$1="si",100*(('08 (ind)'!BP28-MIN('08 (ind)'!BP$6:BP$37))/(MAX('08 (ind)'!BP$6:BP$37)-MIN('08 (ind)'!BP$6:BP$37))),ABS(-100+(100*(('08 (ind)'!BP28-MIN('08 (ind)'!BP$6:BP$37))/(MAX('08 (ind)'!BP$6:BP$37)-MIN('08 (ind)'!BP$6:BP$37))))))</f>
        <v>52.450075320201691</v>
      </c>
      <c r="BQ29" s="75">
        <f>IF('08 (ind)'!BQ$1="si",100*(('08 (ind)'!BQ28-MIN('08 (ind)'!BQ$6:BQ$37))/(MAX('08 (ind)'!BQ$6:BQ$37)-MIN('08 (ind)'!BQ$6:BQ$37))),ABS(-100+(100*(('08 (ind)'!BQ28-MIN('08 (ind)'!BQ$6:BQ$37))/(MAX('08 (ind)'!BQ$6:BQ$37)-MIN('08 (ind)'!BQ$6:BQ$37))))))</f>
        <v>58.297100010847025</v>
      </c>
      <c r="BR29" s="75">
        <f>IF('08 (ind)'!BR$1="si",100*(('08 (ind)'!BR28-MIN('08 (ind)'!BR$6:BR$37))/(MAX('08 (ind)'!BR$6:BR$37)-MIN('08 (ind)'!BR$6:BR$37))),ABS(-100+(100*(('08 (ind)'!BR28-MIN('08 (ind)'!BR$6:BR$37))/(MAX('08 (ind)'!BP$6:BP$37)-MIN('08 (ind)'!BR$6:BR$37))))))</f>
        <v>26.458210885153399</v>
      </c>
      <c r="BS29" s="75">
        <f>IF('08 (ind)'!BS$1="si",100*(('08 (ind)'!BS28-MIN('08 (ind)'!BS$6:BS$37))/(MAX('08 (ind)'!BS$6:BS$37)-MIN('08 (ind)'!BS$6:BS$37))),ABS(-100+(100*(('08 (ind)'!BS28-MIN('08 (ind)'!BS$6:BS$37))/(MAX('08 (ind)'!BQ$6:BQ$37)-MIN('08 (ind)'!BS$6:BS$37))))))</f>
        <v>38.203161806773302</v>
      </c>
      <c r="BT29" s="75">
        <f>IF('08 (ind)'!BT$1="si",100*(('08 (ind)'!BT28-MIN('08 (ind)'!BT$6:BT$37))/(MAX('08 (ind)'!BT$6:BT$37)-MIN('08 (ind)'!BT$6:BT$37))),ABS(-100+(100*(('08 (ind)'!BT28-MIN('08 (ind)'!BT$6:BT$37))/(MAX('08 (ind)'!BR$6:BR$37)-MIN('08 (ind)'!BT$6:BT$37))))))</f>
        <v>91.050828524211482</v>
      </c>
      <c r="BU29" s="75">
        <f>IF('08 (ind)'!BU$1="si",100*(('08 (ind)'!BU28-MIN('08 (ind)'!BU$6:BU$37))/(MAX('08 (ind)'!BU$6:BU$37)-MIN('08 (ind)'!BU$6:BU$37))),ABS(-100+(100*(('08 (ind)'!BU28-MIN('08 (ind)'!BU$6:BU$37))/(MAX('08 (ind)'!BU$6:BU$37)-MIN('08 (ind)'!BU$6:BU$37))))))</f>
        <v>2.6468155500413388</v>
      </c>
      <c r="BV29" s="75">
        <f>IF('08 (ind)'!BV$1="si",100*(('08 (ind)'!BV28-MIN('08 (ind)'!BV$6:BV$37))/(MAX('08 (ind)'!BV$6:BV$37)-MIN('08 (ind)'!BV$6:BV$37))),ABS(-100+(100*(('08 (ind)'!BV28-MIN('08 (ind)'!BV$6:BV$37))/(MAX('08 (ind)'!BV$6:BV$37)-MIN('08 (ind)'!BV$6:BV$37))))))</f>
        <v>42.387940501148044</v>
      </c>
      <c r="BW29" s="75">
        <f>IF('08 (ind)'!BW$1="si",100*(('08 (ind)'!BW28-MIN('08 (ind)'!BW$6:BW$37))/(MAX('08 (ind)'!BW$6:BW$37)-MIN('08 (ind)'!BW$6:BW$37))),ABS(-100+(100*(('08 (ind)'!BW28-MIN('08 (ind)'!BW$6:BW$37))/(MAX('08 (ind)'!BW$6:BW$37)-MIN('08 (ind)'!BW$6:BW$37))))))</f>
        <v>65.625410158813494</v>
      </c>
      <c r="BX29" s="75">
        <f>IF('08 (ind)'!BX$1="si",100*(('08 (ind)'!BX28-MIN('08 (ind)'!BX$6:BX$37))/(MAX('08 (ind)'!BX$6:BX$37)-MIN('08 (ind)'!BX$6:BX$37))),ABS(-100+(100*(('08 (ind)'!BX28-MIN('08 (ind)'!BX$6:BX$37))/(MAX('08 (ind)'!BX$6:BX$37)-MIN('08 (ind)'!BX$6:BX$37))))))</f>
        <v>66.641776481098134</v>
      </c>
      <c r="BY29" s="75">
        <f>IF('08 (ind)'!BY$1="si",100*(('08 (ind)'!BY28-MIN('08 (ind)'!BY$6:BY$37))/(MAX('08 (ind)'!BY$6:BY$37)-MIN('08 (ind)'!BY$6:BY$37))),ABS(-100+(100*(('08 (ind)'!BY28-MIN('08 (ind)'!BY$6:BY$37))/(MAX('08 (ind)'!BY$6:BY$37)-MIN('08 (ind)'!BY$6:BY$37))))))</f>
        <v>16.75368895422277</v>
      </c>
      <c r="BZ29" s="75">
        <f>IF('08 (ind)'!BZ$1="si",100*(('08 (ind)'!BZ28-MIN('08 (ind)'!BZ$6:BZ$37))/(MAX('08 (ind)'!BZ$6:BZ$37)-MIN('08 (ind)'!BZ$6:BZ$37))),ABS(-100+(100*(('08 (ind)'!BZ28-MIN('08 (ind)'!BZ$6:BZ$37))/(MAX('08 (ind)'!BZ$6:BZ$37)-MIN('08 (ind)'!BZ$6:BZ$37))))))</f>
        <v>97.441195394993542</v>
      </c>
      <c r="CA29" s="75">
        <f>IF('08 (ind)'!CA$1="si",100*(('08 (ind)'!CA28-MIN('08 (ind)'!CA$6:CA$37))/(MAX('08 (ind)'!CA$6:CA$37)-MIN('08 (ind)'!CA$6:CA$37))),ABS(-100+(100*(('08 (ind)'!CA28-MIN('08 (ind)'!CA$6:CA$37))/(MAX('08 (ind)'!CA$6:CA$37)-MIN('08 (ind)'!CA$6:CA$37))))))</f>
        <v>20.60785849176219</v>
      </c>
      <c r="CB29" s="75">
        <f>IF('08 (ind)'!CB$1="si",100*(('08 (ind)'!CB28-MIN('08 (ind)'!CB$6:CB$37))/(MAX('08 (ind)'!CB$6:CB$37)-MIN('08 (ind)'!CB$6:CB$37))),ABS(-100+(100*(('08 (ind)'!CB28-MIN('08 (ind)'!CB$6:CB$37))/(MAX('08 (ind)'!CB$6:CB$37)-MIN('08 (ind)'!CB$6:CB$37))))))</f>
        <v>82.802547770700642</v>
      </c>
      <c r="CC29" s="75">
        <f>IF('08 (ind)'!CC$1="si",100*(('08 (ind)'!CC28-MIN('08 (ind)'!CC$6:CC$37))/(MAX('08 (ind)'!CC$6:CC$37)-MIN('08 (ind)'!CC$6:CC$37))),ABS(-100+(100*(('08 (ind)'!CC28-MIN('08 (ind)'!CC$6:CC$37))/(MAX('08 (ind)'!CC$6:CC$37)-MIN('08 (ind)'!CC$6:CC$37))))))</f>
        <v>63.789358259085077</v>
      </c>
      <c r="CD29" s="75">
        <f>IF('08 (ind)'!CD$1="si",100*(('08 (ind)'!CD28-MIN('08 (ind)'!CD$6:CD$37))/(MAX('08 (ind)'!CD$6:CD$37)-MIN('08 (ind)'!CD$6:CD$37))),ABS(-100+(100*(('08 (ind)'!CD28-MIN('08 (ind)'!CD$6:CD$37))/(MAX('08 (ind)'!CD$6:CD$37)-MIN('08 (ind)'!CD$6:CD$37))))))</f>
        <v>100</v>
      </c>
      <c r="CE29" s="75">
        <f>IF('08 (ind)'!CE$1="si",100*(('08 (ind)'!CE28-MIN('08 (ind)'!CE$6:CE$37))/(MAX('08 (ind)'!CE$6:CE$37)-MIN('08 (ind)'!CE$6:CE$37))),ABS(-100+(100*(('08 (ind)'!CE28-MIN('08 (ind)'!CE$6:CE$37))/(MAX('08 (ind)'!CE$6:CE$37)-MIN('08 (ind)'!CE$6:CE$37))))))</f>
        <v>100</v>
      </c>
      <c r="CF29" s="75">
        <f>IF('08 (ind)'!CF$1="si",100*(('08 (ind)'!CF28-MIN('08 (ind)'!CF$6:CF$37))/(MAX('08 (ind)'!CF$6:CF$37)-MIN('08 (ind)'!CF$6:CF$37))),ABS(-100+(100*(('08 (ind)'!CF28-MIN('08 (ind)'!CF$6:CF$37))/(MAX('08 (ind)'!CF$6:CF$37)-MIN('08 (ind)'!CF$6:CF$37))))))</f>
        <v>1.2458584987041106</v>
      </c>
      <c r="CG29" s="75">
        <f>IF('08 (ind)'!CG$1="si",100*(('08 (ind)'!CG28-MIN('08 (ind)'!CG$6:CG$37))/(MAX('08 (ind)'!CG$6:CG$37)-MIN('08 (ind)'!CG$6:CG$37))),ABS(-100+(100*(('08 (ind)'!CG28-MIN('08 (ind)'!CG$6:CG$37))/(MAX('08 (ind)'!CG$6:CG$37)-MIN('08 (ind)'!CG$6:CG$37))))))</f>
        <v>6.4796682735675004</v>
      </c>
      <c r="CH29" s="75">
        <f>IF('08 (ind)'!CH$1="si",100*(('08 (ind)'!CH28-MIN('08 (ind)'!CH$6:CH$37))/(MAX('08 (ind)'!CH$6:CH$37)-MIN('08 (ind)'!CH$6:CH$37))),ABS(-100+(100*(('08 (ind)'!CH28-MIN('08 (ind)'!CH$6:CH$37))/(MAX('08 (ind)'!CH$6:CH$37)-MIN('08 (ind)'!CH$6:CH$37))))))</f>
        <v>71.90300000485496</v>
      </c>
      <c r="CI29" s="75">
        <f>IF('08 (ind)'!CI$1="si",100*(('08 (ind)'!CI28-MIN('08 (ind)'!CI$6:CI$37))/(MAX('08 (ind)'!CI$6:CI$37)-MIN('08 (ind)'!CI$6:CI$37))),ABS(-100+(100*(('08 (ind)'!CI28-MIN('08 (ind)'!CI$6:CI$37))/(MAX('08 (ind)'!CI$6:CI$37)-MIN('08 (ind)'!CI$6:CI$37))))))</f>
        <v>19.371600543174431</v>
      </c>
      <c r="CJ29" s="75">
        <f>IF('08 (ind)'!CJ$1="si",100*(('08 (ind)'!CJ28-MIN('08 (ind)'!CJ$6:CJ$37))/(MAX('08 (ind)'!CJ$6:CJ$37)-MIN('08 (ind)'!CJ$6:CJ$37))),ABS(-100+(100*(('08 (ind)'!CJ28-MIN('08 (ind)'!CJ$6:CJ$37))/(MAX('08 (ind)'!CJ$6:CJ$37)-MIN('08 (ind)'!CJ$6:CJ$37))))))</f>
        <v>64.535910282096665</v>
      </c>
      <c r="CK29" s="75">
        <f>IF('08 (ind)'!CK$1="si",100*(('08 (ind)'!CK28-MIN('08 (ind)'!CK$6:CK$37))/(MAX('08 (ind)'!CK$6:CK$37)-MIN('08 (ind)'!CK$6:CK$37))),ABS(-100+(100*(('08 (ind)'!CK28-MIN('08 (ind)'!CK$6:CK$37))/(MAX('08 (ind)'!CK$6:CK$37)-MIN('08 (ind)'!CK$6:CK$37))))))</f>
        <v>3.1842515504398969</v>
      </c>
      <c r="CL29" s="75">
        <f>IF('08 (ind)'!CL$1="si",100*(('08 (ind)'!CL28-MIN('08 (ind)'!CL$6:CL$37))/(MAX('08 (ind)'!CL$6:CL$37)-MIN('08 (ind)'!CL$6:CL$37))),ABS(-100+(100*(('08 (ind)'!CL28-MIN('08 (ind)'!CL$6:CL$37))/(MAX('08 (ind)'!CL$6:CL$37)-MIN('08 (ind)'!CL$6:CL$37))))))</f>
        <v>13.644814264439439</v>
      </c>
      <c r="CM29" s="75">
        <f>IF('08 (ind)'!CM$1="si",100*(('08 (ind)'!CM28-MIN('08 (ind)'!CM$6:CM$37))/(MAX('08 (ind)'!CM$6:CM$37)-MIN('08 (ind)'!CM$6:CM$37))),ABS(-100+(100*(('08 (ind)'!CM28-MIN('08 (ind)'!CM$6:CM$37))/(MAX('08 (ind)'!CM$6:CM$37)-MIN('08 (ind)'!CM$6:CM$37))))))</f>
        <v>4.5953099066162597</v>
      </c>
    </row>
    <row r="30" spans="1:91">
      <c r="A30" s="18" t="s">
        <v>228</v>
      </c>
      <c r="B30" s="87">
        <f>IF('08 (ind)'!B$1="si",100*(('08 (ind)'!B29-MIN('08 (ind)'!B$6:B$37))/(MAX('08 (ind)'!B$6:B$37)-MIN('08 (ind)'!B$6:B$37))),ABS(-100+(100*(('08 (ind)'!B29-MIN('08 (ind)'!B$6:B$37))/(MAX('08 (ind)'!B$6:B$37)-MIN('08 (ind)'!B$6:B$37))))))</f>
        <v>6.9829879789702547</v>
      </c>
      <c r="C30" s="87">
        <f>IF('08 (ind)'!C$1="si",100*(('08 (ind)'!C29-MIN('08 (ind)'!C$6:C$37))/(MAX('08 (ind)'!C$6:C$37)-MIN('08 (ind)'!C$6:C$37))),ABS(-100+(100*(('08 (ind)'!C29-MIN('08 (ind)'!C$6:C$37))/(MAX('08 (ind)'!C$6:C$37)-MIN('08 (ind)'!C$6:C$37))))))</f>
        <v>42.0493940104258</v>
      </c>
      <c r="D30" s="87">
        <f>IF('08 (ind)'!D$1="si",100*(('08 (ind)'!D29-MIN('08 (ind)'!D$6:D$37))/(MAX('08 (ind)'!D$6:D$37)-MIN('08 (ind)'!D$6:D$37))),ABS(-100+(100*(('08 (ind)'!D29-MIN('08 (ind)'!D$6:D$37))/(MAX('08 (ind)'!D$6:D$37)-MIN('08 (ind)'!D$6:D$37))))))</f>
        <v>67.21711926857337</v>
      </c>
      <c r="E30" s="87">
        <f>IF('08 (ind)'!E$1="si",100*(('08 (ind)'!E29-MIN('08 (ind)'!E$6:E$37))/(MAX('08 (ind)'!E$6:E$37)-MIN('08 (ind)'!E$6:E$37))),ABS(-100+(100*(('08 (ind)'!E29-MIN('08 (ind)'!E$6:E$37))/(MAX('08 (ind)'!E$6:E$37)-MIN('08 (ind)'!E$6:E$37))))))</f>
        <v>50.89989427866989</v>
      </c>
      <c r="F30" s="87">
        <f>IF('08 (ind)'!F$1="si",100*(('08 (ind)'!F29-MIN('08 (ind)'!F$6:F$37))/(MAX('08 (ind)'!F$6:F$37)-MIN('08 (ind)'!F$6:F$37))),ABS(-100+(100*(('08 (ind)'!F29-MIN('08 (ind)'!F$6:F$37))/(MAX('08 (ind)'!F$6:F$37)-MIN('08 (ind)'!F$6:F$37))))))</f>
        <v>28.08219178082193</v>
      </c>
      <c r="G30" s="87">
        <f>IF('08 (ind)'!G$1="si",100*(('08 (ind)'!G29-MIN('08 (ind)'!G$6:G$37))/(MAX('08 (ind)'!G$6:G$37)-MIN('08 (ind)'!G$6:G$37))),ABS(-100+(100*(('08 (ind)'!G29-MIN('08 (ind)'!G$6:G$37))/(MAX('08 (ind)'!G$6:G$37)-MIN('08 (ind)'!G$6:G$37))))))</f>
        <v>52.542372881355938</v>
      </c>
      <c r="H30" s="87">
        <f>IF('08 (ind)'!H$1="si",100*(('08 (ind)'!H29-MIN('08 (ind)'!H$6:H$37))/(MAX('08 (ind)'!H$6:H$37)-MIN('08 (ind)'!H$6:H$37))),ABS(-100+(100*(('08 (ind)'!H29-MIN('08 (ind)'!H$6:H$37))/(MAX('08 (ind)'!H$6:H$37)-MIN('08 (ind)'!H$6:H$37))))))</f>
        <v>34.615384615384606</v>
      </c>
      <c r="I30" s="87">
        <f>IF('08 (ind)'!I$1="si",100*(('08 (ind)'!I29-MIN('08 (ind)'!I$6:I$37))/(MAX('08 (ind)'!I$6:I$37)-MIN('08 (ind)'!I$6:I$37))),ABS(-100+(100*(('08 (ind)'!I29-MIN('08 (ind)'!I$6:I$37))/(MAX('08 (ind)'!I$6:I$37)-MIN('08 (ind)'!I$6:I$37))))))</f>
        <v>73.125</v>
      </c>
      <c r="J30" s="87">
        <f>IF('08 (ind)'!J$1="si",100*(('08 (ind)'!J29-MIN('08 (ind)'!J$6:J$37))/(MAX('08 (ind)'!J$6:J$37)-MIN('08 (ind)'!J$6:J$37))),ABS(-100+(100*(('08 (ind)'!J29-MIN('08 (ind)'!J$6:J$37))/(MAX('08 (ind)'!J$6:J$37)-MIN('08 (ind)'!J$6:J$37))))))</f>
        <v>15.545710833668952</v>
      </c>
      <c r="K30" s="87">
        <f>IF('08 (ind)'!K$1="si",100*(('08 (ind)'!K29-MIN('08 (ind)'!K$6:K$37))/(MAX('08 (ind)'!K$6:K$37)-MIN('08 (ind)'!K$6:K$37))),ABS(-100+(100*(('08 (ind)'!K29-MIN('08 (ind)'!K$6:K$37))/(MAX('08 (ind)'!K$6:K$37)-MIN('08 (ind)'!K$6:K$37))))))</f>
        <v>29.646100328081381</v>
      </c>
      <c r="L30" s="87">
        <f>IF('08 (ind)'!L$1="si",100*(('08 (ind)'!L29-MIN('08 (ind)'!L$6:L$37))/(MAX('08 (ind)'!L$6:L$37)-MIN('08 (ind)'!L$6:L$37))),ABS(-100+(100*(('08 (ind)'!L29-MIN('08 (ind)'!L$6:L$37))/(MAX('08 (ind)'!L$6:L$37)-MIN('08 (ind)'!L$6:L$37))))))</f>
        <v>92.708015248392883</v>
      </c>
      <c r="M30" s="87">
        <f>IF('08 (ind)'!M$1="si",100*(('08 (ind)'!M29-MIN('08 (ind)'!M$6:M$37))/(MAX('08 (ind)'!M$6:M$37)-MIN('08 (ind)'!M$6:M$37))),ABS(-100+(100*(('08 (ind)'!M29-MIN('08 (ind)'!M$6:M$37))/(MAX('08 (ind)'!M$6:M$37)-MIN('08 (ind)'!M$6:M$37))))))</f>
        <v>39.915535524678837</v>
      </c>
      <c r="N30" s="87">
        <f>IF('08 (ind)'!N$1="si",100*(('08 (ind)'!N29-MIN('08 (ind)'!N$6:N$37))/(MAX('08 (ind)'!N$6:N$37)-MIN('08 (ind)'!N$6:N$37))),ABS(-100+(100*(('08 (ind)'!N29-MIN('08 (ind)'!N$6:N$37))/(MAX('08 (ind)'!N$6:N$37)-MIN('08 (ind)'!N$6:N$37))))))</f>
        <v>0</v>
      </c>
      <c r="O30" s="87">
        <f>IF('08 (ind)'!O$1="si",100*(('08 (ind)'!O29-MIN('08 (ind)'!O$6:O$37))/(MAX('08 (ind)'!O$6:O$37)-MIN('08 (ind)'!O$6:O$37))),ABS(-100+(100*(('08 (ind)'!O29-MIN('08 (ind)'!O$6:O$37))/(MAX('08 (ind)'!O$6:O$37)-MIN('08 (ind)'!O$6:O$37))))))</f>
        <v>89.473684210526315</v>
      </c>
      <c r="P30" s="87">
        <f>IF('08 (ind)'!P$1="si",100*(('08 (ind)'!P29-MIN('08 (ind)'!P$6:P$37))/(MAX('08 (ind)'!P$6:P$37)-MIN('08 (ind)'!P$6:P$37))),ABS(-100+(100*(('08 (ind)'!P29-MIN('08 (ind)'!P$6:P$37))/(MAX('08 (ind)'!P$6:P$37)-MIN('08 (ind)'!P$6:P$37))))))</f>
        <v>1.3435130286669914</v>
      </c>
      <c r="Q30" s="87">
        <f>IF('08 (ind)'!Q$1="si",100*(('08 (ind)'!Q29-MIN('08 (ind)'!Q$6:Q$37))/(MAX('08 (ind)'!Q$6:Q$37)-MIN('08 (ind)'!Q$6:Q$37))),ABS(-100+(100*(('08 (ind)'!Q29-MIN('08 (ind)'!Q$6:Q$37))/(MAX('08 (ind)'!Q$6:Q$37)-MIN('08 (ind)'!Q$6:Q$37))))))</f>
        <v>12.430665577155946</v>
      </c>
      <c r="R30" s="87">
        <f>IF('08 (ind)'!R$1="si",100*(('08 (ind)'!R29-MIN('08 (ind)'!R$6:R$37))/(MAX('08 (ind)'!R$6:R$37)-MIN('08 (ind)'!R$6:R$37))),ABS(-100+(100*(('08 (ind)'!R29-MIN('08 (ind)'!R$6:R$37))/(MAX('08 (ind)'!R$6:R$37)-MIN('08 (ind)'!R$6:R$37))))))</f>
        <v>0.56480917633886318</v>
      </c>
      <c r="S30" s="75">
        <f>ABS(ABS(('08 (ind)'!S29-((MAX('08 (ind)'!S$6:S$37)+MIN('08 (ind)'!S$6:S$37))/2))/(((MAX('08 (ind)'!S$6:S$37)+MIN('08 (ind)'!S$6:S$37))/2)-MAX('08 (ind)'!S$6:S$37))*100)-100)</f>
        <v>51.966133323771672</v>
      </c>
      <c r="T30" s="75">
        <f>IF('08 (ind)'!T$1="si",100*(('08 (ind)'!T29-MIN('08 (ind)'!T$6:T$37))/(MAX('08 (ind)'!T$6:T$37)-MIN('08 (ind)'!T$6:T$37))),ABS(-100+(100*(('08 (ind)'!T29-MIN('08 (ind)'!T$6:T$37))/(MAX('08 (ind)'!T$6:T$37)-MIN('08 (ind)'!T$6:T$37))))))</f>
        <v>14.492515926315971</v>
      </c>
      <c r="U30" s="75">
        <f>IF('08 (ind)'!U$1="si",100*(('08 (ind)'!U29-MIN('08 (ind)'!U$6:U$37))/(MAX('08 (ind)'!U$6:U$37)-MIN('08 (ind)'!U$6:U$37))),ABS(-100+(100*(('08 (ind)'!U29-MIN('08 (ind)'!U$6:U$37))/(MAX('08 (ind)'!U$6:U$37)-MIN('08 (ind)'!U$6:U$37))))))</f>
        <v>100</v>
      </c>
      <c r="V30" s="75">
        <f>IF('08 (ind)'!V$1="si",100*(('08 (ind)'!V29-MIN('08 (ind)'!V$6:V$37))/(MAX('08 (ind)'!V$6:V$37)-MIN('08 (ind)'!V$6:V$37))),ABS(-100+(100*(('08 (ind)'!V29-MIN('08 (ind)'!V$6:V$37))/(MAX('08 (ind)'!V$6:V$37)-MIN('08 (ind)'!V$6:V$37))))))</f>
        <v>95.027624309392266</v>
      </c>
      <c r="W30" s="75">
        <f>IF('08 (ind)'!W$1="si",100*(('08 (ind)'!W29-MIN('08 (ind)'!W$6:W$37))/(MAX('08 (ind)'!W$6:W$37)-MIN('08 (ind)'!W$6:W$37))),ABS(-100+(100*(('08 (ind)'!W29-MIN('08 (ind)'!W$6:W$37))/(MAX('08 (ind)'!W$6:W$37)-MIN('08 (ind)'!W$6:W$37))))))</f>
        <v>57.203589400361921</v>
      </c>
      <c r="X30" s="75">
        <f>IF('08 (ind)'!X$1="si",100*(('08 (ind)'!X29-MIN('08 (ind)'!X$6:X$37))/(MAX('08 (ind)'!X$6:X$37)-MIN('08 (ind)'!X$6:X$37))),ABS(-100+(100*(('08 (ind)'!X29-MIN('08 (ind)'!X$6:X$37))/(MAX('08 (ind)'!X$6:X$37)-MIN('08 (ind)'!X$6:X$37))))))</f>
        <v>38.031336633660281</v>
      </c>
      <c r="Y30" s="75">
        <f>IF('08 (ind)'!Y$1="si",100*(('08 (ind)'!Y29-MIN('08 (ind)'!Y$6:Y$37))/(MAX('08 (ind)'!Y$6:Y$37)-MIN('08 (ind)'!Y$6:Y$37))),ABS(-100+(100*(('08 (ind)'!Y29-MIN('08 (ind)'!Y$6:Y$37))/(MAX('08 (ind)'!Y$6:Y$37)-MIN('08 (ind)'!Y$6:Y$37))))))</f>
        <v>52.223804860678349</v>
      </c>
      <c r="Z30" s="75">
        <f>IF('08 (ind)'!Z$1="si",100*(('08 (ind)'!Z29-MIN('08 (ind)'!Z$6:Z$37))/(MAX('08 (ind)'!Z$6:Z$37)-MIN('08 (ind)'!Z$6:Z$37))),ABS(-100+(100*(('08 (ind)'!Z29-MIN('08 (ind)'!Z$6:Z$37))/(MAX('08 (ind)'!Z$6:Z$37)-MIN('08 (ind)'!Z$6:Z$37))))))</f>
        <v>51.647999841166111</v>
      </c>
      <c r="AA30" s="75">
        <f>IF('08 (ind)'!AA$1="si",100*(('08 (ind)'!AA29-MIN('08 (ind)'!AA$6:AA$37))/(MAX('08 (ind)'!AA$6:AA$37)-MIN('08 (ind)'!AA$6:AA$37))),ABS(-100+(100*(('08 (ind)'!AA29-MIN('08 (ind)'!AA$6:AA$37))/(MAX('08 (ind)'!AA$6:AA$37)-MIN('08 (ind)'!AA$6:AA$37))))))</f>
        <v>60.369366671373001</v>
      </c>
      <c r="AB30" s="75">
        <f>IF('08 (ind)'!AB$1="si",100*(('08 (ind)'!AB29-MIN('08 (ind)'!AB$6:AB$37))/(MAX('08 (ind)'!AB$6:AB$37)-MIN('08 (ind)'!AB$6:AB$37))),ABS(-100+(100*(('08 (ind)'!AB29-MIN('08 (ind)'!AB$6:AB$37))/(MAX('08 (ind)'!AB$6:AB$37)-MIN('08 (ind)'!AB$6:AB$37))))))</f>
        <v>38.366441291573153</v>
      </c>
      <c r="AC30" s="75">
        <f>IF('08 (ind)'!AC$1="si",100*(('08 (ind)'!AC29-MIN('08 (ind)'!AC$6:AC$37))/(MAX('08 (ind)'!AC$6:AC$37)-MIN('08 (ind)'!AC$6:AC$37))),ABS(-100+(100*(('08 (ind)'!AC29-MIN('08 (ind)'!AC$6:AC$37))/(MAX('08 (ind)'!AC$6:AC$37)-MIN('08 (ind)'!AC$6:AC$37))))))</f>
        <v>76.310441869368049</v>
      </c>
      <c r="AD30" s="75">
        <f>IF('08 (ind)'!AD$1="si",100*(('08 (ind)'!AD29-MIN('08 (ind)'!AD$6:AD$37))/(MAX('08 (ind)'!AD$6:AD$37)-MIN('08 (ind)'!AD$6:AD$37))),ABS(-100+(100*(('08 (ind)'!AD29-MIN('08 (ind)'!AD$6:AD$37))/(MAX('08 (ind)'!AD$6:AD$37)-MIN('08 (ind)'!AD$6:AD$37))))))</f>
        <v>52.576209733804959</v>
      </c>
      <c r="AE30" s="75">
        <f>IF('08 (ind)'!AE$1="si",100*(('08 (ind)'!AE29-MIN('08 (ind)'!AE$6:AE$37))/(MAX('08 (ind)'!AE$6:AE$37)-MIN('08 (ind)'!AE$6:AE$37))),ABS(-100+(100*(('08 (ind)'!AE29-MIN('08 (ind)'!AE$6:AE$37))/(MAX('08 (ind)'!AE$6:AE$37)-MIN('08 (ind)'!AE$6:AE$37))))))</f>
        <v>49.826038332997136</v>
      </c>
      <c r="AF30" s="75">
        <f>IF('08 (ind)'!AF$1="si",100*(('08 (ind)'!AF29-MIN('08 (ind)'!AF$6:AF$37))/(MAX('08 (ind)'!AF$6:AF$37)-MIN('08 (ind)'!AF$6:AF$37))),ABS(-100+(100*(('08 (ind)'!AF29-MIN('08 (ind)'!AF$6:AF$37))/(MAX('08 (ind)'!AF$6:AF$37)-MIN('08 (ind)'!AF$6:AF$37))))))</f>
        <v>55.135135746288874</v>
      </c>
      <c r="AG30" s="75">
        <f>IF('08 (ind)'!AG$1="si",100*(('08 (ind)'!AG29-MIN('08 (ind)'!AG$6:AG$37))/(MAX('08 (ind)'!AG$6:AG$37)-MIN('08 (ind)'!AG$6:AG$37))),ABS(-100+(100*(('08 (ind)'!AG29-MIN('08 (ind)'!AG$6:AG$37))/(MAX('08 (ind)'!AG$6:AG$37)-MIN('08 (ind)'!AG$6:AG$37))))))</f>
        <v>51.595744680851055</v>
      </c>
      <c r="AH30" s="75">
        <f>IF('08 (ind)'!AH$1="si",100*(('08 (ind)'!AH29-MIN('08 (ind)'!AH$6:AH$37))/(MAX('08 (ind)'!AH$6:AH$37)-MIN('08 (ind)'!AH$6:AH$37))),ABS(-100+(100*(('08 (ind)'!AH29-MIN('08 (ind)'!AH$6:AH$37))/(MAX('08 (ind)'!AH$6:AH$37)-MIN('08 (ind)'!AH$6:AH$37))))))</f>
        <v>79.041916167664667</v>
      </c>
      <c r="AI30" s="75">
        <f>IF('08 (ind)'!AI$1="si",100*(('08 (ind)'!AI29-MIN('08 (ind)'!AI$6:AI$37))/(MAX('08 (ind)'!AI$6:AI$37)-MIN('08 (ind)'!AI$6:AI$37))),ABS(-100+(100*(('08 (ind)'!AI29-MIN('08 (ind)'!AI$6:AI$37))/(MAX('08 (ind)'!AI$6:AI$37)-MIN('08 (ind)'!AI$6:AI$37))))))</f>
        <v>2.4615131308141924</v>
      </c>
      <c r="AJ30" s="75">
        <f>IF('08 (ind)'!AJ$1="si",100*(('08 (ind)'!AJ29-MIN('08 (ind)'!AJ$6:AJ$37))/(MAX('08 (ind)'!AJ$6:AJ$37)-MIN('08 (ind)'!AJ$6:AJ$37))),ABS(-100+(100*(('08 (ind)'!AJ29-MIN('08 (ind)'!AJ$6:AJ$37))/(MAX('08 (ind)'!AJ$6:AJ$37)-MIN('08 (ind)'!AJ$6:AJ$37))))))</f>
        <v>69.055036477006411</v>
      </c>
      <c r="AK30" s="75">
        <f>IF('08 (ind)'!AK$1="si",100*(('08 (ind)'!AK29-MIN('08 (ind)'!AK$6:AK$37))/(MAX('08 (ind)'!AK$6:AK$37)-MIN('08 (ind)'!AK$6:AK$37))),ABS(-100+(100*(('08 (ind)'!AK29-MIN('08 (ind)'!AK$6:AK$37))/(MAX('08 (ind)'!AK$6:AK$37)-MIN('08 (ind)'!AK$6:AK$37))))))</f>
        <v>4.9007724292054711</v>
      </c>
      <c r="AL30" s="75">
        <f>IF('08 (ind)'!AL$1="si",100*(('08 (ind)'!AL29-MIN('08 (ind)'!AL$6:AL$37))/(MAX('08 (ind)'!AL$6:AL$37)-MIN('08 (ind)'!AL$6:AL$37))),ABS(-100+(100*(('08 (ind)'!AL29-MIN('08 (ind)'!AL$6:AL$37))/(MAX('08 (ind)'!AL$6:AL$37)-MIN('08 (ind)'!AL$6:AL$37))))))</f>
        <v>73.23068414921832</v>
      </c>
      <c r="AM30" s="75">
        <f>IF('08 (ind)'!AM$1="si",100*(('08 (ind)'!AM29-MIN('08 (ind)'!AM$6:AM$37))/(MAX('08 (ind)'!AM$6:AM$37)-MIN('08 (ind)'!AM$6:AM$37))),ABS(-100+(100*(('08 (ind)'!AM29-MIN('08 (ind)'!AM$6:AM$37))/(MAX('08 (ind)'!AM$6:AM$37)-MIN('08 (ind)'!AM$6:AM$37))))))</f>
        <v>66.857866599323742</v>
      </c>
      <c r="AN30" s="75">
        <f>IF('08 (ind)'!AN$1="si",100*(('08 (ind)'!AN29-MIN('08 (ind)'!AN$6:AN$37))/(MAX('08 (ind)'!AN$6:AN$37)-MIN('08 (ind)'!AN$6:AN$37))),ABS(-100+(100*(('08 (ind)'!AN29-MIN('08 (ind)'!AN$6:AN$37))/(MAX('08 (ind)'!AN$6:AN$37)-MIN('08 (ind)'!AN$6:AN$37))))))</f>
        <v>21.003391441516101</v>
      </c>
      <c r="AO30" s="75">
        <f>IF('08 (ind)'!AO$1="si",100*(('08 (ind)'!AO29-MIN('08 (ind)'!AO$6:AO$37))/(MAX('08 (ind)'!AO$6:AO$37)-MIN('08 (ind)'!AO$6:AO$37))),ABS(-100+(100*(('08 (ind)'!AO29-MIN('08 (ind)'!AO$6:AO$37))/(MAX('08 (ind)'!AO$6:AO$37)-MIN('08 (ind)'!AO$6:AO$37))))))</f>
        <v>70.070698490438673</v>
      </c>
      <c r="AP30" s="75">
        <f>IF('08 (ind)'!AP$1="si",100*(('08 (ind)'!AP29-MIN('08 (ind)'!AP$6:AP$37))/(MAX('08 (ind)'!AP$6:AP$37)-MIN('08 (ind)'!AP$6:AP$37))),ABS(-100+(100*(('08 (ind)'!AP29-MIN('08 (ind)'!AP$6:AP$37))/(MAX('08 (ind)'!AP$6:AP$37)-MIN('08 (ind)'!AP$6:AP$37))))))</f>
        <v>61.187698833510076</v>
      </c>
      <c r="AQ30" s="75">
        <f>IF('08 (ind)'!AQ$1="si",100*(('08 (ind)'!AQ29-MIN('08 (ind)'!AQ$6:AQ$37))/(MAX('08 (ind)'!AQ$6:AQ$37)-MIN('08 (ind)'!AQ$6:AQ$37))),ABS(-100+(100*(('08 (ind)'!AQ29-MIN('08 (ind)'!AQ$6:AQ$37))/(MAX('08 (ind)'!AQ$6:AQ$37)-MIN('08 (ind)'!AQ$6:AQ$37))))))</f>
        <v>7.9841393857502716</v>
      </c>
      <c r="AR30" s="75">
        <f>IF('08 (ind)'!AR$1="si",100*(('08 (ind)'!AR29-MIN('08 (ind)'!AR$6:AR$37))/(MAX('08 (ind)'!AR$6:AR$37)-MIN('08 (ind)'!AR$6:AR$37))),ABS(-100+(100*(('08 (ind)'!AR29-MIN('08 (ind)'!AR$6:AR$37))/(MAX('08 (ind)'!AR$6:AR$37)-MIN('08 (ind)'!AR$6:AR$37))))))</f>
        <v>33.173374258534153</v>
      </c>
      <c r="AS30" s="75">
        <f>IF('08 (ind)'!AS$1="si",100*(('08 (ind)'!AS29-MIN('08 (ind)'!AS$6:AS$37))/(MAX('08 (ind)'!AS$6:AS$37)-MIN('08 (ind)'!AS$6:AS$37))),ABS(-100+(100*(('08 (ind)'!AS29-MIN('08 (ind)'!AS$6:AS$37))/(MAX('08 (ind)'!AS$6:AS$37)-MIN('08 (ind)'!AS$6:AS$37))))))</f>
        <v>34.181818181818187</v>
      </c>
      <c r="AT30" s="75">
        <f>IF('08 (ind)'!AT$1="si",100*(('08 (ind)'!AT29-MIN('08 (ind)'!AT$6:AT$37))/(MAX('08 (ind)'!AT$6:AT$37)-MIN('08 (ind)'!AT$6:AT$37))),ABS(-100+(100*(('08 (ind)'!AT29-MIN('08 (ind)'!AT$6:AT$37))/(MAX('08 (ind)'!AT$6:AT$37)-MIN('08 (ind)'!AT$6:AT$37))))))</f>
        <v>0</v>
      </c>
      <c r="AU30" s="75">
        <f>IF('08 (ind)'!AU$1="si",100*(('08 (ind)'!AU29-MIN('08 (ind)'!AU$6:AU$37))/(MAX('08 (ind)'!AU$6:AU$37)-MIN('08 (ind)'!AU$6:AU$37))),ABS(-100+(100*(('08 (ind)'!AU29-MIN('08 (ind)'!AU$6:AU$37))/(MAX('08 (ind)'!AU$6:AU$37)-MIN('08 (ind)'!AU$6:AU$37))))))</f>
        <v>15.224913494809684</v>
      </c>
      <c r="AV30" s="75">
        <f>IF('08 (ind)'!AV$1="si",100*(('08 (ind)'!AV29-MIN('08 (ind)'!AV$6:AV$37))/(MAX('08 (ind)'!AV$6:AV$37)-MIN('08 (ind)'!AV$6:AV$37))),ABS(-100+(100*(('08 (ind)'!AV29-MIN('08 (ind)'!AV$6:AV$37))/(MAX('08 (ind)'!AV$6:AV$37)-MIN('08 (ind)'!AV$6:AV$37))))))</f>
        <v>100</v>
      </c>
      <c r="AW30" s="75">
        <f>IF('08 (ind)'!AW$1="si",100*(('08 (ind)'!AW29-MIN('08 (ind)'!AW$6:AW$37))/(MAX('08 (ind)'!AW$6:AW$37)-MIN('08 (ind)'!AW$6:AW$37))),ABS(-100+(100*(('08 (ind)'!AW29-MIN('08 (ind)'!AW$6:AW$37))/(MAX('08 (ind)'!AW$6:AW$37)-MIN('08 (ind)'!AW$6:AW$37))))))</f>
        <v>27.854195323246223</v>
      </c>
      <c r="AX30" s="75">
        <f>IF('08 (ind)'!AX$1="si",100*(('08 (ind)'!AX29-MIN('08 (ind)'!AX$6:AX$37))/(MAX('08 (ind)'!AX$6:AX$37)-MIN('08 (ind)'!AX$6:AX$37))),ABS(-100+(100*(('08 (ind)'!AX29-MIN('08 (ind)'!AX$6:AX$37))/(MAX('08 (ind)'!AX$6:AX$37)-MIN('08 (ind)'!AX$6:AX$37))))))</f>
        <v>13.40115161003674</v>
      </c>
      <c r="AY30" s="75">
        <f>IF('08 (ind)'!AY$1="si",100*(('08 (ind)'!AY29-MIN('08 (ind)'!AY$6:AY$37))/(MAX('08 (ind)'!AY$6:AY$37)-MIN('08 (ind)'!AY$6:AY$37))),ABS(-100+(100*(('08 (ind)'!AY29-MIN('08 (ind)'!AY$6:AY$37))/(MAX('08 (ind)'!AY$6:AY$37)-MIN('08 (ind)'!AY$6:AY$37))))))</f>
        <v>45.177664974619262</v>
      </c>
      <c r="AZ30" s="75">
        <f>IF('08 (ind)'!AZ$1="si",100*(('08 (ind)'!AZ29-MIN('08 (ind)'!AZ$6:AZ$37))/(MAX('08 (ind)'!AZ$6:AZ$37)-MIN('08 (ind)'!AZ$6:AZ$37))),ABS(-100+(100*(('08 (ind)'!AZ29-MIN('08 (ind)'!AZ$6:AZ$37))/(MAX('08 (ind)'!AZ$6:AZ$37)-MIN('08 (ind)'!AZ$6:AZ$37))))))</f>
        <v>30.298256299539432</v>
      </c>
      <c r="BA30" s="75">
        <f>IF('08 (ind)'!BA$1="si",100*(('08 (ind)'!BA29-MIN('08 (ind)'!BA$6:BA$37))/(MAX('08 (ind)'!BA$6:BA$37)-MIN('08 (ind)'!BA$6:BA$37))),ABS(-100+(100*(('08 (ind)'!BA29-MIN('08 (ind)'!BA$6:BA$37))/(MAX('08 (ind)'!BA$6:BA$37)-MIN('08 (ind)'!BA$6:BA$37))))))</f>
        <v>19.935158545923983</v>
      </c>
      <c r="BB30" s="75">
        <f>IF('08 (ind)'!BB$1="si",100*(('08 (ind)'!BB29-MIN('08 (ind)'!BB$6:BB$37))/(MAX('08 (ind)'!BB$6:BB$37)-MIN('08 (ind)'!BB$6:BB$37))),ABS(-100+(100*(('08 (ind)'!BB29-MIN('08 (ind)'!BB$6:BB$37))/(MAX('08 (ind)'!BB$6:BB$37)-MIN('08 (ind)'!BB$6:BB$37))))))</f>
        <v>21.717726962200619</v>
      </c>
      <c r="BC30" s="75">
        <f>IF('08 (ind)'!BC$1="si",100*(('08 (ind)'!BC29-MIN('08 (ind)'!BC$6:BC$37))/(MAX('08 (ind)'!BC$6:BC$37)-MIN('08 (ind)'!BC$6:BC$37))),ABS(-100+(100*(('08 (ind)'!BC29-MIN('08 (ind)'!BC$6:BC$37))/(MAX('08 (ind)'!BC$6:BC$37)-MIN('08 (ind)'!BC$6:BC$37))))))</f>
        <v>16.570478381355329</v>
      </c>
      <c r="BD30" s="75">
        <f>IF('08 (ind)'!BD$1="si",100*(('08 (ind)'!BD29-MIN('08 (ind)'!BD$6:BD$37))/(MAX('08 (ind)'!BD$6:BD$37)-MIN('08 (ind)'!BD$6:BD$37))),ABS(-100+(100*(('08 (ind)'!BD29-MIN('08 (ind)'!BD$6:BD$37))/(MAX('08 (ind)'!BD$6:BD$37)-MIN('08 (ind)'!BD$6:BD$37))))))</f>
        <v>12.495536798737664</v>
      </c>
      <c r="BE30" s="75">
        <f>IF('08 (ind)'!BE$1="si",100*(('08 (ind)'!BE29-MIN('08 (ind)'!BE$6:BE$37))/(MAX('08 (ind)'!BE$6:BE$37)-MIN('08 (ind)'!BE$6:BE$37))),ABS(-100+(100*(('08 (ind)'!BE29-MIN('08 (ind)'!BE$6:BE$37))/(MAX('08 (ind)'!BE$6:BE$37)-MIN('08 (ind)'!BE$6:BE$37))))))</f>
        <v>3.8387715930902107</v>
      </c>
      <c r="BF30" s="75">
        <f>IF('08 (ind)'!BF$1="si",100*(('08 (ind)'!BF29-MIN('08 (ind)'!BF$6:BF$37))/(MAX('08 (ind)'!BF$6:BF$37)-MIN('08 (ind)'!BF$6:BF$37))),ABS(-100+(100*(('08 (ind)'!BF29-MIN('08 (ind)'!BF$6:BF$37))/(MAX('08 (ind)'!BF$6:BF$37)-MIN('08 (ind)'!BF$6:BF$37))))))</f>
        <v>46.248023077212771</v>
      </c>
      <c r="BG30" s="75">
        <f>IF('08 (ind)'!BG$1="si",100*(('08 (ind)'!BG29-MIN('08 (ind)'!BG$6:BG$37))/(MAX('08 (ind)'!BG$6:BG$37)-MIN('08 (ind)'!BG$6:BG$37))),ABS(-100+(100*(('08 (ind)'!BG29-MIN('08 (ind)'!BG$6:BG$37))/(MAX('08 (ind)'!BG$6:BG$37)-MIN('08 (ind)'!BG$6:BG$37))))))</f>
        <v>21.751029900667078</v>
      </c>
      <c r="BH30" s="75">
        <f>IF('08 (ind)'!BH$1="si",100*(('08 (ind)'!BH29-MIN('08 (ind)'!BH$6:BH$37))/(MAX('08 (ind)'!BH$6:BH$37)-MIN('08 (ind)'!BH$6:BH$37))),ABS(-100+(100*(('08 (ind)'!BH29-MIN('08 (ind)'!BH$6:BH$37))/(MAX('08 (ind)'!BH$6:BH$37)-MIN('08 (ind)'!BH$6:BH$37))))))</f>
        <v>13.139852249047667</v>
      </c>
      <c r="BI30" s="75">
        <f>IF('08 (ind)'!BI$1="si",100*(('08 (ind)'!BI29-MIN('08 (ind)'!BI$6:BI$37))/(MAX('08 (ind)'!BI$6:BI$37)-MIN('08 (ind)'!BI$6:BI$37))),ABS(-100+(100*(('08 (ind)'!BI29-MIN('08 (ind)'!BI$6:BI$37))/(MAX('08 (ind)'!BI$6:BI$37)-MIN('08 (ind)'!BI$6:BI$37))))))</f>
        <v>97.912232313705488</v>
      </c>
      <c r="BJ30" s="75">
        <f>IF('08 (ind)'!BJ$1="si",100*(('08 (ind)'!BJ29-MIN('08 (ind)'!BJ$6:BJ$37))/(MAX('08 (ind)'!BJ$6:BJ$37)-MIN('08 (ind)'!BJ$6:BJ$37))),ABS(-100+(100*(('08 (ind)'!BJ29-MIN('08 (ind)'!BJ$6:BJ$37))/(MAX('08 (ind)'!BJ$6:BJ$37)-MIN('08 (ind)'!BJ$6:BJ$37))))))</f>
        <v>3.5867746750417699E-2</v>
      </c>
      <c r="BK30" s="75">
        <f>IF('08 (ind)'!BK$1="si",100*(('08 (ind)'!BK29-MIN('08 (ind)'!BK$6:BK$37))/(MAX('08 (ind)'!BK$6:BK$37)-MIN('08 (ind)'!BK$6:BK$37))),ABS(-100+(100*(('08 (ind)'!BK29-MIN('08 (ind)'!BK$6:BK$37))/(MAX('08 (ind)'!BK$6:BK$37)-MIN('08 (ind)'!BK$6:BK$37))))))</f>
        <v>8.845550441000066</v>
      </c>
      <c r="BL30" s="75">
        <f>IF('08 (ind)'!BL$1="si",100*(('08 (ind)'!BL29-MIN('08 (ind)'!BL$6:BL$37))/(MAX('08 (ind)'!BL$6:BL$37)-MIN('08 (ind)'!BL$6:BL$37))),ABS(-100+(100*(('08 (ind)'!BL29-MIN('08 (ind)'!BL$6:BL$37))/(MAX('08 (ind)'!BL$6:BL$37)-MIN('08 (ind)'!BL$6:BL$37))))))</f>
        <v>16.949152542372879</v>
      </c>
      <c r="BM30" s="75">
        <f>IF('08 (ind)'!BM$1="si",100*(('08 (ind)'!BM29-MIN('08 (ind)'!BM$6:BM$37))/(MAX('08 (ind)'!BM$6:BM$37)-MIN('08 (ind)'!BM$6:BM$37))),ABS(-100+(100*(('08 (ind)'!BM29-MIN('08 (ind)'!BM$6:BM$37))/(MAX('08 (ind)'!BM$6:BM$37)-MIN('08 (ind)'!BM$6:BM$37))))))</f>
        <v>7.8365602119812303</v>
      </c>
      <c r="BN30" s="75">
        <f>IF('08 (ind)'!BN$1="si",100*(('08 (ind)'!BN29-MIN('08 (ind)'!BN$6:BN$37))/(MAX('08 (ind)'!BN$6:BN$37)-MIN('08 (ind)'!BN$6:BN$37))),ABS(-100+(100*(('08 (ind)'!BN29-MIN('08 (ind)'!BN$6:BN$37))/(MAX('08 (ind)'!BN$6:BN$37)-MIN('08 (ind)'!BN$6:BN$37))))))</f>
        <v>50.82878180617638</v>
      </c>
      <c r="BO30" s="75">
        <f>IF('08 (ind)'!BO$1="si",100*(('08 (ind)'!BO29-MIN('08 (ind)'!BO$6:BO$37))/(MAX('08 (ind)'!BO$6:BO$37)-MIN('08 (ind)'!BO$6:BO$37))),ABS(-100+(100*(('08 (ind)'!BO29-MIN('08 (ind)'!BO$6:BO$37))/(MAX('08 (ind)'!BO$6:BO$37)-MIN('08 (ind)'!BO$6:BO$37))))))</f>
        <v>15.306025401130938</v>
      </c>
      <c r="BP30" s="75">
        <f>IF('08 (ind)'!BP$1="si",100*(('08 (ind)'!BP29-MIN('08 (ind)'!BP$6:BP$37))/(MAX('08 (ind)'!BP$6:BP$37)-MIN('08 (ind)'!BP$6:BP$37))),ABS(-100+(100*(('08 (ind)'!BP29-MIN('08 (ind)'!BP$6:BP$37))/(MAX('08 (ind)'!BP$6:BP$37)-MIN('08 (ind)'!BP$6:BP$37))))))</f>
        <v>20.467686402138551</v>
      </c>
      <c r="BQ30" s="75">
        <f>IF('08 (ind)'!BQ$1="si",100*(('08 (ind)'!BQ29-MIN('08 (ind)'!BQ$6:BQ$37))/(MAX('08 (ind)'!BQ$6:BQ$37)-MIN('08 (ind)'!BQ$6:BQ$37))),ABS(-100+(100*(('08 (ind)'!BQ29-MIN('08 (ind)'!BQ$6:BQ$37))/(MAX('08 (ind)'!BQ$6:BQ$37)-MIN('08 (ind)'!BQ$6:BQ$37))))))</f>
        <v>15.319257135884747</v>
      </c>
      <c r="BR30" s="75">
        <f>IF('08 (ind)'!BR$1="si",100*(('08 (ind)'!BR29-MIN('08 (ind)'!BR$6:BR$37))/(MAX('08 (ind)'!BR$6:BR$37)-MIN('08 (ind)'!BR$6:BR$37))),ABS(-100+(100*(('08 (ind)'!BR29-MIN('08 (ind)'!BR$6:BR$37))/(MAX('08 (ind)'!BP$6:BP$37)-MIN('08 (ind)'!BR$6:BR$37))))))</f>
        <v>9.1997057140521541</v>
      </c>
      <c r="BS30" s="75">
        <f>IF('08 (ind)'!BS$1="si",100*(('08 (ind)'!BS29-MIN('08 (ind)'!BS$6:BS$37))/(MAX('08 (ind)'!BS$6:BS$37)-MIN('08 (ind)'!BS$6:BS$37))),ABS(-100+(100*(('08 (ind)'!BS29-MIN('08 (ind)'!BS$6:BS$37))/(MAX('08 (ind)'!BQ$6:BQ$37)-MIN('08 (ind)'!BS$6:BS$37))))))</f>
        <v>75.401732859500868</v>
      </c>
      <c r="BT30" s="75">
        <f>IF('08 (ind)'!BT$1="si",100*(('08 (ind)'!BT29-MIN('08 (ind)'!BT$6:BT$37))/(MAX('08 (ind)'!BT$6:BT$37)-MIN('08 (ind)'!BT$6:BT$37))),ABS(-100+(100*(('08 (ind)'!BT29-MIN('08 (ind)'!BT$6:BT$37))/(MAX('08 (ind)'!BR$6:BR$37)-MIN('08 (ind)'!BT$6:BT$37))))))</f>
        <v>94.038628222010502</v>
      </c>
      <c r="BU30" s="75">
        <f>IF('08 (ind)'!BU$1="si",100*(('08 (ind)'!BU29-MIN('08 (ind)'!BU$6:BU$37))/(MAX('08 (ind)'!BU$6:BU$37)-MIN('08 (ind)'!BU$6:BU$37))),ABS(-100+(100*(('08 (ind)'!BU29-MIN('08 (ind)'!BU$6:BU$37))/(MAX('08 (ind)'!BU$6:BU$37)-MIN('08 (ind)'!BU$6:BU$37))))))</f>
        <v>61.331679073614559</v>
      </c>
      <c r="BV30" s="75">
        <f>IF('08 (ind)'!BV$1="si",100*(('08 (ind)'!BV29-MIN('08 (ind)'!BV$6:BV$37))/(MAX('08 (ind)'!BV$6:BV$37)-MIN('08 (ind)'!BV$6:BV$37))),ABS(-100+(100*(('08 (ind)'!BV29-MIN('08 (ind)'!BV$6:BV$37))/(MAX('08 (ind)'!BV$6:BV$37)-MIN('08 (ind)'!BV$6:BV$37))))))</f>
        <v>42.976939203354284</v>
      </c>
      <c r="BW30" s="75">
        <f>IF('08 (ind)'!BW$1="si",100*(('08 (ind)'!BW29-MIN('08 (ind)'!BW$6:BW$37))/(MAX('08 (ind)'!BW$6:BW$37)-MIN('08 (ind)'!BW$6:BW$37))),ABS(-100+(100*(('08 (ind)'!BW29-MIN('08 (ind)'!BW$6:BW$37))/(MAX('08 (ind)'!BW$6:BW$37)-MIN('08 (ind)'!BW$6:BW$37))))))</f>
        <v>65.625410158813494</v>
      </c>
      <c r="BX30" s="75">
        <f>IF('08 (ind)'!BX$1="si",100*(('08 (ind)'!BX29-MIN('08 (ind)'!BX$6:BX$37))/(MAX('08 (ind)'!BX$6:BX$37)-MIN('08 (ind)'!BX$6:BX$37))),ABS(-100+(100*(('08 (ind)'!BX29-MIN('08 (ind)'!BX$6:BX$37))/(MAX('08 (ind)'!BX$6:BX$37)-MIN('08 (ind)'!BX$6:BX$37))))))</f>
        <v>7.1733920963825994</v>
      </c>
      <c r="BY30" s="75">
        <f>IF('08 (ind)'!BY$1="si",100*(('08 (ind)'!BY29-MIN('08 (ind)'!BY$6:BY$37))/(MAX('08 (ind)'!BY$6:BY$37)-MIN('08 (ind)'!BY$6:BY$37))),ABS(-100+(100*(('08 (ind)'!BY29-MIN('08 (ind)'!BY$6:BY$37))/(MAX('08 (ind)'!BY$6:BY$37)-MIN('08 (ind)'!BY$6:BY$37))))))</f>
        <v>2.1338210290987445</v>
      </c>
      <c r="BZ30" s="75">
        <f>IF('08 (ind)'!BZ$1="si",100*(('08 (ind)'!BZ29-MIN('08 (ind)'!BZ$6:BZ$37))/(MAX('08 (ind)'!BZ$6:BZ$37)-MIN('08 (ind)'!BZ$6:BZ$37))),ABS(-100+(100*(('08 (ind)'!BZ29-MIN('08 (ind)'!BZ$6:BZ$37))/(MAX('08 (ind)'!BZ$6:BZ$37)-MIN('08 (ind)'!BZ$6:BZ$37))))))</f>
        <v>91.916042855104791</v>
      </c>
      <c r="CA30" s="75">
        <f>IF('08 (ind)'!CA$1="si",100*(('08 (ind)'!CA29-MIN('08 (ind)'!CA$6:CA$37))/(MAX('08 (ind)'!CA$6:CA$37)-MIN('08 (ind)'!CA$6:CA$37))),ABS(-100+(100*(('08 (ind)'!CA29-MIN('08 (ind)'!CA$6:CA$37))/(MAX('08 (ind)'!CA$6:CA$37)-MIN('08 (ind)'!CA$6:CA$37))))))</f>
        <v>25.50165461849727</v>
      </c>
      <c r="CB30" s="75">
        <f>IF('08 (ind)'!CB$1="si",100*(('08 (ind)'!CB29-MIN('08 (ind)'!CB$6:CB$37))/(MAX('08 (ind)'!CB$6:CB$37)-MIN('08 (ind)'!CB$6:CB$37))),ABS(-100+(100*(('08 (ind)'!CB29-MIN('08 (ind)'!CB$6:CB$37))/(MAX('08 (ind)'!CB$6:CB$37)-MIN('08 (ind)'!CB$6:CB$37))))))</f>
        <v>76.433121019108285</v>
      </c>
      <c r="CC30" s="75">
        <f>IF('08 (ind)'!CC$1="si",100*(('08 (ind)'!CC29-MIN('08 (ind)'!CC$6:CC$37))/(MAX('08 (ind)'!CC$6:CC$37)-MIN('08 (ind)'!CC$6:CC$37))),ABS(-100+(100*(('08 (ind)'!CC29-MIN('08 (ind)'!CC$6:CC$37))/(MAX('08 (ind)'!CC$6:CC$37)-MIN('08 (ind)'!CC$6:CC$37))))))</f>
        <v>65.605241523800117</v>
      </c>
      <c r="CD30" s="75">
        <f>IF('08 (ind)'!CD$1="si",100*(('08 (ind)'!CD29-MIN('08 (ind)'!CD$6:CD$37))/(MAX('08 (ind)'!CD$6:CD$37)-MIN('08 (ind)'!CD$6:CD$37))),ABS(-100+(100*(('08 (ind)'!CD29-MIN('08 (ind)'!CD$6:CD$37))/(MAX('08 (ind)'!CD$6:CD$37)-MIN('08 (ind)'!CD$6:CD$37))))))</f>
        <v>0.22605050080902692</v>
      </c>
      <c r="CE30" s="75">
        <f>IF('08 (ind)'!CE$1="si",100*(('08 (ind)'!CE29-MIN('08 (ind)'!CE$6:CE$37))/(MAX('08 (ind)'!CE$6:CE$37)-MIN('08 (ind)'!CE$6:CE$37))),ABS(-100+(100*(('08 (ind)'!CE29-MIN('08 (ind)'!CE$6:CE$37))/(MAX('08 (ind)'!CE$6:CE$37)-MIN('08 (ind)'!CE$6:CE$37))))))</f>
        <v>11.032793063631795</v>
      </c>
      <c r="CF30" s="75">
        <f>IF('08 (ind)'!CF$1="si",100*(('08 (ind)'!CF29-MIN('08 (ind)'!CF$6:CF$37))/(MAX('08 (ind)'!CF$6:CF$37)-MIN('08 (ind)'!CF$6:CF$37))),ABS(-100+(100*(('08 (ind)'!CF29-MIN('08 (ind)'!CF$6:CF$37))/(MAX('08 (ind)'!CF$6:CF$37)-MIN('08 (ind)'!CF$6:CF$37))))))</f>
        <v>16.504051325442106</v>
      </c>
      <c r="CG30" s="75">
        <f>IF('08 (ind)'!CG$1="si",100*(('08 (ind)'!CG29-MIN('08 (ind)'!CG$6:CG$37))/(MAX('08 (ind)'!CG$6:CG$37)-MIN('08 (ind)'!CG$6:CG$37))),ABS(-100+(100*(('08 (ind)'!CG29-MIN('08 (ind)'!CG$6:CG$37))/(MAX('08 (ind)'!CG$6:CG$37)-MIN('08 (ind)'!CG$6:CG$37))))))</f>
        <v>4.8787249336531984</v>
      </c>
      <c r="CH30" s="75">
        <f>IF('08 (ind)'!CH$1="si",100*(('08 (ind)'!CH29-MIN('08 (ind)'!CH$6:CH$37))/(MAX('08 (ind)'!CH$6:CH$37)-MIN('08 (ind)'!CH$6:CH$37))),ABS(-100+(100*(('08 (ind)'!CH29-MIN('08 (ind)'!CH$6:CH$37))/(MAX('08 (ind)'!CH$6:CH$37)-MIN('08 (ind)'!CH$6:CH$37))))))</f>
        <v>8.7772120197120209</v>
      </c>
      <c r="CI30" s="75">
        <f>IF('08 (ind)'!CI$1="si",100*(('08 (ind)'!CI29-MIN('08 (ind)'!CI$6:CI$37))/(MAX('08 (ind)'!CI$6:CI$37)-MIN('08 (ind)'!CI$6:CI$37))),ABS(-100+(100*(('08 (ind)'!CI29-MIN('08 (ind)'!CI$6:CI$37))/(MAX('08 (ind)'!CI$6:CI$37)-MIN('08 (ind)'!CI$6:CI$37))))))</f>
        <v>58.68231706822823</v>
      </c>
      <c r="CJ30" s="75">
        <f>IF('08 (ind)'!CJ$1="si",100*(('08 (ind)'!CJ29-MIN('08 (ind)'!CJ$6:CJ$37))/(MAX('08 (ind)'!CJ$6:CJ$37)-MIN('08 (ind)'!CJ$6:CJ$37))),ABS(-100+(100*(('08 (ind)'!CJ29-MIN('08 (ind)'!CJ$6:CJ$37))/(MAX('08 (ind)'!CJ$6:CJ$37)-MIN('08 (ind)'!CJ$6:CJ$37))))))</f>
        <v>42.482920037594482</v>
      </c>
      <c r="CK30" s="75">
        <f>IF('08 (ind)'!CK$1="si",100*(('08 (ind)'!CK29-MIN('08 (ind)'!CK$6:CK$37))/(MAX('08 (ind)'!CK$6:CK$37)-MIN('08 (ind)'!CK$6:CK$37))),ABS(-100+(100*(('08 (ind)'!CK29-MIN('08 (ind)'!CK$6:CK$37))/(MAX('08 (ind)'!CK$6:CK$37)-MIN('08 (ind)'!CK$6:CK$37))))))</f>
        <v>13.048501039479635</v>
      </c>
      <c r="CL30" s="75">
        <f>IF('08 (ind)'!CL$1="si",100*(('08 (ind)'!CL29-MIN('08 (ind)'!CL$6:CL$37))/(MAX('08 (ind)'!CL$6:CL$37)-MIN('08 (ind)'!CL$6:CL$37))),ABS(-100+(100*(('08 (ind)'!CL29-MIN('08 (ind)'!CL$6:CL$37))/(MAX('08 (ind)'!CL$6:CL$37)-MIN('08 (ind)'!CL$6:CL$37))))))</f>
        <v>15.145328575873176</v>
      </c>
      <c r="CM30" s="75">
        <f>IF('08 (ind)'!CM$1="si",100*(('08 (ind)'!CM29-MIN('08 (ind)'!CM$6:CM$37))/(MAX('08 (ind)'!CM$6:CM$37)-MIN('08 (ind)'!CM$6:CM$37))),ABS(-100+(100*(('08 (ind)'!CM29-MIN('08 (ind)'!CM$6:CM$37))/(MAX('08 (ind)'!CM$6:CM$37)-MIN('08 (ind)'!CM$6:CM$37))))))</f>
        <v>17.670507067381333</v>
      </c>
    </row>
    <row r="31" spans="1:91">
      <c r="A31" s="18" t="s">
        <v>229</v>
      </c>
      <c r="B31" s="87">
        <f>IF('08 (ind)'!B$1="si",100*(('08 (ind)'!B30-MIN('08 (ind)'!B$6:B$37))/(MAX('08 (ind)'!B$6:B$37)-MIN('08 (ind)'!B$6:B$37))),ABS(-100+(100*(('08 (ind)'!B30-MIN('08 (ind)'!B$6:B$37))/(MAX('08 (ind)'!B$6:B$37)-MIN('08 (ind)'!B$6:B$37))))))</f>
        <v>7.0313712174809346</v>
      </c>
      <c r="C31" s="87">
        <f>IF('08 (ind)'!C$1="si",100*(('08 (ind)'!C30-MIN('08 (ind)'!C$6:C$37))/(MAX('08 (ind)'!C$6:C$37)-MIN('08 (ind)'!C$6:C$37))),ABS(-100+(100*(('08 (ind)'!C30-MIN('08 (ind)'!C$6:C$37))/(MAX('08 (ind)'!C$6:C$37)-MIN('08 (ind)'!C$6:C$37))))))</f>
        <v>50.999021571919201</v>
      </c>
      <c r="D31" s="87">
        <f>IF('08 (ind)'!D$1="si",100*(('08 (ind)'!D30-MIN('08 (ind)'!D$6:D$37))/(MAX('08 (ind)'!D$6:D$37)-MIN('08 (ind)'!D$6:D$37))),ABS(-100+(100*(('08 (ind)'!D30-MIN('08 (ind)'!D$6:D$37))/(MAX('08 (ind)'!D$6:D$37)-MIN('08 (ind)'!D$6:D$37))))))</f>
        <v>81.309302315574087</v>
      </c>
      <c r="E31" s="87">
        <f>IF('08 (ind)'!E$1="si",100*(('08 (ind)'!E30-MIN('08 (ind)'!E$6:E$37))/(MAX('08 (ind)'!E$6:E$37)-MIN('08 (ind)'!E$6:E$37))),ABS(-100+(100*(('08 (ind)'!E30-MIN('08 (ind)'!E$6:E$37))/(MAX('08 (ind)'!E$6:E$37)-MIN('08 (ind)'!E$6:E$37))))))</f>
        <v>14.531244600647852</v>
      </c>
      <c r="F31" s="87">
        <f>IF('08 (ind)'!F$1="si",100*(('08 (ind)'!F30-MIN('08 (ind)'!F$6:F$37))/(MAX('08 (ind)'!F$6:F$37)-MIN('08 (ind)'!F$6:F$37))),ABS(-100+(100*(('08 (ind)'!F30-MIN('08 (ind)'!F$6:F$37))/(MAX('08 (ind)'!F$6:F$37)-MIN('08 (ind)'!F$6:F$37))))))</f>
        <v>85.61643835616438</v>
      </c>
      <c r="G31" s="87">
        <f>IF('08 (ind)'!G$1="si",100*(('08 (ind)'!G30-MIN('08 (ind)'!G$6:G$37))/(MAX('08 (ind)'!G$6:G$37)-MIN('08 (ind)'!G$6:G$37))),ABS(-100+(100*(('08 (ind)'!G30-MIN('08 (ind)'!G$6:G$37))/(MAX('08 (ind)'!G$6:G$37)-MIN('08 (ind)'!G$6:G$37))))))</f>
        <v>89.830508474576263</v>
      </c>
      <c r="H31" s="87">
        <f>IF('08 (ind)'!H$1="si",100*(('08 (ind)'!H30-MIN('08 (ind)'!H$6:H$37))/(MAX('08 (ind)'!H$6:H$37)-MIN('08 (ind)'!H$6:H$37))),ABS(-100+(100*(('08 (ind)'!H30-MIN('08 (ind)'!H$6:H$37))/(MAX('08 (ind)'!H$6:H$37)-MIN('08 (ind)'!H$6:H$37))))))</f>
        <v>72.307692307692307</v>
      </c>
      <c r="I31" s="87">
        <f>IF('08 (ind)'!I$1="si",100*(('08 (ind)'!I30-MIN('08 (ind)'!I$6:I$37))/(MAX('08 (ind)'!I$6:I$37)-MIN('08 (ind)'!I$6:I$37))),ABS(-100+(100*(('08 (ind)'!I30-MIN('08 (ind)'!I$6:I$37))/(MAX('08 (ind)'!I$6:I$37)-MIN('08 (ind)'!I$6:I$37))))))</f>
        <v>76.25</v>
      </c>
      <c r="J31" s="87">
        <f>IF('08 (ind)'!J$1="si",100*(('08 (ind)'!J30-MIN('08 (ind)'!J$6:J$37))/(MAX('08 (ind)'!J$6:J$37)-MIN('08 (ind)'!J$6:J$37))),ABS(-100+(100*(('08 (ind)'!J30-MIN('08 (ind)'!J$6:J$37))/(MAX('08 (ind)'!J$6:J$37)-MIN('08 (ind)'!J$6:J$37))))))</f>
        <v>27.225130890052355</v>
      </c>
      <c r="K31" s="87">
        <f>IF('08 (ind)'!K$1="si",100*(('08 (ind)'!K30-MIN('08 (ind)'!K$6:K$37))/(MAX('08 (ind)'!K$6:K$37)-MIN('08 (ind)'!K$6:K$37))),ABS(-100+(100*(('08 (ind)'!K30-MIN('08 (ind)'!K$6:K$37))/(MAX('08 (ind)'!K$6:K$37)-MIN('08 (ind)'!K$6:K$37))))))</f>
        <v>30.730251973703172</v>
      </c>
      <c r="L31" s="87">
        <f>IF('08 (ind)'!L$1="si",100*(('08 (ind)'!L30-MIN('08 (ind)'!L$6:L$37))/(MAX('08 (ind)'!L$6:L$37)-MIN('08 (ind)'!L$6:L$37))),ABS(-100+(100*(('08 (ind)'!L30-MIN('08 (ind)'!L$6:L$37))/(MAX('08 (ind)'!L$6:L$37)-MIN('08 (ind)'!L$6:L$37))))))</f>
        <v>62.117765008575027</v>
      </c>
      <c r="M31" s="87">
        <f>IF('08 (ind)'!M$1="si",100*(('08 (ind)'!M30-MIN('08 (ind)'!M$6:M$37))/(MAX('08 (ind)'!M$6:M$37)-MIN('08 (ind)'!M$6:M$37))),ABS(-100+(100*(('08 (ind)'!M30-MIN('08 (ind)'!M$6:M$37))/(MAX('08 (ind)'!M$6:M$37)-MIN('08 (ind)'!M$6:M$37))))))</f>
        <v>1.4405353260023259</v>
      </c>
      <c r="N31" s="87">
        <f>IF('08 (ind)'!N$1="si",100*(('08 (ind)'!N30-MIN('08 (ind)'!N$6:N$37))/(MAX('08 (ind)'!N$6:N$37)-MIN('08 (ind)'!N$6:N$37))),ABS(-100+(100*(('08 (ind)'!N30-MIN('08 (ind)'!N$6:N$37))/(MAX('08 (ind)'!N$6:N$37)-MIN('08 (ind)'!N$6:N$37))))))</f>
        <v>32.68652131784642</v>
      </c>
      <c r="O31" s="87">
        <f>IF('08 (ind)'!O$1="si",100*(('08 (ind)'!O30-MIN('08 (ind)'!O$6:O$37))/(MAX('08 (ind)'!O$6:O$37)-MIN('08 (ind)'!O$6:O$37))),ABS(-100+(100*(('08 (ind)'!O30-MIN('08 (ind)'!O$6:O$37))/(MAX('08 (ind)'!O$6:O$37)-MIN('08 (ind)'!O$6:O$37))))))</f>
        <v>94.736842105263165</v>
      </c>
      <c r="P31" s="87">
        <f>IF('08 (ind)'!P$1="si",100*(('08 (ind)'!P30-MIN('08 (ind)'!P$6:P$37))/(MAX('08 (ind)'!P$6:P$37)-MIN('08 (ind)'!P$6:P$37))),ABS(-100+(100*(('08 (ind)'!P30-MIN('08 (ind)'!P$6:P$37))/(MAX('08 (ind)'!P$6:P$37)-MIN('08 (ind)'!P$6:P$37))))))</f>
        <v>0.71936053192266236</v>
      </c>
      <c r="Q31" s="87">
        <f>IF('08 (ind)'!Q$1="si",100*(('08 (ind)'!Q30-MIN('08 (ind)'!Q$6:Q$37))/(MAX('08 (ind)'!Q$6:Q$37)-MIN('08 (ind)'!Q$6:Q$37))),ABS(-100+(100*(('08 (ind)'!Q30-MIN('08 (ind)'!Q$6:Q$37))/(MAX('08 (ind)'!Q$6:Q$37)-MIN('08 (ind)'!Q$6:Q$37))))))</f>
        <v>18.610706314433987</v>
      </c>
      <c r="R31" s="87">
        <f>IF('08 (ind)'!R$1="si",100*(('08 (ind)'!R30-MIN('08 (ind)'!R$6:R$37))/(MAX('08 (ind)'!R$6:R$37)-MIN('08 (ind)'!R$6:R$37))),ABS(-100+(100*(('08 (ind)'!R30-MIN('08 (ind)'!R$6:R$37))/(MAX('08 (ind)'!R$6:R$37)-MIN('08 (ind)'!R$6:R$37))))))</f>
        <v>2.4130937596134547</v>
      </c>
      <c r="S31" s="75">
        <f>ABS(ABS(('08 (ind)'!S30-((MAX('08 (ind)'!S$6:S$37)+MIN('08 (ind)'!S$6:S$37))/2))/(((MAX('08 (ind)'!S$6:S$37)+MIN('08 (ind)'!S$6:S$37))/2)-MAX('08 (ind)'!S$6:S$37))*100)-100)</f>
        <v>28.25842442609931</v>
      </c>
      <c r="T31" s="75">
        <f>IF('08 (ind)'!T$1="si",100*(('08 (ind)'!T30-MIN('08 (ind)'!T$6:T$37))/(MAX('08 (ind)'!T$6:T$37)-MIN('08 (ind)'!T$6:T$37))),ABS(-100+(100*(('08 (ind)'!T30-MIN('08 (ind)'!T$6:T$37))/(MAX('08 (ind)'!T$6:T$37)-MIN('08 (ind)'!T$6:T$37))))))</f>
        <v>38.400980612192043</v>
      </c>
      <c r="U31" s="75">
        <f>IF('08 (ind)'!U$1="si",100*(('08 (ind)'!U30-MIN('08 (ind)'!U$6:U$37))/(MAX('08 (ind)'!U$6:U$37)-MIN('08 (ind)'!U$6:U$37))),ABS(-100+(100*(('08 (ind)'!U30-MIN('08 (ind)'!U$6:U$37))/(MAX('08 (ind)'!U$6:U$37)-MIN('08 (ind)'!U$6:U$37))))))</f>
        <v>0</v>
      </c>
      <c r="V31" s="75">
        <f>IF('08 (ind)'!V$1="si",100*(('08 (ind)'!V30-MIN('08 (ind)'!V$6:V$37))/(MAX('08 (ind)'!V$6:V$37)-MIN('08 (ind)'!V$6:V$37))),ABS(-100+(100*(('08 (ind)'!V30-MIN('08 (ind)'!V$6:V$37))/(MAX('08 (ind)'!V$6:V$37)-MIN('08 (ind)'!V$6:V$37))))))</f>
        <v>91.712707182320443</v>
      </c>
      <c r="W31" s="75">
        <f>IF('08 (ind)'!W$1="si",100*(('08 (ind)'!W30-MIN('08 (ind)'!W$6:W$37))/(MAX('08 (ind)'!W$6:W$37)-MIN('08 (ind)'!W$6:W$37))),ABS(-100+(100*(('08 (ind)'!W30-MIN('08 (ind)'!W$6:W$37))/(MAX('08 (ind)'!W$6:W$37)-MIN('08 (ind)'!W$6:W$37))))))</f>
        <v>79.856816468244062</v>
      </c>
      <c r="X31" s="75">
        <f>IF('08 (ind)'!X$1="si",100*(('08 (ind)'!X30-MIN('08 (ind)'!X$6:X$37))/(MAX('08 (ind)'!X$6:X$37)-MIN('08 (ind)'!X$6:X$37))),ABS(-100+(100*(('08 (ind)'!X30-MIN('08 (ind)'!X$6:X$37))/(MAX('08 (ind)'!X$6:X$37)-MIN('08 (ind)'!X$6:X$37))))))</f>
        <v>69.506486149614915</v>
      </c>
      <c r="Y31" s="75">
        <f>IF('08 (ind)'!Y$1="si",100*(('08 (ind)'!Y30-MIN('08 (ind)'!Y$6:Y$37))/(MAX('08 (ind)'!Y$6:Y$37)-MIN('08 (ind)'!Y$6:Y$37))),ABS(-100+(100*(('08 (ind)'!Y30-MIN('08 (ind)'!Y$6:Y$37))/(MAX('08 (ind)'!Y$6:Y$37)-MIN('08 (ind)'!Y$6:Y$37))))))</f>
        <v>67.961363838689579</v>
      </c>
      <c r="Z31" s="75">
        <f>IF('08 (ind)'!Z$1="si",100*(('08 (ind)'!Z30-MIN('08 (ind)'!Z$6:Z$37))/(MAX('08 (ind)'!Z$6:Z$37)-MIN('08 (ind)'!Z$6:Z$37))),ABS(-100+(100*(('08 (ind)'!Z30-MIN('08 (ind)'!Z$6:Z$37))/(MAX('08 (ind)'!Z$6:Z$37)-MIN('08 (ind)'!Z$6:Z$37))))))</f>
        <v>57.234253566973109</v>
      </c>
      <c r="AA31" s="75">
        <f>IF('08 (ind)'!AA$1="si",100*(('08 (ind)'!AA30-MIN('08 (ind)'!AA$6:AA$37))/(MAX('08 (ind)'!AA$6:AA$37)-MIN('08 (ind)'!AA$6:AA$37))),ABS(-100+(100*(('08 (ind)'!AA30-MIN('08 (ind)'!AA$6:AA$37))/(MAX('08 (ind)'!AA$6:AA$37)-MIN('08 (ind)'!AA$6:AA$37))))))</f>
        <v>81.117501681449355</v>
      </c>
      <c r="AB31" s="75">
        <f>IF('08 (ind)'!AB$1="si",100*(('08 (ind)'!AB30-MIN('08 (ind)'!AB$6:AB$37))/(MAX('08 (ind)'!AB$6:AB$37)-MIN('08 (ind)'!AB$6:AB$37))),ABS(-100+(100*(('08 (ind)'!AB30-MIN('08 (ind)'!AB$6:AB$37))/(MAX('08 (ind)'!AB$6:AB$37)-MIN('08 (ind)'!AB$6:AB$37))))))</f>
        <v>54.968257189757672</v>
      </c>
      <c r="AC31" s="75">
        <f>IF('08 (ind)'!AC$1="si",100*(('08 (ind)'!AC30-MIN('08 (ind)'!AC$6:AC$37))/(MAX('08 (ind)'!AC$6:AC$37)-MIN('08 (ind)'!AC$6:AC$37))),ABS(-100+(100*(('08 (ind)'!AC30-MIN('08 (ind)'!AC$6:AC$37))/(MAX('08 (ind)'!AC$6:AC$37)-MIN('08 (ind)'!AC$6:AC$37))))))</f>
        <v>84.702917566810342</v>
      </c>
      <c r="AD31" s="75">
        <f>IF('08 (ind)'!AD$1="si",100*(('08 (ind)'!AD30-MIN('08 (ind)'!AD$6:AD$37))/(MAX('08 (ind)'!AD$6:AD$37)-MIN('08 (ind)'!AD$6:AD$37))),ABS(-100+(100*(('08 (ind)'!AD30-MIN('08 (ind)'!AD$6:AD$37))/(MAX('08 (ind)'!AD$6:AD$37)-MIN('08 (ind)'!AD$6:AD$37))))))</f>
        <v>77.968368450303842</v>
      </c>
      <c r="AE31" s="75">
        <f>IF('08 (ind)'!AE$1="si",100*(('08 (ind)'!AE30-MIN('08 (ind)'!AE$6:AE$37))/(MAX('08 (ind)'!AE$6:AE$37)-MIN('08 (ind)'!AE$6:AE$37))),ABS(-100+(100*(('08 (ind)'!AE30-MIN('08 (ind)'!AE$6:AE$37))/(MAX('08 (ind)'!AE$6:AE$37)-MIN('08 (ind)'!AE$6:AE$37))))))</f>
        <v>42.931645061083842</v>
      </c>
      <c r="AF31" s="75">
        <f>IF('08 (ind)'!AF$1="si",100*(('08 (ind)'!AF30-MIN('08 (ind)'!AF$6:AF$37))/(MAX('08 (ind)'!AF$6:AF$37)-MIN('08 (ind)'!AF$6:AF$37))),ABS(-100+(100*(('08 (ind)'!AF30-MIN('08 (ind)'!AF$6:AF$37))/(MAX('08 (ind)'!AF$6:AF$37)-MIN('08 (ind)'!AF$6:AF$37))))))</f>
        <v>75.834891267283609</v>
      </c>
      <c r="AG31" s="75">
        <f>IF('08 (ind)'!AG$1="si",100*(('08 (ind)'!AG30-MIN('08 (ind)'!AG$6:AG$37))/(MAX('08 (ind)'!AG$6:AG$37)-MIN('08 (ind)'!AG$6:AG$37))),ABS(-100+(100*(('08 (ind)'!AG30-MIN('08 (ind)'!AG$6:AG$37))/(MAX('08 (ind)'!AG$6:AG$37)-MIN('08 (ind)'!AG$6:AG$37))))))</f>
        <v>50</v>
      </c>
      <c r="AH31" s="75">
        <f>IF('08 (ind)'!AH$1="si",100*(('08 (ind)'!AH30-MIN('08 (ind)'!AH$6:AH$37))/(MAX('08 (ind)'!AH$6:AH$37)-MIN('08 (ind)'!AH$6:AH$37))),ABS(-100+(100*(('08 (ind)'!AH30-MIN('08 (ind)'!AH$6:AH$37))/(MAX('08 (ind)'!AH$6:AH$37)-MIN('08 (ind)'!AH$6:AH$37))))))</f>
        <v>61.077844311377241</v>
      </c>
      <c r="AI31" s="75">
        <f>IF('08 (ind)'!AI$1="si",100*(('08 (ind)'!AI30-MIN('08 (ind)'!AI$6:AI$37))/(MAX('08 (ind)'!AI$6:AI$37)-MIN('08 (ind)'!AI$6:AI$37))),ABS(-100+(100*(('08 (ind)'!AI30-MIN('08 (ind)'!AI$6:AI$37))/(MAX('08 (ind)'!AI$6:AI$37)-MIN('08 (ind)'!AI$6:AI$37))))))</f>
        <v>2.3471730559900474</v>
      </c>
      <c r="AJ31" s="75">
        <f>IF('08 (ind)'!AJ$1="si",100*(('08 (ind)'!AJ30-MIN('08 (ind)'!AJ$6:AJ$37))/(MAX('08 (ind)'!AJ$6:AJ$37)-MIN('08 (ind)'!AJ$6:AJ$37))),ABS(-100+(100*(('08 (ind)'!AJ30-MIN('08 (ind)'!AJ$6:AJ$37))/(MAX('08 (ind)'!AJ$6:AJ$37)-MIN('08 (ind)'!AJ$6:AJ$37))))))</f>
        <v>80.931725231546267</v>
      </c>
      <c r="AK31" s="75">
        <f>IF('08 (ind)'!AK$1="si",100*(('08 (ind)'!AK30-MIN('08 (ind)'!AK$6:AK$37))/(MAX('08 (ind)'!AK$6:AK$37)-MIN('08 (ind)'!AK$6:AK$37))),ABS(-100+(100*(('08 (ind)'!AK30-MIN('08 (ind)'!AK$6:AK$37))/(MAX('08 (ind)'!AK$6:AK$37)-MIN('08 (ind)'!AK$6:AK$37))))))</f>
        <v>5.4512408030099477</v>
      </c>
      <c r="AL31" s="75">
        <f>IF('08 (ind)'!AL$1="si",100*(('08 (ind)'!AL30-MIN('08 (ind)'!AL$6:AL$37))/(MAX('08 (ind)'!AL$6:AL$37)-MIN('08 (ind)'!AL$6:AL$37))),ABS(-100+(100*(('08 (ind)'!AL30-MIN('08 (ind)'!AL$6:AL$37))/(MAX('08 (ind)'!AL$6:AL$37)-MIN('08 (ind)'!AL$6:AL$37))))))</f>
        <v>86.050895832901006</v>
      </c>
      <c r="AM31" s="75">
        <f>IF('08 (ind)'!AM$1="si",100*(('08 (ind)'!AM30-MIN('08 (ind)'!AM$6:AM$37))/(MAX('08 (ind)'!AM$6:AM$37)-MIN('08 (ind)'!AM$6:AM$37))),ABS(-100+(100*(('08 (ind)'!AM30-MIN('08 (ind)'!AM$6:AM$37))/(MAX('08 (ind)'!AM$6:AM$37)-MIN('08 (ind)'!AM$6:AM$37))))))</f>
        <v>52.562933981441724</v>
      </c>
      <c r="AN31" s="75">
        <f>IF('08 (ind)'!AN$1="si",100*(('08 (ind)'!AN30-MIN('08 (ind)'!AN$6:AN$37))/(MAX('08 (ind)'!AN$6:AN$37)-MIN('08 (ind)'!AN$6:AN$37))),ABS(-100+(100*(('08 (ind)'!AN30-MIN('08 (ind)'!AN$6:AN$37))/(MAX('08 (ind)'!AN$6:AN$37)-MIN('08 (ind)'!AN$6:AN$37))))))</f>
        <v>57.048571959518817</v>
      </c>
      <c r="AO31" s="75">
        <f>IF('08 (ind)'!AO$1="si",100*(('08 (ind)'!AO30-MIN('08 (ind)'!AO$6:AO$37))/(MAX('08 (ind)'!AO$6:AO$37)-MIN('08 (ind)'!AO$6:AO$37))),ABS(-100+(100*(('08 (ind)'!AO30-MIN('08 (ind)'!AO$6:AO$37))/(MAX('08 (ind)'!AO$6:AO$37)-MIN('08 (ind)'!AO$6:AO$37))))))</f>
        <v>72.41848132874334</v>
      </c>
      <c r="AP31" s="75">
        <f>IF('08 (ind)'!AP$1="si",100*(('08 (ind)'!AP30-MIN('08 (ind)'!AP$6:AP$37))/(MAX('08 (ind)'!AP$6:AP$37)-MIN('08 (ind)'!AP$6:AP$37))),ABS(-100+(100*(('08 (ind)'!AP30-MIN('08 (ind)'!AP$6:AP$37))/(MAX('08 (ind)'!AP$6:AP$37)-MIN('08 (ind)'!AP$6:AP$37))))))</f>
        <v>51.855779427359487</v>
      </c>
      <c r="AQ31" s="75">
        <f>IF('08 (ind)'!AQ$1="si",100*(('08 (ind)'!AQ30-MIN('08 (ind)'!AQ$6:AQ$37))/(MAX('08 (ind)'!AQ$6:AQ$37)-MIN('08 (ind)'!AQ$6:AQ$37))),ABS(-100+(100*(('08 (ind)'!AQ30-MIN('08 (ind)'!AQ$6:AQ$37))/(MAX('08 (ind)'!AQ$6:AQ$37)-MIN('08 (ind)'!AQ$6:AQ$37))))))</f>
        <v>8.8413943456131481</v>
      </c>
      <c r="AR31" s="75">
        <f>IF('08 (ind)'!AR$1="si",100*(('08 (ind)'!AR30-MIN('08 (ind)'!AR$6:AR$37))/(MAX('08 (ind)'!AR$6:AR$37)-MIN('08 (ind)'!AR$6:AR$37))),ABS(-100+(100*(('08 (ind)'!AR30-MIN('08 (ind)'!AR$6:AR$37))/(MAX('08 (ind)'!AR$6:AR$37)-MIN('08 (ind)'!AR$6:AR$37))))))</f>
        <v>44.691201027985791</v>
      </c>
      <c r="AS31" s="75">
        <f>IF('08 (ind)'!AS$1="si",100*(('08 (ind)'!AS30-MIN('08 (ind)'!AS$6:AS$37))/(MAX('08 (ind)'!AS$6:AS$37)-MIN('08 (ind)'!AS$6:AS$37))),ABS(-100+(100*(('08 (ind)'!AS30-MIN('08 (ind)'!AS$6:AS$37))/(MAX('08 (ind)'!AS$6:AS$37)-MIN('08 (ind)'!AS$6:AS$37))))))</f>
        <v>18.545454545454561</v>
      </c>
      <c r="AT31" s="75">
        <f>IF('08 (ind)'!AT$1="si",100*(('08 (ind)'!AT30-MIN('08 (ind)'!AT$6:AT$37))/(MAX('08 (ind)'!AT$6:AT$37)-MIN('08 (ind)'!AT$6:AT$37))),ABS(-100+(100*(('08 (ind)'!AT30-MIN('08 (ind)'!AT$6:AT$37))/(MAX('08 (ind)'!AT$6:AT$37)-MIN('08 (ind)'!AT$6:AT$37))))))</f>
        <v>0</v>
      </c>
      <c r="AU31" s="75">
        <f>IF('08 (ind)'!AU$1="si",100*(('08 (ind)'!AU30-MIN('08 (ind)'!AU$6:AU$37))/(MAX('08 (ind)'!AU$6:AU$37)-MIN('08 (ind)'!AU$6:AU$37))),ABS(-100+(100*(('08 (ind)'!AU30-MIN('08 (ind)'!AU$6:AU$37))/(MAX('08 (ind)'!AU$6:AU$37)-MIN('08 (ind)'!AU$6:AU$37))))))</f>
        <v>51.211072664359861</v>
      </c>
      <c r="AV31" s="75">
        <f>IF('08 (ind)'!AV$1="si",100*(('08 (ind)'!AV30-MIN('08 (ind)'!AV$6:AV$37))/(MAX('08 (ind)'!AV$6:AV$37)-MIN('08 (ind)'!AV$6:AV$37))),ABS(-100+(100*(('08 (ind)'!AV30-MIN('08 (ind)'!AV$6:AV$37))/(MAX('08 (ind)'!AV$6:AV$37)-MIN('08 (ind)'!AV$6:AV$37))))))</f>
        <v>94.974003466204508</v>
      </c>
      <c r="AW31" s="75">
        <f>IF('08 (ind)'!AW$1="si",100*(('08 (ind)'!AW30-MIN('08 (ind)'!AW$6:AW$37))/(MAX('08 (ind)'!AW$6:AW$37)-MIN('08 (ind)'!AW$6:AW$37))),ABS(-100+(100*(('08 (ind)'!AW30-MIN('08 (ind)'!AW$6:AW$37))/(MAX('08 (ind)'!AW$6:AW$37)-MIN('08 (ind)'!AW$6:AW$37))))))</f>
        <v>49.071526822558454</v>
      </c>
      <c r="AX31" s="75">
        <f>IF('08 (ind)'!AX$1="si",100*(('08 (ind)'!AX30-MIN('08 (ind)'!AX$6:AX$37))/(MAX('08 (ind)'!AX$6:AX$37)-MIN('08 (ind)'!AX$6:AX$37))),ABS(-100+(100*(('08 (ind)'!AX30-MIN('08 (ind)'!AX$6:AX$37))/(MAX('08 (ind)'!AX$6:AX$37)-MIN('08 (ind)'!AX$6:AX$37))))))</f>
        <v>37.915527106080035</v>
      </c>
      <c r="AY31" s="75">
        <f>IF('08 (ind)'!AY$1="si",100*(('08 (ind)'!AY30-MIN('08 (ind)'!AY$6:AY$37))/(MAX('08 (ind)'!AY$6:AY$37)-MIN('08 (ind)'!AY$6:AY$37))),ABS(-100+(100*(('08 (ind)'!AY30-MIN('08 (ind)'!AY$6:AY$37))/(MAX('08 (ind)'!AY$6:AY$37)-MIN('08 (ind)'!AY$6:AY$37))))))</f>
        <v>52.284263959390842</v>
      </c>
      <c r="AZ31" s="75">
        <f>IF('08 (ind)'!AZ$1="si",100*(('08 (ind)'!AZ30-MIN('08 (ind)'!AZ$6:AZ$37))/(MAX('08 (ind)'!AZ$6:AZ$37)-MIN('08 (ind)'!AZ$6:AZ$37))),ABS(-100+(100*(('08 (ind)'!AZ30-MIN('08 (ind)'!AZ$6:AZ$37))/(MAX('08 (ind)'!AZ$6:AZ$37)-MIN('08 (ind)'!AZ$6:AZ$37))))))</f>
        <v>44.607474937470847</v>
      </c>
      <c r="BA31" s="75">
        <f>IF('08 (ind)'!BA$1="si",100*(('08 (ind)'!BA30-MIN('08 (ind)'!BA$6:BA$37))/(MAX('08 (ind)'!BA$6:BA$37)-MIN('08 (ind)'!BA$6:BA$37))),ABS(-100+(100*(('08 (ind)'!BA30-MIN('08 (ind)'!BA$6:BA$37))/(MAX('08 (ind)'!BA$6:BA$37)-MIN('08 (ind)'!BA$6:BA$37))))))</f>
        <v>19.266624538553632</v>
      </c>
      <c r="BB31" s="75">
        <f>IF('08 (ind)'!BB$1="si",100*(('08 (ind)'!BB30-MIN('08 (ind)'!BB$6:BB$37))/(MAX('08 (ind)'!BB$6:BB$37)-MIN('08 (ind)'!BB$6:BB$37))),ABS(-100+(100*(('08 (ind)'!BB30-MIN('08 (ind)'!BB$6:BB$37))/(MAX('08 (ind)'!BB$6:BB$37)-MIN('08 (ind)'!BB$6:BB$37))))))</f>
        <v>21.949398656585107</v>
      </c>
      <c r="BC31" s="75">
        <f>IF('08 (ind)'!BC$1="si",100*(('08 (ind)'!BC30-MIN('08 (ind)'!BC$6:BC$37))/(MAX('08 (ind)'!BC$6:BC$37)-MIN('08 (ind)'!BC$6:BC$37))),ABS(-100+(100*(('08 (ind)'!BC30-MIN('08 (ind)'!BC$6:BC$37))/(MAX('08 (ind)'!BC$6:BC$37)-MIN('08 (ind)'!BC$6:BC$37))))))</f>
        <v>35.226226162770757</v>
      </c>
      <c r="BD31" s="75">
        <f>IF('08 (ind)'!BD$1="si",100*(('08 (ind)'!BD30-MIN('08 (ind)'!BD$6:BD$37))/(MAX('08 (ind)'!BD$6:BD$37)-MIN('08 (ind)'!BD$6:BD$37))),ABS(-100+(100*(('08 (ind)'!BD30-MIN('08 (ind)'!BD$6:BD$37))/(MAX('08 (ind)'!BD$6:BD$37)-MIN('08 (ind)'!BD$6:BD$37))))))</f>
        <v>13.184068472688631</v>
      </c>
      <c r="BE31" s="75">
        <f>IF('08 (ind)'!BE$1="si",100*(('08 (ind)'!BE30-MIN('08 (ind)'!BE$6:BE$37))/(MAX('08 (ind)'!BE$6:BE$37)-MIN('08 (ind)'!BE$6:BE$37))),ABS(-100+(100*(('08 (ind)'!BE30-MIN('08 (ind)'!BE$6:BE$37))/(MAX('08 (ind)'!BE$6:BE$37)-MIN('08 (ind)'!BE$6:BE$37))))))</f>
        <v>40.115163147792707</v>
      </c>
      <c r="BF31" s="75">
        <f>IF('08 (ind)'!BF$1="si",100*(('08 (ind)'!BF30-MIN('08 (ind)'!BF$6:BF$37))/(MAX('08 (ind)'!BF$6:BF$37)-MIN('08 (ind)'!BF$6:BF$37))),ABS(-100+(100*(('08 (ind)'!BF30-MIN('08 (ind)'!BF$6:BF$37))/(MAX('08 (ind)'!BF$6:BF$37)-MIN('08 (ind)'!BF$6:BF$37))))))</f>
        <v>70.763693694348575</v>
      </c>
      <c r="BG31" s="75">
        <f>IF('08 (ind)'!BG$1="si",100*(('08 (ind)'!BG30-MIN('08 (ind)'!BG$6:BG$37))/(MAX('08 (ind)'!BG$6:BG$37)-MIN('08 (ind)'!BG$6:BG$37))),ABS(-100+(100*(('08 (ind)'!BG30-MIN('08 (ind)'!BG$6:BG$37))/(MAX('08 (ind)'!BG$6:BG$37)-MIN('08 (ind)'!BG$6:BG$37))))))</f>
        <v>36.628691739193115</v>
      </c>
      <c r="BH31" s="75">
        <f>IF('08 (ind)'!BH$1="si",100*(('08 (ind)'!BH30-MIN('08 (ind)'!BH$6:BH$37))/(MAX('08 (ind)'!BH$6:BH$37)-MIN('08 (ind)'!BH$6:BH$37))),ABS(-100+(100*(('08 (ind)'!BH30-MIN('08 (ind)'!BH$6:BH$37))/(MAX('08 (ind)'!BH$6:BH$37)-MIN('08 (ind)'!BH$6:BH$37))))))</f>
        <v>32.031588981268314</v>
      </c>
      <c r="BI31" s="75">
        <f>IF('08 (ind)'!BI$1="si",100*(('08 (ind)'!BI30-MIN('08 (ind)'!BI$6:BI$37))/(MAX('08 (ind)'!BI$6:BI$37)-MIN('08 (ind)'!BI$6:BI$37))),ABS(-100+(100*(('08 (ind)'!BI30-MIN('08 (ind)'!BI$6:BI$37))/(MAX('08 (ind)'!BI$6:BI$37)-MIN('08 (ind)'!BI$6:BI$37))))))</f>
        <v>98.161578885116569</v>
      </c>
      <c r="BJ31" s="75">
        <f>IF('08 (ind)'!BJ$1="si",100*(('08 (ind)'!BJ30-MIN('08 (ind)'!BJ$6:BJ$37))/(MAX('08 (ind)'!BJ$6:BJ$37)-MIN('08 (ind)'!BJ$6:BJ$37))),ABS(-100+(100*(('08 (ind)'!BJ30-MIN('08 (ind)'!BJ$6:BJ$37))/(MAX('08 (ind)'!BJ$6:BJ$37)-MIN('08 (ind)'!BJ$6:BJ$37))))))</f>
        <v>14.367689727450944</v>
      </c>
      <c r="BK31" s="75">
        <f>IF('08 (ind)'!BK$1="si",100*(('08 (ind)'!BK30-MIN('08 (ind)'!BK$6:BK$37))/(MAX('08 (ind)'!BK$6:BK$37)-MIN('08 (ind)'!BK$6:BK$37))),ABS(-100+(100*(('08 (ind)'!BK30-MIN('08 (ind)'!BK$6:BK$37))/(MAX('08 (ind)'!BK$6:BK$37)-MIN('08 (ind)'!BK$6:BK$37))))))</f>
        <v>29.281521479388424</v>
      </c>
      <c r="BL31" s="75">
        <f>IF('08 (ind)'!BL$1="si",100*(('08 (ind)'!BL30-MIN('08 (ind)'!BL$6:BL$37))/(MAX('08 (ind)'!BL$6:BL$37)-MIN('08 (ind)'!BL$6:BL$37))),ABS(-100+(100*(('08 (ind)'!BL30-MIN('08 (ind)'!BL$6:BL$37))/(MAX('08 (ind)'!BL$6:BL$37)-MIN('08 (ind)'!BL$6:BL$37))))))</f>
        <v>44.067796610169488</v>
      </c>
      <c r="BM31" s="75">
        <f>IF('08 (ind)'!BM$1="si",100*(('08 (ind)'!BM30-MIN('08 (ind)'!BM$6:BM$37))/(MAX('08 (ind)'!BM$6:BM$37)-MIN('08 (ind)'!BM$6:BM$37))),ABS(-100+(100*(('08 (ind)'!BM30-MIN('08 (ind)'!BM$6:BM$37))/(MAX('08 (ind)'!BM$6:BM$37)-MIN('08 (ind)'!BM$6:BM$37))))))</f>
        <v>15.481329512751932</v>
      </c>
      <c r="BN31" s="75">
        <f>IF('08 (ind)'!BN$1="si",100*(('08 (ind)'!BN30-MIN('08 (ind)'!BN$6:BN$37))/(MAX('08 (ind)'!BN$6:BN$37)-MIN('08 (ind)'!BN$6:BN$37))),ABS(-100+(100*(('08 (ind)'!BN30-MIN('08 (ind)'!BN$6:BN$37))/(MAX('08 (ind)'!BN$6:BN$37)-MIN('08 (ind)'!BN$6:BN$37))))))</f>
        <v>12.541953463945637</v>
      </c>
      <c r="BO31" s="75">
        <f>IF('08 (ind)'!BO$1="si",100*(('08 (ind)'!BO30-MIN('08 (ind)'!BO$6:BO$37))/(MAX('08 (ind)'!BO$6:BO$37)-MIN('08 (ind)'!BO$6:BO$37))),ABS(-100+(100*(('08 (ind)'!BO30-MIN('08 (ind)'!BO$6:BO$37))/(MAX('08 (ind)'!BO$6:BO$37)-MIN('08 (ind)'!BO$6:BO$37))))))</f>
        <v>25.047856575258713</v>
      </c>
      <c r="BP31" s="75">
        <f>IF('08 (ind)'!BP$1="si",100*(('08 (ind)'!BP30-MIN('08 (ind)'!BP$6:BP$37))/(MAX('08 (ind)'!BP$6:BP$37)-MIN('08 (ind)'!BP$6:BP$37))),ABS(-100+(100*(('08 (ind)'!BP30-MIN('08 (ind)'!BP$6:BP$37))/(MAX('08 (ind)'!BP$6:BP$37)-MIN('08 (ind)'!BP$6:BP$37))))))</f>
        <v>54.938635415756863</v>
      </c>
      <c r="BQ31" s="75">
        <f>IF('08 (ind)'!BQ$1="si",100*(('08 (ind)'!BQ30-MIN('08 (ind)'!BQ$6:BQ$37))/(MAX('08 (ind)'!BQ$6:BQ$37)-MIN('08 (ind)'!BQ$6:BQ$37))),ABS(-100+(100*(('08 (ind)'!BQ30-MIN('08 (ind)'!BQ$6:BQ$37))/(MAX('08 (ind)'!BQ$6:BQ$37)-MIN('08 (ind)'!BQ$6:BQ$37))))))</f>
        <v>32.402809631585427</v>
      </c>
      <c r="BR31" s="75">
        <f>IF('08 (ind)'!BR$1="si",100*(('08 (ind)'!BR30-MIN('08 (ind)'!BR$6:BR$37))/(MAX('08 (ind)'!BR$6:BR$37)-MIN('08 (ind)'!BR$6:BR$37))),ABS(-100+(100*(('08 (ind)'!BR30-MIN('08 (ind)'!BR$6:BR$37))/(MAX('08 (ind)'!BP$6:BP$37)-MIN('08 (ind)'!BR$6:BR$37))))))</f>
        <v>19.629868657445364</v>
      </c>
      <c r="BS31" s="75">
        <f>IF('08 (ind)'!BS$1="si",100*(('08 (ind)'!BS30-MIN('08 (ind)'!BS$6:BS$37))/(MAX('08 (ind)'!BS$6:BS$37)-MIN('08 (ind)'!BS$6:BS$37))),ABS(-100+(100*(('08 (ind)'!BS30-MIN('08 (ind)'!BS$6:BS$37))/(MAX('08 (ind)'!BQ$6:BQ$37)-MIN('08 (ind)'!BS$6:BS$37))))))</f>
        <v>62.301560202693395</v>
      </c>
      <c r="BT31" s="75">
        <f>IF('08 (ind)'!BT$1="si",100*(('08 (ind)'!BT30-MIN('08 (ind)'!BT$6:BT$37))/(MAX('08 (ind)'!BT$6:BT$37)-MIN('08 (ind)'!BT$6:BT$37))),ABS(-100+(100*(('08 (ind)'!BT30-MIN('08 (ind)'!BT$6:BT$37))/(MAX('08 (ind)'!BR$6:BR$37)-MIN('08 (ind)'!BT$6:BT$37))))))</f>
        <v>93.803872531469153</v>
      </c>
      <c r="BU31" s="75">
        <f>IF('08 (ind)'!BU$1="si",100*(('08 (ind)'!BU30-MIN('08 (ind)'!BU$6:BU$37))/(MAX('08 (ind)'!BU$6:BU$37)-MIN('08 (ind)'!BU$6:BU$37))),ABS(-100+(100*(('08 (ind)'!BU30-MIN('08 (ind)'!BU$6:BU$37))/(MAX('08 (ind)'!BU$6:BU$37)-MIN('08 (ind)'!BU$6:BU$37))))))</f>
        <v>66.666666666666657</v>
      </c>
      <c r="BV31" s="75">
        <f>IF('08 (ind)'!BV$1="si",100*(('08 (ind)'!BV30-MIN('08 (ind)'!BV$6:BV$37))/(MAX('08 (ind)'!BV$6:BV$37)-MIN('08 (ind)'!BV$6:BV$37))),ABS(-100+(100*(('08 (ind)'!BV30-MIN('08 (ind)'!BV$6:BV$37))/(MAX('08 (ind)'!BV$6:BV$37)-MIN('08 (ind)'!BV$6:BV$37))))))</f>
        <v>48.767095936907253</v>
      </c>
      <c r="BW31" s="75">
        <f>IF('08 (ind)'!BW$1="si",100*(('08 (ind)'!BW30-MIN('08 (ind)'!BW$6:BW$37))/(MAX('08 (ind)'!BW$6:BW$37)-MIN('08 (ind)'!BW$6:BW$37))),ABS(-100+(100*(('08 (ind)'!BW30-MIN('08 (ind)'!BW$6:BW$37))/(MAX('08 (ind)'!BW$6:BW$37)-MIN('08 (ind)'!BW$6:BW$37))))))</f>
        <v>93.752460952880966</v>
      </c>
      <c r="BX31" s="75">
        <f>IF('08 (ind)'!BX$1="si",100*(('08 (ind)'!BX30-MIN('08 (ind)'!BX$6:BX$37))/(MAX('08 (ind)'!BX$6:BX$37)-MIN('08 (ind)'!BX$6:BX$37))),ABS(-100+(100*(('08 (ind)'!BX30-MIN('08 (ind)'!BX$6:BX$37))/(MAX('08 (ind)'!BX$6:BX$37)-MIN('08 (ind)'!BX$6:BX$37))))))</f>
        <v>13.762936787584039</v>
      </c>
      <c r="BY31" s="75">
        <f>IF('08 (ind)'!BY$1="si",100*(('08 (ind)'!BY30-MIN('08 (ind)'!BY$6:BY$37))/(MAX('08 (ind)'!BY$6:BY$37)-MIN('08 (ind)'!BY$6:BY$37))),ABS(-100+(100*(('08 (ind)'!BY30-MIN('08 (ind)'!BY$6:BY$37))/(MAX('08 (ind)'!BY$6:BY$37)-MIN('08 (ind)'!BY$6:BY$37))))))</f>
        <v>16.75368895422277</v>
      </c>
      <c r="BZ31" s="75">
        <f>IF('08 (ind)'!BZ$1="si",100*(('08 (ind)'!BZ30-MIN('08 (ind)'!BZ$6:BZ$37))/(MAX('08 (ind)'!BZ$6:BZ$37)-MIN('08 (ind)'!BZ$6:BZ$37))),ABS(-100+(100*(('08 (ind)'!BZ30-MIN('08 (ind)'!BZ$6:BZ$37))/(MAX('08 (ind)'!BZ$6:BZ$37)-MIN('08 (ind)'!BZ$6:BZ$37))))))</f>
        <v>96.9551517320496</v>
      </c>
      <c r="CA31" s="75">
        <f>IF('08 (ind)'!CA$1="si",100*(('08 (ind)'!CA30-MIN('08 (ind)'!CA$6:CA$37))/(MAX('08 (ind)'!CA$6:CA$37)-MIN('08 (ind)'!CA$6:CA$37))),ABS(-100+(100*(('08 (ind)'!CA30-MIN('08 (ind)'!CA$6:CA$37))/(MAX('08 (ind)'!CA$6:CA$37)-MIN('08 (ind)'!CA$6:CA$37))))))</f>
        <v>0</v>
      </c>
      <c r="CB31" s="75">
        <f>IF('08 (ind)'!CB$1="si",100*(('08 (ind)'!CB30-MIN('08 (ind)'!CB$6:CB$37))/(MAX('08 (ind)'!CB$6:CB$37)-MIN('08 (ind)'!CB$6:CB$37))),ABS(-100+(100*(('08 (ind)'!CB30-MIN('08 (ind)'!CB$6:CB$37))/(MAX('08 (ind)'!CB$6:CB$37)-MIN('08 (ind)'!CB$6:CB$37))))))</f>
        <v>68.152866242038215</v>
      </c>
      <c r="CC31" s="75">
        <f>IF('08 (ind)'!CC$1="si",100*(('08 (ind)'!CC30-MIN('08 (ind)'!CC$6:CC$37))/(MAX('08 (ind)'!CC$6:CC$37)-MIN('08 (ind)'!CC$6:CC$37))),ABS(-100+(100*(('08 (ind)'!CC30-MIN('08 (ind)'!CC$6:CC$37))/(MAX('08 (ind)'!CC$6:CC$37)-MIN('08 (ind)'!CC$6:CC$37))))))</f>
        <v>80.550801783264802</v>
      </c>
      <c r="CD31" s="75">
        <f>IF('08 (ind)'!CD$1="si",100*(('08 (ind)'!CD30-MIN('08 (ind)'!CD$6:CD$37))/(MAX('08 (ind)'!CD$6:CD$37)-MIN('08 (ind)'!CD$6:CD$37))),ABS(-100+(100*(('08 (ind)'!CD30-MIN('08 (ind)'!CD$6:CD$37))/(MAX('08 (ind)'!CD$6:CD$37)-MIN('08 (ind)'!CD$6:CD$37))))))</f>
        <v>10.693666403554948</v>
      </c>
      <c r="CE31" s="75">
        <f>IF('08 (ind)'!CE$1="si",100*(('08 (ind)'!CE30-MIN('08 (ind)'!CE$6:CE$37))/(MAX('08 (ind)'!CE$6:CE$37)-MIN('08 (ind)'!CE$6:CE$37))),ABS(-100+(100*(('08 (ind)'!CE30-MIN('08 (ind)'!CE$6:CE$37))/(MAX('08 (ind)'!CE$6:CE$37)-MIN('08 (ind)'!CE$6:CE$37))))))</f>
        <v>20.026917557730126</v>
      </c>
      <c r="CF31" s="75">
        <f>IF('08 (ind)'!CF$1="si",100*(('08 (ind)'!CF30-MIN('08 (ind)'!CF$6:CF$37))/(MAX('08 (ind)'!CF$6:CF$37)-MIN('08 (ind)'!CF$6:CF$37))),ABS(-100+(100*(('08 (ind)'!CF30-MIN('08 (ind)'!CF$6:CF$37))/(MAX('08 (ind)'!CF$6:CF$37)-MIN('08 (ind)'!CF$6:CF$37))))))</f>
        <v>3.821980179975573</v>
      </c>
      <c r="CG31" s="75">
        <f>IF('08 (ind)'!CG$1="si",100*(('08 (ind)'!CG30-MIN('08 (ind)'!CG$6:CG$37))/(MAX('08 (ind)'!CG$6:CG$37)-MIN('08 (ind)'!CG$6:CG$37))),ABS(-100+(100*(('08 (ind)'!CG30-MIN('08 (ind)'!CG$6:CG$37))/(MAX('08 (ind)'!CG$6:CG$37)-MIN('08 (ind)'!CG$6:CG$37))))))</f>
        <v>2.1135416863574541</v>
      </c>
      <c r="CH31" s="75">
        <f>IF('08 (ind)'!CH$1="si",100*(('08 (ind)'!CH30-MIN('08 (ind)'!CH$6:CH$37))/(MAX('08 (ind)'!CH$6:CH$37)-MIN('08 (ind)'!CH$6:CH$37))),ABS(-100+(100*(('08 (ind)'!CH30-MIN('08 (ind)'!CH$6:CH$37))/(MAX('08 (ind)'!CH$6:CH$37)-MIN('08 (ind)'!CH$6:CH$37))))))</f>
        <v>25.470146198414799</v>
      </c>
      <c r="CI31" s="75">
        <f>IF('08 (ind)'!CI$1="si",100*(('08 (ind)'!CI30-MIN('08 (ind)'!CI$6:CI$37))/(MAX('08 (ind)'!CI$6:CI$37)-MIN('08 (ind)'!CI$6:CI$37))),ABS(-100+(100*(('08 (ind)'!CI30-MIN('08 (ind)'!CI$6:CI$37))/(MAX('08 (ind)'!CI$6:CI$37)-MIN('08 (ind)'!CI$6:CI$37))))))</f>
        <v>50.568956843992893</v>
      </c>
      <c r="CJ31" s="75">
        <f>IF('08 (ind)'!CJ$1="si",100*(('08 (ind)'!CJ30-MIN('08 (ind)'!CJ$6:CJ$37))/(MAX('08 (ind)'!CJ$6:CJ$37)-MIN('08 (ind)'!CJ$6:CJ$37))),ABS(-100+(100*(('08 (ind)'!CJ30-MIN('08 (ind)'!CJ$6:CJ$37))/(MAX('08 (ind)'!CJ$6:CJ$37)-MIN('08 (ind)'!CJ$6:CJ$37))))))</f>
        <v>76.31228786025774</v>
      </c>
      <c r="CK31" s="75">
        <f>IF('08 (ind)'!CK$1="si",100*(('08 (ind)'!CK30-MIN('08 (ind)'!CK$6:CK$37))/(MAX('08 (ind)'!CK$6:CK$37)-MIN('08 (ind)'!CK$6:CK$37))),ABS(-100+(100*(('08 (ind)'!CK30-MIN('08 (ind)'!CK$6:CK$37))/(MAX('08 (ind)'!CK$6:CK$37)-MIN('08 (ind)'!CK$6:CK$37))))))</f>
        <v>22.852460291724807</v>
      </c>
      <c r="CL31" s="75">
        <f>IF('08 (ind)'!CL$1="si",100*(('08 (ind)'!CL30-MIN('08 (ind)'!CL$6:CL$37))/(MAX('08 (ind)'!CL$6:CL$37)-MIN('08 (ind)'!CL$6:CL$37))),ABS(-100+(100*(('08 (ind)'!CL30-MIN('08 (ind)'!CL$6:CL$37))/(MAX('08 (ind)'!CL$6:CL$37)-MIN('08 (ind)'!CL$6:CL$37))))))</f>
        <v>9.8267750803665219</v>
      </c>
      <c r="CM31" s="75">
        <f>IF('08 (ind)'!CM$1="si",100*(('08 (ind)'!CM30-MIN('08 (ind)'!CM$6:CM$37))/(MAX('08 (ind)'!CM$6:CM$37)-MIN('08 (ind)'!CM$6:CM$37))),ABS(-100+(100*(('08 (ind)'!CM30-MIN('08 (ind)'!CM$6:CM$37))/(MAX('08 (ind)'!CM$6:CM$37)-MIN('08 (ind)'!CM$6:CM$37))))))</f>
        <v>9.1740322045222609</v>
      </c>
    </row>
    <row r="32" spans="1:91">
      <c r="A32" s="18" t="s">
        <v>230</v>
      </c>
      <c r="B32" s="87">
        <f>IF('08 (ind)'!B$1="si",100*(('08 (ind)'!B31-MIN('08 (ind)'!B$6:B$37))/(MAX('08 (ind)'!B$6:B$37)-MIN('08 (ind)'!B$6:B$37))),ABS(-100+(100*(('08 (ind)'!B31-MIN('08 (ind)'!B$6:B$37))/(MAX('08 (ind)'!B$6:B$37)-MIN('08 (ind)'!B$6:B$37))))))</f>
        <v>10.309163453318957</v>
      </c>
      <c r="C32" s="87">
        <f>IF('08 (ind)'!C$1="si",100*(('08 (ind)'!C31-MIN('08 (ind)'!C$6:C$37))/(MAX('08 (ind)'!C$6:C$37)-MIN('08 (ind)'!C$6:C$37))),ABS(-100+(100*(('08 (ind)'!C31-MIN('08 (ind)'!C$6:C$37))/(MAX('08 (ind)'!C$6:C$37)-MIN('08 (ind)'!C$6:C$37))))))</f>
        <v>47.674833520129894</v>
      </c>
      <c r="D32" s="87">
        <f>IF('08 (ind)'!D$1="si",100*(('08 (ind)'!D31-MIN('08 (ind)'!D$6:D$37))/(MAX('08 (ind)'!D$6:D$37)-MIN('08 (ind)'!D$6:D$37))),ABS(-100+(100*(('08 (ind)'!D31-MIN('08 (ind)'!D$6:D$37))/(MAX('08 (ind)'!D$6:D$37)-MIN('08 (ind)'!D$6:D$37))))))</f>
        <v>69.975125686184668</v>
      </c>
      <c r="E32" s="87">
        <f>IF('08 (ind)'!E$1="si",100*(('08 (ind)'!E31-MIN('08 (ind)'!E$6:E$37))/(MAX('08 (ind)'!E$6:E$37)-MIN('08 (ind)'!E$6:E$37))),ABS(-100+(100*(('08 (ind)'!E31-MIN('08 (ind)'!E$6:E$37))/(MAX('08 (ind)'!E$6:E$37)-MIN('08 (ind)'!E$6:E$37))))))</f>
        <v>59.480382656147434</v>
      </c>
      <c r="F32" s="87">
        <f>IF('08 (ind)'!F$1="si",100*(('08 (ind)'!F31-MIN('08 (ind)'!F$6:F$37))/(MAX('08 (ind)'!F$6:F$37)-MIN('08 (ind)'!F$6:F$37))),ABS(-100+(100*(('08 (ind)'!F31-MIN('08 (ind)'!F$6:F$37))/(MAX('08 (ind)'!F$6:F$37)-MIN('08 (ind)'!F$6:F$37))))))</f>
        <v>28.08219178082193</v>
      </c>
      <c r="G32" s="87">
        <f>IF('08 (ind)'!G$1="si",100*(('08 (ind)'!G31-MIN('08 (ind)'!G$6:G$37))/(MAX('08 (ind)'!G$6:G$37)-MIN('08 (ind)'!G$6:G$37))),ABS(-100+(100*(('08 (ind)'!G31-MIN('08 (ind)'!G$6:G$37))/(MAX('08 (ind)'!G$6:G$37)-MIN('08 (ind)'!G$6:G$37))))))</f>
        <v>50.847457627118644</v>
      </c>
      <c r="H32" s="87">
        <f>IF('08 (ind)'!H$1="si",100*(('08 (ind)'!H31-MIN('08 (ind)'!H$6:H$37))/(MAX('08 (ind)'!H$6:H$37)-MIN('08 (ind)'!H$6:H$37))),ABS(-100+(100*(('08 (ind)'!H31-MIN('08 (ind)'!H$6:H$37))/(MAX('08 (ind)'!H$6:H$37)-MIN('08 (ind)'!H$6:H$37))))))</f>
        <v>32.692307692307693</v>
      </c>
      <c r="I32" s="87">
        <f>IF('08 (ind)'!I$1="si",100*(('08 (ind)'!I31-MIN('08 (ind)'!I$6:I$37))/(MAX('08 (ind)'!I$6:I$37)-MIN('08 (ind)'!I$6:I$37))),ABS(-100+(100*(('08 (ind)'!I31-MIN('08 (ind)'!I$6:I$37))/(MAX('08 (ind)'!I$6:I$37)-MIN('08 (ind)'!I$6:I$37))))))</f>
        <v>61.250000000000007</v>
      </c>
      <c r="J32" s="87">
        <f>IF('08 (ind)'!J$1="si",100*(('08 (ind)'!J31-MIN('08 (ind)'!J$6:J$37))/(MAX('08 (ind)'!J$6:J$37)-MIN('08 (ind)'!J$6:J$37))),ABS(-100+(100*(('08 (ind)'!J31-MIN('08 (ind)'!J$6:J$37))/(MAX('08 (ind)'!J$6:J$37)-MIN('08 (ind)'!J$6:J$37))))))</f>
        <v>23.358840112766817</v>
      </c>
      <c r="K32" s="87">
        <f>IF('08 (ind)'!K$1="si",100*(('08 (ind)'!K31-MIN('08 (ind)'!K$6:K$37))/(MAX('08 (ind)'!K$6:K$37)-MIN('08 (ind)'!K$6:K$37))),ABS(-100+(100*(('08 (ind)'!K31-MIN('08 (ind)'!K$6:K$37))/(MAX('08 (ind)'!K$6:K$37)-MIN('08 (ind)'!K$6:K$37))))))</f>
        <v>38.42462573196007</v>
      </c>
      <c r="L32" s="87">
        <f>IF('08 (ind)'!L$1="si",100*(('08 (ind)'!L31-MIN('08 (ind)'!L$6:L$37))/(MAX('08 (ind)'!L$6:L$37)-MIN('08 (ind)'!L$6:L$37))),ABS(-100+(100*(('08 (ind)'!L31-MIN('08 (ind)'!L$6:L$37))/(MAX('08 (ind)'!L$6:L$37)-MIN('08 (ind)'!L$6:L$37))))))</f>
        <v>80.10526545981746</v>
      </c>
      <c r="M32" s="87">
        <f>IF('08 (ind)'!M$1="si",100*(('08 (ind)'!M31-MIN('08 (ind)'!M$6:M$37))/(MAX('08 (ind)'!M$6:M$37)-MIN('08 (ind)'!M$6:M$37))),ABS(-100+(100*(('08 (ind)'!M31-MIN('08 (ind)'!M$6:M$37))/(MAX('08 (ind)'!M$6:M$37)-MIN('08 (ind)'!M$6:M$37))))))</f>
        <v>3.461700590620187</v>
      </c>
      <c r="N32" s="87">
        <f>IF('08 (ind)'!N$1="si",100*(('08 (ind)'!N31-MIN('08 (ind)'!N$6:N$37))/(MAX('08 (ind)'!N$6:N$37)-MIN('08 (ind)'!N$6:N$37))),ABS(-100+(100*(('08 (ind)'!N31-MIN('08 (ind)'!N$6:N$37))/(MAX('08 (ind)'!N$6:N$37)-MIN('08 (ind)'!N$6:N$37))))))</f>
        <v>32.68652131784642</v>
      </c>
      <c r="O32" s="87">
        <f>IF('08 (ind)'!O$1="si",100*(('08 (ind)'!O31-MIN('08 (ind)'!O$6:O$37))/(MAX('08 (ind)'!O$6:O$37)-MIN('08 (ind)'!O$6:O$37))),ABS(-100+(100*(('08 (ind)'!O31-MIN('08 (ind)'!O$6:O$37))/(MAX('08 (ind)'!O$6:O$37)-MIN('08 (ind)'!O$6:O$37))))))</f>
        <v>80.701754385964918</v>
      </c>
      <c r="P32" s="87">
        <f>IF('08 (ind)'!P$1="si",100*(('08 (ind)'!P31-MIN('08 (ind)'!P$6:P$37))/(MAX('08 (ind)'!P$6:P$37)-MIN('08 (ind)'!P$6:P$37))),ABS(-100+(100*(('08 (ind)'!P31-MIN('08 (ind)'!P$6:P$37))/(MAX('08 (ind)'!P$6:P$37)-MIN('08 (ind)'!P$6:P$37))))))</f>
        <v>5.3095764796752976</v>
      </c>
      <c r="Q32" s="87">
        <f>IF('08 (ind)'!Q$1="si",100*(('08 (ind)'!Q31-MIN('08 (ind)'!Q$6:Q$37))/(MAX('08 (ind)'!Q$6:Q$37)-MIN('08 (ind)'!Q$6:Q$37))),ABS(-100+(100*(('08 (ind)'!Q31-MIN('08 (ind)'!Q$6:Q$37))/(MAX('08 (ind)'!Q$6:Q$37)-MIN('08 (ind)'!Q$6:Q$37))))))</f>
        <v>14.316377844787217</v>
      </c>
      <c r="R32" s="87">
        <f>IF('08 (ind)'!R$1="si",100*(('08 (ind)'!R31-MIN('08 (ind)'!R$6:R$37))/(MAX('08 (ind)'!R$6:R$37)-MIN('08 (ind)'!R$6:R$37))),ABS(-100+(100*(('08 (ind)'!R31-MIN('08 (ind)'!R$6:R$37))/(MAX('08 (ind)'!R$6:R$37)-MIN('08 (ind)'!R$6:R$37))))))</f>
        <v>0.26201375687143846</v>
      </c>
      <c r="S32" s="75">
        <f>ABS(ABS(('08 (ind)'!S31-((MAX('08 (ind)'!S$6:S$37)+MIN('08 (ind)'!S$6:S$37))/2))/(((MAX('08 (ind)'!S$6:S$37)+MIN('08 (ind)'!S$6:S$37))/2)-MAX('08 (ind)'!S$6:S$37))*100)-100)</f>
        <v>94.915262045753508</v>
      </c>
      <c r="T32" s="75">
        <f>IF('08 (ind)'!T$1="si",100*(('08 (ind)'!T31-MIN('08 (ind)'!T$6:T$37))/(MAX('08 (ind)'!T$6:T$37)-MIN('08 (ind)'!T$6:T$37))),ABS(-100+(100*(('08 (ind)'!T31-MIN('08 (ind)'!T$6:T$37))/(MAX('08 (ind)'!T$6:T$37)-MIN('08 (ind)'!T$6:T$37))))))</f>
        <v>26.1700878752827</v>
      </c>
      <c r="U32" s="75">
        <f>IF('08 (ind)'!U$1="si",100*(('08 (ind)'!U31-MIN('08 (ind)'!U$6:U$37))/(MAX('08 (ind)'!U$6:U$37)-MIN('08 (ind)'!U$6:U$37))),ABS(-100+(100*(('08 (ind)'!U31-MIN('08 (ind)'!U$6:U$37))/(MAX('08 (ind)'!U$6:U$37)-MIN('08 (ind)'!U$6:U$37))))))</f>
        <v>0</v>
      </c>
      <c r="V32" s="75">
        <f>IF('08 (ind)'!V$1="si",100*(('08 (ind)'!V31-MIN('08 (ind)'!V$6:V$37))/(MAX('08 (ind)'!V$6:V$37)-MIN('08 (ind)'!V$6:V$37))),ABS(-100+(100*(('08 (ind)'!V31-MIN('08 (ind)'!V$6:V$37))/(MAX('08 (ind)'!V$6:V$37)-MIN('08 (ind)'!V$6:V$37))))))</f>
        <v>94.475138121546962</v>
      </c>
      <c r="W32" s="75">
        <f>IF('08 (ind)'!W$1="si",100*(('08 (ind)'!W31-MIN('08 (ind)'!W$6:W$37))/(MAX('08 (ind)'!W$6:W$37)-MIN('08 (ind)'!W$6:W$37))),ABS(-100+(100*(('08 (ind)'!W31-MIN('08 (ind)'!W$6:W$37))/(MAX('08 (ind)'!W$6:W$37)-MIN('08 (ind)'!W$6:W$37))))))</f>
        <v>47.167199504035786</v>
      </c>
      <c r="X32" s="75">
        <f>IF('08 (ind)'!X$1="si",100*(('08 (ind)'!X31-MIN('08 (ind)'!X$6:X$37))/(MAX('08 (ind)'!X$6:X$37)-MIN('08 (ind)'!X$6:X$37))),ABS(-100+(100*(('08 (ind)'!X31-MIN('08 (ind)'!X$6:X$37))/(MAX('08 (ind)'!X$6:X$37)-MIN('08 (ind)'!X$6:X$37))))))</f>
        <v>69.406361777434526</v>
      </c>
      <c r="Y32" s="75">
        <f>IF('08 (ind)'!Y$1="si",100*(('08 (ind)'!Y31-MIN('08 (ind)'!Y$6:Y$37))/(MAX('08 (ind)'!Y$6:Y$37)-MIN('08 (ind)'!Y$6:Y$37))),ABS(-100+(100*(('08 (ind)'!Y31-MIN('08 (ind)'!Y$6:Y$37))/(MAX('08 (ind)'!Y$6:Y$37)-MIN('08 (ind)'!Y$6:Y$37))))))</f>
        <v>82.786432831834773</v>
      </c>
      <c r="Z32" s="75">
        <f>IF('08 (ind)'!Z$1="si",100*(('08 (ind)'!Z31-MIN('08 (ind)'!Z$6:Z$37))/(MAX('08 (ind)'!Z$6:Z$37)-MIN('08 (ind)'!Z$6:Z$37))),ABS(-100+(100*(('08 (ind)'!Z31-MIN('08 (ind)'!Z$6:Z$37))/(MAX('08 (ind)'!Z$6:Z$37)-MIN('08 (ind)'!Z$6:Z$37))))))</f>
        <v>77.424616799568753</v>
      </c>
      <c r="AA32" s="75">
        <f>IF('08 (ind)'!AA$1="si",100*(('08 (ind)'!AA31-MIN('08 (ind)'!AA$6:AA$37))/(MAX('08 (ind)'!AA$6:AA$37)-MIN('08 (ind)'!AA$6:AA$37))),ABS(-100+(100*(('08 (ind)'!AA31-MIN('08 (ind)'!AA$6:AA$37))/(MAX('08 (ind)'!AA$6:AA$37)-MIN('08 (ind)'!AA$6:AA$37))))))</f>
        <v>80.888957934090797</v>
      </c>
      <c r="AB32" s="75">
        <f>IF('08 (ind)'!AB$1="si",100*(('08 (ind)'!AB31-MIN('08 (ind)'!AB$6:AB$37))/(MAX('08 (ind)'!AB$6:AB$37)-MIN('08 (ind)'!AB$6:AB$37))),ABS(-100+(100*(('08 (ind)'!AB31-MIN('08 (ind)'!AB$6:AB$37))/(MAX('08 (ind)'!AB$6:AB$37)-MIN('08 (ind)'!AB$6:AB$37))))))</f>
        <v>79.698266255076618</v>
      </c>
      <c r="AC32" s="75">
        <f>IF('08 (ind)'!AC$1="si",100*(('08 (ind)'!AC31-MIN('08 (ind)'!AC$6:AC$37))/(MAX('08 (ind)'!AC$6:AC$37)-MIN('08 (ind)'!AC$6:AC$37))),ABS(-100+(100*(('08 (ind)'!AC31-MIN('08 (ind)'!AC$6:AC$37))/(MAX('08 (ind)'!AC$6:AC$37)-MIN('08 (ind)'!AC$6:AC$37))))))</f>
        <v>75.615999305708897</v>
      </c>
      <c r="AD32" s="75">
        <f>IF('08 (ind)'!AD$1="si",100*(('08 (ind)'!AD31-MIN('08 (ind)'!AD$6:AD$37))/(MAX('08 (ind)'!AD$6:AD$37)-MIN('08 (ind)'!AD$6:AD$37))),ABS(-100+(100*(('08 (ind)'!AD31-MIN('08 (ind)'!AD$6:AD$37))/(MAX('08 (ind)'!AD$6:AD$37)-MIN('08 (ind)'!AD$6:AD$37))))))</f>
        <v>59.302530275842315</v>
      </c>
      <c r="AE32" s="75">
        <f>IF('08 (ind)'!AE$1="si",100*(('08 (ind)'!AE31-MIN('08 (ind)'!AE$6:AE$37))/(MAX('08 (ind)'!AE$6:AE$37)-MIN('08 (ind)'!AE$6:AE$37))),ABS(-100+(100*(('08 (ind)'!AE31-MIN('08 (ind)'!AE$6:AE$37))/(MAX('08 (ind)'!AE$6:AE$37)-MIN('08 (ind)'!AE$6:AE$37))))))</f>
        <v>63.703793169155013</v>
      </c>
      <c r="AF32" s="75">
        <f>IF('08 (ind)'!AF$1="si",100*(('08 (ind)'!AF31-MIN('08 (ind)'!AF$6:AF$37))/(MAX('08 (ind)'!AF$6:AF$37)-MIN('08 (ind)'!AF$6:AF$37))),ABS(-100+(100*(('08 (ind)'!AF31-MIN('08 (ind)'!AF$6:AF$37))/(MAX('08 (ind)'!AF$6:AF$37)-MIN('08 (ind)'!AF$6:AF$37))))))</f>
        <v>89.062373813067822</v>
      </c>
      <c r="AG32" s="75">
        <f>IF('08 (ind)'!AG$1="si",100*(('08 (ind)'!AG31-MIN('08 (ind)'!AG$6:AG$37))/(MAX('08 (ind)'!AG$6:AG$37)-MIN('08 (ind)'!AG$6:AG$37))),ABS(-100+(100*(('08 (ind)'!AG31-MIN('08 (ind)'!AG$6:AG$37))/(MAX('08 (ind)'!AG$6:AG$37)-MIN('08 (ind)'!AG$6:AG$37))))))</f>
        <v>48.936170212765944</v>
      </c>
      <c r="AH32" s="75">
        <f>IF('08 (ind)'!AH$1="si",100*(('08 (ind)'!AH31-MIN('08 (ind)'!AH$6:AH$37))/(MAX('08 (ind)'!AH$6:AH$37)-MIN('08 (ind)'!AH$6:AH$37))),ABS(-100+(100*(('08 (ind)'!AH31-MIN('08 (ind)'!AH$6:AH$37))/(MAX('08 (ind)'!AH$6:AH$37)-MIN('08 (ind)'!AH$6:AH$37))))))</f>
        <v>0</v>
      </c>
      <c r="AI32" s="75">
        <f>IF('08 (ind)'!AI$1="si",100*(('08 (ind)'!AI31-MIN('08 (ind)'!AI$6:AI$37))/(MAX('08 (ind)'!AI$6:AI$37)-MIN('08 (ind)'!AI$6:AI$37))),ABS(-100+(100*(('08 (ind)'!AI31-MIN('08 (ind)'!AI$6:AI$37))/(MAX('08 (ind)'!AI$6:AI$37)-MIN('08 (ind)'!AI$6:AI$37))))))</f>
        <v>1.930060463031567</v>
      </c>
      <c r="AJ32" s="75">
        <f>IF('08 (ind)'!AJ$1="si",100*(('08 (ind)'!AJ31-MIN('08 (ind)'!AJ$6:AJ$37))/(MAX('08 (ind)'!AJ$6:AJ$37)-MIN('08 (ind)'!AJ$6:AJ$37))),ABS(-100+(100*(('08 (ind)'!AJ31-MIN('08 (ind)'!AJ$6:AJ$37))/(MAX('08 (ind)'!AJ$6:AJ$37)-MIN('08 (ind)'!AJ$6:AJ$37))))))</f>
        <v>97.052215387605671</v>
      </c>
      <c r="AK32" s="75">
        <f>IF('08 (ind)'!AK$1="si",100*(('08 (ind)'!AK31-MIN('08 (ind)'!AK$6:AK$37))/(MAX('08 (ind)'!AK$6:AK$37)-MIN('08 (ind)'!AK$6:AK$37))),ABS(-100+(100*(('08 (ind)'!AK31-MIN('08 (ind)'!AK$6:AK$37))/(MAX('08 (ind)'!AK$6:AK$37)-MIN('08 (ind)'!AK$6:AK$37))))))</f>
        <v>7.0671180998775842</v>
      </c>
      <c r="AL32" s="75">
        <f>IF('08 (ind)'!AL$1="si",100*(('08 (ind)'!AL31-MIN('08 (ind)'!AL$6:AL$37))/(MAX('08 (ind)'!AL$6:AL$37)-MIN('08 (ind)'!AL$6:AL$37))),ABS(-100+(100*(('08 (ind)'!AL31-MIN('08 (ind)'!AL$6:AL$37))/(MAX('08 (ind)'!AL$6:AL$37)-MIN('08 (ind)'!AL$6:AL$37))))))</f>
        <v>75.260546523466488</v>
      </c>
      <c r="AM32" s="75">
        <f>IF('08 (ind)'!AM$1="si",100*(('08 (ind)'!AM31-MIN('08 (ind)'!AM$6:AM$37))/(MAX('08 (ind)'!AM$6:AM$37)-MIN('08 (ind)'!AM$6:AM$37))),ABS(-100+(100*(('08 (ind)'!AM31-MIN('08 (ind)'!AM$6:AM$37))/(MAX('08 (ind)'!AM$6:AM$37)-MIN('08 (ind)'!AM$6:AM$37))))))</f>
        <v>0</v>
      </c>
      <c r="AN32" s="75">
        <f>IF('08 (ind)'!AN$1="si",100*(('08 (ind)'!AN31-MIN('08 (ind)'!AN$6:AN$37))/(MAX('08 (ind)'!AN$6:AN$37)-MIN('08 (ind)'!AN$6:AN$37))),ABS(-100+(100*(('08 (ind)'!AN31-MIN('08 (ind)'!AN$6:AN$37))/(MAX('08 (ind)'!AN$6:AN$37)-MIN('08 (ind)'!AN$6:AN$37))))))</f>
        <v>56.750883192355147</v>
      </c>
      <c r="AO32" s="75">
        <f>IF('08 (ind)'!AO$1="si",100*(('08 (ind)'!AO31-MIN('08 (ind)'!AO$6:AO$37))/(MAX('08 (ind)'!AO$6:AO$37)-MIN('08 (ind)'!AO$6:AO$37))),ABS(-100+(100*(('08 (ind)'!AO31-MIN('08 (ind)'!AO$6:AO$37))/(MAX('08 (ind)'!AO$6:AO$37)-MIN('08 (ind)'!AO$6:AO$37))))))</f>
        <v>74.888994444824249</v>
      </c>
      <c r="AP32" s="75">
        <f>IF('08 (ind)'!AP$1="si",100*(('08 (ind)'!AP31-MIN('08 (ind)'!AP$6:AP$37))/(MAX('08 (ind)'!AP$6:AP$37)-MIN('08 (ind)'!AP$6:AP$37))),ABS(-100+(100*(('08 (ind)'!AP31-MIN('08 (ind)'!AP$6:AP$37))/(MAX('08 (ind)'!AP$6:AP$37)-MIN('08 (ind)'!AP$6:AP$37))))))</f>
        <v>0</v>
      </c>
      <c r="AQ32" s="75">
        <f>IF('08 (ind)'!AQ$1="si",100*(('08 (ind)'!AQ31-MIN('08 (ind)'!AQ$6:AQ$37))/(MAX('08 (ind)'!AQ$6:AQ$37)-MIN('08 (ind)'!AQ$6:AQ$37))),ABS(-100+(100*(('08 (ind)'!AQ31-MIN('08 (ind)'!AQ$6:AQ$37))/(MAX('08 (ind)'!AQ$6:AQ$37)-MIN('08 (ind)'!AQ$6:AQ$37))))))</f>
        <v>13.827181739432891</v>
      </c>
      <c r="AR32" s="75">
        <f>IF('08 (ind)'!AR$1="si",100*(('08 (ind)'!AR31-MIN('08 (ind)'!AR$6:AR$37))/(MAX('08 (ind)'!AR$6:AR$37)-MIN('08 (ind)'!AR$6:AR$37))),ABS(-100+(100*(('08 (ind)'!AR31-MIN('08 (ind)'!AR$6:AR$37))/(MAX('08 (ind)'!AR$6:AR$37)-MIN('08 (ind)'!AR$6:AR$37))))))</f>
        <v>46.548694250639969</v>
      </c>
      <c r="AS32" s="75">
        <f>IF('08 (ind)'!AS$1="si",100*(('08 (ind)'!AS31-MIN('08 (ind)'!AS$6:AS$37))/(MAX('08 (ind)'!AS$6:AS$37)-MIN('08 (ind)'!AS$6:AS$37))),ABS(-100+(100*(('08 (ind)'!AS31-MIN('08 (ind)'!AS$6:AS$37))/(MAX('08 (ind)'!AS$6:AS$37)-MIN('08 (ind)'!AS$6:AS$37))))))</f>
        <v>31.27272727272728</v>
      </c>
      <c r="AT32" s="75">
        <f>IF('08 (ind)'!AT$1="si",100*(('08 (ind)'!AT31-MIN('08 (ind)'!AT$6:AT$37))/(MAX('08 (ind)'!AT$6:AT$37)-MIN('08 (ind)'!AT$6:AT$37))),ABS(-100+(100*(('08 (ind)'!AT31-MIN('08 (ind)'!AT$6:AT$37))/(MAX('08 (ind)'!AT$6:AT$37)-MIN('08 (ind)'!AT$6:AT$37))))))</f>
        <v>0</v>
      </c>
      <c r="AU32" s="75">
        <f>IF('08 (ind)'!AU$1="si",100*(('08 (ind)'!AU31-MIN('08 (ind)'!AU$6:AU$37))/(MAX('08 (ind)'!AU$6:AU$37)-MIN('08 (ind)'!AU$6:AU$37))),ABS(-100+(100*(('08 (ind)'!AU31-MIN('08 (ind)'!AU$6:AU$37))/(MAX('08 (ind)'!AU$6:AU$37)-MIN('08 (ind)'!AU$6:AU$37))))))</f>
        <v>43.252595155709344</v>
      </c>
      <c r="AV32" s="75">
        <f>IF('08 (ind)'!AV$1="si",100*(('08 (ind)'!AV31-MIN('08 (ind)'!AV$6:AV$37))/(MAX('08 (ind)'!AV$6:AV$37)-MIN('08 (ind)'!AV$6:AV$37))),ABS(-100+(100*(('08 (ind)'!AV31-MIN('08 (ind)'!AV$6:AV$37))/(MAX('08 (ind)'!AV$6:AV$37)-MIN('08 (ind)'!AV$6:AV$37))))))</f>
        <v>81.802426343154252</v>
      </c>
      <c r="AW32" s="75">
        <f>IF('08 (ind)'!AW$1="si",100*(('08 (ind)'!AW31-MIN('08 (ind)'!AW$6:AW$37))/(MAX('08 (ind)'!AW$6:AW$37)-MIN('08 (ind)'!AW$6:AW$37))),ABS(-100+(100*(('08 (ind)'!AW31-MIN('08 (ind)'!AW$6:AW$37))/(MAX('08 (ind)'!AW$6:AW$37)-MIN('08 (ind)'!AW$6:AW$37))))))</f>
        <v>54.332874828060518</v>
      </c>
      <c r="AX32" s="75">
        <f>IF('08 (ind)'!AX$1="si",100*(('08 (ind)'!AX31-MIN('08 (ind)'!AX$6:AX$37))/(MAX('08 (ind)'!AX$6:AX$37)-MIN('08 (ind)'!AX$6:AX$37))),ABS(-100+(100*(('08 (ind)'!AX31-MIN('08 (ind)'!AX$6:AX$37))/(MAX('08 (ind)'!AX$6:AX$37)-MIN('08 (ind)'!AX$6:AX$37))))))</f>
        <v>54.037652023673658</v>
      </c>
      <c r="AY32" s="75">
        <f>IF('08 (ind)'!AY$1="si",100*(('08 (ind)'!AY31-MIN('08 (ind)'!AY$6:AY$37))/(MAX('08 (ind)'!AY$6:AY$37)-MIN('08 (ind)'!AY$6:AY$37))),ABS(-100+(100*(('08 (ind)'!AY31-MIN('08 (ind)'!AY$6:AY$37))/(MAX('08 (ind)'!AY$6:AY$37)-MIN('08 (ind)'!AY$6:AY$37))))))</f>
        <v>72.081218274111691</v>
      </c>
      <c r="AZ32" s="75">
        <f>IF('08 (ind)'!AZ$1="si",100*(('08 (ind)'!AZ31-MIN('08 (ind)'!AZ$6:AZ$37))/(MAX('08 (ind)'!AZ$6:AZ$37)-MIN('08 (ind)'!AZ$6:AZ$37))),ABS(-100+(100*(('08 (ind)'!AZ31-MIN('08 (ind)'!AZ$6:AZ$37))/(MAX('08 (ind)'!AZ$6:AZ$37)-MIN('08 (ind)'!AZ$6:AZ$37))))))</f>
        <v>45.43104075088101</v>
      </c>
      <c r="BA32" s="75">
        <f>IF('08 (ind)'!BA$1="si",100*(('08 (ind)'!BA31-MIN('08 (ind)'!BA$6:BA$37))/(MAX('08 (ind)'!BA$6:BA$37)-MIN('08 (ind)'!BA$6:BA$37))),ABS(-100+(100*(('08 (ind)'!BA31-MIN('08 (ind)'!BA$6:BA$37))/(MAX('08 (ind)'!BA$6:BA$37)-MIN('08 (ind)'!BA$6:BA$37))))))</f>
        <v>17.323381821356026</v>
      </c>
      <c r="BB32" s="75">
        <f>IF('08 (ind)'!BB$1="si",100*(('08 (ind)'!BB31-MIN('08 (ind)'!BB$6:BB$37))/(MAX('08 (ind)'!BB$6:BB$37)-MIN('08 (ind)'!BB$6:BB$37))),ABS(-100+(100*(('08 (ind)'!BB31-MIN('08 (ind)'!BB$6:BB$37))/(MAX('08 (ind)'!BB$6:BB$37)-MIN('08 (ind)'!BB$6:BB$37))))))</f>
        <v>33.936093350363798</v>
      </c>
      <c r="BC32" s="75">
        <f>IF('08 (ind)'!BC$1="si",100*(('08 (ind)'!BC31-MIN('08 (ind)'!BC$6:BC$37))/(MAX('08 (ind)'!BC$6:BC$37)-MIN('08 (ind)'!BC$6:BC$37))),ABS(-100+(100*(('08 (ind)'!BC31-MIN('08 (ind)'!BC$6:BC$37))/(MAX('08 (ind)'!BC$6:BC$37)-MIN('08 (ind)'!BC$6:BC$37))))))</f>
        <v>31.557908022911761</v>
      </c>
      <c r="BD32" s="75">
        <f>IF('08 (ind)'!BD$1="si",100*(('08 (ind)'!BD31-MIN('08 (ind)'!BD$6:BD$37))/(MAX('08 (ind)'!BD$6:BD$37)-MIN('08 (ind)'!BD$6:BD$37))),ABS(-100+(100*(('08 (ind)'!BD31-MIN('08 (ind)'!BD$6:BD$37))/(MAX('08 (ind)'!BD$6:BD$37)-MIN('08 (ind)'!BD$6:BD$37))))))</f>
        <v>22.180814473045263</v>
      </c>
      <c r="BE32" s="75">
        <f>IF('08 (ind)'!BE$1="si",100*(('08 (ind)'!BE31-MIN('08 (ind)'!BE$6:BE$37))/(MAX('08 (ind)'!BE$6:BE$37)-MIN('08 (ind)'!BE$6:BE$37))),ABS(-100+(100*(('08 (ind)'!BE31-MIN('08 (ind)'!BE$6:BE$37))/(MAX('08 (ind)'!BE$6:BE$37)-MIN('08 (ind)'!BE$6:BE$37))))))</f>
        <v>44.241842610364678</v>
      </c>
      <c r="BF32" s="75">
        <f>IF('08 (ind)'!BF$1="si",100*(('08 (ind)'!BF31-MIN('08 (ind)'!BF$6:BF$37))/(MAX('08 (ind)'!BF$6:BF$37)-MIN('08 (ind)'!BF$6:BF$37))),ABS(-100+(100*(('08 (ind)'!BF31-MIN('08 (ind)'!BF$6:BF$37))/(MAX('08 (ind)'!BF$6:BF$37)-MIN('08 (ind)'!BF$6:BF$37))))))</f>
        <v>100</v>
      </c>
      <c r="BG32" s="75">
        <f>IF('08 (ind)'!BG$1="si",100*(('08 (ind)'!BG31-MIN('08 (ind)'!BG$6:BG$37))/(MAX('08 (ind)'!BG$6:BG$37)-MIN('08 (ind)'!BG$6:BG$37))),ABS(-100+(100*(('08 (ind)'!BG31-MIN('08 (ind)'!BG$6:BG$37))/(MAX('08 (ind)'!BG$6:BG$37)-MIN('08 (ind)'!BG$6:BG$37))))))</f>
        <v>26.13983249216405</v>
      </c>
      <c r="BH32" s="75">
        <f>IF('08 (ind)'!BH$1="si",100*(('08 (ind)'!BH31-MIN('08 (ind)'!BH$6:BH$37))/(MAX('08 (ind)'!BH$6:BH$37)-MIN('08 (ind)'!BH$6:BH$37))),ABS(-100+(100*(('08 (ind)'!BH31-MIN('08 (ind)'!BH$6:BH$37))/(MAX('08 (ind)'!BH$6:BH$37)-MIN('08 (ind)'!BH$6:BH$37))))))</f>
        <v>23.270053738143172</v>
      </c>
      <c r="BI32" s="75">
        <f>IF('08 (ind)'!BI$1="si",100*(('08 (ind)'!BI31-MIN('08 (ind)'!BI$6:BI$37))/(MAX('08 (ind)'!BI$6:BI$37)-MIN('08 (ind)'!BI$6:BI$37))),ABS(-100+(100*(('08 (ind)'!BI31-MIN('08 (ind)'!BI$6:BI$37))/(MAX('08 (ind)'!BI$6:BI$37)-MIN('08 (ind)'!BI$6:BI$37))))))</f>
        <v>56.421779191431888</v>
      </c>
      <c r="BJ32" s="75">
        <f>IF('08 (ind)'!BJ$1="si",100*(('08 (ind)'!BJ31-MIN('08 (ind)'!BJ$6:BJ$37))/(MAX('08 (ind)'!BJ$6:BJ$37)-MIN('08 (ind)'!BJ$6:BJ$37))),ABS(-100+(100*(('08 (ind)'!BJ31-MIN('08 (ind)'!BJ$6:BJ$37))/(MAX('08 (ind)'!BJ$6:BJ$37)-MIN('08 (ind)'!BJ$6:BJ$37))))))</f>
        <v>8.0814853775868922</v>
      </c>
      <c r="BK32" s="75">
        <f>IF('08 (ind)'!BK$1="si",100*(('08 (ind)'!BK31-MIN('08 (ind)'!BK$6:BK$37))/(MAX('08 (ind)'!BK$6:BK$37)-MIN('08 (ind)'!BK$6:BK$37))),ABS(-100+(100*(('08 (ind)'!BK31-MIN('08 (ind)'!BK$6:BK$37))/(MAX('08 (ind)'!BK$6:BK$37)-MIN('08 (ind)'!BK$6:BK$37))))))</f>
        <v>25.672621063022412</v>
      </c>
      <c r="BL32" s="75">
        <f>IF('08 (ind)'!BL$1="si",100*(('08 (ind)'!BL31-MIN('08 (ind)'!BL$6:BL$37))/(MAX('08 (ind)'!BL$6:BL$37)-MIN('08 (ind)'!BL$6:BL$37))),ABS(-100+(100*(('08 (ind)'!BL31-MIN('08 (ind)'!BL$6:BL$37))/(MAX('08 (ind)'!BL$6:BL$37)-MIN('08 (ind)'!BL$6:BL$37))))))</f>
        <v>28.8135593220339</v>
      </c>
      <c r="BM32" s="75">
        <f>IF('08 (ind)'!BM$1="si",100*(('08 (ind)'!BM31-MIN('08 (ind)'!BM$6:BM$37))/(MAX('08 (ind)'!BM$6:BM$37)-MIN('08 (ind)'!BM$6:BM$37))),ABS(-100+(100*(('08 (ind)'!BM31-MIN('08 (ind)'!BM$6:BM$37))/(MAX('08 (ind)'!BM$6:BM$37)-MIN('08 (ind)'!BM$6:BM$37))))))</f>
        <v>12.894058195809418</v>
      </c>
      <c r="BN32" s="75">
        <f>IF('08 (ind)'!BN$1="si",100*(('08 (ind)'!BN31-MIN('08 (ind)'!BN$6:BN$37))/(MAX('08 (ind)'!BN$6:BN$37)-MIN('08 (ind)'!BN$6:BN$37))),ABS(-100+(100*(('08 (ind)'!BN31-MIN('08 (ind)'!BN$6:BN$37))/(MAX('08 (ind)'!BN$6:BN$37)-MIN('08 (ind)'!BN$6:BN$37))))))</f>
        <v>25.354964184622602</v>
      </c>
      <c r="BO32" s="75">
        <f>IF('08 (ind)'!BO$1="si",100*(('08 (ind)'!BO31-MIN('08 (ind)'!BO$6:BO$37))/(MAX('08 (ind)'!BO$6:BO$37)-MIN('08 (ind)'!BO$6:BO$37))),ABS(-100+(100*(('08 (ind)'!BO31-MIN('08 (ind)'!BO$6:BO$37))/(MAX('08 (ind)'!BO$6:BO$37)-MIN('08 (ind)'!BO$6:BO$37))))))</f>
        <v>16.012376940325943</v>
      </c>
      <c r="BP32" s="75">
        <f>IF('08 (ind)'!BP$1="si",100*(('08 (ind)'!BP31-MIN('08 (ind)'!BP$6:BP$37))/(MAX('08 (ind)'!BP$6:BP$37)-MIN('08 (ind)'!BP$6:BP$37))),ABS(-100+(100*(('08 (ind)'!BP31-MIN('08 (ind)'!BP$6:BP$37))/(MAX('08 (ind)'!BP$6:BP$37)-MIN('08 (ind)'!BP$6:BP$37))))))</f>
        <v>56.270542365523603</v>
      </c>
      <c r="BQ32" s="75">
        <f>IF('08 (ind)'!BQ$1="si",100*(('08 (ind)'!BQ31-MIN('08 (ind)'!BQ$6:BQ$37))/(MAX('08 (ind)'!BQ$6:BQ$37)-MIN('08 (ind)'!BQ$6:BQ$37))),ABS(-100+(100*(('08 (ind)'!BQ31-MIN('08 (ind)'!BQ$6:BQ$37))/(MAX('08 (ind)'!BQ$6:BQ$37)-MIN('08 (ind)'!BQ$6:BQ$37))))))</f>
        <v>26.393199449519823</v>
      </c>
      <c r="BR32" s="75">
        <f>IF('08 (ind)'!BR$1="si",100*(('08 (ind)'!BR31-MIN('08 (ind)'!BR$6:BR$37))/(MAX('08 (ind)'!BR$6:BR$37)-MIN('08 (ind)'!BR$6:BR$37))),ABS(-100+(100*(('08 (ind)'!BR31-MIN('08 (ind)'!BR$6:BR$37))/(MAX('08 (ind)'!BP$6:BP$37)-MIN('08 (ind)'!BR$6:BR$37))))))</f>
        <v>7.8363488491276545</v>
      </c>
      <c r="BS32" s="75">
        <f>IF('08 (ind)'!BS$1="si",100*(('08 (ind)'!BS31-MIN('08 (ind)'!BS$6:BS$37))/(MAX('08 (ind)'!BS$6:BS$37)-MIN('08 (ind)'!BS$6:BS$37))),ABS(-100+(100*(('08 (ind)'!BS31-MIN('08 (ind)'!BS$6:BS$37))/(MAX('08 (ind)'!BQ$6:BQ$37)-MIN('08 (ind)'!BS$6:BS$37))))))</f>
        <v>59.529640662418338</v>
      </c>
      <c r="BT32" s="75">
        <f>IF('08 (ind)'!BT$1="si",100*(('08 (ind)'!BT31-MIN('08 (ind)'!BT$6:BT$37))/(MAX('08 (ind)'!BT$6:BT$37)-MIN('08 (ind)'!BT$6:BT$37))),ABS(-100+(100*(('08 (ind)'!BT31-MIN('08 (ind)'!BT$6:BT$37))/(MAX('08 (ind)'!BR$6:BR$37)-MIN('08 (ind)'!BT$6:BT$37))))))</f>
        <v>91.96850985996403</v>
      </c>
      <c r="BU32" s="75">
        <f>IF('08 (ind)'!BU$1="si",100*(('08 (ind)'!BU31-MIN('08 (ind)'!BU$6:BU$37))/(MAX('08 (ind)'!BU$6:BU$37)-MIN('08 (ind)'!BU$6:BU$37))),ABS(-100+(100*(('08 (ind)'!BU31-MIN('08 (ind)'!BU$6:BU$37))/(MAX('08 (ind)'!BU$6:BU$37)-MIN('08 (ind)'!BU$6:BU$37))))))</f>
        <v>61.331679073614559</v>
      </c>
      <c r="BV32" s="75">
        <f>IF('08 (ind)'!BV$1="si",100*(('08 (ind)'!BV31-MIN('08 (ind)'!BV$6:BV$37))/(MAX('08 (ind)'!BV$6:BV$37)-MIN('08 (ind)'!BV$6:BV$37))),ABS(-100+(100*(('08 (ind)'!BV31-MIN('08 (ind)'!BV$6:BV$37))/(MAX('08 (ind)'!BV$6:BV$37)-MIN('08 (ind)'!BV$6:BV$37))))))</f>
        <v>69.14245782170309</v>
      </c>
      <c r="BW32" s="75">
        <f>IF('08 (ind)'!BW$1="si",100*(('08 (ind)'!BW31-MIN('08 (ind)'!BW$6:BW$37))/(MAX('08 (ind)'!BW$6:BW$37)-MIN('08 (ind)'!BW$6:BW$37))),ABS(-100+(100*(('08 (ind)'!BW31-MIN('08 (ind)'!BW$6:BW$37))/(MAX('08 (ind)'!BW$6:BW$37)-MIN('08 (ind)'!BW$6:BW$37))))))</f>
        <v>68.749179682373011</v>
      </c>
      <c r="BX32" s="75">
        <f>IF('08 (ind)'!BX$1="si",100*(('08 (ind)'!BX31-MIN('08 (ind)'!BX$6:BX$37))/(MAX('08 (ind)'!BX$6:BX$37)-MIN('08 (ind)'!BX$6:BX$37))),ABS(-100+(100*(('08 (ind)'!BX31-MIN('08 (ind)'!BX$6:BX$37))/(MAX('08 (ind)'!BX$6:BX$37)-MIN('08 (ind)'!BX$6:BX$37))))))</f>
        <v>46.595789449185666</v>
      </c>
      <c r="BY32" s="75">
        <f>IF('08 (ind)'!BY$1="si",100*(('08 (ind)'!BY31-MIN('08 (ind)'!BY$6:BY$37))/(MAX('08 (ind)'!BY$6:BY$37)-MIN('08 (ind)'!BY$6:BY$37))),ABS(-100+(100*(('08 (ind)'!BY31-MIN('08 (ind)'!BY$6:BY$37))/(MAX('08 (ind)'!BY$6:BY$37)-MIN('08 (ind)'!BY$6:BY$37))))))</f>
        <v>12.323684632712792</v>
      </c>
      <c r="BZ32" s="75">
        <f>IF('08 (ind)'!BZ$1="si",100*(('08 (ind)'!BZ31-MIN('08 (ind)'!BZ$6:BZ$37))/(MAX('08 (ind)'!BZ$6:BZ$37)-MIN('08 (ind)'!BZ$6:BZ$37))),ABS(-100+(100*(('08 (ind)'!BZ31-MIN('08 (ind)'!BZ$6:BZ$37))/(MAX('08 (ind)'!BZ$6:BZ$37)-MIN('08 (ind)'!BZ$6:BZ$37))))))</f>
        <v>94.654756168115654</v>
      </c>
      <c r="CA32" s="75">
        <f>IF('08 (ind)'!CA$1="si",100*(('08 (ind)'!CA31-MIN('08 (ind)'!CA$6:CA$37))/(MAX('08 (ind)'!CA$6:CA$37)-MIN('08 (ind)'!CA$6:CA$37))),ABS(-100+(100*(('08 (ind)'!CA31-MIN('08 (ind)'!CA$6:CA$37))/(MAX('08 (ind)'!CA$6:CA$37)-MIN('08 (ind)'!CA$6:CA$37))))))</f>
        <v>0</v>
      </c>
      <c r="CB32" s="75">
        <f>IF('08 (ind)'!CB$1="si",100*(('08 (ind)'!CB31-MIN('08 (ind)'!CB$6:CB$37))/(MAX('08 (ind)'!CB$6:CB$37)-MIN('08 (ind)'!CB$6:CB$37))),ABS(-100+(100*(('08 (ind)'!CB31-MIN('08 (ind)'!CB$6:CB$37))/(MAX('08 (ind)'!CB$6:CB$37)-MIN('08 (ind)'!CB$6:CB$37))))))</f>
        <v>81.528662420382162</v>
      </c>
      <c r="CC32" s="75">
        <f>IF('08 (ind)'!CC$1="si",100*(('08 (ind)'!CC31-MIN('08 (ind)'!CC$6:CC$37))/(MAX('08 (ind)'!CC$6:CC$37)-MIN('08 (ind)'!CC$6:CC$37))),ABS(-100+(100*(('08 (ind)'!CC31-MIN('08 (ind)'!CC$6:CC$37))/(MAX('08 (ind)'!CC$6:CC$37)-MIN('08 (ind)'!CC$6:CC$37))))))</f>
        <v>75.335111245759236</v>
      </c>
      <c r="CD32" s="75">
        <f>IF('08 (ind)'!CD$1="si",100*(('08 (ind)'!CD31-MIN('08 (ind)'!CD$6:CD$37))/(MAX('08 (ind)'!CD$6:CD$37)-MIN('08 (ind)'!CD$6:CD$37))),ABS(-100+(100*(('08 (ind)'!CD31-MIN('08 (ind)'!CD$6:CD$37))/(MAX('08 (ind)'!CD$6:CD$37)-MIN('08 (ind)'!CD$6:CD$37))))))</f>
        <v>1.5465533012015311</v>
      </c>
      <c r="CE32" s="75">
        <f>IF('08 (ind)'!CE$1="si",100*(('08 (ind)'!CE31-MIN('08 (ind)'!CE$6:CE$37))/(MAX('08 (ind)'!CE$6:CE$37)-MIN('08 (ind)'!CE$6:CE$37))),ABS(-100+(100*(('08 (ind)'!CE31-MIN('08 (ind)'!CE$6:CE$37))/(MAX('08 (ind)'!CE$6:CE$37)-MIN('08 (ind)'!CE$6:CE$37))))))</f>
        <v>12.064439293907554</v>
      </c>
      <c r="CF32" s="75">
        <f>IF('08 (ind)'!CF$1="si",100*(('08 (ind)'!CF31-MIN('08 (ind)'!CF$6:CF$37))/(MAX('08 (ind)'!CF$6:CF$37)-MIN('08 (ind)'!CF$6:CF$37))),ABS(-100+(100*(('08 (ind)'!CF31-MIN('08 (ind)'!CF$6:CF$37))/(MAX('08 (ind)'!CF$6:CF$37)-MIN('08 (ind)'!CF$6:CF$37))))))</f>
        <v>27.140320185872575</v>
      </c>
      <c r="CG32" s="75">
        <f>IF('08 (ind)'!CG$1="si",100*(('08 (ind)'!CG31-MIN('08 (ind)'!CG$6:CG$37))/(MAX('08 (ind)'!CG$6:CG$37)-MIN('08 (ind)'!CG$6:CG$37))),ABS(-100+(100*(('08 (ind)'!CG31-MIN('08 (ind)'!CG$6:CG$37))/(MAX('08 (ind)'!CG$6:CG$37)-MIN('08 (ind)'!CG$6:CG$37))))))</f>
        <v>27.589635412736286</v>
      </c>
      <c r="CH32" s="75">
        <f>IF('08 (ind)'!CH$1="si",100*(('08 (ind)'!CH31-MIN('08 (ind)'!CH$6:CH$37))/(MAX('08 (ind)'!CH$6:CH$37)-MIN('08 (ind)'!CH$6:CH$37))),ABS(-100+(100*(('08 (ind)'!CH31-MIN('08 (ind)'!CH$6:CH$37))/(MAX('08 (ind)'!CH$6:CH$37)-MIN('08 (ind)'!CH$6:CH$37))))))</f>
        <v>23.255692399504934</v>
      </c>
      <c r="CI32" s="75">
        <f>IF('08 (ind)'!CI$1="si",100*(('08 (ind)'!CI31-MIN('08 (ind)'!CI$6:CI$37))/(MAX('08 (ind)'!CI$6:CI$37)-MIN('08 (ind)'!CI$6:CI$37))),ABS(-100+(100*(('08 (ind)'!CI31-MIN('08 (ind)'!CI$6:CI$37))/(MAX('08 (ind)'!CI$6:CI$37)-MIN('08 (ind)'!CI$6:CI$37))))))</f>
        <v>21.078651068466279</v>
      </c>
      <c r="CJ32" s="75">
        <f>IF('08 (ind)'!CJ$1="si",100*(('08 (ind)'!CJ31-MIN('08 (ind)'!CJ$6:CJ$37))/(MAX('08 (ind)'!CJ$6:CJ$37)-MIN('08 (ind)'!CJ$6:CJ$37))),ABS(-100+(100*(('08 (ind)'!CJ31-MIN('08 (ind)'!CJ$6:CJ$37))/(MAX('08 (ind)'!CJ$6:CJ$37)-MIN('08 (ind)'!CJ$6:CJ$37))))))</f>
        <v>34.059730370363681</v>
      </c>
      <c r="CK32" s="75">
        <f>IF('08 (ind)'!CK$1="si",100*(('08 (ind)'!CK31-MIN('08 (ind)'!CK$6:CK$37))/(MAX('08 (ind)'!CK$6:CK$37)-MIN('08 (ind)'!CK$6:CK$37))),ABS(-100+(100*(('08 (ind)'!CK31-MIN('08 (ind)'!CK$6:CK$37))/(MAX('08 (ind)'!CK$6:CK$37)-MIN('08 (ind)'!CK$6:CK$37))))))</f>
        <v>17.841219833355822</v>
      </c>
      <c r="CL32" s="75">
        <f>IF('08 (ind)'!CL$1="si",100*(('08 (ind)'!CL31-MIN('08 (ind)'!CL$6:CL$37))/(MAX('08 (ind)'!CL$6:CL$37)-MIN('08 (ind)'!CL$6:CL$37))),ABS(-100+(100*(('08 (ind)'!CL31-MIN('08 (ind)'!CL$6:CL$37))/(MAX('08 (ind)'!CL$6:CL$37)-MIN('08 (ind)'!CL$6:CL$37))))))</f>
        <v>11.466683204321027</v>
      </c>
      <c r="CM32" s="75">
        <f>IF('08 (ind)'!CM$1="si",100*(('08 (ind)'!CM31-MIN('08 (ind)'!CM$6:CM$37))/(MAX('08 (ind)'!CM$6:CM$37)-MIN('08 (ind)'!CM$6:CM$37))),ABS(-100+(100*(('08 (ind)'!CM31-MIN('08 (ind)'!CM$6:CM$37))/(MAX('08 (ind)'!CM$6:CM$37)-MIN('08 (ind)'!CM$6:CM$37))))))</f>
        <v>16.63918405995576</v>
      </c>
    </row>
    <row r="33" spans="1:91">
      <c r="A33" s="18" t="s">
        <v>231</v>
      </c>
      <c r="B33" s="87">
        <f>IF('08 (ind)'!B$1="si",100*(('08 (ind)'!B32-MIN('08 (ind)'!B$6:B$37))/(MAX('08 (ind)'!B$6:B$37)-MIN('08 (ind)'!B$6:B$37))),ABS(-100+(100*(('08 (ind)'!B32-MIN('08 (ind)'!B$6:B$37))/(MAX('08 (ind)'!B$6:B$37)-MIN('08 (ind)'!B$6:B$37))))))</f>
        <v>3.7107361718425103</v>
      </c>
      <c r="C33" s="87">
        <f>IF('08 (ind)'!C$1="si",100*(('08 (ind)'!C32-MIN('08 (ind)'!C$6:C$37))/(MAX('08 (ind)'!C$6:C$37)-MIN('08 (ind)'!C$6:C$37))),ABS(-100+(100*(('08 (ind)'!C32-MIN('08 (ind)'!C$6:C$37))/(MAX('08 (ind)'!C$6:C$37)-MIN('08 (ind)'!C$6:C$37))))))</f>
        <v>26.574381886838282</v>
      </c>
      <c r="D33" s="87">
        <f>IF('08 (ind)'!D$1="si",100*(('08 (ind)'!D32-MIN('08 (ind)'!D$6:D$37))/(MAX('08 (ind)'!D$6:D$37)-MIN('08 (ind)'!D$6:D$37))),ABS(-100+(100*(('08 (ind)'!D32-MIN('08 (ind)'!D$6:D$37))/(MAX('08 (ind)'!D$6:D$37)-MIN('08 (ind)'!D$6:D$37))))))</f>
        <v>24.159625413375792</v>
      </c>
      <c r="E33" s="87">
        <f>IF('08 (ind)'!E$1="si",100*(('08 (ind)'!E32-MIN('08 (ind)'!E$6:E$37))/(MAX('08 (ind)'!E$6:E$37)-MIN('08 (ind)'!E$6:E$37))),ABS(-100+(100*(('08 (ind)'!E32-MIN('08 (ind)'!E$6:E$37))/(MAX('08 (ind)'!E$6:E$37)-MIN('08 (ind)'!E$6:E$37))))))</f>
        <v>9.3961128716915567</v>
      </c>
      <c r="F33" s="87">
        <f>IF('08 (ind)'!F$1="si",100*(('08 (ind)'!F32-MIN('08 (ind)'!F$6:F$37))/(MAX('08 (ind)'!F$6:F$37)-MIN('08 (ind)'!F$6:F$37))),ABS(-100+(100*(('08 (ind)'!F32-MIN('08 (ind)'!F$6:F$37))/(MAX('08 (ind)'!F$6:F$37)-MIN('08 (ind)'!F$6:F$37))))))</f>
        <v>56.849315068493155</v>
      </c>
      <c r="G33" s="87">
        <f>IF('08 (ind)'!G$1="si",100*(('08 (ind)'!G32-MIN('08 (ind)'!G$6:G$37))/(MAX('08 (ind)'!G$6:G$37)-MIN('08 (ind)'!G$6:G$37))),ABS(-100+(100*(('08 (ind)'!G32-MIN('08 (ind)'!G$6:G$37))/(MAX('08 (ind)'!G$6:G$37)-MIN('08 (ind)'!G$6:G$37))))))</f>
        <v>74.576271186440664</v>
      </c>
      <c r="H33" s="87">
        <f>IF('08 (ind)'!H$1="si",100*(('08 (ind)'!H32-MIN('08 (ind)'!H$6:H$37))/(MAX('08 (ind)'!H$6:H$37)-MIN('08 (ind)'!H$6:H$37))),ABS(-100+(100*(('08 (ind)'!H32-MIN('08 (ind)'!H$6:H$37))/(MAX('08 (ind)'!H$6:H$37)-MIN('08 (ind)'!H$6:H$37))))))</f>
        <v>37.307692307692314</v>
      </c>
      <c r="I33" s="87">
        <f>IF('08 (ind)'!I$1="si",100*(('08 (ind)'!I32-MIN('08 (ind)'!I$6:I$37))/(MAX('08 (ind)'!I$6:I$37)-MIN('08 (ind)'!I$6:I$37))),ABS(-100+(100*(('08 (ind)'!I32-MIN('08 (ind)'!I$6:I$37))/(MAX('08 (ind)'!I$6:I$37)-MIN('08 (ind)'!I$6:I$37))))))</f>
        <v>26.250000000000007</v>
      </c>
      <c r="J33" s="87">
        <f>IF('08 (ind)'!J$1="si",100*(('08 (ind)'!J32-MIN('08 (ind)'!J$6:J$37))/(MAX('08 (ind)'!J$6:J$37)-MIN('08 (ind)'!J$6:J$37))),ABS(-100+(100*(('08 (ind)'!J32-MIN('08 (ind)'!J$6:J$37))/(MAX('08 (ind)'!J$6:J$37)-MIN('08 (ind)'!J$6:J$37))))))</f>
        <v>36.327023761578737</v>
      </c>
      <c r="K33" s="87">
        <f>IF('08 (ind)'!K$1="si",100*(('08 (ind)'!K32-MIN('08 (ind)'!K$6:K$37))/(MAX('08 (ind)'!K$6:K$37)-MIN('08 (ind)'!K$6:K$37))),ABS(-100+(100*(('08 (ind)'!K32-MIN('08 (ind)'!K$6:K$37))/(MAX('08 (ind)'!K$6:K$37)-MIN('08 (ind)'!K$6:K$37))))))</f>
        <v>42.356680713412345</v>
      </c>
      <c r="L33" s="87">
        <f>IF('08 (ind)'!L$1="si",100*(('08 (ind)'!L32-MIN('08 (ind)'!L$6:L$37))/(MAX('08 (ind)'!L$6:L$37)-MIN('08 (ind)'!L$6:L$37))),ABS(-100+(100*(('08 (ind)'!L32-MIN('08 (ind)'!L$6:L$37))/(MAX('08 (ind)'!L$6:L$37)-MIN('08 (ind)'!L$6:L$37))))))</f>
        <v>93.3695260579495</v>
      </c>
      <c r="M33" s="87">
        <f>IF('08 (ind)'!M$1="si",100*(('08 (ind)'!M32-MIN('08 (ind)'!M$6:M$37))/(MAX('08 (ind)'!M$6:M$37)-MIN('08 (ind)'!M$6:M$37))),ABS(-100+(100*(('08 (ind)'!M32-MIN('08 (ind)'!M$6:M$37))/(MAX('08 (ind)'!M$6:M$37)-MIN('08 (ind)'!M$6:M$37))))))</f>
        <v>5.3147073221562824</v>
      </c>
      <c r="N33" s="87">
        <f>IF('08 (ind)'!N$1="si",100*(('08 (ind)'!N32-MIN('08 (ind)'!N$6:N$37))/(MAX('08 (ind)'!N$6:N$37)-MIN('08 (ind)'!N$6:N$37))),ABS(-100+(100*(('08 (ind)'!N32-MIN('08 (ind)'!N$6:N$37))/(MAX('08 (ind)'!N$6:N$37)-MIN('08 (ind)'!N$6:N$37))))))</f>
        <v>100</v>
      </c>
      <c r="O33" s="87">
        <f>IF('08 (ind)'!O$1="si",100*(('08 (ind)'!O32-MIN('08 (ind)'!O$6:O$37))/(MAX('08 (ind)'!O$6:O$37)-MIN('08 (ind)'!O$6:O$37))),ABS(-100+(100*(('08 (ind)'!O32-MIN('08 (ind)'!O$6:O$37))/(MAX('08 (ind)'!O$6:O$37)-MIN('08 (ind)'!O$6:O$37))))))</f>
        <v>56.140350877192986</v>
      </c>
      <c r="P33" s="87">
        <f>IF('08 (ind)'!P$1="si",100*(('08 (ind)'!P32-MIN('08 (ind)'!P$6:P$37))/(MAX('08 (ind)'!P$6:P$37)-MIN('08 (ind)'!P$6:P$37))),ABS(-100+(100*(('08 (ind)'!P32-MIN('08 (ind)'!P$6:P$37))/(MAX('08 (ind)'!P$6:P$37)-MIN('08 (ind)'!P$6:P$37))))))</f>
        <v>8.5518233914885577</v>
      </c>
      <c r="Q33" s="87">
        <f>IF('08 (ind)'!Q$1="si",100*(('08 (ind)'!Q32-MIN('08 (ind)'!Q$6:Q$37))/(MAX('08 (ind)'!Q$6:Q$37)-MIN('08 (ind)'!Q$6:Q$37))),ABS(-100+(100*(('08 (ind)'!Q32-MIN('08 (ind)'!Q$6:Q$37))/(MAX('08 (ind)'!Q$6:Q$37)-MIN('08 (ind)'!Q$6:Q$37))))))</f>
        <v>100</v>
      </c>
      <c r="R33" s="87">
        <f>IF('08 (ind)'!R$1="si",100*(('08 (ind)'!R32-MIN('08 (ind)'!R$6:R$37))/(MAX('08 (ind)'!R$6:R$37)-MIN('08 (ind)'!R$6:R$37))),ABS(-100+(100*(('08 (ind)'!R32-MIN('08 (ind)'!R$6:R$37))/(MAX('08 (ind)'!R$6:R$37)-MIN('08 (ind)'!R$6:R$37))))))</f>
        <v>3.3959501167490704</v>
      </c>
      <c r="S33" s="75">
        <f>ABS(ABS(('08 (ind)'!S32-((MAX('08 (ind)'!S$6:S$37)+MIN('08 (ind)'!S$6:S$37))/2))/(((MAX('08 (ind)'!S$6:S$37)+MIN('08 (ind)'!S$6:S$37))/2)-MAX('08 (ind)'!S$6:S$37))*100)-100)</f>
        <v>3.8420351543286415</v>
      </c>
      <c r="T33" s="75">
        <f>IF('08 (ind)'!T$1="si",100*(('08 (ind)'!T32-MIN('08 (ind)'!T$6:T$37))/(MAX('08 (ind)'!T$6:T$37)-MIN('08 (ind)'!T$6:T$37))),ABS(-100+(100*(('08 (ind)'!T32-MIN('08 (ind)'!T$6:T$37))/(MAX('08 (ind)'!T$6:T$37)-MIN('08 (ind)'!T$6:T$37))))))</f>
        <v>10.772922673204082</v>
      </c>
      <c r="U33" s="75">
        <f>IF('08 (ind)'!U$1="si",100*(('08 (ind)'!U32-MIN('08 (ind)'!U$6:U$37))/(MAX('08 (ind)'!U$6:U$37)-MIN('08 (ind)'!U$6:U$37))),ABS(-100+(100*(('08 (ind)'!U32-MIN('08 (ind)'!U$6:U$37))/(MAX('08 (ind)'!U$6:U$37)-MIN('08 (ind)'!U$6:U$37))))))</f>
        <v>100</v>
      </c>
      <c r="V33" s="75">
        <f>IF('08 (ind)'!V$1="si",100*(('08 (ind)'!V32-MIN('08 (ind)'!V$6:V$37))/(MAX('08 (ind)'!V$6:V$37)-MIN('08 (ind)'!V$6:V$37))),ABS(-100+(100*(('08 (ind)'!V32-MIN('08 (ind)'!V$6:V$37))/(MAX('08 (ind)'!V$6:V$37)-MIN('08 (ind)'!V$6:V$37))))))</f>
        <v>86.187845303867405</v>
      </c>
      <c r="W33" s="75">
        <f>IF('08 (ind)'!W$1="si",100*(('08 (ind)'!W32-MIN('08 (ind)'!W$6:W$37))/(MAX('08 (ind)'!W$6:W$37)-MIN('08 (ind)'!W$6:W$37))),ABS(-100+(100*(('08 (ind)'!W32-MIN('08 (ind)'!W$6:W$37))/(MAX('08 (ind)'!W$6:W$37)-MIN('08 (ind)'!W$6:W$37))))))</f>
        <v>33.39963120133347</v>
      </c>
      <c r="X33" s="75">
        <f>IF('08 (ind)'!X$1="si",100*(('08 (ind)'!X32-MIN('08 (ind)'!X$6:X$37))/(MAX('08 (ind)'!X$6:X$37)-MIN('08 (ind)'!X$6:X$37))),ABS(-100+(100*(('08 (ind)'!X32-MIN('08 (ind)'!X$6:X$37))/(MAX('08 (ind)'!X$6:X$37)-MIN('08 (ind)'!X$6:X$37))))))</f>
        <v>77.882516366139384</v>
      </c>
      <c r="Y33" s="75">
        <f>IF('08 (ind)'!Y$1="si",100*(('08 (ind)'!Y32-MIN('08 (ind)'!Y$6:Y$37))/(MAX('08 (ind)'!Y$6:Y$37)-MIN('08 (ind)'!Y$6:Y$37))),ABS(-100+(100*(('08 (ind)'!Y32-MIN('08 (ind)'!Y$6:Y$37))/(MAX('08 (ind)'!Y$6:Y$37)-MIN('08 (ind)'!Y$6:Y$37))))))</f>
        <v>50.159351909552214</v>
      </c>
      <c r="Z33" s="75">
        <f>IF('08 (ind)'!Z$1="si",100*(('08 (ind)'!Z32-MIN('08 (ind)'!Z$6:Z$37))/(MAX('08 (ind)'!Z$6:Z$37)-MIN('08 (ind)'!Z$6:Z$37))),ABS(-100+(100*(('08 (ind)'!Z32-MIN('08 (ind)'!Z$6:Z$37))/(MAX('08 (ind)'!Z$6:Z$37)-MIN('08 (ind)'!Z$6:Z$37))))))</f>
        <v>55.677135882739492</v>
      </c>
      <c r="AA33" s="75">
        <f>IF('08 (ind)'!AA$1="si",100*(('08 (ind)'!AA32-MIN('08 (ind)'!AA$6:AA$37))/(MAX('08 (ind)'!AA$6:AA$37)-MIN('08 (ind)'!AA$6:AA$37))),ABS(-100+(100*(('08 (ind)'!AA32-MIN('08 (ind)'!AA$6:AA$37))/(MAX('08 (ind)'!AA$6:AA$37)-MIN('08 (ind)'!AA$6:AA$37))))))</f>
        <v>73.739430697409261</v>
      </c>
      <c r="AB33" s="75">
        <f>IF('08 (ind)'!AB$1="si",100*(('08 (ind)'!AB32-MIN('08 (ind)'!AB$6:AB$37))/(MAX('08 (ind)'!AB$6:AB$37)-MIN('08 (ind)'!AB$6:AB$37))),ABS(-100+(100*(('08 (ind)'!AB32-MIN('08 (ind)'!AB$6:AB$37))/(MAX('08 (ind)'!AB$6:AB$37)-MIN('08 (ind)'!AB$6:AB$37))))))</f>
        <v>84.58539923372679</v>
      </c>
      <c r="AC33" s="75">
        <f>IF('08 (ind)'!AC$1="si",100*(('08 (ind)'!AC32-MIN('08 (ind)'!AC$6:AC$37))/(MAX('08 (ind)'!AC$6:AC$37)-MIN('08 (ind)'!AC$6:AC$37))),ABS(-100+(100*(('08 (ind)'!AC32-MIN('08 (ind)'!AC$6:AC$37))/(MAX('08 (ind)'!AC$6:AC$37)-MIN('08 (ind)'!AC$6:AC$37))))))</f>
        <v>68.624265332758512</v>
      </c>
      <c r="AD33" s="75">
        <f>IF('08 (ind)'!AD$1="si",100*(('08 (ind)'!AD32-MIN('08 (ind)'!AD$6:AD$37))/(MAX('08 (ind)'!AD$6:AD$37)-MIN('08 (ind)'!AD$6:AD$37))),ABS(-100+(100*(('08 (ind)'!AD32-MIN('08 (ind)'!AD$6:AD$37))/(MAX('08 (ind)'!AD$6:AD$37)-MIN('08 (ind)'!AD$6:AD$37))))))</f>
        <v>0</v>
      </c>
      <c r="AE33" s="75">
        <f>IF('08 (ind)'!AE$1="si",100*(('08 (ind)'!AE32-MIN('08 (ind)'!AE$6:AE$37))/(MAX('08 (ind)'!AE$6:AE$37)-MIN('08 (ind)'!AE$6:AE$37))),ABS(-100+(100*(('08 (ind)'!AE32-MIN('08 (ind)'!AE$6:AE$37))/(MAX('08 (ind)'!AE$6:AE$37)-MIN('08 (ind)'!AE$6:AE$37))))))</f>
        <v>0</v>
      </c>
      <c r="AF33" s="75">
        <f>IF('08 (ind)'!AF$1="si",100*(('08 (ind)'!AF32-MIN('08 (ind)'!AF$6:AF$37))/(MAX('08 (ind)'!AF$6:AF$37)-MIN('08 (ind)'!AF$6:AF$37))),ABS(-100+(100*(('08 (ind)'!AF32-MIN('08 (ind)'!AF$6:AF$37))/(MAX('08 (ind)'!AF$6:AF$37)-MIN('08 (ind)'!AF$6:AF$37))))))</f>
        <v>72.12557639160184</v>
      </c>
      <c r="AG33" s="75">
        <f>IF('08 (ind)'!AG$1="si",100*(('08 (ind)'!AG32-MIN('08 (ind)'!AG$6:AG$37))/(MAX('08 (ind)'!AG$6:AG$37)-MIN('08 (ind)'!AG$6:AG$37))),ABS(-100+(100*(('08 (ind)'!AG32-MIN('08 (ind)'!AG$6:AG$37))/(MAX('08 (ind)'!AG$6:AG$37)-MIN('08 (ind)'!AG$6:AG$37))))))</f>
        <v>58.510638297872305</v>
      </c>
      <c r="AH33" s="75">
        <f>IF('08 (ind)'!AH$1="si",100*(('08 (ind)'!AH32-MIN('08 (ind)'!AH$6:AH$37))/(MAX('08 (ind)'!AH$6:AH$37)-MIN('08 (ind)'!AH$6:AH$37))),ABS(-100+(100*(('08 (ind)'!AH32-MIN('08 (ind)'!AH$6:AH$37))/(MAX('08 (ind)'!AH$6:AH$37)-MIN('08 (ind)'!AH$6:AH$37))))))</f>
        <v>82.634730538922213</v>
      </c>
      <c r="AI33" s="75">
        <f>IF('08 (ind)'!AI$1="si",100*(('08 (ind)'!AI32-MIN('08 (ind)'!AI$6:AI$37))/(MAX('08 (ind)'!AI$6:AI$37)-MIN('08 (ind)'!AI$6:AI$37))),ABS(-100+(100*(('08 (ind)'!AI32-MIN('08 (ind)'!AI$6:AI$37))/(MAX('08 (ind)'!AI$6:AI$37)-MIN('08 (ind)'!AI$6:AI$37))))))</f>
        <v>2.31881671743366</v>
      </c>
      <c r="AJ33" s="75">
        <f>IF('08 (ind)'!AJ$1="si",100*(('08 (ind)'!AJ32-MIN('08 (ind)'!AJ$6:AJ$37))/(MAX('08 (ind)'!AJ$6:AJ$37)-MIN('08 (ind)'!AJ$6:AJ$37))),ABS(-100+(100*(('08 (ind)'!AJ32-MIN('08 (ind)'!AJ$6:AJ$37))/(MAX('08 (ind)'!AJ$6:AJ$37)-MIN('08 (ind)'!AJ$6:AJ$37))))))</f>
        <v>68.159174291652576</v>
      </c>
      <c r="AK33" s="75">
        <f>IF('08 (ind)'!AK$1="si",100*(('08 (ind)'!AK32-MIN('08 (ind)'!AK$6:AK$37))/(MAX('08 (ind)'!AK$6:AK$37)-MIN('08 (ind)'!AK$6:AK$37))),ABS(-100+(100*(('08 (ind)'!AK32-MIN('08 (ind)'!AK$6:AK$37))/(MAX('08 (ind)'!AK$6:AK$37)-MIN('08 (ind)'!AK$6:AK$37))))))</f>
        <v>4.0425575185241414</v>
      </c>
      <c r="AL33" s="75">
        <f>IF('08 (ind)'!AL$1="si",100*(('08 (ind)'!AL32-MIN('08 (ind)'!AL$6:AL$37))/(MAX('08 (ind)'!AL$6:AL$37)-MIN('08 (ind)'!AL$6:AL$37))),ABS(-100+(100*(('08 (ind)'!AL32-MIN('08 (ind)'!AL$6:AL$37))/(MAX('08 (ind)'!AL$6:AL$37)-MIN('08 (ind)'!AL$6:AL$37))))))</f>
        <v>35.263503518974744</v>
      </c>
      <c r="AM33" s="75">
        <f>IF('08 (ind)'!AM$1="si",100*(('08 (ind)'!AM32-MIN('08 (ind)'!AM$6:AM$37))/(MAX('08 (ind)'!AM$6:AM$37)-MIN('08 (ind)'!AM$6:AM$37))),ABS(-100+(100*(('08 (ind)'!AM32-MIN('08 (ind)'!AM$6:AM$37))/(MAX('08 (ind)'!AM$6:AM$37)-MIN('08 (ind)'!AM$6:AM$37))))))</f>
        <v>88.047811382078805</v>
      </c>
      <c r="AN33" s="75">
        <f>IF('08 (ind)'!AN$1="si",100*(('08 (ind)'!AN32-MIN('08 (ind)'!AN$6:AN$37))/(MAX('08 (ind)'!AN$6:AN$37)-MIN('08 (ind)'!AN$6:AN$37))),ABS(-100+(100*(('08 (ind)'!AN32-MIN('08 (ind)'!AN$6:AN$37))/(MAX('08 (ind)'!AN$6:AN$37)-MIN('08 (ind)'!AN$6:AN$37))))))</f>
        <v>53.999748089229108</v>
      </c>
      <c r="AO33" s="75">
        <f>IF('08 (ind)'!AO$1="si",100*(('08 (ind)'!AO32-MIN('08 (ind)'!AO$6:AO$37))/(MAX('08 (ind)'!AO$6:AO$37)-MIN('08 (ind)'!AO$6:AO$37))),ABS(-100+(100*(('08 (ind)'!AO32-MIN('08 (ind)'!AO$6:AO$37))/(MAX('08 (ind)'!AO$6:AO$37)-MIN('08 (ind)'!AO$6:AO$37))))))</f>
        <v>74.205574480647584</v>
      </c>
      <c r="AP33" s="75">
        <f>IF('08 (ind)'!AP$1="si",100*(('08 (ind)'!AP32-MIN('08 (ind)'!AP$6:AP$37))/(MAX('08 (ind)'!AP$6:AP$37)-MIN('08 (ind)'!AP$6:AP$37))),ABS(-100+(100*(('08 (ind)'!AP32-MIN('08 (ind)'!AP$6:AP$37))/(MAX('08 (ind)'!AP$6:AP$37)-MIN('08 (ind)'!AP$6:AP$37))))))</f>
        <v>86.426299045599151</v>
      </c>
      <c r="AQ33" s="75">
        <f>IF('08 (ind)'!AQ$1="si",100*(('08 (ind)'!AQ32-MIN('08 (ind)'!AQ$6:AQ$37))/(MAX('08 (ind)'!AQ$6:AQ$37)-MIN('08 (ind)'!AQ$6:AQ$37))),ABS(-100+(100*(('08 (ind)'!AQ32-MIN('08 (ind)'!AQ$6:AQ$37))/(MAX('08 (ind)'!AQ$6:AQ$37)-MIN('08 (ind)'!AQ$6:AQ$37))))))</f>
        <v>20.146796567086824</v>
      </c>
      <c r="AR33" s="75">
        <f>IF('08 (ind)'!AR$1="si",100*(('08 (ind)'!AR32-MIN('08 (ind)'!AR$6:AR$37))/(MAX('08 (ind)'!AR$6:AR$37)-MIN('08 (ind)'!AR$6:AR$37))),ABS(-100+(100*(('08 (ind)'!AR32-MIN('08 (ind)'!AR$6:AR$37))/(MAX('08 (ind)'!AR$6:AR$37)-MIN('08 (ind)'!AR$6:AR$37))))))</f>
        <v>21.183295079347587</v>
      </c>
      <c r="AS33" s="75">
        <f>IF('08 (ind)'!AS$1="si",100*(('08 (ind)'!AS32-MIN('08 (ind)'!AS$6:AS$37))/(MAX('08 (ind)'!AS$6:AS$37)-MIN('08 (ind)'!AS$6:AS$37))),ABS(-100+(100*(('08 (ind)'!AS32-MIN('08 (ind)'!AS$6:AS$37))/(MAX('08 (ind)'!AS$6:AS$37)-MIN('08 (ind)'!AS$6:AS$37))))))</f>
        <v>16.727272727272734</v>
      </c>
      <c r="AT33" s="75">
        <f>IF('08 (ind)'!AT$1="si",100*(('08 (ind)'!AT32-MIN('08 (ind)'!AT$6:AT$37))/(MAX('08 (ind)'!AT$6:AT$37)-MIN('08 (ind)'!AT$6:AT$37))),ABS(-100+(100*(('08 (ind)'!AT32-MIN('08 (ind)'!AT$6:AT$37))/(MAX('08 (ind)'!AT$6:AT$37)-MIN('08 (ind)'!AT$6:AT$37))))))</f>
        <v>0</v>
      </c>
      <c r="AU33" s="75">
        <f>IF('08 (ind)'!AU$1="si",100*(('08 (ind)'!AU32-MIN('08 (ind)'!AU$6:AU$37))/(MAX('08 (ind)'!AU$6:AU$37)-MIN('08 (ind)'!AU$6:AU$37))),ABS(-100+(100*(('08 (ind)'!AU32-MIN('08 (ind)'!AU$6:AU$37))/(MAX('08 (ind)'!AU$6:AU$37)-MIN('08 (ind)'!AU$6:AU$37))))))</f>
        <v>76.124567474048447</v>
      </c>
      <c r="AV33" s="75">
        <f>IF('08 (ind)'!AV$1="si",100*(('08 (ind)'!AV32-MIN('08 (ind)'!AV$6:AV$37))/(MAX('08 (ind)'!AV$6:AV$37)-MIN('08 (ind)'!AV$6:AV$37))),ABS(-100+(100*(('08 (ind)'!AV32-MIN('08 (ind)'!AV$6:AV$37))/(MAX('08 (ind)'!AV$6:AV$37)-MIN('08 (ind)'!AV$6:AV$37))))))</f>
        <v>99.13344887348353</v>
      </c>
      <c r="AW33" s="75">
        <f>IF('08 (ind)'!AW$1="si",100*(('08 (ind)'!AW32-MIN('08 (ind)'!AW$6:AW$37))/(MAX('08 (ind)'!AW$6:AW$37)-MIN('08 (ind)'!AW$6:AW$37))),ABS(-100+(100*(('08 (ind)'!AW32-MIN('08 (ind)'!AW$6:AW$37))/(MAX('08 (ind)'!AW$6:AW$37)-MIN('08 (ind)'!AW$6:AW$37))))))</f>
        <v>33.975240715268235</v>
      </c>
      <c r="AX33" s="75">
        <f>IF('08 (ind)'!AX$1="si",100*(('08 (ind)'!AX32-MIN('08 (ind)'!AX$6:AX$37))/(MAX('08 (ind)'!AX$6:AX$37)-MIN('08 (ind)'!AX$6:AX$37))),ABS(-100+(100*(('08 (ind)'!AX32-MIN('08 (ind)'!AX$6:AX$37))/(MAX('08 (ind)'!AX$6:AX$37)-MIN('08 (ind)'!AX$6:AX$37))))))</f>
        <v>18.672960568310209</v>
      </c>
      <c r="AY33" s="75">
        <f>IF('08 (ind)'!AY$1="si",100*(('08 (ind)'!AY32-MIN('08 (ind)'!AY$6:AY$37))/(MAX('08 (ind)'!AY$6:AY$37)-MIN('08 (ind)'!AY$6:AY$37))),ABS(-100+(100*(('08 (ind)'!AY32-MIN('08 (ind)'!AY$6:AY$37))/(MAX('08 (ind)'!AY$6:AY$37)-MIN('08 (ind)'!AY$6:AY$37))))))</f>
        <v>49.838486386709747</v>
      </c>
      <c r="AZ33" s="75">
        <f>IF('08 (ind)'!AZ$1="si",100*(('08 (ind)'!AZ32-MIN('08 (ind)'!AZ$6:AZ$37))/(MAX('08 (ind)'!AZ$6:AZ$37)-MIN('08 (ind)'!AZ$6:AZ$37))),ABS(-100+(100*(('08 (ind)'!AZ32-MIN('08 (ind)'!AZ$6:AZ$37))/(MAX('08 (ind)'!AZ$6:AZ$37)-MIN('08 (ind)'!AZ$6:AZ$37))))))</f>
        <v>7.6771384946111132</v>
      </c>
      <c r="BA33" s="75">
        <f>IF('08 (ind)'!BA$1="si",100*(('08 (ind)'!BA32-MIN('08 (ind)'!BA$6:BA$37))/(MAX('08 (ind)'!BA$6:BA$37)-MIN('08 (ind)'!BA$6:BA$37))),ABS(-100+(100*(('08 (ind)'!BA32-MIN('08 (ind)'!BA$6:BA$37))/(MAX('08 (ind)'!BA$6:BA$37)-MIN('08 (ind)'!BA$6:BA$37))))))</f>
        <v>95.564351252210272</v>
      </c>
      <c r="BB33" s="75">
        <f>IF('08 (ind)'!BB$1="si",100*(('08 (ind)'!BB32-MIN('08 (ind)'!BB$6:BB$37))/(MAX('08 (ind)'!BB$6:BB$37)-MIN('08 (ind)'!BB$6:BB$37))),ABS(-100+(100*(('08 (ind)'!BB32-MIN('08 (ind)'!BB$6:BB$37))/(MAX('08 (ind)'!BB$6:BB$37)-MIN('08 (ind)'!BB$6:BB$37))))))</f>
        <v>14.572647845566436</v>
      </c>
      <c r="BC33" s="75">
        <f>IF('08 (ind)'!BC$1="si",100*(('08 (ind)'!BC32-MIN('08 (ind)'!BC$6:BC$37))/(MAX('08 (ind)'!BC$6:BC$37)-MIN('08 (ind)'!BC$6:BC$37))),ABS(-100+(100*(('08 (ind)'!BC32-MIN('08 (ind)'!BC$6:BC$37))/(MAX('08 (ind)'!BC$6:BC$37)-MIN('08 (ind)'!BC$6:BC$37))))))</f>
        <v>4.8418453773376138</v>
      </c>
      <c r="BD33" s="75">
        <f>IF('08 (ind)'!BD$1="si",100*(('08 (ind)'!BD32-MIN('08 (ind)'!BD$6:BD$37))/(MAX('08 (ind)'!BD$6:BD$37)-MIN('08 (ind)'!BD$6:BD$37))),ABS(-100+(100*(('08 (ind)'!BD32-MIN('08 (ind)'!BD$6:BD$37))/(MAX('08 (ind)'!BD$6:BD$37)-MIN('08 (ind)'!BD$6:BD$37))))))</f>
        <v>3.5029844387091233</v>
      </c>
      <c r="BE33" s="75">
        <f>IF('08 (ind)'!BE$1="si",100*(('08 (ind)'!BE32-MIN('08 (ind)'!BE$6:BE$37))/(MAX('08 (ind)'!BE$6:BE$37)-MIN('08 (ind)'!BE$6:BE$37))),ABS(-100+(100*(('08 (ind)'!BE32-MIN('08 (ind)'!BE$6:BE$37))/(MAX('08 (ind)'!BE$6:BE$37)-MIN('08 (ind)'!BE$6:BE$37))))))</f>
        <v>35.124760076775431</v>
      </c>
      <c r="BF33" s="75">
        <f>IF('08 (ind)'!BF$1="si",100*(('08 (ind)'!BF32-MIN('08 (ind)'!BF$6:BF$37))/(MAX('08 (ind)'!BF$6:BF$37)-MIN('08 (ind)'!BF$6:BF$37))),ABS(-100+(100*(('08 (ind)'!BF32-MIN('08 (ind)'!BF$6:BF$37))/(MAX('08 (ind)'!BF$6:BF$37)-MIN('08 (ind)'!BF$6:BF$37))))))</f>
        <v>10.777675283959667</v>
      </c>
      <c r="BG33" s="75">
        <f>IF('08 (ind)'!BG$1="si",100*(('08 (ind)'!BG32-MIN('08 (ind)'!BG$6:BG$37))/(MAX('08 (ind)'!BG$6:BG$37)-MIN('08 (ind)'!BG$6:BG$37))),ABS(-100+(100*(('08 (ind)'!BG32-MIN('08 (ind)'!BG$6:BG$37))/(MAX('08 (ind)'!BG$6:BG$37)-MIN('08 (ind)'!BG$6:BG$37))))))</f>
        <v>8.3014121292145298</v>
      </c>
      <c r="BH33" s="75">
        <f>IF('08 (ind)'!BH$1="si",100*(('08 (ind)'!BH32-MIN('08 (ind)'!BH$6:BH$37))/(MAX('08 (ind)'!BH$6:BH$37)-MIN('08 (ind)'!BH$6:BH$37))),ABS(-100+(100*(('08 (ind)'!BH32-MIN('08 (ind)'!BH$6:BH$37))/(MAX('08 (ind)'!BH$6:BH$37)-MIN('08 (ind)'!BH$6:BH$37))))))</f>
        <v>6.7043433030293293</v>
      </c>
      <c r="BI33" s="75">
        <f>IF('08 (ind)'!BI$1="si",100*(('08 (ind)'!BI32-MIN('08 (ind)'!BI$6:BI$37))/(MAX('08 (ind)'!BI$6:BI$37)-MIN('08 (ind)'!BI$6:BI$37))),ABS(-100+(100*(('08 (ind)'!BI32-MIN('08 (ind)'!BI$6:BI$37))/(MAX('08 (ind)'!BI$6:BI$37)-MIN('08 (ind)'!BI$6:BI$37))))))</f>
        <v>72.558052795253474</v>
      </c>
      <c r="BJ33" s="75">
        <f>IF('08 (ind)'!BJ$1="si",100*(('08 (ind)'!BJ32-MIN('08 (ind)'!BJ$6:BJ$37))/(MAX('08 (ind)'!BJ$6:BJ$37)-MIN('08 (ind)'!BJ$6:BJ$37))),ABS(-100+(100*(('08 (ind)'!BJ32-MIN('08 (ind)'!BJ$6:BJ$37))/(MAX('08 (ind)'!BJ$6:BJ$37)-MIN('08 (ind)'!BJ$6:BJ$37))))))</f>
        <v>16.953723360336209</v>
      </c>
      <c r="BK33" s="75">
        <f>IF('08 (ind)'!BK$1="si",100*(('08 (ind)'!BK32-MIN('08 (ind)'!BK$6:BK$37))/(MAX('08 (ind)'!BK$6:BK$37)-MIN('08 (ind)'!BK$6:BK$37))),ABS(-100+(100*(('08 (ind)'!BK32-MIN('08 (ind)'!BK$6:BK$37))/(MAX('08 (ind)'!BK$6:BK$37)-MIN('08 (ind)'!BK$6:BK$37))))))</f>
        <v>11.804089121332604</v>
      </c>
      <c r="BL33" s="75">
        <f>IF('08 (ind)'!BL$1="si",100*(('08 (ind)'!BL32-MIN('08 (ind)'!BL$6:BL$37))/(MAX('08 (ind)'!BL$6:BL$37)-MIN('08 (ind)'!BL$6:BL$37))),ABS(-100+(100*(('08 (ind)'!BL32-MIN('08 (ind)'!BL$6:BL$37))/(MAX('08 (ind)'!BL$6:BL$37)-MIN('08 (ind)'!BL$6:BL$37))))))</f>
        <v>13.559322033898304</v>
      </c>
      <c r="BM33" s="75">
        <f>IF('08 (ind)'!BM$1="si",100*(('08 (ind)'!BM32-MIN('08 (ind)'!BM$6:BM$37))/(MAX('08 (ind)'!BM$6:BM$37)-MIN('08 (ind)'!BM$6:BM$37))),ABS(-100+(100*(('08 (ind)'!BM32-MIN('08 (ind)'!BM$6:BM$37))/(MAX('08 (ind)'!BM$6:BM$37)-MIN('08 (ind)'!BM$6:BM$37))))))</f>
        <v>14.468029819891234</v>
      </c>
      <c r="BN33" s="75">
        <f>IF('08 (ind)'!BN$1="si",100*(('08 (ind)'!BN32-MIN('08 (ind)'!BN$6:BN$37))/(MAX('08 (ind)'!BN$6:BN$37)-MIN('08 (ind)'!BN$6:BN$37))),ABS(-100+(100*(('08 (ind)'!BN32-MIN('08 (ind)'!BN$6:BN$37))/(MAX('08 (ind)'!BN$6:BN$37)-MIN('08 (ind)'!BN$6:BN$37))))))</f>
        <v>2.4339978158246445</v>
      </c>
      <c r="BO33" s="75">
        <f>IF('08 (ind)'!BO$1="si",100*(('08 (ind)'!BO32-MIN('08 (ind)'!BO$6:BO$37))/(MAX('08 (ind)'!BO$6:BO$37)-MIN('08 (ind)'!BO$6:BO$37))),ABS(-100+(100*(('08 (ind)'!BO32-MIN('08 (ind)'!BO$6:BO$37))/(MAX('08 (ind)'!BO$6:BO$37)-MIN('08 (ind)'!BO$6:BO$37))))))</f>
        <v>15.237653143207192</v>
      </c>
      <c r="BP33" s="75">
        <f>IF('08 (ind)'!BP$1="si",100*(('08 (ind)'!BP32-MIN('08 (ind)'!BP$6:BP$37))/(MAX('08 (ind)'!BP$6:BP$37)-MIN('08 (ind)'!BP$6:BP$37))),ABS(-100+(100*(('08 (ind)'!BP32-MIN('08 (ind)'!BP$6:BP$37))/(MAX('08 (ind)'!BP$6:BP$37)-MIN('08 (ind)'!BP$6:BP$37))))))</f>
        <v>26.281749886700752</v>
      </c>
      <c r="BQ33" s="75">
        <f>IF('08 (ind)'!BQ$1="si",100*(('08 (ind)'!BQ32-MIN('08 (ind)'!BQ$6:BQ$37))/(MAX('08 (ind)'!BQ$6:BQ$37)-MIN('08 (ind)'!BQ$6:BQ$37))),ABS(-100+(100*(('08 (ind)'!BQ32-MIN('08 (ind)'!BQ$6:BQ$37))/(MAX('08 (ind)'!BQ$6:BQ$37)-MIN('08 (ind)'!BQ$6:BQ$37))))))</f>
        <v>7.3665002417608818</v>
      </c>
      <c r="BR33" s="75">
        <f>IF('08 (ind)'!BR$1="si",100*(('08 (ind)'!BR32-MIN('08 (ind)'!BR$6:BR$37))/(MAX('08 (ind)'!BR$6:BR$37)-MIN('08 (ind)'!BR$6:BR$37))),ABS(-100+(100*(('08 (ind)'!BR32-MIN('08 (ind)'!BR$6:BR$37))/(MAX('08 (ind)'!BP$6:BP$37)-MIN('08 (ind)'!BR$6:BR$37))))))</f>
        <v>11.369054834929486</v>
      </c>
      <c r="BS33" s="75">
        <f>IF('08 (ind)'!BS$1="si",100*(('08 (ind)'!BS32-MIN('08 (ind)'!BS$6:BS$37))/(MAX('08 (ind)'!BS$6:BS$37)-MIN('08 (ind)'!BS$6:BS$37))),ABS(-100+(100*(('08 (ind)'!BS32-MIN('08 (ind)'!BS$6:BS$37))/(MAX('08 (ind)'!BQ$6:BQ$37)-MIN('08 (ind)'!BS$6:BS$37))))))</f>
        <v>81.90083500834146</v>
      </c>
      <c r="BT33" s="75">
        <f>IF('08 (ind)'!BT$1="si",100*(('08 (ind)'!BT32-MIN('08 (ind)'!BT$6:BT$37))/(MAX('08 (ind)'!BT$6:BT$37)-MIN('08 (ind)'!BT$6:BT$37))),ABS(-100+(100*(('08 (ind)'!BT32-MIN('08 (ind)'!BT$6:BT$37))/(MAX('08 (ind)'!BR$6:BR$37)-MIN('08 (ind)'!BT$6:BT$37))))))</f>
        <v>91.96850985996403</v>
      </c>
      <c r="BU33" s="75">
        <f>IF('08 (ind)'!BU$1="si",100*(('08 (ind)'!BU32-MIN('08 (ind)'!BU$6:BU$37))/(MAX('08 (ind)'!BU$6:BU$37)-MIN('08 (ind)'!BU$6:BU$37))),ABS(-100+(100*(('08 (ind)'!BU32-MIN('08 (ind)'!BU$6:BU$37))/(MAX('08 (ind)'!BU$6:BU$37)-MIN('08 (ind)'!BU$6:BU$37))))))</f>
        <v>41.356492969396207</v>
      </c>
      <c r="BV33" s="75">
        <f>IF('08 (ind)'!BV$1="si",100*(('08 (ind)'!BV32-MIN('08 (ind)'!BV$6:BV$37))/(MAX('08 (ind)'!BV$6:BV$37)-MIN('08 (ind)'!BV$6:BV$37))),ABS(-100+(100*(('08 (ind)'!BV32-MIN('08 (ind)'!BV$6:BV$37))/(MAX('08 (ind)'!BV$6:BV$37)-MIN('08 (ind)'!BV$6:BV$37))))))</f>
        <v>32.414894679045624</v>
      </c>
      <c r="BW33" s="75">
        <f>IF('08 (ind)'!BW$1="si",100*(('08 (ind)'!BW32-MIN('08 (ind)'!BW$6:BW$37))/(MAX('08 (ind)'!BW$6:BW$37)-MIN('08 (ind)'!BW$6:BW$37))),ABS(-100+(100*(('08 (ind)'!BW32-MIN('08 (ind)'!BW$6:BW$37))/(MAX('08 (ind)'!BW$6:BW$37)-MIN('08 (ind)'!BW$6:BW$37))))))</f>
        <v>65.625410158813494</v>
      </c>
      <c r="BX33" s="75">
        <f>IF('08 (ind)'!BX$1="si",100*(('08 (ind)'!BX32-MIN('08 (ind)'!BX$6:BX$37))/(MAX('08 (ind)'!BX$6:BX$37)-MIN('08 (ind)'!BX$6:BX$37))),ABS(-100+(100*(('08 (ind)'!BX32-MIN('08 (ind)'!BX$6:BX$37))/(MAX('08 (ind)'!BX$6:BX$37)-MIN('08 (ind)'!BX$6:BX$37))))))</f>
        <v>0</v>
      </c>
      <c r="BY33" s="75">
        <f>IF('08 (ind)'!BY$1="si",100*(('08 (ind)'!BY32-MIN('08 (ind)'!BY$6:BY$37))/(MAX('08 (ind)'!BY$6:BY$37)-MIN('08 (ind)'!BY$6:BY$37))),ABS(-100+(100*(('08 (ind)'!BY32-MIN('08 (ind)'!BY$6:BY$37))/(MAX('08 (ind)'!BY$6:BY$37)-MIN('08 (ind)'!BY$6:BY$37))))))</f>
        <v>16.75368895422277</v>
      </c>
      <c r="BZ33" s="75">
        <f>IF('08 (ind)'!BZ$1="si",100*(('08 (ind)'!BZ32-MIN('08 (ind)'!BZ$6:BZ$37))/(MAX('08 (ind)'!BZ$6:BZ$37)-MIN('08 (ind)'!BZ$6:BZ$37))),ABS(-100+(100*(('08 (ind)'!BZ32-MIN('08 (ind)'!BZ$6:BZ$37))/(MAX('08 (ind)'!BZ$6:BZ$37)-MIN('08 (ind)'!BZ$6:BZ$37))))))</f>
        <v>0</v>
      </c>
      <c r="CA33" s="75">
        <f>IF('08 (ind)'!CA$1="si",100*(('08 (ind)'!CA32-MIN('08 (ind)'!CA$6:CA$37))/(MAX('08 (ind)'!CA$6:CA$37)-MIN('08 (ind)'!CA$6:CA$37))),ABS(-100+(100*(('08 (ind)'!CA32-MIN('08 (ind)'!CA$6:CA$37))/(MAX('08 (ind)'!CA$6:CA$37)-MIN('08 (ind)'!CA$6:CA$37))))))</f>
        <v>12.552061783692567</v>
      </c>
      <c r="CB33" s="75">
        <f>IF('08 (ind)'!CB$1="si",100*(('08 (ind)'!CB32-MIN('08 (ind)'!CB$6:CB$37))/(MAX('08 (ind)'!CB$6:CB$37)-MIN('08 (ind)'!CB$6:CB$37))),ABS(-100+(100*(('08 (ind)'!CB32-MIN('08 (ind)'!CB$6:CB$37))/(MAX('08 (ind)'!CB$6:CB$37)-MIN('08 (ind)'!CB$6:CB$37))))))</f>
        <v>57.961783439490446</v>
      </c>
      <c r="CC33" s="75">
        <f>IF('08 (ind)'!CC$1="si",100*(('08 (ind)'!CC32-MIN('08 (ind)'!CC$6:CC$37))/(MAX('08 (ind)'!CC$6:CC$37)-MIN('08 (ind)'!CC$6:CC$37))),ABS(-100+(100*(('08 (ind)'!CC32-MIN('08 (ind)'!CC$6:CC$37))/(MAX('08 (ind)'!CC$6:CC$37)-MIN('08 (ind)'!CC$6:CC$37))))))</f>
        <v>59.958383441941855</v>
      </c>
      <c r="CD33" s="75">
        <f>IF('08 (ind)'!CD$1="si",100*(('08 (ind)'!CD32-MIN('08 (ind)'!CD$6:CD$37))/(MAX('08 (ind)'!CD$6:CD$37)-MIN('08 (ind)'!CD$6:CD$37))),ABS(-100+(100*(('08 (ind)'!CD32-MIN('08 (ind)'!CD$6:CD$37))/(MAX('08 (ind)'!CD$6:CD$37)-MIN('08 (ind)'!CD$6:CD$37))))))</f>
        <v>0.18135294153539278</v>
      </c>
      <c r="CE33" s="75">
        <f>IF('08 (ind)'!CE$1="si",100*(('08 (ind)'!CE32-MIN('08 (ind)'!CE$6:CE$37))/(MAX('08 (ind)'!CE$6:CE$37)-MIN('08 (ind)'!CE$6:CE$37))),ABS(-100+(100*(('08 (ind)'!CE32-MIN('08 (ind)'!CE$6:CE$37))/(MAX('08 (ind)'!CE$6:CE$37)-MIN('08 (ind)'!CE$6:CE$37))))))</f>
        <v>3.302121654217439</v>
      </c>
      <c r="CF33" s="75">
        <f>IF('08 (ind)'!CF$1="si",100*(('08 (ind)'!CF32-MIN('08 (ind)'!CF$6:CF$37))/(MAX('08 (ind)'!CF$6:CF$37)-MIN('08 (ind)'!CF$6:CF$37))),ABS(-100+(100*(('08 (ind)'!CF32-MIN('08 (ind)'!CF$6:CF$37))/(MAX('08 (ind)'!CF$6:CF$37)-MIN('08 (ind)'!CF$6:CF$37))))))</f>
        <v>1.1086468877238747</v>
      </c>
      <c r="CG33" s="75">
        <f>IF('08 (ind)'!CG$1="si",100*(('08 (ind)'!CG32-MIN('08 (ind)'!CG$6:CG$37))/(MAX('08 (ind)'!CG$6:CG$37)-MIN('08 (ind)'!CG$6:CG$37))),ABS(-100+(100*(('08 (ind)'!CG32-MIN('08 (ind)'!CG$6:CG$37))/(MAX('08 (ind)'!CG$6:CG$37)-MIN('08 (ind)'!CG$6:CG$37))))))</f>
        <v>2.8048457704437446</v>
      </c>
      <c r="CH33" s="75">
        <f>IF('08 (ind)'!CH$1="si",100*(('08 (ind)'!CH32-MIN('08 (ind)'!CH$6:CH$37))/(MAX('08 (ind)'!CH$6:CH$37)-MIN('08 (ind)'!CH$6:CH$37))),ABS(-100+(100*(('08 (ind)'!CH32-MIN('08 (ind)'!CH$6:CH$37))/(MAX('08 (ind)'!CH$6:CH$37)-MIN('08 (ind)'!CH$6:CH$37))))))</f>
        <v>0</v>
      </c>
      <c r="CI33" s="75">
        <f>IF('08 (ind)'!CI$1="si",100*(('08 (ind)'!CI32-MIN('08 (ind)'!CI$6:CI$37))/(MAX('08 (ind)'!CI$6:CI$37)-MIN('08 (ind)'!CI$6:CI$37))),ABS(-100+(100*(('08 (ind)'!CI32-MIN('08 (ind)'!CI$6:CI$37))/(MAX('08 (ind)'!CI$6:CI$37)-MIN('08 (ind)'!CI$6:CI$37))))))</f>
        <v>100</v>
      </c>
      <c r="CJ33" s="75">
        <f>IF('08 (ind)'!CJ$1="si",100*(('08 (ind)'!CJ32-MIN('08 (ind)'!CJ$6:CJ$37))/(MAX('08 (ind)'!CJ$6:CJ$37)-MIN('08 (ind)'!CJ$6:CJ$37))),ABS(-100+(100*(('08 (ind)'!CJ32-MIN('08 (ind)'!CJ$6:CJ$37))/(MAX('08 (ind)'!CJ$6:CJ$37)-MIN('08 (ind)'!CJ$6:CJ$37))))))</f>
        <v>40.976355711189328</v>
      </c>
      <c r="CK33" s="75">
        <f>IF('08 (ind)'!CK$1="si",100*(('08 (ind)'!CK32-MIN('08 (ind)'!CK$6:CK$37))/(MAX('08 (ind)'!CK$6:CK$37)-MIN('08 (ind)'!CK$6:CK$37))),ABS(-100+(100*(('08 (ind)'!CK32-MIN('08 (ind)'!CK$6:CK$37))/(MAX('08 (ind)'!CK$6:CK$37)-MIN('08 (ind)'!CK$6:CK$37))))))</f>
        <v>9.8891305849036613</v>
      </c>
      <c r="CL33" s="75">
        <f>IF('08 (ind)'!CL$1="si",100*(('08 (ind)'!CL32-MIN('08 (ind)'!CL$6:CL$37))/(MAX('08 (ind)'!CL$6:CL$37)-MIN('08 (ind)'!CL$6:CL$37))),ABS(-100+(100*(('08 (ind)'!CL32-MIN('08 (ind)'!CL$6:CL$37))/(MAX('08 (ind)'!CL$6:CL$37)-MIN('08 (ind)'!CL$6:CL$37))))))</f>
        <v>20.304790441988164</v>
      </c>
      <c r="CM33" s="75">
        <f>IF('08 (ind)'!CM$1="si",100*(('08 (ind)'!CM32-MIN('08 (ind)'!CM$6:CM$37))/(MAX('08 (ind)'!CM$6:CM$37)-MIN('08 (ind)'!CM$6:CM$37))),ABS(-100+(100*(('08 (ind)'!CM32-MIN('08 (ind)'!CM$6:CM$37))/(MAX('08 (ind)'!CM$6:CM$37)-MIN('08 (ind)'!CM$6:CM$37))))))</f>
        <v>4.8736044061408839</v>
      </c>
    </row>
    <row r="34" spans="1:91">
      <c r="A34" s="18" t="s">
        <v>232</v>
      </c>
      <c r="B34" s="87">
        <f>IF('08 (ind)'!B$1="si",100*(('08 (ind)'!B33-MIN('08 (ind)'!B$6:B$37))/(MAX('08 (ind)'!B$6:B$37)-MIN('08 (ind)'!B$6:B$37))),ABS(-100+(100*(('08 (ind)'!B33-MIN('08 (ind)'!B$6:B$37))/(MAX('08 (ind)'!B$6:B$37)-MIN('08 (ind)'!B$6:B$37))))))</f>
        <v>12.929328386416817</v>
      </c>
      <c r="C34" s="87">
        <f>IF('08 (ind)'!C$1="si",100*(('08 (ind)'!C33-MIN('08 (ind)'!C$6:C$37))/(MAX('08 (ind)'!C$6:C$37)-MIN('08 (ind)'!C$6:C$37))),ABS(-100+(100*(('08 (ind)'!C33-MIN('08 (ind)'!C$6:C$37))/(MAX('08 (ind)'!C$6:C$37)-MIN('08 (ind)'!C$6:C$37))))))</f>
        <v>50.561955565509599</v>
      </c>
      <c r="D34" s="87">
        <f>IF('08 (ind)'!D$1="si",100*(('08 (ind)'!D33-MIN('08 (ind)'!D$6:D$37))/(MAX('08 (ind)'!D$6:D$37)-MIN('08 (ind)'!D$6:D$37))),ABS(-100+(100*(('08 (ind)'!D33-MIN('08 (ind)'!D$6:D$37))/(MAX('08 (ind)'!D$6:D$37)-MIN('08 (ind)'!D$6:D$37))))))</f>
        <v>62.422003911744845</v>
      </c>
      <c r="E34" s="87">
        <f>IF('08 (ind)'!E$1="si",100*(('08 (ind)'!E33-MIN('08 (ind)'!E$6:E$37))/(MAX('08 (ind)'!E$6:E$37)-MIN('08 (ind)'!E$6:E$37))),ABS(-100+(100*(('08 (ind)'!E33-MIN('08 (ind)'!E$6:E$37))/(MAX('08 (ind)'!E$6:E$37)-MIN('08 (ind)'!E$6:E$37))))))</f>
        <v>29.350720547363437</v>
      </c>
      <c r="F34" s="87">
        <f>IF('08 (ind)'!F$1="si",100*(('08 (ind)'!F33-MIN('08 (ind)'!F$6:F$37))/(MAX('08 (ind)'!F$6:F$37)-MIN('08 (ind)'!F$6:F$37))),ABS(-100+(100*(('08 (ind)'!F33-MIN('08 (ind)'!F$6:F$37))/(MAX('08 (ind)'!F$6:F$37)-MIN('08 (ind)'!F$6:F$37))))))</f>
        <v>56.849315068493155</v>
      </c>
      <c r="G34" s="87">
        <f>IF('08 (ind)'!G$1="si",100*(('08 (ind)'!G33-MIN('08 (ind)'!G$6:G$37))/(MAX('08 (ind)'!G$6:G$37)-MIN('08 (ind)'!G$6:G$37))),ABS(-100+(100*(('08 (ind)'!G33-MIN('08 (ind)'!G$6:G$37))/(MAX('08 (ind)'!G$6:G$37)-MIN('08 (ind)'!G$6:G$37))))))</f>
        <v>56.779661016949134</v>
      </c>
      <c r="H34" s="87">
        <f>IF('08 (ind)'!H$1="si",100*(('08 (ind)'!H33-MIN('08 (ind)'!H$6:H$37))/(MAX('08 (ind)'!H$6:H$37)-MIN('08 (ind)'!H$6:H$37))),ABS(-100+(100*(('08 (ind)'!H33-MIN('08 (ind)'!H$6:H$37))/(MAX('08 (ind)'!H$6:H$37)-MIN('08 (ind)'!H$6:H$37))))))</f>
        <v>88.461538461538467</v>
      </c>
      <c r="I34" s="87">
        <f>IF('08 (ind)'!I$1="si",100*(('08 (ind)'!I33-MIN('08 (ind)'!I$6:I$37))/(MAX('08 (ind)'!I$6:I$37)-MIN('08 (ind)'!I$6:I$37))),ABS(-100+(100*(('08 (ind)'!I33-MIN('08 (ind)'!I$6:I$37))/(MAX('08 (ind)'!I$6:I$37)-MIN('08 (ind)'!I$6:I$37))))))</f>
        <v>79.375</v>
      </c>
      <c r="J34" s="87">
        <f>IF('08 (ind)'!J$1="si",100*(('08 (ind)'!J33-MIN('08 (ind)'!J$6:J$37))/(MAX('08 (ind)'!J$6:J$37)-MIN('08 (ind)'!J$6:J$37))),ABS(-100+(100*(('08 (ind)'!J33-MIN('08 (ind)'!J$6:J$37))/(MAX('08 (ind)'!J$6:J$37)-MIN('08 (ind)'!J$6:J$37))))))</f>
        <v>50.624244865082559</v>
      </c>
      <c r="K34" s="87">
        <f>IF('08 (ind)'!K$1="si",100*(('08 (ind)'!K33-MIN('08 (ind)'!K$6:K$37))/(MAX('08 (ind)'!K$6:K$37)-MIN('08 (ind)'!K$6:K$37))),ABS(-100+(100*(('08 (ind)'!K33-MIN('08 (ind)'!K$6:K$37))/(MAX('08 (ind)'!K$6:K$37)-MIN('08 (ind)'!K$6:K$37))))))</f>
        <v>100</v>
      </c>
      <c r="L34" s="87">
        <f>IF('08 (ind)'!L$1="si",100*(('08 (ind)'!L33-MIN('08 (ind)'!L$6:L$37))/(MAX('08 (ind)'!L$6:L$37)-MIN('08 (ind)'!L$6:L$37))),ABS(-100+(100*(('08 (ind)'!L33-MIN('08 (ind)'!L$6:L$37))/(MAX('08 (ind)'!L$6:L$37)-MIN('08 (ind)'!L$6:L$37))))))</f>
        <v>92.234435083648577</v>
      </c>
      <c r="M34" s="87">
        <f>IF('08 (ind)'!M$1="si",100*(('08 (ind)'!M33-MIN('08 (ind)'!M$6:M$37))/(MAX('08 (ind)'!M$6:M$37)-MIN('08 (ind)'!M$6:M$37))),ABS(-100+(100*(('08 (ind)'!M33-MIN('08 (ind)'!M$6:M$37))/(MAX('08 (ind)'!M$6:M$37)-MIN('08 (ind)'!M$6:M$37))))))</f>
        <v>2.7750596034071355</v>
      </c>
      <c r="N34" s="87">
        <f>IF('08 (ind)'!N$1="si",100*(('08 (ind)'!N33-MIN('08 (ind)'!N$6:N$37))/(MAX('08 (ind)'!N$6:N$37)-MIN('08 (ind)'!N$6:N$37))),ABS(-100+(100*(('08 (ind)'!N33-MIN('08 (ind)'!N$6:N$37))/(MAX('08 (ind)'!N$6:N$37)-MIN('08 (ind)'!N$6:N$37))))))</f>
        <v>0</v>
      </c>
      <c r="O34" s="87">
        <f>IF('08 (ind)'!O$1="si",100*(('08 (ind)'!O33-MIN('08 (ind)'!O$6:O$37))/(MAX('08 (ind)'!O$6:O$37)-MIN('08 (ind)'!O$6:O$37))),ABS(-100+(100*(('08 (ind)'!O33-MIN('08 (ind)'!O$6:O$37))/(MAX('08 (ind)'!O$6:O$37)-MIN('08 (ind)'!O$6:O$37))))))</f>
        <v>0</v>
      </c>
      <c r="P34" s="87">
        <f>IF('08 (ind)'!P$1="si",100*(('08 (ind)'!P33-MIN('08 (ind)'!P$6:P$37))/(MAX('08 (ind)'!P$6:P$37)-MIN('08 (ind)'!P$6:P$37))),ABS(-100+(100*(('08 (ind)'!P33-MIN('08 (ind)'!P$6:P$37))/(MAX('08 (ind)'!P$6:P$37)-MIN('08 (ind)'!P$6:P$37))))))</f>
        <v>7.2821509995382883</v>
      </c>
      <c r="Q34" s="87">
        <f>IF('08 (ind)'!Q$1="si",100*(('08 (ind)'!Q33-MIN('08 (ind)'!Q$6:Q$37))/(MAX('08 (ind)'!Q$6:Q$37)-MIN('08 (ind)'!Q$6:Q$37))),ABS(-100+(100*(('08 (ind)'!Q33-MIN('08 (ind)'!Q$6:Q$37))/(MAX('08 (ind)'!Q$6:Q$37)-MIN('08 (ind)'!Q$6:Q$37))))))</f>
        <v>35.732879781337786</v>
      </c>
      <c r="R34" s="87">
        <f>IF('08 (ind)'!R$1="si",100*(('08 (ind)'!R33-MIN('08 (ind)'!R$6:R$37))/(MAX('08 (ind)'!R$6:R$37)-MIN('08 (ind)'!R$6:R$37))),ABS(-100+(100*(('08 (ind)'!R33-MIN('08 (ind)'!R$6:R$37))/(MAX('08 (ind)'!R$6:R$37)-MIN('08 (ind)'!R$6:R$37))))))</f>
        <v>2.0136356464157239</v>
      </c>
      <c r="S34" s="75">
        <f>ABS(ABS(('08 (ind)'!S33-((MAX('08 (ind)'!S$6:S$37)+MIN('08 (ind)'!S$6:S$37))/2))/(((MAX('08 (ind)'!S$6:S$37)+MIN('08 (ind)'!S$6:S$37))/2)-MAX('08 (ind)'!S$6:S$37))*100)-100)</f>
        <v>37.923058145807609</v>
      </c>
      <c r="T34" s="75">
        <f>IF('08 (ind)'!T$1="si",100*(('08 (ind)'!T33-MIN('08 (ind)'!T$6:T$37))/(MAX('08 (ind)'!T$6:T$37)-MIN('08 (ind)'!T$6:T$37))),ABS(-100+(100*(('08 (ind)'!T33-MIN('08 (ind)'!T$6:T$37))/(MAX('08 (ind)'!T$6:T$37)-MIN('08 (ind)'!T$6:T$37))))))</f>
        <v>34.43709752602593</v>
      </c>
      <c r="U34" s="75">
        <f>IF('08 (ind)'!U$1="si",100*(('08 (ind)'!U33-MIN('08 (ind)'!U$6:U$37))/(MAX('08 (ind)'!U$6:U$37)-MIN('08 (ind)'!U$6:U$37))),ABS(-100+(100*(('08 (ind)'!U33-MIN('08 (ind)'!U$6:U$37))/(MAX('08 (ind)'!U$6:U$37)-MIN('08 (ind)'!U$6:U$37))))))</f>
        <v>0</v>
      </c>
      <c r="V34" s="75">
        <f>IF('08 (ind)'!V$1="si",100*(('08 (ind)'!V33-MIN('08 (ind)'!V$6:V$37))/(MAX('08 (ind)'!V$6:V$37)-MIN('08 (ind)'!V$6:V$37))),ABS(-100+(100*(('08 (ind)'!V33-MIN('08 (ind)'!V$6:V$37))/(MAX('08 (ind)'!V$6:V$37)-MIN('08 (ind)'!V$6:V$37))))))</f>
        <v>79.55801104972376</v>
      </c>
      <c r="W34" s="75">
        <f>IF('08 (ind)'!W$1="si",100*(('08 (ind)'!W33-MIN('08 (ind)'!W$6:W$37))/(MAX('08 (ind)'!W$6:W$37)-MIN('08 (ind)'!W$6:W$37))),ABS(-100+(100*(('08 (ind)'!W33-MIN('08 (ind)'!W$6:W$37))/(MAX('08 (ind)'!W$6:W$37)-MIN('08 (ind)'!W$6:W$37))))))</f>
        <v>70.518331226295828</v>
      </c>
      <c r="X34" s="75">
        <f>IF('08 (ind)'!X$1="si",100*(('08 (ind)'!X33-MIN('08 (ind)'!X$6:X$37))/(MAX('08 (ind)'!X$6:X$37)-MIN('08 (ind)'!X$6:X$37))),ABS(-100+(100*(('08 (ind)'!X33-MIN('08 (ind)'!X$6:X$37))/(MAX('08 (ind)'!X$6:X$37)-MIN('08 (ind)'!X$6:X$37))))))</f>
        <v>61.817778774147477</v>
      </c>
      <c r="Y34" s="75">
        <f>IF('08 (ind)'!Y$1="si",100*(('08 (ind)'!Y33-MIN('08 (ind)'!Y$6:Y$37))/(MAX('08 (ind)'!Y$6:Y$37)-MIN('08 (ind)'!Y$6:Y$37))),ABS(-100+(100*(('08 (ind)'!Y33-MIN('08 (ind)'!Y$6:Y$37))/(MAX('08 (ind)'!Y$6:Y$37)-MIN('08 (ind)'!Y$6:Y$37))))))</f>
        <v>84.345232796225403</v>
      </c>
      <c r="Z34" s="75">
        <f>IF('08 (ind)'!Z$1="si",100*(('08 (ind)'!Z33-MIN('08 (ind)'!Z$6:Z$37))/(MAX('08 (ind)'!Z$6:Z$37)-MIN('08 (ind)'!Z$6:Z$37))),ABS(-100+(100*(('08 (ind)'!Z33-MIN('08 (ind)'!Z$6:Z$37))/(MAX('08 (ind)'!Z$6:Z$37)-MIN('08 (ind)'!Z$6:Z$37))))))</f>
        <v>62.156093756701488</v>
      </c>
      <c r="AA34" s="75">
        <f>IF('08 (ind)'!AA$1="si",100*(('08 (ind)'!AA33-MIN('08 (ind)'!AA$6:AA$37))/(MAX('08 (ind)'!AA$6:AA$37)-MIN('08 (ind)'!AA$6:AA$37))),ABS(-100+(100*(('08 (ind)'!AA33-MIN('08 (ind)'!AA$6:AA$37))/(MAX('08 (ind)'!AA$6:AA$37)-MIN('08 (ind)'!AA$6:AA$37))))))</f>
        <v>78.328515828917034</v>
      </c>
      <c r="AB34" s="75">
        <f>IF('08 (ind)'!AB$1="si",100*(('08 (ind)'!AB33-MIN('08 (ind)'!AB$6:AB$37))/(MAX('08 (ind)'!AB$6:AB$37)-MIN('08 (ind)'!AB$6:AB$37))),ABS(-100+(100*(('08 (ind)'!AB33-MIN('08 (ind)'!AB$6:AB$37))/(MAX('08 (ind)'!AB$6:AB$37)-MIN('08 (ind)'!AB$6:AB$37))))))</f>
        <v>42.93407115929881</v>
      </c>
      <c r="AC34" s="75">
        <f>IF('08 (ind)'!AC$1="si",100*(('08 (ind)'!AC33-MIN('08 (ind)'!AC$6:AC$37))/(MAX('08 (ind)'!AC$6:AC$37)-MIN('08 (ind)'!AC$6:AC$37))),ABS(-100+(100*(('08 (ind)'!AC33-MIN('08 (ind)'!AC$6:AC$37))/(MAX('08 (ind)'!AC$6:AC$37)-MIN('08 (ind)'!AC$6:AC$37))))))</f>
        <v>90.014199956563075</v>
      </c>
      <c r="AD34" s="75">
        <f>IF('08 (ind)'!AD$1="si",100*(('08 (ind)'!AD33-MIN('08 (ind)'!AD$6:AD$37))/(MAX('08 (ind)'!AD$6:AD$37)-MIN('08 (ind)'!AD$6:AD$37))),ABS(-100+(100*(('08 (ind)'!AD33-MIN('08 (ind)'!AD$6:AD$37))/(MAX('08 (ind)'!AD$6:AD$37)-MIN('08 (ind)'!AD$6:AD$37))))))</f>
        <v>56.274404891196419</v>
      </c>
      <c r="AE34" s="75">
        <f>IF('08 (ind)'!AE$1="si",100*(('08 (ind)'!AE33-MIN('08 (ind)'!AE$6:AE$37))/(MAX('08 (ind)'!AE$6:AE$37)-MIN('08 (ind)'!AE$6:AE$37))),ABS(-100+(100*(('08 (ind)'!AE33-MIN('08 (ind)'!AE$6:AE$37))/(MAX('08 (ind)'!AE$6:AE$37)-MIN('08 (ind)'!AE$6:AE$37))))))</f>
        <v>60.445869683977129</v>
      </c>
      <c r="AF34" s="75">
        <f>IF('08 (ind)'!AF$1="si",100*(('08 (ind)'!AF33-MIN('08 (ind)'!AF$6:AF$37))/(MAX('08 (ind)'!AF$6:AF$37)-MIN('08 (ind)'!AF$6:AF$37))),ABS(-100+(100*(('08 (ind)'!AF33-MIN('08 (ind)'!AF$6:AF$37))/(MAX('08 (ind)'!AF$6:AF$37)-MIN('08 (ind)'!AF$6:AF$37))))))</f>
        <v>81.108476817048739</v>
      </c>
      <c r="AG34" s="75">
        <f>IF('08 (ind)'!AG$1="si",100*(('08 (ind)'!AG33-MIN('08 (ind)'!AG$6:AG$37))/(MAX('08 (ind)'!AG$6:AG$37)-MIN('08 (ind)'!AG$6:AG$37))),ABS(-100+(100*(('08 (ind)'!AG33-MIN('08 (ind)'!AG$6:AG$37))/(MAX('08 (ind)'!AG$6:AG$37)-MIN('08 (ind)'!AG$6:AG$37))))))</f>
        <v>75.531914893616985</v>
      </c>
      <c r="AH34" s="75">
        <f>IF('08 (ind)'!AH$1="si",100*(('08 (ind)'!AH33-MIN('08 (ind)'!AH$6:AH$37))/(MAX('08 (ind)'!AH$6:AH$37)-MIN('08 (ind)'!AH$6:AH$37))),ABS(-100+(100*(('08 (ind)'!AH33-MIN('08 (ind)'!AH$6:AH$37))/(MAX('08 (ind)'!AH$6:AH$37)-MIN('08 (ind)'!AH$6:AH$37))))))</f>
        <v>71.856287425149716</v>
      </c>
      <c r="AI34" s="75">
        <f>IF('08 (ind)'!AI$1="si",100*(('08 (ind)'!AI33-MIN('08 (ind)'!AI$6:AI$37))/(MAX('08 (ind)'!AI$6:AI$37)-MIN('08 (ind)'!AI$6:AI$37))),ABS(-100+(100*(('08 (ind)'!AI33-MIN('08 (ind)'!AI$6:AI$37))/(MAX('08 (ind)'!AI$6:AI$37)-MIN('08 (ind)'!AI$6:AI$37))))))</f>
        <v>4.4748131683177368</v>
      </c>
      <c r="AJ34" s="75">
        <f>IF('08 (ind)'!AJ$1="si",100*(('08 (ind)'!AJ33-MIN('08 (ind)'!AJ$6:AJ$37))/(MAX('08 (ind)'!AJ$6:AJ$37)-MIN('08 (ind)'!AJ$6:AJ$37))),ABS(-100+(100*(('08 (ind)'!AJ33-MIN('08 (ind)'!AJ$6:AJ$37))/(MAX('08 (ind)'!AJ$6:AJ$37)-MIN('08 (ind)'!AJ$6:AJ$37))))))</f>
        <v>69.130372378441308</v>
      </c>
      <c r="AK34" s="75">
        <f>IF('08 (ind)'!AK$1="si",100*(('08 (ind)'!AK33-MIN('08 (ind)'!AK$6:AK$37))/(MAX('08 (ind)'!AK$6:AK$37)-MIN('08 (ind)'!AK$6:AK$37))),ABS(-100+(100*(('08 (ind)'!AK33-MIN('08 (ind)'!AK$6:AK$37))/(MAX('08 (ind)'!AK$6:AK$37)-MIN('08 (ind)'!AK$6:AK$37))))))</f>
        <v>10.865811986623562</v>
      </c>
      <c r="AL34" s="75">
        <f>IF('08 (ind)'!AL$1="si",100*(('08 (ind)'!AL33-MIN('08 (ind)'!AL$6:AL$37))/(MAX('08 (ind)'!AL$6:AL$37)-MIN('08 (ind)'!AL$6:AL$37))),ABS(-100+(100*(('08 (ind)'!AL33-MIN('08 (ind)'!AL$6:AL$37))/(MAX('08 (ind)'!AL$6:AL$37)-MIN('08 (ind)'!AL$6:AL$37))))))</f>
        <v>83.404222664795896</v>
      </c>
      <c r="AM34" s="75">
        <f>IF('08 (ind)'!AM$1="si",100*(('08 (ind)'!AM33-MIN('08 (ind)'!AM$6:AM$37))/(MAX('08 (ind)'!AM$6:AM$37)-MIN('08 (ind)'!AM$6:AM$37))),ABS(-100+(100*(('08 (ind)'!AM33-MIN('08 (ind)'!AM$6:AM$37))/(MAX('08 (ind)'!AM$6:AM$37)-MIN('08 (ind)'!AM$6:AM$37))))))</f>
        <v>90.633419468232105</v>
      </c>
      <c r="AN34" s="75">
        <f>IF('08 (ind)'!AN$1="si",100*(('08 (ind)'!AN33-MIN('08 (ind)'!AN$6:AN$37))/(MAX('08 (ind)'!AN$6:AN$37)-MIN('08 (ind)'!AN$6:AN$37))),ABS(-100+(100*(('08 (ind)'!AN33-MIN('08 (ind)'!AN$6:AN$37))/(MAX('08 (ind)'!AN$6:AN$37)-MIN('08 (ind)'!AN$6:AN$37))))))</f>
        <v>63.884763767363609</v>
      </c>
      <c r="AO34" s="75">
        <f>IF('08 (ind)'!AO$1="si",100*(('08 (ind)'!AO33-MIN('08 (ind)'!AO$6:AO$37))/(MAX('08 (ind)'!AO$6:AO$37)-MIN('08 (ind)'!AO$6:AO$37))),ABS(-100+(100*(('08 (ind)'!AO33-MIN('08 (ind)'!AO$6:AO$37))/(MAX('08 (ind)'!AO$6:AO$37)-MIN('08 (ind)'!AO$6:AO$37))))))</f>
        <v>70.831570082688629</v>
      </c>
      <c r="AP34" s="75">
        <f>IF('08 (ind)'!AP$1="si",100*(('08 (ind)'!AP33-MIN('08 (ind)'!AP$6:AP$37))/(MAX('08 (ind)'!AP$6:AP$37)-MIN('08 (ind)'!AP$6:AP$37))),ABS(-100+(100*(('08 (ind)'!AP33-MIN('08 (ind)'!AP$6:AP$37))/(MAX('08 (ind)'!AP$6:AP$37)-MIN('08 (ind)'!AP$6:AP$37))))))</f>
        <v>88.441145281018024</v>
      </c>
      <c r="AQ34" s="75">
        <f>IF('08 (ind)'!AQ$1="si",100*(('08 (ind)'!AQ33-MIN('08 (ind)'!AQ$6:AQ$37))/(MAX('08 (ind)'!AQ$6:AQ$37)-MIN('08 (ind)'!AQ$6:AQ$37))),ABS(-100+(100*(('08 (ind)'!AQ33-MIN('08 (ind)'!AQ$6:AQ$37))/(MAX('08 (ind)'!AQ$6:AQ$37)-MIN('08 (ind)'!AQ$6:AQ$37))))))</f>
        <v>16.481806315016144</v>
      </c>
      <c r="AR34" s="75">
        <f>IF('08 (ind)'!AR$1="si",100*(('08 (ind)'!AR33-MIN('08 (ind)'!AR$6:AR$37))/(MAX('08 (ind)'!AR$6:AR$37)-MIN('08 (ind)'!AR$6:AR$37))),ABS(-100+(100*(('08 (ind)'!AR33-MIN('08 (ind)'!AR$6:AR$37))/(MAX('08 (ind)'!AR$6:AR$37)-MIN('08 (ind)'!AR$6:AR$37))))))</f>
        <v>58.703850568647745</v>
      </c>
      <c r="AS34" s="75">
        <f>IF('08 (ind)'!AS$1="si",100*(('08 (ind)'!AS33-MIN('08 (ind)'!AS$6:AS$37))/(MAX('08 (ind)'!AS$6:AS$37)-MIN('08 (ind)'!AS$6:AS$37))),ABS(-100+(100*(('08 (ind)'!AS33-MIN('08 (ind)'!AS$6:AS$37))/(MAX('08 (ind)'!AS$6:AS$37)-MIN('08 (ind)'!AS$6:AS$37))))))</f>
        <v>60.363636363636367</v>
      </c>
      <c r="AT34" s="75">
        <f>IF('08 (ind)'!AT$1="si",100*(('08 (ind)'!AT33-MIN('08 (ind)'!AT$6:AT$37))/(MAX('08 (ind)'!AT$6:AT$37)-MIN('08 (ind)'!AT$6:AT$37))),ABS(-100+(100*(('08 (ind)'!AT33-MIN('08 (ind)'!AT$6:AT$37))/(MAX('08 (ind)'!AT$6:AT$37)-MIN('08 (ind)'!AT$6:AT$37))))))</f>
        <v>0</v>
      </c>
      <c r="AU34" s="75">
        <f>IF('08 (ind)'!AU$1="si",100*(('08 (ind)'!AU33-MIN('08 (ind)'!AU$6:AU$37))/(MAX('08 (ind)'!AU$6:AU$37)-MIN('08 (ind)'!AU$6:AU$37))),ABS(-100+(100*(('08 (ind)'!AU33-MIN('08 (ind)'!AU$6:AU$37))/(MAX('08 (ind)'!AU$6:AU$37)-MIN('08 (ind)'!AU$6:AU$37))))))</f>
        <v>38.754325259515561</v>
      </c>
      <c r="AV34" s="75">
        <f>IF('08 (ind)'!AV$1="si",100*(('08 (ind)'!AV33-MIN('08 (ind)'!AV$6:AV$37))/(MAX('08 (ind)'!AV$6:AV$37)-MIN('08 (ind)'!AV$6:AV$37))),ABS(-100+(100*(('08 (ind)'!AV33-MIN('08 (ind)'!AV$6:AV$37))/(MAX('08 (ind)'!AV$6:AV$37)-MIN('08 (ind)'!AV$6:AV$37))))))</f>
        <v>71.92374350086655</v>
      </c>
      <c r="AW34" s="75">
        <f>IF('08 (ind)'!AW$1="si",100*(('08 (ind)'!AW33-MIN('08 (ind)'!AW$6:AW$37))/(MAX('08 (ind)'!AW$6:AW$37)-MIN('08 (ind)'!AW$6:AW$37))),ABS(-100+(100*(('08 (ind)'!AW33-MIN('08 (ind)'!AW$6:AW$37))/(MAX('08 (ind)'!AW$6:AW$37)-MIN('08 (ind)'!AW$6:AW$37))))))</f>
        <v>55.845942228335623</v>
      </c>
      <c r="AX34" s="75">
        <f>IF('08 (ind)'!AX$1="si",100*(('08 (ind)'!AX33-MIN('08 (ind)'!AX$6:AX$37))/(MAX('08 (ind)'!AX$6:AX$37)-MIN('08 (ind)'!AX$6:AX$37))),ABS(-100+(100*(('08 (ind)'!AX33-MIN('08 (ind)'!AX$6:AX$37))/(MAX('08 (ind)'!AX$6:AX$37)-MIN('08 (ind)'!AX$6:AX$37))))))</f>
        <v>9.2911559183890038</v>
      </c>
      <c r="AY34" s="75">
        <f>IF('08 (ind)'!AY$1="si",100*(('08 (ind)'!AY33-MIN('08 (ind)'!AY$6:AY$37))/(MAX('08 (ind)'!AY$6:AY$37)-MIN('08 (ind)'!AY$6:AY$37))),ABS(-100+(100*(('08 (ind)'!AY33-MIN('08 (ind)'!AY$6:AY$37))/(MAX('08 (ind)'!AY$6:AY$37)-MIN('08 (ind)'!AY$6:AY$37))))))</f>
        <v>62.574988463313296</v>
      </c>
      <c r="AZ34" s="75">
        <f>IF('08 (ind)'!AZ$1="si",100*(('08 (ind)'!AZ33-MIN('08 (ind)'!AZ$6:AZ$37))/(MAX('08 (ind)'!AZ$6:AZ$37)-MIN('08 (ind)'!AZ$6:AZ$37))),ABS(-100+(100*(('08 (ind)'!AZ33-MIN('08 (ind)'!AZ$6:AZ$37))/(MAX('08 (ind)'!AZ$6:AZ$37)-MIN('08 (ind)'!AZ$6:AZ$37))))))</f>
        <v>45.799379545672274</v>
      </c>
      <c r="BA34" s="75">
        <f>IF('08 (ind)'!BA$1="si",100*(('08 (ind)'!BA33-MIN('08 (ind)'!BA$6:BA$37))/(MAX('08 (ind)'!BA$6:BA$37)-MIN('08 (ind)'!BA$6:BA$37))),ABS(-100+(100*(('08 (ind)'!BA33-MIN('08 (ind)'!BA$6:BA$37))/(MAX('08 (ind)'!BA$6:BA$37)-MIN('08 (ind)'!BA$6:BA$37))))))</f>
        <v>13.197638426998983</v>
      </c>
      <c r="BB34" s="75">
        <f>IF('08 (ind)'!BB$1="si",100*(('08 (ind)'!BB33-MIN('08 (ind)'!BB$6:BB$37))/(MAX('08 (ind)'!BB$6:BB$37)-MIN('08 (ind)'!BB$6:BB$37))),ABS(-100+(100*(('08 (ind)'!BB33-MIN('08 (ind)'!BB$6:BB$37))/(MAX('08 (ind)'!BB$6:BB$37)-MIN('08 (ind)'!BB$6:BB$37))))))</f>
        <v>44.647348917512161</v>
      </c>
      <c r="BC34" s="75">
        <f>IF('08 (ind)'!BC$1="si",100*(('08 (ind)'!BC33-MIN('08 (ind)'!BC$6:BC$37))/(MAX('08 (ind)'!BC$6:BC$37)-MIN('08 (ind)'!BC$6:BC$37))),ABS(-100+(100*(('08 (ind)'!BC33-MIN('08 (ind)'!BC$6:BC$37))/(MAX('08 (ind)'!BC$6:BC$37)-MIN('08 (ind)'!BC$6:BC$37))))))</f>
        <v>100</v>
      </c>
      <c r="BD34" s="75">
        <f>IF('08 (ind)'!BD$1="si",100*(('08 (ind)'!BD33-MIN('08 (ind)'!BD$6:BD$37))/(MAX('08 (ind)'!BD$6:BD$37)-MIN('08 (ind)'!BD$6:BD$37))),ABS(-100+(100*(('08 (ind)'!BD33-MIN('08 (ind)'!BD$6:BD$37))/(MAX('08 (ind)'!BD$6:BD$37)-MIN('08 (ind)'!BD$6:BD$37))))))</f>
        <v>14.822604488779961</v>
      </c>
      <c r="BE34" s="75">
        <f>IF('08 (ind)'!BE$1="si",100*(('08 (ind)'!BE33-MIN('08 (ind)'!BE$6:BE$37))/(MAX('08 (ind)'!BE$6:BE$37)-MIN('08 (ind)'!BE$6:BE$37))),ABS(-100+(100*(('08 (ind)'!BE33-MIN('08 (ind)'!BE$6:BE$37))/(MAX('08 (ind)'!BE$6:BE$37)-MIN('08 (ind)'!BE$6:BE$37))))))</f>
        <v>48.176583493282138</v>
      </c>
      <c r="BF34" s="75">
        <f>IF('08 (ind)'!BF$1="si",100*(('08 (ind)'!BF33-MIN('08 (ind)'!BF$6:BF$37))/(MAX('08 (ind)'!BF$6:BF$37)-MIN('08 (ind)'!BF$6:BF$37))),ABS(-100+(100*(('08 (ind)'!BF33-MIN('08 (ind)'!BF$6:BF$37))/(MAX('08 (ind)'!BF$6:BF$37)-MIN('08 (ind)'!BF$6:BF$37))))))</f>
        <v>53.011730075245445</v>
      </c>
      <c r="BG34" s="75">
        <f>IF('08 (ind)'!BG$1="si",100*(('08 (ind)'!BG33-MIN('08 (ind)'!BG$6:BG$37))/(MAX('08 (ind)'!BG$6:BG$37)-MIN('08 (ind)'!BG$6:BG$37))),ABS(-100+(100*(('08 (ind)'!BG33-MIN('08 (ind)'!BG$6:BG$37))/(MAX('08 (ind)'!BG$6:BG$37)-MIN('08 (ind)'!BG$6:BG$37))))))</f>
        <v>23.436978819855412</v>
      </c>
      <c r="BH34" s="75">
        <f>IF('08 (ind)'!BH$1="si",100*(('08 (ind)'!BH33-MIN('08 (ind)'!BH$6:BH$37))/(MAX('08 (ind)'!BH$6:BH$37)-MIN('08 (ind)'!BH$6:BH$37))),ABS(-100+(100*(('08 (ind)'!BH33-MIN('08 (ind)'!BH$6:BH$37))/(MAX('08 (ind)'!BH$6:BH$37)-MIN('08 (ind)'!BH$6:BH$37))))))</f>
        <v>10.194095541081548</v>
      </c>
      <c r="BI34" s="75">
        <f>IF('08 (ind)'!BI$1="si",100*(('08 (ind)'!BI33-MIN('08 (ind)'!BI$6:BI$37))/(MAX('08 (ind)'!BI$6:BI$37)-MIN('08 (ind)'!BI$6:BI$37))),ABS(-100+(100*(('08 (ind)'!BI33-MIN('08 (ind)'!BI$6:BI$37))/(MAX('08 (ind)'!BI$6:BI$37)-MIN('08 (ind)'!BI$6:BI$37))))))</f>
        <v>94.464906872922086</v>
      </c>
      <c r="BJ34" s="75">
        <f>IF('08 (ind)'!BJ$1="si",100*(('08 (ind)'!BJ33-MIN('08 (ind)'!BJ$6:BJ$37))/(MAX('08 (ind)'!BJ$6:BJ$37)-MIN('08 (ind)'!BJ$6:BJ$37))),ABS(-100+(100*(('08 (ind)'!BJ33-MIN('08 (ind)'!BJ$6:BJ$37))/(MAX('08 (ind)'!BJ$6:BJ$37)-MIN('08 (ind)'!BJ$6:BJ$37))))))</f>
        <v>39.196485102290346</v>
      </c>
      <c r="BK34" s="75">
        <f>IF('08 (ind)'!BK$1="si",100*(('08 (ind)'!BK33-MIN('08 (ind)'!BK$6:BK$37))/(MAX('08 (ind)'!BK$6:BK$37)-MIN('08 (ind)'!BK$6:BK$37))),ABS(-100+(100*(('08 (ind)'!BK33-MIN('08 (ind)'!BK$6:BK$37))/(MAX('08 (ind)'!BK$6:BK$37)-MIN('08 (ind)'!BK$6:BK$37))))))</f>
        <v>13.685409816606475</v>
      </c>
      <c r="BL34" s="75">
        <f>IF('08 (ind)'!BL$1="si",100*(('08 (ind)'!BL33-MIN('08 (ind)'!BL$6:BL$37))/(MAX('08 (ind)'!BL$6:BL$37)-MIN('08 (ind)'!BL$6:BL$37))),ABS(-100+(100*(('08 (ind)'!BL33-MIN('08 (ind)'!BL$6:BL$37))/(MAX('08 (ind)'!BL$6:BL$37)-MIN('08 (ind)'!BL$6:BL$37))))))</f>
        <v>18.64406779661017</v>
      </c>
      <c r="BM34" s="75">
        <f>IF('08 (ind)'!BM$1="si",100*(('08 (ind)'!BM33-MIN('08 (ind)'!BM$6:BM$37))/(MAX('08 (ind)'!BM$6:BM$37)-MIN('08 (ind)'!BM$6:BM$37))),ABS(-100+(100*(('08 (ind)'!BM33-MIN('08 (ind)'!BM$6:BM$37))/(MAX('08 (ind)'!BM$6:BM$37)-MIN('08 (ind)'!BM$6:BM$37))))))</f>
        <v>16.610045019123632</v>
      </c>
      <c r="BN34" s="75">
        <f>IF('08 (ind)'!BN$1="si",100*(('08 (ind)'!BN33-MIN('08 (ind)'!BN$6:BN$37))/(MAX('08 (ind)'!BN$6:BN$37)-MIN('08 (ind)'!BN$6:BN$37))),ABS(-100+(100*(('08 (ind)'!BN33-MIN('08 (ind)'!BN$6:BN$37))/(MAX('08 (ind)'!BN$6:BN$37)-MIN('08 (ind)'!BN$6:BN$37))))))</f>
        <v>54.587070740141399</v>
      </c>
      <c r="BO34" s="75">
        <f>IF('08 (ind)'!BO$1="si",100*(('08 (ind)'!BO33-MIN('08 (ind)'!BO$6:BO$37))/(MAX('08 (ind)'!BO$6:BO$37)-MIN('08 (ind)'!BO$6:BO$37))),ABS(-100+(100*(('08 (ind)'!BO33-MIN('08 (ind)'!BO$6:BO$37))/(MAX('08 (ind)'!BO$6:BO$37)-MIN('08 (ind)'!BO$6:BO$37))))))</f>
        <v>1.3362342328902368</v>
      </c>
      <c r="BP34" s="75">
        <f>IF('08 (ind)'!BP$1="si",100*(('08 (ind)'!BP33-MIN('08 (ind)'!BP$6:BP$37))/(MAX('08 (ind)'!BP$6:BP$37)-MIN('08 (ind)'!BP$6:BP$37))),ABS(-100+(100*(('08 (ind)'!BP33-MIN('08 (ind)'!BP$6:BP$37))/(MAX('08 (ind)'!BP$6:BP$37)-MIN('08 (ind)'!BP$6:BP$37))))))</f>
        <v>53.788890290004801</v>
      </c>
      <c r="BQ34" s="75">
        <f>IF('08 (ind)'!BQ$1="si",100*(('08 (ind)'!BQ33-MIN('08 (ind)'!BQ$6:BQ$37))/(MAX('08 (ind)'!BQ$6:BQ$37)-MIN('08 (ind)'!BQ$6:BQ$37))),ABS(-100+(100*(('08 (ind)'!BQ33-MIN('08 (ind)'!BQ$6:BQ$37))/(MAX('08 (ind)'!BQ$6:BQ$37)-MIN('08 (ind)'!BQ$6:BQ$37))))))</f>
        <v>19.010926596577434</v>
      </c>
      <c r="BR34" s="75">
        <f>IF('08 (ind)'!BR$1="si",100*(('08 (ind)'!BR33-MIN('08 (ind)'!BR$6:BR$37))/(MAX('08 (ind)'!BR$6:BR$37)-MIN('08 (ind)'!BR$6:BR$37))),ABS(-100+(100*(('08 (ind)'!BR33-MIN('08 (ind)'!BR$6:BR$37))/(MAX('08 (ind)'!BP$6:BP$37)-MIN('08 (ind)'!BR$6:BR$37))))))</f>
        <v>17.551903977641363</v>
      </c>
      <c r="BS34" s="75">
        <f>IF('08 (ind)'!BS$1="si",100*(('08 (ind)'!BS33-MIN('08 (ind)'!BS$6:BS$37))/(MAX('08 (ind)'!BS$6:BS$37)-MIN('08 (ind)'!BS$6:BS$37))),ABS(-100+(100*(('08 (ind)'!BS33-MIN('08 (ind)'!BS$6:BS$37))/(MAX('08 (ind)'!BQ$6:BQ$37)-MIN('08 (ind)'!BS$6:BS$37))))))</f>
        <v>55.379859947585864</v>
      </c>
      <c r="BT34" s="75">
        <f>IF('08 (ind)'!BT$1="si",100*(('08 (ind)'!BT33-MIN('08 (ind)'!BT$6:BT$37))/(MAX('08 (ind)'!BT$6:BT$37)-MIN('08 (ind)'!BT$6:BT$37))),ABS(-100+(100*(('08 (ind)'!BT33-MIN('08 (ind)'!BT$6:BT$37))/(MAX('08 (ind)'!BR$6:BR$37)-MIN('08 (ind)'!BT$6:BT$37))))))</f>
        <v>88.070142635216726</v>
      </c>
      <c r="BU34" s="75">
        <f>IF('08 (ind)'!BU$1="si",100*(('08 (ind)'!BU33-MIN('08 (ind)'!BU$6:BU$37))/(MAX('08 (ind)'!BU$6:BU$37)-MIN('08 (ind)'!BU$6:BU$37))),ABS(-100+(100*(('08 (ind)'!BU33-MIN('08 (ind)'!BU$6:BU$37))/(MAX('08 (ind)'!BU$6:BU$37)-MIN('08 (ind)'!BU$6:BU$37))))))</f>
        <v>9.3052109181141418</v>
      </c>
      <c r="BV34" s="75">
        <f>IF('08 (ind)'!BV$1="si",100*(('08 (ind)'!BV33-MIN('08 (ind)'!BV$6:BV$37))/(MAX('08 (ind)'!BV$6:BV$37)-MIN('08 (ind)'!BV$6:BV$37))),ABS(-100+(100*(('08 (ind)'!BV33-MIN('08 (ind)'!BV$6:BV$37))/(MAX('08 (ind)'!BV$6:BV$37)-MIN('08 (ind)'!BV$6:BV$37))))))</f>
        <v>53.548966756513927</v>
      </c>
      <c r="BW34" s="75">
        <f>IF('08 (ind)'!BW$1="si",100*(('08 (ind)'!BW33-MIN('08 (ind)'!BW$6:BW$37))/(MAX('08 (ind)'!BW$6:BW$37)-MIN('08 (ind)'!BW$6:BW$37))),ABS(-100+(100*(('08 (ind)'!BW33-MIN('08 (ind)'!BW$6:BW$37))/(MAX('08 (ind)'!BW$6:BW$37)-MIN('08 (ind)'!BW$6:BW$37))))))</f>
        <v>56.25410158813493</v>
      </c>
      <c r="BX34" s="75">
        <f>IF('08 (ind)'!BX$1="si",100*(('08 (ind)'!BX33-MIN('08 (ind)'!BX$6:BX$37))/(MAX('08 (ind)'!BX$6:BX$37)-MIN('08 (ind)'!BX$6:BX$37))),ABS(-100+(100*(('08 (ind)'!BX33-MIN('08 (ind)'!BX$6:BX$37))/(MAX('08 (ind)'!BX$6:BX$37)-MIN('08 (ind)'!BX$6:BX$37))))))</f>
        <v>18.304554166624769</v>
      </c>
      <c r="BY34" s="75">
        <f>IF('08 (ind)'!BY$1="si",100*(('08 (ind)'!BY33-MIN('08 (ind)'!BY$6:BY$37))/(MAX('08 (ind)'!BY$6:BY$37)-MIN('08 (ind)'!BY$6:BY$37))),ABS(-100+(100*(('08 (ind)'!BY33-MIN('08 (ind)'!BY$6:BY$37))/(MAX('08 (ind)'!BY$6:BY$37)-MIN('08 (ind)'!BY$6:BY$37))))))</f>
        <v>16.75368895422277</v>
      </c>
      <c r="BZ34" s="75">
        <f>IF('08 (ind)'!BZ$1="si",100*(('08 (ind)'!BZ33-MIN('08 (ind)'!BZ$6:BZ$37))/(MAX('08 (ind)'!BZ$6:BZ$37)-MIN('08 (ind)'!BZ$6:BZ$37))),ABS(-100+(100*(('08 (ind)'!BZ33-MIN('08 (ind)'!BZ$6:BZ$37))/(MAX('08 (ind)'!BZ$6:BZ$37)-MIN('08 (ind)'!BZ$6:BZ$37))))))</f>
        <v>96.970862282550584</v>
      </c>
      <c r="CA34" s="75">
        <f>IF('08 (ind)'!CA$1="si",100*(('08 (ind)'!CA33-MIN('08 (ind)'!CA$6:CA$37))/(MAX('08 (ind)'!CA$6:CA$37)-MIN('08 (ind)'!CA$6:CA$37))),ABS(-100+(100*(('08 (ind)'!CA33-MIN('08 (ind)'!CA$6:CA$37))/(MAX('08 (ind)'!CA$6:CA$37)-MIN('08 (ind)'!CA$6:CA$37))))))</f>
        <v>0</v>
      </c>
      <c r="CB34" s="75">
        <f>IF('08 (ind)'!CB$1="si",100*(('08 (ind)'!CB33-MIN('08 (ind)'!CB$6:CB$37))/(MAX('08 (ind)'!CB$6:CB$37)-MIN('08 (ind)'!CB$6:CB$37))),ABS(-100+(100*(('08 (ind)'!CB33-MIN('08 (ind)'!CB$6:CB$37))/(MAX('08 (ind)'!CB$6:CB$37)-MIN('08 (ind)'!CB$6:CB$37))))))</f>
        <v>61.146496815286625</v>
      </c>
      <c r="CC34" s="75">
        <f>IF('08 (ind)'!CC$1="si",100*(('08 (ind)'!CC33-MIN('08 (ind)'!CC$6:CC$37))/(MAX('08 (ind)'!CC$6:CC$37)-MIN('08 (ind)'!CC$6:CC$37))),ABS(-100+(100*(('08 (ind)'!CC33-MIN('08 (ind)'!CC$6:CC$37))/(MAX('08 (ind)'!CC$6:CC$37)-MIN('08 (ind)'!CC$6:CC$37))))))</f>
        <v>74.364590321915756</v>
      </c>
      <c r="CD34" s="75">
        <f>IF('08 (ind)'!CD$1="si",100*(('08 (ind)'!CD33-MIN('08 (ind)'!CD$6:CD$37))/(MAX('08 (ind)'!CD$6:CD$37)-MIN('08 (ind)'!CD$6:CD$37))),ABS(-100+(100*(('08 (ind)'!CD33-MIN('08 (ind)'!CD$6:CD$37))/(MAX('08 (ind)'!CD$6:CD$37)-MIN('08 (ind)'!CD$6:CD$37))))))</f>
        <v>5.963967931803217</v>
      </c>
      <c r="CE34" s="75">
        <f>IF('08 (ind)'!CE$1="si",100*(('08 (ind)'!CE33-MIN('08 (ind)'!CE$6:CE$37))/(MAX('08 (ind)'!CE$6:CE$37)-MIN('08 (ind)'!CE$6:CE$37))),ABS(-100+(100*(('08 (ind)'!CE33-MIN('08 (ind)'!CE$6:CE$37))/(MAX('08 (ind)'!CE$6:CE$37)-MIN('08 (ind)'!CE$6:CE$37))))))</f>
        <v>12.793847990840662</v>
      </c>
      <c r="CF34" s="75">
        <f>IF('08 (ind)'!CF$1="si",100*(('08 (ind)'!CF33-MIN('08 (ind)'!CF$6:CF$37))/(MAX('08 (ind)'!CF$6:CF$37)-MIN('08 (ind)'!CF$6:CF$37))),ABS(-100+(100*(('08 (ind)'!CF33-MIN('08 (ind)'!CF$6:CF$37))/(MAX('08 (ind)'!CF$6:CF$37)-MIN('08 (ind)'!CF$6:CF$37))))))</f>
        <v>64.048206280109881</v>
      </c>
      <c r="CG34" s="75">
        <f>IF('08 (ind)'!CG$1="si",100*(('08 (ind)'!CG33-MIN('08 (ind)'!CG$6:CG$37))/(MAX('08 (ind)'!CG$6:CG$37)-MIN('08 (ind)'!CG$6:CG$37))),ABS(-100+(100*(('08 (ind)'!CG33-MIN('08 (ind)'!CG$6:CG$37))/(MAX('08 (ind)'!CG$6:CG$37)-MIN('08 (ind)'!CG$6:CG$37))))))</f>
        <v>6.9791369405926007</v>
      </c>
      <c r="CH34" s="75">
        <f>IF('08 (ind)'!CH$1="si",100*(('08 (ind)'!CH33-MIN('08 (ind)'!CH$6:CH$37))/(MAX('08 (ind)'!CH$6:CH$37)-MIN('08 (ind)'!CH$6:CH$37))),ABS(-100+(100*(('08 (ind)'!CH33-MIN('08 (ind)'!CH$6:CH$37))/(MAX('08 (ind)'!CH$6:CH$37)-MIN('08 (ind)'!CH$6:CH$37))))))</f>
        <v>25.840905420944733</v>
      </c>
      <c r="CI34" s="75">
        <f>IF('08 (ind)'!CI$1="si",100*(('08 (ind)'!CI33-MIN('08 (ind)'!CI$6:CI$37))/(MAX('08 (ind)'!CI$6:CI$37)-MIN('08 (ind)'!CI$6:CI$37))),ABS(-100+(100*(('08 (ind)'!CI33-MIN('08 (ind)'!CI$6:CI$37))/(MAX('08 (ind)'!CI$6:CI$37)-MIN('08 (ind)'!CI$6:CI$37))))))</f>
        <v>65.759463226377434</v>
      </c>
      <c r="CJ34" s="75">
        <f>IF('08 (ind)'!CJ$1="si",100*(('08 (ind)'!CJ33-MIN('08 (ind)'!CJ$6:CJ$37))/(MAX('08 (ind)'!CJ$6:CJ$37)-MIN('08 (ind)'!CJ$6:CJ$37))),ABS(-100+(100*(('08 (ind)'!CJ33-MIN('08 (ind)'!CJ$6:CJ$37))/(MAX('08 (ind)'!CJ$6:CJ$37)-MIN('08 (ind)'!CJ$6:CJ$37))))))</f>
        <v>50.735515141671868</v>
      </c>
      <c r="CK34" s="75">
        <f>IF('08 (ind)'!CK$1="si",100*(('08 (ind)'!CK33-MIN('08 (ind)'!CK$6:CK$37))/(MAX('08 (ind)'!CK$6:CK$37)-MIN('08 (ind)'!CK$6:CK$37))),ABS(-100+(100*(('08 (ind)'!CK33-MIN('08 (ind)'!CK$6:CK$37))/(MAX('08 (ind)'!CK$6:CK$37)-MIN('08 (ind)'!CK$6:CK$37))))))</f>
        <v>19.182844011130317</v>
      </c>
      <c r="CL34" s="75">
        <f>IF('08 (ind)'!CL$1="si",100*(('08 (ind)'!CL33-MIN('08 (ind)'!CL$6:CL$37))/(MAX('08 (ind)'!CL$6:CL$37)-MIN('08 (ind)'!CL$6:CL$37))),ABS(-100+(100*(('08 (ind)'!CL33-MIN('08 (ind)'!CL$6:CL$37))/(MAX('08 (ind)'!CL$6:CL$37)-MIN('08 (ind)'!CL$6:CL$37))))))</f>
        <v>19.785443704129374</v>
      </c>
      <c r="CM34" s="75">
        <f>IF('08 (ind)'!CM$1="si",100*(('08 (ind)'!CM33-MIN('08 (ind)'!CM$6:CM$37))/(MAX('08 (ind)'!CM$6:CM$37)-MIN('08 (ind)'!CM$6:CM$37))),ABS(-100+(100*(('08 (ind)'!CM33-MIN('08 (ind)'!CM$6:CM$37))/(MAX('08 (ind)'!CM$6:CM$37)-MIN('08 (ind)'!CM$6:CM$37))))))</f>
        <v>3.9352390926994691</v>
      </c>
    </row>
    <row r="35" spans="1:91">
      <c r="A35" s="18" t="s">
        <v>436</v>
      </c>
      <c r="B35" s="87">
        <f>IF('08 (ind)'!B$1="si",100*(('08 (ind)'!B34-MIN('08 (ind)'!B$6:B$37))/(MAX('08 (ind)'!B$6:B$37)-MIN('08 (ind)'!B$6:B$37))),ABS(-100+(100*(('08 (ind)'!B34-MIN('08 (ind)'!B$6:B$37))/(MAX('08 (ind)'!B$6:B$37)-MIN('08 (ind)'!B$6:B$37))))))</f>
        <v>0</v>
      </c>
      <c r="C35" s="87">
        <f>IF('08 (ind)'!C$1="si",100*(('08 (ind)'!C34-MIN('08 (ind)'!C$6:C$37))/(MAX('08 (ind)'!C$6:C$37)-MIN('08 (ind)'!C$6:C$37))),ABS(-100+(100*(('08 (ind)'!C34-MIN('08 (ind)'!C$6:C$37))/(MAX('08 (ind)'!C$6:C$37)-MIN('08 (ind)'!C$6:C$37))))))</f>
        <v>26.230698347111357</v>
      </c>
      <c r="D35" s="87">
        <f>IF('08 (ind)'!D$1="si",100*(('08 (ind)'!D34-MIN('08 (ind)'!D$6:D$37))/(MAX('08 (ind)'!D$6:D$37)-MIN('08 (ind)'!D$6:D$37))),ABS(-100+(100*(('08 (ind)'!D34-MIN('08 (ind)'!D$6:D$37))/(MAX('08 (ind)'!D$6:D$37)-MIN('08 (ind)'!D$6:D$37))))))</f>
        <v>93.191250802774576</v>
      </c>
      <c r="E35" s="87">
        <f>IF('08 (ind)'!E$1="si",100*(('08 (ind)'!E34-MIN('08 (ind)'!E$6:E$37))/(MAX('08 (ind)'!E$6:E$37)-MIN('08 (ind)'!E$6:E$37))),ABS(-100+(100*(('08 (ind)'!E34-MIN('08 (ind)'!E$6:E$37))/(MAX('08 (ind)'!E$6:E$37)-MIN('08 (ind)'!E$6:E$37))))))</f>
        <v>39.41486464153364</v>
      </c>
      <c r="F35" s="87">
        <f>IF('08 (ind)'!F$1="si",100*(('08 (ind)'!F34-MIN('08 (ind)'!F$6:F$37))/(MAX('08 (ind)'!F$6:F$37)-MIN('08 (ind)'!F$6:F$37))),ABS(-100+(100*(('08 (ind)'!F34-MIN('08 (ind)'!F$6:F$37))/(MAX('08 (ind)'!F$6:F$37)-MIN('08 (ind)'!F$6:F$37))))))</f>
        <v>56.849315068493155</v>
      </c>
      <c r="G35" s="87">
        <f>IF('08 (ind)'!G$1="si",100*(('08 (ind)'!G34-MIN('08 (ind)'!G$6:G$37))/(MAX('08 (ind)'!G$6:G$37)-MIN('08 (ind)'!G$6:G$37))),ABS(-100+(100*(('08 (ind)'!G34-MIN('08 (ind)'!G$6:G$37))/(MAX('08 (ind)'!G$6:G$37)-MIN('08 (ind)'!G$6:G$37))))))</f>
        <v>0</v>
      </c>
      <c r="H35" s="87">
        <f>IF('08 (ind)'!H$1="si",100*(('08 (ind)'!H34-MIN('08 (ind)'!H$6:H$37))/(MAX('08 (ind)'!H$6:H$37)-MIN('08 (ind)'!H$6:H$37))),ABS(-100+(100*(('08 (ind)'!H34-MIN('08 (ind)'!H$6:H$37))/(MAX('08 (ind)'!H$6:H$37)-MIN('08 (ind)'!H$6:H$37))))))</f>
        <v>0</v>
      </c>
      <c r="I35" s="87">
        <f>IF('08 (ind)'!I$1="si",100*(('08 (ind)'!I34-MIN('08 (ind)'!I$6:I$37))/(MAX('08 (ind)'!I$6:I$37)-MIN('08 (ind)'!I$6:I$37))),ABS(-100+(100*(('08 (ind)'!I34-MIN('08 (ind)'!I$6:I$37))/(MAX('08 (ind)'!I$6:I$37)-MIN('08 (ind)'!I$6:I$37))))))</f>
        <v>26.250000000000007</v>
      </c>
      <c r="J35" s="87">
        <f>IF('08 (ind)'!J$1="si",100*(('08 (ind)'!J34-MIN('08 (ind)'!J$6:J$37))/(MAX('08 (ind)'!J$6:J$37)-MIN('08 (ind)'!J$6:J$37))),ABS(-100+(100*(('08 (ind)'!J34-MIN('08 (ind)'!J$6:J$37))/(MAX('08 (ind)'!J$6:J$37)-MIN('08 (ind)'!J$6:J$37))))))</f>
        <v>25.976641159887226</v>
      </c>
      <c r="K35" s="87">
        <f>IF('08 (ind)'!K$1="si",100*(('08 (ind)'!K34-MIN('08 (ind)'!K$6:K$37))/(MAX('08 (ind)'!K$6:K$37)-MIN('08 (ind)'!K$6:K$37))),ABS(-100+(100*(('08 (ind)'!K34-MIN('08 (ind)'!K$6:K$37))/(MAX('08 (ind)'!K$6:K$37)-MIN('08 (ind)'!K$6:K$37))))))</f>
        <v>2.4179970781778888</v>
      </c>
      <c r="L35" s="87">
        <f>IF('08 (ind)'!L$1="si",100*(('08 (ind)'!L34-MIN('08 (ind)'!L$6:L$37))/(MAX('08 (ind)'!L$6:L$37)-MIN('08 (ind)'!L$6:L$37))),ABS(-100+(100*(('08 (ind)'!L34-MIN('08 (ind)'!L$6:L$37))/(MAX('08 (ind)'!L$6:L$37)-MIN('08 (ind)'!L$6:L$37))))))</f>
        <v>97.009262277612393</v>
      </c>
      <c r="M35" s="87">
        <f>IF('08 (ind)'!M$1="si",100*(('08 (ind)'!M34-MIN('08 (ind)'!M$6:M$37))/(MAX('08 (ind)'!M$6:M$37)-MIN('08 (ind)'!M$6:M$37))),ABS(-100+(100*(('08 (ind)'!M34-MIN('08 (ind)'!M$6:M$37))/(MAX('08 (ind)'!M$6:M$37)-MIN('08 (ind)'!M$6:M$37))))))</f>
        <v>35.173977363264747</v>
      </c>
      <c r="N35" s="87">
        <f>IF('08 (ind)'!N$1="si",100*(('08 (ind)'!N34-MIN('08 (ind)'!N$6:N$37))/(MAX('08 (ind)'!N$6:N$37)-MIN('08 (ind)'!N$6:N$37))),ABS(-100+(100*(('08 (ind)'!N34-MIN('08 (ind)'!N$6:N$37))/(MAX('08 (ind)'!N$6:N$37)-MIN('08 (ind)'!N$6:N$37))))))</f>
        <v>47.021930436118161</v>
      </c>
      <c r="O35" s="87">
        <f>IF('08 (ind)'!O$1="si",100*(('08 (ind)'!O34-MIN('08 (ind)'!O$6:O$37))/(MAX('08 (ind)'!O$6:O$37)-MIN('08 (ind)'!O$6:O$37))),ABS(-100+(100*(('08 (ind)'!O34-MIN('08 (ind)'!O$6:O$37))/(MAX('08 (ind)'!O$6:O$37)-MIN('08 (ind)'!O$6:O$37))))))</f>
        <v>100</v>
      </c>
      <c r="P35" s="87">
        <f>IF('08 (ind)'!P$1="si",100*(('08 (ind)'!P34-MIN('08 (ind)'!P$6:P$37))/(MAX('08 (ind)'!P$6:P$37)-MIN('08 (ind)'!P$6:P$37))),ABS(-100+(100*(('08 (ind)'!P34-MIN('08 (ind)'!P$6:P$37))/(MAX('08 (ind)'!P$6:P$37)-MIN('08 (ind)'!P$6:P$37))))))</f>
        <v>2.6430558970589497</v>
      </c>
      <c r="Q35" s="87">
        <f>IF('08 (ind)'!Q$1="si",100*(('08 (ind)'!Q34-MIN('08 (ind)'!Q$6:Q$37))/(MAX('08 (ind)'!Q$6:Q$37)-MIN('08 (ind)'!Q$6:Q$37))),ABS(-100+(100*(('08 (ind)'!Q34-MIN('08 (ind)'!Q$6:Q$37))/(MAX('08 (ind)'!Q$6:Q$37)-MIN('08 (ind)'!Q$6:Q$37))))))</f>
        <v>52.164163170551234</v>
      </c>
      <c r="R35" s="87">
        <f>IF('08 (ind)'!R$1="si",100*(('08 (ind)'!R34-MIN('08 (ind)'!R$6:R$37))/(MAX('08 (ind)'!R$6:R$37)-MIN('08 (ind)'!R$6:R$37))),ABS(-100+(100*(('08 (ind)'!R34-MIN('08 (ind)'!R$6:R$37))/(MAX('08 (ind)'!R$6:R$37)-MIN('08 (ind)'!R$6:R$37))))))</f>
        <v>1.4017028711911113</v>
      </c>
      <c r="S35" s="75">
        <f>ABS(ABS(('08 (ind)'!S34-((MAX('08 (ind)'!S$6:S$37)+MIN('08 (ind)'!S$6:S$37))/2))/(((MAX('08 (ind)'!S$6:S$37)+MIN('08 (ind)'!S$6:S$37))/2)-MAX('08 (ind)'!S$6:S$37))*100)-100)</f>
        <v>43.351832115931501</v>
      </c>
      <c r="T35" s="75">
        <f>IF('08 (ind)'!T$1="si",100*(('08 (ind)'!T34-MIN('08 (ind)'!T$6:T$37))/(MAX('08 (ind)'!T$6:T$37)-MIN('08 (ind)'!T$6:T$37))),ABS(-100+(100*(('08 (ind)'!T34-MIN('08 (ind)'!T$6:T$37))/(MAX('08 (ind)'!T$6:T$37)-MIN('08 (ind)'!T$6:T$37))))))</f>
        <v>6.9989468777514983</v>
      </c>
      <c r="U35" s="75">
        <f>IF('08 (ind)'!U$1="si",100*(('08 (ind)'!U34-MIN('08 (ind)'!U$6:U$37))/(MAX('08 (ind)'!U$6:U$37)-MIN('08 (ind)'!U$6:U$37))),ABS(-100+(100*(('08 (ind)'!U34-MIN('08 (ind)'!U$6:U$37))/(MAX('08 (ind)'!U$6:U$37)-MIN('08 (ind)'!U$6:U$37))))))</f>
        <v>50</v>
      </c>
      <c r="V35" s="75">
        <f>IF('08 (ind)'!V$1="si",100*(('08 (ind)'!V34-MIN('08 (ind)'!V$6:V$37))/(MAX('08 (ind)'!V$6:V$37)-MIN('08 (ind)'!V$6:V$37))),ABS(-100+(100*(('08 (ind)'!V34-MIN('08 (ind)'!V$6:V$37))/(MAX('08 (ind)'!V$6:V$37)-MIN('08 (ind)'!V$6:V$37))))))</f>
        <v>78.453038674033152</v>
      </c>
      <c r="W35" s="75">
        <f>IF('08 (ind)'!W$1="si",100*(('08 (ind)'!W34-MIN('08 (ind)'!W$6:W$37))/(MAX('08 (ind)'!W$6:W$37)-MIN('08 (ind)'!W$6:W$37))),ABS(-100+(100*(('08 (ind)'!W34-MIN('08 (ind)'!W$6:W$37))/(MAX('08 (ind)'!W$6:W$37)-MIN('08 (ind)'!W$6:W$37))))))</f>
        <v>86.878746441686658</v>
      </c>
      <c r="X35" s="75">
        <f>IF('08 (ind)'!X$1="si",100*(('08 (ind)'!X34-MIN('08 (ind)'!X$6:X$37))/(MAX('08 (ind)'!X$6:X$37)-MIN('08 (ind)'!X$6:X$37))),ABS(-100+(100*(('08 (ind)'!X34-MIN('08 (ind)'!X$6:X$37))/(MAX('08 (ind)'!X$6:X$37)-MIN('08 (ind)'!X$6:X$37))))))</f>
        <v>76.494014553783444</v>
      </c>
      <c r="Y35" s="75">
        <f>IF('08 (ind)'!Y$1="si",100*(('08 (ind)'!Y34-MIN('08 (ind)'!Y$6:Y$37))/(MAX('08 (ind)'!Y$6:Y$37)-MIN('08 (ind)'!Y$6:Y$37))),ABS(-100+(100*(('08 (ind)'!Y34-MIN('08 (ind)'!Y$6:Y$37))/(MAX('08 (ind)'!Y$6:Y$37)-MIN('08 (ind)'!Y$6:Y$37))))))</f>
        <v>52.131220510994382</v>
      </c>
      <c r="Z35" s="75">
        <f>IF('08 (ind)'!Z$1="si",100*(('08 (ind)'!Z34-MIN('08 (ind)'!Z$6:Z$37))/(MAX('08 (ind)'!Z$6:Z$37)-MIN('08 (ind)'!Z$6:Z$37))),ABS(-100+(100*(('08 (ind)'!Z34-MIN('08 (ind)'!Z$6:Z$37))/(MAX('08 (ind)'!Z$6:Z$37)-MIN('08 (ind)'!Z$6:Z$37))))))</f>
        <v>1.7969866818325499</v>
      </c>
      <c r="AA35" s="75">
        <f>IF('08 (ind)'!AA$1="si",100*(('08 (ind)'!AA34-MIN('08 (ind)'!AA$6:AA$37))/(MAX('08 (ind)'!AA$6:AA$37)-MIN('08 (ind)'!AA$6:AA$37))),ABS(-100+(100*(('08 (ind)'!AA34-MIN('08 (ind)'!AA$6:AA$37))/(MAX('08 (ind)'!AA$6:AA$37)-MIN('08 (ind)'!AA$6:AA$37))))))</f>
        <v>0</v>
      </c>
      <c r="AB35" s="75">
        <f>IF('08 (ind)'!AB$1="si",100*(('08 (ind)'!AB34-MIN('08 (ind)'!AB$6:AB$37))/(MAX('08 (ind)'!AB$6:AB$37)-MIN('08 (ind)'!AB$6:AB$37))),ABS(-100+(100*(('08 (ind)'!AB34-MIN('08 (ind)'!AB$6:AB$37))/(MAX('08 (ind)'!AB$6:AB$37)-MIN('08 (ind)'!AB$6:AB$37))))))</f>
        <v>51.213113175882782</v>
      </c>
      <c r="AC35" s="75">
        <f>IF('08 (ind)'!AC$1="si",100*(('08 (ind)'!AC34-MIN('08 (ind)'!AC$6:AC$37))/(MAX('08 (ind)'!AC$6:AC$37)-MIN('08 (ind)'!AC$6:AC$37))),ABS(-100+(100*(('08 (ind)'!AC34-MIN('08 (ind)'!AC$6:AC$37))/(MAX('08 (ind)'!AC$6:AC$37)-MIN('08 (ind)'!AC$6:AC$37))))))</f>
        <v>64.772261639540744</v>
      </c>
      <c r="AD35" s="75">
        <f>IF('08 (ind)'!AD$1="si",100*(('08 (ind)'!AD34-MIN('08 (ind)'!AD$6:AD$37))/(MAX('08 (ind)'!AD$6:AD$37)-MIN('08 (ind)'!AD$6:AD$37))),ABS(-100+(100*(('08 (ind)'!AD34-MIN('08 (ind)'!AD$6:AD$37))/(MAX('08 (ind)'!AD$6:AD$37)-MIN('08 (ind)'!AD$6:AD$37))))))</f>
        <v>59.825736659816833</v>
      </c>
      <c r="AE35" s="75">
        <f>IF('08 (ind)'!AE$1="si",100*(('08 (ind)'!AE34-MIN('08 (ind)'!AE$6:AE$37))/(MAX('08 (ind)'!AE$6:AE$37)-MIN('08 (ind)'!AE$6:AE$37))),ABS(-100+(100*(('08 (ind)'!AE34-MIN('08 (ind)'!AE$6:AE$37))/(MAX('08 (ind)'!AE$6:AE$37)-MIN('08 (ind)'!AE$6:AE$37))))))</f>
        <v>40.473820318158893</v>
      </c>
      <c r="AF35" s="75">
        <f>IF('08 (ind)'!AF$1="si",100*(('08 (ind)'!AF34-MIN('08 (ind)'!AF$6:AF$37))/(MAX('08 (ind)'!AF$6:AF$37)-MIN('08 (ind)'!AF$6:AF$37))),ABS(-100+(100*(('08 (ind)'!AF34-MIN('08 (ind)'!AF$6:AF$37))/(MAX('08 (ind)'!AF$6:AF$37)-MIN('08 (ind)'!AF$6:AF$37))))))</f>
        <v>62.583769521481223</v>
      </c>
      <c r="AG35" s="75">
        <f>IF('08 (ind)'!AG$1="si",100*(('08 (ind)'!AG34-MIN('08 (ind)'!AG$6:AG$37))/(MAX('08 (ind)'!AG$6:AG$37)-MIN('08 (ind)'!AG$6:AG$37))),ABS(-100+(100*(('08 (ind)'!AG34-MIN('08 (ind)'!AG$6:AG$37))/(MAX('08 (ind)'!AG$6:AG$37)-MIN('08 (ind)'!AG$6:AG$37))))))</f>
        <v>72.872340425531888</v>
      </c>
      <c r="AH35" s="75">
        <f>IF('08 (ind)'!AH$1="si",100*(('08 (ind)'!AH34-MIN('08 (ind)'!AH$6:AH$37))/(MAX('08 (ind)'!AH$6:AH$37)-MIN('08 (ind)'!AH$6:AH$37))),ABS(-100+(100*(('08 (ind)'!AH34-MIN('08 (ind)'!AH$6:AH$37))/(MAX('08 (ind)'!AH$6:AH$37)-MIN('08 (ind)'!AH$6:AH$37))))))</f>
        <v>90.419161676646738</v>
      </c>
      <c r="AI35" s="75">
        <f>IF('08 (ind)'!AI$1="si",100*(('08 (ind)'!AI34-MIN('08 (ind)'!AI$6:AI$37))/(MAX('08 (ind)'!AI$6:AI$37)-MIN('08 (ind)'!AI$6:AI$37))),ABS(-100+(100*(('08 (ind)'!AI34-MIN('08 (ind)'!AI$6:AI$37))/(MAX('08 (ind)'!AI$6:AI$37)-MIN('08 (ind)'!AI$6:AI$37))))))</f>
        <v>1.139741865847077</v>
      </c>
      <c r="AJ35" s="75">
        <f>IF('08 (ind)'!AJ$1="si",100*(('08 (ind)'!AJ34-MIN('08 (ind)'!AJ$6:AJ$37))/(MAX('08 (ind)'!AJ$6:AJ$37)-MIN('08 (ind)'!AJ$6:AJ$37))),ABS(-100+(100*(('08 (ind)'!AJ34-MIN('08 (ind)'!AJ$6:AJ$37))/(MAX('08 (ind)'!AJ$6:AJ$37)-MIN('08 (ind)'!AJ$6:AJ$37))))))</f>
        <v>80.060662320936601</v>
      </c>
      <c r="AK35" s="75">
        <f>IF('08 (ind)'!AK$1="si",100*(('08 (ind)'!AK34-MIN('08 (ind)'!AK$6:AK$37))/(MAX('08 (ind)'!AK$6:AK$37)-MIN('08 (ind)'!AK$6:AK$37))),ABS(-100+(100*(('08 (ind)'!AK34-MIN('08 (ind)'!AK$6:AK$37))/(MAX('08 (ind)'!AK$6:AK$37)-MIN('08 (ind)'!AK$6:AK$37))))))</f>
        <v>5.4170591831481252</v>
      </c>
      <c r="AL35" s="75">
        <f>IF('08 (ind)'!AL$1="si",100*(('08 (ind)'!AL34-MIN('08 (ind)'!AL$6:AL$37))/(MAX('08 (ind)'!AL$6:AL$37)-MIN('08 (ind)'!AL$6:AL$37))),ABS(-100+(100*(('08 (ind)'!AL34-MIN('08 (ind)'!AL$6:AL$37))/(MAX('08 (ind)'!AL$6:AL$37)-MIN('08 (ind)'!AL$6:AL$37))))))</f>
        <v>82.195107939199232</v>
      </c>
      <c r="AM35" s="75">
        <f>IF('08 (ind)'!AM$1="si",100*(('08 (ind)'!AM34-MIN('08 (ind)'!AM$6:AM$37))/(MAX('08 (ind)'!AM$6:AM$37)-MIN('08 (ind)'!AM$6:AM$37))),ABS(-100+(100*(('08 (ind)'!AM34-MIN('08 (ind)'!AM$6:AM$37))/(MAX('08 (ind)'!AM$6:AM$37)-MIN('08 (ind)'!AM$6:AM$37))))))</f>
        <v>100</v>
      </c>
      <c r="AN35" s="75">
        <f>IF('08 (ind)'!AN$1="si",100*(('08 (ind)'!AN34-MIN('08 (ind)'!AN$6:AN$37))/(MAX('08 (ind)'!AN$6:AN$37)-MIN('08 (ind)'!AN$6:AN$37))),ABS(-100+(100*(('08 (ind)'!AN34-MIN('08 (ind)'!AN$6:AN$37))/(MAX('08 (ind)'!AN$6:AN$37)-MIN('08 (ind)'!AN$6:AN$37))))))</f>
        <v>37.290718136396542</v>
      </c>
      <c r="AO35" s="75">
        <f>IF('08 (ind)'!AO$1="si",100*(('08 (ind)'!AO34-MIN('08 (ind)'!AO$6:AO$37))/(MAX('08 (ind)'!AO$6:AO$37)-MIN('08 (ind)'!AO$6:AO$37))),ABS(-100+(100*(('08 (ind)'!AO34-MIN('08 (ind)'!AO$6:AO$37))/(MAX('08 (ind)'!AO$6:AO$37)-MIN('08 (ind)'!AO$6:AO$37))))))</f>
        <v>63.048265525482606</v>
      </c>
      <c r="AP35" s="75">
        <f>IF('08 (ind)'!AP$1="si",100*(('08 (ind)'!AP34-MIN('08 (ind)'!AP$6:AP$37))/(MAX('08 (ind)'!AP$6:AP$37)-MIN('08 (ind)'!AP$6:AP$37))),ABS(-100+(100*(('08 (ind)'!AP34-MIN('08 (ind)'!AP$6:AP$37))/(MAX('08 (ind)'!AP$6:AP$37)-MIN('08 (ind)'!AP$6:AP$37))))))</f>
        <v>57.585605309068519</v>
      </c>
      <c r="AQ35" s="75">
        <f>IF('08 (ind)'!AQ$1="si",100*(('08 (ind)'!AQ34-MIN('08 (ind)'!AQ$6:AQ$37))/(MAX('08 (ind)'!AQ$6:AQ$37)-MIN('08 (ind)'!AQ$6:AQ$37))),ABS(-100+(100*(('08 (ind)'!AQ34-MIN('08 (ind)'!AQ$6:AQ$37))/(MAX('08 (ind)'!AQ$6:AQ$37)-MIN('08 (ind)'!AQ$6:AQ$37))))))</f>
        <v>1.8735736621775019</v>
      </c>
      <c r="AR35" s="75">
        <f>IF('08 (ind)'!AR$1="si",100*(('08 (ind)'!AR34-MIN('08 (ind)'!AR$6:AR$37))/(MAX('08 (ind)'!AR$6:AR$37)-MIN('08 (ind)'!AR$6:AR$37))),ABS(-100+(100*(('08 (ind)'!AR34-MIN('08 (ind)'!AR$6:AR$37))/(MAX('08 (ind)'!AR$6:AR$37)-MIN('08 (ind)'!AR$6:AR$37))))))</f>
        <v>30.463564889934453</v>
      </c>
      <c r="AS35" s="75">
        <f>IF('08 (ind)'!AS$1="si",100*(('08 (ind)'!AS34-MIN('08 (ind)'!AS$6:AS$37))/(MAX('08 (ind)'!AS$6:AS$37)-MIN('08 (ind)'!AS$6:AS$37))),ABS(-100+(100*(('08 (ind)'!AS34-MIN('08 (ind)'!AS$6:AS$37))/(MAX('08 (ind)'!AS$6:AS$37)-MIN('08 (ind)'!AS$6:AS$37))))))</f>
        <v>100</v>
      </c>
      <c r="AT35" s="75">
        <f>IF('08 (ind)'!AT$1="si",100*(('08 (ind)'!AT34-MIN('08 (ind)'!AT$6:AT$37))/(MAX('08 (ind)'!AT$6:AT$37)-MIN('08 (ind)'!AT$6:AT$37))),ABS(-100+(100*(('08 (ind)'!AT34-MIN('08 (ind)'!AT$6:AT$37))/(MAX('08 (ind)'!AT$6:AT$37)-MIN('08 (ind)'!AT$6:AT$37))))))</f>
        <v>0</v>
      </c>
      <c r="AU35" s="75">
        <f>IF('08 (ind)'!AU$1="si",100*(('08 (ind)'!AU34-MIN('08 (ind)'!AU$6:AU$37))/(MAX('08 (ind)'!AU$6:AU$37)-MIN('08 (ind)'!AU$6:AU$37))),ABS(-100+(100*(('08 (ind)'!AU34-MIN('08 (ind)'!AU$6:AU$37))/(MAX('08 (ind)'!AU$6:AU$37)-MIN('08 (ind)'!AU$6:AU$37))))))</f>
        <v>79.930795847750872</v>
      </c>
      <c r="AV35" s="75">
        <f>IF('08 (ind)'!AV$1="si",100*(('08 (ind)'!AV34-MIN('08 (ind)'!AV$6:AV$37))/(MAX('08 (ind)'!AV$6:AV$37)-MIN('08 (ind)'!AV$6:AV$37))),ABS(-100+(100*(('08 (ind)'!AV34-MIN('08 (ind)'!AV$6:AV$37))/(MAX('08 (ind)'!AV$6:AV$37)-MIN('08 (ind)'!AV$6:AV$37))))))</f>
        <v>89.081455805892546</v>
      </c>
      <c r="AW35" s="75">
        <f>IF('08 (ind)'!AW$1="si",100*(('08 (ind)'!AW34-MIN('08 (ind)'!AW$6:AW$37))/(MAX('08 (ind)'!AW$6:AW$37)-MIN('08 (ind)'!AW$6:AW$37))),ABS(-100+(100*(('08 (ind)'!AW34-MIN('08 (ind)'!AW$6:AW$37))/(MAX('08 (ind)'!AW$6:AW$37)-MIN('08 (ind)'!AW$6:AW$37))))))</f>
        <v>16.265474552957361</v>
      </c>
      <c r="AX35" s="75">
        <f>IF('08 (ind)'!AX$1="si",100*(('08 (ind)'!AX34-MIN('08 (ind)'!AX$6:AX$37))/(MAX('08 (ind)'!AX$6:AX$37)-MIN('08 (ind)'!AX$6:AX$37))),ABS(-100+(100*(('08 (ind)'!AX34-MIN('08 (ind)'!AX$6:AX$37))/(MAX('08 (ind)'!AX$6:AX$37)-MIN('08 (ind)'!AX$6:AX$37))))))</f>
        <v>9.5873038437854134</v>
      </c>
      <c r="AY35" s="75">
        <f>IF('08 (ind)'!AY$1="si",100*(('08 (ind)'!AY34-MIN('08 (ind)'!AY$6:AY$37))/(MAX('08 (ind)'!AY$6:AY$37)-MIN('08 (ind)'!AY$6:AY$37))),ABS(-100+(100*(('08 (ind)'!AY34-MIN('08 (ind)'!AY$6:AY$37))/(MAX('08 (ind)'!AY$6:AY$37)-MIN('08 (ind)'!AY$6:AY$37))))))</f>
        <v>47.531149053991712</v>
      </c>
      <c r="AZ35" s="75">
        <f>IF('08 (ind)'!AZ$1="si",100*(('08 (ind)'!AZ34-MIN('08 (ind)'!AZ$6:AZ$37))/(MAX('08 (ind)'!AZ$6:AZ$37)-MIN('08 (ind)'!AZ$6:AZ$37))),ABS(-100+(100*(('08 (ind)'!AZ34-MIN('08 (ind)'!AZ$6:AZ$37))/(MAX('08 (ind)'!AZ$6:AZ$37)-MIN('08 (ind)'!AZ$6:AZ$37))))))</f>
        <v>21.520670332537453</v>
      </c>
      <c r="BA35" s="75">
        <f>IF('08 (ind)'!BA$1="si",100*(('08 (ind)'!BA34-MIN('08 (ind)'!BA$6:BA$37))/(MAX('08 (ind)'!BA$6:BA$37)-MIN('08 (ind)'!BA$6:BA$37))),ABS(-100+(100*(('08 (ind)'!BA34-MIN('08 (ind)'!BA$6:BA$37))/(MAX('08 (ind)'!BA$6:BA$37)-MIN('08 (ind)'!BA$6:BA$37))))))</f>
        <v>36.094798659307628</v>
      </c>
      <c r="BB35" s="75">
        <f>IF('08 (ind)'!BB$1="si",100*(('08 (ind)'!BB34-MIN('08 (ind)'!BB$6:BB$37))/(MAX('08 (ind)'!BB$6:BB$37)-MIN('08 (ind)'!BB$6:BB$37))),ABS(-100+(100*(('08 (ind)'!BB34-MIN('08 (ind)'!BB$6:BB$37))/(MAX('08 (ind)'!BB$6:BB$37)-MIN('08 (ind)'!BB$6:BB$37))))))</f>
        <v>1.85684500277952</v>
      </c>
      <c r="BC35" s="75">
        <f>IF('08 (ind)'!BC$1="si",100*(('08 (ind)'!BC34-MIN('08 (ind)'!BC$6:BC$37))/(MAX('08 (ind)'!BC$6:BC$37)-MIN('08 (ind)'!BC$6:BC$37))),ABS(-100+(100*(('08 (ind)'!BC34-MIN('08 (ind)'!BC$6:BC$37))/(MAX('08 (ind)'!BC$6:BC$37)-MIN('08 (ind)'!BC$6:BC$37))))))</f>
        <v>19.031513207387203</v>
      </c>
      <c r="BD35" s="75">
        <f>IF('08 (ind)'!BD$1="si",100*(('08 (ind)'!BD34-MIN('08 (ind)'!BD$6:BD$37))/(MAX('08 (ind)'!BD$6:BD$37)-MIN('08 (ind)'!BD$6:BD$37))),ABS(-100+(100*(('08 (ind)'!BD34-MIN('08 (ind)'!BD$6:BD$37))/(MAX('08 (ind)'!BD$6:BD$37)-MIN('08 (ind)'!BD$6:BD$37))))))</f>
        <v>5.6552141772807287</v>
      </c>
      <c r="BE35" s="75">
        <f>IF('08 (ind)'!BE$1="si",100*(('08 (ind)'!BE34-MIN('08 (ind)'!BE$6:BE$37))/(MAX('08 (ind)'!BE$6:BE$37)-MIN('08 (ind)'!BE$6:BE$37))),ABS(-100+(100*(('08 (ind)'!BE34-MIN('08 (ind)'!BE$6:BE$37))/(MAX('08 (ind)'!BE$6:BE$37)-MIN('08 (ind)'!BE$6:BE$37))))))</f>
        <v>5.7581573896353158</v>
      </c>
      <c r="BF35" s="75">
        <f>IF('08 (ind)'!BF$1="si",100*(('08 (ind)'!BF34-MIN('08 (ind)'!BF$6:BF$37))/(MAX('08 (ind)'!BF$6:BF$37)-MIN('08 (ind)'!BF$6:BF$37))),ABS(-100+(100*(('08 (ind)'!BF34-MIN('08 (ind)'!BF$6:BF$37))/(MAX('08 (ind)'!BF$6:BF$37)-MIN('08 (ind)'!BF$6:BF$37))))))</f>
        <v>11.106304515329999</v>
      </c>
      <c r="BG35" s="75">
        <f>IF('08 (ind)'!BG$1="si",100*(('08 (ind)'!BG34-MIN('08 (ind)'!BG$6:BG$37))/(MAX('08 (ind)'!BG$6:BG$37)-MIN('08 (ind)'!BG$6:BG$37))),ABS(-100+(100*(('08 (ind)'!BG34-MIN('08 (ind)'!BG$6:BG$37))/(MAX('08 (ind)'!BG$6:BG$37)-MIN('08 (ind)'!BG$6:BG$37))))))</f>
        <v>26.980444808134795</v>
      </c>
      <c r="BH35" s="75">
        <f>IF('08 (ind)'!BH$1="si",100*(('08 (ind)'!BH34-MIN('08 (ind)'!BH$6:BH$37))/(MAX('08 (ind)'!BH$6:BH$37)-MIN('08 (ind)'!BH$6:BH$37))),ABS(-100+(100*(('08 (ind)'!BH34-MIN('08 (ind)'!BH$6:BH$37))/(MAX('08 (ind)'!BH$6:BH$37)-MIN('08 (ind)'!BH$6:BH$37))))))</f>
        <v>20.56562366676981</v>
      </c>
      <c r="BI35" s="75">
        <f>IF('08 (ind)'!BI$1="si",100*(('08 (ind)'!BI34-MIN('08 (ind)'!BI$6:BI$37))/(MAX('08 (ind)'!BI$6:BI$37)-MIN('08 (ind)'!BI$6:BI$37))),ABS(-100+(100*(('08 (ind)'!BI34-MIN('08 (ind)'!BI$6:BI$37))/(MAX('08 (ind)'!BI$6:BI$37)-MIN('08 (ind)'!BI$6:BI$37))))))</f>
        <v>95.996372895584116</v>
      </c>
      <c r="BJ35" s="75">
        <f>IF('08 (ind)'!BJ$1="si",100*(('08 (ind)'!BJ34-MIN('08 (ind)'!BJ$6:BJ$37))/(MAX('08 (ind)'!BJ$6:BJ$37)-MIN('08 (ind)'!BJ$6:BJ$37))),ABS(-100+(100*(('08 (ind)'!BJ34-MIN('08 (ind)'!BJ$6:BJ$37))/(MAX('08 (ind)'!BJ$6:BJ$37)-MIN('08 (ind)'!BJ$6:BJ$37))))))</f>
        <v>0</v>
      </c>
      <c r="BK35" s="75">
        <f>IF('08 (ind)'!BK$1="si",100*(('08 (ind)'!BK34-MIN('08 (ind)'!BK$6:BK$37))/(MAX('08 (ind)'!BK$6:BK$37)-MIN('08 (ind)'!BK$6:BK$37))),ABS(-100+(100*(('08 (ind)'!BK34-MIN('08 (ind)'!BK$6:BK$37))/(MAX('08 (ind)'!BK$6:BK$37)-MIN('08 (ind)'!BK$6:BK$37))))))</f>
        <v>0</v>
      </c>
      <c r="BL35" s="75">
        <f>IF('08 (ind)'!BL$1="si",100*(('08 (ind)'!BL34-MIN('08 (ind)'!BL$6:BL$37))/(MAX('08 (ind)'!BL$6:BL$37)-MIN('08 (ind)'!BL$6:BL$37))),ABS(-100+(100*(('08 (ind)'!BL34-MIN('08 (ind)'!BL$6:BL$37))/(MAX('08 (ind)'!BL$6:BL$37)-MIN('08 (ind)'!BL$6:BL$37))))))</f>
        <v>0</v>
      </c>
      <c r="BM35" s="75">
        <f>IF('08 (ind)'!BM$1="si",100*(('08 (ind)'!BM34-MIN('08 (ind)'!BM$6:BM$37))/(MAX('08 (ind)'!BM$6:BM$37)-MIN('08 (ind)'!BM$6:BM$37))),ABS(-100+(100*(('08 (ind)'!BM34-MIN('08 (ind)'!BM$6:BM$37))/(MAX('08 (ind)'!BM$6:BM$37)-MIN('08 (ind)'!BM$6:BM$37))))))</f>
        <v>34.520775142620259</v>
      </c>
      <c r="BN35" s="75">
        <f>IF('08 (ind)'!BN$1="si",100*(('08 (ind)'!BN34-MIN('08 (ind)'!BN$6:BN$37))/(MAX('08 (ind)'!BN$6:BN$37)-MIN('08 (ind)'!BN$6:BN$37))),ABS(-100+(100*(('08 (ind)'!BN34-MIN('08 (ind)'!BN$6:BN$37))/(MAX('08 (ind)'!BN$6:BN$37)-MIN('08 (ind)'!BN$6:BN$37))))))</f>
        <v>6.6399936039857383</v>
      </c>
      <c r="BO35" s="75">
        <f>IF('08 (ind)'!BO$1="si",100*(('08 (ind)'!BO34-MIN('08 (ind)'!BO$6:BO$37))/(MAX('08 (ind)'!BO$6:BO$37)-MIN('08 (ind)'!BO$6:BO$37))),ABS(-100+(100*(('08 (ind)'!BO34-MIN('08 (ind)'!BO$6:BO$37))/(MAX('08 (ind)'!BO$6:BO$37)-MIN('08 (ind)'!BO$6:BO$37))))))</f>
        <v>4.1923735656434475</v>
      </c>
      <c r="BP35" s="75">
        <f>IF('08 (ind)'!BP$1="si",100*(('08 (ind)'!BP34-MIN('08 (ind)'!BP$6:BP$37))/(MAX('08 (ind)'!BP$6:BP$37)-MIN('08 (ind)'!BP$6:BP$37))),ABS(-100+(100*(('08 (ind)'!BP34-MIN('08 (ind)'!BP$6:BP$37))/(MAX('08 (ind)'!BP$6:BP$37)-MIN('08 (ind)'!BP$6:BP$37))))))</f>
        <v>18.970470097089574</v>
      </c>
      <c r="BQ35" s="75">
        <f>IF('08 (ind)'!BQ$1="si",100*(('08 (ind)'!BQ34-MIN('08 (ind)'!BQ$6:BQ$37))/(MAX('08 (ind)'!BQ$6:BQ$37)-MIN('08 (ind)'!BQ$6:BQ$37))),ABS(-100+(100*(('08 (ind)'!BQ34-MIN('08 (ind)'!BQ$6:BQ$37))/(MAX('08 (ind)'!BQ$6:BQ$37)-MIN('08 (ind)'!BQ$6:BQ$37))))))</f>
        <v>13.623775779635276</v>
      </c>
      <c r="BR35" s="75">
        <f>IF('08 (ind)'!BR$1="si",100*(('08 (ind)'!BR34-MIN('08 (ind)'!BR$6:BR$37))/(MAX('08 (ind)'!BR$6:BR$37)-MIN('08 (ind)'!BR$6:BR$37))),ABS(-100+(100*(('08 (ind)'!BR34-MIN('08 (ind)'!BR$6:BR$37))/(MAX('08 (ind)'!BP$6:BP$37)-MIN('08 (ind)'!BR$6:BR$37))))))</f>
        <v>0</v>
      </c>
      <c r="BS35" s="75">
        <f>IF('08 (ind)'!BS$1="si",100*(('08 (ind)'!BS34-MIN('08 (ind)'!BS$6:BS$37))/(MAX('08 (ind)'!BS$6:BS$37)-MIN('08 (ind)'!BS$6:BS$37))),ABS(-100+(100*(('08 (ind)'!BS34-MIN('08 (ind)'!BS$6:BS$37))/(MAX('08 (ind)'!BQ$6:BQ$37)-MIN('08 (ind)'!BS$6:BS$37))))))</f>
        <v>39.754037888136359</v>
      </c>
      <c r="BT35" s="75">
        <f>IF('08 (ind)'!BT$1="si",100*(('08 (ind)'!BT34-MIN('08 (ind)'!BT$6:BT$37))/(MAX('08 (ind)'!BT$6:BT$37)-MIN('08 (ind)'!BT$6:BT$37))),ABS(-100+(100*(('08 (ind)'!BT34-MIN('08 (ind)'!BT$6:BT$37))/(MAX('08 (ind)'!BR$6:BR$37)-MIN('08 (ind)'!BT$6:BT$37))))))</f>
        <v>92.65854931397952</v>
      </c>
      <c r="BU35" s="75">
        <f>IF('08 (ind)'!BU$1="si",100*(('08 (ind)'!BU34-MIN('08 (ind)'!BU$6:BU$37))/(MAX('08 (ind)'!BU$6:BU$37)-MIN('08 (ind)'!BU$6:BU$37))),ABS(-100+(100*(('08 (ind)'!BU34-MIN('08 (ind)'!BU$6:BU$37))/(MAX('08 (ind)'!BU$6:BU$37)-MIN('08 (ind)'!BU$6:BU$37))))))</f>
        <v>37.344913151364779</v>
      </c>
      <c r="BV35" s="75">
        <f>IF('08 (ind)'!BV$1="si",100*(('08 (ind)'!BV34-MIN('08 (ind)'!BV$6:BV$37))/(MAX('08 (ind)'!BV$6:BV$37)-MIN('08 (ind)'!BV$6:BV$37))),ABS(-100+(100*(('08 (ind)'!BV34-MIN('08 (ind)'!BV$6:BV$37))/(MAX('08 (ind)'!BV$6:BV$37)-MIN('08 (ind)'!BV$6:BV$37))))))</f>
        <v>65.97783767595088</v>
      </c>
      <c r="BW35" s="75">
        <f>IF('08 (ind)'!BW$1="si",100*(('08 (ind)'!BW34-MIN('08 (ind)'!BW$6:BW$37))/(MAX('08 (ind)'!BW$6:BW$37)-MIN('08 (ind)'!BW$6:BW$37))),ABS(-100+(100*(('08 (ind)'!BW34-MIN('08 (ind)'!BW$6:BW$37))/(MAX('08 (ind)'!BW$6:BW$37)-MIN('08 (ind)'!BW$6:BW$37))))))</f>
        <v>62.501640635253963</v>
      </c>
      <c r="BX35" s="75">
        <f>IF('08 (ind)'!BX$1="si",100*(('08 (ind)'!BX34-MIN('08 (ind)'!BX$6:BX$37))/(MAX('08 (ind)'!BX$6:BX$37)-MIN('08 (ind)'!BX$6:BX$37))),ABS(-100+(100*(('08 (ind)'!BX34-MIN('08 (ind)'!BX$6:BX$37))/(MAX('08 (ind)'!BX$6:BX$37)-MIN('08 (ind)'!BX$6:BX$37))))))</f>
        <v>36.511539501719781</v>
      </c>
      <c r="BY35" s="75">
        <f>IF('08 (ind)'!BY$1="si",100*(('08 (ind)'!BY34-MIN('08 (ind)'!BY$6:BY$37))/(MAX('08 (ind)'!BY$6:BY$37)-MIN('08 (ind)'!BY$6:BY$37))),ABS(-100+(100*(('08 (ind)'!BY34-MIN('08 (ind)'!BY$6:BY$37))/(MAX('08 (ind)'!BY$6:BY$37)-MIN('08 (ind)'!BY$6:BY$37))))))</f>
        <v>0</v>
      </c>
      <c r="BZ35" s="75">
        <f>IF('08 (ind)'!BZ$1="si",100*(('08 (ind)'!BZ34-MIN('08 (ind)'!BZ$6:BZ$37))/(MAX('08 (ind)'!BZ$6:BZ$37)-MIN('08 (ind)'!BZ$6:BZ$37))),ABS(-100+(100*(('08 (ind)'!BZ34-MIN('08 (ind)'!BZ$6:BZ$37))/(MAX('08 (ind)'!BZ$6:BZ$37)-MIN('08 (ind)'!BZ$6:BZ$37))))))</f>
        <v>0</v>
      </c>
      <c r="CA35" s="75">
        <f>IF('08 (ind)'!CA$1="si",100*(('08 (ind)'!CA34-MIN('08 (ind)'!CA$6:CA$37))/(MAX('08 (ind)'!CA$6:CA$37)-MIN('08 (ind)'!CA$6:CA$37))),ABS(-100+(100*(('08 (ind)'!CA34-MIN('08 (ind)'!CA$6:CA$37))/(MAX('08 (ind)'!CA$6:CA$37)-MIN('08 (ind)'!CA$6:CA$37))))))</f>
        <v>28.572788892488266</v>
      </c>
      <c r="CB35" s="75">
        <f>IF('08 (ind)'!CB$1="si",100*(('08 (ind)'!CB34-MIN('08 (ind)'!CB$6:CB$37))/(MAX('08 (ind)'!CB$6:CB$37)-MIN('08 (ind)'!CB$6:CB$37))),ABS(-100+(100*(('08 (ind)'!CB34-MIN('08 (ind)'!CB$6:CB$37))/(MAX('08 (ind)'!CB$6:CB$37)-MIN('08 (ind)'!CB$6:CB$37))))))</f>
        <v>45.222929936305732</v>
      </c>
      <c r="CC35" s="75">
        <f>IF('08 (ind)'!CC$1="si",100*(('08 (ind)'!CC34-MIN('08 (ind)'!CC$6:CC$37))/(MAX('08 (ind)'!CC$6:CC$37)-MIN('08 (ind)'!CC$6:CC$37))),ABS(-100+(100*(('08 (ind)'!CC34-MIN('08 (ind)'!CC$6:CC$37))/(MAX('08 (ind)'!CC$6:CC$37)-MIN('08 (ind)'!CC$6:CC$37))))))</f>
        <v>9.1407715477426024</v>
      </c>
      <c r="CD35" s="75">
        <f>IF('08 (ind)'!CD$1="si",100*(('08 (ind)'!CD34-MIN('08 (ind)'!CD$6:CD$37))/(MAX('08 (ind)'!CD$6:CD$37)-MIN('08 (ind)'!CD$6:CD$37))),ABS(-100+(100*(('08 (ind)'!CD34-MIN('08 (ind)'!CD$6:CD$37))/(MAX('08 (ind)'!CD$6:CD$37)-MIN('08 (ind)'!CD$6:CD$37))))))</f>
        <v>0</v>
      </c>
      <c r="CE35" s="75">
        <f>IF('08 (ind)'!CE$1="si",100*(('08 (ind)'!CE34-MIN('08 (ind)'!CE$6:CE$37))/(MAX('08 (ind)'!CE$6:CE$37)-MIN('08 (ind)'!CE$6:CE$37))),ABS(-100+(100*(('08 (ind)'!CE34-MIN('08 (ind)'!CE$6:CE$37))/(MAX('08 (ind)'!CE$6:CE$37)-MIN('08 (ind)'!CE$6:CE$37))))))</f>
        <v>6.3008204896134945</v>
      </c>
      <c r="CF35" s="75">
        <f>IF('08 (ind)'!CF$1="si",100*(('08 (ind)'!CF34-MIN('08 (ind)'!CF$6:CF$37))/(MAX('08 (ind)'!CF$6:CF$37)-MIN('08 (ind)'!CF$6:CF$37))),ABS(-100+(100*(('08 (ind)'!CF34-MIN('08 (ind)'!CF$6:CF$37))/(MAX('08 (ind)'!CF$6:CF$37)-MIN('08 (ind)'!CF$6:CF$37))))))</f>
        <v>9.3143584308144831</v>
      </c>
      <c r="CG35" s="75">
        <f>IF('08 (ind)'!CG$1="si",100*(('08 (ind)'!CG34-MIN('08 (ind)'!CG$6:CG$37))/(MAX('08 (ind)'!CG$6:CG$37)-MIN('08 (ind)'!CG$6:CG$37))),ABS(-100+(100*(('08 (ind)'!CG34-MIN('08 (ind)'!CG$6:CG$37))/(MAX('08 (ind)'!CG$6:CG$37)-MIN('08 (ind)'!CG$6:CG$37))))))</f>
        <v>4.6408303628102923</v>
      </c>
      <c r="CH35" s="75">
        <f>IF('08 (ind)'!CH$1="si",100*(('08 (ind)'!CH34-MIN('08 (ind)'!CH$6:CH$37))/(MAX('08 (ind)'!CH$6:CH$37)-MIN('08 (ind)'!CH$6:CH$37))),ABS(-100+(100*(('08 (ind)'!CH34-MIN('08 (ind)'!CH$6:CH$37))/(MAX('08 (ind)'!CH$6:CH$37)-MIN('08 (ind)'!CH$6:CH$37))))))</f>
        <v>10.624442819159906</v>
      </c>
      <c r="CI35" s="75">
        <f>IF('08 (ind)'!CI$1="si",100*(('08 (ind)'!CI34-MIN('08 (ind)'!CI$6:CI$37))/(MAX('08 (ind)'!CI$6:CI$37)-MIN('08 (ind)'!CI$6:CI$37))),ABS(-100+(100*(('08 (ind)'!CI34-MIN('08 (ind)'!CI$6:CI$37))/(MAX('08 (ind)'!CI$6:CI$37)-MIN('08 (ind)'!CI$6:CI$37))))))</f>
        <v>31.973477724064665</v>
      </c>
      <c r="CJ35" s="75">
        <f>IF('08 (ind)'!CJ$1="si",100*(('08 (ind)'!CJ34-MIN('08 (ind)'!CJ$6:CJ$37))/(MAX('08 (ind)'!CJ$6:CJ$37)-MIN('08 (ind)'!CJ$6:CJ$37))),ABS(-100+(100*(('08 (ind)'!CJ34-MIN('08 (ind)'!CJ$6:CJ$37))/(MAX('08 (ind)'!CJ$6:CJ$37)-MIN('08 (ind)'!CJ$6:CJ$37))))))</f>
        <v>74.90828560455904</v>
      </c>
      <c r="CK35" s="75">
        <f>IF('08 (ind)'!CK$1="si",100*(('08 (ind)'!CK34-MIN('08 (ind)'!CK$6:CK$37))/(MAX('08 (ind)'!CK$6:CK$37)-MIN('08 (ind)'!CK$6:CK$37))),ABS(-100+(100*(('08 (ind)'!CK34-MIN('08 (ind)'!CK$6:CK$37))/(MAX('08 (ind)'!CK$6:CK$37)-MIN('08 (ind)'!CK$6:CK$37))))))</f>
        <v>7.2060283747502734</v>
      </c>
      <c r="CL35" s="75">
        <f>IF('08 (ind)'!CL$1="si",100*(('08 (ind)'!CL34-MIN('08 (ind)'!CL$6:CL$37))/(MAX('08 (ind)'!CL$6:CL$37)-MIN('08 (ind)'!CL$6:CL$37))),ABS(-100+(100*(('08 (ind)'!CL34-MIN('08 (ind)'!CL$6:CL$37))/(MAX('08 (ind)'!CL$6:CL$37)-MIN('08 (ind)'!CL$6:CL$37))))))</f>
        <v>20.684518076785199</v>
      </c>
      <c r="CM35" s="75">
        <f>IF('08 (ind)'!CM$1="si",100*(('08 (ind)'!CM34-MIN('08 (ind)'!CM$6:CM$37))/(MAX('08 (ind)'!CM$6:CM$37)-MIN('08 (ind)'!CM$6:CM$37))),ABS(-100+(100*(('08 (ind)'!CM34-MIN('08 (ind)'!CM$6:CM$37))/(MAX('08 (ind)'!CM$6:CM$37)-MIN('08 (ind)'!CM$6:CM$37))))))</f>
        <v>8.7971868822019736</v>
      </c>
    </row>
    <row r="36" spans="1:91">
      <c r="A36" s="18" t="s">
        <v>437</v>
      </c>
      <c r="B36" s="87">
        <f>IF('08 (ind)'!B$1="si",100*(('08 (ind)'!B35-MIN('08 (ind)'!B$6:B$37))/(MAX('08 (ind)'!B$6:B$37)-MIN('08 (ind)'!B$6:B$37))),ABS(-100+(100*(('08 (ind)'!B35-MIN('08 (ind)'!B$6:B$37))/(MAX('08 (ind)'!B$6:B$37)-MIN('08 (ind)'!B$6:B$37))))))</f>
        <v>17.079984883151162</v>
      </c>
      <c r="C36" s="87">
        <f>IF('08 (ind)'!C$1="si",100*(('08 (ind)'!C35-MIN('08 (ind)'!C$6:C$37))/(MAX('08 (ind)'!C$6:C$37)-MIN('08 (ind)'!C$6:C$37))),ABS(-100+(100*(('08 (ind)'!C35-MIN('08 (ind)'!C$6:C$37))/(MAX('08 (ind)'!C$6:C$37)-MIN('08 (ind)'!C$6:C$37))))))</f>
        <v>15.018064382655528</v>
      </c>
      <c r="D36" s="87">
        <f>IF('08 (ind)'!D$1="si",100*(('08 (ind)'!D35-MIN('08 (ind)'!D$6:D$37))/(MAX('08 (ind)'!D$6:D$37)-MIN('08 (ind)'!D$6:D$37))),ABS(-100+(100*(('08 (ind)'!D35-MIN('08 (ind)'!D$6:D$37))/(MAX('08 (ind)'!D$6:D$37)-MIN('08 (ind)'!D$6:D$37))))))</f>
        <v>81.969174229242213</v>
      </c>
      <c r="E36" s="87">
        <f>IF('08 (ind)'!E$1="si",100*(('08 (ind)'!E35-MIN('08 (ind)'!E$6:E$37))/(MAX('08 (ind)'!E$6:E$37)-MIN('08 (ind)'!E$6:E$37))),ABS(-100+(100*(('08 (ind)'!E35-MIN('08 (ind)'!E$6:E$37))/(MAX('08 (ind)'!E$6:E$37)-MIN('08 (ind)'!E$6:E$37))))))</f>
        <v>53.370736671042565</v>
      </c>
      <c r="F36" s="87">
        <f>IF('08 (ind)'!F$1="si",100*(('08 (ind)'!F35-MIN('08 (ind)'!F$6:F$37))/(MAX('08 (ind)'!F$6:F$37)-MIN('08 (ind)'!F$6:F$37))),ABS(-100+(100*(('08 (ind)'!F35-MIN('08 (ind)'!F$6:F$37))/(MAX('08 (ind)'!F$6:F$37)-MIN('08 (ind)'!F$6:F$37))))))</f>
        <v>71.232876712328775</v>
      </c>
      <c r="G36" s="87">
        <f>IF('08 (ind)'!G$1="si",100*(('08 (ind)'!G35-MIN('08 (ind)'!G$6:G$37))/(MAX('08 (ind)'!G$6:G$37)-MIN('08 (ind)'!G$6:G$37))),ABS(-100+(100*(('08 (ind)'!G35-MIN('08 (ind)'!G$6:G$37))/(MAX('08 (ind)'!G$6:G$37)-MIN('08 (ind)'!G$6:G$37))))))</f>
        <v>10.169491525423737</v>
      </c>
      <c r="H36" s="87">
        <f>IF('08 (ind)'!H$1="si",100*(('08 (ind)'!H35-MIN('08 (ind)'!H$6:H$37))/(MAX('08 (ind)'!H$6:H$37)-MIN('08 (ind)'!H$6:H$37))),ABS(-100+(100*(('08 (ind)'!H35-MIN('08 (ind)'!H$6:H$37))/(MAX('08 (ind)'!H$6:H$37)-MIN('08 (ind)'!H$6:H$37))))))</f>
        <v>68.07692307692308</v>
      </c>
      <c r="I36" s="87">
        <f>IF('08 (ind)'!I$1="si",100*(('08 (ind)'!I35-MIN('08 (ind)'!I$6:I$37))/(MAX('08 (ind)'!I$6:I$37)-MIN('08 (ind)'!I$6:I$37))),ABS(-100+(100*(('08 (ind)'!I35-MIN('08 (ind)'!I$6:I$37))/(MAX('08 (ind)'!I$6:I$37)-MIN('08 (ind)'!I$6:I$37))))))</f>
        <v>0</v>
      </c>
      <c r="J36" s="87">
        <f>IF('08 (ind)'!J$1="si",100*(('08 (ind)'!J35-MIN('08 (ind)'!J$6:J$37))/(MAX('08 (ind)'!J$6:J$37)-MIN('08 (ind)'!J$6:J$37))),ABS(-100+(100*(('08 (ind)'!J35-MIN('08 (ind)'!J$6:J$37))/(MAX('08 (ind)'!J$6:J$37)-MIN('08 (ind)'!J$6:J$37))))))</f>
        <v>3.8662907772855379</v>
      </c>
      <c r="K36" s="87">
        <f>IF('08 (ind)'!K$1="si",100*(('08 (ind)'!K35-MIN('08 (ind)'!K$6:K$37))/(MAX('08 (ind)'!K$6:K$37)-MIN('08 (ind)'!K$6:K$37))),ABS(-100+(100*(('08 (ind)'!K35-MIN('08 (ind)'!K$6:K$37))/(MAX('08 (ind)'!K$6:K$37)-MIN('08 (ind)'!K$6:K$37))))))</f>
        <v>33.708999416030885</v>
      </c>
      <c r="L36" s="87">
        <f>IF('08 (ind)'!L$1="si",100*(('08 (ind)'!L35-MIN('08 (ind)'!L$6:L$37))/(MAX('08 (ind)'!L$6:L$37)-MIN('08 (ind)'!L$6:L$37))),ABS(-100+(100*(('08 (ind)'!L35-MIN('08 (ind)'!L$6:L$37))/(MAX('08 (ind)'!L$6:L$37)-MIN('08 (ind)'!L$6:L$37))))))</f>
        <v>97.177391033041545</v>
      </c>
      <c r="M36" s="87">
        <f>IF('08 (ind)'!M$1="si",100*(('08 (ind)'!M35-MIN('08 (ind)'!M$6:M$37))/(MAX('08 (ind)'!M$6:M$37)-MIN('08 (ind)'!M$6:M$37))),ABS(-100+(100*(('08 (ind)'!M35-MIN('08 (ind)'!M$6:M$37))/(MAX('08 (ind)'!M$6:M$37)-MIN('08 (ind)'!M$6:M$37))))))</f>
        <v>11.366033351815034</v>
      </c>
      <c r="N36" s="87">
        <f>IF('08 (ind)'!N$1="si",100*(('08 (ind)'!N35-MIN('08 (ind)'!N$6:N$37))/(MAX('08 (ind)'!N$6:N$37)-MIN('08 (ind)'!N$6:N$37))),ABS(-100+(100*(('08 (ind)'!N35-MIN('08 (ind)'!N$6:N$37))/(MAX('08 (ind)'!N$6:N$37)-MIN('08 (ind)'!N$6:N$37))))))</f>
        <v>100</v>
      </c>
      <c r="O36" s="87">
        <f>IF('08 (ind)'!O$1="si",100*(('08 (ind)'!O35-MIN('08 (ind)'!O$6:O$37))/(MAX('08 (ind)'!O$6:O$37)-MIN('08 (ind)'!O$6:O$37))),ABS(-100+(100*(('08 (ind)'!O35-MIN('08 (ind)'!O$6:O$37))/(MAX('08 (ind)'!O$6:O$37)-MIN('08 (ind)'!O$6:O$37))))))</f>
        <v>24.561403508771932</v>
      </c>
      <c r="P36" s="87">
        <f>IF('08 (ind)'!P$1="si",100*(('08 (ind)'!P35-MIN('08 (ind)'!P$6:P$37))/(MAX('08 (ind)'!P$6:P$37)-MIN('08 (ind)'!P$6:P$37))),ABS(-100+(100*(('08 (ind)'!P35-MIN('08 (ind)'!P$6:P$37))/(MAX('08 (ind)'!P$6:P$37)-MIN('08 (ind)'!P$6:P$37))))))</f>
        <v>8.216736509606406</v>
      </c>
      <c r="Q36" s="87">
        <f>IF('08 (ind)'!Q$1="si",100*(('08 (ind)'!Q35-MIN('08 (ind)'!Q$6:Q$37))/(MAX('08 (ind)'!Q$6:Q$37)-MIN('08 (ind)'!Q$6:Q$37))),ABS(-100+(100*(('08 (ind)'!Q35-MIN('08 (ind)'!Q$6:Q$37))/(MAX('08 (ind)'!Q$6:Q$37)-MIN('08 (ind)'!Q$6:Q$37))))))</f>
        <v>8.5050136854256184</v>
      </c>
      <c r="R36" s="87">
        <f>IF('08 (ind)'!R$1="si",100*(('08 (ind)'!R35-MIN('08 (ind)'!R$6:R$37))/(MAX('08 (ind)'!R$6:R$37)-MIN('08 (ind)'!R$6:R$37))),ABS(-100+(100*(('08 (ind)'!R35-MIN('08 (ind)'!R$6:R$37))/(MAX('08 (ind)'!R$6:R$37)-MIN('08 (ind)'!R$6:R$37))))))</f>
        <v>3.4296355993670833</v>
      </c>
      <c r="S36" s="75">
        <f>ABS(ABS(('08 (ind)'!S35-((MAX('08 (ind)'!S$6:S$37)+MIN('08 (ind)'!S$6:S$37))/2))/(((MAX('08 (ind)'!S$6:S$37)+MIN('08 (ind)'!S$6:S$37))/2)-MAX('08 (ind)'!S$6:S$37))*100)-100)</f>
        <v>23.74258068305096</v>
      </c>
      <c r="T36" s="75">
        <f>IF('08 (ind)'!T$1="si",100*(('08 (ind)'!T35-MIN('08 (ind)'!T$6:T$37))/(MAX('08 (ind)'!T$6:T$37)-MIN('08 (ind)'!T$6:T$37))),ABS(-100+(100*(('08 (ind)'!T35-MIN('08 (ind)'!T$6:T$37))/(MAX('08 (ind)'!T$6:T$37)-MIN('08 (ind)'!T$6:T$37))))))</f>
        <v>26.843395542357957</v>
      </c>
      <c r="U36" s="75">
        <f>IF('08 (ind)'!U$1="si",100*(('08 (ind)'!U35-MIN('08 (ind)'!U$6:U$37))/(MAX('08 (ind)'!U$6:U$37)-MIN('08 (ind)'!U$6:U$37))),ABS(-100+(100*(('08 (ind)'!U35-MIN('08 (ind)'!U$6:U$37))/(MAX('08 (ind)'!U$6:U$37)-MIN('08 (ind)'!U$6:U$37))))))</f>
        <v>0</v>
      </c>
      <c r="V36" s="75">
        <f>IF('08 (ind)'!V$1="si",100*(('08 (ind)'!V35-MIN('08 (ind)'!V$6:V$37))/(MAX('08 (ind)'!V$6:V$37)-MIN('08 (ind)'!V$6:V$37))),ABS(-100+(100*(('08 (ind)'!V35-MIN('08 (ind)'!V$6:V$37))/(MAX('08 (ind)'!V$6:V$37)-MIN('08 (ind)'!V$6:V$37))))))</f>
        <v>0</v>
      </c>
      <c r="W36" s="75">
        <f>IF('08 (ind)'!W$1="si",100*(('08 (ind)'!W35-MIN('08 (ind)'!W$6:W$37))/(MAX('08 (ind)'!W$6:W$37)-MIN('08 (ind)'!W$6:W$37))),ABS(-100+(100*(('08 (ind)'!W35-MIN('08 (ind)'!W$6:W$37))/(MAX('08 (ind)'!W$6:W$37)-MIN('08 (ind)'!W$6:W$37))))))</f>
        <v>36.146513137663575</v>
      </c>
      <c r="X36" s="75">
        <f>IF('08 (ind)'!X$1="si",100*(('08 (ind)'!X35-MIN('08 (ind)'!X$6:X$37))/(MAX('08 (ind)'!X$6:X$37)-MIN('08 (ind)'!X$6:X$37))),ABS(-100+(100*(('08 (ind)'!X35-MIN('08 (ind)'!X$6:X$37))/(MAX('08 (ind)'!X$6:X$37)-MIN('08 (ind)'!X$6:X$37))))))</f>
        <v>37.355056652390388</v>
      </c>
      <c r="Y36" s="75">
        <f>IF('08 (ind)'!Y$1="si",100*(('08 (ind)'!Y35-MIN('08 (ind)'!Y$6:Y$37))/(MAX('08 (ind)'!Y$6:Y$37)-MIN('08 (ind)'!Y$6:Y$37))),ABS(-100+(100*(('08 (ind)'!Y35-MIN('08 (ind)'!Y$6:Y$37))/(MAX('08 (ind)'!Y$6:Y$37)-MIN('08 (ind)'!Y$6:Y$37))))))</f>
        <v>32.699189886940246</v>
      </c>
      <c r="Z36" s="75">
        <f>IF('08 (ind)'!Z$1="si",100*(('08 (ind)'!Z35-MIN('08 (ind)'!Z$6:Z$37))/(MAX('08 (ind)'!Z$6:Z$37)-MIN('08 (ind)'!Z$6:Z$37))),ABS(-100+(100*(('08 (ind)'!Z35-MIN('08 (ind)'!Z$6:Z$37))/(MAX('08 (ind)'!Z$6:Z$37)-MIN('08 (ind)'!Z$6:Z$37))))))</f>
        <v>42.250422205529624</v>
      </c>
      <c r="AA36" s="75">
        <f>IF('08 (ind)'!AA$1="si",100*(('08 (ind)'!AA35-MIN('08 (ind)'!AA$6:AA$37))/(MAX('08 (ind)'!AA$6:AA$37)-MIN('08 (ind)'!AA$6:AA$37))),ABS(-100+(100*(('08 (ind)'!AA35-MIN('08 (ind)'!AA$6:AA$37))/(MAX('08 (ind)'!AA$6:AA$37)-MIN('08 (ind)'!AA$6:AA$37))))))</f>
        <v>28.78926800713306</v>
      </c>
      <c r="AB36" s="75">
        <f>IF('08 (ind)'!AB$1="si",100*(('08 (ind)'!AB35-MIN('08 (ind)'!AB$6:AB$37))/(MAX('08 (ind)'!AB$6:AB$37)-MIN('08 (ind)'!AB$6:AB$37))),ABS(-100+(100*(('08 (ind)'!AB35-MIN('08 (ind)'!AB$6:AB$37))/(MAX('08 (ind)'!AB$6:AB$37)-MIN('08 (ind)'!AB$6:AB$37))))))</f>
        <v>36.283404988763209</v>
      </c>
      <c r="AC36" s="75">
        <f>IF('08 (ind)'!AC$1="si",100*(('08 (ind)'!AC35-MIN('08 (ind)'!AC$6:AC$37))/(MAX('08 (ind)'!AC$6:AC$37)-MIN('08 (ind)'!AC$6:AC$37))),ABS(-100+(100*(('08 (ind)'!AC35-MIN('08 (ind)'!AC$6:AC$37))/(MAX('08 (ind)'!AC$6:AC$37)-MIN('08 (ind)'!AC$6:AC$37))))))</f>
        <v>45.793498790818497</v>
      </c>
      <c r="AD36" s="75">
        <f>IF('08 (ind)'!AD$1="si",100*(('08 (ind)'!AD35-MIN('08 (ind)'!AD$6:AD$37))/(MAX('08 (ind)'!AD$6:AD$37)-MIN('08 (ind)'!AD$6:AD$37))),ABS(-100+(100*(('08 (ind)'!AD35-MIN('08 (ind)'!AD$6:AD$37))/(MAX('08 (ind)'!AD$6:AD$37)-MIN('08 (ind)'!AD$6:AD$37))))))</f>
        <v>37.409685135306489</v>
      </c>
      <c r="AE36" s="75">
        <f>IF('08 (ind)'!AE$1="si",100*(('08 (ind)'!AE35-MIN('08 (ind)'!AE$6:AE$37))/(MAX('08 (ind)'!AE$6:AE$37)-MIN('08 (ind)'!AE$6:AE$37))),ABS(-100+(100*(('08 (ind)'!AE35-MIN('08 (ind)'!AE$6:AE$37))/(MAX('08 (ind)'!AE$6:AE$37)-MIN('08 (ind)'!AE$6:AE$37))))))</f>
        <v>26.486781038399059</v>
      </c>
      <c r="AF36" s="75">
        <f>IF('08 (ind)'!AF$1="si",100*(('08 (ind)'!AF35-MIN('08 (ind)'!AF$6:AF$37))/(MAX('08 (ind)'!AF$6:AF$37)-MIN('08 (ind)'!AF$6:AF$37))),ABS(-100+(100*(('08 (ind)'!AF35-MIN('08 (ind)'!AF$6:AF$37))/(MAX('08 (ind)'!AF$6:AF$37)-MIN('08 (ind)'!AF$6:AF$37))))))</f>
        <v>43.971420746446888</v>
      </c>
      <c r="AG36" s="75">
        <f>IF('08 (ind)'!AG$1="si",100*(('08 (ind)'!AG35-MIN('08 (ind)'!AG$6:AG$37))/(MAX('08 (ind)'!AG$6:AG$37)-MIN('08 (ind)'!AG$6:AG$37))),ABS(-100+(100*(('08 (ind)'!AG35-MIN('08 (ind)'!AG$6:AG$37))/(MAX('08 (ind)'!AG$6:AG$37)-MIN('08 (ind)'!AG$6:AG$37))))))</f>
        <v>47.340425531914896</v>
      </c>
      <c r="AH36" s="75">
        <f>IF('08 (ind)'!AH$1="si",100*(('08 (ind)'!AH35-MIN('08 (ind)'!AH$6:AH$37))/(MAX('08 (ind)'!AH$6:AH$37)-MIN('08 (ind)'!AH$6:AH$37))),ABS(-100+(100*(('08 (ind)'!AH35-MIN('08 (ind)'!AH$6:AH$37))/(MAX('08 (ind)'!AH$6:AH$37)-MIN('08 (ind)'!AH$6:AH$37))))))</f>
        <v>83.233532934131745</v>
      </c>
      <c r="AI36" s="75">
        <f>IF('08 (ind)'!AI$1="si",100*(('08 (ind)'!AI35-MIN('08 (ind)'!AI$6:AI$37))/(MAX('08 (ind)'!AI$6:AI$37)-MIN('08 (ind)'!AI$6:AI$37))),ABS(-100+(100*(('08 (ind)'!AI35-MIN('08 (ind)'!AI$6:AI$37))/(MAX('08 (ind)'!AI$6:AI$37)-MIN('08 (ind)'!AI$6:AI$37))))))</f>
        <v>9.9969814220246427</v>
      </c>
      <c r="AJ36" s="75">
        <f>IF('08 (ind)'!AJ$1="si",100*(('08 (ind)'!AJ35-MIN('08 (ind)'!AJ$6:AJ$37))/(MAX('08 (ind)'!AJ$6:AJ$37)-MIN('08 (ind)'!AJ$6:AJ$37))),ABS(-100+(100*(('08 (ind)'!AJ35-MIN('08 (ind)'!AJ$6:AJ$37))/(MAX('08 (ind)'!AJ$6:AJ$37)-MIN('08 (ind)'!AJ$6:AJ$37))))))</f>
        <v>68.036564099920511</v>
      </c>
      <c r="AK36" s="75">
        <f>IF('08 (ind)'!AK$1="si",100*(('08 (ind)'!AK35-MIN('08 (ind)'!AK$6:AK$37))/(MAX('08 (ind)'!AK$6:AK$37)-MIN('08 (ind)'!AK$6:AK$37))),ABS(-100+(100*(('08 (ind)'!AK35-MIN('08 (ind)'!AK$6:AK$37))/(MAX('08 (ind)'!AK$6:AK$37)-MIN('08 (ind)'!AK$6:AK$37))))))</f>
        <v>1.7680623943397671</v>
      </c>
      <c r="AL36" s="75">
        <f>IF('08 (ind)'!AL$1="si",100*(('08 (ind)'!AL35-MIN('08 (ind)'!AL$6:AL$37))/(MAX('08 (ind)'!AL$6:AL$37)-MIN('08 (ind)'!AL$6:AL$37))),ABS(-100+(100*(('08 (ind)'!AL35-MIN('08 (ind)'!AL$6:AL$37))/(MAX('08 (ind)'!AL$6:AL$37)-MIN('08 (ind)'!AL$6:AL$37))))))</f>
        <v>98.253175847816564</v>
      </c>
      <c r="AM36" s="75">
        <f>IF('08 (ind)'!AM$1="si",100*(('08 (ind)'!AM35-MIN('08 (ind)'!AM$6:AM$37))/(MAX('08 (ind)'!AM$6:AM$37)-MIN('08 (ind)'!AM$6:AM$37))),ABS(-100+(100*(('08 (ind)'!AM35-MIN('08 (ind)'!AM$6:AM$37))/(MAX('08 (ind)'!AM$6:AM$37)-MIN('08 (ind)'!AM$6:AM$37))))))</f>
        <v>57.372365046214533</v>
      </c>
      <c r="AN36" s="75">
        <f>IF('08 (ind)'!AN$1="si",100*(('08 (ind)'!AN35-MIN('08 (ind)'!AN$6:AN$37))/(MAX('08 (ind)'!AN$6:AN$37)-MIN('08 (ind)'!AN$6:AN$37))),ABS(-100+(100*(('08 (ind)'!AN35-MIN('08 (ind)'!AN$6:AN$37))/(MAX('08 (ind)'!AN$6:AN$37)-MIN('08 (ind)'!AN$6:AN$37))))))</f>
        <v>44.946044100756289</v>
      </c>
      <c r="AO36" s="75">
        <f>IF('08 (ind)'!AO$1="si",100*(('08 (ind)'!AO35-MIN('08 (ind)'!AO$6:AO$37))/(MAX('08 (ind)'!AO$6:AO$37)-MIN('08 (ind)'!AO$6:AO$37))),ABS(-100+(100*(('08 (ind)'!AO35-MIN('08 (ind)'!AO$6:AO$37))/(MAX('08 (ind)'!AO$6:AO$37)-MIN('08 (ind)'!AO$6:AO$37))))))</f>
        <v>73.751028496333618</v>
      </c>
      <c r="AP36" s="75">
        <f>IF('08 (ind)'!AP$1="si",100*(('08 (ind)'!AP35-MIN('08 (ind)'!AP$6:AP$37))/(MAX('08 (ind)'!AP$6:AP$37)-MIN('08 (ind)'!AP$6:AP$37))),ABS(-100+(100*(('08 (ind)'!AP35-MIN('08 (ind)'!AP$6:AP$37))/(MAX('08 (ind)'!AP$6:AP$37)-MIN('08 (ind)'!AP$6:AP$37))))))</f>
        <v>58.536585365853661</v>
      </c>
      <c r="AQ36" s="75">
        <f>IF('08 (ind)'!AQ$1="si",100*(('08 (ind)'!AQ35-MIN('08 (ind)'!AQ$6:AQ$37))/(MAX('08 (ind)'!AQ$6:AQ$37)-MIN('08 (ind)'!AQ$6:AQ$37))),ABS(-100+(100*(('08 (ind)'!AQ35-MIN('08 (ind)'!AQ$6:AQ$37))/(MAX('08 (ind)'!AQ$6:AQ$37)-MIN('08 (ind)'!AQ$6:AQ$37))))))</f>
        <v>5.050498084617602</v>
      </c>
      <c r="AR36" s="75">
        <f>IF('08 (ind)'!AR$1="si",100*(('08 (ind)'!AR35-MIN('08 (ind)'!AR$6:AR$37))/(MAX('08 (ind)'!AR$6:AR$37)-MIN('08 (ind)'!AR$6:AR$37))),ABS(-100+(100*(('08 (ind)'!AR35-MIN('08 (ind)'!AR$6:AR$37))/(MAX('08 (ind)'!AR$6:AR$37)-MIN('08 (ind)'!AR$6:AR$37))))))</f>
        <v>26.831960885882033</v>
      </c>
      <c r="AS36" s="75">
        <f>IF('08 (ind)'!AS$1="si",100*(('08 (ind)'!AS35-MIN('08 (ind)'!AS$6:AS$37))/(MAX('08 (ind)'!AS$6:AS$37)-MIN('08 (ind)'!AS$6:AS$37))),ABS(-100+(100*(('08 (ind)'!AS35-MIN('08 (ind)'!AS$6:AS$37))/(MAX('08 (ind)'!AS$6:AS$37)-MIN('08 (ind)'!AS$6:AS$37))))))</f>
        <v>8</v>
      </c>
      <c r="AT36" s="75">
        <f>IF('08 (ind)'!AT$1="si",100*(('08 (ind)'!AT35-MIN('08 (ind)'!AT$6:AT$37))/(MAX('08 (ind)'!AT$6:AT$37)-MIN('08 (ind)'!AT$6:AT$37))),ABS(-100+(100*(('08 (ind)'!AT35-MIN('08 (ind)'!AT$6:AT$37))/(MAX('08 (ind)'!AT$6:AT$37)-MIN('08 (ind)'!AT$6:AT$37))))))</f>
        <v>0</v>
      </c>
      <c r="AU36" s="75">
        <f>IF('08 (ind)'!AU$1="si",100*(('08 (ind)'!AU35-MIN('08 (ind)'!AU$6:AU$37))/(MAX('08 (ind)'!AU$6:AU$37)-MIN('08 (ind)'!AU$6:AU$37))),ABS(-100+(100*(('08 (ind)'!AU35-MIN('08 (ind)'!AU$6:AU$37))/(MAX('08 (ind)'!AU$6:AU$37)-MIN('08 (ind)'!AU$6:AU$37))))))</f>
        <v>68.858131487889267</v>
      </c>
      <c r="AV36" s="75">
        <f>IF('08 (ind)'!AV$1="si",100*(('08 (ind)'!AV35-MIN('08 (ind)'!AV$6:AV$37))/(MAX('08 (ind)'!AV$6:AV$37)-MIN('08 (ind)'!AV$6:AV$37))),ABS(-100+(100*(('08 (ind)'!AV35-MIN('08 (ind)'!AV$6:AV$37))/(MAX('08 (ind)'!AV$6:AV$37)-MIN('08 (ind)'!AV$6:AV$37))))))</f>
        <v>96.360485268630853</v>
      </c>
      <c r="AW36" s="75">
        <f>IF('08 (ind)'!AW$1="si",100*(('08 (ind)'!AW35-MIN('08 (ind)'!AW$6:AW$37))/(MAX('08 (ind)'!AW$6:AW$37)-MIN('08 (ind)'!AW$6:AW$37))),ABS(-100+(100*(('08 (ind)'!AW35-MIN('08 (ind)'!AW$6:AW$37))/(MAX('08 (ind)'!AW$6:AW$37)-MIN('08 (ind)'!AW$6:AW$37))))))</f>
        <v>16.815680880330124</v>
      </c>
      <c r="AX36" s="75">
        <f>IF('08 (ind)'!AX$1="si",100*(('08 (ind)'!AX35-MIN('08 (ind)'!AX$6:AX$37))/(MAX('08 (ind)'!AX$6:AX$37)-MIN('08 (ind)'!AX$6:AX$37))),ABS(-100+(100*(('08 (ind)'!AX35-MIN('08 (ind)'!AX$6:AX$37))/(MAX('08 (ind)'!AX$6:AX$37)-MIN('08 (ind)'!AX$6:AX$37))))))</f>
        <v>18.956446610361663</v>
      </c>
      <c r="AY36" s="75">
        <f>IF('08 (ind)'!AY$1="si",100*(('08 (ind)'!AY35-MIN('08 (ind)'!AY$6:AY$37))/(MAX('08 (ind)'!AY$6:AY$37)-MIN('08 (ind)'!AY$6:AY$37))),ABS(-100+(100*(('08 (ind)'!AY35-MIN('08 (ind)'!AY$6:AY$37))/(MAX('08 (ind)'!AY$6:AY$37)-MIN('08 (ind)'!AY$6:AY$37))))))</f>
        <v>27.503461005999092</v>
      </c>
      <c r="AZ36" s="75">
        <f>IF('08 (ind)'!AZ$1="si",100*(('08 (ind)'!AZ35-MIN('08 (ind)'!AZ$6:AZ$37))/(MAX('08 (ind)'!AZ$6:AZ$37)-MIN('08 (ind)'!AZ$6:AZ$37))),ABS(-100+(100*(('08 (ind)'!AZ35-MIN('08 (ind)'!AZ$6:AZ$37))/(MAX('08 (ind)'!AZ$6:AZ$37)-MIN('08 (ind)'!AZ$6:AZ$37))))))</f>
        <v>27.041853759397927</v>
      </c>
      <c r="BA36" s="75">
        <f>IF('08 (ind)'!BA$1="si",100*(('08 (ind)'!BA35-MIN('08 (ind)'!BA$6:BA$37))/(MAX('08 (ind)'!BA$6:BA$37)-MIN('08 (ind)'!BA$6:BA$37))),ABS(-100+(100*(('08 (ind)'!BA35-MIN('08 (ind)'!BA$6:BA$37))/(MAX('08 (ind)'!BA$6:BA$37)-MIN('08 (ind)'!BA$6:BA$37))))))</f>
        <v>4.9227823865350748</v>
      </c>
      <c r="BB36" s="75">
        <f>IF('08 (ind)'!BB$1="si",100*(('08 (ind)'!BB35-MIN('08 (ind)'!BB$6:BB$37))/(MAX('08 (ind)'!BB$6:BB$37)-MIN('08 (ind)'!BB$6:BB$37))),ABS(-100+(100*(('08 (ind)'!BB35-MIN('08 (ind)'!BB$6:BB$37))/(MAX('08 (ind)'!BB$6:BB$37)-MIN('08 (ind)'!BB$6:BB$37))))))</f>
        <v>40.345606304239695</v>
      </c>
      <c r="BC36" s="75">
        <f>IF('08 (ind)'!BC$1="si",100*(('08 (ind)'!BC35-MIN('08 (ind)'!BC$6:BC$37))/(MAX('08 (ind)'!BC$6:BC$37)-MIN('08 (ind)'!BC$6:BC$37))),ABS(-100+(100*(('08 (ind)'!BC35-MIN('08 (ind)'!BC$6:BC$37))/(MAX('08 (ind)'!BC$6:BC$37)-MIN('08 (ind)'!BC$6:BC$37))))))</f>
        <v>8.2182790144483562</v>
      </c>
      <c r="BD36" s="75">
        <f>IF('08 (ind)'!BD$1="si",100*(('08 (ind)'!BD35-MIN('08 (ind)'!BD$6:BD$37))/(MAX('08 (ind)'!BD$6:BD$37)-MIN('08 (ind)'!BD$6:BD$37))),ABS(-100+(100*(('08 (ind)'!BD35-MIN('08 (ind)'!BD$6:BD$37))/(MAX('08 (ind)'!BD$6:BD$37)-MIN('08 (ind)'!BD$6:BD$37))))))</f>
        <v>100</v>
      </c>
      <c r="BE36" s="75">
        <f>IF('08 (ind)'!BE$1="si",100*(('08 (ind)'!BE35-MIN('08 (ind)'!BE$6:BE$37))/(MAX('08 (ind)'!BE$6:BE$37)-MIN('08 (ind)'!BE$6:BE$37))),ABS(-100+(100*(('08 (ind)'!BE35-MIN('08 (ind)'!BE$6:BE$37))/(MAX('08 (ind)'!BE$6:BE$37)-MIN('08 (ind)'!BE$6:BE$37))))))</f>
        <v>16.41074856046065</v>
      </c>
      <c r="BF36" s="75">
        <f>IF('08 (ind)'!BF$1="si",100*(('08 (ind)'!BF35-MIN('08 (ind)'!BF$6:BF$37))/(MAX('08 (ind)'!BF$6:BF$37)-MIN('08 (ind)'!BF$6:BF$37))),ABS(-100+(100*(('08 (ind)'!BF35-MIN('08 (ind)'!BF$6:BF$37))/(MAX('08 (ind)'!BF$6:BF$37)-MIN('08 (ind)'!BF$6:BF$37))))))</f>
        <v>31.720577130605548</v>
      </c>
      <c r="BG36" s="75">
        <f>IF('08 (ind)'!BG$1="si",100*(('08 (ind)'!BG35-MIN('08 (ind)'!BG$6:BG$37))/(MAX('08 (ind)'!BG$6:BG$37)-MIN('08 (ind)'!BG$6:BG$37))),ABS(-100+(100*(('08 (ind)'!BG35-MIN('08 (ind)'!BG$6:BG$37))/(MAX('08 (ind)'!BG$6:BG$37)-MIN('08 (ind)'!BG$6:BG$37))))))</f>
        <v>22.410269576974539</v>
      </c>
      <c r="BH36" s="75">
        <f>IF('08 (ind)'!BH$1="si",100*(('08 (ind)'!BH35-MIN('08 (ind)'!BH$6:BH$37))/(MAX('08 (ind)'!BH$6:BH$37)-MIN('08 (ind)'!BH$6:BH$37))),ABS(-100+(100*(('08 (ind)'!BH35-MIN('08 (ind)'!BH$6:BH$37))/(MAX('08 (ind)'!BH$6:BH$37)-MIN('08 (ind)'!BH$6:BH$37))))))</f>
        <v>17.26075810882579</v>
      </c>
      <c r="BI36" s="75">
        <f>IF('08 (ind)'!BI$1="si",100*(('08 (ind)'!BI35-MIN('08 (ind)'!BI$6:BI$37))/(MAX('08 (ind)'!BI$6:BI$37)-MIN('08 (ind)'!BI$6:BI$37))),ABS(-100+(100*(('08 (ind)'!BI35-MIN('08 (ind)'!BI$6:BI$37))/(MAX('08 (ind)'!BI$6:BI$37)-MIN('08 (ind)'!BI$6:BI$37))))))</f>
        <v>100</v>
      </c>
      <c r="BJ36" s="75">
        <f>IF('08 (ind)'!BJ$1="si",100*(('08 (ind)'!BJ35-MIN('08 (ind)'!BJ$6:BJ$37))/(MAX('08 (ind)'!BJ$6:BJ$37)-MIN('08 (ind)'!BJ$6:BJ$37))),ABS(-100+(100*(('08 (ind)'!BJ35-MIN('08 (ind)'!BJ$6:BJ$37))/(MAX('08 (ind)'!BJ$6:BJ$37)-MIN('08 (ind)'!BJ$6:BJ$37))))))</f>
        <v>90.820473498062299</v>
      </c>
      <c r="BK36" s="75">
        <f>IF('08 (ind)'!BK$1="si",100*(('08 (ind)'!BK35-MIN('08 (ind)'!BK$6:BK$37))/(MAX('08 (ind)'!BK$6:BK$37)-MIN('08 (ind)'!BK$6:BK$37))),ABS(-100+(100*(('08 (ind)'!BK35-MIN('08 (ind)'!BK$6:BK$37))/(MAX('08 (ind)'!BK$6:BK$37)-MIN('08 (ind)'!BK$6:BK$37))))))</f>
        <v>6.5115102345485232</v>
      </c>
      <c r="BL36" s="75">
        <f>IF('08 (ind)'!BL$1="si",100*(('08 (ind)'!BL35-MIN('08 (ind)'!BL$6:BL$37))/(MAX('08 (ind)'!BL$6:BL$37)-MIN('08 (ind)'!BL$6:BL$37))),ABS(-100+(100*(('08 (ind)'!BL35-MIN('08 (ind)'!BL$6:BL$37))/(MAX('08 (ind)'!BL$6:BL$37)-MIN('08 (ind)'!BL$6:BL$37))))))</f>
        <v>15.254237288135593</v>
      </c>
      <c r="BM36" s="75">
        <f>IF('08 (ind)'!BM$1="si",100*(('08 (ind)'!BM35-MIN('08 (ind)'!BM$6:BM$37))/(MAX('08 (ind)'!BM$6:BM$37)-MIN('08 (ind)'!BM$6:BM$37))),ABS(-100+(100*(('08 (ind)'!BM35-MIN('08 (ind)'!BM$6:BM$37))/(MAX('08 (ind)'!BM$6:BM$37)-MIN('08 (ind)'!BM$6:BM$37))))))</f>
        <v>14.526921464010345</v>
      </c>
      <c r="BN36" s="75">
        <f>IF('08 (ind)'!BN$1="si",100*(('08 (ind)'!BN35-MIN('08 (ind)'!BN$6:BN$37))/(MAX('08 (ind)'!BN$6:BN$37)-MIN('08 (ind)'!BN$6:BN$37))),ABS(-100+(100*(('08 (ind)'!BN35-MIN('08 (ind)'!BN$6:BN$37))/(MAX('08 (ind)'!BN$6:BN$37)-MIN('08 (ind)'!BN$6:BN$37))))))</f>
        <v>36.948491402297471</v>
      </c>
      <c r="BO36" s="75">
        <f>IF('08 (ind)'!BO$1="si",100*(('08 (ind)'!BO35-MIN('08 (ind)'!BO$6:BO$37))/(MAX('08 (ind)'!BO$6:BO$37)-MIN('08 (ind)'!BO$6:BO$37))),ABS(-100+(100*(('08 (ind)'!BO35-MIN('08 (ind)'!BO$6:BO$37))/(MAX('08 (ind)'!BO$6:BO$37)-MIN('08 (ind)'!BO$6:BO$37))))))</f>
        <v>10.702751862966442</v>
      </c>
      <c r="BP36" s="75">
        <f>IF('08 (ind)'!BP$1="si",100*(('08 (ind)'!BP35-MIN('08 (ind)'!BP$6:BP$37))/(MAX('08 (ind)'!BP$6:BP$37)-MIN('08 (ind)'!BP$6:BP$37))),ABS(-100+(100*(('08 (ind)'!BP35-MIN('08 (ind)'!BP$6:BP$37))/(MAX('08 (ind)'!BP$6:BP$37)-MIN('08 (ind)'!BP$6:BP$37))))))</f>
        <v>15.904848390211926</v>
      </c>
      <c r="BQ36" s="75">
        <f>IF('08 (ind)'!BQ$1="si",100*(('08 (ind)'!BQ35-MIN('08 (ind)'!BQ$6:BQ$37))/(MAX('08 (ind)'!BQ$6:BQ$37)-MIN('08 (ind)'!BQ$6:BQ$37))),ABS(-100+(100*(('08 (ind)'!BQ35-MIN('08 (ind)'!BQ$6:BQ$37))/(MAX('08 (ind)'!BQ$6:BQ$37)-MIN('08 (ind)'!BQ$6:BQ$37))))))</f>
        <v>18.116809562502105</v>
      </c>
      <c r="BR36" s="75">
        <f>IF('08 (ind)'!BR$1="si",100*(('08 (ind)'!BR35-MIN('08 (ind)'!BR$6:BR$37))/(MAX('08 (ind)'!BR$6:BR$37)-MIN('08 (ind)'!BR$6:BR$37))),ABS(-100+(100*(('08 (ind)'!BR35-MIN('08 (ind)'!BR$6:BR$37))/(MAX('08 (ind)'!BP$6:BP$37)-MIN('08 (ind)'!BR$6:BR$37))))))</f>
        <v>19.577349142729901</v>
      </c>
      <c r="BS36" s="75">
        <f>IF('08 (ind)'!BS$1="si",100*(('08 (ind)'!BS35-MIN('08 (ind)'!BS$6:BS$37))/(MAX('08 (ind)'!BS$6:BS$37)-MIN('08 (ind)'!BS$6:BS$37))),ABS(-100+(100*(('08 (ind)'!BS35-MIN('08 (ind)'!BS$6:BS$37))/(MAX('08 (ind)'!BQ$6:BQ$37)-MIN('08 (ind)'!BS$6:BS$37))))))</f>
        <v>82.603904235211274</v>
      </c>
      <c r="BT36" s="75">
        <f>IF('08 (ind)'!BT$1="si",100*(('08 (ind)'!BT35-MIN('08 (ind)'!BT$6:BT$37))/(MAX('08 (ind)'!BT$6:BT$37)-MIN('08 (ind)'!BT$6:BT$37))),ABS(-100+(100*(('08 (ind)'!BT35-MIN('08 (ind)'!BT$6:BT$37))/(MAX('08 (ind)'!BR$6:BR$37)-MIN('08 (ind)'!BT$6:BT$37))))))</f>
        <v>89.670749616180501</v>
      </c>
      <c r="BU36" s="75">
        <f>IF('08 (ind)'!BU$1="si",100*(('08 (ind)'!BU35-MIN('08 (ind)'!BU$6:BU$37))/(MAX('08 (ind)'!BU$6:BU$37)-MIN('08 (ind)'!BU$6:BU$37))),ABS(-100+(100*(('08 (ind)'!BU35-MIN('08 (ind)'!BU$6:BU$37))/(MAX('08 (ind)'!BU$6:BU$37)-MIN('08 (ind)'!BU$6:BU$37))))))</f>
        <v>85.359801488833753</v>
      </c>
      <c r="BV36" s="75">
        <f>IF('08 (ind)'!BV$1="si",100*(('08 (ind)'!BV35-MIN('08 (ind)'!BV$6:BV$37))/(MAX('08 (ind)'!BV$6:BV$37)-MIN('08 (ind)'!BV$6:BV$37))),ABS(-100+(100*(('08 (ind)'!BV35-MIN('08 (ind)'!BV$6:BV$37))/(MAX('08 (ind)'!BV$6:BV$37)-MIN('08 (ind)'!BV$6:BV$37))))))</f>
        <v>46.640710791654186</v>
      </c>
      <c r="BW36" s="75">
        <f>IF('08 (ind)'!BW$1="si",100*(('08 (ind)'!BW35-MIN('08 (ind)'!BW$6:BW$37))/(MAX('08 (ind)'!BW$6:BW$37)-MIN('08 (ind)'!BW$6:BW$37))),ABS(-100+(100*(('08 (ind)'!BW35-MIN('08 (ind)'!BW$6:BW$37))/(MAX('08 (ind)'!BW$6:BW$37)-MIN('08 (ind)'!BW$6:BW$37))))))</f>
        <v>59.377871111694461</v>
      </c>
      <c r="BX36" s="75">
        <f>IF('08 (ind)'!BX$1="si",100*(('08 (ind)'!BX35-MIN('08 (ind)'!BX$6:BX$37))/(MAX('08 (ind)'!BX$6:BX$37)-MIN('08 (ind)'!BX$6:BX$37))),ABS(-100+(100*(('08 (ind)'!BX35-MIN('08 (ind)'!BX$6:BX$37))/(MAX('08 (ind)'!BX$6:BX$37)-MIN('08 (ind)'!BX$6:BX$37))))))</f>
        <v>27.472237922731111</v>
      </c>
      <c r="BY36" s="75">
        <f>IF('08 (ind)'!BY$1="si",100*(('08 (ind)'!BY35-MIN('08 (ind)'!BY$6:BY$37))/(MAX('08 (ind)'!BY$6:BY$37)-MIN('08 (ind)'!BY$6:BY$37))),ABS(-100+(100*(('08 (ind)'!BY35-MIN('08 (ind)'!BY$6:BY$37))/(MAX('08 (ind)'!BY$6:BY$37)-MIN('08 (ind)'!BY$6:BY$37))))))</f>
        <v>16.75368895422277</v>
      </c>
      <c r="BZ36" s="75">
        <f>IF('08 (ind)'!BZ$1="si",100*(('08 (ind)'!BZ35-MIN('08 (ind)'!BZ$6:BZ$37))/(MAX('08 (ind)'!BZ$6:BZ$37)-MIN('08 (ind)'!BZ$6:BZ$37))),ABS(-100+(100*(('08 (ind)'!BZ35-MIN('08 (ind)'!BZ$6:BZ$37))/(MAX('08 (ind)'!BZ$6:BZ$37)-MIN('08 (ind)'!BZ$6:BZ$37))))))</f>
        <v>83.838584325976242</v>
      </c>
      <c r="CA36" s="75">
        <f>IF('08 (ind)'!CA$1="si",100*(('08 (ind)'!CA35-MIN('08 (ind)'!CA$6:CA$37))/(MAX('08 (ind)'!CA$6:CA$37)-MIN('08 (ind)'!CA$6:CA$37))),ABS(-100+(100*(('08 (ind)'!CA35-MIN('08 (ind)'!CA$6:CA$37))/(MAX('08 (ind)'!CA$6:CA$37)-MIN('08 (ind)'!CA$6:CA$37))))))</f>
        <v>0</v>
      </c>
      <c r="CB36" s="75">
        <f>IF('08 (ind)'!CB$1="si",100*(('08 (ind)'!CB35-MIN('08 (ind)'!CB$6:CB$37))/(MAX('08 (ind)'!CB$6:CB$37)-MIN('08 (ind)'!CB$6:CB$37))),ABS(-100+(100*(('08 (ind)'!CB35-MIN('08 (ind)'!CB$6:CB$37))/(MAX('08 (ind)'!CB$6:CB$37)-MIN('08 (ind)'!CB$6:CB$37))))))</f>
        <v>57.961783439490446</v>
      </c>
      <c r="CC36" s="75">
        <f>IF('08 (ind)'!CC$1="si",100*(('08 (ind)'!CC35-MIN('08 (ind)'!CC$6:CC$37))/(MAX('08 (ind)'!CC$6:CC$37)-MIN('08 (ind)'!CC$6:CC$37))),ABS(-100+(100*(('08 (ind)'!CC35-MIN('08 (ind)'!CC$6:CC$37))/(MAX('08 (ind)'!CC$6:CC$37)-MIN('08 (ind)'!CC$6:CC$37))))))</f>
        <v>58.509129563152555</v>
      </c>
      <c r="CD36" s="75">
        <f>IF('08 (ind)'!CD$1="si",100*(('08 (ind)'!CD35-MIN('08 (ind)'!CD$6:CD$37))/(MAX('08 (ind)'!CD$6:CD$37)-MIN('08 (ind)'!CD$6:CD$37))),ABS(-100+(100*(('08 (ind)'!CD35-MIN('08 (ind)'!CD$6:CD$37))/(MAX('08 (ind)'!CD$6:CD$37)-MIN('08 (ind)'!CD$6:CD$37))))))</f>
        <v>0.86610534934043648</v>
      </c>
      <c r="CE36" s="75">
        <f>IF('08 (ind)'!CE$1="si",100*(('08 (ind)'!CE35-MIN('08 (ind)'!CE$6:CE$37))/(MAX('08 (ind)'!CE$6:CE$37)-MIN('08 (ind)'!CE$6:CE$37))),ABS(-100+(100*(('08 (ind)'!CE35-MIN('08 (ind)'!CE$6:CE$37))/(MAX('08 (ind)'!CE$6:CE$37)-MIN('08 (ind)'!CE$6:CE$37))))))</f>
        <v>7.2481649696288581</v>
      </c>
      <c r="CF36" s="75">
        <f>IF('08 (ind)'!CF$1="si",100*(('08 (ind)'!CF35-MIN('08 (ind)'!CF$6:CF$37))/(MAX('08 (ind)'!CF$6:CF$37)-MIN('08 (ind)'!CF$6:CF$37))),ABS(-100+(100*(('08 (ind)'!CF35-MIN('08 (ind)'!CF$6:CF$37))/(MAX('08 (ind)'!CF$6:CF$37)-MIN('08 (ind)'!CF$6:CF$37))))))</f>
        <v>6.0847215775948271</v>
      </c>
      <c r="CG36" s="75">
        <f>IF('08 (ind)'!CG$1="si",100*(('08 (ind)'!CG35-MIN('08 (ind)'!CG$6:CG$37))/(MAX('08 (ind)'!CG$6:CG$37)-MIN('08 (ind)'!CG$6:CG$37))),ABS(-100+(100*(('08 (ind)'!CG35-MIN('08 (ind)'!CG$6:CG$37))/(MAX('08 (ind)'!CG$6:CG$37)-MIN('08 (ind)'!CG$6:CG$37))))))</f>
        <v>2.8921931017789664</v>
      </c>
      <c r="CH36" s="75">
        <f>IF('08 (ind)'!CH$1="si",100*(('08 (ind)'!CH35-MIN('08 (ind)'!CH$6:CH$37))/(MAX('08 (ind)'!CH$6:CH$37)-MIN('08 (ind)'!CH$6:CH$37))),ABS(-100+(100*(('08 (ind)'!CH35-MIN('08 (ind)'!CH$6:CH$37))/(MAX('08 (ind)'!CH$6:CH$37)-MIN('08 (ind)'!CH$6:CH$37))))))</f>
        <v>8.9120077829492867</v>
      </c>
      <c r="CI36" s="75">
        <f>IF('08 (ind)'!CI$1="si",100*(('08 (ind)'!CI35-MIN('08 (ind)'!CI$6:CI$37))/(MAX('08 (ind)'!CI$6:CI$37)-MIN('08 (ind)'!CI$6:CI$37))),ABS(-100+(100*(('08 (ind)'!CI35-MIN('08 (ind)'!CI$6:CI$37))/(MAX('08 (ind)'!CI$6:CI$37)-MIN('08 (ind)'!CI$6:CI$37))))))</f>
        <v>48.976095272037028</v>
      </c>
      <c r="CJ36" s="75">
        <f>IF('08 (ind)'!CJ$1="si",100*(('08 (ind)'!CJ35-MIN('08 (ind)'!CJ$6:CJ$37))/(MAX('08 (ind)'!CJ$6:CJ$37)-MIN('08 (ind)'!CJ$6:CJ$37))),ABS(-100+(100*(('08 (ind)'!CJ35-MIN('08 (ind)'!CJ$6:CJ$37))/(MAX('08 (ind)'!CJ$6:CJ$37)-MIN('08 (ind)'!CJ$6:CJ$37))))))</f>
        <v>38.421468676344958</v>
      </c>
      <c r="CK36" s="75">
        <f>IF('08 (ind)'!CK$1="si",100*(('08 (ind)'!CK35-MIN('08 (ind)'!CK$6:CK$37))/(MAX('08 (ind)'!CK$6:CK$37)-MIN('08 (ind)'!CK$6:CK$37))),ABS(-100+(100*(('08 (ind)'!CK35-MIN('08 (ind)'!CK$6:CK$37))/(MAX('08 (ind)'!CK$6:CK$37)-MIN('08 (ind)'!CK$6:CK$37))))))</f>
        <v>6.6679371225711703</v>
      </c>
      <c r="CL36" s="75">
        <f>IF('08 (ind)'!CL$1="si",100*(('08 (ind)'!CL35-MIN('08 (ind)'!CL$6:CL$37))/(MAX('08 (ind)'!CL$6:CL$37)-MIN('08 (ind)'!CL$6:CL$37))),ABS(-100+(100*(('08 (ind)'!CL35-MIN('08 (ind)'!CL$6:CL$37))/(MAX('08 (ind)'!CL$6:CL$37)-MIN('08 (ind)'!CL$6:CL$37))))))</f>
        <v>11.789594778005453</v>
      </c>
      <c r="CM36" s="75">
        <f>IF('08 (ind)'!CM$1="si",100*(('08 (ind)'!CM35-MIN('08 (ind)'!CM$6:CM$37))/(MAX('08 (ind)'!CM$6:CM$37)-MIN('08 (ind)'!CM$6:CM$37))),ABS(-100+(100*(('08 (ind)'!CM35-MIN('08 (ind)'!CM$6:CM$37))/(MAX('08 (ind)'!CM$6:CM$37)-MIN('08 (ind)'!CM$6:CM$37))))))</f>
        <v>6.3769146939493941</v>
      </c>
    </row>
    <row r="37" spans="1:91">
      <c r="A37" s="18" t="s">
        <v>438</v>
      </c>
      <c r="B37" s="87">
        <f>IF('08 (ind)'!B$1="si",100*(('08 (ind)'!B36-MIN('08 (ind)'!B$6:B$37))/(MAX('08 (ind)'!B$6:B$37)-MIN('08 (ind)'!B$6:B$37))),ABS(-100+(100*(('08 (ind)'!B36-MIN('08 (ind)'!B$6:B$37))/(MAX('08 (ind)'!B$6:B$37)-MIN('08 (ind)'!B$6:B$37))))))</f>
        <v>4.1463871713247276</v>
      </c>
      <c r="C37" s="87">
        <f>IF('08 (ind)'!C$1="si",100*(('08 (ind)'!C36-MIN('08 (ind)'!C$6:C$37))/(MAX('08 (ind)'!C$6:C$37)-MIN('08 (ind)'!C$6:C$37))),ABS(-100+(100*(('08 (ind)'!C36-MIN('08 (ind)'!C$6:C$37))/(MAX('08 (ind)'!C$6:C$37)-MIN('08 (ind)'!C$6:C$37))))))</f>
        <v>21.775434147804315</v>
      </c>
      <c r="D37" s="87">
        <f>IF('08 (ind)'!D$1="si",100*(('08 (ind)'!D36-MIN('08 (ind)'!D$6:D$37))/(MAX('08 (ind)'!D$6:D$37)-MIN('08 (ind)'!D$6:D$37))),ABS(-100+(100*(('08 (ind)'!D36-MIN('08 (ind)'!D$6:D$37))/(MAX('08 (ind)'!D$6:D$37)-MIN('08 (ind)'!D$6:D$37))))))</f>
        <v>34.211394116805536</v>
      </c>
      <c r="E37" s="87">
        <f>IF('08 (ind)'!E$1="si",100*(('08 (ind)'!E36-MIN('08 (ind)'!E$6:E$37))/(MAX('08 (ind)'!E$6:E$37)-MIN('08 (ind)'!E$6:E$37))),ABS(-100+(100*(('08 (ind)'!E36-MIN('08 (ind)'!E$6:E$37))/(MAX('08 (ind)'!E$6:E$37)-MIN('08 (ind)'!E$6:E$37))))))</f>
        <v>66.439577932528465</v>
      </c>
      <c r="F37" s="87">
        <f>IF('08 (ind)'!F$1="si",100*(('08 (ind)'!F36-MIN('08 (ind)'!F$6:F$37))/(MAX('08 (ind)'!F$6:F$37)-MIN('08 (ind)'!F$6:F$37))),ABS(-100+(100*(('08 (ind)'!F36-MIN('08 (ind)'!F$6:F$37))/(MAX('08 (ind)'!F$6:F$37)-MIN('08 (ind)'!F$6:F$37))))))</f>
        <v>56.849315068493155</v>
      </c>
      <c r="G37" s="87">
        <f>IF('08 (ind)'!G$1="si",100*(('08 (ind)'!G36-MIN('08 (ind)'!G$6:G$37))/(MAX('08 (ind)'!G$6:G$37)-MIN('08 (ind)'!G$6:G$37))),ABS(-100+(100*(('08 (ind)'!G36-MIN('08 (ind)'!G$6:G$37))/(MAX('08 (ind)'!G$6:G$37)-MIN('08 (ind)'!G$6:G$37))))))</f>
        <v>38.983050847457619</v>
      </c>
      <c r="H37" s="87">
        <f>IF('08 (ind)'!H$1="si",100*(('08 (ind)'!H36-MIN('08 (ind)'!H$6:H$37))/(MAX('08 (ind)'!H$6:H$37)-MIN('08 (ind)'!H$6:H$37))),ABS(-100+(100*(('08 (ind)'!H36-MIN('08 (ind)'!H$6:H$37))/(MAX('08 (ind)'!H$6:H$37)-MIN('08 (ind)'!H$6:H$37))))))</f>
        <v>27.692307692307701</v>
      </c>
      <c r="I37" s="87">
        <f>IF('08 (ind)'!I$1="si",100*(('08 (ind)'!I36-MIN('08 (ind)'!I$6:I$37))/(MAX('08 (ind)'!I$6:I$37)-MIN('08 (ind)'!I$6:I$37))),ABS(-100+(100*(('08 (ind)'!I36-MIN('08 (ind)'!I$6:I$37))/(MAX('08 (ind)'!I$6:I$37)-MIN('08 (ind)'!I$6:I$37))))))</f>
        <v>0</v>
      </c>
      <c r="J37" s="87">
        <f>IF('08 (ind)'!J$1="si",100*(('08 (ind)'!J36-MIN('08 (ind)'!J$6:J$37))/(MAX('08 (ind)'!J$6:J$37)-MIN('08 (ind)'!J$6:J$37))),ABS(-100+(100*(('08 (ind)'!J36-MIN('08 (ind)'!J$6:J$37))/(MAX('08 (ind)'!J$6:J$37)-MIN('08 (ind)'!J$6:J$37))))))</f>
        <v>100</v>
      </c>
      <c r="K37" s="87">
        <f>IF('08 (ind)'!K$1="si",100*(('08 (ind)'!K36-MIN('08 (ind)'!K$6:K$37))/(MAX('08 (ind)'!K$6:K$37)-MIN('08 (ind)'!K$6:K$37))),ABS(-100+(100*(('08 (ind)'!K36-MIN('08 (ind)'!K$6:K$37))/(MAX('08 (ind)'!K$6:K$37)-MIN('08 (ind)'!K$6:K$37))))))</f>
        <v>48.940858913025224</v>
      </c>
      <c r="L37" s="87">
        <f>IF('08 (ind)'!L$1="si",100*(('08 (ind)'!L36-MIN('08 (ind)'!L$6:L$37))/(MAX('08 (ind)'!L$6:L$37)-MIN('08 (ind)'!L$6:L$37))),ABS(-100+(100*(('08 (ind)'!L36-MIN('08 (ind)'!L$6:L$37))/(MAX('08 (ind)'!L$6:L$37)-MIN('08 (ind)'!L$6:L$37))))))</f>
        <v>100</v>
      </c>
      <c r="M37" s="87">
        <f>IF('08 (ind)'!M$1="si",100*(('08 (ind)'!M36-MIN('08 (ind)'!M$6:M$37))/(MAX('08 (ind)'!M$6:M$37)-MIN('08 (ind)'!M$6:M$37))),ABS(-100+(100*(('08 (ind)'!M36-MIN('08 (ind)'!M$6:M$37))/(MAX('08 (ind)'!M$6:M$37)-MIN('08 (ind)'!M$6:M$37))))))</f>
        <v>2.7130933497547756</v>
      </c>
      <c r="N37" s="87">
        <f>IF('08 (ind)'!N$1="si",100*(('08 (ind)'!N36-MIN('08 (ind)'!N$6:N$37))/(MAX('08 (ind)'!N$6:N$37)-MIN('08 (ind)'!N$6:N$37))),ABS(-100+(100*(('08 (ind)'!N36-MIN('08 (ind)'!N$6:N$37))/(MAX('08 (ind)'!N$6:N$37)-MIN('08 (ind)'!N$6:N$37))))))</f>
        <v>100</v>
      </c>
      <c r="O37" s="87">
        <f>IF('08 (ind)'!O$1="si",100*(('08 (ind)'!O36-MIN('08 (ind)'!O$6:O$37))/(MAX('08 (ind)'!O$6:O$37)-MIN('08 (ind)'!O$6:O$37))),ABS(-100+(100*(('08 (ind)'!O36-MIN('08 (ind)'!O$6:O$37))/(MAX('08 (ind)'!O$6:O$37)-MIN('08 (ind)'!O$6:O$37))))))</f>
        <v>91.228070175438603</v>
      </c>
      <c r="P37" s="87">
        <f>IF('08 (ind)'!P$1="si",100*(('08 (ind)'!P36-MIN('08 (ind)'!P$6:P$37))/(MAX('08 (ind)'!P$6:P$37)-MIN('08 (ind)'!P$6:P$37))),ABS(-100+(100*(('08 (ind)'!P36-MIN('08 (ind)'!P$6:P$37))/(MAX('08 (ind)'!P$6:P$37)-MIN('08 (ind)'!P$6:P$37))))))</f>
        <v>6.8607348726715385</v>
      </c>
      <c r="Q37" s="87">
        <f>IF('08 (ind)'!Q$1="si",100*(('08 (ind)'!Q36-MIN('08 (ind)'!Q$6:Q$37))/(MAX('08 (ind)'!Q$6:Q$37)-MIN('08 (ind)'!Q$6:Q$37))),ABS(-100+(100*(('08 (ind)'!Q36-MIN('08 (ind)'!Q$6:Q$37))/(MAX('08 (ind)'!Q$6:Q$37)-MIN('08 (ind)'!Q$6:Q$37))))))</f>
        <v>0.70399097749160289</v>
      </c>
      <c r="R37" s="87">
        <f>IF('08 (ind)'!R$1="si",100*(('08 (ind)'!R36-MIN('08 (ind)'!R$6:R$37))/(MAX('08 (ind)'!R$6:R$37)-MIN('08 (ind)'!R$6:R$37))),ABS(-100+(100*(('08 (ind)'!R36-MIN('08 (ind)'!R$6:R$37))/(MAX('08 (ind)'!R$6:R$37)-MIN('08 (ind)'!R$6:R$37))))))</f>
        <v>0</v>
      </c>
      <c r="S37" s="75">
        <f>ABS(ABS(('08 (ind)'!S36-((MAX('08 (ind)'!S$6:S$37)+MIN('08 (ind)'!S$6:S$37))/2))/(((MAX('08 (ind)'!S$6:S$37)+MIN('08 (ind)'!S$6:S$37))/2)-MAX('08 (ind)'!S$6:S$37))*100)-100)</f>
        <v>7.6189587838911592</v>
      </c>
      <c r="T37" s="75">
        <f>IF('08 (ind)'!T$1="si",100*(('08 (ind)'!T36-MIN('08 (ind)'!T$6:T$37))/(MAX('08 (ind)'!T$6:T$37)-MIN('08 (ind)'!T$6:T$37))),ABS(-100+(100*(('08 (ind)'!T36-MIN('08 (ind)'!T$6:T$37))/(MAX('08 (ind)'!T$6:T$37)-MIN('08 (ind)'!T$6:T$37))))))</f>
        <v>6.2151476960792804E-2</v>
      </c>
      <c r="U37" s="75">
        <f>IF('08 (ind)'!U$1="si",100*(('08 (ind)'!U36-MIN('08 (ind)'!U$6:U$37))/(MAX('08 (ind)'!U$6:U$37)-MIN('08 (ind)'!U$6:U$37))),ABS(-100+(100*(('08 (ind)'!U36-MIN('08 (ind)'!U$6:U$37))/(MAX('08 (ind)'!U$6:U$37)-MIN('08 (ind)'!U$6:U$37))))))</f>
        <v>0</v>
      </c>
      <c r="V37" s="75">
        <f>IF('08 (ind)'!V$1="si",100*(('08 (ind)'!V36-MIN('08 (ind)'!V$6:V$37))/(MAX('08 (ind)'!V$6:V$37)-MIN('08 (ind)'!V$6:V$37))),ABS(-100+(100*(('08 (ind)'!V36-MIN('08 (ind)'!V$6:V$37))/(MAX('08 (ind)'!V$6:V$37)-MIN('08 (ind)'!V$6:V$37))))))</f>
        <v>98.895027624309392</v>
      </c>
      <c r="W37" s="75">
        <f>IF('08 (ind)'!W$1="si",100*(('08 (ind)'!W36-MIN('08 (ind)'!W$6:W$37))/(MAX('08 (ind)'!W$6:W$37)-MIN('08 (ind)'!W$6:W$37))),ABS(-100+(100*(('08 (ind)'!W36-MIN('08 (ind)'!W$6:W$37))/(MAX('08 (ind)'!W$6:W$37)-MIN('08 (ind)'!W$6:W$37))))))</f>
        <v>57.18942192188814</v>
      </c>
      <c r="X37" s="75">
        <f>IF('08 (ind)'!X$1="si",100*(('08 (ind)'!X36-MIN('08 (ind)'!X$6:X$37))/(MAX('08 (ind)'!X$6:X$37)-MIN('08 (ind)'!X$6:X$37))),ABS(-100+(100*(('08 (ind)'!X36-MIN('08 (ind)'!X$6:X$37))/(MAX('08 (ind)'!X$6:X$37)-MIN('08 (ind)'!X$6:X$37))))))</f>
        <v>32.085850907398452</v>
      </c>
      <c r="Y37" s="75">
        <f>IF('08 (ind)'!Y$1="si",100*(('08 (ind)'!Y36-MIN('08 (ind)'!Y$6:Y$37))/(MAX('08 (ind)'!Y$6:Y$37)-MIN('08 (ind)'!Y$6:Y$37))),ABS(-100+(100*(('08 (ind)'!Y36-MIN('08 (ind)'!Y$6:Y$37))/(MAX('08 (ind)'!Y$6:Y$37)-MIN('08 (ind)'!Y$6:Y$37))))))</f>
        <v>58.559601175109051</v>
      </c>
      <c r="Z37" s="75">
        <f>IF('08 (ind)'!Z$1="si",100*(('08 (ind)'!Z36-MIN('08 (ind)'!Z$6:Z$37))/(MAX('08 (ind)'!Z$6:Z$37)-MIN('08 (ind)'!Z$6:Z$37))),ABS(-100+(100*(('08 (ind)'!Z36-MIN('08 (ind)'!Z$6:Z$37))/(MAX('08 (ind)'!Z$6:Z$37)-MIN('08 (ind)'!Z$6:Z$37))))))</f>
        <v>12.092678804788861</v>
      </c>
      <c r="AA37" s="75">
        <f>IF('08 (ind)'!AA$1="si",100*(('08 (ind)'!AA36-MIN('08 (ind)'!AA$6:AA$37))/(MAX('08 (ind)'!AA$6:AA$37)-MIN('08 (ind)'!AA$6:AA$37))),ABS(-100+(100*(('08 (ind)'!AA36-MIN('08 (ind)'!AA$6:AA$37))/(MAX('08 (ind)'!AA$6:AA$37)-MIN('08 (ind)'!AA$6:AA$37))))))</f>
        <v>42.055811153752188</v>
      </c>
      <c r="AB37" s="75">
        <f>IF('08 (ind)'!AB$1="si",100*(('08 (ind)'!AB36-MIN('08 (ind)'!AB$6:AB$37))/(MAX('08 (ind)'!AB$6:AB$37)-MIN('08 (ind)'!AB$6:AB$37))),ABS(-100+(100*(('08 (ind)'!AB36-MIN('08 (ind)'!AB$6:AB$37))/(MAX('08 (ind)'!AB$6:AB$37)-MIN('08 (ind)'!AB$6:AB$37))))))</f>
        <v>45.407884349633882</v>
      </c>
      <c r="AC37" s="75">
        <f>IF('08 (ind)'!AC$1="si",100*(('08 (ind)'!AC36-MIN('08 (ind)'!AC$6:AC$37))/(MAX('08 (ind)'!AC$6:AC$37)-MIN('08 (ind)'!AC$6:AC$37))),ABS(-100+(100*(('08 (ind)'!AC36-MIN('08 (ind)'!AC$6:AC$37))/(MAX('08 (ind)'!AC$6:AC$37)-MIN('08 (ind)'!AC$6:AC$37))))))</f>
        <v>77.701538074422601</v>
      </c>
      <c r="AD37" s="75">
        <f>IF('08 (ind)'!AD$1="si",100*(('08 (ind)'!AD36-MIN('08 (ind)'!AD$6:AD$37))/(MAX('08 (ind)'!AD$6:AD$37)-MIN('08 (ind)'!AD$6:AD$37))),ABS(-100+(100*(('08 (ind)'!AD36-MIN('08 (ind)'!AD$6:AD$37))/(MAX('08 (ind)'!AD$6:AD$37)-MIN('08 (ind)'!AD$6:AD$37))))))</f>
        <v>66.136451970562277</v>
      </c>
      <c r="AE37" s="75">
        <f>IF('08 (ind)'!AE$1="si",100*(('08 (ind)'!AE36-MIN('08 (ind)'!AE$6:AE$37))/(MAX('08 (ind)'!AE$6:AE$37)-MIN('08 (ind)'!AE$6:AE$37))),ABS(-100+(100*(('08 (ind)'!AE36-MIN('08 (ind)'!AE$6:AE$37))/(MAX('08 (ind)'!AE$6:AE$37)-MIN('08 (ind)'!AE$6:AE$37))))))</f>
        <v>47.583928572772628</v>
      </c>
      <c r="AF37" s="75">
        <f>IF('08 (ind)'!AF$1="si",100*(('08 (ind)'!AF36-MIN('08 (ind)'!AF$6:AF$37))/(MAX('08 (ind)'!AF$6:AF$37)-MIN('08 (ind)'!AF$6:AF$37))),ABS(-100+(100*(('08 (ind)'!AF36-MIN('08 (ind)'!AF$6:AF$37))/(MAX('08 (ind)'!AF$6:AF$37)-MIN('08 (ind)'!AF$6:AF$37))))))</f>
        <v>31.031353507955856</v>
      </c>
      <c r="AG37" s="75">
        <f>IF('08 (ind)'!AG$1="si",100*(('08 (ind)'!AG36-MIN('08 (ind)'!AG$6:AG$37))/(MAX('08 (ind)'!AG$6:AG$37)-MIN('08 (ind)'!AG$6:AG$37))),ABS(-100+(100*(('08 (ind)'!AG36-MIN('08 (ind)'!AG$6:AG$37))/(MAX('08 (ind)'!AG$6:AG$37)-MIN('08 (ind)'!AG$6:AG$37))))))</f>
        <v>17.553191489361751</v>
      </c>
      <c r="AH37" s="75">
        <f>IF('08 (ind)'!AH$1="si",100*(('08 (ind)'!AH36-MIN('08 (ind)'!AH$6:AH$37))/(MAX('08 (ind)'!AH$6:AH$37)-MIN('08 (ind)'!AH$6:AH$37))),ABS(-100+(100*(('08 (ind)'!AH36-MIN('08 (ind)'!AH$6:AH$37))/(MAX('08 (ind)'!AH$6:AH$37)-MIN('08 (ind)'!AH$6:AH$37))))))</f>
        <v>37.125748502993993</v>
      </c>
      <c r="AI37" s="75">
        <f>IF('08 (ind)'!AI$1="si",100*(('08 (ind)'!AI36-MIN('08 (ind)'!AI$6:AI$37))/(MAX('08 (ind)'!AI$6:AI$37)-MIN('08 (ind)'!AI$6:AI$37))),ABS(-100+(100*(('08 (ind)'!AI36-MIN('08 (ind)'!AI$6:AI$37))/(MAX('08 (ind)'!AI$6:AI$37)-MIN('08 (ind)'!AI$6:AI$37))))))</f>
        <v>2.0937954501797429</v>
      </c>
      <c r="AJ37" s="75">
        <f>IF('08 (ind)'!AJ$1="si",100*(('08 (ind)'!AJ36-MIN('08 (ind)'!AJ$6:AJ$37))/(MAX('08 (ind)'!AJ$6:AJ$37)-MIN('08 (ind)'!AJ$6:AJ$37))),ABS(-100+(100*(('08 (ind)'!AJ36-MIN('08 (ind)'!AJ$6:AJ$37))/(MAX('08 (ind)'!AJ$6:AJ$37)-MIN('08 (ind)'!AJ$6:AJ$37))))))</f>
        <v>70.26266524574288</v>
      </c>
      <c r="AK37" s="75">
        <f>IF('08 (ind)'!AK$1="si",100*(('08 (ind)'!AK36-MIN('08 (ind)'!AK$6:AK$37))/(MAX('08 (ind)'!AK$6:AK$37)-MIN('08 (ind)'!AK$6:AK$37))),ABS(-100+(100*(('08 (ind)'!AK36-MIN('08 (ind)'!AK$6:AK$37))/(MAX('08 (ind)'!AK$6:AK$37)-MIN('08 (ind)'!AK$6:AK$37))))))</f>
        <v>5.542209676245986</v>
      </c>
      <c r="AL37" s="75">
        <f>IF('08 (ind)'!AL$1="si",100*(('08 (ind)'!AL36-MIN('08 (ind)'!AL$6:AL$37))/(MAX('08 (ind)'!AL$6:AL$37)-MIN('08 (ind)'!AL$6:AL$37))),ABS(-100+(100*(('08 (ind)'!AL36-MIN('08 (ind)'!AL$6:AL$37))/(MAX('08 (ind)'!AL$6:AL$37)-MIN('08 (ind)'!AL$6:AL$37))))))</f>
        <v>88.715630892557641</v>
      </c>
      <c r="AM37" s="75">
        <f>IF('08 (ind)'!AM$1="si",100*(('08 (ind)'!AM36-MIN('08 (ind)'!AM$6:AM$37))/(MAX('08 (ind)'!AM$6:AM$37)-MIN('08 (ind)'!AM$6:AM$37))),ABS(-100+(100*(('08 (ind)'!AM36-MIN('08 (ind)'!AM$6:AM$37))/(MAX('08 (ind)'!AM$6:AM$37)-MIN('08 (ind)'!AM$6:AM$37))))))</f>
        <v>88.298311498672504</v>
      </c>
      <c r="AN37" s="75">
        <f>IF('08 (ind)'!AN$1="si",100*(('08 (ind)'!AN36-MIN('08 (ind)'!AN$6:AN$37))/(MAX('08 (ind)'!AN$6:AN$37)-MIN('08 (ind)'!AN$6:AN$37))),ABS(-100+(100*(('08 (ind)'!AN36-MIN('08 (ind)'!AN$6:AN$37))/(MAX('08 (ind)'!AN$6:AN$37)-MIN('08 (ind)'!AN$6:AN$37))))))</f>
        <v>60.803856943443442</v>
      </c>
      <c r="AO37" s="75">
        <f>IF('08 (ind)'!AO$1="si",100*(('08 (ind)'!AO36-MIN('08 (ind)'!AO$6:AO$37))/(MAX('08 (ind)'!AO$6:AO$37)-MIN('08 (ind)'!AO$6:AO$37))),ABS(-100+(100*(('08 (ind)'!AO36-MIN('08 (ind)'!AO$6:AO$37))/(MAX('08 (ind)'!AO$6:AO$37)-MIN('08 (ind)'!AO$6:AO$37))))))</f>
        <v>73.014460944172356</v>
      </c>
      <c r="AP37" s="75">
        <f>IF('08 (ind)'!AP$1="si",100*(('08 (ind)'!AP36-MIN('08 (ind)'!AP$6:AP$37))/(MAX('08 (ind)'!AP$6:AP$37)-MIN('08 (ind)'!AP$6:AP$37))),ABS(-100+(100*(('08 (ind)'!AP36-MIN('08 (ind)'!AP$6:AP$37))/(MAX('08 (ind)'!AP$6:AP$37)-MIN('08 (ind)'!AP$6:AP$37))))))</f>
        <v>88.865323435843052</v>
      </c>
      <c r="AQ37" s="75">
        <f>IF('08 (ind)'!AQ$1="si",100*(('08 (ind)'!AQ36-MIN('08 (ind)'!AQ$6:AQ$37))/(MAX('08 (ind)'!AQ$6:AQ$37)-MIN('08 (ind)'!AQ$6:AQ$37))),ABS(-100+(100*(('08 (ind)'!AQ36-MIN('08 (ind)'!AQ$6:AQ$37))/(MAX('08 (ind)'!AQ$6:AQ$37)-MIN('08 (ind)'!AQ$6:AQ$37))))))</f>
        <v>8.1092268155087108</v>
      </c>
      <c r="AR37" s="75">
        <f>IF('08 (ind)'!AR$1="si",100*(('08 (ind)'!AR36-MIN('08 (ind)'!AR$6:AR$37))/(MAX('08 (ind)'!AR$6:AR$37)-MIN('08 (ind)'!AR$6:AR$37))),ABS(-100+(100*(('08 (ind)'!AR36-MIN('08 (ind)'!AR$6:AR$37))/(MAX('08 (ind)'!AR$6:AR$37)-MIN('08 (ind)'!AR$6:AR$37))))))</f>
        <v>65.156076925829836</v>
      </c>
      <c r="AS37" s="75">
        <f>IF('08 (ind)'!AS$1="si",100*(('08 (ind)'!AS36-MIN('08 (ind)'!AS$6:AS$37))/(MAX('08 (ind)'!AS$6:AS$37)-MIN('08 (ind)'!AS$6:AS$37))),ABS(-100+(100*(('08 (ind)'!AS36-MIN('08 (ind)'!AS$6:AS$37))/(MAX('08 (ind)'!AS$6:AS$37)-MIN('08 (ind)'!AS$6:AS$37))))))</f>
        <v>85.090909090909093</v>
      </c>
      <c r="AT37" s="75">
        <f>IF('08 (ind)'!AT$1="si",100*(('08 (ind)'!AT36-MIN('08 (ind)'!AT$6:AT$37))/(MAX('08 (ind)'!AT$6:AT$37)-MIN('08 (ind)'!AT$6:AT$37))),ABS(-100+(100*(('08 (ind)'!AT36-MIN('08 (ind)'!AT$6:AT$37))/(MAX('08 (ind)'!AT$6:AT$37)-MIN('08 (ind)'!AT$6:AT$37))))))</f>
        <v>0</v>
      </c>
      <c r="AU37" s="75">
        <f>IF('08 (ind)'!AU$1="si",100*(('08 (ind)'!AU36-MIN('08 (ind)'!AU$6:AU$37))/(MAX('08 (ind)'!AU$6:AU$37)-MIN('08 (ind)'!AU$6:AU$37))),ABS(-100+(100*(('08 (ind)'!AU36-MIN('08 (ind)'!AU$6:AU$37))/(MAX('08 (ind)'!AU$6:AU$37)-MIN('08 (ind)'!AU$6:AU$37))))))</f>
        <v>100</v>
      </c>
      <c r="AV37" s="75">
        <f>IF('08 (ind)'!AV$1="si",100*(('08 (ind)'!AV36-MIN('08 (ind)'!AV$6:AV$37))/(MAX('08 (ind)'!AV$6:AV$37)-MIN('08 (ind)'!AV$6:AV$37))),ABS(-100+(100*(('08 (ind)'!AV36-MIN('08 (ind)'!AV$6:AV$37))/(MAX('08 (ind)'!AV$6:AV$37)-MIN('08 (ind)'!AV$6:AV$37))))))</f>
        <v>73.136915077989599</v>
      </c>
      <c r="AW37" s="75">
        <f>IF('08 (ind)'!AW$1="si",100*(('08 (ind)'!AW36-MIN('08 (ind)'!AW$6:AW$37))/(MAX('08 (ind)'!AW$6:AW$37)-MIN('08 (ind)'!AW$6:AW$37))),ABS(-100+(100*(('08 (ind)'!AW36-MIN('08 (ind)'!AW$6:AW$37))/(MAX('08 (ind)'!AW$6:AW$37)-MIN('08 (ind)'!AW$6:AW$37))))))</f>
        <v>26.134800550206332</v>
      </c>
      <c r="AX37" s="75">
        <f>IF('08 (ind)'!AX$1="si",100*(('08 (ind)'!AX36-MIN('08 (ind)'!AX$6:AX$37))/(MAX('08 (ind)'!AX$6:AX$37)-MIN('08 (ind)'!AX$6:AX$37))),ABS(-100+(100*(('08 (ind)'!AX36-MIN('08 (ind)'!AX$6:AX$37))/(MAX('08 (ind)'!AX$6:AX$37)-MIN('08 (ind)'!AX$6:AX$37))))))</f>
        <v>0</v>
      </c>
      <c r="AY37" s="75">
        <f>IF('08 (ind)'!AY$1="si",100*(('08 (ind)'!AY36-MIN('08 (ind)'!AY$6:AY$37))/(MAX('08 (ind)'!AY$6:AY$37)-MIN('08 (ind)'!AY$6:AY$37))),ABS(-100+(100*(('08 (ind)'!AY36-MIN('08 (ind)'!AY$6:AY$37))/(MAX('08 (ind)'!AY$6:AY$37)-MIN('08 (ind)'!AY$6:AY$37))))))</f>
        <v>26.718966312874958</v>
      </c>
      <c r="AZ37" s="75">
        <f>IF('08 (ind)'!AZ$1="si",100*(('08 (ind)'!AZ36-MIN('08 (ind)'!AZ$6:AZ$37))/(MAX('08 (ind)'!AZ$6:AZ$37)-MIN('08 (ind)'!AZ$6:AZ$37))),ABS(-100+(100*(('08 (ind)'!AZ36-MIN('08 (ind)'!AZ$6:AZ$37))/(MAX('08 (ind)'!AZ$6:AZ$37)-MIN('08 (ind)'!AZ$6:AZ$37))))))</f>
        <v>45.927845129186842</v>
      </c>
      <c r="BA37" s="75">
        <f>IF('08 (ind)'!BA$1="si",100*(('08 (ind)'!BA36-MIN('08 (ind)'!BA$6:BA$37))/(MAX('08 (ind)'!BA$6:BA$37)-MIN('08 (ind)'!BA$6:BA$37))),ABS(-100+(100*(('08 (ind)'!BA36-MIN('08 (ind)'!BA$6:BA$37))/(MAX('08 (ind)'!BA$6:BA$37)-MIN('08 (ind)'!BA$6:BA$37))))))</f>
        <v>21.360061854619854</v>
      </c>
      <c r="BB37" s="75">
        <f>IF('08 (ind)'!BB$1="si",100*(('08 (ind)'!BB36-MIN('08 (ind)'!BB$6:BB$37))/(MAX('08 (ind)'!BB$6:BB$37)-MIN('08 (ind)'!BB$6:BB$37))),ABS(-100+(100*(('08 (ind)'!BB36-MIN('08 (ind)'!BB$6:BB$37))/(MAX('08 (ind)'!BB$6:BB$37)-MIN('08 (ind)'!BB$6:BB$37))))))</f>
        <v>15.146086630179257</v>
      </c>
      <c r="BC37" s="75">
        <f>IF('08 (ind)'!BC$1="si",100*(('08 (ind)'!BC36-MIN('08 (ind)'!BC$6:BC$37))/(MAX('08 (ind)'!BC$6:BC$37)-MIN('08 (ind)'!BC$6:BC$37))),ABS(-100+(100*(('08 (ind)'!BC36-MIN('08 (ind)'!BC$6:BC$37))/(MAX('08 (ind)'!BC$6:BC$37)-MIN('08 (ind)'!BC$6:BC$37))))))</f>
        <v>45.095171006076377</v>
      </c>
      <c r="BD37" s="75">
        <f>IF('08 (ind)'!BD$1="si",100*(('08 (ind)'!BD36-MIN('08 (ind)'!BD$6:BD$37))/(MAX('08 (ind)'!BD$6:BD$37)-MIN('08 (ind)'!BD$6:BD$37))),ABS(-100+(100*(('08 (ind)'!BD36-MIN('08 (ind)'!BD$6:BD$37))/(MAX('08 (ind)'!BD$6:BD$37)-MIN('08 (ind)'!BD$6:BD$37))))))</f>
        <v>14.38044881970294</v>
      </c>
      <c r="BE37" s="75">
        <f>IF('08 (ind)'!BE$1="si",100*(('08 (ind)'!BE36-MIN('08 (ind)'!BE$6:BE$37))/(MAX('08 (ind)'!BE$6:BE$37)-MIN('08 (ind)'!BE$6:BE$37))),ABS(-100+(100*(('08 (ind)'!BE36-MIN('08 (ind)'!BE$6:BE$37))/(MAX('08 (ind)'!BE$6:BE$37)-MIN('08 (ind)'!BE$6:BE$37))))))</f>
        <v>28.406909788867559</v>
      </c>
      <c r="BF37" s="75">
        <f>IF('08 (ind)'!BF$1="si",100*(('08 (ind)'!BF36-MIN('08 (ind)'!BF$6:BF$37))/(MAX('08 (ind)'!BF$6:BF$37)-MIN('08 (ind)'!BF$6:BF$37))),ABS(-100+(100*(('08 (ind)'!BF36-MIN('08 (ind)'!BF$6:BF$37))/(MAX('08 (ind)'!BF$6:BF$37)-MIN('08 (ind)'!BF$6:BF$37))))))</f>
        <v>47.664892536574165</v>
      </c>
      <c r="BG37" s="75">
        <f>IF('08 (ind)'!BG$1="si",100*(('08 (ind)'!BG36-MIN('08 (ind)'!BG$6:BG$37))/(MAX('08 (ind)'!BG$6:BG$37)-MIN('08 (ind)'!BG$6:BG$37))),ABS(-100+(100*(('08 (ind)'!BG36-MIN('08 (ind)'!BG$6:BG$37))/(MAX('08 (ind)'!BG$6:BG$37)-MIN('08 (ind)'!BG$6:BG$37))))))</f>
        <v>37.251231734769469</v>
      </c>
      <c r="BH37" s="75">
        <f>IF('08 (ind)'!BH$1="si",100*(('08 (ind)'!BH36-MIN('08 (ind)'!BH$6:BH$37))/(MAX('08 (ind)'!BH$6:BH$37)-MIN('08 (ind)'!BH$6:BH$37))),ABS(-100+(100*(('08 (ind)'!BH36-MIN('08 (ind)'!BH$6:BH$37))/(MAX('08 (ind)'!BH$6:BH$37)-MIN('08 (ind)'!BH$6:BH$37))))))</f>
        <v>6.4331933589430541</v>
      </c>
      <c r="BI37" s="75">
        <f>IF('08 (ind)'!BI$1="si",100*(('08 (ind)'!BI36-MIN('08 (ind)'!BI$6:BI$37))/(MAX('08 (ind)'!BI$6:BI$37)-MIN('08 (ind)'!BI$6:BI$37))),ABS(-100+(100*(('08 (ind)'!BI36-MIN('08 (ind)'!BI$6:BI$37))/(MAX('08 (ind)'!BI$6:BI$37)-MIN('08 (ind)'!BI$6:BI$37))))))</f>
        <v>98.238915274007311</v>
      </c>
      <c r="BJ37" s="75">
        <f>IF('08 (ind)'!BJ$1="si",100*(('08 (ind)'!BJ36-MIN('08 (ind)'!BJ$6:BJ$37))/(MAX('08 (ind)'!BJ$6:BJ$37)-MIN('08 (ind)'!BJ$6:BJ$37))),ABS(-100+(100*(('08 (ind)'!BJ36-MIN('08 (ind)'!BJ$6:BJ$37))/(MAX('08 (ind)'!BJ$6:BJ$37)-MIN('08 (ind)'!BJ$6:BJ$37))))))</f>
        <v>7.9685847198171746</v>
      </c>
      <c r="BK37" s="75">
        <f>IF('08 (ind)'!BK$1="si",100*(('08 (ind)'!BK36-MIN('08 (ind)'!BK$6:BK$37))/(MAX('08 (ind)'!BK$6:BK$37)-MIN('08 (ind)'!BK$6:BK$37))),ABS(-100+(100*(('08 (ind)'!BK36-MIN('08 (ind)'!BK$6:BK$37))/(MAX('08 (ind)'!BK$6:BK$37)-MIN('08 (ind)'!BK$6:BK$37))))))</f>
        <v>14.284373415073471</v>
      </c>
      <c r="BL37" s="75">
        <f>IF('08 (ind)'!BL$1="si",100*(('08 (ind)'!BL36-MIN('08 (ind)'!BL$6:BL$37))/(MAX('08 (ind)'!BL$6:BL$37)-MIN('08 (ind)'!BL$6:BL$37))),ABS(-100+(100*(('08 (ind)'!BL36-MIN('08 (ind)'!BL$6:BL$37))/(MAX('08 (ind)'!BL$6:BL$37)-MIN('08 (ind)'!BL$6:BL$37))))))</f>
        <v>11.864406779661017</v>
      </c>
      <c r="BM37" s="75">
        <f>IF('08 (ind)'!BM$1="si",100*(('08 (ind)'!BM36-MIN('08 (ind)'!BM$6:BM$37))/(MAX('08 (ind)'!BM$6:BM$37)-MIN('08 (ind)'!BM$6:BM$37))),ABS(-100+(100*(('08 (ind)'!BM36-MIN('08 (ind)'!BM$6:BM$37))/(MAX('08 (ind)'!BM$6:BM$37)-MIN('08 (ind)'!BM$6:BM$37))))))</f>
        <v>6.4032882578164196</v>
      </c>
      <c r="BN37" s="75">
        <f>IF('08 (ind)'!BN$1="si",100*(('08 (ind)'!BN36-MIN('08 (ind)'!BN$6:BN$37))/(MAX('08 (ind)'!BN$6:BN$37)-MIN('08 (ind)'!BN$6:BN$37))),ABS(-100+(100*(('08 (ind)'!BN36-MIN('08 (ind)'!BN$6:BN$37))/(MAX('08 (ind)'!BN$6:BN$37)-MIN('08 (ind)'!BN$6:BN$37))))))</f>
        <v>20.347597203230851</v>
      </c>
      <c r="BO37" s="75">
        <f>IF('08 (ind)'!BO$1="si",100*(('08 (ind)'!BO36-MIN('08 (ind)'!BO$6:BO$37))/(MAX('08 (ind)'!BO$6:BO$37)-MIN('08 (ind)'!BO$6:BO$37))),ABS(-100+(100*(('08 (ind)'!BO36-MIN('08 (ind)'!BO$6:BO$37))/(MAX('08 (ind)'!BO$6:BO$37)-MIN('08 (ind)'!BO$6:BO$37))))))</f>
        <v>21.527146519301589</v>
      </c>
      <c r="BP37" s="75">
        <f>IF('08 (ind)'!BP$1="si",100*(('08 (ind)'!BP36-MIN('08 (ind)'!BP$6:BP$37))/(MAX('08 (ind)'!BP$6:BP$37)-MIN('08 (ind)'!BP$6:BP$37))),ABS(-100+(100*(('08 (ind)'!BP36-MIN('08 (ind)'!BP$6:BP$37))/(MAX('08 (ind)'!BP$6:BP$37)-MIN('08 (ind)'!BP$6:BP$37))))))</f>
        <v>28.726599310526336</v>
      </c>
      <c r="BQ37" s="75">
        <f>IF('08 (ind)'!BQ$1="si",100*(('08 (ind)'!BQ36-MIN('08 (ind)'!BQ$6:BQ$37))/(MAX('08 (ind)'!BQ$6:BQ$37)-MIN('08 (ind)'!BQ$6:BQ$37))),ABS(-100+(100*(('08 (ind)'!BQ36-MIN('08 (ind)'!BQ$6:BQ$37))/(MAX('08 (ind)'!BQ$6:BQ$37)-MIN('08 (ind)'!BQ$6:BQ$37))))))</f>
        <v>42.873484866452173</v>
      </c>
      <c r="BR37" s="75">
        <f>IF('08 (ind)'!BR$1="si",100*(('08 (ind)'!BR36-MIN('08 (ind)'!BR$6:BR$37))/(MAX('08 (ind)'!BR$6:BR$37)-MIN('08 (ind)'!BR$6:BR$37))),ABS(-100+(100*(('08 (ind)'!BR36-MIN('08 (ind)'!BR$6:BR$37))/(MAX('08 (ind)'!BP$6:BP$37)-MIN('08 (ind)'!BR$6:BR$37))))))</f>
        <v>14.184164755110784</v>
      </c>
      <c r="BS37" s="75">
        <f>IF('08 (ind)'!BS$1="si",100*(('08 (ind)'!BS36-MIN('08 (ind)'!BS$6:BS$37))/(MAX('08 (ind)'!BS$6:BS$37)-MIN('08 (ind)'!BS$6:BS$37))),ABS(-100+(100*(('08 (ind)'!BS36-MIN('08 (ind)'!BS$6:BS$37))/(MAX('08 (ind)'!BQ$6:BQ$37)-MIN('08 (ind)'!BS$6:BS$37))))))</f>
        <v>64.058949803438054</v>
      </c>
      <c r="BT37" s="75">
        <f>IF('08 (ind)'!BT$1="si",100*(('08 (ind)'!BT36-MIN('08 (ind)'!BT$6:BT$37))/(MAX('08 (ind)'!BT$6:BT$37)-MIN('08 (ind)'!BT$6:BT$37))),ABS(-100+(100*(('08 (ind)'!BT36-MIN('08 (ind)'!BT$6:BT$37))/(MAX('08 (ind)'!BR$6:BR$37)-MIN('08 (ind)'!BT$6:BT$37))))))</f>
        <v>92.886191195716592</v>
      </c>
      <c r="BU37" s="75">
        <f>IF('08 (ind)'!BU$1="si",100*(('08 (ind)'!BU36-MIN('08 (ind)'!BU$6:BU$37))/(MAX('08 (ind)'!BU$6:BU$37)-MIN('08 (ind)'!BU$6:BU$37))),ABS(-100+(100*(('08 (ind)'!BU36-MIN('08 (ind)'!BU$6:BU$37))/(MAX('08 (ind)'!BU$6:BU$37)-MIN('08 (ind)'!BU$6:BU$37))))))</f>
        <v>38.668320926385448</v>
      </c>
      <c r="BV37" s="75">
        <f>IF('08 (ind)'!BV$1="si",100*(('08 (ind)'!BV36-MIN('08 (ind)'!BV$6:BV$37))/(MAX('08 (ind)'!BV$6:BV$37)-MIN('08 (ind)'!BV$6:BV$37))),ABS(-100+(100*(('08 (ind)'!BV36-MIN('08 (ind)'!BV$6:BV$37))/(MAX('08 (ind)'!BV$6:BV$37)-MIN('08 (ind)'!BV$6:BV$37))))))</f>
        <v>55.106319257262662</v>
      </c>
      <c r="BW37" s="75">
        <f>IF('08 (ind)'!BW$1="si",100*(('08 (ind)'!BW36-MIN('08 (ind)'!BW$6:BW$37))/(MAX('08 (ind)'!BW$6:BW$37)-MIN('08 (ind)'!BW$6:BW$37))),ABS(-100+(100*(('08 (ind)'!BW36-MIN('08 (ind)'!BW$6:BW$37))/(MAX('08 (ind)'!BW$6:BW$37)-MIN('08 (ind)'!BW$6:BW$37))))))</f>
        <v>71.872949205932528</v>
      </c>
      <c r="BX37" s="75">
        <f>IF('08 (ind)'!BX$1="si",100*(('08 (ind)'!BX36-MIN('08 (ind)'!BX$6:BX$37))/(MAX('08 (ind)'!BX$6:BX$37)-MIN('08 (ind)'!BX$6:BX$37))),ABS(-100+(100*(('08 (ind)'!BX36-MIN('08 (ind)'!BX$6:BX$37))/(MAX('08 (ind)'!BX$6:BX$37)-MIN('08 (ind)'!BX$6:BX$37))))))</f>
        <v>4.6398818430011772</v>
      </c>
      <c r="BY37" s="75">
        <f>IF('08 (ind)'!BY$1="si",100*(('08 (ind)'!BY36-MIN('08 (ind)'!BY$6:BY$37))/(MAX('08 (ind)'!BY$6:BY$37)-MIN('08 (ind)'!BY$6:BY$37))),ABS(-100+(100*(('08 (ind)'!BY36-MIN('08 (ind)'!BY$6:BY$37))/(MAX('08 (ind)'!BY$6:BY$37)-MIN('08 (ind)'!BY$6:BY$37))))))</f>
        <v>100</v>
      </c>
      <c r="BZ37" s="75">
        <f>IF('08 (ind)'!BZ$1="si",100*(('08 (ind)'!BZ36-MIN('08 (ind)'!BZ$6:BZ$37))/(MAX('08 (ind)'!BZ$6:BZ$37)-MIN('08 (ind)'!BZ$6:BZ$37))),ABS(-100+(100*(('08 (ind)'!BZ36-MIN('08 (ind)'!BZ$6:BZ$37))/(MAX('08 (ind)'!BZ$6:BZ$37)-MIN('08 (ind)'!BZ$6:BZ$37))))))</f>
        <v>93.540347219011892</v>
      </c>
      <c r="CA37" s="75">
        <f>IF('08 (ind)'!CA$1="si",100*(('08 (ind)'!CA36-MIN('08 (ind)'!CA$6:CA$37))/(MAX('08 (ind)'!CA$6:CA$37)-MIN('08 (ind)'!CA$6:CA$37))),ABS(-100+(100*(('08 (ind)'!CA36-MIN('08 (ind)'!CA$6:CA$37))/(MAX('08 (ind)'!CA$6:CA$37)-MIN('08 (ind)'!CA$6:CA$37))))))</f>
        <v>0</v>
      </c>
      <c r="CB37" s="75">
        <f>IF('08 (ind)'!CB$1="si",100*(('08 (ind)'!CB36-MIN('08 (ind)'!CB$6:CB$37))/(MAX('08 (ind)'!CB$6:CB$37)-MIN('08 (ind)'!CB$6:CB$37))),ABS(-100+(100*(('08 (ind)'!CB36-MIN('08 (ind)'!CB$6:CB$37))/(MAX('08 (ind)'!CB$6:CB$37)-MIN('08 (ind)'!CB$6:CB$37))))))</f>
        <v>63.057324840764331</v>
      </c>
      <c r="CC37" s="75">
        <f>IF('08 (ind)'!CC$1="si",100*(('08 (ind)'!CC36-MIN('08 (ind)'!CC$6:CC$37))/(MAX('08 (ind)'!CC$6:CC$37)-MIN('08 (ind)'!CC$6:CC$37))),ABS(-100+(100*(('08 (ind)'!CC36-MIN('08 (ind)'!CC$6:CC$37))/(MAX('08 (ind)'!CC$6:CC$37)-MIN('08 (ind)'!CC$6:CC$37))))))</f>
        <v>32.251230689791072</v>
      </c>
      <c r="CD37" s="75">
        <f>IF('08 (ind)'!CD$1="si",100*(('08 (ind)'!CD36-MIN('08 (ind)'!CD$6:CD$37))/(MAX('08 (ind)'!CD$6:CD$37)-MIN('08 (ind)'!CD$6:CD$37))),ABS(-100+(100*(('08 (ind)'!CD36-MIN('08 (ind)'!CD$6:CD$37))/(MAX('08 (ind)'!CD$6:CD$37)-MIN('08 (ind)'!CD$6:CD$37))))))</f>
        <v>5.6755582896000245</v>
      </c>
      <c r="CE37" s="75">
        <f>IF('08 (ind)'!CE$1="si",100*(('08 (ind)'!CE36-MIN('08 (ind)'!CE$6:CE$37))/(MAX('08 (ind)'!CE$6:CE$37)-MIN('08 (ind)'!CE$6:CE$37))),ABS(-100+(100*(('08 (ind)'!CE36-MIN('08 (ind)'!CE$6:CE$37))/(MAX('08 (ind)'!CE$6:CE$37)-MIN('08 (ind)'!CE$6:CE$37))))))</f>
        <v>13.342478934966987</v>
      </c>
      <c r="CF37" s="75">
        <f>IF('08 (ind)'!CF$1="si",100*(('08 (ind)'!CF36-MIN('08 (ind)'!CF$6:CF$37))/(MAX('08 (ind)'!CF$6:CF$37)-MIN('08 (ind)'!CF$6:CF$37))),ABS(-100+(100*(('08 (ind)'!CF36-MIN('08 (ind)'!CF$6:CF$37))/(MAX('08 (ind)'!CF$6:CF$37)-MIN('08 (ind)'!CF$6:CF$37))))))</f>
        <v>6.8641753125873022</v>
      </c>
      <c r="CG37" s="75">
        <f>IF('08 (ind)'!CG$1="si",100*(('08 (ind)'!CG36-MIN('08 (ind)'!CG$6:CG$37))/(MAX('08 (ind)'!CG$6:CG$37)-MIN('08 (ind)'!CG$6:CG$37))),ABS(-100+(100*(('08 (ind)'!CG36-MIN('08 (ind)'!CG$6:CG$37))/(MAX('08 (ind)'!CG$6:CG$37)-MIN('08 (ind)'!CG$6:CG$37))))))</f>
        <v>2.2800735169247544</v>
      </c>
      <c r="CH37" s="75">
        <f>IF('08 (ind)'!CH$1="si",100*(('08 (ind)'!CH36-MIN('08 (ind)'!CH$6:CH$37))/(MAX('08 (ind)'!CH$6:CH$37)-MIN('08 (ind)'!CH$6:CH$37))),ABS(-100+(100*(('08 (ind)'!CH36-MIN('08 (ind)'!CH$6:CH$37))/(MAX('08 (ind)'!CH$6:CH$37)-MIN('08 (ind)'!CH$6:CH$37))))))</f>
        <v>11.983378980329217</v>
      </c>
      <c r="CI37" s="75">
        <f>IF('08 (ind)'!CI$1="si",100*(('08 (ind)'!CI36-MIN('08 (ind)'!CI$6:CI$37))/(MAX('08 (ind)'!CI$6:CI$37)-MIN('08 (ind)'!CI$6:CI$37))),ABS(-100+(100*(('08 (ind)'!CI36-MIN('08 (ind)'!CI$6:CI$37))/(MAX('08 (ind)'!CI$6:CI$37)-MIN('08 (ind)'!CI$6:CI$37))))))</f>
        <v>28.388691126013228</v>
      </c>
      <c r="CJ37" s="75">
        <f>IF('08 (ind)'!CJ$1="si",100*(('08 (ind)'!CJ36-MIN('08 (ind)'!CJ$6:CJ$37))/(MAX('08 (ind)'!CJ$6:CJ$37)-MIN('08 (ind)'!CJ$6:CJ$37))),ABS(-100+(100*(('08 (ind)'!CJ36-MIN('08 (ind)'!CJ$6:CJ$37))/(MAX('08 (ind)'!CJ$6:CJ$37)-MIN('08 (ind)'!CJ$6:CJ$37))))))</f>
        <v>66.114730324986326</v>
      </c>
      <c r="CK37" s="75">
        <f>IF('08 (ind)'!CK$1="si",100*(('08 (ind)'!CK36-MIN('08 (ind)'!CK$6:CK$37))/(MAX('08 (ind)'!CK$6:CK$37)-MIN('08 (ind)'!CK$6:CK$37))),ABS(-100+(100*(('08 (ind)'!CK36-MIN('08 (ind)'!CK$6:CK$37))/(MAX('08 (ind)'!CK$6:CK$37)-MIN('08 (ind)'!CK$6:CK$37))))))</f>
        <v>12.754080935085884</v>
      </c>
      <c r="CL37" s="75">
        <f>IF('08 (ind)'!CL$1="si",100*(('08 (ind)'!CL36-MIN('08 (ind)'!CL$6:CL$37))/(MAX('08 (ind)'!CL$6:CL$37)-MIN('08 (ind)'!CL$6:CL$37))),ABS(-100+(100*(('08 (ind)'!CL36-MIN('08 (ind)'!CL$6:CL$37))/(MAX('08 (ind)'!CL$6:CL$37)-MIN('08 (ind)'!CL$6:CL$37))))))</f>
        <v>5.3461677875641325</v>
      </c>
      <c r="CM37" s="75">
        <f>IF('08 (ind)'!CM$1="si",100*(('08 (ind)'!CM36-MIN('08 (ind)'!CM$6:CM$37))/(MAX('08 (ind)'!CM$6:CM$37)-MIN('08 (ind)'!CM$6:CM$37))),ABS(-100+(100*(('08 (ind)'!CM36-MIN('08 (ind)'!CM$6:CM$37))/(MAX('08 (ind)'!CM$6:CM$37)-MIN('08 (ind)'!CM$6:CM$37))))))</f>
        <v>23.140590223123326</v>
      </c>
    </row>
    <row r="38" spans="1:91">
      <c r="A38" s="18" t="s">
        <v>439</v>
      </c>
      <c r="B38" s="87">
        <f>IF('08 (ind)'!B$1="si",100*(('08 (ind)'!B37-MIN('08 (ind)'!B$6:B$37))/(MAX('08 (ind)'!B$6:B$37)-MIN('08 (ind)'!B$6:B$37))),ABS(-100+(100*(('08 (ind)'!B37-MIN('08 (ind)'!B$6:B$37))/(MAX('08 (ind)'!B$6:B$37)-MIN('08 (ind)'!B$6:B$37))))))</f>
        <v>2.1967219543192171</v>
      </c>
      <c r="C38" s="87">
        <f>IF('08 (ind)'!C$1="si",100*(('08 (ind)'!C37-MIN('08 (ind)'!C$6:C$37))/(MAX('08 (ind)'!C$6:C$37)-MIN('08 (ind)'!C$6:C$37))),ABS(-100+(100*(('08 (ind)'!C37-MIN('08 (ind)'!C$6:C$37))/(MAX('08 (ind)'!C$6:C$37)-MIN('08 (ind)'!C$6:C$37))))))</f>
        <v>24.888277938107542</v>
      </c>
      <c r="D38" s="87">
        <f>IF('08 (ind)'!D$1="si",100*(('08 (ind)'!D37-MIN('08 (ind)'!D$6:D$37))/(MAX('08 (ind)'!D$6:D$37)-MIN('08 (ind)'!D$6:D$37))),ABS(-100+(100*(('08 (ind)'!D37-MIN('08 (ind)'!D$6:D$37))/(MAX('08 (ind)'!D$6:D$37)-MIN('08 (ind)'!D$6:D$37))))))</f>
        <v>80.94860432933713</v>
      </c>
      <c r="E38" s="87">
        <f>IF('08 (ind)'!E$1="si",100*(('08 (ind)'!E37-MIN('08 (ind)'!E$6:E$37))/(MAX('08 (ind)'!E$6:E$37)-MIN('08 (ind)'!E$6:E$37))),ABS(-100+(100*(('08 (ind)'!E37-MIN('08 (ind)'!E$6:E$37))/(MAX('08 (ind)'!E$6:E$37)-MIN('08 (ind)'!E$6:E$37))))))</f>
        <v>44.34059023820538</v>
      </c>
      <c r="F38" s="87">
        <f>IF('08 (ind)'!F$1="si",100*(('08 (ind)'!F37-MIN('08 (ind)'!F$6:F$37))/(MAX('08 (ind)'!F$6:F$37)-MIN('08 (ind)'!F$6:F$37))),ABS(-100+(100*(('08 (ind)'!F37-MIN('08 (ind)'!F$6:F$37))/(MAX('08 (ind)'!F$6:F$37)-MIN('08 (ind)'!F$6:F$37))))))</f>
        <v>56.849315068493155</v>
      </c>
      <c r="G38" s="87">
        <f>IF('08 (ind)'!G$1="si",100*(('08 (ind)'!G37-MIN('08 (ind)'!G$6:G$37))/(MAX('08 (ind)'!G$6:G$37)-MIN('08 (ind)'!G$6:G$37))),ABS(-100+(100*(('08 (ind)'!G37-MIN('08 (ind)'!G$6:G$37))/(MAX('08 (ind)'!G$6:G$37)-MIN('08 (ind)'!G$6:G$37))))))</f>
        <v>49.999999999999986</v>
      </c>
      <c r="H38" s="87">
        <f>IF('08 (ind)'!H$1="si",100*(('08 (ind)'!H37-MIN('08 (ind)'!H$6:H$37))/(MAX('08 (ind)'!H$6:H$37)-MIN('08 (ind)'!H$6:H$37))),ABS(-100+(100*(('08 (ind)'!H37-MIN('08 (ind)'!H$6:H$37))/(MAX('08 (ind)'!H$6:H$37)-MIN('08 (ind)'!H$6:H$37))))))</f>
        <v>16.538461538461544</v>
      </c>
      <c r="I38" s="87">
        <f>IF('08 (ind)'!I$1="si",100*(('08 (ind)'!I37-MIN('08 (ind)'!I$6:I$37))/(MAX('08 (ind)'!I$6:I$37)-MIN('08 (ind)'!I$6:I$37))),ABS(-100+(100*(('08 (ind)'!I37-MIN('08 (ind)'!I$6:I$37))/(MAX('08 (ind)'!I$6:I$37)-MIN('08 (ind)'!I$6:I$37))))))</f>
        <v>26.250000000000007</v>
      </c>
      <c r="J38" s="87">
        <f>IF('08 (ind)'!J$1="si",100*(('08 (ind)'!J37-MIN('08 (ind)'!J$6:J$37))/(MAX('08 (ind)'!J$6:J$37)-MIN('08 (ind)'!J$6:J$37))),ABS(-100+(100*(('08 (ind)'!J37-MIN('08 (ind)'!J$6:J$37))/(MAX('08 (ind)'!J$6:J$37)-MIN('08 (ind)'!J$6:J$37))))))</f>
        <v>99.95972613773661</v>
      </c>
      <c r="K38" s="87">
        <f>IF('08 (ind)'!K$1="si",100*(('08 (ind)'!K37-MIN('08 (ind)'!K$6:K$37))/(MAX('08 (ind)'!K$6:K$37)-MIN('08 (ind)'!K$6:K$37))),ABS(-100+(100*(('08 (ind)'!K37-MIN('08 (ind)'!K$6:K$37))/(MAX('08 (ind)'!K$6:K$37)-MIN('08 (ind)'!K$6:K$37))))))</f>
        <v>24.321418889231577</v>
      </c>
      <c r="L38" s="87">
        <f>IF('08 (ind)'!L$1="si",100*(('08 (ind)'!L37-MIN('08 (ind)'!L$6:L$37))/(MAX('08 (ind)'!L$6:L$37)-MIN('08 (ind)'!L$6:L$37))),ABS(-100+(100*(('08 (ind)'!L37-MIN('08 (ind)'!L$6:L$37))/(MAX('08 (ind)'!L$6:L$37)-MIN('08 (ind)'!L$6:L$37))))))</f>
        <v>93.97662714045957</v>
      </c>
      <c r="M38" s="87">
        <f>IF('08 (ind)'!M$1="si",100*(('08 (ind)'!M37-MIN('08 (ind)'!M$6:M$37))/(MAX('08 (ind)'!M$6:M$37)-MIN('08 (ind)'!M$6:M$37))),ABS(-100+(100*(('08 (ind)'!M37-MIN('08 (ind)'!M$6:M$37))/(MAX('08 (ind)'!M$6:M$37)-MIN('08 (ind)'!M$6:M$37))))))</f>
        <v>8.1374220893907676</v>
      </c>
      <c r="N38" s="87">
        <f>IF('08 (ind)'!N$1="si",100*(('08 (ind)'!N37-MIN('08 (ind)'!N$6:N$37))/(MAX('08 (ind)'!N$6:N$37)-MIN('08 (ind)'!N$6:N$37))),ABS(-100+(100*(('08 (ind)'!N37-MIN('08 (ind)'!N$6:N$37))/(MAX('08 (ind)'!N$6:N$37)-MIN('08 (ind)'!N$6:N$37))))))</f>
        <v>61.763716724126027</v>
      </c>
      <c r="O38" s="87">
        <f>IF('08 (ind)'!O$1="si",100*(('08 (ind)'!O37-MIN('08 (ind)'!O$6:O$37))/(MAX('08 (ind)'!O$6:O$37)-MIN('08 (ind)'!O$6:O$37))),ABS(-100+(100*(('08 (ind)'!O37-MIN('08 (ind)'!O$6:O$37))/(MAX('08 (ind)'!O$6:O$37)-MIN('08 (ind)'!O$6:O$37))))))</f>
        <v>92.982456140350877</v>
      </c>
      <c r="P38" s="87">
        <f>IF('08 (ind)'!P$1="si",100*(('08 (ind)'!P37-MIN('08 (ind)'!P$6:P$37))/(MAX('08 (ind)'!P$6:P$37)-MIN('08 (ind)'!P$6:P$37))),ABS(-100+(100*(('08 (ind)'!P37-MIN('08 (ind)'!P$6:P$37))/(MAX('08 (ind)'!P$6:P$37)-MIN('08 (ind)'!P$6:P$37))))))</f>
        <v>0</v>
      </c>
      <c r="Q38" s="87">
        <f>IF('08 (ind)'!Q$1="si",100*(('08 (ind)'!Q37-MIN('08 (ind)'!Q$6:Q$37))/(MAX('08 (ind)'!Q$6:Q$37)-MIN('08 (ind)'!Q$6:Q$37))),ABS(-100+(100*(('08 (ind)'!Q37-MIN('08 (ind)'!Q$6:Q$37))/(MAX('08 (ind)'!Q$6:Q$37)-MIN('08 (ind)'!Q$6:Q$37))))))</f>
        <v>8.1750673912639531</v>
      </c>
      <c r="R38" s="87">
        <f>IF('08 (ind)'!R$1="si",100*(('08 (ind)'!R37-MIN('08 (ind)'!R$6:R$37))/(MAX('08 (ind)'!R$6:R$37)-MIN('08 (ind)'!R$6:R$37))),ABS(-100+(100*(('08 (ind)'!R37-MIN('08 (ind)'!R$6:R$37))/(MAX('08 (ind)'!R$6:R$37)-MIN('08 (ind)'!R$6:R$37))))))</f>
        <v>0.3282764735667591</v>
      </c>
      <c r="S38" s="75">
        <f>ABS(ABS(('08 (ind)'!S37-((MAX('08 (ind)'!S$6:S$37)+MIN('08 (ind)'!S$6:S$37))/2))/(((MAX('08 (ind)'!S$6:S$37)+MIN('08 (ind)'!S$6:S$37))/2)-MAX('08 (ind)'!S$6:S$37))*100)-100)</f>
        <v>93.073529855543754</v>
      </c>
      <c r="T38" s="75">
        <f>IF('08 (ind)'!T$1="si",100*(('08 (ind)'!T37-MIN('08 (ind)'!T$6:T$37))/(MAX('08 (ind)'!T$6:T$37)-MIN('08 (ind)'!T$6:T$37))),ABS(-100+(100*(('08 (ind)'!T37-MIN('08 (ind)'!T$6:T$37))/(MAX('08 (ind)'!T$6:T$37)-MIN('08 (ind)'!T$6:T$37))))))</f>
        <v>3.4502701862817875</v>
      </c>
      <c r="U38" s="75">
        <f>IF('08 (ind)'!U$1="si",100*(('08 (ind)'!U37-MIN('08 (ind)'!U$6:U$37))/(MAX('08 (ind)'!U$6:U$37)-MIN('08 (ind)'!U$6:U$37))),ABS(-100+(100*(('08 (ind)'!U37-MIN('08 (ind)'!U$6:U$37))/(MAX('08 (ind)'!U$6:U$37)-MIN('08 (ind)'!U$6:U$37))))))</f>
        <v>50</v>
      </c>
      <c r="V38" s="75">
        <f>IF('08 (ind)'!V$1="si",100*(('08 (ind)'!V37-MIN('08 (ind)'!V$6:V$37))/(MAX('08 (ind)'!V$6:V$37)-MIN('08 (ind)'!V$6:V$37))),ABS(-100+(100*(('08 (ind)'!V37-MIN('08 (ind)'!V$6:V$37))/(MAX('08 (ind)'!V$6:V$37)-MIN('08 (ind)'!V$6:V$37))))))</f>
        <v>97.237569060773481</v>
      </c>
      <c r="W38" s="75">
        <f>IF('08 (ind)'!W$1="si",100*(('08 (ind)'!W37-MIN('08 (ind)'!W$6:W$37))/(MAX('08 (ind)'!W$6:W$37)-MIN('08 (ind)'!W$6:W$37))),ABS(-100+(100*(('08 (ind)'!W37-MIN('08 (ind)'!W$6:W$37))/(MAX('08 (ind)'!W$6:W$37)-MIN('08 (ind)'!W$6:W$37))))))</f>
        <v>52.737233268206715</v>
      </c>
      <c r="X38" s="75">
        <f>IF('08 (ind)'!X$1="si",100*(('08 (ind)'!X37-MIN('08 (ind)'!X$6:X$37))/(MAX('08 (ind)'!X$6:X$37)-MIN('08 (ind)'!X$6:X$37))),ABS(-100+(100*(('08 (ind)'!X37-MIN('08 (ind)'!X$6:X$37))/(MAX('08 (ind)'!X$6:X$37)-MIN('08 (ind)'!X$6:X$37))))))</f>
        <v>63.86071177449972</v>
      </c>
      <c r="Y38" s="75">
        <f>IF('08 (ind)'!Y$1="si",100*(('08 (ind)'!Y37-MIN('08 (ind)'!Y$6:Y$37))/(MAX('08 (ind)'!Y$6:Y$37)-MIN('08 (ind)'!Y$6:Y$37))),ABS(-100+(100*(('08 (ind)'!Y37-MIN('08 (ind)'!Y$6:Y$37))/(MAX('08 (ind)'!Y$6:Y$37)-MIN('08 (ind)'!Y$6:Y$37))))))</f>
        <v>42.722335974361258</v>
      </c>
      <c r="Z38" s="75">
        <f>IF('08 (ind)'!Z$1="si",100*(('08 (ind)'!Z37-MIN('08 (ind)'!Z$6:Z$37))/(MAX('08 (ind)'!Z$6:Z$37)-MIN('08 (ind)'!Z$6:Z$37))),ABS(-100+(100*(('08 (ind)'!Z37-MIN('08 (ind)'!Z$6:Z$37))/(MAX('08 (ind)'!Z$6:Z$37)-MIN('08 (ind)'!Z$6:Z$37))))))</f>
        <v>51.994378212276352</v>
      </c>
      <c r="AA38" s="75">
        <f>IF('08 (ind)'!AA$1="si",100*(('08 (ind)'!AA37-MIN('08 (ind)'!AA$6:AA$37))/(MAX('08 (ind)'!AA$6:AA$37)-MIN('08 (ind)'!AA$6:AA$37))),ABS(-100+(100*(('08 (ind)'!AA37-MIN('08 (ind)'!AA$6:AA$37))/(MAX('08 (ind)'!AA$6:AA$37)-MIN('08 (ind)'!AA$6:AA$37))))))</f>
        <v>47.087392052375954</v>
      </c>
      <c r="AB38" s="75">
        <f>IF('08 (ind)'!AB$1="si",100*(('08 (ind)'!AB37-MIN('08 (ind)'!AB$6:AB$37))/(MAX('08 (ind)'!AB$6:AB$37)-MIN('08 (ind)'!AB$6:AB$37))),ABS(-100+(100*(('08 (ind)'!AB37-MIN('08 (ind)'!AB$6:AB$37))/(MAX('08 (ind)'!AB$6:AB$37)-MIN('08 (ind)'!AB$6:AB$37))))))</f>
        <v>53.122371818179317</v>
      </c>
      <c r="AC38" s="75">
        <f>IF('08 (ind)'!AC$1="si",100*(('08 (ind)'!AC37-MIN('08 (ind)'!AC$6:AC$37))/(MAX('08 (ind)'!AC$6:AC$37)-MIN('08 (ind)'!AC$6:AC$37))),ABS(-100+(100*(('08 (ind)'!AC37-MIN('08 (ind)'!AC$6:AC$37))/(MAX('08 (ind)'!AC$6:AC$37)-MIN('08 (ind)'!AC$6:AC$37))))))</f>
        <v>61.459831599812063</v>
      </c>
      <c r="AD38" s="75">
        <f>IF('08 (ind)'!AD$1="si",100*(('08 (ind)'!AD37-MIN('08 (ind)'!AD$6:AD$37))/(MAX('08 (ind)'!AD$6:AD$37)-MIN('08 (ind)'!AD$6:AD$37))),ABS(-100+(100*(('08 (ind)'!AD37-MIN('08 (ind)'!AD$6:AD$37))/(MAX('08 (ind)'!AD$6:AD$37)-MIN('08 (ind)'!AD$6:AD$37))))))</f>
        <v>49.440651182993598</v>
      </c>
      <c r="AE38" s="75">
        <f>IF('08 (ind)'!AE$1="si",100*(('08 (ind)'!AE37-MIN('08 (ind)'!AE$6:AE$37))/(MAX('08 (ind)'!AE$6:AE$37)-MIN('08 (ind)'!AE$6:AE$37))),ABS(-100+(100*(('08 (ind)'!AE37-MIN('08 (ind)'!AE$6:AE$37))/(MAX('08 (ind)'!AE$6:AE$37)-MIN('08 (ind)'!AE$6:AE$37))))))</f>
        <v>34.732285652001636</v>
      </c>
      <c r="AF38" s="75">
        <f>IF('08 (ind)'!AF$1="si",100*(('08 (ind)'!AF37-MIN('08 (ind)'!AF$6:AF$37))/(MAX('08 (ind)'!AF$6:AF$37)-MIN('08 (ind)'!AF$6:AF$37))),ABS(-100+(100*(('08 (ind)'!AF37-MIN('08 (ind)'!AF$6:AF$37))/(MAX('08 (ind)'!AF$6:AF$37)-MIN('08 (ind)'!AF$6:AF$37))))))</f>
        <v>78.712843063708291</v>
      </c>
      <c r="AG38" s="75">
        <f>IF('08 (ind)'!AG$1="si",100*(('08 (ind)'!AG37-MIN('08 (ind)'!AG$6:AG$37))/(MAX('08 (ind)'!AG$6:AG$37)-MIN('08 (ind)'!AG$6:AG$37))),ABS(-100+(100*(('08 (ind)'!AG37-MIN('08 (ind)'!AG$6:AG$37))/(MAX('08 (ind)'!AG$6:AG$37)-MIN('08 (ind)'!AG$6:AG$37))))))</f>
        <v>35.106382978723424</v>
      </c>
      <c r="AH38" s="75">
        <f>IF('08 (ind)'!AH$1="si",100*(('08 (ind)'!AH37-MIN('08 (ind)'!AH$6:AH$37))/(MAX('08 (ind)'!AH$6:AH$37)-MIN('08 (ind)'!AH$6:AH$37))),ABS(-100+(100*(('08 (ind)'!AH37-MIN('08 (ind)'!AH$6:AH$37))/(MAX('08 (ind)'!AH$6:AH$37)-MIN('08 (ind)'!AH$6:AH$37))))))</f>
        <v>68.862275449101816</v>
      </c>
      <c r="AI38" s="75">
        <f>IF('08 (ind)'!AI$1="si",100*(('08 (ind)'!AI37-MIN('08 (ind)'!AI$6:AI$37))/(MAX('08 (ind)'!AI$6:AI$37)-MIN('08 (ind)'!AI$6:AI$37))),ABS(-100+(100*(('08 (ind)'!AI37-MIN('08 (ind)'!AI$6:AI$37))/(MAX('08 (ind)'!AI$6:AI$37)-MIN('08 (ind)'!AI$6:AI$37))))))</f>
        <v>1.2549966612698151</v>
      </c>
      <c r="AJ38" s="75">
        <f>IF('08 (ind)'!AJ$1="si",100*(('08 (ind)'!AJ37-MIN('08 (ind)'!AJ$6:AJ$37))/(MAX('08 (ind)'!AJ$6:AJ$37)-MIN('08 (ind)'!AJ$6:AJ$37))),ABS(-100+(100*(('08 (ind)'!AJ37-MIN('08 (ind)'!AJ$6:AJ$37))/(MAX('08 (ind)'!AJ$6:AJ$37)-MIN('08 (ind)'!AJ$6:AJ$37))))))</f>
        <v>79.779134772599448</v>
      </c>
      <c r="AK38" s="75">
        <f>IF('08 (ind)'!AK$1="si",100*(('08 (ind)'!AK37-MIN('08 (ind)'!AK$6:AK$37))/(MAX('08 (ind)'!AK$6:AK$37)-MIN('08 (ind)'!AK$6:AK$37))),ABS(-100+(100*(('08 (ind)'!AK37-MIN('08 (ind)'!AK$6:AK$37))/(MAX('08 (ind)'!AK$6:AK$37)-MIN('08 (ind)'!AK$6:AK$37))))))</f>
        <v>51.120530694396493</v>
      </c>
      <c r="AL38" s="75">
        <f>IF('08 (ind)'!AL$1="si",100*(('08 (ind)'!AL37-MIN('08 (ind)'!AL$6:AL$37))/(MAX('08 (ind)'!AL$6:AL$37)-MIN('08 (ind)'!AL$6:AL$37))),ABS(-100+(100*(('08 (ind)'!AL37-MIN('08 (ind)'!AL$6:AL$37))/(MAX('08 (ind)'!AL$6:AL$37)-MIN('08 (ind)'!AL$6:AL$37))))))</f>
        <v>79.427786722060247</v>
      </c>
      <c r="AM38" s="75">
        <f>IF('08 (ind)'!AM$1="si",100*(('08 (ind)'!AM37-MIN('08 (ind)'!AM$6:AM$37))/(MAX('08 (ind)'!AM$6:AM$37)-MIN('08 (ind)'!AM$6:AM$37))),ABS(-100+(100*(('08 (ind)'!AM37-MIN('08 (ind)'!AM$6:AM$37))/(MAX('08 (ind)'!AM$6:AM$37)-MIN('08 (ind)'!AM$6:AM$37))))))</f>
        <v>82.324500011232487</v>
      </c>
      <c r="AN38" s="75">
        <f>IF('08 (ind)'!AN$1="si",100*(('08 (ind)'!AN37-MIN('08 (ind)'!AN$6:AN$37))/(MAX('08 (ind)'!AN$6:AN$37)-MIN('08 (ind)'!AN$6:AN$37))),ABS(-100+(100*(('08 (ind)'!AN37-MIN('08 (ind)'!AN$6:AN$37))/(MAX('08 (ind)'!AN$6:AN$37)-MIN('08 (ind)'!AN$6:AN$37))))))</f>
        <v>20.858795786694614</v>
      </c>
      <c r="AO38" s="75">
        <f>IF('08 (ind)'!AO$1="si",100*(('08 (ind)'!AO37-MIN('08 (ind)'!AO$6:AO$37))/(MAX('08 (ind)'!AO$6:AO$37)-MIN('08 (ind)'!AO$6:AO$37))),ABS(-100+(100*(('08 (ind)'!AO37-MIN('08 (ind)'!AO$6:AO$37))/(MAX('08 (ind)'!AO$6:AO$37)-MIN('08 (ind)'!AO$6:AO$37))))))</f>
        <v>84.926863666202834</v>
      </c>
      <c r="AP38" s="75">
        <f>IF('08 (ind)'!AP$1="si",100*(('08 (ind)'!AP37-MIN('08 (ind)'!AP$6:AP$37))/(MAX('08 (ind)'!AP$6:AP$37)-MIN('08 (ind)'!AP$6:AP$37))),ABS(-100+(100*(('08 (ind)'!AP37-MIN('08 (ind)'!AP$6:AP$37))/(MAX('08 (ind)'!AP$6:AP$37)-MIN('08 (ind)'!AP$6:AP$37))))))</f>
        <v>88.016967126192995</v>
      </c>
      <c r="AQ38" s="75">
        <f>IF('08 (ind)'!AQ$1="si",100*(('08 (ind)'!AQ37-MIN('08 (ind)'!AQ$6:AQ$37))/(MAX('08 (ind)'!AQ$6:AQ$37)-MIN('08 (ind)'!AQ$6:AQ$37))),ABS(-100+(100*(('08 (ind)'!AQ37-MIN('08 (ind)'!AQ$6:AQ$37))/(MAX('08 (ind)'!AQ$6:AQ$37)-MIN('08 (ind)'!AQ$6:AQ$37))))))</f>
        <v>3.7987556744023578</v>
      </c>
      <c r="AR38" s="75">
        <f>IF('08 (ind)'!AR$1="si",100*(('08 (ind)'!AR37-MIN('08 (ind)'!AR$6:AR$37))/(MAX('08 (ind)'!AR$6:AR$37)-MIN('08 (ind)'!AR$6:AR$37))),ABS(-100+(100*(('08 (ind)'!AR37-MIN('08 (ind)'!AR$6:AR$37))/(MAX('08 (ind)'!AR$6:AR$37)-MIN('08 (ind)'!AR$6:AR$37))))))</f>
        <v>17.792486859392238</v>
      </c>
      <c r="AS38" s="75">
        <f>IF('08 (ind)'!AS$1="si",100*(('08 (ind)'!AS37-MIN('08 (ind)'!AS$6:AS$37))/(MAX('08 (ind)'!AS$6:AS$37)-MIN('08 (ind)'!AS$6:AS$37))),ABS(-100+(100*(('08 (ind)'!AS37-MIN('08 (ind)'!AS$6:AS$37))/(MAX('08 (ind)'!AS$6:AS$37)-MIN('08 (ind)'!AS$6:AS$37))))))</f>
        <v>81.454545454545453</v>
      </c>
      <c r="AT38" s="75">
        <f>IF('08 (ind)'!AT$1="si",100*(('08 (ind)'!AT37-MIN('08 (ind)'!AT$6:AT$37))/(MAX('08 (ind)'!AT$6:AT$37)-MIN('08 (ind)'!AT$6:AT$37))),ABS(-100+(100*(('08 (ind)'!AT37-MIN('08 (ind)'!AT$6:AT$37))/(MAX('08 (ind)'!AT$6:AT$37)-MIN('08 (ind)'!AT$6:AT$37))))))</f>
        <v>0</v>
      </c>
      <c r="AU38" s="75">
        <f>IF('08 (ind)'!AU$1="si",100*(('08 (ind)'!AU37-MIN('08 (ind)'!AU$6:AU$37))/(MAX('08 (ind)'!AU$6:AU$37)-MIN('08 (ind)'!AU$6:AU$37))),ABS(-100+(100*(('08 (ind)'!AU37-MIN('08 (ind)'!AU$6:AU$37))/(MAX('08 (ind)'!AU$6:AU$37)-MIN('08 (ind)'!AU$6:AU$37))))))</f>
        <v>44.290657439446356</v>
      </c>
      <c r="AV38" s="75">
        <f>IF('08 (ind)'!AV$1="si",100*(('08 (ind)'!AV37-MIN('08 (ind)'!AV$6:AV$37))/(MAX('08 (ind)'!AV$6:AV$37)-MIN('08 (ind)'!AV$6:AV$37))),ABS(-100+(100*(('08 (ind)'!AV37-MIN('08 (ind)'!AV$6:AV$37))/(MAX('08 (ind)'!AV$6:AV$37)-MIN('08 (ind)'!AV$6:AV$37))))))</f>
        <v>89.601386481802422</v>
      </c>
      <c r="AW38" s="75">
        <f>IF('08 (ind)'!AW$1="si",100*(('08 (ind)'!AW37-MIN('08 (ind)'!AW$6:AW$37))/(MAX('08 (ind)'!AW$6:AW$37)-MIN('08 (ind)'!AW$6:AW$37))),ABS(-100+(100*(('08 (ind)'!AW37-MIN('08 (ind)'!AW$6:AW$37))/(MAX('08 (ind)'!AW$6:AW$37)-MIN('08 (ind)'!AW$6:AW$37))))))</f>
        <v>29.917469050894091</v>
      </c>
      <c r="AX38" s="75">
        <f>IF('08 (ind)'!AX$1="si",100*(('08 (ind)'!AX37-MIN('08 (ind)'!AX$6:AX$37))/(MAX('08 (ind)'!AX$6:AX$37)-MIN('08 (ind)'!AX$6:AX$37))),ABS(-100+(100*(('08 (ind)'!AX37-MIN('08 (ind)'!AX$6:AX$37))/(MAX('08 (ind)'!AX$6:AX$37)-MIN('08 (ind)'!AX$6:AX$37))))))</f>
        <v>7.1685527856423112</v>
      </c>
      <c r="AY38" s="75">
        <f>IF('08 (ind)'!AY$1="si",100*(('08 (ind)'!AY37-MIN('08 (ind)'!AY$6:AY$37))/(MAX('08 (ind)'!AY$6:AY$37)-MIN('08 (ind)'!AY$6:AY$37))),ABS(-100+(100*(('08 (ind)'!AY37-MIN('08 (ind)'!AY$6:AY$37))/(MAX('08 (ind)'!AY$6:AY$37)-MIN('08 (ind)'!AY$6:AY$37))))))</f>
        <v>32.025842178126453</v>
      </c>
      <c r="AZ38" s="75">
        <f>IF('08 (ind)'!AZ$1="si",100*(('08 (ind)'!AZ37-MIN('08 (ind)'!AZ$6:AZ$37))/(MAX('08 (ind)'!AZ$6:AZ$37)-MIN('08 (ind)'!AZ$6:AZ$37))),ABS(-100+(100*(('08 (ind)'!AZ37-MIN('08 (ind)'!AZ$6:AZ$37))/(MAX('08 (ind)'!AZ$6:AZ$37)-MIN('08 (ind)'!AZ$6:AZ$37))))))</f>
        <v>24.579393624227521</v>
      </c>
      <c r="BA38" s="75">
        <f>IF('08 (ind)'!BA$1="si",100*(('08 (ind)'!BA37-MIN('08 (ind)'!BA$6:BA$37))/(MAX('08 (ind)'!BA$6:BA$37)-MIN('08 (ind)'!BA$6:BA$37))),ABS(-100+(100*(('08 (ind)'!BA37-MIN('08 (ind)'!BA$6:BA$37))/(MAX('08 (ind)'!BA$6:BA$37)-MIN('08 (ind)'!BA$6:BA$37))))))</f>
        <v>20.049342295512858</v>
      </c>
      <c r="BB38" s="75">
        <f>IF('08 (ind)'!BB$1="si",100*(('08 (ind)'!BB37-MIN('08 (ind)'!BB$6:BB$37))/(MAX('08 (ind)'!BB$6:BB$37)-MIN('08 (ind)'!BB$6:BB$37))),ABS(-100+(100*(('08 (ind)'!BB37-MIN('08 (ind)'!BB$6:BB$37))/(MAX('08 (ind)'!BB$6:BB$37)-MIN('08 (ind)'!BB$6:BB$37))))))</f>
        <v>14.465093276151666</v>
      </c>
      <c r="BC38" s="75">
        <f>IF('08 (ind)'!BC$1="si",100*(('08 (ind)'!BC37-MIN('08 (ind)'!BC$6:BC$37))/(MAX('08 (ind)'!BC$6:BC$37)-MIN('08 (ind)'!BC$6:BC$37))),ABS(-100+(100*(('08 (ind)'!BC37-MIN('08 (ind)'!BC$6:BC$37))/(MAX('08 (ind)'!BC$6:BC$37)-MIN('08 (ind)'!BC$6:BC$37))))))</f>
        <v>51.816811907074403</v>
      </c>
      <c r="BD38" s="75">
        <f>IF('08 (ind)'!BD$1="si",100*(('08 (ind)'!BD37-MIN('08 (ind)'!BD$6:BD$37))/(MAX('08 (ind)'!BD$6:BD$37)-MIN('08 (ind)'!BD$6:BD$37))),ABS(-100+(100*(('08 (ind)'!BD37-MIN('08 (ind)'!BD$6:BD$37))/(MAX('08 (ind)'!BD$6:BD$37)-MIN('08 (ind)'!BD$6:BD$37))))))</f>
        <v>19.193737251172564</v>
      </c>
      <c r="BE38" s="75">
        <f>IF('08 (ind)'!BE$1="si",100*(('08 (ind)'!BE37-MIN('08 (ind)'!BE$6:BE$37))/(MAX('08 (ind)'!BE$6:BE$37)-MIN('08 (ind)'!BE$6:BE$37))),ABS(-100+(100*(('08 (ind)'!BE37-MIN('08 (ind)'!BE$6:BE$37))/(MAX('08 (ind)'!BE$6:BE$37)-MIN('08 (ind)'!BE$6:BE$37))))))</f>
        <v>0</v>
      </c>
      <c r="BF38" s="75">
        <f>IF('08 (ind)'!BF$1="si",100*(('08 (ind)'!BF37-MIN('08 (ind)'!BF$6:BF$37))/(MAX('08 (ind)'!BF$6:BF$37)-MIN('08 (ind)'!BF$6:BF$37))),ABS(-100+(100*(('08 (ind)'!BF37-MIN('08 (ind)'!BF$6:BF$37))/(MAX('08 (ind)'!BF$6:BF$37)-MIN('08 (ind)'!BF$6:BF$37))))))</f>
        <v>18.334016388885448</v>
      </c>
      <c r="BG38" s="75">
        <f>IF('08 (ind)'!BG$1="si",100*(('08 (ind)'!BG37-MIN('08 (ind)'!BG$6:BG$37))/(MAX('08 (ind)'!BG$6:BG$37)-MIN('08 (ind)'!BG$6:BG$37))),ABS(-100+(100*(('08 (ind)'!BG37-MIN('08 (ind)'!BG$6:BG$37))/(MAX('08 (ind)'!BG$6:BG$37)-MIN('08 (ind)'!BG$6:BG$37))))))</f>
        <v>33.797999766702667</v>
      </c>
      <c r="BH38" s="75">
        <f>IF('08 (ind)'!BH$1="si",100*(('08 (ind)'!BH37-MIN('08 (ind)'!BH$6:BH$37))/(MAX('08 (ind)'!BH$6:BH$37)-MIN('08 (ind)'!BH$6:BH$37))),ABS(-100+(100*(('08 (ind)'!BH37-MIN('08 (ind)'!BH$6:BH$37))/(MAX('08 (ind)'!BH$6:BH$37)-MIN('08 (ind)'!BH$6:BH$37))))))</f>
        <v>9.894581251070429</v>
      </c>
      <c r="BI38" s="75">
        <f>IF('08 (ind)'!BI$1="si",100*(('08 (ind)'!BI37-MIN('08 (ind)'!BI$6:BI$37))/(MAX('08 (ind)'!BI$6:BI$37)-MIN('08 (ind)'!BI$6:BI$37))),ABS(-100+(100*(('08 (ind)'!BI37-MIN('08 (ind)'!BI$6:BI$37))/(MAX('08 (ind)'!BI$6:BI$37)-MIN('08 (ind)'!BI$6:BI$37))))))</f>
        <v>96.55373293866171</v>
      </c>
      <c r="BJ38" s="75">
        <f>IF('08 (ind)'!BJ$1="si",100*(('08 (ind)'!BJ37-MIN('08 (ind)'!BJ$6:BJ$37))/(MAX('08 (ind)'!BJ$6:BJ$37)-MIN('08 (ind)'!BJ$6:BJ$37))),ABS(-100+(100*(('08 (ind)'!BJ37-MIN('08 (ind)'!BJ$6:BJ$37))/(MAX('08 (ind)'!BJ$6:BJ$37)-MIN('08 (ind)'!BJ$6:BJ$37))))))</f>
        <v>1.0492527781857878E-3</v>
      </c>
      <c r="BK38" s="75">
        <f>IF('08 (ind)'!BK$1="si",100*(('08 (ind)'!BK37-MIN('08 (ind)'!BK$6:BK$37))/(MAX('08 (ind)'!BK$6:BK$37)-MIN('08 (ind)'!BK$6:BK$37))),ABS(-100+(100*(('08 (ind)'!BK37-MIN('08 (ind)'!BK$6:BK$37))/(MAX('08 (ind)'!BK$6:BK$37)-MIN('08 (ind)'!BK$6:BK$37))))))</f>
        <v>6.2833050846772291</v>
      </c>
      <c r="BL38" s="75">
        <f>IF('08 (ind)'!BL$1="si",100*(('08 (ind)'!BL37-MIN('08 (ind)'!BL$6:BL$37))/(MAX('08 (ind)'!BL$6:BL$37)-MIN('08 (ind)'!BL$6:BL$37))),ABS(-100+(100*(('08 (ind)'!BL37-MIN('08 (ind)'!BL$6:BL$37))/(MAX('08 (ind)'!BL$6:BL$37)-MIN('08 (ind)'!BL$6:BL$37))))))</f>
        <v>8.4745762711864394</v>
      </c>
      <c r="BM38" s="75">
        <f>IF('08 (ind)'!BM$1="si",100*(('08 (ind)'!BM37-MIN('08 (ind)'!BM$6:BM$37))/(MAX('08 (ind)'!BM$6:BM$37)-MIN('08 (ind)'!BM$6:BM$37))),ABS(-100+(100*(('08 (ind)'!BM37-MIN('08 (ind)'!BM$6:BM$37))/(MAX('08 (ind)'!BM$6:BM$37)-MIN('08 (ind)'!BM$6:BM$37))))))</f>
        <v>7.9650930803984856</v>
      </c>
      <c r="BN38" s="75">
        <f>IF('08 (ind)'!BN$1="si",100*(('08 (ind)'!BN37-MIN('08 (ind)'!BN$6:BN$37))/(MAX('08 (ind)'!BN$6:BN$37)-MIN('08 (ind)'!BN$6:BN$37))),ABS(-100+(100*(('08 (ind)'!BN37-MIN('08 (ind)'!BN$6:BN$37))/(MAX('08 (ind)'!BN$6:BN$37)-MIN('08 (ind)'!BN$6:BN$37))))))</f>
        <v>36.772903770519058</v>
      </c>
      <c r="BO38" s="75">
        <f>IF('08 (ind)'!BO$1="si",100*(('08 (ind)'!BO37-MIN('08 (ind)'!BO$6:BO$37))/(MAX('08 (ind)'!BO$6:BO$37)-MIN('08 (ind)'!BO$6:BO$37))),ABS(-100+(100*(('08 (ind)'!BO37-MIN('08 (ind)'!BO$6:BO$37))/(MAX('08 (ind)'!BO$6:BO$37)-MIN('08 (ind)'!BO$6:BO$37))))))</f>
        <v>21.531214253692351</v>
      </c>
      <c r="BP38" s="75">
        <f>IF('08 (ind)'!BP$1="si",100*(('08 (ind)'!BP37-MIN('08 (ind)'!BP$6:BP$37))/(MAX('08 (ind)'!BP$6:BP$37)-MIN('08 (ind)'!BP$6:BP$37))),ABS(-100+(100*(('08 (ind)'!BP37-MIN('08 (ind)'!BP$6:BP$37))/(MAX('08 (ind)'!BP$6:BP$37)-MIN('08 (ind)'!BP$6:BP$37))))))</f>
        <v>20.652536963913313</v>
      </c>
      <c r="BQ38" s="75">
        <f>IF('08 (ind)'!BQ$1="si",100*(('08 (ind)'!BQ37-MIN('08 (ind)'!BQ$6:BQ$37))/(MAX('08 (ind)'!BQ$6:BQ$37)-MIN('08 (ind)'!BQ$6:BQ$37))),ABS(-100+(100*(('08 (ind)'!BQ37-MIN('08 (ind)'!BQ$6:BQ$37))/(MAX('08 (ind)'!BQ$6:BQ$37)-MIN('08 (ind)'!BQ$6:BQ$37))))))</f>
        <v>12.769743758786905</v>
      </c>
      <c r="BR38" s="75">
        <f>IF('08 (ind)'!BR$1="si",100*(('08 (ind)'!BR37-MIN('08 (ind)'!BR$6:BR$37))/(MAX('08 (ind)'!BR$6:BR$37)-MIN('08 (ind)'!BR$6:BR$37))),ABS(-100+(100*(('08 (ind)'!BR37-MIN('08 (ind)'!BR$6:BR$37))/(MAX('08 (ind)'!BP$6:BP$37)-MIN('08 (ind)'!BR$6:BR$37))))))</f>
        <v>3.7306407128460806</v>
      </c>
      <c r="BS38" s="75">
        <f>IF('08 (ind)'!BS$1="si",100*(('08 (ind)'!BS37-MIN('08 (ind)'!BS$6:BS$37))/(MAX('08 (ind)'!BS$6:BS$37)-MIN('08 (ind)'!BS$6:BS$37))),ABS(-100+(100*(('08 (ind)'!BS37-MIN('08 (ind)'!BS$6:BS$37))/(MAX('08 (ind)'!BQ$6:BQ$37)-MIN('08 (ind)'!BS$6:BS$37))))))</f>
        <v>59.621669860797411</v>
      </c>
      <c r="BT38" s="75">
        <f>IF('08 (ind)'!BT$1="si",100*(('08 (ind)'!BT37-MIN('08 (ind)'!BT$6:BT$37))/(MAX('08 (ind)'!BT$6:BT$37)-MIN('08 (ind)'!BT$6:BT$37))),ABS(-100+(100*(('08 (ind)'!BT37-MIN('08 (ind)'!BT$6:BT$37))/(MAX('08 (ind)'!BR$6:BR$37)-MIN('08 (ind)'!BT$6:BT$37))))))</f>
        <v>93.569116840927805</v>
      </c>
      <c r="BU38" s="75">
        <f>IF('08 (ind)'!BU$1="si",100*(('08 (ind)'!BU37-MIN('08 (ind)'!BU$6:BU$37))/(MAX('08 (ind)'!BU$6:BU$37)-MIN('08 (ind)'!BU$6:BU$37))),ABS(-100+(100*(('08 (ind)'!BU37-MIN('08 (ind)'!BU$6:BU$37))/(MAX('08 (ind)'!BU$6:BU$37)-MIN('08 (ind)'!BU$6:BU$37))))))</f>
        <v>64.019851116625304</v>
      </c>
      <c r="BV38" s="75">
        <f>IF('08 (ind)'!BV$1="si",100*(('08 (ind)'!BV37-MIN('08 (ind)'!BV$6:BV$37))/(MAX('08 (ind)'!BV$6:BV$37)-MIN('08 (ind)'!BV$6:BV$37))),ABS(-100+(100*(('08 (ind)'!BV37-MIN('08 (ind)'!BV$6:BV$37))/(MAX('08 (ind)'!BV$6:BV$37)-MIN('08 (ind)'!BV$6:BV$37))))))</f>
        <v>62.823200559049617</v>
      </c>
      <c r="BW38" s="75">
        <f>IF('08 (ind)'!BW$1="si",100*(('08 (ind)'!BW37-MIN('08 (ind)'!BW$6:BW$37))/(MAX('08 (ind)'!BW$6:BW$37)-MIN('08 (ind)'!BW$6:BW$37))),ABS(-100+(100*(('08 (ind)'!BW37-MIN('08 (ind)'!BW$6:BW$37))/(MAX('08 (ind)'!BW$6:BW$37)-MIN('08 (ind)'!BW$6:BW$37))))))</f>
        <v>74.996718729492059</v>
      </c>
      <c r="BX38" s="75">
        <f>IF('08 (ind)'!BX$1="si",100*(('08 (ind)'!BX37-MIN('08 (ind)'!BX$6:BX$37))/(MAX('08 (ind)'!BX$6:BX$37)-MIN('08 (ind)'!BX$6:BX$37))),ABS(-100+(100*(('08 (ind)'!BX37-MIN('08 (ind)'!BX$6:BX$37))/(MAX('08 (ind)'!BX$6:BX$37)-MIN('08 (ind)'!BX$6:BX$37))))))</f>
        <v>18.998523005828261</v>
      </c>
      <c r="BY38" s="75">
        <f>IF('08 (ind)'!BY$1="si",100*(('08 (ind)'!BY37-MIN('08 (ind)'!BY$6:BY$37))/(MAX('08 (ind)'!BY$6:BY$37)-MIN('08 (ind)'!BY$6:BY$37))),ABS(-100+(100*(('08 (ind)'!BY37-MIN('08 (ind)'!BY$6:BY$37))/(MAX('08 (ind)'!BY$6:BY$37)-MIN('08 (ind)'!BY$6:BY$37))))))</f>
        <v>38.232237245979128</v>
      </c>
      <c r="BZ38" s="75">
        <f>IF('08 (ind)'!BZ$1="si",100*(('08 (ind)'!BZ37-MIN('08 (ind)'!BZ$6:BZ$37))/(MAX('08 (ind)'!BZ$6:BZ$37)-MIN('08 (ind)'!BZ$6:BZ$37))),ABS(-100+(100*(('08 (ind)'!BZ37-MIN('08 (ind)'!BZ$6:BZ$37))/(MAX('08 (ind)'!BZ$6:BZ$37)-MIN('08 (ind)'!BZ$6:BZ$37))))))</f>
        <v>95.486051350937458</v>
      </c>
      <c r="CA38" s="75">
        <f>IF('08 (ind)'!CA$1="si",100*(('08 (ind)'!CA37-MIN('08 (ind)'!CA$6:CA$37))/(MAX('08 (ind)'!CA$6:CA$37)-MIN('08 (ind)'!CA$6:CA$37))),ABS(-100+(100*(('08 (ind)'!CA37-MIN('08 (ind)'!CA$6:CA$37))/(MAX('08 (ind)'!CA$6:CA$37)-MIN('08 (ind)'!CA$6:CA$37))))))</f>
        <v>95.089698200614933</v>
      </c>
      <c r="CB38" s="75">
        <f>IF('08 (ind)'!CB$1="si",100*(('08 (ind)'!CB37-MIN('08 (ind)'!CB$6:CB$37))/(MAX('08 (ind)'!CB$6:CB$37)-MIN('08 (ind)'!CB$6:CB$37))),ABS(-100+(100*(('08 (ind)'!CB37-MIN('08 (ind)'!CB$6:CB$37))/(MAX('08 (ind)'!CB$6:CB$37)-MIN('08 (ind)'!CB$6:CB$37))))))</f>
        <v>82.165605095541395</v>
      </c>
      <c r="CC38" s="75">
        <f>IF('08 (ind)'!CC$1="si",100*(('08 (ind)'!CC37-MIN('08 (ind)'!CC$6:CC$37))/(MAX('08 (ind)'!CC$6:CC$37)-MIN('08 (ind)'!CC$6:CC$37))),ABS(-100+(100*(('08 (ind)'!CC37-MIN('08 (ind)'!CC$6:CC$37))/(MAX('08 (ind)'!CC$6:CC$37)-MIN('08 (ind)'!CC$6:CC$37))))))</f>
        <v>70.138927720618511</v>
      </c>
      <c r="CD38" s="75">
        <f>IF('08 (ind)'!CD$1="si",100*(('08 (ind)'!CD37-MIN('08 (ind)'!CD$6:CD$37))/(MAX('08 (ind)'!CD$6:CD$37)-MIN('08 (ind)'!CD$6:CD$37))),ABS(-100+(100*(('08 (ind)'!CD37-MIN('08 (ind)'!CD$6:CD$37))/(MAX('08 (ind)'!CD$6:CD$37)-MIN('08 (ind)'!CD$6:CD$37))))))</f>
        <v>0.2547505717548923</v>
      </c>
      <c r="CE38" s="75">
        <f>IF('08 (ind)'!CE$1="si",100*(('08 (ind)'!CE37-MIN('08 (ind)'!CE$6:CE$37))/(MAX('08 (ind)'!CE$6:CE$37)-MIN('08 (ind)'!CE$6:CE$37))),ABS(-100+(100*(('08 (ind)'!CE37-MIN('08 (ind)'!CE$6:CE$37))/(MAX('08 (ind)'!CE$6:CE$37)-MIN('08 (ind)'!CE$6:CE$37))))))</f>
        <v>11.091585656576772</v>
      </c>
      <c r="CF38" s="75">
        <f>IF('08 (ind)'!CF$1="si",100*(('08 (ind)'!CF37-MIN('08 (ind)'!CF$6:CF$37))/(MAX('08 (ind)'!CF$6:CF$37)-MIN('08 (ind)'!CF$6:CF$37))),ABS(-100+(100*(('08 (ind)'!CF37-MIN('08 (ind)'!CF$6:CF$37))/(MAX('08 (ind)'!CF$6:CF$37)-MIN('08 (ind)'!CF$6:CF$37))))))</f>
        <v>8.3093436563411114</v>
      </c>
      <c r="CG38" s="75">
        <f>IF('08 (ind)'!CG$1="si",100*(('08 (ind)'!CG37-MIN('08 (ind)'!CG$6:CG$37))/(MAX('08 (ind)'!CG$6:CG$37)-MIN('08 (ind)'!CG$6:CG$37))),ABS(-100+(100*(('08 (ind)'!CG37-MIN('08 (ind)'!CG$6:CG$37))/(MAX('08 (ind)'!CG$6:CG$37)-MIN('08 (ind)'!CG$6:CG$37))))))</f>
        <v>100</v>
      </c>
      <c r="CH38" s="75">
        <f>IF('08 (ind)'!CH$1="si",100*(('08 (ind)'!CH37-MIN('08 (ind)'!CH$6:CH$37))/(MAX('08 (ind)'!CH$6:CH$37)-MIN('08 (ind)'!CH$6:CH$37))),ABS(-100+(100*(('08 (ind)'!CH37-MIN('08 (ind)'!CH$6:CH$37))/(MAX('08 (ind)'!CH$6:CH$37)-MIN('08 (ind)'!CH$6:CH$37))))))</f>
        <v>17.792869643058584</v>
      </c>
      <c r="CI38" s="75">
        <f>IF('08 (ind)'!CI$1="si",100*(('08 (ind)'!CI37-MIN('08 (ind)'!CI$6:CI$37))/(MAX('08 (ind)'!CI$6:CI$37)-MIN('08 (ind)'!CI$6:CI$37))),ABS(-100+(100*(('08 (ind)'!CI37-MIN('08 (ind)'!CI$6:CI$37))/(MAX('08 (ind)'!CI$6:CI$37)-MIN('08 (ind)'!CI$6:CI$37))))))</f>
        <v>77.02522242682555</v>
      </c>
      <c r="CJ38" s="75">
        <f>IF('08 (ind)'!CJ$1="si",100*(('08 (ind)'!CJ37-MIN('08 (ind)'!CJ$6:CJ$37))/(MAX('08 (ind)'!CJ$6:CJ$37)-MIN('08 (ind)'!CJ$6:CJ$37))),ABS(-100+(100*(('08 (ind)'!CJ37-MIN('08 (ind)'!CJ$6:CJ$37))/(MAX('08 (ind)'!CJ$6:CJ$37)-MIN('08 (ind)'!CJ$6:CJ$37))))))</f>
        <v>38.445486179610604</v>
      </c>
      <c r="CK38" s="75">
        <f>IF('08 (ind)'!CK$1="si",100*(('08 (ind)'!CK37-MIN('08 (ind)'!CK$6:CK$37))/(MAX('08 (ind)'!CK$6:CK$37)-MIN('08 (ind)'!CK$6:CK$37))),ABS(-100+(100*(('08 (ind)'!CK37-MIN('08 (ind)'!CK$6:CK$37))/(MAX('08 (ind)'!CK$6:CK$37)-MIN('08 (ind)'!CK$6:CK$37))))))</f>
        <v>5.8415037860780812</v>
      </c>
      <c r="CL38" s="75">
        <f>IF('08 (ind)'!CL$1="si",100*(('08 (ind)'!CL37-MIN('08 (ind)'!CL$6:CL$37))/(MAX('08 (ind)'!CL$6:CL$37)-MIN('08 (ind)'!CL$6:CL$37))),ABS(-100+(100*(('08 (ind)'!CL37-MIN('08 (ind)'!CL$6:CL$37))/(MAX('08 (ind)'!CL$6:CL$37)-MIN('08 (ind)'!CL$6:CL$37))))))</f>
        <v>5.123583578496909</v>
      </c>
      <c r="CM38" s="75">
        <f>IF('08 (ind)'!CM$1="si",100*(('08 (ind)'!CM37-MIN('08 (ind)'!CM$6:CM$37))/(MAX('08 (ind)'!CM$6:CM$37)-MIN('08 (ind)'!CM$6:CM$37))),ABS(-100+(100*(('08 (ind)'!CM37-MIN('08 (ind)'!CM$6:CM$37))/(MAX('08 (ind)'!CM$6:CM$37)-MIN('08 (ind)'!CM$6:CM$37))))))</f>
        <v>11.872501632760851</v>
      </c>
    </row>
    <row r="40" spans="1:91">
      <c r="A40" s="89" t="s">
        <v>59</v>
      </c>
      <c r="B40" s="89" t="s">
        <v>60</v>
      </c>
      <c r="D40">
        <f>ABS(CORREL($B$7:$B$38,D$7:D$38))</f>
        <v>3.7399050231189133E-2</v>
      </c>
      <c r="E40">
        <f t="shared" ref="E40:BP40" si="0">ABS(CORREL($B$7:$B$38,E$7:E$38))</f>
        <v>0.45374714970119295</v>
      </c>
      <c r="F40">
        <f t="shared" si="0"/>
        <v>5.1692419157806604E-2</v>
      </c>
      <c r="G40">
        <f t="shared" si="0"/>
        <v>5.8841327497399155E-2</v>
      </c>
      <c r="H40">
        <f t="shared" si="0"/>
        <v>0.19897058274537277</v>
      </c>
      <c r="I40">
        <f t="shared" si="0"/>
        <v>5.3336190273004278E-2</v>
      </c>
      <c r="J40">
        <f t="shared" si="0"/>
        <v>1.2275833296568625E-2</v>
      </c>
      <c r="K40">
        <f t="shared" si="0"/>
        <v>0.18594850631443871</v>
      </c>
      <c r="L40">
        <f t="shared" si="0"/>
        <v>3.4621418576216818E-2</v>
      </c>
      <c r="M40">
        <f t="shared" si="0"/>
        <v>1.672300016611443E-2</v>
      </c>
      <c r="N40">
        <f t="shared" si="0"/>
        <v>0.20705679577745803</v>
      </c>
      <c r="O40">
        <f t="shared" si="0"/>
        <v>7.8542554682895033E-2</v>
      </c>
      <c r="P40">
        <f t="shared" si="0"/>
        <v>0.22703231893302236</v>
      </c>
      <c r="Q40">
        <f t="shared" si="0"/>
        <v>6.4359930996581802E-3</v>
      </c>
      <c r="R40">
        <f t="shared" si="0"/>
        <v>0.84583133059881477</v>
      </c>
      <c r="S40">
        <f t="shared" si="0"/>
        <v>8.0874882849154936E-2</v>
      </c>
      <c r="T40">
        <f t="shared" si="0"/>
        <v>0.448980247883209</v>
      </c>
      <c r="U40">
        <f t="shared" si="0"/>
        <v>0.14243439028046209</v>
      </c>
      <c r="V40">
        <f t="shared" si="0"/>
        <v>4.7412655931557742E-3</v>
      </c>
      <c r="W40">
        <f t="shared" si="0"/>
        <v>0.38981259418696845</v>
      </c>
      <c r="X40">
        <f t="shared" si="0"/>
        <v>0.33439855405717084</v>
      </c>
      <c r="Y40">
        <f t="shared" si="0"/>
        <v>0.36096019568893001</v>
      </c>
      <c r="Z40">
        <f t="shared" si="0"/>
        <v>0.22627380306716213</v>
      </c>
      <c r="AA40">
        <f t="shared" si="0"/>
        <v>0.14344153264916917</v>
      </c>
      <c r="AB40">
        <f t="shared" si="0"/>
        <v>9.3180201326899442E-2</v>
      </c>
      <c r="AC40">
        <f t="shared" si="0"/>
        <v>0.26665668760321343</v>
      </c>
      <c r="AD40">
        <f t="shared" si="0"/>
        <v>0.25227080517911371</v>
      </c>
      <c r="AE40">
        <f t="shared" si="0"/>
        <v>0.44950596673658166</v>
      </c>
      <c r="AF40">
        <f t="shared" si="0"/>
        <v>0.34765423294099207</v>
      </c>
      <c r="AG40">
        <f t="shared" si="0"/>
        <v>0.23333290194050343</v>
      </c>
      <c r="AH40">
        <f t="shared" si="0"/>
        <v>0.23039031962432943</v>
      </c>
      <c r="AI40">
        <f t="shared" si="0"/>
        <v>0.46023118871345053</v>
      </c>
      <c r="AJ40">
        <f t="shared" si="0"/>
        <v>0.33265072119164851</v>
      </c>
      <c r="AK40">
        <f>ABS(CORREL($B$7:$B$38,AK$7:AK$38))</f>
        <v>5.3661118364718187E-2</v>
      </c>
      <c r="AL40">
        <f t="shared" si="0"/>
        <v>2.8591170188916781E-2</v>
      </c>
      <c r="AM40">
        <f t="shared" si="0"/>
        <v>0.25744992814172141</v>
      </c>
      <c r="AN40">
        <f t="shared" si="0"/>
        <v>0.48074461515491324</v>
      </c>
      <c r="AO40">
        <f t="shared" si="0"/>
        <v>3.2903237071391709E-3</v>
      </c>
      <c r="AP40">
        <f t="shared" si="0"/>
        <v>0.56352796030481767</v>
      </c>
      <c r="AQ40">
        <f t="shared" si="0"/>
        <v>0.23039868545546704</v>
      </c>
      <c r="AR40">
        <f t="shared" si="0"/>
        <v>0.29404460472876021</v>
      </c>
      <c r="AS40">
        <f t="shared" si="0"/>
        <v>0.4497708158673524</v>
      </c>
      <c r="AT40">
        <f t="shared" si="0"/>
        <v>4.4663546016078713E-2</v>
      </c>
      <c r="AU40">
        <f t="shared" si="0"/>
        <v>0.20918190634951159</v>
      </c>
      <c r="AV40">
        <f t="shared" si="0"/>
        <v>0.10638812595323666</v>
      </c>
      <c r="AW40">
        <f t="shared" si="0"/>
        <v>0.20873133456919402</v>
      </c>
      <c r="AX40">
        <f t="shared" si="0"/>
        <v>0.32633545174412398</v>
      </c>
      <c r="AY40">
        <f t="shared" si="0"/>
        <v>0.48136251452285206</v>
      </c>
      <c r="AZ40">
        <f t="shared" si="0"/>
        <v>0.20907066976856734</v>
      </c>
      <c r="BA40">
        <f t="shared" si="0"/>
        <v>0.1059345765966489</v>
      </c>
      <c r="BB40">
        <f t="shared" si="0"/>
        <v>0.38275467137751773</v>
      </c>
      <c r="BC40">
        <f t="shared" si="0"/>
        <v>3.2029348228151136E-2</v>
      </c>
      <c r="BD40">
        <f t="shared" si="0"/>
        <v>0.12848309968057117</v>
      </c>
      <c r="BE40">
        <f t="shared" si="0"/>
        <v>0.12860988829716227</v>
      </c>
      <c r="BF40">
        <f t="shared" si="0"/>
        <v>0.38555145105207572</v>
      </c>
      <c r="BG40">
        <f t="shared" si="0"/>
        <v>0.76115005711615369</v>
      </c>
      <c r="BH40">
        <f t="shared" si="0"/>
        <v>0.84109855456669591</v>
      </c>
      <c r="BI40">
        <f t="shared" si="0"/>
        <v>4.7465551354948753E-2</v>
      </c>
      <c r="BJ40">
        <f t="shared" si="0"/>
        <v>0.12273441429441588</v>
      </c>
      <c r="BK40">
        <f t="shared" si="0"/>
        <v>6.2912560863042097E-3</v>
      </c>
      <c r="BL40">
        <f t="shared" si="0"/>
        <v>0.64558949690078393</v>
      </c>
      <c r="BM40">
        <f t="shared" si="0"/>
        <v>9.417941178841803E-2</v>
      </c>
      <c r="BN40">
        <f t="shared" si="0"/>
        <v>0.34226478269054816</v>
      </c>
      <c r="BO40">
        <f t="shared" si="0"/>
        <v>0.27401362976742138</v>
      </c>
      <c r="BP40">
        <f t="shared" si="0"/>
        <v>0.57700998045273533</v>
      </c>
      <c r="BQ40">
        <f t="shared" ref="BQ40:CM40" si="1">ABS(CORREL($B$7:$B$38,BQ$7:BQ$38))</f>
        <v>0.5754777142988069</v>
      </c>
      <c r="BR40">
        <f t="shared" si="1"/>
        <v>9.6949318876400348E-2</v>
      </c>
      <c r="BS40">
        <f t="shared" si="1"/>
        <v>0.49614671801548982</v>
      </c>
      <c r="BT40">
        <f t="shared" si="1"/>
        <v>0.15015779496793516</v>
      </c>
      <c r="BU40">
        <f t="shared" si="1"/>
        <v>0.28651515840209385</v>
      </c>
      <c r="BV40">
        <f t="shared" si="1"/>
        <v>1.2661368183235207E-2</v>
      </c>
      <c r="BW40">
        <f t="shared" si="1"/>
        <v>0.11008527896555105</v>
      </c>
      <c r="BX40">
        <f t="shared" si="1"/>
        <v>0.70292491991998762</v>
      </c>
      <c r="BY40">
        <f t="shared" si="1"/>
        <v>2.1201374454881631E-2</v>
      </c>
      <c r="BZ40">
        <f t="shared" si="1"/>
        <v>0.13848864633425031</v>
      </c>
      <c r="CA40">
        <f t="shared" si="1"/>
        <v>0.40145031364464678</v>
      </c>
      <c r="CB40">
        <f t="shared" si="1"/>
        <v>0.46772142796366967</v>
      </c>
      <c r="CC40">
        <f t="shared" si="1"/>
        <v>1.0612542273140279E-2</v>
      </c>
      <c r="CD40">
        <f t="shared" si="1"/>
        <v>0.12409987506486288</v>
      </c>
      <c r="CE40">
        <f t="shared" si="1"/>
        <v>0.17229818390374041</v>
      </c>
      <c r="CF40">
        <f t="shared" si="1"/>
        <v>0.27438611240293631</v>
      </c>
      <c r="CG40">
        <f t="shared" si="1"/>
        <v>0.20529765215722071</v>
      </c>
      <c r="CH40">
        <f t="shared" si="1"/>
        <v>0.65065447115737718</v>
      </c>
      <c r="CI40">
        <f t="shared" si="1"/>
        <v>0.22743193437908985</v>
      </c>
      <c r="CJ40">
        <f t="shared" si="1"/>
        <v>5.5525645556808008E-2</v>
      </c>
      <c r="CK40">
        <f t="shared" si="1"/>
        <v>0.70431598782892813</v>
      </c>
      <c r="CL40">
        <f t="shared" si="1"/>
        <v>0.31464466906764521</v>
      </c>
      <c r="CM40">
        <f t="shared" si="1"/>
        <v>0.56798461709891102</v>
      </c>
    </row>
    <row r="41" spans="1:91">
      <c r="B41" s="89" t="s">
        <v>61</v>
      </c>
      <c r="D41">
        <f>ABS(CORREL($C$7:$C$38,D$7:D$38))</f>
        <v>0.22954756946858756</v>
      </c>
      <c r="E41">
        <f t="shared" ref="E41:BP41" si="2">ABS(CORREL($C$7:$C$38,E$7:E$38))</f>
        <v>0.19885854946654988</v>
      </c>
      <c r="F41">
        <f t="shared" si="2"/>
        <v>0.17378133964406603</v>
      </c>
      <c r="G41">
        <f t="shared" si="2"/>
        <v>0.38967279246756203</v>
      </c>
      <c r="H41">
        <f t="shared" si="2"/>
        <v>6.3153186946696693E-2</v>
      </c>
      <c r="I41">
        <f t="shared" si="2"/>
        <v>0.39501140354626002</v>
      </c>
      <c r="J41">
        <f t="shared" si="2"/>
        <v>8.2142142708125379E-2</v>
      </c>
      <c r="K41">
        <f t="shared" si="2"/>
        <v>0.2275842073740644</v>
      </c>
      <c r="L41">
        <f t="shared" si="2"/>
        <v>2.4632974342664281E-2</v>
      </c>
      <c r="M41">
        <f t="shared" si="2"/>
        <v>0.31762553804886345</v>
      </c>
      <c r="N41">
        <f t="shared" si="2"/>
        <v>0.54180380855699084</v>
      </c>
      <c r="O41">
        <f t="shared" si="2"/>
        <v>0.1945967022072535</v>
      </c>
      <c r="P41">
        <f t="shared" si="2"/>
        <v>4.0507657324034253E-2</v>
      </c>
      <c r="Q41">
        <f t="shared" si="2"/>
        <v>0.20762845557103551</v>
      </c>
      <c r="R41">
        <f t="shared" si="2"/>
        <v>0.44359787499733772</v>
      </c>
      <c r="S41">
        <f t="shared" si="2"/>
        <v>0.30686922491052437</v>
      </c>
      <c r="T41">
        <f t="shared" si="2"/>
        <v>0.43444022775027252</v>
      </c>
      <c r="U41">
        <f t="shared" si="2"/>
        <v>0.11590809980956196</v>
      </c>
      <c r="V41">
        <f t="shared" si="2"/>
        <v>0.21193686093907782</v>
      </c>
      <c r="W41">
        <f t="shared" si="2"/>
        <v>0.63245379252056455</v>
      </c>
      <c r="X41">
        <f t="shared" si="2"/>
        <v>0.72416994496856069</v>
      </c>
      <c r="Y41">
        <f t="shared" si="2"/>
        <v>0.84148651897394589</v>
      </c>
      <c r="Z41">
        <f t="shared" si="2"/>
        <v>0.56827298952626049</v>
      </c>
      <c r="AA41">
        <f t="shared" si="2"/>
        <v>0.68623000737485029</v>
      </c>
      <c r="AB41">
        <f t="shared" si="2"/>
        <v>0.5377648245928135</v>
      </c>
      <c r="AC41">
        <f t="shared" si="2"/>
        <v>0.62789169477193341</v>
      </c>
      <c r="AD41">
        <f t="shared" si="2"/>
        <v>1.713933301813813E-2</v>
      </c>
      <c r="AE41">
        <f t="shared" si="2"/>
        <v>0.54919773199644939</v>
      </c>
      <c r="AF41">
        <f t="shared" si="2"/>
        <v>0.75532356528815647</v>
      </c>
      <c r="AG41">
        <f t="shared" si="2"/>
        <v>0.20265218758990974</v>
      </c>
      <c r="AH41">
        <f t="shared" si="2"/>
        <v>0.28277040049822239</v>
      </c>
      <c r="AI41">
        <f t="shared" si="2"/>
        <v>0.10227606613320636</v>
      </c>
      <c r="AJ41">
        <f t="shared" si="2"/>
        <v>0.5608634402046202</v>
      </c>
      <c r="AK41">
        <f t="shared" si="2"/>
        <v>0.104241992108809</v>
      </c>
      <c r="AL41">
        <f t="shared" si="2"/>
        <v>0.21053211627279303</v>
      </c>
      <c r="AM41">
        <f t="shared" si="2"/>
        <v>3.2581822667547312E-2</v>
      </c>
      <c r="AN41">
        <f t="shared" si="2"/>
        <v>0.73753361094993408</v>
      </c>
      <c r="AO41">
        <f t="shared" si="2"/>
        <v>0.22253106356426108</v>
      </c>
      <c r="AP41">
        <f t="shared" si="2"/>
        <v>0.38497305575209206</v>
      </c>
      <c r="AQ41">
        <f t="shared" si="2"/>
        <v>0.42902426496123497</v>
      </c>
      <c r="AR41">
        <f t="shared" si="2"/>
        <v>0.61335184424665956</v>
      </c>
      <c r="AS41">
        <f t="shared" si="2"/>
        <v>1.126465504866528E-2</v>
      </c>
      <c r="AT41">
        <f t="shared" si="2"/>
        <v>0.22157609712707424</v>
      </c>
      <c r="AU41">
        <f t="shared" si="2"/>
        <v>0.20052688631890223</v>
      </c>
      <c r="AV41">
        <f t="shared" si="2"/>
        <v>0.12507215080161474</v>
      </c>
      <c r="AW41">
        <f t="shared" si="2"/>
        <v>0.5313123400251929</v>
      </c>
      <c r="AX41">
        <f t="shared" si="2"/>
        <v>0.46943376029717554</v>
      </c>
      <c r="AY41">
        <f t="shared" si="2"/>
        <v>0.92923873191755579</v>
      </c>
      <c r="AZ41">
        <f t="shared" si="2"/>
        <v>0.28745923394436562</v>
      </c>
      <c r="BA41">
        <f t="shared" si="2"/>
        <v>4.1793397960125378E-2</v>
      </c>
      <c r="BB41">
        <f t="shared" si="2"/>
        <v>0.58098349587185361</v>
      </c>
      <c r="BC41">
        <f t="shared" si="2"/>
        <v>0.24532054994807023</v>
      </c>
      <c r="BD41">
        <f t="shared" si="2"/>
        <v>7.4070552714160243E-2</v>
      </c>
      <c r="BE41">
        <f t="shared" si="2"/>
        <v>0.59386971887717321</v>
      </c>
      <c r="BF41">
        <f t="shared" si="2"/>
        <v>0.79801560320820075</v>
      </c>
      <c r="BG41">
        <f t="shared" si="2"/>
        <v>0.43145945678444991</v>
      </c>
      <c r="BH41">
        <f t="shared" si="2"/>
        <v>0.62364410416007898</v>
      </c>
      <c r="BI41">
        <f t="shared" si="2"/>
        <v>0.4481537490697261</v>
      </c>
      <c r="BJ41">
        <f t="shared" si="2"/>
        <v>8.7385124472229458E-2</v>
      </c>
      <c r="BK41">
        <f t="shared" si="2"/>
        <v>0.36367302344368863</v>
      </c>
      <c r="BL41">
        <f t="shared" si="2"/>
        <v>0.45354314087937908</v>
      </c>
      <c r="BM41">
        <f t="shared" si="2"/>
        <v>0.29495714073012763</v>
      </c>
      <c r="BN41">
        <f t="shared" si="2"/>
        <v>0.32885286210291192</v>
      </c>
      <c r="BO41">
        <f t="shared" si="2"/>
        <v>0.1167147650638507</v>
      </c>
      <c r="BP41">
        <f t="shared" si="2"/>
        <v>0.85908608687952881</v>
      </c>
      <c r="BQ41">
        <f t="shared" ref="BQ41:CM41" si="3">ABS(CORREL($C$7:$C$38,BQ$7:BQ$38))</f>
        <v>0.60332441457839692</v>
      </c>
      <c r="BR41">
        <f t="shared" si="3"/>
        <v>0.28539718187213053</v>
      </c>
      <c r="BS41">
        <f t="shared" si="3"/>
        <v>7.9650267317945667E-2</v>
      </c>
      <c r="BT41">
        <f t="shared" si="3"/>
        <v>0.21452104607209582</v>
      </c>
      <c r="BU41">
        <f t="shared" si="3"/>
        <v>0.28759352116545589</v>
      </c>
      <c r="BV41">
        <f t="shared" si="3"/>
        <v>2.5853490503713092E-2</v>
      </c>
      <c r="BW41">
        <f t="shared" si="3"/>
        <v>6.5493314661838414E-2</v>
      </c>
      <c r="BX41">
        <f t="shared" si="3"/>
        <v>0.43519707305068772</v>
      </c>
      <c r="BY41">
        <f t="shared" si="3"/>
        <v>0.2538159060066596</v>
      </c>
      <c r="BZ41">
        <f t="shared" si="3"/>
        <v>0.31818364785255382</v>
      </c>
      <c r="CA41">
        <f t="shared" si="3"/>
        <v>0.16801245861409636</v>
      </c>
      <c r="CB41">
        <f t="shared" si="3"/>
        <v>5.7766402405038365E-2</v>
      </c>
      <c r="CC41">
        <f t="shared" si="3"/>
        <v>0.46387973712341657</v>
      </c>
      <c r="CD41">
        <f t="shared" si="3"/>
        <v>0.16801072716358093</v>
      </c>
      <c r="CE41">
        <f t="shared" si="3"/>
        <v>6.6488399759407124E-2</v>
      </c>
      <c r="CF41">
        <f t="shared" si="3"/>
        <v>0.35992454438997351</v>
      </c>
      <c r="CG41">
        <f t="shared" si="3"/>
        <v>0.25378546297931548</v>
      </c>
      <c r="CH41">
        <f t="shared" si="3"/>
        <v>0.60469696657847838</v>
      </c>
      <c r="CI41">
        <f t="shared" si="3"/>
        <v>0.1702508171797763</v>
      </c>
      <c r="CJ41">
        <f t="shared" si="3"/>
        <v>6.0123672540251784E-2</v>
      </c>
      <c r="CK41">
        <f t="shared" si="3"/>
        <v>0.79391242863312994</v>
      </c>
      <c r="CL41">
        <f t="shared" si="3"/>
        <v>0.42264745816549065</v>
      </c>
      <c r="CM41">
        <f t="shared" si="3"/>
        <v>0.51198911126627356</v>
      </c>
    </row>
    <row r="42" spans="1:91" ht="15.75" thickBot="1"/>
    <row r="43" spans="1:91" ht="16.5" thickTop="1" thickBot="1">
      <c r="A43" s="90" t="s">
        <v>66</v>
      </c>
      <c r="B43" s="89" t="s">
        <v>60</v>
      </c>
      <c r="C43" s="320" t="s">
        <v>68</v>
      </c>
      <c r="D43" s="91">
        <f>QUARTILE(($D40:$AY40,$AZ40:$CM40),1)</f>
        <v>9.0103871707463312E-2</v>
      </c>
      <c r="E43" s="91">
        <f>QUARTILE(($D40:$AY40,$AZ40:$CM40),2)</f>
        <v>0.21772785470833686</v>
      </c>
      <c r="F43" s="91">
        <f>QUARTILE(($D40:$AY40,$AZ40:$CM40),3)</f>
        <v>0.38661673683579889</v>
      </c>
      <c r="G43" s="91">
        <f>QUARTILE(($D40:$AY40,$AZ40:$CM40),4)</f>
        <v>0.84583133059881477</v>
      </c>
      <c r="H43" s="322" t="s">
        <v>67</v>
      </c>
      <c r="I43" s="91">
        <v>7.8659921100000002E-2</v>
      </c>
      <c r="J43" s="91">
        <v>0.17050748099999999</v>
      </c>
      <c r="K43" s="91">
        <v>0.26705506670000001</v>
      </c>
      <c r="L43" s="91">
        <v>0.4533495166</v>
      </c>
      <c r="M43" s="322" t="s">
        <v>18</v>
      </c>
      <c r="N43" s="91">
        <v>9.3679806500000004E-2</v>
      </c>
      <c r="O43" s="91">
        <v>0.22665306099999999</v>
      </c>
      <c r="P43" s="91">
        <v>0.3876820225</v>
      </c>
      <c r="Q43" s="322" t="s">
        <v>17</v>
      </c>
      <c r="R43" s="91">
        <v>0.14096959216666699</v>
      </c>
      <c r="S43" s="91">
        <v>0.31659313283333301</v>
      </c>
      <c r="T43" s="322" t="s">
        <v>2</v>
      </c>
      <c r="U43" s="115"/>
      <c r="V43" s="115"/>
      <c r="W43" s="91">
        <v>0.23</v>
      </c>
    </row>
    <row r="44" spans="1:91" ht="16.5" thickTop="1" thickBot="1">
      <c r="B44" s="89" t="s">
        <v>61</v>
      </c>
      <c r="C44" s="321"/>
      <c r="D44" s="91">
        <f>QUARTILE(($D41:$AY41,$AZ41:$CM41),1)</f>
        <v>0.16801202575146751</v>
      </c>
      <c r="E44" s="91">
        <f>QUARTILE(($D41:$AY41,$AZ41:$CM41),2)</f>
        <v>0.29127533094779179</v>
      </c>
      <c r="F44" s="91">
        <f>QUARTILE(($D41:$AY41,$AZ41:$CM41),3)</f>
        <v>0.53292546116709805</v>
      </c>
      <c r="G44" s="91">
        <f>QUARTILE(($D41:$AY41,$AZ41:$CM41),4)</f>
        <v>0.92923873191755579</v>
      </c>
      <c r="H44" s="323"/>
      <c r="I44" s="91">
        <v>8.4730729000000005E-2</v>
      </c>
      <c r="J44" s="91">
        <v>0.16988434550000001</v>
      </c>
      <c r="K44" s="91">
        <v>0.37639477630000001</v>
      </c>
      <c r="L44" s="91">
        <v>0.54143679030000003</v>
      </c>
      <c r="M44" s="323"/>
      <c r="N44" s="91">
        <v>0.1063688205</v>
      </c>
      <c r="O44" s="91">
        <v>0.22216448699999999</v>
      </c>
      <c r="P44" s="91">
        <v>0.50348190950000005</v>
      </c>
      <c r="Q44" s="323"/>
      <c r="R44" s="91"/>
      <c r="S44" s="91"/>
      <c r="T44" s="323"/>
      <c r="U44" s="116"/>
      <c r="V44" s="116"/>
    </row>
    <row r="45" spans="1:91" ht="15.75" thickTop="1">
      <c r="D45" s="90" t="s">
        <v>62</v>
      </c>
      <c r="E45" s="90" t="s">
        <v>63</v>
      </c>
      <c r="F45" s="90" t="s">
        <v>64</v>
      </c>
      <c r="G45" s="90" t="s">
        <v>65</v>
      </c>
      <c r="I45" s="90" t="s">
        <v>62</v>
      </c>
      <c r="J45" s="90" t="s">
        <v>63</v>
      </c>
      <c r="K45" s="90" t="s">
        <v>64</v>
      </c>
      <c r="L45" s="90" t="s">
        <v>65</v>
      </c>
    </row>
  </sheetData>
  <mergeCells count="14">
    <mergeCell ref="BD2:BR2"/>
    <mergeCell ref="BS2:CC2"/>
    <mergeCell ref="CD2:CH2"/>
    <mergeCell ref="CI2:CM2"/>
    <mergeCell ref="D2:L2"/>
    <mergeCell ref="M2:AK2"/>
    <mergeCell ref="AL2:AS2"/>
    <mergeCell ref="AT2:AV2"/>
    <mergeCell ref="AW2:BC2"/>
    <mergeCell ref="C43:C44"/>
    <mergeCell ref="H43:H44"/>
    <mergeCell ref="M43:M44"/>
    <mergeCell ref="Q43:Q44"/>
    <mergeCell ref="T43:T44"/>
  </mergeCells>
  <phoneticPr fontId="27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9"/>
  <dimension ref="A1:CM45"/>
  <sheetViews>
    <sheetView topLeftCell="BU5" zoomScale="85" zoomScaleNormal="85" workbookViewId="0">
      <selection sqref="A1:CM6"/>
    </sheetView>
  </sheetViews>
  <sheetFormatPr baseColWidth="10" defaultRowHeight="15"/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257</v>
      </c>
      <c r="L6" s="121" t="s">
        <v>392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402</v>
      </c>
      <c r="AM6" s="121" t="s">
        <v>402</v>
      </c>
      <c r="AN6" s="121" t="s">
        <v>494</v>
      </c>
      <c r="AO6" s="121" t="s">
        <v>307</v>
      </c>
      <c r="AP6" s="121" t="s">
        <v>402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IF('09 (ind)'!B$1="si",100*(('09 (ind)'!B6-MIN('09 (ind)'!B$6:B$37))/(MAX('09 (ind)'!B$6:B$37)-MIN('09 (ind)'!B$6:B$37))),ABS(-100+(100*(('09 (ind)'!B6-MIN('09 (ind)'!B$6:B$37))/(MAX('09 (ind)'!B$6:B$37)-MIN('09 (ind)'!B$6:B$37))))))</f>
        <v>3.3796867257865926</v>
      </c>
      <c r="C7" s="87">
        <f>IF('09 (ind)'!C$1="si",100*(('09 (ind)'!C6-MIN('09 (ind)'!C$6:C$37))/(MAX('09 (ind)'!C$6:C$37)-MIN('09 (ind)'!C$6:C$37))),ABS(-100+(100*(('09 (ind)'!C6-MIN('09 (ind)'!C$6:C$37))/(MAX('09 (ind)'!C$6:C$37)-MIN('09 (ind)'!C$6:C$37))))))</f>
        <v>55.363659102756834</v>
      </c>
      <c r="D7" s="87">
        <f>IF('09 (ind)'!D$1="si",100*(('09 (ind)'!D6-MIN('09 (ind)'!D$6:D$37))/(MAX('09 (ind)'!D$6:D$37)-MIN('09 (ind)'!D$6:D$37))),ABS(-100+(100*(('09 (ind)'!D6-MIN('09 (ind)'!D$6:D$37))/(MAX('09 (ind)'!D$6:D$37)-MIN('09 (ind)'!D$6:D$37))))))</f>
        <v>57.000416689183972</v>
      </c>
      <c r="E7" s="87">
        <f>IF('09 (ind)'!E$1="si",100*(('09 (ind)'!E6-MIN('09 (ind)'!E$6:E$37))/(MAX('09 (ind)'!E$6:E$37)-MIN('09 (ind)'!E$6:E$37))),ABS(-100+(100*(('09 (ind)'!E6-MIN('09 (ind)'!E$6:E$37))/(MAX('09 (ind)'!E$6:E$37)-MIN('09 (ind)'!E$6:E$37))))))</f>
        <v>21.459106023413923</v>
      </c>
      <c r="F7" s="87">
        <f>IF('09 (ind)'!F$1="si",100*(('09 (ind)'!F6-MIN('09 (ind)'!F$6:F$37))/(MAX('09 (ind)'!F$6:F$37)-MIN('09 (ind)'!F$6:F$37))),ABS(-100+(100*(('09 (ind)'!F6-MIN('09 (ind)'!F$6:F$37))/(MAX('09 (ind)'!F$6:F$37)-MIN('09 (ind)'!F$6:F$37))))))</f>
        <v>85.61643835616438</v>
      </c>
      <c r="G7" s="87">
        <f>IF('09 (ind)'!G$1="si",100*(('09 (ind)'!G6-MIN('09 (ind)'!G$6:G$37))/(MAX('09 (ind)'!G$6:G$37)-MIN('09 (ind)'!G$6:G$37))),ABS(-100+(100*(('09 (ind)'!G6-MIN('09 (ind)'!G$6:G$37))/(MAX('09 (ind)'!G$6:G$37)-MIN('09 (ind)'!G$6:G$37))))))</f>
        <v>64.406779661016955</v>
      </c>
      <c r="H7" s="87">
        <f>IF('09 (ind)'!H$1="si",100*(('09 (ind)'!H6-MIN('09 (ind)'!H$6:H$37))/(MAX('09 (ind)'!H$6:H$37)-MIN('09 (ind)'!H$6:H$37))),ABS(-100+(100*(('09 (ind)'!H6-MIN('09 (ind)'!H$6:H$37))/(MAX('09 (ind)'!H$6:H$37)-MIN('09 (ind)'!H$6:H$37))))))</f>
        <v>60</v>
      </c>
      <c r="I7" s="87">
        <f>IF('09 (ind)'!I$1="si",100*(('09 (ind)'!I6-MIN('09 (ind)'!I$6:I$37))/(MAX('09 (ind)'!I$6:I$37)-MIN('09 (ind)'!I$6:I$37))),ABS(-100+(100*(('09 (ind)'!I6-MIN('09 (ind)'!I$6:I$37))/(MAX('09 (ind)'!I$6:I$37)-MIN('09 (ind)'!I$6:I$37))))))</f>
        <v>81.250000000000014</v>
      </c>
      <c r="J7" s="87">
        <f>IF('09 (ind)'!J$1="si",100*(('09 (ind)'!J6-MIN('09 (ind)'!J$6:J$37))/(MAX('09 (ind)'!J$6:J$37)-MIN('09 (ind)'!J$6:J$37))),ABS(-100+(100*(('09 (ind)'!J6-MIN('09 (ind)'!J$6:J$37))/(MAX('09 (ind)'!J$6:J$37)-MIN('09 (ind)'!J$6:J$37))))))</f>
        <v>16.874748288360848</v>
      </c>
      <c r="K7" s="87">
        <f>IF('09 (ind)'!K$1="si",100*(('09 (ind)'!K6-MIN('09 (ind)'!K$6:K$37))/(MAX('09 (ind)'!K$6:K$37)-MIN('09 (ind)'!K$6:K$37))),ABS(-100+(100*(('09 (ind)'!K6-MIN('09 (ind)'!K$6:K$37))/(MAX('09 (ind)'!K$6:K$37)-MIN('09 (ind)'!K$6:K$37))))))</f>
        <v>63.882410625646813</v>
      </c>
      <c r="L7" s="87">
        <f>IF('09 (ind)'!L$1="si",100*(('09 (ind)'!L6-MIN('09 (ind)'!L$6:L$37))/(MAX('09 (ind)'!L$6:L$37)-MIN('09 (ind)'!L$6:L$37))),ABS(-100+(100*(('09 (ind)'!L6-MIN('09 (ind)'!L$6:L$37))/(MAX('09 (ind)'!L$6:L$37)-MIN('09 (ind)'!L$6:L$37))))))</f>
        <v>96.301235098130988</v>
      </c>
      <c r="M7" s="87">
        <f>IF('09 (ind)'!M$1="si",100*(('09 (ind)'!M6-MIN('09 (ind)'!M$6:M$37))/(MAX('09 (ind)'!M$6:M$37)-MIN('09 (ind)'!M$6:M$37))),ABS(-100+(100*(('09 (ind)'!M6-MIN('09 (ind)'!M$6:M$37))/(MAX('09 (ind)'!M$6:M$37)-MIN('09 (ind)'!M$6:M$37))))))</f>
        <v>91.040476278415284</v>
      </c>
      <c r="N7" s="87">
        <f>IF('09 (ind)'!N$1="si",100*(('09 (ind)'!N6-MIN('09 (ind)'!N$6:N$37))/(MAX('09 (ind)'!N$6:N$37)-MIN('09 (ind)'!N$6:N$37))),ABS(-100+(100*(('09 (ind)'!N6-MIN('09 (ind)'!N$6:N$37))/(MAX('09 (ind)'!N$6:N$37)-MIN('09 (ind)'!N$6:N$37))))))</f>
        <v>58.79545214785982</v>
      </c>
      <c r="O7" s="87">
        <f>IF('09 (ind)'!O$1="si",100*(('09 (ind)'!O6-MIN('09 (ind)'!O$6:O$37))/(MAX('09 (ind)'!O$6:O$37)-MIN('09 (ind)'!O$6:O$37))),ABS(-100+(100*(('09 (ind)'!O6-MIN('09 (ind)'!O$6:O$37))/(MAX('09 (ind)'!O$6:O$37)-MIN('09 (ind)'!O$6:O$37))))))</f>
        <v>82.608695652173907</v>
      </c>
      <c r="P7" s="87">
        <f>IF('09 (ind)'!P$1="si",100*(('09 (ind)'!P6-MIN('09 (ind)'!P$6:P$37))/(MAX('09 (ind)'!P$6:P$37)-MIN('09 (ind)'!P$6:P$37))),ABS(-100+(100*(('09 (ind)'!P6-MIN('09 (ind)'!P$6:P$37))/(MAX('09 (ind)'!P$6:P$37)-MIN('09 (ind)'!P$6:P$37))))))</f>
        <v>4.4534754367778184</v>
      </c>
      <c r="Q7" s="87">
        <f>IF('09 (ind)'!Q$1="si",100*(('09 (ind)'!Q6-MIN('09 (ind)'!Q$6:Q$37))/(MAX('09 (ind)'!Q$6:Q$37)-MIN('09 (ind)'!Q$6:Q$37))),ABS(-100+(100*(('09 (ind)'!Q6-MIN('09 (ind)'!Q$6:Q$37))/(MAX('09 (ind)'!Q$6:Q$37)-MIN('09 (ind)'!Q$6:Q$37))))))</f>
        <v>38.066706933439889</v>
      </c>
      <c r="R7" s="87">
        <f>IF('09 (ind)'!R$1="si",100*(('09 (ind)'!R6-MIN('09 (ind)'!R$6:R$37))/(MAX('09 (ind)'!R$6:R$37)-MIN('09 (ind)'!R$6:R$37))),ABS(-100+(100*(('09 (ind)'!R6-MIN('09 (ind)'!R$6:R$37))/(MAX('09 (ind)'!R$6:R$37)-MIN('09 (ind)'!R$6:R$37))))))</f>
        <v>0.19071410410919101</v>
      </c>
      <c r="S7" s="75">
        <f>ABS(ABS(('09 (ind)'!S6-((MAX('09 (ind)'!S$6:S$37)+MIN('09 (ind)'!S$6:S$37))/2))/(((MAX('09 (ind)'!S$6:S$37)+MIN('09 (ind)'!S$6:S$37))/2)-MAX('09 (ind)'!S$6:S$37))*100)-100)</f>
        <v>0</v>
      </c>
      <c r="T7" s="75">
        <f>IF('09 (ind)'!T$1="si",100*(('09 (ind)'!T6-MIN('09 (ind)'!T$6:T$37))/(MAX('09 (ind)'!T$6:T$37)-MIN('09 (ind)'!T$6:T$37))),ABS(-100+(100*(('09 (ind)'!T6-MIN('09 (ind)'!T$6:T$37))/(MAX('09 (ind)'!T$6:T$37)-MIN('09 (ind)'!T$6:T$37))))))</f>
        <v>30.312010197162429</v>
      </c>
      <c r="U7" s="75">
        <f>IF('09 (ind)'!U$1="si",100*(('09 (ind)'!U6-MIN('09 (ind)'!U$6:U$37))/(MAX('09 (ind)'!U$6:U$37)-MIN('09 (ind)'!U$6:U$37))),ABS(-100+(100*(('09 (ind)'!U6-MIN('09 (ind)'!U$6:U$37))/(MAX('09 (ind)'!U$6:U$37)-MIN('09 (ind)'!U$6:U$37))))))</f>
        <v>0</v>
      </c>
      <c r="V7" s="75">
        <f>IF('09 (ind)'!V$1="si",100*(('09 (ind)'!V6-MIN('09 (ind)'!V$6:V$37))/(MAX('09 (ind)'!V$6:V$37)-MIN('09 (ind)'!V$6:V$37))),ABS(-100+(100*(('09 (ind)'!V6-MIN('09 (ind)'!V$6:V$37))/(MAX('09 (ind)'!V$6:V$37)-MIN('09 (ind)'!V$6:V$37))))))</f>
        <v>96.078431372549019</v>
      </c>
      <c r="W7" s="75">
        <f>IF('09 (ind)'!W$1="si",100*(('09 (ind)'!W6-MIN('09 (ind)'!W$6:W$37))/(MAX('09 (ind)'!W$6:W$37)-MIN('09 (ind)'!W$6:W$37))),ABS(-100+(100*(('09 (ind)'!W6-MIN('09 (ind)'!W$6:W$37))/(MAX('09 (ind)'!W$6:W$37)-MIN('09 (ind)'!W$6:W$37))))))</f>
        <v>100</v>
      </c>
      <c r="X7" s="75">
        <f>IF('09 (ind)'!X$1="si",100*(('09 (ind)'!X6-MIN('09 (ind)'!X$6:X$37))/(MAX('09 (ind)'!X$6:X$37)-MIN('09 (ind)'!X$6:X$37))),ABS(-100+(100*(('09 (ind)'!X6-MIN('09 (ind)'!X$6:X$37))/(MAX('09 (ind)'!X$6:X$37)-MIN('09 (ind)'!X$6:X$37))))))</f>
        <v>95.361355788143243</v>
      </c>
      <c r="Y7" s="75">
        <f>IF('09 (ind)'!Y$1="si",100*(('09 (ind)'!Y6-MIN('09 (ind)'!Y$6:Y$37))/(MAX('09 (ind)'!Y$6:Y$37)-MIN('09 (ind)'!Y$6:Y$37))),ABS(-100+(100*(('09 (ind)'!Y6-MIN('09 (ind)'!Y$6:Y$37))/(MAX('09 (ind)'!Y$6:Y$37)-MIN('09 (ind)'!Y$6:Y$37))))))</f>
        <v>76.793857823412424</v>
      </c>
      <c r="Z7" s="75">
        <f>IF('09 (ind)'!Z$1="si",100*(('09 (ind)'!Z6-MIN('09 (ind)'!Z$6:Z$37))/(MAX('09 (ind)'!Z$6:Z$37)-MIN('09 (ind)'!Z$6:Z$37))),ABS(-100+(100*(('09 (ind)'!Z6-MIN('09 (ind)'!Z$6:Z$37))/(MAX('09 (ind)'!Z$6:Z$37)-MIN('09 (ind)'!Z$6:Z$37))))))</f>
        <v>79.000205001140984</v>
      </c>
      <c r="AA7" s="75">
        <f>IF('09 (ind)'!AA$1="si",100*(('09 (ind)'!AA6-MIN('09 (ind)'!AA$6:AA$37))/(MAX('09 (ind)'!AA$6:AA$37)-MIN('09 (ind)'!AA$6:AA$37))),ABS(-100+(100*(('09 (ind)'!AA6-MIN('09 (ind)'!AA$6:AA$37))/(MAX('09 (ind)'!AA$6:AA$37)-MIN('09 (ind)'!AA$6:AA$37))))))</f>
        <v>72.415203117265122</v>
      </c>
      <c r="AB7" s="75">
        <f>IF('09 (ind)'!AB$1="si",100*(('09 (ind)'!AB6-MIN('09 (ind)'!AB$6:AB$37))/(MAX('09 (ind)'!AB$6:AB$37)-MIN('09 (ind)'!AB$6:AB$37))),ABS(-100+(100*(('09 (ind)'!AB6-MIN('09 (ind)'!AB$6:AB$37))/(MAX('09 (ind)'!AB$6:AB$37)-MIN('09 (ind)'!AB$6:AB$37))))))</f>
        <v>69.203968404296177</v>
      </c>
      <c r="AC7" s="75">
        <f>IF('09 (ind)'!AC$1="si",100*(('09 (ind)'!AC6-MIN('09 (ind)'!AC$6:AC$37))/(MAX('09 (ind)'!AC$6:AC$37)-MIN('09 (ind)'!AC$6:AC$37))),ABS(-100+(100*(('09 (ind)'!AC6-MIN('09 (ind)'!AC$6:AC$37))/(MAX('09 (ind)'!AC$6:AC$37)-MIN('09 (ind)'!AC$6:AC$37))))))</f>
        <v>82.557492878307784</v>
      </c>
      <c r="AD7" s="75">
        <f>IF('09 (ind)'!AD$1="si",100*(('09 (ind)'!AD6-MIN('09 (ind)'!AD$6:AD$37))/(MAX('09 (ind)'!AD$6:AD$37)-MIN('09 (ind)'!AD$6:AD$37))),ABS(-100+(100*(('09 (ind)'!AD6-MIN('09 (ind)'!AD$6:AD$37))/(MAX('09 (ind)'!AD$6:AD$37)-MIN('09 (ind)'!AD$6:AD$37))))))</f>
        <v>60.997072834442768</v>
      </c>
      <c r="AE7" s="75">
        <f>IF('09 (ind)'!AE$1="si",100*(('09 (ind)'!AE6-MIN('09 (ind)'!AE$6:AE$37))/(MAX('09 (ind)'!AE$6:AE$37)-MIN('09 (ind)'!AE$6:AE$37))),ABS(-100+(100*(('09 (ind)'!AE6-MIN('09 (ind)'!AE$6:AE$37))/(MAX('09 (ind)'!AE$6:AE$37)-MIN('09 (ind)'!AE$6:AE$37))))))</f>
        <v>83.11263351445487</v>
      </c>
      <c r="AF7" s="75">
        <f>IF('09 (ind)'!AF$1="si",100*(('09 (ind)'!AF6-MIN('09 (ind)'!AF$6:AF$37))/(MAX('09 (ind)'!AF$6:AF$37)-MIN('09 (ind)'!AF$6:AF$37))),ABS(-100+(100*(('09 (ind)'!AF6-MIN('09 (ind)'!AF$6:AF$37))/(MAX('09 (ind)'!AF$6:AF$37)-MIN('09 (ind)'!AF$6:AF$37))))))</f>
        <v>92.098724842884167</v>
      </c>
      <c r="AG7" s="75">
        <f>IF('09 (ind)'!AG$1="si",100*(('09 (ind)'!AG6-MIN('09 (ind)'!AG$6:AG$37))/(MAX('09 (ind)'!AG$6:AG$37)-MIN('09 (ind)'!AG$6:AG$37))),ABS(-100+(100*(('09 (ind)'!AG6-MIN('09 (ind)'!AG$6:AG$37))/(MAX('09 (ind)'!AG$6:AG$37)-MIN('09 (ind)'!AG$6:AG$37))))))</f>
        <v>62.777963286175961</v>
      </c>
      <c r="AH7" s="75">
        <f>IF('09 (ind)'!AH$1="si",100*(('09 (ind)'!AH6-MIN('09 (ind)'!AH$6:AH$37))/(MAX('09 (ind)'!AH$6:AH$37)-MIN('09 (ind)'!AH$6:AH$37))),ABS(-100+(100*(('09 (ind)'!AH6-MIN('09 (ind)'!AH$6:AH$37))/(MAX('09 (ind)'!AH$6:AH$37)-MIN('09 (ind)'!AH$6:AH$37))))))</f>
        <v>63.374471610624795</v>
      </c>
      <c r="AI7" s="75">
        <f>IF('09 (ind)'!AI$1="si",100*(('09 (ind)'!AI6-MIN('09 (ind)'!AI$6:AI$37))/(MAX('09 (ind)'!AI$6:AI$37)-MIN('09 (ind)'!AI$6:AI$37))),ABS(-100+(100*(('09 (ind)'!AI6-MIN('09 (ind)'!AI$6:AI$37))/(MAX('09 (ind)'!AI$6:AI$37)-MIN('09 (ind)'!AI$6:AI$37))))))</f>
        <v>28.688725971589552</v>
      </c>
      <c r="AJ7" s="75">
        <f>IF('09 (ind)'!AJ$1="si",100*(('09 (ind)'!AJ6-MIN('09 (ind)'!AJ$6:AJ$37))/(MAX('09 (ind)'!AJ$6:AJ$37)-MIN('09 (ind)'!AJ$6:AJ$37))),ABS(-100+(100*(('09 (ind)'!AJ6-MIN('09 (ind)'!AJ$6:AJ$37))/(MAX('09 (ind)'!AJ$6:AJ$37)-MIN('09 (ind)'!AJ$6:AJ$37))))))</f>
        <v>61.010512498043923</v>
      </c>
      <c r="AK7" s="75">
        <f>IF('09 (ind)'!AK$1="si",100*(('09 (ind)'!AK6-MIN('09 (ind)'!AK$6:AK$37))/(MAX('09 (ind)'!AK$6:AK$37)-MIN('09 (ind)'!AK$6:AK$37))),ABS(-100+(100*(('09 (ind)'!AK6-MIN('09 (ind)'!AK$6:AK$37))/(MAX('09 (ind)'!AK$6:AK$37)-MIN('09 (ind)'!AK$6:AK$37))))))</f>
        <v>13.161473701339037</v>
      </c>
      <c r="AL7" s="75">
        <f>IF('09 (ind)'!AL$1="si",100*(('09 (ind)'!AL6-MIN('09 (ind)'!AL$6:AL$37))/(MAX('09 (ind)'!AL$6:AL$37)-MIN('09 (ind)'!AL$6:AL$37))),ABS(-100+(100*(('09 (ind)'!AL6-MIN('09 (ind)'!AL$6:AL$37))/(MAX('09 (ind)'!AL$6:AL$37)-MIN('09 (ind)'!AL$6:AL$37))))))</f>
        <v>78.805208457269316</v>
      </c>
      <c r="AM7" s="75">
        <f>IF('09 (ind)'!AM$1="si",100*(('09 (ind)'!AM6-MIN('09 (ind)'!AM$6:AM$37))/(MAX('09 (ind)'!AM$6:AM$37)-MIN('09 (ind)'!AM$6:AM$37))),ABS(-100+(100*(('09 (ind)'!AM6-MIN('09 (ind)'!AM$6:AM$37))/(MAX('09 (ind)'!AM$6:AM$37)-MIN('09 (ind)'!AM$6:AM$37))))))</f>
        <v>48.42236835366068</v>
      </c>
      <c r="AN7" s="75">
        <f>IF('09 (ind)'!AN$1="si",100*(('09 (ind)'!AN6-MIN('09 (ind)'!AN$6:AN$37))/(MAX('09 (ind)'!AN$6:AN$37)-MIN('09 (ind)'!AN$6:AN$37))),ABS(-100+(100*(('09 (ind)'!AN6-MIN('09 (ind)'!AN$6:AN$37))/(MAX('09 (ind)'!AN$6:AN$37)-MIN('09 (ind)'!AN$6:AN$37))))))</f>
        <v>32.560612166732511</v>
      </c>
      <c r="AO7" s="75">
        <f>IF('09 (ind)'!AO$1="si",100*(('09 (ind)'!AO6-MIN('09 (ind)'!AO$6:AO$37))/(MAX('09 (ind)'!AO$6:AO$37)-MIN('09 (ind)'!AO$6:AO$37))),ABS(-100+(100*(('09 (ind)'!AO6-MIN('09 (ind)'!AO$6:AO$37))/(MAX('09 (ind)'!AO$6:AO$37)-MIN('09 (ind)'!AO$6:AO$37))))))</f>
        <v>67.266147482670263</v>
      </c>
      <c r="AP7" s="75">
        <f>IF('09 (ind)'!AP$1="si",100*(('09 (ind)'!AP6-MIN('09 (ind)'!AP$6:AP$37))/(MAX('09 (ind)'!AP$6:AP$37)-MIN('09 (ind)'!AP$6:AP$37))),ABS(-100+(100*(('09 (ind)'!AP6-MIN('09 (ind)'!AP$6:AP$37))/(MAX('09 (ind)'!AP$6:AP$37)-MIN('09 (ind)'!AP$6:AP$37))))))</f>
        <v>56.185567010309285</v>
      </c>
      <c r="AQ7" s="75">
        <f>IF('09 (ind)'!AQ$1="si",100*(('09 (ind)'!AQ6-MIN('09 (ind)'!AQ$6:AQ$37))/(MAX('09 (ind)'!AQ$6:AQ$37)-MIN('09 (ind)'!AQ$6:AQ$37))),ABS(-100+(100*(('09 (ind)'!AQ6-MIN('09 (ind)'!AQ$6:AQ$37))/(MAX('09 (ind)'!AQ$6:AQ$37)-MIN('09 (ind)'!AQ$6:AQ$37))))))</f>
        <v>14.682476275683262</v>
      </c>
      <c r="AR7" s="75">
        <f>IF('09 (ind)'!AR$1="si",100*(('09 (ind)'!AR6-MIN('09 (ind)'!AR$6:AR$37))/(MAX('09 (ind)'!AR$6:AR$37)-MIN('09 (ind)'!AR$6:AR$37))),ABS(-100+(100*(('09 (ind)'!AR6-MIN('09 (ind)'!AR$6:AR$37))/(MAX('09 (ind)'!AR$6:AR$37)-MIN('09 (ind)'!AR$6:AR$37))))))</f>
        <v>20.135674717995972</v>
      </c>
      <c r="AS7" s="75">
        <f>IF('09 (ind)'!AS$1="si",100*(('09 (ind)'!AS6-MIN('09 (ind)'!AS$6:AS$37))/(MAX('09 (ind)'!AS$6:AS$37)-MIN('09 (ind)'!AS$6:AS$37))),ABS(-100+(100*(('09 (ind)'!AS6-MIN('09 (ind)'!AS$6:AS$37))/(MAX('09 (ind)'!AS$6:AS$37)-MIN('09 (ind)'!AS$6:AS$37))))))</f>
        <v>83.524904214559385</v>
      </c>
      <c r="AT7" s="75">
        <f>IF('09 (ind)'!AT$1="si",100*(('09 (ind)'!AT6-MIN('09 (ind)'!AT$6:AT$37))/(MAX('09 (ind)'!AT$6:AT$37)-MIN('09 (ind)'!AT$6:AT$37))),ABS(-100+(100*(('09 (ind)'!AT6-MIN('09 (ind)'!AT$6:AT$37))/(MAX('09 (ind)'!AT$6:AT$37)-MIN('09 (ind)'!AT$6:AT$37))))))</f>
        <v>0</v>
      </c>
      <c r="AU7" s="75">
        <f>IF('09 (ind)'!AU$1="si",100*(('09 (ind)'!AU6-MIN('09 (ind)'!AU$6:AU$37))/(MAX('09 (ind)'!AU$6:AU$37)-MIN('09 (ind)'!AU$6:AU$37))),ABS(-100+(100*(('09 (ind)'!AU6-MIN('09 (ind)'!AU$6:AU$37))/(MAX('09 (ind)'!AU$6:AU$37)-MIN('09 (ind)'!AU$6:AU$37))))))</f>
        <v>40.519031141868517</v>
      </c>
      <c r="AV7" s="75">
        <f>IF('09 (ind)'!AV$1="si",100*(('09 (ind)'!AV6-MIN('09 (ind)'!AV$6:AV$37))/(MAX('09 (ind)'!AV$6:AV$37)-MIN('09 (ind)'!AV$6:AV$37))),ABS(-100+(100*(('09 (ind)'!AV6-MIN('09 (ind)'!AV$6:AV$37))/(MAX('09 (ind)'!AV$6:AV$37)-MIN('09 (ind)'!AV$6:AV$37))))))</f>
        <v>100</v>
      </c>
      <c r="AW7" s="75">
        <f>IF('09 (ind)'!AW$1="si",100*(('09 (ind)'!AW6-MIN('09 (ind)'!AW$6:AW$37))/(MAX('09 (ind)'!AW$6:AW$37)-MIN('09 (ind)'!AW$6:AW$37))),ABS(-100+(100*(('09 (ind)'!AW6-MIN('09 (ind)'!AW$6:AW$37))/(MAX('09 (ind)'!AW$6:AW$37)-MIN('09 (ind)'!AW$6:AW$37))))))</f>
        <v>38.392213410237929</v>
      </c>
      <c r="AX7" s="75">
        <f>IF('09 (ind)'!AX$1="si",100*(('09 (ind)'!AX6-MIN('09 (ind)'!AX$6:AX$37))/(MAX('09 (ind)'!AX$6:AX$37)-MIN('09 (ind)'!AX$6:AX$37))),ABS(-100+(100*(('09 (ind)'!AX6-MIN('09 (ind)'!AX$6:AX$37))/(MAX('09 (ind)'!AX$6:AX$37)-MIN('09 (ind)'!AX$6:AX$37))))))</f>
        <v>21.363908811505926</v>
      </c>
      <c r="AY7" s="75">
        <f>IF('09 (ind)'!AY$1="si",100*(('09 (ind)'!AY6-MIN('09 (ind)'!AY$6:AY$37))/(MAX('09 (ind)'!AY$6:AY$37)-MIN('09 (ind)'!AY$6:AY$37))),ABS(-100+(100*(('09 (ind)'!AY6-MIN('09 (ind)'!AY$6:AY$37))/(MAX('09 (ind)'!AY$6:AY$37)-MIN('09 (ind)'!AY$6:AY$37))))))</f>
        <v>59.41960038058992</v>
      </c>
      <c r="AZ7" s="75">
        <f>IF('09 (ind)'!AZ$1="si",100*(('09 (ind)'!AZ6-MIN('09 (ind)'!AZ$6:AZ$37))/(MAX('09 (ind)'!AZ$6:AZ$37)-MIN('09 (ind)'!AZ$6:AZ$37))),ABS(-100+(100*(('09 (ind)'!AZ6-MIN('09 (ind)'!AZ$6:AZ$37))/(MAX('09 (ind)'!AZ$6:AZ$37)-MIN('09 (ind)'!AZ$6:AZ$37))))))</f>
        <v>58.232147980412243</v>
      </c>
      <c r="BA7" s="75">
        <f>IF('09 (ind)'!BA$1="si",100*(('09 (ind)'!BA6-MIN('09 (ind)'!BA$6:BA$37))/(MAX('09 (ind)'!BA$6:BA$37)-MIN('09 (ind)'!BA$6:BA$37))),ABS(-100+(100*(('09 (ind)'!BA6-MIN('09 (ind)'!BA$6:BA$37))/(MAX('09 (ind)'!BA$6:BA$37)-MIN('09 (ind)'!BA$6:BA$37))))))</f>
        <v>36.096269988756973</v>
      </c>
      <c r="BB7" s="75">
        <f>IF('09 (ind)'!BB$1="si",100*(('09 (ind)'!BB6-MIN('09 (ind)'!BB$6:BB$37))/(MAX('09 (ind)'!BB$6:BB$37)-MIN('09 (ind)'!BB$6:BB$37))),ABS(-100+(100*(('09 (ind)'!BB6-MIN('09 (ind)'!BB$6:BB$37))/(MAX('09 (ind)'!BB$6:BB$37)-MIN('09 (ind)'!BB$6:BB$37))))))</f>
        <v>29.018551185442863</v>
      </c>
      <c r="BC7" s="75">
        <f>IF('09 (ind)'!BC$1="si",100*(('09 (ind)'!BC6-MIN('09 (ind)'!BC$6:BC$37))/(MAX('09 (ind)'!BC$6:BC$37)-MIN('09 (ind)'!BC$6:BC$37))),ABS(-100+(100*(('09 (ind)'!BC6-MIN('09 (ind)'!BC$6:BC$37))/(MAX('09 (ind)'!BC$6:BC$37)-MIN('09 (ind)'!BC$6:BC$37))))))</f>
        <v>20.352618375918006</v>
      </c>
      <c r="BD7" s="75">
        <f>IF('09 (ind)'!BD$1="si",100*(('09 (ind)'!BD6-MIN('09 (ind)'!BD$6:BD$37))/(MAX('09 (ind)'!BD$6:BD$37)-MIN('09 (ind)'!BD$6:BD$37))),ABS(-100+(100*(('09 (ind)'!BD6-MIN('09 (ind)'!BD$6:BD$37))/(MAX('09 (ind)'!BD$6:BD$37)-MIN('09 (ind)'!BD$6:BD$37))))))</f>
        <v>6.8322179920960968</v>
      </c>
      <c r="BE7" s="75">
        <f>IF('09 (ind)'!BE$1="si",100*(('09 (ind)'!BE6-MIN('09 (ind)'!BE$6:BE$37))/(MAX('09 (ind)'!BE$6:BE$37)-MIN('09 (ind)'!BE$6:BE$37))),ABS(-100+(100*(('09 (ind)'!BE6-MIN('09 (ind)'!BE$6:BE$37))/(MAX('09 (ind)'!BE$6:BE$37)-MIN('09 (ind)'!BE$6:BE$37))))))</f>
        <v>26.49253731343283</v>
      </c>
      <c r="BF7" s="75">
        <f>IF('09 (ind)'!BF$1="si",100*(('09 (ind)'!BF6-MIN('09 (ind)'!BF$6:BF$37))/(MAX('09 (ind)'!BF$6:BF$37)-MIN('09 (ind)'!BF$6:BF$37))),ABS(-100+(100*(('09 (ind)'!BF6-MIN('09 (ind)'!BF$6:BF$37))/(MAX('09 (ind)'!BF$6:BF$37)-MIN('09 (ind)'!BF$6:BF$37))))))</f>
        <v>89.2219435226625</v>
      </c>
      <c r="BG7" s="75">
        <f>IF('09 (ind)'!BG$1="si",100*(('09 (ind)'!BG6-MIN('09 (ind)'!BG$6:BG$37))/(MAX('09 (ind)'!BG$6:BG$37)-MIN('09 (ind)'!BG$6:BG$37))),ABS(-100+(100*(('09 (ind)'!BG6-MIN('09 (ind)'!BG$6:BG$37))/(MAX('09 (ind)'!BG$6:BG$37)-MIN('09 (ind)'!BG$6:BG$37))))))</f>
        <v>32.604202083753009</v>
      </c>
      <c r="BH7" s="75">
        <f>IF('09 (ind)'!BH$1="si",100*(('09 (ind)'!BH6-MIN('09 (ind)'!BH$6:BH$37))/(MAX('09 (ind)'!BH$6:BH$37)-MIN('09 (ind)'!BH$6:BH$37))),ABS(-100+(100*(('09 (ind)'!BH6-MIN('09 (ind)'!BH$6:BH$37))/(MAX('09 (ind)'!BH$6:BH$37)-MIN('09 (ind)'!BH$6:BH$37))))))</f>
        <v>13.854024106549536</v>
      </c>
      <c r="BI7" s="75">
        <f>IF('09 (ind)'!BI$1="si",100*(('09 (ind)'!BI6-MIN('09 (ind)'!BI$6:BI$37))/(MAX('09 (ind)'!BI$6:BI$37)-MIN('09 (ind)'!BI$6:BI$37))),ABS(-100+(100*(('09 (ind)'!BI6-MIN('09 (ind)'!BI$6:BI$37))/(MAX('09 (ind)'!BI$6:BI$37)-MIN('09 (ind)'!BI$6:BI$37))))))</f>
        <v>94.660333983251959</v>
      </c>
      <c r="BJ7" s="75">
        <f>IF('09 (ind)'!BJ$1="si",100*(('09 (ind)'!BJ6-MIN('09 (ind)'!BJ$6:BJ$37))/(MAX('09 (ind)'!BJ$6:BJ$37)-MIN('09 (ind)'!BJ$6:BJ$37))),ABS(-100+(100*(('09 (ind)'!BJ6-MIN('09 (ind)'!BJ$6:BJ$37))/(MAX('09 (ind)'!BJ$6:BJ$37)-MIN('09 (ind)'!BJ$6:BJ$37))))))</f>
        <v>4.912392197250193E-4</v>
      </c>
      <c r="BK7" s="75">
        <f>IF('09 (ind)'!BK$1="si",100*(('09 (ind)'!BK6-MIN('09 (ind)'!BK$6:BK$37))/(MAX('09 (ind)'!BK$6:BK$37)-MIN('09 (ind)'!BK$6:BK$37))),ABS(-100+(100*(('09 (ind)'!BK6-MIN('09 (ind)'!BK$6:BK$37))/(MAX('09 (ind)'!BK$6:BK$37)-MIN('09 (ind)'!BK$6:BK$37))))))</f>
        <v>10.602534166942892</v>
      </c>
      <c r="BL7" s="75">
        <f>IF('09 (ind)'!BL$1="si",100*(('09 (ind)'!BL6-MIN('09 (ind)'!BL$6:BL$37))/(MAX('09 (ind)'!BL$6:BL$37)-MIN('09 (ind)'!BL$6:BL$37))),ABS(-100+(100*(('09 (ind)'!BL6-MIN('09 (ind)'!BL$6:BL$37))/(MAX('09 (ind)'!BL$6:BL$37)-MIN('09 (ind)'!BL$6:BL$37))))))</f>
        <v>9.0090090090090094</v>
      </c>
      <c r="BM7" s="75">
        <f>IF('09 (ind)'!BM$1="si",100*(('09 (ind)'!BM6-MIN('09 (ind)'!BM$6:BM$37))/(MAX('09 (ind)'!BM$6:BM$37)-MIN('09 (ind)'!BM$6:BM$37))),ABS(-100+(100*(('09 (ind)'!BM6-MIN('09 (ind)'!BM$6:BM$37))/(MAX('09 (ind)'!BM$6:BM$37)-MIN('09 (ind)'!BM$6:BM$37))))))</f>
        <v>19.829224976789764</v>
      </c>
      <c r="BN7" s="75">
        <f>IF('09 (ind)'!BN$1="si",100*(('09 (ind)'!BN6-MIN('09 (ind)'!BN$6:BN$37))/(MAX('09 (ind)'!BN$6:BN$37)-MIN('09 (ind)'!BN$6:BN$37))),ABS(-100+(100*(('09 (ind)'!BN6-MIN('09 (ind)'!BN$6:BN$37))/(MAX('09 (ind)'!BN$6:BN$37)-MIN('09 (ind)'!BN$6:BN$37))))))</f>
        <v>42.855688743768127</v>
      </c>
      <c r="BO7" s="75">
        <f>IF('09 (ind)'!BO$1="si",100*(('09 (ind)'!BO6-MIN('09 (ind)'!BO$6:BO$37))/(MAX('09 (ind)'!BO$6:BO$37)-MIN('09 (ind)'!BO$6:BO$37))),ABS(-100+(100*(('09 (ind)'!BO6-MIN('09 (ind)'!BO$6:BO$37))/(MAX('09 (ind)'!BO$6:BO$37)-MIN('09 (ind)'!BO$6:BO$37))))))</f>
        <v>18.336183648771602</v>
      </c>
      <c r="BP7" s="75">
        <f>IF('09 (ind)'!BP$1="si",100*(('09 (ind)'!BP6-MIN('09 (ind)'!BP$6:BP$37))/(MAX('09 (ind)'!BP$6:BP$37)-MIN('09 (ind)'!BP$6:BP$37))),ABS(-100+(100*(('09 (ind)'!BP6-MIN('09 (ind)'!BP$6:BP$37))/(MAX('09 (ind)'!BP$6:BP$37)-MIN('09 (ind)'!BP$6:BP$37))))))</f>
        <v>28.554433625520382</v>
      </c>
      <c r="BQ7" s="75">
        <f>IF('09 (ind)'!BQ$1="si",100*(('09 (ind)'!BQ6-MIN('09 (ind)'!BQ$6:BQ$37))/(MAX('09 (ind)'!BQ$6:BQ$37)-MIN('09 (ind)'!BQ$6:BQ$37))),ABS(-100+(100*(('09 (ind)'!BQ6-MIN('09 (ind)'!BQ$6:BQ$37))/(MAX('09 (ind)'!BQ$6:BQ$37)-MIN('09 (ind)'!BQ$6:BQ$37))))))</f>
        <v>30.639972783679397</v>
      </c>
      <c r="BR7" s="75">
        <f>IF('09 (ind)'!BR$1="si",100*(('09 (ind)'!BR6-MIN('09 (ind)'!BR$6:BR$37))/(MAX('09 (ind)'!BR$6:BR$37)-MIN('09 (ind)'!BR$6:BR$37))),ABS(-100+(100*(('09 (ind)'!BR6-MIN('09 (ind)'!BR$6:BR$37))/(MAX('09 (ind)'!BP$6:BP$37)-MIN('09 (ind)'!BR$6:BR$37))))))</f>
        <v>50.017777777777781</v>
      </c>
      <c r="BS7" s="75">
        <f>IF('09 (ind)'!BS$1="si",100*(('09 (ind)'!BS6-MIN('09 (ind)'!BS$6:BS$37))/(MAX('09 (ind)'!BS$6:BS$37)-MIN('09 (ind)'!BS$6:BS$37))),ABS(-100+(100*(('09 (ind)'!BS6-MIN('09 (ind)'!BS$6:BS$37))/(MAX('09 (ind)'!BQ$6:BQ$37)-MIN('09 (ind)'!BS$6:BS$37))))))</f>
        <v>71.189389948351348</v>
      </c>
      <c r="BT7" s="75">
        <f>IF('09 (ind)'!BT$1="si",100*(('09 (ind)'!BT6-MIN('09 (ind)'!BT$6:BT$37))/(MAX('09 (ind)'!BT$6:BT$37)-MIN('09 (ind)'!BT$6:BT$37))),ABS(-100+(100*(('09 (ind)'!BT6-MIN('09 (ind)'!BT$6:BT$37))/(MAX('09 (ind)'!BR$6:BR$37)-MIN('09 (ind)'!BT$6:BT$37))))))</f>
        <v>94.4784183439305</v>
      </c>
      <c r="BU7" s="75">
        <f>IF('09 (ind)'!BU$1="si",100*(('09 (ind)'!BU6-MIN('09 (ind)'!BU$6:BU$37))/(MAX('09 (ind)'!BU$6:BU$37)-MIN('09 (ind)'!BU$6:BU$37))),ABS(-100+(100*(('09 (ind)'!BU6-MIN('09 (ind)'!BU$6:BU$37))/(MAX('09 (ind)'!BU$6:BU$37)-MIN('09 (ind)'!BU$6:BU$37))))))</f>
        <v>100</v>
      </c>
      <c r="BV7" s="75">
        <f>IF('09 (ind)'!BV$1="si",100*(('09 (ind)'!BV6-MIN('09 (ind)'!BV$6:BV$37))/(MAX('09 (ind)'!BV$6:BV$37)-MIN('09 (ind)'!BV$6:BV$37))),ABS(-100+(100*(('09 (ind)'!BV6-MIN('09 (ind)'!BV$6:BV$37))/(MAX('09 (ind)'!BV$6:BV$37)-MIN('09 (ind)'!BV$6:BV$37))))))</f>
        <v>58.725542041248012</v>
      </c>
      <c r="BW7" s="75">
        <f>IF('09 (ind)'!BW$1="si",100*(('09 (ind)'!BW6-MIN('09 (ind)'!BW$6:BW$37))/(MAX('09 (ind)'!BW$6:BW$37)-MIN('09 (ind)'!BW$6:BW$37))),ABS(-100+(100*(('09 (ind)'!BW6-MIN('09 (ind)'!BW$6:BW$37))/(MAX('09 (ind)'!BW$6:BW$37)-MIN('09 (ind)'!BW$6:BW$37))))))</f>
        <v>95.46520719311961</v>
      </c>
      <c r="BX7" s="75">
        <f>IF('09 (ind)'!BX$1="si",100*(('09 (ind)'!BX6-MIN('09 (ind)'!BX$6:BX$37))/(MAX('09 (ind)'!BX$6:BX$37)-MIN('09 (ind)'!BX$6:BX$37))),ABS(-100+(100*(('09 (ind)'!BX6-MIN('09 (ind)'!BX$6:BX$37))/(MAX('09 (ind)'!BX$6:BX$37)-MIN('09 (ind)'!BX$6:BX$37))))))</f>
        <v>23.347131741261023</v>
      </c>
      <c r="BY7" s="75">
        <f>IF('09 (ind)'!BY$1="si",100*(('09 (ind)'!BY6-MIN('09 (ind)'!BY$6:BY$37))/(MAX('09 (ind)'!BY$6:BY$37)-MIN('09 (ind)'!BY$6:BY$37))),ABS(-100+(100*(('09 (ind)'!BY6-MIN('09 (ind)'!BY$6:BY$37))/(MAX('09 (ind)'!BY$6:BY$37)-MIN('09 (ind)'!BY$6:BY$37))))))</f>
        <v>41.435090207967789</v>
      </c>
      <c r="BZ7" s="75">
        <f>IF('09 (ind)'!BZ$1="si",100*(('09 (ind)'!BZ6-MIN('09 (ind)'!BZ$6:BZ$37))/(MAX('09 (ind)'!BZ$6:BZ$37)-MIN('09 (ind)'!BZ$6:BZ$37))),ABS(-100+(100*(('09 (ind)'!BZ6-MIN('09 (ind)'!BZ$6:BZ$37))/(MAX('09 (ind)'!BZ$6:BZ$37)-MIN('09 (ind)'!BZ$6:BZ$37))))))</f>
        <v>96.508290744713037</v>
      </c>
      <c r="CA7" s="75">
        <f>IF('09 (ind)'!CA$1="si",100*(('09 (ind)'!CA6-MIN('09 (ind)'!CA$6:CA$37))/(MAX('09 (ind)'!CA$6:CA$37)-MIN('09 (ind)'!CA$6:CA$37))),ABS(-100+(100*(('09 (ind)'!CA6-MIN('09 (ind)'!CA$6:CA$37))/(MAX('09 (ind)'!CA$6:CA$37)-MIN('09 (ind)'!CA$6:CA$37))))))</f>
        <v>100</v>
      </c>
      <c r="CB7" s="75">
        <f>IF('09 (ind)'!CB$1="si",100*(('09 (ind)'!CB6-MIN('09 (ind)'!CB$6:CB$37))/(MAX('09 (ind)'!CB$6:CB$37)-MIN('09 (ind)'!CB$6:CB$37))),ABS(-100+(100*(('09 (ind)'!CB6-MIN('09 (ind)'!CB$6:CB$37))/(MAX('09 (ind)'!CB$6:CB$37)-MIN('09 (ind)'!CB$6:CB$37))))))</f>
        <v>81.987577639751549</v>
      </c>
      <c r="CC7" s="75">
        <f>IF('09 (ind)'!CC$1="si",100*(('09 (ind)'!CC6-MIN('09 (ind)'!CC$6:CC$37))/(MAX('09 (ind)'!CC$6:CC$37)-MIN('09 (ind)'!CC$6:CC$37))),ABS(-100+(100*(('09 (ind)'!CC6-MIN('09 (ind)'!CC$6:CC$37))/(MAX('09 (ind)'!CC$6:CC$37)-MIN('09 (ind)'!CC$6:CC$37))))))</f>
        <v>67.528652941594842</v>
      </c>
      <c r="CD7" s="75">
        <f>IF('09 (ind)'!CD$1="si",100*(('09 (ind)'!CD6-MIN('09 (ind)'!CD$6:CD$37))/(MAX('09 (ind)'!CD$6:CD$37)-MIN('09 (ind)'!CD$6:CD$37))),ABS(-100+(100*(('09 (ind)'!CD6-MIN('09 (ind)'!CD$6:CD$37))/(MAX('09 (ind)'!CD$6:CD$37)-MIN('09 (ind)'!CD$6:CD$37))))))</f>
        <v>0.18434820625335582</v>
      </c>
      <c r="CE7" s="75">
        <f>IF('09 (ind)'!CE$1="si",100*(('09 (ind)'!CE6-MIN('09 (ind)'!CE$6:CE$37))/(MAX('09 (ind)'!CE$6:CE$37)-MIN('09 (ind)'!CE$6:CE$37))),ABS(-100+(100*(('09 (ind)'!CE6-MIN('09 (ind)'!CE$6:CE$37))/(MAX('09 (ind)'!CE$6:CE$37)-MIN('09 (ind)'!CE$6:CE$37))))))</f>
        <v>5.8656168827062514</v>
      </c>
      <c r="CF7" s="75">
        <f>IF('09 (ind)'!CF$1="si",100*(('09 (ind)'!CF6-MIN('09 (ind)'!CF$6:CF$37))/(MAX('09 (ind)'!CF$6:CF$37)-MIN('09 (ind)'!CF$6:CF$37))),ABS(-100+(100*(('09 (ind)'!CF6-MIN('09 (ind)'!CF$6:CF$37))/(MAX('09 (ind)'!CF$6:CF$37)-MIN('09 (ind)'!CF$6:CF$37))))))</f>
        <v>40.887153909220757</v>
      </c>
      <c r="CG7" s="75">
        <f>IF('09 (ind)'!CG$1="si",100*(('09 (ind)'!CG6-MIN('09 (ind)'!CG$6:CG$37))/(MAX('09 (ind)'!CG$6:CG$37)-MIN('09 (ind)'!CG$6:CG$37))),ABS(-100+(100*(('09 (ind)'!CG6-MIN('09 (ind)'!CG$6:CG$37))/(MAX('09 (ind)'!CG$6:CG$37)-MIN('09 (ind)'!CG$6:CG$37))))))</f>
        <v>26.140843362765469</v>
      </c>
      <c r="CH7" s="75">
        <f>IF('09 (ind)'!CH$1="si",100*(('09 (ind)'!CH6-MIN('09 (ind)'!CH$6:CH$37))/(MAX('09 (ind)'!CH$6:CH$37)-MIN('09 (ind)'!CH$6:CH$37))),ABS(-100+(100*(('09 (ind)'!CH6-MIN('09 (ind)'!CH$6:CH$37))/(MAX('09 (ind)'!CH$6:CH$37)-MIN('09 (ind)'!CH$6:CH$37))))))</f>
        <v>11.6995670688049</v>
      </c>
      <c r="CI7" s="75">
        <f>IF('09 (ind)'!CI$1="si",100*(('09 (ind)'!CI6-MIN('09 (ind)'!CI$6:CI$37))/(MAX('09 (ind)'!CI$6:CI$37)-MIN('09 (ind)'!CI$6:CI$37))),ABS(-100+(100*(('09 (ind)'!CI6-MIN('09 (ind)'!CI$6:CI$37))/(MAX('09 (ind)'!CI$6:CI$37)-MIN('09 (ind)'!CI$6:CI$37))))))</f>
        <v>58.097255946971686</v>
      </c>
      <c r="CJ7" s="75">
        <f>IF('09 (ind)'!CJ$1="si",100*(('09 (ind)'!CJ6-MIN('09 (ind)'!CJ$6:CJ$37))/(MAX('09 (ind)'!CJ$6:CJ$37)-MIN('09 (ind)'!CJ$6:CJ$37))),ABS(-100+(100*(('09 (ind)'!CJ6-MIN('09 (ind)'!CJ$6:CJ$37))/(MAX('09 (ind)'!CJ$6:CJ$37)-MIN('09 (ind)'!CJ$6:CJ$37))))))</f>
        <v>46.335127071913661</v>
      </c>
      <c r="CK7" s="75">
        <f>IF('09 (ind)'!CK$1="si",100*(('09 (ind)'!CK6-MIN('09 (ind)'!CK$6:CK$37))/(MAX('09 (ind)'!CK$6:CK$37)-MIN('09 (ind)'!CK$6:CK$37))),ABS(-100+(100*(('09 (ind)'!CK6-MIN('09 (ind)'!CK$6:CK$37))/(MAX('09 (ind)'!CK$6:CK$37)-MIN('09 (ind)'!CK$6:CK$37))))))</f>
        <v>13.292445470821141</v>
      </c>
      <c r="CL7" s="75">
        <f>IF('09 (ind)'!CL$1="si",100*(('09 (ind)'!CL6-MIN('09 (ind)'!CL$6:CL$37))/(MAX('09 (ind)'!CL$6:CL$37)-MIN('09 (ind)'!CL$6:CL$37))),ABS(-100+(100*(('09 (ind)'!CL6-MIN('09 (ind)'!CL$6:CL$37))/(MAX('09 (ind)'!CL$6:CL$37)-MIN('09 (ind)'!CL$6:CL$37))))))</f>
        <v>12.401087470856684</v>
      </c>
      <c r="CM7" s="75">
        <f>IF('09 (ind)'!CM$1="si",100*(('09 (ind)'!CM6-MIN('09 (ind)'!CM$6:CM$37))/(MAX('09 (ind)'!CM$6:CM$37)-MIN('09 (ind)'!CM$6:CM$37))),ABS(-100+(100*(('09 (ind)'!CM6-MIN('09 (ind)'!CM$6:CM$37))/(MAX('09 (ind)'!CM$6:CM$37)-MIN('09 (ind)'!CM$6:CM$37))))))</f>
        <v>9.6619102439282152</v>
      </c>
    </row>
    <row r="8" spans="1:91">
      <c r="A8" s="17" t="s">
        <v>331</v>
      </c>
      <c r="B8" s="87">
        <f>IF('09 (ind)'!B$1="si",100*(('09 (ind)'!B7-MIN('09 (ind)'!B$6:B$37))/(MAX('09 (ind)'!B$6:B$37)-MIN('09 (ind)'!B$6:B$37))),ABS(-100+(100*(('09 (ind)'!B7-MIN('09 (ind)'!B$6:B$37))/(MAX('09 (ind)'!B$6:B$37)-MIN('09 (ind)'!B$6:B$37))))))</f>
        <v>10.256857849197724</v>
      </c>
      <c r="C8" s="87">
        <f>IF('09 (ind)'!C$1="si",100*(('09 (ind)'!C7-MIN('09 (ind)'!C$6:C$37))/(MAX('09 (ind)'!C$6:C$37)-MIN('09 (ind)'!C$6:C$37))),ABS(-100+(100*(('09 (ind)'!C7-MIN('09 (ind)'!C$6:C$37))/(MAX('09 (ind)'!C$6:C$37)-MIN('09 (ind)'!C$6:C$37))))))</f>
        <v>39.149681570849616</v>
      </c>
      <c r="D8" s="87">
        <f>IF('09 (ind)'!D$1="si",100*(('09 (ind)'!D7-MIN('09 (ind)'!D$6:D$37))/(MAX('09 (ind)'!D$6:D$37)-MIN('09 (ind)'!D$6:D$37))),ABS(-100+(100*(('09 (ind)'!D7-MIN('09 (ind)'!D$6:D$37))/(MAX('09 (ind)'!D$6:D$37)-MIN('09 (ind)'!D$6:D$37))))))</f>
        <v>0</v>
      </c>
      <c r="E8" s="87">
        <f>IF('09 (ind)'!E$1="si",100*(('09 (ind)'!E7-MIN('09 (ind)'!E$6:E$37))/(MAX('09 (ind)'!E$6:E$37)-MIN('09 (ind)'!E$6:E$37))),ABS(-100+(100*(('09 (ind)'!E7-MIN('09 (ind)'!E$6:E$37))/(MAX('09 (ind)'!E$6:E$37)-MIN('09 (ind)'!E$6:E$37))))))</f>
        <v>17.782099961366811</v>
      </c>
      <c r="F8" s="87">
        <f>IF('09 (ind)'!F$1="si",100*(('09 (ind)'!F7-MIN('09 (ind)'!F$6:F$37))/(MAX('09 (ind)'!F$6:F$37)-MIN('09 (ind)'!F$6:F$37))),ABS(-100+(100*(('09 (ind)'!F7-MIN('09 (ind)'!F$6:F$37))/(MAX('09 (ind)'!F$6:F$37)-MIN('09 (ind)'!F$6:F$37))))))</f>
        <v>100</v>
      </c>
      <c r="G8" s="87">
        <f>IF('09 (ind)'!G$1="si",100*(('09 (ind)'!G7-MIN('09 (ind)'!G$6:G$37))/(MAX('09 (ind)'!G$6:G$37)-MIN('09 (ind)'!G$6:G$37))),ABS(-100+(100*(('09 (ind)'!G7-MIN('09 (ind)'!G$6:G$37))/(MAX('09 (ind)'!G$6:G$37)-MIN('09 (ind)'!G$6:G$37))))))</f>
        <v>62.711864406779668</v>
      </c>
      <c r="H8" s="87">
        <f>IF('09 (ind)'!H$1="si",100*(('09 (ind)'!H7-MIN('09 (ind)'!H$6:H$37))/(MAX('09 (ind)'!H$6:H$37)-MIN('09 (ind)'!H$6:H$37))),ABS(-100+(100*(('09 (ind)'!H7-MIN('09 (ind)'!H$6:H$37))/(MAX('09 (ind)'!H$6:H$37)-MIN('09 (ind)'!H$6:H$37))))))</f>
        <v>83.846153846153854</v>
      </c>
      <c r="I8" s="87">
        <f>IF('09 (ind)'!I$1="si",100*(('09 (ind)'!I7-MIN('09 (ind)'!I$6:I$37))/(MAX('09 (ind)'!I$6:I$37)-MIN('09 (ind)'!I$6:I$37))),ABS(-100+(100*(('09 (ind)'!I7-MIN('09 (ind)'!I$6:I$37))/(MAX('09 (ind)'!I$6:I$37)-MIN('09 (ind)'!I$6:I$37))))))</f>
        <v>84.375000000000014</v>
      </c>
      <c r="J8" s="87">
        <f>IF('09 (ind)'!J$1="si",100*(('09 (ind)'!J7-MIN('09 (ind)'!J$6:J$37))/(MAX('09 (ind)'!J$6:J$37)-MIN('09 (ind)'!J$6:J$37))),ABS(-100+(100*(('09 (ind)'!J7-MIN('09 (ind)'!J$6:J$37))/(MAX('09 (ind)'!J$6:J$37)-MIN('09 (ind)'!J$6:J$37))))))</f>
        <v>11.679420056383403</v>
      </c>
      <c r="K8" s="87">
        <f>IF('09 (ind)'!K$1="si",100*(('09 (ind)'!K7-MIN('09 (ind)'!K$6:K$37))/(MAX('09 (ind)'!K$6:K$37)-MIN('09 (ind)'!K$6:K$37))),ABS(-100+(100*(('09 (ind)'!K7-MIN('09 (ind)'!K$6:K$37))/(MAX('09 (ind)'!K$6:K$37)-MIN('09 (ind)'!K$6:K$37))))))</f>
        <v>4.4358934734081599</v>
      </c>
      <c r="L8" s="87">
        <f>IF('09 (ind)'!L$1="si",100*(('09 (ind)'!L7-MIN('09 (ind)'!L$6:L$37))/(MAX('09 (ind)'!L$6:L$37)-MIN('09 (ind)'!L$6:L$37))),ABS(-100+(100*(('09 (ind)'!L7-MIN('09 (ind)'!L$6:L$37))/(MAX('09 (ind)'!L$6:L$37)-MIN('09 (ind)'!L$6:L$37))))))</f>
        <v>56.459686793525997</v>
      </c>
      <c r="M8" s="87">
        <f>IF('09 (ind)'!M$1="si",100*(('09 (ind)'!M7-MIN('09 (ind)'!M$6:M$37))/(MAX('09 (ind)'!M$6:M$37)-MIN('09 (ind)'!M$6:M$37))),ABS(-100+(100*(('09 (ind)'!M7-MIN('09 (ind)'!M$6:M$37))/(MAX('09 (ind)'!M$6:M$37)-MIN('09 (ind)'!M$6:M$37))))))</f>
        <v>23.968432125979668</v>
      </c>
      <c r="N8" s="87">
        <f>IF('09 (ind)'!N$1="si",100*(('09 (ind)'!N7-MIN('09 (ind)'!N$6:N$37))/(MAX('09 (ind)'!N$6:N$37)-MIN('09 (ind)'!N$6:N$37))),ABS(-100+(100*(('09 (ind)'!N7-MIN('09 (ind)'!N$6:N$37))/(MAX('09 (ind)'!N$6:N$37)-MIN('09 (ind)'!N$6:N$37))))))</f>
        <v>41.947425111707894</v>
      </c>
      <c r="O8" s="87">
        <f>IF('09 (ind)'!O$1="si",100*(('09 (ind)'!O7-MIN('09 (ind)'!O$6:O$37))/(MAX('09 (ind)'!O$6:O$37)-MIN('09 (ind)'!O$6:O$37))),ABS(-100+(100*(('09 (ind)'!O7-MIN('09 (ind)'!O$6:O$37))/(MAX('09 (ind)'!O$6:O$37)-MIN('09 (ind)'!O$6:O$37))))))</f>
        <v>86.956521739130437</v>
      </c>
      <c r="P8" s="87">
        <f>IF('09 (ind)'!P$1="si",100*(('09 (ind)'!P7-MIN('09 (ind)'!P$6:P$37))/(MAX('09 (ind)'!P$6:P$37)-MIN('09 (ind)'!P$6:P$37))),ABS(-100+(100*(('09 (ind)'!P7-MIN('09 (ind)'!P$6:P$37))/(MAX('09 (ind)'!P$6:P$37)-MIN('09 (ind)'!P$6:P$37))))))</f>
        <v>46.532841553380777</v>
      </c>
      <c r="Q8" s="87">
        <f>IF('09 (ind)'!Q$1="si",100*(('09 (ind)'!Q7-MIN('09 (ind)'!Q$6:Q$37))/(MAX('09 (ind)'!Q$6:Q$37)-MIN('09 (ind)'!Q$6:Q$37))),ABS(-100+(100*(('09 (ind)'!Q7-MIN('09 (ind)'!Q$6:Q$37))/(MAX('09 (ind)'!Q$6:Q$37)-MIN('09 (ind)'!Q$6:Q$37))))))</f>
        <v>34.121059326513212</v>
      </c>
      <c r="R8" s="87">
        <f>IF('09 (ind)'!R$1="si",100*(('09 (ind)'!R7-MIN('09 (ind)'!R$6:R$37))/(MAX('09 (ind)'!R$6:R$37)-MIN('09 (ind)'!R$6:R$37))),ABS(-100+(100*(('09 (ind)'!R7-MIN('09 (ind)'!R$6:R$37))/(MAX('09 (ind)'!R$6:R$37)-MIN('09 (ind)'!R$6:R$37))))))</f>
        <v>0.39523263033099676</v>
      </c>
      <c r="S8" s="75">
        <f>ABS(ABS(('09 (ind)'!S7-((MAX('09 (ind)'!S$6:S$37)+MIN('09 (ind)'!S$6:S$37))/2))/(((MAX('09 (ind)'!S$6:S$37)+MIN('09 (ind)'!S$6:S$37))/2)-MAX('09 (ind)'!S$6:S$37))*100)-100)</f>
        <v>78.145695364238406</v>
      </c>
      <c r="T8" s="75">
        <f>IF('09 (ind)'!T$1="si",100*(('09 (ind)'!T7-MIN('09 (ind)'!T$6:T$37))/(MAX('09 (ind)'!T$6:T$37)-MIN('09 (ind)'!T$6:T$37))),ABS(-100+(100*(('09 (ind)'!T7-MIN('09 (ind)'!T$6:T$37))/(MAX('09 (ind)'!T$6:T$37)-MIN('09 (ind)'!T$6:T$37))))))</f>
        <v>51.301138658435818</v>
      </c>
      <c r="U8" s="75">
        <f>IF('09 (ind)'!U$1="si",100*(('09 (ind)'!U7-MIN('09 (ind)'!U$6:U$37))/(MAX('09 (ind)'!U$6:U$37)-MIN('09 (ind)'!U$6:U$37))),ABS(-100+(100*(('09 (ind)'!U7-MIN('09 (ind)'!U$6:U$37))/(MAX('09 (ind)'!U$6:U$37)-MIN('09 (ind)'!U$6:U$37))))))</f>
        <v>100</v>
      </c>
      <c r="V8" s="75">
        <f>IF('09 (ind)'!V$1="si",100*(('09 (ind)'!V7-MIN('09 (ind)'!V$6:V$37))/(MAX('09 (ind)'!V$6:V$37)-MIN('09 (ind)'!V$6:V$37))),ABS(-100+(100*(('09 (ind)'!V7-MIN('09 (ind)'!V$6:V$37))/(MAX('09 (ind)'!V$6:V$37)-MIN('09 (ind)'!V$6:V$37))))))</f>
        <v>98.039215686274517</v>
      </c>
      <c r="W8" s="75">
        <f>IF('09 (ind)'!W$1="si",100*(('09 (ind)'!W7-MIN('09 (ind)'!W$6:W$37))/(MAX('09 (ind)'!W$6:W$37)-MIN('09 (ind)'!W$6:W$37))),ABS(-100+(100*(('09 (ind)'!W7-MIN('09 (ind)'!W$6:W$37))/(MAX('09 (ind)'!W$6:W$37)-MIN('09 (ind)'!W$6:W$37))))))</f>
        <v>95.821327270271482</v>
      </c>
      <c r="X8" s="75">
        <f>IF('09 (ind)'!X$1="si",100*(('09 (ind)'!X7-MIN('09 (ind)'!X$6:X$37))/(MAX('09 (ind)'!X$6:X$37)-MIN('09 (ind)'!X$6:X$37))),ABS(-100+(100*(('09 (ind)'!X7-MIN('09 (ind)'!X$6:X$37))/(MAX('09 (ind)'!X$6:X$37)-MIN('09 (ind)'!X$6:X$37))))))</f>
        <v>80.895472683585325</v>
      </c>
      <c r="Y8" s="75">
        <f>IF('09 (ind)'!Y$1="si",100*(('09 (ind)'!Y7-MIN('09 (ind)'!Y$6:Y$37))/(MAX('09 (ind)'!Y$6:Y$37)-MIN('09 (ind)'!Y$6:Y$37))),ABS(-100+(100*(('09 (ind)'!Y7-MIN('09 (ind)'!Y$6:Y$37))/(MAX('09 (ind)'!Y$6:Y$37)-MIN('09 (ind)'!Y$6:Y$37))))))</f>
        <v>88.801628046806343</v>
      </c>
      <c r="Z8" s="75">
        <f>IF('09 (ind)'!Z$1="si",100*(('09 (ind)'!Z7-MIN('09 (ind)'!Z$6:Z$37))/(MAX('09 (ind)'!Z$6:Z$37)-MIN('09 (ind)'!Z$6:Z$37))),ABS(-100+(100*(('09 (ind)'!Z7-MIN('09 (ind)'!Z$6:Z$37))/(MAX('09 (ind)'!Z$6:Z$37)-MIN('09 (ind)'!Z$6:Z$37))))))</f>
        <v>88.049606267346931</v>
      </c>
      <c r="AA8" s="75">
        <f>IF('09 (ind)'!AA$1="si",100*(('09 (ind)'!AA7-MIN('09 (ind)'!AA$6:AA$37))/(MAX('09 (ind)'!AA$6:AA$37)-MIN('09 (ind)'!AA$6:AA$37))),ABS(-100+(100*(('09 (ind)'!AA7-MIN('09 (ind)'!AA$6:AA$37))/(MAX('09 (ind)'!AA$6:AA$37)-MIN('09 (ind)'!AA$6:AA$37))))))</f>
        <v>98.427877869326267</v>
      </c>
      <c r="AB8" s="75">
        <f>IF('09 (ind)'!AB$1="si",100*(('09 (ind)'!AB7-MIN('09 (ind)'!AB$6:AB$37))/(MAX('09 (ind)'!AB$6:AB$37)-MIN('09 (ind)'!AB$6:AB$37))),ABS(-100+(100*(('09 (ind)'!AB7-MIN('09 (ind)'!AB$6:AB$37))/(MAX('09 (ind)'!AB$6:AB$37)-MIN('09 (ind)'!AB$6:AB$37))))))</f>
        <v>19.082462497736348</v>
      </c>
      <c r="AC8" s="75">
        <f>IF('09 (ind)'!AC$1="si",100*(('09 (ind)'!AC7-MIN('09 (ind)'!AC$6:AC$37))/(MAX('09 (ind)'!AC$6:AC$37)-MIN('09 (ind)'!AC$6:AC$37))),ABS(-100+(100*(('09 (ind)'!AC7-MIN('09 (ind)'!AC$6:AC$37))/(MAX('09 (ind)'!AC$6:AC$37)-MIN('09 (ind)'!AC$6:AC$37))))))</f>
        <v>100</v>
      </c>
      <c r="AD8" s="75">
        <f>IF('09 (ind)'!AD$1="si",100*(('09 (ind)'!AD7-MIN('09 (ind)'!AD$6:AD$37))/(MAX('09 (ind)'!AD$6:AD$37)-MIN('09 (ind)'!AD$6:AD$37))),ABS(-100+(100*(('09 (ind)'!AD7-MIN('09 (ind)'!AD$6:AD$37))/(MAX('09 (ind)'!AD$6:AD$37)-MIN('09 (ind)'!AD$6:AD$37))))))</f>
        <v>53.951273856829808</v>
      </c>
      <c r="AE8" s="75">
        <f>IF('09 (ind)'!AE$1="si",100*(('09 (ind)'!AE7-MIN('09 (ind)'!AE$6:AE$37))/(MAX('09 (ind)'!AE$6:AE$37)-MIN('09 (ind)'!AE$6:AE$37))),ABS(-100+(100*(('09 (ind)'!AE7-MIN('09 (ind)'!AE$6:AE$37))/(MAX('09 (ind)'!AE$6:AE$37)-MIN('09 (ind)'!AE$6:AE$37))))))</f>
        <v>68.886377631364994</v>
      </c>
      <c r="AF8" s="75">
        <f>IF('09 (ind)'!AF$1="si",100*(('09 (ind)'!AF7-MIN('09 (ind)'!AF$6:AF$37))/(MAX('09 (ind)'!AF$6:AF$37)-MIN('09 (ind)'!AF$6:AF$37))),ABS(-100+(100*(('09 (ind)'!AF7-MIN('09 (ind)'!AF$6:AF$37))/(MAX('09 (ind)'!AF$6:AF$37)-MIN('09 (ind)'!AF$6:AF$37))))))</f>
        <v>85.53424577878306</v>
      </c>
      <c r="AG8" s="75">
        <f>IF('09 (ind)'!AG$1="si",100*(('09 (ind)'!AG7-MIN('09 (ind)'!AG$6:AG$37))/(MAX('09 (ind)'!AG$6:AG$37)-MIN('09 (ind)'!AG$6:AG$37))),ABS(-100+(100*(('09 (ind)'!AG7-MIN('09 (ind)'!AG$6:AG$37))/(MAX('09 (ind)'!AG$6:AG$37)-MIN('09 (ind)'!AG$6:AG$37))))))</f>
        <v>57.718104544483673</v>
      </c>
      <c r="AH8" s="75">
        <f>IF('09 (ind)'!AH$1="si",100*(('09 (ind)'!AH7-MIN('09 (ind)'!AH$6:AH$37))/(MAX('09 (ind)'!AH$6:AH$37)-MIN('09 (ind)'!AH$6:AH$37))),ABS(-100+(100*(('09 (ind)'!AH7-MIN('09 (ind)'!AH$6:AH$37))/(MAX('09 (ind)'!AH$6:AH$37)-MIN('09 (ind)'!AH$6:AH$37))))))</f>
        <v>1.971241942002508</v>
      </c>
      <c r="AI8" s="75">
        <f>IF('09 (ind)'!AI$1="si",100*(('09 (ind)'!AI7-MIN('09 (ind)'!AI$6:AI$37))/(MAX('09 (ind)'!AI$6:AI$37)-MIN('09 (ind)'!AI$6:AI$37))),ABS(-100+(100*(('09 (ind)'!AI7-MIN('09 (ind)'!AI$6:AI$37))/(MAX('09 (ind)'!AI$6:AI$37)-MIN('09 (ind)'!AI$6:AI$37))))))</f>
        <v>39.054964851825638</v>
      </c>
      <c r="AJ8" s="75">
        <f>IF('09 (ind)'!AJ$1="si",100*(('09 (ind)'!AJ7-MIN('09 (ind)'!AJ$6:AJ$37))/(MAX('09 (ind)'!AJ$6:AJ$37)-MIN('09 (ind)'!AJ$6:AJ$37))),ABS(-100+(100*(('09 (ind)'!AJ7-MIN('09 (ind)'!AJ$6:AJ$37))/(MAX('09 (ind)'!AJ$6:AJ$37)-MIN('09 (ind)'!AJ$6:AJ$37))))))</f>
        <v>45.743871625682139</v>
      </c>
      <c r="AK8" s="75">
        <f>IF('09 (ind)'!AK$1="si",100*(('09 (ind)'!AK7-MIN('09 (ind)'!AK$6:AK$37))/(MAX('09 (ind)'!AK$6:AK$37)-MIN('09 (ind)'!AK$6:AK$37))),ABS(-100+(100*(('09 (ind)'!AK7-MIN('09 (ind)'!AK$6:AK$37))/(MAX('09 (ind)'!AK$6:AK$37)-MIN('09 (ind)'!AK$6:AK$37))))))</f>
        <v>19.952260789990003</v>
      </c>
      <c r="AL8" s="75">
        <f>IF('09 (ind)'!AL$1="si",100*(('09 (ind)'!AL7-MIN('09 (ind)'!AL$6:AL$37))/(MAX('09 (ind)'!AL$6:AL$37)-MIN('09 (ind)'!AL$6:AL$37))),ABS(-100+(100*(('09 (ind)'!AL7-MIN('09 (ind)'!AL$6:AL$37))/(MAX('09 (ind)'!AL$6:AL$37)-MIN('09 (ind)'!AL$6:AL$37))))))</f>
        <v>90.006862836058843</v>
      </c>
      <c r="AM8" s="75">
        <f>IF('09 (ind)'!AM$1="si",100*(('09 (ind)'!AM7-MIN('09 (ind)'!AM$6:AM$37))/(MAX('09 (ind)'!AM$6:AM$37)-MIN('09 (ind)'!AM$6:AM$37))),ABS(-100+(100*(('09 (ind)'!AM7-MIN('09 (ind)'!AM$6:AM$37))/(MAX('09 (ind)'!AM$6:AM$37)-MIN('09 (ind)'!AM$6:AM$37))))))</f>
        <v>36.877094703818116</v>
      </c>
      <c r="AN8" s="75">
        <f>IF('09 (ind)'!AN$1="si",100*(('09 (ind)'!AN7-MIN('09 (ind)'!AN$6:AN$37))/(MAX('09 (ind)'!AN$6:AN$37)-MIN('09 (ind)'!AN$6:AN$37))),ABS(-100+(100*(('09 (ind)'!AN7-MIN('09 (ind)'!AN$6:AN$37))/(MAX('09 (ind)'!AN$6:AN$37)-MIN('09 (ind)'!AN$6:AN$37))))))</f>
        <v>78.796828572268694</v>
      </c>
      <c r="AO8" s="75">
        <f>IF('09 (ind)'!AO$1="si",100*(('09 (ind)'!AO7-MIN('09 (ind)'!AO$6:AO$37))/(MAX('09 (ind)'!AO$6:AO$37)-MIN('09 (ind)'!AO$6:AO$37))),ABS(-100+(100*(('09 (ind)'!AO7-MIN('09 (ind)'!AO$6:AO$37))/(MAX('09 (ind)'!AO$6:AO$37)-MIN('09 (ind)'!AO$6:AO$37))))))</f>
        <v>39.926152798323564</v>
      </c>
      <c r="AP8" s="75">
        <f>IF('09 (ind)'!AP$1="si",100*(('09 (ind)'!AP7-MIN('09 (ind)'!AP$6:AP$37))/(MAX('09 (ind)'!AP$6:AP$37)-MIN('09 (ind)'!AP$6:AP$37))),ABS(-100+(100*(('09 (ind)'!AP7-MIN('09 (ind)'!AP$6:AP$37))/(MAX('09 (ind)'!AP$6:AP$37)-MIN('09 (ind)'!AP$6:AP$37))))))</f>
        <v>45.360824742268044</v>
      </c>
      <c r="AQ8" s="75">
        <f>IF('09 (ind)'!AQ$1="si",100*(('09 (ind)'!AQ7-MIN('09 (ind)'!AQ$6:AQ$37))/(MAX('09 (ind)'!AQ$6:AQ$37)-MIN('09 (ind)'!AQ$6:AQ$37))),ABS(-100+(100*(('09 (ind)'!AQ7-MIN('09 (ind)'!AQ$6:AQ$37))/(MAX('09 (ind)'!AQ$6:AQ$37)-MIN('09 (ind)'!AQ$6:AQ$37))))))</f>
        <v>12.741406639549027</v>
      </c>
      <c r="AR8" s="75">
        <f>IF('09 (ind)'!AR$1="si",100*(('09 (ind)'!AR7-MIN('09 (ind)'!AR$6:AR$37))/(MAX('09 (ind)'!AR$6:AR$37)-MIN('09 (ind)'!AR$6:AR$37))),ABS(-100+(100*(('09 (ind)'!AR7-MIN('09 (ind)'!AR$6:AR$37))/(MAX('09 (ind)'!AR$6:AR$37)-MIN('09 (ind)'!AR$6:AR$37))))))</f>
        <v>55.75800257150528</v>
      </c>
      <c r="AS8" s="75">
        <f>IF('09 (ind)'!AS$1="si",100*(('09 (ind)'!AS7-MIN('09 (ind)'!AS$6:AS$37))/(MAX('09 (ind)'!AS$6:AS$37)-MIN('09 (ind)'!AS$6:AS$37))),ABS(-100+(100*(('09 (ind)'!AS7-MIN('09 (ind)'!AS$6:AS$37))/(MAX('09 (ind)'!AS$6:AS$37)-MIN('09 (ind)'!AS$6:AS$37))))))</f>
        <v>46.360153256704983</v>
      </c>
      <c r="AT8" s="75">
        <f>IF('09 (ind)'!AT$1="si",100*(('09 (ind)'!AT7-MIN('09 (ind)'!AT$6:AT$37))/(MAX('09 (ind)'!AT$6:AT$37)-MIN('09 (ind)'!AT$6:AT$37))),ABS(-100+(100*(('09 (ind)'!AT7-MIN('09 (ind)'!AT$6:AT$37))/(MAX('09 (ind)'!AT$6:AT$37)-MIN('09 (ind)'!AT$6:AT$37))))))</f>
        <v>0</v>
      </c>
      <c r="AU8" s="75">
        <f>IF('09 (ind)'!AU$1="si",100*(('09 (ind)'!AU7-MIN('09 (ind)'!AU$6:AU$37))/(MAX('09 (ind)'!AU$6:AU$37)-MIN('09 (ind)'!AU$6:AU$37))),ABS(-100+(100*(('09 (ind)'!AU7-MIN('09 (ind)'!AU$6:AU$37))/(MAX('09 (ind)'!AU$6:AU$37)-MIN('09 (ind)'!AU$6:AU$37))))))</f>
        <v>0</v>
      </c>
      <c r="AV8" s="75">
        <f>IF('09 (ind)'!AV$1="si",100*(('09 (ind)'!AV7-MIN('09 (ind)'!AV$6:AV$37))/(MAX('09 (ind)'!AV$6:AV$37)-MIN('09 (ind)'!AV$6:AV$37))),ABS(-100+(100*(('09 (ind)'!AV7-MIN('09 (ind)'!AV$6:AV$37))/(MAX('09 (ind)'!AV$6:AV$37)-MIN('09 (ind)'!AV$6:AV$37))))))</f>
        <v>25.649913344887352</v>
      </c>
      <c r="AW8" s="75">
        <f>IF('09 (ind)'!AW$1="si",100*(('09 (ind)'!AW7-MIN('09 (ind)'!AW$6:AW$37))/(MAX('09 (ind)'!AW$6:AW$37)-MIN('09 (ind)'!AW$6:AW$37))),ABS(-100+(100*(('09 (ind)'!AW7-MIN('09 (ind)'!AW$6:AW$37))/(MAX('09 (ind)'!AW$6:AW$37)-MIN('09 (ind)'!AW$6:AW$37))))))</f>
        <v>73.251622206200423</v>
      </c>
      <c r="AX8" s="75">
        <f>IF('09 (ind)'!AX$1="si",100*(('09 (ind)'!AX7-MIN('09 (ind)'!AX$6:AX$37))/(MAX('09 (ind)'!AX$6:AX$37)-MIN('09 (ind)'!AX$6:AX$37))),ABS(-100+(100*(('09 (ind)'!AX7-MIN('09 (ind)'!AX$6:AX$37))/(MAX('09 (ind)'!AX$6:AX$37)-MIN('09 (ind)'!AX$6:AX$37))))))</f>
        <v>77.927072929718108</v>
      </c>
      <c r="AY8" s="75">
        <f>IF('09 (ind)'!AY$1="si",100*(('09 (ind)'!AY7-MIN('09 (ind)'!AY$6:AY$37))/(MAX('09 (ind)'!AY$6:AY$37)-MIN('09 (ind)'!AY$6:AY$37))),ABS(-100+(100*(('09 (ind)'!AY7-MIN('09 (ind)'!AY$6:AY$37))/(MAX('09 (ind)'!AY$6:AY$37)-MIN('09 (ind)'!AY$6:AY$37))))))</f>
        <v>63.939105613701265</v>
      </c>
      <c r="AZ8" s="75">
        <f>IF('09 (ind)'!AZ$1="si",100*(('09 (ind)'!AZ7-MIN('09 (ind)'!AZ$6:AZ$37))/(MAX('09 (ind)'!AZ$6:AZ$37)-MIN('09 (ind)'!AZ$6:AZ$37))),ABS(-100+(100*(('09 (ind)'!AZ7-MIN('09 (ind)'!AZ$6:AZ$37))/(MAX('09 (ind)'!AZ$6:AZ$37)-MIN('09 (ind)'!AZ$6:AZ$37))))))</f>
        <v>72.567128275364141</v>
      </c>
      <c r="BA8" s="75">
        <f>IF('09 (ind)'!BA$1="si",100*(('09 (ind)'!BA7-MIN('09 (ind)'!BA$6:BA$37))/(MAX('09 (ind)'!BA$6:BA$37)-MIN('09 (ind)'!BA$6:BA$37))),ABS(-100+(100*(('09 (ind)'!BA7-MIN('09 (ind)'!BA$6:BA$37))/(MAX('09 (ind)'!BA$6:BA$37)-MIN('09 (ind)'!BA$6:BA$37))))))</f>
        <v>43.6018849811134</v>
      </c>
      <c r="BB8" s="75">
        <f>IF('09 (ind)'!BB$1="si",100*(('09 (ind)'!BB7-MIN('09 (ind)'!BB$6:BB$37))/(MAX('09 (ind)'!BB$6:BB$37)-MIN('09 (ind)'!BB$6:BB$37))),ABS(-100+(100*(('09 (ind)'!BB7-MIN('09 (ind)'!BB$6:BB$37))/(MAX('09 (ind)'!BB$6:BB$37)-MIN('09 (ind)'!BB$6:BB$37))))))</f>
        <v>18.63533293359151</v>
      </c>
      <c r="BC8" s="75">
        <f>IF('09 (ind)'!BC$1="si",100*(('09 (ind)'!BC7-MIN('09 (ind)'!BC$6:BC$37))/(MAX('09 (ind)'!BC$6:BC$37)-MIN('09 (ind)'!BC$6:BC$37))),ABS(-100+(100*(('09 (ind)'!BC7-MIN('09 (ind)'!BC$6:BC$37))/(MAX('09 (ind)'!BC$6:BC$37)-MIN('09 (ind)'!BC$6:BC$37))))))</f>
        <v>7.1897160615513709</v>
      </c>
      <c r="BD8" s="75">
        <f>IF('09 (ind)'!BD$1="si",100*(('09 (ind)'!BD7-MIN('09 (ind)'!BD$6:BD$37))/(MAX('09 (ind)'!BD$6:BD$37)-MIN('09 (ind)'!BD$6:BD$37))),ABS(-100+(100*(('09 (ind)'!BD7-MIN('09 (ind)'!BD$6:BD$37))/(MAX('09 (ind)'!BD$6:BD$37)-MIN('09 (ind)'!BD$6:BD$37))))))</f>
        <v>8.3698597007821807</v>
      </c>
      <c r="BE8" s="75">
        <f>IF('09 (ind)'!BE$1="si",100*(('09 (ind)'!BE7-MIN('09 (ind)'!BE$6:BE$37))/(MAX('09 (ind)'!BE$6:BE$37)-MIN('09 (ind)'!BE$6:BE$37))),ABS(-100+(100*(('09 (ind)'!BE7-MIN('09 (ind)'!BE$6:BE$37))/(MAX('09 (ind)'!BE$6:BE$37)-MIN('09 (ind)'!BE$6:BE$37))))))</f>
        <v>37.126865671641788</v>
      </c>
      <c r="BF8" s="75">
        <f>IF('09 (ind)'!BF$1="si",100*(('09 (ind)'!BF7-MIN('09 (ind)'!BF$6:BF$37))/(MAX('09 (ind)'!BF$6:BF$37)-MIN('09 (ind)'!BF$6:BF$37))),ABS(-100+(100*(('09 (ind)'!BF7-MIN('09 (ind)'!BF$6:BF$37))/(MAX('09 (ind)'!BF$6:BF$37)-MIN('09 (ind)'!BF$6:BF$37))))))</f>
        <v>75.14741323155792</v>
      </c>
      <c r="BG8" s="75">
        <f>IF('09 (ind)'!BG$1="si",100*(('09 (ind)'!BG7-MIN('09 (ind)'!BG$6:BG$37))/(MAX('09 (ind)'!BG$6:BG$37)-MIN('09 (ind)'!BG$6:BG$37))),ABS(-100+(100*(('09 (ind)'!BG7-MIN('09 (ind)'!BG$6:BG$37))/(MAX('09 (ind)'!BG$6:BG$37)-MIN('09 (ind)'!BG$6:BG$37))))))</f>
        <v>34.354019151950212</v>
      </c>
      <c r="BH8" s="75">
        <f>IF('09 (ind)'!BH$1="si",100*(('09 (ind)'!BH7-MIN('09 (ind)'!BH$6:BH$37))/(MAX('09 (ind)'!BH$6:BH$37)-MIN('09 (ind)'!BH$6:BH$37))),ABS(-100+(100*(('09 (ind)'!BH7-MIN('09 (ind)'!BH$6:BH$37))/(MAX('09 (ind)'!BH$6:BH$37)-MIN('09 (ind)'!BH$6:BH$37))))))</f>
        <v>23.407725495695843</v>
      </c>
      <c r="BI8" s="75">
        <f>IF('09 (ind)'!BI$1="si",100*(('09 (ind)'!BI7-MIN('09 (ind)'!BI$6:BI$37))/(MAX('09 (ind)'!BI$6:BI$37)-MIN('09 (ind)'!BI$6:BI$37))),ABS(-100+(100*(('09 (ind)'!BI7-MIN('09 (ind)'!BI$6:BI$37))/(MAX('09 (ind)'!BI$6:BI$37)-MIN('09 (ind)'!BI$6:BI$37))))))</f>
        <v>40.106901802659209</v>
      </c>
      <c r="BJ8" s="75">
        <f>IF('09 (ind)'!BJ$1="si",100*(('09 (ind)'!BJ7-MIN('09 (ind)'!BJ$6:BJ$37))/(MAX('09 (ind)'!BJ$6:BJ$37)-MIN('09 (ind)'!BJ$6:BJ$37))),ABS(-100+(100*(('09 (ind)'!BJ7-MIN('09 (ind)'!BJ$6:BJ$37))/(MAX('09 (ind)'!BJ$6:BJ$37)-MIN('09 (ind)'!BJ$6:BJ$37))))))</f>
        <v>28.736000590569855</v>
      </c>
      <c r="BK8" s="75">
        <f>IF('09 (ind)'!BK$1="si",100*(('09 (ind)'!BK7-MIN('09 (ind)'!BK$6:BK$37))/(MAX('09 (ind)'!BK$6:BK$37)-MIN('09 (ind)'!BK$6:BK$37))),ABS(-100+(100*(('09 (ind)'!BK7-MIN('09 (ind)'!BK$6:BK$37))/(MAX('09 (ind)'!BK$6:BK$37)-MIN('09 (ind)'!BK$6:BK$37))))))</f>
        <v>17.812714178613508</v>
      </c>
      <c r="BL8" s="75">
        <f>IF('09 (ind)'!BL$1="si",100*(('09 (ind)'!BL7-MIN('09 (ind)'!BL$6:BL$37))/(MAX('09 (ind)'!BL$6:BL$37)-MIN('09 (ind)'!BL$6:BL$37))),ABS(-100+(100*(('09 (ind)'!BL7-MIN('09 (ind)'!BL$6:BL$37))/(MAX('09 (ind)'!BL$6:BL$37)-MIN('09 (ind)'!BL$6:BL$37))))))</f>
        <v>29.72972972972973</v>
      </c>
      <c r="BM8" s="75">
        <f>IF('09 (ind)'!BM$1="si",100*(('09 (ind)'!BM7-MIN('09 (ind)'!BM$6:BM$37))/(MAX('09 (ind)'!BM$6:BM$37)-MIN('09 (ind)'!BM$6:BM$37))),ABS(-100+(100*(('09 (ind)'!BM7-MIN('09 (ind)'!BM$6:BM$37))/(MAX('09 (ind)'!BM$6:BM$37)-MIN('09 (ind)'!BM$6:BM$37))))))</f>
        <v>18.381406010726874</v>
      </c>
      <c r="BN8" s="75">
        <f>IF('09 (ind)'!BN$1="si",100*(('09 (ind)'!BN7-MIN('09 (ind)'!BN$6:BN$37))/(MAX('09 (ind)'!BN$6:BN$37)-MIN('09 (ind)'!BN$6:BN$37))),ABS(-100+(100*(('09 (ind)'!BN7-MIN('09 (ind)'!BN$6:BN$37))/(MAX('09 (ind)'!BN$6:BN$37)-MIN('09 (ind)'!BN$6:BN$37))))))</f>
        <v>13.81584510854367</v>
      </c>
      <c r="BO8" s="75">
        <f>IF('09 (ind)'!BO$1="si",100*(('09 (ind)'!BO7-MIN('09 (ind)'!BO$6:BO$37))/(MAX('09 (ind)'!BO$6:BO$37)-MIN('09 (ind)'!BO$6:BO$37))),ABS(-100+(100*(('09 (ind)'!BO7-MIN('09 (ind)'!BO$6:BO$37))/(MAX('09 (ind)'!BO$6:BO$37)-MIN('09 (ind)'!BO$6:BO$37))))))</f>
        <v>5.4567129379915409</v>
      </c>
      <c r="BP8" s="75">
        <f>IF('09 (ind)'!BP$1="si",100*(('09 (ind)'!BP7-MIN('09 (ind)'!BP$6:BP$37))/(MAX('09 (ind)'!BP$6:BP$37)-MIN('09 (ind)'!BP$6:BP$37))),ABS(-100+(100*(('09 (ind)'!BP7-MIN('09 (ind)'!BP$6:BP$37))/(MAX('09 (ind)'!BP$6:BP$37)-MIN('09 (ind)'!BP$6:BP$37))))))</f>
        <v>49.524497833718826</v>
      </c>
      <c r="BQ8" s="75">
        <f>IF('09 (ind)'!BQ$1="si",100*(('09 (ind)'!BQ7-MIN('09 (ind)'!BQ$6:BQ$37))/(MAX('09 (ind)'!BQ$6:BQ$37)-MIN('09 (ind)'!BQ$6:BQ$37))),ABS(-100+(100*(('09 (ind)'!BQ7-MIN('09 (ind)'!BQ$6:BQ$37))/(MAX('09 (ind)'!BQ$6:BQ$37)-MIN('09 (ind)'!BQ$6:BQ$37))))))</f>
        <v>36.036121956794403</v>
      </c>
      <c r="BR8" s="75">
        <f>IF('09 (ind)'!BR$1="si",100*(('09 (ind)'!BR7-MIN('09 (ind)'!BR$6:BR$37))/(MAX('09 (ind)'!BR$6:BR$37)-MIN('09 (ind)'!BR$6:BR$37))),ABS(-100+(100*(('09 (ind)'!BR7-MIN('09 (ind)'!BR$6:BR$37))/(MAX('09 (ind)'!BP$6:BP$37)-MIN('09 (ind)'!BR$6:BR$37))))))</f>
        <v>19.662175383669247</v>
      </c>
      <c r="BS8" s="75">
        <f>IF('09 (ind)'!BS$1="si",100*(('09 (ind)'!BS7-MIN('09 (ind)'!BS$6:BS$37))/(MAX('09 (ind)'!BS$6:BS$37)-MIN('09 (ind)'!BS$6:BS$37))),ABS(-100+(100*(('09 (ind)'!BS7-MIN('09 (ind)'!BS$6:BS$37))/(MAX('09 (ind)'!BQ$6:BQ$37)-MIN('09 (ind)'!BS$6:BS$37))))))</f>
        <v>11.528313924744657</v>
      </c>
      <c r="BT8" s="75">
        <f>IF('09 (ind)'!BT$1="si",100*(('09 (ind)'!BT7-MIN('09 (ind)'!BT$6:BT$37))/(MAX('09 (ind)'!BT$6:BT$37)-MIN('09 (ind)'!BT$6:BT$37))),ABS(-100+(100*(('09 (ind)'!BT7-MIN('09 (ind)'!BT$6:BT$37))/(MAX('09 (ind)'!BR$6:BR$37)-MIN('09 (ind)'!BT$6:BT$37))))))</f>
        <v>87.218627077967113</v>
      </c>
      <c r="BU8" s="75">
        <f>IF('09 (ind)'!BU$1="si",100*(('09 (ind)'!BU7-MIN('09 (ind)'!BU$6:BU$37))/(MAX('09 (ind)'!BU$6:BU$37)-MIN('09 (ind)'!BU$6:BU$37))),ABS(-100+(100*(('09 (ind)'!BU7-MIN('09 (ind)'!BU$6:BU$37))/(MAX('09 (ind)'!BU$6:BU$37)-MIN('09 (ind)'!BU$6:BU$37))))))</f>
        <v>36.50461022632021</v>
      </c>
      <c r="BV8" s="75">
        <f>IF('09 (ind)'!BV$1="si",100*(('09 (ind)'!BV7-MIN('09 (ind)'!BV$6:BV$37))/(MAX('09 (ind)'!BV$6:BV$37)-MIN('09 (ind)'!BV$6:BV$37))),ABS(-100+(100*(('09 (ind)'!BV7-MIN('09 (ind)'!BV$6:BV$37))/(MAX('09 (ind)'!BV$6:BV$37)-MIN('09 (ind)'!BV$6:BV$37))))))</f>
        <v>64.278159703860396</v>
      </c>
      <c r="BW8" s="75">
        <f>IF('09 (ind)'!BW$1="si",100*(('09 (ind)'!BW7-MIN('09 (ind)'!BW$6:BW$37))/(MAX('09 (ind)'!BW$6:BW$37)-MIN('09 (ind)'!BW$6:BW$37))),ABS(-100+(100*(('09 (ind)'!BW7-MIN('09 (ind)'!BW$6:BW$37))/(MAX('09 (ind)'!BW$6:BW$37)-MIN('09 (ind)'!BW$6:BW$37))))))</f>
        <v>68.17826426896012</v>
      </c>
      <c r="BX8" s="75">
        <f>IF('09 (ind)'!BX$1="si",100*(('09 (ind)'!BX7-MIN('09 (ind)'!BX$6:BX$37))/(MAX('09 (ind)'!BX$6:BX$37)-MIN('09 (ind)'!BX$6:BX$37))),ABS(-100+(100*(('09 (ind)'!BX7-MIN('09 (ind)'!BX$6:BX$37))/(MAX('09 (ind)'!BX$6:BX$37)-MIN('09 (ind)'!BX$6:BX$37))))))</f>
        <v>13.644329593200212</v>
      </c>
      <c r="BY8" s="75">
        <f>IF('09 (ind)'!BY$1="si",100*(('09 (ind)'!BY7-MIN('09 (ind)'!BY$6:BY$37))/(MAX('09 (ind)'!BY$6:BY$37)-MIN('09 (ind)'!BY$6:BY$37))),ABS(-100+(100*(('09 (ind)'!BY7-MIN('09 (ind)'!BY$6:BY$37))/(MAX('09 (ind)'!BY$6:BY$37)-MIN('09 (ind)'!BY$6:BY$37))))))</f>
        <v>64.301232151626863</v>
      </c>
      <c r="BZ8" s="75">
        <f>IF('09 (ind)'!BZ$1="si",100*(('09 (ind)'!BZ7-MIN('09 (ind)'!BZ$6:BZ$37))/(MAX('09 (ind)'!BZ$6:BZ$37)-MIN('09 (ind)'!BZ$6:BZ$37))),ABS(-100+(100*(('09 (ind)'!BZ7-MIN('09 (ind)'!BZ$6:BZ$37))/(MAX('09 (ind)'!BZ$6:BZ$37)-MIN('09 (ind)'!BZ$6:BZ$37))))))</f>
        <v>97.168696460074841</v>
      </c>
      <c r="CA8" s="75">
        <f>IF('09 (ind)'!CA$1="si",100*(('09 (ind)'!CA7-MIN('09 (ind)'!CA$6:CA$37))/(MAX('09 (ind)'!CA$6:CA$37)-MIN('09 (ind)'!CA$6:CA$37))),ABS(-100+(100*(('09 (ind)'!CA7-MIN('09 (ind)'!CA$6:CA$37))/(MAX('09 (ind)'!CA$6:CA$37)-MIN('09 (ind)'!CA$6:CA$37))))))</f>
        <v>0</v>
      </c>
      <c r="CB8" s="75">
        <f>IF('09 (ind)'!CB$1="si",100*(('09 (ind)'!CB7-MIN('09 (ind)'!CB$6:CB$37))/(MAX('09 (ind)'!CB$6:CB$37)-MIN('09 (ind)'!CB$6:CB$37))),ABS(-100+(100*(('09 (ind)'!CB7-MIN('09 (ind)'!CB$6:CB$37))/(MAX('09 (ind)'!CB$6:CB$37)-MIN('09 (ind)'!CB$6:CB$37))))))</f>
        <v>67.080745341614914</v>
      </c>
      <c r="CC8" s="75">
        <f>IF('09 (ind)'!CC$1="si",100*(('09 (ind)'!CC7-MIN('09 (ind)'!CC$6:CC$37))/(MAX('09 (ind)'!CC$6:CC$37)-MIN('09 (ind)'!CC$6:CC$37))),ABS(-100+(100*(('09 (ind)'!CC7-MIN('09 (ind)'!CC$6:CC$37))/(MAX('09 (ind)'!CC$6:CC$37)-MIN('09 (ind)'!CC$6:CC$37))))))</f>
        <v>100</v>
      </c>
      <c r="CD8" s="75">
        <f>IF('09 (ind)'!CD$1="si",100*(('09 (ind)'!CD7-MIN('09 (ind)'!CD$6:CD$37))/(MAX('09 (ind)'!CD$6:CD$37)-MIN('09 (ind)'!CD$6:CD$37))),ABS(-100+(100*(('09 (ind)'!CD7-MIN('09 (ind)'!CD$6:CD$37))/(MAX('09 (ind)'!CD$6:CD$37)-MIN('09 (ind)'!CD$6:CD$37))))))</f>
        <v>10.000703329148482</v>
      </c>
      <c r="CE8" s="75">
        <f>IF('09 (ind)'!CE$1="si",100*(('09 (ind)'!CE7-MIN('09 (ind)'!CE$6:CE$37))/(MAX('09 (ind)'!CE$6:CE$37)-MIN('09 (ind)'!CE$6:CE$37))),ABS(-100+(100*(('09 (ind)'!CE7-MIN('09 (ind)'!CE$6:CE$37))/(MAX('09 (ind)'!CE$6:CE$37)-MIN('09 (ind)'!CE$6:CE$37))))))</f>
        <v>14.328247711682129</v>
      </c>
      <c r="CF8" s="75">
        <f>IF('09 (ind)'!CF$1="si",100*(('09 (ind)'!CF7-MIN('09 (ind)'!CF$6:CF$37))/(MAX('09 (ind)'!CF$6:CF$37)-MIN('09 (ind)'!CF$6:CF$37))),ABS(-100+(100*(('09 (ind)'!CF7-MIN('09 (ind)'!CF$6:CF$37))/(MAX('09 (ind)'!CF$6:CF$37)-MIN('09 (ind)'!CF$6:CF$37))))))</f>
        <v>96.223614529215908</v>
      </c>
      <c r="CG8" s="75">
        <f>IF('09 (ind)'!CG$1="si",100*(('09 (ind)'!CG7-MIN('09 (ind)'!CG$6:CG$37))/(MAX('09 (ind)'!CG$6:CG$37)-MIN('09 (ind)'!CG$6:CG$37))),ABS(-100+(100*(('09 (ind)'!CG7-MIN('09 (ind)'!CG$6:CG$37))/(MAX('09 (ind)'!CG$6:CG$37)-MIN('09 (ind)'!CG$6:CG$37))))))</f>
        <v>47.729525671757351</v>
      </c>
      <c r="CH8" s="75">
        <f>IF('09 (ind)'!CH$1="si",100*(('09 (ind)'!CH7-MIN('09 (ind)'!CH$6:CH$37))/(MAX('09 (ind)'!CH$6:CH$37)-MIN('09 (ind)'!CH$6:CH$37))),ABS(-100+(100*(('09 (ind)'!CH7-MIN('09 (ind)'!CH$6:CH$37))/(MAX('09 (ind)'!CH$6:CH$37)-MIN('09 (ind)'!CH$6:CH$37))))))</f>
        <v>17.904904396821138</v>
      </c>
      <c r="CI8" s="75">
        <f>IF('09 (ind)'!CI$1="si",100*(('09 (ind)'!CI7-MIN('09 (ind)'!CI$6:CI$37))/(MAX('09 (ind)'!CI$6:CI$37)-MIN('09 (ind)'!CI$6:CI$37))),ABS(-100+(100*(('09 (ind)'!CI7-MIN('09 (ind)'!CI$6:CI$37))/(MAX('09 (ind)'!CI$6:CI$37)-MIN('09 (ind)'!CI$6:CI$37))))))</f>
        <v>39.785672973463235</v>
      </c>
      <c r="CJ8" s="75">
        <f>IF('09 (ind)'!CJ$1="si",100*(('09 (ind)'!CJ7-MIN('09 (ind)'!CJ$6:CJ$37))/(MAX('09 (ind)'!CJ$6:CJ$37)-MIN('09 (ind)'!CJ$6:CJ$37))),ABS(-100+(100*(('09 (ind)'!CJ7-MIN('09 (ind)'!CJ$6:CJ$37))/(MAX('09 (ind)'!CJ$6:CJ$37)-MIN('09 (ind)'!CJ$6:CJ$37))))))</f>
        <v>27.071058475555859</v>
      </c>
      <c r="CK8" s="75">
        <f>IF('09 (ind)'!CK$1="si",100*(('09 (ind)'!CK7-MIN('09 (ind)'!CK$6:CK$37))/(MAX('09 (ind)'!CK$6:CK$37)-MIN('09 (ind)'!CK$6:CK$37))),ABS(-100+(100*(('09 (ind)'!CK7-MIN('09 (ind)'!CK$6:CK$37))/(MAX('09 (ind)'!CK$6:CK$37)-MIN('09 (ind)'!CK$6:CK$37))))))</f>
        <v>13.185693199064422</v>
      </c>
      <c r="CL8" s="75">
        <f>IF('09 (ind)'!CL$1="si",100*(('09 (ind)'!CL7-MIN('09 (ind)'!CL$6:CL$37))/(MAX('09 (ind)'!CL$6:CL$37)-MIN('09 (ind)'!CL$6:CL$37))),ABS(-100+(100*(('09 (ind)'!CL7-MIN('09 (ind)'!CL$6:CL$37))/(MAX('09 (ind)'!CL$6:CL$37)-MIN('09 (ind)'!CL$6:CL$37))))))</f>
        <v>24.916155308953972</v>
      </c>
      <c r="CM8" s="75">
        <f>IF('09 (ind)'!CM$1="si",100*(('09 (ind)'!CM7-MIN('09 (ind)'!CM$6:CM$37))/(MAX('09 (ind)'!CM$6:CM$37)-MIN('09 (ind)'!CM$6:CM$37))),ABS(-100+(100*(('09 (ind)'!CM7-MIN('09 (ind)'!CM$6:CM$37))/(MAX('09 (ind)'!CM$6:CM$37)-MIN('09 (ind)'!CM$6:CM$37))))))</f>
        <v>21.87695071975687</v>
      </c>
    </row>
    <row r="9" spans="1:91">
      <c r="A9" s="18" t="s">
        <v>218</v>
      </c>
      <c r="B9" s="87">
        <f>IF('09 (ind)'!B$1="si",100*(('09 (ind)'!B8-MIN('09 (ind)'!B$6:B$37))/(MAX('09 (ind)'!B$6:B$37)-MIN('09 (ind)'!B$6:B$37))),ABS(-100+(100*(('09 (ind)'!B8-MIN('09 (ind)'!B$6:B$37))/(MAX('09 (ind)'!B$6:B$37)-MIN('09 (ind)'!B$6:B$37))))))</f>
        <v>0.63475177843423458</v>
      </c>
      <c r="C9" s="87">
        <f>IF('09 (ind)'!C$1="si",100*(('09 (ind)'!C8-MIN('09 (ind)'!C$6:C$37))/(MAX('09 (ind)'!C$6:C$37)-MIN('09 (ind)'!C$6:C$37))),ABS(-100+(100*(('09 (ind)'!C8-MIN('09 (ind)'!C$6:C$37))/(MAX('09 (ind)'!C$6:C$37)-MIN('09 (ind)'!C$6:C$37))))))</f>
        <v>52.419952451861619</v>
      </c>
      <c r="D9" s="87">
        <f>IF('09 (ind)'!D$1="si",100*(('09 (ind)'!D8-MIN('09 (ind)'!D$6:D$37))/(MAX('09 (ind)'!D$6:D$37)-MIN('09 (ind)'!D$6:D$37))),ABS(-100+(100*(('09 (ind)'!D8-MIN('09 (ind)'!D$6:D$37))/(MAX('09 (ind)'!D$6:D$37)-MIN('09 (ind)'!D$6:D$37))))))</f>
        <v>27.302781840304505</v>
      </c>
      <c r="E9" s="87">
        <f>IF('09 (ind)'!E$1="si",100*(('09 (ind)'!E8-MIN('09 (ind)'!E$6:E$37))/(MAX('09 (ind)'!E$6:E$37)-MIN('09 (ind)'!E$6:E$37))),ABS(-100+(100*(('09 (ind)'!E8-MIN('09 (ind)'!E$6:E$37))/(MAX('09 (ind)'!E$6:E$37)-MIN('09 (ind)'!E$6:E$37))))))</f>
        <v>98.796217488989527</v>
      </c>
      <c r="F9" s="87">
        <f>IF('09 (ind)'!F$1="si",100*(('09 (ind)'!F8-MIN('09 (ind)'!F$6:F$37))/(MAX('09 (ind)'!F$6:F$37)-MIN('09 (ind)'!F$6:F$37))),ABS(-100+(100*(('09 (ind)'!F8-MIN('09 (ind)'!F$6:F$37))/(MAX('09 (ind)'!F$6:F$37)-MIN('09 (ind)'!F$6:F$37))))))</f>
        <v>71.232876712328775</v>
      </c>
      <c r="G9" s="87">
        <f>IF('09 (ind)'!G$1="si",100*(('09 (ind)'!G8-MIN('09 (ind)'!G$6:G$37))/(MAX('09 (ind)'!G$6:G$37)-MIN('09 (ind)'!G$6:G$37))),ABS(-100+(100*(('09 (ind)'!G8-MIN('09 (ind)'!G$6:G$37))/(MAX('09 (ind)'!G$6:G$37)-MIN('09 (ind)'!G$6:G$37))))))</f>
        <v>62.711864406779668</v>
      </c>
      <c r="H9" s="87">
        <f>IF('09 (ind)'!H$1="si",100*(('09 (ind)'!H8-MIN('09 (ind)'!H$6:H$37))/(MAX('09 (ind)'!H$6:H$37)-MIN('09 (ind)'!H$6:H$37))),ABS(-100+(100*(('09 (ind)'!H8-MIN('09 (ind)'!H$6:H$37))/(MAX('09 (ind)'!H$6:H$37)-MIN('09 (ind)'!H$6:H$37))))))</f>
        <v>33.461538461538467</v>
      </c>
      <c r="I9" s="87">
        <f>IF('09 (ind)'!I$1="si",100*(('09 (ind)'!I8-MIN('09 (ind)'!I$6:I$37))/(MAX('09 (ind)'!I$6:I$37)-MIN('09 (ind)'!I$6:I$37))),ABS(-100+(100*(('09 (ind)'!I8-MIN('09 (ind)'!I$6:I$37))/(MAX('09 (ind)'!I$6:I$37)-MIN('09 (ind)'!I$6:I$37))))))</f>
        <v>95</v>
      </c>
      <c r="J9" s="87">
        <f>IF('09 (ind)'!J$1="si",100*(('09 (ind)'!J8-MIN('09 (ind)'!J$6:J$37))/(MAX('09 (ind)'!J$6:J$37)-MIN('09 (ind)'!J$6:J$37))),ABS(-100+(100*(('09 (ind)'!J8-MIN('09 (ind)'!J$6:J$37))/(MAX('09 (ind)'!J$6:J$37)-MIN('09 (ind)'!J$6:J$37))))))</f>
        <v>25.936367297623843</v>
      </c>
      <c r="K9" s="87">
        <f>IF('09 (ind)'!K$1="si",100*(('09 (ind)'!K8-MIN('09 (ind)'!K$6:K$37))/(MAX('09 (ind)'!K$6:K$37)-MIN('09 (ind)'!K$6:K$37))),ABS(-100+(100*(('09 (ind)'!K8-MIN('09 (ind)'!K$6:K$37))/(MAX('09 (ind)'!K$6:K$37)-MIN('09 (ind)'!K$6:K$37))))))</f>
        <v>70.0566564389338</v>
      </c>
      <c r="L9" s="87">
        <f>IF('09 (ind)'!L$1="si",100*(('09 (ind)'!L8-MIN('09 (ind)'!L$6:L$37))/(MAX('09 (ind)'!L$6:L$37)-MIN('09 (ind)'!L$6:L$37))),ABS(-100+(100*(('09 (ind)'!L8-MIN('09 (ind)'!L$6:L$37))/(MAX('09 (ind)'!L$6:L$37)-MIN('09 (ind)'!L$6:L$37))))))</f>
        <v>96.163997940523259</v>
      </c>
      <c r="M9" s="87">
        <f>IF('09 (ind)'!M$1="si",100*(('09 (ind)'!M8-MIN('09 (ind)'!M$6:M$37))/(MAX('09 (ind)'!M$6:M$37)-MIN('09 (ind)'!M$6:M$37))),ABS(-100+(100*(('09 (ind)'!M8-MIN('09 (ind)'!M$6:M$37))/(MAX('09 (ind)'!M$6:M$37)-MIN('09 (ind)'!M$6:M$37))))))</f>
        <v>0.1949599158587737</v>
      </c>
      <c r="N9" s="87">
        <f>IF('09 (ind)'!N$1="si",100*(('09 (ind)'!N8-MIN('09 (ind)'!N$6:N$37))/(MAX('09 (ind)'!N$6:N$37)-MIN('09 (ind)'!N$6:N$37))),ABS(-100+(100*(('09 (ind)'!N8-MIN('09 (ind)'!N$6:N$37))/(MAX('09 (ind)'!N$6:N$37)-MIN('09 (ind)'!N$6:N$37))))))</f>
        <v>41.947425111707894</v>
      </c>
      <c r="O9" s="87">
        <f>IF('09 (ind)'!O$1="si",100*(('09 (ind)'!O8-MIN('09 (ind)'!O$6:O$37))/(MAX('09 (ind)'!O$6:O$37)-MIN('09 (ind)'!O$6:O$37))),ABS(-100+(100*(('09 (ind)'!O8-MIN('09 (ind)'!O$6:O$37))/(MAX('09 (ind)'!O$6:O$37)-MIN('09 (ind)'!O$6:O$37))))))</f>
        <v>91.304347826086953</v>
      </c>
      <c r="P9" s="87">
        <f>IF('09 (ind)'!P$1="si",100*(('09 (ind)'!P8-MIN('09 (ind)'!P$6:P$37))/(MAX('09 (ind)'!P$6:P$37)-MIN('09 (ind)'!P$6:P$37))),ABS(-100+(100*(('09 (ind)'!P8-MIN('09 (ind)'!P$6:P$37))/(MAX('09 (ind)'!P$6:P$37)-MIN('09 (ind)'!P$6:P$37))))))</f>
        <v>20.551448002304728</v>
      </c>
      <c r="Q9" s="87">
        <f>IF('09 (ind)'!Q$1="si",100*(('09 (ind)'!Q8-MIN('09 (ind)'!Q$6:Q$37))/(MAX('09 (ind)'!Q$6:Q$37)-MIN('09 (ind)'!Q$6:Q$37))),ABS(-100+(100*(('09 (ind)'!Q8-MIN('09 (ind)'!Q$6:Q$37))/(MAX('09 (ind)'!Q$6:Q$37)-MIN('09 (ind)'!Q$6:Q$37))))))</f>
        <v>14.679858861182307</v>
      </c>
      <c r="R9" s="87">
        <f>IF('09 (ind)'!R$1="si",100*(('09 (ind)'!R8-MIN('09 (ind)'!R$6:R$37))/(MAX('09 (ind)'!R$6:R$37)-MIN('09 (ind)'!R$6:R$37))),ABS(-100+(100*(('09 (ind)'!R8-MIN('09 (ind)'!R$6:R$37))/(MAX('09 (ind)'!R$6:R$37)-MIN('09 (ind)'!R$6:R$37))))))</f>
        <v>0.26513939254915042</v>
      </c>
      <c r="S9" s="75">
        <f>ABS(ABS(('09 (ind)'!S8-((MAX('09 (ind)'!S$6:S$37)+MIN('09 (ind)'!S$6:S$37))/2))/(((MAX('09 (ind)'!S$6:S$37)+MIN('09 (ind)'!S$6:S$37))/2)-MAX('09 (ind)'!S$6:S$37))*100)-100)</f>
        <v>82.119205298013242</v>
      </c>
      <c r="T9" s="75">
        <f>IF('09 (ind)'!T$1="si",100*(('09 (ind)'!T8-MIN('09 (ind)'!T$6:T$37))/(MAX('09 (ind)'!T$6:T$37)-MIN('09 (ind)'!T$6:T$37))),ABS(-100+(100*(('09 (ind)'!T8-MIN('09 (ind)'!T$6:T$37))/(MAX('09 (ind)'!T$6:T$37)-MIN('09 (ind)'!T$6:T$37))))))</f>
        <v>9.0853678870901398</v>
      </c>
      <c r="U9" s="75">
        <f>IF('09 (ind)'!U$1="si",100*(('09 (ind)'!U8-MIN('09 (ind)'!U$6:U$37))/(MAX('09 (ind)'!U$6:U$37)-MIN('09 (ind)'!U$6:U$37))),ABS(-100+(100*(('09 (ind)'!U8-MIN('09 (ind)'!U$6:U$37))/(MAX('09 (ind)'!U$6:U$37)-MIN('09 (ind)'!U$6:U$37))))))</f>
        <v>50</v>
      </c>
      <c r="V9" s="75">
        <f>IF('09 (ind)'!V$1="si",100*(('09 (ind)'!V8-MIN('09 (ind)'!V$6:V$37))/(MAX('09 (ind)'!V$6:V$37)-MIN('09 (ind)'!V$6:V$37))),ABS(-100+(100*(('09 (ind)'!V8-MIN('09 (ind)'!V$6:V$37))/(MAX('09 (ind)'!V$6:V$37)-MIN('09 (ind)'!V$6:V$37))))))</f>
        <v>93.464052287581694</v>
      </c>
      <c r="W9" s="75">
        <f>IF('09 (ind)'!W$1="si",100*(('09 (ind)'!W8-MIN('09 (ind)'!W$6:W$37))/(MAX('09 (ind)'!W$6:W$37)-MIN('09 (ind)'!W$6:W$37))),ABS(-100+(100*(('09 (ind)'!W8-MIN('09 (ind)'!W$6:W$37))/(MAX('09 (ind)'!W$6:W$37)-MIN('09 (ind)'!W$6:W$37))))))</f>
        <v>82.087571870853608</v>
      </c>
      <c r="X9" s="75">
        <f>IF('09 (ind)'!X$1="si",100*(('09 (ind)'!X8-MIN('09 (ind)'!X$6:X$37))/(MAX('09 (ind)'!X$6:X$37)-MIN('09 (ind)'!X$6:X$37))),ABS(-100+(100*(('09 (ind)'!X8-MIN('09 (ind)'!X$6:X$37))/(MAX('09 (ind)'!X$6:X$37)-MIN('09 (ind)'!X$6:X$37))))))</f>
        <v>82.113209163045738</v>
      </c>
      <c r="Y9" s="75">
        <f>IF('09 (ind)'!Y$1="si",100*(('09 (ind)'!Y8-MIN('09 (ind)'!Y$6:Y$37))/(MAX('09 (ind)'!Y$6:Y$37)-MIN('09 (ind)'!Y$6:Y$37))),ABS(-100+(100*(('09 (ind)'!Y8-MIN('09 (ind)'!Y$6:Y$37))/(MAX('09 (ind)'!Y$6:Y$37)-MIN('09 (ind)'!Y$6:Y$37))))))</f>
        <v>86.224503954488682</v>
      </c>
      <c r="Z9" s="75">
        <f>IF('09 (ind)'!Z$1="si",100*(('09 (ind)'!Z8-MIN('09 (ind)'!Z$6:Z$37))/(MAX('09 (ind)'!Z$6:Z$37)-MIN('09 (ind)'!Z$6:Z$37))),ABS(-100+(100*(('09 (ind)'!Z8-MIN('09 (ind)'!Z$6:Z$37))/(MAX('09 (ind)'!Z$6:Z$37)-MIN('09 (ind)'!Z$6:Z$37))))))</f>
        <v>66.136672614437259</v>
      </c>
      <c r="AA9" s="75">
        <f>IF('09 (ind)'!AA$1="si",100*(('09 (ind)'!AA8-MIN('09 (ind)'!AA$6:AA$37))/(MAX('09 (ind)'!AA$6:AA$37)-MIN('09 (ind)'!AA$6:AA$37))),ABS(-100+(100*(('09 (ind)'!AA8-MIN('09 (ind)'!AA$6:AA$37))/(MAX('09 (ind)'!AA$6:AA$37)-MIN('09 (ind)'!AA$6:AA$37))))))</f>
        <v>100</v>
      </c>
      <c r="AB9" s="75">
        <f>IF('09 (ind)'!AB$1="si",100*(('09 (ind)'!AB8-MIN('09 (ind)'!AB$6:AB$37))/(MAX('09 (ind)'!AB$6:AB$37)-MIN('09 (ind)'!AB$6:AB$37))),ABS(-100+(100*(('09 (ind)'!AB8-MIN('09 (ind)'!AB$6:AB$37))/(MAX('09 (ind)'!AB$6:AB$37)-MIN('09 (ind)'!AB$6:AB$37))))))</f>
        <v>85.44241022791293</v>
      </c>
      <c r="AC9" s="75">
        <f>IF('09 (ind)'!AC$1="si",100*(('09 (ind)'!AC8-MIN('09 (ind)'!AC$6:AC$37))/(MAX('09 (ind)'!AC$6:AC$37)-MIN('09 (ind)'!AC$6:AC$37))),ABS(-100+(100*(('09 (ind)'!AC8-MIN('09 (ind)'!AC$6:AC$37))/(MAX('09 (ind)'!AC$6:AC$37)-MIN('09 (ind)'!AC$6:AC$37))))))</f>
        <v>83.924981460235074</v>
      </c>
      <c r="AD9" s="75">
        <f>IF('09 (ind)'!AD$1="si",100*(('09 (ind)'!AD8-MIN('09 (ind)'!AD$6:AD$37))/(MAX('09 (ind)'!AD$6:AD$37)-MIN('09 (ind)'!AD$6:AD$37))),ABS(-100+(100*(('09 (ind)'!AD8-MIN('09 (ind)'!AD$6:AD$37))/(MAX('09 (ind)'!AD$6:AD$37)-MIN('09 (ind)'!AD$6:AD$37))))))</f>
        <v>21.700505580778024</v>
      </c>
      <c r="AE9" s="75">
        <f>IF('09 (ind)'!AE$1="si",100*(('09 (ind)'!AE8-MIN('09 (ind)'!AE$6:AE$37))/(MAX('09 (ind)'!AE$6:AE$37)-MIN('09 (ind)'!AE$6:AE$37))),ABS(-100+(100*(('09 (ind)'!AE8-MIN('09 (ind)'!AE$6:AE$37))/(MAX('09 (ind)'!AE$6:AE$37)-MIN('09 (ind)'!AE$6:AE$37))))))</f>
        <v>65.654436511036323</v>
      </c>
      <c r="AF9" s="75">
        <f>IF('09 (ind)'!AF$1="si",100*(('09 (ind)'!AF8-MIN('09 (ind)'!AF$6:AF$37))/(MAX('09 (ind)'!AF$6:AF$37)-MIN('09 (ind)'!AF$6:AF$37))),ABS(-100+(100*(('09 (ind)'!AF8-MIN('09 (ind)'!AF$6:AF$37))/(MAX('09 (ind)'!AF$6:AF$37)-MIN('09 (ind)'!AF$6:AF$37))))))</f>
        <v>94.00038625793367</v>
      </c>
      <c r="AG9" s="75">
        <f>IF('09 (ind)'!AG$1="si",100*(('09 (ind)'!AG8-MIN('09 (ind)'!AG$6:AG$37))/(MAX('09 (ind)'!AG$6:AG$37)-MIN('09 (ind)'!AG$6:AG$37))),ABS(-100+(100*(('09 (ind)'!AG8-MIN('09 (ind)'!AG$6:AG$37))/(MAX('09 (ind)'!AG$6:AG$37)-MIN('09 (ind)'!AG$6:AG$37))))))</f>
        <v>93.642155187713556</v>
      </c>
      <c r="AH9" s="75">
        <f>IF('09 (ind)'!AH$1="si",100*(('09 (ind)'!AH8-MIN('09 (ind)'!AH$6:AH$37))/(MAX('09 (ind)'!AH$6:AH$37)-MIN('09 (ind)'!AH$6:AH$37))),ABS(-100+(100*(('09 (ind)'!AH8-MIN('09 (ind)'!AH$6:AH$37))/(MAX('09 (ind)'!AH$6:AH$37)-MIN('09 (ind)'!AH$6:AH$37))))))</f>
        <v>21.038728979943897</v>
      </c>
      <c r="AI9" s="75">
        <f>IF('09 (ind)'!AI$1="si",100*(('09 (ind)'!AI8-MIN('09 (ind)'!AI$6:AI$37))/(MAX('09 (ind)'!AI$6:AI$37)-MIN('09 (ind)'!AI$6:AI$37))),ABS(-100+(100*(('09 (ind)'!AI8-MIN('09 (ind)'!AI$6:AI$37))/(MAX('09 (ind)'!AI$6:AI$37)-MIN('09 (ind)'!AI$6:AI$37))))))</f>
        <v>16.871392526164026</v>
      </c>
      <c r="AJ9" s="75">
        <f>IF('09 (ind)'!AJ$1="si",100*(('09 (ind)'!AJ8-MIN('09 (ind)'!AJ$6:AJ$37))/(MAX('09 (ind)'!AJ$6:AJ$37)-MIN('09 (ind)'!AJ$6:AJ$37))),ABS(-100+(100*(('09 (ind)'!AJ8-MIN('09 (ind)'!AJ$6:AJ$37))/(MAX('09 (ind)'!AJ$6:AJ$37)-MIN('09 (ind)'!AJ$6:AJ$37))))))</f>
        <v>38.937723887162349</v>
      </c>
      <c r="AK9" s="75">
        <f>IF('09 (ind)'!AK$1="si",100*(('09 (ind)'!AK8-MIN('09 (ind)'!AK$6:AK$37))/(MAX('09 (ind)'!AK$6:AK$37)-MIN('09 (ind)'!AK$6:AK$37))),ABS(-100+(100*(('09 (ind)'!AK8-MIN('09 (ind)'!AK$6:AK$37))/(MAX('09 (ind)'!AK$6:AK$37)-MIN('09 (ind)'!AK$6:AK$37))))))</f>
        <v>16.767898708586522</v>
      </c>
      <c r="AL9" s="75">
        <f>IF('09 (ind)'!AL$1="si",100*(('09 (ind)'!AL8-MIN('09 (ind)'!AL$6:AL$37))/(MAX('09 (ind)'!AL$6:AL$37)-MIN('09 (ind)'!AL$6:AL$37))),ABS(-100+(100*(('09 (ind)'!AL8-MIN('09 (ind)'!AL$6:AL$37))/(MAX('09 (ind)'!AL$6:AL$37)-MIN('09 (ind)'!AL$6:AL$37))))))</f>
        <v>0</v>
      </c>
      <c r="AM9" s="75">
        <f>IF('09 (ind)'!AM$1="si",100*(('09 (ind)'!AM8-MIN('09 (ind)'!AM$6:AM$37))/(MAX('09 (ind)'!AM$6:AM$37)-MIN('09 (ind)'!AM$6:AM$37))),ABS(-100+(100*(('09 (ind)'!AM8-MIN('09 (ind)'!AM$6:AM$37))/(MAX('09 (ind)'!AM$6:AM$37)-MIN('09 (ind)'!AM$6:AM$37))))))</f>
        <v>36.531066027758222</v>
      </c>
      <c r="AN9" s="75">
        <f>IF('09 (ind)'!AN$1="si",100*(('09 (ind)'!AN8-MIN('09 (ind)'!AN$6:AN$37))/(MAX('09 (ind)'!AN$6:AN$37)-MIN('09 (ind)'!AN$6:AN$37))),ABS(-100+(100*(('09 (ind)'!AN8-MIN('09 (ind)'!AN$6:AN$37))/(MAX('09 (ind)'!AN$6:AN$37)-MIN('09 (ind)'!AN$6:AN$37))))))</f>
        <v>82.509995495720162</v>
      </c>
      <c r="AO9" s="75">
        <f>IF('09 (ind)'!AO$1="si",100*(('09 (ind)'!AO8-MIN('09 (ind)'!AO$6:AO$37))/(MAX('09 (ind)'!AO$6:AO$37)-MIN('09 (ind)'!AO$6:AO$37))),ABS(-100+(100*(('09 (ind)'!AO8-MIN('09 (ind)'!AO$6:AO$37))/(MAX('09 (ind)'!AO$6:AO$37)-MIN('09 (ind)'!AO$6:AO$37))))))</f>
        <v>100</v>
      </c>
      <c r="AP9" s="75">
        <f>IF('09 (ind)'!AP$1="si",100*(('09 (ind)'!AP8-MIN('09 (ind)'!AP$6:AP$37))/(MAX('09 (ind)'!AP$6:AP$37)-MIN('09 (ind)'!AP$6:AP$37))),ABS(-100+(100*(('09 (ind)'!AP8-MIN('09 (ind)'!AP$6:AP$37))/(MAX('09 (ind)'!AP$6:AP$37)-MIN('09 (ind)'!AP$6:AP$37))))))</f>
        <v>50.147275405007363</v>
      </c>
      <c r="AQ9" s="75">
        <f>IF('09 (ind)'!AQ$1="si",100*(('09 (ind)'!AQ8-MIN('09 (ind)'!AQ$6:AQ$37))/(MAX('09 (ind)'!AQ$6:AQ$37)-MIN('09 (ind)'!AQ$6:AQ$37))),ABS(-100+(100*(('09 (ind)'!AQ8-MIN('09 (ind)'!AQ$6:AQ$37))/(MAX('09 (ind)'!AQ$6:AQ$37)-MIN('09 (ind)'!AQ$6:AQ$37))))))</f>
        <v>18.547174589062315</v>
      </c>
      <c r="AR9" s="75">
        <f>IF('09 (ind)'!AR$1="si",100*(('09 (ind)'!AR8-MIN('09 (ind)'!AR$6:AR$37))/(MAX('09 (ind)'!AR$6:AR$37)-MIN('09 (ind)'!AR$6:AR$37))),ABS(-100+(100*(('09 (ind)'!AR8-MIN('09 (ind)'!AR$6:AR$37))/(MAX('09 (ind)'!AR$6:AR$37)-MIN('09 (ind)'!AR$6:AR$37))))))</f>
        <v>78.121495034839569</v>
      </c>
      <c r="AS9" s="75">
        <f>IF('09 (ind)'!AS$1="si",100*(('09 (ind)'!AS8-MIN('09 (ind)'!AS$6:AS$37))/(MAX('09 (ind)'!AS$6:AS$37)-MIN('09 (ind)'!AS$6:AS$37))),ABS(-100+(100*(('09 (ind)'!AS8-MIN('09 (ind)'!AS$6:AS$37))/(MAX('09 (ind)'!AS$6:AS$37)-MIN('09 (ind)'!AS$6:AS$37))))))</f>
        <v>50.957854406130274</v>
      </c>
      <c r="AT9" s="75">
        <f>IF('09 (ind)'!AT$1="si",100*(('09 (ind)'!AT8-MIN('09 (ind)'!AT$6:AT$37))/(MAX('09 (ind)'!AT$6:AT$37)-MIN('09 (ind)'!AT$6:AT$37))),ABS(-100+(100*(('09 (ind)'!AT8-MIN('09 (ind)'!AT$6:AT$37))/(MAX('09 (ind)'!AT$6:AT$37)-MIN('09 (ind)'!AT$6:AT$37))))))</f>
        <v>0</v>
      </c>
      <c r="AU9" s="75">
        <f>IF('09 (ind)'!AU$1="si",100*(('09 (ind)'!AU8-MIN('09 (ind)'!AU$6:AU$37))/(MAX('09 (ind)'!AU$6:AU$37)-MIN('09 (ind)'!AU$6:AU$37))),ABS(-100+(100*(('09 (ind)'!AU8-MIN('09 (ind)'!AU$6:AU$37))/(MAX('09 (ind)'!AU$6:AU$37)-MIN('09 (ind)'!AU$6:AU$37))))))</f>
        <v>42.560553633217985</v>
      </c>
      <c r="AV9" s="75">
        <f>IF('09 (ind)'!AV$1="si",100*(('09 (ind)'!AV8-MIN('09 (ind)'!AV$6:AV$37))/(MAX('09 (ind)'!AV$6:AV$37)-MIN('09 (ind)'!AV$6:AV$37))),ABS(-100+(100*(('09 (ind)'!AV8-MIN('09 (ind)'!AV$6:AV$37))/(MAX('09 (ind)'!AV$6:AV$37)-MIN('09 (ind)'!AV$6:AV$37))))))</f>
        <v>0</v>
      </c>
      <c r="AW9" s="75">
        <f>IF('09 (ind)'!AW$1="si",100*(('09 (ind)'!AW8-MIN('09 (ind)'!AW$6:AW$37))/(MAX('09 (ind)'!AW$6:AW$37)-MIN('09 (ind)'!AW$6:AW$37))),ABS(-100+(100*(('09 (ind)'!AW8-MIN('09 (ind)'!AW$6:AW$37))/(MAX('09 (ind)'!AW$6:AW$37)-MIN('09 (ind)'!AW$6:AW$37))))))</f>
        <v>100</v>
      </c>
      <c r="AX9" s="75">
        <f>IF('09 (ind)'!AX$1="si",100*(('09 (ind)'!AX8-MIN('09 (ind)'!AX$6:AX$37))/(MAX('09 (ind)'!AX$6:AX$37)-MIN('09 (ind)'!AX$6:AX$37))),ABS(-100+(100*(('09 (ind)'!AX8-MIN('09 (ind)'!AX$6:AX$37))/(MAX('09 (ind)'!AX$6:AX$37)-MIN('09 (ind)'!AX$6:AX$37))))))</f>
        <v>100</v>
      </c>
      <c r="AY9" s="75">
        <f>IF('09 (ind)'!AY$1="si",100*(('09 (ind)'!AY8-MIN('09 (ind)'!AY$6:AY$37))/(MAX('09 (ind)'!AY$6:AY$37)-MIN('09 (ind)'!AY$6:AY$37))),ABS(-100+(100*(('09 (ind)'!AY8-MIN('09 (ind)'!AY$6:AY$37))/(MAX('09 (ind)'!AY$6:AY$37)-MIN('09 (ind)'!AY$6:AY$37))))))</f>
        <v>69.695528068506206</v>
      </c>
      <c r="AZ9" s="75">
        <f>IF('09 (ind)'!AZ$1="si",100*(('09 (ind)'!AZ8-MIN('09 (ind)'!AZ$6:AZ$37))/(MAX('09 (ind)'!AZ$6:AZ$37)-MIN('09 (ind)'!AZ$6:AZ$37))),ABS(-100+(100*(('09 (ind)'!AZ8-MIN('09 (ind)'!AZ$6:AZ$37))/(MAX('09 (ind)'!AZ$6:AZ$37)-MIN('09 (ind)'!AZ$6:AZ$37))))))</f>
        <v>79.562840083379783</v>
      </c>
      <c r="BA9" s="75">
        <f>IF('09 (ind)'!BA$1="si",100*(('09 (ind)'!BA8-MIN('09 (ind)'!BA$6:BA$37))/(MAX('09 (ind)'!BA$6:BA$37)-MIN('09 (ind)'!BA$6:BA$37))),ABS(-100+(100*(('09 (ind)'!BA8-MIN('09 (ind)'!BA$6:BA$37))/(MAX('09 (ind)'!BA$6:BA$37)-MIN('09 (ind)'!BA$6:BA$37))))))</f>
        <v>32.678350036134155</v>
      </c>
      <c r="BB9" s="75">
        <f>IF('09 (ind)'!BB$1="si",100*(('09 (ind)'!BB8-MIN('09 (ind)'!BB$6:BB$37))/(MAX('09 (ind)'!BB$6:BB$37)-MIN('09 (ind)'!BB$6:BB$37))),ABS(-100+(100*(('09 (ind)'!BB8-MIN('09 (ind)'!BB$6:BB$37))/(MAX('09 (ind)'!BB$6:BB$37)-MIN('09 (ind)'!BB$6:BB$37))))))</f>
        <v>31.347893434154756</v>
      </c>
      <c r="BC9" s="75">
        <f>IF('09 (ind)'!BC$1="si",100*(('09 (ind)'!BC8-MIN('09 (ind)'!BC$6:BC$37))/(MAX('09 (ind)'!BC$6:BC$37)-MIN('09 (ind)'!BC$6:BC$37))),ABS(-100+(100*(('09 (ind)'!BC8-MIN('09 (ind)'!BC$6:BC$37))/(MAX('09 (ind)'!BC$6:BC$37)-MIN('09 (ind)'!BC$6:BC$37))))))</f>
        <v>0.51074438447056192</v>
      </c>
      <c r="BD9" s="75">
        <f>IF('09 (ind)'!BD$1="si",100*(('09 (ind)'!BD8-MIN('09 (ind)'!BD$6:BD$37))/(MAX('09 (ind)'!BD$6:BD$37)-MIN('09 (ind)'!BD$6:BD$37))),ABS(-100+(100*(('09 (ind)'!BD8-MIN('09 (ind)'!BD$6:BD$37))/(MAX('09 (ind)'!BD$6:BD$37)-MIN('09 (ind)'!BD$6:BD$37))))))</f>
        <v>7.4842767667389047</v>
      </c>
      <c r="BE9" s="75">
        <f>IF('09 (ind)'!BE$1="si",100*(('09 (ind)'!BE8-MIN('09 (ind)'!BE$6:BE$37))/(MAX('09 (ind)'!BE$6:BE$37)-MIN('09 (ind)'!BE$6:BE$37))),ABS(-100+(100*(('09 (ind)'!BE8-MIN('09 (ind)'!BE$6:BE$37))/(MAX('09 (ind)'!BE$6:BE$37)-MIN('09 (ind)'!BE$6:BE$37))))))</f>
        <v>100</v>
      </c>
      <c r="BF9" s="75">
        <f>IF('09 (ind)'!BF$1="si",100*(('09 (ind)'!BF8-MIN('09 (ind)'!BF$6:BF$37))/(MAX('09 (ind)'!BF$6:BF$37)-MIN('09 (ind)'!BF$6:BF$37))),ABS(-100+(100*(('09 (ind)'!BF8-MIN('09 (ind)'!BF$6:BF$37))/(MAX('09 (ind)'!BF$6:BF$37)-MIN('09 (ind)'!BF$6:BF$37))))))</f>
        <v>69.101258988750473</v>
      </c>
      <c r="BG9" s="75">
        <f>IF('09 (ind)'!BG$1="si",100*(('09 (ind)'!BG8-MIN('09 (ind)'!BG$6:BG$37))/(MAX('09 (ind)'!BG$6:BG$37)-MIN('09 (ind)'!BG$6:BG$37))),ABS(-100+(100*(('09 (ind)'!BG8-MIN('09 (ind)'!BG$6:BG$37))/(MAX('09 (ind)'!BG$6:BG$37)-MIN('09 (ind)'!BG$6:BG$37))))))</f>
        <v>36.719714881268231</v>
      </c>
      <c r="BH9" s="75">
        <f>IF('09 (ind)'!BH$1="si",100*(('09 (ind)'!BH8-MIN('09 (ind)'!BH$6:BH$37))/(MAX('09 (ind)'!BH$6:BH$37)-MIN('09 (ind)'!BH$6:BH$37))),ABS(-100+(100*(('09 (ind)'!BH8-MIN('09 (ind)'!BH$6:BH$37))/(MAX('09 (ind)'!BH$6:BH$37)-MIN('09 (ind)'!BH$6:BH$37))))))</f>
        <v>2.0153183629173261</v>
      </c>
      <c r="BI9" s="75">
        <f>IF('09 (ind)'!BI$1="si",100*(('09 (ind)'!BI8-MIN('09 (ind)'!BI$6:BI$37))/(MAX('09 (ind)'!BI$6:BI$37)-MIN('09 (ind)'!BI$6:BI$37))),ABS(-100+(100*(('09 (ind)'!BI8-MIN('09 (ind)'!BI$6:BI$37))/(MAX('09 (ind)'!BI$6:BI$37)-MIN('09 (ind)'!BI$6:BI$37))))))</f>
        <v>96.573562518693834</v>
      </c>
      <c r="BJ9" s="75">
        <f>IF('09 (ind)'!BJ$1="si",100*(('09 (ind)'!BJ8-MIN('09 (ind)'!BJ$6:BJ$37))/(MAX('09 (ind)'!BJ$6:BJ$37)-MIN('09 (ind)'!BJ$6:BJ$37))),ABS(-100+(100*(('09 (ind)'!BJ8-MIN('09 (ind)'!BJ$6:BJ$37))/(MAX('09 (ind)'!BJ$6:BJ$37)-MIN('09 (ind)'!BJ$6:BJ$37))))))</f>
        <v>19.338345064063095</v>
      </c>
      <c r="BK9" s="75">
        <f>IF('09 (ind)'!BK$1="si",100*(('09 (ind)'!BK8-MIN('09 (ind)'!BK$6:BK$37))/(MAX('09 (ind)'!BK$6:BK$37)-MIN('09 (ind)'!BK$6:BK$37))),ABS(-100+(100*(('09 (ind)'!BK8-MIN('09 (ind)'!BK$6:BK$37))/(MAX('09 (ind)'!BK$6:BK$37)-MIN('09 (ind)'!BK$6:BK$37))))))</f>
        <v>100</v>
      </c>
      <c r="BL9" s="75">
        <f>IF('09 (ind)'!BL$1="si",100*(('09 (ind)'!BL8-MIN('09 (ind)'!BL$6:BL$37))/(MAX('09 (ind)'!BL$6:BL$37)-MIN('09 (ind)'!BL$6:BL$37))),ABS(-100+(100*(('09 (ind)'!BL8-MIN('09 (ind)'!BL$6:BL$37))/(MAX('09 (ind)'!BL$6:BL$37)-MIN('09 (ind)'!BL$6:BL$37))))))</f>
        <v>43.243243243243242</v>
      </c>
      <c r="BM9" s="75">
        <f>IF('09 (ind)'!BM$1="si",100*(('09 (ind)'!BM8-MIN('09 (ind)'!BM$6:BM$37))/(MAX('09 (ind)'!BM$6:BM$37)-MIN('09 (ind)'!BM$6:BM$37))),ABS(-100+(100*(('09 (ind)'!BM8-MIN('09 (ind)'!BM$6:BM$37))/(MAX('09 (ind)'!BM$6:BM$37)-MIN('09 (ind)'!BM$6:BM$37))))))</f>
        <v>65.712653311385282</v>
      </c>
      <c r="BN9" s="75">
        <f>IF('09 (ind)'!BN$1="si",100*(('09 (ind)'!BN8-MIN('09 (ind)'!BN$6:BN$37))/(MAX('09 (ind)'!BN$6:BN$37)-MIN('09 (ind)'!BN$6:BN$37))),ABS(-100+(100*(('09 (ind)'!BN8-MIN('09 (ind)'!BN$6:BN$37))/(MAX('09 (ind)'!BN$6:BN$37)-MIN('09 (ind)'!BN$6:BN$37))))))</f>
        <v>33.318619925245166</v>
      </c>
      <c r="BO9" s="75">
        <f>IF('09 (ind)'!BO$1="si",100*(('09 (ind)'!BO8-MIN('09 (ind)'!BO$6:BO$37))/(MAX('09 (ind)'!BO$6:BO$37)-MIN('09 (ind)'!BO$6:BO$37))),ABS(-100+(100*(('09 (ind)'!BO8-MIN('09 (ind)'!BO$6:BO$37))/(MAX('09 (ind)'!BO$6:BO$37)-MIN('09 (ind)'!BO$6:BO$37))))))</f>
        <v>49.92010451079981</v>
      </c>
      <c r="BP9" s="75">
        <f>IF('09 (ind)'!BP$1="si",100*(('09 (ind)'!BP8-MIN('09 (ind)'!BP$6:BP$37))/(MAX('09 (ind)'!BP$6:BP$37)-MIN('09 (ind)'!BP$6:BP$37))),ABS(-100+(100*(('09 (ind)'!BP8-MIN('09 (ind)'!BP$6:BP$37))/(MAX('09 (ind)'!BP$6:BP$37)-MIN('09 (ind)'!BP$6:BP$37))))))</f>
        <v>77.406127044574731</v>
      </c>
      <c r="BQ9" s="75">
        <f>IF('09 (ind)'!BQ$1="si",100*(('09 (ind)'!BQ8-MIN('09 (ind)'!BQ$6:BQ$37))/(MAX('09 (ind)'!BQ$6:BQ$37)-MIN('09 (ind)'!BQ$6:BQ$37))),ABS(-100+(100*(('09 (ind)'!BQ8-MIN('09 (ind)'!BQ$6:BQ$37))/(MAX('09 (ind)'!BQ$6:BQ$37)-MIN('09 (ind)'!BQ$6:BQ$37))))))</f>
        <v>63.752650206851122</v>
      </c>
      <c r="BR9" s="75">
        <f>IF('09 (ind)'!BR$1="si",100*(('09 (ind)'!BR8-MIN('09 (ind)'!BR$6:BR$37))/(MAX('09 (ind)'!BR$6:BR$37)-MIN('09 (ind)'!BR$6:BR$37))),ABS(-100+(100*(('09 (ind)'!BR8-MIN('09 (ind)'!BR$6:BR$37))/(MAX('09 (ind)'!BP$6:BP$37)-MIN('09 (ind)'!BR$6:BR$37))))))</f>
        <v>19.024789364780979</v>
      </c>
      <c r="BS9" s="75">
        <f>IF('09 (ind)'!BS$1="si",100*(('09 (ind)'!BS8-MIN('09 (ind)'!BS$6:BS$37))/(MAX('09 (ind)'!BS$6:BS$37)-MIN('09 (ind)'!BS$6:BS$37))),ABS(-100+(100*(('09 (ind)'!BS8-MIN('09 (ind)'!BS$6:BS$37))/(MAX('09 (ind)'!BQ$6:BQ$37)-MIN('09 (ind)'!BS$6:BS$37))))))</f>
        <v>0</v>
      </c>
      <c r="BT9" s="75">
        <f>IF('09 (ind)'!BT$1="si",100*(('09 (ind)'!BT8-MIN('09 (ind)'!BT$6:BT$37))/(MAX('09 (ind)'!BT$6:BT$37)-MIN('09 (ind)'!BT$6:BT$37))),ABS(-100+(100*(('09 (ind)'!BT8-MIN('09 (ind)'!BT$6:BT$37))/(MAX('09 (ind)'!BR$6:BR$37)-MIN('09 (ind)'!BT$6:BT$37))))))</f>
        <v>92.058487921942714</v>
      </c>
      <c r="BU9" s="75">
        <f>IF('09 (ind)'!BU$1="si",100*(('09 (ind)'!BU8-MIN('09 (ind)'!BU$6:BU$37))/(MAX('09 (ind)'!BU$6:BU$37)-MIN('09 (ind)'!BU$6:BU$37))),ABS(-100+(100*(('09 (ind)'!BU8-MIN('09 (ind)'!BU$6:BU$37))/(MAX('09 (ind)'!BU$6:BU$37)-MIN('09 (ind)'!BU$6:BU$37))))))</f>
        <v>18.922883487007553</v>
      </c>
      <c r="BV9" s="75">
        <f>IF('09 (ind)'!BV$1="si",100*(('09 (ind)'!BV8-MIN('09 (ind)'!BV$6:BV$37))/(MAX('09 (ind)'!BV$6:BV$37)-MIN('09 (ind)'!BV$6:BV$37))),ABS(-100+(100*(('09 (ind)'!BV8-MIN('09 (ind)'!BV$6:BV$37))/(MAX('09 (ind)'!BV$6:BV$37)-MIN('09 (ind)'!BV$6:BV$37))))))</f>
        <v>0</v>
      </c>
      <c r="BW9" s="75">
        <f>IF('09 (ind)'!BW$1="si",100*(('09 (ind)'!BW8-MIN('09 (ind)'!BW$6:BW$37))/(MAX('09 (ind)'!BW$6:BW$37)-MIN('09 (ind)'!BW$6:BW$37))),ABS(-100+(100*(('09 (ind)'!BW8-MIN('09 (ind)'!BW$6:BW$37))/(MAX('09 (ind)'!BW$6:BW$37)-MIN('09 (ind)'!BW$6:BW$37))))))</f>
        <v>0</v>
      </c>
      <c r="BX9" s="75">
        <f>IF('09 (ind)'!BX$1="si",100*(('09 (ind)'!BX8-MIN('09 (ind)'!BX$6:BX$37))/(MAX('09 (ind)'!BX$6:BX$37)-MIN('09 (ind)'!BX$6:BX$37))),ABS(-100+(100*(('09 (ind)'!BX8-MIN('09 (ind)'!BX$6:BX$37))/(MAX('09 (ind)'!BX$6:BX$37)-MIN('09 (ind)'!BX$6:BX$37))))))</f>
        <v>58.961390746615031</v>
      </c>
      <c r="BY9" s="75">
        <f>IF('09 (ind)'!BY$1="si",100*(('09 (ind)'!BY8-MIN('09 (ind)'!BY$6:BY$37))/(MAX('09 (ind)'!BY$6:BY$37)-MIN('09 (ind)'!BY$6:BY$37))),ABS(-100+(100*(('09 (ind)'!BY8-MIN('09 (ind)'!BY$6:BY$37))/(MAX('09 (ind)'!BY$6:BY$37)-MIN('09 (ind)'!BY$6:BY$37))))))</f>
        <v>0</v>
      </c>
      <c r="BZ9" s="75">
        <f>IF('09 (ind)'!BZ$1="si",100*(('09 (ind)'!BZ8-MIN('09 (ind)'!BZ$6:BZ$37))/(MAX('09 (ind)'!BZ$6:BZ$37)-MIN('09 (ind)'!BZ$6:BZ$37))),ABS(-100+(100*(('09 (ind)'!BZ8-MIN('09 (ind)'!BZ$6:BZ$37))/(MAX('09 (ind)'!BZ$6:BZ$37)-MIN('09 (ind)'!BZ$6:BZ$37))))))</f>
        <v>96.212490159636602</v>
      </c>
      <c r="CA9" s="75">
        <f>IF('09 (ind)'!CA$1="si",100*(('09 (ind)'!CA8-MIN('09 (ind)'!CA$6:CA$37))/(MAX('09 (ind)'!CA$6:CA$37)-MIN('09 (ind)'!CA$6:CA$37))),ABS(-100+(100*(('09 (ind)'!CA8-MIN('09 (ind)'!CA$6:CA$37))/(MAX('09 (ind)'!CA$6:CA$37)-MIN('09 (ind)'!CA$6:CA$37))))))</f>
        <v>0</v>
      </c>
      <c r="CB9" s="75">
        <f>IF('09 (ind)'!CB$1="si",100*(('09 (ind)'!CB8-MIN('09 (ind)'!CB$6:CB$37))/(MAX('09 (ind)'!CB$6:CB$37)-MIN('09 (ind)'!CB$6:CB$37))),ABS(-100+(100*(('09 (ind)'!CB8-MIN('09 (ind)'!CB$6:CB$37))/(MAX('09 (ind)'!CB$6:CB$37)-MIN('09 (ind)'!CB$6:CB$37))))))</f>
        <v>100</v>
      </c>
      <c r="CC9" s="75">
        <f>IF('09 (ind)'!CC$1="si",100*(('09 (ind)'!CC8-MIN('09 (ind)'!CC$6:CC$37))/(MAX('09 (ind)'!CC$6:CC$37)-MIN('09 (ind)'!CC$6:CC$37))),ABS(-100+(100*(('09 (ind)'!CC8-MIN('09 (ind)'!CC$6:CC$37))/(MAX('09 (ind)'!CC$6:CC$37)-MIN('09 (ind)'!CC$6:CC$37))))))</f>
        <v>94.065777816866898</v>
      </c>
      <c r="CD9" s="75">
        <f>IF('09 (ind)'!CD$1="si",100*(('09 (ind)'!CD8-MIN('09 (ind)'!CD$6:CD$37))/(MAX('09 (ind)'!CD$6:CD$37)-MIN('09 (ind)'!CD$6:CD$37))),ABS(-100+(100*(('09 (ind)'!CD8-MIN('09 (ind)'!CD$6:CD$37))/(MAX('09 (ind)'!CD$6:CD$37)-MIN('09 (ind)'!CD$6:CD$37))))))</f>
        <v>22.626380528516322</v>
      </c>
      <c r="CE9" s="75">
        <f>IF('09 (ind)'!CE$1="si",100*(('09 (ind)'!CE8-MIN('09 (ind)'!CE$6:CE$37))/(MAX('09 (ind)'!CE$6:CE$37)-MIN('09 (ind)'!CE$6:CE$37))),ABS(-100+(100*(('09 (ind)'!CE8-MIN('09 (ind)'!CE$6:CE$37))/(MAX('09 (ind)'!CE$6:CE$37)-MIN('09 (ind)'!CE$6:CE$37))))))</f>
        <v>69.030670222702497</v>
      </c>
      <c r="CF9" s="75">
        <f>IF('09 (ind)'!CF$1="si",100*(('09 (ind)'!CF8-MIN('09 (ind)'!CF$6:CF$37))/(MAX('09 (ind)'!CF$6:CF$37)-MIN('09 (ind)'!CF$6:CF$37))),ABS(-100+(100*(('09 (ind)'!CF8-MIN('09 (ind)'!CF$6:CF$37))/(MAX('09 (ind)'!CF$6:CF$37)-MIN('09 (ind)'!CF$6:CF$37))))))</f>
        <v>3.0039471574632328</v>
      </c>
      <c r="CG9" s="75">
        <f>IF('09 (ind)'!CG$1="si",100*(('09 (ind)'!CG8-MIN('09 (ind)'!CG$6:CG$37))/(MAX('09 (ind)'!CG$6:CG$37)-MIN('09 (ind)'!CG$6:CG$37))),ABS(-100+(100*(('09 (ind)'!CG8-MIN('09 (ind)'!CG$6:CG$37))/(MAX('09 (ind)'!CG$6:CG$37)-MIN('09 (ind)'!CG$6:CG$37))))))</f>
        <v>58.588676498934142</v>
      </c>
      <c r="CH9" s="75">
        <f>IF('09 (ind)'!CH$1="si",100*(('09 (ind)'!CH8-MIN('09 (ind)'!CH$6:CH$37))/(MAX('09 (ind)'!CH$6:CH$37)-MIN('09 (ind)'!CH$6:CH$37))),ABS(-100+(100*(('09 (ind)'!CH8-MIN('09 (ind)'!CH$6:CH$37))/(MAX('09 (ind)'!CH$6:CH$37)-MIN('09 (ind)'!CH$6:CH$37))))))</f>
        <v>100</v>
      </c>
      <c r="CI9" s="75">
        <f>IF('09 (ind)'!CI$1="si",100*(('09 (ind)'!CI8-MIN('09 (ind)'!CI$6:CI$37))/(MAX('09 (ind)'!CI$6:CI$37)-MIN('09 (ind)'!CI$6:CI$37))),ABS(-100+(100*(('09 (ind)'!CI8-MIN('09 (ind)'!CI$6:CI$37))/(MAX('09 (ind)'!CI$6:CI$37)-MIN('09 (ind)'!CI$6:CI$37))))))</f>
        <v>100</v>
      </c>
      <c r="CJ9" s="75">
        <f>IF('09 (ind)'!CJ$1="si",100*(('09 (ind)'!CJ8-MIN('09 (ind)'!CJ$6:CJ$37))/(MAX('09 (ind)'!CJ$6:CJ$37)-MIN('09 (ind)'!CJ$6:CJ$37))),ABS(-100+(100*(('09 (ind)'!CJ8-MIN('09 (ind)'!CJ$6:CJ$37))/(MAX('09 (ind)'!CJ$6:CJ$37)-MIN('09 (ind)'!CJ$6:CJ$37))))))</f>
        <v>71.205244993987662</v>
      </c>
      <c r="CK9" s="75">
        <f>IF('09 (ind)'!CK$1="si",100*(('09 (ind)'!CK8-MIN('09 (ind)'!CK$6:CK$37))/(MAX('09 (ind)'!CK$6:CK$37)-MIN('09 (ind)'!CK$6:CK$37))),ABS(-100+(100*(('09 (ind)'!CK8-MIN('09 (ind)'!CK$6:CK$37))/(MAX('09 (ind)'!CK$6:CK$37)-MIN('09 (ind)'!CK$6:CK$37))))))</f>
        <v>6.7117328155386957</v>
      </c>
      <c r="CL9" s="75">
        <f>IF('09 (ind)'!CL$1="si",100*(('09 (ind)'!CL8-MIN('09 (ind)'!CL$6:CL$37))/(MAX('09 (ind)'!CL$6:CL$37)-MIN('09 (ind)'!CL$6:CL$37))),ABS(-100+(100*(('09 (ind)'!CL8-MIN('09 (ind)'!CL$6:CL$37))/(MAX('09 (ind)'!CL$6:CL$37)-MIN('09 (ind)'!CL$6:CL$37))))))</f>
        <v>12.085901275502007</v>
      </c>
      <c r="CM9" s="75">
        <f>IF('09 (ind)'!CM$1="si",100*(('09 (ind)'!CM8-MIN('09 (ind)'!CM$6:CM$37))/(MAX('09 (ind)'!CM$6:CM$37)-MIN('09 (ind)'!CM$6:CM$37))),ABS(-100+(100*(('09 (ind)'!CM8-MIN('09 (ind)'!CM$6:CM$37))/(MAX('09 (ind)'!CM$6:CM$37)-MIN('09 (ind)'!CM$6:CM$37))))))</f>
        <v>45.062211099441804</v>
      </c>
    </row>
    <row r="10" spans="1:91">
      <c r="A10" s="18" t="s">
        <v>219</v>
      </c>
      <c r="B10" s="87">
        <f>IF('09 (ind)'!B$1="si",100*(('09 (ind)'!B9-MIN('09 (ind)'!B$6:B$37))/(MAX('09 (ind)'!B$6:B$37)-MIN('09 (ind)'!B$6:B$37))),ABS(-100+(100*(('09 (ind)'!B9-MIN('09 (ind)'!B$6:B$37))/(MAX('09 (ind)'!B$6:B$37)-MIN('09 (ind)'!B$6:B$37))))))</f>
        <v>2.2505170332001745</v>
      </c>
      <c r="C10" s="87">
        <f>IF('09 (ind)'!C$1="si",100*(('09 (ind)'!C9-MIN('09 (ind)'!C$6:C$37))/(MAX('09 (ind)'!C$6:C$37)-MIN('09 (ind)'!C$6:C$37))),ABS(-100+(100*(('09 (ind)'!C9-MIN('09 (ind)'!C$6:C$37))/(MAX('09 (ind)'!C$6:C$37)-MIN('09 (ind)'!C$6:C$37))))))</f>
        <v>38.111173189146065</v>
      </c>
      <c r="D10" s="87">
        <f>IF('09 (ind)'!D$1="si",100*(('09 (ind)'!D9-MIN('09 (ind)'!D$6:D$37))/(MAX('09 (ind)'!D$6:D$37)-MIN('09 (ind)'!D$6:D$37))),ABS(-100+(100*(('09 (ind)'!D9-MIN('09 (ind)'!D$6:D$37))/(MAX('09 (ind)'!D$6:D$37)-MIN('09 (ind)'!D$6:D$37))))))</f>
        <v>100</v>
      </c>
      <c r="E10" s="87">
        <f>IF('09 (ind)'!E$1="si",100*(('09 (ind)'!E9-MIN('09 (ind)'!E$6:E$37))/(MAX('09 (ind)'!E$6:E$37)-MIN('09 (ind)'!E$6:E$37))),ABS(-100+(100*(('09 (ind)'!E9-MIN('09 (ind)'!E$6:E$37))/(MAX('09 (ind)'!E$6:E$37)-MIN('09 (ind)'!E$6:E$37))))))</f>
        <v>76.351265019830393</v>
      </c>
      <c r="F10" s="87">
        <f>IF('09 (ind)'!F$1="si",100*(('09 (ind)'!F9-MIN('09 (ind)'!F$6:F$37))/(MAX('09 (ind)'!F$6:F$37)-MIN('09 (ind)'!F$6:F$37))),ABS(-100+(100*(('09 (ind)'!F9-MIN('09 (ind)'!F$6:F$37))/(MAX('09 (ind)'!F$6:F$37)-MIN('09 (ind)'!F$6:F$37))))))</f>
        <v>28.08219178082193</v>
      </c>
      <c r="G10" s="87">
        <f>IF('09 (ind)'!G$1="si",100*(('09 (ind)'!G9-MIN('09 (ind)'!G$6:G$37))/(MAX('09 (ind)'!G$6:G$37)-MIN('09 (ind)'!G$6:G$37))),ABS(-100+(100*(('09 (ind)'!G9-MIN('09 (ind)'!G$6:G$37))/(MAX('09 (ind)'!G$6:G$37)-MIN('09 (ind)'!G$6:G$37))))))</f>
        <v>41.525423728813571</v>
      </c>
      <c r="H10" s="87">
        <f>IF('09 (ind)'!H$1="si",100*(('09 (ind)'!H9-MIN('09 (ind)'!H$6:H$37))/(MAX('09 (ind)'!H$6:H$37)-MIN('09 (ind)'!H$6:H$37))),ABS(-100+(100*(('09 (ind)'!H9-MIN('09 (ind)'!H$6:H$37))/(MAX('09 (ind)'!H$6:H$37)-MIN('09 (ind)'!H$6:H$37))))))</f>
        <v>100</v>
      </c>
      <c r="I10" s="87">
        <f>IF('09 (ind)'!I$1="si",100*(('09 (ind)'!I9-MIN('09 (ind)'!I$6:I$37))/(MAX('09 (ind)'!I$6:I$37)-MIN('09 (ind)'!I$6:I$37))),ABS(-100+(100*(('09 (ind)'!I9-MIN('09 (ind)'!I$6:I$37))/(MAX('09 (ind)'!I$6:I$37)-MIN('09 (ind)'!I$6:I$37))))))</f>
        <v>26.250000000000007</v>
      </c>
      <c r="J10" s="87">
        <f>IF('09 (ind)'!J$1="si",100*(('09 (ind)'!J9-MIN('09 (ind)'!J$6:J$37))/(MAX('09 (ind)'!J$6:J$37)-MIN('09 (ind)'!J$6:J$37))),ABS(-100+(100*(('09 (ind)'!J9-MIN('09 (ind)'!J$6:J$37))/(MAX('09 (ind)'!J$6:J$37)-MIN('09 (ind)'!J$6:J$37))))))</f>
        <v>15.545710833668952</v>
      </c>
      <c r="K10" s="87">
        <f>IF('09 (ind)'!K$1="si",100*(('09 (ind)'!K9-MIN('09 (ind)'!K$6:K$37))/(MAX('09 (ind)'!K$6:K$37)-MIN('09 (ind)'!K$6:K$37))),ABS(-100+(100*(('09 (ind)'!K9-MIN('09 (ind)'!K$6:K$37))/(MAX('09 (ind)'!K$6:K$37)-MIN('09 (ind)'!K$6:K$37))))))</f>
        <v>87.041861508875812</v>
      </c>
      <c r="L10" s="87">
        <f>IF('09 (ind)'!L$1="si",100*(('09 (ind)'!L9-MIN('09 (ind)'!L$6:L$37))/(MAX('09 (ind)'!L$6:L$37)-MIN('09 (ind)'!L$6:L$37))),ABS(-100+(100*(('09 (ind)'!L9-MIN('09 (ind)'!L$6:L$37))/(MAX('09 (ind)'!L$6:L$37)-MIN('09 (ind)'!L$6:L$37))))))</f>
        <v>94.969418640569813</v>
      </c>
      <c r="M10" s="87">
        <f>IF('09 (ind)'!M$1="si",100*(('09 (ind)'!M9-MIN('09 (ind)'!M$6:M$37))/(MAX('09 (ind)'!M$6:M$37)-MIN('09 (ind)'!M$6:M$37))),ABS(-100+(100*(('09 (ind)'!M9-MIN('09 (ind)'!M$6:M$37))/(MAX('09 (ind)'!M$6:M$37)-MIN('09 (ind)'!M$6:M$37))))))</f>
        <v>0.89066845050039689</v>
      </c>
      <c r="N10" s="87">
        <f>IF('09 (ind)'!N$1="si",100*(('09 (ind)'!N9-MIN('09 (ind)'!N$6:N$37))/(MAX('09 (ind)'!N$6:N$37)-MIN('09 (ind)'!N$6:N$37))),ABS(-100+(100*(('09 (ind)'!N9-MIN('09 (ind)'!N$6:N$37))/(MAX('09 (ind)'!N$6:N$37)-MIN('09 (ind)'!N$6:N$37))))))</f>
        <v>100</v>
      </c>
      <c r="O10" s="87">
        <f>IF('09 (ind)'!O$1="si",100*(('09 (ind)'!O9-MIN('09 (ind)'!O$6:O$37))/(MAX('09 (ind)'!O$6:O$37)-MIN('09 (ind)'!O$6:O$37))),ABS(-100+(100*(('09 (ind)'!O9-MIN('09 (ind)'!O$6:O$37))/(MAX('09 (ind)'!O$6:O$37)-MIN('09 (ind)'!O$6:O$37))))))</f>
        <v>91.304347826086953</v>
      </c>
      <c r="P10" s="87">
        <f>IF('09 (ind)'!P$1="si",100*(('09 (ind)'!P9-MIN('09 (ind)'!P$6:P$37))/(MAX('09 (ind)'!P$6:P$37)-MIN('09 (ind)'!P$6:P$37))),ABS(-100+(100*(('09 (ind)'!P9-MIN('09 (ind)'!P$6:P$37))/(MAX('09 (ind)'!P$6:P$37)-MIN('09 (ind)'!P$6:P$37))))))</f>
        <v>13.459978152396559</v>
      </c>
      <c r="Q10" s="87">
        <f>IF('09 (ind)'!Q$1="si",100*(('09 (ind)'!Q9-MIN('09 (ind)'!Q$6:Q$37))/(MAX('09 (ind)'!Q$6:Q$37)-MIN('09 (ind)'!Q$6:Q$37))),ABS(-100+(100*(('09 (ind)'!Q9-MIN('09 (ind)'!Q$6:Q$37))/(MAX('09 (ind)'!Q$6:Q$37)-MIN('09 (ind)'!Q$6:Q$37))))))</f>
        <v>38.292147342431853</v>
      </c>
      <c r="R10" s="87">
        <f>IF('09 (ind)'!R$1="si",100*(('09 (ind)'!R9-MIN('09 (ind)'!R$6:R$37))/(MAX('09 (ind)'!R$6:R$37)-MIN('09 (ind)'!R$6:R$37))),ABS(-100+(100*(('09 (ind)'!R9-MIN('09 (ind)'!R$6:R$37))/(MAX('09 (ind)'!R$6:R$37)-MIN('09 (ind)'!R$6:R$37))))))</f>
        <v>0.1057339907898612</v>
      </c>
      <c r="S10" s="75">
        <f>ABS(ABS(('09 (ind)'!S9-((MAX('09 (ind)'!S$6:S$37)+MIN('09 (ind)'!S$6:S$37))/2))/(((MAX('09 (ind)'!S$6:S$37)+MIN('09 (ind)'!S$6:S$37))/2)-MAX('09 (ind)'!S$6:S$37))*100)-100)</f>
        <v>0</v>
      </c>
      <c r="T10" s="75">
        <f>IF('09 (ind)'!T$1="si",100*(('09 (ind)'!T9-MIN('09 (ind)'!T$6:T$37))/(MAX('09 (ind)'!T$6:T$37)-MIN('09 (ind)'!T$6:T$37))),ABS(-100+(100*(('09 (ind)'!T9-MIN('09 (ind)'!T$6:T$37))/(MAX('09 (ind)'!T$6:T$37)-MIN('09 (ind)'!T$6:T$37))))))</f>
        <v>0.14182281689201448</v>
      </c>
      <c r="U10" s="75">
        <f>IF('09 (ind)'!U$1="si",100*(('09 (ind)'!U9-MIN('09 (ind)'!U$6:U$37))/(MAX('09 (ind)'!U$6:U$37)-MIN('09 (ind)'!U$6:U$37))),ABS(-100+(100*(('09 (ind)'!U9-MIN('09 (ind)'!U$6:U$37))/(MAX('09 (ind)'!U$6:U$37)-MIN('09 (ind)'!U$6:U$37))))))</f>
        <v>50</v>
      </c>
      <c r="V10" s="75">
        <f>IF('09 (ind)'!V$1="si",100*(('09 (ind)'!V9-MIN('09 (ind)'!V$6:V$37))/(MAX('09 (ind)'!V$6:V$37)-MIN('09 (ind)'!V$6:V$37))),ABS(-100+(100*(('09 (ind)'!V9-MIN('09 (ind)'!V$6:V$37))/(MAX('09 (ind)'!V$6:V$37)-MIN('09 (ind)'!V$6:V$37))))))</f>
        <v>96.078431372549019</v>
      </c>
      <c r="W10" s="75">
        <f>IF('09 (ind)'!W$1="si",100*(('09 (ind)'!W9-MIN('09 (ind)'!W$6:W$37))/(MAX('09 (ind)'!W$6:W$37)-MIN('09 (ind)'!W$6:W$37))),ABS(-100+(100*(('09 (ind)'!W9-MIN('09 (ind)'!W$6:W$37))/(MAX('09 (ind)'!W$6:W$37)-MIN('09 (ind)'!W$6:W$37))))))</f>
        <v>43.927358719379086</v>
      </c>
      <c r="X10" s="75">
        <f>IF('09 (ind)'!X$1="si",100*(('09 (ind)'!X9-MIN('09 (ind)'!X$6:X$37))/(MAX('09 (ind)'!X$6:X$37)-MIN('09 (ind)'!X$6:X$37))),ABS(-100+(100*(('09 (ind)'!X9-MIN('09 (ind)'!X$6:X$37))/(MAX('09 (ind)'!X$6:X$37)-MIN('09 (ind)'!X$6:X$37))))))</f>
        <v>53.78448928130657</v>
      </c>
      <c r="Y10" s="75">
        <f>IF('09 (ind)'!Y$1="si",100*(('09 (ind)'!Y9-MIN('09 (ind)'!Y$6:Y$37))/(MAX('09 (ind)'!Y$6:Y$37)-MIN('09 (ind)'!Y$6:Y$37))),ABS(-100+(100*(('09 (ind)'!Y9-MIN('09 (ind)'!Y$6:Y$37))/(MAX('09 (ind)'!Y$6:Y$37)-MIN('09 (ind)'!Y$6:Y$37))))))</f>
        <v>55.335090883862911</v>
      </c>
      <c r="Z10" s="75">
        <f>IF('09 (ind)'!Z$1="si",100*(('09 (ind)'!Z9-MIN('09 (ind)'!Z$6:Z$37))/(MAX('09 (ind)'!Z$6:Z$37)-MIN('09 (ind)'!Z$6:Z$37))),ABS(-100+(100*(('09 (ind)'!Z9-MIN('09 (ind)'!Z$6:Z$37))/(MAX('09 (ind)'!Z$6:Z$37)-MIN('09 (ind)'!Z$6:Z$37))))))</f>
        <v>34.01385606516034</v>
      </c>
      <c r="AA10" s="75">
        <f>IF('09 (ind)'!AA$1="si",100*(('09 (ind)'!AA9-MIN('09 (ind)'!AA$6:AA$37))/(MAX('09 (ind)'!AA$6:AA$37)-MIN('09 (ind)'!AA$6:AA$37))),ABS(-100+(100*(('09 (ind)'!AA9-MIN('09 (ind)'!AA$6:AA$37))/(MAX('09 (ind)'!AA$6:AA$37)-MIN('09 (ind)'!AA$6:AA$37))))))</f>
        <v>76.677791601728885</v>
      </c>
      <c r="AB10" s="75">
        <f>IF('09 (ind)'!AB$1="si",100*(('09 (ind)'!AB9-MIN('09 (ind)'!AB$6:AB$37))/(MAX('09 (ind)'!AB$6:AB$37)-MIN('09 (ind)'!AB$6:AB$37))),ABS(-100+(100*(('09 (ind)'!AB9-MIN('09 (ind)'!AB$6:AB$37))/(MAX('09 (ind)'!AB$6:AB$37)-MIN('09 (ind)'!AB$6:AB$37))))))</f>
        <v>92.648306121843632</v>
      </c>
      <c r="AC10" s="75">
        <f>IF('09 (ind)'!AC$1="si",100*(('09 (ind)'!AC9-MIN('09 (ind)'!AC$6:AC$37))/(MAX('09 (ind)'!AC$6:AC$37)-MIN('09 (ind)'!AC$6:AC$37))),ABS(-100+(100*(('09 (ind)'!AC9-MIN('09 (ind)'!AC$6:AC$37))/(MAX('09 (ind)'!AC$6:AC$37)-MIN('09 (ind)'!AC$6:AC$37))))))</f>
        <v>92.27478296212908</v>
      </c>
      <c r="AD10" s="75">
        <f>IF('09 (ind)'!AD$1="si",100*(('09 (ind)'!AD9-MIN('09 (ind)'!AD$6:AD$37))/(MAX('09 (ind)'!AD$6:AD$37)-MIN('09 (ind)'!AD$6:AD$37))),ABS(-100+(100*(('09 (ind)'!AD9-MIN('09 (ind)'!AD$6:AD$37))/(MAX('09 (ind)'!AD$6:AD$37)-MIN('09 (ind)'!AD$6:AD$37))))))</f>
        <v>39.093614302335652</v>
      </c>
      <c r="AE10" s="75">
        <f>IF('09 (ind)'!AE$1="si",100*(('09 (ind)'!AE9-MIN('09 (ind)'!AE$6:AE$37))/(MAX('09 (ind)'!AE$6:AE$37)-MIN('09 (ind)'!AE$6:AE$37))),ABS(-100+(100*(('09 (ind)'!AE9-MIN('09 (ind)'!AE$6:AE$37))/(MAX('09 (ind)'!AE$6:AE$37)-MIN('09 (ind)'!AE$6:AE$37))))))</f>
        <v>89.862715054975851</v>
      </c>
      <c r="AF10" s="75">
        <f>IF('09 (ind)'!AF$1="si",100*(('09 (ind)'!AF9-MIN('09 (ind)'!AF$6:AF$37))/(MAX('09 (ind)'!AF$6:AF$37)-MIN('09 (ind)'!AF$6:AF$37))),ABS(-100+(100*(('09 (ind)'!AF9-MIN('09 (ind)'!AF$6:AF$37))/(MAX('09 (ind)'!AF$6:AF$37)-MIN('09 (ind)'!AF$6:AF$37))))))</f>
        <v>47.805879098910474</v>
      </c>
      <c r="AG10" s="75">
        <f>IF('09 (ind)'!AG$1="si",100*(('09 (ind)'!AG9-MIN('09 (ind)'!AG$6:AG$37))/(MAX('09 (ind)'!AG$6:AG$37)-MIN('09 (ind)'!AG$6:AG$37))),ABS(-100+(100*(('09 (ind)'!AG9-MIN('09 (ind)'!AG$6:AG$37))/(MAX('09 (ind)'!AG$6:AG$37)-MIN('09 (ind)'!AG$6:AG$37))))))</f>
        <v>47.207018072053962</v>
      </c>
      <c r="AH10" s="75">
        <f>IF('09 (ind)'!AH$1="si",100*(('09 (ind)'!AH9-MIN('09 (ind)'!AH$6:AH$37))/(MAX('09 (ind)'!AH$6:AH$37)-MIN('09 (ind)'!AH$6:AH$37))),ABS(-100+(100*(('09 (ind)'!AH9-MIN('09 (ind)'!AH$6:AH$37))/(MAX('09 (ind)'!AH$6:AH$37)-MIN('09 (ind)'!AH$6:AH$37))))))</f>
        <v>30.085438093560356</v>
      </c>
      <c r="AI10" s="75">
        <f>IF('09 (ind)'!AI$1="si",100*(('09 (ind)'!AI9-MIN('09 (ind)'!AI$6:AI$37))/(MAX('09 (ind)'!AI$6:AI$37)-MIN('09 (ind)'!AI$6:AI$37))),ABS(-100+(100*(('09 (ind)'!AI9-MIN('09 (ind)'!AI$6:AI$37))/(MAX('09 (ind)'!AI$6:AI$37)-MIN('09 (ind)'!AI$6:AI$37))))))</f>
        <v>27.71648727004219</v>
      </c>
      <c r="AJ10" s="75">
        <f>IF('09 (ind)'!AJ$1="si",100*(('09 (ind)'!AJ9-MIN('09 (ind)'!AJ$6:AJ$37))/(MAX('09 (ind)'!AJ$6:AJ$37)-MIN('09 (ind)'!AJ$6:AJ$37))),ABS(-100+(100*(('09 (ind)'!AJ9-MIN('09 (ind)'!AJ$6:AJ$37))/(MAX('09 (ind)'!AJ$6:AJ$37)-MIN('09 (ind)'!AJ$6:AJ$37))))))</f>
        <v>44.097974964284383</v>
      </c>
      <c r="AK10" s="75">
        <f>IF('09 (ind)'!AK$1="si",100*(('09 (ind)'!AK9-MIN('09 (ind)'!AK$6:AK$37))/(MAX('09 (ind)'!AK$6:AK$37)-MIN('09 (ind)'!AK$6:AK$37))),ABS(-100+(100*(('09 (ind)'!AK9-MIN('09 (ind)'!AK$6:AK$37))/(MAX('09 (ind)'!AK$6:AK$37)-MIN('09 (ind)'!AK$6:AK$37))))))</f>
        <v>25.792594737967772</v>
      </c>
      <c r="AL10" s="75">
        <f>IF('09 (ind)'!AL$1="si",100*(('09 (ind)'!AL9-MIN('09 (ind)'!AL$6:AL$37))/(MAX('09 (ind)'!AL$6:AL$37)-MIN('09 (ind)'!AL$6:AL$37))),ABS(-100+(100*(('09 (ind)'!AL9-MIN('09 (ind)'!AL$6:AL$37))/(MAX('09 (ind)'!AL$6:AL$37)-MIN('09 (ind)'!AL$6:AL$37))))))</f>
        <v>95.719767681240626</v>
      </c>
      <c r="AM10" s="75">
        <f>IF('09 (ind)'!AM$1="si",100*(('09 (ind)'!AM9-MIN('09 (ind)'!AM$6:AM$37))/(MAX('09 (ind)'!AM$6:AM$37)-MIN('09 (ind)'!AM$6:AM$37))),ABS(-100+(100*(('09 (ind)'!AM9-MIN('09 (ind)'!AM$6:AM$37))/(MAX('09 (ind)'!AM$6:AM$37)-MIN('09 (ind)'!AM$6:AM$37))))))</f>
        <v>100</v>
      </c>
      <c r="AN10" s="75">
        <f>IF('09 (ind)'!AN$1="si",100*(('09 (ind)'!AN9-MIN('09 (ind)'!AN$6:AN$37))/(MAX('09 (ind)'!AN$6:AN$37)-MIN('09 (ind)'!AN$6:AN$37))),ABS(-100+(100*(('09 (ind)'!AN9-MIN('09 (ind)'!AN$6:AN$37))/(MAX('09 (ind)'!AN$6:AN$37)-MIN('09 (ind)'!AN$6:AN$37))))))</f>
        <v>59.53463531875218</v>
      </c>
      <c r="AO10" s="75">
        <f>IF('09 (ind)'!AO$1="si",100*(('09 (ind)'!AO9-MIN('09 (ind)'!AO$6:AO$37))/(MAX('09 (ind)'!AO$6:AO$37)-MIN('09 (ind)'!AO$6:AO$37))),ABS(-100+(100*(('09 (ind)'!AO9-MIN('09 (ind)'!AO$6:AO$37))/(MAX('09 (ind)'!AO$6:AO$37)-MIN('09 (ind)'!AO$6:AO$37))))))</f>
        <v>0</v>
      </c>
      <c r="AP10" s="75">
        <f>IF('09 (ind)'!AP$1="si",100*(('09 (ind)'!AP9-MIN('09 (ind)'!AP$6:AP$37))/(MAX('09 (ind)'!AP$6:AP$37)-MIN('09 (ind)'!AP$6:AP$37))),ABS(-100+(100*(('09 (ind)'!AP9-MIN('09 (ind)'!AP$6:AP$37))/(MAX('09 (ind)'!AP$6:AP$37)-MIN('09 (ind)'!AP$6:AP$37))))))</f>
        <v>100</v>
      </c>
      <c r="AQ10" s="75">
        <f>IF('09 (ind)'!AQ$1="si",100*(('09 (ind)'!AQ9-MIN('09 (ind)'!AQ$6:AQ$37))/(MAX('09 (ind)'!AQ$6:AQ$37)-MIN('09 (ind)'!AQ$6:AQ$37))),ABS(-100+(100*(('09 (ind)'!AQ9-MIN('09 (ind)'!AQ$6:AQ$37))/(MAX('09 (ind)'!AQ$6:AQ$37)-MIN('09 (ind)'!AQ$6:AQ$37))))))</f>
        <v>100</v>
      </c>
      <c r="AR10" s="75">
        <f>IF('09 (ind)'!AR$1="si",100*(('09 (ind)'!AR9-MIN('09 (ind)'!AR$6:AR$37))/(MAX('09 (ind)'!AR$6:AR$37)-MIN('09 (ind)'!AR$6:AR$37))),ABS(-100+(100*(('09 (ind)'!AR9-MIN('09 (ind)'!AR$6:AR$37))/(MAX('09 (ind)'!AR$6:AR$37)-MIN('09 (ind)'!AR$6:AR$37))))))</f>
        <v>52.363032776292741</v>
      </c>
      <c r="AS10" s="75">
        <f>IF('09 (ind)'!AS$1="si",100*(('09 (ind)'!AS9-MIN('09 (ind)'!AS$6:AS$37))/(MAX('09 (ind)'!AS$6:AS$37)-MIN('09 (ind)'!AS$6:AS$37))),ABS(-100+(100*(('09 (ind)'!AS9-MIN('09 (ind)'!AS$6:AS$37))/(MAX('09 (ind)'!AS$6:AS$37)-MIN('09 (ind)'!AS$6:AS$37))))))</f>
        <v>100</v>
      </c>
      <c r="AT10" s="75">
        <f>IF('09 (ind)'!AT$1="si",100*(('09 (ind)'!AT9-MIN('09 (ind)'!AT$6:AT$37))/(MAX('09 (ind)'!AT$6:AT$37)-MIN('09 (ind)'!AT$6:AT$37))),ABS(-100+(100*(('09 (ind)'!AT9-MIN('09 (ind)'!AT$6:AT$37))/(MAX('09 (ind)'!AT$6:AT$37)-MIN('09 (ind)'!AT$6:AT$37))))))</f>
        <v>0</v>
      </c>
      <c r="AU10" s="75">
        <f>IF('09 (ind)'!AU$1="si",100*(('09 (ind)'!AU9-MIN('09 (ind)'!AU$6:AU$37))/(MAX('09 (ind)'!AU$6:AU$37)-MIN('09 (ind)'!AU$6:AU$37))),ABS(-100+(100*(('09 (ind)'!AU9-MIN('09 (ind)'!AU$6:AU$37))/(MAX('09 (ind)'!AU$6:AU$37)-MIN('09 (ind)'!AU$6:AU$37))))))</f>
        <v>59.765466212141504</v>
      </c>
      <c r="AV10" s="75">
        <f>IF('09 (ind)'!AV$1="si",100*(('09 (ind)'!AV9-MIN('09 (ind)'!AV$6:AV$37))/(MAX('09 (ind)'!AV$6:AV$37)-MIN('09 (ind)'!AV$6:AV$37))),ABS(-100+(100*(('09 (ind)'!AV9-MIN('09 (ind)'!AV$6:AV$37))/(MAX('09 (ind)'!AV$6:AV$37)-MIN('09 (ind)'!AV$6:AV$37))))))</f>
        <v>99.653379549393421</v>
      </c>
      <c r="AW10" s="75">
        <f>IF('09 (ind)'!AW$1="si",100*(('09 (ind)'!AW9-MIN('09 (ind)'!AW$6:AW$37))/(MAX('09 (ind)'!AW$6:AW$37)-MIN('09 (ind)'!AW$6:AW$37))),ABS(-100+(100*(('09 (ind)'!AW9-MIN('09 (ind)'!AW$6:AW$37))/(MAX('09 (ind)'!AW$6:AW$37)-MIN('09 (ind)'!AW$6:AW$37))))))</f>
        <v>36.085075702956019</v>
      </c>
      <c r="AX10" s="75">
        <f>IF('09 (ind)'!AX$1="si",100*(('09 (ind)'!AX9-MIN('09 (ind)'!AX$6:AX$37))/(MAX('09 (ind)'!AX$6:AX$37)-MIN('09 (ind)'!AX$6:AX$37))),ABS(-100+(100*(('09 (ind)'!AX9-MIN('09 (ind)'!AX$6:AX$37))/(MAX('09 (ind)'!AX$6:AX$37)-MIN('09 (ind)'!AX$6:AX$37))))))</f>
        <v>12.587242795390383</v>
      </c>
      <c r="AY10" s="75">
        <f>IF('09 (ind)'!AY$1="si",100*(('09 (ind)'!AY9-MIN('09 (ind)'!AY$6:AY$37))/(MAX('09 (ind)'!AY$6:AY$37)-MIN('09 (ind)'!AY$6:AY$37))),ABS(-100+(100*(('09 (ind)'!AY9-MIN('09 (ind)'!AY$6:AY$37))/(MAX('09 (ind)'!AY$6:AY$37)-MIN('09 (ind)'!AY$6:AY$37))))))</f>
        <v>41.389153187440556</v>
      </c>
      <c r="AZ10" s="75">
        <f>IF('09 (ind)'!AZ$1="si",100*(('09 (ind)'!AZ9-MIN('09 (ind)'!AZ$6:AZ$37))/(MAX('09 (ind)'!AZ$6:AZ$37)-MIN('09 (ind)'!AZ$6:AZ$37))),ABS(-100+(100*(('09 (ind)'!AZ9-MIN('09 (ind)'!AZ$6:AZ$37))/(MAX('09 (ind)'!AZ$6:AZ$37)-MIN('09 (ind)'!AZ$6:AZ$37))))))</f>
        <v>0</v>
      </c>
      <c r="BA10" s="75">
        <f>IF('09 (ind)'!BA$1="si",100*(('09 (ind)'!BA9-MIN('09 (ind)'!BA$6:BA$37))/(MAX('09 (ind)'!BA$6:BA$37)-MIN('09 (ind)'!BA$6:BA$37))),ABS(-100+(100*(('09 (ind)'!BA9-MIN('09 (ind)'!BA$6:BA$37))/(MAX('09 (ind)'!BA$6:BA$37)-MIN('09 (ind)'!BA$6:BA$37))))))</f>
        <v>97.815223746769732</v>
      </c>
      <c r="BB10" s="75">
        <f>IF('09 (ind)'!BB$1="si",100*(('09 (ind)'!BB9-MIN('09 (ind)'!BB$6:BB$37))/(MAX('09 (ind)'!BB$6:BB$37)-MIN('09 (ind)'!BB$6:BB$37))),ABS(-100+(100*(('09 (ind)'!BB9-MIN('09 (ind)'!BB$6:BB$37))/(MAX('09 (ind)'!BB$6:BB$37)-MIN('09 (ind)'!BB$6:BB$37))))))</f>
        <v>100</v>
      </c>
      <c r="BC10" s="75">
        <f>IF('09 (ind)'!BC$1="si",100*(('09 (ind)'!BC9-MIN('09 (ind)'!BC$6:BC$37))/(MAX('09 (ind)'!BC$6:BC$37)-MIN('09 (ind)'!BC$6:BC$37))),ABS(-100+(100*(('09 (ind)'!BC9-MIN('09 (ind)'!BC$6:BC$37))/(MAX('09 (ind)'!BC$6:BC$37)-MIN('09 (ind)'!BC$6:BC$37))))))</f>
        <v>8.7379847042950125</v>
      </c>
      <c r="BD10" s="75">
        <f>IF('09 (ind)'!BD$1="si",100*(('09 (ind)'!BD9-MIN('09 (ind)'!BD$6:BD$37))/(MAX('09 (ind)'!BD$6:BD$37)-MIN('09 (ind)'!BD$6:BD$37))),ABS(-100+(100*(('09 (ind)'!BD9-MIN('09 (ind)'!BD$6:BD$37))/(MAX('09 (ind)'!BD$6:BD$37)-MIN('09 (ind)'!BD$6:BD$37))))))</f>
        <v>6.4975259784080075</v>
      </c>
      <c r="BE10" s="75">
        <f>IF('09 (ind)'!BE$1="si",100*(('09 (ind)'!BE9-MIN('09 (ind)'!BE$6:BE$37))/(MAX('09 (ind)'!BE$6:BE$37)-MIN('09 (ind)'!BE$6:BE$37))),ABS(-100+(100*(('09 (ind)'!BE9-MIN('09 (ind)'!BE$6:BE$37))/(MAX('09 (ind)'!BE$6:BE$37)-MIN('09 (ind)'!BE$6:BE$37))))))</f>
        <v>32.742537313432827</v>
      </c>
      <c r="BF10" s="75">
        <f>IF('09 (ind)'!BF$1="si",100*(('09 (ind)'!BF9-MIN('09 (ind)'!BF$6:BF$37))/(MAX('09 (ind)'!BF$6:BF$37)-MIN('09 (ind)'!BF$6:BF$37))),ABS(-100+(100*(('09 (ind)'!BF9-MIN('09 (ind)'!BF$6:BF$37))/(MAX('09 (ind)'!BF$6:BF$37)-MIN('09 (ind)'!BF$6:BF$37))))))</f>
        <v>49.202763068801765</v>
      </c>
      <c r="BG10" s="75">
        <f>IF('09 (ind)'!BG$1="si",100*(('09 (ind)'!BG9-MIN('09 (ind)'!BG$6:BG$37))/(MAX('09 (ind)'!BG$6:BG$37)-MIN('09 (ind)'!BG$6:BG$37))),ABS(-100+(100*(('09 (ind)'!BG9-MIN('09 (ind)'!BG$6:BG$37))/(MAX('09 (ind)'!BG$6:BG$37)-MIN('09 (ind)'!BG$6:BG$37))))))</f>
        <v>0</v>
      </c>
      <c r="BH10" s="75">
        <f>IF('09 (ind)'!BH$1="si",100*(('09 (ind)'!BH9-MIN('09 (ind)'!BH$6:BH$37))/(MAX('09 (ind)'!BH$6:BH$37)-MIN('09 (ind)'!BH$6:BH$37))),ABS(-100+(100*(('09 (ind)'!BH9-MIN('09 (ind)'!BH$6:BH$37))/(MAX('09 (ind)'!BH$6:BH$37)-MIN('09 (ind)'!BH$6:BH$37))))))</f>
        <v>0</v>
      </c>
      <c r="BI10" s="75">
        <f>IF('09 (ind)'!BI$1="si",100*(('09 (ind)'!BI9-MIN('09 (ind)'!BI$6:BI$37))/(MAX('09 (ind)'!BI$6:BI$37)-MIN('09 (ind)'!BI$6:BI$37))),ABS(-100+(100*(('09 (ind)'!BI9-MIN('09 (ind)'!BI$6:BI$37))/(MAX('09 (ind)'!BI$6:BI$37)-MIN('09 (ind)'!BI$6:BI$37))))))</f>
        <v>88.401757753841778</v>
      </c>
      <c r="BJ10" s="75">
        <f>IF('09 (ind)'!BJ$1="si",100*(('09 (ind)'!BJ9-MIN('09 (ind)'!BJ$6:BJ$37))/(MAX('09 (ind)'!BJ$6:BJ$37)-MIN('09 (ind)'!BJ$6:BJ$37))),ABS(-100+(100*(('09 (ind)'!BJ9-MIN('09 (ind)'!BJ$6:BJ$37))/(MAX('09 (ind)'!BJ$6:BJ$37)-MIN('09 (ind)'!BJ$6:BJ$37))))))</f>
        <v>100</v>
      </c>
      <c r="BK10" s="75">
        <f>IF('09 (ind)'!BK$1="si",100*(('09 (ind)'!BK9-MIN('09 (ind)'!BK$6:BK$37))/(MAX('09 (ind)'!BK$6:BK$37)-MIN('09 (ind)'!BK$6:BK$37))),ABS(-100+(100*(('09 (ind)'!BK9-MIN('09 (ind)'!BK$6:BK$37))/(MAX('09 (ind)'!BK$6:BK$37)-MIN('09 (ind)'!BK$6:BK$37))))))</f>
        <v>78.400047472584973</v>
      </c>
      <c r="BL10" s="75">
        <f>IF('09 (ind)'!BL$1="si",100*(('09 (ind)'!BL9-MIN('09 (ind)'!BL$6:BL$37))/(MAX('09 (ind)'!BL$6:BL$37)-MIN('09 (ind)'!BL$6:BL$37))),ABS(-100+(100*(('09 (ind)'!BL9-MIN('09 (ind)'!BL$6:BL$37))/(MAX('09 (ind)'!BL$6:BL$37)-MIN('09 (ind)'!BL$6:BL$37))))))</f>
        <v>11.711711711711711</v>
      </c>
      <c r="BM10" s="75">
        <f>IF('09 (ind)'!BM$1="si",100*(('09 (ind)'!BM9-MIN('09 (ind)'!BM$6:BM$37))/(MAX('09 (ind)'!BM$6:BM$37)-MIN('09 (ind)'!BM$6:BM$37))),ABS(-100+(100*(('09 (ind)'!BM9-MIN('09 (ind)'!BM$6:BM$37))/(MAX('09 (ind)'!BM$6:BM$37)-MIN('09 (ind)'!BM$6:BM$37))))))</f>
        <v>59.362341326144474</v>
      </c>
      <c r="BN10" s="75">
        <f>IF('09 (ind)'!BN$1="si",100*(('09 (ind)'!BN9-MIN('09 (ind)'!BN$6:BN$37))/(MAX('09 (ind)'!BN$6:BN$37)-MIN('09 (ind)'!BN$6:BN$37))),ABS(-100+(100*(('09 (ind)'!BN9-MIN('09 (ind)'!BN$6:BN$37))/(MAX('09 (ind)'!BN$6:BN$37)-MIN('09 (ind)'!BN$6:BN$37))))))</f>
        <v>69.722921493783247</v>
      </c>
      <c r="BO10" s="75">
        <f>IF('09 (ind)'!BO$1="si",100*(('09 (ind)'!BO9-MIN('09 (ind)'!BO$6:BO$37))/(MAX('09 (ind)'!BO$6:BO$37)-MIN('09 (ind)'!BO$6:BO$37))),ABS(-100+(100*(('09 (ind)'!BO9-MIN('09 (ind)'!BO$6:BO$37))/(MAX('09 (ind)'!BO$6:BO$37)-MIN('09 (ind)'!BO$6:BO$37))))))</f>
        <v>24.273681713369218</v>
      </c>
      <c r="BP10" s="75">
        <f>IF('09 (ind)'!BP$1="si",100*(('09 (ind)'!BP9-MIN('09 (ind)'!BP$6:BP$37))/(MAX('09 (ind)'!BP$6:BP$37)-MIN('09 (ind)'!BP$6:BP$37))),ABS(-100+(100*(('09 (ind)'!BP9-MIN('09 (ind)'!BP$6:BP$37))/(MAX('09 (ind)'!BP$6:BP$37)-MIN('09 (ind)'!BP$6:BP$37))))))</f>
        <v>26.870054016032341</v>
      </c>
      <c r="BQ10" s="75">
        <f>IF('09 (ind)'!BQ$1="si",100*(('09 (ind)'!BQ9-MIN('09 (ind)'!BQ$6:BQ$37))/(MAX('09 (ind)'!BQ$6:BQ$37)-MIN('09 (ind)'!BQ$6:BQ$37))),ABS(-100+(100*(('09 (ind)'!BQ9-MIN('09 (ind)'!BQ$6:BQ$37))/(MAX('09 (ind)'!BQ$6:BQ$37)-MIN('09 (ind)'!BQ$6:BQ$37))))))</f>
        <v>0</v>
      </c>
      <c r="BR10" s="75">
        <f>IF('09 (ind)'!BR$1="si",100*(('09 (ind)'!BR9-MIN('09 (ind)'!BR$6:BR$37))/(MAX('09 (ind)'!BR$6:BR$37)-MIN('09 (ind)'!BR$6:BR$37))),ABS(-100+(100*(('09 (ind)'!BR9-MIN('09 (ind)'!BR$6:BR$37))/(MAX('09 (ind)'!BP$6:BP$37)-MIN('09 (ind)'!BR$6:BR$37))))))</f>
        <v>9.7476051067957794</v>
      </c>
      <c r="BS10" s="75">
        <f>IF('09 (ind)'!BS$1="si",100*(('09 (ind)'!BS9-MIN('09 (ind)'!BS$6:BS$37))/(MAX('09 (ind)'!BS$6:BS$37)-MIN('09 (ind)'!BS$6:BS$37))),ABS(-100+(100*(('09 (ind)'!BS9-MIN('09 (ind)'!BS$6:BS$37))/(MAX('09 (ind)'!BQ$6:BQ$37)-MIN('09 (ind)'!BS$6:BS$37))))))</f>
        <v>50.154441931028352</v>
      </c>
      <c r="BT10" s="75">
        <f>IF('09 (ind)'!BT$1="si",100*(('09 (ind)'!BT9-MIN('09 (ind)'!BT$6:BT$37))/(MAX('09 (ind)'!BT$6:BT$37)-MIN('09 (ind)'!BT$6:BT$37))),ABS(-100+(100*(('09 (ind)'!BT9-MIN('09 (ind)'!BT$6:BT$37))/(MAX('09 (ind)'!BR$6:BR$37)-MIN('09 (ind)'!BT$6:BT$37))))))</f>
        <v>94.014419885437263</v>
      </c>
      <c r="BU10" s="75">
        <f>IF('09 (ind)'!BU$1="si",100*(('09 (ind)'!BU9-MIN('09 (ind)'!BU$6:BU$37))/(MAX('09 (ind)'!BU$6:BU$37)-MIN('09 (ind)'!BU$6:BU$37))),ABS(-100+(100*(('09 (ind)'!BU9-MIN('09 (ind)'!BU$6:BU$37))/(MAX('09 (ind)'!BU$6:BU$37)-MIN('09 (ind)'!BU$6:BU$37))))))</f>
        <v>83.780385582564961</v>
      </c>
      <c r="BV10" s="75">
        <f>IF('09 (ind)'!BV$1="si",100*(('09 (ind)'!BV9-MIN('09 (ind)'!BV$6:BV$37))/(MAX('09 (ind)'!BV$6:BV$37)-MIN('09 (ind)'!BV$6:BV$37))),ABS(-100+(100*(('09 (ind)'!BV9-MIN('09 (ind)'!BV$6:BV$37))/(MAX('09 (ind)'!BV$6:BV$37)-MIN('09 (ind)'!BV$6:BV$37))))))</f>
        <v>29.349550502379689</v>
      </c>
      <c r="BW10" s="75">
        <f>IF('09 (ind)'!BW$1="si",100*(('09 (ind)'!BW9-MIN('09 (ind)'!BW$6:BW$37))/(MAX('09 (ind)'!BW$6:BW$37)-MIN('09 (ind)'!BW$6:BW$37))),ABS(-100+(100*(('09 (ind)'!BW9-MIN('09 (ind)'!BW$6:BW$37))/(MAX('09 (ind)'!BW$6:BW$37)-MIN('09 (ind)'!BW$6:BW$37))))))</f>
        <v>63.643471462079745</v>
      </c>
      <c r="BX10" s="75">
        <f>IF('09 (ind)'!BX$1="si",100*(('09 (ind)'!BX9-MIN('09 (ind)'!BX$6:BX$37))/(MAX('09 (ind)'!BX$6:BX$37)-MIN('09 (ind)'!BX$6:BX$37))),ABS(-100+(100*(('09 (ind)'!BX9-MIN('09 (ind)'!BX$6:BX$37))/(MAX('09 (ind)'!BX$6:BX$37)-MIN('09 (ind)'!BX$6:BX$37))))))</f>
        <v>29.544074154593375</v>
      </c>
      <c r="BY10" s="75">
        <f>IF('09 (ind)'!BY$1="si",100*(('09 (ind)'!BY9-MIN('09 (ind)'!BY$6:BY$37))/(MAX('09 (ind)'!BY$6:BY$37)-MIN('09 (ind)'!BY$6:BY$37))),ABS(-100+(100*(('09 (ind)'!BY9-MIN('09 (ind)'!BY$6:BY$37))/(MAX('09 (ind)'!BY$6:BY$37)-MIN('09 (ind)'!BY$6:BY$37))))))</f>
        <v>31.611719063740274</v>
      </c>
      <c r="BZ10" s="75">
        <f>IF('09 (ind)'!BZ$1="si",100*(('09 (ind)'!BZ9-MIN('09 (ind)'!BZ$6:BZ$37))/(MAX('09 (ind)'!BZ$6:BZ$37)-MIN('09 (ind)'!BZ$6:BZ$37))),ABS(-100+(100*(('09 (ind)'!BZ9-MIN('09 (ind)'!BZ$6:BZ$37))/(MAX('09 (ind)'!BZ$6:BZ$37)-MIN('09 (ind)'!BZ$6:BZ$37))))))</f>
        <v>87.432550396921712</v>
      </c>
      <c r="CA10" s="75">
        <f>IF('09 (ind)'!CA$1="si",100*(('09 (ind)'!CA9-MIN('09 (ind)'!CA$6:CA$37))/(MAX('09 (ind)'!CA$6:CA$37)-MIN('09 (ind)'!CA$6:CA$37))),ABS(-100+(100*(('09 (ind)'!CA9-MIN('09 (ind)'!CA$6:CA$37))/(MAX('09 (ind)'!CA$6:CA$37)-MIN('09 (ind)'!CA$6:CA$37))))))</f>
        <v>0</v>
      </c>
      <c r="CB10" s="75">
        <f>IF('09 (ind)'!CB$1="si",100*(('09 (ind)'!CB9-MIN('09 (ind)'!CB$6:CB$37))/(MAX('09 (ind)'!CB$6:CB$37)-MIN('09 (ind)'!CB$6:CB$37))),ABS(-100+(100*(('09 (ind)'!CB9-MIN('09 (ind)'!CB$6:CB$37))/(MAX('09 (ind)'!CB$6:CB$37)-MIN('09 (ind)'!CB$6:CB$37))))))</f>
        <v>59.627329192546576</v>
      </c>
      <c r="CC10" s="75">
        <f>IF('09 (ind)'!CC$1="si",100*(('09 (ind)'!CC9-MIN('09 (ind)'!CC$6:CC$37))/(MAX('09 (ind)'!CC$6:CC$37)-MIN('09 (ind)'!CC$6:CC$37))),ABS(-100+(100*(('09 (ind)'!CC9-MIN('09 (ind)'!CC$6:CC$37))/(MAX('09 (ind)'!CC$6:CC$37)-MIN('09 (ind)'!CC$6:CC$37))))))</f>
        <v>63.253096456820636</v>
      </c>
      <c r="CD10" s="75">
        <f>IF('09 (ind)'!CD$1="si",100*(('09 (ind)'!CD9-MIN('09 (ind)'!CD$6:CD$37))/(MAX('09 (ind)'!CD$6:CD$37)-MIN('09 (ind)'!CD$6:CD$37))),ABS(-100+(100*(('09 (ind)'!CD9-MIN('09 (ind)'!CD$6:CD$37))/(MAX('09 (ind)'!CD$6:CD$37)-MIN('09 (ind)'!CD$6:CD$37))))))</f>
        <v>0.38817887498214104</v>
      </c>
      <c r="CE10" s="75">
        <f>IF('09 (ind)'!CE$1="si",100*(('09 (ind)'!CE9-MIN('09 (ind)'!CE$6:CE$37))/(MAX('09 (ind)'!CE$6:CE$37)-MIN('09 (ind)'!CE$6:CE$37))),ABS(-100+(100*(('09 (ind)'!CE9-MIN('09 (ind)'!CE$6:CE$37))/(MAX('09 (ind)'!CE$6:CE$37)-MIN('09 (ind)'!CE$6:CE$37))))))</f>
        <v>0</v>
      </c>
      <c r="CF10" s="75">
        <f>IF('09 (ind)'!CF$1="si",100*(('09 (ind)'!CF9-MIN('09 (ind)'!CF$6:CF$37))/(MAX('09 (ind)'!CF$6:CF$37)-MIN('09 (ind)'!CF$6:CF$37))),ABS(-100+(100*(('09 (ind)'!CF9-MIN('09 (ind)'!CF$6:CF$37))/(MAX('09 (ind)'!CF$6:CF$37)-MIN('09 (ind)'!CF$6:CF$37))))))</f>
        <v>1.950664178324591</v>
      </c>
      <c r="CG10" s="75">
        <f>IF('09 (ind)'!CG$1="si",100*(('09 (ind)'!CG9-MIN('09 (ind)'!CG$6:CG$37))/(MAX('09 (ind)'!CG$6:CG$37)-MIN('09 (ind)'!CG$6:CG$37))),ABS(-100+(100*(('09 (ind)'!CG9-MIN('09 (ind)'!CG$6:CG$37))/(MAX('09 (ind)'!CG$6:CG$37)-MIN('09 (ind)'!CG$6:CG$37))))))</f>
        <v>14.468381356029589</v>
      </c>
      <c r="CH10" s="75">
        <f>IF('09 (ind)'!CH$1="si",100*(('09 (ind)'!CH9-MIN('09 (ind)'!CH$6:CH$37))/(MAX('09 (ind)'!CH$6:CH$37)-MIN('09 (ind)'!CH$6:CH$37))),ABS(-100+(100*(('09 (ind)'!CH9-MIN('09 (ind)'!CH$6:CH$37))/(MAX('09 (ind)'!CH$6:CH$37)-MIN('09 (ind)'!CH$6:CH$37))))))</f>
        <v>21.919790872646942</v>
      </c>
      <c r="CI10" s="75">
        <f>IF('09 (ind)'!CI$1="si",100*(('09 (ind)'!CI9-MIN('09 (ind)'!CI$6:CI$37))/(MAX('09 (ind)'!CI$6:CI$37)-MIN('09 (ind)'!CI$6:CI$37))),ABS(-100+(100*(('09 (ind)'!CI9-MIN('09 (ind)'!CI$6:CI$37))/(MAX('09 (ind)'!CI$6:CI$37)-MIN('09 (ind)'!CI$6:CI$37))))))</f>
        <v>0</v>
      </c>
      <c r="CJ10" s="75">
        <f>IF('09 (ind)'!CJ$1="si",100*(('09 (ind)'!CJ9-MIN('09 (ind)'!CJ$6:CJ$37))/(MAX('09 (ind)'!CJ$6:CJ$37)-MIN('09 (ind)'!CJ$6:CJ$37))),ABS(-100+(100*(('09 (ind)'!CJ9-MIN('09 (ind)'!CJ$6:CJ$37))/(MAX('09 (ind)'!CJ$6:CJ$37)-MIN('09 (ind)'!CJ$6:CJ$37))))))</f>
        <v>65.802371329308414</v>
      </c>
      <c r="CK10" s="75">
        <f>IF('09 (ind)'!CK$1="si",100*(('09 (ind)'!CK9-MIN('09 (ind)'!CK$6:CK$37))/(MAX('09 (ind)'!CK$6:CK$37)-MIN('09 (ind)'!CK$6:CK$37))),ABS(-100+(100*(('09 (ind)'!CK9-MIN('09 (ind)'!CK$6:CK$37))/(MAX('09 (ind)'!CK$6:CK$37)-MIN('09 (ind)'!CK$6:CK$37))))))</f>
        <v>19.06984697596468</v>
      </c>
      <c r="CL10" s="75">
        <f>IF('09 (ind)'!CL$1="si",100*(('09 (ind)'!CL9-MIN('09 (ind)'!CL$6:CL$37))/(MAX('09 (ind)'!CL$6:CL$37)-MIN('09 (ind)'!CL$6:CL$37))),ABS(-100+(100*(('09 (ind)'!CL9-MIN('09 (ind)'!CL$6:CL$37))/(MAX('09 (ind)'!CL$6:CL$37)-MIN('09 (ind)'!CL$6:CL$37))))))</f>
        <v>40.815411695065194</v>
      </c>
      <c r="CM10" s="75">
        <f>IF('09 (ind)'!CM$1="si",100*(('09 (ind)'!CM9-MIN('09 (ind)'!CM$6:CM$37))/(MAX('09 (ind)'!CM$6:CM$37)-MIN('09 (ind)'!CM$6:CM$37))),ABS(-100+(100*(('09 (ind)'!CM9-MIN('09 (ind)'!CM$6:CM$37))/(MAX('09 (ind)'!CM$6:CM$37)-MIN('09 (ind)'!CM$6:CM$37))))))</f>
        <v>11.249374405890652</v>
      </c>
    </row>
    <row r="11" spans="1:91">
      <c r="A11" s="18" t="s">
        <v>220</v>
      </c>
      <c r="B11" s="87">
        <f>IF('09 (ind)'!B$1="si",100*(('09 (ind)'!B10-MIN('09 (ind)'!B$6:B$37))/(MAX('09 (ind)'!B$6:B$37)-MIN('09 (ind)'!B$6:B$37))),ABS(-100+(100*(('09 (ind)'!B10-MIN('09 (ind)'!B$6:B$37))/(MAX('09 (ind)'!B$6:B$37)-MIN('09 (ind)'!B$6:B$37))))))</f>
        <v>2.4868880812859935</v>
      </c>
      <c r="C11" s="87">
        <f>IF('09 (ind)'!C$1="si",100*(('09 (ind)'!C10-MIN('09 (ind)'!C$6:C$37))/(MAX('09 (ind)'!C$6:C$37)-MIN('09 (ind)'!C$6:C$37))),ABS(-100+(100*(('09 (ind)'!C10-MIN('09 (ind)'!C$6:C$37))/(MAX('09 (ind)'!C$6:C$37)-MIN('09 (ind)'!C$6:C$37))))))</f>
        <v>6.3286868313786551</v>
      </c>
      <c r="D11" s="87">
        <f>IF('09 (ind)'!D$1="si",100*(('09 (ind)'!D10-MIN('09 (ind)'!D$6:D$37))/(MAX('09 (ind)'!D$6:D$37)-MIN('09 (ind)'!D$6:D$37))),ABS(-100+(100*(('09 (ind)'!D10-MIN('09 (ind)'!D$6:D$37))/(MAX('09 (ind)'!D$6:D$37)-MIN('09 (ind)'!D$6:D$37))))))</f>
        <v>92.557673400156332</v>
      </c>
      <c r="E11" s="87">
        <f>IF('09 (ind)'!E$1="si",100*(('09 (ind)'!E10-MIN('09 (ind)'!E$6:E$37))/(MAX('09 (ind)'!E$6:E$37)-MIN('09 (ind)'!E$6:E$37))),ABS(-100+(100*(('09 (ind)'!E10-MIN('09 (ind)'!E$6:E$37))/(MAX('09 (ind)'!E$6:E$37)-MIN('09 (ind)'!E$6:E$37))))))</f>
        <v>63.31448416501329</v>
      </c>
      <c r="F11" s="87">
        <f>IF('09 (ind)'!F$1="si",100*(('09 (ind)'!F10-MIN('09 (ind)'!F$6:F$37))/(MAX('09 (ind)'!F$6:F$37)-MIN('09 (ind)'!F$6:F$37))),ABS(-100+(100*(('09 (ind)'!F10-MIN('09 (ind)'!F$6:F$37))/(MAX('09 (ind)'!F$6:F$37)-MIN('09 (ind)'!F$6:F$37))))))</f>
        <v>28.08219178082193</v>
      </c>
      <c r="G11" s="87">
        <f>IF('09 (ind)'!G$1="si",100*(('09 (ind)'!G10-MIN('09 (ind)'!G$6:G$37))/(MAX('09 (ind)'!G$6:G$37)-MIN('09 (ind)'!G$6:G$37))),ABS(-100+(100*(('09 (ind)'!G10-MIN('09 (ind)'!G$6:G$37))/(MAX('09 (ind)'!G$6:G$37)-MIN('09 (ind)'!G$6:G$37))))))</f>
        <v>9.3220338983050723</v>
      </c>
      <c r="H11" s="87">
        <f>IF('09 (ind)'!H$1="si",100*(('09 (ind)'!H10-MIN('09 (ind)'!H$6:H$37))/(MAX('09 (ind)'!H$6:H$37)-MIN('09 (ind)'!H$6:H$37))),ABS(-100+(100*(('09 (ind)'!H10-MIN('09 (ind)'!H$6:H$37))/(MAX('09 (ind)'!H$6:H$37)-MIN('09 (ind)'!H$6:H$37))))))</f>
        <v>64.999999999999986</v>
      </c>
      <c r="I11" s="87">
        <f>IF('09 (ind)'!I$1="si",100*(('09 (ind)'!I10-MIN('09 (ind)'!I$6:I$37))/(MAX('09 (ind)'!I$6:I$37)-MIN('09 (ind)'!I$6:I$37))),ABS(-100+(100*(('09 (ind)'!I10-MIN('09 (ind)'!I$6:I$37))/(MAX('09 (ind)'!I$6:I$37)-MIN('09 (ind)'!I$6:I$37))))))</f>
        <v>6.2499999999999991</v>
      </c>
      <c r="J11" s="87">
        <f>IF('09 (ind)'!J$1="si",100*(('09 (ind)'!J10-MIN('09 (ind)'!J$6:J$37))/(MAX('09 (ind)'!J$6:J$37)-MIN('09 (ind)'!J$6:J$37))),ABS(-100+(100*(('09 (ind)'!J10-MIN('09 (ind)'!J$6:J$37))/(MAX('09 (ind)'!J$6:J$37)-MIN('09 (ind)'!J$6:J$37))))))</f>
        <v>10.350382601691505</v>
      </c>
      <c r="K11" s="87">
        <f>IF('09 (ind)'!K$1="si",100*(('09 (ind)'!K10-MIN('09 (ind)'!K$6:K$37))/(MAX('09 (ind)'!K$6:K$37)-MIN('09 (ind)'!K$6:K$37))),ABS(-100+(100*(('09 (ind)'!K10-MIN('09 (ind)'!K$6:K$37))/(MAX('09 (ind)'!K$6:K$37)-MIN('09 (ind)'!K$6:K$37))))))</f>
        <v>30.188006290273457</v>
      </c>
      <c r="L11" s="87">
        <f>IF('09 (ind)'!L$1="si",100*(('09 (ind)'!L10-MIN('09 (ind)'!L$6:L$37))/(MAX('09 (ind)'!L$6:L$37)-MIN('09 (ind)'!L$6:L$37))),ABS(-100+(100*(('09 (ind)'!L10-MIN('09 (ind)'!L$6:L$37))/(MAX('09 (ind)'!L$6:L$37)-MIN('09 (ind)'!L$6:L$37))))))</f>
        <v>91.106099026363111</v>
      </c>
      <c r="M11" s="87">
        <f>IF('09 (ind)'!M$1="si",100*(('09 (ind)'!M10-MIN('09 (ind)'!M$6:M$37))/(MAX('09 (ind)'!M$6:M$37)-MIN('09 (ind)'!M$6:M$37))),ABS(-100+(100*(('09 (ind)'!M10-MIN('09 (ind)'!M$6:M$37))/(MAX('09 (ind)'!M$6:M$37)-MIN('09 (ind)'!M$6:M$37))))))</f>
        <v>13.407372934087084</v>
      </c>
      <c r="N11" s="87">
        <f>IF('09 (ind)'!N$1="si",100*(('09 (ind)'!N10-MIN('09 (ind)'!N$6:N$37))/(MAX('09 (ind)'!N$6:N$37)-MIN('09 (ind)'!N$6:N$37))),ABS(-100+(100*(('09 (ind)'!N10-MIN('09 (ind)'!N$6:N$37))/(MAX('09 (ind)'!N$6:N$37)-MIN('09 (ind)'!N$6:N$37))))))</f>
        <v>100</v>
      </c>
      <c r="O11" s="87">
        <f>IF('09 (ind)'!O$1="si",100*(('09 (ind)'!O10-MIN('09 (ind)'!O$6:O$37))/(MAX('09 (ind)'!O$6:O$37)-MIN('09 (ind)'!O$6:O$37))),ABS(-100+(100*(('09 (ind)'!O10-MIN('09 (ind)'!O$6:O$37))/(MAX('09 (ind)'!O$6:O$37)-MIN('09 (ind)'!O$6:O$37))))))</f>
        <v>73.913043478260875</v>
      </c>
      <c r="P11" s="87">
        <f>IF('09 (ind)'!P$1="si",100*(('09 (ind)'!P10-MIN('09 (ind)'!P$6:P$37))/(MAX('09 (ind)'!P$6:P$37)-MIN('09 (ind)'!P$6:P$37))),ABS(-100+(100*(('09 (ind)'!P10-MIN('09 (ind)'!P$6:P$37))/(MAX('09 (ind)'!P$6:P$37)-MIN('09 (ind)'!P$6:P$37))))))</f>
        <v>31.670966114108712</v>
      </c>
      <c r="Q11" s="87">
        <f>IF('09 (ind)'!Q$1="si",100*(('09 (ind)'!Q10-MIN('09 (ind)'!Q$6:Q$37))/(MAX('09 (ind)'!Q$6:Q$37)-MIN('09 (ind)'!Q$6:Q$37))),ABS(-100+(100*(('09 (ind)'!Q10-MIN('09 (ind)'!Q$6:Q$37))/(MAX('09 (ind)'!Q$6:Q$37)-MIN('09 (ind)'!Q$6:Q$37))))))</f>
        <v>11.160241542994326</v>
      </c>
      <c r="R11" s="87">
        <f>IF('09 (ind)'!R$1="si",100*(('09 (ind)'!R10-MIN('09 (ind)'!R$6:R$37))/(MAX('09 (ind)'!R$6:R$37)-MIN('09 (ind)'!R$6:R$37))),ABS(-100+(100*(('09 (ind)'!R10-MIN('09 (ind)'!R$6:R$37))/(MAX('09 (ind)'!R$6:R$37)-MIN('09 (ind)'!R$6:R$37))))))</f>
        <v>2.4545295474732796</v>
      </c>
      <c r="S11" s="75">
        <f>ABS(ABS(('09 (ind)'!S10-((MAX('09 (ind)'!S$6:S$37)+MIN('09 (ind)'!S$6:S$37))/2))/(((MAX('09 (ind)'!S$6:S$37)+MIN('09 (ind)'!S$6:S$37))/2)-MAX('09 (ind)'!S$6:S$37))*100)-100)</f>
        <v>3.9735099337748352</v>
      </c>
      <c r="T11" s="75">
        <f>IF('09 (ind)'!T$1="si",100*(('09 (ind)'!T10-MIN('09 (ind)'!T$6:T$37))/(MAX('09 (ind)'!T$6:T$37)-MIN('09 (ind)'!T$6:T$37))),ABS(-100+(100*(('09 (ind)'!T10-MIN('09 (ind)'!T$6:T$37))/(MAX('09 (ind)'!T$6:T$37)-MIN('09 (ind)'!T$6:T$37))))))</f>
        <v>8.2205358697786775</v>
      </c>
      <c r="U11" s="75">
        <f>IF('09 (ind)'!U$1="si",100*(('09 (ind)'!U10-MIN('09 (ind)'!U$6:U$37))/(MAX('09 (ind)'!U$6:U$37)-MIN('09 (ind)'!U$6:U$37))),ABS(-100+(100*(('09 (ind)'!U10-MIN('09 (ind)'!U$6:U$37))/(MAX('09 (ind)'!U$6:U$37)-MIN('09 (ind)'!U$6:U$37))))))</f>
        <v>0</v>
      </c>
      <c r="V11" s="75">
        <f>IF('09 (ind)'!V$1="si",100*(('09 (ind)'!V10-MIN('09 (ind)'!V$6:V$37))/(MAX('09 (ind)'!V$6:V$37)-MIN('09 (ind)'!V$6:V$37))),ABS(-100+(100*(('09 (ind)'!V10-MIN('09 (ind)'!V$6:V$37))/(MAX('09 (ind)'!V$6:V$37)-MIN('09 (ind)'!V$6:V$37))))))</f>
        <v>97.385620915032675</v>
      </c>
      <c r="W11" s="75">
        <f>IF('09 (ind)'!W$1="si",100*(('09 (ind)'!W10-MIN('09 (ind)'!W$6:W$37))/(MAX('09 (ind)'!W$6:W$37)-MIN('09 (ind)'!W$6:W$37))),ABS(-100+(100*(('09 (ind)'!W10-MIN('09 (ind)'!W$6:W$37))/(MAX('09 (ind)'!W$6:W$37)-MIN('09 (ind)'!W$6:W$37))))))</f>
        <v>28.075827035063806</v>
      </c>
      <c r="X11" s="75">
        <f>IF('09 (ind)'!X$1="si",100*(('09 (ind)'!X10-MIN('09 (ind)'!X$6:X$37))/(MAX('09 (ind)'!X$6:X$37)-MIN('09 (ind)'!X$6:X$37))),ABS(-100+(100*(('09 (ind)'!X10-MIN('09 (ind)'!X$6:X$37))/(MAX('09 (ind)'!X$6:X$37)-MIN('09 (ind)'!X$6:X$37))))))</f>
        <v>36.3840820437022</v>
      </c>
      <c r="Y11" s="75">
        <f>IF('09 (ind)'!Y$1="si",100*(('09 (ind)'!Y10-MIN('09 (ind)'!Y$6:Y$37))/(MAX('09 (ind)'!Y$6:Y$37)-MIN('09 (ind)'!Y$6:Y$37))),ABS(-100+(100*(('09 (ind)'!Y10-MIN('09 (ind)'!Y$6:Y$37))/(MAX('09 (ind)'!Y$6:Y$37)-MIN('09 (ind)'!Y$6:Y$37))))))</f>
        <v>4.580731696036267</v>
      </c>
      <c r="Z11" s="75">
        <f>IF('09 (ind)'!Z$1="si",100*(('09 (ind)'!Z10-MIN('09 (ind)'!Z$6:Z$37))/(MAX('09 (ind)'!Z$6:Z$37)-MIN('09 (ind)'!Z$6:Z$37))),ABS(-100+(100*(('09 (ind)'!Z10-MIN('09 (ind)'!Z$6:Z$37))/(MAX('09 (ind)'!Z$6:Z$37)-MIN('09 (ind)'!Z$6:Z$37))))))</f>
        <v>18.933977731426467</v>
      </c>
      <c r="AA11" s="75">
        <f>IF('09 (ind)'!AA$1="si",100*(('09 (ind)'!AA10-MIN('09 (ind)'!AA$6:AA$37))/(MAX('09 (ind)'!AA$6:AA$37)-MIN('09 (ind)'!AA$6:AA$37))),ABS(-100+(100*(('09 (ind)'!AA10-MIN('09 (ind)'!AA$6:AA$37))/(MAX('09 (ind)'!AA$6:AA$37)-MIN('09 (ind)'!AA$6:AA$37))))))</f>
        <v>29.87529243423586</v>
      </c>
      <c r="AB11" s="75">
        <f>IF('09 (ind)'!AB$1="si",100*(('09 (ind)'!AB10-MIN('09 (ind)'!AB$6:AB$37))/(MAX('09 (ind)'!AB$6:AB$37)-MIN('09 (ind)'!AB$6:AB$37))),ABS(-100+(100*(('09 (ind)'!AB10-MIN('09 (ind)'!AB$6:AB$37))/(MAX('09 (ind)'!AB$6:AB$37)-MIN('09 (ind)'!AB$6:AB$37))))))</f>
        <v>4.6876829292448425</v>
      </c>
      <c r="AC11" s="75">
        <f>IF('09 (ind)'!AC$1="si",100*(('09 (ind)'!AC10-MIN('09 (ind)'!AC$6:AC$37))/(MAX('09 (ind)'!AC$6:AC$37)-MIN('09 (ind)'!AC$6:AC$37))),ABS(-100+(100*(('09 (ind)'!AC10-MIN('09 (ind)'!AC$6:AC$37))/(MAX('09 (ind)'!AC$6:AC$37)-MIN('09 (ind)'!AC$6:AC$37))))))</f>
        <v>51.685313697110224</v>
      </c>
      <c r="AD11" s="75">
        <f>IF('09 (ind)'!AD$1="si",100*(('09 (ind)'!AD10-MIN('09 (ind)'!AD$6:AD$37))/(MAX('09 (ind)'!AD$6:AD$37)-MIN('09 (ind)'!AD$6:AD$37))),ABS(-100+(100*(('09 (ind)'!AD10-MIN('09 (ind)'!AD$6:AD$37))/(MAX('09 (ind)'!AD$6:AD$37)-MIN('09 (ind)'!AD$6:AD$37))))))</f>
        <v>0</v>
      </c>
      <c r="AE11" s="75">
        <f>IF('09 (ind)'!AE$1="si",100*(('09 (ind)'!AE10-MIN('09 (ind)'!AE$6:AE$37))/(MAX('09 (ind)'!AE$6:AE$37)-MIN('09 (ind)'!AE$6:AE$37))),ABS(-100+(100*(('09 (ind)'!AE10-MIN('09 (ind)'!AE$6:AE$37))/(MAX('09 (ind)'!AE$6:AE$37)-MIN('09 (ind)'!AE$6:AE$37))))))</f>
        <v>100</v>
      </c>
      <c r="AF11" s="75">
        <f>IF('09 (ind)'!AF$1="si",100*(('09 (ind)'!AF10-MIN('09 (ind)'!AF$6:AF$37))/(MAX('09 (ind)'!AF$6:AF$37)-MIN('09 (ind)'!AF$6:AF$37))),ABS(-100+(100*(('09 (ind)'!AF10-MIN('09 (ind)'!AF$6:AF$37))/(MAX('09 (ind)'!AF$6:AF$37)-MIN('09 (ind)'!AF$6:AF$37))))))</f>
        <v>6.2609610554938229</v>
      </c>
      <c r="AG11" s="75">
        <f>IF('09 (ind)'!AG$1="si",100*(('09 (ind)'!AG10-MIN('09 (ind)'!AG$6:AG$37))/(MAX('09 (ind)'!AG$6:AG$37)-MIN('09 (ind)'!AG$6:AG$37))),ABS(-100+(100*(('09 (ind)'!AG10-MIN('09 (ind)'!AG$6:AG$37))/(MAX('09 (ind)'!AG$6:AG$37)-MIN('09 (ind)'!AG$6:AG$37))))))</f>
        <v>62.270583805341282</v>
      </c>
      <c r="AH11" s="75">
        <f>IF('09 (ind)'!AH$1="si",100*(('09 (ind)'!AH10-MIN('09 (ind)'!AH$6:AH$37))/(MAX('09 (ind)'!AH$6:AH$37)-MIN('09 (ind)'!AH$6:AH$37))),ABS(-100+(100*(('09 (ind)'!AH10-MIN('09 (ind)'!AH$6:AH$37))/(MAX('09 (ind)'!AH$6:AH$37)-MIN('09 (ind)'!AH$6:AH$37))))))</f>
        <v>43.675383729832298</v>
      </c>
      <c r="AI11" s="75">
        <f>IF('09 (ind)'!AI$1="si",100*(('09 (ind)'!AI10-MIN('09 (ind)'!AI$6:AI$37))/(MAX('09 (ind)'!AI$6:AI$37)-MIN('09 (ind)'!AI$6:AI$37))),ABS(-100+(100*(('09 (ind)'!AI10-MIN('09 (ind)'!AI$6:AI$37))/(MAX('09 (ind)'!AI$6:AI$37)-MIN('09 (ind)'!AI$6:AI$37))))))</f>
        <v>8.0810890528236765</v>
      </c>
      <c r="AJ11" s="75">
        <f>IF('09 (ind)'!AJ$1="si",100*(('09 (ind)'!AJ10-MIN('09 (ind)'!AJ$6:AJ$37))/(MAX('09 (ind)'!AJ$6:AJ$37)-MIN('09 (ind)'!AJ$6:AJ$37))),ABS(-100+(100*(('09 (ind)'!AJ10-MIN('09 (ind)'!AJ$6:AJ$37))/(MAX('09 (ind)'!AJ$6:AJ$37)-MIN('09 (ind)'!AJ$6:AJ$37))))))</f>
        <v>0</v>
      </c>
      <c r="AK11" s="75">
        <f>IF('09 (ind)'!AK$1="si",100*(('09 (ind)'!AK10-MIN('09 (ind)'!AK$6:AK$37))/(MAX('09 (ind)'!AK$6:AK$37)-MIN('09 (ind)'!AK$6:AK$37))),ABS(-100+(100*(('09 (ind)'!AK10-MIN('09 (ind)'!AK$6:AK$37))/(MAX('09 (ind)'!AK$6:AK$37)-MIN('09 (ind)'!AK$6:AK$37))))))</f>
        <v>0.53054794340606015</v>
      </c>
      <c r="AL11" s="75">
        <f>IF('09 (ind)'!AL$1="si",100*(('09 (ind)'!AL10-MIN('09 (ind)'!AL$6:AL$37))/(MAX('09 (ind)'!AL$6:AL$37)-MIN('09 (ind)'!AL$6:AL$37))),ABS(-100+(100*(('09 (ind)'!AL10-MIN('09 (ind)'!AL$6:AL$37))/(MAX('09 (ind)'!AL$6:AL$37)-MIN('09 (ind)'!AL$6:AL$37))))))</f>
        <v>85.991453471069789</v>
      </c>
      <c r="AM11" s="75">
        <f>IF('09 (ind)'!AM$1="si",100*(('09 (ind)'!AM10-MIN('09 (ind)'!AM$6:AM$37))/(MAX('09 (ind)'!AM$6:AM$37)-MIN('09 (ind)'!AM$6:AM$37))),ABS(-100+(100*(('09 (ind)'!AM10-MIN('09 (ind)'!AM$6:AM$37))/(MAX('09 (ind)'!AM$6:AM$37)-MIN('09 (ind)'!AM$6:AM$37))))))</f>
        <v>0</v>
      </c>
      <c r="AN11" s="75">
        <f>IF('09 (ind)'!AN$1="si",100*(('09 (ind)'!AN10-MIN('09 (ind)'!AN$6:AN$37))/(MAX('09 (ind)'!AN$6:AN$37)-MIN('09 (ind)'!AN$6:AN$37))),ABS(-100+(100*(('09 (ind)'!AN10-MIN('09 (ind)'!AN$6:AN$37))/(MAX('09 (ind)'!AN$6:AN$37)-MIN('09 (ind)'!AN$6:AN$37))))))</f>
        <v>13.346573257747082</v>
      </c>
      <c r="AO11" s="75">
        <f>IF('09 (ind)'!AO$1="si",100*(('09 (ind)'!AO10-MIN('09 (ind)'!AO$6:AO$37))/(MAX('09 (ind)'!AO$6:AO$37)-MIN('09 (ind)'!AO$6:AO$37))),ABS(-100+(100*(('09 (ind)'!AO10-MIN('09 (ind)'!AO$6:AO$37))/(MAX('09 (ind)'!AO$6:AO$37)-MIN('09 (ind)'!AO$6:AO$37))))))</f>
        <v>57.114451080122194</v>
      </c>
      <c r="AP11" s="75">
        <f>IF('09 (ind)'!AP$1="si",100*(('09 (ind)'!AP10-MIN('09 (ind)'!AP$6:AP$37))/(MAX('09 (ind)'!AP$6:AP$37)-MIN('09 (ind)'!AP$6:AP$37))),ABS(-100+(100*(('09 (ind)'!AP10-MIN('09 (ind)'!AP$6:AP$37))/(MAX('09 (ind)'!AP$6:AP$37)-MIN('09 (ind)'!AP$6:AP$37))))))</f>
        <v>60.014727540500736</v>
      </c>
      <c r="AQ11" s="75">
        <f>IF('09 (ind)'!AQ$1="si",100*(('09 (ind)'!AQ10-MIN('09 (ind)'!AQ$6:AQ$37))/(MAX('09 (ind)'!AQ$6:AQ$37)-MIN('09 (ind)'!AQ$6:AQ$37))),ABS(-100+(100*(('09 (ind)'!AQ10-MIN('09 (ind)'!AQ$6:AQ$37))/(MAX('09 (ind)'!AQ$6:AQ$37)-MIN('09 (ind)'!AQ$6:AQ$37))))))</f>
        <v>0</v>
      </c>
      <c r="AR11" s="75">
        <f>IF('09 (ind)'!AR$1="si",100*(('09 (ind)'!AR10-MIN('09 (ind)'!AR$6:AR$37))/(MAX('09 (ind)'!AR$6:AR$37)-MIN('09 (ind)'!AR$6:AR$37))),ABS(-100+(100*(('09 (ind)'!AR10-MIN('09 (ind)'!AR$6:AR$37))/(MAX('09 (ind)'!AR$6:AR$37)-MIN('09 (ind)'!AR$6:AR$37))))))</f>
        <v>0</v>
      </c>
      <c r="AS11" s="75">
        <f>IF('09 (ind)'!AS$1="si",100*(('09 (ind)'!AS10-MIN('09 (ind)'!AS$6:AS$37))/(MAX('09 (ind)'!AS$6:AS$37)-MIN('09 (ind)'!AS$6:AS$37))),ABS(-100+(100*(('09 (ind)'!AS10-MIN('09 (ind)'!AS$6:AS$37))/(MAX('09 (ind)'!AS$6:AS$37)-MIN('09 (ind)'!AS$6:AS$37))))))</f>
        <v>32.18390804597702</v>
      </c>
      <c r="AT11" s="75">
        <f>IF('09 (ind)'!AT$1="si",100*(('09 (ind)'!AT10-MIN('09 (ind)'!AT$6:AT$37))/(MAX('09 (ind)'!AT$6:AT$37)-MIN('09 (ind)'!AT$6:AT$37))),ABS(-100+(100*(('09 (ind)'!AT10-MIN('09 (ind)'!AT$6:AT$37))/(MAX('09 (ind)'!AT$6:AT$37)-MIN('09 (ind)'!AT$6:AT$37))))))</f>
        <v>0</v>
      </c>
      <c r="AU11" s="75">
        <f>IF('09 (ind)'!AU$1="si",100*(('09 (ind)'!AU10-MIN('09 (ind)'!AU$6:AU$37))/(MAX('09 (ind)'!AU$6:AU$37)-MIN('09 (ind)'!AU$6:AU$37))),ABS(-100+(100*(('09 (ind)'!AU10-MIN('09 (ind)'!AU$6:AU$37))/(MAX('09 (ind)'!AU$6:AU$37)-MIN('09 (ind)'!AU$6:AU$37))))))</f>
        <v>14.186851211072671</v>
      </c>
      <c r="AV11" s="75">
        <f>IF('09 (ind)'!AV$1="si",100*(('09 (ind)'!AV10-MIN('09 (ind)'!AV$6:AV$37))/(MAX('09 (ind)'!AV$6:AV$37)-MIN('09 (ind)'!AV$6:AV$37))),ABS(-100+(100*(('09 (ind)'!AV10-MIN('09 (ind)'!AV$6:AV$37))/(MAX('09 (ind)'!AV$6:AV$37)-MIN('09 (ind)'!AV$6:AV$37))))))</f>
        <v>88.734835355285966</v>
      </c>
      <c r="AW11" s="75">
        <f>IF('09 (ind)'!AW$1="si",100*(('09 (ind)'!AW10-MIN('09 (ind)'!AW$6:AW$37))/(MAX('09 (ind)'!AW$6:AW$37)-MIN('09 (ind)'!AW$6:AW$37))),ABS(-100+(100*(('09 (ind)'!AW10-MIN('09 (ind)'!AW$6:AW$37))/(MAX('09 (ind)'!AW$6:AW$37)-MIN('09 (ind)'!AW$6:AW$37))))))</f>
        <v>58.038932948810384</v>
      </c>
      <c r="AX11" s="75">
        <f>IF('09 (ind)'!AX$1="si",100*(('09 (ind)'!AX10-MIN('09 (ind)'!AX$6:AX$37))/(MAX('09 (ind)'!AX$6:AX$37)-MIN('09 (ind)'!AX$6:AX$37))),ABS(-100+(100*(('09 (ind)'!AX10-MIN('09 (ind)'!AX$6:AX$37))/(MAX('09 (ind)'!AX$6:AX$37)-MIN('09 (ind)'!AX$6:AX$37))))))</f>
        <v>14.479391301283837</v>
      </c>
      <c r="AY11" s="75">
        <f>IF('09 (ind)'!AY$1="si",100*(('09 (ind)'!AY10-MIN('09 (ind)'!AY$6:AY$37))/(MAX('09 (ind)'!AY$6:AY$37)-MIN('09 (ind)'!AY$6:AY$37))),ABS(-100+(100*(('09 (ind)'!AY10-MIN('09 (ind)'!AY$6:AY$37))/(MAX('09 (ind)'!AY$6:AY$37)-MIN('09 (ind)'!AY$6:AY$37))))))</f>
        <v>0</v>
      </c>
      <c r="AZ11" s="75">
        <f>IF('09 (ind)'!AZ$1="si",100*(('09 (ind)'!AZ10-MIN('09 (ind)'!AZ$6:AZ$37))/(MAX('09 (ind)'!AZ$6:AZ$37)-MIN('09 (ind)'!AZ$6:AZ$37))),ABS(-100+(100*(('09 (ind)'!AZ10-MIN('09 (ind)'!AZ$6:AZ$37))/(MAX('09 (ind)'!AZ$6:AZ$37)-MIN('09 (ind)'!AZ$6:AZ$37))))))</f>
        <v>28.940232543671534</v>
      </c>
      <c r="BA11" s="75">
        <f>IF('09 (ind)'!BA$1="si",100*(('09 (ind)'!BA10-MIN('09 (ind)'!BA$6:BA$37))/(MAX('09 (ind)'!BA$6:BA$37)-MIN('09 (ind)'!BA$6:BA$37))),ABS(-100+(100*(('09 (ind)'!BA10-MIN('09 (ind)'!BA$6:BA$37))/(MAX('09 (ind)'!BA$6:BA$37)-MIN('09 (ind)'!BA$6:BA$37))))))</f>
        <v>70.986355824848815</v>
      </c>
      <c r="BB11" s="75">
        <f>IF('09 (ind)'!BB$1="si",100*(('09 (ind)'!BB10-MIN('09 (ind)'!BB$6:BB$37))/(MAX('09 (ind)'!BB$6:BB$37)-MIN('09 (ind)'!BB$6:BB$37))),ABS(-100+(100*(('09 (ind)'!BB10-MIN('09 (ind)'!BB$6:BB$37))/(MAX('09 (ind)'!BB$6:BB$37)-MIN('09 (ind)'!BB$6:BB$37))))))</f>
        <v>0.84016895370190736</v>
      </c>
      <c r="BC11" s="75">
        <f>IF('09 (ind)'!BC$1="si",100*(('09 (ind)'!BC10-MIN('09 (ind)'!BC$6:BC$37))/(MAX('09 (ind)'!BC$6:BC$37)-MIN('09 (ind)'!BC$6:BC$37))),ABS(-100+(100*(('09 (ind)'!BC10-MIN('09 (ind)'!BC$6:BC$37))/(MAX('09 (ind)'!BC$6:BC$37)-MIN('09 (ind)'!BC$6:BC$37))))))</f>
        <v>5.4902608828469219</v>
      </c>
      <c r="BD11" s="75">
        <f>IF('09 (ind)'!BD$1="si",100*(('09 (ind)'!BD10-MIN('09 (ind)'!BD$6:BD$37))/(MAX('09 (ind)'!BD$6:BD$37)-MIN('09 (ind)'!BD$6:BD$37))),ABS(-100+(100*(('09 (ind)'!BD10-MIN('09 (ind)'!BD$6:BD$37))/(MAX('09 (ind)'!BD$6:BD$37)-MIN('09 (ind)'!BD$6:BD$37))))))</f>
        <v>0.66598137428859039</v>
      </c>
      <c r="BE11" s="75">
        <f>IF('09 (ind)'!BE$1="si",100*(('09 (ind)'!BE10-MIN('09 (ind)'!BE$6:BE$37))/(MAX('09 (ind)'!BE$6:BE$37)-MIN('09 (ind)'!BE$6:BE$37))),ABS(-100+(100*(('09 (ind)'!BE10-MIN('09 (ind)'!BE$6:BE$37))/(MAX('09 (ind)'!BE$6:BE$37)-MIN('09 (ind)'!BE$6:BE$37))))))</f>
        <v>0.37313432835820759</v>
      </c>
      <c r="BF11" s="75">
        <f>IF('09 (ind)'!BF$1="si",100*(('09 (ind)'!BF10-MIN('09 (ind)'!BF$6:BF$37))/(MAX('09 (ind)'!BF$6:BF$37)-MIN('09 (ind)'!BF$6:BF$37))),ABS(-100+(100*(('09 (ind)'!BF10-MIN('09 (ind)'!BF$6:BF$37))/(MAX('09 (ind)'!BF$6:BF$37)-MIN('09 (ind)'!BF$6:BF$37))))))</f>
        <v>1.8709895363494495</v>
      </c>
      <c r="BG11" s="75">
        <f>IF('09 (ind)'!BG$1="si",100*(('09 (ind)'!BG10-MIN('09 (ind)'!BG$6:BG$37))/(MAX('09 (ind)'!BG$6:BG$37)-MIN('09 (ind)'!BG$6:BG$37))),ABS(-100+(100*(('09 (ind)'!BG10-MIN('09 (ind)'!BG$6:BG$37))/(MAX('09 (ind)'!BG$6:BG$37)-MIN('09 (ind)'!BG$6:BG$37))))))</f>
        <v>36.228224758813788</v>
      </c>
      <c r="BH11" s="75">
        <f>IF('09 (ind)'!BH$1="si",100*(('09 (ind)'!BH10-MIN('09 (ind)'!BH$6:BH$37))/(MAX('09 (ind)'!BH$6:BH$37)-MIN('09 (ind)'!BH$6:BH$37))),ABS(-100+(100*(('09 (ind)'!BH10-MIN('09 (ind)'!BH$6:BH$37))/(MAX('09 (ind)'!BH$6:BH$37)-MIN('09 (ind)'!BH$6:BH$37))))))</f>
        <v>7.4360182303349083</v>
      </c>
      <c r="BI11" s="75">
        <f>IF('09 (ind)'!BI$1="si",100*(('09 (ind)'!BI10-MIN('09 (ind)'!BI$6:BI$37))/(MAX('09 (ind)'!BI$6:BI$37)-MIN('09 (ind)'!BI$6:BI$37))),ABS(-100+(100*(('09 (ind)'!BI10-MIN('09 (ind)'!BI$6:BI$37))/(MAX('09 (ind)'!BI$6:BI$37)-MIN('09 (ind)'!BI$6:BI$37))))))</f>
        <v>98.530893844117202</v>
      </c>
      <c r="BJ11" s="75">
        <f>IF('09 (ind)'!BJ$1="si",100*(('09 (ind)'!BJ10-MIN('09 (ind)'!BJ$6:BJ$37))/(MAX('09 (ind)'!BJ$6:BJ$37)-MIN('09 (ind)'!BJ$6:BJ$37))),ABS(-100+(100*(('09 (ind)'!BJ10-MIN('09 (ind)'!BJ$6:BJ$37))/(MAX('09 (ind)'!BJ$6:BJ$37)-MIN('09 (ind)'!BJ$6:BJ$37))))))</f>
        <v>2.3356556626062806E-2</v>
      </c>
      <c r="BK11" s="75">
        <f>IF('09 (ind)'!BK$1="si",100*(('09 (ind)'!BK10-MIN('09 (ind)'!BK$6:BK$37))/(MAX('09 (ind)'!BK$6:BK$37)-MIN('09 (ind)'!BK$6:BK$37))),ABS(-100+(100*(('09 (ind)'!BK10-MIN('09 (ind)'!BK$6:BK$37))/(MAX('09 (ind)'!BK$6:BK$37)-MIN('09 (ind)'!BK$6:BK$37))))))</f>
        <v>5.9178361776758228</v>
      </c>
      <c r="BL11" s="75">
        <f>IF('09 (ind)'!BL$1="si",100*(('09 (ind)'!BL10-MIN('09 (ind)'!BL$6:BL$37))/(MAX('09 (ind)'!BL$6:BL$37)-MIN('09 (ind)'!BL$6:BL$37))),ABS(-100+(100*(('09 (ind)'!BL10-MIN('09 (ind)'!BL$6:BL$37))/(MAX('09 (ind)'!BL$6:BL$37)-MIN('09 (ind)'!BL$6:BL$37))))))</f>
        <v>8.1081081081081088</v>
      </c>
      <c r="BM11" s="75">
        <f>IF('09 (ind)'!BM$1="si",100*(('09 (ind)'!BM10-MIN('09 (ind)'!BM$6:BM$37))/(MAX('09 (ind)'!BM$6:BM$37)-MIN('09 (ind)'!BM$6:BM$37))),ABS(-100+(100*(('09 (ind)'!BM10-MIN('09 (ind)'!BM$6:BM$37))/(MAX('09 (ind)'!BM$6:BM$37)-MIN('09 (ind)'!BM$6:BM$37))))))</f>
        <v>16.940260052779458</v>
      </c>
      <c r="BN11" s="75">
        <f>IF('09 (ind)'!BN$1="si",100*(('09 (ind)'!BN10-MIN('09 (ind)'!BN$6:BN$37))/(MAX('09 (ind)'!BN$6:BN$37)-MIN('09 (ind)'!BN$6:BN$37))),ABS(-100+(100*(('09 (ind)'!BN10-MIN('09 (ind)'!BN$6:BN$37))/(MAX('09 (ind)'!BN$6:BN$37)-MIN('09 (ind)'!BN$6:BN$37))))))</f>
        <v>100</v>
      </c>
      <c r="BO11" s="75">
        <f>IF('09 (ind)'!BO$1="si",100*(('09 (ind)'!BO10-MIN('09 (ind)'!BO$6:BO$37))/(MAX('09 (ind)'!BO$6:BO$37)-MIN('09 (ind)'!BO$6:BO$37))),ABS(-100+(100*(('09 (ind)'!BO10-MIN('09 (ind)'!BO$6:BO$37))/(MAX('09 (ind)'!BO$6:BO$37)-MIN('09 (ind)'!BO$6:BO$37))))))</f>
        <v>3.9823128176367746</v>
      </c>
      <c r="BP11" s="75">
        <f>IF('09 (ind)'!BP$1="si",100*(('09 (ind)'!BP10-MIN('09 (ind)'!BP$6:BP$37))/(MAX('09 (ind)'!BP$6:BP$37)-MIN('09 (ind)'!BP$6:BP$37))),ABS(-100+(100*(('09 (ind)'!BP10-MIN('09 (ind)'!BP$6:BP$37))/(MAX('09 (ind)'!BP$6:BP$37)-MIN('09 (ind)'!BP$6:BP$37))))))</f>
        <v>0</v>
      </c>
      <c r="BQ11" s="75">
        <f>IF('09 (ind)'!BQ$1="si",100*(('09 (ind)'!BQ10-MIN('09 (ind)'!BQ$6:BQ$37))/(MAX('09 (ind)'!BQ$6:BQ$37)-MIN('09 (ind)'!BQ$6:BQ$37))),ABS(-100+(100*(('09 (ind)'!BQ10-MIN('09 (ind)'!BQ$6:BQ$37))/(MAX('09 (ind)'!BQ$6:BQ$37)-MIN('09 (ind)'!BQ$6:BQ$37))))))</f>
        <v>22.018835719050131</v>
      </c>
      <c r="BR11" s="75">
        <f>IF('09 (ind)'!BR$1="si",100*(('09 (ind)'!BR10-MIN('09 (ind)'!BR$6:BR$37))/(MAX('09 (ind)'!BR$6:BR$37)-MIN('09 (ind)'!BR$6:BR$37))),ABS(-100+(100*(('09 (ind)'!BR10-MIN('09 (ind)'!BR$6:BR$37))/(MAX('09 (ind)'!BP$6:BP$37)-MIN('09 (ind)'!BR$6:BR$37))))))</f>
        <v>22.910926833240591</v>
      </c>
      <c r="BS11" s="75">
        <f>IF('09 (ind)'!BS$1="si",100*(('09 (ind)'!BS10-MIN('09 (ind)'!BS$6:BS$37))/(MAX('09 (ind)'!BS$6:BS$37)-MIN('09 (ind)'!BS$6:BS$37))),ABS(-100+(100*(('09 (ind)'!BS10-MIN('09 (ind)'!BS$6:BS$37))/(MAX('09 (ind)'!BQ$6:BQ$37)-MIN('09 (ind)'!BS$6:BS$37))))))</f>
        <v>78.685334735837202</v>
      </c>
      <c r="BT11" s="75">
        <f>IF('09 (ind)'!BT$1="si",100*(('09 (ind)'!BT10-MIN('09 (ind)'!BT$6:BT$37))/(MAX('09 (ind)'!BT$6:BT$37)-MIN('09 (ind)'!BT$6:BT$37))),ABS(-100+(100*(('09 (ind)'!BT10-MIN('09 (ind)'!BT$6:BT$37))/(MAX('09 (ind)'!BR$6:BR$37)-MIN('09 (ind)'!BT$6:BT$37))))))</f>
        <v>93.443344859599449</v>
      </c>
      <c r="BU11" s="75">
        <f>IF('09 (ind)'!BU$1="si",100*(('09 (ind)'!BU10-MIN('09 (ind)'!BU$6:BU$37))/(MAX('09 (ind)'!BU$6:BU$37)-MIN('09 (ind)'!BU$6:BU$37))),ABS(-100+(100*(('09 (ind)'!BU10-MIN('09 (ind)'!BU$6:BU$37))/(MAX('09 (ind)'!BU$6:BU$37)-MIN('09 (ind)'!BU$6:BU$37))))))</f>
        <v>92.560771165129921</v>
      </c>
      <c r="BV11" s="75">
        <f>IF('09 (ind)'!BV$1="si",100*(('09 (ind)'!BV10-MIN('09 (ind)'!BV$6:BV$37))/(MAX('09 (ind)'!BV$6:BV$37)-MIN('09 (ind)'!BV$6:BV$37))),ABS(-100+(100*(('09 (ind)'!BV10-MIN('09 (ind)'!BV$6:BV$37))/(MAX('09 (ind)'!BV$6:BV$37)-MIN('09 (ind)'!BV$6:BV$37))))))</f>
        <v>43.601269169751461</v>
      </c>
      <c r="BW11" s="75">
        <f>IF('09 (ind)'!BW$1="si",100*(('09 (ind)'!BW10-MIN('09 (ind)'!BW$6:BW$37))/(MAX('09 (ind)'!BW$6:BW$37)-MIN('09 (ind)'!BW$6:BW$37))),ABS(-100+(100*(('09 (ind)'!BW10-MIN('09 (ind)'!BW$6:BW$37))/(MAX('09 (ind)'!BW$6:BW$37)-MIN('09 (ind)'!BW$6:BW$37))))))</f>
        <v>40.910867865519933</v>
      </c>
      <c r="BX11" s="75">
        <f>IF('09 (ind)'!BX$1="si",100*(('09 (ind)'!BX10-MIN('09 (ind)'!BX$6:BX$37))/(MAX('09 (ind)'!BX$6:BX$37)-MIN('09 (ind)'!BX$6:BX$37))),ABS(-100+(100*(('09 (ind)'!BX10-MIN('09 (ind)'!BX$6:BX$37))/(MAX('09 (ind)'!BX$6:BX$37)-MIN('09 (ind)'!BX$6:BX$37))))))</f>
        <v>14.365595842683902</v>
      </c>
      <c r="BY11" s="75">
        <f>IF('09 (ind)'!BY$1="si",100*(('09 (ind)'!BY10-MIN('09 (ind)'!BY$6:BY$37))/(MAX('09 (ind)'!BY$6:BY$37)-MIN('09 (ind)'!BY$6:BY$37))),ABS(-100+(100*(('09 (ind)'!BY10-MIN('09 (ind)'!BY$6:BY$37))/(MAX('09 (ind)'!BY$6:BY$37)-MIN('09 (ind)'!BY$6:BY$37))))))</f>
        <v>31.611719063740274</v>
      </c>
      <c r="BZ11" s="75">
        <f>IF('09 (ind)'!BZ$1="si",100*(('09 (ind)'!BZ10-MIN('09 (ind)'!BZ$6:BZ$37))/(MAX('09 (ind)'!BZ$6:BZ$37)-MIN('09 (ind)'!BZ$6:BZ$37))),ABS(-100+(100*(('09 (ind)'!BZ10-MIN('09 (ind)'!BZ$6:BZ$37))/(MAX('09 (ind)'!BZ$6:BZ$37)-MIN('09 (ind)'!BZ$6:BZ$37))))))</f>
        <v>55.674870412623676</v>
      </c>
      <c r="CA11" s="75">
        <f>IF('09 (ind)'!CA$1="si",100*(('09 (ind)'!CA10-MIN('09 (ind)'!CA$6:CA$37))/(MAX('09 (ind)'!CA$6:CA$37)-MIN('09 (ind)'!CA$6:CA$37))),ABS(-100+(100*(('09 (ind)'!CA10-MIN('09 (ind)'!CA$6:CA$37))/(MAX('09 (ind)'!CA$6:CA$37)-MIN('09 (ind)'!CA$6:CA$37))))))</f>
        <v>10.207110133848882</v>
      </c>
      <c r="CB11" s="75">
        <f>IF('09 (ind)'!CB$1="si",100*(('09 (ind)'!CB10-MIN('09 (ind)'!CB$6:CB$37))/(MAX('09 (ind)'!CB$6:CB$37)-MIN('09 (ind)'!CB$6:CB$37))),ABS(-100+(100*(('09 (ind)'!CB10-MIN('09 (ind)'!CB$6:CB$37))/(MAX('09 (ind)'!CB$6:CB$37)-MIN('09 (ind)'!CB$6:CB$37))))))</f>
        <v>63.975155279503106</v>
      </c>
      <c r="CC11" s="75">
        <f>IF('09 (ind)'!CC$1="si",100*(('09 (ind)'!CC10-MIN('09 (ind)'!CC$6:CC$37))/(MAX('09 (ind)'!CC$6:CC$37)-MIN('09 (ind)'!CC$6:CC$37))),ABS(-100+(100*(('09 (ind)'!CC10-MIN('09 (ind)'!CC$6:CC$37))/(MAX('09 (ind)'!CC$6:CC$37)-MIN('09 (ind)'!CC$6:CC$37))))))</f>
        <v>69.630651201351554</v>
      </c>
      <c r="CD11" s="75">
        <f>IF('09 (ind)'!CD$1="si",100*(('09 (ind)'!CD10-MIN('09 (ind)'!CD$6:CD$37))/(MAX('09 (ind)'!CD$6:CD$37)-MIN('09 (ind)'!CD$6:CD$37))),ABS(-100+(100*(('09 (ind)'!CD10-MIN('09 (ind)'!CD$6:CD$37))/(MAX('09 (ind)'!CD$6:CD$37)-MIN('09 (ind)'!CD$6:CD$37))))))</f>
        <v>0.44976306139818401</v>
      </c>
      <c r="CE11" s="75">
        <f>IF('09 (ind)'!CE$1="si",100*(('09 (ind)'!CE10-MIN('09 (ind)'!CE$6:CE$37))/(MAX('09 (ind)'!CE$6:CE$37)-MIN('09 (ind)'!CE$6:CE$37))),ABS(-100+(100*(('09 (ind)'!CE10-MIN('09 (ind)'!CE$6:CE$37))/(MAX('09 (ind)'!CE$6:CE$37)-MIN('09 (ind)'!CE$6:CE$37))))))</f>
        <v>10.015612877176565</v>
      </c>
      <c r="CF11" s="75">
        <f>IF('09 (ind)'!CF$1="si",100*(('09 (ind)'!CF10-MIN('09 (ind)'!CF$6:CF$37))/(MAX('09 (ind)'!CF$6:CF$37)-MIN('09 (ind)'!CF$6:CF$37))),ABS(-100+(100*(('09 (ind)'!CF10-MIN('09 (ind)'!CF$6:CF$37))/(MAX('09 (ind)'!CF$6:CF$37)-MIN('09 (ind)'!CF$6:CF$37))))))</f>
        <v>0.34735335748475549</v>
      </c>
      <c r="CG11" s="75">
        <f>IF('09 (ind)'!CG$1="si",100*(('09 (ind)'!CG10-MIN('09 (ind)'!CG$6:CG$37))/(MAX('09 (ind)'!CG$6:CG$37)-MIN('09 (ind)'!CG$6:CG$37))),ABS(-100+(100*(('09 (ind)'!CG10-MIN('09 (ind)'!CG$6:CG$37))/(MAX('09 (ind)'!CG$6:CG$37)-MIN('09 (ind)'!CG$6:CG$37))))))</f>
        <v>9.4913916715830453</v>
      </c>
      <c r="CH11" s="75">
        <f>IF('09 (ind)'!CH$1="si",100*(('09 (ind)'!CH10-MIN('09 (ind)'!CH$6:CH$37))/(MAX('09 (ind)'!CH$6:CH$37)-MIN('09 (ind)'!CH$6:CH$37))),ABS(-100+(100*(('09 (ind)'!CH10-MIN('09 (ind)'!CH$6:CH$37))/(MAX('09 (ind)'!CH$6:CH$37)-MIN('09 (ind)'!CH$6:CH$37))))))</f>
        <v>3.5544439578667131</v>
      </c>
      <c r="CI11" s="75">
        <f>IF('09 (ind)'!CI$1="si",100*(('09 (ind)'!CI10-MIN('09 (ind)'!CI$6:CI$37))/(MAX('09 (ind)'!CI$6:CI$37)-MIN('09 (ind)'!CI$6:CI$37))),ABS(-100+(100*(('09 (ind)'!CI10-MIN('09 (ind)'!CI$6:CI$37))/(MAX('09 (ind)'!CI$6:CI$37)-MIN('09 (ind)'!CI$6:CI$37))))))</f>
        <v>29.401235881074918</v>
      </c>
      <c r="CJ11" s="75">
        <f>IF('09 (ind)'!CJ$1="si",100*(('09 (ind)'!CJ10-MIN('09 (ind)'!CJ$6:CJ$37))/(MAX('09 (ind)'!CJ$6:CJ$37)-MIN('09 (ind)'!CJ$6:CJ$37))),ABS(-100+(100*(('09 (ind)'!CJ10-MIN('09 (ind)'!CJ$6:CJ$37))/(MAX('09 (ind)'!CJ$6:CJ$37)-MIN('09 (ind)'!CJ$6:CJ$37))))))</f>
        <v>73.500118996999106</v>
      </c>
      <c r="CK11" s="75">
        <f>IF('09 (ind)'!CK$1="si",100*(('09 (ind)'!CK10-MIN('09 (ind)'!CK$6:CK$37))/(MAX('09 (ind)'!CK$6:CK$37)-MIN('09 (ind)'!CK$6:CK$37))),ABS(-100+(100*(('09 (ind)'!CK10-MIN('09 (ind)'!CK$6:CK$37))/(MAX('09 (ind)'!CK$6:CK$37)-MIN('09 (ind)'!CK$6:CK$37))))))</f>
        <v>0.84194912556253687</v>
      </c>
      <c r="CL11" s="75">
        <f>IF('09 (ind)'!CL$1="si",100*(('09 (ind)'!CL10-MIN('09 (ind)'!CL$6:CL$37))/(MAX('09 (ind)'!CL$6:CL$37)-MIN('09 (ind)'!CL$6:CL$37))),ABS(-100+(100*(('09 (ind)'!CL10-MIN('09 (ind)'!CL$6:CL$37))/(MAX('09 (ind)'!CL$6:CL$37)-MIN('09 (ind)'!CL$6:CL$37))))))</f>
        <v>3.8673923595739805</v>
      </c>
      <c r="CM11" s="75">
        <f>IF('09 (ind)'!CM$1="si",100*(('09 (ind)'!CM10-MIN('09 (ind)'!CM$6:CM$37))/(MAX('09 (ind)'!CM$6:CM$37)-MIN('09 (ind)'!CM$6:CM$37))),ABS(-100+(100*(('09 (ind)'!CM10-MIN('09 (ind)'!CM$6:CM$37))/(MAX('09 (ind)'!CM$6:CM$37)-MIN('09 (ind)'!CM$6:CM$37))))))</f>
        <v>4.3346430300675021</v>
      </c>
    </row>
    <row r="12" spans="1:91">
      <c r="A12" s="18" t="s">
        <v>211</v>
      </c>
      <c r="B12" s="87">
        <f>IF('09 (ind)'!B$1="si",100*(('09 (ind)'!B11-MIN('09 (ind)'!B$6:B$37))/(MAX('09 (ind)'!B$6:B$37)-MIN('09 (ind)'!B$6:B$37))),ABS(-100+(100*(('09 (ind)'!B11-MIN('09 (ind)'!B$6:B$37))/(MAX('09 (ind)'!B$6:B$37)-MIN('09 (ind)'!B$6:B$37))))))</f>
        <v>13.425513221400124</v>
      </c>
      <c r="C12" s="87">
        <f>IF('09 (ind)'!C$1="si",100*(('09 (ind)'!C11-MIN('09 (ind)'!C$6:C$37))/(MAX('09 (ind)'!C$6:C$37)-MIN('09 (ind)'!C$6:C$37))),ABS(-100+(100*(('09 (ind)'!C11-MIN('09 (ind)'!C$6:C$37))/(MAX('09 (ind)'!C$6:C$37)-MIN('09 (ind)'!C$6:C$37))))))</f>
        <v>49.598622646846394</v>
      </c>
      <c r="D12" s="87">
        <f>IF('09 (ind)'!D$1="si",100*(('09 (ind)'!D11-MIN('09 (ind)'!D$6:D$37))/(MAX('09 (ind)'!D$6:D$37)-MIN('09 (ind)'!D$6:D$37))),ABS(-100+(100*(('09 (ind)'!D11-MIN('09 (ind)'!D$6:D$37))/(MAX('09 (ind)'!D$6:D$37)-MIN('09 (ind)'!D$6:D$37))))))</f>
        <v>51.004605000376856</v>
      </c>
      <c r="E12" s="87">
        <f>IF('09 (ind)'!E$1="si",100*(('09 (ind)'!E11-MIN('09 (ind)'!E$6:E$37))/(MAX('09 (ind)'!E$6:E$37)-MIN('09 (ind)'!E$6:E$37))),ABS(-100+(100*(('09 (ind)'!E11-MIN('09 (ind)'!E$6:E$37))/(MAX('09 (ind)'!E$6:E$37)-MIN('09 (ind)'!E$6:E$37))))))</f>
        <v>3.4821923514795685</v>
      </c>
      <c r="F12" s="87">
        <f>IF('09 (ind)'!F$1="si",100*(('09 (ind)'!F11-MIN('09 (ind)'!F$6:F$37))/(MAX('09 (ind)'!F$6:F$37)-MIN('09 (ind)'!F$6:F$37))),ABS(-100+(100*(('09 (ind)'!F11-MIN('09 (ind)'!F$6:F$37))/(MAX('09 (ind)'!F$6:F$37)-MIN('09 (ind)'!F$6:F$37))))))</f>
        <v>28.08219178082193</v>
      </c>
      <c r="G12" s="87">
        <f>IF('09 (ind)'!G$1="si",100*(('09 (ind)'!G11-MIN('09 (ind)'!G$6:G$37))/(MAX('09 (ind)'!G$6:G$37)-MIN('09 (ind)'!G$6:G$37))),ABS(-100+(100*(('09 (ind)'!G11-MIN('09 (ind)'!G$6:G$37))/(MAX('09 (ind)'!G$6:G$37)-MIN('09 (ind)'!G$6:G$37))))))</f>
        <v>31.355932203389834</v>
      </c>
      <c r="H12" s="87">
        <f>IF('09 (ind)'!H$1="si",100*(('09 (ind)'!H11-MIN('09 (ind)'!H$6:H$37))/(MAX('09 (ind)'!H$6:H$37)-MIN('09 (ind)'!H$6:H$37))),ABS(-100+(100*(('09 (ind)'!H11-MIN('09 (ind)'!H$6:H$37))/(MAX('09 (ind)'!H$6:H$37)-MIN('09 (ind)'!H$6:H$37))))))</f>
        <v>56.153846153846153</v>
      </c>
      <c r="I12" s="87">
        <f>IF('09 (ind)'!I$1="si",100*(('09 (ind)'!I11-MIN('09 (ind)'!I$6:I$37))/(MAX('09 (ind)'!I$6:I$37)-MIN('09 (ind)'!I$6:I$37))),ABS(-100+(100*(('09 (ind)'!I11-MIN('09 (ind)'!I$6:I$37))/(MAX('09 (ind)'!I$6:I$37)-MIN('09 (ind)'!I$6:I$37))))))</f>
        <v>10.000000000000004</v>
      </c>
      <c r="J12" s="87">
        <f>IF('09 (ind)'!J$1="si",100*(('09 (ind)'!J11-MIN('09 (ind)'!J$6:J$37))/(MAX('09 (ind)'!J$6:J$37)-MIN('09 (ind)'!J$6:J$37))),ABS(-100+(100*(('09 (ind)'!J11-MIN('09 (ind)'!J$6:J$37))/(MAX('09 (ind)'!J$6:J$37)-MIN('09 (ind)'!J$6:J$37))))))</f>
        <v>29.842931937172771</v>
      </c>
      <c r="K12" s="87">
        <f>IF('09 (ind)'!K$1="si",100*(('09 (ind)'!K11-MIN('09 (ind)'!K$6:K$37))/(MAX('09 (ind)'!K$6:K$37)-MIN('09 (ind)'!K$6:K$37))),ABS(-100+(100*(('09 (ind)'!K11-MIN('09 (ind)'!K$6:K$37))/(MAX('09 (ind)'!K$6:K$37)-MIN('09 (ind)'!K$6:K$37))))))</f>
        <v>15.785648362901656</v>
      </c>
      <c r="L12" s="87">
        <f>IF('09 (ind)'!L$1="si",100*(('09 (ind)'!L11-MIN('09 (ind)'!L$6:L$37))/(MAX('09 (ind)'!L$6:L$37)-MIN('09 (ind)'!L$6:L$37))),ABS(-100+(100*(('09 (ind)'!L11-MIN('09 (ind)'!L$6:L$37))/(MAX('09 (ind)'!L$6:L$37)-MIN('09 (ind)'!L$6:L$37))))))</f>
        <v>0</v>
      </c>
      <c r="M12" s="87">
        <f>IF('09 (ind)'!M$1="si",100*(('09 (ind)'!M11-MIN('09 (ind)'!M$6:M$37))/(MAX('09 (ind)'!M$6:M$37)-MIN('09 (ind)'!M$6:M$37))),ABS(-100+(100*(('09 (ind)'!M11-MIN('09 (ind)'!M$6:M$37))/(MAX('09 (ind)'!M$6:M$37)-MIN('09 (ind)'!M$6:M$37))))))</f>
        <v>0.3629962041377775</v>
      </c>
      <c r="N12" s="87">
        <f>IF('09 (ind)'!N$1="si",100*(('09 (ind)'!N11-MIN('09 (ind)'!N$6:N$37))/(MAX('09 (ind)'!N$6:N$37)-MIN('09 (ind)'!N$6:N$37))),ABS(-100+(100*(('09 (ind)'!N11-MIN('09 (ind)'!N$6:N$37))/(MAX('09 (ind)'!N$6:N$37)-MIN('09 (ind)'!N$6:N$37))))))</f>
        <v>41.947425111707894</v>
      </c>
      <c r="O12" s="87">
        <f>IF('09 (ind)'!O$1="si",100*(('09 (ind)'!O11-MIN('09 (ind)'!O$6:O$37))/(MAX('09 (ind)'!O$6:O$37)-MIN('09 (ind)'!O$6:O$37))),ABS(-100+(100*(('09 (ind)'!O11-MIN('09 (ind)'!O$6:O$37))/(MAX('09 (ind)'!O$6:O$37)-MIN('09 (ind)'!O$6:O$37))))))</f>
        <v>82.608695652173907</v>
      </c>
      <c r="P12" s="87">
        <f>IF('09 (ind)'!P$1="si",100*(('09 (ind)'!P11-MIN('09 (ind)'!P$6:P$37))/(MAX('09 (ind)'!P$6:P$37)-MIN('09 (ind)'!P$6:P$37))),ABS(-100+(100*(('09 (ind)'!P11-MIN('09 (ind)'!P$6:P$37))/(MAX('09 (ind)'!P$6:P$37)-MIN('09 (ind)'!P$6:P$37))))))</f>
        <v>4.3521138162463942</v>
      </c>
      <c r="Q12" s="87">
        <f>IF('09 (ind)'!Q$1="si",100*(('09 (ind)'!Q11-MIN('09 (ind)'!Q$6:Q$37))/(MAX('09 (ind)'!Q$6:Q$37)-MIN('09 (ind)'!Q$6:Q$37))),ABS(-100+(100*(('09 (ind)'!Q11-MIN('09 (ind)'!Q$6:Q$37))/(MAX('09 (ind)'!Q$6:Q$37)-MIN('09 (ind)'!Q$6:Q$37))))))</f>
        <v>100</v>
      </c>
      <c r="R12" s="87">
        <f>IF('09 (ind)'!R$1="si",100*(('09 (ind)'!R11-MIN('09 (ind)'!R$6:R$37))/(MAX('09 (ind)'!R$6:R$37)-MIN('09 (ind)'!R$6:R$37))),ABS(-100+(100*(('09 (ind)'!R11-MIN('09 (ind)'!R$6:R$37))/(MAX('09 (ind)'!R$6:R$37)-MIN('09 (ind)'!R$6:R$37))))))</f>
        <v>0.20963583976635133</v>
      </c>
      <c r="S12" s="75">
        <f>ABS(ABS(('09 (ind)'!S11-((MAX('09 (ind)'!S$6:S$37)+MIN('09 (ind)'!S$6:S$37))/2))/(((MAX('09 (ind)'!S$6:S$37)+MIN('09 (ind)'!S$6:S$37))/2)-MAX('09 (ind)'!S$6:S$37))*100)-100)</f>
        <v>68.874172185430467</v>
      </c>
      <c r="T12" s="75">
        <f>IF('09 (ind)'!T$1="si",100*(('09 (ind)'!T11-MIN('09 (ind)'!T$6:T$37))/(MAX('09 (ind)'!T$6:T$37)-MIN('09 (ind)'!T$6:T$37))),ABS(-100+(100*(('09 (ind)'!T11-MIN('09 (ind)'!T$6:T$37))/(MAX('09 (ind)'!T$6:T$37)-MIN('09 (ind)'!T$6:T$37))))))</f>
        <v>54.239677781524321</v>
      </c>
      <c r="U12" s="75">
        <f>IF('09 (ind)'!U$1="si",100*(('09 (ind)'!U11-MIN('09 (ind)'!U$6:U$37))/(MAX('09 (ind)'!U$6:U$37)-MIN('09 (ind)'!U$6:U$37))),ABS(-100+(100*(('09 (ind)'!U11-MIN('09 (ind)'!U$6:U$37))/(MAX('09 (ind)'!U$6:U$37)-MIN('09 (ind)'!U$6:U$37))))))</f>
        <v>100</v>
      </c>
      <c r="V12" s="75">
        <f>IF('09 (ind)'!V$1="si",100*(('09 (ind)'!V11-MIN('09 (ind)'!V$6:V$37))/(MAX('09 (ind)'!V$6:V$37)-MIN('09 (ind)'!V$6:V$37))),ABS(-100+(100*(('09 (ind)'!V11-MIN('09 (ind)'!V$6:V$37))/(MAX('09 (ind)'!V$6:V$37)-MIN('09 (ind)'!V$6:V$37))))))</f>
        <v>96.732026143790847</v>
      </c>
      <c r="W12" s="75">
        <f>IF('09 (ind)'!W$1="si",100*(('09 (ind)'!W11-MIN('09 (ind)'!W$6:W$37))/(MAX('09 (ind)'!W$6:W$37)-MIN('09 (ind)'!W$6:W$37))),ABS(-100+(100*(('09 (ind)'!W11-MIN('09 (ind)'!W$6:W$37))/(MAX('09 (ind)'!W$6:W$37)-MIN('09 (ind)'!W$6:W$37))))))</f>
        <v>83.685460682585315</v>
      </c>
      <c r="X12" s="75">
        <f>IF('09 (ind)'!X$1="si",100*(('09 (ind)'!X11-MIN('09 (ind)'!X$6:X$37))/(MAX('09 (ind)'!X$6:X$37)-MIN('09 (ind)'!X$6:X$37))),ABS(-100+(100*(('09 (ind)'!X11-MIN('09 (ind)'!X$6:X$37))/(MAX('09 (ind)'!X$6:X$37)-MIN('09 (ind)'!X$6:X$37))))))</f>
        <v>79.930915175721935</v>
      </c>
      <c r="Y12" s="75">
        <f>IF('09 (ind)'!Y$1="si",100*(('09 (ind)'!Y11-MIN('09 (ind)'!Y$6:Y$37))/(MAX('09 (ind)'!Y$6:Y$37)-MIN('09 (ind)'!Y$6:Y$37))),ABS(-100+(100*(('09 (ind)'!Y11-MIN('09 (ind)'!Y$6:Y$37))/(MAX('09 (ind)'!Y$6:Y$37)-MIN('09 (ind)'!Y$6:Y$37))))))</f>
        <v>74.865177373849491</v>
      </c>
      <c r="Z12" s="75">
        <f>IF('09 (ind)'!Z$1="si",100*(('09 (ind)'!Z11-MIN('09 (ind)'!Z$6:Z$37))/(MAX('09 (ind)'!Z$6:Z$37)-MIN('09 (ind)'!Z$6:Z$37))),ABS(-100+(100*(('09 (ind)'!Z11-MIN('09 (ind)'!Z$6:Z$37))/(MAX('09 (ind)'!Z$6:Z$37)-MIN('09 (ind)'!Z$6:Z$37))))))</f>
        <v>100</v>
      </c>
      <c r="AA12" s="75">
        <f>IF('09 (ind)'!AA$1="si",100*(('09 (ind)'!AA11-MIN('09 (ind)'!AA$6:AA$37))/(MAX('09 (ind)'!AA$6:AA$37)-MIN('09 (ind)'!AA$6:AA$37))),ABS(-100+(100*(('09 (ind)'!AA11-MIN('09 (ind)'!AA$6:AA$37))/(MAX('09 (ind)'!AA$6:AA$37)-MIN('09 (ind)'!AA$6:AA$37))))))</f>
        <v>74.038390391276351</v>
      </c>
      <c r="AB12" s="75">
        <f>IF('09 (ind)'!AB$1="si",100*(('09 (ind)'!AB11-MIN('09 (ind)'!AB$6:AB$37))/(MAX('09 (ind)'!AB$6:AB$37)-MIN('09 (ind)'!AB$6:AB$37))),ABS(-100+(100*(('09 (ind)'!AB11-MIN('09 (ind)'!AB$6:AB$37))/(MAX('09 (ind)'!AB$6:AB$37)-MIN('09 (ind)'!AB$6:AB$37))))))</f>
        <v>37.965449623052749</v>
      </c>
      <c r="AC12" s="75">
        <f>IF('09 (ind)'!AC$1="si",100*(('09 (ind)'!AC11-MIN('09 (ind)'!AC$6:AC$37))/(MAX('09 (ind)'!AC$6:AC$37)-MIN('09 (ind)'!AC$6:AC$37))),ABS(-100+(100*(('09 (ind)'!AC11-MIN('09 (ind)'!AC$6:AC$37))/(MAX('09 (ind)'!AC$6:AC$37)-MIN('09 (ind)'!AC$6:AC$37))))))</f>
        <v>76.018247854666342</v>
      </c>
      <c r="AD12" s="75">
        <f>IF('09 (ind)'!AD$1="si",100*(('09 (ind)'!AD11-MIN('09 (ind)'!AD$6:AD$37))/(MAX('09 (ind)'!AD$6:AD$37)-MIN('09 (ind)'!AD$6:AD$37))),ABS(-100+(100*(('09 (ind)'!AD11-MIN('09 (ind)'!AD$6:AD$37))/(MAX('09 (ind)'!AD$6:AD$37)-MIN('09 (ind)'!AD$6:AD$37))))))</f>
        <v>45.663055553465163</v>
      </c>
      <c r="AE12" s="75">
        <f>IF('09 (ind)'!AE$1="si",100*(('09 (ind)'!AE11-MIN('09 (ind)'!AE$6:AE$37))/(MAX('09 (ind)'!AE$6:AE$37)-MIN('09 (ind)'!AE$6:AE$37))),ABS(-100+(100*(('09 (ind)'!AE11-MIN('09 (ind)'!AE$6:AE$37))/(MAX('09 (ind)'!AE$6:AE$37)-MIN('09 (ind)'!AE$6:AE$37))))))</f>
        <v>73.700368686155286</v>
      </c>
      <c r="AF12" s="75">
        <f>IF('09 (ind)'!AF$1="si",100*(('09 (ind)'!AF11-MIN('09 (ind)'!AF$6:AF$37))/(MAX('09 (ind)'!AF$6:AF$37)-MIN('09 (ind)'!AF$6:AF$37))),ABS(-100+(100*(('09 (ind)'!AF11-MIN('09 (ind)'!AF$6:AF$37))/(MAX('09 (ind)'!AF$6:AF$37)-MIN('09 (ind)'!AF$6:AF$37))))))</f>
        <v>93.104595123070283</v>
      </c>
      <c r="AG12" s="75">
        <f>IF('09 (ind)'!AG$1="si",100*(('09 (ind)'!AG11-MIN('09 (ind)'!AG$6:AG$37))/(MAX('09 (ind)'!AG$6:AG$37)-MIN('09 (ind)'!AG$6:AG$37))),ABS(-100+(100*(('09 (ind)'!AG11-MIN('09 (ind)'!AG$6:AG$37))/(MAX('09 (ind)'!AG$6:AG$37)-MIN('09 (ind)'!AG$6:AG$37))))))</f>
        <v>61.258996440776158</v>
      </c>
      <c r="AH12" s="75">
        <f>IF('09 (ind)'!AH$1="si",100*(('09 (ind)'!AH11-MIN('09 (ind)'!AH$6:AH$37))/(MAX('09 (ind)'!AH$6:AH$37)-MIN('09 (ind)'!AH$6:AH$37))),ABS(-100+(100*(('09 (ind)'!AH11-MIN('09 (ind)'!AH$6:AH$37))/(MAX('09 (ind)'!AH$6:AH$37)-MIN('09 (ind)'!AH$6:AH$37))))))</f>
        <v>15.005192173213464</v>
      </c>
      <c r="AI12" s="75">
        <f>IF('09 (ind)'!AI$1="si",100*(('09 (ind)'!AI11-MIN('09 (ind)'!AI$6:AI$37))/(MAX('09 (ind)'!AI$6:AI$37)-MIN('09 (ind)'!AI$6:AI$37))),ABS(-100+(100*(('09 (ind)'!AI11-MIN('09 (ind)'!AI$6:AI$37))/(MAX('09 (ind)'!AI$6:AI$37)-MIN('09 (ind)'!AI$6:AI$37))))))</f>
        <v>25.865470581504468</v>
      </c>
      <c r="AJ12" s="75">
        <f>IF('09 (ind)'!AJ$1="si",100*(('09 (ind)'!AJ11-MIN('09 (ind)'!AJ$6:AJ$37))/(MAX('09 (ind)'!AJ$6:AJ$37)-MIN('09 (ind)'!AJ$6:AJ$37))),ABS(-100+(100*(('09 (ind)'!AJ11-MIN('09 (ind)'!AJ$6:AJ$37))/(MAX('09 (ind)'!AJ$6:AJ$37)-MIN('09 (ind)'!AJ$6:AJ$37))))))</f>
        <v>57.366537790192659</v>
      </c>
      <c r="AK12" s="75">
        <f>IF('09 (ind)'!AK$1="si",100*(('09 (ind)'!AK11-MIN('09 (ind)'!AK$6:AK$37))/(MAX('09 (ind)'!AK$6:AK$37)-MIN('09 (ind)'!AK$6:AK$37))),ABS(-100+(100*(('09 (ind)'!AK11-MIN('09 (ind)'!AK$6:AK$37))/(MAX('09 (ind)'!AK$6:AK$37)-MIN('09 (ind)'!AK$6:AK$37))))))</f>
        <v>37.662055066730929</v>
      </c>
      <c r="AL12" s="75">
        <f>IF('09 (ind)'!AL$1="si",100*(('09 (ind)'!AL11-MIN('09 (ind)'!AL$6:AL$37))/(MAX('09 (ind)'!AL$6:AL$37)-MIN('09 (ind)'!AL$6:AL$37))),ABS(-100+(100*(('09 (ind)'!AL11-MIN('09 (ind)'!AL$6:AL$37))/(MAX('09 (ind)'!AL$6:AL$37)-MIN('09 (ind)'!AL$6:AL$37))))))</f>
        <v>80.959169600529805</v>
      </c>
      <c r="AM12" s="75">
        <f>IF('09 (ind)'!AM$1="si",100*(('09 (ind)'!AM11-MIN('09 (ind)'!AM$6:AM$37))/(MAX('09 (ind)'!AM$6:AM$37)-MIN('09 (ind)'!AM$6:AM$37))),ABS(-100+(100*(('09 (ind)'!AM11-MIN('09 (ind)'!AM$6:AM$37))/(MAX('09 (ind)'!AM$6:AM$37)-MIN('09 (ind)'!AM$6:AM$37))))))</f>
        <v>15.010181700265434</v>
      </c>
      <c r="AN12" s="75">
        <f>IF('09 (ind)'!AN$1="si",100*(('09 (ind)'!AN11-MIN('09 (ind)'!AN$6:AN$37))/(MAX('09 (ind)'!AN$6:AN$37)-MIN('09 (ind)'!AN$6:AN$37))),ABS(-100+(100*(('09 (ind)'!AN11-MIN('09 (ind)'!AN$6:AN$37))/(MAX('09 (ind)'!AN$6:AN$37)-MIN('09 (ind)'!AN$6:AN$37))))))</f>
        <v>55.427127209410827</v>
      </c>
      <c r="AO12" s="75">
        <f>IF('09 (ind)'!AO$1="si",100*(('09 (ind)'!AO11-MIN('09 (ind)'!AO$6:AO$37))/(MAX('09 (ind)'!AO$6:AO$37)-MIN('09 (ind)'!AO$6:AO$37))),ABS(-100+(100*(('09 (ind)'!AO11-MIN('09 (ind)'!AO$6:AO$37))/(MAX('09 (ind)'!AO$6:AO$37)-MIN('09 (ind)'!AO$6:AO$37))))))</f>
        <v>42.033963158297325</v>
      </c>
      <c r="AP12" s="75">
        <f>IF('09 (ind)'!AP$1="si",100*(('09 (ind)'!AP11-MIN('09 (ind)'!AP$6:AP$37))/(MAX('09 (ind)'!AP$6:AP$37)-MIN('09 (ind)'!AP$6:AP$37))),ABS(-100+(100*(('09 (ind)'!AP11-MIN('09 (ind)'!AP$6:AP$37))/(MAX('09 (ind)'!AP$6:AP$37)-MIN('09 (ind)'!AP$6:AP$37))))))</f>
        <v>20.250368188512525</v>
      </c>
      <c r="AQ12" s="75">
        <f>IF('09 (ind)'!AQ$1="si",100*(('09 (ind)'!AQ11-MIN('09 (ind)'!AQ$6:AQ$37))/(MAX('09 (ind)'!AQ$6:AQ$37)-MIN('09 (ind)'!AQ$6:AQ$37))),ABS(-100+(100*(('09 (ind)'!AQ11-MIN('09 (ind)'!AQ$6:AQ$37))/(MAX('09 (ind)'!AQ$6:AQ$37)-MIN('09 (ind)'!AQ$6:AQ$37))))))</f>
        <v>13.48939676596741</v>
      </c>
      <c r="AR12" s="75">
        <f>IF('09 (ind)'!AR$1="si",100*(('09 (ind)'!AR11-MIN('09 (ind)'!AR$6:AR$37))/(MAX('09 (ind)'!AR$6:AR$37)-MIN('09 (ind)'!AR$6:AR$37))),ABS(-100+(100*(('09 (ind)'!AR11-MIN('09 (ind)'!AR$6:AR$37))/(MAX('09 (ind)'!AR$6:AR$37)-MIN('09 (ind)'!AR$6:AR$37))))))</f>
        <v>34.034715378370649</v>
      </c>
      <c r="AS12" s="75">
        <f>IF('09 (ind)'!AS$1="si",100*(('09 (ind)'!AS11-MIN('09 (ind)'!AS$6:AS$37))/(MAX('09 (ind)'!AS$6:AS$37)-MIN('09 (ind)'!AS$6:AS$37))),ABS(-100+(100*(('09 (ind)'!AS11-MIN('09 (ind)'!AS$6:AS$37))/(MAX('09 (ind)'!AS$6:AS$37)-MIN('09 (ind)'!AS$6:AS$37))))))</f>
        <v>69.348659003831415</v>
      </c>
      <c r="AT12" s="75">
        <f>IF('09 (ind)'!AT$1="si",100*(('09 (ind)'!AT11-MIN('09 (ind)'!AT$6:AT$37))/(MAX('09 (ind)'!AT$6:AT$37)-MIN('09 (ind)'!AT$6:AT$37))),ABS(-100+(100*(('09 (ind)'!AT11-MIN('09 (ind)'!AT$6:AT$37))/(MAX('09 (ind)'!AT$6:AT$37)-MIN('09 (ind)'!AT$6:AT$37))))))</f>
        <v>0</v>
      </c>
      <c r="AU12" s="75">
        <f>IF('09 (ind)'!AU$1="si",100*(('09 (ind)'!AU11-MIN('09 (ind)'!AU$6:AU$37))/(MAX('09 (ind)'!AU$6:AU$37)-MIN('09 (ind)'!AU$6:AU$37))),ABS(-100+(100*(('09 (ind)'!AU11-MIN('09 (ind)'!AU$6:AU$37))/(MAX('09 (ind)'!AU$6:AU$37)-MIN('09 (ind)'!AU$6:AU$37))))))</f>
        <v>12.456747404844295</v>
      </c>
      <c r="AV12" s="75">
        <f>IF('09 (ind)'!AV$1="si",100*(('09 (ind)'!AV11-MIN('09 (ind)'!AV$6:AV$37))/(MAX('09 (ind)'!AV$6:AV$37)-MIN('09 (ind)'!AV$6:AV$37))),ABS(-100+(100*(('09 (ind)'!AV11-MIN('09 (ind)'!AV$6:AV$37))/(MAX('09 (ind)'!AV$6:AV$37)-MIN('09 (ind)'!AV$6:AV$37))))))</f>
        <v>95.320623916811087</v>
      </c>
      <c r="AW12" s="75">
        <f>IF('09 (ind)'!AW$1="si",100*(('09 (ind)'!AW11-MIN('09 (ind)'!AW$6:AW$37))/(MAX('09 (ind)'!AW$6:AW$37)-MIN('09 (ind)'!AW$6:AW$37))),ABS(-100+(100*(('09 (ind)'!AW11-MIN('09 (ind)'!AW$6:AW$37))/(MAX('09 (ind)'!AW$6:AW$37)-MIN('09 (ind)'!AW$6:AW$37))))))</f>
        <v>55.623648161499638</v>
      </c>
      <c r="AX12" s="75">
        <f>IF('09 (ind)'!AX$1="si",100*(('09 (ind)'!AX11-MIN('09 (ind)'!AX$6:AX$37))/(MAX('09 (ind)'!AX$6:AX$37)-MIN('09 (ind)'!AX$6:AX$37))),ABS(-100+(100*(('09 (ind)'!AX11-MIN('09 (ind)'!AX$6:AX$37))/(MAX('09 (ind)'!AX$6:AX$37)-MIN('09 (ind)'!AX$6:AX$37))))))</f>
        <v>22.916141652456705</v>
      </c>
      <c r="AY12" s="75">
        <f>IF('09 (ind)'!AY$1="si",100*(('09 (ind)'!AY11-MIN('09 (ind)'!AY$6:AY$37))/(MAX('09 (ind)'!AY$6:AY$37)-MIN('09 (ind)'!AY$6:AY$37))),ABS(-100+(100*(('09 (ind)'!AY11-MIN('09 (ind)'!AY$6:AY$37))/(MAX('09 (ind)'!AY$6:AY$37)-MIN('09 (ind)'!AY$6:AY$37))))))</f>
        <v>50.47573739295914</v>
      </c>
      <c r="AZ12" s="75">
        <f>IF('09 (ind)'!AZ$1="si",100*(('09 (ind)'!AZ11-MIN('09 (ind)'!AZ$6:AZ$37))/(MAX('09 (ind)'!AZ$6:AZ$37)-MIN('09 (ind)'!AZ$6:AZ$37))),ABS(-100+(100*(('09 (ind)'!AZ11-MIN('09 (ind)'!AZ$6:AZ$37))/(MAX('09 (ind)'!AZ$6:AZ$37)-MIN('09 (ind)'!AZ$6:AZ$37))))))</f>
        <v>57.071656373594429</v>
      </c>
      <c r="BA12" s="75">
        <f>IF('09 (ind)'!BA$1="si",100*(('09 (ind)'!BA11-MIN('09 (ind)'!BA$6:BA$37))/(MAX('09 (ind)'!BA$6:BA$37)-MIN('09 (ind)'!BA$6:BA$37))),ABS(-100+(100*(('09 (ind)'!BA11-MIN('09 (ind)'!BA$6:BA$37))/(MAX('09 (ind)'!BA$6:BA$37)-MIN('09 (ind)'!BA$6:BA$37))))))</f>
        <v>42.689069457708243</v>
      </c>
      <c r="BB12" s="75">
        <f>IF('09 (ind)'!BB$1="si",100*(('09 (ind)'!BB11-MIN('09 (ind)'!BB$6:BB$37))/(MAX('09 (ind)'!BB$6:BB$37)-MIN('09 (ind)'!BB$6:BB$37))),ABS(-100+(100*(('09 (ind)'!BB11-MIN('09 (ind)'!BB$6:BB$37))/(MAX('09 (ind)'!BB$6:BB$37)-MIN('09 (ind)'!BB$6:BB$37))))))</f>
        <v>21.832330599179535</v>
      </c>
      <c r="BC12" s="75">
        <f>IF('09 (ind)'!BC$1="si",100*(('09 (ind)'!BC11-MIN('09 (ind)'!BC$6:BC$37))/(MAX('09 (ind)'!BC$6:BC$37)-MIN('09 (ind)'!BC$6:BC$37))),ABS(-100+(100*(('09 (ind)'!BC11-MIN('09 (ind)'!BC$6:BC$37))/(MAX('09 (ind)'!BC$6:BC$37)-MIN('09 (ind)'!BC$6:BC$37))))))</f>
        <v>38.439578057084127</v>
      </c>
      <c r="BD12" s="75">
        <f>IF('09 (ind)'!BD$1="si",100*(('09 (ind)'!BD11-MIN('09 (ind)'!BD$6:BD$37))/(MAX('09 (ind)'!BD$6:BD$37)-MIN('09 (ind)'!BD$6:BD$37))),ABS(-100+(100*(('09 (ind)'!BD11-MIN('09 (ind)'!BD$6:BD$37))/(MAX('09 (ind)'!BD$6:BD$37)-MIN('09 (ind)'!BD$6:BD$37))))))</f>
        <v>4.9502815300455909</v>
      </c>
      <c r="BE12" s="75">
        <f>IF('09 (ind)'!BE$1="si",100*(('09 (ind)'!BE11-MIN('09 (ind)'!BE$6:BE$37))/(MAX('09 (ind)'!BE$6:BE$37)-MIN('09 (ind)'!BE$6:BE$37))),ABS(-100+(100*(('09 (ind)'!BE11-MIN('09 (ind)'!BE$6:BE$37))/(MAX('09 (ind)'!BE$6:BE$37)-MIN('09 (ind)'!BE$6:BE$37))))))</f>
        <v>33.582089552238806</v>
      </c>
      <c r="BF12" s="75">
        <f>IF('09 (ind)'!BF$1="si",100*(('09 (ind)'!BF11-MIN('09 (ind)'!BF$6:BF$37))/(MAX('09 (ind)'!BF$6:BF$37)-MIN('09 (ind)'!BF$6:BF$37))),ABS(-100+(100*(('09 (ind)'!BF11-MIN('09 (ind)'!BF$6:BF$37))/(MAX('09 (ind)'!BF$6:BF$37)-MIN('09 (ind)'!BF$6:BF$37))))))</f>
        <v>61.964496213408829</v>
      </c>
      <c r="BG12" s="75">
        <f>IF('09 (ind)'!BG$1="si",100*(('09 (ind)'!BG11-MIN('09 (ind)'!BG$6:BG$37))/(MAX('09 (ind)'!BG$6:BG$37)-MIN('09 (ind)'!BG$6:BG$37))),ABS(-100+(100*(('09 (ind)'!BG11-MIN('09 (ind)'!BG$6:BG$37))/(MAX('09 (ind)'!BG$6:BG$37)-MIN('09 (ind)'!BG$6:BG$37))))))</f>
        <v>29.990787951553688</v>
      </c>
      <c r="BH12" s="75">
        <f>IF('09 (ind)'!BH$1="si",100*(('09 (ind)'!BH11-MIN('09 (ind)'!BH$6:BH$37))/(MAX('09 (ind)'!BH$6:BH$37)-MIN('09 (ind)'!BH$6:BH$37))),ABS(-100+(100*(('09 (ind)'!BH11-MIN('09 (ind)'!BH$6:BH$37))/(MAX('09 (ind)'!BH$6:BH$37)-MIN('09 (ind)'!BH$6:BH$37))))))</f>
        <v>44.755330187621105</v>
      </c>
      <c r="BI12" s="75">
        <f>IF('09 (ind)'!BI$1="si",100*(('09 (ind)'!BI11-MIN('09 (ind)'!BI$6:BI$37))/(MAX('09 (ind)'!BI$6:BI$37)-MIN('09 (ind)'!BI$6:BI$37))),ABS(-100+(100*(('09 (ind)'!BI11-MIN('09 (ind)'!BI$6:BI$37))/(MAX('09 (ind)'!BI$6:BI$37)-MIN('09 (ind)'!BI$6:BI$37))))))</f>
        <v>83.7167861388494</v>
      </c>
      <c r="BJ12" s="75">
        <f>IF('09 (ind)'!BJ$1="si",100*(('09 (ind)'!BJ11-MIN('09 (ind)'!BJ$6:BJ$37))/(MAX('09 (ind)'!BJ$6:BJ$37)-MIN('09 (ind)'!BJ$6:BJ$37))),ABS(-100+(100*(('09 (ind)'!BJ11-MIN('09 (ind)'!BJ$6:BJ$37))/(MAX('09 (ind)'!BJ$6:BJ$37)-MIN('09 (ind)'!BJ$6:BJ$37))))))</f>
        <v>9.4389977913408463E-3</v>
      </c>
      <c r="BK12" s="75">
        <f>IF('09 (ind)'!BK$1="si",100*(('09 (ind)'!BK11-MIN('09 (ind)'!BK$6:BK$37))/(MAX('09 (ind)'!BK$6:BK$37)-MIN('09 (ind)'!BK$6:BK$37))),ABS(-100+(100*(('09 (ind)'!BK11-MIN('09 (ind)'!BK$6:BK$37))/(MAX('09 (ind)'!BK$6:BK$37)-MIN('09 (ind)'!BK$6:BK$37))))))</f>
        <v>15.321804968704267</v>
      </c>
      <c r="BL12" s="75">
        <f>IF('09 (ind)'!BL$1="si",100*(('09 (ind)'!BL11-MIN('09 (ind)'!BL$6:BL$37))/(MAX('09 (ind)'!BL$6:BL$37)-MIN('09 (ind)'!BL$6:BL$37))),ABS(-100+(100*(('09 (ind)'!BL11-MIN('09 (ind)'!BL$6:BL$37))/(MAX('09 (ind)'!BL$6:BL$37)-MIN('09 (ind)'!BL$6:BL$37))))))</f>
        <v>22.522522522522522</v>
      </c>
      <c r="BM12" s="75">
        <f>IF('09 (ind)'!BM$1="si",100*(('09 (ind)'!BM11-MIN('09 (ind)'!BM$6:BM$37))/(MAX('09 (ind)'!BM$6:BM$37)-MIN('09 (ind)'!BM$6:BM$37))),ABS(-100+(100*(('09 (ind)'!BM11-MIN('09 (ind)'!BM$6:BM$37))/(MAX('09 (ind)'!BM$6:BM$37)-MIN('09 (ind)'!BM$6:BM$37))))))</f>
        <v>0</v>
      </c>
      <c r="BN12" s="75">
        <f>IF('09 (ind)'!BN$1="si",100*(('09 (ind)'!BN11-MIN('09 (ind)'!BN$6:BN$37))/(MAX('09 (ind)'!BN$6:BN$37)-MIN('09 (ind)'!BN$6:BN$37))),ABS(-100+(100*(('09 (ind)'!BN11-MIN('09 (ind)'!BN$6:BN$37))/(MAX('09 (ind)'!BN$6:BN$37)-MIN('09 (ind)'!BN$6:BN$37))))))</f>
        <v>37.156134133243448</v>
      </c>
      <c r="BO12" s="75">
        <f>IF('09 (ind)'!BO$1="si",100*(('09 (ind)'!BO11-MIN('09 (ind)'!BO$6:BO$37))/(MAX('09 (ind)'!BO$6:BO$37)-MIN('09 (ind)'!BO$6:BO$37))),ABS(-100+(100*(('09 (ind)'!BO11-MIN('09 (ind)'!BO$6:BO$37))/(MAX('09 (ind)'!BO$6:BO$37)-MIN('09 (ind)'!BO$6:BO$37))))))</f>
        <v>0</v>
      </c>
      <c r="BP12" s="75">
        <f>IF('09 (ind)'!BP$1="si",100*(('09 (ind)'!BP11-MIN('09 (ind)'!BP$6:BP$37))/(MAX('09 (ind)'!BP$6:BP$37)-MIN('09 (ind)'!BP$6:BP$37))),ABS(-100+(100*(('09 (ind)'!BP11-MIN('09 (ind)'!BP$6:BP$37))/(MAX('09 (ind)'!BP$6:BP$37)-MIN('09 (ind)'!BP$6:BP$37))))))</f>
        <v>48.54375197449361</v>
      </c>
      <c r="BQ12" s="75">
        <f>IF('09 (ind)'!BQ$1="si",100*(('09 (ind)'!BQ11-MIN('09 (ind)'!BQ$6:BQ$37))/(MAX('09 (ind)'!BQ$6:BQ$37)-MIN('09 (ind)'!BQ$6:BQ$37))),ABS(-100+(100*(('09 (ind)'!BQ11-MIN('09 (ind)'!BQ$6:BQ$37))/(MAX('09 (ind)'!BQ$6:BQ$37)-MIN('09 (ind)'!BQ$6:BQ$37))))))</f>
        <v>33.181045316781606</v>
      </c>
      <c r="BR12" s="75">
        <f>IF('09 (ind)'!BR$1="si",100*(('09 (ind)'!BR11-MIN('09 (ind)'!BR$6:BR$37))/(MAX('09 (ind)'!BR$6:BR$37)-MIN('09 (ind)'!BR$6:BR$37))),ABS(-100+(100*(('09 (ind)'!BR11-MIN('09 (ind)'!BR$6:BR$37))/(MAX('09 (ind)'!BP$6:BP$37)-MIN('09 (ind)'!BR$6:BR$37))))))</f>
        <v>2.2736547778267142</v>
      </c>
      <c r="BS12" s="75">
        <f>IF('09 (ind)'!BS$1="si",100*(('09 (ind)'!BS11-MIN('09 (ind)'!BS$6:BS$37))/(MAX('09 (ind)'!BS$6:BS$37)-MIN('09 (ind)'!BS$6:BS$37))),ABS(-100+(100*(('09 (ind)'!BS11-MIN('09 (ind)'!BS$6:BS$37))/(MAX('09 (ind)'!BQ$6:BQ$37)-MIN('09 (ind)'!BS$6:BS$37))))))</f>
        <v>59.425780185280864</v>
      </c>
      <c r="BT12" s="75">
        <f>IF('09 (ind)'!BT$1="si",100*(('09 (ind)'!BT11-MIN('09 (ind)'!BT$6:BT$37))/(MAX('09 (ind)'!BT$6:BT$37)-MIN('09 (ind)'!BT$6:BT$37))),ABS(-100+(100*(('09 (ind)'!BT11-MIN('09 (ind)'!BT$6:BT$37))/(MAX('09 (ind)'!BR$6:BR$37)-MIN('09 (ind)'!BT$6:BT$37))))))</f>
        <v>89.295912484452217</v>
      </c>
      <c r="BU12" s="75">
        <f>IF('09 (ind)'!BU$1="si",100*(('09 (ind)'!BU11-MIN('09 (ind)'!BU$6:BU$37))/(MAX('09 (ind)'!BU$6:BU$37)-MIN('09 (ind)'!BU$6:BU$37))),ABS(-100+(100*(('09 (ind)'!BU11-MIN('09 (ind)'!BU$6:BU$37))/(MAX('09 (ind)'!BU$6:BU$37)-MIN('09 (ind)'!BU$6:BU$37))))))</f>
        <v>68.252305113160105</v>
      </c>
      <c r="BV12" s="75">
        <f>IF('09 (ind)'!BV$1="si",100*(('09 (ind)'!BV11-MIN('09 (ind)'!BV$6:BV$37))/(MAX('09 (ind)'!BV$6:BV$37)-MIN('09 (ind)'!BV$6:BV$37))),ABS(-100+(100*(('09 (ind)'!BV11-MIN('09 (ind)'!BV$6:BV$37))/(MAX('09 (ind)'!BV$6:BV$37)-MIN('09 (ind)'!BV$6:BV$37))))))</f>
        <v>35.721840296139604</v>
      </c>
      <c r="BW12" s="75">
        <f>IF('09 (ind)'!BW$1="si",100*(('09 (ind)'!BW11-MIN('09 (ind)'!BW$6:BW$37))/(MAX('09 (ind)'!BW$6:BW$37)-MIN('09 (ind)'!BW$6:BW$37))),ABS(-100+(100*(('09 (ind)'!BW11-MIN('09 (ind)'!BW$6:BW$37))/(MAX('09 (ind)'!BW$6:BW$37)-MIN('09 (ind)'!BW$6:BW$37))))))</f>
        <v>81.821735731039865</v>
      </c>
      <c r="BX12" s="75">
        <f>IF('09 (ind)'!BX$1="si",100*(('09 (ind)'!BX11-MIN('09 (ind)'!BX$6:BX$37))/(MAX('09 (ind)'!BX$6:BX$37)-MIN('09 (ind)'!BX$6:BX$37))),ABS(-100+(100*(('09 (ind)'!BX11-MIN('09 (ind)'!BX$6:BX$37))/(MAX('09 (ind)'!BX$6:BX$37)-MIN('09 (ind)'!BX$6:BX$37))))))</f>
        <v>53.06565364365585</v>
      </c>
      <c r="BY12" s="75">
        <f>IF('09 (ind)'!BY$1="si",100*(('09 (ind)'!BY11-MIN('09 (ind)'!BY$6:BY$37))/(MAX('09 (ind)'!BY$6:BY$37)-MIN('09 (ind)'!BY$6:BY$37))),ABS(-100+(100*(('09 (ind)'!BY11-MIN('09 (ind)'!BY$6:BY$37))/(MAX('09 (ind)'!BY$6:BY$37)-MIN('09 (ind)'!BY$6:BY$37))))))</f>
        <v>31.611719063740274</v>
      </c>
      <c r="BZ12" s="75">
        <f>IF('09 (ind)'!BZ$1="si",100*(('09 (ind)'!BZ11-MIN('09 (ind)'!BZ$6:BZ$37))/(MAX('09 (ind)'!BZ$6:BZ$37)-MIN('09 (ind)'!BZ$6:BZ$37))),ABS(-100+(100*(('09 (ind)'!BZ11-MIN('09 (ind)'!BZ$6:BZ$37))/(MAX('09 (ind)'!BZ$6:BZ$37)-MIN('09 (ind)'!BZ$6:BZ$37))))))</f>
        <v>92.07781124425091</v>
      </c>
      <c r="CA12" s="75">
        <f>IF('09 (ind)'!CA$1="si",100*(('09 (ind)'!CA11-MIN('09 (ind)'!CA$6:CA$37))/(MAX('09 (ind)'!CA$6:CA$37)-MIN('09 (ind)'!CA$6:CA$37))),ABS(-100+(100*(('09 (ind)'!CA11-MIN('09 (ind)'!CA$6:CA$37))/(MAX('09 (ind)'!CA$6:CA$37)-MIN('09 (ind)'!CA$6:CA$37))))))</f>
        <v>0</v>
      </c>
      <c r="CB12" s="75">
        <f>IF('09 (ind)'!CB$1="si",100*(('09 (ind)'!CB11-MIN('09 (ind)'!CB$6:CB$37))/(MAX('09 (ind)'!CB$6:CB$37)-MIN('09 (ind)'!CB$6:CB$37))),ABS(-100+(100*(('09 (ind)'!CB11-MIN('09 (ind)'!CB$6:CB$37))/(MAX('09 (ind)'!CB$6:CB$37)-MIN('09 (ind)'!CB$6:CB$37))))))</f>
        <v>67.080745341614914</v>
      </c>
      <c r="CC12" s="75">
        <f>IF('09 (ind)'!CC$1="si",100*(('09 (ind)'!CC11-MIN('09 (ind)'!CC$6:CC$37))/(MAX('09 (ind)'!CC$6:CC$37)-MIN('09 (ind)'!CC$6:CC$37))),ABS(-100+(100*(('09 (ind)'!CC11-MIN('09 (ind)'!CC$6:CC$37))/(MAX('09 (ind)'!CC$6:CC$37)-MIN('09 (ind)'!CC$6:CC$37))))))</f>
        <v>94.649669248499791</v>
      </c>
      <c r="CD12" s="75">
        <f>IF('09 (ind)'!CD$1="si",100*(('09 (ind)'!CD11-MIN('09 (ind)'!CD$6:CD$37))/(MAX('09 (ind)'!CD$6:CD$37)-MIN('09 (ind)'!CD$6:CD$37))),ABS(-100+(100*(('09 (ind)'!CD11-MIN('09 (ind)'!CD$6:CD$37))/(MAX('09 (ind)'!CD$6:CD$37)-MIN('09 (ind)'!CD$6:CD$37))))))</f>
        <v>1.9666504353656442</v>
      </c>
      <c r="CE12" s="75">
        <f>IF('09 (ind)'!CE$1="si",100*(('09 (ind)'!CE11-MIN('09 (ind)'!CE$6:CE$37))/(MAX('09 (ind)'!CE$6:CE$37)-MIN('09 (ind)'!CE$6:CE$37))),ABS(-100+(100*(('09 (ind)'!CE11-MIN('09 (ind)'!CE$6:CE$37))/(MAX('09 (ind)'!CE$6:CE$37)-MIN('09 (ind)'!CE$6:CE$37))))))</f>
        <v>13.497198337151389</v>
      </c>
      <c r="CF12" s="75">
        <f>IF('09 (ind)'!CF$1="si",100*(('09 (ind)'!CF11-MIN('09 (ind)'!CF$6:CF$37))/(MAX('09 (ind)'!CF$6:CF$37)-MIN('09 (ind)'!CF$6:CF$37))),ABS(-100+(100*(('09 (ind)'!CF11-MIN('09 (ind)'!CF$6:CF$37))/(MAX('09 (ind)'!CF$6:CF$37)-MIN('09 (ind)'!CF$6:CF$37))))))</f>
        <v>100</v>
      </c>
      <c r="CG12" s="75">
        <f>IF('09 (ind)'!CG$1="si",100*(('09 (ind)'!CG11-MIN('09 (ind)'!CG$6:CG$37))/(MAX('09 (ind)'!CG$6:CG$37)-MIN('09 (ind)'!CG$6:CG$37))),ABS(-100+(100*(('09 (ind)'!CG11-MIN('09 (ind)'!CG$6:CG$37))/(MAX('09 (ind)'!CG$6:CG$37)-MIN('09 (ind)'!CG$6:CG$37))))))</f>
        <v>76.246951423599597</v>
      </c>
      <c r="CH12" s="75">
        <f>IF('09 (ind)'!CH$1="si",100*(('09 (ind)'!CH11-MIN('09 (ind)'!CH$6:CH$37))/(MAX('09 (ind)'!CH$6:CH$37)-MIN('09 (ind)'!CH$6:CH$37))),ABS(-100+(100*(('09 (ind)'!CH11-MIN('09 (ind)'!CH$6:CH$37))/(MAX('09 (ind)'!CH$6:CH$37)-MIN('09 (ind)'!CH$6:CH$37))))))</f>
        <v>10.32289594915204</v>
      </c>
      <c r="CI12" s="75">
        <f>IF('09 (ind)'!CI$1="si",100*(('09 (ind)'!CI11-MIN('09 (ind)'!CI$6:CI$37))/(MAX('09 (ind)'!CI$6:CI$37)-MIN('09 (ind)'!CI$6:CI$37))),ABS(-100+(100*(('09 (ind)'!CI11-MIN('09 (ind)'!CI$6:CI$37))/(MAX('09 (ind)'!CI$6:CI$37)-MIN('09 (ind)'!CI$6:CI$37))))))</f>
        <v>38.201545125576317</v>
      </c>
      <c r="CJ12" s="75">
        <f>IF('09 (ind)'!CJ$1="si",100*(('09 (ind)'!CJ11-MIN('09 (ind)'!CJ$6:CJ$37))/(MAX('09 (ind)'!CJ$6:CJ$37)-MIN('09 (ind)'!CJ$6:CJ$37))),ABS(-100+(100*(('09 (ind)'!CJ11-MIN('09 (ind)'!CJ$6:CJ$37))/(MAX('09 (ind)'!CJ$6:CJ$37)-MIN('09 (ind)'!CJ$6:CJ$37))))))</f>
        <v>0</v>
      </c>
      <c r="CK12" s="75">
        <f>IF('09 (ind)'!CK$1="si",100*(('09 (ind)'!CK11-MIN('09 (ind)'!CK$6:CK$37))/(MAX('09 (ind)'!CK$6:CK$37)-MIN('09 (ind)'!CK$6:CK$37))),ABS(-100+(100*(('09 (ind)'!CK11-MIN('09 (ind)'!CK$6:CK$37))/(MAX('09 (ind)'!CK$6:CK$37)-MIN('09 (ind)'!CK$6:CK$37))))))</f>
        <v>31.328650773172857</v>
      </c>
      <c r="CL12" s="75">
        <f>IF('09 (ind)'!CL$1="si",100*(('09 (ind)'!CL11-MIN('09 (ind)'!CL$6:CL$37))/(MAX('09 (ind)'!CL$6:CL$37)-MIN('09 (ind)'!CL$6:CL$37))),ABS(-100+(100*(('09 (ind)'!CL11-MIN('09 (ind)'!CL$6:CL$37))/(MAX('09 (ind)'!CL$6:CL$37)-MIN('09 (ind)'!CL$6:CL$37))))))</f>
        <v>100</v>
      </c>
      <c r="CM12" s="75">
        <f>IF('09 (ind)'!CM$1="si",100*(('09 (ind)'!CM11-MIN('09 (ind)'!CM$6:CM$37))/(MAX('09 (ind)'!CM$6:CM$37)-MIN('09 (ind)'!CM$6:CM$37))),ABS(-100+(100*(('09 (ind)'!CM11-MIN('09 (ind)'!CM$6:CM$37))/(MAX('09 (ind)'!CM$6:CM$37)-MIN('09 (ind)'!CM$6:CM$37))))))</f>
        <v>7.2297209183766142</v>
      </c>
    </row>
    <row r="13" spans="1:91">
      <c r="A13" s="18" t="s">
        <v>212</v>
      </c>
      <c r="B13" s="87">
        <f>IF('09 (ind)'!B$1="si",100*(('09 (ind)'!B12-MIN('09 (ind)'!B$6:B$37))/(MAX('09 (ind)'!B$6:B$37)-MIN('09 (ind)'!B$6:B$37))),ABS(-100+(100*(('09 (ind)'!B12-MIN('09 (ind)'!B$6:B$37))/(MAX('09 (ind)'!B$6:B$37)-MIN('09 (ind)'!B$6:B$37))))))</f>
        <v>14.646008301643132</v>
      </c>
      <c r="C13" s="87">
        <f>IF('09 (ind)'!C$1="si",100*(('09 (ind)'!C12-MIN('09 (ind)'!C$6:C$37))/(MAX('09 (ind)'!C$6:C$37)-MIN('09 (ind)'!C$6:C$37))),ABS(-100+(100*(('09 (ind)'!C12-MIN('09 (ind)'!C$6:C$37))/(MAX('09 (ind)'!C$6:C$37)-MIN('09 (ind)'!C$6:C$37))))))</f>
        <v>71.752455134334042</v>
      </c>
      <c r="D13" s="87">
        <f>IF('09 (ind)'!D$1="si",100*(('09 (ind)'!D12-MIN('09 (ind)'!D$6:D$37))/(MAX('09 (ind)'!D$6:D$37)-MIN('09 (ind)'!D$6:D$37))),ABS(-100+(100*(('09 (ind)'!D12-MIN('09 (ind)'!D$6:D$37))/(MAX('09 (ind)'!D$6:D$37)-MIN('09 (ind)'!D$6:D$37))))))</f>
        <v>53.851075295877884</v>
      </c>
      <c r="E13" s="87">
        <f>IF('09 (ind)'!E$1="si",100*(('09 (ind)'!E12-MIN('09 (ind)'!E$6:E$37))/(MAX('09 (ind)'!E$6:E$37)-MIN('09 (ind)'!E$6:E$37))),ABS(-100+(100*(('09 (ind)'!E12-MIN('09 (ind)'!E$6:E$37))/(MAX('09 (ind)'!E$6:E$37)-MIN('09 (ind)'!E$6:E$37))))))</f>
        <v>51.388806125611808</v>
      </c>
      <c r="F13" s="87">
        <f>IF('09 (ind)'!F$1="si",100*(('09 (ind)'!F12-MIN('09 (ind)'!F$6:F$37))/(MAX('09 (ind)'!F$6:F$37)-MIN('09 (ind)'!F$6:F$37))),ABS(-100+(100*(('09 (ind)'!F12-MIN('09 (ind)'!F$6:F$37))/(MAX('09 (ind)'!F$6:F$37)-MIN('09 (ind)'!F$6:F$37))))))</f>
        <v>14.383561643835616</v>
      </c>
      <c r="G13" s="87">
        <f>IF('09 (ind)'!G$1="si",100*(('09 (ind)'!G12-MIN('09 (ind)'!G$6:G$37))/(MAX('09 (ind)'!G$6:G$37)-MIN('09 (ind)'!G$6:G$37))),ABS(-100+(100*(('09 (ind)'!G12-MIN('09 (ind)'!G$6:G$37))/(MAX('09 (ind)'!G$6:G$37)-MIN('09 (ind)'!G$6:G$37))))))</f>
        <v>72.033898305084747</v>
      </c>
      <c r="H13" s="87">
        <f>IF('09 (ind)'!H$1="si",100*(('09 (ind)'!H12-MIN('09 (ind)'!H$6:H$37))/(MAX('09 (ind)'!H$6:H$37)-MIN('09 (ind)'!H$6:H$37))),ABS(-100+(100*(('09 (ind)'!H12-MIN('09 (ind)'!H$6:H$37))/(MAX('09 (ind)'!H$6:H$37)-MIN('09 (ind)'!H$6:H$37))))))</f>
        <v>63.846153846153854</v>
      </c>
      <c r="I13" s="87">
        <f>IF('09 (ind)'!I$1="si",100*(('09 (ind)'!I12-MIN('09 (ind)'!I$6:I$37))/(MAX('09 (ind)'!I$6:I$37)-MIN('09 (ind)'!I$6:I$37))),ABS(-100+(100*(('09 (ind)'!I12-MIN('09 (ind)'!I$6:I$37))/(MAX('09 (ind)'!I$6:I$37)-MIN('09 (ind)'!I$6:I$37))))))</f>
        <v>83.750000000000014</v>
      </c>
      <c r="J13" s="87">
        <f>IF('09 (ind)'!J$1="si",100*(('09 (ind)'!J12-MIN('09 (ind)'!J$6:J$37))/(MAX('09 (ind)'!J$6:J$37)-MIN('09 (ind)'!J$6:J$37))),ABS(-100+(100*(('09 (ind)'!J12-MIN('09 (ind)'!J$6:J$37))/(MAX('09 (ind)'!J$6:J$37)-MIN('09 (ind)'!J$6:J$37))))))</f>
        <v>36.327023761578737</v>
      </c>
      <c r="K13" s="87">
        <f>IF('09 (ind)'!K$1="si",100*(('09 (ind)'!K12-MIN('09 (ind)'!K$6:K$37))/(MAX('09 (ind)'!K$6:K$37)-MIN('09 (ind)'!K$6:K$37))),ABS(-100+(100*(('09 (ind)'!K12-MIN('09 (ind)'!K$6:K$37))/(MAX('09 (ind)'!K$6:K$37)-MIN('09 (ind)'!K$6:K$37))))))</f>
        <v>89.801582572505993</v>
      </c>
      <c r="L13" s="87">
        <f>IF('09 (ind)'!L$1="si",100*(('09 (ind)'!L12-MIN('09 (ind)'!L$6:L$37))/(MAX('09 (ind)'!L$6:L$37)-MIN('09 (ind)'!L$6:L$37))),ABS(-100+(100*(('09 (ind)'!L12-MIN('09 (ind)'!L$6:L$37))/(MAX('09 (ind)'!L$6:L$37)-MIN('09 (ind)'!L$6:L$37))))))</f>
        <v>92.169870181779814</v>
      </c>
      <c r="M13" s="87">
        <f>IF('09 (ind)'!M$1="si",100*(('09 (ind)'!M12-MIN('09 (ind)'!M$6:M$37))/(MAX('09 (ind)'!M$6:M$37)-MIN('09 (ind)'!M$6:M$37))),ABS(-100+(100*(('09 (ind)'!M12-MIN('09 (ind)'!M$6:M$37))/(MAX('09 (ind)'!M$6:M$37)-MIN('09 (ind)'!M$6:M$37))))))</f>
        <v>100</v>
      </c>
      <c r="N13" s="87">
        <f>IF('09 (ind)'!N$1="si",100*(('09 (ind)'!N12-MIN('09 (ind)'!N$6:N$37))/(MAX('09 (ind)'!N$6:N$37)-MIN('09 (ind)'!N$6:N$37))),ABS(-100+(100*(('09 (ind)'!N12-MIN('09 (ind)'!N$6:N$37))/(MAX('09 (ind)'!N$6:N$37)-MIN('09 (ind)'!N$6:N$37))))))</f>
        <v>0</v>
      </c>
      <c r="O13" s="87">
        <f>IF('09 (ind)'!O$1="si",100*(('09 (ind)'!O12-MIN('09 (ind)'!O$6:O$37))/(MAX('09 (ind)'!O$6:O$37)-MIN('09 (ind)'!O$6:O$37))),ABS(-100+(100*(('09 (ind)'!O12-MIN('09 (ind)'!O$6:O$37))/(MAX('09 (ind)'!O$6:O$37)-MIN('09 (ind)'!O$6:O$37))))))</f>
        <v>69.565217391304344</v>
      </c>
      <c r="P13" s="87">
        <f>IF('09 (ind)'!P$1="si",100*(('09 (ind)'!P12-MIN('09 (ind)'!P$6:P$37))/(MAX('09 (ind)'!P$6:P$37)-MIN('09 (ind)'!P$6:P$37))),ABS(-100+(100*(('09 (ind)'!P12-MIN('09 (ind)'!P$6:P$37))/(MAX('09 (ind)'!P$6:P$37)-MIN('09 (ind)'!P$6:P$37))))))</f>
        <v>9.9534914405744601</v>
      </c>
      <c r="Q13" s="87">
        <f>IF('09 (ind)'!Q$1="si",100*(('09 (ind)'!Q12-MIN('09 (ind)'!Q$6:Q$37))/(MAX('09 (ind)'!Q$6:Q$37)-MIN('09 (ind)'!Q$6:Q$37))),ABS(-100+(100*(('09 (ind)'!Q12-MIN('09 (ind)'!Q$6:Q$37))/(MAX('09 (ind)'!Q$6:Q$37)-MIN('09 (ind)'!Q$6:Q$37))))))</f>
        <v>9.1243685681743063</v>
      </c>
      <c r="R13" s="87">
        <f>IF('09 (ind)'!R$1="si",100*(('09 (ind)'!R12-MIN('09 (ind)'!R$6:R$37))/(MAX('09 (ind)'!R$6:R$37)-MIN('09 (ind)'!R$6:R$37))),ABS(-100+(100*(('09 (ind)'!R12-MIN('09 (ind)'!R$6:R$37))/(MAX('09 (ind)'!R$6:R$37)-MIN('09 (ind)'!R$6:R$37))))))</f>
        <v>0.23058127711478452</v>
      </c>
      <c r="S13" s="75">
        <f>ABS(ABS(('09 (ind)'!S12-((MAX('09 (ind)'!S$6:S$37)+MIN('09 (ind)'!S$6:S$37))/2))/(((MAX('09 (ind)'!S$6:S$37)+MIN('09 (ind)'!S$6:S$37))/2)-MAX('09 (ind)'!S$6:S$37))*100)-100)</f>
        <v>72.847682119205302</v>
      </c>
      <c r="T13" s="75">
        <f>IF('09 (ind)'!T$1="si",100*(('09 (ind)'!T12-MIN('09 (ind)'!T$6:T$37))/(MAX('09 (ind)'!T$6:T$37)-MIN('09 (ind)'!T$6:T$37))),ABS(-100+(100*(('09 (ind)'!T12-MIN('09 (ind)'!T$6:T$37))/(MAX('09 (ind)'!T$6:T$37)-MIN('09 (ind)'!T$6:T$37))))))</f>
        <v>36.534984196621451</v>
      </c>
      <c r="U13" s="75">
        <f>IF('09 (ind)'!U$1="si",100*(('09 (ind)'!U12-MIN('09 (ind)'!U$6:U$37))/(MAX('09 (ind)'!U$6:U$37)-MIN('09 (ind)'!U$6:U$37))),ABS(-100+(100*(('09 (ind)'!U12-MIN('09 (ind)'!U$6:U$37))/(MAX('09 (ind)'!U$6:U$37)-MIN('09 (ind)'!U$6:U$37))))))</f>
        <v>75</v>
      </c>
      <c r="V13" s="75">
        <f>IF('09 (ind)'!V$1="si",100*(('09 (ind)'!V12-MIN('09 (ind)'!V$6:V$37))/(MAX('09 (ind)'!V$6:V$37)-MIN('09 (ind)'!V$6:V$37))),ABS(-100+(100*(('09 (ind)'!V12-MIN('09 (ind)'!V$6:V$37))/(MAX('09 (ind)'!V$6:V$37)-MIN('09 (ind)'!V$6:V$37))))))</f>
        <v>93.464052287581694</v>
      </c>
      <c r="W13" s="75">
        <f>IF('09 (ind)'!W$1="si",100*(('09 (ind)'!W12-MIN('09 (ind)'!W$6:W$37))/(MAX('09 (ind)'!W$6:W$37)-MIN('09 (ind)'!W$6:W$37))),ABS(-100+(100*(('09 (ind)'!W12-MIN('09 (ind)'!W$6:W$37))/(MAX('09 (ind)'!W$6:W$37)-MIN('09 (ind)'!W$6:W$37))))))</f>
        <v>72.641115813315849</v>
      </c>
      <c r="X13" s="75">
        <f>IF('09 (ind)'!X$1="si",100*(('09 (ind)'!X12-MIN('09 (ind)'!X$6:X$37))/(MAX('09 (ind)'!X$6:X$37)-MIN('09 (ind)'!X$6:X$37))),ABS(-100+(100*(('09 (ind)'!X12-MIN('09 (ind)'!X$6:X$37))/(MAX('09 (ind)'!X$6:X$37)-MIN('09 (ind)'!X$6:X$37))))))</f>
        <v>86.504755110819971</v>
      </c>
      <c r="Y13" s="75">
        <f>IF('09 (ind)'!Y$1="si",100*(('09 (ind)'!Y12-MIN('09 (ind)'!Y$6:Y$37))/(MAX('09 (ind)'!Y$6:Y$37)-MIN('09 (ind)'!Y$6:Y$37))),ABS(-100+(100*(('09 (ind)'!Y12-MIN('09 (ind)'!Y$6:Y$37))/(MAX('09 (ind)'!Y$6:Y$37)-MIN('09 (ind)'!Y$6:Y$37))))))</f>
        <v>87.36968687849776</v>
      </c>
      <c r="Z13" s="75">
        <f>IF('09 (ind)'!Z$1="si",100*(('09 (ind)'!Z12-MIN('09 (ind)'!Z$6:Z$37))/(MAX('09 (ind)'!Z$6:Z$37)-MIN('09 (ind)'!Z$6:Z$37))),ABS(-100+(100*(('09 (ind)'!Z12-MIN('09 (ind)'!Z$6:Z$37))/(MAX('09 (ind)'!Z$6:Z$37)-MIN('09 (ind)'!Z$6:Z$37))))))</f>
        <v>95.795829822512275</v>
      </c>
      <c r="AA13" s="75">
        <f>IF('09 (ind)'!AA$1="si",100*(('09 (ind)'!AA12-MIN('09 (ind)'!AA$6:AA$37))/(MAX('09 (ind)'!AA$6:AA$37)-MIN('09 (ind)'!AA$6:AA$37))),ABS(-100+(100*(('09 (ind)'!AA12-MIN('09 (ind)'!AA$6:AA$37))/(MAX('09 (ind)'!AA$6:AA$37)-MIN('09 (ind)'!AA$6:AA$37))))))</f>
        <v>80.607206159243262</v>
      </c>
      <c r="AB13" s="75">
        <f>IF('09 (ind)'!AB$1="si",100*(('09 (ind)'!AB12-MIN('09 (ind)'!AB$6:AB$37))/(MAX('09 (ind)'!AB$6:AB$37)-MIN('09 (ind)'!AB$6:AB$37))),ABS(-100+(100*(('09 (ind)'!AB12-MIN('09 (ind)'!AB$6:AB$37))/(MAX('09 (ind)'!AB$6:AB$37)-MIN('09 (ind)'!AB$6:AB$37))))))</f>
        <v>51.424042795309369</v>
      </c>
      <c r="AC13" s="75">
        <f>IF('09 (ind)'!AC$1="si",100*(('09 (ind)'!AC12-MIN('09 (ind)'!AC$6:AC$37))/(MAX('09 (ind)'!AC$6:AC$37)-MIN('09 (ind)'!AC$6:AC$37))),ABS(-100+(100*(('09 (ind)'!AC12-MIN('09 (ind)'!AC$6:AC$37))/(MAX('09 (ind)'!AC$6:AC$37)-MIN('09 (ind)'!AC$6:AC$37))))))</f>
        <v>86.155304387990839</v>
      </c>
      <c r="AD13" s="75">
        <f>IF('09 (ind)'!AD$1="si",100*(('09 (ind)'!AD12-MIN('09 (ind)'!AD$6:AD$37))/(MAX('09 (ind)'!AD$6:AD$37)-MIN('09 (ind)'!AD$6:AD$37))),ABS(-100+(100*(('09 (ind)'!AD12-MIN('09 (ind)'!AD$6:AD$37))/(MAX('09 (ind)'!AD$6:AD$37)-MIN('09 (ind)'!AD$6:AD$37))))))</f>
        <v>37.39397067139295</v>
      </c>
      <c r="AE13" s="75">
        <f>IF('09 (ind)'!AE$1="si",100*(('09 (ind)'!AE12-MIN('09 (ind)'!AE$6:AE$37))/(MAX('09 (ind)'!AE$6:AE$37)-MIN('09 (ind)'!AE$6:AE$37))),ABS(-100+(100*(('09 (ind)'!AE12-MIN('09 (ind)'!AE$6:AE$37))/(MAX('09 (ind)'!AE$6:AE$37)-MIN('09 (ind)'!AE$6:AE$37))))))</f>
        <v>58.615979614737114</v>
      </c>
      <c r="AF13" s="75">
        <f>IF('09 (ind)'!AF$1="si",100*(('09 (ind)'!AF12-MIN('09 (ind)'!AF$6:AF$37))/(MAX('09 (ind)'!AF$6:AF$37)-MIN('09 (ind)'!AF$6:AF$37))),ABS(-100+(100*(('09 (ind)'!AF12-MIN('09 (ind)'!AF$6:AF$37))/(MAX('09 (ind)'!AF$6:AF$37)-MIN('09 (ind)'!AF$6:AF$37))))))</f>
        <v>96.759532005857096</v>
      </c>
      <c r="AG13" s="75">
        <f>IF('09 (ind)'!AG$1="si",100*(('09 (ind)'!AG12-MIN('09 (ind)'!AG$6:AG$37))/(MAX('09 (ind)'!AG$6:AG$37)-MIN('09 (ind)'!AG$6:AG$37))),ABS(-100+(100*(('09 (ind)'!AG12-MIN('09 (ind)'!AG$6:AG$37))/(MAX('09 (ind)'!AG$6:AG$37)-MIN('09 (ind)'!AG$6:AG$37))))))</f>
        <v>72.909832193738211</v>
      </c>
      <c r="AH13" s="75">
        <f>IF('09 (ind)'!AH$1="si",100*(('09 (ind)'!AH12-MIN('09 (ind)'!AH$6:AH$37))/(MAX('09 (ind)'!AH$6:AH$37)-MIN('09 (ind)'!AH$6:AH$37))),ABS(-100+(100*(('09 (ind)'!AH12-MIN('09 (ind)'!AH$6:AH$37))/(MAX('09 (ind)'!AH$6:AH$37)-MIN('09 (ind)'!AH$6:AH$37))))))</f>
        <v>43.32987784866917</v>
      </c>
      <c r="AI13" s="75">
        <f>IF('09 (ind)'!AI$1="si",100*(('09 (ind)'!AI12-MIN('09 (ind)'!AI$6:AI$37))/(MAX('09 (ind)'!AI$6:AI$37)-MIN('09 (ind)'!AI$6:AI$37))),ABS(-100+(100*(('09 (ind)'!AI12-MIN('09 (ind)'!AI$6:AI$37))/(MAX('09 (ind)'!AI$6:AI$37)-MIN('09 (ind)'!AI$6:AI$37))))))</f>
        <v>10.588149107111269</v>
      </c>
      <c r="AJ13" s="75">
        <f>IF('09 (ind)'!AJ$1="si",100*(('09 (ind)'!AJ12-MIN('09 (ind)'!AJ$6:AJ$37))/(MAX('09 (ind)'!AJ$6:AJ$37)-MIN('09 (ind)'!AJ$6:AJ$37))),ABS(-100+(100*(('09 (ind)'!AJ12-MIN('09 (ind)'!AJ$6:AJ$37))/(MAX('09 (ind)'!AJ$6:AJ$37)-MIN('09 (ind)'!AJ$6:AJ$37))))))</f>
        <v>47.715725230522644</v>
      </c>
      <c r="AK13" s="75">
        <f>IF('09 (ind)'!AK$1="si",100*(('09 (ind)'!AK12-MIN('09 (ind)'!AK$6:AK$37))/(MAX('09 (ind)'!AK$6:AK$37)-MIN('09 (ind)'!AK$6:AK$37))),ABS(-100+(100*(('09 (ind)'!AK12-MIN('09 (ind)'!AK$6:AK$37))/(MAX('09 (ind)'!AK$6:AK$37)-MIN('09 (ind)'!AK$6:AK$37))))))</f>
        <v>27.228681843590042</v>
      </c>
      <c r="AL13" s="75">
        <f>IF('09 (ind)'!AL$1="si",100*(('09 (ind)'!AL12-MIN('09 (ind)'!AL$6:AL$37))/(MAX('09 (ind)'!AL$6:AL$37)-MIN('09 (ind)'!AL$6:AL$37))),ABS(-100+(100*(('09 (ind)'!AL12-MIN('09 (ind)'!AL$6:AL$37))/(MAX('09 (ind)'!AL$6:AL$37)-MIN('09 (ind)'!AL$6:AL$37))))))</f>
        <v>85.467377952590837</v>
      </c>
      <c r="AM13" s="75">
        <f>IF('09 (ind)'!AM$1="si",100*(('09 (ind)'!AM12-MIN('09 (ind)'!AM$6:AM$37))/(MAX('09 (ind)'!AM$6:AM$37)-MIN('09 (ind)'!AM$6:AM$37))),ABS(-100+(100*(('09 (ind)'!AM12-MIN('09 (ind)'!AM$6:AM$37))/(MAX('09 (ind)'!AM$6:AM$37)-MIN('09 (ind)'!AM$6:AM$37))))))</f>
        <v>89.338762915755865</v>
      </c>
      <c r="AN13" s="75">
        <f>IF('09 (ind)'!AN$1="si",100*(('09 (ind)'!AN12-MIN('09 (ind)'!AN$6:AN$37))/(MAX('09 (ind)'!AN$6:AN$37)-MIN('09 (ind)'!AN$6:AN$37))),ABS(-100+(100*(('09 (ind)'!AN12-MIN('09 (ind)'!AN$6:AN$37))/(MAX('09 (ind)'!AN$6:AN$37)-MIN('09 (ind)'!AN$6:AN$37))))))</f>
        <v>53.558690694617781</v>
      </c>
      <c r="AO13" s="75">
        <f>IF('09 (ind)'!AO$1="si",100*(('09 (ind)'!AO12-MIN('09 (ind)'!AO$6:AO$37))/(MAX('09 (ind)'!AO$6:AO$37)-MIN('09 (ind)'!AO$6:AO$37))),ABS(-100+(100*(('09 (ind)'!AO12-MIN('09 (ind)'!AO$6:AO$37))/(MAX('09 (ind)'!AO$6:AO$37)-MIN('09 (ind)'!AO$6:AO$37))))))</f>
        <v>28.858341572774794</v>
      </c>
      <c r="AP13" s="75">
        <f>IF('09 (ind)'!AP$1="si",100*(('09 (ind)'!AP12-MIN('09 (ind)'!AP$6:AP$37))/(MAX('09 (ind)'!AP$6:AP$37)-MIN('09 (ind)'!AP$6:AP$37))),ABS(-100+(100*(('09 (ind)'!AP12-MIN('09 (ind)'!AP$6:AP$37))/(MAX('09 (ind)'!AP$6:AP$37)-MIN('09 (ind)'!AP$6:AP$37))))))</f>
        <v>88.586156111929313</v>
      </c>
      <c r="AQ13" s="75">
        <f>IF('09 (ind)'!AQ$1="si",100*(('09 (ind)'!AQ12-MIN('09 (ind)'!AQ$6:AQ$37))/(MAX('09 (ind)'!AQ$6:AQ$37)-MIN('09 (ind)'!AQ$6:AQ$37))),ABS(-100+(100*(('09 (ind)'!AQ12-MIN('09 (ind)'!AQ$6:AQ$37))/(MAX('09 (ind)'!AQ$6:AQ$37)-MIN('09 (ind)'!AQ$6:AQ$37))))))</f>
        <v>18.021854236642852</v>
      </c>
      <c r="AR13" s="75">
        <f>IF('09 (ind)'!AR$1="si",100*(('09 (ind)'!AR12-MIN('09 (ind)'!AR$6:AR$37))/(MAX('09 (ind)'!AR$6:AR$37)-MIN('09 (ind)'!AR$6:AR$37))),ABS(-100+(100*(('09 (ind)'!AR12-MIN('09 (ind)'!AR$6:AR$37))/(MAX('09 (ind)'!AR$6:AR$37)-MIN('09 (ind)'!AR$6:AR$37))))))</f>
        <v>39.650026136345737</v>
      </c>
      <c r="AS13" s="75">
        <f>IF('09 (ind)'!AS$1="si",100*(('09 (ind)'!AS12-MIN('09 (ind)'!AS$6:AS$37))/(MAX('09 (ind)'!AS$6:AS$37)-MIN('09 (ind)'!AS$6:AS$37))),ABS(-100+(100*(('09 (ind)'!AS12-MIN('09 (ind)'!AS$6:AS$37))/(MAX('09 (ind)'!AS$6:AS$37)-MIN('09 (ind)'!AS$6:AS$37))))))</f>
        <v>54.406130268199234</v>
      </c>
      <c r="AT13" s="75">
        <f>IF('09 (ind)'!AT$1="si",100*(('09 (ind)'!AT12-MIN('09 (ind)'!AT$6:AT$37))/(MAX('09 (ind)'!AT$6:AT$37)-MIN('09 (ind)'!AT$6:AT$37))),ABS(-100+(100*(('09 (ind)'!AT12-MIN('09 (ind)'!AT$6:AT$37))/(MAX('09 (ind)'!AT$6:AT$37)-MIN('09 (ind)'!AT$6:AT$37))))))</f>
        <v>100</v>
      </c>
      <c r="AU13" s="75">
        <f>IF('09 (ind)'!AU$1="si",100*(('09 (ind)'!AU12-MIN('09 (ind)'!AU$6:AU$37))/(MAX('09 (ind)'!AU$6:AU$37)-MIN('09 (ind)'!AU$6:AU$37))),ABS(-100+(100*(('09 (ind)'!AU12-MIN('09 (ind)'!AU$6:AU$37))/(MAX('09 (ind)'!AU$6:AU$37)-MIN('09 (ind)'!AU$6:AU$37))))))</f>
        <v>41.522491349480973</v>
      </c>
      <c r="AV13" s="75">
        <f>IF('09 (ind)'!AV$1="si",100*(('09 (ind)'!AV12-MIN('09 (ind)'!AV$6:AV$37))/(MAX('09 (ind)'!AV$6:AV$37)-MIN('09 (ind)'!AV$6:AV$37))),ABS(-100+(100*(('09 (ind)'!AV12-MIN('09 (ind)'!AV$6:AV$37))/(MAX('09 (ind)'!AV$6:AV$37)-MIN('09 (ind)'!AV$6:AV$37))))))</f>
        <v>50.779896013864821</v>
      </c>
      <c r="AW13" s="75">
        <f>IF('09 (ind)'!AW$1="si",100*(('09 (ind)'!AW12-MIN('09 (ind)'!AW$6:AW$37))/(MAX('09 (ind)'!AW$6:AW$37)-MIN('09 (ind)'!AW$6:AW$37))),ABS(-100+(100*(('09 (ind)'!AW12-MIN('09 (ind)'!AW$6:AW$37))/(MAX('09 (ind)'!AW$6:AW$37)-MIN('09 (ind)'!AW$6:AW$37))))))</f>
        <v>0</v>
      </c>
      <c r="AX13" s="75">
        <f>IF('09 (ind)'!AX$1="si",100*(('09 (ind)'!AX12-MIN('09 (ind)'!AX$6:AX$37))/(MAX('09 (ind)'!AX$6:AX$37)-MIN('09 (ind)'!AX$6:AX$37))),ABS(-100+(100*(('09 (ind)'!AX12-MIN('09 (ind)'!AX$6:AX$37))/(MAX('09 (ind)'!AX$6:AX$37)-MIN('09 (ind)'!AX$6:AX$37))))))</f>
        <v>28.369411663192718</v>
      </c>
      <c r="AY13" s="75">
        <f>IF('09 (ind)'!AY$1="si",100*(('09 (ind)'!AY12-MIN('09 (ind)'!AY$6:AY$37))/(MAX('09 (ind)'!AY$6:AY$37)-MIN('09 (ind)'!AY$6:AY$37))),ABS(-100+(100*(('09 (ind)'!AY12-MIN('09 (ind)'!AY$6:AY$37))/(MAX('09 (ind)'!AY$6:AY$37)-MIN('09 (ind)'!AY$6:AY$37))))))</f>
        <v>72.978116079923907</v>
      </c>
      <c r="AZ13" s="75">
        <f>IF('09 (ind)'!AZ$1="si",100*(('09 (ind)'!AZ12-MIN('09 (ind)'!AZ$6:AZ$37))/(MAX('09 (ind)'!AZ$6:AZ$37)-MIN('09 (ind)'!AZ$6:AZ$37))),ABS(-100+(100*(('09 (ind)'!AZ12-MIN('09 (ind)'!AZ$6:AZ$37))/(MAX('09 (ind)'!AZ$6:AZ$37)-MIN('09 (ind)'!AZ$6:AZ$37))))))</f>
        <v>49.779135522948046</v>
      </c>
      <c r="BA13" s="75">
        <f>IF('09 (ind)'!BA$1="si",100*(('09 (ind)'!BA12-MIN('09 (ind)'!BA$6:BA$37))/(MAX('09 (ind)'!BA$6:BA$37)-MIN('09 (ind)'!BA$6:BA$37))),ABS(-100+(100*(('09 (ind)'!BA12-MIN('09 (ind)'!BA$6:BA$37))/(MAX('09 (ind)'!BA$6:BA$37)-MIN('09 (ind)'!BA$6:BA$37))))))</f>
        <v>30.069120435102885</v>
      </c>
      <c r="BB13" s="75">
        <f>IF('09 (ind)'!BB$1="si",100*(('09 (ind)'!BB12-MIN('09 (ind)'!BB$6:BB$37))/(MAX('09 (ind)'!BB$6:BB$37)-MIN('09 (ind)'!BB$6:BB$37))),ABS(-100+(100*(('09 (ind)'!BB12-MIN('09 (ind)'!BB$6:BB$37))/(MAX('09 (ind)'!BB$6:BB$37)-MIN('09 (ind)'!BB$6:BB$37))))))</f>
        <v>38.242995666190687</v>
      </c>
      <c r="BC13" s="75">
        <f>IF('09 (ind)'!BC$1="si",100*(('09 (ind)'!BC12-MIN('09 (ind)'!BC$6:BC$37))/(MAX('09 (ind)'!BC$6:BC$37)-MIN('09 (ind)'!BC$6:BC$37))),ABS(-100+(100*(('09 (ind)'!BC12-MIN('09 (ind)'!BC$6:BC$37))/(MAX('09 (ind)'!BC$6:BC$37)-MIN('09 (ind)'!BC$6:BC$37))))))</f>
        <v>21.361029905025276</v>
      </c>
      <c r="BD13" s="75">
        <f>IF('09 (ind)'!BD$1="si",100*(('09 (ind)'!BD12-MIN('09 (ind)'!BD$6:BD$37))/(MAX('09 (ind)'!BD$6:BD$37)-MIN('09 (ind)'!BD$6:BD$37))),ABS(-100+(100*(('09 (ind)'!BD12-MIN('09 (ind)'!BD$6:BD$37))/(MAX('09 (ind)'!BD$6:BD$37)-MIN('09 (ind)'!BD$6:BD$37))))))</f>
        <v>7.9659777881345137</v>
      </c>
      <c r="BE13" s="75">
        <f>IF('09 (ind)'!BE$1="si",100*(('09 (ind)'!BE12-MIN('09 (ind)'!BE$6:BE$37))/(MAX('09 (ind)'!BE$6:BE$37)-MIN('09 (ind)'!BE$6:BE$37))),ABS(-100+(100*(('09 (ind)'!BE12-MIN('09 (ind)'!BE$6:BE$37))/(MAX('09 (ind)'!BE$6:BE$37)-MIN('09 (ind)'!BE$6:BE$37))))))</f>
        <v>43.843283582089548</v>
      </c>
      <c r="BF13" s="75">
        <f>IF('09 (ind)'!BF$1="si",100*(('09 (ind)'!BF12-MIN('09 (ind)'!BF$6:BF$37))/(MAX('09 (ind)'!BF$6:BF$37)-MIN('09 (ind)'!BF$6:BF$37))),ABS(-100+(100*(('09 (ind)'!BF12-MIN('09 (ind)'!BF$6:BF$37))/(MAX('09 (ind)'!BF$6:BF$37)-MIN('09 (ind)'!BF$6:BF$37))))))</f>
        <v>80.75355903227819</v>
      </c>
      <c r="BG13" s="75">
        <f>IF('09 (ind)'!BG$1="si",100*(('09 (ind)'!BG12-MIN('09 (ind)'!BG$6:BG$37))/(MAX('09 (ind)'!BG$6:BG$37)-MIN('09 (ind)'!BG$6:BG$37))),ABS(-100+(100*(('09 (ind)'!BG12-MIN('09 (ind)'!BG$6:BG$37))/(MAX('09 (ind)'!BG$6:BG$37)-MIN('09 (ind)'!BG$6:BG$37))))))</f>
        <v>26.258521911017361</v>
      </c>
      <c r="BH13" s="75">
        <f>IF('09 (ind)'!BH$1="si",100*(('09 (ind)'!BH12-MIN('09 (ind)'!BH$6:BH$37))/(MAX('09 (ind)'!BH$6:BH$37)-MIN('09 (ind)'!BH$6:BH$37))),ABS(-100+(100*(('09 (ind)'!BH12-MIN('09 (ind)'!BH$6:BH$37))/(MAX('09 (ind)'!BH$6:BH$37)-MIN('09 (ind)'!BH$6:BH$37))))))</f>
        <v>29.234610111071746</v>
      </c>
      <c r="BI13" s="75">
        <f>IF('09 (ind)'!BI$1="si",100*(('09 (ind)'!BI12-MIN('09 (ind)'!BI$6:BI$37))/(MAX('09 (ind)'!BI$6:BI$37)-MIN('09 (ind)'!BI$6:BI$37))),ABS(-100+(100*(('09 (ind)'!BI12-MIN('09 (ind)'!BI$6:BI$37))/(MAX('09 (ind)'!BI$6:BI$37)-MIN('09 (ind)'!BI$6:BI$37))))))</f>
        <v>85.601872056045892</v>
      </c>
      <c r="BJ13" s="75">
        <f>IF('09 (ind)'!BJ$1="si",100*(('09 (ind)'!BJ12-MIN('09 (ind)'!BJ$6:BJ$37))/(MAX('09 (ind)'!BJ$6:BJ$37)-MIN('09 (ind)'!BJ$6:BJ$37))),ABS(-100+(100*(('09 (ind)'!BJ12-MIN('09 (ind)'!BJ$6:BJ$37))/(MAX('09 (ind)'!BJ$6:BJ$37)-MIN('09 (ind)'!BJ$6:BJ$37))))))</f>
        <v>6.3896168962366065E-4</v>
      </c>
      <c r="BK13" s="75">
        <f>IF('09 (ind)'!BK$1="si",100*(('09 (ind)'!BK12-MIN('09 (ind)'!BK$6:BK$37))/(MAX('09 (ind)'!BK$6:BK$37)-MIN('09 (ind)'!BK$6:BK$37))),ABS(-100+(100*(('09 (ind)'!BK12-MIN('09 (ind)'!BK$6:BK$37))/(MAX('09 (ind)'!BK$6:BK$37)-MIN('09 (ind)'!BK$6:BK$37))))))</f>
        <v>6.3233503930829773</v>
      </c>
      <c r="BL13" s="75">
        <f>IF('09 (ind)'!BL$1="si",100*(('09 (ind)'!BL12-MIN('09 (ind)'!BL$6:BL$37))/(MAX('09 (ind)'!BL$6:BL$37)-MIN('09 (ind)'!BL$6:BL$37))),ABS(-100+(100*(('09 (ind)'!BL12-MIN('09 (ind)'!BL$6:BL$37))/(MAX('09 (ind)'!BL$6:BL$37)-MIN('09 (ind)'!BL$6:BL$37))))))</f>
        <v>10.810810810810811</v>
      </c>
      <c r="BM13" s="75">
        <f>IF('09 (ind)'!BM$1="si",100*(('09 (ind)'!BM12-MIN('09 (ind)'!BM$6:BM$37))/(MAX('09 (ind)'!BM$6:BM$37)-MIN('09 (ind)'!BM$6:BM$37))),ABS(-100+(100*(('09 (ind)'!BM12-MIN('09 (ind)'!BM$6:BM$37))/(MAX('09 (ind)'!BM$6:BM$37)-MIN('09 (ind)'!BM$6:BM$37))))))</f>
        <v>16.803070169013296</v>
      </c>
      <c r="BN13" s="75">
        <f>IF('09 (ind)'!BN$1="si",100*(('09 (ind)'!BN12-MIN('09 (ind)'!BN$6:BN$37))/(MAX('09 (ind)'!BN$6:BN$37)-MIN('09 (ind)'!BN$6:BN$37))),ABS(-100+(100*(('09 (ind)'!BN12-MIN('09 (ind)'!BN$6:BN$37))/(MAX('09 (ind)'!BN$6:BN$37)-MIN('09 (ind)'!BN$6:BN$37))))))</f>
        <v>20.45482389593472</v>
      </c>
      <c r="BO13" s="75">
        <f>IF('09 (ind)'!BO$1="si",100*(('09 (ind)'!BO12-MIN('09 (ind)'!BO$6:BO$37))/(MAX('09 (ind)'!BO$6:BO$37)-MIN('09 (ind)'!BO$6:BO$37))),ABS(-100+(100*(('09 (ind)'!BO12-MIN('09 (ind)'!BO$6:BO$37))/(MAX('09 (ind)'!BO$6:BO$37)-MIN('09 (ind)'!BO$6:BO$37))))))</f>
        <v>24.191303869780516</v>
      </c>
      <c r="BP13" s="75">
        <f>IF('09 (ind)'!BP$1="si",100*(('09 (ind)'!BP12-MIN('09 (ind)'!BP$6:BP$37))/(MAX('09 (ind)'!BP$6:BP$37)-MIN('09 (ind)'!BP$6:BP$37))),ABS(-100+(100*(('09 (ind)'!BP12-MIN('09 (ind)'!BP$6:BP$37))/(MAX('09 (ind)'!BP$6:BP$37)-MIN('09 (ind)'!BP$6:BP$37))))))</f>
        <v>49.582074695219511</v>
      </c>
      <c r="BQ13" s="75">
        <f>IF('09 (ind)'!BQ$1="si",100*(('09 (ind)'!BQ12-MIN('09 (ind)'!BQ$6:BQ$37))/(MAX('09 (ind)'!BQ$6:BQ$37)-MIN('09 (ind)'!BQ$6:BQ$37))),ABS(-100+(100*(('09 (ind)'!BQ12-MIN('09 (ind)'!BQ$6:BQ$37))/(MAX('09 (ind)'!BQ$6:BQ$37)-MIN('09 (ind)'!BQ$6:BQ$37))))))</f>
        <v>32.160569676113234</v>
      </c>
      <c r="BR13" s="75">
        <f>IF('09 (ind)'!BR$1="si",100*(('09 (ind)'!BR12-MIN('09 (ind)'!BR$6:BR$37))/(MAX('09 (ind)'!BR$6:BR$37)-MIN('09 (ind)'!BR$6:BR$37))),ABS(-100+(100*(('09 (ind)'!BR12-MIN('09 (ind)'!BR$6:BR$37))/(MAX('09 (ind)'!BP$6:BP$37)-MIN('09 (ind)'!BR$6:BR$37))))))</f>
        <v>9.2888507378916447</v>
      </c>
      <c r="BS13" s="75">
        <f>IF('09 (ind)'!BS$1="si",100*(('09 (ind)'!BS12-MIN('09 (ind)'!BS$6:BS$37))/(MAX('09 (ind)'!BS$6:BS$37)-MIN('09 (ind)'!BS$6:BS$37))),ABS(-100+(100*(('09 (ind)'!BS12-MIN('09 (ind)'!BS$6:BS$37))/(MAX('09 (ind)'!BQ$6:BQ$37)-MIN('09 (ind)'!BS$6:BS$37))))))</f>
        <v>62.038724805394118</v>
      </c>
      <c r="BT13" s="75">
        <f>IF('09 (ind)'!BT$1="si",100*(('09 (ind)'!BT12-MIN('09 (ind)'!BT$6:BT$37))/(MAX('09 (ind)'!BT$6:BT$37)-MIN('09 (ind)'!BT$6:BT$37))),ABS(-100+(100*(('09 (ind)'!BT12-MIN('09 (ind)'!BT$6:BT$37))/(MAX('09 (ind)'!BR$6:BR$37)-MIN('09 (ind)'!BT$6:BT$37))))))</f>
        <v>92.861562177027153</v>
      </c>
      <c r="BU13" s="75">
        <f>IF('09 (ind)'!BU$1="si",100*(('09 (ind)'!BU12-MIN('09 (ind)'!BU$6:BU$37))/(MAX('09 (ind)'!BU$6:BU$37)-MIN('09 (ind)'!BU$6:BU$37))),ABS(-100+(100*(('09 (ind)'!BU12-MIN('09 (ind)'!BU$6:BU$37))/(MAX('09 (ind)'!BU$6:BU$37)-MIN('09 (ind)'!BU$6:BU$37))))))</f>
        <v>31.747694886839923</v>
      </c>
      <c r="BV13" s="75">
        <f>IF('09 (ind)'!BV$1="si",100*(('09 (ind)'!BV12-MIN('09 (ind)'!BV$6:BV$37))/(MAX('09 (ind)'!BV$6:BV$37)-MIN('09 (ind)'!BV$6:BV$37))),ABS(-100+(100*(('09 (ind)'!BV12-MIN('09 (ind)'!BV$6:BV$37))/(MAX('09 (ind)'!BV$6:BV$37)-MIN('09 (ind)'!BV$6:BV$37))))))</f>
        <v>15.732416710735059</v>
      </c>
      <c r="BW13" s="75">
        <f>IF('09 (ind)'!BW$1="si",100*(('09 (ind)'!BW12-MIN('09 (ind)'!BW$6:BW$37))/(MAX('09 (ind)'!BW$6:BW$37)-MIN('09 (ind)'!BW$6:BW$37))),ABS(-100+(100*(('09 (ind)'!BW12-MIN('09 (ind)'!BW$6:BW$37))/(MAX('09 (ind)'!BW$6:BW$37)-MIN('09 (ind)'!BW$6:BW$37))))))</f>
        <v>40.910867865519933</v>
      </c>
      <c r="BX13" s="75">
        <f>IF('09 (ind)'!BX$1="si",100*(('09 (ind)'!BX12-MIN('09 (ind)'!BX$6:BX$37))/(MAX('09 (ind)'!BX$6:BX$37)-MIN('09 (ind)'!BX$6:BX$37))),ABS(-100+(100*(('09 (ind)'!BX12-MIN('09 (ind)'!BX$6:BX$37))/(MAX('09 (ind)'!BX$6:BX$37)-MIN('09 (ind)'!BX$6:BX$37))))))</f>
        <v>36.850750558513347</v>
      </c>
      <c r="BY13" s="75">
        <f>IF('09 (ind)'!BY$1="si",100*(('09 (ind)'!BY12-MIN('09 (ind)'!BY$6:BY$37))/(MAX('09 (ind)'!BY$6:BY$37)-MIN('09 (ind)'!BY$6:BY$37))),ABS(-100+(100*(('09 (ind)'!BY12-MIN('09 (ind)'!BY$6:BY$37))/(MAX('09 (ind)'!BY$6:BY$37)-MIN('09 (ind)'!BY$6:BY$37))))))</f>
        <v>8.83708758829383</v>
      </c>
      <c r="BZ13" s="75">
        <f>IF('09 (ind)'!BZ$1="si",100*(('09 (ind)'!BZ12-MIN('09 (ind)'!BZ$6:BZ$37))/(MAX('09 (ind)'!BZ$6:BZ$37)-MIN('09 (ind)'!BZ$6:BZ$37))),ABS(-100+(100*(('09 (ind)'!BZ12-MIN('09 (ind)'!BZ$6:BZ$37))/(MAX('09 (ind)'!BZ$6:BZ$37)-MIN('09 (ind)'!BZ$6:BZ$37))))))</f>
        <v>84.664765928007895</v>
      </c>
      <c r="CA13" s="75">
        <f>IF('09 (ind)'!CA$1="si",100*(('09 (ind)'!CA12-MIN('09 (ind)'!CA$6:CA$37))/(MAX('09 (ind)'!CA$6:CA$37)-MIN('09 (ind)'!CA$6:CA$37))),ABS(-100+(100*(('09 (ind)'!CA12-MIN('09 (ind)'!CA$6:CA$37))/(MAX('09 (ind)'!CA$6:CA$37)-MIN('09 (ind)'!CA$6:CA$37))))))</f>
        <v>10.769980523212267</v>
      </c>
      <c r="CB13" s="75">
        <f>IF('09 (ind)'!CB$1="si",100*(('09 (ind)'!CB12-MIN('09 (ind)'!CB$6:CB$37))/(MAX('09 (ind)'!CB$6:CB$37)-MIN('09 (ind)'!CB$6:CB$37))),ABS(-100+(100*(('09 (ind)'!CB12-MIN('09 (ind)'!CB$6:CB$37))/(MAX('09 (ind)'!CB$6:CB$37)-MIN('09 (ind)'!CB$6:CB$37))))))</f>
        <v>59.627329192546576</v>
      </c>
      <c r="CC13" s="75">
        <f>IF('09 (ind)'!CC$1="si",100*(('09 (ind)'!CC12-MIN('09 (ind)'!CC$6:CC$37))/(MAX('09 (ind)'!CC$6:CC$37)-MIN('09 (ind)'!CC$6:CC$37))),ABS(-100+(100*(('09 (ind)'!CC12-MIN('09 (ind)'!CC$6:CC$37))/(MAX('09 (ind)'!CC$6:CC$37)-MIN('09 (ind)'!CC$6:CC$37))))))</f>
        <v>73.41734114012894</v>
      </c>
      <c r="CD13" s="75">
        <f>IF('09 (ind)'!CD$1="si",100*(('09 (ind)'!CD12-MIN('09 (ind)'!CD$6:CD$37))/(MAX('09 (ind)'!CD$6:CD$37)-MIN('09 (ind)'!CD$6:CD$37))),ABS(-100+(100*(('09 (ind)'!CD12-MIN('09 (ind)'!CD$6:CD$37))/(MAX('09 (ind)'!CD$6:CD$37)-MIN('09 (ind)'!CD$6:CD$37))))))</f>
        <v>9.5402310399493402</v>
      </c>
      <c r="CE13" s="75">
        <f>IF('09 (ind)'!CE$1="si",100*(('09 (ind)'!CE12-MIN('09 (ind)'!CE$6:CE$37))/(MAX('09 (ind)'!CE$6:CE$37)-MIN('09 (ind)'!CE$6:CE$37))),ABS(-100+(100*(('09 (ind)'!CE12-MIN('09 (ind)'!CE$6:CE$37))/(MAX('09 (ind)'!CE$6:CE$37)-MIN('09 (ind)'!CE$6:CE$37))))))</f>
        <v>8.0419646317497335</v>
      </c>
      <c r="CF13" s="75">
        <f>IF('09 (ind)'!CF$1="si",100*(('09 (ind)'!CF12-MIN('09 (ind)'!CF$6:CF$37))/(MAX('09 (ind)'!CF$6:CF$37)-MIN('09 (ind)'!CF$6:CF$37))),ABS(-100+(100*(('09 (ind)'!CF12-MIN('09 (ind)'!CF$6:CF$37))/(MAX('09 (ind)'!CF$6:CF$37)-MIN('09 (ind)'!CF$6:CF$37))))))</f>
        <v>26.84368788679533</v>
      </c>
      <c r="CG13" s="75">
        <f>IF('09 (ind)'!CG$1="si",100*(('09 (ind)'!CG12-MIN('09 (ind)'!CG$6:CG$37))/(MAX('09 (ind)'!CG$6:CG$37)-MIN('09 (ind)'!CG$6:CG$37))),ABS(-100+(100*(('09 (ind)'!CG12-MIN('09 (ind)'!CG$6:CG$37))/(MAX('09 (ind)'!CG$6:CG$37)-MIN('09 (ind)'!CG$6:CG$37))))))</f>
        <v>17.482151040518556</v>
      </c>
      <c r="CH13" s="75">
        <f>IF('09 (ind)'!CH$1="si",100*(('09 (ind)'!CH12-MIN('09 (ind)'!CH$6:CH$37))/(MAX('09 (ind)'!CH$6:CH$37)-MIN('09 (ind)'!CH$6:CH$37))),ABS(-100+(100*(('09 (ind)'!CH12-MIN('09 (ind)'!CH$6:CH$37))/(MAX('09 (ind)'!CH$6:CH$37)-MIN('09 (ind)'!CH$6:CH$37))))))</f>
        <v>16.272803084076255</v>
      </c>
      <c r="CI13" s="75">
        <f>IF('09 (ind)'!CI$1="si",100*(('09 (ind)'!CI12-MIN('09 (ind)'!CI$6:CI$37))/(MAX('09 (ind)'!CI$6:CI$37)-MIN('09 (ind)'!CI$6:CI$37))),ABS(-100+(100*(('09 (ind)'!CI12-MIN('09 (ind)'!CI$6:CI$37))/(MAX('09 (ind)'!CI$6:CI$37)-MIN('09 (ind)'!CI$6:CI$37))))))</f>
        <v>16.258007040103262</v>
      </c>
      <c r="CJ13" s="75">
        <f>IF('09 (ind)'!CJ$1="si",100*(('09 (ind)'!CJ12-MIN('09 (ind)'!CJ$6:CJ$37))/(MAX('09 (ind)'!CJ$6:CJ$37)-MIN('09 (ind)'!CJ$6:CJ$37))),ABS(-100+(100*(('09 (ind)'!CJ12-MIN('09 (ind)'!CJ$6:CJ$37))/(MAX('09 (ind)'!CJ$6:CJ$37)-MIN('09 (ind)'!CJ$6:CJ$37))))))</f>
        <v>46.836749330223086</v>
      </c>
      <c r="CK13" s="75">
        <f>IF('09 (ind)'!CK$1="si",100*(('09 (ind)'!CK12-MIN('09 (ind)'!CK$6:CK$37))/(MAX('09 (ind)'!CK$6:CK$37)-MIN('09 (ind)'!CK$6:CK$37))),ABS(-100+(100*(('09 (ind)'!CK12-MIN('09 (ind)'!CK$6:CK$37))/(MAX('09 (ind)'!CK$6:CK$37)-MIN('09 (ind)'!CK$6:CK$37))))))</f>
        <v>28.869512784272754</v>
      </c>
      <c r="CL13" s="75">
        <f>IF('09 (ind)'!CL$1="si",100*(('09 (ind)'!CL12-MIN('09 (ind)'!CL$6:CL$37))/(MAX('09 (ind)'!CL$6:CL$37)-MIN('09 (ind)'!CL$6:CL$37))),ABS(-100+(100*(('09 (ind)'!CL12-MIN('09 (ind)'!CL$6:CL$37))/(MAX('09 (ind)'!CL$6:CL$37)-MIN('09 (ind)'!CL$6:CL$37))))))</f>
        <v>14.030784112114707</v>
      </c>
      <c r="CM13" s="75">
        <f>IF('09 (ind)'!CM$1="si",100*(('09 (ind)'!CM12-MIN('09 (ind)'!CM$6:CM$37))/(MAX('09 (ind)'!CM$6:CM$37)-MIN('09 (ind)'!CM$6:CM$37))),ABS(-100+(100*(('09 (ind)'!CM12-MIN('09 (ind)'!CM$6:CM$37))/(MAX('09 (ind)'!CM$6:CM$37)-MIN('09 (ind)'!CM$6:CM$37))))))</f>
        <v>10.855807973812826</v>
      </c>
    </row>
    <row r="14" spans="1:91">
      <c r="A14" s="18" t="s">
        <v>213</v>
      </c>
      <c r="B14" s="87">
        <f>IF('09 (ind)'!B$1="si",100*(('09 (ind)'!B13-MIN('09 (ind)'!B$6:B$37))/(MAX('09 (ind)'!B$6:B$37)-MIN('09 (ind)'!B$6:B$37))),ABS(-100+(100*(('09 (ind)'!B13-MIN('09 (ind)'!B$6:B$37))/(MAX('09 (ind)'!B$6:B$37)-MIN('09 (ind)'!B$6:B$37))))))</f>
        <v>9.7767985151342315E-2</v>
      </c>
      <c r="C14" s="87">
        <f>IF('09 (ind)'!C$1="si",100*(('09 (ind)'!C13-MIN('09 (ind)'!C$6:C$37))/(MAX('09 (ind)'!C$6:C$37)-MIN('09 (ind)'!C$6:C$37))),ABS(-100+(100*(('09 (ind)'!C13-MIN('09 (ind)'!C$6:C$37))/(MAX('09 (ind)'!C$6:C$37)-MIN('09 (ind)'!C$6:C$37))))))</f>
        <v>45.088289770916489</v>
      </c>
      <c r="D14" s="87">
        <f>IF('09 (ind)'!D$1="si",100*(('09 (ind)'!D13-MIN('09 (ind)'!D$6:D$37))/(MAX('09 (ind)'!D$6:D$37)-MIN('09 (ind)'!D$6:D$37))),ABS(-100+(100*(('09 (ind)'!D13-MIN('09 (ind)'!D$6:D$37))/(MAX('09 (ind)'!D$6:D$37)-MIN('09 (ind)'!D$6:D$37))))))</f>
        <v>64.501435547739121</v>
      </c>
      <c r="E14" s="87">
        <f>IF('09 (ind)'!E$1="si",100*(('09 (ind)'!E13-MIN('09 (ind)'!E$6:E$37))/(MAX('09 (ind)'!E$6:E$37)-MIN('09 (ind)'!E$6:E$37))),ABS(-100+(100*(('09 (ind)'!E13-MIN('09 (ind)'!E$6:E$37))/(MAX('09 (ind)'!E$6:E$37)-MIN('09 (ind)'!E$6:E$37))))))</f>
        <v>91.765643237257308</v>
      </c>
      <c r="F14" s="87">
        <f>IF('09 (ind)'!F$1="si",100*(('09 (ind)'!F13-MIN('09 (ind)'!F$6:F$37))/(MAX('09 (ind)'!F$6:F$37)-MIN('09 (ind)'!F$6:F$37))),ABS(-100+(100*(('09 (ind)'!F13-MIN('09 (ind)'!F$6:F$37))/(MAX('09 (ind)'!F$6:F$37)-MIN('09 (ind)'!F$6:F$37))))))</f>
        <v>28.08219178082193</v>
      </c>
      <c r="G14" s="87">
        <f>IF('09 (ind)'!G$1="si",100*(('09 (ind)'!G13-MIN('09 (ind)'!G$6:G$37))/(MAX('09 (ind)'!G$6:G$37)-MIN('09 (ind)'!G$6:G$37))),ABS(-100+(100*(('09 (ind)'!G13-MIN('09 (ind)'!G$6:G$37))/(MAX('09 (ind)'!G$6:G$37)-MIN('09 (ind)'!G$6:G$37))))))</f>
        <v>71.186440677966075</v>
      </c>
      <c r="H14" s="87">
        <f>IF('09 (ind)'!H$1="si",100*(('09 (ind)'!H13-MIN('09 (ind)'!H$6:H$37))/(MAX('09 (ind)'!H$6:H$37)-MIN('09 (ind)'!H$6:H$37))),ABS(-100+(100*(('09 (ind)'!H13-MIN('09 (ind)'!H$6:H$37))/(MAX('09 (ind)'!H$6:H$37)-MIN('09 (ind)'!H$6:H$37))))))</f>
        <v>43.846153846153854</v>
      </c>
      <c r="I14" s="87">
        <f>IF('09 (ind)'!I$1="si",100*(('09 (ind)'!I13-MIN('09 (ind)'!I$6:I$37))/(MAX('09 (ind)'!I$6:I$37)-MIN('09 (ind)'!I$6:I$37))),ABS(-100+(100*(('09 (ind)'!I13-MIN('09 (ind)'!I$6:I$37))/(MAX('09 (ind)'!I$6:I$37)-MIN('09 (ind)'!I$6:I$37))))))</f>
        <v>100</v>
      </c>
      <c r="J14" s="87">
        <f>IF('09 (ind)'!J$1="si",100*(('09 (ind)'!J13-MIN('09 (ind)'!J$6:J$37))/(MAX('09 (ind)'!J$6:J$37)-MIN('09 (ind)'!J$6:J$37))),ABS(-100+(100*(('09 (ind)'!J13-MIN('09 (ind)'!J$6:J$37))/(MAX('09 (ind)'!J$6:J$37)-MIN('09 (ind)'!J$6:J$37))))))</f>
        <v>9.1018928715263758</v>
      </c>
      <c r="K14" s="87">
        <f>IF('09 (ind)'!K$1="si",100*(('09 (ind)'!K13-MIN('09 (ind)'!K$6:K$37))/(MAX('09 (ind)'!K$6:K$37)-MIN('09 (ind)'!K$6:K$37))),ABS(-100+(100*(('09 (ind)'!K13-MIN('09 (ind)'!K$6:K$37))/(MAX('09 (ind)'!K$6:K$37)-MIN('09 (ind)'!K$6:K$37))))))</f>
        <v>43.567964013880726</v>
      </c>
      <c r="L14" s="87">
        <f>IF('09 (ind)'!L$1="si",100*(('09 (ind)'!L13-MIN('09 (ind)'!L$6:L$37))/(MAX('09 (ind)'!L$6:L$37)-MIN('09 (ind)'!L$6:L$37))),ABS(-100+(100*(('09 (ind)'!L13-MIN('09 (ind)'!L$6:L$37))/(MAX('09 (ind)'!L$6:L$37)-MIN('09 (ind)'!L$6:L$37))))))</f>
        <v>92.281767108033463</v>
      </c>
      <c r="M14" s="87">
        <f>IF('09 (ind)'!M$1="si",100*(('09 (ind)'!M13-MIN('09 (ind)'!M$6:M$37))/(MAX('09 (ind)'!M$6:M$37)-MIN('09 (ind)'!M$6:M$37))),ABS(-100+(100*(('09 (ind)'!M13-MIN('09 (ind)'!M$6:M$37))/(MAX('09 (ind)'!M$6:M$37)-MIN('09 (ind)'!M$6:M$37))))))</f>
        <v>17.318698860062014</v>
      </c>
      <c r="N14" s="87">
        <f>IF('09 (ind)'!N$1="si",100*(('09 (ind)'!N13-MIN('09 (ind)'!N$6:N$37))/(MAX('09 (ind)'!N$6:N$37)-MIN('09 (ind)'!N$6:N$37))),ABS(-100+(100*(('09 (ind)'!N13-MIN('09 (ind)'!N$6:N$37))/(MAX('09 (ind)'!N$6:N$37)-MIN('09 (ind)'!N$6:N$37))))))</f>
        <v>58.79545214785982</v>
      </c>
      <c r="O14" s="87">
        <f>IF('09 (ind)'!O$1="si",100*(('09 (ind)'!O13-MIN('09 (ind)'!O$6:O$37))/(MAX('09 (ind)'!O$6:O$37)-MIN('09 (ind)'!O$6:O$37))),ABS(-100+(100*(('09 (ind)'!O13-MIN('09 (ind)'!O$6:O$37))/(MAX('09 (ind)'!O$6:O$37)-MIN('09 (ind)'!O$6:O$37))))))</f>
        <v>89.130434782608688</v>
      </c>
      <c r="P14" s="87">
        <f>IF('09 (ind)'!P$1="si",100*(('09 (ind)'!P13-MIN('09 (ind)'!P$6:P$37))/(MAX('09 (ind)'!P$6:P$37)-MIN('09 (ind)'!P$6:P$37))),ABS(-100+(100*(('09 (ind)'!P13-MIN('09 (ind)'!P$6:P$37))/(MAX('09 (ind)'!P$6:P$37)-MIN('09 (ind)'!P$6:P$37))))))</f>
        <v>51.336651483318619</v>
      </c>
      <c r="Q14" s="87">
        <f>IF('09 (ind)'!Q$1="si",100*(('09 (ind)'!Q13-MIN('09 (ind)'!Q$6:Q$37))/(MAX('09 (ind)'!Q$6:Q$37)-MIN('09 (ind)'!Q$6:Q$37))),ABS(-100+(100*(('09 (ind)'!Q13-MIN('09 (ind)'!Q$6:Q$37))/(MAX('09 (ind)'!Q$6:Q$37)-MIN('09 (ind)'!Q$6:Q$37))))))</f>
        <v>7.7400380605376125</v>
      </c>
      <c r="R14" s="87">
        <f>IF('09 (ind)'!R$1="si",100*(('09 (ind)'!R13-MIN('09 (ind)'!R$6:R$37))/(MAX('09 (ind)'!R$6:R$37)-MIN('09 (ind)'!R$6:R$37))),ABS(-100+(100*(('09 (ind)'!R13-MIN('09 (ind)'!R$6:R$37))/(MAX('09 (ind)'!R$6:R$37)-MIN('09 (ind)'!R$6:R$37))))))</f>
        <v>0.78009514578563122</v>
      </c>
      <c r="S14" s="75">
        <f>ABS(ABS(('09 (ind)'!S13-((MAX('09 (ind)'!S$6:S$37)+MIN('09 (ind)'!S$6:S$37))/2))/(((MAX('09 (ind)'!S$6:S$37)+MIN('09 (ind)'!S$6:S$37))/2)-MAX('09 (ind)'!S$6:S$37))*100)-100)</f>
        <v>67.549668874172184</v>
      </c>
      <c r="T14" s="75">
        <f>IF('09 (ind)'!T$1="si",100*(('09 (ind)'!T13-MIN('09 (ind)'!T$6:T$37))/(MAX('09 (ind)'!T$6:T$37)-MIN('09 (ind)'!T$6:T$37))),ABS(-100+(100*(('09 (ind)'!T13-MIN('09 (ind)'!T$6:T$37))/(MAX('09 (ind)'!T$6:T$37)-MIN('09 (ind)'!T$6:T$37))))))</f>
        <v>9.8554352135586694</v>
      </c>
      <c r="U14" s="75">
        <f>IF('09 (ind)'!U$1="si",100*(('09 (ind)'!U13-MIN('09 (ind)'!U$6:U$37))/(MAX('09 (ind)'!U$6:U$37)-MIN('09 (ind)'!U$6:U$37))),ABS(-100+(100*(('09 (ind)'!U13-MIN('09 (ind)'!U$6:U$37))/(MAX('09 (ind)'!U$6:U$37)-MIN('09 (ind)'!U$6:U$37))))))</f>
        <v>50</v>
      </c>
      <c r="V14" s="75">
        <f>IF('09 (ind)'!V$1="si",100*(('09 (ind)'!V13-MIN('09 (ind)'!V$6:V$37))/(MAX('09 (ind)'!V$6:V$37)-MIN('09 (ind)'!V$6:V$37))),ABS(-100+(100*(('09 (ind)'!V13-MIN('09 (ind)'!V$6:V$37))/(MAX('09 (ind)'!V$6:V$37)-MIN('09 (ind)'!V$6:V$37))))))</f>
        <v>94.117647058823536</v>
      </c>
      <c r="W14" s="75">
        <f>IF('09 (ind)'!W$1="si",100*(('09 (ind)'!W13-MIN('09 (ind)'!W$6:W$37))/(MAX('09 (ind)'!W$6:W$37)-MIN('09 (ind)'!W$6:W$37))),ABS(-100+(100*(('09 (ind)'!W13-MIN('09 (ind)'!W$6:W$37))/(MAX('09 (ind)'!W$6:W$37)-MIN('09 (ind)'!W$6:W$37))))))</f>
        <v>50.020991565207432</v>
      </c>
      <c r="X14" s="75">
        <f>IF('09 (ind)'!X$1="si",100*(('09 (ind)'!X13-MIN('09 (ind)'!X$6:X$37))/(MAX('09 (ind)'!X$6:X$37)-MIN('09 (ind)'!X$6:X$37))),ABS(-100+(100*(('09 (ind)'!X13-MIN('09 (ind)'!X$6:X$37))/(MAX('09 (ind)'!X$6:X$37)-MIN('09 (ind)'!X$6:X$37))))))</f>
        <v>98.430876341733907</v>
      </c>
      <c r="Y14" s="75">
        <f>IF('09 (ind)'!Y$1="si",100*(('09 (ind)'!Y13-MIN('09 (ind)'!Y$6:Y$37))/(MAX('09 (ind)'!Y$6:Y$37)-MIN('09 (ind)'!Y$6:Y$37))),ABS(-100+(100*(('09 (ind)'!Y13-MIN('09 (ind)'!Y$6:Y$37))/(MAX('09 (ind)'!Y$6:Y$37)-MIN('09 (ind)'!Y$6:Y$37))))))</f>
        <v>83.013736644928542</v>
      </c>
      <c r="Z14" s="75">
        <f>IF('09 (ind)'!Z$1="si",100*(('09 (ind)'!Z13-MIN('09 (ind)'!Z$6:Z$37))/(MAX('09 (ind)'!Z$6:Z$37)-MIN('09 (ind)'!Z$6:Z$37))),ABS(-100+(100*(('09 (ind)'!Z13-MIN('09 (ind)'!Z$6:Z$37))/(MAX('09 (ind)'!Z$6:Z$37)-MIN('09 (ind)'!Z$6:Z$37))))))</f>
        <v>19.10470627621433</v>
      </c>
      <c r="AA14" s="75">
        <f>IF('09 (ind)'!AA$1="si",100*(('09 (ind)'!AA13-MIN('09 (ind)'!AA$6:AA$37))/(MAX('09 (ind)'!AA$6:AA$37)-MIN('09 (ind)'!AA$6:AA$37))),ABS(-100+(100*(('09 (ind)'!AA13-MIN('09 (ind)'!AA$6:AA$37))/(MAX('09 (ind)'!AA$6:AA$37)-MIN('09 (ind)'!AA$6:AA$37))))))</f>
        <v>84.938312511928657</v>
      </c>
      <c r="AB14" s="75">
        <f>IF('09 (ind)'!AB$1="si",100*(('09 (ind)'!AB13-MIN('09 (ind)'!AB$6:AB$37))/(MAX('09 (ind)'!AB$6:AB$37)-MIN('09 (ind)'!AB$6:AB$37))),ABS(-100+(100*(('09 (ind)'!AB13-MIN('09 (ind)'!AB$6:AB$37))/(MAX('09 (ind)'!AB$6:AB$37)-MIN('09 (ind)'!AB$6:AB$37))))))</f>
        <v>100</v>
      </c>
      <c r="AC14" s="75">
        <f>IF('09 (ind)'!AC$1="si",100*(('09 (ind)'!AC13-MIN('09 (ind)'!AC$6:AC$37))/(MAX('09 (ind)'!AC$6:AC$37)-MIN('09 (ind)'!AC$6:AC$37))),ABS(-100+(100*(('09 (ind)'!AC13-MIN('09 (ind)'!AC$6:AC$37))/(MAX('09 (ind)'!AC$6:AC$37)-MIN('09 (ind)'!AC$6:AC$37))))))</f>
        <v>46.515678765140976</v>
      </c>
      <c r="AD14" s="75">
        <f>IF('09 (ind)'!AD$1="si",100*(('09 (ind)'!AD13-MIN('09 (ind)'!AD$6:AD$37))/(MAX('09 (ind)'!AD$6:AD$37)-MIN('09 (ind)'!AD$6:AD$37))),ABS(-100+(100*(('09 (ind)'!AD13-MIN('09 (ind)'!AD$6:AD$37))/(MAX('09 (ind)'!AD$6:AD$37)-MIN('09 (ind)'!AD$6:AD$37))))))</f>
        <v>55.236540372218016</v>
      </c>
      <c r="AE14" s="75">
        <f>IF('09 (ind)'!AE$1="si",100*(('09 (ind)'!AE13-MIN('09 (ind)'!AE$6:AE$37))/(MAX('09 (ind)'!AE$6:AE$37)-MIN('09 (ind)'!AE$6:AE$37))),ABS(-100+(100*(('09 (ind)'!AE13-MIN('09 (ind)'!AE$6:AE$37))/(MAX('09 (ind)'!AE$6:AE$37)-MIN('09 (ind)'!AE$6:AE$37))))))</f>
        <v>68.73988415595575</v>
      </c>
      <c r="AF14" s="75">
        <f>IF('09 (ind)'!AF$1="si",100*(('09 (ind)'!AF13-MIN('09 (ind)'!AF$6:AF$37))/(MAX('09 (ind)'!AF$6:AF$37)-MIN('09 (ind)'!AF$6:AF$37))),ABS(-100+(100*(('09 (ind)'!AF13-MIN('09 (ind)'!AF$6:AF$37))/(MAX('09 (ind)'!AF$6:AF$37)-MIN('09 (ind)'!AF$6:AF$37))))))</f>
        <v>76.166131506513096</v>
      </c>
      <c r="AG14" s="75">
        <f>IF('09 (ind)'!AG$1="si",100*(('09 (ind)'!AG13-MIN('09 (ind)'!AG$6:AG$37))/(MAX('09 (ind)'!AG$6:AG$37)-MIN('09 (ind)'!AG$6:AG$37))),ABS(-100+(100*(('09 (ind)'!AG13-MIN('09 (ind)'!AG$6:AG$37))/(MAX('09 (ind)'!AG$6:AG$37)-MIN('09 (ind)'!AG$6:AG$37))))))</f>
        <v>71.010335453536655</v>
      </c>
      <c r="AH14" s="75">
        <f>IF('09 (ind)'!AH$1="si",100*(('09 (ind)'!AH13-MIN('09 (ind)'!AH$6:AH$37))/(MAX('09 (ind)'!AH$6:AH$37)-MIN('09 (ind)'!AH$6:AH$37))),ABS(-100+(100*(('09 (ind)'!AH13-MIN('09 (ind)'!AH$6:AH$37))/(MAX('09 (ind)'!AH$6:AH$37)-MIN('09 (ind)'!AH$6:AH$37))))))</f>
        <v>94.272213206814172</v>
      </c>
      <c r="AI14" s="75">
        <f>IF('09 (ind)'!AI$1="si",100*(('09 (ind)'!AI13-MIN('09 (ind)'!AI$6:AI$37))/(MAX('09 (ind)'!AI$6:AI$37)-MIN('09 (ind)'!AI$6:AI$37))),ABS(-100+(100*(('09 (ind)'!AI13-MIN('09 (ind)'!AI$6:AI$37))/(MAX('09 (ind)'!AI$6:AI$37)-MIN('09 (ind)'!AI$6:AI$37))))))</f>
        <v>29.076210182007937</v>
      </c>
      <c r="AJ14" s="75">
        <f>IF('09 (ind)'!AJ$1="si",100*(('09 (ind)'!AJ13-MIN('09 (ind)'!AJ$6:AJ$37))/(MAX('09 (ind)'!AJ$6:AJ$37)-MIN('09 (ind)'!AJ$6:AJ$37))),ABS(-100+(100*(('09 (ind)'!AJ13-MIN('09 (ind)'!AJ$6:AJ$37))/(MAX('09 (ind)'!AJ$6:AJ$37)-MIN('09 (ind)'!AJ$6:AJ$37))))))</f>
        <v>29.311617353303266</v>
      </c>
      <c r="AK14" s="75">
        <f>IF('09 (ind)'!AK$1="si",100*(('09 (ind)'!AK13-MIN('09 (ind)'!AK$6:AK$37))/(MAX('09 (ind)'!AK$6:AK$37)-MIN('09 (ind)'!AK$6:AK$37))),ABS(-100+(100*(('09 (ind)'!AK13-MIN('09 (ind)'!AK$6:AK$37))/(MAX('09 (ind)'!AK$6:AK$37)-MIN('09 (ind)'!AK$6:AK$37))))))</f>
        <v>9.6161162785440411</v>
      </c>
      <c r="AL14" s="75">
        <f>IF('09 (ind)'!AL$1="si",100*(('09 (ind)'!AL13-MIN('09 (ind)'!AL$6:AL$37))/(MAX('09 (ind)'!AL$6:AL$37)-MIN('09 (ind)'!AL$6:AL$37))),ABS(-100+(100*(('09 (ind)'!AL13-MIN('09 (ind)'!AL$6:AL$37))/(MAX('09 (ind)'!AL$6:AL$37)-MIN('09 (ind)'!AL$6:AL$37))))))</f>
        <v>78.436524470317764</v>
      </c>
      <c r="AM14" s="75">
        <f>IF('09 (ind)'!AM$1="si",100*(('09 (ind)'!AM13-MIN('09 (ind)'!AM$6:AM$37))/(MAX('09 (ind)'!AM$6:AM$37)-MIN('09 (ind)'!AM$6:AM$37))),ABS(-100+(100*(('09 (ind)'!AM13-MIN('09 (ind)'!AM$6:AM$37))/(MAX('09 (ind)'!AM$6:AM$37)-MIN('09 (ind)'!AM$6:AM$37))))))</f>
        <v>51.505943481583571</v>
      </c>
      <c r="AN14" s="75">
        <f>IF('09 (ind)'!AN$1="si",100*(('09 (ind)'!AN13-MIN('09 (ind)'!AN$6:AN$37))/(MAX('09 (ind)'!AN$6:AN$37)-MIN('09 (ind)'!AN$6:AN$37))),ABS(-100+(100*(('09 (ind)'!AN13-MIN('09 (ind)'!AN$6:AN$37))/(MAX('09 (ind)'!AN$6:AN$37)-MIN('09 (ind)'!AN$6:AN$37))))))</f>
        <v>69.500565825988602</v>
      </c>
      <c r="AO14" s="75">
        <f>IF('09 (ind)'!AO$1="si",100*(('09 (ind)'!AO13-MIN('09 (ind)'!AO$6:AO$37))/(MAX('09 (ind)'!AO$6:AO$37)-MIN('09 (ind)'!AO$6:AO$37))),ABS(-100+(100*(('09 (ind)'!AO13-MIN('09 (ind)'!AO$6:AO$37))/(MAX('09 (ind)'!AO$6:AO$37)-MIN('09 (ind)'!AO$6:AO$37))))))</f>
        <v>61.624905467759937</v>
      </c>
      <c r="AP14" s="75">
        <f>IF('09 (ind)'!AP$1="si",100*(('09 (ind)'!AP13-MIN('09 (ind)'!AP$6:AP$37))/(MAX('09 (ind)'!AP$6:AP$37)-MIN('09 (ind)'!AP$6:AP$37))),ABS(-100+(100*(('09 (ind)'!AP13-MIN('09 (ind)'!AP$6:AP$37))/(MAX('09 (ind)'!AP$6:AP$37)-MIN('09 (ind)'!AP$6:AP$37))))))</f>
        <v>69.808541973490435</v>
      </c>
      <c r="AQ14" s="75">
        <f>IF('09 (ind)'!AQ$1="si",100*(('09 (ind)'!AQ13-MIN('09 (ind)'!AQ$6:AQ$37))/(MAX('09 (ind)'!AQ$6:AQ$37)-MIN('09 (ind)'!AQ$6:AQ$37))),ABS(-100+(100*(('09 (ind)'!AQ13-MIN('09 (ind)'!AQ$6:AQ$37))/(MAX('09 (ind)'!AQ$6:AQ$37)-MIN('09 (ind)'!AQ$6:AQ$37))))))</f>
        <v>12.041625141671679</v>
      </c>
      <c r="AR14" s="75">
        <f>IF('09 (ind)'!AR$1="si",100*(('09 (ind)'!AR13-MIN('09 (ind)'!AR$6:AR$37))/(MAX('09 (ind)'!AR$6:AR$37)-MIN('09 (ind)'!AR$6:AR$37))),ABS(-100+(100*(('09 (ind)'!AR13-MIN('09 (ind)'!AR$6:AR$37))/(MAX('09 (ind)'!AR$6:AR$37)-MIN('09 (ind)'!AR$6:AR$37))))))</f>
        <v>86.003291876336249</v>
      </c>
      <c r="AS14" s="75">
        <f>IF('09 (ind)'!AS$1="si",100*(('09 (ind)'!AS13-MIN('09 (ind)'!AS$6:AS$37))/(MAX('09 (ind)'!AS$6:AS$37)-MIN('09 (ind)'!AS$6:AS$37))),ABS(-100+(100*(('09 (ind)'!AS13-MIN('09 (ind)'!AS$6:AS$37))/(MAX('09 (ind)'!AS$6:AS$37)-MIN('09 (ind)'!AS$6:AS$37))))))</f>
        <v>65.134099616858236</v>
      </c>
      <c r="AT14" s="75">
        <f>IF('09 (ind)'!AT$1="si",100*(('09 (ind)'!AT13-MIN('09 (ind)'!AT$6:AT$37))/(MAX('09 (ind)'!AT$6:AT$37)-MIN('09 (ind)'!AT$6:AT$37))),ABS(-100+(100*(('09 (ind)'!AT13-MIN('09 (ind)'!AT$6:AT$37))/(MAX('09 (ind)'!AT$6:AT$37)-MIN('09 (ind)'!AT$6:AT$37))))))</f>
        <v>0</v>
      </c>
      <c r="AU14" s="75">
        <f>IF('09 (ind)'!AU$1="si",100*(('09 (ind)'!AU13-MIN('09 (ind)'!AU$6:AU$37))/(MAX('09 (ind)'!AU$6:AU$37)-MIN('09 (ind)'!AU$6:AU$37))),ABS(-100+(100*(('09 (ind)'!AU13-MIN('09 (ind)'!AU$6:AU$37))/(MAX('09 (ind)'!AU$6:AU$37)-MIN('09 (ind)'!AU$6:AU$37))))))</f>
        <v>68.512110726643598</v>
      </c>
      <c r="AV14" s="75">
        <f>IF('09 (ind)'!AV$1="si",100*(('09 (ind)'!AV13-MIN('09 (ind)'!AV$6:AV$37))/(MAX('09 (ind)'!AV$6:AV$37)-MIN('09 (ind)'!AV$6:AV$37))),ABS(-100+(100*(('09 (ind)'!AV13-MIN('09 (ind)'!AV$6:AV$37))/(MAX('09 (ind)'!AV$6:AV$37)-MIN('09 (ind)'!AV$6:AV$37))))))</f>
        <v>64.12478336221838</v>
      </c>
      <c r="AW14" s="75">
        <f>IF('09 (ind)'!AW$1="si",100*(('09 (ind)'!AW13-MIN('09 (ind)'!AW$6:AW$37))/(MAX('09 (ind)'!AW$6:AW$37)-MIN('09 (ind)'!AW$6:AW$37))),ABS(-100+(100*(('09 (ind)'!AW13-MIN('09 (ind)'!AW$6:AW$37))/(MAX('09 (ind)'!AW$6:AW$37)-MIN('09 (ind)'!AW$6:AW$37))))))</f>
        <v>54.902667627974054</v>
      </c>
      <c r="AX14" s="75">
        <f>IF('09 (ind)'!AX$1="si",100*(('09 (ind)'!AX13-MIN('09 (ind)'!AX$6:AX$37))/(MAX('09 (ind)'!AX$6:AX$37)-MIN('09 (ind)'!AX$6:AX$37))),ABS(-100+(100*(('09 (ind)'!AX13-MIN('09 (ind)'!AX$6:AX$37))/(MAX('09 (ind)'!AX$6:AX$37)-MIN('09 (ind)'!AX$6:AX$37))))))</f>
        <v>36.096380976400759</v>
      </c>
      <c r="AY14" s="75">
        <f>IF('09 (ind)'!AY$1="si",100*(('09 (ind)'!AY13-MIN('09 (ind)'!AY$6:AY$37))/(MAX('09 (ind)'!AY$6:AY$37)-MIN('09 (ind)'!AY$6:AY$37))),ABS(-100+(100*(('09 (ind)'!AY13-MIN('09 (ind)'!AY$6:AY$37))/(MAX('09 (ind)'!AY$6:AY$37)-MIN('09 (ind)'!AY$6:AY$37))))))</f>
        <v>56.232159847764073</v>
      </c>
      <c r="AZ14" s="75">
        <f>IF('09 (ind)'!AZ$1="si",100*(('09 (ind)'!AZ13-MIN('09 (ind)'!AZ$6:AZ$37))/(MAX('09 (ind)'!AZ$6:AZ$37)-MIN('09 (ind)'!AZ$6:AZ$37))),ABS(-100+(100*(('09 (ind)'!AZ13-MIN('09 (ind)'!AZ$6:AZ$37))/(MAX('09 (ind)'!AZ$6:AZ$37)-MIN('09 (ind)'!AZ$6:AZ$37))))))</f>
        <v>61.843107471314617</v>
      </c>
      <c r="BA14" s="75">
        <f>IF('09 (ind)'!BA$1="si",100*(('09 (ind)'!BA13-MIN('09 (ind)'!BA$6:BA$37))/(MAX('09 (ind)'!BA$6:BA$37)-MIN('09 (ind)'!BA$6:BA$37))),ABS(-100+(100*(('09 (ind)'!BA13-MIN('09 (ind)'!BA$6:BA$37))/(MAX('09 (ind)'!BA$6:BA$37)-MIN('09 (ind)'!BA$6:BA$37))))))</f>
        <v>30.395584555137244</v>
      </c>
      <c r="BB14" s="75">
        <f>IF('09 (ind)'!BB$1="si",100*(('09 (ind)'!BB13-MIN('09 (ind)'!BB$6:BB$37))/(MAX('09 (ind)'!BB$6:BB$37)-MIN('09 (ind)'!BB$6:BB$37))),ABS(-100+(100*(('09 (ind)'!BB13-MIN('09 (ind)'!BB$6:BB$37))/(MAX('09 (ind)'!BB$6:BB$37)-MIN('09 (ind)'!BB$6:BB$37))))))</f>
        <v>22.941308962852037</v>
      </c>
      <c r="BC14" s="75">
        <f>IF('09 (ind)'!BC$1="si",100*(('09 (ind)'!BC13-MIN('09 (ind)'!BC$6:BC$37))/(MAX('09 (ind)'!BC$6:BC$37)-MIN('09 (ind)'!BC$6:BC$37))),ABS(-100+(100*(('09 (ind)'!BC13-MIN('09 (ind)'!BC$6:BC$37))/(MAX('09 (ind)'!BC$6:BC$37)-MIN('09 (ind)'!BC$6:BC$37))))))</f>
        <v>19.298595019387747</v>
      </c>
      <c r="BD14" s="75">
        <f>IF('09 (ind)'!BD$1="si",100*(('09 (ind)'!BD13-MIN('09 (ind)'!BD$6:BD$37))/(MAX('09 (ind)'!BD$6:BD$37)-MIN('09 (ind)'!BD$6:BD$37))),ABS(-100+(100*(('09 (ind)'!BD13-MIN('09 (ind)'!BD$6:BD$37))/(MAX('09 (ind)'!BD$6:BD$37)-MIN('09 (ind)'!BD$6:BD$37))))))</f>
        <v>7.5701369615838052</v>
      </c>
      <c r="BE14" s="75">
        <f>IF('09 (ind)'!BE$1="si",100*(('09 (ind)'!BE13-MIN('09 (ind)'!BE$6:BE$37))/(MAX('09 (ind)'!BE$6:BE$37)-MIN('09 (ind)'!BE$6:BE$37))),ABS(-100+(100*(('09 (ind)'!BE13-MIN('09 (ind)'!BE$6:BE$37))/(MAX('09 (ind)'!BE$6:BE$37)-MIN('09 (ind)'!BE$6:BE$37))))))</f>
        <v>46.92164179104477</v>
      </c>
      <c r="BF14" s="75">
        <f>IF('09 (ind)'!BF$1="si",100*(('09 (ind)'!BF13-MIN('09 (ind)'!BF$6:BF$37))/(MAX('09 (ind)'!BF$6:BF$37)-MIN('09 (ind)'!BF$6:BF$37))),ABS(-100+(100*(('09 (ind)'!BF13-MIN('09 (ind)'!BF$6:BF$37))/(MAX('09 (ind)'!BF$6:BF$37)-MIN('09 (ind)'!BF$6:BF$37))))))</f>
        <v>65.665826731748055</v>
      </c>
      <c r="BG14" s="75">
        <f>IF('09 (ind)'!BG$1="si",100*(('09 (ind)'!BG13-MIN('09 (ind)'!BG$6:BG$37))/(MAX('09 (ind)'!BG$6:BG$37)-MIN('09 (ind)'!BG$6:BG$37))),ABS(-100+(100*(('09 (ind)'!BG13-MIN('09 (ind)'!BG$6:BG$37))/(MAX('09 (ind)'!BG$6:BG$37)-MIN('09 (ind)'!BG$6:BG$37))))))</f>
        <v>32.371711940276477</v>
      </c>
      <c r="BH14" s="75">
        <f>IF('09 (ind)'!BH$1="si",100*(('09 (ind)'!BH13-MIN('09 (ind)'!BH$6:BH$37))/(MAX('09 (ind)'!BH$6:BH$37)-MIN('09 (ind)'!BH$6:BH$37))),ABS(-100+(100*(('09 (ind)'!BH13-MIN('09 (ind)'!BH$6:BH$37))/(MAX('09 (ind)'!BH$6:BH$37)-MIN('09 (ind)'!BH$6:BH$37))))))</f>
        <v>32.033132886935761</v>
      </c>
      <c r="BI14" s="75">
        <f>IF('09 (ind)'!BI$1="si",100*(('09 (ind)'!BI13-MIN('09 (ind)'!BI$6:BI$37))/(MAX('09 (ind)'!BI$6:BI$37)-MIN('09 (ind)'!BI$6:BI$37))),ABS(-100+(100*(('09 (ind)'!BI13-MIN('09 (ind)'!BI$6:BI$37))/(MAX('09 (ind)'!BI$6:BI$37)-MIN('09 (ind)'!BI$6:BI$37))))))</f>
        <v>71.644868496396981</v>
      </c>
      <c r="BJ14" s="75">
        <f>IF('09 (ind)'!BJ$1="si",100*(('09 (ind)'!BJ13-MIN('09 (ind)'!BJ$6:BJ$37))/(MAX('09 (ind)'!BJ$6:BJ$37)-MIN('09 (ind)'!BJ$6:BJ$37))),ABS(-100+(100*(('09 (ind)'!BJ13-MIN('09 (ind)'!BJ$6:BJ$37))/(MAX('09 (ind)'!BJ$6:BJ$37)-MIN('09 (ind)'!BJ$6:BJ$37))))))</f>
        <v>23.069819769103567</v>
      </c>
      <c r="BK14" s="75">
        <f>IF('09 (ind)'!BK$1="si",100*(('09 (ind)'!BK13-MIN('09 (ind)'!BK$6:BK$37))/(MAX('09 (ind)'!BK$6:BK$37)-MIN('09 (ind)'!BK$6:BK$37))),ABS(-100+(100*(('09 (ind)'!BK13-MIN('09 (ind)'!BK$6:BK$37))/(MAX('09 (ind)'!BK$6:BK$37)-MIN('09 (ind)'!BK$6:BK$37))))))</f>
        <v>17.913212400697969</v>
      </c>
      <c r="BL14" s="75">
        <f>IF('09 (ind)'!BL$1="si",100*(('09 (ind)'!BL13-MIN('09 (ind)'!BL$6:BL$37))/(MAX('09 (ind)'!BL$6:BL$37)-MIN('09 (ind)'!BL$6:BL$37))),ABS(-100+(100*(('09 (ind)'!BL13-MIN('09 (ind)'!BL$6:BL$37))/(MAX('09 (ind)'!BL$6:BL$37)-MIN('09 (ind)'!BL$6:BL$37))))))</f>
        <v>6.3063063063063058</v>
      </c>
      <c r="BM14" s="75">
        <f>IF('09 (ind)'!BM$1="si",100*(('09 (ind)'!BM13-MIN('09 (ind)'!BM$6:BM$37))/(MAX('09 (ind)'!BM$6:BM$37)-MIN('09 (ind)'!BM$6:BM$37))),ABS(-100+(100*(('09 (ind)'!BM13-MIN('09 (ind)'!BM$6:BM$37))/(MAX('09 (ind)'!BM$6:BM$37)-MIN('09 (ind)'!BM$6:BM$37))))))</f>
        <v>10.536546767579509</v>
      </c>
      <c r="BN14" s="75">
        <f>IF('09 (ind)'!BN$1="si",100*(('09 (ind)'!BN13-MIN('09 (ind)'!BN$6:BN$37))/(MAX('09 (ind)'!BN$6:BN$37)-MIN('09 (ind)'!BN$6:BN$37))),ABS(-100+(100*(('09 (ind)'!BN13-MIN('09 (ind)'!BN$6:BN$37))/(MAX('09 (ind)'!BN$6:BN$37)-MIN('09 (ind)'!BN$6:BN$37))))))</f>
        <v>33.493360850534195</v>
      </c>
      <c r="BO14" s="75">
        <f>IF('09 (ind)'!BO$1="si",100*(('09 (ind)'!BO13-MIN('09 (ind)'!BO$6:BO$37))/(MAX('09 (ind)'!BO$6:BO$37)-MIN('09 (ind)'!BO$6:BO$37))),ABS(-100+(100*(('09 (ind)'!BO13-MIN('09 (ind)'!BO$6:BO$37))/(MAX('09 (ind)'!BO$6:BO$37)-MIN('09 (ind)'!BO$6:BO$37))))))</f>
        <v>100</v>
      </c>
      <c r="BP14" s="75">
        <f>IF('09 (ind)'!BP$1="si",100*(('09 (ind)'!BP13-MIN('09 (ind)'!BP$6:BP$37))/(MAX('09 (ind)'!BP$6:BP$37)-MIN('09 (ind)'!BP$6:BP$37))),ABS(-100+(100*(('09 (ind)'!BP13-MIN('09 (ind)'!BP$6:BP$37))/(MAX('09 (ind)'!BP$6:BP$37)-MIN('09 (ind)'!BP$6:BP$37))))))</f>
        <v>57.06553641729991</v>
      </c>
      <c r="BQ14" s="75">
        <f>IF('09 (ind)'!BQ$1="si",100*(('09 (ind)'!BQ13-MIN('09 (ind)'!BQ$6:BQ$37))/(MAX('09 (ind)'!BQ$6:BQ$37)-MIN('09 (ind)'!BQ$6:BQ$37))),ABS(-100+(100*(('09 (ind)'!BQ13-MIN('09 (ind)'!BQ$6:BQ$37))/(MAX('09 (ind)'!BQ$6:BQ$37)-MIN('09 (ind)'!BQ$6:BQ$37))))))</f>
        <v>35.511488706593106</v>
      </c>
      <c r="BR14" s="75">
        <f>IF('09 (ind)'!BR$1="si",100*(('09 (ind)'!BR13-MIN('09 (ind)'!BR$6:BR$37))/(MAX('09 (ind)'!BR$6:BR$37)-MIN('09 (ind)'!BR$6:BR$37))),ABS(-100+(100*(('09 (ind)'!BR13-MIN('09 (ind)'!BR$6:BR$37))/(MAX('09 (ind)'!BP$6:BP$37)-MIN('09 (ind)'!BR$6:BR$37))))))</f>
        <v>100</v>
      </c>
      <c r="BS14" s="75">
        <f>IF('09 (ind)'!BS$1="si",100*(('09 (ind)'!BS13-MIN('09 (ind)'!BS$6:BS$37))/(MAX('09 (ind)'!BS$6:BS$37)-MIN('09 (ind)'!BS$6:BS$37))),ABS(-100+(100*(('09 (ind)'!BS13-MIN('09 (ind)'!BS$6:BS$37))/(MAX('09 (ind)'!BQ$6:BQ$37)-MIN('09 (ind)'!BS$6:BS$37))))))</f>
        <v>15.596740813169649</v>
      </c>
      <c r="BT14" s="75">
        <f>IF('09 (ind)'!BT$1="si",100*(('09 (ind)'!BT13-MIN('09 (ind)'!BT$6:BT$37))/(MAX('09 (ind)'!BT$6:BT$37)-MIN('09 (ind)'!BT$6:BT$37))),ABS(-100+(100*(('09 (ind)'!BT13-MIN('09 (ind)'!BT$6:BT$37))/(MAX('09 (ind)'!BR$6:BR$37)-MIN('09 (ind)'!BT$6:BT$37))))))</f>
        <v>92.747347171859587</v>
      </c>
      <c r="BU14" s="75">
        <f>IF('09 (ind)'!BU$1="si",100*(('09 (ind)'!BU13-MIN('09 (ind)'!BU$6:BU$37))/(MAX('09 (ind)'!BU$6:BU$37)-MIN('09 (ind)'!BU$6:BU$37))),ABS(-100+(100*(('09 (ind)'!BU13-MIN('09 (ind)'!BU$6:BU$37))/(MAX('09 (ind)'!BU$6:BU$37)-MIN('09 (ind)'!BU$6:BU$37))))))</f>
        <v>73.658843252305118</v>
      </c>
      <c r="BV14" s="75">
        <f>IF('09 (ind)'!BV$1="si",100*(('09 (ind)'!BV13-MIN('09 (ind)'!BV$6:BV$37))/(MAX('09 (ind)'!BV$6:BV$37)-MIN('09 (ind)'!BV$6:BV$37))),ABS(-100+(100*(('09 (ind)'!BV13-MIN('09 (ind)'!BV$6:BV$37))/(MAX('09 (ind)'!BV$6:BV$37)-MIN('09 (ind)'!BV$6:BV$37))))))</f>
        <v>37.493389740877845</v>
      </c>
      <c r="BW14" s="75">
        <f>IF('09 (ind)'!BW$1="si",100*(('09 (ind)'!BW13-MIN('09 (ind)'!BW$6:BW$37))/(MAX('09 (ind)'!BW$6:BW$37)-MIN('09 (ind)'!BW$6:BW$37))),ABS(-100+(100*(('09 (ind)'!BW13-MIN('09 (ind)'!BW$6:BW$37))/(MAX('09 (ind)'!BW$6:BW$37)-MIN('09 (ind)'!BW$6:BW$37))))))</f>
        <v>68.17826426896012</v>
      </c>
      <c r="BX14" s="75">
        <f>IF('09 (ind)'!BX$1="si",100*(('09 (ind)'!BX13-MIN('09 (ind)'!BX$6:BX$37))/(MAX('09 (ind)'!BX$6:BX$37)-MIN('09 (ind)'!BX$6:BX$37))),ABS(-100+(100*(('09 (ind)'!BX13-MIN('09 (ind)'!BX$6:BX$37))/(MAX('09 (ind)'!BX$6:BX$37)-MIN('09 (ind)'!BX$6:BX$37))))))</f>
        <v>8.6183829399124505</v>
      </c>
      <c r="BY14" s="75">
        <f>IF('09 (ind)'!BY$1="si",100*(('09 (ind)'!BY13-MIN('09 (ind)'!BY$6:BY$37))/(MAX('09 (ind)'!BY$6:BY$37)-MIN('09 (ind)'!BY$6:BY$37))),ABS(-100+(100*(('09 (ind)'!BY13-MIN('09 (ind)'!BY$6:BY$37))/(MAX('09 (ind)'!BY$6:BY$37)-MIN('09 (ind)'!BY$6:BY$37))))))</f>
        <v>2.3108016775111673</v>
      </c>
      <c r="BZ14" s="75">
        <f>IF('09 (ind)'!BZ$1="si",100*(('09 (ind)'!BZ13-MIN('09 (ind)'!BZ$6:BZ$37))/(MAX('09 (ind)'!BZ$6:BZ$37)-MIN('09 (ind)'!BZ$6:BZ$37))),ABS(-100+(100*(('09 (ind)'!BZ13-MIN('09 (ind)'!BZ$6:BZ$37))/(MAX('09 (ind)'!BZ$6:BZ$37)-MIN('09 (ind)'!BZ$6:BZ$37))))))</f>
        <v>64.753267642896091</v>
      </c>
      <c r="CA14" s="75">
        <f>IF('09 (ind)'!CA$1="si",100*(('09 (ind)'!CA13-MIN('09 (ind)'!CA$6:CA$37))/(MAX('09 (ind)'!CA$6:CA$37)-MIN('09 (ind)'!CA$6:CA$37))),ABS(-100+(100*(('09 (ind)'!CA13-MIN('09 (ind)'!CA$6:CA$37))/(MAX('09 (ind)'!CA$6:CA$37)-MIN('09 (ind)'!CA$6:CA$37))))))</f>
        <v>0</v>
      </c>
      <c r="CB14" s="75">
        <f>IF('09 (ind)'!CB$1="si",100*(('09 (ind)'!CB13-MIN('09 (ind)'!CB$6:CB$37))/(MAX('09 (ind)'!CB$6:CB$37)-MIN('09 (ind)'!CB$6:CB$37))),ABS(-100+(100*(('09 (ind)'!CB13-MIN('09 (ind)'!CB$6:CB$37))/(MAX('09 (ind)'!CB$6:CB$37)-MIN('09 (ind)'!CB$6:CB$37))))))</f>
        <v>46.58385093167702</v>
      </c>
      <c r="CC14" s="75">
        <f>IF('09 (ind)'!CC$1="si",100*(('09 (ind)'!CC13-MIN('09 (ind)'!CC$6:CC$37))/(MAX('09 (ind)'!CC$6:CC$37)-MIN('09 (ind)'!CC$6:CC$37))),ABS(-100+(100*(('09 (ind)'!CC13-MIN('09 (ind)'!CC$6:CC$37))/(MAX('09 (ind)'!CC$6:CC$37)-MIN('09 (ind)'!CC$6:CC$37))))))</f>
        <v>93.09064462690489</v>
      </c>
      <c r="CD14" s="75">
        <f>IF('09 (ind)'!CD$1="si",100*(('09 (ind)'!CD13-MIN('09 (ind)'!CD$6:CD$37))/(MAX('09 (ind)'!CD$6:CD$37)-MIN('09 (ind)'!CD$6:CD$37))),ABS(-100+(100*(('09 (ind)'!CD13-MIN('09 (ind)'!CD$6:CD$37))/(MAX('09 (ind)'!CD$6:CD$37)-MIN('09 (ind)'!CD$6:CD$37))))))</f>
        <v>1.4139734102371884</v>
      </c>
      <c r="CE14" s="75">
        <f>IF('09 (ind)'!CE$1="si",100*(('09 (ind)'!CE13-MIN('09 (ind)'!CE$6:CE$37))/(MAX('09 (ind)'!CE$6:CE$37)-MIN('09 (ind)'!CE$6:CE$37))),ABS(-100+(100*(('09 (ind)'!CE13-MIN('09 (ind)'!CE$6:CE$37))/(MAX('09 (ind)'!CE$6:CE$37)-MIN('09 (ind)'!CE$6:CE$37))))))</f>
        <v>21.213773677385401</v>
      </c>
      <c r="CF14" s="75">
        <f>IF('09 (ind)'!CF$1="si",100*(('09 (ind)'!CF13-MIN('09 (ind)'!CF$6:CF$37))/(MAX('09 (ind)'!CF$6:CF$37)-MIN('09 (ind)'!CF$6:CF$37))),ABS(-100+(100*(('09 (ind)'!CF13-MIN('09 (ind)'!CF$6:CF$37))/(MAX('09 (ind)'!CF$6:CF$37)-MIN('09 (ind)'!CF$6:CF$37))))))</f>
        <v>0.95144240168722782</v>
      </c>
      <c r="CG14" s="75">
        <f>IF('09 (ind)'!CG$1="si",100*(('09 (ind)'!CG13-MIN('09 (ind)'!CG$6:CG$37))/(MAX('09 (ind)'!CG$6:CG$37)-MIN('09 (ind)'!CG$6:CG$37))),ABS(-100+(100*(('09 (ind)'!CG13-MIN('09 (ind)'!CG$6:CG$37))/(MAX('09 (ind)'!CG$6:CG$37)-MIN('09 (ind)'!CG$6:CG$37))))))</f>
        <v>16.829400090406597</v>
      </c>
      <c r="CH14" s="75">
        <f>IF('09 (ind)'!CH$1="si",100*(('09 (ind)'!CH13-MIN('09 (ind)'!CH$6:CH$37))/(MAX('09 (ind)'!CH$6:CH$37)-MIN('09 (ind)'!CH$6:CH$37))),ABS(-100+(100*(('09 (ind)'!CH13-MIN('09 (ind)'!CH$6:CH$37))/(MAX('09 (ind)'!CH$6:CH$37)-MIN('09 (ind)'!CH$6:CH$37))))))</f>
        <v>35.371968458078932</v>
      </c>
      <c r="CI14" s="75">
        <f>IF('09 (ind)'!CI$1="si",100*(('09 (ind)'!CI13-MIN('09 (ind)'!CI$6:CI$37))/(MAX('09 (ind)'!CI$6:CI$37)-MIN('09 (ind)'!CI$6:CI$37))),ABS(-100+(100*(('09 (ind)'!CI13-MIN('09 (ind)'!CI$6:CI$37))/(MAX('09 (ind)'!CI$6:CI$37)-MIN('09 (ind)'!CI$6:CI$37))))))</f>
        <v>38.176122399271442</v>
      </c>
      <c r="CJ14" s="75">
        <f>IF('09 (ind)'!CJ$1="si",100*(('09 (ind)'!CJ13-MIN('09 (ind)'!CJ$6:CJ$37))/(MAX('09 (ind)'!CJ$6:CJ$37)-MIN('09 (ind)'!CJ$6:CJ$37))),ABS(-100+(100*(('09 (ind)'!CJ13-MIN('09 (ind)'!CJ$6:CJ$37))/(MAX('09 (ind)'!CJ$6:CJ$37)-MIN('09 (ind)'!CJ$6:CJ$37))))))</f>
        <v>55.607593408129105</v>
      </c>
      <c r="CK14" s="75">
        <f>IF('09 (ind)'!CK$1="si",100*(('09 (ind)'!CK13-MIN('09 (ind)'!CK$6:CK$37))/(MAX('09 (ind)'!CK$6:CK$37)-MIN('09 (ind)'!CK$6:CK$37))),ABS(-100+(100*(('09 (ind)'!CK13-MIN('09 (ind)'!CK$6:CK$37))/(MAX('09 (ind)'!CK$6:CK$37)-MIN('09 (ind)'!CK$6:CK$37))))))</f>
        <v>6.3149645111621089</v>
      </c>
      <c r="CL14" s="75">
        <f>IF('09 (ind)'!CL$1="si",100*(('09 (ind)'!CL13-MIN('09 (ind)'!CL$6:CL$37))/(MAX('09 (ind)'!CL$6:CL$37)-MIN('09 (ind)'!CL$6:CL$37))),ABS(-100+(100*(('09 (ind)'!CL13-MIN('09 (ind)'!CL$6:CL$37))/(MAX('09 (ind)'!CL$6:CL$37)-MIN('09 (ind)'!CL$6:CL$37))))))</f>
        <v>1.8546037770389225</v>
      </c>
      <c r="CM14" s="75">
        <f>IF('09 (ind)'!CM$1="si",100*(('09 (ind)'!CM13-MIN('09 (ind)'!CM$6:CM$37))/(MAX('09 (ind)'!CM$6:CM$37)-MIN('09 (ind)'!CM$6:CM$37))),ABS(-100+(100*(('09 (ind)'!CM13-MIN('09 (ind)'!CM$6:CM$37))/(MAX('09 (ind)'!CM$6:CM$37)-MIN('09 (ind)'!CM$6:CM$37))))))</f>
        <v>24.957512748656502</v>
      </c>
    </row>
    <row r="15" spans="1:91">
      <c r="A15" s="18" t="s">
        <v>214</v>
      </c>
      <c r="B15" s="87">
        <f>IF('09 (ind)'!B$1="si",100*(('09 (ind)'!B14-MIN('09 (ind)'!B$6:B$37))/(MAX('09 (ind)'!B$6:B$37)-MIN('09 (ind)'!B$6:B$37))),ABS(-100+(100*(('09 (ind)'!B14-MIN('09 (ind)'!B$6:B$37))/(MAX('09 (ind)'!B$6:B$37)-MIN('09 (ind)'!B$6:B$37))))))</f>
        <v>100</v>
      </c>
      <c r="C15" s="87">
        <f>IF('09 (ind)'!C$1="si",100*(('09 (ind)'!C14-MIN('09 (ind)'!C$6:C$37))/(MAX('09 (ind)'!C$6:C$37)-MIN('09 (ind)'!C$6:C$37))),ABS(-100+(100*(('09 (ind)'!C14-MIN('09 (ind)'!C$6:C$37))/(MAX('09 (ind)'!C$6:C$37)-MIN('09 (ind)'!C$6:C$37))))))</f>
        <v>100</v>
      </c>
      <c r="D15" s="87">
        <f>IF('09 (ind)'!D$1="si",100*(('09 (ind)'!D14-MIN('09 (ind)'!D$6:D$37))/(MAX('09 (ind)'!D$6:D$37)-MIN('09 (ind)'!D$6:D$37))),ABS(-100+(100*(('09 (ind)'!D14-MIN('09 (ind)'!D$6:D$37))/(MAX('09 (ind)'!D$6:D$37)-MIN('09 (ind)'!D$6:D$37))))))</f>
        <v>47.486763704181747</v>
      </c>
      <c r="E15" s="87">
        <f>IF('09 (ind)'!E$1="si",100*(('09 (ind)'!E14-MIN('09 (ind)'!E$6:E$37))/(MAX('09 (ind)'!E$6:E$37)-MIN('09 (ind)'!E$6:E$37))),ABS(-100+(100*(('09 (ind)'!E14-MIN('09 (ind)'!E$6:E$37))/(MAX('09 (ind)'!E$6:E$37)-MIN('09 (ind)'!E$6:E$37))))))</f>
        <v>0</v>
      </c>
      <c r="F15" s="87">
        <f>IF('09 (ind)'!F$1="si",100*(('09 (ind)'!F14-MIN('09 (ind)'!F$6:F$37))/(MAX('09 (ind)'!F$6:F$37)-MIN('09 (ind)'!F$6:F$37))),ABS(-100+(100*(('09 (ind)'!F14-MIN('09 (ind)'!F$6:F$37))/(MAX('09 (ind)'!F$6:F$37)-MIN('09 (ind)'!F$6:F$37))))))</f>
        <v>56.849315068493155</v>
      </c>
      <c r="G15" s="87">
        <f>IF('09 (ind)'!G$1="si",100*(('09 (ind)'!G14-MIN('09 (ind)'!G$6:G$37))/(MAX('09 (ind)'!G$6:G$37)-MIN('09 (ind)'!G$6:G$37))),ABS(-100+(100*(('09 (ind)'!G14-MIN('09 (ind)'!G$6:G$37))/(MAX('09 (ind)'!G$6:G$37)-MIN('09 (ind)'!G$6:G$37))))))</f>
        <v>51.694915254237273</v>
      </c>
      <c r="H15" s="87">
        <f>IF('09 (ind)'!H$1="si",100*(('09 (ind)'!H14-MIN('09 (ind)'!H$6:H$37))/(MAX('09 (ind)'!H$6:H$37)-MIN('09 (ind)'!H$6:H$37))),ABS(-100+(100*(('09 (ind)'!H14-MIN('09 (ind)'!H$6:H$37))/(MAX('09 (ind)'!H$6:H$37)-MIN('09 (ind)'!H$6:H$37))))))</f>
        <v>64.230769230769226</v>
      </c>
      <c r="I15" s="87">
        <f>IF('09 (ind)'!I$1="si",100*(('09 (ind)'!I14-MIN('09 (ind)'!I$6:I$37))/(MAX('09 (ind)'!I$6:I$37)-MIN('09 (ind)'!I$6:I$37))),ABS(-100+(100*(('09 (ind)'!I14-MIN('09 (ind)'!I$6:I$37))/(MAX('09 (ind)'!I$6:I$37)-MIN('09 (ind)'!I$6:I$37))))))</f>
        <v>53.125000000000014</v>
      </c>
      <c r="J15" s="87">
        <f>IF('09 (ind)'!J$1="si",100*(('09 (ind)'!J14-MIN('09 (ind)'!J$6:J$37))/(MAX('09 (ind)'!J$6:J$37)-MIN('09 (ind)'!J$6:J$37))),ABS(-100+(100*(('09 (ind)'!J14-MIN('09 (ind)'!J$6:J$37))/(MAX('09 (ind)'!J$6:J$37)-MIN('09 (ind)'!J$6:J$37))))))</f>
        <v>29.842931937172771</v>
      </c>
      <c r="K15" s="87">
        <f>IF('09 (ind)'!K$1="si",100*(('09 (ind)'!K14-MIN('09 (ind)'!K$6:K$37))/(MAX('09 (ind)'!K$6:K$37)-MIN('09 (ind)'!K$6:K$37))),ABS(-100+(100*(('09 (ind)'!K14-MIN('09 (ind)'!K$6:K$37))/(MAX('09 (ind)'!K$6:K$37)-MIN('09 (ind)'!K$6:K$37))))))</f>
        <v>20.14048773962649</v>
      </c>
      <c r="L15" s="87">
        <f>IF('09 (ind)'!L$1="si",100*(('09 (ind)'!L14-MIN('09 (ind)'!L$6:L$37))/(MAX('09 (ind)'!L$6:L$37)-MIN('09 (ind)'!L$6:L$37))),ABS(-100+(100*(('09 (ind)'!L14-MIN('09 (ind)'!L$6:L$37))/(MAX('09 (ind)'!L$6:L$37)-MIN('09 (ind)'!L$6:L$37))))))</f>
        <v>91.385560821397107</v>
      </c>
      <c r="M15" s="87">
        <f>IF('09 (ind)'!M$1="si",100*(('09 (ind)'!M14-MIN('09 (ind)'!M$6:M$37))/(MAX('09 (ind)'!M$6:M$37)-MIN('09 (ind)'!M$6:M$37))),ABS(-100+(100*(('09 (ind)'!M14-MIN('09 (ind)'!M$6:M$37))/(MAX('09 (ind)'!M$6:M$37)-MIN('09 (ind)'!M$6:M$37))))))</f>
        <v>9.4996969729016012</v>
      </c>
      <c r="N15" s="87">
        <f>IF('09 (ind)'!N$1="si",100*(('09 (ind)'!N14-MIN('09 (ind)'!N$6:N$37))/(MAX('09 (ind)'!N$6:N$37)-MIN('09 (ind)'!N$6:N$37))),ABS(-100+(100*(('09 (ind)'!N14-MIN('09 (ind)'!N$6:N$37))/(MAX('09 (ind)'!N$6:N$37)-MIN('09 (ind)'!N$6:N$37))))))</f>
        <v>53.980049410195598</v>
      </c>
      <c r="O15" s="87">
        <f>IF('09 (ind)'!O$1="si",100*(('09 (ind)'!O14-MIN('09 (ind)'!O$6:O$37))/(MAX('09 (ind)'!O$6:O$37)-MIN('09 (ind)'!O$6:O$37))),ABS(-100+(100*(('09 (ind)'!O14-MIN('09 (ind)'!O$6:O$37))/(MAX('09 (ind)'!O$6:O$37)-MIN('09 (ind)'!O$6:O$37))))))</f>
        <v>73.913043478260875</v>
      </c>
      <c r="P15" s="87">
        <f>IF('09 (ind)'!P$1="si",100*(('09 (ind)'!P14-MIN('09 (ind)'!P$6:P$37))/(MAX('09 (ind)'!P$6:P$37)-MIN('09 (ind)'!P$6:P$37))),ABS(-100+(100*(('09 (ind)'!P14-MIN('09 (ind)'!P$6:P$37))/(MAX('09 (ind)'!P$6:P$37)-MIN('09 (ind)'!P$6:P$37))))))</f>
        <v>0.52503157019713687</v>
      </c>
      <c r="Q15" s="87">
        <f>IF('09 (ind)'!Q$1="si",100*(('09 (ind)'!Q14-MIN('09 (ind)'!Q$6:Q$37))/(MAX('09 (ind)'!Q$6:Q$37)-MIN('09 (ind)'!Q$6:Q$37))),ABS(-100+(100*(('09 (ind)'!Q14-MIN('09 (ind)'!Q$6:Q$37))/(MAX('09 (ind)'!Q$6:Q$37)-MIN('09 (ind)'!Q$6:Q$37))))))</f>
        <v>18.660066857521393</v>
      </c>
      <c r="R15" s="87">
        <f>IF('09 (ind)'!R$1="si",100*(('09 (ind)'!R14-MIN('09 (ind)'!R$6:R$37))/(MAX('09 (ind)'!R$6:R$37)-MIN('09 (ind)'!R$6:R$37))),ABS(-100+(100*(('09 (ind)'!R14-MIN('09 (ind)'!R$6:R$37))/(MAX('09 (ind)'!R$6:R$37)-MIN('09 (ind)'!R$6:R$37))))))</f>
        <v>100</v>
      </c>
      <c r="S15" s="75">
        <f>ABS(ABS(('09 (ind)'!S14-((MAX('09 (ind)'!S$6:S$37)+MIN('09 (ind)'!S$6:S$37))/2))/(((MAX('09 (ind)'!S$6:S$37)+MIN('09 (ind)'!S$6:S$37))/2)-MAX('09 (ind)'!S$6:S$37))*100)-100)</f>
        <v>38.410596026490076</v>
      </c>
      <c r="T15" s="75">
        <f>IF('09 (ind)'!T$1="si",100*(('09 (ind)'!T14-MIN('09 (ind)'!T$6:T$37))/(MAX('09 (ind)'!T$6:T$37)-MIN('09 (ind)'!T$6:T$37))),ABS(-100+(100*(('09 (ind)'!T14-MIN('09 (ind)'!T$6:T$37))/(MAX('09 (ind)'!T$6:T$37)-MIN('09 (ind)'!T$6:T$37))))))</f>
        <v>30.085797709343819</v>
      </c>
      <c r="U15" s="75">
        <f>IF('09 (ind)'!U$1="si",100*(('09 (ind)'!U14-MIN('09 (ind)'!U$6:U$37))/(MAX('09 (ind)'!U$6:U$37)-MIN('09 (ind)'!U$6:U$37))),ABS(-100+(100*(('09 (ind)'!U14-MIN('09 (ind)'!U$6:U$37))/(MAX('09 (ind)'!U$6:U$37)-MIN('09 (ind)'!U$6:U$37))))))</f>
        <v>60</v>
      </c>
      <c r="V15" s="75">
        <f>IF('09 (ind)'!V$1="si",100*(('09 (ind)'!V14-MIN('09 (ind)'!V$6:V$37))/(MAX('09 (ind)'!V$6:V$37)-MIN('09 (ind)'!V$6:V$37))),ABS(-100+(100*(('09 (ind)'!V14-MIN('09 (ind)'!V$6:V$37))/(MAX('09 (ind)'!V$6:V$37)-MIN('09 (ind)'!V$6:V$37))))))</f>
        <v>95.424836601307192</v>
      </c>
      <c r="W15" s="75">
        <f>IF('09 (ind)'!W$1="si",100*(('09 (ind)'!W14-MIN('09 (ind)'!W$6:W$37))/(MAX('09 (ind)'!W$6:W$37)-MIN('09 (ind)'!W$6:W$37))),ABS(-100+(100*(('09 (ind)'!W14-MIN('09 (ind)'!W$6:W$37))/(MAX('09 (ind)'!W$6:W$37)-MIN('09 (ind)'!W$6:W$37))))))</f>
        <v>100</v>
      </c>
      <c r="X15" s="75">
        <f>IF('09 (ind)'!X$1="si",100*(('09 (ind)'!X14-MIN('09 (ind)'!X$6:X$37))/(MAX('09 (ind)'!X$6:X$37)-MIN('09 (ind)'!X$6:X$37))),ABS(-100+(100*(('09 (ind)'!X14-MIN('09 (ind)'!X$6:X$37))/(MAX('09 (ind)'!X$6:X$37)-MIN('09 (ind)'!X$6:X$37))))))</f>
        <v>100</v>
      </c>
      <c r="Y15" s="75">
        <f>IF('09 (ind)'!Y$1="si",100*(('09 (ind)'!Y14-MIN('09 (ind)'!Y$6:Y$37))/(MAX('09 (ind)'!Y$6:Y$37)-MIN('09 (ind)'!Y$6:Y$37))),ABS(-100+(100*(('09 (ind)'!Y14-MIN('09 (ind)'!Y$6:Y$37))/(MAX('09 (ind)'!Y$6:Y$37)-MIN('09 (ind)'!Y$6:Y$37))))))</f>
        <v>93.016974238009354</v>
      </c>
      <c r="Z15" s="75">
        <f>IF('09 (ind)'!Z$1="si",100*(('09 (ind)'!Z14-MIN('09 (ind)'!Z$6:Z$37))/(MAX('09 (ind)'!Z$6:Z$37)-MIN('09 (ind)'!Z$6:Z$37))),ABS(-100+(100*(('09 (ind)'!Z14-MIN('09 (ind)'!Z$6:Z$37))/(MAX('09 (ind)'!Z$6:Z$37)-MIN('09 (ind)'!Z$6:Z$37))))))</f>
        <v>54.862036566134783</v>
      </c>
      <c r="AA15" s="75">
        <f>IF('09 (ind)'!AA$1="si",100*(('09 (ind)'!AA14-MIN('09 (ind)'!AA$6:AA$37))/(MAX('09 (ind)'!AA$6:AA$37)-MIN('09 (ind)'!AA$6:AA$37))),ABS(-100+(100*(('09 (ind)'!AA14-MIN('09 (ind)'!AA$6:AA$37))/(MAX('09 (ind)'!AA$6:AA$37)-MIN('09 (ind)'!AA$6:AA$37))))))</f>
        <v>84.851754257971081</v>
      </c>
      <c r="AB15" s="75">
        <f>IF('09 (ind)'!AB$1="si",100*(('09 (ind)'!AB14-MIN('09 (ind)'!AB$6:AB$37))/(MAX('09 (ind)'!AB$6:AB$37)-MIN('09 (ind)'!AB$6:AB$37))),ABS(-100+(100*(('09 (ind)'!AB14-MIN('09 (ind)'!AB$6:AB$37))/(MAX('09 (ind)'!AB$6:AB$37)-MIN('09 (ind)'!AB$6:AB$37))))))</f>
        <v>92.432264036184336</v>
      </c>
      <c r="AC15" s="75">
        <f>IF('09 (ind)'!AC$1="si",100*(('09 (ind)'!AC14-MIN('09 (ind)'!AC$6:AC$37))/(MAX('09 (ind)'!AC$6:AC$37)-MIN('09 (ind)'!AC$6:AC$37))),ABS(-100+(100*(('09 (ind)'!AC14-MIN('09 (ind)'!AC$6:AC$37))/(MAX('09 (ind)'!AC$6:AC$37)-MIN('09 (ind)'!AC$6:AC$37))))))</f>
        <v>89.903903283592456</v>
      </c>
      <c r="AD15" s="75">
        <f>IF('09 (ind)'!AD$1="si",100*(('09 (ind)'!AD14-MIN('09 (ind)'!AD$6:AD$37))/(MAX('09 (ind)'!AD$6:AD$37)-MIN('09 (ind)'!AD$6:AD$37))),ABS(-100+(100*(('09 (ind)'!AD14-MIN('09 (ind)'!AD$6:AD$37))/(MAX('09 (ind)'!AD$6:AD$37)-MIN('09 (ind)'!AD$6:AD$37))))))</f>
        <v>94.981500158887883</v>
      </c>
      <c r="AE15" s="75">
        <f>IF('09 (ind)'!AE$1="si",100*(('09 (ind)'!AE14-MIN('09 (ind)'!AE$6:AE$37))/(MAX('09 (ind)'!AE$6:AE$37)-MIN('09 (ind)'!AE$6:AE$37))),ABS(-100+(100*(('09 (ind)'!AE14-MIN('09 (ind)'!AE$6:AE$37))/(MAX('09 (ind)'!AE$6:AE$37)-MIN('09 (ind)'!AE$6:AE$37))))))</f>
        <v>55.996332180426847</v>
      </c>
      <c r="AF15" s="75">
        <f>IF('09 (ind)'!AF$1="si",100*(('09 (ind)'!AF14-MIN('09 (ind)'!AF$6:AF$37))/(MAX('09 (ind)'!AF$6:AF$37)-MIN('09 (ind)'!AF$6:AF$37))),ABS(-100+(100*(('09 (ind)'!AF14-MIN('09 (ind)'!AF$6:AF$37))/(MAX('09 (ind)'!AF$6:AF$37)-MIN('09 (ind)'!AF$6:AF$37))))))</f>
        <v>96.777033619951936</v>
      </c>
      <c r="AG15" s="75">
        <f>IF('09 (ind)'!AG$1="si",100*(('09 (ind)'!AG14-MIN('09 (ind)'!AG$6:AG$37))/(MAX('09 (ind)'!AG$6:AG$37)-MIN('09 (ind)'!AG$6:AG$37))),ABS(-100+(100*(('09 (ind)'!AG14-MIN('09 (ind)'!AG$6:AG$37))/(MAX('09 (ind)'!AG$6:AG$37)-MIN('09 (ind)'!AG$6:AG$37))))))</f>
        <v>35.055709106613548</v>
      </c>
      <c r="AH15" s="75">
        <f>IF('09 (ind)'!AH$1="si",100*(('09 (ind)'!AH14-MIN('09 (ind)'!AH$6:AH$37))/(MAX('09 (ind)'!AH$6:AH$37)-MIN('09 (ind)'!AH$6:AH$37))),ABS(-100+(100*(('09 (ind)'!AH14-MIN('09 (ind)'!AH$6:AH$37))/(MAX('09 (ind)'!AH$6:AH$37)-MIN('09 (ind)'!AH$6:AH$37))))))</f>
        <v>22.260843401205353</v>
      </c>
      <c r="AI15" s="75">
        <f>IF('09 (ind)'!AI$1="si",100*(('09 (ind)'!AI14-MIN('09 (ind)'!AI$6:AI$37))/(MAX('09 (ind)'!AI$6:AI$37)-MIN('09 (ind)'!AI$6:AI$37))),ABS(-100+(100*(('09 (ind)'!AI14-MIN('09 (ind)'!AI$6:AI$37))/(MAX('09 (ind)'!AI$6:AI$37)-MIN('09 (ind)'!AI$6:AI$37))))))</f>
        <v>14.694582966933581</v>
      </c>
      <c r="AJ15" s="75">
        <f>IF('09 (ind)'!AJ$1="si",100*(('09 (ind)'!AJ14-MIN('09 (ind)'!AJ$6:AJ$37))/(MAX('09 (ind)'!AJ$6:AJ$37)-MIN('09 (ind)'!AJ$6:AJ$37))),ABS(-100+(100*(('09 (ind)'!AJ14-MIN('09 (ind)'!AJ$6:AJ$37))/(MAX('09 (ind)'!AJ$6:AJ$37)-MIN('09 (ind)'!AJ$6:AJ$37))))))</f>
        <v>76.090420420318267</v>
      </c>
      <c r="AK15" s="75">
        <f>IF('09 (ind)'!AK$1="si",100*(('09 (ind)'!AK14-MIN('09 (ind)'!AK$6:AK$37))/(MAX('09 (ind)'!AK$6:AK$37)-MIN('09 (ind)'!AK$6:AK$37))),ABS(-100+(100*(('09 (ind)'!AK14-MIN('09 (ind)'!AK$6:AK$37))/(MAX('09 (ind)'!AK$6:AK$37)-MIN('09 (ind)'!AK$6:AK$37))))))</f>
        <v>15.376247203512294</v>
      </c>
      <c r="AL15" s="75">
        <f>IF('09 (ind)'!AL$1="si",100*(('09 (ind)'!AL14-MIN('09 (ind)'!AL$6:AL$37))/(MAX('09 (ind)'!AL$6:AL$37)-MIN('09 (ind)'!AL$6:AL$37))),ABS(-100+(100*(('09 (ind)'!AL14-MIN('09 (ind)'!AL$6:AL$37))/(MAX('09 (ind)'!AL$6:AL$37)-MIN('09 (ind)'!AL$6:AL$37))))))</f>
        <v>65.183260788527974</v>
      </c>
      <c r="AM15" s="75">
        <f>IF('09 (ind)'!AM$1="si",100*(('09 (ind)'!AM14-MIN('09 (ind)'!AM$6:AM$37))/(MAX('09 (ind)'!AM$6:AM$37)-MIN('09 (ind)'!AM$6:AM$37))),ABS(-100+(100*(('09 (ind)'!AM14-MIN('09 (ind)'!AM$6:AM$37))/(MAX('09 (ind)'!AM$6:AM$37)-MIN('09 (ind)'!AM$6:AM$37))))))</f>
        <v>45.933359957016449</v>
      </c>
      <c r="AN15" s="75">
        <f>IF('09 (ind)'!AN$1="si",100*(('09 (ind)'!AN14-MIN('09 (ind)'!AN$6:AN$37))/(MAX('09 (ind)'!AN$6:AN$37)-MIN('09 (ind)'!AN$6:AN$37))),ABS(-100+(100*(('09 (ind)'!AN14-MIN('09 (ind)'!AN$6:AN$37))/(MAX('09 (ind)'!AN$6:AN$37)-MIN('09 (ind)'!AN$6:AN$37))))))</f>
        <v>100</v>
      </c>
      <c r="AO15" s="75">
        <f>IF('09 (ind)'!AO$1="si",100*(('09 (ind)'!AO14-MIN('09 (ind)'!AO$6:AO$37))/(MAX('09 (ind)'!AO$6:AO$37)-MIN('09 (ind)'!AO$6:AO$37))),ABS(-100+(100*(('09 (ind)'!AO14-MIN('09 (ind)'!AO$6:AO$37))/(MAX('09 (ind)'!AO$6:AO$37)-MIN('09 (ind)'!AO$6:AO$37))))))</f>
        <v>54.584772325636365</v>
      </c>
      <c r="AP15" s="75">
        <f>IF('09 (ind)'!AP$1="si",100*(('09 (ind)'!AP14-MIN('09 (ind)'!AP$6:AP$37))/(MAX('09 (ind)'!AP$6:AP$37)-MIN('09 (ind)'!AP$6:AP$37))),ABS(-100+(100*(('09 (ind)'!AP14-MIN('09 (ind)'!AP$6:AP$37))/(MAX('09 (ind)'!AP$6:AP$37)-MIN('09 (ind)'!AP$6:AP$37))))))</f>
        <v>31.811487481590589</v>
      </c>
      <c r="AQ15" s="75">
        <f>IF('09 (ind)'!AQ$1="si",100*(('09 (ind)'!AQ14-MIN('09 (ind)'!AQ$6:AQ$37))/(MAX('09 (ind)'!AQ$6:AQ$37)-MIN('09 (ind)'!AQ$6:AQ$37))),ABS(-100+(100*(('09 (ind)'!AQ14-MIN('09 (ind)'!AQ$6:AQ$37))/(MAX('09 (ind)'!AQ$6:AQ$37)-MIN('09 (ind)'!AQ$6:AQ$37))))))</f>
        <v>40.511447219899367</v>
      </c>
      <c r="AR15" s="75">
        <f>IF('09 (ind)'!AR$1="si",100*(('09 (ind)'!AR14-MIN('09 (ind)'!AR$6:AR$37))/(MAX('09 (ind)'!AR$6:AR$37)-MIN('09 (ind)'!AR$6:AR$37))),ABS(-100+(100*(('09 (ind)'!AR14-MIN('09 (ind)'!AR$6:AR$37))/(MAX('09 (ind)'!AR$6:AR$37)-MIN('09 (ind)'!AR$6:AR$37))))))</f>
        <v>76.962231828467608</v>
      </c>
      <c r="AS15" s="75">
        <f>IF('09 (ind)'!AS$1="si",100*(('09 (ind)'!AS14-MIN('09 (ind)'!AS$6:AS$37))/(MAX('09 (ind)'!AS$6:AS$37)-MIN('09 (ind)'!AS$6:AS$37))),ABS(-100+(100*(('09 (ind)'!AS14-MIN('09 (ind)'!AS$6:AS$37))/(MAX('09 (ind)'!AS$6:AS$37)-MIN('09 (ind)'!AS$6:AS$37))))))</f>
        <v>0</v>
      </c>
      <c r="AT15" s="75">
        <f>IF('09 (ind)'!AT$1="si",100*(('09 (ind)'!AT14-MIN('09 (ind)'!AT$6:AT$37))/(MAX('09 (ind)'!AT$6:AT$37)-MIN('09 (ind)'!AT$6:AT$37))),ABS(-100+(100*(('09 (ind)'!AT14-MIN('09 (ind)'!AT$6:AT$37))/(MAX('09 (ind)'!AT$6:AT$37)-MIN('09 (ind)'!AT$6:AT$37))))))</f>
        <v>0</v>
      </c>
      <c r="AU15" s="75">
        <f>IF('09 (ind)'!AU$1="si",100*(('09 (ind)'!AU14-MIN('09 (ind)'!AU$6:AU$37))/(MAX('09 (ind)'!AU$6:AU$37)-MIN('09 (ind)'!AU$6:AU$37))),ABS(-100+(100*(('09 (ind)'!AU14-MIN('09 (ind)'!AU$6:AU$37))/(MAX('09 (ind)'!AU$6:AU$37)-MIN('09 (ind)'!AU$6:AU$37))))))</f>
        <v>91.695501730103786</v>
      </c>
      <c r="AV15" s="75">
        <f>IF('09 (ind)'!AV$1="si",100*(('09 (ind)'!AV14-MIN('09 (ind)'!AV$6:AV$37))/(MAX('09 (ind)'!AV$6:AV$37)-MIN('09 (ind)'!AV$6:AV$37))),ABS(-100+(100*(('09 (ind)'!AV14-MIN('09 (ind)'!AV$6:AV$37))/(MAX('09 (ind)'!AV$6:AV$37)-MIN('09 (ind)'!AV$6:AV$37))))))</f>
        <v>94.800693240901211</v>
      </c>
      <c r="AW15" s="75">
        <f>IF('09 (ind)'!AW$1="si",100*(('09 (ind)'!AW14-MIN('09 (ind)'!AW$6:AW$37))/(MAX('09 (ind)'!AW$6:AW$37)-MIN('09 (ind)'!AW$6:AW$37))),ABS(-100+(100*(('09 (ind)'!AW14-MIN('09 (ind)'!AW$6:AW$37))/(MAX('09 (ind)'!AW$6:AW$37)-MIN('09 (ind)'!AW$6:AW$37))))))</f>
        <v>79.884643114635907</v>
      </c>
      <c r="AX15" s="75">
        <f>IF('09 (ind)'!AX$1="si",100*(('09 (ind)'!AX14-MIN('09 (ind)'!AX$6:AX$37))/(MAX('09 (ind)'!AX$6:AX$37)-MIN('09 (ind)'!AX$6:AX$37))),ABS(-100+(100*(('09 (ind)'!AX14-MIN('09 (ind)'!AX$6:AX$37))/(MAX('09 (ind)'!AX$6:AX$37)-MIN('09 (ind)'!AX$6:AX$37))))))</f>
        <v>85.603517870068174</v>
      </c>
      <c r="AY15" s="75">
        <f>IF('09 (ind)'!AY$1="si",100*(('09 (ind)'!AY14-MIN('09 (ind)'!AY$6:AY$37))/(MAX('09 (ind)'!AY$6:AY$37)-MIN('09 (ind)'!AY$6:AY$37))),ABS(-100+(100*(('09 (ind)'!AY14-MIN('09 (ind)'!AY$6:AY$37))/(MAX('09 (ind)'!AY$6:AY$37)-MIN('09 (ind)'!AY$6:AY$37))))))</f>
        <v>100</v>
      </c>
      <c r="AZ15" s="75">
        <f>IF('09 (ind)'!AZ$1="si",100*(('09 (ind)'!AZ14-MIN('09 (ind)'!AZ$6:AZ$37))/(MAX('09 (ind)'!AZ$6:AZ$37)-MIN('09 (ind)'!AZ$6:AZ$37))),ABS(-100+(100*(('09 (ind)'!AZ14-MIN('09 (ind)'!AZ$6:AZ$37))/(MAX('09 (ind)'!AZ$6:AZ$37)-MIN('09 (ind)'!AZ$6:AZ$37))))))</f>
        <v>24.738786109613397</v>
      </c>
      <c r="BA15" s="75">
        <f>IF('09 (ind)'!BA$1="si",100*(('09 (ind)'!BA14-MIN('09 (ind)'!BA$6:BA$37))/(MAX('09 (ind)'!BA$6:BA$37)-MIN('09 (ind)'!BA$6:BA$37))),ABS(-100+(100*(('09 (ind)'!BA14-MIN('09 (ind)'!BA$6:BA$37))/(MAX('09 (ind)'!BA$6:BA$37)-MIN('09 (ind)'!BA$6:BA$37))))))</f>
        <v>49.308038960572453</v>
      </c>
      <c r="BB15" s="75">
        <f>IF('09 (ind)'!BB$1="si",100*(('09 (ind)'!BB14-MIN('09 (ind)'!BB$6:BB$37))/(MAX('09 (ind)'!BB$6:BB$37)-MIN('09 (ind)'!BB$6:BB$37))),ABS(-100+(100*(('09 (ind)'!BB14-MIN('09 (ind)'!BB$6:BB$37))/(MAX('09 (ind)'!BB$6:BB$37)-MIN('09 (ind)'!BB$6:BB$37))))))</f>
        <v>45.069462565283423</v>
      </c>
      <c r="BC15" s="75">
        <f>IF('09 (ind)'!BC$1="si",100*(('09 (ind)'!BC14-MIN('09 (ind)'!BC$6:BC$37))/(MAX('09 (ind)'!BC$6:BC$37)-MIN('09 (ind)'!BC$6:BC$37))),ABS(-100+(100*(('09 (ind)'!BC14-MIN('09 (ind)'!BC$6:BC$37))/(MAX('09 (ind)'!BC$6:BC$37)-MIN('09 (ind)'!BC$6:BC$37))))))</f>
        <v>6.1396690980967703</v>
      </c>
      <c r="BD15" s="75">
        <f>IF('09 (ind)'!BD$1="si",100*(('09 (ind)'!BD14-MIN('09 (ind)'!BD$6:BD$37))/(MAX('09 (ind)'!BD$6:BD$37)-MIN('09 (ind)'!BD$6:BD$37))),ABS(-100+(100*(('09 (ind)'!BD14-MIN('09 (ind)'!BD$6:BD$37))/(MAX('09 (ind)'!BD$6:BD$37)-MIN('09 (ind)'!BD$6:BD$37))))))</f>
        <v>7.8285905232857349</v>
      </c>
      <c r="BE15" s="75">
        <f>IF('09 (ind)'!BE$1="si",100*(('09 (ind)'!BE14-MIN('09 (ind)'!BE$6:BE$37))/(MAX('09 (ind)'!BE$6:BE$37)-MIN('09 (ind)'!BE$6:BE$37))),ABS(-100+(100*(('09 (ind)'!BE14-MIN('09 (ind)'!BE$6:BE$37))/(MAX('09 (ind)'!BE$6:BE$37)-MIN('09 (ind)'!BE$6:BE$37))))))</f>
        <v>45.895522388059703</v>
      </c>
      <c r="BF15" s="75">
        <f>IF('09 (ind)'!BF$1="si",100*(('09 (ind)'!BF14-MIN('09 (ind)'!BF$6:BF$37))/(MAX('09 (ind)'!BF$6:BF$37)-MIN('09 (ind)'!BF$6:BF$37))),ABS(-100+(100*(('09 (ind)'!BF14-MIN('09 (ind)'!BF$6:BF$37))/(MAX('09 (ind)'!BF$6:BF$37)-MIN('09 (ind)'!BF$6:BF$37))))))</f>
        <v>82.170698665394127</v>
      </c>
      <c r="BG15" s="75">
        <f>IF('09 (ind)'!BG$1="si",100*(('09 (ind)'!BG14-MIN('09 (ind)'!BG$6:BG$37))/(MAX('09 (ind)'!BG$6:BG$37)-MIN('09 (ind)'!BG$6:BG$37))),ABS(-100+(100*(('09 (ind)'!BG14-MIN('09 (ind)'!BG$6:BG$37))/(MAX('09 (ind)'!BG$6:BG$37)-MIN('09 (ind)'!BG$6:BG$37))))))</f>
        <v>100</v>
      </c>
      <c r="BH15" s="75">
        <f>IF('09 (ind)'!BH$1="si",100*(('09 (ind)'!BH14-MIN('09 (ind)'!BH$6:BH$37))/(MAX('09 (ind)'!BH$6:BH$37)-MIN('09 (ind)'!BH$6:BH$37))),ABS(-100+(100*(('09 (ind)'!BH14-MIN('09 (ind)'!BH$6:BH$37))/(MAX('09 (ind)'!BH$6:BH$37)-MIN('09 (ind)'!BH$6:BH$37))))))</f>
        <v>100</v>
      </c>
      <c r="BI15" s="75">
        <f>IF('09 (ind)'!BI$1="si",100*(('09 (ind)'!BI14-MIN('09 (ind)'!BI$6:BI$37))/(MAX('09 (ind)'!BI$6:BI$37)-MIN('09 (ind)'!BI$6:BI$37))),ABS(-100+(100*(('09 (ind)'!BI14-MIN('09 (ind)'!BI$6:BI$37))/(MAX('09 (ind)'!BI$6:BI$37)-MIN('09 (ind)'!BI$6:BI$37))))))</f>
        <v>98.724201913318353</v>
      </c>
      <c r="BJ15" s="75">
        <f>IF('09 (ind)'!BJ$1="si",100*(('09 (ind)'!BJ14-MIN('09 (ind)'!BJ$6:BJ$37))/(MAX('09 (ind)'!BJ$6:BJ$37)-MIN('09 (ind)'!BJ$6:BJ$37))),ABS(-100+(100*(('09 (ind)'!BJ14-MIN('09 (ind)'!BJ$6:BJ$37))/(MAX('09 (ind)'!BJ$6:BJ$37)-MIN('09 (ind)'!BJ$6:BJ$37))))))</f>
        <v>0.49068764634095502</v>
      </c>
      <c r="BK15" s="75">
        <f>IF('09 (ind)'!BK$1="si",100*(('09 (ind)'!BK14-MIN('09 (ind)'!BK$6:BK$37))/(MAX('09 (ind)'!BK$6:BK$37)-MIN('09 (ind)'!BK$6:BK$37))),ABS(-100+(100*(('09 (ind)'!BK14-MIN('09 (ind)'!BK$6:BK$37))/(MAX('09 (ind)'!BK$6:BK$37)-MIN('09 (ind)'!BK$6:BK$37))))))</f>
        <v>37.143227137062702</v>
      </c>
      <c r="BL15" s="75">
        <f>IF('09 (ind)'!BL$1="si",100*(('09 (ind)'!BL14-MIN('09 (ind)'!BL$6:BL$37))/(MAX('09 (ind)'!BL$6:BL$37)-MIN('09 (ind)'!BL$6:BL$37))),ABS(-100+(100*(('09 (ind)'!BL14-MIN('09 (ind)'!BL$6:BL$37))/(MAX('09 (ind)'!BL$6:BL$37)-MIN('09 (ind)'!BL$6:BL$37))))))</f>
        <v>100</v>
      </c>
      <c r="BM15" s="75">
        <f>IF('09 (ind)'!BM$1="si",100*(('09 (ind)'!BM14-MIN('09 (ind)'!BM$6:BM$37))/(MAX('09 (ind)'!BM$6:BM$37)-MIN('09 (ind)'!BM$6:BM$37))),ABS(-100+(100*(('09 (ind)'!BM14-MIN('09 (ind)'!BM$6:BM$37))/(MAX('09 (ind)'!BM$6:BM$37)-MIN('09 (ind)'!BM$6:BM$37))))))</f>
        <v>49.035014107930571</v>
      </c>
      <c r="BN15" s="75">
        <f>IF('09 (ind)'!BN$1="si",100*(('09 (ind)'!BN14-MIN('09 (ind)'!BN$6:BN$37))/(MAX('09 (ind)'!BN$6:BN$37)-MIN('09 (ind)'!BN$6:BN$37))),ABS(-100+(100*(('09 (ind)'!BN14-MIN('09 (ind)'!BN$6:BN$37))/(MAX('09 (ind)'!BN$6:BN$37)-MIN('09 (ind)'!BN$6:BN$37))))))</f>
        <v>0</v>
      </c>
      <c r="BO15" s="75">
        <f>IF('09 (ind)'!BO$1="si",100*(('09 (ind)'!BO14-MIN('09 (ind)'!BO$6:BO$37))/(MAX('09 (ind)'!BO$6:BO$37)-MIN('09 (ind)'!BO$6:BO$37))),ABS(-100+(100*(('09 (ind)'!BO14-MIN('09 (ind)'!BO$6:BO$37))/(MAX('09 (ind)'!BO$6:BO$37)-MIN('09 (ind)'!BO$6:BO$37))))))</f>
        <v>17.525957400025803</v>
      </c>
      <c r="BP15" s="75">
        <f>IF('09 (ind)'!BP$1="si",100*(('09 (ind)'!BP14-MIN('09 (ind)'!BP$6:BP$37))/(MAX('09 (ind)'!BP$6:BP$37)-MIN('09 (ind)'!BP$6:BP$37))),ABS(-100+(100*(('09 (ind)'!BP14-MIN('09 (ind)'!BP$6:BP$37))/(MAX('09 (ind)'!BP$6:BP$37)-MIN('09 (ind)'!BP$6:BP$37))))))</f>
        <v>100</v>
      </c>
      <c r="BQ15" s="75">
        <f>IF('09 (ind)'!BQ$1="si",100*(('09 (ind)'!BQ14-MIN('09 (ind)'!BQ$6:BQ$37))/(MAX('09 (ind)'!BQ$6:BQ$37)-MIN('09 (ind)'!BQ$6:BQ$37))),ABS(-100+(100*(('09 (ind)'!BQ14-MIN('09 (ind)'!BQ$6:BQ$37))/(MAX('09 (ind)'!BQ$6:BQ$37)-MIN('09 (ind)'!BQ$6:BQ$37))))))</f>
        <v>100</v>
      </c>
      <c r="BR15" s="75">
        <f>IF('09 (ind)'!BR$1="si",100*(('09 (ind)'!BR14-MIN('09 (ind)'!BR$6:BR$37))/(MAX('09 (ind)'!BR$6:BR$37)-MIN('09 (ind)'!BR$6:BR$37))),ABS(-100+(100*(('09 (ind)'!BR14-MIN('09 (ind)'!BR$6:BR$37))/(MAX('09 (ind)'!BP$6:BP$37)-MIN('09 (ind)'!BR$6:BR$37))))))</f>
        <v>42.557858115262441</v>
      </c>
      <c r="BS15" s="75">
        <f>IF('09 (ind)'!BS$1="si",100*(('09 (ind)'!BS14-MIN('09 (ind)'!BS$6:BS$37))/(MAX('09 (ind)'!BS$6:BS$37)-MIN('09 (ind)'!BS$6:BS$37))),ABS(-100+(100*(('09 (ind)'!BS14-MIN('09 (ind)'!BS$6:BS$37))/(MAX('09 (ind)'!BQ$6:BQ$37)-MIN('09 (ind)'!BS$6:BS$37))))))</f>
        <v>100</v>
      </c>
      <c r="BT15" s="75">
        <f>IF('09 (ind)'!BT$1="si",100*(('09 (ind)'!BT14-MIN('09 (ind)'!BT$6:BT$37))/(MAX('09 (ind)'!BT$6:BT$37)-MIN('09 (ind)'!BT$6:BT$37))),ABS(-100+(100*(('09 (ind)'!BT14-MIN('09 (ind)'!BT$6:BT$37))/(MAX('09 (ind)'!BR$6:BR$37)-MIN('09 (ind)'!BT$6:BT$37))))))</f>
        <v>91.598058682360957</v>
      </c>
      <c r="BU15" s="75">
        <f>IF('09 (ind)'!BU$1="si",100*(('09 (ind)'!BU14-MIN('09 (ind)'!BU$6:BU$37))/(MAX('09 (ind)'!BU$6:BU$37)-MIN('09 (ind)'!BU$6:BU$37))),ABS(-100+(100*(('09 (ind)'!BU14-MIN('09 (ind)'!BU$6:BU$37))/(MAX('09 (ind)'!BU$6:BU$37)-MIN('09 (ind)'!BU$6:BU$37))))))</f>
        <v>0.64962279966471215</v>
      </c>
      <c r="BV15" s="75">
        <f>IF('09 (ind)'!BV$1="si",100*(('09 (ind)'!BV14-MIN('09 (ind)'!BV$6:BV$37))/(MAX('09 (ind)'!BV$6:BV$37)-MIN('09 (ind)'!BV$6:BV$37))),ABS(-100+(100*(('09 (ind)'!BV14-MIN('09 (ind)'!BV$6:BV$37))/(MAX('09 (ind)'!BV$6:BV$37)-MIN('09 (ind)'!BV$6:BV$37))))))</f>
        <v>72.474881015335797</v>
      </c>
      <c r="BW15" s="75">
        <f>IF('09 (ind)'!BW$1="si",100*(('09 (ind)'!BW14-MIN('09 (ind)'!BW$6:BW$37))/(MAX('09 (ind)'!BW$6:BW$37)-MIN('09 (ind)'!BW$6:BW$37))),ABS(-100+(100*(('09 (ind)'!BW14-MIN('09 (ind)'!BW$6:BW$37))/(MAX('09 (ind)'!BW$6:BW$37)-MIN('09 (ind)'!BW$6:BW$37))))))</f>
        <v>49.999999999999993</v>
      </c>
      <c r="BX15" s="75">
        <f>IF('09 (ind)'!BX$1="si",100*(('09 (ind)'!BX14-MIN('09 (ind)'!BX$6:BX$37))/(MAX('09 (ind)'!BX$6:BX$37)-MIN('09 (ind)'!BX$6:BX$37))),ABS(-100+(100*(('09 (ind)'!BX14-MIN('09 (ind)'!BX$6:BX$37))/(MAX('09 (ind)'!BX$6:BX$37)-MIN('09 (ind)'!BX$6:BX$37))))))</f>
        <v>100</v>
      </c>
      <c r="BY15" s="75">
        <f>IF('09 (ind)'!BY$1="si",100*(('09 (ind)'!BY14-MIN('09 (ind)'!BY$6:BY$37))/(MAX('09 (ind)'!BY$6:BY$37)-MIN('09 (ind)'!BY$6:BY$37))),ABS(-100+(100*(('09 (ind)'!BY14-MIN('09 (ind)'!BY$6:BY$37))/(MAX('09 (ind)'!BY$6:BY$37)-MIN('09 (ind)'!BY$6:BY$37))))))</f>
        <v>31.611719063740274</v>
      </c>
      <c r="BZ15" s="75">
        <f>IF('09 (ind)'!BZ$1="si",100*(('09 (ind)'!BZ14-MIN('09 (ind)'!BZ$6:BZ$37))/(MAX('09 (ind)'!BZ$6:BZ$37)-MIN('09 (ind)'!BZ$6:BZ$37))),ABS(-100+(100*(('09 (ind)'!BZ14-MIN('09 (ind)'!BZ$6:BZ$37))/(MAX('09 (ind)'!BZ$6:BZ$37)-MIN('09 (ind)'!BZ$6:BZ$37))))))</f>
        <v>79.231759027460043</v>
      </c>
      <c r="CA15" s="75">
        <f>IF('09 (ind)'!CA$1="si",100*(('09 (ind)'!CA14-MIN('09 (ind)'!CA$6:CA$37))/(MAX('09 (ind)'!CA$6:CA$37)-MIN('09 (ind)'!CA$6:CA$37))),ABS(-100+(100*(('09 (ind)'!CA14-MIN('09 (ind)'!CA$6:CA$37))/(MAX('09 (ind)'!CA$6:CA$37)-MIN('09 (ind)'!CA$6:CA$37))))))</f>
        <v>26.103811400408716</v>
      </c>
      <c r="CB15" s="75">
        <f>IF('09 (ind)'!CB$1="si",100*(('09 (ind)'!CB14-MIN('09 (ind)'!CB$6:CB$37))/(MAX('09 (ind)'!CB$6:CB$37)-MIN('09 (ind)'!CB$6:CB$37))),ABS(-100+(100*(('09 (ind)'!CB14-MIN('09 (ind)'!CB$6:CB$37))/(MAX('09 (ind)'!CB$6:CB$37)-MIN('09 (ind)'!CB$6:CB$37))))))</f>
        <v>0</v>
      </c>
      <c r="CC15" s="75">
        <f>IF('09 (ind)'!CC$1="si",100*(('09 (ind)'!CC14-MIN('09 (ind)'!CC$6:CC$37))/(MAX('09 (ind)'!CC$6:CC$37)-MIN('09 (ind)'!CC$6:CC$37))),ABS(-100+(100*(('09 (ind)'!CC14-MIN('09 (ind)'!CC$6:CC$37))/(MAX('09 (ind)'!CC$6:CC$37)-MIN('09 (ind)'!CC$6:CC$37))))))</f>
        <v>53.281051486127431</v>
      </c>
      <c r="CD15" s="75">
        <f>IF('09 (ind)'!CD$1="si",100*(('09 (ind)'!CD14-MIN('09 (ind)'!CD$6:CD$37))/(MAX('09 (ind)'!CD$6:CD$37)-MIN('09 (ind)'!CD$6:CD$37))),ABS(-100+(100*(('09 (ind)'!CD14-MIN('09 (ind)'!CD$6:CD$37))/(MAX('09 (ind)'!CD$6:CD$37)-MIN('09 (ind)'!CD$6:CD$37))))))</f>
        <v>23.529852156291987</v>
      </c>
      <c r="CE15" s="75">
        <f>IF('09 (ind)'!CE$1="si",100*(('09 (ind)'!CE14-MIN('09 (ind)'!CE$6:CE$37))/(MAX('09 (ind)'!CE$6:CE$37)-MIN('09 (ind)'!CE$6:CE$37))),ABS(-100+(100*(('09 (ind)'!CE14-MIN('09 (ind)'!CE$6:CE$37))/(MAX('09 (ind)'!CE$6:CE$37)-MIN('09 (ind)'!CE$6:CE$37))))))</f>
        <v>8.1058046499034564</v>
      </c>
      <c r="CF15" s="75">
        <f>IF('09 (ind)'!CF$1="si",100*(('09 (ind)'!CF14-MIN('09 (ind)'!CF$6:CF$37))/(MAX('09 (ind)'!CF$6:CF$37)-MIN('09 (ind)'!CF$6:CF$37))),ABS(-100+(100*(('09 (ind)'!CF14-MIN('09 (ind)'!CF$6:CF$37))/(MAX('09 (ind)'!CF$6:CF$37)-MIN('09 (ind)'!CF$6:CF$37))))))</f>
        <v>29.138652110624712</v>
      </c>
      <c r="CG15" s="75">
        <f>IF('09 (ind)'!CG$1="si",100*(('09 (ind)'!CG14-MIN('09 (ind)'!CG$6:CG$37))/(MAX('09 (ind)'!CG$6:CG$37)-MIN('09 (ind)'!CG$6:CG$37))),ABS(-100+(100*(('09 (ind)'!CG14-MIN('09 (ind)'!CG$6:CG$37))/(MAX('09 (ind)'!CG$6:CG$37)-MIN('09 (ind)'!CG$6:CG$37))))))</f>
        <v>100</v>
      </c>
      <c r="CH15" s="75">
        <f>IF('09 (ind)'!CH$1="si",100*(('09 (ind)'!CH14-MIN('09 (ind)'!CH$6:CH$37))/(MAX('09 (ind)'!CH$6:CH$37)-MIN('09 (ind)'!CH$6:CH$37))),ABS(-100+(100*(('09 (ind)'!CH14-MIN('09 (ind)'!CH$6:CH$37))/(MAX('09 (ind)'!CH$6:CH$37)-MIN('09 (ind)'!CH$6:CH$37))))))</f>
        <v>21.311141379664125</v>
      </c>
      <c r="CI15" s="75">
        <f>IF('09 (ind)'!CI$1="si",100*(('09 (ind)'!CI14-MIN('09 (ind)'!CI$6:CI$37))/(MAX('09 (ind)'!CI$6:CI$37)-MIN('09 (ind)'!CI$6:CI$37))),ABS(-100+(100*(('09 (ind)'!CI14-MIN('09 (ind)'!CI$6:CI$37))/(MAX('09 (ind)'!CI$6:CI$37)-MIN('09 (ind)'!CI$6:CI$37))))))</f>
        <v>45.209011714763648</v>
      </c>
      <c r="CJ15" s="75">
        <f>IF('09 (ind)'!CJ$1="si",100*(('09 (ind)'!CJ14-MIN('09 (ind)'!CJ$6:CJ$37))/(MAX('09 (ind)'!CJ$6:CJ$37)-MIN('09 (ind)'!CJ$6:CJ$37))),ABS(-100+(100*(('09 (ind)'!CJ14-MIN('09 (ind)'!CJ$6:CJ$37))/(MAX('09 (ind)'!CJ$6:CJ$37)-MIN('09 (ind)'!CJ$6:CJ$37))))))</f>
        <v>43.2097911743098</v>
      </c>
      <c r="CK15" s="75">
        <f>IF('09 (ind)'!CK$1="si",100*(('09 (ind)'!CK14-MIN('09 (ind)'!CK$6:CK$37))/(MAX('09 (ind)'!CK$6:CK$37)-MIN('09 (ind)'!CK$6:CK$37))),ABS(-100+(100*(('09 (ind)'!CK14-MIN('09 (ind)'!CK$6:CK$37))/(MAX('09 (ind)'!CK$6:CK$37)-MIN('09 (ind)'!CK$6:CK$37))))))</f>
        <v>100</v>
      </c>
      <c r="CL15" s="75">
        <f>IF('09 (ind)'!CL$1="si",100*(('09 (ind)'!CL14-MIN('09 (ind)'!CL$6:CL$37))/(MAX('09 (ind)'!CL$6:CL$37)-MIN('09 (ind)'!CL$6:CL$37))),ABS(-100+(100*(('09 (ind)'!CL14-MIN('09 (ind)'!CL$6:CL$37))/(MAX('09 (ind)'!CL$6:CL$37)-MIN('09 (ind)'!CL$6:CL$37))))))</f>
        <v>33.021048120152606</v>
      </c>
      <c r="CM15" s="75">
        <f>IF('09 (ind)'!CM$1="si",100*(('09 (ind)'!CM14-MIN('09 (ind)'!CM$6:CM$37))/(MAX('09 (ind)'!CM$6:CM$37)-MIN('09 (ind)'!CM$6:CM$37))),ABS(-100+(100*(('09 (ind)'!CM14-MIN('09 (ind)'!CM$6:CM$37))/(MAX('09 (ind)'!CM$6:CM$37)-MIN('09 (ind)'!CM$6:CM$37))))))</f>
        <v>100</v>
      </c>
    </row>
    <row r="16" spans="1:91">
      <c r="A16" s="18" t="s">
        <v>215</v>
      </c>
      <c r="B16" s="87">
        <f>IF('09 (ind)'!B$1="si",100*(('09 (ind)'!B15-MIN('09 (ind)'!B$6:B$37))/(MAX('09 (ind)'!B$6:B$37)-MIN('09 (ind)'!B$6:B$37))),ABS(-100+(100*(('09 (ind)'!B15-MIN('09 (ind)'!B$6:B$37))/(MAX('09 (ind)'!B$6:B$37)-MIN('09 (ind)'!B$6:B$37))))))</f>
        <v>4.1906667895817549</v>
      </c>
      <c r="C16" s="87">
        <f>IF('09 (ind)'!C$1="si",100*(('09 (ind)'!C15-MIN('09 (ind)'!C$6:C$37))/(MAX('09 (ind)'!C$6:C$37)-MIN('09 (ind)'!C$6:C$37))),ABS(-100+(100*(('09 (ind)'!C15-MIN('09 (ind)'!C$6:C$37))/(MAX('09 (ind)'!C$6:C$37)-MIN('09 (ind)'!C$6:C$37))))))</f>
        <v>33.845009588329134</v>
      </c>
      <c r="D16" s="87">
        <f>IF('09 (ind)'!D$1="si",100*(('09 (ind)'!D15-MIN('09 (ind)'!D$6:D$37))/(MAX('09 (ind)'!D$6:D$37)-MIN('09 (ind)'!D$6:D$37))),ABS(-100+(100*(('09 (ind)'!D15-MIN('09 (ind)'!D$6:D$37))/(MAX('09 (ind)'!D$6:D$37)-MIN('09 (ind)'!D$6:D$37))))))</f>
        <v>78.507781492487752</v>
      </c>
      <c r="E16" s="87">
        <f>IF('09 (ind)'!E$1="si",100*(('09 (ind)'!E15-MIN('09 (ind)'!E$6:E$37))/(MAX('09 (ind)'!E$6:E$37)-MIN('09 (ind)'!E$6:E$37))),ABS(-100+(100*(('09 (ind)'!E15-MIN('09 (ind)'!E$6:E$37))/(MAX('09 (ind)'!E$6:E$37)-MIN('09 (ind)'!E$6:E$37))))))</f>
        <v>19.219892149787967</v>
      </c>
      <c r="F16" s="87">
        <f>IF('09 (ind)'!F$1="si",100*(('09 (ind)'!F15-MIN('09 (ind)'!F$6:F$37))/(MAX('09 (ind)'!F$6:F$37)-MIN('09 (ind)'!F$6:F$37))),ABS(-100+(100*(('09 (ind)'!F15-MIN('09 (ind)'!F$6:F$37))/(MAX('09 (ind)'!F$6:F$37)-MIN('09 (ind)'!F$6:F$37))))))</f>
        <v>71.232876712328775</v>
      </c>
      <c r="G16" s="87">
        <f>IF('09 (ind)'!G$1="si",100*(('09 (ind)'!G15-MIN('09 (ind)'!G$6:G$37))/(MAX('09 (ind)'!G$6:G$37)-MIN('09 (ind)'!G$6:G$37))),ABS(-100+(100*(('09 (ind)'!G15-MIN('09 (ind)'!G$6:G$37))/(MAX('09 (ind)'!G$6:G$37)-MIN('09 (ind)'!G$6:G$37))))))</f>
        <v>49.152542372881349</v>
      </c>
      <c r="H16" s="87">
        <f>IF('09 (ind)'!H$1="si",100*(('09 (ind)'!H15-MIN('09 (ind)'!H$6:H$37))/(MAX('09 (ind)'!H$6:H$37)-MIN('09 (ind)'!H$6:H$37))),ABS(-100+(100*(('09 (ind)'!H15-MIN('09 (ind)'!H$6:H$37))/(MAX('09 (ind)'!H$6:H$37)-MIN('09 (ind)'!H$6:H$37))))))</f>
        <v>64.615384615384613</v>
      </c>
      <c r="I16" s="87">
        <f>IF('09 (ind)'!I$1="si",100*(('09 (ind)'!I15-MIN('09 (ind)'!I$6:I$37))/(MAX('09 (ind)'!I$6:I$37)-MIN('09 (ind)'!I$6:I$37))),ABS(-100+(100*(('09 (ind)'!I15-MIN('09 (ind)'!I$6:I$37))/(MAX('09 (ind)'!I$6:I$37)-MIN('09 (ind)'!I$6:I$37))))))</f>
        <v>84.375000000000014</v>
      </c>
      <c r="J16" s="87">
        <f>IF('09 (ind)'!J$1="si",100*(('09 (ind)'!J15-MIN('09 (ind)'!J$6:J$37))/(MAX('09 (ind)'!J$6:J$37)-MIN('09 (ind)'!J$6:J$37))),ABS(-100+(100*(('09 (ind)'!J15-MIN('09 (ind)'!J$6:J$37))/(MAX('09 (ind)'!J$6:J$37)-MIN('09 (ind)'!J$6:J$37))))))</f>
        <v>41.562625855819562</v>
      </c>
      <c r="K16" s="87">
        <f>IF('09 (ind)'!K$1="si",100*(('09 (ind)'!K15-MIN('09 (ind)'!K$6:K$37))/(MAX('09 (ind)'!K$6:K$37)-MIN('09 (ind)'!K$6:K$37))),ABS(-100+(100*(('09 (ind)'!K15-MIN('09 (ind)'!K$6:K$37))/(MAX('09 (ind)'!K$6:K$37)-MIN('09 (ind)'!K$6:K$37))))))</f>
        <v>31.155955513336725</v>
      </c>
      <c r="L16" s="87">
        <f>IF('09 (ind)'!L$1="si",100*(('09 (ind)'!L15-MIN('09 (ind)'!L$6:L$37))/(MAX('09 (ind)'!L$6:L$37)-MIN('09 (ind)'!L$6:L$37))),ABS(-100+(100*(('09 (ind)'!L15-MIN('09 (ind)'!L$6:L$37))/(MAX('09 (ind)'!L$6:L$37)-MIN('09 (ind)'!L$6:L$37))))))</f>
        <v>39.291129054240329</v>
      </c>
      <c r="M16" s="87">
        <f>IF('09 (ind)'!M$1="si",100*(('09 (ind)'!M15-MIN('09 (ind)'!M$6:M$37))/(MAX('09 (ind)'!M$6:M$37)-MIN('09 (ind)'!M$6:M$37))),ABS(-100+(100*(('09 (ind)'!M15-MIN('09 (ind)'!M$6:M$37))/(MAX('09 (ind)'!M$6:M$37)-MIN('09 (ind)'!M$6:M$37))))))</f>
        <v>0.38454998162463022</v>
      </c>
      <c r="N16" s="87">
        <f>IF('09 (ind)'!N$1="si",100*(('09 (ind)'!N15-MIN('09 (ind)'!N$6:N$37))/(MAX('09 (ind)'!N$6:N$37)-MIN('09 (ind)'!N$6:N$37))),ABS(-100+(100*(('09 (ind)'!N15-MIN('09 (ind)'!N$6:N$37))/(MAX('09 (ind)'!N$6:N$37)-MIN('09 (ind)'!N$6:N$37))))))</f>
        <v>0</v>
      </c>
      <c r="O16" s="87">
        <f>IF('09 (ind)'!O$1="si",100*(('09 (ind)'!O15-MIN('09 (ind)'!O$6:O$37))/(MAX('09 (ind)'!O$6:O$37)-MIN('09 (ind)'!O$6:O$37))),ABS(-100+(100*(('09 (ind)'!O15-MIN('09 (ind)'!O$6:O$37))/(MAX('09 (ind)'!O$6:O$37)-MIN('09 (ind)'!O$6:O$37))))))</f>
        <v>100</v>
      </c>
      <c r="P16" s="87">
        <f>IF('09 (ind)'!P$1="si",100*(('09 (ind)'!P15-MIN('09 (ind)'!P$6:P$37))/(MAX('09 (ind)'!P$6:P$37)-MIN('09 (ind)'!P$6:P$37))),ABS(-100+(100*(('09 (ind)'!P15-MIN('09 (ind)'!P$6:P$37))/(MAX('09 (ind)'!P$6:P$37)-MIN('09 (ind)'!P$6:P$37))))))</f>
        <v>2.8035079770625058</v>
      </c>
      <c r="Q16" s="87">
        <f>IF('09 (ind)'!Q$1="si",100*(('09 (ind)'!Q15-MIN('09 (ind)'!Q$6:Q$37))/(MAX('09 (ind)'!Q$6:Q$37)-MIN('09 (ind)'!Q$6:Q$37))),ABS(-100+(100*(('09 (ind)'!Q15-MIN('09 (ind)'!Q$6:Q$37))/(MAX('09 (ind)'!Q$6:Q$37)-MIN('09 (ind)'!Q$6:Q$37))))))</f>
        <v>40.642240707939315</v>
      </c>
      <c r="R16" s="87">
        <f>IF('09 (ind)'!R$1="si",100*(('09 (ind)'!R15-MIN('09 (ind)'!R$6:R$37))/(MAX('09 (ind)'!R$6:R$37)-MIN('09 (ind)'!R$6:R$37))),ABS(-100+(100*(('09 (ind)'!R15-MIN('09 (ind)'!R$6:R$37))/(MAX('09 (ind)'!R$6:R$37)-MIN('09 (ind)'!R$6:R$37))))))</f>
        <v>0.41349189043184947</v>
      </c>
      <c r="S16" s="75">
        <f>ABS(ABS(('09 (ind)'!S15-((MAX('09 (ind)'!S$6:S$37)+MIN('09 (ind)'!S$6:S$37))/2))/(((MAX('09 (ind)'!S$6:S$37)+MIN('09 (ind)'!S$6:S$37))/2)-MAX('09 (ind)'!S$6:S$37))*100)-100)</f>
        <v>94.039735099337747</v>
      </c>
      <c r="T16" s="75">
        <f>IF('09 (ind)'!T$1="si",100*(('09 (ind)'!T15-MIN('09 (ind)'!T$6:T$37))/(MAX('09 (ind)'!T$6:T$37)-MIN('09 (ind)'!T$6:T$37))),ABS(-100+(100*(('09 (ind)'!T15-MIN('09 (ind)'!T$6:T$37))/(MAX('09 (ind)'!T$6:T$37)-MIN('09 (ind)'!T$6:T$37))))))</f>
        <v>28.958070098080992</v>
      </c>
      <c r="U16" s="75">
        <f>IF('09 (ind)'!U$1="si",100*(('09 (ind)'!U15-MIN('09 (ind)'!U$6:U$37))/(MAX('09 (ind)'!U$6:U$37)-MIN('09 (ind)'!U$6:U$37))),ABS(-100+(100*(('09 (ind)'!U15-MIN('09 (ind)'!U$6:U$37))/(MAX('09 (ind)'!U$6:U$37)-MIN('09 (ind)'!U$6:U$37))))))</f>
        <v>100</v>
      </c>
      <c r="V16" s="75">
        <f>IF('09 (ind)'!V$1="si",100*(('09 (ind)'!V15-MIN('09 (ind)'!V$6:V$37))/(MAX('09 (ind)'!V$6:V$37)-MIN('09 (ind)'!V$6:V$37))),ABS(-100+(100*(('09 (ind)'!V15-MIN('09 (ind)'!V$6:V$37))/(MAX('09 (ind)'!V$6:V$37)-MIN('09 (ind)'!V$6:V$37))))))</f>
        <v>98.039215686274517</v>
      </c>
      <c r="W16" s="75">
        <f>IF('09 (ind)'!W$1="si",100*(('09 (ind)'!W15-MIN('09 (ind)'!W$6:W$37))/(MAX('09 (ind)'!W$6:W$37)-MIN('09 (ind)'!W$6:W$37))),ABS(-100+(100*(('09 (ind)'!W15-MIN('09 (ind)'!W$6:W$37))/(MAX('09 (ind)'!W$6:W$37)-MIN('09 (ind)'!W$6:W$37))))))</f>
        <v>78.793332214918635</v>
      </c>
      <c r="X16" s="75">
        <f>IF('09 (ind)'!X$1="si",100*(('09 (ind)'!X15-MIN('09 (ind)'!X$6:X$37))/(MAX('09 (ind)'!X$6:X$37)-MIN('09 (ind)'!X$6:X$37))),ABS(-100+(100*(('09 (ind)'!X15-MIN('09 (ind)'!X$6:X$37))/(MAX('09 (ind)'!X$6:X$37)-MIN('09 (ind)'!X$6:X$37))))))</f>
        <v>62.874427230756361</v>
      </c>
      <c r="Y16" s="75">
        <f>IF('09 (ind)'!Y$1="si",100*(('09 (ind)'!Y15-MIN('09 (ind)'!Y$6:Y$37))/(MAX('09 (ind)'!Y$6:Y$37)-MIN('09 (ind)'!Y$6:Y$37))),ABS(-100+(100*(('09 (ind)'!Y15-MIN('09 (ind)'!Y$6:Y$37))/(MAX('09 (ind)'!Y$6:Y$37)-MIN('09 (ind)'!Y$6:Y$37))))))</f>
        <v>52.565561259886216</v>
      </c>
      <c r="Z16" s="75">
        <f>IF('09 (ind)'!Z$1="si",100*(('09 (ind)'!Z15-MIN('09 (ind)'!Z$6:Z$37))/(MAX('09 (ind)'!Z$6:Z$37)-MIN('09 (ind)'!Z$6:Z$37))),ABS(-100+(100*(('09 (ind)'!Z15-MIN('09 (ind)'!Z$6:Z$37))/(MAX('09 (ind)'!Z$6:Z$37)-MIN('09 (ind)'!Z$6:Z$37))))))</f>
        <v>74.088333691693123</v>
      </c>
      <c r="AA16" s="75">
        <f>IF('09 (ind)'!AA$1="si",100*(('09 (ind)'!AA15-MIN('09 (ind)'!AA$6:AA$37))/(MAX('09 (ind)'!AA$6:AA$37)-MIN('09 (ind)'!AA$6:AA$37))),ABS(-100+(100*(('09 (ind)'!AA15-MIN('09 (ind)'!AA$6:AA$37))/(MAX('09 (ind)'!AA$6:AA$37)-MIN('09 (ind)'!AA$6:AA$37))))))</f>
        <v>54.195176839719025</v>
      </c>
      <c r="AB16" s="75">
        <f>IF('09 (ind)'!AB$1="si",100*(('09 (ind)'!AB15-MIN('09 (ind)'!AB$6:AB$37))/(MAX('09 (ind)'!AB$6:AB$37)-MIN('09 (ind)'!AB$6:AB$37))),ABS(-100+(100*(('09 (ind)'!AB15-MIN('09 (ind)'!AB$6:AB$37))/(MAX('09 (ind)'!AB$6:AB$37)-MIN('09 (ind)'!AB$6:AB$37))))))</f>
        <v>73.497851912225556</v>
      </c>
      <c r="AC16" s="75">
        <f>IF('09 (ind)'!AC$1="si",100*(('09 (ind)'!AC15-MIN('09 (ind)'!AC$6:AC$37))/(MAX('09 (ind)'!AC$6:AC$37)-MIN('09 (ind)'!AC$6:AC$37))),ABS(-100+(100*(('09 (ind)'!AC15-MIN('09 (ind)'!AC$6:AC$37))/(MAX('09 (ind)'!AC$6:AC$37)-MIN('09 (ind)'!AC$6:AC$37))))))</f>
        <v>78.897390505963529</v>
      </c>
      <c r="AD16" s="75">
        <f>IF('09 (ind)'!AD$1="si",100*(('09 (ind)'!AD15-MIN('09 (ind)'!AD$6:AD$37))/(MAX('09 (ind)'!AD$6:AD$37)-MIN('09 (ind)'!AD$6:AD$37))),ABS(-100+(100*(('09 (ind)'!AD15-MIN('09 (ind)'!AD$6:AD$37))/(MAX('09 (ind)'!AD$6:AD$37)-MIN('09 (ind)'!AD$6:AD$37))))))</f>
        <v>30.173590976590358</v>
      </c>
      <c r="AE16" s="75">
        <f>IF('09 (ind)'!AE$1="si",100*(('09 (ind)'!AE15-MIN('09 (ind)'!AE$6:AE$37))/(MAX('09 (ind)'!AE$6:AE$37)-MIN('09 (ind)'!AE$6:AE$37))),ABS(-100+(100*(('09 (ind)'!AE15-MIN('09 (ind)'!AE$6:AE$37))/(MAX('09 (ind)'!AE$6:AE$37)-MIN('09 (ind)'!AE$6:AE$37))))))</f>
        <v>84.697039134772183</v>
      </c>
      <c r="AF16" s="75">
        <f>IF('09 (ind)'!AF$1="si",100*(('09 (ind)'!AF15-MIN('09 (ind)'!AF$6:AF$37))/(MAX('09 (ind)'!AF$6:AF$37)-MIN('09 (ind)'!AF$6:AF$37))),ABS(-100+(100*(('09 (ind)'!AF15-MIN('09 (ind)'!AF$6:AF$37))/(MAX('09 (ind)'!AF$6:AF$37)-MIN('09 (ind)'!AF$6:AF$37))))))</f>
        <v>100</v>
      </c>
      <c r="AG16" s="75">
        <f>IF('09 (ind)'!AG$1="si",100*(('09 (ind)'!AG15-MIN('09 (ind)'!AG$6:AG$37))/(MAX('09 (ind)'!AG$6:AG$37)-MIN('09 (ind)'!AG$6:AG$37))),ABS(-100+(100*(('09 (ind)'!AG15-MIN('09 (ind)'!AG$6:AG$37))/(MAX('09 (ind)'!AG$6:AG$37)-MIN('09 (ind)'!AG$6:AG$37))))))</f>
        <v>72.966748326722211</v>
      </c>
      <c r="AH16" s="75">
        <f>IF('09 (ind)'!AH$1="si",100*(('09 (ind)'!AH15-MIN('09 (ind)'!AH$6:AH$37))/(MAX('09 (ind)'!AH$6:AH$37)-MIN('09 (ind)'!AH$6:AH$37))),ABS(-100+(100*(('09 (ind)'!AH15-MIN('09 (ind)'!AH$6:AH$37))/(MAX('09 (ind)'!AH$6:AH$37)-MIN('09 (ind)'!AH$6:AH$37))))))</f>
        <v>12.133239651384253</v>
      </c>
      <c r="AI16" s="75">
        <f>IF('09 (ind)'!AI$1="si",100*(('09 (ind)'!AI15-MIN('09 (ind)'!AI$6:AI$37))/(MAX('09 (ind)'!AI$6:AI$37)-MIN('09 (ind)'!AI$6:AI$37))),ABS(-100+(100*(('09 (ind)'!AI15-MIN('09 (ind)'!AI$6:AI$37))/(MAX('09 (ind)'!AI$6:AI$37)-MIN('09 (ind)'!AI$6:AI$37))))))</f>
        <v>18.294901489014112</v>
      </c>
      <c r="AJ16" s="75">
        <f>IF('09 (ind)'!AJ$1="si",100*(('09 (ind)'!AJ15-MIN('09 (ind)'!AJ$6:AJ$37))/(MAX('09 (ind)'!AJ$6:AJ$37)-MIN('09 (ind)'!AJ$6:AJ$37))),ABS(-100+(100*(('09 (ind)'!AJ15-MIN('09 (ind)'!AJ$6:AJ$37))/(MAX('09 (ind)'!AJ$6:AJ$37)-MIN('09 (ind)'!AJ$6:AJ$37))))))</f>
        <v>46.989292340936096</v>
      </c>
      <c r="AK16" s="75">
        <f>IF('09 (ind)'!AK$1="si",100*(('09 (ind)'!AK15-MIN('09 (ind)'!AK$6:AK$37))/(MAX('09 (ind)'!AK$6:AK$37)-MIN('09 (ind)'!AK$6:AK$37))),ABS(-100+(100*(('09 (ind)'!AK15-MIN('09 (ind)'!AK$6:AK$37))/(MAX('09 (ind)'!AK$6:AK$37)-MIN('09 (ind)'!AK$6:AK$37))))))</f>
        <v>15.09470759118102</v>
      </c>
      <c r="AL16" s="75">
        <f>IF('09 (ind)'!AL$1="si",100*(('09 (ind)'!AL15-MIN('09 (ind)'!AL$6:AL$37))/(MAX('09 (ind)'!AL$6:AL$37)-MIN('09 (ind)'!AL$6:AL$37))),ABS(-100+(100*(('09 (ind)'!AL15-MIN('09 (ind)'!AL$6:AL$37))/(MAX('09 (ind)'!AL$6:AL$37)-MIN('09 (ind)'!AL$6:AL$37))))))</f>
        <v>54.598354832049793</v>
      </c>
      <c r="AM16" s="75">
        <f>IF('09 (ind)'!AM$1="si",100*(('09 (ind)'!AM15-MIN('09 (ind)'!AM$6:AM$37))/(MAX('09 (ind)'!AM$6:AM$37)-MIN('09 (ind)'!AM$6:AM$37))),ABS(-100+(100*(('09 (ind)'!AM15-MIN('09 (ind)'!AM$6:AM$37))/(MAX('09 (ind)'!AM$6:AM$37)-MIN('09 (ind)'!AM$6:AM$37))))))</f>
        <v>42.53644289031692</v>
      </c>
      <c r="AN16" s="75">
        <f>IF('09 (ind)'!AN$1="si",100*(('09 (ind)'!AN15-MIN('09 (ind)'!AN$6:AN$37))/(MAX('09 (ind)'!AN$6:AN$37)-MIN('09 (ind)'!AN$6:AN$37))),ABS(-100+(100*(('09 (ind)'!AN15-MIN('09 (ind)'!AN$6:AN$37))/(MAX('09 (ind)'!AN$6:AN$37)-MIN('09 (ind)'!AN$6:AN$37))))))</f>
        <v>29.317340330682441</v>
      </c>
      <c r="AO16" s="75">
        <f>IF('09 (ind)'!AO$1="si",100*(('09 (ind)'!AO15-MIN('09 (ind)'!AO$6:AO$37))/(MAX('09 (ind)'!AO$6:AO$37)-MIN('09 (ind)'!AO$6:AO$37))),ABS(-100+(100*(('09 (ind)'!AO15-MIN('09 (ind)'!AO$6:AO$37))/(MAX('09 (ind)'!AO$6:AO$37)-MIN('09 (ind)'!AO$6:AO$37))))))</f>
        <v>57.639820050944358</v>
      </c>
      <c r="AP16" s="75">
        <f>IF('09 (ind)'!AP$1="si",100*(('09 (ind)'!AP15-MIN('09 (ind)'!AP$6:AP$37))/(MAX('09 (ind)'!AP$6:AP$37)-MIN('09 (ind)'!AP$6:AP$37))),ABS(-100+(100*(('09 (ind)'!AP15-MIN('09 (ind)'!AP$6:AP$37))/(MAX('09 (ind)'!AP$6:AP$37)-MIN('09 (ind)'!AP$6:AP$37))))))</f>
        <v>50.883652430044187</v>
      </c>
      <c r="AQ16" s="75">
        <f>IF('09 (ind)'!AQ$1="si",100*(('09 (ind)'!AQ15-MIN('09 (ind)'!AQ$6:AQ$37))/(MAX('09 (ind)'!AQ$6:AQ$37)-MIN('09 (ind)'!AQ$6:AQ$37))),ABS(-100+(100*(('09 (ind)'!AQ15-MIN('09 (ind)'!AQ$6:AQ$37))/(MAX('09 (ind)'!AQ$6:AQ$37)-MIN('09 (ind)'!AQ$6:AQ$37))))))</f>
        <v>9.8405593595086778</v>
      </c>
      <c r="AR16" s="75">
        <f>IF('09 (ind)'!AR$1="si",100*(('09 (ind)'!AR15-MIN('09 (ind)'!AR$6:AR$37))/(MAX('09 (ind)'!AR$6:AR$37)-MIN('09 (ind)'!AR$6:AR$37))),ABS(-100+(100*(('09 (ind)'!AR15-MIN('09 (ind)'!AR$6:AR$37))/(MAX('09 (ind)'!AR$6:AR$37)-MIN('09 (ind)'!AR$6:AR$37))))))</f>
        <v>8.970776955910754</v>
      </c>
      <c r="AS16" s="75">
        <f>IF('09 (ind)'!AS$1="si",100*(('09 (ind)'!AS15-MIN('09 (ind)'!AS$6:AS$37))/(MAX('09 (ind)'!AS$6:AS$37)-MIN('09 (ind)'!AS$6:AS$37))),ABS(-100+(100*(('09 (ind)'!AS15-MIN('09 (ind)'!AS$6:AS$37))/(MAX('09 (ind)'!AS$6:AS$37)-MIN('09 (ind)'!AS$6:AS$37))))))</f>
        <v>45.977011494252871</v>
      </c>
      <c r="AT16" s="75">
        <f>IF('09 (ind)'!AT$1="si",100*(('09 (ind)'!AT15-MIN('09 (ind)'!AT$6:AT$37))/(MAX('09 (ind)'!AT$6:AT$37)-MIN('09 (ind)'!AT$6:AT$37))),ABS(-100+(100*(('09 (ind)'!AT15-MIN('09 (ind)'!AT$6:AT$37))/(MAX('09 (ind)'!AT$6:AT$37)-MIN('09 (ind)'!AT$6:AT$37))))))</f>
        <v>0</v>
      </c>
      <c r="AU16" s="75">
        <f>IF('09 (ind)'!AU$1="si",100*(('09 (ind)'!AU15-MIN('09 (ind)'!AU$6:AU$37))/(MAX('09 (ind)'!AU$6:AU$37)-MIN('09 (ind)'!AU$6:AU$37))),ABS(-100+(100*(('09 (ind)'!AU15-MIN('09 (ind)'!AU$6:AU$37))/(MAX('09 (ind)'!AU$6:AU$37)-MIN('09 (ind)'!AU$6:AU$37))))))</f>
        <v>33.910034602076117</v>
      </c>
      <c r="AV16" s="75">
        <f>IF('09 (ind)'!AV$1="si",100*(('09 (ind)'!AV15-MIN('09 (ind)'!AV$6:AV$37))/(MAX('09 (ind)'!AV$6:AV$37)-MIN('09 (ind)'!AV$6:AV$37))),ABS(-100+(100*(('09 (ind)'!AV15-MIN('09 (ind)'!AV$6:AV$37))/(MAX('09 (ind)'!AV$6:AV$37)-MIN('09 (ind)'!AV$6:AV$37))))))</f>
        <v>74.696707105719241</v>
      </c>
      <c r="AW16" s="75">
        <f>IF('09 (ind)'!AW$1="si",100*(('09 (ind)'!AW15-MIN('09 (ind)'!AW$6:AW$37))/(MAX('09 (ind)'!AW$6:AW$37)-MIN('09 (ind)'!AW$6:AW$37))),ABS(-100+(100*(('09 (ind)'!AW15-MIN('09 (ind)'!AW$6:AW$37))/(MAX('09 (ind)'!AW$6:AW$37)-MIN('09 (ind)'!AW$6:AW$37))))))</f>
        <v>33.165104542177353</v>
      </c>
      <c r="AX16" s="75">
        <f>IF('09 (ind)'!AX$1="si",100*(('09 (ind)'!AX15-MIN('09 (ind)'!AX$6:AX$37))/(MAX('09 (ind)'!AX$6:AX$37)-MIN('09 (ind)'!AX$6:AX$37))),ABS(-100+(100*(('09 (ind)'!AX15-MIN('09 (ind)'!AX$6:AX$37))/(MAX('09 (ind)'!AX$6:AX$37)-MIN('09 (ind)'!AX$6:AX$37))))))</f>
        <v>10.262064035436687</v>
      </c>
      <c r="AY16" s="75">
        <f>IF('09 (ind)'!AY$1="si",100*(('09 (ind)'!AY15-MIN('09 (ind)'!AY$6:AY$37))/(MAX('09 (ind)'!AY$6:AY$37)-MIN('09 (ind)'!AY$6:AY$37))),ABS(-100+(100*(('09 (ind)'!AY15-MIN('09 (ind)'!AY$6:AY$37))/(MAX('09 (ind)'!AY$6:AY$37)-MIN('09 (ind)'!AY$6:AY$37))))))</f>
        <v>47.764034253092376</v>
      </c>
      <c r="AZ16" s="75">
        <f>IF('09 (ind)'!AZ$1="si",100*(('09 (ind)'!AZ15-MIN('09 (ind)'!AZ$6:AZ$37))/(MAX('09 (ind)'!AZ$6:AZ$37)-MIN('09 (ind)'!AZ$6:AZ$37))),ABS(-100+(100*(('09 (ind)'!AZ15-MIN('09 (ind)'!AZ$6:AZ$37))/(MAX('09 (ind)'!AZ$6:AZ$37)-MIN('09 (ind)'!AZ$6:AZ$37))))))</f>
        <v>32.049610737513824</v>
      </c>
      <c r="BA16" s="75">
        <f>IF('09 (ind)'!BA$1="si",100*(('09 (ind)'!BA15-MIN('09 (ind)'!BA$6:BA$37))/(MAX('09 (ind)'!BA$6:BA$37)-MIN('09 (ind)'!BA$6:BA$37))),ABS(-100+(100*(('09 (ind)'!BA15-MIN('09 (ind)'!BA$6:BA$37))/(MAX('09 (ind)'!BA$6:BA$37)-MIN('09 (ind)'!BA$6:BA$37))))))</f>
        <v>62.748622529057386</v>
      </c>
      <c r="BB16" s="75">
        <f>IF('09 (ind)'!BB$1="si",100*(('09 (ind)'!BB15-MIN('09 (ind)'!BB$6:BB$37))/(MAX('09 (ind)'!BB$6:BB$37)-MIN('09 (ind)'!BB$6:BB$37))),ABS(-100+(100*(('09 (ind)'!BB15-MIN('09 (ind)'!BB$6:BB$37))/(MAX('09 (ind)'!BB$6:BB$37)-MIN('09 (ind)'!BB$6:BB$37))))))</f>
        <v>13.116228366557229</v>
      </c>
      <c r="BC16" s="75">
        <f>IF('09 (ind)'!BC$1="si",100*(('09 (ind)'!BC15-MIN('09 (ind)'!BC$6:BC$37))/(MAX('09 (ind)'!BC$6:BC$37)-MIN('09 (ind)'!BC$6:BC$37))),ABS(-100+(100*(('09 (ind)'!BC15-MIN('09 (ind)'!BC$6:BC$37))/(MAX('09 (ind)'!BC$6:BC$37)-MIN('09 (ind)'!BC$6:BC$37))))))</f>
        <v>38.974276156143368</v>
      </c>
      <c r="BD16" s="75">
        <f>IF('09 (ind)'!BD$1="si",100*(('09 (ind)'!BD15-MIN('09 (ind)'!BD$6:BD$37))/(MAX('09 (ind)'!BD$6:BD$37)-MIN('09 (ind)'!BD$6:BD$37))),ABS(-100+(100*(('09 (ind)'!BD15-MIN('09 (ind)'!BD$6:BD$37))/(MAX('09 (ind)'!BD$6:BD$37)-MIN('09 (ind)'!BD$6:BD$37))))))</f>
        <v>3.4248963249783189</v>
      </c>
      <c r="BE16" s="75">
        <f>IF('09 (ind)'!BE$1="si",100*(('09 (ind)'!BE15-MIN('09 (ind)'!BE$6:BE$37))/(MAX('09 (ind)'!BE$6:BE$37)-MIN('09 (ind)'!BE$6:BE$37))),ABS(-100+(100*(('09 (ind)'!BE15-MIN('09 (ind)'!BE$6:BE$37))/(MAX('09 (ind)'!BE$6:BE$37)-MIN('09 (ind)'!BE$6:BE$37))))))</f>
        <v>0.37313432835820759</v>
      </c>
      <c r="BF16" s="75">
        <f>IF('09 (ind)'!BF$1="si",100*(('09 (ind)'!BF15-MIN('09 (ind)'!BF$6:BF$37))/(MAX('09 (ind)'!BF$6:BF$37)-MIN('09 (ind)'!BF$6:BF$37))),ABS(-100+(100*(('09 (ind)'!BF15-MIN('09 (ind)'!BF$6:BF$37))/(MAX('09 (ind)'!BF$6:BF$37)-MIN('09 (ind)'!BF$6:BF$37))))))</f>
        <v>48.593520228476741</v>
      </c>
      <c r="BG16" s="75">
        <f>IF('09 (ind)'!BG$1="si",100*(('09 (ind)'!BG15-MIN('09 (ind)'!BG$6:BG$37))/(MAX('09 (ind)'!BG$6:BG$37)-MIN('09 (ind)'!BG$6:BG$37))),ABS(-100+(100*(('09 (ind)'!BG15-MIN('09 (ind)'!BG$6:BG$37))/(MAX('09 (ind)'!BG$6:BG$37)-MIN('09 (ind)'!BG$6:BG$37))))))</f>
        <v>23.657718662309392</v>
      </c>
      <c r="BH16" s="75">
        <f>IF('09 (ind)'!BH$1="si",100*(('09 (ind)'!BH15-MIN('09 (ind)'!BH$6:BH$37))/(MAX('09 (ind)'!BH$6:BH$37)-MIN('09 (ind)'!BH$6:BH$37))),ABS(-100+(100*(('09 (ind)'!BH15-MIN('09 (ind)'!BH$6:BH$37))/(MAX('09 (ind)'!BH$6:BH$37)-MIN('09 (ind)'!BH$6:BH$37))))))</f>
        <v>15.056843213342749</v>
      </c>
      <c r="BI16" s="75">
        <f>IF('09 (ind)'!BI$1="si",100*(('09 (ind)'!BI15-MIN('09 (ind)'!BI$6:BI$37))/(MAX('09 (ind)'!BI$6:BI$37)-MIN('09 (ind)'!BI$6:BI$37))),ABS(-100+(100*(('09 (ind)'!BI15-MIN('09 (ind)'!BI$6:BI$37))/(MAX('09 (ind)'!BI$6:BI$37)-MIN('09 (ind)'!BI$6:BI$37))))))</f>
        <v>98.019720351871968</v>
      </c>
      <c r="BJ16" s="75">
        <f>IF('09 (ind)'!BJ$1="si",100*(('09 (ind)'!BJ15-MIN('09 (ind)'!BJ$6:BJ$37))/(MAX('09 (ind)'!BJ$6:BJ$37)-MIN('09 (ind)'!BJ$6:BJ$37))),ABS(-100+(100*(('09 (ind)'!BJ15-MIN('09 (ind)'!BJ$6:BJ$37))/(MAX('09 (ind)'!BJ$6:BJ$37)-MIN('09 (ind)'!BJ$6:BJ$37))))))</f>
        <v>2.6376906040246928E-4</v>
      </c>
      <c r="BK16" s="75">
        <f>IF('09 (ind)'!BK$1="si",100*(('09 (ind)'!BK15-MIN('09 (ind)'!BK$6:BK$37))/(MAX('09 (ind)'!BK$6:BK$37)-MIN('09 (ind)'!BK$6:BK$37))),ABS(-100+(100*(('09 (ind)'!BK15-MIN('09 (ind)'!BK$6:BK$37))/(MAX('09 (ind)'!BK$6:BK$37)-MIN('09 (ind)'!BK$6:BK$37))))))</f>
        <v>11.894246719084318</v>
      </c>
      <c r="BL16" s="75">
        <f>IF('09 (ind)'!BL$1="si",100*(('09 (ind)'!BL15-MIN('09 (ind)'!BL$6:BL$37))/(MAX('09 (ind)'!BL$6:BL$37)-MIN('09 (ind)'!BL$6:BL$37))),ABS(-100+(100*(('09 (ind)'!BL15-MIN('09 (ind)'!BL$6:BL$37))/(MAX('09 (ind)'!BL$6:BL$37)-MIN('09 (ind)'!BL$6:BL$37))))))</f>
        <v>8.1081081081081088</v>
      </c>
      <c r="BM16" s="75">
        <f>IF('09 (ind)'!BM$1="si",100*(('09 (ind)'!BM15-MIN('09 (ind)'!BM$6:BM$37))/(MAX('09 (ind)'!BM$6:BM$37)-MIN('09 (ind)'!BM$6:BM$37))),ABS(-100+(100*(('09 (ind)'!BM15-MIN('09 (ind)'!BM$6:BM$37))/(MAX('09 (ind)'!BM$6:BM$37)-MIN('09 (ind)'!BM$6:BM$37))))))</f>
        <v>30.64040122240964</v>
      </c>
      <c r="BN16" s="75">
        <f>IF('09 (ind)'!BN$1="si",100*(('09 (ind)'!BN15-MIN('09 (ind)'!BN$6:BN$37))/(MAX('09 (ind)'!BN$6:BN$37)-MIN('09 (ind)'!BN$6:BN$37))),ABS(-100+(100*(('09 (ind)'!BN15-MIN('09 (ind)'!BN$6:BN$37))/(MAX('09 (ind)'!BN$6:BN$37)-MIN('09 (ind)'!BN$6:BN$37))))))</f>
        <v>22.373453767459399</v>
      </c>
      <c r="BO16" s="75">
        <f>IF('09 (ind)'!BO$1="si",100*(('09 (ind)'!BO15-MIN('09 (ind)'!BO$6:BO$37))/(MAX('09 (ind)'!BO$6:BO$37)-MIN('09 (ind)'!BO$6:BO$37))),ABS(-100+(100*(('09 (ind)'!BO15-MIN('09 (ind)'!BO$6:BO$37))/(MAX('09 (ind)'!BO$6:BO$37)-MIN('09 (ind)'!BO$6:BO$37))))))</f>
        <v>34.794398145947348</v>
      </c>
      <c r="BP16" s="75">
        <f>IF('09 (ind)'!BP$1="si",100*(('09 (ind)'!BP15-MIN('09 (ind)'!BP$6:BP$37))/(MAX('09 (ind)'!BP$6:BP$37)-MIN('09 (ind)'!BP$6:BP$37))),ABS(-100+(100*(('09 (ind)'!BP15-MIN('09 (ind)'!BP$6:BP$37))/(MAX('09 (ind)'!BP$6:BP$37)-MIN('09 (ind)'!BP$6:BP$37))))))</f>
        <v>19.373971275288024</v>
      </c>
      <c r="BQ16" s="75">
        <f>IF('09 (ind)'!BQ$1="si",100*(('09 (ind)'!BQ15-MIN('09 (ind)'!BQ$6:BQ$37))/(MAX('09 (ind)'!BQ$6:BQ$37)-MIN('09 (ind)'!BQ$6:BQ$37))),ABS(-100+(100*(('09 (ind)'!BQ15-MIN('09 (ind)'!BQ$6:BQ$37))/(MAX('09 (ind)'!BQ$6:BQ$37)-MIN('09 (ind)'!BQ$6:BQ$37))))))</f>
        <v>16.424795762542661</v>
      </c>
      <c r="BR16" s="75">
        <f>IF('09 (ind)'!BR$1="si",100*(('09 (ind)'!BR15-MIN('09 (ind)'!BR$6:BR$37))/(MAX('09 (ind)'!BR$6:BR$37)-MIN('09 (ind)'!BR$6:BR$37))),ABS(-100+(100*(('09 (ind)'!BR15-MIN('09 (ind)'!BR$6:BR$37))/(MAX('09 (ind)'!BP$6:BP$37)-MIN('09 (ind)'!BR$6:BR$37))))))</f>
        <v>2.2805936757803948</v>
      </c>
      <c r="BS16" s="75">
        <f>IF('09 (ind)'!BS$1="si",100*(('09 (ind)'!BS15-MIN('09 (ind)'!BS$6:BS$37))/(MAX('09 (ind)'!BS$6:BS$37)-MIN('09 (ind)'!BS$6:BS$37))),ABS(-100+(100*(('09 (ind)'!BS15-MIN('09 (ind)'!BS$6:BS$37))/(MAX('09 (ind)'!BQ$6:BQ$37)-MIN('09 (ind)'!BS$6:BS$37))))))</f>
        <v>43.743319682776814</v>
      </c>
      <c r="BT16" s="75">
        <f>IF('09 (ind)'!BT$1="si",100*(('09 (ind)'!BT15-MIN('09 (ind)'!BT$6:BT$37))/(MAX('09 (ind)'!BT$6:BT$37)-MIN('09 (ind)'!BT$6:BT$37))),ABS(-100+(100*(('09 (ind)'!BT15-MIN('09 (ind)'!BT$6:BT$37))/(MAX('09 (ind)'!BR$6:BR$37)-MIN('09 (ind)'!BT$6:BT$37))))))</f>
        <v>84.573835864555676</v>
      </c>
      <c r="BU16" s="75">
        <f>IF('09 (ind)'!BU$1="si",100*(('09 (ind)'!BU15-MIN('09 (ind)'!BU$6:BU$37))/(MAX('09 (ind)'!BU$6:BU$37)-MIN('09 (ind)'!BU$6:BU$37))),ABS(-100+(100*(('09 (ind)'!BU15-MIN('09 (ind)'!BU$6:BU$37))/(MAX('09 (ind)'!BU$6:BU$37)-MIN('09 (ind)'!BU$6:BU$37))))))</f>
        <v>5.3646269907795556</v>
      </c>
      <c r="BV16" s="75">
        <f>IF('09 (ind)'!BV$1="si",100*(('09 (ind)'!BV15-MIN('09 (ind)'!BV$6:BV$37))/(MAX('09 (ind)'!BV$6:BV$37)-MIN('09 (ind)'!BV$6:BV$37))),ABS(-100+(100*(('09 (ind)'!BV15-MIN('09 (ind)'!BV$6:BV$37))/(MAX('09 (ind)'!BV$6:BV$37)-MIN('09 (ind)'!BV$6:BV$37))))))</f>
        <v>54.997355896351131</v>
      </c>
      <c r="BW16" s="75">
        <f>IF('09 (ind)'!BW$1="si",100*(('09 (ind)'!BW15-MIN('09 (ind)'!BW$6:BW$37))/(MAX('09 (ind)'!BW$6:BW$37)-MIN('09 (ind)'!BW$6:BW$37))),ABS(-100+(100*(('09 (ind)'!BW15-MIN('09 (ind)'!BW$6:BW$37))/(MAX('09 (ind)'!BW$6:BW$37)-MIN('09 (ind)'!BW$6:BW$37))))))</f>
        <v>86.376075058639572</v>
      </c>
      <c r="BX16" s="75">
        <f>IF('09 (ind)'!BX$1="si",100*(('09 (ind)'!BX15-MIN('09 (ind)'!BX$6:BX$37))/(MAX('09 (ind)'!BX$6:BX$37)-MIN('09 (ind)'!BX$6:BX$37))),ABS(-100+(100*(('09 (ind)'!BX15-MIN('09 (ind)'!BX$6:BX$37))/(MAX('09 (ind)'!BX$6:BX$37)-MIN('09 (ind)'!BX$6:BX$37))))))</f>
        <v>29.314751318944758</v>
      </c>
      <c r="BY16" s="75">
        <f>IF('09 (ind)'!BY$1="si",100*(('09 (ind)'!BY15-MIN('09 (ind)'!BY$6:BY$37))/(MAX('09 (ind)'!BY$6:BY$37)-MIN('09 (ind)'!BY$6:BY$37))),ABS(-100+(100*(('09 (ind)'!BY15-MIN('09 (ind)'!BY$6:BY$37))/(MAX('09 (ind)'!BY$6:BY$37)-MIN('09 (ind)'!BY$6:BY$37))))))</f>
        <v>86.54955898853045</v>
      </c>
      <c r="BZ16" s="75">
        <f>IF('09 (ind)'!BZ$1="si",100*(('09 (ind)'!BZ15-MIN('09 (ind)'!BZ$6:BZ$37))/(MAX('09 (ind)'!BZ$6:BZ$37)-MIN('09 (ind)'!BZ$6:BZ$37))),ABS(-100+(100*(('09 (ind)'!BZ15-MIN('09 (ind)'!BZ$6:BZ$37))/(MAX('09 (ind)'!BZ$6:BZ$37)-MIN('09 (ind)'!BZ$6:BZ$37))))))</f>
        <v>89.227116551776106</v>
      </c>
      <c r="CA16" s="75">
        <f>IF('09 (ind)'!CA$1="si",100*(('09 (ind)'!CA15-MIN('09 (ind)'!CA$6:CA$37))/(MAX('09 (ind)'!CA$6:CA$37)-MIN('09 (ind)'!CA$6:CA$37))),ABS(-100+(100*(('09 (ind)'!CA15-MIN('09 (ind)'!CA$6:CA$37))/(MAX('09 (ind)'!CA$6:CA$37)-MIN('09 (ind)'!CA$6:CA$37))))))</f>
        <v>0</v>
      </c>
      <c r="CB16" s="75">
        <f>IF('09 (ind)'!CB$1="si",100*(('09 (ind)'!CB15-MIN('09 (ind)'!CB$6:CB$37))/(MAX('09 (ind)'!CB$6:CB$37)-MIN('09 (ind)'!CB$6:CB$37))),ABS(-100+(100*(('09 (ind)'!CB15-MIN('09 (ind)'!CB$6:CB$37))/(MAX('09 (ind)'!CB$6:CB$37)-MIN('09 (ind)'!CB$6:CB$37))))))</f>
        <v>86.956521739130437</v>
      </c>
      <c r="CC16" s="75">
        <f>IF('09 (ind)'!CC$1="si",100*(('09 (ind)'!CC15-MIN('09 (ind)'!CC$6:CC$37))/(MAX('09 (ind)'!CC$6:CC$37)-MIN('09 (ind)'!CC$6:CC$37))),ABS(-100+(100*(('09 (ind)'!CC15-MIN('09 (ind)'!CC$6:CC$37))/(MAX('09 (ind)'!CC$6:CC$37)-MIN('09 (ind)'!CC$6:CC$37))))))</f>
        <v>58.364697948926214</v>
      </c>
      <c r="CD16" s="75">
        <f>IF('09 (ind)'!CD$1="si",100*(('09 (ind)'!CD15-MIN('09 (ind)'!CD$6:CD$37))/(MAX('09 (ind)'!CD$6:CD$37)-MIN('09 (ind)'!CD$6:CD$37))),ABS(-100+(100*(('09 (ind)'!CD15-MIN('09 (ind)'!CD$6:CD$37))/(MAX('09 (ind)'!CD$6:CD$37)-MIN('09 (ind)'!CD$6:CD$37))))))</f>
        <v>4.1072461772100277E-2</v>
      </c>
      <c r="CE16" s="75">
        <f>IF('09 (ind)'!CE$1="si",100*(('09 (ind)'!CE15-MIN('09 (ind)'!CE$6:CE$37))/(MAX('09 (ind)'!CE$6:CE$37)-MIN('09 (ind)'!CE$6:CE$37))),ABS(-100+(100*(('09 (ind)'!CE15-MIN('09 (ind)'!CE$6:CE$37))/(MAX('09 (ind)'!CE$6:CE$37)-MIN('09 (ind)'!CE$6:CE$37))))))</f>
        <v>6.4324911929760962</v>
      </c>
      <c r="CF16" s="75">
        <f>IF('09 (ind)'!CF$1="si",100*(('09 (ind)'!CF15-MIN('09 (ind)'!CF$6:CF$37))/(MAX('09 (ind)'!CF$6:CF$37)-MIN('09 (ind)'!CF$6:CF$37))),ABS(-100+(100*(('09 (ind)'!CF15-MIN('09 (ind)'!CF$6:CF$37))/(MAX('09 (ind)'!CF$6:CF$37)-MIN('09 (ind)'!CF$6:CF$37))))))</f>
        <v>9.0803550038512348</v>
      </c>
      <c r="CG16" s="75">
        <f>IF('09 (ind)'!CG$1="si",100*(('09 (ind)'!CG15-MIN('09 (ind)'!CG$6:CG$37))/(MAX('09 (ind)'!CG$6:CG$37)-MIN('09 (ind)'!CG$6:CG$37))),ABS(-100+(100*(('09 (ind)'!CG15-MIN('09 (ind)'!CG$6:CG$37))/(MAX('09 (ind)'!CG$6:CG$37)-MIN('09 (ind)'!CG$6:CG$37))))))</f>
        <v>17.314116457635382</v>
      </c>
      <c r="CH16" s="75">
        <f>IF('09 (ind)'!CH$1="si",100*(('09 (ind)'!CH15-MIN('09 (ind)'!CH$6:CH$37))/(MAX('09 (ind)'!CH$6:CH$37)-MIN('09 (ind)'!CH$6:CH$37))),ABS(-100+(100*(('09 (ind)'!CH15-MIN('09 (ind)'!CH$6:CH$37))/(MAX('09 (ind)'!CH$6:CH$37)-MIN('09 (ind)'!CH$6:CH$37))))))</f>
        <v>5.2890434865540588</v>
      </c>
      <c r="CI16" s="75">
        <f>IF('09 (ind)'!CI$1="si",100*(('09 (ind)'!CI15-MIN('09 (ind)'!CI$6:CI$37))/(MAX('09 (ind)'!CI$6:CI$37)-MIN('09 (ind)'!CI$6:CI$37))),ABS(-100+(100*(('09 (ind)'!CI15-MIN('09 (ind)'!CI$6:CI$37))/(MAX('09 (ind)'!CI$6:CI$37)-MIN('09 (ind)'!CI$6:CI$37))))))</f>
        <v>56.877834286698857</v>
      </c>
      <c r="CJ16" s="75">
        <f>IF('09 (ind)'!CJ$1="si",100*(('09 (ind)'!CJ15-MIN('09 (ind)'!CJ$6:CJ$37))/(MAX('09 (ind)'!CJ$6:CJ$37)-MIN('09 (ind)'!CJ$6:CJ$37))),ABS(-100+(100*(('09 (ind)'!CJ15-MIN('09 (ind)'!CJ$6:CJ$37))/(MAX('09 (ind)'!CJ$6:CJ$37)-MIN('09 (ind)'!CJ$6:CJ$37))))))</f>
        <v>61.591078609611884</v>
      </c>
      <c r="CK16" s="75">
        <f>IF('09 (ind)'!CK$1="si",100*(('09 (ind)'!CK15-MIN('09 (ind)'!CK$6:CK$37))/(MAX('09 (ind)'!CK$6:CK$37)-MIN('09 (ind)'!CK$6:CK$37))),ABS(-100+(100*(('09 (ind)'!CK15-MIN('09 (ind)'!CK$6:CK$37))/(MAX('09 (ind)'!CK$6:CK$37)-MIN('09 (ind)'!CK$6:CK$37))))))</f>
        <v>9.7904337579001766</v>
      </c>
      <c r="CL16" s="75">
        <f>IF('09 (ind)'!CL$1="si",100*(('09 (ind)'!CL15-MIN('09 (ind)'!CL$6:CL$37))/(MAX('09 (ind)'!CL$6:CL$37)-MIN('09 (ind)'!CL$6:CL$37))),ABS(-100+(100*(('09 (ind)'!CL15-MIN('09 (ind)'!CL$6:CL$37))/(MAX('09 (ind)'!CL$6:CL$37)-MIN('09 (ind)'!CL$6:CL$37))))))</f>
        <v>10.225348345884772</v>
      </c>
      <c r="CM16" s="75">
        <f>IF('09 (ind)'!CM$1="si",100*(('09 (ind)'!CM15-MIN('09 (ind)'!CM$6:CM$37))/(MAX('09 (ind)'!CM$6:CM$37)-MIN('09 (ind)'!CM$6:CM$37))),ABS(-100+(100*(('09 (ind)'!CM15-MIN('09 (ind)'!CM$6:CM$37))/(MAX('09 (ind)'!CM$6:CM$37)-MIN('09 (ind)'!CM$6:CM$37))))))</f>
        <v>5.7196202226723987</v>
      </c>
    </row>
    <row r="17" spans="1:91">
      <c r="A17" s="18" t="s">
        <v>216</v>
      </c>
      <c r="B17" s="87">
        <f>IF('09 (ind)'!B$1="si",100*(('09 (ind)'!B16-MIN('09 (ind)'!B$6:B$37))/(MAX('09 (ind)'!B$6:B$37)-MIN('09 (ind)'!B$6:B$37))),ABS(-100+(100*(('09 (ind)'!B16-MIN('09 (ind)'!B$6:B$37))/(MAX('09 (ind)'!B$6:B$37)-MIN('09 (ind)'!B$6:B$37))))))</f>
        <v>17.220658045085276</v>
      </c>
      <c r="C17" s="87">
        <f>IF('09 (ind)'!C$1="si",100*(('09 (ind)'!C16-MIN('09 (ind)'!C$6:C$37))/(MAX('09 (ind)'!C$6:C$37)-MIN('09 (ind)'!C$6:C$37))),ABS(-100+(100*(('09 (ind)'!C16-MIN('09 (ind)'!C$6:C$37))/(MAX('09 (ind)'!C$6:C$37)-MIN('09 (ind)'!C$6:C$37))))))</f>
        <v>14.225285604415388</v>
      </c>
      <c r="D17" s="87">
        <f>IF('09 (ind)'!D$1="si",100*(('09 (ind)'!D16-MIN('09 (ind)'!D$6:D$37))/(MAX('09 (ind)'!D$6:D$37)-MIN('09 (ind)'!D$6:D$37))),ABS(-100+(100*(('09 (ind)'!D16-MIN('09 (ind)'!D$6:D$37))/(MAX('09 (ind)'!D$6:D$37)-MIN('09 (ind)'!D$6:D$37))))))</f>
        <v>59.811293225310422</v>
      </c>
      <c r="E17" s="87">
        <f>IF('09 (ind)'!E$1="si",100*(('09 (ind)'!E16-MIN('09 (ind)'!E$6:E$37))/(MAX('09 (ind)'!E$6:E$37)-MIN('09 (ind)'!E$6:E$37))),ABS(-100+(100*(('09 (ind)'!E16-MIN('09 (ind)'!E$6:E$37))/(MAX('09 (ind)'!E$6:E$37)-MIN('09 (ind)'!E$6:E$37))))))</f>
        <v>44.92024804991992</v>
      </c>
      <c r="F17" s="87">
        <f>IF('09 (ind)'!F$1="si",100*(('09 (ind)'!F16-MIN('09 (ind)'!F$6:F$37))/(MAX('09 (ind)'!F$6:F$37)-MIN('09 (ind)'!F$6:F$37))),ABS(-100+(100*(('09 (ind)'!F16-MIN('09 (ind)'!F$6:F$37))/(MAX('09 (ind)'!F$6:F$37)-MIN('09 (ind)'!F$6:F$37))))))</f>
        <v>28.08219178082193</v>
      </c>
      <c r="G17" s="87">
        <f>IF('09 (ind)'!G$1="si",100*(('09 (ind)'!G16-MIN('09 (ind)'!G$6:G$37))/(MAX('09 (ind)'!G$6:G$37)-MIN('09 (ind)'!G$6:G$37))),ABS(-100+(100*(('09 (ind)'!G16-MIN('09 (ind)'!G$6:G$37))/(MAX('09 (ind)'!G$6:G$37)-MIN('09 (ind)'!G$6:G$37))))))</f>
        <v>63.55932203389829</v>
      </c>
      <c r="H17" s="87">
        <f>IF('09 (ind)'!H$1="si",100*(('09 (ind)'!H16-MIN('09 (ind)'!H$6:H$37))/(MAX('09 (ind)'!H$6:H$37)-MIN('09 (ind)'!H$6:H$37))),ABS(-100+(100*(('09 (ind)'!H16-MIN('09 (ind)'!H$6:H$37))/(MAX('09 (ind)'!H$6:H$37)-MIN('09 (ind)'!H$6:H$37))))))</f>
        <v>72.307692307692307</v>
      </c>
      <c r="I17" s="87">
        <f>IF('09 (ind)'!I$1="si",100*(('09 (ind)'!I16-MIN('09 (ind)'!I$6:I$37))/(MAX('09 (ind)'!I$6:I$37)-MIN('09 (ind)'!I$6:I$37))),ABS(-100+(100*(('09 (ind)'!I16-MIN('09 (ind)'!I$6:I$37))/(MAX('09 (ind)'!I$6:I$37)-MIN('09 (ind)'!I$6:I$37))))))</f>
        <v>79.375</v>
      </c>
      <c r="J17" s="87">
        <f>IF('09 (ind)'!J$1="si",100*(('09 (ind)'!J16-MIN('09 (ind)'!J$6:J$37))/(MAX('09 (ind)'!J$6:J$37)-MIN('09 (ind)'!J$6:J$37))),ABS(-100+(100*(('09 (ind)'!J16-MIN('09 (ind)'!J$6:J$37))/(MAX('09 (ind)'!J$6:J$37)-MIN('09 (ind)'!J$6:J$37))))))</f>
        <v>15.545710833668952</v>
      </c>
      <c r="K17" s="87">
        <f>IF('09 (ind)'!K$1="si",100*(('09 (ind)'!K16-MIN('09 (ind)'!K$6:K$37))/(MAX('09 (ind)'!K$6:K$37)-MIN('09 (ind)'!K$6:K$37))),ABS(-100+(100*(('09 (ind)'!K16-MIN('09 (ind)'!K$6:K$37))/(MAX('09 (ind)'!K$6:K$37)-MIN('09 (ind)'!K$6:K$37))))))</f>
        <v>63.778059047375365</v>
      </c>
      <c r="L17" s="87">
        <f>IF('09 (ind)'!L$1="si",100*(('09 (ind)'!L16-MIN('09 (ind)'!L$6:L$37))/(MAX('09 (ind)'!L$6:L$37)-MIN('09 (ind)'!L$6:L$37))),ABS(-100+(100*(('09 (ind)'!L16-MIN('09 (ind)'!L$6:L$37))/(MAX('09 (ind)'!L$6:L$37)-MIN('09 (ind)'!L$6:L$37))))))</f>
        <v>92.655477429452418</v>
      </c>
      <c r="M17" s="87">
        <f>IF('09 (ind)'!M$1="si",100*(('09 (ind)'!M16-MIN('09 (ind)'!M$6:M$37))/(MAX('09 (ind)'!M$6:M$37)-MIN('09 (ind)'!M$6:M$37))),ABS(-100+(100*(('09 (ind)'!M16-MIN('09 (ind)'!M$6:M$37))/(MAX('09 (ind)'!M$6:M$37)-MIN('09 (ind)'!M$6:M$37))))))</f>
        <v>37.656066388165186</v>
      </c>
      <c r="N17" s="87">
        <f>IF('09 (ind)'!N$1="si",100*(('09 (ind)'!N16-MIN('09 (ind)'!N$6:N$37))/(MAX('09 (ind)'!N$6:N$37)-MIN('09 (ind)'!N$6:N$37))),ABS(-100+(100*(('09 (ind)'!N16-MIN('09 (ind)'!N$6:N$37))/(MAX('09 (ind)'!N$6:N$37)-MIN('09 (ind)'!N$6:N$37))))))</f>
        <v>58.79545214785982</v>
      </c>
      <c r="O17" s="87">
        <f>IF('09 (ind)'!O$1="si",100*(('09 (ind)'!O16-MIN('09 (ind)'!O$6:O$37))/(MAX('09 (ind)'!O$6:O$37)-MIN('09 (ind)'!O$6:O$37))),ABS(-100+(100*(('09 (ind)'!O16-MIN('09 (ind)'!O$6:O$37))/(MAX('09 (ind)'!O$6:O$37)-MIN('09 (ind)'!O$6:O$37))))))</f>
        <v>43.478260869565219</v>
      </c>
      <c r="P17" s="87">
        <f>IF('09 (ind)'!P$1="si",100*(('09 (ind)'!P16-MIN('09 (ind)'!P$6:P$37))/(MAX('09 (ind)'!P$6:P$37)-MIN('09 (ind)'!P$6:P$37))),ABS(-100+(100*(('09 (ind)'!P16-MIN('09 (ind)'!P$6:P$37))/(MAX('09 (ind)'!P$6:P$37)-MIN('09 (ind)'!P$6:P$37))))))</f>
        <v>3.6307291074840138</v>
      </c>
      <c r="Q17" s="87">
        <f>IF('09 (ind)'!Q$1="si",100*(('09 (ind)'!Q16-MIN('09 (ind)'!Q$6:Q$37))/(MAX('09 (ind)'!Q$6:Q$37)-MIN('09 (ind)'!Q$6:Q$37))),ABS(-100+(100*(('09 (ind)'!Q16-MIN('09 (ind)'!Q$6:Q$37))/(MAX('09 (ind)'!Q$6:Q$37)-MIN('09 (ind)'!Q$6:Q$37))))))</f>
        <v>0</v>
      </c>
      <c r="R17" s="87">
        <f>IF('09 (ind)'!R$1="si",100*(('09 (ind)'!R16-MIN('09 (ind)'!R$6:R$37))/(MAX('09 (ind)'!R$6:R$37)-MIN('09 (ind)'!R$6:R$37))),ABS(-100+(100*(('09 (ind)'!R16-MIN('09 (ind)'!R$6:R$37))/(MAX('09 (ind)'!R$6:R$37)-MIN('09 (ind)'!R$6:R$37))))))</f>
        <v>0.23505732521483658</v>
      </c>
      <c r="S17" s="75">
        <f>ABS(ABS(('09 (ind)'!S16-((MAX('09 (ind)'!S$6:S$37)+MIN('09 (ind)'!S$6:S$37))/2))/(((MAX('09 (ind)'!S$6:S$37)+MIN('09 (ind)'!S$6:S$37))/2)-MAX('09 (ind)'!S$6:S$37))*100)-100)</f>
        <v>5.2980132450331183</v>
      </c>
      <c r="T17" s="75">
        <f>IF('09 (ind)'!T$1="si",100*(('09 (ind)'!T16-MIN('09 (ind)'!T$6:T$37))/(MAX('09 (ind)'!T$6:T$37)-MIN('09 (ind)'!T$6:T$37))),ABS(-100+(100*(('09 (ind)'!T16-MIN('09 (ind)'!T$6:T$37))/(MAX('09 (ind)'!T$6:T$37)-MIN('09 (ind)'!T$6:T$37))))))</f>
        <v>40.144101615909349</v>
      </c>
      <c r="U17" s="75">
        <f>IF('09 (ind)'!U$1="si",100*(('09 (ind)'!U16-MIN('09 (ind)'!U$6:U$37))/(MAX('09 (ind)'!U$6:U$37)-MIN('09 (ind)'!U$6:U$37))),ABS(-100+(100*(('09 (ind)'!U16-MIN('09 (ind)'!U$6:U$37))/(MAX('09 (ind)'!U$6:U$37)-MIN('09 (ind)'!U$6:U$37))))))</f>
        <v>100</v>
      </c>
      <c r="V17" s="75">
        <f>IF('09 (ind)'!V$1="si",100*(('09 (ind)'!V16-MIN('09 (ind)'!V$6:V$37))/(MAX('09 (ind)'!V$6:V$37)-MIN('09 (ind)'!V$6:V$37))),ABS(-100+(100*(('09 (ind)'!V16-MIN('09 (ind)'!V$6:V$37))/(MAX('09 (ind)'!V$6:V$37)-MIN('09 (ind)'!V$6:V$37))))))</f>
        <v>93.464052287581694</v>
      </c>
      <c r="W17" s="75">
        <f>IF('09 (ind)'!W$1="si",100*(('09 (ind)'!W16-MIN('09 (ind)'!W$6:W$37))/(MAX('09 (ind)'!W$6:W$37)-MIN('09 (ind)'!W$6:W$37))),ABS(-100+(100*(('09 (ind)'!W16-MIN('09 (ind)'!W$6:W$37))/(MAX('09 (ind)'!W$6:W$37)-MIN('09 (ind)'!W$6:W$37))))))</f>
        <v>71.177211177827473</v>
      </c>
      <c r="X17" s="75">
        <f>IF('09 (ind)'!X$1="si",100*(('09 (ind)'!X16-MIN('09 (ind)'!X$6:X$37))/(MAX('09 (ind)'!X$6:X$37)-MIN('09 (ind)'!X$6:X$37))),ABS(-100+(100*(('09 (ind)'!X16-MIN('09 (ind)'!X$6:X$37))/(MAX('09 (ind)'!X$6:X$37)-MIN('09 (ind)'!X$6:X$37))))))</f>
        <v>66.24114288121396</v>
      </c>
      <c r="Y17" s="75">
        <f>IF('09 (ind)'!Y$1="si",100*(('09 (ind)'!Y16-MIN('09 (ind)'!Y$6:Y$37))/(MAX('09 (ind)'!Y$6:Y$37)-MIN('09 (ind)'!Y$6:Y$37))),ABS(-100+(100*(('09 (ind)'!Y16-MIN('09 (ind)'!Y$6:Y$37))/(MAX('09 (ind)'!Y$6:Y$37)-MIN('09 (ind)'!Y$6:Y$37))))))</f>
        <v>50.676656953887417</v>
      </c>
      <c r="Z17" s="75">
        <f>IF('09 (ind)'!Z$1="si",100*(('09 (ind)'!Z16-MIN('09 (ind)'!Z$6:Z$37))/(MAX('09 (ind)'!Z$6:Z$37)-MIN('09 (ind)'!Z$6:Z$37))),ABS(-100+(100*(('09 (ind)'!Z16-MIN('09 (ind)'!Z$6:Z$37))/(MAX('09 (ind)'!Z$6:Z$37)-MIN('09 (ind)'!Z$6:Z$37))))))</f>
        <v>48.28948225640687</v>
      </c>
      <c r="AA17" s="75">
        <f>IF('09 (ind)'!AA$1="si",100*(('09 (ind)'!AA16-MIN('09 (ind)'!AA$6:AA$37))/(MAX('09 (ind)'!AA$6:AA$37)-MIN('09 (ind)'!AA$6:AA$37))),ABS(-100+(100*(('09 (ind)'!AA16-MIN('09 (ind)'!AA$6:AA$37))/(MAX('09 (ind)'!AA$6:AA$37)-MIN('09 (ind)'!AA$6:AA$37))))))</f>
        <v>48.637240407722302</v>
      </c>
      <c r="AB17" s="75">
        <f>IF('09 (ind)'!AB$1="si",100*(('09 (ind)'!AB16-MIN('09 (ind)'!AB$6:AB$37))/(MAX('09 (ind)'!AB$6:AB$37)-MIN('09 (ind)'!AB$6:AB$37))),ABS(-100+(100*(('09 (ind)'!AB16-MIN('09 (ind)'!AB$6:AB$37))/(MAX('09 (ind)'!AB$6:AB$37)-MIN('09 (ind)'!AB$6:AB$37))))))</f>
        <v>21.020253093005529</v>
      </c>
      <c r="AC17" s="75">
        <f>IF('09 (ind)'!AC$1="si",100*(('09 (ind)'!AC16-MIN('09 (ind)'!AC$6:AC$37))/(MAX('09 (ind)'!AC$6:AC$37)-MIN('09 (ind)'!AC$6:AC$37))),ABS(-100+(100*(('09 (ind)'!AC16-MIN('09 (ind)'!AC$6:AC$37))/(MAX('09 (ind)'!AC$6:AC$37)-MIN('09 (ind)'!AC$6:AC$37))))))</f>
        <v>49.129711747621293</v>
      </c>
      <c r="AD17" s="75">
        <f>IF('09 (ind)'!AD$1="si",100*(('09 (ind)'!AD16-MIN('09 (ind)'!AD$6:AD$37))/(MAX('09 (ind)'!AD$6:AD$37)-MIN('09 (ind)'!AD$6:AD$37))),ABS(-100+(100*(('09 (ind)'!AD16-MIN('09 (ind)'!AD$6:AD$37))/(MAX('09 (ind)'!AD$6:AD$37)-MIN('09 (ind)'!AD$6:AD$37))))))</f>
        <v>71.219615229438205</v>
      </c>
      <c r="AE17" s="75">
        <f>IF('09 (ind)'!AE$1="si",100*(('09 (ind)'!AE16-MIN('09 (ind)'!AE$6:AE$37))/(MAX('09 (ind)'!AE$6:AE$37)-MIN('09 (ind)'!AE$6:AE$37))),ABS(-100+(100*(('09 (ind)'!AE16-MIN('09 (ind)'!AE$6:AE$37))/(MAX('09 (ind)'!AE$6:AE$37)-MIN('09 (ind)'!AE$6:AE$37))))))</f>
        <v>66.106656970474134</v>
      </c>
      <c r="AF17" s="75">
        <f>IF('09 (ind)'!AF$1="si",100*(('09 (ind)'!AF16-MIN('09 (ind)'!AF$6:AF$37))/(MAX('09 (ind)'!AF$6:AF$37)-MIN('09 (ind)'!AF$6:AF$37))),ABS(-100+(100*(('09 (ind)'!AF16-MIN('09 (ind)'!AF$6:AF$37))/(MAX('09 (ind)'!AF$6:AF$37)-MIN('09 (ind)'!AF$6:AF$37))))))</f>
        <v>51.474581588449993</v>
      </c>
      <c r="AG17" s="75">
        <f>IF('09 (ind)'!AG$1="si",100*(('09 (ind)'!AG16-MIN('09 (ind)'!AG$6:AG$37))/(MAX('09 (ind)'!AG$6:AG$37)-MIN('09 (ind)'!AG$6:AG$37))),ABS(-100+(100*(('09 (ind)'!AG16-MIN('09 (ind)'!AG$6:AG$37))/(MAX('09 (ind)'!AG$6:AG$37)-MIN('09 (ind)'!AG$6:AG$37))))))</f>
        <v>55.68746202172138</v>
      </c>
      <c r="AH17" s="75">
        <f>IF('09 (ind)'!AH$1="si",100*(('09 (ind)'!AH16-MIN('09 (ind)'!AH$6:AH$37))/(MAX('09 (ind)'!AH$6:AH$37)-MIN('09 (ind)'!AH$6:AH$37))),ABS(-100+(100*(('09 (ind)'!AH16-MIN('09 (ind)'!AH$6:AH$37))/(MAX('09 (ind)'!AH$6:AH$37)-MIN('09 (ind)'!AH$6:AH$37))))))</f>
        <v>22.207554020067104</v>
      </c>
      <c r="AI17" s="75">
        <f>IF('09 (ind)'!AI$1="si",100*(('09 (ind)'!AI16-MIN('09 (ind)'!AI$6:AI$37))/(MAX('09 (ind)'!AI$6:AI$37)-MIN('09 (ind)'!AI$6:AI$37))),ABS(-100+(100*(('09 (ind)'!AI16-MIN('09 (ind)'!AI$6:AI$37))/(MAX('09 (ind)'!AI$6:AI$37)-MIN('09 (ind)'!AI$6:AI$37))))))</f>
        <v>10.530418406060013</v>
      </c>
      <c r="AJ17" s="75">
        <f>IF('09 (ind)'!AJ$1="si",100*(('09 (ind)'!AJ16-MIN('09 (ind)'!AJ$6:AJ$37))/(MAX('09 (ind)'!AJ$6:AJ$37)-MIN('09 (ind)'!AJ$6:AJ$37))),ABS(-100+(100*(('09 (ind)'!AJ16-MIN('09 (ind)'!AJ$6:AJ$37))/(MAX('09 (ind)'!AJ$6:AJ$37)-MIN('09 (ind)'!AJ$6:AJ$37))))))</f>
        <v>45.982071264810067</v>
      </c>
      <c r="AK17" s="75">
        <f>IF('09 (ind)'!AK$1="si",100*(('09 (ind)'!AK16-MIN('09 (ind)'!AK$6:AK$37))/(MAX('09 (ind)'!AK$6:AK$37)-MIN('09 (ind)'!AK$6:AK$37))),ABS(-100+(100*(('09 (ind)'!AK16-MIN('09 (ind)'!AK$6:AK$37))/(MAX('09 (ind)'!AK$6:AK$37)-MIN('09 (ind)'!AK$6:AK$37))))))</f>
        <v>9.6331880953345586</v>
      </c>
      <c r="AL17" s="75">
        <f>IF('09 (ind)'!AL$1="si",100*(('09 (ind)'!AL16-MIN('09 (ind)'!AL$6:AL$37))/(MAX('09 (ind)'!AL$6:AL$37)-MIN('09 (ind)'!AL$6:AL$37))),ABS(-100+(100*(('09 (ind)'!AL16-MIN('09 (ind)'!AL$6:AL$37))/(MAX('09 (ind)'!AL$6:AL$37)-MIN('09 (ind)'!AL$6:AL$37))))))</f>
        <v>90.8412592659014</v>
      </c>
      <c r="AM17" s="75">
        <f>IF('09 (ind)'!AM$1="si",100*(('09 (ind)'!AM16-MIN('09 (ind)'!AM$6:AM$37))/(MAX('09 (ind)'!AM$6:AM$37)-MIN('09 (ind)'!AM$6:AM$37))),ABS(-100+(100*(('09 (ind)'!AM16-MIN('09 (ind)'!AM$6:AM$37))/(MAX('09 (ind)'!AM$6:AM$37)-MIN('09 (ind)'!AM$6:AM$37))))))</f>
        <v>66.709050591407376</v>
      </c>
      <c r="AN17" s="75">
        <f>IF('09 (ind)'!AN$1="si",100*(('09 (ind)'!AN16-MIN('09 (ind)'!AN$6:AN$37))/(MAX('09 (ind)'!AN$6:AN$37)-MIN('09 (ind)'!AN$6:AN$37))),ABS(-100+(100*(('09 (ind)'!AN16-MIN('09 (ind)'!AN$6:AN$37))/(MAX('09 (ind)'!AN$6:AN$37)-MIN('09 (ind)'!AN$6:AN$37))))))</f>
        <v>25.269910539485338</v>
      </c>
      <c r="AO17" s="75">
        <f>IF('09 (ind)'!AO$1="si",100*(('09 (ind)'!AO16-MIN('09 (ind)'!AO$6:AO$37))/(MAX('09 (ind)'!AO$6:AO$37)-MIN('09 (ind)'!AO$6:AO$37))),ABS(-100+(100*(('09 (ind)'!AO16-MIN('09 (ind)'!AO$6:AO$37))/(MAX('09 (ind)'!AO$6:AO$37)-MIN('09 (ind)'!AO$6:AO$37))))))</f>
        <v>52.628574781819495</v>
      </c>
      <c r="AP17" s="75">
        <f>IF('09 (ind)'!AP$1="si",100*(('09 (ind)'!AP16-MIN('09 (ind)'!AP$6:AP$37))/(MAX('09 (ind)'!AP$6:AP$37)-MIN('09 (ind)'!AP$6:AP$37))),ABS(-100+(100*(('09 (ind)'!AP16-MIN('09 (ind)'!AP$6:AP$37))/(MAX('09 (ind)'!AP$6:AP$37)-MIN('09 (ind)'!AP$6:AP$37))))))</f>
        <v>70.61855670103094</v>
      </c>
      <c r="AQ17" s="75">
        <f>IF('09 (ind)'!AQ$1="si",100*(('09 (ind)'!AQ16-MIN('09 (ind)'!AQ$6:AQ$37))/(MAX('09 (ind)'!AQ$6:AQ$37)-MIN('09 (ind)'!AQ$6:AQ$37))),ABS(-100+(100*(('09 (ind)'!AQ16-MIN('09 (ind)'!AQ$6:AQ$37))/(MAX('09 (ind)'!AQ$6:AQ$37)-MIN('09 (ind)'!AQ$6:AQ$37))))))</f>
        <v>9.0924576630044047</v>
      </c>
      <c r="AR17" s="75">
        <f>IF('09 (ind)'!AR$1="si",100*(('09 (ind)'!AR16-MIN('09 (ind)'!AR$6:AR$37))/(MAX('09 (ind)'!AR$6:AR$37)-MIN('09 (ind)'!AR$6:AR$37))),ABS(-100+(100*(('09 (ind)'!AR16-MIN('09 (ind)'!AR$6:AR$37))/(MAX('09 (ind)'!AR$6:AR$37)-MIN('09 (ind)'!AR$6:AR$37))))))</f>
        <v>15.831903518670401</v>
      </c>
      <c r="AS17" s="75">
        <f>IF('09 (ind)'!AS$1="si",100*(('09 (ind)'!AS16-MIN('09 (ind)'!AS$6:AS$37))/(MAX('09 (ind)'!AS$6:AS$37)-MIN('09 (ind)'!AS$6:AS$37))),ABS(-100+(100*(('09 (ind)'!AS16-MIN('09 (ind)'!AS$6:AS$37))/(MAX('09 (ind)'!AS$6:AS$37)-MIN('09 (ind)'!AS$6:AS$37))))))</f>
        <v>58.237547892720308</v>
      </c>
      <c r="AT17" s="75">
        <f>IF('09 (ind)'!AT$1="si",100*(('09 (ind)'!AT16-MIN('09 (ind)'!AT$6:AT$37))/(MAX('09 (ind)'!AT$6:AT$37)-MIN('09 (ind)'!AT$6:AT$37))),ABS(-100+(100*(('09 (ind)'!AT16-MIN('09 (ind)'!AT$6:AT$37))/(MAX('09 (ind)'!AT$6:AT$37)-MIN('09 (ind)'!AT$6:AT$37))))))</f>
        <v>0</v>
      </c>
      <c r="AU17" s="75">
        <f>IF('09 (ind)'!AU$1="si",100*(('09 (ind)'!AU16-MIN('09 (ind)'!AU$6:AU$37))/(MAX('09 (ind)'!AU$6:AU$37)-MIN('09 (ind)'!AU$6:AU$37))),ABS(-100+(100*(('09 (ind)'!AU16-MIN('09 (ind)'!AU$6:AU$37))/(MAX('09 (ind)'!AU$6:AU$37)-MIN('09 (ind)'!AU$6:AU$37))))))</f>
        <v>50.173010380622841</v>
      </c>
      <c r="AV17" s="75">
        <f>IF('09 (ind)'!AV$1="si",100*(('09 (ind)'!AV16-MIN('09 (ind)'!AV$6:AV$37))/(MAX('09 (ind)'!AV$6:AV$37)-MIN('09 (ind)'!AV$6:AV$37))),ABS(-100+(100*(('09 (ind)'!AV16-MIN('09 (ind)'!AV$6:AV$37))/(MAX('09 (ind)'!AV$6:AV$37)-MIN('09 (ind)'!AV$6:AV$37))))))</f>
        <v>79.202772963604858</v>
      </c>
      <c r="AW17" s="75">
        <f>IF('09 (ind)'!AW$1="si",100*(('09 (ind)'!AW16-MIN('09 (ind)'!AW$6:AW$37))/(MAX('09 (ind)'!AW$6:AW$37)-MIN('09 (ind)'!AW$6:AW$37))),ABS(-100+(100*(('09 (ind)'!AW16-MIN('09 (ind)'!AW$6:AW$37))/(MAX('09 (ind)'!AW$6:AW$37)-MIN('09 (ind)'!AW$6:AW$37))))))</f>
        <v>27.253064167267489</v>
      </c>
      <c r="AX17" s="75">
        <f>IF('09 (ind)'!AX$1="si",100*(('09 (ind)'!AX16-MIN('09 (ind)'!AX$6:AX$37))/(MAX('09 (ind)'!AX$6:AX$37)-MIN('09 (ind)'!AX$6:AX$37))),ABS(-100+(100*(('09 (ind)'!AX16-MIN('09 (ind)'!AX$6:AX$37))/(MAX('09 (ind)'!AX$6:AX$37)-MIN('09 (ind)'!AX$6:AX$37))))))</f>
        <v>20.863035701914832</v>
      </c>
      <c r="AY17" s="75">
        <f>IF('09 (ind)'!AY$1="si",100*(('09 (ind)'!AY16-MIN('09 (ind)'!AY$6:AY$37))/(MAX('09 (ind)'!AY$6:AY$37)-MIN('09 (ind)'!AY$6:AY$37))),ABS(-100+(100*(('09 (ind)'!AY16-MIN('09 (ind)'!AY$6:AY$37))/(MAX('09 (ind)'!AY$6:AY$37)-MIN('09 (ind)'!AY$6:AY$37))))))</f>
        <v>22.26450999048522</v>
      </c>
      <c r="AZ17" s="75">
        <f>IF('09 (ind)'!AZ$1="si",100*(('09 (ind)'!AZ16-MIN('09 (ind)'!AZ$6:AZ$37))/(MAX('09 (ind)'!AZ$6:AZ$37)-MIN('09 (ind)'!AZ$6:AZ$37))),ABS(-100+(100*(('09 (ind)'!AZ16-MIN('09 (ind)'!AZ$6:AZ$37))/(MAX('09 (ind)'!AZ$6:AZ$37)-MIN('09 (ind)'!AZ$6:AZ$37))))))</f>
        <v>44.173354934337652</v>
      </c>
      <c r="BA17" s="75">
        <f>IF('09 (ind)'!BA$1="si",100*(('09 (ind)'!BA16-MIN('09 (ind)'!BA$6:BA$37))/(MAX('09 (ind)'!BA$6:BA$37)-MIN('09 (ind)'!BA$6:BA$37))),ABS(-100+(100*(('09 (ind)'!BA16-MIN('09 (ind)'!BA$6:BA$37))/(MAX('09 (ind)'!BA$6:BA$37)-MIN('09 (ind)'!BA$6:BA$37))))))</f>
        <v>49.376539331450637</v>
      </c>
      <c r="BB17" s="75">
        <f>IF('09 (ind)'!BB$1="si",100*(('09 (ind)'!BB16-MIN('09 (ind)'!BB$6:BB$37))/(MAX('09 (ind)'!BB$6:BB$37)-MIN('09 (ind)'!BB$6:BB$37))),ABS(-100+(100*(('09 (ind)'!BB16-MIN('09 (ind)'!BB$6:BB$37))/(MAX('09 (ind)'!BB$6:BB$37)-MIN('09 (ind)'!BB$6:BB$37))))))</f>
        <v>15.318944454746944</v>
      </c>
      <c r="BC17" s="75">
        <f>IF('09 (ind)'!BC$1="si",100*(('09 (ind)'!BC16-MIN('09 (ind)'!BC$6:BC$37))/(MAX('09 (ind)'!BC$6:BC$37)-MIN('09 (ind)'!BC$6:BC$37))),ABS(-100+(100*(('09 (ind)'!BC16-MIN('09 (ind)'!BC$6:BC$37))/(MAX('09 (ind)'!BC$6:BC$37)-MIN('09 (ind)'!BC$6:BC$37))))))</f>
        <v>16.494548872517196</v>
      </c>
      <c r="BD17" s="75">
        <f>IF('09 (ind)'!BD$1="si",100*(('09 (ind)'!BD16-MIN('09 (ind)'!BD$6:BD$37))/(MAX('09 (ind)'!BD$6:BD$37)-MIN('09 (ind)'!BD$6:BD$37))),ABS(-100+(100*(('09 (ind)'!BD16-MIN('09 (ind)'!BD$6:BD$37))/(MAX('09 (ind)'!BD$6:BD$37)-MIN('09 (ind)'!BD$6:BD$37))))))</f>
        <v>3.498282695031226</v>
      </c>
      <c r="BE17" s="75">
        <f>IF('09 (ind)'!BE$1="si",100*(('09 (ind)'!BE16-MIN('09 (ind)'!BE$6:BE$37))/(MAX('09 (ind)'!BE$6:BE$37)-MIN('09 (ind)'!BE$6:BE$37))),ABS(-100+(100*(('09 (ind)'!BE16-MIN('09 (ind)'!BE$6:BE$37))/(MAX('09 (ind)'!BE$6:BE$37)-MIN('09 (ind)'!BE$6:BE$37))))))</f>
        <v>21.921641791044774</v>
      </c>
      <c r="BF17" s="75">
        <f>IF('09 (ind)'!BF$1="si",100*(('09 (ind)'!BF16-MIN('09 (ind)'!BF$6:BF$37))/(MAX('09 (ind)'!BF$6:BF$37)-MIN('09 (ind)'!BF$6:BF$37))),ABS(-100+(100*(('09 (ind)'!BF16-MIN('09 (ind)'!BF$6:BF$37))/(MAX('09 (ind)'!BF$6:BF$37)-MIN('09 (ind)'!BF$6:BF$37))))))</f>
        <v>41.486573668500235</v>
      </c>
      <c r="BG17" s="75">
        <f>IF('09 (ind)'!BG$1="si",100*(('09 (ind)'!BG16-MIN('09 (ind)'!BG$6:BG$37))/(MAX('09 (ind)'!BG$6:BG$37)-MIN('09 (ind)'!BG$6:BG$37))),ABS(-100+(100*(('09 (ind)'!BG16-MIN('09 (ind)'!BG$6:BG$37))/(MAX('09 (ind)'!BG$6:BG$37)-MIN('09 (ind)'!BG$6:BG$37))))))</f>
        <v>40.291668627201048</v>
      </c>
      <c r="BH17" s="75">
        <f>IF('09 (ind)'!BH$1="si",100*(('09 (ind)'!BH16-MIN('09 (ind)'!BH$6:BH$37))/(MAX('09 (ind)'!BH$6:BH$37)-MIN('09 (ind)'!BH$6:BH$37))),ABS(-100+(100*(('09 (ind)'!BH16-MIN('09 (ind)'!BH$6:BH$37))/(MAX('09 (ind)'!BH$6:BH$37)-MIN('09 (ind)'!BH$6:BH$37))))))</f>
        <v>14.46242774785059</v>
      </c>
      <c r="BI17" s="75">
        <f>IF('09 (ind)'!BI$1="si",100*(('09 (ind)'!BI16-MIN('09 (ind)'!BI$6:BI$37))/(MAX('09 (ind)'!BI$6:BI$37)-MIN('09 (ind)'!BI$6:BI$37))),ABS(-100+(100*(('09 (ind)'!BI16-MIN('09 (ind)'!BI$6:BI$37))/(MAX('09 (ind)'!BI$6:BI$37)-MIN('09 (ind)'!BI$6:BI$37))))))</f>
        <v>97.099239773951467</v>
      </c>
      <c r="BJ17" s="75">
        <f>IF('09 (ind)'!BJ$1="si",100*(('09 (ind)'!BJ16-MIN('09 (ind)'!BJ$6:BJ$37))/(MAX('09 (ind)'!BJ$6:BJ$37)-MIN('09 (ind)'!BJ$6:BJ$37))),ABS(-100+(100*(('09 (ind)'!BJ16-MIN('09 (ind)'!BJ$6:BJ$37))/(MAX('09 (ind)'!BJ$6:BJ$37)-MIN('09 (ind)'!BJ$6:BJ$37))))))</f>
        <v>1.1987362172216354E-3</v>
      </c>
      <c r="BK17" s="75">
        <f>IF('09 (ind)'!BK$1="si",100*(('09 (ind)'!BK16-MIN('09 (ind)'!BK$6:BK$37))/(MAX('09 (ind)'!BK$6:BK$37)-MIN('09 (ind)'!BK$6:BK$37))),ABS(-100+(100*(('09 (ind)'!BK16-MIN('09 (ind)'!BK$6:BK$37))/(MAX('09 (ind)'!BK$6:BK$37)-MIN('09 (ind)'!BK$6:BK$37))))))</f>
        <v>5.8568329356260813</v>
      </c>
      <c r="BL17" s="75">
        <f>IF('09 (ind)'!BL$1="si",100*(('09 (ind)'!BL16-MIN('09 (ind)'!BL$6:BL$37))/(MAX('09 (ind)'!BL$6:BL$37)-MIN('09 (ind)'!BL$6:BL$37))),ABS(-100+(100*(('09 (ind)'!BL16-MIN('09 (ind)'!BL$6:BL$37))/(MAX('09 (ind)'!BL$6:BL$37)-MIN('09 (ind)'!BL$6:BL$37))))))</f>
        <v>16.216216216216218</v>
      </c>
      <c r="BM17" s="75">
        <f>IF('09 (ind)'!BM$1="si",100*(('09 (ind)'!BM16-MIN('09 (ind)'!BM$6:BM$37))/(MAX('09 (ind)'!BM$6:BM$37)-MIN('09 (ind)'!BM$6:BM$37))),ABS(-100+(100*(('09 (ind)'!BM16-MIN('09 (ind)'!BM$6:BM$37))/(MAX('09 (ind)'!BM$6:BM$37)-MIN('09 (ind)'!BM$6:BM$37))))))</f>
        <v>4.5649331215562157</v>
      </c>
      <c r="BN17" s="75">
        <f>IF('09 (ind)'!BN$1="si",100*(('09 (ind)'!BN16-MIN('09 (ind)'!BN$6:BN$37))/(MAX('09 (ind)'!BN$6:BN$37)-MIN('09 (ind)'!BN$6:BN$37))),ABS(-100+(100*(('09 (ind)'!BN16-MIN('09 (ind)'!BN$6:BN$37))/(MAX('09 (ind)'!BN$6:BN$37)-MIN('09 (ind)'!BN$6:BN$37))))))</f>
        <v>13.500420875338296</v>
      </c>
      <c r="BO17" s="75">
        <f>IF('09 (ind)'!BO$1="si",100*(('09 (ind)'!BO16-MIN('09 (ind)'!BO$6:BO$37))/(MAX('09 (ind)'!BO$6:BO$37)-MIN('09 (ind)'!BO$6:BO$37))),ABS(-100+(100*(('09 (ind)'!BO16-MIN('09 (ind)'!BO$6:BO$37))/(MAX('09 (ind)'!BO$6:BO$37)-MIN('09 (ind)'!BO$6:BO$37))))))</f>
        <v>13.689658109893996</v>
      </c>
      <c r="BP17" s="75">
        <f>IF('09 (ind)'!BP$1="si",100*(('09 (ind)'!BP16-MIN('09 (ind)'!BP$6:BP$37))/(MAX('09 (ind)'!BP$6:BP$37)-MIN('09 (ind)'!BP$6:BP$37))),ABS(-100+(100*(('09 (ind)'!BP16-MIN('09 (ind)'!BP$6:BP$37))/(MAX('09 (ind)'!BP$6:BP$37)-MIN('09 (ind)'!BP$6:BP$37))))))</f>
        <v>36.032143070647692</v>
      </c>
      <c r="BQ17" s="75">
        <f>IF('09 (ind)'!BQ$1="si",100*(('09 (ind)'!BQ16-MIN('09 (ind)'!BQ$6:BQ$37))/(MAX('09 (ind)'!BQ$6:BQ$37)-MIN('09 (ind)'!BQ$6:BQ$37))),ABS(-100+(100*(('09 (ind)'!BQ16-MIN('09 (ind)'!BQ$6:BQ$37))/(MAX('09 (ind)'!BQ$6:BQ$37)-MIN('09 (ind)'!BQ$6:BQ$37))))))</f>
        <v>24.092528803289191</v>
      </c>
      <c r="BR17" s="75">
        <f>IF('09 (ind)'!BR$1="si",100*(('09 (ind)'!BR16-MIN('09 (ind)'!BR$6:BR$37))/(MAX('09 (ind)'!BR$6:BR$37)-MIN('09 (ind)'!BR$6:BR$37))),ABS(-100+(100*(('09 (ind)'!BR16-MIN('09 (ind)'!BR$6:BR$37))/(MAX('09 (ind)'!BP$6:BP$37)-MIN('09 (ind)'!BR$6:BR$37))))))</f>
        <v>18.376277717906014</v>
      </c>
      <c r="BS17" s="75">
        <f>IF('09 (ind)'!BS$1="si",100*(('09 (ind)'!BS16-MIN('09 (ind)'!BS$6:BS$37))/(MAX('09 (ind)'!BS$6:BS$37)-MIN('09 (ind)'!BS$6:BS$37))),ABS(-100+(100*(('09 (ind)'!BS16-MIN('09 (ind)'!BS$6:BS$37))/(MAX('09 (ind)'!BQ$6:BQ$37)-MIN('09 (ind)'!BS$6:BS$37))))))</f>
        <v>69.931920620292274</v>
      </c>
      <c r="BT17" s="75">
        <f>IF('09 (ind)'!BT$1="si",100*(('09 (ind)'!BT16-MIN('09 (ind)'!BT$6:BT$37))/(MAX('09 (ind)'!BT$6:BT$37)-MIN('09 (ind)'!BT$6:BT$37))),ABS(-100+(100*(('09 (ind)'!BT16-MIN('09 (ind)'!BT$6:BT$37))/(MAX('09 (ind)'!BR$6:BR$37)-MIN('09 (ind)'!BT$6:BT$37))))))</f>
        <v>100</v>
      </c>
      <c r="BU17" s="75">
        <f>IF('09 (ind)'!BU$1="si",100*(('09 (ind)'!BU16-MIN('09 (ind)'!BU$6:BU$37))/(MAX('09 (ind)'!BU$6:BU$37)-MIN('09 (ind)'!BU$6:BU$37))),ABS(-100+(100*(('09 (ind)'!BU16-MIN('09 (ind)'!BU$6:BU$37))/(MAX('09 (ind)'!BU$6:BU$37)-MIN('09 (ind)'!BU$6:BU$37))))))</f>
        <v>69.614417435037723</v>
      </c>
      <c r="BV17" s="75">
        <f>IF('09 (ind)'!BV$1="si",100*(('09 (ind)'!BV16-MIN('09 (ind)'!BV$6:BV$37))/(MAX('09 (ind)'!BV$6:BV$37)-MIN('09 (ind)'!BV$6:BV$37))),ABS(-100+(100*(('09 (ind)'!BV16-MIN('09 (ind)'!BV$6:BV$37))/(MAX('09 (ind)'!BV$6:BV$37)-MIN('09 (ind)'!BV$6:BV$37))))))</f>
        <v>37.916446324695926</v>
      </c>
      <c r="BW17" s="75">
        <f>IF('09 (ind)'!BW$1="si",100*(('09 (ind)'!BW16-MIN('09 (ind)'!BW$6:BW$37))/(MAX('09 (ind)'!BW$6:BW$37)-MIN('09 (ind)'!BW$6:BW$37))),ABS(-100+(100*(('09 (ind)'!BW16-MIN('09 (ind)'!BW$6:BW$37))/(MAX('09 (ind)'!BW$6:BW$37)-MIN('09 (ind)'!BW$6:BW$37))))))</f>
        <v>54.554339327599685</v>
      </c>
      <c r="BX17" s="75">
        <f>IF('09 (ind)'!BX$1="si",100*(('09 (ind)'!BX16-MIN('09 (ind)'!BX$6:BX$37))/(MAX('09 (ind)'!BX$6:BX$37)-MIN('09 (ind)'!BX$6:BX$37))),ABS(-100+(100*(('09 (ind)'!BX16-MIN('09 (ind)'!BX$6:BX$37))/(MAX('09 (ind)'!BX$6:BX$37)-MIN('09 (ind)'!BX$6:BX$37))))))</f>
        <v>31.984005000096772</v>
      </c>
      <c r="BY17" s="75">
        <f>IF('09 (ind)'!BY$1="si",100*(('09 (ind)'!BY16-MIN('09 (ind)'!BY$6:BY$37))/(MAX('09 (ind)'!BY$6:BY$37)-MIN('09 (ind)'!BY$6:BY$37))),ABS(-100+(100*(('09 (ind)'!BY16-MIN('09 (ind)'!BY$6:BY$37))/(MAX('09 (ind)'!BY$6:BY$37)-MIN('09 (ind)'!BY$6:BY$37))))))</f>
        <v>31.611719063740274</v>
      </c>
      <c r="BZ17" s="75">
        <f>IF('09 (ind)'!BZ$1="si",100*(('09 (ind)'!BZ16-MIN('09 (ind)'!BZ$6:BZ$37))/(MAX('09 (ind)'!BZ$6:BZ$37)-MIN('09 (ind)'!BZ$6:BZ$37))),ABS(-100+(100*(('09 (ind)'!BZ16-MIN('09 (ind)'!BZ$6:BZ$37))/(MAX('09 (ind)'!BZ$6:BZ$37)-MIN('09 (ind)'!BZ$6:BZ$37))))))</f>
        <v>100</v>
      </c>
      <c r="CA17" s="75">
        <f>IF('09 (ind)'!CA$1="si",100*(('09 (ind)'!CA16-MIN('09 (ind)'!CA$6:CA$37))/(MAX('09 (ind)'!CA$6:CA$37)-MIN('09 (ind)'!CA$6:CA$37))),ABS(-100+(100*(('09 (ind)'!CA16-MIN('09 (ind)'!CA$6:CA$37))/(MAX('09 (ind)'!CA$6:CA$37)-MIN('09 (ind)'!CA$6:CA$37))))))</f>
        <v>0</v>
      </c>
      <c r="CB17" s="75">
        <f>IF('09 (ind)'!CB$1="si",100*(('09 (ind)'!CB16-MIN('09 (ind)'!CB$6:CB$37))/(MAX('09 (ind)'!CB$6:CB$37)-MIN('09 (ind)'!CB$6:CB$37))),ABS(-100+(100*(('09 (ind)'!CB16-MIN('09 (ind)'!CB$6:CB$37))/(MAX('09 (ind)'!CB$6:CB$37)-MIN('09 (ind)'!CB$6:CB$37))))))</f>
        <v>63.975155279503106</v>
      </c>
      <c r="CC17" s="75">
        <f>IF('09 (ind)'!CC$1="si",100*(('09 (ind)'!CC16-MIN('09 (ind)'!CC$6:CC$37))/(MAX('09 (ind)'!CC$6:CC$37)-MIN('09 (ind)'!CC$6:CC$37))),ABS(-100+(100*(('09 (ind)'!CC16-MIN('09 (ind)'!CC$6:CC$37))/(MAX('09 (ind)'!CC$6:CC$37)-MIN('09 (ind)'!CC$6:CC$37))))))</f>
        <v>35.61628113251399</v>
      </c>
      <c r="CD17" s="75">
        <f>IF('09 (ind)'!CD$1="si",100*(('09 (ind)'!CD16-MIN('09 (ind)'!CD$6:CD$37))/(MAX('09 (ind)'!CD$6:CD$37)-MIN('09 (ind)'!CD$6:CD$37))),ABS(-100+(100*(('09 (ind)'!CD16-MIN('09 (ind)'!CD$6:CD$37))/(MAX('09 (ind)'!CD$6:CD$37)-MIN('09 (ind)'!CD$6:CD$37))))))</f>
        <v>1.2107676506821434</v>
      </c>
      <c r="CE17" s="75">
        <f>IF('09 (ind)'!CE$1="si",100*(('09 (ind)'!CE16-MIN('09 (ind)'!CE$6:CE$37))/(MAX('09 (ind)'!CE$6:CE$37)-MIN('09 (ind)'!CE$6:CE$37))),ABS(-100+(100*(('09 (ind)'!CE16-MIN('09 (ind)'!CE$6:CE$37))/(MAX('09 (ind)'!CE$6:CE$37)-MIN('09 (ind)'!CE$6:CE$37))))))</f>
        <v>8.1630635725158651</v>
      </c>
      <c r="CF17" s="75">
        <f>IF('09 (ind)'!CF$1="si",100*(('09 (ind)'!CF16-MIN('09 (ind)'!CF$6:CF$37))/(MAX('09 (ind)'!CF$6:CF$37)-MIN('09 (ind)'!CF$6:CF$37))),ABS(-100+(100*(('09 (ind)'!CF16-MIN('09 (ind)'!CF$6:CF$37))/(MAX('09 (ind)'!CF$6:CF$37)-MIN('09 (ind)'!CF$6:CF$37))))))</f>
        <v>8.1049478880232932</v>
      </c>
      <c r="CG17" s="75">
        <f>IF('09 (ind)'!CG$1="si",100*(('09 (ind)'!CG16-MIN('09 (ind)'!CG$6:CG$37))/(MAX('09 (ind)'!CG$6:CG$37)-MIN('09 (ind)'!CG$6:CG$37))),ABS(-100+(100*(('09 (ind)'!CG16-MIN('09 (ind)'!CG$6:CG$37))/(MAX('09 (ind)'!CG$6:CG$37)-MIN('09 (ind)'!CG$6:CG$37))))))</f>
        <v>15.073475423640659</v>
      </c>
      <c r="CH17" s="75">
        <f>IF('09 (ind)'!CH$1="si",100*(('09 (ind)'!CH16-MIN('09 (ind)'!CH$6:CH$37))/(MAX('09 (ind)'!CH$6:CH$37)-MIN('09 (ind)'!CH$6:CH$37))),ABS(-100+(100*(('09 (ind)'!CH16-MIN('09 (ind)'!CH$6:CH$37))/(MAX('09 (ind)'!CH$6:CH$37)-MIN('09 (ind)'!CH$6:CH$37))))))</f>
        <v>13.671610250833648</v>
      </c>
      <c r="CI17" s="75">
        <f>IF('09 (ind)'!CI$1="si",100*(('09 (ind)'!CI16-MIN('09 (ind)'!CI$6:CI$37))/(MAX('09 (ind)'!CI$6:CI$37)-MIN('09 (ind)'!CI$6:CI$37))),ABS(-100+(100*(('09 (ind)'!CI16-MIN('09 (ind)'!CI$6:CI$37))/(MAX('09 (ind)'!CI$6:CI$37)-MIN('09 (ind)'!CI$6:CI$37))))))</f>
        <v>51.888452485507678</v>
      </c>
      <c r="CJ17" s="75">
        <f>IF('09 (ind)'!CJ$1="si",100*(('09 (ind)'!CJ16-MIN('09 (ind)'!CJ$6:CJ$37))/(MAX('09 (ind)'!CJ$6:CJ$37)-MIN('09 (ind)'!CJ$6:CJ$37))),ABS(-100+(100*(('09 (ind)'!CJ16-MIN('09 (ind)'!CJ$6:CJ$37))/(MAX('09 (ind)'!CJ$6:CJ$37)-MIN('09 (ind)'!CJ$6:CJ$37))))))</f>
        <v>50.542464173277565</v>
      </c>
      <c r="CK17" s="75">
        <f>IF('09 (ind)'!CK$1="si",100*(('09 (ind)'!CK16-MIN('09 (ind)'!CK$6:CK$37))/(MAX('09 (ind)'!CK$6:CK$37)-MIN('09 (ind)'!CK$6:CK$37))),ABS(-100+(100*(('09 (ind)'!CK16-MIN('09 (ind)'!CK$6:CK$37))/(MAX('09 (ind)'!CK$6:CK$37)-MIN('09 (ind)'!CK$6:CK$37))))))</f>
        <v>30.089300896126979</v>
      </c>
      <c r="CL17" s="75">
        <f>IF('09 (ind)'!CL$1="si",100*(('09 (ind)'!CL16-MIN('09 (ind)'!CL$6:CL$37))/(MAX('09 (ind)'!CL$6:CL$37)-MIN('09 (ind)'!CL$6:CL$37))),ABS(-100+(100*(('09 (ind)'!CL16-MIN('09 (ind)'!CL$6:CL$37))/(MAX('09 (ind)'!CL$6:CL$37)-MIN('09 (ind)'!CL$6:CL$37))))))</f>
        <v>6.4295419283632818</v>
      </c>
      <c r="CM17" s="75">
        <f>IF('09 (ind)'!CM$1="si",100*(('09 (ind)'!CM16-MIN('09 (ind)'!CM$6:CM$37))/(MAX('09 (ind)'!CM$6:CM$37)-MIN('09 (ind)'!CM$6:CM$37))),ABS(-100+(100*(('09 (ind)'!CM16-MIN('09 (ind)'!CM$6:CM$37))/(MAX('09 (ind)'!CM$6:CM$37)-MIN('09 (ind)'!CM$6:CM$37))))))</f>
        <v>14.35080987757766</v>
      </c>
    </row>
    <row r="18" spans="1:91">
      <c r="A18" s="18" t="s">
        <v>217</v>
      </c>
      <c r="B18" s="87">
        <f>IF('09 (ind)'!B$1="si",100*(('09 (ind)'!B17-MIN('09 (ind)'!B$6:B$37))/(MAX('09 (ind)'!B$6:B$37)-MIN('09 (ind)'!B$6:B$37))),ABS(-100+(100*(('09 (ind)'!B17-MIN('09 (ind)'!B$6:B$37))/(MAX('09 (ind)'!B$6:B$37)-MIN('09 (ind)'!B$6:B$37))))))</f>
        <v>3.728556775396886</v>
      </c>
      <c r="C18" s="87">
        <f>IF('09 (ind)'!C$1="si",100*(('09 (ind)'!C17-MIN('09 (ind)'!C$6:C$37))/(MAX('09 (ind)'!C$6:C$37)-MIN('09 (ind)'!C$6:C$37))),ABS(-100+(100*(('09 (ind)'!C17-MIN('09 (ind)'!C$6:C$37))/(MAX('09 (ind)'!C$6:C$37)-MIN('09 (ind)'!C$6:C$37))))))</f>
        <v>14.862143905196721</v>
      </c>
      <c r="D18" s="87">
        <f>IF('09 (ind)'!D$1="si",100*(('09 (ind)'!D17-MIN('09 (ind)'!D$6:D$37))/(MAX('09 (ind)'!D$6:D$37)-MIN('09 (ind)'!D$6:D$37))),ABS(-100+(100*(('09 (ind)'!D17-MIN('09 (ind)'!D$6:D$37))/(MAX('09 (ind)'!D$6:D$37)-MIN('09 (ind)'!D$6:D$37))))))</f>
        <v>81.287114919169071</v>
      </c>
      <c r="E18" s="87">
        <f>IF('09 (ind)'!E$1="si",100*(('09 (ind)'!E17-MIN('09 (ind)'!E$6:E$37))/(MAX('09 (ind)'!E$6:E$37)-MIN('09 (ind)'!E$6:E$37))),ABS(-100+(100*(('09 (ind)'!E17-MIN('09 (ind)'!E$6:E$37))/(MAX('09 (ind)'!E$6:E$37)-MIN('09 (ind)'!E$6:E$37))))))</f>
        <v>27.448506493687617</v>
      </c>
      <c r="F18" s="87">
        <f>IF('09 (ind)'!F$1="si",100*(('09 (ind)'!F17-MIN('09 (ind)'!F$6:F$37))/(MAX('09 (ind)'!F$6:F$37)-MIN('09 (ind)'!F$6:F$37))),ABS(-100+(100*(('09 (ind)'!F17-MIN('09 (ind)'!F$6:F$37))/(MAX('09 (ind)'!F$6:F$37)-MIN('09 (ind)'!F$6:F$37))))))</f>
        <v>100</v>
      </c>
      <c r="G18" s="87">
        <f>IF('09 (ind)'!G$1="si",100*(('09 (ind)'!G17-MIN('09 (ind)'!G$6:G$37))/(MAX('09 (ind)'!G$6:G$37)-MIN('09 (ind)'!G$6:G$37))),ABS(-100+(100*(('09 (ind)'!G17-MIN('09 (ind)'!G$6:G$37))/(MAX('09 (ind)'!G$6:G$37)-MIN('09 (ind)'!G$6:G$37))))))</f>
        <v>53.389830508474553</v>
      </c>
      <c r="H18" s="87">
        <f>IF('09 (ind)'!H$1="si",100*(('09 (ind)'!H17-MIN('09 (ind)'!H$6:H$37))/(MAX('09 (ind)'!H$6:H$37)-MIN('09 (ind)'!H$6:H$37))),ABS(-100+(100*(('09 (ind)'!H17-MIN('09 (ind)'!H$6:H$37))/(MAX('09 (ind)'!H$6:H$37)-MIN('09 (ind)'!H$6:H$37))))))</f>
        <v>79.230769230769226</v>
      </c>
      <c r="I18" s="87">
        <f>IF('09 (ind)'!I$1="si",100*(('09 (ind)'!I17-MIN('09 (ind)'!I$6:I$37))/(MAX('09 (ind)'!I$6:I$37)-MIN('09 (ind)'!I$6:I$37))),ABS(-100+(100*(('09 (ind)'!I17-MIN('09 (ind)'!I$6:I$37))/(MAX('09 (ind)'!I$6:I$37)-MIN('09 (ind)'!I$6:I$37))))))</f>
        <v>43.125</v>
      </c>
      <c r="J18" s="87">
        <f>IF('09 (ind)'!J$1="si",100*(('09 (ind)'!J17-MIN('09 (ind)'!J$6:J$37))/(MAX('09 (ind)'!J$6:J$37)-MIN('09 (ind)'!J$6:J$37))),ABS(-100+(100*(('09 (ind)'!J17-MIN('09 (ind)'!J$6:J$37))/(MAX('09 (ind)'!J$6:J$37)-MIN('09 (ind)'!J$6:J$37))))))</f>
        <v>22.070076520338294</v>
      </c>
      <c r="K18" s="87">
        <f>IF('09 (ind)'!K$1="si",100*(('09 (ind)'!K17-MIN('09 (ind)'!K$6:K$37))/(MAX('09 (ind)'!K$6:K$37)-MIN('09 (ind)'!K$6:K$37))),ABS(-100+(100*(('09 (ind)'!K17-MIN('09 (ind)'!K$6:K$37))/(MAX('09 (ind)'!K$6:K$37)-MIN('09 (ind)'!K$6:K$37))))))</f>
        <v>0</v>
      </c>
      <c r="L18" s="87">
        <f>IF('09 (ind)'!L$1="si",100*(('09 (ind)'!L17-MIN('09 (ind)'!L$6:L$37))/(MAX('09 (ind)'!L$6:L$37)-MIN('09 (ind)'!L$6:L$37))),ABS(-100+(100*(('09 (ind)'!L17-MIN('09 (ind)'!L$6:L$37))/(MAX('09 (ind)'!L$6:L$37)-MIN('09 (ind)'!L$6:L$37))))))</f>
        <v>46.504759583213925</v>
      </c>
      <c r="M18" s="87">
        <f>IF('09 (ind)'!M$1="si",100*(('09 (ind)'!M17-MIN('09 (ind)'!M$6:M$37))/(MAX('09 (ind)'!M$6:M$37)-MIN('09 (ind)'!M$6:M$37))),ABS(-100+(100*(('09 (ind)'!M17-MIN('09 (ind)'!M$6:M$37))/(MAX('09 (ind)'!M$6:M$37)-MIN('09 (ind)'!M$6:M$37))))))</f>
        <v>4.1940096766365178</v>
      </c>
      <c r="N18" s="87">
        <f>IF('09 (ind)'!N$1="si",100*(('09 (ind)'!N17-MIN('09 (ind)'!N$6:N$37))/(MAX('09 (ind)'!N$6:N$37)-MIN('09 (ind)'!N$6:N$37))),ABS(-100+(100*(('09 (ind)'!N17-MIN('09 (ind)'!N$6:N$37))/(MAX('09 (ind)'!N$6:N$37)-MIN('09 (ind)'!N$6:N$37))))))</f>
        <v>100</v>
      </c>
      <c r="O18" s="87">
        <f>IF('09 (ind)'!O$1="si",100*(('09 (ind)'!O17-MIN('09 (ind)'!O$6:O$37))/(MAX('09 (ind)'!O$6:O$37)-MIN('09 (ind)'!O$6:O$37))),ABS(-100+(100*(('09 (ind)'!O17-MIN('09 (ind)'!O$6:O$37))/(MAX('09 (ind)'!O$6:O$37)-MIN('09 (ind)'!O$6:O$37))))))</f>
        <v>84.782608695652172</v>
      </c>
      <c r="P18" s="87">
        <f>IF('09 (ind)'!P$1="si",100*(('09 (ind)'!P17-MIN('09 (ind)'!P$6:P$37))/(MAX('09 (ind)'!P$6:P$37)-MIN('09 (ind)'!P$6:P$37))),ABS(-100+(100*(('09 (ind)'!P17-MIN('09 (ind)'!P$6:P$37))/(MAX('09 (ind)'!P$6:P$37)-MIN('09 (ind)'!P$6:P$37))))))</f>
        <v>9.7953378709256814E-2</v>
      </c>
      <c r="Q18" s="87">
        <f>IF('09 (ind)'!Q$1="si",100*(('09 (ind)'!Q17-MIN('09 (ind)'!Q$6:Q$37))/(MAX('09 (ind)'!Q$6:Q$37)-MIN('09 (ind)'!Q$6:Q$37))),ABS(-100+(100*(('09 (ind)'!Q17-MIN('09 (ind)'!Q$6:Q$37))/(MAX('09 (ind)'!Q$6:Q$37)-MIN('09 (ind)'!Q$6:Q$37))))))</f>
        <v>5.0567867506097306</v>
      </c>
      <c r="R18" s="87">
        <f>IF('09 (ind)'!R$1="si",100*(('09 (ind)'!R17-MIN('09 (ind)'!R$6:R$37))/(MAX('09 (ind)'!R$6:R$37)-MIN('09 (ind)'!R$6:R$37))),ABS(-100+(100*(('09 (ind)'!R17-MIN('09 (ind)'!R$6:R$37))/(MAX('09 (ind)'!R$6:R$37)-MIN('09 (ind)'!R$6:R$37))))))</f>
        <v>6.1059389523427576</v>
      </c>
      <c r="S18" s="75">
        <f>ABS(ABS(('09 (ind)'!S17-((MAX('09 (ind)'!S$6:S$37)+MIN('09 (ind)'!S$6:S$37))/2))/(((MAX('09 (ind)'!S$6:S$37)+MIN('09 (ind)'!S$6:S$37))/2)-MAX('09 (ind)'!S$6:S$37))*100)-100)</f>
        <v>33.11258278145695</v>
      </c>
      <c r="T18" s="75">
        <f>IF('09 (ind)'!T$1="si",100*(('09 (ind)'!T17-MIN('09 (ind)'!T$6:T$37))/(MAX('09 (ind)'!T$6:T$37)-MIN('09 (ind)'!T$6:T$37))),ABS(-100+(100*(('09 (ind)'!T17-MIN('09 (ind)'!T$6:T$37))/(MAX('09 (ind)'!T$6:T$37)-MIN('09 (ind)'!T$6:T$37))))))</f>
        <v>24.20075293001679</v>
      </c>
      <c r="U18" s="75">
        <f>IF('09 (ind)'!U$1="si",100*(('09 (ind)'!U17-MIN('09 (ind)'!U$6:U$37))/(MAX('09 (ind)'!U$6:U$37)-MIN('09 (ind)'!U$6:U$37))),ABS(-100+(100*(('09 (ind)'!U17-MIN('09 (ind)'!U$6:U$37))/(MAX('09 (ind)'!U$6:U$37)-MIN('09 (ind)'!U$6:U$37))))))</f>
        <v>0</v>
      </c>
      <c r="V18" s="75">
        <f>IF('09 (ind)'!V$1="si",100*(('09 (ind)'!V17-MIN('09 (ind)'!V$6:V$37))/(MAX('09 (ind)'!V$6:V$37)-MIN('09 (ind)'!V$6:V$37))),ABS(-100+(100*(('09 (ind)'!V17-MIN('09 (ind)'!V$6:V$37))/(MAX('09 (ind)'!V$6:V$37)-MIN('09 (ind)'!V$6:V$37))))))</f>
        <v>94.771241830065364</v>
      </c>
      <c r="W18" s="75">
        <f>IF('09 (ind)'!W$1="si",100*(('09 (ind)'!W17-MIN('09 (ind)'!W$6:W$37))/(MAX('09 (ind)'!W$6:W$37)-MIN('09 (ind)'!W$6:W$37))),ABS(-100+(100*(('09 (ind)'!W17-MIN('09 (ind)'!W$6:W$37))/(MAX('09 (ind)'!W$6:W$37)-MIN('09 (ind)'!W$6:W$37))))))</f>
        <v>42.527551756102582</v>
      </c>
      <c r="X18" s="75">
        <f>IF('09 (ind)'!X$1="si",100*(('09 (ind)'!X17-MIN('09 (ind)'!X$6:X$37))/(MAX('09 (ind)'!X$6:X$37)-MIN('09 (ind)'!X$6:X$37))),ABS(-100+(100*(('09 (ind)'!X17-MIN('09 (ind)'!X$6:X$37))/(MAX('09 (ind)'!X$6:X$37)-MIN('09 (ind)'!X$6:X$37))))))</f>
        <v>6.4528589587435112</v>
      </c>
      <c r="Y18" s="75">
        <f>IF('09 (ind)'!Y$1="si",100*(('09 (ind)'!Y17-MIN('09 (ind)'!Y$6:Y$37))/(MAX('09 (ind)'!Y$6:Y$37)-MIN('09 (ind)'!Y$6:Y$37))),ABS(-100+(100*(('09 (ind)'!Y17-MIN('09 (ind)'!Y$6:Y$37))/(MAX('09 (ind)'!Y$6:Y$37)-MIN('09 (ind)'!Y$6:Y$37))))))</f>
        <v>0</v>
      </c>
      <c r="Z18" s="75">
        <f>IF('09 (ind)'!Z$1="si",100*(('09 (ind)'!Z17-MIN('09 (ind)'!Z$6:Z$37))/(MAX('09 (ind)'!Z$6:Z$37)-MIN('09 (ind)'!Z$6:Z$37))),ABS(-100+(100*(('09 (ind)'!Z17-MIN('09 (ind)'!Z$6:Z$37))/(MAX('09 (ind)'!Z$6:Z$37)-MIN('09 (ind)'!Z$6:Z$37))))))</f>
        <v>0.91332940018318709</v>
      </c>
      <c r="AA18" s="75">
        <f>IF('09 (ind)'!AA$1="si",100*(('09 (ind)'!AA17-MIN('09 (ind)'!AA$6:AA$37))/(MAX('09 (ind)'!AA$6:AA$37)-MIN('09 (ind)'!AA$6:AA$37))),ABS(-100+(100*(('09 (ind)'!AA17-MIN('09 (ind)'!AA$6:AA$37))/(MAX('09 (ind)'!AA$6:AA$37)-MIN('09 (ind)'!AA$6:AA$37))))))</f>
        <v>20.086591178903674</v>
      </c>
      <c r="AB18" s="75">
        <f>IF('09 (ind)'!AB$1="si",100*(('09 (ind)'!AB17-MIN('09 (ind)'!AB$6:AB$37))/(MAX('09 (ind)'!AB$6:AB$37)-MIN('09 (ind)'!AB$6:AB$37))),ABS(-100+(100*(('09 (ind)'!AB17-MIN('09 (ind)'!AB$6:AB$37))/(MAX('09 (ind)'!AB$6:AB$37)-MIN('09 (ind)'!AB$6:AB$37))))))</f>
        <v>23.55900638151056</v>
      </c>
      <c r="AC18" s="75">
        <f>IF('09 (ind)'!AC$1="si",100*(('09 (ind)'!AC17-MIN('09 (ind)'!AC$6:AC$37))/(MAX('09 (ind)'!AC$6:AC$37)-MIN('09 (ind)'!AC$6:AC$37))),ABS(-100+(100*(('09 (ind)'!AC17-MIN('09 (ind)'!AC$6:AC$37))/(MAX('09 (ind)'!AC$6:AC$37)-MIN('09 (ind)'!AC$6:AC$37))))))</f>
        <v>54.173443433623994</v>
      </c>
      <c r="AD18" s="75">
        <f>IF('09 (ind)'!AD$1="si",100*(('09 (ind)'!AD17-MIN('09 (ind)'!AD$6:AD$37))/(MAX('09 (ind)'!AD$6:AD$37)-MIN('09 (ind)'!AD$6:AD$37))),ABS(-100+(100*(('09 (ind)'!AD17-MIN('09 (ind)'!AD$6:AD$37))/(MAX('09 (ind)'!AD$6:AD$37)-MIN('09 (ind)'!AD$6:AD$37))))))</f>
        <v>70.023465865799324</v>
      </c>
      <c r="AE18" s="75">
        <f>IF('09 (ind)'!AE$1="si",100*(('09 (ind)'!AE17-MIN('09 (ind)'!AE$6:AE$37))/(MAX('09 (ind)'!AE$6:AE$37)-MIN('09 (ind)'!AE$6:AE$37))),ABS(-100+(100*(('09 (ind)'!AE17-MIN('09 (ind)'!AE$6:AE$37))/(MAX('09 (ind)'!AE$6:AE$37)-MIN('09 (ind)'!AE$6:AE$37))))))</f>
        <v>57.852277004226472</v>
      </c>
      <c r="AF18" s="75">
        <f>IF('09 (ind)'!AF$1="si",100*(('09 (ind)'!AF17-MIN('09 (ind)'!AF$6:AF$37))/(MAX('09 (ind)'!AF$6:AF$37)-MIN('09 (ind)'!AF$6:AF$37))),ABS(-100+(100*(('09 (ind)'!AF17-MIN('09 (ind)'!AF$6:AF$37))/(MAX('09 (ind)'!AF$6:AF$37)-MIN('09 (ind)'!AF$6:AF$37))))))</f>
        <v>0</v>
      </c>
      <c r="AG18" s="75">
        <f>IF('09 (ind)'!AG$1="si",100*(('09 (ind)'!AG17-MIN('09 (ind)'!AG$6:AG$37))/(MAX('09 (ind)'!AG$6:AG$37)-MIN('09 (ind)'!AG$6:AG$37))),ABS(-100+(100*(('09 (ind)'!AG17-MIN('09 (ind)'!AG$6:AG$37))/(MAX('09 (ind)'!AG$6:AG$37)-MIN('09 (ind)'!AG$6:AG$37))))))</f>
        <v>20.685047282514006</v>
      </c>
      <c r="AH18" s="75">
        <f>IF('09 (ind)'!AH$1="si",100*(('09 (ind)'!AH17-MIN('09 (ind)'!AH$6:AH$37))/(MAX('09 (ind)'!AH$6:AH$37)-MIN('09 (ind)'!AH$6:AH$37))),ABS(-100+(100*(('09 (ind)'!AH17-MIN('09 (ind)'!AH$6:AH$37))/(MAX('09 (ind)'!AH$6:AH$37)-MIN('09 (ind)'!AH$6:AH$37))))))</f>
        <v>47.137830820837571</v>
      </c>
      <c r="AI18" s="75">
        <f>IF('09 (ind)'!AI$1="si",100*(('09 (ind)'!AI17-MIN('09 (ind)'!AI$6:AI$37))/(MAX('09 (ind)'!AI$6:AI$37)-MIN('09 (ind)'!AI$6:AI$37))),ABS(-100+(100*(('09 (ind)'!AI17-MIN('09 (ind)'!AI$6:AI$37))/(MAX('09 (ind)'!AI$6:AI$37)-MIN('09 (ind)'!AI$6:AI$37))))))</f>
        <v>6.9787363495740014</v>
      </c>
      <c r="AJ18" s="75">
        <f>IF('09 (ind)'!AJ$1="si",100*(('09 (ind)'!AJ17-MIN('09 (ind)'!AJ$6:AJ$37))/(MAX('09 (ind)'!AJ$6:AJ$37)-MIN('09 (ind)'!AJ$6:AJ$37))),ABS(-100+(100*(('09 (ind)'!AJ17-MIN('09 (ind)'!AJ$6:AJ$37))/(MAX('09 (ind)'!AJ$6:AJ$37)-MIN('09 (ind)'!AJ$6:AJ$37))))))</f>
        <v>15.094714701474388</v>
      </c>
      <c r="AK18" s="75">
        <f>IF('09 (ind)'!AK$1="si",100*(('09 (ind)'!AK17-MIN('09 (ind)'!AK$6:AK$37))/(MAX('09 (ind)'!AK$6:AK$37)-MIN('09 (ind)'!AK$6:AK$37))),ABS(-100+(100*(('09 (ind)'!AK17-MIN('09 (ind)'!AK$6:AK$37))/(MAX('09 (ind)'!AK$6:AK$37)-MIN('09 (ind)'!AK$6:AK$37))))))</f>
        <v>4.9671928581123161</v>
      </c>
      <c r="AL18" s="75">
        <f>IF('09 (ind)'!AL$1="si",100*(('09 (ind)'!AL17-MIN('09 (ind)'!AL$6:AL$37))/(MAX('09 (ind)'!AL$6:AL$37)-MIN('09 (ind)'!AL$6:AL$37))),ABS(-100+(100*(('09 (ind)'!AL17-MIN('09 (ind)'!AL$6:AL$37))/(MAX('09 (ind)'!AL$6:AL$37)-MIN('09 (ind)'!AL$6:AL$37))))))</f>
        <v>88.511830664905503</v>
      </c>
      <c r="AM18" s="75">
        <f>IF('09 (ind)'!AM$1="si",100*(('09 (ind)'!AM17-MIN('09 (ind)'!AM$6:AM$37))/(MAX('09 (ind)'!AM$6:AM$37)-MIN('09 (ind)'!AM$6:AM$37))),ABS(-100+(100*(('09 (ind)'!AM17-MIN('09 (ind)'!AM$6:AM$37))/(MAX('09 (ind)'!AM$6:AM$37)-MIN('09 (ind)'!AM$6:AM$37))))))</f>
        <v>57.655907673663101</v>
      </c>
      <c r="AN18" s="75">
        <f>IF('09 (ind)'!AN$1="si",100*(('09 (ind)'!AN17-MIN('09 (ind)'!AN$6:AN$37))/(MAX('09 (ind)'!AN$6:AN$37)-MIN('09 (ind)'!AN$6:AN$37))),ABS(-100+(100*(('09 (ind)'!AN17-MIN('09 (ind)'!AN$6:AN$37))/(MAX('09 (ind)'!AN$6:AN$37)-MIN('09 (ind)'!AN$6:AN$37))))))</f>
        <v>0</v>
      </c>
      <c r="AO18" s="75">
        <f>IF('09 (ind)'!AO$1="si",100*(('09 (ind)'!AO17-MIN('09 (ind)'!AO$6:AO$37))/(MAX('09 (ind)'!AO$6:AO$37)-MIN('09 (ind)'!AO$6:AO$37))),ABS(-100+(100*(('09 (ind)'!AO17-MIN('09 (ind)'!AO$6:AO$37))/(MAX('09 (ind)'!AO$6:AO$37)-MIN('09 (ind)'!AO$6:AO$37))))))</f>
        <v>54.18510256441165</v>
      </c>
      <c r="AP18" s="75">
        <f>IF('09 (ind)'!AP$1="si",100*(('09 (ind)'!AP17-MIN('09 (ind)'!AP$6:AP$37))/(MAX('09 (ind)'!AP$6:AP$37)-MIN('09 (ind)'!AP$6:AP$37))),ABS(-100+(100*(('09 (ind)'!AP17-MIN('09 (ind)'!AP$6:AP$37))/(MAX('09 (ind)'!AP$6:AP$37)-MIN('09 (ind)'!AP$6:AP$37))))))</f>
        <v>74.300441826215021</v>
      </c>
      <c r="AQ18" s="75">
        <f>IF('09 (ind)'!AQ$1="si",100*(('09 (ind)'!AQ17-MIN('09 (ind)'!AQ$6:AQ$37))/(MAX('09 (ind)'!AQ$6:AQ$37)-MIN('09 (ind)'!AQ$6:AQ$37))),ABS(-100+(100*(('09 (ind)'!AQ17-MIN('09 (ind)'!AQ$6:AQ$37))/(MAX('09 (ind)'!AQ$6:AQ$37)-MIN('09 (ind)'!AQ$6:AQ$37))))))</f>
        <v>2.0250000993881159</v>
      </c>
      <c r="AR18" s="75">
        <f>IF('09 (ind)'!AR$1="si",100*(('09 (ind)'!AR17-MIN('09 (ind)'!AR$6:AR$37))/(MAX('09 (ind)'!AR$6:AR$37)-MIN('09 (ind)'!AR$6:AR$37))),ABS(-100+(100*(('09 (ind)'!AR17-MIN('09 (ind)'!AR$6:AR$37))/(MAX('09 (ind)'!AR$6:AR$37)-MIN('09 (ind)'!AR$6:AR$37))))))</f>
        <v>30.163518796210393</v>
      </c>
      <c r="AS18" s="75">
        <f>IF('09 (ind)'!AS$1="si",100*(('09 (ind)'!AS17-MIN('09 (ind)'!AS$6:AS$37))/(MAX('09 (ind)'!AS$6:AS$37)-MIN('09 (ind)'!AS$6:AS$37))),ABS(-100+(100*(('09 (ind)'!AS17-MIN('09 (ind)'!AS$6:AS$37))/(MAX('09 (ind)'!AS$6:AS$37)-MIN('09 (ind)'!AS$6:AS$37))))))</f>
        <v>65.517241379310349</v>
      </c>
      <c r="AT18" s="75">
        <f>IF('09 (ind)'!AT$1="si",100*(('09 (ind)'!AT17-MIN('09 (ind)'!AT$6:AT$37))/(MAX('09 (ind)'!AT$6:AT$37)-MIN('09 (ind)'!AT$6:AT$37))),ABS(-100+(100*(('09 (ind)'!AT17-MIN('09 (ind)'!AT$6:AT$37))/(MAX('09 (ind)'!AT$6:AT$37)-MIN('09 (ind)'!AT$6:AT$37))))))</f>
        <v>0</v>
      </c>
      <c r="AU18" s="75">
        <f>IF('09 (ind)'!AU$1="si",100*(('09 (ind)'!AU17-MIN('09 (ind)'!AU$6:AU$37))/(MAX('09 (ind)'!AU$6:AU$37)-MIN('09 (ind)'!AU$6:AU$37))),ABS(-100+(100*(('09 (ind)'!AU17-MIN('09 (ind)'!AU$6:AU$37))/(MAX('09 (ind)'!AU$6:AU$37)-MIN('09 (ind)'!AU$6:AU$37))))))</f>
        <v>45.429655242152457</v>
      </c>
      <c r="AV18" s="75">
        <f>IF('09 (ind)'!AV$1="si",100*(('09 (ind)'!AV17-MIN('09 (ind)'!AV$6:AV$37))/(MAX('09 (ind)'!AV$6:AV$37)-MIN('09 (ind)'!AV$6:AV$37))),ABS(-100+(100*(('09 (ind)'!AV17-MIN('09 (ind)'!AV$6:AV$37))/(MAX('09 (ind)'!AV$6:AV$37)-MIN('09 (ind)'!AV$6:AV$37))))))</f>
        <v>56.672443674176783</v>
      </c>
      <c r="AW18" s="75">
        <f>IF('09 (ind)'!AW$1="si",100*(('09 (ind)'!AW17-MIN('09 (ind)'!AW$6:AW$37))/(MAX('09 (ind)'!AW$6:AW$37)-MIN('09 (ind)'!AW$6:AW$37))),ABS(-100+(100*(('09 (ind)'!AW17-MIN('09 (ind)'!AW$6:AW$37))/(MAX('09 (ind)'!AW$6:AW$37)-MIN('09 (ind)'!AW$6:AW$37))))))</f>
        <v>23.179524152847868</v>
      </c>
      <c r="AX18" s="75">
        <f>IF('09 (ind)'!AX$1="si",100*(('09 (ind)'!AX17-MIN('09 (ind)'!AX$6:AX$37))/(MAX('09 (ind)'!AX$6:AX$37)-MIN('09 (ind)'!AX$6:AX$37))),ABS(-100+(100*(('09 (ind)'!AX17-MIN('09 (ind)'!AX$6:AX$37))/(MAX('09 (ind)'!AX$6:AX$37)-MIN('09 (ind)'!AX$6:AX$37))))))</f>
        <v>12.462587162138156</v>
      </c>
      <c r="AY18" s="75">
        <f>IF('09 (ind)'!AY$1="si",100*(('09 (ind)'!AY17-MIN('09 (ind)'!AY$6:AY$37))/(MAX('09 (ind)'!AY$6:AY$37)-MIN('09 (ind)'!AY$6:AY$37))),ABS(-100+(100*(('09 (ind)'!AY17-MIN('09 (ind)'!AY$6:AY$37))/(MAX('09 (ind)'!AY$6:AY$37)-MIN('09 (ind)'!AY$6:AY$37))))))</f>
        <v>7.516650808753579</v>
      </c>
      <c r="AZ18" s="75">
        <f>IF('09 (ind)'!AZ$1="si",100*(('09 (ind)'!AZ17-MIN('09 (ind)'!AZ$6:AZ$37))/(MAX('09 (ind)'!AZ$6:AZ$37)-MIN('09 (ind)'!AZ$6:AZ$37))),ABS(-100+(100*(('09 (ind)'!AZ17-MIN('09 (ind)'!AZ$6:AZ$37))/(MAX('09 (ind)'!AZ$6:AZ$37)-MIN('09 (ind)'!AZ$6:AZ$37))))))</f>
        <v>38.067300107213413</v>
      </c>
      <c r="BA18" s="75">
        <f>IF('09 (ind)'!BA$1="si",100*(('09 (ind)'!BA17-MIN('09 (ind)'!BA$6:BA$37))/(MAX('09 (ind)'!BA$6:BA$37)-MIN('09 (ind)'!BA$6:BA$37))),ABS(-100+(100*(('09 (ind)'!BA17-MIN('09 (ind)'!BA$6:BA$37))/(MAX('09 (ind)'!BA$6:BA$37)-MIN('09 (ind)'!BA$6:BA$37))))))</f>
        <v>83.059987466625998</v>
      </c>
      <c r="BB18" s="75">
        <f>IF('09 (ind)'!BB$1="si",100*(('09 (ind)'!BB17-MIN('09 (ind)'!BB$6:BB$37))/(MAX('09 (ind)'!BB$6:BB$37)-MIN('09 (ind)'!BB$6:BB$37))),ABS(-100+(100*(('09 (ind)'!BB17-MIN('09 (ind)'!BB$6:BB$37))/(MAX('09 (ind)'!BB$6:BB$37)-MIN('09 (ind)'!BB$6:BB$37))))))</f>
        <v>0</v>
      </c>
      <c r="BC18" s="75">
        <f>IF('09 (ind)'!BC$1="si",100*(('09 (ind)'!BC17-MIN('09 (ind)'!BC$6:BC$37))/(MAX('09 (ind)'!BC$6:BC$37)-MIN('09 (ind)'!BC$6:BC$37))),ABS(-100+(100*(('09 (ind)'!BC17-MIN('09 (ind)'!BC$6:BC$37))/(MAX('09 (ind)'!BC$6:BC$37)-MIN('09 (ind)'!BC$6:BC$37))))))</f>
        <v>4.6372808883331178</v>
      </c>
      <c r="BD18" s="75">
        <f>IF('09 (ind)'!BD$1="si",100*(('09 (ind)'!BD17-MIN('09 (ind)'!BD$6:BD$37))/(MAX('09 (ind)'!BD$6:BD$37)-MIN('09 (ind)'!BD$6:BD$37))),ABS(-100+(100*(('09 (ind)'!BD17-MIN('09 (ind)'!BD$6:BD$37))/(MAX('09 (ind)'!BD$6:BD$37)-MIN('09 (ind)'!BD$6:BD$37))))))</f>
        <v>3.1422918160249531</v>
      </c>
      <c r="BE18" s="75">
        <f>IF('09 (ind)'!BE$1="si",100*(('09 (ind)'!BE17-MIN('09 (ind)'!BE$6:BE$37))/(MAX('09 (ind)'!BE$6:BE$37)-MIN('09 (ind)'!BE$6:BE$37))),ABS(-100+(100*(('09 (ind)'!BE17-MIN('09 (ind)'!BE$6:BE$37))/(MAX('09 (ind)'!BE$6:BE$37)-MIN('09 (ind)'!BE$6:BE$37))))))</f>
        <v>5.5037313432835804</v>
      </c>
      <c r="BF18" s="75">
        <f>IF('09 (ind)'!BF$1="si",100*(('09 (ind)'!BF17-MIN('09 (ind)'!BF$6:BF$37))/(MAX('09 (ind)'!BF$6:BF$37)-MIN('09 (ind)'!BF$6:BF$37))),ABS(-100+(100*(('09 (ind)'!BF17-MIN('09 (ind)'!BF$6:BF$37))/(MAX('09 (ind)'!BF$6:BF$37)-MIN('09 (ind)'!BF$6:BF$37))))))</f>
        <v>23.289096532638258</v>
      </c>
      <c r="BG18" s="75">
        <f>IF('09 (ind)'!BG$1="si",100*(('09 (ind)'!BG17-MIN('09 (ind)'!BG$6:BG$37))/(MAX('09 (ind)'!BG$6:BG$37)-MIN('09 (ind)'!BG$6:BG$37))),ABS(-100+(100*(('09 (ind)'!BG17-MIN('09 (ind)'!BG$6:BG$37))/(MAX('09 (ind)'!BG$6:BG$37)-MIN('09 (ind)'!BG$6:BG$37))))))</f>
        <v>33.210835255773283</v>
      </c>
      <c r="BH18" s="75">
        <f>IF('09 (ind)'!BH$1="si",100*(('09 (ind)'!BH17-MIN('09 (ind)'!BH$6:BH$37))/(MAX('09 (ind)'!BH$6:BH$37)-MIN('09 (ind)'!BH$6:BH$37))),ABS(-100+(100*(('09 (ind)'!BH17-MIN('09 (ind)'!BH$6:BH$37))/(MAX('09 (ind)'!BH$6:BH$37)-MIN('09 (ind)'!BH$6:BH$37))))))</f>
        <v>8.0406442754419043</v>
      </c>
      <c r="BI18" s="75">
        <f>IF('09 (ind)'!BI$1="si",100*(('09 (ind)'!BI17-MIN('09 (ind)'!BI$6:BI$37))/(MAX('09 (ind)'!BI$6:BI$37)-MIN('09 (ind)'!BI$6:BI$37))),ABS(-100+(100*(('09 (ind)'!BI17-MIN('09 (ind)'!BI$6:BI$37))/(MAX('09 (ind)'!BI$6:BI$37)-MIN('09 (ind)'!BI$6:BI$37))))))</f>
        <v>96.069185810939047</v>
      </c>
      <c r="BJ18" s="75">
        <f>IF('09 (ind)'!BJ$1="si",100*(('09 (ind)'!BJ17-MIN('09 (ind)'!BJ$6:BJ$37))/(MAX('09 (ind)'!BJ$6:BJ$37)-MIN('09 (ind)'!BJ$6:BJ$37))),ABS(-100+(100*(('09 (ind)'!BJ17-MIN('09 (ind)'!BJ$6:BJ$37))/(MAX('09 (ind)'!BJ$6:BJ$37)-MIN('09 (ind)'!BJ$6:BJ$37))))))</f>
        <v>0.64795192933889623</v>
      </c>
      <c r="BK18" s="75">
        <f>IF('09 (ind)'!BK$1="si",100*(('09 (ind)'!BK17-MIN('09 (ind)'!BK$6:BK$37))/(MAX('09 (ind)'!BK$6:BK$37)-MIN('09 (ind)'!BK$6:BK$37))),ABS(-100+(100*(('09 (ind)'!BK17-MIN('09 (ind)'!BK$6:BK$37))/(MAX('09 (ind)'!BK$6:BK$37)-MIN('09 (ind)'!BK$6:BK$37))))))</f>
        <v>13.869735052243644</v>
      </c>
      <c r="BL18" s="75">
        <f>IF('09 (ind)'!BL$1="si",100*(('09 (ind)'!BL17-MIN('09 (ind)'!BL$6:BL$37))/(MAX('09 (ind)'!BL$6:BL$37)-MIN('09 (ind)'!BL$6:BL$37))),ABS(-100+(100*(('09 (ind)'!BL17-MIN('09 (ind)'!BL$6:BL$37))/(MAX('09 (ind)'!BL$6:BL$37)-MIN('09 (ind)'!BL$6:BL$37))))))</f>
        <v>31.531531531531531</v>
      </c>
      <c r="BM18" s="75">
        <f>IF('09 (ind)'!BM$1="si",100*(('09 (ind)'!BM17-MIN('09 (ind)'!BM$6:BM$37))/(MAX('09 (ind)'!BM$6:BM$37)-MIN('09 (ind)'!BM$6:BM$37))),ABS(-100+(100*(('09 (ind)'!BM17-MIN('09 (ind)'!BM$6:BM$37))/(MAX('09 (ind)'!BM$6:BM$37)-MIN('09 (ind)'!BM$6:BM$37))))))</f>
        <v>67.949603105330752</v>
      </c>
      <c r="BN18" s="75">
        <f>IF('09 (ind)'!BN$1="si",100*(('09 (ind)'!BN17-MIN('09 (ind)'!BN$6:BN$37))/(MAX('09 (ind)'!BN$6:BN$37)-MIN('09 (ind)'!BN$6:BN$37))),ABS(-100+(100*(('09 (ind)'!BN17-MIN('09 (ind)'!BN$6:BN$37))/(MAX('09 (ind)'!BN$6:BN$37)-MIN('09 (ind)'!BN$6:BN$37))))))</f>
        <v>22.402590966634676</v>
      </c>
      <c r="BO18" s="75">
        <f>IF('09 (ind)'!BO$1="si",100*(('09 (ind)'!BO17-MIN('09 (ind)'!BO$6:BO$37))/(MAX('09 (ind)'!BO$6:BO$37)-MIN('09 (ind)'!BO$6:BO$37))),ABS(-100+(100*(('09 (ind)'!BO17-MIN('09 (ind)'!BO$6:BO$37))/(MAX('09 (ind)'!BO$6:BO$37)-MIN('09 (ind)'!BO$6:BO$37))))))</f>
        <v>22.406083219740982</v>
      </c>
      <c r="BP18" s="75">
        <f>IF('09 (ind)'!BP$1="si",100*(('09 (ind)'!BP17-MIN('09 (ind)'!BP$6:BP$37))/(MAX('09 (ind)'!BP$6:BP$37)-MIN('09 (ind)'!BP$6:BP$37))),ABS(-100+(100*(('09 (ind)'!BP17-MIN('09 (ind)'!BP$6:BP$37))/(MAX('09 (ind)'!BP$6:BP$37)-MIN('09 (ind)'!BP$6:BP$37))))))</f>
        <v>13.844048235749687</v>
      </c>
      <c r="BQ18" s="75">
        <f>IF('09 (ind)'!BQ$1="si",100*(('09 (ind)'!BQ17-MIN('09 (ind)'!BQ$6:BQ$37))/(MAX('09 (ind)'!BQ$6:BQ$37)-MIN('09 (ind)'!BQ$6:BQ$37))),ABS(-100+(100*(('09 (ind)'!BQ17-MIN('09 (ind)'!BQ$6:BQ$37))/(MAX('09 (ind)'!BQ$6:BQ$37)-MIN('09 (ind)'!BQ$6:BQ$37))))))</f>
        <v>28.758031770560798</v>
      </c>
      <c r="BR18" s="75">
        <f>IF('09 (ind)'!BR$1="si",100*(('09 (ind)'!BR17-MIN('09 (ind)'!BR$6:BR$37))/(MAX('09 (ind)'!BR$6:BR$37)-MIN('09 (ind)'!BR$6:BR$37))),ABS(-100+(100*(('09 (ind)'!BR17-MIN('09 (ind)'!BR$6:BR$37))/(MAX('09 (ind)'!BP$6:BP$37)-MIN('09 (ind)'!BR$6:BR$37))))))</f>
        <v>8.8449809802257224</v>
      </c>
      <c r="BS18" s="75">
        <f>IF('09 (ind)'!BS$1="si",100*(('09 (ind)'!BS17-MIN('09 (ind)'!BS$6:BS$37))/(MAX('09 (ind)'!BS$6:BS$37)-MIN('09 (ind)'!BS$6:BS$37))),ABS(-100+(100*(('09 (ind)'!BS17-MIN('09 (ind)'!BS$6:BS$37))/(MAX('09 (ind)'!BQ$6:BQ$37)-MIN('09 (ind)'!BS$6:BS$37))))))</f>
        <v>37.345081539119775</v>
      </c>
      <c r="BT18" s="75">
        <f>IF('09 (ind)'!BT$1="si",100*(('09 (ind)'!BT17-MIN('09 (ind)'!BT$6:BT$37))/(MAX('09 (ind)'!BT$6:BT$37)-MIN('09 (ind)'!BT$6:BT$37))),ABS(-100+(100*(('09 (ind)'!BT17-MIN('09 (ind)'!BT$6:BT$37))/(MAX('09 (ind)'!BR$6:BR$37)-MIN('09 (ind)'!BT$6:BT$37))))))</f>
        <v>87.800409760539409</v>
      </c>
      <c r="BU18" s="75">
        <f>IF('09 (ind)'!BU$1="si",100*(('09 (ind)'!BU17-MIN('09 (ind)'!BU$6:BU$37))/(MAX('09 (ind)'!BU$6:BU$37)-MIN('09 (ind)'!BU$6:BU$37))),ABS(-100+(100*(('09 (ind)'!BU17-MIN('09 (ind)'!BU$6:BU$37))/(MAX('09 (ind)'!BU$6:BU$37)-MIN('09 (ind)'!BU$6:BU$37))))))</f>
        <v>26.341156747694882</v>
      </c>
      <c r="BV18" s="75">
        <f>IF('09 (ind)'!BV$1="si",100*(('09 (ind)'!BV17-MIN('09 (ind)'!BV$6:BV$37))/(MAX('09 (ind)'!BV$6:BV$37)-MIN('09 (ind)'!BV$6:BV$37))),ABS(-100+(100*(('09 (ind)'!BV17-MIN('09 (ind)'!BV$6:BV$37))/(MAX('09 (ind)'!BV$6:BV$37)-MIN('09 (ind)'!BV$6:BV$37))))))</f>
        <v>64.38392384981492</v>
      </c>
      <c r="BW18" s="75">
        <f>IF('09 (ind)'!BW$1="si",100*(('09 (ind)'!BW17-MIN('09 (ind)'!BW$6:BW$37))/(MAX('09 (ind)'!BW$6:BW$37)-MIN('09 (ind)'!BW$6:BW$37))),ABS(-100+(100*(('09 (ind)'!BW17-MIN('09 (ind)'!BW$6:BW$37))/(MAX('09 (ind)'!BW$6:BW$37)-MIN('09 (ind)'!BW$6:BW$37))))))</f>
        <v>54.554339327599685</v>
      </c>
      <c r="BX18" s="75">
        <f>IF('09 (ind)'!BX$1="si",100*(('09 (ind)'!BX17-MIN('09 (ind)'!BX$6:BX$37))/(MAX('09 (ind)'!BX$6:BX$37)-MIN('09 (ind)'!BX$6:BX$37))),ABS(-100+(100*(('09 (ind)'!BX17-MIN('09 (ind)'!BX$6:BX$37))/(MAX('09 (ind)'!BX$6:BX$37)-MIN('09 (ind)'!BX$6:BX$37))))))</f>
        <v>8.3357419474550483</v>
      </c>
      <c r="BY18" s="75">
        <f>IF('09 (ind)'!BY$1="si",100*(('09 (ind)'!BY17-MIN('09 (ind)'!BY$6:BY$37))/(MAX('09 (ind)'!BY$6:BY$37)-MIN('09 (ind)'!BY$6:BY$37))),ABS(-100+(100*(('09 (ind)'!BY17-MIN('09 (ind)'!BY$6:BY$37))/(MAX('09 (ind)'!BY$6:BY$37)-MIN('09 (ind)'!BY$6:BY$37))))))</f>
        <v>41.940589398676522</v>
      </c>
      <c r="BZ18" s="75">
        <f>IF('09 (ind)'!BZ$1="si",100*(('09 (ind)'!BZ17-MIN('09 (ind)'!BZ$6:BZ$37))/(MAX('09 (ind)'!BZ$6:BZ$37)-MIN('09 (ind)'!BZ$6:BZ$37))),ABS(-100+(100*(('09 (ind)'!BZ17-MIN('09 (ind)'!BZ$6:BZ$37))/(MAX('09 (ind)'!BZ$6:BZ$37)-MIN('09 (ind)'!BZ$6:BZ$37))))))</f>
        <v>91.515158860617703</v>
      </c>
      <c r="CA18" s="75">
        <f>IF('09 (ind)'!CA$1="si",100*(('09 (ind)'!CA17-MIN('09 (ind)'!CA$6:CA$37))/(MAX('09 (ind)'!CA$6:CA$37)-MIN('09 (ind)'!CA$6:CA$37))),ABS(-100+(100*(('09 (ind)'!CA17-MIN('09 (ind)'!CA$6:CA$37))/(MAX('09 (ind)'!CA$6:CA$37)-MIN('09 (ind)'!CA$6:CA$37))))))</f>
        <v>41.309817760292844</v>
      </c>
      <c r="CB18" s="75">
        <f>IF('09 (ind)'!CB$1="si",100*(('09 (ind)'!CB17-MIN('09 (ind)'!CB$6:CB$37))/(MAX('09 (ind)'!CB$6:CB$37)-MIN('09 (ind)'!CB$6:CB$37))),ABS(-100+(100*(('09 (ind)'!CB17-MIN('09 (ind)'!CB$6:CB$37))/(MAX('09 (ind)'!CB$6:CB$37)-MIN('09 (ind)'!CB$6:CB$37))))))</f>
        <v>11.801242236024834</v>
      </c>
      <c r="CC18" s="75">
        <f>IF('09 (ind)'!CC$1="si",100*(('09 (ind)'!CC17-MIN('09 (ind)'!CC$6:CC$37))/(MAX('09 (ind)'!CC$6:CC$37)-MIN('09 (ind)'!CC$6:CC$37))),ABS(-100+(100*(('09 (ind)'!CC17-MIN('09 (ind)'!CC$6:CC$37))/(MAX('09 (ind)'!CC$6:CC$37)-MIN('09 (ind)'!CC$6:CC$37))))))</f>
        <v>15.133892954716714</v>
      </c>
      <c r="CD18" s="75">
        <f>IF('09 (ind)'!CD$1="si",100*(('09 (ind)'!CD17-MIN('09 (ind)'!CD$6:CD$37))/(MAX('09 (ind)'!CD$6:CD$37)-MIN('09 (ind)'!CD$6:CD$37))),ABS(-100+(100*(('09 (ind)'!CD17-MIN('09 (ind)'!CD$6:CD$37))/(MAX('09 (ind)'!CD$6:CD$37)-MIN('09 (ind)'!CD$6:CD$37))))))</f>
        <v>6.4405099945032491</v>
      </c>
      <c r="CE18" s="75">
        <f>IF('09 (ind)'!CE$1="si",100*(('09 (ind)'!CE17-MIN('09 (ind)'!CE$6:CE$37))/(MAX('09 (ind)'!CE$6:CE$37)-MIN('09 (ind)'!CE$6:CE$37))),ABS(-100+(100*(('09 (ind)'!CE17-MIN('09 (ind)'!CE$6:CE$37))/(MAX('09 (ind)'!CE$6:CE$37)-MIN('09 (ind)'!CE$6:CE$37))))))</f>
        <v>36.170128787111473</v>
      </c>
      <c r="CF18" s="75">
        <f>IF('09 (ind)'!CF$1="si",100*(('09 (ind)'!CF17-MIN('09 (ind)'!CF$6:CF$37))/(MAX('09 (ind)'!CF$6:CF$37)-MIN('09 (ind)'!CF$6:CF$37))),ABS(-100+(100*(('09 (ind)'!CF17-MIN('09 (ind)'!CF$6:CF$37))/(MAX('09 (ind)'!CF$6:CF$37)-MIN('09 (ind)'!CF$6:CF$37))))))</f>
        <v>0</v>
      </c>
      <c r="CG18" s="75">
        <f>IF('09 (ind)'!CG$1="si",100*(('09 (ind)'!CG17-MIN('09 (ind)'!CG$6:CG$37))/(MAX('09 (ind)'!CG$6:CG$37)-MIN('09 (ind)'!CG$6:CG$37))),ABS(-100+(100*(('09 (ind)'!CG17-MIN('09 (ind)'!CG$6:CG$37))/(MAX('09 (ind)'!CG$6:CG$37)-MIN('09 (ind)'!CG$6:CG$37))))))</f>
        <v>11.056313120472842</v>
      </c>
      <c r="CH18" s="75">
        <f>IF('09 (ind)'!CH$1="si",100*(('09 (ind)'!CH17-MIN('09 (ind)'!CH$6:CH$37))/(MAX('09 (ind)'!CH$6:CH$37)-MIN('09 (ind)'!CH$6:CH$37))),ABS(-100+(100*(('09 (ind)'!CH17-MIN('09 (ind)'!CH$6:CH$37))/(MAX('09 (ind)'!CH$6:CH$37)-MIN('09 (ind)'!CH$6:CH$37))))))</f>
        <v>35.256608058659346</v>
      </c>
      <c r="CI18" s="75">
        <f>IF('09 (ind)'!CI$1="si",100*(('09 (ind)'!CI17-MIN('09 (ind)'!CI$6:CI$37))/(MAX('09 (ind)'!CI$6:CI$37)-MIN('09 (ind)'!CI$6:CI$37))),ABS(-100+(100*(('09 (ind)'!CI17-MIN('09 (ind)'!CI$6:CI$37))/(MAX('09 (ind)'!CI$6:CI$37)-MIN('09 (ind)'!CI$6:CI$37))))))</f>
        <v>46.822356803061908</v>
      </c>
      <c r="CJ18" s="75">
        <f>IF('09 (ind)'!CJ$1="si",100*(('09 (ind)'!CJ17-MIN('09 (ind)'!CJ$6:CJ$37))/(MAX('09 (ind)'!CJ$6:CJ$37)-MIN('09 (ind)'!CJ$6:CJ$37))),ABS(-100+(100*(('09 (ind)'!CJ17-MIN('09 (ind)'!CJ$6:CJ$37))/(MAX('09 (ind)'!CJ$6:CJ$37)-MIN('09 (ind)'!CJ$6:CJ$37))))))</f>
        <v>66.747735050564756</v>
      </c>
      <c r="CK18" s="75">
        <f>IF('09 (ind)'!CK$1="si",100*(('09 (ind)'!CK17-MIN('09 (ind)'!CK$6:CK$37))/(MAX('09 (ind)'!CK$6:CK$37)-MIN('09 (ind)'!CK$6:CK$37))),ABS(-100+(100*(('09 (ind)'!CK17-MIN('09 (ind)'!CK$6:CK$37))/(MAX('09 (ind)'!CK$6:CK$37)-MIN('09 (ind)'!CK$6:CK$37))))))</f>
        <v>1.2083358357479199</v>
      </c>
      <c r="CL18" s="75">
        <f>IF('09 (ind)'!CL$1="si",100*(('09 (ind)'!CL17-MIN('09 (ind)'!CL$6:CL$37))/(MAX('09 (ind)'!CL$6:CL$37)-MIN('09 (ind)'!CL$6:CL$37))),ABS(-100+(100*(('09 (ind)'!CL17-MIN('09 (ind)'!CL$6:CL$37))/(MAX('09 (ind)'!CL$6:CL$37)-MIN('09 (ind)'!CL$6:CL$37))))))</f>
        <v>0</v>
      </c>
      <c r="CM18" s="75">
        <f>IF('09 (ind)'!CM$1="si",100*(('09 (ind)'!CM17-MIN('09 (ind)'!CM$6:CM$37))/(MAX('09 (ind)'!CM$6:CM$37)-MIN('09 (ind)'!CM$6:CM$37))),ABS(-100+(100*(('09 (ind)'!CM17-MIN('09 (ind)'!CM$6:CM$37))/(MAX('09 (ind)'!CM$6:CM$37)-MIN('09 (ind)'!CM$6:CM$37))))))</f>
        <v>0</v>
      </c>
    </row>
    <row r="19" spans="1:91">
      <c r="A19" s="18" t="s">
        <v>148</v>
      </c>
      <c r="B19" s="87">
        <f>IF('09 (ind)'!B$1="si",100*(('09 (ind)'!B18-MIN('09 (ind)'!B$6:B$37))/(MAX('09 (ind)'!B$6:B$37)-MIN('09 (ind)'!B$6:B$37))),ABS(-100+(100*(('09 (ind)'!B18-MIN('09 (ind)'!B$6:B$37))/(MAX('09 (ind)'!B$6:B$37)-MIN('09 (ind)'!B$6:B$37))))))</f>
        <v>5.4693052706824901</v>
      </c>
      <c r="C19" s="87">
        <f>IF('09 (ind)'!C$1="si",100*(('09 (ind)'!C18-MIN('09 (ind)'!C$6:C$37))/(MAX('09 (ind)'!C$6:C$37)-MIN('09 (ind)'!C$6:C$37))),ABS(-100+(100*(('09 (ind)'!C18-MIN('09 (ind)'!C$6:C$37))/(MAX('09 (ind)'!C$6:C$37)-MIN('09 (ind)'!C$6:C$37))))))</f>
        <v>13.82507708455574</v>
      </c>
      <c r="D19" s="87">
        <f>IF('09 (ind)'!D$1="si",100*(('09 (ind)'!D18-MIN('09 (ind)'!D$6:D$37))/(MAX('09 (ind)'!D$6:D$37)-MIN('09 (ind)'!D$6:D$37))),ABS(-100+(100*(('09 (ind)'!D18-MIN('09 (ind)'!D$6:D$37))/(MAX('09 (ind)'!D$6:D$37)-MIN('09 (ind)'!D$6:D$37))))))</f>
        <v>62.851841794002311</v>
      </c>
      <c r="E19" s="87">
        <f>IF('09 (ind)'!E$1="si",100*(('09 (ind)'!E18-MIN('09 (ind)'!E$6:E$37))/(MAX('09 (ind)'!E$6:E$37)-MIN('09 (ind)'!E$6:E$37))),ABS(-100+(100*(('09 (ind)'!E18-MIN('09 (ind)'!E$6:E$37))/(MAX('09 (ind)'!E$6:E$37)-MIN('09 (ind)'!E$6:E$37))))))</f>
        <v>77.066268368027096</v>
      </c>
      <c r="F19" s="87">
        <f>IF('09 (ind)'!F$1="si",100*(('09 (ind)'!F18-MIN('09 (ind)'!F$6:F$37))/(MAX('09 (ind)'!F$6:F$37)-MIN('09 (ind)'!F$6:F$37))),ABS(-100+(100*(('09 (ind)'!F18-MIN('09 (ind)'!F$6:F$37))/(MAX('09 (ind)'!F$6:F$37)-MIN('09 (ind)'!F$6:F$37))))))</f>
        <v>56.849315068493155</v>
      </c>
      <c r="G19" s="87">
        <f>IF('09 (ind)'!G$1="si",100*(('09 (ind)'!G18-MIN('09 (ind)'!G$6:G$37))/(MAX('09 (ind)'!G$6:G$37)-MIN('09 (ind)'!G$6:G$37))),ABS(-100+(100*(('09 (ind)'!G18-MIN('09 (ind)'!G$6:G$37))/(MAX('09 (ind)'!G$6:G$37)-MIN('09 (ind)'!G$6:G$37))))))</f>
        <v>67.79661016949153</v>
      </c>
      <c r="H19" s="87">
        <f>IF('09 (ind)'!H$1="si",100*(('09 (ind)'!H18-MIN('09 (ind)'!H$6:H$37))/(MAX('09 (ind)'!H$6:H$37)-MIN('09 (ind)'!H$6:H$37))),ABS(-100+(100*(('09 (ind)'!H18-MIN('09 (ind)'!H$6:H$37))/(MAX('09 (ind)'!H$6:H$37)-MIN('09 (ind)'!H$6:H$37))))))</f>
        <v>66.15384615384616</v>
      </c>
      <c r="I19" s="87">
        <f>IF('09 (ind)'!I$1="si",100*(('09 (ind)'!I18-MIN('09 (ind)'!I$6:I$37))/(MAX('09 (ind)'!I$6:I$37)-MIN('09 (ind)'!I$6:I$37))),ABS(-100+(100*(('09 (ind)'!I18-MIN('09 (ind)'!I$6:I$37))/(MAX('09 (ind)'!I$6:I$37)-MIN('09 (ind)'!I$6:I$37))))))</f>
        <v>16.25</v>
      </c>
      <c r="J19" s="87">
        <f>IF('09 (ind)'!J$1="si",100*(('09 (ind)'!J18-MIN('09 (ind)'!J$6:J$37))/(MAX('09 (ind)'!J$6:J$37)-MIN('09 (ind)'!J$6:J$37))),ABS(-100+(100*(('09 (ind)'!J18-MIN('09 (ind)'!J$6:J$37))/(MAX('09 (ind)'!J$6:J$37)-MIN('09 (ind)'!J$6:J$37))))))</f>
        <v>24.647603705195326</v>
      </c>
      <c r="K19" s="87">
        <f>IF('09 (ind)'!K$1="si",100*(('09 (ind)'!K18-MIN('09 (ind)'!K$6:K$37))/(MAX('09 (ind)'!K$6:K$37)-MIN('09 (ind)'!K$6:K$37))),ABS(-100+(100*(('09 (ind)'!K18-MIN('09 (ind)'!K$6:K$37))/(MAX('09 (ind)'!K$6:K$37)-MIN('09 (ind)'!K$6:K$37))))))</f>
        <v>57.395077682198568</v>
      </c>
      <c r="L19" s="87">
        <f>IF('09 (ind)'!L$1="si",100*(('09 (ind)'!L18-MIN('09 (ind)'!L$6:L$37))/(MAX('09 (ind)'!L$6:L$37)-MIN('09 (ind)'!L$6:L$37))),ABS(-100+(100*(('09 (ind)'!L18-MIN('09 (ind)'!L$6:L$37))/(MAX('09 (ind)'!L$6:L$37)-MIN('09 (ind)'!L$6:L$37))))))</f>
        <v>96.188093009966892</v>
      </c>
      <c r="M19" s="87">
        <f>IF('09 (ind)'!M$1="si",100*(('09 (ind)'!M18-MIN('09 (ind)'!M$6:M$37))/(MAX('09 (ind)'!M$6:M$37)-MIN('09 (ind)'!M$6:M$37))),ABS(-100+(100*(('09 (ind)'!M18-MIN('09 (ind)'!M$6:M$37))/(MAX('09 (ind)'!M$6:M$37)-MIN('09 (ind)'!M$6:M$37))))))</f>
        <v>22.53439943167551</v>
      </c>
      <c r="N19" s="87">
        <f>IF('09 (ind)'!N$1="si",100*(('09 (ind)'!N18-MIN('09 (ind)'!N$6:N$37))/(MAX('09 (ind)'!N$6:N$37)-MIN('09 (ind)'!N$6:N$37))),ABS(-100+(100*(('09 (ind)'!N18-MIN('09 (ind)'!N$6:N$37))/(MAX('09 (ind)'!N$6:N$37)-MIN('09 (ind)'!N$6:N$37))))))</f>
        <v>53.980049410195598</v>
      </c>
      <c r="O19" s="87">
        <f>IF('09 (ind)'!O$1="si",100*(('09 (ind)'!O18-MIN('09 (ind)'!O$6:O$37))/(MAX('09 (ind)'!O$6:O$37)-MIN('09 (ind)'!O$6:O$37))),ABS(-100+(100*(('09 (ind)'!O18-MIN('09 (ind)'!O$6:O$37))/(MAX('09 (ind)'!O$6:O$37)-MIN('09 (ind)'!O$6:O$37))))))</f>
        <v>80.434782608695656</v>
      </c>
      <c r="P19" s="87">
        <f>IF('09 (ind)'!P$1="si",100*(('09 (ind)'!P18-MIN('09 (ind)'!P$6:P$37))/(MAX('09 (ind)'!P$6:P$37)-MIN('09 (ind)'!P$6:P$37))),ABS(-100+(100*(('09 (ind)'!P18-MIN('09 (ind)'!P$6:P$37))/(MAX('09 (ind)'!P$6:P$37)-MIN('09 (ind)'!P$6:P$37))))))</f>
        <v>4.9331716676869659</v>
      </c>
      <c r="Q19" s="87">
        <f>IF('09 (ind)'!Q$1="si",100*(('09 (ind)'!Q18-MIN('09 (ind)'!Q$6:Q$37))/(MAX('09 (ind)'!Q$6:Q$37)-MIN('09 (ind)'!Q$6:Q$37))),ABS(-100+(100*(('09 (ind)'!Q18-MIN('09 (ind)'!Q$6:Q$37))/(MAX('09 (ind)'!Q$6:Q$37)-MIN('09 (ind)'!Q$6:Q$37))))))</f>
        <v>5.5637490375664331</v>
      </c>
      <c r="R19" s="87">
        <f>IF('09 (ind)'!R$1="si",100*(('09 (ind)'!R18-MIN('09 (ind)'!R$6:R$37))/(MAX('09 (ind)'!R$6:R$37)-MIN('09 (ind)'!R$6:R$37))),ABS(-100+(100*(('09 (ind)'!R18-MIN('09 (ind)'!R$6:R$37))/(MAX('09 (ind)'!R$6:R$37)-MIN('09 (ind)'!R$6:R$37))))))</f>
        <v>1.3290828813481794</v>
      </c>
      <c r="S19" s="75">
        <f>ABS(ABS(('09 (ind)'!S18-((MAX('09 (ind)'!S$6:S$37)+MIN('09 (ind)'!S$6:S$37))/2))/(((MAX('09 (ind)'!S$6:S$37)+MIN('09 (ind)'!S$6:S$37))/2)-MAX('09 (ind)'!S$6:S$37))*100)-100)</f>
        <v>64.900662251655632</v>
      </c>
      <c r="T19" s="75">
        <f>IF('09 (ind)'!T$1="si",100*(('09 (ind)'!T18-MIN('09 (ind)'!T$6:T$37))/(MAX('09 (ind)'!T$6:T$37)-MIN('09 (ind)'!T$6:T$37))),ABS(-100+(100*(('09 (ind)'!T18-MIN('09 (ind)'!T$6:T$37))/(MAX('09 (ind)'!T$6:T$37)-MIN('09 (ind)'!T$6:T$37))))))</f>
        <v>1.9194713186279775</v>
      </c>
      <c r="U19" s="75">
        <f>IF('09 (ind)'!U$1="si",100*(('09 (ind)'!U18-MIN('09 (ind)'!U$6:U$37))/(MAX('09 (ind)'!U$6:U$37)-MIN('09 (ind)'!U$6:U$37))),ABS(-100+(100*(('09 (ind)'!U18-MIN('09 (ind)'!U$6:U$37))/(MAX('09 (ind)'!U$6:U$37)-MIN('09 (ind)'!U$6:U$37))))))</f>
        <v>20</v>
      </c>
      <c r="V19" s="75">
        <f>IF('09 (ind)'!V$1="si",100*(('09 (ind)'!V18-MIN('09 (ind)'!V$6:V$37))/(MAX('09 (ind)'!V$6:V$37)-MIN('09 (ind)'!V$6:V$37))),ABS(-100+(100*(('09 (ind)'!V18-MIN('09 (ind)'!V$6:V$37))/(MAX('09 (ind)'!V$6:V$37)-MIN('09 (ind)'!V$6:V$37))))))</f>
        <v>84.967320261437905</v>
      </c>
      <c r="W19" s="75">
        <f>IF('09 (ind)'!W$1="si",100*(('09 (ind)'!W18-MIN('09 (ind)'!W$6:W$37))/(MAX('09 (ind)'!W$6:W$37)-MIN('09 (ind)'!W$6:W$37))),ABS(-100+(100*(('09 (ind)'!W18-MIN('09 (ind)'!W$6:W$37))/(MAX('09 (ind)'!W$6:W$37)-MIN('09 (ind)'!W$6:W$37))))))</f>
        <v>26.639027475230126</v>
      </c>
      <c r="X19" s="75">
        <f>IF('09 (ind)'!X$1="si",100*(('09 (ind)'!X18-MIN('09 (ind)'!X$6:X$37))/(MAX('09 (ind)'!X$6:X$37)-MIN('09 (ind)'!X$6:X$37))),ABS(-100+(100*(('09 (ind)'!X18-MIN('09 (ind)'!X$6:X$37))/(MAX('09 (ind)'!X$6:X$37)-MIN('09 (ind)'!X$6:X$37))))))</f>
        <v>46.831686006561867</v>
      </c>
      <c r="Y19" s="75">
        <f>IF('09 (ind)'!Y$1="si",100*(('09 (ind)'!Y18-MIN('09 (ind)'!Y$6:Y$37))/(MAX('09 (ind)'!Y$6:Y$37)-MIN('09 (ind)'!Y$6:Y$37))),ABS(-100+(100*(('09 (ind)'!Y18-MIN('09 (ind)'!Y$6:Y$37))/(MAX('09 (ind)'!Y$6:Y$37)-MIN('09 (ind)'!Y$6:Y$37))))))</f>
        <v>45.650987465889635</v>
      </c>
      <c r="Z19" s="75">
        <f>IF('09 (ind)'!Z$1="si",100*(('09 (ind)'!Z18-MIN('09 (ind)'!Z$6:Z$37))/(MAX('09 (ind)'!Z$6:Z$37)-MIN('09 (ind)'!Z$6:Z$37))),ABS(-100+(100*(('09 (ind)'!Z18-MIN('09 (ind)'!Z$6:Z$37))/(MAX('09 (ind)'!Z$6:Z$37)-MIN('09 (ind)'!Z$6:Z$37))))))</f>
        <v>31.30709110621315</v>
      </c>
      <c r="AA19" s="75">
        <f>IF('09 (ind)'!AA$1="si",100*(('09 (ind)'!AA18-MIN('09 (ind)'!AA$6:AA$37))/(MAX('09 (ind)'!AA$6:AA$37)-MIN('09 (ind)'!AA$6:AA$37))),ABS(-100+(100*(('09 (ind)'!AA18-MIN('09 (ind)'!AA$6:AA$37))/(MAX('09 (ind)'!AA$6:AA$37)-MIN('09 (ind)'!AA$6:AA$37))))))</f>
        <v>55.809179489924681</v>
      </c>
      <c r="AB19" s="75">
        <f>IF('09 (ind)'!AB$1="si",100*(('09 (ind)'!AB18-MIN('09 (ind)'!AB$6:AB$37))/(MAX('09 (ind)'!AB$6:AB$37)-MIN('09 (ind)'!AB$6:AB$37))),ABS(-100+(100*(('09 (ind)'!AB18-MIN('09 (ind)'!AB$6:AB$37))/(MAX('09 (ind)'!AB$6:AB$37)-MIN('09 (ind)'!AB$6:AB$37))))))</f>
        <v>39.798739541059312</v>
      </c>
      <c r="AC19" s="75">
        <f>IF('09 (ind)'!AC$1="si",100*(('09 (ind)'!AC18-MIN('09 (ind)'!AC$6:AC$37))/(MAX('09 (ind)'!AC$6:AC$37)-MIN('09 (ind)'!AC$6:AC$37))),ABS(-100+(100*(('09 (ind)'!AC18-MIN('09 (ind)'!AC$6:AC$37))/(MAX('09 (ind)'!AC$6:AC$37)-MIN('09 (ind)'!AC$6:AC$37))))))</f>
        <v>48.869942302240588</v>
      </c>
      <c r="AD19" s="75">
        <f>IF('09 (ind)'!AD$1="si",100*(('09 (ind)'!AD18-MIN('09 (ind)'!AD$6:AD$37))/(MAX('09 (ind)'!AD$6:AD$37)-MIN('09 (ind)'!AD$6:AD$37))),ABS(-100+(100*(('09 (ind)'!AD18-MIN('09 (ind)'!AD$6:AD$37))/(MAX('09 (ind)'!AD$6:AD$37)-MIN('09 (ind)'!AD$6:AD$37))))))</f>
        <v>48.16159222804054</v>
      </c>
      <c r="AE19" s="75">
        <f>IF('09 (ind)'!AE$1="si",100*(('09 (ind)'!AE18-MIN('09 (ind)'!AE$6:AE$37))/(MAX('09 (ind)'!AE$6:AE$37)-MIN('09 (ind)'!AE$6:AE$37))),ABS(-100+(100*(('09 (ind)'!AE18-MIN('09 (ind)'!AE$6:AE$37))/(MAX('09 (ind)'!AE$6:AE$37)-MIN('09 (ind)'!AE$6:AE$37))))))</f>
        <v>73.328081744064718</v>
      </c>
      <c r="AF19" s="75">
        <f>IF('09 (ind)'!AF$1="si",100*(('09 (ind)'!AF18-MIN('09 (ind)'!AF$6:AF$37))/(MAX('09 (ind)'!AF$6:AF$37)-MIN('09 (ind)'!AF$6:AF$37))),ABS(-100+(100*(('09 (ind)'!AF18-MIN('09 (ind)'!AF$6:AF$37))/(MAX('09 (ind)'!AF$6:AF$37)-MIN('09 (ind)'!AF$6:AF$37))))))</f>
        <v>52.875952983154015</v>
      </c>
      <c r="AG19" s="75">
        <f>IF('09 (ind)'!AG$1="si",100*(('09 (ind)'!AG18-MIN('09 (ind)'!AG$6:AG$37))/(MAX('09 (ind)'!AG$6:AG$37)-MIN('09 (ind)'!AG$6:AG$37))),ABS(-100+(100*(('09 (ind)'!AG18-MIN('09 (ind)'!AG$6:AG$37))/(MAX('09 (ind)'!AG$6:AG$37)-MIN('09 (ind)'!AG$6:AG$37))))))</f>
        <v>100</v>
      </c>
      <c r="AH19" s="75">
        <f>IF('09 (ind)'!AH$1="si",100*(('09 (ind)'!AH18-MIN('09 (ind)'!AH$6:AH$37))/(MAX('09 (ind)'!AH$6:AH$37)-MIN('09 (ind)'!AH$6:AH$37))),ABS(-100+(100*(('09 (ind)'!AH18-MIN('09 (ind)'!AH$6:AH$37))/(MAX('09 (ind)'!AH$6:AH$37)-MIN('09 (ind)'!AH$6:AH$37))))))</f>
        <v>25.672739207363211</v>
      </c>
      <c r="AI19" s="75">
        <f>IF('09 (ind)'!AI$1="si",100*(('09 (ind)'!AI18-MIN('09 (ind)'!AI$6:AI$37))/(MAX('09 (ind)'!AI$6:AI$37)-MIN('09 (ind)'!AI$6:AI$37))),ABS(-100+(100*(('09 (ind)'!AI18-MIN('09 (ind)'!AI$6:AI$37))/(MAX('09 (ind)'!AI$6:AI$37)-MIN('09 (ind)'!AI$6:AI$37))))))</f>
        <v>20.757797849940506</v>
      </c>
      <c r="AJ19" s="75">
        <f>IF('09 (ind)'!AJ$1="si",100*(('09 (ind)'!AJ18-MIN('09 (ind)'!AJ$6:AJ$37))/(MAX('09 (ind)'!AJ$6:AJ$37)-MIN('09 (ind)'!AJ$6:AJ$37))),ABS(-100+(100*(('09 (ind)'!AJ18-MIN('09 (ind)'!AJ$6:AJ$37))/(MAX('09 (ind)'!AJ$6:AJ$37)-MIN('09 (ind)'!AJ$6:AJ$37))))))</f>
        <v>34.686165280428412</v>
      </c>
      <c r="AK19" s="75">
        <f>IF('09 (ind)'!AK$1="si",100*(('09 (ind)'!AK18-MIN('09 (ind)'!AK$6:AK$37))/(MAX('09 (ind)'!AK$6:AK$37)-MIN('09 (ind)'!AK$6:AK$37))),ABS(-100+(100*(('09 (ind)'!AK18-MIN('09 (ind)'!AK$6:AK$37))/(MAX('09 (ind)'!AK$6:AK$37)-MIN('09 (ind)'!AK$6:AK$37))))))</f>
        <v>4.6335372578023319</v>
      </c>
      <c r="AL19" s="75">
        <f>IF('09 (ind)'!AL$1="si",100*(('09 (ind)'!AL18-MIN('09 (ind)'!AL$6:AL$37))/(MAX('09 (ind)'!AL$6:AL$37)-MIN('09 (ind)'!AL$6:AL$37))),ABS(-100+(100*(('09 (ind)'!AL18-MIN('09 (ind)'!AL$6:AL$37))/(MAX('09 (ind)'!AL$6:AL$37)-MIN('09 (ind)'!AL$6:AL$37))))))</f>
        <v>89.135551996639805</v>
      </c>
      <c r="AM19" s="75">
        <f>IF('09 (ind)'!AM$1="si",100*(('09 (ind)'!AM18-MIN('09 (ind)'!AM$6:AM$37))/(MAX('09 (ind)'!AM$6:AM$37)-MIN('09 (ind)'!AM$6:AM$37))),ABS(-100+(100*(('09 (ind)'!AM18-MIN('09 (ind)'!AM$6:AM$37))/(MAX('09 (ind)'!AM$6:AM$37)-MIN('09 (ind)'!AM$6:AM$37))))))</f>
        <v>51.489781646515951</v>
      </c>
      <c r="AN19" s="75">
        <f>IF('09 (ind)'!AN$1="si",100*(('09 (ind)'!AN18-MIN('09 (ind)'!AN$6:AN$37))/(MAX('09 (ind)'!AN$6:AN$37)-MIN('09 (ind)'!AN$6:AN$37))),ABS(-100+(100*(('09 (ind)'!AN18-MIN('09 (ind)'!AN$6:AN$37))/(MAX('09 (ind)'!AN$6:AN$37)-MIN('09 (ind)'!AN$6:AN$37))))))</f>
        <v>39.236991178834167</v>
      </c>
      <c r="AO19" s="75">
        <f>IF('09 (ind)'!AO$1="si",100*(('09 (ind)'!AO18-MIN('09 (ind)'!AO$6:AO$37))/(MAX('09 (ind)'!AO$6:AO$37)-MIN('09 (ind)'!AO$6:AO$37))),ABS(-100+(100*(('09 (ind)'!AO18-MIN('09 (ind)'!AO$6:AO$37))/(MAX('09 (ind)'!AO$6:AO$37)-MIN('09 (ind)'!AO$6:AO$37))))))</f>
        <v>70.678652895408248</v>
      </c>
      <c r="AP19" s="75">
        <f>IF('09 (ind)'!AP$1="si",100*(('09 (ind)'!AP18-MIN('09 (ind)'!AP$6:AP$37))/(MAX('09 (ind)'!AP$6:AP$37)-MIN('09 (ind)'!AP$6:AP$37))),ABS(-100+(100*(('09 (ind)'!AP18-MIN('09 (ind)'!AP$6:AP$37))/(MAX('09 (ind)'!AP$6:AP$37)-MIN('09 (ind)'!AP$6:AP$37))))))</f>
        <v>64.432989690721655</v>
      </c>
      <c r="AQ19" s="75">
        <f>IF('09 (ind)'!AQ$1="si",100*(('09 (ind)'!AQ18-MIN('09 (ind)'!AQ$6:AQ$37))/(MAX('09 (ind)'!AQ$6:AQ$37)-MIN('09 (ind)'!AQ$6:AQ$37))),ABS(-100+(100*(('09 (ind)'!AQ18-MIN('09 (ind)'!AQ$6:AQ$37))/(MAX('09 (ind)'!AQ$6:AQ$37)-MIN('09 (ind)'!AQ$6:AQ$37))))))</f>
        <v>4.769430677285599</v>
      </c>
      <c r="AR19" s="75">
        <f>IF('09 (ind)'!AR$1="si",100*(('09 (ind)'!AR18-MIN('09 (ind)'!AR$6:AR$37))/(MAX('09 (ind)'!AR$6:AR$37)-MIN('09 (ind)'!AR$6:AR$37))),ABS(-100+(100*(('09 (ind)'!AR18-MIN('09 (ind)'!AR$6:AR$37))/(MAX('09 (ind)'!AR$6:AR$37)-MIN('09 (ind)'!AR$6:AR$37))))))</f>
        <v>18.300832227547499</v>
      </c>
      <c r="AS19" s="75">
        <f>IF('09 (ind)'!AS$1="si",100*(('09 (ind)'!AS18-MIN('09 (ind)'!AS$6:AS$37))/(MAX('09 (ind)'!AS$6:AS$37)-MIN('09 (ind)'!AS$6:AS$37))),ABS(-100+(100*(('09 (ind)'!AS18-MIN('09 (ind)'!AS$6:AS$37))/(MAX('09 (ind)'!AS$6:AS$37)-MIN('09 (ind)'!AS$6:AS$37))))))</f>
        <v>63.984674329501914</v>
      </c>
      <c r="AT19" s="75">
        <f>IF('09 (ind)'!AT$1="si",100*(('09 (ind)'!AT18-MIN('09 (ind)'!AT$6:AT$37))/(MAX('09 (ind)'!AT$6:AT$37)-MIN('09 (ind)'!AT$6:AT$37))),ABS(-100+(100*(('09 (ind)'!AT18-MIN('09 (ind)'!AT$6:AT$37))/(MAX('09 (ind)'!AT$6:AT$37)-MIN('09 (ind)'!AT$6:AT$37))))))</f>
        <v>0</v>
      </c>
      <c r="AU19" s="75">
        <f>IF('09 (ind)'!AU$1="si",100*(('09 (ind)'!AU18-MIN('09 (ind)'!AU$6:AU$37))/(MAX('09 (ind)'!AU$6:AU$37)-MIN('09 (ind)'!AU$6:AU$37))),ABS(-100+(100*(('09 (ind)'!AU18-MIN('09 (ind)'!AU$6:AU$37))/(MAX('09 (ind)'!AU$6:AU$37)-MIN('09 (ind)'!AU$6:AU$37))))))</f>
        <v>17.301038062283737</v>
      </c>
      <c r="AV19" s="75">
        <f>IF('09 (ind)'!AV$1="si",100*(('09 (ind)'!AV18-MIN('09 (ind)'!AV$6:AV$37))/(MAX('09 (ind)'!AV$6:AV$37)-MIN('09 (ind)'!AV$6:AV$37))),ABS(-100+(100*(('09 (ind)'!AV18-MIN('09 (ind)'!AV$6:AV$37))/(MAX('09 (ind)'!AV$6:AV$37)-MIN('09 (ind)'!AV$6:AV$37))))))</f>
        <v>98.613518197573654</v>
      </c>
      <c r="AW19" s="75">
        <f>IF('09 (ind)'!AW$1="si",100*(('09 (ind)'!AW18-MIN('09 (ind)'!AW$6:AW$37))/(MAX('09 (ind)'!AW$6:AW$37)-MIN('09 (ind)'!AW$6:AW$37))),ABS(-100+(100*(('09 (ind)'!AW18-MIN('09 (ind)'!AW$6:AW$37))/(MAX('09 (ind)'!AW$6:AW$37)-MIN('09 (ind)'!AW$6:AW$37))))))</f>
        <v>32.083633741888974</v>
      </c>
      <c r="AX19" s="75">
        <f>IF('09 (ind)'!AX$1="si",100*(('09 (ind)'!AX18-MIN('09 (ind)'!AX$6:AX$37))/(MAX('09 (ind)'!AX$6:AX$37)-MIN('09 (ind)'!AX$6:AX$37))),ABS(-100+(100*(('09 (ind)'!AX18-MIN('09 (ind)'!AX$6:AX$37))/(MAX('09 (ind)'!AX$6:AX$37)-MIN('09 (ind)'!AX$6:AX$37))))))</f>
        <v>11.828721322904125</v>
      </c>
      <c r="AY19" s="75">
        <f>IF('09 (ind)'!AY$1="si",100*(('09 (ind)'!AY18-MIN('09 (ind)'!AY$6:AY$37))/(MAX('09 (ind)'!AY$6:AY$37)-MIN('09 (ind)'!AY$6:AY$37))),ABS(-100+(100*(('09 (ind)'!AY18-MIN('09 (ind)'!AY$6:AY$37))/(MAX('09 (ind)'!AY$6:AY$37)-MIN('09 (ind)'!AY$6:AY$37))))))</f>
        <v>26.593720266412952</v>
      </c>
      <c r="AZ19" s="75">
        <f>IF('09 (ind)'!AZ$1="si",100*(('09 (ind)'!AZ18-MIN('09 (ind)'!AZ$6:AZ$37))/(MAX('09 (ind)'!AZ$6:AZ$37)-MIN('09 (ind)'!AZ$6:AZ$37))),ABS(-100+(100*(('09 (ind)'!AZ18-MIN('09 (ind)'!AZ$6:AZ$37))/(MAX('09 (ind)'!AZ$6:AZ$37)-MIN('09 (ind)'!AZ$6:AZ$37))))))</f>
        <v>59.224036026595719</v>
      </c>
      <c r="BA19" s="75">
        <f>IF('09 (ind)'!BA$1="si",100*(('09 (ind)'!BA18-MIN('09 (ind)'!BA$6:BA$37))/(MAX('09 (ind)'!BA$6:BA$37)-MIN('09 (ind)'!BA$6:BA$37))),ABS(-100+(100*(('09 (ind)'!BA18-MIN('09 (ind)'!BA$6:BA$37))/(MAX('09 (ind)'!BA$6:BA$37)-MIN('09 (ind)'!BA$6:BA$37))))))</f>
        <v>53.931721715250937</v>
      </c>
      <c r="BB19" s="75">
        <f>IF('09 (ind)'!BB$1="si",100*(('09 (ind)'!BB18-MIN('09 (ind)'!BB$6:BB$37))/(MAX('09 (ind)'!BB$6:BB$37)-MIN('09 (ind)'!BB$6:BB$37))),ABS(-100+(100*(('09 (ind)'!BB18-MIN('09 (ind)'!BB$6:BB$37))/(MAX('09 (ind)'!BB$6:BB$37)-MIN('09 (ind)'!BB$6:BB$37))))))</f>
        <v>10.516244975197214</v>
      </c>
      <c r="BC19" s="75">
        <f>IF('09 (ind)'!BC$1="si",100*(('09 (ind)'!BC18-MIN('09 (ind)'!BC$6:BC$37))/(MAX('09 (ind)'!BC$6:BC$37)-MIN('09 (ind)'!BC$6:BC$37))),ABS(-100+(100*(('09 (ind)'!BC18-MIN('09 (ind)'!BC$6:BC$37))/(MAX('09 (ind)'!BC$6:BC$37)-MIN('09 (ind)'!BC$6:BC$37))))))</f>
        <v>4.8912911793813674</v>
      </c>
      <c r="BD19" s="75">
        <f>IF('09 (ind)'!BD$1="si",100*(('09 (ind)'!BD18-MIN('09 (ind)'!BD$6:BD$37))/(MAX('09 (ind)'!BD$6:BD$37)-MIN('09 (ind)'!BD$6:BD$37))),ABS(-100+(100*(('09 (ind)'!BD18-MIN('09 (ind)'!BD$6:BD$37))/(MAX('09 (ind)'!BD$6:BD$37)-MIN('09 (ind)'!BD$6:BD$37))))))</f>
        <v>1.0541110041974289</v>
      </c>
      <c r="BE19" s="75">
        <f>IF('09 (ind)'!BE$1="si",100*(('09 (ind)'!BE18-MIN('09 (ind)'!BE$6:BE$37))/(MAX('09 (ind)'!BE$6:BE$37)-MIN('09 (ind)'!BE$6:BE$37))),ABS(-100+(100*(('09 (ind)'!BE18-MIN('09 (ind)'!BE$6:BE$37))/(MAX('09 (ind)'!BE$6:BE$37)-MIN('09 (ind)'!BE$6:BE$37))))))</f>
        <v>35.727611940298502</v>
      </c>
      <c r="BF19" s="75">
        <f>IF('09 (ind)'!BF$1="si",100*(('09 (ind)'!BF18-MIN('09 (ind)'!BF$6:BF$37))/(MAX('09 (ind)'!BF$6:BF$37)-MIN('09 (ind)'!BF$6:BF$37))),ABS(-100+(100*(('09 (ind)'!BF18-MIN('09 (ind)'!BF$6:BF$37))/(MAX('09 (ind)'!BF$6:BF$37)-MIN('09 (ind)'!BF$6:BF$37))))))</f>
        <v>0</v>
      </c>
      <c r="BG19" s="75">
        <f>IF('09 (ind)'!BG$1="si",100*(('09 (ind)'!BG18-MIN('09 (ind)'!BG$6:BG$37))/(MAX('09 (ind)'!BG$6:BG$37)-MIN('09 (ind)'!BG$6:BG$37))),ABS(-100+(100*(('09 (ind)'!BG18-MIN('09 (ind)'!BG$6:BG$37))/(MAX('09 (ind)'!BG$6:BG$37)-MIN('09 (ind)'!BG$6:BG$37))))))</f>
        <v>28.962930742700681</v>
      </c>
      <c r="BH19" s="75">
        <f>IF('09 (ind)'!BH$1="si",100*(('09 (ind)'!BH18-MIN('09 (ind)'!BH$6:BH$37))/(MAX('09 (ind)'!BH$6:BH$37)-MIN('09 (ind)'!BH$6:BH$37))),ABS(-100+(100*(('09 (ind)'!BH18-MIN('09 (ind)'!BH$6:BH$37))/(MAX('09 (ind)'!BH$6:BH$37)-MIN('09 (ind)'!BH$6:BH$37))))))</f>
        <v>24.063586779694511</v>
      </c>
      <c r="BI19" s="75">
        <f>IF('09 (ind)'!BI$1="si",100*(('09 (ind)'!BI18-MIN('09 (ind)'!BI$6:BI$37))/(MAX('09 (ind)'!BI$6:BI$37)-MIN('09 (ind)'!BI$6:BI$37))),ABS(-100+(100*(('09 (ind)'!BI18-MIN('09 (ind)'!BI$6:BI$37))/(MAX('09 (ind)'!BI$6:BI$37)-MIN('09 (ind)'!BI$6:BI$37))))))</f>
        <v>100</v>
      </c>
      <c r="BJ19" s="75">
        <f>IF('09 (ind)'!BJ$1="si",100*(('09 (ind)'!BJ18-MIN('09 (ind)'!BJ$6:BJ$37))/(MAX('09 (ind)'!BJ$6:BJ$37)-MIN('09 (ind)'!BJ$6:BJ$37))),ABS(-100+(100*(('09 (ind)'!BJ18-MIN('09 (ind)'!BJ$6:BJ$37))/(MAX('09 (ind)'!BJ$6:BJ$37)-MIN('09 (ind)'!BJ$6:BJ$37))))))</f>
        <v>0</v>
      </c>
      <c r="BK19" s="75">
        <f>IF('09 (ind)'!BK$1="si",100*(('09 (ind)'!BK18-MIN('09 (ind)'!BK$6:BK$37))/(MAX('09 (ind)'!BK$6:BK$37)-MIN('09 (ind)'!BK$6:BK$37))),ABS(-100+(100*(('09 (ind)'!BK18-MIN('09 (ind)'!BK$6:BK$37))/(MAX('09 (ind)'!BK$6:BK$37)-MIN('09 (ind)'!BK$6:BK$37))))))</f>
        <v>0</v>
      </c>
      <c r="BL19" s="75">
        <f>IF('09 (ind)'!BL$1="si",100*(('09 (ind)'!BL18-MIN('09 (ind)'!BL$6:BL$37))/(MAX('09 (ind)'!BL$6:BL$37)-MIN('09 (ind)'!BL$6:BL$37))),ABS(-100+(100*(('09 (ind)'!BL18-MIN('09 (ind)'!BL$6:BL$37))/(MAX('09 (ind)'!BL$6:BL$37)-MIN('09 (ind)'!BL$6:BL$37))))))</f>
        <v>0</v>
      </c>
      <c r="BM19" s="75">
        <f>IF('09 (ind)'!BM$1="si",100*(('09 (ind)'!BM18-MIN('09 (ind)'!BM$6:BM$37))/(MAX('09 (ind)'!BM$6:BM$37)-MIN('09 (ind)'!BM$6:BM$37))),ABS(-100+(100*(('09 (ind)'!BM18-MIN('09 (ind)'!BM$6:BM$37))/(MAX('09 (ind)'!BM$6:BM$37)-MIN('09 (ind)'!BM$6:BM$37))))))</f>
        <v>18.350631656889774</v>
      </c>
      <c r="BN19" s="75">
        <f>IF('09 (ind)'!BN$1="si",100*(('09 (ind)'!BN18-MIN('09 (ind)'!BN$6:BN$37))/(MAX('09 (ind)'!BN$6:BN$37)-MIN('09 (ind)'!BN$6:BN$37))),ABS(-100+(100*(('09 (ind)'!BN18-MIN('09 (ind)'!BN$6:BN$37))/(MAX('09 (ind)'!BN$6:BN$37)-MIN('09 (ind)'!BN$6:BN$37))))))</f>
        <v>36.198523233502193</v>
      </c>
      <c r="BO19" s="75">
        <f>IF('09 (ind)'!BO$1="si",100*(('09 (ind)'!BO18-MIN('09 (ind)'!BO$6:BO$37))/(MAX('09 (ind)'!BO$6:BO$37)-MIN('09 (ind)'!BO$6:BO$37))),ABS(-100+(100*(('09 (ind)'!BO18-MIN('09 (ind)'!BO$6:BO$37))/(MAX('09 (ind)'!BO$6:BO$37)-MIN('09 (ind)'!BO$6:BO$37))))))</f>
        <v>16.534763416026362</v>
      </c>
      <c r="BP19" s="75">
        <f>IF('09 (ind)'!BP$1="si",100*(('09 (ind)'!BP18-MIN('09 (ind)'!BP$6:BP$37))/(MAX('09 (ind)'!BP$6:BP$37)-MIN('09 (ind)'!BP$6:BP$37))),ABS(-100+(100*(('09 (ind)'!BP18-MIN('09 (ind)'!BP$6:BP$37))/(MAX('09 (ind)'!BP$6:BP$37)-MIN('09 (ind)'!BP$6:BP$37))))))</f>
        <v>20.295936435032214</v>
      </c>
      <c r="BQ19" s="75">
        <f>IF('09 (ind)'!BQ$1="si",100*(('09 (ind)'!BQ18-MIN('09 (ind)'!BQ$6:BQ$37))/(MAX('09 (ind)'!BQ$6:BQ$37)-MIN('09 (ind)'!BQ$6:BQ$37))),ABS(-100+(100*(('09 (ind)'!BQ18-MIN('09 (ind)'!BQ$6:BQ$37))/(MAX('09 (ind)'!BQ$6:BQ$37)-MIN('09 (ind)'!BQ$6:BQ$37))))))</f>
        <v>23.956184259054503</v>
      </c>
      <c r="BR19" s="75">
        <f>IF('09 (ind)'!BR$1="si",100*(('09 (ind)'!BR18-MIN('09 (ind)'!BR$6:BR$37))/(MAX('09 (ind)'!BR$6:BR$37)-MIN('09 (ind)'!BR$6:BR$37))),ABS(-100+(100*(('09 (ind)'!BR18-MIN('09 (ind)'!BR$6:BR$37))/(MAX('09 (ind)'!BP$6:BP$37)-MIN('09 (ind)'!BR$6:BR$37))))))</f>
        <v>13.490122746451858</v>
      </c>
      <c r="BS19" s="75">
        <f>IF('09 (ind)'!BS$1="si",100*(('09 (ind)'!BS18-MIN('09 (ind)'!BS$6:BS$37))/(MAX('09 (ind)'!BS$6:BS$37)-MIN('09 (ind)'!BS$6:BS$37))),ABS(-100+(100*(('09 (ind)'!BS18-MIN('09 (ind)'!BS$6:BS$37))/(MAX('09 (ind)'!BQ$6:BQ$37)-MIN('09 (ind)'!BS$6:BS$37))))))</f>
        <v>35.737147343877204</v>
      </c>
      <c r="BT19" s="75">
        <f>IF('09 (ind)'!BT$1="si",100*(('09 (ind)'!BT18-MIN('09 (ind)'!BT$6:BT$37))/(MAX('09 (ind)'!BT$6:BT$37)-MIN('09 (ind)'!BT$6:BT$37))),ABS(-100+(100*(('09 (ind)'!BT18-MIN('09 (ind)'!BT$6:BT$37))/(MAX('09 (ind)'!BR$6:BR$37)-MIN('09 (ind)'!BT$6:BT$37))))))</f>
        <v>91.826488692696088</v>
      </c>
      <c r="BU19" s="75">
        <f>IF('09 (ind)'!BU$1="si",100*(('09 (ind)'!BU18-MIN('09 (ind)'!BU$6:BU$37))/(MAX('09 (ind)'!BU$6:BU$37)-MIN('09 (ind)'!BU$6:BU$37))),ABS(-100+(100*(('09 (ind)'!BU18-MIN('09 (ind)'!BU$6:BU$37))/(MAX('09 (ind)'!BU$6:BU$37)-MIN('09 (ind)'!BU$6:BU$37))))))</f>
        <v>53.373847443419962</v>
      </c>
      <c r="BV19" s="75">
        <f>IF('09 (ind)'!BV$1="si",100*(('09 (ind)'!BV18-MIN('09 (ind)'!BV$6:BV$37))/(MAX('09 (ind)'!BV$6:BV$37)-MIN('09 (ind)'!BV$6:BV$37))),ABS(-100+(100*(('09 (ind)'!BV18-MIN('09 (ind)'!BV$6:BV$37))/(MAX('09 (ind)'!BV$6:BV$37)-MIN('09 (ind)'!BV$6:BV$37))))))</f>
        <v>57.641459545214168</v>
      </c>
      <c r="BW19" s="75">
        <f>IF('09 (ind)'!BW$1="si",100*(('09 (ind)'!BW18-MIN('09 (ind)'!BW$6:BW$37))/(MAX('09 (ind)'!BW$6:BW$37)-MIN('09 (ind)'!BW$6:BW$37))),ABS(-100+(100*(('09 (ind)'!BW18-MIN('09 (ind)'!BW$6:BW$37))/(MAX('09 (ind)'!BW$6:BW$37)-MIN('09 (ind)'!BW$6:BW$37))))))</f>
        <v>36.356528537920255</v>
      </c>
      <c r="BX19" s="75">
        <f>IF('09 (ind)'!BX$1="si",100*(('09 (ind)'!BX18-MIN('09 (ind)'!BX$6:BX$37))/(MAX('09 (ind)'!BX$6:BX$37)-MIN('09 (ind)'!BX$6:BX$37))),ABS(-100+(100*(('09 (ind)'!BX18-MIN('09 (ind)'!BX$6:BX$37))/(MAX('09 (ind)'!BX$6:BX$37)-MIN('09 (ind)'!BX$6:BX$37))))))</f>
        <v>21.884499502682459</v>
      </c>
      <c r="BY19" s="75">
        <f>IF('09 (ind)'!BY$1="si",100*(('09 (ind)'!BY18-MIN('09 (ind)'!BY$6:BY$37))/(MAX('09 (ind)'!BY$6:BY$37)-MIN('09 (ind)'!BY$6:BY$37))),ABS(-100+(100*(('09 (ind)'!BY18-MIN('09 (ind)'!BY$6:BY$37))/(MAX('09 (ind)'!BY$6:BY$37)-MIN('09 (ind)'!BY$6:BY$37))))))</f>
        <v>1.9262433588837693</v>
      </c>
      <c r="BZ19" s="75">
        <f>IF('09 (ind)'!BZ$1="si",100*(('09 (ind)'!BZ18-MIN('09 (ind)'!BZ$6:BZ$37))/(MAX('09 (ind)'!BZ$6:BZ$37)-MIN('09 (ind)'!BZ$6:BZ$37))),ABS(-100+(100*(('09 (ind)'!BZ18-MIN('09 (ind)'!BZ$6:BZ$37))/(MAX('09 (ind)'!BZ$6:BZ$37)-MIN('09 (ind)'!BZ$6:BZ$37))))))</f>
        <v>95.970104167853435</v>
      </c>
      <c r="CA19" s="75">
        <f>IF('09 (ind)'!CA$1="si",100*(('09 (ind)'!CA18-MIN('09 (ind)'!CA$6:CA$37))/(MAX('09 (ind)'!CA$6:CA$37)-MIN('09 (ind)'!CA$6:CA$37))),ABS(-100+(100*(('09 (ind)'!CA18-MIN('09 (ind)'!CA$6:CA$37))/(MAX('09 (ind)'!CA$6:CA$37)-MIN('09 (ind)'!CA$6:CA$37))))))</f>
        <v>6.9078474586372636</v>
      </c>
      <c r="CB19" s="75">
        <f>IF('09 (ind)'!CB$1="si",100*(('09 (ind)'!CB18-MIN('09 (ind)'!CB$6:CB$37))/(MAX('09 (ind)'!CB$6:CB$37)-MIN('09 (ind)'!CB$6:CB$37))),ABS(-100+(100*(('09 (ind)'!CB18-MIN('09 (ind)'!CB$6:CB$37))/(MAX('09 (ind)'!CB$6:CB$37)-MIN('09 (ind)'!CB$6:CB$37))))))</f>
        <v>39.130434782608688</v>
      </c>
      <c r="CC19" s="75">
        <f>IF('09 (ind)'!CC$1="si",100*(('09 (ind)'!CC18-MIN('09 (ind)'!CC$6:CC$37))/(MAX('09 (ind)'!CC$6:CC$37)-MIN('09 (ind)'!CC$6:CC$37))),ABS(-100+(100*(('09 (ind)'!CC18-MIN('09 (ind)'!CC$6:CC$37))/(MAX('09 (ind)'!CC$6:CC$37)-MIN('09 (ind)'!CC$6:CC$37))))))</f>
        <v>39.446762943187011</v>
      </c>
      <c r="CD19" s="75">
        <f>IF('09 (ind)'!CD$1="si",100*(('09 (ind)'!CD18-MIN('09 (ind)'!CD$6:CD$37))/(MAX('09 (ind)'!CD$6:CD$37)-MIN('09 (ind)'!CD$6:CD$37))),ABS(-100+(100*(('09 (ind)'!CD18-MIN('09 (ind)'!CD$6:CD$37))/(MAX('09 (ind)'!CD$6:CD$37)-MIN('09 (ind)'!CD$6:CD$37))))))</f>
        <v>24.898403246783001</v>
      </c>
      <c r="CE19" s="75">
        <f>IF('09 (ind)'!CE$1="si",100*(('09 (ind)'!CE18-MIN('09 (ind)'!CE$6:CE$37))/(MAX('09 (ind)'!CE$6:CE$37)-MIN('09 (ind)'!CE$6:CE$37))),ABS(-100+(100*(('09 (ind)'!CE18-MIN('09 (ind)'!CE$6:CE$37))/(MAX('09 (ind)'!CE$6:CE$37)-MIN('09 (ind)'!CE$6:CE$37))))))</f>
        <v>1.6194856961988211</v>
      </c>
      <c r="CF19" s="75">
        <f>IF('09 (ind)'!CF$1="si",100*(('09 (ind)'!CF18-MIN('09 (ind)'!CF$6:CF$37))/(MAX('09 (ind)'!CF$6:CF$37)-MIN('09 (ind)'!CF$6:CF$37))),ABS(-100+(100*(('09 (ind)'!CF18-MIN('09 (ind)'!CF$6:CF$37))/(MAX('09 (ind)'!CF$6:CF$37)-MIN('09 (ind)'!CF$6:CF$37))))))</f>
        <v>3.0362538976721662</v>
      </c>
      <c r="CG19" s="75">
        <f>IF('09 (ind)'!CG$1="si",100*(('09 (ind)'!CG18-MIN('09 (ind)'!CG$6:CG$37))/(MAX('09 (ind)'!CG$6:CG$37)-MIN('09 (ind)'!CG$6:CG$37))),ABS(-100+(100*(('09 (ind)'!CG18-MIN('09 (ind)'!CG$6:CG$37))/(MAX('09 (ind)'!CG$6:CG$37)-MIN('09 (ind)'!CG$6:CG$37))))))</f>
        <v>9.4042985323335913</v>
      </c>
      <c r="CH19" s="75">
        <f>IF('09 (ind)'!CH$1="si",100*(('09 (ind)'!CH18-MIN('09 (ind)'!CH$6:CH$37))/(MAX('09 (ind)'!CH$6:CH$37)-MIN('09 (ind)'!CH$6:CH$37))),ABS(-100+(100*(('09 (ind)'!CH18-MIN('09 (ind)'!CH$6:CH$37))/(MAX('09 (ind)'!CH$6:CH$37)-MIN('09 (ind)'!CH$6:CH$37))))))</f>
        <v>8.5199764445009389</v>
      </c>
      <c r="CI19" s="75">
        <f>IF('09 (ind)'!CI$1="si",100*(('09 (ind)'!CI18-MIN('09 (ind)'!CI$6:CI$37))/(MAX('09 (ind)'!CI$6:CI$37)-MIN('09 (ind)'!CI$6:CI$37))),ABS(-100+(100*(('09 (ind)'!CI18-MIN('09 (ind)'!CI$6:CI$37))/(MAX('09 (ind)'!CI$6:CI$37)-MIN('09 (ind)'!CI$6:CI$37))))))</f>
        <v>28.676511377195972</v>
      </c>
      <c r="CJ19" s="75">
        <f>IF('09 (ind)'!CJ$1="si",100*(('09 (ind)'!CJ18-MIN('09 (ind)'!CJ$6:CJ$37))/(MAX('09 (ind)'!CJ$6:CJ$37)-MIN('09 (ind)'!CJ$6:CJ$37))),ABS(-100+(100*(('09 (ind)'!CJ18-MIN('09 (ind)'!CJ$6:CJ$37))/(MAX('09 (ind)'!CJ$6:CJ$37)-MIN('09 (ind)'!CJ$6:CJ$37))))))</f>
        <v>95.927970982610503</v>
      </c>
      <c r="CK19" s="75">
        <f>IF('09 (ind)'!CK$1="si",100*(('09 (ind)'!CK18-MIN('09 (ind)'!CK$6:CK$37))/(MAX('09 (ind)'!CK$6:CK$37)-MIN('09 (ind)'!CK$6:CK$37))),ABS(-100+(100*(('09 (ind)'!CK18-MIN('09 (ind)'!CK$6:CK$37))/(MAX('09 (ind)'!CK$6:CK$37)-MIN('09 (ind)'!CK$6:CK$37))))))</f>
        <v>10.96945421234464</v>
      </c>
      <c r="CL19" s="75">
        <f>IF('09 (ind)'!CL$1="si",100*(('09 (ind)'!CL18-MIN('09 (ind)'!CL$6:CL$37))/(MAX('09 (ind)'!CL$6:CL$37)-MIN('09 (ind)'!CL$6:CL$37))),ABS(-100+(100*(('09 (ind)'!CL18-MIN('09 (ind)'!CL$6:CL$37))/(MAX('09 (ind)'!CL$6:CL$37)-MIN('09 (ind)'!CL$6:CL$37))))))</f>
        <v>9.2272922529073504</v>
      </c>
      <c r="CM19" s="75">
        <f>IF('09 (ind)'!CM$1="si",100*(('09 (ind)'!CM18-MIN('09 (ind)'!CM$6:CM$37))/(MAX('09 (ind)'!CM$6:CM$37)-MIN('09 (ind)'!CM$6:CM$37))),ABS(-100+(100*(('09 (ind)'!CM18-MIN('09 (ind)'!CM$6:CM$37))/(MAX('09 (ind)'!CM$6:CM$37)-MIN('09 (ind)'!CM$6:CM$37))))))</f>
        <v>11.279609563251379</v>
      </c>
    </row>
    <row r="20" spans="1:91">
      <c r="A20" s="18" t="s">
        <v>149</v>
      </c>
      <c r="B20" s="87">
        <f>IF('09 (ind)'!B$1="si",100*(('09 (ind)'!B19-MIN('09 (ind)'!B$6:B$37))/(MAX('09 (ind)'!B$6:B$37)-MIN('09 (ind)'!B$6:B$37))),ABS(-100+(100*(('09 (ind)'!B19-MIN('09 (ind)'!B$6:B$37))/(MAX('09 (ind)'!B$6:B$37)-MIN('09 (ind)'!B$6:B$37))))))</f>
        <v>27.836086571321545</v>
      </c>
      <c r="C20" s="87">
        <f>IF('09 (ind)'!C$1="si",100*(('09 (ind)'!C19-MIN('09 (ind)'!C$6:C$37))/(MAX('09 (ind)'!C$6:C$37)-MIN('09 (ind)'!C$6:C$37))),ABS(-100+(100*(('09 (ind)'!C19-MIN('09 (ind)'!C$6:C$37))/(MAX('09 (ind)'!C$6:C$37)-MIN('09 (ind)'!C$6:C$37))))))</f>
        <v>35.237401730340814</v>
      </c>
      <c r="D20" s="87">
        <f>IF('09 (ind)'!D$1="si",100*(('09 (ind)'!D19-MIN('09 (ind)'!D$6:D$37))/(MAX('09 (ind)'!D$6:D$37)-MIN('09 (ind)'!D$6:D$37))),ABS(-100+(100*(('09 (ind)'!D19-MIN('09 (ind)'!D$6:D$37))/(MAX('09 (ind)'!D$6:D$37)-MIN('09 (ind)'!D$6:D$37))))))</f>
        <v>77.385048238322213</v>
      </c>
      <c r="E20" s="87">
        <f>IF('09 (ind)'!E$1="si",100*(('09 (ind)'!E19-MIN('09 (ind)'!E$6:E$37))/(MAX('09 (ind)'!E$6:E$37)-MIN('09 (ind)'!E$6:E$37))),ABS(-100+(100*(('09 (ind)'!E19-MIN('09 (ind)'!E$6:E$37))/(MAX('09 (ind)'!E$6:E$37)-MIN('09 (ind)'!E$6:E$37))))))</f>
        <v>58.268180878519068</v>
      </c>
      <c r="F20" s="87">
        <f>IF('09 (ind)'!F$1="si",100*(('09 (ind)'!F19-MIN('09 (ind)'!F$6:F$37))/(MAX('09 (ind)'!F$6:F$37)-MIN('09 (ind)'!F$6:F$37))),ABS(-100+(100*(('09 (ind)'!F19-MIN('09 (ind)'!F$6:F$37))/(MAX('09 (ind)'!F$6:F$37)-MIN('09 (ind)'!F$6:F$37))))))</f>
        <v>0</v>
      </c>
      <c r="G20" s="87">
        <f>IF('09 (ind)'!G$1="si",100*(('09 (ind)'!G19-MIN('09 (ind)'!G$6:G$37))/(MAX('09 (ind)'!G$6:G$37)-MIN('09 (ind)'!G$6:G$37))),ABS(-100+(100*(('09 (ind)'!G19-MIN('09 (ind)'!G$6:G$37))/(MAX('09 (ind)'!G$6:G$37)-MIN('09 (ind)'!G$6:G$37))))))</f>
        <v>24.576271186440675</v>
      </c>
      <c r="H20" s="87">
        <f>IF('09 (ind)'!H$1="si",100*(('09 (ind)'!H19-MIN('09 (ind)'!H$6:H$37))/(MAX('09 (ind)'!H$6:H$37)-MIN('09 (ind)'!H$6:H$37))),ABS(-100+(100*(('09 (ind)'!H19-MIN('09 (ind)'!H$6:H$37))/(MAX('09 (ind)'!H$6:H$37)-MIN('09 (ind)'!H$6:H$37))))))</f>
        <v>54.615384615384613</v>
      </c>
      <c r="I20" s="87">
        <f>IF('09 (ind)'!I$1="si",100*(('09 (ind)'!I19-MIN('09 (ind)'!I$6:I$37))/(MAX('09 (ind)'!I$6:I$37)-MIN('09 (ind)'!I$6:I$37))),ABS(-100+(100*(('09 (ind)'!I19-MIN('09 (ind)'!I$6:I$37))/(MAX('09 (ind)'!I$6:I$37)-MIN('09 (ind)'!I$6:I$37))))))</f>
        <v>43.125</v>
      </c>
      <c r="J20" s="87">
        <f>IF('09 (ind)'!J$1="si",100*(('09 (ind)'!J19-MIN('09 (ind)'!J$6:J$37))/(MAX('09 (ind)'!J$6:J$37)-MIN('09 (ind)'!J$6:J$37))),ABS(-100+(100*(('09 (ind)'!J19-MIN('09 (ind)'!J$6:J$37))/(MAX('09 (ind)'!J$6:J$37)-MIN('09 (ind)'!J$6:J$37))))))</f>
        <v>15.545710833668943</v>
      </c>
      <c r="K20" s="87">
        <f>IF('09 (ind)'!K$1="si",100*(('09 (ind)'!K19-MIN('09 (ind)'!K$6:K$37))/(MAX('09 (ind)'!K$6:K$37)-MIN('09 (ind)'!K$6:K$37))),ABS(-100+(100*(('09 (ind)'!K19-MIN('09 (ind)'!K$6:K$37))/(MAX('09 (ind)'!K$6:K$37)-MIN('09 (ind)'!K$6:K$37))))))</f>
        <v>31.057001750351681</v>
      </c>
      <c r="L20" s="87">
        <f>IF('09 (ind)'!L$1="si",100*(('09 (ind)'!L19-MIN('09 (ind)'!L$6:L$37))/(MAX('09 (ind)'!L$6:L$37)-MIN('09 (ind)'!L$6:L$37))),ABS(-100+(100*(('09 (ind)'!L19-MIN('09 (ind)'!L$6:L$37))/(MAX('09 (ind)'!L$6:L$37)-MIN('09 (ind)'!L$6:L$37))))))</f>
        <v>92.699745510689922</v>
      </c>
      <c r="M20" s="87">
        <f>IF('09 (ind)'!M$1="si",100*(('09 (ind)'!M19-MIN('09 (ind)'!M$6:M$37))/(MAX('09 (ind)'!M$6:M$37)-MIN('09 (ind)'!M$6:M$37))),ABS(-100+(100*(('09 (ind)'!M19-MIN('09 (ind)'!M$6:M$37))/(MAX('09 (ind)'!M$6:M$37)-MIN('09 (ind)'!M$6:M$37))))))</f>
        <v>9.8690868222131716</v>
      </c>
      <c r="N20" s="87">
        <f>IF('09 (ind)'!N$1="si",100*(('09 (ind)'!N19-MIN('09 (ind)'!N$6:N$37))/(MAX('09 (ind)'!N$6:N$37)-MIN('09 (ind)'!N$6:N$37))),ABS(-100+(100*(('09 (ind)'!N19-MIN('09 (ind)'!N$6:N$37))/(MAX('09 (ind)'!N$6:N$37)-MIN('09 (ind)'!N$6:N$37))))))</f>
        <v>58.79545214785982</v>
      </c>
      <c r="O20" s="87">
        <f>IF('09 (ind)'!O$1="si",100*(('09 (ind)'!O19-MIN('09 (ind)'!O$6:O$37))/(MAX('09 (ind)'!O$6:O$37)-MIN('09 (ind)'!O$6:O$37))),ABS(-100+(100*(('09 (ind)'!O19-MIN('09 (ind)'!O$6:O$37))/(MAX('09 (ind)'!O$6:O$37)-MIN('09 (ind)'!O$6:O$37))))))</f>
        <v>73.913043478260875</v>
      </c>
      <c r="P20" s="87">
        <f>IF('09 (ind)'!P$1="si",100*(('09 (ind)'!P19-MIN('09 (ind)'!P$6:P$37))/(MAX('09 (ind)'!P$6:P$37)-MIN('09 (ind)'!P$6:P$37))),ABS(-100+(100*(('09 (ind)'!P19-MIN('09 (ind)'!P$6:P$37))/(MAX('09 (ind)'!P$6:P$37)-MIN('09 (ind)'!P$6:P$37))))))</f>
        <v>3.7767890864892357</v>
      </c>
      <c r="Q20" s="87">
        <f>IF('09 (ind)'!Q$1="si",100*(('09 (ind)'!Q19-MIN('09 (ind)'!Q$6:Q$37))/(MAX('09 (ind)'!Q$6:Q$37)-MIN('09 (ind)'!Q$6:Q$37))),ABS(-100+(100*(('09 (ind)'!Q19-MIN('09 (ind)'!Q$6:Q$37))/(MAX('09 (ind)'!Q$6:Q$37)-MIN('09 (ind)'!Q$6:Q$37))))))</f>
        <v>17.092175565775531</v>
      </c>
      <c r="R20" s="87">
        <f>IF('09 (ind)'!R$1="si",100*(('09 (ind)'!R19-MIN('09 (ind)'!R$6:R$37))/(MAX('09 (ind)'!R$6:R$37)-MIN('09 (ind)'!R$6:R$37))),ABS(-100+(100*(('09 (ind)'!R19-MIN('09 (ind)'!R$6:R$37))/(MAX('09 (ind)'!R$6:R$37)-MIN('09 (ind)'!R$6:R$37))))))</f>
        <v>0.61612359132495043</v>
      </c>
      <c r="S20" s="75">
        <f>ABS(ABS(('09 (ind)'!S19-((MAX('09 (ind)'!S$6:S$37)+MIN('09 (ind)'!S$6:S$37))/2))/(((MAX('09 (ind)'!S$6:S$37)+MIN('09 (ind)'!S$6:S$37))/2)-MAX('09 (ind)'!S$6:S$37))*100)-100)</f>
        <v>50.331125827814574</v>
      </c>
      <c r="T20" s="75">
        <f>IF('09 (ind)'!T$1="si",100*(('09 (ind)'!T19-MIN('09 (ind)'!T$6:T$37))/(MAX('09 (ind)'!T$6:T$37)-MIN('09 (ind)'!T$6:T$37))),ABS(-100+(100*(('09 (ind)'!T19-MIN('09 (ind)'!T$6:T$37))/(MAX('09 (ind)'!T$6:T$37)-MIN('09 (ind)'!T$6:T$37))))))</f>
        <v>31.943111542580198</v>
      </c>
      <c r="U20" s="75">
        <f>IF('09 (ind)'!U$1="si",100*(('09 (ind)'!U19-MIN('09 (ind)'!U$6:U$37))/(MAX('09 (ind)'!U$6:U$37)-MIN('09 (ind)'!U$6:U$37))),ABS(-100+(100*(('09 (ind)'!U19-MIN('09 (ind)'!U$6:U$37))/(MAX('09 (ind)'!U$6:U$37)-MIN('09 (ind)'!U$6:U$37))))))</f>
        <v>80</v>
      </c>
      <c r="V20" s="75">
        <f>IF('09 (ind)'!V$1="si",100*(('09 (ind)'!V19-MIN('09 (ind)'!V$6:V$37))/(MAX('09 (ind)'!V$6:V$37)-MIN('09 (ind)'!V$6:V$37))),ABS(-100+(100*(('09 (ind)'!V19-MIN('09 (ind)'!V$6:V$37))/(MAX('09 (ind)'!V$6:V$37)-MIN('09 (ind)'!V$6:V$37))))))</f>
        <v>100</v>
      </c>
      <c r="W20" s="75">
        <f>IF('09 (ind)'!W$1="si",100*(('09 (ind)'!W19-MIN('09 (ind)'!W$6:W$37))/(MAX('09 (ind)'!W$6:W$37)-MIN('09 (ind)'!W$6:W$37))),ABS(-100+(100*(('09 (ind)'!W19-MIN('09 (ind)'!W$6:W$37))/(MAX('09 (ind)'!W$6:W$37)-MIN('09 (ind)'!W$6:W$37))))))</f>
        <v>81.071217979897341</v>
      </c>
      <c r="X20" s="75">
        <f>IF('09 (ind)'!X$1="si",100*(('09 (ind)'!X19-MIN('09 (ind)'!X$6:X$37))/(MAX('09 (ind)'!X$6:X$37)-MIN('09 (ind)'!X$6:X$37))),ABS(-100+(100*(('09 (ind)'!X19-MIN('09 (ind)'!X$6:X$37))/(MAX('09 (ind)'!X$6:X$37)-MIN('09 (ind)'!X$6:X$37))))))</f>
        <v>92.202780625016175</v>
      </c>
      <c r="Y20" s="75">
        <f>IF('09 (ind)'!Y$1="si",100*(('09 (ind)'!Y19-MIN('09 (ind)'!Y$6:Y$37))/(MAX('09 (ind)'!Y$6:Y$37)-MIN('09 (ind)'!Y$6:Y$37))),ABS(-100+(100*(('09 (ind)'!Y19-MIN('09 (ind)'!Y$6:Y$37))/(MAX('09 (ind)'!Y$6:Y$37)-MIN('09 (ind)'!Y$6:Y$37))))))</f>
        <v>73.857823412423102</v>
      </c>
      <c r="Z20" s="75">
        <f>IF('09 (ind)'!Z$1="si",100*(('09 (ind)'!Z19-MIN('09 (ind)'!Z$6:Z$37))/(MAX('09 (ind)'!Z$6:Z$37)-MIN('09 (ind)'!Z$6:Z$37))),ABS(-100+(100*(('09 (ind)'!Z19-MIN('09 (ind)'!Z$6:Z$37))/(MAX('09 (ind)'!Z$6:Z$37)-MIN('09 (ind)'!Z$6:Z$37))))))</f>
        <v>51.797418263163806</v>
      </c>
      <c r="AA20" s="75">
        <f>IF('09 (ind)'!AA$1="si",100*(('09 (ind)'!AA19-MIN('09 (ind)'!AA$6:AA$37))/(MAX('09 (ind)'!AA$6:AA$37)-MIN('09 (ind)'!AA$6:AA$37))),ABS(-100+(100*(('09 (ind)'!AA19-MIN('09 (ind)'!AA$6:AA$37))/(MAX('09 (ind)'!AA$6:AA$37)-MIN('09 (ind)'!AA$6:AA$37))))))</f>
        <v>81.92621964038247</v>
      </c>
      <c r="AB20" s="75">
        <f>IF('09 (ind)'!AB$1="si",100*(('09 (ind)'!AB19-MIN('09 (ind)'!AB$6:AB$37))/(MAX('09 (ind)'!AB$6:AB$37)-MIN('09 (ind)'!AB$6:AB$37))),ABS(-100+(100*(('09 (ind)'!AB19-MIN('09 (ind)'!AB$6:AB$37))/(MAX('09 (ind)'!AB$6:AB$37)-MIN('09 (ind)'!AB$6:AB$37))))))</f>
        <v>47.594141987151936</v>
      </c>
      <c r="AC20" s="75">
        <f>IF('09 (ind)'!AC$1="si",100*(('09 (ind)'!AC19-MIN('09 (ind)'!AC$6:AC$37))/(MAX('09 (ind)'!AC$6:AC$37)-MIN('09 (ind)'!AC$6:AC$37))),ABS(-100+(100*(('09 (ind)'!AC19-MIN('09 (ind)'!AC$6:AC$37))/(MAX('09 (ind)'!AC$6:AC$37)-MIN('09 (ind)'!AC$6:AC$37))))))</f>
        <v>60.149248891338829</v>
      </c>
      <c r="AD20" s="75">
        <f>IF('09 (ind)'!AD$1="si",100*(('09 (ind)'!AD19-MIN('09 (ind)'!AD$6:AD$37))/(MAX('09 (ind)'!AD$6:AD$37)-MIN('09 (ind)'!AD$6:AD$37))),ABS(-100+(100*(('09 (ind)'!AD19-MIN('09 (ind)'!AD$6:AD$37))/(MAX('09 (ind)'!AD$6:AD$37)-MIN('09 (ind)'!AD$6:AD$37))))))</f>
        <v>76.035920273477757</v>
      </c>
      <c r="AE20" s="75">
        <f>IF('09 (ind)'!AE$1="si",100*(('09 (ind)'!AE19-MIN('09 (ind)'!AE$6:AE$37))/(MAX('09 (ind)'!AE$6:AE$37)-MIN('09 (ind)'!AE$6:AE$37))),ABS(-100+(100*(('09 (ind)'!AE19-MIN('09 (ind)'!AE$6:AE$37))/(MAX('09 (ind)'!AE$6:AE$37)-MIN('09 (ind)'!AE$6:AE$37))))))</f>
        <v>61.788471312687911</v>
      </c>
      <c r="AF20" s="75">
        <f>IF('09 (ind)'!AF$1="si",100*(('09 (ind)'!AF19-MIN('09 (ind)'!AF$6:AF$37))/(MAX('09 (ind)'!AF$6:AF$37)-MIN('09 (ind)'!AF$6:AF$37))),ABS(-100+(100*(('09 (ind)'!AF19-MIN('09 (ind)'!AF$6:AF$37))/(MAX('09 (ind)'!AF$6:AF$37)-MIN('09 (ind)'!AF$6:AF$37))))))</f>
        <v>80.555182894560673</v>
      </c>
      <c r="AG20" s="75">
        <f>IF('09 (ind)'!AG$1="si",100*(('09 (ind)'!AG19-MIN('09 (ind)'!AG$6:AG$37))/(MAX('09 (ind)'!AG$6:AG$37)-MIN('09 (ind)'!AG$6:AG$37))),ABS(-100+(100*(('09 (ind)'!AG19-MIN('09 (ind)'!AG$6:AG$37))/(MAX('09 (ind)'!AG$6:AG$37)-MIN('09 (ind)'!AG$6:AG$37))))))</f>
        <v>32.555716245331013</v>
      </c>
      <c r="AH20" s="75">
        <f>IF('09 (ind)'!AH$1="si",100*(('09 (ind)'!AH19-MIN('09 (ind)'!AH$6:AH$37))/(MAX('09 (ind)'!AH$6:AH$37)-MIN('09 (ind)'!AH$6:AH$37))),ABS(-100+(100*(('09 (ind)'!AH19-MIN('09 (ind)'!AH$6:AH$37))/(MAX('09 (ind)'!AH$6:AH$37)-MIN('09 (ind)'!AH$6:AH$37))))))</f>
        <v>100</v>
      </c>
      <c r="AI20" s="75">
        <f>IF('09 (ind)'!AI$1="si",100*(('09 (ind)'!AI19-MIN('09 (ind)'!AI$6:AI$37))/(MAX('09 (ind)'!AI$6:AI$37)-MIN('09 (ind)'!AI$6:AI$37))),ABS(-100+(100*(('09 (ind)'!AI19-MIN('09 (ind)'!AI$6:AI$37))/(MAX('09 (ind)'!AI$6:AI$37)-MIN('09 (ind)'!AI$6:AI$37))))))</f>
        <v>16.988199168791184</v>
      </c>
      <c r="AJ20" s="75">
        <f>IF('09 (ind)'!AJ$1="si",100*(('09 (ind)'!AJ19-MIN('09 (ind)'!AJ$6:AJ$37))/(MAX('09 (ind)'!AJ$6:AJ$37)-MIN('09 (ind)'!AJ$6:AJ$37))),ABS(-100+(100*(('09 (ind)'!AJ19-MIN('09 (ind)'!AJ$6:AJ$37))/(MAX('09 (ind)'!AJ$6:AJ$37)-MIN('09 (ind)'!AJ$6:AJ$37))))))</f>
        <v>62.714804113553058</v>
      </c>
      <c r="AK20" s="75">
        <f>IF('09 (ind)'!AK$1="si",100*(('09 (ind)'!AK19-MIN('09 (ind)'!AK$6:AK$37))/(MAX('09 (ind)'!AK$6:AK$37)-MIN('09 (ind)'!AK$6:AK$37))),ABS(-100+(100*(('09 (ind)'!AK19-MIN('09 (ind)'!AK$6:AK$37))/(MAX('09 (ind)'!AK$6:AK$37)-MIN('09 (ind)'!AK$6:AK$37))))))</f>
        <v>11.248457051472419</v>
      </c>
      <c r="AL20" s="75">
        <f>IF('09 (ind)'!AL$1="si",100*(('09 (ind)'!AL19-MIN('09 (ind)'!AL$6:AL$37))/(MAX('09 (ind)'!AL$6:AL$37)-MIN('09 (ind)'!AL$6:AL$37))),ABS(-100+(100*(('09 (ind)'!AL19-MIN('09 (ind)'!AL$6:AL$37))/(MAX('09 (ind)'!AL$6:AL$37)-MIN('09 (ind)'!AL$6:AL$37))))))</f>
        <v>73.616818922959993</v>
      </c>
      <c r="AM20" s="75">
        <f>IF('09 (ind)'!AM$1="si",100*(('09 (ind)'!AM19-MIN('09 (ind)'!AM$6:AM$37))/(MAX('09 (ind)'!AM$6:AM$37)-MIN('09 (ind)'!AM$6:AM$37))),ABS(-100+(100*(('09 (ind)'!AM19-MIN('09 (ind)'!AM$6:AM$37))/(MAX('09 (ind)'!AM$6:AM$37)-MIN('09 (ind)'!AM$6:AM$37))))))</f>
        <v>35.334758139622537</v>
      </c>
      <c r="AN20" s="75">
        <f>IF('09 (ind)'!AN$1="si",100*(('09 (ind)'!AN19-MIN('09 (ind)'!AN$6:AN$37))/(MAX('09 (ind)'!AN$6:AN$37)-MIN('09 (ind)'!AN$6:AN$37))),ABS(-100+(100*(('09 (ind)'!AN19-MIN('09 (ind)'!AN$6:AN$37))/(MAX('09 (ind)'!AN$6:AN$37)-MIN('09 (ind)'!AN$6:AN$37))))))</f>
        <v>48.560854064429627</v>
      </c>
      <c r="AO20" s="75">
        <f>IF('09 (ind)'!AO$1="si",100*(('09 (ind)'!AO19-MIN('09 (ind)'!AO$6:AO$37))/(MAX('09 (ind)'!AO$6:AO$37)-MIN('09 (ind)'!AO$6:AO$37))),ABS(-100+(100*(('09 (ind)'!AO19-MIN('09 (ind)'!AO$6:AO$37))/(MAX('09 (ind)'!AO$6:AO$37)-MIN('09 (ind)'!AO$6:AO$37))))))</f>
        <v>49.063563367536332</v>
      </c>
      <c r="AP20" s="75">
        <f>IF('09 (ind)'!AP$1="si",100*(('09 (ind)'!AP19-MIN('09 (ind)'!AP$6:AP$37))/(MAX('09 (ind)'!AP$6:AP$37)-MIN('09 (ind)'!AP$6:AP$37))),ABS(-100+(100*(('09 (ind)'!AP19-MIN('09 (ind)'!AP$6:AP$37))/(MAX('09 (ind)'!AP$6:AP$37)-MIN('09 (ind)'!AP$6:AP$37))))))</f>
        <v>44.992636229749635</v>
      </c>
      <c r="AQ20" s="75">
        <f>IF('09 (ind)'!AQ$1="si",100*(('09 (ind)'!AQ19-MIN('09 (ind)'!AQ$6:AQ$37))/(MAX('09 (ind)'!AQ$6:AQ$37)-MIN('09 (ind)'!AQ$6:AQ$37))),ABS(-100+(100*(('09 (ind)'!AQ19-MIN('09 (ind)'!AQ$6:AQ$37))/(MAX('09 (ind)'!AQ$6:AQ$37)-MIN('09 (ind)'!AQ$6:AQ$37))))))</f>
        <v>12.907966139340399</v>
      </c>
      <c r="AR20" s="75">
        <f>IF('09 (ind)'!AR$1="si",100*(('09 (ind)'!AR19-MIN('09 (ind)'!AR$6:AR$37))/(MAX('09 (ind)'!AR$6:AR$37)-MIN('09 (ind)'!AR$6:AR$37))),ABS(-100+(100*(('09 (ind)'!AR19-MIN('09 (ind)'!AR$6:AR$37))/(MAX('09 (ind)'!AR$6:AR$37)-MIN('09 (ind)'!AR$6:AR$37))))))</f>
        <v>52.417661612247947</v>
      </c>
      <c r="AS20" s="75">
        <f>IF('09 (ind)'!AS$1="si",100*(('09 (ind)'!AS19-MIN('09 (ind)'!AS$6:AS$37))/(MAX('09 (ind)'!AS$6:AS$37)-MIN('09 (ind)'!AS$6:AS$37))),ABS(-100+(100*(('09 (ind)'!AS19-MIN('09 (ind)'!AS$6:AS$37))/(MAX('09 (ind)'!AS$6:AS$37)-MIN('09 (ind)'!AS$6:AS$37))))))</f>
        <v>44.827586206896555</v>
      </c>
      <c r="AT20" s="75">
        <f>IF('09 (ind)'!AT$1="si",100*(('09 (ind)'!AT19-MIN('09 (ind)'!AT$6:AT$37))/(MAX('09 (ind)'!AT$6:AT$37)-MIN('09 (ind)'!AT$6:AT$37))),ABS(-100+(100*(('09 (ind)'!AT19-MIN('09 (ind)'!AT$6:AT$37))/(MAX('09 (ind)'!AT$6:AT$37)-MIN('09 (ind)'!AT$6:AT$37))))))</f>
        <v>0</v>
      </c>
      <c r="AU20" s="75">
        <f>IF('09 (ind)'!AU$1="si",100*(('09 (ind)'!AU19-MIN('09 (ind)'!AU$6:AU$37))/(MAX('09 (ind)'!AU$6:AU$37)-MIN('09 (ind)'!AU$6:AU$37))),ABS(-100+(100*(('09 (ind)'!AU19-MIN('09 (ind)'!AU$6:AU$37))/(MAX('09 (ind)'!AU$6:AU$37)-MIN('09 (ind)'!AU$6:AU$37))))))</f>
        <v>70.242214532871955</v>
      </c>
      <c r="AV20" s="75">
        <f>IF('09 (ind)'!AV$1="si",100*(('09 (ind)'!AV19-MIN('09 (ind)'!AV$6:AV$37))/(MAX('09 (ind)'!AV$6:AV$37)-MIN('09 (ind)'!AV$6:AV$37))),ABS(-100+(100*(('09 (ind)'!AV19-MIN('09 (ind)'!AV$6:AV$37))/(MAX('09 (ind)'!AV$6:AV$37)-MIN('09 (ind)'!AV$6:AV$37))))))</f>
        <v>62.738301559792035</v>
      </c>
      <c r="AW20" s="75">
        <f>IF('09 (ind)'!AW$1="si",100*(('09 (ind)'!AW19-MIN('09 (ind)'!AW$6:AW$37))/(MAX('09 (ind)'!AW$6:AW$37)-MIN('09 (ind)'!AW$6:AW$37))),ABS(-100+(100*(('09 (ind)'!AW19-MIN('09 (ind)'!AW$6:AW$37))/(MAX('09 (ind)'!AW$6:AW$37)-MIN('09 (ind)'!AW$6:AW$37))))))</f>
        <v>55.948089401586167</v>
      </c>
      <c r="AX20" s="75">
        <f>IF('09 (ind)'!AX$1="si",100*(('09 (ind)'!AX19-MIN('09 (ind)'!AX$6:AX$37))/(MAX('09 (ind)'!AX$6:AX$37)-MIN('09 (ind)'!AX$6:AX$37))),ABS(-100+(100*(('09 (ind)'!AX19-MIN('09 (ind)'!AX$6:AX$37))/(MAX('09 (ind)'!AX$6:AX$37)-MIN('09 (ind)'!AX$6:AX$37))))))</f>
        <v>19.289374270496044</v>
      </c>
      <c r="AY20" s="75">
        <f>IF('09 (ind)'!AY$1="si",100*(('09 (ind)'!AY19-MIN('09 (ind)'!AY$6:AY$37))/(MAX('09 (ind)'!AY$6:AY$37)-MIN('09 (ind)'!AY$6:AY$37))),ABS(-100+(100*(('09 (ind)'!AY19-MIN('09 (ind)'!AY$6:AY$37))/(MAX('09 (ind)'!AY$6:AY$37)-MIN('09 (ind)'!AY$6:AY$37))))))</f>
        <v>50.999048525214086</v>
      </c>
      <c r="AZ20" s="75">
        <f>IF('09 (ind)'!AZ$1="si",100*(('09 (ind)'!AZ19-MIN('09 (ind)'!AZ$6:AZ$37))/(MAX('09 (ind)'!AZ$6:AZ$37)-MIN('09 (ind)'!AZ$6:AZ$37))),ABS(-100+(100*(('09 (ind)'!AZ19-MIN('09 (ind)'!AZ$6:AZ$37))/(MAX('09 (ind)'!AZ$6:AZ$37)-MIN('09 (ind)'!AZ$6:AZ$37))))))</f>
        <v>53.955428661451954</v>
      </c>
      <c r="BA20" s="75">
        <f>IF('09 (ind)'!BA$1="si",100*(('09 (ind)'!BA19-MIN('09 (ind)'!BA$6:BA$37))/(MAX('09 (ind)'!BA$6:BA$37)-MIN('09 (ind)'!BA$6:BA$37))),ABS(-100+(100*(('09 (ind)'!BA19-MIN('09 (ind)'!BA$6:BA$37))/(MAX('09 (ind)'!BA$6:BA$37)-MIN('09 (ind)'!BA$6:BA$37))))))</f>
        <v>53.875776227605328</v>
      </c>
      <c r="BB20" s="75">
        <f>IF('09 (ind)'!BB$1="si",100*(('09 (ind)'!BB19-MIN('09 (ind)'!BB$6:BB$37))/(MAX('09 (ind)'!BB$6:BB$37)-MIN('09 (ind)'!BB$6:BB$37))),ABS(-100+(100*(('09 (ind)'!BB19-MIN('09 (ind)'!BB$6:BB$37))/(MAX('09 (ind)'!BB$6:BB$37)-MIN('09 (ind)'!BB$6:BB$37))))))</f>
        <v>14.708359942978792</v>
      </c>
      <c r="BC20" s="75">
        <f>IF('09 (ind)'!BC$1="si",100*(('09 (ind)'!BC19-MIN('09 (ind)'!BC$6:BC$37))/(MAX('09 (ind)'!BC$6:BC$37)-MIN('09 (ind)'!BC$6:BC$37))),ABS(-100+(100*(('09 (ind)'!BC19-MIN('09 (ind)'!BC$6:BC$37))/(MAX('09 (ind)'!BC$6:BC$37)-MIN('09 (ind)'!BC$6:BC$37))))))</f>
        <v>27.136931547722615</v>
      </c>
      <c r="BD20" s="75">
        <f>IF('09 (ind)'!BD$1="si",100*(('09 (ind)'!BD19-MIN('09 (ind)'!BD$6:BD$37))/(MAX('09 (ind)'!BD$6:BD$37)-MIN('09 (ind)'!BD$6:BD$37))),ABS(-100+(100*(('09 (ind)'!BD19-MIN('09 (ind)'!BD$6:BD$37))/(MAX('09 (ind)'!BD$6:BD$37)-MIN('09 (ind)'!BD$6:BD$37))))))</f>
        <v>8.9163153869249214</v>
      </c>
      <c r="BE20" s="75">
        <f>IF('09 (ind)'!BE$1="si",100*(('09 (ind)'!BE19-MIN('09 (ind)'!BE$6:BE$37))/(MAX('09 (ind)'!BE$6:BE$37)-MIN('09 (ind)'!BE$6:BE$37))),ABS(-100+(100*(('09 (ind)'!BE19-MIN('09 (ind)'!BE$6:BE$37))/(MAX('09 (ind)'!BE$6:BE$37)-MIN('09 (ind)'!BE$6:BE$37))))))</f>
        <v>37.686567164179095</v>
      </c>
      <c r="BF20" s="75">
        <f>IF('09 (ind)'!BF$1="si",100*(('09 (ind)'!BF19-MIN('09 (ind)'!BF$6:BF$37))/(MAX('09 (ind)'!BF$6:BF$37)-MIN('09 (ind)'!BF$6:BF$37))),ABS(-100+(100*(('09 (ind)'!BF19-MIN('09 (ind)'!BF$6:BF$37))/(MAX('09 (ind)'!BF$6:BF$37)-MIN('09 (ind)'!BF$6:BF$37))))))</f>
        <v>81.28657561160577</v>
      </c>
      <c r="BG20" s="75">
        <f>IF('09 (ind)'!BG$1="si",100*(('09 (ind)'!BG19-MIN('09 (ind)'!BG$6:BG$37))/(MAX('09 (ind)'!BG$6:BG$37)-MIN('09 (ind)'!BG$6:BG$37))),ABS(-100+(100*(('09 (ind)'!BG19-MIN('09 (ind)'!BG$6:BG$37))/(MAX('09 (ind)'!BG$6:BG$37)-MIN('09 (ind)'!BG$6:BG$37))))))</f>
        <v>50.015159406359402</v>
      </c>
      <c r="BH20" s="75">
        <f>IF('09 (ind)'!BH$1="si",100*(('09 (ind)'!BH19-MIN('09 (ind)'!BH$6:BH$37))/(MAX('09 (ind)'!BH$6:BH$37)-MIN('09 (ind)'!BH$6:BH$37))),ABS(-100+(100*(('09 (ind)'!BH19-MIN('09 (ind)'!BH$6:BH$37))/(MAX('09 (ind)'!BH$6:BH$37)-MIN('09 (ind)'!BH$6:BH$37))))))</f>
        <v>18.717229171378445</v>
      </c>
      <c r="BI20" s="75">
        <f>IF('09 (ind)'!BI$1="si",100*(('09 (ind)'!BI19-MIN('09 (ind)'!BI$6:BI$37))/(MAX('09 (ind)'!BI$6:BI$37)-MIN('09 (ind)'!BI$6:BI$37))),ABS(-100+(100*(('09 (ind)'!BI19-MIN('09 (ind)'!BI$6:BI$37))/(MAX('09 (ind)'!BI$6:BI$37)-MIN('09 (ind)'!BI$6:BI$37))))))</f>
        <v>98.255219614215378</v>
      </c>
      <c r="BJ20" s="75">
        <f>IF('09 (ind)'!BJ$1="si",100*(('09 (ind)'!BJ19-MIN('09 (ind)'!BJ$6:BJ$37))/(MAX('09 (ind)'!BJ$6:BJ$37)-MIN('09 (ind)'!BJ$6:BJ$37))),ABS(-100+(100*(('09 (ind)'!BJ19-MIN('09 (ind)'!BJ$6:BJ$37))/(MAX('09 (ind)'!BJ$6:BJ$37)-MIN('09 (ind)'!BJ$6:BJ$37))))))</f>
        <v>0.15443175396263997</v>
      </c>
      <c r="BK20" s="75">
        <f>IF('09 (ind)'!BK$1="si",100*(('09 (ind)'!BK19-MIN('09 (ind)'!BK$6:BK$37))/(MAX('09 (ind)'!BK$6:BK$37)-MIN('09 (ind)'!BK$6:BK$37))),ABS(-100+(100*(('09 (ind)'!BK19-MIN('09 (ind)'!BK$6:BK$37))/(MAX('09 (ind)'!BK$6:BK$37)-MIN('09 (ind)'!BK$6:BK$37))))))</f>
        <v>24.942218939804352</v>
      </c>
      <c r="BL20" s="75">
        <f>IF('09 (ind)'!BL$1="si",100*(('09 (ind)'!BL19-MIN('09 (ind)'!BL$6:BL$37))/(MAX('09 (ind)'!BL$6:BL$37)-MIN('09 (ind)'!BL$6:BL$37))),ABS(-100+(100*(('09 (ind)'!BL19-MIN('09 (ind)'!BL$6:BL$37))/(MAX('09 (ind)'!BL$6:BL$37)-MIN('09 (ind)'!BL$6:BL$37))))))</f>
        <v>90.990990990990994</v>
      </c>
      <c r="BM20" s="75">
        <f>IF('09 (ind)'!BM$1="si",100*(('09 (ind)'!BM19-MIN('09 (ind)'!BM$6:BM$37))/(MAX('09 (ind)'!BM$6:BM$37)-MIN('09 (ind)'!BM$6:BM$37))),ABS(-100+(100*(('09 (ind)'!BM19-MIN('09 (ind)'!BM$6:BM$37))/(MAX('09 (ind)'!BM$6:BM$37)-MIN('09 (ind)'!BM$6:BM$37))))))</f>
        <v>3.787216824868088</v>
      </c>
      <c r="BN20" s="75">
        <f>IF('09 (ind)'!BN$1="si",100*(('09 (ind)'!BN19-MIN('09 (ind)'!BN$6:BN$37))/(MAX('09 (ind)'!BN$6:BN$37)-MIN('09 (ind)'!BN$6:BN$37))),ABS(-100+(100*(('09 (ind)'!BN19-MIN('09 (ind)'!BN$6:BN$37))/(MAX('09 (ind)'!BN$6:BN$37)-MIN('09 (ind)'!BN$6:BN$37))))))</f>
        <v>1.0797827426968574</v>
      </c>
      <c r="BO20" s="75">
        <f>IF('09 (ind)'!BO$1="si",100*(('09 (ind)'!BO19-MIN('09 (ind)'!BO$6:BO$37))/(MAX('09 (ind)'!BO$6:BO$37)-MIN('09 (ind)'!BO$6:BO$37))),ABS(-100+(100*(('09 (ind)'!BO19-MIN('09 (ind)'!BO$6:BO$37))/(MAX('09 (ind)'!BO$6:BO$37)-MIN('09 (ind)'!BO$6:BO$37))))))</f>
        <v>14.609239975943893</v>
      </c>
      <c r="BP20" s="75">
        <f>IF('09 (ind)'!BP$1="si",100*(('09 (ind)'!BP19-MIN('09 (ind)'!BP$6:BP$37))/(MAX('09 (ind)'!BP$6:BP$37)-MIN('09 (ind)'!BP$6:BP$37))),ABS(-100+(100*(('09 (ind)'!BP19-MIN('09 (ind)'!BP$6:BP$37))/(MAX('09 (ind)'!BP$6:BP$37)-MIN('09 (ind)'!BP$6:BP$37))))))</f>
        <v>61.780549645925099</v>
      </c>
      <c r="BQ20" s="75">
        <f>IF('09 (ind)'!BQ$1="si",100*(('09 (ind)'!BQ19-MIN('09 (ind)'!BQ$6:BQ$37))/(MAX('09 (ind)'!BQ$6:BQ$37)-MIN('09 (ind)'!BQ$6:BQ$37))),ABS(-100+(100*(('09 (ind)'!BQ19-MIN('09 (ind)'!BQ$6:BQ$37))/(MAX('09 (ind)'!BQ$6:BQ$37)-MIN('09 (ind)'!BQ$6:BQ$37))))))</f>
        <v>42.668149873356803</v>
      </c>
      <c r="BR20" s="75">
        <f>IF('09 (ind)'!BR$1="si",100*(('09 (ind)'!BR19-MIN('09 (ind)'!BR$6:BR$37))/(MAX('09 (ind)'!BR$6:BR$37)-MIN('09 (ind)'!BR$6:BR$37))),ABS(-100+(100*(('09 (ind)'!BR19-MIN('09 (ind)'!BR$6:BR$37))/(MAX('09 (ind)'!BP$6:BP$37)-MIN('09 (ind)'!BR$6:BR$37))))))</f>
        <v>10.734452499046164</v>
      </c>
      <c r="BS20" s="75">
        <f>IF('09 (ind)'!BS$1="si",100*(('09 (ind)'!BS19-MIN('09 (ind)'!BS$6:BS$37))/(MAX('09 (ind)'!BS$6:BS$37)-MIN('09 (ind)'!BS$6:BS$37))),ABS(-100+(100*(('09 (ind)'!BS19-MIN('09 (ind)'!BS$6:BS$37))/(MAX('09 (ind)'!BQ$6:BQ$37)-MIN('09 (ind)'!BS$6:BS$37))))))</f>
        <v>64.839725542474099</v>
      </c>
      <c r="BT20" s="75">
        <f>IF('09 (ind)'!BT$1="si",100*(('09 (ind)'!BT19-MIN('09 (ind)'!BT$6:BT$37))/(MAX('09 (ind)'!BT$6:BT$37)-MIN('09 (ind)'!BT$6:BT$37))),ABS(-100+(100*(('09 (ind)'!BT19-MIN('09 (ind)'!BT$6:BT$37))/(MAX('09 (ind)'!BR$6:BR$37)-MIN('09 (ind)'!BT$6:BT$37))))))</f>
        <v>92.176272146021759</v>
      </c>
      <c r="BU20" s="75">
        <f>IF('09 (ind)'!BU$1="si",100*(('09 (ind)'!BU19-MIN('09 (ind)'!BU$6:BU$37))/(MAX('09 (ind)'!BU$6:BU$37)-MIN('09 (ind)'!BU$6:BU$37))),ABS(-100+(100*(('09 (ind)'!BU19-MIN('09 (ind)'!BU$6:BU$37))/(MAX('09 (ind)'!BU$6:BU$37)-MIN('09 (ind)'!BU$6:BU$37))))))</f>
        <v>6.0771165129924469</v>
      </c>
      <c r="BV20" s="75">
        <f>IF('09 (ind)'!BV$1="si",100*(('09 (ind)'!BV19-MIN('09 (ind)'!BV$6:BV$37))/(MAX('09 (ind)'!BV$6:BV$37)-MIN('09 (ind)'!BV$6:BV$37))),ABS(-100+(100*(('09 (ind)'!BV19-MIN('09 (ind)'!BV$6:BV$37))/(MAX('09 (ind)'!BV$6:BV$37)-MIN('09 (ind)'!BV$6:BV$37))))))</f>
        <v>35.827604442094128</v>
      </c>
      <c r="BW20" s="75">
        <f>IF('09 (ind)'!BW$1="si",100*(('09 (ind)'!BW19-MIN('09 (ind)'!BW$6:BW$37))/(MAX('09 (ind)'!BW$6:BW$37)-MIN('09 (ind)'!BW$6:BW$37))),ABS(-100+(100*(('09 (ind)'!BW19-MIN('09 (ind)'!BW$6:BW$37))/(MAX('09 (ind)'!BW$6:BW$37)-MIN('09 (ind)'!BW$6:BW$37))))))</f>
        <v>100</v>
      </c>
      <c r="BX20" s="75">
        <f>IF('09 (ind)'!BX$1="si",100*(('09 (ind)'!BX19-MIN('09 (ind)'!BX$6:BX$37))/(MAX('09 (ind)'!BX$6:BX$37)-MIN('09 (ind)'!BX$6:BX$37))),ABS(-100+(100*(('09 (ind)'!BX19-MIN('09 (ind)'!BX$6:BX$37))/(MAX('09 (ind)'!BX$6:BX$37)-MIN('09 (ind)'!BX$6:BX$37))))))</f>
        <v>48.141449543392334</v>
      </c>
      <c r="BY20" s="75">
        <f>IF('09 (ind)'!BY$1="si",100*(('09 (ind)'!BY19-MIN('09 (ind)'!BY$6:BY$37))/(MAX('09 (ind)'!BY$6:BY$37)-MIN('09 (ind)'!BY$6:BY$37))),ABS(-100+(100*(('09 (ind)'!BY19-MIN('09 (ind)'!BY$6:BY$37))/(MAX('09 (ind)'!BY$6:BY$37)-MIN('09 (ind)'!BY$6:BY$37))))))</f>
        <v>29.399113614970929</v>
      </c>
      <c r="BZ20" s="75">
        <f>IF('09 (ind)'!BZ$1="si",100*(('09 (ind)'!BZ19-MIN('09 (ind)'!BZ$6:BZ$37))/(MAX('09 (ind)'!BZ$6:BZ$37)-MIN('09 (ind)'!BZ$6:BZ$37))),ABS(-100+(100*(('09 (ind)'!BZ19-MIN('09 (ind)'!BZ$6:BZ$37))/(MAX('09 (ind)'!BZ$6:BZ$37)-MIN('09 (ind)'!BZ$6:BZ$37))))))</f>
        <v>89.038834542704251</v>
      </c>
      <c r="CA20" s="75">
        <f>IF('09 (ind)'!CA$1="si",100*(('09 (ind)'!CA19-MIN('09 (ind)'!CA$6:CA$37))/(MAX('09 (ind)'!CA$6:CA$37)-MIN('09 (ind)'!CA$6:CA$37))),ABS(-100+(100*(('09 (ind)'!CA19-MIN('09 (ind)'!CA$6:CA$37))/(MAX('09 (ind)'!CA$6:CA$37)-MIN('09 (ind)'!CA$6:CA$37))))))</f>
        <v>0</v>
      </c>
      <c r="CB20" s="75">
        <f>IF('09 (ind)'!CB$1="si",100*(('09 (ind)'!CB19-MIN('09 (ind)'!CB$6:CB$37))/(MAX('09 (ind)'!CB$6:CB$37)-MIN('09 (ind)'!CB$6:CB$37))),ABS(-100+(100*(('09 (ind)'!CB19-MIN('09 (ind)'!CB$6:CB$37))/(MAX('09 (ind)'!CB$6:CB$37)-MIN('09 (ind)'!CB$6:CB$37))))))</f>
        <v>47.20496894409937</v>
      </c>
      <c r="CC20" s="75">
        <f>IF('09 (ind)'!CC$1="si",100*(('09 (ind)'!CC19-MIN('09 (ind)'!CC$6:CC$37))/(MAX('09 (ind)'!CC$6:CC$37)-MIN('09 (ind)'!CC$6:CC$37))),ABS(-100+(100*(('09 (ind)'!CC19-MIN('09 (ind)'!CC$6:CC$37))/(MAX('09 (ind)'!CC$6:CC$37)-MIN('09 (ind)'!CC$6:CC$37))))))</f>
        <v>52.950640453508079</v>
      </c>
      <c r="CD20" s="75">
        <f>IF('09 (ind)'!CD$1="si",100*(('09 (ind)'!CD19-MIN('09 (ind)'!CD$6:CD$37))/(MAX('09 (ind)'!CD$6:CD$37)-MIN('09 (ind)'!CD$6:CD$37))),ABS(-100+(100*(('09 (ind)'!CD19-MIN('09 (ind)'!CD$6:CD$37))/(MAX('09 (ind)'!CD$6:CD$37)-MIN('09 (ind)'!CD$6:CD$37))))))</f>
        <v>0.95259439008006908</v>
      </c>
      <c r="CE20" s="75">
        <f>IF('09 (ind)'!CE$1="si",100*(('09 (ind)'!CE19-MIN('09 (ind)'!CE$6:CE$37))/(MAX('09 (ind)'!CE$6:CE$37)-MIN('09 (ind)'!CE$6:CE$37))),ABS(-100+(100*(('09 (ind)'!CE19-MIN('09 (ind)'!CE$6:CE$37))/(MAX('09 (ind)'!CE$6:CE$37)-MIN('09 (ind)'!CE$6:CE$37))))))</f>
        <v>16.563610694550789</v>
      </c>
      <c r="CF20" s="75">
        <f>IF('09 (ind)'!CF$1="si",100*(('09 (ind)'!CF19-MIN('09 (ind)'!CF$6:CF$37))/(MAX('09 (ind)'!CF$6:CF$37)-MIN('09 (ind)'!CF$6:CF$37))),ABS(-100+(100*(('09 (ind)'!CF19-MIN('09 (ind)'!CF$6:CF$37))/(MAX('09 (ind)'!CF$6:CF$37)-MIN('09 (ind)'!CF$6:CF$37))))))</f>
        <v>40.211797770168225</v>
      </c>
      <c r="CG20" s="75">
        <f>IF('09 (ind)'!CG$1="si",100*(('09 (ind)'!CG19-MIN('09 (ind)'!CG$6:CG$37))/(MAX('09 (ind)'!CG$6:CG$37)-MIN('09 (ind)'!CG$6:CG$37))),ABS(-100+(100*(('09 (ind)'!CG19-MIN('09 (ind)'!CG$6:CG$37))/(MAX('09 (ind)'!CG$6:CG$37)-MIN('09 (ind)'!CG$6:CG$37))))))</f>
        <v>29.939121156811353</v>
      </c>
      <c r="CH20" s="75">
        <f>IF('09 (ind)'!CH$1="si",100*(('09 (ind)'!CH19-MIN('09 (ind)'!CH$6:CH$37))/(MAX('09 (ind)'!CH$6:CH$37)-MIN('09 (ind)'!CH$6:CH$37))),ABS(-100+(100*(('09 (ind)'!CH19-MIN('09 (ind)'!CH$6:CH$37))/(MAX('09 (ind)'!CH$6:CH$37)-MIN('09 (ind)'!CH$6:CH$37))))))</f>
        <v>14.859956664803597</v>
      </c>
      <c r="CI20" s="75">
        <f>IF('09 (ind)'!CI$1="si",100*(('09 (ind)'!CI19-MIN('09 (ind)'!CI$6:CI$37))/(MAX('09 (ind)'!CI$6:CI$37)-MIN('09 (ind)'!CI$6:CI$37))),ABS(-100+(100*(('09 (ind)'!CI19-MIN('09 (ind)'!CI$6:CI$37))/(MAX('09 (ind)'!CI$6:CI$37)-MIN('09 (ind)'!CI$6:CI$37))))))</f>
        <v>40.098421649564472</v>
      </c>
      <c r="CJ20" s="75">
        <f>IF('09 (ind)'!CJ$1="si",100*(('09 (ind)'!CJ19-MIN('09 (ind)'!CJ$6:CJ$37))/(MAX('09 (ind)'!CJ$6:CJ$37)-MIN('09 (ind)'!CJ$6:CJ$37))),ABS(-100+(100*(('09 (ind)'!CJ19-MIN('09 (ind)'!CJ$6:CJ$37))/(MAX('09 (ind)'!CJ$6:CJ$37)-MIN('09 (ind)'!CJ$6:CJ$37))))))</f>
        <v>41.296923753029191</v>
      </c>
      <c r="CK20" s="75">
        <f>IF('09 (ind)'!CK$1="si",100*(('09 (ind)'!CK19-MIN('09 (ind)'!CK$6:CK$37))/(MAX('09 (ind)'!CK$6:CK$37)-MIN('09 (ind)'!CK$6:CK$37))),ABS(-100+(100*(('09 (ind)'!CK19-MIN('09 (ind)'!CK$6:CK$37))/(MAX('09 (ind)'!CK$6:CK$37)-MIN('09 (ind)'!CK$6:CK$37))))))</f>
        <v>35.154215499663678</v>
      </c>
      <c r="CL20" s="75">
        <f>IF('09 (ind)'!CL$1="si",100*(('09 (ind)'!CL19-MIN('09 (ind)'!CL$6:CL$37))/(MAX('09 (ind)'!CL$6:CL$37)-MIN('09 (ind)'!CL$6:CL$37))),ABS(-100+(100*(('09 (ind)'!CL19-MIN('09 (ind)'!CL$6:CL$37))/(MAX('09 (ind)'!CL$6:CL$37)-MIN('09 (ind)'!CL$6:CL$37))))))</f>
        <v>10.760467560062693</v>
      </c>
      <c r="CM20" s="75">
        <f>IF('09 (ind)'!CM$1="si",100*(('09 (ind)'!CM19-MIN('09 (ind)'!CM$6:CM$37))/(MAX('09 (ind)'!CM$6:CM$37)-MIN('09 (ind)'!CM$6:CM$37))),ABS(-100+(100*(('09 (ind)'!CM19-MIN('09 (ind)'!CM$6:CM$37))/(MAX('09 (ind)'!CM$6:CM$37)-MIN('09 (ind)'!CM$6:CM$37))))))</f>
        <v>16.616743512317633</v>
      </c>
    </row>
    <row r="21" spans="1:91">
      <c r="A21" s="18" t="s">
        <v>150</v>
      </c>
      <c r="B21" s="87">
        <f>IF('09 (ind)'!B$1="si",100*(('09 (ind)'!B20-MIN('09 (ind)'!B$6:B$37))/(MAX('09 (ind)'!B$6:B$37)-MIN('09 (ind)'!B$6:B$37))),ABS(-100+(100*(('09 (ind)'!B20-MIN('09 (ind)'!B$6:B$37))/(MAX('09 (ind)'!B$6:B$37)-MIN('09 (ind)'!B$6:B$37))))))</f>
        <v>36.595639546988615</v>
      </c>
      <c r="C21" s="87">
        <f>IF('09 (ind)'!C$1="si",100*(('09 (ind)'!C20-MIN('09 (ind)'!C$6:C$37))/(MAX('09 (ind)'!C$6:C$37)-MIN('09 (ind)'!C$6:C$37))),ABS(-100+(100*(('09 (ind)'!C20-MIN('09 (ind)'!C$6:C$37))/(MAX('09 (ind)'!C$6:C$37)-MIN('09 (ind)'!C$6:C$37))))))</f>
        <v>43.764780871030162</v>
      </c>
      <c r="D21" s="87">
        <f>IF('09 (ind)'!D$1="si",100*(('09 (ind)'!D20-MIN('09 (ind)'!D$6:D$37))/(MAX('09 (ind)'!D$6:D$37)-MIN('09 (ind)'!D$6:D$37))),ABS(-100+(100*(('09 (ind)'!D20-MIN('09 (ind)'!D$6:D$37))/(MAX('09 (ind)'!D$6:D$37)-MIN('09 (ind)'!D$6:D$37))))))</f>
        <v>55.878163956878822</v>
      </c>
      <c r="E21" s="87">
        <f>IF('09 (ind)'!E$1="si",100*(('09 (ind)'!E20-MIN('09 (ind)'!E$6:E$37))/(MAX('09 (ind)'!E$6:E$37)-MIN('09 (ind)'!E$6:E$37))),ABS(-100+(100*(('09 (ind)'!E20-MIN('09 (ind)'!E$6:E$37))/(MAX('09 (ind)'!E$6:E$37)-MIN('09 (ind)'!E$6:E$37))))))</f>
        <v>17.491248632354456</v>
      </c>
      <c r="F21" s="87">
        <f>IF('09 (ind)'!F$1="si",100*(('09 (ind)'!F20-MIN('09 (ind)'!F$6:F$37))/(MAX('09 (ind)'!F$6:F$37)-MIN('09 (ind)'!F$6:F$37))),ABS(-100+(100*(('09 (ind)'!F20-MIN('09 (ind)'!F$6:F$37))/(MAX('09 (ind)'!F$6:F$37)-MIN('09 (ind)'!F$6:F$37))))))</f>
        <v>56.849315068493155</v>
      </c>
      <c r="G21" s="87">
        <f>IF('09 (ind)'!G$1="si",100*(('09 (ind)'!G20-MIN('09 (ind)'!G$6:G$37))/(MAX('09 (ind)'!G$6:G$37)-MIN('09 (ind)'!G$6:G$37))),ABS(-100+(100*(('09 (ind)'!G20-MIN('09 (ind)'!G$6:G$37))/(MAX('09 (ind)'!G$6:G$37)-MIN('09 (ind)'!G$6:G$37))))))</f>
        <v>72.033898305084747</v>
      </c>
      <c r="H21" s="87">
        <f>IF('09 (ind)'!H$1="si",100*(('09 (ind)'!H20-MIN('09 (ind)'!H$6:H$37))/(MAX('09 (ind)'!H$6:H$37)-MIN('09 (ind)'!H$6:H$37))),ABS(-100+(100*(('09 (ind)'!H20-MIN('09 (ind)'!H$6:H$37))/(MAX('09 (ind)'!H$6:H$37)-MIN('09 (ind)'!H$6:H$37))))))</f>
        <v>86.153846153846146</v>
      </c>
      <c r="I21" s="87">
        <f>IF('09 (ind)'!I$1="si",100*(('09 (ind)'!I20-MIN('09 (ind)'!I$6:I$37))/(MAX('09 (ind)'!I$6:I$37)-MIN('09 (ind)'!I$6:I$37))),ABS(-100+(100*(('09 (ind)'!I20-MIN('09 (ind)'!I$6:I$37))/(MAX('09 (ind)'!I$6:I$37)-MIN('09 (ind)'!I$6:I$37))))))</f>
        <v>26.250000000000007</v>
      </c>
      <c r="J21" s="87">
        <f>IF('09 (ind)'!J$1="si",100*(('09 (ind)'!J20-MIN('09 (ind)'!J$6:J$37))/(MAX('09 (ind)'!J$6:J$37)-MIN('09 (ind)'!J$6:J$37))),ABS(-100+(100*(('09 (ind)'!J20-MIN('09 (ind)'!J$6:J$37))/(MAX('09 (ind)'!J$6:J$37)-MIN('09 (ind)'!J$6:J$37))))))</f>
        <v>31.171969391864678</v>
      </c>
      <c r="K21" s="87">
        <f>IF('09 (ind)'!K$1="si",100*(('09 (ind)'!K20-MIN('09 (ind)'!K$6:K$37))/(MAX('09 (ind)'!K$6:K$37)-MIN('09 (ind)'!K$6:K$37))),ABS(-100+(100*(('09 (ind)'!K20-MIN('09 (ind)'!K$6:K$37))/(MAX('09 (ind)'!K$6:K$37)-MIN('09 (ind)'!K$6:K$37))))))</f>
        <v>1.0595182119189794</v>
      </c>
      <c r="L21" s="87">
        <f>IF('09 (ind)'!L$1="si",100*(('09 (ind)'!L20-MIN('09 (ind)'!L$6:L$37))/(MAX('09 (ind)'!L$6:L$37)-MIN('09 (ind)'!L$6:L$37))),ABS(-100+(100*(('09 (ind)'!L20-MIN('09 (ind)'!L$6:L$37))/(MAX('09 (ind)'!L$6:L$37)-MIN('09 (ind)'!L$6:L$37))))))</f>
        <v>90.018651585847394</v>
      </c>
      <c r="M21" s="87">
        <f>IF('09 (ind)'!M$1="si",100*(('09 (ind)'!M20-MIN('09 (ind)'!M$6:M$37))/(MAX('09 (ind)'!M$6:M$37)-MIN('09 (ind)'!M$6:M$37))),ABS(-100+(100*(('09 (ind)'!M20-MIN('09 (ind)'!M$6:M$37))/(MAX('09 (ind)'!M$6:M$37)-MIN('09 (ind)'!M$6:M$37))))))</f>
        <v>21.798702467223659</v>
      </c>
      <c r="N21" s="87">
        <f>IF('09 (ind)'!N$1="si",100*(('09 (ind)'!N20-MIN('09 (ind)'!N$6:N$37))/(MAX('09 (ind)'!N$6:N$37)-MIN('09 (ind)'!N$6:N$37))),ABS(-100+(100*(('09 (ind)'!N20-MIN('09 (ind)'!N$6:N$37))/(MAX('09 (ind)'!N$6:N$37)-MIN('09 (ind)'!N$6:N$37))))))</f>
        <v>53.980049410195598</v>
      </c>
      <c r="O21" s="87">
        <f>IF('09 (ind)'!O$1="si",100*(('09 (ind)'!O20-MIN('09 (ind)'!O$6:O$37))/(MAX('09 (ind)'!O$6:O$37)-MIN('09 (ind)'!O$6:O$37))),ABS(-100+(100*(('09 (ind)'!O20-MIN('09 (ind)'!O$6:O$37))/(MAX('09 (ind)'!O$6:O$37)-MIN('09 (ind)'!O$6:O$37))))))</f>
        <v>73.913043478260875</v>
      </c>
      <c r="P21" s="87">
        <f>IF('09 (ind)'!P$1="si",100*(('09 (ind)'!P20-MIN('09 (ind)'!P$6:P$37))/(MAX('09 (ind)'!P$6:P$37)-MIN('09 (ind)'!P$6:P$37))),ABS(-100+(100*(('09 (ind)'!P20-MIN('09 (ind)'!P$6:P$37))/(MAX('09 (ind)'!P$6:P$37)-MIN('09 (ind)'!P$6:P$37))))))</f>
        <v>14.920694313158775</v>
      </c>
      <c r="Q21" s="87">
        <f>IF('09 (ind)'!Q$1="si",100*(('09 (ind)'!Q20-MIN('09 (ind)'!Q$6:Q$37))/(MAX('09 (ind)'!Q$6:Q$37)-MIN('09 (ind)'!Q$6:Q$37))),ABS(-100+(100*(('09 (ind)'!Q20-MIN('09 (ind)'!Q$6:Q$37))/(MAX('09 (ind)'!Q$6:Q$37)-MIN('09 (ind)'!Q$6:Q$37))))))</f>
        <v>2.1858407259627284</v>
      </c>
      <c r="R21" s="87">
        <f>IF('09 (ind)'!R$1="si",100*(('09 (ind)'!R20-MIN('09 (ind)'!R$6:R$37))/(MAX('09 (ind)'!R$6:R$37)-MIN('09 (ind)'!R$6:R$37))),ABS(-100+(100*(('09 (ind)'!R20-MIN('09 (ind)'!R$6:R$37))/(MAX('09 (ind)'!R$6:R$37)-MIN('09 (ind)'!R$6:R$37))))))</f>
        <v>1.8594887903031456</v>
      </c>
      <c r="S21" s="75">
        <f>ABS(ABS(('09 (ind)'!S20-((MAX('09 (ind)'!S$6:S$37)+MIN('09 (ind)'!S$6:S$37))/2))/(((MAX('09 (ind)'!S$6:S$37)+MIN('09 (ind)'!S$6:S$37))/2)-MAX('09 (ind)'!S$6:S$37))*100)-100)</f>
        <v>63.576158940397349</v>
      </c>
      <c r="T21" s="75">
        <f>IF('09 (ind)'!T$1="si",100*(('09 (ind)'!T20-MIN('09 (ind)'!T$6:T$37))/(MAX('09 (ind)'!T$6:T$37)-MIN('09 (ind)'!T$6:T$37))),ABS(-100+(100*(('09 (ind)'!T20-MIN('09 (ind)'!T$6:T$37))/(MAX('09 (ind)'!T$6:T$37)-MIN('09 (ind)'!T$6:T$37))))))</f>
        <v>47.320373204287854</v>
      </c>
      <c r="U21" s="75">
        <f>IF('09 (ind)'!U$1="si",100*(('09 (ind)'!U20-MIN('09 (ind)'!U$6:U$37))/(MAX('09 (ind)'!U$6:U$37)-MIN('09 (ind)'!U$6:U$37))),ABS(-100+(100*(('09 (ind)'!U20-MIN('09 (ind)'!U$6:U$37))/(MAX('09 (ind)'!U$6:U$37)-MIN('09 (ind)'!U$6:U$37))))))</f>
        <v>20</v>
      </c>
      <c r="V21" s="75">
        <f>IF('09 (ind)'!V$1="si",100*(('09 (ind)'!V20-MIN('09 (ind)'!V$6:V$37))/(MAX('09 (ind)'!V$6:V$37)-MIN('09 (ind)'!V$6:V$37))),ABS(-100+(100*(('09 (ind)'!V20-MIN('09 (ind)'!V$6:V$37))/(MAX('09 (ind)'!V$6:V$37)-MIN('09 (ind)'!V$6:V$37))))))</f>
        <v>100</v>
      </c>
      <c r="W21" s="75">
        <f>IF('09 (ind)'!W$1="si",100*(('09 (ind)'!W20-MIN('09 (ind)'!W$6:W$37))/(MAX('09 (ind)'!W$6:W$37)-MIN('09 (ind)'!W$6:W$37))),ABS(-100+(100*(('09 (ind)'!W20-MIN('09 (ind)'!W$6:W$37))/(MAX('09 (ind)'!W$6:W$37)-MIN('09 (ind)'!W$6:W$37))))))</f>
        <v>56.28940104458168</v>
      </c>
      <c r="X21" s="75">
        <f>IF('09 (ind)'!X$1="si",100*(('09 (ind)'!X20-MIN('09 (ind)'!X$6:X$37))/(MAX('09 (ind)'!X$6:X$37)-MIN('09 (ind)'!X$6:X$37))),ABS(-100+(100*(('09 (ind)'!X20-MIN('09 (ind)'!X$6:X$37))/(MAX('09 (ind)'!X$6:X$37)-MIN('09 (ind)'!X$6:X$37))))))</f>
        <v>76.188271067460249</v>
      </c>
      <c r="Y21" s="75">
        <f>IF('09 (ind)'!Y$1="si",100*(('09 (ind)'!Y20-MIN('09 (ind)'!Y$6:Y$37))/(MAX('09 (ind)'!Y$6:Y$37)-MIN('09 (ind)'!Y$6:Y$37))),ABS(-100+(100*(('09 (ind)'!Y20-MIN('09 (ind)'!Y$6:Y$37))/(MAX('09 (ind)'!Y$6:Y$37)-MIN('09 (ind)'!Y$6:Y$37))))))</f>
        <v>67.656445122797294</v>
      </c>
      <c r="Z21" s="75">
        <f>IF('09 (ind)'!Z$1="si",100*(('09 (ind)'!Z20-MIN('09 (ind)'!Z$6:Z$37))/(MAX('09 (ind)'!Z$6:Z$37)-MIN('09 (ind)'!Z$6:Z$37))),ABS(-100+(100*(('09 (ind)'!Z20-MIN('09 (ind)'!Z$6:Z$37))/(MAX('09 (ind)'!Z$6:Z$37)-MIN('09 (ind)'!Z$6:Z$37))))))</f>
        <v>59.05180979699675</v>
      </c>
      <c r="AA21" s="75">
        <f>IF('09 (ind)'!AA$1="si",100*(('09 (ind)'!AA20-MIN('09 (ind)'!AA$6:AA$37))/(MAX('09 (ind)'!AA$6:AA$37)-MIN('09 (ind)'!AA$6:AA$37))),ABS(-100+(100*(('09 (ind)'!AA20-MIN('09 (ind)'!AA$6:AA$37))/(MAX('09 (ind)'!AA$6:AA$37)-MIN('09 (ind)'!AA$6:AA$37))))))</f>
        <v>54.893852372186267</v>
      </c>
      <c r="AB21" s="75">
        <f>IF('09 (ind)'!AB$1="si",100*(('09 (ind)'!AB20-MIN('09 (ind)'!AB$6:AB$37))/(MAX('09 (ind)'!AB$6:AB$37)-MIN('09 (ind)'!AB$6:AB$37))),ABS(-100+(100*(('09 (ind)'!AB20-MIN('09 (ind)'!AB$6:AB$37))/(MAX('09 (ind)'!AB$6:AB$37)-MIN('09 (ind)'!AB$6:AB$37))))))</f>
        <v>0</v>
      </c>
      <c r="AC21" s="75">
        <f>IF('09 (ind)'!AC$1="si",100*(('09 (ind)'!AC20-MIN('09 (ind)'!AC$6:AC$37))/(MAX('09 (ind)'!AC$6:AC$37)-MIN('09 (ind)'!AC$6:AC$37))),ABS(-100+(100*(('09 (ind)'!AC20-MIN('09 (ind)'!AC$6:AC$37))/(MAX('09 (ind)'!AC$6:AC$37)-MIN('09 (ind)'!AC$6:AC$37))))))</f>
        <v>81.292714296817579</v>
      </c>
      <c r="AD21" s="75">
        <f>IF('09 (ind)'!AD$1="si",100*(('09 (ind)'!AD20-MIN('09 (ind)'!AD$6:AD$37))/(MAX('09 (ind)'!AD$6:AD$37)-MIN('09 (ind)'!AD$6:AD$37))),ABS(-100+(100*(('09 (ind)'!AD20-MIN('09 (ind)'!AD$6:AD$37))/(MAX('09 (ind)'!AD$6:AD$37)-MIN('09 (ind)'!AD$6:AD$37))))))</f>
        <v>41.058515010459566</v>
      </c>
      <c r="AE21" s="75">
        <f>IF('09 (ind)'!AE$1="si",100*(('09 (ind)'!AE20-MIN('09 (ind)'!AE$6:AE$37))/(MAX('09 (ind)'!AE$6:AE$37)-MIN('09 (ind)'!AE$6:AE$37))),ABS(-100+(100*(('09 (ind)'!AE20-MIN('09 (ind)'!AE$6:AE$37))/(MAX('09 (ind)'!AE$6:AE$37)-MIN('09 (ind)'!AE$6:AE$37))))))</f>
        <v>65.929485615971799</v>
      </c>
      <c r="AF21" s="75">
        <f>IF('09 (ind)'!AF$1="si",100*(('09 (ind)'!AF20-MIN('09 (ind)'!AF$6:AF$37))/(MAX('09 (ind)'!AF$6:AF$37)-MIN('09 (ind)'!AF$6:AF$37))),ABS(-100+(100*(('09 (ind)'!AF20-MIN('09 (ind)'!AF$6:AF$37))/(MAX('09 (ind)'!AF$6:AF$37)-MIN('09 (ind)'!AF$6:AF$37))))))</f>
        <v>77.620393274174944</v>
      </c>
      <c r="AG21" s="75">
        <f>IF('09 (ind)'!AG$1="si",100*(('09 (ind)'!AG20-MIN('09 (ind)'!AG$6:AG$37))/(MAX('09 (ind)'!AG$6:AG$37)-MIN('09 (ind)'!AG$6:AG$37))),ABS(-100+(100*(('09 (ind)'!AG20-MIN('09 (ind)'!AG$6:AG$37))/(MAX('09 (ind)'!AG$6:AG$37)-MIN('09 (ind)'!AG$6:AG$37))))))</f>
        <v>73.50429749148644</v>
      </c>
      <c r="AH21" s="75">
        <f>IF('09 (ind)'!AH$1="si",100*(('09 (ind)'!AH20-MIN('09 (ind)'!AH$6:AH$37))/(MAX('09 (ind)'!AH$6:AH$37)-MIN('09 (ind)'!AH$6:AH$37))),ABS(-100+(100*(('09 (ind)'!AH20-MIN('09 (ind)'!AH$6:AH$37))/(MAX('09 (ind)'!AH$6:AH$37)-MIN('09 (ind)'!AH$6:AH$37))))))</f>
        <v>34.727133491827601</v>
      </c>
      <c r="AI21" s="75">
        <f>IF('09 (ind)'!AI$1="si",100*(('09 (ind)'!AI20-MIN('09 (ind)'!AI$6:AI$37))/(MAX('09 (ind)'!AI$6:AI$37)-MIN('09 (ind)'!AI$6:AI$37))),ABS(-100+(100*(('09 (ind)'!AI20-MIN('09 (ind)'!AI$6:AI$37))/(MAX('09 (ind)'!AI$6:AI$37)-MIN('09 (ind)'!AI$6:AI$37))))))</f>
        <v>100</v>
      </c>
      <c r="AJ21" s="75">
        <f>IF('09 (ind)'!AJ$1="si",100*(('09 (ind)'!AJ20-MIN('09 (ind)'!AJ$6:AJ$37))/(MAX('09 (ind)'!AJ$6:AJ$37)-MIN('09 (ind)'!AJ$6:AJ$37))),ABS(-100+(100*(('09 (ind)'!AJ20-MIN('09 (ind)'!AJ$6:AJ$37))/(MAX('09 (ind)'!AJ$6:AJ$37)-MIN('09 (ind)'!AJ$6:AJ$37))))))</f>
        <v>38.688462171528677</v>
      </c>
      <c r="AK21" s="75">
        <f>IF('09 (ind)'!AK$1="si",100*(('09 (ind)'!AK20-MIN('09 (ind)'!AK$6:AK$37))/(MAX('09 (ind)'!AK$6:AK$37)-MIN('09 (ind)'!AK$6:AK$37))),ABS(-100+(100*(('09 (ind)'!AK20-MIN('09 (ind)'!AK$6:AK$37))/(MAX('09 (ind)'!AK$6:AK$37)-MIN('09 (ind)'!AK$6:AK$37))))))</f>
        <v>5.0945014682918544</v>
      </c>
      <c r="AL21" s="75">
        <f>IF('09 (ind)'!AL$1="si",100*(('09 (ind)'!AL20-MIN('09 (ind)'!AL$6:AL$37))/(MAX('09 (ind)'!AL$6:AL$37)-MIN('09 (ind)'!AL$6:AL$37))),ABS(-100+(100*(('09 (ind)'!AL20-MIN('09 (ind)'!AL$6:AL$37))/(MAX('09 (ind)'!AL$6:AL$37)-MIN('09 (ind)'!AL$6:AL$37))))))</f>
        <v>32.375078246158665</v>
      </c>
      <c r="AM21" s="75">
        <f>IF('09 (ind)'!AM$1="si",100*(('09 (ind)'!AM20-MIN('09 (ind)'!AM$6:AM$37))/(MAX('09 (ind)'!AM$6:AM$37)-MIN('09 (ind)'!AM$6:AM$37))),ABS(-100+(100*(('09 (ind)'!AM20-MIN('09 (ind)'!AM$6:AM$37))/(MAX('09 (ind)'!AM$6:AM$37)-MIN('09 (ind)'!AM$6:AM$37))))))</f>
        <v>27.443624624100735</v>
      </c>
      <c r="AN21" s="75">
        <f>IF('09 (ind)'!AN$1="si",100*(('09 (ind)'!AN20-MIN('09 (ind)'!AN$6:AN$37))/(MAX('09 (ind)'!AN$6:AN$37)-MIN('09 (ind)'!AN$6:AN$37))),ABS(-100+(100*(('09 (ind)'!AN20-MIN('09 (ind)'!AN$6:AN$37))/(MAX('09 (ind)'!AN$6:AN$37)-MIN('09 (ind)'!AN$6:AN$37))))))</f>
        <v>68.308302176384075</v>
      </c>
      <c r="AO21" s="75">
        <f>IF('09 (ind)'!AO$1="si",100*(('09 (ind)'!AO20-MIN('09 (ind)'!AO$6:AO$37))/(MAX('09 (ind)'!AO$6:AO$37)-MIN('09 (ind)'!AO$6:AO$37))),ABS(-100+(100*(('09 (ind)'!AO20-MIN('09 (ind)'!AO$6:AO$37))/(MAX('09 (ind)'!AO$6:AO$37)-MIN('09 (ind)'!AO$6:AO$37))))))</f>
        <v>62.137846713321245</v>
      </c>
      <c r="AP21" s="75">
        <f>IF('09 (ind)'!AP$1="si",100*(('09 (ind)'!AP20-MIN('09 (ind)'!AP$6:AP$37))/(MAX('09 (ind)'!AP$6:AP$37)-MIN('09 (ind)'!AP$6:AP$37))),ABS(-100+(100*(('09 (ind)'!AP20-MIN('09 (ind)'!AP$6:AP$37))/(MAX('09 (ind)'!AP$6:AP$37)-MIN('09 (ind)'!AP$6:AP$37))))))</f>
        <v>51.914580265095736</v>
      </c>
      <c r="AQ21" s="75">
        <f>IF('09 (ind)'!AQ$1="si",100*(('09 (ind)'!AQ20-MIN('09 (ind)'!AQ$6:AQ$37))/(MAX('09 (ind)'!AQ$6:AQ$37)-MIN('09 (ind)'!AQ$6:AQ$37))),ABS(-100+(100*(('09 (ind)'!AQ20-MIN('09 (ind)'!AQ$6:AQ$37))/(MAX('09 (ind)'!AQ$6:AQ$37)-MIN('09 (ind)'!AQ$6:AQ$37))))))</f>
        <v>5.4635902820777416</v>
      </c>
      <c r="AR21" s="75">
        <f>IF('09 (ind)'!AR$1="si",100*(('09 (ind)'!AR20-MIN('09 (ind)'!AR$6:AR$37))/(MAX('09 (ind)'!AR$6:AR$37)-MIN('09 (ind)'!AR$6:AR$37))),ABS(-100+(100*(('09 (ind)'!AR20-MIN('09 (ind)'!AR$6:AR$37))/(MAX('09 (ind)'!AR$6:AR$37)-MIN('09 (ind)'!AR$6:AR$37))))))</f>
        <v>44.184195618330854</v>
      </c>
      <c r="AS21" s="75">
        <f>IF('09 (ind)'!AS$1="si",100*(('09 (ind)'!AS20-MIN('09 (ind)'!AS$6:AS$37))/(MAX('09 (ind)'!AS$6:AS$37)-MIN('09 (ind)'!AS$6:AS$37))),ABS(-100+(100*(('09 (ind)'!AS20-MIN('09 (ind)'!AS$6:AS$37))/(MAX('09 (ind)'!AS$6:AS$37)-MIN('09 (ind)'!AS$6:AS$37))))))</f>
        <v>22.222222222222214</v>
      </c>
      <c r="AT21" s="75">
        <f>IF('09 (ind)'!AT$1="si",100*(('09 (ind)'!AT20-MIN('09 (ind)'!AT$6:AT$37))/(MAX('09 (ind)'!AT$6:AT$37)-MIN('09 (ind)'!AT$6:AT$37))),ABS(-100+(100*(('09 (ind)'!AT20-MIN('09 (ind)'!AT$6:AT$37))/(MAX('09 (ind)'!AT$6:AT$37)-MIN('09 (ind)'!AT$6:AT$37))))))</f>
        <v>0</v>
      </c>
      <c r="AU21" s="75">
        <f>IF('09 (ind)'!AU$1="si",100*(('09 (ind)'!AU20-MIN('09 (ind)'!AU$6:AU$37))/(MAX('09 (ind)'!AU$6:AU$37)-MIN('09 (ind)'!AU$6:AU$37))),ABS(-100+(100*(('09 (ind)'!AU20-MIN('09 (ind)'!AU$6:AU$37))/(MAX('09 (ind)'!AU$6:AU$37)-MIN('09 (ind)'!AU$6:AU$37))))))</f>
        <v>7.2664359861591752</v>
      </c>
      <c r="AV21" s="75">
        <f>IF('09 (ind)'!AV$1="si",100*(('09 (ind)'!AV20-MIN('09 (ind)'!AV$6:AV$37))/(MAX('09 (ind)'!AV$6:AV$37)-MIN('09 (ind)'!AV$6:AV$37))),ABS(-100+(100*(('09 (ind)'!AV20-MIN('09 (ind)'!AV$6:AV$37))/(MAX('09 (ind)'!AV$6:AV$37)-MIN('09 (ind)'!AV$6:AV$37))))))</f>
        <v>84.055459272097053</v>
      </c>
      <c r="AW21" s="75">
        <f>IF('09 (ind)'!AW$1="si",100*(('09 (ind)'!AW20-MIN('09 (ind)'!AW$6:AW$37))/(MAX('09 (ind)'!AW$6:AW$37)-MIN('09 (ind)'!AW$6:AW$37))),ABS(-100+(100*(('09 (ind)'!AW20-MIN('09 (ind)'!AW$6:AW$37))/(MAX('09 (ind)'!AW$6:AW$37)-MIN('09 (ind)'!AW$6:AW$37))))))</f>
        <v>37.202595529920693</v>
      </c>
      <c r="AX21" s="75">
        <f>IF('09 (ind)'!AX$1="si",100*(('09 (ind)'!AX20-MIN('09 (ind)'!AX$6:AX$37))/(MAX('09 (ind)'!AX$6:AX$37)-MIN('09 (ind)'!AX$6:AX$37))),ABS(-100+(100*(('09 (ind)'!AX20-MIN('09 (ind)'!AX$6:AX$37))/(MAX('09 (ind)'!AX$6:AX$37)-MIN('09 (ind)'!AX$6:AX$37))))))</f>
        <v>22.576810936698394</v>
      </c>
      <c r="AY21" s="75">
        <f>IF('09 (ind)'!AY$1="si",100*(('09 (ind)'!AY20-MIN('09 (ind)'!AY$6:AY$37))/(MAX('09 (ind)'!AY$6:AY$37)-MIN('09 (ind)'!AY$6:AY$37))),ABS(-100+(100*(('09 (ind)'!AY20-MIN('09 (ind)'!AY$6:AY$37))/(MAX('09 (ind)'!AY$6:AY$37)-MIN('09 (ind)'!AY$6:AY$37))))))</f>
        <v>57.469077069457683</v>
      </c>
      <c r="AZ21" s="75">
        <f>IF('09 (ind)'!AZ$1="si",100*(('09 (ind)'!AZ20-MIN('09 (ind)'!AZ$6:AZ$37))/(MAX('09 (ind)'!AZ$6:AZ$37)-MIN('09 (ind)'!AZ$6:AZ$37))),ABS(-100+(100*(('09 (ind)'!AZ20-MIN('09 (ind)'!AZ$6:AZ$37))/(MAX('09 (ind)'!AZ$6:AZ$37)-MIN('09 (ind)'!AZ$6:AZ$37))))))</f>
        <v>50.19535532615177</v>
      </c>
      <c r="BA21" s="75">
        <f>IF('09 (ind)'!BA$1="si",100*(('09 (ind)'!BA20-MIN('09 (ind)'!BA$6:BA$37))/(MAX('09 (ind)'!BA$6:BA$37)-MIN('09 (ind)'!BA$6:BA$37))),ABS(-100+(100*(('09 (ind)'!BA20-MIN('09 (ind)'!BA$6:BA$37))/(MAX('09 (ind)'!BA$6:BA$37)-MIN('09 (ind)'!BA$6:BA$37))))))</f>
        <v>79.794229087282403</v>
      </c>
      <c r="BB21" s="75">
        <f>IF('09 (ind)'!BB$1="si",100*(('09 (ind)'!BB20-MIN('09 (ind)'!BB$6:BB$37))/(MAX('09 (ind)'!BB$6:BB$37)-MIN('09 (ind)'!BB$6:BB$37))),ABS(-100+(100*(('09 (ind)'!BB20-MIN('09 (ind)'!BB$6:BB$37))/(MAX('09 (ind)'!BB$6:BB$37)-MIN('09 (ind)'!BB$6:BB$37))))))</f>
        <v>2.844062842845811</v>
      </c>
      <c r="BC21" s="75">
        <f>IF('09 (ind)'!BC$1="si",100*(('09 (ind)'!BC20-MIN('09 (ind)'!BC$6:BC$37))/(MAX('09 (ind)'!BC$6:BC$37)-MIN('09 (ind)'!BC$6:BC$37))),ABS(-100+(100*(('09 (ind)'!BC20-MIN('09 (ind)'!BC$6:BC$37))/(MAX('09 (ind)'!BC$6:BC$37)-MIN('09 (ind)'!BC$6:BC$37))))))</f>
        <v>9.1029550628221187</v>
      </c>
      <c r="BD21" s="75">
        <f>IF('09 (ind)'!BD$1="si",100*(('09 (ind)'!BD20-MIN('09 (ind)'!BD$6:BD$37))/(MAX('09 (ind)'!BD$6:BD$37)-MIN('09 (ind)'!BD$6:BD$37))),ABS(-100+(100*(('09 (ind)'!BD20-MIN('09 (ind)'!BD$6:BD$37))/(MAX('09 (ind)'!BD$6:BD$37)-MIN('09 (ind)'!BD$6:BD$37))))))</f>
        <v>1.8831002218314574</v>
      </c>
      <c r="BE21" s="75">
        <f>IF('09 (ind)'!BE$1="si",100*(('09 (ind)'!BE20-MIN('09 (ind)'!BE$6:BE$37))/(MAX('09 (ind)'!BE$6:BE$37)-MIN('09 (ind)'!BE$6:BE$37))),ABS(-100+(100*(('09 (ind)'!BE20-MIN('09 (ind)'!BE$6:BE$37))/(MAX('09 (ind)'!BE$6:BE$37)-MIN('09 (ind)'!BE$6:BE$37))))))</f>
        <v>25.46641791044776</v>
      </c>
      <c r="BF21" s="75">
        <f>IF('09 (ind)'!BF$1="si",100*(('09 (ind)'!BF20-MIN('09 (ind)'!BF$6:BF$37))/(MAX('09 (ind)'!BF$6:BF$37)-MIN('09 (ind)'!BF$6:BF$37))),ABS(-100+(100*(('09 (ind)'!BF20-MIN('09 (ind)'!BF$6:BF$37))/(MAX('09 (ind)'!BF$6:BF$37)-MIN('09 (ind)'!BF$6:BF$37))))))</f>
        <v>25.71480745427348</v>
      </c>
      <c r="BG21" s="75">
        <f>IF('09 (ind)'!BG$1="si",100*(('09 (ind)'!BG20-MIN('09 (ind)'!BG$6:BG$37))/(MAX('09 (ind)'!BG$6:BG$37)-MIN('09 (ind)'!BG$6:BG$37))),ABS(-100+(100*(('09 (ind)'!BG20-MIN('09 (ind)'!BG$6:BG$37))/(MAX('09 (ind)'!BG$6:BG$37)-MIN('09 (ind)'!BG$6:BG$37))))))</f>
        <v>33.520106035111546</v>
      </c>
      <c r="BH21" s="75">
        <f>IF('09 (ind)'!BH$1="si",100*(('09 (ind)'!BH20-MIN('09 (ind)'!BH$6:BH$37))/(MAX('09 (ind)'!BH$6:BH$37)-MIN('09 (ind)'!BH$6:BH$37))),ABS(-100+(100*(('09 (ind)'!BH20-MIN('09 (ind)'!BH$6:BH$37))/(MAX('09 (ind)'!BH$6:BH$37)-MIN('09 (ind)'!BH$6:BH$37))))))</f>
        <v>12.360884983900609</v>
      </c>
      <c r="BI21" s="75">
        <f>IF('09 (ind)'!BI$1="si",100*(('09 (ind)'!BI20-MIN('09 (ind)'!BI$6:BI$37))/(MAX('09 (ind)'!BI$6:BI$37)-MIN('09 (ind)'!BI$6:BI$37))),ABS(-100+(100*(('09 (ind)'!BI20-MIN('09 (ind)'!BI$6:BI$37))/(MAX('09 (ind)'!BI$6:BI$37)-MIN('09 (ind)'!BI$6:BI$37))))))</f>
        <v>91.403582157775432</v>
      </c>
      <c r="BJ21" s="75">
        <f>IF('09 (ind)'!BJ$1="si",100*(('09 (ind)'!BJ20-MIN('09 (ind)'!BJ$6:BJ$37))/(MAX('09 (ind)'!BJ$6:BJ$37)-MIN('09 (ind)'!BJ$6:BJ$37))),ABS(-100+(100*(('09 (ind)'!BJ20-MIN('09 (ind)'!BJ$6:BJ$37))/(MAX('09 (ind)'!BJ$6:BJ$37)-MIN('09 (ind)'!BJ$6:BJ$37))))))</f>
        <v>3.6523439028803492E-2</v>
      </c>
      <c r="BK21" s="75">
        <f>IF('09 (ind)'!BK$1="si",100*(('09 (ind)'!BK20-MIN('09 (ind)'!BK$6:BK$37))/(MAX('09 (ind)'!BK$6:BK$37)-MIN('09 (ind)'!BK$6:BK$37))),ABS(-100+(100*(('09 (ind)'!BK20-MIN('09 (ind)'!BK$6:BK$37))/(MAX('09 (ind)'!BK$6:BK$37)-MIN('09 (ind)'!BK$6:BK$37))))))</f>
        <v>5.5636987005850909</v>
      </c>
      <c r="BL21" s="75">
        <f>IF('09 (ind)'!BL$1="si",100*(('09 (ind)'!BL20-MIN('09 (ind)'!BL$6:BL$37))/(MAX('09 (ind)'!BL$6:BL$37)-MIN('09 (ind)'!BL$6:BL$37))),ABS(-100+(100*(('09 (ind)'!BL20-MIN('09 (ind)'!BL$6:BL$37))/(MAX('09 (ind)'!BL$6:BL$37)-MIN('09 (ind)'!BL$6:BL$37))))))</f>
        <v>20.72072072072072</v>
      </c>
      <c r="BM21" s="75">
        <f>IF('09 (ind)'!BM$1="si",100*(('09 (ind)'!BM20-MIN('09 (ind)'!BM$6:BM$37))/(MAX('09 (ind)'!BM$6:BM$37)-MIN('09 (ind)'!BM$6:BM$37))),ABS(-100+(100*(('09 (ind)'!BM20-MIN('09 (ind)'!BM$6:BM$37))/(MAX('09 (ind)'!BM$6:BM$37)-MIN('09 (ind)'!BM$6:BM$37))))))</f>
        <v>23.234793164371261</v>
      </c>
      <c r="BN21" s="75">
        <f>IF('09 (ind)'!BN$1="si",100*(('09 (ind)'!BN20-MIN('09 (ind)'!BN$6:BN$37))/(MAX('09 (ind)'!BN$6:BN$37)-MIN('09 (ind)'!BN$6:BN$37))),ABS(-100+(100*(('09 (ind)'!BN20-MIN('09 (ind)'!BN$6:BN$37))/(MAX('09 (ind)'!BN$6:BN$37)-MIN('09 (ind)'!BN$6:BN$37))))))</f>
        <v>0.1512117874499655</v>
      </c>
      <c r="BO21" s="75">
        <f>IF('09 (ind)'!BO$1="si",100*(('09 (ind)'!BO20-MIN('09 (ind)'!BO$6:BO$37))/(MAX('09 (ind)'!BO$6:BO$37)-MIN('09 (ind)'!BO$6:BO$37))),ABS(-100+(100*(('09 (ind)'!BO20-MIN('09 (ind)'!BO$6:BO$37))/(MAX('09 (ind)'!BO$6:BO$37)-MIN('09 (ind)'!BO$6:BO$37))))))</f>
        <v>9.234804930659001</v>
      </c>
      <c r="BP21" s="75">
        <f>IF('09 (ind)'!BP$1="si",100*(('09 (ind)'!BP20-MIN('09 (ind)'!BP$6:BP$37))/(MAX('09 (ind)'!BP$6:BP$37)-MIN('09 (ind)'!BP$6:BP$37))),ABS(-100+(100*(('09 (ind)'!BP20-MIN('09 (ind)'!BP$6:BP$37))/(MAX('09 (ind)'!BP$6:BP$37)-MIN('09 (ind)'!BP$6:BP$37))))))</f>
        <v>27.265852902161257</v>
      </c>
      <c r="BQ21" s="75">
        <f>IF('09 (ind)'!BQ$1="si",100*(('09 (ind)'!BQ20-MIN('09 (ind)'!BQ$6:BQ$37))/(MAX('09 (ind)'!BQ$6:BQ$37)-MIN('09 (ind)'!BQ$6:BQ$37))),ABS(-100+(100*(('09 (ind)'!BQ20-MIN('09 (ind)'!BQ$6:BQ$37))/(MAX('09 (ind)'!BQ$6:BQ$37)-MIN('09 (ind)'!BQ$6:BQ$37))))))</f>
        <v>38.95263420370771</v>
      </c>
      <c r="BR21" s="75">
        <f>IF('09 (ind)'!BR$1="si",100*(('09 (ind)'!BR20-MIN('09 (ind)'!BR$6:BR$37))/(MAX('09 (ind)'!BR$6:BR$37)-MIN('09 (ind)'!BR$6:BR$37))),ABS(-100+(100*(('09 (ind)'!BR20-MIN('09 (ind)'!BR$6:BR$37))/(MAX('09 (ind)'!BP$6:BP$37)-MIN('09 (ind)'!BR$6:BR$37))))))</f>
        <v>25.195898446245462</v>
      </c>
      <c r="BS21" s="75">
        <f>IF('09 (ind)'!BS$1="si",100*(('09 (ind)'!BS20-MIN('09 (ind)'!BS$6:BS$37))/(MAX('09 (ind)'!BS$6:BS$37)-MIN('09 (ind)'!BS$6:BS$37))),ABS(-100+(100*(('09 (ind)'!BS20-MIN('09 (ind)'!BS$6:BS$37))/(MAX('09 (ind)'!BQ$6:BQ$37)-MIN('09 (ind)'!BS$6:BS$37))))))</f>
        <v>73.731955041364344</v>
      </c>
      <c r="BT21" s="75">
        <f>IF('09 (ind)'!BT$1="si",100*(('09 (ind)'!BT20-MIN('09 (ind)'!BT$6:BT$37))/(MAX('09 (ind)'!BT$6:BT$37)-MIN('09 (ind)'!BT$6:BT$37))),ABS(-100+(100*(('09 (ind)'!BT20-MIN('09 (ind)'!BT$6:BT$37))/(MAX('09 (ind)'!BR$6:BR$37)-MIN('09 (ind)'!BT$6:BT$37))))))</f>
        <v>93.325560635520389</v>
      </c>
      <c r="BU21" s="75">
        <f>IF('09 (ind)'!BU$1="si",100*(('09 (ind)'!BU20-MIN('09 (ind)'!BU$6:BU$37))/(MAX('09 (ind)'!BU$6:BU$37)-MIN('09 (ind)'!BU$6:BU$37))),ABS(-100+(100*(('09 (ind)'!BU20-MIN('09 (ind)'!BU$6:BU$37))/(MAX('09 (ind)'!BU$6:BU$37)-MIN('09 (ind)'!BU$6:BU$37))))))</f>
        <v>39.165968147527252</v>
      </c>
      <c r="BV21" s="75">
        <f>IF('09 (ind)'!BV$1="si",100*(('09 (ind)'!BV20-MIN('09 (ind)'!BV$6:BV$37))/(MAX('09 (ind)'!BV$6:BV$37)-MIN('09 (ind)'!BV$6:BV$37))),ABS(-100+(100*(('09 (ind)'!BV20-MIN('09 (ind)'!BV$6:BV$37))/(MAX('09 (ind)'!BV$6:BV$37)-MIN('09 (ind)'!BV$6:BV$37))))))</f>
        <v>76.044420941300899</v>
      </c>
      <c r="BW21" s="75">
        <f>IF('09 (ind)'!BW$1="si",100*(('09 (ind)'!BW20-MIN('09 (ind)'!BW$6:BW$37))/(MAX('09 (ind)'!BW$6:BW$37)-MIN('09 (ind)'!BW$6:BW$37))),ABS(-100+(100*(('09 (ind)'!BW20-MIN('09 (ind)'!BW$6:BW$37))/(MAX('09 (ind)'!BW$6:BW$37)-MIN('09 (ind)'!BW$6:BW$37))))))</f>
        <v>63.643471462079745</v>
      </c>
      <c r="BX21" s="75">
        <f>IF('09 (ind)'!BX$1="si",100*(('09 (ind)'!BX20-MIN('09 (ind)'!BX$6:BX$37))/(MAX('09 (ind)'!BX$6:BX$37)-MIN('09 (ind)'!BX$6:BX$37))),ABS(-100+(100*(('09 (ind)'!BX20-MIN('09 (ind)'!BX$6:BX$37))/(MAX('09 (ind)'!BX$6:BX$37)-MIN('09 (ind)'!BX$6:BX$37))))))</f>
        <v>44.757837946817638</v>
      </c>
      <c r="BY21" s="75">
        <f>IF('09 (ind)'!BY$1="si",100*(('09 (ind)'!BY20-MIN('09 (ind)'!BY$6:BY$37))/(MAX('09 (ind)'!BY$6:BY$37)-MIN('09 (ind)'!BY$6:BY$37))),ABS(-100+(100*(('09 (ind)'!BY20-MIN('09 (ind)'!BY$6:BY$37))/(MAX('09 (ind)'!BY$6:BY$37)-MIN('09 (ind)'!BY$6:BY$37))))))</f>
        <v>6.5107271673229619</v>
      </c>
      <c r="BZ21" s="75">
        <f>IF('09 (ind)'!BZ$1="si",100*(('09 (ind)'!BZ20-MIN('09 (ind)'!BZ$6:BZ$37))/(MAX('09 (ind)'!BZ$6:BZ$37)-MIN('09 (ind)'!BZ$6:BZ$37))),ABS(-100+(100*(('09 (ind)'!BZ20-MIN('09 (ind)'!BZ$6:BZ$37))/(MAX('09 (ind)'!BZ$6:BZ$37)-MIN('09 (ind)'!BZ$6:BZ$37))))))</f>
        <v>93.998226332860668</v>
      </c>
      <c r="CA21" s="75">
        <f>IF('09 (ind)'!CA$1="si",100*(('09 (ind)'!CA20-MIN('09 (ind)'!CA$6:CA$37))/(MAX('09 (ind)'!CA$6:CA$37)-MIN('09 (ind)'!CA$6:CA$37))),ABS(-100+(100*(('09 (ind)'!CA20-MIN('09 (ind)'!CA$6:CA$37))/(MAX('09 (ind)'!CA$6:CA$37)-MIN('09 (ind)'!CA$6:CA$37))))))</f>
        <v>18.484966292170963</v>
      </c>
      <c r="CB21" s="75">
        <f>IF('09 (ind)'!CB$1="si",100*(('09 (ind)'!CB20-MIN('09 (ind)'!CB$6:CB$37))/(MAX('09 (ind)'!CB$6:CB$37)-MIN('09 (ind)'!CB$6:CB$37))),ABS(-100+(100*(('09 (ind)'!CB20-MIN('09 (ind)'!CB$6:CB$37))/(MAX('09 (ind)'!CB$6:CB$37)-MIN('09 (ind)'!CB$6:CB$37))))))</f>
        <v>9.316770186335404</v>
      </c>
      <c r="CC21" s="75">
        <f>IF('09 (ind)'!CC$1="si",100*(('09 (ind)'!CC20-MIN('09 (ind)'!CC$6:CC$37))/(MAX('09 (ind)'!CC$6:CC$37)-MIN('09 (ind)'!CC$6:CC$37))),ABS(-100+(100*(('09 (ind)'!CC20-MIN('09 (ind)'!CC$6:CC$37))/(MAX('09 (ind)'!CC$6:CC$37)-MIN('09 (ind)'!CC$6:CC$37))))))</f>
        <v>29.576852414945591</v>
      </c>
      <c r="CD21" s="75">
        <f>IF('09 (ind)'!CD$1="si",100*(('09 (ind)'!CD20-MIN('09 (ind)'!CD$6:CD$37))/(MAX('09 (ind)'!CD$6:CD$37)-MIN('09 (ind)'!CD$6:CD$37))),ABS(-100+(100*(('09 (ind)'!CD20-MIN('09 (ind)'!CD$6:CD$37))/(MAX('09 (ind)'!CD$6:CD$37)-MIN('09 (ind)'!CD$6:CD$37))))))</f>
        <v>0.23131441925229981</v>
      </c>
      <c r="CE21" s="75">
        <f>IF('09 (ind)'!CE$1="si",100*(('09 (ind)'!CE20-MIN('09 (ind)'!CE$6:CE$37))/(MAX('09 (ind)'!CE$6:CE$37)-MIN('09 (ind)'!CE$6:CE$37))),ABS(-100+(100*(('09 (ind)'!CE20-MIN('09 (ind)'!CE$6:CE$37))/(MAX('09 (ind)'!CE$6:CE$37)-MIN('09 (ind)'!CE$6:CE$37))))))</f>
        <v>7.292329362490853</v>
      </c>
      <c r="CF21" s="75">
        <f>IF('09 (ind)'!CF$1="si",100*(('09 (ind)'!CF20-MIN('09 (ind)'!CF$6:CF$37))/(MAX('09 (ind)'!CF$6:CF$37)-MIN('09 (ind)'!CF$6:CF$37))),ABS(-100+(100*(('09 (ind)'!CF20-MIN('09 (ind)'!CF$6:CF$37))/(MAX('09 (ind)'!CF$6:CF$37)-MIN('09 (ind)'!CF$6:CF$37))))))</f>
        <v>10.951199022913439</v>
      </c>
      <c r="CG21" s="75">
        <f>IF('09 (ind)'!CG$1="si",100*(('09 (ind)'!CG20-MIN('09 (ind)'!CG$6:CG$37))/(MAX('09 (ind)'!CG$6:CG$37)-MIN('09 (ind)'!CG$6:CG$37))),ABS(-100+(100*(('09 (ind)'!CG20-MIN('09 (ind)'!CG$6:CG$37))/(MAX('09 (ind)'!CG$6:CG$37)-MIN('09 (ind)'!CG$6:CG$37))))))</f>
        <v>40.54760047612109</v>
      </c>
      <c r="CH21" s="75">
        <f>IF('09 (ind)'!CH$1="si",100*(('09 (ind)'!CH20-MIN('09 (ind)'!CH$6:CH$37))/(MAX('09 (ind)'!CH$6:CH$37)-MIN('09 (ind)'!CH$6:CH$37))),ABS(-100+(100*(('09 (ind)'!CH20-MIN('09 (ind)'!CH$6:CH$37))/(MAX('09 (ind)'!CH$6:CH$37)-MIN('09 (ind)'!CH$6:CH$37))))))</f>
        <v>0</v>
      </c>
      <c r="CI21" s="75">
        <f>IF('09 (ind)'!CI$1="si",100*(('09 (ind)'!CI20-MIN('09 (ind)'!CI$6:CI$37))/(MAX('09 (ind)'!CI$6:CI$37)-MIN('09 (ind)'!CI$6:CI$37))),ABS(-100+(100*(('09 (ind)'!CI20-MIN('09 (ind)'!CI$6:CI$37))/(MAX('09 (ind)'!CI$6:CI$37)-MIN('09 (ind)'!CI$6:CI$37))))))</f>
        <v>47.615783524191194</v>
      </c>
      <c r="CJ21" s="75">
        <f>IF('09 (ind)'!CJ$1="si",100*(('09 (ind)'!CJ20-MIN('09 (ind)'!CJ$6:CJ$37))/(MAX('09 (ind)'!CJ$6:CJ$37)-MIN('09 (ind)'!CJ$6:CJ$37))),ABS(-100+(100*(('09 (ind)'!CJ20-MIN('09 (ind)'!CJ$6:CJ$37))/(MAX('09 (ind)'!CJ$6:CJ$37)-MIN('09 (ind)'!CJ$6:CJ$37))))))</f>
        <v>63.865568584926656</v>
      </c>
      <c r="CK21" s="75">
        <f>IF('09 (ind)'!CK$1="si",100*(('09 (ind)'!CK20-MIN('09 (ind)'!CK$6:CK$37))/(MAX('09 (ind)'!CK$6:CK$37)-MIN('09 (ind)'!CK$6:CK$37))),ABS(-100+(100*(('09 (ind)'!CK20-MIN('09 (ind)'!CK$6:CK$37))/(MAX('09 (ind)'!CK$6:CK$37)-MIN('09 (ind)'!CK$6:CK$37))))))</f>
        <v>19.438013120583335</v>
      </c>
      <c r="CL21" s="75">
        <f>IF('09 (ind)'!CL$1="si",100*(('09 (ind)'!CL20-MIN('09 (ind)'!CL$6:CL$37))/(MAX('09 (ind)'!CL$6:CL$37)-MIN('09 (ind)'!CL$6:CL$37))),ABS(-100+(100*(('09 (ind)'!CL20-MIN('09 (ind)'!CL$6:CL$37))/(MAX('09 (ind)'!CL$6:CL$37)-MIN('09 (ind)'!CL$6:CL$37))))))</f>
        <v>12.197454696872416</v>
      </c>
      <c r="CM21" s="75">
        <f>IF('09 (ind)'!CM$1="si",100*(('09 (ind)'!CM20-MIN('09 (ind)'!CM$6:CM$37))/(MAX('09 (ind)'!CM$6:CM$37)-MIN('09 (ind)'!CM$6:CM$37))),ABS(-100+(100*(('09 (ind)'!CM20-MIN('09 (ind)'!CM$6:CM$37))/(MAX('09 (ind)'!CM$6:CM$37)-MIN('09 (ind)'!CM$6:CM$37))))))</f>
        <v>7.9880063394279874</v>
      </c>
    </row>
    <row r="22" spans="1:91">
      <c r="A22" s="18" t="s">
        <v>151</v>
      </c>
      <c r="B22" s="87">
        <f>IF('09 (ind)'!B$1="si",100*(('09 (ind)'!B21-MIN('09 (ind)'!B$6:B$37))/(MAX('09 (ind)'!B$6:B$37)-MIN('09 (ind)'!B$6:B$37))),ABS(-100+(100*(('09 (ind)'!B21-MIN('09 (ind)'!B$6:B$37))/(MAX('09 (ind)'!B$6:B$37)-MIN('09 (ind)'!B$6:B$37))))))</f>
        <v>8.9019364307544411</v>
      </c>
      <c r="C22" s="87">
        <f>IF('09 (ind)'!C$1="si",100*(('09 (ind)'!C21-MIN('09 (ind)'!C$6:C$37))/(MAX('09 (ind)'!C$6:C$37)-MIN('09 (ind)'!C$6:C$37))),ABS(-100+(100*(('09 (ind)'!C21-MIN('09 (ind)'!C$6:C$37))/(MAX('09 (ind)'!C$6:C$37)-MIN('09 (ind)'!C$6:C$37))))))</f>
        <v>28.983130618679056</v>
      </c>
      <c r="D22" s="87">
        <f>IF('09 (ind)'!D$1="si",100*(('09 (ind)'!D21-MIN('09 (ind)'!D$6:D$37))/(MAX('09 (ind)'!D$6:D$37)-MIN('09 (ind)'!D$6:D$37))),ABS(-100+(100*(('09 (ind)'!D21-MIN('09 (ind)'!D$6:D$37))/(MAX('09 (ind)'!D$6:D$37)-MIN('09 (ind)'!D$6:D$37))))))</f>
        <v>76.960432777316754</v>
      </c>
      <c r="E22" s="87">
        <f>IF('09 (ind)'!E$1="si",100*(('09 (ind)'!E21-MIN('09 (ind)'!E$6:E$37))/(MAX('09 (ind)'!E$6:E$37)-MIN('09 (ind)'!E$6:E$37))),ABS(-100+(100*(('09 (ind)'!E21-MIN('09 (ind)'!E$6:E$37))/(MAX('09 (ind)'!E$6:E$37)-MIN('09 (ind)'!E$6:E$37))))))</f>
        <v>27.304331816869492</v>
      </c>
      <c r="F22" s="87">
        <f>IF('09 (ind)'!F$1="si",100*(('09 (ind)'!F21-MIN('09 (ind)'!F$6:F$37))/(MAX('09 (ind)'!F$6:F$37)-MIN('09 (ind)'!F$6:F$37))),ABS(-100+(100*(('09 (ind)'!F21-MIN('09 (ind)'!F$6:F$37))/(MAX('09 (ind)'!F$6:F$37)-MIN('09 (ind)'!F$6:F$37))))))</f>
        <v>28.08219178082193</v>
      </c>
      <c r="G22" s="87">
        <f>IF('09 (ind)'!G$1="si",100*(('09 (ind)'!G21-MIN('09 (ind)'!G$6:G$37))/(MAX('09 (ind)'!G$6:G$37)-MIN('09 (ind)'!G$6:G$37))),ABS(-100+(100*(('09 (ind)'!G21-MIN('09 (ind)'!G$6:G$37))/(MAX('09 (ind)'!G$6:G$37)-MIN('09 (ind)'!G$6:G$37))))))</f>
        <v>58.474576271186429</v>
      </c>
      <c r="H22" s="87">
        <f>IF('09 (ind)'!H$1="si",100*(('09 (ind)'!H21-MIN('09 (ind)'!H$6:H$37))/(MAX('09 (ind)'!H$6:H$37)-MIN('09 (ind)'!H$6:H$37))),ABS(-100+(100*(('09 (ind)'!H21-MIN('09 (ind)'!H$6:H$37))/(MAX('09 (ind)'!H$6:H$37)-MIN('09 (ind)'!H$6:H$37))))))</f>
        <v>65.769230769230774</v>
      </c>
      <c r="I22" s="87">
        <f>IF('09 (ind)'!I$1="si",100*(('09 (ind)'!I21-MIN('09 (ind)'!I$6:I$37))/(MAX('09 (ind)'!I$6:I$37)-MIN('09 (ind)'!I$6:I$37))),ABS(-100+(100*(('09 (ind)'!I21-MIN('09 (ind)'!I$6:I$37))/(MAX('09 (ind)'!I$6:I$37)-MIN('09 (ind)'!I$6:I$37))))))</f>
        <v>26.250000000000007</v>
      </c>
      <c r="J22" s="87">
        <f>IF('09 (ind)'!J$1="si",100*(('09 (ind)'!J21-MIN('09 (ind)'!J$6:J$37))/(MAX('09 (ind)'!J$6:J$37)-MIN('09 (ind)'!J$6:J$37))),ABS(-100+(100*(('09 (ind)'!J21-MIN('09 (ind)'!J$6:J$37))/(MAX('09 (ind)'!J$6:J$37)-MIN('09 (ind)'!J$6:J$37))))))</f>
        <v>0</v>
      </c>
      <c r="K22" s="87">
        <f>IF('09 (ind)'!K$1="si",100*(('09 (ind)'!K21-MIN('09 (ind)'!K$6:K$37))/(MAX('09 (ind)'!K$6:K$37)-MIN('09 (ind)'!K$6:K$37))),ABS(-100+(100*(('09 (ind)'!K21-MIN('09 (ind)'!K$6:K$37))/(MAX('09 (ind)'!K$6:K$37)-MIN('09 (ind)'!K$6:K$37))))))</f>
        <v>35.307376898335441</v>
      </c>
      <c r="L22" s="87">
        <f>IF('09 (ind)'!L$1="si",100*(('09 (ind)'!L21-MIN('09 (ind)'!L$6:L$37))/(MAX('09 (ind)'!L$6:L$37)-MIN('09 (ind)'!L$6:L$37))),ABS(-100+(100*(('09 (ind)'!L21-MIN('09 (ind)'!L$6:L$37))/(MAX('09 (ind)'!L$6:L$37)-MIN('09 (ind)'!L$6:L$37))))))</f>
        <v>79.698486390466798</v>
      </c>
      <c r="M22" s="87">
        <f>IF('09 (ind)'!M$1="si",100*(('09 (ind)'!M21-MIN('09 (ind)'!M$6:M$37))/(MAX('09 (ind)'!M$6:M$37)-MIN('09 (ind)'!M$6:M$37))),ABS(-100+(100*(('09 (ind)'!M21-MIN('09 (ind)'!M$6:M$37))/(MAX('09 (ind)'!M$6:M$37)-MIN('09 (ind)'!M$6:M$37))))))</f>
        <v>8.7346677709187475</v>
      </c>
      <c r="N22" s="87">
        <f>IF('09 (ind)'!N$1="si",100*(('09 (ind)'!N21-MIN('09 (ind)'!N$6:N$37))/(MAX('09 (ind)'!N$6:N$37)-MIN('09 (ind)'!N$6:N$37))),ABS(-100+(100*(('09 (ind)'!N21-MIN('09 (ind)'!N$6:N$37))/(MAX('09 (ind)'!N$6:N$37)-MIN('09 (ind)'!N$6:N$37))))))</f>
        <v>58.79545214785982</v>
      </c>
      <c r="O22" s="87">
        <f>IF('09 (ind)'!O$1="si",100*(('09 (ind)'!O21-MIN('09 (ind)'!O$6:O$37))/(MAX('09 (ind)'!O$6:O$37)-MIN('09 (ind)'!O$6:O$37))),ABS(-100+(100*(('09 (ind)'!O21-MIN('09 (ind)'!O$6:O$37))/(MAX('09 (ind)'!O$6:O$37)-MIN('09 (ind)'!O$6:O$37))))))</f>
        <v>84.782608695652172</v>
      </c>
      <c r="P22" s="87">
        <f>IF('09 (ind)'!P$1="si",100*(('09 (ind)'!P21-MIN('09 (ind)'!P$6:P$37))/(MAX('09 (ind)'!P$6:P$37)-MIN('09 (ind)'!P$6:P$37))),ABS(-100+(100*(('09 (ind)'!P21-MIN('09 (ind)'!P$6:P$37))/(MAX('09 (ind)'!P$6:P$37)-MIN('09 (ind)'!P$6:P$37))))))</f>
        <v>7.1341161826169701</v>
      </c>
      <c r="Q22" s="87">
        <f>IF('09 (ind)'!Q$1="si",100*(('09 (ind)'!Q21-MIN('09 (ind)'!Q$6:Q$37))/(MAX('09 (ind)'!Q$6:Q$37)-MIN('09 (ind)'!Q$6:Q$37))),ABS(-100+(100*(('09 (ind)'!Q21-MIN('09 (ind)'!Q$6:Q$37))/(MAX('09 (ind)'!Q$6:Q$37)-MIN('09 (ind)'!Q$6:Q$37))))))</f>
        <v>0.2577264795240411</v>
      </c>
      <c r="R22" s="87">
        <f>IF('09 (ind)'!R$1="si",100*(('09 (ind)'!R21-MIN('09 (ind)'!R$6:R$37))/(MAX('09 (ind)'!R$6:R$37)-MIN('09 (ind)'!R$6:R$37))),ABS(-100+(100*(('09 (ind)'!R21-MIN('09 (ind)'!R$6:R$37))/(MAX('09 (ind)'!R$6:R$37)-MIN('09 (ind)'!R$6:R$37))))))</f>
        <v>1.6800353947493192</v>
      </c>
      <c r="S22" s="75">
        <f>ABS(ABS(('09 (ind)'!S21-((MAX('09 (ind)'!S$6:S$37)+MIN('09 (ind)'!S$6:S$37))/2))/(((MAX('09 (ind)'!S$6:S$37)+MIN('09 (ind)'!S$6:S$37))/2)-MAX('09 (ind)'!S$6:S$37))*100)-100)</f>
        <v>56.953642384105954</v>
      </c>
      <c r="T22" s="75">
        <f>IF('09 (ind)'!T$1="si",100*(('09 (ind)'!T21-MIN('09 (ind)'!T$6:T$37))/(MAX('09 (ind)'!T$6:T$37)-MIN('09 (ind)'!T$6:T$37))),ABS(-100+(100*(('09 (ind)'!T21-MIN('09 (ind)'!T$6:T$37))/(MAX('09 (ind)'!T$6:T$37)-MIN('09 (ind)'!T$6:T$37))))))</f>
        <v>25.114125219079657</v>
      </c>
      <c r="U22" s="75">
        <f>IF('09 (ind)'!U$1="si",100*(('09 (ind)'!U21-MIN('09 (ind)'!U$6:U$37))/(MAX('09 (ind)'!U$6:U$37)-MIN('09 (ind)'!U$6:U$37))),ABS(-100+(100*(('09 (ind)'!U21-MIN('09 (ind)'!U$6:U$37))/(MAX('09 (ind)'!U$6:U$37)-MIN('09 (ind)'!U$6:U$37))))))</f>
        <v>100</v>
      </c>
      <c r="V22" s="75">
        <f>IF('09 (ind)'!V$1="si",100*(('09 (ind)'!V21-MIN('09 (ind)'!V$6:V$37))/(MAX('09 (ind)'!V$6:V$37)-MIN('09 (ind)'!V$6:V$37))),ABS(-100+(100*(('09 (ind)'!V21-MIN('09 (ind)'!V$6:V$37))/(MAX('09 (ind)'!V$6:V$37)-MIN('09 (ind)'!V$6:V$37))))))</f>
        <v>98.039215686274517</v>
      </c>
      <c r="W22" s="75">
        <f>IF('09 (ind)'!W$1="si",100*(('09 (ind)'!W21-MIN('09 (ind)'!W$6:W$37))/(MAX('09 (ind)'!W$6:W$37)-MIN('09 (ind)'!W$6:W$37))),ABS(-100+(100*(('09 (ind)'!W21-MIN('09 (ind)'!W$6:W$37))/(MAX('09 (ind)'!W$6:W$37)-MIN('09 (ind)'!W$6:W$37))))))</f>
        <v>39.611687446464259</v>
      </c>
      <c r="X22" s="75">
        <f>IF('09 (ind)'!X$1="si",100*(('09 (ind)'!X21-MIN('09 (ind)'!X$6:X$37))/(MAX('09 (ind)'!X$6:X$37)-MIN('09 (ind)'!X$6:X$37))),ABS(-100+(100*(('09 (ind)'!X21-MIN('09 (ind)'!X$6:X$37))/(MAX('09 (ind)'!X$6:X$37)-MIN('09 (ind)'!X$6:X$37))))))</f>
        <v>54.197233324855965</v>
      </c>
      <c r="Y22" s="75">
        <f>IF('09 (ind)'!Y$1="si",100*(('09 (ind)'!Y21-MIN('09 (ind)'!Y$6:Y$37))/(MAX('09 (ind)'!Y$6:Y$37)-MIN('09 (ind)'!Y$6:Y$37))),ABS(-100+(100*(('09 (ind)'!Y21-MIN('09 (ind)'!Y$6:Y$37))/(MAX('09 (ind)'!Y$6:Y$37)-MIN('09 (ind)'!Y$6:Y$37))))))</f>
        <v>40.171129919985205</v>
      </c>
      <c r="Z22" s="75">
        <f>IF('09 (ind)'!Z$1="si",100*(('09 (ind)'!Z21-MIN('09 (ind)'!Z$6:Z$37))/(MAX('09 (ind)'!Z$6:Z$37)-MIN('09 (ind)'!Z$6:Z$37))),ABS(-100+(100*(('09 (ind)'!Z21-MIN('09 (ind)'!Z$6:Z$37))/(MAX('09 (ind)'!Z$6:Z$37)-MIN('09 (ind)'!Z$6:Z$37))))))</f>
        <v>31.810552048700586</v>
      </c>
      <c r="AA22" s="75">
        <f>IF('09 (ind)'!AA$1="si",100*(('09 (ind)'!AA21-MIN('09 (ind)'!AA$6:AA$37))/(MAX('09 (ind)'!AA$6:AA$37)-MIN('09 (ind)'!AA$6:AA$37))),ABS(-100+(100*(('09 (ind)'!AA21-MIN('09 (ind)'!AA$6:AA$37))/(MAX('09 (ind)'!AA$6:AA$37)-MIN('09 (ind)'!AA$6:AA$37))))))</f>
        <v>66.517949688228896</v>
      </c>
      <c r="AB22" s="75">
        <f>IF('09 (ind)'!AB$1="si",100*(('09 (ind)'!AB21-MIN('09 (ind)'!AB$6:AB$37))/(MAX('09 (ind)'!AB$6:AB$37)-MIN('09 (ind)'!AB$6:AB$37))),ABS(-100+(100*(('09 (ind)'!AB21-MIN('09 (ind)'!AB$6:AB$37))/(MAX('09 (ind)'!AB$6:AB$37)-MIN('09 (ind)'!AB$6:AB$37))))))</f>
        <v>28.532580275328652</v>
      </c>
      <c r="AC22" s="75">
        <f>IF('09 (ind)'!AC$1="si",100*(('09 (ind)'!AC21-MIN('09 (ind)'!AC$6:AC$37))/(MAX('09 (ind)'!AC$6:AC$37)-MIN('09 (ind)'!AC$6:AC$37))),ABS(-100+(100*(('09 (ind)'!AC21-MIN('09 (ind)'!AC$6:AC$37))/(MAX('09 (ind)'!AC$6:AC$37)-MIN('09 (ind)'!AC$6:AC$37))))))</f>
        <v>55.973790420791012</v>
      </c>
      <c r="AD22" s="75">
        <f>IF('09 (ind)'!AD$1="si",100*(('09 (ind)'!AD21-MIN('09 (ind)'!AD$6:AD$37))/(MAX('09 (ind)'!AD$6:AD$37)-MIN('09 (ind)'!AD$6:AD$37))),ABS(-100+(100*(('09 (ind)'!AD21-MIN('09 (ind)'!AD$6:AD$37))/(MAX('09 (ind)'!AD$6:AD$37)-MIN('09 (ind)'!AD$6:AD$37))))))</f>
        <v>71.866815667306199</v>
      </c>
      <c r="AE22" s="75">
        <f>IF('09 (ind)'!AE$1="si",100*(('09 (ind)'!AE21-MIN('09 (ind)'!AE$6:AE$37))/(MAX('09 (ind)'!AE$6:AE$37)-MIN('09 (ind)'!AE$6:AE$37))),ABS(-100+(100*(('09 (ind)'!AE21-MIN('09 (ind)'!AE$6:AE$37))/(MAX('09 (ind)'!AE$6:AE$37)-MIN('09 (ind)'!AE$6:AE$37))))))</f>
        <v>57.282998692770789</v>
      </c>
      <c r="AF22" s="75">
        <f>IF('09 (ind)'!AF$1="si",100*(('09 (ind)'!AF21-MIN('09 (ind)'!AF$6:AF$37))/(MAX('09 (ind)'!AF$6:AF$37)-MIN('09 (ind)'!AF$6:AF$37))),ABS(-100+(100*(('09 (ind)'!AF21-MIN('09 (ind)'!AF$6:AF$37))/(MAX('09 (ind)'!AF$6:AF$37)-MIN('09 (ind)'!AF$6:AF$37))))))</f>
        <v>43.67447160120782</v>
      </c>
      <c r="AG22" s="75">
        <f>IF('09 (ind)'!AG$1="si",100*(('09 (ind)'!AG21-MIN('09 (ind)'!AG$6:AG$37))/(MAX('09 (ind)'!AG$6:AG$37)-MIN('09 (ind)'!AG$6:AG$37))),ABS(-100+(100*(('09 (ind)'!AG21-MIN('09 (ind)'!AG$6:AG$37))/(MAX('09 (ind)'!AG$6:AG$37)-MIN('09 (ind)'!AG$6:AG$37))))))</f>
        <v>0</v>
      </c>
      <c r="AH22" s="75">
        <f>IF('09 (ind)'!AH$1="si",100*(('09 (ind)'!AH21-MIN('09 (ind)'!AH$6:AH$37))/(MAX('09 (ind)'!AH$6:AH$37)-MIN('09 (ind)'!AH$6:AH$37))),ABS(-100+(100*(('09 (ind)'!AH21-MIN('09 (ind)'!AH$6:AH$37))/(MAX('09 (ind)'!AH$6:AH$37)-MIN('09 (ind)'!AH$6:AH$37))))))</f>
        <v>17.552060623728892</v>
      </c>
      <c r="AI22" s="75">
        <f>IF('09 (ind)'!AI$1="si",100*(('09 (ind)'!AI21-MIN('09 (ind)'!AI$6:AI$37))/(MAX('09 (ind)'!AI$6:AI$37)-MIN('09 (ind)'!AI$6:AI$37))),ABS(-100+(100*(('09 (ind)'!AI21-MIN('09 (ind)'!AI$6:AI$37))/(MAX('09 (ind)'!AI$6:AI$37)-MIN('09 (ind)'!AI$6:AI$37))))))</f>
        <v>20.754288946078301</v>
      </c>
      <c r="AJ22" s="75">
        <f>IF('09 (ind)'!AJ$1="si",100*(('09 (ind)'!AJ21-MIN('09 (ind)'!AJ$6:AJ$37))/(MAX('09 (ind)'!AJ$6:AJ$37)-MIN('09 (ind)'!AJ$6:AJ$37))),ABS(-100+(100*(('09 (ind)'!AJ21-MIN('09 (ind)'!AJ$6:AJ$37))/(MAX('09 (ind)'!AJ$6:AJ$37)-MIN('09 (ind)'!AJ$6:AJ$37))))))</f>
        <v>45.664036203601214</v>
      </c>
      <c r="AK22" s="75">
        <f>IF('09 (ind)'!AK$1="si",100*(('09 (ind)'!AK21-MIN('09 (ind)'!AK$6:AK$37))/(MAX('09 (ind)'!AK$6:AK$37)-MIN('09 (ind)'!AK$6:AK$37))),ABS(-100+(100*(('09 (ind)'!AK21-MIN('09 (ind)'!AK$6:AK$37))/(MAX('09 (ind)'!AK$6:AK$37)-MIN('09 (ind)'!AK$6:AK$37))))))</f>
        <v>1.4831210890723387</v>
      </c>
      <c r="AL22" s="75">
        <f>IF('09 (ind)'!AL$1="si",100*(('09 (ind)'!AL21-MIN('09 (ind)'!AL$6:AL$37))/(MAX('09 (ind)'!AL$6:AL$37)-MIN('09 (ind)'!AL$6:AL$37))),ABS(-100+(100*(('09 (ind)'!AL21-MIN('09 (ind)'!AL$6:AL$37))/(MAX('09 (ind)'!AL$6:AL$37)-MIN('09 (ind)'!AL$6:AL$37))))))</f>
        <v>75.165798311808288</v>
      </c>
      <c r="AM22" s="75">
        <f>IF('09 (ind)'!AM$1="si",100*(('09 (ind)'!AM21-MIN('09 (ind)'!AM$6:AM$37))/(MAX('09 (ind)'!AM$6:AM$37)-MIN('09 (ind)'!AM$6:AM$37))),ABS(-100+(100*(('09 (ind)'!AM21-MIN('09 (ind)'!AM$6:AM$37))/(MAX('09 (ind)'!AM$6:AM$37)-MIN('09 (ind)'!AM$6:AM$37))))))</f>
        <v>36.796012148443516</v>
      </c>
      <c r="AN22" s="75">
        <f>IF('09 (ind)'!AN$1="si",100*(('09 (ind)'!AN21-MIN('09 (ind)'!AN$6:AN$37))/(MAX('09 (ind)'!AN$6:AN$37)-MIN('09 (ind)'!AN$6:AN$37))),ABS(-100+(100*(('09 (ind)'!AN21-MIN('09 (ind)'!AN$6:AN$37))/(MAX('09 (ind)'!AN$6:AN$37)-MIN('09 (ind)'!AN$6:AN$37))))))</f>
        <v>27.298697180523547</v>
      </c>
      <c r="AO22" s="75">
        <f>IF('09 (ind)'!AO$1="si",100*(('09 (ind)'!AO21-MIN('09 (ind)'!AO$6:AO$37))/(MAX('09 (ind)'!AO$6:AO$37)-MIN('09 (ind)'!AO$6:AO$37))),ABS(-100+(100*(('09 (ind)'!AO21-MIN('09 (ind)'!AO$6:AO$37))/(MAX('09 (ind)'!AO$6:AO$37)-MIN('09 (ind)'!AO$6:AO$37))))))</f>
        <v>65.003445671245657</v>
      </c>
      <c r="AP22" s="75">
        <f>IF('09 (ind)'!AP$1="si",100*(('09 (ind)'!AP21-MIN('09 (ind)'!AP$6:AP$37))/(MAX('09 (ind)'!AP$6:AP$37)-MIN('09 (ind)'!AP$6:AP$37))),ABS(-100+(100*(('09 (ind)'!AP21-MIN('09 (ind)'!AP$6:AP$37))/(MAX('09 (ind)'!AP$6:AP$37)-MIN('09 (ind)'!AP$6:AP$37))))))</f>
        <v>54.565537555228275</v>
      </c>
      <c r="AQ22" s="75">
        <f>IF('09 (ind)'!AQ$1="si",100*(('09 (ind)'!AQ21-MIN('09 (ind)'!AQ$6:AQ$37))/(MAX('09 (ind)'!AQ$6:AQ$37)-MIN('09 (ind)'!AQ$6:AQ$37))),ABS(-100+(100*(('09 (ind)'!AQ21-MIN('09 (ind)'!AQ$6:AQ$37))/(MAX('09 (ind)'!AQ$6:AQ$37)-MIN('09 (ind)'!AQ$6:AQ$37))))))</f>
        <v>5.2583647399469324</v>
      </c>
      <c r="AR22" s="75">
        <f>IF('09 (ind)'!AR$1="si",100*(('09 (ind)'!AR21-MIN('09 (ind)'!AR$6:AR$37))/(MAX('09 (ind)'!AR$6:AR$37)-MIN('09 (ind)'!AR$6:AR$37))),ABS(-100+(100*(('09 (ind)'!AR21-MIN('09 (ind)'!AR$6:AR$37))/(MAX('09 (ind)'!AR$6:AR$37)-MIN('09 (ind)'!AR$6:AR$37))))))</f>
        <v>24.478088529839894</v>
      </c>
      <c r="AS22" s="75">
        <f>IF('09 (ind)'!AS$1="si",100*(('09 (ind)'!AS21-MIN('09 (ind)'!AS$6:AS$37))/(MAX('09 (ind)'!AS$6:AS$37)-MIN('09 (ind)'!AS$6:AS$37))),ABS(-100+(100*(('09 (ind)'!AS21-MIN('09 (ind)'!AS$6:AS$37))/(MAX('09 (ind)'!AS$6:AS$37)-MIN('09 (ind)'!AS$6:AS$37))))))</f>
        <v>15.325670498084293</v>
      </c>
      <c r="AT22" s="75">
        <f>IF('09 (ind)'!AT$1="si",100*(('09 (ind)'!AT21-MIN('09 (ind)'!AT$6:AT$37))/(MAX('09 (ind)'!AT$6:AT$37)-MIN('09 (ind)'!AT$6:AT$37))),ABS(-100+(100*(('09 (ind)'!AT21-MIN('09 (ind)'!AT$6:AT$37))/(MAX('09 (ind)'!AT$6:AT$37)-MIN('09 (ind)'!AT$6:AT$37))))))</f>
        <v>0</v>
      </c>
      <c r="AU22" s="75">
        <f>IF('09 (ind)'!AU$1="si",100*(('09 (ind)'!AU21-MIN('09 (ind)'!AU$6:AU$37))/(MAX('09 (ind)'!AU$6:AU$37)-MIN('09 (ind)'!AU$6:AU$37))),ABS(-100+(100*(('09 (ind)'!AU21-MIN('09 (ind)'!AU$6:AU$37))/(MAX('09 (ind)'!AU$6:AU$37)-MIN('09 (ind)'!AU$6:AU$37))))))</f>
        <v>23.321799307958486</v>
      </c>
      <c r="AV22" s="75">
        <f>IF('09 (ind)'!AV$1="si",100*(('09 (ind)'!AV21-MIN('09 (ind)'!AV$6:AV$37))/(MAX('09 (ind)'!AV$6:AV$37)-MIN('09 (ind)'!AV$6:AV$37))),ABS(-100+(100*(('09 (ind)'!AV21-MIN('09 (ind)'!AV$6:AV$37))/(MAX('09 (ind)'!AV$6:AV$37)-MIN('09 (ind)'!AV$6:AV$37))))))</f>
        <v>79.37608318890814</v>
      </c>
      <c r="AW22" s="75">
        <f>IF('09 (ind)'!AW$1="si",100*(('09 (ind)'!AW21-MIN('09 (ind)'!AW$6:AW$37))/(MAX('09 (ind)'!AW$6:AW$37)-MIN('09 (ind)'!AW$6:AW$37))),ABS(-100+(100*(('09 (ind)'!AW21-MIN('09 (ind)'!AW$6:AW$37))/(MAX('09 (ind)'!AW$6:AW$37)-MIN('09 (ind)'!AW$6:AW$37))))))</f>
        <v>40.555155010814701</v>
      </c>
      <c r="AX22" s="75">
        <f>IF('09 (ind)'!AX$1="si",100*(('09 (ind)'!AX21-MIN('09 (ind)'!AX$6:AX$37))/(MAX('09 (ind)'!AX$6:AX$37)-MIN('09 (ind)'!AX$6:AX$37))),ABS(-100+(100*(('09 (ind)'!AX21-MIN('09 (ind)'!AX$6:AX$37))/(MAX('09 (ind)'!AX$6:AX$37)-MIN('09 (ind)'!AX$6:AX$37))))))</f>
        <v>48.944479656973037</v>
      </c>
      <c r="AY22" s="75">
        <f>IF('09 (ind)'!AY$1="si",100*(('09 (ind)'!AY21-MIN('09 (ind)'!AY$6:AY$37))/(MAX('09 (ind)'!AY$6:AY$37)-MIN('09 (ind)'!AY$6:AY$37))),ABS(-100+(100*(('09 (ind)'!AY21-MIN('09 (ind)'!AY$6:AY$37))/(MAX('09 (ind)'!AY$6:AY$37)-MIN('09 (ind)'!AY$6:AY$37))))))</f>
        <v>25.166508087535721</v>
      </c>
      <c r="AZ22" s="75">
        <f>IF('09 (ind)'!AZ$1="si",100*(('09 (ind)'!AZ21-MIN('09 (ind)'!AZ$6:AZ$37))/(MAX('09 (ind)'!AZ$6:AZ$37)-MIN('09 (ind)'!AZ$6:AZ$37))),ABS(-100+(100*(('09 (ind)'!AZ21-MIN('09 (ind)'!AZ$6:AZ$37))/(MAX('09 (ind)'!AZ$6:AZ$37)-MIN('09 (ind)'!AZ$6:AZ$37))))))</f>
        <v>39.289293619133439</v>
      </c>
      <c r="BA22" s="75">
        <f>IF('09 (ind)'!BA$1="si",100*(('09 (ind)'!BA21-MIN('09 (ind)'!BA$6:BA$37))/(MAX('09 (ind)'!BA$6:BA$37)-MIN('09 (ind)'!BA$6:BA$37))),ABS(-100+(100*(('09 (ind)'!BA21-MIN('09 (ind)'!BA$6:BA$37))/(MAX('09 (ind)'!BA$6:BA$37)-MIN('09 (ind)'!BA$6:BA$37))))))</f>
        <v>44.152149798411834</v>
      </c>
      <c r="BB22" s="75">
        <f>IF('09 (ind)'!BB$1="si",100*(('09 (ind)'!BB21-MIN('09 (ind)'!BB$6:BB$37))/(MAX('09 (ind)'!BB$6:BB$37)-MIN('09 (ind)'!BB$6:BB$37))),ABS(-100+(100*(('09 (ind)'!BB21-MIN('09 (ind)'!BB$6:BB$37))/(MAX('09 (ind)'!BB$6:BB$37)-MIN('09 (ind)'!BB$6:BB$37))))))</f>
        <v>11.731230682453647</v>
      </c>
      <c r="BC22" s="75">
        <f>IF('09 (ind)'!BC$1="si",100*(('09 (ind)'!BC21-MIN('09 (ind)'!BC$6:BC$37))/(MAX('09 (ind)'!BC$6:BC$37)-MIN('09 (ind)'!BC$6:BC$37))),ABS(-100+(100*(('09 (ind)'!BC21-MIN('09 (ind)'!BC$6:BC$37))/(MAX('09 (ind)'!BC$6:BC$37)-MIN('09 (ind)'!BC$6:BC$37))))))</f>
        <v>11.371029356600628</v>
      </c>
      <c r="BD22" s="75">
        <f>IF('09 (ind)'!BD$1="si",100*(('09 (ind)'!BD21-MIN('09 (ind)'!BD$6:BD$37))/(MAX('09 (ind)'!BD$6:BD$37)-MIN('09 (ind)'!BD$6:BD$37))),ABS(-100+(100*(('09 (ind)'!BD21-MIN('09 (ind)'!BD$6:BD$37))/(MAX('09 (ind)'!BD$6:BD$37)-MIN('09 (ind)'!BD$6:BD$37))))))</f>
        <v>10.357321459256806</v>
      </c>
      <c r="BE22" s="75">
        <f>IF('09 (ind)'!BE$1="si",100*(('09 (ind)'!BE21-MIN('09 (ind)'!BE$6:BE$37))/(MAX('09 (ind)'!BE$6:BE$37)-MIN('09 (ind)'!BE$6:BE$37))),ABS(-100+(100*(('09 (ind)'!BE21-MIN('09 (ind)'!BE$6:BE$37))/(MAX('09 (ind)'!BE$6:BE$37)-MIN('09 (ind)'!BE$6:BE$37))))))</f>
        <v>24.906716417910449</v>
      </c>
      <c r="BF22" s="75">
        <f>IF('09 (ind)'!BF$1="si",100*(('09 (ind)'!BF21-MIN('09 (ind)'!BF$6:BF$37))/(MAX('09 (ind)'!BF$6:BF$37)-MIN('09 (ind)'!BF$6:BF$37))),ABS(-100+(100*(('09 (ind)'!BF21-MIN('09 (ind)'!BF$6:BF$37))/(MAX('09 (ind)'!BF$6:BF$37)-MIN('09 (ind)'!BF$6:BF$37))))))</f>
        <v>25.571007375589055</v>
      </c>
      <c r="BG22" s="75">
        <f>IF('09 (ind)'!BG$1="si",100*(('09 (ind)'!BG21-MIN('09 (ind)'!BG$6:BG$37))/(MAX('09 (ind)'!BG$6:BG$37)-MIN('09 (ind)'!BG$6:BG$37))),ABS(-100+(100*(('09 (ind)'!BG21-MIN('09 (ind)'!BG$6:BG$37))/(MAX('09 (ind)'!BG$6:BG$37)-MIN('09 (ind)'!BG$6:BG$37))))))</f>
        <v>43.712535096792038</v>
      </c>
      <c r="BH22" s="75">
        <f>IF('09 (ind)'!BH$1="si",100*(('09 (ind)'!BH21-MIN('09 (ind)'!BH$6:BH$37))/(MAX('09 (ind)'!BH$6:BH$37)-MIN('09 (ind)'!BH$6:BH$37))),ABS(-100+(100*(('09 (ind)'!BH21-MIN('09 (ind)'!BH$6:BH$37))/(MAX('09 (ind)'!BH$6:BH$37)-MIN('09 (ind)'!BH$6:BH$37))))))</f>
        <v>11.854376795257437</v>
      </c>
      <c r="BI22" s="75">
        <f>IF('09 (ind)'!BI$1="si",100*(('09 (ind)'!BI21-MIN('09 (ind)'!BI$6:BI$37))/(MAX('09 (ind)'!BI$6:BI$37)-MIN('09 (ind)'!BI$6:BI$37))),ABS(-100+(100*(('09 (ind)'!BI21-MIN('09 (ind)'!BI$6:BI$37))/(MAX('09 (ind)'!BI$6:BI$37)-MIN('09 (ind)'!BI$6:BI$37))))))</f>
        <v>97.809670384051785</v>
      </c>
      <c r="BJ22" s="75">
        <f>IF('09 (ind)'!BJ$1="si",100*(('09 (ind)'!BJ21-MIN('09 (ind)'!BJ$6:BJ$37))/(MAX('09 (ind)'!BJ$6:BJ$37)-MIN('09 (ind)'!BJ$6:BJ$37))),ABS(-100+(100*(('09 (ind)'!BJ21-MIN('09 (ind)'!BJ$6:BJ$37))/(MAX('09 (ind)'!BJ$6:BJ$37)-MIN('09 (ind)'!BJ$6:BJ$37))))))</f>
        <v>30.535473169221007</v>
      </c>
      <c r="BK22" s="75">
        <f>IF('09 (ind)'!BK$1="si",100*(('09 (ind)'!BK21-MIN('09 (ind)'!BK$6:BK$37))/(MAX('09 (ind)'!BK$6:BK$37)-MIN('09 (ind)'!BK$6:BK$37))),ABS(-100+(100*(('09 (ind)'!BK21-MIN('09 (ind)'!BK$6:BK$37))/(MAX('09 (ind)'!BK$6:BK$37)-MIN('09 (ind)'!BK$6:BK$37))))))</f>
        <v>6.1538799171372318</v>
      </c>
      <c r="BL22" s="75">
        <f>IF('09 (ind)'!BL$1="si",100*(('09 (ind)'!BL21-MIN('09 (ind)'!BL$6:BL$37))/(MAX('09 (ind)'!BL$6:BL$37)-MIN('09 (ind)'!BL$6:BL$37))),ABS(-100+(100*(('09 (ind)'!BL21-MIN('09 (ind)'!BL$6:BL$37))/(MAX('09 (ind)'!BL$6:BL$37)-MIN('09 (ind)'!BL$6:BL$37))))))</f>
        <v>15.315315315315313</v>
      </c>
      <c r="BM22" s="75">
        <f>IF('09 (ind)'!BM$1="si",100*(('09 (ind)'!BM21-MIN('09 (ind)'!BM$6:BM$37))/(MAX('09 (ind)'!BM$6:BM$37)-MIN('09 (ind)'!BM$6:BM$37))),ABS(-100+(100*(('09 (ind)'!BM21-MIN('09 (ind)'!BM$6:BM$37))/(MAX('09 (ind)'!BM$6:BM$37)-MIN('09 (ind)'!BM$6:BM$37))))))</f>
        <v>27.380941860549157</v>
      </c>
      <c r="BN22" s="75">
        <f>IF('09 (ind)'!BN$1="si",100*(('09 (ind)'!BN21-MIN('09 (ind)'!BN$6:BN$37))/(MAX('09 (ind)'!BN$6:BN$37)-MIN('09 (ind)'!BN$6:BN$37))),ABS(-100+(100*(('09 (ind)'!BN21-MIN('09 (ind)'!BN$6:BN$37))/(MAX('09 (ind)'!BN$6:BN$37)-MIN('09 (ind)'!BN$6:BN$37))))))</f>
        <v>27.780508642974372</v>
      </c>
      <c r="BO22" s="75">
        <f>IF('09 (ind)'!BO$1="si",100*(('09 (ind)'!BO21-MIN('09 (ind)'!BO$6:BO$37))/(MAX('09 (ind)'!BO$6:BO$37)-MIN('09 (ind)'!BO$6:BO$37))),ABS(-100+(100*(('09 (ind)'!BO21-MIN('09 (ind)'!BO$6:BO$37))/(MAX('09 (ind)'!BO$6:BO$37)-MIN('09 (ind)'!BO$6:BO$37))))))</f>
        <v>17.424683660901945</v>
      </c>
      <c r="BP22" s="75">
        <f>IF('09 (ind)'!BP$1="si",100*(('09 (ind)'!BP21-MIN('09 (ind)'!BP$6:BP$37))/(MAX('09 (ind)'!BP$6:BP$37)-MIN('09 (ind)'!BP$6:BP$37))),ABS(-100+(100*(('09 (ind)'!BP21-MIN('09 (ind)'!BP$6:BP$37))/(MAX('09 (ind)'!BP$6:BP$37)-MIN('09 (ind)'!BP$6:BP$37))))))</f>
        <v>27.805462353878752</v>
      </c>
      <c r="BQ22" s="75">
        <f>IF('09 (ind)'!BQ$1="si",100*(('09 (ind)'!BQ21-MIN('09 (ind)'!BQ$6:BQ$37))/(MAX('09 (ind)'!BQ$6:BQ$37)-MIN('09 (ind)'!BQ$6:BQ$37))),ABS(-100+(100*(('09 (ind)'!BQ21-MIN('09 (ind)'!BQ$6:BQ$37))/(MAX('09 (ind)'!BQ$6:BQ$37)-MIN('09 (ind)'!BQ$6:BQ$37))))))</f>
        <v>22.441014691081172</v>
      </c>
      <c r="BR22" s="75">
        <f>IF('09 (ind)'!BR$1="si",100*(('09 (ind)'!BR21-MIN('09 (ind)'!BR$6:BR$37))/(MAX('09 (ind)'!BR$6:BR$37)-MIN('09 (ind)'!BR$6:BR$37))),ABS(-100+(100*(('09 (ind)'!BR21-MIN('09 (ind)'!BR$6:BR$37))/(MAX('09 (ind)'!BP$6:BP$37)-MIN('09 (ind)'!BR$6:BR$37))))))</f>
        <v>19.182845552013909</v>
      </c>
      <c r="BS22" s="75">
        <f>IF('09 (ind)'!BS$1="si",100*(('09 (ind)'!BS21-MIN('09 (ind)'!BS$6:BS$37))/(MAX('09 (ind)'!BS$6:BS$37)-MIN('09 (ind)'!BS$6:BS$37))),ABS(-100+(100*(('09 (ind)'!BS21-MIN('09 (ind)'!BS$6:BS$37))/(MAX('09 (ind)'!BQ$6:BQ$37)-MIN('09 (ind)'!BS$6:BS$37))))))</f>
        <v>26.978544251522109</v>
      </c>
      <c r="BT22" s="75">
        <f>IF('09 (ind)'!BT$1="si",100*(('09 (ind)'!BT21-MIN('09 (ind)'!BT$6:BT$37))/(MAX('09 (ind)'!BT$6:BT$37)-MIN('09 (ind)'!BT$6:BT$37))),ABS(-100+(100*(('09 (ind)'!BT21-MIN('09 (ind)'!BT$6:BT$37))/(MAX('09 (ind)'!BR$6:BR$37)-MIN('09 (ind)'!BT$6:BT$37))))))</f>
        <v>96.77699532292776</v>
      </c>
      <c r="BU22" s="75">
        <f>IF('09 (ind)'!BU$1="si",100*(('09 (ind)'!BU21-MIN('09 (ind)'!BU$6:BU$37))/(MAX('09 (ind)'!BU$6:BU$37)-MIN('09 (ind)'!BU$6:BU$37))),ABS(-100+(100*(('09 (ind)'!BU21-MIN('09 (ind)'!BU$6:BU$37))/(MAX('09 (ind)'!BU$6:BU$37)-MIN('09 (ind)'!BU$6:BU$37))))))</f>
        <v>70.264040234702435</v>
      </c>
      <c r="BV22" s="75">
        <f>IF('09 (ind)'!BV$1="si",100*(('09 (ind)'!BV21-MIN('09 (ind)'!BV$6:BV$37))/(MAX('09 (ind)'!BV$6:BV$37)-MIN('09 (ind)'!BV$6:BV$37))),ABS(-100+(100*(('09 (ind)'!BV21-MIN('09 (ind)'!BV$6:BV$37))/(MAX('09 (ind)'!BV$6:BV$37)-MIN('09 (ind)'!BV$6:BV$37))))))</f>
        <v>22.395557905869907</v>
      </c>
      <c r="BW22" s="75">
        <f>IF('09 (ind)'!BW$1="si",100*(('09 (ind)'!BW21-MIN('09 (ind)'!BW$6:BW$37))/(MAX('09 (ind)'!BW$6:BW$37)-MIN('09 (ind)'!BW$6:BW$37))),ABS(-100+(100*(('09 (ind)'!BW21-MIN('09 (ind)'!BW$6:BW$37))/(MAX('09 (ind)'!BW$6:BW$37)-MIN('09 (ind)'!BW$6:BW$37))))))</f>
        <v>40.910867865519933</v>
      </c>
      <c r="BX22" s="75">
        <f>IF('09 (ind)'!BX$1="si",100*(('09 (ind)'!BX21-MIN('09 (ind)'!BX$6:BX$37))/(MAX('09 (ind)'!BX$6:BX$37)-MIN('09 (ind)'!BX$6:BX$37))),ABS(-100+(100*(('09 (ind)'!BX21-MIN('09 (ind)'!BX$6:BX$37))/(MAX('09 (ind)'!BX$6:BX$37)-MIN('09 (ind)'!BX$6:BX$37))))))</f>
        <v>36.105385146503806</v>
      </c>
      <c r="BY22" s="75">
        <f>IF('09 (ind)'!BY$1="si",100*(('09 (ind)'!BY21-MIN('09 (ind)'!BY$6:BY$37))/(MAX('09 (ind)'!BY$6:BY$37)-MIN('09 (ind)'!BY$6:BY$37))),ABS(-100+(100*(('09 (ind)'!BY21-MIN('09 (ind)'!BY$6:BY$37))/(MAX('09 (ind)'!BY$6:BY$37)-MIN('09 (ind)'!BY$6:BY$37))))))</f>
        <v>41.085995332660978</v>
      </c>
      <c r="BZ22" s="75">
        <f>IF('09 (ind)'!BZ$1="si",100*(('09 (ind)'!BZ21-MIN('09 (ind)'!BZ$6:BZ$37))/(MAX('09 (ind)'!BZ$6:BZ$37)-MIN('09 (ind)'!BZ$6:BZ$37))),ABS(-100+(100*(('09 (ind)'!BZ21-MIN('09 (ind)'!BZ$6:BZ$37))/(MAX('09 (ind)'!BZ$6:BZ$37)-MIN('09 (ind)'!BZ$6:BZ$37))))))</f>
        <v>85.544443857013661</v>
      </c>
      <c r="CA22" s="75">
        <f>IF('09 (ind)'!CA$1="si",100*(('09 (ind)'!CA21-MIN('09 (ind)'!CA$6:CA$37))/(MAX('09 (ind)'!CA$6:CA$37)-MIN('09 (ind)'!CA$6:CA$37))),ABS(-100+(100*(('09 (ind)'!CA21-MIN('09 (ind)'!CA$6:CA$37))/(MAX('09 (ind)'!CA$6:CA$37)-MIN('09 (ind)'!CA$6:CA$37))))))</f>
        <v>0</v>
      </c>
      <c r="CB22" s="75">
        <f>IF('09 (ind)'!CB$1="si",100*(('09 (ind)'!CB21-MIN('09 (ind)'!CB$6:CB$37))/(MAX('09 (ind)'!CB$6:CB$37)-MIN('09 (ind)'!CB$6:CB$37))),ABS(-100+(100*(('09 (ind)'!CB21-MIN('09 (ind)'!CB$6:CB$37))/(MAX('09 (ind)'!CB$6:CB$37)-MIN('09 (ind)'!CB$6:CB$37))))))</f>
        <v>59.006211180124211</v>
      </c>
      <c r="CC22" s="75">
        <f>IF('09 (ind)'!CC$1="si",100*(('09 (ind)'!CC21-MIN('09 (ind)'!CC$6:CC$37))/(MAX('09 (ind)'!CC$6:CC$37)-MIN('09 (ind)'!CC$6:CC$37))),ABS(-100+(100*(('09 (ind)'!CC21-MIN('09 (ind)'!CC$6:CC$37))/(MAX('09 (ind)'!CC$6:CC$37)-MIN('09 (ind)'!CC$6:CC$37))))))</f>
        <v>25.561009754086157</v>
      </c>
      <c r="CD22" s="75">
        <f>IF('09 (ind)'!CD$1="si",100*(('09 (ind)'!CD21-MIN('09 (ind)'!CD$6:CD$37))/(MAX('09 (ind)'!CD$6:CD$37)-MIN('09 (ind)'!CD$6:CD$37))),ABS(-100+(100*(('09 (ind)'!CD21-MIN('09 (ind)'!CD$6:CD$37))/(MAX('09 (ind)'!CD$6:CD$37)-MIN('09 (ind)'!CD$6:CD$37))))))</f>
        <v>8.9447783692223168E-4</v>
      </c>
      <c r="CE22" s="75">
        <f>IF('09 (ind)'!CE$1="si",100*(('09 (ind)'!CE21-MIN('09 (ind)'!CE$6:CE$37))/(MAX('09 (ind)'!CE$6:CE$37)-MIN('09 (ind)'!CE$6:CE$37))),ABS(-100+(100*(('09 (ind)'!CE21-MIN('09 (ind)'!CE$6:CE$37))/(MAX('09 (ind)'!CE$6:CE$37)-MIN('09 (ind)'!CE$6:CE$37))))))</f>
        <v>11.704276810102412</v>
      </c>
      <c r="CF22" s="75">
        <f>IF('09 (ind)'!CF$1="si",100*(('09 (ind)'!CF21-MIN('09 (ind)'!CF$6:CF$37))/(MAX('09 (ind)'!CF$6:CF$37)-MIN('09 (ind)'!CF$6:CF$37))),ABS(-100+(100*(('09 (ind)'!CF21-MIN('09 (ind)'!CF$6:CF$37))/(MAX('09 (ind)'!CF$6:CF$37)-MIN('09 (ind)'!CF$6:CF$37))))))</f>
        <v>4.4864289139595863</v>
      </c>
      <c r="CG22" s="75">
        <f>IF('09 (ind)'!CG$1="si",100*(('09 (ind)'!CG21-MIN('09 (ind)'!CG$6:CG$37))/(MAX('09 (ind)'!CG$6:CG$37)-MIN('09 (ind)'!CG$6:CG$37))),ABS(-100+(100*(('09 (ind)'!CG21-MIN('09 (ind)'!CG$6:CG$37))/(MAX('09 (ind)'!CG$6:CG$37)-MIN('09 (ind)'!CG$6:CG$37))))))</f>
        <v>11.50378425515621</v>
      </c>
      <c r="CH22" s="75">
        <f>IF('09 (ind)'!CH$1="si",100*(('09 (ind)'!CH21-MIN('09 (ind)'!CH$6:CH$37))/(MAX('09 (ind)'!CH$6:CH$37)-MIN('09 (ind)'!CH$6:CH$37))),ABS(-100+(100*(('09 (ind)'!CH21-MIN('09 (ind)'!CH$6:CH$37))/(MAX('09 (ind)'!CH$6:CH$37)-MIN('09 (ind)'!CH$6:CH$37))))))</f>
        <v>25.181485620417828</v>
      </c>
      <c r="CI22" s="75">
        <f>IF('09 (ind)'!CI$1="si",100*(('09 (ind)'!CI21-MIN('09 (ind)'!CI$6:CI$37))/(MAX('09 (ind)'!CI$6:CI$37)-MIN('09 (ind)'!CI$6:CI$37))),ABS(-100+(100*(('09 (ind)'!CI21-MIN('09 (ind)'!CI$6:CI$37))/(MAX('09 (ind)'!CI$6:CI$37)-MIN('09 (ind)'!CI$6:CI$37))))))</f>
        <v>14.516609403635991</v>
      </c>
      <c r="CJ22" s="75">
        <f>IF('09 (ind)'!CJ$1="si",100*(('09 (ind)'!CJ21-MIN('09 (ind)'!CJ$6:CJ$37))/(MAX('09 (ind)'!CJ$6:CJ$37)-MIN('09 (ind)'!CJ$6:CJ$37))),ABS(-100+(100*(('09 (ind)'!CJ21-MIN('09 (ind)'!CJ$6:CJ$37))/(MAX('09 (ind)'!CJ$6:CJ$37)-MIN('09 (ind)'!CJ$6:CJ$37))))))</f>
        <v>81.255172866940796</v>
      </c>
      <c r="CK22" s="75">
        <f>IF('09 (ind)'!CK$1="si",100*(('09 (ind)'!CK21-MIN('09 (ind)'!CK$6:CK$37))/(MAX('09 (ind)'!CK$6:CK$37)-MIN('09 (ind)'!CK$6:CK$37))),ABS(-100+(100*(('09 (ind)'!CK21-MIN('09 (ind)'!CK$6:CK$37))/(MAX('09 (ind)'!CK$6:CK$37)-MIN('09 (ind)'!CK$6:CK$37))))))</f>
        <v>9.5731713371629041</v>
      </c>
      <c r="CL22" s="75">
        <f>IF('09 (ind)'!CL$1="si",100*(('09 (ind)'!CL21-MIN('09 (ind)'!CL$6:CL$37))/(MAX('09 (ind)'!CL$6:CL$37)-MIN('09 (ind)'!CL$6:CL$37))),ABS(-100+(100*(('09 (ind)'!CL21-MIN('09 (ind)'!CL$6:CL$37))/(MAX('09 (ind)'!CL$6:CL$37)-MIN('09 (ind)'!CL$6:CL$37))))))</f>
        <v>2.2102933427142861E-2</v>
      </c>
      <c r="CM22" s="75">
        <f>IF('09 (ind)'!CM$1="si",100*(('09 (ind)'!CM21-MIN('09 (ind)'!CM$6:CM$37))/(MAX('09 (ind)'!CM$6:CM$37)-MIN('09 (ind)'!CM$6:CM$37))),ABS(-100+(100*(('09 (ind)'!CM21-MIN('09 (ind)'!CM$6:CM$37))/(MAX('09 (ind)'!CM$6:CM$37)-MIN('09 (ind)'!CM$6:CM$37))))))</f>
        <v>17.331175203579189</v>
      </c>
    </row>
    <row r="23" spans="1:91">
      <c r="A23" s="18" t="s">
        <v>221</v>
      </c>
      <c r="B23" s="87">
        <f>IF('09 (ind)'!B$1="si",100*(('09 (ind)'!B22-MIN('09 (ind)'!B$6:B$37))/(MAX('09 (ind)'!B$6:B$37)-MIN('09 (ind)'!B$6:B$37))),ABS(-100+(100*(('09 (ind)'!B22-MIN('09 (ind)'!B$6:B$37))/(MAX('09 (ind)'!B$6:B$37)-MIN('09 (ind)'!B$6:B$37))))))</f>
        <v>2.777113497004752</v>
      </c>
      <c r="C23" s="87">
        <f>IF('09 (ind)'!C$1="si",100*(('09 (ind)'!C22-MIN('09 (ind)'!C$6:C$37))/(MAX('09 (ind)'!C$6:C$37)-MIN('09 (ind)'!C$6:C$37))),ABS(-100+(100*(('09 (ind)'!C22-MIN('09 (ind)'!C$6:C$37))/(MAX('09 (ind)'!C$6:C$37)-MIN('09 (ind)'!C$6:C$37))))))</f>
        <v>43.639326097476037</v>
      </c>
      <c r="D23" s="87">
        <f>IF('09 (ind)'!D$1="si",100*(('09 (ind)'!D22-MIN('09 (ind)'!D$6:D$37))/(MAX('09 (ind)'!D$6:D$37)-MIN('09 (ind)'!D$6:D$37))),ABS(-100+(100*(('09 (ind)'!D22-MIN('09 (ind)'!D$6:D$37))/(MAX('09 (ind)'!D$6:D$37)-MIN('09 (ind)'!D$6:D$37))))))</f>
        <v>29.828581021982913</v>
      </c>
      <c r="E23" s="87">
        <f>IF('09 (ind)'!E$1="si",100*(('09 (ind)'!E22-MIN('09 (ind)'!E$6:E$37))/(MAX('09 (ind)'!E$6:E$37)-MIN('09 (ind)'!E$6:E$37))),ABS(-100+(100*(('09 (ind)'!E22-MIN('09 (ind)'!E$6:E$37))/(MAX('09 (ind)'!E$6:E$37)-MIN('09 (ind)'!E$6:E$37))))))</f>
        <v>29.350958127635835</v>
      </c>
      <c r="F23" s="87">
        <f>IF('09 (ind)'!F$1="si",100*(('09 (ind)'!F22-MIN('09 (ind)'!F$6:F$37))/(MAX('09 (ind)'!F$6:F$37)-MIN('09 (ind)'!F$6:F$37))),ABS(-100+(100*(('09 (ind)'!F22-MIN('09 (ind)'!F$6:F$37))/(MAX('09 (ind)'!F$6:F$37)-MIN('09 (ind)'!F$6:F$37))))))</f>
        <v>56.849315068493155</v>
      </c>
      <c r="G23" s="87">
        <f>IF('09 (ind)'!G$1="si",100*(('09 (ind)'!G22-MIN('09 (ind)'!G$6:G$37))/(MAX('09 (ind)'!G$6:G$37)-MIN('09 (ind)'!G$6:G$37))),ABS(-100+(100*(('09 (ind)'!G22-MIN('09 (ind)'!G$6:G$37))/(MAX('09 (ind)'!G$6:G$37)-MIN('09 (ind)'!G$6:G$37))))))</f>
        <v>50.847457627118644</v>
      </c>
      <c r="H23" s="87">
        <f>IF('09 (ind)'!H$1="si",100*(('09 (ind)'!H22-MIN('09 (ind)'!H$6:H$37))/(MAX('09 (ind)'!H$6:H$37)-MIN('09 (ind)'!H$6:H$37))),ABS(-100+(100*(('09 (ind)'!H22-MIN('09 (ind)'!H$6:H$37))/(MAX('09 (ind)'!H$6:H$37)-MIN('09 (ind)'!H$6:H$37))))))</f>
        <v>50.000000000000014</v>
      </c>
      <c r="I23" s="87">
        <f>IF('09 (ind)'!I$1="si",100*(('09 (ind)'!I22-MIN('09 (ind)'!I$6:I$37))/(MAX('09 (ind)'!I$6:I$37)-MIN('09 (ind)'!I$6:I$37))),ABS(-100+(100*(('09 (ind)'!I22-MIN('09 (ind)'!I$6:I$37))/(MAX('09 (ind)'!I$6:I$37)-MIN('09 (ind)'!I$6:I$37))))))</f>
        <v>53.125000000000014</v>
      </c>
      <c r="J23" s="87">
        <f>IF('09 (ind)'!J$1="si",100*(('09 (ind)'!J22-MIN('09 (ind)'!J$6:J$37))/(MAX('09 (ind)'!J$6:J$37)-MIN('09 (ind)'!J$6:J$37))),ABS(-100+(100*(('09 (ind)'!J22-MIN('09 (ind)'!J$6:J$37))/(MAX('09 (ind)'!J$6:J$37)-MIN('09 (ind)'!J$6:J$37))))))</f>
        <v>27.225130890052345</v>
      </c>
      <c r="K23" s="87">
        <f>IF('09 (ind)'!K$1="si",100*(('09 (ind)'!K22-MIN('09 (ind)'!K$6:K$37))/(MAX('09 (ind)'!K$6:K$37)-MIN('09 (ind)'!K$6:K$37))),ABS(-100+(100*(('09 (ind)'!K22-MIN('09 (ind)'!K$6:K$37))/(MAX('09 (ind)'!K$6:K$37)-MIN('09 (ind)'!K$6:K$37))))))</f>
        <v>2.3181023220456241</v>
      </c>
      <c r="L23" s="87">
        <f>IF('09 (ind)'!L$1="si",100*(('09 (ind)'!L22-MIN('09 (ind)'!L$6:L$37))/(MAX('09 (ind)'!L$6:L$37)-MIN('09 (ind)'!L$6:L$37))),ABS(-100+(100*(('09 (ind)'!L22-MIN('09 (ind)'!L$6:L$37))/(MAX('09 (ind)'!L$6:L$37)-MIN('09 (ind)'!L$6:L$37))))))</f>
        <v>87.296160120174548</v>
      </c>
      <c r="M23" s="87">
        <f>IF('09 (ind)'!M$1="si",100*(('09 (ind)'!M22-MIN('09 (ind)'!M$6:M$37))/(MAX('09 (ind)'!M$6:M$37)-MIN('09 (ind)'!M$6:M$37))),ABS(-100+(100*(('09 (ind)'!M22-MIN('09 (ind)'!M$6:M$37))/(MAX('09 (ind)'!M$6:M$37)-MIN('09 (ind)'!M$6:M$37))))))</f>
        <v>68.382481121335786</v>
      </c>
      <c r="N23" s="87">
        <f>IF('09 (ind)'!N$1="si",100*(('09 (ind)'!N22-MIN('09 (ind)'!N$6:N$37))/(MAX('09 (ind)'!N$6:N$37)-MIN('09 (ind)'!N$6:N$37))),ABS(-100+(100*(('09 (ind)'!N22-MIN('09 (ind)'!N$6:N$37))/(MAX('09 (ind)'!N$6:N$37)-MIN('09 (ind)'!N$6:N$37))))))</f>
        <v>53.980049410195598</v>
      </c>
      <c r="O23" s="87">
        <f>IF('09 (ind)'!O$1="si",100*(('09 (ind)'!O22-MIN('09 (ind)'!O$6:O$37))/(MAX('09 (ind)'!O$6:O$37)-MIN('09 (ind)'!O$6:O$37))),ABS(-100+(100*(('09 (ind)'!O22-MIN('09 (ind)'!O$6:O$37))/(MAX('09 (ind)'!O$6:O$37)-MIN('09 (ind)'!O$6:O$37))))))</f>
        <v>84.782608695652172</v>
      </c>
      <c r="P23" s="87">
        <f>IF('09 (ind)'!P$1="si",100*(('09 (ind)'!P22-MIN('09 (ind)'!P$6:P$37))/(MAX('09 (ind)'!P$6:P$37)-MIN('09 (ind)'!P$6:P$37))),ABS(-100+(100*(('09 (ind)'!P22-MIN('09 (ind)'!P$6:P$37))/(MAX('09 (ind)'!P$6:P$37)-MIN('09 (ind)'!P$6:P$37))))))</f>
        <v>17.120132613922014</v>
      </c>
      <c r="Q23" s="87">
        <f>IF('09 (ind)'!Q$1="si",100*(('09 (ind)'!Q22-MIN('09 (ind)'!Q$6:Q$37))/(MAX('09 (ind)'!Q$6:Q$37)-MIN('09 (ind)'!Q$6:Q$37))),ABS(-100+(100*(('09 (ind)'!Q22-MIN('09 (ind)'!Q$6:Q$37))/(MAX('09 (ind)'!Q$6:Q$37)-MIN('09 (ind)'!Q$6:Q$37))))))</f>
        <v>9.829518559468708</v>
      </c>
      <c r="R23" s="87">
        <f>IF('09 (ind)'!R$1="si",100*(('09 (ind)'!R22-MIN('09 (ind)'!R$6:R$37))/(MAX('09 (ind)'!R$6:R$37)-MIN('09 (ind)'!R$6:R$37))),ABS(-100+(100*(('09 (ind)'!R22-MIN('09 (ind)'!R$6:R$37))/(MAX('09 (ind)'!R$6:R$37)-MIN('09 (ind)'!R$6:R$37))))))</f>
        <v>2.2714802822677895</v>
      </c>
      <c r="S23" s="75">
        <f>ABS(ABS(('09 (ind)'!S22-((MAX('09 (ind)'!S$6:S$37)+MIN('09 (ind)'!S$6:S$37))/2))/(((MAX('09 (ind)'!S$6:S$37)+MIN('09 (ind)'!S$6:S$37))/2)-MAX('09 (ind)'!S$6:S$37))*100)-100)</f>
        <v>74.172185430463585</v>
      </c>
      <c r="T23" s="75">
        <f>IF('09 (ind)'!T$1="si",100*(('09 (ind)'!T22-MIN('09 (ind)'!T$6:T$37))/(MAX('09 (ind)'!T$6:T$37)-MIN('09 (ind)'!T$6:T$37))),ABS(-100+(100*(('09 (ind)'!T22-MIN('09 (ind)'!T$6:T$37))/(MAX('09 (ind)'!T$6:T$37)-MIN('09 (ind)'!T$6:T$37))))))</f>
        <v>11.895238236394828</v>
      </c>
      <c r="U23" s="75">
        <f>IF('09 (ind)'!U$1="si",100*(('09 (ind)'!U22-MIN('09 (ind)'!U$6:U$37))/(MAX('09 (ind)'!U$6:U$37)-MIN('09 (ind)'!U$6:U$37))),ABS(-100+(100*(('09 (ind)'!U22-MIN('09 (ind)'!U$6:U$37))/(MAX('09 (ind)'!U$6:U$37)-MIN('09 (ind)'!U$6:U$37))))))</f>
        <v>80</v>
      </c>
      <c r="V23" s="75">
        <f>IF('09 (ind)'!V$1="si",100*(('09 (ind)'!V22-MIN('09 (ind)'!V$6:V$37))/(MAX('09 (ind)'!V$6:V$37)-MIN('09 (ind)'!V$6:V$37))),ABS(-100+(100*(('09 (ind)'!V22-MIN('09 (ind)'!V$6:V$37))/(MAX('09 (ind)'!V$6:V$37)-MIN('09 (ind)'!V$6:V$37))))))</f>
        <v>100</v>
      </c>
      <c r="W23" s="75">
        <f>IF('09 (ind)'!W$1="si",100*(('09 (ind)'!W22-MIN('09 (ind)'!W$6:W$37))/(MAX('09 (ind)'!W$6:W$37)-MIN('09 (ind)'!W$6:W$37))),ABS(-100+(100*(('09 (ind)'!W22-MIN('09 (ind)'!W$6:W$37))/(MAX('09 (ind)'!W$6:W$37)-MIN('09 (ind)'!W$6:W$37))))))</f>
        <v>39.425175842832886</v>
      </c>
      <c r="X23" s="75">
        <f>IF('09 (ind)'!X$1="si",100*(('09 (ind)'!X22-MIN('09 (ind)'!X$6:X$37))/(MAX('09 (ind)'!X$6:X$37)-MIN('09 (ind)'!X$6:X$37))),ABS(-100+(100*(('09 (ind)'!X22-MIN('09 (ind)'!X$6:X$37))/(MAX('09 (ind)'!X$6:X$37)-MIN('09 (ind)'!X$6:X$37))))))</f>
        <v>77.197786506667526</v>
      </c>
      <c r="Y23" s="75">
        <f>IF('09 (ind)'!Y$1="si",100*(('09 (ind)'!Y22-MIN('09 (ind)'!Y$6:Y$37))/(MAX('09 (ind)'!Y$6:Y$37)-MIN('09 (ind)'!Y$6:Y$37))),ABS(-100+(100*(('09 (ind)'!Y22-MIN('09 (ind)'!Y$6:Y$37))/(MAX('09 (ind)'!Y$6:Y$37)-MIN('09 (ind)'!Y$6:Y$37))))))</f>
        <v>75.433143702881466</v>
      </c>
      <c r="Z23" s="75">
        <f>IF('09 (ind)'!Z$1="si",100*(('09 (ind)'!Z22-MIN('09 (ind)'!Z$6:Z$37))/(MAX('09 (ind)'!Z$6:Z$37)-MIN('09 (ind)'!Z$6:Z$37))),ABS(-100+(100*(('09 (ind)'!Z22-MIN('09 (ind)'!Z$6:Z$37))/(MAX('09 (ind)'!Z$6:Z$37)-MIN('09 (ind)'!Z$6:Z$37))))))</f>
        <v>14.336811556522477</v>
      </c>
      <c r="AA23" s="75">
        <f>IF('09 (ind)'!AA$1="si",100*(('09 (ind)'!AA22-MIN('09 (ind)'!AA$6:AA$37))/(MAX('09 (ind)'!AA$6:AA$37)-MIN('09 (ind)'!AA$6:AA$37))),ABS(-100+(100*(('09 (ind)'!AA22-MIN('09 (ind)'!AA$6:AA$37))/(MAX('09 (ind)'!AA$6:AA$37)-MIN('09 (ind)'!AA$6:AA$37))))))</f>
        <v>37.678845072037717</v>
      </c>
      <c r="AB23" s="75">
        <f>IF('09 (ind)'!AB$1="si",100*(('09 (ind)'!AB22-MIN('09 (ind)'!AB$6:AB$37))/(MAX('09 (ind)'!AB$6:AB$37)-MIN('09 (ind)'!AB$6:AB$37))),ABS(-100+(100*(('09 (ind)'!AB22-MIN('09 (ind)'!AB$6:AB$37))/(MAX('09 (ind)'!AB$6:AB$37)-MIN('09 (ind)'!AB$6:AB$37))))))</f>
        <v>33.585854006547613</v>
      </c>
      <c r="AC23" s="75">
        <f>IF('09 (ind)'!AC$1="si",100*(('09 (ind)'!AC22-MIN('09 (ind)'!AC$6:AC$37))/(MAX('09 (ind)'!AC$6:AC$37)-MIN('09 (ind)'!AC$6:AC$37))),ABS(-100+(100*(('09 (ind)'!AC22-MIN('09 (ind)'!AC$6:AC$37))/(MAX('09 (ind)'!AC$6:AC$37)-MIN('09 (ind)'!AC$6:AC$37))))))</f>
        <v>43.147580195025924</v>
      </c>
      <c r="AD23" s="75">
        <f>IF('09 (ind)'!AD$1="si",100*(('09 (ind)'!AD22-MIN('09 (ind)'!AD$6:AD$37))/(MAX('09 (ind)'!AD$6:AD$37)-MIN('09 (ind)'!AD$6:AD$37))),ABS(-100+(100*(('09 (ind)'!AD22-MIN('09 (ind)'!AD$6:AD$37))/(MAX('09 (ind)'!AD$6:AD$37)-MIN('09 (ind)'!AD$6:AD$37))))))</f>
        <v>85.152931668772482</v>
      </c>
      <c r="AE23" s="75">
        <f>IF('09 (ind)'!AE$1="si",100*(('09 (ind)'!AE22-MIN('09 (ind)'!AE$6:AE$37))/(MAX('09 (ind)'!AE$6:AE$37)-MIN('09 (ind)'!AE$6:AE$37))),ABS(-100+(100*(('09 (ind)'!AE22-MIN('09 (ind)'!AE$6:AE$37))/(MAX('09 (ind)'!AE$6:AE$37)-MIN('09 (ind)'!AE$6:AE$37))))))</f>
        <v>61.258967461450823</v>
      </c>
      <c r="AF23" s="75">
        <f>IF('09 (ind)'!AF$1="si",100*(('09 (ind)'!AF22-MIN('09 (ind)'!AF$6:AF$37))/(MAX('09 (ind)'!AF$6:AF$37)-MIN('09 (ind)'!AF$6:AF$37))),ABS(-100+(100*(('09 (ind)'!AF22-MIN('09 (ind)'!AF$6:AF$37))/(MAX('09 (ind)'!AF$6:AF$37)-MIN('09 (ind)'!AF$6:AF$37))))))</f>
        <v>63.737137187311632</v>
      </c>
      <c r="AG23" s="75">
        <f>IF('09 (ind)'!AG$1="si",100*(('09 (ind)'!AG22-MIN('09 (ind)'!AG$6:AG$37))/(MAX('09 (ind)'!AG$6:AG$37)-MIN('09 (ind)'!AG$6:AG$37))),ABS(-100+(100*(('09 (ind)'!AG22-MIN('09 (ind)'!AG$6:AG$37))/(MAX('09 (ind)'!AG$6:AG$37)-MIN('09 (ind)'!AG$6:AG$37))))))</f>
        <v>48.907222379773607</v>
      </c>
      <c r="AH23" s="75">
        <f>IF('09 (ind)'!AH$1="si",100*(('09 (ind)'!AH22-MIN('09 (ind)'!AH$6:AH$37))/(MAX('09 (ind)'!AH$6:AH$37)-MIN('09 (ind)'!AH$6:AH$37))),ABS(-100+(100*(('09 (ind)'!AH22-MIN('09 (ind)'!AH$6:AH$37))/(MAX('09 (ind)'!AH$6:AH$37)-MIN('09 (ind)'!AH$6:AH$37))))))</f>
        <v>5.5234406446916831</v>
      </c>
      <c r="AI23" s="75">
        <f>IF('09 (ind)'!AI$1="si",100*(('09 (ind)'!AI22-MIN('09 (ind)'!AI$6:AI$37))/(MAX('09 (ind)'!AI$6:AI$37)-MIN('09 (ind)'!AI$6:AI$37))),ABS(-100+(100*(('09 (ind)'!AI22-MIN('09 (ind)'!AI$6:AI$37))/(MAX('09 (ind)'!AI$6:AI$37)-MIN('09 (ind)'!AI$6:AI$37))))))</f>
        <v>32.583427455827128</v>
      </c>
      <c r="AJ23" s="75">
        <f>IF('09 (ind)'!AJ$1="si",100*(('09 (ind)'!AJ22-MIN('09 (ind)'!AJ$6:AJ$37))/(MAX('09 (ind)'!AJ$6:AJ$37)-MIN('09 (ind)'!AJ$6:AJ$37))),ABS(-100+(100*(('09 (ind)'!AJ22-MIN('09 (ind)'!AJ$6:AJ$37))/(MAX('09 (ind)'!AJ$6:AJ$37)-MIN('09 (ind)'!AJ$6:AJ$37))))))</f>
        <v>52.980174803988348</v>
      </c>
      <c r="AK23" s="75">
        <f>IF('09 (ind)'!AK$1="si",100*(('09 (ind)'!AK22-MIN('09 (ind)'!AK$6:AK$37))/(MAX('09 (ind)'!AK$6:AK$37)-MIN('09 (ind)'!AK$6:AK$37))),ABS(-100+(100*(('09 (ind)'!AK22-MIN('09 (ind)'!AK$6:AK$37))/(MAX('09 (ind)'!AK$6:AK$37)-MIN('09 (ind)'!AK$6:AK$37))))))</f>
        <v>7.711980435270636</v>
      </c>
      <c r="AL23" s="75">
        <f>IF('09 (ind)'!AL$1="si",100*(('09 (ind)'!AL22-MIN('09 (ind)'!AL$6:AL$37))/(MAX('09 (ind)'!AL$6:AL$37)-MIN('09 (ind)'!AL$6:AL$37))),ABS(-100+(100*(('09 (ind)'!AL22-MIN('09 (ind)'!AL$6:AL$37))/(MAX('09 (ind)'!AL$6:AL$37)-MIN('09 (ind)'!AL$6:AL$37))))))</f>
        <v>89.697436134340961</v>
      </c>
      <c r="AM23" s="75">
        <f>IF('09 (ind)'!AM$1="si",100*(('09 (ind)'!AM22-MIN('09 (ind)'!AM$6:AM$37))/(MAX('09 (ind)'!AM$6:AM$37)-MIN('09 (ind)'!AM$6:AM$37))),ABS(-100+(100*(('09 (ind)'!AM22-MIN('09 (ind)'!AM$6:AM$37))/(MAX('09 (ind)'!AM$6:AM$37)-MIN('09 (ind)'!AM$6:AM$37))))))</f>
        <v>93.722226944148773</v>
      </c>
      <c r="AN23" s="75">
        <f>IF('09 (ind)'!AN$1="si",100*(('09 (ind)'!AN22-MIN('09 (ind)'!AN$6:AN$37))/(MAX('09 (ind)'!AN$6:AN$37)-MIN('09 (ind)'!AN$6:AN$37))),ABS(-100+(100*(('09 (ind)'!AN22-MIN('09 (ind)'!AN$6:AN$37))/(MAX('09 (ind)'!AN$6:AN$37)-MIN('09 (ind)'!AN$6:AN$37))))))</f>
        <v>55.214398690140129</v>
      </c>
      <c r="AO23" s="75">
        <f>IF('09 (ind)'!AO$1="si",100*(('09 (ind)'!AO22-MIN('09 (ind)'!AO$6:AO$37))/(MAX('09 (ind)'!AO$6:AO$37)-MIN('09 (ind)'!AO$6:AO$37))),ABS(-100+(100*(('09 (ind)'!AO22-MIN('09 (ind)'!AO$6:AO$37))/(MAX('09 (ind)'!AO$6:AO$37)-MIN('09 (ind)'!AO$6:AO$37))))))</f>
        <v>57.937963147224458</v>
      </c>
      <c r="AP23" s="75">
        <f>IF('09 (ind)'!AP$1="si",100*(('09 (ind)'!AP22-MIN('09 (ind)'!AP$6:AP$37))/(MAX('09 (ind)'!AP$6:AP$37)-MIN('09 (ind)'!AP$6:AP$37))),ABS(-100+(100*(('09 (ind)'!AP22-MIN('09 (ind)'!AP$6:AP$37))/(MAX('09 (ind)'!AP$6:AP$37)-MIN('09 (ind)'!AP$6:AP$37))))))</f>
        <v>95.729013254786452</v>
      </c>
      <c r="AQ23" s="75">
        <f>IF('09 (ind)'!AQ$1="si",100*(('09 (ind)'!AQ22-MIN('09 (ind)'!AQ$6:AQ$37))/(MAX('09 (ind)'!AQ$6:AQ$37)-MIN('09 (ind)'!AQ$6:AQ$37))),ABS(-100+(100*(('09 (ind)'!AQ22-MIN('09 (ind)'!AQ$6:AQ$37))/(MAX('09 (ind)'!AQ$6:AQ$37)-MIN('09 (ind)'!AQ$6:AQ$37))))))</f>
        <v>7.6451715544028183</v>
      </c>
      <c r="AR23" s="75">
        <f>IF('09 (ind)'!AR$1="si",100*(('09 (ind)'!AR22-MIN('09 (ind)'!AR$6:AR$37))/(MAX('09 (ind)'!AR$6:AR$37)-MIN('09 (ind)'!AR$6:AR$37))),ABS(-100+(100*(('09 (ind)'!AR22-MIN('09 (ind)'!AR$6:AR$37))/(MAX('09 (ind)'!AR$6:AR$37)-MIN('09 (ind)'!AR$6:AR$37))))))</f>
        <v>53.37181291730527</v>
      </c>
      <c r="AS23" s="75">
        <f>IF('09 (ind)'!AS$1="si",100*(('09 (ind)'!AS22-MIN('09 (ind)'!AS$6:AS$37))/(MAX('09 (ind)'!AS$6:AS$37)-MIN('09 (ind)'!AS$6:AS$37))),ABS(-100+(100*(('09 (ind)'!AS22-MIN('09 (ind)'!AS$6:AS$37))/(MAX('09 (ind)'!AS$6:AS$37)-MIN('09 (ind)'!AS$6:AS$37))))))</f>
        <v>77.777777777777771</v>
      </c>
      <c r="AT23" s="75">
        <f>IF('09 (ind)'!AT$1="si",100*(('09 (ind)'!AT22-MIN('09 (ind)'!AT$6:AT$37))/(MAX('09 (ind)'!AT$6:AT$37)-MIN('09 (ind)'!AT$6:AT$37))),ABS(-100+(100*(('09 (ind)'!AT22-MIN('09 (ind)'!AT$6:AT$37))/(MAX('09 (ind)'!AT$6:AT$37)-MIN('09 (ind)'!AT$6:AT$37))))))</f>
        <v>0</v>
      </c>
      <c r="AU23" s="75">
        <f>IF('09 (ind)'!AU$1="si",100*(('09 (ind)'!AU22-MIN('09 (ind)'!AU$6:AU$37))/(MAX('09 (ind)'!AU$6:AU$37)-MIN('09 (ind)'!AU$6:AU$37))),ABS(-100+(100*(('09 (ind)'!AU22-MIN('09 (ind)'!AU$6:AU$37))/(MAX('09 (ind)'!AU$6:AU$37)-MIN('09 (ind)'!AU$6:AU$37))))))</f>
        <v>65.397923875432525</v>
      </c>
      <c r="AV23" s="75">
        <f>IF('09 (ind)'!AV$1="si",100*(('09 (ind)'!AV22-MIN('09 (ind)'!AV$6:AV$37))/(MAX('09 (ind)'!AV$6:AV$37)-MIN('09 (ind)'!AV$6:AV$37))),ABS(-100+(100*(('09 (ind)'!AV22-MIN('09 (ind)'!AV$6:AV$37))/(MAX('09 (ind)'!AV$6:AV$37)-MIN('09 (ind)'!AV$6:AV$37))))))</f>
        <v>99.480069324090124</v>
      </c>
      <c r="AW23" s="75">
        <f>IF('09 (ind)'!AW$1="si",100*(('09 (ind)'!AW22-MIN('09 (ind)'!AW$6:AW$37))/(MAX('09 (ind)'!AW$6:AW$37)-MIN('09 (ind)'!AW$6:AW$37))),ABS(-100+(100*(('09 (ind)'!AW22-MIN('09 (ind)'!AW$6:AW$37))/(MAX('09 (ind)'!AW$6:AW$37)-MIN('09 (ind)'!AW$6:AW$37))))))</f>
        <v>26.171593366979096</v>
      </c>
      <c r="AX23" s="75">
        <f>IF('09 (ind)'!AX$1="si",100*(('09 (ind)'!AX22-MIN('09 (ind)'!AX$6:AX$37))/(MAX('09 (ind)'!AX$6:AX$37)-MIN('09 (ind)'!AX$6:AX$37))),ABS(-100+(100*(('09 (ind)'!AX22-MIN('09 (ind)'!AX$6:AX$37))/(MAX('09 (ind)'!AX$6:AX$37)-MIN('09 (ind)'!AX$6:AX$37))))))</f>
        <v>48.616238553872925</v>
      </c>
      <c r="AY23" s="75">
        <f>IF('09 (ind)'!AY$1="si",100*(('09 (ind)'!AY22-MIN('09 (ind)'!AY$6:AY$37))/(MAX('09 (ind)'!AY$6:AY$37)-MIN('09 (ind)'!AY$6:AY$37))),ABS(-100+(100*(('09 (ind)'!AY22-MIN('09 (ind)'!AY$6:AY$37))/(MAX('09 (ind)'!AY$6:AY$37)-MIN('09 (ind)'!AY$6:AY$37))))))</f>
        <v>55.51855375832546</v>
      </c>
      <c r="AZ23" s="75">
        <f>IF('09 (ind)'!AZ$1="si",100*(('09 (ind)'!AZ22-MIN('09 (ind)'!AZ$6:AZ$37))/(MAX('09 (ind)'!AZ$6:AZ$37)-MIN('09 (ind)'!AZ$6:AZ$37))),ABS(-100+(100*(('09 (ind)'!AZ22-MIN('09 (ind)'!AZ$6:AZ$37))/(MAX('09 (ind)'!AZ$6:AZ$37)-MIN('09 (ind)'!AZ$6:AZ$37))))))</f>
        <v>100</v>
      </c>
      <c r="BA23" s="75">
        <f>IF('09 (ind)'!BA$1="si",100*(('09 (ind)'!BA22-MIN('09 (ind)'!BA$6:BA$37))/(MAX('09 (ind)'!BA$6:BA$37)-MIN('09 (ind)'!BA$6:BA$37))),ABS(-100+(100*(('09 (ind)'!BA22-MIN('09 (ind)'!BA$6:BA$37))/(MAX('09 (ind)'!BA$6:BA$37)-MIN('09 (ind)'!BA$6:BA$37))))))</f>
        <v>58.340681627525747</v>
      </c>
      <c r="BB23" s="75">
        <f>IF('09 (ind)'!BB$1="si",100*(('09 (ind)'!BB22-MIN('09 (ind)'!BB$6:BB$37))/(MAX('09 (ind)'!BB$6:BB$37)-MIN('09 (ind)'!BB$6:BB$37))),ABS(-100+(100*(('09 (ind)'!BB22-MIN('09 (ind)'!BB$6:BB$37))/(MAX('09 (ind)'!BB$6:BB$37)-MIN('09 (ind)'!BB$6:BB$37))))))</f>
        <v>7.2049783528037539</v>
      </c>
      <c r="BC23" s="75">
        <f>IF('09 (ind)'!BC$1="si",100*(('09 (ind)'!BC22-MIN('09 (ind)'!BC$6:BC$37))/(MAX('09 (ind)'!BC$6:BC$37)-MIN('09 (ind)'!BC$6:BC$37))),ABS(-100+(100*(('09 (ind)'!BC22-MIN('09 (ind)'!BC$6:BC$37))/(MAX('09 (ind)'!BC$6:BC$37)-MIN('09 (ind)'!BC$6:BC$37))))))</f>
        <v>0.12754436025820889</v>
      </c>
      <c r="BD23" s="75">
        <f>IF('09 (ind)'!BD$1="si",100*(('09 (ind)'!BD22-MIN('09 (ind)'!BD$6:BD$37))/(MAX('09 (ind)'!BD$6:BD$37)-MIN('09 (ind)'!BD$6:BD$37))),ABS(-100+(100*(('09 (ind)'!BD22-MIN('09 (ind)'!BD$6:BD$37))/(MAX('09 (ind)'!BD$6:BD$37)-MIN('09 (ind)'!BD$6:BD$37))))))</f>
        <v>3.5210805376692189</v>
      </c>
      <c r="BE23" s="75">
        <f>IF('09 (ind)'!BE$1="si",100*(('09 (ind)'!BE22-MIN('09 (ind)'!BE$6:BE$37))/(MAX('09 (ind)'!BE$6:BE$37)-MIN('09 (ind)'!BE$6:BE$37))),ABS(-100+(100*(('09 (ind)'!BE22-MIN('09 (ind)'!BE$6:BE$37))/(MAX('09 (ind)'!BE$6:BE$37)-MIN('09 (ind)'!BE$6:BE$37))))))</f>
        <v>49.720149253731336</v>
      </c>
      <c r="BF23" s="75">
        <f>IF('09 (ind)'!BF$1="si",100*(('09 (ind)'!BF22-MIN('09 (ind)'!BF$6:BF$37))/(MAX('09 (ind)'!BF$6:BF$37)-MIN('09 (ind)'!BF$6:BF$37))),ABS(-100+(100*(('09 (ind)'!BF22-MIN('09 (ind)'!BF$6:BF$37))/(MAX('09 (ind)'!BF$6:BF$37)-MIN('09 (ind)'!BF$6:BF$37))))))</f>
        <v>52.821350384853048</v>
      </c>
      <c r="BG23" s="75">
        <f>IF('09 (ind)'!BG$1="si",100*(('09 (ind)'!BG22-MIN('09 (ind)'!BG$6:BG$37))/(MAX('09 (ind)'!BG$6:BG$37)-MIN('09 (ind)'!BG$6:BG$37))),ABS(-100+(100*(('09 (ind)'!BG22-MIN('09 (ind)'!BG$6:BG$37))/(MAX('09 (ind)'!BG$6:BG$37)-MIN('09 (ind)'!BG$6:BG$37))))))</f>
        <v>46.729284750952473</v>
      </c>
      <c r="BH23" s="75">
        <f>IF('09 (ind)'!BH$1="si",100*(('09 (ind)'!BH22-MIN('09 (ind)'!BH$6:BH$37))/(MAX('09 (ind)'!BH$6:BH$37)-MIN('09 (ind)'!BH$6:BH$37))),ABS(-100+(100*(('09 (ind)'!BH22-MIN('09 (ind)'!BH$6:BH$37))/(MAX('09 (ind)'!BH$6:BH$37)-MIN('09 (ind)'!BH$6:BH$37))))))</f>
        <v>29.399276979991747</v>
      </c>
      <c r="BI23" s="75">
        <f>IF('09 (ind)'!BI$1="si",100*(('09 (ind)'!BI22-MIN('09 (ind)'!BI$6:BI$37))/(MAX('09 (ind)'!BI$6:BI$37)-MIN('09 (ind)'!BI$6:BI$37))),ABS(-100+(100*(('09 (ind)'!BI22-MIN('09 (ind)'!BI$6:BI$37))/(MAX('09 (ind)'!BI$6:BI$37)-MIN('09 (ind)'!BI$6:BI$37))))))</f>
        <v>61.257748992257689</v>
      </c>
      <c r="BJ23" s="75">
        <f>IF('09 (ind)'!BJ$1="si",100*(('09 (ind)'!BJ22-MIN('09 (ind)'!BJ$6:BJ$37))/(MAX('09 (ind)'!BJ$6:BJ$37)-MIN('09 (ind)'!BJ$6:BJ$37))),ABS(-100+(100*(('09 (ind)'!BJ22-MIN('09 (ind)'!BJ$6:BJ$37))/(MAX('09 (ind)'!BJ$6:BJ$37)-MIN('09 (ind)'!BJ$6:BJ$37))))))</f>
        <v>0</v>
      </c>
      <c r="BK23" s="75">
        <f>IF('09 (ind)'!BK$1="si",100*(('09 (ind)'!BK22-MIN('09 (ind)'!BK$6:BK$37))/(MAX('09 (ind)'!BK$6:BK$37)-MIN('09 (ind)'!BK$6:BK$37))),ABS(-100+(100*(('09 (ind)'!BK22-MIN('09 (ind)'!BK$6:BK$37))/(MAX('09 (ind)'!BK$6:BK$37)-MIN('09 (ind)'!BK$6:BK$37))))))</f>
        <v>8.3353800456029781</v>
      </c>
      <c r="BL23" s="75">
        <f>IF('09 (ind)'!BL$1="si",100*(('09 (ind)'!BL22-MIN('09 (ind)'!BL$6:BL$37))/(MAX('09 (ind)'!BL$6:BL$37)-MIN('09 (ind)'!BL$6:BL$37))),ABS(-100+(100*(('09 (ind)'!BL22-MIN('09 (ind)'!BL$6:BL$37))/(MAX('09 (ind)'!BL$6:BL$37)-MIN('09 (ind)'!BL$6:BL$37))))))</f>
        <v>0</v>
      </c>
      <c r="BM23" s="75">
        <f>IF('09 (ind)'!BM$1="si",100*(('09 (ind)'!BM22-MIN('09 (ind)'!BM$6:BM$37))/(MAX('09 (ind)'!BM$6:BM$37)-MIN('09 (ind)'!BM$6:BM$37))),ABS(-100+(100*(('09 (ind)'!BM22-MIN('09 (ind)'!BM$6:BM$37))/(MAX('09 (ind)'!BM$6:BM$37)-MIN('09 (ind)'!BM$6:BM$37))))))</f>
        <v>43.175871033652882</v>
      </c>
      <c r="BN23" s="75">
        <f>IF('09 (ind)'!BN$1="si",100*(('09 (ind)'!BN22-MIN('09 (ind)'!BN$6:BN$37))/(MAX('09 (ind)'!BN$6:BN$37)-MIN('09 (ind)'!BN$6:BN$37))),ABS(-100+(100*(('09 (ind)'!BN22-MIN('09 (ind)'!BN$6:BN$37))/(MAX('09 (ind)'!BN$6:BN$37)-MIN('09 (ind)'!BN$6:BN$37))))))</f>
        <v>19.462566497219203</v>
      </c>
      <c r="BO23" s="75">
        <f>IF('09 (ind)'!BO$1="si",100*(('09 (ind)'!BO22-MIN('09 (ind)'!BO$6:BO$37))/(MAX('09 (ind)'!BO$6:BO$37)-MIN('09 (ind)'!BO$6:BO$37))),ABS(-100+(100*(('09 (ind)'!BO22-MIN('09 (ind)'!BO$6:BO$37))/(MAX('09 (ind)'!BO$6:BO$37)-MIN('09 (ind)'!BO$6:BO$37))))))</f>
        <v>18.274400394683731</v>
      </c>
      <c r="BP23" s="75">
        <f>IF('09 (ind)'!BP$1="si",100*(('09 (ind)'!BP22-MIN('09 (ind)'!BP$6:BP$37))/(MAX('09 (ind)'!BP$6:BP$37)-MIN('09 (ind)'!BP$6:BP$37))),ABS(-100+(100*(('09 (ind)'!BP22-MIN('09 (ind)'!BP$6:BP$37))/(MAX('09 (ind)'!BP$6:BP$37)-MIN('09 (ind)'!BP$6:BP$37))))))</f>
        <v>44.100626862424093</v>
      </c>
      <c r="BQ23" s="75">
        <f>IF('09 (ind)'!BQ$1="si",100*(('09 (ind)'!BQ22-MIN('09 (ind)'!BQ$6:BQ$37))/(MAX('09 (ind)'!BQ$6:BQ$37)-MIN('09 (ind)'!BQ$6:BQ$37))),ABS(-100+(100*(('09 (ind)'!BQ22-MIN('09 (ind)'!BQ$6:BQ$37))/(MAX('09 (ind)'!BQ$6:BQ$37)-MIN('09 (ind)'!BQ$6:BQ$37))))))</f>
        <v>38.165533399605756</v>
      </c>
      <c r="BR23" s="75">
        <f>IF('09 (ind)'!BR$1="si",100*(('09 (ind)'!BR22-MIN('09 (ind)'!BR$6:BR$37))/(MAX('09 (ind)'!BR$6:BR$37)-MIN('09 (ind)'!BR$6:BR$37))),ABS(-100+(100*(('09 (ind)'!BR22-MIN('09 (ind)'!BR$6:BR$37))/(MAX('09 (ind)'!BP$6:BP$37)-MIN('09 (ind)'!BR$6:BR$37))))))</f>
        <v>57.512264922322153</v>
      </c>
      <c r="BS23" s="75">
        <f>IF('09 (ind)'!BS$1="si",100*(('09 (ind)'!BS22-MIN('09 (ind)'!BS$6:BS$37))/(MAX('09 (ind)'!BS$6:BS$37)-MIN('09 (ind)'!BS$6:BS$37))),ABS(-100+(100*(('09 (ind)'!BS22-MIN('09 (ind)'!BS$6:BS$37))/(MAX('09 (ind)'!BQ$6:BQ$37)-MIN('09 (ind)'!BS$6:BS$37))))))</f>
        <v>51.589677809339584</v>
      </c>
      <c r="BT23" s="75">
        <f>IF('09 (ind)'!BT$1="si",100*(('09 (ind)'!BT22-MIN('09 (ind)'!BT$6:BT$37))/(MAX('09 (ind)'!BT$6:BT$37)-MIN('09 (ind)'!BT$6:BT$37))),ABS(-100+(100*(('09 (ind)'!BT22-MIN('09 (ind)'!BT$6:BT$37))/(MAX('09 (ind)'!BR$6:BR$37)-MIN('09 (ind)'!BT$6:BT$37))))))</f>
        <v>97.697853802091259</v>
      </c>
      <c r="BU23" s="75">
        <f>IF('09 (ind)'!BU$1="si",100*(('09 (ind)'!BU22-MIN('09 (ind)'!BU$6:BU$37))/(MAX('09 (ind)'!BU$6:BU$37)-MIN('09 (ind)'!BU$6:BU$37))),ABS(-100+(100*(('09 (ind)'!BU22-MIN('09 (ind)'!BU$6:BU$37))/(MAX('09 (ind)'!BU$6:BU$37)-MIN('09 (ind)'!BU$6:BU$37))))))</f>
        <v>29.023470243084674</v>
      </c>
      <c r="BV23" s="75">
        <f>IF('09 (ind)'!BV$1="si",100*(('09 (ind)'!BV22-MIN('09 (ind)'!BV$6:BV$37))/(MAX('09 (ind)'!BV$6:BV$37)-MIN('09 (ind)'!BV$6:BV$37))),ABS(-100+(100*(('09 (ind)'!BV22-MIN('09 (ind)'!BV$6:BV$37))/(MAX('09 (ind)'!BV$6:BV$37)-MIN('09 (ind)'!BV$6:BV$37))))))</f>
        <v>43.416181914331048</v>
      </c>
      <c r="BW23" s="75">
        <f>IF('09 (ind)'!BW$1="si",100*(('09 (ind)'!BW22-MIN('09 (ind)'!BW$6:BW$37))/(MAX('09 (ind)'!BW$6:BW$37)-MIN('09 (ind)'!BW$6:BW$37))),ABS(-100+(100*(('09 (ind)'!BW22-MIN('09 (ind)'!BW$6:BW$37))/(MAX('09 (ind)'!BW$6:BW$37)-MIN('09 (ind)'!BW$6:BW$37))))))</f>
        <v>54.554339327599685</v>
      </c>
      <c r="BX23" s="75">
        <f>IF('09 (ind)'!BX$1="si",100*(('09 (ind)'!BX22-MIN('09 (ind)'!BX$6:BX$37))/(MAX('09 (ind)'!BX$6:BX$37)-MIN('09 (ind)'!BX$6:BX$37))),ABS(-100+(100*(('09 (ind)'!BX22-MIN('09 (ind)'!BX$6:BX$37))/(MAX('09 (ind)'!BX$6:BX$37)-MIN('09 (ind)'!BX$6:BX$37))))))</f>
        <v>26.605345018655669</v>
      </c>
      <c r="BY23" s="75">
        <f>IF('09 (ind)'!BY$1="si",100*(('09 (ind)'!BY22-MIN('09 (ind)'!BY$6:BY$37))/(MAX('09 (ind)'!BY$6:BY$37)-MIN('09 (ind)'!BY$6:BY$37))),ABS(-100+(100*(('09 (ind)'!BY22-MIN('09 (ind)'!BY$6:BY$37))/(MAX('09 (ind)'!BY$6:BY$37)-MIN('09 (ind)'!BY$6:BY$37))))))</f>
        <v>30.282322174556775</v>
      </c>
      <c r="BZ23" s="75">
        <f>IF('09 (ind)'!BZ$1="si",100*(('09 (ind)'!BZ22-MIN('09 (ind)'!BZ$6:BZ$37))/(MAX('09 (ind)'!BZ$6:BZ$37)-MIN('09 (ind)'!BZ$6:BZ$37))),ABS(-100+(100*(('09 (ind)'!BZ22-MIN('09 (ind)'!BZ$6:BZ$37))/(MAX('09 (ind)'!BZ$6:BZ$37)-MIN('09 (ind)'!BZ$6:BZ$37))))))</f>
        <v>86.735413262350264</v>
      </c>
      <c r="CA23" s="75">
        <f>IF('09 (ind)'!CA$1="si",100*(('09 (ind)'!CA22-MIN('09 (ind)'!CA$6:CA$37))/(MAX('09 (ind)'!CA$6:CA$37)-MIN('09 (ind)'!CA$6:CA$37))),ABS(-100+(100*(('09 (ind)'!CA22-MIN('09 (ind)'!CA$6:CA$37))/(MAX('09 (ind)'!CA$6:CA$37)-MIN('09 (ind)'!CA$6:CA$37))))))</f>
        <v>9.6292649480822412</v>
      </c>
      <c r="CB23" s="75">
        <f>IF('09 (ind)'!CB$1="si",100*(('09 (ind)'!CB22-MIN('09 (ind)'!CB$6:CB$37))/(MAX('09 (ind)'!CB$6:CB$37)-MIN('09 (ind)'!CB$6:CB$37))),ABS(-100+(100*(('09 (ind)'!CB22-MIN('09 (ind)'!CB$6:CB$37))/(MAX('09 (ind)'!CB$6:CB$37)-MIN('09 (ind)'!CB$6:CB$37))))))</f>
        <v>69.565217391304344</v>
      </c>
      <c r="CC23" s="75">
        <f>IF('09 (ind)'!CC$1="si",100*(('09 (ind)'!CC22-MIN('09 (ind)'!CC$6:CC$37))/(MAX('09 (ind)'!CC$6:CC$37)-MIN('09 (ind)'!CC$6:CC$37))),ABS(-100+(100*(('09 (ind)'!CC22-MIN('09 (ind)'!CC$6:CC$37))/(MAX('09 (ind)'!CC$6:CC$37)-MIN('09 (ind)'!CC$6:CC$37))))))</f>
        <v>26.205391727638471</v>
      </c>
      <c r="CD23" s="75">
        <f>IF('09 (ind)'!CD$1="si",100*(('09 (ind)'!CD22-MIN('09 (ind)'!CD$6:CD$37))/(MAX('09 (ind)'!CD$6:CD$37)-MIN('09 (ind)'!CD$6:CD$37))),ABS(-100+(100*(('09 (ind)'!CD22-MIN('09 (ind)'!CD$6:CD$37))/(MAX('09 (ind)'!CD$6:CD$37)-MIN('09 (ind)'!CD$6:CD$37))))))</f>
        <v>6.861747790088352E-4</v>
      </c>
      <c r="CE23" s="75">
        <f>IF('09 (ind)'!CE$1="si",100*(('09 (ind)'!CE22-MIN('09 (ind)'!CE$6:CE$37))/(MAX('09 (ind)'!CE$6:CE$37)-MIN('09 (ind)'!CE$6:CE$37))),ABS(-100+(100*(('09 (ind)'!CE22-MIN('09 (ind)'!CE$6:CE$37))/(MAX('09 (ind)'!CE$6:CE$37)-MIN('09 (ind)'!CE$6:CE$37))))))</f>
        <v>16.011732210967494</v>
      </c>
      <c r="CF23" s="75">
        <f>IF('09 (ind)'!CF$1="si",100*(('09 (ind)'!CF22-MIN('09 (ind)'!CF$6:CF$37))/(MAX('09 (ind)'!CF$6:CF$37)-MIN('09 (ind)'!CF$6:CF$37))),ABS(-100+(100*(('09 (ind)'!CF22-MIN('09 (ind)'!CF$6:CF$37))/(MAX('09 (ind)'!CF$6:CF$37)-MIN('09 (ind)'!CF$6:CF$37))))))</f>
        <v>5.5036280702288796</v>
      </c>
      <c r="CG23" s="75">
        <f>IF('09 (ind)'!CG$1="si",100*(('09 (ind)'!CG22-MIN('09 (ind)'!CG$6:CG$37))/(MAX('09 (ind)'!CG$6:CG$37)-MIN('09 (ind)'!CG$6:CG$37))),ABS(-100+(100*(('09 (ind)'!CG22-MIN('09 (ind)'!CG$6:CG$37))/(MAX('09 (ind)'!CG$6:CG$37)-MIN('09 (ind)'!CG$6:CG$37))))))</f>
        <v>0</v>
      </c>
      <c r="CH23" s="75">
        <f>IF('09 (ind)'!CH$1="si",100*(('09 (ind)'!CH22-MIN('09 (ind)'!CH$6:CH$37))/(MAX('09 (ind)'!CH$6:CH$37)-MIN('09 (ind)'!CH$6:CH$37))),ABS(-100+(100*(('09 (ind)'!CH22-MIN('09 (ind)'!CH$6:CH$37))/(MAX('09 (ind)'!CH$6:CH$37)-MIN('09 (ind)'!CH$6:CH$37))))))</f>
        <v>45.006489840422617</v>
      </c>
      <c r="CI23" s="75">
        <f>IF('09 (ind)'!CI$1="si",100*(('09 (ind)'!CI22-MIN('09 (ind)'!CI$6:CI$37))/(MAX('09 (ind)'!CI$6:CI$37)-MIN('09 (ind)'!CI$6:CI$37))),ABS(-100+(100*(('09 (ind)'!CI22-MIN('09 (ind)'!CI$6:CI$37))/(MAX('09 (ind)'!CI$6:CI$37)-MIN('09 (ind)'!CI$6:CI$37))))))</f>
        <v>71.16798343700161</v>
      </c>
      <c r="CJ23" s="75">
        <f>IF('09 (ind)'!CJ$1="si",100*(('09 (ind)'!CJ22-MIN('09 (ind)'!CJ$6:CJ$37))/(MAX('09 (ind)'!CJ$6:CJ$37)-MIN('09 (ind)'!CJ$6:CJ$37))),ABS(-100+(100*(('09 (ind)'!CJ22-MIN('09 (ind)'!CJ$6:CJ$37))/(MAX('09 (ind)'!CJ$6:CJ$37)-MIN('09 (ind)'!CJ$6:CJ$37))))))</f>
        <v>60.115962846195238</v>
      </c>
      <c r="CK23" s="75">
        <f>IF('09 (ind)'!CK$1="si",100*(('09 (ind)'!CK22-MIN('09 (ind)'!CK$6:CK$37))/(MAX('09 (ind)'!CK$6:CK$37)-MIN('09 (ind)'!CK$6:CK$37))),ABS(-100+(100*(('09 (ind)'!CK22-MIN('09 (ind)'!CK$6:CK$37))/(MAX('09 (ind)'!CK$6:CK$37)-MIN('09 (ind)'!CK$6:CK$37))))))</f>
        <v>65.709294739512472</v>
      </c>
      <c r="CL23" s="75">
        <f>IF('09 (ind)'!CL$1="si",100*(('09 (ind)'!CL22-MIN('09 (ind)'!CL$6:CL$37))/(MAX('09 (ind)'!CL$6:CL$37)-MIN('09 (ind)'!CL$6:CL$37))),ABS(-100+(100*(('09 (ind)'!CL22-MIN('09 (ind)'!CL$6:CL$37))/(MAX('09 (ind)'!CL$6:CL$37)-MIN('09 (ind)'!CL$6:CL$37))))))</f>
        <v>9.1077318860431244</v>
      </c>
      <c r="CM23" s="75">
        <f>IF('09 (ind)'!CM$1="si",100*(('09 (ind)'!CM22-MIN('09 (ind)'!CM$6:CM$37))/(MAX('09 (ind)'!CM$6:CM$37)-MIN('09 (ind)'!CM$6:CM$37))),ABS(-100+(100*(('09 (ind)'!CM22-MIN('09 (ind)'!CM$6:CM$37))/(MAX('09 (ind)'!CM$6:CM$37)-MIN('09 (ind)'!CM$6:CM$37))))))</f>
        <v>71.349546336951576</v>
      </c>
    </row>
    <row r="24" spans="1:91">
      <c r="A24" s="18" t="s">
        <v>222</v>
      </c>
      <c r="B24" s="87">
        <f>IF('09 (ind)'!B$1="si",100*(('09 (ind)'!B23-MIN('09 (ind)'!B$6:B$37))/(MAX('09 (ind)'!B$6:B$37)-MIN('09 (ind)'!B$6:B$37))),ABS(-100+(100*(('09 (ind)'!B23-MIN('09 (ind)'!B$6:B$37))/(MAX('09 (ind)'!B$6:B$37)-MIN('09 (ind)'!B$6:B$37))))))</f>
        <v>0.279469654417697</v>
      </c>
      <c r="C24" s="87">
        <f>IF('09 (ind)'!C$1="si",100*(('09 (ind)'!C23-MIN('09 (ind)'!C$6:C$37))/(MAX('09 (ind)'!C$6:C$37)-MIN('09 (ind)'!C$6:C$37))),ABS(-100+(100*(('09 (ind)'!C23-MIN('09 (ind)'!C$6:C$37))/(MAX('09 (ind)'!C$6:C$37)-MIN('09 (ind)'!C$6:C$37))))))</f>
        <v>42.668298357945076</v>
      </c>
      <c r="D24" s="87">
        <f>IF('09 (ind)'!D$1="si",100*(('09 (ind)'!D23-MIN('09 (ind)'!D$6:D$37))/(MAX('09 (ind)'!D$6:D$37)-MIN('09 (ind)'!D$6:D$37))),ABS(-100+(100*(('09 (ind)'!D23-MIN('09 (ind)'!D$6:D$37))/(MAX('09 (ind)'!D$6:D$37)-MIN('09 (ind)'!D$6:D$37))))))</f>
        <v>85.875162565509427</v>
      </c>
      <c r="E24" s="87">
        <f>IF('09 (ind)'!E$1="si",100*(('09 (ind)'!E23-MIN('09 (ind)'!E$6:E$37))/(MAX('09 (ind)'!E$6:E$37)-MIN('09 (ind)'!E$6:E$37))),ABS(-100+(100*(('09 (ind)'!E23-MIN('09 (ind)'!E$6:E$37))/(MAX('09 (ind)'!E$6:E$37)-MIN('09 (ind)'!E$6:E$37))))))</f>
        <v>100</v>
      </c>
      <c r="F24" s="87">
        <f>IF('09 (ind)'!F$1="si",100*(('09 (ind)'!F23-MIN('09 (ind)'!F$6:F$37))/(MAX('09 (ind)'!F$6:F$37)-MIN('09 (ind)'!F$6:F$37))),ABS(-100+(100*(('09 (ind)'!F23-MIN('09 (ind)'!F$6:F$37))/(MAX('09 (ind)'!F$6:F$37)-MIN('09 (ind)'!F$6:F$37))))))</f>
        <v>100</v>
      </c>
      <c r="G24" s="87">
        <f>IF('09 (ind)'!G$1="si",100*(('09 (ind)'!G23-MIN('09 (ind)'!G$6:G$37))/(MAX('09 (ind)'!G$6:G$37)-MIN('09 (ind)'!G$6:G$37))),ABS(-100+(100*(('09 (ind)'!G23-MIN('09 (ind)'!G$6:G$37))/(MAX('09 (ind)'!G$6:G$37)-MIN('09 (ind)'!G$6:G$37))))))</f>
        <v>100</v>
      </c>
      <c r="H24" s="87">
        <f>IF('09 (ind)'!H$1="si",100*(('09 (ind)'!H23-MIN('09 (ind)'!H$6:H$37))/(MAX('09 (ind)'!H$6:H$37)-MIN('09 (ind)'!H$6:H$37))),ABS(-100+(100*(('09 (ind)'!H23-MIN('09 (ind)'!H$6:H$37))/(MAX('09 (ind)'!H$6:H$37)-MIN('09 (ind)'!H$6:H$37))))))</f>
        <v>86.153846153846146</v>
      </c>
      <c r="I24" s="87">
        <f>IF('09 (ind)'!I$1="si",100*(('09 (ind)'!I23-MIN('09 (ind)'!I$6:I$37))/(MAX('09 (ind)'!I$6:I$37)-MIN('09 (ind)'!I$6:I$37))),ABS(-100+(100*(('09 (ind)'!I23-MIN('09 (ind)'!I$6:I$37))/(MAX('09 (ind)'!I$6:I$37)-MIN('09 (ind)'!I$6:I$37))))))</f>
        <v>93.125</v>
      </c>
      <c r="J24" s="87">
        <f>IF('09 (ind)'!J$1="si",100*(('09 (ind)'!J23-MIN('09 (ind)'!J$6:J$37))/(MAX('09 (ind)'!J$6:J$37)-MIN('09 (ind)'!J$6:J$37))),ABS(-100+(100*(('09 (ind)'!J23-MIN('09 (ind)'!J$6:J$37))/(MAX('09 (ind)'!J$6:J$37)-MIN('09 (ind)'!J$6:J$37))))))</f>
        <v>38.944824808699153</v>
      </c>
      <c r="K24" s="87">
        <f>IF('09 (ind)'!K$1="si",100*(('09 (ind)'!K23-MIN('09 (ind)'!K$6:K$37))/(MAX('09 (ind)'!K$6:K$37)-MIN('09 (ind)'!K$6:K$37))),ABS(-100+(100*(('09 (ind)'!K23-MIN('09 (ind)'!K$6:K$37))/(MAX('09 (ind)'!K$6:K$37)-MIN('09 (ind)'!K$6:K$37))))))</f>
        <v>60.62952959616775</v>
      </c>
      <c r="L24" s="87">
        <f>IF('09 (ind)'!L$1="si",100*(('09 (ind)'!L23-MIN('09 (ind)'!L$6:L$37))/(MAX('09 (ind)'!L$6:L$37)-MIN('09 (ind)'!L$6:L$37))),ABS(-100+(100*(('09 (ind)'!L23-MIN('09 (ind)'!L$6:L$37))/(MAX('09 (ind)'!L$6:L$37)-MIN('09 (ind)'!L$6:L$37))))))</f>
        <v>82.934974280912769</v>
      </c>
      <c r="M24" s="87">
        <f>IF('09 (ind)'!M$1="si",100*(('09 (ind)'!M23-MIN('09 (ind)'!M$6:M$37))/(MAX('09 (ind)'!M$6:M$37)-MIN('09 (ind)'!M$6:M$37))),ABS(-100+(100*(('09 (ind)'!M23-MIN('09 (ind)'!M$6:M$37))/(MAX('09 (ind)'!M$6:M$37)-MIN('09 (ind)'!M$6:M$37))))))</f>
        <v>9.6097397429727884</v>
      </c>
      <c r="N24" s="87">
        <f>IF('09 (ind)'!N$1="si",100*(('09 (ind)'!N23-MIN('09 (ind)'!N$6:N$37))/(MAX('09 (ind)'!N$6:N$37)-MIN('09 (ind)'!N$6:N$37))),ABS(-100+(100*(('09 (ind)'!N23-MIN('09 (ind)'!N$6:N$37))/(MAX('09 (ind)'!N$6:N$37)-MIN('09 (ind)'!N$6:N$37))))))</f>
        <v>58.79545214785982</v>
      </c>
      <c r="O24" s="87">
        <f>IF('09 (ind)'!O$1="si",100*(('09 (ind)'!O23-MIN('09 (ind)'!O$6:O$37))/(MAX('09 (ind)'!O$6:O$37)-MIN('09 (ind)'!O$6:O$37))),ABS(-100+(100*(('09 (ind)'!O23-MIN('09 (ind)'!O$6:O$37))/(MAX('09 (ind)'!O$6:O$37)-MIN('09 (ind)'!O$6:O$37))))))</f>
        <v>100</v>
      </c>
      <c r="P24" s="87">
        <f>IF('09 (ind)'!P$1="si",100*(('09 (ind)'!P23-MIN('09 (ind)'!P$6:P$37))/(MAX('09 (ind)'!P$6:P$37)-MIN('09 (ind)'!P$6:P$37))),ABS(-100+(100*(('09 (ind)'!P23-MIN('09 (ind)'!P$6:P$37))/(MAX('09 (ind)'!P$6:P$37)-MIN('09 (ind)'!P$6:P$37))))))</f>
        <v>100</v>
      </c>
      <c r="Q24" s="87">
        <f>IF('09 (ind)'!Q$1="si",100*(('09 (ind)'!Q23-MIN('09 (ind)'!Q$6:Q$37))/(MAX('09 (ind)'!Q$6:Q$37)-MIN('09 (ind)'!Q$6:Q$37))),ABS(-100+(100*(('09 (ind)'!Q23-MIN('09 (ind)'!Q$6:Q$37))/(MAX('09 (ind)'!Q$6:Q$37)-MIN('09 (ind)'!Q$6:Q$37))))))</f>
        <v>14.943662766803742</v>
      </c>
      <c r="R24" s="87">
        <f>IF('09 (ind)'!R$1="si",100*(('09 (ind)'!R23-MIN('09 (ind)'!R$6:R$37))/(MAX('09 (ind)'!R$6:R$37)-MIN('09 (ind)'!R$6:R$37))),ABS(-100+(100*(('09 (ind)'!R23-MIN('09 (ind)'!R$6:R$37))/(MAX('09 (ind)'!R$6:R$37)-MIN('09 (ind)'!R$6:R$37))))))</f>
        <v>4.0867501299863926</v>
      </c>
      <c r="S24" s="75">
        <f>ABS(ABS(('09 (ind)'!S23-((MAX('09 (ind)'!S$6:S$37)+MIN('09 (ind)'!S$6:S$37))/2))/(((MAX('09 (ind)'!S$6:S$37)+MIN('09 (ind)'!S$6:S$37))/2)-MAX('09 (ind)'!S$6:S$37))*100)-100)</f>
        <v>54.304635761589395</v>
      </c>
      <c r="T24" s="75">
        <f>IF('09 (ind)'!T$1="si",100*(('09 (ind)'!T23-MIN('09 (ind)'!T$6:T$37))/(MAX('09 (ind)'!T$6:T$37)-MIN('09 (ind)'!T$6:T$37))),ABS(-100+(100*(('09 (ind)'!T23-MIN('09 (ind)'!T$6:T$37))/(MAX('09 (ind)'!T$6:T$37)-MIN('09 (ind)'!T$6:T$37))))))</f>
        <v>12.472348719240845</v>
      </c>
      <c r="U24" s="75">
        <f>IF('09 (ind)'!U$1="si",100*(('09 (ind)'!U23-MIN('09 (ind)'!U$6:U$37))/(MAX('09 (ind)'!U$6:U$37)-MIN('09 (ind)'!U$6:U$37))),ABS(-100+(100*(('09 (ind)'!U23-MIN('09 (ind)'!U$6:U$37))/(MAX('09 (ind)'!U$6:U$37)-MIN('09 (ind)'!U$6:U$37))))))</f>
        <v>50</v>
      </c>
      <c r="V24" s="75">
        <f>IF('09 (ind)'!V$1="si",100*(('09 (ind)'!V23-MIN('09 (ind)'!V$6:V$37))/(MAX('09 (ind)'!V$6:V$37)-MIN('09 (ind)'!V$6:V$37))),ABS(-100+(100*(('09 (ind)'!V23-MIN('09 (ind)'!V$6:V$37))/(MAX('09 (ind)'!V$6:V$37)-MIN('09 (ind)'!V$6:V$37))))))</f>
        <v>99.346405228758172</v>
      </c>
      <c r="W24" s="75">
        <f>IF('09 (ind)'!W$1="si",100*(('09 (ind)'!W23-MIN('09 (ind)'!W$6:W$37))/(MAX('09 (ind)'!W$6:W$37)-MIN('09 (ind)'!W$6:W$37))),ABS(-100+(100*(('09 (ind)'!W23-MIN('09 (ind)'!W$6:W$37))/(MAX('09 (ind)'!W$6:W$37)-MIN('09 (ind)'!W$6:W$37))))))</f>
        <v>70.105057163456593</v>
      </c>
      <c r="X24" s="75">
        <f>IF('09 (ind)'!X$1="si",100*(('09 (ind)'!X23-MIN('09 (ind)'!X$6:X$37))/(MAX('09 (ind)'!X$6:X$37)-MIN('09 (ind)'!X$6:X$37))),ABS(-100+(100*(('09 (ind)'!X23-MIN('09 (ind)'!X$6:X$37))/(MAX('09 (ind)'!X$6:X$37)-MIN('09 (ind)'!X$6:X$37))))))</f>
        <v>80.743779005790316</v>
      </c>
      <c r="Y24" s="75">
        <f>IF('09 (ind)'!Y$1="si",100*(('09 (ind)'!Y23-MIN('09 (ind)'!Y$6:Y$37))/(MAX('09 (ind)'!Y$6:Y$37)-MIN('09 (ind)'!Y$6:Y$37))),ABS(-100+(100*(('09 (ind)'!Y23-MIN('09 (ind)'!Y$6:Y$37))/(MAX('09 (ind)'!Y$6:Y$37)-MIN('09 (ind)'!Y$6:Y$37))))))</f>
        <v>59.480135053882798</v>
      </c>
      <c r="Z24" s="75">
        <f>IF('09 (ind)'!Z$1="si",100*(('09 (ind)'!Z23-MIN('09 (ind)'!Z$6:Z$37))/(MAX('09 (ind)'!Z$6:Z$37)-MIN('09 (ind)'!Z$6:Z$37))),ABS(-100+(100*(('09 (ind)'!Z23-MIN('09 (ind)'!Z$6:Z$37))/(MAX('09 (ind)'!Z$6:Z$37)-MIN('09 (ind)'!Z$6:Z$37))))))</f>
        <v>21.063257323608369</v>
      </c>
      <c r="AA24" s="75">
        <f>IF('09 (ind)'!AA$1="si",100*(('09 (ind)'!AA23-MIN('09 (ind)'!AA$6:AA$37))/(MAX('09 (ind)'!AA$6:AA$37)-MIN('09 (ind)'!AA$6:AA$37))),ABS(-100+(100*(('09 (ind)'!AA23-MIN('09 (ind)'!AA$6:AA$37))/(MAX('09 (ind)'!AA$6:AA$37)-MIN('09 (ind)'!AA$6:AA$37))))))</f>
        <v>74.671291619401828</v>
      </c>
      <c r="AB24" s="75">
        <f>IF('09 (ind)'!AB$1="si",100*(('09 (ind)'!AB23-MIN('09 (ind)'!AB$6:AB$37))/(MAX('09 (ind)'!AB$6:AB$37)-MIN('09 (ind)'!AB$6:AB$37))),ABS(-100+(100*(('09 (ind)'!AB23-MIN('09 (ind)'!AB$6:AB$37))/(MAX('09 (ind)'!AB$6:AB$37)-MIN('09 (ind)'!AB$6:AB$37))))))</f>
        <v>75.540509168912209</v>
      </c>
      <c r="AC24" s="75">
        <f>IF('09 (ind)'!AC$1="si",100*(('09 (ind)'!AC23-MIN('09 (ind)'!AC$6:AC$37))/(MAX('09 (ind)'!AC$6:AC$37)-MIN('09 (ind)'!AC$6:AC$37))),ABS(-100+(100*(('09 (ind)'!AC23-MIN('09 (ind)'!AC$6:AC$37))/(MAX('09 (ind)'!AC$6:AC$37)-MIN('09 (ind)'!AC$6:AC$37))))))</f>
        <v>57.616487196800236</v>
      </c>
      <c r="AD24" s="75">
        <f>IF('09 (ind)'!AD$1="si",100*(('09 (ind)'!AD23-MIN('09 (ind)'!AD$6:AD$37))/(MAX('09 (ind)'!AD$6:AD$37)-MIN('09 (ind)'!AD$6:AD$37))),ABS(-100+(100*(('09 (ind)'!AD23-MIN('09 (ind)'!AD$6:AD$37))/(MAX('09 (ind)'!AD$6:AD$37)-MIN('09 (ind)'!AD$6:AD$37))))))</f>
        <v>61.991665656460363</v>
      </c>
      <c r="AE24" s="75">
        <f>IF('09 (ind)'!AE$1="si",100*(('09 (ind)'!AE23-MIN('09 (ind)'!AE$6:AE$37))/(MAX('09 (ind)'!AE$6:AE$37)-MIN('09 (ind)'!AE$6:AE$37))),ABS(-100+(100*(('09 (ind)'!AE23-MIN('09 (ind)'!AE$6:AE$37))/(MAX('09 (ind)'!AE$6:AE$37)-MIN('09 (ind)'!AE$6:AE$37))))))</f>
        <v>65.708953062923968</v>
      </c>
      <c r="AF24" s="75">
        <f>IF('09 (ind)'!AF$1="si",100*(('09 (ind)'!AF23-MIN('09 (ind)'!AF$6:AF$37))/(MAX('09 (ind)'!AF$6:AF$37)-MIN('09 (ind)'!AF$6:AF$37))),ABS(-100+(100*(('09 (ind)'!AF23-MIN('09 (ind)'!AF$6:AF$37))/(MAX('09 (ind)'!AF$6:AF$37)-MIN('09 (ind)'!AF$6:AF$37))))))</f>
        <v>70.424705629561288</v>
      </c>
      <c r="AG24" s="75">
        <f>IF('09 (ind)'!AG$1="si",100*(('09 (ind)'!AG23-MIN('09 (ind)'!AG$6:AG$37))/(MAX('09 (ind)'!AG$6:AG$37)-MIN('09 (ind)'!AG$6:AG$37))),ABS(-100+(100*(('09 (ind)'!AG23-MIN('09 (ind)'!AG$6:AG$37))/(MAX('09 (ind)'!AG$6:AG$37)-MIN('09 (ind)'!AG$6:AG$37))))))</f>
        <v>72.800852645348641</v>
      </c>
      <c r="AH24" s="75">
        <f>IF('09 (ind)'!AH$1="si",100*(('09 (ind)'!AH23-MIN('09 (ind)'!AH$6:AH$37))/(MAX('09 (ind)'!AH$6:AH$37)-MIN('09 (ind)'!AH$6:AH$37))),ABS(-100+(100*(('09 (ind)'!AH23-MIN('09 (ind)'!AH$6:AH$37))/(MAX('09 (ind)'!AH$6:AH$37)-MIN('09 (ind)'!AH$6:AH$37))))))</f>
        <v>52.952674730735481</v>
      </c>
      <c r="AI24" s="75">
        <f>IF('09 (ind)'!AI$1="si",100*(('09 (ind)'!AI23-MIN('09 (ind)'!AI$6:AI$37))/(MAX('09 (ind)'!AI$6:AI$37)-MIN('09 (ind)'!AI$6:AI$37))),ABS(-100+(100*(('09 (ind)'!AI23-MIN('09 (ind)'!AI$6:AI$37))/(MAX('09 (ind)'!AI$6:AI$37)-MIN('09 (ind)'!AI$6:AI$37))))))</f>
        <v>15.191315844057341</v>
      </c>
      <c r="AJ24" s="75">
        <f>IF('09 (ind)'!AJ$1="si",100*(('09 (ind)'!AJ23-MIN('09 (ind)'!AJ$6:AJ$37))/(MAX('09 (ind)'!AJ$6:AJ$37)-MIN('09 (ind)'!AJ$6:AJ$37))),ABS(-100+(100*(('09 (ind)'!AJ23-MIN('09 (ind)'!AJ$6:AJ$37))/(MAX('09 (ind)'!AJ$6:AJ$37)-MIN('09 (ind)'!AJ$6:AJ$37))))))</f>
        <v>39.899804250224093</v>
      </c>
      <c r="AK24" s="75">
        <f>IF('09 (ind)'!AK$1="si",100*(('09 (ind)'!AK23-MIN('09 (ind)'!AK$6:AK$37))/(MAX('09 (ind)'!AK$6:AK$37)-MIN('09 (ind)'!AK$6:AK$37))),ABS(-100+(100*(('09 (ind)'!AK23-MIN('09 (ind)'!AK$6:AK$37))/(MAX('09 (ind)'!AK$6:AK$37)-MIN('09 (ind)'!AK$6:AK$37))))))</f>
        <v>9.6901216380247277</v>
      </c>
      <c r="AL24" s="75">
        <f>IF('09 (ind)'!AL$1="si",100*(('09 (ind)'!AL23-MIN('09 (ind)'!AL$6:AL$37))/(MAX('09 (ind)'!AL$6:AL$37)-MIN('09 (ind)'!AL$6:AL$37))),ABS(-100+(100*(('09 (ind)'!AL23-MIN('09 (ind)'!AL$6:AL$37))/(MAX('09 (ind)'!AL$6:AL$37)-MIN('09 (ind)'!AL$6:AL$37))))))</f>
        <v>82.34508916183421</v>
      </c>
      <c r="AM24" s="75">
        <f>IF('09 (ind)'!AM$1="si",100*(('09 (ind)'!AM23-MIN('09 (ind)'!AM$6:AM$37))/(MAX('09 (ind)'!AM$6:AM$37)-MIN('09 (ind)'!AM$6:AM$37))),ABS(-100+(100*(('09 (ind)'!AM23-MIN('09 (ind)'!AM$6:AM$37))/(MAX('09 (ind)'!AM$6:AM$37)-MIN('09 (ind)'!AM$6:AM$37))))))</f>
        <v>27.950641732551077</v>
      </c>
      <c r="AN24" s="75">
        <f>IF('09 (ind)'!AN$1="si",100*(('09 (ind)'!AN23-MIN('09 (ind)'!AN$6:AN$37))/(MAX('09 (ind)'!AN$6:AN$37)-MIN('09 (ind)'!AN$6:AN$37))),ABS(-100+(100*(('09 (ind)'!AN23-MIN('09 (ind)'!AN$6:AN$37))/(MAX('09 (ind)'!AN$6:AN$37)-MIN('09 (ind)'!AN$6:AN$37))))))</f>
        <v>42.455032161214689</v>
      </c>
      <c r="AO24" s="75">
        <f>IF('09 (ind)'!AO$1="si",100*(('09 (ind)'!AO23-MIN('09 (ind)'!AO$6:AO$37))/(MAX('09 (ind)'!AO$6:AO$37)-MIN('09 (ind)'!AO$6:AO$37))),ABS(-100+(100*(('09 (ind)'!AO23-MIN('09 (ind)'!AO$6:AO$37))/(MAX('09 (ind)'!AO$6:AO$37)-MIN('09 (ind)'!AO$6:AO$37))))))</f>
        <v>49.020641162468429</v>
      </c>
      <c r="AP24" s="75">
        <f>IF('09 (ind)'!AP$1="si",100*(('09 (ind)'!AP23-MIN('09 (ind)'!AP$6:AP$37))/(MAX('09 (ind)'!AP$6:AP$37)-MIN('09 (ind)'!AP$6:AP$37))),ABS(-100+(100*(('09 (ind)'!AP23-MIN('09 (ind)'!AP$6:AP$37))/(MAX('09 (ind)'!AP$6:AP$37)-MIN('09 (ind)'!AP$6:AP$37))))))</f>
        <v>62.592047128129607</v>
      </c>
      <c r="AQ24" s="75">
        <f>IF('09 (ind)'!AQ$1="si",100*(('09 (ind)'!AQ23-MIN('09 (ind)'!AQ$6:AQ$37))/(MAX('09 (ind)'!AQ$6:AQ$37)-MIN('09 (ind)'!AQ$6:AQ$37))),ABS(-100+(100*(('09 (ind)'!AQ23-MIN('09 (ind)'!AQ$6:AQ$37))/(MAX('09 (ind)'!AQ$6:AQ$37)-MIN('09 (ind)'!AQ$6:AQ$37))))))</f>
        <v>6.2264519111943928</v>
      </c>
      <c r="AR24" s="75">
        <f>IF('09 (ind)'!AR$1="si",100*(('09 (ind)'!AR23-MIN('09 (ind)'!AR$6:AR$37))/(MAX('09 (ind)'!AR$6:AR$37)-MIN('09 (ind)'!AR$6:AR$37))),ABS(-100+(100*(('09 (ind)'!AR23-MIN('09 (ind)'!AR$6:AR$37))/(MAX('09 (ind)'!AR$6:AR$37)-MIN('09 (ind)'!AR$6:AR$37))))))</f>
        <v>62.585545617690663</v>
      </c>
      <c r="AS24" s="75">
        <f>IF('09 (ind)'!AS$1="si",100*(('09 (ind)'!AS23-MIN('09 (ind)'!AS$6:AS$37))/(MAX('09 (ind)'!AS$6:AS$37)-MIN('09 (ind)'!AS$6:AS$37))),ABS(-100+(100*(('09 (ind)'!AS23-MIN('09 (ind)'!AS$6:AS$37))/(MAX('09 (ind)'!AS$6:AS$37)-MIN('09 (ind)'!AS$6:AS$37))))))</f>
        <v>44.444444444444443</v>
      </c>
      <c r="AT24" s="75">
        <f>IF('09 (ind)'!AT$1="si",100*(('09 (ind)'!AT23-MIN('09 (ind)'!AT$6:AT$37))/(MAX('09 (ind)'!AT$6:AT$37)-MIN('09 (ind)'!AT$6:AT$37))),ABS(-100+(100*(('09 (ind)'!AT23-MIN('09 (ind)'!AT$6:AT$37))/(MAX('09 (ind)'!AT$6:AT$37)-MIN('09 (ind)'!AT$6:AT$37))))))</f>
        <v>0</v>
      </c>
      <c r="AU24" s="75">
        <f>IF('09 (ind)'!AU$1="si",100*(('09 (ind)'!AU23-MIN('09 (ind)'!AU$6:AU$37))/(MAX('09 (ind)'!AU$6:AU$37)-MIN('09 (ind)'!AU$6:AU$37))),ABS(-100+(100*(('09 (ind)'!AU23-MIN('09 (ind)'!AU$6:AU$37))/(MAX('09 (ind)'!AU$6:AU$37)-MIN('09 (ind)'!AU$6:AU$37))))))</f>
        <v>61.245674740484411</v>
      </c>
      <c r="AV24" s="75">
        <f>IF('09 (ind)'!AV$1="si",100*(('09 (ind)'!AV23-MIN('09 (ind)'!AV$6:AV$37))/(MAX('09 (ind)'!AV$6:AV$37)-MIN('09 (ind)'!AV$6:AV$37))),ABS(-100+(100*(('09 (ind)'!AV23-MIN('09 (ind)'!AV$6:AV$37))/(MAX('09 (ind)'!AV$6:AV$37)-MIN('09 (ind)'!AV$6:AV$37))))))</f>
        <v>92.720970537261692</v>
      </c>
      <c r="AW24" s="75">
        <f>IF('09 (ind)'!AW$1="si",100*(('09 (ind)'!AW23-MIN('09 (ind)'!AW$6:AW$37))/(MAX('09 (ind)'!AW$6:AW$37)-MIN('09 (ind)'!AW$6:AW$37))),ABS(-100+(100*(('09 (ind)'!AW23-MIN('09 (ind)'!AW$6:AW$37))/(MAX('09 (ind)'!AW$6:AW$37)-MIN('09 (ind)'!AW$6:AW$37))))))</f>
        <v>51.153568853640948</v>
      </c>
      <c r="AX24" s="75">
        <f>IF('09 (ind)'!AX$1="si",100*(('09 (ind)'!AX23-MIN('09 (ind)'!AX$6:AX$37))/(MAX('09 (ind)'!AX$6:AX$37)-MIN('09 (ind)'!AX$6:AX$37))),ABS(-100+(100*(('09 (ind)'!AX23-MIN('09 (ind)'!AX$6:AX$37))/(MAX('09 (ind)'!AX$6:AX$37)-MIN('09 (ind)'!AX$6:AX$37))))))</f>
        <v>26.517991440822648</v>
      </c>
      <c r="AY24" s="75">
        <f>IF('09 (ind)'!AY$1="si",100*(('09 (ind)'!AY23-MIN('09 (ind)'!AY$6:AY$37))/(MAX('09 (ind)'!AY$6:AY$37)-MIN('09 (ind)'!AY$6:AY$37))),ABS(-100+(100*(('09 (ind)'!AY23-MIN('09 (ind)'!AY$6:AY$37))/(MAX('09 (ind)'!AY$6:AY$37)-MIN('09 (ind)'!AY$6:AY$37))))))</f>
        <v>47.431018078020962</v>
      </c>
      <c r="AZ24" s="75">
        <f>IF('09 (ind)'!AZ$1="si",100*(('09 (ind)'!AZ23-MIN('09 (ind)'!AZ$6:AZ$37))/(MAX('09 (ind)'!AZ$6:AZ$37)-MIN('09 (ind)'!AZ$6:AZ$37))),ABS(-100+(100*(('09 (ind)'!AZ23-MIN('09 (ind)'!AZ$6:AZ$37))/(MAX('09 (ind)'!AZ$6:AZ$37)-MIN('09 (ind)'!AZ$6:AZ$37))))))</f>
        <v>67.018239743111295</v>
      </c>
      <c r="BA24" s="75">
        <f>IF('09 (ind)'!BA$1="si",100*(('09 (ind)'!BA23-MIN('09 (ind)'!BA$6:BA$37))/(MAX('09 (ind)'!BA$6:BA$37)-MIN('09 (ind)'!BA$6:BA$37))),ABS(-100+(100*(('09 (ind)'!BA23-MIN('09 (ind)'!BA$6:BA$37))/(MAX('09 (ind)'!BA$6:BA$37)-MIN('09 (ind)'!BA$6:BA$37))))))</f>
        <v>58.134860594737027</v>
      </c>
      <c r="BB24" s="75">
        <f>IF('09 (ind)'!BB$1="si",100*(('09 (ind)'!BB23-MIN('09 (ind)'!BB$6:BB$37))/(MAX('09 (ind)'!BB$6:BB$37)-MIN('09 (ind)'!BB$6:BB$37))),ABS(-100+(100*(('09 (ind)'!BB23-MIN('09 (ind)'!BB$6:BB$37))/(MAX('09 (ind)'!BB$6:BB$37)-MIN('09 (ind)'!BB$6:BB$37))))))</f>
        <v>6.1949188581459254</v>
      </c>
      <c r="BC24" s="75">
        <f>IF('09 (ind)'!BC$1="si",100*(('09 (ind)'!BC23-MIN('09 (ind)'!BC$6:BC$37))/(MAX('09 (ind)'!BC$6:BC$37)-MIN('09 (ind)'!BC$6:BC$37))),ABS(-100+(100*(('09 (ind)'!BC23-MIN('09 (ind)'!BC$6:BC$37))/(MAX('09 (ind)'!BC$6:BC$37)-MIN('09 (ind)'!BC$6:BC$37))))))</f>
        <v>23.316778249294316</v>
      </c>
      <c r="BD24" s="75">
        <f>IF('09 (ind)'!BD$1="si",100*(('09 (ind)'!BD23-MIN('09 (ind)'!BD$6:BD$37))/(MAX('09 (ind)'!BD$6:BD$37)-MIN('09 (ind)'!BD$6:BD$37))),ABS(-100+(100*(('09 (ind)'!BD23-MIN('09 (ind)'!BD$6:BD$37))/(MAX('09 (ind)'!BD$6:BD$37)-MIN('09 (ind)'!BD$6:BD$37))))))</f>
        <v>4.8731958558850108</v>
      </c>
      <c r="BE24" s="75">
        <f>IF('09 (ind)'!BE$1="si",100*(('09 (ind)'!BE23-MIN('09 (ind)'!BE$6:BE$37))/(MAX('09 (ind)'!BE$6:BE$37)-MIN('09 (ind)'!BE$6:BE$37))),ABS(-100+(100*(('09 (ind)'!BE23-MIN('09 (ind)'!BE$6:BE$37))/(MAX('09 (ind)'!BE$6:BE$37)-MIN('09 (ind)'!BE$6:BE$37))))))</f>
        <v>23.227611940298498</v>
      </c>
      <c r="BF24" s="75">
        <f>IF('09 (ind)'!BF$1="si",100*(('09 (ind)'!BF23-MIN('09 (ind)'!BF$6:BF$37))/(MAX('09 (ind)'!BF$6:BF$37)-MIN('09 (ind)'!BF$6:BF$37))),ABS(-100+(100*(('09 (ind)'!BF23-MIN('09 (ind)'!BF$6:BF$37))/(MAX('09 (ind)'!BF$6:BF$37)-MIN('09 (ind)'!BF$6:BF$37))))))</f>
        <v>13.803062674664869</v>
      </c>
      <c r="BG24" s="75">
        <f>IF('09 (ind)'!BG$1="si",100*(('09 (ind)'!BG23-MIN('09 (ind)'!BG$6:BG$37))/(MAX('09 (ind)'!BG$6:BG$37)-MIN('09 (ind)'!BG$6:BG$37))),ABS(-100+(100*(('09 (ind)'!BG23-MIN('09 (ind)'!BG$6:BG$37))/(MAX('09 (ind)'!BG$6:BG$37)-MIN('09 (ind)'!BG$6:BG$37))))))</f>
        <v>36.880271816079443</v>
      </c>
      <c r="BH24" s="75">
        <f>IF('09 (ind)'!BH$1="si",100*(('09 (ind)'!BH23-MIN('09 (ind)'!BH$6:BH$37))/(MAX('09 (ind)'!BH$6:BH$37)-MIN('09 (ind)'!BH$6:BH$37))),ABS(-100+(100*(('09 (ind)'!BH23-MIN('09 (ind)'!BH$6:BH$37))/(MAX('09 (ind)'!BH$6:BH$37)-MIN('09 (ind)'!BH$6:BH$37))))))</f>
        <v>13.319357547334857</v>
      </c>
      <c r="BI24" s="75">
        <f>IF('09 (ind)'!BI$1="si",100*(('09 (ind)'!BI23-MIN('09 (ind)'!BI$6:BI$37))/(MAX('09 (ind)'!BI$6:BI$37)-MIN('09 (ind)'!BI$6:BI$37))),ABS(-100+(100*(('09 (ind)'!BI23-MIN('09 (ind)'!BI$6:BI$37))/(MAX('09 (ind)'!BI$6:BI$37)-MIN('09 (ind)'!BI$6:BI$37))))))</f>
        <v>85.722816500018411</v>
      </c>
      <c r="BJ24" s="75">
        <f>IF('09 (ind)'!BJ$1="si",100*(('09 (ind)'!BJ23-MIN('09 (ind)'!BJ$6:BJ$37))/(MAX('09 (ind)'!BJ$6:BJ$37)-MIN('09 (ind)'!BJ$6:BJ$37))),ABS(-100+(100*(('09 (ind)'!BJ23-MIN('09 (ind)'!BJ$6:BJ$37))/(MAX('09 (ind)'!BJ$6:BJ$37)-MIN('09 (ind)'!BJ$6:BJ$37))))))</f>
        <v>1.6167343515171309E-4</v>
      </c>
      <c r="BK24" s="75">
        <f>IF('09 (ind)'!BK$1="si",100*(('09 (ind)'!BK23-MIN('09 (ind)'!BK$6:BK$37))/(MAX('09 (ind)'!BK$6:BK$37)-MIN('09 (ind)'!BK$6:BK$37))),ABS(-100+(100*(('09 (ind)'!BK23-MIN('09 (ind)'!BK$6:BK$37))/(MAX('09 (ind)'!BK$6:BK$37)-MIN('09 (ind)'!BK$6:BK$37))))))</f>
        <v>8.1740721711954105</v>
      </c>
      <c r="BL24" s="75">
        <f>IF('09 (ind)'!BL$1="si",100*(('09 (ind)'!BL23-MIN('09 (ind)'!BL$6:BL$37))/(MAX('09 (ind)'!BL$6:BL$37)-MIN('09 (ind)'!BL$6:BL$37))),ABS(-100+(100*(('09 (ind)'!BL23-MIN('09 (ind)'!BL$6:BL$37))/(MAX('09 (ind)'!BL$6:BL$37)-MIN('09 (ind)'!BL$6:BL$37))))))</f>
        <v>0.90090090090090091</v>
      </c>
      <c r="BM24" s="75">
        <f>IF('09 (ind)'!BM$1="si",100*(('09 (ind)'!BM23-MIN('09 (ind)'!BM$6:BM$37))/(MAX('09 (ind)'!BM$6:BM$37)-MIN('09 (ind)'!BM$6:BM$37))),ABS(-100+(100*(('09 (ind)'!BM23-MIN('09 (ind)'!BM$6:BM$37))/(MAX('09 (ind)'!BM$6:BM$37)-MIN('09 (ind)'!BM$6:BM$37))))))</f>
        <v>22.454363112298161</v>
      </c>
      <c r="BN24" s="75">
        <f>IF('09 (ind)'!BN$1="si",100*(('09 (ind)'!BN23-MIN('09 (ind)'!BN$6:BN$37))/(MAX('09 (ind)'!BN$6:BN$37)-MIN('09 (ind)'!BN$6:BN$37))),ABS(-100+(100*(('09 (ind)'!BN23-MIN('09 (ind)'!BN$6:BN$37))/(MAX('09 (ind)'!BN$6:BN$37)-MIN('09 (ind)'!BN$6:BN$37))))))</f>
        <v>43.032719905276927</v>
      </c>
      <c r="BO24" s="75">
        <f>IF('09 (ind)'!BO$1="si",100*(('09 (ind)'!BO23-MIN('09 (ind)'!BO$6:BO$37))/(MAX('09 (ind)'!BO$6:BO$37)-MIN('09 (ind)'!BO$6:BO$37))),ABS(-100+(100*(('09 (ind)'!BO23-MIN('09 (ind)'!BO$6:BO$37))/(MAX('09 (ind)'!BO$6:BO$37)-MIN('09 (ind)'!BO$6:BO$37))))))</f>
        <v>38.903872434890602</v>
      </c>
      <c r="BP24" s="75">
        <f>IF('09 (ind)'!BP$1="si",100*(('09 (ind)'!BP23-MIN('09 (ind)'!BP$6:BP$37))/(MAX('09 (ind)'!BP$6:BP$37)-MIN('09 (ind)'!BP$6:BP$37))),ABS(-100+(100*(('09 (ind)'!BP23-MIN('09 (ind)'!BP$6:BP$37))/(MAX('09 (ind)'!BP$6:BP$37)-MIN('09 (ind)'!BP$6:BP$37))))))</f>
        <v>31.797972694481246</v>
      </c>
      <c r="BQ24" s="75">
        <f>IF('09 (ind)'!BQ$1="si",100*(('09 (ind)'!BQ23-MIN('09 (ind)'!BQ$6:BQ$37))/(MAX('09 (ind)'!BQ$6:BQ$37)-MIN('09 (ind)'!BQ$6:BQ$37))),ABS(-100+(100*(('09 (ind)'!BQ23-MIN('09 (ind)'!BQ$6:BQ$37))/(MAX('09 (ind)'!BQ$6:BQ$37)-MIN('09 (ind)'!BQ$6:BQ$37))))))</f>
        <v>36.153072675741285</v>
      </c>
      <c r="BR24" s="75">
        <f>IF('09 (ind)'!BR$1="si",100*(('09 (ind)'!BR23-MIN('09 (ind)'!BR$6:BR$37))/(MAX('09 (ind)'!BR$6:BR$37)-MIN('09 (ind)'!BR$6:BR$37))),ABS(-100+(100*(('09 (ind)'!BR23-MIN('09 (ind)'!BR$6:BR$37))/(MAX('09 (ind)'!BP$6:BP$37)-MIN('09 (ind)'!BR$6:BR$37))))))</f>
        <v>10.097982915799296</v>
      </c>
      <c r="BS24" s="75">
        <f>IF('09 (ind)'!BS$1="si",100*(('09 (ind)'!BS23-MIN('09 (ind)'!BS$6:BS$37))/(MAX('09 (ind)'!BS$6:BS$37)-MIN('09 (ind)'!BS$6:BS$37))),ABS(-100+(100*(('09 (ind)'!BS23-MIN('09 (ind)'!BS$6:BS$37))/(MAX('09 (ind)'!BQ$6:BQ$37)-MIN('09 (ind)'!BS$6:BS$37))))))</f>
        <v>51.587152536317227</v>
      </c>
      <c r="BT24" s="75">
        <f>IF('09 (ind)'!BT$1="si",100*(('09 (ind)'!BT23-MIN('09 (ind)'!BT$6:BT$37))/(MAX('09 (ind)'!BT$6:BT$37)-MIN('09 (ind)'!BT$6:BT$37))),ABS(-100+(100*(('09 (ind)'!BT23-MIN('09 (ind)'!BT$6:BT$37))/(MAX('09 (ind)'!BR$6:BR$37)-MIN('09 (ind)'!BT$6:BT$37))))))</f>
        <v>87.339980520957653</v>
      </c>
      <c r="BU24" s="75">
        <f>IF('09 (ind)'!BU$1="si",100*(('09 (ind)'!BU23-MIN('09 (ind)'!BU$6:BU$37))/(MAX('09 (ind)'!BU$6:BU$37)-MIN('09 (ind)'!BU$6:BU$37))),ABS(-100+(100*(('09 (ind)'!BU23-MIN('09 (ind)'!BU$6:BU$37))/(MAX('09 (ind)'!BU$6:BU$37)-MIN('09 (ind)'!BU$6:BU$37))))))</f>
        <v>20.264040234702435</v>
      </c>
      <c r="BV24" s="75">
        <f>IF('09 (ind)'!BV$1="si",100*(('09 (ind)'!BV23-MIN('09 (ind)'!BV$6:BV$37))/(MAX('09 (ind)'!BV$6:BV$37)-MIN('09 (ind)'!BV$6:BV$37))),ABS(-100+(100*(('09 (ind)'!BV23-MIN('09 (ind)'!BV$6:BV$37))/(MAX('09 (ind)'!BV$6:BV$37)-MIN('09 (ind)'!BV$6:BV$37))))))</f>
        <v>37.202538339502908</v>
      </c>
      <c r="BW24" s="75">
        <f>IF('09 (ind)'!BW$1="si",100*(('09 (ind)'!BW23-MIN('09 (ind)'!BW$6:BW$37))/(MAX('09 (ind)'!BW$6:BW$37)-MIN('09 (ind)'!BW$6:BW$37))),ABS(-100+(100*(('09 (ind)'!BW23-MIN('09 (ind)'!BW$6:BW$37))/(MAX('09 (ind)'!BW$6:BW$37)-MIN('09 (ind)'!BW$6:BW$37))))))</f>
        <v>86.376075058639572</v>
      </c>
      <c r="BX24" s="75">
        <f>IF('09 (ind)'!BX$1="si",100*(('09 (ind)'!BX23-MIN('09 (ind)'!BX$6:BX$37))/(MAX('09 (ind)'!BX$6:BX$37)-MIN('09 (ind)'!BX$6:BX$37))),ABS(-100+(100*(('09 (ind)'!BX23-MIN('09 (ind)'!BX$6:BX$37))/(MAX('09 (ind)'!BX$6:BX$37)-MIN('09 (ind)'!BX$6:BX$37))))))</f>
        <v>26.413336856469215</v>
      </c>
      <c r="BY24" s="75">
        <f>IF('09 (ind)'!BY$1="si",100*(('09 (ind)'!BY23-MIN('09 (ind)'!BY$6:BY$37))/(MAX('09 (ind)'!BY$6:BY$37)-MIN('09 (ind)'!BY$6:BY$37))),ABS(-100+(100*(('09 (ind)'!BY23-MIN('09 (ind)'!BY$6:BY$37))/(MAX('09 (ind)'!BY$6:BY$37)-MIN('09 (ind)'!BY$6:BY$37))))))</f>
        <v>23.19424457811191</v>
      </c>
      <c r="BZ24" s="75">
        <f>IF('09 (ind)'!BZ$1="si",100*(('09 (ind)'!BZ23-MIN('09 (ind)'!BZ$6:BZ$37))/(MAX('09 (ind)'!BZ$6:BZ$37)-MIN('09 (ind)'!BZ$6:BZ$37))),ABS(-100+(100*(('09 (ind)'!BZ23-MIN('09 (ind)'!BZ$6:BZ$37))/(MAX('09 (ind)'!BZ$6:BZ$37)-MIN('09 (ind)'!BZ$6:BZ$37))))))</f>
        <v>84.982503136856479</v>
      </c>
      <c r="CA24" s="75">
        <f>IF('09 (ind)'!CA$1="si",100*(('09 (ind)'!CA23-MIN('09 (ind)'!CA$6:CA$37))/(MAX('09 (ind)'!CA$6:CA$37)-MIN('09 (ind)'!CA$6:CA$37))),ABS(-100+(100*(('09 (ind)'!CA23-MIN('09 (ind)'!CA$6:CA$37))/(MAX('09 (ind)'!CA$6:CA$37)-MIN('09 (ind)'!CA$6:CA$37))))))</f>
        <v>5.8047963124442843</v>
      </c>
      <c r="CB24" s="75">
        <f>IF('09 (ind)'!CB$1="si",100*(('09 (ind)'!CB23-MIN('09 (ind)'!CB$6:CB$37))/(MAX('09 (ind)'!CB$6:CB$37)-MIN('09 (ind)'!CB$6:CB$37))),ABS(-100+(100*(('09 (ind)'!CB23-MIN('09 (ind)'!CB$6:CB$37))/(MAX('09 (ind)'!CB$6:CB$37)-MIN('09 (ind)'!CB$6:CB$37))))))</f>
        <v>83.850931677018622</v>
      </c>
      <c r="CC24" s="75">
        <f>IF('09 (ind)'!CC$1="si",100*(('09 (ind)'!CC23-MIN('09 (ind)'!CC$6:CC$37))/(MAX('09 (ind)'!CC$6:CC$37)-MIN('09 (ind)'!CC$6:CC$37))),ABS(-100+(100*(('09 (ind)'!CC23-MIN('09 (ind)'!CC$6:CC$37))/(MAX('09 (ind)'!CC$6:CC$37)-MIN('09 (ind)'!CC$6:CC$37))))))</f>
        <v>51.760219845277703</v>
      </c>
      <c r="CD24" s="75">
        <f>IF('09 (ind)'!CD$1="si",100*(('09 (ind)'!CD23-MIN('09 (ind)'!CD$6:CD$37))/(MAX('09 (ind)'!CD$6:CD$37)-MIN('09 (ind)'!CD$6:CD$37))),ABS(-100+(100*(('09 (ind)'!CD23-MIN('09 (ind)'!CD$6:CD$37))/(MAX('09 (ind)'!CD$6:CD$37)-MIN('09 (ind)'!CD$6:CD$37))))))</f>
        <v>0</v>
      </c>
      <c r="CE24" s="75">
        <f>IF('09 (ind)'!CE$1="si",100*(('09 (ind)'!CE23-MIN('09 (ind)'!CE$6:CE$37))/(MAX('09 (ind)'!CE$6:CE$37)-MIN('09 (ind)'!CE$6:CE$37))),ABS(-100+(100*(('09 (ind)'!CE23-MIN('09 (ind)'!CE$6:CE$37))/(MAX('09 (ind)'!CE$6:CE$37)-MIN('09 (ind)'!CE$6:CE$37))))))</f>
        <v>29.565408149299699</v>
      </c>
      <c r="CF24" s="75">
        <f>IF('09 (ind)'!CF$1="si",100*(('09 (ind)'!CF23-MIN('09 (ind)'!CF$6:CF$37))/(MAX('09 (ind)'!CF$6:CF$37)-MIN('09 (ind)'!CF$6:CF$37))),ABS(-100+(100*(('09 (ind)'!CF23-MIN('09 (ind)'!CF$6:CF$37))/(MAX('09 (ind)'!CF$6:CF$37)-MIN('09 (ind)'!CF$6:CF$37))))))</f>
        <v>0.39268505280091609</v>
      </c>
      <c r="CG24" s="75">
        <f>IF('09 (ind)'!CG$1="si",100*(('09 (ind)'!CG23-MIN('09 (ind)'!CG$6:CG$37))/(MAX('09 (ind)'!CG$6:CG$37)-MIN('09 (ind)'!CG$6:CG$37))),ABS(-100+(100*(('09 (ind)'!CG23-MIN('09 (ind)'!CG$6:CG$37))/(MAX('09 (ind)'!CG$6:CG$37)-MIN('09 (ind)'!CG$6:CG$37))))))</f>
        <v>24.377592775829967</v>
      </c>
      <c r="CH24" s="75">
        <f>IF('09 (ind)'!CH$1="si",100*(('09 (ind)'!CH23-MIN('09 (ind)'!CH$6:CH$37))/(MAX('09 (ind)'!CH$6:CH$37)-MIN('09 (ind)'!CH$6:CH$37))),ABS(-100+(100*(('09 (ind)'!CH23-MIN('09 (ind)'!CH$6:CH$37))/(MAX('09 (ind)'!CH$6:CH$37)-MIN('09 (ind)'!CH$6:CH$37))))))</f>
        <v>18.848921140146434</v>
      </c>
      <c r="CI24" s="75">
        <f>IF('09 (ind)'!CI$1="si",100*(('09 (ind)'!CI23-MIN('09 (ind)'!CI$6:CI$37))/(MAX('09 (ind)'!CI$6:CI$37)-MIN('09 (ind)'!CI$6:CI$37))),ABS(-100+(100*(('09 (ind)'!CI23-MIN('09 (ind)'!CI$6:CI$37))/(MAX('09 (ind)'!CI$6:CI$37)-MIN('09 (ind)'!CI$6:CI$37))))))</f>
        <v>30.967237967367804</v>
      </c>
      <c r="CJ24" s="75">
        <f>IF('09 (ind)'!CJ$1="si",100*(('09 (ind)'!CJ23-MIN('09 (ind)'!CJ$6:CJ$37))/(MAX('09 (ind)'!CJ$6:CJ$37)-MIN('09 (ind)'!CJ$6:CJ$37))),ABS(-100+(100*(('09 (ind)'!CJ23-MIN('09 (ind)'!CJ$6:CJ$37))/(MAX('09 (ind)'!CJ$6:CJ$37)-MIN('09 (ind)'!CJ$6:CJ$37))))))</f>
        <v>100</v>
      </c>
      <c r="CK24" s="75">
        <f>IF('09 (ind)'!CK$1="si",100*(('09 (ind)'!CK23-MIN('09 (ind)'!CK$6:CK$37))/(MAX('09 (ind)'!CK$6:CK$37)-MIN('09 (ind)'!CK$6:CK$37))),ABS(-100+(100*(('09 (ind)'!CK23-MIN('09 (ind)'!CK$6:CK$37))/(MAX('09 (ind)'!CK$6:CK$37)-MIN('09 (ind)'!CK$6:CK$37))))))</f>
        <v>0</v>
      </c>
      <c r="CL24" s="75">
        <f>IF('09 (ind)'!CL$1="si",100*(('09 (ind)'!CL23-MIN('09 (ind)'!CL$6:CL$37))/(MAX('09 (ind)'!CL$6:CL$37)-MIN('09 (ind)'!CL$6:CL$37))),ABS(-100+(100*(('09 (ind)'!CL23-MIN('09 (ind)'!CL$6:CL$37))/(MAX('09 (ind)'!CL$6:CL$37)-MIN('09 (ind)'!CL$6:CL$37))))))</f>
        <v>0.41686185247839191</v>
      </c>
      <c r="CM24" s="75">
        <f>IF('09 (ind)'!CM$1="si",100*(('09 (ind)'!CM23-MIN('09 (ind)'!CM$6:CM$37))/(MAX('09 (ind)'!CM$6:CM$37)-MIN('09 (ind)'!CM$6:CM$37))),ABS(-100+(100*(('09 (ind)'!CM23-MIN('09 (ind)'!CM$6:CM$37))/(MAX('09 (ind)'!CM$6:CM$37)-MIN('09 (ind)'!CM$6:CM$37))))))</f>
        <v>2.419709839024105</v>
      </c>
    </row>
    <row r="25" spans="1:91">
      <c r="A25" s="18" t="s">
        <v>223</v>
      </c>
      <c r="B25" s="87">
        <f>IF('09 (ind)'!B$1="si",100*(('09 (ind)'!B24-MIN('09 (ind)'!B$6:B$37))/(MAX('09 (ind)'!B$6:B$37)-MIN('09 (ind)'!B$6:B$37))),ABS(-100+(100*(('09 (ind)'!B24-MIN('09 (ind)'!B$6:B$37))/(MAX('09 (ind)'!B$6:B$37)-MIN('09 (ind)'!B$6:B$37))))))</f>
        <v>37.960083137397071</v>
      </c>
      <c r="C25" s="87">
        <f>IF('09 (ind)'!C$1="si",100*(('09 (ind)'!C24-MIN('09 (ind)'!C$6:C$37))/(MAX('09 (ind)'!C$6:C$37)-MIN('09 (ind)'!C$6:C$37))),ABS(-100+(100*(('09 (ind)'!C24-MIN('09 (ind)'!C$6:C$37))/(MAX('09 (ind)'!C$6:C$37)-MIN('09 (ind)'!C$6:C$37))))))</f>
        <v>85.863701570366516</v>
      </c>
      <c r="D25" s="87">
        <f>IF('09 (ind)'!D$1="si",100*(('09 (ind)'!D24-MIN('09 (ind)'!D$6:D$37))/(MAX('09 (ind)'!D$6:D$37)-MIN('09 (ind)'!D$6:D$37))),ABS(-100+(100*(('09 (ind)'!D24-MIN('09 (ind)'!D$6:D$37))/(MAX('09 (ind)'!D$6:D$37)-MIN('09 (ind)'!D$6:D$37))))))</f>
        <v>76.810457904514578</v>
      </c>
      <c r="E25" s="87">
        <f>IF('09 (ind)'!E$1="si",100*(('09 (ind)'!E24-MIN('09 (ind)'!E$6:E$37))/(MAX('09 (ind)'!E$6:E$37)-MIN('09 (ind)'!E$6:E$37))),ABS(-100+(100*(('09 (ind)'!E24-MIN('09 (ind)'!E$6:E$37))/(MAX('09 (ind)'!E$6:E$37)-MIN('09 (ind)'!E$6:E$37))))))</f>
        <v>29.80312467554981</v>
      </c>
      <c r="F25" s="87">
        <f>IF('09 (ind)'!F$1="si",100*(('09 (ind)'!F24-MIN('09 (ind)'!F$6:F$37))/(MAX('09 (ind)'!F$6:F$37)-MIN('09 (ind)'!F$6:F$37))),ABS(-100+(100*(('09 (ind)'!F24-MIN('09 (ind)'!F$6:F$37))/(MAX('09 (ind)'!F$6:F$37)-MIN('09 (ind)'!F$6:F$37))))))</f>
        <v>85.61643835616438</v>
      </c>
      <c r="G25" s="87">
        <f>IF('09 (ind)'!G$1="si",100*(('09 (ind)'!G24-MIN('09 (ind)'!G$6:G$37))/(MAX('09 (ind)'!G$6:G$37)-MIN('09 (ind)'!G$6:G$37))),ABS(-100+(100*(('09 (ind)'!G24-MIN('09 (ind)'!G$6:G$37))/(MAX('09 (ind)'!G$6:G$37)-MIN('09 (ind)'!G$6:G$37))))))</f>
        <v>75.423728813559322</v>
      </c>
      <c r="H25" s="87">
        <f>IF('09 (ind)'!H$1="si",100*(('09 (ind)'!H24-MIN('09 (ind)'!H$6:H$37))/(MAX('09 (ind)'!H$6:H$37)-MIN('09 (ind)'!H$6:H$37))),ABS(-100+(100*(('09 (ind)'!H24-MIN('09 (ind)'!H$6:H$37))/(MAX('09 (ind)'!H$6:H$37)-MIN('09 (ind)'!H$6:H$37))))))</f>
        <v>53.46153846153846</v>
      </c>
      <c r="I25" s="87">
        <f>IF('09 (ind)'!I$1="si",100*(('09 (ind)'!I24-MIN('09 (ind)'!I$6:I$37))/(MAX('09 (ind)'!I$6:I$37)-MIN('09 (ind)'!I$6:I$37))),ABS(-100+(100*(('09 (ind)'!I24-MIN('09 (ind)'!I$6:I$37))/(MAX('09 (ind)'!I$6:I$37)-MIN('09 (ind)'!I$6:I$37))))))</f>
        <v>26.250000000000007</v>
      </c>
      <c r="J25" s="87">
        <f>IF('09 (ind)'!J$1="si",100*(('09 (ind)'!J24-MIN('09 (ind)'!J$6:J$37))/(MAX('09 (ind)'!J$6:J$37)-MIN('09 (ind)'!J$6:J$37))),ABS(-100+(100*(('09 (ind)'!J24-MIN('09 (ind)'!J$6:J$37))/(MAX('09 (ind)'!J$6:J$37)-MIN('09 (ind)'!J$6:J$37))))))</f>
        <v>63.632702376157859</v>
      </c>
      <c r="K25" s="87">
        <f>IF('09 (ind)'!K$1="si",100*(('09 (ind)'!K24-MIN('09 (ind)'!K$6:K$37))/(MAX('09 (ind)'!K$6:K$37)-MIN('09 (ind)'!K$6:K$37))),ABS(-100+(100*(('09 (ind)'!K24-MIN('09 (ind)'!K$6:K$37))/(MAX('09 (ind)'!K$6:K$37)-MIN('09 (ind)'!K$6:K$37))))))</f>
        <v>34.317197917880044</v>
      </c>
      <c r="L25" s="87">
        <f>IF('09 (ind)'!L$1="si",100*(('09 (ind)'!L24-MIN('09 (ind)'!L$6:L$37))/(MAX('09 (ind)'!L$6:L$37)-MIN('09 (ind)'!L$6:L$37))),ABS(-100+(100*(('09 (ind)'!L24-MIN('09 (ind)'!L$6:L$37))/(MAX('09 (ind)'!L$6:L$37)-MIN('09 (ind)'!L$6:L$37))))))</f>
        <v>94.592102888108428</v>
      </c>
      <c r="M25" s="87">
        <f>IF('09 (ind)'!M$1="si",100*(('09 (ind)'!M24-MIN('09 (ind)'!M$6:M$37))/(MAX('09 (ind)'!M$6:M$37)-MIN('09 (ind)'!M$6:M$37))),ABS(-100+(100*(('09 (ind)'!M24-MIN('09 (ind)'!M$6:M$37))/(MAX('09 (ind)'!M$6:M$37)-MIN('09 (ind)'!M$6:M$37))))))</f>
        <v>54.688827416904154</v>
      </c>
      <c r="N25" s="87">
        <f>IF('09 (ind)'!N$1="si",100*(('09 (ind)'!N24-MIN('09 (ind)'!N$6:N$37))/(MAX('09 (ind)'!N$6:N$37)-MIN('09 (ind)'!N$6:N$37))),ABS(-100+(100*(('09 (ind)'!N24-MIN('09 (ind)'!N$6:N$37))/(MAX('09 (ind)'!N$6:N$37)-MIN('09 (ind)'!N$6:N$37))))))</f>
        <v>0</v>
      </c>
      <c r="O25" s="87">
        <f>IF('09 (ind)'!O$1="si",100*(('09 (ind)'!O24-MIN('09 (ind)'!O$6:O$37))/(MAX('09 (ind)'!O$6:O$37)-MIN('09 (ind)'!O$6:O$37))),ABS(-100+(100*(('09 (ind)'!O24-MIN('09 (ind)'!O$6:O$37))/(MAX('09 (ind)'!O$6:O$37)-MIN('09 (ind)'!O$6:O$37))))))</f>
        <v>56.521739130434781</v>
      </c>
      <c r="P25" s="87">
        <f>IF('09 (ind)'!P$1="si",100*(('09 (ind)'!P24-MIN('09 (ind)'!P$6:P$37))/(MAX('09 (ind)'!P$6:P$37)-MIN('09 (ind)'!P$6:P$37))),ABS(-100+(100*(('09 (ind)'!P24-MIN('09 (ind)'!P$6:P$37))/(MAX('09 (ind)'!P$6:P$37)-MIN('09 (ind)'!P$6:P$37))))))</f>
        <v>2.5134388852047804</v>
      </c>
      <c r="Q25" s="87">
        <f>IF('09 (ind)'!Q$1="si",100*(('09 (ind)'!Q24-MIN('09 (ind)'!Q$6:Q$37))/(MAX('09 (ind)'!Q$6:Q$37)-MIN('09 (ind)'!Q$6:Q$37))),ABS(-100+(100*(('09 (ind)'!Q24-MIN('09 (ind)'!Q$6:Q$37))/(MAX('09 (ind)'!Q$6:Q$37)-MIN('09 (ind)'!Q$6:Q$37))))))</f>
        <v>55.00934689327832</v>
      </c>
      <c r="R25" s="87">
        <f>IF('09 (ind)'!R$1="si",100*(('09 (ind)'!R24-MIN('09 (ind)'!R$6:R$37))/(MAX('09 (ind)'!R$6:R$37)-MIN('09 (ind)'!R$6:R$37))),ABS(-100+(100*(('09 (ind)'!R24-MIN('09 (ind)'!R$6:R$37))/(MAX('09 (ind)'!R$6:R$37)-MIN('09 (ind)'!R$6:R$37))))))</f>
        <v>0.17057575678589734</v>
      </c>
      <c r="S25" s="75">
        <f>ABS(ABS(('09 (ind)'!S24-((MAX('09 (ind)'!S$6:S$37)+MIN('09 (ind)'!S$6:S$37))/2))/(((MAX('09 (ind)'!S$6:S$37)+MIN('09 (ind)'!S$6:S$37))/2)-MAX('09 (ind)'!S$6:S$37))*100)-100)</f>
        <v>91.390728476821181</v>
      </c>
      <c r="T25" s="75">
        <f>IF('09 (ind)'!T$1="si",100*(('09 (ind)'!T24-MIN('09 (ind)'!T$6:T$37))/(MAX('09 (ind)'!T$6:T$37)-MIN('09 (ind)'!T$6:T$37))),ABS(-100+(100*(('09 (ind)'!T24-MIN('09 (ind)'!T$6:T$37))/(MAX('09 (ind)'!T$6:T$37)-MIN('09 (ind)'!T$6:T$37))))))</f>
        <v>100</v>
      </c>
      <c r="U25" s="75">
        <f>IF('09 (ind)'!U$1="si",100*(('09 (ind)'!U24-MIN('09 (ind)'!U$6:U$37))/(MAX('09 (ind)'!U$6:U$37)-MIN('09 (ind)'!U$6:U$37))),ABS(-100+(100*(('09 (ind)'!U24-MIN('09 (ind)'!U$6:U$37))/(MAX('09 (ind)'!U$6:U$37)-MIN('09 (ind)'!U$6:U$37))))))</f>
        <v>80</v>
      </c>
      <c r="V25" s="75">
        <f>IF('09 (ind)'!V$1="si",100*(('09 (ind)'!V24-MIN('09 (ind)'!V$6:V$37))/(MAX('09 (ind)'!V$6:V$37)-MIN('09 (ind)'!V$6:V$37))),ABS(-100+(100*(('09 (ind)'!V24-MIN('09 (ind)'!V$6:V$37))/(MAX('09 (ind)'!V$6:V$37)-MIN('09 (ind)'!V$6:V$37))))))</f>
        <v>95.424836601307192</v>
      </c>
      <c r="W25" s="75">
        <f>IF('09 (ind)'!W$1="si",100*(('09 (ind)'!W24-MIN('09 (ind)'!W$6:W$37))/(MAX('09 (ind)'!W$6:W$37)-MIN('09 (ind)'!W$6:W$37))),ABS(-100+(100*(('09 (ind)'!W24-MIN('09 (ind)'!W$6:W$37))/(MAX('09 (ind)'!W$6:W$37)-MIN('09 (ind)'!W$6:W$37))))))</f>
        <v>97.631063961273043</v>
      </c>
      <c r="X25" s="75">
        <f>IF('09 (ind)'!X$1="si",100*(('09 (ind)'!X24-MIN('09 (ind)'!X$6:X$37))/(MAX('09 (ind)'!X$6:X$37)-MIN('09 (ind)'!X$6:X$37))),ABS(-100+(100*(('09 (ind)'!X24-MIN('09 (ind)'!X$6:X$37))/(MAX('09 (ind)'!X$6:X$37)-MIN('09 (ind)'!X$6:X$37))))))</f>
        <v>93.223449925871876</v>
      </c>
      <c r="Y25" s="75">
        <f>IF('09 (ind)'!Y$1="si",100*(('09 (ind)'!Y24-MIN('09 (ind)'!Y$6:Y$37))/(MAX('09 (ind)'!Y$6:Y$37)-MIN('09 (ind)'!Y$6:Y$37))),ABS(-100+(100*(('09 (ind)'!Y24-MIN('09 (ind)'!Y$6:Y$37))/(MAX('09 (ind)'!Y$6:Y$37)-MIN('09 (ind)'!Y$6:Y$37))))))</f>
        <v>100</v>
      </c>
      <c r="Z25" s="75">
        <f>IF('09 (ind)'!Z$1="si",100*(('09 (ind)'!Z24-MIN('09 (ind)'!Z$6:Z$37))/(MAX('09 (ind)'!Z$6:Z$37)-MIN('09 (ind)'!Z$6:Z$37))),ABS(-100+(100*(('09 (ind)'!Z24-MIN('09 (ind)'!Z$6:Z$37))/(MAX('09 (ind)'!Z$6:Z$37)-MIN('09 (ind)'!Z$6:Z$37))))))</f>
        <v>82.409134937965291</v>
      </c>
      <c r="AA25" s="75">
        <f>IF('09 (ind)'!AA$1="si",100*(('09 (ind)'!AA24-MIN('09 (ind)'!AA$6:AA$37))/(MAX('09 (ind)'!AA$6:AA$37)-MIN('09 (ind)'!AA$6:AA$37))),ABS(-100+(100*(('09 (ind)'!AA24-MIN('09 (ind)'!AA$6:AA$37))/(MAX('09 (ind)'!AA$6:AA$37)-MIN('09 (ind)'!AA$6:AA$37))))))</f>
        <v>99.025199235444759</v>
      </c>
      <c r="AB25" s="75">
        <f>IF('09 (ind)'!AB$1="si",100*(('09 (ind)'!AB24-MIN('09 (ind)'!AB$6:AB$37))/(MAX('09 (ind)'!AB$6:AB$37)-MIN('09 (ind)'!AB$6:AB$37))),ABS(-100+(100*(('09 (ind)'!AB24-MIN('09 (ind)'!AB$6:AB$37))/(MAX('09 (ind)'!AB$6:AB$37)-MIN('09 (ind)'!AB$6:AB$37))))))</f>
        <v>34.369937698330212</v>
      </c>
      <c r="AC25" s="75">
        <f>IF('09 (ind)'!AC$1="si",100*(('09 (ind)'!AC24-MIN('09 (ind)'!AC$6:AC$37))/(MAX('09 (ind)'!AC$6:AC$37)-MIN('09 (ind)'!AC$6:AC$37))),ABS(-100+(100*(('09 (ind)'!AC24-MIN('09 (ind)'!AC$6:AC$37))/(MAX('09 (ind)'!AC$6:AC$37)-MIN('09 (ind)'!AC$6:AC$37))))))</f>
        <v>91.565815430148419</v>
      </c>
      <c r="AD25" s="75">
        <f>IF('09 (ind)'!AD$1="si",100*(('09 (ind)'!AD24-MIN('09 (ind)'!AD$6:AD$37))/(MAX('09 (ind)'!AD$6:AD$37)-MIN('09 (ind)'!AD$6:AD$37))),ABS(-100+(100*(('09 (ind)'!AD24-MIN('09 (ind)'!AD$6:AD$37))/(MAX('09 (ind)'!AD$6:AD$37)-MIN('09 (ind)'!AD$6:AD$37))))))</f>
        <v>47.954975670598181</v>
      </c>
      <c r="AE25" s="75">
        <f>IF('09 (ind)'!AE$1="si",100*(('09 (ind)'!AE24-MIN('09 (ind)'!AE$6:AE$37))/(MAX('09 (ind)'!AE$6:AE$37)-MIN('09 (ind)'!AE$6:AE$37))),ABS(-100+(100*(('09 (ind)'!AE24-MIN('09 (ind)'!AE$6:AE$37))/(MAX('09 (ind)'!AE$6:AE$37)-MIN('09 (ind)'!AE$6:AE$37))))))</f>
        <v>22.830152403699365</v>
      </c>
      <c r="AF25" s="75">
        <f>IF('09 (ind)'!AF$1="si",100*(('09 (ind)'!AF24-MIN('09 (ind)'!AF$6:AF$37))/(MAX('09 (ind)'!AF$6:AF$37)-MIN('09 (ind)'!AF$6:AF$37))),ABS(-100+(100*(('09 (ind)'!AF24-MIN('09 (ind)'!AF$6:AF$37))/(MAX('09 (ind)'!AF$6:AF$37)-MIN('09 (ind)'!AF$6:AF$37))))))</f>
        <v>92.907429298121798</v>
      </c>
      <c r="AG25" s="75">
        <f>IF('09 (ind)'!AG$1="si",100*(('09 (ind)'!AG24-MIN('09 (ind)'!AG$6:AG$37))/(MAX('09 (ind)'!AG$6:AG$37)-MIN('09 (ind)'!AG$6:AG$37))),ABS(-100+(100*(('09 (ind)'!AG24-MIN('09 (ind)'!AG$6:AG$37))/(MAX('09 (ind)'!AG$6:AG$37)-MIN('09 (ind)'!AG$6:AG$37))))))</f>
        <v>83.985766428225446</v>
      </c>
      <c r="AH25" s="75">
        <f>IF('09 (ind)'!AH$1="si",100*(('09 (ind)'!AH24-MIN('09 (ind)'!AH$6:AH$37))/(MAX('09 (ind)'!AH$6:AH$37)-MIN('09 (ind)'!AH$6:AH$37))),ABS(-100+(100*(('09 (ind)'!AH24-MIN('09 (ind)'!AH$6:AH$37))/(MAX('09 (ind)'!AH$6:AH$37)-MIN('09 (ind)'!AH$6:AH$37))))))</f>
        <v>16.694505136214431</v>
      </c>
      <c r="AI25" s="75">
        <f>IF('09 (ind)'!AI$1="si",100*(('09 (ind)'!AI24-MIN('09 (ind)'!AI$6:AI$37))/(MAX('09 (ind)'!AI$6:AI$37)-MIN('09 (ind)'!AI$6:AI$37))),ABS(-100+(100*(('09 (ind)'!AI24-MIN('09 (ind)'!AI$6:AI$37))/(MAX('09 (ind)'!AI$6:AI$37)-MIN('09 (ind)'!AI$6:AI$37))))))</f>
        <v>2.1596437146014185</v>
      </c>
      <c r="AJ25" s="75">
        <f>IF('09 (ind)'!AJ$1="si",100*(('09 (ind)'!AJ24-MIN('09 (ind)'!AJ$6:AJ$37))/(MAX('09 (ind)'!AJ$6:AJ$37)-MIN('09 (ind)'!AJ$6:AJ$37))),ABS(-100+(100*(('09 (ind)'!AJ24-MIN('09 (ind)'!AJ$6:AJ$37))/(MAX('09 (ind)'!AJ$6:AJ$37)-MIN('09 (ind)'!AJ$6:AJ$37))))))</f>
        <v>100</v>
      </c>
      <c r="AK25" s="75">
        <f>IF('09 (ind)'!AK$1="si",100*(('09 (ind)'!AK24-MIN('09 (ind)'!AK$6:AK$37))/(MAX('09 (ind)'!AK$6:AK$37)-MIN('09 (ind)'!AK$6:AK$37))),ABS(-100+(100*(('09 (ind)'!AK24-MIN('09 (ind)'!AK$6:AK$37))/(MAX('09 (ind)'!AK$6:AK$37)-MIN('09 (ind)'!AK$6:AK$37))))))</f>
        <v>24.140846425417422</v>
      </c>
      <c r="AL25" s="75">
        <f>IF('09 (ind)'!AL$1="si",100*(('09 (ind)'!AL24-MIN('09 (ind)'!AL$6:AL$37))/(MAX('09 (ind)'!AL$6:AL$37)-MIN('09 (ind)'!AL$6:AL$37))),ABS(-100+(100*(('09 (ind)'!AL24-MIN('09 (ind)'!AL$6:AL$37))/(MAX('09 (ind)'!AL$6:AL$37)-MIN('09 (ind)'!AL$6:AL$37))))))</f>
        <v>57.719023776908095</v>
      </c>
      <c r="AM25" s="75">
        <f>IF('09 (ind)'!AM$1="si",100*(('09 (ind)'!AM24-MIN('09 (ind)'!AM$6:AM$37))/(MAX('09 (ind)'!AM$6:AM$37)-MIN('09 (ind)'!AM$6:AM$37))),ABS(-100+(100*(('09 (ind)'!AM24-MIN('09 (ind)'!AM$6:AM$37))/(MAX('09 (ind)'!AM$6:AM$37)-MIN('09 (ind)'!AM$6:AM$37))))))</f>
        <v>27.991510920253077</v>
      </c>
      <c r="AN25" s="75">
        <f>IF('09 (ind)'!AN$1="si",100*(('09 (ind)'!AN24-MIN('09 (ind)'!AN$6:AN$37))/(MAX('09 (ind)'!AN$6:AN$37)-MIN('09 (ind)'!AN$6:AN$37))),ABS(-100+(100*(('09 (ind)'!AN24-MIN('09 (ind)'!AN$6:AN$37))/(MAX('09 (ind)'!AN$6:AN$37)-MIN('09 (ind)'!AN$6:AN$37))))))</f>
        <v>71.348369671467111</v>
      </c>
      <c r="AO25" s="75">
        <f>IF('09 (ind)'!AO$1="si",100*(('09 (ind)'!AO24-MIN('09 (ind)'!AO$6:AO$37))/(MAX('09 (ind)'!AO$6:AO$37)-MIN('09 (ind)'!AO$6:AO$37))),ABS(-100+(100*(('09 (ind)'!AO24-MIN('09 (ind)'!AO$6:AO$37))/(MAX('09 (ind)'!AO$6:AO$37)-MIN('09 (ind)'!AO$6:AO$37))))))</f>
        <v>55.246863989316061</v>
      </c>
      <c r="AP25" s="75">
        <f>IF('09 (ind)'!AP$1="si",100*(('09 (ind)'!AP24-MIN('09 (ind)'!AP$6:AP$37))/(MAX('09 (ind)'!AP$6:AP$37)-MIN('09 (ind)'!AP$6:AP$37))),ABS(-100+(100*(('09 (ind)'!AP24-MIN('09 (ind)'!AP$6:AP$37))/(MAX('09 (ind)'!AP$6:AP$37)-MIN('09 (ind)'!AP$6:AP$37))))))</f>
        <v>0</v>
      </c>
      <c r="AQ25" s="75">
        <f>IF('09 (ind)'!AQ$1="si",100*(('09 (ind)'!AQ24-MIN('09 (ind)'!AQ$6:AQ$37))/(MAX('09 (ind)'!AQ$6:AQ$37)-MIN('09 (ind)'!AQ$6:AQ$37))),ABS(-100+(100*(('09 (ind)'!AQ24-MIN('09 (ind)'!AQ$6:AQ$37))/(MAX('09 (ind)'!AQ$6:AQ$37)-MIN('09 (ind)'!AQ$6:AQ$37))))))</f>
        <v>32.138520802651229</v>
      </c>
      <c r="AR25" s="75">
        <f>IF('09 (ind)'!AR$1="si",100*(('09 (ind)'!AR24-MIN('09 (ind)'!AR$6:AR$37))/(MAX('09 (ind)'!AR$6:AR$37)-MIN('09 (ind)'!AR$6:AR$37))),ABS(-100+(100*(('09 (ind)'!AR24-MIN('09 (ind)'!AR$6:AR$37))/(MAX('09 (ind)'!AR$6:AR$37)-MIN('09 (ind)'!AR$6:AR$37))))))</f>
        <v>73.772055809998179</v>
      </c>
      <c r="AS25" s="75">
        <f>IF('09 (ind)'!AS$1="si",100*(('09 (ind)'!AS24-MIN('09 (ind)'!AS$6:AS$37))/(MAX('09 (ind)'!AS$6:AS$37)-MIN('09 (ind)'!AS$6:AS$37))),ABS(-100+(100*(('09 (ind)'!AS24-MIN('09 (ind)'!AS$6:AS$37))/(MAX('09 (ind)'!AS$6:AS$37)-MIN('09 (ind)'!AS$6:AS$37))))))</f>
        <v>29.11877394636015</v>
      </c>
      <c r="AT25" s="75">
        <f>IF('09 (ind)'!AT$1="si",100*(('09 (ind)'!AT24-MIN('09 (ind)'!AT$6:AT$37))/(MAX('09 (ind)'!AT$6:AT$37)-MIN('09 (ind)'!AT$6:AT$37))),ABS(-100+(100*(('09 (ind)'!AT24-MIN('09 (ind)'!AT$6:AT$37))/(MAX('09 (ind)'!AT$6:AT$37)-MIN('09 (ind)'!AT$6:AT$37))))))</f>
        <v>0</v>
      </c>
      <c r="AU25" s="75">
        <f>IF('09 (ind)'!AU$1="si",100*(('09 (ind)'!AU24-MIN('09 (ind)'!AU$6:AU$37))/(MAX('09 (ind)'!AU$6:AU$37)-MIN('09 (ind)'!AU$6:AU$37))),ABS(-100+(100*(('09 (ind)'!AU24-MIN('09 (ind)'!AU$6:AU$37))/(MAX('09 (ind)'!AU$6:AU$37)-MIN('09 (ind)'!AU$6:AU$37))))))</f>
        <v>37.716262975778541</v>
      </c>
      <c r="AV25" s="75">
        <f>IF('09 (ind)'!AV$1="si",100*(('09 (ind)'!AV24-MIN('09 (ind)'!AV$6:AV$37))/(MAX('09 (ind)'!AV$6:AV$37)-MIN('09 (ind)'!AV$6:AV$37))),ABS(-100+(100*(('09 (ind)'!AV24-MIN('09 (ind)'!AV$6:AV$37))/(MAX('09 (ind)'!AV$6:AV$37)-MIN('09 (ind)'!AV$6:AV$37))))))</f>
        <v>81.455805892547659</v>
      </c>
      <c r="AW25" s="75">
        <f>IF('09 (ind)'!AW$1="si",100*(('09 (ind)'!AW24-MIN('09 (ind)'!AW$6:AW$37))/(MAX('09 (ind)'!AW$6:AW$37)-MIN('09 (ind)'!AW$6:AW$37))),ABS(-100+(100*(('09 (ind)'!AW24-MIN('09 (ind)'!AW$6:AW$37))/(MAX('09 (ind)'!AW$6:AW$37)-MIN('09 (ind)'!AW$6:AW$37))))))</f>
        <v>81.506849315068479</v>
      </c>
      <c r="AX25" s="75">
        <f>IF('09 (ind)'!AX$1="si",100*(('09 (ind)'!AX24-MIN('09 (ind)'!AX$6:AX$37))/(MAX('09 (ind)'!AX$6:AX$37)-MIN('09 (ind)'!AX$6:AX$37))),ABS(-100+(100*(('09 (ind)'!AX24-MIN('09 (ind)'!AX$6:AX$37))/(MAX('09 (ind)'!AX$6:AX$37)-MIN('09 (ind)'!AX$6:AX$37))))))</f>
        <v>11.936046772311096</v>
      </c>
      <c r="AY25" s="75">
        <f>IF('09 (ind)'!AY$1="si",100*(('09 (ind)'!AY24-MIN('09 (ind)'!AY$6:AY$37))/(MAX('09 (ind)'!AY$6:AY$37)-MIN('09 (ind)'!AY$6:AY$37))),ABS(-100+(100*(('09 (ind)'!AY24-MIN('09 (ind)'!AY$6:AY$37))/(MAX('09 (ind)'!AY$6:AY$37)-MIN('09 (ind)'!AY$6:AY$37))))))</f>
        <v>76.54614652711706</v>
      </c>
      <c r="AZ25" s="75">
        <f>IF('09 (ind)'!AZ$1="si",100*(('09 (ind)'!AZ24-MIN('09 (ind)'!AZ$6:AZ$37))/(MAX('09 (ind)'!AZ$6:AZ$37)-MIN('09 (ind)'!AZ$6:AZ$37))),ABS(-100+(100*(('09 (ind)'!AZ24-MIN('09 (ind)'!AZ$6:AZ$37))/(MAX('09 (ind)'!AZ$6:AZ$37)-MIN('09 (ind)'!AZ$6:AZ$37))))))</f>
        <v>55.387397425666684</v>
      </c>
      <c r="BA25" s="75">
        <f>IF('09 (ind)'!BA$1="si",100*(('09 (ind)'!BA24-MIN('09 (ind)'!BA$6:BA$37))/(MAX('09 (ind)'!BA$6:BA$37)-MIN('09 (ind)'!BA$6:BA$37))),ABS(-100+(100*(('09 (ind)'!BA24-MIN('09 (ind)'!BA$6:BA$37))/(MAX('09 (ind)'!BA$6:BA$37)-MIN('09 (ind)'!BA$6:BA$37))))))</f>
        <v>43.30206074705211</v>
      </c>
      <c r="BB25" s="75">
        <f>IF('09 (ind)'!BB$1="si",100*(('09 (ind)'!BB24-MIN('09 (ind)'!BB$6:BB$37))/(MAX('09 (ind)'!BB$6:BB$37)-MIN('09 (ind)'!BB$6:BB$37))),ABS(-100+(100*(('09 (ind)'!BB24-MIN('09 (ind)'!BB$6:BB$37))/(MAX('09 (ind)'!BB$6:BB$37)-MIN('09 (ind)'!BB$6:BB$37))))))</f>
        <v>41.901854029217972</v>
      </c>
      <c r="BC25" s="75">
        <f>IF('09 (ind)'!BC$1="si",100*(('09 (ind)'!BC24-MIN('09 (ind)'!BC$6:BC$37))/(MAX('09 (ind)'!BC$6:BC$37)-MIN('09 (ind)'!BC$6:BC$37))),ABS(-100+(100*(('09 (ind)'!BC24-MIN('09 (ind)'!BC$6:BC$37))/(MAX('09 (ind)'!BC$6:BC$37)-MIN('09 (ind)'!BC$6:BC$37))))))</f>
        <v>60.098914416350638</v>
      </c>
      <c r="BD25" s="75">
        <f>IF('09 (ind)'!BD$1="si",100*(('09 (ind)'!BD24-MIN('09 (ind)'!BD$6:BD$37))/(MAX('09 (ind)'!BD$6:BD$37)-MIN('09 (ind)'!BD$6:BD$37))),ABS(-100+(100*(('09 (ind)'!BD24-MIN('09 (ind)'!BD$6:BD$37))/(MAX('09 (ind)'!BD$6:BD$37)-MIN('09 (ind)'!BD$6:BD$37))))))</f>
        <v>8.0796077598609344</v>
      </c>
      <c r="BE25" s="75">
        <f>IF('09 (ind)'!BE$1="si",100*(('09 (ind)'!BE24-MIN('09 (ind)'!BE$6:BE$37))/(MAX('09 (ind)'!BE$6:BE$37)-MIN('09 (ind)'!BE$6:BE$37))),ABS(-100+(100*(('09 (ind)'!BE24-MIN('09 (ind)'!BE$6:BE$37))/(MAX('09 (ind)'!BE$6:BE$37)-MIN('09 (ind)'!BE$6:BE$37))))))</f>
        <v>49.999999999999993</v>
      </c>
      <c r="BF25" s="75">
        <f>IF('09 (ind)'!BF$1="si",100*(('09 (ind)'!BF24-MIN('09 (ind)'!BF$6:BF$37))/(MAX('09 (ind)'!BF$6:BF$37)-MIN('09 (ind)'!BF$6:BF$37))),ABS(-100+(100*(('09 (ind)'!BF24-MIN('09 (ind)'!BF$6:BF$37))/(MAX('09 (ind)'!BF$6:BF$37)-MIN('09 (ind)'!BF$6:BF$37))))))</f>
        <v>64.188203421311258</v>
      </c>
      <c r="BG25" s="75">
        <f>IF('09 (ind)'!BG$1="si",100*(('09 (ind)'!BG24-MIN('09 (ind)'!BG$6:BG$37))/(MAX('09 (ind)'!BG$6:BG$37)-MIN('09 (ind)'!BG$6:BG$37))),ABS(-100+(100*(('09 (ind)'!BG24-MIN('09 (ind)'!BG$6:BG$37))/(MAX('09 (ind)'!BG$6:BG$37)-MIN('09 (ind)'!BG$6:BG$37))))))</f>
        <v>49.948567043299526</v>
      </c>
      <c r="BH25" s="75">
        <f>IF('09 (ind)'!BH$1="si",100*(('09 (ind)'!BH24-MIN('09 (ind)'!BH$6:BH$37))/(MAX('09 (ind)'!BH$6:BH$37)-MIN('09 (ind)'!BH$6:BH$37))),ABS(-100+(100*(('09 (ind)'!BH24-MIN('09 (ind)'!BH$6:BH$37))/(MAX('09 (ind)'!BH$6:BH$37)-MIN('09 (ind)'!BH$6:BH$37))))))</f>
        <v>33.653292570399188</v>
      </c>
      <c r="BI25" s="75">
        <f>IF('09 (ind)'!BI$1="si",100*(('09 (ind)'!BI24-MIN('09 (ind)'!BI$6:BI$37))/(MAX('09 (ind)'!BI$6:BI$37)-MIN('09 (ind)'!BI$6:BI$37))),ABS(-100+(100*(('09 (ind)'!BI24-MIN('09 (ind)'!BI$6:BI$37))/(MAX('09 (ind)'!BI$6:BI$37)-MIN('09 (ind)'!BI$6:BI$37))))))</f>
        <v>41.905869694558461</v>
      </c>
      <c r="BJ25" s="75">
        <f>IF('09 (ind)'!BJ$1="si",100*(('09 (ind)'!BJ24-MIN('09 (ind)'!BJ$6:BJ$37))/(MAX('09 (ind)'!BJ$6:BJ$37)-MIN('09 (ind)'!BJ$6:BJ$37))),ABS(-100+(100*(('09 (ind)'!BJ24-MIN('09 (ind)'!BJ$6:BJ$37))/(MAX('09 (ind)'!BJ$6:BJ$37)-MIN('09 (ind)'!BJ$6:BJ$37))))))</f>
        <v>5.2150141919517709E-2</v>
      </c>
      <c r="BK25" s="75">
        <f>IF('09 (ind)'!BK$1="si",100*(('09 (ind)'!BK24-MIN('09 (ind)'!BK$6:BK$37))/(MAX('09 (ind)'!BK$6:BK$37)-MIN('09 (ind)'!BK$6:BK$37))),ABS(-100+(100*(('09 (ind)'!BK24-MIN('09 (ind)'!BK$6:BK$37))/(MAX('09 (ind)'!BK$6:BK$37)-MIN('09 (ind)'!BK$6:BK$37))))))</f>
        <v>18.22979252186062</v>
      </c>
      <c r="BL25" s="75">
        <f>IF('09 (ind)'!BL$1="si",100*(('09 (ind)'!BL24-MIN('09 (ind)'!BL$6:BL$37))/(MAX('09 (ind)'!BL$6:BL$37)-MIN('09 (ind)'!BL$6:BL$37))),ABS(-100+(100*(('09 (ind)'!BL24-MIN('09 (ind)'!BL$6:BL$37))/(MAX('09 (ind)'!BL$6:BL$37)-MIN('09 (ind)'!BL$6:BL$37))))))</f>
        <v>42.342342342342342</v>
      </c>
      <c r="BM25" s="75">
        <f>IF('09 (ind)'!BM$1="si",100*(('09 (ind)'!BM24-MIN('09 (ind)'!BM$6:BM$37))/(MAX('09 (ind)'!BM$6:BM$37)-MIN('09 (ind)'!BM$6:BM$37))),ABS(-100+(100*(('09 (ind)'!BM24-MIN('09 (ind)'!BM$6:BM$37))/(MAX('09 (ind)'!BM$6:BM$37)-MIN('09 (ind)'!BM$6:BM$37))))))</f>
        <v>62.072829598454341</v>
      </c>
      <c r="BN25" s="75">
        <f>IF('09 (ind)'!BN$1="si",100*(('09 (ind)'!BN24-MIN('09 (ind)'!BN$6:BN$37))/(MAX('09 (ind)'!BN$6:BN$37)-MIN('09 (ind)'!BN$6:BN$37))),ABS(-100+(100*(('09 (ind)'!BN24-MIN('09 (ind)'!BN$6:BN$37))/(MAX('09 (ind)'!BN$6:BN$37)-MIN('09 (ind)'!BN$6:BN$37))))))</f>
        <v>34.425516946944889</v>
      </c>
      <c r="BO25" s="75">
        <f>IF('09 (ind)'!BO$1="si",100*(('09 (ind)'!BO24-MIN('09 (ind)'!BO$6:BO$37))/(MAX('09 (ind)'!BO$6:BO$37)-MIN('09 (ind)'!BO$6:BO$37))),ABS(-100+(100*(('09 (ind)'!BO24-MIN('09 (ind)'!BO$6:BO$37))/(MAX('09 (ind)'!BO$6:BO$37)-MIN('09 (ind)'!BO$6:BO$37))))))</f>
        <v>6.1062277635787554</v>
      </c>
      <c r="BP25" s="75">
        <f>IF('09 (ind)'!BP$1="si",100*(('09 (ind)'!BP24-MIN('09 (ind)'!BP$6:BP$37))/(MAX('09 (ind)'!BP$6:BP$37)-MIN('09 (ind)'!BP$6:BP$37))),ABS(-100+(100*(('09 (ind)'!BP24-MIN('09 (ind)'!BP$6:BP$37))/(MAX('09 (ind)'!BP$6:BP$37)-MIN('09 (ind)'!BP$6:BP$37))))))</f>
        <v>96.531368427700642</v>
      </c>
      <c r="BQ25" s="75">
        <f>IF('09 (ind)'!BQ$1="si",100*(('09 (ind)'!BQ24-MIN('09 (ind)'!BQ$6:BQ$37))/(MAX('09 (ind)'!BQ$6:BQ$37)-MIN('09 (ind)'!BQ$6:BQ$37))),ABS(-100+(100*(('09 (ind)'!BQ24-MIN('09 (ind)'!BQ$6:BQ$37))/(MAX('09 (ind)'!BQ$6:BQ$37)-MIN('09 (ind)'!BQ$6:BQ$37))))))</f>
        <v>48.706565854429989</v>
      </c>
      <c r="BR25" s="75">
        <f>IF('09 (ind)'!BR$1="si",100*(('09 (ind)'!BR24-MIN('09 (ind)'!BR$6:BR$37))/(MAX('09 (ind)'!BR$6:BR$37)-MIN('09 (ind)'!BR$6:BR$37))),ABS(-100+(100*(('09 (ind)'!BR24-MIN('09 (ind)'!BR$6:BR$37))/(MAX('09 (ind)'!BP$6:BP$37)-MIN('09 (ind)'!BR$6:BR$37))))))</f>
        <v>13.14658193542358</v>
      </c>
      <c r="BS25" s="75">
        <f>IF('09 (ind)'!BS$1="si",100*(('09 (ind)'!BS24-MIN('09 (ind)'!BS$6:BS$37))/(MAX('09 (ind)'!BS$6:BS$37)-MIN('09 (ind)'!BS$6:BS$37))),ABS(-100+(100*(('09 (ind)'!BS24-MIN('09 (ind)'!BS$6:BS$37))/(MAX('09 (ind)'!BQ$6:BQ$37)-MIN('09 (ind)'!BS$6:BS$37))))))</f>
        <v>69.539472764433114</v>
      </c>
      <c r="BT25" s="75">
        <f>IF('09 (ind)'!BT$1="si",100*(('09 (ind)'!BT24-MIN('09 (ind)'!BT$6:BT$37))/(MAX('09 (ind)'!BT$6:BT$37)-MIN('09 (ind)'!BT$6:BT$37))),ABS(-100+(100*(('09 (ind)'!BT24-MIN('09 (ind)'!BT$6:BT$37))/(MAX('09 (ind)'!BR$6:BR$37)-MIN('09 (ind)'!BT$6:BT$37))))))</f>
        <v>95.392138385271025</v>
      </c>
      <c r="BU25" s="75">
        <f>IF('09 (ind)'!BU$1="si",100*(('09 (ind)'!BU24-MIN('09 (ind)'!BU$6:BU$37))/(MAX('09 (ind)'!BU$6:BU$37)-MIN('09 (ind)'!BU$6:BU$37))),ABS(-100+(100*(('09 (ind)'!BU24-MIN('09 (ind)'!BU$6:BU$37))/(MAX('09 (ind)'!BU$6:BU$37)-MIN('09 (ind)'!BU$6:BU$37))))))</f>
        <v>55.385582564962277</v>
      </c>
      <c r="BV25" s="75">
        <f>IF('09 (ind)'!BV$1="si",100*(('09 (ind)'!BV24-MIN('09 (ind)'!BV$6:BV$37))/(MAX('09 (ind)'!BV$6:BV$37)-MIN('09 (ind)'!BV$6:BV$37))),ABS(-100+(100*(('09 (ind)'!BV24-MIN('09 (ind)'!BV$6:BV$37))/(MAX('09 (ind)'!BV$6:BV$37)-MIN('09 (ind)'!BV$6:BV$37))))))</f>
        <v>100</v>
      </c>
      <c r="BW25" s="75">
        <f>IF('09 (ind)'!BW$1="si",100*(('09 (ind)'!BW24-MIN('09 (ind)'!BW$6:BW$37))/(MAX('09 (ind)'!BW$6:BW$37)-MIN('09 (ind)'!BW$6:BW$37))),ABS(-100+(100*(('09 (ind)'!BW24-MIN('09 (ind)'!BW$6:BW$37))/(MAX('09 (ind)'!BW$6:BW$37)-MIN('09 (ind)'!BW$6:BW$37))))))</f>
        <v>68.17826426896012</v>
      </c>
      <c r="BX25" s="75">
        <f>IF('09 (ind)'!BX$1="si",100*(('09 (ind)'!BX24-MIN('09 (ind)'!BX$6:BX$37))/(MAX('09 (ind)'!BX$6:BX$37)-MIN('09 (ind)'!BX$6:BX$37))),ABS(-100+(100*(('09 (ind)'!BX24-MIN('09 (ind)'!BX$6:BX$37))/(MAX('09 (ind)'!BX$6:BX$37)-MIN('09 (ind)'!BX$6:BX$37))))))</f>
        <v>35.843216275466673</v>
      </c>
      <c r="BY25" s="75">
        <f>IF('09 (ind)'!BY$1="si",100*(('09 (ind)'!BY24-MIN('09 (ind)'!BY$6:BY$37))/(MAX('09 (ind)'!BY$6:BY$37)-MIN('09 (ind)'!BY$6:BY$37))),ABS(-100+(100*(('09 (ind)'!BY24-MIN('09 (ind)'!BY$6:BY$37))/(MAX('09 (ind)'!BY$6:BY$37)-MIN('09 (ind)'!BY$6:BY$37))))))</f>
        <v>3.2577736245730473</v>
      </c>
      <c r="BZ25" s="75">
        <f>IF('09 (ind)'!BZ$1="si",100*(('09 (ind)'!BZ24-MIN('09 (ind)'!BZ$6:BZ$37))/(MAX('09 (ind)'!BZ$6:BZ$37)-MIN('09 (ind)'!BZ$6:BZ$37))),ABS(-100+(100*(('09 (ind)'!BZ24-MIN('09 (ind)'!BZ$6:BZ$37))/(MAX('09 (ind)'!BZ$6:BZ$37)-MIN('09 (ind)'!BZ$6:BZ$37))))))</f>
        <v>97.275575211109143</v>
      </c>
      <c r="CA25" s="75">
        <f>IF('09 (ind)'!CA$1="si",100*(('09 (ind)'!CA24-MIN('09 (ind)'!CA$6:CA$37))/(MAX('09 (ind)'!CA$6:CA$37)-MIN('09 (ind)'!CA$6:CA$37))),ABS(-100+(100*(('09 (ind)'!CA24-MIN('09 (ind)'!CA$6:CA$37))/(MAX('09 (ind)'!CA$6:CA$37)-MIN('09 (ind)'!CA$6:CA$37))))))</f>
        <v>0</v>
      </c>
      <c r="CB25" s="75">
        <f>IF('09 (ind)'!CB$1="si",100*(('09 (ind)'!CB24-MIN('09 (ind)'!CB$6:CB$37))/(MAX('09 (ind)'!CB$6:CB$37)-MIN('09 (ind)'!CB$6:CB$37))),ABS(-100+(100*(('09 (ind)'!CB24-MIN('09 (ind)'!CB$6:CB$37))/(MAX('09 (ind)'!CB$6:CB$37)-MIN('09 (ind)'!CB$6:CB$37))))))</f>
        <v>54.658385093167702</v>
      </c>
      <c r="CC25" s="75">
        <f>IF('09 (ind)'!CC$1="si",100*(('09 (ind)'!CC24-MIN('09 (ind)'!CC$6:CC$37))/(MAX('09 (ind)'!CC$6:CC$37)-MIN('09 (ind)'!CC$6:CC$37))),ABS(-100+(100*(('09 (ind)'!CC24-MIN('09 (ind)'!CC$6:CC$37))/(MAX('09 (ind)'!CC$6:CC$37)-MIN('09 (ind)'!CC$6:CC$37))))))</f>
        <v>82.57396498146467</v>
      </c>
      <c r="CD25" s="75">
        <f>IF('09 (ind)'!CD$1="si",100*(('09 (ind)'!CD24-MIN('09 (ind)'!CD$6:CD$37))/(MAX('09 (ind)'!CD$6:CD$37)-MIN('09 (ind)'!CD$6:CD$37))),ABS(-100+(100*(('09 (ind)'!CD24-MIN('09 (ind)'!CD$6:CD$37))/(MAX('09 (ind)'!CD$6:CD$37)-MIN('09 (ind)'!CD$6:CD$37))))))</f>
        <v>1.9807292714563791</v>
      </c>
      <c r="CE25" s="75">
        <f>IF('09 (ind)'!CE$1="si",100*(('09 (ind)'!CE24-MIN('09 (ind)'!CE$6:CE$37))/(MAX('09 (ind)'!CE$6:CE$37)-MIN('09 (ind)'!CE$6:CE$37))),ABS(-100+(100*(('09 (ind)'!CE24-MIN('09 (ind)'!CE$6:CE$37))/(MAX('09 (ind)'!CE$6:CE$37)-MIN('09 (ind)'!CE$6:CE$37))))))</f>
        <v>5.2308606938917732</v>
      </c>
      <c r="CF25" s="75">
        <f>IF('09 (ind)'!CF$1="si",100*(('09 (ind)'!CF24-MIN('09 (ind)'!CF$6:CF$37))/(MAX('09 (ind)'!CF$6:CF$37)-MIN('09 (ind)'!CF$6:CF$37))),ABS(-100+(100*(('09 (ind)'!CF24-MIN('09 (ind)'!CF$6:CF$37))/(MAX('09 (ind)'!CF$6:CF$37)-MIN('09 (ind)'!CF$6:CF$37))))))</f>
        <v>24.848037913219613</v>
      </c>
      <c r="CG25" s="75">
        <f>IF('09 (ind)'!CG$1="si",100*(('09 (ind)'!CG24-MIN('09 (ind)'!CG$6:CG$37))/(MAX('09 (ind)'!CG$6:CG$37)-MIN('09 (ind)'!CG$6:CG$37))),ABS(-100+(100*(('09 (ind)'!CG24-MIN('09 (ind)'!CG$6:CG$37))/(MAX('09 (ind)'!CG$6:CG$37)-MIN('09 (ind)'!CG$6:CG$37))))))</f>
        <v>43.567956394654374</v>
      </c>
      <c r="CH25" s="75">
        <f>IF('09 (ind)'!CH$1="si",100*(('09 (ind)'!CH24-MIN('09 (ind)'!CH$6:CH$37))/(MAX('09 (ind)'!CH$6:CH$37)-MIN('09 (ind)'!CH$6:CH$37))),ABS(-100+(100*(('09 (ind)'!CH24-MIN('09 (ind)'!CH$6:CH$37))/(MAX('09 (ind)'!CH$6:CH$37)-MIN('09 (ind)'!CH$6:CH$37))))))</f>
        <v>26.794475983265698</v>
      </c>
      <c r="CI25" s="75">
        <f>IF('09 (ind)'!CI$1="si",100*(('09 (ind)'!CI24-MIN('09 (ind)'!CI$6:CI$37))/(MAX('09 (ind)'!CI$6:CI$37)-MIN('09 (ind)'!CI$6:CI$37))),ABS(-100+(100*(('09 (ind)'!CI24-MIN('09 (ind)'!CI$6:CI$37))/(MAX('09 (ind)'!CI$6:CI$37)-MIN('09 (ind)'!CI$6:CI$37))))))</f>
        <v>30.982920131691017</v>
      </c>
      <c r="CJ25" s="75">
        <f>IF('09 (ind)'!CJ$1="si",100*(('09 (ind)'!CJ24-MIN('09 (ind)'!CJ$6:CJ$37))/(MAX('09 (ind)'!CJ$6:CJ$37)-MIN('09 (ind)'!CJ$6:CJ$37))),ABS(-100+(100*(('09 (ind)'!CJ24-MIN('09 (ind)'!CJ$6:CJ$37))/(MAX('09 (ind)'!CJ$6:CJ$37)-MIN('09 (ind)'!CJ$6:CJ$37))))))</f>
        <v>54.03431668072033</v>
      </c>
      <c r="CK25" s="75">
        <f>IF('09 (ind)'!CK$1="si",100*(('09 (ind)'!CK24-MIN('09 (ind)'!CK$6:CK$37))/(MAX('09 (ind)'!CK$6:CK$37)-MIN('09 (ind)'!CK$6:CK$37))),ABS(-100+(100*(('09 (ind)'!CK24-MIN('09 (ind)'!CK$6:CK$37))/(MAX('09 (ind)'!CK$6:CK$37)-MIN('09 (ind)'!CK$6:CK$37))))))</f>
        <v>97.257678089731542</v>
      </c>
      <c r="CL25" s="75">
        <f>IF('09 (ind)'!CL$1="si",100*(('09 (ind)'!CL24-MIN('09 (ind)'!CL$6:CL$37))/(MAX('09 (ind)'!CL$6:CL$37)-MIN('09 (ind)'!CL$6:CL$37))),ABS(-100+(100*(('09 (ind)'!CL24-MIN('09 (ind)'!CL$6:CL$37))/(MAX('09 (ind)'!CL$6:CL$37)-MIN('09 (ind)'!CL$6:CL$37))))))</f>
        <v>69.111555264141757</v>
      </c>
      <c r="CM25" s="75">
        <f>IF('09 (ind)'!CM$1="si",100*(('09 (ind)'!CM24-MIN('09 (ind)'!CM$6:CM$37))/(MAX('09 (ind)'!CM$6:CM$37)-MIN('09 (ind)'!CM$6:CM$37))),ABS(-100+(100*(('09 (ind)'!CM24-MIN('09 (ind)'!CM$6:CM$37))/(MAX('09 (ind)'!CM$6:CM$37)-MIN('09 (ind)'!CM$6:CM$37))))))</f>
        <v>16.077622911075519</v>
      </c>
    </row>
    <row r="26" spans="1:91">
      <c r="A26" s="18" t="s">
        <v>224</v>
      </c>
      <c r="B26" s="87">
        <f>IF('09 (ind)'!B$1="si",100*(('09 (ind)'!B25-MIN('09 (ind)'!B$6:B$37))/(MAX('09 (ind)'!B$6:B$37)-MIN('09 (ind)'!B$6:B$37))),ABS(-100+(100*(('09 (ind)'!B25-MIN('09 (ind)'!B$6:B$37))/(MAX('09 (ind)'!B$6:B$37)-MIN('09 (ind)'!B$6:B$37))))))</f>
        <v>4.7122311504477841</v>
      </c>
      <c r="C26" s="87">
        <f>IF('09 (ind)'!C$1="si",100*(('09 (ind)'!C25-MIN('09 (ind)'!C$6:C$37))/(MAX('09 (ind)'!C$6:C$37)-MIN('09 (ind)'!C$6:C$37))),ABS(-100+(100*(('09 (ind)'!C25-MIN('09 (ind)'!C$6:C$37))/(MAX('09 (ind)'!C$6:C$37)-MIN('09 (ind)'!C$6:C$37))))))</f>
        <v>0</v>
      </c>
      <c r="D26" s="87">
        <f>IF('09 (ind)'!D$1="si",100*(('09 (ind)'!D25-MIN('09 (ind)'!D$6:D$37))/(MAX('09 (ind)'!D$6:D$37)-MIN('09 (ind)'!D$6:D$37))),ABS(-100+(100*(('09 (ind)'!D25-MIN('09 (ind)'!D$6:D$37))/(MAX('09 (ind)'!D$6:D$37)-MIN('09 (ind)'!D$6:D$37))))))</f>
        <v>61.960540177952169</v>
      </c>
      <c r="E26" s="87">
        <f>IF('09 (ind)'!E$1="si",100*(('09 (ind)'!E25-MIN('09 (ind)'!E$6:E$37))/(MAX('09 (ind)'!E$6:E$37)-MIN('09 (ind)'!E$6:E$37))),ABS(-100+(100*(('09 (ind)'!E25-MIN('09 (ind)'!E$6:E$37))/(MAX('09 (ind)'!E$6:E$37)-MIN('09 (ind)'!E$6:E$37))))))</f>
        <v>30.480797272345725</v>
      </c>
      <c r="F26" s="87">
        <f>IF('09 (ind)'!F$1="si",100*(('09 (ind)'!F25-MIN('09 (ind)'!F$6:F$37))/(MAX('09 (ind)'!F$6:F$37)-MIN('09 (ind)'!F$6:F$37))),ABS(-100+(100*(('09 (ind)'!F25-MIN('09 (ind)'!F$6:F$37))/(MAX('09 (ind)'!F$6:F$37)-MIN('09 (ind)'!F$6:F$37))))))</f>
        <v>56.849315068493155</v>
      </c>
      <c r="G26" s="87">
        <f>IF('09 (ind)'!G$1="si",100*(('09 (ind)'!G25-MIN('09 (ind)'!G$6:G$37))/(MAX('09 (ind)'!G$6:G$37)-MIN('09 (ind)'!G$6:G$37))),ABS(-100+(100*(('09 (ind)'!G25-MIN('09 (ind)'!G$6:G$37))/(MAX('09 (ind)'!G$6:G$37)-MIN('09 (ind)'!G$6:G$37))))))</f>
        <v>27.966101694915256</v>
      </c>
      <c r="H26" s="87">
        <f>IF('09 (ind)'!H$1="si",100*(('09 (ind)'!H25-MIN('09 (ind)'!H$6:H$37))/(MAX('09 (ind)'!H$6:H$37)-MIN('09 (ind)'!H$6:H$37))),ABS(-100+(100*(('09 (ind)'!H25-MIN('09 (ind)'!H$6:H$37))/(MAX('09 (ind)'!H$6:H$37)-MIN('09 (ind)'!H$6:H$37))))))</f>
        <v>32.307692307692321</v>
      </c>
      <c r="I26" s="87">
        <f>IF('09 (ind)'!I$1="si",100*(('09 (ind)'!I25-MIN('09 (ind)'!I$6:I$37))/(MAX('09 (ind)'!I$6:I$37)-MIN('09 (ind)'!I$6:I$37))),ABS(-100+(100*(('09 (ind)'!I25-MIN('09 (ind)'!I$6:I$37))/(MAX('09 (ind)'!I$6:I$37)-MIN('09 (ind)'!I$6:I$37))))))</f>
        <v>26.250000000000007</v>
      </c>
      <c r="J26" s="87">
        <f>IF('09 (ind)'!J$1="si",100*(('09 (ind)'!J25-MIN('09 (ind)'!J$6:J$37))/(MAX('09 (ind)'!J$6:J$37)-MIN('09 (ind)'!J$6:J$37))),ABS(-100+(100*(('09 (ind)'!J25-MIN('09 (ind)'!J$6:J$37))/(MAX('09 (ind)'!J$6:J$37)-MIN('09 (ind)'!J$6:J$37))))))</f>
        <v>48.046717680225527</v>
      </c>
      <c r="K26" s="87">
        <f>IF('09 (ind)'!K$1="si",100*(('09 (ind)'!K25-MIN('09 (ind)'!K$6:K$37))/(MAX('09 (ind)'!K$6:K$37)-MIN('09 (ind)'!K$6:K$37))),ABS(-100+(100*(('09 (ind)'!K25-MIN('09 (ind)'!K$6:K$37))/(MAX('09 (ind)'!K$6:K$37)-MIN('09 (ind)'!K$6:K$37))))))</f>
        <v>13.149300870964382</v>
      </c>
      <c r="L26" s="87">
        <f>IF('09 (ind)'!L$1="si",100*(('09 (ind)'!L25-MIN('09 (ind)'!L$6:L$37))/(MAX('09 (ind)'!L$6:L$37)-MIN('09 (ind)'!L$6:L$37))),ABS(-100+(100*(('09 (ind)'!L25-MIN('09 (ind)'!L$6:L$37))/(MAX('09 (ind)'!L$6:L$37)-MIN('09 (ind)'!L$6:L$37))))))</f>
        <v>86.004376851772918</v>
      </c>
      <c r="M26" s="87">
        <f>IF('09 (ind)'!M$1="si",100*(('09 (ind)'!M25-MIN('09 (ind)'!M$6:M$37))/(MAX('09 (ind)'!M$6:M$37)-MIN('09 (ind)'!M$6:M$37))),ABS(-100+(100*(('09 (ind)'!M25-MIN('09 (ind)'!M$6:M$37))/(MAX('09 (ind)'!M$6:M$37)-MIN('09 (ind)'!M$6:M$37))))))</f>
        <v>1.2184004939997353</v>
      </c>
      <c r="N26" s="87">
        <f>IF('09 (ind)'!N$1="si",100*(('09 (ind)'!N25-MIN('09 (ind)'!N$6:N$37))/(MAX('09 (ind)'!N$6:N$37)-MIN('09 (ind)'!N$6:N$37))),ABS(-100+(100*(('09 (ind)'!N25-MIN('09 (ind)'!N$6:N$37))/(MAX('09 (ind)'!N$6:N$37)-MIN('09 (ind)'!N$6:N$37))))))</f>
        <v>100</v>
      </c>
      <c r="O26" s="87">
        <f>IF('09 (ind)'!O$1="si",100*(('09 (ind)'!O25-MIN('09 (ind)'!O$6:O$37))/(MAX('09 (ind)'!O$6:O$37)-MIN('09 (ind)'!O$6:O$37))),ABS(-100+(100*(('09 (ind)'!O25-MIN('09 (ind)'!O$6:O$37))/(MAX('09 (ind)'!O$6:O$37)-MIN('09 (ind)'!O$6:O$37))))))</f>
        <v>58.695652173913047</v>
      </c>
      <c r="P26" s="87">
        <f>IF('09 (ind)'!P$1="si",100*(('09 (ind)'!P25-MIN('09 (ind)'!P$6:P$37))/(MAX('09 (ind)'!P$6:P$37)-MIN('09 (ind)'!P$6:P$37))),ABS(-100+(100*(('09 (ind)'!P25-MIN('09 (ind)'!P$6:P$37))/(MAX('09 (ind)'!P$6:P$37)-MIN('09 (ind)'!P$6:P$37))))))</f>
        <v>12.718738157098489</v>
      </c>
      <c r="Q26" s="87">
        <f>IF('09 (ind)'!Q$1="si",100*(('09 (ind)'!Q25-MIN('09 (ind)'!Q$6:Q$37))/(MAX('09 (ind)'!Q$6:Q$37)-MIN('09 (ind)'!Q$6:Q$37))),ABS(-100+(100*(('09 (ind)'!Q25-MIN('09 (ind)'!Q$6:Q$37))/(MAX('09 (ind)'!Q$6:Q$37)-MIN('09 (ind)'!Q$6:Q$37))))))</f>
        <v>10.323273462414384</v>
      </c>
      <c r="R26" s="87">
        <f>IF('09 (ind)'!R$1="si",100*(('09 (ind)'!R25-MIN('09 (ind)'!R$6:R$37))/(MAX('09 (ind)'!R$6:R$37)-MIN('09 (ind)'!R$6:R$37))),ABS(-100+(100*(('09 (ind)'!R25-MIN('09 (ind)'!R$6:R$37))/(MAX('09 (ind)'!R$6:R$37)-MIN('09 (ind)'!R$6:R$37))))))</f>
        <v>2.688897375528716</v>
      </c>
      <c r="S26" s="75">
        <f>ABS(ABS(('09 (ind)'!S25-((MAX('09 (ind)'!S$6:S$37)+MIN('09 (ind)'!S$6:S$37))/2))/(((MAX('09 (ind)'!S$6:S$37)+MIN('09 (ind)'!S$6:S$37))/2)-MAX('09 (ind)'!S$6:S$37))*100)-100)</f>
        <v>49.006622516556284</v>
      </c>
      <c r="T26" s="75">
        <f>IF('09 (ind)'!T$1="si",100*(('09 (ind)'!T25-MIN('09 (ind)'!T$6:T$37))/(MAX('09 (ind)'!T$6:T$37)-MIN('09 (ind)'!T$6:T$37))),ABS(-100+(100*(('09 (ind)'!T25-MIN('09 (ind)'!T$6:T$37))/(MAX('09 (ind)'!T$6:T$37)-MIN('09 (ind)'!T$6:T$37))))))</f>
        <v>8.3751421933533177</v>
      </c>
      <c r="U26" s="75">
        <f>IF('09 (ind)'!U$1="si",100*(('09 (ind)'!U25-MIN('09 (ind)'!U$6:U$37))/(MAX('09 (ind)'!U$6:U$37)-MIN('09 (ind)'!U$6:U$37))),ABS(-100+(100*(('09 (ind)'!U25-MIN('09 (ind)'!U$6:U$37))/(MAX('09 (ind)'!U$6:U$37)-MIN('09 (ind)'!U$6:U$37))))))</f>
        <v>0</v>
      </c>
      <c r="V26" s="75">
        <f>IF('09 (ind)'!V$1="si",100*(('09 (ind)'!V25-MIN('09 (ind)'!V$6:V$37))/(MAX('09 (ind)'!V$6:V$37)-MIN('09 (ind)'!V$6:V$37))),ABS(-100+(100*(('09 (ind)'!V25-MIN('09 (ind)'!V$6:V$37))/(MAX('09 (ind)'!V$6:V$37)-MIN('09 (ind)'!V$6:V$37))))))</f>
        <v>88.888888888888886</v>
      </c>
      <c r="W26" s="75">
        <f>IF('09 (ind)'!W$1="si",100*(('09 (ind)'!W25-MIN('09 (ind)'!W$6:W$37))/(MAX('09 (ind)'!W$6:W$37)-MIN('09 (ind)'!W$6:W$37))),ABS(-100+(100*(('09 (ind)'!W25-MIN('09 (ind)'!W$6:W$37))/(MAX('09 (ind)'!W$6:W$37)-MIN('09 (ind)'!W$6:W$37))))))</f>
        <v>0</v>
      </c>
      <c r="X26" s="75">
        <f>IF('09 (ind)'!X$1="si",100*(('09 (ind)'!X25-MIN('09 (ind)'!X$6:X$37))/(MAX('09 (ind)'!X$6:X$37)-MIN('09 (ind)'!X$6:X$37))),ABS(-100+(100*(('09 (ind)'!X25-MIN('09 (ind)'!X$6:X$37))/(MAX('09 (ind)'!X$6:X$37)-MIN('09 (ind)'!X$6:X$37))))))</f>
        <v>0</v>
      </c>
      <c r="Y26" s="75">
        <f>IF('09 (ind)'!Y$1="si",100*(('09 (ind)'!Y25-MIN('09 (ind)'!Y$6:Y$37))/(MAX('09 (ind)'!Y$6:Y$37)-MIN('09 (ind)'!Y$6:Y$37))),ABS(-100+(100*(('09 (ind)'!Y25-MIN('09 (ind)'!Y$6:Y$37))/(MAX('09 (ind)'!Y$6:Y$37)-MIN('09 (ind)'!Y$6:Y$37))))))</f>
        <v>20.556866009897789</v>
      </c>
      <c r="Z26" s="75">
        <f>IF('09 (ind)'!Z$1="si",100*(('09 (ind)'!Z25-MIN('09 (ind)'!Z$6:Z$37))/(MAX('09 (ind)'!Z$6:Z$37)-MIN('09 (ind)'!Z$6:Z$37))),ABS(-100+(100*(('09 (ind)'!Z25-MIN('09 (ind)'!Z$6:Z$37))/(MAX('09 (ind)'!Z$6:Z$37)-MIN('09 (ind)'!Z$6:Z$37))))))</f>
        <v>0</v>
      </c>
      <c r="AA26" s="75">
        <f>IF('09 (ind)'!AA$1="si",100*(('09 (ind)'!AA25-MIN('09 (ind)'!AA$6:AA$37))/(MAX('09 (ind)'!AA$6:AA$37)-MIN('09 (ind)'!AA$6:AA$37))),ABS(-100+(100*(('09 (ind)'!AA25-MIN('09 (ind)'!AA$6:AA$37))/(MAX('09 (ind)'!AA$6:AA$37)-MIN('09 (ind)'!AA$6:AA$37))))))</f>
        <v>33.225054292961346</v>
      </c>
      <c r="AB26" s="75">
        <f>IF('09 (ind)'!AB$1="si",100*(('09 (ind)'!AB25-MIN('09 (ind)'!AB$6:AB$37))/(MAX('09 (ind)'!AB$6:AB$37)-MIN('09 (ind)'!AB$6:AB$37))),ABS(-100+(100*(('09 (ind)'!AB25-MIN('09 (ind)'!AB$6:AB$37))/(MAX('09 (ind)'!AB$6:AB$37)-MIN('09 (ind)'!AB$6:AB$37))))))</f>
        <v>21.200917822170059</v>
      </c>
      <c r="AC26" s="75">
        <f>IF('09 (ind)'!AC$1="si",100*(('09 (ind)'!AC25-MIN('09 (ind)'!AC$6:AC$37))/(MAX('09 (ind)'!AC$6:AC$37)-MIN('09 (ind)'!AC$6:AC$37))),ABS(-100+(100*(('09 (ind)'!AC25-MIN('09 (ind)'!AC$6:AC$37))/(MAX('09 (ind)'!AC$6:AC$37)-MIN('09 (ind)'!AC$6:AC$37))))))</f>
        <v>0</v>
      </c>
      <c r="AD26" s="75">
        <f>IF('09 (ind)'!AD$1="si",100*(('09 (ind)'!AD25-MIN('09 (ind)'!AD$6:AD$37))/(MAX('09 (ind)'!AD$6:AD$37)-MIN('09 (ind)'!AD$6:AD$37))),ABS(-100+(100*(('09 (ind)'!AD25-MIN('09 (ind)'!AD$6:AD$37))/(MAX('09 (ind)'!AD$6:AD$37)-MIN('09 (ind)'!AD$6:AD$37))))))</f>
        <v>87.190074772266385</v>
      </c>
      <c r="AE26" s="75">
        <f>IF('09 (ind)'!AE$1="si",100*(('09 (ind)'!AE25-MIN('09 (ind)'!AE$6:AE$37))/(MAX('09 (ind)'!AE$6:AE$37)-MIN('09 (ind)'!AE$6:AE$37))),ABS(-100+(100*(('09 (ind)'!AE25-MIN('09 (ind)'!AE$6:AE$37))/(MAX('09 (ind)'!AE$6:AE$37)-MIN('09 (ind)'!AE$6:AE$37))))))</f>
        <v>25.289166385348651</v>
      </c>
      <c r="AF26" s="75">
        <f>IF('09 (ind)'!AF$1="si",100*(('09 (ind)'!AF25-MIN('09 (ind)'!AF$6:AF$37))/(MAX('09 (ind)'!AF$6:AF$37)-MIN('09 (ind)'!AF$6:AF$37))),ABS(-100+(100*(('09 (ind)'!AF25-MIN('09 (ind)'!AF$6:AF$37))/(MAX('09 (ind)'!AF$6:AF$37)-MIN('09 (ind)'!AF$6:AF$37))))))</f>
        <v>18.492660902709318</v>
      </c>
      <c r="AG26" s="75">
        <f>IF('09 (ind)'!AG$1="si",100*(('09 (ind)'!AG25-MIN('09 (ind)'!AG$6:AG$37))/(MAX('09 (ind)'!AG$6:AG$37)-MIN('09 (ind)'!AG$6:AG$37))),ABS(-100+(100*(('09 (ind)'!AG25-MIN('09 (ind)'!AG$6:AG$37))/(MAX('09 (ind)'!AG$6:AG$37)-MIN('09 (ind)'!AG$6:AG$37))))))</f>
        <v>45.988477222309044</v>
      </c>
      <c r="AH26" s="75">
        <f>IF('09 (ind)'!AH$1="si",100*(('09 (ind)'!AH25-MIN('09 (ind)'!AH$6:AH$37))/(MAX('09 (ind)'!AH$6:AH$37)-MIN('09 (ind)'!AH$6:AH$37))),ABS(-100+(100*(('09 (ind)'!AH25-MIN('09 (ind)'!AH$6:AH$37))/(MAX('09 (ind)'!AH$6:AH$37)-MIN('09 (ind)'!AH$6:AH$37))))))</f>
        <v>72.592736507597181</v>
      </c>
      <c r="AI26" s="75">
        <f>IF('09 (ind)'!AI$1="si",100*(('09 (ind)'!AI25-MIN('09 (ind)'!AI$6:AI$37))/(MAX('09 (ind)'!AI$6:AI$37)-MIN('09 (ind)'!AI$6:AI$37))),ABS(-100+(100*(('09 (ind)'!AI25-MIN('09 (ind)'!AI$6:AI$37))/(MAX('09 (ind)'!AI$6:AI$37)-MIN('09 (ind)'!AI$6:AI$37))))))</f>
        <v>8.6831926225860414</v>
      </c>
      <c r="AJ26" s="75">
        <f>IF('09 (ind)'!AJ$1="si",100*(('09 (ind)'!AJ25-MIN('09 (ind)'!AJ$6:AJ$37))/(MAX('09 (ind)'!AJ$6:AJ$37)-MIN('09 (ind)'!AJ$6:AJ$37))),ABS(-100+(100*(('09 (ind)'!AJ25-MIN('09 (ind)'!AJ$6:AJ$37))/(MAX('09 (ind)'!AJ$6:AJ$37)-MIN('09 (ind)'!AJ$6:AJ$37))))))</f>
        <v>1.8940841673634006</v>
      </c>
      <c r="AK26" s="75">
        <f>IF('09 (ind)'!AK$1="si",100*(('09 (ind)'!AK25-MIN('09 (ind)'!AK$6:AK$37))/(MAX('09 (ind)'!AK$6:AK$37)-MIN('09 (ind)'!AK$6:AK$37))),ABS(-100+(100*(('09 (ind)'!AK25-MIN('09 (ind)'!AK$6:AK$37))/(MAX('09 (ind)'!AK$6:AK$37)-MIN('09 (ind)'!AK$6:AK$37))))))</f>
        <v>0</v>
      </c>
      <c r="AL26" s="75">
        <f>IF('09 (ind)'!AL$1="si",100*(('09 (ind)'!AL25-MIN('09 (ind)'!AL$6:AL$37))/(MAX('09 (ind)'!AL$6:AL$37)-MIN('09 (ind)'!AL$6:AL$37))),ABS(-100+(100*(('09 (ind)'!AL25-MIN('09 (ind)'!AL$6:AL$37))/(MAX('09 (ind)'!AL$6:AL$37)-MIN('09 (ind)'!AL$6:AL$37))))))</f>
        <v>97.66812468654696</v>
      </c>
      <c r="AM26" s="75">
        <f>IF('09 (ind)'!AM$1="si",100*(('09 (ind)'!AM25-MIN('09 (ind)'!AM$6:AM$37))/(MAX('09 (ind)'!AM$6:AM$37)-MIN('09 (ind)'!AM$6:AM$37))),ABS(-100+(100*(('09 (ind)'!AM25-MIN('09 (ind)'!AM$6:AM$37))/(MAX('09 (ind)'!AM$6:AM$37)-MIN('09 (ind)'!AM$6:AM$37))))))</f>
        <v>44.572261184520201</v>
      </c>
      <c r="AN26" s="75">
        <f>IF('09 (ind)'!AN$1="si",100*(('09 (ind)'!AN25-MIN('09 (ind)'!AN$6:AN$37))/(MAX('09 (ind)'!AN$6:AN$37)-MIN('09 (ind)'!AN$6:AN$37))),ABS(-100+(100*(('09 (ind)'!AN25-MIN('09 (ind)'!AN$6:AN$37))/(MAX('09 (ind)'!AN$6:AN$37)-MIN('09 (ind)'!AN$6:AN$37))))))</f>
        <v>14.588417009554846</v>
      </c>
      <c r="AO26" s="75">
        <f>IF('09 (ind)'!AO$1="si",100*(('09 (ind)'!AO25-MIN('09 (ind)'!AO$6:AO$37))/(MAX('09 (ind)'!AO$6:AO$37)-MIN('09 (ind)'!AO$6:AO$37))),ABS(-100+(100*(('09 (ind)'!AO25-MIN('09 (ind)'!AO$6:AO$37))/(MAX('09 (ind)'!AO$6:AO$37)-MIN('09 (ind)'!AO$6:AO$37))))))</f>
        <v>63.12782474052262</v>
      </c>
      <c r="AP26" s="75">
        <f>IF('09 (ind)'!AP$1="si",100*(('09 (ind)'!AP25-MIN('09 (ind)'!AP$6:AP$37))/(MAX('09 (ind)'!AP$6:AP$37)-MIN('09 (ind)'!AP$6:AP$37))),ABS(-100+(100*(('09 (ind)'!AP25-MIN('09 (ind)'!AP$6:AP$37))/(MAX('09 (ind)'!AP$6:AP$37)-MIN('09 (ind)'!AP$6:AP$37))))))</f>
        <v>68.851251840942567</v>
      </c>
      <c r="AQ26" s="75">
        <f>IF('09 (ind)'!AQ$1="si",100*(('09 (ind)'!AQ25-MIN('09 (ind)'!AQ$6:AQ$37))/(MAX('09 (ind)'!AQ$6:AQ$37)-MIN('09 (ind)'!AQ$6:AQ$37))),ABS(-100+(100*(('09 (ind)'!AQ25-MIN('09 (ind)'!AQ$6:AQ$37))/(MAX('09 (ind)'!AQ$6:AQ$37)-MIN('09 (ind)'!AQ$6:AQ$37))))))</f>
        <v>0.63212158441712885</v>
      </c>
      <c r="AR26" s="75">
        <f>IF('09 (ind)'!AR$1="si",100*(('09 (ind)'!AR25-MIN('09 (ind)'!AR$6:AR$37))/(MAX('09 (ind)'!AR$6:AR$37)-MIN('09 (ind)'!AR$6:AR$37))),ABS(-100+(100*(('09 (ind)'!AR25-MIN('09 (ind)'!AR$6:AR$37))/(MAX('09 (ind)'!AR$6:AR$37)-MIN('09 (ind)'!AR$6:AR$37))))))</f>
        <v>30.226697179467099</v>
      </c>
      <c r="AS26" s="75">
        <f>IF('09 (ind)'!AS$1="si",100*(('09 (ind)'!AS25-MIN('09 (ind)'!AS$6:AS$37))/(MAX('09 (ind)'!AS$6:AS$37)-MIN('09 (ind)'!AS$6:AS$37))),ABS(-100+(100*(('09 (ind)'!AS25-MIN('09 (ind)'!AS$6:AS$37))/(MAX('09 (ind)'!AS$6:AS$37)-MIN('09 (ind)'!AS$6:AS$37))))))</f>
        <v>22.605363984674327</v>
      </c>
      <c r="AT26" s="75">
        <f>IF('09 (ind)'!AT$1="si",100*(('09 (ind)'!AT25-MIN('09 (ind)'!AT$6:AT$37))/(MAX('09 (ind)'!AT$6:AT$37)-MIN('09 (ind)'!AT$6:AT$37))),ABS(-100+(100*(('09 (ind)'!AT25-MIN('09 (ind)'!AT$6:AT$37))/(MAX('09 (ind)'!AT$6:AT$37)-MIN('09 (ind)'!AT$6:AT$37))))))</f>
        <v>0</v>
      </c>
      <c r="AU26" s="75">
        <f>IF('09 (ind)'!AU$1="si",100*(('09 (ind)'!AU25-MIN('09 (ind)'!AU$6:AU$37))/(MAX('09 (ind)'!AU$6:AU$37)-MIN('09 (ind)'!AU$6:AU$37))),ABS(-100+(100*(('09 (ind)'!AU25-MIN('09 (ind)'!AU$6:AU$37))/(MAX('09 (ind)'!AU$6:AU$37)-MIN('09 (ind)'!AU$6:AU$37))))))</f>
        <v>19.377162629757791</v>
      </c>
      <c r="AV26" s="75">
        <f>IF('09 (ind)'!AV$1="si",100*(('09 (ind)'!AV25-MIN('09 (ind)'!AV$6:AV$37))/(MAX('09 (ind)'!AV$6:AV$37)-MIN('09 (ind)'!AV$6:AV$37))),ABS(-100+(100*(('09 (ind)'!AV25-MIN('09 (ind)'!AV$6:AV$37))/(MAX('09 (ind)'!AV$6:AV$37)-MIN('09 (ind)'!AV$6:AV$37))))))</f>
        <v>56.499133448873486</v>
      </c>
      <c r="AW26" s="75">
        <f>IF('09 (ind)'!AW$1="si",100*(('09 (ind)'!AW25-MIN('09 (ind)'!AW$6:AW$37))/(MAX('09 (ind)'!AW$6:AW$37)-MIN('09 (ind)'!AW$6:AW$37))),ABS(-100+(100*(('09 (ind)'!AW25-MIN('09 (ind)'!AW$6:AW$37))/(MAX('09 (ind)'!AW$6:AW$37)-MIN('09 (ind)'!AW$6:AW$37))))))</f>
        <v>13.987022350396547</v>
      </c>
      <c r="AX26" s="75">
        <f>IF('09 (ind)'!AX$1="si",100*(('09 (ind)'!AX25-MIN('09 (ind)'!AX$6:AX$37))/(MAX('09 (ind)'!AX$6:AX$37)-MIN('09 (ind)'!AX$6:AX$37))),ABS(-100+(100*(('09 (ind)'!AX25-MIN('09 (ind)'!AX$6:AX$37))/(MAX('09 (ind)'!AX$6:AX$37)-MIN('09 (ind)'!AX$6:AX$37))))))</f>
        <v>10.008318374435625</v>
      </c>
      <c r="AY26" s="75">
        <f>IF('09 (ind)'!AY$1="si",100*(('09 (ind)'!AY25-MIN('09 (ind)'!AY$6:AY$37))/(MAX('09 (ind)'!AY$6:AY$37)-MIN('09 (ind)'!AY$6:AY$37))),ABS(-100+(100*(('09 (ind)'!AY25-MIN('09 (ind)'!AY$6:AY$37))/(MAX('09 (ind)'!AY$6:AY$37)-MIN('09 (ind)'!AY$6:AY$37))))))</f>
        <v>5.5661274976213235</v>
      </c>
      <c r="AZ26" s="75">
        <f>IF('09 (ind)'!AZ$1="si",100*(('09 (ind)'!AZ25-MIN('09 (ind)'!AZ$6:AZ$37))/(MAX('09 (ind)'!AZ$6:AZ$37)-MIN('09 (ind)'!AZ$6:AZ$37))),ABS(-100+(100*(('09 (ind)'!AZ25-MIN('09 (ind)'!AZ$6:AZ$37))/(MAX('09 (ind)'!AZ$6:AZ$37)-MIN('09 (ind)'!AZ$6:AZ$37))))))</f>
        <v>16.640500664745105</v>
      </c>
      <c r="BA26" s="75">
        <f>IF('09 (ind)'!BA$1="si",100*(('09 (ind)'!BA25-MIN('09 (ind)'!BA$6:BA$37))/(MAX('09 (ind)'!BA$6:BA$37)-MIN('09 (ind)'!BA$6:BA$37))),ABS(-100+(100*(('09 (ind)'!BA25-MIN('09 (ind)'!BA$6:BA$37))/(MAX('09 (ind)'!BA$6:BA$37)-MIN('09 (ind)'!BA$6:BA$37))))))</f>
        <v>70.487238199043617</v>
      </c>
      <c r="BB26" s="75">
        <f>IF('09 (ind)'!BB$1="si",100*(('09 (ind)'!BB25-MIN('09 (ind)'!BB$6:BB$37))/(MAX('09 (ind)'!BB$6:BB$37)-MIN('09 (ind)'!BB$6:BB$37))),ABS(-100+(100*(('09 (ind)'!BB25-MIN('09 (ind)'!BB$6:BB$37))/(MAX('09 (ind)'!BB$6:BB$37)-MIN('09 (ind)'!BB$6:BB$37))))))</f>
        <v>1.0168808017223907</v>
      </c>
      <c r="BC26" s="75">
        <f>IF('09 (ind)'!BC$1="si",100*(('09 (ind)'!BC25-MIN('09 (ind)'!BC$6:BC$37))/(MAX('09 (ind)'!BC$6:BC$37)-MIN('09 (ind)'!BC$6:BC$37))),ABS(-100+(100*(('09 (ind)'!BC25-MIN('09 (ind)'!BC$6:BC$37))/(MAX('09 (ind)'!BC$6:BC$37)-MIN('09 (ind)'!BC$6:BC$37))))))</f>
        <v>7.5009708700547097</v>
      </c>
      <c r="BD26" s="75">
        <f>IF('09 (ind)'!BD$1="si",100*(('09 (ind)'!BD25-MIN('09 (ind)'!BD$6:BD$37))/(MAX('09 (ind)'!BD$6:BD$37)-MIN('09 (ind)'!BD$6:BD$37))),ABS(-100+(100*(('09 (ind)'!BD25-MIN('09 (ind)'!BD$6:BD$37))/(MAX('09 (ind)'!BD$6:BD$37)-MIN('09 (ind)'!BD$6:BD$37))))))</f>
        <v>0</v>
      </c>
      <c r="BE26" s="75">
        <f>IF('09 (ind)'!BE$1="si",100*(('09 (ind)'!BE25-MIN('09 (ind)'!BE$6:BE$37))/(MAX('09 (ind)'!BE$6:BE$37)-MIN('09 (ind)'!BE$6:BE$37))),ABS(-100+(100*(('09 (ind)'!BE25-MIN('09 (ind)'!BE$6:BE$37))/(MAX('09 (ind)'!BE$6:BE$37)-MIN('09 (ind)'!BE$6:BE$37))))))</f>
        <v>0</v>
      </c>
      <c r="BF26" s="75">
        <f>IF('09 (ind)'!BF$1="si",100*(('09 (ind)'!BF25-MIN('09 (ind)'!BF$6:BF$37))/(MAX('09 (ind)'!BF$6:BF$37)-MIN('09 (ind)'!BF$6:BF$37))),ABS(-100+(100*(('09 (ind)'!BF25-MIN('09 (ind)'!BF$6:BF$37))/(MAX('09 (ind)'!BF$6:BF$37)-MIN('09 (ind)'!BF$6:BF$37))))))</f>
        <v>25.834591700713204</v>
      </c>
      <c r="BG26" s="75">
        <f>IF('09 (ind)'!BG$1="si",100*(('09 (ind)'!BG25-MIN('09 (ind)'!BG$6:BG$37))/(MAX('09 (ind)'!BG$6:BG$37)-MIN('09 (ind)'!BG$6:BG$37))),ABS(-100+(100*(('09 (ind)'!BG25-MIN('09 (ind)'!BG$6:BG$37))/(MAX('09 (ind)'!BG$6:BG$37)-MIN('09 (ind)'!BG$6:BG$37))))))</f>
        <v>66.051446123280854</v>
      </c>
      <c r="BH26" s="75">
        <f>IF('09 (ind)'!BH$1="si",100*(('09 (ind)'!BH25-MIN('09 (ind)'!BH$6:BH$37))/(MAX('09 (ind)'!BH$6:BH$37)-MIN('09 (ind)'!BH$6:BH$37))),ABS(-100+(100*(('09 (ind)'!BH25-MIN('09 (ind)'!BH$6:BH$37))/(MAX('09 (ind)'!BH$6:BH$37)-MIN('09 (ind)'!BH$6:BH$37))))))</f>
        <v>2.233973769855838</v>
      </c>
      <c r="BI26" s="75">
        <f>IF('09 (ind)'!BI$1="si",100*(('09 (ind)'!BI25-MIN('09 (ind)'!BI$6:BI$37))/(MAX('09 (ind)'!BI$6:BI$37)-MIN('09 (ind)'!BI$6:BI$37))),ABS(-100+(100*(('09 (ind)'!BI25-MIN('09 (ind)'!BI$6:BI$37))/(MAX('09 (ind)'!BI$6:BI$37)-MIN('09 (ind)'!BI$6:BI$37))))))</f>
        <v>93.257283415995076</v>
      </c>
      <c r="BJ26" s="75">
        <f>IF('09 (ind)'!BJ$1="si",100*(('09 (ind)'!BJ25-MIN('09 (ind)'!BJ$6:BJ$37))/(MAX('09 (ind)'!BJ$6:BJ$37)-MIN('09 (ind)'!BJ$6:BJ$37))),ABS(-100+(100*(('09 (ind)'!BJ25-MIN('09 (ind)'!BJ$6:BJ$37))/(MAX('09 (ind)'!BJ$6:BJ$37)-MIN('09 (ind)'!BJ$6:BJ$37))))))</f>
        <v>20.516527824630369</v>
      </c>
      <c r="BK26" s="75">
        <f>IF('09 (ind)'!BK$1="si",100*(('09 (ind)'!BK25-MIN('09 (ind)'!BK$6:BK$37))/(MAX('09 (ind)'!BK$6:BK$37)-MIN('09 (ind)'!BK$6:BK$37))),ABS(-100+(100*(('09 (ind)'!BK25-MIN('09 (ind)'!BK$6:BK$37))/(MAX('09 (ind)'!BK$6:BK$37)-MIN('09 (ind)'!BK$6:BK$37))))))</f>
        <v>9.2135868939158172</v>
      </c>
      <c r="BL26" s="75">
        <f>IF('09 (ind)'!BL$1="si",100*(('09 (ind)'!BL25-MIN('09 (ind)'!BL$6:BL$37))/(MAX('09 (ind)'!BL$6:BL$37)-MIN('09 (ind)'!BL$6:BL$37))),ABS(-100+(100*(('09 (ind)'!BL25-MIN('09 (ind)'!BL$6:BL$37))/(MAX('09 (ind)'!BL$6:BL$37)-MIN('09 (ind)'!BL$6:BL$37))))))</f>
        <v>17.117117117117118</v>
      </c>
      <c r="BM26" s="75">
        <f>IF('09 (ind)'!BM$1="si",100*(('09 (ind)'!BM25-MIN('09 (ind)'!BM$6:BM$37))/(MAX('09 (ind)'!BM$6:BM$37)-MIN('09 (ind)'!BM$6:BM$37))),ABS(-100+(100*(('09 (ind)'!BM25-MIN('09 (ind)'!BM$6:BM$37))/(MAX('09 (ind)'!BM$6:BM$37)-MIN('09 (ind)'!BM$6:BM$37))))))</f>
        <v>20.088301677637155</v>
      </c>
      <c r="BN26" s="75">
        <f>IF('09 (ind)'!BN$1="si",100*(('09 (ind)'!BN25-MIN('09 (ind)'!BN$6:BN$37))/(MAX('09 (ind)'!BN$6:BN$37)-MIN('09 (ind)'!BN$6:BN$37))),ABS(-100+(100*(('09 (ind)'!BN25-MIN('09 (ind)'!BN$6:BN$37))/(MAX('09 (ind)'!BN$6:BN$37)-MIN('09 (ind)'!BN$6:BN$37))))))</f>
        <v>56.48381766196843</v>
      </c>
      <c r="BO26" s="75">
        <f>IF('09 (ind)'!BO$1="si",100*(('09 (ind)'!BO25-MIN('09 (ind)'!BO$6:BO$37))/(MAX('09 (ind)'!BO$6:BO$37)-MIN('09 (ind)'!BO$6:BO$37))),ABS(-100+(100*(('09 (ind)'!BO25-MIN('09 (ind)'!BO$6:BO$37))/(MAX('09 (ind)'!BO$6:BO$37)-MIN('09 (ind)'!BO$6:BO$37))))))</f>
        <v>28.549035641204956</v>
      </c>
      <c r="BP26" s="75">
        <f>IF('09 (ind)'!BP$1="si",100*(('09 (ind)'!BP25-MIN('09 (ind)'!BP$6:BP$37))/(MAX('09 (ind)'!BP$6:BP$37)-MIN('09 (ind)'!BP$6:BP$37))),ABS(-100+(100*(('09 (ind)'!BP25-MIN('09 (ind)'!BP$6:BP$37))/(MAX('09 (ind)'!BP$6:BP$37)-MIN('09 (ind)'!BP$6:BP$37))))))</f>
        <v>4.0161651114601611</v>
      </c>
      <c r="BQ26" s="75">
        <f>IF('09 (ind)'!BQ$1="si",100*(('09 (ind)'!BQ25-MIN('09 (ind)'!BQ$6:BQ$37))/(MAX('09 (ind)'!BQ$6:BQ$37)-MIN('09 (ind)'!BQ$6:BQ$37))),ABS(-100+(100*(('09 (ind)'!BQ25-MIN('09 (ind)'!BQ$6:BQ$37))/(MAX('09 (ind)'!BQ$6:BQ$37)-MIN('09 (ind)'!BQ$6:BQ$37))))))</f>
        <v>20.793899593333169</v>
      </c>
      <c r="BR26" s="75">
        <f>IF('09 (ind)'!BR$1="si",100*(('09 (ind)'!BR25-MIN('09 (ind)'!BR$6:BR$37))/(MAX('09 (ind)'!BR$6:BR$37)-MIN('09 (ind)'!BR$6:BR$37))),ABS(-100+(100*(('09 (ind)'!BR25-MIN('09 (ind)'!BR$6:BR$37))/(MAX('09 (ind)'!BP$6:BP$37)-MIN('09 (ind)'!BR$6:BR$37))))))</f>
        <v>15.070760528373848</v>
      </c>
      <c r="BS26" s="75">
        <f>IF('09 (ind)'!BS$1="si",100*(('09 (ind)'!BS25-MIN('09 (ind)'!BS$6:BS$37))/(MAX('09 (ind)'!BS$6:BS$37)-MIN('09 (ind)'!BS$6:BS$37))),ABS(-100+(100*(('09 (ind)'!BS25-MIN('09 (ind)'!BS$6:BS$37))/(MAX('09 (ind)'!BQ$6:BQ$37)-MIN('09 (ind)'!BS$6:BS$37))))))</f>
        <v>49.460772934838417</v>
      </c>
      <c r="BT26" s="75">
        <f>IF('09 (ind)'!BT$1="si",100*(('09 (ind)'!BT25-MIN('09 (ind)'!BT$6:BT$37))/(MAX('09 (ind)'!BT$6:BT$37)-MIN('09 (ind)'!BT$6:BT$37))),ABS(-100+(100*(('09 (ind)'!BT25-MIN('09 (ind)'!BT$6:BT$37))/(MAX('09 (ind)'!BR$6:BR$37)-MIN('09 (ind)'!BT$6:BT$37))))))</f>
        <v>92.747347171859587</v>
      </c>
      <c r="BU26" s="75">
        <f>IF('09 (ind)'!BU$1="si",100*(('09 (ind)'!BU25-MIN('09 (ind)'!BU$6:BU$37))/(MAX('09 (ind)'!BU$6:BU$37)-MIN('09 (ind)'!BU$6:BU$37))),ABS(-100+(100*(('09 (ind)'!BU25-MIN('09 (ind)'!BU$6:BU$37))/(MAX('09 (ind)'!BU$6:BU$37)-MIN('09 (ind)'!BU$6:BU$37))))))</f>
        <v>52.032690695725073</v>
      </c>
      <c r="BV26" s="75">
        <f>IF('09 (ind)'!BV$1="si",100*(('09 (ind)'!BV25-MIN('09 (ind)'!BV$6:BV$37))/(MAX('09 (ind)'!BV$6:BV$37)-MIN('09 (ind)'!BV$6:BV$37))),ABS(-100+(100*(('09 (ind)'!BV25-MIN('09 (ind)'!BV$6:BV$37))/(MAX('09 (ind)'!BV$6:BV$37)-MIN('09 (ind)'!BV$6:BV$37))))))</f>
        <v>11.634056054997352</v>
      </c>
      <c r="BW26" s="75">
        <f>IF('09 (ind)'!BW$1="si",100*(('09 (ind)'!BW25-MIN('09 (ind)'!BW$6:BW$37))/(MAX('09 (ind)'!BW$6:BW$37)-MIN('09 (ind)'!BW$6:BW$37))),ABS(-100+(100*(('09 (ind)'!BW25-MIN('09 (ind)'!BW$6:BW$37))/(MAX('09 (ind)'!BW$6:BW$37)-MIN('09 (ind)'!BW$6:BW$37))))))</f>
        <v>22.732603596559816</v>
      </c>
      <c r="BX26" s="75">
        <f>IF('09 (ind)'!BX$1="si",100*(('09 (ind)'!BX25-MIN('09 (ind)'!BX$6:BX$37))/(MAX('09 (ind)'!BX$6:BX$37)-MIN('09 (ind)'!BX$6:BX$37))),ABS(-100+(100*(('09 (ind)'!BX25-MIN('09 (ind)'!BX$6:BX$37))/(MAX('09 (ind)'!BX$6:BX$37)-MIN('09 (ind)'!BX$6:BX$37))))))</f>
        <v>23.938758837315859</v>
      </c>
      <c r="BY26" s="75">
        <f>IF('09 (ind)'!BY$1="si",100*(('09 (ind)'!BY25-MIN('09 (ind)'!BY$6:BY$37))/(MAX('09 (ind)'!BY$6:BY$37)-MIN('09 (ind)'!BY$6:BY$37))),ABS(-100+(100*(('09 (ind)'!BY25-MIN('09 (ind)'!BY$6:BY$37))/(MAX('09 (ind)'!BY$6:BY$37)-MIN('09 (ind)'!BY$6:BY$37))))))</f>
        <v>31.611719063740274</v>
      </c>
      <c r="BZ26" s="75">
        <f>IF('09 (ind)'!BZ$1="si",100*(('09 (ind)'!BZ25-MIN('09 (ind)'!BZ$6:BZ$37))/(MAX('09 (ind)'!BZ$6:BZ$37)-MIN('09 (ind)'!BZ$6:BZ$37))),ABS(-100+(100*(('09 (ind)'!BZ25-MIN('09 (ind)'!BZ$6:BZ$37))/(MAX('09 (ind)'!BZ$6:BZ$37)-MIN('09 (ind)'!BZ$6:BZ$37))))))</f>
        <v>0</v>
      </c>
      <c r="CA26" s="75">
        <f>IF('09 (ind)'!CA$1="si",100*(('09 (ind)'!CA25-MIN('09 (ind)'!CA$6:CA$37))/(MAX('09 (ind)'!CA$6:CA$37)-MIN('09 (ind)'!CA$6:CA$37))),ABS(-100+(100*(('09 (ind)'!CA25-MIN('09 (ind)'!CA$6:CA$37))/(MAX('09 (ind)'!CA$6:CA$37)-MIN('09 (ind)'!CA$6:CA$37))))))</f>
        <v>3.0546442301184609</v>
      </c>
      <c r="CB26" s="75">
        <f>IF('09 (ind)'!CB$1="si",100*(('09 (ind)'!CB25-MIN('09 (ind)'!CB$6:CB$37))/(MAX('09 (ind)'!CB$6:CB$37)-MIN('09 (ind)'!CB$6:CB$37))),ABS(-100+(100*(('09 (ind)'!CB25-MIN('09 (ind)'!CB$6:CB$37))/(MAX('09 (ind)'!CB$6:CB$37)-MIN('09 (ind)'!CB$6:CB$37))))))</f>
        <v>27.950310559006212</v>
      </c>
      <c r="CC26" s="75">
        <f>IF('09 (ind)'!CC$1="si",100*(('09 (ind)'!CC25-MIN('09 (ind)'!CC$6:CC$37))/(MAX('09 (ind)'!CC$6:CC$37)-MIN('09 (ind)'!CC$6:CC$37))),ABS(-100+(100*(('09 (ind)'!CC25-MIN('09 (ind)'!CC$6:CC$37))/(MAX('09 (ind)'!CC$6:CC$37)-MIN('09 (ind)'!CC$6:CC$37))))))</f>
        <v>0</v>
      </c>
      <c r="CD26" s="75">
        <f>IF('09 (ind)'!CD$1="si",100*(('09 (ind)'!CD25-MIN('09 (ind)'!CD$6:CD$37))/(MAX('09 (ind)'!CD$6:CD$37)-MIN('09 (ind)'!CD$6:CD$37))),ABS(-100+(100*(('09 (ind)'!CD25-MIN('09 (ind)'!CD$6:CD$37))/(MAX('09 (ind)'!CD$6:CD$37)-MIN('09 (ind)'!CD$6:CD$37))))))</f>
        <v>2.415555778290067</v>
      </c>
      <c r="CE26" s="75">
        <f>IF('09 (ind)'!CE$1="si",100*(('09 (ind)'!CE25-MIN('09 (ind)'!CE$6:CE$37))/(MAX('09 (ind)'!CE$6:CE$37)-MIN('09 (ind)'!CE$6:CE$37))),ABS(-100+(100*(('09 (ind)'!CE25-MIN('09 (ind)'!CE$6:CE$37))/(MAX('09 (ind)'!CE$6:CE$37)-MIN('09 (ind)'!CE$6:CE$37))))))</f>
        <v>15.238110556927195</v>
      </c>
      <c r="CF26" s="75">
        <f>IF('09 (ind)'!CF$1="si",100*(('09 (ind)'!CF25-MIN('09 (ind)'!CF$6:CF$37))/(MAX('09 (ind)'!CF$6:CF$37)-MIN('09 (ind)'!CF$6:CF$37))),ABS(-100+(100*(('09 (ind)'!CF25-MIN('09 (ind)'!CF$6:CF$37))/(MAX('09 (ind)'!CF$6:CF$37)-MIN('09 (ind)'!CF$6:CF$37))))))</f>
        <v>1.2918264054631567</v>
      </c>
      <c r="CG26" s="75">
        <f>IF('09 (ind)'!CG$1="si",100*(('09 (ind)'!CG25-MIN('09 (ind)'!CG$6:CG$37))/(MAX('09 (ind)'!CG$6:CG$37)-MIN('09 (ind)'!CG$6:CG$37))),ABS(-100+(100*(('09 (ind)'!CG25-MIN('09 (ind)'!CG$6:CG$37))/(MAX('09 (ind)'!CG$6:CG$37)-MIN('09 (ind)'!CG$6:CG$37))))))</f>
        <v>12.699883005411664</v>
      </c>
      <c r="CH26" s="75">
        <f>IF('09 (ind)'!CH$1="si",100*(('09 (ind)'!CH25-MIN('09 (ind)'!CH$6:CH$37))/(MAX('09 (ind)'!CH$6:CH$37)-MIN('09 (ind)'!CH$6:CH$37))),ABS(-100+(100*(('09 (ind)'!CH25-MIN('09 (ind)'!CH$6:CH$37))/(MAX('09 (ind)'!CH$6:CH$37)-MIN('09 (ind)'!CH$6:CH$37))))))</f>
        <v>30.386922028696457</v>
      </c>
      <c r="CI26" s="75">
        <f>IF('09 (ind)'!CI$1="si",100*(('09 (ind)'!CI25-MIN('09 (ind)'!CI$6:CI$37))/(MAX('09 (ind)'!CI$6:CI$37)-MIN('09 (ind)'!CI$6:CI$37))),ABS(-100+(100*(('09 (ind)'!CI25-MIN('09 (ind)'!CI$6:CI$37))/(MAX('09 (ind)'!CI$6:CI$37)-MIN('09 (ind)'!CI$6:CI$37))))))</f>
        <v>43.386190194886652</v>
      </c>
      <c r="CJ26" s="75">
        <f>IF('09 (ind)'!CJ$1="si",100*(('09 (ind)'!CJ25-MIN('09 (ind)'!CJ$6:CJ$37))/(MAX('09 (ind)'!CJ$6:CJ$37)-MIN('09 (ind)'!CJ$6:CJ$37))),ABS(-100+(100*(('09 (ind)'!CJ25-MIN('09 (ind)'!CJ$6:CJ$37))/(MAX('09 (ind)'!CJ$6:CJ$37)-MIN('09 (ind)'!CJ$6:CJ$37))))))</f>
        <v>60.24845075530699</v>
      </c>
      <c r="CK26" s="75">
        <f>IF('09 (ind)'!CK$1="si",100*(('09 (ind)'!CK25-MIN('09 (ind)'!CK$6:CK$37))/(MAX('09 (ind)'!CK$6:CK$37)-MIN('09 (ind)'!CK$6:CK$37))),ABS(-100+(100*(('09 (ind)'!CK25-MIN('09 (ind)'!CK$6:CK$37))/(MAX('09 (ind)'!CK$6:CK$37)-MIN('09 (ind)'!CK$6:CK$37))))))</f>
        <v>2.1374487769506816</v>
      </c>
      <c r="CL26" s="75">
        <f>IF('09 (ind)'!CL$1="si",100*(('09 (ind)'!CL25-MIN('09 (ind)'!CL$6:CL$37))/(MAX('09 (ind)'!CL$6:CL$37)-MIN('09 (ind)'!CL$6:CL$37))),ABS(-100+(100*(('09 (ind)'!CL25-MIN('09 (ind)'!CL$6:CL$37))/(MAX('09 (ind)'!CL$6:CL$37)-MIN('09 (ind)'!CL$6:CL$37))))))</f>
        <v>0.8206468631122078</v>
      </c>
      <c r="CM26" s="75">
        <f>IF('09 (ind)'!CM$1="si",100*(('09 (ind)'!CM25-MIN('09 (ind)'!CM$6:CM$37))/(MAX('09 (ind)'!CM$6:CM$37)-MIN('09 (ind)'!CM$6:CM$37))),ABS(-100+(100*(('09 (ind)'!CM25-MIN('09 (ind)'!CM$6:CM$37))/(MAX('09 (ind)'!CM$6:CM$37)-MIN('09 (ind)'!CM$6:CM$37))))))</f>
        <v>4.8889134941624866</v>
      </c>
    </row>
    <row r="27" spans="1:91">
      <c r="A27" s="18" t="s">
        <v>225</v>
      </c>
      <c r="B27" s="87">
        <f>IF('09 (ind)'!B$1="si",100*(('09 (ind)'!B26-MIN('09 (ind)'!B$6:B$37))/(MAX('09 (ind)'!B$6:B$37)-MIN('09 (ind)'!B$6:B$37))),ABS(-100+(100*(('09 (ind)'!B26-MIN('09 (ind)'!B$6:B$37))/(MAX('09 (ind)'!B$6:B$37)-MIN('09 (ind)'!B$6:B$37))))))</f>
        <v>13.551276650663732</v>
      </c>
      <c r="C27" s="87">
        <f>IF('09 (ind)'!C$1="si",100*(('09 (ind)'!C26-MIN('09 (ind)'!C$6:C$37))/(MAX('09 (ind)'!C$6:C$37)-MIN('09 (ind)'!C$6:C$37))),ABS(-100+(100*(('09 (ind)'!C26-MIN('09 (ind)'!C$6:C$37))/(MAX('09 (ind)'!C$6:C$37)-MIN('09 (ind)'!C$6:C$37))))))</f>
        <v>21.148012476905812</v>
      </c>
      <c r="D27" s="87">
        <f>IF('09 (ind)'!D$1="si",100*(('09 (ind)'!D26-MIN('09 (ind)'!D$6:D$37))/(MAX('09 (ind)'!D$6:D$37)-MIN('09 (ind)'!D$6:D$37))),ABS(-100+(100*(('09 (ind)'!D26-MIN('09 (ind)'!D$6:D$37))/(MAX('09 (ind)'!D$6:D$37)-MIN('09 (ind)'!D$6:D$37))))))</f>
        <v>72.155022424936746</v>
      </c>
      <c r="E27" s="87">
        <f>IF('09 (ind)'!E$1="si",100*(('09 (ind)'!E26-MIN('09 (ind)'!E$6:E$37))/(MAX('09 (ind)'!E$6:E$37)-MIN('09 (ind)'!E$6:E$37))),ABS(-100+(100*(('09 (ind)'!E26-MIN('09 (ind)'!E$6:E$37))/(MAX('09 (ind)'!E$6:E$37)-MIN('09 (ind)'!E$6:E$37))))))</f>
        <v>41.52754411282649</v>
      </c>
      <c r="F27" s="87">
        <f>IF('09 (ind)'!F$1="si",100*(('09 (ind)'!F26-MIN('09 (ind)'!F$6:F$37))/(MAX('09 (ind)'!F$6:F$37)-MIN('09 (ind)'!F$6:F$37))),ABS(-100+(100*(('09 (ind)'!F26-MIN('09 (ind)'!F$6:F$37))/(MAX('09 (ind)'!F$6:F$37)-MIN('09 (ind)'!F$6:F$37))))))</f>
        <v>0</v>
      </c>
      <c r="G27" s="87">
        <f>IF('09 (ind)'!G$1="si",100*(('09 (ind)'!G26-MIN('09 (ind)'!G$6:G$37))/(MAX('09 (ind)'!G$6:G$37)-MIN('09 (ind)'!G$6:G$37))),ABS(-100+(100*(('09 (ind)'!G26-MIN('09 (ind)'!G$6:G$37))/(MAX('09 (ind)'!G$6:G$37)-MIN('09 (ind)'!G$6:G$37))))))</f>
        <v>14.406779661016941</v>
      </c>
      <c r="H27" s="87">
        <f>IF('09 (ind)'!H$1="si",100*(('09 (ind)'!H26-MIN('09 (ind)'!H$6:H$37))/(MAX('09 (ind)'!H$6:H$37)-MIN('09 (ind)'!H$6:H$37))),ABS(-100+(100*(('09 (ind)'!H26-MIN('09 (ind)'!H$6:H$37))/(MAX('09 (ind)'!H$6:H$37)-MIN('09 (ind)'!H$6:H$37))))))</f>
        <v>57.307692307692314</v>
      </c>
      <c r="I27" s="87">
        <f>IF('09 (ind)'!I$1="si",100*(('09 (ind)'!I26-MIN('09 (ind)'!I$6:I$37))/(MAX('09 (ind)'!I$6:I$37)-MIN('09 (ind)'!I$6:I$37))),ABS(-100+(100*(('09 (ind)'!I26-MIN('09 (ind)'!I$6:I$37))/(MAX('09 (ind)'!I$6:I$37)-MIN('09 (ind)'!I$6:I$37))))))</f>
        <v>53.125000000000014</v>
      </c>
      <c r="J27" s="87">
        <f>IF('09 (ind)'!J$1="si",100*(('09 (ind)'!J26-MIN('09 (ind)'!J$6:J$37))/(MAX('09 (ind)'!J$6:J$37)-MIN('09 (ind)'!J$6:J$37))),ABS(-100+(100*(('09 (ind)'!J26-MIN('09 (ind)'!J$6:J$37))/(MAX('09 (ind)'!J$6:J$37)-MIN('09 (ind)'!J$6:J$37))))))</f>
        <v>27.225130890052345</v>
      </c>
      <c r="K27" s="87">
        <f>IF('09 (ind)'!K$1="si",100*(('09 (ind)'!K26-MIN('09 (ind)'!K$6:K$37))/(MAX('09 (ind)'!K$6:K$37)-MIN('09 (ind)'!K$6:K$37))),ABS(-100+(100*(('09 (ind)'!K26-MIN('09 (ind)'!K$6:K$37))/(MAX('09 (ind)'!K$6:K$37)-MIN('09 (ind)'!K$6:K$37))))))</f>
        <v>12.152476045635508</v>
      </c>
      <c r="L27" s="87">
        <f>IF('09 (ind)'!L$1="si",100*(('09 (ind)'!L26-MIN('09 (ind)'!L$6:L$37))/(MAX('09 (ind)'!L$6:L$37)-MIN('09 (ind)'!L$6:L$37))),ABS(-100+(100*(('09 (ind)'!L26-MIN('09 (ind)'!L$6:L$37))/(MAX('09 (ind)'!L$6:L$37)-MIN('09 (ind)'!L$6:L$37))))))</f>
        <v>95.829318297257117</v>
      </c>
      <c r="M27" s="87">
        <f>IF('09 (ind)'!M$1="si",100*(('09 (ind)'!M26-MIN('09 (ind)'!M$6:M$37))/(MAX('09 (ind)'!M$6:M$37)-MIN('09 (ind)'!M$6:M$37))),ABS(-100+(100*(('09 (ind)'!M26-MIN('09 (ind)'!M$6:M$37))/(MAX('09 (ind)'!M$6:M$37)-MIN('09 (ind)'!M$6:M$37))))))</f>
        <v>64.830400054925292</v>
      </c>
      <c r="N27" s="87">
        <f>IF('09 (ind)'!N$1="si",100*(('09 (ind)'!N26-MIN('09 (ind)'!N$6:N$37))/(MAX('09 (ind)'!N$6:N$37)-MIN('09 (ind)'!N$6:N$37))),ABS(-100+(100*(('09 (ind)'!N26-MIN('09 (ind)'!N$6:N$37))/(MAX('09 (ind)'!N$6:N$37)-MIN('09 (ind)'!N$6:N$37))))))</f>
        <v>53.980049410195598</v>
      </c>
      <c r="O27" s="87">
        <f>IF('09 (ind)'!O$1="si",100*(('09 (ind)'!O26-MIN('09 (ind)'!O$6:O$37))/(MAX('09 (ind)'!O$6:O$37)-MIN('09 (ind)'!O$6:O$37))),ABS(-100+(100*(('09 (ind)'!O26-MIN('09 (ind)'!O$6:O$37))/(MAX('09 (ind)'!O$6:O$37)-MIN('09 (ind)'!O$6:O$37))))))</f>
        <v>52.173913043478258</v>
      </c>
      <c r="P27" s="87">
        <f>IF('09 (ind)'!P$1="si",100*(('09 (ind)'!P26-MIN('09 (ind)'!P$6:P$37))/(MAX('09 (ind)'!P$6:P$37)-MIN('09 (ind)'!P$6:P$37))),ABS(-100+(100*(('09 (ind)'!P26-MIN('09 (ind)'!P$6:P$37))/(MAX('09 (ind)'!P$6:P$37)-MIN('09 (ind)'!P$6:P$37))))))</f>
        <v>1.3533831786783124</v>
      </c>
      <c r="Q27" s="87">
        <f>IF('09 (ind)'!Q$1="si",100*(('09 (ind)'!Q26-MIN('09 (ind)'!Q$6:Q$37))/(MAX('09 (ind)'!Q$6:Q$37)-MIN('09 (ind)'!Q$6:Q$37))),ABS(-100+(100*(('09 (ind)'!Q26-MIN('09 (ind)'!Q$6:Q$37))/(MAX('09 (ind)'!Q$6:Q$37)-MIN('09 (ind)'!Q$6:Q$37))))))</f>
        <v>10.138485023842332</v>
      </c>
      <c r="R27" s="87">
        <f>IF('09 (ind)'!R$1="si",100*(('09 (ind)'!R26-MIN('09 (ind)'!R$6:R$37))/(MAX('09 (ind)'!R$6:R$37)-MIN('09 (ind)'!R$6:R$37))),ABS(-100+(100*(('09 (ind)'!R26-MIN('09 (ind)'!R$6:R$37))/(MAX('09 (ind)'!R$6:R$37)-MIN('09 (ind)'!R$6:R$37))))))</f>
        <v>0.64275348016580647</v>
      </c>
      <c r="S27" s="75">
        <f>ABS(ABS(('09 (ind)'!S26-((MAX('09 (ind)'!S$6:S$37)+MIN('09 (ind)'!S$6:S$37))/2))/(((MAX('09 (ind)'!S$6:S$37)+MIN('09 (ind)'!S$6:S$37))/2)-MAX('09 (ind)'!S$6:S$37))*100)-100)</f>
        <v>79.47019867549669</v>
      </c>
      <c r="T27" s="75">
        <f>IF('09 (ind)'!T$1="si",100*(('09 (ind)'!T26-MIN('09 (ind)'!T$6:T$37))/(MAX('09 (ind)'!T$6:T$37)-MIN('09 (ind)'!T$6:T$37))),ABS(-100+(100*(('09 (ind)'!T26-MIN('09 (ind)'!T$6:T$37))/(MAX('09 (ind)'!T$6:T$37)-MIN('09 (ind)'!T$6:T$37))))))</f>
        <v>22.818559428484619</v>
      </c>
      <c r="U27" s="75">
        <f>IF('09 (ind)'!U$1="si",100*(('09 (ind)'!U26-MIN('09 (ind)'!U$6:U$37))/(MAX('09 (ind)'!U$6:U$37)-MIN('09 (ind)'!U$6:U$37))),ABS(-100+(100*(('09 (ind)'!U26-MIN('09 (ind)'!U$6:U$37))/(MAX('09 (ind)'!U$6:U$37)-MIN('09 (ind)'!U$6:U$37))))))</f>
        <v>80</v>
      </c>
      <c r="V27" s="75">
        <f>IF('09 (ind)'!V$1="si",100*(('09 (ind)'!V26-MIN('09 (ind)'!V$6:V$37))/(MAX('09 (ind)'!V$6:V$37)-MIN('09 (ind)'!V$6:V$37))),ABS(-100+(100*(('09 (ind)'!V26-MIN('09 (ind)'!V$6:V$37))/(MAX('09 (ind)'!V$6:V$37)-MIN('09 (ind)'!V$6:V$37))))))</f>
        <v>76.470588235294116</v>
      </c>
      <c r="W27" s="75">
        <f>IF('09 (ind)'!W$1="si",100*(('09 (ind)'!W26-MIN('09 (ind)'!W$6:W$37))/(MAX('09 (ind)'!W$6:W$37)-MIN('09 (ind)'!W$6:W$37))),ABS(-100+(100*(('09 (ind)'!W26-MIN('09 (ind)'!W$6:W$37))/(MAX('09 (ind)'!W$6:W$37)-MIN('09 (ind)'!W$6:W$37))))))</f>
        <v>81.41965082197018</v>
      </c>
      <c r="X27" s="75">
        <f>IF('09 (ind)'!X$1="si",100*(('09 (ind)'!X26-MIN('09 (ind)'!X$6:X$37))/(MAX('09 (ind)'!X$6:X$37)-MIN('09 (ind)'!X$6:X$37))),ABS(-100+(100*(('09 (ind)'!X26-MIN('09 (ind)'!X$6:X$37))/(MAX('09 (ind)'!X$6:X$37)-MIN('09 (ind)'!X$6:X$37))))))</f>
        <v>50.151884076945443</v>
      </c>
      <c r="Y27" s="75">
        <f>IF('09 (ind)'!Y$1="si",100*(('09 (ind)'!Y26-MIN('09 (ind)'!Y$6:Y$37))/(MAX('09 (ind)'!Y$6:Y$37)-MIN('09 (ind)'!Y$6:Y$37))),ABS(-100+(100*(('09 (ind)'!Y26-MIN('09 (ind)'!Y$6:Y$37))/(MAX('09 (ind)'!Y$6:Y$37)-MIN('09 (ind)'!Y$6:Y$37))))))</f>
        <v>34.773599740992552</v>
      </c>
      <c r="Z27" s="75">
        <f>IF('09 (ind)'!Z$1="si",100*(('09 (ind)'!Z26-MIN('09 (ind)'!Z$6:Z$37))/(MAX('09 (ind)'!Z$6:Z$37)-MIN('09 (ind)'!Z$6:Z$37))),ABS(-100+(100*(('09 (ind)'!Z26-MIN('09 (ind)'!Z$6:Z$37))/(MAX('09 (ind)'!Z$6:Z$37)-MIN('09 (ind)'!Z$6:Z$37))))))</f>
        <v>19.754818219665609</v>
      </c>
      <c r="AA27" s="75">
        <f>IF('09 (ind)'!AA$1="si",100*(('09 (ind)'!AA26-MIN('09 (ind)'!AA$6:AA$37))/(MAX('09 (ind)'!AA$6:AA$37)-MIN('09 (ind)'!AA$6:AA$37))),ABS(-100+(100*(('09 (ind)'!AA26-MIN('09 (ind)'!AA$6:AA$37))/(MAX('09 (ind)'!AA$6:AA$37)-MIN('09 (ind)'!AA$6:AA$37))))))</f>
        <v>24.183525650424372</v>
      </c>
      <c r="AB27" s="75">
        <f>IF('09 (ind)'!AB$1="si",100*(('09 (ind)'!AB26-MIN('09 (ind)'!AB$6:AB$37))/(MAX('09 (ind)'!AB$6:AB$37)-MIN('09 (ind)'!AB$6:AB$37))),ABS(-100+(100*(('09 (ind)'!AB26-MIN('09 (ind)'!AB$6:AB$37))/(MAX('09 (ind)'!AB$6:AB$37)-MIN('09 (ind)'!AB$6:AB$37))))))</f>
        <v>22.006815690707715</v>
      </c>
      <c r="AC27" s="75">
        <f>IF('09 (ind)'!AC$1="si",100*(('09 (ind)'!AC26-MIN('09 (ind)'!AC$6:AC$37))/(MAX('09 (ind)'!AC$6:AC$37)-MIN('09 (ind)'!AC$6:AC$37))),ABS(-100+(100*(('09 (ind)'!AC26-MIN('09 (ind)'!AC$6:AC$37))/(MAX('09 (ind)'!AC$6:AC$37)-MIN('09 (ind)'!AC$6:AC$37))))))</f>
        <v>42.936447016344914</v>
      </c>
      <c r="AD27" s="75">
        <f>IF('09 (ind)'!AD$1="si",100*(('09 (ind)'!AD26-MIN('09 (ind)'!AD$6:AD$37))/(MAX('09 (ind)'!AD$6:AD$37)-MIN('09 (ind)'!AD$6:AD$37))),ABS(-100+(100*(('09 (ind)'!AD26-MIN('09 (ind)'!AD$6:AD$37))/(MAX('09 (ind)'!AD$6:AD$37)-MIN('09 (ind)'!AD$6:AD$37))))))</f>
        <v>100</v>
      </c>
      <c r="AE27" s="75">
        <f>IF('09 (ind)'!AE$1="si",100*(('09 (ind)'!AE26-MIN('09 (ind)'!AE$6:AE$37))/(MAX('09 (ind)'!AE$6:AE$37)-MIN('09 (ind)'!AE$6:AE$37))),ABS(-100+(100*(('09 (ind)'!AE26-MIN('09 (ind)'!AE$6:AE$37))/(MAX('09 (ind)'!AE$6:AE$37)-MIN('09 (ind)'!AE$6:AE$37))))))</f>
        <v>17.581980866235135</v>
      </c>
      <c r="AF27" s="75">
        <f>IF('09 (ind)'!AF$1="si",100*(('09 (ind)'!AF26-MIN('09 (ind)'!AF$6:AF$37))/(MAX('09 (ind)'!AF$6:AF$37)-MIN('09 (ind)'!AF$6:AF$37))),ABS(-100+(100*(('09 (ind)'!AF26-MIN('09 (ind)'!AF$6:AF$37))/(MAX('09 (ind)'!AF$6:AF$37)-MIN('09 (ind)'!AF$6:AF$37))))))</f>
        <v>55.048807045623931</v>
      </c>
      <c r="AG27" s="75">
        <f>IF('09 (ind)'!AG$1="si",100*(('09 (ind)'!AG26-MIN('09 (ind)'!AG$6:AG$37))/(MAX('09 (ind)'!AG$6:AG$37)-MIN('09 (ind)'!AG$6:AG$37))),ABS(-100+(100*(('09 (ind)'!AG26-MIN('09 (ind)'!AG$6:AG$37))/(MAX('09 (ind)'!AG$6:AG$37)-MIN('09 (ind)'!AG$6:AG$37))))))</f>
        <v>83.703466519086007</v>
      </c>
      <c r="AH27" s="75">
        <f>IF('09 (ind)'!AH$1="si",100*(('09 (ind)'!AH26-MIN('09 (ind)'!AH$6:AH$37))/(MAX('09 (ind)'!AH$6:AH$37)-MIN('09 (ind)'!AH$6:AH$37))),ABS(-100+(100*(('09 (ind)'!AH26-MIN('09 (ind)'!AH$6:AH$37))/(MAX('09 (ind)'!AH$6:AH$37)-MIN('09 (ind)'!AH$6:AH$37))))))</f>
        <v>94.508099780973566</v>
      </c>
      <c r="AI27" s="75">
        <f>IF('09 (ind)'!AI$1="si",100*(('09 (ind)'!AI26-MIN('09 (ind)'!AI$6:AI$37))/(MAX('09 (ind)'!AI$6:AI$37)-MIN('09 (ind)'!AI$6:AI$37))),ABS(-100+(100*(('09 (ind)'!AI26-MIN('09 (ind)'!AI$6:AI$37))/(MAX('09 (ind)'!AI$6:AI$37)-MIN('09 (ind)'!AI$6:AI$37))))))</f>
        <v>0</v>
      </c>
      <c r="AJ27" s="75">
        <f>IF('09 (ind)'!AJ$1="si",100*(('09 (ind)'!AJ26-MIN('09 (ind)'!AJ$6:AJ$37))/(MAX('09 (ind)'!AJ$6:AJ$37)-MIN('09 (ind)'!AJ$6:AJ$37))),ABS(-100+(100*(('09 (ind)'!AJ26-MIN('09 (ind)'!AJ$6:AJ$37))/(MAX('09 (ind)'!AJ$6:AJ$37)-MIN('09 (ind)'!AJ$6:AJ$37))))))</f>
        <v>58.383951463495187</v>
      </c>
      <c r="AK27" s="75">
        <f>IF('09 (ind)'!AK$1="si",100*(('09 (ind)'!AK26-MIN('09 (ind)'!AK$6:AK$37))/(MAX('09 (ind)'!AK$6:AK$37)-MIN('09 (ind)'!AK$6:AK$37))),ABS(-100+(100*(('09 (ind)'!AK26-MIN('09 (ind)'!AK$6:AK$37))/(MAX('09 (ind)'!AK$6:AK$37)-MIN('09 (ind)'!AK$6:AK$37))))))</f>
        <v>7.7946486686925152</v>
      </c>
      <c r="AL27" s="75">
        <f>IF('09 (ind)'!AL$1="si",100*(('09 (ind)'!AL26-MIN('09 (ind)'!AL$6:AL$37))/(MAX('09 (ind)'!AL$6:AL$37)-MIN('09 (ind)'!AL$6:AL$37))),ABS(-100+(100*(('09 (ind)'!AL26-MIN('09 (ind)'!AL$6:AL$37))/(MAX('09 (ind)'!AL$6:AL$37)-MIN('09 (ind)'!AL$6:AL$37))))))</f>
        <v>95.564184914071049</v>
      </c>
      <c r="AM27" s="75">
        <f>IF('09 (ind)'!AM$1="si",100*(('09 (ind)'!AM26-MIN('09 (ind)'!AM$6:AM$37))/(MAX('09 (ind)'!AM$6:AM$37)-MIN('09 (ind)'!AM$6:AM$37))),ABS(-100+(100*(('09 (ind)'!AM26-MIN('09 (ind)'!AM$6:AM$37))/(MAX('09 (ind)'!AM$6:AM$37)-MIN('09 (ind)'!AM$6:AM$37))))))</f>
        <v>60.821099821642306</v>
      </c>
      <c r="AN27" s="75">
        <f>IF('09 (ind)'!AN$1="si",100*(('09 (ind)'!AN26-MIN('09 (ind)'!AN$6:AN$37))/(MAX('09 (ind)'!AN$6:AN$37)-MIN('09 (ind)'!AN$6:AN$37))),ABS(-100+(100*(('09 (ind)'!AN26-MIN('09 (ind)'!AN$6:AN$37))/(MAX('09 (ind)'!AN$6:AN$37)-MIN('09 (ind)'!AN$6:AN$37))))))</f>
        <v>25.447216940363447</v>
      </c>
      <c r="AO27" s="75">
        <f>IF('09 (ind)'!AO$1="si",100*(('09 (ind)'!AO26-MIN('09 (ind)'!AO$6:AO$37))/(MAX('09 (ind)'!AO$6:AO$37)-MIN('09 (ind)'!AO$6:AO$37))),ABS(-100+(100*(('09 (ind)'!AO26-MIN('09 (ind)'!AO$6:AO$37))/(MAX('09 (ind)'!AO$6:AO$37)-MIN('09 (ind)'!AO$6:AO$37))))))</f>
        <v>50.556599036419655</v>
      </c>
      <c r="AP27" s="75">
        <f>IF('09 (ind)'!AP$1="si",100*(('09 (ind)'!AP26-MIN('09 (ind)'!AP$6:AP$37))/(MAX('09 (ind)'!AP$6:AP$37)-MIN('09 (ind)'!AP$6:AP$37))),ABS(-100+(100*(('09 (ind)'!AP26-MIN('09 (ind)'!AP$6:AP$37))/(MAX('09 (ind)'!AP$6:AP$37)-MIN('09 (ind)'!AP$6:AP$37))))))</f>
        <v>71.87039764359352</v>
      </c>
      <c r="AQ27" s="75">
        <f>IF('09 (ind)'!AQ$1="si",100*(('09 (ind)'!AQ26-MIN('09 (ind)'!AQ$6:AQ$37))/(MAX('09 (ind)'!AQ$6:AQ$37)-MIN('09 (ind)'!AQ$6:AQ$37))),ABS(-100+(100*(('09 (ind)'!AQ26-MIN('09 (ind)'!AQ$6:AQ$37))/(MAX('09 (ind)'!AQ$6:AQ$37)-MIN('09 (ind)'!AQ$6:AQ$37))))))</f>
        <v>4.7587350119625409</v>
      </c>
      <c r="AR27" s="75">
        <f>IF('09 (ind)'!AR$1="si",100*(('09 (ind)'!AR26-MIN('09 (ind)'!AR$6:AR$37))/(MAX('09 (ind)'!AR$6:AR$37)-MIN('09 (ind)'!AR$6:AR$37))),ABS(-100+(100*(('09 (ind)'!AR26-MIN('09 (ind)'!AR$6:AR$37))/(MAX('09 (ind)'!AR$6:AR$37)-MIN('09 (ind)'!AR$6:AR$37))))))</f>
        <v>24.232999875398935</v>
      </c>
      <c r="AS27" s="75">
        <f>IF('09 (ind)'!AS$1="si",100*(('09 (ind)'!AS26-MIN('09 (ind)'!AS$6:AS$37))/(MAX('09 (ind)'!AS$6:AS$37)-MIN('09 (ind)'!AS$6:AS$37))),ABS(-100+(100*(('09 (ind)'!AS26-MIN('09 (ind)'!AS$6:AS$37))/(MAX('09 (ind)'!AS$6:AS$37)-MIN('09 (ind)'!AS$6:AS$37))))))</f>
        <v>27.969348659003828</v>
      </c>
      <c r="AT27" s="75">
        <f>IF('09 (ind)'!AT$1="si",100*(('09 (ind)'!AT26-MIN('09 (ind)'!AT$6:AT$37))/(MAX('09 (ind)'!AT$6:AT$37)-MIN('09 (ind)'!AT$6:AT$37))),ABS(-100+(100*(('09 (ind)'!AT26-MIN('09 (ind)'!AT$6:AT$37))/(MAX('09 (ind)'!AT$6:AT$37)-MIN('09 (ind)'!AT$6:AT$37))))))</f>
        <v>0</v>
      </c>
      <c r="AU27" s="75">
        <f>IF('09 (ind)'!AU$1="si",100*(('09 (ind)'!AU26-MIN('09 (ind)'!AU$6:AU$37))/(MAX('09 (ind)'!AU$6:AU$37)-MIN('09 (ind)'!AU$6:AU$37))),ABS(-100+(100*(('09 (ind)'!AU26-MIN('09 (ind)'!AU$6:AU$37))/(MAX('09 (ind)'!AU$6:AU$37)-MIN('09 (ind)'!AU$6:AU$37))))))</f>
        <v>50.519031141868517</v>
      </c>
      <c r="AV27" s="75">
        <f>IF('09 (ind)'!AV$1="si",100*(('09 (ind)'!AV26-MIN('09 (ind)'!AV$6:AV$37))/(MAX('09 (ind)'!AV$6:AV$37)-MIN('09 (ind)'!AV$6:AV$37))),ABS(-100+(100*(('09 (ind)'!AV26-MIN('09 (ind)'!AV$6:AV$37))/(MAX('09 (ind)'!AV$6:AV$37)-MIN('09 (ind)'!AV$6:AV$37))))))</f>
        <v>90.467937608318891</v>
      </c>
      <c r="AW27" s="75">
        <f>IF('09 (ind)'!AW$1="si",100*(('09 (ind)'!AW26-MIN('09 (ind)'!AW$6:AW$37))/(MAX('09 (ind)'!AW$6:AW$37)-MIN('09 (ind)'!AW$6:AW$37))),ABS(-100+(100*(('09 (ind)'!AW26-MIN('09 (ind)'!AW$6:AW$37))/(MAX('09 (ind)'!AW$6:AW$37)-MIN('09 (ind)'!AW$6:AW$37))))))</f>
        <v>17.231434751261716</v>
      </c>
      <c r="AX27" s="75">
        <f>IF('09 (ind)'!AX$1="si",100*(('09 (ind)'!AX26-MIN('09 (ind)'!AX$6:AX$37))/(MAX('09 (ind)'!AX$6:AX$37)-MIN('09 (ind)'!AX$6:AX$37))),ABS(-100+(100*(('09 (ind)'!AX26-MIN('09 (ind)'!AX$6:AX$37))/(MAX('09 (ind)'!AX$6:AX$37)-MIN('09 (ind)'!AX$6:AX$37))))))</f>
        <v>16.513961752385594</v>
      </c>
      <c r="AY27" s="75">
        <f>IF('09 (ind)'!AY$1="si",100*(('09 (ind)'!AY26-MIN('09 (ind)'!AY$6:AY$37))/(MAX('09 (ind)'!AY$6:AY$37)-MIN('09 (ind)'!AY$6:AY$37))),ABS(-100+(100*(('09 (ind)'!AY26-MIN('09 (ind)'!AY$6:AY$37))/(MAX('09 (ind)'!AY$6:AY$37)-MIN('09 (ind)'!AY$6:AY$37))))))</f>
        <v>23.882017126546188</v>
      </c>
      <c r="AZ27" s="75">
        <f>IF('09 (ind)'!AZ$1="si",100*(('09 (ind)'!AZ26-MIN('09 (ind)'!AZ$6:AZ$37))/(MAX('09 (ind)'!AZ$6:AZ$37)-MIN('09 (ind)'!AZ$6:AZ$37))),ABS(-100+(100*(('09 (ind)'!AZ26-MIN('09 (ind)'!AZ$6:AZ$37))/(MAX('09 (ind)'!AZ$6:AZ$37)-MIN('09 (ind)'!AZ$6:AZ$37))))))</f>
        <v>36.498524252561602</v>
      </c>
      <c r="BA27" s="75">
        <f>IF('09 (ind)'!BA$1="si",100*(('09 (ind)'!BA26-MIN('09 (ind)'!BA$6:BA$37))/(MAX('09 (ind)'!BA$6:BA$37)-MIN('09 (ind)'!BA$6:BA$37))),ABS(-100+(100*(('09 (ind)'!BA26-MIN('09 (ind)'!BA$6:BA$37))/(MAX('09 (ind)'!BA$6:BA$37)-MIN('09 (ind)'!BA$6:BA$37))))))</f>
        <v>30.473509038821888</v>
      </c>
      <c r="BB27" s="75">
        <f>IF('09 (ind)'!BB$1="si",100*(('09 (ind)'!BB26-MIN('09 (ind)'!BB$6:BB$37))/(MAX('09 (ind)'!BB$6:BB$37)-MIN('09 (ind)'!BB$6:BB$37))),ABS(-100+(100*(('09 (ind)'!BB26-MIN('09 (ind)'!BB$6:BB$37))/(MAX('09 (ind)'!BB$6:BB$37)-MIN('09 (ind)'!BB$6:BB$37))))))</f>
        <v>16.466146018563641</v>
      </c>
      <c r="BC27" s="75">
        <f>IF('09 (ind)'!BC$1="si",100*(('09 (ind)'!BC26-MIN('09 (ind)'!BC$6:BC$37))/(MAX('09 (ind)'!BC$6:BC$37)-MIN('09 (ind)'!BC$6:BC$37))),ABS(-100+(100*(('09 (ind)'!BC26-MIN('09 (ind)'!BC$6:BC$37))/(MAX('09 (ind)'!BC$6:BC$37)-MIN('09 (ind)'!BC$6:BC$37))))))</f>
        <v>0.7264497080302611</v>
      </c>
      <c r="BD27" s="75">
        <f>IF('09 (ind)'!BD$1="si",100*(('09 (ind)'!BD26-MIN('09 (ind)'!BD$6:BD$37))/(MAX('09 (ind)'!BD$6:BD$37)-MIN('09 (ind)'!BD$6:BD$37))),ABS(-100+(100*(('09 (ind)'!BD26-MIN('09 (ind)'!BD$6:BD$37))/(MAX('09 (ind)'!BD$6:BD$37)-MIN('09 (ind)'!BD$6:BD$37))))))</f>
        <v>1.6815768696220714</v>
      </c>
      <c r="BE27" s="75">
        <f>IF('09 (ind)'!BE$1="si",100*(('09 (ind)'!BE26-MIN('09 (ind)'!BE$6:BE$37))/(MAX('09 (ind)'!BE$6:BE$37)-MIN('09 (ind)'!BE$6:BE$37))),ABS(-100+(100*(('09 (ind)'!BE26-MIN('09 (ind)'!BE$6:BE$37))/(MAX('09 (ind)'!BE$6:BE$37)-MIN('09 (ind)'!BE$6:BE$37))))))</f>
        <v>15.298507462686564</v>
      </c>
      <c r="BF27" s="75">
        <f>IF('09 (ind)'!BF$1="si",100*(('09 (ind)'!BF26-MIN('09 (ind)'!BF$6:BF$37))/(MAX('09 (ind)'!BF$6:BF$37)-MIN('09 (ind)'!BF$6:BF$37))),ABS(-100+(100*(('09 (ind)'!BF26-MIN('09 (ind)'!BF$6:BF$37))/(MAX('09 (ind)'!BF$6:BF$37)-MIN('09 (ind)'!BF$6:BF$37))))))</f>
        <v>19.447339796926137</v>
      </c>
      <c r="BG27" s="75">
        <f>IF('09 (ind)'!BG$1="si",100*(('09 (ind)'!BG26-MIN('09 (ind)'!BG$6:BG$37))/(MAX('09 (ind)'!BG$6:BG$37)-MIN('09 (ind)'!BG$6:BG$37))),ABS(-100+(100*(('09 (ind)'!BG26-MIN('09 (ind)'!BG$6:BG$37))/(MAX('09 (ind)'!BG$6:BG$37)-MIN('09 (ind)'!BG$6:BG$37))))))</f>
        <v>33.342078653736948</v>
      </c>
      <c r="BH27" s="75">
        <f>IF('09 (ind)'!BH$1="si",100*(('09 (ind)'!BH26-MIN('09 (ind)'!BH$6:BH$37))/(MAX('09 (ind)'!BH$6:BH$37)-MIN('09 (ind)'!BH$6:BH$37))),ABS(-100+(100*(('09 (ind)'!BH26-MIN('09 (ind)'!BH$6:BH$37))/(MAX('09 (ind)'!BH$6:BH$37)-MIN('09 (ind)'!BH$6:BH$37))))))</f>
        <v>6.2844373262776339</v>
      </c>
      <c r="BI27" s="75">
        <f>IF('09 (ind)'!BI$1="si",100*(('09 (ind)'!BI26-MIN('09 (ind)'!BI$6:BI$37))/(MAX('09 (ind)'!BI$6:BI$37)-MIN('09 (ind)'!BI$6:BI$37))),ABS(-100+(100*(('09 (ind)'!BI26-MIN('09 (ind)'!BI$6:BI$37))/(MAX('09 (ind)'!BI$6:BI$37)-MIN('09 (ind)'!BI$6:BI$37))))))</f>
        <v>97.797244234812553</v>
      </c>
      <c r="BJ27" s="75">
        <f>IF('09 (ind)'!BJ$1="si",100*(('09 (ind)'!BJ26-MIN('09 (ind)'!BJ$6:BJ$37))/(MAX('09 (ind)'!BJ$6:BJ$37)-MIN('09 (ind)'!BJ$6:BJ$37))),ABS(-100+(100*(('09 (ind)'!BJ26-MIN('09 (ind)'!BJ$6:BJ$37))/(MAX('09 (ind)'!BJ$6:BJ$37)-MIN('09 (ind)'!BJ$6:BJ$37))))))</f>
        <v>1.6667989033728114E-3</v>
      </c>
      <c r="BK27" s="75">
        <f>IF('09 (ind)'!BK$1="si",100*(('09 (ind)'!BK26-MIN('09 (ind)'!BK$6:BK$37))/(MAX('09 (ind)'!BK$6:BK$37)-MIN('09 (ind)'!BK$6:BK$37))),ABS(-100+(100*(('09 (ind)'!BK26-MIN('09 (ind)'!BK$6:BK$37))/(MAX('09 (ind)'!BK$6:BK$37)-MIN('09 (ind)'!BK$6:BK$37))))))</f>
        <v>4.2805242318381138</v>
      </c>
      <c r="BL27" s="75">
        <f>IF('09 (ind)'!BL$1="si",100*(('09 (ind)'!BL26-MIN('09 (ind)'!BL$6:BL$37))/(MAX('09 (ind)'!BL$6:BL$37)-MIN('09 (ind)'!BL$6:BL$37))),ABS(-100+(100*(('09 (ind)'!BL26-MIN('09 (ind)'!BL$6:BL$37))/(MAX('09 (ind)'!BL$6:BL$37)-MIN('09 (ind)'!BL$6:BL$37))))))</f>
        <v>7.2072072072072073</v>
      </c>
      <c r="BM27" s="75">
        <f>IF('09 (ind)'!BM$1="si",100*(('09 (ind)'!BM26-MIN('09 (ind)'!BM$6:BM$37))/(MAX('09 (ind)'!BM$6:BM$37)-MIN('09 (ind)'!BM$6:BM$37))),ABS(-100+(100*(('09 (ind)'!BM26-MIN('09 (ind)'!BM$6:BM$37))/(MAX('09 (ind)'!BM$6:BM$37)-MIN('09 (ind)'!BM$6:BM$37))))))</f>
        <v>14.732799250695535</v>
      </c>
      <c r="BN27" s="75">
        <f>IF('09 (ind)'!BN$1="si",100*(('09 (ind)'!BN26-MIN('09 (ind)'!BN$6:BN$37))/(MAX('09 (ind)'!BN$6:BN$37)-MIN('09 (ind)'!BN$6:BN$37))),ABS(-100+(100*(('09 (ind)'!BN26-MIN('09 (ind)'!BN$6:BN$37))/(MAX('09 (ind)'!BN$6:BN$37)-MIN('09 (ind)'!BN$6:BN$37))))))</f>
        <v>21.125370881493037</v>
      </c>
      <c r="BO27" s="75">
        <f>IF('09 (ind)'!BO$1="si",100*(('09 (ind)'!BO26-MIN('09 (ind)'!BO$6:BO$37))/(MAX('09 (ind)'!BO$6:BO$37)-MIN('09 (ind)'!BO$6:BO$37))),ABS(-100+(100*(('09 (ind)'!BO26-MIN('09 (ind)'!BO$6:BO$37))/(MAX('09 (ind)'!BO$6:BO$37)-MIN('09 (ind)'!BO$6:BO$37))))))</f>
        <v>9.5851175342718413</v>
      </c>
      <c r="BP27" s="75">
        <f>IF('09 (ind)'!BP$1="si",100*(('09 (ind)'!BP26-MIN('09 (ind)'!BP$6:BP$37))/(MAX('09 (ind)'!BP$6:BP$37)-MIN('09 (ind)'!BP$6:BP$37))),ABS(-100+(100*(('09 (ind)'!BP26-MIN('09 (ind)'!BP$6:BP$37))/(MAX('09 (ind)'!BP$6:BP$37)-MIN('09 (ind)'!BP$6:BP$37))))))</f>
        <v>19.255443745871297</v>
      </c>
      <c r="BQ27" s="75">
        <f>IF('09 (ind)'!BQ$1="si",100*(('09 (ind)'!BQ26-MIN('09 (ind)'!BQ$6:BQ$37))/(MAX('09 (ind)'!BQ$6:BQ$37)-MIN('09 (ind)'!BQ$6:BQ$37))),ABS(-100+(100*(('09 (ind)'!BQ26-MIN('09 (ind)'!BQ$6:BQ$37))/(MAX('09 (ind)'!BQ$6:BQ$37)-MIN('09 (ind)'!BQ$6:BQ$37))))))</f>
        <v>33.738382874624826</v>
      </c>
      <c r="BR27" s="75">
        <f>IF('09 (ind)'!BR$1="si",100*(('09 (ind)'!BR26-MIN('09 (ind)'!BR$6:BR$37))/(MAX('09 (ind)'!BR$6:BR$37)-MIN('09 (ind)'!BR$6:BR$37))),ABS(-100+(100*(('09 (ind)'!BR26-MIN('09 (ind)'!BR$6:BR$37))/(MAX('09 (ind)'!BP$6:BP$37)-MIN('09 (ind)'!BR$6:BR$37))))))</f>
        <v>16.428717409710668</v>
      </c>
      <c r="BS27" s="75">
        <f>IF('09 (ind)'!BS$1="si",100*(('09 (ind)'!BS26-MIN('09 (ind)'!BS$6:BS$37))/(MAX('09 (ind)'!BS$6:BS$37)-MIN('09 (ind)'!BS$6:BS$37))),ABS(-100+(100*(('09 (ind)'!BS26-MIN('09 (ind)'!BS$6:BS$37))/(MAX('09 (ind)'!BQ$6:BQ$37)-MIN('09 (ind)'!BS$6:BS$37))))))</f>
        <v>38.29850406698062</v>
      </c>
      <c r="BT27" s="75">
        <f>IF('09 (ind)'!BT$1="si",100*(('09 (ind)'!BT26-MIN('09 (ind)'!BT$6:BT$37))/(MAX('09 (ind)'!BT$6:BT$37)-MIN('09 (ind)'!BT$6:BT$37))),ABS(-100+(100*(('09 (ind)'!BT26-MIN('09 (ind)'!BT$6:BT$37))/(MAX('09 (ind)'!BR$6:BR$37)-MIN('09 (ind)'!BT$6:BT$37))))))</f>
        <v>97.005425333262892</v>
      </c>
      <c r="BU27" s="75">
        <f>IF('09 (ind)'!BU$1="si",100*(('09 (ind)'!BU26-MIN('09 (ind)'!BU$6:BU$37))/(MAX('09 (ind)'!BU$6:BU$37)-MIN('09 (ind)'!BU$6:BU$37))),ABS(-100+(100*(('09 (ind)'!BU26-MIN('09 (ind)'!BU$6:BU$37))/(MAX('09 (ind)'!BU$6:BU$37)-MIN('09 (ind)'!BU$6:BU$37))))))</f>
        <v>39.186923721709988</v>
      </c>
      <c r="BV27" s="75">
        <f>IF('09 (ind)'!BV$1="si",100*(('09 (ind)'!BV26-MIN('09 (ind)'!BV$6:BV$37))/(MAX('09 (ind)'!BV$6:BV$37)-MIN('09 (ind)'!BV$6:BV$37))),ABS(-100+(100*(('09 (ind)'!BV26-MIN('09 (ind)'!BV$6:BV$37))/(MAX('09 (ind)'!BV$6:BV$37)-MIN('09 (ind)'!BV$6:BV$37))))))</f>
        <v>77.392913802221031</v>
      </c>
      <c r="BW27" s="75">
        <f>IF('09 (ind)'!BW$1="si",100*(('09 (ind)'!BW26-MIN('09 (ind)'!BW$6:BW$37))/(MAX('09 (ind)'!BW$6:BW$37)-MIN('09 (ind)'!BW$6:BW$37))),ABS(-100+(100*(('09 (ind)'!BW26-MIN('09 (ind)'!BW$6:BW$37))/(MAX('09 (ind)'!BW$6:BW$37)-MIN('09 (ind)'!BW$6:BW$37))))))</f>
        <v>54.554339327599685</v>
      </c>
      <c r="BX27" s="75">
        <f>IF('09 (ind)'!BX$1="si",100*(('09 (ind)'!BX26-MIN('09 (ind)'!BX$6:BX$37))/(MAX('09 (ind)'!BX$6:BX$37)-MIN('09 (ind)'!BX$6:BX$37))),ABS(-100+(100*(('09 (ind)'!BX26-MIN('09 (ind)'!BX$6:BX$37))/(MAX('09 (ind)'!BX$6:BX$37)-MIN('09 (ind)'!BX$6:BX$37))))))</f>
        <v>0</v>
      </c>
      <c r="BY27" s="75">
        <f>IF('09 (ind)'!BY$1="si",100*(('09 (ind)'!BY26-MIN('09 (ind)'!BY$6:BY$37))/(MAX('09 (ind)'!BY$6:BY$37)-MIN('09 (ind)'!BY$6:BY$37))),ABS(-100+(100*(('09 (ind)'!BY26-MIN('09 (ind)'!BY$6:BY$37))/(MAX('09 (ind)'!BY$6:BY$37)-MIN('09 (ind)'!BY$6:BY$37))))))</f>
        <v>31.611719063740274</v>
      </c>
      <c r="BZ27" s="75">
        <f>IF('09 (ind)'!BZ$1="si",100*(('09 (ind)'!BZ26-MIN('09 (ind)'!BZ$6:BZ$37))/(MAX('09 (ind)'!BZ$6:BZ$37)-MIN('09 (ind)'!BZ$6:BZ$37))),ABS(-100+(100*(('09 (ind)'!BZ26-MIN('09 (ind)'!BZ$6:BZ$37))/(MAX('09 (ind)'!BZ$6:BZ$37)-MIN('09 (ind)'!BZ$6:BZ$37))))))</f>
        <v>70.320291767967831</v>
      </c>
      <c r="CA27" s="75">
        <f>IF('09 (ind)'!CA$1="si",100*(('09 (ind)'!CA26-MIN('09 (ind)'!CA$6:CA$37))/(MAX('09 (ind)'!CA$6:CA$37)-MIN('09 (ind)'!CA$6:CA$37))),ABS(-100+(100*(('09 (ind)'!CA26-MIN('09 (ind)'!CA$6:CA$37))/(MAX('09 (ind)'!CA$6:CA$37)-MIN('09 (ind)'!CA$6:CA$37))))))</f>
        <v>15.113089701509331</v>
      </c>
      <c r="CB27" s="75">
        <f>IF('09 (ind)'!CB$1="si",100*(('09 (ind)'!CB26-MIN('09 (ind)'!CB$6:CB$37))/(MAX('09 (ind)'!CB$6:CB$37)-MIN('09 (ind)'!CB$6:CB$37))),ABS(-100+(100*(('09 (ind)'!CB26-MIN('09 (ind)'!CB$6:CB$37))/(MAX('09 (ind)'!CB$6:CB$37)-MIN('09 (ind)'!CB$6:CB$37))))))</f>
        <v>63.975155279503106</v>
      </c>
      <c r="CC27" s="75">
        <f>IF('09 (ind)'!CC$1="si",100*(('09 (ind)'!CC26-MIN('09 (ind)'!CC$6:CC$37))/(MAX('09 (ind)'!CC$6:CC$37)-MIN('09 (ind)'!CC$6:CC$37))),ABS(-100+(100*(('09 (ind)'!CC26-MIN('09 (ind)'!CC$6:CC$37))/(MAX('09 (ind)'!CC$6:CC$37)-MIN('09 (ind)'!CC$6:CC$37))))))</f>
        <v>15.217902859561931</v>
      </c>
      <c r="CD27" s="75">
        <f>IF('09 (ind)'!CD$1="si",100*(('09 (ind)'!CD26-MIN('09 (ind)'!CD$6:CD$37))/(MAX('09 (ind)'!CD$6:CD$37)-MIN('09 (ind)'!CD$6:CD$37))),ABS(-100+(100*(('09 (ind)'!CD26-MIN('09 (ind)'!CD$6:CD$37))/(MAX('09 (ind)'!CD$6:CD$37)-MIN('09 (ind)'!CD$6:CD$37))))))</f>
        <v>0.11364769777333834</v>
      </c>
      <c r="CE27" s="75">
        <f>IF('09 (ind)'!CE$1="si",100*(('09 (ind)'!CE26-MIN('09 (ind)'!CE$6:CE$37))/(MAX('09 (ind)'!CE$6:CE$37)-MIN('09 (ind)'!CE$6:CE$37))),ABS(-100+(100*(('09 (ind)'!CE26-MIN('09 (ind)'!CE$6:CE$37))/(MAX('09 (ind)'!CE$6:CE$37)-MIN('09 (ind)'!CE$6:CE$37))))))</f>
        <v>5.2722276905501717</v>
      </c>
      <c r="CF27" s="75">
        <f>IF('09 (ind)'!CF$1="si",100*(('09 (ind)'!CF26-MIN('09 (ind)'!CF$6:CF$37))/(MAX('09 (ind)'!CF$6:CF$37)-MIN('09 (ind)'!CF$6:CF$37))),ABS(-100+(100*(('09 (ind)'!CF26-MIN('09 (ind)'!CF$6:CF$37))/(MAX('09 (ind)'!CF$6:CF$37)-MIN('09 (ind)'!CF$6:CF$37))))))</f>
        <v>19.890502715873829</v>
      </c>
      <c r="CG27" s="75">
        <f>IF('09 (ind)'!CG$1="si",100*(('09 (ind)'!CG26-MIN('09 (ind)'!CG$6:CG$37))/(MAX('09 (ind)'!CG$6:CG$37)-MIN('09 (ind)'!CG$6:CG$37))),ABS(-100+(100*(('09 (ind)'!CG26-MIN('09 (ind)'!CG$6:CG$37))/(MAX('09 (ind)'!CG$6:CG$37)-MIN('09 (ind)'!CG$6:CG$37))))))</f>
        <v>13.482591350592296</v>
      </c>
      <c r="CH27" s="75">
        <f>IF('09 (ind)'!CH$1="si",100*(('09 (ind)'!CH26-MIN('09 (ind)'!CH$6:CH$37))/(MAX('09 (ind)'!CH$6:CH$37)-MIN('09 (ind)'!CH$6:CH$37))),ABS(-100+(100*(('09 (ind)'!CH26-MIN('09 (ind)'!CH$6:CH$37))/(MAX('09 (ind)'!CH$6:CH$37)-MIN('09 (ind)'!CH$6:CH$37))))))</f>
        <v>9.9856615087554736</v>
      </c>
      <c r="CI27" s="75">
        <f>IF('09 (ind)'!CI$1="si",100*(('09 (ind)'!CI26-MIN('09 (ind)'!CI$6:CI$37))/(MAX('09 (ind)'!CI$6:CI$37)-MIN('09 (ind)'!CI$6:CI$37))),ABS(-100+(100*(('09 (ind)'!CI26-MIN('09 (ind)'!CI$6:CI$37))/(MAX('09 (ind)'!CI$6:CI$37)-MIN('09 (ind)'!CI$6:CI$37))))))</f>
        <v>26.667222729435025</v>
      </c>
      <c r="CJ27" s="75">
        <f>IF('09 (ind)'!CJ$1="si",100*(('09 (ind)'!CJ26-MIN('09 (ind)'!CJ$6:CJ$37))/(MAX('09 (ind)'!CJ$6:CJ$37)-MIN('09 (ind)'!CJ$6:CJ$37))),ABS(-100+(100*(('09 (ind)'!CJ26-MIN('09 (ind)'!CJ$6:CJ$37))/(MAX('09 (ind)'!CJ$6:CJ$37)-MIN('09 (ind)'!CJ$6:CJ$37))))))</f>
        <v>70.806168919207579</v>
      </c>
      <c r="CK27" s="75">
        <f>IF('09 (ind)'!CK$1="si",100*(('09 (ind)'!CK26-MIN('09 (ind)'!CK$6:CK$37))/(MAX('09 (ind)'!CK$6:CK$37)-MIN('09 (ind)'!CK$6:CK$37))),ABS(-100+(100*(('09 (ind)'!CK26-MIN('09 (ind)'!CK$6:CK$37))/(MAX('09 (ind)'!CK$6:CK$37)-MIN('09 (ind)'!CK$6:CK$37))))))</f>
        <v>32.23130444408406</v>
      </c>
      <c r="CL27" s="75">
        <f>IF('09 (ind)'!CL$1="si",100*(('09 (ind)'!CL26-MIN('09 (ind)'!CL$6:CL$37))/(MAX('09 (ind)'!CL$6:CL$37)-MIN('09 (ind)'!CL$6:CL$37))),ABS(-100+(100*(('09 (ind)'!CL26-MIN('09 (ind)'!CL$6:CL$37))/(MAX('09 (ind)'!CL$6:CL$37)-MIN('09 (ind)'!CL$6:CL$37))))))</f>
        <v>7.4296011999194542</v>
      </c>
      <c r="CM27" s="75">
        <f>IF('09 (ind)'!CM$1="si",100*(('09 (ind)'!CM26-MIN('09 (ind)'!CM$6:CM$37))/(MAX('09 (ind)'!CM$6:CM$37)-MIN('09 (ind)'!CM$6:CM$37))),ABS(-100+(100*(('09 (ind)'!CM26-MIN('09 (ind)'!CM$6:CM$37))/(MAX('09 (ind)'!CM$6:CM$37)-MIN('09 (ind)'!CM$6:CM$37))))))</f>
        <v>15.48145364741853</v>
      </c>
    </row>
    <row r="28" spans="1:91">
      <c r="A28" s="18" t="s">
        <v>226</v>
      </c>
      <c r="B28" s="87">
        <f>IF('09 (ind)'!B$1="si",100*(('09 (ind)'!B27-MIN('09 (ind)'!B$6:B$37))/(MAX('09 (ind)'!B$6:B$37)-MIN('09 (ind)'!B$6:B$37))),ABS(-100+(100*(('09 (ind)'!B27-MIN('09 (ind)'!B$6:B$37))/(MAX('09 (ind)'!B$6:B$37)-MIN('09 (ind)'!B$6:B$37))))))</f>
        <v>7.5920902976803957</v>
      </c>
      <c r="C28" s="87">
        <f>IF('09 (ind)'!C$1="si",100*(('09 (ind)'!C27-MIN('09 (ind)'!C$6:C$37))/(MAX('09 (ind)'!C$6:C$37)-MIN('09 (ind)'!C$6:C$37))),ABS(-100+(100*(('09 (ind)'!C27-MIN('09 (ind)'!C$6:C$37))/(MAX('09 (ind)'!C$6:C$37)-MIN('09 (ind)'!C$6:C$37))))))</f>
        <v>46.044590210943248</v>
      </c>
      <c r="D28" s="87">
        <f>IF('09 (ind)'!D$1="si",100*(('09 (ind)'!D27-MIN('09 (ind)'!D$6:D$37))/(MAX('09 (ind)'!D$6:D$37)-MIN('09 (ind)'!D$6:D$37))),ABS(-100+(100*(('09 (ind)'!D27-MIN('09 (ind)'!D$6:D$37))/(MAX('09 (ind)'!D$6:D$37)-MIN('09 (ind)'!D$6:D$37))))))</f>
        <v>79.313099029748187</v>
      </c>
      <c r="E28" s="87">
        <f>IF('09 (ind)'!E$1="si",100*(('09 (ind)'!E27-MIN('09 (ind)'!E$6:E$37))/(MAX('09 (ind)'!E$6:E$37)-MIN('09 (ind)'!E$6:E$37))),ABS(-100+(100*(('09 (ind)'!E27-MIN('09 (ind)'!E$6:E$37))/(MAX('09 (ind)'!E$6:E$37)-MIN('09 (ind)'!E$6:E$37))))))</f>
        <v>98.286589753359976</v>
      </c>
      <c r="F28" s="87">
        <f>IF('09 (ind)'!F$1="si",100*(('09 (ind)'!F27-MIN('09 (ind)'!F$6:F$37))/(MAX('09 (ind)'!F$6:F$37)-MIN('09 (ind)'!F$6:F$37))),ABS(-100+(100*(('09 (ind)'!F27-MIN('09 (ind)'!F$6:F$37))/(MAX('09 (ind)'!F$6:F$37)-MIN('09 (ind)'!F$6:F$37))))))</f>
        <v>56.849315068493155</v>
      </c>
      <c r="G28" s="87">
        <f>IF('09 (ind)'!G$1="si",100*(('09 (ind)'!G27-MIN('09 (ind)'!G$6:G$37))/(MAX('09 (ind)'!G$6:G$37)-MIN('09 (ind)'!G$6:G$37))),ABS(-100+(100*(('09 (ind)'!G27-MIN('09 (ind)'!G$6:G$37))/(MAX('09 (ind)'!G$6:G$37)-MIN('09 (ind)'!G$6:G$37))))))</f>
        <v>23.728813559322052</v>
      </c>
      <c r="H28" s="87">
        <f>IF('09 (ind)'!H$1="si",100*(('09 (ind)'!H27-MIN('09 (ind)'!H$6:H$37))/(MAX('09 (ind)'!H$6:H$37)-MIN('09 (ind)'!H$6:H$37))),ABS(-100+(100*(('09 (ind)'!H27-MIN('09 (ind)'!H$6:H$37))/(MAX('09 (ind)'!H$6:H$37)-MIN('09 (ind)'!H$6:H$37))))))</f>
        <v>55.769230769230774</v>
      </c>
      <c r="I28" s="87">
        <f>IF('09 (ind)'!I$1="si",100*(('09 (ind)'!I27-MIN('09 (ind)'!I$6:I$37))/(MAX('09 (ind)'!I$6:I$37)-MIN('09 (ind)'!I$6:I$37))),ABS(-100+(100*(('09 (ind)'!I27-MIN('09 (ind)'!I$6:I$37))/(MAX('09 (ind)'!I$6:I$37)-MIN('09 (ind)'!I$6:I$37))))))</f>
        <v>16.25</v>
      </c>
      <c r="J28" s="87">
        <f>IF('09 (ind)'!J$1="si",100*(('09 (ind)'!J27-MIN('09 (ind)'!J$6:J$37))/(MAX('09 (ind)'!J$6:J$37)-MIN('09 (ind)'!J$6:J$37))),ABS(-100+(100*(('09 (ind)'!J27-MIN('09 (ind)'!J$6:J$37))/(MAX('09 (ind)'!J$6:J$37)-MIN('09 (ind)'!J$6:J$37))))))</f>
        <v>38.944824808699153</v>
      </c>
      <c r="K28" s="87">
        <f>IF('09 (ind)'!K$1="si",100*(('09 (ind)'!K27-MIN('09 (ind)'!K$6:K$37))/(MAX('09 (ind)'!K$6:K$37)-MIN('09 (ind)'!K$6:K$37))),ABS(-100+(100*(('09 (ind)'!K27-MIN('09 (ind)'!K$6:K$37))/(MAX('09 (ind)'!K$6:K$37)-MIN('09 (ind)'!K$6:K$37))))))</f>
        <v>61.552601170626609</v>
      </c>
      <c r="L28" s="87">
        <f>IF('09 (ind)'!L$1="si",100*(('09 (ind)'!L27-MIN('09 (ind)'!L$6:L$37))/(MAX('09 (ind)'!L$6:L$37)-MIN('09 (ind)'!L$6:L$37))),ABS(-100+(100*(('09 (ind)'!L27-MIN('09 (ind)'!L$6:L$37))/(MAX('09 (ind)'!L$6:L$37)-MIN('09 (ind)'!L$6:L$37))))))</f>
        <v>96.952807738838274</v>
      </c>
      <c r="M28" s="87">
        <f>IF('09 (ind)'!M$1="si",100*(('09 (ind)'!M27-MIN('09 (ind)'!M$6:M$37))/(MAX('09 (ind)'!M$6:M$37)-MIN('09 (ind)'!M$6:M$37))),ABS(-100+(100*(('09 (ind)'!M27-MIN('09 (ind)'!M$6:M$37))/(MAX('09 (ind)'!M$6:M$37)-MIN('09 (ind)'!M$6:M$37))))))</f>
        <v>14.611868249380846</v>
      </c>
      <c r="N28" s="87">
        <f>IF('09 (ind)'!N$1="si",100*(('09 (ind)'!N27-MIN('09 (ind)'!N$6:N$37))/(MAX('09 (ind)'!N$6:N$37)-MIN('09 (ind)'!N$6:N$37))),ABS(-100+(100*(('09 (ind)'!N27-MIN('09 (ind)'!N$6:N$37))/(MAX('09 (ind)'!N$6:N$37)-MIN('09 (ind)'!N$6:N$37))))))</f>
        <v>58.79545214785982</v>
      </c>
      <c r="O28" s="87">
        <f>IF('09 (ind)'!O$1="si",100*(('09 (ind)'!O27-MIN('09 (ind)'!O$6:O$37))/(MAX('09 (ind)'!O$6:O$37)-MIN('09 (ind)'!O$6:O$37))),ABS(-100+(100*(('09 (ind)'!O27-MIN('09 (ind)'!O$6:O$37))/(MAX('09 (ind)'!O$6:O$37)-MIN('09 (ind)'!O$6:O$37))))))</f>
        <v>76.086956521739125</v>
      </c>
      <c r="P28" s="87">
        <f>IF('09 (ind)'!P$1="si",100*(('09 (ind)'!P27-MIN('09 (ind)'!P$6:P$37))/(MAX('09 (ind)'!P$6:P$37)-MIN('09 (ind)'!P$6:P$37))),ABS(-100+(100*(('09 (ind)'!P27-MIN('09 (ind)'!P$6:P$37))/(MAX('09 (ind)'!P$6:P$37)-MIN('09 (ind)'!P$6:P$37))))))</f>
        <v>14.625448063004562</v>
      </c>
      <c r="Q28" s="87">
        <f>IF('09 (ind)'!Q$1="si",100*(('09 (ind)'!Q27-MIN('09 (ind)'!Q$6:Q$37))/(MAX('09 (ind)'!Q$6:Q$37)-MIN('09 (ind)'!Q$6:Q$37))),ABS(-100+(100*(('09 (ind)'!Q27-MIN('09 (ind)'!Q$6:Q$37))/(MAX('09 (ind)'!Q$6:Q$37)-MIN('09 (ind)'!Q$6:Q$37))))))</f>
        <v>34.393187179522236</v>
      </c>
      <c r="R28" s="87">
        <f>IF('09 (ind)'!R$1="si",100*(('09 (ind)'!R27-MIN('09 (ind)'!R$6:R$37))/(MAX('09 (ind)'!R$6:R$37)-MIN('09 (ind)'!R$6:R$37))),ABS(-100+(100*(('09 (ind)'!R27-MIN('09 (ind)'!R$6:R$37))/(MAX('09 (ind)'!R$6:R$37)-MIN('09 (ind)'!R$6:R$37))))))</f>
        <v>7.4203754912850237E-2</v>
      </c>
      <c r="S28" s="75">
        <f>ABS(ABS(('09 (ind)'!S27-((MAX('09 (ind)'!S$6:S$37)+MIN('09 (ind)'!S$6:S$37))/2))/(((MAX('09 (ind)'!S$6:S$37)+MIN('09 (ind)'!S$6:S$37))/2)-MAX('09 (ind)'!S$6:S$37))*100)-100)</f>
        <v>68.874172185430467</v>
      </c>
      <c r="T28" s="75">
        <f>IF('09 (ind)'!T$1="si",100*(('09 (ind)'!T27-MIN('09 (ind)'!T$6:T$37))/(MAX('09 (ind)'!T$6:T$37)-MIN('09 (ind)'!T$6:T$37))),ABS(-100+(100*(('09 (ind)'!T27-MIN('09 (ind)'!T$6:T$37))/(MAX('09 (ind)'!T$6:T$37)-MIN('09 (ind)'!T$6:T$37))))))</f>
        <v>6.6553900081147477</v>
      </c>
      <c r="U28" s="75">
        <f>IF('09 (ind)'!U$1="si",100*(('09 (ind)'!U27-MIN('09 (ind)'!U$6:U$37))/(MAX('09 (ind)'!U$6:U$37)-MIN('09 (ind)'!U$6:U$37))),ABS(-100+(100*(('09 (ind)'!U27-MIN('09 (ind)'!U$6:U$37))/(MAX('09 (ind)'!U$6:U$37)-MIN('09 (ind)'!U$6:U$37))))))</f>
        <v>0</v>
      </c>
      <c r="V28" s="75">
        <f>IF('09 (ind)'!V$1="si",100*(('09 (ind)'!V27-MIN('09 (ind)'!V$6:V$37))/(MAX('09 (ind)'!V$6:V$37)-MIN('09 (ind)'!V$6:V$37))),ABS(-100+(100*(('09 (ind)'!V27-MIN('09 (ind)'!V$6:V$37))/(MAX('09 (ind)'!V$6:V$37)-MIN('09 (ind)'!V$6:V$37))))))</f>
        <v>96.732026143790847</v>
      </c>
      <c r="W28" s="75">
        <f>IF('09 (ind)'!W$1="si",100*(('09 (ind)'!W27-MIN('09 (ind)'!W$6:W$37))/(MAX('09 (ind)'!W$6:W$37)-MIN('09 (ind)'!W$6:W$37))),ABS(-100+(100*(('09 (ind)'!W27-MIN('09 (ind)'!W$6:W$37))/(MAX('09 (ind)'!W$6:W$37)-MIN('09 (ind)'!W$6:W$37))))))</f>
        <v>73.436624490168228</v>
      </c>
      <c r="X28" s="75">
        <f>IF('09 (ind)'!X$1="si",100*(('09 (ind)'!X27-MIN('09 (ind)'!X$6:X$37))/(MAX('09 (ind)'!X$6:X$37)-MIN('09 (ind)'!X$6:X$37))),ABS(-100+(100*(('09 (ind)'!X27-MIN('09 (ind)'!X$6:X$37))/(MAX('09 (ind)'!X$6:X$37)-MIN('09 (ind)'!X$6:X$37))))))</f>
        <v>71.58185572229246</v>
      </c>
      <c r="Y28" s="75">
        <f>IF('09 (ind)'!Y$1="si",100*(('09 (ind)'!Y27-MIN('09 (ind)'!Y$6:Y$37))/(MAX('09 (ind)'!Y$6:Y$37)-MIN('09 (ind)'!Y$6:Y$37))),ABS(-100+(100*(('09 (ind)'!Y27-MIN('09 (ind)'!Y$6:Y$37))/(MAX('09 (ind)'!Y$6:Y$37)-MIN('09 (ind)'!Y$6:Y$37))))))</f>
        <v>61.410665556634754</v>
      </c>
      <c r="Z28" s="75">
        <f>IF('09 (ind)'!Z$1="si",100*(('09 (ind)'!Z27-MIN('09 (ind)'!Z$6:Z$37))/(MAX('09 (ind)'!Z$6:Z$37)-MIN('09 (ind)'!Z$6:Z$37))),ABS(-100+(100*(('09 (ind)'!Z27-MIN('09 (ind)'!Z$6:Z$37))/(MAX('09 (ind)'!Z$6:Z$37)-MIN('09 (ind)'!Z$6:Z$37))))))</f>
        <v>77.126187374516405</v>
      </c>
      <c r="AA28" s="75">
        <f>IF('09 (ind)'!AA$1="si",100*(('09 (ind)'!AA27-MIN('09 (ind)'!AA$6:AA$37))/(MAX('09 (ind)'!AA$6:AA$37)-MIN('09 (ind)'!AA$6:AA$37))),ABS(-100+(100*(('09 (ind)'!AA27-MIN('09 (ind)'!AA$6:AA$37))/(MAX('09 (ind)'!AA$6:AA$37)-MIN('09 (ind)'!AA$6:AA$37))))))</f>
        <v>75.996399362835945</v>
      </c>
      <c r="AB28" s="75">
        <f>IF('09 (ind)'!AB$1="si",100*(('09 (ind)'!AB27-MIN('09 (ind)'!AB$6:AB$37))/(MAX('09 (ind)'!AB$6:AB$37)-MIN('09 (ind)'!AB$6:AB$37))),ABS(-100+(100*(('09 (ind)'!AB27-MIN('09 (ind)'!AB$6:AB$37))/(MAX('09 (ind)'!AB$6:AB$37)-MIN('09 (ind)'!AB$6:AB$37))))))</f>
        <v>30.345286020739714</v>
      </c>
      <c r="AC28" s="75">
        <f>IF('09 (ind)'!AC$1="si",100*(('09 (ind)'!AC27-MIN('09 (ind)'!AC$6:AC$37))/(MAX('09 (ind)'!AC$6:AC$37)-MIN('09 (ind)'!AC$6:AC$37))),ABS(-100+(100*(('09 (ind)'!AC27-MIN('09 (ind)'!AC$6:AC$37))/(MAX('09 (ind)'!AC$6:AC$37)-MIN('09 (ind)'!AC$6:AC$37))))))</f>
        <v>80.293886253772769</v>
      </c>
      <c r="AD28" s="75">
        <f>IF('09 (ind)'!AD$1="si",100*(('09 (ind)'!AD27-MIN('09 (ind)'!AD$6:AD$37))/(MAX('09 (ind)'!AD$6:AD$37)-MIN('09 (ind)'!AD$6:AD$37))),ABS(-100+(100*(('09 (ind)'!AD27-MIN('09 (ind)'!AD$6:AD$37))/(MAX('09 (ind)'!AD$6:AD$37)-MIN('09 (ind)'!AD$6:AD$37))))))</f>
        <v>74.596156652879742</v>
      </c>
      <c r="AE28" s="75">
        <f>IF('09 (ind)'!AE$1="si",100*(('09 (ind)'!AE27-MIN('09 (ind)'!AE$6:AE$37))/(MAX('09 (ind)'!AE$6:AE$37)-MIN('09 (ind)'!AE$6:AE$37))),ABS(-100+(100*(('09 (ind)'!AE27-MIN('09 (ind)'!AE$6:AE$37))/(MAX('09 (ind)'!AE$6:AE$37)-MIN('09 (ind)'!AE$6:AE$37))))))</f>
        <v>9.7968523033603958</v>
      </c>
      <c r="AF28" s="75">
        <f>IF('09 (ind)'!AF$1="si",100*(('09 (ind)'!AF27-MIN('09 (ind)'!AF$6:AF$37))/(MAX('09 (ind)'!AF$6:AF$37)-MIN('09 (ind)'!AF$6:AF$37))),ABS(-100+(100*(('09 (ind)'!AF27-MIN('09 (ind)'!AF$6:AF$37))/(MAX('09 (ind)'!AF$6:AF$37)-MIN('09 (ind)'!AF$6:AF$37))))))</f>
        <v>58.887717982640581</v>
      </c>
      <c r="AG28" s="75">
        <f>IF('09 (ind)'!AG$1="si",100*(('09 (ind)'!AG27-MIN('09 (ind)'!AG$6:AG$37))/(MAX('09 (ind)'!AG$6:AG$37)-MIN('09 (ind)'!AG$6:AG$37))),ABS(-100+(100*(('09 (ind)'!AG27-MIN('09 (ind)'!AG$6:AG$37))/(MAX('09 (ind)'!AG$6:AG$37)-MIN('09 (ind)'!AG$6:AG$37))))))</f>
        <v>49.424714473029297</v>
      </c>
      <c r="AH28" s="75">
        <f>IF('09 (ind)'!AH$1="si",100*(('09 (ind)'!AH27-MIN('09 (ind)'!AH$6:AH$37))/(MAX('09 (ind)'!AH$6:AH$37)-MIN('09 (ind)'!AH$6:AH$37))),ABS(-100+(100*(('09 (ind)'!AH27-MIN('09 (ind)'!AH$6:AH$37))/(MAX('09 (ind)'!AH$6:AH$37)-MIN('09 (ind)'!AH$6:AH$37))))))</f>
        <v>50.731237812499529</v>
      </c>
      <c r="AI28" s="75">
        <f>IF('09 (ind)'!AI$1="si",100*(('09 (ind)'!AI27-MIN('09 (ind)'!AI$6:AI$37))/(MAX('09 (ind)'!AI$6:AI$37)-MIN('09 (ind)'!AI$6:AI$37))),ABS(-100+(100*(('09 (ind)'!AI27-MIN('09 (ind)'!AI$6:AI$37))/(MAX('09 (ind)'!AI$6:AI$37)-MIN('09 (ind)'!AI$6:AI$37))))))</f>
        <v>1.1435101174613975</v>
      </c>
      <c r="AJ28" s="75">
        <f>IF('09 (ind)'!AJ$1="si",100*(('09 (ind)'!AJ27-MIN('09 (ind)'!AJ$6:AJ$37))/(MAX('09 (ind)'!AJ$6:AJ$37)-MIN('09 (ind)'!AJ$6:AJ$37))),ABS(-100+(100*(('09 (ind)'!AJ27-MIN('09 (ind)'!AJ$6:AJ$37))/(MAX('09 (ind)'!AJ$6:AJ$37)-MIN('09 (ind)'!AJ$6:AJ$37))))))</f>
        <v>39.3743588388635</v>
      </c>
      <c r="AK28" s="75">
        <f>IF('09 (ind)'!AK$1="si",100*(('09 (ind)'!AK27-MIN('09 (ind)'!AK$6:AK$37))/(MAX('09 (ind)'!AK$6:AK$37)-MIN('09 (ind)'!AK$6:AK$37))),ABS(-100+(100*(('09 (ind)'!AK27-MIN('09 (ind)'!AK$6:AK$37))/(MAX('09 (ind)'!AK$6:AK$37)-MIN('09 (ind)'!AK$6:AK$37))))))</f>
        <v>17.611924701638092</v>
      </c>
      <c r="AL28" s="75">
        <f>IF('09 (ind)'!AL$1="si",100*(('09 (ind)'!AL27-MIN('09 (ind)'!AL$6:AL$37))/(MAX('09 (ind)'!AL$6:AL$37)-MIN('09 (ind)'!AL$6:AL$37))),ABS(-100+(100*(('09 (ind)'!AL27-MIN('09 (ind)'!AL$6:AL$37))/(MAX('09 (ind)'!AL$6:AL$37)-MIN('09 (ind)'!AL$6:AL$37))))))</f>
        <v>90.646877057783712</v>
      </c>
      <c r="AM28" s="75">
        <f>IF('09 (ind)'!AM$1="si",100*(('09 (ind)'!AM27-MIN('09 (ind)'!AM$6:AM$37))/(MAX('09 (ind)'!AM$6:AM$37)-MIN('09 (ind)'!AM$6:AM$37))),ABS(-100+(100*(('09 (ind)'!AM27-MIN('09 (ind)'!AM$6:AM$37))/(MAX('09 (ind)'!AM$6:AM$37)-MIN('09 (ind)'!AM$6:AM$37))))))</f>
        <v>74.163922227130243</v>
      </c>
      <c r="AN28" s="75">
        <f>IF('09 (ind)'!AN$1="si",100*(('09 (ind)'!AN27-MIN('09 (ind)'!AN$6:AN$37))/(MAX('09 (ind)'!AN$6:AN$37)-MIN('09 (ind)'!AN$6:AN$37))),ABS(-100+(100*(('09 (ind)'!AN27-MIN('09 (ind)'!AN$6:AN$37))/(MAX('09 (ind)'!AN$6:AN$37)-MIN('09 (ind)'!AN$6:AN$37))))))</f>
        <v>55.235180062057374</v>
      </c>
      <c r="AO28" s="75">
        <f>IF('09 (ind)'!AO$1="si",100*(('09 (ind)'!AO27-MIN('09 (ind)'!AO$6:AO$37))/(MAX('09 (ind)'!AO$6:AO$37)-MIN('09 (ind)'!AO$6:AO$37))),ABS(-100+(100*(('09 (ind)'!AO27-MIN('09 (ind)'!AO$6:AO$37))/(MAX('09 (ind)'!AO$6:AO$37)-MIN('09 (ind)'!AO$6:AO$37))))))</f>
        <v>70.678436595566296</v>
      </c>
      <c r="AP28" s="75">
        <f>IF('09 (ind)'!AP$1="si",100*(('09 (ind)'!AP27-MIN('09 (ind)'!AP$6:AP$37))/(MAX('09 (ind)'!AP$6:AP$37)-MIN('09 (ind)'!AP$6:AP$37))),ABS(-100+(100*(('09 (ind)'!AP27-MIN('09 (ind)'!AP$6:AP$37))/(MAX('09 (ind)'!AP$6:AP$37)-MIN('09 (ind)'!AP$6:AP$37))))))</f>
        <v>76.067746686303394</v>
      </c>
      <c r="AQ28" s="75">
        <f>IF('09 (ind)'!AQ$1="si",100*(('09 (ind)'!AQ27-MIN('09 (ind)'!AQ$6:AQ$37))/(MAX('09 (ind)'!AQ$6:AQ$37)-MIN('09 (ind)'!AQ$6:AQ$37))),ABS(-100+(100*(('09 (ind)'!AQ27-MIN('09 (ind)'!AQ$6:AQ$37))/(MAX('09 (ind)'!AQ$6:AQ$37)-MIN('09 (ind)'!AQ$6:AQ$37))))))</f>
        <v>16.190107101516514</v>
      </c>
      <c r="AR28" s="75">
        <f>IF('09 (ind)'!AR$1="si",100*(('09 (ind)'!AR27-MIN('09 (ind)'!AR$6:AR$37))/(MAX('09 (ind)'!AR$6:AR$37)-MIN('09 (ind)'!AR$6:AR$37))),ABS(-100+(100*(('09 (ind)'!AR27-MIN('09 (ind)'!AR$6:AR$37))/(MAX('09 (ind)'!AR$6:AR$37)-MIN('09 (ind)'!AR$6:AR$37))))))</f>
        <v>19.773412809177536</v>
      </c>
      <c r="AS28" s="75">
        <f>IF('09 (ind)'!AS$1="si",100*(('09 (ind)'!AS27-MIN('09 (ind)'!AS$6:AS$37))/(MAX('09 (ind)'!AS$6:AS$37)-MIN('09 (ind)'!AS$6:AS$37))),ABS(-100+(100*(('09 (ind)'!AS27-MIN('09 (ind)'!AS$6:AS$37))/(MAX('09 (ind)'!AS$6:AS$37)-MIN('09 (ind)'!AS$6:AS$37))))))</f>
        <v>47.126436781609193</v>
      </c>
      <c r="AT28" s="75">
        <f>IF('09 (ind)'!AT$1="si",100*(('09 (ind)'!AT27-MIN('09 (ind)'!AT$6:AT$37))/(MAX('09 (ind)'!AT$6:AT$37)-MIN('09 (ind)'!AT$6:AT$37))),ABS(-100+(100*(('09 (ind)'!AT27-MIN('09 (ind)'!AT$6:AT$37))/(MAX('09 (ind)'!AT$6:AT$37)-MIN('09 (ind)'!AT$6:AT$37))))))</f>
        <v>0</v>
      </c>
      <c r="AU28" s="75">
        <f>IF('09 (ind)'!AU$1="si",100*(('09 (ind)'!AU27-MIN('09 (ind)'!AU$6:AU$37))/(MAX('09 (ind)'!AU$6:AU$37)-MIN('09 (ind)'!AU$6:AU$37))),ABS(-100+(100*(('09 (ind)'!AU27-MIN('09 (ind)'!AU$6:AU$37))/(MAX('09 (ind)'!AU$6:AU$37)-MIN('09 (ind)'!AU$6:AU$37))))))</f>
        <v>37.617763620605075</v>
      </c>
      <c r="AV28" s="75">
        <f>IF('09 (ind)'!AV$1="si",100*(('09 (ind)'!AV27-MIN('09 (ind)'!AV$6:AV$37))/(MAX('09 (ind)'!AV$6:AV$37)-MIN('09 (ind)'!AV$6:AV$37))),ABS(-100+(100*(('09 (ind)'!AV27-MIN('09 (ind)'!AV$6:AV$37))/(MAX('09 (ind)'!AV$6:AV$37)-MIN('09 (ind)'!AV$6:AV$37))))))</f>
        <v>85.268630849220102</v>
      </c>
      <c r="AW28" s="75">
        <f>IF('09 (ind)'!AW$1="si",100*(('09 (ind)'!AW27-MIN('09 (ind)'!AW$6:AW$37))/(MAX('09 (ind)'!AW$6:AW$37)-MIN('09 (ind)'!AW$6:AW$37))),ABS(-100+(100*(('09 (ind)'!AW27-MIN('09 (ind)'!AW$6:AW$37))/(MAX('09 (ind)'!AW$6:AW$37)-MIN('09 (ind)'!AW$6:AW$37))))))</f>
        <v>45.674116798846434</v>
      </c>
      <c r="AX28" s="75">
        <f>IF('09 (ind)'!AX$1="si",100*(('09 (ind)'!AX27-MIN('09 (ind)'!AX$6:AX$37))/(MAX('09 (ind)'!AX$6:AX$37)-MIN('09 (ind)'!AX$6:AX$37))),ABS(-100+(100*(('09 (ind)'!AX27-MIN('09 (ind)'!AX$6:AX$37))/(MAX('09 (ind)'!AX$6:AX$37)-MIN('09 (ind)'!AX$6:AX$37))))))</f>
        <v>16.239396975855598</v>
      </c>
      <c r="AY28" s="75">
        <f>IF('09 (ind)'!AY$1="si",100*(('09 (ind)'!AY27-MIN('09 (ind)'!AY$6:AY$37))/(MAX('09 (ind)'!AY$6:AY$37)-MIN('09 (ind)'!AY$6:AY$37))),ABS(-100+(100*(('09 (ind)'!AY27-MIN('09 (ind)'!AY$6:AY$37))/(MAX('09 (ind)'!AY$6:AY$37)-MIN('09 (ind)'!AY$6:AY$37))))))</f>
        <v>46.384395813510984</v>
      </c>
      <c r="AZ28" s="75">
        <f>IF('09 (ind)'!AZ$1="si",100*(('09 (ind)'!AZ27-MIN('09 (ind)'!AZ$6:AZ$37))/(MAX('09 (ind)'!AZ$6:AZ$37)-MIN('09 (ind)'!AZ$6:AZ$37))),ABS(-100+(100*(('09 (ind)'!AZ27-MIN('09 (ind)'!AZ$6:AZ$37))/(MAX('09 (ind)'!AZ$6:AZ$37)-MIN('09 (ind)'!AZ$6:AZ$37))))))</f>
        <v>68.996442641476733</v>
      </c>
      <c r="BA28" s="75">
        <f>IF('09 (ind)'!BA$1="si",100*(('09 (ind)'!BA27-MIN('09 (ind)'!BA$6:BA$37))/(MAX('09 (ind)'!BA$6:BA$37)-MIN('09 (ind)'!BA$6:BA$37))),ABS(-100+(100*(('09 (ind)'!BA27-MIN('09 (ind)'!BA$6:BA$37))/(MAX('09 (ind)'!BA$6:BA$37)-MIN('09 (ind)'!BA$6:BA$37))))))</f>
        <v>40.7400687283099</v>
      </c>
      <c r="BB28" s="75">
        <f>IF('09 (ind)'!BB$1="si",100*(('09 (ind)'!BB27-MIN('09 (ind)'!BB$6:BB$37))/(MAX('09 (ind)'!BB$6:BB$37)-MIN('09 (ind)'!BB$6:BB$37))),ABS(-100+(100*(('09 (ind)'!BB27-MIN('09 (ind)'!BB$6:BB$37))/(MAX('09 (ind)'!BB$6:BB$37)-MIN('09 (ind)'!BB$6:BB$37))))))</f>
        <v>29.833046750266856</v>
      </c>
      <c r="BC28" s="75">
        <f>IF('09 (ind)'!BC$1="si",100*(('09 (ind)'!BC27-MIN('09 (ind)'!BC$6:BC$37))/(MAX('09 (ind)'!BC$6:BC$37)-MIN('09 (ind)'!BC$6:BC$37))),ABS(-100+(100*(('09 (ind)'!BC27-MIN('09 (ind)'!BC$6:BC$37))/(MAX('09 (ind)'!BC$6:BC$37)-MIN('09 (ind)'!BC$6:BC$37))))))</f>
        <v>7.3801029542315693</v>
      </c>
      <c r="BD28" s="75">
        <f>IF('09 (ind)'!BD$1="si",100*(('09 (ind)'!BD27-MIN('09 (ind)'!BD$6:BD$37))/(MAX('09 (ind)'!BD$6:BD$37)-MIN('09 (ind)'!BD$6:BD$37))),ABS(-100+(100*(('09 (ind)'!BD27-MIN('09 (ind)'!BD$6:BD$37))/(MAX('09 (ind)'!BD$6:BD$37)-MIN('09 (ind)'!BD$6:BD$37))))))</f>
        <v>10.704868239549979</v>
      </c>
      <c r="BE28" s="75">
        <f>IF('09 (ind)'!BE$1="si",100*(('09 (ind)'!BE27-MIN('09 (ind)'!BE$6:BE$37))/(MAX('09 (ind)'!BE$6:BE$37)-MIN('09 (ind)'!BE$6:BE$37))),ABS(-100+(100*(('09 (ind)'!BE27-MIN('09 (ind)'!BE$6:BE$37))/(MAX('09 (ind)'!BE$6:BE$37)-MIN('09 (ind)'!BE$6:BE$37))))))</f>
        <v>34.794776119402982</v>
      </c>
      <c r="BF28" s="75">
        <f>IF('09 (ind)'!BF$1="si",100*(('09 (ind)'!BF27-MIN('09 (ind)'!BF$6:BF$37))/(MAX('09 (ind)'!BF$6:BF$37)-MIN('09 (ind)'!BF$6:BF$37))),ABS(-100+(100*(('09 (ind)'!BF27-MIN('09 (ind)'!BF$6:BF$37))/(MAX('09 (ind)'!BF$6:BF$37)-MIN('09 (ind)'!BF$6:BF$37))))))</f>
        <v>68.458412436973887</v>
      </c>
      <c r="BG28" s="75">
        <f>IF('09 (ind)'!BG$1="si",100*(('09 (ind)'!BG27-MIN('09 (ind)'!BG$6:BG$37))/(MAX('09 (ind)'!BG$6:BG$37)-MIN('09 (ind)'!BG$6:BG$37))),ABS(-100+(100*(('09 (ind)'!BG27-MIN('09 (ind)'!BG$6:BG$37))/(MAX('09 (ind)'!BG$6:BG$37)-MIN('09 (ind)'!BG$6:BG$37))))))</f>
        <v>29.715445451489273</v>
      </c>
      <c r="BH28" s="75">
        <f>IF('09 (ind)'!BH$1="si",100*(('09 (ind)'!BH27-MIN('09 (ind)'!BH$6:BH$37))/(MAX('09 (ind)'!BH$6:BH$37)-MIN('09 (ind)'!BH$6:BH$37))),ABS(-100+(100*(('09 (ind)'!BH27-MIN('09 (ind)'!BH$6:BH$37))/(MAX('09 (ind)'!BH$6:BH$37)-MIN('09 (ind)'!BH$6:BH$37))))))</f>
        <v>19.938898674016141</v>
      </c>
      <c r="BI28" s="75">
        <f>IF('09 (ind)'!BI$1="si",100*(('09 (ind)'!BI27-MIN('09 (ind)'!BI$6:BI$37))/(MAX('09 (ind)'!BI$6:BI$37)-MIN('09 (ind)'!BI$6:BI$37))),ABS(-100+(100*(('09 (ind)'!BI27-MIN('09 (ind)'!BI$6:BI$37))/(MAX('09 (ind)'!BI$6:BI$37)-MIN('09 (ind)'!BI$6:BI$37))))))</f>
        <v>83.87827712601954</v>
      </c>
      <c r="BJ28" s="75">
        <f>IF('09 (ind)'!BJ$1="si",100*(('09 (ind)'!BJ27-MIN('09 (ind)'!BJ$6:BJ$37))/(MAX('09 (ind)'!BJ$6:BJ$37)-MIN('09 (ind)'!BJ$6:BJ$37))),ABS(-100+(100*(('09 (ind)'!BJ27-MIN('09 (ind)'!BJ$6:BJ$37))/(MAX('09 (ind)'!BJ$6:BJ$37)-MIN('09 (ind)'!BJ$6:BJ$37))))))</f>
        <v>4.1555411626732017E-3</v>
      </c>
      <c r="BK28" s="75">
        <f>IF('09 (ind)'!BK$1="si",100*(('09 (ind)'!BK27-MIN('09 (ind)'!BK$6:BK$37))/(MAX('09 (ind)'!BK$6:BK$37)-MIN('09 (ind)'!BK$6:BK$37))),ABS(-100+(100*(('09 (ind)'!BK27-MIN('09 (ind)'!BK$6:BK$37))/(MAX('09 (ind)'!BK$6:BK$37)-MIN('09 (ind)'!BK$6:BK$37))))))</f>
        <v>8.6331116629576954</v>
      </c>
      <c r="BL28" s="75">
        <f>IF('09 (ind)'!BL$1="si",100*(('09 (ind)'!BL27-MIN('09 (ind)'!BL$6:BL$37))/(MAX('09 (ind)'!BL$6:BL$37)-MIN('09 (ind)'!BL$6:BL$37))),ABS(-100+(100*(('09 (ind)'!BL27-MIN('09 (ind)'!BL$6:BL$37))/(MAX('09 (ind)'!BL$6:BL$37)-MIN('09 (ind)'!BL$6:BL$37))))))</f>
        <v>8.1081081081081088</v>
      </c>
      <c r="BM28" s="75">
        <f>IF('09 (ind)'!BM$1="si",100*(('09 (ind)'!BM27-MIN('09 (ind)'!BM$6:BM$37))/(MAX('09 (ind)'!BM$6:BM$37)-MIN('09 (ind)'!BM$6:BM$37))),ABS(-100+(100*(('09 (ind)'!BM27-MIN('09 (ind)'!BM$6:BM$37))/(MAX('09 (ind)'!BM$6:BM$37)-MIN('09 (ind)'!BM$6:BM$37))))))</f>
        <v>22.945456816291816</v>
      </c>
      <c r="BN28" s="75">
        <f>IF('09 (ind)'!BN$1="si",100*(('09 (ind)'!BN27-MIN('09 (ind)'!BN$6:BN$37))/(MAX('09 (ind)'!BN$6:BN$37)-MIN('09 (ind)'!BN$6:BN$37))),ABS(-100+(100*(('09 (ind)'!BN27-MIN('09 (ind)'!BN$6:BN$37))/(MAX('09 (ind)'!BN$6:BN$37)-MIN('09 (ind)'!BN$6:BN$37))))))</f>
        <v>45.262628917543132</v>
      </c>
      <c r="BO28" s="75">
        <f>IF('09 (ind)'!BO$1="si",100*(('09 (ind)'!BO27-MIN('09 (ind)'!BO$6:BO$37))/(MAX('09 (ind)'!BO$6:BO$37)-MIN('09 (ind)'!BO$6:BO$37))),ABS(-100+(100*(('09 (ind)'!BO27-MIN('09 (ind)'!BO$6:BO$37))/(MAX('09 (ind)'!BO$6:BO$37)-MIN('09 (ind)'!BO$6:BO$37))))))</f>
        <v>18.380671929413651</v>
      </c>
      <c r="BP28" s="75">
        <f>IF('09 (ind)'!BP$1="si",100*(('09 (ind)'!BP27-MIN('09 (ind)'!BP$6:BP$37))/(MAX('09 (ind)'!BP$6:BP$37)-MIN('09 (ind)'!BP$6:BP$37))),ABS(-100+(100*(('09 (ind)'!BP27-MIN('09 (ind)'!BP$6:BP$37))/(MAX('09 (ind)'!BP$6:BP$37)-MIN('09 (ind)'!BP$6:BP$37))))))</f>
        <v>43.342646064702969</v>
      </c>
      <c r="BQ28" s="75">
        <f>IF('09 (ind)'!BQ$1="si",100*(('09 (ind)'!BQ27-MIN('09 (ind)'!BQ$6:BQ$37))/(MAX('09 (ind)'!BQ$6:BQ$37)-MIN('09 (ind)'!BQ$6:BQ$37))),ABS(-100+(100*(('09 (ind)'!BQ27-MIN('09 (ind)'!BQ$6:BQ$37))/(MAX('09 (ind)'!BQ$6:BQ$37)-MIN('09 (ind)'!BQ$6:BQ$37))))))</f>
        <v>32.53956067039546</v>
      </c>
      <c r="BR28" s="75">
        <f>IF('09 (ind)'!BR$1="si",100*(('09 (ind)'!BR27-MIN('09 (ind)'!BR$6:BR$37))/(MAX('09 (ind)'!BR$6:BR$37)-MIN('09 (ind)'!BR$6:BR$37))),ABS(-100+(100*(('09 (ind)'!BR27-MIN('09 (ind)'!BR$6:BR$37))/(MAX('09 (ind)'!BP$6:BP$37)-MIN('09 (ind)'!BR$6:BR$37))))))</f>
        <v>24.133642134156798</v>
      </c>
      <c r="BS28" s="75">
        <f>IF('09 (ind)'!BS$1="si",100*(('09 (ind)'!BS27-MIN('09 (ind)'!BS$6:BS$37))/(MAX('09 (ind)'!BS$6:BS$37)-MIN('09 (ind)'!BS$6:BS$37))),ABS(-100+(100*(('09 (ind)'!BS27-MIN('09 (ind)'!BS$6:BS$37))/(MAX('09 (ind)'!BQ$6:BQ$37)-MIN('09 (ind)'!BS$6:BS$37))))))</f>
        <v>17.169703923912653</v>
      </c>
      <c r="BT28" s="75">
        <f>IF('09 (ind)'!BT$1="si",100*(('09 (ind)'!BT27-MIN('09 (ind)'!BT$6:BT$37))/(MAX('09 (ind)'!BT$6:BT$37)-MIN('09 (ind)'!BT$6:BT$37))),ABS(-100+(100*(('09 (ind)'!BT27-MIN('09 (ind)'!BT$6:BT$37))/(MAX('09 (ind)'!BR$6:BR$37)-MIN('09 (ind)'!BT$6:BT$37))))))</f>
        <v>92.633132166692022</v>
      </c>
      <c r="BU28" s="75">
        <f>IF('09 (ind)'!BU$1="si",100*(('09 (ind)'!BU27-MIN('09 (ind)'!BU$6:BU$37))/(MAX('09 (ind)'!BU$6:BU$37)-MIN('09 (ind)'!BU$6:BU$37))),ABS(-100+(100*(('09 (ind)'!BU27-MIN('09 (ind)'!BU$6:BU$37))/(MAX('09 (ind)'!BU$6:BU$37)-MIN('09 (ind)'!BU$6:BU$37))))))</f>
        <v>41.869237217099766</v>
      </c>
      <c r="BV28" s="75">
        <f>IF('09 (ind)'!BV$1="si",100*(('09 (ind)'!BV27-MIN('09 (ind)'!BV$6:BV$37))/(MAX('09 (ind)'!BV$6:BV$37)-MIN('09 (ind)'!BV$6:BV$37))),ABS(-100+(100*(('09 (ind)'!BV27-MIN('09 (ind)'!BV$6:BV$37))/(MAX('09 (ind)'!BV$6:BV$37)-MIN('09 (ind)'!BV$6:BV$37))))))</f>
        <v>13.802221047065041</v>
      </c>
      <c r="BW28" s="75">
        <f>IF('09 (ind)'!BW$1="si",100*(('09 (ind)'!BW27-MIN('09 (ind)'!BW$6:BW$37))/(MAX('09 (ind)'!BW$6:BW$37)-MIN('09 (ind)'!BW$6:BW$37))),ABS(-100+(100*(('09 (ind)'!BW27-MIN('09 (ind)'!BW$6:BW$37))/(MAX('09 (ind)'!BW$6:BW$37)-MIN('09 (ind)'!BW$6:BW$37))))))</f>
        <v>45.465207193119618</v>
      </c>
      <c r="BX28" s="75">
        <f>IF('09 (ind)'!BX$1="si",100*(('09 (ind)'!BX27-MIN('09 (ind)'!BX$6:BX$37))/(MAX('09 (ind)'!BX$6:BX$37)-MIN('09 (ind)'!BX$6:BX$37))),ABS(-100+(100*(('09 (ind)'!BX27-MIN('09 (ind)'!BX$6:BX$37))/(MAX('09 (ind)'!BX$6:BX$37)-MIN('09 (ind)'!BX$6:BX$37))))))</f>
        <v>26.561709065793863</v>
      </c>
      <c r="BY28" s="75">
        <f>IF('09 (ind)'!BY$1="si",100*(('09 (ind)'!BY27-MIN('09 (ind)'!BY$6:BY$37))/(MAX('09 (ind)'!BY$6:BY$37)-MIN('09 (ind)'!BY$6:BY$37))),ABS(-100+(100*(('09 (ind)'!BY27-MIN('09 (ind)'!BY$6:BY$37))/(MAX('09 (ind)'!BY$6:BY$37)-MIN('09 (ind)'!BY$6:BY$37))))))</f>
        <v>31.611719063740274</v>
      </c>
      <c r="BZ28" s="75">
        <f>IF('09 (ind)'!BZ$1="si",100*(('09 (ind)'!BZ27-MIN('09 (ind)'!BZ$6:BZ$37))/(MAX('09 (ind)'!BZ$6:BZ$37)-MIN('09 (ind)'!BZ$6:BZ$37))),ABS(-100+(100*(('09 (ind)'!BZ27-MIN('09 (ind)'!BZ$6:BZ$37))/(MAX('09 (ind)'!BZ$6:BZ$37)-MIN('09 (ind)'!BZ$6:BZ$37))))))</f>
        <v>89.114775950597149</v>
      </c>
      <c r="CA28" s="75">
        <f>IF('09 (ind)'!CA$1="si",100*(('09 (ind)'!CA27-MIN('09 (ind)'!CA$6:CA$37))/(MAX('09 (ind)'!CA$6:CA$37)-MIN('09 (ind)'!CA$6:CA$37))),ABS(-100+(100*(('09 (ind)'!CA27-MIN('09 (ind)'!CA$6:CA$37))/(MAX('09 (ind)'!CA$6:CA$37)-MIN('09 (ind)'!CA$6:CA$37))))))</f>
        <v>15.350093735452727</v>
      </c>
      <c r="CB28" s="75">
        <f>IF('09 (ind)'!CB$1="si",100*(('09 (ind)'!CB27-MIN('09 (ind)'!CB$6:CB$37))/(MAX('09 (ind)'!CB$6:CB$37)-MIN('09 (ind)'!CB$6:CB$37))),ABS(-100+(100*(('09 (ind)'!CB27-MIN('09 (ind)'!CB$6:CB$37))/(MAX('09 (ind)'!CB$6:CB$37)-MIN('09 (ind)'!CB$6:CB$37))))))</f>
        <v>68.322981366459615</v>
      </c>
      <c r="CC28" s="75">
        <f>IF('09 (ind)'!CC$1="si",100*(('09 (ind)'!CC27-MIN('09 (ind)'!CC$6:CC$37))/(MAX('09 (ind)'!CC$6:CC$37)-MIN('09 (ind)'!CC$6:CC$37))),ABS(-100+(100*(('09 (ind)'!CC27-MIN('09 (ind)'!CC$6:CC$37))/(MAX('09 (ind)'!CC$6:CC$37)-MIN('09 (ind)'!CC$6:CC$37))))))</f>
        <v>80.332288569635338</v>
      </c>
      <c r="CD28" s="75">
        <f>IF('09 (ind)'!CD$1="si",100*(('09 (ind)'!CD27-MIN('09 (ind)'!CD$6:CD$37))/(MAX('09 (ind)'!CD$6:CD$37)-MIN('09 (ind)'!CD$6:CD$37))),ABS(-100+(100*(('09 (ind)'!CD27-MIN('09 (ind)'!CD$6:CD$37))/(MAX('09 (ind)'!CD$6:CD$37)-MIN('09 (ind)'!CD$6:CD$37))))))</f>
        <v>0.161398110519721</v>
      </c>
      <c r="CE28" s="75">
        <f>IF('09 (ind)'!CE$1="si",100*(('09 (ind)'!CE27-MIN('09 (ind)'!CE$6:CE$37))/(MAX('09 (ind)'!CE$6:CE$37)-MIN('09 (ind)'!CE$6:CE$37))),ABS(-100+(100*(('09 (ind)'!CE27-MIN('09 (ind)'!CE$6:CE$37))/(MAX('09 (ind)'!CE$6:CE$37)-MIN('09 (ind)'!CE$6:CE$37))))))</f>
        <v>8.671592121874852</v>
      </c>
      <c r="CF28" s="75">
        <f>IF('09 (ind)'!CF$1="si",100*(('09 (ind)'!CF27-MIN('09 (ind)'!CF$6:CF$37))/(MAX('09 (ind)'!CF$6:CF$37)-MIN('09 (ind)'!CF$6:CF$37))),ABS(-100+(100*(('09 (ind)'!CF27-MIN('09 (ind)'!CF$6:CF$37))/(MAX('09 (ind)'!CF$6:CF$37)-MIN('09 (ind)'!CF$6:CF$37))))))</f>
        <v>20.181637043321167</v>
      </c>
      <c r="CG28" s="75">
        <f>IF('09 (ind)'!CG$1="si",100*(('09 (ind)'!CG27-MIN('09 (ind)'!CG$6:CG$37))/(MAX('09 (ind)'!CG$6:CG$37)-MIN('09 (ind)'!CG$6:CG$37))),ABS(-100+(100*(('09 (ind)'!CG27-MIN('09 (ind)'!CG$6:CG$37))/(MAX('09 (ind)'!CG$6:CG$37)-MIN('09 (ind)'!CG$6:CG$37))))))</f>
        <v>56.114717070620216</v>
      </c>
      <c r="CH28" s="75">
        <f>IF('09 (ind)'!CH$1="si",100*(('09 (ind)'!CH27-MIN('09 (ind)'!CH$6:CH$37))/(MAX('09 (ind)'!CH$6:CH$37)-MIN('09 (ind)'!CH$6:CH$37))),ABS(-100+(100*(('09 (ind)'!CH27-MIN('09 (ind)'!CH$6:CH$37))/(MAX('09 (ind)'!CH$6:CH$37)-MIN('09 (ind)'!CH$6:CH$37))))))</f>
        <v>26.275697571081192</v>
      </c>
      <c r="CI28" s="75">
        <f>IF('09 (ind)'!CI$1="si",100*(('09 (ind)'!CI27-MIN('09 (ind)'!CI$6:CI$37))/(MAX('09 (ind)'!CI$6:CI$37)-MIN('09 (ind)'!CI$6:CI$37))),ABS(-100+(100*(('09 (ind)'!CI27-MIN('09 (ind)'!CI$6:CI$37))/(MAX('09 (ind)'!CI$6:CI$37)-MIN('09 (ind)'!CI$6:CI$37))))))</f>
        <v>42.440850677315247</v>
      </c>
      <c r="CJ28" s="75">
        <f>IF('09 (ind)'!CJ$1="si",100*(('09 (ind)'!CJ27-MIN('09 (ind)'!CJ$6:CJ$37))/(MAX('09 (ind)'!CJ$6:CJ$37)-MIN('09 (ind)'!CJ$6:CJ$37))),ABS(-100+(100*(('09 (ind)'!CJ27-MIN('09 (ind)'!CJ$6:CJ$37))/(MAX('09 (ind)'!CJ$6:CJ$37)-MIN('09 (ind)'!CJ$6:CJ$37))))))</f>
        <v>33.552405301072625</v>
      </c>
      <c r="CK28" s="75">
        <f>IF('09 (ind)'!CK$1="si",100*(('09 (ind)'!CK27-MIN('09 (ind)'!CK$6:CK$37))/(MAX('09 (ind)'!CK$6:CK$37)-MIN('09 (ind)'!CK$6:CK$37))),ABS(-100+(100*(('09 (ind)'!CK27-MIN('09 (ind)'!CK$6:CK$37))/(MAX('09 (ind)'!CK$6:CK$37)-MIN('09 (ind)'!CK$6:CK$37))))))</f>
        <v>52.933778158766067</v>
      </c>
      <c r="CL28" s="75">
        <f>IF('09 (ind)'!CL$1="si",100*(('09 (ind)'!CL27-MIN('09 (ind)'!CL$6:CL$37))/(MAX('09 (ind)'!CL$6:CL$37)-MIN('09 (ind)'!CL$6:CL$37))),ABS(-100+(100*(('09 (ind)'!CL27-MIN('09 (ind)'!CL$6:CL$37))/(MAX('09 (ind)'!CL$6:CL$37)-MIN('09 (ind)'!CL$6:CL$37))))))</f>
        <v>30.371119757627717</v>
      </c>
      <c r="CM28" s="75">
        <f>IF('09 (ind)'!CM$1="si",100*(('09 (ind)'!CM27-MIN('09 (ind)'!CM$6:CM$37))/(MAX('09 (ind)'!CM$6:CM$37)-MIN('09 (ind)'!CM$6:CM$37))),ABS(-100+(100*(('09 (ind)'!CM27-MIN('09 (ind)'!CM$6:CM$37))/(MAX('09 (ind)'!CM$6:CM$37)-MIN('09 (ind)'!CM$6:CM$37))))))</f>
        <v>33.332581705187899</v>
      </c>
    </row>
    <row r="29" spans="1:91">
      <c r="A29" s="18" t="s">
        <v>227</v>
      </c>
      <c r="B29" s="87">
        <f>IF('09 (ind)'!B$1="si",100*(('09 (ind)'!B28-MIN('09 (ind)'!B$6:B$37))/(MAX('09 (ind)'!B$6:B$37)-MIN('09 (ind)'!B$6:B$37))),ABS(-100+(100*(('09 (ind)'!B28-MIN('09 (ind)'!B$6:B$37))/(MAX('09 (ind)'!B$6:B$37)-MIN('09 (ind)'!B$6:B$37))))))</f>
        <v>4.4051633836972375</v>
      </c>
      <c r="C29" s="87">
        <f>IF('09 (ind)'!C$1="si",100*(('09 (ind)'!C28-MIN('09 (ind)'!C$6:C$37))/(MAX('09 (ind)'!C$6:C$37)-MIN('09 (ind)'!C$6:C$37))),ABS(-100+(100*(('09 (ind)'!C28-MIN('09 (ind)'!C$6:C$37))/(MAX('09 (ind)'!C$6:C$37)-MIN('09 (ind)'!C$6:C$37))))))</f>
        <v>37.161885748883186</v>
      </c>
      <c r="D29" s="87">
        <f>IF('09 (ind)'!D$1="si",100*(('09 (ind)'!D28-MIN('09 (ind)'!D$6:D$37))/(MAX('09 (ind)'!D$6:D$37)-MIN('09 (ind)'!D$6:D$37))),ABS(-100+(100*(('09 (ind)'!D28-MIN('09 (ind)'!D$6:D$37))/(MAX('09 (ind)'!D$6:D$37)-MIN('09 (ind)'!D$6:D$37))))))</f>
        <v>31.434086028789238</v>
      </c>
      <c r="E29" s="87">
        <f>IF('09 (ind)'!E$1="si",100*(('09 (ind)'!E28-MIN('09 (ind)'!E$6:E$37))/(MAX('09 (ind)'!E$6:E$37)-MIN('09 (ind)'!E$6:E$37))),ABS(-100+(100*(('09 (ind)'!E28-MIN('09 (ind)'!E$6:E$37))/(MAX('09 (ind)'!E$6:E$37)-MIN('09 (ind)'!E$6:E$37))))))</f>
        <v>40.287037272017891</v>
      </c>
      <c r="F29" s="87">
        <f>IF('09 (ind)'!F$1="si",100*(('09 (ind)'!F28-MIN('09 (ind)'!F$6:F$37))/(MAX('09 (ind)'!F$6:F$37)-MIN('09 (ind)'!F$6:F$37))),ABS(-100+(100*(('09 (ind)'!F28-MIN('09 (ind)'!F$6:F$37))/(MAX('09 (ind)'!F$6:F$37)-MIN('09 (ind)'!F$6:F$37))))))</f>
        <v>42.465753424657542</v>
      </c>
      <c r="G29" s="87">
        <f>IF('09 (ind)'!G$1="si",100*(('09 (ind)'!G28-MIN('09 (ind)'!G$6:G$37))/(MAX('09 (ind)'!G$6:G$37)-MIN('09 (ind)'!G$6:G$37))),ABS(-100+(100*(('09 (ind)'!G28-MIN('09 (ind)'!G$6:G$37))/(MAX('09 (ind)'!G$6:G$37)-MIN('09 (ind)'!G$6:G$37))))))</f>
        <v>12.711864406779652</v>
      </c>
      <c r="H29" s="87">
        <f>IF('09 (ind)'!H$1="si",100*(('09 (ind)'!H28-MIN('09 (ind)'!H$6:H$37))/(MAX('09 (ind)'!H$6:H$37)-MIN('09 (ind)'!H$6:H$37))),ABS(-100+(100*(('09 (ind)'!H28-MIN('09 (ind)'!H$6:H$37))/(MAX('09 (ind)'!H$6:H$37)-MIN('09 (ind)'!H$6:H$37))))))</f>
        <v>22.692307692307704</v>
      </c>
      <c r="I29" s="87">
        <f>IF('09 (ind)'!I$1="si",100*(('09 (ind)'!I28-MIN('09 (ind)'!I$6:I$37))/(MAX('09 (ind)'!I$6:I$37)-MIN('09 (ind)'!I$6:I$37))),ABS(-100+(100*(('09 (ind)'!I28-MIN('09 (ind)'!I$6:I$37))/(MAX('09 (ind)'!I$6:I$37)-MIN('09 (ind)'!I$6:I$37))))))</f>
        <v>26.250000000000007</v>
      </c>
      <c r="J29" s="87">
        <f>IF('09 (ind)'!J$1="si",100*(('09 (ind)'!J28-MIN('09 (ind)'!J$6:J$37))/(MAX('09 (ind)'!J$6:J$37)-MIN('09 (ind)'!J$6:J$37))),ABS(-100+(100*(('09 (ind)'!J28-MIN('09 (ind)'!J$6:J$37))/(MAX('09 (ind)'!J$6:J$37)-MIN('09 (ind)'!J$6:J$37))))))</f>
        <v>10.350382601691505</v>
      </c>
      <c r="K29" s="87">
        <f>IF('09 (ind)'!K$1="si",100*(('09 (ind)'!K28-MIN('09 (ind)'!K$6:K$37))/(MAX('09 (ind)'!K$6:K$37)-MIN('09 (ind)'!K$6:K$37))),ABS(-100+(100*(('09 (ind)'!K28-MIN('09 (ind)'!K$6:K$37))/(MAX('09 (ind)'!K$6:K$37)-MIN('09 (ind)'!K$6:K$37))))))</f>
        <v>80.072528276659</v>
      </c>
      <c r="L29" s="87">
        <f>IF('09 (ind)'!L$1="si",100*(('09 (ind)'!L28-MIN('09 (ind)'!L$6:L$37))/(MAX('09 (ind)'!L$6:L$37)-MIN('09 (ind)'!L$6:L$37))),ABS(-100+(100*(('09 (ind)'!L28-MIN('09 (ind)'!L$6:L$37))/(MAX('09 (ind)'!L$6:L$37)-MIN('09 (ind)'!L$6:L$37))))))</f>
        <v>91.738451524939407</v>
      </c>
      <c r="M29" s="87">
        <f>IF('09 (ind)'!M$1="si",100*(('09 (ind)'!M28-MIN('09 (ind)'!M$6:M$37))/(MAX('09 (ind)'!M$6:M$37)-MIN('09 (ind)'!M$6:M$37))),ABS(-100+(100*(('09 (ind)'!M28-MIN('09 (ind)'!M$6:M$37))/(MAX('09 (ind)'!M$6:M$37)-MIN('09 (ind)'!M$6:M$37))))))</f>
        <v>0.93668551567539959</v>
      </c>
      <c r="N29" s="87">
        <f>IF('09 (ind)'!N$1="si",100*(('09 (ind)'!N28-MIN('09 (ind)'!N$6:N$37))/(MAX('09 (ind)'!N$6:N$37)-MIN('09 (ind)'!N$6:N$37))),ABS(-100+(100*(('09 (ind)'!N28-MIN('09 (ind)'!N$6:N$37))/(MAX('09 (ind)'!N$6:N$37)-MIN('09 (ind)'!N$6:N$37))))))</f>
        <v>100</v>
      </c>
      <c r="O29" s="87">
        <f>IF('09 (ind)'!O$1="si",100*(('09 (ind)'!O28-MIN('09 (ind)'!O$6:O$37))/(MAX('09 (ind)'!O$6:O$37)-MIN('09 (ind)'!O$6:O$37))),ABS(-100+(100*(('09 (ind)'!O28-MIN('09 (ind)'!O$6:O$37))/(MAX('09 (ind)'!O$6:O$37)-MIN('09 (ind)'!O$6:O$37))))))</f>
        <v>95.652173913043484</v>
      </c>
      <c r="P29" s="87">
        <f>IF('09 (ind)'!P$1="si",100*(('09 (ind)'!P28-MIN('09 (ind)'!P$6:P$37))/(MAX('09 (ind)'!P$6:P$37)-MIN('09 (ind)'!P$6:P$37))),ABS(-100+(100*(('09 (ind)'!P28-MIN('09 (ind)'!P$6:P$37))/(MAX('09 (ind)'!P$6:P$37)-MIN('09 (ind)'!P$6:P$37))))))</f>
        <v>14.336510019392911</v>
      </c>
      <c r="Q29" s="87">
        <f>IF('09 (ind)'!Q$1="si",100*(('09 (ind)'!Q28-MIN('09 (ind)'!Q$6:Q$37))/(MAX('09 (ind)'!Q$6:Q$37)-MIN('09 (ind)'!Q$6:Q$37))),ABS(-100+(100*(('09 (ind)'!Q28-MIN('09 (ind)'!Q$6:Q$37))/(MAX('09 (ind)'!Q$6:Q$37)-MIN('09 (ind)'!Q$6:Q$37))))))</f>
        <v>9.4739799579922665E-2</v>
      </c>
      <c r="R29" s="87">
        <f>IF('09 (ind)'!R$1="si",100*(('09 (ind)'!R28-MIN('09 (ind)'!R$6:R$37))/(MAX('09 (ind)'!R$6:R$37)-MIN('09 (ind)'!R$6:R$37))),ABS(-100+(100*(('09 (ind)'!R28-MIN('09 (ind)'!R$6:R$37))/(MAX('09 (ind)'!R$6:R$37)-MIN('09 (ind)'!R$6:R$37))))))</f>
        <v>0.25950841328406793</v>
      </c>
      <c r="S29" s="75">
        <f>ABS(ABS(('09 (ind)'!S28-((MAX('09 (ind)'!S$6:S$37)+MIN('09 (ind)'!S$6:S$37))/2))/(((MAX('09 (ind)'!S$6:S$37)+MIN('09 (ind)'!S$6:S$37))/2)-MAX('09 (ind)'!S$6:S$37))*100)-100)</f>
        <v>9.2715231788079393</v>
      </c>
      <c r="T29" s="75">
        <f>IF('09 (ind)'!T$1="si",100*(('09 (ind)'!T28-MIN('09 (ind)'!T$6:T$37))/(MAX('09 (ind)'!T$6:T$37)-MIN('09 (ind)'!T$6:T$37))),ABS(-100+(100*(('09 (ind)'!T28-MIN('09 (ind)'!T$6:T$37))/(MAX('09 (ind)'!T$6:T$37)-MIN('09 (ind)'!T$6:T$37))))))</f>
        <v>15.221543728856263</v>
      </c>
      <c r="U29" s="75">
        <f>IF('09 (ind)'!U$1="si",100*(('09 (ind)'!U28-MIN('09 (ind)'!U$6:U$37))/(MAX('09 (ind)'!U$6:U$37)-MIN('09 (ind)'!U$6:U$37))),ABS(-100+(100*(('09 (ind)'!U28-MIN('09 (ind)'!U$6:U$37))/(MAX('09 (ind)'!U$6:U$37)-MIN('09 (ind)'!U$6:U$37))))))</f>
        <v>0</v>
      </c>
      <c r="V29" s="75">
        <f>IF('09 (ind)'!V$1="si",100*(('09 (ind)'!V28-MIN('09 (ind)'!V$6:V$37))/(MAX('09 (ind)'!V$6:V$37)-MIN('09 (ind)'!V$6:V$37))),ABS(-100+(100*(('09 (ind)'!V28-MIN('09 (ind)'!V$6:V$37))/(MAX('09 (ind)'!V$6:V$37)-MIN('09 (ind)'!V$6:V$37))))))</f>
        <v>94.117647058823536</v>
      </c>
      <c r="W29" s="75">
        <f>IF('09 (ind)'!W$1="si",100*(('09 (ind)'!W28-MIN('09 (ind)'!W$6:W$37))/(MAX('09 (ind)'!W$6:W$37)-MIN('09 (ind)'!W$6:W$37))),ABS(-100+(100*(('09 (ind)'!W28-MIN('09 (ind)'!W$6:W$37))/(MAX('09 (ind)'!W$6:W$37)-MIN('09 (ind)'!W$6:W$37))))))</f>
        <v>74.738883407614054</v>
      </c>
      <c r="X29" s="75">
        <f>IF('09 (ind)'!X$1="si",100*(('09 (ind)'!X28-MIN('09 (ind)'!X$6:X$37))/(MAX('09 (ind)'!X$6:X$37)-MIN('09 (ind)'!X$6:X$37))),ABS(-100+(100*(('09 (ind)'!X28-MIN('09 (ind)'!X$6:X$37))/(MAX('09 (ind)'!X$6:X$37)-MIN('09 (ind)'!X$6:X$37))))))</f>
        <v>81.733242175637841</v>
      </c>
      <c r="Y29" s="75">
        <f>IF('09 (ind)'!Y$1="si",100*(('09 (ind)'!Y28-MIN('09 (ind)'!Y$6:Y$37))/(MAX('09 (ind)'!Y$6:Y$37)-MIN('09 (ind)'!Y$6:Y$37))),ABS(-100+(100*(('09 (ind)'!Y28-MIN('09 (ind)'!Y$6:Y$37))/(MAX('09 (ind)'!Y$6:Y$37)-MIN('09 (ind)'!Y$6:Y$37))))))</f>
        <v>78.155496970537911</v>
      </c>
      <c r="Z29" s="75">
        <f>IF('09 (ind)'!Z$1="si",100*(('09 (ind)'!Z28-MIN('09 (ind)'!Z$6:Z$37))/(MAX('09 (ind)'!Z$6:Z$37)-MIN('09 (ind)'!Z$6:Z$37))),ABS(-100+(100*(('09 (ind)'!Z28-MIN('09 (ind)'!Z$6:Z$37))/(MAX('09 (ind)'!Z$6:Z$37)-MIN('09 (ind)'!Z$6:Z$37))))))</f>
        <v>28.772603278726692</v>
      </c>
      <c r="AA29" s="75">
        <f>IF('09 (ind)'!AA$1="si",100*(('09 (ind)'!AA28-MIN('09 (ind)'!AA$6:AA$37))/(MAX('09 (ind)'!AA$6:AA$37)-MIN('09 (ind)'!AA$6:AA$37))),ABS(-100+(100*(('09 (ind)'!AA28-MIN('09 (ind)'!AA$6:AA$37))/(MAX('09 (ind)'!AA$6:AA$37)-MIN('09 (ind)'!AA$6:AA$37))))))</f>
        <v>93.103951830530889</v>
      </c>
      <c r="AB29" s="75">
        <f>IF('09 (ind)'!AB$1="si",100*(('09 (ind)'!AB28-MIN('09 (ind)'!AB$6:AB$37))/(MAX('09 (ind)'!AB$6:AB$37)-MIN('09 (ind)'!AB$6:AB$37))),ABS(-100+(100*(('09 (ind)'!AB28-MIN('09 (ind)'!AB$6:AB$37))/(MAX('09 (ind)'!AB$6:AB$37)-MIN('09 (ind)'!AB$6:AB$37))))))</f>
        <v>65.440289102975413</v>
      </c>
      <c r="AC29" s="75">
        <f>IF('09 (ind)'!AC$1="si",100*(('09 (ind)'!AC28-MIN('09 (ind)'!AC$6:AC$37))/(MAX('09 (ind)'!AC$6:AC$37)-MIN('09 (ind)'!AC$6:AC$37))),ABS(-100+(100*(('09 (ind)'!AC28-MIN('09 (ind)'!AC$6:AC$37))/(MAX('09 (ind)'!AC$6:AC$37)-MIN('09 (ind)'!AC$6:AC$37))))))</f>
        <v>90.272429179530093</v>
      </c>
      <c r="AD29" s="75">
        <f>IF('09 (ind)'!AD$1="si",100*(('09 (ind)'!AD28-MIN('09 (ind)'!AD$6:AD$37))/(MAX('09 (ind)'!AD$6:AD$37)-MIN('09 (ind)'!AD$6:AD$37))),ABS(-100+(100*(('09 (ind)'!AD28-MIN('09 (ind)'!AD$6:AD$37))/(MAX('09 (ind)'!AD$6:AD$37)-MIN('09 (ind)'!AD$6:AD$37))))))</f>
        <v>50.918344064894917</v>
      </c>
      <c r="AE29" s="75">
        <f>IF('09 (ind)'!AE$1="si",100*(('09 (ind)'!AE28-MIN('09 (ind)'!AE$6:AE$37))/(MAX('09 (ind)'!AE$6:AE$37)-MIN('09 (ind)'!AE$6:AE$37))),ABS(-100+(100*(('09 (ind)'!AE28-MIN('09 (ind)'!AE$6:AE$37))/(MAX('09 (ind)'!AE$6:AE$37)-MIN('09 (ind)'!AE$6:AE$37))))))</f>
        <v>0</v>
      </c>
      <c r="AF29" s="75">
        <f>IF('09 (ind)'!AF$1="si",100*(('09 (ind)'!AF28-MIN('09 (ind)'!AF$6:AF$37))/(MAX('09 (ind)'!AF$6:AF$37)-MIN('09 (ind)'!AF$6:AF$37))),ABS(-100+(100*(('09 (ind)'!AF28-MIN('09 (ind)'!AF$6:AF$37))/(MAX('09 (ind)'!AF$6:AF$37)-MIN('09 (ind)'!AF$6:AF$37))))))</f>
        <v>66.934534198974916</v>
      </c>
      <c r="AG29" s="75">
        <f>IF('09 (ind)'!AG$1="si",100*(('09 (ind)'!AG28-MIN('09 (ind)'!AG$6:AG$37))/(MAX('09 (ind)'!AG$6:AG$37)-MIN('09 (ind)'!AG$6:AG$37))),ABS(-100+(100*(('09 (ind)'!AG28-MIN('09 (ind)'!AG$6:AG$37))/(MAX('09 (ind)'!AG$6:AG$37)-MIN('09 (ind)'!AG$6:AG$37))))))</f>
        <v>60.8613286463493</v>
      </c>
      <c r="AH29" s="75">
        <f>IF('09 (ind)'!AH$1="si",100*(('09 (ind)'!AH28-MIN('09 (ind)'!AH$6:AH$37))/(MAX('09 (ind)'!AH$6:AH$37)-MIN('09 (ind)'!AH$6:AH$37))),ABS(-100+(100*(('09 (ind)'!AH28-MIN('09 (ind)'!AH$6:AH$37))/(MAX('09 (ind)'!AH$6:AH$37)-MIN('09 (ind)'!AH$6:AH$37))))))</f>
        <v>0</v>
      </c>
      <c r="AI29" s="75">
        <f>IF('09 (ind)'!AI$1="si",100*(('09 (ind)'!AI28-MIN('09 (ind)'!AI$6:AI$37))/(MAX('09 (ind)'!AI$6:AI$37)-MIN('09 (ind)'!AI$6:AI$37))),ABS(-100+(100*(('09 (ind)'!AI28-MIN('09 (ind)'!AI$6:AI$37))/(MAX('09 (ind)'!AI$6:AI$37)-MIN('09 (ind)'!AI$6:AI$37))))))</f>
        <v>0.96719798481316421</v>
      </c>
      <c r="AJ29" s="75">
        <f>IF('09 (ind)'!AJ$1="si",100*(('09 (ind)'!AJ28-MIN('09 (ind)'!AJ$6:AJ$37))/(MAX('09 (ind)'!AJ$6:AJ$37)-MIN('09 (ind)'!AJ$6:AJ$37))),ABS(-100+(100*(('09 (ind)'!AJ28-MIN('09 (ind)'!AJ$6:AJ$37))/(MAX('09 (ind)'!AJ$6:AJ$37)-MIN('09 (ind)'!AJ$6:AJ$37))))))</f>
        <v>25.84944359543578</v>
      </c>
      <c r="AK29" s="75">
        <f>IF('09 (ind)'!AK$1="si",100*(('09 (ind)'!AK28-MIN('09 (ind)'!AK$6:AK$37))/(MAX('09 (ind)'!AK$6:AK$37)-MIN('09 (ind)'!AK$6:AK$37))),ABS(-100+(100*(('09 (ind)'!AK28-MIN('09 (ind)'!AK$6:AK$37))/(MAX('09 (ind)'!AK$6:AK$37)-MIN('09 (ind)'!AK$6:AK$37))))))</f>
        <v>10.630395429868019</v>
      </c>
      <c r="AL29" s="75">
        <f>IF('09 (ind)'!AL$1="si",100*(('09 (ind)'!AL28-MIN('09 (ind)'!AL$6:AL$37))/(MAX('09 (ind)'!AL$6:AL$37)-MIN('09 (ind)'!AL$6:AL$37))),ABS(-100+(100*(('09 (ind)'!AL28-MIN('09 (ind)'!AL$6:AL$37))/(MAX('09 (ind)'!AL$6:AL$37)-MIN('09 (ind)'!AL$6:AL$37))))))</f>
        <v>29.895507455371629</v>
      </c>
      <c r="AM29" s="75">
        <f>IF('09 (ind)'!AM$1="si",100*(('09 (ind)'!AM28-MIN('09 (ind)'!AM$6:AM$37))/(MAX('09 (ind)'!AM$6:AM$37)-MIN('09 (ind)'!AM$6:AM$37))),ABS(-100+(100*(('09 (ind)'!AM28-MIN('09 (ind)'!AM$6:AM$37))/(MAX('09 (ind)'!AM$6:AM$37)-MIN('09 (ind)'!AM$6:AM$37))))))</f>
        <v>47.764297021988625</v>
      </c>
      <c r="AN29" s="75">
        <f>IF('09 (ind)'!AN$1="si",100*(('09 (ind)'!AN28-MIN('09 (ind)'!AN$6:AN$37))/(MAX('09 (ind)'!AN$6:AN$37)-MIN('09 (ind)'!AN$6:AN$37))),ABS(-100+(100*(('09 (ind)'!AN28-MIN('09 (ind)'!AN$6:AN$37))/(MAX('09 (ind)'!AN$6:AN$37)-MIN('09 (ind)'!AN$6:AN$37))))))</f>
        <v>73.054546748705832</v>
      </c>
      <c r="AO29" s="75">
        <f>IF('09 (ind)'!AO$1="si",100*(('09 (ind)'!AO28-MIN('09 (ind)'!AO$6:AO$37))/(MAX('09 (ind)'!AO$6:AO$37)-MIN('09 (ind)'!AO$6:AO$37))),ABS(-100+(100*(('09 (ind)'!AO28-MIN('09 (ind)'!AO$6:AO$37))/(MAX('09 (ind)'!AO$6:AO$37)-MIN('09 (ind)'!AO$6:AO$37))))))</f>
        <v>64.790234219523086</v>
      </c>
      <c r="AP29" s="75">
        <f>IF('09 (ind)'!AP$1="si",100*(('09 (ind)'!AP28-MIN('09 (ind)'!AP$6:AP$37))/(MAX('09 (ind)'!AP$6:AP$37)-MIN('09 (ind)'!AP$6:AP$37))),ABS(-100+(100*(('09 (ind)'!AP28-MIN('09 (ind)'!AP$6:AP$37))/(MAX('09 (ind)'!AP$6:AP$37)-MIN('09 (ind)'!AP$6:AP$37))))))</f>
        <v>50.883652430044187</v>
      </c>
      <c r="AQ29" s="75">
        <f>IF('09 (ind)'!AQ$1="si",100*(('09 (ind)'!AQ28-MIN('09 (ind)'!AQ$6:AQ$37))/(MAX('09 (ind)'!AQ$6:AQ$37)-MIN('09 (ind)'!AQ$6:AQ$37))),ABS(-100+(100*(('09 (ind)'!AQ28-MIN('09 (ind)'!AQ$6:AQ$37))/(MAX('09 (ind)'!AQ$6:AQ$37)-MIN('09 (ind)'!AQ$6:AQ$37))))))</f>
        <v>18.072703321470986</v>
      </c>
      <c r="AR29" s="75">
        <f>IF('09 (ind)'!AR$1="si",100*(('09 (ind)'!AR28-MIN('09 (ind)'!AR$6:AR$37))/(MAX('09 (ind)'!AR$6:AR$37)-MIN('09 (ind)'!AR$6:AR$37))),ABS(-100+(100*(('09 (ind)'!AR28-MIN('09 (ind)'!AR$6:AR$37))/(MAX('09 (ind)'!AR$6:AR$37)-MIN('09 (ind)'!AR$6:AR$37))))))</f>
        <v>100</v>
      </c>
      <c r="AS29" s="75">
        <f>IF('09 (ind)'!AS$1="si",100*(('09 (ind)'!AS28-MIN('09 (ind)'!AS$6:AS$37))/(MAX('09 (ind)'!AS$6:AS$37)-MIN('09 (ind)'!AS$6:AS$37))),ABS(-100+(100*(('09 (ind)'!AS28-MIN('09 (ind)'!AS$6:AS$37))/(MAX('09 (ind)'!AS$6:AS$37)-MIN('09 (ind)'!AS$6:AS$37))))))</f>
        <v>59.770114942528743</v>
      </c>
      <c r="AT29" s="75">
        <f>IF('09 (ind)'!AT$1="si",100*(('09 (ind)'!AT28-MIN('09 (ind)'!AT$6:AT$37))/(MAX('09 (ind)'!AT$6:AT$37)-MIN('09 (ind)'!AT$6:AT$37))),ABS(-100+(100*(('09 (ind)'!AT28-MIN('09 (ind)'!AT$6:AT$37))/(MAX('09 (ind)'!AT$6:AT$37)-MIN('09 (ind)'!AT$6:AT$37))))))</f>
        <v>0</v>
      </c>
      <c r="AU29" s="75">
        <f>IF('09 (ind)'!AU$1="si",100*(('09 (ind)'!AU28-MIN('09 (ind)'!AU$6:AU$37))/(MAX('09 (ind)'!AU$6:AU$37)-MIN('09 (ind)'!AU$6:AU$37))),ABS(-100+(100*(('09 (ind)'!AU28-MIN('09 (ind)'!AU$6:AU$37))/(MAX('09 (ind)'!AU$6:AU$37)-MIN('09 (ind)'!AU$6:AU$37))))))</f>
        <v>40.484429065743932</v>
      </c>
      <c r="AV29" s="75">
        <f>IF('09 (ind)'!AV$1="si",100*(('09 (ind)'!AV28-MIN('09 (ind)'!AV$6:AV$37))/(MAX('09 (ind)'!AV$6:AV$37)-MIN('09 (ind)'!AV$6:AV$37))),ABS(-100+(100*(('09 (ind)'!AV28-MIN('09 (ind)'!AV$6:AV$37))/(MAX('09 (ind)'!AV$6:AV$37)-MIN('09 (ind)'!AV$6:AV$37))))))</f>
        <v>74.870017331022524</v>
      </c>
      <c r="AW29" s="75">
        <f>IF('09 (ind)'!AW$1="si",100*(('09 (ind)'!AW28-MIN('09 (ind)'!AW$6:AW$37))/(MAX('09 (ind)'!AW$6:AW$37)-MIN('09 (ind)'!AW$6:AW$37))),ABS(-100+(100*(('09 (ind)'!AW28-MIN('09 (ind)'!AW$6:AW$37))/(MAX('09 (ind)'!AW$6:AW$37)-MIN('09 (ind)'!AW$6:AW$37))))))</f>
        <v>67.051189617880311</v>
      </c>
      <c r="AX29" s="75">
        <f>IF('09 (ind)'!AX$1="si",100*(('09 (ind)'!AX28-MIN('09 (ind)'!AX$6:AX$37))/(MAX('09 (ind)'!AX$6:AX$37)-MIN('09 (ind)'!AX$6:AX$37))),ABS(-100+(100*(('09 (ind)'!AX28-MIN('09 (ind)'!AX$6:AX$37))/(MAX('09 (ind)'!AX$6:AX$37)-MIN('09 (ind)'!AX$6:AX$37))))))</f>
        <v>12.660105818884999</v>
      </c>
      <c r="AY29" s="75">
        <f>IF('09 (ind)'!AY$1="si",100*(('09 (ind)'!AY28-MIN('09 (ind)'!AY$6:AY$37))/(MAX('09 (ind)'!AY$6:AY$37)-MIN('09 (ind)'!AY$6:AY$37))),ABS(-100+(100*(('09 (ind)'!AY28-MIN('09 (ind)'!AY$6:AY$37))/(MAX('09 (ind)'!AY$6:AY$37)-MIN('09 (ind)'!AY$6:AY$37))))))</f>
        <v>54.234062797335945</v>
      </c>
      <c r="AZ29" s="75">
        <f>IF('09 (ind)'!AZ$1="si",100*(('09 (ind)'!AZ28-MIN('09 (ind)'!AZ$6:AZ$37))/(MAX('09 (ind)'!AZ$6:AZ$37)-MIN('09 (ind)'!AZ$6:AZ$37))),ABS(-100+(100*(('09 (ind)'!AZ28-MIN('09 (ind)'!AZ$6:AZ$37))/(MAX('09 (ind)'!AZ$6:AZ$37)-MIN('09 (ind)'!AZ$6:AZ$37))))))</f>
        <v>94.728595447988525</v>
      </c>
      <c r="BA29" s="75">
        <f>IF('09 (ind)'!BA$1="si",100*(('09 (ind)'!BA28-MIN('09 (ind)'!BA$6:BA$37))/(MAX('09 (ind)'!BA$6:BA$37)-MIN('09 (ind)'!BA$6:BA$37))),ABS(-100+(100*(('09 (ind)'!BA28-MIN('09 (ind)'!BA$6:BA$37))/(MAX('09 (ind)'!BA$6:BA$37)-MIN('09 (ind)'!BA$6:BA$37))))))</f>
        <v>34.548914080058616</v>
      </c>
      <c r="BB29" s="75">
        <f>IF('09 (ind)'!BB$1="si",100*(('09 (ind)'!BB28-MIN('09 (ind)'!BB$6:BB$37))/(MAX('09 (ind)'!BB$6:BB$37)-MIN('09 (ind)'!BB$6:BB$37))),ABS(-100+(100*(('09 (ind)'!BB28-MIN('09 (ind)'!BB$6:BB$37))/(MAX('09 (ind)'!BB$6:BB$37)-MIN('09 (ind)'!BB$6:BB$37))))))</f>
        <v>26.565163146411553</v>
      </c>
      <c r="BC29" s="75">
        <f>IF('09 (ind)'!BC$1="si",100*(('09 (ind)'!BC28-MIN('09 (ind)'!BC$6:BC$37))/(MAX('09 (ind)'!BC$6:BC$37)-MIN('09 (ind)'!BC$6:BC$37))),ABS(-100+(100*(('09 (ind)'!BC28-MIN('09 (ind)'!BC$6:BC$37))/(MAX('09 (ind)'!BC$6:BC$37)-MIN('09 (ind)'!BC$6:BC$37))))))</f>
        <v>5.6488889416670833</v>
      </c>
      <c r="BD29" s="75">
        <f>IF('09 (ind)'!BD$1="si",100*(('09 (ind)'!BD28-MIN('09 (ind)'!BD$6:BD$37))/(MAX('09 (ind)'!BD$6:BD$37)-MIN('09 (ind)'!BD$6:BD$37))),ABS(-100+(100*(('09 (ind)'!BD28-MIN('09 (ind)'!BD$6:BD$37))/(MAX('09 (ind)'!BD$6:BD$37)-MIN('09 (ind)'!BD$6:BD$37))))))</f>
        <v>10.225807109092807</v>
      </c>
      <c r="BE29" s="75">
        <f>IF('09 (ind)'!BE$1="si",100*(('09 (ind)'!BE28-MIN('09 (ind)'!BE$6:BE$37))/(MAX('09 (ind)'!BE$6:BE$37)-MIN('09 (ind)'!BE$6:BE$37))),ABS(-100+(100*(('09 (ind)'!BE28-MIN('09 (ind)'!BE$6:BE$37))/(MAX('09 (ind)'!BE$6:BE$37)-MIN('09 (ind)'!BE$6:BE$37))))))</f>
        <v>48.041044776119399</v>
      </c>
      <c r="BF29" s="75">
        <f>IF('09 (ind)'!BF$1="si",100*(('09 (ind)'!BF28-MIN('09 (ind)'!BF$6:BF$37))/(MAX('09 (ind)'!BF$6:BF$37)-MIN('09 (ind)'!BF$6:BF$37))),ABS(-100+(100*(('09 (ind)'!BF28-MIN('09 (ind)'!BF$6:BF$37))/(MAX('09 (ind)'!BF$6:BF$37)-MIN('09 (ind)'!BF$6:BF$37))))))</f>
        <v>80.826607078877871</v>
      </c>
      <c r="BG29" s="75">
        <f>IF('09 (ind)'!BG$1="si",100*(('09 (ind)'!BG28-MIN('09 (ind)'!BG$6:BG$37))/(MAX('09 (ind)'!BG$6:BG$37)-MIN('09 (ind)'!BG$6:BG$37))),ABS(-100+(100*(('09 (ind)'!BG28-MIN('09 (ind)'!BG$6:BG$37))/(MAX('09 (ind)'!BG$6:BG$37)-MIN('09 (ind)'!BG$6:BG$37))))))</f>
        <v>25.894665833327657</v>
      </c>
      <c r="BH29" s="75">
        <f>IF('09 (ind)'!BH$1="si",100*(('09 (ind)'!BH28-MIN('09 (ind)'!BH$6:BH$37))/(MAX('09 (ind)'!BH$6:BH$37)-MIN('09 (ind)'!BH$6:BH$37))),ABS(-100+(100*(('09 (ind)'!BH28-MIN('09 (ind)'!BH$6:BH$37))/(MAX('09 (ind)'!BH$6:BH$37)-MIN('09 (ind)'!BH$6:BH$37))))))</f>
        <v>18.609200347570614</v>
      </c>
      <c r="BI29" s="75">
        <f>IF('09 (ind)'!BI$1="si",100*(('09 (ind)'!BI28-MIN('09 (ind)'!BI$6:BI$37))/(MAX('09 (ind)'!BI$6:BI$37)-MIN('09 (ind)'!BI$6:BI$37))),ABS(-100+(100*(('09 (ind)'!BI28-MIN('09 (ind)'!BI$6:BI$37))/(MAX('09 (ind)'!BI$6:BI$37)-MIN('09 (ind)'!BI$6:BI$37))))))</f>
        <v>99.337697422307883</v>
      </c>
      <c r="BJ29" s="75">
        <f>IF('09 (ind)'!BJ$1="si",100*(('09 (ind)'!BJ28-MIN('09 (ind)'!BJ$6:BJ$37))/(MAX('09 (ind)'!BJ$6:BJ$37)-MIN('09 (ind)'!BJ$6:BJ$37))),ABS(-100+(100*(('09 (ind)'!BJ28-MIN('09 (ind)'!BJ$6:BJ$37))/(MAX('09 (ind)'!BJ$6:BJ$37)-MIN('09 (ind)'!BJ$6:BJ$37))))))</f>
        <v>14.881380010318187</v>
      </c>
      <c r="BK29" s="75">
        <f>IF('09 (ind)'!BK$1="si",100*(('09 (ind)'!BK28-MIN('09 (ind)'!BK$6:BK$37))/(MAX('09 (ind)'!BK$6:BK$37)-MIN('09 (ind)'!BK$6:BK$37))),ABS(-100+(100*(('09 (ind)'!BK28-MIN('09 (ind)'!BK$6:BK$37))/(MAX('09 (ind)'!BK$6:BK$37)-MIN('09 (ind)'!BK$6:BK$37))))))</f>
        <v>90.14792752415272</v>
      </c>
      <c r="BL29" s="75">
        <f>IF('09 (ind)'!BL$1="si",100*(('09 (ind)'!BL28-MIN('09 (ind)'!BL$6:BL$37))/(MAX('09 (ind)'!BL$6:BL$37)-MIN('09 (ind)'!BL$6:BL$37))),ABS(-100+(100*(('09 (ind)'!BL28-MIN('09 (ind)'!BL$6:BL$37))/(MAX('09 (ind)'!BL$6:BL$37)-MIN('09 (ind)'!BL$6:BL$37))))))</f>
        <v>90.990990990990994</v>
      </c>
      <c r="BM29" s="75">
        <f>IF('09 (ind)'!BM$1="si",100*(('09 (ind)'!BM28-MIN('09 (ind)'!BM$6:BM$37))/(MAX('09 (ind)'!BM$6:BM$37)-MIN('09 (ind)'!BM$6:BM$37))),ABS(-100+(100*(('09 (ind)'!BM28-MIN('09 (ind)'!BM$6:BM$37))/(MAX('09 (ind)'!BM$6:BM$37)-MIN('09 (ind)'!BM$6:BM$37))))))</f>
        <v>100</v>
      </c>
      <c r="BN29" s="75">
        <f>IF('09 (ind)'!BN$1="si",100*(('09 (ind)'!BN28-MIN('09 (ind)'!BN$6:BN$37))/(MAX('09 (ind)'!BN$6:BN$37)-MIN('09 (ind)'!BN$6:BN$37))),ABS(-100+(100*(('09 (ind)'!BN28-MIN('09 (ind)'!BN$6:BN$37))/(MAX('09 (ind)'!BN$6:BN$37)-MIN('09 (ind)'!BN$6:BN$37))))))</f>
        <v>34.329439187839675</v>
      </c>
      <c r="BO29" s="75">
        <f>IF('09 (ind)'!BO$1="si",100*(('09 (ind)'!BO28-MIN('09 (ind)'!BO$6:BO$37))/(MAX('09 (ind)'!BO$6:BO$37)-MIN('09 (ind)'!BO$6:BO$37))),ABS(-100+(100*(('09 (ind)'!BO28-MIN('09 (ind)'!BO$6:BO$37))/(MAX('09 (ind)'!BO$6:BO$37)-MIN('09 (ind)'!BO$6:BO$37))))))</f>
        <v>24.850588817452756</v>
      </c>
      <c r="BP29" s="75">
        <f>IF('09 (ind)'!BP$1="si",100*(('09 (ind)'!BP28-MIN('09 (ind)'!BP$6:BP$37))/(MAX('09 (ind)'!BP$6:BP$37)-MIN('09 (ind)'!BP$6:BP$37))),ABS(-100+(100*(('09 (ind)'!BP28-MIN('09 (ind)'!BP$6:BP$37))/(MAX('09 (ind)'!BP$6:BP$37)-MIN('09 (ind)'!BP$6:BP$37))))))</f>
        <v>50.13949118671345</v>
      </c>
      <c r="BQ29" s="75">
        <f>IF('09 (ind)'!BQ$1="si",100*(('09 (ind)'!BQ28-MIN('09 (ind)'!BQ$6:BQ$37))/(MAX('09 (ind)'!BQ$6:BQ$37)-MIN('09 (ind)'!BQ$6:BQ$37))),ABS(-100+(100*(('09 (ind)'!BQ28-MIN('09 (ind)'!BQ$6:BQ$37))/(MAX('09 (ind)'!BQ$6:BQ$37)-MIN('09 (ind)'!BQ$6:BQ$37))))))</f>
        <v>86.253946967017725</v>
      </c>
      <c r="BR29" s="75">
        <f>IF('09 (ind)'!BR$1="si",100*(('09 (ind)'!BR28-MIN('09 (ind)'!BR$6:BR$37))/(MAX('09 (ind)'!BR$6:BR$37)-MIN('09 (ind)'!BR$6:BR$37))),ABS(-100+(100*(('09 (ind)'!BR28-MIN('09 (ind)'!BR$6:BR$37))/(MAX('09 (ind)'!BP$6:BP$37)-MIN('09 (ind)'!BR$6:BR$37))))))</f>
        <v>33.072763606441754</v>
      </c>
      <c r="BS29" s="75">
        <f>IF('09 (ind)'!BS$1="si",100*(('09 (ind)'!BS28-MIN('09 (ind)'!BS$6:BS$37))/(MAX('09 (ind)'!BS$6:BS$37)-MIN('09 (ind)'!BS$6:BS$37))),ABS(-100+(100*(('09 (ind)'!BS28-MIN('09 (ind)'!BS$6:BS$37))/(MAX('09 (ind)'!BQ$6:BQ$37)-MIN('09 (ind)'!BS$6:BS$37))))))</f>
        <v>38.203161806773302</v>
      </c>
      <c r="BT29" s="75">
        <f>IF('09 (ind)'!BT$1="si",100*(('09 (ind)'!BT28-MIN('09 (ind)'!BT$6:BT$37))/(MAX('09 (ind)'!BT$6:BT$37)-MIN('09 (ind)'!BT$6:BT$37))),ABS(-100+(100*(('09 (ind)'!BT28-MIN('09 (ind)'!BT$6:BT$37))/(MAX('09 (ind)'!BR$6:BR$37)-MIN('09 (ind)'!BT$6:BT$37))))))</f>
        <v>89.406558270708302</v>
      </c>
      <c r="BU29" s="75">
        <f>IF('09 (ind)'!BU$1="si",100*(('09 (ind)'!BU28-MIN('09 (ind)'!BU$6:BU$37))/(MAX('09 (ind)'!BU$6:BU$37)-MIN('09 (ind)'!BU$6:BU$37))),ABS(-100+(100*(('09 (ind)'!BU28-MIN('09 (ind)'!BU$6:BU$37))/(MAX('09 (ind)'!BU$6:BU$37)-MIN('09 (ind)'!BU$6:BU$37))))))</f>
        <v>0</v>
      </c>
      <c r="BV29" s="75">
        <f>IF('09 (ind)'!BV$1="si",100*(('09 (ind)'!BV28-MIN('09 (ind)'!BV$6:BV$37))/(MAX('09 (ind)'!BV$6:BV$37)-MIN('09 (ind)'!BV$6:BV$37))),ABS(-100+(100*(('09 (ind)'!BV28-MIN('09 (ind)'!BV$6:BV$37))/(MAX('09 (ind)'!BV$6:BV$37)-MIN('09 (ind)'!BV$6:BV$37))))))</f>
        <v>40.111052353252241</v>
      </c>
      <c r="BW29" s="75">
        <f>IF('09 (ind)'!BW$1="si",100*(('09 (ind)'!BW28-MIN('09 (ind)'!BW$6:BW$37))/(MAX('09 (ind)'!BW$6:BW$37)-MIN('09 (ind)'!BW$6:BW$37))),ABS(-100+(100*(('09 (ind)'!BW28-MIN('09 (ind)'!BW$6:BW$37))/(MAX('09 (ind)'!BW$6:BW$37)-MIN('09 (ind)'!BW$6:BW$37))))))</f>
        <v>49.999999999999993</v>
      </c>
      <c r="BX29" s="75">
        <f>IF('09 (ind)'!BX$1="si",100*(('09 (ind)'!BX28-MIN('09 (ind)'!BX$6:BX$37))/(MAX('09 (ind)'!BX$6:BX$37)-MIN('09 (ind)'!BX$6:BX$37))),ABS(-100+(100*(('09 (ind)'!BX28-MIN('09 (ind)'!BX$6:BX$37))/(MAX('09 (ind)'!BX$6:BX$37)-MIN('09 (ind)'!BX$6:BX$37))))))</f>
        <v>78.90037822959809</v>
      </c>
      <c r="BY29" s="75">
        <f>IF('09 (ind)'!BY$1="si",100*(('09 (ind)'!BY28-MIN('09 (ind)'!BY$6:BY$37))/(MAX('09 (ind)'!BY$6:BY$37)-MIN('09 (ind)'!BY$6:BY$37))),ABS(-100+(100*(('09 (ind)'!BY28-MIN('09 (ind)'!BY$6:BY$37))/(MAX('09 (ind)'!BY$6:BY$37)-MIN('09 (ind)'!BY$6:BY$37))))))</f>
        <v>31.611719063740274</v>
      </c>
      <c r="BZ29" s="75">
        <f>IF('09 (ind)'!BZ$1="si",100*(('09 (ind)'!BZ28-MIN('09 (ind)'!BZ$6:BZ$37))/(MAX('09 (ind)'!BZ$6:BZ$37)-MIN('09 (ind)'!BZ$6:BZ$37))),ABS(-100+(100*(('09 (ind)'!BZ28-MIN('09 (ind)'!BZ$6:BZ$37))/(MAX('09 (ind)'!BZ$6:BZ$37)-MIN('09 (ind)'!BZ$6:BZ$37))))))</f>
        <v>94.755470436683922</v>
      </c>
      <c r="CA29" s="75">
        <f>IF('09 (ind)'!CA$1="si",100*(('09 (ind)'!CA28-MIN('09 (ind)'!CA$6:CA$37))/(MAX('09 (ind)'!CA$6:CA$37)-MIN('09 (ind)'!CA$6:CA$37))),ABS(-100+(100*(('09 (ind)'!CA28-MIN('09 (ind)'!CA$6:CA$37))/(MAX('09 (ind)'!CA$6:CA$37)-MIN('09 (ind)'!CA$6:CA$37))))))</f>
        <v>0</v>
      </c>
      <c r="CB29" s="75">
        <f>IF('09 (ind)'!CB$1="si",100*(('09 (ind)'!CB28-MIN('09 (ind)'!CB$6:CB$37))/(MAX('09 (ind)'!CB$6:CB$37)-MIN('09 (ind)'!CB$6:CB$37))),ABS(-100+(100*(('09 (ind)'!CB28-MIN('09 (ind)'!CB$6:CB$37))/(MAX('09 (ind)'!CB$6:CB$37)-MIN('09 (ind)'!CB$6:CB$37))))))</f>
        <v>74.534161490683218</v>
      </c>
      <c r="CC29" s="75">
        <f>IF('09 (ind)'!CC$1="si",100*(('09 (ind)'!CC28-MIN('09 (ind)'!CC$6:CC$37))/(MAX('09 (ind)'!CC$6:CC$37)-MIN('09 (ind)'!CC$6:CC$37))),ABS(-100+(100*(('09 (ind)'!CC28-MIN('09 (ind)'!CC$6:CC$37))/(MAX('09 (ind)'!CC$6:CC$37)-MIN('09 (ind)'!CC$6:CC$37))))))</f>
        <v>73.810048625202271</v>
      </c>
      <c r="CD29" s="75">
        <f>IF('09 (ind)'!CD$1="si",100*(('09 (ind)'!CD28-MIN('09 (ind)'!CD$6:CD$37))/(MAX('09 (ind)'!CD$6:CD$37)-MIN('09 (ind)'!CD$6:CD$37))),ABS(-100+(100*(('09 (ind)'!CD28-MIN('09 (ind)'!CD$6:CD$37))/(MAX('09 (ind)'!CD$6:CD$37)-MIN('09 (ind)'!CD$6:CD$37))))))</f>
        <v>100</v>
      </c>
      <c r="CE29" s="75">
        <f>IF('09 (ind)'!CE$1="si",100*(('09 (ind)'!CE28-MIN('09 (ind)'!CE$6:CE$37))/(MAX('09 (ind)'!CE$6:CE$37)-MIN('09 (ind)'!CE$6:CE$37))),ABS(-100+(100*(('09 (ind)'!CE28-MIN('09 (ind)'!CE$6:CE$37))/(MAX('09 (ind)'!CE$6:CE$37)-MIN('09 (ind)'!CE$6:CE$37))))))</f>
        <v>100</v>
      </c>
      <c r="CF29" s="75">
        <f>IF('09 (ind)'!CF$1="si",100*(('09 (ind)'!CF28-MIN('09 (ind)'!CF$6:CF$37))/(MAX('09 (ind)'!CF$6:CF$37)-MIN('09 (ind)'!CF$6:CF$37))),ABS(-100+(100*(('09 (ind)'!CF28-MIN('09 (ind)'!CF$6:CF$37))/(MAX('09 (ind)'!CF$6:CF$37)-MIN('09 (ind)'!CF$6:CF$37))))))</f>
        <v>1.0029287979967423</v>
      </c>
      <c r="CG29" s="75">
        <f>IF('09 (ind)'!CG$1="si",100*(('09 (ind)'!CG28-MIN('09 (ind)'!CG$6:CG$37))/(MAX('09 (ind)'!CG$6:CG$37)-MIN('09 (ind)'!CG$6:CG$37))),ABS(-100+(100*(('09 (ind)'!CG28-MIN('09 (ind)'!CG$6:CG$37))/(MAX('09 (ind)'!CG$6:CG$37)-MIN('09 (ind)'!CG$6:CG$37))))))</f>
        <v>29.588236460416802</v>
      </c>
      <c r="CH29" s="75">
        <f>IF('09 (ind)'!CH$1="si",100*(('09 (ind)'!CH28-MIN('09 (ind)'!CH$6:CH$37))/(MAX('09 (ind)'!CH$6:CH$37)-MIN('09 (ind)'!CH$6:CH$37))),ABS(-100+(100*(('09 (ind)'!CH28-MIN('09 (ind)'!CH$6:CH$37))/(MAX('09 (ind)'!CH$6:CH$37)-MIN('09 (ind)'!CH$6:CH$37))))))</f>
        <v>78.956621455368932</v>
      </c>
      <c r="CI29" s="75">
        <f>IF('09 (ind)'!CI$1="si",100*(('09 (ind)'!CI28-MIN('09 (ind)'!CI$6:CI$37))/(MAX('09 (ind)'!CI$6:CI$37)-MIN('09 (ind)'!CI$6:CI$37))),ABS(-100+(100*(('09 (ind)'!CI28-MIN('09 (ind)'!CI$6:CI$37))/(MAX('09 (ind)'!CI$6:CI$37)-MIN('09 (ind)'!CI$6:CI$37))))))</f>
        <v>26.74472897689439</v>
      </c>
      <c r="CJ29" s="75">
        <f>IF('09 (ind)'!CJ$1="si",100*(('09 (ind)'!CJ28-MIN('09 (ind)'!CJ$6:CJ$37))/(MAX('09 (ind)'!CJ$6:CJ$37)-MIN('09 (ind)'!CJ$6:CJ$37))),ABS(-100+(100*(('09 (ind)'!CJ28-MIN('09 (ind)'!CJ$6:CJ$37))/(MAX('09 (ind)'!CJ$6:CJ$37)-MIN('09 (ind)'!CJ$6:CJ$37))))))</f>
        <v>42.484356755805038</v>
      </c>
      <c r="CK29" s="75">
        <f>IF('09 (ind)'!CK$1="si",100*(('09 (ind)'!CK28-MIN('09 (ind)'!CK$6:CK$37))/(MAX('09 (ind)'!CK$6:CK$37)-MIN('09 (ind)'!CK$6:CK$37))),ABS(-100+(100*(('09 (ind)'!CK28-MIN('09 (ind)'!CK$6:CK$37))/(MAX('09 (ind)'!CK$6:CK$37)-MIN('09 (ind)'!CK$6:CK$37))))))</f>
        <v>8.66354951419091</v>
      </c>
      <c r="CL29" s="75">
        <f>IF('09 (ind)'!CL$1="si",100*(('09 (ind)'!CL28-MIN('09 (ind)'!CL$6:CL$37))/(MAX('09 (ind)'!CL$6:CL$37)-MIN('09 (ind)'!CL$6:CL$37))),ABS(-100+(100*(('09 (ind)'!CL28-MIN('09 (ind)'!CL$6:CL$37))/(MAX('09 (ind)'!CL$6:CL$37)-MIN('09 (ind)'!CL$6:CL$37))))))</f>
        <v>13.514327276301366</v>
      </c>
      <c r="CM29" s="75">
        <f>IF('09 (ind)'!CM$1="si",100*(('09 (ind)'!CM28-MIN('09 (ind)'!CM$6:CM$37))/(MAX('09 (ind)'!CM$6:CM$37)-MIN('09 (ind)'!CM$6:CM$37))),ABS(-100+(100*(('09 (ind)'!CM28-MIN('09 (ind)'!CM$6:CM$37))/(MAX('09 (ind)'!CM$6:CM$37)-MIN('09 (ind)'!CM$6:CM$37))))))</f>
        <v>5.1008310941007249</v>
      </c>
    </row>
    <row r="30" spans="1:91">
      <c r="A30" s="18" t="s">
        <v>228</v>
      </c>
      <c r="B30" s="87">
        <f>IF('09 (ind)'!B$1="si",100*(('09 (ind)'!B29-MIN('09 (ind)'!B$6:B$37))/(MAX('09 (ind)'!B$6:B$37)-MIN('09 (ind)'!B$6:B$37))),ABS(-100+(100*(('09 (ind)'!B29-MIN('09 (ind)'!B$6:B$37))/(MAX('09 (ind)'!B$6:B$37)-MIN('09 (ind)'!B$6:B$37))))))</f>
        <v>6.8128150732904835</v>
      </c>
      <c r="C30" s="87">
        <f>IF('09 (ind)'!C$1="si",100*(('09 (ind)'!C29-MIN('09 (ind)'!C$6:C$37))/(MAX('09 (ind)'!C$6:C$37)-MIN('09 (ind)'!C$6:C$37))),ABS(-100+(100*(('09 (ind)'!C29-MIN('09 (ind)'!C$6:C$37))/(MAX('09 (ind)'!C$6:C$37)-MIN('09 (ind)'!C$6:C$37))))))</f>
        <v>44.391002788836261</v>
      </c>
      <c r="D30" s="87">
        <f>IF('09 (ind)'!D$1="si",100*(('09 (ind)'!D29-MIN('09 (ind)'!D$6:D$37))/(MAX('09 (ind)'!D$6:D$37)-MIN('09 (ind)'!D$6:D$37))),ABS(-100+(100*(('09 (ind)'!D29-MIN('09 (ind)'!D$6:D$37))/(MAX('09 (ind)'!D$6:D$37)-MIN('09 (ind)'!D$6:D$37))))))</f>
        <v>60.549279228734505</v>
      </c>
      <c r="E30" s="87">
        <f>IF('09 (ind)'!E$1="si",100*(('09 (ind)'!E29-MIN('09 (ind)'!E$6:E$37))/(MAX('09 (ind)'!E$6:E$37)-MIN('09 (ind)'!E$6:E$37))),ABS(-100+(100*(('09 (ind)'!E29-MIN('09 (ind)'!E$6:E$37))/(MAX('09 (ind)'!E$6:E$37)-MIN('09 (ind)'!E$6:E$37))))))</f>
        <v>63.604010512891982</v>
      </c>
      <c r="F30" s="87">
        <f>IF('09 (ind)'!F$1="si",100*(('09 (ind)'!F29-MIN('09 (ind)'!F$6:F$37))/(MAX('09 (ind)'!F$6:F$37)-MIN('09 (ind)'!F$6:F$37))),ABS(-100+(100*(('09 (ind)'!F29-MIN('09 (ind)'!F$6:F$37))/(MAX('09 (ind)'!F$6:F$37)-MIN('09 (ind)'!F$6:F$37))))))</f>
        <v>28.08219178082193</v>
      </c>
      <c r="G30" s="87">
        <f>IF('09 (ind)'!G$1="si",100*(('09 (ind)'!G29-MIN('09 (ind)'!G$6:G$37))/(MAX('09 (ind)'!G$6:G$37)-MIN('09 (ind)'!G$6:G$37))),ABS(-100+(100*(('09 (ind)'!G29-MIN('09 (ind)'!G$6:G$37))/(MAX('09 (ind)'!G$6:G$37)-MIN('09 (ind)'!G$6:G$37))))))</f>
        <v>52.542372881355938</v>
      </c>
      <c r="H30" s="87">
        <f>IF('09 (ind)'!H$1="si",100*(('09 (ind)'!H29-MIN('09 (ind)'!H$6:H$37))/(MAX('09 (ind)'!H$6:H$37)-MIN('09 (ind)'!H$6:H$37))),ABS(-100+(100*(('09 (ind)'!H29-MIN('09 (ind)'!H$6:H$37))/(MAX('09 (ind)'!H$6:H$37)-MIN('09 (ind)'!H$6:H$37))))))</f>
        <v>34.615384615384606</v>
      </c>
      <c r="I30" s="87">
        <f>IF('09 (ind)'!I$1="si",100*(('09 (ind)'!I29-MIN('09 (ind)'!I$6:I$37))/(MAX('09 (ind)'!I$6:I$37)-MIN('09 (ind)'!I$6:I$37))),ABS(-100+(100*(('09 (ind)'!I29-MIN('09 (ind)'!I$6:I$37))/(MAX('09 (ind)'!I$6:I$37)-MIN('09 (ind)'!I$6:I$37))))))</f>
        <v>73.125</v>
      </c>
      <c r="J30" s="87">
        <f>IF('09 (ind)'!J$1="si",100*(('09 (ind)'!J29-MIN('09 (ind)'!J$6:J$37))/(MAX('09 (ind)'!J$6:J$37)-MIN('09 (ind)'!J$6:J$37))),ABS(-100+(100*(('09 (ind)'!J29-MIN('09 (ind)'!J$6:J$37))/(MAX('09 (ind)'!J$6:J$37)-MIN('09 (ind)'!J$6:J$37))))))</f>
        <v>15.545710833668952</v>
      </c>
      <c r="K30" s="87">
        <f>IF('09 (ind)'!K$1="si",100*(('09 (ind)'!K29-MIN('09 (ind)'!K$6:K$37))/(MAX('09 (ind)'!K$6:K$37)-MIN('09 (ind)'!K$6:K$37))),ABS(-100+(100*(('09 (ind)'!K29-MIN('09 (ind)'!K$6:K$37))/(MAX('09 (ind)'!K$6:K$37)-MIN('09 (ind)'!K$6:K$37))))))</f>
        <v>30.622347663634514</v>
      </c>
      <c r="L30" s="87">
        <f>IF('09 (ind)'!L$1="si",100*(('09 (ind)'!L29-MIN('09 (ind)'!L$6:L$37))/(MAX('09 (ind)'!L$6:L$37)-MIN('09 (ind)'!L$6:L$37))),ABS(-100+(100*(('09 (ind)'!L29-MIN('09 (ind)'!L$6:L$37))/(MAX('09 (ind)'!L$6:L$37)-MIN('09 (ind)'!L$6:L$37))))))</f>
        <v>93.839235661532854</v>
      </c>
      <c r="M30" s="87">
        <f>IF('09 (ind)'!M$1="si",100*(('09 (ind)'!M29-MIN('09 (ind)'!M$6:M$37))/(MAX('09 (ind)'!M$6:M$37)-MIN('09 (ind)'!M$6:M$37))),ABS(-100+(100*(('09 (ind)'!M29-MIN('09 (ind)'!M$6:M$37))/(MAX('09 (ind)'!M$6:M$37)-MIN('09 (ind)'!M$6:M$37))))))</f>
        <v>31.1013403438733</v>
      </c>
      <c r="N30" s="87">
        <f>IF('09 (ind)'!N$1="si",100*(('09 (ind)'!N29-MIN('09 (ind)'!N$6:N$37))/(MAX('09 (ind)'!N$6:N$37)-MIN('09 (ind)'!N$6:N$37))),ABS(-100+(100*(('09 (ind)'!N29-MIN('09 (ind)'!N$6:N$37))/(MAX('09 (ind)'!N$6:N$37)-MIN('09 (ind)'!N$6:N$37))))))</f>
        <v>0</v>
      </c>
      <c r="O30" s="87">
        <f>IF('09 (ind)'!O$1="si",100*(('09 (ind)'!O29-MIN('09 (ind)'!O$6:O$37))/(MAX('09 (ind)'!O$6:O$37)-MIN('09 (ind)'!O$6:O$37))),ABS(-100+(100*(('09 (ind)'!O29-MIN('09 (ind)'!O$6:O$37))/(MAX('09 (ind)'!O$6:O$37)-MIN('09 (ind)'!O$6:O$37))))))</f>
        <v>84.782608695652172</v>
      </c>
      <c r="P30" s="87">
        <f>IF('09 (ind)'!P$1="si",100*(('09 (ind)'!P29-MIN('09 (ind)'!P$6:P$37))/(MAX('09 (ind)'!P$6:P$37)-MIN('09 (ind)'!P$6:P$37))),ABS(-100+(100*(('09 (ind)'!P29-MIN('09 (ind)'!P$6:P$37))/(MAX('09 (ind)'!P$6:P$37)-MIN('09 (ind)'!P$6:P$37))))))</f>
        <v>1.3435130286669914</v>
      </c>
      <c r="Q30" s="87">
        <f>IF('09 (ind)'!Q$1="si",100*(('09 (ind)'!Q29-MIN('09 (ind)'!Q$6:Q$37))/(MAX('09 (ind)'!Q$6:Q$37)-MIN('09 (ind)'!Q$6:Q$37))),ABS(-100+(100*(('09 (ind)'!Q29-MIN('09 (ind)'!Q$6:Q$37))/(MAX('09 (ind)'!Q$6:Q$37)-MIN('09 (ind)'!Q$6:Q$37))))))</f>
        <v>18.779490978892341</v>
      </c>
      <c r="R30" s="87">
        <f>IF('09 (ind)'!R$1="si",100*(('09 (ind)'!R29-MIN('09 (ind)'!R$6:R$37))/(MAX('09 (ind)'!R$6:R$37)-MIN('09 (ind)'!R$6:R$37))),ABS(-100+(100*(('09 (ind)'!R29-MIN('09 (ind)'!R$6:R$37))/(MAX('09 (ind)'!R$6:R$37)-MIN('09 (ind)'!R$6:R$37))))))</f>
        <v>0.5898108547693397</v>
      </c>
      <c r="S30" s="75">
        <f>ABS(ABS(('09 (ind)'!S29-((MAX('09 (ind)'!S$6:S$37)+MIN('09 (ind)'!S$6:S$37))/2))/(((MAX('09 (ind)'!S$6:S$37)+MIN('09 (ind)'!S$6:S$37))/2)-MAX('09 (ind)'!S$6:S$37))*100)-100)</f>
        <v>42.384105960264904</v>
      </c>
      <c r="T30" s="75">
        <f>IF('09 (ind)'!T$1="si",100*(('09 (ind)'!T29-MIN('09 (ind)'!T$6:T$37))/(MAX('09 (ind)'!T$6:T$37)-MIN('09 (ind)'!T$6:T$37))),ABS(-100+(100*(('09 (ind)'!T29-MIN('09 (ind)'!T$6:T$37))/(MAX('09 (ind)'!T$6:T$37)-MIN('09 (ind)'!T$6:T$37))))))</f>
        <v>16.898591591046358</v>
      </c>
      <c r="U30" s="75">
        <f>IF('09 (ind)'!U$1="si",100*(('09 (ind)'!U29-MIN('09 (ind)'!U$6:U$37))/(MAX('09 (ind)'!U$6:U$37)-MIN('09 (ind)'!U$6:U$37))),ABS(-100+(100*(('09 (ind)'!U29-MIN('09 (ind)'!U$6:U$37))/(MAX('09 (ind)'!U$6:U$37)-MIN('09 (ind)'!U$6:U$37))))))</f>
        <v>100</v>
      </c>
      <c r="V30" s="75">
        <f>IF('09 (ind)'!V$1="si",100*(('09 (ind)'!V29-MIN('09 (ind)'!V$6:V$37))/(MAX('09 (ind)'!V$6:V$37)-MIN('09 (ind)'!V$6:V$37))),ABS(-100+(100*(('09 (ind)'!V29-MIN('09 (ind)'!V$6:V$37))/(MAX('09 (ind)'!V$6:V$37)-MIN('09 (ind)'!V$6:V$37))))))</f>
        <v>95.424836601307192</v>
      </c>
      <c r="W30" s="75">
        <f>IF('09 (ind)'!W$1="si",100*(('09 (ind)'!W29-MIN('09 (ind)'!W$6:W$37))/(MAX('09 (ind)'!W$6:W$37)-MIN('09 (ind)'!W$6:W$37))),ABS(-100+(100*(('09 (ind)'!W29-MIN('09 (ind)'!W$6:W$37))/(MAX('09 (ind)'!W$6:W$37)-MIN('09 (ind)'!W$6:W$37))))))</f>
        <v>57.636860746908589</v>
      </c>
      <c r="X30" s="75">
        <f>IF('09 (ind)'!X$1="si",100*(('09 (ind)'!X29-MIN('09 (ind)'!X$6:X$37))/(MAX('09 (ind)'!X$6:X$37)-MIN('09 (ind)'!X$6:X$37))),ABS(-100+(100*(('09 (ind)'!X29-MIN('09 (ind)'!X$6:X$37))/(MAX('09 (ind)'!X$6:X$37)-MIN('09 (ind)'!X$6:X$37))))))</f>
        <v>37.500936957603166</v>
      </c>
      <c r="Y30" s="75">
        <f>IF('09 (ind)'!Y$1="si",100*(('09 (ind)'!Y29-MIN('09 (ind)'!Y$6:Y$37))/(MAX('09 (ind)'!Y$6:Y$37)-MIN('09 (ind)'!Y$6:Y$37))),ABS(-100+(100*(('09 (ind)'!Y29-MIN('09 (ind)'!Y$6:Y$37))/(MAX('09 (ind)'!Y$6:Y$37)-MIN('09 (ind)'!Y$6:Y$37))))))</f>
        <v>52.072522085009936</v>
      </c>
      <c r="Z30" s="75">
        <f>IF('09 (ind)'!Z$1="si",100*(('09 (ind)'!Z29-MIN('09 (ind)'!Z$6:Z$37))/(MAX('09 (ind)'!Z$6:Z$37)-MIN('09 (ind)'!Z$6:Z$37))),ABS(-100+(100*(('09 (ind)'!Z29-MIN('09 (ind)'!Z$6:Z$37))/(MAX('09 (ind)'!Z$6:Z$37)-MIN('09 (ind)'!Z$6:Z$37))))))</f>
        <v>57.085204984683209</v>
      </c>
      <c r="AA30" s="75">
        <f>IF('09 (ind)'!AA$1="si",100*(('09 (ind)'!AA29-MIN('09 (ind)'!AA$6:AA$37))/(MAX('09 (ind)'!AA$6:AA$37)-MIN('09 (ind)'!AA$6:AA$37))),ABS(-100+(100*(('09 (ind)'!AA29-MIN('09 (ind)'!AA$6:AA$37))/(MAX('09 (ind)'!AA$6:AA$37)-MIN('09 (ind)'!AA$6:AA$37))))))</f>
        <v>70.035170190830371</v>
      </c>
      <c r="AB30" s="75">
        <f>IF('09 (ind)'!AB$1="si",100*(('09 (ind)'!AB29-MIN('09 (ind)'!AB$6:AB$37))/(MAX('09 (ind)'!AB$6:AB$37)-MIN('09 (ind)'!AB$6:AB$37))),ABS(-100+(100*(('09 (ind)'!AB29-MIN('09 (ind)'!AB$6:AB$37))/(MAX('09 (ind)'!AB$6:AB$37)-MIN('09 (ind)'!AB$6:AB$37))))))</f>
        <v>40.245968689563803</v>
      </c>
      <c r="AC30" s="75">
        <f>IF('09 (ind)'!AC$1="si",100*(('09 (ind)'!AC29-MIN('09 (ind)'!AC$6:AC$37))/(MAX('09 (ind)'!AC$6:AC$37)-MIN('09 (ind)'!AC$6:AC$37))),ABS(-100+(100*(('09 (ind)'!AC29-MIN('09 (ind)'!AC$6:AC$37))/(MAX('09 (ind)'!AC$6:AC$37)-MIN('09 (ind)'!AC$6:AC$37))))))</f>
        <v>62.890678408271192</v>
      </c>
      <c r="AD30" s="75">
        <f>IF('09 (ind)'!AD$1="si",100*(('09 (ind)'!AD29-MIN('09 (ind)'!AD$6:AD$37))/(MAX('09 (ind)'!AD$6:AD$37)-MIN('09 (ind)'!AD$6:AD$37))),ABS(-100+(100*(('09 (ind)'!AD29-MIN('09 (ind)'!AD$6:AD$37))/(MAX('09 (ind)'!AD$6:AD$37)-MIN('09 (ind)'!AD$6:AD$37))))))</f>
        <v>56.167091351958312</v>
      </c>
      <c r="AE30" s="75">
        <f>IF('09 (ind)'!AE$1="si",100*(('09 (ind)'!AE29-MIN('09 (ind)'!AE$6:AE$37))/(MAX('09 (ind)'!AE$6:AE$37)-MIN('09 (ind)'!AE$6:AE$37))),ABS(-100+(100*(('09 (ind)'!AE29-MIN('09 (ind)'!AE$6:AE$37))/(MAX('09 (ind)'!AE$6:AE$37)-MIN('09 (ind)'!AE$6:AE$37))))))</f>
        <v>22.785714961940538</v>
      </c>
      <c r="AF30" s="75">
        <f>IF('09 (ind)'!AF$1="si",100*(('09 (ind)'!AF29-MIN('09 (ind)'!AF$6:AF$37))/(MAX('09 (ind)'!AF$6:AF$37)-MIN('09 (ind)'!AF$6:AF$37))),ABS(-100+(100*(('09 (ind)'!AF29-MIN('09 (ind)'!AF$6:AF$37))/(MAX('09 (ind)'!AF$6:AF$37)-MIN('09 (ind)'!AF$6:AF$37))))))</f>
        <v>57.396574297305122</v>
      </c>
      <c r="AG30" s="75">
        <f>IF('09 (ind)'!AG$1="si",100*(('09 (ind)'!AG29-MIN('09 (ind)'!AG$6:AG$37))/(MAX('09 (ind)'!AG$6:AG$37)-MIN('09 (ind)'!AG$6:AG$37))),ABS(-100+(100*(('09 (ind)'!AG29-MIN('09 (ind)'!AG$6:AG$37))/(MAX('09 (ind)'!AG$6:AG$37)-MIN('09 (ind)'!AG$6:AG$37))))))</f>
        <v>71.352912564207827</v>
      </c>
      <c r="AH30" s="75">
        <f>IF('09 (ind)'!AH$1="si",100*(('09 (ind)'!AH29-MIN('09 (ind)'!AH$6:AH$37))/(MAX('09 (ind)'!AH$6:AH$37)-MIN('09 (ind)'!AH$6:AH$37))),ABS(-100+(100*(('09 (ind)'!AH29-MIN('09 (ind)'!AH$6:AH$37))/(MAX('09 (ind)'!AH$6:AH$37)-MIN('09 (ind)'!AH$6:AH$37))))))</f>
        <v>60.015414308169355</v>
      </c>
      <c r="AI30" s="75">
        <f>IF('09 (ind)'!AI$1="si",100*(('09 (ind)'!AI29-MIN('09 (ind)'!AI$6:AI$37))/(MAX('09 (ind)'!AI$6:AI$37)-MIN('09 (ind)'!AI$6:AI$37))),ABS(-100+(100*(('09 (ind)'!AI29-MIN('09 (ind)'!AI$6:AI$37))/(MAX('09 (ind)'!AI$6:AI$37)-MIN('09 (ind)'!AI$6:AI$37))))))</f>
        <v>6.4026491598829782</v>
      </c>
      <c r="AJ30" s="75">
        <f>IF('09 (ind)'!AJ$1="si",100*(('09 (ind)'!AJ29-MIN('09 (ind)'!AJ$6:AJ$37))/(MAX('09 (ind)'!AJ$6:AJ$37)-MIN('09 (ind)'!AJ$6:AJ$37))),ABS(-100+(100*(('09 (ind)'!AJ29-MIN('09 (ind)'!AJ$6:AJ$37))/(MAX('09 (ind)'!AJ$6:AJ$37)-MIN('09 (ind)'!AJ$6:AJ$37))))))</f>
        <v>18.223681710032164</v>
      </c>
      <c r="AK30" s="75">
        <f>IF('09 (ind)'!AK$1="si",100*(('09 (ind)'!AK29-MIN('09 (ind)'!AK$6:AK$37))/(MAX('09 (ind)'!AK$6:AK$37)-MIN('09 (ind)'!AK$6:AK$37))),ABS(-100+(100*(('09 (ind)'!AK29-MIN('09 (ind)'!AK$6:AK$37))/(MAX('09 (ind)'!AK$6:AK$37)-MIN('09 (ind)'!AK$6:AK$37))))))</f>
        <v>9.6698149119419572</v>
      </c>
      <c r="AL30" s="75">
        <f>IF('09 (ind)'!AL$1="si",100*(('09 (ind)'!AL29-MIN('09 (ind)'!AL$6:AL$37))/(MAX('09 (ind)'!AL$6:AL$37)-MIN('09 (ind)'!AL$6:AL$37))),ABS(-100+(100*(('09 (ind)'!AL29-MIN('09 (ind)'!AL$6:AL$37))/(MAX('09 (ind)'!AL$6:AL$37)-MIN('09 (ind)'!AL$6:AL$37))))))</f>
        <v>80.473921532214376</v>
      </c>
      <c r="AM30" s="75">
        <f>IF('09 (ind)'!AM$1="si",100*(('09 (ind)'!AM29-MIN('09 (ind)'!AM$6:AM$37))/(MAX('09 (ind)'!AM$6:AM$37)-MIN('09 (ind)'!AM$6:AM$37))),ABS(-100+(100*(('09 (ind)'!AM29-MIN('09 (ind)'!AM$6:AM$37))/(MAX('09 (ind)'!AM$6:AM$37)-MIN('09 (ind)'!AM$6:AM$37))))))</f>
        <v>50.692263347644797</v>
      </c>
      <c r="AN30" s="75">
        <f>IF('09 (ind)'!AN$1="si",100*(('09 (ind)'!AN29-MIN('09 (ind)'!AN$6:AN$37))/(MAX('09 (ind)'!AN$6:AN$37)-MIN('09 (ind)'!AN$6:AN$37))),ABS(-100+(100*(('09 (ind)'!AN29-MIN('09 (ind)'!AN$6:AN$37))/(MAX('09 (ind)'!AN$6:AN$37)-MIN('09 (ind)'!AN$6:AN$37))))))</f>
        <v>20.197208445843827</v>
      </c>
      <c r="AO30" s="75">
        <f>IF('09 (ind)'!AO$1="si",100*(('09 (ind)'!AO29-MIN('09 (ind)'!AO$6:AO$37))/(MAX('09 (ind)'!AO$6:AO$37)-MIN('09 (ind)'!AO$6:AO$37))),ABS(-100+(100*(('09 (ind)'!AO29-MIN('09 (ind)'!AO$6:AO$37))/(MAX('09 (ind)'!AO$6:AO$37)-MIN('09 (ind)'!AO$6:AO$37))))))</f>
        <v>56.589292357896412</v>
      </c>
      <c r="AP30" s="75">
        <f>IF('09 (ind)'!AP$1="si",100*(('09 (ind)'!AP29-MIN('09 (ind)'!AP$6:AP$37))/(MAX('09 (ind)'!AP$6:AP$37)-MIN('09 (ind)'!AP$6:AP$37))),ABS(-100+(100*(('09 (ind)'!AP29-MIN('09 (ind)'!AP$6:AP$37))/(MAX('09 (ind)'!AP$6:AP$37)-MIN('09 (ind)'!AP$6:AP$37))))))</f>
        <v>57.658321060382924</v>
      </c>
      <c r="AQ30" s="75">
        <f>IF('09 (ind)'!AQ$1="si",100*(('09 (ind)'!AQ29-MIN('09 (ind)'!AQ$6:AQ$37))/(MAX('09 (ind)'!AQ$6:AQ$37)-MIN('09 (ind)'!AQ$6:AQ$37))),ABS(-100+(100*(('09 (ind)'!AQ29-MIN('09 (ind)'!AQ$6:AQ$37))/(MAX('09 (ind)'!AQ$6:AQ$37)-MIN('09 (ind)'!AQ$6:AQ$37))))))</f>
        <v>8.0713684859900408</v>
      </c>
      <c r="AR30" s="75">
        <f>IF('09 (ind)'!AR$1="si",100*(('09 (ind)'!AR29-MIN('09 (ind)'!AR$6:AR$37))/(MAX('09 (ind)'!AR$6:AR$37)-MIN('09 (ind)'!AR$6:AR$37))),ABS(-100+(100*(('09 (ind)'!AR29-MIN('09 (ind)'!AR$6:AR$37))/(MAX('09 (ind)'!AR$6:AR$37)-MIN('09 (ind)'!AR$6:AR$37))))))</f>
        <v>25.92321555580671</v>
      </c>
      <c r="AS30" s="75">
        <f>IF('09 (ind)'!AS$1="si",100*(('09 (ind)'!AS29-MIN('09 (ind)'!AS$6:AS$37))/(MAX('09 (ind)'!AS$6:AS$37)-MIN('09 (ind)'!AS$6:AS$37))),ABS(-100+(100*(('09 (ind)'!AS29-MIN('09 (ind)'!AS$6:AS$37))/(MAX('09 (ind)'!AS$6:AS$37)-MIN('09 (ind)'!AS$6:AS$37))))))</f>
        <v>33.333333333333343</v>
      </c>
      <c r="AT30" s="75">
        <f>IF('09 (ind)'!AT$1="si",100*(('09 (ind)'!AT29-MIN('09 (ind)'!AT$6:AT$37))/(MAX('09 (ind)'!AT$6:AT$37)-MIN('09 (ind)'!AT$6:AT$37))),ABS(-100+(100*(('09 (ind)'!AT29-MIN('09 (ind)'!AT$6:AT$37))/(MAX('09 (ind)'!AT$6:AT$37)-MIN('09 (ind)'!AT$6:AT$37))))))</f>
        <v>0</v>
      </c>
      <c r="AU30" s="75">
        <f>IF('09 (ind)'!AU$1="si",100*(('09 (ind)'!AU29-MIN('09 (ind)'!AU$6:AU$37))/(MAX('09 (ind)'!AU$6:AU$37)-MIN('09 (ind)'!AU$6:AU$37))),ABS(-100+(100*(('09 (ind)'!AU29-MIN('09 (ind)'!AU$6:AU$37))/(MAX('09 (ind)'!AU$6:AU$37)-MIN('09 (ind)'!AU$6:AU$37))))))</f>
        <v>36.022587864290202</v>
      </c>
      <c r="AV30" s="75">
        <f>IF('09 (ind)'!AV$1="si",100*(('09 (ind)'!AV29-MIN('09 (ind)'!AV$6:AV$37))/(MAX('09 (ind)'!AV$6:AV$37)-MIN('09 (ind)'!AV$6:AV$37))),ABS(-100+(100*(('09 (ind)'!AV29-MIN('09 (ind)'!AV$6:AV$37))/(MAX('09 (ind)'!AV$6:AV$37)-MIN('09 (ind)'!AV$6:AV$37))))))</f>
        <v>100</v>
      </c>
      <c r="AW30" s="75">
        <f>IF('09 (ind)'!AW$1="si",100*(('09 (ind)'!AW29-MIN('09 (ind)'!AW$6:AW$37))/(MAX('09 (ind)'!AW$6:AW$37)-MIN('09 (ind)'!AW$6:AW$37))),ABS(-100+(100*(('09 (ind)'!AW29-MIN('09 (ind)'!AW$6:AW$37))/(MAX('09 (ind)'!AW$6:AW$37)-MIN('09 (ind)'!AW$6:AW$37))))))</f>
        <v>33.777937995674115</v>
      </c>
      <c r="AX30" s="75">
        <f>IF('09 (ind)'!AX$1="si",100*(('09 (ind)'!AX29-MIN('09 (ind)'!AX$6:AX$37))/(MAX('09 (ind)'!AX$6:AX$37)-MIN('09 (ind)'!AX$6:AX$37))),ABS(-100+(100*(('09 (ind)'!AX29-MIN('09 (ind)'!AX$6:AX$37))/(MAX('09 (ind)'!AX$6:AX$37)-MIN('09 (ind)'!AX$6:AX$37))))))</f>
        <v>16.012026502332812</v>
      </c>
      <c r="AY30" s="75">
        <f>IF('09 (ind)'!AY$1="si",100*(('09 (ind)'!AY29-MIN('09 (ind)'!AY$6:AY$37))/(MAX('09 (ind)'!AY$6:AY$37)-MIN('09 (ind)'!AY$6:AY$37))),ABS(-100+(100*(('09 (ind)'!AY29-MIN('09 (ind)'!AY$6:AY$37))/(MAX('09 (ind)'!AY$6:AY$37)-MIN('09 (ind)'!AY$6:AY$37))))))</f>
        <v>45.575642245480537</v>
      </c>
      <c r="AZ30" s="75">
        <f>IF('09 (ind)'!AZ$1="si",100*(('09 (ind)'!AZ29-MIN('09 (ind)'!AZ$6:AZ$37))/(MAX('09 (ind)'!AZ$6:AZ$37)-MIN('09 (ind)'!AZ$6:AZ$37))),ABS(-100+(100*(('09 (ind)'!AZ29-MIN('09 (ind)'!AZ$6:AZ$37))/(MAX('09 (ind)'!AZ$6:AZ$37)-MIN('09 (ind)'!AZ$6:AZ$37))))))</f>
        <v>40.220527478898255</v>
      </c>
      <c r="BA30" s="75">
        <f>IF('09 (ind)'!BA$1="si",100*(('09 (ind)'!BA29-MIN('09 (ind)'!BA$6:BA$37))/(MAX('09 (ind)'!BA$6:BA$37)-MIN('09 (ind)'!BA$6:BA$37))),ABS(-100+(100*(('09 (ind)'!BA29-MIN('09 (ind)'!BA$6:BA$37))/(MAX('09 (ind)'!BA$6:BA$37)-MIN('09 (ind)'!BA$6:BA$37))))))</f>
        <v>35.716815916814582</v>
      </c>
      <c r="BB30" s="75">
        <f>IF('09 (ind)'!BB$1="si",100*(('09 (ind)'!BB29-MIN('09 (ind)'!BB$6:BB$37))/(MAX('09 (ind)'!BB$6:BB$37)-MIN('09 (ind)'!BB$6:BB$37))),ABS(-100+(100*(('09 (ind)'!BB29-MIN('09 (ind)'!BB$6:BB$37))/(MAX('09 (ind)'!BB$6:BB$37)-MIN('09 (ind)'!BB$6:BB$37))))))</f>
        <v>20.187515787929321</v>
      </c>
      <c r="BC30" s="75">
        <f>IF('09 (ind)'!BC$1="si",100*(('09 (ind)'!BC29-MIN('09 (ind)'!BC$6:BC$37))/(MAX('09 (ind)'!BC$6:BC$37)-MIN('09 (ind)'!BC$6:BC$37))),ABS(-100+(100*(('09 (ind)'!BC29-MIN('09 (ind)'!BC$6:BC$37))/(MAX('09 (ind)'!BC$6:BC$37)-MIN('09 (ind)'!BC$6:BC$37))))))</f>
        <v>11.291189443379711</v>
      </c>
      <c r="BD30" s="75">
        <f>IF('09 (ind)'!BD$1="si",100*(('09 (ind)'!BD29-MIN('09 (ind)'!BD$6:BD$37))/(MAX('09 (ind)'!BD$6:BD$37)-MIN('09 (ind)'!BD$6:BD$37))),ABS(-100+(100*(('09 (ind)'!BD29-MIN('09 (ind)'!BD$6:BD$37))/(MAX('09 (ind)'!BD$6:BD$37)-MIN('09 (ind)'!BD$6:BD$37))))))</f>
        <v>5.2303689582269808</v>
      </c>
      <c r="BE30" s="75">
        <f>IF('09 (ind)'!BE$1="si",100*(('09 (ind)'!BE29-MIN('09 (ind)'!BE$6:BE$37))/(MAX('09 (ind)'!BE$6:BE$37)-MIN('09 (ind)'!BE$6:BE$37))),ABS(-100+(100*(('09 (ind)'!BE29-MIN('09 (ind)'!BE$6:BE$37))/(MAX('09 (ind)'!BE$6:BE$37)-MIN('09 (ind)'!BE$6:BE$37))))))</f>
        <v>11.753731343283578</v>
      </c>
      <c r="BF30" s="75">
        <f>IF('09 (ind)'!BF$1="si",100*(('09 (ind)'!BF29-MIN('09 (ind)'!BF$6:BF$37))/(MAX('09 (ind)'!BF$6:BF$37)-MIN('09 (ind)'!BF$6:BF$37))),ABS(-100+(100*(('09 (ind)'!BF29-MIN('09 (ind)'!BF$6:BF$37))/(MAX('09 (ind)'!BF$6:BF$37)-MIN('09 (ind)'!BF$6:BF$37))))))</f>
        <v>57.219317722700602</v>
      </c>
      <c r="BG30" s="75">
        <f>IF('09 (ind)'!BG$1="si",100*(('09 (ind)'!BG29-MIN('09 (ind)'!BG$6:BG$37))/(MAX('09 (ind)'!BG$6:BG$37)-MIN('09 (ind)'!BG$6:BG$37))),ABS(-100+(100*(('09 (ind)'!BG29-MIN('09 (ind)'!BG$6:BG$37))/(MAX('09 (ind)'!BG$6:BG$37)-MIN('09 (ind)'!BG$6:BG$37))))))</f>
        <v>27.21781800107102</v>
      </c>
      <c r="BH30" s="75">
        <f>IF('09 (ind)'!BH$1="si",100*(('09 (ind)'!BH29-MIN('09 (ind)'!BH$6:BH$37))/(MAX('09 (ind)'!BH$6:BH$37)-MIN('09 (ind)'!BH$6:BH$37))),ABS(-100+(100*(('09 (ind)'!BH29-MIN('09 (ind)'!BH$6:BH$37))/(MAX('09 (ind)'!BH$6:BH$37)-MIN('09 (ind)'!BH$6:BH$37))))))</f>
        <v>14.095883653441019</v>
      </c>
      <c r="BI30" s="75">
        <f>IF('09 (ind)'!BI$1="si",100*(('09 (ind)'!BI29-MIN('09 (ind)'!BI$6:BI$37))/(MAX('09 (ind)'!BI$6:BI$37)-MIN('09 (ind)'!BI$6:BI$37))),ABS(-100+(100*(('09 (ind)'!BI29-MIN('09 (ind)'!BI$6:BI$37))/(MAX('09 (ind)'!BI$6:BI$37)-MIN('09 (ind)'!BI$6:BI$37))))))</f>
        <v>99.124410219763149</v>
      </c>
      <c r="BJ30" s="75">
        <f>IF('09 (ind)'!BJ$1="si",100*(('09 (ind)'!BJ29-MIN('09 (ind)'!BJ$6:BJ$37))/(MAX('09 (ind)'!BJ$6:BJ$37)-MIN('09 (ind)'!BJ$6:BJ$37))),ABS(-100+(100*(('09 (ind)'!BJ29-MIN('09 (ind)'!BJ$6:BJ$37))/(MAX('09 (ind)'!BJ$6:BJ$37)-MIN('09 (ind)'!BJ$6:BJ$37))))))</f>
        <v>3.6629882790560689E-2</v>
      </c>
      <c r="BK30" s="75">
        <f>IF('09 (ind)'!BK$1="si",100*(('09 (ind)'!BK29-MIN('09 (ind)'!BK$6:BK$37))/(MAX('09 (ind)'!BK$6:BK$37)-MIN('09 (ind)'!BK$6:BK$37))),ABS(-100+(100*(('09 (ind)'!BK29-MIN('09 (ind)'!BK$6:BK$37))/(MAX('09 (ind)'!BK$6:BK$37)-MIN('09 (ind)'!BK$6:BK$37))))))</f>
        <v>9.5723630379024538</v>
      </c>
      <c r="BL30" s="75">
        <f>IF('09 (ind)'!BL$1="si",100*(('09 (ind)'!BL29-MIN('09 (ind)'!BL$6:BL$37))/(MAX('09 (ind)'!BL$6:BL$37)-MIN('09 (ind)'!BL$6:BL$37))),ABS(-100+(100*(('09 (ind)'!BL29-MIN('09 (ind)'!BL$6:BL$37))/(MAX('09 (ind)'!BL$6:BL$37)-MIN('09 (ind)'!BL$6:BL$37))))))</f>
        <v>14.414414414414415</v>
      </c>
      <c r="BM30" s="75">
        <f>IF('09 (ind)'!BM$1="si",100*(('09 (ind)'!BM29-MIN('09 (ind)'!BM$6:BM$37))/(MAX('09 (ind)'!BM$6:BM$37)-MIN('09 (ind)'!BM$6:BM$37))),ABS(-100+(100*(('09 (ind)'!BM29-MIN('09 (ind)'!BM$6:BM$37))/(MAX('09 (ind)'!BM$6:BM$37)-MIN('09 (ind)'!BM$6:BM$37))))))</f>
        <v>8.1225584140288234</v>
      </c>
      <c r="BN30" s="75">
        <f>IF('09 (ind)'!BN$1="si",100*(('09 (ind)'!BN29-MIN('09 (ind)'!BN$6:BN$37))/(MAX('09 (ind)'!BN$6:BN$37)-MIN('09 (ind)'!BN$6:BN$37))),ABS(-100+(100*(('09 (ind)'!BN29-MIN('09 (ind)'!BN$6:BN$37))/(MAX('09 (ind)'!BN$6:BN$37)-MIN('09 (ind)'!BN$6:BN$37))))))</f>
        <v>57.50785372861791</v>
      </c>
      <c r="BO30" s="75">
        <f>IF('09 (ind)'!BO$1="si",100*(('09 (ind)'!BO29-MIN('09 (ind)'!BO$6:BO$37))/(MAX('09 (ind)'!BO$6:BO$37)-MIN('09 (ind)'!BO$6:BO$37))),ABS(-100+(100*(('09 (ind)'!BO29-MIN('09 (ind)'!BO$6:BO$37))/(MAX('09 (ind)'!BO$6:BO$37)-MIN('09 (ind)'!BO$6:BO$37))))))</f>
        <v>13.037716994040627</v>
      </c>
      <c r="BP30" s="75">
        <f>IF('09 (ind)'!BP$1="si",100*(('09 (ind)'!BP29-MIN('09 (ind)'!BP$6:BP$37))/(MAX('09 (ind)'!BP$6:BP$37)-MIN('09 (ind)'!BP$6:BP$37))),ABS(-100+(100*(('09 (ind)'!BP29-MIN('09 (ind)'!BP$6:BP$37))/(MAX('09 (ind)'!BP$6:BP$37)-MIN('09 (ind)'!BP$6:BP$37))))))</f>
        <v>17.598683098447072</v>
      </c>
      <c r="BQ30" s="75">
        <f>IF('09 (ind)'!BQ$1="si",100*(('09 (ind)'!BQ29-MIN('09 (ind)'!BQ$6:BQ$37))/(MAX('09 (ind)'!BQ$6:BQ$37)-MIN('09 (ind)'!BQ$6:BQ$37))),ABS(-100+(100*(('09 (ind)'!BQ29-MIN('09 (ind)'!BQ$6:BQ$37))/(MAX('09 (ind)'!BQ$6:BQ$37)-MIN('09 (ind)'!BQ$6:BQ$37))))))</f>
        <v>24.135765020983445</v>
      </c>
      <c r="BR30" s="75">
        <f>IF('09 (ind)'!BR$1="si",100*(('09 (ind)'!BR29-MIN('09 (ind)'!BR$6:BR$37))/(MAX('09 (ind)'!BR$6:BR$37)-MIN('09 (ind)'!BR$6:BR$37))),ABS(-100+(100*(('09 (ind)'!BR29-MIN('09 (ind)'!BR$6:BR$37))/(MAX('09 (ind)'!BP$6:BP$37)-MIN('09 (ind)'!BR$6:BR$37))))))</f>
        <v>9.1997057140521541</v>
      </c>
      <c r="BS30" s="75">
        <f>IF('09 (ind)'!BS$1="si",100*(('09 (ind)'!BS29-MIN('09 (ind)'!BS$6:BS$37))/(MAX('09 (ind)'!BS$6:BS$37)-MIN('09 (ind)'!BS$6:BS$37))),ABS(-100+(100*(('09 (ind)'!BS29-MIN('09 (ind)'!BS$6:BS$37))/(MAX('09 (ind)'!BQ$6:BQ$37)-MIN('09 (ind)'!BS$6:BS$37))))))</f>
        <v>75.401732859500868</v>
      </c>
      <c r="BT30" s="75">
        <f>IF('09 (ind)'!BT$1="si",100*(('09 (ind)'!BT29-MIN('09 (ind)'!BT$6:BT$37))/(MAX('09 (ind)'!BT$6:BT$37)-MIN('09 (ind)'!BT$6:BT$37))),ABS(-100+(100*(('09 (ind)'!BT29-MIN('09 (ind)'!BT$6:BT$37))/(MAX('09 (ind)'!BR$6:BR$37)-MIN('09 (ind)'!BT$6:BT$37))))))</f>
        <v>95.285061817926433</v>
      </c>
      <c r="BU30" s="75">
        <f>IF('09 (ind)'!BU$1="si",100*(('09 (ind)'!BU29-MIN('09 (ind)'!BU$6:BU$37))/(MAX('09 (ind)'!BU$6:BU$37)-MIN('09 (ind)'!BU$6:BU$37))),ABS(-100+(100*(('09 (ind)'!BU29-MIN('09 (ind)'!BU$6:BU$37))/(MAX('09 (ind)'!BU$6:BU$37)-MIN('09 (ind)'!BU$6:BU$37))))))</f>
        <v>62.154233025984922</v>
      </c>
      <c r="BV30" s="75">
        <f>IF('09 (ind)'!BV$1="si",100*(('09 (ind)'!BV29-MIN('09 (ind)'!BV$6:BV$37))/(MAX('09 (ind)'!BV$6:BV$37)-MIN('09 (ind)'!BV$6:BV$37))),ABS(-100+(100*(('09 (ind)'!BV29-MIN('09 (ind)'!BV$6:BV$37))/(MAX('09 (ind)'!BV$6:BV$37)-MIN('09 (ind)'!BV$6:BV$37))))))</f>
        <v>45.161290322580641</v>
      </c>
      <c r="BW30" s="75">
        <f>IF('09 (ind)'!BW$1="si",100*(('09 (ind)'!BW29-MIN('09 (ind)'!BW$6:BW$37))/(MAX('09 (ind)'!BW$6:BW$37)-MIN('09 (ind)'!BW$6:BW$37))),ABS(-100+(100*(('09 (ind)'!BW29-MIN('09 (ind)'!BW$6:BW$37))/(MAX('09 (ind)'!BW$6:BW$37)-MIN('09 (ind)'!BW$6:BW$37))))))</f>
        <v>40.910867865519933</v>
      </c>
      <c r="BX30" s="75">
        <f>IF('09 (ind)'!BX$1="si",100*(('09 (ind)'!BX29-MIN('09 (ind)'!BX$6:BX$37))/(MAX('09 (ind)'!BX$6:BX$37)-MIN('09 (ind)'!BX$6:BX$37))),ABS(-100+(100*(('09 (ind)'!BX29-MIN('09 (ind)'!BX$6:BX$37))/(MAX('09 (ind)'!BX$6:BX$37)-MIN('09 (ind)'!BX$6:BX$37))))))</f>
        <v>17.750319624306712</v>
      </c>
      <c r="BY30" s="75">
        <f>IF('09 (ind)'!BY$1="si",100*(('09 (ind)'!BY29-MIN('09 (ind)'!BY$6:BY$37))/(MAX('09 (ind)'!BY$6:BY$37)-MIN('09 (ind)'!BY$6:BY$37))),ABS(-100+(100*(('09 (ind)'!BY29-MIN('09 (ind)'!BY$6:BY$37))/(MAX('09 (ind)'!BY$6:BY$37)-MIN('09 (ind)'!BY$6:BY$37))))))</f>
        <v>2.4889638384077535</v>
      </c>
      <c r="BZ30" s="75">
        <f>IF('09 (ind)'!BZ$1="si",100*(('09 (ind)'!BZ29-MIN('09 (ind)'!BZ$6:BZ$37))/(MAX('09 (ind)'!BZ$6:BZ$37)-MIN('09 (ind)'!BZ$6:BZ$37))),ABS(-100+(100*(('09 (ind)'!BZ29-MIN('09 (ind)'!BZ$6:BZ$37))/(MAX('09 (ind)'!BZ$6:BZ$37)-MIN('09 (ind)'!BZ$6:BZ$37))))))</f>
        <v>84.536176702460835</v>
      </c>
      <c r="CA30" s="75">
        <f>IF('09 (ind)'!CA$1="si",100*(('09 (ind)'!CA29-MIN('09 (ind)'!CA$6:CA$37))/(MAX('09 (ind)'!CA$6:CA$37)-MIN('09 (ind)'!CA$6:CA$37))),ABS(-100+(100*(('09 (ind)'!CA29-MIN('09 (ind)'!CA$6:CA$37))/(MAX('09 (ind)'!CA$6:CA$37)-MIN('09 (ind)'!CA$6:CA$37))))))</f>
        <v>7.6392524390047258</v>
      </c>
      <c r="CB30" s="75">
        <f>IF('09 (ind)'!CB$1="si",100*(('09 (ind)'!CB29-MIN('09 (ind)'!CB$6:CB$37))/(MAX('09 (ind)'!CB$6:CB$37)-MIN('09 (ind)'!CB$6:CB$37))),ABS(-100+(100*(('09 (ind)'!CB29-MIN('09 (ind)'!CB$6:CB$37))/(MAX('09 (ind)'!CB$6:CB$37)-MIN('09 (ind)'!CB$6:CB$37))))))</f>
        <v>76.397515527950304</v>
      </c>
      <c r="CC30" s="75">
        <f>IF('09 (ind)'!CC$1="si",100*(('09 (ind)'!CC29-MIN('09 (ind)'!CC$6:CC$37))/(MAX('09 (ind)'!CC$6:CC$37)-MIN('09 (ind)'!CC$6:CC$37))),ABS(-100+(100*(('09 (ind)'!CC29-MIN('09 (ind)'!CC$6:CC$37))/(MAX('09 (ind)'!CC$6:CC$37)-MIN('09 (ind)'!CC$6:CC$37))))))</f>
        <v>65.293705560593864</v>
      </c>
      <c r="CD30" s="75">
        <f>IF('09 (ind)'!CD$1="si",100*(('09 (ind)'!CD29-MIN('09 (ind)'!CD$6:CD$37))/(MAX('09 (ind)'!CD$6:CD$37)-MIN('09 (ind)'!CD$6:CD$37))),ABS(-100+(100*(('09 (ind)'!CD29-MIN('09 (ind)'!CD$6:CD$37))/(MAX('09 (ind)'!CD$6:CD$37)-MIN('09 (ind)'!CD$6:CD$37))))))</f>
        <v>0.18935973276433107</v>
      </c>
      <c r="CE30" s="75">
        <f>IF('09 (ind)'!CE$1="si",100*(('09 (ind)'!CE29-MIN('09 (ind)'!CE$6:CE$37))/(MAX('09 (ind)'!CE$6:CE$37)-MIN('09 (ind)'!CE$6:CE$37))),ABS(-100+(100*(('09 (ind)'!CE29-MIN('09 (ind)'!CE$6:CE$37))/(MAX('09 (ind)'!CE$6:CE$37)-MIN('09 (ind)'!CE$6:CE$37))))))</f>
        <v>10.465922063266708</v>
      </c>
      <c r="CF30" s="75">
        <f>IF('09 (ind)'!CF$1="si",100*(('09 (ind)'!CF29-MIN('09 (ind)'!CF$6:CF$37))/(MAX('09 (ind)'!CF$6:CF$37)-MIN('09 (ind)'!CF$6:CF$37))),ABS(-100+(100*(('09 (ind)'!CF29-MIN('09 (ind)'!CF$6:CF$37))/(MAX('09 (ind)'!CF$6:CF$37)-MIN('09 (ind)'!CF$6:CF$37))))))</f>
        <v>14.082344136284824</v>
      </c>
      <c r="CG30" s="75">
        <f>IF('09 (ind)'!CG$1="si",100*(('09 (ind)'!CG29-MIN('09 (ind)'!CG$6:CG$37))/(MAX('09 (ind)'!CG$6:CG$37)-MIN('09 (ind)'!CG$6:CG$37))),ABS(-100+(100*(('09 (ind)'!CG29-MIN('09 (ind)'!CG$6:CG$37))/(MAX('09 (ind)'!CG$6:CG$37)-MIN('09 (ind)'!CG$6:CG$37))))))</f>
        <v>7.9927681916859283</v>
      </c>
      <c r="CH30" s="75">
        <f>IF('09 (ind)'!CH$1="si",100*(('09 (ind)'!CH29-MIN('09 (ind)'!CH$6:CH$37))/(MAX('09 (ind)'!CH$6:CH$37)-MIN('09 (ind)'!CH$6:CH$37))),ABS(-100+(100*(('09 (ind)'!CH29-MIN('09 (ind)'!CH$6:CH$37))/(MAX('09 (ind)'!CH$6:CH$37)-MIN('09 (ind)'!CH$6:CH$37))))))</f>
        <v>1.5150426493514142</v>
      </c>
      <c r="CI30" s="75">
        <f>IF('09 (ind)'!CI$1="si",100*(('09 (ind)'!CI29-MIN('09 (ind)'!CI$6:CI$37))/(MAX('09 (ind)'!CI$6:CI$37)-MIN('09 (ind)'!CI$6:CI$37))),ABS(-100+(100*(('09 (ind)'!CI29-MIN('09 (ind)'!CI$6:CI$37))/(MAX('09 (ind)'!CI$6:CI$37)-MIN('09 (ind)'!CI$6:CI$37))))))</f>
        <v>38.282023474298285</v>
      </c>
      <c r="CJ30" s="75">
        <f>IF('09 (ind)'!CJ$1="si",100*(('09 (ind)'!CJ29-MIN('09 (ind)'!CJ$6:CJ$37))/(MAX('09 (ind)'!CJ$6:CJ$37)-MIN('09 (ind)'!CJ$6:CJ$37))),ABS(-100+(100*(('09 (ind)'!CJ29-MIN('09 (ind)'!CJ$6:CJ$37))/(MAX('09 (ind)'!CJ$6:CJ$37)-MIN('09 (ind)'!CJ$6:CJ$37))))))</f>
        <v>44.818571673410759</v>
      </c>
      <c r="CK30" s="75">
        <f>IF('09 (ind)'!CK$1="si",100*(('09 (ind)'!CK29-MIN('09 (ind)'!CK$6:CK$37))/(MAX('09 (ind)'!CK$6:CK$37)-MIN('09 (ind)'!CK$6:CK$37))),ABS(-100+(100*(('09 (ind)'!CK29-MIN('09 (ind)'!CK$6:CK$37))/(MAX('09 (ind)'!CK$6:CK$37)-MIN('09 (ind)'!CK$6:CK$37))))))</f>
        <v>12.216954903800694</v>
      </c>
      <c r="CL30" s="75">
        <f>IF('09 (ind)'!CL$1="si",100*(('09 (ind)'!CL29-MIN('09 (ind)'!CL$6:CL$37))/(MAX('09 (ind)'!CL$6:CL$37)-MIN('09 (ind)'!CL$6:CL$37))),ABS(-100+(100*(('09 (ind)'!CL29-MIN('09 (ind)'!CL$6:CL$37))/(MAX('09 (ind)'!CL$6:CL$37)-MIN('09 (ind)'!CL$6:CL$37))))))</f>
        <v>14.101673528308121</v>
      </c>
      <c r="CM30" s="75">
        <f>IF('09 (ind)'!CM$1="si",100*(('09 (ind)'!CM29-MIN('09 (ind)'!CM$6:CM$37))/(MAX('09 (ind)'!CM$6:CM$37)-MIN('09 (ind)'!CM$6:CM$37))),ABS(-100+(100*(('09 (ind)'!CM29-MIN('09 (ind)'!CM$6:CM$37))/(MAX('09 (ind)'!CM$6:CM$37)-MIN('09 (ind)'!CM$6:CM$37))))))</f>
        <v>19.223718183428044</v>
      </c>
    </row>
    <row r="31" spans="1:91">
      <c r="A31" s="18" t="s">
        <v>229</v>
      </c>
      <c r="B31" s="87">
        <f>IF('09 (ind)'!B$1="si",100*(('09 (ind)'!B30-MIN('09 (ind)'!B$6:B$37))/(MAX('09 (ind)'!B$6:B$37)-MIN('09 (ind)'!B$6:B$37))),ABS(-100+(100*(('09 (ind)'!B30-MIN('09 (ind)'!B$6:B$37))/(MAX('09 (ind)'!B$6:B$37)-MIN('09 (ind)'!B$6:B$37))))))</f>
        <v>7.1239355274490785</v>
      </c>
      <c r="C31" s="87">
        <f>IF('09 (ind)'!C$1="si",100*(('09 (ind)'!C30-MIN('09 (ind)'!C$6:C$37))/(MAX('09 (ind)'!C$6:C$37)-MIN('09 (ind)'!C$6:C$37))),ABS(-100+(100*(('09 (ind)'!C30-MIN('09 (ind)'!C$6:C$37))/(MAX('09 (ind)'!C$6:C$37)-MIN('09 (ind)'!C$6:C$37))))))</f>
        <v>51.712730386782532</v>
      </c>
      <c r="D31" s="87">
        <f>IF('09 (ind)'!D$1="si",100*(('09 (ind)'!D30-MIN('09 (ind)'!D$6:D$37))/(MAX('09 (ind)'!D$6:D$37)-MIN('09 (ind)'!D$6:D$37))),ABS(-100+(100*(('09 (ind)'!D30-MIN('09 (ind)'!D$6:D$37))/(MAX('09 (ind)'!D$6:D$37)-MIN('09 (ind)'!D$6:D$37))))))</f>
        <v>77.850406913396384</v>
      </c>
      <c r="E31" s="87">
        <f>IF('09 (ind)'!E$1="si",100*(('09 (ind)'!E30-MIN('09 (ind)'!E$6:E$37))/(MAX('09 (ind)'!E$6:E$37)-MIN('09 (ind)'!E$6:E$37))),ABS(-100+(100*(('09 (ind)'!E30-MIN('09 (ind)'!E$6:E$37))/(MAX('09 (ind)'!E$6:E$37)-MIN('09 (ind)'!E$6:E$37))))))</f>
        <v>34.783782273930029</v>
      </c>
      <c r="F31" s="87">
        <f>IF('09 (ind)'!F$1="si",100*(('09 (ind)'!F30-MIN('09 (ind)'!F$6:F$37))/(MAX('09 (ind)'!F$6:F$37)-MIN('09 (ind)'!F$6:F$37))),ABS(-100+(100*(('09 (ind)'!F30-MIN('09 (ind)'!F$6:F$37))/(MAX('09 (ind)'!F$6:F$37)-MIN('09 (ind)'!F$6:F$37))))))</f>
        <v>85.61643835616438</v>
      </c>
      <c r="G31" s="87">
        <f>IF('09 (ind)'!G$1="si",100*(('09 (ind)'!G30-MIN('09 (ind)'!G$6:G$37))/(MAX('09 (ind)'!G$6:G$37)-MIN('09 (ind)'!G$6:G$37))),ABS(-100+(100*(('09 (ind)'!G30-MIN('09 (ind)'!G$6:G$37))/(MAX('09 (ind)'!G$6:G$37)-MIN('09 (ind)'!G$6:G$37))))))</f>
        <v>89.830508474576263</v>
      </c>
      <c r="H31" s="87">
        <f>IF('09 (ind)'!H$1="si",100*(('09 (ind)'!H30-MIN('09 (ind)'!H$6:H$37))/(MAX('09 (ind)'!H$6:H$37)-MIN('09 (ind)'!H$6:H$37))),ABS(-100+(100*(('09 (ind)'!H30-MIN('09 (ind)'!H$6:H$37))/(MAX('09 (ind)'!H$6:H$37)-MIN('09 (ind)'!H$6:H$37))))))</f>
        <v>72.307692307692307</v>
      </c>
      <c r="I31" s="87">
        <f>IF('09 (ind)'!I$1="si",100*(('09 (ind)'!I30-MIN('09 (ind)'!I$6:I$37))/(MAX('09 (ind)'!I$6:I$37)-MIN('09 (ind)'!I$6:I$37))),ABS(-100+(100*(('09 (ind)'!I30-MIN('09 (ind)'!I$6:I$37))/(MAX('09 (ind)'!I$6:I$37)-MIN('09 (ind)'!I$6:I$37))))))</f>
        <v>76.25</v>
      </c>
      <c r="J31" s="87">
        <f>IF('09 (ind)'!J$1="si",100*(('09 (ind)'!J30-MIN('09 (ind)'!J$6:J$37))/(MAX('09 (ind)'!J$6:J$37)-MIN('09 (ind)'!J$6:J$37))),ABS(-100+(100*(('09 (ind)'!J30-MIN('09 (ind)'!J$6:J$37))/(MAX('09 (ind)'!J$6:J$37)-MIN('09 (ind)'!J$6:J$37))))))</f>
        <v>27.225130890052355</v>
      </c>
      <c r="K31" s="87">
        <f>IF('09 (ind)'!K$1="si",100*(('09 (ind)'!K30-MIN('09 (ind)'!K$6:K$37))/(MAX('09 (ind)'!K$6:K$37)-MIN('09 (ind)'!K$6:K$37))),ABS(-100+(100*(('09 (ind)'!K30-MIN('09 (ind)'!K$6:K$37))/(MAX('09 (ind)'!K$6:K$37)-MIN('09 (ind)'!K$6:K$37))))))</f>
        <v>31.021070766591087</v>
      </c>
      <c r="L31" s="87">
        <f>IF('09 (ind)'!L$1="si",100*(('09 (ind)'!L30-MIN('09 (ind)'!L$6:L$37))/(MAX('09 (ind)'!L$6:L$37)-MIN('09 (ind)'!L$6:L$37))),ABS(-100+(100*(('09 (ind)'!L30-MIN('09 (ind)'!L$6:L$37))/(MAX('09 (ind)'!L$6:L$37)-MIN('09 (ind)'!L$6:L$37))))))</f>
        <v>51.822599530782568</v>
      </c>
      <c r="M31" s="87">
        <f>IF('09 (ind)'!M$1="si",100*(('09 (ind)'!M30-MIN('09 (ind)'!M$6:M$37))/(MAX('09 (ind)'!M$6:M$37)-MIN('09 (ind)'!M$6:M$37))),ABS(-100+(100*(('09 (ind)'!M30-MIN('09 (ind)'!M$6:M$37))/(MAX('09 (ind)'!M$6:M$37)-MIN('09 (ind)'!M$6:M$37))))))</f>
        <v>2.4018597193472093</v>
      </c>
      <c r="N31" s="87">
        <f>IF('09 (ind)'!N$1="si",100*(('09 (ind)'!N30-MIN('09 (ind)'!N$6:N$37))/(MAX('09 (ind)'!N$6:N$37)-MIN('09 (ind)'!N$6:N$37))),ABS(-100+(100*(('09 (ind)'!N30-MIN('09 (ind)'!N$6:N$37))/(MAX('09 (ind)'!N$6:N$37)-MIN('09 (ind)'!N$6:N$37))))))</f>
        <v>41.947425111707894</v>
      </c>
      <c r="O31" s="87">
        <f>IF('09 (ind)'!O$1="si",100*(('09 (ind)'!O30-MIN('09 (ind)'!O$6:O$37))/(MAX('09 (ind)'!O$6:O$37)-MIN('09 (ind)'!O$6:O$37))),ABS(-100+(100*(('09 (ind)'!O30-MIN('09 (ind)'!O$6:O$37))/(MAX('09 (ind)'!O$6:O$37)-MIN('09 (ind)'!O$6:O$37))))))</f>
        <v>93.478260869565219</v>
      </c>
      <c r="P31" s="87">
        <f>IF('09 (ind)'!P$1="si",100*(('09 (ind)'!P30-MIN('09 (ind)'!P$6:P$37))/(MAX('09 (ind)'!P$6:P$37)-MIN('09 (ind)'!P$6:P$37))),ABS(-100+(100*(('09 (ind)'!P30-MIN('09 (ind)'!P$6:P$37))/(MAX('09 (ind)'!P$6:P$37)-MIN('09 (ind)'!P$6:P$37))))))</f>
        <v>0.71936053192266236</v>
      </c>
      <c r="Q31" s="87">
        <f>IF('09 (ind)'!Q$1="si",100*(('09 (ind)'!Q30-MIN('09 (ind)'!Q$6:Q$37))/(MAX('09 (ind)'!Q$6:Q$37)-MIN('09 (ind)'!Q$6:Q$37))),ABS(-100+(100*(('09 (ind)'!Q30-MIN('09 (ind)'!Q$6:Q$37))/(MAX('09 (ind)'!Q$6:Q$37)-MIN('09 (ind)'!Q$6:Q$37))))))</f>
        <v>13.754935963897477</v>
      </c>
      <c r="R31" s="87">
        <f>IF('09 (ind)'!R$1="si",100*(('09 (ind)'!R30-MIN('09 (ind)'!R$6:R$37))/(MAX('09 (ind)'!R$6:R$37)-MIN('09 (ind)'!R$6:R$37))),ABS(-100+(100*(('09 (ind)'!R30-MIN('09 (ind)'!R$6:R$37))/(MAX('09 (ind)'!R$6:R$37)-MIN('09 (ind)'!R$6:R$37))))))</f>
        <v>2.4409038840254551</v>
      </c>
      <c r="S31" s="75">
        <f>ABS(ABS(('09 (ind)'!S30-((MAX('09 (ind)'!S$6:S$37)+MIN('09 (ind)'!S$6:S$37))/2))/(((MAX('09 (ind)'!S$6:S$37)+MIN('09 (ind)'!S$6:S$37))/2)-MAX('09 (ind)'!S$6:S$37))*100)-100)</f>
        <v>29.139072847682115</v>
      </c>
      <c r="T31" s="75">
        <f>IF('09 (ind)'!T$1="si",100*(('09 (ind)'!T30-MIN('09 (ind)'!T$6:T$37))/(MAX('09 (ind)'!T$6:T$37)-MIN('09 (ind)'!T$6:T$37))),ABS(-100+(100*(('09 (ind)'!T30-MIN('09 (ind)'!T$6:T$37))/(MAX('09 (ind)'!T$6:T$37)-MIN('09 (ind)'!T$6:T$37))))))</f>
        <v>41.614204884411166</v>
      </c>
      <c r="U31" s="75">
        <f>IF('09 (ind)'!U$1="si",100*(('09 (ind)'!U30-MIN('09 (ind)'!U$6:U$37))/(MAX('09 (ind)'!U$6:U$37)-MIN('09 (ind)'!U$6:U$37))),ABS(-100+(100*(('09 (ind)'!U30-MIN('09 (ind)'!U$6:U$37))/(MAX('09 (ind)'!U$6:U$37)-MIN('09 (ind)'!U$6:U$37))))))</f>
        <v>0</v>
      </c>
      <c r="V31" s="75">
        <f>IF('09 (ind)'!V$1="si",100*(('09 (ind)'!V30-MIN('09 (ind)'!V$6:V$37))/(MAX('09 (ind)'!V$6:V$37)-MIN('09 (ind)'!V$6:V$37))),ABS(-100+(100*(('09 (ind)'!V30-MIN('09 (ind)'!V$6:V$37))/(MAX('09 (ind)'!V$6:V$37)-MIN('09 (ind)'!V$6:V$37))))))</f>
        <v>93.464052287581694</v>
      </c>
      <c r="W31" s="75">
        <f>IF('09 (ind)'!W$1="si",100*(('09 (ind)'!W30-MIN('09 (ind)'!W$6:W$37))/(MAX('09 (ind)'!W$6:W$37)-MIN('09 (ind)'!W$6:W$37))),ABS(-100+(100*(('09 (ind)'!W30-MIN('09 (ind)'!W$6:W$37))/(MAX('09 (ind)'!W$6:W$37)-MIN('09 (ind)'!W$6:W$37))))))</f>
        <v>80.081856526015699</v>
      </c>
      <c r="X31" s="75">
        <f>IF('09 (ind)'!X$1="si",100*(('09 (ind)'!X30-MIN('09 (ind)'!X$6:X$37))/(MAX('09 (ind)'!X$6:X$37)-MIN('09 (ind)'!X$6:X$37))),ABS(-100+(100*(('09 (ind)'!X30-MIN('09 (ind)'!X$6:X$37))/(MAX('09 (ind)'!X$6:X$37)-MIN('09 (ind)'!X$6:X$37))))))</f>
        <v>70.713817580590145</v>
      </c>
      <c r="Y31" s="75">
        <f>IF('09 (ind)'!Y$1="si",100*(('09 (ind)'!Y30-MIN('09 (ind)'!Y$6:Y$37))/(MAX('09 (ind)'!Y$6:Y$37)-MIN('09 (ind)'!Y$6:Y$37))),ABS(-100+(100*(('09 (ind)'!Y30-MIN('09 (ind)'!Y$6:Y$37))/(MAX('09 (ind)'!Y$6:Y$37)-MIN('09 (ind)'!Y$6:Y$37))))))</f>
        <v>67.755422968410343</v>
      </c>
      <c r="Z31" s="75">
        <f>IF('09 (ind)'!Z$1="si",100*(('09 (ind)'!Z30-MIN('09 (ind)'!Z$6:Z$37))/(MAX('09 (ind)'!Z$6:Z$37)-MIN('09 (ind)'!Z$6:Z$37))),ABS(-100+(100*(('09 (ind)'!Z30-MIN('09 (ind)'!Z$6:Z$37))/(MAX('09 (ind)'!Z$6:Z$37)-MIN('09 (ind)'!Z$6:Z$37))))))</f>
        <v>52.314575274676649</v>
      </c>
      <c r="AA31" s="75">
        <f>IF('09 (ind)'!AA$1="si",100*(('09 (ind)'!AA30-MIN('09 (ind)'!AA$6:AA$37))/(MAX('09 (ind)'!AA$6:AA$37)-MIN('09 (ind)'!AA$6:AA$37))),ABS(-100+(100*(('09 (ind)'!AA30-MIN('09 (ind)'!AA$6:AA$37))/(MAX('09 (ind)'!AA$6:AA$37)-MIN('09 (ind)'!AA$6:AA$37))))))</f>
        <v>82.18716679151153</v>
      </c>
      <c r="AB31" s="75">
        <f>IF('09 (ind)'!AB$1="si",100*(('09 (ind)'!AB30-MIN('09 (ind)'!AB$6:AB$37))/(MAX('09 (ind)'!AB$6:AB$37)-MIN('09 (ind)'!AB$6:AB$37))),ABS(-100+(100*(('09 (ind)'!AB30-MIN('09 (ind)'!AB$6:AB$37))/(MAX('09 (ind)'!AB$6:AB$37)-MIN('09 (ind)'!AB$6:AB$37))))))</f>
        <v>55.703047263834506</v>
      </c>
      <c r="AC31" s="75">
        <f>IF('09 (ind)'!AC$1="si",100*(('09 (ind)'!AC30-MIN('09 (ind)'!AC$6:AC$37))/(MAX('09 (ind)'!AC$6:AC$37)-MIN('09 (ind)'!AC$6:AC$37))),ABS(-100+(100*(('09 (ind)'!AC30-MIN('09 (ind)'!AC$6:AC$37))/(MAX('09 (ind)'!AC$6:AC$37)-MIN('09 (ind)'!AC$6:AC$37))))))</f>
        <v>81.365127034097725</v>
      </c>
      <c r="AD31" s="75">
        <f>IF('09 (ind)'!AD$1="si",100*(('09 (ind)'!AD30-MIN('09 (ind)'!AD$6:AD$37))/(MAX('09 (ind)'!AD$6:AD$37)-MIN('09 (ind)'!AD$6:AD$37))),ABS(-100+(100*(('09 (ind)'!AD30-MIN('09 (ind)'!AD$6:AD$37))/(MAX('09 (ind)'!AD$6:AD$37)-MIN('09 (ind)'!AD$6:AD$37))))))</f>
        <v>59.441103116221271</v>
      </c>
      <c r="AE31" s="75">
        <f>IF('09 (ind)'!AE$1="si",100*(('09 (ind)'!AE30-MIN('09 (ind)'!AE$6:AE$37))/(MAX('09 (ind)'!AE$6:AE$37)-MIN('09 (ind)'!AE$6:AE$37))),ABS(-100+(100*(('09 (ind)'!AE30-MIN('09 (ind)'!AE$6:AE$37))/(MAX('09 (ind)'!AE$6:AE$37)-MIN('09 (ind)'!AE$6:AE$37))))))</f>
        <v>12.620594248750757</v>
      </c>
      <c r="AF31" s="75">
        <f>IF('09 (ind)'!AF$1="si",100*(('09 (ind)'!AF30-MIN('09 (ind)'!AF$6:AF$37))/(MAX('09 (ind)'!AF$6:AF$37)-MIN('09 (ind)'!AF$6:AF$37))),ABS(-100+(100*(('09 (ind)'!AF30-MIN('09 (ind)'!AF$6:AF$37))/(MAX('09 (ind)'!AF$6:AF$37)-MIN('09 (ind)'!AF$6:AF$37))))))</f>
        <v>83.546610029986667</v>
      </c>
      <c r="AG31" s="75">
        <f>IF('09 (ind)'!AG$1="si",100*(('09 (ind)'!AG30-MIN('09 (ind)'!AG$6:AG$37))/(MAX('09 (ind)'!AG$6:AG$37)-MIN('09 (ind)'!AG$6:AG$37))),ABS(-100+(100*(('09 (ind)'!AG30-MIN('09 (ind)'!AG$6:AG$37))/(MAX('09 (ind)'!AG$6:AG$37)-MIN('09 (ind)'!AG$6:AG$37))))))</f>
        <v>61.533783862153257</v>
      </c>
      <c r="AH31" s="75">
        <f>IF('09 (ind)'!AH$1="si",100*(('09 (ind)'!AH30-MIN('09 (ind)'!AH$6:AH$37))/(MAX('09 (ind)'!AH$6:AH$37)-MIN('09 (ind)'!AH$6:AH$37))),ABS(-100+(100*(('09 (ind)'!AH30-MIN('09 (ind)'!AH$6:AH$37))/(MAX('09 (ind)'!AH$6:AH$37)-MIN('09 (ind)'!AH$6:AH$37))))))</f>
        <v>61.72303470841841</v>
      </c>
      <c r="AI31" s="75">
        <f>IF('09 (ind)'!AI$1="si",100*(('09 (ind)'!AI30-MIN('09 (ind)'!AI$6:AI$37))/(MAX('09 (ind)'!AI$6:AI$37)-MIN('09 (ind)'!AI$6:AI$37))),ABS(-100+(100*(('09 (ind)'!AI30-MIN('09 (ind)'!AI$6:AI$37))/(MAX('09 (ind)'!AI$6:AI$37)-MIN('09 (ind)'!AI$6:AI$37))))))</f>
        <v>1.8696282474290189</v>
      </c>
      <c r="AJ31" s="75">
        <f>IF('09 (ind)'!AJ$1="si",100*(('09 (ind)'!AJ30-MIN('09 (ind)'!AJ$6:AJ$37))/(MAX('09 (ind)'!AJ$6:AJ$37)-MIN('09 (ind)'!AJ$6:AJ$37))),ABS(-100+(100*(('09 (ind)'!AJ30-MIN('09 (ind)'!AJ$6:AJ$37))/(MAX('09 (ind)'!AJ$6:AJ$37)-MIN('09 (ind)'!AJ$6:AJ$37))))))</f>
        <v>51.833506364249814</v>
      </c>
      <c r="AK31" s="75">
        <f>IF('09 (ind)'!AK$1="si",100*(('09 (ind)'!AK30-MIN('09 (ind)'!AK$6:AK$37))/(MAX('09 (ind)'!AK$6:AK$37)-MIN('09 (ind)'!AK$6:AK$37))),ABS(-100+(100*(('09 (ind)'!AK30-MIN('09 (ind)'!AK$6:AK$37))/(MAX('09 (ind)'!AK$6:AK$37)-MIN('09 (ind)'!AK$6:AK$37))))))</f>
        <v>7.2629225289775903</v>
      </c>
      <c r="AL31" s="75">
        <f>IF('09 (ind)'!AL$1="si",100*(('09 (ind)'!AL30-MIN('09 (ind)'!AL$6:AL$37))/(MAX('09 (ind)'!AL$6:AL$37)-MIN('09 (ind)'!AL$6:AL$37))),ABS(-100+(100*(('09 (ind)'!AL30-MIN('09 (ind)'!AL$6:AL$37))/(MAX('09 (ind)'!AL$6:AL$37)-MIN('09 (ind)'!AL$6:AL$37))))))</f>
        <v>90.300317166466399</v>
      </c>
      <c r="AM31" s="75">
        <f>IF('09 (ind)'!AM$1="si",100*(('09 (ind)'!AM30-MIN('09 (ind)'!AM$6:AM$37))/(MAX('09 (ind)'!AM$6:AM$37)-MIN('09 (ind)'!AM$6:AM$37))),ABS(-100+(100*(('09 (ind)'!AM30-MIN('09 (ind)'!AM$6:AM$37))/(MAX('09 (ind)'!AM$6:AM$37)-MIN('09 (ind)'!AM$6:AM$37))))))</f>
        <v>57.797068388224019</v>
      </c>
      <c r="AN31" s="75">
        <f>IF('09 (ind)'!AN$1="si",100*(('09 (ind)'!AN30-MIN('09 (ind)'!AN$6:AN$37))/(MAX('09 (ind)'!AN$6:AN$37)-MIN('09 (ind)'!AN$6:AN$37))),ABS(-100+(100*(('09 (ind)'!AN30-MIN('09 (ind)'!AN$6:AN$37))/(MAX('09 (ind)'!AN$6:AN$37)-MIN('09 (ind)'!AN$6:AN$37))))))</f>
        <v>57.034612320038015</v>
      </c>
      <c r="AO31" s="75">
        <f>IF('09 (ind)'!AO$1="si",100*(('09 (ind)'!AO30-MIN('09 (ind)'!AO$6:AO$37))/(MAX('09 (ind)'!AO$6:AO$37)-MIN('09 (ind)'!AO$6:AO$37))),ABS(-100+(100*(('09 (ind)'!AO30-MIN('09 (ind)'!AO$6:AO$37))/(MAX('09 (ind)'!AO$6:AO$37)-MIN('09 (ind)'!AO$6:AO$37))))))</f>
        <v>68.959732202306299</v>
      </c>
      <c r="AP31" s="75">
        <f>IF('09 (ind)'!AP$1="si",100*(('09 (ind)'!AP30-MIN('09 (ind)'!AP$6:AP$37))/(MAX('09 (ind)'!AP$6:AP$37)-MIN('09 (ind)'!AP$6:AP$37))),ABS(-100+(100*(('09 (ind)'!AP30-MIN('09 (ind)'!AP$6:AP$37))/(MAX('09 (ind)'!AP$6:AP$37)-MIN('09 (ind)'!AP$6:AP$37))))))</f>
        <v>68.777614138438878</v>
      </c>
      <c r="AQ31" s="75">
        <f>IF('09 (ind)'!AQ$1="si",100*(('09 (ind)'!AQ30-MIN('09 (ind)'!AQ$6:AQ$37))/(MAX('09 (ind)'!AQ$6:AQ$37)-MIN('09 (ind)'!AQ$6:AQ$37))),ABS(-100+(100*(('09 (ind)'!AQ30-MIN('09 (ind)'!AQ$6:AQ$37))/(MAX('09 (ind)'!AQ$6:AQ$37)-MIN('09 (ind)'!AQ$6:AQ$37))))))</f>
        <v>9.2536976320192359</v>
      </c>
      <c r="AR31" s="75">
        <f>IF('09 (ind)'!AR$1="si",100*(('09 (ind)'!AR30-MIN('09 (ind)'!AR$6:AR$37))/(MAX('09 (ind)'!AR$6:AR$37)-MIN('09 (ind)'!AR$6:AR$37))),ABS(-100+(100*(('09 (ind)'!AR30-MIN('09 (ind)'!AR$6:AR$37))/(MAX('09 (ind)'!AR$6:AR$37)-MIN('09 (ind)'!AR$6:AR$37))))))</f>
        <v>44.707578626715993</v>
      </c>
      <c r="AS31" s="75">
        <f>IF('09 (ind)'!AS$1="si",100*(('09 (ind)'!AS30-MIN('09 (ind)'!AS$6:AS$37))/(MAX('09 (ind)'!AS$6:AS$37)-MIN('09 (ind)'!AS$6:AS$37))),ABS(-100+(100*(('09 (ind)'!AS30-MIN('09 (ind)'!AS$6:AS$37))/(MAX('09 (ind)'!AS$6:AS$37)-MIN('09 (ind)'!AS$6:AS$37))))))</f>
        <v>17.241379310344826</v>
      </c>
      <c r="AT31" s="75">
        <f>IF('09 (ind)'!AT$1="si",100*(('09 (ind)'!AT30-MIN('09 (ind)'!AT$6:AT$37))/(MAX('09 (ind)'!AT$6:AT$37)-MIN('09 (ind)'!AT$6:AT$37))),ABS(-100+(100*(('09 (ind)'!AT30-MIN('09 (ind)'!AT$6:AT$37))/(MAX('09 (ind)'!AT$6:AT$37)-MIN('09 (ind)'!AT$6:AT$37))))))</f>
        <v>0</v>
      </c>
      <c r="AU31" s="75">
        <f>IF('09 (ind)'!AU$1="si",100*(('09 (ind)'!AU30-MIN('09 (ind)'!AU$6:AU$37))/(MAX('09 (ind)'!AU$6:AU$37)-MIN('09 (ind)'!AU$6:AU$37))),ABS(-100+(100*(('09 (ind)'!AU30-MIN('09 (ind)'!AU$6:AU$37))/(MAX('09 (ind)'!AU$6:AU$37)-MIN('09 (ind)'!AU$6:AU$37))))))</f>
        <v>51.211072664359861</v>
      </c>
      <c r="AV31" s="75">
        <f>IF('09 (ind)'!AV$1="si",100*(('09 (ind)'!AV30-MIN('09 (ind)'!AV$6:AV$37))/(MAX('09 (ind)'!AV$6:AV$37)-MIN('09 (ind)'!AV$6:AV$37))),ABS(-100+(100*(('09 (ind)'!AV30-MIN('09 (ind)'!AV$6:AV$37))/(MAX('09 (ind)'!AV$6:AV$37)-MIN('09 (ind)'!AV$6:AV$37))))))</f>
        <v>94.974003466204508</v>
      </c>
      <c r="AW31" s="75">
        <f>IF('09 (ind)'!AW$1="si",100*(('09 (ind)'!AW30-MIN('09 (ind)'!AW$6:AW$37))/(MAX('09 (ind)'!AW$6:AW$37)-MIN('09 (ind)'!AW$6:AW$37))),ABS(-100+(100*(('09 (ind)'!AW30-MIN('09 (ind)'!AW$6:AW$37))/(MAX('09 (ind)'!AW$6:AW$37)-MIN('09 (ind)'!AW$6:AW$37))))))</f>
        <v>63.806777217015146</v>
      </c>
      <c r="AX31" s="75">
        <f>IF('09 (ind)'!AX$1="si",100*(('09 (ind)'!AX30-MIN('09 (ind)'!AX$6:AX$37))/(MAX('09 (ind)'!AX$6:AX$37)-MIN('09 (ind)'!AX$6:AX$37))),ABS(-100+(100*(('09 (ind)'!AX30-MIN('09 (ind)'!AX$6:AX$37))/(MAX('09 (ind)'!AX$6:AX$37)-MIN('09 (ind)'!AX$6:AX$37))))))</f>
        <v>38.338797628720215</v>
      </c>
      <c r="AY31" s="75">
        <f>IF('09 (ind)'!AY$1="si",100*(('09 (ind)'!AY30-MIN('09 (ind)'!AY$6:AY$37))/(MAX('09 (ind)'!AY$6:AY$37)-MIN('09 (ind)'!AY$6:AY$37))),ABS(-100+(100*(('09 (ind)'!AY30-MIN('09 (ind)'!AY$6:AY$37))/(MAX('09 (ind)'!AY$6:AY$37)-MIN('09 (ind)'!AY$6:AY$37))))))</f>
        <v>52.378686964795449</v>
      </c>
      <c r="AZ31" s="75">
        <f>IF('09 (ind)'!AZ$1="si",100*(('09 (ind)'!AZ30-MIN('09 (ind)'!AZ$6:AZ$37))/(MAX('09 (ind)'!AZ$6:AZ$37)-MIN('09 (ind)'!AZ$6:AZ$37))),ABS(-100+(100*(('09 (ind)'!AZ30-MIN('09 (ind)'!AZ$6:AZ$37))/(MAX('09 (ind)'!AZ$6:AZ$37)-MIN('09 (ind)'!AZ$6:AZ$37))))))</f>
        <v>53.356219695320881</v>
      </c>
      <c r="BA31" s="75">
        <f>IF('09 (ind)'!BA$1="si",100*(('09 (ind)'!BA30-MIN('09 (ind)'!BA$6:BA$37))/(MAX('09 (ind)'!BA$6:BA$37)-MIN('09 (ind)'!BA$6:BA$37))),ABS(-100+(100*(('09 (ind)'!BA30-MIN('09 (ind)'!BA$6:BA$37))/(MAX('09 (ind)'!BA$6:BA$37)-MIN('09 (ind)'!BA$6:BA$37))))))</f>
        <v>60.309745120844603</v>
      </c>
      <c r="BB31" s="75">
        <f>IF('09 (ind)'!BB$1="si",100*(('09 (ind)'!BB30-MIN('09 (ind)'!BB$6:BB$37))/(MAX('09 (ind)'!BB$6:BB$37)-MIN('09 (ind)'!BB$6:BB$37))),ABS(-100+(100*(('09 (ind)'!BB30-MIN('09 (ind)'!BB$6:BB$37))/(MAX('09 (ind)'!BB$6:BB$37)-MIN('09 (ind)'!BB$6:BB$37))))))</f>
        <v>10.86719328580676</v>
      </c>
      <c r="BC31" s="75">
        <f>IF('09 (ind)'!BC$1="si",100*(('09 (ind)'!BC30-MIN('09 (ind)'!BC$6:BC$37))/(MAX('09 (ind)'!BC$6:BC$37)-MIN('09 (ind)'!BC$6:BC$37))),ABS(-100+(100*(('09 (ind)'!BC30-MIN('09 (ind)'!BC$6:BC$37))/(MAX('09 (ind)'!BC$6:BC$37)-MIN('09 (ind)'!BC$6:BC$37))))))</f>
        <v>32.185812866998475</v>
      </c>
      <c r="BD31" s="75">
        <f>IF('09 (ind)'!BD$1="si",100*(('09 (ind)'!BD30-MIN('09 (ind)'!BD$6:BD$37))/(MAX('09 (ind)'!BD$6:BD$37)-MIN('09 (ind)'!BD$6:BD$37))),ABS(-100+(100*(('09 (ind)'!BD30-MIN('09 (ind)'!BD$6:BD$37))/(MAX('09 (ind)'!BD$6:BD$37)-MIN('09 (ind)'!BD$6:BD$37))))))</f>
        <v>5.7508251664944288</v>
      </c>
      <c r="BE31" s="75">
        <f>IF('09 (ind)'!BE$1="si",100*(('09 (ind)'!BE30-MIN('09 (ind)'!BE$6:BE$37))/(MAX('09 (ind)'!BE$6:BE$37)-MIN('09 (ind)'!BE$6:BE$37))),ABS(-100+(100*(('09 (ind)'!BE30-MIN('09 (ind)'!BE$6:BE$37))/(MAX('09 (ind)'!BE$6:BE$37)-MIN('09 (ind)'!BE$6:BE$37))))))</f>
        <v>41.697761194029852</v>
      </c>
      <c r="BF31" s="75">
        <f>IF('09 (ind)'!BF$1="si",100*(('09 (ind)'!BF30-MIN('09 (ind)'!BF$6:BF$37))/(MAX('09 (ind)'!BF$6:BF$37)-MIN('09 (ind)'!BF$6:BF$37))),ABS(-100+(100*(('09 (ind)'!BF30-MIN('09 (ind)'!BF$6:BF$37))/(MAX('09 (ind)'!BF$6:BF$37)-MIN('09 (ind)'!BF$6:BF$37))))))</f>
        <v>79.508802654688481</v>
      </c>
      <c r="BG31" s="75">
        <f>IF('09 (ind)'!BG$1="si",100*(('09 (ind)'!BG30-MIN('09 (ind)'!BG$6:BG$37))/(MAX('09 (ind)'!BG$6:BG$37)-MIN('09 (ind)'!BG$6:BG$37))),ABS(-100+(100*(('09 (ind)'!BG30-MIN('09 (ind)'!BG$6:BG$37))/(MAX('09 (ind)'!BG$6:BG$37)-MIN('09 (ind)'!BG$6:BG$37))))))</f>
        <v>42.757715306949265</v>
      </c>
      <c r="BH31" s="75">
        <f>IF('09 (ind)'!BH$1="si",100*(('09 (ind)'!BH30-MIN('09 (ind)'!BH$6:BH$37))/(MAX('09 (ind)'!BH$6:BH$37)-MIN('09 (ind)'!BH$6:BH$37))),ABS(-100+(100*(('09 (ind)'!BH30-MIN('09 (ind)'!BH$6:BH$37))/(MAX('09 (ind)'!BH$6:BH$37)-MIN('09 (ind)'!BH$6:BH$37))))))</f>
        <v>29.481821996963991</v>
      </c>
      <c r="BI31" s="75">
        <f>IF('09 (ind)'!BI$1="si",100*(('09 (ind)'!BI30-MIN('09 (ind)'!BI$6:BI$37))/(MAX('09 (ind)'!BI$6:BI$37)-MIN('09 (ind)'!BI$6:BI$37))),ABS(-100+(100*(('09 (ind)'!BI30-MIN('09 (ind)'!BI$6:BI$37))/(MAX('09 (ind)'!BI$6:BI$37)-MIN('09 (ind)'!BI$6:BI$37))))))</f>
        <v>94.524391920686355</v>
      </c>
      <c r="BJ31" s="75">
        <f>IF('09 (ind)'!BJ$1="si",100*(('09 (ind)'!BJ30-MIN('09 (ind)'!BJ$6:BJ$37))/(MAX('09 (ind)'!BJ$6:BJ$37)-MIN('09 (ind)'!BJ$6:BJ$37))),ABS(-100+(100*(('09 (ind)'!BJ30-MIN('09 (ind)'!BJ$6:BJ$37))/(MAX('09 (ind)'!BJ$6:BJ$37)-MIN('09 (ind)'!BJ$6:BJ$37))))))</f>
        <v>12.399923319100152</v>
      </c>
      <c r="BK31" s="75">
        <f>IF('09 (ind)'!BK$1="si",100*(('09 (ind)'!BK30-MIN('09 (ind)'!BK$6:BK$37))/(MAX('09 (ind)'!BK$6:BK$37)-MIN('09 (ind)'!BK$6:BK$37))),ABS(-100+(100*(('09 (ind)'!BK30-MIN('09 (ind)'!BK$6:BK$37))/(MAX('09 (ind)'!BK$6:BK$37)-MIN('09 (ind)'!BK$6:BK$37))))))</f>
        <v>31.192812093446364</v>
      </c>
      <c r="BL31" s="75">
        <f>IF('09 (ind)'!BL$1="si",100*(('09 (ind)'!BL30-MIN('09 (ind)'!BL$6:BL$37))/(MAX('09 (ind)'!BL$6:BL$37)-MIN('09 (ind)'!BL$6:BL$37))),ABS(-100+(100*(('09 (ind)'!BL30-MIN('09 (ind)'!BL$6:BL$37))/(MAX('09 (ind)'!BL$6:BL$37)-MIN('09 (ind)'!BL$6:BL$37))))))</f>
        <v>41.441441441441441</v>
      </c>
      <c r="BM31" s="75">
        <f>IF('09 (ind)'!BM$1="si",100*(('09 (ind)'!BM30-MIN('09 (ind)'!BM$6:BM$37))/(MAX('09 (ind)'!BM$6:BM$37)-MIN('09 (ind)'!BM$6:BM$37))),ABS(-100+(100*(('09 (ind)'!BM30-MIN('09 (ind)'!BM$6:BM$37))/(MAX('09 (ind)'!BM$6:BM$37)-MIN('09 (ind)'!BM$6:BM$37))))))</f>
        <v>16.783946284333886</v>
      </c>
      <c r="BN31" s="75">
        <f>IF('09 (ind)'!BN$1="si",100*(('09 (ind)'!BN30-MIN('09 (ind)'!BN$6:BN$37))/(MAX('09 (ind)'!BN$6:BN$37)-MIN('09 (ind)'!BN$6:BN$37))),ABS(-100+(100*(('09 (ind)'!BN30-MIN('09 (ind)'!BN$6:BN$37))/(MAX('09 (ind)'!BN$6:BN$37)-MIN('09 (ind)'!BN$6:BN$37))))))</f>
        <v>17.417324241747803</v>
      </c>
      <c r="BO31" s="75">
        <f>IF('09 (ind)'!BO$1="si",100*(('09 (ind)'!BO30-MIN('09 (ind)'!BO$6:BO$37))/(MAX('09 (ind)'!BO$6:BO$37)-MIN('09 (ind)'!BO$6:BO$37))),ABS(-100+(100*(('09 (ind)'!BO30-MIN('09 (ind)'!BO$6:BO$37))/(MAX('09 (ind)'!BO$6:BO$37)-MIN('09 (ind)'!BO$6:BO$37))))))</f>
        <v>23.278584155754302</v>
      </c>
      <c r="BP31" s="75">
        <f>IF('09 (ind)'!BP$1="si",100*(('09 (ind)'!BP30-MIN('09 (ind)'!BP$6:BP$37))/(MAX('09 (ind)'!BP$6:BP$37)-MIN('09 (ind)'!BP$6:BP$37))),ABS(-100+(100*(('09 (ind)'!BP30-MIN('09 (ind)'!BP$6:BP$37))/(MAX('09 (ind)'!BP$6:BP$37)-MIN('09 (ind)'!BP$6:BP$37))))))</f>
        <v>53.359519002842234</v>
      </c>
      <c r="BQ31" s="75">
        <f>IF('09 (ind)'!BQ$1="si",100*(('09 (ind)'!BQ30-MIN('09 (ind)'!BQ$6:BQ$37))/(MAX('09 (ind)'!BQ$6:BQ$37)-MIN('09 (ind)'!BQ$6:BQ$37))),ABS(-100+(100*(('09 (ind)'!BQ30-MIN('09 (ind)'!BQ$6:BQ$37))/(MAX('09 (ind)'!BQ$6:BQ$37)-MIN('09 (ind)'!BQ$6:BQ$37))))))</f>
        <v>38.984849841517473</v>
      </c>
      <c r="BR31" s="75">
        <f>IF('09 (ind)'!BR$1="si",100*(('09 (ind)'!BR30-MIN('09 (ind)'!BR$6:BR$37))/(MAX('09 (ind)'!BR$6:BR$37)-MIN('09 (ind)'!BR$6:BR$37))),ABS(-100+(100*(('09 (ind)'!BR30-MIN('09 (ind)'!BR$6:BR$37))/(MAX('09 (ind)'!BP$6:BP$37)-MIN('09 (ind)'!BR$6:BR$37))))))</f>
        <v>19.629868657445364</v>
      </c>
      <c r="BS31" s="75">
        <f>IF('09 (ind)'!BS$1="si",100*(('09 (ind)'!BS30-MIN('09 (ind)'!BS$6:BS$37))/(MAX('09 (ind)'!BS$6:BS$37)-MIN('09 (ind)'!BS$6:BS$37))),ABS(-100+(100*(('09 (ind)'!BS30-MIN('09 (ind)'!BS$6:BS$37))/(MAX('09 (ind)'!BQ$6:BQ$37)-MIN('09 (ind)'!BS$6:BS$37))))))</f>
        <v>62.301560202693395</v>
      </c>
      <c r="BT31" s="75">
        <f>IF('09 (ind)'!BT$1="si",100*(('09 (ind)'!BT30-MIN('09 (ind)'!BT$6:BT$37))/(MAX('09 (ind)'!BT$6:BT$37)-MIN('09 (ind)'!BT$6:BT$37))),ABS(-100+(100*(('09 (ind)'!BT30-MIN('09 (ind)'!BT$6:BT$37))/(MAX('09 (ind)'!BR$6:BR$37)-MIN('09 (ind)'!BT$6:BT$37))))))</f>
        <v>94.585494911275106</v>
      </c>
      <c r="BU31" s="75">
        <f>IF('09 (ind)'!BU$1="si",100*(('09 (ind)'!BU30-MIN('09 (ind)'!BU$6:BU$37))/(MAX('09 (ind)'!BU$6:BU$37)-MIN('09 (ind)'!BU$6:BU$37))),ABS(-100+(100*(('09 (ind)'!BU30-MIN('09 (ind)'!BU$6:BU$37))/(MAX('09 (ind)'!BU$6:BU$37)-MIN('09 (ind)'!BU$6:BU$37))))))</f>
        <v>64.857502095557408</v>
      </c>
      <c r="BV31" s="75">
        <f>IF('09 (ind)'!BV$1="si",100*(('09 (ind)'!BV30-MIN('09 (ind)'!BV$6:BV$37))/(MAX('09 (ind)'!BV$6:BV$37)-MIN('09 (ind)'!BV$6:BV$37))),ABS(-100+(100*(('09 (ind)'!BV30-MIN('09 (ind)'!BV$6:BV$37))/(MAX('09 (ind)'!BV$6:BV$37)-MIN('09 (ind)'!BV$6:BV$37))))))</f>
        <v>84.373347435219443</v>
      </c>
      <c r="BW31" s="75">
        <f>IF('09 (ind)'!BW$1="si",100*(('09 (ind)'!BW30-MIN('09 (ind)'!BW$6:BW$37))/(MAX('09 (ind)'!BW$6:BW$37)-MIN('09 (ind)'!BW$6:BW$37))),ABS(-100+(100*(('09 (ind)'!BW30-MIN('09 (ind)'!BW$6:BW$37))/(MAX('09 (ind)'!BW$6:BW$37)-MIN('09 (ind)'!BW$6:BW$37))))))</f>
        <v>90.910867865519933</v>
      </c>
      <c r="BX31" s="75">
        <f>IF('09 (ind)'!BX$1="si",100*(('09 (ind)'!BX30-MIN('09 (ind)'!BX$6:BX$37))/(MAX('09 (ind)'!BX$6:BX$37)-MIN('09 (ind)'!BX$6:BX$37))),ABS(-100+(100*(('09 (ind)'!BX30-MIN('09 (ind)'!BX$6:BX$37))/(MAX('09 (ind)'!BX$6:BX$37)-MIN('09 (ind)'!BX$6:BX$37))))))</f>
        <v>6.2026915666708362</v>
      </c>
      <c r="BY31" s="75">
        <f>IF('09 (ind)'!BY$1="si",100*(('09 (ind)'!BY30-MIN('09 (ind)'!BY$6:BY$37))/(MAX('09 (ind)'!BY$6:BY$37)-MIN('09 (ind)'!BY$6:BY$37))),ABS(-100+(100*(('09 (ind)'!BY30-MIN('09 (ind)'!BY$6:BY$37))/(MAX('09 (ind)'!BY$6:BY$37)-MIN('09 (ind)'!BY$6:BY$37))))))</f>
        <v>31.611719063740274</v>
      </c>
      <c r="BZ31" s="75">
        <f>IF('09 (ind)'!BZ$1="si",100*(('09 (ind)'!BZ30-MIN('09 (ind)'!BZ$6:BZ$37))/(MAX('09 (ind)'!BZ$6:BZ$37)-MIN('09 (ind)'!BZ$6:BZ$37))),ABS(-100+(100*(('09 (ind)'!BZ30-MIN('09 (ind)'!BZ$6:BZ$37))/(MAX('09 (ind)'!BZ$6:BZ$37)-MIN('09 (ind)'!BZ$6:BZ$37))))))</f>
        <v>93.97636104940959</v>
      </c>
      <c r="CA31" s="75">
        <f>IF('09 (ind)'!CA$1="si",100*(('09 (ind)'!CA30-MIN('09 (ind)'!CA$6:CA$37))/(MAX('09 (ind)'!CA$6:CA$37)-MIN('09 (ind)'!CA$6:CA$37))),ABS(-100+(100*(('09 (ind)'!CA30-MIN('09 (ind)'!CA$6:CA$37))/(MAX('09 (ind)'!CA$6:CA$37)-MIN('09 (ind)'!CA$6:CA$37))))))</f>
        <v>0</v>
      </c>
      <c r="CB31" s="75">
        <f>IF('09 (ind)'!CB$1="si",100*(('09 (ind)'!CB30-MIN('09 (ind)'!CB$6:CB$37))/(MAX('09 (ind)'!CB$6:CB$37)-MIN('09 (ind)'!CB$6:CB$37))),ABS(-100+(100*(('09 (ind)'!CB30-MIN('09 (ind)'!CB$6:CB$37))/(MAX('09 (ind)'!CB$6:CB$37)-MIN('09 (ind)'!CB$6:CB$37))))))</f>
        <v>49.689440993788814</v>
      </c>
      <c r="CC31" s="75">
        <f>IF('09 (ind)'!CC$1="si",100*(('09 (ind)'!CC30-MIN('09 (ind)'!CC$6:CC$37))/(MAX('09 (ind)'!CC$6:CC$37)-MIN('09 (ind)'!CC$6:CC$37))),ABS(-100+(100*(('09 (ind)'!CC30-MIN('09 (ind)'!CC$6:CC$37))/(MAX('09 (ind)'!CC$6:CC$37)-MIN('09 (ind)'!CC$6:CC$37))))))</f>
        <v>80.599787665015242</v>
      </c>
      <c r="CD31" s="75">
        <f>IF('09 (ind)'!CD$1="si",100*(('09 (ind)'!CD30-MIN('09 (ind)'!CD$6:CD$37))/(MAX('09 (ind)'!CD$6:CD$37)-MIN('09 (ind)'!CD$6:CD$37))),ABS(-100+(100*(('09 (ind)'!CD30-MIN('09 (ind)'!CD$6:CD$37))/(MAX('09 (ind)'!CD$6:CD$37)-MIN('09 (ind)'!CD$6:CD$37))))))</f>
        <v>10.023261325008399</v>
      </c>
      <c r="CE31" s="75">
        <f>IF('09 (ind)'!CE$1="si",100*(('09 (ind)'!CE30-MIN('09 (ind)'!CE$6:CE$37))/(MAX('09 (ind)'!CE$6:CE$37)-MIN('09 (ind)'!CE$6:CE$37))),ABS(-100+(100*(('09 (ind)'!CE30-MIN('09 (ind)'!CE$6:CE$37))/(MAX('09 (ind)'!CE$6:CE$37)-MIN('09 (ind)'!CE$6:CE$37))))))</f>
        <v>21.953466721183602</v>
      </c>
      <c r="CF31" s="75">
        <f>IF('09 (ind)'!CF$1="si",100*(('09 (ind)'!CF30-MIN('09 (ind)'!CF$6:CF$37))/(MAX('09 (ind)'!CF$6:CF$37)-MIN('09 (ind)'!CF$6:CF$37))),ABS(-100+(100*(('09 (ind)'!CF30-MIN('09 (ind)'!CF$6:CF$37))/(MAX('09 (ind)'!CF$6:CF$37)-MIN('09 (ind)'!CF$6:CF$37))))))</f>
        <v>3.9144050356451285</v>
      </c>
      <c r="CG31" s="75">
        <f>IF('09 (ind)'!CG$1="si",100*(('09 (ind)'!CG30-MIN('09 (ind)'!CG$6:CG$37))/(MAX('09 (ind)'!CG$6:CG$37)-MIN('09 (ind)'!CG$6:CG$37))),ABS(-100+(100*(('09 (ind)'!CG30-MIN('09 (ind)'!CG$6:CG$37))/(MAX('09 (ind)'!CG$6:CG$37)-MIN('09 (ind)'!CG$6:CG$37))))))</f>
        <v>10.883447154255634</v>
      </c>
      <c r="CH31" s="75">
        <f>IF('09 (ind)'!CH$1="si",100*(('09 (ind)'!CH30-MIN('09 (ind)'!CH$6:CH$37))/(MAX('09 (ind)'!CH$6:CH$37)-MIN('09 (ind)'!CH$6:CH$37))),ABS(-100+(100*(('09 (ind)'!CH30-MIN('09 (ind)'!CH$6:CH$37))/(MAX('09 (ind)'!CH$6:CH$37)-MIN('09 (ind)'!CH$6:CH$37))))))</f>
        <v>9.9331181817395517</v>
      </c>
      <c r="CI31" s="75">
        <f>IF('09 (ind)'!CI$1="si",100*(('09 (ind)'!CI30-MIN('09 (ind)'!CI$6:CI$37))/(MAX('09 (ind)'!CI$6:CI$37)-MIN('09 (ind)'!CI$6:CI$37))),ABS(-100+(100*(('09 (ind)'!CI30-MIN('09 (ind)'!CI$6:CI$37))/(MAX('09 (ind)'!CI$6:CI$37)-MIN('09 (ind)'!CI$6:CI$37))))))</f>
        <v>50.874186283374378</v>
      </c>
      <c r="CJ31" s="75">
        <f>IF('09 (ind)'!CJ$1="si",100*(('09 (ind)'!CJ30-MIN('09 (ind)'!CJ$6:CJ$37))/(MAX('09 (ind)'!CJ$6:CJ$37)-MIN('09 (ind)'!CJ$6:CJ$37))),ABS(-100+(100*(('09 (ind)'!CJ30-MIN('09 (ind)'!CJ$6:CJ$37))/(MAX('09 (ind)'!CJ$6:CJ$37)-MIN('09 (ind)'!CJ$6:CJ$37))))))</f>
        <v>70.704343603306015</v>
      </c>
      <c r="CK31" s="75">
        <f>IF('09 (ind)'!CK$1="si",100*(('09 (ind)'!CK30-MIN('09 (ind)'!CK$6:CK$37))/(MAX('09 (ind)'!CK$6:CK$37)-MIN('09 (ind)'!CK$6:CK$37))),ABS(-100+(100*(('09 (ind)'!CK30-MIN('09 (ind)'!CK$6:CK$37))/(MAX('09 (ind)'!CK$6:CK$37)-MIN('09 (ind)'!CK$6:CK$37))))))</f>
        <v>15.737501304627822</v>
      </c>
      <c r="CL31" s="75">
        <f>IF('09 (ind)'!CL$1="si",100*(('09 (ind)'!CL30-MIN('09 (ind)'!CL$6:CL$37))/(MAX('09 (ind)'!CL$6:CL$37)-MIN('09 (ind)'!CL$6:CL$37))),ABS(-100+(100*(('09 (ind)'!CL30-MIN('09 (ind)'!CL$6:CL$37))/(MAX('09 (ind)'!CL$6:CL$37)-MIN('09 (ind)'!CL$6:CL$37))))))</f>
        <v>10.701637695785687</v>
      </c>
      <c r="CM31" s="75">
        <f>IF('09 (ind)'!CM$1="si",100*(('09 (ind)'!CM30-MIN('09 (ind)'!CM$6:CM$37))/(MAX('09 (ind)'!CM$6:CM$37)-MIN('09 (ind)'!CM$6:CM$37))),ABS(-100+(100*(('09 (ind)'!CM30-MIN('09 (ind)'!CM$6:CM$37))/(MAX('09 (ind)'!CM$6:CM$37)-MIN('09 (ind)'!CM$6:CM$37))))))</f>
        <v>9.5224702788281963</v>
      </c>
    </row>
    <row r="32" spans="1:91">
      <c r="A32" s="18" t="s">
        <v>230</v>
      </c>
      <c r="B32" s="87">
        <f>IF('09 (ind)'!B$1="si",100*(('09 (ind)'!B31-MIN('09 (ind)'!B$6:B$37))/(MAX('09 (ind)'!B$6:B$37)-MIN('09 (ind)'!B$6:B$37))),ABS(-100+(100*(('09 (ind)'!B31-MIN('09 (ind)'!B$6:B$37))/(MAX('09 (ind)'!B$6:B$37)-MIN('09 (ind)'!B$6:B$37))))))</f>
        <v>10.135024165468307</v>
      </c>
      <c r="C32" s="87">
        <f>IF('09 (ind)'!C$1="si",100*(('09 (ind)'!C31-MIN('09 (ind)'!C$6:C$37))/(MAX('09 (ind)'!C$6:C$37)-MIN('09 (ind)'!C$6:C$37))),ABS(-100+(100*(('09 (ind)'!C31-MIN('09 (ind)'!C$6:C$37))/(MAX('09 (ind)'!C$6:C$37)-MIN('09 (ind)'!C$6:C$37))))))</f>
        <v>49.073504808969801</v>
      </c>
      <c r="D32" s="87">
        <f>IF('09 (ind)'!D$1="si",100*(('09 (ind)'!D31-MIN('09 (ind)'!D$6:D$37))/(MAX('09 (ind)'!D$6:D$37)-MIN('09 (ind)'!D$6:D$37))),ABS(-100+(100*(('09 (ind)'!D31-MIN('09 (ind)'!D$6:D$37))/(MAX('09 (ind)'!D$6:D$37)-MIN('09 (ind)'!D$6:D$37))))))</f>
        <v>72.214750003533382</v>
      </c>
      <c r="E32" s="87">
        <f>IF('09 (ind)'!E$1="si",100*(('09 (ind)'!E31-MIN('09 (ind)'!E$6:E$37))/(MAX('09 (ind)'!E$6:E$37)-MIN('09 (ind)'!E$6:E$37))),ABS(-100+(100*(('09 (ind)'!E31-MIN('09 (ind)'!E$6:E$37))/(MAX('09 (ind)'!E$6:E$37)-MIN('09 (ind)'!E$6:E$37))))))</f>
        <v>73.720594060202274</v>
      </c>
      <c r="F32" s="87">
        <f>IF('09 (ind)'!F$1="si",100*(('09 (ind)'!F31-MIN('09 (ind)'!F$6:F$37))/(MAX('09 (ind)'!F$6:F$37)-MIN('09 (ind)'!F$6:F$37))),ABS(-100+(100*(('09 (ind)'!F31-MIN('09 (ind)'!F$6:F$37))/(MAX('09 (ind)'!F$6:F$37)-MIN('09 (ind)'!F$6:F$37))))))</f>
        <v>28.08219178082193</v>
      </c>
      <c r="G32" s="87">
        <f>IF('09 (ind)'!G$1="si",100*(('09 (ind)'!G31-MIN('09 (ind)'!G$6:G$37))/(MAX('09 (ind)'!G$6:G$37)-MIN('09 (ind)'!G$6:G$37))),ABS(-100+(100*(('09 (ind)'!G31-MIN('09 (ind)'!G$6:G$37))/(MAX('09 (ind)'!G$6:G$37)-MIN('09 (ind)'!G$6:G$37))))))</f>
        <v>50.847457627118644</v>
      </c>
      <c r="H32" s="87">
        <f>IF('09 (ind)'!H$1="si",100*(('09 (ind)'!H31-MIN('09 (ind)'!H$6:H$37))/(MAX('09 (ind)'!H$6:H$37)-MIN('09 (ind)'!H$6:H$37))),ABS(-100+(100*(('09 (ind)'!H31-MIN('09 (ind)'!H$6:H$37))/(MAX('09 (ind)'!H$6:H$37)-MIN('09 (ind)'!H$6:H$37))))))</f>
        <v>32.692307692307693</v>
      </c>
      <c r="I32" s="87">
        <f>IF('09 (ind)'!I$1="si",100*(('09 (ind)'!I31-MIN('09 (ind)'!I$6:I$37))/(MAX('09 (ind)'!I$6:I$37)-MIN('09 (ind)'!I$6:I$37))),ABS(-100+(100*(('09 (ind)'!I31-MIN('09 (ind)'!I$6:I$37))/(MAX('09 (ind)'!I$6:I$37)-MIN('09 (ind)'!I$6:I$37))))))</f>
        <v>61.250000000000007</v>
      </c>
      <c r="J32" s="87">
        <f>IF('09 (ind)'!J$1="si",100*(('09 (ind)'!J31-MIN('09 (ind)'!J$6:J$37))/(MAX('09 (ind)'!J$6:J$37)-MIN('09 (ind)'!J$6:J$37))),ABS(-100+(100*(('09 (ind)'!J31-MIN('09 (ind)'!J$6:J$37))/(MAX('09 (ind)'!J$6:J$37)-MIN('09 (ind)'!J$6:J$37))))))</f>
        <v>23.358840112766817</v>
      </c>
      <c r="K32" s="87">
        <f>IF('09 (ind)'!K$1="si",100*(('09 (ind)'!K31-MIN('09 (ind)'!K$6:K$37))/(MAX('09 (ind)'!K$6:K$37)-MIN('09 (ind)'!K$6:K$37))),ABS(-100+(100*(('09 (ind)'!K31-MIN('09 (ind)'!K$6:K$37))/(MAX('09 (ind)'!K$6:K$37)-MIN('09 (ind)'!K$6:K$37))))))</f>
        <v>39.205168823118754</v>
      </c>
      <c r="L32" s="87">
        <f>IF('09 (ind)'!L$1="si",100*(('09 (ind)'!L31-MIN('09 (ind)'!L$6:L$37))/(MAX('09 (ind)'!L$6:L$37)-MIN('09 (ind)'!L$6:L$37))),ABS(-100+(100*(('09 (ind)'!L31-MIN('09 (ind)'!L$6:L$37))/(MAX('09 (ind)'!L$6:L$37)-MIN('09 (ind)'!L$6:L$37))))))</f>
        <v>80.391342477803533</v>
      </c>
      <c r="M32" s="87">
        <f>IF('09 (ind)'!M$1="si",100*(('09 (ind)'!M31-MIN('09 (ind)'!M$6:M$37))/(MAX('09 (ind)'!M$6:M$37)-MIN('09 (ind)'!M$6:M$37))),ABS(-100+(100*(('09 (ind)'!M31-MIN('09 (ind)'!M$6:M$37))/(MAX('09 (ind)'!M$6:M$37)-MIN('09 (ind)'!M$6:M$37))))))</f>
        <v>0</v>
      </c>
      <c r="N32" s="87">
        <f>IF('09 (ind)'!N$1="si",100*(('09 (ind)'!N31-MIN('09 (ind)'!N$6:N$37))/(MAX('09 (ind)'!N$6:N$37)-MIN('09 (ind)'!N$6:N$37))),ABS(-100+(100*(('09 (ind)'!N31-MIN('09 (ind)'!N$6:N$37))/(MAX('09 (ind)'!N$6:N$37)-MIN('09 (ind)'!N$6:N$37))))))</f>
        <v>41.947425111707894</v>
      </c>
      <c r="O32" s="87">
        <f>IF('09 (ind)'!O$1="si",100*(('09 (ind)'!O31-MIN('09 (ind)'!O$6:O$37))/(MAX('09 (ind)'!O$6:O$37)-MIN('09 (ind)'!O$6:O$37))),ABS(-100+(100*(('09 (ind)'!O31-MIN('09 (ind)'!O$6:O$37))/(MAX('09 (ind)'!O$6:O$37)-MIN('09 (ind)'!O$6:O$37))))))</f>
        <v>91.304347826086953</v>
      </c>
      <c r="P32" s="87">
        <f>IF('09 (ind)'!P$1="si",100*(('09 (ind)'!P31-MIN('09 (ind)'!P$6:P$37))/(MAX('09 (ind)'!P$6:P$37)-MIN('09 (ind)'!P$6:P$37))),ABS(-100+(100*(('09 (ind)'!P31-MIN('09 (ind)'!P$6:P$37))/(MAX('09 (ind)'!P$6:P$37)-MIN('09 (ind)'!P$6:P$37))))))</f>
        <v>5.3095764796752976</v>
      </c>
      <c r="Q32" s="87">
        <f>IF('09 (ind)'!Q$1="si",100*(('09 (ind)'!Q31-MIN('09 (ind)'!Q$6:Q$37))/(MAX('09 (ind)'!Q$6:Q$37)-MIN('09 (ind)'!Q$6:Q$37))),ABS(-100+(100*(('09 (ind)'!Q31-MIN('09 (ind)'!Q$6:Q$37))/(MAX('09 (ind)'!Q$6:Q$37)-MIN('09 (ind)'!Q$6:Q$37))))))</f>
        <v>24.212899365028793</v>
      </c>
      <c r="R32" s="87">
        <f>IF('09 (ind)'!R$1="si",100*(('09 (ind)'!R31-MIN('09 (ind)'!R$6:R$37))/(MAX('09 (ind)'!R$6:R$37)-MIN('09 (ind)'!R$6:R$37))),ABS(-100+(100*(('09 (ind)'!R31-MIN('09 (ind)'!R$6:R$37))/(MAX('09 (ind)'!R$6:R$37)-MIN('09 (ind)'!R$6:R$37))))))</f>
        <v>0.37497005077523399</v>
      </c>
      <c r="S32" s="75">
        <f>ABS(ABS(('09 (ind)'!S31-((MAX('09 (ind)'!S$6:S$37)+MIN('09 (ind)'!S$6:S$37))/2))/(((MAX('09 (ind)'!S$6:S$37)+MIN('09 (ind)'!S$6:S$37))/2)-MAX('09 (ind)'!S$6:S$37))*100)-100)</f>
        <v>84.768211920529808</v>
      </c>
      <c r="T32" s="75">
        <f>IF('09 (ind)'!T$1="si",100*(('09 (ind)'!T31-MIN('09 (ind)'!T$6:T$37))/(MAX('09 (ind)'!T$6:T$37)-MIN('09 (ind)'!T$6:T$37))),ABS(-100+(100*(('09 (ind)'!T31-MIN('09 (ind)'!T$6:T$37))/(MAX('09 (ind)'!T$6:T$37)-MIN('09 (ind)'!T$6:T$37))))))</f>
        <v>25.422874695696958</v>
      </c>
      <c r="U32" s="75">
        <f>IF('09 (ind)'!U$1="si",100*(('09 (ind)'!U31-MIN('09 (ind)'!U$6:U$37))/(MAX('09 (ind)'!U$6:U$37)-MIN('09 (ind)'!U$6:U$37))),ABS(-100+(100*(('09 (ind)'!U31-MIN('09 (ind)'!U$6:U$37))/(MAX('09 (ind)'!U$6:U$37)-MIN('09 (ind)'!U$6:U$37))))))</f>
        <v>0</v>
      </c>
      <c r="V32" s="75">
        <f>IF('09 (ind)'!V$1="si",100*(('09 (ind)'!V31-MIN('09 (ind)'!V$6:V$37))/(MAX('09 (ind)'!V$6:V$37)-MIN('09 (ind)'!V$6:V$37))),ABS(-100+(100*(('09 (ind)'!V31-MIN('09 (ind)'!V$6:V$37))/(MAX('09 (ind)'!V$6:V$37)-MIN('09 (ind)'!V$6:V$37))))))</f>
        <v>89.542483660130713</v>
      </c>
      <c r="W32" s="75">
        <f>IF('09 (ind)'!W$1="si",100*(('09 (ind)'!W31-MIN('09 (ind)'!W$6:W$37))/(MAX('09 (ind)'!W$6:W$37)-MIN('09 (ind)'!W$6:W$37))),ABS(-100+(100*(('09 (ind)'!W31-MIN('09 (ind)'!W$6:W$37))/(MAX('09 (ind)'!W$6:W$37)-MIN('09 (ind)'!W$6:W$37))))))</f>
        <v>47.630291786135942</v>
      </c>
      <c r="X32" s="75">
        <f>IF('09 (ind)'!X$1="si",100*(('09 (ind)'!X31-MIN('09 (ind)'!X$6:X$37))/(MAX('09 (ind)'!X$6:X$37)-MIN('09 (ind)'!X$6:X$37))),ABS(-100+(100*(('09 (ind)'!X31-MIN('09 (ind)'!X$6:X$37))/(MAX('09 (ind)'!X$6:X$37)-MIN('09 (ind)'!X$6:X$37))))))</f>
        <v>69.274711923069333</v>
      </c>
      <c r="Y32" s="75">
        <f>IF('09 (ind)'!Y$1="si",100*(('09 (ind)'!Y31-MIN('09 (ind)'!Y$6:Y$37))/(MAX('09 (ind)'!Y$6:Y$37)-MIN('09 (ind)'!Y$6:Y$37))),ABS(-100+(100*(('09 (ind)'!Y31-MIN('09 (ind)'!Y$6:Y$37))/(MAX('09 (ind)'!Y$6:Y$37)-MIN('09 (ind)'!Y$6:Y$37))))))</f>
        <v>82.818556033485962</v>
      </c>
      <c r="Z32" s="75">
        <f>IF('09 (ind)'!Z$1="si",100*(('09 (ind)'!Z31-MIN('09 (ind)'!Z$6:Z$37))/(MAX('09 (ind)'!Z$6:Z$37)-MIN('09 (ind)'!Z$6:Z$37))),ABS(-100+(100*(('09 (ind)'!Z31-MIN('09 (ind)'!Z$6:Z$37))/(MAX('09 (ind)'!Z$6:Z$37)-MIN('09 (ind)'!Z$6:Z$37))))))</f>
        <v>80.453838411281311</v>
      </c>
      <c r="AA32" s="75">
        <f>IF('09 (ind)'!AA$1="si",100*(('09 (ind)'!AA31-MIN('09 (ind)'!AA$6:AA$37))/(MAX('09 (ind)'!AA$6:AA$37)-MIN('09 (ind)'!AA$6:AA$37))),ABS(-100+(100*(('09 (ind)'!AA31-MIN('09 (ind)'!AA$6:AA$37))/(MAX('09 (ind)'!AA$6:AA$37)-MIN('09 (ind)'!AA$6:AA$37))))))</f>
        <v>90.680111440861424</v>
      </c>
      <c r="AB32" s="75">
        <f>IF('09 (ind)'!AB$1="si",100*(('09 (ind)'!AB31-MIN('09 (ind)'!AB$6:AB$37))/(MAX('09 (ind)'!AB$6:AB$37)-MIN('09 (ind)'!AB$6:AB$37))),ABS(-100+(100*(('09 (ind)'!AB31-MIN('09 (ind)'!AB$6:AB$37))/(MAX('09 (ind)'!AB$6:AB$37)-MIN('09 (ind)'!AB$6:AB$37))))))</f>
        <v>61.086996140993278</v>
      </c>
      <c r="AC32" s="75">
        <f>IF('09 (ind)'!AC$1="si",100*(('09 (ind)'!AC31-MIN('09 (ind)'!AC$6:AC$37))/(MAX('09 (ind)'!AC$6:AC$37)-MIN('09 (ind)'!AC$6:AC$37))),ABS(-100+(100*(('09 (ind)'!AC31-MIN('09 (ind)'!AC$6:AC$37))/(MAX('09 (ind)'!AC$6:AC$37)-MIN('09 (ind)'!AC$6:AC$37))))))</f>
        <v>65.206172342563789</v>
      </c>
      <c r="AD32" s="75">
        <f>IF('09 (ind)'!AD$1="si",100*(('09 (ind)'!AD31-MIN('09 (ind)'!AD$6:AD$37))/(MAX('09 (ind)'!AD$6:AD$37)-MIN('09 (ind)'!AD$6:AD$37))),ABS(-100+(100*(('09 (ind)'!AD31-MIN('09 (ind)'!AD$6:AD$37))/(MAX('09 (ind)'!AD$6:AD$37)-MIN('09 (ind)'!AD$6:AD$37))))))</f>
        <v>50.01534539974736</v>
      </c>
      <c r="AE32" s="75">
        <f>IF('09 (ind)'!AE$1="si",100*(('09 (ind)'!AE31-MIN('09 (ind)'!AE$6:AE$37))/(MAX('09 (ind)'!AE$6:AE$37)-MIN('09 (ind)'!AE$6:AE$37))),ABS(-100+(100*(('09 (ind)'!AE31-MIN('09 (ind)'!AE$6:AE$37))/(MAX('09 (ind)'!AE$6:AE$37)-MIN('09 (ind)'!AE$6:AE$37))))))</f>
        <v>22.634205824652511</v>
      </c>
      <c r="AF32" s="75">
        <f>IF('09 (ind)'!AF$1="si",100*(('09 (ind)'!AF31-MIN('09 (ind)'!AF$6:AF$37))/(MAX('09 (ind)'!AF$6:AF$37)-MIN('09 (ind)'!AF$6:AF$37))),ABS(-100+(100*(('09 (ind)'!AF31-MIN('09 (ind)'!AF$6:AF$37))/(MAX('09 (ind)'!AF$6:AF$37)-MIN('09 (ind)'!AF$6:AF$37))))))</f>
        <v>93.584900864590281</v>
      </c>
      <c r="AG32" s="75">
        <f>IF('09 (ind)'!AG$1="si",100*(('09 (ind)'!AG31-MIN('09 (ind)'!AG$6:AG$37))/(MAX('09 (ind)'!AG$6:AG$37)-MIN('09 (ind)'!AG$6:AG$37))),ABS(-100+(100*(('09 (ind)'!AG31-MIN('09 (ind)'!AG$6:AG$37))/(MAX('09 (ind)'!AG$6:AG$37)-MIN('09 (ind)'!AG$6:AG$37))))))</f>
        <v>60.879171254229171</v>
      </c>
      <c r="AH32" s="75">
        <f>IF('09 (ind)'!AH$1="si",100*(('09 (ind)'!AH31-MIN('09 (ind)'!AH$6:AH$37))/(MAX('09 (ind)'!AH$6:AH$37)-MIN('09 (ind)'!AH$6:AH$37))),ABS(-100+(100*(('09 (ind)'!AH31-MIN('09 (ind)'!AH$6:AH$37))/(MAX('09 (ind)'!AH$6:AH$37)-MIN('09 (ind)'!AH$6:AH$37))))))</f>
        <v>4.0930515350376897</v>
      </c>
      <c r="AI32" s="75">
        <f>IF('09 (ind)'!AI$1="si",100*(('09 (ind)'!AI31-MIN('09 (ind)'!AI$6:AI$37))/(MAX('09 (ind)'!AI$6:AI$37)-MIN('09 (ind)'!AI$6:AI$37))),ABS(-100+(100*(('09 (ind)'!AI31-MIN('09 (ind)'!AI$6:AI$37))/(MAX('09 (ind)'!AI$6:AI$37)-MIN('09 (ind)'!AI$6:AI$37))))))</f>
        <v>0.6994913997309492</v>
      </c>
      <c r="AJ32" s="75">
        <f>IF('09 (ind)'!AJ$1="si",100*(('09 (ind)'!AJ31-MIN('09 (ind)'!AJ$6:AJ$37))/(MAX('09 (ind)'!AJ$6:AJ$37)-MIN('09 (ind)'!AJ$6:AJ$37))),ABS(-100+(100*(('09 (ind)'!AJ31-MIN('09 (ind)'!AJ$6:AJ$37))/(MAX('09 (ind)'!AJ$6:AJ$37)-MIN('09 (ind)'!AJ$6:AJ$37))))))</f>
        <v>84.315406499609054</v>
      </c>
      <c r="AK32" s="75">
        <f>IF('09 (ind)'!AK$1="si",100*(('09 (ind)'!AK31-MIN('09 (ind)'!AK$6:AK$37))/(MAX('09 (ind)'!AK$6:AK$37)-MIN('09 (ind)'!AK$6:AK$37))),ABS(-100+(100*(('09 (ind)'!AK31-MIN('09 (ind)'!AK$6:AK$37))/(MAX('09 (ind)'!AK$6:AK$37)-MIN('09 (ind)'!AK$6:AK$37))))))</f>
        <v>11.981514853766191</v>
      </c>
      <c r="AL32" s="75">
        <f>IF('09 (ind)'!AL$1="si",100*(('09 (ind)'!AL31-MIN('09 (ind)'!AL$6:AL$37))/(MAX('09 (ind)'!AL$6:AL$37)-MIN('09 (ind)'!AL$6:AL$37))),ABS(-100+(100*(('09 (ind)'!AL31-MIN('09 (ind)'!AL$6:AL$37))/(MAX('09 (ind)'!AL$6:AL$37)-MIN('09 (ind)'!AL$6:AL$37))))))</f>
        <v>84.959970279576311</v>
      </c>
      <c r="AM32" s="75">
        <f>IF('09 (ind)'!AM$1="si",100*(('09 (ind)'!AM31-MIN('09 (ind)'!AM$6:AM$37))/(MAX('09 (ind)'!AM$6:AM$37)-MIN('09 (ind)'!AM$6:AM$37))),ABS(-100+(100*(('09 (ind)'!AM31-MIN('09 (ind)'!AM$6:AM$37))/(MAX('09 (ind)'!AM$6:AM$37)-MIN('09 (ind)'!AM$6:AM$37))))))</f>
        <v>11.125200479104478</v>
      </c>
      <c r="AN32" s="75">
        <f>IF('09 (ind)'!AN$1="si",100*(('09 (ind)'!AN31-MIN('09 (ind)'!AN$6:AN$37))/(MAX('09 (ind)'!AN$6:AN$37)-MIN('09 (ind)'!AN$6:AN$37))),ABS(-100+(100*(('09 (ind)'!AN31-MIN('09 (ind)'!AN$6:AN$37))/(MAX('09 (ind)'!AN$6:AN$37)-MIN('09 (ind)'!AN$6:AN$37))))))</f>
        <v>55.924916887639384</v>
      </c>
      <c r="AO32" s="75">
        <f>IF('09 (ind)'!AO$1="si",100*(('09 (ind)'!AO31-MIN('09 (ind)'!AO$6:AO$37))/(MAX('09 (ind)'!AO$6:AO$37)-MIN('09 (ind)'!AO$6:AO$37))),ABS(-100+(100*(('09 (ind)'!AO31-MIN('09 (ind)'!AO$6:AO$37))/(MAX('09 (ind)'!AO$6:AO$37)-MIN('09 (ind)'!AO$6:AO$37))))))</f>
        <v>53.749947051863757</v>
      </c>
      <c r="AP32" s="75">
        <f>IF('09 (ind)'!AP$1="si",100*(('09 (ind)'!AP31-MIN('09 (ind)'!AP$6:AP$37))/(MAX('09 (ind)'!AP$6:AP$37)-MIN('09 (ind)'!AP$6:AP$37))),ABS(-100+(100*(('09 (ind)'!AP31-MIN('09 (ind)'!AP$6:AP$37))/(MAX('09 (ind)'!AP$6:AP$37)-MIN('09 (ind)'!AP$6:AP$37))))))</f>
        <v>34.462444771723128</v>
      </c>
      <c r="AQ32" s="75">
        <f>IF('09 (ind)'!AQ$1="si",100*(('09 (ind)'!AQ31-MIN('09 (ind)'!AQ$6:AQ$37))/(MAX('09 (ind)'!AQ$6:AQ$37)-MIN('09 (ind)'!AQ$6:AQ$37))),ABS(-100+(100*(('09 (ind)'!AQ31-MIN('09 (ind)'!AQ$6:AQ$37))/(MAX('09 (ind)'!AQ$6:AQ$37)-MIN('09 (ind)'!AQ$6:AQ$37))))))</f>
        <v>14.401032030612825</v>
      </c>
      <c r="AR32" s="75">
        <f>IF('09 (ind)'!AR$1="si",100*(('09 (ind)'!AR31-MIN('09 (ind)'!AR$6:AR$37))/(MAX('09 (ind)'!AR$6:AR$37)-MIN('09 (ind)'!AR$6:AR$37))),ABS(-100+(100*(('09 (ind)'!AR31-MIN('09 (ind)'!AR$6:AR$37))/(MAX('09 (ind)'!AR$6:AR$37)-MIN('09 (ind)'!AR$6:AR$37))))))</f>
        <v>40.348501539160523</v>
      </c>
      <c r="AS32" s="75">
        <f>IF('09 (ind)'!AS$1="si",100*(('09 (ind)'!AS31-MIN('09 (ind)'!AS$6:AS$37))/(MAX('09 (ind)'!AS$6:AS$37)-MIN('09 (ind)'!AS$6:AS$37))),ABS(-100+(100*(('09 (ind)'!AS31-MIN('09 (ind)'!AS$6:AS$37))/(MAX('09 (ind)'!AS$6:AS$37)-MIN('09 (ind)'!AS$6:AS$37))))))</f>
        <v>34.099616858237553</v>
      </c>
      <c r="AT32" s="75">
        <f>IF('09 (ind)'!AT$1="si",100*(('09 (ind)'!AT31-MIN('09 (ind)'!AT$6:AT$37))/(MAX('09 (ind)'!AT$6:AT$37)-MIN('09 (ind)'!AT$6:AT$37))),ABS(-100+(100*(('09 (ind)'!AT31-MIN('09 (ind)'!AT$6:AT$37))/(MAX('09 (ind)'!AT$6:AT$37)-MIN('09 (ind)'!AT$6:AT$37))))))</f>
        <v>0</v>
      </c>
      <c r="AU32" s="75">
        <f>IF('09 (ind)'!AU$1="si",100*(('09 (ind)'!AU31-MIN('09 (ind)'!AU$6:AU$37))/(MAX('09 (ind)'!AU$6:AU$37)-MIN('09 (ind)'!AU$6:AU$37))),ABS(-100+(100*(('09 (ind)'!AU31-MIN('09 (ind)'!AU$6:AU$37))/(MAX('09 (ind)'!AU$6:AU$37)-MIN('09 (ind)'!AU$6:AU$37))))))</f>
        <v>27.335640138408301</v>
      </c>
      <c r="AV32" s="75">
        <f>IF('09 (ind)'!AV$1="si",100*(('09 (ind)'!AV31-MIN('09 (ind)'!AV$6:AV$37))/(MAX('09 (ind)'!AV$6:AV$37)-MIN('09 (ind)'!AV$6:AV$37))),ABS(-100+(100*(('09 (ind)'!AV31-MIN('09 (ind)'!AV$6:AV$37))/(MAX('09 (ind)'!AV$6:AV$37)-MIN('09 (ind)'!AV$6:AV$37))))))</f>
        <v>81.802426343154252</v>
      </c>
      <c r="AW32" s="75">
        <f>IF('09 (ind)'!AW$1="si",100*(('09 (ind)'!AW31-MIN('09 (ind)'!AW$6:AW$37))/(MAX('09 (ind)'!AW$6:AW$37)-MIN('09 (ind)'!AW$6:AW$37))),ABS(-100+(100*(('09 (ind)'!AW31-MIN('09 (ind)'!AW$6:AW$37))/(MAX('09 (ind)'!AW$6:AW$37)-MIN('09 (ind)'!AW$6:AW$37))))))</f>
        <v>65.104542177361211</v>
      </c>
      <c r="AX32" s="75">
        <f>IF('09 (ind)'!AX$1="si",100*(('09 (ind)'!AX31-MIN('09 (ind)'!AX$6:AX$37))/(MAX('09 (ind)'!AX$6:AX$37)-MIN('09 (ind)'!AX$6:AX$37))),ABS(-100+(100*(('09 (ind)'!AX31-MIN('09 (ind)'!AX$6:AX$37))/(MAX('09 (ind)'!AX$6:AX$37)-MIN('09 (ind)'!AX$6:AX$37))))))</f>
        <v>60.733488640597024</v>
      </c>
      <c r="AY32" s="75">
        <f>IF('09 (ind)'!AY$1="si",100*(('09 (ind)'!AY31-MIN('09 (ind)'!AY$6:AY$37))/(MAX('09 (ind)'!AY$6:AY$37)-MIN('09 (ind)'!AY$6:AY$37))),ABS(-100+(100*(('09 (ind)'!AY31-MIN('09 (ind)'!AY$6:AY$37))/(MAX('09 (ind)'!AY$6:AY$37)-MIN('09 (ind)'!AY$6:AY$37))))))</f>
        <v>69.505233111322582</v>
      </c>
      <c r="AZ32" s="75">
        <f>IF('09 (ind)'!AZ$1="si",100*(('09 (ind)'!AZ31-MIN('09 (ind)'!AZ$6:AZ$37))/(MAX('09 (ind)'!AZ$6:AZ$37)-MIN('09 (ind)'!AZ$6:AZ$37))),ABS(-100+(100*(('09 (ind)'!AZ31-MIN('09 (ind)'!AZ$6:AZ$37))/(MAX('09 (ind)'!AZ$6:AZ$37)-MIN('09 (ind)'!AZ$6:AZ$37))))))</f>
        <v>53.932924438027328</v>
      </c>
      <c r="BA32" s="75">
        <f>IF('09 (ind)'!BA$1="si",100*(('09 (ind)'!BA31-MIN('09 (ind)'!BA$6:BA$37))/(MAX('09 (ind)'!BA$6:BA$37)-MIN('09 (ind)'!BA$6:BA$37))),ABS(-100+(100*(('09 (ind)'!BA31-MIN('09 (ind)'!BA$6:BA$37))/(MAX('09 (ind)'!BA$6:BA$37)-MIN('09 (ind)'!BA$6:BA$37))))))</f>
        <v>38.393468483833779</v>
      </c>
      <c r="BB32" s="75">
        <f>IF('09 (ind)'!BB$1="si",100*(('09 (ind)'!BB31-MIN('09 (ind)'!BB$6:BB$37))/(MAX('09 (ind)'!BB$6:BB$37)-MIN('09 (ind)'!BB$6:BB$37))),ABS(-100+(100*(('09 (ind)'!BB31-MIN('09 (ind)'!BB$6:BB$37))/(MAX('09 (ind)'!BB$6:BB$37)-MIN('09 (ind)'!BB$6:BB$37))))))</f>
        <v>27.101530018240094</v>
      </c>
      <c r="BC32" s="75">
        <f>IF('09 (ind)'!BC$1="si",100*(('09 (ind)'!BC31-MIN('09 (ind)'!BC$6:BC$37))/(MAX('09 (ind)'!BC$6:BC$37)-MIN('09 (ind)'!BC$6:BC$37))),ABS(-100+(100*(('09 (ind)'!BC31-MIN('09 (ind)'!BC$6:BC$37))/(MAX('09 (ind)'!BC$6:BC$37)-MIN('09 (ind)'!BC$6:BC$37))))))</f>
        <v>29.438623487452475</v>
      </c>
      <c r="BD32" s="75">
        <f>IF('09 (ind)'!BD$1="si",100*(('09 (ind)'!BD31-MIN('09 (ind)'!BD$6:BD$37))/(MAX('09 (ind)'!BD$6:BD$37)-MIN('09 (ind)'!BD$6:BD$37))),ABS(-100+(100*(('09 (ind)'!BD31-MIN('09 (ind)'!BD$6:BD$37))/(MAX('09 (ind)'!BD$6:BD$37)-MIN('09 (ind)'!BD$6:BD$37))))))</f>
        <v>9.9971947108891435</v>
      </c>
      <c r="BE32" s="75">
        <f>IF('09 (ind)'!BE$1="si",100*(('09 (ind)'!BE31-MIN('09 (ind)'!BE$6:BE$37))/(MAX('09 (ind)'!BE$6:BE$37)-MIN('09 (ind)'!BE$6:BE$37))),ABS(-100+(100*(('09 (ind)'!BE31-MIN('09 (ind)'!BE$6:BE$37))/(MAX('09 (ind)'!BE$6:BE$37)-MIN('09 (ind)'!BE$6:BE$37))))))</f>
        <v>44.216417910447753</v>
      </c>
      <c r="BF32" s="75">
        <f>IF('09 (ind)'!BF$1="si",100*(('09 (ind)'!BF31-MIN('09 (ind)'!BF$6:BF$37))/(MAX('09 (ind)'!BF$6:BF$37)-MIN('09 (ind)'!BF$6:BF$37))),ABS(-100+(100*(('09 (ind)'!BF31-MIN('09 (ind)'!BF$6:BF$37))/(MAX('09 (ind)'!BF$6:BF$37)-MIN('09 (ind)'!BF$6:BF$37))))))</f>
        <v>100</v>
      </c>
      <c r="BG32" s="75">
        <f>IF('09 (ind)'!BG$1="si",100*(('09 (ind)'!BG31-MIN('09 (ind)'!BG$6:BG$37))/(MAX('09 (ind)'!BG$6:BG$37)-MIN('09 (ind)'!BG$6:BG$37))),ABS(-100+(100*(('09 (ind)'!BG31-MIN('09 (ind)'!BG$6:BG$37))/(MAX('09 (ind)'!BG$6:BG$37)-MIN('09 (ind)'!BG$6:BG$37))))))</f>
        <v>28.787713872406222</v>
      </c>
      <c r="BH32" s="75">
        <f>IF('09 (ind)'!BH$1="si",100*(('09 (ind)'!BH31-MIN('09 (ind)'!BH$6:BH$37))/(MAX('09 (ind)'!BH$6:BH$37)-MIN('09 (ind)'!BH$6:BH$37))),ABS(-100+(100*(('09 (ind)'!BH31-MIN('09 (ind)'!BH$6:BH$37))/(MAX('09 (ind)'!BH$6:BH$37)-MIN('09 (ind)'!BH$6:BH$37))))))</f>
        <v>22.873209749493988</v>
      </c>
      <c r="BI32" s="75">
        <f>IF('09 (ind)'!BI$1="si",100*(('09 (ind)'!BI31-MIN('09 (ind)'!BI$6:BI$37))/(MAX('09 (ind)'!BI$6:BI$37)-MIN('09 (ind)'!BI$6:BI$37))),ABS(-100+(100*(('09 (ind)'!BI31-MIN('09 (ind)'!BI$6:BI$37))/(MAX('09 (ind)'!BI$6:BI$37)-MIN('09 (ind)'!BI$6:BI$37))))))</f>
        <v>0</v>
      </c>
      <c r="BJ32" s="75">
        <f>IF('09 (ind)'!BJ$1="si",100*(('09 (ind)'!BJ31-MIN('09 (ind)'!BJ$6:BJ$37))/(MAX('09 (ind)'!BJ$6:BJ$37)-MIN('09 (ind)'!BJ$6:BJ$37))),ABS(-100+(100*(('09 (ind)'!BJ31-MIN('09 (ind)'!BJ$6:BJ$37))/(MAX('09 (ind)'!BJ$6:BJ$37)-MIN('09 (ind)'!BJ$6:BJ$37))))))</f>
        <v>6.7377472538093164</v>
      </c>
      <c r="BK32" s="75">
        <f>IF('09 (ind)'!BK$1="si",100*(('09 (ind)'!BK31-MIN('09 (ind)'!BK$6:BK$37))/(MAX('09 (ind)'!BK$6:BK$37)-MIN('09 (ind)'!BK$6:BK$37))),ABS(-100+(100*(('09 (ind)'!BK31-MIN('09 (ind)'!BK$6:BK$37))/(MAX('09 (ind)'!BK$6:BK$37)-MIN('09 (ind)'!BK$6:BK$37))))))</f>
        <v>29.537455375713851</v>
      </c>
      <c r="BL32" s="75">
        <f>IF('09 (ind)'!BL$1="si",100*(('09 (ind)'!BL31-MIN('09 (ind)'!BL$6:BL$37))/(MAX('09 (ind)'!BL$6:BL$37)-MIN('09 (ind)'!BL$6:BL$37))),ABS(-100+(100*(('09 (ind)'!BL31-MIN('09 (ind)'!BL$6:BL$37))/(MAX('09 (ind)'!BL$6:BL$37)-MIN('09 (ind)'!BL$6:BL$37))))))</f>
        <v>27.927927927927925</v>
      </c>
      <c r="BM32" s="75">
        <f>IF('09 (ind)'!BM$1="si",100*(('09 (ind)'!BM31-MIN('09 (ind)'!BM$6:BM$37))/(MAX('09 (ind)'!BM$6:BM$37)-MIN('09 (ind)'!BM$6:BM$37))),ABS(-100+(100*(('09 (ind)'!BM31-MIN('09 (ind)'!BM$6:BM$37))/(MAX('09 (ind)'!BM$6:BM$37)-MIN('09 (ind)'!BM$6:BM$37))))))</f>
        <v>13.68337302882291</v>
      </c>
      <c r="BN32" s="75">
        <f>IF('09 (ind)'!BN$1="si",100*(('09 (ind)'!BN31-MIN('09 (ind)'!BN$6:BN$37))/(MAX('09 (ind)'!BN$6:BN$37)-MIN('09 (ind)'!BN$6:BN$37))),ABS(-100+(100*(('09 (ind)'!BN31-MIN('09 (ind)'!BN$6:BN$37))/(MAX('09 (ind)'!BN$6:BN$37)-MIN('09 (ind)'!BN$6:BN$37))))))</f>
        <v>24.761796072700399</v>
      </c>
      <c r="BO32" s="75">
        <f>IF('09 (ind)'!BO$1="si",100*(('09 (ind)'!BO31-MIN('09 (ind)'!BO$6:BO$37))/(MAX('09 (ind)'!BO$6:BO$37)-MIN('09 (ind)'!BO$6:BO$37))),ABS(-100+(100*(('09 (ind)'!BO31-MIN('09 (ind)'!BO$6:BO$37))/(MAX('09 (ind)'!BO$6:BO$37)-MIN('09 (ind)'!BO$6:BO$37))))))</f>
        <v>17.15994998521181</v>
      </c>
      <c r="BP32" s="75">
        <f>IF('09 (ind)'!BP$1="si",100*(('09 (ind)'!BP31-MIN('09 (ind)'!BP$6:BP$37))/(MAX('09 (ind)'!BP$6:BP$37)-MIN('09 (ind)'!BP$6:BP$37))),ABS(-100+(100*(('09 (ind)'!BP31-MIN('09 (ind)'!BP$6:BP$37))/(MAX('09 (ind)'!BP$6:BP$37)-MIN('09 (ind)'!BP$6:BP$37))))))</f>
        <v>53.347659038559989</v>
      </c>
      <c r="BQ32" s="75">
        <f>IF('09 (ind)'!BQ$1="si",100*(('09 (ind)'!BQ31-MIN('09 (ind)'!BQ$6:BQ$37))/(MAX('09 (ind)'!BQ$6:BQ$37)-MIN('09 (ind)'!BQ$6:BQ$37))),ABS(-100+(100*(('09 (ind)'!BQ31-MIN('09 (ind)'!BQ$6:BQ$37))/(MAX('09 (ind)'!BQ$6:BQ$37)-MIN('09 (ind)'!BQ$6:BQ$37))))))</f>
        <v>34.391013055233024</v>
      </c>
      <c r="BR32" s="75">
        <f>IF('09 (ind)'!BR$1="si",100*(('09 (ind)'!BR31-MIN('09 (ind)'!BR$6:BR$37))/(MAX('09 (ind)'!BR$6:BR$37)-MIN('09 (ind)'!BR$6:BR$37))),ABS(-100+(100*(('09 (ind)'!BR31-MIN('09 (ind)'!BR$6:BR$37))/(MAX('09 (ind)'!BP$6:BP$37)-MIN('09 (ind)'!BR$6:BR$37))))))</f>
        <v>7.8363488491276545</v>
      </c>
      <c r="BS32" s="75">
        <f>IF('09 (ind)'!BS$1="si",100*(('09 (ind)'!BS31-MIN('09 (ind)'!BS$6:BS$37))/(MAX('09 (ind)'!BS$6:BS$37)-MIN('09 (ind)'!BS$6:BS$37))),ABS(-100+(100*(('09 (ind)'!BS31-MIN('09 (ind)'!BS$6:BS$37))/(MAX('09 (ind)'!BQ$6:BQ$37)-MIN('09 (ind)'!BS$6:BS$37))))))</f>
        <v>59.529640662418338</v>
      </c>
      <c r="BT32" s="75">
        <f>IF('09 (ind)'!BT$1="si",100*(('09 (ind)'!BT31-MIN('09 (ind)'!BT$6:BT$37))/(MAX('09 (ind)'!BT$6:BT$37)-MIN('09 (ind)'!BT$6:BT$37))),ABS(-100+(100*(('09 (ind)'!BT31-MIN('09 (ind)'!BT$6:BT$37))/(MAX('09 (ind)'!BR$6:BR$37)-MIN('09 (ind)'!BT$6:BT$37))))))</f>
        <v>92.515347942612976</v>
      </c>
      <c r="BU32" s="75">
        <f>IF('09 (ind)'!BU$1="si",100*(('09 (ind)'!BU31-MIN('09 (ind)'!BU$6:BU$37))/(MAX('09 (ind)'!BU$6:BU$37)-MIN('09 (ind)'!BU$6:BU$37))),ABS(-100+(100*(('09 (ind)'!BU31-MIN('09 (ind)'!BU$6:BU$37))/(MAX('09 (ind)'!BU$6:BU$37)-MIN('09 (ind)'!BU$6:BU$37))))))</f>
        <v>63.495389773679811</v>
      </c>
      <c r="BV32" s="75">
        <f>IF('09 (ind)'!BV$1="si",100*(('09 (ind)'!BV31-MIN('09 (ind)'!BV$6:BV$37))/(MAX('09 (ind)'!BV$6:BV$37)-MIN('09 (ind)'!BV$6:BV$37))),ABS(-100+(100*(('09 (ind)'!BV31-MIN('09 (ind)'!BV$6:BV$37))/(MAX('09 (ind)'!BV$6:BV$37)-MIN('09 (ind)'!BV$6:BV$37))))))</f>
        <v>61.184558434690636</v>
      </c>
      <c r="BW32" s="75">
        <f>IF('09 (ind)'!BW$1="si",100*(('09 (ind)'!BW31-MIN('09 (ind)'!BW$6:BW$37))/(MAX('09 (ind)'!BW$6:BW$37)-MIN('09 (ind)'!BW$6:BW$37))),ABS(-100+(100*(('09 (ind)'!BW31-MIN('09 (ind)'!BW$6:BW$37))/(MAX('09 (ind)'!BW$6:BW$37)-MIN('09 (ind)'!BW$6:BW$37))))))</f>
        <v>49.999999999999993</v>
      </c>
      <c r="BX32" s="75">
        <f>IF('09 (ind)'!BX$1="si",100*(('09 (ind)'!BX31-MIN('09 (ind)'!BX$6:BX$37))/(MAX('09 (ind)'!BX$6:BX$37)-MIN('09 (ind)'!BX$6:BX$37))),ABS(-100+(100*(('09 (ind)'!BX31-MIN('09 (ind)'!BX$6:BX$37))/(MAX('09 (ind)'!BX$6:BX$37)-MIN('09 (ind)'!BX$6:BX$37))))))</f>
        <v>58.796400645382711</v>
      </c>
      <c r="BY32" s="75">
        <f>IF('09 (ind)'!BY$1="si",100*(('09 (ind)'!BY31-MIN('09 (ind)'!BY$6:BY$37))/(MAX('09 (ind)'!BY$6:BY$37)-MIN('09 (ind)'!BY$6:BY$37))),ABS(-100+(100*(('09 (ind)'!BY31-MIN('09 (ind)'!BY$6:BY$37))/(MAX('09 (ind)'!BY$6:BY$37)-MIN('09 (ind)'!BY$6:BY$37))))))</f>
        <v>21.755939796070546</v>
      </c>
      <c r="BZ32" s="75">
        <f>IF('09 (ind)'!BZ$1="si",100*(('09 (ind)'!BZ31-MIN('09 (ind)'!BZ$6:BZ$37))/(MAX('09 (ind)'!BZ$6:BZ$37)-MIN('09 (ind)'!BZ$6:BZ$37))),ABS(-100+(100*(('09 (ind)'!BZ31-MIN('09 (ind)'!BZ$6:BZ$37))/(MAX('09 (ind)'!BZ$6:BZ$37)-MIN('09 (ind)'!BZ$6:BZ$37))))))</f>
        <v>91.669835819527492</v>
      </c>
      <c r="CA32" s="75">
        <f>IF('09 (ind)'!CA$1="si",100*(('09 (ind)'!CA31-MIN('09 (ind)'!CA$6:CA$37))/(MAX('09 (ind)'!CA$6:CA$37)-MIN('09 (ind)'!CA$6:CA$37))),ABS(-100+(100*(('09 (ind)'!CA31-MIN('09 (ind)'!CA$6:CA$37))/(MAX('09 (ind)'!CA$6:CA$37)-MIN('09 (ind)'!CA$6:CA$37))))))</f>
        <v>0</v>
      </c>
      <c r="CB32" s="75">
        <f>IF('09 (ind)'!CB$1="si",100*(('09 (ind)'!CB31-MIN('09 (ind)'!CB$6:CB$37))/(MAX('09 (ind)'!CB$6:CB$37)-MIN('09 (ind)'!CB$6:CB$37))),ABS(-100+(100*(('09 (ind)'!CB31-MIN('09 (ind)'!CB$6:CB$37))/(MAX('09 (ind)'!CB$6:CB$37)-MIN('09 (ind)'!CB$6:CB$37))))))</f>
        <v>59.006211180124211</v>
      </c>
      <c r="CC32" s="75">
        <f>IF('09 (ind)'!CC$1="si",100*(('09 (ind)'!CC31-MIN('09 (ind)'!CC$6:CC$37))/(MAX('09 (ind)'!CC$6:CC$37)-MIN('09 (ind)'!CC$6:CC$37))),ABS(-100+(100*(('09 (ind)'!CC31-MIN('09 (ind)'!CC$6:CC$37))/(MAX('09 (ind)'!CC$6:CC$37)-MIN('09 (ind)'!CC$6:CC$37))))))</f>
        <v>65.188375722126082</v>
      </c>
      <c r="CD32" s="75">
        <f>IF('09 (ind)'!CD$1="si",100*(('09 (ind)'!CD31-MIN('09 (ind)'!CD$6:CD$37))/(MAX('09 (ind)'!CD$6:CD$37)-MIN('09 (ind)'!CD$6:CD$37))),ABS(-100+(100*(('09 (ind)'!CD31-MIN('09 (ind)'!CD$6:CD$37))/(MAX('09 (ind)'!CD$6:CD$37)-MIN('09 (ind)'!CD$6:CD$37))))))</f>
        <v>1.4832157973118123</v>
      </c>
      <c r="CE32" s="75">
        <f>IF('09 (ind)'!CE$1="si",100*(('09 (ind)'!CE31-MIN('09 (ind)'!CE$6:CE$37))/(MAX('09 (ind)'!CE$6:CE$37)-MIN('09 (ind)'!CE$6:CE$37))),ABS(-100+(100*(('09 (ind)'!CE31-MIN('09 (ind)'!CE$6:CE$37))/(MAX('09 (ind)'!CE$6:CE$37)-MIN('09 (ind)'!CE$6:CE$37))))))</f>
        <v>12.185434449951421</v>
      </c>
      <c r="CF32" s="75">
        <f>IF('09 (ind)'!CF$1="si",100*(('09 (ind)'!CF31-MIN('09 (ind)'!CF$6:CF$37))/(MAX('09 (ind)'!CF$6:CF$37)-MIN('09 (ind)'!CF$6:CF$37))),ABS(-100+(100*(('09 (ind)'!CF31-MIN('09 (ind)'!CF$6:CF$37))/(MAX('09 (ind)'!CF$6:CF$37)-MIN('09 (ind)'!CF$6:CF$37))))))</f>
        <v>23.180795492402716</v>
      </c>
      <c r="CG32" s="75">
        <f>IF('09 (ind)'!CG$1="si",100*(('09 (ind)'!CG31-MIN('09 (ind)'!CG$6:CG$37))/(MAX('09 (ind)'!CG$6:CG$37)-MIN('09 (ind)'!CG$6:CG$37))),ABS(-100+(100*(('09 (ind)'!CG31-MIN('09 (ind)'!CG$6:CG$37))/(MAX('09 (ind)'!CG$6:CG$37)-MIN('09 (ind)'!CG$6:CG$37))))))</f>
        <v>28.658431770717097</v>
      </c>
      <c r="CH32" s="75">
        <f>IF('09 (ind)'!CH$1="si",100*(('09 (ind)'!CH31-MIN('09 (ind)'!CH$6:CH$37))/(MAX('09 (ind)'!CH$6:CH$37)-MIN('09 (ind)'!CH$6:CH$37))),ABS(-100+(100*(('09 (ind)'!CH31-MIN('09 (ind)'!CH$6:CH$37))/(MAX('09 (ind)'!CH$6:CH$37)-MIN('09 (ind)'!CH$6:CH$37))))))</f>
        <v>13.322282552497272</v>
      </c>
      <c r="CI32" s="75">
        <f>IF('09 (ind)'!CI$1="si",100*(('09 (ind)'!CI31-MIN('09 (ind)'!CI$6:CI$37))/(MAX('09 (ind)'!CI$6:CI$37)-MIN('09 (ind)'!CI$6:CI$37))),ABS(-100+(100*(('09 (ind)'!CI31-MIN('09 (ind)'!CI$6:CI$37))/(MAX('09 (ind)'!CI$6:CI$37)-MIN('09 (ind)'!CI$6:CI$37))))))</f>
        <v>46.164249375868224</v>
      </c>
      <c r="CJ32" s="75">
        <f>IF('09 (ind)'!CJ$1="si",100*(('09 (ind)'!CJ31-MIN('09 (ind)'!CJ$6:CJ$37))/(MAX('09 (ind)'!CJ$6:CJ$37)-MIN('09 (ind)'!CJ$6:CJ$37))),ABS(-100+(100*(('09 (ind)'!CJ31-MIN('09 (ind)'!CJ$6:CJ$37))/(MAX('09 (ind)'!CJ$6:CJ$37)-MIN('09 (ind)'!CJ$6:CJ$37))))))</f>
        <v>55.991830278933463</v>
      </c>
      <c r="CK32" s="75">
        <f>IF('09 (ind)'!CK$1="si",100*(('09 (ind)'!CK31-MIN('09 (ind)'!CK$6:CK$37))/(MAX('09 (ind)'!CK$6:CK$37)-MIN('09 (ind)'!CK$6:CK$37))),ABS(-100+(100*(('09 (ind)'!CK31-MIN('09 (ind)'!CK$6:CK$37))/(MAX('09 (ind)'!CK$6:CK$37)-MIN('09 (ind)'!CK$6:CK$37))))))</f>
        <v>25.696172202237921</v>
      </c>
      <c r="CL32" s="75">
        <f>IF('09 (ind)'!CL$1="si",100*(('09 (ind)'!CL31-MIN('09 (ind)'!CL$6:CL$37))/(MAX('09 (ind)'!CL$6:CL$37)-MIN('09 (ind)'!CL$6:CL$37))),ABS(-100+(100*(('09 (ind)'!CL31-MIN('09 (ind)'!CL$6:CL$37))/(MAX('09 (ind)'!CL$6:CL$37)-MIN('09 (ind)'!CL$6:CL$37))))))</f>
        <v>11.344305007592972</v>
      </c>
      <c r="CM32" s="75">
        <f>IF('09 (ind)'!CM$1="si",100*(('09 (ind)'!CM31-MIN('09 (ind)'!CM$6:CM$37))/(MAX('09 (ind)'!CM$6:CM$37)-MIN('09 (ind)'!CM$6:CM$37))),ABS(-100+(100*(('09 (ind)'!CM31-MIN('09 (ind)'!CM$6:CM$37))/(MAX('09 (ind)'!CM$6:CM$37)-MIN('09 (ind)'!CM$6:CM$37))))))</f>
        <v>17.320624555710694</v>
      </c>
    </row>
    <row r="33" spans="1:91">
      <c r="A33" s="18" t="s">
        <v>231</v>
      </c>
      <c r="B33" s="87">
        <f>IF('09 (ind)'!B$1="si",100*(('09 (ind)'!B32-MIN('09 (ind)'!B$6:B$37))/(MAX('09 (ind)'!B$6:B$37)-MIN('09 (ind)'!B$6:B$37))),ABS(-100+(100*(('09 (ind)'!B32-MIN('09 (ind)'!B$6:B$37))/(MAX('09 (ind)'!B$6:B$37)-MIN('09 (ind)'!B$6:B$37))))))</f>
        <v>3.815938386297804</v>
      </c>
      <c r="C33" s="87">
        <f>IF('09 (ind)'!C$1="si",100*(('09 (ind)'!C32-MIN('09 (ind)'!C$6:C$37))/(MAX('09 (ind)'!C$6:C$37)-MIN('09 (ind)'!C$6:C$37))),ABS(-100+(100*(('09 (ind)'!C32-MIN('09 (ind)'!C$6:C$37))/(MAX('09 (ind)'!C$6:C$37)-MIN('09 (ind)'!C$6:C$37))))))</f>
        <v>29.572845976603084</v>
      </c>
      <c r="D33" s="87">
        <f>IF('09 (ind)'!D$1="si",100*(('09 (ind)'!D32-MIN('09 (ind)'!D$6:D$37))/(MAX('09 (ind)'!D$6:D$37)-MIN('09 (ind)'!D$6:D$37))),ABS(-100+(100*(('09 (ind)'!D32-MIN('09 (ind)'!D$6:D$37))/(MAX('09 (ind)'!D$6:D$37)-MIN('09 (ind)'!D$6:D$37))))))</f>
        <v>14.84894804454531</v>
      </c>
      <c r="E33" s="87">
        <f>IF('09 (ind)'!E$1="si",100*(('09 (ind)'!E32-MIN('09 (ind)'!E$6:E$37))/(MAX('09 (ind)'!E$6:E$37)-MIN('09 (ind)'!E$6:E$37))),ABS(-100+(100*(('09 (ind)'!E32-MIN('09 (ind)'!E$6:E$37))/(MAX('09 (ind)'!E$6:E$37)-MIN('09 (ind)'!E$6:E$37))))))</f>
        <v>14.590446889493379</v>
      </c>
      <c r="F33" s="87">
        <f>IF('09 (ind)'!F$1="si",100*(('09 (ind)'!F32-MIN('09 (ind)'!F$6:F$37))/(MAX('09 (ind)'!F$6:F$37)-MIN('09 (ind)'!F$6:F$37))),ABS(-100+(100*(('09 (ind)'!F32-MIN('09 (ind)'!F$6:F$37))/(MAX('09 (ind)'!F$6:F$37)-MIN('09 (ind)'!F$6:F$37))))))</f>
        <v>56.849315068493155</v>
      </c>
      <c r="G33" s="87">
        <f>IF('09 (ind)'!G$1="si",100*(('09 (ind)'!G32-MIN('09 (ind)'!G$6:G$37))/(MAX('09 (ind)'!G$6:G$37)-MIN('09 (ind)'!G$6:G$37))),ABS(-100+(100*(('09 (ind)'!G32-MIN('09 (ind)'!G$6:G$37))/(MAX('09 (ind)'!G$6:G$37)-MIN('09 (ind)'!G$6:G$37))))))</f>
        <v>74.576271186440664</v>
      </c>
      <c r="H33" s="87">
        <f>IF('09 (ind)'!H$1="si",100*(('09 (ind)'!H32-MIN('09 (ind)'!H$6:H$37))/(MAX('09 (ind)'!H$6:H$37)-MIN('09 (ind)'!H$6:H$37))),ABS(-100+(100*(('09 (ind)'!H32-MIN('09 (ind)'!H$6:H$37))/(MAX('09 (ind)'!H$6:H$37)-MIN('09 (ind)'!H$6:H$37))))))</f>
        <v>37.307692307692314</v>
      </c>
      <c r="I33" s="87">
        <f>IF('09 (ind)'!I$1="si",100*(('09 (ind)'!I32-MIN('09 (ind)'!I$6:I$37))/(MAX('09 (ind)'!I$6:I$37)-MIN('09 (ind)'!I$6:I$37))),ABS(-100+(100*(('09 (ind)'!I32-MIN('09 (ind)'!I$6:I$37))/(MAX('09 (ind)'!I$6:I$37)-MIN('09 (ind)'!I$6:I$37))))))</f>
        <v>26.250000000000007</v>
      </c>
      <c r="J33" s="87">
        <f>IF('09 (ind)'!J$1="si",100*(('09 (ind)'!J32-MIN('09 (ind)'!J$6:J$37))/(MAX('09 (ind)'!J$6:J$37)-MIN('09 (ind)'!J$6:J$37))),ABS(-100+(100*(('09 (ind)'!J32-MIN('09 (ind)'!J$6:J$37))/(MAX('09 (ind)'!J$6:J$37)-MIN('09 (ind)'!J$6:J$37))))))</f>
        <v>36.327023761578737</v>
      </c>
      <c r="K33" s="87">
        <f>IF('09 (ind)'!K$1="si",100*(('09 (ind)'!K32-MIN('09 (ind)'!K$6:K$37))/(MAX('09 (ind)'!K$6:K$37)-MIN('09 (ind)'!K$6:K$37))),ABS(-100+(100*(('09 (ind)'!K32-MIN('09 (ind)'!K$6:K$37))/(MAX('09 (ind)'!K$6:K$37)-MIN('09 (ind)'!K$6:K$37))))))</f>
        <v>41.440863110653986</v>
      </c>
      <c r="L33" s="87">
        <f>IF('09 (ind)'!L$1="si",100*(('09 (ind)'!L32-MIN('09 (ind)'!L$6:L$37))/(MAX('09 (ind)'!L$6:L$37)-MIN('09 (ind)'!L$6:L$37))),ABS(-100+(100*(('09 (ind)'!L32-MIN('09 (ind)'!L$6:L$37))/(MAX('09 (ind)'!L$6:L$37)-MIN('09 (ind)'!L$6:L$37))))))</f>
        <v>93.890100851629228</v>
      </c>
      <c r="M33" s="87">
        <f>IF('09 (ind)'!M$1="si",100*(('09 (ind)'!M32-MIN('09 (ind)'!M$6:M$37))/(MAX('09 (ind)'!M$6:M$37)-MIN('09 (ind)'!M$6:M$37))),ABS(-100+(100*(('09 (ind)'!M32-MIN('09 (ind)'!M$6:M$37))/(MAX('09 (ind)'!M$6:M$37)-MIN('09 (ind)'!M$6:M$37))))))</f>
        <v>37.735679800406125</v>
      </c>
      <c r="N33" s="87">
        <f>IF('09 (ind)'!N$1="si",100*(('09 (ind)'!N32-MIN('09 (ind)'!N$6:N$37))/(MAX('09 (ind)'!N$6:N$37)-MIN('09 (ind)'!N$6:N$37))),ABS(-100+(100*(('09 (ind)'!N32-MIN('09 (ind)'!N$6:N$37))/(MAX('09 (ind)'!N$6:N$37)-MIN('09 (ind)'!N$6:N$37))))))</f>
        <v>100</v>
      </c>
      <c r="O33" s="87">
        <f>IF('09 (ind)'!O$1="si",100*(('09 (ind)'!O32-MIN('09 (ind)'!O$6:O$37))/(MAX('09 (ind)'!O$6:O$37)-MIN('09 (ind)'!O$6:O$37))),ABS(-100+(100*(('09 (ind)'!O32-MIN('09 (ind)'!O$6:O$37))/(MAX('09 (ind)'!O$6:O$37)-MIN('09 (ind)'!O$6:O$37))))))</f>
        <v>36.95652173913043</v>
      </c>
      <c r="P33" s="87">
        <f>IF('09 (ind)'!P$1="si",100*(('09 (ind)'!P32-MIN('09 (ind)'!P$6:P$37))/(MAX('09 (ind)'!P$6:P$37)-MIN('09 (ind)'!P$6:P$37))),ABS(-100+(100*(('09 (ind)'!P32-MIN('09 (ind)'!P$6:P$37))/(MAX('09 (ind)'!P$6:P$37)-MIN('09 (ind)'!P$6:P$37))))))</f>
        <v>8.5518233914885577</v>
      </c>
      <c r="Q33" s="87">
        <f>IF('09 (ind)'!Q$1="si",100*(('09 (ind)'!Q32-MIN('09 (ind)'!Q$6:Q$37))/(MAX('09 (ind)'!Q$6:Q$37)-MIN('09 (ind)'!Q$6:Q$37))),ABS(-100+(100*(('09 (ind)'!Q32-MIN('09 (ind)'!Q$6:Q$37))/(MAX('09 (ind)'!Q$6:Q$37)-MIN('09 (ind)'!Q$6:Q$37))))))</f>
        <v>28.310259637498248</v>
      </c>
      <c r="R33" s="87">
        <f>IF('09 (ind)'!R$1="si",100*(('09 (ind)'!R32-MIN('09 (ind)'!R$6:R$37))/(MAX('09 (ind)'!R$6:R$37)-MIN('09 (ind)'!R$6:R$37))),ABS(-100+(100*(('09 (ind)'!R32-MIN('09 (ind)'!R$6:R$37))/(MAX('09 (ind)'!R$6:R$37)-MIN('09 (ind)'!R$6:R$37))))))</f>
        <v>3.6627738699202355</v>
      </c>
      <c r="S33" s="75">
        <f>ABS(ABS(('09 (ind)'!S32-((MAX('09 (ind)'!S$6:S$37)+MIN('09 (ind)'!S$6:S$37))/2))/(((MAX('09 (ind)'!S$6:S$37)+MIN('09 (ind)'!S$6:S$37))/2)-MAX('09 (ind)'!S$6:S$37))*100)-100)</f>
        <v>3.9735099337748352</v>
      </c>
      <c r="T33" s="75">
        <f>IF('09 (ind)'!T$1="si",100*(('09 (ind)'!T32-MIN('09 (ind)'!T$6:T$37))/(MAX('09 (ind)'!T$6:T$37)-MIN('09 (ind)'!T$6:T$37))),ABS(-100+(100*(('09 (ind)'!T32-MIN('09 (ind)'!T$6:T$37))/(MAX('09 (ind)'!T$6:T$37)-MIN('09 (ind)'!T$6:T$37))))))</f>
        <v>12.176475383412567</v>
      </c>
      <c r="U33" s="75">
        <f>IF('09 (ind)'!U$1="si",100*(('09 (ind)'!U32-MIN('09 (ind)'!U$6:U$37))/(MAX('09 (ind)'!U$6:U$37)-MIN('09 (ind)'!U$6:U$37))),ABS(-100+(100*(('09 (ind)'!U32-MIN('09 (ind)'!U$6:U$37))/(MAX('09 (ind)'!U$6:U$37)-MIN('09 (ind)'!U$6:U$37))))))</f>
        <v>100</v>
      </c>
      <c r="V33" s="75">
        <f>IF('09 (ind)'!V$1="si",100*(('09 (ind)'!V32-MIN('09 (ind)'!V$6:V$37))/(MAX('09 (ind)'!V$6:V$37)-MIN('09 (ind)'!V$6:V$37))),ABS(-100+(100*(('09 (ind)'!V32-MIN('09 (ind)'!V$6:V$37))/(MAX('09 (ind)'!V$6:V$37)-MIN('09 (ind)'!V$6:V$37))))))</f>
        <v>83.66013071895425</v>
      </c>
      <c r="W33" s="75">
        <f>IF('09 (ind)'!W$1="si",100*(('09 (ind)'!W32-MIN('09 (ind)'!W$6:W$37))/(MAX('09 (ind)'!W$6:W$37)-MIN('09 (ind)'!W$6:W$37))),ABS(-100+(100*(('09 (ind)'!W32-MIN('09 (ind)'!W$6:W$37))/(MAX('09 (ind)'!W$6:W$37)-MIN('09 (ind)'!W$6:W$37))))))</f>
        <v>33.760457481732502</v>
      </c>
      <c r="X33" s="75">
        <f>IF('09 (ind)'!X$1="si",100*(('09 (ind)'!X32-MIN('09 (ind)'!X$6:X$37))/(MAX('09 (ind)'!X$6:X$37)-MIN('09 (ind)'!X$6:X$37))),ABS(-100+(100*(('09 (ind)'!X32-MIN('09 (ind)'!X$6:X$37))/(MAX('09 (ind)'!X$6:X$37)-MIN('09 (ind)'!X$6:X$37))))))</f>
        <v>76.48162047390754</v>
      </c>
      <c r="Y33" s="75">
        <f>IF('09 (ind)'!Y$1="si",100*(('09 (ind)'!Y32-MIN('09 (ind)'!Y$6:Y$37))/(MAX('09 (ind)'!Y$6:Y$37)-MIN('09 (ind)'!Y$6:Y$37))),ABS(-100+(100*(('09 (ind)'!Y32-MIN('09 (ind)'!Y$6:Y$37))/(MAX('09 (ind)'!Y$6:Y$37)-MIN('09 (ind)'!Y$6:Y$37))))))</f>
        <v>50.325146847971887</v>
      </c>
      <c r="Z33" s="75">
        <f>IF('09 (ind)'!Z$1="si",100*(('09 (ind)'!Z32-MIN('09 (ind)'!Z$6:Z$37))/(MAX('09 (ind)'!Z$6:Z$37)-MIN('09 (ind)'!Z$6:Z$37))),ABS(-100+(100*(('09 (ind)'!Z32-MIN('09 (ind)'!Z$6:Z$37))/(MAX('09 (ind)'!Z$6:Z$37)-MIN('09 (ind)'!Z$6:Z$37))))))</f>
        <v>51.958353598860405</v>
      </c>
      <c r="AA33" s="75">
        <f>IF('09 (ind)'!AA$1="si",100*(('09 (ind)'!AA32-MIN('09 (ind)'!AA$6:AA$37))/(MAX('09 (ind)'!AA$6:AA$37)-MIN('09 (ind)'!AA$6:AA$37))),ABS(-100+(100*(('09 (ind)'!AA32-MIN('09 (ind)'!AA$6:AA$37))/(MAX('09 (ind)'!AA$6:AA$37)-MIN('09 (ind)'!AA$6:AA$37))))))</f>
        <v>76.443744769930177</v>
      </c>
      <c r="AB33" s="75">
        <f>IF('09 (ind)'!AB$1="si",100*(('09 (ind)'!AB32-MIN('09 (ind)'!AB$6:AB$37))/(MAX('09 (ind)'!AB$6:AB$37)-MIN('09 (ind)'!AB$6:AB$37))),ABS(-100+(100*(('09 (ind)'!AB32-MIN('09 (ind)'!AB$6:AB$37))/(MAX('09 (ind)'!AB$6:AB$37)-MIN('09 (ind)'!AB$6:AB$37))))))</f>
        <v>89.757604649449902</v>
      </c>
      <c r="AC33" s="75">
        <f>IF('09 (ind)'!AC$1="si",100*(('09 (ind)'!AC32-MIN('09 (ind)'!AC$6:AC$37))/(MAX('09 (ind)'!AC$6:AC$37)-MIN('09 (ind)'!AC$6:AC$37))),ABS(-100+(100*(('09 (ind)'!AC32-MIN('09 (ind)'!AC$6:AC$37))/(MAX('09 (ind)'!AC$6:AC$37)-MIN('09 (ind)'!AC$6:AC$37))))))</f>
        <v>57.963130342236148</v>
      </c>
      <c r="AD33" s="75">
        <f>IF('09 (ind)'!AD$1="si",100*(('09 (ind)'!AD32-MIN('09 (ind)'!AD$6:AD$37))/(MAX('09 (ind)'!AD$6:AD$37)-MIN('09 (ind)'!AD$6:AD$37))),ABS(-100+(100*(('09 (ind)'!AD32-MIN('09 (ind)'!AD$6:AD$37))/(MAX('09 (ind)'!AD$6:AD$37)-MIN('09 (ind)'!AD$6:AD$37))))))</f>
        <v>28.615673382424443</v>
      </c>
      <c r="AE33" s="75">
        <f>IF('09 (ind)'!AE$1="si",100*(('09 (ind)'!AE32-MIN('09 (ind)'!AE$6:AE$37))/(MAX('09 (ind)'!AE$6:AE$37)-MIN('09 (ind)'!AE$6:AE$37))),ABS(-100+(100*(('09 (ind)'!AE32-MIN('09 (ind)'!AE$6:AE$37))/(MAX('09 (ind)'!AE$6:AE$37)-MIN('09 (ind)'!AE$6:AE$37))))))</f>
        <v>44.320124878424807</v>
      </c>
      <c r="AF33" s="75">
        <f>IF('09 (ind)'!AF$1="si",100*(('09 (ind)'!AF32-MIN('09 (ind)'!AF$6:AF$37))/(MAX('09 (ind)'!AF$6:AF$37)-MIN('09 (ind)'!AF$6:AF$37))),ABS(-100+(100*(('09 (ind)'!AF32-MIN('09 (ind)'!AF$6:AF$37))/(MAX('09 (ind)'!AF$6:AF$37)-MIN('09 (ind)'!AF$6:AF$37))))))</f>
        <v>70.691922866307479</v>
      </c>
      <c r="AG33" s="75">
        <f>IF('09 (ind)'!AG$1="si",100*(('09 (ind)'!AG32-MIN('09 (ind)'!AG$6:AG$37))/(MAX('09 (ind)'!AG$6:AG$37)-MIN('09 (ind)'!AG$6:AG$37))),ABS(-100+(100*(('09 (ind)'!AG32-MIN('09 (ind)'!AG$6:AG$37))/(MAX('09 (ind)'!AG$6:AG$37)-MIN('09 (ind)'!AG$6:AG$37))))))</f>
        <v>58.195557114158369</v>
      </c>
      <c r="AH33" s="75">
        <f>IF('09 (ind)'!AH$1="si",100*(('09 (ind)'!AH32-MIN('09 (ind)'!AH$6:AH$37))/(MAX('09 (ind)'!AH$6:AH$37)-MIN('09 (ind)'!AH$6:AH$37))),ABS(-100+(100*(('09 (ind)'!AH32-MIN('09 (ind)'!AH$6:AH$37))/(MAX('09 (ind)'!AH$6:AH$37)-MIN('09 (ind)'!AH$6:AH$37))))))</f>
        <v>70.105284325871352</v>
      </c>
      <c r="AI33" s="75">
        <f>IF('09 (ind)'!AI$1="si",100*(('09 (ind)'!AI32-MIN('09 (ind)'!AI$6:AI$37))/(MAX('09 (ind)'!AI$6:AI$37)-MIN('09 (ind)'!AI$6:AI$37))),ABS(-100+(100*(('09 (ind)'!AI32-MIN('09 (ind)'!AI$6:AI$37))/(MAX('09 (ind)'!AI$6:AI$37)-MIN('09 (ind)'!AI$6:AI$37))))))</f>
        <v>20.239193545301664</v>
      </c>
      <c r="AJ33" s="75">
        <f>IF('09 (ind)'!AJ$1="si",100*(('09 (ind)'!AJ32-MIN('09 (ind)'!AJ$6:AJ$37))/(MAX('09 (ind)'!AJ$6:AJ$37)-MIN('09 (ind)'!AJ$6:AJ$37))),ABS(-100+(100*(('09 (ind)'!AJ32-MIN('09 (ind)'!AJ$6:AJ$37))/(MAX('09 (ind)'!AJ$6:AJ$37)-MIN('09 (ind)'!AJ$6:AJ$37))))))</f>
        <v>16.793526482181214</v>
      </c>
      <c r="AK33" s="75">
        <f>IF('09 (ind)'!AK$1="si",100*(('09 (ind)'!AK32-MIN('09 (ind)'!AK$6:AK$37))/(MAX('09 (ind)'!AK$6:AK$37)-MIN('09 (ind)'!AK$6:AK$37))),ABS(-100+(100*(('09 (ind)'!AK32-MIN('09 (ind)'!AK$6:AK$37))/(MAX('09 (ind)'!AK$6:AK$37)-MIN('09 (ind)'!AK$6:AK$37))))))</f>
        <v>8.3300053383267105</v>
      </c>
      <c r="AL33" s="75">
        <f>IF('09 (ind)'!AL$1="si",100*(('09 (ind)'!AL32-MIN('09 (ind)'!AL$6:AL$37))/(MAX('09 (ind)'!AL$6:AL$37)-MIN('09 (ind)'!AL$6:AL$37))),ABS(-100+(100*(('09 (ind)'!AL32-MIN('09 (ind)'!AL$6:AL$37))/(MAX('09 (ind)'!AL$6:AL$37)-MIN('09 (ind)'!AL$6:AL$37))))))</f>
        <v>99.100173446377909</v>
      </c>
      <c r="AM33" s="75">
        <f>IF('09 (ind)'!AM$1="si",100*(('09 (ind)'!AM32-MIN('09 (ind)'!AM$6:AM$37))/(MAX('09 (ind)'!AM$6:AM$37)-MIN('09 (ind)'!AM$6:AM$37))),ABS(-100+(100*(('09 (ind)'!AM32-MIN('09 (ind)'!AM$6:AM$37))/(MAX('09 (ind)'!AM$6:AM$37)-MIN('09 (ind)'!AM$6:AM$37))))))</f>
        <v>88.523258787624599</v>
      </c>
      <c r="AN33" s="75">
        <f>IF('09 (ind)'!AN$1="si",100*(('09 (ind)'!AN32-MIN('09 (ind)'!AN$6:AN$37))/(MAX('09 (ind)'!AN$6:AN$37)-MIN('09 (ind)'!AN$6:AN$37))),ABS(-100+(100*(('09 (ind)'!AN32-MIN('09 (ind)'!AN$6:AN$37))/(MAX('09 (ind)'!AN$6:AN$37)-MIN('09 (ind)'!AN$6:AN$37))))))</f>
        <v>54.24422077449465</v>
      </c>
      <c r="AO33" s="75">
        <f>IF('09 (ind)'!AO$1="si",100*(('09 (ind)'!AO32-MIN('09 (ind)'!AO$6:AO$37))/(MAX('09 (ind)'!AO$6:AO$37)-MIN('09 (ind)'!AO$6:AO$37))),ABS(-100+(100*(('09 (ind)'!AO32-MIN('09 (ind)'!AO$6:AO$37))/(MAX('09 (ind)'!AO$6:AO$37)-MIN('09 (ind)'!AO$6:AO$37))))))</f>
        <v>89.884312839523844</v>
      </c>
      <c r="AP33" s="75">
        <f>IF('09 (ind)'!AP$1="si",100*(('09 (ind)'!AP32-MIN('09 (ind)'!AP$6:AP$37))/(MAX('09 (ind)'!AP$6:AP$37)-MIN('09 (ind)'!AP$6:AP$37))),ABS(-100+(100*(('09 (ind)'!AP32-MIN('09 (ind)'!AP$6:AP$37))/(MAX('09 (ind)'!AP$6:AP$37)-MIN('09 (ind)'!AP$6:AP$37))))))</f>
        <v>91.089837997054488</v>
      </c>
      <c r="AQ33" s="75">
        <f>IF('09 (ind)'!AQ$1="si",100*(('09 (ind)'!AQ32-MIN('09 (ind)'!AQ$6:AQ$37))/(MAX('09 (ind)'!AQ$6:AQ$37)-MIN('09 (ind)'!AQ$6:AQ$37))),ABS(-100+(100*(('09 (ind)'!AQ32-MIN('09 (ind)'!AQ$6:AQ$37))/(MAX('09 (ind)'!AQ$6:AQ$37)-MIN('09 (ind)'!AQ$6:AQ$37))))))</f>
        <v>23.656690536339561</v>
      </c>
      <c r="AR33" s="75">
        <f>IF('09 (ind)'!AR$1="si",100*(('09 (ind)'!AR32-MIN('09 (ind)'!AR$6:AR$37))/(MAX('09 (ind)'!AR$6:AR$37)-MIN('09 (ind)'!AR$6:AR$37))),ABS(-100+(100*(('09 (ind)'!AR32-MIN('09 (ind)'!AR$6:AR$37))/(MAX('09 (ind)'!AR$6:AR$37)-MIN('09 (ind)'!AR$6:AR$37))))))</f>
        <v>20.56408407798946</v>
      </c>
      <c r="AS33" s="75">
        <f>IF('09 (ind)'!AS$1="si",100*(('09 (ind)'!AS32-MIN('09 (ind)'!AS$6:AS$37))/(MAX('09 (ind)'!AS$6:AS$37)-MIN('09 (ind)'!AS$6:AS$37))),ABS(-100+(100*(('09 (ind)'!AS32-MIN('09 (ind)'!AS$6:AS$37))/(MAX('09 (ind)'!AS$6:AS$37)-MIN('09 (ind)'!AS$6:AS$37))))))</f>
        <v>12.260536398467451</v>
      </c>
      <c r="AT33" s="75">
        <f>IF('09 (ind)'!AT$1="si",100*(('09 (ind)'!AT32-MIN('09 (ind)'!AT$6:AT$37))/(MAX('09 (ind)'!AT$6:AT$37)-MIN('09 (ind)'!AT$6:AT$37))),ABS(-100+(100*(('09 (ind)'!AT32-MIN('09 (ind)'!AT$6:AT$37))/(MAX('09 (ind)'!AT$6:AT$37)-MIN('09 (ind)'!AT$6:AT$37))))))</f>
        <v>0</v>
      </c>
      <c r="AU33" s="75">
        <f>IF('09 (ind)'!AU$1="si",100*(('09 (ind)'!AU32-MIN('09 (ind)'!AU$6:AU$37))/(MAX('09 (ind)'!AU$6:AU$37)-MIN('09 (ind)'!AU$6:AU$37))),ABS(-100+(100*(('09 (ind)'!AU32-MIN('09 (ind)'!AU$6:AU$37))/(MAX('09 (ind)'!AU$6:AU$37)-MIN('09 (ind)'!AU$6:AU$37))))))</f>
        <v>76.124567474048447</v>
      </c>
      <c r="AV33" s="75">
        <f>IF('09 (ind)'!AV$1="si",100*(('09 (ind)'!AV32-MIN('09 (ind)'!AV$6:AV$37))/(MAX('09 (ind)'!AV$6:AV$37)-MIN('09 (ind)'!AV$6:AV$37))),ABS(-100+(100*(('09 (ind)'!AV32-MIN('09 (ind)'!AV$6:AV$37))/(MAX('09 (ind)'!AV$6:AV$37)-MIN('09 (ind)'!AV$6:AV$37))))))</f>
        <v>99.13344887348353</v>
      </c>
      <c r="AW33" s="75">
        <f>IF('09 (ind)'!AW$1="si",100*(('09 (ind)'!AW32-MIN('09 (ind)'!AW$6:AW$37))/(MAX('09 (ind)'!AW$6:AW$37)-MIN('09 (ind)'!AW$6:AW$37))),ABS(-100+(100*(('09 (ind)'!AW32-MIN('09 (ind)'!AW$6:AW$37))/(MAX('09 (ind)'!AW$6:AW$37)-MIN('09 (ind)'!AW$6:AW$37))))))</f>
        <v>40.302811824080749</v>
      </c>
      <c r="AX33" s="75">
        <f>IF('09 (ind)'!AX$1="si",100*(('09 (ind)'!AX32-MIN('09 (ind)'!AX$6:AX$37))/(MAX('09 (ind)'!AX$6:AX$37)-MIN('09 (ind)'!AX$6:AX$37))),ABS(-100+(100*(('09 (ind)'!AX32-MIN('09 (ind)'!AX$6:AX$37))/(MAX('09 (ind)'!AX$6:AX$37)-MIN('09 (ind)'!AX$6:AX$37))))))</f>
        <v>24.13931570335188</v>
      </c>
      <c r="AY33" s="75">
        <f>IF('09 (ind)'!AY$1="si",100*(('09 (ind)'!AY32-MIN('09 (ind)'!AY$6:AY$37))/(MAX('09 (ind)'!AY$6:AY$37)-MIN('09 (ind)'!AY$6:AY$37))),ABS(-100+(100*(('09 (ind)'!AY32-MIN('09 (ind)'!AY$6:AY$37))/(MAX('09 (ind)'!AY$6:AY$37)-MIN('09 (ind)'!AY$6:AY$37))))))</f>
        <v>41.722169362511913</v>
      </c>
      <c r="AZ33" s="75">
        <f>IF('09 (ind)'!AZ$1="si",100*(('09 (ind)'!AZ32-MIN('09 (ind)'!AZ$6:AZ$37))/(MAX('09 (ind)'!AZ$6:AZ$37)-MIN('09 (ind)'!AZ$6:AZ$37))),ABS(-100+(100*(('09 (ind)'!AZ32-MIN('09 (ind)'!AZ$6:AZ$37))/(MAX('09 (ind)'!AZ$6:AZ$37)-MIN('09 (ind)'!AZ$6:AZ$37))))))</f>
        <v>10.0721637252547</v>
      </c>
      <c r="BA33" s="75">
        <f>IF('09 (ind)'!BA$1="si",100*(('09 (ind)'!BA32-MIN('09 (ind)'!BA$6:BA$37))/(MAX('09 (ind)'!BA$6:BA$37)-MIN('09 (ind)'!BA$6:BA$37))),ABS(-100+(100*(('09 (ind)'!BA32-MIN('09 (ind)'!BA$6:BA$37))/(MAX('09 (ind)'!BA$6:BA$37)-MIN('09 (ind)'!BA$6:BA$37))))))</f>
        <v>100</v>
      </c>
      <c r="BB33" s="75">
        <f>IF('09 (ind)'!BB$1="si",100*(('09 (ind)'!BB32-MIN('09 (ind)'!BB$6:BB$37))/(MAX('09 (ind)'!BB$6:BB$37)-MIN('09 (ind)'!BB$6:BB$37))),ABS(-100+(100*(('09 (ind)'!BB32-MIN('09 (ind)'!BB$6:BB$37))/(MAX('09 (ind)'!BB$6:BB$37)-MIN('09 (ind)'!BB$6:BB$37))))))</f>
        <v>20.960283077617266</v>
      </c>
      <c r="BC33" s="75">
        <f>IF('09 (ind)'!BC$1="si",100*(('09 (ind)'!BC32-MIN('09 (ind)'!BC$6:BC$37))/(MAX('09 (ind)'!BC$6:BC$37)-MIN('09 (ind)'!BC$6:BC$37))),ABS(-100+(100*(('09 (ind)'!BC32-MIN('09 (ind)'!BC$6:BC$37))/(MAX('09 (ind)'!BC$6:BC$37)-MIN('09 (ind)'!BC$6:BC$37))))))</f>
        <v>0</v>
      </c>
      <c r="BD33" s="75">
        <f>IF('09 (ind)'!BD$1="si",100*(('09 (ind)'!BD32-MIN('09 (ind)'!BD$6:BD$37))/(MAX('09 (ind)'!BD$6:BD$37)-MIN('09 (ind)'!BD$6:BD$37))),ABS(-100+(100*(('09 (ind)'!BD32-MIN('09 (ind)'!BD$6:BD$37))/(MAX('09 (ind)'!BD$6:BD$37)-MIN('09 (ind)'!BD$6:BD$37))))))</f>
        <v>1.4824000171084513</v>
      </c>
      <c r="BE33" s="75">
        <f>IF('09 (ind)'!BE$1="si",100*(('09 (ind)'!BE32-MIN('09 (ind)'!BE$6:BE$37))/(MAX('09 (ind)'!BE$6:BE$37)-MIN('09 (ind)'!BE$6:BE$37))),ABS(-100+(100*(('09 (ind)'!BE32-MIN('09 (ind)'!BE$6:BE$37))/(MAX('09 (ind)'!BE$6:BE$37)-MIN('09 (ind)'!BE$6:BE$37))))))</f>
        <v>34.608208955223873</v>
      </c>
      <c r="BF33" s="75">
        <f>IF('09 (ind)'!BF$1="si",100*(('09 (ind)'!BF32-MIN('09 (ind)'!BF$6:BF$37))/(MAX('09 (ind)'!BF$6:BF$37)-MIN('09 (ind)'!BF$6:BF$37))),ABS(-100+(100*(('09 (ind)'!BF32-MIN('09 (ind)'!BF$6:BF$37))/(MAX('09 (ind)'!BF$6:BF$37)-MIN('09 (ind)'!BF$6:BF$37))))))</f>
        <v>8.0069663067398018</v>
      </c>
      <c r="BG33" s="75">
        <f>IF('09 (ind)'!BG$1="si",100*(('09 (ind)'!BG32-MIN('09 (ind)'!BG$6:BG$37))/(MAX('09 (ind)'!BG$6:BG$37)-MIN('09 (ind)'!BG$6:BG$37))),ABS(-100+(100*(('09 (ind)'!BG32-MIN('09 (ind)'!BG$6:BG$37))/(MAX('09 (ind)'!BG$6:BG$37)-MIN('09 (ind)'!BG$6:BG$37))))))</f>
        <v>8.7772695743961009</v>
      </c>
      <c r="BH33" s="75">
        <f>IF('09 (ind)'!BH$1="si",100*(('09 (ind)'!BH32-MIN('09 (ind)'!BH$6:BH$37))/(MAX('09 (ind)'!BH$6:BH$37)-MIN('09 (ind)'!BH$6:BH$37))),ABS(-100+(100*(('09 (ind)'!BH32-MIN('09 (ind)'!BH$6:BH$37))/(MAX('09 (ind)'!BH$6:BH$37)-MIN('09 (ind)'!BH$6:BH$37))))))</f>
        <v>6.5253253582736672</v>
      </c>
      <c r="BI33" s="75">
        <f>IF('09 (ind)'!BI$1="si",100*(('09 (ind)'!BI32-MIN('09 (ind)'!BI$6:BI$37))/(MAX('09 (ind)'!BI$6:BI$37)-MIN('09 (ind)'!BI$6:BI$37))),ABS(-100+(100*(('09 (ind)'!BI32-MIN('09 (ind)'!BI$6:BI$37))/(MAX('09 (ind)'!BI$6:BI$37)-MIN('09 (ind)'!BI$6:BI$37))))))</f>
        <v>96.045708024267554</v>
      </c>
      <c r="BJ33" s="75">
        <f>IF('09 (ind)'!BJ$1="si",100*(('09 (ind)'!BJ32-MIN('09 (ind)'!BJ$6:BJ$37))/(MAX('09 (ind)'!BJ$6:BJ$37)-MIN('09 (ind)'!BJ$6:BJ$37))),ABS(-100+(100*(('09 (ind)'!BJ32-MIN('09 (ind)'!BJ$6:BJ$37))/(MAX('09 (ind)'!BJ$6:BJ$37)-MIN('09 (ind)'!BJ$6:BJ$37))))))</f>
        <v>11.915256382438553</v>
      </c>
      <c r="BK33" s="75">
        <f>IF('09 (ind)'!BK$1="si",100*(('09 (ind)'!BK32-MIN('09 (ind)'!BK$6:BK$37))/(MAX('09 (ind)'!BK$6:BK$37)-MIN('09 (ind)'!BK$6:BK$37))),ABS(-100+(100*(('09 (ind)'!BK32-MIN('09 (ind)'!BK$6:BK$37))/(MAX('09 (ind)'!BK$6:BK$37)-MIN('09 (ind)'!BK$6:BK$37))))))</f>
        <v>11.13460167141864</v>
      </c>
      <c r="BL33" s="75">
        <f>IF('09 (ind)'!BL$1="si",100*(('09 (ind)'!BL32-MIN('09 (ind)'!BL$6:BL$37))/(MAX('09 (ind)'!BL$6:BL$37)-MIN('09 (ind)'!BL$6:BL$37))),ABS(-100+(100*(('09 (ind)'!BL32-MIN('09 (ind)'!BL$6:BL$37))/(MAX('09 (ind)'!BL$6:BL$37)-MIN('09 (ind)'!BL$6:BL$37))))))</f>
        <v>12.612612612612612</v>
      </c>
      <c r="BM33" s="75">
        <f>IF('09 (ind)'!BM$1="si",100*(('09 (ind)'!BM32-MIN('09 (ind)'!BM$6:BM$37))/(MAX('09 (ind)'!BM$6:BM$37)-MIN('09 (ind)'!BM$6:BM$37))),ABS(-100+(100*(('09 (ind)'!BM32-MIN('09 (ind)'!BM$6:BM$37))/(MAX('09 (ind)'!BM$6:BM$37)-MIN('09 (ind)'!BM$6:BM$37))))))</f>
        <v>14.367017305004742</v>
      </c>
      <c r="BN33" s="75">
        <f>IF('09 (ind)'!BN$1="si",100*(('09 (ind)'!BN32-MIN('09 (ind)'!BN$6:BN$37))/(MAX('09 (ind)'!BN$6:BN$37)-MIN('09 (ind)'!BN$6:BN$37))),ABS(-100+(100*(('09 (ind)'!BN32-MIN('09 (ind)'!BN$6:BN$37))/(MAX('09 (ind)'!BN$6:BN$37)-MIN('09 (ind)'!BN$6:BN$37))))))</f>
        <v>22.119950631760027</v>
      </c>
      <c r="BO33" s="75">
        <f>IF('09 (ind)'!BO$1="si",100*(('09 (ind)'!BO32-MIN('09 (ind)'!BO$6:BO$37))/(MAX('09 (ind)'!BO$6:BO$37)-MIN('09 (ind)'!BO$6:BO$37))),ABS(-100+(100*(('09 (ind)'!BO32-MIN('09 (ind)'!BO$6:BO$37))/(MAX('09 (ind)'!BO$6:BO$37)-MIN('09 (ind)'!BO$6:BO$37))))))</f>
        <v>13.781285601588507</v>
      </c>
      <c r="BP33" s="75">
        <f>IF('09 (ind)'!BP$1="si",100*(('09 (ind)'!BP32-MIN('09 (ind)'!BP$6:BP$37))/(MAX('09 (ind)'!BP$6:BP$37)-MIN('09 (ind)'!BP$6:BP$37))),ABS(-100+(100*(('09 (ind)'!BP32-MIN('09 (ind)'!BP$6:BP$37))/(MAX('09 (ind)'!BP$6:BP$37)-MIN('09 (ind)'!BP$6:BP$37))))))</f>
        <v>26.718093038342488</v>
      </c>
      <c r="BQ33" s="75">
        <f>IF('09 (ind)'!BQ$1="si",100*(('09 (ind)'!BQ32-MIN('09 (ind)'!BQ$6:BQ$37))/(MAX('09 (ind)'!BQ$6:BQ$37)-MIN('09 (ind)'!BQ$6:BQ$37))),ABS(-100+(100*(('09 (ind)'!BQ32-MIN('09 (ind)'!BQ$6:BQ$37))/(MAX('09 (ind)'!BQ$6:BQ$37)-MIN('09 (ind)'!BQ$6:BQ$37))))))</f>
        <v>13.383227627802057</v>
      </c>
      <c r="BR33" s="75">
        <f>IF('09 (ind)'!BR$1="si",100*(('09 (ind)'!BR32-MIN('09 (ind)'!BR$6:BR$37))/(MAX('09 (ind)'!BR$6:BR$37)-MIN('09 (ind)'!BR$6:BR$37))),ABS(-100+(100*(('09 (ind)'!BR32-MIN('09 (ind)'!BR$6:BR$37))/(MAX('09 (ind)'!BP$6:BP$37)-MIN('09 (ind)'!BR$6:BR$37))))))</f>
        <v>11.369054834929486</v>
      </c>
      <c r="BS33" s="75">
        <f>IF('09 (ind)'!BS$1="si",100*(('09 (ind)'!BS32-MIN('09 (ind)'!BS$6:BS$37))/(MAX('09 (ind)'!BS$6:BS$37)-MIN('09 (ind)'!BS$6:BS$37))),ABS(-100+(100*(('09 (ind)'!BS32-MIN('09 (ind)'!BS$6:BS$37))/(MAX('09 (ind)'!BQ$6:BQ$37)-MIN('09 (ind)'!BS$6:BS$37))))))</f>
        <v>81.90083500834146</v>
      </c>
      <c r="BT33" s="75">
        <f>IF('09 (ind)'!BT$1="si",100*(('09 (ind)'!BT32-MIN('09 (ind)'!BT$6:BT$37))/(MAX('09 (ind)'!BT$6:BT$37)-MIN('09 (ind)'!BT$6:BT$37))),ABS(-100+(100*(('09 (ind)'!BT32-MIN('09 (ind)'!BT$6:BT$37))/(MAX('09 (ind)'!BR$6:BR$37)-MIN('09 (ind)'!BT$6:BT$37))))))</f>
        <v>90.905630213532589</v>
      </c>
      <c r="BU33" s="75">
        <f>IF('09 (ind)'!BU$1="si",100*(('09 (ind)'!BU32-MIN('09 (ind)'!BU$6:BU$37))/(MAX('09 (ind)'!BU$6:BU$37)-MIN('09 (ind)'!BU$6:BU$37))),ABS(-100+(100*(('09 (ind)'!BU32-MIN('09 (ind)'!BU$6:BU$37))/(MAX('09 (ind)'!BU$6:BU$37)-MIN('09 (ind)'!BU$6:BU$37))))))</f>
        <v>45.955574182732626</v>
      </c>
      <c r="BV33" s="75">
        <f>IF('09 (ind)'!BV$1="si",100*(('09 (ind)'!BV32-MIN('09 (ind)'!BV$6:BV$37))/(MAX('09 (ind)'!BV$6:BV$37)-MIN('09 (ind)'!BV$6:BV$37))),ABS(-100+(100*(('09 (ind)'!BV32-MIN('09 (ind)'!BV$6:BV$37))/(MAX('09 (ind)'!BV$6:BV$37)-MIN('09 (ind)'!BV$6:BV$37))))))</f>
        <v>33.765203595980964</v>
      </c>
      <c r="BW33" s="75">
        <f>IF('09 (ind)'!BW$1="si",100*(('09 (ind)'!BW32-MIN('09 (ind)'!BW$6:BW$37))/(MAX('09 (ind)'!BW$6:BW$37)-MIN('09 (ind)'!BW$6:BW$37))),ABS(-100+(100*(('09 (ind)'!BW32-MIN('09 (ind)'!BW$6:BW$37))/(MAX('09 (ind)'!BW$6:BW$37)-MIN('09 (ind)'!BW$6:BW$37))))))</f>
        <v>49.999999999999993</v>
      </c>
      <c r="BX33" s="75">
        <f>IF('09 (ind)'!BX$1="si",100*(('09 (ind)'!BX32-MIN('09 (ind)'!BX$6:BX$37))/(MAX('09 (ind)'!BX$6:BX$37)-MIN('09 (ind)'!BX$6:BX$37))),ABS(-100+(100*(('09 (ind)'!BX32-MIN('09 (ind)'!BX$6:BX$37))/(MAX('09 (ind)'!BX$6:BX$37)-MIN('09 (ind)'!BX$6:BX$37))))))</f>
        <v>6.2015281283545818</v>
      </c>
      <c r="BY33" s="75">
        <f>IF('09 (ind)'!BY$1="si",100*(('09 (ind)'!BY32-MIN('09 (ind)'!BY$6:BY$37))/(MAX('09 (ind)'!BY$6:BY$37)-MIN('09 (ind)'!BY$6:BY$37))),ABS(-100+(100*(('09 (ind)'!BY32-MIN('09 (ind)'!BY$6:BY$37))/(MAX('09 (ind)'!BY$6:BY$37)-MIN('09 (ind)'!BY$6:BY$37))))))</f>
        <v>31.611719063740274</v>
      </c>
      <c r="BZ33" s="75">
        <f>IF('09 (ind)'!BZ$1="si",100*(('09 (ind)'!BZ32-MIN('09 (ind)'!BZ$6:BZ$37))/(MAX('09 (ind)'!BZ$6:BZ$37)-MIN('09 (ind)'!BZ$6:BZ$37))),ABS(-100+(100*(('09 (ind)'!BZ32-MIN('09 (ind)'!BZ$6:BZ$37))/(MAX('09 (ind)'!BZ$6:BZ$37)-MIN('09 (ind)'!BZ$6:BZ$37))))))</f>
        <v>0</v>
      </c>
      <c r="CA33" s="75">
        <f>IF('09 (ind)'!CA$1="si",100*(('09 (ind)'!CA32-MIN('09 (ind)'!CA$6:CA$37))/(MAX('09 (ind)'!CA$6:CA$37)-MIN('09 (ind)'!CA$6:CA$37))),ABS(-100+(100*(('09 (ind)'!CA32-MIN('09 (ind)'!CA$6:CA$37))/(MAX('09 (ind)'!CA$6:CA$37)-MIN('09 (ind)'!CA$6:CA$37))))))</f>
        <v>5.3675924976884719</v>
      </c>
      <c r="CB33" s="75">
        <f>IF('09 (ind)'!CB$1="si",100*(('09 (ind)'!CB32-MIN('09 (ind)'!CB$6:CB$37))/(MAX('09 (ind)'!CB$6:CB$37)-MIN('09 (ind)'!CB$6:CB$37))),ABS(-100+(100*(('09 (ind)'!CB32-MIN('09 (ind)'!CB$6:CB$37))/(MAX('09 (ind)'!CB$6:CB$37)-MIN('09 (ind)'!CB$6:CB$37))))))</f>
        <v>44.099378881987569</v>
      </c>
      <c r="CC33" s="75">
        <f>IF('09 (ind)'!CC$1="si",100*(('09 (ind)'!CC32-MIN('09 (ind)'!CC$6:CC$37))/(MAX('09 (ind)'!CC$6:CC$37)-MIN('09 (ind)'!CC$6:CC$37))),ABS(-100+(100*(('09 (ind)'!CC32-MIN('09 (ind)'!CC$6:CC$37))/(MAX('09 (ind)'!CC$6:CC$37)-MIN('09 (ind)'!CC$6:CC$37))))))</f>
        <v>58.467474076383048</v>
      </c>
      <c r="CD33" s="75">
        <f>IF('09 (ind)'!CD$1="si",100*(('09 (ind)'!CD32-MIN('09 (ind)'!CD$6:CD$37))/(MAX('09 (ind)'!CD$6:CD$37)-MIN('09 (ind)'!CD$6:CD$37))),ABS(-100+(100*(('09 (ind)'!CD32-MIN('09 (ind)'!CD$6:CD$37))/(MAX('09 (ind)'!CD$6:CD$37)-MIN('09 (ind)'!CD$6:CD$37))))))</f>
        <v>0.36540032294325847</v>
      </c>
      <c r="CE33" s="75">
        <f>IF('09 (ind)'!CE$1="si",100*(('09 (ind)'!CE32-MIN('09 (ind)'!CE$6:CE$37))/(MAX('09 (ind)'!CE$6:CE$37)-MIN('09 (ind)'!CE$6:CE$37))),ABS(-100+(100*(('09 (ind)'!CE32-MIN('09 (ind)'!CE$6:CE$37))/(MAX('09 (ind)'!CE$6:CE$37)-MIN('09 (ind)'!CE$6:CE$37))))))</f>
        <v>2.9270982326296426</v>
      </c>
      <c r="CF33" s="75">
        <f>IF('09 (ind)'!CF$1="si",100*(('09 (ind)'!CF32-MIN('09 (ind)'!CF$6:CF$37))/(MAX('09 (ind)'!CF$6:CF$37)-MIN('09 (ind)'!CF$6:CF$37))),ABS(-100+(100*(('09 (ind)'!CF32-MIN('09 (ind)'!CF$6:CF$37))/(MAX('09 (ind)'!CF$6:CF$37)-MIN('09 (ind)'!CF$6:CF$37))))))</f>
        <v>2.0004793727836976</v>
      </c>
      <c r="CG33" s="75">
        <f>IF('09 (ind)'!CG$1="si",100*(('09 (ind)'!CG32-MIN('09 (ind)'!CG$6:CG$37))/(MAX('09 (ind)'!CG$6:CG$37)-MIN('09 (ind)'!CG$6:CG$37))),ABS(-100+(100*(('09 (ind)'!CG32-MIN('09 (ind)'!CG$6:CG$37))/(MAX('09 (ind)'!CG$6:CG$37)-MIN('09 (ind)'!CG$6:CG$37))))))</f>
        <v>9.8828018380732825</v>
      </c>
      <c r="CH33" s="75">
        <f>IF('09 (ind)'!CH$1="si",100*(('09 (ind)'!CH32-MIN('09 (ind)'!CH$6:CH$37))/(MAX('09 (ind)'!CH$6:CH$37)-MIN('09 (ind)'!CH$6:CH$37))),ABS(-100+(100*(('09 (ind)'!CH32-MIN('09 (ind)'!CH$6:CH$37))/(MAX('09 (ind)'!CH$6:CH$37)-MIN('09 (ind)'!CH$6:CH$37))))))</f>
        <v>3.1016208371163141</v>
      </c>
      <c r="CI33" s="75">
        <f>IF('09 (ind)'!CI$1="si",100*(('09 (ind)'!CI32-MIN('09 (ind)'!CI$6:CI$37))/(MAX('09 (ind)'!CI$6:CI$37)-MIN('09 (ind)'!CI$6:CI$37))),ABS(-100+(100*(('09 (ind)'!CI32-MIN('09 (ind)'!CI$6:CI$37))/(MAX('09 (ind)'!CI$6:CI$37)-MIN('09 (ind)'!CI$6:CI$37))))))</f>
        <v>24.785614599481139</v>
      </c>
      <c r="CJ33" s="75">
        <f>IF('09 (ind)'!CJ$1="si",100*(('09 (ind)'!CJ32-MIN('09 (ind)'!CJ$6:CJ$37))/(MAX('09 (ind)'!CJ$6:CJ$37)-MIN('09 (ind)'!CJ$6:CJ$37))),ABS(-100+(100*(('09 (ind)'!CJ32-MIN('09 (ind)'!CJ$6:CJ$37))/(MAX('09 (ind)'!CJ$6:CJ$37)-MIN('09 (ind)'!CJ$6:CJ$37))))))</f>
        <v>51.851696496133883</v>
      </c>
      <c r="CK33" s="75">
        <f>IF('09 (ind)'!CK$1="si",100*(('09 (ind)'!CK32-MIN('09 (ind)'!CK$6:CK$37))/(MAX('09 (ind)'!CK$6:CK$37)-MIN('09 (ind)'!CK$6:CK$37))),ABS(-100+(100*(('09 (ind)'!CK32-MIN('09 (ind)'!CK$6:CK$37))/(MAX('09 (ind)'!CK$6:CK$37)-MIN('09 (ind)'!CK$6:CK$37))))))</f>
        <v>3.7013292607664021</v>
      </c>
      <c r="CL33" s="75">
        <f>IF('09 (ind)'!CL$1="si",100*(('09 (ind)'!CL32-MIN('09 (ind)'!CL$6:CL$37))/(MAX('09 (ind)'!CL$6:CL$37)-MIN('09 (ind)'!CL$6:CL$37))),ABS(-100+(100*(('09 (ind)'!CL32-MIN('09 (ind)'!CL$6:CL$37))/(MAX('09 (ind)'!CL$6:CL$37)-MIN('09 (ind)'!CL$6:CL$37))))))</f>
        <v>21.158687356455737</v>
      </c>
      <c r="CM33" s="75">
        <f>IF('09 (ind)'!CM$1="si",100*(('09 (ind)'!CM32-MIN('09 (ind)'!CM$6:CM$37))/(MAX('09 (ind)'!CM$6:CM$37)-MIN('09 (ind)'!CM$6:CM$37))),ABS(-100+(100*(('09 (ind)'!CM32-MIN('09 (ind)'!CM$6:CM$37))/(MAX('09 (ind)'!CM$6:CM$37)-MIN('09 (ind)'!CM$6:CM$37))))))</f>
        <v>4.847978776596169</v>
      </c>
    </row>
    <row r="34" spans="1:91">
      <c r="A34" s="18" t="s">
        <v>232</v>
      </c>
      <c r="B34" s="87">
        <f>IF('09 (ind)'!B$1="si",100*(('09 (ind)'!B33-MIN('09 (ind)'!B$6:B$37))/(MAX('09 (ind)'!B$6:B$37)-MIN('09 (ind)'!B$6:B$37))),ABS(-100+(100*(('09 (ind)'!B33-MIN('09 (ind)'!B$6:B$37))/(MAX('09 (ind)'!B$6:B$37)-MIN('09 (ind)'!B$6:B$37))))))</f>
        <v>11.633691443987628</v>
      </c>
      <c r="C34" s="87">
        <f>IF('09 (ind)'!C$1="si",100*(('09 (ind)'!C33-MIN('09 (ind)'!C$6:C$37))/(MAX('09 (ind)'!C$6:C$37)-MIN('09 (ind)'!C$6:C$37))),ABS(-100+(100*(('09 (ind)'!C33-MIN('09 (ind)'!C$6:C$37))/(MAX('09 (ind)'!C$6:C$37)-MIN('09 (ind)'!C$6:C$37))))))</f>
        <v>54.185358259092943</v>
      </c>
      <c r="D34" s="87">
        <f>IF('09 (ind)'!D$1="si",100*(('09 (ind)'!D33-MIN('09 (ind)'!D$6:D$37))/(MAX('09 (ind)'!D$6:D$37)-MIN('09 (ind)'!D$6:D$37))),ABS(-100+(100*(('09 (ind)'!D33-MIN('09 (ind)'!D$6:D$37))/(MAX('09 (ind)'!D$6:D$37)-MIN('09 (ind)'!D$6:D$37))))))</f>
        <v>59.938205655135704</v>
      </c>
      <c r="E34" s="87">
        <f>IF('09 (ind)'!E$1="si",100*(('09 (ind)'!E33-MIN('09 (ind)'!E$6:E$37))/(MAX('09 (ind)'!E$6:E$37)-MIN('09 (ind)'!E$6:E$37))),ABS(-100+(100*(('09 (ind)'!E33-MIN('09 (ind)'!E$6:E$37))/(MAX('09 (ind)'!E$6:E$37)-MIN('09 (ind)'!E$6:E$37))))))</f>
        <v>43.287936341242329</v>
      </c>
      <c r="F34" s="87">
        <f>IF('09 (ind)'!F$1="si",100*(('09 (ind)'!F33-MIN('09 (ind)'!F$6:F$37))/(MAX('09 (ind)'!F$6:F$37)-MIN('09 (ind)'!F$6:F$37))),ABS(-100+(100*(('09 (ind)'!F33-MIN('09 (ind)'!F$6:F$37))/(MAX('09 (ind)'!F$6:F$37)-MIN('09 (ind)'!F$6:F$37))))))</f>
        <v>56.849315068493155</v>
      </c>
      <c r="G34" s="87">
        <f>IF('09 (ind)'!G$1="si",100*(('09 (ind)'!G33-MIN('09 (ind)'!G$6:G$37))/(MAX('09 (ind)'!G$6:G$37)-MIN('09 (ind)'!G$6:G$37))),ABS(-100+(100*(('09 (ind)'!G33-MIN('09 (ind)'!G$6:G$37))/(MAX('09 (ind)'!G$6:G$37)-MIN('09 (ind)'!G$6:G$37))))))</f>
        <v>56.779661016949134</v>
      </c>
      <c r="H34" s="87">
        <f>IF('09 (ind)'!H$1="si",100*(('09 (ind)'!H33-MIN('09 (ind)'!H$6:H$37))/(MAX('09 (ind)'!H$6:H$37)-MIN('09 (ind)'!H$6:H$37))),ABS(-100+(100*(('09 (ind)'!H33-MIN('09 (ind)'!H$6:H$37))/(MAX('09 (ind)'!H$6:H$37)-MIN('09 (ind)'!H$6:H$37))))))</f>
        <v>88.461538461538467</v>
      </c>
      <c r="I34" s="87">
        <f>IF('09 (ind)'!I$1="si",100*(('09 (ind)'!I33-MIN('09 (ind)'!I$6:I$37))/(MAX('09 (ind)'!I$6:I$37)-MIN('09 (ind)'!I$6:I$37))),ABS(-100+(100*(('09 (ind)'!I33-MIN('09 (ind)'!I$6:I$37))/(MAX('09 (ind)'!I$6:I$37)-MIN('09 (ind)'!I$6:I$37))))))</f>
        <v>79.375</v>
      </c>
      <c r="J34" s="87">
        <f>IF('09 (ind)'!J$1="si",100*(('09 (ind)'!J33-MIN('09 (ind)'!J$6:J$37))/(MAX('09 (ind)'!J$6:J$37)-MIN('09 (ind)'!J$6:J$37))),ABS(-100+(100*(('09 (ind)'!J33-MIN('09 (ind)'!J$6:J$37))/(MAX('09 (ind)'!J$6:J$37)-MIN('09 (ind)'!J$6:J$37))))))</f>
        <v>50.624244865082559</v>
      </c>
      <c r="K34" s="87">
        <f>IF('09 (ind)'!K$1="si",100*(('09 (ind)'!K33-MIN('09 (ind)'!K$6:K$37))/(MAX('09 (ind)'!K$6:K$37)-MIN('09 (ind)'!K$6:K$37))),ABS(-100+(100*(('09 (ind)'!K33-MIN('09 (ind)'!K$6:K$37))/(MAX('09 (ind)'!K$6:K$37)-MIN('09 (ind)'!K$6:K$37))))))</f>
        <v>100</v>
      </c>
      <c r="L34" s="87">
        <f>IF('09 (ind)'!L$1="si",100*(('09 (ind)'!L33-MIN('09 (ind)'!L$6:L$37))/(MAX('09 (ind)'!L$6:L$37)-MIN('09 (ind)'!L$6:L$37))),ABS(-100+(100*(('09 (ind)'!L33-MIN('09 (ind)'!L$6:L$37))/(MAX('09 (ind)'!L$6:L$37)-MIN('09 (ind)'!L$6:L$37))))))</f>
        <v>92.549887167599266</v>
      </c>
      <c r="M34" s="87">
        <f>IF('09 (ind)'!M$1="si",100*(('09 (ind)'!M33-MIN('09 (ind)'!M$6:M$37))/(MAX('09 (ind)'!M$6:M$37)-MIN('09 (ind)'!M$6:M$37))),ABS(-100+(100*(('09 (ind)'!M33-MIN('09 (ind)'!M$6:M$37))/(MAX('09 (ind)'!M$6:M$37)-MIN('09 (ind)'!M$6:M$37))))))</f>
        <v>4.0982766952574741</v>
      </c>
      <c r="N34" s="87">
        <f>IF('09 (ind)'!N$1="si",100*(('09 (ind)'!N33-MIN('09 (ind)'!N$6:N$37))/(MAX('09 (ind)'!N$6:N$37)-MIN('09 (ind)'!N$6:N$37))),ABS(-100+(100*(('09 (ind)'!N33-MIN('09 (ind)'!N$6:N$37))/(MAX('09 (ind)'!N$6:N$37)-MIN('09 (ind)'!N$6:N$37))))))</f>
        <v>0</v>
      </c>
      <c r="O34" s="87">
        <f>IF('09 (ind)'!O$1="si",100*(('09 (ind)'!O33-MIN('09 (ind)'!O$6:O$37))/(MAX('09 (ind)'!O$6:O$37)-MIN('09 (ind)'!O$6:O$37))),ABS(-100+(100*(('09 (ind)'!O33-MIN('09 (ind)'!O$6:O$37))/(MAX('09 (ind)'!O$6:O$37)-MIN('09 (ind)'!O$6:O$37))))))</f>
        <v>21.739130434782609</v>
      </c>
      <c r="P34" s="87">
        <f>IF('09 (ind)'!P$1="si",100*(('09 (ind)'!P33-MIN('09 (ind)'!P$6:P$37))/(MAX('09 (ind)'!P$6:P$37)-MIN('09 (ind)'!P$6:P$37))),ABS(-100+(100*(('09 (ind)'!P33-MIN('09 (ind)'!P$6:P$37))/(MAX('09 (ind)'!P$6:P$37)-MIN('09 (ind)'!P$6:P$37))))))</f>
        <v>7.2821509995382883</v>
      </c>
      <c r="Q34" s="87">
        <f>IF('09 (ind)'!Q$1="si",100*(('09 (ind)'!Q33-MIN('09 (ind)'!Q$6:Q$37))/(MAX('09 (ind)'!Q$6:Q$37)-MIN('09 (ind)'!Q$6:Q$37))),ABS(-100+(100*(('09 (ind)'!Q33-MIN('09 (ind)'!Q$6:Q$37))/(MAX('09 (ind)'!Q$6:Q$37)-MIN('09 (ind)'!Q$6:Q$37))))))</f>
        <v>63.630371108970053</v>
      </c>
      <c r="R34" s="87">
        <f>IF('09 (ind)'!R$1="si",100*(('09 (ind)'!R33-MIN('09 (ind)'!R$6:R$37))/(MAX('09 (ind)'!R$6:R$37)-MIN('09 (ind)'!R$6:R$37))),ABS(-100+(100*(('09 (ind)'!R33-MIN('09 (ind)'!R$6:R$37))/(MAX('09 (ind)'!R$6:R$37)-MIN('09 (ind)'!R$6:R$37))))))</f>
        <v>1.9527216963655454</v>
      </c>
      <c r="S34" s="75">
        <f>ABS(ABS(('09 (ind)'!S33-((MAX('09 (ind)'!S$6:S$37)+MIN('09 (ind)'!S$6:S$37))/2))/(((MAX('09 (ind)'!S$6:S$37)+MIN('09 (ind)'!S$6:S$37))/2)-MAX('09 (ind)'!S$6:S$37))*100)-100)</f>
        <v>39.735099337748345</v>
      </c>
      <c r="T34" s="75">
        <f>IF('09 (ind)'!T$1="si",100*(('09 (ind)'!T33-MIN('09 (ind)'!T$6:T$37))/(MAX('09 (ind)'!T$6:T$37)-MIN('09 (ind)'!T$6:T$37))),ABS(-100+(100*(('09 (ind)'!T33-MIN('09 (ind)'!T$6:T$37))/(MAX('09 (ind)'!T$6:T$37)-MIN('09 (ind)'!T$6:T$37))))))</f>
        <v>39.264911312106534</v>
      </c>
      <c r="U34" s="75">
        <f>IF('09 (ind)'!U$1="si",100*(('09 (ind)'!U33-MIN('09 (ind)'!U$6:U$37))/(MAX('09 (ind)'!U$6:U$37)-MIN('09 (ind)'!U$6:U$37))),ABS(-100+(100*(('09 (ind)'!U33-MIN('09 (ind)'!U$6:U$37))/(MAX('09 (ind)'!U$6:U$37)-MIN('09 (ind)'!U$6:U$37))))))</f>
        <v>0</v>
      </c>
      <c r="V34" s="75">
        <f>IF('09 (ind)'!V$1="si",100*(('09 (ind)'!V33-MIN('09 (ind)'!V$6:V$37))/(MAX('09 (ind)'!V$6:V$37)-MIN('09 (ind)'!V$6:V$37))),ABS(-100+(100*(('09 (ind)'!V33-MIN('09 (ind)'!V$6:V$37))/(MAX('09 (ind)'!V$6:V$37)-MIN('09 (ind)'!V$6:V$37))))))</f>
        <v>78.431372549019613</v>
      </c>
      <c r="W34" s="75">
        <f>IF('09 (ind)'!W$1="si",100*(('09 (ind)'!W33-MIN('09 (ind)'!W$6:W$37))/(MAX('09 (ind)'!W$6:W$37)-MIN('09 (ind)'!W$6:W$37))),ABS(-100+(100*(('09 (ind)'!W33-MIN('09 (ind)'!W$6:W$37))/(MAX('09 (ind)'!W$6:W$37)-MIN('09 (ind)'!W$6:W$37))))))</f>
        <v>75.552172134171286</v>
      </c>
      <c r="X34" s="75">
        <f>IF('09 (ind)'!X$1="si",100*(('09 (ind)'!X33-MIN('09 (ind)'!X$6:X$37))/(MAX('09 (ind)'!X$6:X$37)-MIN('09 (ind)'!X$6:X$37))),ABS(-100+(100*(('09 (ind)'!X33-MIN('09 (ind)'!X$6:X$37))/(MAX('09 (ind)'!X$6:X$37)-MIN('09 (ind)'!X$6:X$37))))))</f>
        <v>62.215593622550138</v>
      </c>
      <c r="Y34" s="75">
        <f>IF('09 (ind)'!Y$1="si",100*(('09 (ind)'!Y33-MIN('09 (ind)'!Y$6:Y$37))/(MAX('09 (ind)'!Y$6:Y$37)-MIN('09 (ind)'!Y$6:Y$37))),ABS(-100+(100*(('09 (ind)'!Y33-MIN('09 (ind)'!Y$6:Y$37))/(MAX('09 (ind)'!Y$6:Y$37)-MIN('09 (ind)'!Y$6:Y$37))))))</f>
        <v>84.441977706859063</v>
      </c>
      <c r="Z34" s="75">
        <f>IF('09 (ind)'!Z$1="si",100*(('09 (ind)'!Z33-MIN('09 (ind)'!Z$6:Z$37))/(MAX('09 (ind)'!Z$6:Z$37)-MIN('09 (ind)'!Z$6:Z$37))),ABS(-100+(100*(('09 (ind)'!Z33-MIN('09 (ind)'!Z$6:Z$37))/(MAX('09 (ind)'!Z$6:Z$37)-MIN('09 (ind)'!Z$6:Z$37))))))</f>
        <v>65.721730771703548</v>
      </c>
      <c r="AA34" s="75">
        <f>IF('09 (ind)'!AA$1="si",100*(('09 (ind)'!AA33-MIN('09 (ind)'!AA$6:AA$37))/(MAX('09 (ind)'!AA$6:AA$37)-MIN('09 (ind)'!AA$6:AA$37))),ABS(-100+(100*(('09 (ind)'!AA33-MIN('09 (ind)'!AA$6:AA$37))/(MAX('09 (ind)'!AA$6:AA$37)-MIN('09 (ind)'!AA$6:AA$37))))))</f>
        <v>85.849993864625858</v>
      </c>
      <c r="AB34" s="75">
        <f>IF('09 (ind)'!AB$1="si",100*(('09 (ind)'!AB33-MIN('09 (ind)'!AB$6:AB$37))/(MAX('09 (ind)'!AB$6:AB$37)-MIN('09 (ind)'!AB$6:AB$37))),ABS(-100+(100*(('09 (ind)'!AB33-MIN('09 (ind)'!AB$6:AB$37))/(MAX('09 (ind)'!AB$6:AB$37)-MIN('09 (ind)'!AB$6:AB$37))))))</f>
        <v>42.329024996291338</v>
      </c>
      <c r="AC34" s="75">
        <f>IF('09 (ind)'!AC$1="si",100*(('09 (ind)'!AC33-MIN('09 (ind)'!AC$6:AC$37))/(MAX('09 (ind)'!AC$6:AC$37)-MIN('09 (ind)'!AC$6:AC$37))),ABS(-100+(100*(('09 (ind)'!AC33-MIN('09 (ind)'!AC$6:AC$37))/(MAX('09 (ind)'!AC$6:AC$37)-MIN('09 (ind)'!AC$6:AC$37))))))</f>
        <v>82.551704399605669</v>
      </c>
      <c r="AD34" s="75">
        <f>IF('09 (ind)'!AD$1="si",100*(('09 (ind)'!AD33-MIN('09 (ind)'!AD$6:AD$37))/(MAX('09 (ind)'!AD$6:AD$37)-MIN('09 (ind)'!AD$6:AD$37))),ABS(-100+(100*(('09 (ind)'!AD33-MIN('09 (ind)'!AD$6:AD$37))/(MAX('09 (ind)'!AD$6:AD$37)-MIN('09 (ind)'!AD$6:AD$37))))))</f>
        <v>72.404284609334155</v>
      </c>
      <c r="AE34" s="75">
        <f>IF('09 (ind)'!AE$1="si",100*(('09 (ind)'!AE33-MIN('09 (ind)'!AE$6:AE$37))/(MAX('09 (ind)'!AE$6:AE$37)-MIN('09 (ind)'!AE$6:AE$37))),ABS(-100+(100*(('09 (ind)'!AE33-MIN('09 (ind)'!AE$6:AE$37))/(MAX('09 (ind)'!AE$6:AE$37)-MIN('09 (ind)'!AE$6:AE$37))))))</f>
        <v>4.1848571714505827</v>
      </c>
      <c r="AF34" s="75">
        <f>IF('09 (ind)'!AF$1="si",100*(('09 (ind)'!AF33-MIN('09 (ind)'!AF$6:AF$37))/(MAX('09 (ind)'!AF$6:AF$37)-MIN('09 (ind)'!AF$6:AF$37))),ABS(-100+(100*(('09 (ind)'!AF33-MIN('09 (ind)'!AF$6:AF$37))/(MAX('09 (ind)'!AF$6:AF$37)-MIN('09 (ind)'!AF$6:AF$37))))))</f>
        <v>80.776622617909922</v>
      </c>
      <c r="AG34" s="75">
        <f>IF('09 (ind)'!AG$1="si",100*(('09 (ind)'!AG33-MIN('09 (ind)'!AG$6:AG$37))/(MAX('09 (ind)'!AG$6:AG$37)-MIN('09 (ind)'!AG$6:AG$37))),ABS(-100+(100*(('09 (ind)'!AG33-MIN('09 (ind)'!AG$6:AG$37))/(MAX('09 (ind)'!AG$6:AG$37)-MIN('09 (ind)'!AG$6:AG$37))))))</f>
        <v>81.191484369267883</v>
      </c>
      <c r="AH34" s="75">
        <f>IF('09 (ind)'!AH$1="si",100*(('09 (ind)'!AH33-MIN('09 (ind)'!AH$6:AH$37))/(MAX('09 (ind)'!AH$6:AH$37)-MIN('09 (ind)'!AH$6:AH$37))),ABS(-100+(100*(('09 (ind)'!AH33-MIN('09 (ind)'!AH$6:AH$37))/(MAX('09 (ind)'!AH$6:AH$37)-MIN('09 (ind)'!AH$6:AH$37))))))</f>
        <v>85.098691971983769</v>
      </c>
      <c r="AI34" s="75">
        <f>IF('09 (ind)'!AI$1="si",100*(('09 (ind)'!AI33-MIN('09 (ind)'!AI$6:AI$37))/(MAX('09 (ind)'!AI$6:AI$37)-MIN('09 (ind)'!AI$6:AI$37))),ABS(-100+(100*(('09 (ind)'!AI33-MIN('09 (ind)'!AI$6:AI$37))/(MAX('09 (ind)'!AI$6:AI$37)-MIN('09 (ind)'!AI$6:AI$37))))))</f>
        <v>1.1665386409093299</v>
      </c>
      <c r="AJ34" s="75">
        <f>IF('09 (ind)'!AJ$1="si",100*(('09 (ind)'!AJ33-MIN('09 (ind)'!AJ$6:AJ$37))/(MAX('09 (ind)'!AJ$6:AJ$37)-MIN('09 (ind)'!AJ$6:AJ$37))),ABS(-100+(100*(('09 (ind)'!AJ33-MIN('09 (ind)'!AJ$6:AJ$37))/(MAX('09 (ind)'!AJ$6:AJ$37)-MIN('09 (ind)'!AJ$6:AJ$37))))))</f>
        <v>20.56451119733995</v>
      </c>
      <c r="AK34" s="75">
        <f>IF('09 (ind)'!AK$1="si",100*(('09 (ind)'!AK33-MIN('09 (ind)'!AK$6:AK$37))/(MAX('09 (ind)'!AK$6:AK$37)-MIN('09 (ind)'!AK$6:AK$37))),ABS(-100+(100*(('09 (ind)'!AK33-MIN('09 (ind)'!AK$6:AK$37))/(MAX('09 (ind)'!AK$6:AK$37)-MIN('09 (ind)'!AK$6:AK$37))))))</f>
        <v>19.643701336375077</v>
      </c>
      <c r="AL34" s="75">
        <f>IF('09 (ind)'!AL$1="si",100*(('09 (ind)'!AL33-MIN('09 (ind)'!AL$6:AL$37))/(MAX('09 (ind)'!AL$6:AL$37)-MIN('09 (ind)'!AL$6:AL$37))),ABS(-100+(100*(('09 (ind)'!AL33-MIN('09 (ind)'!AL$6:AL$37))/(MAX('09 (ind)'!AL$6:AL$37)-MIN('09 (ind)'!AL$6:AL$37))))))</f>
        <v>59.609594088815548</v>
      </c>
      <c r="AM34" s="75">
        <f>IF('09 (ind)'!AM$1="si",100*(('09 (ind)'!AM33-MIN('09 (ind)'!AM$6:AM$37))/(MAX('09 (ind)'!AM$6:AM$37)-MIN('09 (ind)'!AM$6:AM$37))),ABS(-100+(100*(('09 (ind)'!AM33-MIN('09 (ind)'!AM$6:AM$37))/(MAX('09 (ind)'!AM$6:AM$37)-MIN('09 (ind)'!AM$6:AM$37))))))</f>
        <v>58.807762089803127</v>
      </c>
      <c r="AN34" s="75">
        <f>IF('09 (ind)'!AN$1="si",100*(('09 (ind)'!AN33-MIN('09 (ind)'!AN$6:AN$37))/(MAX('09 (ind)'!AN$6:AN$37)-MIN('09 (ind)'!AN$6:AN$37))),ABS(-100+(100*(('09 (ind)'!AN33-MIN('09 (ind)'!AN$6:AN$37))/(MAX('09 (ind)'!AN$6:AN$37)-MIN('09 (ind)'!AN$6:AN$37))))))</f>
        <v>63.461886751728997</v>
      </c>
      <c r="AO34" s="75">
        <f>IF('09 (ind)'!AO$1="si",100*(('09 (ind)'!AO33-MIN('09 (ind)'!AO$6:AO$37))/(MAX('09 (ind)'!AO$6:AO$37)-MIN('09 (ind)'!AO$6:AO$37))),ABS(-100+(100*(('09 (ind)'!AO33-MIN('09 (ind)'!AO$6:AO$37))/(MAX('09 (ind)'!AO$6:AO$37)-MIN('09 (ind)'!AO$6:AO$37))))))</f>
        <v>63.72294945722463</v>
      </c>
      <c r="AP34" s="75">
        <f>IF('09 (ind)'!AP$1="si",100*(('09 (ind)'!AP33-MIN('09 (ind)'!AP$6:AP$37))/(MAX('09 (ind)'!AP$6:AP$37)-MIN('09 (ind)'!AP$6:AP$37))),ABS(-100+(100*(('09 (ind)'!AP33-MIN('09 (ind)'!AP$6:AP$37))/(MAX('09 (ind)'!AP$6:AP$37)-MIN('09 (ind)'!AP$6:AP$37))))))</f>
        <v>63.62297496318115</v>
      </c>
      <c r="AQ34" s="75">
        <f>IF('09 (ind)'!AQ$1="si",100*(('09 (ind)'!AQ33-MIN('09 (ind)'!AQ$6:AQ$37))/(MAX('09 (ind)'!AQ$6:AQ$37)-MIN('09 (ind)'!AQ$6:AQ$37))),ABS(-100+(100*(('09 (ind)'!AQ33-MIN('09 (ind)'!AQ$6:AQ$37))/(MAX('09 (ind)'!AQ$6:AQ$37)-MIN('09 (ind)'!AQ$6:AQ$37))))))</f>
        <v>15.937932218537783</v>
      </c>
      <c r="AR34" s="75">
        <f>IF('09 (ind)'!AR$1="si",100*(('09 (ind)'!AR33-MIN('09 (ind)'!AR$6:AR$37))/(MAX('09 (ind)'!AR$6:AR$37)-MIN('09 (ind)'!AR$6:AR$37))),ABS(-100+(100*(('09 (ind)'!AR33-MIN('09 (ind)'!AR$6:AR$37))/(MAX('09 (ind)'!AR$6:AR$37)-MIN('09 (ind)'!AR$6:AR$37))))))</f>
        <v>53.185646615160174</v>
      </c>
      <c r="AS34" s="75">
        <f>IF('09 (ind)'!AS$1="si",100*(('09 (ind)'!AS33-MIN('09 (ind)'!AS$6:AS$37))/(MAX('09 (ind)'!AS$6:AS$37)-MIN('09 (ind)'!AS$6:AS$37))),ABS(-100+(100*(('09 (ind)'!AS33-MIN('09 (ind)'!AS$6:AS$37))/(MAX('09 (ind)'!AS$6:AS$37)-MIN('09 (ind)'!AS$6:AS$37))))))</f>
        <v>3.831417624521066</v>
      </c>
      <c r="AT34" s="75">
        <f>IF('09 (ind)'!AT$1="si",100*(('09 (ind)'!AT33-MIN('09 (ind)'!AT$6:AT$37))/(MAX('09 (ind)'!AT$6:AT$37)-MIN('09 (ind)'!AT$6:AT$37))),ABS(-100+(100*(('09 (ind)'!AT33-MIN('09 (ind)'!AT$6:AT$37))/(MAX('09 (ind)'!AT$6:AT$37)-MIN('09 (ind)'!AT$6:AT$37))))))</f>
        <v>0</v>
      </c>
      <c r="AU34" s="75">
        <f>IF('09 (ind)'!AU$1="si",100*(('09 (ind)'!AU33-MIN('09 (ind)'!AU$6:AU$37))/(MAX('09 (ind)'!AU$6:AU$37)-MIN('09 (ind)'!AU$6:AU$37))),ABS(-100+(100*(('09 (ind)'!AU33-MIN('09 (ind)'!AU$6:AU$37))/(MAX('09 (ind)'!AU$6:AU$37)-MIN('09 (ind)'!AU$6:AU$37))))))</f>
        <v>38.754325259515561</v>
      </c>
      <c r="AV34" s="75">
        <f>IF('09 (ind)'!AV$1="si",100*(('09 (ind)'!AV33-MIN('09 (ind)'!AV$6:AV$37))/(MAX('09 (ind)'!AV$6:AV$37)-MIN('09 (ind)'!AV$6:AV$37))),ABS(-100+(100*(('09 (ind)'!AV33-MIN('09 (ind)'!AV$6:AV$37))/(MAX('09 (ind)'!AV$6:AV$37)-MIN('09 (ind)'!AV$6:AV$37))))))</f>
        <v>71.92374350086655</v>
      </c>
      <c r="AW34" s="75">
        <f>IF('09 (ind)'!AW$1="si",100*(('09 (ind)'!AW33-MIN('09 (ind)'!AW$6:AW$37))/(MAX('09 (ind)'!AW$6:AW$37)-MIN('09 (ind)'!AW$6:AW$37))),ABS(-100+(100*(('09 (ind)'!AW33-MIN('09 (ind)'!AW$6:AW$37))/(MAX('09 (ind)'!AW$6:AW$37)-MIN('09 (ind)'!AW$6:AW$37))))))</f>
        <v>69.069935111751988</v>
      </c>
      <c r="AX34" s="75">
        <f>IF('09 (ind)'!AX$1="si",100*(('09 (ind)'!AX33-MIN('09 (ind)'!AX$6:AX$37))/(MAX('09 (ind)'!AX$6:AX$37)-MIN('09 (ind)'!AX$6:AX$37))),ABS(-100+(100*(('09 (ind)'!AX33-MIN('09 (ind)'!AX$6:AX$37))/(MAX('09 (ind)'!AX$6:AX$37)-MIN('09 (ind)'!AX$6:AX$37))))))</f>
        <v>11.496904297316473</v>
      </c>
      <c r="AY34" s="75">
        <f>IF('09 (ind)'!AY$1="si",100*(('09 (ind)'!AY33-MIN('09 (ind)'!AY$6:AY$37))/(MAX('09 (ind)'!AY$6:AY$37)-MIN('09 (ind)'!AY$6:AY$37))),ABS(-100+(100*(('09 (ind)'!AY33-MIN('09 (ind)'!AY$6:AY$37))/(MAX('09 (ind)'!AY$6:AY$37)-MIN('09 (ind)'!AY$6:AY$37))))))</f>
        <v>53.996194100856364</v>
      </c>
      <c r="AZ34" s="75">
        <f>IF('09 (ind)'!AZ$1="si",100*(('09 (ind)'!AZ33-MIN('09 (ind)'!AZ$6:AZ$37))/(MAX('09 (ind)'!AZ$6:AZ$37)-MIN('09 (ind)'!AZ$6:AZ$37))),ABS(-100+(100*(('09 (ind)'!AZ33-MIN('09 (ind)'!AZ$6:AZ$37))/(MAX('09 (ind)'!AZ$6:AZ$37)-MIN('09 (ind)'!AZ$6:AZ$37))))))</f>
        <v>54.31810567781806</v>
      </c>
      <c r="BA34" s="75">
        <f>IF('09 (ind)'!BA$1="si",100*(('09 (ind)'!BA33-MIN('09 (ind)'!BA$6:BA$37))/(MAX('09 (ind)'!BA$6:BA$37)-MIN('09 (ind)'!BA$6:BA$37))),ABS(-100+(100*(('09 (ind)'!BA33-MIN('09 (ind)'!BA$6:BA$37))/(MAX('09 (ind)'!BA$6:BA$37)-MIN('09 (ind)'!BA$6:BA$37))))))</f>
        <v>45.599840241501305</v>
      </c>
      <c r="BB34" s="75">
        <f>IF('09 (ind)'!BB$1="si",100*(('09 (ind)'!BB33-MIN('09 (ind)'!BB$6:BB$37))/(MAX('09 (ind)'!BB$6:BB$37)-MIN('09 (ind)'!BB$6:BB$37))),ABS(-100+(100*(('09 (ind)'!BB33-MIN('09 (ind)'!BB$6:BB$37))/(MAX('09 (ind)'!BB$6:BB$37)-MIN('09 (ind)'!BB$6:BB$37))))))</f>
        <v>21.656172121456745</v>
      </c>
      <c r="BC34" s="75">
        <f>IF('09 (ind)'!BC$1="si",100*(('09 (ind)'!BC33-MIN('09 (ind)'!BC$6:BC$37))/(MAX('09 (ind)'!BC$6:BC$37)-MIN('09 (ind)'!BC$6:BC$37))),ABS(-100+(100*(('09 (ind)'!BC33-MIN('09 (ind)'!BC$6:BC$37))/(MAX('09 (ind)'!BC$6:BC$37)-MIN('09 (ind)'!BC$6:BC$37))))))</f>
        <v>100</v>
      </c>
      <c r="BD34" s="75">
        <f>IF('09 (ind)'!BD$1="si",100*(('09 (ind)'!BD33-MIN('09 (ind)'!BD$6:BD$37))/(MAX('09 (ind)'!BD$6:BD$37)-MIN('09 (ind)'!BD$6:BD$37))),ABS(-100+(100*(('09 (ind)'!BD33-MIN('09 (ind)'!BD$6:BD$37))/(MAX('09 (ind)'!BD$6:BD$37)-MIN('09 (ind)'!BD$6:BD$37))))))</f>
        <v>6.5964910749551073</v>
      </c>
      <c r="BE34" s="75">
        <f>IF('09 (ind)'!BE$1="si",100*(('09 (ind)'!BE33-MIN('09 (ind)'!BE$6:BE$37))/(MAX('09 (ind)'!BE$6:BE$37)-MIN('09 (ind)'!BE$6:BE$37))),ABS(-100+(100*(('09 (ind)'!BE33-MIN('09 (ind)'!BE$6:BE$37))/(MAX('09 (ind)'!BE$6:BE$37)-MIN('09 (ind)'!BE$6:BE$37))))))</f>
        <v>51.026119402985074</v>
      </c>
      <c r="BF34" s="75">
        <f>IF('09 (ind)'!BF$1="si",100*(('09 (ind)'!BF33-MIN('09 (ind)'!BF$6:BF$37))/(MAX('09 (ind)'!BF$6:BF$37)-MIN('09 (ind)'!BF$6:BF$37))),ABS(-100+(100*(('09 (ind)'!BF33-MIN('09 (ind)'!BF$6:BF$37))/(MAX('09 (ind)'!BF$6:BF$37)-MIN('09 (ind)'!BF$6:BF$37))))))</f>
        <v>53.092699430453649</v>
      </c>
      <c r="BG34" s="75">
        <f>IF('09 (ind)'!BG$1="si",100*(('09 (ind)'!BG33-MIN('09 (ind)'!BG$6:BG$37))/(MAX('09 (ind)'!BG$6:BG$37)-MIN('09 (ind)'!BG$6:BG$37))),ABS(-100+(100*(('09 (ind)'!BG33-MIN('09 (ind)'!BG$6:BG$37))/(MAX('09 (ind)'!BG$6:BG$37)-MIN('09 (ind)'!BG$6:BG$37))))))</f>
        <v>29.323234387495578</v>
      </c>
      <c r="BH34" s="75">
        <f>IF('09 (ind)'!BH$1="si",100*(('09 (ind)'!BH33-MIN('09 (ind)'!BH$6:BH$37))/(MAX('09 (ind)'!BH$6:BH$37)-MIN('09 (ind)'!BH$6:BH$37))),ABS(-100+(100*(('09 (ind)'!BH33-MIN('09 (ind)'!BH$6:BH$37))/(MAX('09 (ind)'!BH$6:BH$37)-MIN('09 (ind)'!BH$6:BH$37))))))</f>
        <v>9.3082782921974534</v>
      </c>
      <c r="BI34" s="75">
        <f>IF('09 (ind)'!BI$1="si",100*(('09 (ind)'!BI33-MIN('09 (ind)'!BI$6:BI$37))/(MAX('09 (ind)'!BI$6:BI$37)-MIN('09 (ind)'!BI$6:BI$37))),ABS(-100+(100*(('09 (ind)'!BI33-MIN('09 (ind)'!BI$6:BI$37))/(MAX('09 (ind)'!BI$6:BI$37)-MIN('09 (ind)'!BI$6:BI$37))))))</f>
        <v>96.439886860201256</v>
      </c>
      <c r="BJ34" s="75">
        <f>IF('09 (ind)'!BJ$1="si",100*(('09 (ind)'!BJ33-MIN('09 (ind)'!BJ$6:BJ$37))/(MAX('09 (ind)'!BJ$6:BJ$37)-MIN('09 (ind)'!BJ$6:BJ$37))),ABS(-100+(100*(('09 (ind)'!BJ33-MIN('09 (ind)'!BJ$6:BJ$37))/(MAX('09 (ind)'!BJ$6:BJ$37)-MIN('09 (ind)'!BJ$6:BJ$37))))))</f>
        <v>30.585269198443243</v>
      </c>
      <c r="BK34" s="75">
        <f>IF('09 (ind)'!BK$1="si",100*(('09 (ind)'!BK33-MIN('09 (ind)'!BK$6:BK$37))/(MAX('09 (ind)'!BK$6:BK$37)-MIN('09 (ind)'!BK$6:BK$37))),ABS(-100+(100*(('09 (ind)'!BK33-MIN('09 (ind)'!BK$6:BK$37))/(MAX('09 (ind)'!BK$6:BK$37)-MIN('09 (ind)'!BK$6:BK$37))))))</f>
        <v>14.681641695825942</v>
      </c>
      <c r="BL34" s="75">
        <f>IF('09 (ind)'!BL$1="si",100*(('09 (ind)'!BL33-MIN('09 (ind)'!BL$6:BL$37))/(MAX('09 (ind)'!BL$6:BL$37)-MIN('09 (ind)'!BL$6:BL$37))),ABS(-100+(100*(('09 (ind)'!BL33-MIN('09 (ind)'!BL$6:BL$37))/(MAX('09 (ind)'!BL$6:BL$37)-MIN('09 (ind)'!BL$6:BL$37))))))</f>
        <v>20.72072072072072</v>
      </c>
      <c r="BM34" s="75">
        <f>IF('09 (ind)'!BM$1="si",100*(('09 (ind)'!BM33-MIN('09 (ind)'!BM$6:BM$37))/(MAX('09 (ind)'!BM$6:BM$37)-MIN('09 (ind)'!BM$6:BM$37))),ABS(-100+(100*(('09 (ind)'!BM33-MIN('09 (ind)'!BM$6:BM$37))/(MAX('09 (ind)'!BM$6:BM$37)-MIN('09 (ind)'!BM$6:BM$37))))))</f>
        <v>18.118794392224515</v>
      </c>
      <c r="BN34" s="75">
        <f>IF('09 (ind)'!BN$1="si",100*(('09 (ind)'!BN33-MIN('09 (ind)'!BN$6:BN$37))/(MAX('09 (ind)'!BN$6:BN$37)-MIN('09 (ind)'!BN$6:BN$37))),ABS(-100+(100*(('09 (ind)'!BN33-MIN('09 (ind)'!BN$6:BN$37))/(MAX('09 (ind)'!BN$6:BN$37)-MIN('09 (ind)'!BN$6:BN$37))))))</f>
        <v>23.3770895292155</v>
      </c>
      <c r="BO34" s="75">
        <f>IF('09 (ind)'!BO$1="si",100*(('09 (ind)'!BO33-MIN('09 (ind)'!BO$6:BO$37))/(MAX('09 (ind)'!BO$6:BO$37)-MIN('09 (ind)'!BO$6:BO$37))),ABS(-100+(100*(('09 (ind)'!BO33-MIN('09 (ind)'!BO$6:BO$37))/(MAX('09 (ind)'!BO$6:BO$37)-MIN('09 (ind)'!BO$6:BO$37))))))</f>
        <v>5.5567187982719455</v>
      </c>
      <c r="BP34" s="75">
        <f>IF('09 (ind)'!BP$1="si",100*(('09 (ind)'!BP33-MIN('09 (ind)'!BP$6:BP$37))/(MAX('09 (ind)'!BP$6:BP$37)-MIN('09 (ind)'!BP$6:BP$37))),ABS(-100+(100*(('09 (ind)'!BP33-MIN('09 (ind)'!BP$6:BP$37))/(MAX('09 (ind)'!BP$6:BP$37)-MIN('09 (ind)'!BP$6:BP$37))))))</f>
        <v>51.692901624052325</v>
      </c>
      <c r="BQ34" s="75">
        <f>IF('09 (ind)'!BQ$1="si",100*(('09 (ind)'!BQ33-MIN('09 (ind)'!BQ$6:BQ$37))/(MAX('09 (ind)'!BQ$6:BQ$37)-MIN('09 (ind)'!BQ$6:BQ$37))),ABS(-100+(100*(('09 (ind)'!BQ33-MIN('09 (ind)'!BQ$6:BQ$37))/(MAX('09 (ind)'!BQ$6:BQ$37)-MIN('09 (ind)'!BQ$6:BQ$37))))))</f>
        <v>29.820575599975609</v>
      </c>
      <c r="BR34" s="75">
        <f>IF('09 (ind)'!BR$1="si",100*(('09 (ind)'!BR33-MIN('09 (ind)'!BR$6:BR$37))/(MAX('09 (ind)'!BR$6:BR$37)-MIN('09 (ind)'!BR$6:BR$37))),ABS(-100+(100*(('09 (ind)'!BR33-MIN('09 (ind)'!BR$6:BR$37))/(MAX('09 (ind)'!BP$6:BP$37)-MIN('09 (ind)'!BR$6:BR$37))))))</f>
        <v>17.551903977641363</v>
      </c>
      <c r="BS34" s="75">
        <f>IF('09 (ind)'!BS$1="si",100*(('09 (ind)'!BS33-MIN('09 (ind)'!BS$6:BS$37))/(MAX('09 (ind)'!BS$6:BS$37)-MIN('09 (ind)'!BS$6:BS$37))),ABS(-100+(100*(('09 (ind)'!BS33-MIN('09 (ind)'!BS$6:BS$37))/(MAX('09 (ind)'!BQ$6:BQ$37)-MIN('09 (ind)'!BS$6:BS$37))))))</f>
        <v>55.379859947585864</v>
      </c>
      <c r="BT34" s="75">
        <f>IF('09 (ind)'!BT$1="si",100*(('09 (ind)'!BT33-MIN('09 (ind)'!BT$6:BT$37))/(MAX('09 (ind)'!BT$6:BT$37)-MIN('09 (ind)'!BT$6:BT$37))),ABS(-100+(100*(('09 (ind)'!BT33-MIN('09 (ind)'!BT$6:BT$37))/(MAX('09 (ind)'!BR$6:BR$37)-MIN('09 (ind)'!BT$6:BT$37))))))</f>
        <v>85.380479338551609</v>
      </c>
      <c r="BU34" s="75">
        <f>IF('09 (ind)'!BU$1="si",100*(('09 (ind)'!BU33-MIN('09 (ind)'!BU$6:BU$37))/(MAX('09 (ind)'!BU$6:BU$37)-MIN('09 (ind)'!BU$6:BU$37))),ABS(-100+(100*(('09 (ind)'!BU33-MIN('09 (ind)'!BU$6:BU$37))/(MAX('09 (ind)'!BU$6:BU$37)-MIN('09 (ind)'!BU$6:BU$37))))))</f>
        <v>15.507124895222134</v>
      </c>
      <c r="BV34" s="75">
        <f>IF('09 (ind)'!BV$1="si",100*(('09 (ind)'!BV33-MIN('09 (ind)'!BV$6:BV$37))/(MAX('09 (ind)'!BV$6:BV$37)-MIN('09 (ind)'!BV$6:BV$37))),ABS(-100+(100*(('09 (ind)'!BV33-MIN('09 (ind)'!BV$6:BV$37))/(MAX('09 (ind)'!BV$6:BV$37)-MIN('09 (ind)'!BV$6:BV$37))))))</f>
        <v>45.267054468535164</v>
      </c>
      <c r="BW34" s="75">
        <f>IF('09 (ind)'!BW$1="si",100*(('09 (ind)'!BW33-MIN('09 (ind)'!BW$6:BW$37))/(MAX('09 (ind)'!BW$6:BW$37)-MIN('09 (ind)'!BW$6:BW$37))),ABS(-100+(100*(('09 (ind)'!BW33-MIN('09 (ind)'!BW$6:BW$37))/(MAX('09 (ind)'!BW$6:BW$37)-MIN('09 (ind)'!BW$6:BW$37))))))</f>
        <v>36.356528537920255</v>
      </c>
      <c r="BX34" s="75">
        <f>IF('09 (ind)'!BX$1="si",100*(('09 (ind)'!BX33-MIN('09 (ind)'!BX$6:BX$37))/(MAX('09 (ind)'!BX$6:BX$37)-MIN('09 (ind)'!BX$6:BX$37))),ABS(-100+(100*(('09 (ind)'!BX33-MIN('09 (ind)'!BX$6:BX$37))/(MAX('09 (ind)'!BX$6:BX$37)-MIN('09 (ind)'!BX$6:BX$37))))))</f>
        <v>58.544425715702381</v>
      </c>
      <c r="BY34" s="75">
        <f>IF('09 (ind)'!BY$1="si",100*(('09 (ind)'!BY33-MIN('09 (ind)'!BY$6:BY$37))/(MAX('09 (ind)'!BY$6:BY$37)-MIN('09 (ind)'!BY$6:BY$37))),ABS(-100+(100*(('09 (ind)'!BY33-MIN('09 (ind)'!BY$6:BY$37))/(MAX('09 (ind)'!BY$6:BY$37)-MIN('09 (ind)'!BY$6:BY$37))))))</f>
        <v>31.611719063740274</v>
      </c>
      <c r="BZ34" s="75">
        <f>IF('09 (ind)'!BZ$1="si",100*(('09 (ind)'!BZ33-MIN('09 (ind)'!BZ$6:BZ$37))/(MAX('09 (ind)'!BZ$6:BZ$37)-MIN('09 (ind)'!BZ$6:BZ$37))),ABS(-100+(100*(('09 (ind)'!BZ33-MIN('09 (ind)'!BZ$6:BZ$37))/(MAX('09 (ind)'!BZ$6:BZ$37)-MIN('09 (ind)'!BZ$6:BZ$37))))))</f>
        <v>93.077602505072065</v>
      </c>
      <c r="CA34" s="75">
        <f>IF('09 (ind)'!CA$1="si",100*(('09 (ind)'!CA33-MIN('09 (ind)'!CA$6:CA$37))/(MAX('09 (ind)'!CA$6:CA$37)-MIN('09 (ind)'!CA$6:CA$37))),ABS(-100+(100*(('09 (ind)'!CA33-MIN('09 (ind)'!CA$6:CA$37))/(MAX('09 (ind)'!CA$6:CA$37)-MIN('09 (ind)'!CA$6:CA$37))))))</f>
        <v>0</v>
      </c>
      <c r="CB34" s="75">
        <f>IF('09 (ind)'!CB$1="si",100*(('09 (ind)'!CB33-MIN('09 (ind)'!CB$6:CB$37))/(MAX('09 (ind)'!CB$6:CB$37)-MIN('09 (ind)'!CB$6:CB$37))),ABS(-100+(100*(('09 (ind)'!CB33-MIN('09 (ind)'!CB$6:CB$37))/(MAX('09 (ind)'!CB$6:CB$37)-MIN('09 (ind)'!CB$6:CB$37))))))</f>
        <v>70.807453416149059</v>
      </c>
      <c r="CC34" s="75">
        <f>IF('09 (ind)'!CC$1="si",100*(('09 (ind)'!CC33-MIN('09 (ind)'!CC$6:CC$37))/(MAX('09 (ind)'!CC$6:CC$37)-MIN('09 (ind)'!CC$6:CC$37))),ABS(-100+(100*(('09 (ind)'!CC33-MIN('09 (ind)'!CC$6:CC$37))/(MAX('09 (ind)'!CC$6:CC$37)-MIN('09 (ind)'!CC$6:CC$37))))))</f>
        <v>71.876293480612105</v>
      </c>
      <c r="CD34" s="75">
        <f>IF('09 (ind)'!CD$1="si",100*(('09 (ind)'!CD33-MIN('09 (ind)'!CD$6:CD$37))/(MAX('09 (ind)'!CD$6:CD$37)-MIN('09 (ind)'!CD$6:CD$37))),ABS(-100+(100*(('09 (ind)'!CD33-MIN('09 (ind)'!CD$6:CD$37))/(MAX('09 (ind)'!CD$6:CD$37)-MIN('09 (ind)'!CD$6:CD$37))))))</f>
        <v>6.0863457835662613</v>
      </c>
      <c r="CE34" s="75">
        <f>IF('09 (ind)'!CE$1="si",100*(('09 (ind)'!CE33-MIN('09 (ind)'!CE$6:CE$37))/(MAX('09 (ind)'!CE$6:CE$37)-MIN('09 (ind)'!CE$6:CE$37))),ABS(-100+(100*(('09 (ind)'!CE33-MIN('09 (ind)'!CE$6:CE$37))/(MAX('09 (ind)'!CE$6:CE$37)-MIN('09 (ind)'!CE$6:CE$37))))))</f>
        <v>13.885609416680225</v>
      </c>
      <c r="CF34" s="75">
        <f>IF('09 (ind)'!CF$1="si",100*(('09 (ind)'!CF33-MIN('09 (ind)'!CF$6:CF$37))/(MAX('09 (ind)'!CF$6:CF$37)-MIN('09 (ind)'!CF$6:CF$37))),ABS(-100+(100*(('09 (ind)'!CF33-MIN('09 (ind)'!CF$6:CF$37))/(MAX('09 (ind)'!CF$6:CF$37)-MIN('09 (ind)'!CF$6:CF$37))))))</f>
        <v>64.577985744034478</v>
      </c>
      <c r="CG34" s="75">
        <f>IF('09 (ind)'!CG$1="si",100*(('09 (ind)'!CG33-MIN('09 (ind)'!CG$6:CG$37))/(MAX('09 (ind)'!CG$6:CG$37)-MIN('09 (ind)'!CG$6:CG$37))),ABS(-100+(100*(('09 (ind)'!CG33-MIN('09 (ind)'!CG$6:CG$37))/(MAX('09 (ind)'!CG$6:CG$37)-MIN('09 (ind)'!CG$6:CG$37))))))</f>
        <v>20.870207573513476</v>
      </c>
      <c r="CH34" s="75">
        <f>IF('09 (ind)'!CH$1="si",100*(('09 (ind)'!CH33-MIN('09 (ind)'!CH$6:CH$37))/(MAX('09 (ind)'!CH$6:CH$37)-MIN('09 (ind)'!CH$6:CH$37))),ABS(-100+(100*(('09 (ind)'!CH33-MIN('09 (ind)'!CH$6:CH$37))/(MAX('09 (ind)'!CH$6:CH$37)-MIN('09 (ind)'!CH$6:CH$37))))))</f>
        <v>1.5219155865269025</v>
      </c>
      <c r="CI34" s="75">
        <f>IF('09 (ind)'!CI$1="si",100*(('09 (ind)'!CI33-MIN('09 (ind)'!CI$6:CI$37))/(MAX('09 (ind)'!CI$6:CI$37)-MIN('09 (ind)'!CI$6:CI$37))),ABS(-100+(100*(('09 (ind)'!CI33-MIN('09 (ind)'!CI$6:CI$37))/(MAX('09 (ind)'!CI$6:CI$37)-MIN('09 (ind)'!CI$6:CI$37))))))</f>
        <v>14.433372132662136</v>
      </c>
      <c r="CJ34" s="75">
        <f>IF('09 (ind)'!CJ$1="si",100*(('09 (ind)'!CJ33-MIN('09 (ind)'!CJ$6:CJ$37))/(MAX('09 (ind)'!CJ$6:CJ$37)-MIN('09 (ind)'!CJ$6:CJ$37))),ABS(-100+(100*(('09 (ind)'!CJ33-MIN('09 (ind)'!CJ$6:CJ$37))/(MAX('09 (ind)'!CJ$6:CJ$37)-MIN('09 (ind)'!CJ$6:CJ$37))))))</f>
        <v>41.76110036886422</v>
      </c>
      <c r="CK34" s="75">
        <f>IF('09 (ind)'!CK$1="si",100*(('09 (ind)'!CK33-MIN('09 (ind)'!CK$6:CK$37))/(MAX('09 (ind)'!CK$6:CK$37)-MIN('09 (ind)'!CK$6:CK$37))),ABS(-100+(100*(('09 (ind)'!CK33-MIN('09 (ind)'!CK$6:CK$37))/(MAX('09 (ind)'!CK$6:CK$37)-MIN('09 (ind)'!CK$6:CK$37))))))</f>
        <v>17.82709143377053</v>
      </c>
      <c r="CL34" s="75">
        <f>IF('09 (ind)'!CL$1="si",100*(('09 (ind)'!CL33-MIN('09 (ind)'!CL$6:CL$37))/(MAX('09 (ind)'!CL$6:CL$37)-MIN('09 (ind)'!CL$6:CL$37))),ABS(-100+(100*(('09 (ind)'!CL33-MIN('09 (ind)'!CL$6:CL$37))/(MAX('09 (ind)'!CL$6:CL$37)-MIN('09 (ind)'!CL$6:CL$37))))))</f>
        <v>19.148293751289991</v>
      </c>
      <c r="CM34" s="75">
        <f>IF('09 (ind)'!CM$1="si",100*(('09 (ind)'!CM33-MIN('09 (ind)'!CM$6:CM$37))/(MAX('09 (ind)'!CM$6:CM$37)-MIN('09 (ind)'!CM$6:CM$37))),ABS(-100+(100*(('09 (ind)'!CM33-MIN('09 (ind)'!CM$6:CM$37))/(MAX('09 (ind)'!CM$6:CM$37)-MIN('09 (ind)'!CM$6:CM$37))))))</f>
        <v>4.8178970699946939</v>
      </c>
    </row>
    <row r="35" spans="1:91">
      <c r="A35" s="18" t="s">
        <v>436</v>
      </c>
      <c r="B35" s="87">
        <f>IF('09 (ind)'!B$1="si",100*(('09 (ind)'!B34-MIN('09 (ind)'!B$6:B$37))/(MAX('09 (ind)'!B$6:B$37)-MIN('09 (ind)'!B$6:B$37))),ABS(-100+(100*(('09 (ind)'!B34-MIN('09 (ind)'!B$6:B$37))/(MAX('09 (ind)'!B$6:B$37)-MIN('09 (ind)'!B$6:B$37))))))</f>
        <v>0</v>
      </c>
      <c r="C35" s="87">
        <f>IF('09 (ind)'!C$1="si",100*(('09 (ind)'!C34-MIN('09 (ind)'!C$6:C$37))/(MAX('09 (ind)'!C$6:C$37)-MIN('09 (ind)'!C$6:C$37))),ABS(-100+(100*(('09 (ind)'!C34-MIN('09 (ind)'!C$6:C$37))/(MAX('09 (ind)'!C$6:C$37)-MIN('09 (ind)'!C$6:C$37))))))</f>
        <v>17.180252016042637</v>
      </c>
      <c r="D35" s="87">
        <f>IF('09 (ind)'!D$1="si",100*(('09 (ind)'!D34-MIN('09 (ind)'!D$6:D$37))/(MAX('09 (ind)'!D$6:D$37)-MIN('09 (ind)'!D$6:D$37))),ABS(-100+(100*(('09 (ind)'!D34-MIN('09 (ind)'!D$6:D$37))/(MAX('09 (ind)'!D$6:D$37)-MIN('09 (ind)'!D$6:D$37))))))</f>
        <v>94.640211833666115</v>
      </c>
      <c r="E35" s="87">
        <f>IF('09 (ind)'!E$1="si",100*(('09 (ind)'!E34-MIN('09 (ind)'!E$6:E$37))/(MAX('09 (ind)'!E$6:E$37)-MIN('09 (ind)'!E$6:E$37))),ABS(-100+(100*(('09 (ind)'!E34-MIN('09 (ind)'!E$6:E$37))/(MAX('09 (ind)'!E$6:E$37)-MIN('09 (ind)'!E$6:E$37))))))</f>
        <v>59.222195407611594</v>
      </c>
      <c r="F35" s="87">
        <f>IF('09 (ind)'!F$1="si",100*(('09 (ind)'!F34-MIN('09 (ind)'!F$6:F$37))/(MAX('09 (ind)'!F$6:F$37)-MIN('09 (ind)'!F$6:F$37))),ABS(-100+(100*(('09 (ind)'!F34-MIN('09 (ind)'!F$6:F$37))/(MAX('09 (ind)'!F$6:F$37)-MIN('09 (ind)'!F$6:F$37))))))</f>
        <v>56.849315068493155</v>
      </c>
      <c r="G35" s="87">
        <f>IF('09 (ind)'!G$1="si",100*(('09 (ind)'!G34-MIN('09 (ind)'!G$6:G$37))/(MAX('09 (ind)'!G$6:G$37)-MIN('09 (ind)'!G$6:G$37))),ABS(-100+(100*(('09 (ind)'!G34-MIN('09 (ind)'!G$6:G$37))/(MAX('09 (ind)'!G$6:G$37)-MIN('09 (ind)'!G$6:G$37))))))</f>
        <v>0</v>
      </c>
      <c r="H35" s="87">
        <f>IF('09 (ind)'!H$1="si",100*(('09 (ind)'!H34-MIN('09 (ind)'!H$6:H$37))/(MAX('09 (ind)'!H$6:H$37)-MIN('09 (ind)'!H$6:H$37))),ABS(-100+(100*(('09 (ind)'!H34-MIN('09 (ind)'!H$6:H$37))/(MAX('09 (ind)'!H$6:H$37)-MIN('09 (ind)'!H$6:H$37))))))</f>
        <v>0</v>
      </c>
      <c r="I35" s="87">
        <f>IF('09 (ind)'!I$1="si",100*(('09 (ind)'!I34-MIN('09 (ind)'!I$6:I$37))/(MAX('09 (ind)'!I$6:I$37)-MIN('09 (ind)'!I$6:I$37))),ABS(-100+(100*(('09 (ind)'!I34-MIN('09 (ind)'!I$6:I$37))/(MAX('09 (ind)'!I$6:I$37)-MIN('09 (ind)'!I$6:I$37))))))</f>
        <v>26.250000000000007</v>
      </c>
      <c r="J35" s="87">
        <f>IF('09 (ind)'!J$1="si",100*(('09 (ind)'!J34-MIN('09 (ind)'!J$6:J$37))/(MAX('09 (ind)'!J$6:J$37)-MIN('09 (ind)'!J$6:J$37))),ABS(-100+(100*(('09 (ind)'!J34-MIN('09 (ind)'!J$6:J$37))/(MAX('09 (ind)'!J$6:J$37)-MIN('09 (ind)'!J$6:J$37))))))</f>
        <v>25.976641159887226</v>
      </c>
      <c r="K35" s="87">
        <f>IF('09 (ind)'!K$1="si",100*(('09 (ind)'!K34-MIN('09 (ind)'!K$6:K$37))/(MAX('09 (ind)'!K$6:K$37)-MIN('09 (ind)'!K$6:K$37))),ABS(-100+(100*(('09 (ind)'!K34-MIN('09 (ind)'!K$6:K$37))/(MAX('09 (ind)'!K$6:K$37)-MIN('09 (ind)'!K$6:K$37))))))</f>
        <v>1.8607449899239903</v>
      </c>
      <c r="L35" s="87">
        <f>IF('09 (ind)'!L$1="si",100*(('09 (ind)'!L34-MIN('09 (ind)'!L$6:L$37))/(MAX('09 (ind)'!L$6:L$37)-MIN('09 (ind)'!L$6:L$37))),ABS(-100+(100*(('09 (ind)'!L34-MIN('09 (ind)'!L$6:L$37))/(MAX('09 (ind)'!L$6:L$37)-MIN('09 (ind)'!L$6:L$37))))))</f>
        <v>95.109271573657068</v>
      </c>
      <c r="M35" s="87">
        <f>IF('09 (ind)'!M$1="si",100*(('09 (ind)'!M34-MIN('09 (ind)'!M$6:M$37))/(MAX('09 (ind)'!M$6:M$37)-MIN('09 (ind)'!M$6:M$37))),ABS(-100+(100*(('09 (ind)'!M34-MIN('09 (ind)'!M$6:M$37))/(MAX('09 (ind)'!M$6:M$37)-MIN('09 (ind)'!M$6:M$37))))))</f>
        <v>81.935653678854933</v>
      </c>
      <c r="N35" s="87">
        <f>IF('09 (ind)'!N$1="si",100*(('09 (ind)'!N34-MIN('09 (ind)'!N$6:N$37))/(MAX('09 (ind)'!N$6:N$37)-MIN('09 (ind)'!N$6:N$37))),ABS(-100+(100*(('09 (ind)'!N34-MIN('09 (ind)'!N$6:N$37))/(MAX('09 (ind)'!N$6:N$37)-MIN('09 (ind)'!N$6:N$37))))))</f>
        <v>53.980049410195598</v>
      </c>
      <c r="O35" s="87">
        <f>IF('09 (ind)'!O$1="si",100*(('09 (ind)'!O34-MIN('09 (ind)'!O$6:O$37))/(MAX('09 (ind)'!O$6:O$37)-MIN('09 (ind)'!O$6:O$37))),ABS(-100+(100*(('09 (ind)'!O34-MIN('09 (ind)'!O$6:O$37))/(MAX('09 (ind)'!O$6:O$37)-MIN('09 (ind)'!O$6:O$37))))))</f>
        <v>95.652173913043484</v>
      </c>
      <c r="P35" s="87">
        <f>IF('09 (ind)'!P$1="si",100*(('09 (ind)'!P34-MIN('09 (ind)'!P$6:P$37))/(MAX('09 (ind)'!P$6:P$37)-MIN('09 (ind)'!P$6:P$37))),ABS(-100+(100*(('09 (ind)'!P34-MIN('09 (ind)'!P$6:P$37))/(MAX('09 (ind)'!P$6:P$37)-MIN('09 (ind)'!P$6:P$37))))))</f>
        <v>2.6430558970589497</v>
      </c>
      <c r="Q35" s="87">
        <f>IF('09 (ind)'!Q$1="si",100*(('09 (ind)'!Q34-MIN('09 (ind)'!Q$6:Q$37))/(MAX('09 (ind)'!Q$6:Q$37)-MIN('09 (ind)'!Q$6:Q$37))),ABS(-100+(100*(('09 (ind)'!Q34-MIN('09 (ind)'!Q$6:Q$37))/(MAX('09 (ind)'!Q$6:Q$37)-MIN('09 (ind)'!Q$6:Q$37))))))</f>
        <v>8.3328589397669806</v>
      </c>
      <c r="R35" s="87">
        <f>IF('09 (ind)'!R$1="si",100*(('09 (ind)'!R34-MIN('09 (ind)'!R$6:R$37))/(MAX('09 (ind)'!R$6:R$37)-MIN('09 (ind)'!R$6:R$37))),ABS(-100+(100*(('09 (ind)'!R34-MIN('09 (ind)'!R$6:R$37))/(MAX('09 (ind)'!R$6:R$37)-MIN('09 (ind)'!R$6:R$37))))))</f>
        <v>1.2747712089269578</v>
      </c>
      <c r="S35" s="75">
        <f>ABS(ABS(('09 (ind)'!S34-((MAX('09 (ind)'!S$6:S$37)+MIN('09 (ind)'!S$6:S$37))/2))/(((MAX('09 (ind)'!S$6:S$37)+MIN('09 (ind)'!S$6:S$37))/2)-MAX('09 (ind)'!S$6:S$37))*100)-100)</f>
        <v>45.033112582781463</v>
      </c>
      <c r="T35" s="75">
        <f>IF('09 (ind)'!T$1="si",100*(('09 (ind)'!T34-MIN('09 (ind)'!T$6:T$37))/(MAX('09 (ind)'!T$6:T$37)-MIN('09 (ind)'!T$6:T$37))),ABS(-100+(100*(('09 (ind)'!T34-MIN('09 (ind)'!T$6:T$37))/(MAX('09 (ind)'!T$6:T$37)-MIN('09 (ind)'!T$6:T$37))))))</f>
        <v>7.4907643795923367</v>
      </c>
      <c r="U35" s="75">
        <f>IF('09 (ind)'!U$1="si",100*(('09 (ind)'!U34-MIN('09 (ind)'!U$6:U$37))/(MAX('09 (ind)'!U$6:U$37)-MIN('09 (ind)'!U$6:U$37))),ABS(-100+(100*(('09 (ind)'!U34-MIN('09 (ind)'!U$6:U$37))/(MAX('09 (ind)'!U$6:U$37)-MIN('09 (ind)'!U$6:U$37))))))</f>
        <v>50</v>
      </c>
      <c r="V35" s="75">
        <f>IF('09 (ind)'!V$1="si",100*(('09 (ind)'!V34-MIN('09 (ind)'!V$6:V$37))/(MAX('09 (ind)'!V$6:V$37)-MIN('09 (ind)'!V$6:V$37))),ABS(-100+(100*(('09 (ind)'!V34-MIN('09 (ind)'!V$6:V$37))/(MAX('09 (ind)'!V$6:V$37)-MIN('09 (ind)'!V$6:V$37))))))</f>
        <v>85.620915032679733</v>
      </c>
      <c r="W35" s="75">
        <f>IF('09 (ind)'!W$1="si",100*(('09 (ind)'!W34-MIN('09 (ind)'!W$6:W$37))/(MAX('09 (ind)'!W$6:W$37)-MIN('09 (ind)'!W$6:W$37))),ABS(-100+(100*(('09 (ind)'!W34-MIN('09 (ind)'!W$6:W$37))/(MAX('09 (ind)'!W$6:W$37)-MIN('09 (ind)'!W$6:W$37))))))</f>
        <v>87.436016751977661</v>
      </c>
      <c r="X35" s="75">
        <f>IF('09 (ind)'!X$1="si",100*(('09 (ind)'!X34-MIN('09 (ind)'!X$6:X$37))/(MAX('09 (ind)'!X$6:X$37)-MIN('09 (ind)'!X$6:X$37))),ABS(-100+(100*(('09 (ind)'!X34-MIN('09 (ind)'!X$6:X$37))/(MAX('09 (ind)'!X$6:X$37)-MIN('09 (ind)'!X$6:X$37))))))</f>
        <v>77.441452980376482</v>
      </c>
      <c r="Y35" s="75">
        <f>IF('09 (ind)'!Y$1="si",100*(('09 (ind)'!Y34-MIN('09 (ind)'!Y$6:Y$37))/(MAX('09 (ind)'!Y$6:Y$37)-MIN('09 (ind)'!Y$6:Y$37))),ABS(-100+(100*(('09 (ind)'!Y34-MIN('09 (ind)'!Y$6:Y$37))/(MAX('09 (ind)'!Y$6:Y$37)-MIN('09 (ind)'!Y$6:Y$37))))))</f>
        <v>51.943018361777895</v>
      </c>
      <c r="Z35" s="75">
        <f>IF('09 (ind)'!Z$1="si",100*(('09 (ind)'!Z34-MIN('09 (ind)'!Z$6:Z$37))/(MAX('09 (ind)'!Z$6:Z$37)-MIN('09 (ind)'!Z$6:Z$37))),ABS(-100+(100*(('09 (ind)'!Z34-MIN('09 (ind)'!Z$6:Z$37))/(MAX('09 (ind)'!Z$6:Z$37)-MIN('09 (ind)'!Z$6:Z$37))))))</f>
        <v>15.407273392582937</v>
      </c>
      <c r="AA35" s="75">
        <f>IF('09 (ind)'!AA$1="si",100*(('09 (ind)'!AA34-MIN('09 (ind)'!AA$6:AA$37))/(MAX('09 (ind)'!AA$6:AA$37)-MIN('09 (ind)'!AA$6:AA$37))),ABS(-100+(100*(('09 (ind)'!AA34-MIN('09 (ind)'!AA$6:AA$37))/(MAX('09 (ind)'!AA$6:AA$37)-MIN('09 (ind)'!AA$6:AA$37))))))</f>
        <v>0</v>
      </c>
      <c r="AB35" s="75">
        <f>IF('09 (ind)'!AB$1="si",100*(('09 (ind)'!AB34-MIN('09 (ind)'!AB$6:AB$37))/(MAX('09 (ind)'!AB$6:AB$37)-MIN('09 (ind)'!AB$6:AB$37))),ABS(-100+(100*(('09 (ind)'!AB34-MIN('09 (ind)'!AB$6:AB$37))/(MAX('09 (ind)'!AB$6:AB$37)-MIN('09 (ind)'!AB$6:AB$37))))))</f>
        <v>54.396622940301796</v>
      </c>
      <c r="AC35" s="75">
        <f>IF('09 (ind)'!AC$1="si",100*(('09 (ind)'!AC34-MIN('09 (ind)'!AC$6:AC$37))/(MAX('09 (ind)'!AC$6:AC$37)-MIN('09 (ind)'!AC$6:AC$37))),ABS(-100+(100*(('09 (ind)'!AC34-MIN('09 (ind)'!AC$6:AC$37))/(MAX('09 (ind)'!AC$6:AC$37)-MIN('09 (ind)'!AC$6:AC$37))))))</f>
        <v>59.867025701452867</v>
      </c>
      <c r="AD35" s="75">
        <f>IF('09 (ind)'!AD$1="si",100*(('09 (ind)'!AD34-MIN('09 (ind)'!AD$6:AD$37))/(MAX('09 (ind)'!AD$6:AD$37)-MIN('09 (ind)'!AD$6:AD$37))),ABS(-100+(100*(('09 (ind)'!AD34-MIN('09 (ind)'!AD$6:AD$37))/(MAX('09 (ind)'!AD$6:AD$37)-MIN('09 (ind)'!AD$6:AD$37))))))</f>
        <v>35.543674552198901</v>
      </c>
      <c r="AE35" s="75">
        <f>IF('09 (ind)'!AE$1="si",100*(('09 (ind)'!AE34-MIN('09 (ind)'!AE$6:AE$37))/(MAX('09 (ind)'!AE$6:AE$37)-MIN('09 (ind)'!AE$6:AE$37))),ABS(-100+(100*(('09 (ind)'!AE34-MIN('09 (ind)'!AE$6:AE$37))/(MAX('09 (ind)'!AE$6:AE$37)-MIN('09 (ind)'!AE$6:AE$37))))))</f>
        <v>21.136500207240193</v>
      </c>
      <c r="AF35" s="75">
        <f>IF('09 (ind)'!AF$1="si",100*(('09 (ind)'!AF34-MIN('09 (ind)'!AF$6:AF$37))/(MAX('09 (ind)'!AF$6:AF$37)-MIN('09 (ind)'!AF$6:AF$37))),ABS(-100+(100*(('09 (ind)'!AF34-MIN('09 (ind)'!AF$6:AF$37))/(MAX('09 (ind)'!AF$6:AF$37)-MIN('09 (ind)'!AF$6:AF$37))))))</f>
        <v>63.313111618191712</v>
      </c>
      <c r="AG35" s="75">
        <f>IF('09 (ind)'!AG$1="si",100*(('09 (ind)'!AG34-MIN('09 (ind)'!AG$6:AG$37))/(MAX('09 (ind)'!AG$6:AG$37)-MIN('09 (ind)'!AG$6:AG$37))),ABS(-100+(100*(('09 (ind)'!AG34-MIN('09 (ind)'!AG$6:AG$37))/(MAX('09 (ind)'!AG$6:AG$37)-MIN('09 (ind)'!AG$6:AG$37))))))</f>
        <v>81.066918238101607</v>
      </c>
      <c r="AH35" s="75">
        <f>IF('09 (ind)'!AH$1="si",100*(('09 (ind)'!AH34-MIN('09 (ind)'!AH$6:AH$37))/(MAX('09 (ind)'!AH$6:AH$37)-MIN('09 (ind)'!AH$6:AH$37))),ABS(-100+(100*(('09 (ind)'!AH34-MIN('09 (ind)'!AH$6:AH$37))/(MAX('09 (ind)'!AH$6:AH$37)-MIN('09 (ind)'!AH$6:AH$37))))))</f>
        <v>72.529175140516955</v>
      </c>
      <c r="AI35" s="75">
        <f>IF('09 (ind)'!AI$1="si",100*(('09 (ind)'!AI34-MIN('09 (ind)'!AI$6:AI$37))/(MAX('09 (ind)'!AI$6:AI$37)-MIN('09 (ind)'!AI$6:AI$37))),ABS(-100+(100*(('09 (ind)'!AI34-MIN('09 (ind)'!AI$6:AI$37))/(MAX('09 (ind)'!AI$6:AI$37)-MIN('09 (ind)'!AI$6:AI$37))))))</f>
        <v>2.3409933367538867</v>
      </c>
      <c r="AJ35" s="75">
        <f>IF('09 (ind)'!AJ$1="si",100*(('09 (ind)'!AJ34-MIN('09 (ind)'!AJ$6:AJ$37))/(MAX('09 (ind)'!AJ$6:AJ$37)-MIN('09 (ind)'!AJ$6:AJ$37))),ABS(-100+(100*(('09 (ind)'!AJ34-MIN('09 (ind)'!AJ$6:AJ$37))/(MAX('09 (ind)'!AJ$6:AJ$37)-MIN('09 (ind)'!AJ$6:AJ$37))))))</f>
        <v>48.252174692466632</v>
      </c>
      <c r="AK35" s="75">
        <f>IF('09 (ind)'!AK$1="si",100*(('09 (ind)'!AK34-MIN('09 (ind)'!AK$6:AK$37))/(MAX('09 (ind)'!AK$6:AK$37)-MIN('09 (ind)'!AK$6:AK$37))),ABS(-100+(100*(('09 (ind)'!AK34-MIN('09 (ind)'!AK$6:AK$37))/(MAX('09 (ind)'!AK$6:AK$37)-MIN('09 (ind)'!AK$6:AK$37))))))</f>
        <v>6.4373250534195297</v>
      </c>
      <c r="AL35" s="75">
        <f>IF('09 (ind)'!AL$1="si",100*(('09 (ind)'!AL34-MIN('09 (ind)'!AL$6:AL$37))/(MAX('09 (ind)'!AL$6:AL$37)-MIN('09 (ind)'!AL$6:AL$37))),ABS(-100+(100*(('09 (ind)'!AL34-MIN('09 (ind)'!AL$6:AL$37))/(MAX('09 (ind)'!AL$6:AL$37)-MIN('09 (ind)'!AL$6:AL$37))))))</f>
        <v>100</v>
      </c>
      <c r="AM35" s="75">
        <f>IF('09 (ind)'!AM$1="si",100*(('09 (ind)'!AM34-MIN('09 (ind)'!AM$6:AM$37))/(MAX('09 (ind)'!AM$6:AM$37)-MIN('09 (ind)'!AM$6:AM$37))),ABS(-100+(100*(('09 (ind)'!AM34-MIN('09 (ind)'!AM$6:AM$37))/(MAX('09 (ind)'!AM$6:AM$37)-MIN('09 (ind)'!AM$6:AM$37))))))</f>
        <v>100</v>
      </c>
      <c r="AN35" s="75">
        <f>IF('09 (ind)'!AN$1="si",100*(('09 (ind)'!AN34-MIN('09 (ind)'!AN$6:AN$37))/(MAX('09 (ind)'!AN$6:AN$37)-MIN('09 (ind)'!AN$6:AN$37))),ABS(-100+(100*(('09 (ind)'!AN34-MIN('09 (ind)'!AN$6:AN$37))/(MAX('09 (ind)'!AN$6:AN$37)-MIN('09 (ind)'!AN$6:AN$37))))))</f>
        <v>36.419297069542026</v>
      </c>
      <c r="AO35" s="75">
        <f>IF('09 (ind)'!AO$1="si",100*(('09 (ind)'!AO34-MIN('09 (ind)'!AO$6:AO$37))/(MAX('09 (ind)'!AO$6:AO$37)-MIN('09 (ind)'!AO$6:AO$37))),ABS(-100+(100*(('09 (ind)'!AO34-MIN('09 (ind)'!AO$6:AO$37))/(MAX('09 (ind)'!AO$6:AO$37)-MIN('09 (ind)'!AO$6:AO$37))))))</f>
        <v>50.823571999938821</v>
      </c>
      <c r="AP35" s="75">
        <f>IF('09 (ind)'!AP$1="si",100*(('09 (ind)'!AP34-MIN('09 (ind)'!AP$6:AP$37))/(MAX('09 (ind)'!AP$6:AP$37)-MIN('09 (ind)'!AP$6:AP$37))),ABS(-100+(100*(('09 (ind)'!AP34-MIN('09 (ind)'!AP$6:AP$37))/(MAX('09 (ind)'!AP$6:AP$37)-MIN('09 (ind)'!AP$6:AP$37))))))</f>
        <v>61.891301249465528</v>
      </c>
      <c r="AQ35" s="75">
        <f>IF('09 (ind)'!AQ$1="si",100*(('09 (ind)'!AQ34-MIN('09 (ind)'!AQ$6:AQ$37))/(MAX('09 (ind)'!AQ$6:AQ$37)-MIN('09 (ind)'!AQ$6:AQ$37))),ABS(-100+(100*(('09 (ind)'!AQ34-MIN('09 (ind)'!AQ$6:AQ$37))/(MAX('09 (ind)'!AQ$6:AQ$37)-MIN('09 (ind)'!AQ$6:AQ$37))))))</f>
        <v>1.7296368265532061</v>
      </c>
      <c r="AR35" s="75">
        <f>IF('09 (ind)'!AR$1="si",100*(('09 (ind)'!AR34-MIN('09 (ind)'!AR$6:AR$37))/(MAX('09 (ind)'!AR$6:AR$37)-MIN('09 (ind)'!AR$6:AR$37))),ABS(-100+(100*(('09 (ind)'!AR34-MIN('09 (ind)'!AR$6:AR$37))/(MAX('09 (ind)'!AR$6:AR$37)-MIN('09 (ind)'!AR$6:AR$37))))))</f>
        <v>47.442168877209532</v>
      </c>
      <c r="AS35" s="75">
        <f>IF('09 (ind)'!AS$1="si",100*(('09 (ind)'!AS34-MIN('09 (ind)'!AS$6:AS$37))/(MAX('09 (ind)'!AS$6:AS$37)-MIN('09 (ind)'!AS$6:AS$37))),ABS(-100+(100*(('09 (ind)'!AS34-MIN('09 (ind)'!AS$6:AS$37))/(MAX('09 (ind)'!AS$6:AS$37)-MIN('09 (ind)'!AS$6:AS$37))))))</f>
        <v>100</v>
      </c>
      <c r="AT35" s="75">
        <f>IF('09 (ind)'!AT$1="si",100*(('09 (ind)'!AT34-MIN('09 (ind)'!AT$6:AT$37))/(MAX('09 (ind)'!AT$6:AT$37)-MIN('09 (ind)'!AT$6:AT$37))),ABS(-100+(100*(('09 (ind)'!AT34-MIN('09 (ind)'!AT$6:AT$37))/(MAX('09 (ind)'!AT$6:AT$37)-MIN('09 (ind)'!AT$6:AT$37))))))</f>
        <v>0</v>
      </c>
      <c r="AU35" s="75">
        <f>IF('09 (ind)'!AU$1="si",100*(('09 (ind)'!AU34-MIN('09 (ind)'!AU$6:AU$37))/(MAX('09 (ind)'!AU$6:AU$37)-MIN('09 (ind)'!AU$6:AU$37))),ABS(-100+(100*(('09 (ind)'!AU34-MIN('09 (ind)'!AU$6:AU$37))/(MAX('09 (ind)'!AU$6:AU$37)-MIN('09 (ind)'!AU$6:AU$37))))))</f>
        <v>79.930795847750872</v>
      </c>
      <c r="AV35" s="75">
        <f>IF('09 (ind)'!AV$1="si",100*(('09 (ind)'!AV34-MIN('09 (ind)'!AV$6:AV$37))/(MAX('09 (ind)'!AV$6:AV$37)-MIN('09 (ind)'!AV$6:AV$37))),ABS(-100+(100*(('09 (ind)'!AV34-MIN('09 (ind)'!AV$6:AV$37))/(MAX('09 (ind)'!AV$6:AV$37)-MIN('09 (ind)'!AV$6:AV$37))))))</f>
        <v>89.081455805892546</v>
      </c>
      <c r="AW35" s="75">
        <f>IF('09 (ind)'!AW$1="si",100*(('09 (ind)'!AW34-MIN('09 (ind)'!AW$6:AW$37))/(MAX('09 (ind)'!AW$6:AW$37)-MIN('09 (ind)'!AW$6:AW$37))),ABS(-100+(100*(('09 (ind)'!AW34-MIN('09 (ind)'!AW$6:AW$37))/(MAX('09 (ind)'!AW$6:AW$37)-MIN('09 (ind)'!AW$6:AW$37))))))</f>
        <v>23.143475126171598</v>
      </c>
      <c r="AX35" s="75">
        <f>IF('09 (ind)'!AX$1="si",100*(('09 (ind)'!AX34-MIN('09 (ind)'!AX$6:AX$37))/(MAX('09 (ind)'!AX$6:AX$37)-MIN('09 (ind)'!AX$6:AX$37))),ABS(-100+(100*(('09 (ind)'!AX34-MIN('09 (ind)'!AX$6:AX$37))/(MAX('09 (ind)'!AX$6:AX$37)-MIN('09 (ind)'!AX$6:AX$37))))))</f>
        <v>11.298734716048182</v>
      </c>
      <c r="AY35" s="75">
        <f>IF('09 (ind)'!AY$1="si",100*(('09 (ind)'!AY34-MIN('09 (ind)'!AY$6:AY$37))/(MAX('09 (ind)'!AY$6:AY$37)-MIN('09 (ind)'!AY$6:AY$37))),ABS(-100+(100*(('09 (ind)'!AY34-MIN('09 (ind)'!AY$6:AY$37))/(MAX('09 (ind)'!AY$6:AY$37)-MIN('09 (ind)'!AY$6:AY$37))))))</f>
        <v>38.582302568981959</v>
      </c>
      <c r="AZ35" s="75">
        <f>IF('09 (ind)'!AZ$1="si",100*(('09 (ind)'!AZ34-MIN('09 (ind)'!AZ$6:AZ$37))/(MAX('09 (ind)'!AZ$6:AZ$37)-MIN('09 (ind)'!AZ$6:AZ$37))),ABS(-100+(100*(('09 (ind)'!AZ34-MIN('09 (ind)'!AZ$6:AZ$37))/(MAX('09 (ind)'!AZ$6:AZ$37)-MIN('09 (ind)'!AZ$6:AZ$37))))))</f>
        <v>30.480300402546423</v>
      </c>
      <c r="BA35" s="75">
        <f>IF('09 (ind)'!BA$1="si",100*(('09 (ind)'!BA34-MIN('09 (ind)'!BA$6:BA$37))/(MAX('09 (ind)'!BA$6:BA$37)-MIN('09 (ind)'!BA$6:BA$37))),ABS(-100+(100*(('09 (ind)'!BA34-MIN('09 (ind)'!BA$6:BA$37))/(MAX('09 (ind)'!BA$6:BA$37)-MIN('09 (ind)'!BA$6:BA$37))))))</f>
        <v>33.22187920706461</v>
      </c>
      <c r="BB35" s="75">
        <f>IF('09 (ind)'!BB$1="si",100*(('09 (ind)'!BB34-MIN('09 (ind)'!BB$6:BB$37))/(MAX('09 (ind)'!BB$6:BB$37)-MIN('09 (ind)'!BB$6:BB$37))),ABS(-100+(100*(('09 (ind)'!BB34-MIN('09 (ind)'!BB$6:BB$37))/(MAX('09 (ind)'!BB$6:BB$37)-MIN('09 (ind)'!BB$6:BB$37))))))</f>
        <v>8.8675097332367603</v>
      </c>
      <c r="BC35" s="75">
        <f>IF('09 (ind)'!BC$1="si",100*(('09 (ind)'!BC34-MIN('09 (ind)'!BC$6:BC$37))/(MAX('09 (ind)'!BC$6:BC$37)-MIN('09 (ind)'!BC$6:BC$37))),ABS(-100+(100*(('09 (ind)'!BC34-MIN('09 (ind)'!BC$6:BC$37))/(MAX('09 (ind)'!BC$6:BC$37)-MIN('09 (ind)'!BC$6:BC$37))))))</f>
        <v>7.1551018286376555</v>
      </c>
      <c r="BD35" s="75">
        <f>IF('09 (ind)'!BD$1="si",100*(('09 (ind)'!BD34-MIN('09 (ind)'!BD$6:BD$37))/(MAX('09 (ind)'!BD$6:BD$37)-MIN('09 (ind)'!BD$6:BD$37))),ABS(-100+(100*(('09 (ind)'!BD34-MIN('09 (ind)'!BD$6:BD$37))/(MAX('09 (ind)'!BD$6:BD$37)-MIN('09 (ind)'!BD$6:BD$37))))))</f>
        <v>1.5111007651314206</v>
      </c>
      <c r="BE35" s="75">
        <f>IF('09 (ind)'!BE$1="si",100*(('09 (ind)'!BE34-MIN('09 (ind)'!BE$6:BE$37))/(MAX('09 (ind)'!BE$6:BE$37)-MIN('09 (ind)'!BE$6:BE$37))),ABS(-100+(100*(('09 (ind)'!BE34-MIN('09 (ind)'!BE$6:BE$37))/(MAX('09 (ind)'!BE$6:BE$37)-MIN('09 (ind)'!BE$6:BE$37))))))</f>
        <v>3.7313432835820892</v>
      </c>
      <c r="BF35" s="75">
        <f>IF('09 (ind)'!BF$1="si",100*(('09 (ind)'!BF34-MIN('09 (ind)'!BF$6:BF$37))/(MAX('09 (ind)'!BF$6:BF$37)-MIN('09 (ind)'!BF$6:BF$37))),ABS(-100+(100*(('09 (ind)'!BF34-MIN('09 (ind)'!BF$6:BF$37))/(MAX('09 (ind)'!BF$6:BF$37)-MIN('09 (ind)'!BF$6:BF$37))))))</f>
        <v>29.519153804881043</v>
      </c>
      <c r="BG35" s="75">
        <f>IF('09 (ind)'!BG$1="si",100*(('09 (ind)'!BG34-MIN('09 (ind)'!BG$6:BG$37))/(MAX('09 (ind)'!BG$6:BG$37)-MIN('09 (ind)'!BG$6:BG$37))),ABS(-100+(100*(('09 (ind)'!BG34-MIN('09 (ind)'!BG$6:BG$37))/(MAX('09 (ind)'!BG$6:BG$37)-MIN('09 (ind)'!BG$6:BG$37))))))</f>
        <v>31.821411357247104</v>
      </c>
      <c r="BH35" s="75">
        <f>IF('09 (ind)'!BH$1="si",100*(('09 (ind)'!BH34-MIN('09 (ind)'!BH$6:BH$37))/(MAX('09 (ind)'!BH$6:BH$37)-MIN('09 (ind)'!BH$6:BH$37))),ABS(-100+(100*(('09 (ind)'!BH34-MIN('09 (ind)'!BH$6:BH$37))/(MAX('09 (ind)'!BH$6:BH$37)-MIN('09 (ind)'!BH$6:BH$37))))))</f>
        <v>21.032930926930284</v>
      </c>
      <c r="BI35" s="75">
        <f>IF('09 (ind)'!BI$1="si",100*(('09 (ind)'!BI34-MIN('09 (ind)'!BI$6:BI$37))/(MAX('09 (ind)'!BI$6:BI$37)-MIN('09 (ind)'!BI$6:BI$37))),ABS(-100+(100*(('09 (ind)'!BI34-MIN('09 (ind)'!BI$6:BI$37))/(MAX('09 (ind)'!BI$6:BI$37)-MIN('09 (ind)'!BI$6:BI$37))))))</f>
        <v>97.464616284491044</v>
      </c>
      <c r="BJ35" s="75">
        <f>IF('09 (ind)'!BJ$1="si",100*(('09 (ind)'!BJ34-MIN('09 (ind)'!BJ$6:BJ$37))/(MAX('09 (ind)'!BJ$6:BJ$37)-MIN('09 (ind)'!BJ$6:BJ$37))),ABS(-100+(100*(('09 (ind)'!BJ34-MIN('09 (ind)'!BJ$6:BJ$37))/(MAX('09 (ind)'!BJ$6:BJ$37)-MIN('09 (ind)'!BJ$6:BJ$37))))))</f>
        <v>0</v>
      </c>
      <c r="BK35" s="75">
        <f>IF('09 (ind)'!BK$1="si",100*(('09 (ind)'!BK34-MIN('09 (ind)'!BK$6:BK$37))/(MAX('09 (ind)'!BK$6:BK$37)-MIN('09 (ind)'!BK$6:BK$37))),ABS(-100+(100*(('09 (ind)'!BK34-MIN('09 (ind)'!BK$6:BK$37))/(MAX('09 (ind)'!BK$6:BK$37)-MIN('09 (ind)'!BK$6:BK$37))))))</f>
        <v>0</v>
      </c>
      <c r="BL35" s="75">
        <f>IF('09 (ind)'!BL$1="si",100*(('09 (ind)'!BL34-MIN('09 (ind)'!BL$6:BL$37))/(MAX('09 (ind)'!BL$6:BL$37)-MIN('09 (ind)'!BL$6:BL$37))),ABS(-100+(100*(('09 (ind)'!BL34-MIN('09 (ind)'!BL$6:BL$37))/(MAX('09 (ind)'!BL$6:BL$37)-MIN('09 (ind)'!BL$6:BL$37))))))</f>
        <v>0</v>
      </c>
      <c r="BM35" s="75">
        <f>IF('09 (ind)'!BM$1="si",100*(('09 (ind)'!BM34-MIN('09 (ind)'!BM$6:BM$37))/(MAX('09 (ind)'!BM$6:BM$37)-MIN('09 (ind)'!BM$6:BM$37))),ABS(-100+(100*(('09 (ind)'!BM34-MIN('09 (ind)'!BM$6:BM$37))/(MAX('09 (ind)'!BM$6:BM$37)-MIN('09 (ind)'!BM$6:BM$37))))))</f>
        <v>35.052016684793273</v>
      </c>
      <c r="BN35" s="75">
        <f>IF('09 (ind)'!BN$1="si",100*(('09 (ind)'!BN34-MIN('09 (ind)'!BN$6:BN$37))/(MAX('09 (ind)'!BN$6:BN$37)-MIN('09 (ind)'!BN$6:BN$37))),ABS(-100+(100*(('09 (ind)'!BN34-MIN('09 (ind)'!BN$6:BN$37))/(MAX('09 (ind)'!BN$6:BN$37)-MIN('09 (ind)'!BN$6:BN$37))))))</f>
        <v>4.1902996089362734</v>
      </c>
      <c r="BO35" s="75">
        <f>IF('09 (ind)'!BO$1="si",100*(('09 (ind)'!BO34-MIN('09 (ind)'!BO$6:BO$37))/(MAX('09 (ind)'!BO$6:BO$37)-MIN('09 (ind)'!BO$6:BO$37))),ABS(-100+(100*(('09 (ind)'!BO34-MIN('09 (ind)'!BO$6:BO$37))/(MAX('09 (ind)'!BO$6:BO$37)-MIN('09 (ind)'!BO$6:BO$37))))))</f>
        <v>3.9371957136530424</v>
      </c>
      <c r="BP35" s="75">
        <f>IF('09 (ind)'!BP$1="si",100*(('09 (ind)'!BP34-MIN('09 (ind)'!BP$6:BP$37))/(MAX('09 (ind)'!BP$6:BP$37)-MIN('09 (ind)'!BP$6:BP$37))),ABS(-100+(100*(('09 (ind)'!BP34-MIN('09 (ind)'!BP$6:BP$37))/(MAX('09 (ind)'!BP$6:BP$37)-MIN('09 (ind)'!BP$6:BP$37))))))</f>
        <v>6.7227059910757561</v>
      </c>
      <c r="BQ35" s="75">
        <f>IF('09 (ind)'!BQ$1="si",100*(('09 (ind)'!BQ34-MIN('09 (ind)'!BQ$6:BQ$37))/(MAX('09 (ind)'!BQ$6:BQ$37)-MIN('09 (ind)'!BQ$6:BQ$37))),ABS(-100+(100*(('09 (ind)'!BQ34-MIN('09 (ind)'!BQ$6:BQ$37))/(MAX('09 (ind)'!BQ$6:BQ$37)-MIN('09 (ind)'!BQ$6:BQ$37))))))</f>
        <v>21.279743332395594</v>
      </c>
      <c r="BR35" s="75">
        <f>IF('09 (ind)'!BR$1="si",100*(('09 (ind)'!BR34-MIN('09 (ind)'!BR$6:BR$37))/(MAX('09 (ind)'!BR$6:BR$37)-MIN('09 (ind)'!BR$6:BR$37))),ABS(-100+(100*(('09 (ind)'!BR34-MIN('09 (ind)'!BR$6:BR$37))/(MAX('09 (ind)'!BP$6:BP$37)-MIN('09 (ind)'!BR$6:BR$37))))))</f>
        <v>0</v>
      </c>
      <c r="BS35" s="75">
        <f>IF('09 (ind)'!BS$1="si",100*(('09 (ind)'!BS34-MIN('09 (ind)'!BS$6:BS$37))/(MAX('09 (ind)'!BS$6:BS$37)-MIN('09 (ind)'!BS$6:BS$37))),ABS(-100+(100*(('09 (ind)'!BS34-MIN('09 (ind)'!BS$6:BS$37))/(MAX('09 (ind)'!BQ$6:BQ$37)-MIN('09 (ind)'!BS$6:BS$37))))))</f>
        <v>39.754037888136359</v>
      </c>
      <c r="BT35" s="75">
        <f>IF('09 (ind)'!BT$1="si",100*(('09 (ind)'!BT34-MIN('09 (ind)'!BT$6:BT$37))/(MAX('09 (ind)'!BT$6:BT$37)-MIN('09 (ind)'!BT$6:BT$37))),ABS(-100+(100*(('09 (ind)'!BT34-MIN('09 (ind)'!BT$6:BT$37))/(MAX('09 (ind)'!BR$6:BR$37)-MIN('09 (ind)'!BT$6:BT$37))))))</f>
        <v>92.286917932277845</v>
      </c>
      <c r="BU35" s="75">
        <f>IF('09 (ind)'!BU$1="si",100*(('09 (ind)'!BU34-MIN('09 (ind)'!BU$6:BU$37))/(MAX('09 (ind)'!BU$6:BU$37)-MIN('09 (ind)'!BU$6:BU$37))),ABS(-100+(100*(('09 (ind)'!BU34-MIN('09 (ind)'!BU$6:BU$37))/(MAX('09 (ind)'!BU$6:BU$37)-MIN('09 (ind)'!BU$6:BU$37))))))</f>
        <v>37.824811399832384</v>
      </c>
      <c r="BV35" s="75">
        <f>IF('09 (ind)'!BV$1="si",100*(('09 (ind)'!BV34-MIN('09 (ind)'!BV$6:BV$37))/(MAX('09 (ind)'!BV$6:BV$37)-MIN('09 (ind)'!BV$6:BV$37))),ABS(-100+(100*(('09 (ind)'!BV34-MIN('09 (ind)'!BV$6:BV$37))/(MAX('09 (ind)'!BV$6:BV$37)-MIN('09 (ind)'!BV$6:BV$37))))))</f>
        <v>55.156002115282924</v>
      </c>
      <c r="BW35" s="75">
        <f>IF('09 (ind)'!BW$1="si",100*(('09 (ind)'!BW34-MIN('09 (ind)'!BW$6:BW$37))/(MAX('09 (ind)'!BW$6:BW$37)-MIN('09 (ind)'!BW$6:BW$37))),ABS(-100+(100*(('09 (ind)'!BW34-MIN('09 (ind)'!BW$6:BW$37))/(MAX('09 (ind)'!BW$6:BW$37)-MIN('09 (ind)'!BW$6:BW$37))))))</f>
        <v>54.554339327599685</v>
      </c>
      <c r="BX35" s="75">
        <f>IF('09 (ind)'!BX$1="si",100*(('09 (ind)'!BX34-MIN('09 (ind)'!BX$6:BX$37))/(MAX('09 (ind)'!BX$6:BX$37)-MIN('09 (ind)'!BX$6:BX$37))),ABS(-100+(100*(('09 (ind)'!BX34-MIN('09 (ind)'!BX$6:BX$37))/(MAX('09 (ind)'!BX$6:BX$37)-MIN('09 (ind)'!BX$6:BX$37))))))</f>
        <v>28.01041576910545</v>
      </c>
      <c r="BY35" s="75">
        <f>IF('09 (ind)'!BY$1="si",100*(('09 (ind)'!BY34-MIN('09 (ind)'!BY$6:BY$37))/(MAX('09 (ind)'!BY$6:BY$37)-MIN('09 (ind)'!BY$6:BY$37))),ABS(-100+(100*(('09 (ind)'!BY34-MIN('09 (ind)'!BY$6:BY$37))/(MAX('09 (ind)'!BY$6:BY$37)-MIN('09 (ind)'!BY$6:BY$37))))))</f>
        <v>0</v>
      </c>
      <c r="BZ35" s="75">
        <f>IF('09 (ind)'!BZ$1="si",100*(('09 (ind)'!BZ34-MIN('09 (ind)'!BZ$6:BZ$37))/(MAX('09 (ind)'!BZ$6:BZ$37)-MIN('09 (ind)'!BZ$6:BZ$37))),ABS(-100+(100*(('09 (ind)'!BZ34-MIN('09 (ind)'!BZ$6:BZ$37))/(MAX('09 (ind)'!BZ$6:BZ$37)-MIN('09 (ind)'!BZ$6:BZ$37))))))</f>
        <v>0</v>
      </c>
      <c r="CA35" s="75">
        <f>IF('09 (ind)'!CA$1="si",100*(('09 (ind)'!CA34-MIN('09 (ind)'!CA$6:CA$37))/(MAX('09 (ind)'!CA$6:CA$37)-MIN('09 (ind)'!CA$6:CA$37))),ABS(-100+(100*(('09 (ind)'!CA34-MIN('09 (ind)'!CA$6:CA$37))/(MAX('09 (ind)'!CA$6:CA$37)-MIN('09 (ind)'!CA$6:CA$37))))))</f>
        <v>7.142415807014757</v>
      </c>
      <c r="CB35" s="75">
        <f>IF('09 (ind)'!CB$1="si",100*(('09 (ind)'!CB34-MIN('09 (ind)'!CB$6:CB$37))/(MAX('09 (ind)'!CB$6:CB$37)-MIN('09 (ind)'!CB$6:CB$37))),ABS(-100+(100*(('09 (ind)'!CB34-MIN('09 (ind)'!CB$6:CB$37))/(MAX('09 (ind)'!CB$6:CB$37)-MIN('09 (ind)'!CB$6:CB$37))))))</f>
        <v>47.826086956521742</v>
      </c>
      <c r="CC35" s="75">
        <f>IF('09 (ind)'!CC$1="si",100*(('09 (ind)'!CC34-MIN('09 (ind)'!CC$6:CC$37))/(MAX('09 (ind)'!CC$6:CC$37)-MIN('09 (ind)'!CC$6:CC$37))),ABS(-100+(100*(('09 (ind)'!CC34-MIN('09 (ind)'!CC$6:CC$37))/(MAX('09 (ind)'!CC$6:CC$37)-MIN('09 (ind)'!CC$6:CC$37))))))</f>
        <v>7.9460960248893286</v>
      </c>
      <c r="CD35" s="75">
        <f>IF('09 (ind)'!CD$1="si",100*(('09 (ind)'!CD34-MIN('09 (ind)'!CD$6:CD$37))/(MAX('09 (ind)'!CD$6:CD$37)-MIN('09 (ind)'!CD$6:CD$37))),ABS(-100+(100*(('09 (ind)'!CD34-MIN('09 (ind)'!CD$6:CD$37))/(MAX('09 (ind)'!CD$6:CD$37)-MIN('09 (ind)'!CD$6:CD$37))))))</f>
        <v>0</v>
      </c>
      <c r="CE35" s="75">
        <f>IF('09 (ind)'!CE$1="si",100*(('09 (ind)'!CE34-MIN('09 (ind)'!CE$6:CE$37))/(MAX('09 (ind)'!CE$6:CE$37)-MIN('09 (ind)'!CE$6:CE$37))),ABS(-100+(100*(('09 (ind)'!CE34-MIN('09 (ind)'!CE$6:CE$37))/(MAX('09 (ind)'!CE$6:CE$37)-MIN('09 (ind)'!CE$6:CE$37))))))</f>
        <v>5.4492420593987054</v>
      </c>
      <c r="CF35" s="75">
        <f>IF('09 (ind)'!CF$1="si",100*(('09 (ind)'!CF34-MIN('09 (ind)'!CF$6:CF$37))/(MAX('09 (ind)'!CF$6:CF$37)-MIN('09 (ind)'!CF$6:CF$37))),ABS(-100+(100*(('09 (ind)'!CF34-MIN('09 (ind)'!CF$6:CF$37))/(MAX('09 (ind)'!CF$6:CF$37)-MIN('09 (ind)'!CF$6:CF$37))))))</f>
        <v>7.5430859119820974</v>
      </c>
      <c r="CG35" s="75">
        <f>IF('09 (ind)'!CG$1="si",100*(('09 (ind)'!CG34-MIN('09 (ind)'!CG$6:CG$37))/(MAX('09 (ind)'!CG$6:CG$37)-MIN('09 (ind)'!CG$6:CG$37))),ABS(-100+(100*(('09 (ind)'!CG34-MIN('09 (ind)'!CG$6:CG$37))/(MAX('09 (ind)'!CG$6:CG$37)-MIN('09 (ind)'!CG$6:CG$37))))))</f>
        <v>11.004145143065323</v>
      </c>
      <c r="CH35" s="75">
        <f>IF('09 (ind)'!CH$1="si",100*(('09 (ind)'!CH34-MIN('09 (ind)'!CH$6:CH$37))/(MAX('09 (ind)'!CH$6:CH$37)-MIN('09 (ind)'!CH$6:CH$37))),ABS(-100+(100*(('09 (ind)'!CH34-MIN('09 (ind)'!CH$6:CH$37))/(MAX('09 (ind)'!CH$6:CH$37)-MIN('09 (ind)'!CH$6:CH$37))))))</f>
        <v>5.4180629874604467</v>
      </c>
      <c r="CI35" s="75">
        <f>IF('09 (ind)'!CI$1="si",100*(('09 (ind)'!CI34-MIN('09 (ind)'!CI$6:CI$37))/(MAX('09 (ind)'!CI$6:CI$37)-MIN('09 (ind)'!CI$6:CI$37))),ABS(-100+(100*(('09 (ind)'!CI34-MIN('09 (ind)'!CI$6:CI$37))/(MAX('09 (ind)'!CI$6:CI$37)-MIN('09 (ind)'!CI$6:CI$37))))))</f>
        <v>38.156931678474074</v>
      </c>
      <c r="CJ35" s="75">
        <f>IF('09 (ind)'!CJ$1="si",100*(('09 (ind)'!CJ34-MIN('09 (ind)'!CJ$6:CJ$37))/(MAX('09 (ind)'!CJ$6:CJ$37)-MIN('09 (ind)'!CJ$6:CJ$37))),ABS(-100+(100*(('09 (ind)'!CJ34-MIN('09 (ind)'!CJ$6:CJ$37))/(MAX('09 (ind)'!CJ$6:CJ$37)-MIN('09 (ind)'!CJ$6:CJ$37))))))</f>
        <v>79.319069881842424</v>
      </c>
      <c r="CK35" s="75">
        <f>IF('09 (ind)'!CK$1="si",100*(('09 (ind)'!CK34-MIN('09 (ind)'!CK$6:CK$37))/(MAX('09 (ind)'!CK$6:CK$37)-MIN('09 (ind)'!CK$6:CK$37))),ABS(-100+(100*(('09 (ind)'!CK34-MIN('09 (ind)'!CK$6:CK$37))/(MAX('09 (ind)'!CK$6:CK$37)-MIN('09 (ind)'!CK$6:CK$37))))))</f>
        <v>13.375631307582642</v>
      </c>
      <c r="CL35" s="75">
        <f>IF('09 (ind)'!CL$1="si",100*(('09 (ind)'!CL34-MIN('09 (ind)'!CL$6:CL$37))/(MAX('09 (ind)'!CL$6:CL$37)-MIN('09 (ind)'!CL$6:CL$37))),ABS(-100+(100*(('09 (ind)'!CL34-MIN('09 (ind)'!CL$6:CL$37))/(MAX('09 (ind)'!CL$6:CL$37)-MIN('09 (ind)'!CL$6:CL$37))))))</f>
        <v>20.215433052093609</v>
      </c>
      <c r="CM35" s="75">
        <f>IF('09 (ind)'!CM$1="si",100*(('09 (ind)'!CM34-MIN('09 (ind)'!CM$6:CM$37))/(MAX('09 (ind)'!CM$6:CM$37)-MIN('09 (ind)'!CM$6:CM$37))),ABS(-100+(100*(('09 (ind)'!CM34-MIN('09 (ind)'!CM$6:CM$37))/(MAX('09 (ind)'!CM$6:CM$37)-MIN('09 (ind)'!CM$6:CM$37))))))</f>
        <v>9.4889244066164036</v>
      </c>
    </row>
    <row r="36" spans="1:91">
      <c r="A36" s="18" t="s">
        <v>437</v>
      </c>
      <c r="B36" s="87">
        <f>IF('09 (ind)'!B$1="si",100*(('09 (ind)'!B35-MIN('09 (ind)'!B$6:B$37))/(MAX('09 (ind)'!B$6:B$37)-MIN('09 (ind)'!B$6:B$37))),ABS(-100+(100*(('09 (ind)'!B35-MIN('09 (ind)'!B$6:B$37))/(MAX('09 (ind)'!B$6:B$37)-MIN('09 (ind)'!B$6:B$37))))))</f>
        <v>17.631303533928943</v>
      </c>
      <c r="C36" s="87">
        <f>IF('09 (ind)'!C$1="si",100*(('09 (ind)'!C35-MIN('09 (ind)'!C$6:C$37))/(MAX('09 (ind)'!C$6:C$37)-MIN('09 (ind)'!C$6:C$37))),ABS(-100+(100*(('09 (ind)'!C35-MIN('09 (ind)'!C$6:C$37))/(MAX('09 (ind)'!C$6:C$37)-MIN('09 (ind)'!C$6:C$37))))))</f>
        <v>22.231598862647285</v>
      </c>
      <c r="D36" s="87">
        <f>IF('09 (ind)'!D$1="si",100*(('09 (ind)'!D35-MIN('09 (ind)'!D$6:D$37))/(MAX('09 (ind)'!D$6:D$37)-MIN('09 (ind)'!D$6:D$37))),ABS(-100+(100*(('09 (ind)'!D35-MIN('09 (ind)'!D$6:D$37))/(MAX('09 (ind)'!D$6:D$37)-MIN('09 (ind)'!D$6:D$37))))))</f>
        <v>86.639786318124706</v>
      </c>
      <c r="E36" s="87">
        <f>IF('09 (ind)'!E$1="si",100*(('09 (ind)'!E35-MIN('09 (ind)'!E$6:E$37))/(MAX('09 (ind)'!E$6:E$37)-MIN('09 (ind)'!E$6:E$37))),ABS(-100+(100*(('09 (ind)'!E35-MIN('09 (ind)'!E$6:E$37))/(MAX('09 (ind)'!E$6:E$37)-MIN('09 (ind)'!E$6:E$37))))))</f>
        <v>62.538830057889228</v>
      </c>
      <c r="F36" s="87">
        <f>IF('09 (ind)'!F$1="si",100*(('09 (ind)'!F35-MIN('09 (ind)'!F$6:F$37))/(MAX('09 (ind)'!F$6:F$37)-MIN('09 (ind)'!F$6:F$37))),ABS(-100+(100*(('09 (ind)'!F35-MIN('09 (ind)'!F$6:F$37))/(MAX('09 (ind)'!F$6:F$37)-MIN('09 (ind)'!F$6:F$37))))))</f>
        <v>71.232876712328775</v>
      </c>
      <c r="G36" s="87">
        <f>IF('09 (ind)'!G$1="si",100*(('09 (ind)'!G35-MIN('09 (ind)'!G$6:G$37))/(MAX('09 (ind)'!G$6:G$37)-MIN('09 (ind)'!G$6:G$37))),ABS(-100+(100*(('09 (ind)'!G35-MIN('09 (ind)'!G$6:G$37))/(MAX('09 (ind)'!G$6:G$37)-MIN('09 (ind)'!G$6:G$37))))))</f>
        <v>10.169491525423737</v>
      </c>
      <c r="H36" s="87">
        <f>IF('09 (ind)'!H$1="si",100*(('09 (ind)'!H35-MIN('09 (ind)'!H$6:H$37))/(MAX('09 (ind)'!H$6:H$37)-MIN('09 (ind)'!H$6:H$37))),ABS(-100+(100*(('09 (ind)'!H35-MIN('09 (ind)'!H$6:H$37))/(MAX('09 (ind)'!H$6:H$37)-MIN('09 (ind)'!H$6:H$37))))))</f>
        <v>68.07692307692308</v>
      </c>
      <c r="I36" s="87">
        <f>IF('09 (ind)'!I$1="si",100*(('09 (ind)'!I35-MIN('09 (ind)'!I$6:I$37))/(MAX('09 (ind)'!I$6:I$37)-MIN('09 (ind)'!I$6:I$37))),ABS(-100+(100*(('09 (ind)'!I35-MIN('09 (ind)'!I$6:I$37))/(MAX('09 (ind)'!I$6:I$37)-MIN('09 (ind)'!I$6:I$37))))))</f>
        <v>0</v>
      </c>
      <c r="J36" s="87">
        <f>IF('09 (ind)'!J$1="si",100*(('09 (ind)'!J35-MIN('09 (ind)'!J$6:J$37))/(MAX('09 (ind)'!J$6:J$37)-MIN('09 (ind)'!J$6:J$37))),ABS(-100+(100*(('09 (ind)'!J35-MIN('09 (ind)'!J$6:J$37))/(MAX('09 (ind)'!J$6:J$37)-MIN('09 (ind)'!J$6:J$37))))))</f>
        <v>3.8662907772855379</v>
      </c>
      <c r="K36" s="87">
        <f>IF('09 (ind)'!K$1="si",100*(('09 (ind)'!K35-MIN('09 (ind)'!K$6:K$37))/(MAX('09 (ind)'!K$6:K$37)-MIN('09 (ind)'!K$6:K$37))),ABS(-100+(100*(('09 (ind)'!K35-MIN('09 (ind)'!K$6:K$37))/(MAX('09 (ind)'!K$6:K$37)-MIN('09 (ind)'!K$6:K$37))))))</f>
        <v>34.158675837876061</v>
      </c>
      <c r="L36" s="87">
        <f>IF('09 (ind)'!L$1="si",100*(('09 (ind)'!L35-MIN('09 (ind)'!L$6:L$37))/(MAX('09 (ind)'!L$6:L$37)-MIN('09 (ind)'!L$6:L$37))),ABS(-100+(100*(('09 (ind)'!L35-MIN('09 (ind)'!L$6:L$37))/(MAX('09 (ind)'!L$6:L$37)-MIN('09 (ind)'!L$6:L$37))))))</f>
        <v>92.885860463892342</v>
      </c>
      <c r="M36" s="87">
        <f>IF('09 (ind)'!M$1="si",100*(('09 (ind)'!M35-MIN('09 (ind)'!M$6:M$37))/(MAX('09 (ind)'!M$6:M$37)-MIN('09 (ind)'!M$6:M$37))),ABS(-100+(100*(('09 (ind)'!M35-MIN('09 (ind)'!M$6:M$37))/(MAX('09 (ind)'!M$6:M$37)-MIN('09 (ind)'!M$6:M$37))))))</f>
        <v>21.800603571442796</v>
      </c>
      <c r="N36" s="87">
        <f>IF('09 (ind)'!N$1="si",100*(('09 (ind)'!N35-MIN('09 (ind)'!N$6:N$37))/(MAX('09 (ind)'!N$6:N$37)-MIN('09 (ind)'!N$6:N$37))),ABS(-100+(100*(('09 (ind)'!N35-MIN('09 (ind)'!N$6:N$37))/(MAX('09 (ind)'!N$6:N$37)-MIN('09 (ind)'!N$6:N$37))))))</f>
        <v>100</v>
      </c>
      <c r="O36" s="87">
        <f>IF('09 (ind)'!O$1="si",100*(('09 (ind)'!O35-MIN('09 (ind)'!O$6:O$37))/(MAX('09 (ind)'!O$6:O$37)-MIN('09 (ind)'!O$6:O$37))),ABS(-100+(100*(('09 (ind)'!O35-MIN('09 (ind)'!O$6:O$37))/(MAX('09 (ind)'!O$6:O$37)-MIN('09 (ind)'!O$6:O$37))))))</f>
        <v>0</v>
      </c>
      <c r="P36" s="87">
        <f>IF('09 (ind)'!P$1="si",100*(('09 (ind)'!P35-MIN('09 (ind)'!P$6:P$37))/(MAX('09 (ind)'!P$6:P$37)-MIN('09 (ind)'!P$6:P$37))),ABS(-100+(100*(('09 (ind)'!P35-MIN('09 (ind)'!P$6:P$37))/(MAX('09 (ind)'!P$6:P$37)-MIN('09 (ind)'!P$6:P$37))))))</f>
        <v>8.216736509606406</v>
      </c>
      <c r="Q36" s="87">
        <f>IF('09 (ind)'!Q$1="si",100*(('09 (ind)'!Q35-MIN('09 (ind)'!Q$6:Q$37))/(MAX('09 (ind)'!Q$6:Q$37)-MIN('09 (ind)'!Q$6:Q$37))),ABS(-100+(100*(('09 (ind)'!Q35-MIN('09 (ind)'!Q$6:Q$37))/(MAX('09 (ind)'!Q$6:Q$37)-MIN('09 (ind)'!Q$6:Q$37))))))</f>
        <v>24.392659970368911</v>
      </c>
      <c r="R36" s="87">
        <f>IF('09 (ind)'!R$1="si",100*(('09 (ind)'!R35-MIN('09 (ind)'!R$6:R$37))/(MAX('09 (ind)'!R$6:R$37)-MIN('09 (ind)'!R$6:R$37))),ABS(-100+(100*(('09 (ind)'!R35-MIN('09 (ind)'!R$6:R$37))/(MAX('09 (ind)'!R$6:R$37)-MIN('09 (ind)'!R$6:R$37))))))</f>
        <v>3.490983246025686</v>
      </c>
      <c r="S36" s="75">
        <f>ABS(ABS(('09 (ind)'!S35-((MAX('09 (ind)'!S$6:S$37)+MIN('09 (ind)'!S$6:S$37))/2))/(((MAX('09 (ind)'!S$6:S$37)+MIN('09 (ind)'!S$6:S$37))/2)-MAX('09 (ind)'!S$6:S$37))*100)-100)</f>
        <v>25.165562913907294</v>
      </c>
      <c r="T36" s="75">
        <f>IF('09 (ind)'!T$1="si",100*(('09 (ind)'!T35-MIN('09 (ind)'!T$6:T$37))/(MAX('09 (ind)'!T$6:T$37)-MIN('09 (ind)'!T$6:T$37))),ABS(-100+(100*(('09 (ind)'!T35-MIN('09 (ind)'!T$6:T$37))/(MAX('09 (ind)'!T$6:T$37)-MIN('09 (ind)'!T$6:T$37))))))</f>
        <v>37.158319098558984</v>
      </c>
      <c r="U36" s="75">
        <f>IF('09 (ind)'!U$1="si",100*(('09 (ind)'!U35-MIN('09 (ind)'!U$6:U$37))/(MAX('09 (ind)'!U$6:U$37)-MIN('09 (ind)'!U$6:U$37))),ABS(-100+(100*(('09 (ind)'!U35-MIN('09 (ind)'!U$6:U$37))/(MAX('09 (ind)'!U$6:U$37)-MIN('09 (ind)'!U$6:U$37))))))</f>
        <v>0</v>
      </c>
      <c r="V36" s="75">
        <f>IF('09 (ind)'!V$1="si",100*(('09 (ind)'!V35-MIN('09 (ind)'!V$6:V$37))/(MAX('09 (ind)'!V$6:V$37)-MIN('09 (ind)'!V$6:V$37))),ABS(-100+(100*(('09 (ind)'!V35-MIN('09 (ind)'!V$6:V$37))/(MAX('09 (ind)'!V$6:V$37)-MIN('09 (ind)'!V$6:V$37))))))</f>
        <v>0</v>
      </c>
      <c r="W36" s="75">
        <f>IF('09 (ind)'!W$1="si",100*(('09 (ind)'!W35-MIN('09 (ind)'!W$6:W$37))/(MAX('09 (ind)'!W$6:W$37)-MIN('09 (ind)'!W$6:W$37))),ABS(-100+(100*(('09 (ind)'!W35-MIN('09 (ind)'!W$6:W$37))/(MAX('09 (ind)'!W$6:W$37)-MIN('09 (ind)'!W$6:W$37))))))</f>
        <v>36.547891467799928</v>
      </c>
      <c r="X36" s="75">
        <f>IF('09 (ind)'!X$1="si",100*(('09 (ind)'!X35-MIN('09 (ind)'!X$6:X$37))/(MAX('09 (ind)'!X$6:X$37)-MIN('09 (ind)'!X$6:X$37))),ABS(-100+(100*(('09 (ind)'!X35-MIN('09 (ind)'!X$6:X$37))/(MAX('09 (ind)'!X$6:X$37)-MIN('09 (ind)'!X$6:X$37))))))</f>
        <v>36.689489461706245</v>
      </c>
      <c r="Y36" s="75">
        <f>IF('09 (ind)'!Y$1="si",100*(('09 (ind)'!Y35-MIN('09 (ind)'!Y$6:Y$37))/(MAX('09 (ind)'!Y$6:Y$37)-MIN('09 (ind)'!Y$6:Y$37))),ABS(-100+(100*(('09 (ind)'!Y35-MIN('09 (ind)'!Y$6:Y$37))/(MAX('09 (ind)'!Y$6:Y$37)-MIN('09 (ind)'!Y$6:Y$37))))))</f>
        <v>32.87729522223762</v>
      </c>
      <c r="Z36" s="75">
        <f>IF('09 (ind)'!Z$1="si",100*(('09 (ind)'!Z35-MIN('09 (ind)'!Z$6:Z$37))/(MAX('09 (ind)'!Z$6:Z$37)-MIN('09 (ind)'!Z$6:Z$37))),ABS(-100+(100*(('09 (ind)'!Z35-MIN('09 (ind)'!Z$6:Z$37))/(MAX('09 (ind)'!Z$6:Z$37)-MIN('09 (ind)'!Z$6:Z$37))))))</f>
        <v>37.103740941877241</v>
      </c>
      <c r="AA36" s="75">
        <f>IF('09 (ind)'!AA$1="si",100*(('09 (ind)'!AA35-MIN('09 (ind)'!AA$6:AA$37))/(MAX('09 (ind)'!AA$6:AA$37)-MIN('09 (ind)'!AA$6:AA$37))),ABS(-100+(100*(('09 (ind)'!AA35-MIN('09 (ind)'!AA$6:AA$37))/(MAX('09 (ind)'!AA$6:AA$37)-MIN('09 (ind)'!AA$6:AA$37))))))</f>
        <v>56.754559529730301</v>
      </c>
      <c r="AB36" s="75">
        <f>IF('09 (ind)'!AB$1="si",100*(('09 (ind)'!AB35-MIN('09 (ind)'!AB$6:AB$37))/(MAX('09 (ind)'!AB$6:AB$37)-MIN('09 (ind)'!AB$6:AB$37))),ABS(-100+(100*(('09 (ind)'!AB35-MIN('09 (ind)'!AB$6:AB$37))/(MAX('09 (ind)'!AB$6:AB$37)-MIN('09 (ind)'!AB$6:AB$37))))))</f>
        <v>28.173198618923823</v>
      </c>
      <c r="AC36" s="75">
        <f>IF('09 (ind)'!AC$1="si",100*(('09 (ind)'!AC35-MIN('09 (ind)'!AC$6:AC$37))/(MAX('09 (ind)'!AC$6:AC$37)-MIN('09 (ind)'!AC$6:AC$37))),ABS(-100+(100*(('09 (ind)'!AC35-MIN('09 (ind)'!AC$6:AC$37))/(MAX('09 (ind)'!AC$6:AC$37)-MIN('09 (ind)'!AC$6:AC$37))))))</f>
        <v>42.423984223685672</v>
      </c>
      <c r="AD36" s="75">
        <f>IF('09 (ind)'!AD$1="si",100*(('09 (ind)'!AD35-MIN('09 (ind)'!AD$6:AD$37))/(MAX('09 (ind)'!AD$6:AD$37)-MIN('09 (ind)'!AD$6:AD$37))),ABS(-100+(100*(('09 (ind)'!AD35-MIN('09 (ind)'!AD$6:AD$37))/(MAX('09 (ind)'!AD$6:AD$37)-MIN('09 (ind)'!AD$6:AD$37))))))</f>
        <v>58.149340739513143</v>
      </c>
      <c r="AE36" s="75">
        <f>IF('09 (ind)'!AE$1="si",100*(('09 (ind)'!AE35-MIN('09 (ind)'!AE$6:AE$37))/(MAX('09 (ind)'!AE$6:AE$37)-MIN('09 (ind)'!AE$6:AE$37))),ABS(-100+(100*(('09 (ind)'!AE35-MIN('09 (ind)'!AE$6:AE$37))/(MAX('09 (ind)'!AE$6:AE$37)-MIN('09 (ind)'!AE$6:AE$37))))))</f>
        <v>24.683069414103116</v>
      </c>
      <c r="AF36" s="75">
        <f>IF('09 (ind)'!AF$1="si",100*(('09 (ind)'!AF35-MIN('09 (ind)'!AF$6:AF$37))/(MAX('09 (ind)'!AF$6:AF$37)-MIN('09 (ind)'!AF$6:AF$37))),ABS(-100+(100*(('09 (ind)'!AF35-MIN('09 (ind)'!AF$6:AF$37))/(MAX('09 (ind)'!AF$6:AF$37)-MIN('09 (ind)'!AF$6:AF$37))))))</f>
        <v>55.279149210610655</v>
      </c>
      <c r="AG36" s="75">
        <f>IF('09 (ind)'!AG$1="si",100*(('09 (ind)'!AG35-MIN('09 (ind)'!AG$6:AG$37))/(MAX('09 (ind)'!AG$6:AG$37)-MIN('09 (ind)'!AG$6:AG$37))),ABS(-100+(100*(('09 (ind)'!AG35-MIN('09 (ind)'!AG$6:AG$37))/(MAX('09 (ind)'!AG$6:AG$37)-MIN('09 (ind)'!AG$6:AG$37))))))</f>
        <v>64.290222706644656</v>
      </c>
      <c r="AH36" s="75">
        <f>IF('09 (ind)'!AH$1="si",100*(('09 (ind)'!AH35-MIN('09 (ind)'!AH$6:AH$37))/(MAX('09 (ind)'!AH$6:AH$37)-MIN('09 (ind)'!AH$6:AH$37))),ABS(-100+(100*(('09 (ind)'!AH35-MIN('09 (ind)'!AH$6:AH$37))/(MAX('09 (ind)'!AH$6:AH$37)-MIN('09 (ind)'!AH$6:AH$37))))))</f>
        <v>73.38898032407333</v>
      </c>
      <c r="AI36" s="75">
        <f>IF('09 (ind)'!AI$1="si",100*(('09 (ind)'!AI35-MIN('09 (ind)'!AI$6:AI$37))/(MAX('09 (ind)'!AI$6:AI$37)-MIN('09 (ind)'!AI$6:AI$37))),ABS(-100+(100*(('09 (ind)'!AI35-MIN('09 (ind)'!AI$6:AI$37))/(MAX('09 (ind)'!AI$6:AI$37)-MIN('09 (ind)'!AI$6:AI$37))))))</f>
        <v>0.33967072085700423</v>
      </c>
      <c r="AJ36" s="75">
        <f>IF('09 (ind)'!AJ$1="si",100*(('09 (ind)'!AJ35-MIN('09 (ind)'!AJ$6:AJ$37))/(MAX('09 (ind)'!AJ$6:AJ$37)-MIN('09 (ind)'!AJ$6:AJ$37))),ABS(-100+(100*(('09 (ind)'!AJ35-MIN('09 (ind)'!AJ$6:AJ$37))/(MAX('09 (ind)'!AJ$6:AJ$37)-MIN('09 (ind)'!AJ$6:AJ$37))))))</f>
        <v>31.008046577023279</v>
      </c>
      <c r="AK36" s="75">
        <f>IF('09 (ind)'!AK$1="si",100*(('09 (ind)'!AK35-MIN('09 (ind)'!AK$6:AK$37))/(MAX('09 (ind)'!AK$6:AK$37)-MIN('09 (ind)'!AK$6:AK$37))),ABS(-100+(100*(('09 (ind)'!AK35-MIN('09 (ind)'!AK$6:AK$37))/(MAX('09 (ind)'!AK$6:AK$37)-MIN('09 (ind)'!AK$6:AK$37))))))</f>
        <v>3.8207151497654142</v>
      </c>
      <c r="AL36" s="75">
        <f>IF('09 (ind)'!AL$1="si",100*(('09 (ind)'!AL35-MIN('09 (ind)'!AL$6:AL$37))/(MAX('09 (ind)'!AL$6:AL$37)-MIN('09 (ind)'!AL$6:AL$37))),ABS(-100+(100*(('09 (ind)'!AL35-MIN('09 (ind)'!AL$6:AL$37))/(MAX('09 (ind)'!AL$6:AL$37)-MIN('09 (ind)'!AL$6:AL$37))))))</f>
        <v>92.036415914600667</v>
      </c>
      <c r="AM36" s="75">
        <f>IF('09 (ind)'!AM$1="si",100*(('09 (ind)'!AM35-MIN('09 (ind)'!AM$6:AM$37))/(MAX('09 (ind)'!AM$6:AM$37)-MIN('09 (ind)'!AM$6:AM$37))),ABS(-100+(100*(('09 (ind)'!AM35-MIN('09 (ind)'!AM$6:AM$37))/(MAX('09 (ind)'!AM$6:AM$37)-MIN('09 (ind)'!AM$6:AM$37))))))</f>
        <v>60.571050928260853</v>
      </c>
      <c r="AN36" s="75">
        <f>IF('09 (ind)'!AN$1="si",100*(('09 (ind)'!AN35-MIN('09 (ind)'!AN$6:AN$37))/(MAX('09 (ind)'!AN$6:AN$37)-MIN('09 (ind)'!AN$6:AN$37))),ABS(-100+(100*(('09 (ind)'!AN35-MIN('09 (ind)'!AN$6:AN$37))/(MAX('09 (ind)'!AN$6:AN$37)-MIN('09 (ind)'!AN$6:AN$37))))))</f>
        <v>44.15032006649713</v>
      </c>
      <c r="AO36" s="75">
        <f>IF('09 (ind)'!AO$1="si",100*(('09 (ind)'!AO35-MIN('09 (ind)'!AO$6:AO$37))/(MAX('09 (ind)'!AO$6:AO$37)-MIN('09 (ind)'!AO$6:AO$37))),ABS(-100+(100*(('09 (ind)'!AO35-MIN('09 (ind)'!AO$6:AO$37))/(MAX('09 (ind)'!AO$6:AO$37)-MIN('09 (ind)'!AO$6:AO$37))))))</f>
        <v>65.223917429968452</v>
      </c>
      <c r="AP36" s="75">
        <f>IF('09 (ind)'!AP$1="si",100*(('09 (ind)'!AP35-MIN('09 (ind)'!AP$6:AP$37))/(MAX('09 (ind)'!AP$6:AP$37)-MIN('09 (ind)'!AP$6:AP$37))),ABS(-100+(100*(('09 (ind)'!AP35-MIN('09 (ind)'!AP$6:AP$37))/(MAX('09 (ind)'!AP$6:AP$37)-MIN('09 (ind)'!AP$6:AP$37))))))</f>
        <v>72.091310751104572</v>
      </c>
      <c r="AQ36" s="75">
        <f>IF('09 (ind)'!AQ$1="si",100*(('09 (ind)'!AQ35-MIN('09 (ind)'!AQ$6:AQ$37))/(MAX('09 (ind)'!AQ$6:AQ$37)-MIN('09 (ind)'!AQ$6:AQ$37))),ABS(-100+(100*(('09 (ind)'!AQ35-MIN('09 (ind)'!AQ$6:AQ$37))/(MAX('09 (ind)'!AQ$6:AQ$37)-MIN('09 (ind)'!AQ$6:AQ$37))))))</f>
        <v>6.0351311319352545</v>
      </c>
      <c r="AR36" s="75">
        <f>IF('09 (ind)'!AR$1="si",100*(('09 (ind)'!AR35-MIN('09 (ind)'!AR$6:AR$37))/(MAX('09 (ind)'!AR$6:AR$37)-MIN('09 (ind)'!AR$6:AR$37))),ABS(-100+(100*(('09 (ind)'!AR35-MIN('09 (ind)'!AR$6:AR$37))/(MAX('09 (ind)'!AR$6:AR$37)-MIN('09 (ind)'!AR$6:AR$37))))))</f>
        <v>22.028776916995351</v>
      </c>
      <c r="AS36" s="75">
        <f>IF('09 (ind)'!AS$1="si",100*(('09 (ind)'!AS35-MIN('09 (ind)'!AS$6:AS$37))/(MAX('09 (ind)'!AS$6:AS$37)-MIN('09 (ind)'!AS$6:AS$37))),ABS(-100+(100*(('09 (ind)'!AS35-MIN('09 (ind)'!AS$6:AS$37))/(MAX('09 (ind)'!AS$6:AS$37)-MIN('09 (ind)'!AS$6:AS$37))))))</f>
        <v>8.0459770114942586</v>
      </c>
      <c r="AT36" s="75">
        <f>IF('09 (ind)'!AT$1="si",100*(('09 (ind)'!AT35-MIN('09 (ind)'!AT$6:AT$37))/(MAX('09 (ind)'!AT$6:AT$37)-MIN('09 (ind)'!AT$6:AT$37))),ABS(-100+(100*(('09 (ind)'!AT35-MIN('09 (ind)'!AT$6:AT$37))/(MAX('09 (ind)'!AT$6:AT$37)-MIN('09 (ind)'!AT$6:AT$37))))))</f>
        <v>0</v>
      </c>
      <c r="AU36" s="75">
        <f>IF('09 (ind)'!AU$1="si",100*(('09 (ind)'!AU35-MIN('09 (ind)'!AU$6:AU$37))/(MAX('09 (ind)'!AU$6:AU$37)-MIN('09 (ind)'!AU$6:AU$37))),ABS(-100+(100*(('09 (ind)'!AU35-MIN('09 (ind)'!AU$6:AU$37))/(MAX('09 (ind)'!AU$6:AU$37)-MIN('09 (ind)'!AU$6:AU$37))))))</f>
        <v>68.858131487889267</v>
      </c>
      <c r="AV36" s="75">
        <f>IF('09 (ind)'!AV$1="si",100*(('09 (ind)'!AV35-MIN('09 (ind)'!AV$6:AV$37))/(MAX('09 (ind)'!AV$6:AV$37)-MIN('09 (ind)'!AV$6:AV$37))),ABS(-100+(100*(('09 (ind)'!AV35-MIN('09 (ind)'!AV$6:AV$37))/(MAX('09 (ind)'!AV$6:AV$37)-MIN('09 (ind)'!AV$6:AV$37))))))</f>
        <v>96.360485268630853</v>
      </c>
      <c r="AW36" s="75">
        <f>IF('09 (ind)'!AW$1="si",100*(('09 (ind)'!AW35-MIN('09 (ind)'!AW$6:AW$37))/(MAX('09 (ind)'!AW$6:AW$37)-MIN('09 (ind)'!AW$6:AW$37))),ABS(-100+(100*(('09 (ind)'!AW35-MIN('09 (ind)'!AW$6:AW$37))/(MAX('09 (ind)'!AW$6:AW$37)-MIN('09 (ind)'!AW$6:AW$37))))))</f>
        <v>27.505407354001449</v>
      </c>
      <c r="AX36" s="75">
        <f>IF('09 (ind)'!AX$1="si",100*(('09 (ind)'!AX35-MIN('09 (ind)'!AX$6:AX$37))/(MAX('09 (ind)'!AX$6:AX$37)-MIN('09 (ind)'!AX$6:AX$37))),ABS(-100+(100*(('09 (ind)'!AX35-MIN('09 (ind)'!AX$6:AX$37))/(MAX('09 (ind)'!AX$6:AX$37)-MIN('09 (ind)'!AX$6:AX$37))))))</f>
        <v>21.8766360422632</v>
      </c>
      <c r="AY36" s="75">
        <f>IF('09 (ind)'!AY$1="si",100*(('09 (ind)'!AY35-MIN('09 (ind)'!AY$6:AY$37))/(MAX('09 (ind)'!AY$6:AY$37)-MIN('09 (ind)'!AY$6:AY$37))),ABS(-100+(100*(('09 (ind)'!AY35-MIN('09 (ind)'!AY$6:AY$37))/(MAX('09 (ind)'!AY$6:AY$37)-MIN('09 (ind)'!AY$6:AY$37))))))</f>
        <v>27.164605137963864</v>
      </c>
      <c r="AZ36" s="75">
        <f>IF('09 (ind)'!AZ$1="si",100*(('09 (ind)'!AZ35-MIN('09 (ind)'!AZ$6:AZ$37))/(MAX('09 (ind)'!AZ$6:AZ$37)-MIN('09 (ind)'!AZ$6:AZ$37))),ABS(-100+(100*(('09 (ind)'!AZ35-MIN('09 (ind)'!AZ$6:AZ$37))/(MAX('09 (ind)'!AZ$6:AZ$37)-MIN('09 (ind)'!AZ$6:AZ$37))))))</f>
        <v>35.813352375429922</v>
      </c>
      <c r="BA36" s="75">
        <f>IF('09 (ind)'!BA$1="si",100*(('09 (ind)'!BA35-MIN('09 (ind)'!BA$6:BA$37))/(MAX('09 (ind)'!BA$6:BA$37)-MIN('09 (ind)'!BA$6:BA$37))),ABS(-100+(100*(('09 (ind)'!BA35-MIN('09 (ind)'!BA$6:BA$37))/(MAX('09 (ind)'!BA$6:BA$37)-MIN('09 (ind)'!BA$6:BA$37))))))</f>
        <v>46.752438539531362</v>
      </c>
      <c r="BB36" s="75">
        <f>IF('09 (ind)'!BB$1="si",100*(('09 (ind)'!BB35-MIN('09 (ind)'!BB$6:BB$37))/(MAX('09 (ind)'!BB$6:BB$37)-MIN('09 (ind)'!BB$6:BB$37))),ABS(-100+(100*(('09 (ind)'!BB35-MIN('09 (ind)'!BB$6:BB$37))/(MAX('09 (ind)'!BB$6:BB$37)-MIN('09 (ind)'!BB$6:BB$37))))))</f>
        <v>12.023584304049628</v>
      </c>
      <c r="BC36" s="75">
        <f>IF('09 (ind)'!BC$1="si",100*(('09 (ind)'!BC35-MIN('09 (ind)'!BC$6:BC$37))/(MAX('09 (ind)'!BC$6:BC$37)-MIN('09 (ind)'!BC$6:BC$37))),ABS(-100+(100*(('09 (ind)'!BC35-MIN('09 (ind)'!BC$6:BC$37))/(MAX('09 (ind)'!BC$6:BC$37)-MIN('09 (ind)'!BC$6:BC$37))))))</f>
        <v>4.3920596644931154</v>
      </c>
      <c r="BD36" s="75">
        <f>IF('09 (ind)'!BD$1="si",100*(('09 (ind)'!BD35-MIN('09 (ind)'!BD$6:BD$37))/(MAX('09 (ind)'!BD$6:BD$37)-MIN('09 (ind)'!BD$6:BD$37))),ABS(-100+(100*(('09 (ind)'!BD35-MIN('09 (ind)'!BD$6:BD$37))/(MAX('09 (ind)'!BD$6:BD$37)-MIN('09 (ind)'!BD$6:BD$37))))))</f>
        <v>100</v>
      </c>
      <c r="BE36" s="75">
        <f>IF('09 (ind)'!BE$1="si",100*(('09 (ind)'!BE35-MIN('09 (ind)'!BE$6:BE$37))/(MAX('09 (ind)'!BE$6:BE$37)-MIN('09 (ind)'!BE$6:BE$37))),ABS(-100+(100*(('09 (ind)'!BE35-MIN('09 (ind)'!BE$6:BE$37))/(MAX('09 (ind)'!BE$6:BE$37)-MIN('09 (ind)'!BE$6:BE$37))))))</f>
        <v>17.53731343283582</v>
      </c>
      <c r="BF36" s="75">
        <f>IF('09 (ind)'!BF$1="si",100*(('09 (ind)'!BF35-MIN('09 (ind)'!BF$6:BF$37))/(MAX('09 (ind)'!BF$6:BF$37)-MIN('09 (ind)'!BF$6:BF$37))),ABS(-100+(100*(('09 (ind)'!BF35-MIN('09 (ind)'!BF$6:BF$37))/(MAX('09 (ind)'!BF$6:BF$37)-MIN('09 (ind)'!BF$6:BF$37))))))</f>
        <v>36.390299004912038</v>
      </c>
      <c r="BG36" s="75">
        <f>IF('09 (ind)'!BG$1="si",100*(('09 (ind)'!BG35-MIN('09 (ind)'!BG$6:BG$37))/(MAX('09 (ind)'!BG$6:BG$37)-MIN('09 (ind)'!BG$6:BG$37))),ABS(-100+(100*(('09 (ind)'!BG35-MIN('09 (ind)'!BG$6:BG$37))/(MAX('09 (ind)'!BG$6:BG$37)-MIN('09 (ind)'!BG$6:BG$37))))))</f>
        <v>23.315282478362079</v>
      </c>
      <c r="BH36" s="75">
        <f>IF('09 (ind)'!BH$1="si",100*(('09 (ind)'!BH35-MIN('09 (ind)'!BH$6:BH$37))/(MAX('09 (ind)'!BH$6:BH$37)-MIN('09 (ind)'!BH$6:BH$37))),ABS(-100+(100*(('09 (ind)'!BH35-MIN('09 (ind)'!BH$6:BH$37))/(MAX('09 (ind)'!BH$6:BH$37)-MIN('09 (ind)'!BH$6:BH$37))))))</f>
        <v>16.078802864383469</v>
      </c>
      <c r="BI36" s="75">
        <f>IF('09 (ind)'!BI$1="si",100*(('09 (ind)'!BI35-MIN('09 (ind)'!BI$6:BI$37))/(MAX('09 (ind)'!BI$6:BI$37)-MIN('09 (ind)'!BI$6:BI$37))),ABS(-100+(100*(('09 (ind)'!BI35-MIN('09 (ind)'!BI$6:BI$37))/(MAX('09 (ind)'!BI$6:BI$37)-MIN('09 (ind)'!BI$6:BI$37))))))</f>
        <v>99.357629958772776</v>
      </c>
      <c r="BJ36" s="75">
        <f>IF('09 (ind)'!BJ$1="si",100*(('09 (ind)'!BJ35-MIN('09 (ind)'!BJ$6:BJ$37))/(MAX('09 (ind)'!BJ$6:BJ$37)-MIN('09 (ind)'!BJ$6:BJ$37))),ABS(-100+(100*(('09 (ind)'!BJ35-MIN('09 (ind)'!BJ$6:BJ$37))/(MAX('09 (ind)'!BJ$6:BJ$37)-MIN('09 (ind)'!BJ$6:BJ$37))))))</f>
        <v>79.278294739527922</v>
      </c>
      <c r="BK36" s="75">
        <f>IF('09 (ind)'!BK$1="si",100*(('09 (ind)'!BK35-MIN('09 (ind)'!BK$6:BK$37))/(MAX('09 (ind)'!BK$6:BK$37)-MIN('09 (ind)'!BK$6:BK$37))),ABS(-100+(100*(('09 (ind)'!BK35-MIN('09 (ind)'!BK$6:BK$37))/(MAX('09 (ind)'!BK$6:BK$37)-MIN('09 (ind)'!BK$6:BK$37))))))</f>
        <v>7.4361068823698933</v>
      </c>
      <c r="BL36" s="75">
        <f>IF('09 (ind)'!BL$1="si",100*(('09 (ind)'!BL35-MIN('09 (ind)'!BL$6:BL$37))/(MAX('09 (ind)'!BL$6:BL$37)-MIN('09 (ind)'!BL$6:BL$37))),ABS(-100+(100*(('09 (ind)'!BL35-MIN('09 (ind)'!BL$6:BL$37))/(MAX('09 (ind)'!BL$6:BL$37)-MIN('09 (ind)'!BL$6:BL$37))))))</f>
        <v>13.513513513513514</v>
      </c>
      <c r="BM36" s="75">
        <f>IF('09 (ind)'!BM$1="si",100*(('09 (ind)'!BM35-MIN('09 (ind)'!BM$6:BM$37))/(MAX('09 (ind)'!BM$6:BM$37)-MIN('09 (ind)'!BM$6:BM$37))),ABS(-100+(100*(('09 (ind)'!BM35-MIN('09 (ind)'!BM$6:BM$37))/(MAX('09 (ind)'!BM$6:BM$37)-MIN('09 (ind)'!BM$6:BM$37))))))</f>
        <v>16.065540758259452</v>
      </c>
      <c r="BN36" s="75">
        <f>IF('09 (ind)'!BN$1="si",100*(('09 (ind)'!BN35-MIN('09 (ind)'!BN$6:BN$37))/(MAX('09 (ind)'!BN$6:BN$37)-MIN('09 (ind)'!BN$6:BN$37))),ABS(-100+(100*(('09 (ind)'!BN35-MIN('09 (ind)'!BN$6:BN$37))/(MAX('09 (ind)'!BN$6:BN$37)-MIN('09 (ind)'!BN$6:BN$37))))))</f>
        <v>26.506037516943348</v>
      </c>
      <c r="BO36" s="75">
        <f>IF('09 (ind)'!BO$1="si",100*(('09 (ind)'!BO35-MIN('09 (ind)'!BO$6:BO$37))/(MAX('09 (ind)'!BO$6:BO$37)-MIN('09 (ind)'!BO$6:BO$37))),ABS(-100+(100*(('09 (ind)'!BO35-MIN('09 (ind)'!BO$6:BO$37))/(MAX('09 (ind)'!BO$6:BO$37)-MIN('09 (ind)'!BO$6:BO$37))))))</f>
        <v>9.7832591469682271</v>
      </c>
      <c r="BP36" s="75">
        <f>IF('09 (ind)'!BP$1="si",100*(('09 (ind)'!BP35-MIN('09 (ind)'!BP$6:BP$37))/(MAX('09 (ind)'!BP$6:BP$37)-MIN('09 (ind)'!BP$6:BP$37))),ABS(-100+(100*(('09 (ind)'!BP35-MIN('09 (ind)'!BP$6:BP$37))/(MAX('09 (ind)'!BP$6:BP$37)-MIN('09 (ind)'!BP$6:BP$37))))))</f>
        <v>15.488395120200735</v>
      </c>
      <c r="BQ36" s="75">
        <f>IF('09 (ind)'!BQ$1="si",100*(('09 (ind)'!BQ35-MIN('09 (ind)'!BQ$6:BQ$37))/(MAX('09 (ind)'!BQ$6:BQ$37)-MIN('09 (ind)'!BQ$6:BQ$37))),ABS(-100+(100*(('09 (ind)'!BQ35-MIN('09 (ind)'!BQ$6:BQ$37))/(MAX('09 (ind)'!BQ$6:BQ$37)-MIN('09 (ind)'!BQ$6:BQ$37))))))</f>
        <v>26.528976055437415</v>
      </c>
      <c r="BR36" s="75">
        <f>IF('09 (ind)'!BR$1="si",100*(('09 (ind)'!BR35-MIN('09 (ind)'!BR$6:BR$37))/(MAX('09 (ind)'!BR$6:BR$37)-MIN('09 (ind)'!BR$6:BR$37))),ABS(-100+(100*(('09 (ind)'!BR35-MIN('09 (ind)'!BR$6:BR$37))/(MAX('09 (ind)'!BP$6:BP$37)-MIN('09 (ind)'!BR$6:BR$37))))))</f>
        <v>19.577349142729901</v>
      </c>
      <c r="BS36" s="75">
        <f>IF('09 (ind)'!BS$1="si",100*(('09 (ind)'!BS35-MIN('09 (ind)'!BS$6:BS$37))/(MAX('09 (ind)'!BS$6:BS$37)-MIN('09 (ind)'!BS$6:BS$37))),ABS(-100+(100*(('09 (ind)'!BS35-MIN('09 (ind)'!BS$6:BS$37))/(MAX('09 (ind)'!BQ$6:BQ$37)-MIN('09 (ind)'!BS$6:BS$37))))))</f>
        <v>82.603904235211274</v>
      </c>
      <c r="BT36" s="75">
        <f>IF('09 (ind)'!BT$1="si",100*(('09 (ind)'!BT35-MIN('09 (ind)'!BT$6:BT$37))/(MAX('09 (ind)'!BT$6:BT$37)-MIN('09 (ind)'!BT$6:BT$37))),ABS(-100+(100*(('09 (ind)'!BT35-MIN('09 (ind)'!BT$6:BT$37))/(MAX('09 (ind)'!BR$6:BR$37)-MIN('09 (ind)'!BT$6:BT$37))))))</f>
        <v>93.896635661358218</v>
      </c>
      <c r="BU36" s="75">
        <f>IF('09 (ind)'!BU$1="si",100*(('09 (ind)'!BU35-MIN('09 (ind)'!BU$6:BU$37))/(MAX('09 (ind)'!BU$6:BU$37)-MIN('09 (ind)'!BU$6:BU$37))),ABS(-100+(100*(('09 (ind)'!BU35-MIN('09 (ind)'!BU$6:BU$37))/(MAX('09 (ind)'!BU$6:BU$37)-MIN('09 (ind)'!BU$6:BU$37))))))</f>
        <v>84.471919530595144</v>
      </c>
      <c r="BV36" s="75">
        <f>IF('09 (ind)'!BV$1="si",100*(('09 (ind)'!BV35-MIN('09 (ind)'!BV$6:BV$37))/(MAX('09 (ind)'!BV$6:BV$37)-MIN('09 (ind)'!BV$6:BV$37))),ABS(-100+(100*(('09 (ind)'!BV35-MIN('09 (ind)'!BV$6:BV$37))/(MAX('09 (ind)'!BV$6:BV$37)-MIN('09 (ind)'!BV$6:BV$37))))))</f>
        <v>66.948704389212054</v>
      </c>
      <c r="BW36" s="75">
        <f>IF('09 (ind)'!BW$1="si",100*(('09 (ind)'!BW35-MIN('09 (ind)'!BW$6:BW$37))/(MAX('09 (ind)'!BW$6:BW$37)-MIN('09 (ind)'!BW$6:BW$37))),ABS(-100+(100*(('09 (ind)'!BW35-MIN('09 (ind)'!BW$6:BW$37))/(MAX('09 (ind)'!BW$6:BW$37)-MIN('09 (ind)'!BW$6:BW$37))))))</f>
        <v>59.089132134480046</v>
      </c>
      <c r="BX36" s="75">
        <f>IF('09 (ind)'!BX$1="si",100*(('09 (ind)'!BX35-MIN('09 (ind)'!BX$6:BX$37))/(MAX('09 (ind)'!BX$6:BX$37)-MIN('09 (ind)'!BX$6:BX$37))),ABS(-100+(100*(('09 (ind)'!BX35-MIN('09 (ind)'!BX$6:BX$37))/(MAX('09 (ind)'!BX$6:BX$37)-MIN('09 (ind)'!BX$6:BX$37))))))</f>
        <v>45.585191924268983</v>
      </c>
      <c r="BY36" s="75">
        <f>IF('09 (ind)'!BY$1="si",100*(('09 (ind)'!BY35-MIN('09 (ind)'!BY$6:BY$37))/(MAX('09 (ind)'!BY$6:BY$37)-MIN('09 (ind)'!BY$6:BY$37))),ABS(-100+(100*(('09 (ind)'!BY35-MIN('09 (ind)'!BY$6:BY$37))/(MAX('09 (ind)'!BY$6:BY$37)-MIN('09 (ind)'!BY$6:BY$37))))))</f>
        <v>31.611719063740274</v>
      </c>
      <c r="BZ36" s="75">
        <f>IF('09 (ind)'!BZ$1="si",100*(('09 (ind)'!BZ35-MIN('09 (ind)'!BZ$6:BZ$37))/(MAX('09 (ind)'!BZ$6:BZ$37)-MIN('09 (ind)'!BZ$6:BZ$37))),ABS(-100+(100*(('09 (ind)'!BZ35-MIN('09 (ind)'!BZ$6:BZ$37))/(MAX('09 (ind)'!BZ$6:BZ$37)-MIN('09 (ind)'!BZ$6:BZ$37))))))</f>
        <v>75.842017016828805</v>
      </c>
      <c r="CA36" s="75">
        <f>IF('09 (ind)'!CA$1="si",100*(('09 (ind)'!CA35-MIN('09 (ind)'!CA$6:CA$37))/(MAX('09 (ind)'!CA$6:CA$37)-MIN('09 (ind)'!CA$6:CA$37))),ABS(-100+(100*(('09 (ind)'!CA35-MIN('09 (ind)'!CA$6:CA$37))/(MAX('09 (ind)'!CA$6:CA$37)-MIN('09 (ind)'!CA$6:CA$37))))))</f>
        <v>0</v>
      </c>
      <c r="CB36" s="75">
        <f>IF('09 (ind)'!CB$1="si",100*(('09 (ind)'!CB35-MIN('09 (ind)'!CB$6:CB$37))/(MAX('09 (ind)'!CB$6:CB$37)-MIN('09 (ind)'!CB$6:CB$37))),ABS(-100+(100*(('09 (ind)'!CB35-MIN('09 (ind)'!CB$6:CB$37))/(MAX('09 (ind)'!CB$6:CB$37)-MIN('09 (ind)'!CB$6:CB$37))))))</f>
        <v>68.322981366459615</v>
      </c>
      <c r="CC36" s="75">
        <f>IF('09 (ind)'!CC$1="si",100*(('09 (ind)'!CC35-MIN('09 (ind)'!CC$6:CC$37))/(MAX('09 (ind)'!CC$6:CC$37)-MIN('09 (ind)'!CC$6:CC$37))),ABS(-100+(100*(('09 (ind)'!CC35-MIN('09 (ind)'!CC$6:CC$37))/(MAX('09 (ind)'!CC$6:CC$37)-MIN('09 (ind)'!CC$6:CC$37))))))</f>
        <v>51.212845808575693</v>
      </c>
      <c r="CD36" s="75">
        <f>IF('09 (ind)'!CD$1="si",100*(('09 (ind)'!CD35-MIN('09 (ind)'!CD$6:CD$37))/(MAX('09 (ind)'!CD$6:CD$37)-MIN('09 (ind)'!CD$6:CD$37))),ABS(-100+(100*(('09 (ind)'!CD35-MIN('09 (ind)'!CD$6:CD$37))/(MAX('09 (ind)'!CD$6:CD$37)-MIN('09 (ind)'!CD$6:CD$37))))))</f>
        <v>0.93923848813150435</v>
      </c>
      <c r="CE36" s="75">
        <f>IF('09 (ind)'!CE$1="si",100*(('09 (ind)'!CE35-MIN('09 (ind)'!CE$6:CE$37))/(MAX('09 (ind)'!CE$6:CE$37)-MIN('09 (ind)'!CE$6:CE$37))),ABS(-100+(100*(('09 (ind)'!CE35-MIN('09 (ind)'!CE$6:CE$37))/(MAX('09 (ind)'!CE$6:CE$37)-MIN('09 (ind)'!CE$6:CE$37))))))</f>
        <v>7.3414591329117869</v>
      </c>
      <c r="CF36" s="75">
        <f>IF('09 (ind)'!CF$1="si",100*(('09 (ind)'!CF35-MIN('09 (ind)'!CF$6:CF$37))/(MAX('09 (ind)'!CF$6:CF$37)-MIN('09 (ind)'!CF$6:CF$37))),ABS(-100+(100*(('09 (ind)'!CF35-MIN('09 (ind)'!CF$6:CF$37))/(MAX('09 (ind)'!CF$6:CF$37)-MIN('09 (ind)'!CF$6:CF$37))))))</f>
        <v>5.149450331676289</v>
      </c>
      <c r="CG36" s="75">
        <f>IF('09 (ind)'!CG$1="si",100*(('09 (ind)'!CG35-MIN('09 (ind)'!CG$6:CG$37))/(MAX('09 (ind)'!CG$6:CG$37)-MIN('09 (ind)'!CG$6:CG$37))),ABS(-100+(100*(('09 (ind)'!CG35-MIN('09 (ind)'!CG$6:CG$37))/(MAX('09 (ind)'!CG$6:CG$37)-MIN('09 (ind)'!CG$6:CG$37))))))</f>
        <v>15.95107915070508</v>
      </c>
      <c r="CH36" s="75">
        <f>IF('09 (ind)'!CH$1="si",100*(('09 (ind)'!CH35-MIN('09 (ind)'!CH$6:CH$37))/(MAX('09 (ind)'!CH$6:CH$37)-MIN('09 (ind)'!CH$6:CH$37))),ABS(-100+(100*(('09 (ind)'!CH35-MIN('09 (ind)'!CH$6:CH$37))/(MAX('09 (ind)'!CH$6:CH$37)-MIN('09 (ind)'!CH$6:CH$37))))))</f>
        <v>11.046647018693802</v>
      </c>
      <c r="CI36" s="75">
        <f>IF('09 (ind)'!CI$1="si",100*(('09 (ind)'!CI35-MIN('09 (ind)'!CI$6:CI$37))/(MAX('09 (ind)'!CI$6:CI$37)-MIN('09 (ind)'!CI$6:CI$37))),ABS(-100+(100*(('09 (ind)'!CI35-MIN('09 (ind)'!CI$6:CI$37))/(MAX('09 (ind)'!CI$6:CI$37)-MIN('09 (ind)'!CI$6:CI$37))))))</f>
        <v>40.831544792627518</v>
      </c>
      <c r="CJ36" s="75">
        <f>IF('09 (ind)'!CJ$1="si",100*(('09 (ind)'!CJ35-MIN('09 (ind)'!CJ$6:CJ$37))/(MAX('09 (ind)'!CJ$6:CJ$37)-MIN('09 (ind)'!CJ$6:CJ$37))),ABS(-100+(100*(('09 (ind)'!CJ35-MIN('09 (ind)'!CJ$6:CJ$37))/(MAX('09 (ind)'!CJ$6:CJ$37)-MIN('09 (ind)'!CJ$6:CJ$37))))))</f>
        <v>71.395811267070357</v>
      </c>
      <c r="CK36" s="75">
        <f>IF('09 (ind)'!CK$1="si",100*(('09 (ind)'!CK35-MIN('09 (ind)'!CK$6:CK$37))/(MAX('09 (ind)'!CK$6:CK$37)-MIN('09 (ind)'!CK$6:CK$37))),ABS(-100+(100*(('09 (ind)'!CK35-MIN('09 (ind)'!CK$6:CK$37))/(MAX('09 (ind)'!CK$6:CK$37)-MIN('09 (ind)'!CK$6:CK$37))))))</f>
        <v>11.469907654526121</v>
      </c>
      <c r="CL36" s="75">
        <f>IF('09 (ind)'!CL$1="si",100*(('09 (ind)'!CL35-MIN('09 (ind)'!CL$6:CL$37))/(MAX('09 (ind)'!CL$6:CL$37)-MIN('09 (ind)'!CL$6:CL$37))),ABS(-100+(100*(('09 (ind)'!CL35-MIN('09 (ind)'!CL$6:CL$37))/(MAX('09 (ind)'!CL$6:CL$37)-MIN('09 (ind)'!CL$6:CL$37))))))</f>
        <v>11.641711501730519</v>
      </c>
      <c r="CM36" s="75">
        <f>IF('09 (ind)'!CM$1="si",100*(('09 (ind)'!CM35-MIN('09 (ind)'!CM$6:CM$37))/(MAX('09 (ind)'!CM$6:CM$37)-MIN('09 (ind)'!CM$6:CM$37))),ABS(-100+(100*(('09 (ind)'!CM35-MIN('09 (ind)'!CM$6:CM$37))/(MAX('09 (ind)'!CM$6:CM$37)-MIN('09 (ind)'!CM$6:CM$37))))))</f>
        <v>7.5125675699721146</v>
      </c>
    </row>
    <row r="37" spans="1:91">
      <c r="A37" s="18" t="s">
        <v>438</v>
      </c>
      <c r="B37" s="87">
        <f>IF('09 (ind)'!B$1="si",100*(('09 (ind)'!B36-MIN('09 (ind)'!B$6:B$37))/(MAX('09 (ind)'!B$6:B$37)-MIN('09 (ind)'!B$6:B$37))),ABS(-100+(100*(('09 (ind)'!B36-MIN('09 (ind)'!B$6:B$37))/(MAX('09 (ind)'!B$6:B$37)-MIN('09 (ind)'!B$6:B$37))))))</f>
        <v>4.2452571301436617</v>
      </c>
      <c r="C37" s="87">
        <f>IF('09 (ind)'!C$1="si",100*(('09 (ind)'!C36-MIN('09 (ind)'!C$6:C$37))/(MAX('09 (ind)'!C$6:C$37)-MIN('09 (ind)'!C$6:C$37))),ABS(-100+(100*(('09 (ind)'!C36-MIN('09 (ind)'!C$6:C$37))/(MAX('09 (ind)'!C$6:C$37)-MIN('09 (ind)'!C$6:C$37))))))</f>
        <v>32.431383641476764</v>
      </c>
      <c r="D37" s="87">
        <f>IF('09 (ind)'!D$1="si",100*(('09 (ind)'!D36-MIN('09 (ind)'!D$6:D$37))/(MAX('09 (ind)'!D$6:D$37)-MIN('09 (ind)'!D$6:D$37))),ABS(-100+(100*(('09 (ind)'!D36-MIN('09 (ind)'!D$6:D$37))/(MAX('09 (ind)'!D$6:D$37)-MIN('09 (ind)'!D$6:D$37))))))</f>
        <v>24.962874509337567</v>
      </c>
      <c r="E37" s="87">
        <f>IF('09 (ind)'!E$1="si",100*(('09 (ind)'!E36-MIN('09 (ind)'!E$6:E$37))/(MAX('09 (ind)'!E$6:E$37)-MIN('09 (ind)'!E$6:E$37))),ABS(-100+(100*(('09 (ind)'!E36-MIN('09 (ind)'!E$6:E$37))/(MAX('09 (ind)'!E$6:E$37)-MIN('09 (ind)'!E$6:E$37))))))</f>
        <v>91.144457746421153</v>
      </c>
      <c r="F37" s="87">
        <f>IF('09 (ind)'!F$1="si",100*(('09 (ind)'!F36-MIN('09 (ind)'!F$6:F$37))/(MAX('09 (ind)'!F$6:F$37)-MIN('09 (ind)'!F$6:F$37))),ABS(-100+(100*(('09 (ind)'!F36-MIN('09 (ind)'!F$6:F$37))/(MAX('09 (ind)'!F$6:F$37)-MIN('09 (ind)'!F$6:F$37))))))</f>
        <v>56.849315068493155</v>
      </c>
      <c r="G37" s="87">
        <f>IF('09 (ind)'!G$1="si",100*(('09 (ind)'!G36-MIN('09 (ind)'!G$6:G$37))/(MAX('09 (ind)'!G$6:G$37)-MIN('09 (ind)'!G$6:G$37))),ABS(-100+(100*(('09 (ind)'!G36-MIN('09 (ind)'!G$6:G$37))/(MAX('09 (ind)'!G$6:G$37)-MIN('09 (ind)'!G$6:G$37))))))</f>
        <v>38.983050847457619</v>
      </c>
      <c r="H37" s="87">
        <f>IF('09 (ind)'!H$1="si",100*(('09 (ind)'!H36-MIN('09 (ind)'!H$6:H$37))/(MAX('09 (ind)'!H$6:H$37)-MIN('09 (ind)'!H$6:H$37))),ABS(-100+(100*(('09 (ind)'!H36-MIN('09 (ind)'!H$6:H$37))/(MAX('09 (ind)'!H$6:H$37)-MIN('09 (ind)'!H$6:H$37))))))</f>
        <v>27.692307692307701</v>
      </c>
      <c r="I37" s="87">
        <f>IF('09 (ind)'!I$1="si",100*(('09 (ind)'!I36-MIN('09 (ind)'!I$6:I$37))/(MAX('09 (ind)'!I$6:I$37)-MIN('09 (ind)'!I$6:I$37))),ABS(-100+(100*(('09 (ind)'!I36-MIN('09 (ind)'!I$6:I$37))/(MAX('09 (ind)'!I$6:I$37)-MIN('09 (ind)'!I$6:I$37))))))</f>
        <v>0</v>
      </c>
      <c r="J37" s="87">
        <f>IF('09 (ind)'!J$1="si",100*(('09 (ind)'!J36-MIN('09 (ind)'!J$6:J$37))/(MAX('09 (ind)'!J$6:J$37)-MIN('09 (ind)'!J$6:J$37))),ABS(-100+(100*(('09 (ind)'!J36-MIN('09 (ind)'!J$6:J$37))/(MAX('09 (ind)'!J$6:J$37)-MIN('09 (ind)'!J$6:J$37))))))</f>
        <v>100</v>
      </c>
      <c r="K37" s="87">
        <f>IF('09 (ind)'!K$1="si",100*(('09 (ind)'!K36-MIN('09 (ind)'!K$6:K$37))/(MAX('09 (ind)'!K$6:K$37)-MIN('09 (ind)'!K$6:K$37))),ABS(-100+(100*(('09 (ind)'!K36-MIN('09 (ind)'!K$6:K$37))/(MAX('09 (ind)'!K$6:K$37)-MIN('09 (ind)'!K$6:K$37))))))</f>
        <v>46.941324074410339</v>
      </c>
      <c r="L37" s="87">
        <f>IF('09 (ind)'!L$1="si",100*(('09 (ind)'!L36-MIN('09 (ind)'!L$6:L$37))/(MAX('09 (ind)'!L$6:L$37)-MIN('09 (ind)'!L$6:L$37))),ABS(-100+(100*(('09 (ind)'!L36-MIN('09 (ind)'!L$6:L$37))/(MAX('09 (ind)'!L$6:L$37)-MIN('09 (ind)'!L$6:L$37))))))</f>
        <v>100</v>
      </c>
      <c r="M37" s="87">
        <f>IF('09 (ind)'!M$1="si",100*(('09 (ind)'!M36-MIN('09 (ind)'!M$6:M$37))/(MAX('09 (ind)'!M$6:M$37)-MIN('09 (ind)'!M$6:M$37))),ABS(-100+(100*(('09 (ind)'!M36-MIN('09 (ind)'!M$6:M$37))/(MAX('09 (ind)'!M$6:M$37)-MIN('09 (ind)'!M$6:M$37))))))</f>
        <v>3.1199095742454346</v>
      </c>
      <c r="N37" s="87">
        <f>IF('09 (ind)'!N$1="si",100*(('09 (ind)'!N36-MIN('09 (ind)'!N$6:N$37))/(MAX('09 (ind)'!N$6:N$37)-MIN('09 (ind)'!N$6:N$37))),ABS(-100+(100*(('09 (ind)'!N36-MIN('09 (ind)'!N$6:N$37))/(MAX('09 (ind)'!N$6:N$37)-MIN('09 (ind)'!N$6:N$37))))))</f>
        <v>100</v>
      </c>
      <c r="O37" s="87">
        <f>IF('09 (ind)'!O$1="si",100*(('09 (ind)'!O36-MIN('09 (ind)'!O$6:O$37))/(MAX('09 (ind)'!O$6:O$37)-MIN('09 (ind)'!O$6:O$37))),ABS(-100+(100*(('09 (ind)'!O36-MIN('09 (ind)'!O$6:O$37))/(MAX('09 (ind)'!O$6:O$37)-MIN('09 (ind)'!O$6:O$37))))))</f>
        <v>84.782608695652172</v>
      </c>
      <c r="P37" s="87">
        <f>IF('09 (ind)'!P$1="si",100*(('09 (ind)'!P36-MIN('09 (ind)'!P$6:P$37))/(MAX('09 (ind)'!P$6:P$37)-MIN('09 (ind)'!P$6:P$37))),ABS(-100+(100*(('09 (ind)'!P36-MIN('09 (ind)'!P$6:P$37))/(MAX('09 (ind)'!P$6:P$37)-MIN('09 (ind)'!P$6:P$37))))))</f>
        <v>6.8607348726715385</v>
      </c>
      <c r="Q37" s="87">
        <f>IF('09 (ind)'!Q$1="si",100*(('09 (ind)'!Q36-MIN('09 (ind)'!Q$6:Q$37))/(MAX('09 (ind)'!Q$6:Q$37)-MIN('09 (ind)'!Q$6:Q$37))),ABS(-100+(100*(('09 (ind)'!Q36-MIN('09 (ind)'!Q$6:Q$37))/(MAX('09 (ind)'!Q$6:Q$37)-MIN('09 (ind)'!Q$6:Q$37))))))</f>
        <v>3.2594493186369533</v>
      </c>
      <c r="R37" s="87">
        <f>IF('09 (ind)'!R$1="si",100*(('09 (ind)'!R36-MIN('09 (ind)'!R$6:R$37))/(MAX('09 (ind)'!R$6:R$37)-MIN('09 (ind)'!R$6:R$37))),ABS(-100+(100*(('09 (ind)'!R36-MIN('09 (ind)'!R$6:R$37))/(MAX('09 (ind)'!R$6:R$37)-MIN('09 (ind)'!R$6:R$37))))))</f>
        <v>0</v>
      </c>
      <c r="S37" s="75">
        <f>ABS(ABS(('09 (ind)'!S36-((MAX('09 (ind)'!S$6:S$37)+MIN('09 (ind)'!S$6:S$37))/2))/(((MAX('09 (ind)'!S$6:S$37)+MIN('09 (ind)'!S$6:S$37))/2)-MAX('09 (ind)'!S$6:S$37))*100)-100)</f>
        <v>7.9470198675496704</v>
      </c>
      <c r="T37" s="75">
        <f>IF('09 (ind)'!T$1="si",100*(('09 (ind)'!T36-MIN('09 (ind)'!T$6:T$37))/(MAX('09 (ind)'!T$6:T$37)-MIN('09 (ind)'!T$6:T$37))),ABS(-100+(100*(('09 (ind)'!T36-MIN('09 (ind)'!T$6:T$37))/(MAX('09 (ind)'!T$6:T$37)-MIN('09 (ind)'!T$6:T$37))))))</f>
        <v>0</v>
      </c>
      <c r="U37" s="75">
        <f>IF('09 (ind)'!U$1="si",100*(('09 (ind)'!U36-MIN('09 (ind)'!U$6:U$37))/(MAX('09 (ind)'!U$6:U$37)-MIN('09 (ind)'!U$6:U$37))),ABS(-100+(100*(('09 (ind)'!U36-MIN('09 (ind)'!U$6:U$37))/(MAX('09 (ind)'!U$6:U$37)-MIN('09 (ind)'!U$6:U$37))))))</f>
        <v>0</v>
      </c>
      <c r="V37" s="75">
        <f>IF('09 (ind)'!V$1="si",100*(('09 (ind)'!V36-MIN('09 (ind)'!V$6:V$37))/(MAX('09 (ind)'!V$6:V$37)-MIN('09 (ind)'!V$6:V$37))),ABS(-100+(100*(('09 (ind)'!V36-MIN('09 (ind)'!V$6:V$37))/(MAX('09 (ind)'!V$6:V$37)-MIN('09 (ind)'!V$6:V$37))))))</f>
        <v>96.732026143790847</v>
      </c>
      <c r="W37" s="75">
        <f>IF('09 (ind)'!W$1="si",100*(('09 (ind)'!W36-MIN('09 (ind)'!W$6:W$37))/(MAX('09 (ind)'!W$6:W$37)-MIN('09 (ind)'!W$6:W$37))),ABS(-100+(100*(('09 (ind)'!W36-MIN('09 (ind)'!W$6:W$37))/(MAX('09 (ind)'!W$6:W$37)-MIN('09 (ind)'!W$6:W$37))))))</f>
        <v>56.953903082313118</v>
      </c>
      <c r="X37" s="75">
        <f>IF('09 (ind)'!X$1="si",100*(('09 (ind)'!X36-MIN('09 (ind)'!X$6:X$37))/(MAX('09 (ind)'!X$6:X$37)-MIN('09 (ind)'!X$6:X$37))),ABS(-100+(100*(('09 (ind)'!X36-MIN('09 (ind)'!X$6:X$37))/(MAX('09 (ind)'!X$6:X$37)-MIN('09 (ind)'!X$6:X$37))))))</f>
        <v>33.778859265526897</v>
      </c>
      <c r="Y37" s="75">
        <f>IF('09 (ind)'!Y$1="si",100*(('09 (ind)'!Y36-MIN('09 (ind)'!Y$6:Y$37))/(MAX('09 (ind)'!Y$6:Y$37)-MIN('09 (ind)'!Y$6:Y$37))),ABS(-100+(100*(('09 (ind)'!Y36-MIN('09 (ind)'!Y$6:Y$37))/(MAX('09 (ind)'!Y$6:Y$37)-MIN('09 (ind)'!Y$6:Y$37))))))</f>
        <v>58.535682900883401</v>
      </c>
      <c r="Z37" s="75">
        <f>IF('09 (ind)'!Z$1="si",100*(('09 (ind)'!Z36-MIN('09 (ind)'!Z$6:Z$37))/(MAX('09 (ind)'!Z$6:Z$37)-MIN('09 (ind)'!Z$6:Z$37))),ABS(-100+(100*(('09 (ind)'!Z36-MIN('09 (ind)'!Z$6:Z$37))/(MAX('09 (ind)'!Z$6:Z$37)-MIN('09 (ind)'!Z$6:Z$37))))))</f>
        <v>18.87235536840042</v>
      </c>
      <c r="AA37" s="75">
        <f>IF('09 (ind)'!AA$1="si",100*(('09 (ind)'!AA36-MIN('09 (ind)'!AA$6:AA$37))/(MAX('09 (ind)'!AA$6:AA$37)-MIN('09 (ind)'!AA$6:AA$37))),ABS(-100+(100*(('09 (ind)'!AA36-MIN('09 (ind)'!AA$6:AA$37))/(MAX('09 (ind)'!AA$6:AA$37)-MIN('09 (ind)'!AA$6:AA$37))))))</f>
        <v>44.93364025605652</v>
      </c>
      <c r="AB37" s="75">
        <f>IF('09 (ind)'!AB$1="si",100*(('09 (ind)'!AB36-MIN('09 (ind)'!AB$6:AB$37))/(MAX('09 (ind)'!AB$6:AB$37)-MIN('09 (ind)'!AB$6:AB$37))),ABS(-100+(100*(('09 (ind)'!AB36-MIN('09 (ind)'!AB$6:AB$37))/(MAX('09 (ind)'!AB$6:AB$37)-MIN('09 (ind)'!AB$6:AB$37))))))</f>
        <v>58.448089499346487</v>
      </c>
      <c r="AC37" s="75">
        <f>IF('09 (ind)'!AC$1="si",100*(('09 (ind)'!AC36-MIN('09 (ind)'!AC$6:AC$37))/(MAX('09 (ind)'!AC$6:AC$37)-MIN('09 (ind)'!AC$6:AC$37))),ABS(-100+(100*(('09 (ind)'!AC36-MIN('09 (ind)'!AC$6:AC$37))/(MAX('09 (ind)'!AC$6:AC$37)-MIN('09 (ind)'!AC$6:AC$37))))))</f>
        <v>66.725872391905213</v>
      </c>
      <c r="AD37" s="75">
        <f>IF('09 (ind)'!AD$1="si",100*(('09 (ind)'!AD36-MIN('09 (ind)'!AD$6:AD$37))/(MAX('09 (ind)'!AD$6:AD$37)-MIN('09 (ind)'!AD$6:AD$37))),ABS(-100+(100*(('09 (ind)'!AD36-MIN('09 (ind)'!AD$6:AD$37))/(MAX('09 (ind)'!AD$6:AD$37)-MIN('09 (ind)'!AD$6:AD$37))))))</f>
        <v>70.464642020811525</v>
      </c>
      <c r="AE37" s="75">
        <f>IF('09 (ind)'!AE$1="si",100*(('09 (ind)'!AE36-MIN('09 (ind)'!AE$6:AE$37))/(MAX('09 (ind)'!AE$6:AE$37)-MIN('09 (ind)'!AE$6:AE$37))),ABS(-100+(100*(('09 (ind)'!AE36-MIN('09 (ind)'!AE$6:AE$37))/(MAX('09 (ind)'!AE$6:AE$37)-MIN('09 (ind)'!AE$6:AE$37))))))</f>
        <v>7.5738944090135973</v>
      </c>
      <c r="AF37" s="75">
        <f>IF('09 (ind)'!AF$1="si",100*(('09 (ind)'!AF36-MIN('09 (ind)'!AF$6:AF$37))/(MAX('09 (ind)'!AF$6:AF$37)-MIN('09 (ind)'!AF$6:AF$37))),ABS(-100+(100*(('09 (ind)'!AF36-MIN('09 (ind)'!AF$6:AF$37))/(MAX('09 (ind)'!AF$6:AF$37)-MIN('09 (ind)'!AF$6:AF$37))))))</f>
        <v>38.796217634451438</v>
      </c>
      <c r="AG37" s="75">
        <f>IF('09 (ind)'!AG$1="si",100*(('09 (ind)'!AG36-MIN('09 (ind)'!AG$6:AG$37))/(MAX('09 (ind)'!AG$6:AG$37)-MIN('09 (ind)'!AG$6:AG$37))),ABS(-100+(100*(('09 (ind)'!AG36-MIN('09 (ind)'!AG$6:AG$37))/(MAX('09 (ind)'!AG$6:AG$37)-MIN('09 (ind)'!AG$6:AG$37))))))</f>
        <v>39.827723694340349</v>
      </c>
      <c r="AH37" s="75">
        <f>IF('09 (ind)'!AH$1="si",100*(('09 (ind)'!AH36-MIN('09 (ind)'!AH$6:AH$37))/(MAX('09 (ind)'!AH$6:AH$37)-MIN('09 (ind)'!AH$6:AH$37))),ABS(-100+(100*(('09 (ind)'!AH36-MIN('09 (ind)'!AH$6:AH$37))/(MAX('09 (ind)'!AH$6:AH$37)-MIN('09 (ind)'!AH$6:AH$37))))))</f>
        <v>23.097989818150154</v>
      </c>
      <c r="AI37" s="75">
        <f>IF('09 (ind)'!AI$1="si",100*(('09 (ind)'!AI36-MIN('09 (ind)'!AI$6:AI$37))/(MAX('09 (ind)'!AI$6:AI$37)-MIN('09 (ind)'!AI$6:AI$37))),ABS(-100+(100*(('09 (ind)'!AI36-MIN('09 (ind)'!AI$6:AI$37))/(MAX('09 (ind)'!AI$6:AI$37)-MIN('09 (ind)'!AI$6:AI$37))))))</f>
        <v>3.0958971210314234</v>
      </c>
      <c r="AJ37" s="75">
        <f>IF('09 (ind)'!AJ$1="si",100*(('09 (ind)'!AJ36-MIN('09 (ind)'!AJ$6:AJ$37))/(MAX('09 (ind)'!AJ$6:AJ$37)-MIN('09 (ind)'!AJ$6:AJ$37))),ABS(-100+(100*(('09 (ind)'!AJ36-MIN('09 (ind)'!AJ$6:AJ$37))/(MAX('09 (ind)'!AJ$6:AJ$37)-MIN('09 (ind)'!AJ$6:AJ$37))))))</f>
        <v>33.789669372309604</v>
      </c>
      <c r="AK37" s="75">
        <f>IF('09 (ind)'!AK$1="si",100*(('09 (ind)'!AK36-MIN('09 (ind)'!AK$6:AK$37))/(MAX('09 (ind)'!AK$6:AK$37)-MIN('09 (ind)'!AK$6:AK$37))),ABS(-100+(100*(('09 (ind)'!AK36-MIN('09 (ind)'!AK$6:AK$37))/(MAX('09 (ind)'!AK$6:AK$37)-MIN('09 (ind)'!AK$6:AK$37))))))</f>
        <v>29.071412355975863</v>
      </c>
      <c r="AL37" s="75">
        <f>IF('09 (ind)'!AL$1="si",100*(('09 (ind)'!AL36-MIN('09 (ind)'!AL$6:AL$37))/(MAX('09 (ind)'!AL$6:AL$37)-MIN('09 (ind)'!AL$6:AL$37))),ABS(-100+(100*(('09 (ind)'!AL36-MIN('09 (ind)'!AL$6:AL$37))/(MAX('09 (ind)'!AL$6:AL$37)-MIN('09 (ind)'!AL$6:AL$37))))))</f>
        <v>84.709947676874947</v>
      </c>
      <c r="AM37" s="75">
        <f>IF('09 (ind)'!AM$1="si",100*(('09 (ind)'!AM36-MIN('09 (ind)'!AM$6:AM$37))/(MAX('09 (ind)'!AM$6:AM$37)-MIN('09 (ind)'!AM$6:AM$37))),ABS(-100+(100*(('09 (ind)'!AM36-MIN('09 (ind)'!AM$6:AM$37))/(MAX('09 (ind)'!AM$6:AM$37)-MIN('09 (ind)'!AM$6:AM$37))))))</f>
        <v>70.705103535105593</v>
      </c>
      <c r="AN37" s="75">
        <f>IF('09 (ind)'!AN$1="si",100*(('09 (ind)'!AN36-MIN('09 (ind)'!AN$6:AN$37))/(MAX('09 (ind)'!AN$6:AN$37)-MIN('09 (ind)'!AN$6:AN$37))),ABS(-100+(100*(('09 (ind)'!AN36-MIN('09 (ind)'!AN$6:AN$37))/(MAX('09 (ind)'!AN$6:AN$37)-MIN('09 (ind)'!AN$6:AN$37))))))</f>
        <v>61.017602511603094</v>
      </c>
      <c r="AO37" s="75">
        <f>IF('09 (ind)'!AO$1="si",100*(('09 (ind)'!AO36-MIN('09 (ind)'!AO$6:AO$37))/(MAX('09 (ind)'!AO$6:AO$37)-MIN('09 (ind)'!AO$6:AO$37))),ABS(-100+(100*(('09 (ind)'!AO36-MIN('09 (ind)'!AO$6:AO$37))/(MAX('09 (ind)'!AO$6:AO$37)-MIN('09 (ind)'!AO$6:AO$37))))))</f>
        <v>71.890788764431264</v>
      </c>
      <c r="AP37" s="75">
        <f>IF('09 (ind)'!AP$1="si",100*(('09 (ind)'!AP36-MIN('09 (ind)'!AP$6:AP$37))/(MAX('09 (ind)'!AP$6:AP$37)-MIN('09 (ind)'!AP$6:AP$37))),ABS(-100+(100*(('09 (ind)'!AP36-MIN('09 (ind)'!AP$6:AP$37))/(MAX('09 (ind)'!AP$6:AP$37)-MIN('09 (ind)'!AP$6:AP$37))))))</f>
        <v>78.350515463917532</v>
      </c>
      <c r="AQ37" s="75">
        <f>IF('09 (ind)'!AQ$1="si",100*(('09 (ind)'!AQ36-MIN('09 (ind)'!AQ$6:AQ$37))/(MAX('09 (ind)'!AQ$6:AQ$37)-MIN('09 (ind)'!AQ$6:AQ$37))),ABS(-100+(100*(('09 (ind)'!AQ36-MIN('09 (ind)'!AQ$6:AQ$37))/(MAX('09 (ind)'!AQ$6:AQ$37)-MIN('09 (ind)'!AQ$6:AQ$37))))))</f>
        <v>8.8055894315348553</v>
      </c>
      <c r="AR37" s="75">
        <f>IF('09 (ind)'!AR$1="si",100*(('09 (ind)'!AR36-MIN('09 (ind)'!AR$6:AR$37))/(MAX('09 (ind)'!AR$6:AR$37)-MIN('09 (ind)'!AR$6:AR$37))),ABS(-100+(100*(('09 (ind)'!AR36-MIN('09 (ind)'!AR$6:AR$37))/(MAX('09 (ind)'!AR$6:AR$37)-MIN('09 (ind)'!AR$6:AR$37))))))</f>
        <v>74.715351047393511</v>
      </c>
      <c r="AS37" s="75">
        <f>IF('09 (ind)'!AS$1="si",100*(('09 (ind)'!AS36-MIN('09 (ind)'!AS$6:AS$37))/(MAX('09 (ind)'!AS$6:AS$37)-MIN('09 (ind)'!AS$6:AS$37))),ABS(-100+(100*(('09 (ind)'!AS36-MIN('09 (ind)'!AS$6:AS$37))/(MAX('09 (ind)'!AS$6:AS$37)-MIN('09 (ind)'!AS$6:AS$37))))))</f>
        <v>70.498084291187737</v>
      </c>
      <c r="AT37" s="75">
        <f>IF('09 (ind)'!AT$1="si",100*(('09 (ind)'!AT36-MIN('09 (ind)'!AT$6:AT$37))/(MAX('09 (ind)'!AT$6:AT$37)-MIN('09 (ind)'!AT$6:AT$37))),ABS(-100+(100*(('09 (ind)'!AT36-MIN('09 (ind)'!AT$6:AT$37))/(MAX('09 (ind)'!AT$6:AT$37)-MIN('09 (ind)'!AT$6:AT$37))))))</f>
        <v>0</v>
      </c>
      <c r="AU37" s="75">
        <f>IF('09 (ind)'!AU$1="si",100*(('09 (ind)'!AU36-MIN('09 (ind)'!AU$6:AU$37))/(MAX('09 (ind)'!AU$6:AU$37)-MIN('09 (ind)'!AU$6:AU$37))),ABS(-100+(100*(('09 (ind)'!AU36-MIN('09 (ind)'!AU$6:AU$37))/(MAX('09 (ind)'!AU$6:AU$37)-MIN('09 (ind)'!AU$6:AU$37))))))</f>
        <v>100</v>
      </c>
      <c r="AV37" s="75">
        <f>IF('09 (ind)'!AV$1="si",100*(('09 (ind)'!AV36-MIN('09 (ind)'!AV$6:AV$37))/(MAX('09 (ind)'!AV$6:AV$37)-MIN('09 (ind)'!AV$6:AV$37))),ABS(-100+(100*(('09 (ind)'!AV36-MIN('09 (ind)'!AV$6:AV$37))/(MAX('09 (ind)'!AV$6:AV$37)-MIN('09 (ind)'!AV$6:AV$37))))))</f>
        <v>73.136915077989599</v>
      </c>
      <c r="AW37" s="75">
        <f>IF('09 (ind)'!AW$1="si",100*(('09 (ind)'!AW36-MIN('09 (ind)'!AW$6:AW$37))/(MAX('09 (ind)'!AW$6:AW$37)-MIN('09 (ind)'!AW$6:AW$37))),ABS(-100+(100*(('09 (ind)'!AW36-MIN('09 (ind)'!AW$6:AW$37))/(MAX('09 (ind)'!AW$6:AW$37)-MIN('09 (ind)'!AW$6:AW$37))))))</f>
        <v>37.09444844989185</v>
      </c>
      <c r="AX37" s="75">
        <f>IF('09 (ind)'!AX$1="si",100*(('09 (ind)'!AX36-MIN('09 (ind)'!AX$6:AX$37))/(MAX('09 (ind)'!AX$6:AX$37)-MIN('09 (ind)'!AX$6:AX$37))),ABS(-100+(100*(('09 (ind)'!AX36-MIN('09 (ind)'!AX$6:AX$37))/(MAX('09 (ind)'!AX$6:AX$37)-MIN('09 (ind)'!AX$6:AX$37))))))</f>
        <v>0</v>
      </c>
      <c r="AY37" s="75">
        <f>IF('09 (ind)'!AY$1="si",100*(('09 (ind)'!AY36-MIN('09 (ind)'!AY$6:AY$37))/(MAX('09 (ind)'!AY$6:AY$37)-MIN('09 (ind)'!AY$6:AY$37))),ABS(-100+(100*(('09 (ind)'!AY36-MIN('09 (ind)'!AY$6:AY$37))/(MAX('09 (ind)'!AY$6:AY$37)-MIN('09 (ind)'!AY$6:AY$37))))))</f>
        <v>28.306374881065675</v>
      </c>
      <c r="AZ37" s="75">
        <f>IF('09 (ind)'!AZ$1="si",100*(('09 (ind)'!AZ36-MIN('09 (ind)'!AZ$6:AZ$37))/(MAX('09 (ind)'!AZ$6:AZ$37)-MIN('09 (ind)'!AZ$6:AZ$37))),ABS(-100+(100*(('09 (ind)'!AZ36-MIN('09 (ind)'!AZ$6:AZ$37))/(MAX('09 (ind)'!AZ$6:AZ$37)-MIN('09 (ind)'!AZ$6:AZ$37))))))</f>
        <v>60.797334900729481</v>
      </c>
      <c r="BA37" s="75">
        <f>IF('09 (ind)'!BA$1="si",100*(('09 (ind)'!BA36-MIN('09 (ind)'!BA$6:BA$37))/(MAX('09 (ind)'!BA$6:BA$37)-MIN('09 (ind)'!BA$6:BA$37))),ABS(-100+(100*(('09 (ind)'!BA36-MIN('09 (ind)'!BA$6:BA$37))/(MAX('09 (ind)'!BA$6:BA$37)-MIN('09 (ind)'!BA$6:BA$37))))))</f>
        <v>58.381487104193738</v>
      </c>
      <c r="BB37" s="75">
        <f>IF('09 (ind)'!BB$1="si",100*(('09 (ind)'!BB36-MIN('09 (ind)'!BB$6:BB$37))/(MAX('09 (ind)'!BB$6:BB$37)-MIN('09 (ind)'!BB$6:BB$37))),ABS(-100+(100*(('09 (ind)'!BB36-MIN('09 (ind)'!BB$6:BB$37))/(MAX('09 (ind)'!BB$6:BB$37)-MIN('09 (ind)'!BB$6:BB$37))))))</f>
        <v>8.1395933205097784</v>
      </c>
      <c r="BC37" s="75">
        <f>IF('09 (ind)'!BC$1="si",100*(('09 (ind)'!BC36-MIN('09 (ind)'!BC$6:BC$37))/(MAX('09 (ind)'!BC$6:BC$37)-MIN('09 (ind)'!BC$6:BC$37))),ABS(-100+(100*(('09 (ind)'!BC36-MIN('09 (ind)'!BC$6:BC$37))/(MAX('09 (ind)'!BC$6:BC$37)-MIN('09 (ind)'!BC$6:BC$37))))))</f>
        <v>35.908380402730337</v>
      </c>
      <c r="BD37" s="75">
        <f>IF('09 (ind)'!BD$1="si",100*(('09 (ind)'!BD36-MIN('09 (ind)'!BD$6:BD$37))/(MAX('09 (ind)'!BD$6:BD$37)-MIN('09 (ind)'!BD$6:BD$37))),ABS(-100+(100*(('09 (ind)'!BD36-MIN('09 (ind)'!BD$6:BD$37))/(MAX('09 (ind)'!BD$6:BD$37)-MIN('09 (ind)'!BD$6:BD$37))))))</f>
        <v>6.6419077443859802</v>
      </c>
      <c r="BE37" s="75">
        <f>IF('09 (ind)'!BE$1="si",100*(('09 (ind)'!BE36-MIN('09 (ind)'!BE$6:BE$37))/(MAX('09 (ind)'!BE$6:BE$37)-MIN('09 (ind)'!BE$6:BE$37))),ABS(-100+(100*(('09 (ind)'!BE36-MIN('09 (ind)'!BE$6:BE$37))/(MAX('09 (ind)'!BE$6:BE$37)-MIN('09 (ind)'!BE$6:BE$37))))))</f>
        <v>25.186567164179102</v>
      </c>
      <c r="BF37" s="75">
        <f>IF('09 (ind)'!BF$1="si",100*(('09 (ind)'!BF36-MIN('09 (ind)'!BF$6:BF$37))/(MAX('09 (ind)'!BF$6:BF$37)-MIN('09 (ind)'!BF$6:BF$37))),ABS(-100+(100*(('09 (ind)'!BF36-MIN('09 (ind)'!BF$6:BF$37))/(MAX('09 (ind)'!BF$6:BF$37)-MIN('09 (ind)'!BF$6:BF$37))))))</f>
        <v>43.317943358646041</v>
      </c>
      <c r="BG37" s="75">
        <f>IF('09 (ind)'!BG$1="si",100*(('09 (ind)'!BG36-MIN('09 (ind)'!BG$6:BG$37))/(MAX('09 (ind)'!BG$6:BG$37)-MIN('09 (ind)'!BG$6:BG$37))),ABS(-100+(100*(('09 (ind)'!BG36-MIN('09 (ind)'!BG$6:BG$37))/(MAX('09 (ind)'!BG$6:BG$37)-MIN('09 (ind)'!BG$6:BG$37))))))</f>
        <v>41.998434499677487</v>
      </c>
      <c r="BH37" s="75">
        <f>IF('09 (ind)'!BH$1="si",100*(('09 (ind)'!BH36-MIN('09 (ind)'!BH$6:BH$37))/(MAX('09 (ind)'!BH$6:BH$37)-MIN('09 (ind)'!BH$6:BH$37))),ABS(-100+(100*(('09 (ind)'!BH36-MIN('09 (ind)'!BH$6:BH$37))/(MAX('09 (ind)'!BH$6:BH$37)-MIN('09 (ind)'!BH$6:BH$37))))))</f>
        <v>6.3932972883284007</v>
      </c>
      <c r="BI37" s="75">
        <f>IF('09 (ind)'!BI$1="si",100*(('09 (ind)'!BI36-MIN('09 (ind)'!BI$6:BI$37))/(MAX('09 (ind)'!BI$6:BI$37)-MIN('09 (ind)'!BI$6:BI$37))),ABS(-100+(100*(('09 (ind)'!BI36-MIN('09 (ind)'!BI$6:BI$37))/(MAX('09 (ind)'!BI$6:BI$37)-MIN('09 (ind)'!BI$6:BI$37))))))</f>
        <v>99.262244875739981</v>
      </c>
      <c r="BJ37" s="75">
        <f>IF('09 (ind)'!BJ$1="si",100*(('09 (ind)'!BJ36-MIN('09 (ind)'!BJ$6:BJ$37))/(MAX('09 (ind)'!BJ$6:BJ$37)-MIN('09 (ind)'!BJ$6:BJ$37))),ABS(-100+(100*(('09 (ind)'!BJ36-MIN('09 (ind)'!BJ$6:BJ$37))/(MAX('09 (ind)'!BJ$6:BJ$37)-MIN('09 (ind)'!BJ$6:BJ$37))))))</f>
        <v>5.457975865359133</v>
      </c>
      <c r="BK37" s="75">
        <f>IF('09 (ind)'!BK$1="si",100*(('09 (ind)'!BK36-MIN('09 (ind)'!BK$6:BK$37))/(MAX('09 (ind)'!BK$6:BK$37)-MIN('09 (ind)'!BK$6:BK$37))),ABS(-100+(100*(('09 (ind)'!BK36-MIN('09 (ind)'!BK$6:BK$37))/(MAX('09 (ind)'!BK$6:BK$37)-MIN('09 (ind)'!BK$6:BK$37))))))</f>
        <v>14.09207587391578</v>
      </c>
      <c r="BL37" s="75">
        <f>IF('09 (ind)'!BL$1="si",100*(('09 (ind)'!BL36-MIN('09 (ind)'!BL$6:BL$37))/(MAX('09 (ind)'!BL$6:BL$37)-MIN('09 (ind)'!BL$6:BL$37))),ABS(-100+(100*(('09 (ind)'!BL36-MIN('09 (ind)'!BL$6:BL$37))/(MAX('09 (ind)'!BL$6:BL$37)-MIN('09 (ind)'!BL$6:BL$37))))))</f>
        <v>22.522522522522522</v>
      </c>
      <c r="BM37" s="75">
        <f>IF('09 (ind)'!BM$1="si",100*(('09 (ind)'!BM36-MIN('09 (ind)'!BM$6:BM$37))/(MAX('09 (ind)'!BM$6:BM$37)-MIN('09 (ind)'!BM$6:BM$37))),ABS(-100+(100*(('09 (ind)'!BM36-MIN('09 (ind)'!BM$6:BM$37))/(MAX('09 (ind)'!BM$6:BM$37)-MIN('09 (ind)'!BM$6:BM$37))))))</f>
        <v>13.008367751533751</v>
      </c>
      <c r="BN37" s="75">
        <f>IF('09 (ind)'!BN$1="si",100*(('09 (ind)'!BN36-MIN('09 (ind)'!BN$6:BN$37))/(MAX('09 (ind)'!BN$6:BN$37)-MIN('09 (ind)'!BN$6:BN$37))),ABS(-100+(100*(('09 (ind)'!BN36-MIN('09 (ind)'!BN$6:BN$37))/(MAX('09 (ind)'!BN$6:BN$37)-MIN('09 (ind)'!BN$6:BN$37))))))</f>
        <v>17.84310791820991</v>
      </c>
      <c r="BO37" s="75">
        <f>IF('09 (ind)'!BO$1="si",100*(('09 (ind)'!BO36-MIN('09 (ind)'!BO$6:BO$37))/(MAX('09 (ind)'!BO$6:BO$37)-MIN('09 (ind)'!BO$6:BO$37))),ABS(-100+(100*(('09 (ind)'!BO36-MIN('09 (ind)'!BO$6:BO$37))/(MAX('09 (ind)'!BO$6:BO$37)-MIN('09 (ind)'!BO$6:BO$37))))))</f>
        <v>18.23714216879798</v>
      </c>
      <c r="BP37" s="75">
        <f>IF('09 (ind)'!BP$1="si",100*(('09 (ind)'!BP36-MIN('09 (ind)'!BP$6:BP$37))/(MAX('09 (ind)'!BP$6:BP$37)-MIN('09 (ind)'!BP$6:BP$37))),ABS(-100+(100*(('09 (ind)'!BP36-MIN('09 (ind)'!BP$6:BP$37))/(MAX('09 (ind)'!BP$6:BP$37)-MIN('09 (ind)'!BP$6:BP$37))))))</f>
        <v>25.7968428204071</v>
      </c>
      <c r="BQ37" s="75">
        <f>IF('09 (ind)'!BQ$1="si",100*(('09 (ind)'!BQ36-MIN('09 (ind)'!BQ$6:BQ$37))/(MAX('09 (ind)'!BQ$6:BQ$37)-MIN('09 (ind)'!BQ$6:BQ$37))),ABS(-100+(100*(('09 (ind)'!BQ36-MIN('09 (ind)'!BQ$6:BQ$37))/(MAX('09 (ind)'!BQ$6:BQ$37)-MIN('09 (ind)'!BQ$6:BQ$37))))))</f>
        <v>47.383920931082315</v>
      </c>
      <c r="BR37" s="75">
        <f>IF('09 (ind)'!BR$1="si",100*(('09 (ind)'!BR36-MIN('09 (ind)'!BR$6:BR$37))/(MAX('09 (ind)'!BR$6:BR$37)-MIN('09 (ind)'!BR$6:BR$37))),ABS(-100+(100*(('09 (ind)'!BR36-MIN('09 (ind)'!BR$6:BR$37))/(MAX('09 (ind)'!BP$6:BP$37)-MIN('09 (ind)'!BR$6:BR$37))))))</f>
        <v>14.184164755110784</v>
      </c>
      <c r="BS37" s="75">
        <f>IF('09 (ind)'!BS$1="si",100*(('09 (ind)'!BS36-MIN('09 (ind)'!BS$6:BS$37))/(MAX('09 (ind)'!BS$6:BS$37)-MIN('09 (ind)'!BS$6:BS$37))),ABS(-100+(100*(('09 (ind)'!BS36-MIN('09 (ind)'!BS$6:BS$37))/(MAX('09 (ind)'!BQ$6:BQ$37)-MIN('09 (ind)'!BS$6:BS$37))))))</f>
        <v>64.058949803438054</v>
      </c>
      <c r="BT37" s="75">
        <f>IF('09 (ind)'!BT$1="si",100*(('09 (ind)'!BT36-MIN('09 (ind)'!BT$6:BT$37))/(MAX('09 (ind)'!BT$6:BT$37)-MIN('09 (ind)'!BT$6:BT$37))),ABS(-100+(100*(('09 (ind)'!BT36-MIN('09 (ind)'!BT$6:BT$37))/(MAX('09 (ind)'!BR$6:BR$37)-MIN('09 (ind)'!BT$6:BT$37))))))</f>
        <v>96.316566083346018</v>
      </c>
      <c r="BU37" s="75">
        <f>IF('09 (ind)'!BU$1="si",100*(('09 (ind)'!BU36-MIN('09 (ind)'!BU$6:BU$37))/(MAX('09 (ind)'!BU$6:BU$37)-MIN('09 (ind)'!BU$6:BU$37))),ABS(-100+(100*(('09 (ind)'!BU36-MIN('09 (ind)'!BU$6:BU$37))/(MAX('09 (ind)'!BU$6:BU$37)-MIN('09 (ind)'!BU$6:BU$37))))))</f>
        <v>35.142497904442578</v>
      </c>
      <c r="BV37" s="75">
        <f>IF('09 (ind)'!BV$1="si",100*(('09 (ind)'!BV36-MIN('09 (ind)'!BV$6:BV$37))/(MAX('09 (ind)'!BV$6:BV$37)-MIN('09 (ind)'!BV$6:BV$37))),ABS(-100+(100*(('09 (ind)'!BV36-MIN('09 (ind)'!BV$6:BV$37))/(MAX('09 (ind)'!BV$6:BV$37)-MIN('09 (ind)'!BV$6:BV$37))))))</f>
        <v>71.602326811210986</v>
      </c>
      <c r="BW37" s="75">
        <f>IF('09 (ind)'!BW$1="si",100*(('09 (ind)'!BW36-MIN('09 (ind)'!BW$6:BW$37))/(MAX('09 (ind)'!BW$6:BW$37)-MIN('09 (ind)'!BW$6:BW$37))),ABS(-100+(100*(('09 (ind)'!BW36-MIN('09 (ind)'!BW$6:BW$37))/(MAX('09 (ind)'!BW$6:BW$37)-MIN('09 (ind)'!BW$6:BW$37))))))</f>
        <v>77.28694292415949</v>
      </c>
      <c r="BX37" s="75">
        <f>IF('09 (ind)'!BX$1="si",100*(('09 (ind)'!BX36-MIN('09 (ind)'!BX$6:BX$37))/(MAX('09 (ind)'!BX$6:BX$37)-MIN('09 (ind)'!BX$6:BX$37))),ABS(-100+(100*(('09 (ind)'!BX36-MIN('09 (ind)'!BX$6:BX$37))/(MAX('09 (ind)'!BX$6:BX$37)-MIN('09 (ind)'!BX$6:BX$37))))))</f>
        <v>19.661478411077042</v>
      </c>
      <c r="BY37" s="75">
        <f>IF('09 (ind)'!BY$1="si",100*(('09 (ind)'!BY36-MIN('09 (ind)'!BY$6:BY$37))/(MAX('09 (ind)'!BY$6:BY$37)-MIN('09 (ind)'!BY$6:BY$37))),ABS(-100+(100*(('09 (ind)'!BY36-MIN('09 (ind)'!BY$6:BY$37))/(MAX('09 (ind)'!BY$6:BY$37)-MIN('09 (ind)'!BY$6:BY$37))))))</f>
        <v>100</v>
      </c>
      <c r="BZ37" s="75">
        <f>IF('09 (ind)'!BZ$1="si",100*(('09 (ind)'!BZ36-MIN('09 (ind)'!BZ$6:BZ$37))/(MAX('09 (ind)'!BZ$6:BZ$37)-MIN('09 (ind)'!BZ$6:BZ$37))),ABS(-100+(100*(('09 (ind)'!BZ36-MIN('09 (ind)'!BZ$6:BZ$37))/(MAX('09 (ind)'!BZ$6:BZ$37)-MIN('09 (ind)'!BZ$6:BZ$37))))))</f>
        <v>93.510505844415974</v>
      </c>
      <c r="CA37" s="75">
        <f>IF('09 (ind)'!CA$1="si",100*(('09 (ind)'!CA36-MIN('09 (ind)'!CA$6:CA$37))/(MAX('09 (ind)'!CA$6:CA$37)-MIN('09 (ind)'!CA$6:CA$37))),ABS(-100+(100*(('09 (ind)'!CA36-MIN('09 (ind)'!CA$6:CA$37))/(MAX('09 (ind)'!CA$6:CA$37)-MIN('09 (ind)'!CA$6:CA$37))))))</f>
        <v>0</v>
      </c>
      <c r="CB37" s="75">
        <f>IF('09 (ind)'!CB$1="si",100*(('09 (ind)'!CB36-MIN('09 (ind)'!CB$6:CB$37))/(MAX('09 (ind)'!CB$6:CB$37)-MIN('09 (ind)'!CB$6:CB$37))),ABS(-100+(100*(('09 (ind)'!CB36-MIN('09 (ind)'!CB$6:CB$37))/(MAX('09 (ind)'!CB$6:CB$37)-MIN('09 (ind)'!CB$6:CB$37))))))</f>
        <v>80.124223602484463</v>
      </c>
      <c r="CC37" s="75">
        <f>IF('09 (ind)'!CC$1="si",100*(('09 (ind)'!CC36-MIN('09 (ind)'!CC$6:CC$37))/(MAX('09 (ind)'!CC$6:CC$37)-MIN('09 (ind)'!CC$6:CC$37))),ABS(-100+(100*(('09 (ind)'!CC36-MIN('09 (ind)'!CC$6:CC$37))/(MAX('09 (ind)'!CC$6:CC$37)-MIN('09 (ind)'!CC$6:CC$37))))))</f>
        <v>21.337116232447585</v>
      </c>
      <c r="CD37" s="75">
        <f>IF('09 (ind)'!CD$1="si",100*(('09 (ind)'!CD36-MIN('09 (ind)'!CD$6:CD$37))/(MAX('09 (ind)'!CD$6:CD$37)-MIN('09 (ind)'!CD$6:CD$37))),ABS(-100+(100*(('09 (ind)'!CD36-MIN('09 (ind)'!CD$6:CD$37))/(MAX('09 (ind)'!CD$6:CD$37)-MIN('09 (ind)'!CD$6:CD$37))))))</f>
        <v>4.2094127005560225</v>
      </c>
      <c r="CE37" s="75">
        <f>IF('09 (ind)'!CE$1="si",100*(('09 (ind)'!CE36-MIN('09 (ind)'!CE$6:CE$37))/(MAX('09 (ind)'!CE$6:CE$37)-MIN('09 (ind)'!CE$6:CE$37))),ABS(-100+(100*(('09 (ind)'!CE36-MIN('09 (ind)'!CE$6:CE$37))/(MAX('09 (ind)'!CE$6:CE$37)-MIN('09 (ind)'!CE$6:CE$37))))))</f>
        <v>11.479316525944851</v>
      </c>
      <c r="CF37" s="75">
        <f>IF('09 (ind)'!CF$1="si",100*(('09 (ind)'!CF36-MIN('09 (ind)'!CF$6:CF$37))/(MAX('09 (ind)'!CF$6:CF$37)-MIN('09 (ind)'!CF$6:CF$37))),ABS(-100+(100*(('09 (ind)'!CF36-MIN('09 (ind)'!CF$6:CF$37))/(MAX('09 (ind)'!CF$6:CF$37)-MIN('09 (ind)'!CF$6:CF$37))))))</f>
        <v>7.5542716248131496</v>
      </c>
      <c r="CG37" s="75">
        <f>IF('09 (ind)'!CG$1="si",100*(('09 (ind)'!CG36-MIN('09 (ind)'!CG$6:CG$37))/(MAX('09 (ind)'!CG$6:CG$37)-MIN('09 (ind)'!CG$6:CG$37))),ABS(-100+(100*(('09 (ind)'!CG36-MIN('09 (ind)'!CG$6:CG$37))/(MAX('09 (ind)'!CG$6:CG$37)-MIN('09 (ind)'!CG$6:CG$37))))))</f>
        <v>11.088417690962627</v>
      </c>
      <c r="CH37" s="75">
        <f>IF('09 (ind)'!CH$1="si",100*(('09 (ind)'!CH36-MIN('09 (ind)'!CH$6:CH$37))/(MAX('09 (ind)'!CH$6:CH$37)-MIN('09 (ind)'!CH$6:CH$37))),ABS(-100+(100*(('09 (ind)'!CH36-MIN('09 (ind)'!CH$6:CH$37))/(MAX('09 (ind)'!CH$6:CH$37)-MIN('09 (ind)'!CH$6:CH$37))))))</f>
        <v>8.0208638223110444</v>
      </c>
      <c r="CI37" s="75">
        <f>IF('09 (ind)'!CI$1="si",100*(('09 (ind)'!CI36-MIN('09 (ind)'!CI$6:CI$37))/(MAX('09 (ind)'!CI$6:CI$37)-MIN('09 (ind)'!CI$6:CI$37))),ABS(-100+(100*(('09 (ind)'!CI36-MIN('09 (ind)'!CI$6:CI$37))/(MAX('09 (ind)'!CI$6:CI$37)-MIN('09 (ind)'!CI$6:CI$37))))))</f>
        <v>50.553608034740506</v>
      </c>
      <c r="CJ37" s="75">
        <f>IF('09 (ind)'!CJ$1="si",100*(('09 (ind)'!CJ36-MIN('09 (ind)'!CJ$6:CJ$37))/(MAX('09 (ind)'!CJ$6:CJ$37)-MIN('09 (ind)'!CJ$6:CJ$37))),ABS(-100+(100*(('09 (ind)'!CJ36-MIN('09 (ind)'!CJ$6:CJ$37))/(MAX('09 (ind)'!CJ$6:CJ$37)-MIN('09 (ind)'!CJ$6:CJ$37))))))</f>
        <v>74.521458291306004</v>
      </c>
      <c r="CK37" s="75">
        <f>IF('09 (ind)'!CK$1="si",100*(('09 (ind)'!CK36-MIN('09 (ind)'!CK$6:CK$37))/(MAX('09 (ind)'!CK$6:CK$37)-MIN('09 (ind)'!CK$6:CK$37))),ABS(-100+(100*(('09 (ind)'!CK36-MIN('09 (ind)'!CK$6:CK$37))/(MAX('09 (ind)'!CK$6:CK$37)-MIN('09 (ind)'!CK$6:CK$37))))))</f>
        <v>23.693411153342474</v>
      </c>
      <c r="CL37" s="75">
        <f>IF('09 (ind)'!CL$1="si",100*(('09 (ind)'!CL36-MIN('09 (ind)'!CL$6:CL$37))/(MAX('09 (ind)'!CL$6:CL$37)-MIN('09 (ind)'!CL$6:CL$37))),ABS(-100+(100*(('09 (ind)'!CL36-MIN('09 (ind)'!CL$6:CL$37))/(MAX('09 (ind)'!CL$6:CL$37)-MIN('09 (ind)'!CL$6:CL$37))))))</f>
        <v>4.8625786829375315</v>
      </c>
      <c r="CM37" s="75">
        <f>IF('09 (ind)'!CM$1="si",100*(('09 (ind)'!CM36-MIN('09 (ind)'!CM$6:CM$37))/(MAX('09 (ind)'!CM$6:CM$37)-MIN('09 (ind)'!CM$6:CM$37))),ABS(-100+(100*(('09 (ind)'!CM36-MIN('09 (ind)'!CM$6:CM$37))/(MAX('09 (ind)'!CM$6:CM$37)-MIN('09 (ind)'!CM$6:CM$37))))))</f>
        <v>23.977254141101504</v>
      </c>
    </row>
    <row r="38" spans="1:91">
      <c r="A38" s="18" t="s">
        <v>439</v>
      </c>
      <c r="B38" s="87">
        <f>IF('09 (ind)'!B$1="si",100*(('09 (ind)'!B37-MIN('09 (ind)'!B$6:B$37))/(MAX('09 (ind)'!B$6:B$37)-MIN('09 (ind)'!B$6:B$37))),ABS(-100+(100*(('09 (ind)'!B37-MIN('09 (ind)'!B$6:B$37))/(MAX('09 (ind)'!B$6:B$37)-MIN('09 (ind)'!B$6:B$37))))))</f>
        <v>1.9977119246507549</v>
      </c>
      <c r="C38" s="87">
        <f>IF('09 (ind)'!C$1="si",100*(('09 (ind)'!C37-MIN('09 (ind)'!C$6:C$37))/(MAX('09 (ind)'!C$6:C$37)-MIN('09 (ind)'!C$6:C$37))),ABS(-100+(100*(('09 (ind)'!C37-MIN('09 (ind)'!C$6:C$37))/(MAX('09 (ind)'!C$6:C$37)-MIN('09 (ind)'!C$6:C$37))))))</f>
        <v>20.369413658674191</v>
      </c>
      <c r="D38" s="87">
        <f>IF('09 (ind)'!D$1="si",100*(('09 (ind)'!D37-MIN('09 (ind)'!D$6:D$37))/(MAX('09 (ind)'!D$6:D$37)-MIN('09 (ind)'!D$6:D$37))),ABS(-100+(100*(('09 (ind)'!D37-MIN('09 (ind)'!D$6:D$37))/(MAX('09 (ind)'!D$6:D$37)-MIN('09 (ind)'!D$6:D$37))))))</f>
        <v>80.511533696897118</v>
      </c>
      <c r="E38" s="87">
        <f>IF('09 (ind)'!E$1="si",100*(('09 (ind)'!E37-MIN('09 (ind)'!E$6:E$37))/(MAX('09 (ind)'!E$6:E$37)-MIN('09 (ind)'!E$6:E$37))),ABS(-100+(100*(('09 (ind)'!E37-MIN('09 (ind)'!E$6:E$37))/(MAX('09 (ind)'!E$6:E$37)-MIN('09 (ind)'!E$6:E$37))))))</f>
        <v>45.705941595548204</v>
      </c>
      <c r="F38" s="87">
        <f>IF('09 (ind)'!F$1="si",100*(('09 (ind)'!F37-MIN('09 (ind)'!F$6:F$37))/(MAX('09 (ind)'!F$6:F$37)-MIN('09 (ind)'!F$6:F$37))),ABS(-100+(100*(('09 (ind)'!F37-MIN('09 (ind)'!F$6:F$37))/(MAX('09 (ind)'!F$6:F$37)-MIN('09 (ind)'!F$6:F$37))))))</f>
        <v>56.849315068493155</v>
      </c>
      <c r="G38" s="87">
        <f>IF('09 (ind)'!G$1="si",100*(('09 (ind)'!G37-MIN('09 (ind)'!G$6:G$37))/(MAX('09 (ind)'!G$6:G$37)-MIN('09 (ind)'!G$6:G$37))),ABS(-100+(100*(('09 (ind)'!G37-MIN('09 (ind)'!G$6:G$37))/(MAX('09 (ind)'!G$6:G$37)-MIN('09 (ind)'!G$6:G$37))))))</f>
        <v>49.999999999999986</v>
      </c>
      <c r="H38" s="87">
        <f>IF('09 (ind)'!H$1="si",100*(('09 (ind)'!H37-MIN('09 (ind)'!H$6:H$37))/(MAX('09 (ind)'!H$6:H$37)-MIN('09 (ind)'!H$6:H$37))),ABS(-100+(100*(('09 (ind)'!H37-MIN('09 (ind)'!H$6:H$37))/(MAX('09 (ind)'!H$6:H$37)-MIN('09 (ind)'!H$6:H$37))))))</f>
        <v>16.538461538461544</v>
      </c>
      <c r="I38" s="87">
        <f>IF('09 (ind)'!I$1="si",100*(('09 (ind)'!I37-MIN('09 (ind)'!I$6:I$37))/(MAX('09 (ind)'!I$6:I$37)-MIN('09 (ind)'!I$6:I$37))),ABS(-100+(100*(('09 (ind)'!I37-MIN('09 (ind)'!I$6:I$37))/(MAX('09 (ind)'!I$6:I$37)-MIN('09 (ind)'!I$6:I$37))))))</f>
        <v>26.250000000000007</v>
      </c>
      <c r="J38" s="87">
        <f>IF('09 (ind)'!J$1="si",100*(('09 (ind)'!J37-MIN('09 (ind)'!J$6:J$37))/(MAX('09 (ind)'!J$6:J$37)-MIN('09 (ind)'!J$6:J$37))),ABS(-100+(100*(('09 (ind)'!J37-MIN('09 (ind)'!J$6:J$37))/(MAX('09 (ind)'!J$6:J$37)-MIN('09 (ind)'!J$6:J$37))))))</f>
        <v>99.95972613773661</v>
      </c>
      <c r="K38" s="87">
        <f>IF('09 (ind)'!K$1="si",100*(('09 (ind)'!K37-MIN('09 (ind)'!K$6:K$37))/(MAX('09 (ind)'!K$6:K$37)-MIN('09 (ind)'!K$6:K$37))),ABS(-100+(100*(('09 (ind)'!K37-MIN('09 (ind)'!K$6:K$37))/(MAX('09 (ind)'!K$6:K$37)-MIN('09 (ind)'!K$6:K$37))))))</f>
        <v>24.988175532466709</v>
      </c>
      <c r="L38" s="87">
        <f>IF('09 (ind)'!L$1="si",100*(('09 (ind)'!L37-MIN('09 (ind)'!L$6:L$37))/(MAX('09 (ind)'!L$6:L$37)-MIN('09 (ind)'!L$6:L$37))),ABS(-100+(100*(('09 (ind)'!L37-MIN('09 (ind)'!L$6:L$37))/(MAX('09 (ind)'!L$6:L$37)-MIN('09 (ind)'!L$6:L$37))))))</f>
        <v>93.033826684342984</v>
      </c>
      <c r="M38" s="87">
        <f>IF('09 (ind)'!M$1="si",100*(('09 (ind)'!M37-MIN('09 (ind)'!M$6:M$37))/(MAX('09 (ind)'!M$6:M$37)-MIN('09 (ind)'!M$6:M$37))),ABS(-100+(100*(('09 (ind)'!M37-MIN('09 (ind)'!M$6:M$37))/(MAX('09 (ind)'!M$6:M$37)-MIN('09 (ind)'!M$6:M$37))))))</f>
        <v>22.703738540079865</v>
      </c>
      <c r="N38" s="87">
        <f>IF('09 (ind)'!N$1="si",100*(('09 (ind)'!N37-MIN('09 (ind)'!N$6:N$37))/(MAX('09 (ind)'!N$6:N$37)-MIN('09 (ind)'!N$6:N$37))),ABS(-100+(100*(('09 (ind)'!N37-MIN('09 (ind)'!N$6:N$37))/(MAX('09 (ind)'!N$6:N$37)-MIN('09 (ind)'!N$6:N$37))))))</f>
        <v>58.79545214785982</v>
      </c>
      <c r="O38" s="87">
        <f>IF('09 (ind)'!O$1="si",100*(('09 (ind)'!O37-MIN('09 (ind)'!O$6:O$37))/(MAX('09 (ind)'!O$6:O$37)-MIN('09 (ind)'!O$6:O$37))),ABS(-100+(100*(('09 (ind)'!O37-MIN('09 (ind)'!O$6:O$37))/(MAX('09 (ind)'!O$6:O$37)-MIN('09 (ind)'!O$6:O$37))))))</f>
        <v>80.434782608695656</v>
      </c>
      <c r="P38" s="87">
        <f>IF('09 (ind)'!P$1="si",100*(('09 (ind)'!P37-MIN('09 (ind)'!P$6:P$37))/(MAX('09 (ind)'!P$6:P$37)-MIN('09 (ind)'!P$6:P$37))),ABS(-100+(100*(('09 (ind)'!P37-MIN('09 (ind)'!P$6:P$37))/(MAX('09 (ind)'!P$6:P$37)-MIN('09 (ind)'!P$6:P$37))))))</f>
        <v>0</v>
      </c>
      <c r="Q38" s="87">
        <f>IF('09 (ind)'!Q$1="si",100*(('09 (ind)'!Q37-MIN('09 (ind)'!Q$6:Q$37))/(MAX('09 (ind)'!Q$6:Q$37)-MIN('09 (ind)'!Q$6:Q$37))),ABS(-100+(100*(('09 (ind)'!Q37-MIN('09 (ind)'!Q$6:Q$37))/(MAX('09 (ind)'!Q$6:Q$37)-MIN('09 (ind)'!Q$6:Q$37))))))</f>
        <v>11.951941205931387</v>
      </c>
      <c r="R38" s="87">
        <f>IF('09 (ind)'!R$1="si",100*(('09 (ind)'!R37-MIN('09 (ind)'!R$6:R$37))/(MAX('09 (ind)'!R$6:R$37)-MIN('09 (ind)'!R$6:R$37))),ABS(-100+(100*(('09 (ind)'!R37-MIN('09 (ind)'!R$6:R$37))/(MAX('09 (ind)'!R$6:R$37)-MIN('09 (ind)'!R$6:R$37))))))</f>
        <v>0.47243916838066158</v>
      </c>
      <c r="S38" s="75">
        <f>ABS(ABS(('09 (ind)'!S37-((MAX('09 (ind)'!S$6:S$37)+MIN('09 (ind)'!S$6:S$37))/2))/(((MAX('09 (ind)'!S$6:S$37)+MIN('09 (ind)'!S$6:S$37))/2)-MAX('09 (ind)'!S$6:S$37))*100)-100)</f>
        <v>88.741721854304643</v>
      </c>
      <c r="T38" s="75">
        <f>IF('09 (ind)'!T$1="si",100*(('09 (ind)'!T37-MIN('09 (ind)'!T$6:T$37))/(MAX('09 (ind)'!T$6:T$37)-MIN('09 (ind)'!T$6:T$37))),ABS(-100+(100*(('09 (ind)'!T37-MIN('09 (ind)'!T$6:T$37))/(MAX('09 (ind)'!T$6:T$37)-MIN('09 (ind)'!T$6:T$37))))))</f>
        <v>5.2119653622549365</v>
      </c>
      <c r="U38" s="75">
        <f>IF('09 (ind)'!U$1="si",100*(('09 (ind)'!U37-MIN('09 (ind)'!U$6:U$37))/(MAX('09 (ind)'!U$6:U$37)-MIN('09 (ind)'!U$6:U$37))),ABS(-100+(100*(('09 (ind)'!U37-MIN('09 (ind)'!U$6:U$37))/(MAX('09 (ind)'!U$6:U$37)-MIN('09 (ind)'!U$6:U$37))))))</f>
        <v>50</v>
      </c>
      <c r="V38" s="75">
        <f>IF('09 (ind)'!V$1="si",100*(('09 (ind)'!V37-MIN('09 (ind)'!V$6:V$37))/(MAX('09 (ind)'!V$6:V$37)-MIN('09 (ind)'!V$6:V$37))),ABS(-100+(100*(('09 (ind)'!V37-MIN('09 (ind)'!V$6:V$37))/(MAX('09 (ind)'!V$6:V$37)-MIN('09 (ind)'!V$6:V$37))))))</f>
        <v>98.039215686274517</v>
      </c>
      <c r="W38" s="75">
        <f>IF('09 (ind)'!W$1="si",100*(('09 (ind)'!W37-MIN('09 (ind)'!W$6:W$37))/(MAX('09 (ind)'!W$6:W$37)-MIN('09 (ind)'!W$6:W$37))),ABS(-100+(100*(('09 (ind)'!W37-MIN('09 (ind)'!W$6:W$37))/(MAX('09 (ind)'!W$6:W$37)-MIN('09 (ind)'!W$6:W$37))))))</f>
        <v>53.068154256609255</v>
      </c>
      <c r="X38" s="75">
        <f>IF('09 (ind)'!X$1="si",100*(('09 (ind)'!X37-MIN('09 (ind)'!X$6:X$37))/(MAX('09 (ind)'!X$6:X$37)-MIN('09 (ind)'!X$6:X$37))),ABS(-100+(100*(('09 (ind)'!X37-MIN('09 (ind)'!X$6:X$37))/(MAX('09 (ind)'!X$6:X$37)-MIN('09 (ind)'!X$6:X$37))))))</f>
        <v>64.667970158292363</v>
      </c>
      <c r="Y38" s="75">
        <f>IF('09 (ind)'!Y$1="si",100*(('09 (ind)'!Y37-MIN('09 (ind)'!Y$6:Y$37))/(MAX('09 (ind)'!Y$6:Y$37)-MIN('09 (ind)'!Y$6:Y$37))),ABS(-100+(100*(('09 (ind)'!Y37-MIN('09 (ind)'!Y$6:Y$37))/(MAX('09 (ind)'!Y$6:Y$37)-MIN('09 (ind)'!Y$6:Y$37))))))</f>
        <v>42.685352203875858</v>
      </c>
      <c r="Z38" s="75">
        <f>IF('09 (ind)'!Z$1="si",100*(('09 (ind)'!Z37-MIN('09 (ind)'!Z$6:Z$37))/(MAX('09 (ind)'!Z$6:Z$37)-MIN('09 (ind)'!Z$6:Z$37))),ABS(-100+(100*(('09 (ind)'!Z37-MIN('09 (ind)'!Z$6:Z$37))/(MAX('09 (ind)'!Z$6:Z$37)-MIN('09 (ind)'!Z$6:Z$37))))))</f>
        <v>58.797164996636141</v>
      </c>
      <c r="AA38" s="75">
        <f>IF('09 (ind)'!AA$1="si",100*(('09 (ind)'!AA37-MIN('09 (ind)'!AA$6:AA$37))/(MAX('09 (ind)'!AA$6:AA$37)-MIN('09 (ind)'!AA$6:AA$37))),ABS(-100+(100*(('09 (ind)'!AA37-MIN('09 (ind)'!AA$6:AA$37))/(MAX('09 (ind)'!AA$6:AA$37)-MIN('09 (ind)'!AA$6:AA$37))))))</f>
        <v>42.868074057786167</v>
      </c>
      <c r="AB38" s="75">
        <f>IF('09 (ind)'!AB$1="si",100*(('09 (ind)'!AB37-MIN('09 (ind)'!AB$6:AB$37))/(MAX('09 (ind)'!AB$6:AB$37)-MIN('09 (ind)'!AB$6:AB$37))),ABS(-100+(100*(('09 (ind)'!AB37-MIN('09 (ind)'!AB$6:AB$37))/(MAX('09 (ind)'!AB$6:AB$37)-MIN('09 (ind)'!AB$6:AB$37))))))</f>
        <v>57.06737421268658</v>
      </c>
      <c r="AC38" s="75">
        <f>IF('09 (ind)'!AC$1="si",100*(('09 (ind)'!AC37-MIN('09 (ind)'!AC$6:AC$37))/(MAX('09 (ind)'!AC$6:AC$37)-MIN('09 (ind)'!AC$6:AC$37))),ABS(-100+(100*(('09 (ind)'!AC37-MIN('09 (ind)'!AC$6:AC$37))/(MAX('09 (ind)'!AC$6:AC$37)-MIN('09 (ind)'!AC$6:AC$37))))))</f>
        <v>47.552824796924185</v>
      </c>
      <c r="AD38" s="75">
        <f>IF('09 (ind)'!AD$1="si",100*(('09 (ind)'!AD37-MIN('09 (ind)'!AD$6:AD$37))/(MAX('09 (ind)'!AD$6:AD$37)-MIN('09 (ind)'!AD$6:AD$37))),ABS(-100+(100*(('09 (ind)'!AD37-MIN('09 (ind)'!AD$6:AD$37))/(MAX('09 (ind)'!AD$6:AD$37)-MIN('09 (ind)'!AD$6:AD$37))))))</f>
        <v>63.891274646239125</v>
      </c>
      <c r="AE38" s="75">
        <f>IF('09 (ind)'!AE$1="si",100*(('09 (ind)'!AE37-MIN('09 (ind)'!AE$6:AE$37))/(MAX('09 (ind)'!AE$6:AE$37)-MIN('09 (ind)'!AE$6:AE$37))),ABS(-100+(100*(('09 (ind)'!AE37-MIN('09 (ind)'!AE$6:AE$37))/(MAX('09 (ind)'!AE$6:AE$37)-MIN('09 (ind)'!AE$6:AE$37))))))</f>
        <v>17.497589298814738</v>
      </c>
      <c r="AF38" s="75">
        <f>IF('09 (ind)'!AF$1="si",100*(('09 (ind)'!AF37-MIN('09 (ind)'!AF$6:AF$37))/(MAX('09 (ind)'!AF$6:AF$37)-MIN('09 (ind)'!AF$6:AF$37))),ABS(-100+(100*(('09 (ind)'!AF37-MIN('09 (ind)'!AF$6:AF$37))/(MAX('09 (ind)'!AF$6:AF$37)-MIN('09 (ind)'!AF$6:AF$37))))))</f>
        <v>81.295285046940521</v>
      </c>
      <c r="AG38" s="75">
        <f>IF('09 (ind)'!AG$1="si",100*(('09 (ind)'!AG37-MIN('09 (ind)'!AG$6:AG$37))/(MAX('09 (ind)'!AG$6:AG$37)-MIN('09 (ind)'!AG$6:AG$37))),ABS(-100+(100*(('09 (ind)'!AG37-MIN('09 (ind)'!AG$6:AG$37))/(MAX('09 (ind)'!AG$6:AG$37)-MIN('09 (ind)'!AG$6:AG$37))))))</f>
        <v>42.080906899077888</v>
      </c>
      <c r="AH38" s="75">
        <f>IF('09 (ind)'!AH$1="si",100*(('09 (ind)'!AH37-MIN('09 (ind)'!AH$6:AH$37))/(MAX('09 (ind)'!AH$6:AH$37)-MIN('09 (ind)'!AH$6:AH$37))),ABS(-100+(100*(('09 (ind)'!AH37-MIN('09 (ind)'!AH$6:AH$37))/(MAX('09 (ind)'!AH$6:AH$37)-MIN('09 (ind)'!AH$6:AH$37))))))</f>
        <v>62.270403120493469</v>
      </c>
      <c r="AI38" s="75">
        <f>IF('09 (ind)'!AI$1="si",100*(('09 (ind)'!AI37-MIN('09 (ind)'!AI$6:AI$37))/(MAX('09 (ind)'!AI$6:AI$37)-MIN('09 (ind)'!AI$6:AI$37))),ABS(-100+(100*(('09 (ind)'!AI37-MIN('09 (ind)'!AI$6:AI$37))/(MAX('09 (ind)'!AI$6:AI$37)-MIN('09 (ind)'!AI$6:AI$37))))))</f>
        <v>8.986161634197904</v>
      </c>
      <c r="AJ38" s="75">
        <f>IF('09 (ind)'!AJ$1="si",100*(('09 (ind)'!AJ37-MIN('09 (ind)'!AJ$6:AJ$37))/(MAX('09 (ind)'!AJ$6:AJ$37)-MIN('09 (ind)'!AJ$6:AJ$37))),ABS(-100+(100*(('09 (ind)'!AJ37-MIN('09 (ind)'!AJ$6:AJ$37))/(MAX('09 (ind)'!AJ$6:AJ$37)-MIN('09 (ind)'!AJ$6:AJ$37))))))</f>
        <v>58.519218900163651</v>
      </c>
      <c r="AK38" s="75">
        <f>IF('09 (ind)'!AK$1="si",100*(('09 (ind)'!AK37-MIN('09 (ind)'!AK$6:AK$37))/(MAX('09 (ind)'!AK$6:AK$37)-MIN('09 (ind)'!AK$6:AK$37))),ABS(-100+(100*(('09 (ind)'!AK37-MIN('09 (ind)'!AK$6:AK$37))/(MAX('09 (ind)'!AK$6:AK$37)-MIN('09 (ind)'!AK$6:AK$37))))))</f>
        <v>100</v>
      </c>
      <c r="AL38" s="75">
        <f>IF('09 (ind)'!AL$1="si",100*(('09 (ind)'!AL37-MIN('09 (ind)'!AL$6:AL$37))/(MAX('09 (ind)'!AL$6:AL$37)-MIN('09 (ind)'!AL$6:AL$37))),ABS(-100+(100*(('09 (ind)'!AL37-MIN('09 (ind)'!AL$6:AL$37))/(MAX('09 (ind)'!AL$6:AL$37)-MIN('09 (ind)'!AL$6:AL$37))))))</f>
        <v>62.222457295303712</v>
      </c>
      <c r="AM38" s="75">
        <f>IF('09 (ind)'!AM$1="si",100*(('09 (ind)'!AM37-MIN('09 (ind)'!AM$6:AM$37))/(MAX('09 (ind)'!AM$6:AM$37)-MIN('09 (ind)'!AM$6:AM$37))),ABS(-100+(100*(('09 (ind)'!AM37-MIN('09 (ind)'!AM$6:AM$37))/(MAX('09 (ind)'!AM$6:AM$37)-MIN('09 (ind)'!AM$6:AM$37))))))</f>
        <v>86.853748608671395</v>
      </c>
      <c r="AN38" s="75">
        <f>IF('09 (ind)'!AN$1="si",100*(('09 (ind)'!AN37-MIN('09 (ind)'!AN$6:AN$37))/(MAX('09 (ind)'!AN$6:AN$37)-MIN('09 (ind)'!AN$6:AN$37))),ABS(-100+(100*(('09 (ind)'!AN37-MIN('09 (ind)'!AN$6:AN$37))/(MAX('09 (ind)'!AN$6:AN$37)-MIN('09 (ind)'!AN$6:AN$37))))))</f>
        <v>19.75157639544976</v>
      </c>
      <c r="AO38" s="75">
        <f>IF('09 (ind)'!AO$1="si",100*(('09 (ind)'!AO37-MIN('09 (ind)'!AO$6:AO$37))/(MAX('09 (ind)'!AO$6:AO$37)-MIN('09 (ind)'!AO$6:AO$37))),ABS(-100+(100*(('09 (ind)'!AO37-MIN('09 (ind)'!AO$6:AO$37))/(MAX('09 (ind)'!AO$6:AO$37)-MIN('09 (ind)'!AO$6:AO$37))))))</f>
        <v>92.519392074411755</v>
      </c>
      <c r="AP38" s="75">
        <f>IF('09 (ind)'!AP$1="si",100*(('09 (ind)'!AP37-MIN('09 (ind)'!AP$6:AP$37))/(MAX('09 (ind)'!AP$6:AP$37)-MIN('09 (ind)'!AP$6:AP$37))),ABS(-100+(100*(('09 (ind)'!AP37-MIN('09 (ind)'!AP$6:AP$37))/(MAX('09 (ind)'!AP$6:AP$37)-MIN('09 (ind)'!AP$6:AP$37))))))</f>
        <v>92.709867452135498</v>
      </c>
      <c r="AQ38" s="75">
        <f>IF('09 (ind)'!AQ$1="si",100*(('09 (ind)'!AQ37-MIN('09 (ind)'!AQ$6:AQ$37))/(MAX('09 (ind)'!AQ$6:AQ$37)-MIN('09 (ind)'!AQ$6:AQ$37))),ABS(-100+(100*(('09 (ind)'!AQ37-MIN('09 (ind)'!AQ$6:AQ$37))/(MAX('09 (ind)'!AQ$6:AQ$37)-MIN('09 (ind)'!AQ$6:AQ$37))))))</f>
        <v>4.7428014681593318</v>
      </c>
      <c r="AR38" s="75">
        <f>IF('09 (ind)'!AR$1="si",100*(('09 (ind)'!AR37-MIN('09 (ind)'!AR$6:AR$37))/(MAX('09 (ind)'!AR$6:AR$37)-MIN('09 (ind)'!AR$6:AR$37))),ABS(-100+(100*(('09 (ind)'!AR37-MIN('09 (ind)'!AR$6:AR$37))/(MAX('09 (ind)'!AR$6:AR$37)-MIN('09 (ind)'!AR$6:AR$37))))))</f>
        <v>12.421782450211552</v>
      </c>
      <c r="AS38" s="75">
        <f>IF('09 (ind)'!AS$1="si",100*(('09 (ind)'!AS37-MIN('09 (ind)'!AS$6:AS$37))/(MAX('09 (ind)'!AS$6:AS$37)-MIN('09 (ind)'!AS$6:AS$37))),ABS(-100+(100*(('09 (ind)'!AS37-MIN('09 (ind)'!AS$6:AS$37))/(MAX('09 (ind)'!AS$6:AS$37)-MIN('09 (ind)'!AS$6:AS$37))))))</f>
        <v>83.908045977011497</v>
      </c>
      <c r="AT38" s="75">
        <f>IF('09 (ind)'!AT$1="si",100*(('09 (ind)'!AT37-MIN('09 (ind)'!AT$6:AT$37))/(MAX('09 (ind)'!AT$6:AT$37)-MIN('09 (ind)'!AT$6:AT$37))),ABS(-100+(100*(('09 (ind)'!AT37-MIN('09 (ind)'!AT$6:AT$37))/(MAX('09 (ind)'!AT$6:AT$37)-MIN('09 (ind)'!AT$6:AT$37))))))</f>
        <v>0</v>
      </c>
      <c r="AU38" s="75">
        <f>IF('09 (ind)'!AU$1="si",100*(('09 (ind)'!AU37-MIN('09 (ind)'!AU$6:AU$37))/(MAX('09 (ind)'!AU$6:AU$37)-MIN('09 (ind)'!AU$6:AU$37))),ABS(-100+(100*(('09 (ind)'!AU37-MIN('09 (ind)'!AU$6:AU$37))/(MAX('09 (ind)'!AU$6:AU$37)-MIN('09 (ind)'!AU$6:AU$37))))))</f>
        <v>44.290657439446356</v>
      </c>
      <c r="AV38" s="75">
        <f>IF('09 (ind)'!AV$1="si",100*(('09 (ind)'!AV37-MIN('09 (ind)'!AV$6:AV$37))/(MAX('09 (ind)'!AV$6:AV$37)-MIN('09 (ind)'!AV$6:AV$37))),ABS(-100+(100*(('09 (ind)'!AV37-MIN('09 (ind)'!AV$6:AV$37))/(MAX('09 (ind)'!AV$6:AV$37)-MIN('09 (ind)'!AV$6:AV$37))))))</f>
        <v>89.601386481802422</v>
      </c>
      <c r="AW38" s="75">
        <f>IF('09 (ind)'!AW$1="si",100*(('09 (ind)'!AW37-MIN('09 (ind)'!AW$6:AW$37))/(MAX('09 (ind)'!AW$6:AW$37)-MIN('09 (ind)'!AW$6:AW$37))),ABS(-100+(100*(('09 (ind)'!AW37-MIN('09 (ind)'!AW$6:AW$37))/(MAX('09 (ind)'!AW$6:AW$37)-MIN('09 (ind)'!AW$6:AW$37))))))</f>
        <v>27.325162220620047</v>
      </c>
      <c r="AX38" s="75">
        <f>IF('09 (ind)'!AX$1="si",100*(('09 (ind)'!AX37-MIN('09 (ind)'!AX$6:AX$37))/(MAX('09 (ind)'!AX$6:AX$37)-MIN('09 (ind)'!AX$6:AX$37))),ABS(-100+(100*(('09 (ind)'!AX37-MIN('09 (ind)'!AX$6:AX$37))/(MAX('09 (ind)'!AX$6:AX$37)-MIN('09 (ind)'!AX$6:AX$37))))))</f>
        <v>11.339551463444424</v>
      </c>
      <c r="AY38" s="75">
        <f>IF('09 (ind)'!AY$1="si",100*(('09 (ind)'!AY37-MIN('09 (ind)'!AY$6:AY$37))/(MAX('09 (ind)'!AY$6:AY$37)-MIN('09 (ind)'!AY$6:AY$37))),ABS(-100+(100*(('09 (ind)'!AY37-MIN('09 (ind)'!AY$6:AY$37))/(MAX('09 (ind)'!AY$6:AY$37)-MIN('09 (ind)'!AY$6:AY$37))))))</f>
        <v>35.77545195052334</v>
      </c>
      <c r="AZ38" s="75">
        <f>IF('09 (ind)'!AZ$1="si",100*(('09 (ind)'!AZ37-MIN('09 (ind)'!AZ$6:AZ$37))/(MAX('09 (ind)'!AZ$6:AZ$37)-MIN('09 (ind)'!AZ$6:AZ$37))),ABS(-100+(100*(('09 (ind)'!AZ37-MIN('09 (ind)'!AZ$6:AZ$37))/(MAX('09 (ind)'!AZ$6:AZ$37)-MIN('09 (ind)'!AZ$6:AZ$37))))))</f>
        <v>21.761238433356048</v>
      </c>
      <c r="BA38" s="75">
        <f>IF('09 (ind)'!BA$1="si",100*(('09 (ind)'!BA37-MIN('09 (ind)'!BA$6:BA$37))/(MAX('09 (ind)'!BA$6:BA$37)-MIN('09 (ind)'!BA$6:BA$37))),ABS(-100+(100*(('09 (ind)'!BA37-MIN('09 (ind)'!BA$6:BA$37))/(MAX('09 (ind)'!BA$6:BA$37)-MIN('09 (ind)'!BA$6:BA$37))))))</f>
        <v>0</v>
      </c>
      <c r="BB38" s="75">
        <f>IF('09 (ind)'!BB$1="si",100*(('09 (ind)'!BB37-MIN('09 (ind)'!BB$6:BB$37))/(MAX('09 (ind)'!BB$6:BB$37)-MIN('09 (ind)'!BB$6:BB$37))),ABS(-100+(100*(('09 (ind)'!BB37-MIN('09 (ind)'!BB$6:BB$37))/(MAX('09 (ind)'!BB$6:BB$37)-MIN('09 (ind)'!BB$6:BB$37))))))</f>
        <v>71.419244146857579</v>
      </c>
      <c r="BC38" s="75">
        <f>IF('09 (ind)'!BC$1="si",100*(('09 (ind)'!BC37-MIN('09 (ind)'!BC$6:BC$37))/(MAX('09 (ind)'!BC$6:BC$37)-MIN('09 (ind)'!BC$6:BC$37))),ABS(-100+(100*(('09 (ind)'!BC37-MIN('09 (ind)'!BC$6:BC$37))/(MAX('09 (ind)'!BC$6:BC$37)-MIN('09 (ind)'!BC$6:BC$37))))))</f>
        <v>48.78964480830971</v>
      </c>
      <c r="BD38" s="75">
        <f>IF('09 (ind)'!BD$1="si",100*(('09 (ind)'!BD37-MIN('09 (ind)'!BD$6:BD$37))/(MAX('09 (ind)'!BD$6:BD$37)-MIN('09 (ind)'!BD$6:BD$37))),ABS(-100+(100*(('09 (ind)'!BD37-MIN('09 (ind)'!BD$6:BD$37))/(MAX('09 (ind)'!BD$6:BD$37)-MIN('09 (ind)'!BD$6:BD$37))))))</f>
        <v>11.016422349170712</v>
      </c>
      <c r="BE38" s="75">
        <f>IF('09 (ind)'!BE$1="si",100*(('09 (ind)'!BE37-MIN('09 (ind)'!BE$6:BE$37))/(MAX('09 (ind)'!BE$6:BE$37)-MIN('09 (ind)'!BE$6:BE$37))),ABS(-100+(100*(('09 (ind)'!BE37-MIN('09 (ind)'!BE$6:BE$37))/(MAX('09 (ind)'!BE$6:BE$37)-MIN('09 (ind)'!BE$6:BE$37))))))</f>
        <v>9.0485074626865636</v>
      </c>
      <c r="BF38" s="75">
        <f>IF('09 (ind)'!BF$1="si",100*(('09 (ind)'!BF37-MIN('09 (ind)'!BF$6:BF$37))/(MAX('09 (ind)'!BF$6:BF$37)-MIN('09 (ind)'!BF$6:BF$37))),ABS(-100+(100*(('09 (ind)'!BF37-MIN('09 (ind)'!BF$6:BF$37))/(MAX('09 (ind)'!BF$6:BF$37)-MIN('09 (ind)'!BF$6:BF$37))))))</f>
        <v>24.245759856271466</v>
      </c>
      <c r="BG38" s="75">
        <f>IF('09 (ind)'!BG$1="si",100*(('09 (ind)'!BG37-MIN('09 (ind)'!BG$6:BG$37))/(MAX('09 (ind)'!BG$6:BG$37)-MIN('09 (ind)'!BG$6:BG$37))),ABS(-100+(100*(('09 (ind)'!BG37-MIN('09 (ind)'!BG$6:BG$37))/(MAX('09 (ind)'!BG$6:BG$37)-MIN('09 (ind)'!BG$6:BG$37))))))</f>
        <v>32.235433980298396</v>
      </c>
      <c r="BH38" s="75">
        <f>IF('09 (ind)'!BH$1="si",100*(('09 (ind)'!BH37-MIN('09 (ind)'!BH$6:BH$37))/(MAX('09 (ind)'!BH$6:BH$37)-MIN('09 (ind)'!BH$6:BH$37))),ABS(-100+(100*(('09 (ind)'!BH37-MIN('09 (ind)'!BH$6:BH$37))/(MAX('09 (ind)'!BH$6:BH$37)-MIN('09 (ind)'!BH$6:BH$37))))))</f>
        <v>9.8100205435217287</v>
      </c>
      <c r="BI38" s="75">
        <f>IF('09 (ind)'!BI$1="si",100*(('09 (ind)'!BI37-MIN('09 (ind)'!BI$6:BI$37))/(MAX('09 (ind)'!BI$6:BI$37)-MIN('09 (ind)'!BI$6:BI$37))),ABS(-100+(100*(('09 (ind)'!BI37-MIN('09 (ind)'!BI$6:BI$37))/(MAX('09 (ind)'!BI$6:BI$37)-MIN('09 (ind)'!BI$6:BI$37))))))</f>
        <v>97.115733677253019</v>
      </c>
      <c r="BJ38" s="75">
        <f>IF('09 (ind)'!BJ$1="si",100*(('09 (ind)'!BJ37-MIN('09 (ind)'!BJ$6:BJ$37))/(MAX('09 (ind)'!BJ$6:BJ$37)-MIN('09 (ind)'!BJ$6:BJ$37))),ABS(-100+(100*(('09 (ind)'!BJ37-MIN('09 (ind)'!BJ$6:BJ$37))/(MAX('09 (ind)'!BJ$6:BJ$37)-MIN('09 (ind)'!BJ$6:BJ$37))))))</f>
        <v>1.5365455011772517E-4</v>
      </c>
      <c r="BK38" s="75">
        <f>IF('09 (ind)'!BK$1="si",100*(('09 (ind)'!BK37-MIN('09 (ind)'!BK$6:BK$37))/(MAX('09 (ind)'!BK$6:BK$37)-MIN('09 (ind)'!BK$6:BK$37))),ABS(-100+(100*(('09 (ind)'!BK37-MIN('09 (ind)'!BK$6:BK$37))/(MAX('09 (ind)'!BK$6:BK$37)-MIN('09 (ind)'!BK$6:BK$37))))))</f>
        <v>7.2291201637547253</v>
      </c>
      <c r="BL38" s="75">
        <f>IF('09 (ind)'!BL$1="si",100*(('09 (ind)'!BL37-MIN('09 (ind)'!BL$6:BL$37))/(MAX('09 (ind)'!BL$6:BL$37)-MIN('09 (ind)'!BL$6:BL$37))),ABS(-100+(100*(('09 (ind)'!BL37-MIN('09 (ind)'!BL$6:BL$37))/(MAX('09 (ind)'!BL$6:BL$37)-MIN('09 (ind)'!BL$6:BL$37))))))</f>
        <v>6.3063063063063058</v>
      </c>
      <c r="BM38" s="75">
        <f>IF('09 (ind)'!BM$1="si",100*(('09 (ind)'!BM37-MIN('09 (ind)'!BM$6:BM$37))/(MAX('09 (ind)'!BM$6:BM$37)-MIN('09 (ind)'!BM$6:BM$37))),ABS(-100+(100*(('09 (ind)'!BM37-MIN('09 (ind)'!BM$6:BM$37))/(MAX('09 (ind)'!BM$6:BM$37)-MIN('09 (ind)'!BM$6:BM$37))))))</f>
        <v>8.1502116601236221</v>
      </c>
      <c r="BN38" s="75">
        <f>IF('09 (ind)'!BN$1="si",100*(('09 (ind)'!BN37-MIN('09 (ind)'!BN$6:BN$37))/(MAX('09 (ind)'!BN$6:BN$37)-MIN('09 (ind)'!BN$6:BN$37))),ABS(-100+(100*(('09 (ind)'!BN37-MIN('09 (ind)'!BN$6:BN$37))/(MAX('09 (ind)'!BN$6:BN$37)-MIN('09 (ind)'!BN$6:BN$37))))))</f>
        <v>24.488771252937298</v>
      </c>
      <c r="BO38" s="75">
        <f>IF('09 (ind)'!BO$1="si",100*(('09 (ind)'!BO37-MIN('09 (ind)'!BO$6:BO$37))/(MAX('09 (ind)'!BO$6:BO$37)-MIN('09 (ind)'!BO$6:BO$37))),ABS(-100+(100*(('09 (ind)'!BO37-MIN('09 (ind)'!BO$6:BO$37))/(MAX('09 (ind)'!BO$6:BO$37)-MIN('09 (ind)'!BO$6:BO$37))))))</f>
        <v>19.077064061674605</v>
      </c>
      <c r="BP38" s="75">
        <f>IF('09 (ind)'!BP$1="si",100*(('09 (ind)'!BP37-MIN('09 (ind)'!BP$6:BP$37))/(MAX('09 (ind)'!BP$6:BP$37)-MIN('09 (ind)'!BP$6:BP$37))),ABS(-100+(100*(('09 (ind)'!BP37-MIN('09 (ind)'!BP$6:BP$37))/(MAX('09 (ind)'!BP$6:BP$37)-MIN('09 (ind)'!BP$6:BP$37))))))</f>
        <v>18.921773535064741</v>
      </c>
      <c r="BQ38" s="75">
        <f>IF('09 (ind)'!BQ$1="si",100*(('09 (ind)'!BQ37-MIN('09 (ind)'!BQ$6:BQ$37))/(MAX('09 (ind)'!BQ$6:BQ$37)-MIN('09 (ind)'!BQ$6:BQ$37))),ABS(-100+(100*(('09 (ind)'!BQ37-MIN('09 (ind)'!BQ$6:BQ$37))/(MAX('09 (ind)'!BQ$6:BQ$37)-MIN('09 (ind)'!BQ$6:BQ$37))))))</f>
        <v>46.382857647715959</v>
      </c>
      <c r="BR38" s="75">
        <f>IF('09 (ind)'!BR$1="si",100*(('09 (ind)'!BR37-MIN('09 (ind)'!BR$6:BR$37))/(MAX('09 (ind)'!BR$6:BR$37)-MIN('09 (ind)'!BR$6:BR$37))),ABS(-100+(100*(('09 (ind)'!BR37-MIN('09 (ind)'!BR$6:BR$37))/(MAX('09 (ind)'!BP$6:BP$37)-MIN('09 (ind)'!BR$6:BR$37))))))</f>
        <v>3.7306407128460806</v>
      </c>
      <c r="BS38" s="75">
        <f>IF('09 (ind)'!BS$1="si",100*(('09 (ind)'!BS37-MIN('09 (ind)'!BS$6:BS$37))/(MAX('09 (ind)'!BS$6:BS$37)-MIN('09 (ind)'!BS$6:BS$37))),ABS(-100+(100*(('09 (ind)'!BS37-MIN('09 (ind)'!BS$6:BS$37))/(MAX('09 (ind)'!BQ$6:BQ$37)-MIN('09 (ind)'!BS$6:BS$37))))))</f>
        <v>59.621669860797411</v>
      </c>
      <c r="BT38" s="75">
        <f>IF('09 (ind)'!BT$1="si",100*(('09 (ind)'!BT37-MIN('09 (ind)'!BT$6:BT$37))/(MAX('09 (ind)'!BT$6:BT$37)-MIN('09 (ind)'!BT$6:BT$37))),ABS(-100+(100*(('09 (ind)'!BT37-MIN('09 (ind)'!BT$6:BT$37))/(MAX('09 (ind)'!BR$6:BR$37)-MIN('09 (ind)'!BT$6:BT$37))))))</f>
        <v>90.445200973950847</v>
      </c>
      <c r="BU38" s="75">
        <f>IF('09 (ind)'!BU$1="si",100*(('09 (ind)'!BU37-MIN('09 (ind)'!BU$6:BU$37))/(MAX('09 (ind)'!BU$6:BU$37)-MIN('09 (ind)'!BU$6:BU$37))),ABS(-100+(100*(('09 (ind)'!BU37-MIN('09 (ind)'!BU$6:BU$37))/(MAX('09 (ind)'!BU$6:BU$37)-MIN('09 (ind)'!BU$6:BU$37))))))</f>
        <v>62.845766974015092</v>
      </c>
      <c r="BV38" s="75">
        <f>IF('09 (ind)'!BV$1="si",100*(('09 (ind)'!BV37-MIN('09 (ind)'!BV$6:BV$37))/(MAX('09 (ind)'!BV$6:BV$37)-MIN('09 (ind)'!BV$6:BV$37))),ABS(-100+(100*(('09 (ind)'!BV37-MIN('09 (ind)'!BV$6:BV$37))/(MAX('09 (ind)'!BV$6:BV$37)-MIN('09 (ind)'!BV$6:BV$37))))))</f>
        <v>23.083024854574301</v>
      </c>
      <c r="BW38" s="75">
        <f>IF('09 (ind)'!BW$1="si",100*(('09 (ind)'!BW37-MIN('09 (ind)'!BW$6:BW$37))/(MAX('09 (ind)'!BW$6:BW$37)-MIN('09 (ind)'!BW$6:BW$37))),ABS(-100+(100*(('09 (ind)'!BW37-MIN('09 (ind)'!BW$6:BW$37))/(MAX('09 (ind)'!BW$6:BW$37)-MIN('09 (ind)'!BW$6:BW$37))))))</f>
        <v>45.465207193119618</v>
      </c>
      <c r="BX38" s="75">
        <f>IF('09 (ind)'!BX$1="si",100*(('09 (ind)'!BX37-MIN('09 (ind)'!BX$6:BX$37))/(MAX('09 (ind)'!BX$6:BX$37)-MIN('09 (ind)'!BX$6:BX$37))),ABS(-100+(100*(('09 (ind)'!BX37-MIN('09 (ind)'!BX$6:BX$37))/(MAX('09 (ind)'!BX$6:BX$37)-MIN('09 (ind)'!BX$6:BX$37))))))</f>
        <v>20.260031882249791</v>
      </c>
      <c r="BY38" s="75">
        <f>IF('09 (ind)'!BY$1="si",100*(('09 (ind)'!BY37-MIN('09 (ind)'!BY$6:BY$37))/(MAX('09 (ind)'!BY$6:BY$37)-MIN('09 (ind)'!BY$6:BY$37))),ABS(-100+(100*(('09 (ind)'!BY37-MIN('09 (ind)'!BY$6:BY$37))/(MAX('09 (ind)'!BY$6:BY$37)-MIN('09 (ind)'!BY$6:BY$37))))))</f>
        <v>66.224223487567414</v>
      </c>
      <c r="BZ38" s="75">
        <f>IF('09 (ind)'!BZ$1="si",100*(('09 (ind)'!BZ37-MIN('09 (ind)'!BZ$6:BZ$37))/(MAX('09 (ind)'!BZ$6:BZ$37)-MIN('09 (ind)'!BZ$6:BZ$37))),ABS(-100+(100*(('09 (ind)'!BZ37-MIN('09 (ind)'!BZ$6:BZ$37))/(MAX('09 (ind)'!BZ$6:BZ$37)-MIN('09 (ind)'!BZ$6:BZ$37))))))</f>
        <v>90.596731370347527</v>
      </c>
      <c r="CA38" s="75">
        <f>IF('09 (ind)'!CA$1="si",100*(('09 (ind)'!CA37-MIN('09 (ind)'!CA$6:CA$37))/(MAX('09 (ind)'!CA$6:CA$37)-MIN('09 (ind)'!CA$6:CA$37))),ABS(-100+(100*(('09 (ind)'!CA37-MIN('09 (ind)'!CA$6:CA$37))/(MAX('09 (ind)'!CA$6:CA$37)-MIN('09 (ind)'!CA$6:CA$37))))))</f>
        <v>21.402459670807822</v>
      </c>
      <c r="CB38" s="75">
        <f>IF('09 (ind)'!CB$1="si",100*(('09 (ind)'!CB37-MIN('09 (ind)'!CB$6:CB$37))/(MAX('09 (ind)'!CB$6:CB$37)-MIN('09 (ind)'!CB$6:CB$37))),ABS(-100+(100*(('09 (ind)'!CB37-MIN('09 (ind)'!CB$6:CB$37))/(MAX('09 (ind)'!CB$6:CB$37)-MIN('09 (ind)'!CB$6:CB$37))))))</f>
        <v>73.291925465838517</v>
      </c>
      <c r="CC38" s="75">
        <f>IF('09 (ind)'!CC$1="si",100*(('09 (ind)'!CC37-MIN('09 (ind)'!CC$6:CC$37))/(MAX('09 (ind)'!CC$6:CC$37)-MIN('09 (ind)'!CC$6:CC$37))),ABS(-100+(100*(('09 (ind)'!CC37-MIN('09 (ind)'!CC$6:CC$37))/(MAX('09 (ind)'!CC$6:CC$37)-MIN('09 (ind)'!CC$6:CC$37))))))</f>
        <v>60.264029256804349</v>
      </c>
      <c r="CD38" s="75">
        <f>IF('09 (ind)'!CD$1="si",100*(('09 (ind)'!CD37-MIN('09 (ind)'!CD$6:CD$37))/(MAX('09 (ind)'!CD$6:CD$37)-MIN('09 (ind)'!CD$6:CD$37))),ABS(-100+(100*(('09 (ind)'!CD37-MIN('09 (ind)'!CD$6:CD$37))/(MAX('09 (ind)'!CD$6:CD$37)-MIN('09 (ind)'!CD$6:CD$37))))))</f>
        <v>0.27433512727194304</v>
      </c>
      <c r="CE38" s="75">
        <f>IF('09 (ind)'!CE$1="si",100*(('09 (ind)'!CE37-MIN('09 (ind)'!CE$6:CE$37))/(MAX('09 (ind)'!CE$6:CE$37)-MIN('09 (ind)'!CE$6:CE$37))),ABS(-100+(100*(('09 (ind)'!CE37-MIN('09 (ind)'!CE$6:CE$37))/(MAX('09 (ind)'!CE$6:CE$37)-MIN('09 (ind)'!CE$6:CE$37))))))</f>
        <v>10.412733672181581</v>
      </c>
      <c r="CF38" s="75">
        <f>IF('09 (ind)'!CF$1="si",100*(('09 (ind)'!CF37-MIN('09 (ind)'!CF$6:CF$37))/(MAX('09 (ind)'!CF$6:CF$37)-MIN('09 (ind)'!CF$6:CF$37))),ABS(-100+(100*(('09 (ind)'!CF37-MIN('09 (ind)'!CF$6:CF$37))/(MAX('09 (ind)'!CF$6:CF$37)-MIN('09 (ind)'!CF$6:CF$37))))))</f>
        <v>6.3929570394296071</v>
      </c>
      <c r="CG38" s="75">
        <f>IF('09 (ind)'!CG$1="si",100*(('09 (ind)'!CG37-MIN('09 (ind)'!CG$6:CG$37))/(MAX('09 (ind)'!CG$6:CG$37)-MIN('09 (ind)'!CG$6:CG$37))),ABS(-100+(100*(('09 (ind)'!CG37-MIN('09 (ind)'!CG$6:CG$37))/(MAX('09 (ind)'!CG$6:CG$37)-MIN('09 (ind)'!CG$6:CG$37))))))</f>
        <v>25.740645012476254</v>
      </c>
      <c r="CH38" s="75">
        <f>IF('09 (ind)'!CH$1="si",100*(('09 (ind)'!CH37-MIN('09 (ind)'!CH$6:CH$37))/(MAX('09 (ind)'!CH$6:CH$37)-MIN('09 (ind)'!CH$6:CH$37))),ABS(-100+(100*(('09 (ind)'!CH37-MIN('09 (ind)'!CH$6:CH$37))/(MAX('09 (ind)'!CH$6:CH$37)-MIN('09 (ind)'!CH$6:CH$37))))))</f>
        <v>57.999271109396709</v>
      </c>
      <c r="CI38" s="75">
        <f>IF('09 (ind)'!CI$1="si",100*(('09 (ind)'!CI37-MIN('09 (ind)'!CI$6:CI$37))/(MAX('09 (ind)'!CI$6:CI$37)-MIN('09 (ind)'!CI$6:CI$37))),ABS(-100+(100*(('09 (ind)'!CI37-MIN('09 (ind)'!CI$6:CI$37))/(MAX('09 (ind)'!CI$6:CI$37)-MIN('09 (ind)'!CI$6:CI$37))))))</f>
        <v>78.634060299364734</v>
      </c>
      <c r="CJ38" s="75">
        <f>IF('09 (ind)'!CJ$1="si",100*(('09 (ind)'!CJ37-MIN('09 (ind)'!CJ$6:CJ$37))/(MAX('09 (ind)'!CJ$6:CJ$37)-MIN('09 (ind)'!CJ$6:CJ$37))),ABS(-100+(100*(('09 (ind)'!CJ37-MIN('09 (ind)'!CJ$6:CJ$37))/(MAX('09 (ind)'!CJ$6:CJ$37)-MIN('09 (ind)'!CJ$6:CJ$37))))))</f>
        <v>74.512546534215886</v>
      </c>
      <c r="CK38" s="75">
        <f>IF('09 (ind)'!CK$1="si",100*(('09 (ind)'!CK37-MIN('09 (ind)'!CK$6:CK$37))/(MAX('09 (ind)'!CK$6:CK$37)-MIN('09 (ind)'!CK$6:CK$37))),ABS(-100+(100*(('09 (ind)'!CK37-MIN('09 (ind)'!CK$6:CK$37))/(MAX('09 (ind)'!CK$6:CK$37)-MIN('09 (ind)'!CK$6:CK$37))))))</f>
        <v>2.7503592920362347</v>
      </c>
      <c r="CL38" s="75">
        <f>IF('09 (ind)'!CL$1="si",100*(('09 (ind)'!CL37-MIN('09 (ind)'!CL$6:CL$37))/(MAX('09 (ind)'!CL$6:CL$37)-MIN('09 (ind)'!CL$6:CL$37))),ABS(-100+(100*(('09 (ind)'!CL37-MIN('09 (ind)'!CL$6:CL$37))/(MAX('09 (ind)'!CL$6:CL$37)-MIN('09 (ind)'!CL$6:CL$37))))))</f>
        <v>5.1135192233814681</v>
      </c>
      <c r="CM38" s="75">
        <f>IF('09 (ind)'!CM$1="si",100*(('09 (ind)'!CM37-MIN('09 (ind)'!CM$6:CM$37))/(MAX('09 (ind)'!CM$6:CM$37)-MIN('09 (ind)'!CM$6:CM$37))),ABS(-100+(100*(('09 (ind)'!CM37-MIN('09 (ind)'!CM$6:CM$37))/(MAX('09 (ind)'!CM$6:CM$37)-MIN('09 (ind)'!CM$6:CM$37))))))</f>
        <v>14.416494024722285</v>
      </c>
    </row>
    <row r="40" spans="1:91">
      <c r="A40" s="89" t="s">
        <v>59</v>
      </c>
      <c r="B40" s="89" t="s">
        <v>60</v>
      </c>
      <c r="D40">
        <f>ABS(CORREL($B$7:$B$38,D$7:D$38))</f>
        <v>7.126762770235015E-2</v>
      </c>
      <c r="E40">
        <f t="shared" ref="E40:BP40" si="0">ABS(CORREL($B$7:$B$38,E$7:E$38))</f>
        <v>0.41677087040556127</v>
      </c>
      <c r="F40">
        <f t="shared" si="0"/>
        <v>4.8004556702954899E-2</v>
      </c>
      <c r="G40">
        <f t="shared" si="0"/>
        <v>5.4367299512349816E-2</v>
      </c>
      <c r="H40">
        <f t="shared" si="0"/>
        <v>0.19673015185067935</v>
      </c>
      <c r="I40">
        <f t="shared" si="0"/>
        <v>5.7595440104378517E-2</v>
      </c>
      <c r="J40">
        <f t="shared" si="0"/>
        <v>4.9082595765875849E-3</v>
      </c>
      <c r="K40">
        <f t="shared" si="0"/>
        <v>0.18265442712237409</v>
      </c>
      <c r="L40">
        <f t="shared" si="0"/>
        <v>7.0225459024215869E-2</v>
      </c>
      <c r="M40">
        <f t="shared" si="0"/>
        <v>2.0260024254160847E-2</v>
      </c>
      <c r="N40">
        <f t="shared" si="0"/>
        <v>0.16959356097653303</v>
      </c>
      <c r="O40">
        <f t="shared" si="0"/>
        <v>0.21214116256772372</v>
      </c>
      <c r="P40">
        <f t="shared" si="0"/>
        <v>0.22688948338929793</v>
      </c>
      <c r="Q40">
        <f t="shared" si="0"/>
        <v>7.6538711477064078E-2</v>
      </c>
      <c r="R40">
        <f t="shared" si="0"/>
        <v>0.84882684823414656</v>
      </c>
      <c r="S40">
        <f t="shared" si="0"/>
        <v>5.6326265097208887E-2</v>
      </c>
      <c r="T40">
        <f t="shared" si="0"/>
        <v>0.43948515374429159</v>
      </c>
      <c r="U40">
        <f t="shared" si="0"/>
        <v>0.13689137101948598</v>
      </c>
      <c r="V40">
        <f t="shared" si="0"/>
        <v>1.6772255460726849E-2</v>
      </c>
      <c r="W40">
        <f t="shared" si="0"/>
        <v>0.3649458661399908</v>
      </c>
      <c r="X40">
        <f t="shared" si="0"/>
        <v>0.32764706280307748</v>
      </c>
      <c r="Y40">
        <f t="shared" si="0"/>
        <v>0.3523548501741034</v>
      </c>
      <c r="Z40">
        <f t="shared" si="0"/>
        <v>0.23502471118864537</v>
      </c>
      <c r="AA40">
        <f t="shared" si="0"/>
        <v>0.23658242853268327</v>
      </c>
      <c r="AB40">
        <f t="shared" si="0"/>
        <v>2.1264438768062732E-2</v>
      </c>
      <c r="AC40">
        <f t="shared" si="0"/>
        <v>0.28661581725957286</v>
      </c>
      <c r="AD40">
        <f t="shared" si="0"/>
        <v>0.32326552453124119</v>
      </c>
      <c r="AE40">
        <f t="shared" si="0"/>
        <v>8.8404540058451345E-3</v>
      </c>
      <c r="AF40">
        <f t="shared" si="0"/>
        <v>0.31037632249744079</v>
      </c>
      <c r="AG40">
        <f t="shared" si="0"/>
        <v>0.14547847479347512</v>
      </c>
      <c r="AH40">
        <f t="shared" si="0"/>
        <v>0.12162741718600625</v>
      </c>
      <c r="AI40">
        <f t="shared" si="0"/>
        <v>0.1521846609724217</v>
      </c>
      <c r="AJ40">
        <f t="shared" si="0"/>
        <v>0.45758262219131074</v>
      </c>
      <c r="AK40">
        <f>ABS(CORREL($B$7:$B$38,AK$7:AK$38))</f>
        <v>2.5925621677462936E-2</v>
      </c>
      <c r="AL40">
        <f t="shared" si="0"/>
        <v>0.18582485052660519</v>
      </c>
      <c r="AM40">
        <f t="shared" si="0"/>
        <v>0.19775286840265616</v>
      </c>
      <c r="AN40">
        <f t="shared" si="0"/>
        <v>0.46821964274264283</v>
      </c>
      <c r="AO40">
        <f t="shared" si="0"/>
        <v>0.12311717873619114</v>
      </c>
      <c r="AP40">
        <f t="shared" si="0"/>
        <v>0.46737800318884082</v>
      </c>
      <c r="AQ40">
        <f t="shared" si="0"/>
        <v>0.23521882208488964</v>
      </c>
      <c r="AR40">
        <f t="shared" si="0"/>
        <v>0.24611881529147156</v>
      </c>
      <c r="AS40">
        <f t="shared" si="0"/>
        <v>0.46522182151759039</v>
      </c>
      <c r="AT40">
        <f t="shared" si="0"/>
        <v>2.5276765194491482E-2</v>
      </c>
      <c r="AU40">
        <f t="shared" si="0"/>
        <v>0.19102230286474048</v>
      </c>
      <c r="AV40">
        <f t="shared" si="0"/>
        <v>0.1108552896504061</v>
      </c>
      <c r="AW40">
        <f t="shared" si="0"/>
        <v>0.29948855839572308</v>
      </c>
      <c r="AX40">
        <f t="shared" si="0"/>
        <v>0.33637020140795859</v>
      </c>
      <c r="AY40">
        <f t="shared" si="0"/>
        <v>0.52099089198746273</v>
      </c>
      <c r="AZ40">
        <f t="shared" si="0"/>
        <v>0.14459618631929375</v>
      </c>
      <c r="BA40">
        <f t="shared" si="0"/>
        <v>5.7454349082751684E-3</v>
      </c>
      <c r="BB40">
        <f t="shared" si="0"/>
        <v>0.14779036616947785</v>
      </c>
      <c r="BC40">
        <f t="shared" si="0"/>
        <v>3.3158797567929943E-2</v>
      </c>
      <c r="BD40">
        <f t="shared" si="0"/>
        <v>8.0294842917981432E-2</v>
      </c>
      <c r="BE40">
        <f t="shared" si="0"/>
        <v>0.16912793759780412</v>
      </c>
      <c r="BF40">
        <f t="shared" si="0"/>
        <v>0.26476555138985447</v>
      </c>
      <c r="BG40">
        <f t="shared" si="0"/>
        <v>0.69405563119901059</v>
      </c>
      <c r="BH40">
        <f t="shared" si="0"/>
        <v>0.78107571891428551</v>
      </c>
      <c r="BI40">
        <f t="shared" si="0"/>
        <v>1.9116487715412758E-2</v>
      </c>
      <c r="BJ40">
        <f t="shared" si="0"/>
        <v>0.12303186650366935</v>
      </c>
      <c r="BK40">
        <f t="shared" si="0"/>
        <v>2.3872965827806108E-2</v>
      </c>
      <c r="BL40">
        <f t="shared" si="0"/>
        <v>0.61443540208302805</v>
      </c>
      <c r="BM40">
        <f t="shared" si="0"/>
        <v>0.10109231232756807</v>
      </c>
      <c r="BN40">
        <f t="shared" si="0"/>
        <v>0.40485188643534586</v>
      </c>
      <c r="BO40">
        <f t="shared" si="0"/>
        <v>0.22004751493556332</v>
      </c>
      <c r="BP40">
        <f t="shared" si="0"/>
        <v>0.58490943857448097</v>
      </c>
      <c r="BQ40">
        <f t="shared" ref="BQ40:CM40" si="1">ABS(CORREL($B$7:$B$38,BQ$7:BQ$38))</f>
        <v>0.58186289719923467</v>
      </c>
      <c r="BR40">
        <f t="shared" si="1"/>
        <v>0.10225990145393674</v>
      </c>
      <c r="BS40">
        <f t="shared" si="1"/>
        <v>0.49867207099196864</v>
      </c>
      <c r="BT40">
        <f t="shared" si="1"/>
        <v>6.9493595863628257E-2</v>
      </c>
      <c r="BU40">
        <f t="shared" si="1"/>
        <v>0.28964151189190063</v>
      </c>
      <c r="BV40">
        <f t="shared" si="1"/>
        <v>0.38413969032901418</v>
      </c>
      <c r="BW40">
        <f t="shared" si="1"/>
        <v>5.9747596088567091E-2</v>
      </c>
      <c r="BX40">
        <f t="shared" si="1"/>
        <v>0.60442717556029713</v>
      </c>
      <c r="BY40">
        <f t="shared" si="1"/>
        <v>0.10682747462374639</v>
      </c>
      <c r="BZ40">
        <f t="shared" si="1"/>
        <v>0.14030934361066125</v>
      </c>
      <c r="CA40">
        <f t="shared" si="1"/>
        <v>7.3251389967582917E-2</v>
      </c>
      <c r="CB40">
        <f t="shared" si="1"/>
        <v>0.56074727029250504</v>
      </c>
      <c r="CC40">
        <f t="shared" si="1"/>
        <v>6.8294602402637727E-4</v>
      </c>
      <c r="CD40">
        <f t="shared" si="1"/>
        <v>7.3556660138120331E-2</v>
      </c>
      <c r="CE40">
        <f t="shared" si="1"/>
        <v>0.18088843298477411</v>
      </c>
      <c r="CF40">
        <f t="shared" si="1"/>
        <v>0.21237881810014977</v>
      </c>
      <c r="CG40">
        <f t="shared" si="1"/>
        <v>0.66257679249517665</v>
      </c>
      <c r="CH40">
        <f t="shared" si="1"/>
        <v>0.14023859768159627</v>
      </c>
      <c r="CI40">
        <f t="shared" si="1"/>
        <v>4.0194013224494597E-2</v>
      </c>
      <c r="CJ40">
        <f t="shared" si="1"/>
        <v>0.25773467201926725</v>
      </c>
      <c r="CK40">
        <f t="shared" si="1"/>
        <v>0.73046206954116844</v>
      </c>
      <c r="CL40">
        <f t="shared" si="1"/>
        <v>0.29829080882772419</v>
      </c>
      <c r="CM40">
        <f t="shared" si="1"/>
        <v>0.59097907815569517</v>
      </c>
    </row>
    <row r="41" spans="1:91">
      <c r="B41" s="89" t="s">
        <v>61</v>
      </c>
      <c r="D41">
        <f>ABS(CORREL($C$7:$C$38,D$7:D$38))</f>
        <v>0.2158985027377868</v>
      </c>
      <c r="E41">
        <f t="shared" ref="E41:BP41" si="2">ABS(CORREL($C$7:$C$38,E$7:E$38))</f>
        <v>0.16553778400995076</v>
      </c>
      <c r="F41">
        <f t="shared" si="2"/>
        <v>0.11289335398295418</v>
      </c>
      <c r="G41">
        <f t="shared" si="2"/>
        <v>0.41185935953395097</v>
      </c>
      <c r="H41">
        <f t="shared" si="2"/>
        <v>0.14938340461591151</v>
      </c>
      <c r="I41">
        <f t="shared" si="2"/>
        <v>0.34361759934443797</v>
      </c>
      <c r="J41">
        <f t="shared" si="2"/>
        <v>8.5971378973460744E-2</v>
      </c>
      <c r="K41">
        <f t="shared" si="2"/>
        <v>0.23204985372406392</v>
      </c>
      <c r="L41">
        <f t="shared" si="2"/>
        <v>5.3840437742198374E-3</v>
      </c>
      <c r="M41">
        <f t="shared" si="2"/>
        <v>0.1421925039453022</v>
      </c>
      <c r="N41">
        <f t="shared" si="2"/>
        <v>0.55053124228464856</v>
      </c>
      <c r="O41">
        <f t="shared" si="2"/>
        <v>9.1244840072708056E-2</v>
      </c>
      <c r="P41">
        <f t="shared" si="2"/>
        <v>1.0274567785497596E-2</v>
      </c>
      <c r="Q41">
        <f t="shared" si="2"/>
        <v>0.37268499322175652</v>
      </c>
      <c r="R41">
        <f t="shared" si="2"/>
        <v>0.49124534779214191</v>
      </c>
      <c r="S41">
        <f t="shared" si="2"/>
        <v>0.22995115064992089</v>
      </c>
      <c r="T41">
        <f t="shared" si="2"/>
        <v>0.49561083669850553</v>
      </c>
      <c r="U41">
        <f t="shared" si="2"/>
        <v>0.15681324010338005</v>
      </c>
      <c r="V41">
        <f t="shared" si="2"/>
        <v>0.1947444445560933</v>
      </c>
      <c r="W41">
        <f t="shared" si="2"/>
        <v>0.63078612028183867</v>
      </c>
      <c r="X41">
        <f t="shared" si="2"/>
        <v>0.68296524246088763</v>
      </c>
      <c r="Y41">
        <f t="shared" si="2"/>
        <v>0.82329154190794063</v>
      </c>
      <c r="Z41">
        <f t="shared" si="2"/>
        <v>0.59996487380157149</v>
      </c>
      <c r="AA41">
        <f t="shared" si="2"/>
        <v>0.68563527060999552</v>
      </c>
      <c r="AB41">
        <f t="shared" si="2"/>
        <v>0.39332741814538419</v>
      </c>
      <c r="AC41">
        <f t="shared" si="2"/>
        <v>0.69658852683568373</v>
      </c>
      <c r="AD41">
        <f t="shared" si="2"/>
        <v>7.0145677257271791E-2</v>
      </c>
      <c r="AE41">
        <f t="shared" si="2"/>
        <v>3.843006166719265E-2</v>
      </c>
      <c r="AF41">
        <f t="shared" si="2"/>
        <v>0.7161955889126469</v>
      </c>
      <c r="AG41">
        <f t="shared" si="2"/>
        <v>0.1215527829082262</v>
      </c>
      <c r="AH41">
        <f t="shared" si="2"/>
        <v>0.23189902417835287</v>
      </c>
      <c r="AI41">
        <f t="shared" si="2"/>
        <v>8.0349300081256361E-2</v>
      </c>
      <c r="AJ41">
        <f t="shared" si="2"/>
        <v>0.60346669950654963</v>
      </c>
      <c r="AK41">
        <f t="shared" si="2"/>
        <v>0.13636094799570264</v>
      </c>
      <c r="AL41">
        <f t="shared" si="2"/>
        <v>0.34900321601480866</v>
      </c>
      <c r="AM41">
        <f t="shared" si="2"/>
        <v>0.10322966094239978</v>
      </c>
      <c r="AN41">
        <f t="shared" si="2"/>
        <v>0.72214994000066024</v>
      </c>
      <c r="AO41">
        <f t="shared" si="2"/>
        <v>0.13287957474929118</v>
      </c>
      <c r="AP41">
        <f t="shared" si="2"/>
        <v>0.44292085122504343</v>
      </c>
      <c r="AQ41">
        <f t="shared" si="2"/>
        <v>0.40578458833691911</v>
      </c>
      <c r="AR41">
        <f t="shared" si="2"/>
        <v>0.51798963957263777</v>
      </c>
      <c r="AS41">
        <f t="shared" si="2"/>
        <v>0.21159837714850366</v>
      </c>
      <c r="AT41">
        <f t="shared" si="2"/>
        <v>0.27999963298469988</v>
      </c>
      <c r="AU41">
        <f t="shared" si="2"/>
        <v>0.16086222517593671</v>
      </c>
      <c r="AV41">
        <f t="shared" si="2"/>
        <v>2.8724240976733581E-2</v>
      </c>
      <c r="AW41">
        <f t="shared" si="2"/>
        <v>0.51185415054568539</v>
      </c>
      <c r="AX41">
        <f t="shared" si="2"/>
        <v>0.44370824725583152</v>
      </c>
      <c r="AY41">
        <f t="shared" si="2"/>
        <v>0.91454332239557845</v>
      </c>
      <c r="AZ41">
        <f t="shared" si="2"/>
        <v>0.26585626462685774</v>
      </c>
      <c r="BA41">
        <f t="shared" si="2"/>
        <v>0.20721915597865481</v>
      </c>
      <c r="BB41">
        <f t="shared" si="2"/>
        <v>0.37591929260353218</v>
      </c>
      <c r="BC41">
        <f t="shared" si="2"/>
        <v>0.31314673348511313</v>
      </c>
      <c r="BD41">
        <f t="shared" si="2"/>
        <v>4.2032369466931854E-2</v>
      </c>
      <c r="BE41">
        <f t="shared" si="2"/>
        <v>0.60996262636024567</v>
      </c>
      <c r="BF41">
        <f t="shared" si="2"/>
        <v>0.6789544298290523</v>
      </c>
      <c r="BG41">
        <f t="shared" si="2"/>
        <v>0.31965517946718963</v>
      </c>
      <c r="BH41">
        <f t="shared" si="2"/>
        <v>0.66646420370745929</v>
      </c>
      <c r="BI41">
        <f t="shared" si="2"/>
        <v>0.31659074154373062</v>
      </c>
      <c r="BJ41">
        <f t="shared" si="2"/>
        <v>9.7978720771230765E-2</v>
      </c>
      <c r="BK41">
        <f t="shared" si="2"/>
        <v>0.26791182568758171</v>
      </c>
      <c r="BL41">
        <f t="shared" si="2"/>
        <v>0.43006269129531971</v>
      </c>
      <c r="BM41">
        <f t="shared" si="2"/>
        <v>0.21579375968572487</v>
      </c>
      <c r="BN41">
        <f t="shared" si="2"/>
        <v>0.25357944069418359</v>
      </c>
      <c r="BO41">
        <f t="shared" si="2"/>
        <v>7.1980812481754239E-2</v>
      </c>
      <c r="BP41">
        <f t="shared" si="2"/>
        <v>0.84321015956490375</v>
      </c>
      <c r="BQ41">
        <f t="shared" ref="BQ41:CM41" si="3">ABS(CORREL($C$7:$C$38,BQ$7:BQ$38))</f>
        <v>0.5383738322030599</v>
      </c>
      <c r="BR41">
        <f t="shared" si="3"/>
        <v>0.23647351170379902</v>
      </c>
      <c r="BS41">
        <f t="shared" si="3"/>
        <v>0.20436888600011266</v>
      </c>
      <c r="BT41">
        <f t="shared" si="3"/>
        <v>5.7267772287695091E-2</v>
      </c>
      <c r="BU41">
        <f t="shared" si="3"/>
        <v>0.25088405965695143</v>
      </c>
      <c r="BV41">
        <f t="shared" si="3"/>
        <v>0.22646157318323618</v>
      </c>
      <c r="BW41">
        <f t="shared" si="3"/>
        <v>0.16246049588859565</v>
      </c>
      <c r="BX41">
        <f t="shared" si="3"/>
        <v>0.51439580103587579</v>
      </c>
      <c r="BY41">
        <f t="shared" si="3"/>
        <v>0.20583990698222554</v>
      </c>
      <c r="BZ41">
        <f t="shared" si="3"/>
        <v>0.38726977590281941</v>
      </c>
      <c r="CA41">
        <f t="shared" si="3"/>
        <v>0.11472093714400938</v>
      </c>
      <c r="CB41">
        <f t="shared" si="3"/>
        <v>3.6883792200591535E-2</v>
      </c>
      <c r="CC41">
        <f t="shared" si="3"/>
        <v>0.52341911893068349</v>
      </c>
      <c r="CD41">
        <f t="shared" si="3"/>
        <v>0.10719387621612771</v>
      </c>
      <c r="CE41">
        <f t="shared" si="3"/>
        <v>2.3018526547888503E-2</v>
      </c>
      <c r="CF41">
        <f t="shared" si="3"/>
        <v>0.3472063232507101</v>
      </c>
      <c r="CG41">
        <f t="shared" si="3"/>
        <v>0.6200985557398262</v>
      </c>
      <c r="CH41">
        <f t="shared" si="3"/>
        <v>6.8605201088735052E-2</v>
      </c>
      <c r="CI41">
        <f t="shared" si="3"/>
        <v>3.8228090667224244E-3</v>
      </c>
      <c r="CJ41">
        <f t="shared" si="3"/>
        <v>0.39675437118944501</v>
      </c>
      <c r="CK41">
        <f t="shared" si="3"/>
        <v>0.67896502218584653</v>
      </c>
      <c r="CL41">
        <f t="shared" si="3"/>
        <v>0.46800035805772372</v>
      </c>
      <c r="CM41">
        <f t="shared" si="3"/>
        <v>0.52036568640248759</v>
      </c>
    </row>
    <row r="42" spans="1:91" ht="15.75" thickBot="1"/>
    <row r="43" spans="1:91" ht="16.5" thickTop="1" thickBot="1">
      <c r="A43" s="90" t="s">
        <v>66</v>
      </c>
      <c r="B43" s="89" t="s">
        <v>60</v>
      </c>
      <c r="C43" s="320" t="s">
        <v>68</v>
      </c>
      <c r="D43" s="91">
        <f>QUARTILE(($D40:$AY40,$AZ40:$CM40),1)</f>
        <v>7.348034259548597E-2</v>
      </c>
      <c r="E43" s="91">
        <f>QUARTILE(($D40:$AY40,$AZ40:$CM40),2)</f>
        <v>0.18842357669567283</v>
      </c>
      <c r="F43" s="91">
        <f>QUARTILE(($D40:$AY40,$AZ40:$CM40),3)</f>
        <v>0.35550260416557522</v>
      </c>
      <c r="G43" s="91">
        <f>QUARTILE(($D40:$AY40,$AZ40:$CM40),4)</f>
        <v>0.84882684823414656</v>
      </c>
      <c r="H43" s="322" t="s">
        <v>67</v>
      </c>
      <c r="I43" s="91">
        <v>7.5642872599999994E-2</v>
      </c>
      <c r="J43" s="91">
        <v>0.15314706729999999</v>
      </c>
      <c r="K43" s="91">
        <v>0.26746052300000001</v>
      </c>
      <c r="L43" s="91">
        <v>0.46716238490000001</v>
      </c>
      <c r="M43" s="322" t="s">
        <v>18</v>
      </c>
      <c r="N43" s="91">
        <v>8.9954539999999999E-2</v>
      </c>
      <c r="O43" s="91">
        <v>0.20915753349999999</v>
      </c>
      <c r="P43" s="91">
        <v>0.410811378</v>
      </c>
      <c r="Q43" s="322" t="s">
        <v>17</v>
      </c>
      <c r="R43" s="91">
        <v>0.127846764</v>
      </c>
      <c r="S43" s="91">
        <v>0.31252452250000001</v>
      </c>
      <c r="T43" s="322" t="s">
        <v>2</v>
      </c>
      <c r="U43" s="115"/>
      <c r="V43" s="115"/>
      <c r="W43" s="91">
        <v>0.3</v>
      </c>
    </row>
    <row r="44" spans="1:91" ht="16.5" thickTop="1" thickBot="1">
      <c r="B44" s="89" t="s">
        <v>61</v>
      </c>
      <c r="C44" s="321"/>
      <c r="D44" s="91">
        <f>QUARTILE(($D41:$AY41,$AZ41:$CM41),1)</f>
        <v>0.13549060468409979</v>
      </c>
      <c r="E44" s="91">
        <f>QUARTILE(($D41:$AY41,$AZ41:$CM41),2)</f>
        <v>0.26688404515721975</v>
      </c>
      <c r="F44" s="91">
        <f>QUARTILE(($D41:$AY41,$AZ41:$CM41),3)</f>
        <v>0.51248956316823302</v>
      </c>
      <c r="G44" s="91">
        <f>QUARTILE(($D41:$AY41,$AZ41:$CM41),4)</f>
        <v>0.91454332239557845</v>
      </c>
      <c r="H44" s="323"/>
      <c r="I44" s="91">
        <v>8.4730729000000005E-2</v>
      </c>
      <c r="J44" s="91">
        <v>0.16988434550000001</v>
      </c>
      <c r="K44" s="91">
        <v>0.37639477630000001</v>
      </c>
      <c r="L44" s="91">
        <v>0.54143679030000003</v>
      </c>
      <c r="M44" s="323"/>
      <c r="N44" s="91">
        <v>0.1063688205</v>
      </c>
      <c r="O44" s="91">
        <v>0.22216448699999999</v>
      </c>
      <c r="P44" s="91">
        <v>0.50348190950000005</v>
      </c>
      <c r="Q44" s="323"/>
      <c r="R44" s="91"/>
      <c r="S44" s="91"/>
      <c r="T44" s="323"/>
      <c r="U44" s="116"/>
      <c r="V44" s="116"/>
    </row>
    <row r="45" spans="1:91" ht="15.75" thickTop="1">
      <c r="D45" s="90" t="s">
        <v>62</v>
      </c>
      <c r="E45" s="90" t="s">
        <v>63</v>
      </c>
      <c r="F45" s="90" t="s">
        <v>64</v>
      </c>
      <c r="G45" s="90" t="s">
        <v>65</v>
      </c>
      <c r="I45" s="90" t="s">
        <v>62</v>
      </c>
      <c r="J45" s="90" t="s">
        <v>63</v>
      </c>
      <c r="K45" s="90" t="s">
        <v>64</v>
      </c>
      <c r="L45" s="90" t="s">
        <v>65</v>
      </c>
    </row>
  </sheetData>
  <mergeCells count="14">
    <mergeCell ref="BD2:BR2"/>
    <mergeCell ref="BS2:CC2"/>
    <mergeCell ref="CD2:CH2"/>
    <mergeCell ref="CI2:CM2"/>
    <mergeCell ref="D2:L2"/>
    <mergeCell ref="M2:AK2"/>
    <mergeCell ref="AL2:AS2"/>
    <mergeCell ref="AT2:AV2"/>
    <mergeCell ref="AW2:BC2"/>
    <mergeCell ref="C43:C44"/>
    <mergeCell ref="H43:H44"/>
    <mergeCell ref="M43:M44"/>
    <mergeCell ref="Q43:Q44"/>
    <mergeCell ref="T43:T44"/>
  </mergeCells>
  <phoneticPr fontId="27" type="noConversion"/>
  <pageMargins left="0.75" right="0.75" top="1" bottom="1" header="0.5" footer="0.5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CX41"/>
  <sheetViews>
    <sheetView zoomScale="85" zoomScaleNormal="85" zoomScalePageLayoutView="85" workbookViewId="0">
      <pane xSplit="1" ySplit="4" topLeftCell="B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8" width="14.42578125" bestFit="1" customWidth="1"/>
    <col min="9" max="25" width="11.5703125" bestFit="1" customWidth="1"/>
    <col min="26" max="26" width="13.28515625" bestFit="1" customWidth="1"/>
    <col min="27" max="46" width="11.5703125" bestFit="1" customWidth="1"/>
    <col min="47" max="47" width="11" style="22" bestFit="1" customWidth="1"/>
    <col min="48" max="61" width="11.5703125" bestFit="1" customWidth="1"/>
    <col min="62" max="62" width="14.140625" bestFit="1" customWidth="1"/>
    <col min="63" max="63" width="13.28515625" bestFit="1" customWidth="1"/>
    <col min="64" max="69" width="11.5703125" bestFit="1" customWidth="1"/>
    <col min="70" max="70" width="14" bestFit="1" customWidth="1"/>
    <col min="71" max="77" width="11.5703125" bestFit="1" customWidth="1"/>
    <col min="78" max="78" width="13.42578125" bestFit="1" customWidth="1"/>
    <col min="79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14062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133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167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1530.6459460656174</v>
      </c>
      <c r="C5" s="251">
        <v>0.26427962982695047</v>
      </c>
      <c r="D5" s="250">
        <v>1005803</v>
      </c>
      <c r="E5" s="250">
        <v>388964</v>
      </c>
      <c r="F5" s="56">
        <v>5625</v>
      </c>
      <c r="G5" s="250">
        <v>76880441.178649902</v>
      </c>
      <c r="H5" s="250">
        <v>76880441.178649902</v>
      </c>
      <c r="I5" s="250">
        <v>32864.566754329528</v>
      </c>
      <c r="J5" s="254">
        <v>12170</v>
      </c>
      <c r="K5" s="254">
        <v>25.55555555555561</v>
      </c>
      <c r="L5" s="293">
        <v>3.2</v>
      </c>
      <c r="M5" s="253">
        <v>2.92</v>
      </c>
      <c r="N5" s="253">
        <v>4.28</v>
      </c>
      <c r="O5" s="253">
        <v>3.29</v>
      </c>
      <c r="P5" s="303">
        <v>0.19299999999999998</v>
      </c>
      <c r="Q5" s="254">
        <v>54</v>
      </c>
      <c r="R5" s="255">
        <v>25</v>
      </c>
      <c r="S5" s="254">
        <v>2724</v>
      </c>
      <c r="T5" s="259">
        <v>0.20437977694497764</v>
      </c>
      <c r="U5" s="254">
        <v>65447</v>
      </c>
      <c r="V5" s="290">
        <v>1</v>
      </c>
      <c r="W5" s="56">
        <v>379</v>
      </c>
      <c r="X5" s="295">
        <v>976.99</v>
      </c>
      <c r="Y5" s="254">
        <v>4</v>
      </c>
      <c r="Z5" s="257">
        <v>4161.123600811391</v>
      </c>
      <c r="AA5" s="296">
        <v>1.5122431610942251</v>
      </c>
      <c r="AB5" s="292">
        <v>2250.1999999999998</v>
      </c>
      <c r="AC5" s="254">
        <v>299.3</v>
      </c>
      <c r="AD5" s="250">
        <v>0</v>
      </c>
      <c r="AE5" s="254">
        <v>6</v>
      </c>
      <c r="AF5" s="254">
        <v>299</v>
      </c>
      <c r="AG5" s="258">
        <f>[1]OK!$D5</f>
        <v>95.860793124230554</v>
      </c>
      <c r="AH5" s="253">
        <v>16.0169</v>
      </c>
      <c r="AI5" s="259">
        <v>0.19714181018688165</v>
      </c>
      <c r="AJ5" s="250">
        <v>96139</v>
      </c>
      <c r="AK5" s="250">
        <v>41262</v>
      </c>
      <c r="AL5" s="253">
        <v>2.0023801877703686</v>
      </c>
      <c r="AM5" s="298">
        <v>93</v>
      </c>
      <c r="AN5" s="302">
        <v>146854</v>
      </c>
      <c r="AO5" s="260">
        <v>0.61108360291366826</v>
      </c>
      <c r="AP5" s="254">
        <v>4.0999999999999996</v>
      </c>
      <c r="AQ5" s="253">
        <v>76.7</v>
      </c>
      <c r="AR5" s="254">
        <v>56.9</v>
      </c>
      <c r="AS5" s="305">
        <v>1.4117410129896285E-2</v>
      </c>
      <c r="AT5" s="254">
        <v>504.73</v>
      </c>
      <c r="AU5" s="255">
        <v>27832</v>
      </c>
      <c r="AV5" s="254">
        <v>1.9335629039924018</v>
      </c>
      <c r="AW5" s="254">
        <v>711300</v>
      </c>
      <c r="AX5" s="254">
        <v>62.745075968927431</v>
      </c>
      <c r="AY5" s="251">
        <v>2.7931962338859972E-2</v>
      </c>
      <c r="AZ5" s="254">
        <v>28</v>
      </c>
      <c r="BA5" s="253">
        <v>4.8848920273090579</v>
      </c>
      <c r="BB5" s="254">
        <v>0</v>
      </c>
      <c r="BC5" s="254">
        <v>66.599999999999994</v>
      </c>
      <c r="BD5" s="254">
        <v>0</v>
      </c>
      <c r="BE5" s="254">
        <v>24.08</v>
      </c>
      <c r="BF5" s="261">
        <v>29896</v>
      </c>
      <c r="BG5" s="254">
        <v>11.02193614437849</v>
      </c>
      <c r="BH5" s="300">
        <f>[2]Promedios!$F37</f>
        <v>0.70916666666666661</v>
      </c>
      <c r="BI5" s="250">
        <v>1768477.5</v>
      </c>
      <c r="BJ5" s="254">
        <v>41740280.213828504</v>
      </c>
      <c r="BK5" s="261">
        <v>122095.75</v>
      </c>
      <c r="BL5" s="254">
        <v>33365</v>
      </c>
      <c r="BM5" s="254">
        <v>33.6</v>
      </c>
      <c r="BN5" s="250">
        <v>14401</v>
      </c>
      <c r="BO5" s="254">
        <v>222015</v>
      </c>
      <c r="BP5" s="254">
        <v>10057.671057</v>
      </c>
      <c r="BQ5" s="253">
        <v>9.4700260642919201</v>
      </c>
      <c r="BR5" s="253">
        <f>+[3]Hoja1!$S7</f>
        <v>7.1511912379088418</v>
      </c>
      <c r="BS5" s="254">
        <v>0.97330100000000019</v>
      </c>
      <c r="BT5" s="250">
        <v>10475</v>
      </c>
      <c r="BU5" s="254">
        <v>15</v>
      </c>
      <c r="BV5" s="250">
        <v>4695</v>
      </c>
      <c r="BW5" s="250">
        <v>21683</v>
      </c>
      <c r="BX5" s="250">
        <v>67.541196259598692</v>
      </c>
      <c r="BY5" s="254">
        <v>67</v>
      </c>
      <c r="BZ5" s="253">
        <v>1479019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0.96675380469005012</v>
      </c>
      <c r="CH5" s="254">
        <v>0</v>
      </c>
      <c r="CI5" s="300">
        <f>+[4]Hoja3!$C6</f>
        <v>1.9578968976984861</v>
      </c>
      <c r="CJ5" s="250">
        <v>26.967484197417434</v>
      </c>
      <c r="CK5" s="254">
        <v>3.9</v>
      </c>
      <c r="CL5" s="297">
        <v>98185</v>
      </c>
      <c r="CM5" s="253">
        <v>1.1449548135818259E-3</v>
      </c>
      <c r="CN5" s="254">
        <v>1816024.32275196</v>
      </c>
      <c r="CO5" s="252">
        <v>5324048.949117613</v>
      </c>
      <c r="CP5" s="254">
        <v>3886341.9983884189</v>
      </c>
      <c r="CQ5" s="254">
        <v>34.444130999999992</v>
      </c>
      <c r="CR5" s="261">
        <v>515</v>
      </c>
      <c r="CS5" s="254">
        <v>30713499.591453113</v>
      </c>
      <c r="CT5" s="261">
        <v>39333038.123656496</v>
      </c>
      <c r="CU5" s="254">
        <v>6</v>
      </c>
      <c r="CV5" s="254">
        <v>41</v>
      </c>
      <c r="CW5" s="254">
        <v>41</v>
      </c>
      <c r="CX5" s="254">
        <v>7144159.272453133</v>
      </c>
    </row>
    <row r="6" spans="1:102">
      <c r="A6" s="248" t="s">
        <v>331</v>
      </c>
      <c r="B6" s="250">
        <v>3589.6262930138946</v>
      </c>
      <c r="C6" s="251">
        <v>0.26278708848154647</v>
      </c>
      <c r="D6" s="250">
        <v>2898122</v>
      </c>
      <c r="E6" s="250">
        <v>1177896</v>
      </c>
      <c r="F6" s="56">
        <v>71546</v>
      </c>
      <c r="G6" s="250">
        <v>216923394.93251401</v>
      </c>
      <c r="H6" s="250">
        <v>216923394.93785301</v>
      </c>
      <c r="I6" s="250">
        <v>61128.464328771552</v>
      </c>
      <c r="J6" s="254">
        <v>96139</v>
      </c>
      <c r="K6" s="254">
        <v>68.888888888889852</v>
      </c>
      <c r="L6" s="293">
        <v>3.19</v>
      </c>
      <c r="M6" s="253">
        <v>2.89</v>
      </c>
      <c r="N6" s="253">
        <v>3.2</v>
      </c>
      <c r="O6" s="253">
        <v>3.63</v>
      </c>
      <c r="P6" s="303">
        <v>0.47266666666666662</v>
      </c>
      <c r="Q6" s="254">
        <v>48</v>
      </c>
      <c r="R6" s="255">
        <v>454</v>
      </c>
      <c r="S6" s="254">
        <v>1952</v>
      </c>
      <c r="T6" s="259">
        <v>0.11040769052426998</v>
      </c>
      <c r="U6" s="254">
        <v>204977</v>
      </c>
      <c r="V6" s="290">
        <v>2</v>
      </c>
      <c r="W6" s="56">
        <v>1028</v>
      </c>
      <c r="X6" s="295">
        <v>38560.83</v>
      </c>
      <c r="Y6" s="254">
        <v>13</v>
      </c>
      <c r="Z6" s="257">
        <v>5580.8606646771059</v>
      </c>
      <c r="AA6" s="296">
        <v>0.62892593426890409</v>
      </c>
      <c r="AB6" s="292">
        <v>3864.6</v>
      </c>
      <c r="AC6" s="254">
        <v>1073.0999999999999</v>
      </c>
      <c r="AD6" s="250">
        <v>1</v>
      </c>
      <c r="AE6" s="254">
        <v>3</v>
      </c>
      <c r="AF6" s="254">
        <v>1027</v>
      </c>
      <c r="AG6" s="258">
        <f>[1]OK!$D6</f>
        <v>86.894157287542725</v>
      </c>
      <c r="AH6" s="253">
        <v>14.494999999999999</v>
      </c>
      <c r="AI6" s="259">
        <v>0.17308948399738733</v>
      </c>
      <c r="AJ6" s="250">
        <v>129989</v>
      </c>
      <c r="AK6" s="250">
        <v>235657</v>
      </c>
      <c r="AL6" s="253">
        <v>1.1697230137309611</v>
      </c>
      <c r="AM6" s="298">
        <v>124</v>
      </c>
      <c r="AN6" s="302">
        <v>397292</v>
      </c>
      <c r="AO6" s="260">
        <v>0.59206125193079151</v>
      </c>
      <c r="AP6" s="254">
        <v>2.5</v>
      </c>
      <c r="AQ6" s="253">
        <v>82.2</v>
      </c>
      <c r="AR6" s="254">
        <v>57.6</v>
      </c>
      <c r="AS6" s="305">
        <v>3.1712147148659081E-2</v>
      </c>
      <c r="AT6" s="254">
        <v>495.94</v>
      </c>
      <c r="AU6" s="255">
        <v>90748</v>
      </c>
      <c r="AV6" s="254">
        <v>4.5222552611491977</v>
      </c>
      <c r="AW6" s="254">
        <v>2503200</v>
      </c>
      <c r="AX6" s="254">
        <v>53.576018074612882</v>
      </c>
      <c r="AY6" s="251">
        <v>2.4858488260963152E-3</v>
      </c>
      <c r="AZ6" s="254">
        <v>38.700000000000003</v>
      </c>
      <c r="BA6" s="253">
        <v>9.862811863411709</v>
      </c>
      <c r="BB6" s="254">
        <v>0</v>
      </c>
      <c r="BC6" s="254">
        <v>36.6</v>
      </c>
      <c r="BD6" s="254">
        <v>42.9</v>
      </c>
      <c r="BE6" s="254">
        <v>32.06</v>
      </c>
      <c r="BF6" s="261">
        <v>55006</v>
      </c>
      <c r="BG6" s="254">
        <v>26.643713994742786</v>
      </c>
      <c r="BH6" s="300">
        <f>[2]Promedios!$F38</f>
        <v>0.71316666666666673</v>
      </c>
      <c r="BI6" s="250">
        <v>6340166.5</v>
      </c>
      <c r="BJ6" s="254">
        <v>89951738.684525847</v>
      </c>
      <c r="BK6" s="261">
        <v>221921.58499999999</v>
      </c>
      <c r="BL6" s="254">
        <v>135586</v>
      </c>
      <c r="BM6" s="254">
        <v>46.9</v>
      </c>
      <c r="BN6" s="250">
        <v>72032</v>
      </c>
      <c r="BO6" s="254">
        <v>653649</v>
      </c>
      <c r="BP6" s="254">
        <v>30876.561041999994</v>
      </c>
      <c r="BQ6" s="253">
        <v>14.109419991772935</v>
      </c>
      <c r="BR6" s="253">
        <f>+[3]Hoja1!$S8</f>
        <v>5.2908172080522933</v>
      </c>
      <c r="BS6" s="254">
        <v>18639.400946000002</v>
      </c>
      <c r="BT6" s="250">
        <v>54441</v>
      </c>
      <c r="BU6" s="254">
        <v>46</v>
      </c>
      <c r="BV6" s="250">
        <v>13556</v>
      </c>
      <c r="BW6" s="250">
        <v>30731</v>
      </c>
      <c r="BX6" s="250">
        <v>25.128304279724919</v>
      </c>
      <c r="BY6" s="254">
        <v>249</v>
      </c>
      <c r="BZ6" s="253">
        <v>1263570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0.88015522310961702</v>
      </c>
      <c r="CH6" s="254">
        <v>0</v>
      </c>
      <c r="CI6" s="300">
        <f>+[4]Hoja3!$C7</f>
        <v>0.20042515691122501</v>
      </c>
      <c r="CJ6" s="250">
        <v>0</v>
      </c>
      <c r="CK6" s="254">
        <v>6</v>
      </c>
      <c r="CL6" s="297">
        <v>244182</v>
      </c>
      <c r="CM6" s="253">
        <v>5.0969154683251909E-2</v>
      </c>
      <c r="CN6" s="254">
        <v>8804251.1261777114</v>
      </c>
      <c r="CO6" s="252">
        <v>23996705.196526885</v>
      </c>
      <c r="CP6" s="254">
        <v>18580261.227825209</v>
      </c>
      <c r="CQ6" s="254">
        <v>777.62120884436797</v>
      </c>
      <c r="CR6" s="261">
        <v>976</v>
      </c>
      <c r="CS6" s="254">
        <v>73201579.010134846</v>
      </c>
      <c r="CT6" s="261">
        <v>127973916.27802745</v>
      </c>
      <c r="CU6" s="254">
        <v>0</v>
      </c>
      <c r="CV6" s="254">
        <v>143</v>
      </c>
      <c r="CW6" s="254">
        <v>296</v>
      </c>
      <c r="CX6" s="254">
        <v>20157731.401644226</v>
      </c>
    </row>
    <row r="7" spans="1:102">
      <c r="A7" s="248" t="s">
        <v>218</v>
      </c>
      <c r="B7" s="250">
        <v>740.45147857566906</v>
      </c>
      <c r="C7" s="251">
        <v>0.26620819408985696</v>
      </c>
      <c r="D7" s="250">
        <v>462757</v>
      </c>
      <c r="E7" s="250">
        <v>205440</v>
      </c>
      <c r="F7" s="56">
        <v>73943</v>
      </c>
      <c r="G7" s="250">
        <v>38303078.86332</v>
      </c>
      <c r="H7" s="250">
        <v>38303078.798934102</v>
      </c>
      <c r="I7" s="250">
        <v>17122.772509890361</v>
      </c>
      <c r="J7" s="254">
        <v>13300</v>
      </c>
      <c r="K7" s="254">
        <v>24.444444444444244</v>
      </c>
      <c r="L7" s="293">
        <v>2.4</v>
      </c>
      <c r="M7" s="253">
        <v>2.44</v>
      </c>
      <c r="N7" s="253">
        <v>3.12</v>
      </c>
      <c r="O7" s="253">
        <v>2.72</v>
      </c>
      <c r="P7" s="303">
        <v>0.67666666666666664</v>
      </c>
      <c r="Q7" s="254">
        <v>34</v>
      </c>
      <c r="R7" s="255">
        <v>25</v>
      </c>
      <c r="S7" s="254">
        <v>428</v>
      </c>
      <c r="T7" s="259">
        <v>0.11040769052426998</v>
      </c>
      <c r="U7" s="254">
        <v>505611</v>
      </c>
      <c r="V7" s="290">
        <v>3</v>
      </c>
      <c r="W7" s="56">
        <v>765</v>
      </c>
      <c r="X7" s="295">
        <v>28835.59</v>
      </c>
      <c r="Y7" s="254">
        <v>3</v>
      </c>
      <c r="Z7" s="257">
        <v>6245.5245213601856</v>
      </c>
      <c r="AA7" s="296">
        <v>0.67947708793886064</v>
      </c>
      <c r="AB7" s="292">
        <v>796.5</v>
      </c>
      <c r="AC7" s="254">
        <v>149.65</v>
      </c>
      <c r="AD7" s="250">
        <v>0.5</v>
      </c>
      <c r="AE7" s="254">
        <v>9</v>
      </c>
      <c r="AF7" s="254">
        <v>117</v>
      </c>
      <c r="AG7" s="258">
        <f>[1]OK!$D7</f>
        <v>86.603223042442096</v>
      </c>
      <c r="AH7" s="253">
        <v>14.821099999999999</v>
      </c>
      <c r="AI7" s="259">
        <v>0.19567966280295046</v>
      </c>
      <c r="AJ7" s="250">
        <v>41620</v>
      </c>
      <c r="AK7" s="250">
        <v>43263</v>
      </c>
      <c r="AL7" s="253">
        <v>2.3684136598690024</v>
      </c>
      <c r="AM7" s="298">
        <v>34</v>
      </c>
      <c r="AN7" s="302">
        <v>73929</v>
      </c>
      <c r="AO7" s="260">
        <v>0.56443937546702327</v>
      </c>
      <c r="AP7" s="254">
        <v>3.7</v>
      </c>
      <c r="AQ7" s="253">
        <v>82.9</v>
      </c>
      <c r="AR7" s="254">
        <v>57.7</v>
      </c>
      <c r="AS7" s="305">
        <v>5.927566878125734E-3</v>
      </c>
      <c r="AT7" s="254">
        <v>509.25</v>
      </c>
      <c r="AU7" s="255">
        <v>17409</v>
      </c>
      <c r="AV7" s="254">
        <v>12.245979506825396</v>
      </c>
      <c r="AW7" s="254">
        <v>602800</v>
      </c>
      <c r="AX7" s="254">
        <v>50.963886328870991</v>
      </c>
      <c r="AY7" s="251">
        <v>3.3441676410113752E-2</v>
      </c>
      <c r="AZ7" s="254">
        <v>40.200000000000003</v>
      </c>
      <c r="BA7" s="253">
        <v>6.2314687386117651</v>
      </c>
      <c r="BB7" s="254">
        <v>0</v>
      </c>
      <c r="BC7" s="254">
        <v>66.900000000000006</v>
      </c>
      <c r="BD7" s="254">
        <v>57.7</v>
      </c>
      <c r="BE7" s="254">
        <v>32.450000000000003</v>
      </c>
      <c r="BF7" s="261">
        <v>40872</v>
      </c>
      <c r="BG7" s="254">
        <v>53.087973863662356</v>
      </c>
      <c r="BH7" s="300">
        <f>[2]Promedios!$F39</f>
        <v>0.73233333333333339</v>
      </c>
      <c r="BI7" s="250">
        <v>1101860.7</v>
      </c>
      <c r="BJ7" s="254">
        <v>17730771.106194183</v>
      </c>
      <c r="BK7" s="261">
        <v>34419.512500000004</v>
      </c>
      <c r="BL7" s="254">
        <v>22928</v>
      </c>
      <c r="BM7" s="254">
        <v>43.5</v>
      </c>
      <c r="BN7" s="250">
        <v>16411</v>
      </c>
      <c r="BO7" s="254">
        <v>125747</v>
      </c>
      <c r="BP7" s="254">
        <v>5344.3483440000009</v>
      </c>
      <c r="BQ7" s="253">
        <v>3.9481105470953191</v>
      </c>
      <c r="BR7" s="253">
        <f>+[3]Hoja1!$S9</f>
        <v>4.6534714897313396</v>
      </c>
      <c r="BS7" s="254">
        <v>12780.778824999999</v>
      </c>
      <c r="BT7" s="250">
        <v>53057</v>
      </c>
      <c r="BU7" s="254">
        <v>40</v>
      </c>
      <c r="BV7" s="250">
        <v>6327</v>
      </c>
      <c r="BW7" s="250">
        <v>6274</v>
      </c>
      <c r="BX7" s="250">
        <v>84.382440528968871</v>
      </c>
      <c r="BY7" s="254">
        <v>56</v>
      </c>
      <c r="BZ7" s="253">
        <v>227406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0.90575508028807727</v>
      </c>
      <c r="CH7" s="254">
        <v>0</v>
      </c>
      <c r="CI7" s="300">
        <f>+[4]Hoja3!$C8</f>
        <v>0.43493079352916658</v>
      </c>
      <c r="CJ7" s="250">
        <v>0</v>
      </c>
      <c r="CK7" s="254">
        <v>2.2999999999999998</v>
      </c>
      <c r="CL7" s="297">
        <v>36044</v>
      </c>
      <c r="CM7" s="253">
        <v>9.6986151972524789E-2</v>
      </c>
      <c r="CN7" s="254">
        <v>4208084.5118420701</v>
      </c>
      <c r="CO7" s="252">
        <v>204333.26024566189</v>
      </c>
      <c r="CP7" s="254">
        <v>65406.151311525609</v>
      </c>
      <c r="CQ7" s="254">
        <v>106.74622599999989</v>
      </c>
      <c r="CR7" s="261">
        <v>221</v>
      </c>
      <c r="CS7" s="254">
        <v>7522360.0247208998</v>
      </c>
      <c r="CT7" s="261">
        <v>26522640.55384938</v>
      </c>
      <c r="CU7" s="254">
        <v>7</v>
      </c>
      <c r="CV7" s="254">
        <v>13</v>
      </c>
      <c r="CW7" s="254">
        <v>129</v>
      </c>
      <c r="CX7" s="254">
        <v>3559335.6623567785</v>
      </c>
    </row>
    <row r="8" spans="1:102">
      <c r="A8" s="248" t="s">
        <v>219</v>
      </c>
      <c r="B8" s="250">
        <v>1382.0061063384896</v>
      </c>
      <c r="C8" s="251">
        <v>0.24097493757776767</v>
      </c>
      <c r="D8" s="250">
        <v>725845</v>
      </c>
      <c r="E8" s="250">
        <v>317809</v>
      </c>
      <c r="F8" s="56">
        <v>57727</v>
      </c>
      <c r="G8" s="250">
        <v>350828233.76354098</v>
      </c>
      <c r="H8" s="250">
        <v>350828233.77369201</v>
      </c>
      <c r="I8" s="250">
        <v>22040.916790068066</v>
      </c>
      <c r="J8" s="254">
        <v>2203</v>
      </c>
      <c r="K8" s="254">
        <v>41.111111111110958</v>
      </c>
      <c r="L8" s="293">
        <v>3.43</v>
      </c>
      <c r="M8" s="253">
        <v>2.74</v>
      </c>
      <c r="N8" s="253">
        <v>3.96</v>
      </c>
      <c r="O8" s="253">
        <v>3.16</v>
      </c>
      <c r="P8" s="303">
        <v>0.31133333333333341</v>
      </c>
      <c r="Q8" s="254">
        <v>53</v>
      </c>
      <c r="R8" s="255">
        <v>44</v>
      </c>
      <c r="S8" s="254">
        <v>4609</v>
      </c>
      <c r="T8" s="259">
        <v>0.32795233152605302</v>
      </c>
      <c r="U8" s="254">
        <v>3286346</v>
      </c>
      <c r="V8" s="290">
        <v>48</v>
      </c>
      <c r="W8" s="56">
        <v>670</v>
      </c>
      <c r="X8" s="295">
        <v>17121.91</v>
      </c>
      <c r="Y8" s="254">
        <v>43</v>
      </c>
      <c r="Z8" s="257">
        <v>2211.675872642646</v>
      </c>
      <c r="AA8" s="296">
        <v>2.3816328474802318E-4</v>
      </c>
      <c r="AB8" s="292">
        <v>45.5</v>
      </c>
      <c r="AC8" s="254">
        <v>197.1</v>
      </c>
      <c r="AD8" s="250">
        <v>0.5</v>
      </c>
      <c r="AE8" s="254">
        <v>6</v>
      </c>
      <c r="AF8" s="254">
        <v>59</v>
      </c>
      <c r="AG8" s="258">
        <f>[1]OK!$D8</f>
        <v>73.185458943342084</v>
      </c>
      <c r="AH8" s="253">
        <v>19.0745</v>
      </c>
      <c r="AI8" s="259">
        <v>0.27754292123199031</v>
      </c>
      <c r="AJ8" s="250">
        <v>84875</v>
      </c>
      <c r="AK8" s="250">
        <v>39985</v>
      </c>
      <c r="AL8" s="253">
        <v>2.1809063918605212</v>
      </c>
      <c r="AM8" s="298">
        <v>59</v>
      </c>
      <c r="AN8" s="302">
        <v>113640</v>
      </c>
      <c r="AO8" s="260">
        <v>0.53541570897644664</v>
      </c>
      <c r="AP8" s="254">
        <v>10.1</v>
      </c>
      <c r="AQ8" s="253">
        <v>75.099999999999994</v>
      </c>
      <c r="AR8" s="254">
        <v>58.1</v>
      </c>
      <c r="AS8" s="305">
        <v>5.4308058940019466E-3</v>
      </c>
      <c r="AT8" s="254">
        <v>496.65</v>
      </c>
      <c r="AU8" s="255">
        <v>21628</v>
      </c>
      <c r="AV8" s="254">
        <v>2.0714185959432037</v>
      </c>
      <c r="AW8" s="254">
        <v>0</v>
      </c>
      <c r="AX8" s="254">
        <v>58.863334554688841</v>
      </c>
      <c r="AY8" s="251">
        <v>4.425824256542743E-2</v>
      </c>
      <c r="AZ8" s="254">
        <v>0</v>
      </c>
      <c r="BA8" s="253">
        <v>0</v>
      </c>
      <c r="BB8" s="254">
        <v>0</v>
      </c>
      <c r="BC8" s="254">
        <v>60.2</v>
      </c>
      <c r="BD8" s="254">
        <v>0.2</v>
      </c>
      <c r="BE8" s="254">
        <v>20.96</v>
      </c>
      <c r="BF8" s="261">
        <v>86381</v>
      </c>
      <c r="BG8" s="254">
        <v>4.5908042062259637</v>
      </c>
      <c r="BH8" s="300">
        <f>[2]Promedios!$F40</f>
        <v>0.6100000000000001</v>
      </c>
      <c r="BI8" s="250">
        <v>530200.69999999995</v>
      </c>
      <c r="BJ8" s="254">
        <v>81274201.072882041</v>
      </c>
      <c r="BK8" s="261">
        <v>168035.19500000001</v>
      </c>
      <c r="BL8" s="254">
        <v>34212</v>
      </c>
      <c r="BM8" s="254">
        <v>16.5</v>
      </c>
      <c r="BN8" s="250">
        <v>8607</v>
      </c>
      <c r="BO8" s="254">
        <v>172673</v>
      </c>
      <c r="BP8" s="254">
        <v>4785.4222279999994</v>
      </c>
      <c r="BQ8" s="253">
        <v>1.561216105176664</v>
      </c>
      <c r="BR8" s="253">
        <f>+[3]Hoja1!$S10</f>
        <v>4.7142237559163513</v>
      </c>
      <c r="BS8" s="254">
        <v>48069.702471999997</v>
      </c>
      <c r="BT8" s="250">
        <v>39395</v>
      </c>
      <c r="BU8" s="254">
        <v>13</v>
      </c>
      <c r="BV8" s="250">
        <v>2657</v>
      </c>
      <c r="BW8" s="250">
        <v>3731</v>
      </c>
      <c r="BX8" s="250">
        <v>64.585183322730799</v>
      </c>
      <c r="BY8" s="254">
        <v>50</v>
      </c>
      <c r="BZ8" s="253">
        <v>186774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0.85464236878740718</v>
      </c>
      <c r="CH8" s="254">
        <v>0</v>
      </c>
      <c r="CI8" s="300">
        <f>+[4]Hoja3!$C9</f>
        <v>0.24367476761197079</v>
      </c>
      <c r="CJ8" s="250">
        <v>0</v>
      </c>
      <c r="CK8" s="254">
        <v>5.7</v>
      </c>
      <c r="CL8" s="297">
        <v>82930</v>
      </c>
      <c r="CM8" s="253">
        <v>1.6120775038791584E-3</v>
      </c>
      <c r="CN8" s="254">
        <v>2426346.3519010404</v>
      </c>
      <c r="CO8" s="252">
        <v>162269.05802626623</v>
      </c>
      <c r="CP8" s="254">
        <v>92788.727065790576</v>
      </c>
      <c r="CQ8" s="254">
        <v>13.948336999999999</v>
      </c>
      <c r="CR8" s="261">
        <v>61</v>
      </c>
      <c r="CS8" s="254">
        <v>312160668.0610978</v>
      </c>
      <c r="CT8" s="261">
        <v>33946309.789464377</v>
      </c>
      <c r="CU8" s="254">
        <v>0</v>
      </c>
      <c r="CV8" s="254">
        <v>28</v>
      </c>
      <c r="CW8" s="254">
        <v>20</v>
      </c>
      <c r="CX8" s="254">
        <v>5980406.3768733051</v>
      </c>
    </row>
    <row r="9" spans="1:102">
      <c r="A9" s="248" t="s">
        <v>220</v>
      </c>
      <c r="B9" s="250">
        <v>2137.5476436145987</v>
      </c>
      <c r="C9" s="251">
        <v>0.14532916787870218</v>
      </c>
      <c r="D9" s="250">
        <v>4189829</v>
      </c>
      <c r="E9" s="250">
        <v>1639119</v>
      </c>
      <c r="F9" s="56">
        <v>73681</v>
      </c>
      <c r="G9" s="250">
        <v>141806155.54854399</v>
      </c>
      <c r="H9" s="250">
        <v>141806155.55233201</v>
      </c>
      <c r="I9" s="250">
        <v>66012.109576723858</v>
      </c>
      <c r="J9" s="254">
        <v>34832</v>
      </c>
      <c r="K9" s="254">
        <v>59.999999999999396</v>
      </c>
      <c r="L9" s="293">
        <v>2.98</v>
      </c>
      <c r="M9" s="253">
        <v>2.2799999999999998</v>
      </c>
      <c r="N9" s="253">
        <v>3.13</v>
      </c>
      <c r="O9" s="253">
        <v>0.59</v>
      </c>
      <c r="P9" s="303">
        <v>0.37566666666666665</v>
      </c>
      <c r="Q9" s="254">
        <v>119</v>
      </c>
      <c r="R9" s="255">
        <v>443</v>
      </c>
      <c r="S9" s="254">
        <v>6785</v>
      </c>
      <c r="T9" s="259">
        <v>0.3279523315260533</v>
      </c>
      <c r="U9" s="254">
        <v>3293196</v>
      </c>
      <c r="V9" s="290">
        <v>20</v>
      </c>
      <c r="W9" s="56">
        <v>3110</v>
      </c>
      <c r="X9" s="295">
        <v>9906.99</v>
      </c>
      <c r="Y9" s="254">
        <v>4</v>
      </c>
      <c r="Z9" s="257">
        <v>37213.764177102879</v>
      </c>
      <c r="AA9" s="296">
        <v>2.6262621760648537E-2</v>
      </c>
      <c r="AB9" s="292">
        <v>219</v>
      </c>
      <c r="AC9" s="254">
        <v>959.95</v>
      </c>
      <c r="AD9" s="250">
        <v>0</v>
      </c>
      <c r="AE9" s="254">
        <v>6</v>
      </c>
      <c r="AF9" s="254">
        <v>119</v>
      </c>
      <c r="AG9" s="258">
        <f>[1]OK!$D9</f>
        <v>67.151703203838863</v>
      </c>
      <c r="AH9" s="253">
        <v>25.7395</v>
      </c>
      <c r="AI9" s="259">
        <v>0.28029960612126298</v>
      </c>
      <c r="AJ9" s="250">
        <v>321768</v>
      </c>
      <c r="AK9" s="250">
        <v>78195</v>
      </c>
      <c r="AL9" s="253">
        <v>0.94084985329950221</v>
      </c>
      <c r="AM9" s="298">
        <v>361</v>
      </c>
      <c r="AN9" s="302">
        <v>470305</v>
      </c>
      <c r="AO9" s="260">
        <v>0.44012759640792953</v>
      </c>
      <c r="AP9" s="254">
        <v>20.5</v>
      </c>
      <c r="AQ9" s="253">
        <v>84.1</v>
      </c>
      <c r="AR9" s="254">
        <v>75</v>
      </c>
      <c r="AS9" s="305">
        <v>1.0274225489208874E-2</v>
      </c>
      <c r="AT9" s="254">
        <v>484.92</v>
      </c>
      <c r="AU9" s="255">
        <v>10428</v>
      </c>
      <c r="AV9" s="254">
        <v>4.4756975233361675</v>
      </c>
      <c r="AW9" s="254">
        <v>887700</v>
      </c>
      <c r="AX9" s="254">
        <v>65.645268514191145</v>
      </c>
      <c r="AY9" s="251">
        <v>2.3627837249142858E-2</v>
      </c>
      <c r="AZ9" s="254">
        <v>10.3</v>
      </c>
      <c r="BA9" s="253">
        <v>11.663044844844348</v>
      </c>
      <c r="BB9" s="254">
        <v>0</v>
      </c>
      <c r="BC9" s="254">
        <v>47.69</v>
      </c>
      <c r="BD9" s="254">
        <v>6.5</v>
      </c>
      <c r="BE9" s="254">
        <v>27.76</v>
      </c>
      <c r="BF9" s="261">
        <v>574344</v>
      </c>
      <c r="BG9" s="254">
        <v>7.7967458693641722</v>
      </c>
      <c r="BH9" s="300">
        <f>[2]Promedios!$F41</f>
        <v>0.46300000000000002</v>
      </c>
      <c r="BI9" s="250">
        <v>912559.2</v>
      </c>
      <c r="BJ9" s="254">
        <v>69673737.775584087</v>
      </c>
      <c r="BK9" s="261">
        <v>1495612.3599999999</v>
      </c>
      <c r="BL9" s="254">
        <v>50202</v>
      </c>
      <c r="BM9" s="254">
        <v>7.8</v>
      </c>
      <c r="BN9" s="250">
        <v>25691</v>
      </c>
      <c r="BO9" s="254">
        <v>944646</v>
      </c>
      <c r="BP9" s="254">
        <v>14369.403631000001</v>
      </c>
      <c r="BQ9" s="253">
        <v>1.3992905005912495</v>
      </c>
      <c r="BR9" s="253">
        <f>+[3]Hoja1!$S11</f>
        <v>11.188868093416877</v>
      </c>
      <c r="BS9" s="254">
        <v>1.2174540000000003</v>
      </c>
      <c r="BT9" s="250">
        <v>21959</v>
      </c>
      <c r="BU9" s="254">
        <v>18</v>
      </c>
      <c r="BV9" s="250">
        <v>15104</v>
      </c>
      <c r="BW9" s="250">
        <v>30542</v>
      </c>
      <c r="BX9" s="250">
        <v>17.189368111238153</v>
      </c>
      <c r="BY9" s="254">
        <v>153</v>
      </c>
      <c r="BZ9" s="253">
        <v>313046</v>
      </c>
      <c r="CA9" s="253">
        <v>0.81432119542351489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0.94706722451438219</v>
      </c>
      <c r="CH9" s="254">
        <v>0</v>
      </c>
      <c r="CI9" s="300">
        <f>+[4]Hoja3!$C10</f>
        <v>1.0728565968483734</v>
      </c>
      <c r="CJ9" s="250">
        <v>13.212739284596893</v>
      </c>
      <c r="CK9" s="254">
        <v>4</v>
      </c>
      <c r="CL9" s="297">
        <v>522818</v>
      </c>
      <c r="CM9" s="253">
        <v>2.4014399110126186E-3</v>
      </c>
      <c r="CN9" s="254">
        <v>3396686.7805017103</v>
      </c>
      <c r="CO9" s="252">
        <v>66568.525104366854</v>
      </c>
      <c r="CP9" s="254">
        <v>138296.61725782714</v>
      </c>
      <c r="CQ9" s="254">
        <v>1.4414859999999998</v>
      </c>
      <c r="CR9" s="261">
        <v>445</v>
      </c>
      <c r="CS9" s="254">
        <v>41145525.731981978</v>
      </c>
      <c r="CT9" s="261">
        <v>79561107.456983238</v>
      </c>
      <c r="CU9" s="254">
        <v>0</v>
      </c>
      <c r="CV9" s="254">
        <v>27</v>
      </c>
      <c r="CW9" s="254">
        <v>73</v>
      </c>
      <c r="CX9" s="254">
        <v>11898138.819640191</v>
      </c>
    </row>
    <row r="10" spans="1:102">
      <c r="A10" s="248" t="s">
        <v>211</v>
      </c>
      <c r="B10" s="250">
        <v>4771.9882907363744</v>
      </c>
      <c r="C10" s="251">
        <v>0.30510302219872143</v>
      </c>
      <c r="D10" s="250">
        <v>3283609</v>
      </c>
      <c r="E10" s="250">
        <v>1262862</v>
      </c>
      <c r="F10" s="56">
        <v>247487</v>
      </c>
      <c r="G10" s="250">
        <v>237889700.693699</v>
      </c>
      <c r="H10" s="250">
        <v>237889700.693699</v>
      </c>
      <c r="I10" s="250">
        <v>19946.083511943565</v>
      </c>
      <c r="J10" s="254">
        <v>60166</v>
      </c>
      <c r="K10" s="254">
        <v>49.999999999998956</v>
      </c>
      <c r="L10" s="293">
        <v>2.95</v>
      </c>
      <c r="M10" s="253">
        <v>2.5499999999999998</v>
      </c>
      <c r="N10" s="253">
        <v>3.64</v>
      </c>
      <c r="O10" s="253">
        <v>2.87</v>
      </c>
      <c r="P10" s="303">
        <v>0.17166666666666666</v>
      </c>
      <c r="Q10" s="254">
        <v>71</v>
      </c>
      <c r="R10" s="255">
        <v>542</v>
      </c>
      <c r="S10" s="254">
        <v>2413</v>
      </c>
      <c r="T10" s="259">
        <v>0.11040769052426998</v>
      </c>
      <c r="U10" s="254">
        <v>7591842</v>
      </c>
      <c r="V10" s="290">
        <v>0</v>
      </c>
      <c r="W10" s="56">
        <v>1585</v>
      </c>
      <c r="X10" s="295">
        <v>10044.969999999999</v>
      </c>
      <c r="Y10" s="254">
        <v>8</v>
      </c>
      <c r="Z10" s="257">
        <v>3325.8970380735973</v>
      </c>
      <c r="AA10" s="296">
        <v>0.45623345075950383</v>
      </c>
      <c r="AB10" s="292">
        <v>3776.5</v>
      </c>
      <c r="AC10" s="254">
        <v>1098.6500000000001</v>
      </c>
      <c r="AD10" s="250">
        <v>1</v>
      </c>
      <c r="AE10" s="254">
        <v>12</v>
      </c>
      <c r="AF10" s="254">
        <v>848</v>
      </c>
      <c r="AG10" s="258">
        <f>[1]OK!$D10</f>
        <v>88.647004038673415</v>
      </c>
      <c r="AH10" s="253">
        <v>16.316299999999998</v>
      </c>
      <c r="AI10" s="259">
        <v>0.16834299352199114</v>
      </c>
      <c r="AJ10" s="250">
        <v>281546</v>
      </c>
      <c r="AK10" s="250">
        <v>184303</v>
      </c>
      <c r="AL10" s="253">
        <v>1.4791651502965182</v>
      </c>
      <c r="AM10" s="298">
        <v>240</v>
      </c>
      <c r="AN10" s="302">
        <v>437655</v>
      </c>
      <c r="AO10" s="260">
        <v>0.60574763938769294</v>
      </c>
      <c r="AP10" s="254">
        <v>4.2</v>
      </c>
      <c r="AQ10" s="253">
        <v>74.3</v>
      </c>
      <c r="AR10" s="254">
        <v>53.1</v>
      </c>
      <c r="AS10" s="305">
        <v>2.7419192427751482E-2</v>
      </c>
      <c r="AT10" s="254">
        <v>501.73</v>
      </c>
      <c r="AU10" s="255">
        <v>193552</v>
      </c>
      <c r="AV10" s="254">
        <v>6.969106913738524</v>
      </c>
      <c r="AW10" s="254">
        <v>4016300</v>
      </c>
      <c r="AX10" s="254">
        <v>55.931467115595588</v>
      </c>
      <c r="AY10" s="251">
        <v>2.113597235795539E-2</v>
      </c>
      <c r="AZ10" s="254">
        <v>20.8</v>
      </c>
      <c r="BA10" s="253">
        <v>11.249982181315721</v>
      </c>
      <c r="BB10" s="254">
        <v>0</v>
      </c>
      <c r="BC10" s="254">
        <v>56.9</v>
      </c>
      <c r="BD10" s="254">
        <v>2.7</v>
      </c>
      <c r="BE10" s="254">
        <v>26.89</v>
      </c>
      <c r="BF10" s="261">
        <v>150143</v>
      </c>
      <c r="BG10" s="254">
        <v>11.960147519772121</v>
      </c>
      <c r="BH10" s="300">
        <f>[2]Promedios!$F42</f>
        <v>0.68366666666666676</v>
      </c>
      <c r="BI10" s="250">
        <v>6324910.0999999996</v>
      </c>
      <c r="BJ10" s="254">
        <v>99072226.394304574</v>
      </c>
      <c r="BK10" s="261">
        <v>716880.85250000004</v>
      </c>
      <c r="BL10" s="254">
        <v>108749</v>
      </c>
      <c r="BM10" s="254">
        <v>38.1</v>
      </c>
      <c r="BN10" s="250">
        <v>81665</v>
      </c>
      <c r="BO10" s="254">
        <v>834782</v>
      </c>
      <c r="BP10" s="254">
        <v>27641.988538000005</v>
      </c>
      <c r="BQ10" s="253">
        <v>15.231914487497614</v>
      </c>
      <c r="BR10" s="253">
        <f>+[3]Hoja1!$S12</f>
        <v>4.1605695718266524</v>
      </c>
      <c r="BS10" s="254">
        <v>9.7800129999999985</v>
      </c>
      <c r="BT10" s="250">
        <v>52274</v>
      </c>
      <c r="BU10" s="254">
        <v>27</v>
      </c>
      <c r="BV10" s="250">
        <v>8846</v>
      </c>
      <c r="BW10" s="250">
        <v>46067</v>
      </c>
      <c r="BX10" s="250">
        <v>113.66489625642107</v>
      </c>
      <c r="BY10" s="254">
        <v>277</v>
      </c>
      <c r="BZ10" s="253">
        <v>1019188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0.77326342576121898</v>
      </c>
      <c r="CH10" s="254">
        <v>0</v>
      </c>
      <c r="CI10" s="300">
        <f>+[4]Hoja3!$C11</f>
        <v>0.11035915568906569</v>
      </c>
      <c r="CJ10" s="250">
        <v>0</v>
      </c>
      <c r="CK10" s="254">
        <v>5.7</v>
      </c>
      <c r="CL10" s="297">
        <v>227693</v>
      </c>
      <c r="CM10" s="253">
        <v>9.9711126850455557E-3</v>
      </c>
      <c r="CN10" s="254">
        <v>6789815.8764653401</v>
      </c>
      <c r="CO10" s="252">
        <v>26238338.841989703</v>
      </c>
      <c r="CP10" s="254">
        <v>20218024.059286825</v>
      </c>
      <c r="CQ10" s="254">
        <v>1106.9725127999982</v>
      </c>
      <c r="CR10" s="261">
        <v>1035</v>
      </c>
      <c r="CS10" s="254">
        <v>88443613.020103186</v>
      </c>
      <c r="CT10" s="261">
        <v>130171426.94196492</v>
      </c>
      <c r="CU10" s="254">
        <v>18</v>
      </c>
      <c r="CV10" s="254">
        <v>138</v>
      </c>
      <c r="CW10" s="254">
        <v>62</v>
      </c>
      <c r="CX10" s="254">
        <v>22106037.43912901</v>
      </c>
    </row>
    <row r="11" spans="1:102">
      <c r="A11" s="248" t="s">
        <v>212</v>
      </c>
      <c r="B11" s="250">
        <v>4938.2105905252201</v>
      </c>
      <c r="C11" s="251">
        <v>0.30221237037810894</v>
      </c>
      <c r="D11" s="250">
        <v>2388544</v>
      </c>
      <c r="E11" s="250">
        <v>933688</v>
      </c>
      <c r="F11" s="56">
        <v>151445</v>
      </c>
      <c r="G11" s="250">
        <v>234361477.700764</v>
      </c>
      <c r="H11" s="250">
        <v>234361477.70076299</v>
      </c>
      <c r="I11" s="250">
        <v>92212.443245024682</v>
      </c>
      <c r="J11" s="254">
        <v>28228</v>
      </c>
      <c r="K11" s="254">
        <v>44.444444444443974</v>
      </c>
      <c r="L11" s="293">
        <v>3.08</v>
      </c>
      <c r="M11" s="253">
        <v>2.4500000000000002</v>
      </c>
      <c r="N11" s="253">
        <v>3.36</v>
      </c>
      <c r="O11" s="253">
        <v>2.85</v>
      </c>
      <c r="P11" s="303">
        <v>0.20399999999999999</v>
      </c>
      <c r="Q11" s="254">
        <v>173</v>
      </c>
      <c r="R11" s="255">
        <v>122</v>
      </c>
      <c r="S11" s="254">
        <v>4404</v>
      </c>
      <c r="T11" s="259">
        <v>4.7709341880790854E-3</v>
      </c>
      <c r="U11" s="254">
        <v>444121</v>
      </c>
      <c r="V11" s="290">
        <v>9</v>
      </c>
      <c r="W11" s="56">
        <v>1228</v>
      </c>
      <c r="X11" s="295">
        <v>18126.900000000001</v>
      </c>
      <c r="Y11" s="254">
        <v>25</v>
      </c>
      <c r="Z11" s="257">
        <v>3740.1434285341152</v>
      </c>
      <c r="AA11" s="296">
        <v>0.83701489142733754</v>
      </c>
      <c r="AB11" s="292">
        <v>2510</v>
      </c>
      <c r="AC11" s="254">
        <v>733.65</v>
      </c>
      <c r="AD11" s="250">
        <v>0.75</v>
      </c>
      <c r="AE11" s="254">
        <v>10</v>
      </c>
      <c r="AF11" s="254">
        <v>520</v>
      </c>
      <c r="AG11" s="258">
        <f>[1]OK!$D11</f>
        <v>88.595907304507918</v>
      </c>
      <c r="AH11" s="253">
        <v>14.635</v>
      </c>
      <c r="AI11" s="259">
        <v>0.17488088147706968</v>
      </c>
      <c r="AJ11" s="250">
        <v>226632</v>
      </c>
      <c r="AK11" s="250">
        <v>138192</v>
      </c>
      <c r="AL11" s="253">
        <v>1.9446993649687845</v>
      </c>
      <c r="AM11" s="298">
        <v>150</v>
      </c>
      <c r="AN11" s="302">
        <v>336640</v>
      </c>
      <c r="AO11" s="260">
        <v>0.54199443419774895</v>
      </c>
      <c r="AP11" s="254">
        <v>3.5</v>
      </c>
      <c r="AQ11" s="253">
        <v>80</v>
      </c>
      <c r="AR11" s="254">
        <v>60.6</v>
      </c>
      <c r="AS11" s="305">
        <v>1.8430503809619705E-2</v>
      </c>
      <c r="AT11" s="254">
        <v>514.12</v>
      </c>
      <c r="AU11" s="255">
        <v>117631</v>
      </c>
      <c r="AV11" s="254">
        <v>7.9041436588692271</v>
      </c>
      <c r="AW11" s="254">
        <v>261300</v>
      </c>
      <c r="AX11" s="254">
        <v>54.969939604055753</v>
      </c>
      <c r="AY11" s="251">
        <v>4.726633164514682E-2</v>
      </c>
      <c r="AZ11" s="254">
        <v>4.8</v>
      </c>
      <c r="BA11" s="253">
        <v>9.8730181062060751</v>
      </c>
      <c r="BB11" s="254">
        <v>0.3</v>
      </c>
      <c r="BC11" s="254">
        <v>49.3</v>
      </c>
      <c r="BD11" s="254">
        <v>28.4</v>
      </c>
      <c r="BE11" s="254">
        <v>13.56</v>
      </c>
      <c r="BF11" s="261">
        <v>51692</v>
      </c>
      <c r="BG11" s="254">
        <v>10.393714869848877</v>
      </c>
      <c r="BH11" s="300">
        <f>[2]Promedios!$F43</f>
        <v>0.73633333333333351</v>
      </c>
      <c r="BI11" s="250">
        <v>3802469.7</v>
      </c>
      <c r="BJ11" s="254">
        <v>139657489.12248275</v>
      </c>
      <c r="BK11" s="261">
        <v>254882.55</v>
      </c>
      <c r="BL11" s="254">
        <v>76085</v>
      </c>
      <c r="BM11" s="254">
        <v>34.299999999999997</v>
      </c>
      <c r="BN11" s="250">
        <v>50257</v>
      </c>
      <c r="BO11" s="254">
        <v>591538</v>
      </c>
      <c r="BP11" s="254">
        <v>19571.348361999997</v>
      </c>
      <c r="BQ11" s="253">
        <v>16.567588524166453</v>
      </c>
      <c r="BR11" s="253">
        <f>+[3]Hoja1!$S13</f>
        <v>12.882294811316758</v>
      </c>
      <c r="BS11" s="254">
        <v>0.79724899999999999</v>
      </c>
      <c r="BT11" s="250">
        <v>20673</v>
      </c>
      <c r="BU11" s="254">
        <v>18</v>
      </c>
      <c r="BV11" s="250">
        <v>13006</v>
      </c>
      <c r="BW11" s="250">
        <v>31970</v>
      </c>
      <c r="BX11" s="250">
        <v>167.3165595341589</v>
      </c>
      <c r="BY11" s="254">
        <v>273</v>
      </c>
      <c r="BZ11" s="253">
        <v>903706</v>
      </c>
      <c r="CA11" s="253">
        <v>0.39618343292944636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0.89054047264303604</v>
      </c>
      <c r="CH11" s="254">
        <v>0</v>
      </c>
      <c r="CI11" s="300">
        <f>+[4]Hoja3!$C12</f>
        <v>0.61724178888535353</v>
      </c>
      <c r="CJ11" s="250">
        <v>20.232558094069176</v>
      </c>
      <c r="CK11" s="254">
        <v>4.4000000000000004</v>
      </c>
      <c r="CL11" s="297">
        <v>207740</v>
      </c>
      <c r="CM11" s="253">
        <v>2.8630485366750291E-2</v>
      </c>
      <c r="CN11" s="254">
        <v>4817211.0516114803</v>
      </c>
      <c r="CO11" s="252">
        <v>8519133.0488074329</v>
      </c>
      <c r="CP11" s="254">
        <v>5492082.8903045049</v>
      </c>
      <c r="CQ11" s="254">
        <v>167.01418313999994</v>
      </c>
      <c r="CR11" s="261">
        <v>823</v>
      </c>
      <c r="CS11" s="254">
        <v>113354115.3218831</v>
      </c>
      <c r="CT11" s="261">
        <v>108601287.42480274</v>
      </c>
      <c r="CU11" s="254">
        <v>32</v>
      </c>
      <c r="CV11" s="254">
        <v>79</v>
      </c>
      <c r="CW11" s="254">
        <v>122</v>
      </c>
      <c r="CX11" s="254">
        <v>21770061.934005089</v>
      </c>
    </row>
    <row r="12" spans="1:102">
      <c r="A12" s="248" t="s">
        <v>213</v>
      </c>
      <c r="B12" s="250">
        <v>731.8055205744032</v>
      </c>
      <c r="C12" s="251">
        <v>0.28408302262389945</v>
      </c>
      <c r="D12" s="250">
        <v>598579</v>
      </c>
      <c r="E12" s="250">
        <v>262391</v>
      </c>
      <c r="F12" s="56">
        <v>5627</v>
      </c>
      <c r="G12" s="250">
        <v>40305727.004896402</v>
      </c>
      <c r="H12" s="250">
        <v>40305727.0082765</v>
      </c>
      <c r="I12" s="250">
        <v>78831.253474167606</v>
      </c>
      <c r="J12" s="254">
        <v>5022</v>
      </c>
      <c r="K12" s="254">
        <v>11.111111111110951</v>
      </c>
      <c r="L12" s="293">
        <v>3.05</v>
      </c>
      <c r="M12" s="253">
        <v>2.82</v>
      </c>
      <c r="N12" s="253">
        <v>3.6</v>
      </c>
      <c r="O12" s="253">
        <v>3.42</v>
      </c>
      <c r="P12" s="303">
        <v>0.19333333333333336</v>
      </c>
      <c r="Q12" s="254">
        <v>26</v>
      </c>
      <c r="R12" s="255">
        <v>42</v>
      </c>
      <c r="S12" s="254">
        <v>2333</v>
      </c>
      <c r="T12" s="259">
        <v>0.20437977694497764</v>
      </c>
      <c r="U12" s="254">
        <v>242663</v>
      </c>
      <c r="V12" s="290">
        <v>2</v>
      </c>
      <c r="W12" s="56">
        <v>664</v>
      </c>
      <c r="X12" s="295">
        <v>6420.31</v>
      </c>
      <c r="Y12" s="254">
        <v>5</v>
      </c>
      <c r="Z12" s="257">
        <v>11551.855758923226</v>
      </c>
      <c r="AA12" s="296">
        <v>0.54005110820242475</v>
      </c>
      <c r="AB12" s="292">
        <v>454.7</v>
      </c>
      <c r="AC12" s="254">
        <v>167.9</v>
      </c>
      <c r="AD12" s="250">
        <v>0.5</v>
      </c>
      <c r="AE12" s="254">
        <v>16</v>
      </c>
      <c r="AF12" s="254">
        <v>84</v>
      </c>
      <c r="AG12" s="258">
        <f>[1]OK!$D12</f>
        <v>96.062689470287822</v>
      </c>
      <c r="AH12" s="253">
        <v>15.2613</v>
      </c>
      <c r="AI12" s="259">
        <v>0.2717629525729815</v>
      </c>
      <c r="AJ12" s="250">
        <v>61901</v>
      </c>
      <c r="AK12" s="250">
        <v>33282</v>
      </c>
      <c r="AL12" s="253">
        <v>1.9679941995960435</v>
      </c>
      <c r="AM12" s="298">
        <v>43</v>
      </c>
      <c r="AN12" s="302">
        <v>98660</v>
      </c>
      <c r="AO12" s="260">
        <v>0.62791904514789831</v>
      </c>
      <c r="AP12" s="254">
        <v>6</v>
      </c>
      <c r="AQ12" s="253">
        <v>71.3</v>
      </c>
      <c r="AR12" s="254">
        <v>62</v>
      </c>
      <c r="AS12" s="305">
        <v>8.3140334978014964E-3</v>
      </c>
      <c r="AT12" s="254">
        <v>497.02</v>
      </c>
      <c r="AU12" s="255">
        <v>12215</v>
      </c>
      <c r="AV12" s="254">
        <v>8.4944201863276412</v>
      </c>
      <c r="AW12" s="254">
        <v>509200</v>
      </c>
      <c r="AX12" s="254">
        <v>53.52559239056648</v>
      </c>
      <c r="AY12" s="251">
        <v>1.156523627174888E-2</v>
      </c>
      <c r="AZ12" s="254">
        <v>27.8</v>
      </c>
      <c r="BA12" s="253">
        <v>6.081727448944088</v>
      </c>
      <c r="BB12" s="254">
        <v>0</v>
      </c>
      <c r="BC12" s="254">
        <v>55.1</v>
      </c>
      <c r="BD12" s="254">
        <v>20.7</v>
      </c>
      <c r="BE12" s="254">
        <v>27.66</v>
      </c>
      <c r="BF12" s="261">
        <v>30399</v>
      </c>
      <c r="BG12" s="254">
        <v>16.114714847246127</v>
      </c>
      <c r="BH12" s="300">
        <f>[2]Promedios!$F44</f>
        <v>0.68966666666666676</v>
      </c>
      <c r="BI12" s="250">
        <v>1089367.5</v>
      </c>
      <c r="BJ12" s="254">
        <v>24394833.712130085</v>
      </c>
      <c r="BK12" s="261">
        <v>158509.64749999999</v>
      </c>
      <c r="BL12" s="254">
        <v>25296</v>
      </c>
      <c r="BM12" s="254">
        <v>37.4</v>
      </c>
      <c r="BN12" s="250">
        <v>9603</v>
      </c>
      <c r="BO12" s="254">
        <v>140865</v>
      </c>
      <c r="BP12" s="254">
        <v>4796.7110089999996</v>
      </c>
      <c r="BQ12" s="253">
        <v>18.052516411378555</v>
      </c>
      <c r="BR12" s="253">
        <f>+[3]Hoja1!$S14</f>
        <v>41.364435449321178</v>
      </c>
      <c r="BS12" s="254">
        <v>11968.186035999999</v>
      </c>
      <c r="BT12" s="250">
        <v>11217</v>
      </c>
      <c r="BU12" s="254">
        <v>13</v>
      </c>
      <c r="BV12" s="250">
        <v>2485</v>
      </c>
      <c r="BW12" s="250">
        <v>9764</v>
      </c>
      <c r="BX12" s="250">
        <v>101.46562237675366</v>
      </c>
      <c r="BY12" s="254">
        <v>56</v>
      </c>
      <c r="BZ12" s="253">
        <v>150307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0.90660847453563154</v>
      </c>
      <c r="CH12" s="254">
        <v>681198</v>
      </c>
      <c r="CI12" s="300">
        <f>+[4]Hoja3!$C13</f>
        <v>2.1950041107077882</v>
      </c>
      <c r="CJ12" s="250">
        <v>0</v>
      </c>
      <c r="CK12" s="254">
        <v>3.8</v>
      </c>
      <c r="CL12" s="297">
        <v>62047</v>
      </c>
      <c r="CM12" s="253">
        <v>8.0825455475847813E-3</v>
      </c>
      <c r="CN12" s="254">
        <v>2030143.8312866802</v>
      </c>
      <c r="CO12" s="252">
        <v>58770.528754232917</v>
      </c>
      <c r="CP12" s="254">
        <v>33721.444991334734</v>
      </c>
      <c r="CQ12" s="254">
        <v>31.990181000000007</v>
      </c>
      <c r="CR12" s="261">
        <v>164</v>
      </c>
      <c r="CS12" s="254">
        <v>11499310.223860485</v>
      </c>
      <c r="CT12" s="261">
        <v>23658873.11860016</v>
      </c>
      <c r="CU12" s="254">
        <v>2</v>
      </c>
      <c r="CV12" s="254">
        <v>14</v>
      </c>
      <c r="CW12" s="254">
        <v>52</v>
      </c>
      <c r="CX12" s="254">
        <v>3745432.8942503603</v>
      </c>
    </row>
    <row r="13" spans="1:102">
      <c r="A13" s="248" t="s">
        <v>214</v>
      </c>
      <c r="B13" s="250">
        <v>31401.878635506804</v>
      </c>
      <c r="C13" s="251">
        <v>0.38110423402351523</v>
      </c>
      <c r="D13" s="250">
        <v>8679107</v>
      </c>
      <c r="E13" s="250">
        <v>3851054</v>
      </c>
      <c r="F13" s="56">
        <v>6611</v>
      </c>
      <c r="G13" s="250">
        <v>1325151577.9353499</v>
      </c>
      <c r="H13" s="250">
        <v>1325151577.9353499</v>
      </c>
      <c r="I13" s="250">
        <v>342738.42762456124</v>
      </c>
      <c r="J13" s="254">
        <v>172827</v>
      </c>
      <c r="K13" s="254">
        <v>92.222222222224261</v>
      </c>
      <c r="L13" s="293">
        <v>2.86</v>
      </c>
      <c r="M13" s="253">
        <v>2.44</v>
      </c>
      <c r="N13" s="253">
        <v>3.66</v>
      </c>
      <c r="O13" s="253">
        <v>3.48</v>
      </c>
      <c r="P13" s="303">
        <v>0.60166666666666668</v>
      </c>
      <c r="Q13" s="254">
        <v>235</v>
      </c>
      <c r="R13" s="255">
        <v>983</v>
      </c>
      <c r="S13" s="254">
        <v>4729</v>
      </c>
      <c r="T13" s="259">
        <v>0.15673706602681595</v>
      </c>
      <c r="U13" s="254">
        <v>52719</v>
      </c>
      <c r="V13" s="290">
        <v>7</v>
      </c>
      <c r="W13" s="56">
        <v>808</v>
      </c>
      <c r="X13" s="295">
        <v>64.319999999999993</v>
      </c>
      <c r="Y13" s="254">
        <v>59</v>
      </c>
      <c r="Z13" s="257">
        <v>1548771.6055127978</v>
      </c>
      <c r="AA13" s="296">
        <v>1.8185117204301076</v>
      </c>
      <c r="AB13" s="292">
        <v>3790</v>
      </c>
      <c r="AC13" s="254">
        <v>4380</v>
      </c>
      <c r="AD13" s="250">
        <v>0.6</v>
      </c>
      <c r="AE13" s="254">
        <v>5</v>
      </c>
      <c r="AF13" s="254">
        <v>4380</v>
      </c>
      <c r="AG13" s="258">
        <f>[1]OK!$D13</f>
        <v>98.421799787722804</v>
      </c>
      <c r="AH13" s="253">
        <v>13.845599999999999</v>
      </c>
      <c r="AI13" s="259">
        <v>0.25156204940882437</v>
      </c>
      <c r="AJ13" s="250">
        <v>853521</v>
      </c>
      <c r="AK13" s="250">
        <v>553126</v>
      </c>
      <c r="AL13" s="253">
        <v>2.9200008710573564</v>
      </c>
      <c r="AM13" s="298">
        <v>572</v>
      </c>
      <c r="AN13" s="302">
        <v>1599000</v>
      </c>
      <c r="AO13" s="260">
        <v>0.75325513901316254</v>
      </c>
      <c r="AP13" s="254">
        <v>2.7</v>
      </c>
      <c r="AQ13" s="253">
        <v>82.4</v>
      </c>
      <c r="AR13" s="254">
        <v>53.3</v>
      </c>
      <c r="AS13" s="305">
        <v>7.3993891182492527E-2</v>
      </c>
      <c r="AT13" s="254">
        <v>520.88</v>
      </c>
      <c r="AU13" s="255">
        <v>298130</v>
      </c>
      <c r="AV13" s="254">
        <v>17.485588074416249</v>
      </c>
      <c r="AW13" s="254">
        <v>41634000</v>
      </c>
      <c r="AX13" s="254">
        <v>45.683013409922104</v>
      </c>
      <c r="AY13" s="251">
        <v>-3.5227217211031836E-3</v>
      </c>
      <c r="AZ13" s="254">
        <v>152.19999999999999</v>
      </c>
      <c r="BA13" s="253">
        <v>9.6915464094823065</v>
      </c>
      <c r="BB13" s="254">
        <v>0</v>
      </c>
      <c r="BC13" s="254">
        <v>69</v>
      </c>
      <c r="BD13" s="254">
        <v>3</v>
      </c>
      <c r="BE13" s="254">
        <v>31.31</v>
      </c>
      <c r="BF13" s="261">
        <v>7771</v>
      </c>
      <c r="BG13" s="254">
        <v>41.446510594190492</v>
      </c>
      <c r="BH13" s="300">
        <f>[2]Promedios!$F45</f>
        <v>0.8706666666666667</v>
      </c>
      <c r="BI13" s="250">
        <v>12138760.699999999</v>
      </c>
      <c r="BJ13" s="254">
        <v>621264435.38184524</v>
      </c>
      <c r="BK13" s="261">
        <v>26096.85</v>
      </c>
      <c r="BL13" s="254">
        <v>505907</v>
      </c>
      <c r="BM13" s="254">
        <v>49</v>
      </c>
      <c r="BN13" s="250">
        <v>383253</v>
      </c>
      <c r="BO13" s="254">
        <v>2182785</v>
      </c>
      <c r="BP13" s="254">
        <v>492866.97460200003</v>
      </c>
      <c r="BQ13" s="253">
        <v>46.979865771812079</v>
      </c>
      <c r="BR13" s="253">
        <f>+[3]Hoja1!$S15</f>
        <v>4.6457648543906682</v>
      </c>
      <c r="BS13" s="254">
        <v>409.20514999999989</v>
      </c>
      <c r="BT13" s="250">
        <v>311182</v>
      </c>
      <c r="BU13" s="254">
        <v>124</v>
      </c>
      <c r="BV13" s="250">
        <v>109251</v>
      </c>
      <c r="BW13" s="250">
        <v>60425</v>
      </c>
      <c r="BX13" s="250">
        <v>296.9464196232297</v>
      </c>
      <c r="BY13" s="254">
        <v>1548</v>
      </c>
      <c r="BZ13" s="253">
        <v>28744215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0.50768290850113706</v>
      </c>
      <c r="CH13" s="254">
        <v>0</v>
      </c>
      <c r="CI13" s="300">
        <f>+[4]Hoja3!$C14</f>
        <v>0.6905308274754679</v>
      </c>
      <c r="CJ13" s="250">
        <v>26.504540386243747</v>
      </c>
      <c r="CK13" s="254">
        <v>13.2</v>
      </c>
      <c r="CL13" s="297">
        <v>996319</v>
      </c>
      <c r="CM13" s="253">
        <v>9.7228363737864143E-2</v>
      </c>
      <c r="CN13" s="254">
        <v>34763616.237123698</v>
      </c>
      <c r="CO13" s="252">
        <v>45669077.65842808</v>
      </c>
      <c r="CP13" s="254">
        <v>37159642.604199126</v>
      </c>
      <c r="CQ13" s="254">
        <v>11276.371516729096</v>
      </c>
      <c r="CR13" s="261">
        <v>15023</v>
      </c>
      <c r="CS13" s="254">
        <v>202729545.28524977</v>
      </c>
      <c r="CT13" s="261">
        <v>1100876597.4805772</v>
      </c>
      <c r="CU13" s="254">
        <v>167</v>
      </c>
      <c r="CV13" s="254">
        <v>613</v>
      </c>
      <c r="CW13" s="254">
        <v>4290</v>
      </c>
      <c r="CX13" s="254">
        <v>123140473.54272717</v>
      </c>
    </row>
    <row r="14" spans="1:102">
      <c r="A14" s="248" t="s">
        <v>215</v>
      </c>
      <c r="B14" s="250">
        <v>1947.6614507124077</v>
      </c>
      <c r="C14" s="251">
        <v>0.25445771470624928</v>
      </c>
      <c r="D14" s="250">
        <v>1455883</v>
      </c>
      <c r="E14" s="250">
        <v>544038</v>
      </c>
      <c r="F14" s="56">
        <v>123367</v>
      </c>
      <c r="G14" s="250">
        <v>94610781.067868605</v>
      </c>
      <c r="H14" s="250">
        <v>94610781.067868605</v>
      </c>
      <c r="I14" s="250">
        <v>37497.368333489379</v>
      </c>
      <c r="J14" s="254">
        <v>12537</v>
      </c>
      <c r="K14" s="254">
        <v>34.444444444443874</v>
      </c>
      <c r="L14" s="293">
        <v>3.02</v>
      </c>
      <c r="M14" s="253">
        <v>2.5099999999999998</v>
      </c>
      <c r="N14" s="253">
        <v>4.07</v>
      </c>
      <c r="O14" s="253">
        <v>3.47</v>
      </c>
      <c r="P14" s="303">
        <v>0.2253333333333333</v>
      </c>
      <c r="Q14" s="254">
        <v>43</v>
      </c>
      <c r="R14" s="255">
        <v>215</v>
      </c>
      <c r="S14" s="254">
        <v>3808</v>
      </c>
      <c r="T14" s="259">
        <v>4.7709341880790854E-3</v>
      </c>
      <c r="U14" s="254">
        <v>5484421</v>
      </c>
      <c r="V14" s="290">
        <v>3</v>
      </c>
      <c r="W14" s="56">
        <v>1455</v>
      </c>
      <c r="X14" s="295">
        <v>3517.13</v>
      </c>
      <c r="Y14" s="254">
        <v>8</v>
      </c>
      <c r="Z14" s="257">
        <v>5840.8262834654352</v>
      </c>
      <c r="AA14" s="296">
        <v>0.75734276102682618</v>
      </c>
      <c r="AB14" s="292">
        <v>2410.9</v>
      </c>
      <c r="AC14" s="254">
        <v>419.75</v>
      </c>
      <c r="AD14" s="250">
        <v>1</v>
      </c>
      <c r="AE14" s="254">
        <v>4</v>
      </c>
      <c r="AF14" s="254">
        <v>277</v>
      </c>
      <c r="AG14" s="258">
        <f>[1]OK!$D14</f>
        <v>79.254004036165156</v>
      </c>
      <c r="AH14" s="253">
        <v>19.252500000000001</v>
      </c>
      <c r="AI14" s="259">
        <v>0.20232955933860064</v>
      </c>
      <c r="AJ14" s="250">
        <v>150985</v>
      </c>
      <c r="AK14" s="250">
        <v>44195</v>
      </c>
      <c r="AL14" s="253">
        <v>1.9191102581732185</v>
      </c>
      <c r="AM14" s="298">
        <v>76</v>
      </c>
      <c r="AN14" s="302">
        <v>180316</v>
      </c>
      <c r="AO14" s="260">
        <v>0.56700354900596817</v>
      </c>
      <c r="AP14" s="254">
        <v>4.8</v>
      </c>
      <c r="AQ14" s="253">
        <v>76.3</v>
      </c>
      <c r="AR14" s="254">
        <v>52.1</v>
      </c>
      <c r="AS14" s="305">
        <v>1.0361494310744134E-2</v>
      </c>
      <c r="AT14" s="254">
        <v>500.5</v>
      </c>
      <c r="AU14" s="255">
        <v>34919</v>
      </c>
      <c r="AV14" s="254">
        <v>23.639142480121826</v>
      </c>
      <c r="AW14" s="254">
        <v>1778000</v>
      </c>
      <c r="AX14" s="254">
        <v>61.661918617138866</v>
      </c>
      <c r="AY14" s="251">
        <v>3.8311267397700299E-2</v>
      </c>
      <c r="AZ14" s="254">
        <v>57.7</v>
      </c>
      <c r="BA14" s="253">
        <v>11.140740215199518</v>
      </c>
      <c r="BB14" s="254">
        <v>0</v>
      </c>
      <c r="BC14" s="254">
        <v>55.3</v>
      </c>
      <c r="BD14" s="254">
        <v>14.6</v>
      </c>
      <c r="BE14" s="254">
        <v>20.67</v>
      </c>
      <c r="BF14" s="261">
        <v>120442</v>
      </c>
      <c r="BG14" s="254">
        <v>6.158306082793529</v>
      </c>
      <c r="BH14" s="300">
        <f>[2]Promedios!$F46</f>
        <v>0.64283333333333337</v>
      </c>
      <c r="BI14" s="250">
        <v>1249303.8</v>
      </c>
      <c r="BJ14" s="254">
        <v>33616652.296599172</v>
      </c>
      <c r="BK14" s="261">
        <v>620872.25749999995</v>
      </c>
      <c r="BL14" s="254">
        <v>47210</v>
      </c>
      <c r="BM14" s="254">
        <v>12.4</v>
      </c>
      <c r="BN14" s="250">
        <v>24361</v>
      </c>
      <c r="BO14" s="254">
        <v>336231</v>
      </c>
      <c r="BP14" s="254">
        <v>9051.2768049999995</v>
      </c>
      <c r="BQ14" s="253">
        <v>9.3553078041686852</v>
      </c>
      <c r="BR14" s="253">
        <f>+[3]Hoja1!$S16</f>
        <v>3.8013747153288708</v>
      </c>
      <c r="BS14" s="254">
        <v>0.24185900000000002</v>
      </c>
      <c r="BT14" s="250">
        <v>14021</v>
      </c>
      <c r="BU14" s="254">
        <v>11</v>
      </c>
      <c r="BV14" s="250">
        <v>11820</v>
      </c>
      <c r="BW14" s="250">
        <v>20668</v>
      </c>
      <c r="BX14" s="250">
        <v>261.4646953402779</v>
      </c>
      <c r="BY14" s="254">
        <v>106</v>
      </c>
      <c r="BZ14" s="253">
        <v>349693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0.87286282143888494</v>
      </c>
      <c r="CH14" s="254">
        <v>0</v>
      </c>
      <c r="CI14" s="300">
        <f>+[4]Hoja3!$C15</f>
        <v>0.18095659357970251</v>
      </c>
      <c r="CJ14" s="250">
        <v>0</v>
      </c>
      <c r="CK14" s="254">
        <v>12.6</v>
      </c>
      <c r="CL14" s="297">
        <v>127978</v>
      </c>
      <c r="CM14" s="253">
        <v>2.5391527500911646E-4</v>
      </c>
      <c r="CN14" s="254">
        <v>1414435.0099214599</v>
      </c>
      <c r="CO14" s="252">
        <v>665443.0808377564</v>
      </c>
      <c r="CP14" s="254">
        <v>790383.90630609775</v>
      </c>
      <c r="CQ14" s="254">
        <v>177.14088221759826</v>
      </c>
      <c r="CR14" s="261">
        <v>425</v>
      </c>
      <c r="CS14" s="254">
        <v>34040957.539059229</v>
      </c>
      <c r="CT14" s="261">
        <v>42949980.984669402</v>
      </c>
      <c r="CU14" s="254">
        <v>0</v>
      </c>
      <c r="CV14" s="254">
        <v>14</v>
      </c>
      <c r="CW14" s="254">
        <v>32</v>
      </c>
      <c r="CX14" s="254">
        <v>8791761.3176724557</v>
      </c>
    </row>
    <row r="15" spans="1:102">
      <c r="A15" s="248" t="s">
        <v>216</v>
      </c>
      <c r="B15" s="250">
        <v>5698.8051389474967</v>
      </c>
      <c r="C15" s="251">
        <v>0.1510342414692035</v>
      </c>
      <c r="D15" s="250">
        <v>4843891</v>
      </c>
      <c r="E15" s="250">
        <v>1818909</v>
      </c>
      <c r="F15" s="56">
        <v>30621</v>
      </c>
      <c r="G15" s="250">
        <v>290046486.19383103</v>
      </c>
      <c r="H15" s="250">
        <v>290046486.19383103</v>
      </c>
      <c r="I15" s="250">
        <v>148373.48659741654</v>
      </c>
      <c r="J15" s="254">
        <v>60941</v>
      </c>
      <c r="K15" s="254">
        <v>33.333333333332774</v>
      </c>
      <c r="L15" s="293">
        <v>2.93</v>
      </c>
      <c r="M15" s="253">
        <v>2.54</v>
      </c>
      <c r="N15" s="253">
        <v>3.21</v>
      </c>
      <c r="O15" s="253">
        <v>3.36</v>
      </c>
      <c r="P15" s="303">
        <v>0.39733333333333337</v>
      </c>
      <c r="Q15" s="254">
        <v>235</v>
      </c>
      <c r="R15" s="255">
        <v>220</v>
      </c>
      <c r="S15" s="254">
        <v>4180</v>
      </c>
      <c r="T15" s="259">
        <v>0.20437977694497764</v>
      </c>
      <c r="U15" s="254">
        <v>412810</v>
      </c>
      <c r="V15" s="290">
        <v>14</v>
      </c>
      <c r="W15" s="56">
        <v>694</v>
      </c>
      <c r="X15" s="295">
        <v>0</v>
      </c>
      <c r="Y15" s="254">
        <v>5</v>
      </c>
      <c r="Z15" s="257">
        <v>5317.6936872114647</v>
      </c>
      <c r="AA15" s="296">
        <v>1.4990440026325893</v>
      </c>
      <c r="AB15" s="292">
        <v>2866</v>
      </c>
      <c r="AC15" s="254">
        <v>1470.95</v>
      </c>
      <c r="AD15" s="250">
        <v>1</v>
      </c>
      <c r="AE15" s="254">
        <v>1</v>
      </c>
      <c r="AF15" s="254">
        <v>993</v>
      </c>
      <c r="AG15" s="258">
        <f>[1]OK!$D15</f>
        <v>80.795122299581877</v>
      </c>
      <c r="AH15" s="253">
        <v>19.552399999999999</v>
      </c>
      <c r="AI15" s="259">
        <v>0.23436910980666703</v>
      </c>
      <c r="AJ15" s="250">
        <v>426955</v>
      </c>
      <c r="AK15" s="250">
        <v>149816</v>
      </c>
      <c r="AL15" s="253">
        <v>1.0543176962487391</v>
      </c>
      <c r="AM15" s="298">
        <v>594</v>
      </c>
      <c r="AN15" s="302">
        <v>665527</v>
      </c>
      <c r="AO15" s="260">
        <v>0.55242018950193972</v>
      </c>
      <c r="AP15" s="254">
        <v>10.5</v>
      </c>
      <c r="AQ15" s="253">
        <v>76.2</v>
      </c>
      <c r="AR15" s="254">
        <v>52.3</v>
      </c>
      <c r="AS15" s="305">
        <v>1.4147618568120027E-2</v>
      </c>
      <c r="AT15" s="254">
        <v>507.89</v>
      </c>
      <c r="AU15" s="255">
        <v>819380</v>
      </c>
      <c r="AV15" s="254">
        <v>1.5316184401446702</v>
      </c>
      <c r="AW15" s="254">
        <v>1181300</v>
      </c>
      <c r="AX15" s="254">
        <v>63.816627669591284</v>
      </c>
      <c r="AY15" s="251">
        <v>3.8684404692229446E-2</v>
      </c>
      <c r="AZ15" s="254">
        <v>13.9</v>
      </c>
      <c r="BA15" s="253">
        <v>8.851375068752473</v>
      </c>
      <c r="BB15" s="254">
        <v>0</v>
      </c>
      <c r="BC15" s="254">
        <v>63.9</v>
      </c>
      <c r="BD15" s="254">
        <v>12</v>
      </c>
      <c r="BE15" s="254">
        <v>22.05</v>
      </c>
      <c r="BF15" s="261">
        <v>362260</v>
      </c>
      <c r="BG15" s="254">
        <v>11.176606775318033</v>
      </c>
      <c r="BH15" s="300">
        <f>[2]Promedios!$F47</f>
        <v>0.56400000000000006</v>
      </c>
      <c r="BI15" s="250">
        <v>4785959.3</v>
      </c>
      <c r="BJ15" s="254">
        <v>109124725.60890868</v>
      </c>
      <c r="BK15" s="261">
        <v>902946.91250000009</v>
      </c>
      <c r="BL15" s="254">
        <v>133520</v>
      </c>
      <c r="BM15" s="254">
        <v>24.3</v>
      </c>
      <c r="BN15" s="250">
        <v>43018</v>
      </c>
      <c r="BO15" s="254">
        <v>1049712</v>
      </c>
      <c r="BP15" s="254">
        <v>34942.823529000001</v>
      </c>
      <c r="BQ15" s="253">
        <v>11.316287878787879</v>
      </c>
      <c r="BR15" s="253">
        <f>+[3]Hoja1!$S17</f>
        <v>11.931442179247163</v>
      </c>
      <c r="BS15" s="254">
        <v>1.5680079999999998</v>
      </c>
      <c r="BT15" s="250">
        <v>26149</v>
      </c>
      <c r="BU15" s="254">
        <v>24</v>
      </c>
      <c r="BV15" s="250">
        <v>16293</v>
      </c>
      <c r="BW15" s="250">
        <v>28361</v>
      </c>
      <c r="BX15" s="250">
        <v>279.41992754268074</v>
      </c>
      <c r="BY15" s="254">
        <v>339</v>
      </c>
      <c r="BZ15" s="253">
        <v>1044822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0.93775094747750887</v>
      </c>
      <c r="CH15" s="254">
        <v>0</v>
      </c>
      <c r="CI15" s="300">
        <f>+[4]Hoja3!$C16</f>
        <v>2.4060977670470023</v>
      </c>
      <c r="CJ15" s="250">
        <v>0</v>
      </c>
      <c r="CK15" s="254">
        <v>8.9</v>
      </c>
      <c r="CL15" s="297">
        <v>504460</v>
      </c>
      <c r="CM15" s="253">
        <v>4.9654337073198329E-3</v>
      </c>
      <c r="CN15" s="254">
        <v>6552626.8374073394</v>
      </c>
      <c r="CO15" s="252">
        <v>2116287.445874651</v>
      </c>
      <c r="CP15" s="254">
        <v>2799469.3767821416</v>
      </c>
      <c r="CQ15" s="254">
        <v>241.52324999999999</v>
      </c>
      <c r="CR15" s="261">
        <v>1280</v>
      </c>
      <c r="CS15" s="254">
        <v>111570132.91873419</v>
      </c>
      <c r="CT15" s="261">
        <v>157553687.48938143</v>
      </c>
      <c r="CU15" s="254">
        <v>26</v>
      </c>
      <c r="CV15" s="254">
        <v>83</v>
      </c>
      <c r="CW15" s="254">
        <v>280</v>
      </c>
      <c r="CX15" s="254">
        <v>26952736.769147873</v>
      </c>
    </row>
    <row r="16" spans="1:102">
      <c r="A16" s="248" t="s">
        <v>217</v>
      </c>
      <c r="B16" s="250">
        <v>1893.7832473461294</v>
      </c>
      <c r="C16" s="251">
        <v>0.19296260747508187</v>
      </c>
      <c r="D16" s="250">
        <v>3197027</v>
      </c>
      <c r="E16" s="250">
        <v>1189668</v>
      </c>
      <c r="F16" s="56">
        <v>63618</v>
      </c>
      <c r="G16" s="250">
        <v>116408801.21057101</v>
      </c>
      <c r="H16" s="250">
        <v>116408801.211217</v>
      </c>
      <c r="I16" s="250">
        <v>92530.940545022808</v>
      </c>
      <c r="J16" s="254">
        <v>29354</v>
      </c>
      <c r="K16" s="254">
        <v>63.333333333333421</v>
      </c>
      <c r="L16" s="293">
        <v>3.23</v>
      </c>
      <c r="M16" s="253">
        <v>2.6</v>
      </c>
      <c r="N16" s="253">
        <v>3.57</v>
      </c>
      <c r="O16" s="253">
        <v>2.89</v>
      </c>
      <c r="P16" s="303">
        <v>0.40799999999999997</v>
      </c>
      <c r="Q16" s="254">
        <v>36</v>
      </c>
      <c r="R16" s="255">
        <v>600</v>
      </c>
      <c r="S16" s="254">
        <v>6218</v>
      </c>
      <c r="T16" s="259">
        <v>0.3279523315260533</v>
      </c>
      <c r="U16" s="254">
        <v>3551653</v>
      </c>
      <c r="V16" s="290">
        <v>5</v>
      </c>
      <c r="W16" s="56">
        <v>1785</v>
      </c>
      <c r="X16" s="295">
        <v>58.28</v>
      </c>
      <c r="Y16" s="254">
        <v>6</v>
      </c>
      <c r="Z16" s="257">
        <v>123288.71503218146</v>
      </c>
      <c r="AA16" s="296">
        <v>0.26257337236001838</v>
      </c>
      <c r="AB16" s="292">
        <v>1656.7</v>
      </c>
      <c r="AC16" s="254">
        <v>817.6</v>
      </c>
      <c r="AD16" s="250">
        <v>0</v>
      </c>
      <c r="AE16" s="254">
        <v>7</v>
      </c>
      <c r="AF16" s="254">
        <v>296</v>
      </c>
      <c r="AG16" s="258">
        <f>[1]OK!$D16</f>
        <v>55.686255184825711</v>
      </c>
      <c r="AH16" s="253">
        <v>26.253399999999999</v>
      </c>
      <c r="AI16" s="259">
        <v>0.27774177288111185</v>
      </c>
      <c r="AJ16" s="250">
        <v>230725</v>
      </c>
      <c r="AK16" s="250">
        <v>61262</v>
      </c>
      <c r="AL16" s="253">
        <v>0.46293009098765819</v>
      </c>
      <c r="AM16" s="298">
        <v>253</v>
      </c>
      <c r="AN16" s="302">
        <v>395553</v>
      </c>
      <c r="AO16" s="260">
        <v>0.57473067670745737</v>
      </c>
      <c r="AP16" s="254">
        <v>19.3</v>
      </c>
      <c r="AQ16" s="253">
        <v>69.8</v>
      </c>
      <c r="AR16" s="254">
        <v>59.2</v>
      </c>
      <c r="AS16" s="305">
        <v>6.8573154767898499E-3</v>
      </c>
      <c r="AT16" s="254">
        <v>467.73</v>
      </c>
      <c r="AU16" s="255">
        <v>15753</v>
      </c>
      <c r="AV16" s="254">
        <v>4.444094739763357</v>
      </c>
      <c r="AW16" s="254">
        <v>2018100</v>
      </c>
      <c r="AX16" s="254">
        <v>71.241293337538067</v>
      </c>
      <c r="AY16" s="251">
        <v>-1.4155556074424425E-4</v>
      </c>
      <c r="AZ16" s="254">
        <v>41</v>
      </c>
      <c r="BA16" s="253">
        <v>9.8495357028538368</v>
      </c>
      <c r="BB16" s="254">
        <v>0</v>
      </c>
      <c r="BC16" s="254">
        <v>55</v>
      </c>
      <c r="BD16" s="254">
        <v>25</v>
      </c>
      <c r="BE16" s="254">
        <v>21.01</v>
      </c>
      <c r="BF16" s="261">
        <v>397300</v>
      </c>
      <c r="BG16" s="254">
        <v>8.1457053810947304</v>
      </c>
      <c r="BH16" s="300">
        <f>[2]Promedios!$F48</f>
        <v>0.54899999999999993</v>
      </c>
      <c r="BI16" s="250">
        <v>810176.7</v>
      </c>
      <c r="BJ16" s="254">
        <v>77330261.173620448</v>
      </c>
      <c r="BK16" s="261">
        <v>786796.26750000007</v>
      </c>
      <c r="BL16" s="254">
        <v>41785</v>
      </c>
      <c r="BM16" s="254">
        <v>16</v>
      </c>
      <c r="BN16" s="250">
        <v>22523</v>
      </c>
      <c r="BO16" s="254">
        <v>677901</v>
      </c>
      <c r="BP16" s="254">
        <v>12861.776829000002</v>
      </c>
      <c r="BQ16" s="253">
        <v>7.237019101425882</v>
      </c>
      <c r="BR16" s="253">
        <f>+[3]Hoja1!$S18</f>
        <v>8.4867630071430256</v>
      </c>
      <c r="BS16" s="254">
        <v>493.74055648000001</v>
      </c>
      <c r="BT16" s="250">
        <v>41196</v>
      </c>
      <c r="BU16" s="254">
        <v>33</v>
      </c>
      <c r="BV16" s="250">
        <v>39609</v>
      </c>
      <c r="BW16" s="250">
        <v>17317</v>
      </c>
      <c r="BX16" s="250">
        <v>354.60646607925571</v>
      </c>
      <c r="BY16" s="254">
        <v>149</v>
      </c>
      <c r="BZ16" s="253">
        <v>304743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0.92063516126338629</v>
      </c>
      <c r="CH16" s="254">
        <v>0</v>
      </c>
      <c r="CI16" s="300">
        <f>+[4]Hoja3!$C17</f>
        <v>0.12572203431765339</v>
      </c>
      <c r="CJ16" s="250">
        <v>10.490099721885235</v>
      </c>
      <c r="CK16" s="254">
        <v>12</v>
      </c>
      <c r="CL16" s="297">
        <v>346956</v>
      </c>
      <c r="CM16" s="253">
        <v>0</v>
      </c>
      <c r="CN16" s="254">
        <v>8868918.86090721</v>
      </c>
      <c r="CO16" s="252">
        <v>23370.676427410559</v>
      </c>
      <c r="CP16" s="254">
        <v>27023.388283268712</v>
      </c>
      <c r="CQ16" s="254">
        <v>54.864768999999946</v>
      </c>
      <c r="CR16" s="261">
        <v>417</v>
      </c>
      <c r="CS16" s="254">
        <v>19240318.665386412</v>
      </c>
      <c r="CT16" s="261">
        <v>82378521.128275901</v>
      </c>
      <c r="CU16" s="254">
        <v>0</v>
      </c>
      <c r="CV16" s="254">
        <v>13</v>
      </c>
      <c r="CW16" s="254">
        <v>14</v>
      </c>
      <c r="CX16" s="254">
        <v>10817354.893049261</v>
      </c>
    </row>
    <row r="17" spans="1:102">
      <c r="A17" s="248" t="s">
        <v>148</v>
      </c>
      <c r="B17" s="250">
        <v>1866.8945560460259</v>
      </c>
      <c r="C17" s="251">
        <v>0.19279251861834643</v>
      </c>
      <c r="D17" s="250">
        <v>2321423</v>
      </c>
      <c r="E17" s="250">
        <v>945549</v>
      </c>
      <c r="F17" s="56">
        <v>20856</v>
      </c>
      <c r="G17" s="250">
        <v>101846652.469753</v>
      </c>
      <c r="H17" s="250">
        <v>101846652.469753</v>
      </c>
      <c r="I17" s="250">
        <v>60992.464719431809</v>
      </c>
      <c r="J17" s="254">
        <v>24680</v>
      </c>
      <c r="K17" s="254">
        <v>27.7777777777778</v>
      </c>
      <c r="L17" s="293">
        <v>3.05</v>
      </c>
      <c r="M17" s="253">
        <v>2.5099999999999998</v>
      </c>
      <c r="N17" s="253">
        <v>3.04</v>
      </c>
      <c r="O17" s="253">
        <v>3.15</v>
      </c>
      <c r="P17" s="303">
        <v>0.27933333333333338</v>
      </c>
      <c r="Q17" s="254">
        <v>105</v>
      </c>
      <c r="R17" s="255">
        <v>72</v>
      </c>
      <c r="S17" s="254">
        <v>3365</v>
      </c>
      <c r="T17" s="259">
        <v>0.15673706602681595</v>
      </c>
      <c r="U17" s="254">
        <v>403685</v>
      </c>
      <c r="V17" s="290">
        <v>8</v>
      </c>
      <c r="W17" s="56">
        <v>1246</v>
      </c>
      <c r="X17" s="295">
        <v>1220.32</v>
      </c>
      <c r="Y17" s="254">
        <v>3</v>
      </c>
      <c r="Z17" s="257">
        <v>23609.463591315682</v>
      </c>
      <c r="AA17" s="296">
        <v>0.5261389109525757</v>
      </c>
      <c r="AB17" s="292">
        <v>47.7</v>
      </c>
      <c r="AC17" s="254">
        <v>547.5</v>
      </c>
      <c r="AD17" s="250">
        <v>0.2</v>
      </c>
      <c r="AE17" s="254">
        <v>23</v>
      </c>
      <c r="AF17" s="254">
        <v>91</v>
      </c>
      <c r="AG17" s="258">
        <f>[1]OK!$D17</f>
        <v>71.573233896964993</v>
      </c>
      <c r="AH17" s="253">
        <v>20.248200000000001</v>
      </c>
      <c r="AI17" s="259">
        <v>0.27664711969644706</v>
      </c>
      <c r="AJ17" s="250">
        <v>226070</v>
      </c>
      <c r="AK17" s="250">
        <v>69149</v>
      </c>
      <c r="AL17" s="253">
        <v>1.3892341033926174</v>
      </c>
      <c r="AM17" s="298">
        <v>267</v>
      </c>
      <c r="AN17" s="302">
        <v>336402</v>
      </c>
      <c r="AO17" s="260">
        <v>0.57881057990372742</v>
      </c>
      <c r="AP17" s="254">
        <v>13.2</v>
      </c>
      <c r="AQ17" s="253">
        <v>82.4</v>
      </c>
      <c r="AR17" s="254">
        <v>55.7</v>
      </c>
      <c r="AS17" s="305">
        <v>1.2999697915617765E-2</v>
      </c>
      <c r="AT17" s="254">
        <v>485.47</v>
      </c>
      <c r="AU17" s="255">
        <v>19054</v>
      </c>
      <c r="AV17" s="254">
        <v>18.555556448145222</v>
      </c>
      <c r="AW17" s="254">
        <v>1346400</v>
      </c>
      <c r="AX17" s="254">
        <v>61.51446109788089</v>
      </c>
      <c r="AY17" s="251">
        <v>-5.2775566604940094E-4</v>
      </c>
      <c r="AZ17" s="254">
        <v>31.5</v>
      </c>
      <c r="BA17" s="253">
        <v>7</v>
      </c>
      <c r="BB17" s="254">
        <v>0</v>
      </c>
      <c r="BC17" s="254">
        <v>69.3</v>
      </c>
      <c r="BD17" s="254">
        <v>0.8</v>
      </c>
      <c r="BE17" s="254">
        <v>21.15</v>
      </c>
      <c r="BF17" s="261">
        <v>284914</v>
      </c>
      <c r="BG17" s="254">
        <v>6.5018274537894873</v>
      </c>
      <c r="BH17" s="300">
        <f>[2]Promedios!$F49</f>
        <v>0.57650000000000001</v>
      </c>
      <c r="BI17" s="250">
        <v>1868172.2</v>
      </c>
      <c r="BJ17" s="254">
        <v>73324479.46897456</v>
      </c>
      <c r="BK17" s="261">
        <v>534321.99249999993</v>
      </c>
      <c r="BL17" s="254">
        <v>63896</v>
      </c>
      <c r="BM17" s="254">
        <v>22.5</v>
      </c>
      <c r="BN17" s="250">
        <v>25191</v>
      </c>
      <c r="BO17" s="254">
        <v>549741</v>
      </c>
      <c r="BP17" s="254">
        <v>12240.614233</v>
      </c>
      <c r="BQ17" s="253">
        <v>8.850841555426582</v>
      </c>
      <c r="BR17" s="253">
        <f>+[3]Hoja1!$S19</f>
        <v>0.58340787989576448</v>
      </c>
      <c r="BS17" s="254">
        <v>0</v>
      </c>
      <c r="BT17" s="250">
        <v>0</v>
      </c>
      <c r="BU17" s="254">
        <v>0</v>
      </c>
      <c r="BV17" s="250">
        <v>11476</v>
      </c>
      <c r="BW17" s="250">
        <v>24655</v>
      </c>
      <c r="BX17" s="250">
        <v>182.19254843863882</v>
      </c>
      <c r="BY17" s="254">
        <v>104</v>
      </c>
      <c r="BZ17" s="253">
        <v>293884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0.87377144536777185</v>
      </c>
      <c r="CH17" s="254">
        <v>0</v>
      </c>
      <c r="CI17" s="300">
        <f>+[4]Hoja3!$C18</f>
        <v>0.19360271525038</v>
      </c>
      <c r="CJ17" s="250">
        <v>8.8525067877635024</v>
      </c>
      <c r="CK17" s="254">
        <v>3.9</v>
      </c>
      <c r="CL17" s="297">
        <v>302545</v>
      </c>
      <c r="CM17" s="253">
        <v>3.8219545536528898E-2</v>
      </c>
      <c r="CN17" s="254">
        <v>1847585.3064773201</v>
      </c>
      <c r="CO17" s="252">
        <v>594644.0225280358</v>
      </c>
      <c r="CP17" s="254">
        <v>575066.2485154497</v>
      </c>
      <c r="CQ17" s="254">
        <v>1.6575429999999998</v>
      </c>
      <c r="CR17" s="261">
        <v>503</v>
      </c>
      <c r="CS17" s="254">
        <v>41347318.763903163</v>
      </c>
      <c r="CT17" s="261">
        <v>50281524.867724381</v>
      </c>
      <c r="CU17" s="254">
        <v>3</v>
      </c>
      <c r="CV17" s="254">
        <v>36</v>
      </c>
      <c r="CW17" s="254">
        <v>75</v>
      </c>
      <c r="CX17" s="254">
        <v>9464155.1948953196</v>
      </c>
    </row>
    <row r="18" spans="1:102">
      <c r="A18" s="248" t="s">
        <v>149</v>
      </c>
      <c r="B18" s="250">
        <v>9057.9657745622499</v>
      </c>
      <c r="C18" s="251">
        <v>0.25048176595721633</v>
      </c>
      <c r="D18" s="250">
        <v>6561329</v>
      </c>
      <c r="E18" s="250">
        <v>2890527</v>
      </c>
      <c r="F18" s="56">
        <v>78630</v>
      </c>
      <c r="G18" s="250">
        <v>480691227.89883697</v>
      </c>
      <c r="H18" s="250">
        <v>480691227.89991599</v>
      </c>
      <c r="I18" s="250">
        <v>212235.67752956253</v>
      </c>
      <c r="J18" s="254">
        <v>91587</v>
      </c>
      <c r="K18" s="254">
        <v>49.999999999998956</v>
      </c>
      <c r="L18" s="293">
        <v>2.63</v>
      </c>
      <c r="M18" s="253">
        <v>2.27</v>
      </c>
      <c r="N18" s="253">
        <v>2.06</v>
      </c>
      <c r="O18" s="253">
        <v>3.38</v>
      </c>
      <c r="P18" s="303">
        <v>0.28999999999999998</v>
      </c>
      <c r="Q18" s="254">
        <v>222</v>
      </c>
      <c r="R18" s="255">
        <v>478</v>
      </c>
      <c r="S18" s="254">
        <v>14413</v>
      </c>
      <c r="T18" s="259">
        <v>0.20437977694497764</v>
      </c>
      <c r="U18" s="254">
        <v>3030307</v>
      </c>
      <c r="V18" s="290">
        <v>9</v>
      </c>
      <c r="W18" s="56">
        <v>2108</v>
      </c>
      <c r="X18" s="295">
        <v>2082.9699999999998</v>
      </c>
      <c r="Y18" s="254">
        <v>14</v>
      </c>
      <c r="Z18" s="257">
        <v>20425.954062075332</v>
      </c>
      <c r="AA18" s="296">
        <v>0.37638024145419369</v>
      </c>
      <c r="AB18" s="292">
        <v>2558.9</v>
      </c>
      <c r="AC18" s="254">
        <v>2317.75</v>
      </c>
      <c r="AD18" s="250">
        <v>0.8</v>
      </c>
      <c r="AE18" s="254">
        <v>0</v>
      </c>
      <c r="AF18" s="254">
        <v>1836</v>
      </c>
      <c r="AG18" s="258">
        <f>[1]OK!$D18</f>
        <v>93.248626232389981</v>
      </c>
      <c r="AH18" s="253">
        <v>16.458100000000002</v>
      </c>
      <c r="AI18" s="259">
        <v>0.24405598679787299</v>
      </c>
      <c r="AJ18" s="250">
        <v>460330</v>
      </c>
      <c r="AK18" s="250">
        <v>280595</v>
      </c>
      <c r="AL18" s="253">
        <v>1.5236242535620452</v>
      </c>
      <c r="AM18" s="298">
        <v>673</v>
      </c>
      <c r="AN18" s="302">
        <v>1078989</v>
      </c>
      <c r="AO18" s="260">
        <v>0.62878690491494194</v>
      </c>
      <c r="AP18" s="254">
        <v>5.7</v>
      </c>
      <c r="AQ18" s="253">
        <v>72.400000000000006</v>
      </c>
      <c r="AR18" s="254">
        <v>56.1</v>
      </c>
      <c r="AS18" s="305">
        <v>4.5802705333467593E-2</v>
      </c>
      <c r="AT18" s="254">
        <v>520.89</v>
      </c>
      <c r="AU18" s="255">
        <v>149065</v>
      </c>
      <c r="AV18" s="254">
        <v>11.696770941307321</v>
      </c>
      <c r="AW18" s="254">
        <v>5672300</v>
      </c>
      <c r="AX18" s="254">
        <v>58.261816640908613</v>
      </c>
      <c r="AY18" s="251">
        <v>3.8933550027242525E-4</v>
      </c>
      <c r="AZ18" s="254">
        <v>42.8</v>
      </c>
      <c r="BA18" s="253">
        <v>11.200069738452234</v>
      </c>
      <c r="BB18" s="254">
        <v>0</v>
      </c>
      <c r="BC18" s="254">
        <v>66</v>
      </c>
      <c r="BD18" s="254">
        <v>21.5</v>
      </c>
      <c r="BE18" s="254">
        <v>26.9</v>
      </c>
      <c r="BF18" s="261">
        <v>280833</v>
      </c>
      <c r="BG18" s="254">
        <v>12.148565702059393</v>
      </c>
      <c r="BH18" s="300">
        <f>[2]Promedios!$F50</f>
        <v>0.66383333333333328</v>
      </c>
      <c r="BI18" s="250">
        <v>6679091.4000000004</v>
      </c>
      <c r="BJ18" s="254">
        <v>181522665.99955672</v>
      </c>
      <c r="BK18" s="261">
        <v>1337373.5475000001</v>
      </c>
      <c r="BL18" s="254">
        <v>323095</v>
      </c>
      <c r="BM18" s="254">
        <v>37.200000000000003</v>
      </c>
      <c r="BN18" s="250">
        <v>125357</v>
      </c>
      <c r="BO18" s="254">
        <v>1554015</v>
      </c>
      <c r="BP18" s="254">
        <v>80711.301342999999</v>
      </c>
      <c r="BQ18" s="253">
        <v>11.626235399820306</v>
      </c>
      <c r="BR18" s="253">
        <f>+[3]Hoja1!$S20</f>
        <v>5.0161066633740434</v>
      </c>
      <c r="BS18" s="254">
        <v>125.968135</v>
      </c>
      <c r="BT18" s="250">
        <v>156580</v>
      </c>
      <c r="BU18" s="254">
        <v>93</v>
      </c>
      <c r="BV18" s="250">
        <v>23148</v>
      </c>
      <c r="BW18" s="250">
        <v>28393</v>
      </c>
      <c r="BX18" s="250">
        <v>137.9497796713909</v>
      </c>
      <c r="BY18" s="254">
        <v>611</v>
      </c>
      <c r="BZ18" s="253">
        <v>3011972</v>
      </c>
      <c r="CA18" s="253">
        <v>0.25435584382551191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0.91399304685653682</v>
      </c>
      <c r="CH18" s="254">
        <v>0</v>
      </c>
      <c r="CI18" s="300">
        <f>+[4]Hoja3!$C19</f>
        <v>0.1803835324232608</v>
      </c>
      <c r="CJ18" s="250">
        <v>0</v>
      </c>
      <c r="CK18" s="254">
        <v>6.5</v>
      </c>
      <c r="CL18" s="297">
        <v>902241</v>
      </c>
      <c r="CM18" s="253">
        <v>0.10637551233501347</v>
      </c>
      <c r="CN18" s="254">
        <v>19389953.7636264</v>
      </c>
      <c r="CO18" s="252">
        <v>11522524.92787342</v>
      </c>
      <c r="CP18" s="254">
        <v>10158168.849159453</v>
      </c>
      <c r="CQ18" s="254">
        <v>386.77370849000022</v>
      </c>
      <c r="CR18" s="261">
        <v>3275</v>
      </c>
      <c r="CS18" s="254">
        <v>149583744.19745708</v>
      </c>
      <c r="CT18" s="261">
        <v>291162883.75632131</v>
      </c>
      <c r="CU18" s="254">
        <v>40</v>
      </c>
      <c r="CV18" s="254">
        <v>157</v>
      </c>
      <c r="CW18" s="254">
        <v>373</v>
      </c>
      <c r="CX18" s="254">
        <v>44668509.185585104</v>
      </c>
    </row>
    <row r="19" spans="1:102">
      <c r="A19" s="248" t="s">
        <v>150</v>
      </c>
      <c r="B19" s="250">
        <v>10127.819257093879</v>
      </c>
      <c r="C19" s="251">
        <v>0.23189775303567683</v>
      </c>
      <c r="D19" s="250">
        <v>14450449</v>
      </c>
      <c r="E19" s="250">
        <v>5702750</v>
      </c>
      <c r="F19" s="56">
        <v>22333</v>
      </c>
      <c r="G19" s="250">
        <v>645873046.75256801</v>
      </c>
      <c r="H19" s="250">
        <v>645873046.75256801</v>
      </c>
      <c r="I19" s="250">
        <v>356507.92171527375</v>
      </c>
      <c r="J19" s="254">
        <v>218326</v>
      </c>
      <c r="K19" s="254">
        <v>59.999999999999396</v>
      </c>
      <c r="L19" s="293">
        <v>3.34</v>
      </c>
      <c r="M19" s="253">
        <v>2.92</v>
      </c>
      <c r="N19" s="253">
        <v>4.09</v>
      </c>
      <c r="O19" s="253">
        <v>3.39</v>
      </c>
      <c r="P19" s="303">
        <v>0.48333333333333334</v>
      </c>
      <c r="Q19" s="254">
        <v>187</v>
      </c>
      <c r="R19" s="302">
        <v>1912</v>
      </c>
      <c r="S19" s="254">
        <v>15187</v>
      </c>
      <c r="T19" s="259">
        <v>0.15673706602681595</v>
      </c>
      <c r="U19" s="254">
        <v>645858</v>
      </c>
      <c r="V19" s="290">
        <v>23</v>
      </c>
      <c r="W19" s="56">
        <v>1679</v>
      </c>
      <c r="X19" s="295">
        <v>1531.27</v>
      </c>
      <c r="Y19" s="254">
        <v>26</v>
      </c>
      <c r="Z19" s="257">
        <v>25961.341309332092</v>
      </c>
      <c r="AA19" s="296">
        <v>2.3063268057879398</v>
      </c>
      <c r="AB19" s="292">
        <v>4450.7</v>
      </c>
      <c r="AC19" s="254">
        <v>5475</v>
      </c>
      <c r="AD19" s="250">
        <v>0.2</v>
      </c>
      <c r="AE19" s="254">
        <v>0</v>
      </c>
      <c r="AF19" s="254">
        <v>3296</v>
      </c>
      <c r="AG19" s="258">
        <f>[1]OK!$D19</f>
        <v>87.175370825135275</v>
      </c>
      <c r="AH19" s="253">
        <v>17.225200000000001</v>
      </c>
      <c r="AI19" s="259">
        <v>0.23565046191125247</v>
      </c>
      <c r="AJ19" s="250">
        <v>1373691</v>
      </c>
      <c r="AK19" s="250">
        <v>463270</v>
      </c>
      <c r="AL19" s="253">
        <v>0.87595894079138992</v>
      </c>
      <c r="AM19" s="298">
        <v>917</v>
      </c>
      <c r="AN19" s="302">
        <v>1903408</v>
      </c>
      <c r="AO19" s="260">
        <v>0.52424504468665978</v>
      </c>
      <c r="AP19" s="254">
        <v>5.8</v>
      </c>
      <c r="AQ19" s="253">
        <v>79.099999999999994</v>
      </c>
      <c r="AR19" s="254">
        <v>56.3</v>
      </c>
      <c r="AS19" s="305">
        <v>0.3641258013627362</v>
      </c>
      <c r="AT19" s="254">
        <v>494.91</v>
      </c>
      <c r="AU19" s="255">
        <v>237421</v>
      </c>
      <c r="AV19" s="254">
        <v>31.618215109637791</v>
      </c>
      <c r="AW19" s="254">
        <v>31147200</v>
      </c>
      <c r="AX19" s="254">
        <v>52.543314329293509</v>
      </c>
      <c r="AY19" s="251">
        <v>-4.1800545605443218E-3</v>
      </c>
      <c r="AZ19" s="254">
        <v>116.5</v>
      </c>
      <c r="BA19" s="253">
        <v>10.591907861701731</v>
      </c>
      <c r="BB19" s="254">
        <v>0</v>
      </c>
      <c r="BC19" s="254">
        <v>51.1</v>
      </c>
      <c r="BD19" s="254">
        <v>9.1999999999999993</v>
      </c>
      <c r="BE19" s="254">
        <v>22.97</v>
      </c>
      <c r="BF19" s="261">
        <v>266479</v>
      </c>
      <c r="BG19" s="254">
        <v>10.804230158385346</v>
      </c>
      <c r="BH19" s="300">
        <f>[2]Promedios!$F51</f>
        <v>0.69533333333333336</v>
      </c>
      <c r="BI19" s="250">
        <v>9690818.1999999993</v>
      </c>
      <c r="BJ19" s="254">
        <v>246902859.45547843</v>
      </c>
      <c r="BK19" s="261">
        <v>900882.58000000007</v>
      </c>
      <c r="BL19" s="254">
        <v>437634</v>
      </c>
      <c r="BM19" s="254">
        <v>11</v>
      </c>
      <c r="BN19" s="250">
        <v>273305</v>
      </c>
      <c r="BO19" s="254">
        <v>3112118</v>
      </c>
      <c r="BP19" s="254">
        <v>74807.281090999997</v>
      </c>
      <c r="BQ19" s="253">
        <v>12.501963247997486</v>
      </c>
      <c r="BR19" s="253">
        <f>+[3]Hoja1!$S21</f>
        <v>0.44008919140945901</v>
      </c>
      <c r="BS19" s="254">
        <v>31.371541000000004</v>
      </c>
      <c r="BT19" s="250">
        <v>56740</v>
      </c>
      <c r="BU19" s="254">
        <v>3</v>
      </c>
      <c r="BV19" s="250">
        <v>69579</v>
      </c>
      <c r="BW19" s="250">
        <v>46881</v>
      </c>
      <c r="BX19" s="250">
        <v>431.80545685979934</v>
      </c>
      <c r="BY19" s="254">
        <v>603</v>
      </c>
      <c r="BZ19" s="253">
        <v>2618622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0.86092274959999737</v>
      </c>
      <c r="CH19" s="254">
        <v>0</v>
      </c>
      <c r="CI19" s="300">
        <f>+[4]Hoja3!$C20</f>
        <v>0.22871275099928803</v>
      </c>
      <c r="CJ19" s="250">
        <v>22.854777504709336</v>
      </c>
      <c r="CK19" s="254">
        <v>12.7</v>
      </c>
      <c r="CL19" s="297">
        <v>1720045</v>
      </c>
      <c r="CM19" s="253">
        <v>8.7938228783445154E-4</v>
      </c>
      <c r="CN19" s="254">
        <v>12207371.995046301</v>
      </c>
      <c r="CO19" s="252">
        <v>5220829.9895156473</v>
      </c>
      <c r="CP19" s="254">
        <v>9776388.2232606597</v>
      </c>
      <c r="CQ19" s="254">
        <v>704.69969800000092</v>
      </c>
      <c r="CR19" s="261">
        <v>597</v>
      </c>
      <c r="CS19" s="254">
        <v>227372318.4186641</v>
      </c>
      <c r="CT19" s="261">
        <v>386187271.53797638</v>
      </c>
      <c r="CU19" s="254">
        <v>52</v>
      </c>
      <c r="CV19" s="254">
        <v>365</v>
      </c>
      <c r="CW19" s="254">
        <v>535</v>
      </c>
      <c r="CX19" s="254">
        <v>60018124.831811026</v>
      </c>
    </row>
    <row r="20" spans="1:102">
      <c r="A20" s="248" t="s">
        <v>151</v>
      </c>
      <c r="B20" s="250">
        <v>3133.9730354472981</v>
      </c>
      <c r="C20" s="251">
        <v>0.18293071354553889</v>
      </c>
      <c r="D20" s="250">
        <v>4060155</v>
      </c>
      <c r="E20" s="250">
        <v>1586708</v>
      </c>
      <c r="F20" s="56">
        <v>58667</v>
      </c>
      <c r="G20" s="250">
        <v>178913204.99982199</v>
      </c>
      <c r="H20" s="250">
        <v>178913205.000671</v>
      </c>
      <c r="I20" s="250">
        <v>137810.84166772501</v>
      </c>
      <c r="J20" s="254">
        <v>27031</v>
      </c>
      <c r="K20" s="254">
        <v>38.888888888888609</v>
      </c>
      <c r="L20" s="293">
        <v>3.1</v>
      </c>
      <c r="M20" s="253">
        <v>2.42</v>
      </c>
      <c r="N20" s="253">
        <v>3.42</v>
      </c>
      <c r="O20" s="253">
        <v>3.17</v>
      </c>
      <c r="P20" s="303">
        <v>0.3113333333333333</v>
      </c>
      <c r="Q20" s="254">
        <v>125</v>
      </c>
      <c r="R20" s="255">
        <v>559</v>
      </c>
      <c r="S20" s="254">
        <v>10256</v>
      </c>
      <c r="T20" s="259">
        <v>0.20437977694497764</v>
      </c>
      <c r="U20" s="254">
        <v>2602727</v>
      </c>
      <c r="V20" s="290">
        <v>11</v>
      </c>
      <c r="W20" s="56">
        <v>1765</v>
      </c>
      <c r="X20" s="295">
        <v>851.61</v>
      </c>
      <c r="Y20" s="254">
        <v>11</v>
      </c>
      <c r="Z20" s="257">
        <v>17011.258390311028</v>
      </c>
      <c r="AA20" s="296">
        <v>0.55141657039581604</v>
      </c>
      <c r="AB20" s="292">
        <v>997.2</v>
      </c>
      <c r="AC20" s="254">
        <v>1014.7</v>
      </c>
      <c r="AD20" s="250">
        <v>1</v>
      </c>
      <c r="AE20" s="254">
        <v>0</v>
      </c>
      <c r="AF20" s="254">
        <v>347</v>
      </c>
      <c r="AG20" s="258">
        <f>[1]OK!$D20</f>
        <v>75.410333220857311</v>
      </c>
      <c r="AH20" s="253">
        <v>20.892099999999999</v>
      </c>
      <c r="AI20" s="259">
        <v>0.28573667711598744</v>
      </c>
      <c r="AJ20" s="250">
        <v>404909</v>
      </c>
      <c r="AK20" s="250">
        <v>110842</v>
      </c>
      <c r="AL20" s="253">
        <v>1.2620207849207727</v>
      </c>
      <c r="AM20" s="298">
        <v>345</v>
      </c>
      <c r="AN20" s="302">
        <v>603082</v>
      </c>
      <c r="AO20" s="260">
        <v>0.56075354755076789</v>
      </c>
      <c r="AP20" s="254">
        <v>12.6</v>
      </c>
      <c r="AQ20" s="253">
        <v>69.400000000000006</v>
      </c>
      <c r="AR20" s="254">
        <v>66.3</v>
      </c>
      <c r="AS20" s="305">
        <v>2.3915013593797198E-2</v>
      </c>
      <c r="AT20" s="254">
        <v>499.16</v>
      </c>
      <c r="AU20" s="255">
        <v>26827</v>
      </c>
      <c r="AV20" s="254">
        <v>7.9343753814339948</v>
      </c>
      <c r="AW20" s="254">
        <v>1597700</v>
      </c>
      <c r="AX20" s="254">
        <v>63.883834090186973</v>
      </c>
      <c r="AY20" s="251">
        <v>1.1513798035109768E-2</v>
      </c>
      <c r="AZ20" s="254">
        <v>24.4</v>
      </c>
      <c r="BA20" s="253">
        <v>10.049697457739191</v>
      </c>
      <c r="BB20" s="254">
        <v>0</v>
      </c>
      <c r="BC20" s="254">
        <v>53.3</v>
      </c>
      <c r="BD20" s="254">
        <v>11.9</v>
      </c>
      <c r="BE20" s="254">
        <v>23.12</v>
      </c>
      <c r="BF20" s="261">
        <v>453183</v>
      </c>
      <c r="BG20" s="254">
        <v>15.121502490312178</v>
      </c>
      <c r="BH20" s="300">
        <f>[2]Promedios!$F52</f>
        <v>0.57216666666666671</v>
      </c>
      <c r="BI20" s="250">
        <v>2108479.5</v>
      </c>
      <c r="BJ20" s="254">
        <v>64041436.81902232</v>
      </c>
      <c r="BK20" s="261">
        <v>1016023.7225</v>
      </c>
      <c r="BL20" s="254">
        <v>148703</v>
      </c>
      <c r="BM20" s="254">
        <v>19.7</v>
      </c>
      <c r="BN20" s="250">
        <v>41439</v>
      </c>
      <c r="BO20" s="254">
        <v>923308</v>
      </c>
      <c r="BP20" s="254">
        <v>35770.994116999995</v>
      </c>
      <c r="BQ20" s="253">
        <v>7.1144278606965177</v>
      </c>
      <c r="BR20" s="253">
        <f>+[3]Hoja1!$S22</f>
        <v>0.93473862630811466</v>
      </c>
      <c r="BS20" s="254">
        <v>18681.463141</v>
      </c>
      <c r="BT20" s="250">
        <v>21504</v>
      </c>
      <c r="BU20" s="254">
        <v>30</v>
      </c>
      <c r="BV20" s="250">
        <v>28889</v>
      </c>
      <c r="BW20" s="250">
        <v>13913</v>
      </c>
      <c r="BX20" s="250">
        <v>344.37376800000038</v>
      </c>
      <c r="BY20" s="254">
        <v>269</v>
      </c>
      <c r="BZ20" s="253">
        <v>677700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0.88486908789083052</v>
      </c>
      <c r="CH20" s="254">
        <v>46608756</v>
      </c>
      <c r="CI20" s="300">
        <f>+[4]Hoja3!$C21</f>
        <v>0.23089952207174214</v>
      </c>
      <c r="CJ20" s="250">
        <v>0</v>
      </c>
      <c r="CK20" s="254">
        <v>4.8</v>
      </c>
      <c r="CL20" s="297">
        <v>519850</v>
      </c>
      <c r="CM20" s="253">
        <v>2.7394076645590945E-3</v>
      </c>
      <c r="CN20" s="254">
        <v>4708872.3051203797</v>
      </c>
      <c r="CO20" s="252">
        <v>605950.59698071692</v>
      </c>
      <c r="CP20" s="254">
        <v>474542.56245988968</v>
      </c>
      <c r="CQ20" s="254">
        <v>-11.514371079999991</v>
      </c>
      <c r="CR20" s="261">
        <v>854</v>
      </c>
      <c r="CS20" s="254">
        <v>37663771.6630418</v>
      </c>
      <c r="CT20" s="261">
        <v>115752142.59409115</v>
      </c>
      <c r="CU20" s="254">
        <v>1</v>
      </c>
      <c r="CV20" s="254">
        <v>23</v>
      </c>
      <c r="CW20" s="254">
        <v>236</v>
      </c>
      <c r="CX20" s="254">
        <v>16625612.611842619</v>
      </c>
    </row>
    <row r="21" spans="1:102">
      <c r="A21" s="248" t="s">
        <v>221</v>
      </c>
      <c r="B21" s="250">
        <v>1736.0534783185135</v>
      </c>
      <c r="C21" s="251">
        <v>0.26631540391120301</v>
      </c>
      <c r="D21" s="250">
        <v>1659965</v>
      </c>
      <c r="E21" s="250">
        <v>658582</v>
      </c>
      <c r="F21" s="56">
        <v>4892</v>
      </c>
      <c r="G21" s="250">
        <v>90331248.3694769</v>
      </c>
      <c r="H21" s="250">
        <v>90331248.3694769</v>
      </c>
      <c r="I21" s="250">
        <v>61721.576926630201</v>
      </c>
      <c r="J21" s="254">
        <v>31529</v>
      </c>
      <c r="K21" s="254">
        <v>63.333333333333421</v>
      </c>
      <c r="L21" s="293">
        <v>3.21</v>
      </c>
      <c r="M21" s="253">
        <v>2.62</v>
      </c>
      <c r="N21" s="253">
        <v>3.25</v>
      </c>
      <c r="O21" s="253">
        <v>3.51</v>
      </c>
      <c r="P21" s="303">
        <v>0.64466666666666672</v>
      </c>
      <c r="Q21" s="254">
        <v>23</v>
      </c>
      <c r="R21" s="255">
        <v>169</v>
      </c>
      <c r="S21" s="254">
        <v>4100</v>
      </c>
      <c r="T21" s="259">
        <v>0.15673706602681595</v>
      </c>
      <c r="U21" s="254">
        <v>88488</v>
      </c>
      <c r="V21" s="290">
        <v>2</v>
      </c>
      <c r="W21" s="56">
        <v>994</v>
      </c>
      <c r="X21" s="295">
        <v>1243.82</v>
      </c>
      <c r="Y21" s="254">
        <v>7</v>
      </c>
      <c r="Z21" s="257">
        <v>37022.529961972279</v>
      </c>
      <c r="AA21" s="296">
        <v>0.91321108184005118</v>
      </c>
      <c r="AB21" s="292">
        <v>1067.2</v>
      </c>
      <c r="AC21" s="254">
        <v>492.75</v>
      </c>
      <c r="AD21" s="250">
        <v>0.8</v>
      </c>
      <c r="AE21" s="254">
        <v>0</v>
      </c>
      <c r="AF21" s="254">
        <v>111</v>
      </c>
      <c r="AG21" s="258">
        <f>[1]OK!$D21</f>
        <v>85.75921897282538</v>
      </c>
      <c r="AH21" s="253">
        <v>16.304200000000002</v>
      </c>
      <c r="AI21" s="259">
        <v>0.28665651953323185</v>
      </c>
      <c r="AJ21" s="250">
        <v>137514</v>
      </c>
      <c r="AK21" s="250">
        <v>35590</v>
      </c>
      <c r="AL21" s="253">
        <v>1.3193049251038427</v>
      </c>
      <c r="AM21" s="298">
        <v>188</v>
      </c>
      <c r="AN21" s="302">
        <v>260606</v>
      </c>
      <c r="AO21" s="260">
        <v>0.66880940479926843</v>
      </c>
      <c r="AP21" s="254">
        <v>8.3000000000000007</v>
      </c>
      <c r="AQ21" s="253">
        <v>84.1</v>
      </c>
      <c r="AR21" s="254">
        <v>68.7</v>
      </c>
      <c r="AS21" s="305">
        <v>2.856711308025375E-2</v>
      </c>
      <c r="AT21" s="254">
        <v>505.29</v>
      </c>
      <c r="AU21" s="255">
        <v>22275</v>
      </c>
      <c r="AV21" s="254">
        <v>8.3781510827923462</v>
      </c>
      <c r="AW21" s="254">
        <v>842600</v>
      </c>
      <c r="AX21" s="254">
        <v>56.945493642483171</v>
      </c>
      <c r="AY21" s="251">
        <v>1.656323928523723E-2</v>
      </c>
      <c r="AZ21" s="254">
        <v>24.3</v>
      </c>
      <c r="BA21" s="253">
        <v>4.4996264985416961</v>
      </c>
      <c r="BB21" s="254">
        <v>0</v>
      </c>
      <c r="BC21" s="254">
        <v>62.7</v>
      </c>
      <c r="BD21" s="254">
        <v>0.3</v>
      </c>
      <c r="BE21" s="254">
        <v>21.13</v>
      </c>
      <c r="BF21" s="261">
        <v>69633</v>
      </c>
      <c r="BG21" s="254">
        <v>23.094879116336188</v>
      </c>
      <c r="BH21" s="300">
        <f>[2]Promedios!$F53</f>
        <v>0.69016666666666671</v>
      </c>
      <c r="BI21" s="250">
        <v>1252306.6000000001</v>
      </c>
      <c r="BJ21" s="254">
        <v>28454532.058661189</v>
      </c>
      <c r="BK21" s="261">
        <v>132557.20000000001</v>
      </c>
      <c r="BL21" s="254">
        <v>51430</v>
      </c>
      <c r="BM21" s="254">
        <v>34.6</v>
      </c>
      <c r="BN21" s="250">
        <v>18027</v>
      </c>
      <c r="BO21" s="254">
        <v>379856</v>
      </c>
      <c r="BP21" s="254">
        <v>12348.546147000001</v>
      </c>
      <c r="BQ21" s="253">
        <v>15.591054313099043</v>
      </c>
      <c r="BR21" s="253">
        <f>+[3]Hoja1!$S23</f>
        <v>6.7963639452892703</v>
      </c>
      <c r="BS21" s="254">
        <v>0</v>
      </c>
      <c r="BT21" s="250">
        <v>10727</v>
      </c>
      <c r="BU21" s="254">
        <v>12</v>
      </c>
      <c r="BV21" s="250">
        <v>15990</v>
      </c>
      <c r="BW21" s="250">
        <v>7500</v>
      </c>
      <c r="BX21" s="250">
        <v>128.8797021721393</v>
      </c>
      <c r="BY21" s="254">
        <v>119</v>
      </c>
      <c r="BZ21" s="253">
        <v>453720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0.9197764355318081</v>
      </c>
      <c r="CH21" s="254">
        <v>0</v>
      </c>
      <c r="CI21" s="300">
        <f>+[4]Hoja3!$C22</f>
        <v>0.43559429244302833</v>
      </c>
      <c r="CJ21" s="250">
        <v>12.72422495173508</v>
      </c>
      <c r="CK21" s="254">
        <v>8.3000000000000007</v>
      </c>
      <c r="CL21" s="297">
        <v>224886</v>
      </c>
      <c r="CM21" s="253">
        <v>2.7755358900613934E-7</v>
      </c>
      <c r="CN21" s="254">
        <v>3504204.6182867005</v>
      </c>
      <c r="CO21" s="252">
        <v>354744.14561908349</v>
      </c>
      <c r="CP21" s="254">
        <v>445362.3344680951</v>
      </c>
      <c r="CQ21" s="254">
        <v>28.327179489999988</v>
      </c>
      <c r="CR21" s="261">
        <v>606</v>
      </c>
      <c r="CS21" s="254">
        <v>30944462.854686987</v>
      </c>
      <c r="CT21" s="261">
        <v>51264686.968801074</v>
      </c>
      <c r="CU21" s="254">
        <v>10</v>
      </c>
      <c r="CV21" s="254">
        <v>36</v>
      </c>
      <c r="CW21" s="254">
        <v>538</v>
      </c>
      <c r="CX21" s="254">
        <v>8394083.27706475</v>
      </c>
    </row>
    <row r="22" spans="1:102">
      <c r="A22" s="248" t="s">
        <v>222</v>
      </c>
      <c r="B22" s="250">
        <v>680.86565641625498</v>
      </c>
      <c r="C22" s="251">
        <v>0.22881500659716247</v>
      </c>
      <c r="D22" s="250">
        <v>932360</v>
      </c>
      <c r="E22" s="250">
        <v>398200</v>
      </c>
      <c r="F22" s="56">
        <v>27862</v>
      </c>
      <c r="G22" s="250">
        <v>41636125.6894501</v>
      </c>
      <c r="H22" s="250">
        <v>41636125.694908701</v>
      </c>
      <c r="I22" s="250">
        <v>29236.760139066631</v>
      </c>
      <c r="J22" s="254">
        <v>5676</v>
      </c>
      <c r="K22" s="254">
        <v>29.999999999999638</v>
      </c>
      <c r="L22" s="293">
        <v>2.5099999999999998</v>
      </c>
      <c r="M22" s="253">
        <v>2.11</v>
      </c>
      <c r="N22" s="253">
        <v>3.8</v>
      </c>
      <c r="O22" s="253">
        <v>2.35</v>
      </c>
      <c r="P22" s="303">
        <v>0.3116666666666667</v>
      </c>
      <c r="Q22" s="254">
        <v>50</v>
      </c>
      <c r="R22" s="255">
        <v>110</v>
      </c>
      <c r="S22" s="254">
        <v>7759</v>
      </c>
      <c r="T22" s="259">
        <v>0.20437977694497764</v>
      </c>
      <c r="U22" s="254">
        <v>1271817</v>
      </c>
      <c r="V22" s="290">
        <v>4</v>
      </c>
      <c r="W22" s="56">
        <v>1413</v>
      </c>
      <c r="X22" s="295">
        <v>21949.19</v>
      </c>
      <c r="Y22" s="254">
        <v>2</v>
      </c>
      <c r="Z22" s="257">
        <v>70887.629870327641</v>
      </c>
      <c r="AA22" s="296">
        <v>0.46234665582775603</v>
      </c>
      <c r="AB22" s="292">
        <v>1467.1</v>
      </c>
      <c r="AC22" s="254">
        <v>240.9</v>
      </c>
      <c r="AD22" s="250">
        <v>0.5</v>
      </c>
      <c r="AE22" s="254">
        <v>0</v>
      </c>
      <c r="AF22" s="254">
        <v>133</v>
      </c>
      <c r="AG22" s="258">
        <f>[1]OK!$D22</f>
        <v>85.621649793881971</v>
      </c>
      <c r="AH22" s="253">
        <v>18.315000000000001</v>
      </c>
      <c r="AI22" s="259">
        <v>0.274533756820588</v>
      </c>
      <c r="AJ22" s="250">
        <v>96290</v>
      </c>
      <c r="AK22" s="250">
        <v>33862</v>
      </c>
      <c r="AL22" s="253">
        <v>1.9927924835900295</v>
      </c>
      <c r="AM22" s="298">
        <v>74</v>
      </c>
      <c r="AN22" s="302">
        <v>151520</v>
      </c>
      <c r="AO22" s="260">
        <v>0.60077069438052522</v>
      </c>
      <c r="AP22" s="254">
        <v>8.1</v>
      </c>
      <c r="AQ22" s="253">
        <v>82.7</v>
      </c>
      <c r="AR22" s="254">
        <v>59.5</v>
      </c>
      <c r="AS22" s="305">
        <v>4.4305709394824285E-3</v>
      </c>
      <c r="AT22" s="254">
        <v>498</v>
      </c>
      <c r="AU22" s="255">
        <v>11525</v>
      </c>
      <c r="AV22" s="254">
        <v>12.914342960652474</v>
      </c>
      <c r="AW22" s="254">
        <v>98400</v>
      </c>
      <c r="AX22" s="254">
        <v>58.34606834114593</v>
      </c>
      <c r="AY22" s="251">
        <v>-3.1450691381312901E-2</v>
      </c>
      <c r="AZ22" s="254">
        <v>4.3</v>
      </c>
      <c r="BA22" s="253">
        <v>4.0166971467571093</v>
      </c>
      <c r="BB22" s="254">
        <v>0</v>
      </c>
      <c r="BC22" s="254">
        <v>62.7</v>
      </c>
      <c r="BD22" s="254">
        <v>4.2</v>
      </c>
      <c r="BE22" s="254">
        <v>21.94</v>
      </c>
      <c r="BF22" s="261">
        <v>100948</v>
      </c>
      <c r="BG22" s="254">
        <v>10.127736053262225</v>
      </c>
      <c r="BH22" s="300">
        <f>[2]Promedios!$F54</f>
        <v>0.64100000000000001</v>
      </c>
      <c r="BI22" s="250">
        <v>826494.6</v>
      </c>
      <c r="BJ22" s="254">
        <v>26273045.112530209</v>
      </c>
      <c r="BK22" s="261">
        <v>324464.85499999998</v>
      </c>
      <c r="BL22" s="254">
        <v>28331</v>
      </c>
      <c r="BM22" s="254">
        <v>18.899999999999999</v>
      </c>
      <c r="BN22" s="250">
        <v>17497</v>
      </c>
      <c r="BO22" s="254">
        <v>225112</v>
      </c>
      <c r="BP22" s="254">
        <v>6244.6783869999999</v>
      </c>
      <c r="BQ22" s="253">
        <v>9.149072296865004</v>
      </c>
      <c r="BR22" s="253">
        <f>+[3]Hoja1!$S24</f>
        <v>6.8866211732298259</v>
      </c>
      <c r="BS22" s="254">
        <v>0.10033399999999999</v>
      </c>
      <c r="BT22" s="250">
        <v>11017</v>
      </c>
      <c r="BU22" s="254">
        <v>3</v>
      </c>
      <c r="BV22" s="250">
        <v>5996</v>
      </c>
      <c r="BW22" s="250">
        <v>8592</v>
      </c>
      <c r="BX22" s="250">
        <v>124.4871673110993</v>
      </c>
      <c r="BY22" s="254">
        <v>56</v>
      </c>
      <c r="BZ22" s="253">
        <v>240680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0.87379850424429795</v>
      </c>
      <c r="CH22" s="254">
        <v>0</v>
      </c>
      <c r="CI22" s="300">
        <f>+[4]Hoja3!$C23</f>
        <v>0.76239802706102333</v>
      </c>
      <c r="CJ22" s="250">
        <v>9.6280926350078513</v>
      </c>
      <c r="CK22" s="254">
        <v>5.8</v>
      </c>
      <c r="CL22" s="297">
        <v>116549</v>
      </c>
      <c r="CM22" s="253">
        <v>0</v>
      </c>
      <c r="CN22" s="254">
        <v>2982631.1565734199</v>
      </c>
      <c r="CO22" s="252">
        <v>37552.727850559662</v>
      </c>
      <c r="CP22" s="254">
        <v>23280.140721439675</v>
      </c>
      <c r="CQ22" s="254">
        <v>90.740246310000003</v>
      </c>
      <c r="CR22" s="261">
        <v>291</v>
      </c>
      <c r="CS22" s="254">
        <v>8105612.1421855167</v>
      </c>
      <c r="CT22" s="261">
        <v>26154295.364769403</v>
      </c>
      <c r="CU22" s="254">
        <v>1</v>
      </c>
      <c r="CV22" s="254">
        <v>5</v>
      </c>
      <c r="CW22" s="254">
        <v>15</v>
      </c>
      <c r="CX22" s="254">
        <v>3869060.9581974391</v>
      </c>
    </row>
    <row r="23" spans="1:102">
      <c r="A23" s="248" t="s">
        <v>223</v>
      </c>
      <c r="B23" s="250">
        <v>11004.838432486418</v>
      </c>
      <c r="C23" s="251">
        <v>0.37285467242351072</v>
      </c>
      <c r="D23" s="250">
        <v>4052124</v>
      </c>
      <c r="E23" s="250">
        <v>1720353</v>
      </c>
      <c r="F23" s="56">
        <v>64203</v>
      </c>
      <c r="G23" s="250">
        <v>521232472.69332999</v>
      </c>
      <c r="H23" s="250">
        <v>521232472.69332999</v>
      </c>
      <c r="I23" s="250">
        <v>109342.09299785928</v>
      </c>
      <c r="J23" s="254">
        <v>52151</v>
      </c>
      <c r="K23" s="254">
        <v>38.888888888888609</v>
      </c>
      <c r="L23" s="293">
        <v>3.01</v>
      </c>
      <c r="M23" s="253">
        <v>2.71</v>
      </c>
      <c r="N23" s="253">
        <v>3.94</v>
      </c>
      <c r="O23" s="253">
        <v>3.49</v>
      </c>
      <c r="P23" s="303">
        <v>0.38666666666666671</v>
      </c>
      <c r="Q23" s="254">
        <v>159</v>
      </c>
      <c r="R23" s="255">
        <v>150</v>
      </c>
      <c r="S23" s="254">
        <v>2989</v>
      </c>
      <c r="T23" s="259">
        <v>4.7709341880790854E-3</v>
      </c>
      <c r="U23" s="254">
        <v>348637</v>
      </c>
      <c r="V23" s="290">
        <v>4</v>
      </c>
      <c r="W23" s="56">
        <v>1302</v>
      </c>
      <c r="X23" s="295">
        <v>1834.43</v>
      </c>
      <c r="Y23" s="254">
        <v>20</v>
      </c>
      <c r="Z23" s="257">
        <v>5687.3510228871637</v>
      </c>
      <c r="AA23" s="296">
        <v>0.70626993886646428</v>
      </c>
      <c r="AB23" s="292">
        <v>9163.2999999999993</v>
      </c>
      <c r="AC23" s="254">
        <v>1620.6</v>
      </c>
      <c r="AD23" s="250">
        <v>0.8</v>
      </c>
      <c r="AE23" s="254">
        <v>7</v>
      </c>
      <c r="AF23" s="254">
        <v>1522</v>
      </c>
      <c r="AG23" s="258">
        <f>[1]OK!$D23</f>
        <v>93.943236640063944</v>
      </c>
      <c r="AH23" s="253">
        <v>12.938599999999999</v>
      </c>
      <c r="AI23" s="259">
        <v>0.19345690966938719</v>
      </c>
      <c r="AJ23" s="250">
        <v>233570</v>
      </c>
      <c r="AK23" s="250">
        <v>339676</v>
      </c>
      <c r="AL23" s="253">
        <v>1.5456091669455327</v>
      </c>
      <c r="AM23" s="298">
        <v>158</v>
      </c>
      <c r="AN23" s="302">
        <v>635307</v>
      </c>
      <c r="AO23" s="260">
        <v>0.54903096746490732</v>
      </c>
      <c r="AP23" s="254">
        <v>3</v>
      </c>
      <c r="AQ23" s="253">
        <v>84.4</v>
      </c>
      <c r="AR23" s="254">
        <v>50.8</v>
      </c>
      <c r="AS23" s="305">
        <v>4.1113684422515347E-2</v>
      </c>
      <c r="AT23" s="254">
        <v>519.6</v>
      </c>
      <c r="AU23" s="255">
        <v>111590</v>
      </c>
      <c r="AV23" s="254">
        <v>12.82507688787036</v>
      </c>
      <c r="AW23" s="254">
        <v>8418200</v>
      </c>
      <c r="AX23" s="254">
        <v>50.600629852058013</v>
      </c>
      <c r="AY23" s="251">
        <v>3.0406253444275166E-2</v>
      </c>
      <c r="AZ23" s="254">
        <v>81.7</v>
      </c>
      <c r="BA23" s="253">
        <v>9.3021430306598987</v>
      </c>
      <c r="BB23" s="254">
        <v>0</v>
      </c>
      <c r="BC23" s="254">
        <v>62.5</v>
      </c>
      <c r="BD23" s="254">
        <v>10.7</v>
      </c>
      <c r="BE23" s="254">
        <v>32.85</v>
      </c>
      <c r="BF23" s="261">
        <v>67614</v>
      </c>
      <c r="BG23" s="254">
        <v>9.6676407232662331</v>
      </c>
      <c r="BH23" s="300">
        <f>[2]Promedios!$F55</f>
        <v>0.75850000000000006</v>
      </c>
      <c r="BI23" s="250">
        <v>7654409.4000000004</v>
      </c>
      <c r="BJ23" s="254">
        <v>299139623.12418431</v>
      </c>
      <c r="BK23" s="261">
        <v>345784.15</v>
      </c>
      <c r="BL23" s="254">
        <v>199296</v>
      </c>
      <c r="BM23" s="254">
        <v>48.7</v>
      </c>
      <c r="BN23" s="250">
        <v>119789</v>
      </c>
      <c r="BO23" s="254">
        <v>978889</v>
      </c>
      <c r="BP23" s="254">
        <v>119634.67737400002</v>
      </c>
      <c r="BQ23" s="253">
        <v>16.549789621318372</v>
      </c>
      <c r="BR23" s="253">
        <f>+[3]Hoja1!$S25</f>
        <v>2220.6495572017002</v>
      </c>
      <c r="BS23" s="254">
        <v>41.896396000000003</v>
      </c>
      <c r="BT23" s="250">
        <v>84089</v>
      </c>
      <c r="BU23" s="254">
        <v>56</v>
      </c>
      <c r="BV23" s="250">
        <v>46196</v>
      </c>
      <c r="BW23" s="250">
        <v>30502</v>
      </c>
      <c r="BX23" s="250">
        <v>3.9277135755969397</v>
      </c>
      <c r="BY23" s="254">
        <v>535</v>
      </c>
      <c r="BZ23" s="253">
        <v>4498365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0.76863574848305027</v>
      </c>
      <c r="CH23" s="254">
        <v>0</v>
      </c>
      <c r="CI23" s="300">
        <f>+[4]Hoja3!$C24</f>
        <v>7.7396783410322398E-2</v>
      </c>
      <c r="CJ23" s="250">
        <v>0</v>
      </c>
      <c r="CK23" s="254">
        <v>9.9</v>
      </c>
      <c r="CL23" s="297">
        <v>356194</v>
      </c>
      <c r="CM23" s="253">
        <v>9.5160635758699905E-3</v>
      </c>
      <c r="CN23" s="254">
        <v>9584339.9399105087</v>
      </c>
      <c r="CO23" s="252">
        <v>14393794.589275604</v>
      </c>
      <c r="CP23" s="254">
        <v>13059189.275395853</v>
      </c>
      <c r="CQ23" s="254">
        <v>1640.9483639799994</v>
      </c>
      <c r="CR23" s="261">
        <v>8582</v>
      </c>
      <c r="CS23" s="254">
        <v>181954790.77375114</v>
      </c>
      <c r="CT23" s="261">
        <v>335249827.46958274</v>
      </c>
      <c r="CU23" s="254">
        <v>44</v>
      </c>
      <c r="CV23" s="254">
        <v>268</v>
      </c>
      <c r="CW23" s="254">
        <v>230</v>
      </c>
      <c r="CX23" s="254">
        <v>47841593.401936382</v>
      </c>
    </row>
    <row r="24" spans="1:102">
      <c r="A24" s="248" t="s">
        <v>224</v>
      </c>
      <c r="B24" s="250">
        <v>2015.2378455673327</v>
      </c>
      <c r="C24" s="251">
        <v>0.14003306360838144</v>
      </c>
      <c r="D24" s="250">
        <v>3584431</v>
      </c>
      <c r="E24" s="250">
        <v>1409610</v>
      </c>
      <c r="F24" s="56">
        <v>93343</v>
      </c>
      <c r="G24" s="250">
        <v>113735343.789561</v>
      </c>
      <c r="H24" s="250">
        <v>113735343.791545</v>
      </c>
      <c r="I24" s="250">
        <v>105887.13497276166</v>
      </c>
      <c r="J24" s="254">
        <v>40761</v>
      </c>
      <c r="K24" s="254">
        <v>37.777777777777764</v>
      </c>
      <c r="L24" s="293">
        <v>3.46</v>
      </c>
      <c r="M24" s="253">
        <v>2.58</v>
      </c>
      <c r="N24" s="253">
        <v>3.12</v>
      </c>
      <c r="O24" s="253">
        <v>3.65</v>
      </c>
      <c r="P24" s="303">
        <v>0.53700000000000003</v>
      </c>
      <c r="Q24" s="254">
        <v>68</v>
      </c>
      <c r="R24" s="255">
        <v>622</v>
      </c>
      <c r="S24" s="254">
        <v>5239</v>
      </c>
      <c r="T24" s="259">
        <v>0.3279523315260533</v>
      </c>
      <c r="U24" s="254">
        <v>5105015</v>
      </c>
      <c r="V24" s="290">
        <v>19</v>
      </c>
      <c r="W24" s="56">
        <v>3345</v>
      </c>
      <c r="X24" s="295">
        <v>5370.62</v>
      </c>
      <c r="Y24" s="254">
        <v>5</v>
      </c>
      <c r="Z24" s="257">
        <v>43160.492612094968</v>
      </c>
      <c r="AA24" s="296">
        <v>0.39217878629101183</v>
      </c>
      <c r="AB24" s="292">
        <v>612.9</v>
      </c>
      <c r="AC24" s="254">
        <v>730</v>
      </c>
      <c r="AD24" s="250">
        <v>0</v>
      </c>
      <c r="AE24" s="254">
        <v>15</v>
      </c>
      <c r="AF24" s="254">
        <v>0</v>
      </c>
      <c r="AG24" s="258">
        <f>[1]OK!$D24</f>
        <v>52.739076265007277</v>
      </c>
      <c r="AH24" s="253">
        <v>23.580200000000001</v>
      </c>
      <c r="AI24" s="259">
        <v>0.30231910300160181</v>
      </c>
      <c r="AJ24" s="250">
        <v>258735</v>
      </c>
      <c r="AK24" s="250">
        <v>70722</v>
      </c>
      <c r="AL24" s="253">
        <v>1.115658245339358</v>
      </c>
      <c r="AM24" s="298">
        <v>720</v>
      </c>
      <c r="AN24" s="302">
        <v>573768</v>
      </c>
      <c r="AO24" s="260">
        <v>0.57706526914690026</v>
      </c>
      <c r="AP24" s="254">
        <v>19.3</v>
      </c>
      <c r="AQ24" s="253">
        <v>75.8</v>
      </c>
      <c r="AR24" s="254">
        <v>58.8</v>
      </c>
      <c r="AS24" s="305">
        <v>1.4067062732856711E-2</v>
      </c>
      <c r="AT24" s="254">
        <v>433.99</v>
      </c>
      <c r="AU24" s="255">
        <v>115354</v>
      </c>
      <c r="AV24" s="254">
        <v>3.6226323107429743</v>
      </c>
      <c r="AW24" s="254">
        <v>583300</v>
      </c>
      <c r="AX24" s="254">
        <v>67.752070771597346</v>
      </c>
      <c r="AY24" s="251">
        <v>-2.7701351603100499E-3</v>
      </c>
      <c r="AZ24" s="254">
        <v>10.199999999999999</v>
      </c>
      <c r="BA24" s="253">
        <v>9.9058076564748365</v>
      </c>
      <c r="BB24" s="254">
        <v>0</v>
      </c>
      <c r="BC24" s="254">
        <v>50.7</v>
      </c>
      <c r="BD24" s="254">
        <v>25.1</v>
      </c>
      <c r="BE24" s="254">
        <v>16.96</v>
      </c>
      <c r="BF24" s="261">
        <v>556214</v>
      </c>
      <c r="BG24" s="254">
        <v>7.7680459124384145</v>
      </c>
      <c r="BH24" s="300">
        <f>[2]Promedios!$F56</f>
        <v>0.50116666666666665</v>
      </c>
      <c r="BI24" s="250">
        <v>693713.3</v>
      </c>
      <c r="BJ24" s="254">
        <v>51247103.562227279</v>
      </c>
      <c r="BK24" s="261">
        <v>1039568.8325</v>
      </c>
      <c r="BL24" s="254">
        <v>31397</v>
      </c>
      <c r="BM24" s="254">
        <v>10.5</v>
      </c>
      <c r="BN24" s="250">
        <v>27019</v>
      </c>
      <c r="BO24" s="254">
        <v>802132</v>
      </c>
      <c r="BP24" s="254">
        <v>13959.357702000001</v>
      </c>
      <c r="BQ24" s="253">
        <v>1.9804287045666356</v>
      </c>
      <c r="BR24" s="253">
        <f>+[3]Hoja1!$S26</f>
        <v>2.7807129748067405</v>
      </c>
      <c r="BS24" s="254">
        <v>15347.188198</v>
      </c>
      <c r="BT24" s="250">
        <v>25173</v>
      </c>
      <c r="BU24" s="254">
        <v>14</v>
      </c>
      <c r="BV24" s="250">
        <v>10461</v>
      </c>
      <c r="BW24" s="250">
        <v>6783</v>
      </c>
      <c r="BX24" s="250">
        <v>427.21033756269298</v>
      </c>
      <c r="BY24" s="254">
        <v>131</v>
      </c>
      <c r="BZ24" s="253">
        <v>203868</v>
      </c>
      <c r="CA24" s="253">
        <v>0.53565880676644206</v>
      </c>
      <c r="CB24" s="262">
        <v>71.388486310000005</v>
      </c>
      <c r="CC24" s="254">
        <v>0</v>
      </c>
      <c r="CD24" s="254">
        <v>0</v>
      </c>
      <c r="CE24" s="254">
        <v>36.380000000000003</v>
      </c>
      <c r="CF24" s="254">
        <v>33.33</v>
      </c>
      <c r="CG24" s="259">
        <v>0.96415078959322198</v>
      </c>
      <c r="CH24" s="254">
        <v>0</v>
      </c>
      <c r="CI24" s="300">
        <f>+[4]Hoja3!$C25</f>
        <v>2.4060977670470023</v>
      </c>
      <c r="CJ24" s="250">
        <v>5.2725370153431381</v>
      </c>
      <c r="CK24" s="254">
        <v>6.8</v>
      </c>
      <c r="CL24" s="297">
        <v>424552</v>
      </c>
      <c r="CM24" s="253">
        <v>8.6679523257302306E-3</v>
      </c>
      <c r="CN24" s="254">
        <v>4154549.08118818</v>
      </c>
      <c r="CO24" s="252">
        <v>135780.253985013</v>
      </c>
      <c r="CP24" s="254">
        <v>59853.777037117427</v>
      </c>
      <c r="CQ24" s="254">
        <v>0.87015899999999935</v>
      </c>
      <c r="CR24" s="261">
        <v>615</v>
      </c>
      <c r="CS24" s="254">
        <v>26058311.014605585</v>
      </c>
      <c r="CT24" s="261">
        <v>69633985.627366439</v>
      </c>
      <c r="CU24" s="254">
        <v>2</v>
      </c>
      <c r="CV24" s="254">
        <v>10</v>
      </c>
      <c r="CW24" s="254">
        <v>43</v>
      </c>
      <c r="CX24" s="254">
        <v>10568922.322541051</v>
      </c>
    </row>
    <row r="25" spans="1:102">
      <c r="A25" s="248" t="s">
        <v>225</v>
      </c>
      <c r="B25" s="250">
        <v>4704.6392682036212</v>
      </c>
      <c r="C25" s="251">
        <v>0.2029603048493071</v>
      </c>
      <c r="D25" s="250">
        <v>5480224</v>
      </c>
      <c r="E25" s="250">
        <v>2218269</v>
      </c>
      <c r="F25" s="56">
        <v>34251</v>
      </c>
      <c r="G25" s="250">
        <v>244943138.62912101</v>
      </c>
      <c r="H25" s="250">
        <v>244943138.62912101</v>
      </c>
      <c r="I25" s="250">
        <v>163557.60807933469</v>
      </c>
      <c r="J25" s="254">
        <v>64752</v>
      </c>
      <c r="K25" s="254">
        <v>35.555555555555713</v>
      </c>
      <c r="L25" s="293">
        <v>2.2400000000000002</v>
      </c>
      <c r="M25" s="253">
        <v>2.1800000000000002</v>
      </c>
      <c r="N25" s="253">
        <v>1.1399999999999999</v>
      </c>
      <c r="O25" s="253">
        <v>3.56</v>
      </c>
      <c r="P25" s="303">
        <v>0.55866666666666676</v>
      </c>
      <c r="Q25" s="254">
        <v>103</v>
      </c>
      <c r="R25" s="255">
        <v>370</v>
      </c>
      <c r="S25" s="254">
        <v>11667</v>
      </c>
      <c r="T25" s="259">
        <v>0.15673706602681595</v>
      </c>
      <c r="U25" s="254">
        <v>768226</v>
      </c>
      <c r="V25" s="290">
        <v>30</v>
      </c>
      <c r="W25" s="56">
        <v>1739</v>
      </c>
      <c r="X25" s="295">
        <v>395.57</v>
      </c>
      <c r="Y25" s="254">
        <v>17</v>
      </c>
      <c r="Z25" s="257">
        <v>8169.8344361810659</v>
      </c>
      <c r="AA25" s="296">
        <v>0.91127240768380902</v>
      </c>
      <c r="AB25" s="292">
        <v>2169.6</v>
      </c>
      <c r="AC25" s="254">
        <v>1460</v>
      </c>
      <c r="AD25" s="250">
        <v>0.8</v>
      </c>
      <c r="AE25" s="254">
        <v>42</v>
      </c>
      <c r="AF25" s="254">
        <v>1060</v>
      </c>
      <c r="AG25" s="258">
        <f>[1]OK!$D25</f>
        <v>70.669150017250104</v>
      </c>
      <c r="AH25" s="253">
        <v>21.724599999999999</v>
      </c>
      <c r="AI25" s="259">
        <v>0.28938345489682687</v>
      </c>
      <c r="AJ25" s="250">
        <v>548639</v>
      </c>
      <c r="AK25" s="250">
        <v>131086</v>
      </c>
      <c r="AL25" s="253">
        <v>1.1112684445015386</v>
      </c>
      <c r="AM25" s="298">
        <v>674</v>
      </c>
      <c r="AN25" s="302">
        <v>819075</v>
      </c>
      <c r="AO25" s="260">
        <v>0.63255237255286256</v>
      </c>
      <c r="AP25" s="254">
        <v>13.1</v>
      </c>
      <c r="AQ25" s="253">
        <v>81.099999999999994</v>
      </c>
      <c r="AR25" s="254">
        <v>75</v>
      </c>
      <c r="AS25" s="305">
        <v>4.2691236196421976E-2</v>
      </c>
      <c r="AT25" s="254">
        <v>496.3</v>
      </c>
      <c r="AU25" s="255">
        <v>80425</v>
      </c>
      <c r="AV25" s="254">
        <v>8.8510122785026084</v>
      </c>
      <c r="AW25" s="254">
        <v>2829900</v>
      </c>
      <c r="AX25" s="254">
        <v>63.397349053715587</v>
      </c>
      <c r="AY25" s="251">
        <v>9.0353884694617248E-3</v>
      </c>
      <c r="AZ25" s="254">
        <v>30.8</v>
      </c>
      <c r="BA25" s="253">
        <v>5.7530758057910036</v>
      </c>
      <c r="BB25" s="254">
        <v>0</v>
      </c>
      <c r="BC25" s="254">
        <v>54</v>
      </c>
      <c r="BD25" s="254">
        <v>5.5</v>
      </c>
      <c r="BE25" s="254">
        <v>18.43</v>
      </c>
      <c r="BF25" s="261">
        <v>618864</v>
      </c>
      <c r="BG25" s="254">
        <v>7.5132659216767168</v>
      </c>
      <c r="BH25" s="300">
        <f>[2]Promedios!$F57</f>
        <v>0.57183333333333342</v>
      </c>
      <c r="BI25" s="250">
        <v>2797117.3</v>
      </c>
      <c r="BJ25" s="254">
        <v>126527810.92446603</v>
      </c>
      <c r="BK25" s="261">
        <v>832893.78750000009</v>
      </c>
      <c r="BL25" s="254">
        <v>117491</v>
      </c>
      <c r="BM25" s="254">
        <v>21.1</v>
      </c>
      <c r="BN25" s="250">
        <v>50097</v>
      </c>
      <c r="BO25" s="254">
        <v>1215190</v>
      </c>
      <c r="BP25" s="254">
        <v>28862.832545000001</v>
      </c>
      <c r="BQ25" s="253">
        <v>4.7893569844789363</v>
      </c>
      <c r="BR25" s="253">
        <f>+[3]Hoja1!$S27</f>
        <v>0.64071144598962693</v>
      </c>
      <c r="BS25" s="254">
        <v>0.60270599999999996</v>
      </c>
      <c r="BT25" s="250">
        <v>13002</v>
      </c>
      <c r="BU25" s="254">
        <v>4</v>
      </c>
      <c r="BV25" s="250">
        <v>28764</v>
      </c>
      <c r="BW25" s="250">
        <v>27160</v>
      </c>
      <c r="BX25" s="250">
        <v>223.6927427372805</v>
      </c>
      <c r="BY25" s="254">
        <v>252</v>
      </c>
      <c r="BZ25" s="253">
        <v>1514000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0.82270400871149563</v>
      </c>
      <c r="CH25" s="254">
        <v>0</v>
      </c>
      <c r="CI25" s="300">
        <f>+[4]Hoja3!$C26</f>
        <v>0.43992628848054449</v>
      </c>
      <c r="CJ25" s="250">
        <v>31.288278479222939</v>
      </c>
      <c r="CK25" s="254">
        <v>18</v>
      </c>
      <c r="CL25" s="297">
        <v>625048</v>
      </c>
      <c r="CM25" s="253">
        <v>6.7584298922994932E-4</v>
      </c>
      <c r="CN25" s="254">
        <v>4934007.4315892402</v>
      </c>
      <c r="CO25" s="252">
        <v>5264223.3112597317</v>
      </c>
      <c r="CP25" s="254">
        <v>3254257.3206999027</v>
      </c>
      <c r="CQ25" s="254">
        <v>959.05340393000029</v>
      </c>
      <c r="CR25" s="261">
        <v>700</v>
      </c>
      <c r="CS25" s="254">
        <v>84560288.144691512</v>
      </c>
      <c r="CT25" s="261">
        <v>142140904.14507285</v>
      </c>
      <c r="CU25" s="254">
        <v>14</v>
      </c>
      <c r="CV25" s="254">
        <v>61</v>
      </c>
      <c r="CW25" s="254">
        <v>402</v>
      </c>
      <c r="CX25" s="254">
        <v>22728006.677356452</v>
      </c>
    </row>
    <row r="26" spans="1:102">
      <c r="A26" s="248" t="s">
        <v>226</v>
      </c>
      <c r="B26" s="250">
        <v>2377.2105874656108</v>
      </c>
      <c r="C26" s="251">
        <v>0.28622597722058934</v>
      </c>
      <c r="D26" s="250">
        <v>1528030</v>
      </c>
      <c r="E26" s="250">
        <v>626486</v>
      </c>
      <c r="F26" s="56">
        <v>11658</v>
      </c>
      <c r="G26" s="250">
        <v>118150464.064448</v>
      </c>
      <c r="H26" s="250">
        <v>118150464.064448</v>
      </c>
      <c r="I26" s="250">
        <v>41174.965345046417</v>
      </c>
      <c r="J26" s="254">
        <v>20441</v>
      </c>
      <c r="K26" s="254">
        <v>27.7777777777778</v>
      </c>
      <c r="L26" s="293">
        <v>2.39</v>
      </c>
      <c r="M26" s="253">
        <v>2.64</v>
      </c>
      <c r="N26" s="253">
        <v>4.0199999999999996</v>
      </c>
      <c r="O26" s="253">
        <v>3.02</v>
      </c>
      <c r="P26" s="303">
        <v>0.35433333333333339</v>
      </c>
      <c r="Q26" s="254">
        <v>79</v>
      </c>
      <c r="R26" s="255">
        <v>84</v>
      </c>
      <c r="S26" s="254">
        <v>2871</v>
      </c>
      <c r="T26" s="259">
        <v>0.20437977694497764</v>
      </c>
      <c r="U26" s="254">
        <v>247372</v>
      </c>
      <c r="V26" s="290">
        <v>6</v>
      </c>
      <c r="W26" s="56">
        <v>652</v>
      </c>
      <c r="X26" s="295">
        <v>3860.73</v>
      </c>
      <c r="Y26" s="254">
        <v>12</v>
      </c>
      <c r="Z26" s="257">
        <v>2422.5858433586327</v>
      </c>
      <c r="AA26" s="296">
        <v>0.96933737005135412</v>
      </c>
      <c r="AB26" s="292">
        <v>657.4</v>
      </c>
      <c r="AC26" s="254">
        <v>463.55</v>
      </c>
      <c r="AD26" s="250">
        <v>0</v>
      </c>
      <c r="AE26" s="254">
        <v>1</v>
      </c>
      <c r="AF26" s="254">
        <v>345</v>
      </c>
      <c r="AG26" s="258">
        <f>[1]OK!$D26</f>
        <v>81.985465617900715</v>
      </c>
      <c r="AH26" s="253">
        <v>18.1966</v>
      </c>
      <c r="AI26" s="259">
        <v>0.21366928648482048</v>
      </c>
      <c r="AJ26" s="250">
        <v>129732</v>
      </c>
      <c r="AK26" s="250">
        <v>68446</v>
      </c>
      <c r="AL26" s="253">
        <v>1.4751019286270557</v>
      </c>
      <c r="AM26" s="298">
        <v>174</v>
      </c>
      <c r="AN26" s="302">
        <v>239788</v>
      </c>
      <c r="AO26" s="260">
        <v>0.66213376618870079</v>
      </c>
      <c r="AP26" s="254">
        <v>8.5</v>
      </c>
      <c r="AQ26" s="253">
        <v>75.400000000000006</v>
      </c>
      <c r="AR26" s="254">
        <v>52.4</v>
      </c>
      <c r="AS26" s="305">
        <v>2.3267210418554694E-2</v>
      </c>
      <c r="AT26" s="254">
        <v>499.47</v>
      </c>
      <c r="AU26" s="255">
        <v>119683</v>
      </c>
      <c r="AV26" s="254">
        <v>7.0183850604351283</v>
      </c>
      <c r="AW26" s="254">
        <v>1493500</v>
      </c>
      <c r="AX26" s="254">
        <v>59.043693950749798</v>
      </c>
      <c r="AY26" s="251">
        <v>1.5980051100632275E-2</v>
      </c>
      <c r="AZ26" s="254">
        <v>37.1</v>
      </c>
      <c r="BA26" s="253">
        <v>12.552459734117694</v>
      </c>
      <c r="BB26" s="254">
        <v>0</v>
      </c>
      <c r="BC26" s="254">
        <v>57.3</v>
      </c>
      <c r="BD26" s="254">
        <v>8.5</v>
      </c>
      <c r="BE26" s="254">
        <v>26.04</v>
      </c>
      <c r="BF26" s="261">
        <v>74084</v>
      </c>
      <c r="BG26" s="254">
        <v>7.8402596100854112</v>
      </c>
      <c r="BH26" s="300">
        <f>[2]Promedios!$F58</f>
        <v>0.65300000000000002</v>
      </c>
      <c r="BI26" s="250">
        <v>2258036.5</v>
      </c>
      <c r="BJ26" s="254">
        <v>67800170.897508591</v>
      </c>
      <c r="BK26" s="261">
        <v>146157.65</v>
      </c>
      <c r="BL26" s="254">
        <v>60654</v>
      </c>
      <c r="BM26" s="254">
        <v>36.299999999999997</v>
      </c>
      <c r="BN26" s="250">
        <v>23027</v>
      </c>
      <c r="BO26" s="254">
        <v>324381</v>
      </c>
      <c r="BP26" s="254">
        <v>13697.287479999999</v>
      </c>
      <c r="BQ26" s="253">
        <v>9.8417068134893331</v>
      </c>
      <c r="BR26" s="253">
        <f>+[3]Hoja1!$S28</f>
        <v>15.073166380071429</v>
      </c>
      <c r="BS26" s="254">
        <v>0.66456300000000001</v>
      </c>
      <c r="BT26" s="250">
        <v>11443</v>
      </c>
      <c r="BU26" s="254">
        <v>4</v>
      </c>
      <c r="BV26" s="250">
        <v>14120</v>
      </c>
      <c r="BW26" s="250">
        <v>13332</v>
      </c>
      <c r="BX26" s="250">
        <v>145.78725927279777</v>
      </c>
      <c r="BY26" s="254">
        <v>88</v>
      </c>
      <c r="BZ26" s="253">
        <v>551078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0.92979050306020472</v>
      </c>
      <c r="CH26" s="254">
        <v>0</v>
      </c>
      <c r="CI26" s="300">
        <f>+[4]Hoja3!$C27</f>
        <v>0.73639673979952625</v>
      </c>
      <c r="CJ26" s="250">
        <v>19.851036888042866</v>
      </c>
      <c r="CK26" s="254">
        <v>6.3</v>
      </c>
      <c r="CL26" s="297">
        <v>169834</v>
      </c>
      <c r="CM26" s="253">
        <v>5.1550953264740279E-4</v>
      </c>
      <c r="CN26" s="254">
        <v>2987420.6561014196</v>
      </c>
      <c r="CO26" s="252">
        <v>2437037.626376587</v>
      </c>
      <c r="CP26" s="254">
        <v>2813069.4928923026</v>
      </c>
      <c r="CQ26" s="254">
        <v>56.277812429645877</v>
      </c>
      <c r="CR26" s="261">
        <v>503</v>
      </c>
      <c r="CS26" s="254">
        <v>44802396.187889434</v>
      </c>
      <c r="CT26" s="261">
        <v>65470442.739747971</v>
      </c>
      <c r="CU26" s="254">
        <v>10</v>
      </c>
      <c r="CV26" s="254">
        <v>72</v>
      </c>
      <c r="CW26" s="254">
        <v>209</v>
      </c>
      <c r="CX26" s="254">
        <v>10979199.916780313</v>
      </c>
    </row>
    <row r="27" spans="1:102">
      <c r="A27" s="248" t="s">
        <v>227</v>
      </c>
      <c r="B27" s="250">
        <v>2059.8537821370951</v>
      </c>
      <c r="C27" s="251">
        <v>0.2317459297810146</v>
      </c>
      <c r="D27" s="250">
        <v>1030719</v>
      </c>
      <c r="E27" s="250">
        <v>425292</v>
      </c>
      <c r="F27" s="56">
        <v>42535</v>
      </c>
      <c r="G27" s="250">
        <v>98484173.334252998</v>
      </c>
      <c r="H27" s="250">
        <v>98484173.335581407</v>
      </c>
      <c r="I27" s="250">
        <v>28357.913599003808</v>
      </c>
      <c r="J27" s="254">
        <v>26127</v>
      </c>
      <c r="K27" s="254">
        <v>49.999999999998956</v>
      </c>
      <c r="L27" s="293">
        <v>3.44</v>
      </c>
      <c r="M27" s="253">
        <v>2.75</v>
      </c>
      <c r="N27" s="253">
        <v>2.76</v>
      </c>
      <c r="O27" s="253">
        <v>3.36</v>
      </c>
      <c r="P27" s="303">
        <v>0.56966666666666665</v>
      </c>
      <c r="Q27" s="254">
        <v>93</v>
      </c>
      <c r="R27" s="255">
        <v>136</v>
      </c>
      <c r="S27" s="254">
        <v>3696</v>
      </c>
      <c r="T27" s="259">
        <v>0.3279523315260533</v>
      </c>
      <c r="U27" s="254">
        <v>3686715</v>
      </c>
      <c r="V27" s="290">
        <v>0</v>
      </c>
      <c r="W27" s="56">
        <v>792</v>
      </c>
      <c r="X27" s="295">
        <v>10040.719999999999</v>
      </c>
      <c r="Y27" s="254">
        <v>2</v>
      </c>
      <c r="Z27" s="257">
        <v>8782.2807923493929</v>
      </c>
      <c r="AA27" s="296">
        <v>7.223293033402059E-2</v>
      </c>
      <c r="AB27" s="292">
        <v>1019.8</v>
      </c>
      <c r="AC27" s="254">
        <v>317.55</v>
      </c>
      <c r="AD27" s="250">
        <v>0</v>
      </c>
      <c r="AE27" s="254">
        <v>9</v>
      </c>
      <c r="AF27" s="254">
        <v>195</v>
      </c>
      <c r="AG27" s="258">
        <f>[1]OK!$D27</f>
        <v>87.813419051213884</v>
      </c>
      <c r="AH27" s="253">
        <v>15.989699999999999</v>
      </c>
      <c r="AI27" s="259">
        <v>0.26586265862658626</v>
      </c>
      <c r="AJ27" s="250">
        <v>87065</v>
      </c>
      <c r="AK27" s="250">
        <v>84408</v>
      </c>
      <c r="AL27" s="253">
        <v>1.4155167412262701</v>
      </c>
      <c r="AM27" s="298">
        <v>30</v>
      </c>
      <c r="AN27" s="302">
        <v>191718</v>
      </c>
      <c r="AO27" s="260">
        <v>0.56303069888961466</v>
      </c>
      <c r="AP27" s="254">
        <v>6.1</v>
      </c>
      <c r="AQ27" s="253">
        <v>78.2</v>
      </c>
      <c r="AR27" s="254">
        <v>57.6</v>
      </c>
      <c r="AS27" s="305">
        <v>7.4044238579532105E-3</v>
      </c>
      <c r="AT27" s="254">
        <v>497.8</v>
      </c>
      <c r="AU27" s="255">
        <v>19083</v>
      </c>
      <c r="AV27" s="254">
        <v>5.8754476713572936</v>
      </c>
      <c r="AW27" s="254">
        <v>1505300</v>
      </c>
      <c r="AX27" s="254">
        <v>53.647689123031242</v>
      </c>
      <c r="AY27" s="251">
        <v>3.3315572578058728E-2</v>
      </c>
      <c r="AZ27" s="254">
        <v>59.2</v>
      </c>
      <c r="BA27" s="253">
        <v>11.772410039683621</v>
      </c>
      <c r="BB27" s="254">
        <v>0</v>
      </c>
      <c r="BC27" s="254">
        <v>55.4</v>
      </c>
      <c r="BD27" s="254">
        <v>14.5</v>
      </c>
      <c r="BE27" s="254">
        <v>29.19</v>
      </c>
      <c r="BF27" s="261">
        <v>39899</v>
      </c>
      <c r="BG27" s="254">
        <v>6.3935983160699266</v>
      </c>
      <c r="BH27" s="300">
        <f>[2]Promedios!$F59</f>
        <v>0.65666666666666673</v>
      </c>
      <c r="BI27" s="250">
        <v>2303353.4</v>
      </c>
      <c r="BJ27" s="254">
        <v>38851244.987186953</v>
      </c>
      <c r="BK27" s="261">
        <v>95139.342499999999</v>
      </c>
      <c r="BL27" s="254">
        <v>52025</v>
      </c>
      <c r="BM27" s="254">
        <v>122.2</v>
      </c>
      <c r="BN27" s="250">
        <v>19324</v>
      </c>
      <c r="BO27" s="254">
        <v>260195</v>
      </c>
      <c r="BP27" s="254">
        <v>7299.2168199999996</v>
      </c>
      <c r="BQ27" s="253">
        <v>10.89058524173028</v>
      </c>
      <c r="BR27" s="253">
        <f>+[3]Hoja1!$S29</f>
        <v>57.535959974984365</v>
      </c>
      <c r="BS27" s="254">
        <v>9777.3012770000005</v>
      </c>
      <c r="BT27" s="250">
        <v>108135</v>
      </c>
      <c r="BU27" s="254">
        <v>97</v>
      </c>
      <c r="BV27" s="250">
        <v>15032</v>
      </c>
      <c r="BW27" s="250">
        <v>15121</v>
      </c>
      <c r="BX27" s="250">
        <v>93.130863738551014</v>
      </c>
      <c r="BY27" s="254">
        <v>91</v>
      </c>
      <c r="BZ27" s="253">
        <v>399752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0.8578689881819912</v>
      </c>
      <c r="CH27" s="254">
        <v>0</v>
      </c>
      <c r="CI27" s="300">
        <f>+[4]Hoja3!$C28</f>
        <v>0.06</v>
      </c>
      <c r="CJ27" s="250">
        <v>0</v>
      </c>
      <c r="CK27" s="254">
        <v>3.7</v>
      </c>
      <c r="CL27" s="297">
        <v>105498</v>
      </c>
      <c r="CM27" s="253">
        <v>0.43651972409137862</v>
      </c>
      <c r="CN27" s="254">
        <v>21484957.188387401</v>
      </c>
      <c r="CO27" s="252">
        <v>70448.464083357059</v>
      </c>
      <c r="CP27" s="254">
        <v>222082.83739620875</v>
      </c>
      <c r="CQ27" s="254">
        <v>111.41016400999997</v>
      </c>
      <c r="CR27" s="261">
        <v>1410</v>
      </c>
      <c r="CS27" s="254">
        <v>14421263.67602272</v>
      </c>
      <c r="CT27" s="261">
        <v>80377675.880870134</v>
      </c>
      <c r="CU27" s="254">
        <v>2</v>
      </c>
      <c r="CV27" s="254">
        <v>15</v>
      </c>
      <c r="CW27" s="254">
        <v>34</v>
      </c>
      <c r="CX27" s="254">
        <v>9151698.5247370675</v>
      </c>
    </row>
    <row r="28" spans="1:102">
      <c r="A28" s="248" t="s">
        <v>228</v>
      </c>
      <c r="B28" s="250">
        <v>2357.6158063764174</v>
      </c>
      <c r="C28" s="251">
        <v>0.21861860649517303</v>
      </c>
      <c r="D28" s="250">
        <v>2364420</v>
      </c>
      <c r="E28" s="250">
        <v>993087</v>
      </c>
      <c r="F28" s="56">
        <v>61165</v>
      </c>
      <c r="G28" s="250">
        <v>128428626.985314</v>
      </c>
      <c r="H28" s="250">
        <v>128428626.985314</v>
      </c>
      <c r="I28" s="250">
        <v>62587.52259243236</v>
      </c>
      <c r="J28" s="254">
        <v>44357</v>
      </c>
      <c r="K28" s="254">
        <v>25.55555555555561</v>
      </c>
      <c r="L28" s="293">
        <v>3.26</v>
      </c>
      <c r="M28" s="253">
        <v>2.35</v>
      </c>
      <c r="N28" s="253">
        <v>3.3</v>
      </c>
      <c r="O28" s="253">
        <v>3.14</v>
      </c>
      <c r="P28" s="303">
        <v>0.2253333333333333</v>
      </c>
      <c r="Q28" s="254">
        <v>72</v>
      </c>
      <c r="R28" s="255">
        <v>145</v>
      </c>
      <c r="S28" s="254">
        <v>6841</v>
      </c>
      <c r="T28" s="259">
        <v>4.7709341880790854E-3</v>
      </c>
      <c r="U28" s="254">
        <v>822044</v>
      </c>
      <c r="V28" s="290">
        <v>13</v>
      </c>
      <c r="W28" s="56">
        <v>1632</v>
      </c>
      <c r="X28" s="295">
        <v>747.26</v>
      </c>
      <c r="Y28" s="254">
        <v>10</v>
      </c>
      <c r="Z28" s="257">
        <v>9753.3859324867262</v>
      </c>
      <c r="AA28" s="296">
        <v>1.1804979430269313</v>
      </c>
      <c r="AB28" s="292">
        <v>545</v>
      </c>
      <c r="AC28" s="254">
        <v>616.85</v>
      </c>
      <c r="AD28" s="250">
        <v>1</v>
      </c>
      <c r="AE28" s="254">
        <v>9</v>
      </c>
      <c r="AF28" s="254">
        <v>321</v>
      </c>
      <c r="AG28" s="258">
        <f>[1]OK!$D28</f>
        <v>69.600814780184635</v>
      </c>
      <c r="AH28" s="253">
        <v>19.353200000000001</v>
      </c>
      <c r="AI28" s="259">
        <v>0.2373300370828183</v>
      </c>
      <c r="AJ28" s="250">
        <v>230795</v>
      </c>
      <c r="AK28" s="250">
        <v>89322</v>
      </c>
      <c r="AL28" s="253">
        <v>1.1190905169132388</v>
      </c>
      <c r="AM28" s="298">
        <v>262</v>
      </c>
      <c r="AN28" s="302">
        <v>338562</v>
      </c>
      <c r="AO28" s="260">
        <v>0.60949618661233784</v>
      </c>
      <c r="AP28" s="254">
        <v>9.9</v>
      </c>
      <c r="AQ28" s="253">
        <v>80.5</v>
      </c>
      <c r="AR28" s="254">
        <v>65.599999999999994</v>
      </c>
      <c r="AS28" s="305">
        <v>1.1821568824891755E-2</v>
      </c>
      <c r="AT28" s="254">
        <v>490.13</v>
      </c>
      <c r="AU28" s="255">
        <v>34900</v>
      </c>
      <c r="AV28" s="254">
        <v>23.230208393805441</v>
      </c>
      <c r="AW28" s="254">
        <v>1211000</v>
      </c>
      <c r="AX28" s="254">
        <v>65.263296380670127</v>
      </c>
      <c r="AY28" s="251">
        <v>2.7627406332396576E-2</v>
      </c>
      <c r="AZ28" s="254">
        <v>28</v>
      </c>
      <c r="BA28" s="253">
        <v>7.9708617566448421</v>
      </c>
      <c r="BB28" s="254">
        <v>0</v>
      </c>
      <c r="BC28" s="254">
        <v>45</v>
      </c>
      <c r="BD28" s="254">
        <v>0</v>
      </c>
      <c r="BE28" s="254">
        <v>22.69</v>
      </c>
      <c r="BF28" s="261">
        <v>287666</v>
      </c>
      <c r="BG28" s="254">
        <v>9.2052278532168739</v>
      </c>
      <c r="BH28" s="300">
        <f>[2]Promedios!$F60</f>
        <v>0.61750000000000005</v>
      </c>
      <c r="BI28" s="250">
        <v>2072593.2</v>
      </c>
      <c r="BJ28" s="254">
        <v>62500801.615316898</v>
      </c>
      <c r="BK28" s="261">
        <v>545971.33499999996</v>
      </c>
      <c r="BL28" s="254">
        <v>79795</v>
      </c>
      <c r="BM28" s="254">
        <v>17.899999999999999</v>
      </c>
      <c r="BN28" s="250">
        <v>22854</v>
      </c>
      <c r="BO28" s="254">
        <v>511256</v>
      </c>
      <c r="BP28" s="254">
        <v>13425.259778</v>
      </c>
      <c r="BQ28" s="253">
        <v>6.5552699228791766</v>
      </c>
      <c r="BR28" s="253">
        <f>+[3]Hoja1!$S30</f>
        <v>12.230316164401199</v>
      </c>
      <c r="BS28" s="254">
        <v>17.757555</v>
      </c>
      <c r="BT28" s="250">
        <v>20667</v>
      </c>
      <c r="BU28" s="254">
        <v>8</v>
      </c>
      <c r="BV28" s="250">
        <v>9078</v>
      </c>
      <c r="BW28" s="250">
        <v>18120</v>
      </c>
      <c r="BX28" s="250">
        <v>149.36636071671737</v>
      </c>
      <c r="BY28" s="254">
        <v>125</v>
      </c>
      <c r="BZ28" s="253">
        <v>349369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0.9105158181050701</v>
      </c>
      <c r="CH28" s="254">
        <v>1600387</v>
      </c>
      <c r="CI28" s="300">
        <f>+[4]Hoja3!$C29</f>
        <v>0.5132708907183906</v>
      </c>
      <c r="CJ28" s="250">
        <v>0</v>
      </c>
      <c r="CK28" s="254">
        <v>10.199999999999999</v>
      </c>
      <c r="CL28" s="297">
        <v>228760</v>
      </c>
      <c r="CM28" s="253">
        <v>8.5671541139895014E-4</v>
      </c>
      <c r="CN28" s="254">
        <v>3135331.55900842</v>
      </c>
      <c r="CO28" s="252">
        <v>2406251.6507257652</v>
      </c>
      <c r="CP28" s="254">
        <v>2209716.4200040866</v>
      </c>
      <c r="CQ28" s="254">
        <v>83.865137999999959</v>
      </c>
      <c r="CR28" s="261">
        <v>387</v>
      </c>
      <c r="CS28" s="254">
        <v>46009748.403610006</v>
      </c>
      <c r="CT28" s="261">
        <v>70494527.501438439</v>
      </c>
      <c r="CU28" s="254">
        <v>3</v>
      </c>
      <c r="CV28" s="254">
        <v>54</v>
      </c>
      <c r="CW28" s="254">
        <v>130</v>
      </c>
      <c r="CX28" s="254">
        <v>11930098.859894065</v>
      </c>
    </row>
    <row r="29" spans="1:102">
      <c r="A29" s="248" t="s">
        <v>229</v>
      </c>
      <c r="B29" s="250">
        <v>2231.1177330891401</v>
      </c>
      <c r="C29" s="251">
        <v>0.2813603517704853</v>
      </c>
      <c r="D29" s="250">
        <v>2608487</v>
      </c>
      <c r="E29" s="250">
        <v>1166243</v>
      </c>
      <c r="F29" s="56">
        <v>57331</v>
      </c>
      <c r="G29" s="250">
        <v>146018583.92530999</v>
      </c>
      <c r="H29" s="250">
        <v>146018583.94384101</v>
      </c>
      <c r="I29" s="250">
        <v>63360.092055224894</v>
      </c>
      <c r="J29" s="254">
        <v>20391</v>
      </c>
      <c r="K29" s="254">
        <v>55.555555555555706</v>
      </c>
      <c r="L29" s="293">
        <v>2.8</v>
      </c>
      <c r="M29" s="253">
        <v>2.56</v>
      </c>
      <c r="N29" s="253">
        <v>2.08</v>
      </c>
      <c r="O29" s="253">
        <v>3</v>
      </c>
      <c r="P29" s="303">
        <v>0.15</v>
      </c>
      <c r="Q29" s="254">
        <v>82</v>
      </c>
      <c r="R29" s="255">
        <v>419</v>
      </c>
      <c r="S29" s="254">
        <v>3780</v>
      </c>
      <c r="T29" s="259">
        <v>0.11040769052426998</v>
      </c>
      <c r="U29" s="254">
        <v>2701741</v>
      </c>
      <c r="V29" s="290">
        <v>3</v>
      </c>
      <c r="W29" s="56">
        <v>1206</v>
      </c>
      <c r="X29" s="295">
        <v>510.02</v>
      </c>
      <c r="Y29" s="254">
        <v>9</v>
      </c>
      <c r="Z29" s="257">
        <v>21306.531284359244</v>
      </c>
      <c r="AA29" s="296">
        <v>0.2226651820517703</v>
      </c>
      <c r="AB29" s="292">
        <v>2580.1</v>
      </c>
      <c r="AC29" s="254">
        <v>806.65</v>
      </c>
      <c r="AD29" s="250">
        <v>0</v>
      </c>
      <c r="AE29" s="254">
        <v>15</v>
      </c>
      <c r="AF29" s="254">
        <v>639</v>
      </c>
      <c r="AG29" s="258">
        <f>[1]OK!$D29</f>
        <v>80.194894945312257</v>
      </c>
      <c r="AH29" s="253">
        <v>17.170000000000002</v>
      </c>
      <c r="AI29" s="259">
        <v>0.25029750099166997</v>
      </c>
      <c r="AJ29" s="250">
        <v>292436</v>
      </c>
      <c r="AK29" s="250">
        <v>141183</v>
      </c>
      <c r="AL29" s="253">
        <v>1.5326892562623466</v>
      </c>
      <c r="AM29" s="298">
        <v>175</v>
      </c>
      <c r="AN29" s="302">
        <v>416770</v>
      </c>
      <c r="AO29" s="260">
        <v>0.53343657459924965</v>
      </c>
      <c r="AP29" s="254">
        <v>7.6</v>
      </c>
      <c r="AQ29" s="253">
        <v>77.3</v>
      </c>
      <c r="AR29" s="254">
        <v>57.6</v>
      </c>
      <c r="AS29" s="305">
        <v>8.1260698821870904E-3</v>
      </c>
      <c r="AT29" s="254">
        <v>515.66999999999996</v>
      </c>
      <c r="AU29" s="255">
        <v>33463</v>
      </c>
      <c r="AV29" s="254">
        <v>19.499272328157463</v>
      </c>
      <c r="AW29" s="254">
        <v>3150800</v>
      </c>
      <c r="AX29" s="254">
        <v>56.202896339102182</v>
      </c>
      <c r="AY29" s="251">
        <v>-3.5728980670129418E-3</v>
      </c>
      <c r="AZ29" s="254">
        <v>56</v>
      </c>
      <c r="BA29" s="253">
        <v>11.521258800190722</v>
      </c>
      <c r="BB29" s="254">
        <v>0</v>
      </c>
      <c r="BC29" s="254">
        <v>46.3</v>
      </c>
      <c r="BD29" s="254">
        <v>2.9</v>
      </c>
      <c r="BE29" s="254">
        <v>27.64</v>
      </c>
      <c r="BF29" s="261">
        <v>307979</v>
      </c>
      <c r="BG29" s="254">
        <v>12.350044234262835</v>
      </c>
      <c r="BH29" s="300">
        <f>[2]Promedios!$F61</f>
        <v>0.64850000000000008</v>
      </c>
      <c r="BI29" s="250">
        <v>2985007.8</v>
      </c>
      <c r="BJ29" s="254">
        <v>57304437.441132031</v>
      </c>
      <c r="BK29" s="261">
        <v>1150355.4425000001</v>
      </c>
      <c r="BL29" s="254">
        <v>93159</v>
      </c>
      <c r="BM29" s="254">
        <v>35.4</v>
      </c>
      <c r="BN29" s="250">
        <v>58668</v>
      </c>
      <c r="BO29" s="254">
        <v>622427</v>
      </c>
      <c r="BP29" s="254">
        <v>20315.733332</v>
      </c>
      <c r="BQ29" s="253">
        <v>16.134020618556701</v>
      </c>
      <c r="BR29" s="253">
        <f>+[3]Hoja1!$S31</f>
        <v>4.0284369281058288</v>
      </c>
      <c r="BS29" s="254">
        <v>7741.8541210001204</v>
      </c>
      <c r="BT29" s="250">
        <v>88824</v>
      </c>
      <c r="BU29" s="254">
        <v>55</v>
      </c>
      <c r="BV29" s="250">
        <v>15888</v>
      </c>
      <c r="BW29" s="250">
        <v>21267</v>
      </c>
      <c r="BX29" s="250">
        <v>187.02255186320843</v>
      </c>
      <c r="BY29" s="254">
        <v>227</v>
      </c>
      <c r="BZ29" s="253">
        <v>618960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0.91334236055589113</v>
      </c>
      <c r="CH29" s="254">
        <v>0</v>
      </c>
      <c r="CI29" s="300">
        <f>+[4]Hoja3!$C30</f>
        <v>0.21914854797974501</v>
      </c>
      <c r="CJ29" s="250">
        <v>0</v>
      </c>
      <c r="CK29" s="254">
        <v>5.5</v>
      </c>
      <c r="CL29" s="297">
        <v>279164</v>
      </c>
      <c r="CM29" s="253">
        <v>3.7429119173970911E-2</v>
      </c>
      <c r="CN29" s="254">
        <v>5581288.5307798395</v>
      </c>
      <c r="CO29" s="252">
        <v>899431.38630371459</v>
      </c>
      <c r="CP29" s="254">
        <v>508921.22228021128</v>
      </c>
      <c r="CQ29" s="254">
        <v>22.244593000000009</v>
      </c>
      <c r="CR29" s="261">
        <v>697</v>
      </c>
      <c r="CS29" s="254">
        <v>25993010.844829202</v>
      </c>
      <c r="CT29" s="261">
        <v>97106949.846026242</v>
      </c>
      <c r="CU29" s="254">
        <v>3</v>
      </c>
      <c r="CV29" s="254">
        <v>35</v>
      </c>
      <c r="CW29" s="254">
        <v>78</v>
      </c>
      <c r="CX29" s="254">
        <v>13568861.004275504</v>
      </c>
    </row>
    <row r="30" spans="1:102">
      <c r="A30" s="248" t="s">
        <v>230</v>
      </c>
      <c r="B30" s="250">
        <v>3040.8648252373805</v>
      </c>
      <c r="C30" s="251">
        <v>0.25710547470795148</v>
      </c>
      <c r="D30" s="250">
        <v>2309138</v>
      </c>
      <c r="E30" s="250">
        <v>990054</v>
      </c>
      <c r="F30" s="56">
        <v>179516</v>
      </c>
      <c r="G30" s="250">
        <v>169527306.28613099</v>
      </c>
      <c r="H30" s="250">
        <v>169527306.30265099</v>
      </c>
      <c r="I30" s="250">
        <v>65880.585432903739</v>
      </c>
      <c r="J30" s="254">
        <v>16185</v>
      </c>
      <c r="K30" s="254">
        <v>32.222222222221632</v>
      </c>
      <c r="L30" s="293">
        <v>2.6</v>
      </c>
      <c r="M30" s="253">
        <v>2.62</v>
      </c>
      <c r="N30" s="253">
        <v>2.37</v>
      </c>
      <c r="O30" s="253">
        <v>2.41</v>
      </c>
      <c r="P30" s="303">
        <v>0.39733333333333332</v>
      </c>
      <c r="Q30" s="254">
        <v>89</v>
      </c>
      <c r="R30" s="255">
        <v>229</v>
      </c>
      <c r="S30" s="254">
        <v>3277</v>
      </c>
      <c r="T30" s="259">
        <v>0.11040769052426998</v>
      </c>
      <c r="U30" s="254">
        <v>3770222</v>
      </c>
      <c r="V30" s="290">
        <v>6</v>
      </c>
      <c r="W30" s="56">
        <v>1375</v>
      </c>
      <c r="X30" s="295">
        <v>10243.459999999999</v>
      </c>
      <c r="Y30" s="254">
        <v>13</v>
      </c>
      <c r="Z30" s="257">
        <v>5142.8626267007321</v>
      </c>
      <c r="AA30" s="296">
        <v>0.7165554596729885</v>
      </c>
      <c r="AB30" s="292">
        <v>2575.1</v>
      </c>
      <c r="AC30" s="254">
        <v>704.45</v>
      </c>
      <c r="AD30" s="250">
        <v>0</v>
      </c>
      <c r="AE30" s="254">
        <v>10</v>
      </c>
      <c r="AF30" s="254">
        <v>370</v>
      </c>
      <c r="AG30" s="258">
        <f>[1]OK!$D30</f>
        <v>83.88364311652559</v>
      </c>
      <c r="AH30" s="253">
        <v>15.1867</v>
      </c>
      <c r="AI30" s="259">
        <v>0.2027232746955345</v>
      </c>
      <c r="AJ30" s="250">
        <v>222630</v>
      </c>
      <c r="AK30" s="250">
        <v>138395</v>
      </c>
      <c r="AL30" s="253">
        <v>1.5529604553733904</v>
      </c>
      <c r="AM30" s="298">
        <v>231</v>
      </c>
      <c r="AN30" s="302">
        <v>344547</v>
      </c>
      <c r="AO30" s="260">
        <v>0.54803288937640637</v>
      </c>
      <c r="AP30" s="254">
        <v>4</v>
      </c>
      <c r="AQ30" s="253">
        <v>79.400000000000006</v>
      </c>
      <c r="AR30" s="254">
        <v>56.4</v>
      </c>
      <c r="AS30" s="305">
        <v>9.2874165072332412E-3</v>
      </c>
      <c r="AT30" s="254">
        <v>504.71</v>
      </c>
      <c r="AU30" s="255">
        <v>43949</v>
      </c>
      <c r="AV30" s="254">
        <v>22.323367637340933</v>
      </c>
      <c r="AW30" s="254">
        <v>5460200</v>
      </c>
      <c r="AX30" s="254">
        <v>54.478373523864953</v>
      </c>
      <c r="AY30" s="251">
        <v>-8.6096553823492572E-3</v>
      </c>
      <c r="AZ30" s="254">
        <v>79.5</v>
      </c>
      <c r="BA30" s="253">
        <v>10.682632427501193</v>
      </c>
      <c r="BB30" s="254">
        <v>0</v>
      </c>
      <c r="BC30" s="254">
        <v>53.1</v>
      </c>
      <c r="BD30" s="254">
        <v>10.5</v>
      </c>
      <c r="BE30" s="254">
        <v>26.61</v>
      </c>
      <c r="BF30" s="261">
        <v>106786</v>
      </c>
      <c r="BG30" s="254">
        <v>20.889800433536699</v>
      </c>
      <c r="BH30" s="300">
        <f>[2]Promedios!$F62</f>
        <v>0.71666666666666679</v>
      </c>
      <c r="BI30" s="250">
        <v>3447115.8</v>
      </c>
      <c r="BJ30" s="254">
        <v>94006265.298346639</v>
      </c>
      <c r="BK30" s="261">
        <v>532911.0575</v>
      </c>
      <c r="BL30" s="254">
        <v>125836</v>
      </c>
      <c r="BM30" s="254">
        <v>25.6</v>
      </c>
      <c r="BN30" s="250">
        <v>48493</v>
      </c>
      <c r="BO30" s="254">
        <v>588392</v>
      </c>
      <c r="BP30" s="254">
        <v>20242.202346000002</v>
      </c>
      <c r="BQ30" s="253">
        <v>12.657589510842158</v>
      </c>
      <c r="BR30" s="253">
        <f>+[3]Hoja1!$S32</f>
        <v>23.641532084531928</v>
      </c>
      <c r="BS30" s="254">
        <v>4107.820788</v>
      </c>
      <c r="BT30" s="250">
        <v>65459</v>
      </c>
      <c r="BU30" s="254">
        <v>34</v>
      </c>
      <c r="BV30" s="250">
        <v>9044</v>
      </c>
      <c r="BW30" s="250">
        <v>23834</v>
      </c>
      <c r="BX30" s="250">
        <v>74.570632867702969</v>
      </c>
      <c r="BY30" s="254">
        <v>234</v>
      </c>
      <c r="BZ30" s="253">
        <v>908737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0.85831315257610719</v>
      </c>
      <c r="CH30" s="254">
        <v>0</v>
      </c>
      <c r="CI30" s="300">
        <f>+[4]Hoja3!$C31</f>
        <v>0.24707105298981263</v>
      </c>
      <c r="CJ30" s="250">
        <v>15.478693558329603</v>
      </c>
      <c r="CK30" s="254">
        <v>4.5</v>
      </c>
      <c r="CL30" s="297">
        <v>232078</v>
      </c>
      <c r="CM30" s="253">
        <v>6.7271588546048014E-3</v>
      </c>
      <c r="CN30" s="254">
        <v>5438829.8252534196</v>
      </c>
      <c r="CO30" s="252">
        <v>5836623.6329955999</v>
      </c>
      <c r="CP30" s="254">
        <v>3733630.5192423016</v>
      </c>
      <c r="CQ30" s="254">
        <v>123.60216499999997</v>
      </c>
      <c r="CR30" s="261">
        <v>420</v>
      </c>
      <c r="CS30" s="254">
        <v>50292641.937577263</v>
      </c>
      <c r="CT30" s="261">
        <v>98047199.738299727</v>
      </c>
      <c r="CU30" s="254">
        <v>1</v>
      </c>
      <c r="CV30" s="254">
        <v>105</v>
      </c>
      <c r="CW30" s="254">
        <v>153</v>
      </c>
      <c r="CX30" s="254">
        <v>15753422.56847509</v>
      </c>
    </row>
    <row r="31" spans="1:102">
      <c r="A31" s="248" t="s">
        <v>231</v>
      </c>
      <c r="B31" s="250">
        <v>1709.0649333663894</v>
      </c>
      <c r="C31" s="251">
        <v>0.18609159856300744</v>
      </c>
      <c r="D31" s="250">
        <v>1996748</v>
      </c>
      <c r="E31" s="250">
        <v>802354</v>
      </c>
      <c r="F31" s="56">
        <v>24747</v>
      </c>
      <c r="G31" s="250">
        <v>170381670.16977701</v>
      </c>
      <c r="H31" s="250">
        <v>170381670.178904</v>
      </c>
      <c r="I31" s="250">
        <v>42682.045952290733</v>
      </c>
      <c r="J31" s="254">
        <v>39747</v>
      </c>
      <c r="K31" s="254">
        <v>66.666666666665677</v>
      </c>
      <c r="L31" s="293">
        <v>3.35</v>
      </c>
      <c r="M31" s="253">
        <v>2.85</v>
      </c>
      <c r="N31" s="253">
        <v>2.88</v>
      </c>
      <c r="O31" s="253">
        <v>3.08</v>
      </c>
      <c r="P31" s="303">
        <v>0.3113333333333333</v>
      </c>
      <c r="Q31" s="254">
        <v>71</v>
      </c>
      <c r="R31" s="255">
        <v>116</v>
      </c>
      <c r="S31" s="254">
        <v>4613</v>
      </c>
      <c r="T31" s="259">
        <v>0.3279523315260533</v>
      </c>
      <c r="U31" s="254">
        <v>276618</v>
      </c>
      <c r="V31" s="290">
        <v>60</v>
      </c>
      <c r="W31" s="56">
        <v>896</v>
      </c>
      <c r="X31" s="295">
        <v>3027.07</v>
      </c>
      <c r="Y31" s="254">
        <v>36</v>
      </c>
      <c r="Z31" s="257">
        <v>121977.08244724896</v>
      </c>
      <c r="AA31" s="296">
        <v>3.0684486524890971E-2</v>
      </c>
      <c r="AB31" s="292">
        <v>943</v>
      </c>
      <c r="AC31" s="254">
        <v>562.1</v>
      </c>
      <c r="AD31" s="250">
        <v>1</v>
      </c>
      <c r="AE31" s="254">
        <v>25</v>
      </c>
      <c r="AF31" s="254">
        <v>194</v>
      </c>
      <c r="AG31" s="258">
        <f>[1]OK!$D31</f>
        <v>87.732292266180508</v>
      </c>
      <c r="AH31" s="253">
        <v>19.650500000000001</v>
      </c>
      <c r="AI31" s="259">
        <v>0.2331031271824319</v>
      </c>
      <c r="AJ31" s="250">
        <v>180757</v>
      </c>
      <c r="AK31" s="250">
        <v>87719</v>
      </c>
      <c r="AL31" s="253">
        <v>1.852011370488414</v>
      </c>
      <c r="AM31" s="298">
        <v>185</v>
      </c>
      <c r="AN31" s="302">
        <v>207898</v>
      </c>
      <c r="AO31" s="260">
        <v>0.39078555604159904</v>
      </c>
      <c r="AP31" s="254">
        <v>8.6999999999999993</v>
      </c>
      <c r="AQ31" s="253">
        <v>81.400000000000006</v>
      </c>
      <c r="AR31" s="254">
        <v>73.8</v>
      </c>
      <c r="AS31" s="305">
        <v>1.7242305239485785E-2</v>
      </c>
      <c r="AT31" s="254">
        <v>478.56</v>
      </c>
      <c r="AU31" s="255">
        <v>20717</v>
      </c>
      <c r="AV31" s="254">
        <v>0.99248338218394483</v>
      </c>
      <c r="AW31" s="254">
        <v>535500</v>
      </c>
      <c r="AX31" s="254">
        <v>57.020424621423125</v>
      </c>
      <c r="AY31" s="251">
        <v>-2.8999931012538283E-3</v>
      </c>
      <c r="AZ31" s="254">
        <v>5</v>
      </c>
      <c r="BA31" s="253">
        <v>8.7512556181497896</v>
      </c>
      <c r="BB31" s="254">
        <v>0</v>
      </c>
      <c r="BC31" s="254">
        <v>63.2</v>
      </c>
      <c r="BD31" s="254">
        <v>0.5</v>
      </c>
      <c r="BE31" s="254">
        <v>21.23</v>
      </c>
      <c r="BF31" s="261">
        <v>200684</v>
      </c>
      <c r="BG31" s="254">
        <v>9.2614094555023101</v>
      </c>
      <c r="BH31" s="300">
        <f>[2]Promedios!$F63</f>
        <v>0.63883333333333336</v>
      </c>
      <c r="BI31" s="250">
        <v>1845374.3</v>
      </c>
      <c r="BJ31" s="254">
        <v>65849527.335155874</v>
      </c>
      <c r="BK31" s="261">
        <v>286715.86249999999</v>
      </c>
      <c r="BL31" s="254">
        <v>31323</v>
      </c>
      <c r="BM31" s="254">
        <v>13.4</v>
      </c>
      <c r="BN31" s="250">
        <v>17044</v>
      </c>
      <c r="BO31" s="254">
        <v>435096</v>
      </c>
      <c r="BP31" s="254">
        <v>11454.707326000002</v>
      </c>
      <c r="BQ31" s="253">
        <v>3.4177526432259651</v>
      </c>
      <c r="BR31" s="253">
        <f>+[3]Hoja1!$S33</f>
        <v>0.91837062683387127</v>
      </c>
      <c r="BS31" s="254">
        <v>21095</v>
      </c>
      <c r="BT31" s="250">
        <v>20299</v>
      </c>
      <c r="BU31" s="254">
        <v>13</v>
      </c>
      <c r="BV31" s="250">
        <v>9894</v>
      </c>
      <c r="BW31" s="250">
        <v>11674</v>
      </c>
      <c r="BX31" s="250">
        <v>102.42462545854127</v>
      </c>
      <c r="BY31" s="254">
        <v>112</v>
      </c>
      <c r="BZ31" s="253">
        <v>552053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0.95680083457782994</v>
      </c>
      <c r="CH31" s="254">
        <v>0</v>
      </c>
      <c r="CI31" s="300">
        <f>+[4]Hoja3!$C32</f>
        <v>0.63556019841099964</v>
      </c>
      <c r="CJ31" s="250">
        <v>0</v>
      </c>
      <c r="CK31" s="254">
        <v>6.9</v>
      </c>
      <c r="CL31" s="297">
        <v>186629</v>
      </c>
      <c r="CM31" s="253">
        <v>6.9013699906376547E-4</v>
      </c>
      <c r="CN31" s="254">
        <v>3188142.3542446699</v>
      </c>
      <c r="CO31" s="252">
        <v>30379.179227967856</v>
      </c>
      <c r="CP31" s="254">
        <v>165806.78063650982</v>
      </c>
      <c r="CQ31" s="254">
        <v>25.151778999999998</v>
      </c>
      <c r="CR31" s="261">
        <v>104</v>
      </c>
      <c r="CS31" s="254">
        <v>97379035.473924235</v>
      </c>
      <c r="CT31" s="261">
        <v>63353694.954347268</v>
      </c>
      <c r="CU31" s="254">
        <v>3</v>
      </c>
      <c r="CV31" s="254">
        <v>41</v>
      </c>
      <c r="CW31" s="254">
        <v>26</v>
      </c>
      <c r="CX31" s="254">
        <v>8931819.7083996087</v>
      </c>
    </row>
    <row r="32" spans="1:102">
      <c r="A32" s="248" t="s">
        <v>232</v>
      </c>
      <c r="B32" s="250">
        <v>4394.7751533840574</v>
      </c>
      <c r="C32" s="251">
        <v>0.27717430056681902</v>
      </c>
      <c r="D32" s="250">
        <v>2925523</v>
      </c>
      <c r="E32" s="250">
        <v>1190324</v>
      </c>
      <c r="F32" s="56">
        <v>80148</v>
      </c>
      <c r="G32" s="250">
        <v>244346686.456292</v>
      </c>
      <c r="H32" s="250">
        <v>244346686.46487099</v>
      </c>
      <c r="I32" s="250">
        <v>84660.227937729243</v>
      </c>
      <c r="J32" s="254">
        <v>47504</v>
      </c>
      <c r="K32" s="254">
        <v>38.888888888888609</v>
      </c>
      <c r="L32" s="293">
        <v>3.06</v>
      </c>
      <c r="M32" s="253">
        <v>2.64</v>
      </c>
      <c r="N32" s="253">
        <v>2.16</v>
      </c>
      <c r="O32" s="253">
        <v>3.05</v>
      </c>
      <c r="P32" s="303">
        <v>0.38633333333333336</v>
      </c>
      <c r="Q32" s="254">
        <v>239</v>
      </c>
      <c r="R32" s="255">
        <v>228</v>
      </c>
      <c r="S32" s="254">
        <v>4372</v>
      </c>
      <c r="T32" s="259">
        <v>4.7709341880790854E-3</v>
      </c>
      <c r="U32" s="254">
        <v>1584336</v>
      </c>
      <c r="V32" s="290">
        <v>41</v>
      </c>
      <c r="W32" s="56">
        <v>1505</v>
      </c>
      <c r="X32" s="295">
        <v>0.3</v>
      </c>
      <c r="Y32" s="254">
        <v>17</v>
      </c>
      <c r="Z32" s="257">
        <v>29211.588754249518</v>
      </c>
      <c r="AA32" s="296">
        <v>0.36254808374648601</v>
      </c>
      <c r="AB32" s="292">
        <v>2622.2</v>
      </c>
      <c r="AC32" s="254">
        <v>930.75</v>
      </c>
      <c r="AD32" s="250">
        <v>0</v>
      </c>
      <c r="AE32" s="254">
        <v>37</v>
      </c>
      <c r="AF32" s="254">
        <v>457</v>
      </c>
      <c r="AG32" s="258">
        <f>[1]OK!$D32</f>
        <v>79.940543917700552</v>
      </c>
      <c r="AH32" s="253">
        <v>15.074199999999999</v>
      </c>
      <c r="AI32" s="259">
        <v>0.21519183168316833</v>
      </c>
      <c r="AJ32" s="250">
        <v>282315</v>
      </c>
      <c r="AK32" s="250">
        <v>162986</v>
      </c>
      <c r="AL32" s="253">
        <v>1.578521173820886</v>
      </c>
      <c r="AM32" s="298">
        <v>156</v>
      </c>
      <c r="AN32" s="302">
        <v>451846</v>
      </c>
      <c r="AO32" s="260">
        <v>0.62462932192372322</v>
      </c>
      <c r="AP32" s="254">
        <v>4.5</v>
      </c>
      <c r="AQ32" s="253">
        <v>78.3</v>
      </c>
      <c r="AR32" s="254">
        <v>66.8</v>
      </c>
      <c r="AS32" s="305">
        <v>2.6788171718188834E-2</v>
      </c>
      <c r="AT32" s="254">
        <v>496.8</v>
      </c>
      <c r="AU32" s="255">
        <v>81531</v>
      </c>
      <c r="AV32" s="254">
        <v>8.8231871866120777</v>
      </c>
      <c r="AW32" s="254">
        <v>758100</v>
      </c>
      <c r="AX32" s="254">
        <v>52.781920897159083</v>
      </c>
      <c r="AY32" s="251">
        <v>4.6660188783352652E-2</v>
      </c>
      <c r="AZ32" s="254">
        <v>10.6</v>
      </c>
      <c r="BA32" s="253">
        <v>5.8991619035683085</v>
      </c>
      <c r="BB32" s="254">
        <v>0</v>
      </c>
      <c r="BC32" s="254">
        <v>56.3</v>
      </c>
      <c r="BD32" s="254">
        <v>16.2</v>
      </c>
      <c r="BE32" s="254">
        <v>27.92</v>
      </c>
      <c r="BF32" s="261">
        <v>90928</v>
      </c>
      <c r="BG32" s="254">
        <v>6.2887363896394524</v>
      </c>
      <c r="BH32" s="300">
        <f>[2]Promedios!$F64</f>
        <v>0.68733333333333324</v>
      </c>
      <c r="BI32" s="250">
        <v>4662304.1999999993</v>
      </c>
      <c r="BJ32" s="254">
        <v>116737709.55615538</v>
      </c>
      <c r="BK32" s="261">
        <v>1317529.6175000002</v>
      </c>
      <c r="BL32" s="254">
        <v>119478</v>
      </c>
      <c r="BM32" s="254">
        <v>34.5</v>
      </c>
      <c r="BN32" s="250">
        <v>29829</v>
      </c>
      <c r="BO32" s="254">
        <v>773256</v>
      </c>
      <c r="BP32" s="254">
        <v>28917.368086000002</v>
      </c>
      <c r="BQ32" s="253">
        <v>7.7399380804953566</v>
      </c>
      <c r="BR32" s="253">
        <f>+[3]Hoja1!$S34</f>
        <v>6.241476483676978</v>
      </c>
      <c r="BS32" s="254">
        <v>22338.487136</v>
      </c>
      <c r="BT32" s="250">
        <v>43210</v>
      </c>
      <c r="BU32" s="254">
        <v>17</v>
      </c>
      <c r="BV32" s="250">
        <v>13166</v>
      </c>
      <c r="BW32" s="250">
        <v>39561</v>
      </c>
      <c r="BX32" s="250">
        <v>7.9174675198456281</v>
      </c>
      <c r="BY32" s="254">
        <v>285</v>
      </c>
      <c r="BZ32" s="253">
        <v>932206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0.88776726223453595</v>
      </c>
      <c r="CH32" s="254">
        <v>0</v>
      </c>
      <c r="CI32" s="300">
        <f>+[4]Hoja3!$C33</f>
        <v>0.35785245845769481</v>
      </c>
      <c r="CJ32" s="250">
        <v>0</v>
      </c>
      <c r="CK32" s="254">
        <v>5.0999999999999996</v>
      </c>
      <c r="CL32" s="297">
        <v>267908</v>
      </c>
      <c r="CM32" s="253">
        <v>2.4880181272099337E-2</v>
      </c>
      <c r="CN32" s="254">
        <v>7024689.0176522806</v>
      </c>
      <c r="CO32" s="252">
        <v>13741250.643212089</v>
      </c>
      <c r="CP32" s="254">
        <v>11614713.71249952</v>
      </c>
      <c r="CQ32" s="254">
        <v>336.63426099999867</v>
      </c>
      <c r="CR32" s="261">
        <v>1209</v>
      </c>
      <c r="CS32" s="254">
        <v>94417295.148449868</v>
      </c>
      <c r="CT32" s="261">
        <v>132787875.49985529</v>
      </c>
      <c r="CU32" s="254">
        <v>3</v>
      </c>
      <c r="CV32" s="254">
        <v>139</v>
      </c>
      <c r="CW32" s="254">
        <v>60</v>
      </c>
      <c r="CX32" s="254">
        <v>21303414.041596182</v>
      </c>
    </row>
    <row r="33" spans="1:102">
      <c r="A33" s="248" t="s">
        <v>436</v>
      </c>
      <c r="B33" s="250">
        <v>738.22917316359894</v>
      </c>
      <c r="C33" s="251">
        <v>0.18534735788272172</v>
      </c>
      <c r="D33" s="250">
        <v>1021525</v>
      </c>
      <c r="E33" s="250">
        <v>414084</v>
      </c>
      <c r="F33" s="56">
        <v>3997</v>
      </c>
      <c r="G33" s="250">
        <v>41937490.563218802</v>
      </c>
      <c r="H33" s="250">
        <v>41937490.563218802</v>
      </c>
      <c r="I33" s="250">
        <v>40514.012978061262</v>
      </c>
      <c r="J33" s="254">
        <v>5264</v>
      </c>
      <c r="K33" s="254">
        <v>24.444444444444244</v>
      </c>
      <c r="L33" s="293">
        <v>1.94</v>
      </c>
      <c r="M33" s="253">
        <v>1.89</v>
      </c>
      <c r="N33" s="253">
        <v>1.56</v>
      </c>
      <c r="O33" s="253">
        <v>3.16</v>
      </c>
      <c r="P33" s="303">
        <v>0.61233333333333329</v>
      </c>
      <c r="Q33" s="254">
        <v>15</v>
      </c>
      <c r="R33" s="255">
        <v>39</v>
      </c>
      <c r="S33" s="254">
        <v>596</v>
      </c>
      <c r="T33" s="259">
        <v>0.15673706602681595</v>
      </c>
      <c r="U33" s="254">
        <v>51709</v>
      </c>
      <c r="V33" s="290">
        <v>0</v>
      </c>
      <c r="W33" s="56">
        <v>337</v>
      </c>
      <c r="X33" s="295">
        <v>463.91</v>
      </c>
      <c r="Y33" s="254">
        <v>13</v>
      </c>
      <c r="Z33" s="257">
        <v>10226.047800223849</v>
      </c>
      <c r="AA33" s="296">
        <v>0.34158570751641265</v>
      </c>
      <c r="AB33" s="292">
        <v>623.5</v>
      </c>
      <c r="AC33" s="254">
        <v>248.2</v>
      </c>
      <c r="AD33" s="250">
        <v>0.5</v>
      </c>
      <c r="AE33" s="254">
        <v>39</v>
      </c>
      <c r="AF33" s="254">
        <v>217</v>
      </c>
      <c r="AG33" s="258">
        <f>[1]OK!$D33</f>
        <v>85.040688924146139</v>
      </c>
      <c r="AH33" s="253">
        <v>19.224599999999999</v>
      </c>
      <c r="AI33" s="259">
        <v>0.30005555114673438</v>
      </c>
      <c r="AJ33" s="250">
        <v>130231</v>
      </c>
      <c r="AK33" s="250">
        <v>21409</v>
      </c>
      <c r="AL33" s="253">
        <v>1.4948239152247864</v>
      </c>
      <c r="AM33" s="298">
        <v>119</v>
      </c>
      <c r="AN33" s="302">
        <v>141831</v>
      </c>
      <c r="AO33" s="260">
        <v>0.5290328686260477</v>
      </c>
      <c r="AP33" s="254">
        <v>7</v>
      </c>
      <c r="AQ33" s="253">
        <v>71.900000000000006</v>
      </c>
      <c r="AR33" s="254">
        <v>63.6</v>
      </c>
      <c r="AS33" s="305">
        <v>6.8975933944215081E-3</v>
      </c>
      <c r="AT33" s="254">
        <v>505.8</v>
      </c>
      <c r="AU33" s="255">
        <v>17008</v>
      </c>
      <c r="AV33" s="254">
        <v>0.30765381379444839</v>
      </c>
      <c r="AW33" s="254">
        <v>0</v>
      </c>
      <c r="AX33" s="254">
        <v>59.29170564151319</v>
      </c>
      <c r="AY33" s="251">
        <v>4.6445307675757608E-4</v>
      </c>
      <c r="AZ33" s="254">
        <v>0</v>
      </c>
      <c r="BA33" s="253">
        <v>0</v>
      </c>
      <c r="BB33" s="254">
        <v>0</v>
      </c>
      <c r="BC33" s="254">
        <v>61.4</v>
      </c>
      <c r="BD33" s="254">
        <v>6.3</v>
      </c>
      <c r="BE33" s="254">
        <v>18.739999999999998</v>
      </c>
      <c r="BF33" s="261">
        <v>76342</v>
      </c>
      <c r="BG33" s="254">
        <v>6.3804350094756819</v>
      </c>
      <c r="BH33" s="300">
        <f>[2]Promedios!$F65</f>
        <v>0.63366666666666671</v>
      </c>
      <c r="BI33" s="250">
        <v>575457.5</v>
      </c>
      <c r="BJ33" s="254">
        <v>16984497.79878249</v>
      </c>
      <c r="BK33" s="261">
        <v>227699.98249999998</v>
      </c>
      <c r="BL33" s="254">
        <v>44711</v>
      </c>
      <c r="BM33" s="254">
        <v>12.5</v>
      </c>
      <c r="BN33" s="250">
        <v>14223</v>
      </c>
      <c r="BO33" s="254">
        <v>232501</v>
      </c>
      <c r="BP33" s="254">
        <v>4021.7036280000007</v>
      </c>
      <c r="BQ33" s="253">
        <v>5.896043444530644</v>
      </c>
      <c r="BR33" s="253">
        <f>+[3]Hoja1!$S35</f>
        <v>9.2070857732110643</v>
      </c>
      <c r="BS33" s="254">
        <v>0</v>
      </c>
      <c r="BT33" s="250">
        <v>0</v>
      </c>
      <c r="BU33" s="254">
        <v>0</v>
      </c>
      <c r="BV33" s="250">
        <v>5748</v>
      </c>
      <c r="BW33" s="250">
        <v>10423</v>
      </c>
      <c r="BX33" s="250">
        <v>22.10255961277602</v>
      </c>
      <c r="BY33" s="254">
        <v>46</v>
      </c>
      <c r="BZ33" s="253">
        <v>97511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0.9700860230387276</v>
      </c>
      <c r="CH33" s="254">
        <v>14960379</v>
      </c>
      <c r="CI33" s="300">
        <f>+[4]Hoja3!$C34</f>
        <v>2.4060977670470023</v>
      </c>
      <c r="CJ33" s="250">
        <v>15.789715675518464</v>
      </c>
      <c r="CK33" s="254">
        <v>7.8</v>
      </c>
      <c r="CL33" s="297">
        <v>153812</v>
      </c>
      <c r="CM33" s="253">
        <v>0</v>
      </c>
      <c r="CN33" s="254">
        <v>1002372.36962545</v>
      </c>
      <c r="CO33" s="252">
        <v>373320.0686156181</v>
      </c>
      <c r="CP33" s="254">
        <v>264171.49124124431</v>
      </c>
      <c r="CQ33" s="254">
        <v>28.607375999999995</v>
      </c>
      <c r="CR33" s="261">
        <v>83</v>
      </c>
      <c r="CS33" s="254">
        <v>15209007.166436898</v>
      </c>
      <c r="CT33" s="261">
        <v>22105124.646952748</v>
      </c>
      <c r="CU33" s="254">
        <v>1</v>
      </c>
      <c r="CV33" s="254">
        <v>13</v>
      </c>
      <c r="CW33" s="254">
        <v>20</v>
      </c>
      <c r="CX33" s="254">
        <v>3897065.4626503116</v>
      </c>
    </row>
    <row r="34" spans="1:102">
      <c r="A34" s="248" t="s">
        <v>437</v>
      </c>
      <c r="B34" s="250">
        <v>5800.6797475750218</v>
      </c>
      <c r="C34" s="251">
        <v>0.17587936238950386</v>
      </c>
      <c r="D34" s="250">
        <v>7003747</v>
      </c>
      <c r="E34" s="250">
        <v>2518763</v>
      </c>
      <c r="F34" s="56">
        <v>71856</v>
      </c>
      <c r="G34" s="250">
        <v>313406215.90165198</v>
      </c>
      <c r="H34" s="250">
        <v>313406215.91248602</v>
      </c>
      <c r="I34" s="250">
        <v>182141.61380533388</v>
      </c>
      <c r="J34" s="254">
        <v>66708</v>
      </c>
      <c r="K34" s="254">
        <v>33.333333333332774</v>
      </c>
      <c r="L34" s="293">
        <v>2.21</v>
      </c>
      <c r="M34" s="253">
        <v>2.4300000000000002</v>
      </c>
      <c r="N34" s="253">
        <v>2.6</v>
      </c>
      <c r="O34" s="253">
        <v>2.19</v>
      </c>
      <c r="P34" s="303">
        <v>0.47266666666666673</v>
      </c>
      <c r="Q34" s="254">
        <v>223</v>
      </c>
      <c r="R34" s="255">
        <v>408</v>
      </c>
      <c r="S34" s="254">
        <v>19897</v>
      </c>
      <c r="T34" s="259">
        <v>0.3279523315260533</v>
      </c>
      <c r="U34" s="254">
        <v>1834339</v>
      </c>
      <c r="V34" s="290">
        <v>94</v>
      </c>
      <c r="W34" s="56">
        <v>2961</v>
      </c>
      <c r="X34" s="295">
        <v>2945.01</v>
      </c>
      <c r="Y34" s="254">
        <v>16</v>
      </c>
      <c r="Z34" s="257">
        <v>94217.40881369017</v>
      </c>
      <c r="AA34" s="296">
        <v>0.17082754510802445</v>
      </c>
      <c r="AB34" s="292">
        <v>1194.3</v>
      </c>
      <c r="AC34" s="254">
        <v>1806.75</v>
      </c>
      <c r="AD34" s="250">
        <v>0</v>
      </c>
      <c r="AE34" s="254">
        <v>181</v>
      </c>
      <c r="AF34" s="254">
        <v>645</v>
      </c>
      <c r="AG34" s="258">
        <f>[1]OK!$D34</f>
        <v>69.778092976157012</v>
      </c>
      <c r="AH34" s="253">
        <v>21.793399999999998</v>
      </c>
      <c r="AI34" s="259">
        <v>0.24604783137413863</v>
      </c>
      <c r="AJ34" s="250">
        <v>707937</v>
      </c>
      <c r="AK34" s="250">
        <v>208034</v>
      </c>
      <c r="AL34" s="253">
        <v>1.3859723944911202</v>
      </c>
      <c r="AM34" s="298">
        <v>795</v>
      </c>
      <c r="AN34" s="302">
        <v>869434</v>
      </c>
      <c r="AO34" s="260">
        <v>0.52770908597151012</v>
      </c>
      <c r="AP34" s="254">
        <v>13.6</v>
      </c>
      <c r="AQ34" s="253">
        <v>80.8</v>
      </c>
      <c r="AR34" s="254">
        <v>66</v>
      </c>
      <c r="AS34" s="305">
        <v>6.4343973416574357E-2</v>
      </c>
      <c r="AT34" s="254">
        <v>491.12</v>
      </c>
      <c r="AU34" s="255">
        <v>80687</v>
      </c>
      <c r="AV34" s="254">
        <v>11.099594310356029</v>
      </c>
      <c r="AW34" s="254">
        <v>1882900</v>
      </c>
      <c r="AX34" s="254">
        <v>57.533037427246406</v>
      </c>
      <c r="AY34" s="251">
        <v>1.1263776218555233E-2</v>
      </c>
      <c r="AZ34" s="254">
        <v>13.8</v>
      </c>
      <c r="BA34" s="253">
        <v>0.85532482999940707</v>
      </c>
      <c r="BB34" s="254">
        <v>0</v>
      </c>
      <c r="BC34" s="254">
        <v>49.2</v>
      </c>
      <c r="BD34" s="254">
        <v>2.1</v>
      </c>
      <c r="BE34" s="254">
        <v>18.989999999999998</v>
      </c>
      <c r="BF34" s="261">
        <v>747300</v>
      </c>
      <c r="BG34" s="254">
        <v>9.9767444943011405</v>
      </c>
      <c r="BH34" s="300">
        <f>[2]Promedios!$F66</f>
        <v>0.58283333333333331</v>
      </c>
      <c r="BI34" s="250">
        <v>3071702.8</v>
      </c>
      <c r="BJ34" s="254">
        <v>266760423.17512718</v>
      </c>
      <c r="BK34" s="261">
        <v>1467187.8325000003</v>
      </c>
      <c r="BL34" s="254">
        <v>113061</v>
      </c>
      <c r="BM34" s="254">
        <v>17.3</v>
      </c>
      <c r="BN34" s="250">
        <v>46015</v>
      </c>
      <c r="BO34" s="254">
        <v>1841845</v>
      </c>
      <c r="BP34" s="254">
        <v>33181.509615000003</v>
      </c>
      <c r="BQ34" s="253">
        <v>8.7405368203716449</v>
      </c>
      <c r="BR34" s="253">
        <f>+[3]Hoja1!$S36</f>
        <v>1.7482539313860284</v>
      </c>
      <c r="BS34" s="254">
        <v>64299.080996999997</v>
      </c>
      <c r="BT34" s="250">
        <v>34071</v>
      </c>
      <c r="BU34" s="254">
        <v>20</v>
      </c>
      <c r="BV34" s="250">
        <v>27419</v>
      </c>
      <c r="BW34" s="250">
        <v>32010</v>
      </c>
      <c r="BX34" s="250">
        <v>274.32813933711117</v>
      </c>
      <c r="BY34" s="254">
        <v>351</v>
      </c>
      <c r="BZ34" s="253">
        <v>1297665</v>
      </c>
      <c r="CA34" s="253">
        <v>0.69583611667779999</v>
      </c>
      <c r="CB34" s="262">
        <v>84.786444639999999</v>
      </c>
      <c r="CC34" s="254">
        <v>0</v>
      </c>
      <c r="CD34" s="254">
        <v>0</v>
      </c>
      <c r="CE34" s="254">
        <v>34.6</v>
      </c>
      <c r="CF34" s="254">
        <v>45.24</v>
      </c>
      <c r="CG34" s="259">
        <v>0.90055512866023812</v>
      </c>
      <c r="CH34" s="254">
        <v>0</v>
      </c>
      <c r="CI34" s="300">
        <f>+[4]Hoja3!$C35</f>
        <v>0.33844526676953024</v>
      </c>
      <c r="CJ34" s="250">
        <v>0</v>
      </c>
      <c r="CK34" s="254">
        <v>6.4</v>
      </c>
      <c r="CL34" s="297">
        <v>743826</v>
      </c>
      <c r="CM34" s="253">
        <v>4.8640341294695901E-3</v>
      </c>
      <c r="CN34" s="254">
        <v>8786984.4175572302</v>
      </c>
      <c r="CO34" s="252">
        <v>1939255.448821794</v>
      </c>
      <c r="CP34" s="254">
        <v>1631443.2492110629</v>
      </c>
      <c r="CQ34" s="254">
        <v>44.244782999999991</v>
      </c>
      <c r="CR34" s="261">
        <v>692</v>
      </c>
      <c r="CS34" s="254">
        <v>94085762.372629911</v>
      </c>
      <c r="CT34" s="261">
        <v>182578800.24479169</v>
      </c>
      <c r="CU34" s="254">
        <v>2</v>
      </c>
      <c r="CV34" s="254">
        <v>100</v>
      </c>
      <c r="CW34" s="254">
        <v>181</v>
      </c>
      <c r="CX34" s="254">
        <v>28134303.751174208</v>
      </c>
    </row>
    <row r="35" spans="1:102">
      <c r="A35" s="248" t="s">
        <v>438</v>
      </c>
      <c r="B35" s="250">
        <v>1942.3959898519629</v>
      </c>
      <c r="C35" s="251">
        <v>0.22124546736311965</v>
      </c>
      <c r="D35" s="250">
        <v>1730072</v>
      </c>
      <c r="E35" s="250">
        <v>770194</v>
      </c>
      <c r="F35" s="56">
        <v>39671</v>
      </c>
      <c r="G35" s="250">
        <v>95956497.550612599</v>
      </c>
      <c r="H35" s="250">
        <v>95956497.517401993</v>
      </c>
      <c r="I35" s="250">
        <v>60965.857510887414</v>
      </c>
      <c r="J35" s="254">
        <v>51131</v>
      </c>
      <c r="K35" s="254">
        <v>28.888888888888584</v>
      </c>
      <c r="L35" s="293">
        <v>2.98</v>
      </c>
      <c r="M35" s="253">
        <v>3</v>
      </c>
      <c r="N35" s="253">
        <v>3.17</v>
      </c>
      <c r="O35" s="253">
        <v>3.3</v>
      </c>
      <c r="P35" s="303">
        <v>0.66633333333333333</v>
      </c>
      <c r="Q35" s="254">
        <v>85</v>
      </c>
      <c r="R35" s="255">
        <v>52</v>
      </c>
      <c r="S35" s="254">
        <v>14697</v>
      </c>
      <c r="T35" s="259">
        <v>0.3279523315260533</v>
      </c>
      <c r="U35" s="254">
        <v>1395342</v>
      </c>
      <c r="V35" s="290">
        <v>7</v>
      </c>
      <c r="W35" s="56">
        <v>835</v>
      </c>
      <c r="X35" s="295">
        <v>4815.05</v>
      </c>
      <c r="Y35" s="254">
        <v>7</v>
      </c>
      <c r="Z35" s="257">
        <v>2029.7615515889472</v>
      </c>
      <c r="AA35" s="296">
        <v>6.0206111839511488E-2</v>
      </c>
      <c r="AB35" s="292">
        <v>140.9</v>
      </c>
      <c r="AC35" s="254">
        <v>470.85</v>
      </c>
      <c r="AD35" s="250">
        <v>0</v>
      </c>
      <c r="AE35" s="254">
        <v>2</v>
      </c>
      <c r="AF35" s="254">
        <v>277</v>
      </c>
      <c r="AG35" s="258">
        <f>[1]OK!$D35</f>
        <v>65.950930441560004</v>
      </c>
      <c r="AH35" s="253">
        <v>18.622</v>
      </c>
      <c r="AI35" s="259">
        <v>0.27830750893921335</v>
      </c>
      <c r="AJ35" s="250">
        <v>238430</v>
      </c>
      <c r="AK35" s="250">
        <v>69072</v>
      </c>
      <c r="AL35" s="253">
        <v>1.6866350070979705</v>
      </c>
      <c r="AM35" s="298">
        <v>164</v>
      </c>
      <c r="AN35" s="302">
        <v>298286</v>
      </c>
      <c r="AO35" s="260">
        <v>0.59883142554455959</v>
      </c>
      <c r="AP35" s="254">
        <v>10.7</v>
      </c>
      <c r="AQ35" s="253">
        <v>78.3</v>
      </c>
      <c r="AR35" s="254">
        <v>51.1</v>
      </c>
      <c r="AS35" s="305">
        <v>1.4090558184808512E-2</v>
      </c>
      <c r="AT35" s="254">
        <v>487.91</v>
      </c>
      <c r="AU35" s="255">
        <v>32219</v>
      </c>
      <c r="AV35" s="254">
        <v>7.4200379950666653</v>
      </c>
      <c r="AW35" s="254">
        <v>874900</v>
      </c>
      <c r="AX35" s="254">
        <v>56.197820700594278</v>
      </c>
      <c r="AY35" s="251">
        <v>1.1240442760335756E-2</v>
      </c>
      <c r="AZ35" s="254">
        <v>23.7</v>
      </c>
      <c r="BA35" s="253">
        <v>5.2539240849701105</v>
      </c>
      <c r="BB35" s="254">
        <v>0</v>
      </c>
      <c r="BC35" s="254">
        <v>68.5</v>
      </c>
      <c r="BD35" s="254">
        <v>15.5</v>
      </c>
      <c r="BE35" s="254">
        <v>21.51</v>
      </c>
      <c r="BF35" s="261">
        <v>143640</v>
      </c>
      <c r="BG35" s="254">
        <v>1.902021401719133</v>
      </c>
      <c r="BH35" s="300">
        <f>[2]Promedios!$F67</f>
        <v>0.59599999999999997</v>
      </c>
      <c r="BI35" s="250">
        <v>1729394.7</v>
      </c>
      <c r="BJ35" s="254">
        <v>34733616.779137634</v>
      </c>
      <c r="BK35" s="261">
        <v>690516.25750000007</v>
      </c>
      <c r="BL35" s="254">
        <v>57606</v>
      </c>
      <c r="BM35" s="254">
        <v>15.4</v>
      </c>
      <c r="BN35" s="250">
        <v>28893</v>
      </c>
      <c r="BO35" s="254">
        <v>420395</v>
      </c>
      <c r="BP35" s="254">
        <v>19892.747651999998</v>
      </c>
      <c r="BQ35" s="253">
        <v>4.8678487788558042</v>
      </c>
      <c r="BR35" s="253">
        <f>+[3]Hoja1!$S37</f>
        <v>3.7187917307594787</v>
      </c>
      <c r="BS35" s="254">
        <v>4030</v>
      </c>
      <c r="BT35" s="250">
        <v>24213</v>
      </c>
      <c r="BU35" s="254">
        <v>19</v>
      </c>
      <c r="BV35" s="250">
        <v>11582</v>
      </c>
      <c r="BW35" s="250">
        <v>10767</v>
      </c>
      <c r="BX35" s="250">
        <v>152.6424048480616</v>
      </c>
      <c r="BY35" s="254">
        <v>120</v>
      </c>
      <c r="BZ35" s="253">
        <v>531772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0.8901599612934763</v>
      </c>
      <c r="CH35" s="254">
        <v>0</v>
      </c>
      <c r="CI35" s="300">
        <f>+[4]Hoja3!$C36</f>
        <v>0.19162053238952831</v>
      </c>
      <c r="CJ35" s="250">
        <v>0</v>
      </c>
      <c r="CK35" s="254">
        <v>4.8</v>
      </c>
      <c r="CL35" s="297">
        <v>200607</v>
      </c>
      <c r="CM35" s="253">
        <v>1.7187459740273678E-2</v>
      </c>
      <c r="CN35" s="254">
        <v>3153346.6212403602</v>
      </c>
      <c r="CO35" s="252">
        <v>909084.06343335262</v>
      </c>
      <c r="CP35" s="254">
        <v>652827.86192339251</v>
      </c>
      <c r="CQ35" s="254">
        <v>30.910537999999971</v>
      </c>
      <c r="CR35" s="261">
        <v>550</v>
      </c>
      <c r="CS35" s="254">
        <v>26465153.113406379</v>
      </c>
      <c r="CT35" s="261">
        <v>61555342.244332343</v>
      </c>
      <c r="CU35" s="254">
        <v>9</v>
      </c>
      <c r="CV35" s="254">
        <v>31</v>
      </c>
      <c r="CW35" s="254">
        <v>180</v>
      </c>
      <c r="CX35" s="254">
        <v>8916812.7968379837</v>
      </c>
    </row>
    <row r="36" spans="1:102">
      <c r="A36" s="248" t="s">
        <v>439</v>
      </c>
      <c r="B36" s="250">
        <v>880.76653692072352</v>
      </c>
      <c r="C36" s="251">
        <v>0.2189644585145846</v>
      </c>
      <c r="D36" s="250">
        <v>1356380</v>
      </c>
      <c r="E36" s="250">
        <v>494402</v>
      </c>
      <c r="F36" s="56">
        <v>75416</v>
      </c>
      <c r="G36" s="250">
        <v>53417232.377527401</v>
      </c>
      <c r="H36" s="250">
        <v>53417232.377527401</v>
      </c>
      <c r="I36" s="250">
        <v>40307.163485630255</v>
      </c>
      <c r="J36" s="254">
        <v>14602</v>
      </c>
      <c r="K36" s="254">
        <v>42.222222222222463</v>
      </c>
      <c r="L36" s="293">
        <v>3.68</v>
      </c>
      <c r="M36" s="253">
        <v>3.06</v>
      </c>
      <c r="N36" s="253">
        <v>4.1100000000000003</v>
      </c>
      <c r="O36" s="253">
        <v>3.18</v>
      </c>
      <c r="P36" s="303">
        <v>0.64466666666666661</v>
      </c>
      <c r="Q36" s="254">
        <v>34</v>
      </c>
      <c r="R36" s="255">
        <v>91</v>
      </c>
      <c r="S36" s="254">
        <v>2518</v>
      </c>
      <c r="T36" s="259">
        <v>0.20437977694497764</v>
      </c>
      <c r="U36" s="254">
        <v>1102950</v>
      </c>
      <c r="V36" s="290">
        <v>3</v>
      </c>
      <c r="W36" s="56">
        <v>765</v>
      </c>
      <c r="X36" s="295">
        <v>11.25</v>
      </c>
      <c r="Y36" s="254">
        <v>6</v>
      </c>
      <c r="Z36" s="257">
        <v>6759.5284841491512</v>
      </c>
      <c r="AA36" s="296">
        <v>0.8117390255943242</v>
      </c>
      <c r="AB36" s="292">
        <v>166.1</v>
      </c>
      <c r="AC36" s="254">
        <v>321.2</v>
      </c>
      <c r="AD36" s="250">
        <v>0.5</v>
      </c>
      <c r="AE36" s="254">
        <v>5</v>
      </c>
      <c r="AF36" s="254">
        <v>65</v>
      </c>
      <c r="AG36" s="258">
        <f>[1]OK!$D36</f>
        <v>77.524235715656857</v>
      </c>
      <c r="AH36" s="253">
        <v>20.721</v>
      </c>
      <c r="AI36" s="259">
        <v>0.23671423062090244</v>
      </c>
      <c r="AJ36" s="250">
        <v>119851</v>
      </c>
      <c r="AK36" s="250">
        <v>32794</v>
      </c>
      <c r="AL36" s="253">
        <v>1.2843008596411034</v>
      </c>
      <c r="AM36" s="298">
        <v>148</v>
      </c>
      <c r="AN36" s="302">
        <v>160527</v>
      </c>
      <c r="AO36" s="260">
        <v>0.52055010207184116</v>
      </c>
      <c r="AP36" s="254">
        <v>7.1</v>
      </c>
      <c r="AQ36" s="253">
        <v>73</v>
      </c>
      <c r="AR36" s="254">
        <v>59.7</v>
      </c>
      <c r="AS36" s="305">
        <v>6.031618165340852E-3</v>
      </c>
      <c r="AT36" s="254">
        <v>502.09</v>
      </c>
      <c r="AU36" s="255">
        <v>111590</v>
      </c>
      <c r="AV36" s="254">
        <v>9.2196568297891801</v>
      </c>
      <c r="AW36" s="254">
        <v>381600</v>
      </c>
      <c r="AX36" s="254">
        <v>64.481900897534842</v>
      </c>
      <c r="AY36" s="251">
        <v>6.2566454354005652E-2</v>
      </c>
      <c r="AZ36" s="254">
        <v>13.2</v>
      </c>
      <c r="BA36" s="253">
        <v>3.9078002126872478</v>
      </c>
      <c r="BB36" s="254">
        <v>0</v>
      </c>
      <c r="BC36" s="254">
        <v>61.9</v>
      </c>
      <c r="BD36" s="254">
        <v>6</v>
      </c>
      <c r="BE36" s="254">
        <v>21.5</v>
      </c>
      <c r="BF36" s="261">
        <v>133148</v>
      </c>
      <c r="BG36" s="254">
        <v>5.7356157489503063</v>
      </c>
      <c r="BH36" s="300">
        <f>[2]Promedios!$F68</f>
        <v>0.56366666666666665</v>
      </c>
      <c r="BI36" s="250">
        <v>676675.89999999991</v>
      </c>
      <c r="BJ36" s="254">
        <v>23792760.848382842</v>
      </c>
      <c r="BK36" s="261">
        <v>1118031.4025000001</v>
      </c>
      <c r="BL36" s="254">
        <v>33615</v>
      </c>
      <c r="BM36" s="254">
        <v>14.2</v>
      </c>
      <c r="BN36" s="250">
        <v>13577</v>
      </c>
      <c r="BO36" s="254">
        <v>311244</v>
      </c>
      <c r="BP36" s="254">
        <v>7113.7243540000009</v>
      </c>
      <c r="BQ36" s="253">
        <v>4.3614520762601199</v>
      </c>
      <c r="BR36" s="253">
        <f>+[3]Hoja1!$S38</f>
        <v>1.1304768068552113</v>
      </c>
      <c r="BS36" s="254">
        <v>1.4984270000000002</v>
      </c>
      <c r="BT36" s="250">
        <v>7634</v>
      </c>
      <c r="BU36" s="254">
        <v>11</v>
      </c>
      <c r="BV36" s="250">
        <v>4628</v>
      </c>
      <c r="BW36" s="250">
        <v>16706</v>
      </c>
      <c r="BX36" s="250">
        <v>102.39595872761244</v>
      </c>
      <c r="BY36" s="254">
        <v>86</v>
      </c>
      <c r="BZ36" s="253">
        <v>85519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0.93404178810127048</v>
      </c>
      <c r="CH36" s="254">
        <v>0</v>
      </c>
      <c r="CI36" s="300">
        <f>+[4]Hoja3!$C37</f>
        <v>0.69124062126912922</v>
      </c>
      <c r="CJ36" s="250">
        <v>23.808586132563491</v>
      </c>
      <c r="CK36" s="254">
        <v>5.6</v>
      </c>
      <c r="CL36" s="297">
        <v>125018</v>
      </c>
      <c r="CM36" s="253">
        <v>1.0103413229138483E-3</v>
      </c>
      <c r="CN36" s="254">
        <v>1520605.06443338</v>
      </c>
      <c r="CO36" s="252">
        <v>325231.21172630799</v>
      </c>
      <c r="CP36" s="254">
        <v>283296.6819775707</v>
      </c>
      <c r="CQ36" s="254">
        <v>0.13764600000000013</v>
      </c>
      <c r="CR36" s="261">
        <v>290</v>
      </c>
      <c r="CS36" s="254">
        <v>11849366.30857642</v>
      </c>
      <c r="CT36" s="261">
        <v>30919779.601378981</v>
      </c>
      <c r="CU36" s="254">
        <v>4</v>
      </c>
      <c r="CV36" s="254">
        <v>8</v>
      </c>
      <c r="CW36" s="254">
        <v>48</v>
      </c>
      <c r="CX36" s="254">
        <v>4963827.082000074</v>
      </c>
    </row>
    <row r="37" spans="1:102" s="46" customFormat="1">
      <c r="Q37" s="48"/>
      <c r="AU37" s="63"/>
    </row>
    <row r="38" spans="1:102" ht="45">
      <c r="A38" s="17" t="s">
        <v>440</v>
      </c>
      <c r="D38" s="25" t="s">
        <v>350</v>
      </c>
      <c r="E38" s="27" t="s">
        <v>350</v>
      </c>
      <c r="F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E38" t="s">
        <v>140</v>
      </c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0"/>
  <dimension ref="A1:CM49"/>
  <sheetViews>
    <sheetView topLeftCell="BU1" zoomScale="85" zoomScaleNormal="85" zoomScalePageLayoutView="85" workbookViewId="0">
      <selection sqref="A1:CM6"/>
    </sheetView>
  </sheetViews>
  <sheetFormatPr baseColWidth="10" defaultRowHeight="15"/>
  <cols>
    <col min="1" max="1" width="16" customWidth="1"/>
  </cols>
  <sheetData>
    <row r="1" spans="1:91" ht="15.75" thickTop="1">
      <c r="A1" s="243" t="s">
        <v>74</v>
      </c>
      <c r="B1" s="242" t="s">
        <v>51</v>
      </c>
      <c r="C1" s="242" t="s">
        <v>49</v>
      </c>
      <c r="D1" s="242" t="s">
        <v>83</v>
      </c>
      <c r="E1" s="242" t="s">
        <v>83</v>
      </c>
      <c r="F1" s="242" t="s">
        <v>44</v>
      </c>
      <c r="G1" s="242" t="s">
        <v>44</v>
      </c>
      <c r="H1" s="242" t="s">
        <v>44</v>
      </c>
      <c r="I1" s="242" t="s">
        <v>44</v>
      </c>
      <c r="J1" s="242" t="s">
        <v>44</v>
      </c>
      <c r="K1" s="242" t="s">
        <v>44</v>
      </c>
      <c r="L1" s="242" t="s">
        <v>83</v>
      </c>
      <c r="M1" s="242" t="s">
        <v>44</v>
      </c>
      <c r="N1" s="242" t="s">
        <v>44</v>
      </c>
      <c r="O1" s="242" t="s">
        <v>83</v>
      </c>
      <c r="P1" s="242" t="s">
        <v>44</v>
      </c>
      <c r="Q1" s="242" t="s">
        <v>44</v>
      </c>
      <c r="R1" s="242" t="s">
        <v>44</v>
      </c>
      <c r="S1" s="242" t="s">
        <v>58</v>
      </c>
      <c r="T1" s="242" t="s">
        <v>44</v>
      </c>
      <c r="U1" s="242" t="s">
        <v>498</v>
      </c>
      <c r="V1" s="242" t="s">
        <v>477</v>
      </c>
      <c r="W1" s="242" t="s">
        <v>44</v>
      </c>
      <c r="X1" s="242" t="s">
        <v>44</v>
      </c>
      <c r="Y1" s="242" t="s">
        <v>477</v>
      </c>
      <c r="Z1" s="242" t="s">
        <v>83</v>
      </c>
      <c r="AA1" s="242" t="s">
        <v>83</v>
      </c>
      <c r="AB1" s="242" t="s">
        <v>44</v>
      </c>
      <c r="AC1" s="242" t="s">
        <v>83</v>
      </c>
      <c r="AD1" s="242" t="s">
        <v>44</v>
      </c>
      <c r="AE1" s="242" t="s">
        <v>44</v>
      </c>
      <c r="AF1" s="242" t="s">
        <v>83</v>
      </c>
      <c r="AG1" s="242" t="s">
        <v>44</v>
      </c>
      <c r="AH1" s="242" t="s">
        <v>44</v>
      </c>
      <c r="AI1" s="242" t="s">
        <v>44</v>
      </c>
      <c r="AJ1" s="242" t="s">
        <v>44</v>
      </c>
      <c r="AK1" s="242" t="s">
        <v>44</v>
      </c>
      <c r="AL1" s="242" t="s">
        <v>83</v>
      </c>
      <c r="AM1" s="242" t="s">
        <v>83</v>
      </c>
      <c r="AN1" s="242" t="s">
        <v>477</v>
      </c>
      <c r="AO1" s="242" t="s">
        <v>44</v>
      </c>
      <c r="AP1" s="242" t="s">
        <v>83</v>
      </c>
      <c r="AQ1" s="242" t="s">
        <v>498</v>
      </c>
      <c r="AR1" s="242" t="s">
        <v>498</v>
      </c>
      <c r="AS1" s="242" t="s">
        <v>83</v>
      </c>
      <c r="AT1" s="242" t="s">
        <v>44</v>
      </c>
      <c r="AU1" s="242" t="s">
        <v>44</v>
      </c>
      <c r="AV1" s="242" t="s">
        <v>44</v>
      </c>
      <c r="AW1" s="242" t="s">
        <v>44</v>
      </c>
      <c r="AX1" s="242" t="s">
        <v>44</v>
      </c>
      <c r="AY1" s="242" t="s">
        <v>44</v>
      </c>
      <c r="AZ1" s="242" t="s">
        <v>44</v>
      </c>
      <c r="BA1" s="242" t="s">
        <v>44</v>
      </c>
      <c r="BB1" s="242" t="s">
        <v>44</v>
      </c>
      <c r="BC1" s="242" t="s">
        <v>44</v>
      </c>
      <c r="BD1" s="242" t="s">
        <v>44</v>
      </c>
      <c r="BE1" s="242" t="s">
        <v>44</v>
      </c>
      <c r="BF1" s="242" t="s">
        <v>44</v>
      </c>
      <c r="BG1" s="242" t="s">
        <v>44</v>
      </c>
      <c r="BH1" s="242" t="s">
        <v>44</v>
      </c>
      <c r="BI1" s="242" t="s">
        <v>83</v>
      </c>
      <c r="BJ1" s="242" t="s">
        <v>44</v>
      </c>
      <c r="BK1" s="242" t="s">
        <v>44</v>
      </c>
      <c r="BL1" s="242" t="s">
        <v>44</v>
      </c>
      <c r="BM1" s="242" t="s">
        <v>44</v>
      </c>
      <c r="BN1" s="242" t="s">
        <v>44</v>
      </c>
      <c r="BO1" s="242" t="s">
        <v>44</v>
      </c>
      <c r="BP1" s="242" t="s">
        <v>44</v>
      </c>
      <c r="BQ1" s="242" t="s">
        <v>44</v>
      </c>
      <c r="BR1" s="242" t="s">
        <v>44</v>
      </c>
      <c r="BS1" s="242" t="s">
        <v>44</v>
      </c>
      <c r="BT1" s="242" t="s">
        <v>83</v>
      </c>
      <c r="BU1" s="242" t="s">
        <v>83</v>
      </c>
      <c r="BV1" s="242" t="s">
        <v>44</v>
      </c>
      <c r="BW1" s="242" t="s">
        <v>44</v>
      </c>
      <c r="BX1" s="242" t="s">
        <v>44</v>
      </c>
      <c r="BY1" s="242" t="s">
        <v>44</v>
      </c>
      <c r="BZ1" s="242" t="s">
        <v>44</v>
      </c>
      <c r="CA1" s="242" t="s">
        <v>44</v>
      </c>
      <c r="CB1" s="242" t="s">
        <v>83</v>
      </c>
      <c r="CC1" s="242" t="s">
        <v>83</v>
      </c>
      <c r="CD1" s="242" t="s">
        <v>44</v>
      </c>
      <c r="CE1" s="242" t="s">
        <v>44</v>
      </c>
      <c r="CF1" s="242" t="s">
        <v>44</v>
      </c>
      <c r="CG1" s="242" t="s">
        <v>44</v>
      </c>
      <c r="CH1" s="242" t="s">
        <v>44</v>
      </c>
      <c r="CI1" s="242" t="s">
        <v>44</v>
      </c>
      <c r="CJ1" s="242" t="s">
        <v>44</v>
      </c>
      <c r="CK1" s="242" t="s">
        <v>44</v>
      </c>
      <c r="CL1" s="242" t="s">
        <v>44</v>
      </c>
      <c r="CM1" s="242" t="s">
        <v>44</v>
      </c>
    </row>
    <row r="2" spans="1:91" ht="22.5" customHeight="1">
      <c r="A2" s="245" t="s">
        <v>340</v>
      </c>
      <c r="B2" s="245" t="s">
        <v>325</v>
      </c>
      <c r="C2" s="245"/>
      <c r="D2" s="318" t="s">
        <v>245</v>
      </c>
      <c r="E2" s="318"/>
      <c r="F2" s="318"/>
      <c r="G2" s="318"/>
      <c r="H2" s="318"/>
      <c r="I2" s="318"/>
      <c r="J2" s="318"/>
      <c r="K2" s="318"/>
      <c r="L2" s="318"/>
      <c r="M2" s="319" t="s">
        <v>342</v>
      </c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8" t="s">
        <v>344</v>
      </c>
      <c r="AM2" s="318"/>
      <c r="AN2" s="318"/>
      <c r="AO2" s="318"/>
      <c r="AP2" s="318"/>
      <c r="AQ2" s="318"/>
      <c r="AR2" s="318"/>
      <c r="AS2" s="318"/>
      <c r="AT2" s="319" t="s">
        <v>432</v>
      </c>
      <c r="AU2" s="319"/>
      <c r="AV2" s="319"/>
      <c r="AW2" s="318" t="s">
        <v>433</v>
      </c>
      <c r="AX2" s="318"/>
      <c r="AY2" s="318"/>
      <c r="AZ2" s="318"/>
      <c r="BA2" s="318"/>
      <c r="BB2" s="318"/>
      <c r="BC2" s="318"/>
      <c r="BD2" s="318" t="s">
        <v>434</v>
      </c>
      <c r="BE2" s="318"/>
      <c r="BF2" s="318"/>
      <c r="BG2" s="318"/>
      <c r="BH2" s="318"/>
      <c r="BI2" s="318"/>
      <c r="BJ2" s="318"/>
      <c r="BK2" s="318"/>
      <c r="BL2" s="318"/>
      <c r="BM2" s="318"/>
      <c r="BN2" s="318"/>
      <c r="BO2" s="318"/>
      <c r="BP2" s="318"/>
      <c r="BQ2" s="318"/>
      <c r="BR2" s="318"/>
      <c r="BS2" s="318" t="s">
        <v>435</v>
      </c>
      <c r="BT2" s="318"/>
      <c r="BU2" s="318"/>
      <c r="BV2" s="318"/>
      <c r="BW2" s="318"/>
      <c r="BX2" s="318"/>
      <c r="BY2" s="318"/>
      <c r="BZ2" s="318"/>
      <c r="CA2" s="318"/>
      <c r="CB2" s="318"/>
      <c r="CC2" s="318"/>
      <c r="CD2" s="318" t="s">
        <v>333</v>
      </c>
      <c r="CE2" s="318"/>
      <c r="CF2" s="318"/>
      <c r="CG2" s="318"/>
      <c r="CH2" s="318"/>
      <c r="CI2" s="318" t="s">
        <v>115</v>
      </c>
      <c r="CJ2" s="318"/>
      <c r="CK2" s="318"/>
      <c r="CL2" s="318"/>
      <c r="CM2" s="318"/>
    </row>
    <row r="3" spans="1:91" ht="56.25">
      <c r="A3" s="244" t="s">
        <v>445</v>
      </c>
      <c r="B3" s="244" t="s">
        <v>366</v>
      </c>
      <c r="C3" s="244" t="s">
        <v>322</v>
      </c>
      <c r="D3" s="244" t="s">
        <v>452</v>
      </c>
      <c r="E3" s="244" t="s">
        <v>551</v>
      </c>
      <c r="F3" s="244" t="s">
        <v>454</v>
      </c>
      <c r="G3" s="244" t="s">
        <v>552</v>
      </c>
      <c r="H3" s="244" t="s">
        <v>553</v>
      </c>
      <c r="I3" s="244" t="s">
        <v>457</v>
      </c>
      <c r="J3" s="244" t="s">
        <v>532</v>
      </c>
      <c r="K3" s="244" t="s">
        <v>554</v>
      </c>
      <c r="L3" s="244" t="s">
        <v>197</v>
      </c>
      <c r="M3" s="244" t="s">
        <v>198</v>
      </c>
      <c r="N3" s="244" t="s">
        <v>467</v>
      </c>
      <c r="O3" s="244" t="s">
        <v>476</v>
      </c>
      <c r="P3" s="244" t="s">
        <v>462</v>
      </c>
      <c r="Q3" s="244" t="s">
        <v>555</v>
      </c>
      <c r="R3" s="244" t="s">
        <v>556</v>
      </c>
      <c r="S3" s="244" t="s">
        <v>557</v>
      </c>
      <c r="T3" s="244" t="s">
        <v>558</v>
      </c>
      <c r="U3" s="244" t="s">
        <v>495</v>
      </c>
      <c r="V3" s="244" t="s">
        <v>499</v>
      </c>
      <c r="W3" s="244" t="s">
        <v>559</v>
      </c>
      <c r="X3" s="244" t="s">
        <v>482</v>
      </c>
      <c r="Y3" s="244" t="s">
        <v>480</v>
      </c>
      <c r="Z3" s="244" t="s">
        <v>191</v>
      </c>
      <c r="AA3" s="244" t="s">
        <v>533</v>
      </c>
      <c r="AB3" s="244" t="s">
        <v>110</v>
      </c>
      <c r="AC3" s="244" t="s">
        <v>560</v>
      </c>
      <c r="AD3" s="244" t="s">
        <v>561</v>
      </c>
      <c r="AE3" s="244" t="s">
        <v>562</v>
      </c>
      <c r="AF3" s="244" t="s">
        <v>534</v>
      </c>
      <c r="AG3" s="244" t="s">
        <v>473</v>
      </c>
      <c r="AH3" s="244" t="s">
        <v>183</v>
      </c>
      <c r="AI3" s="244" t="s">
        <v>189</v>
      </c>
      <c r="AJ3" s="244" t="s">
        <v>260</v>
      </c>
      <c r="AK3" s="244" t="s">
        <v>184</v>
      </c>
      <c r="AL3" s="244" t="s">
        <v>302</v>
      </c>
      <c r="AM3" s="244" t="s">
        <v>199</v>
      </c>
      <c r="AN3" s="244" t="s">
        <v>362</v>
      </c>
      <c r="AO3" s="244" t="s">
        <v>304</v>
      </c>
      <c r="AP3" s="244" t="s">
        <v>305</v>
      </c>
      <c r="AQ3" s="244" t="s">
        <v>563</v>
      </c>
      <c r="AR3" s="244" t="s">
        <v>505</v>
      </c>
      <c r="AS3" s="244" t="s">
        <v>306</v>
      </c>
      <c r="AT3" s="244" t="s">
        <v>535</v>
      </c>
      <c r="AU3" s="244" t="s">
        <v>385</v>
      </c>
      <c r="AV3" s="244" t="s">
        <v>486</v>
      </c>
      <c r="AW3" s="244" t="s">
        <v>298</v>
      </c>
      <c r="AX3" s="244" t="s">
        <v>564</v>
      </c>
      <c r="AY3" s="244" t="s">
        <v>565</v>
      </c>
      <c r="AZ3" s="244" t="s">
        <v>193</v>
      </c>
      <c r="BA3" s="244" t="s">
        <v>201</v>
      </c>
      <c r="BB3" s="244" t="s">
        <v>202</v>
      </c>
      <c r="BC3" s="244" t="s">
        <v>136</v>
      </c>
      <c r="BD3" s="244" t="s">
        <v>536</v>
      </c>
      <c r="BE3" s="244" t="s">
        <v>537</v>
      </c>
      <c r="BF3" s="244" t="s">
        <v>127</v>
      </c>
      <c r="BG3" s="244" t="s">
        <v>538</v>
      </c>
      <c r="BH3" s="244" t="s">
        <v>539</v>
      </c>
      <c r="BI3" s="244" t="s">
        <v>382</v>
      </c>
      <c r="BJ3" s="244" t="s">
        <v>540</v>
      </c>
      <c r="BK3" s="244" t="s">
        <v>566</v>
      </c>
      <c r="BL3" s="244" t="s">
        <v>416</v>
      </c>
      <c r="BM3" s="244" t="s">
        <v>541</v>
      </c>
      <c r="BN3" s="244" t="s">
        <v>542</v>
      </c>
      <c r="BO3" s="244" t="s">
        <v>543</v>
      </c>
      <c r="BP3" s="244" t="s">
        <v>567</v>
      </c>
      <c r="BQ3" s="244" t="s">
        <v>319</v>
      </c>
      <c r="BR3" s="244" t="s">
        <v>544</v>
      </c>
      <c r="BS3" s="244" t="s">
        <v>352</v>
      </c>
      <c r="BT3" s="244" t="s">
        <v>334</v>
      </c>
      <c r="BU3" s="244" t="s">
        <v>420</v>
      </c>
      <c r="BV3" s="244" t="s">
        <v>335</v>
      </c>
      <c r="BW3" s="244" t="s">
        <v>421</v>
      </c>
      <c r="BX3" s="244" t="s">
        <v>336</v>
      </c>
      <c r="BY3" s="244" t="s">
        <v>387</v>
      </c>
      <c r="BZ3" s="244" t="s">
        <v>388</v>
      </c>
      <c r="CA3" s="244" t="s">
        <v>389</v>
      </c>
      <c r="CB3" s="244" t="s">
        <v>451</v>
      </c>
      <c r="CC3" s="244" t="s">
        <v>545</v>
      </c>
      <c r="CD3" s="244" t="s">
        <v>568</v>
      </c>
      <c r="CE3" s="244" t="s">
        <v>546</v>
      </c>
      <c r="CF3" s="244" t="s">
        <v>547</v>
      </c>
      <c r="CG3" s="244" t="s">
        <v>569</v>
      </c>
      <c r="CH3" s="244" t="s">
        <v>426</v>
      </c>
      <c r="CI3" s="244" t="s">
        <v>570</v>
      </c>
      <c r="CJ3" s="244" t="s">
        <v>571</v>
      </c>
      <c r="CK3" s="244" t="s">
        <v>572</v>
      </c>
      <c r="CL3" s="244" t="s">
        <v>573</v>
      </c>
      <c r="CM3" s="244" t="s">
        <v>548</v>
      </c>
    </row>
    <row r="4" spans="1:91">
      <c r="A4" s="121"/>
      <c r="B4" s="121">
        <v>2010</v>
      </c>
      <c r="C4" s="121">
        <v>2010</v>
      </c>
      <c r="D4" s="121">
        <v>2010</v>
      </c>
      <c r="E4" s="121">
        <v>2010</v>
      </c>
      <c r="F4" s="121">
        <v>2010</v>
      </c>
      <c r="G4" s="121">
        <v>2010</v>
      </c>
      <c r="H4" s="121">
        <v>2010</v>
      </c>
      <c r="I4" s="121">
        <v>2010</v>
      </c>
      <c r="J4" s="121"/>
      <c r="K4" s="121"/>
      <c r="L4" s="121">
        <v>2010</v>
      </c>
      <c r="M4" s="121">
        <v>2010</v>
      </c>
      <c r="N4" s="121">
        <v>2010</v>
      </c>
      <c r="O4" s="121">
        <v>2010</v>
      </c>
      <c r="P4" s="121">
        <v>2010</v>
      </c>
      <c r="Q4" s="121">
        <v>2010</v>
      </c>
      <c r="R4" s="121">
        <v>2010</v>
      </c>
      <c r="S4" s="121">
        <v>2010</v>
      </c>
      <c r="T4" s="121">
        <v>2010</v>
      </c>
      <c r="U4" s="121"/>
      <c r="V4" s="121"/>
      <c r="W4" s="121">
        <v>2010</v>
      </c>
      <c r="X4" s="121">
        <v>2010</v>
      </c>
      <c r="Y4" s="121">
        <v>2010</v>
      </c>
      <c r="Z4" s="121">
        <v>2010</v>
      </c>
      <c r="AA4" s="121"/>
      <c r="AB4" s="121">
        <v>2010</v>
      </c>
      <c r="AC4" s="121">
        <v>2010</v>
      </c>
      <c r="AD4" s="121">
        <v>2010</v>
      </c>
      <c r="AE4" s="121">
        <v>2010</v>
      </c>
      <c r="AF4" s="121">
        <v>2010</v>
      </c>
      <c r="AG4" s="121">
        <v>2010</v>
      </c>
      <c r="AH4" s="121">
        <v>2010</v>
      </c>
      <c r="AI4" s="121">
        <v>2010</v>
      </c>
      <c r="AJ4" s="121">
        <v>2010</v>
      </c>
      <c r="AK4" s="121">
        <v>2010</v>
      </c>
      <c r="AL4" s="121">
        <v>2010</v>
      </c>
      <c r="AM4" s="121">
        <v>2010</v>
      </c>
      <c r="AN4" s="121"/>
      <c r="AO4" s="121">
        <v>2010</v>
      </c>
      <c r="AP4" s="121">
        <v>2010</v>
      </c>
      <c r="AQ4" s="121"/>
      <c r="AR4" s="121"/>
      <c r="AS4" s="121">
        <v>2010</v>
      </c>
      <c r="AT4" s="121">
        <v>2010</v>
      </c>
      <c r="AU4" s="121">
        <v>2010</v>
      </c>
      <c r="AV4" s="121">
        <v>2010</v>
      </c>
      <c r="AW4" s="121">
        <v>2010</v>
      </c>
      <c r="AX4" s="121">
        <v>2010</v>
      </c>
      <c r="AY4" s="121">
        <v>2010</v>
      </c>
      <c r="AZ4" s="121">
        <v>2010</v>
      </c>
      <c r="BA4" s="121">
        <v>2010</v>
      </c>
      <c r="BB4" s="121"/>
      <c r="BC4" s="121">
        <v>2010</v>
      </c>
      <c r="BD4" s="121">
        <v>2010</v>
      </c>
      <c r="BE4" s="121">
        <v>2010</v>
      </c>
      <c r="BF4" s="121">
        <v>2010</v>
      </c>
      <c r="BG4" s="121">
        <v>2010</v>
      </c>
      <c r="BH4" s="121">
        <v>2010</v>
      </c>
      <c r="BI4" s="121">
        <v>2010</v>
      </c>
      <c r="BJ4" s="121">
        <v>2010</v>
      </c>
      <c r="BK4" s="121">
        <v>2010</v>
      </c>
      <c r="BL4" s="121">
        <v>2010</v>
      </c>
      <c r="BM4" s="121">
        <v>2010</v>
      </c>
      <c r="BN4" s="121">
        <v>2010</v>
      </c>
      <c r="BO4" s="121">
        <v>2010</v>
      </c>
      <c r="BP4" s="121">
        <v>2010</v>
      </c>
      <c r="BQ4" s="121">
        <v>2010</v>
      </c>
      <c r="BR4" s="121">
        <v>2010</v>
      </c>
      <c r="BS4" s="121">
        <v>2010</v>
      </c>
      <c r="BT4" s="121">
        <v>2010</v>
      </c>
      <c r="BU4" s="121">
        <v>2010</v>
      </c>
      <c r="BV4" s="121">
        <v>2010</v>
      </c>
      <c r="BW4" s="121">
        <v>2010</v>
      </c>
      <c r="BX4" s="121">
        <v>2010</v>
      </c>
      <c r="BY4" s="121">
        <v>2010</v>
      </c>
      <c r="BZ4" s="121">
        <v>2010</v>
      </c>
      <c r="CA4" s="121">
        <v>2010</v>
      </c>
      <c r="CB4" s="121">
        <v>2010</v>
      </c>
      <c r="CC4" s="121">
        <v>2010</v>
      </c>
      <c r="CD4" s="121">
        <v>2001</v>
      </c>
      <c r="CE4" s="121">
        <v>2010</v>
      </c>
      <c r="CF4" s="121">
        <v>2010</v>
      </c>
      <c r="CG4" s="121">
        <v>2010</v>
      </c>
      <c r="CH4" s="121">
        <v>2010</v>
      </c>
      <c r="CI4" s="121">
        <v>2010</v>
      </c>
      <c r="CJ4" s="121">
        <v>2010</v>
      </c>
      <c r="CK4" s="121">
        <v>2010</v>
      </c>
      <c r="CL4" s="121">
        <v>2010</v>
      </c>
      <c r="CM4" s="121">
        <v>2010</v>
      </c>
    </row>
    <row r="5" spans="1:91" ht="67.5">
      <c r="A5" s="121" t="s">
        <v>367</v>
      </c>
      <c r="B5" s="121" t="s">
        <v>323</v>
      </c>
      <c r="C5" s="121" t="s">
        <v>165</v>
      </c>
      <c r="D5" s="121" t="s">
        <v>371</v>
      </c>
      <c r="E5" s="121" t="s">
        <v>371</v>
      </c>
      <c r="F5" s="121" t="s">
        <v>372</v>
      </c>
      <c r="G5" s="121" t="s">
        <v>372</v>
      </c>
      <c r="H5" s="121" t="s">
        <v>372</v>
      </c>
      <c r="I5" s="121" t="s">
        <v>372</v>
      </c>
      <c r="J5" s="121" t="s">
        <v>252</v>
      </c>
      <c r="K5" s="121" t="s">
        <v>117</v>
      </c>
      <c r="L5" s="121" t="s">
        <v>369</v>
      </c>
      <c r="M5" s="121" t="s">
        <v>369</v>
      </c>
      <c r="N5" s="121" t="s">
        <v>272</v>
      </c>
      <c r="O5" s="121" t="s">
        <v>374</v>
      </c>
      <c r="P5" s="121" t="s">
        <v>369</v>
      </c>
      <c r="Q5" s="121" t="s">
        <v>369</v>
      </c>
      <c r="R5" s="121" t="s">
        <v>242</v>
      </c>
      <c r="S5" s="121" t="s">
        <v>271</v>
      </c>
      <c r="T5" s="121" t="s">
        <v>271</v>
      </c>
      <c r="U5" s="121" t="s">
        <v>496</v>
      </c>
      <c r="V5" s="121" t="s">
        <v>500</v>
      </c>
      <c r="W5" s="121" t="s">
        <v>369</v>
      </c>
      <c r="X5" s="121" t="s">
        <v>271</v>
      </c>
      <c r="Y5" s="121" t="s">
        <v>368</v>
      </c>
      <c r="Z5" s="121" t="s">
        <v>273</v>
      </c>
      <c r="AA5" s="121" t="s">
        <v>308</v>
      </c>
      <c r="AB5" s="121" t="s">
        <v>262</v>
      </c>
      <c r="AC5" s="121" t="s">
        <v>369</v>
      </c>
      <c r="AD5" s="121" t="s">
        <v>369</v>
      </c>
      <c r="AE5" s="121" t="s">
        <v>369</v>
      </c>
      <c r="AF5" s="121" t="s">
        <v>274</v>
      </c>
      <c r="AG5" s="121" t="s">
        <v>274</v>
      </c>
      <c r="AH5" s="121" t="s">
        <v>274</v>
      </c>
      <c r="AI5" s="121" t="s">
        <v>145</v>
      </c>
      <c r="AJ5" s="121" t="s">
        <v>275</v>
      </c>
      <c r="AK5" s="121" t="s">
        <v>369</v>
      </c>
      <c r="AL5" s="121" t="s">
        <v>369</v>
      </c>
      <c r="AM5" s="121" t="s">
        <v>267</v>
      </c>
      <c r="AN5" s="121" t="s">
        <v>369</v>
      </c>
      <c r="AO5" s="121" t="s">
        <v>369</v>
      </c>
      <c r="AP5" s="121" t="s">
        <v>267</v>
      </c>
      <c r="AQ5" s="121" t="s">
        <v>508</v>
      </c>
      <c r="AR5" s="121" t="s">
        <v>508</v>
      </c>
      <c r="AS5" s="121" t="s">
        <v>267</v>
      </c>
      <c r="AT5" s="121" t="s">
        <v>278</v>
      </c>
      <c r="AU5" s="121" t="s">
        <v>279</v>
      </c>
      <c r="AV5" s="121" t="s">
        <v>315</v>
      </c>
      <c r="AW5" s="121" t="s">
        <v>308</v>
      </c>
      <c r="AX5" s="121" t="s">
        <v>369</v>
      </c>
      <c r="AY5" s="121" t="s">
        <v>369</v>
      </c>
      <c r="AZ5" s="121" t="s">
        <v>277</v>
      </c>
      <c r="BA5" s="121" t="s">
        <v>369</v>
      </c>
      <c r="BB5" s="121" t="s">
        <v>369</v>
      </c>
      <c r="BC5" s="121" t="s">
        <v>369</v>
      </c>
      <c r="BD5" s="121" t="s">
        <v>235</v>
      </c>
      <c r="BE5" s="121" t="s">
        <v>281</v>
      </c>
      <c r="BF5" s="121" t="s">
        <v>239</v>
      </c>
      <c r="BG5" s="121" t="s">
        <v>112</v>
      </c>
      <c r="BH5" s="121" t="s">
        <v>282</v>
      </c>
      <c r="BI5" s="121" t="s">
        <v>369</v>
      </c>
      <c r="BJ5" s="121" t="s">
        <v>282</v>
      </c>
      <c r="BK5" s="121" t="s">
        <v>282</v>
      </c>
      <c r="BL5" s="121" t="s">
        <v>283</v>
      </c>
      <c r="BM5" s="121" t="s">
        <v>369</v>
      </c>
      <c r="BN5" s="121" t="s">
        <v>177</v>
      </c>
      <c r="BO5" s="121" t="s">
        <v>276</v>
      </c>
      <c r="BP5" s="121" t="s">
        <v>369</v>
      </c>
      <c r="BQ5" s="121" t="s">
        <v>264</v>
      </c>
      <c r="BR5" s="121" t="s">
        <v>265</v>
      </c>
      <c r="BS5" s="121" t="s">
        <v>351</v>
      </c>
      <c r="BT5" s="121" t="s">
        <v>266</v>
      </c>
      <c r="BU5" s="121" t="s">
        <v>266</v>
      </c>
      <c r="BV5" s="121" t="s">
        <v>390</v>
      </c>
      <c r="BW5" s="121" t="s">
        <v>268</v>
      </c>
      <c r="BX5" s="121" t="s">
        <v>369</v>
      </c>
      <c r="BY5" s="121" t="s">
        <v>369</v>
      </c>
      <c r="BZ5" s="121" t="s">
        <v>267</v>
      </c>
      <c r="CA5" s="121" t="s">
        <v>308</v>
      </c>
      <c r="CB5" s="121" t="s">
        <v>370</v>
      </c>
      <c r="CC5" s="121" t="s">
        <v>369</v>
      </c>
      <c r="CD5" s="121" t="s">
        <v>96</v>
      </c>
      <c r="CE5" s="121" t="s">
        <v>369</v>
      </c>
      <c r="CF5" s="121" t="s">
        <v>269</v>
      </c>
      <c r="CG5" s="121" t="s">
        <v>269</v>
      </c>
      <c r="CH5" s="121" t="s">
        <v>282</v>
      </c>
      <c r="CI5" s="121" t="s">
        <v>369</v>
      </c>
      <c r="CJ5" s="121" t="s">
        <v>369</v>
      </c>
      <c r="CK5" s="121" t="s">
        <v>270</v>
      </c>
      <c r="CL5" s="121" t="s">
        <v>185</v>
      </c>
      <c r="CM5" s="121" t="s">
        <v>186</v>
      </c>
    </row>
    <row r="6" spans="1:91" ht="90">
      <c r="A6" s="121" t="s">
        <v>187</v>
      </c>
      <c r="B6" s="121" t="s">
        <v>431</v>
      </c>
      <c r="C6" s="121" t="s">
        <v>324</v>
      </c>
      <c r="D6" s="121" t="s">
        <v>288</v>
      </c>
      <c r="E6" s="121" t="s">
        <v>289</v>
      </c>
      <c r="F6" s="121" t="s">
        <v>347</v>
      </c>
      <c r="G6" s="121" t="s">
        <v>347</v>
      </c>
      <c r="H6" s="121" t="s">
        <v>347</v>
      </c>
      <c r="I6" s="121" t="s">
        <v>348</v>
      </c>
      <c r="J6" s="121" t="s">
        <v>250</v>
      </c>
      <c r="K6" s="121" t="s">
        <v>526</v>
      </c>
      <c r="L6" s="121" t="s">
        <v>526</v>
      </c>
      <c r="M6" s="121" t="s">
        <v>72</v>
      </c>
      <c r="N6" s="121" t="s">
        <v>357</v>
      </c>
      <c r="O6" s="121" t="s">
        <v>356</v>
      </c>
      <c r="P6" s="121" t="s">
        <v>73</v>
      </c>
      <c r="Q6" s="121" t="s">
        <v>360</v>
      </c>
      <c r="R6" s="121" t="s">
        <v>206</v>
      </c>
      <c r="S6" s="121" t="s">
        <v>399</v>
      </c>
      <c r="T6" s="121" t="s">
        <v>400</v>
      </c>
      <c r="U6" s="121" t="s">
        <v>287</v>
      </c>
      <c r="V6" s="121" t="s">
        <v>503</v>
      </c>
      <c r="W6" s="121" t="s">
        <v>401</v>
      </c>
      <c r="X6" s="121" t="s">
        <v>483</v>
      </c>
      <c r="Y6" s="121" t="s">
        <v>481</v>
      </c>
      <c r="Z6" s="121" t="s">
        <v>192</v>
      </c>
      <c r="AA6" s="121" t="s">
        <v>155</v>
      </c>
      <c r="AB6" s="121" t="s">
        <v>263</v>
      </c>
      <c r="AC6" s="121" t="s">
        <v>156</v>
      </c>
      <c r="AD6" s="121" t="s">
        <v>157</v>
      </c>
      <c r="AE6" s="121" t="s">
        <v>405</v>
      </c>
      <c r="AF6" s="121" t="s">
        <v>402</v>
      </c>
      <c r="AG6" s="121" t="s">
        <v>402</v>
      </c>
      <c r="AH6" s="121" t="s">
        <v>406</v>
      </c>
      <c r="AI6" s="121" t="s">
        <v>190</v>
      </c>
      <c r="AJ6" s="121" t="s">
        <v>261</v>
      </c>
      <c r="AK6" s="121" t="s">
        <v>111</v>
      </c>
      <c r="AL6" s="121" t="s">
        <v>3</v>
      </c>
      <c r="AM6" s="121" t="s">
        <v>4</v>
      </c>
      <c r="AN6" s="121" t="s">
        <v>494</v>
      </c>
      <c r="AO6" s="121" t="s">
        <v>307</v>
      </c>
      <c r="AP6" s="121" t="s">
        <v>5</v>
      </c>
      <c r="AQ6" s="121" t="s">
        <v>509</v>
      </c>
      <c r="AR6" s="121" t="s">
        <v>506</v>
      </c>
      <c r="AS6" s="121" t="s">
        <v>404</v>
      </c>
      <c r="AT6" s="121" t="s">
        <v>138</v>
      </c>
      <c r="AU6" s="121" t="s">
        <v>409</v>
      </c>
      <c r="AV6" s="121" t="s">
        <v>138</v>
      </c>
      <c r="AW6" s="121" t="s">
        <v>311</v>
      </c>
      <c r="AX6" s="121" t="s">
        <v>137</v>
      </c>
      <c r="AY6" s="121" t="s">
        <v>300</v>
      </c>
      <c r="AZ6" s="121" t="s">
        <v>200</v>
      </c>
      <c r="BA6" s="121" t="s">
        <v>402</v>
      </c>
      <c r="BB6" s="121" t="s">
        <v>134</v>
      </c>
      <c r="BC6" s="121" t="s">
        <v>135</v>
      </c>
      <c r="BD6" s="121" t="s">
        <v>238</v>
      </c>
      <c r="BE6" s="121" t="s">
        <v>410</v>
      </c>
      <c r="BF6" s="121" t="s">
        <v>411</v>
      </c>
      <c r="BG6" s="121" t="s">
        <v>129</v>
      </c>
      <c r="BH6" s="121" t="s">
        <v>412</v>
      </c>
      <c r="BI6" s="121" t="s">
        <v>118</v>
      </c>
      <c r="BJ6" s="121" t="s">
        <v>413</v>
      </c>
      <c r="BK6" s="121" t="s">
        <v>317</v>
      </c>
      <c r="BL6" s="121" t="s">
        <v>320</v>
      </c>
      <c r="BM6" s="121" t="s">
        <v>82</v>
      </c>
      <c r="BN6" s="121" t="s">
        <v>121</v>
      </c>
      <c r="BO6" s="121" t="s">
        <v>85</v>
      </c>
      <c r="BP6" s="121" t="s">
        <v>87</v>
      </c>
      <c r="BQ6" s="121" t="s">
        <v>88</v>
      </c>
      <c r="BR6" s="121" t="s">
        <v>172</v>
      </c>
      <c r="BS6" s="121" t="s">
        <v>391</v>
      </c>
      <c r="BT6" s="121" t="s">
        <v>414</v>
      </c>
      <c r="BU6" s="121" t="s">
        <v>414</v>
      </c>
      <c r="BV6" s="121" t="s">
        <v>391</v>
      </c>
      <c r="BW6" s="121" t="s">
        <v>391</v>
      </c>
      <c r="BX6" s="121" t="s">
        <v>402</v>
      </c>
      <c r="BY6" s="121" t="s">
        <v>90</v>
      </c>
      <c r="BZ6" s="121" t="s">
        <v>415</v>
      </c>
      <c r="CA6" s="121" t="s">
        <v>93</v>
      </c>
      <c r="CB6" s="121" t="s">
        <v>287</v>
      </c>
      <c r="CC6" s="121" t="s">
        <v>188</v>
      </c>
      <c r="CD6" s="121" t="s">
        <v>163</v>
      </c>
      <c r="CE6" s="121" t="s">
        <v>326</v>
      </c>
      <c r="CF6" s="121" t="s">
        <v>104</v>
      </c>
      <c r="CG6" s="121" t="s">
        <v>106</v>
      </c>
      <c r="CH6" s="121" t="s">
        <v>76</v>
      </c>
      <c r="CI6" s="121" t="s">
        <v>285</v>
      </c>
      <c r="CJ6" s="121" t="s">
        <v>285</v>
      </c>
      <c r="CK6" s="121" t="s">
        <v>77</v>
      </c>
      <c r="CL6" s="121" t="s">
        <v>78</v>
      </c>
      <c r="CM6" s="121" t="s">
        <v>80</v>
      </c>
    </row>
    <row r="7" spans="1:91">
      <c r="A7" s="18" t="s">
        <v>330</v>
      </c>
      <c r="B7" s="87">
        <f>IF('10 (ind)'!B$1="si",100*(('10 (ind)'!B6-MIN('10 (ind)'!B$6:B$37))/(MAX('10 (ind)'!B$6:B$37)-MIN('10 (ind)'!B$6:B$37))),ABS(-100+(100*(('10 (ind)'!B6-MIN('10 (ind)'!B$6:B$37))/(MAX('10 (ind)'!B$6:B$37)-MIN('10 (ind)'!B$6:B$37))))))</f>
        <v>41.417309399017142</v>
      </c>
      <c r="C7" s="87">
        <f>IF('10 (ind)'!C$1="si",100*(('10 (ind)'!C6-MIN('10 (ind)'!C$6:C$37))/(MAX('10 (ind)'!C$6:C$37)-MIN('10 (ind)'!C$6:C$37))),ABS(-100+(100*(('10 (ind)'!C6-MIN('10 (ind)'!C$6:C$37))/(MAX('10 (ind)'!C$6:C$37)-MIN('10 (ind)'!C$6:C$37))))))</f>
        <v>51.134442650771973</v>
      </c>
      <c r="D7" s="87">
        <f>IF('10 (ind)'!D$1="si",100*(('10 (ind)'!D6-MIN('10 (ind)'!D$6:D$37))/(MAX('10 (ind)'!D$6:D$37)-MIN('10 (ind)'!D$6:D$37))),ABS(-100+(100*(('10 (ind)'!D6-MIN('10 (ind)'!D$6:D$37))/(MAX('10 (ind)'!D$6:D$37)-MIN('10 (ind)'!D$6:D$37))))))</f>
        <v>53.28579284821118</v>
      </c>
      <c r="E7" s="87">
        <f>IF('10 (ind)'!E$1="si",100*(('10 (ind)'!E6-MIN('10 (ind)'!E$6:E$37))/(MAX('10 (ind)'!E$6:E$37)-MIN('10 (ind)'!E$6:E$37))),ABS(-100+(100*(('10 (ind)'!E6-MIN('10 (ind)'!E$6:E$37))/(MAX('10 (ind)'!E$6:E$37)-MIN('10 (ind)'!E$6:E$37))))))</f>
        <v>21.459106023413923</v>
      </c>
      <c r="F7" s="87">
        <f>IF('10 (ind)'!F$1="si",100*(('10 (ind)'!F6-MIN('10 (ind)'!F$6:F$37))/(MAX('10 (ind)'!F$6:F$37)-MIN('10 (ind)'!F$6:F$37))),ABS(-100+(100*(('10 (ind)'!F6-MIN('10 (ind)'!F$6:F$37))/(MAX('10 (ind)'!F$6:F$37)-MIN('10 (ind)'!F$6:F$37))))))</f>
        <v>85.61643835616438</v>
      </c>
      <c r="G7" s="87">
        <f>IF('10 (ind)'!G$1="si",100*(('10 (ind)'!G6-MIN('10 (ind)'!G$6:G$37))/(MAX('10 (ind)'!G$6:G$37)-MIN('10 (ind)'!G$6:G$37))),ABS(-100+(100*(('10 (ind)'!G6-MIN('10 (ind)'!G$6:G$37))/(MAX('10 (ind)'!G$6:G$37)-MIN('10 (ind)'!G$6:G$37))))))</f>
        <v>64.406779661016955</v>
      </c>
      <c r="H7" s="87">
        <f>IF('10 (ind)'!H$1="si",100*(('10 (ind)'!H6-MIN('10 (ind)'!H$6:H$37))/(MAX('10 (ind)'!H$6:H$37)-MIN('10 (ind)'!H$6:H$37))),ABS(-100+(100*(('10 (ind)'!H6-MIN('10 (ind)'!H$6:H$37))/(MAX('10 (ind)'!H$6:H$37)-MIN('10 (ind)'!H$6:H$37))))))</f>
        <v>60</v>
      </c>
      <c r="I7" s="87">
        <f>IF('10 (ind)'!I$1="si",100*(('10 (ind)'!I6-MIN('10 (ind)'!I$6:I$37))/(MAX('10 (ind)'!I$6:I$37)-MIN('10 (ind)'!I$6:I$37))),ABS(-100+(100*(('10 (ind)'!I6-MIN('10 (ind)'!I$6:I$37))/(MAX('10 (ind)'!I$6:I$37)-MIN('10 (ind)'!I$6:I$37))))))</f>
        <v>81.250000000000014</v>
      </c>
      <c r="J7" s="87">
        <f>IF('10 (ind)'!J$1="si",100*(('10 (ind)'!J6-MIN('10 (ind)'!J$6:J$37))/(MAX('10 (ind)'!J$6:J$37)-MIN('10 (ind)'!J$6:J$37))),ABS(-100+(100*(('10 (ind)'!J6-MIN('10 (ind)'!J$6:J$37))/(MAX('10 (ind)'!J$6:J$37)-MIN('10 (ind)'!J$6:J$37))))))</f>
        <v>33.407079646017692</v>
      </c>
      <c r="K7" s="87">
        <f>IF('10 (ind)'!K$1="si",100*(('10 (ind)'!K6-MIN('10 (ind)'!K$6:K$37))/(MAX('10 (ind)'!K$6:K$37)-MIN('10 (ind)'!K$6:K$37))),ABS(-100+(100*(('10 (ind)'!K6-MIN('10 (ind)'!K$6:K$37))/(MAX('10 (ind)'!K$6:K$37)-MIN('10 (ind)'!K$6:K$37))))))</f>
        <v>58.518686994001101</v>
      </c>
      <c r="L7" s="87">
        <f>IF('10 (ind)'!L$1="si",100*(('10 (ind)'!L6-MIN('10 (ind)'!L$6:L$37))/(MAX('10 (ind)'!L$6:L$37)-MIN('10 (ind)'!L$6:L$37))),ABS(-100+(100*(('10 (ind)'!L6-MIN('10 (ind)'!L$6:L$37))/(MAX('10 (ind)'!L$6:L$37)-MIN('10 (ind)'!L$6:L$37))))))</f>
        <v>97.459729338117384</v>
      </c>
      <c r="M7" s="87">
        <f>IF('10 (ind)'!M$1="si",100*(('10 (ind)'!M6-MIN('10 (ind)'!M$6:M$37))/(MAX('10 (ind)'!M$6:M$37)-MIN('10 (ind)'!M$6:M$37))),ABS(-100+(100*(('10 (ind)'!M6-MIN('10 (ind)'!M$6:M$37))/(MAX('10 (ind)'!M$6:M$37)-MIN('10 (ind)'!M$6:M$37))))))</f>
        <v>91.040476278415284</v>
      </c>
      <c r="N7" s="87">
        <f>IF('10 (ind)'!N$1="si",100*(('10 (ind)'!N6-MIN('10 (ind)'!N$6:N$37))/(MAX('10 (ind)'!N$6:N$37)-MIN('10 (ind)'!N$6:N$37))),ABS(-100+(100*(('10 (ind)'!N6-MIN('10 (ind)'!N$6:N$37))/(MAX('10 (ind)'!N$6:N$37)-MIN('10 (ind)'!N$6:N$37))))))</f>
        <v>91.216235145969236</v>
      </c>
      <c r="O7" s="87">
        <f>IF('10 (ind)'!O$1="si",100*(('10 (ind)'!O6-MIN('10 (ind)'!O$6:O$37))/(MAX('10 (ind)'!O$6:O$37)-MIN('10 (ind)'!O$6:O$37))),ABS(-100+(100*(('10 (ind)'!O6-MIN('10 (ind)'!O$6:O$37))/(MAX('10 (ind)'!O$6:O$37)-MIN('10 (ind)'!O$6:O$37))))))</f>
        <v>86.957198813640474</v>
      </c>
      <c r="P7" s="87">
        <f>IF('10 (ind)'!P$1="si",100*(('10 (ind)'!P6-MIN('10 (ind)'!P$6:P$37))/(MAX('10 (ind)'!P$6:P$37)-MIN('10 (ind)'!P$6:P$37))),ABS(-100+(100*(('10 (ind)'!P6-MIN('10 (ind)'!P$6:P$37))/(MAX('10 (ind)'!P$6:P$37)-MIN('10 (ind)'!P$6:P$37))))))</f>
        <v>4.4534754367778184</v>
      </c>
      <c r="Q7" s="87">
        <f>IF('10 (ind)'!Q$1="si",100*(('10 (ind)'!Q6-MIN('10 (ind)'!Q$6:Q$37))/(MAX('10 (ind)'!Q$6:Q$37)-MIN('10 (ind)'!Q$6:Q$37))),ABS(-100+(100*(('10 (ind)'!Q6-MIN('10 (ind)'!Q$6:Q$37))/(MAX('10 (ind)'!Q$6:Q$37)-MIN('10 (ind)'!Q$6:Q$37))))))</f>
        <v>13.784029250953683</v>
      </c>
      <c r="R7" s="87">
        <f>IF('10 (ind)'!R$1="si",100*(('10 (ind)'!R6-MIN('10 (ind)'!R$6:R$37))/(MAX('10 (ind)'!R$6:R$37)-MIN('10 (ind)'!R$6:R$37))),ABS(-100+(100*(('10 (ind)'!R6-MIN('10 (ind)'!R$6:R$37))/(MAX('10 (ind)'!R$6:R$37)-MIN('10 (ind)'!R$6:R$37))))))</f>
        <v>0.19071410410919101</v>
      </c>
      <c r="S7" s="75">
        <f>ABS(ABS(('10 (ind)'!S6-((MAX('10 (ind)'!S$6:S$37)+MIN('10 (ind)'!S$6:S$37))/2))/(((MAX('10 (ind)'!S$6:S$37)+MIN('10 (ind)'!S$6:S$37))/2)-MAX('10 (ind)'!S$6:S$37))*100)-100)</f>
        <v>0</v>
      </c>
      <c r="T7" s="75">
        <f>IF('10 (ind)'!T$1="si",100*(('10 (ind)'!T6-MIN('10 (ind)'!T$6:T$37))/(MAX('10 (ind)'!T$6:T$37)-MIN('10 (ind)'!T$6:T$37))),ABS(-100+(100*(('10 (ind)'!T6-MIN('10 (ind)'!T$6:T$37))/(MAX('10 (ind)'!T$6:T$37)-MIN('10 (ind)'!T$6:T$37))))))</f>
        <v>28.203723441344341</v>
      </c>
      <c r="U7" s="75">
        <f>IF('10 (ind)'!U$1="si",100*(('10 (ind)'!U6-MIN('10 (ind)'!U$6:U$37))/(MAX('10 (ind)'!U$6:U$37)-MIN('10 (ind)'!U$6:U$37))),ABS(-100+(100*(('10 (ind)'!U6-MIN('10 (ind)'!U$6:U$37))/(MAX('10 (ind)'!U$6:U$37)-MIN('10 (ind)'!U$6:U$37))))))</f>
        <v>0</v>
      </c>
      <c r="V7" s="75">
        <f>IF('10 (ind)'!V$1="si",100*(('10 (ind)'!V6-MIN('10 (ind)'!V$6:V$37))/(MAX('10 (ind)'!V$6:V$37)-MIN('10 (ind)'!V$6:V$37))),ABS(-100+(100*(('10 (ind)'!V6-MIN('10 (ind)'!V$6:V$37))/(MAX('10 (ind)'!V$6:V$37)-MIN('10 (ind)'!V$6:V$37))))))</f>
        <v>96.621621621621628</v>
      </c>
      <c r="W7" s="75">
        <f>IF('10 (ind)'!W$1="si",100*(('10 (ind)'!W6-MIN('10 (ind)'!W$6:W$37))/(MAX('10 (ind)'!W$6:W$37)-MIN('10 (ind)'!W$6:W$37))),ABS(-100+(100*(('10 (ind)'!W6-MIN('10 (ind)'!W$6:W$37))/(MAX('10 (ind)'!W$6:W$37)-MIN('10 (ind)'!W$6:W$37))))))</f>
        <v>100</v>
      </c>
      <c r="X7" s="75">
        <f>IF('10 (ind)'!X$1="si",100*(('10 (ind)'!X6-MIN('10 (ind)'!X$6:X$37))/(MAX('10 (ind)'!X$6:X$37)-MIN('10 (ind)'!X$6:X$37))),ABS(-100+(100*(('10 (ind)'!X6-MIN('10 (ind)'!X$6:X$37))/(MAX('10 (ind)'!X$6:X$37)-MIN('10 (ind)'!X$6:X$37))))))</f>
        <v>95.502008767308581</v>
      </c>
      <c r="Y7" s="75">
        <f>IF('10 (ind)'!Y$1="si",100*(('10 (ind)'!Y6-MIN('10 (ind)'!Y$6:Y$37))/(MAX('10 (ind)'!Y$6:Y$37)-MIN('10 (ind)'!Y$6:Y$37))),ABS(-100+(100*(('10 (ind)'!Y6-MIN('10 (ind)'!Y$6:Y$37))/(MAX('10 (ind)'!Y$6:Y$37)-MIN('10 (ind)'!Y$6:Y$37))))))</f>
        <v>76.751126342947344</v>
      </c>
      <c r="Z7" s="75">
        <f>IF('10 (ind)'!Z$1="si",100*(('10 (ind)'!Z6-MIN('10 (ind)'!Z$6:Z$37))/(MAX('10 (ind)'!Z$6:Z$37)-MIN('10 (ind)'!Z$6:Z$37))),ABS(-100+(100*(('10 (ind)'!Z6-MIN('10 (ind)'!Z$6:Z$37))/(MAX('10 (ind)'!Z$6:Z$37)-MIN('10 (ind)'!Z$6:Z$37))))))</f>
        <v>84.050010254146613</v>
      </c>
      <c r="AA7" s="75">
        <f>IF('10 (ind)'!AA$1="si",100*(('10 (ind)'!AA6-MIN('10 (ind)'!AA$6:AA$37))/(MAX('10 (ind)'!AA$6:AA$37)-MIN('10 (ind)'!AA$6:AA$37))),ABS(-100+(100*(('10 (ind)'!AA6-MIN('10 (ind)'!AA$6:AA$37))/(MAX('10 (ind)'!AA$6:AA$37)-MIN('10 (ind)'!AA$6:AA$37))))))</f>
        <v>55.638698802556775</v>
      </c>
      <c r="AB7" s="75">
        <f>IF('10 (ind)'!AB$1="si",100*(('10 (ind)'!AB6-MIN('10 (ind)'!AB$6:AB$37))/(MAX('10 (ind)'!AB$6:AB$37)-MIN('10 (ind)'!AB$6:AB$37))),ABS(-100+(100*(('10 (ind)'!AB6-MIN('10 (ind)'!AB$6:AB$37))/(MAX('10 (ind)'!AB$6:AB$37)-MIN('10 (ind)'!AB$6:AB$37))))))</f>
        <v>67.827680251443496</v>
      </c>
      <c r="AC7" s="75">
        <f>IF('10 (ind)'!AC$1="si",100*(('10 (ind)'!AC6-MIN('10 (ind)'!AC$6:AC$37))/(MAX('10 (ind)'!AC$6:AC$37)-MIN('10 (ind)'!AC$6:AC$37))),ABS(-100+(100*(('10 (ind)'!AC6-MIN('10 (ind)'!AC$6:AC$37))/(MAX('10 (ind)'!AC$6:AC$37)-MIN('10 (ind)'!AC$6:AC$37))))))</f>
        <v>72.074492654454602</v>
      </c>
      <c r="AD7" s="75">
        <f>IF('10 (ind)'!AD$1="si",100*(('10 (ind)'!AD6-MIN('10 (ind)'!AD$6:AD$37))/(MAX('10 (ind)'!AD$6:AD$37)-MIN('10 (ind)'!AD$6:AD$37))),ABS(-100+(100*(('10 (ind)'!AD6-MIN('10 (ind)'!AD$6:AD$37))/(MAX('10 (ind)'!AD$6:AD$37)-MIN('10 (ind)'!AD$6:AD$37))))))</f>
        <v>50.529922673558843</v>
      </c>
      <c r="AE7" s="75">
        <f>IF('10 (ind)'!AE$1="si",100*(('10 (ind)'!AE6-MIN('10 (ind)'!AE$6:AE$37))/(MAX('10 (ind)'!AE$6:AE$37)-MIN('10 (ind)'!AE$6:AE$37))),ABS(-100+(100*(('10 (ind)'!AE6-MIN('10 (ind)'!AE$6:AE$37))/(MAX('10 (ind)'!AE$6:AE$37)-MIN('10 (ind)'!AE$6:AE$37))))))</f>
        <v>54.511585179804577</v>
      </c>
      <c r="AF7" s="75">
        <f>IF('10 (ind)'!AF$1="si",100*(('10 (ind)'!AF6-MIN('10 (ind)'!AF$6:AF$37))/(MAX('10 (ind)'!AF$6:AF$37)-MIN('10 (ind)'!AF$6:AF$37))),ABS(-100+(100*(('10 (ind)'!AF6-MIN('10 (ind)'!AF$6:AF$37))/(MAX('10 (ind)'!AF$6:AF$37)-MIN('10 (ind)'!AF$6:AF$37))))))</f>
        <v>86.467097202703471</v>
      </c>
      <c r="AG7" s="75">
        <f>IF('10 (ind)'!AG$1="si",100*(('10 (ind)'!AG6-MIN('10 (ind)'!AG$6:AG$37))/(MAX('10 (ind)'!AG$6:AG$37)-MIN('10 (ind)'!AG$6:AG$37))),ABS(-100+(100*(('10 (ind)'!AG6-MIN('10 (ind)'!AG$6:AG$37))/(MAX('10 (ind)'!AG$6:AG$37)-MIN('10 (ind)'!AG$6:AG$37))))))</f>
        <v>59.605387569422831</v>
      </c>
      <c r="AH7" s="75">
        <f>IF('10 (ind)'!AH$1="si",100*(('10 (ind)'!AH6-MIN('10 (ind)'!AH$6:AH$37))/(MAX('10 (ind)'!AH$6:AH$37)-MIN('10 (ind)'!AH$6:AH$37))),ABS(-100+(100*(('10 (ind)'!AH6-MIN('10 (ind)'!AH$6:AH$37))/(MAX('10 (ind)'!AH$6:AH$37)-MIN('10 (ind)'!AH$6:AH$37))))))</f>
        <v>66.734042679495516</v>
      </c>
      <c r="AI7" s="75">
        <f>IF('10 (ind)'!AI$1="si",100*(('10 (ind)'!AI6-MIN('10 (ind)'!AI$6:AI$37))/(MAX('10 (ind)'!AI$6:AI$37)-MIN('10 (ind)'!AI$6:AI$37))),ABS(-100+(100*(('10 (ind)'!AI6-MIN('10 (ind)'!AI$6:AI$37))/(MAX('10 (ind)'!AI$6:AI$37)-MIN('10 (ind)'!AI$6:AI$37))))))</f>
        <v>2.0008309639997073</v>
      </c>
      <c r="AJ7" s="75">
        <f>IF('10 (ind)'!AJ$1="si",100*(('10 (ind)'!AJ6-MIN('10 (ind)'!AJ$6:AJ$37))/(MAX('10 (ind)'!AJ$6:AJ$37)-MIN('10 (ind)'!AJ$6:AJ$37))),ABS(-100+(100*(('10 (ind)'!AJ6-MIN('10 (ind)'!AJ$6:AJ$37))/(MAX('10 (ind)'!AJ$6:AJ$37)-MIN('10 (ind)'!AJ$6:AJ$37))))))</f>
        <v>87.031137026077701</v>
      </c>
      <c r="AK7" s="75">
        <f>IF('10 (ind)'!AK$1="si",100*(('10 (ind)'!AK6-MIN('10 (ind)'!AK$6:AK$37))/(MAX('10 (ind)'!AK$6:AK$37)-MIN('10 (ind)'!AK$6:AK$37))),ABS(-100+(100*(('10 (ind)'!AK6-MIN('10 (ind)'!AK$6:AK$37))/(MAX('10 (ind)'!AK$6:AK$37)-MIN('10 (ind)'!AK$6:AK$37))))))</f>
        <v>20.799207366918406</v>
      </c>
      <c r="AL7" s="75">
        <f>IF('10 (ind)'!AL$1="si",100*(('10 (ind)'!AL6-MIN('10 (ind)'!AL$6:AL$37))/(MAX('10 (ind)'!AL$6:AL$37)-MIN('10 (ind)'!AL$6:AL$37))),ABS(-100+(100*(('10 (ind)'!AL6-MIN('10 (ind)'!AL$6:AL$37))/(MAX('10 (ind)'!AL$6:AL$37)-MIN('10 (ind)'!AL$6:AL$37))))))</f>
        <v>90.661445254723589</v>
      </c>
      <c r="AM7" s="75">
        <f>IF('10 (ind)'!AM$1="si",100*(('10 (ind)'!AM6-MIN('10 (ind)'!AM$6:AM$37))/(MAX('10 (ind)'!AM$6:AM$37)-MIN('10 (ind)'!AM$6:AM$37))),ABS(-100+(100*(('10 (ind)'!AM6-MIN('10 (ind)'!AM$6:AM$37))/(MAX('10 (ind)'!AM$6:AM$37)-MIN('10 (ind)'!AM$6:AM$37))))))</f>
        <v>66.659651487894848</v>
      </c>
      <c r="AN7" s="75">
        <f>IF('10 (ind)'!AN$1="si",100*(('10 (ind)'!AN6-MIN('10 (ind)'!AN$6:AN$37))/(MAX('10 (ind)'!AN$6:AN$37)-MIN('10 (ind)'!AN$6:AN$37))),ABS(-100+(100*(('10 (ind)'!AN6-MIN('10 (ind)'!AN$6:AN$37))/(MAX('10 (ind)'!AN$6:AN$37)-MIN('10 (ind)'!AN$6:AN$37))))))</f>
        <v>32.426637415964848</v>
      </c>
      <c r="AO7" s="75">
        <f>IF('10 (ind)'!AO$1="si",100*(('10 (ind)'!AO6-MIN('10 (ind)'!AO$6:AO$37))/(MAX('10 (ind)'!AO$6:AO$37)-MIN('10 (ind)'!AO$6:AO$37))),ABS(-100+(100*(('10 (ind)'!AO6-MIN('10 (ind)'!AO$6:AO$37))/(MAX('10 (ind)'!AO$6:AO$37)-MIN('10 (ind)'!AO$6:AO$37))))))</f>
        <v>73.488952088463691</v>
      </c>
      <c r="AP7" s="75">
        <f>IF('10 (ind)'!AP$1="si",100*(('10 (ind)'!AP6-MIN('10 (ind)'!AP$6:AP$37))/(MAX('10 (ind)'!AP$6:AP$37)-MIN('10 (ind)'!AP$6:AP$37))),ABS(-100+(100*(('10 (ind)'!AP6-MIN('10 (ind)'!AP$6:AP$37))/(MAX('10 (ind)'!AP$6:AP$37)-MIN('10 (ind)'!AP$6:AP$37))))))</f>
        <v>71.752017340171562</v>
      </c>
      <c r="AQ7" s="75">
        <f>IF('10 (ind)'!AQ$1="si",100*(('10 (ind)'!AQ6-MIN('10 (ind)'!AQ$6:AQ$37))/(MAX('10 (ind)'!AQ$6:AQ$37)-MIN('10 (ind)'!AQ$6:AQ$37))),ABS(-100+(100*(('10 (ind)'!AQ6-MIN('10 (ind)'!AQ$6:AQ$37))/(MAX('10 (ind)'!AQ$6:AQ$37)-MIN('10 (ind)'!AQ$6:AQ$37))))))</f>
        <v>16.851269171717149</v>
      </c>
      <c r="AR7" s="75">
        <f>IF('10 (ind)'!AR$1="si",100*(('10 (ind)'!AR6-MIN('10 (ind)'!AR$6:AR$37))/(MAX('10 (ind)'!AR$6:AR$37)-MIN('10 (ind)'!AR$6:AR$37))),ABS(-100+(100*(('10 (ind)'!AR6-MIN('10 (ind)'!AR$6:AR$37))/(MAX('10 (ind)'!AR$6:AR$37)-MIN('10 (ind)'!AR$6:AR$37))))))</f>
        <v>28.402645329133037</v>
      </c>
      <c r="AS7" s="75">
        <f>IF('10 (ind)'!AS$1="si",100*(('10 (ind)'!AS6-MIN('10 (ind)'!AS$6:AS$37))/(MAX('10 (ind)'!AS$6:AS$37)-MIN('10 (ind)'!AS$6:AS$37))),ABS(-100+(100*(('10 (ind)'!AS6-MIN('10 (ind)'!AS$6:AS$37))/(MAX('10 (ind)'!AS$6:AS$37)-MIN('10 (ind)'!AS$6:AS$37))))))</f>
        <v>60.077005022319533</v>
      </c>
      <c r="AT7" s="75">
        <f>IF('10 (ind)'!AT$1="si",100*(('10 (ind)'!AT6-MIN('10 (ind)'!AT$6:AT$37))/(MAX('10 (ind)'!AT$6:AT$37)-MIN('10 (ind)'!AT$6:AT$37))),ABS(-100+(100*(('10 (ind)'!AT6-MIN('10 (ind)'!AT$6:AT$37))/(MAX('10 (ind)'!AT$6:AT$37)-MIN('10 (ind)'!AT$6:AT$37))))))</f>
        <v>0</v>
      </c>
      <c r="AU7" s="75">
        <f>IF('10 (ind)'!AU$1="si",100*(('10 (ind)'!AU6-MIN('10 (ind)'!AU$6:AU$37))/(MAX('10 (ind)'!AU$6:AU$37)-MIN('10 (ind)'!AU$6:AU$37))),ABS(-100+(100*(('10 (ind)'!AU6-MIN('10 (ind)'!AU$6:AU$37))/(MAX('10 (ind)'!AU$6:AU$37)-MIN('10 (ind)'!AU$6:AU$37))))))</f>
        <v>41.882793026042705</v>
      </c>
      <c r="AV7" s="75">
        <f>IF('10 (ind)'!AV$1="si",100*(('10 (ind)'!AV6-MIN('10 (ind)'!AV$6:AV$37))/(MAX('10 (ind)'!AV$6:AV$37)-MIN('10 (ind)'!AV$6:AV$37))),ABS(-100+(100*(('10 (ind)'!AV6-MIN('10 (ind)'!AV$6:AV$37))/(MAX('10 (ind)'!AV$6:AV$37)-MIN('10 (ind)'!AV$6:AV$37))))))</f>
        <v>100</v>
      </c>
      <c r="AW7" s="75">
        <f>IF('10 (ind)'!AW$1="si",100*(('10 (ind)'!AW6-MIN('10 (ind)'!AW$6:AW$37))/(MAX('10 (ind)'!AW$6:AW$37)-MIN('10 (ind)'!AW$6:AW$37))),ABS(-100+(100*(('10 (ind)'!AW6-MIN('10 (ind)'!AW$6:AW$37))/(MAX('10 (ind)'!AW$6:AW$37)-MIN('10 (ind)'!AW$6:AW$37))))))</f>
        <v>28.913630229419702</v>
      </c>
      <c r="AX7" s="75">
        <f>IF('10 (ind)'!AX$1="si",100*(('10 (ind)'!AX6-MIN('10 (ind)'!AX$6:AX$37))/(MAX('10 (ind)'!AX$6:AX$37)-MIN('10 (ind)'!AX$6:AX$37))),ABS(-100+(100*(('10 (ind)'!AX6-MIN('10 (ind)'!AX$6:AX$37))/(MAX('10 (ind)'!AX$6:AX$37)-MIN('10 (ind)'!AX$6:AX$37))))))</f>
        <v>18.863275004697297</v>
      </c>
      <c r="AY7" s="75">
        <f>IF('10 (ind)'!AY$1="si",100*(('10 (ind)'!AY6-MIN('10 (ind)'!AY$6:AY$37))/(MAX('10 (ind)'!AY$6:AY$37)-MIN('10 (ind)'!AY$6:AY$37))),ABS(-100+(100*(('10 (ind)'!AY6-MIN('10 (ind)'!AY$6:AY$37))/(MAX('10 (ind)'!AY$6:AY$37)-MIN('10 (ind)'!AY$6:AY$37))))))</f>
        <v>59.41960038058992</v>
      </c>
      <c r="AZ7" s="75">
        <f>IF('10 (ind)'!AZ$1="si",100*(('10 (ind)'!AZ6-MIN('10 (ind)'!AZ$6:AZ$37))/(MAX('10 (ind)'!AZ$6:AZ$37)-MIN('10 (ind)'!AZ$6:AZ$37))),ABS(-100+(100*(('10 (ind)'!AZ6-MIN('10 (ind)'!AZ$6:AZ$37))/(MAX('10 (ind)'!AZ$6:AZ$37)-MIN('10 (ind)'!AZ$6:AZ$37))))))</f>
        <v>47.42636248425169</v>
      </c>
      <c r="BA7" s="75">
        <f>IF('10 (ind)'!BA$1="si",100*(('10 (ind)'!BA6-MIN('10 (ind)'!BA$6:BA$37))/(MAX('10 (ind)'!BA$6:BA$37)-MIN('10 (ind)'!BA$6:BA$37))),ABS(-100+(100*(('10 (ind)'!BA6-MIN('10 (ind)'!BA$6:BA$37))/(MAX('10 (ind)'!BA$6:BA$37)-MIN('10 (ind)'!BA$6:BA$37))))))</f>
        <v>32.820924448030866</v>
      </c>
      <c r="BB7" s="75">
        <f>IF('10 (ind)'!BB$1="si",100*(('10 (ind)'!BB6-MIN('10 (ind)'!BB$6:BB$37))/(MAX('10 (ind)'!BB$6:BB$37)-MIN('10 (ind)'!BB$6:BB$37))),ABS(-100+(100*(('10 (ind)'!BB6-MIN('10 (ind)'!BB$6:BB$37))/(MAX('10 (ind)'!BB$6:BB$37)-MIN('10 (ind)'!BB$6:BB$37))))))</f>
        <v>27.045037413787533</v>
      </c>
      <c r="BC7" s="75">
        <f>IF('10 (ind)'!BC$1="si",100*(('10 (ind)'!BC6-MIN('10 (ind)'!BC$6:BC$37))/(MAX('10 (ind)'!BC$6:BC$37)-MIN('10 (ind)'!BC$6:BC$37))),ABS(-100+(100*(('10 (ind)'!BC6-MIN('10 (ind)'!BC$6:BC$37))/(MAX('10 (ind)'!BC$6:BC$37)-MIN('10 (ind)'!BC$6:BC$37))))))</f>
        <v>22.781258316291964</v>
      </c>
      <c r="BD7" s="75">
        <f>IF('10 (ind)'!BD$1="si",100*(('10 (ind)'!BD6-MIN('10 (ind)'!BD$6:BD$37))/(MAX('10 (ind)'!BD$6:BD$37)-MIN('10 (ind)'!BD$6:BD$37))),ABS(-100+(100*(('10 (ind)'!BD6-MIN('10 (ind)'!BD$6:BD$37))/(MAX('10 (ind)'!BD$6:BD$37)-MIN('10 (ind)'!BD$6:BD$37))))))</f>
        <v>65.515612200752216</v>
      </c>
      <c r="BE7" s="75">
        <f>IF('10 (ind)'!BE$1="si",100*(('10 (ind)'!BE6-MIN('10 (ind)'!BE$6:BE$37))/(MAX('10 (ind)'!BE$6:BE$37)-MIN('10 (ind)'!BE$6:BE$37))),ABS(-100+(100*(('10 (ind)'!BE6-MIN('10 (ind)'!BE$6:BE$37))/(MAX('10 (ind)'!BE$6:BE$37)-MIN('10 (ind)'!BE$6:BE$37))))))</f>
        <v>28.650646950092423</v>
      </c>
      <c r="BF7" s="75">
        <f>IF('10 (ind)'!BF$1="si",100*(('10 (ind)'!BF6-MIN('10 (ind)'!BF$6:BF$37))/(MAX('10 (ind)'!BF$6:BF$37)-MIN('10 (ind)'!BF$6:BF$37))),ABS(-100+(100*(('10 (ind)'!BF6-MIN('10 (ind)'!BF$6:BF$37))/(MAX('10 (ind)'!BF$6:BF$37)-MIN('10 (ind)'!BF$6:BF$37))))))</f>
        <v>48.133593530639487</v>
      </c>
      <c r="BG7" s="75">
        <f>IF('10 (ind)'!BG$1="si",100*(('10 (ind)'!BG6-MIN('10 (ind)'!BG$6:BG$37))/(MAX('10 (ind)'!BG$6:BG$37)-MIN('10 (ind)'!BG$6:BG$37))),ABS(-100+(100*(('10 (ind)'!BG6-MIN('10 (ind)'!BG$6:BG$37))/(MAX('10 (ind)'!BG$6:BG$37)-MIN('10 (ind)'!BG$6:BG$37))))))</f>
        <v>26.513333088615887</v>
      </c>
      <c r="BH7" s="75">
        <f>IF('10 (ind)'!BH$1="si",100*(('10 (ind)'!BH6-MIN('10 (ind)'!BH$6:BH$37))/(MAX('10 (ind)'!BH$6:BH$37)-MIN('10 (ind)'!BH$6:BH$37))),ABS(-100+(100*(('10 (ind)'!BH6-MIN('10 (ind)'!BH$6:BH$37))/(MAX('10 (ind)'!BH$6:BH$37)-MIN('10 (ind)'!BH$6:BH$37))))))</f>
        <v>13.591405321765315</v>
      </c>
      <c r="BI7" s="75">
        <f>IF('10 (ind)'!BI$1="si",100*(('10 (ind)'!BI6-MIN('10 (ind)'!BI$6:BI$37))/(MAX('10 (ind)'!BI$6:BI$37)-MIN('10 (ind)'!BI$6:BI$37))),ABS(-100+(100*(('10 (ind)'!BI6-MIN('10 (ind)'!BI$6:BI$37))/(MAX('10 (ind)'!BI$6:BI$37)-MIN('10 (ind)'!BI$6:BI$37))))))</f>
        <v>94.404105008281576</v>
      </c>
      <c r="BJ7" s="75">
        <f>IF('10 (ind)'!BJ$1="si",100*(('10 (ind)'!BJ6-MIN('10 (ind)'!BJ$6:BJ$37))/(MAX('10 (ind)'!BJ$6:BJ$37)-MIN('10 (ind)'!BJ$6:BJ$37))),ABS(-100+(100*(('10 (ind)'!BJ6-MIN('10 (ind)'!BJ$6:BJ$37))/(MAX('10 (ind)'!BJ$6:BJ$37)-MIN('10 (ind)'!BJ$6:BJ$37))))))</f>
        <v>5.5547929866902853E-4</v>
      </c>
      <c r="BK7" s="75">
        <f>IF('10 (ind)'!BK$1="si",100*(('10 (ind)'!BK6-MIN('10 (ind)'!BK$6:BK$37))/(MAX('10 (ind)'!BK$6:BK$37)-MIN('10 (ind)'!BK$6:BK$37))),ABS(-100+(100*(('10 (ind)'!BK6-MIN('10 (ind)'!BK$6:BK$37))/(MAX('10 (ind)'!BK$6:BK$37)-MIN('10 (ind)'!BK$6:BK$37))))))</f>
        <v>11.520739555758183</v>
      </c>
      <c r="BL7" s="75">
        <f>IF('10 (ind)'!BL$1="si",100*(('10 (ind)'!BL6-MIN('10 (ind)'!BL$6:BL$37))/(MAX('10 (ind)'!BL$6:BL$37)-MIN('10 (ind)'!BL$6:BL$37))),ABS(-100+(100*(('10 (ind)'!BL6-MIN('10 (ind)'!BL$6:BL$37))/(MAX('10 (ind)'!BL$6:BL$37)-MIN('10 (ind)'!BL$6:BL$37))))))</f>
        <v>9.0090090090090094</v>
      </c>
      <c r="BM7" s="75">
        <f>IF('10 (ind)'!BM$1="si",100*(('10 (ind)'!BM6-MIN('10 (ind)'!BM$6:BM$37))/(MAX('10 (ind)'!BM$6:BM$37)-MIN('10 (ind)'!BM$6:BM$37))),ABS(-100+(100*(('10 (ind)'!BM6-MIN('10 (ind)'!BM$6:BM$37))/(MAX('10 (ind)'!BM$6:BM$37)-MIN('10 (ind)'!BM$6:BM$37))))))</f>
        <v>20.15031134776288</v>
      </c>
      <c r="BN7" s="75">
        <f>IF('10 (ind)'!BN$1="si",100*(('10 (ind)'!BN6-MIN('10 (ind)'!BN$6:BN$37))/(MAX('10 (ind)'!BN$6:BN$37)-MIN('10 (ind)'!BN$6:BN$37))),ABS(-100+(100*(('10 (ind)'!BN6-MIN('10 (ind)'!BN$6:BN$37))/(MAX('10 (ind)'!BN$6:BN$37)-MIN('10 (ind)'!BN$6:BN$37))))))</f>
        <v>55.891874237118124</v>
      </c>
      <c r="BO7" s="75">
        <f>IF('10 (ind)'!BO$1="si",100*(('10 (ind)'!BO6-MIN('10 (ind)'!BO$6:BO$37))/(MAX('10 (ind)'!BO$6:BO$37)-MIN('10 (ind)'!BO$6:BO$37))),ABS(-100+(100*(('10 (ind)'!BO6-MIN('10 (ind)'!BO$6:BO$37))/(MAX('10 (ind)'!BO$6:BO$37)-MIN('10 (ind)'!BO$6:BO$37))))))</f>
        <v>17.785906506663412</v>
      </c>
      <c r="BP7" s="75">
        <f>IF('10 (ind)'!BP$1="si",100*(('10 (ind)'!BP6-MIN('10 (ind)'!BP$6:BP$37))/(MAX('10 (ind)'!BP$6:BP$37)-MIN('10 (ind)'!BP$6:BP$37))),ABS(-100+(100*(('10 (ind)'!BP6-MIN('10 (ind)'!BP$6:BP$37))/(MAX('10 (ind)'!BP$6:BP$37)-MIN('10 (ind)'!BP$6:BP$37))))))</f>
        <v>26.507324172764658</v>
      </c>
      <c r="BQ7" s="75">
        <f>IF('10 (ind)'!BQ$1="si",100*(('10 (ind)'!BQ6-MIN('10 (ind)'!BQ$6:BQ$37))/(MAX('10 (ind)'!BQ$6:BQ$37)-MIN('10 (ind)'!BQ$6:BQ$37))),ABS(-100+(100*(('10 (ind)'!BQ6-MIN('10 (ind)'!BQ$6:BQ$37))/(MAX('10 (ind)'!BQ$6:BQ$37)-MIN('10 (ind)'!BQ$6:BQ$37))))))</f>
        <v>25.030718324807665</v>
      </c>
      <c r="BR7" s="75">
        <f>IF('10 (ind)'!BR$1="si",100*(('10 (ind)'!BR6-MIN('10 (ind)'!BR$6:BR$37))/(MAX('10 (ind)'!BR$6:BR$37)-MIN('10 (ind)'!BR$6:BR$37))),ABS(-100+(100*(('10 (ind)'!BR6-MIN('10 (ind)'!BR$6:BR$37))/(MAX('10 (ind)'!BP$6:BP$37)-MIN('10 (ind)'!BR$6:BR$37))))))</f>
        <v>50.017777777777781</v>
      </c>
      <c r="BS7" s="75">
        <f>IF('10 (ind)'!BS$1="si",100*(('10 (ind)'!BS6-MIN('10 (ind)'!BS$6:BS$37))/(MAX('10 (ind)'!BS$6:BS$37)-MIN('10 (ind)'!BS$6:BS$37))),ABS(-100+(100*(('10 (ind)'!BS6-MIN('10 (ind)'!BS$6:BS$37))/(MAX('10 (ind)'!BQ$6:BQ$37)-MIN('10 (ind)'!BS$6:BS$37))))))</f>
        <v>71.189389948351348</v>
      </c>
      <c r="BT7" s="75">
        <f>IF('10 (ind)'!BT$1="si",100*(('10 (ind)'!BT6-MIN('10 (ind)'!BT$6:BT$37))/(MAX('10 (ind)'!BT$6:BT$37)-MIN('10 (ind)'!BT$6:BT$37))),ABS(-100+(100*(('10 (ind)'!BT6-MIN('10 (ind)'!BT$6:BT$37))/(MAX('10 (ind)'!BR$6:BR$37)-MIN('10 (ind)'!BT$6:BT$37))))))</f>
        <v>94.4784183439305</v>
      </c>
      <c r="BU7" s="75">
        <f>IF('10 (ind)'!BU$1="si",100*(('10 (ind)'!BU6-MIN('10 (ind)'!BU$6:BU$37))/(MAX('10 (ind)'!BU$6:BU$37)-MIN('10 (ind)'!BU$6:BU$37))),ABS(-100+(100*(('10 (ind)'!BU6-MIN('10 (ind)'!BU$6:BU$37))/(MAX('10 (ind)'!BU$6:BU$37)-MIN('10 (ind)'!BU$6:BU$37))))))</f>
        <v>100</v>
      </c>
      <c r="BV7" s="75">
        <f>IF('10 (ind)'!BV$1="si",100*(('10 (ind)'!BV6-MIN('10 (ind)'!BV$6:BV$37))/(MAX('10 (ind)'!BV$6:BV$37)-MIN('10 (ind)'!BV$6:BV$37))),ABS(-100+(100*(('10 (ind)'!BV6-MIN('10 (ind)'!BV$6:BV$37))/(MAX('10 (ind)'!BV$6:BV$37)-MIN('10 (ind)'!BV$6:BV$37))))))</f>
        <v>51.533373421527365</v>
      </c>
      <c r="BW7" s="75">
        <f>IF('10 (ind)'!BW$1="si",100*(('10 (ind)'!BW6-MIN('10 (ind)'!BW$6:BW$37))/(MAX('10 (ind)'!BW$6:BW$37)-MIN('10 (ind)'!BW$6:BW$37))),ABS(-100+(100*(('10 (ind)'!BW6-MIN('10 (ind)'!BW$6:BW$37))/(MAX('10 (ind)'!BW$6:BW$37)-MIN('10 (ind)'!BW$6:BW$37))))))</f>
        <v>96.938908427771281</v>
      </c>
      <c r="BX7" s="75">
        <f>IF('10 (ind)'!BX$1="si",100*(('10 (ind)'!BX6-MIN('10 (ind)'!BX$6:BX$37))/(MAX('10 (ind)'!BX$6:BX$37)-MIN('10 (ind)'!BX$6:BX$37))),ABS(-100+(100*(('10 (ind)'!BX6-MIN('10 (ind)'!BX$6:BX$37))/(MAX('10 (ind)'!BX$6:BX$37)-MIN('10 (ind)'!BX$6:BX$37))))))</f>
        <v>8.0820836282130273</v>
      </c>
      <c r="BY7" s="75">
        <f>IF('10 (ind)'!BY$1="si",100*(('10 (ind)'!BY6-MIN('10 (ind)'!BY$6:BY$37))/(MAX('10 (ind)'!BY$6:BY$37)-MIN('10 (ind)'!BY$6:BY$37))),ABS(-100+(100*(('10 (ind)'!BY6-MIN('10 (ind)'!BY$6:BY$37))/(MAX('10 (ind)'!BY$6:BY$37)-MIN('10 (ind)'!BY$6:BY$37))))))</f>
        <v>18.032795801991838</v>
      </c>
      <c r="BZ7" s="75">
        <f>IF('10 (ind)'!BZ$1="si",100*(('10 (ind)'!BZ6-MIN('10 (ind)'!BZ$6:BZ$37))/(MAX('10 (ind)'!BZ$6:BZ$37)-MIN('10 (ind)'!BZ$6:BZ$37))),ABS(-100+(100*(('10 (ind)'!BZ6-MIN('10 (ind)'!BZ$6:BZ$37))/(MAX('10 (ind)'!BZ$6:BZ$37)-MIN('10 (ind)'!BZ$6:BZ$37))))))</f>
        <v>95.315371692677545</v>
      </c>
      <c r="CA7" s="75">
        <f>IF('10 (ind)'!CA$1="si",100*(('10 (ind)'!CA6-MIN('10 (ind)'!CA$6:CA$37))/(MAX('10 (ind)'!CA$6:CA$37)-MIN('10 (ind)'!CA$6:CA$37))),ABS(-100+(100*(('10 (ind)'!CA6-MIN('10 (ind)'!CA$6:CA$37))/(MAX('10 (ind)'!CA$6:CA$37)-MIN('10 (ind)'!CA$6:CA$37))))))</f>
        <v>67.92383723243519</v>
      </c>
      <c r="CB7" s="75">
        <f>IF('10 (ind)'!CB$1="si",100*(('10 (ind)'!CB6-MIN('10 (ind)'!CB$6:CB$37))/(MAX('10 (ind)'!CB$6:CB$37)-MIN('10 (ind)'!CB$6:CB$37))),ABS(-100+(100*(('10 (ind)'!CB6-MIN('10 (ind)'!CB$6:CB$37))/(MAX('10 (ind)'!CB$6:CB$37)-MIN('10 (ind)'!CB$6:CB$37))))))</f>
        <v>81.987577639751549</v>
      </c>
      <c r="CC7" s="75">
        <f>IF('10 (ind)'!CC$1="si",100*(('10 (ind)'!CC6-MIN('10 (ind)'!CC$6:CC$37))/(MAX('10 (ind)'!CC$6:CC$37)-MIN('10 (ind)'!CC$6:CC$37))),ABS(-100+(100*(('10 (ind)'!CC6-MIN('10 (ind)'!CC$6:CC$37))/(MAX('10 (ind)'!CC$6:CC$37)-MIN('10 (ind)'!CC$6:CC$37))))))</f>
        <v>66.886414162617598</v>
      </c>
      <c r="CD7" s="75">
        <f>IF('10 (ind)'!CD$1="si",100*(('10 (ind)'!CD6-MIN('10 (ind)'!CD$6:CD$37))/(MAX('10 (ind)'!CD$6:CD$37)-MIN('10 (ind)'!CD$6:CD$37))),ABS(-100+(100*(('10 (ind)'!CD6-MIN('10 (ind)'!CD$6:CD$37))/(MAX('10 (ind)'!CD$6:CD$37)-MIN('10 (ind)'!CD$6:CD$37))))))</f>
        <v>0.18434820625335582</v>
      </c>
      <c r="CE7" s="75">
        <f>IF('10 (ind)'!CE$1="si",100*(('10 (ind)'!CE6-MIN('10 (ind)'!CE$6:CE$37))/(MAX('10 (ind)'!CE$6:CE$37)-MIN('10 (ind)'!CE$6:CE$37))),ABS(-100+(100*(('10 (ind)'!CE6-MIN('10 (ind)'!CE$6:CE$37))/(MAX('10 (ind)'!CE$6:CE$37)-MIN('10 (ind)'!CE$6:CE$37))))))</f>
        <v>5.57498780376398</v>
      </c>
      <c r="CF7" s="75">
        <f>IF('10 (ind)'!CF$1="si",100*(('10 (ind)'!CF6-MIN('10 (ind)'!CF$6:CF$37))/(MAX('10 (ind)'!CF$6:CF$37)-MIN('10 (ind)'!CF$6:CF$37))),ABS(-100+(100*(('10 (ind)'!CF6-MIN('10 (ind)'!CF$6:CF$37))/(MAX('10 (ind)'!CF$6:CF$37)-MIN('10 (ind)'!CF$6:CF$37))))))</f>
        <v>39.149508460620794</v>
      </c>
      <c r="CG7" s="75">
        <f>IF('10 (ind)'!CG$1="si",100*(('10 (ind)'!CG6-MIN('10 (ind)'!CG$6:CG$37))/(MAX('10 (ind)'!CG$6:CG$37)-MIN('10 (ind)'!CG$6:CG$37))),ABS(-100+(100*(('10 (ind)'!CG6-MIN('10 (ind)'!CG$6:CG$37))/(MAX('10 (ind)'!CG$6:CG$37)-MIN('10 (ind)'!CG$6:CG$37))))))</f>
        <v>9.9098287545943116</v>
      </c>
      <c r="CH7" s="75">
        <f>IF('10 (ind)'!CH$1="si",100*(('10 (ind)'!CH6-MIN('10 (ind)'!CH$6:CH$37))/(MAX('10 (ind)'!CH$6:CH$37)-MIN('10 (ind)'!CH$6:CH$37))),ABS(-100+(100*(('10 (ind)'!CH6-MIN('10 (ind)'!CH$6:CH$37))/(MAX('10 (ind)'!CH$6:CH$37)-MIN('10 (ind)'!CH$6:CH$37))))))</f>
        <v>11.798268231823046</v>
      </c>
      <c r="CI7" s="75">
        <f>IF('10 (ind)'!CI$1="si",100*(('10 (ind)'!CI6-MIN('10 (ind)'!CI$6:CI$37))/(MAX('10 (ind)'!CI$6:CI$37)-MIN('10 (ind)'!CI$6:CI$37))),ABS(-100+(100*(('10 (ind)'!CI6-MIN('10 (ind)'!CI$6:CI$37))/(MAX('10 (ind)'!CI$6:CI$37)-MIN('10 (ind)'!CI$6:CI$37))))))</f>
        <v>61.765380664342104</v>
      </c>
      <c r="CJ7" s="75">
        <f>IF('10 (ind)'!CJ$1="si",100*(('10 (ind)'!CJ6-MIN('10 (ind)'!CJ$6:CJ$37))/(MAX('10 (ind)'!CJ$6:CJ$37)-MIN('10 (ind)'!CJ$6:CJ$37))),ABS(-100+(100*(('10 (ind)'!CJ6-MIN('10 (ind)'!CJ$6:CJ$37))/(MAX('10 (ind)'!CJ$6:CJ$37)-MIN('10 (ind)'!CJ$6:CJ$37))))))</f>
        <v>13.599123918831884</v>
      </c>
      <c r="CK7" s="75">
        <f>IF('10 (ind)'!CK$1="si",100*(('10 (ind)'!CK6-MIN('10 (ind)'!CK$6:CK$37))/(MAX('10 (ind)'!CK$6:CK$37)-MIN('10 (ind)'!CK$6:CK$37))),ABS(-100+(100*(('10 (ind)'!CK6-MIN('10 (ind)'!CK$6:CK$37))/(MAX('10 (ind)'!CK$6:CK$37)-MIN('10 (ind)'!CK$6:CK$37))))))</f>
        <v>14.38259211546441</v>
      </c>
      <c r="CL7" s="75">
        <f>IF('10 (ind)'!CL$1="si",100*(('10 (ind)'!CL6-MIN('10 (ind)'!CL$6:CL$37))/(MAX('10 (ind)'!CL$6:CL$37)-MIN('10 (ind)'!CL$6:CL$37))),ABS(-100+(100*(('10 (ind)'!CL6-MIN('10 (ind)'!CL$6:CL$37))/(MAX('10 (ind)'!CL$6:CL$37)-MIN('10 (ind)'!CL$6:CL$37))))))</f>
        <v>12.88703389220135</v>
      </c>
      <c r="CM7" s="75">
        <f>IF('10 (ind)'!CM$1="si",100*(('10 (ind)'!CM6-MIN('10 (ind)'!CM$6:CM$37))/(MAX('10 (ind)'!CM$6:CM$37)-MIN('10 (ind)'!CM$6:CM$37))),ABS(-100+(100*(('10 (ind)'!CM6-MIN('10 (ind)'!CM$6:CM$37))/(MAX('10 (ind)'!CM$6:CM$37)-MIN('10 (ind)'!CM$6:CM$37))))))</f>
        <v>10.002859576354506</v>
      </c>
    </row>
    <row r="8" spans="1:91">
      <c r="A8" s="17" t="s">
        <v>331</v>
      </c>
      <c r="B8" s="87">
        <f>IF('10 (ind)'!B$1="si",100*(('10 (ind)'!B7-MIN('10 (ind)'!B$6:B$37))/(MAX('10 (ind)'!B$6:B$37)-MIN('10 (ind)'!B$6:B$37))),ABS(-100+(100*(('10 (ind)'!B7-MIN('10 (ind)'!B$6:B$37))/(MAX('10 (ind)'!B$6:B$37)-MIN('10 (ind)'!B$6:B$37))))))</f>
        <v>29.462178962350684</v>
      </c>
      <c r="C8" s="87">
        <f>IF('10 (ind)'!C$1="si",100*(('10 (ind)'!C7-MIN('10 (ind)'!C$6:C$37))/(MAX('10 (ind)'!C$6:C$37)-MIN('10 (ind)'!C$6:C$37))),ABS(-100+(100*(('10 (ind)'!C7-MIN('10 (ind)'!C$6:C$37))/(MAX('10 (ind)'!C$6:C$37)-MIN('10 (ind)'!C$6:C$37))))))</f>
        <v>42.654166149261144</v>
      </c>
      <c r="D8" s="87">
        <f>IF('10 (ind)'!D$1="si",100*(('10 (ind)'!D7-MIN('10 (ind)'!D$6:D$37))/(MAX('10 (ind)'!D$6:D$37)-MIN('10 (ind)'!D$6:D$37))),ABS(-100+(100*(('10 (ind)'!D7-MIN('10 (ind)'!D$6:D$37))/(MAX('10 (ind)'!D$6:D$37)-MIN('10 (ind)'!D$6:D$37))))))</f>
        <v>0</v>
      </c>
      <c r="E8" s="87">
        <f>IF('10 (ind)'!E$1="si",100*(('10 (ind)'!E7-MIN('10 (ind)'!E$6:E$37))/(MAX('10 (ind)'!E$6:E$37)-MIN('10 (ind)'!E$6:E$37))),ABS(-100+(100*(('10 (ind)'!E7-MIN('10 (ind)'!E$6:E$37))/(MAX('10 (ind)'!E$6:E$37)-MIN('10 (ind)'!E$6:E$37))))))</f>
        <v>17.782099961366811</v>
      </c>
      <c r="F8" s="87">
        <f>IF('10 (ind)'!F$1="si",100*(('10 (ind)'!F7-MIN('10 (ind)'!F$6:F$37))/(MAX('10 (ind)'!F$6:F$37)-MIN('10 (ind)'!F$6:F$37))),ABS(-100+(100*(('10 (ind)'!F7-MIN('10 (ind)'!F$6:F$37))/(MAX('10 (ind)'!F$6:F$37)-MIN('10 (ind)'!F$6:F$37))))))</f>
        <v>100</v>
      </c>
      <c r="G8" s="87">
        <f>IF('10 (ind)'!G$1="si",100*(('10 (ind)'!G7-MIN('10 (ind)'!G$6:G$37))/(MAX('10 (ind)'!G$6:G$37)-MIN('10 (ind)'!G$6:G$37))),ABS(-100+(100*(('10 (ind)'!G7-MIN('10 (ind)'!G$6:G$37))/(MAX('10 (ind)'!G$6:G$37)-MIN('10 (ind)'!G$6:G$37))))))</f>
        <v>62.711864406779668</v>
      </c>
      <c r="H8" s="87">
        <f>IF('10 (ind)'!H$1="si",100*(('10 (ind)'!H7-MIN('10 (ind)'!H$6:H$37))/(MAX('10 (ind)'!H$6:H$37)-MIN('10 (ind)'!H$6:H$37))),ABS(-100+(100*(('10 (ind)'!H7-MIN('10 (ind)'!H$6:H$37))/(MAX('10 (ind)'!H$6:H$37)-MIN('10 (ind)'!H$6:H$37))))))</f>
        <v>83.846153846153854</v>
      </c>
      <c r="I8" s="87">
        <f>IF('10 (ind)'!I$1="si",100*(('10 (ind)'!I7-MIN('10 (ind)'!I$6:I$37))/(MAX('10 (ind)'!I$6:I$37)-MIN('10 (ind)'!I$6:I$37))),ABS(-100+(100*(('10 (ind)'!I7-MIN('10 (ind)'!I$6:I$37))/(MAX('10 (ind)'!I$6:I$37)-MIN('10 (ind)'!I$6:I$37))))))</f>
        <v>84.375000000000014</v>
      </c>
      <c r="J8" s="87">
        <f>IF('10 (ind)'!J$1="si",100*(('10 (ind)'!J7-MIN('10 (ind)'!J$6:J$37))/(MAX('10 (ind)'!J$6:J$37)-MIN('10 (ind)'!J$6:J$37))),ABS(-100+(100*(('10 (ind)'!J7-MIN('10 (ind)'!J$6:J$37))/(MAX('10 (ind)'!J$6:J$37)-MIN('10 (ind)'!J$6:J$37))))))</f>
        <v>14.380530973451332</v>
      </c>
      <c r="K8" s="87">
        <f>IF('10 (ind)'!K$1="si",100*(('10 (ind)'!K7-MIN('10 (ind)'!K$6:K$37))/(MAX('10 (ind)'!K$6:K$37)-MIN('10 (ind)'!K$6:K$37))),ABS(-100+(100*(('10 (ind)'!K7-MIN('10 (ind)'!K$6:K$37))/(MAX('10 (ind)'!K$6:K$37)-MIN('10 (ind)'!K$6:K$37))))))</f>
        <v>4.7577525843998458</v>
      </c>
      <c r="L8" s="87">
        <f>IF('10 (ind)'!L$1="si",100*(('10 (ind)'!L7-MIN('10 (ind)'!L$6:L$37))/(MAX('10 (ind)'!L$6:L$37)-MIN('10 (ind)'!L$6:L$37))),ABS(-100+(100*(('10 (ind)'!L7-MIN('10 (ind)'!L$6:L$37))/(MAX('10 (ind)'!L$6:L$37)-MIN('10 (ind)'!L$6:L$37))))))</f>
        <v>75.718318520737938</v>
      </c>
      <c r="M8" s="87">
        <f>IF('10 (ind)'!M$1="si",100*(('10 (ind)'!M7-MIN('10 (ind)'!M$6:M$37))/(MAX('10 (ind)'!M$6:M$37)-MIN('10 (ind)'!M$6:M$37))),ABS(-100+(100*(('10 (ind)'!M7-MIN('10 (ind)'!M$6:M$37))/(MAX('10 (ind)'!M$6:M$37)-MIN('10 (ind)'!M$6:M$37))))))</f>
        <v>23.968432125979668</v>
      </c>
      <c r="N8" s="87">
        <f>IF('10 (ind)'!N$1="si",100*(('10 (ind)'!N7-MIN('10 (ind)'!N$6:N$37))/(MAX('10 (ind)'!N$6:N$37)-MIN('10 (ind)'!N$6:N$37))),ABS(-100+(100*(('10 (ind)'!N7-MIN('10 (ind)'!N$6:N$37))/(MAX('10 (ind)'!N$6:N$37)-MIN('10 (ind)'!N$6:N$37))))))</f>
        <v>31.151941667873022</v>
      </c>
      <c r="O8" s="87">
        <f>IF('10 (ind)'!O$1="si",100*(('10 (ind)'!O7-MIN('10 (ind)'!O$6:O$37))/(MAX('10 (ind)'!O$6:O$37)-MIN('10 (ind)'!O$6:O$37))),ABS(-100+(100*(('10 (ind)'!O7-MIN('10 (ind)'!O$6:O$37))/(MAX('10 (ind)'!O$6:O$37)-MIN('10 (ind)'!O$6:O$37))))))</f>
        <v>79.022031525291467</v>
      </c>
      <c r="P8" s="87">
        <f>IF('10 (ind)'!P$1="si",100*(('10 (ind)'!P7-MIN('10 (ind)'!P$6:P$37))/(MAX('10 (ind)'!P$6:P$37)-MIN('10 (ind)'!P$6:P$37))),ABS(-100+(100*(('10 (ind)'!P7-MIN('10 (ind)'!P$6:P$37))/(MAX('10 (ind)'!P$6:P$37)-MIN('10 (ind)'!P$6:P$37))))))</f>
        <v>46.532841553380777</v>
      </c>
      <c r="Q8" s="87">
        <f>IF('10 (ind)'!Q$1="si",100*(('10 (ind)'!Q7-MIN('10 (ind)'!Q$6:Q$37))/(MAX('10 (ind)'!Q$6:Q$37)-MIN('10 (ind)'!Q$6:Q$37))),ABS(-100+(100*(('10 (ind)'!Q7-MIN('10 (ind)'!Q$6:Q$37))/(MAX('10 (ind)'!Q$6:Q$37)-MIN('10 (ind)'!Q$6:Q$37))))))</f>
        <v>33.953943215524305</v>
      </c>
      <c r="R8" s="87">
        <f>IF('10 (ind)'!R$1="si",100*(('10 (ind)'!R7-MIN('10 (ind)'!R$6:R$37))/(MAX('10 (ind)'!R$6:R$37)-MIN('10 (ind)'!R$6:R$37))),ABS(-100+(100*(('10 (ind)'!R7-MIN('10 (ind)'!R$6:R$37))/(MAX('10 (ind)'!R$6:R$37)-MIN('10 (ind)'!R$6:R$37))))))</f>
        <v>0.39523263033099676</v>
      </c>
      <c r="S8" s="75">
        <f>ABS(ABS(('10 (ind)'!S7-((MAX('10 (ind)'!S$6:S$37)+MIN('10 (ind)'!S$6:S$37))/2))/(((MAX('10 (ind)'!S$6:S$37)+MIN('10 (ind)'!S$6:S$37))/2)-MAX('10 (ind)'!S$6:S$37))*100)-100)</f>
        <v>78.145695364238406</v>
      </c>
      <c r="T8" s="75">
        <f>IF('10 (ind)'!T$1="si",100*(('10 (ind)'!T7-MIN('10 (ind)'!T$6:T$37))/(MAX('10 (ind)'!T$6:T$37)-MIN('10 (ind)'!T$6:T$37))),ABS(-100+(100*(('10 (ind)'!T7-MIN('10 (ind)'!T$6:T$37))/(MAX('10 (ind)'!T$6:T$37)-MIN('10 (ind)'!T$6:T$37))))))</f>
        <v>65.721030769690515</v>
      </c>
      <c r="U8" s="75">
        <f>IF('10 (ind)'!U$1="si",100*(('10 (ind)'!U7-MIN('10 (ind)'!U$6:U$37))/(MAX('10 (ind)'!U$6:U$37)-MIN('10 (ind)'!U$6:U$37))),ABS(-100+(100*(('10 (ind)'!U7-MIN('10 (ind)'!U$6:U$37))/(MAX('10 (ind)'!U$6:U$37)-MIN('10 (ind)'!U$6:U$37))))))</f>
        <v>100</v>
      </c>
      <c r="V8" s="75">
        <f>IF('10 (ind)'!V$1="si",100*(('10 (ind)'!V7-MIN('10 (ind)'!V$6:V$37))/(MAX('10 (ind)'!V$6:V$37)-MIN('10 (ind)'!V$6:V$37))),ABS(-100+(100*(('10 (ind)'!V7-MIN('10 (ind)'!V$6:V$37))/(MAX('10 (ind)'!V$6:V$37)-MIN('10 (ind)'!V$6:V$37))))))</f>
        <v>94.594594594594597</v>
      </c>
      <c r="W8" s="75">
        <f>IF('10 (ind)'!W$1="si",100*(('10 (ind)'!W7-MIN('10 (ind)'!W$6:W$37))/(MAX('10 (ind)'!W$6:W$37)-MIN('10 (ind)'!W$6:W$37))),ABS(-100+(100*(('10 (ind)'!W7-MIN('10 (ind)'!W$6:W$37))/(MAX('10 (ind)'!W$6:W$37)-MIN('10 (ind)'!W$6:W$37))))))</f>
        <v>95.221614791247376</v>
      </c>
      <c r="X8" s="75">
        <f>IF('10 (ind)'!X$1="si",100*(('10 (ind)'!X7-MIN('10 (ind)'!X$6:X$37))/(MAX('10 (ind)'!X$6:X$37)-MIN('10 (ind)'!X$6:X$37))),ABS(-100+(100*(('10 (ind)'!X7-MIN('10 (ind)'!X$6:X$37))/(MAX('10 (ind)'!X$6:X$37)-MIN('10 (ind)'!X$6:X$37))))))</f>
        <v>81.636293029767671</v>
      </c>
      <c r="Y8" s="75">
        <f>IF('10 (ind)'!Y$1="si",100*(('10 (ind)'!Y7-MIN('10 (ind)'!Y$6:Y$37))/(MAX('10 (ind)'!Y$6:Y$37)-MIN('10 (ind)'!Y$6:Y$37))),ABS(-100+(100*(('10 (ind)'!Y7-MIN('10 (ind)'!Y$6:Y$37))/(MAX('10 (ind)'!Y$6:Y$37)-MIN('10 (ind)'!Y$6:Y$37))))))</f>
        <v>88.826100350417803</v>
      </c>
      <c r="Z8" s="75">
        <f>IF('10 (ind)'!Z$1="si",100*(('10 (ind)'!Z7-MIN('10 (ind)'!Z$6:Z$37))/(MAX('10 (ind)'!Z$6:Z$37)-MIN('10 (ind)'!Z$6:Z$37))),ABS(-100+(100*(('10 (ind)'!Z7-MIN('10 (ind)'!Z$6:Z$37))/(MAX('10 (ind)'!Z$6:Z$37)-MIN('10 (ind)'!Z$6:Z$37))))))</f>
        <v>85.336481689683907</v>
      </c>
      <c r="AA8" s="75">
        <f>IF('10 (ind)'!AA$1="si",100*(('10 (ind)'!AA7-MIN('10 (ind)'!AA$6:AA$37))/(MAX('10 (ind)'!AA$6:AA$37)-MIN('10 (ind)'!AA$6:AA$37))),ABS(-100+(100*(('10 (ind)'!AA7-MIN('10 (ind)'!AA$6:AA$37))/(MAX('10 (ind)'!AA$6:AA$37)-MIN('10 (ind)'!AA$6:AA$37))))))</f>
        <v>86.04574384462407</v>
      </c>
      <c r="AB8" s="75">
        <f>IF('10 (ind)'!AB$1="si",100*(('10 (ind)'!AB7-MIN('10 (ind)'!AB$6:AB$37))/(MAX('10 (ind)'!AB$6:AB$37)-MIN('10 (ind)'!AB$6:AB$37))),ABS(-100+(100*(('10 (ind)'!AB7-MIN('10 (ind)'!AB$6:AB$37))/(MAX('10 (ind)'!AB$6:AB$37)-MIN('10 (ind)'!AB$6:AB$37))))))</f>
        <v>18.4296416686696</v>
      </c>
      <c r="AC8" s="75">
        <f>IF('10 (ind)'!AC$1="si",100*(('10 (ind)'!AC7-MIN('10 (ind)'!AC$6:AC$37))/(MAX('10 (ind)'!AC$6:AC$37)-MIN('10 (ind)'!AC$6:AC$37))),ABS(-100+(100*(('10 (ind)'!AC7-MIN('10 (ind)'!AC$6:AC$37))/(MAX('10 (ind)'!AC$6:AC$37)-MIN('10 (ind)'!AC$6:AC$37))))))</f>
        <v>100</v>
      </c>
      <c r="AD8" s="75">
        <f>IF('10 (ind)'!AD$1="si",100*(('10 (ind)'!AD7-MIN('10 (ind)'!AD$6:AD$37))/(MAX('10 (ind)'!AD$6:AD$37)-MIN('10 (ind)'!AD$6:AD$37))),ABS(-100+(100*(('10 (ind)'!AD7-MIN('10 (ind)'!AD$6:AD$37))/(MAX('10 (ind)'!AD$6:AD$37)-MIN('10 (ind)'!AD$6:AD$37))))))</f>
        <v>75.352318525873386</v>
      </c>
      <c r="AE8" s="75">
        <f>IF('10 (ind)'!AE$1="si",100*(('10 (ind)'!AE7-MIN('10 (ind)'!AE$6:AE$37))/(MAX('10 (ind)'!AE$6:AE$37)-MIN('10 (ind)'!AE$6:AE$37))),ABS(-100+(100*(('10 (ind)'!AE7-MIN('10 (ind)'!AE$6:AE$37))/(MAX('10 (ind)'!AE$6:AE$37)-MIN('10 (ind)'!AE$6:AE$37))))))</f>
        <v>55.677893192151032</v>
      </c>
      <c r="AF8" s="75">
        <f>IF('10 (ind)'!AF$1="si",100*(('10 (ind)'!AF7-MIN('10 (ind)'!AF$6:AF$37))/(MAX('10 (ind)'!AF$6:AF$37)-MIN('10 (ind)'!AF$6:AF$37))),ABS(-100+(100*(('10 (ind)'!AF7-MIN('10 (ind)'!AF$6:AF$37))/(MAX('10 (ind)'!AF$6:AF$37)-MIN('10 (ind)'!AF$6:AF$37))))))</f>
        <v>88.661081275583456</v>
      </c>
      <c r="AG8" s="75">
        <f>IF('10 (ind)'!AG$1="si",100*(('10 (ind)'!AG7-MIN('10 (ind)'!AG$6:AG$37))/(MAX('10 (ind)'!AG$6:AG$37)-MIN('10 (ind)'!AG$6:AG$37))),ABS(-100+(100*(('10 (ind)'!AG7-MIN('10 (ind)'!AG$6:AG$37))/(MAX('10 (ind)'!AG$6:AG$37)-MIN('10 (ind)'!AG$6:AG$37))))))</f>
        <v>59.198242034196788</v>
      </c>
      <c r="AH8" s="75">
        <f>IF('10 (ind)'!AH$1="si",100*(('10 (ind)'!AH7-MIN('10 (ind)'!AH$6:AH$37))/(MAX('10 (ind)'!AH$6:AH$37)-MIN('10 (ind)'!AH$6:AH$37))),ABS(-100+(100*(('10 (ind)'!AH7-MIN('10 (ind)'!AH$6:AH$37))/(MAX('10 (ind)'!AH$6:AH$37)-MIN('10 (ind)'!AH$6:AH$37))))))</f>
        <v>17.87056906740678</v>
      </c>
      <c r="AI8" s="75">
        <f>IF('10 (ind)'!AI$1="si",100*(('10 (ind)'!AI7-MIN('10 (ind)'!AI$6:AI$37))/(MAX('10 (ind)'!AI$6:AI$37)-MIN('10 (ind)'!AI$6:AI$37))),ABS(-100+(100*(('10 (ind)'!AI7-MIN('10 (ind)'!AI$6:AI$37))/(MAX('10 (ind)'!AI$6:AI$37)-MIN('10 (ind)'!AI$6:AI$37))))))</f>
        <v>10.314544314006632</v>
      </c>
      <c r="AJ8" s="75">
        <f>IF('10 (ind)'!AJ$1="si",100*(('10 (ind)'!AJ7-MIN('10 (ind)'!AJ$6:AJ$37))/(MAX('10 (ind)'!AJ$6:AJ$37)-MIN('10 (ind)'!AJ$6:AJ$37))),ABS(-100+(100*(('10 (ind)'!AJ7-MIN('10 (ind)'!AJ$6:AJ$37))/(MAX('10 (ind)'!AJ$6:AJ$37)-MIN('10 (ind)'!AJ$6:AJ$37))))))</f>
        <v>76.111624207622114</v>
      </c>
      <c r="AK8" s="75">
        <f>IF('10 (ind)'!AK$1="si",100*(('10 (ind)'!AK7-MIN('10 (ind)'!AK$6:AK$37))/(MAX('10 (ind)'!AK$6:AK$37)-MIN('10 (ind)'!AK$6:AK$37))),ABS(-100+(100*(('10 (ind)'!AK7-MIN('10 (ind)'!AK$6:AK$37))/(MAX('10 (ind)'!AK$6:AK$37)-MIN('10 (ind)'!AK$6:AK$37))))))</f>
        <v>16.312973900019138</v>
      </c>
      <c r="AL8" s="75">
        <f>IF('10 (ind)'!AL$1="si",100*(('10 (ind)'!AL7-MIN('10 (ind)'!AL$6:AL$37))/(MAX('10 (ind)'!AL$6:AL$37)-MIN('10 (ind)'!AL$6:AL$37))),ABS(-100+(100*(('10 (ind)'!AL7-MIN('10 (ind)'!AL$6:AL$37))/(MAX('10 (ind)'!AL$6:AL$37)-MIN('10 (ind)'!AL$6:AL$37))))))</f>
        <v>95.226137761549396</v>
      </c>
      <c r="AM8" s="75">
        <f>IF('10 (ind)'!AM$1="si",100*(('10 (ind)'!AM7-MIN('10 (ind)'!AM$6:AM$37))/(MAX('10 (ind)'!AM$6:AM$37)-MIN('10 (ind)'!AM$6:AM$37))),ABS(-100+(100*(('10 (ind)'!AM7-MIN('10 (ind)'!AM$6:AM$37))/(MAX('10 (ind)'!AM$6:AM$37)-MIN('10 (ind)'!AM$6:AM$37))))))</f>
        <v>50.747818817058963</v>
      </c>
      <c r="AN8" s="75">
        <f>IF('10 (ind)'!AN$1="si",100*(('10 (ind)'!AN7-MIN('10 (ind)'!AN$6:AN$37))/(MAX('10 (ind)'!AN$6:AN$37)-MIN('10 (ind)'!AN$6:AN$37))),ABS(-100+(100*(('10 (ind)'!AN7-MIN('10 (ind)'!AN$6:AN$37))/(MAX('10 (ind)'!AN$6:AN$37)-MIN('10 (ind)'!AN$6:AN$37))))))</f>
        <v>80.034052862232514</v>
      </c>
      <c r="AO8" s="75">
        <f>IF('10 (ind)'!AO$1="si",100*(('10 (ind)'!AO7-MIN('10 (ind)'!AO$6:AO$37))/(MAX('10 (ind)'!AO$6:AO$37)-MIN('10 (ind)'!AO$6:AO$37))),ABS(-100+(100*(('10 (ind)'!AO7-MIN('10 (ind)'!AO$6:AO$37))/(MAX('10 (ind)'!AO$6:AO$37)-MIN('10 (ind)'!AO$6:AO$37))))))</f>
        <v>42.149273862010197</v>
      </c>
      <c r="AP8" s="75">
        <f>IF('10 (ind)'!AP$1="si",100*(('10 (ind)'!AP7-MIN('10 (ind)'!AP$6:AP$37))/(MAX('10 (ind)'!AP$6:AP$37)-MIN('10 (ind)'!AP$6:AP$37))),ABS(-100+(100*(('10 (ind)'!AP7-MIN('10 (ind)'!AP$6:AP$37))/(MAX('10 (ind)'!AP$6:AP$37)-MIN('10 (ind)'!AP$6:AP$37))))))</f>
        <v>58.502346447936034</v>
      </c>
      <c r="AQ8" s="75">
        <f>IF('10 (ind)'!AQ$1="si",100*(('10 (ind)'!AQ7-MIN('10 (ind)'!AQ$6:AQ$37))/(MAX('10 (ind)'!AQ$6:AQ$37)-MIN('10 (ind)'!AQ$6:AQ$37))),ABS(-100+(100*(('10 (ind)'!AQ7-MIN('10 (ind)'!AQ$6:AQ$37))/(MAX('10 (ind)'!AQ$6:AQ$37)-MIN('10 (ind)'!AQ$6:AQ$37))))))</f>
        <v>13.24372159142286</v>
      </c>
      <c r="AR8" s="75">
        <f>IF('10 (ind)'!AR$1="si",100*(('10 (ind)'!AR7-MIN('10 (ind)'!AR$6:AR$37))/(MAX('10 (ind)'!AR$6:AR$37)-MIN('10 (ind)'!AR$6:AR$37))),ABS(-100+(100*(('10 (ind)'!AR7-MIN('10 (ind)'!AR$6:AR$37))/(MAX('10 (ind)'!AR$6:AR$37)-MIN('10 (ind)'!AR$6:AR$37))))))</f>
        <v>39.014429699465197</v>
      </c>
      <c r="AS8" s="75">
        <f>IF('10 (ind)'!AS$1="si",100*(('10 (ind)'!AS7-MIN('10 (ind)'!AS$6:AS$37))/(MAX('10 (ind)'!AS$6:AS$37)-MIN('10 (ind)'!AS$6:AS$37))),ABS(-100+(100*(('10 (ind)'!AS7-MIN('10 (ind)'!AS$6:AS$37))/(MAX('10 (ind)'!AS$6:AS$37)-MIN('10 (ind)'!AS$6:AS$37))))))</f>
        <v>44.416775054084155</v>
      </c>
      <c r="AT8" s="75">
        <f>IF('10 (ind)'!AT$1="si",100*(('10 (ind)'!AT7-MIN('10 (ind)'!AT$6:AT$37))/(MAX('10 (ind)'!AT$6:AT$37)-MIN('10 (ind)'!AT$6:AT$37))),ABS(-100+(100*(('10 (ind)'!AT7-MIN('10 (ind)'!AT$6:AT$37))/(MAX('10 (ind)'!AT$6:AT$37)-MIN('10 (ind)'!AT$6:AT$37))))))</f>
        <v>0</v>
      </c>
      <c r="AU8" s="75">
        <f>IF('10 (ind)'!AU$1="si",100*(('10 (ind)'!AU7-MIN('10 (ind)'!AU$6:AU$37))/(MAX('10 (ind)'!AU$6:AU$37)-MIN('10 (ind)'!AU$6:AU$37))),ABS(-100+(100*(('10 (ind)'!AU7-MIN('10 (ind)'!AU$6:AU$37))/(MAX('10 (ind)'!AU$6:AU$37)-MIN('10 (ind)'!AU$6:AU$37))))))</f>
        <v>2.8450943485664562</v>
      </c>
      <c r="AV8" s="75">
        <f>IF('10 (ind)'!AV$1="si",100*(('10 (ind)'!AV7-MIN('10 (ind)'!AV$6:AV$37))/(MAX('10 (ind)'!AV$6:AV$37)-MIN('10 (ind)'!AV$6:AV$37))),ABS(-100+(100*(('10 (ind)'!AV7-MIN('10 (ind)'!AV$6:AV$37))/(MAX('10 (ind)'!AV$6:AV$37)-MIN('10 (ind)'!AV$6:AV$37))))))</f>
        <v>25.649913344887352</v>
      </c>
      <c r="AW8" s="75">
        <f>IF('10 (ind)'!AW$1="si",100*(('10 (ind)'!AW7-MIN('10 (ind)'!AW$6:AW$37))/(MAX('10 (ind)'!AW$6:AW$37)-MIN('10 (ind)'!AW$6:AW$37))),ABS(-100+(100*(('10 (ind)'!AW7-MIN('10 (ind)'!AW$6:AW$37))/(MAX('10 (ind)'!AW$6:AW$37)-MIN('10 (ind)'!AW$6:AW$37))))))</f>
        <v>57.557354925775961</v>
      </c>
      <c r="AX8" s="75">
        <f>IF('10 (ind)'!AX$1="si",100*(('10 (ind)'!AX7-MIN('10 (ind)'!AX$6:AX$37))/(MAX('10 (ind)'!AX$6:AX$37)-MIN('10 (ind)'!AX$6:AX$37))),ABS(-100+(100*(('10 (ind)'!AX7-MIN('10 (ind)'!AX$6:AX$37))/(MAX('10 (ind)'!AX$6:AX$37)-MIN('10 (ind)'!AX$6:AX$37))))))</f>
        <v>66.314353241885613</v>
      </c>
      <c r="AY8" s="75">
        <f>IF('10 (ind)'!AY$1="si",100*(('10 (ind)'!AY7-MIN('10 (ind)'!AY$6:AY$37))/(MAX('10 (ind)'!AY$6:AY$37)-MIN('10 (ind)'!AY$6:AY$37))),ABS(-100+(100*(('10 (ind)'!AY7-MIN('10 (ind)'!AY$6:AY$37))/(MAX('10 (ind)'!AY$6:AY$37)-MIN('10 (ind)'!AY$6:AY$37))))))</f>
        <v>63.939105613701265</v>
      </c>
      <c r="AZ8" s="75">
        <f>IF('10 (ind)'!AZ$1="si",100*(('10 (ind)'!AZ7-MIN('10 (ind)'!AZ$6:AZ$37))/(MAX('10 (ind)'!AZ$6:AZ$37)-MIN('10 (ind)'!AZ$6:AZ$37))),ABS(-100+(100*(('10 (ind)'!AZ7-MIN('10 (ind)'!AZ$6:AZ$37))/(MAX('10 (ind)'!AZ$6:AZ$37)-MIN('10 (ind)'!AZ$6:AZ$37))))))</f>
        <v>53.413557023214395</v>
      </c>
      <c r="BA8" s="75">
        <f>IF('10 (ind)'!BA$1="si",100*(('10 (ind)'!BA7-MIN('10 (ind)'!BA$6:BA$37))/(MAX('10 (ind)'!BA$6:BA$37)-MIN('10 (ind)'!BA$6:BA$37))),ABS(-100+(100*(('10 (ind)'!BA7-MIN('10 (ind)'!BA$6:BA$37))/(MAX('10 (ind)'!BA$6:BA$37)-MIN('10 (ind)'!BA$6:BA$37))))))</f>
        <v>37.305015487296927</v>
      </c>
      <c r="BB8" s="75">
        <f>IF('10 (ind)'!BB$1="si",100*(('10 (ind)'!BB7-MIN('10 (ind)'!BB$6:BB$37))/(MAX('10 (ind)'!BB$6:BB$37)-MIN('10 (ind)'!BB$6:BB$37))),ABS(-100+(100*(('10 (ind)'!BB7-MIN('10 (ind)'!BB$6:BB$37))/(MAX('10 (ind)'!BB$6:BB$37)-MIN('10 (ind)'!BB$6:BB$37))))))</f>
        <v>18.990471663345701</v>
      </c>
      <c r="BC8" s="75">
        <f>IF('10 (ind)'!BC$1="si",100*(('10 (ind)'!BC7-MIN('10 (ind)'!BC$6:BC$37))/(MAX('10 (ind)'!BC$6:BC$37)-MIN('10 (ind)'!BC$6:BC$37))),ABS(-100+(100*(('10 (ind)'!BC7-MIN('10 (ind)'!BC$6:BC$37))/(MAX('10 (ind)'!BC$6:BC$37)-MIN('10 (ind)'!BC$6:BC$37))))))</f>
        <v>8.168529043390901</v>
      </c>
      <c r="BD8" s="75">
        <f>IF('10 (ind)'!BD$1="si",100*(('10 (ind)'!BD7-MIN('10 (ind)'!BD$6:BD$37))/(MAX('10 (ind)'!BD$6:BD$37)-MIN('10 (ind)'!BD$6:BD$37))),ABS(-100+(100*(('10 (ind)'!BD7-MIN('10 (ind)'!BD$6:BD$37))/(MAX('10 (ind)'!BD$6:BD$37)-MIN('10 (ind)'!BD$6:BD$37))))))</f>
        <v>100</v>
      </c>
      <c r="BE8" s="75">
        <f>IF('10 (ind)'!BE$1="si",100*(('10 (ind)'!BE7-MIN('10 (ind)'!BE$6:BE$37))/(MAX('10 (ind)'!BE$6:BE$37)-MIN('10 (ind)'!BE$6:BE$37))),ABS(-100+(100*(('10 (ind)'!BE7-MIN('10 (ind)'!BE$6:BE$37))/(MAX('10 (ind)'!BE$6:BE$37)-MIN('10 (ind)'!BE$6:BE$37))))))</f>
        <v>39.371534195933449</v>
      </c>
      <c r="BF8" s="75">
        <f>IF('10 (ind)'!BF$1="si",100*(('10 (ind)'!BF7-MIN('10 (ind)'!BF$6:BF$37))/(MAX('10 (ind)'!BF$6:BF$37)-MIN('10 (ind)'!BF$6:BF$37))),ABS(-100+(100*(('10 (ind)'!BF7-MIN('10 (ind)'!BF$6:BF$37))/(MAX('10 (ind)'!BF$6:BF$37)-MIN('10 (ind)'!BF$6:BF$37))))))</f>
        <v>100</v>
      </c>
      <c r="BG8" s="75">
        <f>IF('10 (ind)'!BG$1="si",100*(('10 (ind)'!BG7-MIN('10 (ind)'!BG$6:BG$37))/(MAX('10 (ind)'!BG$6:BG$37)-MIN('10 (ind)'!BG$6:BG$37))),ABS(-100+(100*(('10 (ind)'!BG7-MIN('10 (ind)'!BG$6:BG$37))/(MAX('10 (ind)'!BG$6:BG$37)-MIN('10 (ind)'!BG$6:BG$37))))))</f>
        <v>28.896154339823994</v>
      </c>
      <c r="BH8" s="75">
        <f>IF('10 (ind)'!BH$1="si",100*(('10 (ind)'!BH7-MIN('10 (ind)'!BH$6:BH$37))/(MAX('10 (ind)'!BH$6:BH$37)-MIN('10 (ind)'!BH$6:BH$37))),ABS(-100+(100*(('10 (ind)'!BH7-MIN('10 (ind)'!BH$6:BH$37))/(MAX('10 (ind)'!BH$6:BH$37)-MIN('10 (ind)'!BH$6:BH$37))))))</f>
        <v>23.655908586377137</v>
      </c>
      <c r="BI8" s="75">
        <f>IF('10 (ind)'!BI$1="si",100*(('10 (ind)'!BI7-MIN('10 (ind)'!BI$6:BI$37))/(MAX('10 (ind)'!BI$6:BI$37)-MIN('10 (ind)'!BI$6:BI$37))),ABS(-100+(100*(('10 (ind)'!BI7-MIN('10 (ind)'!BI$6:BI$37))/(MAX('10 (ind)'!BI$6:BI$37)-MIN('10 (ind)'!BI$6:BI$37))))))</f>
        <v>6.2463937100791611</v>
      </c>
      <c r="BJ8" s="75">
        <f>IF('10 (ind)'!BJ$1="si",100*(('10 (ind)'!BJ7-MIN('10 (ind)'!BJ$6:BJ$37))/(MAX('10 (ind)'!BJ$6:BJ$37)-MIN('10 (ind)'!BJ$6:BJ$37))),ABS(-100+(100*(('10 (ind)'!BJ7-MIN('10 (ind)'!BJ$6:BJ$37))/(MAX('10 (ind)'!BJ$6:BJ$37)-MIN('10 (ind)'!BJ$6:BJ$37))))))</f>
        <v>31.104199460548877</v>
      </c>
      <c r="BK8" s="75">
        <f>IF('10 (ind)'!BK$1="si",100*(('10 (ind)'!BK7-MIN('10 (ind)'!BK$6:BK$37))/(MAX('10 (ind)'!BK$6:BK$37)-MIN('10 (ind)'!BK$6:BK$37))),ABS(-100+(100*(('10 (ind)'!BK7-MIN('10 (ind)'!BK$6:BK$37))/(MAX('10 (ind)'!BK$6:BK$37)-MIN('10 (ind)'!BK$6:BK$37))))))</f>
        <v>19.622559878439404</v>
      </c>
      <c r="BL8" s="75">
        <f>IF('10 (ind)'!BL$1="si",100*(('10 (ind)'!BL7-MIN('10 (ind)'!BL$6:BL$37))/(MAX('10 (ind)'!BL$6:BL$37)-MIN('10 (ind)'!BL$6:BL$37))),ABS(-100+(100*(('10 (ind)'!BL7-MIN('10 (ind)'!BL$6:BL$37))/(MAX('10 (ind)'!BL$6:BL$37)-MIN('10 (ind)'!BL$6:BL$37))))))</f>
        <v>29.72972972972973</v>
      </c>
      <c r="BM8" s="75">
        <f>IF('10 (ind)'!BM$1="si",100*(('10 (ind)'!BM7-MIN('10 (ind)'!BM$6:BM$37))/(MAX('10 (ind)'!BM$6:BM$37)-MIN('10 (ind)'!BM$6:BM$37))),ABS(-100+(100*(('10 (ind)'!BM7-MIN('10 (ind)'!BM$6:BM$37))/(MAX('10 (ind)'!BM$6:BM$37)-MIN('10 (ind)'!BM$6:BM$37))))))</f>
        <v>14.682797380368054</v>
      </c>
      <c r="BN8" s="75">
        <f>IF('10 (ind)'!BN$1="si",100*(('10 (ind)'!BN7-MIN('10 (ind)'!BN$6:BN$37))/(MAX('10 (ind)'!BN$6:BN$37)-MIN('10 (ind)'!BN$6:BN$37))),ABS(-100+(100*(('10 (ind)'!BN7-MIN('10 (ind)'!BN$6:BN$37))/(MAX('10 (ind)'!BN$6:BN$37)-MIN('10 (ind)'!BN$6:BN$37))))))</f>
        <v>30.139359837880384</v>
      </c>
      <c r="BO8" s="75">
        <f>IF('10 (ind)'!BO$1="si",100*(('10 (ind)'!BO7-MIN('10 (ind)'!BO$6:BO$37))/(MAX('10 (ind)'!BO$6:BO$37)-MIN('10 (ind)'!BO$6:BO$37))),ABS(-100+(100*(('10 (ind)'!BO7-MIN('10 (ind)'!BO$6:BO$37))/(MAX('10 (ind)'!BO$6:BO$37)-MIN('10 (ind)'!BO$6:BO$37))))))</f>
        <v>9.0925755861016846</v>
      </c>
      <c r="BP8" s="75">
        <f>IF('10 (ind)'!BP$1="si",100*(('10 (ind)'!BP7-MIN('10 (ind)'!BP$6:BP$37))/(MAX('10 (ind)'!BP$6:BP$37)-MIN('10 (ind)'!BP$6:BP$37))),ABS(-100+(100*(('10 (ind)'!BP7-MIN('10 (ind)'!BP$6:BP$37))/(MAX('10 (ind)'!BP$6:BP$37)-MIN('10 (ind)'!BP$6:BP$37))))))</f>
        <v>41.195670902592219</v>
      </c>
      <c r="BQ8" s="75">
        <f>IF('10 (ind)'!BQ$1="si",100*(('10 (ind)'!BQ7-MIN('10 (ind)'!BQ$6:BQ$37))/(MAX('10 (ind)'!BQ$6:BQ$37)-MIN('10 (ind)'!BQ$6:BQ$37))),ABS(-100+(100*(('10 (ind)'!BQ7-MIN('10 (ind)'!BQ$6:BQ$37))/(MAX('10 (ind)'!BQ$6:BQ$37)-MIN('10 (ind)'!BQ$6:BQ$37))))))</f>
        <v>26.918197101633268</v>
      </c>
      <c r="BR8" s="75">
        <f>IF('10 (ind)'!BR$1="si",100*(('10 (ind)'!BR7-MIN('10 (ind)'!BR$6:BR$37))/(MAX('10 (ind)'!BR$6:BR$37)-MIN('10 (ind)'!BR$6:BR$37))),ABS(-100+(100*(('10 (ind)'!BR7-MIN('10 (ind)'!BR$6:BR$37))/(MAX('10 (ind)'!BP$6:BP$37)-MIN('10 (ind)'!BR$6:BR$37))))))</f>
        <v>19.662175383669247</v>
      </c>
      <c r="BS8" s="75">
        <f>IF('10 (ind)'!BS$1="si",100*(('10 (ind)'!BS7-MIN('10 (ind)'!BS$6:BS$37))/(MAX('10 (ind)'!BS$6:BS$37)-MIN('10 (ind)'!BS$6:BS$37))),ABS(-100+(100*(('10 (ind)'!BS7-MIN('10 (ind)'!BS$6:BS$37))/(MAX('10 (ind)'!BQ$6:BQ$37)-MIN('10 (ind)'!BS$6:BS$37))))))</f>
        <v>11.528313924744657</v>
      </c>
      <c r="BT8" s="75">
        <f>IF('10 (ind)'!BT$1="si",100*(('10 (ind)'!BT7-MIN('10 (ind)'!BT$6:BT$37))/(MAX('10 (ind)'!BT$6:BT$37)-MIN('10 (ind)'!BT$6:BT$37))),ABS(-100+(100*(('10 (ind)'!BT7-MIN('10 (ind)'!BT$6:BT$37))/(MAX('10 (ind)'!BR$6:BR$37)-MIN('10 (ind)'!BT$6:BT$37))))))</f>
        <v>87.218627077967113</v>
      </c>
      <c r="BU8" s="75">
        <f>IF('10 (ind)'!BU$1="si",100*(('10 (ind)'!BU7-MIN('10 (ind)'!BU$6:BU$37))/(MAX('10 (ind)'!BU$6:BU$37)-MIN('10 (ind)'!BU$6:BU$37))),ABS(-100+(100*(('10 (ind)'!BU7-MIN('10 (ind)'!BU$6:BU$37))/(MAX('10 (ind)'!BU$6:BU$37)-MIN('10 (ind)'!BU$6:BU$37))))))</f>
        <v>36.50461022632021</v>
      </c>
      <c r="BV8" s="75">
        <f>IF('10 (ind)'!BV$1="si",100*(('10 (ind)'!BV7-MIN('10 (ind)'!BV$6:BV$37))/(MAX('10 (ind)'!BV$6:BV$37)-MIN('10 (ind)'!BV$6:BV$37))),ABS(-100+(100*(('10 (ind)'!BV7-MIN('10 (ind)'!BV$6:BV$37))/(MAX('10 (ind)'!BV$6:BV$37)-MIN('10 (ind)'!BV$6:BV$37))))))</f>
        <v>74.022850270595313</v>
      </c>
      <c r="BW8" s="75">
        <f>IF('10 (ind)'!BW$1="si",100*(('10 (ind)'!BW7-MIN('10 (ind)'!BW$6:BW$37))/(MAX('10 (ind)'!BW$6:BW$37)-MIN('10 (ind)'!BW$6:BW$37))),ABS(-100+(100*(('10 (ind)'!BW7-MIN('10 (ind)'!BW$6:BW$37))/(MAX('10 (ind)'!BW$6:BW$37)-MIN('10 (ind)'!BW$6:BW$37))))))</f>
        <v>60.58356128696105</v>
      </c>
      <c r="BX8" s="75">
        <f>IF('10 (ind)'!BX$1="si",100*(('10 (ind)'!BX7-MIN('10 (ind)'!BX$6:BX$37))/(MAX('10 (ind)'!BX$6:BX$37)-MIN('10 (ind)'!BX$6:BX$37))),ABS(-100+(100*(('10 (ind)'!BX7-MIN('10 (ind)'!BX$6:BX$37))/(MAX('10 (ind)'!BX$6:BX$37)-MIN('10 (ind)'!BX$6:BX$37))))))</f>
        <v>20.219802880757939</v>
      </c>
      <c r="BY8" s="75">
        <f>IF('10 (ind)'!BY$1="si",100*(('10 (ind)'!BY7-MIN('10 (ind)'!BY$6:BY$37))/(MAX('10 (ind)'!BY$6:BY$37)-MIN('10 (ind)'!BY$6:BY$37))),ABS(-100+(100*(('10 (ind)'!BY7-MIN('10 (ind)'!BY$6:BY$37))/(MAX('10 (ind)'!BY$6:BY$37)-MIN('10 (ind)'!BY$6:BY$37))))))</f>
        <v>29.869010481349068</v>
      </c>
      <c r="BZ8" s="75">
        <f>IF('10 (ind)'!BZ$1="si",100*(('10 (ind)'!BZ7-MIN('10 (ind)'!BZ$6:BZ$37))/(MAX('10 (ind)'!BZ$6:BZ$37)-MIN('10 (ind)'!BZ$6:BZ$37))),ABS(-100+(100*(('10 (ind)'!BZ7-MIN('10 (ind)'!BZ$6:BZ$37))/(MAX('10 (ind)'!BZ$6:BZ$37)-MIN('10 (ind)'!BZ$6:BZ$37))))))</f>
        <v>100</v>
      </c>
      <c r="CA8" s="75">
        <f>IF('10 (ind)'!CA$1="si",100*(('10 (ind)'!CA7-MIN('10 (ind)'!CA$6:CA$37))/(MAX('10 (ind)'!CA$6:CA$37)-MIN('10 (ind)'!CA$6:CA$37))),ABS(-100+(100*(('10 (ind)'!CA7-MIN('10 (ind)'!CA$6:CA$37))/(MAX('10 (ind)'!CA$6:CA$37)-MIN('10 (ind)'!CA$6:CA$37))))))</f>
        <v>0.15392172355786624</v>
      </c>
      <c r="CB8" s="75">
        <f>IF('10 (ind)'!CB$1="si",100*(('10 (ind)'!CB7-MIN('10 (ind)'!CB$6:CB$37))/(MAX('10 (ind)'!CB$6:CB$37)-MIN('10 (ind)'!CB$6:CB$37))),ABS(-100+(100*(('10 (ind)'!CB7-MIN('10 (ind)'!CB$6:CB$37))/(MAX('10 (ind)'!CB$6:CB$37)-MIN('10 (ind)'!CB$6:CB$37))))))</f>
        <v>67.080745341614914</v>
      </c>
      <c r="CC8" s="75">
        <f>IF('10 (ind)'!CC$1="si",100*(('10 (ind)'!CC7-MIN('10 (ind)'!CC$6:CC$37))/(MAX('10 (ind)'!CC$6:CC$37)-MIN('10 (ind)'!CC$6:CC$37))),ABS(-100+(100*(('10 (ind)'!CC7-MIN('10 (ind)'!CC$6:CC$37))/(MAX('10 (ind)'!CC$6:CC$37)-MIN('10 (ind)'!CC$6:CC$37))))))</f>
        <v>93.982280645984289</v>
      </c>
      <c r="CD8" s="75">
        <f>IF('10 (ind)'!CD$1="si",100*(('10 (ind)'!CD7-MIN('10 (ind)'!CD$6:CD$37))/(MAX('10 (ind)'!CD$6:CD$37)-MIN('10 (ind)'!CD$6:CD$37))),ABS(-100+(100*(('10 (ind)'!CD7-MIN('10 (ind)'!CD$6:CD$37))/(MAX('10 (ind)'!CD$6:CD$37)-MIN('10 (ind)'!CD$6:CD$37))))))</f>
        <v>10.000703329148482</v>
      </c>
      <c r="CE8" s="75">
        <f>IF('10 (ind)'!CE$1="si",100*(('10 (ind)'!CE7-MIN('10 (ind)'!CE$6:CE$37))/(MAX('10 (ind)'!CE$6:CE$37)-MIN('10 (ind)'!CE$6:CE$37))),ABS(-100+(100*(('10 (ind)'!CE7-MIN('10 (ind)'!CE$6:CE$37))/(MAX('10 (ind)'!CE$6:CE$37)-MIN('10 (ind)'!CE$6:CE$37))))))</f>
        <v>12.401944058885753</v>
      </c>
      <c r="CF8" s="75">
        <f>IF('10 (ind)'!CF$1="si",100*(('10 (ind)'!CF7-MIN('10 (ind)'!CF$6:CF$37))/(MAX('10 (ind)'!CF$6:CF$37)-MIN('10 (ind)'!CF$6:CF$37))),ABS(-100+(100*(('10 (ind)'!CF7-MIN('10 (ind)'!CF$6:CF$37))/(MAX('10 (ind)'!CF$6:CF$37)-MIN('10 (ind)'!CF$6:CF$37))))))</f>
        <v>75.191665586749622</v>
      </c>
      <c r="CG8" s="75">
        <f>IF('10 (ind)'!CG$1="si",100*(('10 (ind)'!CG7-MIN('10 (ind)'!CG$6:CG$37))/(MAX('10 (ind)'!CG$6:CG$37)-MIN('10 (ind)'!CG$6:CG$37))),ABS(-100+(100*(('10 (ind)'!CG7-MIN('10 (ind)'!CG$6:CG$37))/(MAX('10 (ind)'!CG$6:CG$37)-MIN('10 (ind)'!CG$6:CG$37))))))</f>
        <v>49.845293520768301</v>
      </c>
      <c r="CH8" s="75">
        <f>IF('10 (ind)'!CH$1="si",100*(('10 (ind)'!CH7-MIN('10 (ind)'!CH$6:CH$37))/(MAX('10 (ind)'!CH$6:CH$37)-MIN('10 (ind)'!CH$6:CH$37))),ABS(-100+(100*(('10 (ind)'!CH7-MIN('10 (ind)'!CH$6:CH$37))/(MAX('10 (ind)'!CH$6:CH$37)-MIN('10 (ind)'!CH$6:CH$37))))))</f>
        <v>17.737992742531258</v>
      </c>
      <c r="CI8" s="75">
        <f>IF('10 (ind)'!CI$1="si",100*(('10 (ind)'!CI7-MIN('10 (ind)'!CI$6:CI$37))/(MAX('10 (ind)'!CI$6:CI$37)-MIN('10 (ind)'!CI$6:CI$37))),ABS(-100+(100*(('10 (ind)'!CI7-MIN('10 (ind)'!CI$6:CI$37))/(MAX('10 (ind)'!CI$6:CI$37)-MIN('10 (ind)'!CI$6:CI$37))))))</f>
        <v>31.709517541873588</v>
      </c>
      <c r="CJ8" s="75">
        <f>IF('10 (ind)'!CJ$1="si",100*(('10 (ind)'!CJ7-MIN('10 (ind)'!CJ$6:CJ$37))/(MAX('10 (ind)'!CJ$6:CJ$37)-MIN('10 (ind)'!CJ$6:CJ$37))),ABS(-100+(100*(('10 (ind)'!CJ7-MIN('10 (ind)'!CJ$6:CJ$37))/(MAX('10 (ind)'!CJ$6:CJ$37)-MIN('10 (ind)'!CJ$6:CJ$37))))))</f>
        <v>12.404562497102495</v>
      </c>
      <c r="CK8" s="75">
        <f>IF('10 (ind)'!CK$1="si",100*(('10 (ind)'!CK7-MIN('10 (ind)'!CK$6:CK$37))/(MAX('10 (ind)'!CK$6:CK$37)-MIN('10 (ind)'!CK$6:CK$37))),ABS(-100+(100*(('10 (ind)'!CK7-MIN('10 (ind)'!CK$6:CK$37))/(MAX('10 (ind)'!CK$6:CK$37)-MIN('10 (ind)'!CK$6:CK$37))))))</f>
        <v>13.825555270497997</v>
      </c>
      <c r="CL8" s="75">
        <f>IF('10 (ind)'!CL$1="si",100*(('10 (ind)'!CL7-MIN('10 (ind)'!CL$6:CL$37))/(MAX('10 (ind)'!CL$6:CL$37)-MIN('10 (ind)'!CL$6:CL$37))),ABS(-100+(100*(('10 (ind)'!CL7-MIN('10 (ind)'!CL$6:CL$37))/(MAX('10 (ind)'!CL$6:CL$37)-MIN('10 (ind)'!CL$6:CL$37))))))</f>
        <v>23.70756363904912</v>
      </c>
      <c r="CM8" s="75">
        <f>IF('10 (ind)'!CM$1="si",100*(('10 (ind)'!CM7-MIN('10 (ind)'!CM$6:CM$37))/(MAX('10 (ind)'!CM$6:CM$37)-MIN('10 (ind)'!CM$6:CM$37))),ABS(-100+(100*(('10 (ind)'!CM7-MIN('10 (ind)'!CM$6:CM$37))/(MAX('10 (ind)'!CM$6:CM$37)-MIN('10 (ind)'!CM$6:CM$37))))))</f>
        <v>22.718707532537433</v>
      </c>
    </row>
    <row r="9" spans="1:91">
      <c r="A9" s="18" t="s">
        <v>218</v>
      </c>
      <c r="B9" s="87">
        <f>IF('10 (ind)'!B$1="si",100*(('10 (ind)'!B8-MIN('10 (ind)'!B$6:B$37))/(MAX('10 (ind)'!B$6:B$37)-MIN('10 (ind)'!B$6:B$37))),ABS(-100+(100*(('10 (ind)'!B8-MIN('10 (ind)'!B$6:B$37))/(MAX('10 (ind)'!B$6:B$37)-MIN('10 (ind)'!B$6:B$37))))))</f>
        <v>33.739615846852047</v>
      </c>
      <c r="C9" s="87">
        <f>IF('10 (ind)'!C$1="si",100*(('10 (ind)'!C8-MIN('10 (ind)'!C$6:C$37))/(MAX('10 (ind)'!C$6:C$37)-MIN('10 (ind)'!C$6:C$37))),ABS(-100+(100*(('10 (ind)'!C8-MIN('10 (ind)'!C$6:C$37))/(MAX('10 (ind)'!C$6:C$37)-MIN('10 (ind)'!C$6:C$37))))))</f>
        <v>51.517281344426515</v>
      </c>
      <c r="D9" s="87">
        <f>IF('10 (ind)'!D$1="si",100*(('10 (ind)'!D8-MIN('10 (ind)'!D$6:D$37))/(MAX('10 (ind)'!D$6:D$37)-MIN('10 (ind)'!D$6:D$37))),ABS(-100+(100*(('10 (ind)'!D8-MIN('10 (ind)'!D$6:D$37))/(MAX('10 (ind)'!D$6:D$37)-MIN('10 (ind)'!D$6:D$37))))))</f>
        <v>22.099089257352617</v>
      </c>
      <c r="E9" s="87">
        <f>IF('10 (ind)'!E$1="si",100*(('10 (ind)'!E8-MIN('10 (ind)'!E$6:E$37))/(MAX('10 (ind)'!E$6:E$37)-MIN('10 (ind)'!E$6:E$37))),ABS(-100+(100*(('10 (ind)'!E8-MIN('10 (ind)'!E$6:E$37))/(MAX('10 (ind)'!E$6:E$37)-MIN('10 (ind)'!E$6:E$37))))))</f>
        <v>98.796217488989527</v>
      </c>
      <c r="F9" s="87">
        <f>IF('10 (ind)'!F$1="si",100*(('10 (ind)'!F8-MIN('10 (ind)'!F$6:F$37))/(MAX('10 (ind)'!F$6:F$37)-MIN('10 (ind)'!F$6:F$37))),ABS(-100+(100*(('10 (ind)'!F8-MIN('10 (ind)'!F$6:F$37))/(MAX('10 (ind)'!F$6:F$37)-MIN('10 (ind)'!F$6:F$37))))))</f>
        <v>71.232876712328775</v>
      </c>
      <c r="G9" s="87">
        <f>IF('10 (ind)'!G$1="si",100*(('10 (ind)'!G8-MIN('10 (ind)'!G$6:G$37))/(MAX('10 (ind)'!G$6:G$37)-MIN('10 (ind)'!G$6:G$37))),ABS(-100+(100*(('10 (ind)'!G8-MIN('10 (ind)'!G$6:G$37))/(MAX('10 (ind)'!G$6:G$37)-MIN('10 (ind)'!G$6:G$37))))))</f>
        <v>62.711864406779668</v>
      </c>
      <c r="H9" s="87">
        <f>IF('10 (ind)'!H$1="si",100*(('10 (ind)'!H8-MIN('10 (ind)'!H$6:H$37))/(MAX('10 (ind)'!H$6:H$37)-MIN('10 (ind)'!H$6:H$37))),ABS(-100+(100*(('10 (ind)'!H8-MIN('10 (ind)'!H$6:H$37))/(MAX('10 (ind)'!H$6:H$37)-MIN('10 (ind)'!H$6:H$37))))))</f>
        <v>33.461538461538467</v>
      </c>
      <c r="I9" s="87">
        <f>IF('10 (ind)'!I$1="si",100*(('10 (ind)'!I8-MIN('10 (ind)'!I$6:I$37))/(MAX('10 (ind)'!I$6:I$37)-MIN('10 (ind)'!I$6:I$37))),ABS(-100+(100*(('10 (ind)'!I8-MIN('10 (ind)'!I$6:I$37))/(MAX('10 (ind)'!I$6:I$37)-MIN('10 (ind)'!I$6:I$37))))))</f>
        <v>95</v>
      </c>
      <c r="J9" s="87">
        <f>IF('10 (ind)'!J$1="si",100*(('10 (ind)'!J8-MIN('10 (ind)'!J$6:J$37))/(MAX('10 (ind)'!J$6:J$37)-MIN('10 (ind)'!J$6:J$37))),ABS(-100+(100*(('10 (ind)'!J8-MIN('10 (ind)'!J$6:J$37))/(MAX('10 (ind)'!J$6:J$37)-MIN('10 (ind)'!J$6:J$37))))))</f>
        <v>42.920353982300874</v>
      </c>
      <c r="K9" s="87">
        <f>IF('10 (ind)'!K$1="si",100*(('10 (ind)'!K8-MIN('10 (ind)'!K$6:K$37))/(MAX('10 (ind)'!K$6:K$37)-MIN('10 (ind)'!K$6:K$37))),ABS(-100+(100*(('10 (ind)'!K8-MIN('10 (ind)'!K$6:K$37))/(MAX('10 (ind)'!K$6:K$37)-MIN('10 (ind)'!K$6:K$37))))))</f>
        <v>68.246953130826199</v>
      </c>
      <c r="L9" s="87">
        <f>IF('10 (ind)'!L$1="si",100*(('10 (ind)'!L8-MIN('10 (ind)'!L$6:L$37))/(MAX('10 (ind)'!L$6:L$37)-MIN('10 (ind)'!L$6:L$37))),ABS(-100+(100*(('10 (ind)'!L8-MIN('10 (ind)'!L$6:L$37))/(MAX('10 (ind)'!L$6:L$37)-MIN('10 (ind)'!L$6:L$37))))))</f>
        <v>95.831532278858489</v>
      </c>
      <c r="M9" s="87">
        <f>IF('10 (ind)'!M$1="si",100*(('10 (ind)'!M8-MIN('10 (ind)'!M$6:M$37))/(MAX('10 (ind)'!M$6:M$37)-MIN('10 (ind)'!M$6:M$37))),ABS(-100+(100*(('10 (ind)'!M8-MIN('10 (ind)'!M$6:M$37))/(MAX('10 (ind)'!M$6:M$37)-MIN('10 (ind)'!M$6:M$37))))))</f>
        <v>0.1949599158587737</v>
      </c>
      <c r="N9" s="87">
        <f>IF('10 (ind)'!N$1="si",100*(('10 (ind)'!N8-MIN('10 (ind)'!N$6:N$37))/(MAX('10 (ind)'!N$6:N$37)-MIN('10 (ind)'!N$6:N$37))),ABS(-100+(100*(('10 (ind)'!N8-MIN('10 (ind)'!N$6:N$37))/(MAX('10 (ind)'!N$6:N$37)-MIN('10 (ind)'!N$6:N$37))))))</f>
        <v>31.151941667873022</v>
      </c>
      <c r="O9" s="87">
        <f>IF('10 (ind)'!O$1="si",100*(('10 (ind)'!O8-MIN('10 (ind)'!O$6:O$37))/(MAX('10 (ind)'!O$6:O$37)-MIN('10 (ind)'!O$6:O$37))),ABS(-100+(100*(('10 (ind)'!O8-MIN('10 (ind)'!O$6:O$37))/(MAX('10 (ind)'!O$6:O$37)-MIN('10 (ind)'!O$6:O$37))))))</f>
        <v>91.306759400177498</v>
      </c>
      <c r="P9" s="87">
        <f>IF('10 (ind)'!P$1="si",100*(('10 (ind)'!P8-MIN('10 (ind)'!P$6:P$37))/(MAX('10 (ind)'!P$6:P$37)-MIN('10 (ind)'!P$6:P$37))),ABS(-100+(100*(('10 (ind)'!P8-MIN('10 (ind)'!P$6:P$37))/(MAX('10 (ind)'!P$6:P$37)-MIN('10 (ind)'!P$6:P$37))))))</f>
        <v>20.551448002304728</v>
      </c>
      <c r="Q9" s="87">
        <f>IF('10 (ind)'!Q$1="si",100*(('10 (ind)'!Q8-MIN('10 (ind)'!Q$6:Q$37))/(MAX('10 (ind)'!Q$6:Q$37)-MIN('10 (ind)'!Q$6:Q$37))),ABS(-100+(100*(('10 (ind)'!Q8-MIN('10 (ind)'!Q$6:Q$37))/(MAX('10 (ind)'!Q$6:Q$37)-MIN('10 (ind)'!Q$6:Q$37))))))</f>
        <v>26.824794409446994</v>
      </c>
      <c r="R9" s="87">
        <f>IF('10 (ind)'!R$1="si",100*(('10 (ind)'!R8-MIN('10 (ind)'!R$6:R$37))/(MAX('10 (ind)'!R$6:R$37)-MIN('10 (ind)'!R$6:R$37))),ABS(-100+(100*(('10 (ind)'!R8-MIN('10 (ind)'!R$6:R$37))/(MAX('10 (ind)'!R$6:R$37)-MIN('10 (ind)'!R$6:R$37))))))</f>
        <v>0.26513939254915042</v>
      </c>
      <c r="S9" s="75">
        <f>ABS(ABS(('10 (ind)'!S8-((MAX('10 (ind)'!S$6:S$37)+MIN('10 (ind)'!S$6:S$37))/2))/(((MAX('10 (ind)'!S$6:S$37)+MIN('10 (ind)'!S$6:S$37))/2)-MAX('10 (ind)'!S$6:S$37))*100)-100)</f>
        <v>82.119205298013242</v>
      </c>
      <c r="T9" s="75">
        <f>IF('10 (ind)'!T$1="si",100*(('10 (ind)'!T8-MIN('10 (ind)'!T$6:T$37))/(MAX('10 (ind)'!T$6:T$37)-MIN('10 (ind)'!T$6:T$37))),ABS(-100+(100*(('10 (ind)'!T8-MIN('10 (ind)'!T$6:T$37))/(MAX('10 (ind)'!T$6:T$37)-MIN('10 (ind)'!T$6:T$37))))))</f>
        <v>9.5924933509976</v>
      </c>
      <c r="U9" s="75">
        <f>IF('10 (ind)'!U$1="si",100*(('10 (ind)'!U8-MIN('10 (ind)'!U$6:U$37))/(MAX('10 (ind)'!U$6:U$37)-MIN('10 (ind)'!U$6:U$37))),ABS(-100+(100*(('10 (ind)'!U8-MIN('10 (ind)'!U$6:U$37))/(MAX('10 (ind)'!U$6:U$37)-MIN('10 (ind)'!U$6:U$37))))))</f>
        <v>50</v>
      </c>
      <c r="V9" s="75">
        <f>IF('10 (ind)'!V$1="si",100*(('10 (ind)'!V8-MIN('10 (ind)'!V$6:V$37))/(MAX('10 (ind)'!V$6:V$37)-MIN('10 (ind)'!V$6:V$37))),ABS(-100+(100*(('10 (ind)'!V8-MIN('10 (ind)'!V$6:V$37))/(MAX('10 (ind)'!V$6:V$37)-MIN('10 (ind)'!V$6:V$37))))))</f>
        <v>95.270270270270274</v>
      </c>
      <c r="W9" s="75">
        <f>IF('10 (ind)'!W$1="si",100*(('10 (ind)'!W8-MIN('10 (ind)'!W$6:W$37))/(MAX('10 (ind)'!W$6:W$37)-MIN('10 (ind)'!W$6:W$37))),ABS(-100+(100*(('10 (ind)'!W8-MIN('10 (ind)'!W$6:W$37))/(MAX('10 (ind)'!W$6:W$37)-MIN('10 (ind)'!W$6:W$37))))))</f>
        <v>79.684476494456675</v>
      </c>
      <c r="X9" s="75">
        <f>IF('10 (ind)'!X$1="si",100*(('10 (ind)'!X8-MIN('10 (ind)'!X$6:X$37))/(MAX('10 (ind)'!X$6:X$37)-MIN('10 (ind)'!X$6:X$37))),ABS(-100+(100*(('10 (ind)'!X8-MIN('10 (ind)'!X$6:X$37))/(MAX('10 (ind)'!X$6:X$37)-MIN('10 (ind)'!X$6:X$37))))))</f>
        <v>83.214083937850987</v>
      </c>
      <c r="Y9" s="75">
        <f>IF('10 (ind)'!Y$1="si",100*(('10 (ind)'!Y8-MIN('10 (ind)'!Y$6:Y$37))/(MAX('10 (ind)'!Y$6:Y$37)-MIN('10 (ind)'!Y$6:Y$37))),ABS(-100+(100*(('10 (ind)'!Y8-MIN('10 (ind)'!Y$6:Y$37))/(MAX('10 (ind)'!Y$6:Y$37)-MIN('10 (ind)'!Y$6:Y$37))))))</f>
        <v>86.140205629789364</v>
      </c>
      <c r="Z9" s="75">
        <f>IF('10 (ind)'!Z$1="si",100*(('10 (ind)'!Z8-MIN('10 (ind)'!Z$6:Z$37))/(MAX('10 (ind)'!Z$6:Z$37)-MIN('10 (ind)'!Z$6:Z$37))),ABS(-100+(100*(('10 (ind)'!Z8-MIN('10 (ind)'!Z$6:Z$37))/(MAX('10 (ind)'!Z$6:Z$37)-MIN('10 (ind)'!Z$6:Z$37))))))</f>
        <v>65.010968519853691</v>
      </c>
      <c r="AA9" s="75">
        <f>IF('10 (ind)'!AA$1="si",100*(('10 (ind)'!AA8-MIN('10 (ind)'!AA$6:AA$37))/(MAX('10 (ind)'!AA$6:AA$37)-MIN('10 (ind)'!AA$6:AA$37))),ABS(-100+(100*(('10 (ind)'!AA8-MIN('10 (ind)'!AA$6:AA$37))/(MAX('10 (ind)'!AA$6:AA$37)-MIN('10 (ind)'!AA$6:AA$37))))))</f>
        <v>97.499455139908008</v>
      </c>
      <c r="AB9" s="75">
        <f>IF('10 (ind)'!AB$1="si",100*(('10 (ind)'!AB8-MIN('10 (ind)'!AB$6:AB$37))/(MAX('10 (ind)'!AB$6:AB$37)-MIN('10 (ind)'!AB$6:AB$37))),ABS(-100+(100*(('10 (ind)'!AB8-MIN('10 (ind)'!AB$6:AB$37))/(MAX('10 (ind)'!AB$6:AB$37)-MIN('10 (ind)'!AB$6:AB$37))))))</f>
        <v>80.839338771934834</v>
      </c>
      <c r="AC9" s="75">
        <f>IF('10 (ind)'!AC$1="si",100*(('10 (ind)'!AC8-MIN('10 (ind)'!AC$6:AC$37))/(MAX('10 (ind)'!AC$6:AC$37)-MIN('10 (ind)'!AC$6:AC$37))),ABS(-100+(100*(('10 (ind)'!AC8-MIN('10 (ind)'!AC$6:AC$37))/(MAX('10 (ind)'!AC$6:AC$37)-MIN('10 (ind)'!AC$6:AC$37))))))</f>
        <v>88.682577147636479</v>
      </c>
      <c r="AD9" s="75">
        <f>IF('10 (ind)'!AD$1="si",100*(('10 (ind)'!AD8-MIN('10 (ind)'!AD$6:AD$37))/(MAX('10 (ind)'!AD$6:AD$37)-MIN('10 (ind)'!AD$6:AD$37))),ABS(-100+(100*(('10 (ind)'!AD8-MIN('10 (ind)'!AD$6:AD$37))/(MAX('10 (ind)'!AD$6:AD$37)-MIN('10 (ind)'!AD$6:AD$37))))))</f>
        <v>62.277138732311776</v>
      </c>
      <c r="AE9" s="75">
        <f>IF('10 (ind)'!AE$1="si",100*(('10 (ind)'!AE8-MIN('10 (ind)'!AE$6:AE$37))/(MAX('10 (ind)'!AE$6:AE$37)-MIN('10 (ind)'!AE$6:AE$37))),ABS(-100+(100*(('10 (ind)'!AE8-MIN('10 (ind)'!AE$6:AE$37))/(MAX('10 (ind)'!AE$6:AE$37)-MIN('10 (ind)'!AE$6:AE$37))))))</f>
        <v>36.254239126862728</v>
      </c>
      <c r="AF9" s="75">
        <f>IF('10 (ind)'!AF$1="si",100*(('10 (ind)'!AF8-MIN('10 (ind)'!AF$6:AF$37))/(MAX('10 (ind)'!AF$6:AF$37)-MIN('10 (ind)'!AF$6:AF$37))),ABS(-100+(100*(('10 (ind)'!AF8-MIN('10 (ind)'!AF$6:AF$37))/(MAX('10 (ind)'!AF$6:AF$37)-MIN('10 (ind)'!AF$6:AF$37))))))</f>
        <v>94.919049499991871</v>
      </c>
      <c r="AG9" s="75">
        <f>IF('10 (ind)'!AG$1="si",100*(('10 (ind)'!AG8-MIN('10 (ind)'!AG$6:AG$37))/(MAX('10 (ind)'!AG$6:AG$37)-MIN('10 (ind)'!AG$6:AG$37))),ABS(-100+(100*(('10 (ind)'!AG8-MIN('10 (ind)'!AG$6:AG$37))/(MAX('10 (ind)'!AG$6:AG$37)-MIN('10 (ind)'!AG$6:AG$37))))))</f>
        <v>82.494821386294888</v>
      </c>
      <c r="AH9" s="75">
        <f>IF('10 (ind)'!AH$1="si",100*(('10 (ind)'!AH8-MIN('10 (ind)'!AH$6:AH$37))/(MAX('10 (ind)'!AH$6:AH$37)-MIN('10 (ind)'!AH$6:AH$37))),ABS(-100+(100*(('10 (ind)'!AH8-MIN('10 (ind)'!AH$6:AH$37))/(MAX('10 (ind)'!AH$6:AH$37)-MIN('10 (ind)'!AH$6:AH$37))))))</f>
        <v>32.81447506532848</v>
      </c>
      <c r="AI9" s="75">
        <f>IF('10 (ind)'!AI$1="si",100*(('10 (ind)'!AI8-MIN('10 (ind)'!AI$6:AI$37))/(MAX('10 (ind)'!AI$6:AI$37)-MIN('10 (ind)'!AI$6:AI$37))),ABS(-100+(100*(('10 (ind)'!AI8-MIN('10 (ind)'!AI$6:AI$37))/(MAX('10 (ind)'!AI$6:AI$37)-MIN('10 (ind)'!AI$6:AI$37))))))</f>
        <v>0.52383318805041179</v>
      </c>
      <c r="AJ9" s="75">
        <f>IF('10 (ind)'!AJ$1="si",100*(('10 (ind)'!AJ8-MIN('10 (ind)'!AJ$6:AJ$37))/(MAX('10 (ind)'!AJ$6:AJ$37)-MIN('10 (ind)'!AJ$6:AJ$37))),ABS(-100+(100*(('10 (ind)'!AJ8-MIN('10 (ind)'!AJ$6:AJ$37))/(MAX('10 (ind)'!AJ$6:AJ$37)-MIN('10 (ind)'!AJ$6:AJ$37))))))</f>
        <v>70.013639220501773</v>
      </c>
      <c r="AK9" s="75">
        <f>IF('10 (ind)'!AK$1="si",100*(('10 (ind)'!AK8-MIN('10 (ind)'!AK$6:AK$37))/(MAX('10 (ind)'!AK$6:AK$37)-MIN('10 (ind)'!AK$6:AK$37))),ABS(-100+(100*(('10 (ind)'!AK8-MIN('10 (ind)'!AK$6:AK$37))/(MAX('10 (ind)'!AK$6:AK$37)-MIN('10 (ind)'!AK$6:AK$37))))))</f>
        <v>11.057420181494356</v>
      </c>
      <c r="AL9" s="75">
        <f>IF('10 (ind)'!AL$1="si",100*(('10 (ind)'!AL8-MIN('10 (ind)'!AL$6:AL$37))/(MAX('10 (ind)'!AL$6:AL$37)-MIN('10 (ind)'!AL$6:AL$37))),ABS(-100+(100*(('10 (ind)'!AL8-MIN('10 (ind)'!AL$6:AL$37))/(MAX('10 (ind)'!AL$6:AL$37)-MIN('10 (ind)'!AL$6:AL$37))))))</f>
        <v>69.778425469793206</v>
      </c>
      <c r="AM9" s="75">
        <f>IF('10 (ind)'!AM$1="si",100*(('10 (ind)'!AM8-MIN('10 (ind)'!AM$6:AM$37))/(MAX('10 (ind)'!AM$6:AM$37)-MIN('10 (ind)'!AM$6:AM$37))),ABS(-100+(100*(('10 (ind)'!AM8-MIN('10 (ind)'!AM$6:AM$37))/(MAX('10 (ind)'!AM$6:AM$37)-MIN('10 (ind)'!AM$6:AM$37))))))</f>
        <v>52.529178927832127</v>
      </c>
      <c r="AN9" s="75">
        <f>IF('10 (ind)'!AN$1="si",100*(('10 (ind)'!AN8-MIN('10 (ind)'!AN$6:AN$37))/(MAX('10 (ind)'!AN$6:AN$37)-MIN('10 (ind)'!AN$6:AN$37))),ABS(-100+(100*(('10 (ind)'!AN8-MIN('10 (ind)'!AN$6:AN$37))/(MAX('10 (ind)'!AN$6:AN$37)-MIN('10 (ind)'!AN$6:AN$37))))))</f>
        <v>83.50367990323403</v>
      </c>
      <c r="AO9" s="75">
        <f>IF('10 (ind)'!AO$1="si",100*(('10 (ind)'!AO8-MIN('10 (ind)'!AO$6:AO$37))/(MAX('10 (ind)'!AO$6:AO$37)-MIN('10 (ind)'!AO$6:AO$37))),ABS(-100+(100*(('10 (ind)'!AO8-MIN('10 (ind)'!AO$6:AO$37))/(MAX('10 (ind)'!AO$6:AO$37)-MIN('10 (ind)'!AO$6:AO$37))))))</f>
        <v>79.844602410502418</v>
      </c>
      <c r="AP9" s="75">
        <f>IF('10 (ind)'!AP$1="si",100*(('10 (ind)'!AP8-MIN('10 (ind)'!AP$6:AP$37))/(MAX('10 (ind)'!AP$6:AP$37)-MIN('10 (ind)'!AP$6:AP$37))),ABS(-100+(100*(('10 (ind)'!AP8-MIN('10 (ind)'!AP$6:AP$37))/(MAX('10 (ind)'!AP$6:AP$37)-MIN('10 (ind)'!AP$6:AP$37))))))</f>
        <v>63.57702198458022</v>
      </c>
      <c r="AQ9" s="75">
        <f>IF('10 (ind)'!AQ$1="si",100*(('10 (ind)'!AQ8-MIN('10 (ind)'!AQ$6:AQ$37))/(MAX('10 (ind)'!AQ$6:AQ$37)-MIN('10 (ind)'!AQ$6:AQ$37))),ABS(-100+(100*(('10 (ind)'!AQ8-MIN('10 (ind)'!AQ$6:AQ$37))/(MAX('10 (ind)'!AQ$6:AQ$37)-MIN('10 (ind)'!AQ$6:AQ$37))))))</f>
        <v>19.039110521789649</v>
      </c>
      <c r="AR9" s="75">
        <f>IF('10 (ind)'!AR$1="si",100*(('10 (ind)'!AR8-MIN('10 (ind)'!AR$6:AR$37))/(MAX('10 (ind)'!AR$6:AR$37)-MIN('10 (ind)'!AR$6:AR$37))),ABS(-100+(100*(('10 (ind)'!AR8-MIN('10 (ind)'!AR$6:AR$37))/(MAX('10 (ind)'!AR$6:AR$37)-MIN('10 (ind)'!AR$6:AR$37))))))</f>
        <v>68.094130232616905</v>
      </c>
      <c r="AS9" s="75">
        <f>IF('10 (ind)'!AS$1="si",100*(('10 (ind)'!AS8-MIN('10 (ind)'!AS$6:AS$37))/(MAX('10 (ind)'!AS$6:AS$37)-MIN('10 (ind)'!AS$6:AS$37))),ABS(-100+(100*(('10 (ind)'!AS8-MIN('10 (ind)'!AS$6:AS$37))/(MAX('10 (ind)'!AS$6:AS$37)-MIN('10 (ind)'!AS$6:AS$37))))))</f>
        <v>54.843101161276415</v>
      </c>
      <c r="AT9" s="75">
        <f>IF('10 (ind)'!AT$1="si",100*(('10 (ind)'!AT8-MIN('10 (ind)'!AT$6:AT$37))/(MAX('10 (ind)'!AT$6:AT$37)-MIN('10 (ind)'!AT$6:AT$37))),ABS(-100+(100*(('10 (ind)'!AT8-MIN('10 (ind)'!AT$6:AT$37))/(MAX('10 (ind)'!AT$6:AT$37)-MIN('10 (ind)'!AT$6:AT$37))))))</f>
        <v>0</v>
      </c>
      <c r="AU9" s="75">
        <f>IF('10 (ind)'!AU$1="si",100*(('10 (ind)'!AU8-MIN('10 (ind)'!AU$6:AU$37))/(MAX('10 (ind)'!AU$6:AU$37)-MIN('10 (ind)'!AU$6:AU$37))),ABS(-100+(100*(('10 (ind)'!AU8-MIN('10 (ind)'!AU$6:AU$37))/(MAX('10 (ind)'!AU$6:AU$37)-MIN('10 (ind)'!AU$6:AU$37))))))</f>
        <v>34.189231972817474</v>
      </c>
      <c r="AV9" s="75">
        <f>IF('10 (ind)'!AV$1="si",100*(('10 (ind)'!AV8-MIN('10 (ind)'!AV$6:AV$37))/(MAX('10 (ind)'!AV$6:AV$37)-MIN('10 (ind)'!AV$6:AV$37))),ABS(-100+(100*(('10 (ind)'!AV8-MIN('10 (ind)'!AV$6:AV$37))/(MAX('10 (ind)'!AV$6:AV$37)-MIN('10 (ind)'!AV$6:AV$37))))))</f>
        <v>0</v>
      </c>
      <c r="AW9" s="75">
        <f>IF('10 (ind)'!AW$1="si",100*(('10 (ind)'!AW8-MIN('10 (ind)'!AW$6:AW$37))/(MAX('10 (ind)'!AW$6:AW$37)-MIN('10 (ind)'!AW$6:AW$37))),ABS(-100+(100*(('10 (ind)'!AW8-MIN('10 (ind)'!AW$6:AW$37))/(MAX('10 (ind)'!AW$6:AW$37)-MIN('10 (ind)'!AW$6:AW$37))))))</f>
        <v>100</v>
      </c>
      <c r="AX9" s="75">
        <f>IF('10 (ind)'!AX$1="si",100*(('10 (ind)'!AX8-MIN('10 (ind)'!AX$6:AX$37))/(MAX('10 (ind)'!AX$6:AX$37)-MIN('10 (ind)'!AX$6:AX$37))),ABS(-100+(100*(('10 (ind)'!AX8-MIN('10 (ind)'!AX$6:AX$37))/(MAX('10 (ind)'!AX$6:AX$37)-MIN('10 (ind)'!AX$6:AX$37))))))</f>
        <v>100</v>
      </c>
      <c r="AY9" s="75">
        <f>IF('10 (ind)'!AY$1="si",100*(('10 (ind)'!AY8-MIN('10 (ind)'!AY$6:AY$37))/(MAX('10 (ind)'!AY$6:AY$37)-MIN('10 (ind)'!AY$6:AY$37))),ABS(-100+(100*(('10 (ind)'!AY8-MIN('10 (ind)'!AY$6:AY$37))/(MAX('10 (ind)'!AY$6:AY$37)-MIN('10 (ind)'!AY$6:AY$37))))))</f>
        <v>69.695528068506206</v>
      </c>
      <c r="AZ9" s="75">
        <f>IF('10 (ind)'!AZ$1="si",100*(('10 (ind)'!AZ8-MIN('10 (ind)'!AZ$6:AZ$37))/(MAX('10 (ind)'!AZ$6:AZ$37)-MIN('10 (ind)'!AZ$6:AZ$37))),ABS(-100+(100*(('10 (ind)'!AZ8-MIN('10 (ind)'!AZ$6:AZ$37))/(MAX('10 (ind)'!AZ$6:AZ$37)-MIN('10 (ind)'!AZ$6:AZ$37))))))</f>
        <v>44.237548350015373</v>
      </c>
      <c r="BA9" s="75">
        <f>IF('10 (ind)'!BA$1="si",100*(('10 (ind)'!BA8-MIN('10 (ind)'!BA$6:BA$37))/(MAX('10 (ind)'!BA$6:BA$37)-MIN('10 (ind)'!BA$6:BA$37))),ABS(-100+(100*(('10 (ind)'!BA8-MIN('10 (ind)'!BA$6:BA$37))/(MAX('10 (ind)'!BA$6:BA$37)-MIN('10 (ind)'!BA$6:BA$37))))))</f>
        <v>26.975201190484473</v>
      </c>
      <c r="BB9" s="75">
        <f>IF('10 (ind)'!BB$1="si",100*(('10 (ind)'!BB8-MIN('10 (ind)'!BB$6:BB$37))/(MAX('10 (ind)'!BB$6:BB$37)-MIN('10 (ind)'!BB$6:BB$37))),ABS(-100+(100*(('10 (ind)'!BB8-MIN('10 (ind)'!BB$6:BB$37))/(MAX('10 (ind)'!BB$6:BB$37)-MIN('10 (ind)'!BB$6:BB$37))))))</f>
        <v>31.122445856922148</v>
      </c>
      <c r="BC9" s="75">
        <f>IF('10 (ind)'!BC$1="si",100*(('10 (ind)'!BC8-MIN('10 (ind)'!BC$6:BC$37))/(MAX('10 (ind)'!BC$6:BC$37)-MIN('10 (ind)'!BC$6:BC$37))),ABS(-100+(100*(('10 (ind)'!BC8-MIN('10 (ind)'!BC$6:BC$37))/(MAX('10 (ind)'!BC$6:BC$37)-MIN('10 (ind)'!BC$6:BC$37))))))</f>
        <v>2.136216700077977</v>
      </c>
      <c r="BD9" s="75">
        <f>IF('10 (ind)'!BD$1="si",100*(('10 (ind)'!BD8-MIN('10 (ind)'!BD$6:BD$37))/(MAX('10 (ind)'!BD$6:BD$37)-MIN('10 (ind)'!BD$6:BD$37))),ABS(-100+(100*(('10 (ind)'!BD8-MIN('10 (ind)'!BD$6:BD$37))/(MAX('10 (ind)'!BD$6:BD$37)-MIN('10 (ind)'!BD$6:BD$37))))))</f>
        <v>76.561510980036275</v>
      </c>
      <c r="BE9" s="75">
        <f>IF('10 (ind)'!BE$1="si",100*(('10 (ind)'!BE8-MIN('10 (ind)'!BE$6:BE$37))/(MAX('10 (ind)'!BE$6:BE$37)-MIN('10 (ind)'!BE$6:BE$37))),ABS(-100+(100*(('10 (ind)'!BE8-MIN('10 (ind)'!BE$6:BE$37))/(MAX('10 (ind)'!BE$6:BE$37)-MIN('10 (ind)'!BE$6:BE$37))))))</f>
        <v>100</v>
      </c>
      <c r="BF9" s="75">
        <f>IF('10 (ind)'!BF$1="si",100*(('10 (ind)'!BF8-MIN('10 (ind)'!BF$6:BF$37))/(MAX('10 (ind)'!BF$6:BF$37)-MIN('10 (ind)'!BF$6:BF$37))),ABS(-100+(100*(('10 (ind)'!BF8-MIN('10 (ind)'!BF$6:BF$37))/(MAX('10 (ind)'!BF$6:BF$37)-MIN('10 (ind)'!BF$6:BF$37))))))</f>
        <v>70.941444195058722</v>
      </c>
      <c r="BG9" s="75">
        <f>IF('10 (ind)'!BG$1="si",100*(('10 (ind)'!BG8-MIN('10 (ind)'!BG$6:BG$37))/(MAX('10 (ind)'!BG$6:BG$37)-MIN('10 (ind)'!BG$6:BG$37))),ABS(-100+(100*(('10 (ind)'!BG8-MIN('10 (ind)'!BG$6:BG$37))/(MAX('10 (ind)'!BG$6:BG$37)-MIN('10 (ind)'!BG$6:BG$37))))))</f>
        <v>27.090817622897678</v>
      </c>
      <c r="BH9" s="75">
        <f>IF('10 (ind)'!BH$1="si",100*(('10 (ind)'!BH8-MIN('10 (ind)'!BH$6:BH$37))/(MAX('10 (ind)'!BH$6:BH$37)-MIN('10 (ind)'!BH$6:BH$37))),ABS(-100+(100*(('10 (ind)'!BH8-MIN('10 (ind)'!BH$6:BH$37))/(MAX('10 (ind)'!BH$6:BH$37)-MIN('10 (ind)'!BH$6:BH$37))))))</f>
        <v>1.7861048948303224</v>
      </c>
      <c r="BI9" s="75">
        <f>IF('10 (ind)'!BI$1="si",100*(('10 (ind)'!BI8-MIN('10 (ind)'!BI$6:BI$37))/(MAX('10 (ind)'!BI$6:BI$37)-MIN('10 (ind)'!BI$6:BI$37))),ABS(-100+(100*(('10 (ind)'!BI8-MIN('10 (ind)'!BI$6:BI$37))/(MAX('10 (ind)'!BI$6:BI$37)-MIN('10 (ind)'!BI$6:BI$37))))))</f>
        <v>98.206069884501332</v>
      </c>
      <c r="BJ9" s="75">
        <f>IF('10 (ind)'!BJ$1="si",100*(('10 (ind)'!BJ8-MIN('10 (ind)'!BJ$6:BJ$37))/(MAX('10 (ind)'!BJ$6:BJ$37)-MIN('10 (ind)'!BJ$6:BJ$37))),ABS(-100+(100*(('10 (ind)'!BJ8-MIN('10 (ind)'!BJ$6:BJ$37))/(MAX('10 (ind)'!BJ$6:BJ$37)-MIN('10 (ind)'!BJ$6:BJ$37))))))</f>
        <v>20.544774633517321</v>
      </c>
      <c r="BK9" s="75">
        <f>IF('10 (ind)'!BK$1="si",100*(('10 (ind)'!BK8-MIN('10 (ind)'!BK$6:BK$37))/(MAX('10 (ind)'!BK$6:BK$37)-MIN('10 (ind)'!BK$6:BK$37))),ABS(-100+(100*(('10 (ind)'!BK8-MIN('10 (ind)'!BK$6:BK$37))/(MAX('10 (ind)'!BK$6:BK$37)-MIN('10 (ind)'!BK$6:BK$37))))))</f>
        <v>100</v>
      </c>
      <c r="BL9" s="75">
        <f>IF('10 (ind)'!BL$1="si",100*(('10 (ind)'!BL8-MIN('10 (ind)'!BL$6:BL$37))/(MAX('10 (ind)'!BL$6:BL$37)-MIN('10 (ind)'!BL$6:BL$37))),ABS(-100+(100*(('10 (ind)'!BL8-MIN('10 (ind)'!BL$6:BL$37))/(MAX('10 (ind)'!BL$6:BL$37)-MIN('10 (ind)'!BL$6:BL$37))))))</f>
        <v>43.243243243243242</v>
      </c>
      <c r="BM9" s="75">
        <f>IF('10 (ind)'!BM$1="si",100*(('10 (ind)'!BM8-MIN('10 (ind)'!BM$6:BM$37))/(MAX('10 (ind)'!BM$6:BM$37)-MIN('10 (ind)'!BM$6:BM$37))),ABS(-100+(100*(('10 (ind)'!BM8-MIN('10 (ind)'!BM$6:BM$37))/(MAX('10 (ind)'!BM$6:BM$37)-MIN('10 (ind)'!BM$6:BM$37))))))</f>
        <v>73.769017130525384</v>
      </c>
      <c r="BN9" s="75">
        <f>IF('10 (ind)'!BN$1="si",100*(('10 (ind)'!BN8-MIN('10 (ind)'!BN$6:BN$37))/(MAX('10 (ind)'!BN$6:BN$37)-MIN('10 (ind)'!BN$6:BN$37))),ABS(-100+(100*(('10 (ind)'!BN8-MIN('10 (ind)'!BN$6:BN$37))/(MAX('10 (ind)'!BN$6:BN$37)-MIN('10 (ind)'!BN$6:BN$37))))))</f>
        <v>59.801625445024108</v>
      </c>
      <c r="BO9" s="75">
        <f>IF('10 (ind)'!BO$1="si",100*(('10 (ind)'!BO8-MIN('10 (ind)'!BO$6:BO$37))/(MAX('10 (ind)'!BO$6:BO$37)-MIN('10 (ind)'!BO$6:BO$37))),ABS(-100+(100*(('10 (ind)'!BO8-MIN('10 (ind)'!BO$6:BO$37))/(MAX('10 (ind)'!BO$6:BO$37)-MIN('10 (ind)'!BO$6:BO$37))))))</f>
        <v>45.312352513418901</v>
      </c>
      <c r="BP9" s="75">
        <f>IF('10 (ind)'!BP$1="si",100*(('10 (ind)'!BP8-MIN('10 (ind)'!BP$6:BP$37))/(MAX('10 (ind)'!BP$6:BP$37)-MIN('10 (ind)'!BP$6:BP$37))),ABS(-100+(100*(('10 (ind)'!BP8-MIN('10 (ind)'!BP$6:BP$37))/(MAX('10 (ind)'!BP$6:BP$37)-MIN('10 (ind)'!BP$6:BP$37))))))</f>
        <v>67.790370150704859</v>
      </c>
      <c r="BQ9" s="75">
        <f>IF('10 (ind)'!BQ$1="si",100*(('10 (ind)'!BQ8-MIN('10 (ind)'!BQ$6:BQ$37))/(MAX('10 (ind)'!BQ$6:BQ$37)-MIN('10 (ind)'!BQ$6:BQ$37))),ABS(-100+(100*(('10 (ind)'!BQ8-MIN('10 (ind)'!BQ$6:BQ$37))/(MAX('10 (ind)'!BQ$6:BQ$37)-MIN('10 (ind)'!BQ$6:BQ$37))))))</f>
        <v>33.582289824032294</v>
      </c>
      <c r="BR9" s="75">
        <f>IF('10 (ind)'!BR$1="si",100*(('10 (ind)'!BR8-MIN('10 (ind)'!BR$6:BR$37))/(MAX('10 (ind)'!BR$6:BR$37)-MIN('10 (ind)'!BR$6:BR$37))),ABS(-100+(100*(('10 (ind)'!BR8-MIN('10 (ind)'!BR$6:BR$37))/(MAX('10 (ind)'!BP$6:BP$37)-MIN('10 (ind)'!BR$6:BR$37))))))</f>
        <v>19.024789364780979</v>
      </c>
      <c r="BS9" s="75">
        <f>IF('10 (ind)'!BS$1="si",100*(('10 (ind)'!BS8-MIN('10 (ind)'!BS$6:BS$37))/(MAX('10 (ind)'!BS$6:BS$37)-MIN('10 (ind)'!BS$6:BS$37))),ABS(-100+(100*(('10 (ind)'!BS8-MIN('10 (ind)'!BS$6:BS$37))/(MAX('10 (ind)'!BQ$6:BQ$37)-MIN('10 (ind)'!BS$6:BS$37))))))</f>
        <v>0</v>
      </c>
      <c r="BT9" s="75">
        <f>IF('10 (ind)'!BT$1="si",100*(('10 (ind)'!BT8-MIN('10 (ind)'!BT$6:BT$37))/(MAX('10 (ind)'!BT$6:BT$37)-MIN('10 (ind)'!BT$6:BT$37))),ABS(-100+(100*(('10 (ind)'!BT8-MIN('10 (ind)'!BT$6:BT$37))/(MAX('10 (ind)'!BR$6:BR$37)-MIN('10 (ind)'!BT$6:BT$37))))))</f>
        <v>92.058487921942714</v>
      </c>
      <c r="BU9" s="75">
        <f>IF('10 (ind)'!BU$1="si",100*(('10 (ind)'!BU8-MIN('10 (ind)'!BU$6:BU$37))/(MAX('10 (ind)'!BU$6:BU$37)-MIN('10 (ind)'!BU$6:BU$37))),ABS(-100+(100*(('10 (ind)'!BU8-MIN('10 (ind)'!BU$6:BU$37))/(MAX('10 (ind)'!BU$6:BU$37)-MIN('10 (ind)'!BU$6:BU$37))))))</f>
        <v>18.922883487007553</v>
      </c>
      <c r="BV9" s="75">
        <f>IF('10 (ind)'!BV$1="si",100*(('10 (ind)'!BV8-MIN('10 (ind)'!BV$6:BV$37))/(MAX('10 (ind)'!BV$6:BV$37)-MIN('10 (ind)'!BV$6:BV$37))),ABS(-100+(100*(('10 (ind)'!BV8-MIN('10 (ind)'!BV$6:BV$37))/(MAX('10 (ind)'!BV$6:BV$37)-MIN('10 (ind)'!BV$6:BV$37))))))</f>
        <v>6.1334936861094382</v>
      </c>
      <c r="BW9" s="75">
        <f>IF('10 (ind)'!BW$1="si",100*(('10 (ind)'!BW8-MIN('10 (ind)'!BW$6:BW$37))/(MAX('10 (ind)'!BW$6:BW$37)-MIN('10 (ind)'!BW$6:BW$37))),ABS(-100+(100*(('10 (ind)'!BW8-MIN('10 (ind)'!BW$6:BW$37))/(MAX('10 (ind)'!BW$6:BW$37)-MIN('10 (ind)'!BW$6:BW$37))))))</f>
        <v>0</v>
      </c>
      <c r="BX9" s="75">
        <f>IF('10 (ind)'!BX$1="si",100*(('10 (ind)'!BX8-MIN('10 (ind)'!BX$6:BX$37))/(MAX('10 (ind)'!BX$6:BX$37)-MIN('10 (ind)'!BX$6:BX$37))),ABS(-100+(100*(('10 (ind)'!BX8-MIN('10 (ind)'!BX$6:BX$37))/(MAX('10 (ind)'!BX$6:BX$37)-MIN('10 (ind)'!BX$6:BX$37))))))</f>
        <v>38.205937371801369</v>
      </c>
      <c r="BY9" s="75">
        <f>IF('10 (ind)'!BY$1="si",100*(('10 (ind)'!BY8-MIN('10 (ind)'!BY$6:BY$37))/(MAX('10 (ind)'!BY$6:BY$37)-MIN('10 (ind)'!BY$6:BY$37))),ABS(-100+(100*(('10 (ind)'!BY8-MIN('10 (ind)'!BY$6:BY$37))/(MAX('10 (ind)'!BY$6:BY$37)-MIN('10 (ind)'!BY$6:BY$37))))))</f>
        <v>83.441434616629621</v>
      </c>
      <c r="BZ9" s="75">
        <f>IF('10 (ind)'!BZ$1="si",100*(('10 (ind)'!BZ8-MIN('10 (ind)'!BZ$6:BZ$37))/(MAX('10 (ind)'!BZ$6:BZ$37)-MIN('10 (ind)'!BZ$6:BZ$37))),ABS(-100+(100*(('10 (ind)'!BZ8-MIN('10 (ind)'!BZ$6:BZ$37))/(MAX('10 (ind)'!BZ$6:BZ$37)-MIN('10 (ind)'!BZ$6:BZ$37))))))</f>
        <v>97.954947253444828</v>
      </c>
      <c r="CA9" s="75">
        <f>IF('10 (ind)'!CA$1="si",100*(('10 (ind)'!CA8-MIN('10 (ind)'!CA$6:CA$37))/(MAX('10 (ind)'!CA$6:CA$37)-MIN('10 (ind)'!CA$6:CA$37))),ABS(-100+(100*(('10 (ind)'!CA8-MIN('10 (ind)'!CA$6:CA$37))/(MAX('10 (ind)'!CA$6:CA$37)-MIN('10 (ind)'!CA$6:CA$37))))))</f>
        <v>0</v>
      </c>
      <c r="CB9" s="75">
        <f>IF('10 (ind)'!CB$1="si",100*(('10 (ind)'!CB8-MIN('10 (ind)'!CB$6:CB$37))/(MAX('10 (ind)'!CB$6:CB$37)-MIN('10 (ind)'!CB$6:CB$37))),ABS(-100+(100*(('10 (ind)'!CB8-MIN('10 (ind)'!CB$6:CB$37))/(MAX('10 (ind)'!CB$6:CB$37)-MIN('10 (ind)'!CB$6:CB$37))))))</f>
        <v>100</v>
      </c>
      <c r="CC9" s="75">
        <f>IF('10 (ind)'!CC$1="si",100*(('10 (ind)'!CC8-MIN('10 (ind)'!CC$6:CC$37))/(MAX('10 (ind)'!CC$6:CC$37)-MIN('10 (ind)'!CC$6:CC$37))),ABS(-100+(100*(('10 (ind)'!CC8-MIN('10 (ind)'!CC$6:CC$37))/(MAX('10 (ind)'!CC$6:CC$37)-MIN('10 (ind)'!CC$6:CC$37))))))</f>
        <v>93.379716281248861</v>
      </c>
      <c r="CD9" s="75">
        <f>IF('10 (ind)'!CD$1="si",100*(('10 (ind)'!CD8-MIN('10 (ind)'!CD$6:CD$37))/(MAX('10 (ind)'!CD$6:CD$37)-MIN('10 (ind)'!CD$6:CD$37))),ABS(-100+(100*(('10 (ind)'!CD8-MIN('10 (ind)'!CD$6:CD$37))/(MAX('10 (ind)'!CD$6:CD$37)-MIN('10 (ind)'!CD$6:CD$37))))))</f>
        <v>22.626380528516322</v>
      </c>
      <c r="CE9" s="75">
        <f>IF('10 (ind)'!CE$1="si",100*(('10 (ind)'!CE8-MIN('10 (ind)'!CE$6:CE$37))/(MAX('10 (ind)'!CE$6:CE$37)-MIN('10 (ind)'!CE$6:CE$37))),ABS(-100+(100*(('10 (ind)'!CE8-MIN('10 (ind)'!CE$6:CE$37))/(MAX('10 (ind)'!CE$6:CE$37)-MIN('10 (ind)'!CE$6:CE$37))))))</f>
        <v>65.04296390332442</v>
      </c>
      <c r="CF9" s="75">
        <f>IF('10 (ind)'!CF$1="si",100*(('10 (ind)'!CF8-MIN('10 (ind)'!CF$6:CF$37))/(MAX('10 (ind)'!CF$6:CF$37)-MIN('10 (ind)'!CF$6:CF$37))),ABS(-100+(100*(('10 (ind)'!CF8-MIN('10 (ind)'!CF$6:CF$37))/(MAX('10 (ind)'!CF$6:CF$37)-MIN('10 (ind)'!CF$6:CF$37))))))</f>
        <v>2.4624319112226933</v>
      </c>
      <c r="CG9" s="75">
        <f>IF('10 (ind)'!CG$1="si",100*(('10 (ind)'!CG8-MIN('10 (ind)'!CG$6:CG$37))/(MAX('10 (ind)'!CG$6:CG$37)-MIN('10 (ind)'!CG$6:CG$37))),ABS(-100+(100*(('10 (ind)'!CG8-MIN('10 (ind)'!CG$6:CG$37))/(MAX('10 (ind)'!CG$6:CG$37)-MIN('10 (ind)'!CG$6:CG$37))))))</f>
        <v>56.675809742123739</v>
      </c>
      <c r="CH9" s="75">
        <f>IF('10 (ind)'!CH$1="si",100*(('10 (ind)'!CH8-MIN('10 (ind)'!CH$6:CH$37))/(MAX('10 (ind)'!CH$6:CH$37)-MIN('10 (ind)'!CH$6:CH$37))),ABS(-100+(100*(('10 (ind)'!CH8-MIN('10 (ind)'!CH$6:CH$37))/(MAX('10 (ind)'!CH$6:CH$37)-MIN('10 (ind)'!CH$6:CH$37))))))</f>
        <v>100</v>
      </c>
      <c r="CI9" s="75">
        <f>IF('10 (ind)'!CI$1="si",100*(('10 (ind)'!CI8-MIN('10 (ind)'!CI$6:CI$37))/(MAX('10 (ind)'!CI$6:CI$37)-MIN('10 (ind)'!CI$6:CI$37))),ABS(-100+(100*(('10 (ind)'!CI8-MIN('10 (ind)'!CI$6:CI$37))/(MAX('10 (ind)'!CI$6:CI$37)-MIN('10 (ind)'!CI$6:CI$37))))))</f>
        <v>2.5032218904597818</v>
      </c>
      <c r="CJ9" s="75">
        <f>IF('10 (ind)'!CJ$1="si",100*(('10 (ind)'!CJ8-MIN('10 (ind)'!CJ$6:CJ$37))/(MAX('10 (ind)'!CJ$6:CJ$37)-MIN('10 (ind)'!CJ$6:CJ$37))),ABS(-100+(100*(('10 (ind)'!CJ8-MIN('10 (ind)'!CJ$6:CJ$37))/(MAX('10 (ind)'!CJ$6:CJ$37)-MIN('10 (ind)'!CJ$6:CJ$37))))))</f>
        <v>34.985979428707871</v>
      </c>
      <c r="CK9" s="75">
        <f>IF('10 (ind)'!CK$1="si",100*(('10 (ind)'!CK8-MIN('10 (ind)'!CK$6:CK$37))/(MAX('10 (ind)'!CK$6:CK$37)-MIN('10 (ind)'!CK$6:CK$37))),ABS(-100+(100*(('10 (ind)'!CK8-MIN('10 (ind)'!CK$6:CK$37))/(MAX('10 (ind)'!CK$6:CK$37)-MIN('10 (ind)'!CK$6:CK$37))))))</f>
        <v>16.839900266011799</v>
      </c>
      <c r="CL9" s="75">
        <f>IF('10 (ind)'!CL$1="si",100*(('10 (ind)'!CL8-MIN('10 (ind)'!CL$6:CL$37))/(MAX('10 (ind)'!CL$6:CL$37)-MIN('10 (ind)'!CL$6:CL$37))),ABS(-100+(100*(('10 (ind)'!CL8-MIN('10 (ind)'!CL$6:CL$37))/(MAX('10 (ind)'!CL$6:CL$37)-MIN('10 (ind)'!CL$6:CL$37))))))</f>
        <v>13.655861541465367</v>
      </c>
      <c r="CM9" s="75">
        <f>IF('10 (ind)'!CM$1="si",100*(('10 (ind)'!CM8-MIN('10 (ind)'!CM$6:CM$37))/(MAX('10 (ind)'!CM$6:CM$37)-MIN('10 (ind)'!CM$6:CM$37))),ABS(-100+(100*(('10 (ind)'!CM8-MIN('10 (ind)'!CM$6:CM$37))/(MAX('10 (ind)'!CM$6:CM$37)-MIN('10 (ind)'!CM$6:CM$37))))))</f>
        <v>44.329271764008404</v>
      </c>
    </row>
    <row r="10" spans="1:91">
      <c r="A10" s="18" t="s">
        <v>219</v>
      </c>
      <c r="B10" s="87">
        <f>IF('10 (ind)'!B$1="si",100*(('10 (ind)'!B9-MIN('10 (ind)'!B$6:B$37))/(MAX('10 (ind)'!B$6:B$37)-MIN('10 (ind)'!B$6:B$37))),ABS(-100+(100*(('10 (ind)'!B9-MIN('10 (ind)'!B$6:B$37))/(MAX('10 (ind)'!B$6:B$37)-MIN('10 (ind)'!B$6:B$37))))))</f>
        <v>44.016894094829709</v>
      </c>
      <c r="C10" s="87">
        <f>IF('10 (ind)'!C$1="si",100*(('10 (ind)'!C9-MIN('10 (ind)'!C$6:C$37))/(MAX('10 (ind)'!C$6:C$37)-MIN('10 (ind)'!C$6:C$37))),ABS(-100+(100*(('10 (ind)'!C9-MIN('10 (ind)'!C$6:C$37))/(MAX('10 (ind)'!C$6:C$37)-MIN('10 (ind)'!C$6:C$37))))))</f>
        <v>37.684341239289694</v>
      </c>
      <c r="D10" s="87">
        <f>IF('10 (ind)'!D$1="si",100*(('10 (ind)'!D9-MIN('10 (ind)'!D$6:D$37))/(MAX('10 (ind)'!D$6:D$37)-MIN('10 (ind)'!D$6:D$37))),ABS(-100+(100*(('10 (ind)'!D9-MIN('10 (ind)'!D$6:D$37))/(MAX('10 (ind)'!D$6:D$37)-MIN('10 (ind)'!D$6:D$37))))))</f>
        <v>100</v>
      </c>
      <c r="E10" s="87">
        <f>IF('10 (ind)'!E$1="si",100*(('10 (ind)'!E9-MIN('10 (ind)'!E$6:E$37))/(MAX('10 (ind)'!E$6:E$37)-MIN('10 (ind)'!E$6:E$37))),ABS(-100+(100*(('10 (ind)'!E9-MIN('10 (ind)'!E$6:E$37))/(MAX('10 (ind)'!E$6:E$37)-MIN('10 (ind)'!E$6:E$37))))))</f>
        <v>76.351265019830393</v>
      </c>
      <c r="F10" s="87">
        <f>IF('10 (ind)'!F$1="si",100*(('10 (ind)'!F9-MIN('10 (ind)'!F$6:F$37))/(MAX('10 (ind)'!F$6:F$37)-MIN('10 (ind)'!F$6:F$37))),ABS(-100+(100*(('10 (ind)'!F9-MIN('10 (ind)'!F$6:F$37))/(MAX('10 (ind)'!F$6:F$37)-MIN('10 (ind)'!F$6:F$37))))))</f>
        <v>28.08219178082193</v>
      </c>
      <c r="G10" s="87">
        <f>IF('10 (ind)'!G$1="si",100*(('10 (ind)'!G9-MIN('10 (ind)'!G$6:G$37))/(MAX('10 (ind)'!G$6:G$37)-MIN('10 (ind)'!G$6:G$37))),ABS(-100+(100*(('10 (ind)'!G9-MIN('10 (ind)'!G$6:G$37))/(MAX('10 (ind)'!G$6:G$37)-MIN('10 (ind)'!G$6:G$37))))))</f>
        <v>41.525423728813571</v>
      </c>
      <c r="H10" s="87">
        <f>IF('10 (ind)'!H$1="si",100*(('10 (ind)'!H9-MIN('10 (ind)'!H$6:H$37))/(MAX('10 (ind)'!H$6:H$37)-MIN('10 (ind)'!H$6:H$37))),ABS(-100+(100*(('10 (ind)'!H9-MIN('10 (ind)'!H$6:H$37))/(MAX('10 (ind)'!H$6:H$37)-MIN('10 (ind)'!H$6:H$37))))))</f>
        <v>100</v>
      </c>
      <c r="I10" s="87">
        <f>IF('10 (ind)'!I$1="si",100*(('10 (ind)'!I9-MIN('10 (ind)'!I$6:I$37))/(MAX('10 (ind)'!I$6:I$37)-MIN('10 (ind)'!I$6:I$37))),ABS(-100+(100*(('10 (ind)'!I9-MIN('10 (ind)'!I$6:I$37))/(MAX('10 (ind)'!I$6:I$37)-MIN('10 (ind)'!I$6:I$37))))))</f>
        <v>26.250000000000007</v>
      </c>
      <c r="J10" s="87">
        <f>IF('10 (ind)'!J$1="si",100*(('10 (ind)'!J9-MIN('10 (ind)'!J$6:J$37))/(MAX('10 (ind)'!J$6:J$37)-MIN('10 (ind)'!J$6:J$37))),ABS(-100+(100*(('10 (ind)'!J9-MIN('10 (ind)'!J$6:J$37))/(MAX('10 (ind)'!J$6:J$37)-MIN('10 (ind)'!J$6:J$37))))))</f>
        <v>0</v>
      </c>
      <c r="K10" s="87">
        <f>IF('10 (ind)'!K$1="si",100*(('10 (ind)'!K9-MIN('10 (ind)'!K$6:K$37))/(MAX('10 (ind)'!K$6:K$37)-MIN('10 (ind)'!K$6:K$37))),ABS(-100+(100*(('10 (ind)'!K9-MIN('10 (ind)'!K$6:K$37))/(MAX('10 (ind)'!K$6:K$37)-MIN('10 (ind)'!K$6:K$37))))))</f>
        <v>85.513162811987414</v>
      </c>
      <c r="L10" s="87">
        <f>IF('10 (ind)'!L$1="si",100*(('10 (ind)'!L9-MIN('10 (ind)'!L$6:L$37))/(MAX('10 (ind)'!L$6:L$37)-MIN('10 (ind)'!L$6:L$37))),ABS(-100+(100*(('10 (ind)'!L9-MIN('10 (ind)'!L$6:L$37))/(MAX('10 (ind)'!L$6:L$37)-MIN('10 (ind)'!L$6:L$37))))))</f>
        <v>97.73301823093783</v>
      </c>
      <c r="M10" s="87">
        <f>IF('10 (ind)'!M$1="si",100*(('10 (ind)'!M9-MIN('10 (ind)'!M$6:M$37))/(MAX('10 (ind)'!M$6:M$37)-MIN('10 (ind)'!M$6:M$37))),ABS(-100+(100*(('10 (ind)'!M9-MIN('10 (ind)'!M$6:M$37))/(MAX('10 (ind)'!M$6:M$37)-MIN('10 (ind)'!M$6:M$37))))))</f>
        <v>0.89066845050039689</v>
      </c>
      <c r="N10" s="87">
        <f>IF('10 (ind)'!N$1="si",100*(('10 (ind)'!N9-MIN('10 (ind)'!N$6:N$37))/(MAX('10 (ind)'!N$6:N$37)-MIN('10 (ind)'!N$6:N$37))),ABS(-100+(100*(('10 (ind)'!N9-MIN('10 (ind)'!N$6:N$37))/(MAX('10 (ind)'!N$6:N$37)-MIN('10 (ind)'!N$6:N$37))))))</f>
        <v>100</v>
      </c>
      <c r="O10" s="87">
        <f>IF('10 (ind)'!O$1="si",100*(('10 (ind)'!O9-MIN('10 (ind)'!O$6:O$37))/(MAX('10 (ind)'!O$6:O$37)-MIN('10 (ind)'!O$6:O$37))),ABS(-100+(100*(('10 (ind)'!O9-MIN('10 (ind)'!O$6:O$37))/(MAX('10 (ind)'!O$6:O$37)-MIN('10 (ind)'!O$6:O$37))))))</f>
        <v>34.854126023248028</v>
      </c>
      <c r="P10" s="87">
        <f>IF('10 (ind)'!P$1="si",100*(('10 (ind)'!P9-MIN('10 (ind)'!P$6:P$37))/(MAX('10 (ind)'!P$6:P$37)-MIN('10 (ind)'!P$6:P$37))),ABS(-100+(100*(('10 (ind)'!P9-MIN('10 (ind)'!P$6:P$37))/(MAX('10 (ind)'!P$6:P$37)-MIN('10 (ind)'!P$6:P$37))))))</f>
        <v>13.459978152396559</v>
      </c>
      <c r="Q10" s="87">
        <f>IF('10 (ind)'!Q$1="si",100*(('10 (ind)'!Q9-MIN('10 (ind)'!Q$6:Q$37))/(MAX('10 (ind)'!Q$6:Q$37)-MIN('10 (ind)'!Q$6:Q$37))),ABS(-100+(100*(('10 (ind)'!Q9-MIN('10 (ind)'!Q$6:Q$37))/(MAX('10 (ind)'!Q$6:Q$37)-MIN('10 (ind)'!Q$6:Q$37))))))</f>
        <v>37.779269640598152</v>
      </c>
      <c r="R10" s="87">
        <f>IF('10 (ind)'!R$1="si",100*(('10 (ind)'!R9-MIN('10 (ind)'!R$6:R$37))/(MAX('10 (ind)'!R$6:R$37)-MIN('10 (ind)'!R$6:R$37))),ABS(-100+(100*(('10 (ind)'!R9-MIN('10 (ind)'!R$6:R$37))/(MAX('10 (ind)'!R$6:R$37)-MIN('10 (ind)'!R$6:R$37))))))</f>
        <v>0.1057339907898612</v>
      </c>
      <c r="S10" s="75">
        <f>ABS(ABS(('10 (ind)'!S9-((MAX('10 (ind)'!S$6:S$37)+MIN('10 (ind)'!S$6:S$37))/2))/(((MAX('10 (ind)'!S$6:S$37)+MIN('10 (ind)'!S$6:S$37))/2)-MAX('10 (ind)'!S$6:S$37))*100)-100)</f>
        <v>0</v>
      </c>
      <c r="T10" s="75">
        <f>IF('10 (ind)'!T$1="si",100*(('10 (ind)'!T9-MIN('10 (ind)'!T$6:T$37))/(MAX('10 (ind)'!T$6:T$37)-MIN('10 (ind)'!T$6:T$37))),ABS(-100+(100*(('10 (ind)'!T9-MIN('10 (ind)'!T$6:T$37))/(MAX('10 (ind)'!T$6:T$37)-MIN('10 (ind)'!T$6:T$37))))))</f>
        <v>0</v>
      </c>
      <c r="U10" s="75">
        <f>IF('10 (ind)'!U$1="si",100*(('10 (ind)'!U9-MIN('10 (ind)'!U$6:U$37))/(MAX('10 (ind)'!U$6:U$37)-MIN('10 (ind)'!U$6:U$37))),ABS(-100+(100*(('10 (ind)'!U9-MIN('10 (ind)'!U$6:U$37))/(MAX('10 (ind)'!U$6:U$37)-MIN('10 (ind)'!U$6:U$37))))))</f>
        <v>50</v>
      </c>
      <c r="V10" s="75">
        <f>IF('10 (ind)'!V$1="si",100*(('10 (ind)'!V9-MIN('10 (ind)'!V$6:V$37))/(MAX('10 (ind)'!V$6:V$37)-MIN('10 (ind)'!V$6:V$37))),ABS(-100+(100*(('10 (ind)'!V9-MIN('10 (ind)'!V$6:V$37))/(MAX('10 (ind)'!V$6:V$37)-MIN('10 (ind)'!V$6:V$37))))))</f>
        <v>99.324324324324323</v>
      </c>
      <c r="W10" s="75">
        <f>IF('10 (ind)'!W$1="si",100*(('10 (ind)'!W9-MIN('10 (ind)'!W$6:W$37))/(MAX('10 (ind)'!W$6:W$37)-MIN('10 (ind)'!W$6:W$37))),ABS(-100+(100*(('10 (ind)'!W9-MIN('10 (ind)'!W$6:W$37))/(MAX('10 (ind)'!W$6:W$37)-MIN('10 (ind)'!W$6:W$37))))))</f>
        <v>81.470592165936395</v>
      </c>
      <c r="X10" s="75">
        <f>IF('10 (ind)'!X$1="si",100*(('10 (ind)'!X9-MIN('10 (ind)'!X$6:X$37))/(MAX('10 (ind)'!X$6:X$37)-MIN('10 (ind)'!X$6:X$37))),ABS(-100+(100*(('10 (ind)'!X9-MIN('10 (ind)'!X$6:X$37))/(MAX('10 (ind)'!X$6:X$37)-MIN('10 (ind)'!X$6:X$37))))))</f>
        <v>54.450209830302732</v>
      </c>
      <c r="Y10" s="75">
        <f>IF('10 (ind)'!Y$1="si",100*(('10 (ind)'!Y9-MIN('10 (ind)'!Y$6:Y$37))/(MAX('10 (ind)'!Y$6:Y$37)-MIN('10 (ind)'!Y$6:Y$37))),ABS(-100+(100*(('10 (ind)'!Y9-MIN('10 (ind)'!Y$6:Y$37))/(MAX('10 (ind)'!Y$6:Y$37)-MIN('10 (ind)'!Y$6:Y$37))))))</f>
        <v>55.048326851245719</v>
      </c>
      <c r="Z10" s="75">
        <f>IF('10 (ind)'!Z$1="si",100*(('10 (ind)'!Z9-MIN('10 (ind)'!Z$6:Z$37))/(MAX('10 (ind)'!Z$6:Z$37)-MIN('10 (ind)'!Z$6:Z$37))),ABS(-100+(100*(('10 (ind)'!Z9-MIN('10 (ind)'!Z$6:Z$37))/(MAX('10 (ind)'!Z$6:Z$37)-MIN('10 (ind)'!Z$6:Z$37))))))</f>
        <v>21.091816021194646</v>
      </c>
      <c r="AA10" s="75">
        <f>IF('10 (ind)'!AA$1="si",100*(('10 (ind)'!AA9-MIN('10 (ind)'!AA$6:AA$37))/(MAX('10 (ind)'!AA$6:AA$37)-MIN('10 (ind)'!AA$6:AA$37))),ABS(-100+(100*(('10 (ind)'!AA9-MIN('10 (ind)'!AA$6:AA$37))/(MAX('10 (ind)'!AA$6:AA$37)-MIN('10 (ind)'!AA$6:AA$37))))))</f>
        <v>78.812637778364717</v>
      </c>
      <c r="AB10" s="75">
        <f>IF('10 (ind)'!AB$1="si",100*(('10 (ind)'!AB9-MIN('10 (ind)'!AB$6:AB$37))/(MAX('10 (ind)'!AB$6:AB$37)-MIN('10 (ind)'!AB$6:AB$37))),ABS(-100+(100*(('10 (ind)'!AB9-MIN('10 (ind)'!AB$6:AB$37))/(MAX('10 (ind)'!AB$6:AB$37)-MIN('10 (ind)'!AB$6:AB$37))))))</f>
        <v>92.487673865125558</v>
      </c>
      <c r="AC10" s="75">
        <f>IF('10 (ind)'!AC$1="si",100*(('10 (ind)'!AC9-MIN('10 (ind)'!AC$6:AC$37))/(MAX('10 (ind)'!AC$6:AC$37)-MIN('10 (ind)'!AC$6:AC$37))),ABS(-100+(100*(('10 (ind)'!AC9-MIN('10 (ind)'!AC$6:AC$37))/(MAX('10 (ind)'!AC$6:AC$37)-MIN('10 (ind)'!AC$6:AC$37))))))</f>
        <v>78.630269741246622</v>
      </c>
      <c r="AD10" s="75">
        <f>IF('10 (ind)'!AD$1="si",100*(('10 (ind)'!AD9-MIN('10 (ind)'!AD$6:AD$37))/(MAX('10 (ind)'!AD$6:AD$37)-MIN('10 (ind)'!AD$6:AD$37))),ABS(-100+(100*(('10 (ind)'!AD9-MIN('10 (ind)'!AD$6:AD$37))/(MAX('10 (ind)'!AD$6:AD$37)-MIN('10 (ind)'!AD$6:AD$37))))))</f>
        <v>52.458788802960669</v>
      </c>
      <c r="AE10" s="75">
        <f>IF('10 (ind)'!AE$1="si",100*(('10 (ind)'!AE9-MIN('10 (ind)'!AE$6:AE$37))/(MAX('10 (ind)'!AE$6:AE$37)-MIN('10 (ind)'!AE$6:AE$37))),ABS(-100+(100*(('10 (ind)'!AE9-MIN('10 (ind)'!AE$6:AE$37))/(MAX('10 (ind)'!AE$6:AE$37)-MIN('10 (ind)'!AE$6:AE$37))))))</f>
        <v>35.204741591574127</v>
      </c>
      <c r="AF10" s="75">
        <f>IF('10 (ind)'!AF$1="si",100*(('10 (ind)'!AF9-MIN('10 (ind)'!AF$6:AF$37))/(MAX('10 (ind)'!AF$6:AF$37)-MIN('10 (ind)'!AF$6:AF$37))),ABS(-100+(100*(('10 (ind)'!AF9-MIN('10 (ind)'!AF$6:AF$37))/(MAX('10 (ind)'!AF$6:AF$37)-MIN('10 (ind)'!AF$6:AF$37))))))</f>
        <v>53.341528440785744</v>
      </c>
      <c r="AG10" s="75">
        <f>IF('10 (ind)'!AG$1="si",100*(('10 (ind)'!AG9-MIN('10 (ind)'!AG$6:AG$37))/(MAX('10 (ind)'!AG$6:AG$37)-MIN('10 (ind)'!AG$6:AG$37))),ABS(-100+(100*(('10 (ind)'!AG9-MIN('10 (ind)'!AG$6:AG$37))/(MAX('10 (ind)'!AG$6:AG$37)-MIN('10 (ind)'!AG$6:AG$37))))))</f>
        <v>42.316855675657173</v>
      </c>
      <c r="AH10" s="75">
        <f>IF('10 (ind)'!AH$1="si",100*(('10 (ind)'!AH9-MIN('10 (ind)'!AH$6:AH$37))/(MAX('10 (ind)'!AH$6:AH$37)-MIN('10 (ind)'!AH$6:AH$37))),ABS(-100+(100*(('10 (ind)'!AH9-MIN('10 (ind)'!AH$6:AH$37))/(MAX('10 (ind)'!AH$6:AH$37)-MIN('10 (ind)'!AH$6:AH$37))))))</f>
        <v>39.819981018054676</v>
      </c>
      <c r="AI10" s="75">
        <f>IF('10 (ind)'!AI$1="si",100*(('10 (ind)'!AI9-MIN('10 (ind)'!AI$6:AI$37))/(MAX('10 (ind)'!AI$6:AI$37)-MIN('10 (ind)'!AI$6:AI$37))),ABS(-100+(100*(('10 (ind)'!AI9-MIN('10 (ind)'!AI$6:AI$37))/(MAX('10 (ind)'!AI$6:AI$37)-MIN('10 (ind)'!AI$6:AI$37))))))</f>
        <v>1.5380980700453772</v>
      </c>
      <c r="AJ10" s="75">
        <f>IF('10 (ind)'!AJ$1="si",100*(('10 (ind)'!AJ9-MIN('10 (ind)'!AJ$6:AJ$37))/(MAX('10 (ind)'!AJ$6:AJ$37)-MIN('10 (ind)'!AJ$6:AJ$37))),ABS(-100+(100*(('10 (ind)'!AJ9-MIN('10 (ind)'!AJ$6:AJ$37))/(MAX('10 (ind)'!AJ$6:AJ$37)-MIN('10 (ind)'!AJ$6:AJ$37))))))</f>
        <v>72.923135874660545</v>
      </c>
      <c r="AK10" s="75">
        <f>IF('10 (ind)'!AK$1="si",100*(('10 (ind)'!AK9-MIN('10 (ind)'!AK$6:AK$37))/(MAX('10 (ind)'!AK$6:AK$37)-MIN('10 (ind)'!AK$6:AK$37))),ABS(-100+(100*(('10 (ind)'!AK9-MIN('10 (ind)'!AK$6:AK$37))/(MAX('10 (ind)'!AK$6:AK$37)-MIN('10 (ind)'!AK$6:AK$37))))))</f>
        <v>22.753152662394569</v>
      </c>
      <c r="AL10" s="75">
        <f>IF('10 (ind)'!AL$1="si",100*(('10 (ind)'!AL9-MIN('10 (ind)'!AL$6:AL$37))/(MAX('10 (ind)'!AL$6:AL$37)-MIN('10 (ind)'!AL$6:AL$37))),ABS(-100+(100*(('10 (ind)'!AL9-MIN('10 (ind)'!AL$6:AL$37))/(MAX('10 (ind)'!AL$6:AL$37)-MIN('10 (ind)'!AL$6:AL$37))))))</f>
        <v>90.787920372680503</v>
      </c>
      <c r="AM10" s="75">
        <f>IF('10 (ind)'!AM$1="si",100*(('10 (ind)'!AM9-MIN('10 (ind)'!AM$6:AM$37))/(MAX('10 (ind)'!AM$6:AM$37)-MIN('10 (ind)'!AM$6:AM$37))),ABS(-100+(100*(('10 (ind)'!AM9-MIN('10 (ind)'!AM$6:AM$37))/(MAX('10 (ind)'!AM$6:AM$37)-MIN('10 (ind)'!AM$6:AM$37))))))</f>
        <v>99.102961305150458</v>
      </c>
      <c r="AN10" s="75">
        <f>IF('10 (ind)'!AN$1="si",100*(('10 (ind)'!AN9-MIN('10 (ind)'!AN$6:AN$37))/(MAX('10 (ind)'!AN$6:AN$37)-MIN('10 (ind)'!AN$6:AN$37))),ABS(-100+(100*(('10 (ind)'!AN9-MIN('10 (ind)'!AN$6:AN$37))/(MAX('10 (ind)'!AN$6:AN$37)-MIN('10 (ind)'!AN$6:AN$37))))))</f>
        <v>60.731253850804926</v>
      </c>
      <c r="AO10" s="75">
        <f>IF('10 (ind)'!AO$1="si",100*(('10 (ind)'!AO9-MIN('10 (ind)'!AO$6:AO$37))/(MAX('10 (ind)'!AO$6:AO$37)-MIN('10 (ind)'!AO$6:AO$37))),ABS(-100+(100*(('10 (ind)'!AO9-MIN('10 (ind)'!AO$6:AO$37))/(MAX('10 (ind)'!AO$6:AO$37)-MIN('10 (ind)'!AO$6:AO$37))))))</f>
        <v>0</v>
      </c>
      <c r="AP10" s="75">
        <f>IF('10 (ind)'!AP$1="si",100*(('10 (ind)'!AP9-MIN('10 (ind)'!AP$6:AP$37))/(MAX('10 (ind)'!AP$6:AP$37)-MIN('10 (ind)'!AP$6:AP$37))),ABS(-100+(100*(('10 (ind)'!AP9-MIN('10 (ind)'!AP$6:AP$37))/(MAX('10 (ind)'!AP$6:AP$37)-MIN('10 (ind)'!AP$6:AP$37))))))</f>
        <v>100</v>
      </c>
      <c r="AQ10" s="75">
        <f>IF('10 (ind)'!AQ$1="si",100*(('10 (ind)'!AQ9-MIN('10 (ind)'!AQ$6:AQ$37))/(MAX('10 (ind)'!AQ$6:AQ$37)-MIN('10 (ind)'!AQ$6:AQ$37))),ABS(-100+(100*(('10 (ind)'!AQ9-MIN('10 (ind)'!AQ$6:AQ$37))/(MAX('10 (ind)'!AQ$6:AQ$37)-MIN('10 (ind)'!AQ$6:AQ$37))))))</f>
        <v>100</v>
      </c>
      <c r="AR10" s="75">
        <f>IF('10 (ind)'!AR$1="si",100*(('10 (ind)'!AR9-MIN('10 (ind)'!AR$6:AR$37))/(MAX('10 (ind)'!AR$6:AR$37)-MIN('10 (ind)'!AR$6:AR$37))),ABS(-100+(100*(('10 (ind)'!AR9-MIN('10 (ind)'!AR$6:AR$37))/(MAX('10 (ind)'!AR$6:AR$37)-MIN('10 (ind)'!AR$6:AR$37))))))</f>
        <v>44.41357303674878</v>
      </c>
      <c r="AS10" s="75">
        <f>IF('10 (ind)'!AS$1="si",100*(('10 (ind)'!AS9-MIN('10 (ind)'!AS$6:AS$37))/(MAX('10 (ind)'!AS$6:AS$37)-MIN('10 (ind)'!AS$6:AS$37))),ABS(-100+(100*(('10 (ind)'!AS9-MIN('10 (ind)'!AS$6:AS$37))/(MAX('10 (ind)'!AS$6:AS$37)-MIN('10 (ind)'!AS$6:AS$37))))))</f>
        <v>85.407196170794577</v>
      </c>
      <c r="AT10" s="75">
        <f>IF('10 (ind)'!AT$1="si",100*(('10 (ind)'!AT9-MIN('10 (ind)'!AT$6:AT$37))/(MAX('10 (ind)'!AT$6:AT$37)-MIN('10 (ind)'!AT$6:AT$37))),ABS(-100+(100*(('10 (ind)'!AT9-MIN('10 (ind)'!AT$6:AT$37))/(MAX('10 (ind)'!AT$6:AT$37)-MIN('10 (ind)'!AT$6:AT$37))))))</f>
        <v>0</v>
      </c>
      <c r="AU10" s="75">
        <f>IF('10 (ind)'!AU$1="si",100*(('10 (ind)'!AU9-MIN('10 (ind)'!AU$6:AU$37))/(MAX('10 (ind)'!AU$6:AU$37)-MIN('10 (ind)'!AU$6:AU$37))),ABS(-100+(100*(('10 (ind)'!AU9-MIN('10 (ind)'!AU$6:AU$37))/(MAX('10 (ind)'!AU$6:AU$37)-MIN('10 (ind)'!AU$6:AU$37))))))</f>
        <v>52.06171548127795</v>
      </c>
      <c r="AV10" s="75">
        <f>IF('10 (ind)'!AV$1="si",100*(('10 (ind)'!AV9-MIN('10 (ind)'!AV$6:AV$37))/(MAX('10 (ind)'!AV$6:AV$37)-MIN('10 (ind)'!AV$6:AV$37))),ABS(-100+(100*(('10 (ind)'!AV9-MIN('10 (ind)'!AV$6:AV$37))/(MAX('10 (ind)'!AV$6:AV$37)-MIN('10 (ind)'!AV$6:AV$37))))))</f>
        <v>99.653379549393421</v>
      </c>
      <c r="AW10" s="75">
        <f>IF('10 (ind)'!AW$1="si",100*(('10 (ind)'!AW9-MIN('10 (ind)'!AW$6:AW$37))/(MAX('10 (ind)'!AW$6:AW$37)-MIN('10 (ind)'!AW$6:AW$37))),ABS(-100+(100*(('10 (ind)'!AW9-MIN('10 (ind)'!AW$6:AW$37))/(MAX('10 (ind)'!AW$6:AW$37)-MIN('10 (ind)'!AW$6:AW$37))))))</f>
        <v>28.778677462887991</v>
      </c>
      <c r="AX10" s="75">
        <f>IF('10 (ind)'!AX$1="si",100*(('10 (ind)'!AX9-MIN('10 (ind)'!AX$6:AX$37))/(MAX('10 (ind)'!AX$6:AX$37)-MIN('10 (ind)'!AX$6:AX$37))),ABS(-100+(100*(('10 (ind)'!AX9-MIN('10 (ind)'!AX$6:AX$37))/(MAX('10 (ind)'!AX$6:AX$37)-MIN('10 (ind)'!AX$6:AX$37))))))</f>
        <v>11.816823543465722</v>
      </c>
      <c r="AY10" s="75">
        <f>IF('10 (ind)'!AY$1="si",100*(('10 (ind)'!AY9-MIN('10 (ind)'!AY$6:AY$37))/(MAX('10 (ind)'!AY$6:AY$37)-MIN('10 (ind)'!AY$6:AY$37))),ABS(-100+(100*(('10 (ind)'!AY9-MIN('10 (ind)'!AY$6:AY$37))/(MAX('10 (ind)'!AY$6:AY$37)-MIN('10 (ind)'!AY$6:AY$37))))))</f>
        <v>41.389153187440556</v>
      </c>
      <c r="AZ10" s="75">
        <f>IF('10 (ind)'!AZ$1="si",100*(('10 (ind)'!AZ9-MIN('10 (ind)'!AZ$6:AZ$37))/(MAX('10 (ind)'!AZ$6:AZ$37)-MIN('10 (ind)'!AZ$6:AZ$37))),ABS(-100+(100*(('10 (ind)'!AZ9-MIN('10 (ind)'!AZ$6:AZ$37))/(MAX('10 (ind)'!AZ$6:AZ$37)-MIN('10 (ind)'!AZ$6:AZ$37))))))</f>
        <v>0</v>
      </c>
      <c r="BA10" s="75">
        <f>IF('10 (ind)'!BA$1="si",100*(('10 (ind)'!BA9-MIN('10 (ind)'!BA$6:BA$37))/(MAX('10 (ind)'!BA$6:BA$37)-MIN('10 (ind)'!BA$6:BA$37))),ABS(-100+(100*(('10 (ind)'!BA9-MIN('10 (ind)'!BA$6:BA$37))/(MAX('10 (ind)'!BA$6:BA$37)-MIN('10 (ind)'!BA$6:BA$37))))))</f>
        <v>90.351520405163456</v>
      </c>
      <c r="BB10" s="75">
        <f>IF('10 (ind)'!BB$1="si",100*(('10 (ind)'!BB9-MIN('10 (ind)'!BB$6:BB$37))/(MAX('10 (ind)'!BB$6:BB$37)-MIN('10 (ind)'!BB$6:BB$37))),ABS(-100+(100*(('10 (ind)'!BB9-MIN('10 (ind)'!BB$6:BB$37))/(MAX('10 (ind)'!BB$6:BB$37)-MIN('10 (ind)'!BB$6:BB$37))))))</f>
        <v>100</v>
      </c>
      <c r="BC10" s="75">
        <f>IF('10 (ind)'!BC$1="si",100*(('10 (ind)'!BC9-MIN('10 (ind)'!BC$6:BC$37))/(MAX('10 (ind)'!BC$6:BC$37)-MIN('10 (ind)'!BC$6:BC$37))),ABS(-100+(100*(('10 (ind)'!BC9-MIN('10 (ind)'!BC$6:BC$37))/(MAX('10 (ind)'!BC$6:BC$37)-MIN('10 (ind)'!BC$6:BC$37))))))</f>
        <v>10.754557402353763</v>
      </c>
      <c r="BD10" s="75">
        <f>IF('10 (ind)'!BD$1="si",100*(('10 (ind)'!BD9-MIN('10 (ind)'!BD$6:BD$37))/(MAX('10 (ind)'!BD$6:BD$37)-MIN('10 (ind)'!BD$6:BD$37))),ABS(-100+(100*(('10 (ind)'!BD9-MIN('10 (ind)'!BD$6:BD$37))/(MAX('10 (ind)'!BD$6:BD$37)-MIN('10 (ind)'!BD$6:BD$37))))))</f>
        <v>61.42863053039126</v>
      </c>
      <c r="BE10" s="75">
        <f>IF('10 (ind)'!BE$1="si",100*(('10 (ind)'!BE9-MIN('10 (ind)'!BE$6:BE$37))/(MAX('10 (ind)'!BE$6:BE$37)-MIN('10 (ind)'!BE$6:BE$37))),ABS(-100+(100*(('10 (ind)'!BE9-MIN('10 (ind)'!BE$6:BE$37))/(MAX('10 (ind)'!BE$6:BE$37)-MIN('10 (ind)'!BE$6:BE$37))))))</f>
        <v>36.506469500924219</v>
      </c>
      <c r="BF10" s="75">
        <f>IF('10 (ind)'!BF$1="si",100*(('10 (ind)'!BF9-MIN('10 (ind)'!BF$6:BF$37))/(MAX('10 (ind)'!BF$6:BF$37)-MIN('10 (ind)'!BF$6:BF$37))),ABS(-100+(100*(('10 (ind)'!BF9-MIN('10 (ind)'!BF$6:BF$37))/(MAX('10 (ind)'!BF$6:BF$37)-MIN('10 (ind)'!BF$6:BF$37))))))</f>
        <v>40.978024544731639</v>
      </c>
      <c r="BG10" s="75">
        <f>IF('10 (ind)'!BG$1="si",100*(('10 (ind)'!BG9-MIN('10 (ind)'!BG$6:BG$37))/(MAX('10 (ind)'!BG$6:BG$37)-MIN('10 (ind)'!BG$6:BG$37))),ABS(-100+(100*(('10 (ind)'!BG9-MIN('10 (ind)'!BG$6:BG$37))/(MAX('10 (ind)'!BG$6:BG$37)-MIN('10 (ind)'!BG$6:BG$37))))))</f>
        <v>0</v>
      </c>
      <c r="BH10" s="75">
        <f>IF('10 (ind)'!BH$1="si",100*(('10 (ind)'!BH9-MIN('10 (ind)'!BH$6:BH$37))/(MAX('10 (ind)'!BH$6:BH$37)-MIN('10 (ind)'!BH$6:BH$37))),ABS(-100+(100*(('10 (ind)'!BH9-MIN('10 (ind)'!BH$6:BH$37))/(MAX('10 (ind)'!BH$6:BH$37)-MIN('10 (ind)'!BH$6:BH$37))))))</f>
        <v>0</v>
      </c>
      <c r="BI10" s="75">
        <f>IF('10 (ind)'!BI$1="si",100*(('10 (ind)'!BI9-MIN('10 (ind)'!BI$6:BI$37))/(MAX('10 (ind)'!BI$6:BI$37)-MIN('10 (ind)'!BI$6:BI$37))),ABS(-100+(100*(('10 (ind)'!BI9-MIN('10 (ind)'!BI$6:BI$37))/(MAX('10 (ind)'!BI$6:BI$37)-MIN('10 (ind)'!BI$6:BI$37))))))</f>
        <v>89.270122656552161</v>
      </c>
      <c r="BJ10" s="75">
        <f>IF('10 (ind)'!BJ$1="si",100*(('10 (ind)'!BJ9-MIN('10 (ind)'!BJ$6:BJ$37))/(MAX('10 (ind)'!BJ$6:BJ$37)-MIN('10 (ind)'!BJ$6:BJ$37))),ABS(-100+(100*(('10 (ind)'!BJ9-MIN('10 (ind)'!BJ$6:BJ$37))/(MAX('10 (ind)'!BJ$6:BJ$37)-MIN('10 (ind)'!BJ$6:BJ$37))))))</f>
        <v>100</v>
      </c>
      <c r="BK10" s="75">
        <f>IF('10 (ind)'!BK$1="si",100*(('10 (ind)'!BK9-MIN('10 (ind)'!BK$6:BK$37))/(MAX('10 (ind)'!BK$6:BK$37)-MIN('10 (ind)'!BK$6:BK$37))),ABS(-100+(100*(('10 (ind)'!BK9-MIN('10 (ind)'!BK$6:BK$37))/(MAX('10 (ind)'!BK$6:BK$37)-MIN('10 (ind)'!BK$6:BK$37))))))</f>
        <v>64.443212279486175</v>
      </c>
      <c r="BL10" s="75">
        <f>IF('10 (ind)'!BL$1="si",100*(('10 (ind)'!BL9-MIN('10 (ind)'!BL$6:BL$37))/(MAX('10 (ind)'!BL$6:BL$37)-MIN('10 (ind)'!BL$6:BL$37))),ABS(-100+(100*(('10 (ind)'!BL9-MIN('10 (ind)'!BL$6:BL$37))/(MAX('10 (ind)'!BL$6:BL$37)-MIN('10 (ind)'!BL$6:BL$37))))))</f>
        <v>11.711711711711711</v>
      </c>
      <c r="BM10" s="75">
        <f>IF('10 (ind)'!BM$1="si",100*(('10 (ind)'!BM9-MIN('10 (ind)'!BM$6:BM$37))/(MAX('10 (ind)'!BM$6:BM$37)-MIN('10 (ind)'!BM$6:BM$37))),ABS(-100+(100*(('10 (ind)'!BM9-MIN('10 (ind)'!BM$6:BM$37))/(MAX('10 (ind)'!BM$6:BM$37)-MIN('10 (ind)'!BM$6:BM$37))))))</f>
        <v>58.683027853110822</v>
      </c>
      <c r="BN10" s="75">
        <f>IF('10 (ind)'!BN$1="si",100*(('10 (ind)'!BN9-MIN('10 (ind)'!BN$6:BN$37))/(MAX('10 (ind)'!BN$6:BN$37)-MIN('10 (ind)'!BN$6:BN$37))),ABS(-100+(100*(('10 (ind)'!BN9-MIN('10 (ind)'!BN$6:BN$37))/(MAX('10 (ind)'!BN$6:BN$37)-MIN('10 (ind)'!BN$6:BN$37))))))</f>
        <v>84.495356453727339</v>
      </c>
      <c r="BO10" s="75">
        <f>IF('10 (ind)'!BO$1="si",100*(('10 (ind)'!BO9-MIN('10 (ind)'!BO$6:BO$37))/(MAX('10 (ind)'!BO$6:BO$37)-MIN('10 (ind)'!BO$6:BO$37))),ABS(-100+(100*(('10 (ind)'!BO9-MIN('10 (ind)'!BO$6:BO$37))/(MAX('10 (ind)'!BO$6:BO$37)-MIN('10 (ind)'!BO$6:BO$37))))))</f>
        <v>22.813734865549634</v>
      </c>
      <c r="BP10" s="75">
        <f>IF('10 (ind)'!BP$1="si",100*(('10 (ind)'!BP9-MIN('10 (ind)'!BP$6:BP$37))/(MAX('10 (ind)'!BP$6:BP$37)-MIN('10 (ind)'!BP$6:BP$37))),ABS(-100+(100*(('10 (ind)'!BP9-MIN('10 (ind)'!BP$6:BP$37))/(MAX('10 (ind)'!BP$6:BP$37)-MIN('10 (ind)'!BP$6:BP$37))))))</f>
        <v>23.011149767121815</v>
      </c>
      <c r="BQ10" s="75">
        <f>IF('10 (ind)'!BQ$1="si",100*(('10 (ind)'!BQ9-MIN('10 (ind)'!BQ$6:BQ$37))/(MAX('10 (ind)'!BQ$6:BQ$37)-MIN('10 (ind)'!BQ$6:BQ$37))),ABS(-100+(100*(('10 (ind)'!BQ9-MIN('10 (ind)'!BQ$6:BQ$37))/(MAX('10 (ind)'!BQ$6:BQ$37)-MIN('10 (ind)'!BQ$6:BQ$37))))))</f>
        <v>0</v>
      </c>
      <c r="BR10" s="75">
        <f>IF('10 (ind)'!BR$1="si",100*(('10 (ind)'!BR9-MIN('10 (ind)'!BR$6:BR$37))/(MAX('10 (ind)'!BR$6:BR$37)-MIN('10 (ind)'!BR$6:BR$37))),ABS(-100+(100*(('10 (ind)'!BR9-MIN('10 (ind)'!BR$6:BR$37))/(MAX('10 (ind)'!BP$6:BP$37)-MIN('10 (ind)'!BR$6:BR$37))))))</f>
        <v>9.7476051067957794</v>
      </c>
      <c r="BS10" s="75">
        <f>IF('10 (ind)'!BS$1="si",100*(('10 (ind)'!BS9-MIN('10 (ind)'!BS$6:BS$37))/(MAX('10 (ind)'!BS$6:BS$37)-MIN('10 (ind)'!BS$6:BS$37))),ABS(-100+(100*(('10 (ind)'!BS9-MIN('10 (ind)'!BS$6:BS$37))/(MAX('10 (ind)'!BQ$6:BQ$37)-MIN('10 (ind)'!BS$6:BS$37))))))</f>
        <v>50.154441931028352</v>
      </c>
      <c r="BT10" s="75">
        <f>IF('10 (ind)'!BT$1="si",100*(('10 (ind)'!BT9-MIN('10 (ind)'!BT$6:BT$37))/(MAX('10 (ind)'!BT$6:BT$37)-MIN('10 (ind)'!BT$6:BT$37))),ABS(-100+(100*(('10 (ind)'!BT9-MIN('10 (ind)'!BT$6:BT$37))/(MAX('10 (ind)'!BR$6:BR$37)-MIN('10 (ind)'!BT$6:BT$37))))))</f>
        <v>94.014419885437263</v>
      </c>
      <c r="BU10" s="75">
        <f>IF('10 (ind)'!BU$1="si",100*(('10 (ind)'!BU9-MIN('10 (ind)'!BU$6:BU$37))/(MAX('10 (ind)'!BU$6:BU$37)-MIN('10 (ind)'!BU$6:BU$37))),ABS(-100+(100*(('10 (ind)'!BU9-MIN('10 (ind)'!BU$6:BU$37))/(MAX('10 (ind)'!BU$6:BU$37)-MIN('10 (ind)'!BU$6:BU$37))))))</f>
        <v>83.780385582564961</v>
      </c>
      <c r="BV10" s="75">
        <f>IF('10 (ind)'!BV$1="si",100*(('10 (ind)'!BV9-MIN('10 (ind)'!BV$6:BV$37))/(MAX('10 (ind)'!BV$6:BV$37)-MIN('10 (ind)'!BV$6:BV$37))),ABS(-100+(100*(('10 (ind)'!BV9-MIN('10 (ind)'!BV$6:BV$37))/(MAX('10 (ind)'!BV$6:BV$37)-MIN('10 (ind)'!BV$6:BV$37))))))</f>
        <v>22.489476849067952</v>
      </c>
      <c r="BW10" s="75">
        <f>IF('10 (ind)'!BW$1="si",100*(('10 (ind)'!BW9-MIN('10 (ind)'!BW$6:BW$37))/(MAX('10 (ind)'!BW$6:BW$37)-MIN('10 (ind)'!BW$6:BW$37))),ABS(-100+(100*(('10 (ind)'!BW9-MIN('10 (ind)'!BW$6:BW$37))/(MAX('10 (ind)'!BW$6:BW$37)-MIN('10 (ind)'!BW$6:BW$37))))))</f>
        <v>60.58356128696105</v>
      </c>
      <c r="BX10" s="75">
        <f>IF('10 (ind)'!BX$1="si",100*(('10 (ind)'!BX9-MIN('10 (ind)'!BX$6:BX$37))/(MAX('10 (ind)'!BX$6:BX$37)-MIN('10 (ind)'!BX$6:BX$37))),ABS(-100+(100*(('10 (ind)'!BX9-MIN('10 (ind)'!BX$6:BX$37))/(MAX('10 (ind)'!BX$6:BX$37)-MIN('10 (ind)'!BX$6:BX$37))))))</f>
        <v>17.608788880461887</v>
      </c>
      <c r="BY10" s="75">
        <f>IF('10 (ind)'!BY$1="si",100*(('10 (ind)'!BY9-MIN('10 (ind)'!BY$6:BY$37))/(MAX('10 (ind)'!BY$6:BY$37)-MIN('10 (ind)'!BY$6:BY$37))),ABS(-100+(100*(('10 (ind)'!BY9-MIN('10 (ind)'!BY$6:BY$37))/(MAX('10 (ind)'!BY$6:BY$37)-MIN('10 (ind)'!BY$6:BY$37))))))</f>
        <v>26.077350907503309</v>
      </c>
      <c r="BZ10" s="75">
        <f>IF('10 (ind)'!BZ$1="si",100*(('10 (ind)'!BZ9-MIN('10 (ind)'!BZ$6:BZ$37))/(MAX('10 (ind)'!BZ$6:BZ$37)-MIN('10 (ind)'!BZ$6:BZ$37))),ABS(-100+(100*(('10 (ind)'!BZ9-MIN('10 (ind)'!BZ$6:BZ$37))/(MAX('10 (ind)'!BZ$6:BZ$37)-MIN('10 (ind)'!BZ$6:BZ$37))))))</f>
        <v>91.773123101759012</v>
      </c>
      <c r="CA10" s="75">
        <f>IF('10 (ind)'!CA$1="si",100*(('10 (ind)'!CA9-MIN('10 (ind)'!CA$6:CA$37))/(MAX('10 (ind)'!CA$6:CA$37)-MIN('10 (ind)'!CA$6:CA$37))),ABS(-100+(100*(('10 (ind)'!CA9-MIN('10 (ind)'!CA$6:CA$37))/(MAX('10 (ind)'!CA$6:CA$37)-MIN('10 (ind)'!CA$6:CA$37))))))</f>
        <v>45.761992985681601</v>
      </c>
      <c r="CB10" s="75">
        <f>IF('10 (ind)'!CB$1="si",100*(('10 (ind)'!CB9-MIN('10 (ind)'!CB$6:CB$37))/(MAX('10 (ind)'!CB$6:CB$37)-MIN('10 (ind)'!CB$6:CB$37))),ABS(-100+(100*(('10 (ind)'!CB9-MIN('10 (ind)'!CB$6:CB$37))/(MAX('10 (ind)'!CB$6:CB$37)-MIN('10 (ind)'!CB$6:CB$37))))))</f>
        <v>59.627329192546576</v>
      </c>
      <c r="CC10" s="75">
        <f>IF('10 (ind)'!CC$1="si",100*(('10 (ind)'!CC9-MIN('10 (ind)'!CC$6:CC$37))/(MAX('10 (ind)'!CC$6:CC$37)-MIN('10 (ind)'!CC$6:CC$37))),ABS(-100+(100*(('10 (ind)'!CC9-MIN('10 (ind)'!CC$6:CC$37))/(MAX('10 (ind)'!CC$6:CC$37)-MIN('10 (ind)'!CC$6:CC$37))))))</f>
        <v>63.283349556680527</v>
      </c>
      <c r="CD10" s="75">
        <f>IF('10 (ind)'!CD$1="si",100*(('10 (ind)'!CD9-MIN('10 (ind)'!CD$6:CD$37))/(MAX('10 (ind)'!CD$6:CD$37)-MIN('10 (ind)'!CD$6:CD$37))),ABS(-100+(100*(('10 (ind)'!CD9-MIN('10 (ind)'!CD$6:CD$37))/(MAX('10 (ind)'!CD$6:CD$37)-MIN('10 (ind)'!CD$6:CD$37))))))</f>
        <v>0.38817887498214104</v>
      </c>
      <c r="CE10" s="75">
        <f>IF('10 (ind)'!CE$1="si",100*(('10 (ind)'!CE9-MIN('10 (ind)'!CE$6:CE$37))/(MAX('10 (ind)'!CE$6:CE$37)-MIN('10 (ind)'!CE$6:CE$37))),ABS(-100+(100*(('10 (ind)'!CE9-MIN('10 (ind)'!CE$6:CE$37))/(MAX('10 (ind)'!CE$6:CE$37)-MIN('10 (ind)'!CE$6:CE$37))))))</f>
        <v>0</v>
      </c>
      <c r="CF10" s="75">
        <f>IF('10 (ind)'!CF$1="si",100*(('10 (ind)'!CF9-MIN('10 (ind)'!CF$6:CF$37))/(MAX('10 (ind)'!CF$6:CF$37)-MIN('10 (ind)'!CF$6:CF$37))),ABS(-100+(100*(('10 (ind)'!CF9-MIN('10 (ind)'!CF$6:CF$37))/(MAX('10 (ind)'!CF$6:CF$37)-MIN('10 (ind)'!CF$6:CF$37))))))</f>
        <v>1.4696513338835397</v>
      </c>
      <c r="CG10" s="75">
        <f>IF('10 (ind)'!CG$1="si",100*(('10 (ind)'!CG9-MIN('10 (ind)'!CG$6:CG$37))/(MAX('10 (ind)'!CG$6:CG$37)-MIN('10 (ind)'!CG$6:CG$37))),ABS(-100+(100*(('10 (ind)'!CG9-MIN('10 (ind)'!CG$6:CG$37))/(MAX('10 (ind)'!CG$6:CG$37)-MIN('10 (ind)'!CG$6:CG$37))))))</f>
        <v>6.6001279784197662</v>
      </c>
      <c r="CH10" s="75">
        <f>IF('10 (ind)'!CH$1="si",100*(('10 (ind)'!CH9-MIN('10 (ind)'!CH$6:CH$37))/(MAX('10 (ind)'!CH$6:CH$37)-MIN('10 (ind)'!CH$6:CH$37))),ABS(-100+(100*(('10 (ind)'!CH9-MIN('10 (ind)'!CH$6:CH$37))/(MAX('10 (ind)'!CH$6:CH$37)-MIN('10 (ind)'!CH$6:CH$37))))))</f>
        <v>22.235443924309735</v>
      </c>
      <c r="CI10" s="75">
        <f>IF('10 (ind)'!CI$1="si",100*(('10 (ind)'!CI9-MIN('10 (ind)'!CI$6:CI$37))/(MAX('10 (ind)'!CI$6:CI$37)-MIN('10 (ind)'!CI$6:CI$37))),ABS(-100+(100*(('10 (ind)'!CI9-MIN('10 (ind)'!CI$6:CI$37))/(MAX('10 (ind)'!CI$6:CI$37)-MIN('10 (ind)'!CI$6:CI$37))))))</f>
        <v>54.082757160493159</v>
      </c>
      <c r="CJ10" s="75">
        <f>IF('10 (ind)'!CJ$1="si",100*(('10 (ind)'!CJ9-MIN('10 (ind)'!CJ$6:CJ$37))/(MAX('10 (ind)'!CJ$6:CJ$37)-MIN('10 (ind)'!CJ$6:CJ$37))),ABS(-100+(100*(('10 (ind)'!CJ9-MIN('10 (ind)'!CJ$6:CJ$37))/(MAX('10 (ind)'!CJ$6:CJ$37)-MIN('10 (ind)'!CJ$6:CJ$37))))))</f>
        <v>5.8394054958155319</v>
      </c>
      <c r="CK10" s="75">
        <f>IF('10 (ind)'!CK$1="si",100*(('10 (ind)'!CK9-MIN('10 (ind)'!CK$6:CK$37))/(MAX('10 (ind)'!CK$6:CK$37)-MIN('10 (ind)'!CK$6:CK$37))),ABS(-100+(100*(('10 (ind)'!CK9-MIN('10 (ind)'!CK$6:CK$37))/(MAX('10 (ind)'!CK$6:CK$37)-MIN('10 (ind)'!CK$6:CK$37))))))</f>
        <v>14.868533880088663</v>
      </c>
      <c r="CL10" s="75">
        <f>IF('10 (ind)'!CL$1="si",100*(('10 (ind)'!CL9-MIN('10 (ind)'!CL$6:CL$37))/(MAX('10 (ind)'!CL$6:CL$37)-MIN('10 (ind)'!CL$6:CL$37))),ABS(-100+(100*(('10 (ind)'!CL9-MIN('10 (ind)'!CL$6:CL$37))/(MAX('10 (ind)'!CL$6:CL$37)-MIN('10 (ind)'!CL$6:CL$37))))))</f>
        <v>40.531194347530267</v>
      </c>
      <c r="CM10" s="75">
        <f>IF('10 (ind)'!CM$1="si",100*(('10 (ind)'!CM9-MIN('10 (ind)'!CM$6:CM$37))/(MAX('10 (ind)'!CM$6:CM$37)-MIN('10 (ind)'!CM$6:CM$37))),ABS(-100+(100*(('10 (ind)'!CM9-MIN('10 (ind)'!CM$6:CM$37))/(MAX('10 (ind)'!CM$6:CM$37)-MIN('10 (ind)'!CM$6:CM$37))))))</f>
        <v>12.965996384837073</v>
      </c>
    </row>
    <row r="11" spans="1:91">
      <c r="A11" s="18" t="s">
        <v>220</v>
      </c>
      <c r="B11" s="87">
        <f>IF('10 (ind)'!B$1="si",100*(('10 (ind)'!B10-MIN('10 (ind)'!B$6:B$37))/(MAX('10 (ind)'!B$6:B$37)-MIN('10 (ind)'!B$6:B$37))),ABS(-100+(100*(('10 (ind)'!B10-MIN('10 (ind)'!B$6:B$37))/(MAX('10 (ind)'!B$6:B$37)-MIN('10 (ind)'!B$6:B$37))))))</f>
        <v>0</v>
      </c>
      <c r="C11" s="87">
        <f>IF('10 (ind)'!C$1="si",100*(('10 (ind)'!C10-MIN('10 (ind)'!C$6:C$37))/(MAX('10 (ind)'!C$6:C$37)-MIN('10 (ind)'!C$6:C$37))),ABS(-100+(100*(('10 (ind)'!C10-MIN('10 (ind)'!C$6:C$37))/(MAX('10 (ind)'!C$6:C$37)-MIN('10 (ind)'!C$6:C$37))))))</f>
        <v>1.8945320584461269</v>
      </c>
      <c r="D11" s="87">
        <f>IF('10 (ind)'!D$1="si",100*(('10 (ind)'!D10-MIN('10 (ind)'!D$6:D$37))/(MAX('10 (ind)'!D$6:D$37)-MIN('10 (ind)'!D$6:D$37))),ABS(-100+(100*(('10 (ind)'!D10-MIN('10 (ind)'!D$6:D$37))/(MAX('10 (ind)'!D$6:D$37)-MIN('10 (ind)'!D$6:D$37))))))</f>
        <v>92.006195250326641</v>
      </c>
      <c r="E11" s="87">
        <f>IF('10 (ind)'!E$1="si",100*(('10 (ind)'!E10-MIN('10 (ind)'!E$6:E$37))/(MAX('10 (ind)'!E$6:E$37)-MIN('10 (ind)'!E$6:E$37))),ABS(-100+(100*(('10 (ind)'!E10-MIN('10 (ind)'!E$6:E$37))/(MAX('10 (ind)'!E$6:E$37)-MIN('10 (ind)'!E$6:E$37))))))</f>
        <v>63.31448416501329</v>
      </c>
      <c r="F11" s="87">
        <f>IF('10 (ind)'!F$1="si",100*(('10 (ind)'!F10-MIN('10 (ind)'!F$6:F$37))/(MAX('10 (ind)'!F$6:F$37)-MIN('10 (ind)'!F$6:F$37))),ABS(-100+(100*(('10 (ind)'!F10-MIN('10 (ind)'!F$6:F$37))/(MAX('10 (ind)'!F$6:F$37)-MIN('10 (ind)'!F$6:F$37))))))</f>
        <v>28.08219178082193</v>
      </c>
      <c r="G11" s="87">
        <f>IF('10 (ind)'!G$1="si",100*(('10 (ind)'!G10-MIN('10 (ind)'!G$6:G$37))/(MAX('10 (ind)'!G$6:G$37)-MIN('10 (ind)'!G$6:G$37))),ABS(-100+(100*(('10 (ind)'!G10-MIN('10 (ind)'!G$6:G$37))/(MAX('10 (ind)'!G$6:G$37)-MIN('10 (ind)'!G$6:G$37))))))</f>
        <v>9.3220338983050723</v>
      </c>
      <c r="H11" s="87">
        <f>IF('10 (ind)'!H$1="si",100*(('10 (ind)'!H10-MIN('10 (ind)'!H$6:H$37))/(MAX('10 (ind)'!H$6:H$37)-MIN('10 (ind)'!H$6:H$37))),ABS(-100+(100*(('10 (ind)'!H10-MIN('10 (ind)'!H$6:H$37))/(MAX('10 (ind)'!H$6:H$37)-MIN('10 (ind)'!H$6:H$37))))))</f>
        <v>64.999999999999986</v>
      </c>
      <c r="I11" s="87">
        <f>IF('10 (ind)'!I$1="si",100*(('10 (ind)'!I10-MIN('10 (ind)'!I$6:I$37))/(MAX('10 (ind)'!I$6:I$37)-MIN('10 (ind)'!I$6:I$37))),ABS(-100+(100*(('10 (ind)'!I10-MIN('10 (ind)'!I$6:I$37))/(MAX('10 (ind)'!I$6:I$37)-MIN('10 (ind)'!I$6:I$37))))))</f>
        <v>6.2499999999999991</v>
      </c>
      <c r="J11" s="87">
        <f>IF('10 (ind)'!J$1="si",100*(('10 (ind)'!J10-MIN('10 (ind)'!J$6:J$37))/(MAX('10 (ind)'!J$6:J$37)-MIN('10 (ind)'!J$6:J$37))),ABS(-100+(100*(('10 (ind)'!J10-MIN('10 (ind)'!J$6:J$37))/(MAX('10 (ind)'!J$6:J$37)-MIN('10 (ind)'!J$6:J$37))))))</f>
        <v>30.973451327433622</v>
      </c>
      <c r="K11" s="87">
        <f>IF('10 (ind)'!K$1="si",100*(('10 (ind)'!K10-MIN('10 (ind)'!K$6:K$37))/(MAX('10 (ind)'!K$6:K$37)-MIN('10 (ind)'!K$6:K$37))),ABS(-100+(100*(('10 (ind)'!K10-MIN('10 (ind)'!K$6:K$37))/(MAX('10 (ind)'!K$6:K$37)-MIN('10 (ind)'!K$6:K$37))))))</f>
        <v>27.663724165773189</v>
      </c>
      <c r="L11" s="87">
        <f>IF('10 (ind)'!L$1="si",100*(('10 (ind)'!L10-MIN('10 (ind)'!L$6:L$37))/(MAX('10 (ind)'!L$6:L$37)-MIN('10 (ind)'!L$6:L$37))),ABS(-100+(100*(('10 (ind)'!L10-MIN('10 (ind)'!L$6:L$37))/(MAX('10 (ind)'!L$6:L$37)-MIN('10 (ind)'!L$6:L$37))))))</f>
        <v>98.588897249432719</v>
      </c>
      <c r="M11" s="87">
        <f>IF('10 (ind)'!M$1="si",100*(('10 (ind)'!M10-MIN('10 (ind)'!M$6:M$37))/(MAX('10 (ind)'!M$6:M$37)-MIN('10 (ind)'!M$6:M$37))),ABS(-100+(100*(('10 (ind)'!M10-MIN('10 (ind)'!M$6:M$37))/(MAX('10 (ind)'!M$6:M$37)-MIN('10 (ind)'!M$6:M$37))))))</f>
        <v>13.407372934087084</v>
      </c>
      <c r="N11" s="87">
        <f>IF('10 (ind)'!N$1="si",100*(('10 (ind)'!N10-MIN('10 (ind)'!N$6:N$37))/(MAX('10 (ind)'!N$6:N$37)-MIN('10 (ind)'!N$6:N$37))),ABS(-100+(100*(('10 (ind)'!N10-MIN('10 (ind)'!N$6:N$37))/(MAX('10 (ind)'!N$6:N$37)-MIN('10 (ind)'!N$6:N$37))))))</f>
        <v>100</v>
      </c>
      <c r="O11" s="87">
        <f>IF('10 (ind)'!O$1="si",100*(('10 (ind)'!O10-MIN('10 (ind)'!O$6:O$37))/(MAX('10 (ind)'!O$6:O$37)-MIN('10 (ind)'!O$6:O$37))),ABS(-100+(100*(('10 (ind)'!O10-MIN('10 (ind)'!O$6:O$37))/(MAX('10 (ind)'!O$6:O$37)-MIN('10 (ind)'!O$6:O$37))))))</f>
        <v>47.595072072468902</v>
      </c>
      <c r="P11" s="87">
        <f>IF('10 (ind)'!P$1="si",100*(('10 (ind)'!P10-MIN('10 (ind)'!P$6:P$37))/(MAX('10 (ind)'!P$6:P$37)-MIN('10 (ind)'!P$6:P$37))),ABS(-100+(100*(('10 (ind)'!P10-MIN('10 (ind)'!P$6:P$37))/(MAX('10 (ind)'!P$6:P$37)-MIN('10 (ind)'!P$6:P$37))))))</f>
        <v>31.670966114108712</v>
      </c>
      <c r="Q11" s="87">
        <f>IF('10 (ind)'!Q$1="si",100*(('10 (ind)'!Q10-MIN('10 (ind)'!Q$6:Q$37))/(MAX('10 (ind)'!Q$6:Q$37)-MIN('10 (ind)'!Q$6:Q$37))),ABS(-100+(100*(('10 (ind)'!Q10-MIN('10 (ind)'!Q$6:Q$37))/(MAX('10 (ind)'!Q$6:Q$37)-MIN('10 (ind)'!Q$6:Q$37))))))</f>
        <v>11.48453710522395</v>
      </c>
      <c r="R11" s="87">
        <f>IF('10 (ind)'!R$1="si",100*(('10 (ind)'!R10-MIN('10 (ind)'!R$6:R$37))/(MAX('10 (ind)'!R$6:R$37)-MIN('10 (ind)'!R$6:R$37))),ABS(-100+(100*(('10 (ind)'!R10-MIN('10 (ind)'!R$6:R$37))/(MAX('10 (ind)'!R$6:R$37)-MIN('10 (ind)'!R$6:R$37))))))</f>
        <v>2.4545295474732796</v>
      </c>
      <c r="S11" s="75">
        <f>ABS(ABS(('10 (ind)'!S10-((MAX('10 (ind)'!S$6:S$37)+MIN('10 (ind)'!S$6:S$37))/2))/(((MAX('10 (ind)'!S$6:S$37)+MIN('10 (ind)'!S$6:S$37))/2)-MAX('10 (ind)'!S$6:S$37))*100)-100)</f>
        <v>3.9735099337748352</v>
      </c>
      <c r="T11" s="75">
        <f>IF('10 (ind)'!T$1="si",100*(('10 (ind)'!T10-MIN('10 (ind)'!T$6:T$37))/(MAX('10 (ind)'!T$6:T$37)-MIN('10 (ind)'!T$6:T$37))),ABS(-100+(100*(('10 (ind)'!T10-MIN('10 (ind)'!T$6:T$37))/(MAX('10 (ind)'!T$6:T$37)-MIN('10 (ind)'!T$6:T$37))))))</f>
        <v>8.1521251905051262</v>
      </c>
      <c r="U11" s="75">
        <f>IF('10 (ind)'!U$1="si",100*(('10 (ind)'!U10-MIN('10 (ind)'!U$6:U$37))/(MAX('10 (ind)'!U$6:U$37)-MIN('10 (ind)'!U$6:U$37))),ABS(-100+(100*(('10 (ind)'!U10-MIN('10 (ind)'!U$6:U$37))/(MAX('10 (ind)'!U$6:U$37)-MIN('10 (ind)'!U$6:U$37))))))</f>
        <v>0</v>
      </c>
      <c r="V11" s="75">
        <f>IF('10 (ind)'!V$1="si",100*(('10 (ind)'!V10-MIN('10 (ind)'!V$6:V$37))/(MAX('10 (ind)'!V$6:V$37)-MIN('10 (ind)'!V$6:V$37))),ABS(-100+(100*(('10 (ind)'!V10-MIN('10 (ind)'!V$6:V$37))/(MAX('10 (ind)'!V$6:V$37)-MIN('10 (ind)'!V$6:V$37))))))</f>
        <v>88.513513513513516</v>
      </c>
      <c r="W11" s="75">
        <f>IF('10 (ind)'!W$1="si",100*(('10 (ind)'!W10-MIN('10 (ind)'!W$6:W$37))/(MAX('10 (ind)'!W$6:W$37)-MIN('10 (ind)'!W$6:W$37))),ABS(-100+(100*(('10 (ind)'!W10-MIN('10 (ind)'!W$6:W$37))/(MAX('10 (ind)'!W$6:W$37)-MIN('10 (ind)'!W$6:W$37))))))</f>
        <v>28.6182417484513</v>
      </c>
      <c r="X11" s="75">
        <f>IF('10 (ind)'!X$1="si",100*(('10 (ind)'!X10-MIN('10 (ind)'!X$6:X$37))/(MAX('10 (ind)'!X$6:X$37)-MIN('10 (ind)'!X$6:X$37))),ABS(-100+(100*(('10 (ind)'!X10-MIN('10 (ind)'!X$6:X$37))/(MAX('10 (ind)'!X$6:X$37)-MIN('10 (ind)'!X$6:X$37))))))</f>
        <v>36.594285649948993</v>
      </c>
      <c r="Y11" s="75">
        <f>IF('10 (ind)'!Y$1="si",100*(('10 (ind)'!Y10-MIN('10 (ind)'!Y$6:Y$37))/(MAX('10 (ind)'!Y$6:Y$37)-MIN('10 (ind)'!Y$6:Y$37))),ABS(-100+(100*(('10 (ind)'!Y10-MIN('10 (ind)'!Y$6:Y$37))/(MAX('10 (ind)'!Y$6:Y$37)-MIN('10 (ind)'!Y$6:Y$37))))))</f>
        <v>4.6247448881358508</v>
      </c>
      <c r="Z11" s="75">
        <f>IF('10 (ind)'!Z$1="si",100*(('10 (ind)'!Z10-MIN('10 (ind)'!Z$6:Z$37))/(MAX('10 (ind)'!Z$6:Z$37)-MIN('10 (ind)'!Z$6:Z$37))),ABS(-100+(100*(('10 (ind)'!Z10-MIN('10 (ind)'!Z$6:Z$37))/(MAX('10 (ind)'!Z$6:Z$37)-MIN('10 (ind)'!Z$6:Z$37))))))</f>
        <v>11.745564851837315</v>
      </c>
      <c r="AA11" s="75">
        <f>IF('10 (ind)'!AA$1="si",100*(('10 (ind)'!AA10-MIN('10 (ind)'!AA$6:AA$37))/(MAX('10 (ind)'!AA$6:AA$37)-MIN('10 (ind)'!AA$6:AA$37))),ABS(-100+(100*(('10 (ind)'!AA10-MIN('10 (ind)'!AA$6:AA$37))/(MAX('10 (ind)'!AA$6:AA$37)-MIN('10 (ind)'!AA$6:AA$37))))))</f>
        <v>8.9021049311251375</v>
      </c>
      <c r="AB11" s="75">
        <f>IF('10 (ind)'!AB$1="si",100*(('10 (ind)'!AB10-MIN('10 (ind)'!AB$6:AB$37))/(MAX('10 (ind)'!AB$6:AB$37)-MIN('10 (ind)'!AB$6:AB$37))),ABS(-100+(100*(('10 (ind)'!AB10-MIN('10 (ind)'!AB$6:AB$37))/(MAX('10 (ind)'!AB$6:AB$37)-MIN('10 (ind)'!AB$6:AB$37))))))</f>
        <v>4.428752616440331</v>
      </c>
      <c r="AC11" s="75">
        <f>IF('10 (ind)'!AC$1="si",100*(('10 (ind)'!AC10-MIN('10 (ind)'!AC$6:AC$37))/(MAX('10 (ind)'!AC$6:AC$37)-MIN('10 (ind)'!AC$6:AC$37))),ABS(-100+(100*(('10 (ind)'!AC10-MIN('10 (ind)'!AC$6:AC$37))/(MAX('10 (ind)'!AC$6:AC$37)-MIN('10 (ind)'!AC$6:AC$37))))))</f>
        <v>59.353983237997333</v>
      </c>
      <c r="AD11" s="75">
        <f>IF('10 (ind)'!AD$1="si",100*(('10 (ind)'!AD10-MIN('10 (ind)'!AD$6:AD$37))/(MAX('10 (ind)'!AD$6:AD$37)-MIN('10 (ind)'!AD$6:AD$37))),ABS(-100+(100*(('10 (ind)'!AD10-MIN('10 (ind)'!AD$6:AD$37))/(MAX('10 (ind)'!AD$6:AD$37)-MIN('10 (ind)'!AD$6:AD$37))))))</f>
        <v>0</v>
      </c>
      <c r="AE11" s="75">
        <f>IF('10 (ind)'!AE$1="si",100*(('10 (ind)'!AE10-MIN('10 (ind)'!AE$6:AE$37))/(MAX('10 (ind)'!AE$6:AE$37)-MIN('10 (ind)'!AE$6:AE$37))),ABS(-100+(100*(('10 (ind)'!AE10-MIN('10 (ind)'!AE$6:AE$37))/(MAX('10 (ind)'!AE$6:AE$37)-MIN('10 (ind)'!AE$6:AE$37))))))</f>
        <v>30.532677211201211</v>
      </c>
      <c r="AF11" s="75">
        <f>IF('10 (ind)'!AF$1="si",100*(('10 (ind)'!AF10-MIN('10 (ind)'!AF$6:AF$37))/(MAX('10 (ind)'!AF$6:AF$37)-MIN('10 (ind)'!AF$6:AF$37))),ABS(-100+(100*(('10 (ind)'!AF10-MIN('10 (ind)'!AF$6:AF$37))/(MAX('10 (ind)'!AF$6:AF$37)-MIN('10 (ind)'!AF$6:AF$37))))))</f>
        <v>10.620725532014092</v>
      </c>
      <c r="AG11" s="75">
        <f>IF('10 (ind)'!AG$1="si",100*(('10 (ind)'!AG10-MIN('10 (ind)'!AG$6:AG$37))/(MAX('10 (ind)'!AG$6:AG$37)-MIN('10 (ind)'!AG$6:AG$37))),ABS(-100+(100*(('10 (ind)'!AG10-MIN('10 (ind)'!AG$6:AG$37))/(MAX('10 (ind)'!AG$6:AG$37)-MIN('10 (ind)'!AG$6:AG$37))))))</f>
        <v>61.395607376464326</v>
      </c>
      <c r="AH11" s="75">
        <f>IF('10 (ind)'!AH$1="si",100*(('10 (ind)'!AH10-MIN('10 (ind)'!AH$6:AH$37))/(MAX('10 (ind)'!AH$6:AH$37)-MIN('10 (ind)'!AH$6:AH$37))),ABS(-100+(100*(('10 (ind)'!AH10-MIN('10 (ind)'!AH$6:AH$37))/(MAX('10 (ind)'!AH$6:AH$37)-MIN('10 (ind)'!AH$6:AH$37))))))</f>
        <v>36.55848088033558</v>
      </c>
      <c r="AI11" s="75">
        <f>IF('10 (ind)'!AI$1="si",100*(('10 (ind)'!AI10-MIN('10 (ind)'!AI$6:AI$37))/(MAX('10 (ind)'!AI$6:AI$37)-MIN('10 (ind)'!AI$6:AI$37))),ABS(-100+(100*(('10 (ind)'!AI10-MIN('10 (ind)'!AI$6:AI$37))/(MAX('10 (ind)'!AI$6:AI$37)-MIN('10 (ind)'!AI$6:AI$37))))))</f>
        <v>0.34949368222959049</v>
      </c>
      <c r="AJ11" s="75">
        <f>IF('10 (ind)'!AJ$1="si",100*(('10 (ind)'!AJ10-MIN('10 (ind)'!AJ$6:AJ$37))/(MAX('10 (ind)'!AJ$6:AJ$37)-MIN('10 (ind)'!AJ$6:AJ$37))),ABS(-100+(100*(('10 (ind)'!AJ10-MIN('10 (ind)'!AJ$6:AJ$37))/(MAX('10 (ind)'!AJ$6:AJ$37)-MIN('10 (ind)'!AJ$6:AJ$37))))))</f>
        <v>53.818923080866476</v>
      </c>
      <c r="AK11" s="75">
        <f>IF('10 (ind)'!AK$1="si",100*(('10 (ind)'!AK10-MIN('10 (ind)'!AK$6:AK$37))/(MAX('10 (ind)'!AK$6:AK$37)-MIN('10 (ind)'!AK$6:AK$37))),ABS(-100+(100*(('10 (ind)'!AK10-MIN('10 (ind)'!AK$6:AK$37))/(MAX('10 (ind)'!AK$6:AK$37)-MIN('10 (ind)'!AK$6:AK$37))))))</f>
        <v>0.2320174446064146</v>
      </c>
      <c r="AL11" s="75">
        <f>IF('10 (ind)'!AL$1="si",100*(('10 (ind)'!AL10-MIN('10 (ind)'!AL$6:AL$37))/(MAX('10 (ind)'!AL$6:AL$37)-MIN('10 (ind)'!AL$6:AL$37))),ABS(-100+(100*(('10 (ind)'!AL10-MIN('10 (ind)'!AL$6:AL$37))/(MAX('10 (ind)'!AL$6:AL$37)-MIN('10 (ind)'!AL$6:AL$37))))))</f>
        <v>81.50254073326883</v>
      </c>
      <c r="AM11" s="75">
        <f>IF('10 (ind)'!AM$1="si",100*(('10 (ind)'!AM10-MIN('10 (ind)'!AM$6:AM$37))/(MAX('10 (ind)'!AM$6:AM$37)-MIN('10 (ind)'!AM$6:AM$37))),ABS(-100+(100*(('10 (ind)'!AM10-MIN('10 (ind)'!AM$6:AM$37))/(MAX('10 (ind)'!AM$6:AM$37)-MIN('10 (ind)'!AM$6:AM$37))))))</f>
        <v>36.759912469573578</v>
      </c>
      <c r="AN11" s="75">
        <f>IF('10 (ind)'!AN$1="si",100*(('10 (ind)'!AN10-MIN('10 (ind)'!AN$6:AN$37))/(MAX('10 (ind)'!AN$6:AN$37)-MIN('10 (ind)'!AN$6:AN$37))),ABS(-100+(100*(('10 (ind)'!AN10-MIN('10 (ind)'!AN$6:AN$37))/(MAX('10 (ind)'!AN$6:AN$37)-MIN('10 (ind)'!AN$6:AN$37))))))</f>
        <v>13.391417821290048</v>
      </c>
      <c r="AO11" s="75">
        <f>IF('10 (ind)'!AO$1="si",100*(('10 (ind)'!AO10-MIN('10 (ind)'!AO$6:AO$37))/(MAX('10 (ind)'!AO$6:AO$37)-MIN('10 (ind)'!AO$6:AO$37))),ABS(-100+(100*(('10 (ind)'!AO10-MIN('10 (ind)'!AO$6:AO$37))/(MAX('10 (ind)'!AO$6:AO$37)-MIN('10 (ind)'!AO$6:AO$37))))))</f>
        <v>85.426445211751755</v>
      </c>
      <c r="AP11" s="75">
        <f>IF('10 (ind)'!AP$1="si",100*(('10 (ind)'!AP10-MIN('10 (ind)'!AP$6:AP$37))/(MAX('10 (ind)'!AP$6:AP$37)-MIN('10 (ind)'!AP$6:AP$37))),ABS(-100+(100*(('10 (ind)'!AP10-MIN('10 (ind)'!AP$6:AP$37))/(MAX('10 (ind)'!AP$6:AP$37)-MIN('10 (ind)'!AP$6:AP$37))))))</f>
        <v>75.796618112148252</v>
      </c>
      <c r="AQ11" s="75">
        <f>IF('10 (ind)'!AQ$1="si",100*(('10 (ind)'!AQ10-MIN('10 (ind)'!AQ$6:AQ$37))/(MAX('10 (ind)'!AQ$6:AQ$37)-MIN('10 (ind)'!AQ$6:AQ$37))),ABS(-100+(100*(('10 (ind)'!AQ10-MIN('10 (ind)'!AQ$6:AQ$37))/(MAX('10 (ind)'!AQ$6:AQ$37)-MIN('10 (ind)'!AQ$6:AQ$37))))))</f>
        <v>0</v>
      </c>
      <c r="AR11" s="75">
        <f>IF('10 (ind)'!AR$1="si",100*(('10 (ind)'!AR10-MIN('10 (ind)'!AR$6:AR$37))/(MAX('10 (ind)'!AR$6:AR$37)-MIN('10 (ind)'!AR$6:AR$37))),ABS(-100+(100*(('10 (ind)'!AR10-MIN('10 (ind)'!AR$6:AR$37))/(MAX('10 (ind)'!AR$6:AR$37)-MIN('10 (ind)'!AR$6:AR$37))))))</f>
        <v>5.7536487556540861</v>
      </c>
      <c r="AS11" s="75">
        <f>IF('10 (ind)'!AS$1="si",100*(('10 (ind)'!AS10-MIN('10 (ind)'!AS$6:AS$37))/(MAX('10 (ind)'!AS$6:AS$37)-MIN('10 (ind)'!AS$6:AS$37))),ABS(-100+(100*(('10 (ind)'!AS10-MIN('10 (ind)'!AS$6:AS$37))/(MAX('10 (ind)'!AS$6:AS$37)-MIN('10 (ind)'!AS$6:AS$37))))))</f>
        <v>17.316877975263452</v>
      </c>
      <c r="AT11" s="75">
        <f>IF('10 (ind)'!AT$1="si",100*(('10 (ind)'!AT10-MIN('10 (ind)'!AT$6:AT$37))/(MAX('10 (ind)'!AT$6:AT$37)-MIN('10 (ind)'!AT$6:AT$37))),ABS(-100+(100*(('10 (ind)'!AT10-MIN('10 (ind)'!AT$6:AT$37))/(MAX('10 (ind)'!AT$6:AT$37)-MIN('10 (ind)'!AT$6:AT$37))))))</f>
        <v>0</v>
      </c>
      <c r="AU11" s="75">
        <f>IF('10 (ind)'!AU$1="si",100*(('10 (ind)'!AU10-MIN('10 (ind)'!AU$6:AU$37))/(MAX('10 (ind)'!AU$6:AU$37)-MIN('10 (ind)'!AU$6:AU$37))),ABS(-100+(100*(('10 (ind)'!AU10-MIN('10 (ind)'!AU$6:AU$37))/(MAX('10 (ind)'!AU$6:AU$37)-MIN('10 (ind)'!AU$6:AU$37))))))</f>
        <v>68.382836653818586</v>
      </c>
      <c r="AV11" s="75">
        <f>IF('10 (ind)'!AV$1="si",100*(('10 (ind)'!AV10-MIN('10 (ind)'!AV$6:AV$37))/(MAX('10 (ind)'!AV$6:AV$37)-MIN('10 (ind)'!AV$6:AV$37))),ABS(-100+(100*(('10 (ind)'!AV10-MIN('10 (ind)'!AV$6:AV$37))/(MAX('10 (ind)'!AV$6:AV$37)-MIN('10 (ind)'!AV$6:AV$37))))))</f>
        <v>88.734835355285966</v>
      </c>
      <c r="AW11" s="75">
        <f>IF('10 (ind)'!AW$1="si",100*(('10 (ind)'!AW10-MIN('10 (ind)'!AW$6:AW$37))/(MAX('10 (ind)'!AW$6:AW$37)-MIN('10 (ind)'!AW$6:AW$37))),ABS(-100+(100*(('10 (ind)'!AW10-MIN('10 (ind)'!AW$6:AW$37))/(MAX('10 (ind)'!AW$6:AW$37)-MIN('10 (ind)'!AW$6:AW$37))))))</f>
        <v>45.209176788124154</v>
      </c>
      <c r="AX11" s="75">
        <f>IF('10 (ind)'!AX$1="si",100*(('10 (ind)'!AX10-MIN('10 (ind)'!AX$6:AX$37))/(MAX('10 (ind)'!AX$6:AX$37)-MIN('10 (ind)'!AX$6:AX$37))),ABS(-100+(100*(('10 (ind)'!AX10-MIN('10 (ind)'!AX$6:AX$37))/(MAX('10 (ind)'!AX$6:AX$37)-MIN('10 (ind)'!AX$6:AX$37))))))</f>
        <v>12.186355837172416</v>
      </c>
      <c r="AY11" s="75">
        <f>IF('10 (ind)'!AY$1="si",100*(('10 (ind)'!AY10-MIN('10 (ind)'!AY$6:AY$37))/(MAX('10 (ind)'!AY$6:AY$37)-MIN('10 (ind)'!AY$6:AY$37))),ABS(-100+(100*(('10 (ind)'!AY10-MIN('10 (ind)'!AY$6:AY$37))/(MAX('10 (ind)'!AY$6:AY$37)-MIN('10 (ind)'!AY$6:AY$37))))))</f>
        <v>0</v>
      </c>
      <c r="AZ11" s="75">
        <f>IF('10 (ind)'!AZ$1="si",100*(('10 (ind)'!AZ10-MIN('10 (ind)'!AZ$6:AZ$37))/(MAX('10 (ind)'!AZ$6:AZ$37)-MIN('10 (ind)'!AZ$6:AZ$37))),ABS(-100+(100*(('10 (ind)'!AZ10-MIN('10 (ind)'!AZ$6:AZ$37))/(MAX('10 (ind)'!AZ$6:AZ$37)-MIN('10 (ind)'!AZ$6:AZ$37))))))</f>
        <v>26.052825861784633</v>
      </c>
      <c r="BA11" s="75">
        <f>IF('10 (ind)'!BA$1="si",100*(('10 (ind)'!BA10-MIN('10 (ind)'!BA$6:BA$37))/(MAX('10 (ind)'!BA$6:BA$37)-MIN('10 (ind)'!BA$6:BA$37))),ABS(-100+(100*(('10 (ind)'!BA10-MIN('10 (ind)'!BA$6:BA$37))/(MAX('10 (ind)'!BA$6:BA$37)-MIN('10 (ind)'!BA$6:BA$37))))))</f>
        <v>64.18380990384486</v>
      </c>
      <c r="BB11" s="75">
        <f>IF('10 (ind)'!BB$1="si",100*(('10 (ind)'!BB10-MIN('10 (ind)'!BB$6:BB$37))/(MAX('10 (ind)'!BB$6:BB$37)-MIN('10 (ind)'!BB$6:BB$37))),ABS(-100+(100*(('10 (ind)'!BB10-MIN('10 (ind)'!BB$6:BB$37))/(MAX('10 (ind)'!BB$6:BB$37)-MIN('10 (ind)'!BB$6:BB$37))))))</f>
        <v>0.4659234372484814</v>
      </c>
      <c r="BC11" s="75">
        <f>IF('10 (ind)'!BC$1="si",100*(('10 (ind)'!BC10-MIN('10 (ind)'!BC$6:BC$37))/(MAX('10 (ind)'!BC$6:BC$37)-MIN('10 (ind)'!BC$6:BC$37))),ABS(-100+(100*(('10 (ind)'!BC10-MIN('10 (ind)'!BC$6:BC$37))/(MAX('10 (ind)'!BC$6:BC$37)-MIN('10 (ind)'!BC$6:BC$37))))))</f>
        <v>4.5357262524696473</v>
      </c>
      <c r="BD11" s="75">
        <f>IF('10 (ind)'!BD$1="si",100*(('10 (ind)'!BD10-MIN('10 (ind)'!BD$6:BD$37))/(MAX('10 (ind)'!BD$6:BD$37)-MIN('10 (ind)'!BD$6:BD$37))),ABS(-100+(100*(('10 (ind)'!BD10-MIN('10 (ind)'!BD$6:BD$37))/(MAX('10 (ind)'!BD$6:BD$37)-MIN('10 (ind)'!BD$6:BD$37))))))</f>
        <v>0</v>
      </c>
      <c r="BE11" s="75">
        <f>IF('10 (ind)'!BE$1="si",100*(('10 (ind)'!BE10-MIN('10 (ind)'!BE$6:BE$37))/(MAX('10 (ind)'!BE$6:BE$37)-MIN('10 (ind)'!BE$6:BE$37))),ABS(-100+(100*(('10 (ind)'!BE10-MIN('10 (ind)'!BE$6:BE$37))/(MAX('10 (ind)'!BE$6:BE$37)-MIN('10 (ind)'!BE$6:BE$37))))))</f>
        <v>3.696857670979667</v>
      </c>
      <c r="BF11" s="75">
        <f>IF('10 (ind)'!BF$1="si",100*(('10 (ind)'!BF10-MIN('10 (ind)'!BF$6:BF$37))/(MAX('10 (ind)'!BF$6:BF$37)-MIN('10 (ind)'!BF$6:BF$37))),ABS(-100+(100*(('10 (ind)'!BF10-MIN('10 (ind)'!BF$6:BF$37))/(MAX('10 (ind)'!BF$6:BF$37)-MIN('10 (ind)'!BF$6:BF$37))))))</f>
        <v>0</v>
      </c>
      <c r="BG11" s="75">
        <f>IF('10 (ind)'!BG$1="si",100*(('10 (ind)'!BG10-MIN('10 (ind)'!BG$6:BG$37))/(MAX('10 (ind)'!BG$6:BG$37)-MIN('10 (ind)'!BG$6:BG$37))),ABS(-100+(100*(('10 (ind)'!BG10-MIN('10 (ind)'!BG$6:BG$37))/(MAX('10 (ind)'!BG$6:BG$37)-MIN('10 (ind)'!BG$6:BG$37))))))</f>
        <v>27.835581754180673</v>
      </c>
      <c r="BH11" s="75">
        <f>IF('10 (ind)'!BH$1="si",100*(('10 (ind)'!BH10-MIN('10 (ind)'!BH$6:BH$37))/(MAX('10 (ind)'!BH$6:BH$37)-MIN('10 (ind)'!BH$6:BH$37))),ABS(-100+(100*(('10 (ind)'!BH10-MIN('10 (ind)'!BH$6:BH$37))/(MAX('10 (ind)'!BH$6:BH$37)-MIN('10 (ind)'!BH$6:BH$37))))))</f>
        <v>6.9814819722965451</v>
      </c>
      <c r="BI11" s="75">
        <f>IF('10 (ind)'!BI$1="si",100*(('10 (ind)'!BI10-MIN('10 (ind)'!BI$6:BI$37))/(MAX('10 (ind)'!BI$6:BI$37)-MIN('10 (ind)'!BI$6:BI$37))),ABS(-100+(100*(('10 (ind)'!BI10-MIN('10 (ind)'!BI$6:BI$37))/(MAX('10 (ind)'!BI$6:BI$37)-MIN('10 (ind)'!BI$6:BI$37))))))</f>
        <v>98.21770893915874</v>
      </c>
      <c r="BJ11" s="75">
        <f>IF('10 (ind)'!BJ$1="si",100*(('10 (ind)'!BJ10-MIN('10 (ind)'!BJ$6:BJ$37))/(MAX('10 (ind)'!BJ$6:BJ$37)-MIN('10 (ind)'!BJ$6:BJ$37))),ABS(-100+(100*(('10 (ind)'!BJ10-MIN('10 (ind)'!BJ$6:BJ$37))/(MAX('10 (ind)'!BJ$6:BJ$37)-MIN('10 (ind)'!BJ$6:BJ$37))))))</f>
        <v>1.5521884196559541E-2</v>
      </c>
      <c r="BK11" s="75">
        <f>IF('10 (ind)'!BK$1="si",100*(('10 (ind)'!BK10-MIN('10 (ind)'!BK$6:BK$37))/(MAX('10 (ind)'!BK$6:BK$37)-MIN('10 (ind)'!BK$6:BK$37))),ABS(-100+(100*(('10 (ind)'!BK10-MIN('10 (ind)'!BK$6:BK$37))/(MAX('10 (ind)'!BK$6:BK$37)-MIN('10 (ind)'!BK$6:BK$37))))))</f>
        <v>5.5390017526249764</v>
      </c>
      <c r="BL11" s="75">
        <f>IF('10 (ind)'!BL$1="si",100*(('10 (ind)'!BL10-MIN('10 (ind)'!BL$6:BL$37))/(MAX('10 (ind)'!BL$6:BL$37)-MIN('10 (ind)'!BL$6:BL$37))),ABS(-100+(100*(('10 (ind)'!BL10-MIN('10 (ind)'!BL$6:BL$37))/(MAX('10 (ind)'!BL$6:BL$37)-MIN('10 (ind)'!BL$6:BL$37))))))</f>
        <v>8.1081081081081088</v>
      </c>
      <c r="BM11" s="75">
        <f>IF('10 (ind)'!BM$1="si",100*(('10 (ind)'!BM10-MIN('10 (ind)'!BM$6:BM$37))/(MAX('10 (ind)'!BM$6:BM$37)-MIN('10 (ind)'!BM$6:BM$37))),ABS(-100+(100*(('10 (ind)'!BM10-MIN('10 (ind)'!BM$6:BM$37))/(MAX('10 (ind)'!BM$6:BM$37)-MIN('10 (ind)'!BM$6:BM$37))))))</f>
        <v>13.292481908405577</v>
      </c>
      <c r="BN11" s="75">
        <f>IF('10 (ind)'!BN$1="si",100*(('10 (ind)'!BN10-MIN('10 (ind)'!BN$6:BN$37))/(MAX('10 (ind)'!BN$6:BN$37)-MIN('10 (ind)'!BN$6:BN$37))),ABS(-100+(100*(('10 (ind)'!BN10-MIN('10 (ind)'!BN$6:BN$37))/(MAX('10 (ind)'!BN$6:BN$37)-MIN('10 (ind)'!BN$6:BN$37))))))</f>
        <v>100</v>
      </c>
      <c r="BO11" s="75">
        <f>IF('10 (ind)'!BO$1="si",100*(('10 (ind)'!BO10-MIN('10 (ind)'!BO$6:BO$37))/(MAX('10 (ind)'!BO$6:BO$37)-MIN('10 (ind)'!BO$6:BO$37))),ABS(-100+(100*(('10 (ind)'!BO10-MIN('10 (ind)'!BO$6:BO$37))/(MAX('10 (ind)'!BO$6:BO$37)-MIN('10 (ind)'!BO$6:BO$37))))))</f>
        <v>9.35579517116477</v>
      </c>
      <c r="BP11" s="75">
        <f>IF('10 (ind)'!BP$1="si",100*(('10 (ind)'!BP10-MIN('10 (ind)'!BP$6:BP$37))/(MAX('10 (ind)'!BP$6:BP$37)-MIN('10 (ind)'!BP$6:BP$37))),ABS(-100+(100*(('10 (ind)'!BP10-MIN('10 (ind)'!BP$6:BP$37))/(MAX('10 (ind)'!BP$6:BP$37)-MIN('10 (ind)'!BP$6:BP$37))))))</f>
        <v>0</v>
      </c>
      <c r="BQ11" s="75">
        <f>IF('10 (ind)'!BQ$1="si",100*(('10 (ind)'!BQ10-MIN('10 (ind)'!BQ$6:BQ$37))/(MAX('10 (ind)'!BQ$6:BQ$37)-MIN('10 (ind)'!BQ$6:BQ$37))),ABS(-100+(100*(('10 (ind)'!BQ10-MIN('10 (ind)'!BQ$6:BQ$37))/(MAX('10 (ind)'!BQ$6:BQ$37)-MIN('10 (ind)'!BQ$6:BQ$37))))))</f>
        <v>17.566408121712268</v>
      </c>
      <c r="BR11" s="75">
        <f>IF('10 (ind)'!BR$1="si",100*(('10 (ind)'!BR10-MIN('10 (ind)'!BR$6:BR$37))/(MAX('10 (ind)'!BR$6:BR$37)-MIN('10 (ind)'!BR$6:BR$37))),ABS(-100+(100*(('10 (ind)'!BR10-MIN('10 (ind)'!BR$6:BR$37))/(MAX('10 (ind)'!BP$6:BP$37)-MIN('10 (ind)'!BR$6:BR$37))))))</f>
        <v>22.910926833240591</v>
      </c>
      <c r="BS11" s="75">
        <f>IF('10 (ind)'!BS$1="si",100*(('10 (ind)'!BS10-MIN('10 (ind)'!BS$6:BS$37))/(MAX('10 (ind)'!BS$6:BS$37)-MIN('10 (ind)'!BS$6:BS$37))),ABS(-100+(100*(('10 (ind)'!BS10-MIN('10 (ind)'!BS$6:BS$37))/(MAX('10 (ind)'!BQ$6:BQ$37)-MIN('10 (ind)'!BS$6:BS$37))))))</f>
        <v>78.685334735837202</v>
      </c>
      <c r="BT11" s="75">
        <f>IF('10 (ind)'!BT$1="si",100*(('10 (ind)'!BT10-MIN('10 (ind)'!BT$6:BT$37))/(MAX('10 (ind)'!BT$6:BT$37)-MIN('10 (ind)'!BT$6:BT$37))),ABS(-100+(100*(('10 (ind)'!BT10-MIN('10 (ind)'!BT$6:BT$37))/(MAX('10 (ind)'!BR$6:BR$37)-MIN('10 (ind)'!BT$6:BT$37))))))</f>
        <v>93.443344859599449</v>
      </c>
      <c r="BU11" s="75">
        <f>IF('10 (ind)'!BU$1="si",100*(('10 (ind)'!BU10-MIN('10 (ind)'!BU$6:BU$37))/(MAX('10 (ind)'!BU$6:BU$37)-MIN('10 (ind)'!BU$6:BU$37))),ABS(-100+(100*(('10 (ind)'!BU10-MIN('10 (ind)'!BU$6:BU$37))/(MAX('10 (ind)'!BU$6:BU$37)-MIN('10 (ind)'!BU$6:BU$37))))))</f>
        <v>92.560771165129921</v>
      </c>
      <c r="BV11" s="75">
        <f>IF('10 (ind)'!BV$1="si",100*(('10 (ind)'!BV10-MIN('10 (ind)'!BV$6:BV$37))/(MAX('10 (ind)'!BV$6:BV$37)-MIN('10 (ind)'!BV$6:BV$37))),ABS(-100+(100*(('10 (ind)'!BV10-MIN('10 (ind)'!BV$6:BV$37))/(MAX('10 (ind)'!BV$6:BV$37)-MIN('10 (ind)'!BV$6:BV$37))))))</f>
        <v>52.886349969933867</v>
      </c>
      <c r="BW11" s="75">
        <f>IF('10 (ind)'!BW$1="si",100*(('10 (ind)'!BW10-MIN('10 (ind)'!BW$6:BW$37))/(MAX('10 (ind)'!BW$6:BW$37)-MIN('10 (ind)'!BW$6:BW$37))),ABS(-100+(100*(('10 (ind)'!BW10-MIN('10 (ind)'!BW$6:BW$37))/(MAX('10 (ind)'!BW$6:BW$37)-MIN('10 (ind)'!BW$6:BW$37))))))</f>
        <v>63.618601016021891</v>
      </c>
      <c r="BX11" s="75">
        <f>IF('10 (ind)'!BX$1="si",100*(('10 (ind)'!BX10-MIN('10 (ind)'!BX$6:BX$37))/(MAX('10 (ind)'!BX$6:BX$37)-MIN('10 (ind)'!BX$6:BX$37))),ABS(-100+(100*(('10 (ind)'!BX10-MIN('10 (ind)'!BX$6:BX$37))/(MAX('10 (ind)'!BX$6:BX$37)-MIN('10 (ind)'!BX$6:BX$37))))))</f>
        <v>16.528956400046226</v>
      </c>
      <c r="BY11" s="75">
        <f>IF('10 (ind)'!BY$1="si",100*(('10 (ind)'!BY10-MIN('10 (ind)'!BY$6:BY$37))/(MAX('10 (ind)'!BY$6:BY$37)-MIN('10 (ind)'!BY$6:BY$37))),ABS(-100+(100*(('10 (ind)'!BY10-MIN('10 (ind)'!BY$6:BY$37))/(MAX('10 (ind)'!BY$6:BY$37)-MIN('10 (ind)'!BY$6:BY$37))))))</f>
        <v>26.077350907503309</v>
      </c>
      <c r="BZ11" s="75">
        <f>IF('10 (ind)'!BZ$1="si",100*(('10 (ind)'!BZ10-MIN('10 (ind)'!BZ$6:BZ$37))/(MAX('10 (ind)'!BZ$6:BZ$37)-MIN('10 (ind)'!BZ$6:BZ$37))),ABS(-100+(100*(('10 (ind)'!BZ10-MIN('10 (ind)'!BZ$6:BZ$37))/(MAX('10 (ind)'!BZ$6:BZ$37)-MIN('10 (ind)'!BZ$6:BZ$37))))))</f>
        <v>34.64795688468017</v>
      </c>
      <c r="CA11" s="75">
        <f>IF('10 (ind)'!CA$1="si",100*(('10 (ind)'!CA10-MIN('10 (ind)'!CA$6:CA$37))/(MAX('10 (ind)'!CA$6:CA$37)-MIN('10 (ind)'!CA$6:CA$37))),ABS(-100+(100*(('10 (ind)'!CA10-MIN('10 (ind)'!CA$6:CA$37))/(MAX('10 (ind)'!CA$6:CA$37)-MIN('10 (ind)'!CA$6:CA$37))))))</f>
        <v>27.176200661011134</v>
      </c>
      <c r="CB11" s="75">
        <f>IF('10 (ind)'!CB$1="si",100*(('10 (ind)'!CB10-MIN('10 (ind)'!CB$6:CB$37))/(MAX('10 (ind)'!CB$6:CB$37)-MIN('10 (ind)'!CB$6:CB$37))),ABS(-100+(100*(('10 (ind)'!CB10-MIN('10 (ind)'!CB$6:CB$37))/(MAX('10 (ind)'!CB$6:CB$37)-MIN('10 (ind)'!CB$6:CB$37))))))</f>
        <v>63.975155279503106</v>
      </c>
      <c r="CC11" s="75">
        <f>IF('10 (ind)'!CC$1="si",100*(('10 (ind)'!CC10-MIN('10 (ind)'!CC$6:CC$37))/(MAX('10 (ind)'!CC$6:CC$37)-MIN('10 (ind)'!CC$6:CC$37))),ABS(-100+(100*(('10 (ind)'!CC10-MIN('10 (ind)'!CC$6:CC$37))/(MAX('10 (ind)'!CC$6:CC$37)-MIN('10 (ind)'!CC$6:CC$37))))))</f>
        <v>76.377545745573443</v>
      </c>
      <c r="CD11" s="75">
        <f>IF('10 (ind)'!CD$1="si",100*(('10 (ind)'!CD10-MIN('10 (ind)'!CD$6:CD$37))/(MAX('10 (ind)'!CD$6:CD$37)-MIN('10 (ind)'!CD$6:CD$37))),ABS(-100+(100*(('10 (ind)'!CD10-MIN('10 (ind)'!CD$6:CD$37))/(MAX('10 (ind)'!CD$6:CD$37)-MIN('10 (ind)'!CD$6:CD$37))))))</f>
        <v>0.44976306139818401</v>
      </c>
      <c r="CE11" s="75">
        <f>IF('10 (ind)'!CE$1="si",100*(('10 (ind)'!CE10-MIN('10 (ind)'!CE$6:CE$37))/(MAX('10 (ind)'!CE$6:CE$37)-MIN('10 (ind)'!CE$6:CE$37))),ABS(-100+(100*(('10 (ind)'!CE10-MIN('10 (ind)'!CE$6:CE$37))/(MAX('10 (ind)'!CE$6:CE$37)-MIN('10 (ind)'!CE$6:CE$37))))))</f>
        <v>8.3570241950659305</v>
      </c>
      <c r="CF11" s="75">
        <f>IF('10 (ind)'!CF$1="si",100*(('10 (ind)'!CF10-MIN('10 (ind)'!CF$6:CF$37))/(MAX('10 (ind)'!CF$6:CF$37)-MIN('10 (ind)'!CF$6:CF$37))),ABS(-100+(100*(('10 (ind)'!CF10-MIN('10 (ind)'!CF$6:CF$37))/(MAX('10 (ind)'!CF$6:CF$37)-MIN('10 (ind)'!CF$6:CF$37))))))</f>
        <v>0.13976575952744233</v>
      </c>
      <c r="CG11" s="75">
        <f>IF('10 (ind)'!CG$1="si",100*(('10 (ind)'!CG10-MIN('10 (ind)'!CG$6:CG$37))/(MAX('10 (ind)'!CG$6:CG$37)-MIN('10 (ind)'!CG$6:CG$37))),ABS(-100+(100*(('10 (ind)'!CG10-MIN('10 (ind)'!CG$6:CG$37))/(MAX('10 (ind)'!CG$6:CG$37)-MIN('10 (ind)'!CG$6:CG$37))))))</f>
        <v>5.0908161432438117</v>
      </c>
      <c r="CH11" s="75">
        <f>IF('10 (ind)'!CH$1="si",100*(('10 (ind)'!CH10-MIN('10 (ind)'!CH$6:CH$37))/(MAX('10 (ind)'!CH$6:CH$37)-MIN('10 (ind)'!CH$6:CH$37))),ABS(-100+(100*(('10 (ind)'!CH10-MIN('10 (ind)'!CH$6:CH$37))/(MAX('10 (ind)'!CH$6:CH$37)-MIN('10 (ind)'!CH$6:CH$37))))))</f>
        <v>3.6347755407205695</v>
      </c>
      <c r="CI11" s="75">
        <f>IF('10 (ind)'!CI$1="si",100*(('10 (ind)'!CI10-MIN('10 (ind)'!CI$6:CI$37))/(MAX('10 (ind)'!CI$6:CI$37)-MIN('10 (ind)'!CI$6:CI$37))),ABS(-100+(100*(('10 (ind)'!CI10-MIN('10 (ind)'!CI$6:CI$37))/(MAX('10 (ind)'!CI$6:CI$37)-MIN('10 (ind)'!CI$6:CI$37))))))</f>
        <v>57.037233307546146</v>
      </c>
      <c r="CJ11" s="75">
        <f>IF('10 (ind)'!CJ$1="si",100*(('10 (ind)'!CJ10-MIN('10 (ind)'!CJ$6:CJ$37))/(MAX('10 (ind)'!CJ$6:CJ$37)-MIN('10 (ind)'!CJ$6:CJ$37))),ABS(-100+(100*(('10 (ind)'!CJ10-MIN('10 (ind)'!CJ$6:CJ$37))/(MAX('10 (ind)'!CJ$6:CJ$37)-MIN('10 (ind)'!CJ$6:CJ$37))))))</f>
        <v>15.188328017417035</v>
      </c>
      <c r="CK11" s="75">
        <f>IF('10 (ind)'!CK$1="si",100*(('10 (ind)'!CK10-MIN('10 (ind)'!CK$6:CK$37))/(MAX('10 (ind)'!CK$6:CK$37)-MIN('10 (ind)'!CK$6:CK$37))),ABS(-100+(100*(('10 (ind)'!CK10-MIN('10 (ind)'!CK$6:CK$37))/(MAX('10 (ind)'!CK$6:CK$37)-MIN('10 (ind)'!CK$6:CK$37))))))</f>
        <v>1.0207317758338488</v>
      </c>
      <c r="CL11" s="75">
        <f>IF('10 (ind)'!CL$1="si",100*(('10 (ind)'!CL10-MIN('10 (ind)'!CL$6:CL$37))/(MAX('10 (ind)'!CL$6:CL$37)-MIN('10 (ind)'!CL$6:CL$37))),ABS(-100+(100*(('10 (ind)'!CL10-MIN('10 (ind)'!CL$6:CL$37))/(MAX('10 (ind)'!CL$6:CL$37)-MIN('10 (ind)'!CL$6:CL$37))))))</f>
        <v>3.6499719984974108</v>
      </c>
      <c r="CM11" s="75">
        <f>IF('10 (ind)'!CM$1="si",100*(('10 (ind)'!CM10-MIN('10 (ind)'!CM$6:CM$37))/(MAX('10 (ind)'!CM$6:CM$37)-MIN('10 (ind)'!CM$6:CM$37))),ABS(-100+(100*(('10 (ind)'!CM10-MIN('10 (ind)'!CM$6:CM$37))/(MAX('10 (ind)'!CM$6:CM$37)-MIN('10 (ind)'!CM$6:CM$37))))))</f>
        <v>5.2036109221573117</v>
      </c>
    </row>
    <row r="12" spans="1:91">
      <c r="A12" s="18" t="s">
        <v>211</v>
      </c>
      <c r="B12" s="87">
        <f>IF('10 (ind)'!B$1="si",100*(('10 (ind)'!B11-MIN('10 (ind)'!B$6:B$37))/(MAX('10 (ind)'!B$6:B$37)-MIN('10 (ind)'!B$6:B$37))),ABS(-100+(100*(('10 (ind)'!B11-MIN('10 (ind)'!B$6:B$37))/(MAX('10 (ind)'!B$6:B$37)-MIN('10 (ind)'!B$6:B$37))))))</f>
        <v>39.109451603794263</v>
      </c>
      <c r="C12" s="87">
        <f>IF('10 (ind)'!C$1="si",100*(('10 (ind)'!C11-MIN('10 (ind)'!C$6:C$37))/(MAX('10 (ind)'!C$6:C$37)-MIN('10 (ind)'!C$6:C$37))),ABS(-100+(100*(('10 (ind)'!C11-MIN('10 (ind)'!C$6:C$37))/(MAX('10 (ind)'!C$6:C$37)-MIN('10 (ind)'!C$6:C$37))))))</f>
        <v>32.518026408377828</v>
      </c>
      <c r="D12" s="87">
        <f>IF('10 (ind)'!D$1="si",100*(('10 (ind)'!D11-MIN('10 (ind)'!D$6:D$37))/(MAX('10 (ind)'!D$6:D$37)-MIN('10 (ind)'!D$6:D$37))),ABS(-100+(100*(('10 (ind)'!D11-MIN('10 (ind)'!D$6:D$37))/(MAX('10 (ind)'!D$6:D$37)-MIN('10 (ind)'!D$6:D$37))))))</f>
        <v>42.644525646767164</v>
      </c>
      <c r="E12" s="87">
        <f>IF('10 (ind)'!E$1="si",100*(('10 (ind)'!E11-MIN('10 (ind)'!E$6:E$37))/(MAX('10 (ind)'!E$6:E$37)-MIN('10 (ind)'!E$6:E$37))),ABS(-100+(100*(('10 (ind)'!E11-MIN('10 (ind)'!E$6:E$37))/(MAX('10 (ind)'!E$6:E$37)-MIN('10 (ind)'!E$6:E$37))))))</f>
        <v>3.4821923514795685</v>
      </c>
      <c r="F12" s="87">
        <f>IF('10 (ind)'!F$1="si",100*(('10 (ind)'!F11-MIN('10 (ind)'!F$6:F$37))/(MAX('10 (ind)'!F$6:F$37)-MIN('10 (ind)'!F$6:F$37))),ABS(-100+(100*(('10 (ind)'!F11-MIN('10 (ind)'!F$6:F$37))/(MAX('10 (ind)'!F$6:F$37)-MIN('10 (ind)'!F$6:F$37))))))</f>
        <v>28.08219178082193</v>
      </c>
      <c r="G12" s="87">
        <f>IF('10 (ind)'!G$1="si",100*(('10 (ind)'!G11-MIN('10 (ind)'!G$6:G$37))/(MAX('10 (ind)'!G$6:G$37)-MIN('10 (ind)'!G$6:G$37))),ABS(-100+(100*(('10 (ind)'!G11-MIN('10 (ind)'!G$6:G$37))/(MAX('10 (ind)'!G$6:G$37)-MIN('10 (ind)'!G$6:G$37))))))</f>
        <v>31.355932203389834</v>
      </c>
      <c r="H12" s="87">
        <f>IF('10 (ind)'!H$1="si",100*(('10 (ind)'!H11-MIN('10 (ind)'!H$6:H$37))/(MAX('10 (ind)'!H$6:H$37)-MIN('10 (ind)'!H$6:H$37))),ABS(-100+(100*(('10 (ind)'!H11-MIN('10 (ind)'!H$6:H$37))/(MAX('10 (ind)'!H$6:H$37)-MIN('10 (ind)'!H$6:H$37))))))</f>
        <v>56.153846153846153</v>
      </c>
      <c r="I12" s="87">
        <f>IF('10 (ind)'!I$1="si",100*(('10 (ind)'!I11-MIN('10 (ind)'!I$6:I$37))/(MAX('10 (ind)'!I$6:I$37)-MIN('10 (ind)'!I$6:I$37))),ABS(-100+(100*(('10 (ind)'!I11-MIN('10 (ind)'!I$6:I$37))/(MAX('10 (ind)'!I$6:I$37)-MIN('10 (ind)'!I$6:I$37))))))</f>
        <v>10.000000000000004</v>
      </c>
      <c r="J12" s="87">
        <f>IF('10 (ind)'!J$1="si",100*(('10 (ind)'!J11-MIN('10 (ind)'!J$6:J$37))/(MAX('10 (ind)'!J$6:J$37)-MIN('10 (ind)'!J$6:J$37))),ABS(-100+(100*(('10 (ind)'!J11-MIN('10 (ind)'!J$6:J$37))/(MAX('10 (ind)'!J$6:J$37)-MIN('10 (ind)'!J$6:J$37))))))</f>
        <v>40.486725663716818</v>
      </c>
      <c r="K12" s="87">
        <f>IF('10 (ind)'!K$1="si",100*(('10 (ind)'!K11-MIN('10 (ind)'!K$6:K$37))/(MAX('10 (ind)'!K$6:K$37)-MIN('10 (ind)'!K$6:K$37))),ABS(-100+(100*(('10 (ind)'!K11-MIN('10 (ind)'!K$6:K$37))/(MAX('10 (ind)'!K$6:K$37)-MIN('10 (ind)'!K$6:K$37))))))</f>
        <v>16.544181187642344</v>
      </c>
      <c r="L12" s="87">
        <f>IF('10 (ind)'!L$1="si",100*(('10 (ind)'!L11-MIN('10 (ind)'!L$6:L$37))/(MAX('10 (ind)'!L$6:L$37)-MIN('10 (ind)'!L$6:L$37))),ABS(-100+(100*(('10 (ind)'!L11-MIN('10 (ind)'!L$6:L$37))/(MAX('10 (ind)'!L$6:L$37)-MIN('10 (ind)'!L$6:L$37))))))</f>
        <v>0</v>
      </c>
      <c r="M12" s="87">
        <f>IF('10 (ind)'!M$1="si",100*(('10 (ind)'!M11-MIN('10 (ind)'!M$6:M$37))/(MAX('10 (ind)'!M$6:M$37)-MIN('10 (ind)'!M$6:M$37))),ABS(-100+(100*(('10 (ind)'!M11-MIN('10 (ind)'!M$6:M$37))/(MAX('10 (ind)'!M$6:M$37)-MIN('10 (ind)'!M$6:M$37))))))</f>
        <v>0.3629962041377775</v>
      </c>
      <c r="N12" s="87">
        <f>IF('10 (ind)'!N$1="si",100*(('10 (ind)'!N11-MIN('10 (ind)'!N$6:N$37))/(MAX('10 (ind)'!N$6:N$37)-MIN('10 (ind)'!N$6:N$37))),ABS(-100+(100*(('10 (ind)'!N11-MIN('10 (ind)'!N$6:N$37))/(MAX('10 (ind)'!N$6:N$37)-MIN('10 (ind)'!N$6:N$37))))))</f>
        <v>31.151941667873022</v>
      </c>
      <c r="O12" s="87">
        <f>IF('10 (ind)'!O$1="si",100*(('10 (ind)'!O11-MIN('10 (ind)'!O$6:O$37))/(MAX('10 (ind)'!O$6:O$37)-MIN('10 (ind)'!O$6:O$37))),ABS(-100+(100*(('10 (ind)'!O11-MIN('10 (ind)'!O$6:O$37))/(MAX('10 (ind)'!O$6:O$37)-MIN('10 (ind)'!O$6:O$37))))))</f>
        <v>0</v>
      </c>
      <c r="P12" s="87">
        <f>IF('10 (ind)'!P$1="si",100*(('10 (ind)'!P11-MIN('10 (ind)'!P$6:P$37))/(MAX('10 (ind)'!P$6:P$37)-MIN('10 (ind)'!P$6:P$37))),ABS(-100+(100*(('10 (ind)'!P11-MIN('10 (ind)'!P$6:P$37))/(MAX('10 (ind)'!P$6:P$37)-MIN('10 (ind)'!P$6:P$37))))))</f>
        <v>4.3521138162463942</v>
      </c>
      <c r="Q12" s="87">
        <f>IF('10 (ind)'!Q$1="si",100*(('10 (ind)'!Q11-MIN('10 (ind)'!Q$6:Q$37))/(MAX('10 (ind)'!Q$6:Q$37)-MIN('10 (ind)'!Q$6:Q$37))),ABS(-100+(100*(('10 (ind)'!Q11-MIN('10 (ind)'!Q$6:Q$37))/(MAX('10 (ind)'!Q$6:Q$37)-MIN('10 (ind)'!Q$6:Q$37))))))</f>
        <v>100</v>
      </c>
      <c r="R12" s="87">
        <f>IF('10 (ind)'!R$1="si",100*(('10 (ind)'!R11-MIN('10 (ind)'!R$6:R$37))/(MAX('10 (ind)'!R$6:R$37)-MIN('10 (ind)'!R$6:R$37))),ABS(-100+(100*(('10 (ind)'!R11-MIN('10 (ind)'!R$6:R$37))/(MAX('10 (ind)'!R$6:R$37)-MIN('10 (ind)'!R$6:R$37))))))</f>
        <v>0.20963583976635133</v>
      </c>
      <c r="S12" s="75">
        <f>ABS(ABS(('10 (ind)'!S11-((MAX('10 (ind)'!S$6:S$37)+MIN('10 (ind)'!S$6:S$37))/2))/(((MAX('10 (ind)'!S$6:S$37)+MIN('10 (ind)'!S$6:S$37))/2)-MAX('10 (ind)'!S$6:S$37))*100)-100)</f>
        <v>68.874172185430467</v>
      </c>
      <c r="T12" s="75">
        <f>IF('10 (ind)'!T$1="si",100*(('10 (ind)'!T11-MIN('10 (ind)'!T$6:T$37))/(MAX('10 (ind)'!T$6:T$37)-MIN('10 (ind)'!T$6:T$37))),ABS(-100+(100*(('10 (ind)'!T11-MIN('10 (ind)'!T$6:T$37))/(MAX('10 (ind)'!T$6:T$37)-MIN('10 (ind)'!T$6:T$37))))))</f>
        <v>63.093305176758875</v>
      </c>
      <c r="U12" s="75">
        <f>IF('10 (ind)'!U$1="si",100*(('10 (ind)'!U11-MIN('10 (ind)'!U$6:U$37))/(MAX('10 (ind)'!U$6:U$37)-MIN('10 (ind)'!U$6:U$37))),ABS(-100+(100*(('10 (ind)'!U11-MIN('10 (ind)'!U$6:U$37))/(MAX('10 (ind)'!U$6:U$37)-MIN('10 (ind)'!U$6:U$37))))))</f>
        <v>100</v>
      </c>
      <c r="V12" s="75">
        <f>IF('10 (ind)'!V$1="si",100*(('10 (ind)'!V11-MIN('10 (ind)'!V$6:V$37))/(MAX('10 (ind)'!V$6:V$37)-MIN('10 (ind)'!V$6:V$37))),ABS(-100+(100*(('10 (ind)'!V11-MIN('10 (ind)'!V$6:V$37))/(MAX('10 (ind)'!V$6:V$37)-MIN('10 (ind)'!V$6:V$37))))))</f>
        <v>98.648648648648646</v>
      </c>
      <c r="W12" s="75">
        <f>IF('10 (ind)'!W$1="si",100*(('10 (ind)'!W11-MIN('10 (ind)'!W$6:W$37))/(MAX('10 (ind)'!W$6:W$37)-MIN('10 (ind)'!W$6:W$37))),ABS(-100+(100*(('10 (ind)'!W11-MIN('10 (ind)'!W$6:W$37))/(MAX('10 (ind)'!W$6:W$37)-MIN('10 (ind)'!W$6:W$37))))))</f>
        <v>81.062891849620357</v>
      </c>
      <c r="X12" s="75">
        <f>IF('10 (ind)'!X$1="si",100*(('10 (ind)'!X11-MIN('10 (ind)'!X$6:X$37))/(MAX('10 (ind)'!X$6:X$37)-MIN('10 (ind)'!X$6:X$37))),ABS(-100+(100*(('10 (ind)'!X11-MIN('10 (ind)'!X$6:X$37))/(MAX('10 (ind)'!X$6:X$37)-MIN('10 (ind)'!X$6:X$37))))))</f>
        <v>79.914350476032652</v>
      </c>
      <c r="Y12" s="75">
        <f>IF('10 (ind)'!Y$1="si",100*(('10 (ind)'!Y11-MIN('10 (ind)'!Y$6:Y$37))/(MAX('10 (ind)'!Y$6:Y$37)-MIN('10 (ind)'!Y$6:Y$37))),ABS(-100+(100*(('10 (ind)'!Y11-MIN('10 (ind)'!Y$6:Y$37))/(MAX('10 (ind)'!Y$6:Y$37)-MIN('10 (ind)'!Y$6:Y$37))))))</f>
        <v>74.923947783896168</v>
      </c>
      <c r="Z12" s="75">
        <f>IF('10 (ind)'!Z$1="si",100*(('10 (ind)'!Z11-MIN('10 (ind)'!Z$6:Z$37))/(MAX('10 (ind)'!Z$6:Z$37)-MIN('10 (ind)'!Z$6:Z$37))),ABS(-100+(100*(('10 (ind)'!Z11-MIN('10 (ind)'!Z$6:Z$37))/(MAX('10 (ind)'!Z$6:Z$37)-MIN('10 (ind)'!Z$6:Z$37))))))</f>
        <v>100</v>
      </c>
      <c r="AA12" s="75">
        <f>IF('10 (ind)'!AA$1="si",100*(('10 (ind)'!AA11-MIN('10 (ind)'!AA$6:AA$37))/(MAX('10 (ind)'!AA$6:AA$37)-MIN('10 (ind)'!AA$6:AA$37))),ABS(-100+(100*(('10 (ind)'!AA11-MIN('10 (ind)'!AA$6:AA$37))/(MAX('10 (ind)'!AA$6:AA$37)-MIN('10 (ind)'!AA$6:AA$37))))))</f>
        <v>73.505259029902206</v>
      </c>
      <c r="AB12" s="75">
        <f>IF('10 (ind)'!AB$1="si",100*(('10 (ind)'!AB11-MIN('10 (ind)'!AB$6:AB$37))/(MAX('10 (ind)'!AB$6:AB$37)-MIN('10 (ind)'!AB$6:AB$37))),ABS(-100+(100*(('10 (ind)'!AB11-MIN('10 (ind)'!AB$6:AB$37))/(MAX('10 (ind)'!AB$6:AB$37)-MIN('10 (ind)'!AB$6:AB$37))))))</f>
        <v>36.587006834548696</v>
      </c>
      <c r="AC12" s="75">
        <f>IF('10 (ind)'!AC$1="si",100*(('10 (ind)'!AC11-MIN('10 (ind)'!AC$6:AC$37))/(MAX('10 (ind)'!AC$6:AC$37)-MIN('10 (ind)'!AC$6:AC$37))),ABS(-100+(100*(('10 (ind)'!AC11-MIN('10 (ind)'!AC$6:AC$37))/(MAX('10 (ind)'!AC$6:AC$37)-MIN('10 (ind)'!AC$6:AC$37))))))</f>
        <v>74.789495997524597</v>
      </c>
      <c r="AD12" s="75">
        <f>IF('10 (ind)'!AD$1="si",100*(('10 (ind)'!AD11-MIN('10 (ind)'!AD$6:AD$37))/(MAX('10 (ind)'!AD$6:AD$37)-MIN('10 (ind)'!AD$6:AD$37))),ABS(-100+(100*(('10 (ind)'!AD11-MIN('10 (ind)'!AD$6:AD$37))/(MAX('10 (ind)'!AD$6:AD$37)-MIN('10 (ind)'!AD$6:AD$37))))))</f>
        <v>55.540504427156101</v>
      </c>
      <c r="AE12" s="75">
        <f>IF('10 (ind)'!AE$1="si",100*(('10 (ind)'!AE11-MIN('10 (ind)'!AE$6:AE$37))/(MAX('10 (ind)'!AE$6:AE$37)-MIN('10 (ind)'!AE$6:AE$37))),ABS(-100+(100*(('10 (ind)'!AE11-MIN('10 (ind)'!AE$6:AE$37))/(MAX('10 (ind)'!AE$6:AE$37)-MIN('10 (ind)'!AE$6:AE$37))))))</f>
        <v>46.58242346896612</v>
      </c>
      <c r="AF12" s="75">
        <f>IF('10 (ind)'!AF$1="si",100*(('10 (ind)'!AF11-MIN('10 (ind)'!AF$6:AF$37))/(MAX('10 (ind)'!AF$6:AF$37)-MIN('10 (ind)'!AF$6:AF$37))),ABS(-100+(100*(('10 (ind)'!AF11-MIN('10 (ind)'!AF$6:AF$37))/(MAX('10 (ind)'!AF$6:AF$37)-MIN('10 (ind)'!AF$6:AF$37))))))</f>
        <v>99.456848098054806</v>
      </c>
      <c r="AG12" s="75">
        <f>IF('10 (ind)'!AG$1="si",100*(('10 (ind)'!AG11-MIN('10 (ind)'!AG$6:AG$37))/(MAX('10 (ind)'!AG$6:AG$37)-MIN('10 (ind)'!AG$6:AG$37))),ABS(-100+(100*(('10 (ind)'!AG11-MIN('10 (ind)'!AG$6:AG$37))/(MAX('10 (ind)'!AG$6:AG$37)-MIN('10 (ind)'!AG$6:AG$37))))))</f>
        <v>52.911946854952916</v>
      </c>
      <c r="AH12" s="75">
        <f>IF('10 (ind)'!AH$1="si",100*(('10 (ind)'!AH11-MIN('10 (ind)'!AH$6:AH$37))/(MAX('10 (ind)'!AH$6:AH$37)-MIN('10 (ind)'!AH$6:AH$37))),ABS(-100+(100*(('10 (ind)'!AH11-MIN('10 (ind)'!AH$6:AH$37))/(MAX('10 (ind)'!AH$6:AH$37)-MIN('10 (ind)'!AH$6:AH$37))))))</f>
        <v>30.700819630330635</v>
      </c>
      <c r="AI12" s="75">
        <f>IF('10 (ind)'!AI$1="si",100*(('10 (ind)'!AI11-MIN('10 (ind)'!AI$6:AI$37))/(MAX('10 (ind)'!AI$6:AI$37)-MIN('10 (ind)'!AI$6:AI$37))),ABS(-100+(100*(('10 (ind)'!AI11-MIN('10 (ind)'!AI$6:AI$37))/(MAX('10 (ind)'!AI$6:AI$37)-MIN('10 (ind)'!AI$6:AI$37))))))</f>
        <v>5.2603279863787078</v>
      </c>
      <c r="AJ12" s="75">
        <f>IF('10 (ind)'!AJ$1="si",100*(('10 (ind)'!AJ11-MIN('10 (ind)'!AJ$6:AJ$37))/(MAX('10 (ind)'!AJ$6:AJ$37)-MIN('10 (ind)'!AJ$6:AJ$37))),ABS(-100+(100*(('10 (ind)'!AJ11-MIN('10 (ind)'!AJ$6:AJ$37))/(MAX('10 (ind)'!AJ$6:AJ$37)-MIN('10 (ind)'!AJ$6:AJ$37))))))</f>
        <v>76.967945499227312</v>
      </c>
      <c r="AK12" s="75">
        <f>IF('10 (ind)'!AK$1="si",100*(('10 (ind)'!AK11-MIN('10 (ind)'!AK$6:AK$37))/(MAX('10 (ind)'!AK$6:AK$37)-MIN('10 (ind)'!AK$6:AK$37))),ABS(-100+(100*(('10 (ind)'!AK11-MIN('10 (ind)'!AK$6:AK$37))/(MAX('10 (ind)'!AK$6:AK$37)-MIN('10 (ind)'!AK$6:AK$37))))))</f>
        <v>30.893179873190395</v>
      </c>
      <c r="AL12" s="75">
        <f>IF('10 (ind)'!AL$1="si",100*(('10 (ind)'!AL11-MIN('10 (ind)'!AL$6:AL$37))/(MAX('10 (ind)'!AL$6:AL$37)-MIN('10 (ind)'!AL$6:AL$37))),ABS(-100+(100*(('10 (ind)'!AL11-MIN('10 (ind)'!AL$6:AL$37))/(MAX('10 (ind)'!AL$6:AL$37)-MIN('10 (ind)'!AL$6:AL$37))))))</f>
        <v>88.56162933460466</v>
      </c>
      <c r="AM12" s="75">
        <f>IF('10 (ind)'!AM$1="si",100*(('10 (ind)'!AM11-MIN('10 (ind)'!AM$6:AM$37))/(MAX('10 (ind)'!AM$6:AM$37)-MIN('10 (ind)'!AM$6:AM$37))),ABS(-100+(100*(('10 (ind)'!AM11-MIN('10 (ind)'!AM$6:AM$37))/(MAX('10 (ind)'!AM$6:AM$37)-MIN('10 (ind)'!AM$6:AM$37))))))</f>
        <v>40.427038892015901</v>
      </c>
      <c r="AN12" s="75">
        <f>IF('10 (ind)'!AN$1="si",100*(('10 (ind)'!AN11-MIN('10 (ind)'!AN$6:AN$37))/(MAX('10 (ind)'!AN$6:AN$37)-MIN('10 (ind)'!AN$6:AN$37))),ABS(-100+(100*(('10 (ind)'!AN11-MIN('10 (ind)'!AN$6:AN$37))/(MAX('10 (ind)'!AN$6:AN$37)-MIN('10 (ind)'!AN$6:AN$37))))))</f>
        <v>54.886293840554181</v>
      </c>
      <c r="AO12" s="75">
        <f>IF('10 (ind)'!AO$1="si",100*(('10 (ind)'!AO11-MIN('10 (ind)'!AO$6:AO$37))/(MAX('10 (ind)'!AO$6:AO$37)-MIN('10 (ind)'!AO$6:AO$37))),ABS(-100+(100*(('10 (ind)'!AO11-MIN('10 (ind)'!AO$6:AO$37))/(MAX('10 (ind)'!AO$6:AO$37)-MIN('10 (ind)'!AO$6:AO$37))))))</f>
        <v>34.61866920907746</v>
      </c>
      <c r="AP12" s="75">
        <f>IF('10 (ind)'!AP$1="si",100*(('10 (ind)'!AP11-MIN('10 (ind)'!AP$6:AP$37))/(MAX('10 (ind)'!AP$6:AP$37)-MIN('10 (ind)'!AP$6:AP$37))),ABS(-100+(100*(('10 (ind)'!AP11-MIN('10 (ind)'!AP$6:AP$37))/(MAX('10 (ind)'!AP$6:AP$37)-MIN('10 (ind)'!AP$6:AP$37))))))</f>
        <v>44.695523397756929</v>
      </c>
      <c r="AQ12" s="75">
        <f>IF('10 (ind)'!AQ$1="si",100*(('10 (ind)'!AQ11-MIN('10 (ind)'!AQ$6:AQ$37))/(MAX('10 (ind)'!AQ$6:AQ$37)-MIN('10 (ind)'!AQ$6:AQ$37))),ABS(-100+(100*(('10 (ind)'!AQ11-MIN('10 (ind)'!AQ$6:AQ$37))/(MAX('10 (ind)'!AQ$6:AQ$37)-MIN('10 (ind)'!AQ$6:AQ$37))))))</f>
        <v>13.993832795007876</v>
      </c>
      <c r="AR12" s="75">
        <f>IF('10 (ind)'!AR$1="si",100*(('10 (ind)'!AR11-MIN('10 (ind)'!AR$6:AR$37))/(MAX('10 (ind)'!AR$6:AR$37)-MIN('10 (ind)'!AR$6:AR$37))),ABS(-100+(100*(('10 (ind)'!AR11-MIN('10 (ind)'!AR$6:AR$37))/(MAX('10 (ind)'!AR$6:AR$37)-MIN('10 (ind)'!AR$6:AR$37))))))</f>
        <v>18.667797339444679</v>
      </c>
      <c r="AS12" s="75">
        <f>IF('10 (ind)'!AS$1="si",100*(('10 (ind)'!AS11-MIN('10 (ind)'!AS$6:AS$37))/(MAX('10 (ind)'!AS$6:AS$37)-MIN('10 (ind)'!AS$6:AS$37))),ABS(-100+(100*(('10 (ind)'!AS11-MIN('10 (ind)'!AS$6:AS$37))/(MAX('10 (ind)'!AS$6:AS$37)-MIN('10 (ind)'!AS$6:AS$37))))))</f>
        <v>58.920043276073571</v>
      </c>
      <c r="AT12" s="75">
        <f>IF('10 (ind)'!AT$1="si",100*(('10 (ind)'!AT11-MIN('10 (ind)'!AT$6:AT$37))/(MAX('10 (ind)'!AT$6:AT$37)-MIN('10 (ind)'!AT$6:AT$37))),ABS(-100+(100*(('10 (ind)'!AT11-MIN('10 (ind)'!AT$6:AT$37))/(MAX('10 (ind)'!AT$6:AT$37)-MIN('10 (ind)'!AT$6:AT$37))))))</f>
        <v>0</v>
      </c>
      <c r="AU12" s="75">
        <f>IF('10 (ind)'!AU$1="si",100*(('10 (ind)'!AU11-MIN('10 (ind)'!AU$6:AU$37))/(MAX('10 (ind)'!AU$6:AU$37)-MIN('10 (ind)'!AU$6:AU$37))),ABS(-100+(100*(('10 (ind)'!AU11-MIN('10 (ind)'!AU$6:AU$37))/(MAX('10 (ind)'!AU$6:AU$37)-MIN('10 (ind)'!AU$6:AU$37))))))</f>
        <v>5.1246679939665221</v>
      </c>
      <c r="AV12" s="75">
        <f>IF('10 (ind)'!AV$1="si",100*(('10 (ind)'!AV11-MIN('10 (ind)'!AV$6:AV$37))/(MAX('10 (ind)'!AV$6:AV$37)-MIN('10 (ind)'!AV$6:AV$37))),ABS(-100+(100*(('10 (ind)'!AV11-MIN('10 (ind)'!AV$6:AV$37))/(MAX('10 (ind)'!AV$6:AV$37)-MIN('10 (ind)'!AV$6:AV$37))))))</f>
        <v>95.320623916811087</v>
      </c>
      <c r="AW12" s="75">
        <f>IF('10 (ind)'!AW$1="si",100*(('10 (ind)'!AW11-MIN('10 (ind)'!AW$6:AW$37))/(MAX('10 (ind)'!AW$6:AW$37)-MIN('10 (ind)'!AW$6:AW$37))),ABS(-100+(100*(('10 (ind)'!AW11-MIN('10 (ind)'!AW$6:AW$37))/(MAX('10 (ind)'!AW$6:AW$37)-MIN('10 (ind)'!AW$6:AW$37))))))</f>
        <v>52.462887989203779</v>
      </c>
      <c r="AX12" s="75">
        <f>IF('10 (ind)'!AX$1="si",100*(('10 (ind)'!AX11-MIN('10 (ind)'!AX$6:AX$37))/(MAX('10 (ind)'!AX$6:AX$37)-MIN('10 (ind)'!AX$6:AX$37))),ABS(-100+(100*(('10 (ind)'!AX11-MIN('10 (ind)'!AX$6:AX$37))/(MAX('10 (ind)'!AX$6:AX$37)-MIN('10 (ind)'!AX$6:AX$37))))))</f>
        <v>21.601910464675168</v>
      </c>
      <c r="AY12" s="75">
        <f>IF('10 (ind)'!AY$1="si",100*(('10 (ind)'!AY11-MIN('10 (ind)'!AY$6:AY$37))/(MAX('10 (ind)'!AY$6:AY$37)-MIN('10 (ind)'!AY$6:AY$37))),ABS(-100+(100*(('10 (ind)'!AY11-MIN('10 (ind)'!AY$6:AY$37))/(MAX('10 (ind)'!AY$6:AY$37)-MIN('10 (ind)'!AY$6:AY$37))))))</f>
        <v>50.47573739295914</v>
      </c>
      <c r="AZ12" s="75">
        <f>IF('10 (ind)'!AZ$1="si",100*(('10 (ind)'!AZ11-MIN('10 (ind)'!AZ$6:AZ$37))/(MAX('10 (ind)'!AZ$6:AZ$37)-MIN('10 (ind)'!AZ$6:AZ$37))),ABS(-100+(100*(('10 (ind)'!AZ11-MIN('10 (ind)'!AZ$6:AZ$37))/(MAX('10 (ind)'!AZ$6:AZ$37)-MIN('10 (ind)'!AZ$6:AZ$37))))))</f>
        <v>43.704658723270065</v>
      </c>
      <c r="BA12" s="75">
        <f>IF('10 (ind)'!BA$1="si",100*(('10 (ind)'!BA11-MIN('10 (ind)'!BA$6:BA$37))/(MAX('10 (ind)'!BA$6:BA$37)-MIN('10 (ind)'!BA$6:BA$37))),ABS(-100+(100*(('10 (ind)'!BA11-MIN('10 (ind)'!BA$6:BA$37))/(MAX('10 (ind)'!BA$6:BA$37)-MIN('10 (ind)'!BA$6:BA$37))))))</f>
        <v>36.122750271838015</v>
      </c>
      <c r="BB12" s="75">
        <f>IF('10 (ind)'!BB$1="si",100*(('10 (ind)'!BB11-MIN('10 (ind)'!BB$6:BB$37))/(MAX('10 (ind)'!BB$6:BB$37)-MIN('10 (ind)'!BB$6:BB$37))),ABS(-100+(100*(('10 (ind)'!BB11-MIN('10 (ind)'!BB$6:BB$37))/(MAX('10 (ind)'!BB$6:BB$37)-MIN('10 (ind)'!BB$6:BB$37))))))</f>
        <v>22.718080088303406</v>
      </c>
      <c r="BC12" s="75">
        <f>IF('10 (ind)'!BC$1="si",100*(('10 (ind)'!BC11-MIN('10 (ind)'!BC$6:BC$37))/(MAX('10 (ind)'!BC$6:BC$37)-MIN('10 (ind)'!BC$6:BC$37))),ABS(-100+(100*(('10 (ind)'!BC11-MIN('10 (ind)'!BC$6:BC$37))/(MAX('10 (ind)'!BC$6:BC$37)-MIN('10 (ind)'!BC$6:BC$37))))))</f>
        <v>55.377280540669801</v>
      </c>
      <c r="BD12" s="75">
        <f>IF('10 (ind)'!BD$1="si",100*(('10 (ind)'!BD11-MIN('10 (ind)'!BD$6:BD$37))/(MAX('10 (ind)'!BD$6:BD$37)-MIN('10 (ind)'!BD$6:BD$37))),ABS(-100+(100*(('10 (ind)'!BD11-MIN('10 (ind)'!BD$6:BD$37))/(MAX('10 (ind)'!BD$6:BD$37)-MIN('10 (ind)'!BD$6:BD$37))))))</f>
        <v>48.201838238470835</v>
      </c>
      <c r="BE12" s="75">
        <f>IF('10 (ind)'!BE$1="si",100*(('10 (ind)'!BE11-MIN('10 (ind)'!BE$6:BE$37))/(MAX('10 (ind)'!BE$6:BE$37)-MIN('10 (ind)'!BE$6:BE$37))),ABS(-100+(100*(('10 (ind)'!BE11-MIN('10 (ind)'!BE$6:BE$37))/(MAX('10 (ind)'!BE$6:BE$37)-MIN('10 (ind)'!BE$6:BE$37))))))</f>
        <v>35.951940850277254</v>
      </c>
      <c r="BF12" s="75">
        <f>IF('10 (ind)'!BF$1="si",100*(('10 (ind)'!BF11-MIN('10 (ind)'!BF$6:BF$37))/(MAX('10 (ind)'!BF$6:BF$37)-MIN('10 (ind)'!BF$6:BF$37))),ABS(-100+(100*(('10 (ind)'!BF11-MIN('10 (ind)'!BF$6:BF$37))/(MAX('10 (ind)'!BF$6:BF$37)-MIN('10 (ind)'!BF$6:BF$37))))))</f>
        <v>35.75789098809993</v>
      </c>
      <c r="BG12" s="75">
        <f>IF('10 (ind)'!BG$1="si",100*(('10 (ind)'!BG11-MIN('10 (ind)'!BG$6:BG$37))/(MAX('10 (ind)'!BG$6:BG$37)-MIN('10 (ind)'!BG$6:BG$37))),ABS(-100+(100*(('10 (ind)'!BG11-MIN('10 (ind)'!BG$6:BG$37))/(MAX('10 (ind)'!BG$6:BG$37)-MIN('10 (ind)'!BG$6:BG$37))))))</f>
        <v>27.30815018764417</v>
      </c>
      <c r="BH12" s="75">
        <f>IF('10 (ind)'!BH$1="si",100*(('10 (ind)'!BH11-MIN('10 (ind)'!BH$6:BH$37))/(MAX('10 (ind)'!BH$6:BH$37)-MIN('10 (ind)'!BH$6:BH$37))),ABS(-100+(100*(('10 (ind)'!BH11-MIN('10 (ind)'!BH$6:BH$37))/(MAX('10 (ind)'!BH$6:BH$37)-MIN('10 (ind)'!BH$6:BH$37))))))</f>
        <v>61.876239528805108</v>
      </c>
      <c r="BI12" s="75">
        <f>IF('10 (ind)'!BI$1="si",100*(('10 (ind)'!BI11-MIN('10 (ind)'!BI$6:BI$37))/(MAX('10 (ind)'!BI$6:BI$37)-MIN('10 (ind)'!BI$6:BI$37))),ABS(-100+(100*(('10 (ind)'!BI11-MIN('10 (ind)'!BI$6:BI$37))/(MAX('10 (ind)'!BI$6:BI$37)-MIN('10 (ind)'!BI$6:BI$37))))))</f>
        <v>84.735074595080775</v>
      </c>
      <c r="BJ12" s="75">
        <f>IF('10 (ind)'!BJ$1="si",100*(('10 (ind)'!BJ11-MIN('10 (ind)'!BJ$6:BJ$37))/(MAX('10 (ind)'!BJ$6:BJ$37)-MIN('10 (ind)'!BJ$6:BJ$37))),ABS(-100+(100*(('10 (ind)'!BJ11-MIN('10 (ind)'!BJ$6:BJ$37))/(MAX('10 (ind)'!BJ$6:BJ$37)-MIN('10 (ind)'!BJ$6:BJ$37))))))</f>
        <v>1.1966808417513075E-2</v>
      </c>
      <c r="BK12" s="75">
        <f>IF('10 (ind)'!BK$1="si",100*(('10 (ind)'!BK11-MIN('10 (ind)'!BK$6:BK$37))/(MAX('10 (ind)'!BK$6:BK$37)-MIN('10 (ind)'!BK$6:BK$37))),ABS(-100+(100*(('10 (ind)'!BK11-MIN('10 (ind)'!BK$6:BK$37))/(MAX('10 (ind)'!BK$6:BK$37)-MIN('10 (ind)'!BK$6:BK$37))))))</f>
        <v>17.262779616772111</v>
      </c>
      <c r="BL12" s="75">
        <f>IF('10 (ind)'!BL$1="si",100*(('10 (ind)'!BL11-MIN('10 (ind)'!BL$6:BL$37))/(MAX('10 (ind)'!BL$6:BL$37)-MIN('10 (ind)'!BL$6:BL$37))),ABS(-100+(100*(('10 (ind)'!BL11-MIN('10 (ind)'!BL$6:BL$37))/(MAX('10 (ind)'!BL$6:BL$37)-MIN('10 (ind)'!BL$6:BL$37))))))</f>
        <v>22.522522522522522</v>
      </c>
      <c r="BM12" s="75">
        <f>IF('10 (ind)'!BM$1="si",100*(('10 (ind)'!BM11-MIN('10 (ind)'!BM$6:BM$37))/(MAX('10 (ind)'!BM$6:BM$37)-MIN('10 (ind)'!BM$6:BM$37))),ABS(-100+(100*(('10 (ind)'!BM11-MIN('10 (ind)'!BM$6:BM$37))/(MAX('10 (ind)'!BM$6:BM$37)-MIN('10 (ind)'!BM$6:BM$37))))))</f>
        <v>0</v>
      </c>
      <c r="BN12" s="75">
        <f>IF('10 (ind)'!BN$1="si",100*(('10 (ind)'!BN11-MIN('10 (ind)'!BN$6:BN$37))/(MAX('10 (ind)'!BN$6:BN$37)-MIN('10 (ind)'!BN$6:BN$37))),ABS(-100+(100*(('10 (ind)'!BN11-MIN('10 (ind)'!BN$6:BN$37))/(MAX('10 (ind)'!BN$6:BN$37)-MIN('10 (ind)'!BN$6:BN$37))))))</f>
        <v>44.07438747423565</v>
      </c>
      <c r="BO12" s="75">
        <f>IF('10 (ind)'!BO$1="si",100*(('10 (ind)'!BO11-MIN('10 (ind)'!BO$6:BO$37))/(MAX('10 (ind)'!BO$6:BO$37)-MIN('10 (ind)'!BO$6:BO$37))),ABS(-100+(100*(('10 (ind)'!BO11-MIN('10 (ind)'!BO$6:BO$37))/(MAX('10 (ind)'!BO$6:BO$37)-MIN('10 (ind)'!BO$6:BO$37))))))</f>
        <v>0</v>
      </c>
      <c r="BP12" s="75">
        <f>IF('10 (ind)'!BP$1="si",100*(('10 (ind)'!BP11-MIN('10 (ind)'!BP$6:BP$37))/(MAX('10 (ind)'!BP$6:BP$37)-MIN('10 (ind)'!BP$6:BP$37))),ABS(-100+(100*(('10 (ind)'!BP11-MIN('10 (ind)'!BP$6:BP$37))/(MAX('10 (ind)'!BP$6:BP$37)-MIN('10 (ind)'!BP$6:BP$37))))))</f>
        <v>39.553801412240183</v>
      </c>
      <c r="BQ12" s="75">
        <f>IF('10 (ind)'!BQ$1="si",100*(('10 (ind)'!BQ11-MIN('10 (ind)'!BQ$6:BQ$37))/(MAX('10 (ind)'!BQ$6:BQ$37)-MIN('10 (ind)'!BQ$6:BQ$37))),ABS(-100+(100*(('10 (ind)'!BQ11-MIN('10 (ind)'!BQ$6:BQ$37))/(MAX('10 (ind)'!BQ$6:BQ$37)-MIN('10 (ind)'!BQ$6:BQ$37))))))</f>
        <v>24.75194181585233</v>
      </c>
      <c r="BR12" s="75">
        <f>IF('10 (ind)'!BR$1="si",100*(('10 (ind)'!BR11-MIN('10 (ind)'!BR$6:BR$37))/(MAX('10 (ind)'!BR$6:BR$37)-MIN('10 (ind)'!BR$6:BR$37))),ABS(-100+(100*(('10 (ind)'!BR11-MIN('10 (ind)'!BR$6:BR$37))/(MAX('10 (ind)'!BP$6:BP$37)-MIN('10 (ind)'!BR$6:BR$37))))))</f>
        <v>2.2736547778267142</v>
      </c>
      <c r="BS12" s="75">
        <f>IF('10 (ind)'!BS$1="si",100*(('10 (ind)'!BS11-MIN('10 (ind)'!BS$6:BS$37))/(MAX('10 (ind)'!BS$6:BS$37)-MIN('10 (ind)'!BS$6:BS$37))),ABS(-100+(100*(('10 (ind)'!BS11-MIN('10 (ind)'!BS$6:BS$37))/(MAX('10 (ind)'!BQ$6:BQ$37)-MIN('10 (ind)'!BS$6:BS$37))))))</f>
        <v>59.425780185280864</v>
      </c>
      <c r="BT12" s="75">
        <f>IF('10 (ind)'!BT$1="si",100*(('10 (ind)'!BT11-MIN('10 (ind)'!BT$6:BT$37))/(MAX('10 (ind)'!BT$6:BT$37)-MIN('10 (ind)'!BT$6:BT$37))),ABS(-100+(100*(('10 (ind)'!BT11-MIN('10 (ind)'!BT$6:BT$37))/(MAX('10 (ind)'!BR$6:BR$37)-MIN('10 (ind)'!BT$6:BT$37))))))</f>
        <v>89.295912484452217</v>
      </c>
      <c r="BU12" s="75">
        <f>IF('10 (ind)'!BU$1="si",100*(('10 (ind)'!BU11-MIN('10 (ind)'!BU$6:BU$37))/(MAX('10 (ind)'!BU$6:BU$37)-MIN('10 (ind)'!BU$6:BU$37))),ABS(-100+(100*(('10 (ind)'!BU11-MIN('10 (ind)'!BU$6:BU$37))/(MAX('10 (ind)'!BU$6:BU$37)-MIN('10 (ind)'!BU$6:BU$37))))))</f>
        <v>68.252305113160105</v>
      </c>
      <c r="BV12" s="75">
        <f>IF('10 (ind)'!BV$1="si",100*(('10 (ind)'!BV11-MIN('10 (ind)'!BV$6:BV$37))/(MAX('10 (ind)'!BV$6:BV$37)-MIN('10 (ind)'!BV$6:BV$37))),ABS(-100+(100*(('10 (ind)'!BV11-MIN('10 (ind)'!BV$6:BV$37))/(MAX('10 (ind)'!BV$6:BV$37)-MIN('10 (ind)'!BV$6:BV$37))))))</f>
        <v>0</v>
      </c>
      <c r="BW12" s="75">
        <f>IF('10 (ind)'!BW$1="si",100*(('10 (ind)'!BW11-MIN('10 (ind)'!BW$6:BW$37))/(MAX('10 (ind)'!BW$6:BW$37)-MIN('10 (ind)'!BW$6:BW$37))),ABS(-100+(100*(('10 (ind)'!BW11-MIN('10 (ind)'!BW$6:BW$37))/(MAX('10 (ind)'!BW$6:BW$37)-MIN('10 (ind)'!BW$6:BW$37))))))</f>
        <v>84.82480135469585</v>
      </c>
      <c r="BX12" s="75">
        <f>IF('10 (ind)'!BX$1="si",100*(('10 (ind)'!BX11-MIN('10 (ind)'!BX$6:BX$37))/(MAX('10 (ind)'!BX$6:BX$37)-MIN('10 (ind)'!BX$6:BX$37))),ABS(-100+(100*(('10 (ind)'!BX11-MIN('10 (ind)'!BX$6:BX$37))/(MAX('10 (ind)'!BX$6:BX$37)-MIN('10 (ind)'!BX$6:BX$37))))))</f>
        <v>37.529199787613329</v>
      </c>
      <c r="BY12" s="75">
        <f>IF('10 (ind)'!BY$1="si",100*(('10 (ind)'!BY11-MIN('10 (ind)'!BY$6:BY$37))/(MAX('10 (ind)'!BY$6:BY$37)-MIN('10 (ind)'!BY$6:BY$37))),ABS(-100+(100*(('10 (ind)'!BY11-MIN('10 (ind)'!BY$6:BY$37))/(MAX('10 (ind)'!BY$6:BY$37)-MIN('10 (ind)'!BY$6:BY$37))))))</f>
        <v>26.077350907503309</v>
      </c>
      <c r="BZ12" s="75">
        <f>IF('10 (ind)'!BZ$1="si",100*(('10 (ind)'!BZ11-MIN('10 (ind)'!BZ$6:BZ$37))/(MAX('10 (ind)'!BZ$6:BZ$37)-MIN('10 (ind)'!BZ$6:BZ$37))),ABS(-100+(100*(('10 (ind)'!BZ11-MIN('10 (ind)'!BZ$6:BZ$37))/(MAX('10 (ind)'!BZ$6:BZ$37)-MIN('10 (ind)'!BZ$6:BZ$37))))))</f>
        <v>88.107815400661082</v>
      </c>
      <c r="CA12" s="75">
        <f>IF('10 (ind)'!CA$1="si",100*(('10 (ind)'!CA11-MIN('10 (ind)'!CA$6:CA$37))/(MAX('10 (ind)'!CA$6:CA$37)-MIN('10 (ind)'!CA$6:CA$37))),ABS(-100+(100*(('10 (ind)'!CA11-MIN('10 (ind)'!CA$6:CA$37))/(MAX('10 (ind)'!CA$6:CA$37)-MIN('10 (ind)'!CA$6:CA$37))))))</f>
        <v>0</v>
      </c>
      <c r="CB12" s="75">
        <f>IF('10 (ind)'!CB$1="si",100*(('10 (ind)'!CB11-MIN('10 (ind)'!CB$6:CB$37))/(MAX('10 (ind)'!CB$6:CB$37)-MIN('10 (ind)'!CB$6:CB$37))),ABS(-100+(100*(('10 (ind)'!CB11-MIN('10 (ind)'!CB$6:CB$37))/(MAX('10 (ind)'!CB$6:CB$37)-MIN('10 (ind)'!CB$6:CB$37))))))</f>
        <v>67.080745341614914</v>
      </c>
      <c r="CC12" s="75">
        <f>IF('10 (ind)'!CC$1="si",100*(('10 (ind)'!CC11-MIN('10 (ind)'!CC$6:CC$37))/(MAX('10 (ind)'!CC$6:CC$37)-MIN('10 (ind)'!CC$6:CC$37))),ABS(-100+(100*(('10 (ind)'!CC11-MIN('10 (ind)'!CC$6:CC$37))/(MAX('10 (ind)'!CC$6:CC$37)-MIN('10 (ind)'!CC$6:CC$37))))))</f>
        <v>100</v>
      </c>
      <c r="CD12" s="75">
        <f>IF('10 (ind)'!CD$1="si",100*(('10 (ind)'!CD11-MIN('10 (ind)'!CD$6:CD$37))/(MAX('10 (ind)'!CD$6:CD$37)-MIN('10 (ind)'!CD$6:CD$37))),ABS(-100+(100*(('10 (ind)'!CD11-MIN('10 (ind)'!CD$6:CD$37))/(MAX('10 (ind)'!CD$6:CD$37)-MIN('10 (ind)'!CD$6:CD$37))))))</f>
        <v>1.9666504353656442</v>
      </c>
      <c r="CE12" s="75">
        <f>IF('10 (ind)'!CE$1="si",100*(('10 (ind)'!CE11-MIN('10 (ind)'!CE$6:CE$37))/(MAX('10 (ind)'!CE$6:CE$37)-MIN('10 (ind)'!CE$6:CE$37))),ABS(-100+(100*(('10 (ind)'!CE11-MIN('10 (ind)'!CE$6:CE$37))/(MAX('10 (ind)'!CE$6:CE$37)-MIN('10 (ind)'!CE$6:CE$37))))))</f>
        <v>12.379576873540458</v>
      </c>
      <c r="CF12" s="75">
        <f>IF('10 (ind)'!CF$1="si",100*(('10 (ind)'!CF11-MIN('10 (ind)'!CF$6:CF$37))/(MAX('10 (ind)'!CF$6:CF$37)-MIN('10 (ind)'!CF$6:CF$37))),ABS(-100+(100*(('10 (ind)'!CF11-MIN('10 (ind)'!CF$6:CF$37))/(MAX('10 (ind)'!CF$6:CF$37)-MIN('10 (ind)'!CF$6:CF$37))))))</f>
        <v>100</v>
      </c>
      <c r="CG12" s="75">
        <f>IF('10 (ind)'!CG$1="si",100*(('10 (ind)'!CG11-MIN('10 (ind)'!CG$6:CG$37))/(MAX('10 (ind)'!CG$6:CG$37)-MIN('10 (ind)'!CG$6:CG$37))),ABS(-100+(100*(('10 (ind)'!CG11-MIN('10 (ind)'!CG$6:CG$37))/(MAX('10 (ind)'!CG$6:CG$37)-MIN('10 (ind)'!CG$6:CG$37))))))</f>
        <v>76.146876142577909</v>
      </c>
      <c r="CH12" s="75">
        <f>IF('10 (ind)'!CH$1="si",100*(('10 (ind)'!CH11-MIN('10 (ind)'!CH$6:CH$37))/(MAX('10 (ind)'!CH$6:CH$37)-MIN('10 (ind)'!CH$6:CH$37))),ABS(-100+(100*(('10 (ind)'!CH11-MIN('10 (ind)'!CH$6:CH$37))/(MAX('10 (ind)'!CH$6:CH$37)-MIN('10 (ind)'!CH$6:CH$37))))))</f>
        <v>10.53033305433039</v>
      </c>
      <c r="CI12" s="75">
        <f>IF('10 (ind)'!CI$1="si",100*(('10 (ind)'!CI11-MIN('10 (ind)'!CI$6:CI$37))/(MAX('10 (ind)'!CI$6:CI$37)-MIN('10 (ind)'!CI$6:CI$37))),ABS(-100+(100*(('10 (ind)'!CI11-MIN('10 (ind)'!CI$6:CI$37))/(MAX('10 (ind)'!CI$6:CI$37)-MIN('10 (ind)'!CI$6:CI$37))))))</f>
        <v>27.801845837665756</v>
      </c>
      <c r="CJ12" s="75">
        <f>IF('10 (ind)'!CJ$1="si",100*(('10 (ind)'!CJ11-MIN('10 (ind)'!CJ$6:CJ$37))/(MAX('10 (ind)'!CJ$6:CJ$37)-MIN('10 (ind)'!CJ$6:CJ$37))),ABS(-100+(100*(('10 (ind)'!CJ11-MIN('10 (ind)'!CJ$6:CJ$37))/(MAX('10 (ind)'!CJ$6:CJ$37)-MIN('10 (ind)'!CJ$6:CJ$37))))))</f>
        <v>5.5861587631461784</v>
      </c>
      <c r="CK12" s="75">
        <f>IF('10 (ind)'!CK$1="si",100*(('10 (ind)'!CK11-MIN('10 (ind)'!CK$6:CK$37))/(MAX('10 (ind)'!CK$6:CK$37)-MIN('10 (ind)'!CK$6:CK$37))),ABS(-100+(100*(('10 (ind)'!CK11-MIN('10 (ind)'!CK$6:CK$37))/(MAX('10 (ind)'!CK$6:CK$37)-MIN('10 (ind)'!CK$6:CK$37))))))</f>
        <v>9.6985092970969689</v>
      </c>
      <c r="CL12" s="75">
        <f>IF('10 (ind)'!CL$1="si",100*(('10 (ind)'!CL11-MIN('10 (ind)'!CL$6:CL$37))/(MAX('10 (ind)'!CL$6:CL$37)-MIN('10 (ind)'!CL$6:CL$37))),ABS(-100+(100*(('10 (ind)'!CL11-MIN('10 (ind)'!CL$6:CL$37))/(MAX('10 (ind)'!CL$6:CL$37)-MIN('10 (ind)'!CL$6:CL$37))))))</f>
        <v>100</v>
      </c>
      <c r="CM12" s="75">
        <f>IF('10 (ind)'!CM$1="si",100*(('10 (ind)'!CM11-MIN('10 (ind)'!CM$6:CM$37))/(MAX('10 (ind)'!CM$6:CM$37)-MIN('10 (ind)'!CM$6:CM$37))),ABS(-100+(100*(('10 (ind)'!CM11-MIN('10 (ind)'!CM$6:CM$37))/(MAX('10 (ind)'!CM$6:CM$37)-MIN('10 (ind)'!CM$6:CM$37))))))</f>
        <v>9.2869259257437324</v>
      </c>
    </row>
    <row r="13" spans="1:91">
      <c r="A13" s="18" t="s">
        <v>212</v>
      </c>
      <c r="B13" s="87">
        <f>IF('10 (ind)'!B$1="si",100*(('10 (ind)'!B12-MIN('10 (ind)'!B$6:B$37))/(MAX('10 (ind)'!B$6:B$37)-MIN('10 (ind)'!B$6:B$37))),ABS(-100+(100*(('10 (ind)'!B12-MIN('10 (ind)'!B$6:B$37))/(MAX('10 (ind)'!B$6:B$37)-MIN('10 (ind)'!B$6:B$37))))))</f>
        <v>62.147596715293908</v>
      </c>
      <c r="C13" s="87">
        <f>IF('10 (ind)'!C$1="si",100*(('10 (ind)'!C12-MIN('10 (ind)'!C$6:C$37))/(MAX('10 (ind)'!C$6:C$37)-MIN('10 (ind)'!C$6:C$37))),ABS(-100+(100*(('10 (ind)'!C12-MIN('10 (ind)'!C$6:C$37))/(MAX('10 (ind)'!C$6:C$37)-MIN('10 (ind)'!C$6:C$37))))))</f>
        <v>67.498116643900815</v>
      </c>
      <c r="D13" s="87">
        <f>IF('10 (ind)'!D$1="si",100*(('10 (ind)'!D12-MIN('10 (ind)'!D$6:D$37))/(MAX('10 (ind)'!D$6:D$37)-MIN('10 (ind)'!D$6:D$37))),ABS(-100+(100*(('10 (ind)'!D12-MIN('10 (ind)'!D$6:D$37))/(MAX('10 (ind)'!D$6:D$37)-MIN('10 (ind)'!D$6:D$37))))))</f>
        <v>48.899863646339561</v>
      </c>
      <c r="E13" s="87">
        <f>IF('10 (ind)'!E$1="si",100*(('10 (ind)'!E12-MIN('10 (ind)'!E$6:E$37))/(MAX('10 (ind)'!E$6:E$37)-MIN('10 (ind)'!E$6:E$37))),ABS(-100+(100*(('10 (ind)'!E12-MIN('10 (ind)'!E$6:E$37))/(MAX('10 (ind)'!E$6:E$37)-MIN('10 (ind)'!E$6:E$37))))))</f>
        <v>51.388806125611808</v>
      </c>
      <c r="F13" s="87">
        <f>IF('10 (ind)'!F$1="si",100*(('10 (ind)'!F12-MIN('10 (ind)'!F$6:F$37))/(MAX('10 (ind)'!F$6:F$37)-MIN('10 (ind)'!F$6:F$37))),ABS(-100+(100*(('10 (ind)'!F12-MIN('10 (ind)'!F$6:F$37))/(MAX('10 (ind)'!F$6:F$37)-MIN('10 (ind)'!F$6:F$37))))))</f>
        <v>14.383561643835616</v>
      </c>
      <c r="G13" s="87">
        <f>IF('10 (ind)'!G$1="si",100*(('10 (ind)'!G12-MIN('10 (ind)'!G$6:G$37))/(MAX('10 (ind)'!G$6:G$37)-MIN('10 (ind)'!G$6:G$37))),ABS(-100+(100*(('10 (ind)'!G12-MIN('10 (ind)'!G$6:G$37))/(MAX('10 (ind)'!G$6:G$37)-MIN('10 (ind)'!G$6:G$37))))))</f>
        <v>72.033898305084747</v>
      </c>
      <c r="H13" s="87">
        <f>IF('10 (ind)'!H$1="si",100*(('10 (ind)'!H12-MIN('10 (ind)'!H$6:H$37))/(MAX('10 (ind)'!H$6:H$37)-MIN('10 (ind)'!H$6:H$37))),ABS(-100+(100*(('10 (ind)'!H12-MIN('10 (ind)'!H$6:H$37))/(MAX('10 (ind)'!H$6:H$37)-MIN('10 (ind)'!H$6:H$37))))))</f>
        <v>63.846153846153854</v>
      </c>
      <c r="I13" s="87">
        <f>IF('10 (ind)'!I$1="si",100*(('10 (ind)'!I12-MIN('10 (ind)'!I$6:I$37))/(MAX('10 (ind)'!I$6:I$37)-MIN('10 (ind)'!I$6:I$37))),ABS(-100+(100*(('10 (ind)'!I12-MIN('10 (ind)'!I$6:I$37))/(MAX('10 (ind)'!I$6:I$37)-MIN('10 (ind)'!I$6:I$37))))))</f>
        <v>83.750000000000014</v>
      </c>
      <c r="J13" s="87">
        <f>IF('10 (ind)'!J$1="si",100*(('10 (ind)'!J12-MIN('10 (ind)'!J$6:J$37))/(MAX('10 (ind)'!J$6:J$37)-MIN('10 (ind)'!J$6:J$37))),ABS(-100+(100*(('10 (ind)'!J12-MIN('10 (ind)'!J$6:J$37))/(MAX('10 (ind)'!J$6:J$37)-MIN('10 (ind)'!J$6:J$37))))))</f>
        <v>52.212389380530965</v>
      </c>
      <c r="K13" s="87">
        <f>IF('10 (ind)'!K$1="si",100*(('10 (ind)'!K12-MIN('10 (ind)'!K$6:K$37))/(MAX('10 (ind)'!K$6:K$37)-MIN('10 (ind)'!K$6:K$37))),ABS(-100+(100*(('10 (ind)'!K12-MIN('10 (ind)'!K$6:K$37))/(MAX('10 (ind)'!K$6:K$37)-MIN('10 (ind)'!K$6:K$37))))))</f>
        <v>87.48335227483193</v>
      </c>
      <c r="L13" s="87">
        <f>IF('10 (ind)'!L$1="si",100*(('10 (ind)'!L12-MIN('10 (ind)'!L$6:L$37))/(MAX('10 (ind)'!L$6:L$37)-MIN('10 (ind)'!L$6:L$37))),ABS(-100+(100*(('10 (ind)'!L12-MIN('10 (ind)'!L$6:L$37))/(MAX('10 (ind)'!L$6:L$37)-MIN('10 (ind)'!L$6:L$37))))))</f>
        <v>91.842988860808745</v>
      </c>
      <c r="M13" s="87">
        <f>IF('10 (ind)'!M$1="si",100*(('10 (ind)'!M12-MIN('10 (ind)'!M$6:M$37))/(MAX('10 (ind)'!M$6:M$37)-MIN('10 (ind)'!M$6:M$37))),ABS(-100+(100*(('10 (ind)'!M12-MIN('10 (ind)'!M$6:M$37))/(MAX('10 (ind)'!M$6:M$37)-MIN('10 (ind)'!M$6:M$37))))))</f>
        <v>100</v>
      </c>
      <c r="N13" s="87">
        <f>IF('10 (ind)'!N$1="si",100*(('10 (ind)'!N12-MIN('10 (ind)'!N$6:N$37))/(MAX('10 (ind)'!N$6:N$37)-MIN('10 (ind)'!N$6:N$37))),ABS(-100+(100*(('10 (ind)'!N12-MIN('10 (ind)'!N$6:N$37))/(MAX('10 (ind)'!N$6:N$37)-MIN('10 (ind)'!N$6:N$37))))))</f>
        <v>0</v>
      </c>
      <c r="O13" s="87">
        <f>IF('10 (ind)'!O$1="si",100*(('10 (ind)'!O12-MIN('10 (ind)'!O$6:O$37))/(MAX('10 (ind)'!O$6:O$37)-MIN('10 (ind)'!O$6:O$37))),ABS(-100+(100*(('10 (ind)'!O12-MIN('10 (ind)'!O$6:O$37))/(MAX('10 (ind)'!O$6:O$37)-MIN('10 (ind)'!O$6:O$37))))))</f>
        <v>94.863950538515809</v>
      </c>
      <c r="P13" s="87">
        <f>IF('10 (ind)'!P$1="si",100*(('10 (ind)'!P12-MIN('10 (ind)'!P$6:P$37))/(MAX('10 (ind)'!P$6:P$37)-MIN('10 (ind)'!P$6:P$37))),ABS(-100+(100*(('10 (ind)'!P12-MIN('10 (ind)'!P$6:P$37))/(MAX('10 (ind)'!P$6:P$37)-MIN('10 (ind)'!P$6:P$37))))))</f>
        <v>9.9534914405744601</v>
      </c>
      <c r="Q13" s="87">
        <f>IF('10 (ind)'!Q$1="si",100*(('10 (ind)'!Q12-MIN('10 (ind)'!Q$6:Q$37))/(MAX('10 (ind)'!Q$6:Q$37)-MIN('10 (ind)'!Q$6:Q$37))),ABS(-100+(100*(('10 (ind)'!Q12-MIN('10 (ind)'!Q$6:Q$37))/(MAX('10 (ind)'!Q$6:Q$37)-MIN('10 (ind)'!Q$6:Q$37))))))</f>
        <v>12.324043647735881</v>
      </c>
      <c r="R13" s="87">
        <f>IF('10 (ind)'!R$1="si",100*(('10 (ind)'!R12-MIN('10 (ind)'!R$6:R$37))/(MAX('10 (ind)'!R$6:R$37)-MIN('10 (ind)'!R$6:R$37))),ABS(-100+(100*(('10 (ind)'!R12-MIN('10 (ind)'!R$6:R$37))/(MAX('10 (ind)'!R$6:R$37)-MIN('10 (ind)'!R$6:R$37))))))</f>
        <v>0.23058127711478452</v>
      </c>
      <c r="S13" s="75">
        <f>ABS(ABS(('10 (ind)'!S12-((MAX('10 (ind)'!S$6:S$37)+MIN('10 (ind)'!S$6:S$37))/2))/(((MAX('10 (ind)'!S$6:S$37)+MIN('10 (ind)'!S$6:S$37))/2)-MAX('10 (ind)'!S$6:S$37))*100)-100)</f>
        <v>72.847682119205302</v>
      </c>
      <c r="T13" s="75">
        <f>IF('10 (ind)'!T$1="si",100*(('10 (ind)'!T12-MIN('10 (ind)'!T$6:T$37))/(MAX('10 (ind)'!T$6:T$37)-MIN('10 (ind)'!T$6:T$37))),ABS(-100+(100*(('10 (ind)'!T12-MIN('10 (ind)'!T$6:T$37))/(MAX('10 (ind)'!T$6:T$37)-MIN('10 (ind)'!T$6:T$37))))))</f>
        <v>39.109083483579205</v>
      </c>
      <c r="U13" s="75">
        <f>IF('10 (ind)'!U$1="si",100*(('10 (ind)'!U12-MIN('10 (ind)'!U$6:U$37))/(MAX('10 (ind)'!U$6:U$37)-MIN('10 (ind)'!U$6:U$37))),ABS(-100+(100*(('10 (ind)'!U12-MIN('10 (ind)'!U$6:U$37))/(MAX('10 (ind)'!U$6:U$37)-MIN('10 (ind)'!U$6:U$37))))))</f>
        <v>75</v>
      </c>
      <c r="V13" s="75">
        <f>IF('10 (ind)'!V$1="si",100*(('10 (ind)'!V12-MIN('10 (ind)'!V$6:V$37))/(MAX('10 (ind)'!V$6:V$37)-MIN('10 (ind)'!V$6:V$37))),ABS(-100+(100*(('10 (ind)'!V12-MIN('10 (ind)'!V$6:V$37))/(MAX('10 (ind)'!V$6:V$37)-MIN('10 (ind)'!V$6:V$37))))))</f>
        <v>97.972972972972968</v>
      </c>
      <c r="W13" s="75">
        <f>IF('10 (ind)'!W$1="si",100*(('10 (ind)'!W12-MIN('10 (ind)'!W$6:W$37))/(MAX('10 (ind)'!W$6:W$37)-MIN('10 (ind)'!W$6:W$37))),ABS(-100+(100*(('10 (ind)'!W12-MIN('10 (ind)'!W$6:W$37))/(MAX('10 (ind)'!W$6:W$37)-MIN('10 (ind)'!W$6:W$37))))))</f>
        <v>70.696043071077469</v>
      </c>
      <c r="X13" s="75">
        <f>IF('10 (ind)'!X$1="si",100*(('10 (ind)'!X12-MIN('10 (ind)'!X$6:X$37))/(MAX('10 (ind)'!X$6:X$37)-MIN('10 (ind)'!X$6:X$37))),ABS(-100+(100*(('10 (ind)'!X12-MIN('10 (ind)'!X$6:X$37))/(MAX('10 (ind)'!X$6:X$37)-MIN('10 (ind)'!X$6:X$37))))))</f>
        <v>87.875746593282543</v>
      </c>
      <c r="Y13" s="75">
        <f>IF('10 (ind)'!Y$1="si",100*(('10 (ind)'!Y12-MIN('10 (ind)'!Y$6:Y$37))/(MAX('10 (ind)'!Y$6:Y$37)-MIN('10 (ind)'!Y$6:Y$37))),ABS(-100+(100*(('10 (ind)'!Y12-MIN('10 (ind)'!Y$6:Y$37))/(MAX('10 (ind)'!Y$6:Y$37)-MIN('10 (ind)'!Y$6:Y$37))))))</f>
        <v>87.301205283222302</v>
      </c>
      <c r="Z13" s="75">
        <f>IF('10 (ind)'!Z$1="si",100*(('10 (ind)'!Z12-MIN('10 (ind)'!Z$6:Z$37))/(MAX('10 (ind)'!Z$6:Z$37)-MIN('10 (ind)'!Z$6:Z$37))),ABS(-100+(100*(('10 (ind)'!Z12-MIN('10 (ind)'!Z$6:Z$37))/(MAX('10 (ind)'!Z$6:Z$37)-MIN('10 (ind)'!Z$6:Z$37))))))</f>
        <v>90.689234809329363</v>
      </c>
      <c r="AA13" s="75">
        <f>IF('10 (ind)'!AA$1="si",100*(('10 (ind)'!AA12-MIN('10 (ind)'!AA$6:AA$37))/(MAX('10 (ind)'!AA$6:AA$37)-MIN('10 (ind)'!AA$6:AA$37))),ABS(-100+(100*(('10 (ind)'!AA12-MIN('10 (ind)'!AA$6:AA$37))/(MAX('10 (ind)'!AA$6:AA$37)-MIN('10 (ind)'!AA$6:AA$37))))))</f>
        <v>73.672964757895031</v>
      </c>
      <c r="AB13" s="75">
        <f>IF('10 (ind)'!AB$1="si",100*(('10 (ind)'!AB12-MIN('10 (ind)'!AB$6:AB$37))/(MAX('10 (ind)'!AB$6:AB$37)-MIN('10 (ind)'!AB$6:AB$37))),ABS(-100+(100*(('10 (ind)'!AB12-MIN('10 (ind)'!AB$6:AB$37))/(MAX('10 (ind)'!AB$6:AB$37)-MIN('10 (ind)'!AB$6:AB$37))))))</f>
        <v>48.794879320003567</v>
      </c>
      <c r="AC13" s="75">
        <f>IF('10 (ind)'!AC$1="si",100*(('10 (ind)'!AC12-MIN('10 (ind)'!AC$6:AC$37))/(MAX('10 (ind)'!AC$6:AC$37)-MIN('10 (ind)'!AC$6:AC$37))),ABS(-100+(100*(('10 (ind)'!AC12-MIN('10 (ind)'!AC$6:AC$37))/(MAX('10 (ind)'!AC$6:AC$37)-MIN('10 (ind)'!AC$6:AC$37))))))</f>
        <v>84.76458682969816</v>
      </c>
      <c r="AD13" s="75">
        <f>IF('10 (ind)'!AD$1="si",100*(('10 (ind)'!AD12-MIN('10 (ind)'!AD$6:AD$37))/(MAX('10 (ind)'!AD$6:AD$37)-MIN('10 (ind)'!AD$6:AD$37))),ABS(-100+(100*(('10 (ind)'!AD12-MIN('10 (ind)'!AD$6:AD$37))/(MAX('10 (ind)'!AD$6:AD$37)-MIN('10 (ind)'!AD$6:AD$37))))))</f>
        <v>50.699015643527744</v>
      </c>
      <c r="AE13" s="75">
        <f>IF('10 (ind)'!AE$1="si",100*(('10 (ind)'!AE12-MIN('10 (ind)'!AE$6:AE$37))/(MAX('10 (ind)'!AE$6:AE$37)-MIN('10 (ind)'!AE$6:AE$37))),ABS(-100+(100*(('10 (ind)'!AE12-MIN('10 (ind)'!AE$6:AE$37))/(MAX('10 (ind)'!AE$6:AE$37)-MIN('10 (ind)'!AE$6:AE$37))))))</f>
        <v>24.687199103512619</v>
      </c>
      <c r="AF13" s="75">
        <f>IF('10 (ind)'!AF$1="si",100*(('10 (ind)'!AF12-MIN('10 (ind)'!AF$6:AF$37))/(MAX('10 (ind)'!AF$6:AF$37)-MIN('10 (ind)'!AF$6:AF$37))),ABS(-100+(100*(('10 (ind)'!AF12-MIN('10 (ind)'!AF$6:AF$37))/(MAX('10 (ind)'!AF$6:AF$37)-MIN('10 (ind)'!AF$6:AF$37))))))</f>
        <v>96.1044420919998</v>
      </c>
      <c r="AG13" s="75">
        <f>IF('10 (ind)'!AG$1="si",100*(('10 (ind)'!AG12-MIN('10 (ind)'!AG$6:AG$37))/(MAX('10 (ind)'!AG$6:AG$37)-MIN('10 (ind)'!AG$6:AG$37))),ABS(-100+(100*(('10 (ind)'!AG12-MIN('10 (ind)'!AG$6:AG$37))/(MAX('10 (ind)'!AG$6:AG$37)-MIN('10 (ind)'!AG$6:AG$37))))))</f>
        <v>72.303057377626061</v>
      </c>
      <c r="AH13" s="75">
        <f>IF('10 (ind)'!AH$1="si",100*(('10 (ind)'!AH12-MIN('10 (ind)'!AH$6:AH$37))/(MAX('10 (ind)'!AH$6:AH$37)-MIN('10 (ind)'!AH$6:AH$37))),ABS(-100+(100*(('10 (ind)'!AH12-MIN('10 (ind)'!AH$6:AH$37))/(MAX('10 (ind)'!AH$6:AH$37)-MIN('10 (ind)'!AH$6:AH$37))))))</f>
        <v>47.403701495483759</v>
      </c>
      <c r="AI13" s="75">
        <f>IF('10 (ind)'!AI$1="si",100*(('10 (ind)'!AI12-MIN('10 (ind)'!AI$6:AI$37))/(MAX('10 (ind)'!AI$6:AI$37)-MIN('10 (ind)'!AI$6:AI$37))),ABS(-100+(100*(('10 (ind)'!AI12-MIN('10 (ind)'!AI$6:AI$37))/(MAX('10 (ind)'!AI$6:AI$37)-MIN('10 (ind)'!AI$6:AI$37))))))</f>
        <v>3.2212075047454576</v>
      </c>
      <c r="AJ13" s="75">
        <f>IF('10 (ind)'!AJ$1="si",100*(('10 (ind)'!AJ12-MIN('10 (ind)'!AJ$6:AJ$37))/(MAX('10 (ind)'!AJ$6:AJ$37)-MIN('10 (ind)'!AJ$6:AJ$37))),ABS(-100+(100*(('10 (ind)'!AJ12-MIN('10 (ind)'!AJ$6:AJ$37))/(MAX('10 (ind)'!AJ$6:AJ$37)-MIN('10 (ind)'!AJ$6:AJ$37))))))</f>
        <v>73.416845887313144</v>
      </c>
      <c r="AK13" s="75">
        <f>IF('10 (ind)'!AK$1="si",100*(('10 (ind)'!AK12-MIN('10 (ind)'!AK$6:AK$37))/(MAX('10 (ind)'!AK$6:AK$37)-MIN('10 (ind)'!AK$6:AK$37))),ABS(-100+(100*(('10 (ind)'!AK12-MIN('10 (ind)'!AK$6:AK$37))/(MAX('10 (ind)'!AK$6:AK$37)-MIN('10 (ind)'!AK$6:AK$37))))))</f>
        <v>23.382098324567043</v>
      </c>
      <c r="AL13" s="75">
        <f>IF('10 (ind)'!AL$1="si",100*(('10 (ind)'!AL12-MIN('10 (ind)'!AL$6:AL$37))/(MAX('10 (ind)'!AL$6:AL$37)-MIN('10 (ind)'!AL$6:AL$37))),ABS(-100+(100*(('10 (ind)'!AL12-MIN('10 (ind)'!AL$6:AL$37))/(MAX('10 (ind)'!AL$6:AL$37)-MIN('10 (ind)'!AL$6:AL$37))))))</f>
        <v>72.280907917371636</v>
      </c>
      <c r="AM13" s="75">
        <f>IF('10 (ind)'!AM$1="si",100*(('10 (ind)'!AM12-MIN('10 (ind)'!AM$6:AM$37))/(MAX('10 (ind)'!AM$6:AM$37)-MIN('10 (ind)'!AM$6:AM$37))),ABS(-100+(100*(('10 (ind)'!AM12-MIN('10 (ind)'!AM$6:AM$37))/(MAX('10 (ind)'!AM$6:AM$37)-MIN('10 (ind)'!AM$6:AM$37))))))</f>
        <v>62.514821405102978</v>
      </c>
      <c r="AN13" s="75">
        <f>IF('10 (ind)'!AN$1="si",100*(('10 (ind)'!AN12-MIN('10 (ind)'!AN$6:AN$37))/(MAX('10 (ind)'!AN$6:AN$37)-MIN('10 (ind)'!AN$6:AN$37))),ABS(-100+(100*(('10 (ind)'!AN12-MIN('10 (ind)'!AN$6:AN$37))/(MAX('10 (ind)'!AN$6:AN$37)-MIN('10 (ind)'!AN$6:AN$37))))))</f>
        <v>53.148562544005671</v>
      </c>
      <c r="AO13" s="75">
        <f>IF('10 (ind)'!AO$1="si",100*(('10 (ind)'!AO12-MIN('10 (ind)'!AO$6:AO$37))/(MAX('10 (ind)'!AO$6:AO$37)-MIN('10 (ind)'!AO$6:AO$37))),ABS(-100+(100*(('10 (ind)'!AO12-MIN('10 (ind)'!AO$6:AO$37))/(MAX('10 (ind)'!AO$6:AO$37)-MIN('10 (ind)'!AO$6:AO$37))))))</f>
        <v>62.674305017840879</v>
      </c>
      <c r="AP13" s="75">
        <f>IF('10 (ind)'!AP$1="si",100*(('10 (ind)'!AP12-MIN('10 (ind)'!AP$6:AP$37))/(MAX('10 (ind)'!AP$6:AP$37)-MIN('10 (ind)'!AP$6:AP$37))),ABS(-100+(100*(('10 (ind)'!AP12-MIN('10 (ind)'!AP$6:AP$37))/(MAX('10 (ind)'!AP$6:AP$37)-MIN('10 (ind)'!AP$6:AP$37))))))</f>
        <v>57.557143158191252</v>
      </c>
      <c r="AQ13" s="75">
        <f>IF('10 (ind)'!AQ$1="si",100*(('10 (ind)'!AQ12-MIN('10 (ind)'!AQ$6:AQ$37))/(MAX('10 (ind)'!AQ$6:AQ$37)-MIN('10 (ind)'!AQ$6:AQ$37))),ABS(-100+(100*(('10 (ind)'!AQ12-MIN('10 (ind)'!AQ$6:AQ$37))/(MAX('10 (ind)'!AQ$6:AQ$37)-MIN('10 (ind)'!AQ$6:AQ$37))))))</f>
        <v>22.252000351126956</v>
      </c>
      <c r="AR13" s="75">
        <f>IF('10 (ind)'!AR$1="si",100*(('10 (ind)'!AR12-MIN('10 (ind)'!AR$6:AR$37))/(MAX('10 (ind)'!AR$6:AR$37)-MIN('10 (ind)'!AR$6:AR$37))),ABS(-100+(100*(('10 (ind)'!AR12-MIN('10 (ind)'!AR$6:AR$37))/(MAX('10 (ind)'!AR$6:AR$37)-MIN('10 (ind)'!AR$6:AR$37))))))</f>
        <v>34.532878712928962</v>
      </c>
      <c r="AS13" s="75">
        <f>IF('10 (ind)'!AS$1="si",100*(('10 (ind)'!AS12-MIN('10 (ind)'!AS$6:AS$37))/(MAX('10 (ind)'!AS$6:AS$37)-MIN('10 (ind)'!AS$6:AS$37))),ABS(-100+(100*(('10 (ind)'!AS12-MIN('10 (ind)'!AS$6:AS$37))/(MAX('10 (ind)'!AS$6:AS$37)-MIN('10 (ind)'!AS$6:AS$37))))))</f>
        <v>47.549502571100753</v>
      </c>
      <c r="AT13" s="75">
        <f>IF('10 (ind)'!AT$1="si",100*(('10 (ind)'!AT12-MIN('10 (ind)'!AT$6:AT$37))/(MAX('10 (ind)'!AT$6:AT$37)-MIN('10 (ind)'!AT$6:AT$37))),ABS(-100+(100*(('10 (ind)'!AT12-MIN('10 (ind)'!AT$6:AT$37))/(MAX('10 (ind)'!AT$6:AT$37)-MIN('10 (ind)'!AT$6:AT$37))))))</f>
        <v>100</v>
      </c>
      <c r="AU13" s="75">
        <f>IF('10 (ind)'!AU$1="si",100*(('10 (ind)'!AU12-MIN('10 (ind)'!AU$6:AU$37))/(MAX('10 (ind)'!AU$6:AU$37)-MIN('10 (ind)'!AU$6:AU$37))),ABS(-100+(100*(('10 (ind)'!AU12-MIN('10 (ind)'!AU$6:AU$37))/(MAX('10 (ind)'!AU$6:AU$37)-MIN('10 (ind)'!AU$6:AU$37))))))</f>
        <v>61.51562104705085</v>
      </c>
      <c r="AV13" s="75">
        <f>IF('10 (ind)'!AV$1="si",100*(('10 (ind)'!AV12-MIN('10 (ind)'!AV$6:AV$37))/(MAX('10 (ind)'!AV$6:AV$37)-MIN('10 (ind)'!AV$6:AV$37))),ABS(-100+(100*(('10 (ind)'!AV12-MIN('10 (ind)'!AV$6:AV$37))/(MAX('10 (ind)'!AV$6:AV$37)-MIN('10 (ind)'!AV$6:AV$37))))))</f>
        <v>50.779896013864821</v>
      </c>
      <c r="AW13" s="75">
        <f>IF('10 (ind)'!AW$1="si",100*(('10 (ind)'!AW12-MIN('10 (ind)'!AW$6:AW$37))/(MAX('10 (ind)'!AW$6:AW$37)-MIN('10 (ind)'!AW$6:AW$37))),ABS(-100+(100*(('10 (ind)'!AW12-MIN('10 (ind)'!AW$6:AW$37))/(MAX('10 (ind)'!AW$6:AW$37)-MIN('10 (ind)'!AW$6:AW$37))))))</f>
        <v>0</v>
      </c>
      <c r="AX13" s="75">
        <f>IF('10 (ind)'!AX$1="si",100*(('10 (ind)'!AX12-MIN('10 (ind)'!AX$6:AX$37))/(MAX('10 (ind)'!AX$6:AX$37)-MIN('10 (ind)'!AX$6:AX$37))),ABS(-100+(100*(('10 (ind)'!AX12-MIN('10 (ind)'!AX$6:AX$37))/(MAX('10 (ind)'!AX$6:AX$37)-MIN('10 (ind)'!AX$6:AX$37))))))</f>
        <v>20.737390643086506</v>
      </c>
      <c r="AY13" s="75">
        <f>IF('10 (ind)'!AY$1="si",100*(('10 (ind)'!AY12-MIN('10 (ind)'!AY$6:AY$37))/(MAX('10 (ind)'!AY$6:AY$37)-MIN('10 (ind)'!AY$6:AY$37))),ABS(-100+(100*(('10 (ind)'!AY12-MIN('10 (ind)'!AY$6:AY$37))/(MAX('10 (ind)'!AY$6:AY$37)-MIN('10 (ind)'!AY$6:AY$37))))))</f>
        <v>72.978116079923907</v>
      </c>
      <c r="AZ13" s="75">
        <f>IF('10 (ind)'!AZ$1="si",100*(('10 (ind)'!AZ12-MIN('10 (ind)'!AZ$6:AZ$37))/(MAX('10 (ind)'!AZ$6:AZ$37)-MIN('10 (ind)'!AZ$6:AZ$37))),ABS(-100+(100*(('10 (ind)'!AZ12-MIN('10 (ind)'!AZ$6:AZ$37))/(MAX('10 (ind)'!AZ$6:AZ$37)-MIN('10 (ind)'!AZ$6:AZ$37))))))</f>
        <v>34.676428613442852</v>
      </c>
      <c r="BA13" s="75">
        <f>IF('10 (ind)'!BA$1="si",100*(('10 (ind)'!BA12-MIN('10 (ind)'!BA$6:BA$37))/(MAX('10 (ind)'!BA$6:BA$37)-MIN('10 (ind)'!BA$6:BA$37))),ABS(-100+(100*(('10 (ind)'!BA12-MIN('10 (ind)'!BA$6:BA$37))/(MAX('10 (ind)'!BA$6:BA$37)-MIN('10 (ind)'!BA$6:BA$37))))))</f>
        <v>29.560881680202233</v>
      </c>
      <c r="BB13" s="75">
        <f>IF('10 (ind)'!BB$1="si",100*(('10 (ind)'!BB12-MIN('10 (ind)'!BB$6:BB$37))/(MAX('10 (ind)'!BB$6:BB$37)-MIN('10 (ind)'!BB$6:BB$37))),ABS(-100+(100*(('10 (ind)'!BB12-MIN('10 (ind)'!BB$6:BB$37))/(MAX('10 (ind)'!BB$6:BB$37)-MIN('10 (ind)'!BB$6:BB$37))))))</f>
        <v>37.96919348026892</v>
      </c>
      <c r="BC13" s="75">
        <f>IF('10 (ind)'!BC$1="si",100*(('10 (ind)'!BC12-MIN('10 (ind)'!BC$6:BC$37))/(MAX('10 (ind)'!BC$6:BC$37)-MIN('10 (ind)'!BC$6:BC$37))),ABS(-100+(100*(('10 (ind)'!BC12-MIN('10 (ind)'!BC$6:BC$37))/(MAX('10 (ind)'!BC$6:BC$37)-MIN('10 (ind)'!BC$6:BC$37))))))</f>
        <v>28.466653199688896</v>
      </c>
      <c r="BD13" s="75">
        <f>IF('10 (ind)'!BD$1="si",100*(('10 (ind)'!BD12-MIN('10 (ind)'!BD$6:BD$37))/(MAX('10 (ind)'!BD$6:BD$37)-MIN('10 (ind)'!BD$6:BD$37))),ABS(-100+(100*(('10 (ind)'!BD12-MIN('10 (ind)'!BD$6:BD$37))/(MAX('10 (ind)'!BD$6:BD$37)-MIN('10 (ind)'!BD$6:BD$37))))))</f>
        <v>51.18007537603382</v>
      </c>
      <c r="BE13" s="75">
        <f>IF('10 (ind)'!BE$1="si",100*(('10 (ind)'!BE12-MIN('10 (ind)'!BE$6:BE$37))/(MAX('10 (ind)'!BE$6:BE$37)-MIN('10 (ind)'!BE$6:BE$37))),ABS(-100+(100*(('10 (ind)'!BE12-MIN('10 (ind)'!BE$6:BE$37))/(MAX('10 (ind)'!BE$6:BE$37)-MIN('10 (ind)'!BE$6:BE$37))))))</f>
        <v>47.781885397412196</v>
      </c>
      <c r="BF13" s="75">
        <f>IF('10 (ind)'!BF$1="si",100*(('10 (ind)'!BF12-MIN('10 (ind)'!BF$6:BF$37))/(MAX('10 (ind)'!BF$6:BF$37)-MIN('10 (ind)'!BF$6:BF$37))),ABS(-100+(100*(('10 (ind)'!BF12-MIN('10 (ind)'!BF$6:BF$37))/(MAX('10 (ind)'!BF$6:BF$37)-MIN('10 (ind)'!BF$6:BF$37))))))</f>
        <v>43.775445645638662</v>
      </c>
      <c r="BG13" s="75">
        <f>IF('10 (ind)'!BG$1="si",100*(('10 (ind)'!BG12-MIN('10 (ind)'!BG$6:BG$37))/(MAX('10 (ind)'!BG$6:BG$37)-MIN('10 (ind)'!BG$6:BG$37))),ABS(-100+(100*(('10 (ind)'!BG12-MIN('10 (ind)'!BG$6:BG$37))/(MAX('10 (ind)'!BG$6:BG$37)-MIN('10 (ind)'!BG$6:BG$37))))))</f>
        <v>22.705719982780217</v>
      </c>
      <c r="BH13" s="75">
        <f>IF('10 (ind)'!BH$1="si",100*(('10 (ind)'!BH12-MIN('10 (ind)'!BH$6:BH$37))/(MAX('10 (ind)'!BH$6:BH$37)-MIN('10 (ind)'!BH$6:BH$37))),ABS(-100+(100*(('10 (ind)'!BH12-MIN('10 (ind)'!BH$6:BH$37))/(MAX('10 (ind)'!BH$6:BH$37)-MIN('10 (ind)'!BH$6:BH$37))))))</f>
        <v>28.700928829405033</v>
      </c>
      <c r="BI13" s="75">
        <f>IF('10 (ind)'!BI$1="si",100*(('10 (ind)'!BI12-MIN('10 (ind)'!BI$6:BI$37))/(MAX('10 (ind)'!BI$6:BI$37)-MIN('10 (ind)'!BI$6:BI$37))),ABS(-100+(100*(('10 (ind)'!BI12-MIN('10 (ind)'!BI$6:BI$37))/(MAX('10 (ind)'!BI$6:BI$37)-MIN('10 (ind)'!BI$6:BI$37))))))</f>
        <v>91.600335021178154</v>
      </c>
      <c r="BJ13" s="75">
        <f>IF('10 (ind)'!BJ$1="si",100*(('10 (ind)'!BJ12-MIN('10 (ind)'!BJ$6:BJ$37))/(MAX('10 (ind)'!BJ$6:BJ$37)-MIN('10 (ind)'!BJ$6:BJ$37))),ABS(-100+(100*(('10 (ind)'!BJ12-MIN('10 (ind)'!BJ$6:BJ$37))/(MAX('10 (ind)'!BJ$6:BJ$37)-MIN('10 (ind)'!BJ$6:BJ$37))))))</f>
        <v>9.8310530261058455E-4</v>
      </c>
      <c r="BK13" s="75">
        <f>IF('10 (ind)'!BK$1="si",100*(('10 (ind)'!BK12-MIN('10 (ind)'!BK$6:BK$37))/(MAX('10 (ind)'!BK$6:BK$37)-MIN('10 (ind)'!BK$6:BK$37))),ABS(-100+(100*(('10 (ind)'!BK12-MIN('10 (ind)'!BK$6:BK$37))/(MAX('10 (ind)'!BK$6:BK$37)-MIN('10 (ind)'!BK$6:BK$37))))))</f>
        <v>12.94534673706616</v>
      </c>
      <c r="BL13" s="75">
        <f>IF('10 (ind)'!BL$1="si",100*(('10 (ind)'!BL12-MIN('10 (ind)'!BL$6:BL$37))/(MAX('10 (ind)'!BL$6:BL$37)-MIN('10 (ind)'!BL$6:BL$37))),ABS(-100+(100*(('10 (ind)'!BL12-MIN('10 (ind)'!BL$6:BL$37))/(MAX('10 (ind)'!BL$6:BL$37)-MIN('10 (ind)'!BL$6:BL$37))))))</f>
        <v>10.810810810810811</v>
      </c>
      <c r="BM13" s="75">
        <f>IF('10 (ind)'!BM$1="si",100*(('10 (ind)'!BM12-MIN('10 (ind)'!BM$6:BM$37))/(MAX('10 (ind)'!BM$6:BM$37)-MIN('10 (ind)'!BM$6:BM$37))),ABS(-100+(100*(('10 (ind)'!BM12-MIN('10 (ind)'!BM$6:BM$37))/(MAX('10 (ind)'!BM$6:BM$37)-MIN('10 (ind)'!BM$6:BM$37))))))</f>
        <v>16.057524361806099</v>
      </c>
      <c r="BN13" s="75">
        <f>IF('10 (ind)'!BN$1="si",100*(('10 (ind)'!BN12-MIN('10 (ind)'!BN$6:BN$37))/(MAX('10 (ind)'!BN$6:BN$37)-MIN('10 (ind)'!BN$6:BN$37))),ABS(-100+(100*(('10 (ind)'!BN12-MIN('10 (ind)'!BN$6:BN$37))/(MAX('10 (ind)'!BN$6:BN$37)-MIN('10 (ind)'!BN$6:BN$37))))))</f>
        <v>28.023758312561618</v>
      </c>
      <c r="BO13" s="75">
        <f>IF('10 (ind)'!BO$1="si",100*(('10 (ind)'!BO12-MIN('10 (ind)'!BO$6:BO$37))/(MAX('10 (ind)'!BO$6:BO$37)-MIN('10 (ind)'!BO$6:BO$37))),ABS(-100+(100*(('10 (ind)'!BO12-MIN('10 (ind)'!BO$6:BO$37))/(MAX('10 (ind)'!BO$6:BO$37)-MIN('10 (ind)'!BO$6:BO$37))))))</f>
        <v>24.040755561646126</v>
      </c>
      <c r="BP13" s="75">
        <f>IF('10 (ind)'!BP$1="si",100*(('10 (ind)'!BP12-MIN('10 (ind)'!BP$6:BP$37))/(MAX('10 (ind)'!BP$6:BP$37)-MIN('10 (ind)'!BP$6:BP$37))),ABS(-100+(100*(('10 (ind)'!BP12-MIN('10 (ind)'!BP$6:BP$37))/(MAX('10 (ind)'!BP$6:BP$37)-MIN('10 (ind)'!BP$6:BP$37))))))</f>
        <v>41.950928586456264</v>
      </c>
      <c r="BQ13" s="75">
        <f>IF('10 (ind)'!BQ$1="si",100*(('10 (ind)'!BQ12-MIN('10 (ind)'!BQ$6:BQ$37))/(MAX('10 (ind)'!BQ$6:BQ$37)-MIN('10 (ind)'!BQ$6:BQ$37))),ABS(-100+(100*(('10 (ind)'!BQ12-MIN('10 (ind)'!BQ$6:BQ$37))/(MAX('10 (ind)'!BQ$6:BQ$37)-MIN('10 (ind)'!BQ$6:BQ$37))))))</f>
        <v>15.279579989622629</v>
      </c>
      <c r="BR13" s="75">
        <f>IF('10 (ind)'!BR$1="si",100*(('10 (ind)'!BR12-MIN('10 (ind)'!BR$6:BR$37))/(MAX('10 (ind)'!BR$6:BR$37)-MIN('10 (ind)'!BR$6:BR$37))),ABS(-100+(100*(('10 (ind)'!BR12-MIN('10 (ind)'!BR$6:BR$37))/(MAX('10 (ind)'!BP$6:BP$37)-MIN('10 (ind)'!BR$6:BR$37))))))</f>
        <v>9.2888507378916447</v>
      </c>
      <c r="BS13" s="75">
        <f>IF('10 (ind)'!BS$1="si",100*(('10 (ind)'!BS12-MIN('10 (ind)'!BS$6:BS$37))/(MAX('10 (ind)'!BS$6:BS$37)-MIN('10 (ind)'!BS$6:BS$37))),ABS(-100+(100*(('10 (ind)'!BS12-MIN('10 (ind)'!BS$6:BS$37))/(MAX('10 (ind)'!BQ$6:BQ$37)-MIN('10 (ind)'!BS$6:BS$37))))))</f>
        <v>62.038724805394118</v>
      </c>
      <c r="BT13" s="75">
        <f>IF('10 (ind)'!BT$1="si",100*(('10 (ind)'!BT12-MIN('10 (ind)'!BT$6:BT$37))/(MAX('10 (ind)'!BT$6:BT$37)-MIN('10 (ind)'!BT$6:BT$37))),ABS(-100+(100*(('10 (ind)'!BT12-MIN('10 (ind)'!BT$6:BT$37))/(MAX('10 (ind)'!BR$6:BR$37)-MIN('10 (ind)'!BT$6:BT$37))))))</f>
        <v>92.861562177027153</v>
      </c>
      <c r="BU13" s="75">
        <f>IF('10 (ind)'!BU$1="si",100*(('10 (ind)'!BU12-MIN('10 (ind)'!BU$6:BU$37))/(MAX('10 (ind)'!BU$6:BU$37)-MIN('10 (ind)'!BU$6:BU$37))),ABS(-100+(100*(('10 (ind)'!BU12-MIN('10 (ind)'!BU$6:BU$37))/(MAX('10 (ind)'!BU$6:BU$37)-MIN('10 (ind)'!BU$6:BU$37))))))</f>
        <v>31.747694886839923</v>
      </c>
      <c r="BV13" s="75">
        <f>IF('10 (ind)'!BV$1="si",100*(('10 (ind)'!BV12-MIN('10 (ind)'!BV$6:BV$37))/(MAX('10 (ind)'!BV$6:BV$37)-MIN('10 (ind)'!BV$6:BV$37))),ABS(-100+(100*(('10 (ind)'!BV12-MIN('10 (ind)'!BV$6:BV$37))/(MAX('10 (ind)'!BV$6:BV$37)-MIN('10 (ind)'!BV$6:BV$37))))))</f>
        <v>59.681298857486475</v>
      </c>
      <c r="BW13" s="75">
        <f>IF('10 (ind)'!BW$1="si",100*(('10 (ind)'!BW12-MIN('10 (ind)'!BW$6:BW$37))/(MAX('10 (ind)'!BW$6:BW$37)-MIN('10 (ind)'!BW$6:BW$37))),ABS(-100+(100*(('10 (ind)'!BW12-MIN('10 (ind)'!BW$6:BW$37))/(MAX('10 (ind)'!BW$6:BW$37)-MIN('10 (ind)'!BW$6:BW$37))))))</f>
        <v>63.618601016021891</v>
      </c>
      <c r="BX13" s="75">
        <f>IF('10 (ind)'!BX$1="si",100*(('10 (ind)'!BX12-MIN('10 (ind)'!BX$6:BX$37))/(MAX('10 (ind)'!BX$6:BX$37)-MIN('10 (ind)'!BX$6:BX$37))),ABS(-100+(100*(('10 (ind)'!BX12-MIN('10 (ind)'!BX$6:BX$37))/(MAX('10 (ind)'!BX$6:BX$37)-MIN('10 (ind)'!BX$6:BX$37))))))</f>
        <v>100</v>
      </c>
      <c r="BY13" s="75">
        <f>IF('10 (ind)'!BY$1="si",100*(('10 (ind)'!BY12-MIN('10 (ind)'!BY$6:BY$37))/(MAX('10 (ind)'!BY$6:BY$37)-MIN('10 (ind)'!BY$6:BY$37))),ABS(-100+(100*(('10 (ind)'!BY12-MIN('10 (ind)'!BY$6:BY$37))/(MAX('10 (ind)'!BY$6:BY$37)-MIN('10 (ind)'!BY$6:BY$37))))))</f>
        <v>6.5282311362959131</v>
      </c>
      <c r="BZ13" s="75">
        <f>IF('10 (ind)'!BZ$1="si",100*(('10 (ind)'!BZ12-MIN('10 (ind)'!BZ$6:BZ$37))/(MAX('10 (ind)'!BZ$6:BZ$37)-MIN('10 (ind)'!BZ$6:BZ$37))),ABS(-100+(100*(('10 (ind)'!BZ12-MIN('10 (ind)'!BZ$6:BZ$37))/(MAX('10 (ind)'!BZ$6:BZ$37)-MIN('10 (ind)'!BZ$6:BZ$37))))))</f>
        <v>80.744855415652822</v>
      </c>
      <c r="CA13" s="75">
        <f>IF('10 (ind)'!CA$1="si",100*(('10 (ind)'!CA12-MIN('10 (ind)'!CA$6:CA$37))/(MAX('10 (ind)'!CA$6:CA$37)-MIN('10 (ind)'!CA$6:CA$37))),ABS(-100+(100*(('10 (ind)'!CA12-MIN('10 (ind)'!CA$6:CA$37))/(MAX('10 (ind)'!CA$6:CA$37)-MIN('10 (ind)'!CA$6:CA$37))))))</f>
        <v>6.4294441812541265</v>
      </c>
      <c r="CB13" s="75">
        <f>IF('10 (ind)'!CB$1="si",100*(('10 (ind)'!CB12-MIN('10 (ind)'!CB$6:CB$37))/(MAX('10 (ind)'!CB$6:CB$37)-MIN('10 (ind)'!CB$6:CB$37))),ABS(-100+(100*(('10 (ind)'!CB12-MIN('10 (ind)'!CB$6:CB$37))/(MAX('10 (ind)'!CB$6:CB$37)-MIN('10 (ind)'!CB$6:CB$37))))))</f>
        <v>59.627329192546576</v>
      </c>
      <c r="CC13" s="75">
        <f>IF('10 (ind)'!CC$1="si",100*(('10 (ind)'!CC12-MIN('10 (ind)'!CC$6:CC$37))/(MAX('10 (ind)'!CC$6:CC$37)-MIN('10 (ind)'!CC$6:CC$37))),ABS(-100+(100*(('10 (ind)'!CC12-MIN('10 (ind)'!CC$6:CC$37))/(MAX('10 (ind)'!CC$6:CC$37)-MIN('10 (ind)'!CC$6:CC$37))))))</f>
        <v>63.197162271336175</v>
      </c>
      <c r="CD13" s="75">
        <f>IF('10 (ind)'!CD$1="si",100*(('10 (ind)'!CD12-MIN('10 (ind)'!CD$6:CD$37))/(MAX('10 (ind)'!CD$6:CD$37)-MIN('10 (ind)'!CD$6:CD$37))),ABS(-100+(100*(('10 (ind)'!CD12-MIN('10 (ind)'!CD$6:CD$37))/(MAX('10 (ind)'!CD$6:CD$37)-MIN('10 (ind)'!CD$6:CD$37))))))</f>
        <v>9.5402310399493402</v>
      </c>
      <c r="CE13" s="75">
        <f>IF('10 (ind)'!CE$1="si",100*(('10 (ind)'!CE12-MIN('10 (ind)'!CE$6:CE$37))/(MAX('10 (ind)'!CE$6:CE$37)-MIN('10 (ind)'!CE$6:CE$37))),ABS(-100+(100*(('10 (ind)'!CE12-MIN('10 (ind)'!CE$6:CE$37))/(MAX('10 (ind)'!CE$6:CE$37)-MIN('10 (ind)'!CE$6:CE$37))))))</f>
        <v>5.8597684184483922</v>
      </c>
      <c r="CF13" s="75">
        <f>IF('10 (ind)'!CF$1="si",100*(('10 (ind)'!CF12-MIN('10 (ind)'!CF$6:CF$37))/(MAX('10 (ind)'!CF$6:CF$37)-MIN('10 (ind)'!CF$6:CF$37))),ABS(-100+(100*(('10 (ind)'!CF12-MIN('10 (ind)'!CF$6:CF$37))/(MAX('10 (ind)'!CF$6:CF$37)-MIN('10 (ind)'!CF$6:CF$37))))))</f>
        <v>23.536307048225392</v>
      </c>
      <c r="CG13" s="75">
        <f>IF('10 (ind)'!CG$1="si",100*(('10 (ind)'!CG12-MIN('10 (ind)'!CG$6:CG$37))/(MAX('10 (ind)'!CG$6:CG$37)-MIN('10 (ind)'!CG$6:CG$37))),ABS(-100+(100*(('10 (ind)'!CG12-MIN('10 (ind)'!CG$6:CG$37))/(MAX('10 (ind)'!CG$6:CG$37)-MIN('10 (ind)'!CG$6:CG$37))))))</f>
        <v>11.056468257832016</v>
      </c>
      <c r="CH13" s="75">
        <f>IF('10 (ind)'!CH$1="si",100*(('10 (ind)'!CH12-MIN('10 (ind)'!CH$6:CH$37))/(MAX('10 (ind)'!CH$6:CH$37)-MIN('10 (ind)'!CH$6:CH$37))),ABS(-100+(100*(('10 (ind)'!CH12-MIN('10 (ind)'!CH$6:CH$37))/(MAX('10 (ind)'!CH$6:CH$37)-MIN('10 (ind)'!CH$6:CH$37))))))</f>
        <v>16.551375973665213</v>
      </c>
      <c r="CI13" s="75">
        <f>IF('10 (ind)'!CI$1="si",100*(('10 (ind)'!CI12-MIN('10 (ind)'!CI$6:CI$37))/(MAX('10 (ind)'!CI$6:CI$37)-MIN('10 (ind)'!CI$6:CI$37))),ABS(-100+(100*(('10 (ind)'!CI12-MIN('10 (ind)'!CI$6:CI$37))/(MAX('10 (ind)'!CI$6:CI$37)-MIN('10 (ind)'!CI$6:CI$37))))))</f>
        <v>85.248303509213102</v>
      </c>
      <c r="CJ13" s="75">
        <f>IF('10 (ind)'!CJ$1="si",100*(('10 (ind)'!CJ12-MIN('10 (ind)'!CJ$6:CJ$37))/(MAX('10 (ind)'!CJ$6:CJ$37)-MIN('10 (ind)'!CJ$6:CJ$37))),ABS(-100+(100*(('10 (ind)'!CJ12-MIN('10 (ind)'!CJ$6:CJ$37))/(MAX('10 (ind)'!CJ$6:CJ$37)-MIN('10 (ind)'!CJ$6:CJ$37))))))</f>
        <v>42.281710597706166</v>
      </c>
      <c r="CK13" s="75">
        <f>IF('10 (ind)'!CK$1="si",100*(('10 (ind)'!CK12-MIN('10 (ind)'!CK$6:CK$37))/(MAX('10 (ind)'!CK$6:CK$37)-MIN('10 (ind)'!CK$6:CK$37))),ABS(-100+(100*(('10 (ind)'!CK12-MIN('10 (ind)'!CK$6:CK$37))/(MAX('10 (ind)'!CK$6:CK$37)-MIN('10 (ind)'!CK$6:CK$37))))))</f>
        <v>30.339487236622187</v>
      </c>
      <c r="CL13" s="75">
        <f>IF('10 (ind)'!CL$1="si",100*(('10 (ind)'!CL12-MIN('10 (ind)'!CL$6:CL$37))/(MAX('10 (ind)'!CL$6:CL$37)-MIN('10 (ind)'!CL$6:CL$37))),ABS(-100+(100*(('10 (ind)'!CL12-MIN('10 (ind)'!CL$6:CL$37))/(MAX('10 (ind)'!CL$6:CL$37)-MIN('10 (ind)'!CL$6:CL$37))))))</f>
        <v>14.731749119272067</v>
      </c>
      <c r="CM13" s="75">
        <f>IF('10 (ind)'!CM$1="si",100*(('10 (ind)'!CM12-MIN('10 (ind)'!CM$6:CM$37))/(MAX('10 (ind)'!CM$6:CM$37)-MIN('10 (ind)'!CM$6:CM$37))),ABS(-100+(100*(('10 (ind)'!CM12-MIN('10 (ind)'!CM$6:CM$37))/(MAX('10 (ind)'!CM$6:CM$37)-MIN('10 (ind)'!CM$6:CM$37))))))</f>
        <v>11.332818363460673</v>
      </c>
    </row>
    <row r="14" spans="1:91">
      <c r="A14" s="18" t="s">
        <v>213</v>
      </c>
      <c r="B14" s="87">
        <f>IF('10 (ind)'!B$1="si",100*(('10 (ind)'!B13-MIN('10 (ind)'!B$6:B$37))/(MAX('10 (ind)'!B$6:B$37)-MIN('10 (ind)'!B$6:B$37))),ABS(-100+(100*(('10 (ind)'!B13-MIN('10 (ind)'!B$6:B$37))/(MAX('10 (ind)'!B$6:B$37)-MIN('10 (ind)'!B$6:B$37))))))</f>
        <v>29.306445671773389</v>
      </c>
      <c r="C14" s="87">
        <f>IF('10 (ind)'!C$1="si",100*(('10 (ind)'!C13-MIN('10 (ind)'!C$6:C$37))/(MAX('10 (ind)'!C$6:C$37)-MIN('10 (ind)'!C$6:C$37))),ABS(-100+(100*(('10 (ind)'!C13-MIN('10 (ind)'!C$6:C$37))/(MAX('10 (ind)'!C$6:C$37)-MIN('10 (ind)'!C$6:C$37))))))</f>
        <v>46.317024711287722</v>
      </c>
      <c r="D14" s="87">
        <f>IF('10 (ind)'!D$1="si",100*(('10 (ind)'!D13-MIN('10 (ind)'!D$6:D$37))/(MAX('10 (ind)'!D$6:D$37)-MIN('10 (ind)'!D$6:D$37))),ABS(-100+(100*(('10 (ind)'!D13-MIN('10 (ind)'!D$6:D$37))/(MAX('10 (ind)'!D$6:D$37)-MIN('10 (ind)'!D$6:D$37))))))</f>
        <v>68.343908382973467</v>
      </c>
      <c r="E14" s="87">
        <f>IF('10 (ind)'!E$1="si",100*(('10 (ind)'!E13-MIN('10 (ind)'!E$6:E$37))/(MAX('10 (ind)'!E$6:E$37)-MIN('10 (ind)'!E$6:E$37))),ABS(-100+(100*(('10 (ind)'!E13-MIN('10 (ind)'!E$6:E$37))/(MAX('10 (ind)'!E$6:E$37)-MIN('10 (ind)'!E$6:E$37))))))</f>
        <v>91.765643237257308</v>
      </c>
      <c r="F14" s="87">
        <f>IF('10 (ind)'!F$1="si",100*(('10 (ind)'!F13-MIN('10 (ind)'!F$6:F$37))/(MAX('10 (ind)'!F$6:F$37)-MIN('10 (ind)'!F$6:F$37))),ABS(-100+(100*(('10 (ind)'!F13-MIN('10 (ind)'!F$6:F$37))/(MAX('10 (ind)'!F$6:F$37)-MIN('10 (ind)'!F$6:F$37))))))</f>
        <v>28.08219178082193</v>
      </c>
      <c r="G14" s="87">
        <f>IF('10 (ind)'!G$1="si",100*(('10 (ind)'!G13-MIN('10 (ind)'!G$6:G$37))/(MAX('10 (ind)'!G$6:G$37)-MIN('10 (ind)'!G$6:G$37))),ABS(-100+(100*(('10 (ind)'!G13-MIN('10 (ind)'!G$6:G$37))/(MAX('10 (ind)'!G$6:G$37)-MIN('10 (ind)'!G$6:G$37))))))</f>
        <v>71.186440677966075</v>
      </c>
      <c r="H14" s="87">
        <f>IF('10 (ind)'!H$1="si",100*(('10 (ind)'!H13-MIN('10 (ind)'!H$6:H$37))/(MAX('10 (ind)'!H$6:H$37)-MIN('10 (ind)'!H$6:H$37))),ABS(-100+(100*(('10 (ind)'!H13-MIN('10 (ind)'!H$6:H$37))/(MAX('10 (ind)'!H$6:H$37)-MIN('10 (ind)'!H$6:H$37))))))</f>
        <v>43.846153846153854</v>
      </c>
      <c r="I14" s="87">
        <f>IF('10 (ind)'!I$1="si",100*(('10 (ind)'!I13-MIN('10 (ind)'!I$6:I$37))/(MAX('10 (ind)'!I$6:I$37)-MIN('10 (ind)'!I$6:I$37))),ABS(-100+(100*(('10 (ind)'!I13-MIN('10 (ind)'!I$6:I$37))/(MAX('10 (ind)'!I$6:I$37)-MIN('10 (ind)'!I$6:I$37))))))</f>
        <v>100</v>
      </c>
      <c r="J14" s="87">
        <f>IF('10 (ind)'!J$1="si",100*(('10 (ind)'!J13-MIN('10 (ind)'!J$6:J$37))/(MAX('10 (ind)'!J$6:J$37)-MIN('10 (ind)'!J$6:J$37))),ABS(-100+(100*(('10 (ind)'!J13-MIN('10 (ind)'!J$6:J$37))/(MAX('10 (ind)'!J$6:J$37)-MIN('10 (ind)'!J$6:J$37))))))</f>
        <v>16.592920353982294</v>
      </c>
      <c r="K14" s="87">
        <f>IF('10 (ind)'!K$1="si",100*(('10 (ind)'!K13-MIN('10 (ind)'!K$6:K$37))/(MAX('10 (ind)'!K$6:K$37)-MIN('10 (ind)'!K$6:K$37))),ABS(-100+(100*(('10 (ind)'!K13-MIN('10 (ind)'!K$6:K$37))/(MAX('10 (ind)'!K$6:K$37)-MIN('10 (ind)'!K$6:K$37))))))</f>
        <v>42.136920408057371</v>
      </c>
      <c r="L14" s="87">
        <f>IF('10 (ind)'!L$1="si",100*(('10 (ind)'!L13-MIN('10 (ind)'!L$6:L$37))/(MAX('10 (ind)'!L$6:L$37)-MIN('10 (ind)'!L$6:L$37))),ABS(-100+(100*(('10 (ind)'!L13-MIN('10 (ind)'!L$6:L$37))/(MAX('10 (ind)'!L$6:L$37)-MIN('10 (ind)'!L$6:L$37))))))</f>
        <v>89.35934774590875</v>
      </c>
      <c r="M14" s="87">
        <f>IF('10 (ind)'!M$1="si",100*(('10 (ind)'!M13-MIN('10 (ind)'!M$6:M$37))/(MAX('10 (ind)'!M$6:M$37)-MIN('10 (ind)'!M$6:M$37))),ABS(-100+(100*(('10 (ind)'!M13-MIN('10 (ind)'!M$6:M$37))/(MAX('10 (ind)'!M$6:M$37)-MIN('10 (ind)'!M$6:M$37))))))</f>
        <v>17.318698860062014</v>
      </c>
      <c r="N14" s="87">
        <f>IF('10 (ind)'!N$1="si",100*(('10 (ind)'!N13-MIN('10 (ind)'!N$6:N$37))/(MAX('10 (ind)'!N$6:N$37)-MIN('10 (ind)'!N$6:N$37))),ABS(-100+(100*(('10 (ind)'!N13-MIN('10 (ind)'!N$6:N$37))/(MAX('10 (ind)'!N$6:N$37)-MIN('10 (ind)'!N$6:N$37))))))</f>
        <v>91.216235145969236</v>
      </c>
      <c r="O14" s="87">
        <f>IF('10 (ind)'!O$1="si",100*(('10 (ind)'!O13-MIN('10 (ind)'!O$6:O$37))/(MAX('10 (ind)'!O$6:O$37)-MIN('10 (ind)'!O$6:O$37))),ABS(-100+(100*(('10 (ind)'!O13-MIN('10 (ind)'!O$6:O$37))/(MAX('10 (ind)'!O$6:O$37)-MIN('10 (ind)'!O$6:O$37))))))</f>
        <v>48.59851077819274</v>
      </c>
      <c r="P14" s="87">
        <f>IF('10 (ind)'!P$1="si",100*(('10 (ind)'!P13-MIN('10 (ind)'!P$6:P$37))/(MAX('10 (ind)'!P$6:P$37)-MIN('10 (ind)'!P$6:P$37))),ABS(-100+(100*(('10 (ind)'!P13-MIN('10 (ind)'!P$6:P$37))/(MAX('10 (ind)'!P$6:P$37)-MIN('10 (ind)'!P$6:P$37))))))</f>
        <v>51.336651483318619</v>
      </c>
      <c r="Q14" s="87">
        <f>IF('10 (ind)'!Q$1="si",100*(('10 (ind)'!Q13-MIN('10 (ind)'!Q$6:Q$37))/(MAX('10 (ind)'!Q$6:Q$37)-MIN('10 (ind)'!Q$6:Q$37))),ABS(-100+(100*(('10 (ind)'!Q13-MIN('10 (ind)'!Q$6:Q$37))/(MAX('10 (ind)'!Q$6:Q$37)-MIN('10 (ind)'!Q$6:Q$37))))))</f>
        <v>7.8324475165335823</v>
      </c>
      <c r="R14" s="87">
        <f>IF('10 (ind)'!R$1="si",100*(('10 (ind)'!R13-MIN('10 (ind)'!R$6:R$37))/(MAX('10 (ind)'!R$6:R$37)-MIN('10 (ind)'!R$6:R$37))),ABS(-100+(100*(('10 (ind)'!R13-MIN('10 (ind)'!R$6:R$37))/(MAX('10 (ind)'!R$6:R$37)-MIN('10 (ind)'!R$6:R$37))))))</f>
        <v>0.78009514578563122</v>
      </c>
      <c r="S14" s="75">
        <f>ABS(ABS(('10 (ind)'!S13-((MAX('10 (ind)'!S$6:S$37)+MIN('10 (ind)'!S$6:S$37))/2))/(((MAX('10 (ind)'!S$6:S$37)+MIN('10 (ind)'!S$6:S$37))/2)-MAX('10 (ind)'!S$6:S$37))*100)-100)</f>
        <v>67.549668874172184</v>
      </c>
      <c r="T14" s="75">
        <f>IF('10 (ind)'!T$1="si",100*(('10 (ind)'!T13-MIN('10 (ind)'!T$6:T$37))/(MAX('10 (ind)'!T$6:T$37)-MIN('10 (ind)'!T$6:T$37))),ABS(-100+(100*(('10 (ind)'!T13-MIN('10 (ind)'!T$6:T$37))/(MAX('10 (ind)'!T$6:T$37)-MIN('10 (ind)'!T$6:T$37))))))</f>
        <v>12.636590929465791</v>
      </c>
      <c r="U14" s="75">
        <f>IF('10 (ind)'!U$1="si",100*(('10 (ind)'!U13-MIN('10 (ind)'!U$6:U$37))/(MAX('10 (ind)'!U$6:U$37)-MIN('10 (ind)'!U$6:U$37))),ABS(-100+(100*(('10 (ind)'!U13-MIN('10 (ind)'!U$6:U$37))/(MAX('10 (ind)'!U$6:U$37)-MIN('10 (ind)'!U$6:U$37))))))</f>
        <v>50</v>
      </c>
      <c r="V14" s="75">
        <f>IF('10 (ind)'!V$1="si",100*(('10 (ind)'!V13-MIN('10 (ind)'!V$6:V$37))/(MAX('10 (ind)'!V$6:V$37)-MIN('10 (ind)'!V$6:V$37))),ABS(-100+(100*(('10 (ind)'!V13-MIN('10 (ind)'!V$6:V$37))/(MAX('10 (ind)'!V$6:V$37)-MIN('10 (ind)'!V$6:V$37))))))</f>
        <v>96.621621621621628</v>
      </c>
      <c r="W14" s="75">
        <f>IF('10 (ind)'!W$1="si",100*(('10 (ind)'!W13-MIN('10 (ind)'!W$6:W$37))/(MAX('10 (ind)'!W$6:W$37)-MIN('10 (ind)'!W$6:W$37))),ABS(-100+(100*(('10 (ind)'!W13-MIN('10 (ind)'!W$6:W$37))/(MAX('10 (ind)'!W$6:W$37)-MIN('10 (ind)'!W$6:W$37))))))</f>
        <v>48.123518017605321</v>
      </c>
      <c r="X14" s="75">
        <f>IF('10 (ind)'!X$1="si",100*(('10 (ind)'!X13-MIN('10 (ind)'!X$6:X$37))/(MAX('10 (ind)'!X$6:X$37)-MIN('10 (ind)'!X$6:X$37))),ABS(-100+(100*(('10 (ind)'!X13-MIN('10 (ind)'!X$6:X$37))/(MAX('10 (ind)'!X$6:X$37)-MIN('10 (ind)'!X$6:X$37))))))</f>
        <v>98.337202159343988</v>
      </c>
      <c r="Y14" s="75">
        <f>IF('10 (ind)'!Y$1="si",100*(('10 (ind)'!Y13-MIN('10 (ind)'!Y$6:Y$37))/(MAX('10 (ind)'!Y$6:Y$37)-MIN('10 (ind)'!Y$6:Y$37))),ABS(-100+(100*(('10 (ind)'!Y13-MIN('10 (ind)'!Y$6:Y$37))/(MAX('10 (ind)'!Y$6:Y$37)-MIN('10 (ind)'!Y$6:Y$37))))))</f>
        <v>83.889445107628319</v>
      </c>
      <c r="Z14" s="75">
        <f>IF('10 (ind)'!Z$1="si",100*(('10 (ind)'!Z13-MIN('10 (ind)'!Z$6:Z$37))/(MAX('10 (ind)'!Z$6:Z$37)-MIN('10 (ind)'!Z$6:Z$37))),ABS(-100+(100*(('10 (ind)'!Z13-MIN('10 (ind)'!Z$6:Z$37))/(MAX('10 (ind)'!Z$6:Z$37)-MIN('10 (ind)'!Z$6:Z$37))))))</f>
        <v>8.1061130656469231</v>
      </c>
      <c r="AA14" s="75">
        <f>IF('10 (ind)'!AA$1="si",100*(('10 (ind)'!AA13-MIN('10 (ind)'!AA$6:AA$37))/(MAX('10 (ind)'!AA$6:AA$37)-MIN('10 (ind)'!AA$6:AA$37))),ABS(-100+(100*(('10 (ind)'!AA13-MIN('10 (ind)'!AA$6:AA$37))/(MAX('10 (ind)'!AA$6:AA$37)-MIN('10 (ind)'!AA$6:AA$37))))))</f>
        <v>87.78980781675304</v>
      </c>
      <c r="AB14" s="75">
        <f>IF('10 (ind)'!AB$1="si",100*(('10 (ind)'!AB13-MIN('10 (ind)'!AB$6:AB$37))/(MAX('10 (ind)'!AB$6:AB$37)-MIN('10 (ind)'!AB$6:AB$37))),ABS(-100+(100*(('10 (ind)'!AB13-MIN('10 (ind)'!AB$6:AB$37))/(MAX('10 (ind)'!AB$6:AB$37)-MIN('10 (ind)'!AB$6:AB$37))))))</f>
        <v>100</v>
      </c>
      <c r="AC14" s="75">
        <f>IF('10 (ind)'!AC$1="si",100*(('10 (ind)'!AC13-MIN('10 (ind)'!AC$6:AC$37))/(MAX('10 (ind)'!AC$6:AC$37)-MIN('10 (ind)'!AC$6:AC$37))),ABS(-100+(100*(('10 (ind)'!AC13-MIN('10 (ind)'!AC$6:AC$37))/(MAX('10 (ind)'!AC$6:AC$37)-MIN('10 (ind)'!AC$6:AC$37))))))</f>
        <v>56.347715696533498</v>
      </c>
      <c r="AD14" s="75">
        <f>IF('10 (ind)'!AD$1="si",100*(('10 (ind)'!AD13-MIN('10 (ind)'!AD$6:AD$37))/(MAX('10 (ind)'!AD$6:AD$37)-MIN('10 (ind)'!AD$6:AD$37))),ABS(-100+(100*(('10 (ind)'!AD13-MIN('10 (ind)'!AD$6:AD$37))/(MAX('10 (ind)'!AD$6:AD$37)-MIN('10 (ind)'!AD$6:AD$37))))))</f>
        <v>88.979213934532382</v>
      </c>
      <c r="AE14" s="75">
        <f>IF('10 (ind)'!AE$1="si",100*(('10 (ind)'!AE13-MIN('10 (ind)'!AE$6:AE$37))/(MAX('10 (ind)'!AE$6:AE$37)-MIN('10 (ind)'!AE$6:AE$37))),ABS(-100+(100*(('10 (ind)'!AE13-MIN('10 (ind)'!AE$6:AE$37))/(MAX('10 (ind)'!AE$6:AE$37)-MIN('10 (ind)'!AE$6:AE$37))))))</f>
        <v>51.526060002827698</v>
      </c>
      <c r="AF14" s="75">
        <f>IF('10 (ind)'!AF$1="si",100*(('10 (ind)'!AF13-MIN('10 (ind)'!AF$6:AF$37))/(MAX('10 (ind)'!AF$6:AF$37)-MIN('10 (ind)'!AF$6:AF$37))),ABS(-100+(100*(('10 (ind)'!AF13-MIN('10 (ind)'!AF$6:AF$37))/(MAX('10 (ind)'!AF$6:AF$37)-MIN('10 (ind)'!AF$6:AF$37))))))</f>
        <v>75.899290032180147</v>
      </c>
      <c r="AG14" s="75">
        <f>IF('10 (ind)'!AG$1="si",100*(('10 (ind)'!AG13-MIN('10 (ind)'!AG$6:AG$37))/(MAX('10 (ind)'!AG$6:AG$37)-MIN('10 (ind)'!AG$6:AG$37))),ABS(-100+(100*(('10 (ind)'!AG13-MIN('10 (ind)'!AG$6:AG$37))/(MAX('10 (ind)'!AG$6:AG$37)-MIN('10 (ind)'!AG$6:AG$37))))))</f>
        <v>72.908806654826137</v>
      </c>
      <c r="AH14" s="75">
        <f>IF('10 (ind)'!AH$1="si",100*(('10 (ind)'!AH13-MIN('10 (ind)'!AH$6:AH$37))/(MAX('10 (ind)'!AH$6:AH$37)-MIN('10 (ind)'!AH$6:AH$37))),ABS(-100+(100*(('10 (ind)'!AH13-MIN('10 (ind)'!AH$6:AH$37))/(MAX('10 (ind)'!AH$6:AH$37)-MIN('10 (ind)'!AH$6:AH$37))))))</f>
        <v>88.509889426004449</v>
      </c>
      <c r="AI14" s="75">
        <f>IF('10 (ind)'!AI$1="si",100*(('10 (ind)'!AI13-MIN('10 (ind)'!AI$6:AI$37))/(MAX('10 (ind)'!AI$6:AI$37)-MIN('10 (ind)'!AI$6:AI$37))),ABS(-100+(100*(('10 (ind)'!AI13-MIN('10 (ind)'!AI$6:AI$37))/(MAX('10 (ind)'!AI$6:AI$37)-MIN('10 (ind)'!AI$6:AI$37))))))</f>
        <v>0.92628045849660645</v>
      </c>
      <c r="AJ14" s="75">
        <f>IF('10 (ind)'!AJ$1="si",100*(('10 (ind)'!AJ13-MIN('10 (ind)'!AJ$6:AJ$37))/(MAX('10 (ind)'!AJ$6:AJ$37)-MIN('10 (ind)'!AJ$6:AJ$37))),ABS(-100+(100*(('10 (ind)'!AJ13-MIN('10 (ind)'!AJ$6:AJ$37))/(MAX('10 (ind)'!AJ$6:AJ$37)-MIN('10 (ind)'!AJ$6:AJ$37))))))</f>
        <v>71.623811394097686</v>
      </c>
      <c r="AK14" s="75">
        <f>IF('10 (ind)'!AK$1="si",100*(('10 (ind)'!AK13-MIN('10 (ind)'!AK$6:AK$37))/(MAX('10 (ind)'!AK$6:AK$37)-MIN('10 (ind)'!AK$6:AK$37))),ABS(-100+(100*(('10 (ind)'!AK13-MIN('10 (ind)'!AK$6:AK$37))/(MAX('10 (ind)'!AK$6:AK$37)-MIN('10 (ind)'!AK$6:AK$37))))))</f>
        <v>10.143600104072766</v>
      </c>
      <c r="AL14" s="75">
        <f>IF('10 (ind)'!AL$1="si",100*(('10 (ind)'!AL13-MIN('10 (ind)'!AL$6:AL$37))/(MAX('10 (ind)'!AL$6:AL$37)-MIN('10 (ind)'!AL$6:AL$37))),ABS(-100+(100*(('10 (ind)'!AL13-MIN('10 (ind)'!AL$6:AL$37))/(MAX('10 (ind)'!AL$6:AL$37)-MIN('10 (ind)'!AL$6:AL$37))))))</f>
        <v>94.041365761840339</v>
      </c>
      <c r="AM14" s="75">
        <f>IF('10 (ind)'!AM$1="si",100*(('10 (ind)'!AM13-MIN('10 (ind)'!AM$6:AM$37))/(MAX('10 (ind)'!AM$6:AM$37)-MIN('10 (ind)'!AM$6:AM$37))),ABS(-100+(100*(('10 (ind)'!AM13-MIN('10 (ind)'!AM$6:AM$37))/(MAX('10 (ind)'!AM$6:AM$37)-MIN('10 (ind)'!AM$6:AM$37))))))</f>
        <v>66.975238921003637</v>
      </c>
      <c r="AN14" s="75">
        <f>IF('10 (ind)'!AN$1="si",100*(('10 (ind)'!AN13-MIN('10 (ind)'!AN$6:AN$37))/(MAX('10 (ind)'!AN$6:AN$37)-MIN('10 (ind)'!AN$6:AN$37))),ABS(-100+(100*(('10 (ind)'!AN13-MIN('10 (ind)'!AN$6:AN$37))/(MAX('10 (ind)'!AN$6:AN$37)-MIN('10 (ind)'!AN$6:AN$37))))))</f>
        <v>69.702985483550933</v>
      </c>
      <c r="AO14" s="75">
        <f>IF('10 (ind)'!AO$1="si",100*(('10 (ind)'!AO13-MIN('10 (ind)'!AO$6:AO$37))/(MAX('10 (ind)'!AO$6:AO$37)-MIN('10 (ind)'!AO$6:AO$37))),ABS(-100+(100*(('10 (ind)'!AO13-MIN('10 (ind)'!AO$6:AO$37))/(MAX('10 (ind)'!AO$6:AO$37)-MIN('10 (ind)'!AO$6:AO$37))))))</f>
        <v>83.273617301984785</v>
      </c>
      <c r="AP14" s="75">
        <f>IF('10 (ind)'!AP$1="si",100*(('10 (ind)'!AP13-MIN('10 (ind)'!AP$6:AP$37))/(MAX('10 (ind)'!AP$6:AP$37)-MIN('10 (ind)'!AP$6:AP$37))),ABS(-100+(100*(('10 (ind)'!AP13-MIN('10 (ind)'!AP$6:AP$37))/(MAX('10 (ind)'!AP$6:AP$37)-MIN('10 (ind)'!AP$6:AP$37))))))</f>
        <v>78.643494034250807</v>
      </c>
      <c r="AQ14" s="75">
        <f>IF('10 (ind)'!AQ$1="si",100*(('10 (ind)'!AQ13-MIN('10 (ind)'!AQ$6:AQ$37))/(MAX('10 (ind)'!AQ$6:AQ$37)-MIN('10 (ind)'!AQ$6:AQ$37))),ABS(-100+(100*(('10 (ind)'!AQ13-MIN('10 (ind)'!AQ$6:AQ$37))/(MAX('10 (ind)'!AQ$6:AQ$37)-MIN('10 (ind)'!AQ$6:AQ$37))))))</f>
        <v>14.71293320031487</v>
      </c>
      <c r="AR14" s="75">
        <f>IF('10 (ind)'!AR$1="si",100*(('10 (ind)'!AR13-MIN('10 (ind)'!AR$6:AR$37))/(MAX('10 (ind)'!AR$6:AR$37)-MIN('10 (ind)'!AR$6:AR$37))),ABS(-100+(100*(('10 (ind)'!AR13-MIN('10 (ind)'!AR$6:AR$37))/(MAX('10 (ind)'!AR$6:AR$37)-MIN('10 (ind)'!AR$6:AR$37))))))</f>
        <v>82.330607645604545</v>
      </c>
      <c r="AS14" s="75">
        <f>IF('10 (ind)'!AS$1="si",100*(('10 (ind)'!AS13-MIN('10 (ind)'!AS$6:AS$37))/(MAX('10 (ind)'!AS$6:AS$37)-MIN('10 (ind)'!AS$6:AS$37))),ABS(-100+(100*(('10 (ind)'!AS13-MIN('10 (ind)'!AS$6:AS$37))/(MAX('10 (ind)'!AS$6:AS$37)-MIN('10 (ind)'!AS$6:AS$37))))))</f>
        <v>20.5020920502092</v>
      </c>
      <c r="AT14" s="75">
        <f>IF('10 (ind)'!AT$1="si",100*(('10 (ind)'!AT13-MIN('10 (ind)'!AT$6:AT$37))/(MAX('10 (ind)'!AT$6:AT$37)-MIN('10 (ind)'!AT$6:AT$37))),ABS(-100+(100*(('10 (ind)'!AT13-MIN('10 (ind)'!AT$6:AT$37))/(MAX('10 (ind)'!AT$6:AT$37)-MIN('10 (ind)'!AT$6:AT$37))))))</f>
        <v>0</v>
      </c>
      <c r="AU14" s="75">
        <f>IF('10 (ind)'!AU$1="si",100*(('10 (ind)'!AU13-MIN('10 (ind)'!AU$6:AU$37))/(MAX('10 (ind)'!AU$6:AU$37)-MIN('10 (ind)'!AU$6:AU$37))),ABS(-100+(100*(('10 (ind)'!AU13-MIN('10 (ind)'!AU$6:AU$37))/(MAX('10 (ind)'!AU$6:AU$37)-MIN('10 (ind)'!AU$6:AU$37))))))</f>
        <v>59.264542072218283</v>
      </c>
      <c r="AV14" s="75">
        <f>IF('10 (ind)'!AV$1="si",100*(('10 (ind)'!AV13-MIN('10 (ind)'!AV$6:AV$37))/(MAX('10 (ind)'!AV$6:AV$37)-MIN('10 (ind)'!AV$6:AV$37))),ABS(-100+(100*(('10 (ind)'!AV13-MIN('10 (ind)'!AV$6:AV$37))/(MAX('10 (ind)'!AV$6:AV$37)-MIN('10 (ind)'!AV$6:AV$37))))))</f>
        <v>64.12478336221838</v>
      </c>
      <c r="AW14" s="75">
        <f>IF('10 (ind)'!AW$1="si",100*(('10 (ind)'!AW13-MIN('10 (ind)'!AW$6:AW$37))/(MAX('10 (ind)'!AW$6:AW$37)-MIN('10 (ind)'!AW$6:AW$37))),ABS(-100+(100*(('10 (ind)'!AW13-MIN('10 (ind)'!AW$6:AW$37))/(MAX('10 (ind)'!AW$6:AW$37)-MIN('10 (ind)'!AW$6:AW$37))))))</f>
        <v>41.632928475033729</v>
      </c>
      <c r="AX14" s="75">
        <f>IF('10 (ind)'!AX$1="si",100*(('10 (ind)'!AX13-MIN('10 (ind)'!AX$6:AX$37))/(MAX('10 (ind)'!AX$6:AX$37)-MIN('10 (ind)'!AX$6:AX$37))),ABS(-100+(100*(('10 (ind)'!AX13-MIN('10 (ind)'!AX$6:AX$37))/(MAX('10 (ind)'!AX$6:AX$37)-MIN('10 (ind)'!AX$6:AX$37))))))</f>
        <v>31.615078334175493</v>
      </c>
      <c r="AY14" s="75">
        <f>IF('10 (ind)'!AY$1="si",100*(('10 (ind)'!AY13-MIN('10 (ind)'!AY$6:AY$37))/(MAX('10 (ind)'!AY$6:AY$37)-MIN('10 (ind)'!AY$6:AY$37))),ABS(-100+(100*(('10 (ind)'!AY13-MIN('10 (ind)'!AY$6:AY$37))/(MAX('10 (ind)'!AY$6:AY$37)-MIN('10 (ind)'!AY$6:AY$37))))))</f>
        <v>56.232159847764073</v>
      </c>
      <c r="AZ14" s="75">
        <f>IF('10 (ind)'!AZ$1="si",100*(('10 (ind)'!AZ13-MIN('10 (ind)'!AZ$6:AZ$37))/(MAX('10 (ind)'!AZ$6:AZ$37)-MIN('10 (ind)'!AZ$6:AZ$37))),ABS(-100+(100*(('10 (ind)'!AZ13-MIN('10 (ind)'!AZ$6:AZ$37))/(MAX('10 (ind)'!AZ$6:AZ$37)-MIN('10 (ind)'!AZ$6:AZ$37))))))</f>
        <v>40.568406505026019</v>
      </c>
      <c r="BA14" s="75">
        <f>IF('10 (ind)'!BA$1="si",100*(('10 (ind)'!BA13-MIN('10 (ind)'!BA$6:BA$37))/(MAX('10 (ind)'!BA$6:BA$37)-MIN('10 (ind)'!BA$6:BA$37))),ABS(-100+(100*(('10 (ind)'!BA13-MIN('10 (ind)'!BA$6:BA$37))/(MAX('10 (ind)'!BA$6:BA$37)-MIN('10 (ind)'!BA$6:BA$37))))))</f>
        <v>29.939085380006464</v>
      </c>
      <c r="BB14" s="75">
        <f>IF('10 (ind)'!BB$1="si",100*(('10 (ind)'!BB13-MIN('10 (ind)'!BB$6:BB$37))/(MAX('10 (ind)'!BB$6:BB$37)-MIN('10 (ind)'!BB$6:BB$37))),ABS(-100+(100*(('10 (ind)'!BB13-MIN('10 (ind)'!BB$6:BB$37))/(MAX('10 (ind)'!BB$6:BB$37)-MIN('10 (ind)'!BB$6:BB$37))))))</f>
        <v>22.611749170084629</v>
      </c>
      <c r="BC14" s="75">
        <f>IF('10 (ind)'!BC$1="si",100*(('10 (ind)'!BC13-MIN('10 (ind)'!BC$6:BC$37))/(MAX('10 (ind)'!BC$6:BC$37)-MIN('10 (ind)'!BC$6:BC$37))),ABS(-100+(100*(('10 (ind)'!BC13-MIN('10 (ind)'!BC$6:BC$37))/(MAX('10 (ind)'!BC$6:BC$37)-MIN('10 (ind)'!BC$6:BC$37))))))</f>
        <v>26.04019539977795</v>
      </c>
      <c r="BD14" s="75">
        <f>IF('10 (ind)'!BD$1="si",100*(('10 (ind)'!BD13-MIN('10 (ind)'!BD$6:BD$37))/(MAX('10 (ind)'!BD$6:BD$37)-MIN('10 (ind)'!BD$6:BD$37))),ABS(-100+(100*(('10 (ind)'!BD13-MIN('10 (ind)'!BD$6:BD$37))/(MAX('10 (ind)'!BD$6:BD$37)-MIN('10 (ind)'!BD$6:BD$37))))))</f>
        <v>53.23998929496593</v>
      </c>
      <c r="BE14" s="75">
        <f>IF('10 (ind)'!BE$1="si",100*(('10 (ind)'!BE13-MIN('10 (ind)'!BE$6:BE$37))/(MAX('10 (ind)'!BE$6:BE$37)-MIN('10 (ind)'!BE$6:BE$37))),ABS(-100+(100*(('10 (ind)'!BE13-MIN('10 (ind)'!BE$6:BE$37))/(MAX('10 (ind)'!BE$6:BE$37)-MIN('10 (ind)'!BE$6:BE$37))))))</f>
        <v>50.462107208872453</v>
      </c>
      <c r="BF14" s="75">
        <f>IF('10 (ind)'!BF$1="si",100*(('10 (ind)'!BF13-MIN('10 (ind)'!BF$6:BF$37))/(MAX('10 (ind)'!BF$6:BF$37)-MIN('10 (ind)'!BF$6:BF$37))),ABS(-100+(100*(('10 (ind)'!BF13-MIN('10 (ind)'!BF$6:BF$37))/(MAX('10 (ind)'!BF$6:BF$37)-MIN('10 (ind)'!BF$6:BF$37))))))</f>
        <v>39.460382245995511</v>
      </c>
      <c r="BG14" s="75">
        <f>IF('10 (ind)'!BG$1="si",100*(('10 (ind)'!BG13-MIN('10 (ind)'!BG$6:BG$37))/(MAX('10 (ind)'!BG$6:BG$37)-MIN('10 (ind)'!BG$6:BG$37))),ABS(-100+(100*(('10 (ind)'!BG13-MIN('10 (ind)'!BG$6:BG$37))/(MAX('10 (ind)'!BG$6:BG$37)-MIN('10 (ind)'!BG$6:BG$37))))))</f>
        <v>29.229357175473545</v>
      </c>
      <c r="BH14" s="75">
        <f>IF('10 (ind)'!BH$1="si",100*(('10 (ind)'!BH13-MIN('10 (ind)'!BH$6:BH$37))/(MAX('10 (ind)'!BH$6:BH$37)-MIN('10 (ind)'!BH$6:BH$37))),ABS(-100+(100*(('10 (ind)'!BH13-MIN('10 (ind)'!BH$6:BH$37))/(MAX('10 (ind)'!BH$6:BH$37)-MIN('10 (ind)'!BH$6:BH$37))))))</f>
        <v>31.200872487088262</v>
      </c>
      <c r="BI14" s="75">
        <f>IF('10 (ind)'!BI$1="si",100*(('10 (ind)'!BI13-MIN('10 (ind)'!BI$6:BI$37))/(MAX('10 (ind)'!BI$6:BI$37)-MIN('10 (ind)'!BI$6:BI$37))),ABS(-100+(100*(('10 (ind)'!BI13-MIN('10 (ind)'!BI$6:BI$37))/(MAX('10 (ind)'!BI$6:BI$37)-MIN('10 (ind)'!BI$6:BI$37))))))</f>
        <v>59.490837681360063</v>
      </c>
      <c r="BJ14" s="75">
        <f>IF('10 (ind)'!BJ$1="si",100*(('10 (ind)'!BJ13-MIN('10 (ind)'!BJ$6:BJ$37))/(MAX('10 (ind)'!BJ$6:BJ$37)-MIN('10 (ind)'!BJ$6:BJ$37))),ABS(-100+(100*(('10 (ind)'!BJ13-MIN('10 (ind)'!BJ$6:BJ$37))/(MAX('10 (ind)'!BJ$6:BJ$37)-MIN('10 (ind)'!BJ$6:BJ$37))))))</f>
        <v>25.423254602605006</v>
      </c>
      <c r="BK14" s="75">
        <f>IF('10 (ind)'!BK$1="si",100*(('10 (ind)'!BK13-MIN('10 (ind)'!BK$6:BK$37))/(MAX('10 (ind)'!BK$6:BK$37)-MIN('10 (ind)'!BK$6:BK$37))),ABS(-100+(100*(('10 (ind)'!BK13-MIN('10 (ind)'!BK$6:BK$37))/(MAX('10 (ind)'!BK$6:BK$37)-MIN('10 (ind)'!BK$6:BK$37))))))</f>
        <v>18.312426025892247</v>
      </c>
      <c r="BL14" s="75">
        <f>IF('10 (ind)'!BL$1="si",100*(('10 (ind)'!BL13-MIN('10 (ind)'!BL$6:BL$37))/(MAX('10 (ind)'!BL$6:BL$37)-MIN('10 (ind)'!BL$6:BL$37))),ABS(-100+(100*(('10 (ind)'!BL13-MIN('10 (ind)'!BL$6:BL$37))/(MAX('10 (ind)'!BL$6:BL$37)-MIN('10 (ind)'!BL$6:BL$37))))))</f>
        <v>6.3063063063063058</v>
      </c>
      <c r="BM14" s="75">
        <f>IF('10 (ind)'!BM$1="si",100*(('10 (ind)'!BM13-MIN('10 (ind)'!BM$6:BM$37))/(MAX('10 (ind)'!BM$6:BM$37)-MIN('10 (ind)'!BM$6:BM$37))),ABS(-100+(100*(('10 (ind)'!BM13-MIN('10 (ind)'!BM$6:BM$37))/(MAX('10 (ind)'!BM$6:BM$37)-MIN('10 (ind)'!BM$6:BM$37))))))</f>
        <v>9.8418862001923486</v>
      </c>
      <c r="BN14" s="75">
        <f>IF('10 (ind)'!BN$1="si",100*(('10 (ind)'!BN13-MIN('10 (ind)'!BN$6:BN$37))/(MAX('10 (ind)'!BN$6:BN$37)-MIN('10 (ind)'!BN$6:BN$37))),ABS(-100+(100*(('10 (ind)'!BN13-MIN('10 (ind)'!BN$6:BN$37))/(MAX('10 (ind)'!BN$6:BN$37)-MIN('10 (ind)'!BN$6:BN$37))))))</f>
        <v>51.2498087067396</v>
      </c>
      <c r="BO14" s="75">
        <f>IF('10 (ind)'!BO$1="si",100*(('10 (ind)'!BO13-MIN('10 (ind)'!BO$6:BO$37))/(MAX('10 (ind)'!BO$6:BO$37)-MIN('10 (ind)'!BO$6:BO$37))),ABS(-100+(100*(('10 (ind)'!BO13-MIN('10 (ind)'!BO$6:BO$37))/(MAX('10 (ind)'!BO$6:BO$37)-MIN('10 (ind)'!BO$6:BO$37))))))</f>
        <v>100</v>
      </c>
      <c r="BP14" s="75">
        <f>IF('10 (ind)'!BP$1="si",100*(('10 (ind)'!BP13-MIN('10 (ind)'!BP$6:BP$37))/(MAX('10 (ind)'!BP$6:BP$37)-MIN('10 (ind)'!BP$6:BP$37))),ABS(-100+(100*(('10 (ind)'!BP13-MIN('10 (ind)'!BP$6:BP$37))/(MAX('10 (ind)'!BP$6:BP$37)-MIN('10 (ind)'!BP$6:BP$37))))))</f>
        <v>47.849124669381183</v>
      </c>
      <c r="BQ14" s="75">
        <f>IF('10 (ind)'!BQ$1="si",100*(('10 (ind)'!BQ13-MIN('10 (ind)'!BQ$6:BQ$37))/(MAX('10 (ind)'!BQ$6:BQ$37)-MIN('10 (ind)'!BQ$6:BQ$37))),ABS(-100+(100*(('10 (ind)'!BQ13-MIN('10 (ind)'!BQ$6:BQ$37))/(MAX('10 (ind)'!BQ$6:BQ$37)-MIN('10 (ind)'!BQ$6:BQ$37))))))</f>
        <v>27.670301148724597</v>
      </c>
      <c r="BR14" s="75">
        <f>IF('10 (ind)'!BR$1="si",100*(('10 (ind)'!BR13-MIN('10 (ind)'!BR$6:BR$37))/(MAX('10 (ind)'!BR$6:BR$37)-MIN('10 (ind)'!BR$6:BR$37))),ABS(-100+(100*(('10 (ind)'!BR13-MIN('10 (ind)'!BR$6:BR$37))/(MAX('10 (ind)'!BP$6:BP$37)-MIN('10 (ind)'!BR$6:BR$37))))))</f>
        <v>100</v>
      </c>
      <c r="BS14" s="75">
        <f>IF('10 (ind)'!BS$1="si",100*(('10 (ind)'!BS13-MIN('10 (ind)'!BS$6:BS$37))/(MAX('10 (ind)'!BS$6:BS$37)-MIN('10 (ind)'!BS$6:BS$37))),ABS(-100+(100*(('10 (ind)'!BS13-MIN('10 (ind)'!BS$6:BS$37))/(MAX('10 (ind)'!BQ$6:BQ$37)-MIN('10 (ind)'!BS$6:BS$37))))))</f>
        <v>15.596740813169649</v>
      </c>
      <c r="BT14" s="75">
        <f>IF('10 (ind)'!BT$1="si",100*(('10 (ind)'!BT13-MIN('10 (ind)'!BT$6:BT$37))/(MAX('10 (ind)'!BT$6:BT$37)-MIN('10 (ind)'!BT$6:BT$37))),ABS(-100+(100*(('10 (ind)'!BT13-MIN('10 (ind)'!BT$6:BT$37))/(MAX('10 (ind)'!BR$6:BR$37)-MIN('10 (ind)'!BT$6:BT$37))))))</f>
        <v>92.747347171859587</v>
      </c>
      <c r="BU14" s="75">
        <f>IF('10 (ind)'!BU$1="si",100*(('10 (ind)'!BU13-MIN('10 (ind)'!BU$6:BU$37))/(MAX('10 (ind)'!BU$6:BU$37)-MIN('10 (ind)'!BU$6:BU$37))),ABS(-100+(100*(('10 (ind)'!BU13-MIN('10 (ind)'!BU$6:BU$37))/(MAX('10 (ind)'!BU$6:BU$37)-MIN('10 (ind)'!BU$6:BU$37))))))</f>
        <v>73.658843252305118</v>
      </c>
      <c r="BV14" s="75">
        <f>IF('10 (ind)'!BV$1="si",100*(('10 (ind)'!BV13-MIN('10 (ind)'!BV$6:BV$37))/(MAX('10 (ind)'!BV$6:BV$37)-MIN('10 (ind)'!BV$6:BV$37))),ABS(-100+(100*(('10 (ind)'!BV13-MIN('10 (ind)'!BV$6:BV$37))/(MAX('10 (ind)'!BV$6:BV$37)-MIN('10 (ind)'!BV$6:BV$37))))))</f>
        <v>51.713770294648242</v>
      </c>
      <c r="BW14" s="75">
        <f>IF('10 (ind)'!BW$1="si",100*(('10 (ind)'!BW13-MIN('10 (ind)'!BW$6:BW$37))/(MAX('10 (ind)'!BW$6:BW$37)-MIN('10 (ind)'!BW$6:BW$37))),ABS(-100+(100*(('10 (ind)'!BW13-MIN('10 (ind)'!BW$6:BW$37))/(MAX('10 (ind)'!BW$6:BW$37)-MIN('10 (ind)'!BW$6:BW$37))))))</f>
        <v>84.82480135469585</v>
      </c>
      <c r="BX14" s="75">
        <f>IF('10 (ind)'!BX$1="si",100*(('10 (ind)'!BX13-MIN('10 (ind)'!BX$6:BX$37))/(MAX('10 (ind)'!BX$6:BX$37)-MIN('10 (ind)'!BX$6:BX$37))),ABS(-100+(100*(('10 (ind)'!BX13-MIN('10 (ind)'!BX$6:BX$37))/(MAX('10 (ind)'!BX$6:BX$37)-MIN('10 (ind)'!BX$6:BX$37))))))</f>
        <v>6.2200346204692352</v>
      </c>
      <c r="BY14" s="75">
        <f>IF('10 (ind)'!BY$1="si",100*(('10 (ind)'!BY13-MIN('10 (ind)'!BY$6:BY$37))/(MAX('10 (ind)'!BY$6:BY$37)-MIN('10 (ind)'!BY$6:BY$37))),ABS(-100+(100*(('10 (ind)'!BY13-MIN('10 (ind)'!BY$6:BY$37))/(MAX('10 (ind)'!BY$6:BY$37)-MIN('10 (ind)'!BY$6:BY$37))))))</f>
        <v>6.9638075248480922</v>
      </c>
      <c r="BZ14" s="75">
        <f>IF('10 (ind)'!BZ$1="si",100*(('10 (ind)'!BZ13-MIN('10 (ind)'!BZ$6:BZ$37))/(MAX('10 (ind)'!BZ$6:BZ$37)-MIN('10 (ind)'!BZ$6:BZ$37))),ABS(-100+(100*(('10 (ind)'!BZ13-MIN('10 (ind)'!BZ$6:BZ$37))/(MAX('10 (ind)'!BZ$6:BZ$37)-MIN('10 (ind)'!BZ$6:BZ$37))))))</f>
        <v>77.965909995505328</v>
      </c>
      <c r="CA14" s="75">
        <f>IF('10 (ind)'!CA$1="si",100*(('10 (ind)'!CA13-MIN('10 (ind)'!CA$6:CA$37))/(MAX('10 (ind)'!CA$6:CA$37)-MIN('10 (ind)'!CA$6:CA$37))),ABS(-100+(100*(('10 (ind)'!CA13-MIN('10 (ind)'!CA$6:CA$37))/(MAX('10 (ind)'!CA$6:CA$37)-MIN('10 (ind)'!CA$6:CA$37))))))</f>
        <v>53.947757288676875</v>
      </c>
      <c r="CB14" s="75">
        <f>IF('10 (ind)'!CB$1="si",100*(('10 (ind)'!CB13-MIN('10 (ind)'!CB$6:CB$37))/(MAX('10 (ind)'!CB$6:CB$37)-MIN('10 (ind)'!CB$6:CB$37))),ABS(-100+(100*(('10 (ind)'!CB13-MIN('10 (ind)'!CB$6:CB$37))/(MAX('10 (ind)'!CB$6:CB$37)-MIN('10 (ind)'!CB$6:CB$37))))))</f>
        <v>46.58385093167702</v>
      </c>
      <c r="CC14" s="75">
        <f>IF('10 (ind)'!CC$1="si",100*(('10 (ind)'!CC13-MIN('10 (ind)'!CC$6:CC$37))/(MAX('10 (ind)'!CC$6:CC$37)-MIN('10 (ind)'!CC$6:CC$37))),ABS(-100+(100*(('10 (ind)'!CC13-MIN('10 (ind)'!CC$6:CC$37))/(MAX('10 (ind)'!CC$6:CC$37)-MIN('10 (ind)'!CC$6:CC$37))))))</f>
        <v>85.997374401578284</v>
      </c>
      <c r="CD14" s="75">
        <f>IF('10 (ind)'!CD$1="si",100*(('10 (ind)'!CD13-MIN('10 (ind)'!CD$6:CD$37))/(MAX('10 (ind)'!CD$6:CD$37)-MIN('10 (ind)'!CD$6:CD$37))),ABS(-100+(100*(('10 (ind)'!CD13-MIN('10 (ind)'!CD$6:CD$37))/(MAX('10 (ind)'!CD$6:CD$37)-MIN('10 (ind)'!CD$6:CD$37))))))</f>
        <v>1.4139734102371884</v>
      </c>
      <c r="CE14" s="75">
        <f>IF('10 (ind)'!CE$1="si",100*(('10 (ind)'!CE13-MIN('10 (ind)'!CE$6:CE$37))/(MAX('10 (ind)'!CE$6:CE$37)-MIN('10 (ind)'!CE$6:CE$37))),ABS(-100+(100*(('10 (ind)'!CE13-MIN('10 (ind)'!CE$6:CE$37))/(MAX('10 (ind)'!CE$6:CE$37)-MIN('10 (ind)'!CE$6:CE$37))))))</f>
        <v>17.213292831808978</v>
      </c>
      <c r="CF14" s="75">
        <f>IF('10 (ind)'!CF$1="si",100*(('10 (ind)'!CF13-MIN('10 (ind)'!CF$6:CF$37))/(MAX('10 (ind)'!CF$6:CF$37)-MIN('10 (ind)'!CF$6:CF$37))),ABS(-100+(100*(('10 (ind)'!CF13-MIN('10 (ind)'!CF$6:CF$37))/(MAX('10 (ind)'!CF$6:CF$37)-MIN('10 (ind)'!CF$6:CF$37))))))</f>
        <v>1.0417861988230839</v>
      </c>
      <c r="CG14" s="75">
        <f>IF('10 (ind)'!CG$1="si",100*(('10 (ind)'!CG13-MIN('10 (ind)'!CG$6:CG$37))/(MAX('10 (ind)'!CG$6:CG$37)-MIN('10 (ind)'!CG$6:CG$37))),ABS(-100+(100*(('10 (ind)'!CG13-MIN('10 (ind)'!CG$6:CG$37))/(MAX('10 (ind)'!CG$6:CG$37)-MIN('10 (ind)'!CG$6:CG$37))))))</f>
        <v>5.7605230676968207</v>
      </c>
      <c r="CH14" s="75">
        <f>IF('10 (ind)'!CH$1="si",100*(('10 (ind)'!CH13-MIN('10 (ind)'!CH$6:CH$37))/(MAX('10 (ind)'!CH$6:CH$37)-MIN('10 (ind)'!CH$6:CH$37))),ABS(-100+(100*(('10 (ind)'!CH13-MIN('10 (ind)'!CH$6:CH$37))/(MAX('10 (ind)'!CH$6:CH$37)-MIN('10 (ind)'!CH$6:CH$37))))))</f>
        <v>35.822853468958336</v>
      </c>
      <c r="CI14" s="75">
        <f>IF('10 (ind)'!CI$1="si",100*(('10 (ind)'!CI13-MIN('10 (ind)'!CI$6:CI$37))/(MAX('10 (ind)'!CI$6:CI$37)-MIN('10 (ind)'!CI$6:CI$37))),ABS(-100+(100*(('10 (ind)'!CI13-MIN('10 (ind)'!CI$6:CI$37))/(MAX('10 (ind)'!CI$6:CI$37)-MIN('10 (ind)'!CI$6:CI$37))))))</f>
        <v>88.304748251286242</v>
      </c>
      <c r="CJ14" s="75">
        <f>IF('10 (ind)'!CJ$1="si",100*(('10 (ind)'!CJ13-MIN('10 (ind)'!CJ$6:CJ$37))/(MAX('10 (ind)'!CJ$6:CJ$37)-MIN('10 (ind)'!CJ$6:CJ$37))),ABS(-100+(100*(('10 (ind)'!CJ13-MIN('10 (ind)'!CJ$6:CJ$37))/(MAX('10 (ind)'!CJ$6:CJ$37)-MIN('10 (ind)'!CJ$6:CJ$37))))))</f>
        <v>100</v>
      </c>
      <c r="CK14" s="75">
        <f>IF('10 (ind)'!CK$1="si",100*(('10 (ind)'!CK13-MIN('10 (ind)'!CK$6:CK$37))/(MAX('10 (ind)'!CK$6:CK$37)-MIN('10 (ind)'!CK$6:CK$37))),ABS(-100+(100*(('10 (ind)'!CK13-MIN('10 (ind)'!CK$6:CK$37))/(MAX('10 (ind)'!CK$6:CK$37)-MIN('10 (ind)'!CK$6:CK$37))))))</f>
        <v>6.5939506516589477</v>
      </c>
      <c r="CL14" s="75">
        <f>IF('10 (ind)'!CL$1="si",100*(('10 (ind)'!CL13-MIN('10 (ind)'!CL$6:CL$37))/(MAX('10 (ind)'!CL$6:CL$37)-MIN('10 (ind)'!CL$6:CL$37))),ABS(-100+(100*(('10 (ind)'!CL13-MIN('10 (ind)'!CL$6:CL$37))/(MAX('10 (ind)'!CL$6:CL$37)-MIN('10 (ind)'!CL$6:CL$37))))))</f>
        <v>1.5018353064586791</v>
      </c>
      <c r="CM14" s="75">
        <f>IF('10 (ind)'!CM$1="si",100*(('10 (ind)'!CM13-MIN('10 (ind)'!CM$6:CM$37))/(MAX('10 (ind)'!CM$6:CM$37)-MIN('10 (ind)'!CM$6:CM$37))),ABS(-100+(100*(('10 (ind)'!CM13-MIN('10 (ind)'!CM$6:CM$37))/(MAX('10 (ind)'!CM$6:CM$37)-MIN('10 (ind)'!CM$6:CM$37))))))</f>
        <v>28.018107695539541</v>
      </c>
    </row>
    <row r="15" spans="1:91">
      <c r="A15" s="18" t="s">
        <v>214</v>
      </c>
      <c r="B15" s="87">
        <f>IF('10 (ind)'!B$1="si",100*(('10 (ind)'!B14-MIN('10 (ind)'!B$6:B$37))/(MAX('10 (ind)'!B$6:B$37)-MIN('10 (ind)'!B$6:B$37))),ABS(-100+(100*(('10 (ind)'!B14-MIN('10 (ind)'!B$6:B$37))/(MAX('10 (ind)'!B$6:B$37)-MIN('10 (ind)'!B$6:B$37))))))</f>
        <v>100</v>
      </c>
      <c r="C15" s="87">
        <f>IF('10 (ind)'!C$1="si",100*(('10 (ind)'!C14-MIN('10 (ind)'!C$6:C$37))/(MAX('10 (ind)'!C$6:C$37)-MIN('10 (ind)'!C$6:C$37))),ABS(-100+(100*(('10 (ind)'!C14-MIN('10 (ind)'!C$6:C$37))/(MAX('10 (ind)'!C$6:C$37)-MIN('10 (ind)'!C$6:C$37))))))</f>
        <v>100</v>
      </c>
      <c r="D15" s="87">
        <f>IF('10 (ind)'!D$1="si",100*(('10 (ind)'!D14-MIN('10 (ind)'!D$6:D$37))/(MAX('10 (ind)'!D$6:D$37)-MIN('10 (ind)'!D$6:D$37))),ABS(-100+(100*(('10 (ind)'!D14-MIN('10 (ind)'!D$6:D$37))/(MAX('10 (ind)'!D$6:D$37)-MIN('10 (ind)'!D$6:D$37))))))</f>
        <v>38.313689662813623</v>
      </c>
      <c r="E15" s="87">
        <f>IF('10 (ind)'!E$1="si",100*(('10 (ind)'!E14-MIN('10 (ind)'!E$6:E$37))/(MAX('10 (ind)'!E$6:E$37)-MIN('10 (ind)'!E$6:E$37))),ABS(-100+(100*(('10 (ind)'!E14-MIN('10 (ind)'!E$6:E$37))/(MAX('10 (ind)'!E$6:E$37)-MIN('10 (ind)'!E$6:E$37))))))</f>
        <v>0</v>
      </c>
      <c r="F15" s="87">
        <f>IF('10 (ind)'!F$1="si",100*(('10 (ind)'!F14-MIN('10 (ind)'!F$6:F$37))/(MAX('10 (ind)'!F$6:F$37)-MIN('10 (ind)'!F$6:F$37))),ABS(-100+(100*(('10 (ind)'!F14-MIN('10 (ind)'!F$6:F$37))/(MAX('10 (ind)'!F$6:F$37)-MIN('10 (ind)'!F$6:F$37))))))</f>
        <v>56.849315068493155</v>
      </c>
      <c r="G15" s="87">
        <f>IF('10 (ind)'!G$1="si",100*(('10 (ind)'!G14-MIN('10 (ind)'!G$6:G$37))/(MAX('10 (ind)'!G$6:G$37)-MIN('10 (ind)'!G$6:G$37))),ABS(-100+(100*(('10 (ind)'!G14-MIN('10 (ind)'!G$6:G$37))/(MAX('10 (ind)'!G$6:G$37)-MIN('10 (ind)'!G$6:G$37))))))</f>
        <v>51.694915254237273</v>
      </c>
      <c r="H15" s="87">
        <f>IF('10 (ind)'!H$1="si",100*(('10 (ind)'!H14-MIN('10 (ind)'!H$6:H$37))/(MAX('10 (ind)'!H$6:H$37)-MIN('10 (ind)'!H$6:H$37))),ABS(-100+(100*(('10 (ind)'!H14-MIN('10 (ind)'!H$6:H$37))/(MAX('10 (ind)'!H$6:H$37)-MIN('10 (ind)'!H$6:H$37))))))</f>
        <v>64.230769230769226</v>
      </c>
      <c r="I15" s="87">
        <f>IF('10 (ind)'!I$1="si",100*(('10 (ind)'!I14-MIN('10 (ind)'!I$6:I$37))/(MAX('10 (ind)'!I$6:I$37)-MIN('10 (ind)'!I$6:I$37))),ABS(-100+(100*(('10 (ind)'!I14-MIN('10 (ind)'!I$6:I$37))/(MAX('10 (ind)'!I$6:I$37)-MIN('10 (ind)'!I$6:I$37))))))</f>
        <v>53.125000000000014</v>
      </c>
      <c r="J15" s="87">
        <f>IF('10 (ind)'!J$1="si",100*(('10 (ind)'!J14-MIN('10 (ind)'!J$6:J$37))/(MAX('10 (ind)'!J$6:J$37)-MIN('10 (ind)'!J$6:J$37))),ABS(-100+(100*(('10 (ind)'!J14-MIN('10 (ind)'!J$6:J$37))/(MAX('10 (ind)'!J$6:J$37)-MIN('10 (ind)'!J$6:J$37))))))</f>
        <v>47.566371681415923</v>
      </c>
      <c r="K15" s="87">
        <f>IF('10 (ind)'!K$1="si",100*(('10 (ind)'!K14-MIN('10 (ind)'!K$6:K$37))/(MAX('10 (ind)'!K$6:K$37)-MIN('10 (ind)'!K$6:K$37))),ABS(-100+(100*(('10 (ind)'!K14-MIN('10 (ind)'!K$6:K$37))/(MAX('10 (ind)'!K$6:K$37)-MIN('10 (ind)'!K$6:K$37))))))</f>
        <v>19.995475418471862</v>
      </c>
      <c r="L15" s="87">
        <f>IF('10 (ind)'!L$1="si",100*(('10 (ind)'!L14-MIN('10 (ind)'!L$6:L$37))/(MAX('10 (ind)'!L$6:L$37)-MIN('10 (ind)'!L$6:L$37))),ABS(-100+(100*(('10 (ind)'!L14-MIN('10 (ind)'!L$6:L$37))/(MAX('10 (ind)'!L$6:L$37)-MIN('10 (ind)'!L$6:L$37))))))</f>
        <v>94.384847657199501</v>
      </c>
      <c r="M15" s="87">
        <f>IF('10 (ind)'!M$1="si",100*(('10 (ind)'!M14-MIN('10 (ind)'!M$6:M$37))/(MAX('10 (ind)'!M$6:M$37)-MIN('10 (ind)'!M$6:M$37))),ABS(-100+(100*(('10 (ind)'!M14-MIN('10 (ind)'!M$6:M$37))/(MAX('10 (ind)'!M$6:M$37)-MIN('10 (ind)'!M$6:M$37))))))</f>
        <v>9.4996969729016012</v>
      </c>
      <c r="N15" s="87">
        <f>IF('10 (ind)'!N$1="si",100*(('10 (ind)'!N14-MIN('10 (ind)'!N$6:N$37))/(MAX('10 (ind)'!N$6:N$37)-MIN('10 (ind)'!N$6:N$37))),ABS(-100+(100*(('10 (ind)'!N14-MIN('10 (ind)'!N$6:N$37))/(MAX('10 (ind)'!N$6:N$37)-MIN('10 (ind)'!N$6:N$37))))))</f>
        <v>62.495279995354025</v>
      </c>
      <c r="O15" s="87">
        <f>IF('10 (ind)'!O$1="si",100*(('10 (ind)'!O14-MIN('10 (ind)'!O$6:O$37))/(MAX('10 (ind)'!O$6:O$37)-MIN('10 (ind)'!O$6:O$37))),ABS(-100+(100*(('10 (ind)'!O14-MIN('10 (ind)'!O$6:O$37))/(MAX('10 (ind)'!O$6:O$37)-MIN('10 (ind)'!O$6:O$37))))))</f>
        <v>97.556668542974364</v>
      </c>
      <c r="P15" s="87">
        <f>IF('10 (ind)'!P$1="si",100*(('10 (ind)'!P14-MIN('10 (ind)'!P$6:P$37))/(MAX('10 (ind)'!P$6:P$37)-MIN('10 (ind)'!P$6:P$37))),ABS(-100+(100*(('10 (ind)'!P14-MIN('10 (ind)'!P$6:P$37))/(MAX('10 (ind)'!P$6:P$37)-MIN('10 (ind)'!P$6:P$37))))))</f>
        <v>0.52503157019713687</v>
      </c>
      <c r="Q15" s="87">
        <f>IF('10 (ind)'!Q$1="si",100*(('10 (ind)'!Q14-MIN('10 (ind)'!Q$6:Q$37))/(MAX('10 (ind)'!Q$6:Q$37)-MIN('10 (ind)'!Q$6:Q$37))),ABS(-100+(100*(('10 (ind)'!Q14-MIN('10 (ind)'!Q$6:Q$37))/(MAX('10 (ind)'!Q$6:Q$37)-MIN('10 (ind)'!Q$6:Q$37))))))</f>
        <v>21.125171037836793</v>
      </c>
      <c r="R15" s="87">
        <f>IF('10 (ind)'!R$1="si",100*(('10 (ind)'!R14-MIN('10 (ind)'!R$6:R$37))/(MAX('10 (ind)'!R$6:R$37)-MIN('10 (ind)'!R$6:R$37))),ABS(-100+(100*(('10 (ind)'!R14-MIN('10 (ind)'!R$6:R$37))/(MAX('10 (ind)'!R$6:R$37)-MIN('10 (ind)'!R$6:R$37))))))</f>
        <v>100</v>
      </c>
      <c r="S15" s="75">
        <f>ABS(ABS(('10 (ind)'!S14-((MAX('10 (ind)'!S$6:S$37)+MIN('10 (ind)'!S$6:S$37))/2))/(((MAX('10 (ind)'!S$6:S$37)+MIN('10 (ind)'!S$6:S$37))/2)-MAX('10 (ind)'!S$6:S$37))*100)-100)</f>
        <v>38.410596026490076</v>
      </c>
      <c r="T15" s="75">
        <f>IF('10 (ind)'!T$1="si",100*(('10 (ind)'!T14-MIN('10 (ind)'!T$6:T$37))/(MAX('10 (ind)'!T$6:T$37)-MIN('10 (ind)'!T$6:T$37))),ABS(-100+(100*(('10 (ind)'!T14-MIN('10 (ind)'!T$6:T$37))/(MAX('10 (ind)'!T$6:T$37)-MIN('10 (ind)'!T$6:T$37))))))</f>
        <v>32.174198882369929</v>
      </c>
      <c r="U15" s="75">
        <f>IF('10 (ind)'!U$1="si",100*(('10 (ind)'!U14-MIN('10 (ind)'!U$6:U$37))/(MAX('10 (ind)'!U$6:U$37)-MIN('10 (ind)'!U$6:U$37))),ABS(-100+(100*(('10 (ind)'!U14-MIN('10 (ind)'!U$6:U$37))/(MAX('10 (ind)'!U$6:U$37)-MIN('10 (ind)'!U$6:U$37))))))</f>
        <v>60</v>
      </c>
      <c r="V15" s="75">
        <f>IF('10 (ind)'!V$1="si",100*(('10 (ind)'!V14-MIN('10 (ind)'!V$6:V$37))/(MAX('10 (ind)'!V$6:V$37)-MIN('10 (ind)'!V$6:V$37))),ABS(-100+(100*(('10 (ind)'!V14-MIN('10 (ind)'!V$6:V$37))/(MAX('10 (ind)'!V$6:V$37)-MIN('10 (ind)'!V$6:V$37))))))</f>
        <v>88.513513513513516</v>
      </c>
      <c r="W15" s="75">
        <f>IF('10 (ind)'!W$1="si",100*(('10 (ind)'!W14-MIN('10 (ind)'!W$6:W$37))/(MAX('10 (ind)'!W$6:W$37)-MIN('10 (ind)'!W$6:W$37))),ABS(-100+(100*(('10 (ind)'!W14-MIN('10 (ind)'!W$6:W$37))/(MAX('10 (ind)'!W$6:W$37)-MIN('10 (ind)'!W$6:W$37))))))</f>
        <v>99.872799801857838</v>
      </c>
      <c r="X15" s="75">
        <f>IF('10 (ind)'!X$1="si",100*(('10 (ind)'!X14-MIN('10 (ind)'!X$6:X$37))/(MAX('10 (ind)'!X$6:X$37)-MIN('10 (ind)'!X$6:X$37))),ABS(-100+(100*(('10 (ind)'!X14-MIN('10 (ind)'!X$6:X$37))/(MAX('10 (ind)'!X$6:X$37)-MIN('10 (ind)'!X$6:X$37))))))</f>
        <v>100</v>
      </c>
      <c r="Y15" s="75">
        <f>IF('10 (ind)'!Y$1="si",100*(('10 (ind)'!Y14-MIN('10 (ind)'!Y$6:Y$37))/(MAX('10 (ind)'!Y$6:Y$37)-MIN('10 (ind)'!Y$6:Y$37))),ABS(-100+(100*(('10 (ind)'!Y14-MIN('10 (ind)'!Y$6:Y$37))/(MAX('10 (ind)'!Y$6:Y$37)-MIN('10 (ind)'!Y$6:Y$37))))))</f>
        <v>93.01282298124687</v>
      </c>
      <c r="Z15" s="75">
        <f>IF('10 (ind)'!Z$1="si",100*(('10 (ind)'!Z14-MIN('10 (ind)'!Z$6:Z$37))/(MAX('10 (ind)'!Z$6:Z$37)-MIN('10 (ind)'!Z$6:Z$37))),ABS(-100+(100*(('10 (ind)'!Z14-MIN('10 (ind)'!Z$6:Z$37))/(MAX('10 (ind)'!Z$6:Z$37)-MIN('10 (ind)'!Z$6:Z$37))))))</f>
        <v>48.712532681757445</v>
      </c>
      <c r="AA15" s="75">
        <f>IF('10 (ind)'!AA$1="si",100*(('10 (ind)'!AA14-MIN('10 (ind)'!AA$6:AA$37))/(MAX('10 (ind)'!AA$6:AA$37)-MIN('10 (ind)'!AA$6:AA$37))),ABS(-100+(100*(('10 (ind)'!AA14-MIN('10 (ind)'!AA$6:AA$37))/(MAX('10 (ind)'!AA$6:AA$37)-MIN('10 (ind)'!AA$6:AA$37))))))</f>
        <v>81.778796905055373</v>
      </c>
      <c r="AB15" s="75">
        <f>IF('10 (ind)'!AB$1="si",100*(('10 (ind)'!AB14-MIN('10 (ind)'!AB$6:AB$37))/(MAX('10 (ind)'!AB$6:AB$37)-MIN('10 (ind)'!AB$6:AB$37))),ABS(-100+(100*(('10 (ind)'!AB14-MIN('10 (ind)'!AB$6:AB$37))/(MAX('10 (ind)'!AB$6:AB$37)-MIN('10 (ind)'!AB$6:AB$37))))))</f>
        <v>81.455527119411698</v>
      </c>
      <c r="AC15" s="75">
        <f>IF('10 (ind)'!AC$1="si",100*(('10 (ind)'!AC14-MIN('10 (ind)'!AC$6:AC$37))/(MAX('10 (ind)'!AC$6:AC$37)-MIN('10 (ind)'!AC$6:AC$37))),ABS(-100+(100*(('10 (ind)'!AC14-MIN('10 (ind)'!AC$6:AC$37))/(MAX('10 (ind)'!AC$6:AC$37)-MIN('10 (ind)'!AC$6:AC$37))))))</f>
        <v>90.408294750507338</v>
      </c>
      <c r="AD15" s="75">
        <f>IF('10 (ind)'!AD$1="si",100*(('10 (ind)'!AD14-MIN('10 (ind)'!AD$6:AD$37))/(MAX('10 (ind)'!AD$6:AD$37)-MIN('10 (ind)'!AD$6:AD$37))),ABS(-100+(100*(('10 (ind)'!AD14-MIN('10 (ind)'!AD$6:AD$37))/(MAX('10 (ind)'!AD$6:AD$37)-MIN('10 (ind)'!AD$6:AD$37))))))</f>
        <v>100</v>
      </c>
      <c r="AE15" s="75">
        <f>IF('10 (ind)'!AE$1="si",100*(('10 (ind)'!AE14-MIN('10 (ind)'!AE$6:AE$37))/(MAX('10 (ind)'!AE$6:AE$37)-MIN('10 (ind)'!AE$6:AE$37))),ABS(-100+(100*(('10 (ind)'!AE14-MIN('10 (ind)'!AE$6:AE$37))/(MAX('10 (ind)'!AE$6:AE$37)-MIN('10 (ind)'!AE$6:AE$37))))))</f>
        <v>100</v>
      </c>
      <c r="AF15" s="75">
        <f>IF('10 (ind)'!AF$1="si",100*(('10 (ind)'!AF14-MIN('10 (ind)'!AF$6:AF$37))/(MAX('10 (ind)'!AF$6:AF$37)-MIN('10 (ind)'!AF$6:AF$37))),ABS(-100+(100*(('10 (ind)'!AF14-MIN('10 (ind)'!AF$6:AF$37))/(MAX('10 (ind)'!AF$6:AF$37)-MIN('10 (ind)'!AF$6:AF$37))))))</f>
        <v>99.508190396866723</v>
      </c>
      <c r="AG15" s="75">
        <f>IF('10 (ind)'!AG$1="si",100*(('10 (ind)'!AG14-MIN('10 (ind)'!AG$6:AG$37))/(MAX('10 (ind)'!AG$6:AG$37)-MIN('10 (ind)'!AG$6:AG$37))),ABS(-100+(100*(('10 (ind)'!AG14-MIN('10 (ind)'!AG$6:AG$37))/(MAX('10 (ind)'!AG$6:AG$37)-MIN('10 (ind)'!AG$6:AG$37))))))</f>
        <v>50.312196032567314</v>
      </c>
      <c r="AH15" s="75">
        <f>IF('10 (ind)'!AH$1="si",100*(('10 (ind)'!AH14-MIN('10 (ind)'!AH$6:AH$37))/(MAX('10 (ind)'!AH$6:AH$37)-MIN('10 (ind)'!AH$6:AH$37))),ABS(-100+(100*(('10 (ind)'!AH14-MIN('10 (ind)'!AH$6:AH$37))/(MAX('10 (ind)'!AH$6:AH$37)-MIN('10 (ind)'!AH$6:AH$37))))))</f>
        <v>30.067305680929131</v>
      </c>
      <c r="AI15" s="75">
        <f>IF('10 (ind)'!AI$1="si",100*(('10 (ind)'!AI14-MIN('10 (ind)'!AI$6:AI$37))/(MAX('10 (ind)'!AI$6:AI$37)-MIN('10 (ind)'!AI$6:AI$37))),ABS(-100+(100*(('10 (ind)'!AI14-MIN('10 (ind)'!AI$6:AI$37))/(MAX('10 (ind)'!AI$6:AI$37)-MIN('10 (ind)'!AI$6:AI$37))))))</f>
        <v>23.446219521136626</v>
      </c>
      <c r="AJ15" s="75">
        <f>IF('10 (ind)'!AJ$1="si",100*(('10 (ind)'!AJ14-MIN('10 (ind)'!AJ$6:AJ$37))/(MAX('10 (ind)'!AJ$6:AJ$37)-MIN('10 (ind)'!AJ$6:AJ$37))),ABS(-100+(100*(('10 (ind)'!AJ14-MIN('10 (ind)'!AJ$6:AJ$37))/(MAX('10 (ind)'!AJ$6:AJ$37)-MIN('10 (ind)'!AJ$6:AJ$37))))))</f>
        <v>80.300907147829577</v>
      </c>
      <c r="AK15" s="75">
        <f>IF('10 (ind)'!AK$1="si",100*(('10 (ind)'!AK14-MIN('10 (ind)'!AK$6:AK$37))/(MAX('10 (ind)'!AK$6:AK$37)-MIN('10 (ind)'!AK$6:AK$37))),ABS(-100+(100*(('10 (ind)'!AK14-MIN('10 (ind)'!AK$6:AK$37))/(MAX('10 (ind)'!AK$6:AK$37)-MIN('10 (ind)'!AK$6:AK$37))))))</f>
        <v>13.337513788540967</v>
      </c>
      <c r="AL15" s="75">
        <f>IF('10 (ind)'!AL$1="si",100*(('10 (ind)'!AL14-MIN('10 (ind)'!AL$6:AL$37))/(MAX('10 (ind)'!AL$6:AL$37)-MIN('10 (ind)'!AL$6:AL$37))),ABS(-100+(100*(('10 (ind)'!AL14-MIN('10 (ind)'!AL$6:AL$37))/(MAX('10 (ind)'!AL$6:AL$37)-MIN('10 (ind)'!AL$6:AL$37))))))</f>
        <v>85.583887344230547</v>
      </c>
      <c r="AM15" s="75">
        <f>IF('10 (ind)'!AM$1="si",100*(('10 (ind)'!AM14-MIN('10 (ind)'!AM$6:AM$37))/(MAX('10 (ind)'!AM$6:AM$37)-MIN('10 (ind)'!AM$6:AM$37))),ABS(-100+(100*(('10 (ind)'!AM14-MIN('10 (ind)'!AM$6:AM$37))/(MAX('10 (ind)'!AM$6:AM$37)-MIN('10 (ind)'!AM$6:AM$37))))))</f>
        <v>57.120926741054923</v>
      </c>
      <c r="AN15" s="75">
        <f>IF('10 (ind)'!AN$1="si",100*(('10 (ind)'!AN14-MIN('10 (ind)'!AN$6:AN$37))/(MAX('10 (ind)'!AN$6:AN$37)-MIN('10 (ind)'!AN$6:AN$37))),ABS(-100+(100*(('10 (ind)'!AN14-MIN('10 (ind)'!AN$6:AN$37))/(MAX('10 (ind)'!AN$6:AN$37)-MIN('10 (ind)'!AN$6:AN$37))))))</f>
        <v>100</v>
      </c>
      <c r="AO15" s="75">
        <f>IF('10 (ind)'!AO$1="si",100*(('10 (ind)'!AO14-MIN('10 (ind)'!AO$6:AO$37))/(MAX('10 (ind)'!AO$6:AO$37)-MIN('10 (ind)'!AO$6:AO$37))),ABS(-100+(100*(('10 (ind)'!AO14-MIN('10 (ind)'!AO$6:AO$37))/(MAX('10 (ind)'!AO$6:AO$37)-MIN('10 (ind)'!AO$6:AO$37))))))</f>
        <v>56.681681575090984</v>
      </c>
      <c r="AP15" s="75">
        <f>IF('10 (ind)'!AP$1="si",100*(('10 (ind)'!AP14-MIN('10 (ind)'!AP$6:AP$37))/(MAX('10 (ind)'!AP$6:AP$37)-MIN('10 (ind)'!AP$6:AP$37))),ABS(-100+(100*(('10 (ind)'!AP14-MIN('10 (ind)'!AP$6:AP$37))/(MAX('10 (ind)'!AP$6:AP$37)-MIN('10 (ind)'!AP$6:AP$37))))))</f>
        <v>44.744789590274969</v>
      </c>
      <c r="AQ15" s="75">
        <f>IF('10 (ind)'!AQ$1="si",100*(('10 (ind)'!AQ14-MIN('10 (ind)'!AQ$6:AQ$37))/(MAX('10 (ind)'!AQ$6:AQ$37)-MIN('10 (ind)'!AQ$6:AQ$37))),ABS(-100+(100*(('10 (ind)'!AQ14-MIN('10 (ind)'!AQ$6:AQ$37))/(MAX('10 (ind)'!AQ$6:AQ$37)-MIN('10 (ind)'!AQ$6:AQ$37))))))</f>
        <v>45.166793577945555</v>
      </c>
      <c r="AR15" s="75">
        <f>IF('10 (ind)'!AR$1="si",100*(('10 (ind)'!AR14-MIN('10 (ind)'!AR$6:AR$37))/(MAX('10 (ind)'!AR$6:AR$37)-MIN('10 (ind)'!AR$6:AR$37))),ABS(-100+(100*(('10 (ind)'!AR14-MIN('10 (ind)'!AR$6:AR$37))/(MAX('10 (ind)'!AR$6:AR$37)-MIN('10 (ind)'!AR$6:AR$37))))))</f>
        <v>72.404305101481143</v>
      </c>
      <c r="AS15" s="75">
        <f>IF('10 (ind)'!AS$1="si",100*(('10 (ind)'!AS14-MIN('10 (ind)'!AS$6:AS$37))/(MAX('10 (ind)'!AS$6:AS$37)-MIN('10 (ind)'!AS$6:AS$37))),ABS(-100+(100*(('10 (ind)'!AS14-MIN('10 (ind)'!AS$6:AS$37))/(MAX('10 (ind)'!AS$6:AS$37)-MIN('10 (ind)'!AS$6:AS$37))))))</f>
        <v>0</v>
      </c>
      <c r="AT15" s="75">
        <f>IF('10 (ind)'!AT$1="si",100*(('10 (ind)'!AT14-MIN('10 (ind)'!AT$6:AT$37))/(MAX('10 (ind)'!AT$6:AT$37)-MIN('10 (ind)'!AT$6:AT$37))),ABS(-100+(100*(('10 (ind)'!AT14-MIN('10 (ind)'!AT$6:AT$37))/(MAX('10 (ind)'!AT$6:AT$37)-MIN('10 (ind)'!AT$6:AT$37))))))</f>
        <v>0</v>
      </c>
      <c r="AU15" s="75">
        <f>IF('10 (ind)'!AU$1="si",100*(('10 (ind)'!AU14-MIN('10 (ind)'!AU$6:AU$37))/(MAX('10 (ind)'!AU$6:AU$37)-MIN('10 (ind)'!AU$6:AU$37))),ABS(-100+(100*(('10 (ind)'!AU14-MIN('10 (ind)'!AU$6:AU$37))/(MAX('10 (ind)'!AU$6:AU$37)-MIN('10 (ind)'!AU$6:AU$37))))))</f>
        <v>75.221557590018804</v>
      </c>
      <c r="AV15" s="75">
        <f>IF('10 (ind)'!AV$1="si",100*(('10 (ind)'!AV14-MIN('10 (ind)'!AV$6:AV$37))/(MAX('10 (ind)'!AV$6:AV$37)-MIN('10 (ind)'!AV$6:AV$37))),ABS(-100+(100*(('10 (ind)'!AV14-MIN('10 (ind)'!AV$6:AV$37))/(MAX('10 (ind)'!AV$6:AV$37)-MIN('10 (ind)'!AV$6:AV$37))))))</f>
        <v>94.800693240901211</v>
      </c>
      <c r="AW15" s="75">
        <f>IF('10 (ind)'!AW$1="si",100*(('10 (ind)'!AW14-MIN('10 (ind)'!AW$6:AW$37))/(MAX('10 (ind)'!AW$6:AW$37)-MIN('10 (ind)'!AW$6:AW$37))),ABS(-100+(100*(('10 (ind)'!AW14-MIN('10 (ind)'!AW$6:AW$37))/(MAX('10 (ind)'!AW$6:AW$37)-MIN('10 (ind)'!AW$6:AW$37))))))</f>
        <v>66.126855600539784</v>
      </c>
      <c r="AX15" s="75">
        <f>IF('10 (ind)'!AX$1="si",100*(('10 (ind)'!AX14-MIN('10 (ind)'!AX$6:AX$37))/(MAX('10 (ind)'!AX$6:AX$37)-MIN('10 (ind)'!AX$6:AX$37))),ABS(-100+(100*(('10 (ind)'!AX14-MIN('10 (ind)'!AX$6:AX$37))/(MAX('10 (ind)'!AX$6:AX$37)-MIN('10 (ind)'!AX$6:AX$37))))))</f>
        <v>79.178894250851556</v>
      </c>
      <c r="AY15" s="75">
        <f>IF('10 (ind)'!AY$1="si",100*(('10 (ind)'!AY14-MIN('10 (ind)'!AY$6:AY$37))/(MAX('10 (ind)'!AY$6:AY$37)-MIN('10 (ind)'!AY$6:AY$37))),ABS(-100+(100*(('10 (ind)'!AY14-MIN('10 (ind)'!AY$6:AY$37))/(MAX('10 (ind)'!AY$6:AY$37)-MIN('10 (ind)'!AY$6:AY$37))))))</f>
        <v>100</v>
      </c>
      <c r="AZ15" s="75">
        <f>IF('10 (ind)'!AZ$1="si",100*(('10 (ind)'!AZ14-MIN('10 (ind)'!AZ$6:AZ$37))/(MAX('10 (ind)'!AZ$6:AZ$37)-MIN('10 (ind)'!AZ$6:AZ$37))),ABS(-100+(100*(('10 (ind)'!AZ14-MIN('10 (ind)'!AZ$6:AZ$37))/(MAX('10 (ind)'!AZ$6:AZ$37)-MIN('10 (ind)'!AZ$6:AZ$37))))))</f>
        <v>29.193143348793864</v>
      </c>
      <c r="BA15" s="75">
        <f>IF('10 (ind)'!BA$1="si",100*(('10 (ind)'!BA14-MIN('10 (ind)'!BA$6:BA$37))/(MAX('10 (ind)'!BA$6:BA$37)-MIN('10 (ind)'!BA$6:BA$37))),ABS(-100+(100*(('10 (ind)'!BA14-MIN('10 (ind)'!BA$6:BA$37))/(MAX('10 (ind)'!BA$6:BA$37)-MIN('10 (ind)'!BA$6:BA$37))))))</f>
        <v>43.542004881979295</v>
      </c>
      <c r="BB15" s="75">
        <f>IF('10 (ind)'!BB$1="si",100*(('10 (ind)'!BB14-MIN('10 (ind)'!BB$6:BB$37))/(MAX('10 (ind)'!BB$6:BB$37)-MIN('10 (ind)'!BB$6:BB$37))),ABS(-100+(100*(('10 (ind)'!BB14-MIN('10 (ind)'!BB$6:BB$37))/(MAX('10 (ind)'!BB$6:BB$37)-MIN('10 (ind)'!BB$6:BB$37))))))</f>
        <v>45.222558070415616</v>
      </c>
      <c r="BC15" s="75">
        <f>IF('10 (ind)'!BC$1="si",100*(('10 (ind)'!BC14-MIN('10 (ind)'!BC$6:BC$37))/(MAX('10 (ind)'!BC$6:BC$37)-MIN('10 (ind)'!BC$6:BC$37))),ABS(-100+(100*(('10 (ind)'!BC14-MIN('10 (ind)'!BC$6:BC$37))/(MAX('10 (ind)'!BC$6:BC$37)-MIN('10 (ind)'!BC$6:BC$37))))))</f>
        <v>0</v>
      </c>
      <c r="BD15" s="75">
        <f>IF('10 (ind)'!BD$1="si",100*(('10 (ind)'!BD14-MIN('10 (ind)'!BD$6:BD$37))/(MAX('10 (ind)'!BD$6:BD$37)-MIN('10 (ind)'!BD$6:BD$37))),ABS(-100+(100*(('10 (ind)'!BD14-MIN('10 (ind)'!BD$6:BD$37))/(MAX('10 (ind)'!BD$6:BD$37)-MIN('10 (ind)'!BD$6:BD$37))))))</f>
        <v>84.244909985455266</v>
      </c>
      <c r="BE15" s="75">
        <f>IF('10 (ind)'!BE$1="si",100*(('10 (ind)'!BE14-MIN('10 (ind)'!BE$6:BE$37))/(MAX('10 (ind)'!BE$6:BE$37)-MIN('10 (ind)'!BE$6:BE$37))),ABS(-100+(100*(('10 (ind)'!BE14-MIN('10 (ind)'!BE$6:BE$37))/(MAX('10 (ind)'!BE$6:BE$37)-MIN('10 (ind)'!BE$6:BE$37))))))</f>
        <v>53.049907578558219</v>
      </c>
      <c r="BF15" s="75">
        <f>IF('10 (ind)'!BF$1="si",100*(('10 (ind)'!BF14-MIN('10 (ind)'!BF$6:BF$37))/(MAX('10 (ind)'!BF$6:BF$37)-MIN('10 (ind)'!BF$6:BF$37))),ABS(-100+(100*(('10 (ind)'!BF14-MIN('10 (ind)'!BF$6:BF$37))/(MAX('10 (ind)'!BF$6:BF$37)-MIN('10 (ind)'!BF$6:BF$37))))))</f>
        <v>85.414438605775089</v>
      </c>
      <c r="BG15" s="75">
        <f>IF('10 (ind)'!BG$1="si",100*(('10 (ind)'!BG14-MIN('10 (ind)'!BG$6:BG$37))/(MAX('10 (ind)'!BG$6:BG$37)-MIN('10 (ind)'!BG$6:BG$37))),ABS(-100+(100*(('10 (ind)'!BG14-MIN('10 (ind)'!BG$6:BG$37))/(MAX('10 (ind)'!BG$6:BG$37)-MIN('10 (ind)'!BG$6:BG$37))))))</f>
        <v>100</v>
      </c>
      <c r="BH15" s="75">
        <f>IF('10 (ind)'!BH$1="si",100*(('10 (ind)'!BH14-MIN('10 (ind)'!BH$6:BH$37))/(MAX('10 (ind)'!BH$6:BH$37)-MIN('10 (ind)'!BH$6:BH$37))),ABS(-100+(100*(('10 (ind)'!BH14-MIN('10 (ind)'!BH$6:BH$37))/(MAX('10 (ind)'!BH$6:BH$37)-MIN('10 (ind)'!BH$6:BH$37))))))</f>
        <v>100</v>
      </c>
      <c r="BI15" s="75">
        <f>IF('10 (ind)'!BI$1="si",100*(('10 (ind)'!BI14-MIN('10 (ind)'!BI$6:BI$37))/(MAX('10 (ind)'!BI$6:BI$37)-MIN('10 (ind)'!BI$6:BI$37))),ABS(-100+(100*(('10 (ind)'!BI14-MIN('10 (ind)'!BI$6:BI$37))/(MAX('10 (ind)'!BI$6:BI$37)-MIN('10 (ind)'!BI$6:BI$37))))))</f>
        <v>99.409829507567949</v>
      </c>
      <c r="BJ15" s="75">
        <f>IF('10 (ind)'!BJ$1="si",100*(('10 (ind)'!BJ14-MIN('10 (ind)'!BJ$6:BJ$37))/(MAX('10 (ind)'!BJ$6:BJ$37)-MIN('10 (ind)'!BJ$6:BJ$37))),ABS(-100+(100*(('10 (ind)'!BJ14-MIN('10 (ind)'!BJ$6:BJ$37))/(MAX('10 (ind)'!BJ$6:BJ$37)-MIN('10 (ind)'!BJ$6:BJ$37))))))</f>
        <v>0.60181187636205602</v>
      </c>
      <c r="BK15" s="75">
        <f>IF('10 (ind)'!BK$1="si",100*(('10 (ind)'!BK14-MIN('10 (ind)'!BK$6:BK$37))/(MAX('10 (ind)'!BK$6:BK$37)-MIN('10 (ind)'!BK$6:BK$37))),ABS(-100+(100*(('10 (ind)'!BK14-MIN('10 (ind)'!BK$6:BK$37))/(MAX('10 (ind)'!BK$6:BK$37)-MIN('10 (ind)'!BK$6:BK$37))))))</f>
        <v>36.323501041101181</v>
      </c>
      <c r="BL15" s="75">
        <f>IF('10 (ind)'!BL$1="si",100*(('10 (ind)'!BL14-MIN('10 (ind)'!BL$6:BL$37))/(MAX('10 (ind)'!BL$6:BL$37)-MIN('10 (ind)'!BL$6:BL$37))),ABS(-100+(100*(('10 (ind)'!BL14-MIN('10 (ind)'!BL$6:BL$37))/(MAX('10 (ind)'!BL$6:BL$37)-MIN('10 (ind)'!BL$6:BL$37))))))</f>
        <v>100</v>
      </c>
      <c r="BM15" s="75">
        <f>IF('10 (ind)'!BM$1="si",100*(('10 (ind)'!BM14-MIN('10 (ind)'!BM$6:BM$37))/(MAX('10 (ind)'!BM$6:BM$37)-MIN('10 (ind)'!BM$6:BM$37))),ABS(-100+(100*(('10 (ind)'!BM14-MIN('10 (ind)'!BM$6:BM$37))/(MAX('10 (ind)'!BM$6:BM$37)-MIN('10 (ind)'!BM$6:BM$37))))))</f>
        <v>55.589715329264642</v>
      </c>
      <c r="BN15" s="75">
        <f>IF('10 (ind)'!BN$1="si",100*(('10 (ind)'!BN14-MIN('10 (ind)'!BN$6:BN$37))/(MAX('10 (ind)'!BN$6:BN$37)-MIN('10 (ind)'!BN$6:BN$37))),ABS(-100+(100*(('10 (ind)'!BN14-MIN('10 (ind)'!BN$6:BN$37))/(MAX('10 (ind)'!BN$6:BN$37)-MIN('10 (ind)'!BN$6:BN$37))))))</f>
        <v>0</v>
      </c>
      <c r="BO15" s="75">
        <f>IF('10 (ind)'!BO$1="si",100*(('10 (ind)'!BO14-MIN('10 (ind)'!BO$6:BO$37))/(MAX('10 (ind)'!BO$6:BO$37)-MIN('10 (ind)'!BO$6:BO$37))),ABS(-100+(100*(('10 (ind)'!BO14-MIN('10 (ind)'!BO$6:BO$37))/(MAX('10 (ind)'!BO$6:BO$37)-MIN('10 (ind)'!BO$6:BO$37))))))</f>
        <v>19.760177250931893</v>
      </c>
      <c r="BP15" s="75">
        <f>IF('10 (ind)'!BP$1="si",100*(('10 (ind)'!BP14-MIN('10 (ind)'!BP$6:BP$37))/(MAX('10 (ind)'!BP$6:BP$37)-MIN('10 (ind)'!BP$6:BP$37))),ABS(-100+(100*(('10 (ind)'!BP14-MIN('10 (ind)'!BP$6:BP$37))/(MAX('10 (ind)'!BP$6:BP$37)-MIN('10 (ind)'!BP$6:BP$37))))))</f>
        <v>100</v>
      </c>
      <c r="BQ15" s="75">
        <f>IF('10 (ind)'!BQ$1="si",100*(('10 (ind)'!BQ14-MIN('10 (ind)'!BQ$6:BQ$37))/(MAX('10 (ind)'!BQ$6:BQ$37)-MIN('10 (ind)'!BQ$6:BQ$37))),ABS(-100+(100*(('10 (ind)'!BQ14-MIN('10 (ind)'!BQ$6:BQ$37))/(MAX('10 (ind)'!BQ$6:BQ$37)-MIN('10 (ind)'!BQ$6:BQ$37))))))</f>
        <v>100</v>
      </c>
      <c r="BR15" s="75">
        <f>IF('10 (ind)'!BR$1="si",100*(('10 (ind)'!BR14-MIN('10 (ind)'!BR$6:BR$37))/(MAX('10 (ind)'!BR$6:BR$37)-MIN('10 (ind)'!BR$6:BR$37))),ABS(-100+(100*(('10 (ind)'!BR14-MIN('10 (ind)'!BR$6:BR$37))/(MAX('10 (ind)'!BP$6:BP$37)-MIN('10 (ind)'!BR$6:BR$37))))))</f>
        <v>42.557858115262441</v>
      </c>
      <c r="BS15" s="75">
        <f>IF('10 (ind)'!BS$1="si",100*(('10 (ind)'!BS14-MIN('10 (ind)'!BS$6:BS$37))/(MAX('10 (ind)'!BS$6:BS$37)-MIN('10 (ind)'!BS$6:BS$37))),ABS(-100+(100*(('10 (ind)'!BS14-MIN('10 (ind)'!BS$6:BS$37))/(MAX('10 (ind)'!BQ$6:BQ$37)-MIN('10 (ind)'!BS$6:BS$37))))))</f>
        <v>100</v>
      </c>
      <c r="BT15" s="75">
        <f>IF('10 (ind)'!BT$1="si",100*(('10 (ind)'!BT14-MIN('10 (ind)'!BT$6:BT$37))/(MAX('10 (ind)'!BT$6:BT$37)-MIN('10 (ind)'!BT$6:BT$37))),ABS(-100+(100*(('10 (ind)'!BT14-MIN('10 (ind)'!BT$6:BT$37))/(MAX('10 (ind)'!BR$6:BR$37)-MIN('10 (ind)'!BT$6:BT$37))))))</f>
        <v>91.598058682360957</v>
      </c>
      <c r="BU15" s="75">
        <f>IF('10 (ind)'!BU$1="si",100*(('10 (ind)'!BU14-MIN('10 (ind)'!BU$6:BU$37))/(MAX('10 (ind)'!BU$6:BU$37)-MIN('10 (ind)'!BU$6:BU$37))),ABS(-100+(100*(('10 (ind)'!BU14-MIN('10 (ind)'!BU$6:BU$37))/(MAX('10 (ind)'!BU$6:BU$37)-MIN('10 (ind)'!BU$6:BU$37))))))</f>
        <v>0.64962279966471215</v>
      </c>
      <c r="BV15" s="75">
        <f>IF('10 (ind)'!BV$1="si",100*(('10 (ind)'!BV14-MIN('10 (ind)'!BV$6:BV$37))/(MAX('10 (ind)'!BV$6:BV$37)-MIN('10 (ind)'!BV$6:BV$37))),ABS(-100+(100*(('10 (ind)'!BV14-MIN('10 (ind)'!BV$6:BV$37))/(MAX('10 (ind)'!BV$6:BV$37)-MIN('10 (ind)'!BV$6:BV$37))))))</f>
        <v>64.16115453998799</v>
      </c>
      <c r="BW15" s="75">
        <f>IF('10 (ind)'!BW$1="si",100*(('10 (ind)'!BW14-MIN('10 (ind)'!BW$6:BW$37))/(MAX('10 (ind)'!BW$6:BW$37)-MIN('10 (ind)'!BW$6:BW$37))),ABS(-100+(100*(('10 (ind)'!BW14-MIN('10 (ind)'!BW$6:BW$37))/(MAX('10 (ind)'!BW$6:BW$37)-MIN('10 (ind)'!BW$6:BW$37))))))</f>
        <v>66.640614823498751</v>
      </c>
      <c r="BX15" s="75">
        <f>IF('10 (ind)'!BX$1="si",100*(('10 (ind)'!BX14-MIN('10 (ind)'!BX$6:BX$37))/(MAX('10 (ind)'!BX$6:BX$37)-MIN('10 (ind)'!BX$6:BX$37))),ABS(-100+(100*(('10 (ind)'!BX14-MIN('10 (ind)'!BX$6:BX$37))/(MAX('10 (ind)'!BX$6:BX$37)-MIN('10 (ind)'!BX$6:BX$37))))))</f>
        <v>85.940837344602784</v>
      </c>
      <c r="BY15" s="75">
        <f>IF('10 (ind)'!BY$1="si",100*(('10 (ind)'!BY14-MIN('10 (ind)'!BY$6:BY$37))/(MAX('10 (ind)'!BY$6:BY$37)-MIN('10 (ind)'!BY$6:BY$37))),ABS(-100+(100*(('10 (ind)'!BY14-MIN('10 (ind)'!BY$6:BY$37))/(MAX('10 (ind)'!BY$6:BY$37)-MIN('10 (ind)'!BY$6:BY$37))))))</f>
        <v>26.077350907503309</v>
      </c>
      <c r="BZ15" s="75">
        <f>IF('10 (ind)'!BZ$1="si",100*(('10 (ind)'!BZ14-MIN('10 (ind)'!BZ$6:BZ$37))/(MAX('10 (ind)'!BZ$6:BZ$37)-MIN('10 (ind)'!BZ$6:BZ$37))),ABS(-100+(100*(('10 (ind)'!BZ14-MIN('10 (ind)'!BZ$6:BZ$37))/(MAX('10 (ind)'!BZ$6:BZ$37)-MIN('10 (ind)'!BZ$6:BZ$37))))))</f>
        <v>73.420664281955425</v>
      </c>
      <c r="CA15" s="75">
        <f>IF('10 (ind)'!CA$1="si",100*(('10 (ind)'!CA14-MIN('10 (ind)'!CA$6:CA$37))/(MAX('10 (ind)'!CA$6:CA$37)-MIN('10 (ind)'!CA$6:CA$37))),ABS(-100+(100*(('10 (ind)'!CA14-MIN('10 (ind)'!CA$6:CA$37))/(MAX('10 (ind)'!CA$6:CA$37)-MIN('10 (ind)'!CA$6:CA$37))))))</f>
        <v>16.714235071743353</v>
      </c>
      <c r="CB15" s="75">
        <f>IF('10 (ind)'!CB$1="si",100*(('10 (ind)'!CB14-MIN('10 (ind)'!CB$6:CB$37))/(MAX('10 (ind)'!CB$6:CB$37)-MIN('10 (ind)'!CB$6:CB$37))),ABS(-100+(100*(('10 (ind)'!CB14-MIN('10 (ind)'!CB$6:CB$37))/(MAX('10 (ind)'!CB$6:CB$37)-MIN('10 (ind)'!CB$6:CB$37))))))</f>
        <v>0</v>
      </c>
      <c r="CC15" s="75">
        <f>IF('10 (ind)'!CC$1="si",100*(('10 (ind)'!CC14-MIN('10 (ind)'!CC$6:CC$37))/(MAX('10 (ind)'!CC$6:CC$37)-MIN('10 (ind)'!CC$6:CC$37))),ABS(-100+(100*(('10 (ind)'!CC14-MIN('10 (ind)'!CC$6:CC$37))/(MAX('10 (ind)'!CC$6:CC$37)-MIN('10 (ind)'!CC$6:CC$37))))))</f>
        <v>60.382386766255202</v>
      </c>
      <c r="CD15" s="75">
        <f>IF('10 (ind)'!CD$1="si",100*(('10 (ind)'!CD14-MIN('10 (ind)'!CD$6:CD$37))/(MAX('10 (ind)'!CD$6:CD$37)-MIN('10 (ind)'!CD$6:CD$37))),ABS(-100+(100*(('10 (ind)'!CD14-MIN('10 (ind)'!CD$6:CD$37))/(MAX('10 (ind)'!CD$6:CD$37)-MIN('10 (ind)'!CD$6:CD$37))))))</f>
        <v>23.529852156291987</v>
      </c>
      <c r="CE15" s="75">
        <f>IF('10 (ind)'!CE$1="si",100*(('10 (ind)'!CE14-MIN('10 (ind)'!CE$6:CE$37))/(MAX('10 (ind)'!CE$6:CE$37)-MIN('10 (ind)'!CE$6:CE$37))),ABS(-100+(100*(('10 (ind)'!CE14-MIN('10 (ind)'!CE$6:CE$37))/(MAX('10 (ind)'!CE$6:CE$37)-MIN('10 (ind)'!CE$6:CE$37))))))</f>
        <v>7.7760931270112206</v>
      </c>
      <c r="CF15" s="75">
        <f>IF('10 (ind)'!CF$1="si",100*(('10 (ind)'!CF14-MIN('10 (ind)'!CF$6:CF$37))/(MAX('10 (ind)'!CF$6:CF$37)-MIN('10 (ind)'!CF$6:CF$37))),ABS(-100+(100*(('10 (ind)'!CF14-MIN('10 (ind)'!CF$6:CF$37))/(MAX('10 (ind)'!CF$6:CF$37)-MIN('10 (ind)'!CF$6:CF$37))))))</f>
        <v>27.366294362809089</v>
      </c>
      <c r="CG15" s="75">
        <f>IF('10 (ind)'!CG$1="si",100*(('10 (ind)'!CG14-MIN('10 (ind)'!CG$6:CG$37))/(MAX('10 (ind)'!CG$6:CG$37)-MIN('10 (ind)'!CG$6:CG$37))),ABS(-100+(100*(('10 (ind)'!CG14-MIN('10 (ind)'!CG$6:CG$37))/(MAX('10 (ind)'!CG$6:CG$37)-MIN('10 (ind)'!CG$6:CG$37))))))</f>
        <v>65.253525846152002</v>
      </c>
      <c r="CH15" s="75">
        <f>IF('10 (ind)'!CH$1="si",100*(('10 (ind)'!CH14-MIN('10 (ind)'!CH$6:CH$37))/(MAX('10 (ind)'!CH$6:CH$37)-MIN('10 (ind)'!CH$6:CH$37))),ABS(-100+(100*(('10 (ind)'!CH14-MIN('10 (ind)'!CH$6:CH$37))/(MAX('10 (ind)'!CH$6:CH$37)-MIN('10 (ind)'!CH$6:CH$37))))))</f>
        <v>21.960455861009187</v>
      </c>
      <c r="CI15" s="75">
        <f>IF('10 (ind)'!CI$1="si",100*(('10 (ind)'!CI14-MIN('10 (ind)'!CI$6:CI$37))/(MAX('10 (ind)'!CI$6:CI$37)-MIN('10 (ind)'!CI$6:CI$37))),ABS(-100+(100*(('10 (ind)'!CI14-MIN('10 (ind)'!CI$6:CI$37))/(MAX('10 (ind)'!CI$6:CI$37)-MIN('10 (ind)'!CI$6:CI$37))))))</f>
        <v>37.492414113155171</v>
      </c>
      <c r="CJ15" s="75">
        <f>IF('10 (ind)'!CJ$1="si",100*(('10 (ind)'!CJ14-MIN('10 (ind)'!CJ$6:CJ$37))/(MAX('10 (ind)'!CJ$6:CJ$37)-MIN('10 (ind)'!CJ$6:CJ$37))),ABS(-100+(100*(('10 (ind)'!CJ14-MIN('10 (ind)'!CJ$6:CJ$37))/(MAX('10 (ind)'!CJ$6:CJ$37)-MIN('10 (ind)'!CJ$6:CJ$37))))))</f>
        <v>27.71485645433026</v>
      </c>
      <c r="CK15" s="75">
        <f>IF('10 (ind)'!CK$1="si",100*(('10 (ind)'!CK14-MIN('10 (ind)'!CK$6:CK$37))/(MAX('10 (ind)'!CK$6:CK$37)-MIN('10 (ind)'!CK$6:CK$37))),ABS(-100+(100*(('10 (ind)'!CK14-MIN('10 (ind)'!CK$6:CK$37))/(MAX('10 (ind)'!CK$6:CK$37)-MIN('10 (ind)'!CK$6:CK$37))))))</f>
        <v>100</v>
      </c>
      <c r="CL15" s="75">
        <f>IF('10 (ind)'!CL$1="si",100*(('10 (ind)'!CL14-MIN('10 (ind)'!CL$6:CL$37))/(MAX('10 (ind)'!CL$6:CL$37)-MIN('10 (ind)'!CL$6:CL$37))),ABS(-100+(100*(('10 (ind)'!CL14-MIN('10 (ind)'!CL$6:CL$37))/(MAX('10 (ind)'!CL$6:CL$37)-MIN('10 (ind)'!CL$6:CL$37))))))</f>
        <v>36.207021378298229</v>
      </c>
      <c r="CM15" s="75">
        <f>IF('10 (ind)'!CM$1="si",100*(('10 (ind)'!CM14-MIN('10 (ind)'!CM$6:CM$37))/(MAX('10 (ind)'!CM$6:CM$37)-MIN('10 (ind)'!CM$6:CM$37))),ABS(-100+(100*(('10 (ind)'!CM14-MIN('10 (ind)'!CM$6:CM$37))/(MAX('10 (ind)'!CM$6:CM$37)-MIN('10 (ind)'!CM$6:CM$37))))))</f>
        <v>100</v>
      </c>
    </row>
    <row r="16" spans="1:91">
      <c r="A16" s="18" t="s">
        <v>215</v>
      </c>
      <c r="B16" s="87">
        <f>IF('10 (ind)'!B$1="si",100*(('10 (ind)'!B15-MIN('10 (ind)'!B$6:B$37))/(MAX('10 (ind)'!B$6:B$37)-MIN('10 (ind)'!B$6:B$37))),ABS(-100+(100*(('10 (ind)'!B15-MIN('10 (ind)'!B$6:B$37))/(MAX('10 (ind)'!B$6:B$37)-MIN('10 (ind)'!B$6:B$37))))))</f>
        <v>40.751445847334644</v>
      </c>
      <c r="C16" s="87">
        <f>IF('10 (ind)'!C$1="si",100*(('10 (ind)'!C15-MIN('10 (ind)'!C$6:C$37))/(MAX('10 (ind)'!C$6:C$37)-MIN('10 (ind)'!C$6:C$37))),ABS(-100+(100*(('10 (ind)'!C15-MIN('10 (ind)'!C$6:C$37))/(MAX('10 (ind)'!C$6:C$37)-MIN('10 (ind)'!C$6:C$37))))))</f>
        <v>29.221904880168882</v>
      </c>
      <c r="D16" s="87">
        <f>IF('10 (ind)'!D$1="si",100*(('10 (ind)'!D15-MIN('10 (ind)'!D$6:D$37))/(MAX('10 (ind)'!D$6:D$37)-MIN('10 (ind)'!D$6:D$37))),ABS(-100+(100*(('10 (ind)'!D15-MIN('10 (ind)'!D$6:D$37))/(MAX('10 (ind)'!D$6:D$37)-MIN('10 (ind)'!D$6:D$37))))))</f>
        <v>47.067690807851918</v>
      </c>
      <c r="E16" s="87">
        <f>IF('10 (ind)'!E$1="si",100*(('10 (ind)'!E15-MIN('10 (ind)'!E$6:E$37))/(MAX('10 (ind)'!E$6:E$37)-MIN('10 (ind)'!E$6:E$37))),ABS(-100+(100*(('10 (ind)'!E15-MIN('10 (ind)'!E$6:E$37))/(MAX('10 (ind)'!E$6:E$37)-MIN('10 (ind)'!E$6:E$37))))))</f>
        <v>19.219892149787967</v>
      </c>
      <c r="F16" s="87">
        <f>IF('10 (ind)'!F$1="si",100*(('10 (ind)'!F15-MIN('10 (ind)'!F$6:F$37))/(MAX('10 (ind)'!F$6:F$37)-MIN('10 (ind)'!F$6:F$37))),ABS(-100+(100*(('10 (ind)'!F15-MIN('10 (ind)'!F$6:F$37))/(MAX('10 (ind)'!F$6:F$37)-MIN('10 (ind)'!F$6:F$37))))))</f>
        <v>71.232876712328775</v>
      </c>
      <c r="G16" s="87">
        <f>IF('10 (ind)'!G$1="si",100*(('10 (ind)'!G15-MIN('10 (ind)'!G$6:G$37))/(MAX('10 (ind)'!G$6:G$37)-MIN('10 (ind)'!G$6:G$37))),ABS(-100+(100*(('10 (ind)'!G15-MIN('10 (ind)'!G$6:G$37))/(MAX('10 (ind)'!G$6:G$37)-MIN('10 (ind)'!G$6:G$37))))))</f>
        <v>49.152542372881349</v>
      </c>
      <c r="H16" s="87">
        <f>IF('10 (ind)'!H$1="si",100*(('10 (ind)'!H15-MIN('10 (ind)'!H$6:H$37))/(MAX('10 (ind)'!H$6:H$37)-MIN('10 (ind)'!H$6:H$37))),ABS(-100+(100*(('10 (ind)'!H15-MIN('10 (ind)'!H$6:H$37))/(MAX('10 (ind)'!H$6:H$37)-MIN('10 (ind)'!H$6:H$37))))))</f>
        <v>64.615384615384613</v>
      </c>
      <c r="I16" s="87">
        <f>IF('10 (ind)'!I$1="si",100*(('10 (ind)'!I15-MIN('10 (ind)'!I$6:I$37))/(MAX('10 (ind)'!I$6:I$37)-MIN('10 (ind)'!I$6:I$37))),ABS(-100+(100*(('10 (ind)'!I15-MIN('10 (ind)'!I$6:I$37))/(MAX('10 (ind)'!I$6:I$37)-MIN('10 (ind)'!I$6:I$37))))))</f>
        <v>84.375000000000014</v>
      </c>
      <c r="J16" s="87">
        <f>IF('10 (ind)'!J$1="si",100*(('10 (ind)'!J15-MIN('10 (ind)'!J$6:J$37))/(MAX('10 (ind)'!J$6:J$37)-MIN('10 (ind)'!J$6:J$37))),ABS(-100+(100*(('10 (ind)'!J15-MIN('10 (ind)'!J$6:J$37))/(MAX('10 (ind)'!J$6:J$37)-MIN('10 (ind)'!J$6:J$37))))))</f>
        <v>64.159292035398224</v>
      </c>
      <c r="K16" s="87">
        <f>IF('10 (ind)'!K$1="si",100*(('10 (ind)'!K15-MIN('10 (ind)'!K$6:K$37))/(MAX('10 (ind)'!K$6:K$37)-MIN('10 (ind)'!K$6:K$37))),ABS(-100+(100*(('10 (ind)'!K15-MIN('10 (ind)'!K$6:K$37))/(MAX('10 (ind)'!K$6:K$37)-MIN('10 (ind)'!K$6:K$37))))))</f>
        <v>31.29466823219375</v>
      </c>
      <c r="L16" s="87">
        <f>IF('10 (ind)'!L$1="si",100*(('10 (ind)'!L15-MIN('10 (ind)'!L$6:L$37))/(MAX('10 (ind)'!L$6:L$37)-MIN('10 (ind)'!L$6:L$37))),ABS(-100+(100*(('10 (ind)'!L15-MIN('10 (ind)'!L$6:L$37))/(MAX('10 (ind)'!L$6:L$37)-MIN('10 (ind)'!L$6:L$37))))))</f>
        <v>62.487106016137886</v>
      </c>
      <c r="M16" s="87">
        <f>IF('10 (ind)'!M$1="si",100*(('10 (ind)'!M15-MIN('10 (ind)'!M$6:M$37))/(MAX('10 (ind)'!M$6:M$37)-MIN('10 (ind)'!M$6:M$37))),ABS(-100+(100*(('10 (ind)'!M15-MIN('10 (ind)'!M$6:M$37))/(MAX('10 (ind)'!M$6:M$37)-MIN('10 (ind)'!M$6:M$37))))))</f>
        <v>0.38454998162463022</v>
      </c>
      <c r="N16" s="87">
        <f>IF('10 (ind)'!N$1="si",100*(('10 (ind)'!N15-MIN('10 (ind)'!N$6:N$37))/(MAX('10 (ind)'!N$6:N$37)-MIN('10 (ind)'!N$6:N$37))),ABS(-100+(100*(('10 (ind)'!N15-MIN('10 (ind)'!N$6:N$37))/(MAX('10 (ind)'!N$6:N$37)-MIN('10 (ind)'!N$6:N$37))))))</f>
        <v>0</v>
      </c>
      <c r="O16" s="87">
        <f>IF('10 (ind)'!O$1="si",100*(('10 (ind)'!O15-MIN('10 (ind)'!O$6:O$37))/(MAX('10 (ind)'!O$6:O$37)-MIN('10 (ind)'!O$6:O$37))),ABS(-100+(100*(('10 (ind)'!O15-MIN('10 (ind)'!O$6:O$37))/(MAX('10 (ind)'!O$6:O$37)-MIN('10 (ind)'!O$6:O$37))))))</f>
        <v>71.442478821710168</v>
      </c>
      <c r="P16" s="87">
        <f>IF('10 (ind)'!P$1="si",100*(('10 (ind)'!P15-MIN('10 (ind)'!P$6:P$37))/(MAX('10 (ind)'!P$6:P$37)-MIN('10 (ind)'!P$6:P$37))),ABS(-100+(100*(('10 (ind)'!P15-MIN('10 (ind)'!P$6:P$37))/(MAX('10 (ind)'!P$6:P$37)-MIN('10 (ind)'!P$6:P$37))))))</f>
        <v>2.8035079770625058</v>
      </c>
      <c r="Q16" s="87">
        <f>IF('10 (ind)'!Q$1="si",100*(('10 (ind)'!Q15-MIN('10 (ind)'!Q$6:Q$37))/(MAX('10 (ind)'!Q$6:Q$37)-MIN('10 (ind)'!Q$6:Q$37))),ABS(-100+(100*(('10 (ind)'!Q15-MIN('10 (ind)'!Q$6:Q$37))/(MAX('10 (ind)'!Q$6:Q$37)-MIN('10 (ind)'!Q$6:Q$37))))))</f>
        <v>43.381940054928471</v>
      </c>
      <c r="R16" s="87">
        <f>IF('10 (ind)'!R$1="si",100*(('10 (ind)'!R15-MIN('10 (ind)'!R$6:R$37))/(MAX('10 (ind)'!R$6:R$37)-MIN('10 (ind)'!R$6:R$37))),ABS(-100+(100*(('10 (ind)'!R15-MIN('10 (ind)'!R$6:R$37))/(MAX('10 (ind)'!R$6:R$37)-MIN('10 (ind)'!R$6:R$37))))))</f>
        <v>0.41349189043184947</v>
      </c>
      <c r="S16" s="75">
        <f>ABS(ABS(('10 (ind)'!S15-((MAX('10 (ind)'!S$6:S$37)+MIN('10 (ind)'!S$6:S$37))/2))/(((MAX('10 (ind)'!S$6:S$37)+MIN('10 (ind)'!S$6:S$37))/2)-MAX('10 (ind)'!S$6:S$37))*100)-100)</f>
        <v>94.039735099337747</v>
      </c>
      <c r="T16" s="75">
        <f>IF('10 (ind)'!T$1="si",100*(('10 (ind)'!T15-MIN('10 (ind)'!T$6:T$37))/(MAX('10 (ind)'!T$6:T$37)-MIN('10 (ind)'!T$6:T$37))),ABS(-100+(100*(('10 (ind)'!T15-MIN('10 (ind)'!T$6:T$37))/(MAX('10 (ind)'!T$6:T$37)-MIN('10 (ind)'!T$6:T$37))))))</f>
        <v>32.471038240479722</v>
      </c>
      <c r="U16" s="75">
        <f>IF('10 (ind)'!U$1="si",100*(('10 (ind)'!U15-MIN('10 (ind)'!U$6:U$37))/(MAX('10 (ind)'!U$6:U$37)-MIN('10 (ind)'!U$6:U$37))),ABS(-100+(100*(('10 (ind)'!U15-MIN('10 (ind)'!U$6:U$37))/(MAX('10 (ind)'!U$6:U$37)-MIN('10 (ind)'!U$6:U$37))))))</f>
        <v>100</v>
      </c>
      <c r="V16" s="75">
        <f>IF('10 (ind)'!V$1="si",100*(('10 (ind)'!V15-MIN('10 (ind)'!V$6:V$37))/(MAX('10 (ind)'!V$6:V$37)-MIN('10 (ind)'!V$6:V$37))),ABS(-100+(100*(('10 (ind)'!V15-MIN('10 (ind)'!V$6:V$37))/(MAX('10 (ind)'!V$6:V$37)-MIN('10 (ind)'!V$6:V$37))))))</f>
        <v>98.648648648648646</v>
      </c>
      <c r="W16" s="75">
        <f>IF('10 (ind)'!W$1="si",100*(('10 (ind)'!W15-MIN('10 (ind)'!W$6:W$37))/(MAX('10 (ind)'!W$6:W$37)-MIN('10 (ind)'!W$6:W$37))),ABS(-100+(100*(('10 (ind)'!W15-MIN('10 (ind)'!W$6:W$37))/(MAX('10 (ind)'!W$6:W$37)-MIN('10 (ind)'!W$6:W$37))))))</f>
        <v>76.609549932937654</v>
      </c>
      <c r="X16" s="75">
        <f>IF('10 (ind)'!X$1="si",100*(('10 (ind)'!X15-MIN('10 (ind)'!X$6:X$37))/(MAX('10 (ind)'!X$6:X$37)-MIN('10 (ind)'!X$6:X$37))),ABS(-100+(100*(('10 (ind)'!X15-MIN('10 (ind)'!X$6:X$37))/(MAX('10 (ind)'!X$6:X$37)-MIN('10 (ind)'!X$6:X$37))))))</f>
        <v>63.403702167589024</v>
      </c>
      <c r="Y16" s="75">
        <f>IF('10 (ind)'!Y$1="si",100*(('10 (ind)'!Y15-MIN('10 (ind)'!Y$6:Y$37))/(MAX('10 (ind)'!Y$6:Y$37)-MIN('10 (ind)'!Y$6:Y$37))),ABS(-100+(100*(('10 (ind)'!Y15-MIN('10 (ind)'!Y$6:Y$37))/(MAX('10 (ind)'!Y$6:Y$37)-MIN('10 (ind)'!Y$6:Y$37))))))</f>
        <v>52.501058954907762</v>
      </c>
      <c r="Z16" s="75">
        <f>IF('10 (ind)'!Z$1="si",100*(('10 (ind)'!Z15-MIN('10 (ind)'!Z$6:Z$37))/(MAX('10 (ind)'!Z$6:Z$37)-MIN('10 (ind)'!Z$6:Z$37))),ABS(-100+(100*(('10 (ind)'!Z15-MIN('10 (ind)'!Z$6:Z$37))/(MAX('10 (ind)'!Z$6:Z$37)-MIN('10 (ind)'!Z$6:Z$37))))))</f>
        <v>69.066502554606046</v>
      </c>
      <c r="AA16" s="75">
        <f>IF('10 (ind)'!AA$1="si",100*(('10 (ind)'!AA15-MIN('10 (ind)'!AA$6:AA$37))/(MAX('10 (ind)'!AA$6:AA$37)-MIN('10 (ind)'!AA$6:AA$37))),ABS(-100+(100*(('10 (ind)'!AA15-MIN('10 (ind)'!AA$6:AA$37))/(MAX('10 (ind)'!AA$6:AA$37)-MIN('10 (ind)'!AA$6:AA$37))))))</f>
        <v>49.221227481441645</v>
      </c>
      <c r="AB16" s="75">
        <f>IF('10 (ind)'!AB$1="si",100*(('10 (ind)'!AB15-MIN('10 (ind)'!AB$6:AB$37))/(MAX('10 (ind)'!AB$6:AB$37)-MIN('10 (ind)'!AB$6:AB$37))),ABS(-100+(100*(('10 (ind)'!AB15-MIN('10 (ind)'!AB$6:AB$37))/(MAX('10 (ind)'!AB$6:AB$37)-MIN('10 (ind)'!AB$6:AB$37))))))</f>
        <v>72.690245288110219</v>
      </c>
      <c r="AC16" s="75">
        <f>IF('10 (ind)'!AC$1="si",100*(('10 (ind)'!AC15-MIN('10 (ind)'!AC$6:AC$37))/(MAX('10 (ind)'!AC$6:AC$37)-MIN('10 (ind)'!AC$6:AC$37))),ABS(-100+(100*(('10 (ind)'!AC15-MIN('10 (ind)'!AC$6:AC$37))/(MAX('10 (ind)'!AC$6:AC$37)-MIN('10 (ind)'!AC$6:AC$37))))))</f>
        <v>87.869731487399932</v>
      </c>
      <c r="AD16" s="75">
        <f>IF('10 (ind)'!AD$1="si",100*(('10 (ind)'!AD15-MIN('10 (ind)'!AD$6:AD$37))/(MAX('10 (ind)'!AD$6:AD$37)-MIN('10 (ind)'!AD$6:AD$37))),ABS(-100+(100*(('10 (ind)'!AD15-MIN('10 (ind)'!AD$6:AD$37))/(MAX('10 (ind)'!AD$6:AD$37)-MIN('10 (ind)'!AD$6:AD$37))))))</f>
        <v>39.541609885278596</v>
      </c>
      <c r="AE16" s="75">
        <f>IF('10 (ind)'!AE$1="si",100*(('10 (ind)'!AE15-MIN('10 (ind)'!AE$6:AE$37))/(MAX('10 (ind)'!AE$6:AE$37)-MIN('10 (ind)'!AE$6:AE$37))),ABS(-100+(100*(('10 (ind)'!AE15-MIN('10 (ind)'!AE$6:AE$37))/(MAX('10 (ind)'!AE$6:AE$37)-MIN('10 (ind)'!AE$6:AE$37))))))</f>
        <v>27.084542550170497</v>
      </c>
      <c r="AF16" s="75">
        <f>IF('10 (ind)'!AF$1="si",100*(('10 (ind)'!AF15-MIN('10 (ind)'!AF$6:AF$37))/(MAX('10 (ind)'!AF$6:AF$37)-MIN('10 (ind)'!AF$6:AF$37))),ABS(-100+(100*(('10 (ind)'!AF15-MIN('10 (ind)'!AF$6:AF$37))/(MAX('10 (ind)'!AF$6:AF$37)-MIN('10 (ind)'!AF$6:AF$37))))))</f>
        <v>100</v>
      </c>
      <c r="AG16" s="75">
        <f>IF('10 (ind)'!AG$1="si",100*(('10 (ind)'!AG15-MIN('10 (ind)'!AG$6:AG$37))/(MAX('10 (ind)'!AG$6:AG$37)-MIN('10 (ind)'!AG$6:AG$37))),ABS(-100+(100*(('10 (ind)'!AG15-MIN('10 (ind)'!AG$6:AG$37))/(MAX('10 (ind)'!AG$6:AG$37)-MIN('10 (ind)'!AG$6:AG$37))))))</f>
        <v>73.662314544644943</v>
      </c>
      <c r="AH16" s="75">
        <f>IF('10 (ind)'!AH$1="si",100*(('10 (ind)'!AH15-MIN('10 (ind)'!AH$6:AH$37))/(MAX('10 (ind)'!AH$6:AH$37)-MIN('10 (ind)'!AH$6:AH$37))),ABS(-100+(100*(('10 (ind)'!AH15-MIN('10 (ind)'!AH$6:AH$37))/(MAX('10 (ind)'!AH$6:AH$37)-MIN('10 (ind)'!AH$6:AH$37))))))</f>
        <v>25.61155772372128</v>
      </c>
      <c r="AI16" s="75">
        <f>IF('10 (ind)'!AI$1="si",100*(('10 (ind)'!AI15-MIN('10 (ind)'!AI$6:AI$37))/(MAX('10 (ind)'!AI$6:AI$37)-MIN('10 (ind)'!AI$6:AI$37))),ABS(-100+(100*(('10 (ind)'!AI15-MIN('10 (ind)'!AI$6:AI$37))/(MAX('10 (ind)'!AI$6:AI$37)-MIN('10 (ind)'!AI$6:AI$37))))))</f>
        <v>1.5967543523776162</v>
      </c>
      <c r="AJ16" s="75">
        <f>IF('10 (ind)'!AJ$1="si",100*(('10 (ind)'!AJ15-MIN('10 (ind)'!AJ$6:AJ$37))/(MAX('10 (ind)'!AJ$6:AJ$37)-MIN('10 (ind)'!AJ$6:AJ$37))),ABS(-100+(100*(('10 (ind)'!AJ15-MIN('10 (ind)'!AJ$6:AJ$37))/(MAX('10 (ind)'!AJ$6:AJ$37)-MIN('10 (ind)'!AJ$6:AJ$37))))))</f>
        <v>79.991136200177209</v>
      </c>
      <c r="AK16" s="75">
        <f>IF('10 (ind)'!AK$1="si",100*(('10 (ind)'!AK15-MIN('10 (ind)'!AK$6:AK$37))/(MAX('10 (ind)'!AK$6:AK$37)-MIN('10 (ind)'!AK$6:AK$37))),ABS(-100+(100*(('10 (ind)'!AK15-MIN('10 (ind)'!AK$6:AK$37))/(MAX('10 (ind)'!AK$6:AK$37)-MIN('10 (ind)'!AK$6:AK$37))))))</f>
        <v>13.245289886929386</v>
      </c>
      <c r="AL16" s="75">
        <f>IF('10 (ind)'!AL$1="si",100*(('10 (ind)'!AL15-MIN('10 (ind)'!AL$6:AL$37))/(MAX('10 (ind)'!AL$6:AL$37)-MIN('10 (ind)'!AL$6:AL$37))),ABS(-100+(100*(('10 (ind)'!AL15-MIN('10 (ind)'!AL$6:AL$37))/(MAX('10 (ind)'!AL$6:AL$37)-MIN('10 (ind)'!AL$6:AL$37))))))</f>
        <v>83.052860786546404</v>
      </c>
      <c r="AM16" s="75">
        <f>IF('10 (ind)'!AM$1="si",100*(('10 (ind)'!AM15-MIN('10 (ind)'!AM$6:AM$37))/(MAX('10 (ind)'!AM$6:AM$37)-MIN('10 (ind)'!AM$6:AM$37))),ABS(-100+(100*(('10 (ind)'!AM15-MIN('10 (ind)'!AM$6:AM$37))/(MAX('10 (ind)'!AM$6:AM$37)-MIN('10 (ind)'!AM$6:AM$37))))))</f>
        <v>58.481986513610529</v>
      </c>
      <c r="AN16" s="75">
        <f>IF('10 (ind)'!AN$1="si",100*(('10 (ind)'!AN15-MIN('10 (ind)'!AN$6:AN$37))/(MAX('10 (ind)'!AN$6:AN$37)-MIN('10 (ind)'!AN$6:AN$37))),ABS(-100+(100*(('10 (ind)'!AN15-MIN('10 (ind)'!AN$6:AN$37))/(MAX('10 (ind)'!AN$6:AN$37)-MIN('10 (ind)'!AN$6:AN$37))))))</f>
        <v>28.944671424465938</v>
      </c>
      <c r="AO16" s="75">
        <f>IF('10 (ind)'!AO$1="si",100*(('10 (ind)'!AO15-MIN('10 (ind)'!AO$6:AO$37))/(MAX('10 (ind)'!AO$6:AO$37)-MIN('10 (ind)'!AO$6:AO$37))),ABS(-100+(100*(('10 (ind)'!AO15-MIN('10 (ind)'!AO$6:AO$37))/(MAX('10 (ind)'!AO$6:AO$37)-MIN('10 (ind)'!AO$6:AO$37))))))</f>
        <v>68.664895451257351</v>
      </c>
      <c r="AP16" s="75">
        <f>IF('10 (ind)'!AP$1="si",100*(('10 (ind)'!AP15-MIN('10 (ind)'!AP$6:AP$37))/(MAX('10 (ind)'!AP$6:AP$37)-MIN('10 (ind)'!AP$6:AP$37))),ABS(-100+(100*(('10 (ind)'!AP15-MIN('10 (ind)'!AP$6:AP$37))/(MAX('10 (ind)'!AP$6:AP$37)-MIN('10 (ind)'!AP$6:AP$37))))))</f>
        <v>64.969093286879541</v>
      </c>
      <c r="AQ16" s="75">
        <f>IF('10 (ind)'!AQ$1="si",100*(('10 (ind)'!AQ15-MIN('10 (ind)'!AQ$6:AQ$37))/(MAX('10 (ind)'!AQ$6:AQ$37)-MIN('10 (ind)'!AQ$6:AQ$37))),ABS(-100+(100*(('10 (ind)'!AQ15-MIN('10 (ind)'!AQ$6:AQ$37))/(MAX('10 (ind)'!AQ$6:AQ$37)-MIN('10 (ind)'!AQ$6:AQ$37))))))</f>
        <v>10.810189548201816</v>
      </c>
      <c r="AR16" s="75">
        <f>IF('10 (ind)'!AR$1="si",100*(('10 (ind)'!AR15-MIN('10 (ind)'!AR$6:AR$37))/(MAX('10 (ind)'!AR$6:AR$37)-MIN('10 (ind)'!AR$6:AR$37))),ABS(-100+(100*(('10 (ind)'!AR15-MIN('10 (ind)'!AR$6:AR$37))/(MAX('10 (ind)'!AR$6:AR$37)-MIN('10 (ind)'!AR$6:AR$37))))))</f>
        <v>0</v>
      </c>
      <c r="AS16" s="75">
        <f>IF('10 (ind)'!AS$1="si",100*(('10 (ind)'!AS15-MIN('10 (ind)'!AS$6:AS$37))/(MAX('10 (ind)'!AS$6:AS$37)-MIN('10 (ind)'!AS$6:AS$37))),ABS(-100+(100*(('10 (ind)'!AS15-MIN('10 (ind)'!AS$6:AS$37))/(MAX('10 (ind)'!AS$6:AS$37)-MIN('10 (ind)'!AS$6:AS$37))))))</f>
        <v>39.854485451175748</v>
      </c>
      <c r="AT16" s="75">
        <f>IF('10 (ind)'!AT$1="si",100*(('10 (ind)'!AT15-MIN('10 (ind)'!AT$6:AT$37))/(MAX('10 (ind)'!AT$6:AT$37)-MIN('10 (ind)'!AT$6:AT$37))),ABS(-100+(100*(('10 (ind)'!AT15-MIN('10 (ind)'!AT$6:AT$37))/(MAX('10 (ind)'!AT$6:AT$37)-MIN('10 (ind)'!AT$6:AT$37))))))</f>
        <v>0</v>
      </c>
      <c r="AU16" s="75">
        <f>IF('10 (ind)'!AU$1="si",100*(('10 (ind)'!AU15-MIN('10 (ind)'!AU$6:AU$37))/(MAX('10 (ind)'!AU$6:AU$37)-MIN('10 (ind)'!AU$6:AU$37))),ABS(-100+(100*(('10 (ind)'!AU15-MIN('10 (ind)'!AU$6:AU$37))/(MAX('10 (ind)'!AU$6:AU$37)-MIN('10 (ind)'!AU$6:AU$37))))))</f>
        <v>40.08762878029016</v>
      </c>
      <c r="AV16" s="75">
        <f>IF('10 (ind)'!AV$1="si",100*(('10 (ind)'!AV15-MIN('10 (ind)'!AV$6:AV$37))/(MAX('10 (ind)'!AV$6:AV$37)-MIN('10 (ind)'!AV$6:AV$37))),ABS(-100+(100*(('10 (ind)'!AV15-MIN('10 (ind)'!AV$6:AV$37))/(MAX('10 (ind)'!AV$6:AV$37)-MIN('10 (ind)'!AV$6:AV$37))))))</f>
        <v>74.696707105719241</v>
      </c>
      <c r="AW16" s="75">
        <f>IF('10 (ind)'!AW$1="si",100*(('10 (ind)'!AW15-MIN('10 (ind)'!AW$6:AW$37))/(MAX('10 (ind)'!AW$6:AW$37)-MIN('10 (ind)'!AW$6:AW$37))),ABS(-100+(100*(('10 (ind)'!AW15-MIN('10 (ind)'!AW$6:AW$37))/(MAX('10 (ind)'!AW$6:AW$37)-MIN('10 (ind)'!AW$6:AW$37))))))</f>
        <v>26.619433198380566</v>
      </c>
      <c r="AX16" s="75">
        <f>IF('10 (ind)'!AX$1="si",100*(('10 (ind)'!AX15-MIN('10 (ind)'!AX$6:AX$37))/(MAX('10 (ind)'!AX$6:AX$37)-MIN('10 (ind)'!AX$6:AX$37))),ABS(-100+(100*(('10 (ind)'!AX15-MIN('10 (ind)'!AX$6:AX$37))/(MAX('10 (ind)'!AX$6:AX$37)-MIN('10 (ind)'!AX$6:AX$37))))))</f>
        <v>5.2489483854529739</v>
      </c>
      <c r="AY16" s="75">
        <f>IF('10 (ind)'!AY$1="si",100*(('10 (ind)'!AY15-MIN('10 (ind)'!AY$6:AY$37))/(MAX('10 (ind)'!AY$6:AY$37)-MIN('10 (ind)'!AY$6:AY$37))),ABS(-100+(100*(('10 (ind)'!AY15-MIN('10 (ind)'!AY$6:AY$37))/(MAX('10 (ind)'!AY$6:AY$37)-MIN('10 (ind)'!AY$6:AY$37))))))</f>
        <v>47.764034253092376</v>
      </c>
      <c r="AZ16" s="75">
        <f>IF('10 (ind)'!AZ$1="si",100*(('10 (ind)'!AZ15-MIN('10 (ind)'!AZ$6:AZ$37))/(MAX('10 (ind)'!AZ$6:AZ$37)-MIN('10 (ind)'!AZ$6:AZ$37))),ABS(-100+(100*(('10 (ind)'!AZ15-MIN('10 (ind)'!AZ$6:AZ$37))/(MAX('10 (ind)'!AZ$6:AZ$37)-MIN('10 (ind)'!AZ$6:AZ$37))))))</f>
        <v>24.614235455413265</v>
      </c>
      <c r="BA16" s="75">
        <f>IF('10 (ind)'!BA$1="si",100*(('10 (ind)'!BA15-MIN('10 (ind)'!BA$6:BA$37))/(MAX('10 (ind)'!BA$6:BA$37)-MIN('10 (ind)'!BA$6:BA$37))),ABS(-100+(100*(('10 (ind)'!BA15-MIN('10 (ind)'!BA$6:BA$37))/(MAX('10 (ind)'!BA$6:BA$37)-MIN('10 (ind)'!BA$6:BA$37))))))</f>
        <v>56.189422376063135</v>
      </c>
      <c r="BB16" s="75">
        <f>IF('10 (ind)'!BB$1="si",100*(('10 (ind)'!BB15-MIN('10 (ind)'!BB$6:BB$37))/(MAX('10 (ind)'!BB$6:BB$37)-MIN('10 (ind)'!BB$6:BB$37))),ABS(-100+(100*(('10 (ind)'!BB15-MIN('10 (ind)'!BB$6:BB$37))/(MAX('10 (ind)'!BB$6:BB$37)-MIN('10 (ind)'!BB$6:BB$37))))))</f>
        <v>13.459925255228756</v>
      </c>
      <c r="BC16" s="75">
        <f>IF('10 (ind)'!BC$1="si",100*(('10 (ind)'!BC15-MIN('10 (ind)'!BC$6:BC$37))/(MAX('10 (ind)'!BC$6:BC$37)-MIN('10 (ind)'!BC$6:BC$37))),ABS(-100+(100*(('10 (ind)'!BC15-MIN('10 (ind)'!BC$6:BC$37))/(MAX('10 (ind)'!BC$6:BC$37)-MIN('10 (ind)'!BC$6:BC$37))))))</f>
        <v>47.043167409838574</v>
      </c>
      <c r="BD16" s="75">
        <f>IF('10 (ind)'!BD$1="si",100*(('10 (ind)'!BD15-MIN('10 (ind)'!BD$6:BD$37))/(MAX('10 (ind)'!BD$6:BD$37)-MIN('10 (ind)'!BD$6:BD$37))),ABS(-100+(100*(('10 (ind)'!BD15-MIN('10 (ind)'!BD$6:BD$37))/(MAX('10 (ind)'!BD$6:BD$37)-MIN('10 (ind)'!BD$6:BD$37))))))</f>
        <v>43.877116022529805</v>
      </c>
      <c r="BE16" s="75">
        <f>IF('10 (ind)'!BE$1="si",100*(('10 (ind)'!BE15-MIN('10 (ind)'!BE$6:BE$37))/(MAX('10 (ind)'!BE$6:BE$37)-MIN('10 (ind)'!BE$6:BE$37))),ABS(-100+(100*(('10 (ind)'!BE15-MIN('10 (ind)'!BE$6:BE$37))/(MAX('10 (ind)'!BE$6:BE$37)-MIN('10 (ind)'!BE$6:BE$37))))))</f>
        <v>0</v>
      </c>
      <c r="BF16" s="75">
        <f>IF('10 (ind)'!BF$1="si",100*(('10 (ind)'!BF15-MIN('10 (ind)'!BF$6:BF$37))/(MAX('10 (ind)'!BF$6:BF$37)-MIN('10 (ind)'!BF$6:BF$37))),ABS(-100+(100*(('10 (ind)'!BF15-MIN('10 (ind)'!BF$6:BF$37))/(MAX('10 (ind)'!BF$6:BF$37)-MIN('10 (ind)'!BF$6:BF$37))))))</f>
        <v>39.644699065908448</v>
      </c>
      <c r="BG16" s="75">
        <f>IF('10 (ind)'!BG$1="si",100*(('10 (ind)'!BG15-MIN('10 (ind)'!BG$6:BG$37))/(MAX('10 (ind)'!BG$6:BG$37)-MIN('10 (ind)'!BG$6:BG$37))),ABS(-100+(100*(('10 (ind)'!BG15-MIN('10 (ind)'!BG$6:BG$37))/(MAX('10 (ind)'!BG$6:BG$37)-MIN('10 (ind)'!BG$6:BG$37))))))</f>
        <v>24.409138507119206</v>
      </c>
      <c r="BH16" s="75">
        <f>IF('10 (ind)'!BH$1="si",100*(('10 (ind)'!BH15-MIN('10 (ind)'!BH$6:BH$37))/(MAX('10 (ind)'!BH$6:BH$37)-MIN('10 (ind)'!BH$6:BH$37))),ABS(-100+(100*(('10 (ind)'!BH15-MIN('10 (ind)'!BH$6:BH$37))/(MAX('10 (ind)'!BH$6:BH$37)-MIN('10 (ind)'!BH$6:BH$37))))))</f>
        <v>14.123541931529576</v>
      </c>
      <c r="BI16" s="75">
        <f>IF('10 (ind)'!BI$1="si",100*(('10 (ind)'!BI15-MIN('10 (ind)'!BI$6:BI$37))/(MAX('10 (ind)'!BI$6:BI$37)-MIN('10 (ind)'!BI$6:BI$37))),ABS(-100+(100*(('10 (ind)'!BI15-MIN('10 (ind)'!BI$6:BI$37))/(MAX('10 (ind)'!BI$6:BI$37)-MIN('10 (ind)'!BI$6:BI$37))))))</f>
        <v>98.687041169863818</v>
      </c>
      <c r="BJ16" s="75">
        <f>IF('10 (ind)'!BJ$1="si",100*(('10 (ind)'!BJ15-MIN('10 (ind)'!BJ$6:BJ$37))/(MAX('10 (ind)'!BJ$6:BJ$37)-MIN('10 (ind)'!BJ$6:BJ$37))),ABS(-100+(100*(('10 (ind)'!BJ15-MIN('10 (ind)'!BJ$6:BJ$37))/(MAX('10 (ind)'!BJ$6:BJ$37)-MIN('10 (ind)'!BJ$6:BJ$37))))))</f>
        <v>3.1168871957074285E-4</v>
      </c>
      <c r="BK16" s="75">
        <f>IF('10 (ind)'!BK$1="si",100*(('10 (ind)'!BK15-MIN('10 (ind)'!BK$6:BK$37))/(MAX('10 (ind)'!BK$6:BK$37)-MIN('10 (ind)'!BK$6:BK$37))),ABS(-100+(100*(('10 (ind)'!BK15-MIN('10 (ind)'!BK$6:BK$37))/(MAX('10 (ind)'!BK$6:BK$37)-MIN('10 (ind)'!BK$6:BK$37))))))</f>
        <v>15.20570259163962</v>
      </c>
      <c r="BL16" s="75">
        <f>IF('10 (ind)'!BL$1="si",100*(('10 (ind)'!BL15-MIN('10 (ind)'!BL$6:BL$37))/(MAX('10 (ind)'!BL$6:BL$37)-MIN('10 (ind)'!BL$6:BL$37))),ABS(-100+(100*(('10 (ind)'!BL15-MIN('10 (ind)'!BL$6:BL$37))/(MAX('10 (ind)'!BL$6:BL$37)-MIN('10 (ind)'!BL$6:BL$37))))))</f>
        <v>8.1081081081081088</v>
      </c>
      <c r="BM16" s="75">
        <f>IF('10 (ind)'!BM$1="si",100*(('10 (ind)'!BM15-MIN('10 (ind)'!BM$6:BM$37))/(MAX('10 (ind)'!BM$6:BM$37)-MIN('10 (ind)'!BM$6:BM$37))),ABS(-100+(100*(('10 (ind)'!BM15-MIN('10 (ind)'!BM$6:BM$37))/(MAX('10 (ind)'!BM$6:BM$37)-MIN('10 (ind)'!BM$6:BM$37))))))</f>
        <v>29.500682958274062</v>
      </c>
      <c r="BN16" s="75">
        <f>IF('10 (ind)'!BN$1="si",100*(('10 (ind)'!BN15-MIN('10 (ind)'!BN$6:BN$37))/(MAX('10 (ind)'!BN$6:BN$37)-MIN('10 (ind)'!BN$6:BN$37))),ABS(-100+(100*(('10 (ind)'!BN15-MIN('10 (ind)'!BN$6:BN$37))/(MAX('10 (ind)'!BN$6:BN$37)-MIN('10 (ind)'!BN$6:BN$37))))))</f>
        <v>63.074048318198592</v>
      </c>
      <c r="BO16" s="75">
        <f>IF('10 (ind)'!BO$1="si",100*(('10 (ind)'!BO15-MIN('10 (ind)'!BO$6:BO$37))/(MAX('10 (ind)'!BO$6:BO$37)-MIN('10 (ind)'!BO$6:BO$37))),ABS(-100+(100*(('10 (ind)'!BO15-MIN('10 (ind)'!BO$6:BO$37))/(MAX('10 (ind)'!BO$6:BO$37)-MIN('10 (ind)'!BO$6:BO$37))))))</f>
        <v>29.804781008935471</v>
      </c>
      <c r="BP16" s="75">
        <f>IF('10 (ind)'!BP$1="si",100*(('10 (ind)'!BP15-MIN('10 (ind)'!BP$6:BP$37))/(MAX('10 (ind)'!BP$6:BP$37)-MIN('10 (ind)'!BP$6:BP$37))),ABS(-100+(100*(('10 (ind)'!BP15-MIN('10 (ind)'!BP$6:BP$37))/(MAX('10 (ind)'!BP$6:BP$37)-MIN('10 (ind)'!BP$6:BP$37))))))</f>
        <v>17.248482389292629</v>
      </c>
      <c r="BQ16" s="75">
        <f>IF('10 (ind)'!BQ$1="si",100*(('10 (ind)'!BQ15-MIN('10 (ind)'!BQ$6:BQ$37))/(MAX('10 (ind)'!BQ$6:BQ$37)-MIN('10 (ind)'!BQ$6:BQ$37))),ABS(-100+(100*(('10 (ind)'!BQ15-MIN('10 (ind)'!BQ$6:BQ$37))/(MAX('10 (ind)'!BQ$6:BQ$37)-MIN('10 (ind)'!BQ$6:BQ$37))))))</f>
        <v>18.983565377488208</v>
      </c>
      <c r="BR16" s="75">
        <f>IF('10 (ind)'!BR$1="si",100*(('10 (ind)'!BR15-MIN('10 (ind)'!BR$6:BR$37))/(MAX('10 (ind)'!BR$6:BR$37)-MIN('10 (ind)'!BR$6:BR$37))),ABS(-100+(100*(('10 (ind)'!BR15-MIN('10 (ind)'!BR$6:BR$37))/(MAX('10 (ind)'!BP$6:BP$37)-MIN('10 (ind)'!BR$6:BR$37))))))</f>
        <v>2.2805936757803948</v>
      </c>
      <c r="BS16" s="75">
        <f>IF('10 (ind)'!BS$1="si",100*(('10 (ind)'!BS15-MIN('10 (ind)'!BS$6:BS$37))/(MAX('10 (ind)'!BS$6:BS$37)-MIN('10 (ind)'!BS$6:BS$37))),ABS(-100+(100*(('10 (ind)'!BS15-MIN('10 (ind)'!BS$6:BS$37))/(MAX('10 (ind)'!BQ$6:BQ$37)-MIN('10 (ind)'!BS$6:BS$37))))))</f>
        <v>43.743319682776814</v>
      </c>
      <c r="BT16" s="75">
        <f>IF('10 (ind)'!BT$1="si",100*(('10 (ind)'!BT15-MIN('10 (ind)'!BT$6:BT$37))/(MAX('10 (ind)'!BT$6:BT$37)-MIN('10 (ind)'!BT$6:BT$37))),ABS(-100+(100*(('10 (ind)'!BT15-MIN('10 (ind)'!BT$6:BT$37))/(MAX('10 (ind)'!BR$6:BR$37)-MIN('10 (ind)'!BT$6:BT$37))))))</f>
        <v>84.573835864555676</v>
      </c>
      <c r="BU16" s="75">
        <f>IF('10 (ind)'!BU$1="si",100*(('10 (ind)'!BU15-MIN('10 (ind)'!BU$6:BU$37))/(MAX('10 (ind)'!BU$6:BU$37)-MIN('10 (ind)'!BU$6:BU$37))),ABS(-100+(100*(('10 (ind)'!BU15-MIN('10 (ind)'!BU$6:BU$37))/(MAX('10 (ind)'!BU$6:BU$37)-MIN('10 (ind)'!BU$6:BU$37))))))</f>
        <v>5.3646269907795556</v>
      </c>
      <c r="BV16" s="75">
        <f>IF('10 (ind)'!BV$1="si",100*(('10 (ind)'!BV15-MIN('10 (ind)'!BV$6:BV$37))/(MAX('10 (ind)'!BV$6:BV$37)-MIN('10 (ind)'!BV$6:BV$37))),ABS(-100+(100*(('10 (ind)'!BV15-MIN('10 (ind)'!BV$6:BV$37))/(MAX('10 (ind)'!BV$6:BV$37)-MIN('10 (ind)'!BV$6:BV$37))))))</f>
        <v>54.990980156343959</v>
      </c>
      <c r="BW16" s="75">
        <f>IF('10 (ind)'!BW$1="si",100*(('10 (ind)'!BW15-MIN('10 (ind)'!BW$6:BW$37))/(MAX('10 (ind)'!BW$6:BW$37)-MIN('10 (ind)'!BW$6:BW$37))),ABS(-100+(100*(('10 (ind)'!BW15-MIN('10 (ind)'!BW$6:BW$37))/(MAX('10 (ind)'!BW$6:BW$37)-MIN('10 (ind)'!BW$6:BW$37))))))</f>
        <v>96.938908427771281</v>
      </c>
      <c r="BX16" s="75">
        <f>IF('10 (ind)'!BX$1="si",100*(('10 (ind)'!BX15-MIN('10 (ind)'!BX$6:BX$37))/(MAX('10 (ind)'!BX$6:BX$37)-MIN('10 (ind)'!BX$6:BX$37))),ABS(-100+(100*(('10 (ind)'!BX15-MIN('10 (ind)'!BX$6:BX$37))/(MAX('10 (ind)'!BX$6:BX$37)-MIN('10 (ind)'!BX$6:BX$37))))))</f>
        <v>2.0099036668908923</v>
      </c>
      <c r="BY16" s="75">
        <f>IF('10 (ind)'!BY$1="si",100*(('10 (ind)'!BY15-MIN('10 (ind)'!BY$6:BY$37))/(MAX('10 (ind)'!BY$6:BY$37)-MIN('10 (ind)'!BY$6:BY$37))),ABS(-100+(100*(('10 (ind)'!BY15-MIN('10 (ind)'!BY$6:BY$37))/(MAX('10 (ind)'!BY$6:BY$37)-MIN('10 (ind)'!BY$6:BY$37))))))</f>
        <v>100</v>
      </c>
      <c r="BZ16" s="75">
        <f>IF('10 (ind)'!BZ$1="si",100*(('10 (ind)'!BZ15-MIN('10 (ind)'!BZ$6:BZ$37))/(MAX('10 (ind)'!BZ$6:BZ$37)-MIN('10 (ind)'!BZ$6:BZ$37))),ABS(-100+(100*(('10 (ind)'!BZ15-MIN('10 (ind)'!BZ$6:BZ$37))/(MAX('10 (ind)'!BZ$6:BZ$37)-MIN('10 (ind)'!BZ$6:BZ$37))))))</f>
        <v>79.609282721484917</v>
      </c>
      <c r="CA16" s="75">
        <f>IF('10 (ind)'!CA$1="si",100*(('10 (ind)'!CA15-MIN('10 (ind)'!CA$6:CA$37))/(MAX('10 (ind)'!CA$6:CA$37)-MIN('10 (ind)'!CA$6:CA$37))),ABS(-100+(100*(('10 (ind)'!CA15-MIN('10 (ind)'!CA$6:CA$37))/(MAX('10 (ind)'!CA$6:CA$37)-MIN('10 (ind)'!CA$6:CA$37))))))</f>
        <v>0</v>
      </c>
      <c r="CB16" s="75">
        <f>IF('10 (ind)'!CB$1="si",100*(('10 (ind)'!CB15-MIN('10 (ind)'!CB$6:CB$37))/(MAX('10 (ind)'!CB$6:CB$37)-MIN('10 (ind)'!CB$6:CB$37))),ABS(-100+(100*(('10 (ind)'!CB15-MIN('10 (ind)'!CB$6:CB$37))/(MAX('10 (ind)'!CB$6:CB$37)-MIN('10 (ind)'!CB$6:CB$37))))))</f>
        <v>86.956521739130437</v>
      </c>
      <c r="CC16" s="75">
        <f>IF('10 (ind)'!CC$1="si",100*(('10 (ind)'!CC15-MIN('10 (ind)'!CC$6:CC$37))/(MAX('10 (ind)'!CC$6:CC$37)-MIN('10 (ind)'!CC$6:CC$37))),ABS(-100+(100*(('10 (ind)'!CC15-MIN('10 (ind)'!CC$6:CC$37))/(MAX('10 (ind)'!CC$6:CC$37)-MIN('10 (ind)'!CC$6:CC$37))))))</f>
        <v>60.457880710933324</v>
      </c>
      <c r="CD16" s="75">
        <f>IF('10 (ind)'!CD$1="si",100*(('10 (ind)'!CD15-MIN('10 (ind)'!CD$6:CD$37))/(MAX('10 (ind)'!CD$6:CD$37)-MIN('10 (ind)'!CD$6:CD$37))),ABS(-100+(100*(('10 (ind)'!CD15-MIN('10 (ind)'!CD$6:CD$37))/(MAX('10 (ind)'!CD$6:CD$37)-MIN('10 (ind)'!CD$6:CD$37))))))</f>
        <v>4.1072461772100277E-2</v>
      </c>
      <c r="CE16" s="75">
        <f>IF('10 (ind)'!CE$1="si",100*(('10 (ind)'!CE15-MIN('10 (ind)'!CE$6:CE$37))/(MAX('10 (ind)'!CE$6:CE$37)-MIN('10 (ind)'!CE$6:CE$37))),ABS(-100+(100*(('10 (ind)'!CE15-MIN('10 (ind)'!CE$6:CE$37))/(MAX('10 (ind)'!CE$6:CE$37)-MIN('10 (ind)'!CE$6:CE$37))))))</f>
        <v>5.7019425552386886</v>
      </c>
      <c r="CF16" s="75">
        <f>IF('10 (ind)'!CF$1="si",100*(('10 (ind)'!CF15-MIN('10 (ind)'!CF$6:CF$37))/(MAX('10 (ind)'!CF$6:CF$37)-MIN('10 (ind)'!CF$6:CF$37))),ABS(-100+(100*(('10 (ind)'!CF15-MIN('10 (ind)'!CF$6:CF$37))/(MAX('10 (ind)'!CF$6:CF$37)-MIN('10 (ind)'!CF$6:CF$37))))))</f>
        <v>6.9520638369683114</v>
      </c>
      <c r="CG16" s="75">
        <f>IF('10 (ind)'!CG$1="si",100*(('10 (ind)'!CG15-MIN('10 (ind)'!CG$6:CG$37))/(MAX('10 (ind)'!CG$6:CG$37)-MIN('10 (ind)'!CG$6:CG$37))),ABS(-100+(100*(('10 (ind)'!CG15-MIN('10 (ind)'!CG$6:CG$37))/(MAX('10 (ind)'!CG$6:CG$37)-MIN('10 (ind)'!CG$6:CG$37))))))</f>
        <v>58.487479538413766</v>
      </c>
      <c r="CH16" s="75">
        <f>IF('10 (ind)'!CH$1="si",100*(('10 (ind)'!CH15-MIN('10 (ind)'!CH$6:CH$37))/(MAX('10 (ind)'!CH$6:CH$37)-MIN('10 (ind)'!CH$6:CH$37))),ABS(-100+(100*(('10 (ind)'!CH15-MIN('10 (ind)'!CH$6:CH$37))/(MAX('10 (ind)'!CH$6:CH$37)-MIN('10 (ind)'!CH$6:CH$37))))))</f>
        <v>5.4968516876339031</v>
      </c>
      <c r="CI16" s="75">
        <f>IF('10 (ind)'!CI$1="si",100*(('10 (ind)'!CI15-MIN('10 (ind)'!CI$6:CI$37))/(MAX('10 (ind)'!CI$6:CI$37)-MIN('10 (ind)'!CI$6:CI$37))),ABS(-100+(100*(('10 (ind)'!CI15-MIN('10 (ind)'!CI$6:CI$37))/(MAX('10 (ind)'!CI$6:CI$37)-MIN('10 (ind)'!CI$6:CI$37))))))</f>
        <v>52.23758878392298</v>
      </c>
      <c r="CJ16" s="75">
        <f>IF('10 (ind)'!CJ$1="si",100*(('10 (ind)'!CJ15-MIN('10 (ind)'!CJ$6:CJ$37))/(MAX('10 (ind)'!CJ$6:CJ$37)-MIN('10 (ind)'!CJ$6:CJ$37))),ABS(-100+(100*(('10 (ind)'!CJ15-MIN('10 (ind)'!CJ$6:CJ$37))/(MAX('10 (ind)'!CJ$6:CJ$37)-MIN('10 (ind)'!CJ$6:CJ$37))))))</f>
        <v>34.748178110319074</v>
      </c>
      <c r="CK16" s="75">
        <f>IF('10 (ind)'!CK$1="si",100*(('10 (ind)'!CK15-MIN('10 (ind)'!CK$6:CK$37))/(MAX('10 (ind)'!CK$6:CK$37)-MIN('10 (ind)'!CK$6:CK$37))),ABS(-100+(100*(('10 (ind)'!CK15-MIN('10 (ind)'!CK$6:CK$37))/(MAX('10 (ind)'!CK$6:CK$37)-MIN('10 (ind)'!CK$6:CK$37))))))</f>
        <v>2.7494141964867032</v>
      </c>
      <c r="CL16" s="75">
        <f>IF('10 (ind)'!CL$1="si",100*(('10 (ind)'!CL15-MIN('10 (ind)'!CL$6:CL$37))/(MAX('10 (ind)'!CL$6:CL$37)-MIN('10 (ind)'!CL$6:CL$37))),ABS(-100+(100*(('10 (ind)'!CL15-MIN('10 (ind)'!CL$6:CL$37))/(MAX('10 (ind)'!CL$6:CL$37)-MIN('10 (ind)'!CL$6:CL$37))))))</f>
        <v>11.461420784898158</v>
      </c>
      <c r="CM16" s="75">
        <f>IF('10 (ind)'!CM$1="si",100*(('10 (ind)'!CM15-MIN('10 (ind)'!CM$6:CM$37))/(MAX('10 (ind)'!CM$6:CM$37)-MIN('10 (ind)'!CM$6:CM$37))),ABS(-100+(100*(('10 (ind)'!CM15-MIN('10 (ind)'!CM$6:CM$37))/(MAX('10 (ind)'!CM$6:CM$37)-MIN('10 (ind)'!CM$6:CM$37))))))</f>
        <v>6.7461338354092852</v>
      </c>
    </row>
    <row r="17" spans="1:91">
      <c r="A17" s="18" t="s">
        <v>216</v>
      </c>
      <c r="B17" s="87">
        <f>IF('10 (ind)'!B$1="si",100*(('10 (ind)'!B16-MIN('10 (ind)'!B$6:B$37))/(MAX('10 (ind)'!B$6:B$37)-MIN('10 (ind)'!B$6:B$37))),ABS(-100+(100*(('10 (ind)'!B16-MIN('10 (ind)'!B$6:B$37))/(MAX('10 (ind)'!B$6:B$37)-MIN('10 (ind)'!B$6:B$37))))))</f>
        <v>32.914849528843121</v>
      </c>
      <c r="C17" s="87">
        <f>IF('10 (ind)'!C$1="si",100*(('10 (ind)'!C16-MIN('10 (ind)'!C$6:C$37))/(MAX('10 (ind)'!C$6:C$37)-MIN('10 (ind)'!C$6:C$37))),ABS(-100+(100*(('10 (ind)'!C16-MIN('10 (ind)'!C$6:C$37))/(MAX('10 (ind)'!C$6:C$37)-MIN('10 (ind)'!C$6:C$37))))))</f>
        <v>6.4567242021606841</v>
      </c>
      <c r="D17" s="87">
        <f>IF('10 (ind)'!D$1="si",100*(('10 (ind)'!D16-MIN('10 (ind)'!D$6:D$37))/(MAX('10 (ind)'!D$6:D$37)-MIN('10 (ind)'!D$6:D$37))),ABS(-100+(100*(('10 (ind)'!D16-MIN('10 (ind)'!D$6:D$37))/(MAX('10 (ind)'!D$6:D$37)-MIN('10 (ind)'!D$6:D$37))))))</f>
        <v>58.633406136899893</v>
      </c>
      <c r="E17" s="87">
        <f>IF('10 (ind)'!E$1="si",100*(('10 (ind)'!E16-MIN('10 (ind)'!E$6:E$37))/(MAX('10 (ind)'!E$6:E$37)-MIN('10 (ind)'!E$6:E$37))),ABS(-100+(100*(('10 (ind)'!E16-MIN('10 (ind)'!E$6:E$37))/(MAX('10 (ind)'!E$6:E$37)-MIN('10 (ind)'!E$6:E$37))))))</f>
        <v>44.92024804991992</v>
      </c>
      <c r="F17" s="87">
        <f>IF('10 (ind)'!F$1="si",100*(('10 (ind)'!F16-MIN('10 (ind)'!F$6:F$37))/(MAX('10 (ind)'!F$6:F$37)-MIN('10 (ind)'!F$6:F$37))),ABS(-100+(100*(('10 (ind)'!F16-MIN('10 (ind)'!F$6:F$37))/(MAX('10 (ind)'!F$6:F$37)-MIN('10 (ind)'!F$6:F$37))))))</f>
        <v>28.08219178082193</v>
      </c>
      <c r="G17" s="87">
        <f>IF('10 (ind)'!G$1="si",100*(('10 (ind)'!G16-MIN('10 (ind)'!G$6:G$37))/(MAX('10 (ind)'!G$6:G$37)-MIN('10 (ind)'!G$6:G$37))),ABS(-100+(100*(('10 (ind)'!G16-MIN('10 (ind)'!G$6:G$37))/(MAX('10 (ind)'!G$6:G$37)-MIN('10 (ind)'!G$6:G$37))))))</f>
        <v>63.55932203389829</v>
      </c>
      <c r="H17" s="87">
        <f>IF('10 (ind)'!H$1="si",100*(('10 (ind)'!H16-MIN('10 (ind)'!H$6:H$37))/(MAX('10 (ind)'!H$6:H$37)-MIN('10 (ind)'!H$6:H$37))),ABS(-100+(100*(('10 (ind)'!H16-MIN('10 (ind)'!H$6:H$37))/(MAX('10 (ind)'!H$6:H$37)-MIN('10 (ind)'!H$6:H$37))))))</f>
        <v>72.307692307692307</v>
      </c>
      <c r="I17" s="87">
        <f>IF('10 (ind)'!I$1="si",100*(('10 (ind)'!I16-MIN('10 (ind)'!I$6:I$37))/(MAX('10 (ind)'!I$6:I$37)-MIN('10 (ind)'!I$6:I$37))),ABS(-100+(100*(('10 (ind)'!I16-MIN('10 (ind)'!I$6:I$37))/(MAX('10 (ind)'!I$6:I$37)-MIN('10 (ind)'!I$6:I$37))))))</f>
        <v>79.375</v>
      </c>
      <c r="J17" s="87">
        <f>IF('10 (ind)'!J$1="si",100*(('10 (ind)'!J16-MIN('10 (ind)'!J$6:J$37))/(MAX('10 (ind)'!J$6:J$37)-MIN('10 (ind)'!J$6:J$37))),ABS(-100+(100*(('10 (ind)'!J16-MIN('10 (ind)'!J$6:J$37))/(MAX('10 (ind)'!J$6:J$37)-MIN('10 (ind)'!J$6:J$37))))))</f>
        <v>16.592920353982294</v>
      </c>
      <c r="K17" s="87">
        <f>IF('10 (ind)'!K$1="si",100*(('10 (ind)'!K16-MIN('10 (ind)'!K$6:K$37))/(MAX('10 (ind)'!K$6:K$37)-MIN('10 (ind)'!K$6:K$37))),ABS(-100+(100*(('10 (ind)'!K16-MIN('10 (ind)'!K$6:K$37))/(MAX('10 (ind)'!K$6:K$37)-MIN('10 (ind)'!K$6:K$37))))))</f>
        <v>60.408849002625722</v>
      </c>
      <c r="L17" s="87">
        <f>IF('10 (ind)'!L$1="si",100*(('10 (ind)'!L16-MIN('10 (ind)'!L$6:L$37))/(MAX('10 (ind)'!L$6:L$37)-MIN('10 (ind)'!L$6:L$37))),ABS(-100+(100*(('10 (ind)'!L16-MIN('10 (ind)'!L$6:L$37))/(MAX('10 (ind)'!L$6:L$37)-MIN('10 (ind)'!L$6:L$37))))))</f>
        <v>96.205067812870908</v>
      </c>
      <c r="M17" s="87">
        <f>IF('10 (ind)'!M$1="si",100*(('10 (ind)'!M16-MIN('10 (ind)'!M$6:M$37))/(MAX('10 (ind)'!M$6:M$37)-MIN('10 (ind)'!M$6:M$37))),ABS(-100+(100*(('10 (ind)'!M16-MIN('10 (ind)'!M$6:M$37))/(MAX('10 (ind)'!M$6:M$37)-MIN('10 (ind)'!M$6:M$37))))))</f>
        <v>37.656066388165186</v>
      </c>
      <c r="N17" s="87">
        <f>IF('10 (ind)'!N$1="si",100*(('10 (ind)'!N16-MIN('10 (ind)'!N$6:N$37))/(MAX('10 (ind)'!N$6:N$37)-MIN('10 (ind)'!N$6:N$37))),ABS(-100+(100*(('10 (ind)'!N16-MIN('10 (ind)'!N$6:N$37))/(MAX('10 (ind)'!N$6:N$37)-MIN('10 (ind)'!N$6:N$37))))))</f>
        <v>91.216235145969236</v>
      </c>
      <c r="O17" s="87">
        <f>IF('10 (ind)'!O$1="si",100*(('10 (ind)'!O16-MIN('10 (ind)'!O$6:O$37))/(MAX('10 (ind)'!O$6:O$37)-MIN('10 (ind)'!O$6:O$37))),ABS(-100+(100*(('10 (ind)'!O16-MIN('10 (ind)'!O$6:O$37))/(MAX('10 (ind)'!O$6:O$37)-MIN('10 (ind)'!O$6:O$37))))))</f>
        <v>79.86872097928449</v>
      </c>
      <c r="P17" s="87">
        <f>IF('10 (ind)'!P$1="si",100*(('10 (ind)'!P16-MIN('10 (ind)'!P$6:P$37))/(MAX('10 (ind)'!P$6:P$37)-MIN('10 (ind)'!P$6:P$37))),ABS(-100+(100*(('10 (ind)'!P16-MIN('10 (ind)'!P$6:P$37))/(MAX('10 (ind)'!P$6:P$37)-MIN('10 (ind)'!P$6:P$37))))))</f>
        <v>3.6307291074840138</v>
      </c>
      <c r="Q17" s="87">
        <f>IF('10 (ind)'!Q$1="si",100*(('10 (ind)'!Q16-MIN('10 (ind)'!Q$6:Q$37))/(MAX('10 (ind)'!Q$6:Q$37)-MIN('10 (ind)'!Q$6:Q$37))),ABS(-100+(100*(('10 (ind)'!Q16-MIN('10 (ind)'!Q$6:Q$37))/(MAX('10 (ind)'!Q$6:Q$37)-MIN('10 (ind)'!Q$6:Q$37))))))</f>
        <v>0</v>
      </c>
      <c r="R17" s="87">
        <f>IF('10 (ind)'!R$1="si",100*(('10 (ind)'!R16-MIN('10 (ind)'!R$6:R$37))/(MAX('10 (ind)'!R$6:R$37)-MIN('10 (ind)'!R$6:R$37))),ABS(-100+(100*(('10 (ind)'!R16-MIN('10 (ind)'!R$6:R$37))/(MAX('10 (ind)'!R$6:R$37)-MIN('10 (ind)'!R$6:R$37))))))</f>
        <v>0.23505732521483658</v>
      </c>
      <c r="S17" s="75">
        <f>ABS(ABS(('10 (ind)'!S16-((MAX('10 (ind)'!S$6:S$37)+MIN('10 (ind)'!S$6:S$37))/2))/(((MAX('10 (ind)'!S$6:S$37)+MIN('10 (ind)'!S$6:S$37))/2)-MAX('10 (ind)'!S$6:S$37))*100)-100)</f>
        <v>5.2980132450331183</v>
      </c>
      <c r="T17" s="75">
        <f>IF('10 (ind)'!T$1="si",100*(('10 (ind)'!T16-MIN('10 (ind)'!T$6:T$37))/(MAX('10 (ind)'!T$6:T$37)-MIN('10 (ind)'!T$6:T$37))),ABS(-100+(100*(('10 (ind)'!T16-MIN('10 (ind)'!T$6:T$37))/(MAX('10 (ind)'!T$6:T$37)-MIN('10 (ind)'!T$6:T$37))))))</f>
        <v>43.268818918030497</v>
      </c>
      <c r="U17" s="75">
        <f>IF('10 (ind)'!U$1="si",100*(('10 (ind)'!U16-MIN('10 (ind)'!U$6:U$37))/(MAX('10 (ind)'!U$6:U$37)-MIN('10 (ind)'!U$6:U$37))),ABS(-100+(100*(('10 (ind)'!U16-MIN('10 (ind)'!U$6:U$37))/(MAX('10 (ind)'!U$6:U$37)-MIN('10 (ind)'!U$6:U$37))))))</f>
        <v>100</v>
      </c>
      <c r="V17" s="75">
        <f>IF('10 (ind)'!V$1="si",100*(('10 (ind)'!V16-MIN('10 (ind)'!V$6:V$37))/(MAX('10 (ind)'!V$6:V$37)-MIN('10 (ind)'!V$6:V$37))),ABS(-100+(100*(('10 (ind)'!V16-MIN('10 (ind)'!V$6:V$37))/(MAX('10 (ind)'!V$6:V$37)-MIN('10 (ind)'!V$6:V$37))))))</f>
        <v>94.594594594594597</v>
      </c>
      <c r="W17" s="75">
        <f>IF('10 (ind)'!W$1="si",100*(('10 (ind)'!W16-MIN('10 (ind)'!W$6:W$37))/(MAX('10 (ind)'!W$6:W$37)-MIN('10 (ind)'!W$6:W$37))),ABS(-100+(100*(('10 (ind)'!W16-MIN('10 (ind)'!W$6:W$37))/(MAX('10 (ind)'!W$6:W$37)-MIN('10 (ind)'!W$6:W$37))))))</f>
        <v>80.238857883051011</v>
      </c>
      <c r="X17" s="75">
        <f>IF('10 (ind)'!X$1="si",100*(('10 (ind)'!X16-MIN('10 (ind)'!X$6:X$37))/(MAX('10 (ind)'!X$6:X$37)-MIN('10 (ind)'!X$6:X$37))),ABS(-100+(100*(('10 (ind)'!X16-MIN('10 (ind)'!X$6:X$37))/(MAX('10 (ind)'!X$6:X$37)-MIN('10 (ind)'!X$6:X$37))))))</f>
        <v>66.76214020640262</v>
      </c>
      <c r="Y17" s="75">
        <f>IF('10 (ind)'!Y$1="si",100*(('10 (ind)'!Y16-MIN('10 (ind)'!Y$6:Y$37))/(MAX('10 (ind)'!Y$6:Y$37)-MIN('10 (ind)'!Y$6:Y$37))),ABS(-100+(100*(('10 (ind)'!Y16-MIN('10 (ind)'!Y$6:Y$37))/(MAX('10 (ind)'!Y$6:Y$37)-MIN('10 (ind)'!Y$6:Y$37))))))</f>
        <v>50.54199237552465</v>
      </c>
      <c r="Z17" s="75">
        <f>IF('10 (ind)'!Z$1="si",100*(('10 (ind)'!Z16-MIN('10 (ind)'!Z$6:Z$37))/(MAX('10 (ind)'!Z$6:Z$37)-MIN('10 (ind)'!Z$6:Z$37))),ABS(-100+(100*(('10 (ind)'!Z16-MIN('10 (ind)'!Z$6:Z$37))/(MAX('10 (ind)'!Z$6:Z$37)-MIN('10 (ind)'!Z$6:Z$37))))))</f>
        <v>42.751826309240769</v>
      </c>
      <c r="AA17" s="75">
        <f>IF('10 (ind)'!AA$1="si",100*(('10 (ind)'!AA16-MIN('10 (ind)'!AA$6:AA$37))/(MAX('10 (ind)'!AA$6:AA$37)-MIN('10 (ind)'!AA$6:AA$37))),ABS(-100+(100*(('10 (ind)'!AA16-MIN('10 (ind)'!AA$6:AA$37))/(MAX('10 (ind)'!AA$6:AA$37)-MIN('10 (ind)'!AA$6:AA$37))))))</f>
        <v>47.138313421261543</v>
      </c>
      <c r="AB17" s="75">
        <f>IF('10 (ind)'!AB$1="si",100*(('10 (ind)'!AB16-MIN('10 (ind)'!AB$6:AB$37))/(MAX('10 (ind)'!AB$6:AB$37)-MIN('10 (ind)'!AB$6:AB$37))),ABS(-100+(100*(('10 (ind)'!AB16-MIN('10 (ind)'!AB$6:AB$37))/(MAX('10 (ind)'!AB$6:AB$37)-MIN('10 (ind)'!AB$6:AB$37))))))</f>
        <v>22.373910471030911</v>
      </c>
      <c r="AC17" s="75">
        <f>IF('10 (ind)'!AC$1="si",100*(('10 (ind)'!AC16-MIN('10 (ind)'!AC$6:AC$37))/(MAX('10 (ind)'!AC$6:AC$37)-MIN('10 (ind)'!AC$6:AC$37))),ABS(-100+(100*(('10 (ind)'!AC16-MIN('10 (ind)'!AC$6:AC$37))/(MAX('10 (ind)'!AC$6:AC$37)-MIN('10 (ind)'!AC$6:AC$37))))))</f>
        <v>52.421219524310331</v>
      </c>
      <c r="AD17" s="75">
        <f>IF('10 (ind)'!AD$1="si",100*(('10 (ind)'!AD16-MIN('10 (ind)'!AD$6:AD$37))/(MAX('10 (ind)'!AD$6:AD$37)-MIN('10 (ind)'!AD$6:AD$37))),ABS(-100+(100*(('10 (ind)'!AD16-MIN('10 (ind)'!AD$6:AD$37))/(MAX('10 (ind)'!AD$6:AD$37)-MIN('10 (ind)'!AD$6:AD$37))))))</f>
        <v>59.703990019636777</v>
      </c>
      <c r="AE17" s="75">
        <f>IF('10 (ind)'!AE$1="si",100*(('10 (ind)'!AE16-MIN('10 (ind)'!AE$6:AE$37))/(MAX('10 (ind)'!AE$6:AE$37)-MIN('10 (ind)'!AE$6:AE$37))),ABS(-100+(100*(('10 (ind)'!AE16-MIN('10 (ind)'!AE$6:AE$37))/(MAX('10 (ind)'!AE$6:AE$37)-MIN('10 (ind)'!AE$6:AE$37))))))</f>
        <v>58.036667502529347</v>
      </c>
      <c r="AF17" s="75">
        <f>IF('10 (ind)'!AF$1="si",100*(('10 (ind)'!AF16-MIN('10 (ind)'!AF$6:AF$37))/(MAX('10 (ind)'!AF$6:AF$37)-MIN('10 (ind)'!AF$6:AF$37))),ABS(-100+(100*(('10 (ind)'!AF16-MIN('10 (ind)'!AF$6:AF$37))/(MAX('10 (ind)'!AF$6:AF$37)-MIN('10 (ind)'!AF$6:AF$37))))))</f>
        <v>55.274132967954579</v>
      </c>
      <c r="AG17" s="75">
        <f>IF('10 (ind)'!AG$1="si",100*(('10 (ind)'!AG16-MIN('10 (ind)'!AG$6:AG$37))/(MAX('10 (ind)'!AG$6:AG$37)-MIN('10 (ind)'!AG$6:AG$37))),ABS(-100+(100*(('10 (ind)'!AG16-MIN('10 (ind)'!AG$6:AG$37))/(MAX('10 (ind)'!AG$6:AG$37)-MIN('10 (ind)'!AG$6:AG$37))))))</f>
        <v>61.459615709915496</v>
      </c>
      <c r="AH17" s="75">
        <f>IF('10 (ind)'!AH$1="si",100*(('10 (ind)'!AH16-MIN('10 (ind)'!AH$6:AH$37))/(MAX('10 (ind)'!AH$6:AH$37)-MIN('10 (ind)'!AH$6:AH$37))),ABS(-100+(100*(('10 (ind)'!AH16-MIN('10 (ind)'!AH$6:AH$37))/(MAX('10 (ind)'!AH$6:AH$37)-MIN('10 (ind)'!AH$6:AH$37))))))</f>
        <v>31.525582891454313</v>
      </c>
      <c r="AI17" s="75">
        <f>IF('10 (ind)'!AI$1="si",100*(('10 (ind)'!AI16-MIN('10 (ind)'!AI$6:AI$37))/(MAX('10 (ind)'!AI$6:AI$37)-MIN('10 (ind)'!AI$6:AI$37))),ABS(-100+(100*(('10 (ind)'!AI16-MIN('10 (ind)'!AI$6:AI$37))/(MAX('10 (ind)'!AI$6:AI$37)-MIN('10 (ind)'!AI$6:AI$37))))))</f>
        <v>1.1136546937245924</v>
      </c>
      <c r="AJ17" s="75">
        <f>IF('10 (ind)'!AJ$1="si",100*(('10 (ind)'!AJ16-MIN('10 (ind)'!AJ$6:AJ$37))/(MAX('10 (ind)'!AJ$6:AJ$37)-MIN('10 (ind)'!AJ$6:AJ$37))),ABS(-100+(100*(('10 (ind)'!AJ16-MIN('10 (ind)'!AJ$6:AJ$37))/(MAX('10 (ind)'!AJ$6:AJ$37)-MIN('10 (ind)'!AJ$6:AJ$37))))))</f>
        <v>73.645199092625745</v>
      </c>
      <c r="AK17" s="75">
        <f>IF('10 (ind)'!AK$1="si",100*(('10 (ind)'!AK16-MIN('10 (ind)'!AK$6:AK$37))/(MAX('10 (ind)'!AK$6:AK$37)-MIN('10 (ind)'!AK$6:AK$37))),ABS(-100+(100*(('10 (ind)'!AK16-MIN('10 (ind)'!AK$6:AK$37))/(MAX('10 (ind)'!AK$6:AK$37)-MIN('10 (ind)'!AK$6:AK$37))))))</f>
        <v>7.1160190113979143</v>
      </c>
      <c r="AL17" s="75">
        <f>IF('10 (ind)'!AL$1="si",100*(('10 (ind)'!AL16-MIN('10 (ind)'!AL$6:AL$37))/(MAX('10 (ind)'!AL$6:AL$37)-MIN('10 (ind)'!AL$6:AL$37))),ABS(-100+(100*(('10 (ind)'!AL16-MIN('10 (ind)'!AL$6:AL$37))/(MAX('10 (ind)'!AL$6:AL$37)-MIN('10 (ind)'!AL$6:AL$37))))))</f>
        <v>96.761973231096988</v>
      </c>
      <c r="AM17" s="75">
        <f>IF('10 (ind)'!AM$1="si",100*(('10 (ind)'!AM16-MIN('10 (ind)'!AM$6:AM$37))/(MAX('10 (ind)'!AM$6:AM$37)-MIN('10 (ind)'!AM$6:AM$37))),ABS(-100+(100*(('10 (ind)'!AM16-MIN('10 (ind)'!AM$6:AM$37))/(MAX('10 (ind)'!AM$6:AM$37)-MIN('10 (ind)'!AM$6:AM$37))))))</f>
        <v>72.639103157585154</v>
      </c>
      <c r="AN17" s="75">
        <f>IF('10 (ind)'!AN$1="si",100*(('10 (ind)'!AN16-MIN('10 (ind)'!AN$6:AN$37))/(MAX('10 (ind)'!AN$6:AN$37)-MIN('10 (ind)'!AN$6:AN$37))),ABS(-100+(100*(('10 (ind)'!AN16-MIN('10 (ind)'!AN$6:AN$37))/(MAX('10 (ind)'!AN$6:AN$37)-MIN('10 (ind)'!AN$6:AN$37))))))</f>
        <v>24.811289961292417</v>
      </c>
      <c r="AO17" s="75">
        <f>IF('10 (ind)'!AO$1="si",100*(('10 (ind)'!AO16-MIN('10 (ind)'!AO$6:AO$37))/(MAX('10 (ind)'!AO$6:AO$37)-MIN('10 (ind)'!AO$6:AO$37))),ABS(-100+(100*(('10 (ind)'!AO16-MIN('10 (ind)'!AO$6:AO$37))/(MAX('10 (ind)'!AO$6:AO$37)-MIN('10 (ind)'!AO$6:AO$37))))))</f>
        <v>79.132798820149162</v>
      </c>
      <c r="AP17" s="75">
        <f>IF('10 (ind)'!AP$1="si",100*(('10 (ind)'!AP16-MIN('10 (ind)'!AP$6:AP$37))/(MAX('10 (ind)'!AP$6:AP$37)-MIN('10 (ind)'!AP$6:AP$37))),ABS(-100+(100*(('10 (ind)'!AP16-MIN('10 (ind)'!AP$6:AP$37))/(MAX('10 (ind)'!AP$6:AP$37)-MIN('10 (ind)'!AP$6:AP$37))))))</f>
        <v>76.878415633651258</v>
      </c>
      <c r="AQ17" s="75">
        <f>IF('10 (ind)'!AQ$1="si",100*(('10 (ind)'!AQ16-MIN('10 (ind)'!AQ$6:AQ$37))/(MAX('10 (ind)'!AQ$6:AQ$37)-MIN('10 (ind)'!AQ$6:AQ$37))),ABS(-100+(100*(('10 (ind)'!AQ16-MIN('10 (ind)'!AQ$6:AQ$37))/(MAX('10 (ind)'!AQ$6:AQ$37)-MIN('10 (ind)'!AQ$6:AQ$37))))))</f>
        <v>11.103842631728906</v>
      </c>
      <c r="AR17" s="75">
        <f>IF('10 (ind)'!AR$1="si",100*(('10 (ind)'!AR16-MIN('10 (ind)'!AR$6:AR$37))/(MAX('10 (ind)'!AR$6:AR$37)-MIN('10 (ind)'!AR$6:AR$37))),ABS(-100+(100*(('10 (ind)'!AR16-MIN('10 (ind)'!AR$6:AR$37))/(MAX('10 (ind)'!AR$6:AR$37)-MIN('10 (ind)'!AR$6:AR$37))))))</f>
        <v>19.114018936083486</v>
      </c>
      <c r="AS17" s="75">
        <f>IF('10 (ind)'!AS$1="si",100*(('10 (ind)'!AS16-MIN('10 (ind)'!AS$6:AS$37))/(MAX('10 (ind)'!AS$6:AS$37)-MIN('10 (ind)'!AS$6:AS$37))),ABS(-100+(100*(('10 (ind)'!AS16-MIN('10 (ind)'!AS$6:AS$37))/(MAX('10 (ind)'!AS$6:AS$37)-MIN('10 (ind)'!AS$6:AS$37))))))</f>
        <v>41.004184100418406</v>
      </c>
      <c r="AT17" s="75">
        <f>IF('10 (ind)'!AT$1="si",100*(('10 (ind)'!AT16-MIN('10 (ind)'!AT$6:AT$37))/(MAX('10 (ind)'!AT$6:AT$37)-MIN('10 (ind)'!AT$6:AT$37))),ABS(-100+(100*(('10 (ind)'!AT16-MIN('10 (ind)'!AT$6:AT$37))/(MAX('10 (ind)'!AT$6:AT$37)-MIN('10 (ind)'!AT$6:AT$37))))))</f>
        <v>0</v>
      </c>
      <c r="AU17" s="75">
        <f>IF('10 (ind)'!AU$1="si",100*(('10 (ind)'!AU16-MIN('10 (ind)'!AU$6:AU$37))/(MAX('10 (ind)'!AU$6:AU$37)-MIN('10 (ind)'!AU$6:AU$37))),ABS(-100+(100*(('10 (ind)'!AU16-MIN('10 (ind)'!AU$6:AU$37))/(MAX('10 (ind)'!AU$6:AU$37)-MIN('10 (ind)'!AU$6:AU$37))))))</f>
        <v>34.343472065034987</v>
      </c>
      <c r="AV17" s="75">
        <f>IF('10 (ind)'!AV$1="si",100*(('10 (ind)'!AV16-MIN('10 (ind)'!AV$6:AV$37))/(MAX('10 (ind)'!AV$6:AV$37)-MIN('10 (ind)'!AV$6:AV$37))),ABS(-100+(100*(('10 (ind)'!AV16-MIN('10 (ind)'!AV$6:AV$37))/(MAX('10 (ind)'!AV$6:AV$37)-MIN('10 (ind)'!AV$6:AV$37))))))</f>
        <v>79.202772963604858</v>
      </c>
      <c r="AW17" s="75">
        <f>IF('10 (ind)'!AW$1="si",100*(('10 (ind)'!AW16-MIN('10 (ind)'!AW$6:AW$37))/(MAX('10 (ind)'!AW$6:AW$37)-MIN('10 (ind)'!AW$6:AW$37))),ABS(-100+(100*(('10 (ind)'!AW16-MIN('10 (ind)'!AW$6:AW$37))/(MAX('10 (ind)'!AW$6:AW$37)-MIN('10 (ind)'!AW$6:AW$37))))))</f>
        <v>24.493927125506072</v>
      </c>
      <c r="AX17" s="75">
        <f>IF('10 (ind)'!AX$1="si",100*(('10 (ind)'!AX16-MIN('10 (ind)'!AX$6:AX$37))/(MAX('10 (ind)'!AX$6:AX$37)-MIN('10 (ind)'!AX$6:AX$37))),ABS(-100+(100*(('10 (ind)'!AX16-MIN('10 (ind)'!AX$6:AX$37))/(MAX('10 (ind)'!AX$6:AX$37)-MIN('10 (ind)'!AX$6:AX$37))))))</f>
        <v>19.791151724591828</v>
      </c>
      <c r="AY17" s="75">
        <f>IF('10 (ind)'!AY$1="si",100*(('10 (ind)'!AY16-MIN('10 (ind)'!AY$6:AY$37))/(MAX('10 (ind)'!AY$6:AY$37)-MIN('10 (ind)'!AY$6:AY$37))),ABS(-100+(100*(('10 (ind)'!AY16-MIN('10 (ind)'!AY$6:AY$37))/(MAX('10 (ind)'!AY$6:AY$37)-MIN('10 (ind)'!AY$6:AY$37))))))</f>
        <v>22.26450999048522</v>
      </c>
      <c r="AZ17" s="75">
        <f>IF('10 (ind)'!AZ$1="si",100*(('10 (ind)'!AZ16-MIN('10 (ind)'!AZ$6:AZ$37))/(MAX('10 (ind)'!AZ$6:AZ$37)-MIN('10 (ind)'!AZ$6:AZ$37))),ABS(-100+(100*(('10 (ind)'!AZ16-MIN('10 (ind)'!AZ$6:AZ$37))/(MAX('10 (ind)'!AZ$6:AZ$37)-MIN('10 (ind)'!AZ$6:AZ$37))))))</f>
        <v>34.503199953471977</v>
      </c>
      <c r="BA17" s="75">
        <f>IF('10 (ind)'!BA$1="si",100*(('10 (ind)'!BA16-MIN('10 (ind)'!BA$6:BA$37))/(MAX('10 (ind)'!BA$6:BA$37)-MIN('10 (ind)'!BA$6:BA$37))),ABS(-100+(100*(('10 (ind)'!BA16-MIN('10 (ind)'!BA$6:BA$37))/(MAX('10 (ind)'!BA$6:BA$37)-MIN('10 (ind)'!BA$6:BA$37))))))</f>
        <v>45.931023809769563</v>
      </c>
      <c r="BB17" s="75">
        <f>IF('10 (ind)'!BB$1="si",100*(('10 (ind)'!BB16-MIN('10 (ind)'!BB$6:BB$37))/(MAX('10 (ind)'!BB$6:BB$37)-MIN('10 (ind)'!BB$6:BB$37))),ABS(-100+(100*(('10 (ind)'!BB16-MIN('10 (ind)'!BB$6:BB$37))/(MAX('10 (ind)'!BB$6:BB$37)-MIN('10 (ind)'!BB$6:BB$37))))))</f>
        <v>14.687727794263184</v>
      </c>
      <c r="BC17" s="75">
        <f>IF('10 (ind)'!BC$1="si",100*(('10 (ind)'!BC16-MIN('10 (ind)'!BC$6:BC$37))/(MAX('10 (ind)'!BC$6:BC$37)-MIN('10 (ind)'!BC$6:BC$37))),ABS(-100+(100*(('10 (ind)'!BC16-MIN('10 (ind)'!BC$6:BC$37))/(MAX('10 (ind)'!BC$6:BC$37)-MIN('10 (ind)'!BC$6:BC$37))))))</f>
        <v>22.049034945542221</v>
      </c>
      <c r="BD17" s="75">
        <f>IF('10 (ind)'!BD$1="si",100*(('10 (ind)'!BD16-MIN('10 (ind)'!BD$6:BD$37))/(MAX('10 (ind)'!BD$6:BD$37)-MIN('10 (ind)'!BD$6:BD$37))),ABS(-100+(100*(('10 (ind)'!BD16-MIN('10 (ind)'!BD$6:BD$37))/(MAX('10 (ind)'!BD$6:BD$37)-MIN('10 (ind)'!BD$6:BD$37))))))</f>
        <v>30.737282580464552</v>
      </c>
      <c r="BE17" s="75">
        <f>IF('10 (ind)'!BE$1="si",100*(('10 (ind)'!BE16-MIN('10 (ind)'!BE$6:BE$37))/(MAX('10 (ind)'!BE$6:BE$37)-MIN('10 (ind)'!BE$6:BE$37))),ABS(-100+(100*(('10 (ind)'!BE16-MIN('10 (ind)'!BE$6:BE$37))/(MAX('10 (ind)'!BE$6:BE$37)-MIN('10 (ind)'!BE$6:BE$37))))))</f>
        <v>21.626617375231046</v>
      </c>
      <c r="BF17" s="75">
        <f>IF('10 (ind)'!BF$1="si",100*(('10 (ind)'!BF16-MIN('10 (ind)'!BF$6:BF$37))/(MAX('10 (ind)'!BF$6:BF$37)-MIN('10 (ind)'!BF$6:BF$37))),ABS(-100+(100*(('10 (ind)'!BF16-MIN('10 (ind)'!BF$6:BF$37))/(MAX('10 (ind)'!BF$6:BF$37)-MIN('10 (ind)'!BF$6:BF$37))))))</f>
        <v>19.565230728924384</v>
      </c>
      <c r="BG17" s="75">
        <f>IF('10 (ind)'!BG$1="si",100*(('10 (ind)'!BG16-MIN('10 (ind)'!BG$6:BG$37))/(MAX('10 (ind)'!BG$6:BG$37)-MIN('10 (ind)'!BG$6:BG$37))),ABS(-100+(100*(('10 (ind)'!BG16-MIN('10 (ind)'!BG$6:BG$37))/(MAX('10 (ind)'!BG$6:BG$37)-MIN('10 (ind)'!BG$6:BG$37))))))</f>
        <v>34.267250749578707</v>
      </c>
      <c r="BH17" s="75">
        <f>IF('10 (ind)'!BH$1="si",100*(('10 (ind)'!BH16-MIN('10 (ind)'!BH$6:BH$37))/(MAX('10 (ind)'!BH$6:BH$37)-MIN('10 (ind)'!BH$6:BH$37))),ABS(-100+(100*(('10 (ind)'!BH16-MIN('10 (ind)'!BH$6:BH$37))/(MAX('10 (ind)'!BH$6:BH$37)-MIN('10 (ind)'!BH$6:BH$37))))))</f>
        <v>13.991786223171616</v>
      </c>
      <c r="BI17" s="75">
        <f>IF('10 (ind)'!BI$1="si",100*(('10 (ind)'!BI16-MIN('10 (ind)'!BI$6:BI$37))/(MAX('10 (ind)'!BI$6:BI$37)-MIN('10 (ind)'!BI$6:BI$37))),ABS(-100+(100*(('10 (ind)'!BI16-MIN('10 (ind)'!BI$6:BI$37))/(MAX('10 (ind)'!BI$6:BI$37)-MIN('10 (ind)'!BI$6:BI$37))))))</f>
        <v>96.893282759329097</v>
      </c>
      <c r="BJ17" s="75">
        <f>IF('10 (ind)'!BJ$1="si",100*(('10 (ind)'!BJ16-MIN('10 (ind)'!BJ$6:BJ$37))/(MAX('10 (ind)'!BJ$6:BJ$37)-MIN('10 (ind)'!BJ$6:BJ$37))),ABS(-100+(100*(('10 (ind)'!BJ16-MIN('10 (ind)'!BJ$6:BJ$37))/(MAX('10 (ind)'!BJ$6:BJ$37)-MIN('10 (ind)'!BJ$6:BJ$37))))))</f>
        <v>1.380847122284938E-3</v>
      </c>
      <c r="BK17" s="75">
        <f>IF('10 (ind)'!BK$1="si",100*(('10 (ind)'!BK16-MIN('10 (ind)'!BK$6:BK$37))/(MAX('10 (ind)'!BK$6:BK$37)-MIN('10 (ind)'!BK$6:BK$37))),ABS(-100+(100*(('10 (ind)'!BK16-MIN('10 (ind)'!BK$6:BK$37))/(MAX('10 (ind)'!BK$6:BK$37)-MIN('10 (ind)'!BK$6:BK$37))))))</f>
        <v>5.9090924924418768</v>
      </c>
      <c r="BL17" s="75">
        <f>IF('10 (ind)'!BL$1="si",100*(('10 (ind)'!BL16-MIN('10 (ind)'!BL$6:BL$37))/(MAX('10 (ind)'!BL$6:BL$37)-MIN('10 (ind)'!BL$6:BL$37))),ABS(-100+(100*(('10 (ind)'!BL16-MIN('10 (ind)'!BL$6:BL$37))/(MAX('10 (ind)'!BL$6:BL$37)-MIN('10 (ind)'!BL$6:BL$37))))))</f>
        <v>16.216216216216218</v>
      </c>
      <c r="BM17" s="75">
        <f>IF('10 (ind)'!BM$1="si",100*(('10 (ind)'!BM16-MIN('10 (ind)'!BM$6:BM$37))/(MAX('10 (ind)'!BM$6:BM$37)-MIN('10 (ind)'!BM$6:BM$37))),ABS(-100+(100*(('10 (ind)'!BM16-MIN('10 (ind)'!BM$6:BM$37))/(MAX('10 (ind)'!BM$6:BM$37)-MIN('10 (ind)'!BM$6:BM$37))))))</f>
        <v>3.971674052295572</v>
      </c>
      <c r="BN17" s="75">
        <f>IF('10 (ind)'!BN$1="si",100*(('10 (ind)'!BN16-MIN('10 (ind)'!BN$6:BN$37))/(MAX('10 (ind)'!BN$6:BN$37)-MIN('10 (ind)'!BN$6:BN$37))),ABS(-100+(100*(('10 (ind)'!BN16-MIN('10 (ind)'!BN$6:BN$37))/(MAX('10 (ind)'!BN$6:BN$37)-MIN('10 (ind)'!BN$6:BN$37))))))</f>
        <v>24.39091600207199</v>
      </c>
      <c r="BO17" s="75">
        <f>IF('10 (ind)'!BO$1="si",100*(('10 (ind)'!BO16-MIN('10 (ind)'!BO$6:BO$37))/(MAX('10 (ind)'!BO$6:BO$37)-MIN('10 (ind)'!BO$6:BO$37))),ABS(-100+(100*(('10 (ind)'!BO16-MIN('10 (ind)'!BO$6:BO$37))/(MAX('10 (ind)'!BO$6:BO$37)-MIN('10 (ind)'!BO$6:BO$37))))))</f>
        <v>13.253750368723107</v>
      </c>
      <c r="BP17" s="75">
        <f>IF('10 (ind)'!BP$1="si",100*(('10 (ind)'!BP16-MIN('10 (ind)'!BP$6:BP$37))/(MAX('10 (ind)'!BP$6:BP$37)-MIN('10 (ind)'!BP$6:BP$37))),ABS(-100+(100*(('10 (ind)'!BP16-MIN('10 (ind)'!BP$6:BP$37))/(MAX('10 (ind)'!BP$6:BP$37)-MIN('10 (ind)'!BP$6:BP$37))))))</f>
        <v>35.664807419540587</v>
      </c>
      <c r="BQ17" s="75">
        <f>IF('10 (ind)'!BQ$1="si",100*(('10 (ind)'!BQ16-MIN('10 (ind)'!BQ$6:BQ$37))/(MAX('10 (ind)'!BQ$6:BQ$37)-MIN('10 (ind)'!BQ$6:BQ$37))),ABS(-100+(100*(('10 (ind)'!BQ16-MIN('10 (ind)'!BQ$6:BQ$37))/(MAX('10 (ind)'!BQ$6:BQ$37)-MIN('10 (ind)'!BQ$6:BQ$37))))))</f>
        <v>15.148181666649418</v>
      </c>
      <c r="BR17" s="75">
        <f>IF('10 (ind)'!BR$1="si",100*(('10 (ind)'!BR16-MIN('10 (ind)'!BR$6:BR$37))/(MAX('10 (ind)'!BR$6:BR$37)-MIN('10 (ind)'!BR$6:BR$37))),ABS(-100+(100*(('10 (ind)'!BR16-MIN('10 (ind)'!BR$6:BR$37))/(MAX('10 (ind)'!BP$6:BP$37)-MIN('10 (ind)'!BR$6:BR$37))))))</f>
        <v>18.376277717906014</v>
      </c>
      <c r="BS17" s="75">
        <f>IF('10 (ind)'!BS$1="si",100*(('10 (ind)'!BS16-MIN('10 (ind)'!BS$6:BS$37))/(MAX('10 (ind)'!BS$6:BS$37)-MIN('10 (ind)'!BS$6:BS$37))),ABS(-100+(100*(('10 (ind)'!BS16-MIN('10 (ind)'!BS$6:BS$37))/(MAX('10 (ind)'!BQ$6:BQ$37)-MIN('10 (ind)'!BS$6:BS$37))))))</f>
        <v>69.931920620292274</v>
      </c>
      <c r="BT17" s="75">
        <f>IF('10 (ind)'!BT$1="si",100*(('10 (ind)'!BT16-MIN('10 (ind)'!BT$6:BT$37))/(MAX('10 (ind)'!BT$6:BT$37)-MIN('10 (ind)'!BT$6:BT$37))),ABS(-100+(100*(('10 (ind)'!BT16-MIN('10 (ind)'!BT$6:BT$37))/(MAX('10 (ind)'!BR$6:BR$37)-MIN('10 (ind)'!BT$6:BT$37))))))</f>
        <v>100</v>
      </c>
      <c r="BU17" s="75">
        <f>IF('10 (ind)'!BU$1="si",100*(('10 (ind)'!BU16-MIN('10 (ind)'!BU$6:BU$37))/(MAX('10 (ind)'!BU$6:BU$37)-MIN('10 (ind)'!BU$6:BU$37))),ABS(-100+(100*(('10 (ind)'!BU16-MIN('10 (ind)'!BU$6:BU$37))/(MAX('10 (ind)'!BU$6:BU$37)-MIN('10 (ind)'!BU$6:BU$37))))))</f>
        <v>69.614417435037723</v>
      </c>
      <c r="BV17" s="75">
        <f>IF('10 (ind)'!BV$1="si",100*(('10 (ind)'!BV16-MIN('10 (ind)'!BV$6:BV$37))/(MAX('10 (ind)'!BV$6:BV$37)-MIN('10 (ind)'!BV$6:BV$37))),ABS(-100+(100*(('10 (ind)'!BV16-MIN('10 (ind)'!BV$6:BV$37))/(MAX('10 (ind)'!BV$6:BV$37)-MIN('10 (ind)'!BV$6:BV$37))))))</f>
        <v>48.917618761274817</v>
      </c>
      <c r="BW17" s="75">
        <f>IF('10 (ind)'!BW$1="si",100*(('10 (ind)'!BW16-MIN('10 (ind)'!BW$6:BW$37))/(MAX('10 (ind)'!BW$6:BW$37)-MIN('10 (ind)'!BW$6:BW$37))),ABS(-100+(100*(('10 (ind)'!BW16-MIN('10 (ind)'!BW$6:BW$37))/(MAX('10 (ind)'!BW$6:BW$37)-MIN('10 (ind)'!BW$6:BW$37))))))</f>
        <v>51.491468021362522</v>
      </c>
      <c r="BX17" s="75">
        <f>IF('10 (ind)'!BX$1="si",100*(('10 (ind)'!BX16-MIN('10 (ind)'!BX$6:BX$37))/(MAX('10 (ind)'!BX$6:BX$37)-MIN('10 (ind)'!BX$6:BX$37))),ABS(-100+(100*(('10 (ind)'!BX16-MIN('10 (ind)'!BX$6:BX$37))/(MAX('10 (ind)'!BX$6:BX$37)-MIN('10 (ind)'!BX$6:BX$37))))))</f>
        <v>18.97492242328039</v>
      </c>
      <c r="BY17" s="75">
        <f>IF('10 (ind)'!BY$1="si",100*(('10 (ind)'!BY16-MIN('10 (ind)'!BY$6:BY$37))/(MAX('10 (ind)'!BY$6:BY$37)-MIN('10 (ind)'!BY$6:BY$37))),ABS(-100+(100*(('10 (ind)'!BY16-MIN('10 (ind)'!BY$6:BY$37))/(MAX('10 (ind)'!BY$6:BY$37)-MIN('10 (ind)'!BY$6:BY$37))))))</f>
        <v>26.077350907503309</v>
      </c>
      <c r="BZ17" s="75">
        <f>IF('10 (ind)'!BZ$1="si",100*(('10 (ind)'!BZ16-MIN('10 (ind)'!BZ$6:BZ$37))/(MAX('10 (ind)'!BZ$6:BZ$37)-MIN('10 (ind)'!BZ$6:BZ$37))),ABS(-100+(100*(('10 (ind)'!BZ16-MIN('10 (ind)'!BZ$6:BZ$37))/(MAX('10 (ind)'!BZ$6:BZ$37)-MIN('10 (ind)'!BZ$6:BZ$37))))))</f>
        <v>95.849882690412926</v>
      </c>
      <c r="CA17" s="75">
        <f>IF('10 (ind)'!CA$1="si",100*(('10 (ind)'!CA16-MIN('10 (ind)'!CA$6:CA$37))/(MAX('10 (ind)'!CA$6:CA$37)-MIN('10 (ind)'!CA$6:CA$37))),ABS(-100+(100*(('10 (ind)'!CA16-MIN('10 (ind)'!CA$6:CA$37))/(MAX('10 (ind)'!CA$6:CA$37)-MIN('10 (ind)'!CA$6:CA$37))))))</f>
        <v>0</v>
      </c>
      <c r="CB17" s="75">
        <f>IF('10 (ind)'!CB$1="si",100*(('10 (ind)'!CB16-MIN('10 (ind)'!CB$6:CB$37))/(MAX('10 (ind)'!CB$6:CB$37)-MIN('10 (ind)'!CB$6:CB$37))),ABS(-100+(100*(('10 (ind)'!CB16-MIN('10 (ind)'!CB$6:CB$37))/(MAX('10 (ind)'!CB$6:CB$37)-MIN('10 (ind)'!CB$6:CB$37))))))</f>
        <v>63.975155279503106</v>
      </c>
      <c r="CC17" s="75">
        <f>IF('10 (ind)'!CC$1="si",100*(('10 (ind)'!CC16-MIN('10 (ind)'!CC$6:CC$37))/(MAX('10 (ind)'!CC$6:CC$37)-MIN('10 (ind)'!CC$6:CC$37))),ABS(-100+(100*(('10 (ind)'!CC16-MIN('10 (ind)'!CC$6:CC$37))/(MAX('10 (ind)'!CC$6:CC$37)-MIN('10 (ind)'!CC$6:CC$37))))))</f>
        <v>41.753549712264416</v>
      </c>
      <c r="CD17" s="75">
        <f>IF('10 (ind)'!CD$1="si",100*(('10 (ind)'!CD16-MIN('10 (ind)'!CD$6:CD$37))/(MAX('10 (ind)'!CD$6:CD$37)-MIN('10 (ind)'!CD$6:CD$37))),ABS(-100+(100*(('10 (ind)'!CD16-MIN('10 (ind)'!CD$6:CD$37))/(MAX('10 (ind)'!CD$6:CD$37)-MIN('10 (ind)'!CD$6:CD$37))))))</f>
        <v>1.2107676506821434</v>
      </c>
      <c r="CE17" s="75">
        <f>IF('10 (ind)'!CE$1="si",100*(('10 (ind)'!CE16-MIN('10 (ind)'!CE$6:CE$37))/(MAX('10 (ind)'!CE$6:CE$37)-MIN('10 (ind)'!CE$6:CE$37))),ABS(-100+(100*(('10 (ind)'!CE16-MIN('10 (ind)'!CE$6:CE$37))/(MAX('10 (ind)'!CE$6:CE$37)-MIN('10 (ind)'!CE$6:CE$37))))))</f>
        <v>7.3743116784923624</v>
      </c>
      <c r="CF17" s="75">
        <f>IF('10 (ind)'!CF$1="si",100*(('10 (ind)'!CF16-MIN('10 (ind)'!CF$6:CF$37))/(MAX('10 (ind)'!CF$6:CF$37)-MIN('10 (ind)'!CF$6:CF$37))),ABS(-100+(100*(('10 (ind)'!CF16-MIN('10 (ind)'!CF$6:CF$37))/(MAX('10 (ind)'!CF$6:CF$37)-MIN('10 (ind)'!CF$6:CF$37))))))</f>
        <v>7.1824348564049565</v>
      </c>
      <c r="CG17" s="75">
        <f>IF('10 (ind)'!CG$1="si",100*(('10 (ind)'!CG16-MIN('10 (ind)'!CG$6:CG$37))/(MAX('10 (ind)'!CG$6:CG$37)-MIN('10 (ind)'!CG$6:CG$37))),ABS(-100+(100*(('10 (ind)'!CG16-MIN('10 (ind)'!CG$6:CG$37))/(MAX('10 (ind)'!CG$6:CG$37)-MIN('10 (ind)'!CG$6:CG$37))))))</f>
        <v>8.8489091941776916</v>
      </c>
      <c r="CH17" s="75">
        <f>IF('10 (ind)'!CH$1="si",100*(('10 (ind)'!CH16-MIN('10 (ind)'!CH$6:CH$37))/(MAX('10 (ind)'!CH$6:CH$37)-MIN('10 (ind)'!CH$6:CH$37))),ABS(-100+(100*(('10 (ind)'!CH16-MIN('10 (ind)'!CH$6:CH$37))/(MAX('10 (ind)'!CH$6:CH$37)-MIN('10 (ind)'!CH$6:CH$37))))))</f>
        <v>14.038921672477064</v>
      </c>
      <c r="CI17" s="75">
        <f>IF('10 (ind)'!CI$1="si",100*(('10 (ind)'!CI16-MIN('10 (ind)'!CI$6:CI$37))/(MAX('10 (ind)'!CI$6:CI$37)-MIN('10 (ind)'!CI$6:CI$37))),ABS(-100+(100*(('10 (ind)'!CI16-MIN('10 (ind)'!CI$6:CI$37))/(MAX('10 (ind)'!CI$6:CI$37)-MIN('10 (ind)'!CI$6:CI$37))))))</f>
        <v>56.501773199696338</v>
      </c>
      <c r="CJ17" s="75">
        <f>IF('10 (ind)'!CJ$1="si",100*(('10 (ind)'!CJ16-MIN('10 (ind)'!CJ$6:CJ$37))/(MAX('10 (ind)'!CJ$6:CJ$37)-MIN('10 (ind)'!CJ$6:CJ$37))),ABS(-100+(100*(('10 (ind)'!CJ16-MIN('10 (ind)'!CJ$6:CJ$37))/(MAX('10 (ind)'!CJ$6:CJ$37)-MIN('10 (ind)'!CJ$6:CJ$37))))))</f>
        <v>64.465528015346322</v>
      </c>
      <c r="CK17" s="75">
        <f>IF('10 (ind)'!CK$1="si",100*(('10 (ind)'!CK16-MIN('10 (ind)'!CK$6:CK$37))/(MAX('10 (ind)'!CK$6:CK$37)-MIN('10 (ind)'!CK$6:CK$37))),ABS(-100+(100*(('10 (ind)'!CK16-MIN('10 (ind)'!CK$6:CK$37))/(MAX('10 (ind)'!CK$6:CK$37)-MIN('10 (ind)'!CK$6:CK$37))))))</f>
        <v>17.401172860331222</v>
      </c>
      <c r="CL17" s="75">
        <f>IF('10 (ind)'!CL$1="si",100*(('10 (ind)'!CL16-MIN('10 (ind)'!CL$6:CL$37))/(MAX('10 (ind)'!CL$6:CL$37)-MIN('10 (ind)'!CL$6:CL$37))),ABS(-100+(100*(('10 (ind)'!CL16-MIN('10 (ind)'!CL$6:CL$37))/(MAX('10 (ind)'!CL$6:CL$37)-MIN('10 (ind)'!CL$6:CL$37))))))</f>
        <v>5.860982184040183</v>
      </c>
      <c r="CM17" s="75">
        <f>IF('10 (ind)'!CM$1="si",100*(('10 (ind)'!CM16-MIN('10 (ind)'!CM$6:CM$37))/(MAX('10 (ind)'!CM$6:CM$37)-MIN('10 (ind)'!CM$6:CM$37))),ABS(-100+(100*(('10 (ind)'!CM16-MIN('10 (ind)'!CM$6:CM$37))/(MAX('10 (ind)'!CM$6:CM$37)-MIN('10 (ind)'!CM$6:CM$37))))))</f>
        <v>0</v>
      </c>
    </row>
    <row r="18" spans="1:91">
      <c r="A18" s="18" t="s">
        <v>217</v>
      </c>
      <c r="B18" s="87">
        <f>IF('10 (ind)'!B$1="si",100*(('10 (ind)'!B17-MIN('10 (ind)'!B$6:B$37))/(MAX('10 (ind)'!B$6:B$37)-MIN('10 (ind)'!B$6:B$37))),ABS(-100+(100*(('10 (ind)'!B17-MIN('10 (ind)'!B$6:B$37))/(MAX('10 (ind)'!B$6:B$37)-MIN('10 (ind)'!B$6:B$37))))))</f>
        <v>8.3781311487823409</v>
      </c>
      <c r="C18" s="87">
        <f>IF('10 (ind)'!C$1="si",100*(('10 (ind)'!C17-MIN('10 (ind)'!C$6:C$37))/(MAX('10 (ind)'!C$6:C$37)-MIN('10 (ind)'!C$6:C$37))),ABS(-100+(100*(('10 (ind)'!C17-MIN('10 (ind)'!C$6:C$37))/(MAX('10 (ind)'!C$6:C$37)-MIN('10 (ind)'!C$6:C$37))))))</f>
        <v>7.6518067800819587</v>
      </c>
      <c r="D18" s="87">
        <f>IF('10 (ind)'!D$1="si",100*(('10 (ind)'!D17-MIN('10 (ind)'!D$6:D$37))/(MAX('10 (ind)'!D$6:D$37)-MIN('10 (ind)'!D$6:D$37))),ABS(-100+(100*(('10 (ind)'!D17-MIN('10 (ind)'!D$6:D$37))/(MAX('10 (ind)'!D$6:D$37)-MIN('10 (ind)'!D$6:D$37))))))</f>
        <v>82.922059343682477</v>
      </c>
      <c r="E18" s="87">
        <f>IF('10 (ind)'!E$1="si",100*(('10 (ind)'!E17-MIN('10 (ind)'!E$6:E$37))/(MAX('10 (ind)'!E$6:E$37)-MIN('10 (ind)'!E$6:E$37))),ABS(-100+(100*(('10 (ind)'!E17-MIN('10 (ind)'!E$6:E$37))/(MAX('10 (ind)'!E$6:E$37)-MIN('10 (ind)'!E$6:E$37))))))</f>
        <v>27.448506493687617</v>
      </c>
      <c r="F18" s="87">
        <f>IF('10 (ind)'!F$1="si",100*(('10 (ind)'!F17-MIN('10 (ind)'!F$6:F$37))/(MAX('10 (ind)'!F$6:F$37)-MIN('10 (ind)'!F$6:F$37))),ABS(-100+(100*(('10 (ind)'!F17-MIN('10 (ind)'!F$6:F$37))/(MAX('10 (ind)'!F$6:F$37)-MIN('10 (ind)'!F$6:F$37))))))</f>
        <v>100</v>
      </c>
      <c r="G18" s="87">
        <f>IF('10 (ind)'!G$1="si",100*(('10 (ind)'!G17-MIN('10 (ind)'!G$6:G$37))/(MAX('10 (ind)'!G$6:G$37)-MIN('10 (ind)'!G$6:G$37))),ABS(-100+(100*(('10 (ind)'!G17-MIN('10 (ind)'!G$6:G$37))/(MAX('10 (ind)'!G$6:G$37)-MIN('10 (ind)'!G$6:G$37))))))</f>
        <v>53.389830508474553</v>
      </c>
      <c r="H18" s="87">
        <f>IF('10 (ind)'!H$1="si",100*(('10 (ind)'!H17-MIN('10 (ind)'!H$6:H$37))/(MAX('10 (ind)'!H$6:H$37)-MIN('10 (ind)'!H$6:H$37))),ABS(-100+(100*(('10 (ind)'!H17-MIN('10 (ind)'!H$6:H$37))/(MAX('10 (ind)'!H$6:H$37)-MIN('10 (ind)'!H$6:H$37))))))</f>
        <v>79.230769230769226</v>
      </c>
      <c r="I18" s="87">
        <f>IF('10 (ind)'!I$1="si",100*(('10 (ind)'!I17-MIN('10 (ind)'!I$6:I$37))/(MAX('10 (ind)'!I$6:I$37)-MIN('10 (ind)'!I$6:I$37))),ABS(-100+(100*(('10 (ind)'!I17-MIN('10 (ind)'!I$6:I$37))/(MAX('10 (ind)'!I$6:I$37)-MIN('10 (ind)'!I$6:I$37))))))</f>
        <v>43.125</v>
      </c>
      <c r="J18" s="87">
        <f>IF('10 (ind)'!J$1="si",100*(('10 (ind)'!J17-MIN('10 (ind)'!J$6:J$37))/(MAX('10 (ind)'!J$6:J$37)-MIN('10 (ind)'!J$6:J$37))),ABS(-100+(100*(('10 (ind)'!J17-MIN('10 (ind)'!J$6:J$37))/(MAX('10 (ind)'!J$6:J$37)-MIN('10 (ind)'!J$6:J$37))))))</f>
        <v>47.566371681415923</v>
      </c>
      <c r="K18" s="87">
        <f>IF('10 (ind)'!K$1="si",100*(('10 (ind)'!K17-MIN('10 (ind)'!K$6:K$37))/(MAX('10 (ind)'!K$6:K$37)-MIN('10 (ind)'!K$6:K$37))),ABS(-100+(100*(('10 (ind)'!K17-MIN('10 (ind)'!K$6:K$37))/(MAX('10 (ind)'!K$6:K$37)-MIN('10 (ind)'!K$6:K$37))))))</f>
        <v>0</v>
      </c>
      <c r="L18" s="87">
        <f>IF('10 (ind)'!L$1="si",100*(('10 (ind)'!L17-MIN('10 (ind)'!L$6:L$37))/(MAX('10 (ind)'!L$6:L$37)-MIN('10 (ind)'!L$6:L$37))),ABS(-100+(100*(('10 (ind)'!L17-MIN('10 (ind)'!L$6:L$37))/(MAX('10 (ind)'!L$6:L$37)-MIN('10 (ind)'!L$6:L$37))))))</f>
        <v>74.045910186661885</v>
      </c>
      <c r="M18" s="87">
        <f>IF('10 (ind)'!M$1="si",100*(('10 (ind)'!M17-MIN('10 (ind)'!M$6:M$37))/(MAX('10 (ind)'!M$6:M$37)-MIN('10 (ind)'!M$6:M$37))),ABS(-100+(100*(('10 (ind)'!M17-MIN('10 (ind)'!M$6:M$37))/(MAX('10 (ind)'!M$6:M$37)-MIN('10 (ind)'!M$6:M$37))))))</f>
        <v>4.1940096766365178</v>
      </c>
      <c r="N18" s="87">
        <f>IF('10 (ind)'!N$1="si",100*(('10 (ind)'!N17-MIN('10 (ind)'!N$6:N$37))/(MAX('10 (ind)'!N$6:N$37)-MIN('10 (ind)'!N$6:N$37))),ABS(-100+(100*(('10 (ind)'!N17-MIN('10 (ind)'!N$6:N$37))/(MAX('10 (ind)'!N$6:N$37)-MIN('10 (ind)'!N$6:N$37))))))</f>
        <v>100</v>
      </c>
      <c r="O18" s="87">
        <f>IF('10 (ind)'!O$1="si",100*(('10 (ind)'!O17-MIN('10 (ind)'!O$6:O$37))/(MAX('10 (ind)'!O$6:O$37)-MIN('10 (ind)'!O$6:O$37))),ABS(-100+(100*(('10 (ind)'!O17-MIN('10 (ind)'!O$6:O$37))/(MAX('10 (ind)'!O$6:O$37)-MIN('10 (ind)'!O$6:O$37))))))</f>
        <v>91.395911257757149</v>
      </c>
      <c r="P18" s="87">
        <f>IF('10 (ind)'!P$1="si",100*(('10 (ind)'!P17-MIN('10 (ind)'!P$6:P$37))/(MAX('10 (ind)'!P$6:P$37)-MIN('10 (ind)'!P$6:P$37))),ABS(-100+(100*(('10 (ind)'!P17-MIN('10 (ind)'!P$6:P$37))/(MAX('10 (ind)'!P$6:P$37)-MIN('10 (ind)'!P$6:P$37))))))</f>
        <v>9.7953378709256814E-2</v>
      </c>
      <c r="Q18" s="87">
        <f>IF('10 (ind)'!Q$1="si",100*(('10 (ind)'!Q17-MIN('10 (ind)'!Q$6:Q$37))/(MAX('10 (ind)'!Q$6:Q$37)-MIN('10 (ind)'!Q$6:Q$37))),ABS(-100+(100*(('10 (ind)'!Q17-MIN('10 (ind)'!Q$6:Q$37))/(MAX('10 (ind)'!Q$6:Q$37)-MIN('10 (ind)'!Q$6:Q$37))))))</f>
        <v>2.2026190193442736</v>
      </c>
      <c r="R18" s="87">
        <f>IF('10 (ind)'!R$1="si",100*(('10 (ind)'!R17-MIN('10 (ind)'!R$6:R$37))/(MAX('10 (ind)'!R$6:R$37)-MIN('10 (ind)'!R$6:R$37))),ABS(-100+(100*(('10 (ind)'!R17-MIN('10 (ind)'!R$6:R$37))/(MAX('10 (ind)'!R$6:R$37)-MIN('10 (ind)'!R$6:R$37))))))</f>
        <v>6.1059389523427576</v>
      </c>
      <c r="S18" s="75">
        <f>ABS(ABS(('10 (ind)'!S17-((MAX('10 (ind)'!S$6:S$37)+MIN('10 (ind)'!S$6:S$37))/2))/(((MAX('10 (ind)'!S$6:S$37)+MIN('10 (ind)'!S$6:S$37))/2)-MAX('10 (ind)'!S$6:S$37))*100)-100)</f>
        <v>33.11258278145695</v>
      </c>
      <c r="T18" s="75">
        <f>IF('10 (ind)'!T$1="si",100*(('10 (ind)'!T17-MIN('10 (ind)'!T$6:T$37))/(MAX('10 (ind)'!T$6:T$37)-MIN('10 (ind)'!T$6:T$37))),ABS(-100+(100*(('10 (ind)'!T17-MIN('10 (ind)'!T$6:T$37))/(MAX('10 (ind)'!T$6:T$37)-MIN('10 (ind)'!T$6:T$37))))))</f>
        <v>32.42521739996613</v>
      </c>
      <c r="U18" s="75">
        <f>IF('10 (ind)'!U$1="si",100*(('10 (ind)'!U17-MIN('10 (ind)'!U$6:U$37))/(MAX('10 (ind)'!U$6:U$37)-MIN('10 (ind)'!U$6:U$37))),ABS(-100+(100*(('10 (ind)'!U17-MIN('10 (ind)'!U$6:U$37))/(MAX('10 (ind)'!U$6:U$37)-MIN('10 (ind)'!U$6:U$37))))))</f>
        <v>0</v>
      </c>
      <c r="V18" s="75">
        <f>IF('10 (ind)'!V$1="si",100*(('10 (ind)'!V17-MIN('10 (ind)'!V$6:V$37))/(MAX('10 (ind)'!V$6:V$37)-MIN('10 (ind)'!V$6:V$37))),ABS(-100+(100*(('10 (ind)'!V17-MIN('10 (ind)'!V$6:V$37))/(MAX('10 (ind)'!V$6:V$37)-MIN('10 (ind)'!V$6:V$37))))))</f>
        <v>95.270270270270274</v>
      </c>
      <c r="W18" s="75">
        <f>IF('10 (ind)'!W$1="si",100*(('10 (ind)'!W17-MIN('10 (ind)'!W$6:W$37))/(MAX('10 (ind)'!W$6:W$37)-MIN('10 (ind)'!W$6:W$37))),ABS(-100+(100*(('10 (ind)'!W17-MIN('10 (ind)'!W$6:W$37))/(MAX('10 (ind)'!W$6:W$37)-MIN('10 (ind)'!W$6:W$37))))))</f>
        <v>44.301654963239692</v>
      </c>
      <c r="X18" s="75">
        <f>IF('10 (ind)'!X$1="si",100*(('10 (ind)'!X17-MIN('10 (ind)'!X$6:X$37))/(MAX('10 (ind)'!X$6:X$37)-MIN('10 (ind)'!X$6:X$37))),ABS(-100+(100*(('10 (ind)'!X17-MIN('10 (ind)'!X$6:X$37))/(MAX('10 (ind)'!X$6:X$37)-MIN('10 (ind)'!X$6:X$37))))))</f>
        <v>7.3893116718499945</v>
      </c>
      <c r="Y18" s="75">
        <f>IF('10 (ind)'!Y$1="si",100*(('10 (ind)'!Y17-MIN('10 (ind)'!Y$6:Y$37))/(MAX('10 (ind)'!Y$6:Y$37)-MIN('10 (ind)'!Y$6:Y$37))),ABS(-100+(100*(('10 (ind)'!Y17-MIN('10 (ind)'!Y$6:Y$37))/(MAX('10 (ind)'!Y$6:Y$37)-MIN('10 (ind)'!Y$6:Y$37))))))</f>
        <v>0</v>
      </c>
      <c r="Z18" s="75">
        <f>IF('10 (ind)'!Z$1="si",100*(('10 (ind)'!Z17-MIN('10 (ind)'!Z$6:Z$37))/(MAX('10 (ind)'!Z$6:Z$37)-MIN('10 (ind)'!Z$6:Z$37))),ABS(-100+(100*(('10 (ind)'!Z17-MIN('10 (ind)'!Z$6:Z$37))/(MAX('10 (ind)'!Z$6:Z$37)-MIN('10 (ind)'!Z$6:Z$37))))))</f>
        <v>0</v>
      </c>
      <c r="AA18" s="75">
        <f>IF('10 (ind)'!AA$1="si",100*(('10 (ind)'!AA17-MIN('10 (ind)'!AA$6:AA$37))/(MAX('10 (ind)'!AA$6:AA$37)-MIN('10 (ind)'!AA$6:AA$37))),ABS(-100+(100*(('10 (ind)'!AA17-MIN('10 (ind)'!AA$6:AA$37))/(MAX('10 (ind)'!AA$6:AA$37)-MIN('10 (ind)'!AA$6:AA$37))))))</f>
        <v>15.122412374714017</v>
      </c>
      <c r="AB18" s="75">
        <f>IF('10 (ind)'!AB$1="si",100*(('10 (ind)'!AB17-MIN('10 (ind)'!AB$6:AB$37))/(MAX('10 (ind)'!AB$6:AB$37)-MIN('10 (ind)'!AB$6:AB$37))),ABS(-100+(100*(('10 (ind)'!AB17-MIN('10 (ind)'!AB$6:AB$37))/(MAX('10 (ind)'!AB$6:AB$37)-MIN('10 (ind)'!AB$6:AB$37))))))</f>
        <v>47.232527953372596</v>
      </c>
      <c r="AC18" s="75">
        <f>IF('10 (ind)'!AC$1="si",100*(('10 (ind)'!AC17-MIN('10 (ind)'!AC$6:AC$37))/(MAX('10 (ind)'!AC$6:AC$37)-MIN('10 (ind)'!AC$6:AC$37))),ABS(-100+(100*(('10 (ind)'!AC17-MIN('10 (ind)'!AC$6:AC$37))/(MAX('10 (ind)'!AC$6:AC$37)-MIN('10 (ind)'!AC$6:AC$37))))))</f>
        <v>51.538806514416834</v>
      </c>
      <c r="AD18" s="75">
        <f>IF('10 (ind)'!AD$1="si",100*(('10 (ind)'!AD17-MIN('10 (ind)'!AD$6:AD$37))/(MAX('10 (ind)'!AD$6:AD$37)-MIN('10 (ind)'!AD$6:AD$37))),ABS(-100+(100*(('10 (ind)'!AD17-MIN('10 (ind)'!AD$6:AD$37))/(MAX('10 (ind)'!AD$6:AD$37)-MIN('10 (ind)'!AD$6:AD$37))))))</f>
        <v>65.752299506453383</v>
      </c>
      <c r="AE18" s="75">
        <f>IF('10 (ind)'!AE$1="si",100*(('10 (ind)'!AE17-MIN('10 (ind)'!AE$6:AE$37))/(MAX('10 (ind)'!AE$6:AE$37)-MIN('10 (ind)'!AE$6:AE$37))),ABS(-100+(100*(('10 (ind)'!AE17-MIN('10 (ind)'!AE$6:AE$37))/(MAX('10 (ind)'!AE$6:AE$37)-MIN('10 (ind)'!AE$6:AE$37))))))</f>
        <v>57.107644167762928</v>
      </c>
      <c r="AF18" s="75">
        <f>IF('10 (ind)'!AF$1="si",100*(('10 (ind)'!AF17-MIN('10 (ind)'!AF$6:AF$37))/(MAX('10 (ind)'!AF$6:AF$37)-MIN('10 (ind)'!AF$6:AF$37))),ABS(-100+(100*(('10 (ind)'!AF17-MIN('10 (ind)'!AF$6:AF$37))/(MAX('10 (ind)'!AF$6:AF$37)-MIN('10 (ind)'!AF$6:AF$37))))))</f>
        <v>0</v>
      </c>
      <c r="AG18" s="75">
        <f>IF('10 (ind)'!AG$1="si",100*(('10 (ind)'!AG17-MIN('10 (ind)'!AG$6:AG$37))/(MAX('10 (ind)'!AG$6:AG$37)-MIN('10 (ind)'!AG$6:AG$37))),ABS(-100+(100*(('10 (ind)'!AG17-MIN('10 (ind)'!AG$6:AG$37))/(MAX('10 (ind)'!AG$6:AG$37)-MIN('10 (ind)'!AG$6:AG$37))))))</f>
        <v>22.221370853549825</v>
      </c>
      <c r="AH18" s="75">
        <f>IF('10 (ind)'!AH$1="si",100*(('10 (ind)'!AH17-MIN('10 (ind)'!AH$6:AH$37))/(MAX('10 (ind)'!AH$6:AH$37)-MIN('10 (ind)'!AH$6:AH$37))),ABS(-100+(100*(('10 (ind)'!AH17-MIN('10 (ind)'!AH$6:AH$37))/(MAX('10 (ind)'!AH$6:AH$37)-MIN('10 (ind)'!AH$6:AH$37))))))</f>
        <v>64.283632886842227</v>
      </c>
      <c r="AI18" s="75">
        <f>IF('10 (ind)'!AI$1="si",100*(('10 (ind)'!AI17-MIN('10 (ind)'!AI$6:AI$37))/(MAX('10 (ind)'!AI$6:AI$37)-MIN('10 (ind)'!AI$6:AI$37))),ABS(-100+(100*(('10 (ind)'!AI17-MIN('10 (ind)'!AI$6:AI$37))/(MAX('10 (ind)'!AI$6:AI$37)-MIN('10 (ind)'!AI$6:AI$37))))))</f>
        <v>0.41792601161720239</v>
      </c>
      <c r="AJ18" s="75">
        <f>IF('10 (ind)'!AJ$1="si",100*(('10 (ind)'!AJ17-MIN('10 (ind)'!AJ$6:AJ$37))/(MAX('10 (ind)'!AJ$6:AJ$37)-MIN('10 (ind)'!AJ$6:AJ$37))),ABS(-100+(100*(('10 (ind)'!AJ17-MIN('10 (ind)'!AJ$6:AJ$37))/(MAX('10 (ind)'!AJ$6:AJ$37)-MIN('10 (ind)'!AJ$6:AJ$37))))))</f>
        <v>59.014952274034627</v>
      </c>
      <c r="AK18" s="75">
        <f>IF('10 (ind)'!AK$1="si",100*(('10 (ind)'!AK17-MIN('10 (ind)'!AK$6:AK$37))/(MAX('10 (ind)'!AK$6:AK$37)-MIN('10 (ind)'!AK$6:AK$37))),ABS(-100+(100*(('10 (ind)'!AK17-MIN('10 (ind)'!AK$6:AK$37))/(MAX('10 (ind)'!AK$6:AK$37)-MIN('10 (ind)'!AK$6:AK$37))))))</f>
        <v>5.3334473191140459</v>
      </c>
      <c r="AL18" s="75">
        <f>IF('10 (ind)'!AL$1="si",100*(('10 (ind)'!AL17-MIN('10 (ind)'!AL$6:AL$37))/(MAX('10 (ind)'!AL$6:AL$37)-MIN('10 (ind)'!AL$6:AL$37))),ABS(-100+(100*(('10 (ind)'!AL17-MIN('10 (ind)'!AL$6:AL$37))/(MAX('10 (ind)'!AL$6:AL$37)-MIN('10 (ind)'!AL$6:AL$37))))))</f>
        <v>92.53939944716825</v>
      </c>
      <c r="AM18" s="75">
        <f>IF('10 (ind)'!AM$1="si",100*(('10 (ind)'!AM17-MIN('10 (ind)'!AM$6:AM$37))/(MAX('10 (ind)'!AM$6:AM$37)-MIN('10 (ind)'!AM$6:AM$37))),ABS(-100+(100*(('10 (ind)'!AM17-MIN('10 (ind)'!AM$6:AM$37))/(MAX('10 (ind)'!AM$6:AM$37)-MIN('10 (ind)'!AM$6:AM$37))))))</f>
        <v>64.064248760453523</v>
      </c>
      <c r="AN18" s="75">
        <f>IF('10 (ind)'!AN$1="si",100*(('10 (ind)'!AN17-MIN('10 (ind)'!AN$6:AN$37))/(MAX('10 (ind)'!AN$6:AN$37)-MIN('10 (ind)'!AN$6:AN$37))),ABS(-100+(100*(('10 (ind)'!AN17-MIN('10 (ind)'!AN$6:AN$37))/(MAX('10 (ind)'!AN$6:AN$37)-MIN('10 (ind)'!AN$6:AN$37))))))</f>
        <v>0</v>
      </c>
      <c r="AO18" s="75">
        <f>IF('10 (ind)'!AO$1="si",100*(('10 (ind)'!AO17-MIN('10 (ind)'!AO$6:AO$37))/(MAX('10 (ind)'!AO$6:AO$37)-MIN('10 (ind)'!AO$6:AO$37))),ABS(-100+(100*(('10 (ind)'!AO17-MIN('10 (ind)'!AO$6:AO$37))/(MAX('10 (ind)'!AO$6:AO$37)-MIN('10 (ind)'!AO$6:AO$37))))))</f>
        <v>56.865043099225254</v>
      </c>
      <c r="AP18" s="75">
        <f>IF('10 (ind)'!AP$1="si",100*(('10 (ind)'!AP17-MIN('10 (ind)'!AP$6:AP$37))/(MAX('10 (ind)'!AP$6:AP$37)-MIN('10 (ind)'!AP$6:AP$37))),ABS(-100+(100*(('10 (ind)'!AP17-MIN('10 (ind)'!AP$6:AP$37))/(MAX('10 (ind)'!AP$6:AP$37)-MIN('10 (ind)'!AP$6:AP$37))))))</f>
        <v>80.063813317981499</v>
      </c>
      <c r="AQ18" s="75">
        <f>IF('10 (ind)'!AQ$1="si",100*(('10 (ind)'!AQ17-MIN('10 (ind)'!AQ$6:AQ$37))/(MAX('10 (ind)'!AQ$6:AQ$37)-MIN('10 (ind)'!AQ$6:AQ$37))),ABS(-100+(100*(('10 (ind)'!AQ17-MIN('10 (ind)'!AQ$6:AQ$37))/(MAX('10 (ind)'!AQ$6:AQ$37)-MIN('10 (ind)'!AQ$6:AQ$37))))))</f>
        <v>2.3775642549933877</v>
      </c>
      <c r="AR18" s="75">
        <f>IF('10 (ind)'!AR$1="si",100*(('10 (ind)'!AR17-MIN('10 (ind)'!AR$6:AR$37))/(MAX('10 (ind)'!AR$6:AR$37)-MIN('10 (ind)'!AR$6:AR$37))),ABS(-100+(100*(('10 (ind)'!AR17-MIN('10 (ind)'!AR$6:AR$37))/(MAX('10 (ind)'!AR$6:AR$37)-MIN('10 (ind)'!AR$6:AR$37))))))</f>
        <v>29.653713101212308</v>
      </c>
      <c r="AS18" s="75">
        <f>IF('10 (ind)'!AS$1="si",100*(('10 (ind)'!AS17-MIN('10 (ind)'!AS$6:AS$37))/(MAX('10 (ind)'!AS$6:AS$37)-MIN('10 (ind)'!AS$6:AS$37))),ABS(-100+(100*(('10 (ind)'!AS17-MIN('10 (ind)'!AS$6:AS$37))/(MAX('10 (ind)'!AS$6:AS$37)-MIN('10 (ind)'!AS$6:AS$37))))))</f>
        <v>65.503220262521467</v>
      </c>
      <c r="AT18" s="75">
        <f>IF('10 (ind)'!AT$1="si",100*(('10 (ind)'!AT17-MIN('10 (ind)'!AT$6:AT$37))/(MAX('10 (ind)'!AT$6:AT$37)-MIN('10 (ind)'!AT$6:AT$37))),ABS(-100+(100*(('10 (ind)'!AT17-MIN('10 (ind)'!AT$6:AT$37))/(MAX('10 (ind)'!AT$6:AT$37)-MIN('10 (ind)'!AT$6:AT$37))))))</f>
        <v>0</v>
      </c>
      <c r="AU18" s="75">
        <f>IF('10 (ind)'!AU$1="si",100*(('10 (ind)'!AU17-MIN('10 (ind)'!AU$6:AU$37))/(MAX('10 (ind)'!AU$6:AU$37)-MIN('10 (ind)'!AU$6:AU$37))),ABS(-100+(100*(('10 (ind)'!AU17-MIN('10 (ind)'!AU$6:AU$37))/(MAX('10 (ind)'!AU$6:AU$37)-MIN('10 (ind)'!AU$6:AU$37))))))</f>
        <v>42.928027132637922</v>
      </c>
      <c r="AV18" s="75">
        <f>IF('10 (ind)'!AV$1="si",100*(('10 (ind)'!AV17-MIN('10 (ind)'!AV$6:AV$37))/(MAX('10 (ind)'!AV$6:AV$37)-MIN('10 (ind)'!AV$6:AV$37))),ABS(-100+(100*(('10 (ind)'!AV17-MIN('10 (ind)'!AV$6:AV$37))/(MAX('10 (ind)'!AV$6:AV$37)-MIN('10 (ind)'!AV$6:AV$37))))))</f>
        <v>56.672443674176783</v>
      </c>
      <c r="AW18" s="75">
        <f>IF('10 (ind)'!AW$1="si",100*(('10 (ind)'!AW17-MIN('10 (ind)'!AW$6:AW$37))/(MAX('10 (ind)'!AW$6:AW$37)-MIN('10 (ind)'!AW$6:AW$37))),ABS(-100+(100*(('10 (ind)'!AW17-MIN('10 (ind)'!AW$6:AW$37))/(MAX('10 (ind)'!AW$6:AW$37)-MIN('10 (ind)'!AW$6:AW$37))))))</f>
        <v>20.175438596491226</v>
      </c>
      <c r="AX18" s="75">
        <f>IF('10 (ind)'!AX$1="si",100*(('10 (ind)'!AX17-MIN('10 (ind)'!AX$6:AX$37))/(MAX('10 (ind)'!AX$6:AX$37)-MIN('10 (ind)'!AX$6:AX$37))),ABS(-100+(100*(('10 (ind)'!AX17-MIN('10 (ind)'!AX$6:AX$37))/(MAX('10 (ind)'!AX$6:AX$37)-MIN('10 (ind)'!AX$6:AX$37))))))</f>
        <v>10.634680134232081</v>
      </c>
      <c r="AY18" s="75">
        <f>IF('10 (ind)'!AY$1="si",100*(('10 (ind)'!AY17-MIN('10 (ind)'!AY$6:AY$37))/(MAX('10 (ind)'!AY$6:AY$37)-MIN('10 (ind)'!AY$6:AY$37))),ABS(-100+(100*(('10 (ind)'!AY17-MIN('10 (ind)'!AY$6:AY$37))/(MAX('10 (ind)'!AY$6:AY$37)-MIN('10 (ind)'!AY$6:AY$37))))))</f>
        <v>7.516650808753579</v>
      </c>
      <c r="AZ18" s="75">
        <f>IF('10 (ind)'!AZ$1="si",100*(('10 (ind)'!AZ17-MIN('10 (ind)'!AZ$6:AZ$37))/(MAX('10 (ind)'!AZ$6:AZ$37)-MIN('10 (ind)'!AZ$6:AZ$37))),ABS(-100+(100*(('10 (ind)'!AZ17-MIN('10 (ind)'!AZ$6:AZ$37))/(MAX('10 (ind)'!AZ$6:AZ$37)-MIN('10 (ind)'!AZ$6:AZ$37))))))</f>
        <v>24.074911096821154</v>
      </c>
      <c r="BA18" s="75">
        <f>IF('10 (ind)'!BA$1="si",100*(('10 (ind)'!BA17-MIN('10 (ind)'!BA$6:BA$37))/(MAX('10 (ind)'!BA$6:BA$37)-MIN('10 (ind)'!BA$6:BA$37))),ABS(-100+(100*(('10 (ind)'!BA17-MIN('10 (ind)'!BA$6:BA$37))/(MAX('10 (ind)'!BA$6:BA$37)-MIN('10 (ind)'!BA$6:BA$37))))))</f>
        <v>75.913268749328779</v>
      </c>
      <c r="BB18" s="75">
        <f>IF('10 (ind)'!BB$1="si",100*(('10 (ind)'!BB17-MIN('10 (ind)'!BB$6:BB$37))/(MAX('10 (ind)'!BB$6:BB$37)-MIN('10 (ind)'!BB$6:BB$37))),ABS(-100+(100*(('10 (ind)'!BB17-MIN('10 (ind)'!BB$6:BB$37))/(MAX('10 (ind)'!BB$6:BB$37)-MIN('10 (ind)'!BB$6:BB$37))))))</f>
        <v>0</v>
      </c>
      <c r="BC18" s="75">
        <f>IF('10 (ind)'!BC$1="si",100*(('10 (ind)'!BC17-MIN('10 (ind)'!BC$6:BC$37))/(MAX('10 (ind)'!BC$6:BC$37)-MIN('10 (ind)'!BC$6:BC$37))),ABS(-100+(100*(('10 (ind)'!BC17-MIN('10 (ind)'!BC$6:BC$37))/(MAX('10 (ind)'!BC$6:BC$37)-MIN('10 (ind)'!BC$6:BC$37))))))</f>
        <v>4.7171574906798801</v>
      </c>
      <c r="BD18" s="75">
        <f>IF('10 (ind)'!BD$1="si",100*(('10 (ind)'!BD17-MIN('10 (ind)'!BD$6:BD$37))/(MAX('10 (ind)'!BD$6:BD$37)-MIN('10 (ind)'!BD$6:BD$37))),ABS(-100+(100*(('10 (ind)'!BD17-MIN('10 (ind)'!BD$6:BD$37))/(MAX('10 (ind)'!BD$6:BD$37)-MIN('10 (ind)'!BD$6:BD$37))))))</f>
        <v>14.585146756567479</v>
      </c>
      <c r="BE18" s="75">
        <f>IF('10 (ind)'!BE$1="si",100*(('10 (ind)'!BE17-MIN('10 (ind)'!BE$6:BE$37))/(MAX('10 (ind)'!BE$6:BE$37)-MIN('10 (ind)'!BE$6:BE$37))),ABS(-100+(100*(('10 (ind)'!BE17-MIN('10 (ind)'!BE$6:BE$37))/(MAX('10 (ind)'!BE$6:BE$37)-MIN('10 (ind)'!BE$6:BE$37))))))</f>
        <v>6.2846580406654322</v>
      </c>
      <c r="BF18" s="75">
        <f>IF('10 (ind)'!BF$1="si",100*(('10 (ind)'!BF17-MIN('10 (ind)'!BF$6:BF$37))/(MAX('10 (ind)'!BF$6:BF$37)-MIN('10 (ind)'!BF$6:BF$37))),ABS(-100+(100*(('10 (ind)'!BF17-MIN('10 (ind)'!BF$6:BF$37))/(MAX('10 (ind)'!BF$6:BF$37)-MIN('10 (ind)'!BF$6:BF$37))))))</f>
        <v>10.211165518174194</v>
      </c>
      <c r="BG18" s="75">
        <f>IF('10 (ind)'!BG$1="si",100*(('10 (ind)'!BG17-MIN('10 (ind)'!BG$6:BG$37))/(MAX('10 (ind)'!BG$6:BG$37)-MIN('10 (ind)'!BG$6:BG$37))),ABS(-100+(100*(('10 (ind)'!BG17-MIN('10 (ind)'!BG$6:BG$37))/(MAX('10 (ind)'!BG$6:BG$37)-MIN('10 (ind)'!BG$6:BG$37))))))</f>
        <v>28.023054238563727</v>
      </c>
      <c r="BH18" s="75">
        <f>IF('10 (ind)'!BH$1="si",100*(('10 (ind)'!BH17-MIN('10 (ind)'!BH$6:BH$37))/(MAX('10 (ind)'!BH$6:BH$37)-MIN('10 (ind)'!BH$6:BH$37))),ABS(-100+(100*(('10 (ind)'!BH17-MIN('10 (ind)'!BH$6:BH$37))/(MAX('10 (ind)'!BH$6:BH$37)-MIN('10 (ind)'!BH$6:BH$37))))))</f>
        <v>8.0105888965833039</v>
      </c>
      <c r="BI18" s="75">
        <f>IF('10 (ind)'!BI$1="si",100*(('10 (ind)'!BI17-MIN('10 (ind)'!BI$6:BI$37))/(MAX('10 (ind)'!BI$6:BI$37)-MIN('10 (ind)'!BI$6:BI$37))),ABS(-100+(100*(('10 (ind)'!BI17-MIN('10 (ind)'!BI$6:BI$37))/(MAX('10 (ind)'!BI$6:BI$37)-MIN('10 (ind)'!BI$6:BI$37))))))</f>
        <v>96.037286017065128</v>
      </c>
      <c r="BJ18" s="75">
        <f>IF('10 (ind)'!BJ$1="si",100*(('10 (ind)'!BJ17-MIN('10 (ind)'!BJ$6:BJ$37))/(MAX('10 (ind)'!BJ$6:BJ$37)-MIN('10 (ind)'!BJ$6:BJ$37))),ABS(-100+(100*(('10 (ind)'!BJ17-MIN('10 (ind)'!BJ$6:BJ$37))/(MAX('10 (ind)'!BJ$6:BJ$37)-MIN('10 (ind)'!BJ$6:BJ$37))))))</f>
        <v>0.70706991987359247</v>
      </c>
      <c r="BK18" s="75">
        <f>IF('10 (ind)'!BK$1="si",100*(('10 (ind)'!BK17-MIN('10 (ind)'!BK$6:BK$37))/(MAX('10 (ind)'!BK$6:BK$37)-MIN('10 (ind)'!BK$6:BK$37))),ABS(-100+(100*(('10 (ind)'!BK17-MIN('10 (ind)'!BK$6:BK$37))/(MAX('10 (ind)'!BK$6:BK$37)-MIN('10 (ind)'!BK$6:BK$37))))))</f>
        <v>13.631385494120074</v>
      </c>
      <c r="BL18" s="75">
        <f>IF('10 (ind)'!BL$1="si",100*(('10 (ind)'!BL17-MIN('10 (ind)'!BL$6:BL$37))/(MAX('10 (ind)'!BL$6:BL$37)-MIN('10 (ind)'!BL$6:BL$37))),ABS(-100+(100*(('10 (ind)'!BL17-MIN('10 (ind)'!BL$6:BL$37))/(MAX('10 (ind)'!BL$6:BL$37)-MIN('10 (ind)'!BL$6:BL$37))))))</f>
        <v>31.531531531531531</v>
      </c>
      <c r="BM18" s="75">
        <f>IF('10 (ind)'!BM$1="si",100*(('10 (ind)'!BM17-MIN('10 (ind)'!BM$6:BM$37))/(MAX('10 (ind)'!BM$6:BM$37)-MIN('10 (ind)'!BM$6:BM$37))),ABS(-100+(100*(('10 (ind)'!BM17-MIN('10 (ind)'!BM$6:BM$37))/(MAX('10 (ind)'!BM$6:BM$37)-MIN('10 (ind)'!BM$6:BM$37))))))</f>
        <v>77.365538867424604</v>
      </c>
      <c r="BN18" s="75">
        <f>IF('10 (ind)'!BN$1="si",100*(('10 (ind)'!BN17-MIN('10 (ind)'!BN$6:BN$37))/(MAX('10 (ind)'!BN$6:BN$37)-MIN('10 (ind)'!BN$6:BN$37))),ABS(-100+(100*(('10 (ind)'!BN17-MIN('10 (ind)'!BN$6:BN$37))/(MAX('10 (ind)'!BN$6:BN$37)-MIN('10 (ind)'!BN$6:BN$37))))))</f>
        <v>94.082491194256775</v>
      </c>
      <c r="BO18" s="75">
        <f>IF('10 (ind)'!BO$1="si",100*(('10 (ind)'!BO17-MIN('10 (ind)'!BO$6:BO$37))/(MAX('10 (ind)'!BO$6:BO$37)-MIN('10 (ind)'!BO$6:BO$37))),ABS(-100+(100*(('10 (ind)'!BO17-MIN('10 (ind)'!BO$6:BO$37))/(MAX('10 (ind)'!BO$6:BO$37)-MIN('10 (ind)'!BO$6:BO$37))))))</f>
        <v>19.651370208483645</v>
      </c>
      <c r="BP18" s="75">
        <f>IF('10 (ind)'!BP$1="si",100*(('10 (ind)'!BP17-MIN('10 (ind)'!BP$6:BP$37))/(MAX('10 (ind)'!BP$6:BP$37)-MIN('10 (ind)'!BP$6:BP$37))),ABS(-100+(100*(('10 (ind)'!BP17-MIN('10 (ind)'!BP$6:BP$37))/(MAX('10 (ind)'!BP$6:BP$37)-MIN('10 (ind)'!BP$6:BP$37))))))</f>
        <v>12.160841528769929</v>
      </c>
      <c r="BQ18" s="75">
        <f>IF('10 (ind)'!BQ$1="si",100*(('10 (ind)'!BQ17-MIN('10 (ind)'!BQ$6:BQ$37))/(MAX('10 (ind)'!BQ$6:BQ$37)-MIN('10 (ind)'!BQ$6:BQ$37))),ABS(-100+(100*(('10 (ind)'!BQ17-MIN('10 (ind)'!BQ$6:BQ$37))/(MAX('10 (ind)'!BQ$6:BQ$37)-MIN('10 (ind)'!BQ$6:BQ$37))))))</f>
        <v>40.717176772496856</v>
      </c>
      <c r="BR18" s="75">
        <f>IF('10 (ind)'!BR$1="si",100*(('10 (ind)'!BR17-MIN('10 (ind)'!BR$6:BR$37))/(MAX('10 (ind)'!BR$6:BR$37)-MIN('10 (ind)'!BR$6:BR$37))),ABS(-100+(100*(('10 (ind)'!BR17-MIN('10 (ind)'!BR$6:BR$37))/(MAX('10 (ind)'!BP$6:BP$37)-MIN('10 (ind)'!BR$6:BR$37))))))</f>
        <v>8.8449809802257224</v>
      </c>
      <c r="BS18" s="75">
        <f>IF('10 (ind)'!BS$1="si",100*(('10 (ind)'!BS17-MIN('10 (ind)'!BS$6:BS$37))/(MAX('10 (ind)'!BS$6:BS$37)-MIN('10 (ind)'!BS$6:BS$37))),ABS(-100+(100*(('10 (ind)'!BS17-MIN('10 (ind)'!BS$6:BS$37))/(MAX('10 (ind)'!BQ$6:BQ$37)-MIN('10 (ind)'!BS$6:BS$37))))))</f>
        <v>37.345081539119775</v>
      </c>
      <c r="BT18" s="75">
        <f>IF('10 (ind)'!BT$1="si",100*(('10 (ind)'!BT17-MIN('10 (ind)'!BT$6:BT$37))/(MAX('10 (ind)'!BT$6:BT$37)-MIN('10 (ind)'!BT$6:BT$37))),ABS(-100+(100*(('10 (ind)'!BT17-MIN('10 (ind)'!BT$6:BT$37))/(MAX('10 (ind)'!BR$6:BR$37)-MIN('10 (ind)'!BT$6:BT$37))))))</f>
        <v>87.800409760539409</v>
      </c>
      <c r="BU18" s="75">
        <f>IF('10 (ind)'!BU$1="si",100*(('10 (ind)'!BU17-MIN('10 (ind)'!BU$6:BU$37))/(MAX('10 (ind)'!BU$6:BU$37)-MIN('10 (ind)'!BU$6:BU$37))),ABS(-100+(100*(('10 (ind)'!BU17-MIN('10 (ind)'!BU$6:BU$37))/(MAX('10 (ind)'!BU$6:BU$37)-MIN('10 (ind)'!BU$6:BU$37))))))</f>
        <v>26.341156747694882</v>
      </c>
      <c r="BV18" s="75">
        <f>IF('10 (ind)'!BV$1="si",100*(('10 (ind)'!BV17-MIN('10 (ind)'!BV$6:BV$37))/(MAX('10 (ind)'!BV$6:BV$37)-MIN('10 (ind)'!BV$6:BV$37))),ABS(-100+(100*(('10 (ind)'!BV17-MIN('10 (ind)'!BV$6:BV$37))/(MAX('10 (ind)'!BV$6:BV$37)-MIN('10 (ind)'!BV$6:BV$37))))))</f>
        <v>71.64762477450391</v>
      </c>
      <c r="BW18" s="75">
        <f>IF('10 (ind)'!BW$1="si",100*(('10 (ind)'!BW17-MIN('10 (ind)'!BW$6:BW$37))/(MAX('10 (ind)'!BW$6:BW$37)-MIN('10 (ind)'!BW$6:BW$37))),ABS(-100+(100*(('10 (ind)'!BW17-MIN('10 (ind)'!BW$6:BW$37))/(MAX('10 (ind)'!BW$6:BW$37)-MIN('10 (ind)'!BW$6:BW$37))))))</f>
        <v>75.732708089097315</v>
      </c>
      <c r="BX18" s="75">
        <f>IF('10 (ind)'!BX$1="si",100*(('10 (ind)'!BX17-MIN('10 (ind)'!BX$6:BX$37))/(MAX('10 (ind)'!BX$6:BX$37)-MIN('10 (ind)'!BX$6:BX$37))),ABS(-100+(100*(('10 (ind)'!BX17-MIN('10 (ind)'!BX$6:BX$37))/(MAX('10 (ind)'!BX$6:BX$37)-MIN('10 (ind)'!BX$6:BX$37))))))</f>
        <v>8.9000734476352363</v>
      </c>
      <c r="BY18" s="75">
        <f>IF('10 (ind)'!BY$1="si",100*(('10 (ind)'!BY17-MIN('10 (ind)'!BY$6:BY$37))/(MAX('10 (ind)'!BY$6:BY$37)-MIN('10 (ind)'!BY$6:BY$37))),ABS(-100+(100*(('10 (ind)'!BY17-MIN('10 (ind)'!BY$6:BY$37))/(MAX('10 (ind)'!BY$6:BY$37)-MIN('10 (ind)'!BY$6:BY$37))))))</f>
        <v>20.018882664597161</v>
      </c>
      <c r="BZ18" s="75">
        <f>IF('10 (ind)'!BZ$1="si",100*(('10 (ind)'!BZ17-MIN('10 (ind)'!BZ$6:BZ$37))/(MAX('10 (ind)'!BZ$6:BZ$37)-MIN('10 (ind)'!BZ$6:BZ$37))),ABS(-100+(100*(('10 (ind)'!BZ17-MIN('10 (ind)'!BZ$6:BZ$37))/(MAX('10 (ind)'!BZ$6:BZ$37)-MIN('10 (ind)'!BZ$6:BZ$37))))))</f>
        <v>83.434529574651378</v>
      </c>
      <c r="CA18" s="75">
        <f>IF('10 (ind)'!CA$1="si",100*(('10 (ind)'!CA17-MIN('10 (ind)'!CA$6:CA$37))/(MAX('10 (ind)'!CA$6:CA$37)-MIN('10 (ind)'!CA$6:CA$37))),ABS(-100+(100*(('10 (ind)'!CA17-MIN('10 (ind)'!CA$6:CA$37))/(MAX('10 (ind)'!CA$6:CA$37)-MIN('10 (ind)'!CA$6:CA$37))))))</f>
        <v>21.472660861955532</v>
      </c>
      <c r="CB18" s="75">
        <f>IF('10 (ind)'!CB$1="si",100*(('10 (ind)'!CB17-MIN('10 (ind)'!CB$6:CB$37))/(MAX('10 (ind)'!CB$6:CB$37)-MIN('10 (ind)'!CB$6:CB$37))),ABS(-100+(100*(('10 (ind)'!CB17-MIN('10 (ind)'!CB$6:CB$37))/(MAX('10 (ind)'!CB$6:CB$37)-MIN('10 (ind)'!CB$6:CB$37))))))</f>
        <v>11.801242236024834</v>
      </c>
      <c r="CC18" s="75">
        <f>IF('10 (ind)'!CC$1="si",100*(('10 (ind)'!CC17-MIN('10 (ind)'!CC$6:CC$37))/(MAX('10 (ind)'!CC$6:CC$37)-MIN('10 (ind)'!CC$6:CC$37))),ABS(-100+(100*(('10 (ind)'!CC17-MIN('10 (ind)'!CC$6:CC$37))/(MAX('10 (ind)'!CC$6:CC$37)-MIN('10 (ind)'!CC$6:CC$37))))))</f>
        <v>18.21634823787231</v>
      </c>
      <c r="CD18" s="75">
        <f>IF('10 (ind)'!CD$1="si",100*(('10 (ind)'!CD17-MIN('10 (ind)'!CD$6:CD$37))/(MAX('10 (ind)'!CD$6:CD$37)-MIN('10 (ind)'!CD$6:CD$37))),ABS(-100+(100*(('10 (ind)'!CD17-MIN('10 (ind)'!CD$6:CD$37))/(MAX('10 (ind)'!CD$6:CD$37)-MIN('10 (ind)'!CD$6:CD$37))))))</f>
        <v>6.4405099945032491</v>
      </c>
      <c r="CE18" s="75">
        <f>IF('10 (ind)'!CE$1="si",100*(('10 (ind)'!CE17-MIN('10 (ind)'!CE$6:CE$37))/(MAX('10 (ind)'!CE$6:CE$37)-MIN('10 (ind)'!CE$6:CE$37))),ABS(-100+(100*(('10 (ind)'!CE17-MIN('10 (ind)'!CE$6:CE$37))/(MAX('10 (ind)'!CE$6:CE$37)-MIN('10 (ind)'!CE$6:CE$37))))))</f>
        <v>33.505692957259612</v>
      </c>
      <c r="CF18" s="75">
        <f>IF('10 (ind)'!CF$1="si",100*(('10 (ind)'!CF17-MIN('10 (ind)'!CF$6:CF$37))/(MAX('10 (ind)'!CF$6:CF$37)-MIN('10 (ind)'!CF$6:CF$37))),ABS(-100+(100*(('10 (ind)'!CF17-MIN('10 (ind)'!CF$6:CF$37))/(MAX('10 (ind)'!CF$6:CF$37)-MIN('10 (ind)'!CF$6:CF$37))))))</f>
        <v>0</v>
      </c>
      <c r="CG18" s="75">
        <f>IF('10 (ind)'!CG$1="si",100*(('10 (ind)'!CG17-MIN('10 (ind)'!CG$6:CG$37))/(MAX('10 (ind)'!CG$6:CG$37)-MIN('10 (ind)'!CG$6:CG$37))),ABS(-100+(100*(('10 (ind)'!CG17-MIN('10 (ind)'!CG$6:CG$37))/(MAX('10 (ind)'!CG$6:CG$37)-MIN('10 (ind)'!CG$6:CG$37))))))</f>
        <v>0</v>
      </c>
      <c r="CH18" s="75">
        <f>IF('10 (ind)'!CH$1="si",100*(('10 (ind)'!CH17-MIN('10 (ind)'!CH$6:CH$37))/(MAX('10 (ind)'!CH$6:CH$37)-MIN('10 (ind)'!CH$6:CH$37))),ABS(-100+(100*(('10 (ind)'!CH17-MIN('10 (ind)'!CH$6:CH$37))/(MAX('10 (ind)'!CH$6:CH$37)-MIN('10 (ind)'!CH$6:CH$37))))))</f>
        <v>36.367042875956258</v>
      </c>
      <c r="CI18" s="75">
        <f>IF('10 (ind)'!CI$1="si",100*(('10 (ind)'!CI17-MIN('10 (ind)'!CI$6:CI$37))/(MAX('10 (ind)'!CI$6:CI$37)-MIN('10 (ind)'!CI$6:CI$37))),ABS(-100+(100*(('10 (ind)'!CI17-MIN('10 (ind)'!CI$6:CI$37))/(MAX('10 (ind)'!CI$6:CI$37)-MIN('10 (ind)'!CI$6:CI$37))))))</f>
        <v>62.276857660039077</v>
      </c>
      <c r="CJ18" s="75">
        <f>IF('10 (ind)'!CJ$1="si",100*(('10 (ind)'!CJ17-MIN('10 (ind)'!CJ$6:CJ$37))/(MAX('10 (ind)'!CJ$6:CJ$37)-MIN('10 (ind)'!CJ$6:CJ$37))),ABS(-100+(100*(('10 (ind)'!CJ17-MIN('10 (ind)'!CJ$6:CJ$37))/(MAX('10 (ind)'!CJ$6:CJ$37)-MIN('10 (ind)'!CJ$6:CJ$37))))))</f>
        <v>18.098902216236098</v>
      </c>
      <c r="CK18" s="75">
        <f>IF('10 (ind)'!CK$1="si",100*(('10 (ind)'!CK17-MIN('10 (ind)'!CK$6:CK$37))/(MAX('10 (ind)'!CK$6:CK$37)-MIN('10 (ind)'!CK$6:CK$37))),ABS(-100+(100*(('10 (ind)'!CK17-MIN('10 (ind)'!CK$6:CK$37))/(MAX('10 (ind)'!CK$6:CK$37)-MIN('10 (ind)'!CK$6:CK$37))))))</f>
        <v>0</v>
      </c>
      <c r="CL18" s="75">
        <f>IF('10 (ind)'!CL$1="si",100*(('10 (ind)'!CL17-MIN('10 (ind)'!CL$6:CL$37))/(MAX('10 (ind)'!CL$6:CL$37)-MIN('10 (ind)'!CL$6:CL$37))),ABS(-100+(100*(('10 (ind)'!CL17-MIN('10 (ind)'!CL$6:CL$37))/(MAX('10 (ind)'!CL$6:CL$37)-MIN('10 (ind)'!CL$6:CL$37))))))</f>
        <v>0.11551823059714326</v>
      </c>
      <c r="CM18" s="75">
        <f>IF('10 (ind)'!CM$1="si",100*(('10 (ind)'!CM17-MIN('10 (ind)'!CM$6:CM$37))/(MAX('10 (ind)'!CM$6:CM$37)-MIN('10 (ind)'!CM$6:CM$37))),ABS(-100+(100*(('10 (ind)'!CM17-MIN('10 (ind)'!CM$6:CM$37))/(MAX('10 (ind)'!CM$6:CM$37)-MIN('10 (ind)'!CM$6:CM$37))))))</f>
        <v>8.100225225176775</v>
      </c>
    </row>
    <row r="19" spans="1:91">
      <c r="A19" s="18" t="s">
        <v>148</v>
      </c>
      <c r="B19" s="87">
        <f>IF('10 (ind)'!B$1="si",100*(('10 (ind)'!B18-MIN('10 (ind)'!B$6:B$37))/(MAX('10 (ind)'!B$6:B$37)-MIN('10 (ind)'!B$6:B$37))),ABS(-100+(100*(('10 (ind)'!B18-MIN('10 (ind)'!B$6:B$37))/(MAX('10 (ind)'!B$6:B$37)-MIN('10 (ind)'!B$6:B$37))))))</f>
        <v>22.844693279277205</v>
      </c>
      <c r="C19" s="87">
        <f>IF('10 (ind)'!C$1="si",100*(('10 (ind)'!C18-MIN('10 (ind)'!C$6:C$37))/(MAX('10 (ind)'!C$6:C$37)-MIN('10 (ind)'!C$6:C$37))),ABS(-100+(100*(('10 (ind)'!C18-MIN('10 (ind)'!C$6:C$37))/(MAX('10 (ind)'!C$6:C$37)-MIN('10 (ind)'!C$6:C$37))))))</f>
        <v>14.370793493108163</v>
      </c>
      <c r="D19" s="87">
        <f>IF('10 (ind)'!D$1="si",100*(('10 (ind)'!D18-MIN('10 (ind)'!D$6:D$37))/(MAX('10 (ind)'!D$6:D$37)-MIN('10 (ind)'!D$6:D$37))),ABS(-100+(100*(('10 (ind)'!D18-MIN('10 (ind)'!D$6:D$37))/(MAX('10 (ind)'!D$6:D$37)-MIN('10 (ind)'!D$6:D$37))))))</f>
        <v>54.749879354626515</v>
      </c>
      <c r="E19" s="87">
        <f>IF('10 (ind)'!E$1="si",100*(('10 (ind)'!E18-MIN('10 (ind)'!E$6:E$37))/(MAX('10 (ind)'!E$6:E$37)-MIN('10 (ind)'!E$6:E$37))),ABS(-100+(100*(('10 (ind)'!E18-MIN('10 (ind)'!E$6:E$37))/(MAX('10 (ind)'!E$6:E$37)-MIN('10 (ind)'!E$6:E$37))))))</f>
        <v>77.066268368027096</v>
      </c>
      <c r="F19" s="87">
        <f>IF('10 (ind)'!F$1="si",100*(('10 (ind)'!F18-MIN('10 (ind)'!F$6:F$37))/(MAX('10 (ind)'!F$6:F$37)-MIN('10 (ind)'!F$6:F$37))),ABS(-100+(100*(('10 (ind)'!F18-MIN('10 (ind)'!F$6:F$37))/(MAX('10 (ind)'!F$6:F$37)-MIN('10 (ind)'!F$6:F$37))))))</f>
        <v>56.849315068493155</v>
      </c>
      <c r="G19" s="87">
        <f>IF('10 (ind)'!G$1="si",100*(('10 (ind)'!G18-MIN('10 (ind)'!G$6:G$37))/(MAX('10 (ind)'!G$6:G$37)-MIN('10 (ind)'!G$6:G$37))),ABS(-100+(100*(('10 (ind)'!G18-MIN('10 (ind)'!G$6:G$37))/(MAX('10 (ind)'!G$6:G$37)-MIN('10 (ind)'!G$6:G$37))))))</f>
        <v>67.79661016949153</v>
      </c>
      <c r="H19" s="87">
        <f>IF('10 (ind)'!H$1="si",100*(('10 (ind)'!H18-MIN('10 (ind)'!H$6:H$37))/(MAX('10 (ind)'!H$6:H$37)-MIN('10 (ind)'!H$6:H$37))),ABS(-100+(100*(('10 (ind)'!H18-MIN('10 (ind)'!H$6:H$37))/(MAX('10 (ind)'!H$6:H$37)-MIN('10 (ind)'!H$6:H$37))))))</f>
        <v>66.15384615384616</v>
      </c>
      <c r="I19" s="87">
        <f>IF('10 (ind)'!I$1="si",100*(('10 (ind)'!I18-MIN('10 (ind)'!I$6:I$37))/(MAX('10 (ind)'!I$6:I$37)-MIN('10 (ind)'!I$6:I$37))),ABS(-100+(100*(('10 (ind)'!I18-MIN('10 (ind)'!I$6:I$37))/(MAX('10 (ind)'!I$6:I$37)-MIN('10 (ind)'!I$6:I$37))))))</f>
        <v>16.25</v>
      </c>
      <c r="J19" s="87">
        <f>IF('10 (ind)'!J$1="si",100*(('10 (ind)'!J18-MIN('10 (ind)'!J$6:J$37))/(MAX('10 (ind)'!J$6:J$37)-MIN('10 (ind)'!J$6:J$37))),ABS(-100+(100*(('10 (ind)'!J18-MIN('10 (ind)'!J$6:J$37))/(MAX('10 (ind)'!J$6:J$37)-MIN('10 (ind)'!J$6:J$37))))))</f>
        <v>35.619469026548664</v>
      </c>
      <c r="K19" s="87">
        <f>IF('10 (ind)'!K$1="si",100*(('10 (ind)'!K18-MIN('10 (ind)'!K$6:K$37))/(MAX('10 (ind)'!K$6:K$37)-MIN('10 (ind)'!K$6:K$37))),ABS(-100+(100*(('10 (ind)'!K18-MIN('10 (ind)'!K$6:K$37))/(MAX('10 (ind)'!K$6:K$37)-MIN('10 (ind)'!K$6:K$37))))))</f>
        <v>54.210800446656492</v>
      </c>
      <c r="L19" s="87">
        <f>IF('10 (ind)'!L$1="si",100*(('10 (ind)'!L18-MIN('10 (ind)'!L$6:L$37))/(MAX('10 (ind)'!L$6:L$37)-MIN('10 (ind)'!L$6:L$37))),ABS(-100+(100*(('10 (ind)'!L18-MIN('10 (ind)'!L$6:L$37))/(MAX('10 (ind)'!L$6:L$37)-MIN('10 (ind)'!L$6:L$37))))))</f>
        <v>98.442037262140261</v>
      </c>
      <c r="M19" s="87">
        <f>IF('10 (ind)'!M$1="si",100*(('10 (ind)'!M18-MIN('10 (ind)'!M$6:M$37))/(MAX('10 (ind)'!M$6:M$37)-MIN('10 (ind)'!M$6:M$37))),ABS(-100+(100*(('10 (ind)'!M18-MIN('10 (ind)'!M$6:M$37))/(MAX('10 (ind)'!M$6:M$37)-MIN('10 (ind)'!M$6:M$37))))))</f>
        <v>22.53439943167551</v>
      </c>
      <c r="N19" s="87">
        <f>IF('10 (ind)'!N$1="si",100*(('10 (ind)'!N18-MIN('10 (ind)'!N$6:N$37))/(MAX('10 (ind)'!N$6:N$37)-MIN('10 (ind)'!N$6:N$37))),ABS(-100+(100*(('10 (ind)'!N18-MIN('10 (ind)'!N$6:N$37))/(MAX('10 (ind)'!N$6:N$37)-MIN('10 (ind)'!N$6:N$37))))))</f>
        <v>62.495279995354025</v>
      </c>
      <c r="O19" s="87">
        <f>IF('10 (ind)'!O$1="si",100*(('10 (ind)'!O18-MIN('10 (ind)'!O$6:O$37))/(MAX('10 (ind)'!O$6:O$37)-MIN('10 (ind)'!O$6:O$37))),ABS(-100+(100*(('10 (ind)'!O18-MIN('10 (ind)'!O$6:O$37))/(MAX('10 (ind)'!O$6:O$37)-MIN('10 (ind)'!O$6:O$37))))))</f>
        <v>61.82965988488656</v>
      </c>
      <c r="P19" s="87">
        <f>IF('10 (ind)'!P$1="si",100*(('10 (ind)'!P18-MIN('10 (ind)'!P$6:P$37))/(MAX('10 (ind)'!P$6:P$37)-MIN('10 (ind)'!P$6:P$37))),ABS(-100+(100*(('10 (ind)'!P18-MIN('10 (ind)'!P$6:P$37))/(MAX('10 (ind)'!P$6:P$37)-MIN('10 (ind)'!P$6:P$37))))))</f>
        <v>4.9331716676869659</v>
      </c>
      <c r="Q19" s="87">
        <f>IF('10 (ind)'!Q$1="si",100*(('10 (ind)'!Q18-MIN('10 (ind)'!Q$6:Q$37))/(MAX('10 (ind)'!Q$6:Q$37)-MIN('10 (ind)'!Q$6:Q$37))),ABS(-100+(100*(('10 (ind)'!Q18-MIN('10 (ind)'!Q$6:Q$37))/(MAX('10 (ind)'!Q$6:Q$37)-MIN('10 (ind)'!Q$6:Q$37))))))</f>
        <v>6.8069814437402485</v>
      </c>
      <c r="R19" s="87">
        <f>IF('10 (ind)'!R$1="si",100*(('10 (ind)'!R18-MIN('10 (ind)'!R$6:R$37))/(MAX('10 (ind)'!R$6:R$37)-MIN('10 (ind)'!R$6:R$37))),ABS(-100+(100*(('10 (ind)'!R18-MIN('10 (ind)'!R$6:R$37))/(MAX('10 (ind)'!R$6:R$37)-MIN('10 (ind)'!R$6:R$37))))))</f>
        <v>1.3290828813481794</v>
      </c>
      <c r="S19" s="75">
        <f>ABS(ABS(('10 (ind)'!S18-((MAX('10 (ind)'!S$6:S$37)+MIN('10 (ind)'!S$6:S$37))/2))/(((MAX('10 (ind)'!S$6:S$37)+MIN('10 (ind)'!S$6:S$37))/2)-MAX('10 (ind)'!S$6:S$37))*100)-100)</f>
        <v>64.900662251655632</v>
      </c>
      <c r="T19" s="75">
        <f>IF('10 (ind)'!T$1="si",100*(('10 (ind)'!T18-MIN('10 (ind)'!T$6:T$37))/(MAX('10 (ind)'!T$6:T$37)-MIN('10 (ind)'!T$6:T$37))),ABS(-100+(100*(('10 (ind)'!T18-MIN('10 (ind)'!T$6:T$37))/(MAX('10 (ind)'!T$6:T$37)-MIN('10 (ind)'!T$6:T$37))))))</f>
        <v>2.6635853811596655</v>
      </c>
      <c r="U19" s="75">
        <f>IF('10 (ind)'!U$1="si",100*(('10 (ind)'!U18-MIN('10 (ind)'!U$6:U$37))/(MAX('10 (ind)'!U$6:U$37)-MIN('10 (ind)'!U$6:U$37))),ABS(-100+(100*(('10 (ind)'!U18-MIN('10 (ind)'!U$6:U$37))/(MAX('10 (ind)'!U$6:U$37)-MIN('10 (ind)'!U$6:U$37))))))</f>
        <v>50</v>
      </c>
      <c r="V19" s="75">
        <f>IF('10 (ind)'!V$1="si",100*(('10 (ind)'!V18-MIN('10 (ind)'!V$6:V$37))/(MAX('10 (ind)'!V$6:V$37)-MIN('10 (ind)'!V$6:V$37))),ABS(-100+(100*(('10 (ind)'!V18-MIN('10 (ind)'!V$6:V$37))/(MAX('10 (ind)'!V$6:V$37)-MIN('10 (ind)'!V$6:V$37))))))</f>
        <v>97.297297297297291</v>
      </c>
      <c r="W19" s="75">
        <f>IF('10 (ind)'!W$1="si",100*(('10 (ind)'!W18-MIN('10 (ind)'!W$6:W$37))/(MAX('10 (ind)'!W$6:W$37)-MIN('10 (ind)'!W$6:W$37))),ABS(-100+(100*(('10 (ind)'!W18-MIN('10 (ind)'!W$6:W$37))/(MAX('10 (ind)'!W$6:W$37)-MIN('10 (ind)'!W$6:W$37))))))</f>
        <v>37.530883390298769</v>
      </c>
      <c r="X19" s="75">
        <f>IF('10 (ind)'!X$1="si",100*(('10 (ind)'!X18-MIN('10 (ind)'!X$6:X$37))/(MAX('10 (ind)'!X$6:X$37)-MIN('10 (ind)'!X$6:X$37))),ABS(-100+(100*(('10 (ind)'!X18-MIN('10 (ind)'!X$6:X$37))/(MAX('10 (ind)'!X$6:X$37)-MIN('10 (ind)'!X$6:X$37))))))</f>
        <v>46.765227394932992</v>
      </c>
      <c r="Y19" s="75">
        <f>IF('10 (ind)'!Y$1="si",100*(('10 (ind)'!Y18-MIN('10 (ind)'!Y$6:Y$37))/(MAX('10 (ind)'!Y$6:Y$37)-MIN('10 (ind)'!Y$6:Y$37))),ABS(-100+(100*(('10 (ind)'!Y18-MIN('10 (ind)'!Y$6:Y$37))/(MAX('10 (ind)'!Y$6:Y$37)-MIN('10 (ind)'!Y$6:Y$37))))))</f>
        <v>45.680426662559206</v>
      </c>
      <c r="Z19" s="75">
        <f>IF('10 (ind)'!Z$1="si",100*(('10 (ind)'!Z18-MIN('10 (ind)'!Z$6:Z$37))/(MAX('10 (ind)'!Z$6:Z$37)-MIN('10 (ind)'!Z$6:Z$37))),ABS(-100+(100*(('10 (ind)'!Z18-MIN('10 (ind)'!Z$6:Z$37))/(MAX('10 (ind)'!Z$6:Z$37)-MIN('10 (ind)'!Z$6:Z$37))))))</f>
        <v>23.35168152402791</v>
      </c>
      <c r="AA19" s="75">
        <f>IF('10 (ind)'!AA$1="si",100*(('10 (ind)'!AA18-MIN('10 (ind)'!AA$6:AA$37))/(MAX('10 (ind)'!AA$6:AA$37)-MIN('10 (ind)'!AA$6:AA$37))),ABS(-100+(100*(('10 (ind)'!AA18-MIN('10 (ind)'!AA$6:AA$37))/(MAX('10 (ind)'!AA$6:AA$37)-MIN('10 (ind)'!AA$6:AA$37))))))</f>
        <v>54.020607833228794</v>
      </c>
      <c r="AB19" s="75">
        <f>IF('10 (ind)'!AB$1="si",100*(('10 (ind)'!AB18-MIN('10 (ind)'!AB$6:AB$37))/(MAX('10 (ind)'!AB$6:AB$37)-MIN('10 (ind)'!AB$6:AB$37))),ABS(-100+(100*(('10 (ind)'!AB18-MIN('10 (ind)'!AB$6:AB$37))/(MAX('10 (ind)'!AB$6:AB$37)-MIN('10 (ind)'!AB$6:AB$37))))))</f>
        <v>39.948845035399358</v>
      </c>
      <c r="AC19" s="75">
        <f>IF('10 (ind)'!AC$1="si",100*(('10 (ind)'!AC18-MIN('10 (ind)'!AC$6:AC$37))/(MAX('10 (ind)'!AC$6:AC$37)-MIN('10 (ind)'!AC$6:AC$37))),ABS(-100+(100*(('10 (ind)'!AC18-MIN('10 (ind)'!AC$6:AC$37))/(MAX('10 (ind)'!AC$6:AC$37)-MIN('10 (ind)'!AC$6:AC$37))))))</f>
        <v>53.45319120967109</v>
      </c>
      <c r="AD19" s="75">
        <f>IF('10 (ind)'!AD$1="si",100*(('10 (ind)'!AD18-MIN('10 (ind)'!AD$6:AD$37))/(MAX('10 (ind)'!AD$6:AD$37)-MIN('10 (ind)'!AD$6:AD$37))),ABS(-100+(100*(('10 (ind)'!AD18-MIN('10 (ind)'!AD$6:AD$37))/(MAX('10 (ind)'!AD$6:AD$37)-MIN('10 (ind)'!AD$6:AD$37))))))</f>
        <v>63.885632904047199</v>
      </c>
      <c r="AE19" s="75">
        <f>IF('10 (ind)'!AE$1="si",100*(('10 (ind)'!AE18-MIN('10 (ind)'!AE$6:AE$37))/(MAX('10 (ind)'!AE$6:AE$37)-MIN('10 (ind)'!AE$6:AE$37))),ABS(-100+(100*(('10 (ind)'!AE18-MIN('10 (ind)'!AE$6:AE$37))/(MAX('10 (ind)'!AE$6:AE$37)-MIN('10 (ind)'!AE$6:AE$37))))))</f>
        <v>35.521437538964811</v>
      </c>
      <c r="AF19" s="75">
        <f>IF('10 (ind)'!AF$1="si",100*(('10 (ind)'!AF18-MIN('10 (ind)'!AF$6:AF$37))/(MAX('10 (ind)'!AF$6:AF$37)-MIN('10 (ind)'!AF$6:AF$37))),ABS(-100+(100*(('10 (ind)'!AF18-MIN('10 (ind)'!AF$6:AF$37))/(MAX('10 (ind)'!AF$6:AF$37)-MIN('10 (ind)'!AF$6:AF$37))))))</f>
        <v>57.977649536159902</v>
      </c>
      <c r="AG19" s="75">
        <f>IF('10 (ind)'!AG$1="si",100*(('10 (ind)'!AG18-MIN('10 (ind)'!AG$6:AG$37))/(MAX('10 (ind)'!AG$6:AG$37)-MIN('10 (ind)'!AG$6:AG$37))),ABS(-100+(100*(('10 (ind)'!AG18-MIN('10 (ind)'!AG$6:AG$37))/(MAX('10 (ind)'!AG$6:AG$37)-MIN('10 (ind)'!AG$6:AG$37))))))</f>
        <v>100</v>
      </c>
      <c r="AH19" s="75">
        <f>IF('10 (ind)'!AH$1="si",100*(('10 (ind)'!AH18-MIN('10 (ind)'!AH$6:AH$37))/(MAX('10 (ind)'!AH$6:AH$37)-MIN('10 (ind)'!AH$6:AH$37))),ABS(-100+(100*(('10 (ind)'!AH18-MIN('10 (ind)'!AH$6:AH$37))/(MAX('10 (ind)'!AH$6:AH$37)-MIN('10 (ind)'!AH$6:AH$37))))))</f>
        <v>40.029219468891434</v>
      </c>
      <c r="AI19" s="75">
        <f>IF('10 (ind)'!AI$1="si",100*(('10 (ind)'!AI18-MIN('10 (ind)'!AI$6:AI$37))/(MAX('10 (ind)'!AI$6:AI$37)-MIN('10 (ind)'!AI$6:AI$37))),ABS(-100+(100*(('10 (ind)'!AI18-MIN('10 (ind)'!AI$6:AI$37))/(MAX('10 (ind)'!AI$6:AI$37)-MIN('10 (ind)'!AI$6:AI$37))))))</f>
        <v>4.0741676103267652</v>
      </c>
      <c r="AJ19" s="75">
        <f>IF('10 (ind)'!AJ$1="si",100*(('10 (ind)'!AJ18-MIN('10 (ind)'!AJ$6:AJ$37))/(MAX('10 (ind)'!AJ$6:AJ$37)-MIN('10 (ind)'!AJ$6:AJ$37))),ABS(-100+(100*(('10 (ind)'!AJ18-MIN('10 (ind)'!AJ$6:AJ$37))/(MAX('10 (ind)'!AJ$6:AJ$37)-MIN('10 (ind)'!AJ$6:AJ$37))))))</f>
        <v>68.945272688034123</v>
      </c>
      <c r="AK19" s="75">
        <f>IF('10 (ind)'!AK$1="si",100*(('10 (ind)'!AK18-MIN('10 (ind)'!AK$6:AK$37))/(MAX('10 (ind)'!AK$6:AK$37)-MIN('10 (ind)'!AK$6:AK$37))),ABS(-100+(100*(('10 (ind)'!AK18-MIN('10 (ind)'!AK$6:AK$37))/(MAX('10 (ind)'!AK$6:AK$37)-MIN('10 (ind)'!AK$6:AK$37))))))</f>
        <v>3.555645513910076</v>
      </c>
      <c r="AL19" s="75">
        <f>IF('10 (ind)'!AL$1="si",100*(('10 (ind)'!AL18-MIN('10 (ind)'!AL$6:AL$37))/(MAX('10 (ind)'!AL$6:AL$37)-MIN('10 (ind)'!AL$6:AL$37))),ABS(-100+(100*(('10 (ind)'!AL18-MIN('10 (ind)'!AL$6:AL$37))/(MAX('10 (ind)'!AL$6:AL$37)-MIN('10 (ind)'!AL$6:AL$37))))))</f>
        <v>94.553276087679365</v>
      </c>
      <c r="AM19" s="75">
        <f>IF('10 (ind)'!AM$1="si",100*(('10 (ind)'!AM18-MIN('10 (ind)'!AM$6:AM$37))/(MAX('10 (ind)'!AM$6:AM$37)-MIN('10 (ind)'!AM$6:AM$37))),ABS(-100+(100*(('10 (ind)'!AM18-MIN('10 (ind)'!AM$6:AM$37))/(MAX('10 (ind)'!AM$6:AM$37)-MIN('10 (ind)'!AM$6:AM$37))))))</f>
        <v>63.546068581010587</v>
      </c>
      <c r="AN19" s="75">
        <f>IF('10 (ind)'!AN$1="si",100*(('10 (ind)'!AN18-MIN('10 (ind)'!AN$6:AN$37))/(MAX('10 (ind)'!AN$6:AN$37)-MIN('10 (ind)'!AN$6:AN$37))),ABS(-100+(100*(('10 (ind)'!AN18-MIN('10 (ind)'!AN$6:AN$37))/(MAX('10 (ind)'!AN$6:AN$37)-MIN('10 (ind)'!AN$6:AN$37))))))</f>
        <v>38.483887577404083</v>
      </c>
      <c r="AO19" s="75">
        <f>IF('10 (ind)'!AO$1="si",100*(('10 (ind)'!AO18-MIN('10 (ind)'!AO$6:AO$37))/(MAX('10 (ind)'!AO$6:AO$37)-MIN('10 (ind)'!AO$6:AO$37))),ABS(-100+(100*(('10 (ind)'!AO18-MIN('10 (ind)'!AO$6:AO$37))/(MAX('10 (ind)'!AO$6:AO$37)-MIN('10 (ind)'!AO$6:AO$37))))))</f>
        <v>67.792722424100589</v>
      </c>
      <c r="AP19" s="75">
        <f>IF('10 (ind)'!AP$1="si",100*(('10 (ind)'!AP18-MIN('10 (ind)'!AP$6:AP$37))/(MAX('10 (ind)'!AP$6:AP$37)-MIN('10 (ind)'!AP$6:AP$37))),ABS(-100+(100*(('10 (ind)'!AP18-MIN('10 (ind)'!AP$6:AP$37))/(MAX('10 (ind)'!AP$6:AP$37)-MIN('10 (ind)'!AP$6:AP$37))))))</f>
        <v>75.051351033693933</v>
      </c>
      <c r="AQ19" s="75">
        <f>IF('10 (ind)'!AQ$1="si",100*(('10 (ind)'!AQ18-MIN('10 (ind)'!AQ$6:AQ$37))/(MAX('10 (ind)'!AQ$6:AQ$37)-MIN('10 (ind)'!AQ$6:AQ$37))),ABS(-100+(100*(('10 (ind)'!AQ18-MIN('10 (ind)'!AQ$6:AQ$37))/(MAX('10 (ind)'!AQ$6:AQ$37)-MIN('10 (ind)'!AQ$6:AQ$37))))))</f>
        <v>5.1015194335004441</v>
      </c>
      <c r="AR19" s="75">
        <f>IF('10 (ind)'!AR$1="si",100*(('10 (ind)'!AR18-MIN('10 (ind)'!AR$6:AR$37))/(MAX('10 (ind)'!AR$6:AR$37)-MIN('10 (ind)'!AR$6:AR$37))),ABS(-100+(100*(('10 (ind)'!AR18-MIN('10 (ind)'!AR$6:AR$37))/(MAX('10 (ind)'!AR$6:AR$37)-MIN('10 (ind)'!AR$6:AR$37))))))</f>
        <v>22.030184157526794</v>
      </c>
      <c r="AS19" s="75">
        <f>IF('10 (ind)'!AS$1="si",100*(('10 (ind)'!AS18-MIN('10 (ind)'!AS$6:AS$37))/(MAX('10 (ind)'!AS$6:AS$37)-MIN('10 (ind)'!AS$6:AS$37))),ABS(-100+(100*(('10 (ind)'!AS18-MIN('10 (ind)'!AS$6:AS$37))/(MAX('10 (ind)'!AS$6:AS$37)-MIN('10 (ind)'!AS$6:AS$37))))))</f>
        <v>63.289879006920138</v>
      </c>
      <c r="AT19" s="75">
        <f>IF('10 (ind)'!AT$1="si",100*(('10 (ind)'!AT18-MIN('10 (ind)'!AT$6:AT$37))/(MAX('10 (ind)'!AT$6:AT$37)-MIN('10 (ind)'!AT$6:AT$37))),ABS(-100+(100*(('10 (ind)'!AT18-MIN('10 (ind)'!AT$6:AT$37))/(MAX('10 (ind)'!AT$6:AT$37)-MIN('10 (ind)'!AT$6:AT$37))))))</f>
        <v>0</v>
      </c>
      <c r="AU19" s="75">
        <f>IF('10 (ind)'!AU$1="si",100*(('10 (ind)'!AU18-MIN('10 (ind)'!AU$6:AU$37))/(MAX('10 (ind)'!AU$6:AU$37)-MIN('10 (ind)'!AU$6:AU$37))),ABS(-100+(100*(('10 (ind)'!AU18-MIN('10 (ind)'!AU$6:AU$37))/(MAX('10 (ind)'!AU$6:AU$37)-MIN('10 (ind)'!AU$6:AU$37))))))</f>
        <v>22.221470334467078</v>
      </c>
      <c r="AV19" s="75">
        <f>IF('10 (ind)'!AV$1="si",100*(('10 (ind)'!AV18-MIN('10 (ind)'!AV$6:AV$37))/(MAX('10 (ind)'!AV$6:AV$37)-MIN('10 (ind)'!AV$6:AV$37))),ABS(-100+(100*(('10 (ind)'!AV18-MIN('10 (ind)'!AV$6:AV$37))/(MAX('10 (ind)'!AV$6:AV$37)-MIN('10 (ind)'!AV$6:AV$37))))))</f>
        <v>98.613518197573654</v>
      </c>
      <c r="AW19" s="75">
        <f>IF('10 (ind)'!AW$1="si",100*(('10 (ind)'!AW18-MIN('10 (ind)'!AW$6:AW$37))/(MAX('10 (ind)'!AW$6:AW$37)-MIN('10 (ind)'!AW$6:AW$37))),ABS(-100+(100*(('10 (ind)'!AW18-MIN('10 (ind)'!AW$6:AW$37))/(MAX('10 (ind)'!AW$6:AW$37)-MIN('10 (ind)'!AW$6:AW$37))))))</f>
        <v>23.616734143049932</v>
      </c>
      <c r="AX19" s="75">
        <f>IF('10 (ind)'!AX$1="si",100*(('10 (ind)'!AX18-MIN('10 (ind)'!AX$6:AX$37))/(MAX('10 (ind)'!AX$6:AX$37)-MIN('10 (ind)'!AX$6:AX$37))),ABS(-100+(100*(('10 (ind)'!AX18-MIN('10 (ind)'!AX$6:AX$37))/(MAX('10 (ind)'!AX$6:AX$37)-MIN('10 (ind)'!AX$6:AX$37))))))</f>
        <v>11.032134479835886</v>
      </c>
      <c r="AY19" s="75">
        <f>IF('10 (ind)'!AY$1="si",100*(('10 (ind)'!AY18-MIN('10 (ind)'!AY$6:AY$37))/(MAX('10 (ind)'!AY$6:AY$37)-MIN('10 (ind)'!AY$6:AY$37))),ABS(-100+(100*(('10 (ind)'!AY18-MIN('10 (ind)'!AY$6:AY$37))/(MAX('10 (ind)'!AY$6:AY$37)-MIN('10 (ind)'!AY$6:AY$37))))))</f>
        <v>26.593720266412952</v>
      </c>
      <c r="AZ19" s="75">
        <f>IF('10 (ind)'!AZ$1="si",100*(('10 (ind)'!AZ18-MIN('10 (ind)'!AZ$6:AZ$37))/(MAX('10 (ind)'!AZ$6:AZ$37)-MIN('10 (ind)'!AZ$6:AZ$37))),ABS(-100+(100*(('10 (ind)'!AZ18-MIN('10 (ind)'!AZ$6:AZ$37))/(MAX('10 (ind)'!AZ$6:AZ$37)-MIN('10 (ind)'!AZ$6:AZ$37))))))</f>
        <v>55.809430538265083</v>
      </c>
      <c r="BA19" s="75">
        <f>IF('10 (ind)'!BA$1="si",100*(('10 (ind)'!BA18-MIN('10 (ind)'!BA$6:BA$37))/(MAX('10 (ind)'!BA$6:BA$37)-MIN('10 (ind)'!BA$6:BA$37))),ABS(-100+(100*(('10 (ind)'!BA18-MIN('10 (ind)'!BA$6:BA$37))/(MAX('10 (ind)'!BA$6:BA$37)-MIN('10 (ind)'!BA$6:BA$37))))))</f>
        <v>46.546265012430496</v>
      </c>
      <c r="BB19" s="75">
        <f>IF('10 (ind)'!BB$1="si",100*(('10 (ind)'!BB18-MIN('10 (ind)'!BB$6:BB$37))/(MAX('10 (ind)'!BB$6:BB$37)-MIN('10 (ind)'!BB$6:BB$37))),ABS(-100+(100*(('10 (ind)'!BB18-MIN('10 (ind)'!BB$6:BB$37))/(MAX('10 (ind)'!BB$6:BB$37)-MIN('10 (ind)'!BB$6:BB$37))))))</f>
        <v>9.9928233926414176</v>
      </c>
      <c r="BC19" s="75">
        <f>IF('10 (ind)'!BC$1="si",100*(('10 (ind)'!BC18-MIN('10 (ind)'!BC$6:BC$37))/(MAX('10 (ind)'!BC$6:BC$37)-MIN('10 (ind)'!BC$6:BC$37))),ABS(-100+(100*(('10 (ind)'!BC18-MIN('10 (ind)'!BC$6:BC$37))/(MAX('10 (ind)'!BC$6:BC$37)-MIN('10 (ind)'!BC$6:BC$37))))))</f>
        <v>7.0788843037465732</v>
      </c>
      <c r="BD19" s="75">
        <f>IF('10 (ind)'!BD$1="si",100*(('10 (ind)'!BD18-MIN('10 (ind)'!BD$6:BD$37))/(MAX('10 (ind)'!BD$6:BD$37)-MIN('10 (ind)'!BD$6:BD$37))),ABS(-100+(100*(('10 (ind)'!BD18-MIN('10 (ind)'!BD$6:BD$37))/(MAX('10 (ind)'!BD$6:BD$37)-MIN('10 (ind)'!BD$6:BD$37))))))</f>
        <v>22.246011950792248</v>
      </c>
      <c r="BE19" s="75">
        <f>IF('10 (ind)'!BE$1="si",100*(('10 (ind)'!BE18-MIN('10 (ind)'!BE$6:BE$37))/(MAX('10 (ind)'!BE$6:BE$37)-MIN('10 (ind)'!BE$6:BE$37))),ABS(-100+(100*(('10 (ind)'!BE18-MIN('10 (ind)'!BE$6:BE$37))/(MAX('10 (ind)'!BE$6:BE$37)-MIN('10 (ind)'!BE$6:BE$37))))))</f>
        <v>36.876155268022174</v>
      </c>
      <c r="BF19" s="75">
        <f>IF('10 (ind)'!BF$1="si",100*(('10 (ind)'!BF18-MIN('10 (ind)'!BF$6:BF$37))/(MAX('10 (ind)'!BF$6:BF$37)-MIN('10 (ind)'!BF$6:BF$37))),ABS(-100+(100*(('10 (ind)'!BF18-MIN('10 (ind)'!BF$6:BF$37))/(MAX('10 (ind)'!BF$6:BF$37)-MIN('10 (ind)'!BF$6:BF$37))))))</f>
        <v>4.5119125377110745</v>
      </c>
      <c r="BG19" s="75">
        <f>IF('10 (ind)'!BG$1="si",100*(('10 (ind)'!BG18-MIN('10 (ind)'!BG$6:BG$37))/(MAX('10 (ind)'!BG$6:BG$37)-MIN('10 (ind)'!BG$6:BG$37))),ABS(-100+(100*(('10 (ind)'!BG18-MIN('10 (ind)'!BG$6:BG$37))/(MAX('10 (ind)'!BG$6:BG$37)-MIN('10 (ind)'!BG$6:BG$37))))))</f>
        <v>25.054201043011766</v>
      </c>
      <c r="BH19" s="75">
        <f>IF('10 (ind)'!BH$1="si",100*(('10 (ind)'!BH18-MIN('10 (ind)'!BH$6:BH$37))/(MAX('10 (ind)'!BH$6:BH$37)-MIN('10 (ind)'!BH$6:BH$37))),ABS(-100+(100*(('10 (ind)'!BH18-MIN('10 (ind)'!BH$6:BH$37))/(MAX('10 (ind)'!BH$6:BH$37)-MIN('10 (ind)'!BH$6:BH$37))))))</f>
        <v>24.593733347834036</v>
      </c>
      <c r="BI19" s="75">
        <f>IF('10 (ind)'!BI$1="si",100*(('10 (ind)'!BI18-MIN('10 (ind)'!BI$6:BI$37))/(MAX('10 (ind)'!BI$6:BI$37)-MIN('10 (ind)'!BI$6:BI$37))),ABS(-100+(100*(('10 (ind)'!BI18-MIN('10 (ind)'!BI$6:BI$37))/(MAX('10 (ind)'!BI$6:BI$37)-MIN('10 (ind)'!BI$6:BI$37))))))</f>
        <v>100</v>
      </c>
      <c r="BJ19" s="75">
        <f>IF('10 (ind)'!BJ$1="si",100*(('10 (ind)'!BJ18-MIN('10 (ind)'!BJ$6:BJ$37))/(MAX('10 (ind)'!BJ$6:BJ$37)-MIN('10 (ind)'!BJ$6:BJ$37))),ABS(-100+(100*(('10 (ind)'!BJ18-MIN('10 (ind)'!BJ$6:BJ$37))/(MAX('10 (ind)'!BJ$6:BJ$37)-MIN('10 (ind)'!BJ$6:BJ$37))))))</f>
        <v>0</v>
      </c>
      <c r="BK19" s="75">
        <f>IF('10 (ind)'!BK$1="si",100*(('10 (ind)'!BK18-MIN('10 (ind)'!BK$6:BK$37))/(MAX('10 (ind)'!BK$6:BK$37)-MIN('10 (ind)'!BK$6:BK$37))),ABS(-100+(100*(('10 (ind)'!BK18-MIN('10 (ind)'!BK$6:BK$37))/(MAX('10 (ind)'!BK$6:BK$37)-MIN('10 (ind)'!BK$6:BK$37))))))</f>
        <v>0</v>
      </c>
      <c r="BL19" s="75">
        <f>IF('10 (ind)'!BL$1="si",100*(('10 (ind)'!BL18-MIN('10 (ind)'!BL$6:BL$37))/(MAX('10 (ind)'!BL$6:BL$37)-MIN('10 (ind)'!BL$6:BL$37))),ABS(-100+(100*(('10 (ind)'!BL18-MIN('10 (ind)'!BL$6:BL$37))/(MAX('10 (ind)'!BL$6:BL$37)-MIN('10 (ind)'!BL$6:BL$37))))))</f>
        <v>0</v>
      </c>
      <c r="BM19" s="75">
        <f>IF('10 (ind)'!BM$1="si",100*(('10 (ind)'!BM18-MIN('10 (ind)'!BM$6:BM$37))/(MAX('10 (ind)'!BM$6:BM$37)-MIN('10 (ind)'!BM$6:BM$37))),ABS(-100+(100*(('10 (ind)'!BM18-MIN('10 (ind)'!BM$6:BM$37))/(MAX('10 (ind)'!BM$6:BM$37)-MIN('10 (ind)'!BM$6:BM$37))))))</f>
        <v>19.314360580506207</v>
      </c>
      <c r="BN19" s="75">
        <f>IF('10 (ind)'!BN$1="si",100*(('10 (ind)'!BN18-MIN('10 (ind)'!BN$6:BN$37))/(MAX('10 (ind)'!BN$6:BN$37)-MIN('10 (ind)'!BN$6:BN$37))),ABS(-100+(100*(('10 (ind)'!BN18-MIN('10 (ind)'!BN$6:BN$37))/(MAX('10 (ind)'!BN$6:BN$37)-MIN('10 (ind)'!BN$6:BN$37))))))</f>
        <v>58.905793066024906</v>
      </c>
      <c r="BO19" s="75">
        <f>IF('10 (ind)'!BO$1="si",100*(('10 (ind)'!BO18-MIN('10 (ind)'!BO$6:BO$37))/(MAX('10 (ind)'!BO$6:BO$37)-MIN('10 (ind)'!BO$6:BO$37))),ABS(-100+(100*(('10 (ind)'!BO18-MIN('10 (ind)'!BO$6:BO$37))/(MAX('10 (ind)'!BO$6:BO$37)-MIN('10 (ind)'!BO$6:BO$37))))))</f>
        <v>15.135060927137669</v>
      </c>
      <c r="BP19" s="75">
        <f>IF('10 (ind)'!BP$1="si",100*(('10 (ind)'!BP18-MIN('10 (ind)'!BP$6:BP$37))/(MAX('10 (ind)'!BP$6:BP$37)-MIN('10 (ind)'!BP$6:BP$37))),ABS(-100+(100*(('10 (ind)'!BP18-MIN('10 (ind)'!BP$6:BP$37))/(MAX('10 (ind)'!BP$6:BP$37)-MIN('10 (ind)'!BP$6:BP$37))))))</f>
        <v>16.255643456183773</v>
      </c>
      <c r="BQ19" s="75">
        <f>IF('10 (ind)'!BQ$1="si",100*(('10 (ind)'!BQ18-MIN('10 (ind)'!BQ$6:BQ$37))/(MAX('10 (ind)'!BQ$6:BQ$37)-MIN('10 (ind)'!BQ$6:BQ$37))),ABS(-100+(100*(('10 (ind)'!BQ18-MIN('10 (ind)'!BQ$6:BQ$37))/(MAX('10 (ind)'!BQ$6:BQ$37)-MIN('10 (ind)'!BQ$6:BQ$37))))))</f>
        <v>15.188385948049662</v>
      </c>
      <c r="BR19" s="75">
        <f>IF('10 (ind)'!BR$1="si",100*(('10 (ind)'!BR18-MIN('10 (ind)'!BR$6:BR$37))/(MAX('10 (ind)'!BR$6:BR$37)-MIN('10 (ind)'!BR$6:BR$37))),ABS(-100+(100*(('10 (ind)'!BR18-MIN('10 (ind)'!BR$6:BR$37))/(MAX('10 (ind)'!BP$6:BP$37)-MIN('10 (ind)'!BR$6:BR$37))))))</f>
        <v>13.490122746451858</v>
      </c>
      <c r="BS19" s="75">
        <f>IF('10 (ind)'!BS$1="si",100*(('10 (ind)'!BS18-MIN('10 (ind)'!BS$6:BS$37))/(MAX('10 (ind)'!BS$6:BS$37)-MIN('10 (ind)'!BS$6:BS$37))),ABS(-100+(100*(('10 (ind)'!BS18-MIN('10 (ind)'!BS$6:BS$37))/(MAX('10 (ind)'!BQ$6:BQ$37)-MIN('10 (ind)'!BS$6:BS$37))))))</f>
        <v>35.737147343877204</v>
      </c>
      <c r="BT19" s="75">
        <f>IF('10 (ind)'!BT$1="si",100*(('10 (ind)'!BT18-MIN('10 (ind)'!BT$6:BT$37))/(MAX('10 (ind)'!BT$6:BT$37)-MIN('10 (ind)'!BT$6:BT$37))),ABS(-100+(100*(('10 (ind)'!BT18-MIN('10 (ind)'!BT$6:BT$37))/(MAX('10 (ind)'!BR$6:BR$37)-MIN('10 (ind)'!BT$6:BT$37))))))</f>
        <v>91.826488692696088</v>
      </c>
      <c r="BU19" s="75">
        <f>IF('10 (ind)'!BU$1="si",100*(('10 (ind)'!BU18-MIN('10 (ind)'!BU$6:BU$37))/(MAX('10 (ind)'!BU$6:BU$37)-MIN('10 (ind)'!BU$6:BU$37))),ABS(-100+(100*(('10 (ind)'!BU18-MIN('10 (ind)'!BU$6:BU$37))/(MAX('10 (ind)'!BU$6:BU$37)-MIN('10 (ind)'!BU$6:BU$37))))))</f>
        <v>53.373847443419962</v>
      </c>
      <c r="BV19" s="75">
        <f>IF('10 (ind)'!BV$1="si",100*(('10 (ind)'!BV18-MIN('10 (ind)'!BV$6:BV$37))/(MAX('10 (ind)'!BV$6:BV$37)-MIN('10 (ind)'!BV$6:BV$37))),ABS(-100+(100*(('10 (ind)'!BV18-MIN('10 (ind)'!BV$6:BV$37))/(MAX('10 (ind)'!BV$6:BV$37)-MIN('10 (ind)'!BV$6:BV$37))))))</f>
        <v>59.891761876127489</v>
      </c>
      <c r="BW19" s="75">
        <f>IF('10 (ind)'!BW$1="si",100*(('10 (ind)'!BW18-MIN('10 (ind)'!BW$6:BW$37))/(MAX('10 (ind)'!BW$6:BW$37)-MIN('10 (ind)'!BW$6:BW$37))),ABS(-100+(100*(('10 (ind)'!BW18-MIN('10 (ind)'!BW$6:BW$37))/(MAX('10 (ind)'!BW$6:BW$37)-MIN('10 (ind)'!BW$6:BW$37))))))</f>
        <v>66.640614823498751</v>
      </c>
      <c r="BX19" s="75">
        <f>IF('10 (ind)'!BX$1="si",100*(('10 (ind)'!BX18-MIN('10 (ind)'!BX$6:BX$37))/(MAX('10 (ind)'!BX$6:BX$37)-MIN('10 (ind)'!BX$6:BX$37))),ABS(-100+(100*(('10 (ind)'!BX18-MIN('10 (ind)'!BX$6:BX$37))/(MAX('10 (ind)'!BX$6:BX$37)-MIN('10 (ind)'!BX$6:BX$37))))))</f>
        <v>13.139723498783738</v>
      </c>
      <c r="BY19" s="75">
        <f>IF('10 (ind)'!BY$1="si",100*(('10 (ind)'!BY18-MIN('10 (ind)'!BY$6:BY$37))/(MAX('10 (ind)'!BY$6:BY$37)-MIN('10 (ind)'!BY$6:BY$37))),ABS(-100+(100*(('10 (ind)'!BY18-MIN('10 (ind)'!BY$6:BY$37))/(MAX('10 (ind)'!BY$6:BY$37)-MIN('10 (ind)'!BY$6:BY$37))))))</f>
        <v>0</v>
      </c>
      <c r="BZ19" s="75">
        <f>IF('10 (ind)'!BZ$1="si",100*(('10 (ind)'!BZ18-MIN('10 (ind)'!BZ$6:BZ$37))/(MAX('10 (ind)'!BZ$6:BZ$37)-MIN('10 (ind)'!BZ$6:BZ$37))),ABS(-100+(100*(('10 (ind)'!BZ18-MIN('10 (ind)'!BZ$6:BZ$37))/(MAX('10 (ind)'!BZ$6:BZ$37)-MIN('10 (ind)'!BZ$6:BZ$37))))))</f>
        <v>98.856092300904407</v>
      </c>
      <c r="CA19" s="75">
        <f>IF('10 (ind)'!CA$1="si",100*(('10 (ind)'!CA18-MIN('10 (ind)'!CA$6:CA$37))/(MAX('10 (ind)'!CA$6:CA$37)-MIN('10 (ind)'!CA$6:CA$37))),ABS(-100+(100*(('10 (ind)'!CA18-MIN('10 (ind)'!CA$6:CA$37))/(MAX('10 (ind)'!CA$6:CA$37)-MIN('10 (ind)'!CA$6:CA$37))))))</f>
        <v>4.9624882971377389</v>
      </c>
      <c r="CB19" s="75">
        <f>IF('10 (ind)'!CB$1="si",100*(('10 (ind)'!CB18-MIN('10 (ind)'!CB$6:CB$37))/(MAX('10 (ind)'!CB$6:CB$37)-MIN('10 (ind)'!CB$6:CB$37))),ABS(-100+(100*(('10 (ind)'!CB18-MIN('10 (ind)'!CB$6:CB$37))/(MAX('10 (ind)'!CB$6:CB$37)-MIN('10 (ind)'!CB$6:CB$37))))))</f>
        <v>39.130434782608688</v>
      </c>
      <c r="CC19" s="75">
        <f>IF('10 (ind)'!CC$1="si",100*(('10 (ind)'!CC18-MIN('10 (ind)'!CC$6:CC$37))/(MAX('10 (ind)'!CC$6:CC$37)-MIN('10 (ind)'!CC$6:CC$37))),ABS(-100+(100*(('10 (ind)'!CC18-MIN('10 (ind)'!CC$6:CC$37))/(MAX('10 (ind)'!CC$6:CC$37)-MIN('10 (ind)'!CC$6:CC$37))))))</f>
        <v>10.172183484303048</v>
      </c>
      <c r="CD19" s="75">
        <f>IF('10 (ind)'!CD$1="si",100*(('10 (ind)'!CD18-MIN('10 (ind)'!CD$6:CD$37))/(MAX('10 (ind)'!CD$6:CD$37)-MIN('10 (ind)'!CD$6:CD$37))),ABS(-100+(100*(('10 (ind)'!CD18-MIN('10 (ind)'!CD$6:CD$37))/(MAX('10 (ind)'!CD$6:CD$37)-MIN('10 (ind)'!CD$6:CD$37))))))</f>
        <v>24.898403246783001</v>
      </c>
      <c r="CE19" s="75">
        <f>IF('10 (ind)'!CE$1="si",100*(('10 (ind)'!CE18-MIN('10 (ind)'!CE$6:CE$37))/(MAX('10 (ind)'!CE$6:CE$37)-MIN('10 (ind)'!CE$6:CE$37))),ABS(-100+(100*(('10 (ind)'!CE18-MIN('10 (ind)'!CE$6:CE$37))/(MAX('10 (ind)'!CE$6:CE$37)-MIN('10 (ind)'!CE$6:CE$37))))))</f>
        <v>2.4748990378405051</v>
      </c>
      <c r="CF19" s="75">
        <f>IF('10 (ind)'!CF$1="si",100*(('10 (ind)'!CF18-MIN('10 (ind)'!CF$6:CF$37))/(MAX('10 (ind)'!CF$6:CF$37)-MIN('10 (ind)'!CF$6:CF$37))),ABS(-100+(100*(('10 (ind)'!CF18-MIN('10 (ind)'!CF$6:CF$37))/(MAX('10 (ind)'!CF$6:CF$37)-MIN('10 (ind)'!CF$6:CF$37))))))</f>
        <v>2.0269642258996079</v>
      </c>
      <c r="CG19" s="75">
        <f>IF('10 (ind)'!CG$1="si",100*(('10 (ind)'!CG18-MIN('10 (ind)'!CG$6:CG$37))/(MAX('10 (ind)'!CG$6:CG$37)-MIN('10 (ind)'!CG$6:CG$37))),ABS(-100+(100*(('10 (ind)'!CG18-MIN('10 (ind)'!CG$6:CG$37))/(MAX('10 (ind)'!CG$6:CG$37)-MIN('10 (ind)'!CG$6:CG$37))))))</f>
        <v>6.4762019863555897</v>
      </c>
      <c r="CH19" s="75">
        <f>IF('10 (ind)'!CH$1="si",100*(('10 (ind)'!CH18-MIN('10 (ind)'!CH$6:CH$37))/(MAX('10 (ind)'!CH$6:CH$37)-MIN('10 (ind)'!CH$6:CH$37))),ABS(-100+(100*(('10 (ind)'!CH18-MIN('10 (ind)'!CH$6:CH$37))/(MAX('10 (ind)'!CH$6:CH$37)-MIN('10 (ind)'!CH$6:CH$37))))))</f>
        <v>8.7708595413462351</v>
      </c>
      <c r="CI19" s="75">
        <f>IF('10 (ind)'!CI$1="si",100*(('10 (ind)'!CI18-MIN('10 (ind)'!CI$6:CI$37))/(MAX('10 (ind)'!CI$6:CI$37)-MIN('10 (ind)'!CI$6:CI$37))),ABS(-100+(100*(('10 (ind)'!CI18-MIN('10 (ind)'!CI$6:CI$37))/(MAX('10 (ind)'!CI$6:CI$37)-MIN('10 (ind)'!CI$6:CI$37))))))</f>
        <v>24.917354352681137</v>
      </c>
      <c r="CJ19" s="75">
        <f>IF('10 (ind)'!CJ$1="si",100*(('10 (ind)'!CJ18-MIN('10 (ind)'!CJ$6:CJ$37))/(MAX('10 (ind)'!CJ$6:CJ$37)-MIN('10 (ind)'!CJ$6:CJ$37))),ABS(-100+(100*(('10 (ind)'!CJ18-MIN('10 (ind)'!CJ$6:CJ$37))/(MAX('10 (ind)'!CJ$6:CJ$37)-MIN('10 (ind)'!CJ$6:CJ$37))))))</f>
        <v>72.511661355927032</v>
      </c>
      <c r="CK19" s="75">
        <f>IF('10 (ind)'!CK$1="si",100*(('10 (ind)'!CK18-MIN('10 (ind)'!CK$6:CK$37))/(MAX('10 (ind)'!CK$6:CK$37)-MIN('10 (ind)'!CK$6:CK$37))),ABS(-100+(100*(('10 (ind)'!CK18-MIN('10 (ind)'!CK$6:CK$37))/(MAX('10 (ind)'!CK$6:CK$37)-MIN('10 (ind)'!CK$6:CK$37))))))</f>
        <v>11.248864675081292</v>
      </c>
      <c r="CL19" s="75">
        <f>IF('10 (ind)'!CL$1="si",100*(('10 (ind)'!CL18-MIN('10 (ind)'!CL$6:CL$37))/(MAX('10 (ind)'!CL$6:CL$37)-MIN('10 (ind)'!CL$6:CL$37))),ABS(-100+(100*(('10 (ind)'!CL18-MIN('10 (ind)'!CL$6:CL$37))/(MAX('10 (ind)'!CL$6:CL$37)-MIN('10 (ind)'!CL$6:CL$37))))))</f>
        <v>10.093341197053151</v>
      </c>
      <c r="CM19" s="75">
        <f>IF('10 (ind)'!CM$1="si",100*(('10 (ind)'!CM18-MIN('10 (ind)'!CM$6:CM$37))/(MAX('10 (ind)'!CM$6:CM$37)-MIN('10 (ind)'!CM$6:CM$37))),ABS(-100+(100*(('10 (ind)'!CM18-MIN('10 (ind)'!CM$6:CM$37))/(MAX('10 (ind)'!CM$6:CM$37)-MIN('10 (ind)'!CM$6:CM$37))))))</f>
        <v>57.943072072346894</v>
      </c>
    </row>
    <row r="20" spans="1:91">
      <c r="A20" s="18" t="s">
        <v>149</v>
      </c>
      <c r="B20" s="87">
        <f>IF('10 (ind)'!B$1="si",100*(('10 (ind)'!B19-MIN('10 (ind)'!B$6:B$37))/(MAX('10 (ind)'!B$6:B$37)-MIN('10 (ind)'!B$6:B$37))),ABS(-100+(100*(('10 (ind)'!B19-MIN('10 (ind)'!B$6:B$37))/(MAX('10 (ind)'!B$6:B$37)-MIN('10 (ind)'!B$6:B$37))))))</f>
        <v>33.02026087915263</v>
      </c>
      <c r="C20" s="87">
        <f>IF('10 (ind)'!C$1="si",100*(('10 (ind)'!C19-MIN('10 (ind)'!C$6:C$37))/(MAX('10 (ind)'!C$6:C$37)-MIN('10 (ind)'!C$6:C$37))),ABS(-100+(100*(('10 (ind)'!C19-MIN('10 (ind)'!C$6:C$37))/(MAX('10 (ind)'!C$6:C$37)-MIN('10 (ind)'!C$6:C$37))))))</f>
        <v>40.603791547663398</v>
      </c>
      <c r="D20" s="87">
        <f>IF('10 (ind)'!D$1="si",100*(('10 (ind)'!D19-MIN('10 (ind)'!D$6:D$37))/(MAX('10 (ind)'!D$6:D$37)-MIN('10 (ind)'!D$6:D$37))),ABS(-100+(100*(('10 (ind)'!D19-MIN('10 (ind)'!D$6:D$37))/(MAX('10 (ind)'!D$6:D$37)-MIN('10 (ind)'!D$6:D$37))))))</f>
        <v>70.188680916471782</v>
      </c>
      <c r="E20" s="87">
        <f>IF('10 (ind)'!E$1="si",100*(('10 (ind)'!E19-MIN('10 (ind)'!E$6:E$37))/(MAX('10 (ind)'!E$6:E$37)-MIN('10 (ind)'!E$6:E$37))),ABS(-100+(100*(('10 (ind)'!E19-MIN('10 (ind)'!E$6:E$37))/(MAX('10 (ind)'!E$6:E$37)-MIN('10 (ind)'!E$6:E$37))))))</f>
        <v>58.268180878519068</v>
      </c>
      <c r="F20" s="87">
        <f>IF('10 (ind)'!F$1="si",100*(('10 (ind)'!F19-MIN('10 (ind)'!F$6:F$37))/(MAX('10 (ind)'!F$6:F$37)-MIN('10 (ind)'!F$6:F$37))),ABS(-100+(100*(('10 (ind)'!F19-MIN('10 (ind)'!F$6:F$37))/(MAX('10 (ind)'!F$6:F$37)-MIN('10 (ind)'!F$6:F$37))))))</f>
        <v>0</v>
      </c>
      <c r="G20" s="87">
        <f>IF('10 (ind)'!G$1="si",100*(('10 (ind)'!G19-MIN('10 (ind)'!G$6:G$37))/(MAX('10 (ind)'!G$6:G$37)-MIN('10 (ind)'!G$6:G$37))),ABS(-100+(100*(('10 (ind)'!G19-MIN('10 (ind)'!G$6:G$37))/(MAX('10 (ind)'!G$6:G$37)-MIN('10 (ind)'!G$6:G$37))))))</f>
        <v>24.576271186440675</v>
      </c>
      <c r="H20" s="87">
        <f>IF('10 (ind)'!H$1="si",100*(('10 (ind)'!H19-MIN('10 (ind)'!H$6:H$37))/(MAX('10 (ind)'!H$6:H$37)-MIN('10 (ind)'!H$6:H$37))),ABS(-100+(100*(('10 (ind)'!H19-MIN('10 (ind)'!H$6:H$37))/(MAX('10 (ind)'!H$6:H$37)-MIN('10 (ind)'!H$6:H$37))))))</f>
        <v>54.615384615384613</v>
      </c>
      <c r="I20" s="87">
        <f>IF('10 (ind)'!I$1="si",100*(('10 (ind)'!I19-MIN('10 (ind)'!I$6:I$37))/(MAX('10 (ind)'!I$6:I$37)-MIN('10 (ind)'!I$6:I$37))),ABS(-100+(100*(('10 (ind)'!I19-MIN('10 (ind)'!I$6:I$37))/(MAX('10 (ind)'!I$6:I$37)-MIN('10 (ind)'!I$6:I$37))))))</f>
        <v>43.125</v>
      </c>
      <c r="J20" s="87">
        <f>IF('10 (ind)'!J$1="si",100*(('10 (ind)'!J19-MIN('10 (ind)'!J$6:J$37))/(MAX('10 (ind)'!J$6:J$37)-MIN('10 (ind)'!J$6:J$37))),ABS(-100+(100*(('10 (ind)'!J19-MIN('10 (ind)'!J$6:J$37))/(MAX('10 (ind)'!J$6:J$37)-MIN('10 (ind)'!J$6:J$37))))))</f>
        <v>11.946902654867261</v>
      </c>
      <c r="K20" s="87">
        <f>IF('10 (ind)'!K$1="si",100*(('10 (ind)'!K19-MIN('10 (ind)'!K$6:K$37))/(MAX('10 (ind)'!K$6:K$37)-MIN('10 (ind)'!K$6:K$37))),ABS(-100+(100*(('10 (ind)'!K19-MIN('10 (ind)'!K$6:K$37))/(MAX('10 (ind)'!K$6:K$37)-MIN('10 (ind)'!K$6:K$37))))))</f>
        <v>29.713288830741014</v>
      </c>
      <c r="L20" s="87">
        <f>IF('10 (ind)'!L$1="si",100*(('10 (ind)'!L19-MIN('10 (ind)'!L$6:L$37))/(MAX('10 (ind)'!L$6:L$37)-MIN('10 (ind)'!L$6:L$37))),ABS(-100+(100*(('10 (ind)'!L19-MIN('10 (ind)'!L$6:L$37))/(MAX('10 (ind)'!L$6:L$37)-MIN('10 (ind)'!L$6:L$37))))))</f>
        <v>92.715305179394932</v>
      </c>
      <c r="M20" s="87">
        <f>IF('10 (ind)'!M$1="si",100*(('10 (ind)'!M19-MIN('10 (ind)'!M$6:M$37))/(MAX('10 (ind)'!M$6:M$37)-MIN('10 (ind)'!M$6:M$37))),ABS(-100+(100*(('10 (ind)'!M19-MIN('10 (ind)'!M$6:M$37))/(MAX('10 (ind)'!M$6:M$37)-MIN('10 (ind)'!M$6:M$37))))))</f>
        <v>9.8690868222131716</v>
      </c>
      <c r="N20" s="87">
        <f>IF('10 (ind)'!N$1="si",100*(('10 (ind)'!N19-MIN('10 (ind)'!N$6:N$37))/(MAX('10 (ind)'!N$6:N$37)-MIN('10 (ind)'!N$6:N$37))),ABS(-100+(100*(('10 (ind)'!N19-MIN('10 (ind)'!N$6:N$37))/(MAX('10 (ind)'!N$6:N$37)-MIN('10 (ind)'!N$6:N$37))))))</f>
        <v>91.216235145969236</v>
      </c>
      <c r="O20" s="87">
        <f>IF('10 (ind)'!O$1="si",100*(('10 (ind)'!O19-MIN('10 (ind)'!O$6:O$37))/(MAX('10 (ind)'!O$6:O$37)-MIN('10 (ind)'!O$6:O$37))),ABS(-100+(100*(('10 (ind)'!O19-MIN('10 (ind)'!O$6:O$37))/(MAX('10 (ind)'!O$6:O$37)-MIN('10 (ind)'!O$6:O$37))))))</f>
        <v>39.510913601671284</v>
      </c>
      <c r="P20" s="87">
        <f>IF('10 (ind)'!P$1="si",100*(('10 (ind)'!P19-MIN('10 (ind)'!P$6:P$37))/(MAX('10 (ind)'!P$6:P$37)-MIN('10 (ind)'!P$6:P$37))),ABS(-100+(100*(('10 (ind)'!P19-MIN('10 (ind)'!P$6:P$37))/(MAX('10 (ind)'!P$6:P$37)-MIN('10 (ind)'!P$6:P$37))))))</f>
        <v>3.7767890864892357</v>
      </c>
      <c r="Q20" s="87">
        <f>IF('10 (ind)'!Q$1="si",100*(('10 (ind)'!Q19-MIN('10 (ind)'!Q$6:Q$37))/(MAX('10 (ind)'!Q$6:Q$37)-MIN('10 (ind)'!Q$6:Q$37))),ABS(-100+(100*(('10 (ind)'!Q19-MIN('10 (ind)'!Q$6:Q$37))/(MAX('10 (ind)'!Q$6:Q$37)-MIN('10 (ind)'!Q$6:Q$37))))))</f>
        <v>11.843308748837535</v>
      </c>
      <c r="R20" s="87">
        <f>IF('10 (ind)'!R$1="si",100*(('10 (ind)'!R19-MIN('10 (ind)'!R$6:R$37))/(MAX('10 (ind)'!R$6:R$37)-MIN('10 (ind)'!R$6:R$37))),ABS(-100+(100*(('10 (ind)'!R19-MIN('10 (ind)'!R$6:R$37))/(MAX('10 (ind)'!R$6:R$37)-MIN('10 (ind)'!R$6:R$37))))))</f>
        <v>0.61612359132495043</v>
      </c>
      <c r="S20" s="75">
        <f>ABS(ABS(('10 (ind)'!S19-((MAX('10 (ind)'!S$6:S$37)+MIN('10 (ind)'!S$6:S$37))/2))/(((MAX('10 (ind)'!S$6:S$37)+MIN('10 (ind)'!S$6:S$37))/2)-MAX('10 (ind)'!S$6:S$37))*100)-100)</f>
        <v>50.331125827814574</v>
      </c>
      <c r="T20" s="75">
        <f>IF('10 (ind)'!T$1="si",100*(('10 (ind)'!T19-MIN('10 (ind)'!T$6:T$37))/(MAX('10 (ind)'!T$6:T$37)-MIN('10 (ind)'!T$6:T$37))),ABS(-100+(100*(('10 (ind)'!T19-MIN('10 (ind)'!T$6:T$37))/(MAX('10 (ind)'!T$6:T$37)-MIN('10 (ind)'!T$6:T$37))))))</f>
        <v>36.970445557868729</v>
      </c>
      <c r="U20" s="75">
        <f>IF('10 (ind)'!U$1="si",100*(('10 (ind)'!U19-MIN('10 (ind)'!U$6:U$37))/(MAX('10 (ind)'!U$6:U$37)-MIN('10 (ind)'!U$6:U$37))),ABS(-100+(100*(('10 (ind)'!U19-MIN('10 (ind)'!U$6:U$37))/(MAX('10 (ind)'!U$6:U$37)-MIN('10 (ind)'!U$6:U$37))))))</f>
        <v>80</v>
      </c>
      <c r="V20" s="75">
        <f>IF('10 (ind)'!V$1="si",100*(('10 (ind)'!V19-MIN('10 (ind)'!V$6:V$37))/(MAX('10 (ind)'!V$6:V$37)-MIN('10 (ind)'!V$6:V$37))),ABS(-100+(100*(('10 (ind)'!V19-MIN('10 (ind)'!V$6:V$37))/(MAX('10 (ind)'!V$6:V$37)-MIN('10 (ind)'!V$6:V$37))))))</f>
        <v>100</v>
      </c>
      <c r="W20" s="75">
        <f>IF('10 (ind)'!W$1="si",100*(('10 (ind)'!W19-MIN('10 (ind)'!W$6:W$37))/(MAX('10 (ind)'!W$6:W$37)-MIN('10 (ind)'!W$6:W$37))),ABS(-100+(100*(('10 (ind)'!W19-MIN('10 (ind)'!W$6:W$37))/(MAX('10 (ind)'!W$6:W$37)-MIN('10 (ind)'!W$6:W$37))))))</f>
        <v>78.650664978083896</v>
      </c>
      <c r="X20" s="75">
        <f>IF('10 (ind)'!X$1="si",100*(('10 (ind)'!X19-MIN('10 (ind)'!X$6:X$37))/(MAX('10 (ind)'!X$6:X$37)-MIN('10 (ind)'!X$6:X$37))),ABS(-100+(100*(('10 (ind)'!X19-MIN('10 (ind)'!X$6:X$37))/(MAX('10 (ind)'!X$6:X$37)-MIN('10 (ind)'!X$6:X$37))))))</f>
        <v>92.377521655396706</v>
      </c>
      <c r="Y20" s="75">
        <f>IF('10 (ind)'!Y$1="si",100*(('10 (ind)'!Y19-MIN('10 (ind)'!Y$6:Y$37))/(MAX('10 (ind)'!Y$6:Y$37)-MIN('10 (ind)'!Y$6:Y$37))),ABS(-100+(100*(('10 (ind)'!Y19-MIN('10 (ind)'!Y$6:Y$37))/(MAX('10 (ind)'!Y$6:Y$37)-MIN('10 (ind)'!Y$6:Y$37))))))</f>
        <v>73.884246601717436</v>
      </c>
      <c r="Z20" s="75">
        <f>IF('10 (ind)'!Z$1="si",100*(('10 (ind)'!Z19-MIN('10 (ind)'!Z$6:Z$37))/(MAX('10 (ind)'!Z$6:Z$37)-MIN('10 (ind)'!Z$6:Z$37))),ABS(-100+(100*(('10 (ind)'!Z19-MIN('10 (ind)'!Z$6:Z$37))/(MAX('10 (ind)'!Z$6:Z$37)-MIN('10 (ind)'!Z$6:Z$37))))))</f>
        <v>44.644033420992045</v>
      </c>
      <c r="AA20" s="75">
        <f>IF('10 (ind)'!AA$1="si",100*(('10 (ind)'!AA19-MIN('10 (ind)'!AA$6:AA$37))/(MAX('10 (ind)'!AA$6:AA$37)-MIN('10 (ind)'!AA$6:AA$37))),ABS(-100+(100*(('10 (ind)'!AA19-MIN('10 (ind)'!AA$6:AA$37))/(MAX('10 (ind)'!AA$6:AA$37)-MIN('10 (ind)'!AA$6:AA$37))))))</f>
        <v>72.198803002679597</v>
      </c>
      <c r="AB20" s="75">
        <f>IF('10 (ind)'!AB$1="si",100*(('10 (ind)'!AB19-MIN('10 (ind)'!AB$6:AB$37))/(MAX('10 (ind)'!AB$6:AB$37)-MIN('10 (ind)'!AB$6:AB$37))),ABS(-100+(100*(('10 (ind)'!AB19-MIN('10 (ind)'!AB$6:AB$37))/(MAX('10 (ind)'!AB$6:AB$37)-MIN('10 (ind)'!AB$6:AB$37))))))</f>
        <v>47.996199710531492</v>
      </c>
      <c r="AC20" s="75">
        <f>IF('10 (ind)'!AC$1="si",100*(('10 (ind)'!AC19-MIN('10 (ind)'!AC$6:AC$37))/(MAX('10 (ind)'!AC$6:AC$37)-MIN('10 (ind)'!AC$6:AC$37))),ABS(-100+(100*(('10 (ind)'!AC19-MIN('10 (ind)'!AC$6:AC$37))/(MAX('10 (ind)'!AC$6:AC$37)-MIN('10 (ind)'!AC$6:AC$37))))))</f>
        <v>69.464627064245576</v>
      </c>
      <c r="AD20" s="75">
        <f>IF('10 (ind)'!AD$1="si",100*(('10 (ind)'!AD19-MIN('10 (ind)'!AD$6:AD$37))/(MAX('10 (ind)'!AD$6:AD$37)-MIN('10 (ind)'!AD$6:AD$37))),ABS(-100+(100*(('10 (ind)'!AD19-MIN('10 (ind)'!AD$6:AD$37))/(MAX('10 (ind)'!AD$6:AD$37)-MIN('10 (ind)'!AD$6:AD$37))))))</f>
        <v>78.431557348451378</v>
      </c>
      <c r="AE20" s="75">
        <f>IF('10 (ind)'!AE$1="si",100*(('10 (ind)'!AE19-MIN('10 (ind)'!AE$6:AE$37))/(MAX('10 (ind)'!AE$6:AE$37)-MIN('10 (ind)'!AE$6:AE$37))),ABS(-100+(100*(('10 (ind)'!AE19-MIN('10 (ind)'!AE$6:AE$37))/(MAX('10 (ind)'!AE$6:AE$37)-MIN('10 (ind)'!AE$6:AE$37))))))</f>
        <v>53.792969887841323</v>
      </c>
      <c r="AF20" s="75">
        <f>IF('10 (ind)'!AF$1="si",100*(('10 (ind)'!AF19-MIN('10 (ind)'!AF$6:AF$37))/(MAX('10 (ind)'!AF$6:AF$37)-MIN('10 (ind)'!AF$6:AF$37))),ABS(-100+(100*(('10 (ind)'!AF19-MIN('10 (ind)'!AF$6:AF$37))/(MAX('10 (ind)'!AF$6:AF$37)-MIN('10 (ind)'!AF$6:AF$37))))))</f>
        <v>81.652987531684047</v>
      </c>
      <c r="AG20" s="75">
        <f>IF('10 (ind)'!AG$1="si",100*(('10 (ind)'!AG19-MIN('10 (ind)'!AG$6:AG$37))/(MAX('10 (ind)'!AG$6:AG$37)-MIN('10 (ind)'!AG$6:AG$37))),ABS(-100+(100*(('10 (ind)'!AG19-MIN('10 (ind)'!AG$6:AG$37))/(MAX('10 (ind)'!AG$6:AG$37)-MIN('10 (ind)'!AG$6:AG$37))))))</f>
        <v>31.349658310119228</v>
      </c>
      <c r="AH20" s="75">
        <f>IF('10 (ind)'!AH$1="si",100*(('10 (ind)'!AH19-MIN('10 (ind)'!AH$6:AH$37))/(MAX('10 (ind)'!AH$6:AH$37)-MIN('10 (ind)'!AH$6:AH$37))),ABS(-100+(100*(('10 (ind)'!AH19-MIN('10 (ind)'!AH$6:AH$37))/(MAX('10 (ind)'!AH$6:AH$37)-MIN('10 (ind)'!AH$6:AH$37))))))</f>
        <v>100</v>
      </c>
      <c r="AI20" s="75">
        <f>IF('10 (ind)'!AI$1="si",100*(('10 (ind)'!AI19-MIN('10 (ind)'!AI$6:AI$37))/(MAX('10 (ind)'!AI$6:AI$37)-MIN('10 (ind)'!AI$6:AI$37))),ABS(-100+(100*(('10 (ind)'!AI19-MIN('10 (ind)'!AI$6:AI$37))/(MAX('10 (ind)'!AI$6:AI$37)-MIN('10 (ind)'!AI$6:AI$37))))))</f>
        <v>9.4623988790132714</v>
      </c>
      <c r="AJ20" s="75">
        <f>IF('10 (ind)'!AJ$1="si",100*(('10 (ind)'!AJ19-MIN('10 (ind)'!AJ$6:AJ$37))/(MAX('10 (ind)'!AJ$6:AJ$37)-MIN('10 (ind)'!AJ$6:AJ$37))),ABS(-100+(100*(('10 (ind)'!AJ19-MIN('10 (ind)'!AJ$6:AJ$37))/(MAX('10 (ind)'!AJ$6:AJ$37)-MIN('10 (ind)'!AJ$6:AJ$37))))))</f>
        <v>78.81305820443734</v>
      </c>
      <c r="AK20" s="75">
        <f>IF('10 (ind)'!AK$1="si",100*(('10 (ind)'!AK19-MIN('10 (ind)'!AK$6:AK$37))/(MAX('10 (ind)'!AK$6:AK$37)-MIN('10 (ind)'!AK$6:AK$37))),ABS(-100+(100*(('10 (ind)'!AK19-MIN('10 (ind)'!AK$6:AK$37))/(MAX('10 (ind)'!AK$6:AK$37)-MIN('10 (ind)'!AK$6:AK$37))))))</f>
        <v>9.7683823372170657</v>
      </c>
      <c r="AL20" s="75">
        <f>IF('10 (ind)'!AL$1="si",100*(('10 (ind)'!AL19-MIN('10 (ind)'!AL$6:AL$37))/(MAX('10 (ind)'!AL$6:AL$37)-MIN('10 (ind)'!AL$6:AL$37))),ABS(-100+(100*(('10 (ind)'!AL19-MIN('10 (ind)'!AL$6:AL$37))/(MAX('10 (ind)'!AL$6:AL$37)-MIN('10 (ind)'!AL$6:AL$37))))))</f>
        <v>81.121442238583469</v>
      </c>
      <c r="AM20" s="75">
        <f>IF('10 (ind)'!AM$1="si",100*(('10 (ind)'!AM19-MIN('10 (ind)'!AM$6:AM$37))/(MAX('10 (ind)'!AM$6:AM$37)-MIN('10 (ind)'!AM$6:AM$37))),ABS(-100+(100*(('10 (ind)'!AM19-MIN('10 (ind)'!AM$6:AM$37))/(MAX('10 (ind)'!AM$6:AM$37)-MIN('10 (ind)'!AM$6:AM$37))))))</f>
        <v>50.490687972654626</v>
      </c>
      <c r="AN20" s="75">
        <f>IF('10 (ind)'!AN$1="si",100*(('10 (ind)'!AN19-MIN('10 (ind)'!AN$6:AN$37))/(MAX('10 (ind)'!AN$6:AN$37)-MIN('10 (ind)'!AN$6:AN$37))),ABS(-100+(100*(('10 (ind)'!AN19-MIN('10 (ind)'!AN$6:AN$37))/(MAX('10 (ind)'!AN$6:AN$37)-MIN('10 (ind)'!AN$6:AN$37))))))</f>
        <v>47.935547533852287</v>
      </c>
      <c r="AO20" s="75">
        <f>IF('10 (ind)'!AO$1="si",100*(('10 (ind)'!AO19-MIN('10 (ind)'!AO$6:AO$37))/(MAX('10 (ind)'!AO$6:AO$37)-MIN('10 (ind)'!AO$6:AO$37))),ABS(-100+(100*(('10 (ind)'!AO19-MIN('10 (ind)'!AO$6:AO$37))/(MAX('10 (ind)'!AO$6:AO$37)-MIN('10 (ind)'!AO$6:AO$37))))))</f>
        <v>55.393280709133784</v>
      </c>
      <c r="AP20" s="75">
        <f>IF('10 (ind)'!AP$1="si",100*(('10 (ind)'!AP19-MIN('10 (ind)'!AP$6:AP$37))/(MAX('10 (ind)'!AP$6:AP$37)-MIN('10 (ind)'!AP$6:AP$37))),ABS(-100+(100*(('10 (ind)'!AP19-MIN('10 (ind)'!AP$6:AP$37))/(MAX('10 (ind)'!AP$6:AP$37)-MIN('10 (ind)'!AP$6:AP$37))))))</f>
        <v>57.224324426523957</v>
      </c>
      <c r="AQ20" s="75">
        <f>IF('10 (ind)'!AQ$1="si",100*(('10 (ind)'!AQ19-MIN('10 (ind)'!AQ$6:AQ$37))/(MAX('10 (ind)'!AQ$6:AQ$37)-MIN('10 (ind)'!AQ$6:AQ$37))),ABS(-100+(100*(('10 (ind)'!AQ19-MIN('10 (ind)'!AQ$6:AQ$37))/(MAX('10 (ind)'!AQ$6:AQ$37)-MIN('10 (ind)'!AQ$6:AQ$37))))))</f>
        <v>14.57308543873943</v>
      </c>
      <c r="AR20" s="75">
        <f>IF('10 (ind)'!AR$1="si",100*(('10 (ind)'!AR19-MIN('10 (ind)'!AR$6:AR$37))/(MAX('10 (ind)'!AR$6:AR$37)-MIN('10 (ind)'!AR$6:AR$37))),ABS(-100+(100*(('10 (ind)'!AR19-MIN('10 (ind)'!AR$6:AR$37))/(MAX('10 (ind)'!AR$6:AR$37)-MIN('10 (ind)'!AR$6:AR$37))))))</f>
        <v>52.317990452039083</v>
      </c>
      <c r="AS20" s="75">
        <f>IF('10 (ind)'!AS$1="si",100*(('10 (ind)'!AS19-MIN('10 (ind)'!AS$6:AS$37))/(MAX('10 (ind)'!AS$6:AS$37)-MIN('10 (ind)'!AS$6:AS$37))),ABS(-100+(100*(('10 (ind)'!AS19-MIN('10 (ind)'!AS$6:AS$37))/(MAX('10 (ind)'!AS$6:AS$37)-MIN('10 (ind)'!AS$6:AS$37))))))</f>
        <v>39.330543933054386</v>
      </c>
      <c r="AT20" s="75">
        <f>IF('10 (ind)'!AT$1="si",100*(('10 (ind)'!AT19-MIN('10 (ind)'!AT$6:AT$37))/(MAX('10 (ind)'!AT$6:AT$37)-MIN('10 (ind)'!AT$6:AT$37))),ABS(-100+(100*(('10 (ind)'!AT19-MIN('10 (ind)'!AT$6:AT$37))/(MAX('10 (ind)'!AT$6:AT$37)-MIN('10 (ind)'!AT$6:AT$37))))))</f>
        <v>0</v>
      </c>
      <c r="AU20" s="75">
        <f>IF('10 (ind)'!AU$1="si",100*(('10 (ind)'!AU19-MIN('10 (ind)'!AU$6:AU$37))/(MAX('10 (ind)'!AU$6:AU$37)-MIN('10 (ind)'!AU$6:AU$37))),ABS(-100+(100*(('10 (ind)'!AU19-MIN('10 (ind)'!AU$6:AU$37))/(MAX('10 (ind)'!AU$6:AU$37)-MIN('10 (ind)'!AU$6:AU$37))))))</f>
        <v>58.389884794971557</v>
      </c>
      <c r="AV20" s="75">
        <f>IF('10 (ind)'!AV$1="si",100*(('10 (ind)'!AV19-MIN('10 (ind)'!AV$6:AV$37))/(MAX('10 (ind)'!AV$6:AV$37)-MIN('10 (ind)'!AV$6:AV$37))),ABS(-100+(100*(('10 (ind)'!AV19-MIN('10 (ind)'!AV$6:AV$37))/(MAX('10 (ind)'!AV$6:AV$37)-MIN('10 (ind)'!AV$6:AV$37))))))</f>
        <v>62.738301559792035</v>
      </c>
      <c r="AW20" s="75">
        <f>IF('10 (ind)'!AW$1="si",100*(('10 (ind)'!AW19-MIN('10 (ind)'!AW$6:AW$37))/(MAX('10 (ind)'!AW$6:AW$37)-MIN('10 (ind)'!AW$6:AW$37))),ABS(-100+(100*(('10 (ind)'!AW19-MIN('10 (ind)'!AW$6:AW$37))/(MAX('10 (ind)'!AW$6:AW$37)-MIN('10 (ind)'!AW$6:AW$37))))))</f>
        <v>48.515519568151142</v>
      </c>
      <c r="AX20" s="75">
        <f>IF('10 (ind)'!AX$1="si",100*(('10 (ind)'!AX19-MIN('10 (ind)'!AX$6:AX$37))/(MAX('10 (ind)'!AX$6:AX$37)-MIN('10 (ind)'!AX$6:AX$37))),ABS(-100+(100*(('10 (ind)'!AX19-MIN('10 (ind)'!AX$6:AX$37))/(MAX('10 (ind)'!AX$6:AX$37)-MIN('10 (ind)'!AX$6:AX$37))))))</f>
        <v>20.884889375395932</v>
      </c>
      <c r="AY20" s="75">
        <f>IF('10 (ind)'!AY$1="si",100*(('10 (ind)'!AY19-MIN('10 (ind)'!AY$6:AY$37))/(MAX('10 (ind)'!AY$6:AY$37)-MIN('10 (ind)'!AY$6:AY$37))),ABS(-100+(100*(('10 (ind)'!AY19-MIN('10 (ind)'!AY$6:AY$37))/(MAX('10 (ind)'!AY$6:AY$37)-MIN('10 (ind)'!AY$6:AY$37))))))</f>
        <v>50.999048525214086</v>
      </c>
      <c r="AZ20" s="75">
        <f>IF('10 (ind)'!AZ$1="si",100*(('10 (ind)'!AZ19-MIN('10 (ind)'!AZ$6:AZ$37))/(MAX('10 (ind)'!AZ$6:AZ$37)-MIN('10 (ind)'!AZ$6:AZ$37))),ABS(-100+(100*(('10 (ind)'!AZ19-MIN('10 (ind)'!AZ$6:AZ$37))/(MAX('10 (ind)'!AZ$6:AZ$37)-MIN('10 (ind)'!AZ$6:AZ$37))))))</f>
        <v>43.576202885143758</v>
      </c>
      <c r="BA20" s="75">
        <f>IF('10 (ind)'!BA$1="si",100*(('10 (ind)'!BA19-MIN('10 (ind)'!BA$6:BA$37))/(MAX('10 (ind)'!BA$6:BA$37)-MIN('10 (ind)'!BA$6:BA$37))),ABS(-100+(100*(('10 (ind)'!BA19-MIN('10 (ind)'!BA$6:BA$37))/(MAX('10 (ind)'!BA$6:BA$37)-MIN('10 (ind)'!BA$6:BA$37))))))</f>
        <v>49.430164996739506</v>
      </c>
      <c r="BB20" s="75">
        <f>IF('10 (ind)'!BB$1="si",100*(('10 (ind)'!BB19-MIN('10 (ind)'!BB$6:BB$37))/(MAX('10 (ind)'!BB$6:BB$37)-MIN('10 (ind)'!BB$6:BB$37))),ABS(-100+(100*(('10 (ind)'!BB19-MIN('10 (ind)'!BB$6:BB$37))/(MAX('10 (ind)'!BB$6:BB$37)-MIN('10 (ind)'!BB$6:BB$37))))))</f>
        <v>14.334336333498449</v>
      </c>
      <c r="BC20" s="75">
        <f>IF('10 (ind)'!BC$1="si",100*(('10 (ind)'!BC19-MIN('10 (ind)'!BC$6:BC$37))/(MAX('10 (ind)'!BC$6:BC$37)-MIN('10 (ind)'!BC$6:BC$37))),ABS(-100+(100*(('10 (ind)'!BC19-MIN('10 (ind)'!BC$6:BC$37))/(MAX('10 (ind)'!BC$6:BC$37)-MIN('10 (ind)'!BC$6:BC$37))))))</f>
        <v>29.799624745947384</v>
      </c>
      <c r="BD20" s="75">
        <f>IF('10 (ind)'!BD$1="si",100*(('10 (ind)'!BD19-MIN('10 (ind)'!BD$6:BD$37))/(MAX('10 (ind)'!BD$6:BD$37)-MIN('10 (ind)'!BD$6:BD$37))),ABS(-100+(100*(('10 (ind)'!BD19-MIN('10 (ind)'!BD$6:BD$37))/(MAX('10 (ind)'!BD$6:BD$37)-MIN('10 (ind)'!BD$6:BD$37))))))</f>
        <v>74.0029905701019</v>
      </c>
      <c r="BE20" s="75">
        <f>IF('10 (ind)'!BE$1="si",100*(('10 (ind)'!BE19-MIN('10 (ind)'!BE$6:BE$37))/(MAX('10 (ind)'!BE$6:BE$37)-MIN('10 (ind)'!BE$6:BE$37))),ABS(-100+(100*(('10 (ind)'!BE19-MIN('10 (ind)'!BE$6:BE$37))/(MAX('10 (ind)'!BE$6:BE$37)-MIN('10 (ind)'!BE$6:BE$37))))))</f>
        <v>39.094269870609978</v>
      </c>
      <c r="BF20" s="75">
        <f>IF('10 (ind)'!BF$1="si",100*(('10 (ind)'!BF19-MIN('10 (ind)'!BF$6:BF$37))/(MAX('10 (ind)'!BF$6:BF$37)-MIN('10 (ind)'!BF$6:BF$37))),ABS(-100+(100*(('10 (ind)'!BF19-MIN('10 (ind)'!BF$6:BF$37))/(MAX('10 (ind)'!BF$6:BF$37)-MIN('10 (ind)'!BF$6:BF$37))))))</f>
        <v>40.088513976047764</v>
      </c>
      <c r="BG20" s="75">
        <f>IF('10 (ind)'!BG$1="si",100*(('10 (ind)'!BG19-MIN('10 (ind)'!BG$6:BG$37))/(MAX('10 (ind)'!BG$6:BG$37)-MIN('10 (ind)'!BG$6:BG$37))),ABS(-100+(100*(('10 (ind)'!BG19-MIN('10 (ind)'!BG$6:BG$37))/(MAX('10 (ind)'!BG$6:BG$37)-MIN('10 (ind)'!BG$6:BG$37))))))</f>
        <v>42.452018534620464</v>
      </c>
      <c r="BH20" s="75">
        <f>IF('10 (ind)'!BH$1="si",100*(('10 (ind)'!BH19-MIN('10 (ind)'!BH$6:BH$37))/(MAX('10 (ind)'!BH$6:BH$37)-MIN('10 (ind)'!BH$6:BH$37))),ABS(-100+(100*(('10 (ind)'!BH19-MIN('10 (ind)'!BH$6:BH$37))/(MAX('10 (ind)'!BH$6:BH$37)-MIN('10 (ind)'!BH$6:BH$37))))))</f>
        <v>18.70610698788693</v>
      </c>
      <c r="BI20" s="75">
        <f>IF('10 (ind)'!BI$1="si",100*(('10 (ind)'!BI19-MIN('10 (ind)'!BI$6:BI$37))/(MAX('10 (ind)'!BI$6:BI$37)-MIN('10 (ind)'!BI$6:BI$37))),ABS(-100+(100*(('10 (ind)'!BI19-MIN('10 (ind)'!BI$6:BI$37))/(MAX('10 (ind)'!BI$6:BI$37)-MIN('10 (ind)'!BI$6:BI$37))))))</f>
        <v>95.773353920691065</v>
      </c>
      <c r="BJ20" s="75">
        <f>IF('10 (ind)'!BJ$1="si",100*(('10 (ind)'!BJ19-MIN('10 (ind)'!BJ$6:BJ$37))/(MAX('10 (ind)'!BJ$6:BJ$37)-MIN('10 (ind)'!BJ$6:BJ$37))),ABS(-100+(100*(('10 (ind)'!BJ19-MIN('10 (ind)'!BJ$6:BJ$37))/(MAX('10 (ind)'!BJ$6:BJ$37)-MIN('10 (ind)'!BJ$6:BJ$37))))))</f>
        <v>0.20328145043734544</v>
      </c>
      <c r="BK20" s="75">
        <f>IF('10 (ind)'!BK$1="si",100*(('10 (ind)'!BK19-MIN('10 (ind)'!BK$6:BK$37))/(MAX('10 (ind)'!BK$6:BK$37)-MIN('10 (ind)'!BK$6:BK$37))),ABS(-100+(100*(('10 (ind)'!BK19-MIN('10 (ind)'!BK$6:BK$37))/(MAX('10 (ind)'!BK$6:BK$37)-MIN('10 (ind)'!BK$6:BK$37))))))</f>
        <v>25.809457150157606</v>
      </c>
      <c r="BL20" s="75">
        <f>IF('10 (ind)'!BL$1="si",100*(('10 (ind)'!BL19-MIN('10 (ind)'!BL$6:BL$37))/(MAX('10 (ind)'!BL$6:BL$37)-MIN('10 (ind)'!BL$6:BL$37))),ABS(-100+(100*(('10 (ind)'!BL19-MIN('10 (ind)'!BL$6:BL$37))/(MAX('10 (ind)'!BL$6:BL$37)-MIN('10 (ind)'!BL$6:BL$37))))))</f>
        <v>90.990990990990994</v>
      </c>
      <c r="BM20" s="75">
        <f>IF('10 (ind)'!BM$1="si",100*(('10 (ind)'!BM19-MIN('10 (ind)'!BM$6:BM$37))/(MAX('10 (ind)'!BM$6:BM$37)-MIN('10 (ind)'!BM$6:BM$37))),ABS(-100+(100*(('10 (ind)'!BM19-MIN('10 (ind)'!BM$6:BM$37))/(MAX('10 (ind)'!BM$6:BM$37)-MIN('10 (ind)'!BM$6:BM$37))))))</f>
        <v>3.6130079400373627</v>
      </c>
      <c r="BN20" s="75">
        <f>IF('10 (ind)'!BN$1="si",100*(('10 (ind)'!BN19-MIN('10 (ind)'!BN$6:BN$37))/(MAX('10 (ind)'!BN$6:BN$37)-MIN('10 (ind)'!BN$6:BN$37))),ABS(-100+(100*(('10 (ind)'!BN19-MIN('10 (ind)'!BN$6:BN$37))/(MAX('10 (ind)'!BN$6:BN$37)-MIN('10 (ind)'!BN$6:BN$37))))))</f>
        <v>22.494977243605849</v>
      </c>
      <c r="BO20" s="75">
        <f>IF('10 (ind)'!BO$1="si",100*(('10 (ind)'!BO19-MIN('10 (ind)'!BO$6:BO$37))/(MAX('10 (ind)'!BO$6:BO$37)-MIN('10 (ind)'!BO$6:BO$37))),ABS(-100+(100*(('10 (ind)'!BO19-MIN('10 (ind)'!BO$6:BO$37))/(MAX('10 (ind)'!BO$6:BO$37)-MIN('10 (ind)'!BO$6:BO$37))))))</f>
        <v>18.339817562648975</v>
      </c>
      <c r="BP20" s="75">
        <f>IF('10 (ind)'!BP$1="si",100*(('10 (ind)'!BP19-MIN('10 (ind)'!BP$6:BP$37))/(MAX('10 (ind)'!BP$6:BP$37)-MIN('10 (ind)'!BP$6:BP$37))),ABS(-100+(100*(('10 (ind)'!BP19-MIN('10 (ind)'!BP$6:BP$37))/(MAX('10 (ind)'!BP$6:BP$37)-MIN('10 (ind)'!BP$6:BP$37))))))</f>
        <v>58.341173567900249</v>
      </c>
      <c r="BQ20" s="75">
        <f>IF('10 (ind)'!BQ$1="si",100*(('10 (ind)'!BQ19-MIN('10 (ind)'!BQ$6:BQ$37))/(MAX('10 (ind)'!BQ$6:BQ$37)-MIN('10 (ind)'!BQ$6:BQ$37))),ABS(-100+(100*(('10 (ind)'!BQ19-MIN('10 (ind)'!BQ$6:BQ$37))/(MAX('10 (ind)'!BQ$6:BQ$37)-MIN('10 (ind)'!BQ$6:BQ$37))))))</f>
        <v>29.636515191498781</v>
      </c>
      <c r="BR20" s="75">
        <f>IF('10 (ind)'!BR$1="si",100*(('10 (ind)'!BR19-MIN('10 (ind)'!BR$6:BR$37))/(MAX('10 (ind)'!BR$6:BR$37)-MIN('10 (ind)'!BR$6:BR$37))),ABS(-100+(100*(('10 (ind)'!BR19-MIN('10 (ind)'!BR$6:BR$37))/(MAX('10 (ind)'!BP$6:BP$37)-MIN('10 (ind)'!BR$6:BR$37))))))</f>
        <v>10.734452499046164</v>
      </c>
      <c r="BS20" s="75">
        <f>IF('10 (ind)'!BS$1="si",100*(('10 (ind)'!BS19-MIN('10 (ind)'!BS$6:BS$37))/(MAX('10 (ind)'!BS$6:BS$37)-MIN('10 (ind)'!BS$6:BS$37))),ABS(-100+(100*(('10 (ind)'!BS19-MIN('10 (ind)'!BS$6:BS$37))/(MAX('10 (ind)'!BQ$6:BQ$37)-MIN('10 (ind)'!BS$6:BS$37))))))</f>
        <v>64.839725542474099</v>
      </c>
      <c r="BT20" s="75">
        <f>IF('10 (ind)'!BT$1="si",100*(('10 (ind)'!BT19-MIN('10 (ind)'!BT$6:BT$37))/(MAX('10 (ind)'!BT$6:BT$37)-MIN('10 (ind)'!BT$6:BT$37))),ABS(-100+(100*(('10 (ind)'!BT19-MIN('10 (ind)'!BT$6:BT$37))/(MAX('10 (ind)'!BR$6:BR$37)-MIN('10 (ind)'!BT$6:BT$37))))))</f>
        <v>92.176272146021759</v>
      </c>
      <c r="BU20" s="75">
        <f>IF('10 (ind)'!BU$1="si",100*(('10 (ind)'!BU19-MIN('10 (ind)'!BU$6:BU$37))/(MAX('10 (ind)'!BU$6:BU$37)-MIN('10 (ind)'!BU$6:BU$37))),ABS(-100+(100*(('10 (ind)'!BU19-MIN('10 (ind)'!BU$6:BU$37))/(MAX('10 (ind)'!BU$6:BU$37)-MIN('10 (ind)'!BU$6:BU$37))))))</f>
        <v>6.0771165129924469</v>
      </c>
      <c r="BV20" s="75">
        <f>IF('10 (ind)'!BV$1="si",100*(('10 (ind)'!BV19-MIN('10 (ind)'!BV$6:BV$37))/(MAX('10 (ind)'!BV$6:BV$37)-MIN('10 (ind)'!BV$6:BV$37))),ABS(-100+(100*(('10 (ind)'!BV19-MIN('10 (ind)'!BV$6:BV$37))/(MAX('10 (ind)'!BV$6:BV$37)-MIN('10 (ind)'!BV$6:BV$37))))))</f>
        <v>79.314491882140729</v>
      </c>
      <c r="BW20" s="75">
        <f>IF('10 (ind)'!BW$1="si",100*(('10 (ind)'!BW19-MIN('10 (ind)'!BW$6:BW$37))/(MAX('10 (ind)'!BW$6:BW$37)-MIN('10 (ind)'!BW$6:BW$37))),ABS(-100+(100*(('10 (ind)'!BW19-MIN('10 (ind)'!BW$6:BW$37))/(MAX('10 (ind)'!BW$6:BW$37)-MIN('10 (ind)'!BW$6:BW$37))))))</f>
        <v>100</v>
      </c>
      <c r="BX20" s="75">
        <f>IF('10 (ind)'!BX$1="si",100*(('10 (ind)'!BX19-MIN('10 (ind)'!BX$6:BX$37))/(MAX('10 (ind)'!BX$6:BX$37)-MIN('10 (ind)'!BX$6:BX$37))),ABS(-100+(100*(('10 (ind)'!BX19-MIN('10 (ind)'!BX$6:BX$37))/(MAX('10 (ind)'!BX$6:BX$37)-MIN('10 (ind)'!BX$6:BX$37))))))</f>
        <v>22.474584682878515</v>
      </c>
      <c r="BY20" s="75">
        <f>IF('10 (ind)'!BY$1="si",100*(('10 (ind)'!BY19-MIN('10 (ind)'!BY$6:BY$37))/(MAX('10 (ind)'!BY$6:BY$37)-MIN('10 (ind)'!BY$6:BY$37))),ABS(-100+(100*(('10 (ind)'!BY19-MIN('10 (ind)'!BY$6:BY$37))/(MAX('10 (ind)'!BY$6:BY$37)-MIN('10 (ind)'!BY$6:BY$37))))))</f>
        <v>16.364337879479983</v>
      </c>
      <c r="BZ20" s="75">
        <f>IF('10 (ind)'!BZ$1="si",100*(('10 (ind)'!BZ19-MIN('10 (ind)'!BZ$6:BZ$37))/(MAX('10 (ind)'!BZ$6:BZ$37)-MIN('10 (ind)'!BZ$6:BZ$37))),ABS(-100+(100*(('10 (ind)'!BZ19-MIN('10 (ind)'!BZ$6:BZ$37))/(MAX('10 (ind)'!BZ$6:BZ$37)-MIN('10 (ind)'!BZ$6:BZ$37))))))</f>
        <v>81.361407941661795</v>
      </c>
      <c r="CA20" s="75">
        <f>IF('10 (ind)'!CA$1="si",100*(('10 (ind)'!CA19-MIN('10 (ind)'!CA$6:CA$37))/(MAX('10 (ind)'!CA$6:CA$37)-MIN('10 (ind)'!CA$6:CA$37))),ABS(-100+(100*(('10 (ind)'!CA19-MIN('10 (ind)'!CA$6:CA$37))/(MAX('10 (ind)'!CA$6:CA$37)-MIN('10 (ind)'!CA$6:CA$37))))))</f>
        <v>0</v>
      </c>
      <c r="CB20" s="75">
        <f>IF('10 (ind)'!CB$1="si",100*(('10 (ind)'!CB19-MIN('10 (ind)'!CB$6:CB$37))/(MAX('10 (ind)'!CB$6:CB$37)-MIN('10 (ind)'!CB$6:CB$37))),ABS(-100+(100*(('10 (ind)'!CB19-MIN('10 (ind)'!CB$6:CB$37))/(MAX('10 (ind)'!CB$6:CB$37)-MIN('10 (ind)'!CB$6:CB$37))))))</f>
        <v>47.20496894409937</v>
      </c>
      <c r="CC20" s="75">
        <f>IF('10 (ind)'!CC$1="si",100*(('10 (ind)'!CC19-MIN('10 (ind)'!CC$6:CC$37))/(MAX('10 (ind)'!CC$6:CC$37)-MIN('10 (ind)'!CC$6:CC$37))),ABS(-100+(100*(('10 (ind)'!CC19-MIN('10 (ind)'!CC$6:CC$37))/(MAX('10 (ind)'!CC$6:CC$37)-MIN('10 (ind)'!CC$6:CC$37))))))</f>
        <v>55.877726226098254</v>
      </c>
      <c r="CD20" s="75">
        <f>IF('10 (ind)'!CD$1="si",100*(('10 (ind)'!CD19-MIN('10 (ind)'!CD$6:CD$37))/(MAX('10 (ind)'!CD$6:CD$37)-MIN('10 (ind)'!CD$6:CD$37))),ABS(-100+(100*(('10 (ind)'!CD19-MIN('10 (ind)'!CD$6:CD$37))/(MAX('10 (ind)'!CD$6:CD$37)-MIN('10 (ind)'!CD$6:CD$37))))))</f>
        <v>0.95259439008006908</v>
      </c>
      <c r="CE20" s="75">
        <f>IF('10 (ind)'!CE$1="si",100*(('10 (ind)'!CE19-MIN('10 (ind)'!CE$6:CE$37))/(MAX('10 (ind)'!CE$6:CE$37)-MIN('10 (ind)'!CE$6:CE$37))),ABS(-100+(100*(('10 (ind)'!CE19-MIN('10 (ind)'!CE$6:CE$37))/(MAX('10 (ind)'!CE$6:CE$37)-MIN('10 (ind)'!CE$6:CE$37))))))</f>
        <v>14.097484329617771</v>
      </c>
      <c r="CF20" s="75">
        <f>IF('10 (ind)'!CF$1="si",100*(('10 (ind)'!CF19-MIN('10 (ind)'!CF$6:CF$37))/(MAX('10 (ind)'!CF$6:CF$37)-MIN('10 (ind)'!CF$6:CF$37))),ABS(-100+(100*(('10 (ind)'!CF19-MIN('10 (ind)'!CF$6:CF$37))/(MAX('10 (ind)'!CF$6:CF$37)-MIN('10 (ind)'!CF$6:CF$37))))))</f>
        <v>33.058747343208815</v>
      </c>
      <c r="CG20" s="75">
        <f>IF('10 (ind)'!CG$1="si",100*(('10 (ind)'!CG19-MIN('10 (ind)'!CG$6:CG$37))/(MAX('10 (ind)'!CG$6:CG$37)-MIN('10 (ind)'!CG$6:CG$37))),ABS(-100+(100*(('10 (ind)'!CG19-MIN('10 (ind)'!CG$6:CG$37))/(MAX('10 (ind)'!CG$6:CG$37)-MIN('10 (ind)'!CG$6:CG$37))))))</f>
        <v>40.730697769898491</v>
      </c>
      <c r="CH20" s="75">
        <f>IF('10 (ind)'!CH$1="si",100*(('10 (ind)'!CH19-MIN('10 (ind)'!CH$6:CH$37))/(MAX('10 (ind)'!CH$6:CH$37)-MIN('10 (ind)'!CH$6:CH$37))),ABS(-100+(100*(('10 (ind)'!CH19-MIN('10 (ind)'!CH$6:CH$37))/(MAX('10 (ind)'!CH$6:CH$37)-MIN('10 (ind)'!CH$6:CH$37))))))</f>
        <v>15.172805688341715</v>
      </c>
      <c r="CI20" s="75">
        <f>IF('10 (ind)'!CI$1="si",100*(('10 (ind)'!CI19-MIN('10 (ind)'!CI$6:CI$37))/(MAX('10 (ind)'!CI$6:CI$37)-MIN('10 (ind)'!CI$6:CI$37))),ABS(-100+(100*(('10 (ind)'!CI19-MIN('10 (ind)'!CI$6:CI$37))/(MAX('10 (ind)'!CI$6:CI$37)-MIN('10 (ind)'!CI$6:CI$37))))))</f>
        <v>47.964850064199318</v>
      </c>
      <c r="CJ20" s="75">
        <f>IF('10 (ind)'!CJ$1="si",100*(('10 (ind)'!CJ19-MIN('10 (ind)'!CJ$6:CJ$37))/(MAX('10 (ind)'!CJ$6:CJ$37)-MIN('10 (ind)'!CJ$6:CJ$37))),ABS(-100+(100*(('10 (ind)'!CJ19-MIN('10 (ind)'!CJ$6:CJ$37))/(MAX('10 (ind)'!CJ$6:CJ$37)-MIN('10 (ind)'!CJ$6:CJ$37))))))</f>
        <v>56.379661665796213</v>
      </c>
      <c r="CK20" s="75">
        <f>IF('10 (ind)'!CK$1="si",100*(('10 (ind)'!CK19-MIN('10 (ind)'!CK$6:CK$37))/(MAX('10 (ind)'!CK$6:CK$37)-MIN('10 (ind)'!CK$6:CK$37))),ABS(-100+(100*(('10 (ind)'!CK19-MIN('10 (ind)'!CK$6:CK$37))/(MAX('10 (ind)'!CK$6:CK$37)-MIN('10 (ind)'!CK$6:CK$37))))))</f>
        <v>25.314922717044759</v>
      </c>
      <c r="CL20" s="75">
        <f>IF('10 (ind)'!CL$1="si",100*(('10 (ind)'!CL19-MIN('10 (ind)'!CL$6:CL$37))/(MAX('10 (ind)'!CL$6:CL$37)-MIN('10 (ind)'!CL$6:CL$37))),ABS(-100+(100*(('10 (ind)'!CL19-MIN('10 (ind)'!CL$6:CL$37))/(MAX('10 (ind)'!CL$6:CL$37)-MIN('10 (ind)'!CL$6:CL$37))))))</f>
        <v>10.230131221481486</v>
      </c>
      <c r="CM20" s="75">
        <f>IF('10 (ind)'!CM$1="si",100*(('10 (ind)'!CM19-MIN('10 (ind)'!CM$6:CM$37))/(MAX('10 (ind)'!CM$6:CM$37)-MIN('10 (ind)'!CM$6:CM$37))),ABS(-100+(100*(('10 (ind)'!CM19-MIN('10 (ind)'!CM$6:CM$37))/(MAX('10 (ind)'!CM$6:CM$37)-MIN('10 (ind)'!CM$6:CM$37))))))</f>
        <v>19.58771682131491</v>
      </c>
    </row>
    <row r="21" spans="1:91">
      <c r="A21" s="18" t="s">
        <v>150</v>
      </c>
      <c r="B21" s="87">
        <f>IF('10 (ind)'!B$1="si",100*(('10 (ind)'!B20-MIN('10 (ind)'!B$6:B$37))/(MAX('10 (ind)'!B$6:B$37)-MIN('10 (ind)'!B$6:B$37))),ABS(-100+(100*(('10 (ind)'!B20-MIN('10 (ind)'!B$6:B$37))/(MAX('10 (ind)'!B$6:B$37)-MIN('10 (ind)'!B$6:B$37))))))</f>
        <v>16.334997112017682</v>
      </c>
      <c r="C21" s="87">
        <f>IF('10 (ind)'!C$1="si",100*(('10 (ind)'!C20-MIN('10 (ind)'!C$6:C$37))/(MAX('10 (ind)'!C$6:C$37)-MIN('10 (ind)'!C$6:C$37))),ABS(-100+(100*(('10 (ind)'!C20-MIN('10 (ind)'!C$6:C$37))/(MAX('10 (ind)'!C$6:C$37)-MIN('10 (ind)'!C$6:C$37))))))</f>
        <v>42.368599693695927</v>
      </c>
      <c r="D21" s="87">
        <f>IF('10 (ind)'!D$1="si",100*(('10 (ind)'!D20-MIN('10 (ind)'!D$6:D$37))/(MAX('10 (ind)'!D$6:D$37)-MIN('10 (ind)'!D$6:D$37))),ABS(-100+(100*(('10 (ind)'!D20-MIN('10 (ind)'!D$6:D$37))/(MAX('10 (ind)'!D$6:D$37)-MIN('10 (ind)'!D$6:D$37))))))</f>
        <v>51.708679839724141</v>
      </c>
      <c r="E21" s="87">
        <f>IF('10 (ind)'!E$1="si",100*(('10 (ind)'!E20-MIN('10 (ind)'!E$6:E$37))/(MAX('10 (ind)'!E$6:E$37)-MIN('10 (ind)'!E$6:E$37))),ABS(-100+(100*(('10 (ind)'!E20-MIN('10 (ind)'!E$6:E$37))/(MAX('10 (ind)'!E$6:E$37)-MIN('10 (ind)'!E$6:E$37))))))</f>
        <v>17.491248632354456</v>
      </c>
      <c r="F21" s="87">
        <f>IF('10 (ind)'!F$1="si",100*(('10 (ind)'!F20-MIN('10 (ind)'!F$6:F$37))/(MAX('10 (ind)'!F$6:F$37)-MIN('10 (ind)'!F$6:F$37))),ABS(-100+(100*(('10 (ind)'!F20-MIN('10 (ind)'!F$6:F$37))/(MAX('10 (ind)'!F$6:F$37)-MIN('10 (ind)'!F$6:F$37))))))</f>
        <v>56.849315068493155</v>
      </c>
      <c r="G21" s="87">
        <f>IF('10 (ind)'!G$1="si",100*(('10 (ind)'!G20-MIN('10 (ind)'!G$6:G$37))/(MAX('10 (ind)'!G$6:G$37)-MIN('10 (ind)'!G$6:G$37))),ABS(-100+(100*(('10 (ind)'!G20-MIN('10 (ind)'!G$6:G$37))/(MAX('10 (ind)'!G$6:G$37)-MIN('10 (ind)'!G$6:G$37))))))</f>
        <v>72.033898305084747</v>
      </c>
      <c r="H21" s="87">
        <f>IF('10 (ind)'!H$1="si",100*(('10 (ind)'!H20-MIN('10 (ind)'!H$6:H$37))/(MAX('10 (ind)'!H$6:H$37)-MIN('10 (ind)'!H$6:H$37))),ABS(-100+(100*(('10 (ind)'!H20-MIN('10 (ind)'!H$6:H$37))/(MAX('10 (ind)'!H$6:H$37)-MIN('10 (ind)'!H$6:H$37))))))</f>
        <v>86.153846153846146</v>
      </c>
      <c r="I21" s="87">
        <f>IF('10 (ind)'!I$1="si",100*(('10 (ind)'!I20-MIN('10 (ind)'!I$6:I$37))/(MAX('10 (ind)'!I$6:I$37)-MIN('10 (ind)'!I$6:I$37))),ABS(-100+(100*(('10 (ind)'!I20-MIN('10 (ind)'!I$6:I$37))/(MAX('10 (ind)'!I$6:I$37)-MIN('10 (ind)'!I$6:I$37))))))</f>
        <v>26.250000000000007</v>
      </c>
      <c r="J21" s="87">
        <f>IF('10 (ind)'!J$1="si",100*(('10 (ind)'!J20-MIN('10 (ind)'!J$6:J$37))/(MAX('10 (ind)'!J$6:J$37)-MIN('10 (ind)'!J$6:J$37))),ABS(-100+(100*(('10 (ind)'!J20-MIN('10 (ind)'!J$6:J$37))/(MAX('10 (ind)'!J$6:J$37)-MIN('10 (ind)'!J$6:J$37))))))</f>
        <v>42.699115044247776</v>
      </c>
      <c r="K21" s="87">
        <f>IF('10 (ind)'!K$1="si",100*(('10 (ind)'!K20-MIN('10 (ind)'!K$6:K$37))/(MAX('10 (ind)'!K$6:K$37)-MIN('10 (ind)'!K$6:K$37))),ABS(-100+(100*(('10 (ind)'!K20-MIN('10 (ind)'!K$6:K$37))/(MAX('10 (ind)'!K$6:K$37)-MIN('10 (ind)'!K$6:K$37))))))</f>
        <v>0.87040666688579305</v>
      </c>
      <c r="L21" s="87">
        <f>IF('10 (ind)'!L$1="si",100*(('10 (ind)'!L20-MIN('10 (ind)'!L$6:L$37))/(MAX('10 (ind)'!L$6:L$37)-MIN('10 (ind)'!L$6:L$37))),ABS(-100+(100*(('10 (ind)'!L20-MIN('10 (ind)'!L$6:L$37))/(MAX('10 (ind)'!L$6:L$37)-MIN('10 (ind)'!L$6:L$37))))))</f>
        <v>93.37439308916035</v>
      </c>
      <c r="M21" s="87">
        <f>IF('10 (ind)'!M$1="si",100*(('10 (ind)'!M20-MIN('10 (ind)'!M$6:M$37))/(MAX('10 (ind)'!M$6:M$37)-MIN('10 (ind)'!M$6:M$37))),ABS(-100+(100*(('10 (ind)'!M20-MIN('10 (ind)'!M$6:M$37))/(MAX('10 (ind)'!M$6:M$37)-MIN('10 (ind)'!M$6:M$37))))))</f>
        <v>21.798702467223659</v>
      </c>
      <c r="N21" s="87">
        <f>IF('10 (ind)'!N$1="si",100*(('10 (ind)'!N20-MIN('10 (ind)'!N$6:N$37))/(MAX('10 (ind)'!N$6:N$37)-MIN('10 (ind)'!N$6:N$37))),ABS(-100+(100*(('10 (ind)'!N20-MIN('10 (ind)'!N$6:N$37))/(MAX('10 (ind)'!N$6:N$37)-MIN('10 (ind)'!N$6:N$37))))))</f>
        <v>62.495279995354025</v>
      </c>
      <c r="O21" s="87">
        <f>IF('10 (ind)'!O$1="si",100*(('10 (ind)'!O20-MIN('10 (ind)'!O$6:O$37))/(MAX('10 (ind)'!O$6:O$37)-MIN('10 (ind)'!O$6:O$37))),ABS(-100+(100*(('10 (ind)'!O20-MIN('10 (ind)'!O$6:O$37))/(MAX('10 (ind)'!O$6:O$37)-MIN('10 (ind)'!O$6:O$37))))))</f>
        <v>27.403763951967903</v>
      </c>
      <c r="P21" s="87">
        <f>IF('10 (ind)'!P$1="si",100*(('10 (ind)'!P20-MIN('10 (ind)'!P$6:P$37))/(MAX('10 (ind)'!P$6:P$37)-MIN('10 (ind)'!P$6:P$37))),ABS(-100+(100*(('10 (ind)'!P20-MIN('10 (ind)'!P$6:P$37))/(MAX('10 (ind)'!P$6:P$37)-MIN('10 (ind)'!P$6:P$37))))))</f>
        <v>14.920694313158775</v>
      </c>
      <c r="Q21" s="87">
        <f>IF('10 (ind)'!Q$1="si",100*(('10 (ind)'!Q20-MIN('10 (ind)'!Q$6:Q$37))/(MAX('10 (ind)'!Q$6:Q$37)-MIN('10 (ind)'!Q$6:Q$37))),ABS(-100+(100*(('10 (ind)'!Q20-MIN('10 (ind)'!Q$6:Q$37))/(MAX('10 (ind)'!Q$6:Q$37)-MIN('10 (ind)'!Q$6:Q$37))))))</f>
        <v>1.7316877152926624</v>
      </c>
      <c r="R21" s="87">
        <f>IF('10 (ind)'!R$1="si",100*(('10 (ind)'!R20-MIN('10 (ind)'!R$6:R$37))/(MAX('10 (ind)'!R$6:R$37)-MIN('10 (ind)'!R$6:R$37))),ABS(-100+(100*(('10 (ind)'!R20-MIN('10 (ind)'!R$6:R$37))/(MAX('10 (ind)'!R$6:R$37)-MIN('10 (ind)'!R$6:R$37))))))</f>
        <v>1.8594887903031456</v>
      </c>
      <c r="S21" s="75">
        <f>ABS(ABS(('10 (ind)'!S20-((MAX('10 (ind)'!S$6:S$37)+MIN('10 (ind)'!S$6:S$37))/2))/(((MAX('10 (ind)'!S$6:S$37)+MIN('10 (ind)'!S$6:S$37))/2)-MAX('10 (ind)'!S$6:S$37))*100)-100)</f>
        <v>63.576158940397349</v>
      </c>
      <c r="T21" s="75">
        <f>IF('10 (ind)'!T$1="si",100*(('10 (ind)'!T20-MIN('10 (ind)'!T$6:T$37))/(MAX('10 (ind)'!T$6:T$37)-MIN('10 (ind)'!T$6:T$37))),ABS(-100+(100*(('10 (ind)'!T20-MIN('10 (ind)'!T$6:T$37))/(MAX('10 (ind)'!T$6:T$37)-MIN('10 (ind)'!T$6:T$37))))))</f>
        <v>58.768216274367227</v>
      </c>
      <c r="U21" s="75">
        <f>IF('10 (ind)'!U$1="si",100*(('10 (ind)'!U20-MIN('10 (ind)'!U$6:U$37))/(MAX('10 (ind)'!U$6:U$37)-MIN('10 (ind)'!U$6:U$37))),ABS(-100+(100*(('10 (ind)'!U20-MIN('10 (ind)'!U$6:U$37))/(MAX('10 (ind)'!U$6:U$37)-MIN('10 (ind)'!U$6:U$37))))))</f>
        <v>20</v>
      </c>
      <c r="V21" s="75">
        <f>IF('10 (ind)'!V$1="si",100*(('10 (ind)'!V20-MIN('10 (ind)'!V$6:V$37))/(MAX('10 (ind)'!V$6:V$37)-MIN('10 (ind)'!V$6:V$37))),ABS(-100+(100*(('10 (ind)'!V20-MIN('10 (ind)'!V$6:V$37))/(MAX('10 (ind)'!V$6:V$37)-MIN('10 (ind)'!V$6:V$37))))))</f>
        <v>100</v>
      </c>
      <c r="W21" s="75">
        <f>IF('10 (ind)'!W$1="si",100*(('10 (ind)'!W20-MIN('10 (ind)'!W$6:W$37))/(MAX('10 (ind)'!W$6:W$37)-MIN('10 (ind)'!W$6:W$37))),ABS(-100+(100*(('10 (ind)'!W20-MIN('10 (ind)'!W$6:W$37))/(MAX('10 (ind)'!W$6:W$37)-MIN('10 (ind)'!W$6:W$37))))))</f>
        <v>53.712959319386933</v>
      </c>
      <c r="X21" s="75">
        <f>IF('10 (ind)'!X$1="si",100*(('10 (ind)'!X20-MIN('10 (ind)'!X$6:X$37))/(MAX('10 (ind)'!X$6:X$37)-MIN('10 (ind)'!X$6:X$37))),ABS(-100+(100*(('10 (ind)'!X20-MIN('10 (ind)'!X$6:X$37))/(MAX('10 (ind)'!X$6:X$37)-MIN('10 (ind)'!X$6:X$37))))))</f>
        <v>75.788155985606394</v>
      </c>
      <c r="Y21" s="75">
        <f>IF('10 (ind)'!Y$1="si",100*(('10 (ind)'!Y20-MIN('10 (ind)'!Y$6:Y$37))/(MAX('10 (ind)'!Y$6:Y$37)-MIN('10 (ind)'!Y$6:Y$37))),ABS(-100+(100*(('10 (ind)'!Y20-MIN('10 (ind)'!Y$6:Y$37))/(MAX('10 (ind)'!Y$6:Y$37)-MIN('10 (ind)'!Y$6:Y$37))))))</f>
        <v>67.601755939774336</v>
      </c>
      <c r="Z21" s="75">
        <f>IF('10 (ind)'!Z$1="si",100*(('10 (ind)'!Z20-MIN('10 (ind)'!Z$6:Z$37))/(MAX('10 (ind)'!Z$6:Z$37)-MIN('10 (ind)'!Z$6:Z$37))),ABS(-100+(100*(('10 (ind)'!Z20-MIN('10 (ind)'!Z$6:Z$37))/(MAX('10 (ind)'!Z$6:Z$37)-MIN('10 (ind)'!Z$6:Z$37))))))</f>
        <v>60.85099794674381</v>
      </c>
      <c r="AA21" s="75">
        <f>IF('10 (ind)'!AA$1="si",100*(('10 (ind)'!AA20-MIN('10 (ind)'!AA$6:AA$37))/(MAX('10 (ind)'!AA$6:AA$37)-MIN('10 (ind)'!AA$6:AA$37))),ABS(-100+(100*(('10 (ind)'!AA20-MIN('10 (ind)'!AA$6:AA$37))/(MAX('10 (ind)'!AA$6:AA$37)-MIN('10 (ind)'!AA$6:AA$37))))))</f>
        <v>37.83769012622362</v>
      </c>
      <c r="AB21" s="75">
        <f>IF('10 (ind)'!AB$1="si",100*(('10 (ind)'!AB20-MIN('10 (ind)'!AB$6:AB$37))/(MAX('10 (ind)'!AB$6:AB$37)-MIN('10 (ind)'!AB$6:AB$37))),ABS(-100+(100*(('10 (ind)'!AB20-MIN('10 (ind)'!AB$6:AB$37))/(MAX('10 (ind)'!AB$6:AB$37)-MIN('10 (ind)'!AB$6:AB$37))))))</f>
        <v>0</v>
      </c>
      <c r="AC21" s="75">
        <f>IF('10 (ind)'!AC$1="si",100*(('10 (ind)'!AC20-MIN('10 (ind)'!AC$6:AC$37))/(MAX('10 (ind)'!AC$6:AC$37)-MIN('10 (ind)'!AC$6:AC$37))),ABS(-100+(100*(('10 (ind)'!AC20-MIN('10 (ind)'!AC$6:AC$37))/(MAX('10 (ind)'!AC$6:AC$37)-MIN('10 (ind)'!AC$6:AC$37))))))</f>
        <v>85.914706575561041</v>
      </c>
      <c r="AD21" s="75">
        <f>IF('10 (ind)'!AD$1="si",100*(('10 (ind)'!AD20-MIN('10 (ind)'!AD$6:AD$37))/(MAX('10 (ind)'!AD$6:AD$37)-MIN('10 (ind)'!AD$6:AD$37))),ABS(-100+(100*(('10 (ind)'!AD20-MIN('10 (ind)'!AD$6:AD$37))/(MAX('10 (ind)'!AD$6:AD$37)-MIN('10 (ind)'!AD$6:AD$37))))))</f>
        <v>46.651987337288986</v>
      </c>
      <c r="AE21" s="75">
        <f>IF('10 (ind)'!AE$1="si",100*(('10 (ind)'!AE20-MIN('10 (ind)'!AE$6:AE$37))/(MAX('10 (ind)'!AE$6:AE$37)-MIN('10 (ind)'!AE$6:AE$37))),ABS(-100+(100*(('10 (ind)'!AE20-MIN('10 (ind)'!AE$6:AE$37))/(MAX('10 (ind)'!AE$6:AE$37)-MIN('10 (ind)'!AE$6:AE$37))))))</f>
        <v>30.403564214608288</v>
      </c>
      <c r="AF21" s="75">
        <f>IF('10 (ind)'!AF$1="si",100*(('10 (ind)'!AF20-MIN('10 (ind)'!AF$6:AF$37))/(MAX('10 (ind)'!AF$6:AF$37)-MIN('10 (ind)'!AF$6:AF$37))),ABS(-100+(100*(('10 (ind)'!AF20-MIN('10 (ind)'!AF$6:AF$37))/(MAX('10 (ind)'!AF$6:AF$37)-MIN('10 (ind)'!AF$6:AF$37))))))</f>
        <v>83.378057049806685</v>
      </c>
      <c r="AG21" s="75">
        <f>IF('10 (ind)'!AG$1="si",100*(('10 (ind)'!AG20-MIN('10 (ind)'!AG$6:AG$37))/(MAX('10 (ind)'!AG$6:AG$37)-MIN('10 (ind)'!AG$6:AG$37))),ABS(-100+(100*(('10 (ind)'!AG20-MIN('10 (ind)'!AG$6:AG$37))/(MAX('10 (ind)'!AG$6:AG$37)-MIN('10 (ind)'!AG$6:AG$37))))))</f>
        <v>72.003486799959376</v>
      </c>
      <c r="AH21" s="75">
        <f>IF('10 (ind)'!AH$1="si",100*(('10 (ind)'!AH20-MIN('10 (ind)'!AH$6:AH$37))/(MAX('10 (ind)'!AH$6:AH$37)-MIN('10 (ind)'!AH$6:AH$37))),ABS(-100+(100*(('10 (ind)'!AH20-MIN('10 (ind)'!AH$6:AH$37))/(MAX('10 (ind)'!AH$6:AH$37)-MIN('10 (ind)'!AH$6:AH$37))))))</f>
        <v>48.802707704906055</v>
      </c>
      <c r="AI21" s="75">
        <f>IF('10 (ind)'!AI$1="si",100*(('10 (ind)'!AI20-MIN('10 (ind)'!AI$6:AI$37))/(MAX('10 (ind)'!AI$6:AI$37)-MIN('10 (ind)'!AI$6:AI$37))),ABS(-100+(100*(('10 (ind)'!AI20-MIN('10 (ind)'!AI$6:AI$37))/(MAX('10 (ind)'!AI$6:AI$37)-MIN('10 (ind)'!AI$6:AI$37))))))</f>
        <v>100</v>
      </c>
      <c r="AJ21" s="75">
        <f>IF('10 (ind)'!AJ$1="si",100*(('10 (ind)'!AJ20-MIN('10 (ind)'!AJ$6:AJ$37))/(MAX('10 (ind)'!AJ$6:AJ$37)-MIN('10 (ind)'!AJ$6:AJ$37))),ABS(-100+(100*(('10 (ind)'!AJ20-MIN('10 (ind)'!AJ$6:AJ$37))/(MAX('10 (ind)'!AJ$6:AJ$37)-MIN('10 (ind)'!AJ$6:AJ$37))))))</f>
        <v>66.94641247713551</v>
      </c>
      <c r="AK21" s="75">
        <f>IF('10 (ind)'!AK$1="si",100*(('10 (ind)'!AK20-MIN('10 (ind)'!AK$6:AK$37))/(MAX('10 (ind)'!AK$6:AK$37)-MIN('10 (ind)'!AK$6:AK$37))),ABS(-100+(100*(('10 (ind)'!AK20-MIN('10 (ind)'!AK$6:AK$37))/(MAX('10 (ind)'!AK$6:AK$37)-MIN('10 (ind)'!AK$6:AK$37))))))</f>
        <v>5.3661615019118685</v>
      </c>
      <c r="AL21" s="75">
        <f>IF('10 (ind)'!AL$1="si",100*(('10 (ind)'!AL20-MIN('10 (ind)'!AL$6:AL$37))/(MAX('10 (ind)'!AL$6:AL$37)-MIN('10 (ind)'!AL$6:AL$37))),ABS(-100+(100*(('10 (ind)'!AL20-MIN('10 (ind)'!AL$6:AL$37))/(MAX('10 (ind)'!AL$6:AL$37)-MIN('10 (ind)'!AL$6:AL$37))))))</f>
        <v>76.02972832667605</v>
      </c>
      <c r="AM21" s="75">
        <f>IF('10 (ind)'!AM$1="si",100*(('10 (ind)'!AM20-MIN('10 (ind)'!AM$6:AM$37))/(MAX('10 (ind)'!AM$6:AM$37)-MIN('10 (ind)'!AM$6:AM$37))),ABS(-100+(100*(('10 (ind)'!AM20-MIN('10 (ind)'!AM$6:AM$37))/(MAX('10 (ind)'!AM$6:AM$37)-MIN('10 (ind)'!AM$6:AM$37))))))</f>
        <v>42.532354988074353</v>
      </c>
      <c r="AN21" s="75">
        <f>IF('10 (ind)'!AN$1="si",100*(('10 (ind)'!AN20-MIN('10 (ind)'!AN$6:AN$37))/(MAX('10 (ind)'!AN$6:AN$37)-MIN('10 (ind)'!AN$6:AN$37))),ABS(-100+(100*(('10 (ind)'!AN20-MIN('10 (ind)'!AN$6:AN$37))/(MAX('10 (ind)'!AN$6:AN$37)-MIN('10 (ind)'!AN$6:AN$37))))))</f>
        <v>67.921378452737841</v>
      </c>
      <c r="AO21" s="75">
        <f>IF('10 (ind)'!AO$1="si",100*(('10 (ind)'!AO20-MIN('10 (ind)'!AO$6:AO$37))/(MAX('10 (ind)'!AO$6:AO$37)-MIN('10 (ind)'!AO$6:AO$37))),ABS(-100+(100*(('10 (ind)'!AO20-MIN('10 (ind)'!AO$6:AO$37))/(MAX('10 (ind)'!AO$6:AO$37)-MIN('10 (ind)'!AO$6:AO$37))))))</f>
        <v>74.89218706311533</v>
      </c>
      <c r="AP21" s="75">
        <f>IF('10 (ind)'!AP$1="si",100*(('10 (ind)'!AP20-MIN('10 (ind)'!AP$6:AP$37))/(MAX('10 (ind)'!AP$6:AP$37)-MIN('10 (ind)'!AP$6:AP$37))),ABS(-100+(100*(('10 (ind)'!AP20-MIN('10 (ind)'!AP$6:AP$37))/(MAX('10 (ind)'!AP$6:AP$37)-MIN('10 (ind)'!AP$6:AP$37))))))</f>
        <v>61.438272047122553</v>
      </c>
      <c r="AQ21" s="75">
        <f>IF('10 (ind)'!AQ$1="si",100*(('10 (ind)'!AQ20-MIN('10 (ind)'!AQ$6:AQ$37))/(MAX('10 (ind)'!AQ$6:AQ$37)-MIN('10 (ind)'!AQ$6:AQ$37))),ABS(-100+(100*(('10 (ind)'!AQ20-MIN('10 (ind)'!AQ$6:AQ$37))/(MAX('10 (ind)'!AQ$6:AQ$37)-MIN('10 (ind)'!AQ$6:AQ$37))))))</f>
        <v>6.4316018852468906</v>
      </c>
      <c r="AR21" s="75">
        <f>IF('10 (ind)'!AR$1="si",100*(('10 (ind)'!AR20-MIN('10 (ind)'!AR$6:AR$37))/(MAX('10 (ind)'!AR$6:AR$37)-MIN('10 (ind)'!AR$6:AR$37))),ABS(-100+(100*(('10 (ind)'!AR20-MIN('10 (ind)'!AR$6:AR$37))/(MAX('10 (ind)'!AR$6:AR$37)-MIN('10 (ind)'!AR$6:AR$37))))))</f>
        <v>41.56893685406849</v>
      </c>
      <c r="AS21" s="75">
        <f>IF('10 (ind)'!AS$1="si",100*(('10 (ind)'!AS20-MIN('10 (ind)'!AS$6:AS$37))/(MAX('10 (ind)'!AS$6:AS$37)-MIN('10 (ind)'!AS$6:AS$37))),ABS(-100+(100*(('10 (ind)'!AS20-MIN('10 (ind)'!AS$6:AS$37))/(MAX('10 (ind)'!AS$6:AS$37)-MIN('10 (ind)'!AS$6:AS$37))))))</f>
        <v>18.633217249485341</v>
      </c>
      <c r="AT21" s="75">
        <f>IF('10 (ind)'!AT$1="si",100*(('10 (ind)'!AT20-MIN('10 (ind)'!AT$6:AT$37))/(MAX('10 (ind)'!AT$6:AT$37)-MIN('10 (ind)'!AT$6:AT$37))),ABS(-100+(100*(('10 (ind)'!AT20-MIN('10 (ind)'!AT$6:AT$37))/(MAX('10 (ind)'!AT$6:AT$37)-MIN('10 (ind)'!AT$6:AT$37))))))</f>
        <v>0</v>
      </c>
      <c r="AU21" s="75">
        <f>IF('10 (ind)'!AU$1="si",100*(('10 (ind)'!AU20-MIN('10 (ind)'!AU$6:AU$37))/(MAX('10 (ind)'!AU$6:AU$37)-MIN('10 (ind)'!AU$6:AU$37))),ABS(-100+(100*(('10 (ind)'!AU20-MIN('10 (ind)'!AU$6:AU$37))/(MAX('10 (ind)'!AU$6:AU$37)-MIN('10 (ind)'!AU$6:AU$37))))))</f>
        <v>18.659636513529463</v>
      </c>
      <c r="AV21" s="75">
        <f>IF('10 (ind)'!AV$1="si",100*(('10 (ind)'!AV20-MIN('10 (ind)'!AV$6:AV$37))/(MAX('10 (ind)'!AV$6:AV$37)-MIN('10 (ind)'!AV$6:AV$37))),ABS(-100+(100*(('10 (ind)'!AV20-MIN('10 (ind)'!AV$6:AV$37))/(MAX('10 (ind)'!AV$6:AV$37)-MIN('10 (ind)'!AV$6:AV$37))))))</f>
        <v>84.055459272097053</v>
      </c>
      <c r="AW21" s="75">
        <f>IF('10 (ind)'!AW$1="si",100*(('10 (ind)'!AW20-MIN('10 (ind)'!AW$6:AW$37))/(MAX('10 (ind)'!AW$6:AW$37)-MIN('10 (ind)'!AW$6:AW$37))),ABS(-100+(100*(('10 (ind)'!AW20-MIN('10 (ind)'!AW$6:AW$37))/(MAX('10 (ind)'!AW$6:AW$37)-MIN('10 (ind)'!AW$6:AW$37))))))</f>
        <v>31.477732793522268</v>
      </c>
      <c r="AX21" s="75">
        <f>IF('10 (ind)'!AX$1="si",100*(('10 (ind)'!AX20-MIN('10 (ind)'!AX$6:AX$37))/(MAX('10 (ind)'!AX$6:AX$37)-MIN('10 (ind)'!AX$6:AX$37))),ABS(-100+(100*(('10 (ind)'!AX20-MIN('10 (ind)'!AX$6:AX$37))/(MAX('10 (ind)'!AX$6:AX$37)-MIN('10 (ind)'!AX$6:AX$37))))))</f>
        <v>18.372483968739466</v>
      </c>
      <c r="AY21" s="75">
        <f>IF('10 (ind)'!AY$1="si",100*(('10 (ind)'!AY20-MIN('10 (ind)'!AY$6:AY$37))/(MAX('10 (ind)'!AY$6:AY$37)-MIN('10 (ind)'!AY$6:AY$37))),ABS(-100+(100*(('10 (ind)'!AY20-MIN('10 (ind)'!AY$6:AY$37))/(MAX('10 (ind)'!AY$6:AY$37)-MIN('10 (ind)'!AY$6:AY$37))))))</f>
        <v>57.469077069457683</v>
      </c>
      <c r="AZ21" s="75">
        <f>IF('10 (ind)'!AZ$1="si",100*(('10 (ind)'!AZ20-MIN('10 (ind)'!AZ$6:AZ$37))/(MAX('10 (ind)'!AZ$6:AZ$37)-MIN('10 (ind)'!AZ$6:AZ$37))),ABS(-100+(100*(('10 (ind)'!AZ20-MIN('10 (ind)'!AZ$6:AZ$37))/(MAX('10 (ind)'!AZ$6:AZ$37)-MIN('10 (ind)'!AZ$6:AZ$37))))))</f>
        <v>35.692846082444248</v>
      </c>
      <c r="BA21" s="75">
        <f>IF('10 (ind)'!BA$1="si",100*(('10 (ind)'!BA20-MIN('10 (ind)'!BA$6:BA$37))/(MAX('10 (ind)'!BA$6:BA$37)-MIN('10 (ind)'!BA$6:BA$37))),ABS(-100+(100*(('10 (ind)'!BA20-MIN('10 (ind)'!BA$6:BA$37))/(MAX('10 (ind)'!BA$6:BA$37)-MIN('10 (ind)'!BA$6:BA$37))))))</f>
        <v>75.348954353931845</v>
      </c>
      <c r="BB21" s="75">
        <f>IF('10 (ind)'!BB$1="si",100*(('10 (ind)'!BB20-MIN('10 (ind)'!BB$6:BB$37))/(MAX('10 (ind)'!BB$6:BB$37)-MIN('10 (ind)'!BB$6:BB$37))),ABS(-100+(100*(('10 (ind)'!BB20-MIN('10 (ind)'!BB$6:BB$37))/(MAX('10 (ind)'!BB$6:BB$37)-MIN('10 (ind)'!BB$6:BB$37))))))</f>
        <v>2.7155239873086554</v>
      </c>
      <c r="BC21" s="75">
        <f>IF('10 (ind)'!BC$1="si",100*(('10 (ind)'!BC20-MIN('10 (ind)'!BC$6:BC$37))/(MAX('10 (ind)'!BC$6:BC$37)-MIN('10 (ind)'!BC$6:BC$37))),ABS(-100+(100*(('10 (ind)'!BC20-MIN('10 (ind)'!BC$6:BC$37))/(MAX('10 (ind)'!BC$6:BC$37)-MIN('10 (ind)'!BC$6:BC$37))))))</f>
        <v>9.3415759678858503</v>
      </c>
      <c r="BD21" s="75">
        <f>IF('10 (ind)'!BD$1="si",100*(('10 (ind)'!BD20-MIN('10 (ind)'!BD$6:BD$37))/(MAX('10 (ind)'!BD$6:BD$37)-MIN('10 (ind)'!BD$6:BD$37))),ABS(-100+(100*(('10 (ind)'!BD20-MIN('10 (ind)'!BD$6:BD$37))/(MAX('10 (ind)'!BD$6:BD$37)-MIN('10 (ind)'!BD$6:BD$37))))))</f>
        <v>40.110865990348522</v>
      </c>
      <c r="BE21" s="75">
        <f>IF('10 (ind)'!BE$1="si",100*(('10 (ind)'!BE20-MIN('10 (ind)'!BE$6:BE$37))/(MAX('10 (ind)'!BE$6:BE$37)-MIN('10 (ind)'!BE$6:BE$37))),ABS(-100+(100*(('10 (ind)'!BE20-MIN('10 (ind)'!BE$6:BE$37))/(MAX('10 (ind)'!BE$6:BE$37)-MIN('10 (ind)'!BE$6:BE$37))))))</f>
        <v>30.12939001848428</v>
      </c>
      <c r="BF21" s="75">
        <f>IF('10 (ind)'!BF$1="si",100*(('10 (ind)'!BF20-MIN('10 (ind)'!BF$6:BF$37))/(MAX('10 (ind)'!BF$6:BF$37)-MIN('10 (ind)'!BF$6:BF$37))),ABS(-100+(100*(('10 (ind)'!BF20-MIN('10 (ind)'!BF$6:BF$37))/(MAX('10 (ind)'!BF$6:BF$37)-MIN('10 (ind)'!BF$6:BF$37))))))</f>
        <v>32.745557344612216</v>
      </c>
      <c r="BG21" s="75">
        <f>IF('10 (ind)'!BG$1="si",100*(('10 (ind)'!BG20-MIN('10 (ind)'!BG$6:BG$37))/(MAX('10 (ind)'!BG$6:BG$37)-MIN('10 (ind)'!BG$6:BG$37))),ABS(-100+(100*(('10 (ind)'!BG20-MIN('10 (ind)'!BG$6:BG$37))/(MAX('10 (ind)'!BG$6:BG$37)-MIN('10 (ind)'!BG$6:BG$37))))))</f>
        <v>28.46318290518343</v>
      </c>
      <c r="BH21" s="75">
        <f>IF('10 (ind)'!BH$1="si",100*(('10 (ind)'!BH20-MIN('10 (ind)'!BH$6:BH$37))/(MAX('10 (ind)'!BH$6:BH$37)-MIN('10 (ind)'!BH$6:BH$37))),ABS(-100+(100*(('10 (ind)'!BH20-MIN('10 (ind)'!BH$6:BH$37))/(MAX('10 (ind)'!BH$6:BH$37)-MIN('10 (ind)'!BH$6:BH$37))))))</f>
        <v>12.315955885136017</v>
      </c>
      <c r="BI21" s="75">
        <f>IF('10 (ind)'!BI$1="si",100*(('10 (ind)'!BI20-MIN('10 (ind)'!BI$6:BI$37))/(MAX('10 (ind)'!BI$6:BI$37)-MIN('10 (ind)'!BI$6:BI$37))),ABS(-100+(100*(('10 (ind)'!BI20-MIN('10 (ind)'!BI$6:BI$37))/(MAX('10 (ind)'!BI$6:BI$37)-MIN('10 (ind)'!BI$6:BI$37))))))</f>
        <v>92.124902383579396</v>
      </c>
      <c r="BJ21" s="75">
        <f>IF('10 (ind)'!BJ$1="si",100*(('10 (ind)'!BJ20-MIN('10 (ind)'!BJ$6:BJ$37))/(MAX('10 (ind)'!BJ$6:BJ$37)-MIN('10 (ind)'!BJ$6:BJ$37))),ABS(-100+(100*(('10 (ind)'!BJ20-MIN('10 (ind)'!BJ$6:BJ$37))/(MAX('10 (ind)'!BJ$6:BJ$37)-MIN('10 (ind)'!BJ$6:BJ$37))))))</f>
        <v>3.9369493862396986E-2</v>
      </c>
      <c r="BK21" s="75">
        <f>IF('10 (ind)'!BK$1="si",100*(('10 (ind)'!BK20-MIN('10 (ind)'!BK$6:BK$37))/(MAX('10 (ind)'!BK$6:BK$37)-MIN('10 (ind)'!BK$6:BK$37))),ABS(-100+(100*(('10 (ind)'!BK20-MIN('10 (ind)'!BK$6:BK$37))/(MAX('10 (ind)'!BK$6:BK$37)-MIN('10 (ind)'!BK$6:BK$37))))))</f>
        <v>5.6940654330670464</v>
      </c>
      <c r="BL21" s="75">
        <f>IF('10 (ind)'!BL$1="si",100*(('10 (ind)'!BL20-MIN('10 (ind)'!BL$6:BL$37))/(MAX('10 (ind)'!BL$6:BL$37)-MIN('10 (ind)'!BL$6:BL$37))),ABS(-100+(100*(('10 (ind)'!BL20-MIN('10 (ind)'!BL$6:BL$37))/(MAX('10 (ind)'!BL$6:BL$37)-MIN('10 (ind)'!BL$6:BL$37))))))</f>
        <v>20.72072072072072</v>
      </c>
      <c r="BM21" s="75">
        <f>IF('10 (ind)'!BM$1="si",100*(('10 (ind)'!BM20-MIN('10 (ind)'!BM$6:BM$37))/(MAX('10 (ind)'!BM$6:BM$37)-MIN('10 (ind)'!BM$6:BM$37))),ABS(-100+(100*(('10 (ind)'!BM20-MIN('10 (ind)'!BM$6:BM$37))/(MAX('10 (ind)'!BM$6:BM$37)-MIN('10 (ind)'!BM$6:BM$37))))))</f>
        <v>26.603880303703733</v>
      </c>
      <c r="BN21" s="75">
        <f>IF('10 (ind)'!BN$1="si",100*(('10 (ind)'!BN20-MIN('10 (ind)'!BN$6:BN$37))/(MAX('10 (ind)'!BN$6:BN$37)-MIN('10 (ind)'!BN$6:BN$37))),ABS(-100+(100*(('10 (ind)'!BN20-MIN('10 (ind)'!BN$6:BN$37))/(MAX('10 (ind)'!BN$6:BN$37)-MIN('10 (ind)'!BN$6:BN$37))))))</f>
        <v>14.455214960487789</v>
      </c>
      <c r="BO21" s="75">
        <f>IF('10 (ind)'!BO$1="si",100*(('10 (ind)'!BO20-MIN('10 (ind)'!BO$6:BO$37))/(MAX('10 (ind)'!BO$6:BO$37)-MIN('10 (ind)'!BO$6:BO$37))),ABS(-100+(100*(('10 (ind)'!BO20-MIN('10 (ind)'!BO$6:BO$37))/(MAX('10 (ind)'!BO$6:BO$37)-MIN('10 (ind)'!BO$6:BO$37))))))</f>
        <v>10.235949735344134</v>
      </c>
      <c r="BP21" s="75">
        <f>IF('10 (ind)'!BP$1="si",100*(('10 (ind)'!BP20-MIN('10 (ind)'!BP$6:BP$37))/(MAX('10 (ind)'!BP$6:BP$37)-MIN('10 (ind)'!BP$6:BP$37))),ABS(-100+(100*(('10 (ind)'!BP20-MIN('10 (ind)'!BP$6:BP$37))/(MAX('10 (ind)'!BP$6:BP$37)-MIN('10 (ind)'!BP$6:BP$37))))))</f>
        <v>25.041534966693067</v>
      </c>
      <c r="BQ21" s="75">
        <f>IF('10 (ind)'!BQ$1="si",100*(('10 (ind)'!BQ20-MIN('10 (ind)'!BQ$6:BQ$37))/(MAX('10 (ind)'!BQ$6:BQ$37)-MIN('10 (ind)'!BQ$6:BQ$37))),ABS(-100+(100*(('10 (ind)'!BQ20-MIN('10 (ind)'!BQ$6:BQ$37))/(MAX('10 (ind)'!BQ$6:BQ$37)-MIN('10 (ind)'!BQ$6:BQ$37))))))</f>
        <v>22.91677401359599</v>
      </c>
      <c r="BR21" s="75">
        <f>IF('10 (ind)'!BR$1="si",100*(('10 (ind)'!BR20-MIN('10 (ind)'!BR$6:BR$37))/(MAX('10 (ind)'!BR$6:BR$37)-MIN('10 (ind)'!BR$6:BR$37))),ABS(-100+(100*(('10 (ind)'!BR20-MIN('10 (ind)'!BR$6:BR$37))/(MAX('10 (ind)'!BP$6:BP$37)-MIN('10 (ind)'!BR$6:BR$37))))))</f>
        <v>25.195898446245462</v>
      </c>
      <c r="BS21" s="75">
        <f>IF('10 (ind)'!BS$1="si",100*(('10 (ind)'!BS20-MIN('10 (ind)'!BS$6:BS$37))/(MAX('10 (ind)'!BS$6:BS$37)-MIN('10 (ind)'!BS$6:BS$37))),ABS(-100+(100*(('10 (ind)'!BS20-MIN('10 (ind)'!BS$6:BS$37))/(MAX('10 (ind)'!BQ$6:BQ$37)-MIN('10 (ind)'!BS$6:BS$37))))))</f>
        <v>73.731955041364344</v>
      </c>
      <c r="BT21" s="75">
        <f>IF('10 (ind)'!BT$1="si",100*(('10 (ind)'!BT20-MIN('10 (ind)'!BT$6:BT$37))/(MAX('10 (ind)'!BT$6:BT$37)-MIN('10 (ind)'!BT$6:BT$37))),ABS(-100+(100*(('10 (ind)'!BT20-MIN('10 (ind)'!BT$6:BT$37))/(MAX('10 (ind)'!BR$6:BR$37)-MIN('10 (ind)'!BT$6:BT$37))))))</f>
        <v>93.325560635520389</v>
      </c>
      <c r="BU21" s="75">
        <f>IF('10 (ind)'!BU$1="si",100*(('10 (ind)'!BU20-MIN('10 (ind)'!BU$6:BU$37))/(MAX('10 (ind)'!BU$6:BU$37)-MIN('10 (ind)'!BU$6:BU$37))),ABS(-100+(100*(('10 (ind)'!BU20-MIN('10 (ind)'!BU$6:BU$37))/(MAX('10 (ind)'!BU$6:BU$37)-MIN('10 (ind)'!BU$6:BU$37))))))</f>
        <v>39.165968147527252</v>
      </c>
      <c r="BV21" s="75">
        <f>IF('10 (ind)'!BV$1="si",100*(('10 (ind)'!BV20-MIN('10 (ind)'!BV$6:BV$37))/(MAX('10 (ind)'!BV$6:BV$37)-MIN('10 (ind)'!BV$6:BV$37))),ABS(-100+(100*(('10 (ind)'!BV20-MIN('10 (ind)'!BV$6:BV$37))/(MAX('10 (ind)'!BV$6:BV$37)-MIN('10 (ind)'!BV$6:BV$37))))))</f>
        <v>100</v>
      </c>
      <c r="BW21" s="75">
        <f>IF('10 (ind)'!BW$1="si",100*(('10 (ind)'!BW20-MIN('10 (ind)'!BW$6:BW$37))/(MAX('10 (ind)'!BW$6:BW$37)-MIN('10 (ind)'!BW$6:BW$37))),ABS(-100+(100*(('10 (ind)'!BW20-MIN('10 (ind)'!BW$6:BW$37))/(MAX('10 (ind)'!BW$6:BW$37)-MIN('10 (ind)'!BW$6:BW$37))))))</f>
        <v>69.675654552559593</v>
      </c>
      <c r="BX21" s="75">
        <f>IF('10 (ind)'!BX$1="si",100*(('10 (ind)'!BX20-MIN('10 (ind)'!BX$6:BX$37))/(MAX('10 (ind)'!BX$6:BX$37)-MIN('10 (ind)'!BX$6:BX$37))),ABS(-100+(100*(('10 (ind)'!BX20-MIN('10 (ind)'!BX$6:BX$37))/(MAX('10 (ind)'!BX$6:BX$37)-MIN('10 (ind)'!BX$6:BX$37))))))</f>
        <v>38.107810631290207</v>
      </c>
      <c r="BY21" s="75">
        <f>IF('10 (ind)'!BY$1="si",100*(('10 (ind)'!BY20-MIN('10 (ind)'!BY$6:BY$37))/(MAX('10 (ind)'!BY$6:BY$37)-MIN('10 (ind)'!BY$6:BY$37))),ABS(-100+(100*(('10 (ind)'!BY20-MIN('10 (ind)'!BY$6:BY$37))/(MAX('10 (ind)'!BY$6:BY$37)-MIN('10 (ind)'!BY$6:BY$37))))))</f>
        <v>14.005047774075774</v>
      </c>
      <c r="BZ21" s="75">
        <f>IF('10 (ind)'!BZ$1="si",100*(('10 (ind)'!BZ20-MIN('10 (ind)'!BZ$6:BZ$37))/(MAX('10 (ind)'!BZ$6:BZ$37)-MIN('10 (ind)'!BZ$6:BZ$37))),ABS(-100+(100*(('10 (ind)'!BZ20-MIN('10 (ind)'!BZ$6:BZ$37))/(MAX('10 (ind)'!BZ$6:BZ$37)-MIN('10 (ind)'!BZ$6:BZ$37))))))</f>
        <v>92.810652134735335</v>
      </c>
      <c r="CA21" s="75">
        <f>IF('10 (ind)'!CA$1="si",100*(('10 (ind)'!CA20-MIN('10 (ind)'!CA$6:CA$37))/(MAX('10 (ind)'!CA$6:CA$37)-MIN('10 (ind)'!CA$6:CA$37))),ABS(-100+(100*(('10 (ind)'!CA20-MIN('10 (ind)'!CA$6:CA$37))/(MAX('10 (ind)'!CA$6:CA$37)-MIN('10 (ind)'!CA$6:CA$37))))))</f>
        <v>12.312231490640336</v>
      </c>
      <c r="CB21" s="75">
        <f>IF('10 (ind)'!CB$1="si",100*(('10 (ind)'!CB20-MIN('10 (ind)'!CB$6:CB$37))/(MAX('10 (ind)'!CB$6:CB$37)-MIN('10 (ind)'!CB$6:CB$37))),ABS(-100+(100*(('10 (ind)'!CB20-MIN('10 (ind)'!CB$6:CB$37))/(MAX('10 (ind)'!CB$6:CB$37)-MIN('10 (ind)'!CB$6:CB$37))))))</f>
        <v>9.316770186335404</v>
      </c>
      <c r="CC21" s="75">
        <f>IF('10 (ind)'!CC$1="si",100*(('10 (ind)'!CC20-MIN('10 (ind)'!CC$6:CC$37))/(MAX('10 (ind)'!CC$6:CC$37)-MIN('10 (ind)'!CC$6:CC$37))),ABS(-100+(100*(('10 (ind)'!CC20-MIN('10 (ind)'!CC$6:CC$37))/(MAX('10 (ind)'!CC$6:CC$37)-MIN('10 (ind)'!CC$6:CC$37))))))</f>
        <v>22.31966706962497</v>
      </c>
      <c r="CD21" s="75">
        <f>IF('10 (ind)'!CD$1="si",100*(('10 (ind)'!CD20-MIN('10 (ind)'!CD$6:CD$37))/(MAX('10 (ind)'!CD$6:CD$37)-MIN('10 (ind)'!CD$6:CD$37))),ABS(-100+(100*(('10 (ind)'!CD20-MIN('10 (ind)'!CD$6:CD$37))/(MAX('10 (ind)'!CD$6:CD$37)-MIN('10 (ind)'!CD$6:CD$37))))))</f>
        <v>0.23131441925229981</v>
      </c>
      <c r="CE21" s="75">
        <f>IF('10 (ind)'!CE$1="si",100*(('10 (ind)'!CE20-MIN('10 (ind)'!CE$6:CE$37))/(MAX('10 (ind)'!CE$6:CE$37)-MIN('10 (ind)'!CE$6:CE$37))),ABS(-100+(100*(('10 (ind)'!CE20-MIN('10 (ind)'!CE$6:CE$37))/(MAX('10 (ind)'!CE$6:CE$37)-MIN('10 (ind)'!CE$6:CE$37))))))</f>
        <v>5.4886813121773699</v>
      </c>
      <c r="CF21" s="75">
        <f>IF('10 (ind)'!CF$1="si",100*(('10 (ind)'!CF20-MIN('10 (ind)'!CF$6:CF$37))/(MAX('10 (ind)'!CF$6:CF$37)-MIN('10 (ind)'!CF$6:CF$37))),ABS(-100+(100*(('10 (ind)'!CF20-MIN('10 (ind)'!CF$6:CF$37))/(MAX('10 (ind)'!CF$6:CF$37)-MIN('10 (ind)'!CF$6:CF$37))))))</f>
        <v>8.8718374188722269</v>
      </c>
      <c r="CG21" s="75">
        <f>IF('10 (ind)'!CG$1="si",100*(('10 (ind)'!CG20-MIN('10 (ind)'!CG$6:CG$37))/(MAX('10 (ind)'!CG$6:CG$37)-MIN('10 (ind)'!CG$6:CG$37))),ABS(-100+(100*(('10 (ind)'!CG20-MIN('10 (ind)'!CG$6:CG$37))/(MAX('10 (ind)'!CG$6:CG$37)-MIN('10 (ind)'!CG$6:CG$37))))))</f>
        <v>20.271303568462777</v>
      </c>
      <c r="CH21" s="75">
        <f>IF('10 (ind)'!CH$1="si",100*(('10 (ind)'!CH20-MIN('10 (ind)'!CH$6:CH$37))/(MAX('10 (ind)'!CH$6:CH$37)-MIN('10 (ind)'!CH$6:CH$37))),ABS(-100+(100*(('10 (ind)'!CH20-MIN('10 (ind)'!CH$6:CH$37))/(MAX('10 (ind)'!CH$6:CH$37)-MIN('10 (ind)'!CH$6:CH$37))))))</f>
        <v>0</v>
      </c>
      <c r="CI21" s="75">
        <f>IF('10 (ind)'!CI$1="si",100*(('10 (ind)'!CI20-MIN('10 (ind)'!CI$6:CI$37))/(MAX('10 (ind)'!CI$6:CI$37)-MIN('10 (ind)'!CI$6:CI$37))),ABS(-100+(100*(('10 (ind)'!CI20-MIN('10 (ind)'!CI$6:CI$37))/(MAX('10 (ind)'!CI$6:CI$37)-MIN('10 (ind)'!CI$6:CI$37))))))</f>
        <v>72.332825445680314</v>
      </c>
      <c r="CJ21" s="75">
        <f>IF('10 (ind)'!CJ$1="si",100*(('10 (ind)'!CJ20-MIN('10 (ind)'!CJ$6:CJ$37))/(MAX('10 (ind)'!CJ$6:CJ$37)-MIN('10 (ind)'!CJ$6:CJ$37))),ABS(-100+(100*(('10 (ind)'!CJ20-MIN('10 (ind)'!CJ$6:CJ$37))/(MAX('10 (ind)'!CJ$6:CJ$37)-MIN('10 (ind)'!CJ$6:CJ$37))))))</f>
        <v>33.99772798585262</v>
      </c>
      <c r="CK21" s="75">
        <f>IF('10 (ind)'!CK$1="si",100*(('10 (ind)'!CK20-MIN('10 (ind)'!CK$6:CK$37))/(MAX('10 (ind)'!CK$6:CK$37)-MIN('10 (ind)'!CK$6:CK$37))),ABS(-100+(100*(('10 (ind)'!CK20-MIN('10 (ind)'!CK$6:CK$37))/(MAX('10 (ind)'!CK$6:CK$37)-MIN('10 (ind)'!CK$6:CK$37))))))</f>
        <v>12.355752599998757</v>
      </c>
      <c r="CL21" s="75">
        <f>IF('10 (ind)'!CL$1="si",100*(('10 (ind)'!CL20-MIN('10 (ind)'!CL$6:CL$37))/(MAX('10 (ind)'!CL$6:CL$37)-MIN('10 (ind)'!CL$6:CL$37))),ABS(-100+(100*(('10 (ind)'!CL20-MIN('10 (ind)'!CL$6:CL$37))/(MAX('10 (ind)'!CL$6:CL$37)-MIN('10 (ind)'!CL$6:CL$37))))))</f>
        <v>14.668425698939288</v>
      </c>
      <c r="CM21" s="75">
        <f>IF('10 (ind)'!CM$1="si",100*(('10 (ind)'!CM20-MIN('10 (ind)'!CM$6:CM$37))/(MAX('10 (ind)'!CM$6:CM$37)-MIN('10 (ind)'!CM$6:CM$37))),ABS(-100+(100*(('10 (ind)'!CM20-MIN('10 (ind)'!CM$6:CM$37))/(MAX('10 (ind)'!CM$6:CM$37)-MIN('10 (ind)'!CM$6:CM$37))))))</f>
        <v>3.7731891129499324</v>
      </c>
    </row>
    <row r="22" spans="1:91">
      <c r="A22" s="18" t="s">
        <v>151</v>
      </c>
      <c r="B22" s="87">
        <f>IF('10 (ind)'!B$1="si",100*(('10 (ind)'!B21-MIN('10 (ind)'!B$6:B$37))/(MAX('10 (ind)'!B$6:B$37)-MIN('10 (ind)'!B$6:B$37))),ABS(-100+(100*(('10 (ind)'!B21-MIN('10 (ind)'!B$6:B$37))/(MAX('10 (ind)'!B$6:B$37)-MIN('10 (ind)'!B$6:B$37))))))</f>
        <v>19.566593207484882</v>
      </c>
      <c r="C22" s="87">
        <f>IF('10 (ind)'!C$1="si",100*(('10 (ind)'!C21-MIN('10 (ind)'!C$6:C$37))/(MAX('10 (ind)'!C$6:C$37)-MIN('10 (ind)'!C$6:C$37))),ABS(-100+(100*(('10 (ind)'!C21-MIN('10 (ind)'!C$6:C$37))/(MAX('10 (ind)'!C$6:C$37)-MIN('10 (ind)'!C$6:C$37))))))</f>
        <v>29.447038370793489</v>
      </c>
      <c r="D22" s="87">
        <f>IF('10 (ind)'!D$1="si",100*(('10 (ind)'!D21-MIN('10 (ind)'!D$6:D$37))/(MAX('10 (ind)'!D$6:D$37)-MIN('10 (ind)'!D$6:D$37))),ABS(-100+(100*(('10 (ind)'!D21-MIN('10 (ind)'!D$6:D$37))/(MAX('10 (ind)'!D$6:D$37)-MIN('10 (ind)'!D$6:D$37))))))</f>
        <v>81.608737688115838</v>
      </c>
      <c r="E22" s="87">
        <f>IF('10 (ind)'!E$1="si",100*(('10 (ind)'!E21-MIN('10 (ind)'!E$6:E$37))/(MAX('10 (ind)'!E$6:E$37)-MIN('10 (ind)'!E$6:E$37))),ABS(-100+(100*(('10 (ind)'!E21-MIN('10 (ind)'!E$6:E$37))/(MAX('10 (ind)'!E$6:E$37)-MIN('10 (ind)'!E$6:E$37))))))</f>
        <v>27.304331816869492</v>
      </c>
      <c r="F22" s="87">
        <f>IF('10 (ind)'!F$1="si",100*(('10 (ind)'!F21-MIN('10 (ind)'!F$6:F$37))/(MAX('10 (ind)'!F$6:F$37)-MIN('10 (ind)'!F$6:F$37))),ABS(-100+(100*(('10 (ind)'!F21-MIN('10 (ind)'!F$6:F$37))/(MAX('10 (ind)'!F$6:F$37)-MIN('10 (ind)'!F$6:F$37))))))</f>
        <v>28.08219178082193</v>
      </c>
      <c r="G22" s="87">
        <f>IF('10 (ind)'!G$1="si",100*(('10 (ind)'!G21-MIN('10 (ind)'!G$6:G$37))/(MAX('10 (ind)'!G$6:G$37)-MIN('10 (ind)'!G$6:G$37))),ABS(-100+(100*(('10 (ind)'!G21-MIN('10 (ind)'!G$6:G$37))/(MAX('10 (ind)'!G$6:G$37)-MIN('10 (ind)'!G$6:G$37))))))</f>
        <v>58.474576271186429</v>
      </c>
      <c r="H22" s="87">
        <f>IF('10 (ind)'!H$1="si",100*(('10 (ind)'!H21-MIN('10 (ind)'!H$6:H$37))/(MAX('10 (ind)'!H$6:H$37)-MIN('10 (ind)'!H$6:H$37))),ABS(-100+(100*(('10 (ind)'!H21-MIN('10 (ind)'!H$6:H$37))/(MAX('10 (ind)'!H$6:H$37)-MIN('10 (ind)'!H$6:H$37))))))</f>
        <v>65.769230769230774</v>
      </c>
      <c r="I22" s="87">
        <f>IF('10 (ind)'!I$1="si",100*(('10 (ind)'!I21-MIN('10 (ind)'!I$6:I$37))/(MAX('10 (ind)'!I$6:I$37)-MIN('10 (ind)'!I$6:I$37))),ABS(-100+(100*(('10 (ind)'!I21-MIN('10 (ind)'!I$6:I$37))/(MAX('10 (ind)'!I$6:I$37)-MIN('10 (ind)'!I$6:I$37))))))</f>
        <v>26.250000000000007</v>
      </c>
      <c r="J22" s="87">
        <f>IF('10 (ind)'!J$1="si",100*(('10 (ind)'!J21-MIN('10 (ind)'!J$6:J$37))/(MAX('10 (ind)'!J$6:J$37)-MIN('10 (ind)'!J$6:J$37))),ABS(-100+(100*(('10 (ind)'!J21-MIN('10 (ind)'!J$6:J$37))/(MAX('10 (ind)'!J$6:J$37)-MIN('10 (ind)'!J$6:J$37))))))</f>
        <v>14.380530973451332</v>
      </c>
      <c r="K22" s="87">
        <f>IF('10 (ind)'!K$1="si",100*(('10 (ind)'!K21-MIN('10 (ind)'!K$6:K$37))/(MAX('10 (ind)'!K$6:K$37)-MIN('10 (ind)'!K$6:K$37))),ABS(-100+(100*(('10 (ind)'!K21-MIN('10 (ind)'!K$6:K$37))/(MAX('10 (ind)'!K$6:K$37)-MIN('10 (ind)'!K$6:K$37))))))</f>
        <v>36.068935683051414</v>
      </c>
      <c r="L22" s="87">
        <f>IF('10 (ind)'!L$1="si",100*(('10 (ind)'!L21-MIN('10 (ind)'!L$6:L$37))/(MAX('10 (ind)'!L$6:L$37)-MIN('10 (ind)'!L$6:L$37))),ABS(-100+(100*(('10 (ind)'!L21-MIN('10 (ind)'!L$6:L$37))/(MAX('10 (ind)'!L$6:L$37)-MIN('10 (ind)'!L$6:L$37))))))</f>
        <v>91.309734398652537</v>
      </c>
      <c r="M22" s="87">
        <f>IF('10 (ind)'!M$1="si",100*(('10 (ind)'!M21-MIN('10 (ind)'!M$6:M$37))/(MAX('10 (ind)'!M$6:M$37)-MIN('10 (ind)'!M$6:M$37))),ABS(-100+(100*(('10 (ind)'!M21-MIN('10 (ind)'!M$6:M$37))/(MAX('10 (ind)'!M$6:M$37)-MIN('10 (ind)'!M$6:M$37))))))</f>
        <v>8.7346677709187475</v>
      </c>
      <c r="N22" s="87">
        <f>IF('10 (ind)'!N$1="si",100*(('10 (ind)'!N21-MIN('10 (ind)'!N$6:N$37))/(MAX('10 (ind)'!N$6:N$37)-MIN('10 (ind)'!N$6:N$37))),ABS(-100+(100*(('10 (ind)'!N21-MIN('10 (ind)'!N$6:N$37))/(MAX('10 (ind)'!N$6:N$37)-MIN('10 (ind)'!N$6:N$37))))))</f>
        <v>91.216235145969236</v>
      </c>
      <c r="O22" s="87">
        <f>IF('10 (ind)'!O$1="si",100*(('10 (ind)'!O21-MIN('10 (ind)'!O$6:O$37))/(MAX('10 (ind)'!O$6:O$37)-MIN('10 (ind)'!O$6:O$37))),ABS(-100+(100*(('10 (ind)'!O21-MIN('10 (ind)'!O$6:O$37))/(MAX('10 (ind)'!O$6:O$37)-MIN('10 (ind)'!O$6:O$37))))))</f>
        <v>78.261011555393296</v>
      </c>
      <c r="P22" s="87">
        <f>IF('10 (ind)'!P$1="si",100*(('10 (ind)'!P21-MIN('10 (ind)'!P$6:P$37))/(MAX('10 (ind)'!P$6:P$37)-MIN('10 (ind)'!P$6:P$37))),ABS(-100+(100*(('10 (ind)'!P21-MIN('10 (ind)'!P$6:P$37))/(MAX('10 (ind)'!P$6:P$37)-MIN('10 (ind)'!P$6:P$37))))))</f>
        <v>7.1341161826169701</v>
      </c>
      <c r="Q22" s="87">
        <f>IF('10 (ind)'!Q$1="si",100*(('10 (ind)'!Q21-MIN('10 (ind)'!Q$6:Q$37))/(MAX('10 (ind)'!Q$6:Q$37)-MIN('10 (ind)'!Q$6:Q$37))),ABS(-100+(100*(('10 (ind)'!Q21-MIN('10 (ind)'!Q$6:Q$37))/(MAX('10 (ind)'!Q$6:Q$37)-MIN('10 (ind)'!Q$6:Q$37))))))</f>
        <v>1.2915321949757255</v>
      </c>
      <c r="R22" s="87">
        <f>IF('10 (ind)'!R$1="si",100*(('10 (ind)'!R21-MIN('10 (ind)'!R$6:R$37))/(MAX('10 (ind)'!R$6:R$37)-MIN('10 (ind)'!R$6:R$37))),ABS(-100+(100*(('10 (ind)'!R21-MIN('10 (ind)'!R$6:R$37))/(MAX('10 (ind)'!R$6:R$37)-MIN('10 (ind)'!R$6:R$37))))))</f>
        <v>1.6800353947493192</v>
      </c>
      <c r="S22" s="75">
        <f>ABS(ABS(('10 (ind)'!S21-((MAX('10 (ind)'!S$6:S$37)+MIN('10 (ind)'!S$6:S$37))/2))/(((MAX('10 (ind)'!S$6:S$37)+MIN('10 (ind)'!S$6:S$37))/2)-MAX('10 (ind)'!S$6:S$37))*100)-100)</f>
        <v>56.953642384105954</v>
      </c>
      <c r="T22" s="75">
        <f>IF('10 (ind)'!T$1="si",100*(('10 (ind)'!T21-MIN('10 (ind)'!T$6:T$37))/(MAX('10 (ind)'!T$6:T$37)-MIN('10 (ind)'!T$6:T$37))),ABS(-100+(100*(('10 (ind)'!T21-MIN('10 (ind)'!T$6:T$37))/(MAX('10 (ind)'!T$6:T$37)-MIN('10 (ind)'!T$6:T$37))))))</f>
        <v>26.828102120708031</v>
      </c>
      <c r="U22" s="75">
        <f>IF('10 (ind)'!U$1="si",100*(('10 (ind)'!U21-MIN('10 (ind)'!U$6:U$37))/(MAX('10 (ind)'!U$6:U$37)-MIN('10 (ind)'!U$6:U$37))),ABS(-100+(100*(('10 (ind)'!U21-MIN('10 (ind)'!U$6:U$37))/(MAX('10 (ind)'!U$6:U$37)-MIN('10 (ind)'!U$6:U$37))))))</f>
        <v>100</v>
      </c>
      <c r="V22" s="75">
        <f>IF('10 (ind)'!V$1="si",100*(('10 (ind)'!V21-MIN('10 (ind)'!V$6:V$37))/(MAX('10 (ind)'!V$6:V$37)-MIN('10 (ind)'!V$6:V$37))),ABS(-100+(100*(('10 (ind)'!V21-MIN('10 (ind)'!V$6:V$37))/(MAX('10 (ind)'!V$6:V$37)-MIN('10 (ind)'!V$6:V$37))))))</f>
        <v>95.945945945945951</v>
      </c>
      <c r="W22" s="75">
        <f>IF('10 (ind)'!W$1="si",100*(('10 (ind)'!W21-MIN('10 (ind)'!W$6:W$37))/(MAX('10 (ind)'!W$6:W$37)-MIN('10 (ind)'!W$6:W$37))),ABS(-100+(100*(('10 (ind)'!W21-MIN('10 (ind)'!W$6:W$37))/(MAX('10 (ind)'!W$6:W$37)-MIN('10 (ind)'!W$6:W$37))))))</f>
        <v>37.229106373905523</v>
      </c>
      <c r="X22" s="75">
        <f>IF('10 (ind)'!X$1="si",100*(('10 (ind)'!X21-MIN('10 (ind)'!X$6:X$37))/(MAX('10 (ind)'!X$6:X$37)-MIN('10 (ind)'!X$6:X$37))),ABS(-100+(100*(('10 (ind)'!X21-MIN('10 (ind)'!X$6:X$37))/(MAX('10 (ind)'!X$6:X$37)-MIN('10 (ind)'!X$6:X$37))))))</f>
        <v>53.632518992658561</v>
      </c>
      <c r="Y22" s="75">
        <f>IF('10 (ind)'!Y$1="si",100*(('10 (ind)'!Y21-MIN('10 (ind)'!Y$6:Y$37))/(MAX('10 (ind)'!Y$6:Y$37)-MIN('10 (ind)'!Y$6:Y$37))),ABS(-100+(100*(('10 (ind)'!Y21-MIN('10 (ind)'!Y$6:Y$37))/(MAX('10 (ind)'!Y$6:Y$37)-MIN('10 (ind)'!Y$6:Y$37))))))</f>
        <v>40.011167160845609</v>
      </c>
      <c r="Z22" s="75">
        <f>IF('10 (ind)'!Z$1="si",100*(('10 (ind)'!Z21-MIN('10 (ind)'!Z$6:Z$37))/(MAX('10 (ind)'!Z$6:Z$37)-MIN('10 (ind)'!Z$6:Z$37))),ABS(-100+(100*(('10 (ind)'!Z21-MIN('10 (ind)'!Z$6:Z$37))/(MAX('10 (ind)'!Z$6:Z$37)-MIN('10 (ind)'!Z$6:Z$37))))))</f>
        <v>19.009183775664752</v>
      </c>
      <c r="AA22" s="75">
        <f>IF('10 (ind)'!AA$1="si",100*(('10 (ind)'!AA21-MIN('10 (ind)'!AA$6:AA$37))/(MAX('10 (ind)'!AA$6:AA$37)-MIN('10 (ind)'!AA$6:AA$37))),ABS(-100+(100*(('10 (ind)'!AA21-MIN('10 (ind)'!AA$6:AA$37))/(MAX('10 (ind)'!AA$6:AA$37)-MIN('10 (ind)'!AA$6:AA$37))))))</f>
        <v>63.390973171263347</v>
      </c>
      <c r="AB22" s="75">
        <f>IF('10 (ind)'!AB$1="si",100*(('10 (ind)'!AB21-MIN('10 (ind)'!AB$6:AB$37))/(MAX('10 (ind)'!AB$6:AB$37)-MIN('10 (ind)'!AB$6:AB$37))),ABS(-100+(100*(('10 (ind)'!AB21-MIN('10 (ind)'!AB$6:AB$37))/(MAX('10 (ind)'!AB$6:AB$37)-MIN('10 (ind)'!AB$6:AB$37))))))</f>
        <v>29.712547849170296</v>
      </c>
      <c r="AC22" s="75">
        <f>IF('10 (ind)'!AC$1="si",100*(('10 (ind)'!AC21-MIN('10 (ind)'!AC$6:AC$37))/(MAX('10 (ind)'!AC$6:AC$37)-MIN('10 (ind)'!AC$6:AC$37))),ABS(-100+(100*(('10 (ind)'!AC21-MIN('10 (ind)'!AC$6:AC$37))/(MAX('10 (ind)'!AC$6:AC$37)-MIN('10 (ind)'!AC$6:AC$37))))))</f>
        <v>58.697912007303401</v>
      </c>
      <c r="AD22" s="75">
        <f>IF('10 (ind)'!AD$1="si",100*(('10 (ind)'!AD21-MIN('10 (ind)'!AD$6:AD$37))/(MAX('10 (ind)'!AD$6:AD$37)-MIN('10 (ind)'!AD$6:AD$37))),ABS(-100+(100*(('10 (ind)'!AD21-MIN('10 (ind)'!AD$6:AD$37))/(MAX('10 (ind)'!AD$6:AD$37)-MIN('10 (ind)'!AD$6:AD$37))))))</f>
        <v>81.845940594268413</v>
      </c>
      <c r="AE22" s="75">
        <f>IF('10 (ind)'!AE$1="si",100*(('10 (ind)'!AE21-MIN('10 (ind)'!AE$6:AE$37))/(MAX('10 (ind)'!AE$6:AE$37)-MIN('10 (ind)'!AE$6:AE$37))),ABS(-100+(100*(('10 (ind)'!AE21-MIN('10 (ind)'!AE$6:AE$37))/(MAX('10 (ind)'!AE$6:AE$37)-MIN('10 (ind)'!AE$6:AE$37))))))</f>
        <v>36.179838518771504</v>
      </c>
      <c r="AF22" s="75">
        <f>IF('10 (ind)'!AF$1="si",100*(('10 (ind)'!AF21-MIN('10 (ind)'!AF$6:AF$37))/(MAX('10 (ind)'!AF$6:AF$37)-MIN('10 (ind)'!AF$6:AF$37))),ABS(-100+(100*(('10 (ind)'!AF21-MIN('10 (ind)'!AF$6:AF$37))/(MAX('10 (ind)'!AF$6:AF$37)-MIN('10 (ind)'!AF$6:AF$37))))))</f>
        <v>43.163370609449814</v>
      </c>
      <c r="AG22" s="75">
        <f>IF('10 (ind)'!AG$1="si",100*(('10 (ind)'!AG21-MIN('10 (ind)'!AG$6:AG$37))/(MAX('10 (ind)'!AG$6:AG$37)-MIN('10 (ind)'!AG$6:AG$37))),ABS(-100+(100*(('10 (ind)'!AG21-MIN('10 (ind)'!AG$6:AG$37))/(MAX('10 (ind)'!AG$6:AG$37)-MIN('10 (ind)'!AG$6:AG$37))))))</f>
        <v>0</v>
      </c>
      <c r="AH22" s="75">
        <f>IF('10 (ind)'!AH$1="si",100*(('10 (ind)'!AH21-MIN('10 (ind)'!AH$6:AH$37))/(MAX('10 (ind)'!AH$6:AH$37)-MIN('10 (ind)'!AH$6:AH$37))),ABS(-100+(100*(('10 (ind)'!AH21-MIN('10 (ind)'!AH$6:AH$37))/(MAX('10 (ind)'!AH$6:AH$37)-MIN('10 (ind)'!AH$6:AH$37))))))</f>
        <v>36.435312443356779</v>
      </c>
      <c r="AI22" s="75">
        <f>IF('10 (ind)'!AI$1="si",100*(('10 (ind)'!AI21-MIN('10 (ind)'!AI$6:AI$37))/(MAX('10 (ind)'!AI$6:AI$37)-MIN('10 (ind)'!AI$6:AI$37))),ABS(-100+(100*(('10 (ind)'!AI21-MIN('10 (ind)'!AI$6:AI$37))/(MAX('10 (ind)'!AI$6:AI$37)-MIN('10 (ind)'!AI$6:AI$37))))))</f>
        <v>8.1833660559352843</v>
      </c>
      <c r="AJ22" s="75">
        <f>IF('10 (ind)'!AJ$1="si",100*(('10 (ind)'!AJ21-MIN('10 (ind)'!AJ$6:AJ$37))/(MAX('10 (ind)'!AJ$6:AJ$37)-MIN('10 (ind)'!AJ$6:AJ$37))),ABS(-100+(100*(('10 (ind)'!AJ21-MIN('10 (ind)'!AJ$6:AJ$37))/(MAX('10 (ind)'!AJ$6:AJ$37)-MIN('10 (ind)'!AJ$6:AJ$37))))))</f>
        <v>75.347239835004288</v>
      </c>
      <c r="AK22" s="75">
        <f>IF('10 (ind)'!AK$1="si",100*(('10 (ind)'!AK21-MIN('10 (ind)'!AK$6:AK$37))/(MAX('10 (ind)'!AK$6:AK$37)-MIN('10 (ind)'!AK$6:AK$37))),ABS(-100+(100*(('10 (ind)'!AK21-MIN('10 (ind)'!AK$6:AK$37))/(MAX('10 (ind)'!AK$6:AK$37)-MIN('10 (ind)'!AK$6:AK$37))))))</f>
        <v>2.575657757468647</v>
      </c>
      <c r="AL22" s="75">
        <f>IF('10 (ind)'!AL$1="si",100*(('10 (ind)'!AL21-MIN('10 (ind)'!AL$6:AL$37))/(MAX('10 (ind)'!AL$6:AL$37)-MIN('10 (ind)'!AL$6:AL$37))),ABS(-100+(100*(('10 (ind)'!AL21-MIN('10 (ind)'!AL$6:AL$37))/(MAX('10 (ind)'!AL$6:AL$37)-MIN('10 (ind)'!AL$6:AL$37))))))</f>
        <v>78.00479315441676</v>
      </c>
      <c r="AM22" s="75">
        <f>IF('10 (ind)'!AM$1="si",100*(('10 (ind)'!AM21-MIN('10 (ind)'!AM$6:AM$37))/(MAX('10 (ind)'!AM$6:AM$37)-MIN('10 (ind)'!AM$6:AM$37))),ABS(-100+(100*(('10 (ind)'!AM21-MIN('10 (ind)'!AM$6:AM$37))/(MAX('10 (ind)'!AM$6:AM$37)-MIN('10 (ind)'!AM$6:AM$37))))))</f>
        <v>41.035848744260406</v>
      </c>
      <c r="AN22" s="75">
        <f>IF('10 (ind)'!AN$1="si",100*(('10 (ind)'!AN21-MIN('10 (ind)'!AN$6:AN$37))/(MAX('10 (ind)'!AN$6:AN$37)-MIN('10 (ind)'!AN$6:AN$37))),ABS(-100+(100*(('10 (ind)'!AN21-MIN('10 (ind)'!AN$6:AN$37))/(MAX('10 (ind)'!AN$6:AN$37)-MIN('10 (ind)'!AN$6:AN$37))))))</f>
        <v>26.89058194407103</v>
      </c>
      <c r="AO22" s="75">
        <f>IF('10 (ind)'!AO$1="si",100*(('10 (ind)'!AO21-MIN('10 (ind)'!AO$6:AO$37))/(MAX('10 (ind)'!AO$6:AO$37)-MIN('10 (ind)'!AO$6:AO$37))),ABS(-100+(100*(('10 (ind)'!AO21-MIN('10 (ind)'!AO$6:AO$37))/(MAX('10 (ind)'!AO$6:AO$37)-MIN('10 (ind)'!AO$6:AO$37))))))</f>
        <v>62.877929365636575</v>
      </c>
      <c r="AP22" s="75">
        <f>IF('10 (ind)'!AP$1="si",100*(('10 (ind)'!AP21-MIN('10 (ind)'!AP$6:AP$37))/(MAX('10 (ind)'!AP$6:AP$37)-MIN('10 (ind)'!AP$6:AP$37))),ABS(-100+(100*(('10 (ind)'!AP21-MIN('10 (ind)'!AP$6:AP$37))/(MAX('10 (ind)'!AP$6:AP$37)-MIN('10 (ind)'!AP$6:AP$37))))))</f>
        <v>59.203366567091678</v>
      </c>
      <c r="AQ22" s="75">
        <f>IF('10 (ind)'!AQ$1="si",100*(('10 (ind)'!AQ21-MIN('10 (ind)'!AQ$6:AQ$37))/(MAX('10 (ind)'!AQ$6:AQ$37)-MIN('10 (ind)'!AQ$6:AQ$37))),ABS(-100+(100*(('10 (ind)'!AQ21-MIN('10 (ind)'!AQ$6:AQ$37))/(MAX('10 (ind)'!AQ$6:AQ$37)-MIN('10 (ind)'!AQ$6:AQ$37))))))</f>
        <v>5.7259189057396256</v>
      </c>
      <c r="AR22" s="75">
        <f>IF('10 (ind)'!AR$1="si",100*(('10 (ind)'!AR21-MIN('10 (ind)'!AR$6:AR$37))/(MAX('10 (ind)'!AR$6:AR$37)-MIN('10 (ind)'!AR$6:AR$37))),ABS(-100+(100*(('10 (ind)'!AR21-MIN('10 (ind)'!AR$6:AR$37))/(MAX('10 (ind)'!AR$6:AR$37)-MIN('10 (ind)'!AR$6:AR$37))))))</f>
        <v>13.901208130394801</v>
      </c>
      <c r="AS22" s="75">
        <f>IF('10 (ind)'!AS$1="si",100*(('10 (ind)'!AS21-MIN('10 (ind)'!AS$6:AS$37))/(MAX('10 (ind)'!AS$6:AS$37)-MIN('10 (ind)'!AS$6:AS$37))),ABS(-100+(100*(('10 (ind)'!AS21-MIN('10 (ind)'!AS$6:AS$37))/(MAX('10 (ind)'!AS$6:AS$37)-MIN('10 (ind)'!AS$6:AS$37))))))</f>
        <v>30.543933054393293</v>
      </c>
      <c r="AT22" s="75">
        <f>IF('10 (ind)'!AT$1="si",100*(('10 (ind)'!AT21-MIN('10 (ind)'!AT$6:AT$37))/(MAX('10 (ind)'!AT$6:AT$37)-MIN('10 (ind)'!AT$6:AT$37))),ABS(-100+(100*(('10 (ind)'!AT21-MIN('10 (ind)'!AT$6:AT$37))/(MAX('10 (ind)'!AT$6:AT$37)-MIN('10 (ind)'!AT$6:AT$37))))))</f>
        <v>0</v>
      </c>
      <c r="AU22" s="75">
        <f>IF('10 (ind)'!AU$1="si",100*(('10 (ind)'!AU21-MIN('10 (ind)'!AU$6:AU$37))/(MAX('10 (ind)'!AU$6:AU$37)-MIN('10 (ind)'!AU$6:AU$37))),ABS(-100+(100*(('10 (ind)'!AU21-MIN('10 (ind)'!AU$6:AU$37))/(MAX('10 (ind)'!AU$6:AU$37)-MIN('10 (ind)'!AU$6:AU$37))))))</f>
        <v>41.312899614692704</v>
      </c>
      <c r="AV22" s="75">
        <f>IF('10 (ind)'!AV$1="si",100*(('10 (ind)'!AV21-MIN('10 (ind)'!AV$6:AV$37))/(MAX('10 (ind)'!AV$6:AV$37)-MIN('10 (ind)'!AV$6:AV$37))),ABS(-100+(100*(('10 (ind)'!AV21-MIN('10 (ind)'!AV$6:AV$37))/(MAX('10 (ind)'!AV$6:AV$37)-MIN('10 (ind)'!AV$6:AV$37))))))</f>
        <v>79.37608318890814</v>
      </c>
      <c r="AW22" s="75">
        <f>IF('10 (ind)'!AW$1="si",100*(('10 (ind)'!AW21-MIN('10 (ind)'!AW$6:AW$37))/(MAX('10 (ind)'!AW$6:AW$37)-MIN('10 (ind)'!AW$6:AW$37))),ABS(-100+(100*(('10 (ind)'!AW21-MIN('10 (ind)'!AW$6:AW$37))/(MAX('10 (ind)'!AW$6:AW$37)-MIN('10 (ind)'!AW$6:AW$37))))))</f>
        <v>36.302294197031038</v>
      </c>
      <c r="AX22" s="75">
        <f>IF('10 (ind)'!AX$1="si",100*(('10 (ind)'!AX21-MIN('10 (ind)'!AX$6:AX$37))/(MAX('10 (ind)'!AX$6:AX$37)-MIN('10 (ind)'!AX$6:AX$37))),ABS(-100+(100*(('10 (ind)'!AX21-MIN('10 (ind)'!AX$6:AX$37))/(MAX('10 (ind)'!AX$6:AX$37)-MIN('10 (ind)'!AX$6:AX$37))))))</f>
        <v>37.383171935663064</v>
      </c>
      <c r="AY22" s="75">
        <f>IF('10 (ind)'!AY$1="si",100*(('10 (ind)'!AY21-MIN('10 (ind)'!AY$6:AY$37))/(MAX('10 (ind)'!AY$6:AY$37)-MIN('10 (ind)'!AY$6:AY$37))),ABS(-100+(100*(('10 (ind)'!AY21-MIN('10 (ind)'!AY$6:AY$37))/(MAX('10 (ind)'!AY$6:AY$37)-MIN('10 (ind)'!AY$6:AY$37))))))</f>
        <v>25.166508087535721</v>
      </c>
      <c r="AZ22" s="75">
        <f>IF('10 (ind)'!AZ$1="si",100*(('10 (ind)'!AZ21-MIN('10 (ind)'!AZ$6:AZ$37))/(MAX('10 (ind)'!AZ$6:AZ$37)-MIN('10 (ind)'!AZ$6:AZ$37))),ABS(-100+(100*(('10 (ind)'!AZ21-MIN('10 (ind)'!AZ$6:AZ$37))/(MAX('10 (ind)'!AZ$6:AZ$37)-MIN('10 (ind)'!AZ$6:AZ$37))))))</f>
        <v>34.870607583248514</v>
      </c>
      <c r="BA22" s="75">
        <f>IF('10 (ind)'!BA$1="si",100*(('10 (ind)'!BA21-MIN('10 (ind)'!BA$6:BA$37))/(MAX('10 (ind)'!BA$6:BA$37)-MIN('10 (ind)'!BA$6:BA$37))),ABS(-100+(100*(('10 (ind)'!BA21-MIN('10 (ind)'!BA$6:BA$37))/(MAX('10 (ind)'!BA$6:BA$37)-MIN('10 (ind)'!BA$6:BA$37))))))</f>
        <v>38.649494660816679</v>
      </c>
      <c r="BB22" s="75">
        <f>IF('10 (ind)'!BB$1="si",100*(('10 (ind)'!BB21-MIN('10 (ind)'!BB$6:BB$37))/(MAX('10 (ind)'!BB$6:BB$37)-MIN('10 (ind)'!BB$6:BB$37))),ABS(-100+(100*(('10 (ind)'!BB21-MIN('10 (ind)'!BB$6:BB$37))/(MAX('10 (ind)'!BB$6:BB$37)-MIN('10 (ind)'!BB$6:BB$37))))))</f>
        <v>12.324306859033722</v>
      </c>
      <c r="BC22" s="75">
        <f>IF('10 (ind)'!BC$1="si",100*(('10 (ind)'!BC21-MIN('10 (ind)'!BC$6:BC$37))/(MAX('10 (ind)'!BC$6:BC$37)-MIN('10 (ind)'!BC$6:BC$37))),ABS(-100+(100*(('10 (ind)'!BC21-MIN('10 (ind)'!BC$6:BC$37))/(MAX('10 (ind)'!BC$6:BC$37)-MIN('10 (ind)'!BC$6:BC$37))))))</f>
        <v>14.658015850847301</v>
      </c>
      <c r="BD22" s="75">
        <f>IF('10 (ind)'!BD$1="si",100*(('10 (ind)'!BD21-MIN('10 (ind)'!BD$6:BD$37))/(MAX('10 (ind)'!BD$6:BD$37)-MIN('10 (ind)'!BD$6:BD$37))),ABS(-100+(100*(('10 (ind)'!BD21-MIN('10 (ind)'!BD$6:BD$37))/(MAX('10 (ind)'!BD$6:BD$37)-MIN('10 (ind)'!BD$6:BD$37))))))</f>
        <v>29.509630096870893</v>
      </c>
      <c r="BE22" s="75">
        <f>IF('10 (ind)'!BE$1="si",100*(('10 (ind)'!BE21-MIN('10 (ind)'!BE$6:BE$37))/(MAX('10 (ind)'!BE$6:BE$37)-MIN('10 (ind)'!BE$6:BE$37))),ABS(-100+(100*(('10 (ind)'!BE21-MIN('10 (ind)'!BE$6:BE$37))/(MAX('10 (ind)'!BE$6:BE$37)-MIN('10 (ind)'!BE$6:BE$37))))))</f>
        <v>23.105360443622917</v>
      </c>
      <c r="BF22" s="75">
        <f>IF('10 (ind)'!BF$1="si",100*(('10 (ind)'!BF21-MIN('10 (ind)'!BF$6:BF$37))/(MAX('10 (ind)'!BF$6:BF$37)-MIN('10 (ind)'!BF$6:BF$37))),ABS(-100+(100*(('10 (ind)'!BF21-MIN('10 (ind)'!BF$6:BF$37))/(MAX('10 (ind)'!BF$6:BF$37)-MIN('10 (ind)'!BF$6:BF$37))))))</f>
        <v>20.974905386893756</v>
      </c>
      <c r="BG22" s="75">
        <f>IF('10 (ind)'!BG$1="si",100*(('10 (ind)'!BG21-MIN('10 (ind)'!BG$6:BG$37))/(MAX('10 (ind)'!BG$6:BG$37)-MIN('10 (ind)'!BG$6:BG$37))),ABS(-100+(100*(('10 (ind)'!BG21-MIN('10 (ind)'!BG$6:BG$37))/(MAX('10 (ind)'!BG$6:BG$37)-MIN('10 (ind)'!BG$6:BG$37))))))</f>
        <v>41.578224349673548</v>
      </c>
      <c r="BH22" s="75">
        <f>IF('10 (ind)'!BH$1="si",100*(('10 (ind)'!BH21-MIN('10 (ind)'!BH$6:BH$37))/(MAX('10 (ind)'!BH$6:BH$37)-MIN('10 (ind)'!BH$6:BH$37))),ABS(-100+(100*(('10 (ind)'!BH21-MIN('10 (ind)'!BH$6:BH$37))/(MAX('10 (ind)'!BH$6:BH$37)-MIN('10 (ind)'!BH$6:BH$37))))))</f>
        <v>10.209552051633789</v>
      </c>
      <c r="BI22" s="75">
        <f>IF('10 (ind)'!BI$1="si",100*(('10 (ind)'!BI21-MIN('10 (ind)'!BI$6:BI$37))/(MAX('10 (ind)'!BI$6:BI$37)-MIN('10 (ind)'!BI$6:BI$37))),ABS(-100+(100*(('10 (ind)'!BI21-MIN('10 (ind)'!BI$6:BI$37))/(MAX('10 (ind)'!BI$6:BI$37)-MIN('10 (ind)'!BI$6:BI$37))))))</f>
        <v>97.44034365431645</v>
      </c>
      <c r="BJ22" s="75">
        <f>IF('10 (ind)'!BJ$1="si",100*(('10 (ind)'!BJ21-MIN('10 (ind)'!BJ$6:BJ$37))/(MAX('10 (ind)'!BJ$6:BJ$37)-MIN('10 (ind)'!BJ$6:BJ$37))),ABS(-100+(100*(('10 (ind)'!BJ21-MIN('10 (ind)'!BJ$6:BJ$37))/(MAX('10 (ind)'!BJ$6:BJ$37)-MIN('10 (ind)'!BJ$6:BJ$37))))))</f>
        <v>30.596247612420719</v>
      </c>
      <c r="BK22" s="75">
        <f>IF('10 (ind)'!BK$1="si",100*(('10 (ind)'!BK21-MIN('10 (ind)'!BK$6:BK$37))/(MAX('10 (ind)'!BK$6:BK$37)-MIN('10 (ind)'!BK$6:BK$37))),ABS(-100+(100*(('10 (ind)'!BK21-MIN('10 (ind)'!BK$6:BK$37))/(MAX('10 (ind)'!BK$6:BK$37)-MIN('10 (ind)'!BK$6:BK$37))))))</f>
        <v>7.4927150813577716</v>
      </c>
      <c r="BL22" s="75">
        <f>IF('10 (ind)'!BL$1="si",100*(('10 (ind)'!BL21-MIN('10 (ind)'!BL$6:BL$37))/(MAX('10 (ind)'!BL$6:BL$37)-MIN('10 (ind)'!BL$6:BL$37))),ABS(-100+(100*(('10 (ind)'!BL21-MIN('10 (ind)'!BL$6:BL$37))/(MAX('10 (ind)'!BL$6:BL$37)-MIN('10 (ind)'!BL$6:BL$37))))))</f>
        <v>15.315315315315313</v>
      </c>
      <c r="BM22" s="75">
        <f>IF('10 (ind)'!BM$1="si",100*(('10 (ind)'!BM21-MIN('10 (ind)'!BM$6:BM$37))/(MAX('10 (ind)'!BM$6:BM$37)-MIN('10 (ind)'!BM$6:BM$37))),ABS(-100+(100*(('10 (ind)'!BM21-MIN('10 (ind)'!BM$6:BM$37))/(MAX('10 (ind)'!BM$6:BM$37)-MIN('10 (ind)'!BM$6:BM$37))))))</f>
        <v>27.381225170297625</v>
      </c>
      <c r="BN22" s="75">
        <f>IF('10 (ind)'!BN$1="si",100*(('10 (ind)'!BN21-MIN('10 (ind)'!BN$6:BN$37))/(MAX('10 (ind)'!BN$6:BN$37)-MIN('10 (ind)'!BN$6:BN$37))),ABS(-100+(100*(('10 (ind)'!BN21-MIN('10 (ind)'!BN$6:BN$37))/(MAX('10 (ind)'!BN$6:BN$37)-MIN('10 (ind)'!BN$6:BN$37))))))</f>
        <v>70.604641777215477</v>
      </c>
      <c r="BO22" s="75">
        <f>IF('10 (ind)'!BO$1="si",100*(('10 (ind)'!BO21-MIN('10 (ind)'!BO$6:BO$37))/(MAX('10 (ind)'!BO$6:BO$37)-MIN('10 (ind)'!BO$6:BO$37))),ABS(-100+(100*(('10 (ind)'!BO21-MIN('10 (ind)'!BO$6:BO$37))/(MAX('10 (ind)'!BO$6:BO$37)-MIN('10 (ind)'!BO$6:BO$37))))))</f>
        <v>15.702211660016701</v>
      </c>
      <c r="BP22" s="75">
        <f>IF('10 (ind)'!BP$1="si",100*(('10 (ind)'!BP21-MIN('10 (ind)'!BP$6:BP$37))/(MAX('10 (ind)'!BP$6:BP$37)-MIN('10 (ind)'!BP$6:BP$37))),ABS(-100+(100*(('10 (ind)'!BP21-MIN('10 (ind)'!BP$6:BP$37))/(MAX('10 (ind)'!BP$6:BP$37)-MIN('10 (ind)'!BP$6:BP$37))))))</f>
        <v>25.268229848681429</v>
      </c>
      <c r="BQ22" s="75">
        <f>IF('10 (ind)'!BQ$1="si",100*(('10 (ind)'!BQ21-MIN('10 (ind)'!BQ$6:BQ$37))/(MAX('10 (ind)'!BQ$6:BQ$37)-MIN('10 (ind)'!BQ$6:BQ$37))),ABS(-100+(100*(('10 (ind)'!BQ21-MIN('10 (ind)'!BQ$6:BQ$37))/(MAX('10 (ind)'!BQ$6:BQ$37)-MIN('10 (ind)'!BQ$6:BQ$37))))))</f>
        <v>14.506931027621741</v>
      </c>
      <c r="BR22" s="75">
        <f>IF('10 (ind)'!BR$1="si",100*(('10 (ind)'!BR21-MIN('10 (ind)'!BR$6:BR$37))/(MAX('10 (ind)'!BR$6:BR$37)-MIN('10 (ind)'!BR$6:BR$37))),ABS(-100+(100*(('10 (ind)'!BR21-MIN('10 (ind)'!BR$6:BR$37))/(MAX('10 (ind)'!BP$6:BP$37)-MIN('10 (ind)'!BR$6:BR$37))))))</f>
        <v>19.182845552013909</v>
      </c>
      <c r="BS22" s="75">
        <f>IF('10 (ind)'!BS$1="si",100*(('10 (ind)'!BS21-MIN('10 (ind)'!BS$6:BS$37))/(MAX('10 (ind)'!BS$6:BS$37)-MIN('10 (ind)'!BS$6:BS$37))),ABS(-100+(100*(('10 (ind)'!BS21-MIN('10 (ind)'!BS$6:BS$37))/(MAX('10 (ind)'!BQ$6:BQ$37)-MIN('10 (ind)'!BS$6:BS$37))))))</f>
        <v>26.978544251522109</v>
      </c>
      <c r="BT22" s="75">
        <f>IF('10 (ind)'!BT$1="si",100*(('10 (ind)'!BT21-MIN('10 (ind)'!BT$6:BT$37))/(MAX('10 (ind)'!BT$6:BT$37)-MIN('10 (ind)'!BT$6:BT$37))),ABS(-100+(100*(('10 (ind)'!BT21-MIN('10 (ind)'!BT$6:BT$37))/(MAX('10 (ind)'!BR$6:BR$37)-MIN('10 (ind)'!BT$6:BT$37))))))</f>
        <v>96.77699532292776</v>
      </c>
      <c r="BU22" s="75">
        <f>IF('10 (ind)'!BU$1="si",100*(('10 (ind)'!BU21-MIN('10 (ind)'!BU$6:BU$37))/(MAX('10 (ind)'!BU$6:BU$37)-MIN('10 (ind)'!BU$6:BU$37))),ABS(-100+(100*(('10 (ind)'!BU21-MIN('10 (ind)'!BU$6:BU$37))/(MAX('10 (ind)'!BU$6:BU$37)-MIN('10 (ind)'!BU$6:BU$37))))))</f>
        <v>70.264040234702435</v>
      </c>
      <c r="BV22" s="75">
        <f>IF('10 (ind)'!BV$1="si",100*(('10 (ind)'!BV21-MIN('10 (ind)'!BV$6:BV$37))/(MAX('10 (ind)'!BV$6:BV$37)-MIN('10 (ind)'!BV$6:BV$37))),ABS(-100+(100*(('10 (ind)'!BV21-MIN('10 (ind)'!BV$6:BV$37))/(MAX('10 (ind)'!BV$6:BV$37)-MIN('10 (ind)'!BV$6:BV$37))))))</f>
        <v>46.482260974143117</v>
      </c>
      <c r="BW22" s="75">
        <f>IF('10 (ind)'!BW$1="si",100*(('10 (ind)'!BW21-MIN('10 (ind)'!BW$6:BW$37))/(MAX('10 (ind)'!BW$6:BW$37)-MIN('10 (ind)'!BW$6:BW$37))),ABS(-100+(100*(('10 (ind)'!BW21-MIN('10 (ind)'!BW$6:BW$37))/(MAX('10 (ind)'!BW$6:BW$37)-MIN('10 (ind)'!BW$6:BW$37))))))</f>
        <v>48.469454213885641</v>
      </c>
      <c r="BX22" s="75">
        <f>IF('10 (ind)'!BX$1="si",100*(('10 (ind)'!BX21-MIN('10 (ind)'!BX$6:BX$37))/(MAX('10 (ind)'!BX$6:BX$37)-MIN('10 (ind)'!BX$6:BX$37))),ABS(-100+(100*(('10 (ind)'!BX21-MIN('10 (ind)'!BX$6:BX$37))/(MAX('10 (ind)'!BX$6:BX$37)-MIN('10 (ind)'!BX$6:BX$37))))))</f>
        <v>25.774815928099088</v>
      </c>
      <c r="BY22" s="75">
        <f>IF('10 (ind)'!BY$1="si",100*(('10 (ind)'!BY21-MIN('10 (ind)'!BY$6:BY$37))/(MAX('10 (ind)'!BY$6:BY$37)-MIN('10 (ind)'!BY$6:BY$37))),ABS(-100+(100*(('10 (ind)'!BY21-MIN('10 (ind)'!BY$6:BY$37))/(MAX('10 (ind)'!BY$6:BY$37)-MIN('10 (ind)'!BY$6:BY$37))))))</f>
        <v>49.294337019322633</v>
      </c>
      <c r="BZ22" s="75">
        <f>IF('10 (ind)'!BZ$1="si",100*(('10 (ind)'!BZ21-MIN('10 (ind)'!BZ$6:BZ$37))/(MAX('10 (ind)'!BZ$6:BZ$37)-MIN('10 (ind)'!BZ$6:BZ$37))),ABS(-100+(100*(('10 (ind)'!BZ21-MIN('10 (ind)'!BZ$6:BZ$37))/(MAX('10 (ind)'!BZ$6:BZ$37)-MIN('10 (ind)'!BZ$6:BZ$37))))))</f>
        <v>68.33070708377619</v>
      </c>
      <c r="CA22" s="75">
        <f>IF('10 (ind)'!CA$1="si",100*(('10 (ind)'!CA21-MIN('10 (ind)'!CA$6:CA$37))/(MAX('10 (ind)'!CA$6:CA$37)-MIN('10 (ind)'!CA$6:CA$37))),ABS(-100+(100*(('10 (ind)'!CA21-MIN('10 (ind)'!CA$6:CA$37))/(MAX('10 (ind)'!CA$6:CA$37)-MIN('10 (ind)'!CA$6:CA$37))))))</f>
        <v>0</v>
      </c>
      <c r="CB22" s="75">
        <f>IF('10 (ind)'!CB$1="si",100*(('10 (ind)'!CB21-MIN('10 (ind)'!CB$6:CB$37))/(MAX('10 (ind)'!CB$6:CB$37)-MIN('10 (ind)'!CB$6:CB$37))),ABS(-100+(100*(('10 (ind)'!CB21-MIN('10 (ind)'!CB$6:CB$37))/(MAX('10 (ind)'!CB$6:CB$37)-MIN('10 (ind)'!CB$6:CB$37))))))</f>
        <v>59.006211180124211</v>
      </c>
      <c r="CC22" s="75">
        <f>IF('10 (ind)'!CC$1="si",100*(('10 (ind)'!CC21-MIN('10 (ind)'!CC$6:CC$37))/(MAX('10 (ind)'!CC$6:CC$37)-MIN('10 (ind)'!CC$6:CC$37))),ABS(-100+(100*(('10 (ind)'!CC21-MIN('10 (ind)'!CC$6:CC$37))/(MAX('10 (ind)'!CC$6:CC$37)-MIN('10 (ind)'!CC$6:CC$37))))))</f>
        <v>32.131920881170288</v>
      </c>
      <c r="CD22" s="75">
        <f>IF('10 (ind)'!CD$1="si",100*(('10 (ind)'!CD21-MIN('10 (ind)'!CD$6:CD$37))/(MAX('10 (ind)'!CD$6:CD$37)-MIN('10 (ind)'!CD$6:CD$37))),ABS(-100+(100*(('10 (ind)'!CD21-MIN('10 (ind)'!CD$6:CD$37))/(MAX('10 (ind)'!CD$6:CD$37)-MIN('10 (ind)'!CD$6:CD$37))))))</f>
        <v>8.9447783692223168E-4</v>
      </c>
      <c r="CE22" s="75">
        <f>IF('10 (ind)'!CE$1="si",100*(('10 (ind)'!CE21-MIN('10 (ind)'!CE$6:CE$37))/(MAX('10 (ind)'!CE$6:CE$37)-MIN('10 (ind)'!CE$6:CE$37))),ABS(-100+(100*(('10 (ind)'!CE21-MIN('10 (ind)'!CE$6:CE$37))/(MAX('10 (ind)'!CE$6:CE$37)-MIN('10 (ind)'!CE$6:CE$37))))))</f>
        <v>10.089789522580062</v>
      </c>
      <c r="CF22" s="75">
        <f>IF('10 (ind)'!CF$1="si",100*(('10 (ind)'!CF21-MIN('10 (ind)'!CF$6:CF$37))/(MAX('10 (ind)'!CF$6:CF$37)-MIN('10 (ind)'!CF$6:CF$37))),ABS(-100+(100*(('10 (ind)'!CF21-MIN('10 (ind)'!CF$6:CF$37))/(MAX('10 (ind)'!CF$6:CF$37)-MIN('10 (ind)'!CF$6:CF$37))))))</f>
        <v>3.9953718284195054</v>
      </c>
      <c r="CG22" s="75">
        <f>IF('10 (ind)'!CG$1="si",100*(('10 (ind)'!CG21-MIN('10 (ind)'!CG$6:CG$37))/(MAX('10 (ind)'!CG$6:CG$37)-MIN('10 (ind)'!CG$6:CG$37))),ABS(-100+(100*(('10 (ind)'!CG21-MIN('10 (ind)'!CG$6:CG$37))/(MAX('10 (ind)'!CG$6:CG$37)-MIN('10 (ind)'!CG$6:CG$37))))))</f>
        <v>5.1140414104034564</v>
      </c>
      <c r="CH22" s="75">
        <f>IF('10 (ind)'!CH$1="si",100*(('10 (ind)'!CH21-MIN('10 (ind)'!CH$6:CH$37))/(MAX('10 (ind)'!CH$6:CH$37)-MIN('10 (ind)'!CH$6:CH$37))),ABS(-100+(100*(('10 (ind)'!CH21-MIN('10 (ind)'!CH$6:CH$37))/(MAX('10 (ind)'!CH$6:CH$37)-MIN('10 (ind)'!CH$6:CH$37))))))</f>
        <v>26.077682570193012</v>
      </c>
      <c r="CI22" s="75">
        <f>IF('10 (ind)'!CI$1="si",100*(('10 (ind)'!CI21-MIN('10 (ind)'!CI$6:CI$37))/(MAX('10 (ind)'!CI$6:CI$37)-MIN('10 (ind)'!CI$6:CI$37))),ABS(-100+(100*(('10 (ind)'!CI21-MIN('10 (ind)'!CI$6:CI$37))/(MAX('10 (ind)'!CI$6:CI$37)-MIN('10 (ind)'!CI$6:CI$37))))))</f>
        <v>43.511638859287288</v>
      </c>
      <c r="CJ22" s="75">
        <f>IF('10 (ind)'!CJ$1="si",100*(('10 (ind)'!CJ21-MIN('10 (ind)'!CJ$6:CJ$37))/(MAX('10 (ind)'!CJ$6:CJ$37)-MIN('10 (ind)'!CJ$6:CJ$37))),ABS(-100+(100*(('10 (ind)'!CJ21-MIN('10 (ind)'!CJ$6:CJ$37))/(MAX('10 (ind)'!CJ$6:CJ$37)-MIN('10 (ind)'!CJ$6:CJ$37))))))</f>
        <v>22.434832032157694</v>
      </c>
      <c r="CK22" s="75">
        <f>IF('10 (ind)'!CK$1="si",100*(('10 (ind)'!CK21-MIN('10 (ind)'!CK$6:CK$37))/(MAX('10 (ind)'!CK$6:CK$37)-MIN('10 (ind)'!CK$6:CK$37))),ABS(-100+(100*(('10 (ind)'!CK21-MIN('10 (ind)'!CK$6:CK$37))/(MAX('10 (ind)'!CK$6:CK$37)-MIN('10 (ind)'!CK$6:CK$37))))))</f>
        <v>1.5911620387308831</v>
      </c>
      <c r="CL22" s="75">
        <f>IF('10 (ind)'!CL$1="si",100*(('10 (ind)'!CL21-MIN('10 (ind)'!CL$6:CL$37))/(MAX('10 (ind)'!CL$6:CL$37)-MIN('10 (ind)'!CL$6:CL$37))),ABS(-100+(100*(('10 (ind)'!CL21-MIN('10 (ind)'!CL$6:CL$37))/(MAX('10 (ind)'!CL$6:CL$37)-MIN('10 (ind)'!CL$6:CL$37))))))</f>
        <v>0</v>
      </c>
      <c r="CM22" s="75">
        <f>IF('10 (ind)'!CM$1="si",100*(('10 (ind)'!CM21-MIN('10 (ind)'!CM$6:CM$37))/(MAX('10 (ind)'!CM$6:CM$37)-MIN('10 (ind)'!CM$6:CM$37))),ABS(-100+(100*(('10 (ind)'!CM21-MIN('10 (ind)'!CM$6:CM$37))/(MAX('10 (ind)'!CM$6:CM$37)-MIN('10 (ind)'!CM$6:CM$37))))))</f>
        <v>19.304625053738796</v>
      </c>
    </row>
    <row r="23" spans="1:91">
      <c r="A23" s="18" t="s">
        <v>221</v>
      </c>
      <c r="B23" s="87">
        <f>IF('10 (ind)'!B$1="si",100*(('10 (ind)'!B22-MIN('10 (ind)'!B$6:B$37))/(MAX('10 (ind)'!B$6:B$37)-MIN('10 (ind)'!B$6:B$37))),ABS(-100+(100*(('10 (ind)'!B22-MIN('10 (ind)'!B$6:B$37))/(MAX('10 (ind)'!B$6:B$37)-MIN('10 (ind)'!B$6:B$37))))))</f>
        <v>18.995933243257664</v>
      </c>
      <c r="C23" s="87">
        <f>IF('10 (ind)'!C$1="si",100*(('10 (ind)'!C22-MIN('10 (ind)'!C$6:C$37))/(MAX('10 (ind)'!C$6:C$37)-MIN('10 (ind)'!C$6:C$37))),ABS(-100+(100*(('10 (ind)'!C22-MIN('10 (ind)'!C$6:C$37))/(MAX('10 (ind)'!C$6:C$37)-MIN('10 (ind)'!C$6:C$37))))))</f>
        <v>40.920319549650245</v>
      </c>
      <c r="D23" s="87">
        <f>IF('10 (ind)'!D$1="si",100*(('10 (ind)'!D22-MIN('10 (ind)'!D$6:D$37))/(MAX('10 (ind)'!D$6:D$37)-MIN('10 (ind)'!D$6:D$37))),ABS(-100+(100*(('10 (ind)'!D22-MIN('10 (ind)'!D$6:D$37))/(MAX('10 (ind)'!D$6:D$37)-MIN('10 (ind)'!D$6:D$37))))))</f>
        <v>25.338073095687136</v>
      </c>
      <c r="E23" s="87">
        <f>IF('10 (ind)'!E$1="si",100*(('10 (ind)'!E22-MIN('10 (ind)'!E$6:E$37))/(MAX('10 (ind)'!E$6:E$37)-MIN('10 (ind)'!E$6:E$37))),ABS(-100+(100*(('10 (ind)'!E22-MIN('10 (ind)'!E$6:E$37))/(MAX('10 (ind)'!E$6:E$37)-MIN('10 (ind)'!E$6:E$37))))))</f>
        <v>29.350958127635835</v>
      </c>
      <c r="F23" s="87">
        <f>IF('10 (ind)'!F$1="si",100*(('10 (ind)'!F22-MIN('10 (ind)'!F$6:F$37))/(MAX('10 (ind)'!F$6:F$37)-MIN('10 (ind)'!F$6:F$37))),ABS(-100+(100*(('10 (ind)'!F22-MIN('10 (ind)'!F$6:F$37))/(MAX('10 (ind)'!F$6:F$37)-MIN('10 (ind)'!F$6:F$37))))))</f>
        <v>56.849315068493155</v>
      </c>
      <c r="G23" s="87">
        <f>IF('10 (ind)'!G$1="si",100*(('10 (ind)'!G22-MIN('10 (ind)'!G$6:G$37))/(MAX('10 (ind)'!G$6:G$37)-MIN('10 (ind)'!G$6:G$37))),ABS(-100+(100*(('10 (ind)'!G22-MIN('10 (ind)'!G$6:G$37))/(MAX('10 (ind)'!G$6:G$37)-MIN('10 (ind)'!G$6:G$37))))))</f>
        <v>50.847457627118644</v>
      </c>
      <c r="H23" s="87">
        <f>IF('10 (ind)'!H$1="si",100*(('10 (ind)'!H22-MIN('10 (ind)'!H$6:H$37))/(MAX('10 (ind)'!H$6:H$37)-MIN('10 (ind)'!H$6:H$37))),ABS(-100+(100*(('10 (ind)'!H22-MIN('10 (ind)'!H$6:H$37))/(MAX('10 (ind)'!H$6:H$37)-MIN('10 (ind)'!H$6:H$37))))))</f>
        <v>50.000000000000014</v>
      </c>
      <c r="I23" s="87">
        <f>IF('10 (ind)'!I$1="si",100*(('10 (ind)'!I22-MIN('10 (ind)'!I$6:I$37))/(MAX('10 (ind)'!I$6:I$37)-MIN('10 (ind)'!I$6:I$37))),ABS(-100+(100*(('10 (ind)'!I22-MIN('10 (ind)'!I$6:I$37))/(MAX('10 (ind)'!I$6:I$37)-MIN('10 (ind)'!I$6:I$37))))))</f>
        <v>53.125000000000014</v>
      </c>
      <c r="J23" s="87">
        <f>IF('10 (ind)'!J$1="si",100*(('10 (ind)'!J22-MIN('10 (ind)'!J$6:J$37))/(MAX('10 (ind)'!J$6:J$37)-MIN('10 (ind)'!J$6:J$37))),ABS(-100+(100*(('10 (ind)'!J22-MIN('10 (ind)'!J$6:J$37))/(MAX('10 (ind)'!J$6:J$37)-MIN('10 (ind)'!J$6:J$37))))))</f>
        <v>45.132743362831853</v>
      </c>
      <c r="K23" s="87">
        <f>IF('10 (ind)'!K$1="si",100*(('10 (ind)'!K22-MIN('10 (ind)'!K$6:K$37))/(MAX('10 (ind)'!K$6:K$37)-MIN('10 (ind)'!K$6:K$37))),ABS(-100+(100*(('10 (ind)'!K22-MIN('10 (ind)'!K$6:K$37))/(MAX('10 (ind)'!K$6:K$37)-MIN('10 (ind)'!K$6:K$37))))))</f>
        <v>2.3429540181561208</v>
      </c>
      <c r="L23" s="87">
        <f>IF('10 (ind)'!L$1="si",100*(('10 (ind)'!L22-MIN('10 (ind)'!L$6:L$37))/(MAX('10 (ind)'!L$6:L$37)-MIN('10 (ind)'!L$6:L$37))),ABS(-100+(100*(('10 (ind)'!L22-MIN('10 (ind)'!L$6:L$37))/(MAX('10 (ind)'!L$6:L$37)-MIN('10 (ind)'!L$6:L$37))))))</f>
        <v>85.190853773014666</v>
      </c>
      <c r="M23" s="87">
        <f>IF('10 (ind)'!M$1="si",100*(('10 (ind)'!M22-MIN('10 (ind)'!M$6:M$37))/(MAX('10 (ind)'!M$6:M$37)-MIN('10 (ind)'!M$6:M$37))),ABS(-100+(100*(('10 (ind)'!M22-MIN('10 (ind)'!M$6:M$37))/(MAX('10 (ind)'!M$6:M$37)-MIN('10 (ind)'!M$6:M$37))))))</f>
        <v>68.382481121335786</v>
      </c>
      <c r="N23" s="87">
        <f>IF('10 (ind)'!N$1="si",100*(('10 (ind)'!N22-MIN('10 (ind)'!N$6:N$37))/(MAX('10 (ind)'!N$6:N$37)-MIN('10 (ind)'!N$6:N$37))),ABS(-100+(100*(('10 (ind)'!N22-MIN('10 (ind)'!N$6:N$37))/(MAX('10 (ind)'!N$6:N$37)-MIN('10 (ind)'!N$6:N$37))))))</f>
        <v>62.495279995354025</v>
      </c>
      <c r="O23" s="87">
        <f>IF('10 (ind)'!O$1="si",100*(('10 (ind)'!O22-MIN('10 (ind)'!O$6:O$37))/(MAX('10 (ind)'!O$6:O$37)-MIN('10 (ind)'!O$6:O$37))),ABS(-100+(100*(('10 (ind)'!O22-MIN('10 (ind)'!O$6:O$37))/(MAX('10 (ind)'!O$6:O$37)-MIN('10 (ind)'!O$6:O$37))))))</f>
        <v>81.238361108893201</v>
      </c>
      <c r="P23" s="87">
        <f>IF('10 (ind)'!P$1="si",100*(('10 (ind)'!P22-MIN('10 (ind)'!P$6:P$37))/(MAX('10 (ind)'!P$6:P$37)-MIN('10 (ind)'!P$6:P$37))),ABS(-100+(100*(('10 (ind)'!P22-MIN('10 (ind)'!P$6:P$37))/(MAX('10 (ind)'!P$6:P$37)-MIN('10 (ind)'!P$6:P$37))))))</f>
        <v>17.120132613922014</v>
      </c>
      <c r="Q23" s="87">
        <f>IF('10 (ind)'!Q$1="si",100*(('10 (ind)'!Q22-MIN('10 (ind)'!Q$6:Q$37))/(MAX('10 (ind)'!Q$6:Q$37)-MIN('10 (ind)'!Q$6:Q$37))),ABS(-100+(100*(('10 (ind)'!Q22-MIN('10 (ind)'!Q$6:Q$37))/(MAX('10 (ind)'!Q$6:Q$37)-MIN('10 (ind)'!Q$6:Q$37))))))</f>
        <v>4.953616162592728</v>
      </c>
      <c r="R23" s="87">
        <f>IF('10 (ind)'!R$1="si",100*(('10 (ind)'!R22-MIN('10 (ind)'!R$6:R$37))/(MAX('10 (ind)'!R$6:R$37)-MIN('10 (ind)'!R$6:R$37))),ABS(-100+(100*(('10 (ind)'!R22-MIN('10 (ind)'!R$6:R$37))/(MAX('10 (ind)'!R$6:R$37)-MIN('10 (ind)'!R$6:R$37))))))</f>
        <v>2.2714802822677895</v>
      </c>
      <c r="S23" s="75">
        <f>ABS(ABS(('10 (ind)'!S22-((MAX('10 (ind)'!S$6:S$37)+MIN('10 (ind)'!S$6:S$37))/2))/(((MAX('10 (ind)'!S$6:S$37)+MIN('10 (ind)'!S$6:S$37))/2)-MAX('10 (ind)'!S$6:S$37))*100)-100)</f>
        <v>74.172185430463585</v>
      </c>
      <c r="T23" s="75">
        <f>IF('10 (ind)'!T$1="si",100*(('10 (ind)'!T22-MIN('10 (ind)'!T$6:T$37))/(MAX('10 (ind)'!T$6:T$37)-MIN('10 (ind)'!T$6:T$37))),ABS(-100+(100*(('10 (ind)'!T22-MIN('10 (ind)'!T$6:T$37))/(MAX('10 (ind)'!T$6:T$37)-MIN('10 (ind)'!T$6:T$37))))))</f>
        <v>12.319829466784871</v>
      </c>
      <c r="U23" s="75">
        <f>IF('10 (ind)'!U$1="si",100*(('10 (ind)'!U22-MIN('10 (ind)'!U$6:U$37))/(MAX('10 (ind)'!U$6:U$37)-MIN('10 (ind)'!U$6:U$37))),ABS(-100+(100*(('10 (ind)'!U22-MIN('10 (ind)'!U$6:U$37))/(MAX('10 (ind)'!U$6:U$37)-MIN('10 (ind)'!U$6:U$37))))))</f>
        <v>80</v>
      </c>
      <c r="V23" s="75">
        <f>IF('10 (ind)'!V$1="si",100*(('10 (ind)'!V22-MIN('10 (ind)'!V$6:V$37))/(MAX('10 (ind)'!V$6:V$37)-MIN('10 (ind)'!V$6:V$37))),ABS(-100+(100*(('10 (ind)'!V22-MIN('10 (ind)'!V$6:V$37))/(MAX('10 (ind)'!V$6:V$37)-MIN('10 (ind)'!V$6:V$37))))))</f>
        <v>99.324324324324323</v>
      </c>
      <c r="W23" s="75">
        <f>IF('10 (ind)'!W$1="si",100*(('10 (ind)'!W22-MIN('10 (ind)'!W$6:W$37))/(MAX('10 (ind)'!W$6:W$37)-MIN('10 (ind)'!W$6:W$37))),ABS(-100+(100*(('10 (ind)'!W22-MIN('10 (ind)'!W$6:W$37))/(MAX('10 (ind)'!W$6:W$37)-MIN('10 (ind)'!W$6:W$37))))))</f>
        <v>81.150685622283277</v>
      </c>
      <c r="X23" s="75">
        <f>IF('10 (ind)'!X$1="si",100*(('10 (ind)'!X22-MIN('10 (ind)'!X$6:X$37))/(MAX('10 (ind)'!X$6:X$37)-MIN('10 (ind)'!X$6:X$37))),ABS(-100+(100*(('10 (ind)'!X22-MIN('10 (ind)'!X$6:X$37))/(MAX('10 (ind)'!X$6:X$37)-MIN('10 (ind)'!X$6:X$37))))))</f>
        <v>77.001168191683959</v>
      </c>
      <c r="Y23" s="75">
        <f>IF('10 (ind)'!Y$1="si",100*(('10 (ind)'!Y22-MIN('10 (ind)'!Y$6:Y$37))/(MAX('10 (ind)'!Y$6:Y$37)-MIN('10 (ind)'!Y$6:Y$37))),ABS(-100+(100*(('10 (ind)'!Y22-MIN('10 (ind)'!Y$6:Y$37))/(MAX('10 (ind)'!Y$6:Y$37)-MIN('10 (ind)'!Y$6:Y$37))))))</f>
        <v>75.306134236974842</v>
      </c>
      <c r="Z23" s="75">
        <f>IF('10 (ind)'!Z$1="si",100*(('10 (ind)'!Z22-MIN('10 (ind)'!Z$6:Z$37))/(MAX('10 (ind)'!Z$6:Z$37)-MIN('10 (ind)'!Z$6:Z$37))),ABS(-100+(100*(('10 (ind)'!Z22-MIN('10 (ind)'!Z$6:Z$37))/(MAX('10 (ind)'!Z$6:Z$37)-MIN('10 (ind)'!Z$6:Z$37))))))</f>
        <v>19.608965771889402</v>
      </c>
      <c r="AA23" s="75">
        <f>IF('10 (ind)'!AA$1="si",100*(('10 (ind)'!AA22-MIN('10 (ind)'!AA$6:AA$37))/(MAX('10 (ind)'!AA$6:AA$37)-MIN('10 (ind)'!AA$6:AA$37))),ABS(-100+(100*(('10 (ind)'!AA22-MIN('10 (ind)'!AA$6:AA$37))/(MAX('10 (ind)'!AA$6:AA$37)-MIN('10 (ind)'!AA$6:AA$37))))))</f>
        <v>30.300402473659048</v>
      </c>
      <c r="AB23" s="75">
        <f>IF('10 (ind)'!AB$1="si",100*(('10 (ind)'!AB22-MIN('10 (ind)'!AB$6:AB$37))/(MAX('10 (ind)'!AB$6:AB$37)-MIN('10 (ind)'!AB$6:AB$37))),ABS(-100+(100*(('10 (ind)'!AB22-MIN('10 (ind)'!AB$6:AB$37))/(MAX('10 (ind)'!AB$6:AB$37)-MIN('10 (ind)'!AB$6:AB$37))))))</f>
        <v>33.151135166931788</v>
      </c>
      <c r="AC23" s="75">
        <f>IF('10 (ind)'!AC$1="si",100*(('10 (ind)'!AC22-MIN('10 (ind)'!AC$6:AC$37))/(MAX('10 (ind)'!AC$6:AC$37)-MIN('10 (ind)'!AC$6:AC$37))),ABS(-100+(100*(('10 (ind)'!AC22-MIN('10 (ind)'!AC$6:AC$37))/(MAX('10 (ind)'!AC$6:AC$37)-MIN('10 (ind)'!AC$6:AC$37))))))</f>
        <v>36.664517137994693</v>
      </c>
      <c r="AD23" s="75">
        <f>IF('10 (ind)'!AD$1="si",100*(('10 (ind)'!AD22-MIN('10 (ind)'!AD$6:AD$37))/(MAX('10 (ind)'!AD$6:AD$37)-MIN('10 (ind)'!AD$6:AD$37))),ABS(-100+(100*(('10 (ind)'!AD22-MIN('10 (ind)'!AD$6:AD$37))/(MAX('10 (ind)'!AD$6:AD$37)-MIN('10 (ind)'!AD$6:AD$37))))))</f>
        <v>83.227996687713784</v>
      </c>
      <c r="AE23" s="75">
        <f>IF('10 (ind)'!AE$1="si",100*(('10 (ind)'!AE22-MIN('10 (ind)'!AE$6:AE$37))/(MAX('10 (ind)'!AE$6:AE$37)-MIN('10 (ind)'!AE$6:AE$37))),ABS(-100+(100*(('10 (ind)'!AE22-MIN('10 (ind)'!AE$6:AE$37))/(MAX('10 (ind)'!AE$6:AE$37)-MIN('10 (ind)'!AE$6:AE$37))))))</f>
        <v>45.493269864228544</v>
      </c>
      <c r="AF23" s="75">
        <f>IF('10 (ind)'!AF$1="si",100*(('10 (ind)'!AF22-MIN('10 (ind)'!AF$6:AF$37))/(MAX('10 (ind)'!AF$6:AF$37)-MIN('10 (ind)'!AF$6:AF$37))),ABS(-100+(100*(('10 (ind)'!AF22-MIN('10 (ind)'!AF$6:AF$37))/(MAX('10 (ind)'!AF$6:AF$37)-MIN('10 (ind)'!AF$6:AF$37))))))</f>
        <v>68.693386726299906</v>
      </c>
      <c r="AG23" s="75">
        <f>IF('10 (ind)'!AG$1="si",100*(('10 (ind)'!AG22-MIN('10 (ind)'!AG$6:AG$37))/(MAX('10 (ind)'!AG$6:AG$37)-MIN('10 (ind)'!AG$6:AG$37))),ABS(-100+(100*(('10 (ind)'!AG22-MIN('10 (ind)'!AG$6:AG$37))/(MAX('10 (ind)'!AG$6:AG$37)-MIN('10 (ind)'!AG$6:AG$37))))))</f>
        <v>59.750892119220033</v>
      </c>
      <c r="AH23" s="75">
        <f>IF('10 (ind)'!AH$1="si",100*(('10 (ind)'!AH22-MIN('10 (ind)'!AH$6:AH$37))/(MAX('10 (ind)'!AH$6:AH$37)-MIN('10 (ind)'!AH$6:AH$37))),ABS(-100+(100*(('10 (ind)'!AH22-MIN('10 (ind)'!AH$6:AH$37))/(MAX('10 (ind)'!AH$6:AH$37)-MIN('10 (ind)'!AH$6:AH$37))))))</f>
        <v>18.387530638974866</v>
      </c>
      <c r="AI23" s="75">
        <f>IF('10 (ind)'!AI$1="si",100*(('10 (ind)'!AI22-MIN('10 (ind)'!AI$6:AI$37))/(MAX('10 (ind)'!AI$6:AI$37)-MIN('10 (ind)'!AI$6:AI$37))),ABS(-100+(100*(('10 (ind)'!AI22-MIN('10 (ind)'!AI$6:AI$37))/(MAX('10 (ind)'!AI$6:AI$37)-MIN('10 (ind)'!AI$6:AI$37))))))</f>
        <v>3.4305778458480312</v>
      </c>
      <c r="AJ23" s="75">
        <f>IF('10 (ind)'!AJ$1="si",100*(('10 (ind)'!AJ22-MIN('10 (ind)'!AJ$6:AJ$37))/(MAX('10 (ind)'!AJ$6:AJ$37)-MIN('10 (ind)'!AJ$6:AJ$37))),ABS(-100+(100*(('10 (ind)'!AJ22-MIN('10 (ind)'!AJ$6:AJ$37))/(MAX('10 (ind)'!AJ$6:AJ$37)-MIN('10 (ind)'!AJ$6:AJ$37))))))</f>
        <v>71.888574625166584</v>
      </c>
      <c r="AK23" s="75">
        <f>IF('10 (ind)'!AK$1="si",100*(('10 (ind)'!AK22-MIN('10 (ind)'!AK$6:AK$37))/(MAX('10 (ind)'!AK$6:AK$37)-MIN('10 (ind)'!AK$6:AK$37))),ABS(-100+(100*(('10 (ind)'!AK22-MIN('10 (ind)'!AK$6:AK$37))/(MAX('10 (ind)'!AK$6:AK$37)-MIN('10 (ind)'!AK$6:AK$37))))))</f>
        <v>3.7212575364983631</v>
      </c>
      <c r="AL23" s="75">
        <f>IF('10 (ind)'!AL$1="si",100*(('10 (ind)'!AL22-MIN('10 (ind)'!AL$6:AL$37))/(MAX('10 (ind)'!AL$6:AL$37)-MIN('10 (ind)'!AL$6:AL$37))),ABS(-100+(100*(('10 (ind)'!AL22-MIN('10 (ind)'!AL$6:AL$37))/(MAX('10 (ind)'!AL$6:AL$37)-MIN('10 (ind)'!AL$6:AL$37))))))</f>
        <v>96.939519339921972</v>
      </c>
      <c r="AM23" s="75">
        <f>IF('10 (ind)'!AM$1="si",100*(('10 (ind)'!AM22-MIN('10 (ind)'!AM$6:AM$37))/(MAX('10 (ind)'!AM$6:AM$37)-MIN('10 (ind)'!AM$6:AM$37))),ABS(-100+(100*(('10 (ind)'!AM22-MIN('10 (ind)'!AM$6:AM$37))/(MAX('10 (ind)'!AM$6:AM$37)-MIN('10 (ind)'!AM$6:AM$37))))))</f>
        <v>83.893067206466668</v>
      </c>
      <c r="AN23" s="75">
        <f>IF('10 (ind)'!AN$1="si",100*(('10 (ind)'!AN22-MIN('10 (ind)'!AN$6:AN$37))/(MAX('10 (ind)'!AN$6:AN$37)-MIN('10 (ind)'!AN$6:AN$37))),ABS(-100+(100*(('10 (ind)'!AN22-MIN('10 (ind)'!AN$6:AN$37))/(MAX('10 (ind)'!AN$6:AN$37)-MIN('10 (ind)'!AN$6:AN$37))))))</f>
        <v>54.975781499146805</v>
      </c>
      <c r="AO23" s="75">
        <f>IF('10 (ind)'!AO$1="si",100*(('10 (ind)'!AO22-MIN('10 (ind)'!AO$6:AO$37))/(MAX('10 (ind)'!AO$6:AO$37)-MIN('10 (ind)'!AO$6:AO$37))),ABS(-100+(100*(('10 (ind)'!AO22-MIN('10 (ind)'!AO$6:AO$37))/(MAX('10 (ind)'!AO$6:AO$37)-MIN('10 (ind)'!AO$6:AO$37))))))</f>
        <v>66.25884092154773</v>
      </c>
      <c r="AP23" s="75">
        <f>IF('10 (ind)'!AP$1="si",100*(('10 (ind)'!AP22-MIN('10 (ind)'!AP$6:AP$37))/(MAX('10 (ind)'!AP$6:AP$37)-MIN('10 (ind)'!AP$6:AP$37))),ABS(-100+(100*(('10 (ind)'!AP22-MIN('10 (ind)'!AP$6:AP$37))/(MAX('10 (ind)'!AP$6:AP$37)-MIN('10 (ind)'!AP$6:AP$37))))))</f>
        <v>91.468954784676967</v>
      </c>
      <c r="AQ23" s="75">
        <f>IF('10 (ind)'!AQ$1="si",100*(('10 (ind)'!AQ22-MIN('10 (ind)'!AQ$6:AQ$37))/(MAX('10 (ind)'!AQ$6:AQ$37)-MIN('10 (ind)'!AQ$6:AQ$37))),ABS(-100+(100*(('10 (ind)'!AQ22-MIN('10 (ind)'!AQ$6:AQ$37))/(MAX('10 (ind)'!AQ$6:AQ$37)-MIN('10 (ind)'!AQ$6:AQ$37))))))</f>
        <v>8.5884091921888981</v>
      </c>
      <c r="AR23" s="75">
        <f>IF('10 (ind)'!AR$1="si",100*(('10 (ind)'!AR22-MIN('10 (ind)'!AR$6:AR$37))/(MAX('10 (ind)'!AR$6:AR$37)-MIN('10 (ind)'!AR$6:AR$37))),ABS(-100+(100*(('10 (ind)'!AR22-MIN('10 (ind)'!AR$6:AR$37))/(MAX('10 (ind)'!AR$6:AR$37)-MIN('10 (ind)'!AR$6:AR$37))))))</f>
        <v>48.549140847951222</v>
      </c>
      <c r="AS23" s="75">
        <f>IF('10 (ind)'!AS$1="si",100*(('10 (ind)'!AS22-MIN('10 (ind)'!AS$6:AS$37))/(MAX('10 (ind)'!AS$6:AS$37)-MIN('10 (ind)'!AS$6:AS$37))),ABS(-100+(100*(('10 (ind)'!AS22-MIN('10 (ind)'!AS$6:AS$37))/(MAX('10 (ind)'!AS$6:AS$37)-MIN('10 (ind)'!AS$6:AS$37))))))</f>
        <v>55.56848239959951</v>
      </c>
      <c r="AT23" s="75">
        <f>IF('10 (ind)'!AT$1="si",100*(('10 (ind)'!AT22-MIN('10 (ind)'!AT$6:AT$37))/(MAX('10 (ind)'!AT$6:AT$37)-MIN('10 (ind)'!AT$6:AT$37))),ABS(-100+(100*(('10 (ind)'!AT22-MIN('10 (ind)'!AT$6:AT$37))/(MAX('10 (ind)'!AT$6:AT$37)-MIN('10 (ind)'!AT$6:AT$37))))))</f>
        <v>0</v>
      </c>
      <c r="AU23" s="75">
        <f>IF('10 (ind)'!AU$1="si",100*(('10 (ind)'!AU22-MIN('10 (ind)'!AU$6:AU$37))/(MAX('10 (ind)'!AU$6:AU$37)-MIN('10 (ind)'!AU$6:AU$37))),ABS(-100+(100*(('10 (ind)'!AU22-MIN('10 (ind)'!AU$6:AU$37))/(MAX('10 (ind)'!AU$6:AU$37)-MIN('10 (ind)'!AU$6:AU$37))))))</f>
        <v>70.320474252408644</v>
      </c>
      <c r="AV23" s="75">
        <f>IF('10 (ind)'!AV$1="si",100*(('10 (ind)'!AV22-MIN('10 (ind)'!AV$6:AV$37))/(MAX('10 (ind)'!AV$6:AV$37)-MIN('10 (ind)'!AV$6:AV$37))),ABS(-100+(100*(('10 (ind)'!AV22-MIN('10 (ind)'!AV$6:AV$37))/(MAX('10 (ind)'!AV$6:AV$37)-MIN('10 (ind)'!AV$6:AV$37))))))</f>
        <v>99.480069324090124</v>
      </c>
      <c r="AW23" s="75">
        <f>IF('10 (ind)'!AW$1="si",100*(('10 (ind)'!AW22-MIN('10 (ind)'!AW$6:AW$37))/(MAX('10 (ind)'!AW$6:AW$37)-MIN('10 (ind)'!AW$6:AW$37))),ABS(-100+(100*(('10 (ind)'!AW22-MIN('10 (ind)'!AW$6:AW$37))/(MAX('10 (ind)'!AW$6:AW$37)-MIN('10 (ind)'!AW$6:AW$37))))))</f>
        <v>21.288798920377872</v>
      </c>
      <c r="AX23" s="75">
        <f>IF('10 (ind)'!AX$1="si",100*(('10 (ind)'!AX22-MIN('10 (ind)'!AX$6:AX$37))/(MAX('10 (ind)'!AX$6:AX$37)-MIN('10 (ind)'!AX$6:AX$37))),ABS(-100+(100*(('10 (ind)'!AX22-MIN('10 (ind)'!AX$6:AX$37))/(MAX('10 (ind)'!AX$6:AX$37)-MIN('10 (ind)'!AX$6:AX$37))))))</f>
        <v>58.154305395078232</v>
      </c>
      <c r="AY23" s="75">
        <f>IF('10 (ind)'!AY$1="si",100*(('10 (ind)'!AY22-MIN('10 (ind)'!AY$6:AY$37))/(MAX('10 (ind)'!AY$6:AY$37)-MIN('10 (ind)'!AY$6:AY$37))),ABS(-100+(100*(('10 (ind)'!AY22-MIN('10 (ind)'!AY$6:AY$37))/(MAX('10 (ind)'!AY$6:AY$37)-MIN('10 (ind)'!AY$6:AY$37))))))</f>
        <v>55.51855375832546</v>
      </c>
      <c r="AZ23" s="75">
        <f>IF('10 (ind)'!AZ$1="si",100*(('10 (ind)'!AZ22-MIN('10 (ind)'!AZ$6:AZ$37))/(MAX('10 (ind)'!AZ$6:AZ$37)-MIN('10 (ind)'!AZ$6:AZ$37))),ABS(-100+(100*(('10 (ind)'!AZ22-MIN('10 (ind)'!AZ$6:AZ$37))/(MAX('10 (ind)'!AZ$6:AZ$37)-MIN('10 (ind)'!AZ$6:AZ$37))))))</f>
        <v>100</v>
      </c>
      <c r="BA23" s="75">
        <f>IF('10 (ind)'!BA$1="si",100*(('10 (ind)'!BA22-MIN('10 (ind)'!BA$6:BA$37))/(MAX('10 (ind)'!BA$6:BA$37)-MIN('10 (ind)'!BA$6:BA$37))),ABS(-100+(100*(('10 (ind)'!BA22-MIN('10 (ind)'!BA$6:BA$37))/(MAX('10 (ind)'!BA$6:BA$37)-MIN('10 (ind)'!BA$6:BA$37))))))</f>
        <v>53.392184518955212</v>
      </c>
      <c r="BB23" s="75">
        <f>IF('10 (ind)'!BB$1="si",100*(('10 (ind)'!BB22-MIN('10 (ind)'!BB$6:BB$37))/(MAX('10 (ind)'!BB$6:BB$37)-MIN('10 (ind)'!BB$6:BB$37))),ABS(-100+(100*(('10 (ind)'!BB22-MIN('10 (ind)'!BB$6:BB$37))/(MAX('10 (ind)'!BB$6:BB$37)-MIN('10 (ind)'!BB$6:BB$37))))))</f>
        <v>7.2049200826464963</v>
      </c>
      <c r="BC23" s="75">
        <f>IF('10 (ind)'!BC$1="si",100*(('10 (ind)'!BC22-MIN('10 (ind)'!BC$6:BC$37))/(MAX('10 (ind)'!BC$6:BC$37)-MIN('10 (ind)'!BC$6:BC$37))),ABS(-100+(100*(('10 (ind)'!BC22-MIN('10 (ind)'!BC$6:BC$37))/(MAX('10 (ind)'!BC$6:BC$37)-MIN('10 (ind)'!BC$6:BC$37))))))</f>
        <v>2.5313733097105984</v>
      </c>
      <c r="BD23" s="75">
        <f>IF('10 (ind)'!BD$1="si",100*(('10 (ind)'!BD22-MIN('10 (ind)'!BD$6:BD$37))/(MAX('10 (ind)'!BD$6:BD$37)-MIN('10 (ind)'!BD$6:BD$37))),ABS(-100+(100*(('10 (ind)'!BD22-MIN('10 (ind)'!BD$6:BD$37))/(MAX('10 (ind)'!BD$6:BD$37)-MIN('10 (ind)'!BD$6:BD$37))))))</f>
        <v>51.087722609123908</v>
      </c>
      <c r="BE23" s="75">
        <f>IF('10 (ind)'!BE$1="si",100*(('10 (ind)'!BE22-MIN('10 (ind)'!BE$6:BE$37))/(MAX('10 (ind)'!BE$6:BE$37)-MIN('10 (ind)'!BE$6:BE$37))),ABS(-100+(100*(('10 (ind)'!BE22-MIN('10 (ind)'!BE$6:BE$37))/(MAX('10 (ind)'!BE$6:BE$37)-MIN('10 (ind)'!BE$6:BE$37))))))</f>
        <v>55.268022181146023</v>
      </c>
      <c r="BF23" s="75">
        <f>IF('10 (ind)'!BF$1="si",100*(('10 (ind)'!BF22-MIN('10 (ind)'!BF$6:BF$37))/(MAX('10 (ind)'!BF$6:BF$37)-MIN('10 (ind)'!BF$6:BF$37))),ABS(-100+(100*(('10 (ind)'!BF22-MIN('10 (ind)'!BF$6:BF$37))/(MAX('10 (ind)'!BF$6:BF$37)-MIN('10 (ind)'!BF$6:BF$37))))))</f>
        <v>41.095786862505619</v>
      </c>
      <c r="BG23" s="75">
        <f>IF('10 (ind)'!BG$1="si",100*(('10 (ind)'!BG22-MIN('10 (ind)'!BG$6:BG$37))/(MAX('10 (ind)'!BG$6:BG$37)-MIN('10 (ind)'!BG$6:BG$37))),ABS(-100+(100*(('10 (ind)'!BG22-MIN('10 (ind)'!BG$6:BG$37))/(MAX('10 (ind)'!BG$6:BG$37)-MIN('10 (ind)'!BG$6:BG$37))))))</f>
        <v>41.018731853722919</v>
      </c>
      <c r="BH23" s="75">
        <f>IF('10 (ind)'!BH$1="si",100*(('10 (ind)'!BH22-MIN('10 (ind)'!BH$6:BH$37))/(MAX('10 (ind)'!BH$6:BH$37)-MIN('10 (ind)'!BH$6:BH$37))),ABS(-100+(100*(('10 (ind)'!BH22-MIN('10 (ind)'!BH$6:BH$37))/(MAX('10 (ind)'!BH$6:BH$37)-MIN('10 (ind)'!BH$6:BH$37))))))</f>
        <v>29.374527407669149</v>
      </c>
      <c r="BI23" s="75">
        <f>IF('10 (ind)'!BI$1="si",100*(('10 (ind)'!BI22-MIN('10 (ind)'!BI$6:BI$37))/(MAX('10 (ind)'!BI$6:BI$37)-MIN('10 (ind)'!BI$6:BI$37))),ABS(-100+(100*(('10 (ind)'!BI22-MIN('10 (ind)'!BI$6:BI$37))/(MAX('10 (ind)'!BI$6:BI$37)-MIN('10 (ind)'!BI$6:BI$37))))))</f>
        <v>42.98652456217804</v>
      </c>
      <c r="BJ23" s="75">
        <f>IF('10 (ind)'!BJ$1="si",100*(('10 (ind)'!BJ22-MIN('10 (ind)'!BJ$6:BJ$37))/(MAX('10 (ind)'!BJ$6:BJ$37)-MIN('10 (ind)'!BJ$6:BJ$37))),ABS(-100+(100*(('10 (ind)'!BJ22-MIN('10 (ind)'!BJ$6:BJ$37))/(MAX('10 (ind)'!BJ$6:BJ$37)-MIN('10 (ind)'!BJ$6:BJ$37))))))</f>
        <v>1.2379592611818573E-2</v>
      </c>
      <c r="BK23" s="75">
        <f>IF('10 (ind)'!BK$1="si",100*(('10 (ind)'!BK22-MIN('10 (ind)'!BK$6:BK$37))/(MAX('10 (ind)'!BK$6:BK$37)-MIN('10 (ind)'!BK$6:BK$37))),ABS(-100+(100*(('10 (ind)'!BK22-MIN('10 (ind)'!BK$6:BK$37))/(MAX('10 (ind)'!BK$6:BK$37)-MIN('10 (ind)'!BK$6:BK$37))))))</f>
        <v>8.5598077314908139</v>
      </c>
      <c r="BL23" s="75">
        <f>IF('10 (ind)'!BL$1="si",100*(('10 (ind)'!BL22-MIN('10 (ind)'!BL$6:BL$37))/(MAX('10 (ind)'!BL$6:BL$37)-MIN('10 (ind)'!BL$6:BL$37))),ABS(-100+(100*(('10 (ind)'!BL22-MIN('10 (ind)'!BL$6:BL$37))/(MAX('10 (ind)'!BL$6:BL$37)-MIN('10 (ind)'!BL$6:BL$37))))))</f>
        <v>0</v>
      </c>
      <c r="BM23" s="75">
        <f>IF('10 (ind)'!BM$1="si",100*(('10 (ind)'!BM22-MIN('10 (ind)'!BM$6:BM$37))/(MAX('10 (ind)'!BM$6:BM$37)-MIN('10 (ind)'!BM$6:BM$37))),ABS(-100+(100*(('10 (ind)'!BM22-MIN('10 (ind)'!BM$6:BM$37))/(MAX('10 (ind)'!BM$6:BM$37)-MIN('10 (ind)'!BM$6:BM$37))))))</f>
        <v>46.237921986426791</v>
      </c>
      <c r="BN23" s="75">
        <f>IF('10 (ind)'!BN$1="si",100*(('10 (ind)'!BN22-MIN('10 (ind)'!BN$6:BN$37))/(MAX('10 (ind)'!BN$6:BN$37)-MIN('10 (ind)'!BN$6:BN$37))),ABS(-100+(100*(('10 (ind)'!BN22-MIN('10 (ind)'!BN$6:BN$37))/(MAX('10 (ind)'!BN$6:BN$37)-MIN('10 (ind)'!BN$6:BN$37))))))</f>
        <v>55.984273206608428</v>
      </c>
      <c r="BO23" s="75">
        <f>IF('10 (ind)'!BO$1="si",100*(('10 (ind)'!BO22-MIN('10 (ind)'!BO$6:BO$37))/(MAX('10 (ind)'!BO$6:BO$37)-MIN('10 (ind)'!BO$6:BO$37))),ABS(-100+(100*(('10 (ind)'!BO22-MIN('10 (ind)'!BO$6:BO$37))/(MAX('10 (ind)'!BO$6:BO$37)-MIN('10 (ind)'!BO$6:BO$37))))))</f>
        <v>16.805647550957435</v>
      </c>
      <c r="BP23" s="75">
        <f>IF('10 (ind)'!BP$1="si",100*(('10 (ind)'!BP22-MIN('10 (ind)'!BP$6:BP$37))/(MAX('10 (ind)'!BP$6:BP$37)-MIN('10 (ind)'!BP$6:BP$37))),ABS(-100+(100*(('10 (ind)'!BP22-MIN('10 (ind)'!BP$6:BP$37))/(MAX('10 (ind)'!BP$6:BP$37)-MIN('10 (ind)'!BP$6:BP$37))))))</f>
        <v>42.346606206721916</v>
      </c>
      <c r="BQ23" s="75">
        <f>IF('10 (ind)'!BQ$1="si",100*(('10 (ind)'!BQ22-MIN('10 (ind)'!BQ$6:BQ$37))/(MAX('10 (ind)'!BQ$6:BQ$37)-MIN('10 (ind)'!BQ$6:BQ$37))),ABS(-100+(100*(('10 (ind)'!BQ22-MIN('10 (ind)'!BQ$6:BQ$37))/(MAX('10 (ind)'!BQ$6:BQ$37)-MIN('10 (ind)'!BQ$6:BQ$37))))))</f>
        <v>25.011000089325602</v>
      </c>
      <c r="BR23" s="75">
        <f>IF('10 (ind)'!BR$1="si",100*(('10 (ind)'!BR22-MIN('10 (ind)'!BR$6:BR$37))/(MAX('10 (ind)'!BR$6:BR$37)-MIN('10 (ind)'!BR$6:BR$37))),ABS(-100+(100*(('10 (ind)'!BR22-MIN('10 (ind)'!BR$6:BR$37))/(MAX('10 (ind)'!BP$6:BP$37)-MIN('10 (ind)'!BR$6:BR$37))))))</f>
        <v>57.512264922322153</v>
      </c>
      <c r="BS23" s="75">
        <f>IF('10 (ind)'!BS$1="si",100*(('10 (ind)'!BS22-MIN('10 (ind)'!BS$6:BS$37))/(MAX('10 (ind)'!BS$6:BS$37)-MIN('10 (ind)'!BS$6:BS$37))),ABS(-100+(100*(('10 (ind)'!BS22-MIN('10 (ind)'!BS$6:BS$37))/(MAX('10 (ind)'!BQ$6:BQ$37)-MIN('10 (ind)'!BS$6:BS$37))))))</f>
        <v>51.589677809339584</v>
      </c>
      <c r="BT23" s="75">
        <f>IF('10 (ind)'!BT$1="si",100*(('10 (ind)'!BT22-MIN('10 (ind)'!BT$6:BT$37))/(MAX('10 (ind)'!BT$6:BT$37)-MIN('10 (ind)'!BT$6:BT$37))),ABS(-100+(100*(('10 (ind)'!BT22-MIN('10 (ind)'!BT$6:BT$37))/(MAX('10 (ind)'!BR$6:BR$37)-MIN('10 (ind)'!BT$6:BT$37))))))</f>
        <v>97.697853802091259</v>
      </c>
      <c r="BU23" s="75">
        <f>IF('10 (ind)'!BU$1="si",100*(('10 (ind)'!BU22-MIN('10 (ind)'!BU$6:BU$37))/(MAX('10 (ind)'!BU$6:BU$37)-MIN('10 (ind)'!BU$6:BU$37))),ABS(-100+(100*(('10 (ind)'!BU22-MIN('10 (ind)'!BU$6:BU$37))/(MAX('10 (ind)'!BU$6:BU$37)-MIN('10 (ind)'!BU$6:BU$37))))))</f>
        <v>29.023470243084674</v>
      </c>
      <c r="BV23" s="75">
        <f>IF('10 (ind)'!BV$1="si",100*(('10 (ind)'!BV22-MIN('10 (ind)'!BV$6:BV$37))/(MAX('10 (ind)'!BV$6:BV$37)-MIN('10 (ind)'!BV$6:BV$37))),ABS(-100+(100*(('10 (ind)'!BV22-MIN('10 (ind)'!BV$6:BV$37))/(MAX('10 (ind)'!BV$6:BV$37)-MIN('10 (ind)'!BV$6:BV$37))))))</f>
        <v>30.757666867107641</v>
      </c>
      <c r="BW23" s="75">
        <f>IF('10 (ind)'!BW$1="si",100*(('10 (ind)'!BW22-MIN('10 (ind)'!BW$6:BW$37))/(MAX('10 (ind)'!BW$6:BW$37)-MIN('10 (ind)'!BW$6:BW$37))),ABS(-100+(100*(('10 (ind)'!BW22-MIN('10 (ind)'!BW$6:BW$37))/(MAX('10 (ind)'!BW$6:BW$37)-MIN('10 (ind)'!BW$6:BW$37))))))</f>
        <v>75.732708089097315</v>
      </c>
      <c r="BX23" s="75">
        <f>IF('10 (ind)'!BX$1="si",100*(('10 (ind)'!BX22-MIN('10 (ind)'!BX$6:BX$37))/(MAX('10 (ind)'!BX$6:BX$37)-MIN('10 (ind)'!BX$6:BX$37))),ABS(-100+(100*(('10 (ind)'!BX22-MIN('10 (ind)'!BX$6:BX$37))/(MAX('10 (ind)'!BX$6:BX$37)-MIN('10 (ind)'!BX$6:BX$37))))))</f>
        <v>17.30451786582374</v>
      </c>
      <c r="BY23" s="75">
        <f>IF('10 (ind)'!BY$1="si",100*(('10 (ind)'!BY22-MIN('10 (ind)'!BY$6:BY$37))/(MAX('10 (ind)'!BY$6:BY$37)-MIN('10 (ind)'!BY$6:BY$37))),ABS(-100+(100*(('10 (ind)'!BY22-MIN('10 (ind)'!BY$6:BY$37))/(MAX('10 (ind)'!BY$6:BY$37)-MIN('10 (ind)'!BY$6:BY$37))))))</f>
        <v>14.567073016382093</v>
      </c>
      <c r="BZ23" s="75">
        <f>IF('10 (ind)'!BZ$1="si",100*(('10 (ind)'!BZ22-MIN('10 (ind)'!BZ$6:BZ$37))/(MAX('10 (ind)'!BZ$6:BZ$37)-MIN('10 (ind)'!BZ$6:BZ$37))),ABS(-100+(100*(('10 (ind)'!BZ22-MIN('10 (ind)'!BZ$6:BZ$37))/(MAX('10 (ind)'!BZ$6:BZ$37)-MIN('10 (ind)'!BZ$6:BZ$37))))))</f>
        <v>83.94684031459721</v>
      </c>
      <c r="CA23" s="75">
        <f>IF('10 (ind)'!CA$1="si",100*(('10 (ind)'!CA22-MIN('10 (ind)'!CA$6:CA$37))/(MAX('10 (ind)'!CA$6:CA$37)-MIN('10 (ind)'!CA$6:CA$37))),ABS(-100+(100*(('10 (ind)'!CA22-MIN('10 (ind)'!CA$6:CA$37))/(MAX('10 (ind)'!CA$6:CA$37)-MIN('10 (ind)'!CA$6:CA$37))))))</f>
        <v>6.2162681898727232</v>
      </c>
      <c r="CB23" s="75">
        <f>IF('10 (ind)'!CB$1="si",100*(('10 (ind)'!CB22-MIN('10 (ind)'!CB$6:CB$37))/(MAX('10 (ind)'!CB$6:CB$37)-MIN('10 (ind)'!CB$6:CB$37))),ABS(-100+(100*(('10 (ind)'!CB22-MIN('10 (ind)'!CB$6:CB$37))/(MAX('10 (ind)'!CB$6:CB$37)-MIN('10 (ind)'!CB$6:CB$37))))))</f>
        <v>69.565217391304344</v>
      </c>
      <c r="CC23" s="75">
        <f>IF('10 (ind)'!CC$1="si",100*(('10 (ind)'!CC22-MIN('10 (ind)'!CC$6:CC$37))/(MAX('10 (ind)'!CC$6:CC$37)-MIN('10 (ind)'!CC$6:CC$37))),ABS(-100+(100*(('10 (ind)'!CC22-MIN('10 (ind)'!CC$6:CC$37))/(MAX('10 (ind)'!CC$6:CC$37)-MIN('10 (ind)'!CC$6:CC$37))))))</f>
        <v>20.804660565113423</v>
      </c>
      <c r="CD23" s="75">
        <f>IF('10 (ind)'!CD$1="si",100*(('10 (ind)'!CD22-MIN('10 (ind)'!CD$6:CD$37))/(MAX('10 (ind)'!CD$6:CD$37)-MIN('10 (ind)'!CD$6:CD$37))),ABS(-100+(100*(('10 (ind)'!CD22-MIN('10 (ind)'!CD$6:CD$37))/(MAX('10 (ind)'!CD$6:CD$37)-MIN('10 (ind)'!CD$6:CD$37))))))</f>
        <v>6.861747790088352E-4</v>
      </c>
      <c r="CE23" s="75">
        <f>IF('10 (ind)'!CE$1="si",100*(('10 (ind)'!CE22-MIN('10 (ind)'!CE$6:CE$37))/(MAX('10 (ind)'!CE$6:CE$37)-MIN('10 (ind)'!CE$6:CE$37))),ABS(-100+(100*(('10 (ind)'!CE22-MIN('10 (ind)'!CE$6:CE$37))/(MAX('10 (ind)'!CE$6:CE$37)-MIN('10 (ind)'!CE$6:CE$37))))))</f>
        <v>12.291261021145074</v>
      </c>
      <c r="CF23" s="75">
        <f>IF('10 (ind)'!CF$1="si",100*(('10 (ind)'!CF22-MIN('10 (ind)'!CF$6:CF$37))/(MAX('10 (ind)'!CF$6:CF$37)-MIN('10 (ind)'!CF$6:CF$37))),ABS(-100+(100*(('10 (ind)'!CF22-MIN('10 (ind)'!CF$6:CF$37))/(MAX('10 (ind)'!CF$6:CF$37)-MIN('10 (ind)'!CF$6:CF$37))))))</f>
        <v>4.0864364034476184</v>
      </c>
      <c r="CG23" s="75">
        <f>IF('10 (ind)'!CG$1="si",100*(('10 (ind)'!CG22-MIN('10 (ind)'!CG$6:CG$37))/(MAX('10 (ind)'!CG$6:CG$37)-MIN('10 (ind)'!CG$6:CG$37))),ABS(-100+(100*(('10 (ind)'!CG22-MIN('10 (ind)'!CG$6:CG$37))/(MAX('10 (ind)'!CG$6:CG$37)-MIN('10 (ind)'!CG$6:CG$37))))))</f>
        <v>7.0356304546902155</v>
      </c>
      <c r="CH23" s="75">
        <f>IF('10 (ind)'!CH$1="si",100*(('10 (ind)'!CH22-MIN('10 (ind)'!CH$6:CH$37))/(MAX('10 (ind)'!CH$6:CH$37)-MIN('10 (ind)'!CH$6:CH$37))),ABS(-100+(100*(('10 (ind)'!CH22-MIN('10 (ind)'!CH$6:CH$37))/(MAX('10 (ind)'!CH$6:CH$37)-MIN('10 (ind)'!CH$6:CH$37))))))</f>
        <v>45.859929848792916</v>
      </c>
      <c r="CI23" s="75">
        <f>IF('10 (ind)'!CI$1="si",100*(('10 (ind)'!CI22-MIN('10 (ind)'!CI$6:CI$37))/(MAX('10 (ind)'!CI$6:CI$37)-MIN('10 (ind)'!CI$6:CI$37))),ABS(-100+(100*(('10 (ind)'!CI22-MIN('10 (ind)'!CI$6:CI$37))/(MAX('10 (ind)'!CI$6:CI$37)-MIN('10 (ind)'!CI$6:CI$37))))))</f>
        <v>56.88467460993536</v>
      </c>
      <c r="CJ23" s="75">
        <f>IF('10 (ind)'!CJ$1="si",100*(('10 (ind)'!CJ22-MIN('10 (ind)'!CJ$6:CJ$37))/(MAX('10 (ind)'!CJ$6:CJ$37)-MIN('10 (ind)'!CJ$6:CJ$37))),ABS(-100+(100*(('10 (ind)'!CJ22-MIN('10 (ind)'!CJ$6:CJ$37))/(MAX('10 (ind)'!CJ$6:CJ$37)-MIN('10 (ind)'!CJ$6:CJ$37))))))</f>
        <v>8.5990699302754017</v>
      </c>
      <c r="CK23" s="75">
        <f>IF('10 (ind)'!CK$1="si",100*(('10 (ind)'!CK22-MIN('10 (ind)'!CK$6:CK$37))/(MAX('10 (ind)'!CK$6:CK$37)-MIN('10 (ind)'!CK$6:CK$37))),ABS(-100+(100*(('10 (ind)'!CK22-MIN('10 (ind)'!CK$6:CK$37))/(MAX('10 (ind)'!CK$6:CK$37)-MIN('10 (ind)'!CK$6:CK$37))))))</f>
        <v>34.196494318092157</v>
      </c>
      <c r="CL23" s="75">
        <f>IF('10 (ind)'!CL$1="si",100*(('10 (ind)'!CL22-MIN('10 (ind)'!CL$6:CL$37))/(MAX('10 (ind)'!CL$6:CL$37)-MIN('10 (ind)'!CL$6:CL$37))),ABS(-100+(100*(('10 (ind)'!CL22-MIN('10 (ind)'!CL$6:CL$37))/(MAX('10 (ind)'!CL$6:CL$37)-MIN('10 (ind)'!CL$6:CL$37))))))</f>
        <v>9.5440401049629173</v>
      </c>
      <c r="CM23" s="75">
        <f>IF('10 (ind)'!CM$1="si",100*(('10 (ind)'!CM22-MIN('10 (ind)'!CM$6:CM$37))/(MAX('10 (ind)'!CM$6:CM$37)-MIN('10 (ind)'!CM$6:CM$37))),ABS(-100+(100*(('10 (ind)'!CM22-MIN('10 (ind)'!CM$6:CM$37))/(MAX('10 (ind)'!CM$6:CM$37)-MIN('10 (ind)'!CM$6:CM$37))))))</f>
        <v>72.103853984071691</v>
      </c>
    </row>
    <row r="24" spans="1:91">
      <c r="A24" s="18" t="s">
        <v>222</v>
      </c>
      <c r="B24" s="87">
        <f>IF('10 (ind)'!B$1="si",100*(('10 (ind)'!B23-MIN('10 (ind)'!B$6:B$37))/(MAX('10 (ind)'!B$6:B$37)-MIN('10 (ind)'!B$6:B$37))),ABS(-100+(100*(('10 (ind)'!B23-MIN('10 (ind)'!B$6:B$37))/(MAX('10 (ind)'!B$6:B$37)-MIN('10 (ind)'!B$6:B$37))))))</f>
        <v>13.212757725157493</v>
      </c>
      <c r="C24" s="87">
        <f>IF('10 (ind)'!C$1="si",100*(('10 (ind)'!C23-MIN('10 (ind)'!C$6:C$37))/(MAX('10 (ind)'!C$6:C$37)-MIN('10 (ind)'!C$6:C$37))),ABS(-100+(100*(('10 (ind)'!C23-MIN('10 (ind)'!C$6:C$37))/(MAX('10 (ind)'!C$6:C$37)-MIN('10 (ind)'!C$6:C$37))))))</f>
        <v>40.207955627302447</v>
      </c>
      <c r="D24" s="87">
        <f>IF('10 (ind)'!D$1="si",100*(('10 (ind)'!D23-MIN('10 (ind)'!D$6:D$37))/(MAX('10 (ind)'!D$6:D$37)-MIN('10 (ind)'!D$6:D$37))),ABS(-100+(100*(('10 (ind)'!D23-MIN('10 (ind)'!D$6:D$37))/(MAX('10 (ind)'!D$6:D$37)-MIN('10 (ind)'!D$6:D$37))))))</f>
        <v>83.182155123572073</v>
      </c>
      <c r="E24" s="87">
        <f>IF('10 (ind)'!E$1="si",100*(('10 (ind)'!E23-MIN('10 (ind)'!E$6:E$37))/(MAX('10 (ind)'!E$6:E$37)-MIN('10 (ind)'!E$6:E$37))),ABS(-100+(100*(('10 (ind)'!E23-MIN('10 (ind)'!E$6:E$37))/(MAX('10 (ind)'!E$6:E$37)-MIN('10 (ind)'!E$6:E$37))))))</f>
        <v>100</v>
      </c>
      <c r="F24" s="87">
        <f>IF('10 (ind)'!F$1="si",100*(('10 (ind)'!F23-MIN('10 (ind)'!F$6:F$37))/(MAX('10 (ind)'!F$6:F$37)-MIN('10 (ind)'!F$6:F$37))),ABS(-100+(100*(('10 (ind)'!F23-MIN('10 (ind)'!F$6:F$37))/(MAX('10 (ind)'!F$6:F$37)-MIN('10 (ind)'!F$6:F$37))))))</f>
        <v>100</v>
      </c>
      <c r="G24" s="87">
        <f>IF('10 (ind)'!G$1="si",100*(('10 (ind)'!G23-MIN('10 (ind)'!G$6:G$37))/(MAX('10 (ind)'!G$6:G$37)-MIN('10 (ind)'!G$6:G$37))),ABS(-100+(100*(('10 (ind)'!G23-MIN('10 (ind)'!G$6:G$37))/(MAX('10 (ind)'!G$6:G$37)-MIN('10 (ind)'!G$6:G$37))))))</f>
        <v>100</v>
      </c>
      <c r="H24" s="87">
        <f>IF('10 (ind)'!H$1="si",100*(('10 (ind)'!H23-MIN('10 (ind)'!H$6:H$37))/(MAX('10 (ind)'!H$6:H$37)-MIN('10 (ind)'!H$6:H$37))),ABS(-100+(100*(('10 (ind)'!H23-MIN('10 (ind)'!H$6:H$37))/(MAX('10 (ind)'!H$6:H$37)-MIN('10 (ind)'!H$6:H$37))))))</f>
        <v>86.153846153846146</v>
      </c>
      <c r="I24" s="87">
        <f>IF('10 (ind)'!I$1="si",100*(('10 (ind)'!I23-MIN('10 (ind)'!I$6:I$37))/(MAX('10 (ind)'!I$6:I$37)-MIN('10 (ind)'!I$6:I$37))),ABS(-100+(100*(('10 (ind)'!I23-MIN('10 (ind)'!I$6:I$37))/(MAX('10 (ind)'!I$6:I$37)-MIN('10 (ind)'!I$6:I$37))))))</f>
        <v>93.125</v>
      </c>
      <c r="J24" s="87">
        <f>IF('10 (ind)'!J$1="si",100*(('10 (ind)'!J23-MIN('10 (ind)'!J$6:J$37))/(MAX('10 (ind)'!J$6:J$37)-MIN('10 (ind)'!J$6:J$37))),ABS(-100+(100*(('10 (ind)'!J23-MIN('10 (ind)'!J$6:J$37))/(MAX('10 (ind)'!J$6:J$37)-MIN('10 (ind)'!J$6:J$37))))))</f>
        <v>57.079646017699105</v>
      </c>
      <c r="K24" s="87">
        <f>IF('10 (ind)'!K$1="si",100*(('10 (ind)'!K23-MIN('10 (ind)'!K$6:K$37))/(MAX('10 (ind)'!K$6:K$37)-MIN('10 (ind)'!K$6:K$37))),ABS(-100+(100*(('10 (ind)'!K23-MIN('10 (ind)'!K$6:K$37))/(MAX('10 (ind)'!K$6:K$37)-MIN('10 (ind)'!K$6:K$37))))))</f>
        <v>59.015112720643835</v>
      </c>
      <c r="L24" s="87">
        <f>IF('10 (ind)'!L$1="si",100*(('10 (ind)'!L23-MIN('10 (ind)'!L$6:L$37))/(MAX('10 (ind)'!L$6:L$37)-MIN('10 (ind)'!L$6:L$37))),ABS(-100+(100*(('10 (ind)'!L23-MIN('10 (ind)'!L$6:L$37))/(MAX('10 (ind)'!L$6:L$37)-MIN('10 (ind)'!L$6:L$37))))))</f>
        <v>70.995526231523854</v>
      </c>
      <c r="M24" s="87">
        <f>IF('10 (ind)'!M$1="si",100*(('10 (ind)'!M23-MIN('10 (ind)'!M$6:M$37))/(MAX('10 (ind)'!M$6:M$37)-MIN('10 (ind)'!M$6:M$37))),ABS(-100+(100*(('10 (ind)'!M23-MIN('10 (ind)'!M$6:M$37))/(MAX('10 (ind)'!M$6:M$37)-MIN('10 (ind)'!M$6:M$37))))))</f>
        <v>9.6097397429727884</v>
      </c>
      <c r="N24" s="87">
        <f>IF('10 (ind)'!N$1="si",100*(('10 (ind)'!N23-MIN('10 (ind)'!N$6:N$37))/(MAX('10 (ind)'!N$6:N$37)-MIN('10 (ind)'!N$6:N$37))),ABS(-100+(100*(('10 (ind)'!N23-MIN('10 (ind)'!N$6:N$37))/(MAX('10 (ind)'!N$6:N$37)-MIN('10 (ind)'!N$6:N$37))))))</f>
        <v>91.216235145969236</v>
      </c>
      <c r="O24" s="87">
        <f>IF('10 (ind)'!O$1="si",100*(('10 (ind)'!O23-MIN('10 (ind)'!O$6:O$37))/(MAX('10 (ind)'!O$6:O$37)-MIN('10 (ind)'!O$6:O$37))),ABS(-100+(100*(('10 (ind)'!O23-MIN('10 (ind)'!O$6:O$37))/(MAX('10 (ind)'!O$6:O$37)-MIN('10 (ind)'!O$6:O$37))))))</f>
        <v>100</v>
      </c>
      <c r="P24" s="87">
        <f>IF('10 (ind)'!P$1="si",100*(('10 (ind)'!P23-MIN('10 (ind)'!P$6:P$37))/(MAX('10 (ind)'!P$6:P$37)-MIN('10 (ind)'!P$6:P$37))),ABS(-100+(100*(('10 (ind)'!P23-MIN('10 (ind)'!P$6:P$37))/(MAX('10 (ind)'!P$6:P$37)-MIN('10 (ind)'!P$6:P$37))))))</f>
        <v>100</v>
      </c>
      <c r="Q24" s="87">
        <f>IF('10 (ind)'!Q$1="si",100*(('10 (ind)'!Q23-MIN('10 (ind)'!Q$6:Q$37))/(MAX('10 (ind)'!Q$6:Q$37)-MIN('10 (ind)'!Q$6:Q$37))),ABS(-100+(100*(('10 (ind)'!Q23-MIN('10 (ind)'!Q$6:Q$37))/(MAX('10 (ind)'!Q$6:Q$37)-MIN('10 (ind)'!Q$6:Q$37))))))</f>
        <v>8.6750626336626571</v>
      </c>
      <c r="R24" s="87">
        <f>IF('10 (ind)'!R$1="si",100*(('10 (ind)'!R23-MIN('10 (ind)'!R$6:R$37))/(MAX('10 (ind)'!R$6:R$37)-MIN('10 (ind)'!R$6:R$37))),ABS(-100+(100*(('10 (ind)'!R23-MIN('10 (ind)'!R$6:R$37))/(MAX('10 (ind)'!R$6:R$37)-MIN('10 (ind)'!R$6:R$37))))))</f>
        <v>4.0867501299863926</v>
      </c>
      <c r="S24" s="75">
        <f>ABS(ABS(('10 (ind)'!S23-((MAX('10 (ind)'!S$6:S$37)+MIN('10 (ind)'!S$6:S$37))/2))/(((MAX('10 (ind)'!S$6:S$37)+MIN('10 (ind)'!S$6:S$37))/2)-MAX('10 (ind)'!S$6:S$37))*100)-100)</f>
        <v>54.304635761589395</v>
      </c>
      <c r="T24" s="75">
        <f>IF('10 (ind)'!T$1="si",100*(('10 (ind)'!T23-MIN('10 (ind)'!T$6:T$37))/(MAX('10 (ind)'!T$6:T$37)-MIN('10 (ind)'!T$6:T$37))),ABS(-100+(100*(('10 (ind)'!T23-MIN('10 (ind)'!T$6:T$37))/(MAX('10 (ind)'!T$6:T$37)-MIN('10 (ind)'!T$6:T$37))))))</f>
        <v>15.226464523712286</v>
      </c>
      <c r="U24" s="75">
        <f>IF('10 (ind)'!U$1="si",100*(('10 (ind)'!U23-MIN('10 (ind)'!U$6:U$37))/(MAX('10 (ind)'!U$6:U$37)-MIN('10 (ind)'!U$6:U$37))),ABS(-100+(100*(('10 (ind)'!U23-MIN('10 (ind)'!U$6:U$37))/(MAX('10 (ind)'!U$6:U$37)-MIN('10 (ind)'!U$6:U$37))))))</f>
        <v>50</v>
      </c>
      <c r="V24" s="75">
        <f>IF('10 (ind)'!V$1="si",100*(('10 (ind)'!V23-MIN('10 (ind)'!V$6:V$37))/(MAX('10 (ind)'!V$6:V$37)-MIN('10 (ind)'!V$6:V$37))),ABS(-100+(100*(('10 (ind)'!V23-MIN('10 (ind)'!V$6:V$37))/(MAX('10 (ind)'!V$6:V$37)-MIN('10 (ind)'!V$6:V$37))))))</f>
        <v>100</v>
      </c>
      <c r="W24" s="75">
        <f>IF('10 (ind)'!W$1="si",100*(('10 (ind)'!W23-MIN('10 (ind)'!W$6:W$37))/(MAX('10 (ind)'!W$6:W$37)-MIN('10 (ind)'!W$6:W$37))),ABS(-100+(100*(('10 (ind)'!W23-MIN('10 (ind)'!W$6:W$37))/(MAX('10 (ind)'!W$6:W$37)-MIN('10 (ind)'!W$6:W$37))))))</f>
        <v>71.633318912755712</v>
      </c>
      <c r="X24" s="75">
        <f>IF('10 (ind)'!X$1="si",100*(('10 (ind)'!X23-MIN('10 (ind)'!X$6:X$37))/(MAX('10 (ind)'!X$6:X$37)-MIN('10 (ind)'!X$6:X$37))),ABS(-100+(100*(('10 (ind)'!X23-MIN('10 (ind)'!X$6:X$37))/(MAX('10 (ind)'!X$6:X$37)-MIN('10 (ind)'!X$6:X$37))))))</f>
        <v>80.945043076493079</v>
      </c>
      <c r="Y24" s="75">
        <f>IF('10 (ind)'!Y$1="si",100*(('10 (ind)'!Y23-MIN('10 (ind)'!Y$6:Y$37))/(MAX('10 (ind)'!Y$6:Y$37)-MIN('10 (ind)'!Y$6:Y$37))),ABS(-100+(100*(('10 (ind)'!Y23-MIN('10 (ind)'!Y$6:Y$37))/(MAX('10 (ind)'!Y$6:Y$37)-MIN('10 (ind)'!Y$6:Y$37))))))</f>
        <v>59.781855288998422</v>
      </c>
      <c r="Z24" s="75">
        <f>IF('10 (ind)'!Z$1="si",100*(('10 (ind)'!Z23-MIN('10 (ind)'!Z$6:Z$37))/(MAX('10 (ind)'!Z$6:Z$37)-MIN('10 (ind)'!Z$6:Z$37))),ABS(-100+(100*(('10 (ind)'!Z23-MIN('10 (ind)'!Z$6:Z$37))/(MAX('10 (ind)'!Z$6:Z$37)-MIN('10 (ind)'!Z$6:Z$37))))))</f>
        <v>19.223879002862702</v>
      </c>
      <c r="AA24" s="75">
        <f>IF('10 (ind)'!AA$1="si",100*(('10 (ind)'!AA23-MIN('10 (ind)'!AA$6:AA$37))/(MAX('10 (ind)'!AA$6:AA$37)-MIN('10 (ind)'!AA$6:AA$37))),ABS(-100+(100*(('10 (ind)'!AA23-MIN('10 (ind)'!AA$6:AA$37))/(MAX('10 (ind)'!AA$6:AA$37)-MIN('10 (ind)'!AA$6:AA$37))))))</f>
        <v>72.884745485937984</v>
      </c>
      <c r="AB24" s="75">
        <f>IF('10 (ind)'!AB$1="si",100*(('10 (ind)'!AB23-MIN('10 (ind)'!AB$6:AB$37))/(MAX('10 (ind)'!AB$6:AB$37)-MIN('10 (ind)'!AB$6:AB$37))),ABS(-100+(100*(('10 (ind)'!AB23-MIN('10 (ind)'!AB$6:AB$37))/(MAX('10 (ind)'!AB$6:AB$37)-MIN('10 (ind)'!AB$6:AB$37))))))</f>
        <v>74.796531537701682</v>
      </c>
      <c r="AC24" s="75">
        <f>IF('10 (ind)'!AC$1="si",100*(('10 (ind)'!AC23-MIN('10 (ind)'!AC$6:AC$37))/(MAX('10 (ind)'!AC$6:AC$37)-MIN('10 (ind)'!AC$6:AC$37))),ABS(-100+(100*(('10 (ind)'!AC23-MIN('10 (ind)'!AC$6:AC$37))/(MAX('10 (ind)'!AC$6:AC$37)-MIN('10 (ind)'!AC$6:AC$37))))))</f>
        <v>66.821478348535152</v>
      </c>
      <c r="AD24" s="75">
        <f>IF('10 (ind)'!AD$1="si",100*(('10 (ind)'!AD23-MIN('10 (ind)'!AD$6:AD$37))/(MAX('10 (ind)'!AD$6:AD$37)-MIN('10 (ind)'!AD$6:AD$37))),ABS(-100+(100*(('10 (ind)'!AD23-MIN('10 (ind)'!AD$6:AD$37))/(MAX('10 (ind)'!AD$6:AD$37)-MIN('10 (ind)'!AD$6:AD$37))))))</f>
        <v>69.277561528644625</v>
      </c>
      <c r="AE24" s="75">
        <f>IF('10 (ind)'!AE$1="si",100*(('10 (ind)'!AE23-MIN('10 (ind)'!AE$6:AE$37))/(MAX('10 (ind)'!AE$6:AE$37)-MIN('10 (ind)'!AE$6:AE$37))),ABS(-100+(100*(('10 (ind)'!AE23-MIN('10 (ind)'!AE$6:AE$37))/(MAX('10 (ind)'!AE$6:AE$37)-MIN('10 (ind)'!AE$6:AE$37))))))</f>
        <v>56.384592406416644</v>
      </c>
      <c r="AF24" s="75">
        <f>IF('10 (ind)'!AF$1="si",100*(('10 (ind)'!AF23-MIN('10 (ind)'!AF$6:AF$37))/(MAX('10 (ind)'!AF$6:AF$37)-MIN('10 (ind)'!AF$6:AF$37))),ABS(-100+(100*(('10 (ind)'!AF23-MIN('10 (ind)'!AF$6:AF$37))/(MAX('10 (ind)'!AF$6:AF$37)-MIN('10 (ind)'!AF$6:AF$37))))))</f>
        <v>73.924470025158399</v>
      </c>
      <c r="AG24" s="75">
        <f>IF('10 (ind)'!AG$1="si",100*(('10 (ind)'!AG23-MIN('10 (ind)'!AG$6:AG$37))/(MAX('10 (ind)'!AG$6:AG$37)-MIN('10 (ind)'!AG$6:AG$37))),ABS(-100+(100*(('10 (ind)'!AG23-MIN('10 (ind)'!AG$6:AG$37))/(MAX('10 (ind)'!AG$6:AG$37)-MIN('10 (ind)'!AG$6:AG$37))))))</f>
        <v>74.627490110340787</v>
      </c>
      <c r="AH24" s="75">
        <f>IF('10 (ind)'!AH$1="si",100*(('10 (ind)'!AH23-MIN('10 (ind)'!AH$6:AH$37))/(MAX('10 (ind)'!AH$6:AH$37)-MIN('10 (ind)'!AH$6:AH$37))),ABS(-100+(100*(('10 (ind)'!AH23-MIN('10 (ind)'!AH$6:AH$37))/(MAX('10 (ind)'!AH$6:AH$37)-MIN('10 (ind)'!AH$6:AH$37))))))</f>
        <v>60.142376198156136</v>
      </c>
      <c r="AI24" s="75">
        <f>IF('10 (ind)'!AI$1="si",100*(('10 (ind)'!AI23-MIN('10 (ind)'!AI$6:AI$37))/(MAX('10 (ind)'!AI$6:AI$37)-MIN('10 (ind)'!AI$6:AI$37))),ABS(-100+(100*(('10 (ind)'!AI23-MIN('10 (ind)'!AI$6:AI$37))/(MAX('10 (ind)'!AI$6:AI$37)-MIN('10 (ind)'!AI$6:AI$37))))))</f>
        <v>0</v>
      </c>
      <c r="AJ24" s="75">
        <f>IF('10 (ind)'!AJ$1="si",100*(('10 (ind)'!AJ23-MIN('10 (ind)'!AJ$6:AJ$37))/(MAX('10 (ind)'!AJ$6:AJ$37)-MIN('10 (ind)'!AJ$6:AJ$37))),ABS(-100+(100*(('10 (ind)'!AJ23-MIN('10 (ind)'!AJ$6:AJ$37))/(MAX('10 (ind)'!AJ$6:AJ$37)-MIN('10 (ind)'!AJ$6:AJ$37))))))</f>
        <v>68.131737451311793</v>
      </c>
      <c r="AK24" s="75">
        <f>IF('10 (ind)'!AK$1="si",100*(('10 (ind)'!AK23-MIN('10 (ind)'!AK$6:AK$37))/(MAX('10 (ind)'!AK$6:AK$37)-MIN('10 (ind)'!AK$6:AK$37))),ABS(-100+(100*(('10 (ind)'!AK23-MIN('10 (ind)'!AK$6:AK$37))/(MAX('10 (ind)'!AK$6:AK$37)-MIN('10 (ind)'!AK$6:AK$37))))))</f>
        <v>4.8399061112375694</v>
      </c>
      <c r="AL24" s="75">
        <f>IF('10 (ind)'!AL$1="si",100*(('10 (ind)'!AL23-MIN('10 (ind)'!AL$6:AL$37))/(MAX('10 (ind)'!AL$6:AL$37)-MIN('10 (ind)'!AL$6:AL$37))),ABS(-100+(100*(('10 (ind)'!AL23-MIN('10 (ind)'!AL$6:AL$37))/(MAX('10 (ind)'!AL$6:AL$37)-MIN('10 (ind)'!AL$6:AL$37))))))</f>
        <v>90.274853238351</v>
      </c>
      <c r="AM24" s="75">
        <f>IF('10 (ind)'!AM$1="si",100*(('10 (ind)'!AM23-MIN('10 (ind)'!AM$6:AM$37))/(MAX('10 (ind)'!AM$6:AM$37)-MIN('10 (ind)'!AM$6:AM$37))),ABS(-100+(100*(('10 (ind)'!AM23-MIN('10 (ind)'!AM$6:AM$37))/(MAX('10 (ind)'!AM$6:AM$37)-MIN('10 (ind)'!AM$6:AM$37))))))</f>
        <v>25.315186626257542</v>
      </c>
      <c r="AN24" s="75">
        <f>IF('10 (ind)'!AN$1="si",100*(('10 (ind)'!AN23-MIN('10 (ind)'!AN$6:AN$37))/(MAX('10 (ind)'!AN$6:AN$37)-MIN('10 (ind)'!AN$6:AN$37))),ABS(-100+(100*(('10 (ind)'!AN23-MIN('10 (ind)'!AN$6:AN$37))/(MAX('10 (ind)'!AN$6:AN$37)-MIN('10 (ind)'!AN$6:AN$37))))))</f>
        <v>41.563133670206689</v>
      </c>
      <c r="AO24" s="75">
        <f>IF('10 (ind)'!AO$1="si",100*(('10 (ind)'!AO23-MIN('10 (ind)'!AO$6:AO$37))/(MAX('10 (ind)'!AO$6:AO$37)-MIN('10 (ind)'!AO$6:AO$37))),ABS(-100+(100*(('10 (ind)'!AO23-MIN('10 (ind)'!AO$6:AO$37))/(MAX('10 (ind)'!AO$6:AO$37)-MIN('10 (ind)'!AO$6:AO$37))))))</f>
        <v>68.882741205700285</v>
      </c>
      <c r="AP24" s="75">
        <f>IF('10 (ind)'!AP$1="si",100*(('10 (ind)'!AP23-MIN('10 (ind)'!AP$6:AP$37))/(MAX('10 (ind)'!AP$6:AP$37)-MIN('10 (ind)'!AP$6:AP$37))),ABS(-100+(100*(('10 (ind)'!AP23-MIN('10 (ind)'!AP$6:AP$37))/(MAX('10 (ind)'!AP$6:AP$37)-MIN('10 (ind)'!AP$6:AP$37))))))</f>
        <v>61.823085545538682</v>
      </c>
      <c r="AQ24" s="75">
        <f>IF('10 (ind)'!AQ$1="si",100*(('10 (ind)'!AQ23-MIN('10 (ind)'!AQ$6:AQ$37))/(MAX('10 (ind)'!AQ$6:AQ$37)-MIN('10 (ind)'!AQ$6:AQ$37))),ABS(-100+(100*(('10 (ind)'!AQ23-MIN('10 (ind)'!AQ$6:AQ$37))/(MAX('10 (ind)'!AQ$6:AQ$37)-MIN('10 (ind)'!AQ$6:AQ$37))))))</f>
        <v>6.4722263800604818</v>
      </c>
      <c r="AR24" s="75">
        <f>IF('10 (ind)'!AR$1="si",100*(('10 (ind)'!AR23-MIN('10 (ind)'!AR$6:AR$37))/(MAX('10 (ind)'!AR$6:AR$37)-MIN('10 (ind)'!AR$6:AR$37))),ABS(-100+(100*(('10 (ind)'!AR23-MIN('10 (ind)'!AR$6:AR$37))/(MAX('10 (ind)'!AR$6:AR$37)-MIN('10 (ind)'!AR$6:AR$37))))))</f>
        <v>60.672945023925394</v>
      </c>
      <c r="AS24" s="75">
        <f>IF('10 (ind)'!AS$1="si",100*(('10 (ind)'!AS23-MIN('10 (ind)'!AS$6:AS$37))/(MAX('10 (ind)'!AS$6:AS$37)-MIN('10 (ind)'!AS$6:AS$37))),ABS(-100+(100*(('10 (ind)'!AS23-MIN('10 (ind)'!AS$6:AS$37))/(MAX('10 (ind)'!AS$6:AS$37)-MIN('10 (ind)'!AS$6:AS$37))))))</f>
        <v>48.953974895397486</v>
      </c>
      <c r="AT24" s="75">
        <f>IF('10 (ind)'!AT$1="si",100*(('10 (ind)'!AT23-MIN('10 (ind)'!AT$6:AT$37))/(MAX('10 (ind)'!AT$6:AT$37)-MIN('10 (ind)'!AT$6:AT$37))),ABS(-100+(100*(('10 (ind)'!AT23-MIN('10 (ind)'!AT$6:AT$37))/(MAX('10 (ind)'!AT$6:AT$37)-MIN('10 (ind)'!AT$6:AT$37))))))</f>
        <v>0</v>
      </c>
      <c r="AU24" s="75">
        <f>IF('10 (ind)'!AU$1="si",100*(('10 (ind)'!AU23-MIN('10 (ind)'!AU$6:AU$37))/(MAX('10 (ind)'!AU$6:AU$37)-MIN('10 (ind)'!AU$6:AU$37))),ABS(-100+(100*(('10 (ind)'!AU23-MIN('10 (ind)'!AU$6:AU$37))/(MAX('10 (ind)'!AU$6:AU$37)-MIN('10 (ind)'!AU$6:AU$37))))))</f>
        <v>57.178658640574888</v>
      </c>
      <c r="AV24" s="75">
        <f>IF('10 (ind)'!AV$1="si",100*(('10 (ind)'!AV23-MIN('10 (ind)'!AV$6:AV$37))/(MAX('10 (ind)'!AV$6:AV$37)-MIN('10 (ind)'!AV$6:AV$37))),ABS(-100+(100*(('10 (ind)'!AV23-MIN('10 (ind)'!AV$6:AV$37))/(MAX('10 (ind)'!AV$6:AV$37)-MIN('10 (ind)'!AV$6:AV$37))))))</f>
        <v>92.720970537261692</v>
      </c>
      <c r="AW24" s="75">
        <f>IF('10 (ind)'!AW$1="si",100*(('10 (ind)'!AW23-MIN('10 (ind)'!AW$6:AW$37))/(MAX('10 (ind)'!AW$6:AW$37)-MIN('10 (ind)'!AW$6:AW$37))),ABS(-100+(100*(('10 (ind)'!AW23-MIN('10 (ind)'!AW$6:AW$37))/(MAX('10 (ind)'!AW$6:AW$37)-MIN('10 (ind)'!AW$6:AW$37))))))</f>
        <v>40.215924426450741</v>
      </c>
      <c r="AX24" s="75">
        <f>IF('10 (ind)'!AX$1="si",100*(('10 (ind)'!AX23-MIN('10 (ind)'!AX$6:AX$37))/(MAX('10 (ind)'!AX$6:AX$37)-MIN('10 (ind)'!AX$6:AX$37))),ABS(-100+(100*(('10 (ind)'!AX23-MIN('10 (ind)'!AX$6:AX$37))/(MAX('10 (ind)'!AX$6:AX$37)-MIN('10 (ind)'!AX$6:AX$37))))))</f>
        <v>20.101556906007506</v>
      </c>
      <c r="AY24" s="75">
        <f>IF('10 (ind)'!AY$1="si",100*(('10 (ind)'!AY23-MIN('10 (ind)'!AY$6:AY$37))/(MAX('10 (ind)'!AY$6:AY$37)-MIN('10 (ind)'!AY$6:AY$37))),ABS(-100+(100*(('10 (ind)'!AY23-MIN('10 (ind)'!AY$6:AY$37))/(MAX('10 (ind)'!AY$6:AY$37)-MIN('10 (ind)'!AY$6:AY$37))))))</f>
        <v>47.431018078020962</v>
      </c>
      <c r="AZ24" s="75">
        <f>IF('10 (ind)'!AZ$1="si",100*(('10 (ind)'!AZ23-MIN('10 (ind)'!AZ$6:AZ$37))/(MAX('10 (ind)'!AZ$6:AZ$37)-MIN('10 (ind)'!AZ$6:AZ$37))),ABS(-100+(100*(('10 (ind)'!AZ23-MIN('10 (ind)'!AZ$6:AZ$37))/(MAX('10 (ind)'!AZ$6:AZ$37)-MIN('10 (ind)'!AZ$6:AZ$37))))))</f>
        <v>53.950382296019875</v>
      </c>
      <c r="BA24" s="75">
        <f>IF('10 (ind)'!BA$1="si",100*(('10 (ind)'!BA23-MIN('10 (ind)'!BA$6:BA$37))/(MAX('10 (ind)'!BA$6:BA$37)-MIN('10 (ind)'!BA$6:BA$37))),ABS(-100+(100*(('10 (ind)'!BA23-MIN('10 (ind)'!BA$6:BA$37))/(MAX('10 (ind)'!BA$6:BA$37)-MIN('10 (ind)'!BA$6:BA$37))))))</f>
        <v>50.395012273799281</v>
      </c>
      <c r="BB24" s="75">
        <f>IF('10 (ind)'!BB$1="si",100*(('10 (ind)'!BB23-MIN('10 (ind)'!BB$6:BB$37))/(MAX('10 (ind)'!BB$6:BB$37)-MIN('10 (ind)'!BB$6:BB$37))),ABS(-100+(100*(('10 (ind)'!BB23-MIN('10 (ind)'!BB$6:BB$37))/(MAX('10 (ind)'!BB$6:BB$37)-MIN('10 (ind)'!BB$6:BB$37))))))</f>
        <v>6.1567130511059682</v>
      </c>
      <c r="BC24" s="75">
        <f>IF('10 (ind)'!BC$1="si",100*(('10 (ind)'!BC23-MIN('10 (ind)'!BC$6:BC$37))/(MAX('10 (ind)'!BC$6:BC$37)-MIN('10 (ind)'!BC$6:BC$37))),ABS(-100+(100*(('10 (ind)'!BC23-MIN('10 (ind)'!BC$6:BC$37))/(MAX('10 (ind)'!BC$6:BC$37)-MIN('10 (ind)'!BC$6:BC$37))))))</f>
        <v>22.432780260883938</v>
      </c>
      <c r="BD24" s="75">
        <f>IF('10 (ind)'!BD$1="si",100*(('10 (ind)'!BD23-MIN('10 (ind)'!BD$6:BD$37))/(MAX('10 (ind)'!BD$6:BD$37)-MIN('10 (ind)'!BD$6:BD$37))),ABS(-100+(100*(('10 (ind)'!BD23-MIN('10 (ind)'!BD$6:BD$37))/(MAX('10 (ind)'!BD$6:BD$37)-MIN('10 (ind)'!BD$6:BD$37))))))</f>
        <v>90.097489090886867</v>
      </c>
      <c r="BE24" s="75">
        <f>IF('10 (ind)'!BE$1="si",100*(('10 (ind)'!BE23-MIN('10 (ind)'!BE$6:BE$37))/(MAX('10 (ind)'!BE$6:BE$37)-MIN('10 (ind)'!BE$6:BE$37))),ABS(-100+(100*(('10 (ind)'!BE23-MIN('10 (ind)'!BE$6:BE$37))/(MAX('10 (ind)'!BE$6:BE$37)-MIN('10 (ind)'!BE$6:BE$37))))))</f>
        <v>22.920517560073932</v>
      </c>
      <c r="BF24" s="75">
        <f>IF('10 (ind)'!BF$1="si",100*(('10 (ind)'!BF23-MIN('10 (ind)'!BF$6:BF$37))/(MAX('10 (ind)'!BF$6:BF$37)-MIN('10 (ind)'!BF$6:BF$37))),ABS(-100+(100*(('10 (ind)'!BF23-MIN('10 (ind)'!BF$6:BF$37))/(MAX('10 (ind)'!BF$6:BF$37)-MIN('10 (ind)'!BF$6:BF$37))))))</f>
        <v>43.646960099038395</v>
      </c>
      <c r="BG24" s="75">
        <f>IF('10 (ind)'!BG$1="si",100*(('10 (ind)'!BG23-MIN('10 (ind)'!BG$6:BG$37))/(MAX('10 (ind)'!BG$6:BG$37)-MIN('10 (ind)'!BG$6:BG$37))),ABS(-100+(100*(('10 (ind)'!BG23-MIN('10 (ind)'!BG$6:BG$37))/(MAX('10 (ind)'!BG$6:BG$37)-MIN('10 (ind)'!BG$6:BG$37))))))</f>
        <v>31.348922815780988</v>
      </c>
      <c r="BH24" s="75">
        <f>IF('10 (ind)'!BH$1="si",100*(('10 (ind)'!BH23-MIN('10 (ind)'!BH$6:BH$37))/(MAX('10 (ind)'!BH$6:BH$37)-MIN('10 (ind)'!BH$6:BH$37))),ABS(-100+(100*(('10 (ind)'!BH23-MIN('10 (ind)'!BH$6:BH$37))/(MAX('10 (ind)'!BH$6:BH$37)-MIN('10 (ind)'!BH$6:BH$37))))))</f>
        <v>12.804293189335569</v>
      </c>
      <c r="BI24" s="75">
        <f>IF('10 (ind)'!BI$1="si",100*(('10 (ind)'!BI23-MIN('10 (ind)'!BI$6:BI$37))/(MAX('10 (ind)'!BI$6:BI$37)-MIN('10 (ind)'!BI$6:BI$37))),ABS(-100+(100*(('10 (ind)'!BI23-MIN('10 (ind)'!BI$6:BI$37))/(MAX('10 (ind)'!BI$6:BI$37)-MIN('10 (ind)'!BI$6:BI$37))))))</f>
        <v>90.354870653332256</v>
      </c>
      <c r="BJ24" s="75">
        <f>IF('10 (ind)'!BJ$1="si",100*(('10 (ind)'!BJ23-MIN('10 (ind)'!BJ$6:BJ$37))/(MAX('10 (ind)'!BJ$6:BJ$37)-MIN('10 (ind)'!BJ$6:BJ$37))),ABS(-100+(100*(('10 (ind)'!BJ23-MIN('10 (ind)'!BJ$6:BJ$37))/(MAX('10 (ind)'!BJ$6:BJ$37)-MIN('10 (ind)'!BJ$6:BJ$37))))))</f>
        <v>1.9509921620828937E-4</v>
      </c>
      <c r="BK24" s="75">
        <f>IF('10 (ind)'!BK$1="si",100*(('10 (ind)'!BK23-MIN('10 (ind)'!BK$6:BK$37))/(MAX('10 (ind)'!BK$6:BK$37)-MIN('10 (ind)'!BK$6:BK$37))),ABS(-100+(100*(('10 (ind)'!BK23-MIN('10 (ind)'!BK$6:BK$37))/(MAX('10 (ind)'!BK$6:BK$37)-MIN('10 (ind)'!BK$6:BK$37))))))</f>
        <v>7.1603538453664601</v>
      </c>
      <c r="BL24" s="75">
        <f>IF('10 (ind)'!BL$1="si",100*(('10 (ind)'!BL23-MIN('10 (ind)'!BL$6:BL$37))/(MAX('10 (ind)'!BL$6:BL$37)-MIN('10 (ind)'!BL$6:BL$37))),ABS(-100+(100*(('10 (ind)'!BL23-MIN('10 (ind)'!BL$6:BL$37))/(MAX('10 (ind)'!BL$6:BL$37)-MIN('10 (ind)'!BL$6:BL$37))))))</f>
        <v>0.90090090090090091</v>
      </c>
      <c r="BM24" s="75">
        <f>IF('10 (ind)'!BM$1="si",100*(('10 (ind)'!BM23-MIN('10 (ind)'!BM$6:BM$37))/(MAX('10 (ind)'!BM$6:BM$37)-MIN('10 (ind)'!BM$6:BM$37))),ABS(-100+(100*(('10 (ind)'!BM23-MIN('10 (ind)'!BM$6:BM$37))/(MAX('10 (ind)'!BM$6:BM$37)-MIN('10 (ind)'!BM$6:BM$37))))))</f>
        <v>21.859410255417654</v>
      </c>
      <c r="BN24" s="75">
        <f>IF('10 (ind)'!BN$1="si",100*(('10 (ind)'!BN23-MIN('10 (ind)'!BN$6:BN$37))/(MAX('10 (ind)'!BN$6:BN$37)-MIN('10 (ind)'!BN$6:BN$37))),ABS(-100+(100*(('10 (ind)'!BN23-MIN('10 (ind)'!BN$6:BN$37))/(MAX('10 (ind)'!BN$6:BN$37)-MIN('10 (ind)'!BN$6:BN$37))))))</f>
        <v>32.154269815228432</v>
      </c>
      <c r="BO24" s="75">
        <f>IF('10 (ind)'!BO$1="si",100*(('10 (ind)'!BO23-MIN('10 (ind)'!BO$6:BO$37))/(MAX('10 (ind)'!BO$6:BO$37)-MIN('10 (ind)'!BO$6:BO$37))),ABS(-100+(100*(('10 (ind)'!BO23-MIN('10 (ind)'!BO$6:BO$37))/(MAX('10 (ind)'!BO$6:BO$37)-MIN('10 (ind)'!BO$6:BO$37))))))</f>
        <v>35.93349113831286</v>
      </c>
      <c r="BP24" s="75">
        <f>IF('10 (ind)'!BP$1="si",100*(('10 (ind)'!BP23-MIN('10 (ind)'!BP$6:BP$37))/(MAX('10 (ind)'!BP$6:BP$37)-MIN('10 (ind)'!BP$6:BP$37))),ABS(-100+(100*(('10 (ind)'!BP23-MIN('10 (ind)'!BP$6:BP$37))/(MAX('10 (ind)'!BP$6:BP$37)-MIN('10 (ind)'!BP$6:BP$37))))))</f>
        <v>25.006639429826834</v>
      </c>
      <c r="BQ24" s="75">
        <f>IF('10 (ind)'!BQ$1="si",100*(('10 (ind)'!BQ23-MIN('10 (ind)'!BQ$6:BQ$37))/(MAX('10 (ind)'!BQ$6:BQ$37)-MIN('10 (ind)'!BQ$6:BQ$37))),ABS(-100+(100*(('10 (ind)'!BQ23-MIN('10 (ind)'!BQ$6:BQ$37))/(MAX('10 (ind)'!BQ$6:BQ$37)-MIN('10 (ind)'!BQ$6:BQ$37))))))</f>
        <v>28.305203853208887</v>
      </c>
      <c r="BR24" s="75">
        <f>IF('10 (ind)'!BR$1="si",100*(('10 (ind)'!BR23-MIN('10 (ind)'!BR$6:BR$37))/(MAX('10 (ind)'!BR$6:BR$37)-MIN('10 (ind)'!BR$6:BR$37))),ABS(-100+(100*(('10 (ind)'!BR23-MIN('10 (ind)'!BR$6:BR$37))/(MAX('10 (ind)'!BP$6:BP$37)-MIN('10 (ind)'!BR$6:BR$37))))))</f>
        <v>10.097982915799296</v>
      </c>
      <c r="BS24" s="75">
        <f>IF('10 (ind)'!BS$1="si",100*(('10 (ind)'!BS23-MIN('10 (ind)'!BS$6:BS$37))/(MAX('10 (ind)'!BS$6:BS$37)-MIN('10 (ind)'!BS$6:BS$37))),ABS(-100+(100*(('10 (ind)'!BS23-MIN('10 (ind)'!BS$6:BS$37))/(MAX('10 (ind)'!BQ$6:BQ$37)-MIN('10 (ind)'!BS$6:BS$37))))))</f>
        <v>51.587152536317227</v>
      </c>
      <c r="BT24" s="75">
        <f>IF('10 (ind)'!BT$1="si",100*(('10 (ind)'!BT23-MIN('10 (ind)'!BT$6:BT$37))/(MAX('10 (ind)'!BT$6:BT$37)-MIN('10 (ind)'!BT$6:BT$37))),ABS(-100+(100*(('10 (ind)'!BT23-MIN('10 (ind)'!BT$6:BT$37))/(MAX('10 (ind)'!BR$6:BR$37)-MIN('10 (ind)'!BT$6:BT$37))))))</f>
        <v>87.339980520957653</v>
      </c>
      <c r="BU24" s="75">
        <f>IF('10 (ind)'!BU$1="si",100*(('10 (ind)'!BU23-MIN('10 (ind)'!BU$6:BU$37))/(MAX('10 (ind)'!BU$6:BU$37)-MIN('10 (ind)'!BU$6:BU$37))),ABS(-100+(100*(('10 (ind)'!BU23-MIN('10 (ind)'!BU$6:BU$37))/(MAX('10 (ind)'!BU$6:BU$37)-MIN('10 (ind)'!BU$6:BU$37))))))</f>
        <v>20.264040234702435</v>
      </c>
      <c r="BV24" s="75">
        <f>IF('10 (ind)'!BV$1="si",100*(('10 (ind)'!BV23-MIN('10 (ind)'!BV$6:BV$37))/(MAX('10 (ind)'!BV$6:BV$37)-MIN('10 (ind)'!BV$6:BV$37))),ABS(-100+(100*(('10 (ind)'!BV23-MIN('10 (ind)'!BV$6:BV$37))/(MAX('10 (ind)'!BV$6:BV$37)-MIN('10 (ind)'!BV$6:BV$37))))))</f>
        <v>33.854479855682506</v>
      </c>
      <c r="BW24" s="75">
        <f>IF('10 (ind)'!BW$1="si",100*(('10 (ind)'!BW23-MIN('10 (ind)'!BW$6:BW$37))/(MAX('10 (ind)'!BW$6:BW$37)-MIN('10 (ind)'!BW$6:BW$37))),ABS(-100+(100*(('10 (ind)'!BW23-MIN('10 (ind)'!BW$6:BW$37))/(MAX('10 (ind)'!BW$6:BW$37)-MIN('10 (ind)'!BW$6:BW$37))))))</f>
        <v>87.846815162172717</v>
      </c>
      <c r="BX24" s="75">
        <f>IF('10 (ind)'!BX$1="si",100*(('10 (ind)'!BX23-MIN('10 (ind)'!BX$6:BX$37))/(MAX('10 (ind)'!BX$6:BX$37)-MIN('10 (ind)'!BX$6:BX$37))),ABS(-100+(100*(('10 (ind)'!BX23-MIN('10 (ind)'!BX$6:BX$37))/(MAX('10 (ind)'!BX$6:BX$37)-MIN('10 (ind)'!BX$6:BX$37))))))</f>
        <v>26.451524773647563</v>
      </c>
      <c r="BY24" s="75">
        <f>IF('10 (ind)'!BY$1="si",100*(('10 (ind)'!BY23-MIN('10 (ind)'!BY$6:BY$37))/(MAX('10 (ind)'!BY$6:BY$37)-MIN('10 (ind)'!BY$6:BY$37))),ABS(-100+(100*(('10 (ind)'!BY23-MIN('10 (ind)'!BY$6:BY$37))/(MAX('10 (ind)'!BY$6:BY$37)-MIN('10 (ind)'!BY$6:BY$37))))))</f>
        <v>17.618618869260647</v>
      </c>
      <c r="BZ24" s="75">
        <f>IF('10 (ind)'!BZ$1="si",100*(('10 (ind)'!BZ23-MIN('10 (ind)'!BZ$6:BZ$37))/(MAX('10 (ind)'!BZ$6:BZ$37)-MIN('10 (ind)'!BZ$6:BZ$37))),ABS(-100+(100*(('10 (ind)'!BZ23-MIN('10 (ind)'!BZ$6:BZ$37))/(MAX('10 (ind)'!BZ$6:BZ$37)-MIN('10 (ind)'!BZ$6:BZ$37))))))</f>
        <v>76.553520515537713</v>
      </c>
      <c r="CA24" s="75">
        <f>IF('10 (ind)'!CA$1="si",100*(('10 (ind)'!CA23-MIN('10 (ind)'!CA$6:CA$37))/(MAX('10 (ind)'!CA$6:CA$37)-MIN('10 (ind)'!CA$6:CA$37))),ABS(-100+(100*(('10 (ind)'!CA23-MIN('10 (ind)'!CA$6:CA$37))/(MAX('10 (ind)'!CA$6:CA$37)-MIN('10 (ind)'!CA$6:CA$37))))))</f>
        <v>29.408688344394875</v>
      </c>
      <c r="CB24" s="75">
        <f>IF('10 (ind)'!CB$1="si",100*(('10 (ind)'!CB23-MIN('10 (ind)'!CB$6:CB$37))/(MAX('10 (ind)'!CB$6:CB$37)-MIN('10 (ind)'!CB$6:CB$37))),ABS(-100+(100*(('10 (ind)'!CB23-MIN('10 (ind)'!CB$6:CB$37))/(MAX('10 (ind)'!CB$6:CB$37)-MIN('10 (ind)'!CB$6:CB$37))))))</f>
        <v>83.850931677018622</v>
      </c>
      <c r="CC24" s="75">
        <f>IF('10 (ind)'!CC$1="si",100*(('10 (ind)'!CC23-MIN('10 (ind)'!CC$6:CC$37))/(MAX('10 (ind)'!CC$6:CC$37)-MIN('10 (ind)'!CC$6:CC$37))),ABS(-100+(100*(('10 (ind)'!CC23-MIN('10 (ind)'!CC$6:CC$37))/(MAX('10 (ind)'!CC$6:CC$37)-MIN('10 (ind)'!CC$6:CC$37))))))</f>
        <v>45.103263015870951</v>
      </c>
      <c r="CD24" s="75">
        <f>IF('10 (ind)'!CD$1="si",100*(('10 (ind)'!CD23-MIN('10 (ind)'!CD$6:CD$37))/(MAX('10 (ind)'!CD$6:CD$37)-MIN('10 (ind)'!CD$6:CD$37))),ABS(-100+(100*(('10 (ind)'!CD23-MIN('10 (ind)'!CD$6:CD$37))/(MAX('10 (ind)'!CD$6:CD$37)-MIN('10 (ind)'!CD$6:CD$37))))))</f>
        <v>0</v>
      </c>
      <c r="CE24" s="75">
        <f>IF('10 (ind)'!CE$1="si",100*(('10 (ind)'!CE23-MIN('10 (ind)'!CE$6:CE$37))/(MAX('10 (ind)'!CE$6:CE$37)-MIN('10 (ind)'!CE$6:CE$37))),ABS(-100+(100*(('10 (ind)'!CE23-MIN('10 (ind)'!CE$6:CE$37))/(MAX('10 (ind)'!CE$6:CE$37)-MIN('10 (ind)'!CE$6:CE$37))))))</f>
        <v>31.547958309654796</v>
      </c>
      <c r="CF24" s="75">
        <f>IF('10 (ind)'!CF$1="si",100*(('10 (ind)'!CF23-MIN('10 (ind)'!CF$6:CF$37))/(MAX('10 (ind)'!CF$6:CF$37)-MIN('10 (ind)'!CF$6:CF$37))),ABS(-100+(100*(('10 (ind)'!CF23-MIN('10 (ind)'!CF$6:CF$37))/(MAX('10 (ind)'!CF$6:CF$37)-MIN('10 (ind)'!CF$6:CF$37))))))</f>
        <v>0.92437015981477622</v>
      </c>
      <c r="CG24" s="75">
        <f>IF('10 (ind)'!CG$1="si",100*(('10 (ind)'!CG23-MIN('10 (ind)'!CG$6:CG$37))/(MAX('10 (ind)'!CG$6:CG$37)-MIN('10 (ind)'!CG$6:CG$37))),ABS(-100+(100*(('10 (ind)'!CG23-MIN('10 (ind)'!CG$6:CG$37))/(MAX('10 (ind)'!CG$6:CG$37)-MIN('10 (ind)'!CG$6:CG$37))))))</f>
        <v>16.919790392273612</v>
      </c>
      <c r="CH24" s="75">
        <f>IF('10 (ind)'!CH$1="si",100*(('10 (ind)'!CH23-MIN('10 (ind)'!CH$6:CH$37))/(MAX('10 (ind)'!CH$6:CH$37)-MIN('10 (ind)'!CH$6:CH$37))),ABS(-100+(100*(('10 (ind)'!CH23-MIN('10 (ind)'!CH$6:CH$37))/(MAX('10 (ind)'!CH$6:CH$37)-MIN('10 (ind)'!CH$6:CH$37))))))</f>
        <v>19.382152011093972</v>
      </c>
      <c r="CI24" s="75">
        <f>IF('10 (ind)'!CI$1="si",100*(('10 (ind)'!CI23-MIN('10 (ind)'!CI$6:CI$37))/(MAX('10 (ind)'!CI$6:CI$37)-MIN('10 (ind)'!CI$6:CI$37))),ABS(-100+(100*(('10 (ind)'!CI23-MIN('10 (ind)'!CI$6:CI$37))/(MAX('10 (ind)'!CI$6:CI$37)-MIN('10 (ind)'!CI$6:CI$37))))))</f>
        <v>23.888671555919323</v>
      </c>
      <c r="CJ24" s="75">
        <f>IF('10 (ind)'!CJ$1="si",100*(('10 (ind)'!CJ23-MIN('10 (ind)'!CJ$6:CJ$37))/(MAX('10 (ind)'!CJ$6:CJ$37)-MIN('10 (ind)'!CJ$6:CJ$37))),ABS(-100+(100*(('10 (ind)'!CJ23-MIN('10 (ind)'!CJ$6:CJ$37))/(MAX('10 (ind)'!CJ$6:CJ$37)-MIN('10 (ind)'!CJ$6:CJ$37))))))</f>
        <v>39.415040102620985</v>
      </c>
      <c r="CK24" s="75">
        <f>IF('10 (ind)'!CK$1="si",100*(('10 (ind)'!CK23-MIN('10 (ind)'!CK$6:CK$37))/(MAX('10 (ind)'!CK$6:CK$37)-MIN('10 (ind)'!CK$6:CK$37))),ABS(-100+(100*(('10 (ind)'!CK23-MIN('10 (ind)'!CK$6:CK$37))/(MAX('10 (ind)'!CK$6:CK$37)-MIN('10 (ind)'!CK$6:CK$37))))))</f>
        <v>0.20320711338762035</v>
      </c>
      <c r="CL24" s="75">
        <f>IF('10 (ind)'!CL$1="si",100*(('10 (ind)'!CL23-MIN('10 (ind)'!CL$6:CL$37))/(MAX('10 (ind)'!CL$6:CL$37)-MIN('10 (ind)'!CL$6:CL$37))),ABS(-100+(100*(('10 (ind)'!CL23-MIN('10 (ind)'!CL$6:CL$37))/(MAX('10 (ind)'!CL$6:CL$37)-MIN('10 (ind)'!CL$6:CL$37))))))</f>
        <v>1.4574689875219935</v>
      </c>
      <c r="CM24" s="75">
        <f>IF('10 (ind)'!CM$1="si",100*(('10 (ind)'!CM23-MIN('10 (ind)'!CM$6:CM$37))/(MAX('10 (ind)'!CM$6:CM$37)-MIN('10 (ind)'!CM$6:CM$37))),ABS(-100+(100*(('10 (ind)'!CM23-MIN('10 (ind)'!CM$6:CM$37))/(MAX('10 (ind)'!CM$6:CM$37)-MIN('10 (ind)'!CM$6:CM$37))))))</f>
        <v>4.374369311795741</v>
      </c>
    </row>
    <row r="25" spans="1:91">
      <c r="A25" s="18" t="s">
        <v>223</v>
      </c>
      <c r="B25" s="87">
        <f>IF('10 (ind)'!B$1="si",100*(('10 (ind)'!B24-MIN('10 (ind)'!B$6:B$37))/(MAX('10 (ind)'!B$6:B$37)-MIN('10 (ind)'!B$6:B$37))),ABS(-100+(100*(('10 (ind)'!B24-MIN('10 (ind)'!B$6:B$37))/(MAX('10 (ind)'!B$6:B$37)-MIN('10 (ind)'!B$6:B$37))))))</f>
        <v>85.243969917112608</v>
      </c>
      <c r="C25" s="87">
        <f>IF('10 (ind)'!C$1="si",100*(('10 (ind)'!C24-MIN('10 (ind)'!C$6:C$37))/(MAX('10 (ind)'!C$6:C$37)-MIN('10 (ind)'!C$6:C$37))),ABS(-100+(100*(('10 (ind)'!C24-MIN('10 (ind)'!C$6:C$37))/(MAX('10 (ind)'!C$6:C$37)-MIN('10 (ind)'!C$6:C$37))))))</f>
        <v>84.8545883521669</v>
      </c>
      <c r="D25" s="87">
        <f>IF('10 (ind)'!D$1="si",100*(('10 (ind)'!D24-MIN('10 (ind)'!D$6:D$37))/(MAX('10 (ind)'!D$6:D$37)-MIN('10 (ind)'!D$6:D$37))),ABS(-100+(100*(('10 (ind)'!D24-MIN('10 (ind)'!D$6:D$37))/(MAX('10 (ind)'!D$6:D$37)-MIN('10 (ind)'!D$6:D$37))))))</f>
        <v>71.387581577093314</v>
      </c>
      <c r="E25" s="87">
        <f>IF('10 (ind)'!E$1="si",100*(('10 (ind)'!E24-MIN('10 (ind)'!E$6:E$37))/(MAX('10 (ind)'!E$6:E$37)-MIN('10 (ind)'!E$6:E$37))),ABS(-100+(100*(('10 (ind)'!E24-MIN('10 (ind)'!E$6:E$37))/(MAX('10 (ind)'!E$6:E$37)-MIN('10 (ind)'!E$6:E$37))))))</f>
        <v>29.80312467554981</v>
      </c>
      <c r="F25" s="87">
        <f>IF('10 (ind)'!F$1="si",100*(('10 (ind)'!F24-MIN('10 (ind)'!F$6:F$37))/(MAX('10 (ind)'!F$6:F$37)-MIN('10 (ind)'!F$6:F$37))),ABS(-100+(100*(('10 (ind)'!F24-MIN('10 (ind)'!F$6:F$37))/(MAX('10 (ind)'!F$6:F$37)-MIN('10 (ind)'!F$6:F$37))))))</f>
        <v>85.61643835616438</v>
      </c>
      <c r="G25" s="87">
        <f>IF('10 (ind)'!G$1="si",100*(('10 (ind)'!G24-MIN('10 (ind)'!G$6:G$37))/(MAX('10 (ind)'!G$6:G$37)-MIN('10 (ind)'!G$6:G$37))),ABS(-100+(100*(('10 (ind)'!G24-MIN('10 (ind)'!G$6:G$37))/(MAX('10 (ind)'!G$6:G$37)-MIN('10 (ind)'!G$6:G$37))))))</f>
        <v>75.423728813559322</v>
      </c>
      <c r="H25" s="87">
        <f>IF('10 (ind)'!H$1="si",100*(('10 (ind)'!H24-MIN('10 (ind)'!H$6:H$37))/(MAX('10 (ind)'!H$6:H$37)-MIN('10 (ind)'!H$6:H$37))),ABS(-100+(100*(('10 (ind)'!H24-MIN('10 (ind)'!H$6:H$37))/(MAX('10 (ind)'!H$6:H$37)-MIN('10 (ind)'!H$6:H$37))))))</f>
        <v>53.46153846153846</v>
      </c>
      <c r="I25" s="87">
        <f>IF('10 (ind)'!I$1="si",100*(('10 (ind)'!I24-MIN('10 (ind)'!I$6:I$37))/(MAX('10 (ind)'!I$6:I$37)-MIN('10 (ind)'!I$6:I$37))),ABS(-100+(100*(('10 (ind)'!I24-MIN('10 (ind)'!I$6:I$37))/(MAX('10 (ind)'!I$6:I$37)-MIN('10 (ind)'!I$6:I$37))))))</f>
        <v>26.250000000000007</v>
      </c>
      <c r="J25" s="87">
        <f>IF('10 (ind)'!J$1="si",100*(('10 (ind)'!J24-MIN('10 (ind)'!J$6:J$37))/(MAX('10 (ind)'!J$6:J$37)-MIN('10 (ind)'!J$6:J$37))),ABS(-100+(100*(('10 (ind)'!J24-MIN('10 (ind)'!J$6:J$37))/(MAX('10 (ind)'!J$6:J$37)-MIN('10 (ind)'!J$6:J$37))))))</f>
        <v>97.56637168141593</v>
      </c>
      <c r="K25" s="87">
        <f>IF('10 (ind)'!K$1="si",100*(('10 (ind)'!K24-MIN('10 (ind)'!K$6:K$37))/(MAX('10 (ind)'!K$6:K$37)-MIN('10 (ind)'!K$6:K$37))),ABS(-100+(100*(('10 (ind)'!K24-MIN('10 (ind)'!K$6:K$37))/(MAX('10 (ind)'!K$6:K$37)-MIN('10 (ind)'!K$6:K$37))))))</f>
        <v>33.372048332875245</v>
      </c>
      <c r="L25" s="87">
        <f>IF('10 (ind)'!L$1="si",100*(('10 (ind)'!L24-MIN('10 (ind)'!L$6:L$37))/(MAX('10 (ind)'!L$6:L$37)-MIN('10 (ind)'!L$6:L$37))),ABS(-100+(100*(('10 (ind)'!L24-MIN('10 (ind)'!L$6:L$37))/(MAX('10 (ind)'!L$6:L$37)-MIN('10 (ind)'!L$6:L$37))))))</f>
        <v>89.851151998473014</v>
      </c>
      <c r="M25" s="87">
        <f>IF('10 (ind)'!M$1="si",100*(('10 (ind)'!M24-MIN('10 (ind)'!M$6:M$37))/(MAX('10 (ind)'!M$6:M$37)-MIN('10 (ind)'!M$6:M$37))),ABS(-100+(100*(('10 (ind)'!M24-MIN('10 (ind)'!M$6:M$37))/(MAX('10 (ind)'!M$6:M$37)-MIN('10 (ind)'!M$6:M$37))))))</f>
        <v>54.688827416904154</v>
      </c>
      <c r="N25" s="87">
        <f>IF('10 (ind)'!N$1="si",100*(('10 (ind)'!N24-MIN('10 (ind)'!N$6:N$37))/(MAX('10 (ind)'!N$6:N$37)-MIN('10 (ind)'!N$6:N$37))),ABS(-100+(100*(('10 (ind)'!N24-MIN('10 (ind)'!N$6:N$37))/(MAX('10 (ind)'!N$6:N$37)-MIN('10 (ind)'!N$6:N$37))))))</f>
        <v>0</v>
      </c>
      <c r="O25" s="87">
        <f>IF('10 (ind)'!O$1="si",100*(('10 (ind)'!O24-MIN('10 (ind)'!O$6:O$37))/(MAX('10 (ind)'!O$6:O$37)-MIN('10 (ind)'!O$6:O$37))),ABS(-100+(100*(('10 (ind)'!O24-MIN('10 (ind)'!O$6:O$37))/(MAX('10 (ind)'!O$6:O$37)-MIN('10 (ind)'!O$6:O$37))))))</f>
        <v>95.220388180125525</v>
      </c>
      <c r="P25" s="87">
        <f>IF('10 (ind)'!P$1="si",100*(('10 (ind)'!P24-MIN('10 (ind)'!P$6:P$37))/(MAX('10 (ind)'!P$6:P$37)-MIN('10 (ind)'!P$6:P$37))),ABS(-100+(100*(('10 (ind)'!P24-MIN('10 (ind)'!P$6:P$37))/(MAX('10 (ind)'!P$6:P$37)-MIN('10 (ind)'!P$6:P$37))))))</f>
        <v>2.5134388852047804</v>
      </c>
      <c r="Q25" s="87">
        <f>IF('10 (ind)'!Q$1="si",100*(('10 (ind)'!Q24-MIN('10 (ind)'!Q$6:Q$37))/(MAX('10 (ind)'!Q$6:Q$37)-MIN('10 (ind)'!Q$6:Q$37))),ABS(-100+(100*(('10 (ind)'!Q24-MIN('10 (ind)'!Q$6:Q$37))/(MAX('10 (ind)'!Q$6:Q$37)-MIN('10 (ind)'!Q$6:Q$37))))))</f>
        <v>21.967654752293111</v>
      </c>
      <c r="R25" s="87">
        <f>IF('10 (ind)'!R$1="si",100*(('10 (ind)'!R24-MIN('10 (ind)'!R$6:R$37))/(MAX('10 (ind)'!R$6:R$37)-MIN('10 (ind)'!R$6:R$37))),ABS(-100+(100*(('10 (ind)'!R24-MIN('10 (ind)'!R$6:R$37))/(MAX('10 (ind)'!R$6:R$37)-MIN('10 (ind)'!R$6:R$37))))))</f>
        <v>0.17057575678589734</v>
      </c>
      <c r="S25" s="75">
        <f>ABS(ABS(('10 (ind)'!S24-((MAX('10 (ind)'!S$6:S$37)+MIN('10 (ind)'!S$6:S$37))/2))/(((MAX('10 (ind)'!S$6:S$37)+MIN('10 (ind)'!S$6:S$37))/2)-MAX('10 (ind)'!S$6:S$37))*100)-100)</f>
        <v>91.390728476821181</v>
      </c>
      <c r="T25" s="75">
        <f>IF('10 (ind)'!T$1="si",100*(('10 (ind)'!T24-MIN('10 (ind)'!T$6:T$37))/(MAX('10 (ind)'!T$6:T$37)-MIN('10 (ind)'!T$6:T$37))),ABS(-100+(100*(('10 (ind)'!T24-MIN('10 (ind)'!T$6:T$37))/(MAX('10 (ind)'!T$6:T$37)-MIN('10 (ind)'!T$6:T$37))))))</f>
        <v>100</v>
      </c>
      <c r="U25" s="75">
        <f>IF('10 (ind)'!U$1="si",100*(('10 (ind)'!U24-MIN('10 (ind)'!U$6:U$37))/(MAX('10 (ind)'!U$6:U$37)-MIN('10 (ind)'!U$6:U$37))),ABS(-100+(100*(('10 (ind)'!U24-MIN('10 (ind)'!U$6:U$37))/(MAX('10 (ind)'!U$6:U$37)-MIN('10 (ind)'!U$6:U$37))))))</f>
        <v>80</v>
      </c>
      <c r="V25" s="75">
        <f>IF('10 (ind)'!V$1="si",100*(('10 (ind)'!V24-MIN('10 (ind)'!V$6:V$37))/(MAX('10 (ind)'!V$6:V$37)-MIN('10 (ind)'!V$6:V$37))),ABS(-100+(100*(('10 (ind)'!V24-MIN('10 (ind)'!V$6:V$37))/(MAX('10 (ind)'!V$6:V$37)-MIN('10 (ind)'!V$6:V$37))))))</f>
        <v>85.13513513513513</v>
      </c>
      <c r="W25" s="75">
        <f>IF('10 (ind)'!W$1="si",100*(('10 (ind)'!W24-MIN('10 (ind)'!W$6:W$37))/(MAX('10 (ind)'!W$6:W$37)-MIN('10 (ind)'!W$6:W$37))),ABS(-100+(100*(('10 (ind)'!W24-MIN('10 (ind)'!W$6:W$37))/(MAX('10 (ind)'!W$6:W$37)-MIN('10 (ind)'!W$6:W$37))))))</f>
        <v>97.149891046203194</v>
      </c>
      <c r="X25" s="75">
        <f>IF('10 (ind)'!X$1="si",100*(('10 (ind)'!X24-MIN('10 (ind)'!X$6:X$37))/(MAX('10 (ind)'!X$6:X$37)-MIN('10 (ind)'!X$6:X$37))),ABS(-100+(100*(('10 (ind)'!X24-MIN('10 (ind)'!X$6:X$37))/(MAX('10 (ind)'!X$6:X$37)-MIN('10 (ind)'!X$6:X$37))))))</f>
        <v>93.415982378049065</v>
      </c>
      <c r="Y25" s="75">
        <f>IF('10 (ind)'!Y$1="si",100*(('10 (ind)'!Y24-MIN('10 (ind)'!Y$6:Y$37))/(MAX('10 (ind)'!Y$6:Y$37)-MIN('10 (ind)'!Y$6:Y$37))),ABS(-100+(100*(('10 (ind)'!Y24-MIN('10 (ind)'!Y$6:Y$37))/(MAX('10 (ind)'!Y$6:Y$37)-MIN('10 (ind)'!Y$6:Y$37))))))</f>
        <v>100</v>
      </c>
      <c r="Z25" s="75">
        <f>IF('10 (ind)'!Z$1="si",100*(('10 (ind)'!Z24-MIN('10 (ind)'!Z$6:Z$37))/(MAX('10 (ind)'!Z$6:Z$37)-MIN('10 (ind)'!Z$6:Z$37))),ABS(-100+(100*(('10 (ind)'!Z24-MIN('10 (ind)'!Z$6:Z$37))/(MAX('10 (ind)'!Z$6:Z$37)-MIN('10 (ind)'!Z$6:Z$37))))))</f>
        <v>82.026652754379597</v>
      </c>
      <c r="AA25" s="75">
        <f>IF('10 (ind)'!AA$1="si",100*(('10 (ind)'!AA24-MIN('10 (ind)'!AA$6:AA$37))/(MAX('10 (ind)'!AA$6:AA$37)-MIN('10 (ind)'!AA$6:AA$37))),ABS(-100+(100*(('10 (ind)'!AA24-MIN('10 (ind)'!AA$6:AA$37))/(MAX('10 (ind)'!AA$6:AA$37)-MIN('10 (ind)'!AA$6:AA$37))))))</f>
        <v>100</v>
      </c>
      <c r="AB25" s="75">
        <f>IF('10 (ind)'!AB$1="si",100*(('10 (ind)'!AB24-MIN('10 (ind)'!AB$6:AB$37))/(MAX('10 (ind)'!AB$6:AB$37)-MIN('10 (ind)'!AB$6:AB$37))),ABS(-100+(100*(('10 (ind)'!AB24-MIN('10 (ind)'!AB$6:AB$37))/(MAX('10 (ind)'!AB$6:AB$37)-MIN('10 (ind)'!AB$6:AB$37))))))</f>
        <v>34.974014488500039</v>
      </c>
      <c r="AC25" s="75">
        <f>IF('10 (ind)'!AC$1="si",100*(('10 (ind)'!AC24-MIN('10 (ind)'!AC$6:AC$37))/(MAX('10 (ind)'!AC$6:AC$37)-MIN('10 (ind)'!AC$6:AC$37))),ABS(-100+(100*(('10 (ind)'!AC24-MIN('10 (ind)'!AC$6:AC$37))/(MAX('10 (ind)'!AC$6:AC$37)-MIN('10 (ind)'!AC$6:AC$37))))))</f>
        <v>91.160730891652463</v>
      </c>
      <c r="AD25" s="75">
        <f>IF('10 (ind)'!AD$1="si",100*(('10 (ind)'!AD24-MIN('10 (ind)'!AD$6:AD$37))/(MAX('10 (ind)'!AD$6:AD$37)-MIN('10 (ind)'!AD$6:AD$37))),ABS(-100+(100*(('10 (ind)'!AD24-MIN('10 (ind)'!AD$6:AD$37))/(MAX('10 (ind)'!AD$6:AD$37)-MIN('10 (ind)'!AD$6:AD$37))))))</f>
        <v>51.93397035557107</v>
      </c>
      <c r="AE25" s="75">
        <f>IF('10 (ind)'!AE$1="si",100*(('10 (ind)'!AE24-MIN('10 (ind)'!AE$6:AE$37))/(MAX('10 (ind)'!AE$6:AE$37)-MIN('10 (ind)'!AE$6:AE$37))),ABS(-100+(100*(('10 (ind)'!AE24-MIN('10 (ind)'!AE$6:AE$37))/(MAX('10 (ind)'!AE$6:AE$37)-MIN('10 (ind)'!AE$6:AE$37))))))</f>
        <v>39.659670142182193</v>
      </c>
      <c r="AF25" s="75">
        <f>IF('10 (ind)'!AF$1="si",100*(('10 (ind)'!AF24-MIN('10 (ind)'!AF$6:AF$37))/(MAX('10 (ind)'!AF$6:AF$37)-MIN('10 (ind)'!AF$6:AF$37))),ABS(-100+(100*(('10 (ind)'!AF24-MIN('10 (ind)'!AF$6:AF$37))/(MAX('10 (ind)'!AF$6:AF$37)-MIN('10 (ind)'!AF$6:AF$37))))))</f>
        <v>90.871357173231189</v>
      </c>
      <c r="AG25" s="75">
        <f>IF('10 (ind)'!AG$1="si",100*(('10 (ind)'!AG24-MIN('10 (ind)'!AG$6:AG$37))/(MAX('10 (ind)'!AG$6:AG$37)-MIN('10 (ind)'!AG$6:AG$37))),ABS(-100+(100*(('10 (ind)'!AG24-MIN('10 (ind)'!AG$6:AG$37))/(MAX('10 (ind)'!AG$6:AG$37)-MIN('10 (ind)'!AG$6:AG$37))))))</f>
        <v>77.400302990346248</v>
      </c>
      <c r="AH25" s="75">
        <f>IF('10 (ind)'!AH$1="si",100*(('10 (ind)'!AH24-MIN('10 (ind)'!AH$6:AH$37))/(MAX('10 (ind)'!AH$6:AH$37)-MIN('10 (ind)'!AH$6:AH$37))),ABS(-100+(100*(('10 (ind)'!AH24-MIN('10 (ind)'!AH$6:AH$37))/(MAX('10 (ind)'!AH$6:AH$37)-MIN('10 (ind)'!AH$6:AH$37))))))</f>
        <v>17.576313840380102</v>
      </c>
      <c r="AI25" s="75">
        <f>IF('10 (ind)'!AI$1="si",100*(('10 (ind)'!AI24-MIN('10 (ind)'!AI$6:AI$37))/(MAX('10 (ind)'!AI$6:AI$37)-MIN('10 (ind)'!AI$6:AI$37))),ABS(-100+(100*(('10 (ind)'!AI24-MIN('10 (ind)'!AI$6:AI$37))/(MAX('10 (ind)'!AI$6:AI$37)-MIN('10 (ind)'!AI$6:AI$37))))))</f>
        <v>15.720698335627988</v>
      </c>
      <c r="AJ25" s="75">
        <f>IF('10 (ind)'!AJ$1="si",100*(('10 (ind)'!AJ24-MIN('10 (ind)'!AJ$6:AJ$37))/(MAX('10 (ind)'!AJ$6:AJ$37)-MIN('10 (ind)'!AJ$6:AJ$37))),ABS(-100+(100*(('10 (ind)'!AJ24-MIN('10 (ind)'!AJ$6:AJ$37))/(MAX('10 (ind)'!AJ$6:AJ$37)-MIN('10 (ind)'!AJ$6:AJ$37))))))</f>
        <v>100</v>
      </c>
      <c r="AK25" s="75">
        <f>IF('10 (ind)'!AK$1="si",100*(('10 (ind)'!AK24-MIN('10 (ind)'!AK$6:AK$37))/(MAX('10 (ind)'!AK$6:AK$37)-MIN('10 (ind)'!AK$6:AK$37))),ABS(-100+(100*(('10 (ind)'!AK24-MIN('10 (ind)'!AK$6:AK$37))/(MAX('10 (ind)'!AK$6:AK$37)-MIN('10 (ind)'!AK$6:AK$37))))))</f>
        <v>24.210751663793946</v>
      </c>
      <c r="AL25" s="75">
        <f>IF('10 (ind)'!AL$1="si",100*(('10 (ind)'!AL24-MIN('10 (ind)'!AL$6:AL$37))/(MAX('10 (ind)'!AL$6:AL$37)-MIN('10 (ind)'!AL$6:AL$37))),ABS(-100+(100*(('10 (ind)'!AL24-MIN('10 (ind)'!AL$6:AL$37))/(MAX('10 (ind)'!AL$6:AL$37)-MIN('10 (ind)'!AL$6:AL$37))))))</f>
        <v>67.555550502488856</v>
      </c>
      <c r="AM25" s="75">
        <f>IF('10 (ind)'!AM$1="si",100*(('10 (ind)'!AM24-MIN('10 (ind)'!AM$6:AM$37))/(MAX('10 (ind)'!AM$6:AM$37)-MIN('10 (ind)'!AM$6:AM$37))),ABS(-100+(100*(('10 (ind)'!AM24-MIN('10 (ind)'!AM$6:AM$37))/(MAX('10 (ind)'!AM$6:AM$37)-MIN('10 (ind)'!AM$6:AM$37))))))</f>
        <v>36.201389520504712</v>
      </c>
      <c r="AN25" s="75">
        <f>IF('10 (ind)'!AN$1="si",100*(('10 (ind)'!AN24-MIN('10 (ind)'!AN$6:AN$37))/(MAX('10 (ind)'!AN$6:AN$37)-MIN('10 (ind)'!AN$6:AN$37))),ABS(-100+(100*(('10 (ind)'!AN24-MIN('10 (ind)'!AN$6:AN$37))/(MAX('10 (ind)'!AN$6:AN$37)-MIN('10 (ind)'!AN$6:AN$37))))))</f>
        <v>70.93950274355312</v>
      </c>
      <c r="AO25" s="75">
        <f>IF('10 (ind)'!AO$1="si",100*(('10 (ind)'!AO24-MIN('10 (ind)'!AO$6:AO$37))/(MAX('10 (ind)'!AO$6:AO$37)-MIN('10 (ind)'!AO$6:AO$37))),ABS(-100+(100*(('10 (ind)'!AO24-MIN('10 (ind)'!AO$6:AO$37))/(MAX('10 (ind)'!AO$6:AO$37)-MIN('10 (ind)'!AO$6:AO$37))))))</f>
        <v>57.06786479223328</v>
      </c>
      <c r="AP25" s="75">
        <f>IF('10 (ind)'!AP$1="si",100*(('10 (ind)'!AP24-MIN('10 (ind)'!AP$6:AP$37))/(MAX('10 (ind)'!AP$6:AP$37)-MIN('10 (ind)'!AP$6:AP$37))),ABS(-100+(100*(('10 (ind)'!AP24-MIN('10 (ind)'!AP$6:AP$37))/(MAX('10 (ind)'!AP$6:AP$37)-MIN('10 (ind)'!AP$6:AP$37))))))</f>
        <v>5.9013874652634115</v>
      </c>
      <c r="AQ25" s="75">
        <f>IF('10 (ind)'!AQ$1="si",100*(('10 (ind)'!AQ24-MIN('10 (ind)'!AQ$6:AQ$37))/(MAX('10 (ind)'!AQ$6:AQ$37)-MIN('10 (ind)'!AQ$6:AQ$37))),ABS(-100+(100*(('10 (ind)'!AQ24-MIN('10 (ind)'!AQ$6:AQ$37))/(MAX('10 (ind)'!AQ$6:AQ$37)-MIN('10 (ind)'!AQ$6:AQ$37))))))</f>
        <v>36.554944756310853</v>
      </c>
      <c r="AR25" s="75">
        <f>IF('10 (ind)'!AR$1="si",100*(('10 (ind)'!AR24-MIN('10 (ind)'!AR$6:AR$37))/(MAX('10 (ind)'!AR$6:AR$37)-MIN('10 (ind)'!AR$6:AR$37))),ABS(-100+(100*(('10 (ind)'!AR24-MIN('10 (ind)'!AR$6:AR$37))/(MAX('10 (ind)'!AR$6:AR$37)-MIN('10 (ind)'!AR$6:AR$37))))))</f>
        <v>68.773952949465354</v>
      </c>
      <c r="AS25" s="75">
        <f>IF('10 (ind)'!AS$1="si",100*(('10 (ind)'!AS24-MIN('10 (ind)'!AS$6:AS$37))/(MAX('10 (ind)'!AS$6:AS$37)-MIN('10 (ind)'!AS$6:AS$37))),ABS(-100+(100*(('10 (ind)'!AS24-MIN('10 (ind)'!AS$6:AS$37))/(MAX('10 (ind)'!AS$6:AS$37)-MIN('10 (ind)'!AS$6:AS$37))))))</f>
        <v>41.841004184100413</v>
      </c>
      <c r="AT25" s="75">
        <f>IF('10 (ind)'!AT$1="si",100*(('10 (ind)'!AT24-MIN('10 (ind)'!AT$6:AT$37))/(MAX('10 (ind)'!AT$6:AT$37)-MIN('10 (ind)'!AT$6:AT$37))),ABS(-100+(100*(('10 (ind)'!AT24-MIN('10 (ind)'!AT$6:AT$37))/(MAX('10 (ind)'!AT$6:AT$37)-MIN('10 (ind)'!AT$6:AT$37))))))</f>
        <v>0</v>
      </c>
      <c r="AU25" s="75">
        <f>IF('10 (ind)'!AU$1="si",100*(('10 (ind)'!AU24-MIN('10 (ind)'!AU$6:AU$37))/(MAX('10 (ind)'!AU$6:AU$37)-MIN('10 (ind)'!AU$6:AU$37))),ABS(-100+(100*(('10 (ind)'!AU24-MIN('10 (ind)'!AU$6:AU$37))/(MAX('10 (ind)'!AU$6:AU$37)-MIN('10 (ind)'!AU$6:AU$37))))))</f>
        <v>33.904285267142455</v>
      </c>
      <c r="AV25" s="75">
        <f>IF('10 (ind)'!AV$1="si",100*(('10 (ind)'!AV24-MIN('10 (ind)'!AV$6:AV$37))/(MAX('10 (ind)'!AV$6:AV$37)-MIN('10 (ind)'!AV$6:AV$37))),ABS(-100+(100*(('10 (ind)'!AV24-MIN('10 (ind)'!AV$6:AV$37))/(MAX('10 (ind)'!AV$6:AV$37)-MIN('10 (ind)'!AV$6:AV$37))))))</f>
        <v>81.455805892547659</v>
      </c>
      <c r="AW25" s="75">
        <f>IF('10 (ind)'!AW$1="si",100*(('10 (ind)'!AW24-MIN('10 (ind)'!AW$6:AW$37))/(MAX('10 (ind)'!AW$6:AW$37)-MIN('10 (ind)'!AW$6:AW$37))),ABS(-100+(100*(('10 (ind)'!AW24-MIN('10 (ind)'!AW$6:AW$37))/(MAX('10 (ind)'!AW$6:AW$37)-MIN('10 (ind)'!AW$6:AW$37))))))</f>
        <v>68.994601889338725</v>
      </c>
      <c r="AX25" s="75">
        <f>IF('10 (ind)'!AX$1="si",100*(('10 (ind)'!AX24-MIN('10 (ind)'!AX$6:AX$37))/(MAX('10 (ind)'!AX$6:AX$37)-MIN('10 (ind)'!AX$6:AX$37))),ABS(-100+(100*(('10 (ind)'!AX24-MIN('10 (ind)'!AX$6:AX$37))/(MAX('10 (ind)'!AX$6:AX$37)-MIN('10 (ind)'!AX$6:AX$37))))))</f>
        <v>10.137706880481648</v>
      </c>
      <c r="AY25" s="75">
        <f>IF('10 (ind)'!AY$1="si",100*(('10 (ind)'!AY24-MIN('10 (ind)'!AY$6:AY$37))/(MAX('10 (ind)'!AY$6:AY$37)-MIN('10 (ind)'!AY$6:AY$37))),ABS(-100+(100*(('10 (ind)'!AY24-MIN('10 (ind)'!AY$6:AY$37))/(MAX('10 (ind)'!AY$6:AY$37)-MIN('10 (ind)'!AY$6:AY$37))))))</f>
        <v>76.54614652711706</v>
      </c>
      <c r="AZ25" s="75">
        <f>IF('10 (ind)'!AZ$1="si",100*(('10 (ind)'!AZ24-MIN('10 (ind)'!AZ$6:AZ$37))/(MAX('10 (ind)'!AZ$6:AZ$37)-MIN('10 (ind)'!AZ$6:AZ$37))),ABS(-100+(100*(('10 (ind)'!AZ24-MIN('10 (ind)'!AZ$6:AZ$37))/(MAX('10 (ind)'!AZ$6:AZ$37)-MIN('10 (ind)'!AZ$6:AZ$37))))))</f>
        <v>46.064981507830758</v>
      </c>
      <c r="BA25" s="75">
        <f>IF('10 (ind)'!BA$1="si",100*(('10 (ind)'!BA24-MIN('10 (ind)'!BA$6:BA$37))/(MAX('10 (ind)'!BA$6:BA$37)-MIN('10 (ind)'!BA$6:BA$37))),ABS(-100+(100*(('10 (ind)'!BA24-MIN('10 (ind)'!BA$6:BA$37))/(MAX('10 (ind)'!BA$6:BA$37)-MIN('10 (ind)'!BA$6:BA$37))))))</f>
        <v>38.961799885896752</v>
      </c>
      <c r="BB25" s="75">
        <f>IF('10 (ind)'!BB$1="si",100*(('10 (ind)'!BB24-MIN('10 (ind)'!BB$6:BB$37))/(MAX('10 (ind)'!BB$6:BB$37)-MIN('10 (ind)'!BB$6:BB$37))),ABS(-100+(100*(('10 (ind)'!BB24-MIN('10 (ind)'!BB$6:BB$37))/(MAX('10 (ind)'!BB$6:BB$37)-MIN('10 (ind)'!BB$6:BB$37))))))</f>
        <v>41.514780469803547</v>
      </c>
      <c r="BC25" s="75">
        <f>IF('10 (ind)'!BC$1="si",100*(('10 (ind)'!BC24-MIN('10 (ind)'!BC$6:BC$37))/(MAX('10 (ind)'!BC$6:BC$37)-MIN('10 (ind)'!BC$6:BC$37))),ABS(-100+(100*(('10 (ind)'!BC24-MIN('10 (ind)'!BC$6:BC$37))/(MAX('10 (ind)'!BC$6:BC$37)-MIN('10 (ind)'!BC$6:BC$37))))))</f>
        <v>49.121989148133522</v>
      </c>
      <c r="BD25" s="75">
        <f>IF('10 (ind)'!BD$1="si",100*(('10 (ind)'!BD24-MIN('10 (ind)'!BD$6:BD$37))/(MAX('10 (ind)'!BD$6:BD$37)-MIN('10 (ind)'!BD$6:BD$37))),ABS(-100+(100*(('10 (ind)'!BD24-MIN('10 (ind)'!BD$6:BD$37))/(MAX('10 (ind)'!BD$6:BD$37)-MIN('10 (ind)'!BD$6:BD$37))))))</f>
        <v>77.94231288446484</v>
      </c>
      <c r="BE25" s="75">
        <f>IF('10 (ind)'!BE$1="si",100*(('10 (ind)'!BE24-MIN('10 (ind)'!BE$6:BE$37))/(MAX('10 (ind)'!BE$6:BE$37)-MIN('10 (ind)'!BE$6:BE$37))),ABS(-100+(100*(('10 (ind)'!BE24-MIN('10 (ind)'!BE$6:BE$37))/(MAX('10 (ind)'!BE$6:BE$37)-MIN('10 (ind)'!BE$6:BE$37))))))</f>
        <v>50.184842883548974</v>
      </c>
      <c r="BF25" s="75">
        <f>IF('10 (ind)'!BF$1="si",100*(('10 (ind)'!BF24-MIN('10 (ind)'!BF$6:BF$37))/(MAX('10 (ind)'!BF$6:BF$37)-MIN('10 (ind)'!BF$6:BF$37))),ABS(-100+(100*(('10 (ind)'!BF24-MIN('10 (ind)'!BF$6:BF$37))/(MAX('10 (ind)'!BF$6:BF$37)-MIN('10 (ind)'!BF$6:BF$37))))))</f>
        <v>74.245532216177708</v>
      </c>
      <c r="BG25" s="75">
        <f>IF('10 (ind)'!BG$1="si",100*(('10 (ind)'!BG24-MIN('10 (ind)'!BG$6:BG$37))/(MAX('10 (ind)'!BG$6:BG$37)-MIN('10 (ind)'!BG$6:BG$37))),ABS(-100+(100*(('10 (ind)'!BG24-MIN('10 (ind)'!BG$6:BG$37))/(MAX('10 (ind)'!BG$6:BG$37)-MIN('10 (ind)'!BG$6:BG$37))))))</f>
        <v>43.25972730606928</v>
      </c>
      <c r="BH25" s="75">
        <f>IF('10 (ind)'!BH$1="si",100*(('10 (ind)'!BH24-MIN('10 (ind)'!BH$6:BH$37))/(MAX('10 (ind)'!BH$6:BH$37)-MIN('10 (ind)'!BH$6:BH$37))),ABS(-100+(100*(('10 (ind)'!BH24-MIN('10 (ind)'!BH$6:BH$37))/(MAX('10 (ind)'!BH$6:BH$37)-MIN('10 (ind)'!BH$6:BH$37))))))</f>
        <v>33.55712266816861</v>
      </c>
      <c r="BI25" s="75">
        <f>IF('10 (ind)'!BI$1="si",100*(('10 (ind)'!BI24-MIN('10 (ind)'!BI$6:BI$37))/(MAX('10 (ind)'!BI$6:BI$37)-MIN('10 (ind)'!BI$6:BI$37))),ABS(-100+(100*(('10 (ind)'!BI24-MIN('10 (ind)'!BI$6:BI$37))/(MAX('10 (ind)'!BI$6:BI$37)-MIN('10 (ind)'!BI$6:BI$37))))))</f>
        <v>0</v>
      </c>
      <c r="BJ25" s="75">
        <f>IF('10 (ind)'!BJ$1="si",100*(('10 (ind)'!BJ24-MIN('10 (ind)'!BJ$6:BJ$37))/(MAX('10 (ind)'!BJ$6:BJ$37)-MIN('10 (ind)'!BJ$6:BJ$37))),ABS(-100+(100*(('10 (ind)'!BJ24-MIN('10 (ind)'!BJ$6:BJ$37))/(MAX('10 (ind)'!BJ$6:BJ$37)-MIN('10 (ind)'!BJ$6:BJ$37))))))</f>
        <v>7.4464607790828488E-2</v>
      </c>
      <c r="BK25" s="75">
        <f>IF('10 (ind)'!BK$1="si",100*(('10 (ind)'!BK24-MIN('10 (ind)'!BK$6:BK$37))/(MAX('10 (ind)'!BK$6:BK$37)-MIN('10 (ind)'!BK$6:BK$37))),ABS(-100+(100*(('10 (ind)'!BK24-MIN('10 (ind)'!BK$6:BK$37))/(MAX('10 (ind)'!BK$6:BK$37)-MIN('10 (ind)'!BK$6:BK$37))))))</f>
        <v>25.913878322410611</v>
      </c>
      <c r="BL25" s="75">
        <f>IF('10 (ind)'!BL$1="si",100*(('10 (ind)'!BL24-MIN('10 (ind)'!BL$6:BL$37))/(MAX('10 (ind)'!BL$6:BL$37)-MIN('10 (ind)'!BL$6:BL$37))),ABS(-100+(100*(('10 (ind)'!BL24-MIN('10 (ind)'!BL$6:BL$37))/(MAX('10 (ind)'!BL$6:BL$37)-MIN('10 (ind)'!BL$6:BL$37))))))</f>
        <v>42.342342342342342</v>
      </c>
      <c r="BM25" s="75">
        <f>IF('10 (ind)'!BM$1="si",100*(('10 (ind)'!BM24-MIN('10 (ind)'!BM$6:BM$37))/(MAX('10 (ind)'!BM$6:BM$37)-MIN('10 (ind)'!BM$6:BM$37))),ABS(-100+(100*(('10 (ind)'!BM24-MIN('10 (ind)'!BM$6:BM$37))/(MAX('10 (ind)'!BM$6:BM$37)-MIN('10 (ind)'!BM$6:BM$37))))))</f>
        <v>60.861342108548136</v>
      </c>
      <c r="BN25" s="75">
        <f>IF('10 (ind)'!BN$1="si",100*(('10 (ind)'!BN24-MIN('10 (ind)'!BN$6:BN$37))/(MAX('10 (ind)'!BN$6:BN$37)-MIN('10 (ind)'!BN$6:BN$37))),ABS(-100+(100*(('10 (ind)'!BN24-MIN('10 (ind)'!BN$6:BN$37))/(MAX('10 (ind)'!BN$6:BN$37)-MIN('10 (ind)'!BN$6:BN$37))))))</f>
        <v>51.055339862303192</v>
      </c>
      <c r="BO25" s="75">
        <f>IF('10 (ind)'!BO$1="si",100*(('10 (ind)'!BO24-MIN('10 (ind)'!BO$6:BO$37))/(MAX('10 (ind)'!BO$6:BO$37)-MIN('10 (ind)'!BO$6:BO$37))),ABS(-100+(100*(('10 (ind)'!BO24-MIN('10 (ind)'!BO$6:BO$37))/(MAX('10 (ind)'!BO$6:BO$37)-MIN('10 (ind)'!BO$6:BO$37))))))</f>
        <v>18.269787017565818</v>
      </c>
      <c r="BP25" s="75">
        <f>IF('10 (ind)'!BP$1="si",100*(('10 (ind)'!BP24-MIN('10 (ind)'!BP$6:BP$37))/(MAX('10 (ind)'!BP$6:BP$37)-MIN('10 (ind)'!BP$6:BP$37))),ABS(-100+(100*(('10 (ind)'!BP24-MIN('10 (ind)'!BP$6:BP$37))/(MAX('10 (ind)'!BP$6:BP$37)-MIN('10 (ind)'!BP$6:BP$37))))))</f>
        <v>89.484719378328819</v>
      </c>
      <c r="BQ25" s="75">
        <f>IF('10 (ind)'!BQ$1="si",100*(('10 (ind)'!BQ24-MIN('10 (ind)'!BQ$6:BQ$37))/(MAX('10 (ind)'!BQ$6:BQ$37)-MIN('10 (ind)'!BQ$6:BQ$37))),ABS(-100+(100*(('10 (ind)'!BQ24-MIN('10 (ind)'!BQ$6:BQ$37))/(MAX('10 (ind)'!BQ$6:BQ$37)-MIN('10 (ind)'!BQ$6:BQ$37))))))</f>
        <v>33.506839506732838</v>
      </c>
      <c r="BR25" s="75">
        <f>IF('10 (ind)'!BR$1="si",100*(('10 (ind)'!BR24-MIN('10 (ind)'!BR$6:BR$37))/(MAX('10 (ind)'!BR$6:BR$37)-MIN('10 (ind)'!BR$6:BR$37))),ABS(-100+(100*(('10 (ind)'!BR24-MIN('10 (ind)'!BR$6:BR$37))/(MAX('10 (ind)'!BP$6:BP$37)-MIN('10 (ind)'!BR$6:BR$37))))))</f>
        <v>13.14658193542358</v>
      </c>
      <c r="BS25" s="75">
        <f>IF('10 (ind)'!BS$1="si",100*(('10 (ind)'!BS24-MIN('10 (ind)'!BS$6:BS$37))/(MAX('10 (ind)'!BS$6:BS$37)-MIN('10 (ind)'!BS$6:BS$37))),ABS(-100+(100*(('10 (ind)'!BS24-MIN('10 (ind)'!BS$6:BS$37))/(MAX('10 (ind)'!BQ$6:BQ$37)-MIN('10 (ind)'!BS$6:BS$37))))))</f>
        <v>69.539472764433114</v>
      </c>
      <c r="BT25" s="75">
        <f>IF('10 (ind)'!BT$1="si",100*(('10 (ind)'!BT24-MIN('10 (ind)'!BT$6:BT$37))/(MAX('10 (ind)'!BT$6:BT$37)-MIN('10 (ind)'!BT$6:BT$37))),ABS(-100+(100*(('10 (ind)'!BT24-MIN('10 (ind)'!BT$6:BT$37))/(MAX('10 (ind)'!BR$6:BR$37)-MIN('10 (ind)'!BT$6:BT$37))))))</f>
        <v>95.392138385271025</v>
      </c>
      <c r="BU25" s="75">
        <f>IF('10 (ind)'!BU$1="si",100*(('10 (ind)'!BU24-MIN('10 (ind)'!BU$6:BU$37))/(MAX('10 (ind)'!BU$6:BU$37)-MIN('10 (ind)'!BU$6:BU$37))),ABS(-100+(100*(('10 (ind)'!BU24-MIN('10 (ind)'!BU$6:BU$37))/(MAX('10 (ind)'!BU$6:BU$37)-MIN('10 (ind)'!BU$6:BU$37))))))</f>
        <v>55.385582564962277</v>
      </c>
      <c r="BV25" s="75">
        <f>IF('10 (ind)'!BV$1="si",100*(('10 (ind)'!BV24-MIN('10 (ind)'!BV$6:BV$37))/(MAX('10 (ind)'!BV$6:BV$37)-MIN('10 (ind)'!BV$6:BV$37))),ABS(-100+(100*(('10 (ind)'!BV24-MIN('10 (ind)'!BV$6:BV$37))/(MAX('10 (ind)'!BV$6:BV$37)-MIN('10 (ind)'!BV$6:BV$37))))))</f>
        <v>78.863499699338561</v>
      </c>
      <c r="BW25" s="75">
        <f>IF('10 (ind)'!BW$1="si",100*(('10 (ind)'!BW24-MIN('10 (ind)'!BW$6:BW$37))/(MAX('10 (ind)'!BW$6:BW$37)-MIN('10 (ind)'!BW$6:BW$37))),ABS(-100+(100*(('10 (ind)'!BW24-MIN('10 (ind)'!BW$6:BW$37))/(MAX('10 (ind)'!BW$6:BW$37)-MIN('10 (ind)'!BW$6:BW$37))))))</f>
        <v>78.767747818158142</v>
      </c>
      <c r="BX25" s="75">
        <f>IF('10 (ind)'!BX$1="si",100*(('10 (ind)'!BX24-MIN('10 (ind)'!BX$6:BX$37))/(MAX('10 (ind)'!BX$6:BX$37)-MIN('10 (ind)'!BX$6:BX$37))),ABS(-100+(100*(('10 (ind)'!BX24-MIN('10 (ind)'!BX$6:BX$37))/(MAX('10 (ind)'!BX$6:BX$37)-MIN('10 (ind)'!BX$6:BX$37))))))</f>
        <v>52.488189777898029</v>
      </c>
      <c r="BY25" s="75">
        <f>IF('10 (ind)'!BY$1="si",100*(('10 (ind)'!BY24-MIN('10 (ind)'!BY$6:BY$37))/(MAX('10 (ind)'!BY$6:BY$37)-MIN('10 (ind)'!BY$6:BY$37))),ABS(-100+(100*(('10 (ind)'!BY24-MIN('10 (ind)'!BY$6:BY$37))/(MAX('10 (ind)'!BY$6:BY$37)-MIN('10 (ind)'!BY$6:BY$37))))))</f>
        <v>8.4728375988138698</v>
      </c>
      <c r="BZ25" s="75">
        <f>IF('10 (ind)'!BZ$1="si",100*(('10 (ind)'!BZ24-MIN('10 (ind)'!BZ$6:BZ$37))/(MAX('10 (ind)'!BZ$6:BZ$37)-MIN('10 (ind)'!BZ$6:BZ$37))),ABS(-100+(100*(('10 (ind)'!BZ24-MIN('10 (ind)'!BZ$6:BZ$37))/(MAX('10 (ind)'!BZ$6:BZ$37)-MIN('10 (ind)'!BZ$6:BZ$37))))))</f>
        <v>94.757715292734233</v>
      </c>
      <c r="CA25" s="75">
        <f>IF('10 (ind)'!CA$1="si",100*(('10 (ind)'!CA24-MIN('10 (ind)'!CA$6:CA$37))/(MAX('10 (ind)'!CA$6:CA$37)-MIN('10 (ind)'!CA$6:CA$37))),ABS(-100+(100*(('10 (ind)'!CA24-MIN('10 (ind)'!CA$6:CA$37))/(MAX('10 (ind)'!CA$6:CA$37)-MIN('10 (ind)'!CA$6:CA$37))))))</f>
        <v>0</v>
      </c>
      <c r="CB25" s="75">
        <f>IF('10 (ind)'!CB$1="si",100*(('10 (ind)'!CB24-MIN('10 (ind)'!CB$6:CB$37))/(MAX('10 (ind)'!CB$6:CB$37)-MIN('10 (ind)'!CB$6:CB$37))),ABS(-100+(100*(('10 (ind)'!CB24-MIN('10 (ind)'!CB$6:CB$37))/(MAX('10 (ind)'!CB$6:CB$37)-MIN('10 (ind)'!CB$6:CB$37))))))</f>
        <v>54.658385093167702</v>
      </c>
      <c r="CC25" s="75">
        <f>IF('10 (ind)'!CC$1="si",100*(('10 (ind)'!CC24-MIN('10 (ind)'!CC$6:CC$37))/(MAX('10 (ind)'!CC$6:CC$37)-MIN('10 (ind)'!CC$6:CC$37))),ABS(-100+(100*(('10 (ind)'!CC24-MIN('10 (ind)'!CC$6:CC$37))/(MAX('10 (ind)'!CC$6:CC$37)-MIN('10 (ind)'!CC$6:CC$37))))))</f>
        <v>72.374352418790295</v>
      </c>
      <c r="CD25" s="75">
        <f>IF('10 (ind)'!CD$1="si",100*(('10 (ind)'!CD24-MIN('10 (ind)'!CD$6:CD$37))/(MAX('10 (ind)'!CD$6:CD$37)-MIN('10 (ind)'!CD$6:CD$37))),ABS(-100+(100*(('10 (ind)'!CD24-MIN('10 (ind)'!CD$6:CD$37))/(MAX('10 (ind)'!CD$6:CD$37)-MIN('10 (ind)'!CD$6:CD$37))))))</f>
        <v>1.9807292714563791</v>
      </c>
      <c r="CE25" s="75">
        <f>IF('10 (ind)'!CE$1="si",100*(('10 (ind)'!CE24-MIN('10 (ind)'!CE$6:CE$37))/(MAX('10 (ind)'!CE$6:CE$37)-MIN('10 (ind)'!CE$6:CE$37))),ABS(-100+(100*(('10 (ind)'!CE24-MIN('10 (ind)'!CE$6:CE$37))/(MAX('10 (ind)'!CE$6:CE$37)-MIN('10 (ind)'!CE$6:CE$37))))))</f>
        <v>3.8168286445964852</v>
      </c>
      <c r="CF25" s="75">
        <f>IF('10 (ind)'!CF$1="si",100*(('10 (ind)'!CF24-MIN('10 (ind)'!CF$6:CF$37))/(MAX('10 (ind)'!CF$6:CF$37)-MIN('10 (ind)'!CF$6:CF$37))),ABS(-100+(100*(('10 (ind)'!CF24-MIN('10 (ind)'!CF$6:CF$37))/(MAX('10 (ind)'!CF$6:CF$37)-MIN('10 (ind)'!CF$6:CF$37))))))</f>
        <v>21.035570813332267</v>
      </c>
      <c r="CG25" s="75">
        <f>IF('10 (ind)'!CG$1="si",100*(('10 (ind)'!CG24-MIN('10 (ind)'!CG$6:CG$37))/(MAX('10 (ind)'!CG$6:CG$37)-MIN('10 (ind)'!CG$6:CG$37))),ABS(-100+(100*(('10 (ind)'!CG24-MIN('10 (ind)'!CG$6:CG$37))/(MAX('10 (ind)'!CG$6:CG$37)-MIN('10 (ind)'!CG$6:CG$37))))))</f>
        <v>100</v>
      </c>
      <c r="CH25" s="75">
        <f>IF('10 (ind)'!CH$1="si",100*(('10 (ind)'!CH24-MIN('10 (ind)'!CH$6:CH$37))/(MAX('10 (ind)'!CH$6:CH$37)-MIN('10 (ind)'!CH$6:CH$37))),ABS(-100+(100*(('10 (ind)'!CH24-MIN('10 (ind)'!CH$6:CH$37))/(MAX('10 (ind)'!CH$6:CH$37)-MIN('10 (ind)'!CH$6:CH$37))))))</f>
        <v>27.156297348524312</v>
      </c>
      <c r="CI25" s="75">
        <f>IF('10 (ind)'!CI$1="si",100*(('10 (ind)'!CI24-MIN('10 (ind)'!CI$6:CI$37))/(MAX('10 (ind)'!CI$6:CI$37)-MIN('10 (ind)'!CI$6:CI$37))),ABS(-100+(100*(('10 (ind)'!CI24-MIN('10 (ind)'!CI$6:CI$37))/(MAX('10 (ind)'!CI$6:CI$37)-MIN('10 (ind)'!CI$6:CI$37))))))</f>
        <v>53.322741660543095</v>
      </c>
      <c r="CJ25" s="75">
        <f>IF('10 (ind)'!CJ$1="si",100*(('10 (ind)'!CJ24-MIN('10 (ind)'!CJ$6:CJ$37))/(MAX('10 (ind)'!CJ$6:CJ$37)-MIN('10 (ind)'!CJ$6:CJ$37))),ABS(-100+(100*(('10 (ind)'!CJ24-MIN('10 (ind)'!CJ$6:CJ$37))/(MAX('10 (ind)'!CJ$6:CJ$37)-MIN('10 (ind)'!CJ$6:CJ$37))))))</f>
        <v>22.759214089424123</v>
      </c>
      <c r="CK25" s="75">
        <f>IF('10 (ind)'!CK$1="si",100*(('10 (ind)'!CK24-MIN('10 (ind)'!CK$6:CK$37))/(MAX('10 (ind)'!CK$6:CK$37)-MIN('10 (ind)'!CK$6:CK$37))),ABS(-100+(100*(('10 (ind)'!CK24-MIN('10 (ind)'!CK$6:CK$37))/(MAX('10 (ind)'!CK$6:CK$37)-MIN('10 (ind)'!CK$6:CK$37))))))</f>
        <v>66.45348774656658</v>
      </c>
      <c r="CL25" s="75">
        <f>IF('10 (ind)'!CL$1="si",100*(('10 (ind)'!CL24-MIN('10 (ind)'!CL$6:CL$37))/(MAX('10 (ind)'!CL$6:CL$37)-MIN('10 (ind)'!CL$6:CL$37))),ABS(-100+(100*(('10 (ind)'!CL24-MIN('10 (ind)'!CL$6:CL$37))/(MAX('10 (ind)'!CL$6:CL$37)-MIN('10 (ind)'!CL$6:CL$37))))))</f>
        <v>86.49351310557131</v>
      </c>
      <c r="CM25" s="75">
        <f>IF('10 (ind)'!CM$1="si",100*(('10 (ind)'!CM24-MIN('10 (ind)'!CM$6:CM$37))/(MAX('10 (ind)'!CM$6:CM$37)-MIN('10 (ind)'!CM$6:CM$37))),ABS(-100+(100*(('10 (ind)'!CM24-MIN('10 (ind)'!CM$6:CM$37))/(MAX('10 (ind)'!CM$6:CM$37)-MIN('10 (ind)'!CM$6:CM$37))))))</f>
        <v>18.127444836121427</v>
      </c>
    </row>
    <row r="26" spans="1:91">
      <c r="A26" s="18" t="s">
        <v>224</v>
      </c>
      <c r="B26" s="87">
        <f>IF('10 (ind)'!B$1="si",100*(('10 (ind)'!B25-MIN('10 (ind)'!B$6:B$37))/(MAX('10 (ind)'!B$6:B$37)-MIN('10 (ind)'!B$6:B$37))),ABS(-100+(100*(('10 (ind)'!B25-MIN('10 (ind)'!B$6:B$37))/(MAX('10 (ind)'!B$6:B$37)-MIN('10 (ind)'!B$6:B$37))))))</f>
        <v>7.1686397453771606</v>
      </c>
      <c r="C26" s="87">
        <f>IF('10 (ind)'!C$1="si",100*(('10 (ind)'!C25-MIN('10 (ind)'!C$6:C$37))/(MAX('10 (ind)'!C$6:C$37)-MIN('10 (ind)'!C$6:C$37))),ABS(-100+(100*(('10 (ind)'!C25-MIN('10 (ind)'!C$6:C$37))/(MAX('10 (ind)'!C$6:C$37)-MIN('10 (ind)'!C$6:C$37))))))</f>
        <v>0</v>
      </c>
      <c r="D26" s="87">
        <f>IF('10 (ind)'!D$1="si",100*(('10 (ind)'!D25-MIN('10 (ind)'!D$6:D$37))/(MAX('10 (ind)'!D$6:D$37)-MIN('10 (ind)'!D$6:D$37))),ABS(-100+(100*(('10 (ind)'!D25-MIN('10 (ind)'!D$6:D$37))/(MAX('10 (ind)'!D$6:D$37)-MIN('10 (ind)'!D$6:D$37))))))</f>
        <v>57.506652860577901</v>
      </c>
      <c r="E26" s="87">
        <f>IF('10 (ind)'!E$1="si",100*(('10 (ind)'!E25-MIN('10 (ind)'!E$6:E$37))/(MAX('10 (ind)'!E$6:E$37)-MIN('10 (ind)'!E$6:E$37))),ABS(-100+(100*(('10 (ind)'!E25-MIN('10 (ind)'!E$6:E$37))/(MAX('10 (ind)'!E$6:E$37)-MIN('10 (ind)'!E$6:E$37))))))</f>
        <v>30.480797272345725</v>
      </c>
      <c r="F26" s="87">
        <f>IF('10 (ind)'!F$1="si",100*(('10 (ind)'!F25-MIN('10 (ind)'!F$6:F$37))/(MAX('10 (ind)'!F$6:F$37)-MIN('10 (ind)'!F$6:F$37))),ABS(-100+(100*(('10 (ind)'!F25-MIN('10 (ind)'!F$6:F$37))/(MAX('10 (ind)'!F$6:F$37)-MIN('10 (ind)'!F$6:F$37))))))</f>
        <v>56.849315068493155</v>
      </c>
      <c r="G26" s="87">
        <f>IF('10 (ind)'!G$1="si",100*(('10 (ind)'!G25-MIN('10 (ind)'!G$6:G$37))/(MAX('10 (ind)'!G$6:G$37)-MIN('10 (ind)'!G$6:G$37))),ABS(-100+(100*(('10 (ind)'!G25-MIN('10 (ind)'!G$6:G$37))/(MAX('10 (ind)'!G$6:G$37)-MIN('10 (ind)'!G$6:G$37))))))</f>
        <v>27.966101694915256</v>
      </c>
      <c r="H26" s="87">
        <f>IF('10 (ind)'!H$1="si",100*(('10 (ind)'!H25-MIN('10 (ind)'!H$6:H$37))/(MAX('10 (ind)'!H$6:H$37)-MIN('10 (ind)'!H$6:H$37))),ABS(-100+(100*(('10 (ind)'!H25-MIN('10 (ind)'!H$6:H$37))/(MAX('10 (ind)'!H$6:H$37)-MIN('10 (ind)'!H$6:H$37))))))</f>
        <v>32.307692307692321</v>
      </c>
      <c r="I26" s="87">
        <f>IF('10 (ind)'!I$1="si",100*(('10 (ind)'!I25-MIN('10 (ind)'!I$6:I$37))/(MAX('10 (ind)'!I$6:I$37)-MIN('10 (ind)'!I$6:I$37))),ABS(-100+(100*(('10 (ind)'!I25-MIN('10 (ind)'!I$6:I$37))/(MAX('10 (ind)'!I$6:I$37)-MIN('10 (ind)'!I$6:I$37))))))</f>
        <v>26.250000000000007</v>
      </c>
      <c r="J26" s="87">
        <f>IF('10 (ind)'!J$1="si",100*(('10 (ind)'!J25-MIN('10 (ind)'!J$6:J$37))/(MAX('10 (ind)'!J$6:J$37)-MIN('10 (ind)'!J$6:J$37))),ABS(-100+(100*(('10 (ind)'!J25-MIN('10 (ind)'!J$6:J$37))/(MAX('10 (ind)'!J$6:J$37)-MIN('10 (ind)'!J$6:J$37))))))</f>
        <v>76.106194690265497</v>
      </c>
      <c r="K26" s="87">
        <f>IF('10 (ind)'!K$1="si",100*(('10 (ind)'!K25-MIN('10 (ind)'!K$6:K$37))/(MAX('10 (ind)'!K$6:K$37)-MIN('10 (ind)'!K$6:K$37))),ABS(-100+(100*(('10 (ind)'!K25-MIN('10 (ind)'!K$6:K$37))/(MAX('10 (ind)'!K$6:K$37)-MIN('10 (ind)'!K$6:K$37))))))</f>
        <v>12.761015776707934</v>
      </c>
      <c r="L26" s="87">
        <f>IF('10 (ind)'!L$1="si",100*(('10 (ind)'!L25-MIN('10 (ind)'!L$6:L$37))/(MAX('10 (ind)'!L$6:L$37)-MIN('10 (ind)'!L$6:L$37))),ABS(-100+(100*(('10 (ind)'!L25-MIN('10 (ind)'!L$6:L$37))/(MAX('10 (ind)'!L$6:L$37)-MIN('10 (ind)'!L$6:L$37))))))</f>
        <v>89.858339632316088</v>
      </c>
      <c r="M26" s="87">
        <f>IF('10 (ind)'!M$1="si",100*(('10 (ind)'!M25-MIN('10 (ind)'!M$6:M$37))/(MAX('10 (ind)'!M$6:M$37)-MIN('10 (ind)'!M$6:M$37))),ABS(-100+(100*(('10 (ind)'!M25-MIN('10 (ind)'!M$6:M$37))/(MAX('10 (ind)'!M$6:M$37)-MIN('10 (ind)'!M$6:M$37))))))</f>
        <v>1.2184004939997353</v>
      </c>
      <c r="N26" s="87">
        <f>IF('10 (ind)'!N$1="si",100*(('10 (ind)'!N25-MIN('10 (ind)'!N$6:N$37))/(MAX('10 (ind)'!N$6:N$37)-MIN('10 (ind)'!N$6:N$37))),ABS(-100+(100*(('10 (ind)'!N25-MIN('10 (ind)'!N$6:N$37))/(MAX('10 (ind)'!N$6:N$37)-MIN('10 (ind)'!N$6:N$37))))))</f>
        <v>100</v>
      </c>
      <c r="O26" s="87">
        <f>IF('10 (ind)'!O$1="si",100*(('10 (ind)'!O25-MIN('10 (ind)'!O$6:O$37))/(MAX('10 (ind)'!O$6:O$37)-MIN('10 (ind)'!O$6:O$37))),ABS(-100+(100*(('10 (ind)'!O25-MIN('10 (ind)'!O$6:O$37))/(MAX('10 (ind)'!O$6:O$37)-MIN('10 (ind)'!O$6:O$37))))))</f>
        <v>37.123281427592843</v>
      </c>
      <c r="P26" s="87">
        <f>IF('10 (ind)'!P$1="si",100*(('10 (ind)'!P25-MIN('10 (ind)'!P$6:P$37))/(MAX('10 (ind)'!P$6:P$37)-MIN('10 (ind)'!P$6:P$37))),ABS(-100+(100*(('10 (ind)'!P25-MIN('10 (ind)'!P$6:P$37))/(MAX('10 (ind)'!P$6:P$37)-MIN('10 (ind)'!P$6:P$37))))))</f>
        <v>12.718738157098489</v>
      </c>
      <c r="Q26" s="87">
        <f>IF('10 (ind)'!Q$1="si",100*(('10 (ind)'!Q25-MIN('10 (ind)'!Q$6:Q$37))/(MAX('10 (ind)'!Q$6:Q$37)-MIN('10 (ind)'!Q$6:Q$37))),ABS(-100+(100*(('10 (ind)'!Q25-MIN('10 (ind)'!Q$6:Q$37))/(MAX('10 (ind)'!Q$6:Q$37)-MIN('10 (ind)'!Q$6:Q$37))))))</f>
        <v>4.0294717437703476</v>
      </c>
      <c r="R26" s="87">
        <f>IF('10 (ind)'!R$1="si",100*(('10 (ind)'!R25-MIN('10 (ind)'!R$6:R$37))/(MAX('10 (ind)'!R$6:R$37)-MIN('10 (ind)'!R$6:R$37))),ABS(-100+(100*(('10 (ind)'!R25-MIN('10 (ind)'!R$6:R$37))/(MAX('10 (ind)'!R$6:R$37)-MIN('10 (ind)'!R$6:R$37))))))</f>
        <v>2.688897375528716</v>
      </c>
      <c r="S26" s="75">
        <f>ABS(ABS(('10 (ind)'!S25-((MAX('10 (ind)'!S$6:S$37)+MIN('10 (ind)'!S$6:S$37))/2))/(((MAX('10 (ind)'!S$6:S$37)+MIN('10 (ind)'!S$6:S$37))/2)-MAX('10 (ind)'!S$6:S$37))*100)-100)</f>
        <v>49.006622516556284</v>
      </c>
      <c r="T26" s="75">
        <f>IF('10 (ind)'!T$1="si",100*(('10 (ind)'!T25-MIN('10 (ind)'!T$6:T$37))/(MAX('10 (ind)'!T$6:T$37)-MIN('10 (ind)'!T$6:T$37))),ABS(-100+(100*(('10 (ind)'!T25-MIN('10 (ind)'!T$6:T$37))/(MAX('10 (ind)'!T$6:T$37)-MIN('10 (ind)'!T$6:T$37))))))</f>
        <v>8.9181301112649543</v>
      </c>
      <c r="U26" s="75">
        <f>IF('10 (ind)'!U$1="si",100*(('10 (ind)'!U25-MIN('10 (ind)'!U$6:U$37))/(MAX('10 (ind)'!U$6:U$37)-MIN('10 (ind)'!U$6:U$37))),ABS(-100+(100*(('10 (ind)'!U25-MIN('10 (ind)'!U$6:U$37))/(MAX('10 (ind)'!U$6:U$37)-MIN('10 (ind)'!U$6:U$37))))))</f>
        <v>0</v>
      </c>
      <c r="V26" s="75">
        <f>IF('10 (ind)'!V$1="si",100*(('10 (ind)'!V25-MIN('10 (ind)'!V$6:V$37))/(MAX('10 (ind)'!V$6:V$37)-MIN('10 (ind)'!V$6:V$37))),ABS(-100+(100*(('10 (ind)'!V25-MIN('10 (ind)'!V$6:V$37))/(MAX('10 (ind)'!V$6:V$37)-MIN('10 (ind)'!V$6:V$37))))))</f>
        <v>78.378378378378386</v>
      </c>
      <c r="W26" s="75">
        <f>IF('10 (ind)'!W$1="si",100*(('10 (ind)'!W25-MIN('10 (ind)'!W$6:W$37))/(MAX('10 (ind)'!W$6:W$37)-MIN('10 (ind)'!W$6:W$37))),ABS(-100+(100*(('10 (ind)'!W25-MIN('10 (ind)'!W$6:W$37))/(MAX('10 (ind)'!W$6:W$37)-MIN('10 (ind)'!W$6:W$37))))))</f>
        <v>0</v>
      </c>
      <c r="X26" s="75">
        <f>IF('10 (ind)'!X$1="si",100*(('10 (ind)'!X25-MIN('10 (ind)'!X$6:X$37))/(MAX('10 (ind)'!X$6:X$37)-MIN('10 (ind)'!X$6:X$37))),ABS(-100+(100*(('10 (ind)'!X25-MIN('10 (ind)'!X$6:X$37))/(MAX('10 (ind)'!X$6:X$37)-MIN('10 (ind)'!X$6:X$37))))))</f>
        <v>0</v>
      </c>
      <c r="Y26" s="75">
        <f>IF('10 (ind)'!Y$1="si",100*(('10 (ind)'!Y25-MIN('10 (ind)'!Y$6:Y$37))/(MAX('10 (ind)'!Y$6:Y$37)-MIN('10 (ind)'!Y$6:Y$37))),ABS(-100+(100*(('10 (ind)'!Y25-MIN('10 (ind)'!Y$6:Y$37))/(MAX('10 (ind)'!Y$6:Y$37)-MIN('10 (ind)'!Y$6:Y$37))))))</f>
        <v>20.619777426932103</v>
      </c>
      <c r="Z26" s="75">
        <f>IF('10 (ind)'!Z$1="si",100*(('10 (ind)'!Z25-MIN('10 (ind)'!Z$6:Z$37))/(MAX('10 (ind)'!Z$6:Z$37)-MIN('10 (ind)'!Z$6:Z$37))),ABS(-100+(100*(('10 (ind)'!Z25-MIN('10 (ind)'!Z$6:Z$37))/(MAX('10 (ind)'!Z$6:Z$37)-MIN('10 (ind)'!Z$6:Z$37))))))</f>
        <v>0.64053170549034633</v>
      </c>
      <c r="AA26" s="75">
        <f>IF('10 (ind)'!AA$1="si",100*(('10 (ind)'!AA25-MIN('10 (ind)'!AA$6:AA$37))/(MAX('10 (ind)'!AA$6:AA$37)-MIN('10 (ind)'!AA$6:AA$37))),ABS(-100+(100*(('10 (ind)'!AA25-MIN('10 (ind)'!AA$6:AA$37))/(MAX('10 (ind)'!AA$6:AA$37)-MIN('10 (ind)'!AA$6:AA$37))))))</f>
        <v>28.425318779070992</v>
      </c>
      <c r="AB26" s="75">
        <f>IF('10 (ind)'!AB$1="si",100*(('10 (ind)'!AB25-MIN('10 (ind)'!AB$6:AB$37))/(MAX('10 (ind)'!AB$6:AB$37)-MIN('10 (ind)'!AB$6:AB$37))),ABS(-100+(100*(('10 (ind)'!AB25-MIN('10 (ind)'!AB$6:AB$37))/(MAX('10 (ind)'!AB$6:AB$37)-MIN('10 (ind)'!AB$6:AB$37))))))</f>
        <v>22.372136587805549</v>
      </c>
      <c r="AC26" s="75">
        <f>IF('10 (ind)'!AC$1="si",100*(('10 (ind)'!AC25-MIN('10 (ind)'!AC$6:AC$37))/(MAX('10 (ind)'!AC$6:AC$37)-MIN('10 (ind)'!AC$6:AC$37))),ABS(-100+(100*(('10 (ind)'!AC25-MIN('10 (ind)'!AC$6:AC$37))/(MAX('10 (ind)'!AC$6:AC$37)-MIN('10 (ind)'!AC$6:AC$37))))))</f>
        <v>0</v>
      </c>
      <c r="AD26" s="75">
        <f>IF('10 (ind)'!AD$1="si",100*(('10 (ind)'!AD25-MIN('10 (ind)'!AD$6:AD$37))/(MAX('10 (ind)'!AD$6:AD$37)-MIN('10 (ind)'!AD$6:AD$37))),ABS(-100+(100*(('10 (ind)'!AD25-MIN('10 (ind)'!AD$6:AD$37))/(MAX('10 (ind)'!AD$6:AD$37)-MIN('10 (ind)'!AD$6:AD$37))))))</f>
        <v>69.731412734972096</v>
      </c>
      <c r="AE26" s="75">
        <f>IF('10 (ind)'!AE$1="si",100*(('10 (ind)'!AE25-MIN('10 (ind)'!AE$6:AE$37))/(MAX('10 (ind)'!AE$6:AE$37)-MIN('10 (ind)'!AE$6:AE$37))),ABS(-100+(100*(('10 (ind)'!AE25-MIN('10 (ind)'!AE$6:AE$37))/(MAX('10 (ind)'!AE$6:AE$37)-MIN('10 (ind)'!AE$6:AE$37))))))</f>
        <v>47.762638059119531</v>
      </c>
      <c r="AF26" s="75">
        <f>IF('10 (ind)'!AF$1="si",100*(('10 (ind)'!AF25-MIN('10 (ind)'!AF$6:AF$37))/(MAX('10 (ind)'!AF$6:AF$37)-MIN('10 (ind)'!AF$6:AF$37))),ABS(-100+(100*(('10 (ind)'!AF25-MIN('10 (ind)'!AF$6:AF$37))/(MAX('10 (ind)'!AF$6:AF$37)-MIN('10 (ind)'!AF$6:AF$37))))))</f>
        <v>18.28856852279894</v>
      </c>
      <c r="AG26" s="75">
        <f>IF('10 (ind)'!AG$1="si",100*(('10 (ind)'!AG25-MIN('10 (ind)'!AG$6:AG$37))/(MAX('10 (ind)'!AG$6:AG$37)-MIN('10 (ind)'!AG$6:AG$37))),ABS(-100+(100*(('10 (ind)'!AG25-MIN('10 (ind)'!AG$6:AG$37))/(MAX('10 (ind)'!AG$6:AG$37)-MIN('10 (ind)'!AG$6:AG$37))))))</f>
        <v>68.653166768705802</v>
      </c>
      <c r="AH26" s="75">
        <f>IF('10 (ind)'!AH$1="si",100*(('10 (ind)'!AH25-MIN('10 (ind)'!AH$6:AH$37))/(MAX('10 (ind)'!AH$6:AH$37)-MIN('10 (ind)'!AH$6:AH$37))),ABS(-100+(100*(('10 (ind)'!AH25-MIN('10 (ind)'!AH$6:AH$37))/(MAX('10 (ind)'!AH$6:AH$37)-MIN('10 (ind)'!AH$6:AH$37))))))</f>
        <v>49.554896452795553</v>
      </c>
      <c r="AI26" s="75">
        <f>IF('10 (ind)'!AI$1="si",100*(('10 (ind)'!AI25-MIN('10 (ind)'!AI$6:AI$37))/(MAX('10 (ind)'!AI$6:AI$37)-MIN('10 (ind)'!AI$6:AI$37))),ABS(-100+(100*(('10 (ind)'!AI25-MIN('10 (ind)'!AI$6:AI$37))/(MAX('10 (ind)'!AI$6:AI$37)-MIN('10 (ind)'!AI$6:AI$37))))))</f>
        <v>0.28187602342992613</v>
      </c>
      <c r="AJ26" s="75">
        <f>IF('10 (ind)'!AJ$1="si",100*(('10 (ind)'!AJ25-MIN('10 (ind)'!AJ$6:AJ$37))/(MAX('10 (ind)'!AJ$6:AJ$37)-MIN('10 (ind)'!AJ$6:AJ$37))),ABS(-100+(100*(('10 (ind)'!AJ25-MIN('10 (ind)'!AJ$6:AJ$37))/(MAX('10 (ind)'!AJ$6:AJ$37)-MIN('10 (ind)'!AJ$6:AJ$37))))))</f>
        <v>0</v>
      </c>
      <c r="AK26" s="75">
        <f>IF('10 (ind)'!AK$1="si",100*(('10 (ind)'!AK25-MIN('10 (ind)'!AK$6:AK$37))/(MAX('10 (ind)'!AK$6:AK$37)-MIN('10 (ind)'!AK$6:AK$37))),ABS(-100+(100*(('10 (ind)'!AK25-MIN('10 (ind)'!AK$6:AK$37))/(MAX('10 (ind)'!AK$6:AK$37)-MIN('10 (ind)'!AK$6:AK$37))))))</f>
        <v>0</v>
      </c>
      <c r="AL26" s="75">
        <f>IF('10 (ind)'!AL$1="si",100*(('10 (ind)'!AL25-MIN('10 (ind)'!AL$6:AL$37))/(MAX('10 (ind)'!AL$6:AL$37)-MIN('10 (ind)'!AL$6:AL$37))),ABS(-100+(100*(('10 (ind)'!AL25-MIN('10 (ind)'!AL$6:AL$37))/(MAX('10 (ind)'!AL$6:AL$37)-MIN('10 (ind)'!AL$6:AL$37))))))</f>
        <v>98.421058848492891</v>
      </c>
      <c r="AM26" s="75">
        <f>IF('10 (ind)'!AM$1="si",100*(('10 (ind)'!AM25-MIN('10 (ind)'!AM$6:AM$37))/(MAX('10 (ind)'!AM$6:AM$37)-MIN('10 (ind)'!AM$6:AM$37))),ABS(-100+(100*(('10 (ind)'!AM25-MIN('10 (ind)'!AM$6:AM$37))/(MAX('10 (ind)'!AM$6:AM$37)-MIN('10 (ind)'!AM$6:AM$37))))))</f>
        <v>58.135914080861454</v>
      </c>
      <c r="AN26" s="75">
        <f>IF('10 (ind)'!AN$1="si",100*(('10 (ind)'!AN25-MIN('10 (ind)'!AN$6:AN$37))/(MAX('10 (ind)'!AN$6:AN$37)-MIN('10 (ind)'!AN$6:AN$37))),ABS(-100+(100*(('10 (ind)'!AN25-MIN('10 (ind)'!AN$6:AN$37))/(MAX('10 (ind)'!AN$6:AN$37)-MIN('10 (ind)'!AN$6:AN$37))))))</f>
        <v>14.566048237487934</v>
      </c>
      <c r="AO26" s="75">
        <f>IF('10 (ind)'!AO$1="si",100*(('10 (ind)'!AO25-MIN('10 (ind)'!AO$6:AO$37))/(MAX('10 (ind)'!AO$6:AO$37)-MIN('10 (ind)'!AO$6:AO$37))),ABS(-100+(100*(('10 (ind)'!AO25-MIN('10 (ind)'!AO$6:AO$37))/(MAX('10 (ind)'!AO$6:AO$37)-MIN('10 (ind)'!AO$6:AO$37))))))</f>
        <v>64.111897771307468</v>
      </c>
      <c r="AP26" s="75">
        <f>IF('10 (ind)'!AP$1="si",100*(('10 (ind)'!AP25-MIN('10 (ind)'!AP$6:AP$37))/(MAX('10 (ind)'!AP$6:AP$37)-MIN('10 (ind)'!AP$6:AP$37))),ABS(-100+(100*(('10 (ind)'!AP25-MIN('10 (ind)'!AP$6:AP$37))/(MAX('10 (ind)'!AP$6:AP$37)-MIN('10 (ind)'!AP$6:AP$37))))))</f>
        <v>79.179622538775774</v>
      </c>
      <c r="AQ26" s="75">
        <f>IF('10 (ind)'!AQ$1="si",100*(('10 (ind)'!AQ25-MIN('10 (ind)'!AQ$6:AQ$37))/(MAX('10 (ind)'!AQ$6:AQ$37)-MIN('10 (ind)'!AQ$6:AQ$37))),ABS(-100+(100*(('10 (ind)'!AQ25-MIN('10 (ind)'!AQ$6:AQ$37))/(MAX('10 (ind)'!AQ$6:AQ$37)-MIN('10 (ind)'!AQ$6:AQ$37))))))</f>
        <v>0.35505921762177406</v>
      </c>
      <c r="AR26" s="75">
        <f>IF('10 (ind)'!AR$1="si",100*(('10 (ind)'!AR25-MIN('10 (ind)'!AR$6:AR$37))/(MAX('10 (ind)'!AR$6:AR$37)-MIN('10 (ind)'!AR$6:AR$37))),ABS(-100+(100*(('10 (ind)'!AR25-MIN('10 (ind)'!AR$6:AR$37))/(MAX('10 (ind)'!AR$6:AR$37)-MIN('10 (ind)'!AR$6:AR$37))))))</f>
        <v>29.406396112724035</v>
      </c>
      <c r="AS26" s="75">
        <f>IF('10 (ind)'!AS$1="si",100*(('10 (ind)'!AS25-MIN('10 (ind)'!AS$6:AS$37))/(MAX('10 (ind)'!AS$6:AS$37)-MIN('10 (ind)'!AS$6:AS$37))),ABS(-100+(100*(('10 (ind)'!AS25-MIN('10 (ind)'!AS$6:AS$37))/(MAX('10 (ind)'!AS$6:AS$37)-MIN('10 (ind)'!AS$6:AS$37))))))</f>
        <v>16.380539666721106</v>
      </c>
      <c r="AT26" s="75">
        <f>IF('10 (ind)'!AT$1="si",100*(('10 (ind)'!AT25-MIN('10 (ind)'!AT$6:AT$37))/(MAX('10 (ind)'!AT$6:AT$37)-MIN('10 (ind)'!AT$6:AT$37))),ABS(-100+(100*(('10 (ind)'!AT25-MIN('10 (ind)'!AT$6:AT$37))/(MAX('10 (ind)'!AT$6:AT$37)-MIN('10 (ind)'!AT$6:AT$37))))))</f>
        <v>0</v>
      </c>
      <c r="AU26" s="75">
        <f>IF('10 (ind)'!AU$1="si",100*(('10 (ind)'!AU25-MIN('10 (ind)'!AU$6:AU$37))/(MAX('10 (ind)'!AU$6:AU$37)-MIN('10 (ind)'!AU$6:AU$37))),ABS(-100+(100*(('10 (ind)'!AU25-MIN('10 (ind)'!AU$6:AU$37))/(MAX('10 (ind)'!AU$6:AU$37)-MIN('10 (ind)'!AU$6:AU$37))))))</f>
        <v>18.80210986636698</v>
      </c>
      <c r="AV26" s="75">
        <f>IF('10 (ind)'!AV$1="si",100*(('10 (ind)'!AV25-MIN('10 (ind)'!AV$6:AV$37))/(MAX('10 (ind)'!AV$6:AV$37)-MIN('10 (ind)'!AV$6:AV$37))),ABS(-100+(100*(('10 (ind)'!AV25-MIN('10 (ind)'!AV$6:AV$37))/(MAX('10 (ind)'!AV$6:AV$37)-MIN('10 (ind)'!AV$6:AV$37))))))</f>
        <v>56.499133448873486</v>
      </c>
      <c r="AW26" s="75">
        <f>IF('10 (ind)'!AW$1="si",100*(('10 (ind)'!AW25-MIN('10 (ind)'!AW$6:AW$37))/(MAX('10 (ind)'!AW$6:AW$37)-MIN('10 (ind)'!AW$6:AW$37))),ABS(-100+(100*(('10 (ind)'!AW25-MIN('10 (ind)'!AW$6:AW$37))/(MAX('10 (ind)'!AW$6:AW$37)-MIN('10 (ind)'!AW$6:AW$37))))))</f>
        <v>16.734143049932523</v>
      </c>
      <c r="AX26" s="75">
        <f>IF('10 (ind)'!AX$1="si",100*(('10 (ind)'!AX25-MIN('10 (ind)'!AX$6:AX$37))/(MAX('10 (ind)'!AX$6:AX$37)-MIN('10 (ind)'!AX$6:AX$37))),ABS(-100+(100*(('10 (ind)'!AX25-MIN('10 (ind)'!AX$6:AX$37))/(MAX('10 (ind)'!AX$6:AX$37)-MIN('10 (ind)'!AX$6:AX$37))))))</f>
        <v>8.3584426161661618</v>
      </c>
      <c r="AY26" s="75">
        <f>IF('10 (ind)'!AY$1="si",100*(('10 (ind)'!AY25-MIN('10 (ind)'!AY$6:AY$37))/(MAX('10 (ind)'!AY$6:AY$37)-MIN('10 (ind)'!AY$6:AY$37))),ABS(-100+(100*(('10 (ind)'!AY25-MIN('10 (ind)'!AY$6:AY$37))/(MAX('10 (ind)'!AY$6:AY$37)-MIN('10 (ind)'!AY$6:AY$37))))))</f>
        <v>5.5661274976213235</v>
      </c>
      <c r="AZ26" s="75">
        <f>IF('10 (ind)'!AZ$1="si",100*(('10 (ind)'!AZ25-MIN('10 (ind)'!AZ$6:AZ$37))/(MAX('10 (ind)'!AZ$6:AZ$37)-MIN('10 (ind)'!AZ$6:AZ$37))),ABS(-100+(100*(('10 (ind)'!AZ25-MIN('10 (ind)'!AZ$6:AZ$37))/(MAX('10 (ind)'!AZ$6:AZ$37)-MIN('10 (ind)'!AZ$6:AZ$37))))))</f>
        <v>14.356551696826122</v>
      </c>
      <c r="BA26" s="75">
        <f>IF('10 (ind)'!BA$1="si",100*(('10 (ind)'!BA25-MIN('10 (ind)'!BA$6:BA$37))/(MAX('10 (ind)'!BA$6:BA$37)-MIN('10 (ind)'!BA$6:BA$37))),ABS(-100+(100*(('10 (ind)'!BA25-MIN('10 (ind)'!BA$6:BA$37))/(MAX('10 (ind)'!BA$6:BA$37)-MIN('10 (ind)'!BA$6:BA$37))))))</f>
        <v>60.857124288449896</v>
      </c>
      <c r="BB26" s="75">
        <f>IF('10 (ind)'!BB$1="si",100*(('10 (ind)'!BB25-MIN('10 (ind)'!BB$6:BB$37))/(MAX('10 (ind)'!BB$6:BB$37)-MIN('10 (ind)'!BB$6:BB$37))),ABS(-100+(100*(('10 (ind)'!BB25-MIN('10 (ind)'!BB$6:BB$37))/(MAX('10 (ind)'!BB$6:BB$37)-MIN('10 (ind)'!BB$6:BB$37))))))</f>
        <v>1.0023753784725875</v>
      </c>
      <c r="BC26" s="75">
        <f>IF('10 (ind)'!BC$1="si",100*(('10 (ind)'!BC25-MIN('10 (ind)'!BC$6:BC$37))/(MAX('10 (ind)'!BC$6:BC$37)-MIN('10 (ind)'!BC$6:BC$37))),ABS(-100+(100*(('10 (ind)'!BC25-MIN('10 (ind)'!BC$6:BC$37))/(MAX('10 (ind)'!BC$6:BC$37)-MIN('10 (ind)'!BC$6:BC$37))))))</f>
        <v>10.77724161471925</v>
      </c>
      <c r="BD26" s="75">
        <f>IF('10 (ind)'!BD$1="si",100*(('10 (ind)'!BD25-MIN('10 (ind)'!BD$6:BD$37))/(MAX('10 (ind)'!BD$6:BD$37)-MIN('10 (ind)'!BD$6:BD$37))),ABS(-100+(100*(('10 (ind)'!BD25-MIN('10 (ind)'!BD$6:BD$37))/(MAX('10 (ind)'!BD$6:BD$37)-MIN('10 (ind)'!BD$6:BD$37))))))</f>
        <v>12.253609524895399</v>
      </c>
      <c r="BE26" s="75">
        <f>IF('10 (ind)'!BE$1="si",100*(('10 (ind)'!BE25-MIN('10 (ind)'!BE$6:BE$37))/(MAX('10 (ind)'!BE$6:BE$37)-MIN('10 (ind)'!BE$6:BE$37))),ABS(-100+(100*(('10 (ind)'!BE25-MIN('10 (ind)'!BE$6:BE$37))/(MAX('10 (ind)'!BE$6:BE$37)-MIN('10 (ind)'!BE$6:BE$37))))))</f>
        <v>1.6635859519408478</v>
      </c>
      <c r="BF26" s="75">
        <f>IF('10 (ind)'!BF$1="si",100*(('10 (ind)'!BF25-MIN('10 (ind)'!BF$6:BF$37))/(MAX('10 (ind)'!BF$6:BF$37)-MIN('10 (ind)'!BF$6:BF$37))),ABS(-100+(100*(('10 (ind)'!BF25-MIN('10 (ind)'!BF$6:BF$37))/(MAX('10 (ind)'!BF$6:BF$37)-MIN('10 (ind)'!BF$6:BF$37))))))</f>
        <v>4.278218358340558</v>
      </c>
      <c r="BG26" s="75">
        <f>IF('10 (ind)'!BG$1="si",100*(('10 (ind)'!BG25-MIN('10 (ind)'!BG$6:BG$37))/(MAX('10 (ind)'!BG$6:BG$37)-MIN('10 (ind)'!BG$6:BG$37))),ABS(-100+(100*(('10 (ind)'!BG25-MIN('10 (ind)'!BG$6:BG$37))/(MAX('10 (ind)'!BG$6:BG$37)-MIN('10 (ind)'!BG$6:BG$37))))))</f>
        <v>28.90815582646929</v>
      </c>
      <c r="BH26" s="75">
        <f>IF('10 (ind)'!BH$1="si",100*(('10 (ind)'!BH25-MIN('10 (ind)'!BH$6:BH$37))/(MAX('10 (ind)'!BH$6:BH$37)-MIN('10 (ind)'!BH$6:BH$37))),ABS(-100+(100*(('10 (ind)'!BH25-MIN('10 (ind)'!BH$6:BH$37))/(MAX('10 (ind)'!BH$6:BH$37)-MIN('10 (ind)'!BH$6:BH$37))))))</f>
        <v>2.2025465348747506</v>
      </c>
      <c r="BI26" s="75">
        <f>IF('10 (ind)'!BI$1="si",100*(('10 (ind)'!BI25-MIN('10 (ind)'!BI$6:BI$37))/(MAX('10 (ind)'!BI$6:BI$37)-MIN('10 (ind)'!BI$6:BI$37))),ABS(-100+(100*(('10 (ind)'!BI25-MIN('10 (ind)'!BI$6:BI$37))/(MAX('10 (ind)'!BI$6:BI$37)-MIN('10 (ind)'!BI$6:BI$37))))))</f>
        <v>95.443946470422219</v>
      </c>
      <c r="BJ26" s="75">
        <f>IF('10 (ind)'!BJ$1="si",100*(('10 (ind)'!BJ25-MIN('10 (ind)'!BJ$6:BJ$37))/(MAX('10 (ind)'!BJ$6:BJ$37)-MIN('10 (ind)'!BJ$6:BJ$37))),ABS(-100+(100*(('10 (ind)'!BJ25-MIN('10 (ind)'!BJ$6:BJ$37))/(MAX('10 (ind)'!BJ$6:BJ$37)-MIN('10 (ind)'!BJ$6:BJ$37))))))</f>
        <v>20.557358050688151</v>
      </c>
      <c r="BK26" s="75">
        <f>IF('10 (ind)'!BK$1="si",100*(('10 (ind)'!BK25-MIN('10 (ind)'!BK$6:BK$37))/(MAX('10 (ind)'!BK$6:BK$37)-MIN('10 (ind)'!BK$6:BK$37))),ABS(-100+(100*(('10 (ind)'!BK25-MIN('10 (ind)'!BK$6:BK$37))/(MAX('10 (ind)'!BK$6:BK$37)-MIN('10 (ind)'!BK$6:BK$37))))))</f>
        <v>9.0083334858140933</v>
      </c>
      <c r="BL26" s="75">
        <f>IF('10 (ind)'!BL$1="si",100*(('10 (ind)'!BL25-MIN('10 (ind)'!BL$6:BL$37))/(MAX('10 (ind)'!BL$6:BL$37)-MIN('10 (ind)'!BL$6:BL$37))),ABS(-100+(100*(('10 (ind)'!BL25-MIN('10 (ind)'!BL$6:BL$37))/(MAX('10 (ind)'!BL$6:BL$37)-MIN('10 (ind)'!BL$6:BL$37))))))</f>
        <v>17.117117117117118</v>
      </c>
      <c r="BM26" s="75">
        <f>IF('10 (ind)'!BM$1="si",100*(('10 (ind)'!BM25-MIN('10 (ind)'!BM$6:BM$37))/(MAX('10 (ind)'!BM$6:BM$37)-MIN('10 (ind)'!BM$6:BM$37))),ABS(-100+(100*(('10 (ind)'!BM25-MIN('10 (ind)'!BM$6:BM$37))/(MAX('10 (ind)'!BM$6:BM$37)-MIN('10 (ind)'!BM$6:BM$37))))))</f>
        <v>29.456824538190336</v>
      </c>
      <c r="BN26" s="75">
        <f>IF('10 (ind)'!BN$1="si",100*(('10 (ind)'!BN25-MIN('10 (ind)'!BN$6:BN$37))/(MAX('10 (ind)'!BN$6:BN$37)-MIN('10 (ind)'!BN$6:BN$37))),ABS(-100+(100*(('10 (ind)'!BN25-MIN('10 (ind)'!BN$6:BN$37))/(MAX('10 (ind)'!BN$6:BN$37)-MIN('10 (ind)'!BN$6:BN$37))))))</f>
        <v>68.703717482478467</v>
      </c>
      <c r="BO26" s="75">
        <f>IF('10 (ind)'!BO$1="si",100*(('10 (ind)'!BO25-MIN('10 (ind)'!BO$6:BO$37))/(MAX('10 (ind)'!BO$6:BO$37)-MIN('10 (ind)'!BO$6:BO$37))),ABS(-100+(100*(('10 (ind)'!BO25-MIN('10 (ind)'!BO$6:BO$37))/(MAX('10 (ind)'!BO$6:BO$37)-MIN('10 (ind)'!BO$6:BO$37))))))</f>
        <v>25.595650238704586</v>
      </c>
      <c r="BP26" s="75">
        <f>IF('10 (ind)'!BP$1="si",100*(('10 (ind)'!BP25-MIN('10 (ind)'!BP$6:BP$37))/(MAX('10 (ind)'!BP$6:BP$37)-MIN('10 (ind)'!BP$6:BP$37))),ABS(-100+(100*(('10 (ind)'!BP25-MIN('10 (ind)'!BP$6:BP$37))/(MAX('10 (ind)'!BP$6:BP$37)-MIN('10 (ind)'!BP$6:BP$37))))))</f>
        <v>3.7304838313425779</v>
      </c>
      <c r="BQ26" s="75">
        <f>IF('10 (ind)'!BQ$1="si",100*(('10 (ind)'!BQ25-MIN('10 (ind)'!BQ$6:BQ$37))/(MAX('10 (ind)'!BQ$6:BQ$37)-MIN('10 (ind)'!BQ$6:BQ$37))),ABS(-100+(100*(('10 (ind)'!BQ25-MIN('10 (ind)'!BQ$6:BQ$37))/(MAX('10 (ind)'!BQ$6:BQ$37)-MIN('10 (ind)'!BQ$6:BQ$37))))))</f>
        <v>10.490624657336312</v>
      </c>
      <c r="BR26" s="75">
        <f>IF('10 (ind)'!BR$1="si",100*(('10 (ind)'!BR25-MIN('10 (ind)'!BR$6:BR$37))/(MAX('10 (ind)'!BR$6:BR$37)-MIN('10 (ind)'!BR$6:BR$37))),ABS(-100+(100*(('10 (ind)'!BR25-MIN('10 (ind)'!BR$6:BR$37))/(MAX('10 (ind)'!BP$6:BP$37)-MIN('10 (ind)'!BR$6:BR$37))))))</f>
        <v>15.070760528373848</v>
      </c>
      <c r="BS26" s="75">
        <f>IF('10 (ind)'!BS$1="si",100*(('10 (ind)'!BS25-MIN('10 (ind)'!BS$6:BS$37))/(MAX('10 (ind)'!BS$6:BS$37)-MIN('10 (ind)'!BS$6:BS$37))),ABS(-100+(100*(('10 (ind)'!BS25-MIN('10 (ind)'!BS$6:BS$37))/(MAX('10 (ind)'!BQ$6:BQ$37)-MIN('10 (ind)'!BS$6:BS$37))))))</f>
        <v>49.460772934838417</v>
      </c>
      <c r="BT26" s="75">
        <f>IF('10 (ind)'!BT$1="si",100*(('10 (ind)'!BT25-MIN('10 (ind)'!BT$6:BT$37))/(MAX('10 (ind)'!BT$6:BT$37)-MIN('10 (ind)'!BT$6:BT$37))),ABS(-100+(100*(('10 (ind)'!BT25-MIN('10 (ind)'!BT$6:BT$37))/(MAX('10 (ind)'!BR$6:BR$37)-MIN('10 (ind)'!BT$6:BT$37))))))</f>
        <v>92.747347171859587</v>
      </c>
      <c r="BU26" s="75">
        <f>IF('10 (ind)'!BU$1="si",100*(('10 (ind)'!BU25-MIN('10 (ind)'!BU$6:BU$37))/(MAX('10 (ind)'!BU$6:BU$37)-MIN('10 (ind)'!BU$6:BU$37))),ABS(-100+(100*(('10 (ind)'!BU25-MIN('10 (ind)'!BU$6:BU$37))/(MAX('10 (ind)'!BU$6:BU$37)-MIN('10 (ind)'!BU$6:BU$37))))))</f>
        <v>52.032690695725073</v>
      </c>
      <c r="BV26" s="75">
        <f>IF('10 (ind)'!BV$1="si",100*(('10 (ind)'!BV25-MIN('10 (ind)'!BV$6:BV$37))/(MAX('10 (ind)'!BV$6:BV$37)-MIN('10 (ind)'!BV$6:BV$37))),ABS(-100+(100*(('10 (ind)'!BV25-MIN('10 (ind)'!BV$6:BV$37))/(MAX('10 (ind)'!BV$6:BV$37)-MIN('10 (ind)'!BV$6:BV$37))))))</f>
        <v>20.565243535778713</v>
      </c>
      <c r="BW26" s="75">
        <f>IF('10 (ind)'!BW$1="si",100*(('10 (ind)'!BW25-MIN('10 (ind)'!BW$6:BW$37))/(MAX('10 (ind)'!BW$6:BW$37)-MIN('10 (ind)'!BW$6:BW$37))),ABS(-100+(100*(('10 (ind)'!BW25-MIN('10 (ind)'!BW$6:BW$37))/(MAX('10 (ind)'!BW$6:BW$37)-MIN('10 (ind)'!BW$6:BW$37))))))</f>
        <v>42.412400677347925</v>
      </c>
      <c r="BX26" s="75">
        <f>IF('10 (ind)'!BX$1="si",100*(('10 (ind)'!BX25-MIN('10 (ind)'!BX$6:BX$37))/(MAX('10 (ind)'!BX$6:BX$37)-MIN('10 (ind)'!BX$6:BX$37))),ABS(-100+(100*(('10 (ind)'!BX25-MIN('10 (ind)'!BX$6:BX$37))/(MAX('10 (ind)'!BX$6:BX$37)-MIN('10 (ind)'!BX$6:BX$37))))))</f>
        <v>15.283044069717761</v>
      </c>
      <c r="BY26" s="75">
        <f>IF('10 (ind)'!BY$1="si",100*(('10 (ind)'!BY25-MIN('10 (ind)'!BY$6:BY$37))/(MAX('10 (ind)'!BY$6:BY$37)-MIN('10 (ind)'!BY$6:BY$37))),ABS(-100+(100*(('10 (ind)'!BY25-MIN('10 (ind)'!BY$6:BY$37))/(MAX('10 (ind)'!BY$6:BY$37)-MIN('10 (ind)'!BY$6:BY$37))))))</f>
        <v>26.077350907503309</v>
      </c>
      <c r="BZ26" s="75">
        <f>IF('10 (ind)'!BZ$1="si",100*(('10 (ind)'!BZ25-MIN('10 (ind)'!BZ$6:BZ$37))/(MAX('10 (ind)'!BZ$6:BZ$37)-MIN('10 (ind)'!BZ$6:BZ$37))),ABS(-100+(100*(('10 (ind)'!BZ25-MIN('10 (ind)'!BZ$6:BZ$37))/(MAX('10 (ind)'!BZ$6:BZ$37)-MIN('10 (ind)'!BZ$6:BZ$37))))))</f>
        <v>0</v>
      </c>
      <c r="CA26" s="75">
        <f>IF('10 (ind)'!CA$1="si",100*(('10 (ind)'!CA25-MIN('10 (ind)'!CA$6:CA$37))/(MAX('10 (ind)'!CA$6:CA$37)-MIN('10 (ind)'!CA$6:CA$37))),ABS(-100+(100*(('10 (ind)'!CA25-MIN('10 (ind)'!CA$6:CA$37))/(MAX('10 (ind)'!CA$6:CA$37)-MIN('10 (ind)'!CA$6:CA$37))))))</f>
        <v>1.5622966146105672</v>
      </c>
      <c r="CB26" s="75">
        <f>IF('10 (ind)'!CB$1="si",100*(('10 (ind)'!CB25-MIN('10 (ind)'!CB$6:CB$37))/(MAX('10 (ind)'!CB$6:CB$37)-MIN('10 (ind)'!CB$6:CB$37))),ABS(-100+(100*(('10 (ind)'!CB25-MIN('10 (ind)'!CB$6:CB$37))/(MAX('10 (ind)'!CB$6:CB$37)-MIN('10 (ind)'!CB$6:CB$37))))))</f>
        <v>27.950310559006212</v>
      </c>
      <c r="CC26" s="75">
        <f>IF('10 (ind)'!CC$1="si",100*(('10 (ind)'!CC25-MIN('10 (ind)'!CC$6:CC$37))/(MAX('10 (ind)'!CC$6:CC$37)-MIN('10 (ind)'!CC$6:CC$37))),ABS(-100+(100*(('10 (ind)'!CC25-MIN('10 (ind)'!CC$6:CC$37))/(MAX('10 (ind)'!CC$6:CC$37)-MIN('10 (ind)'!CC$6:CC$37))))))</f>
        <v>0</v>
      </c>
      <c r="CD26" s="75">
        <f>IF('10 (ind)'!CD$1="si",100*(('10 (ind)'!CD25-MIN('10 (ind)'!CD$6:CD$37))/(MAX('10 (ind)'!CD$6:CD$37)-MIN('10 (ind)'!CD$6:CD$37))),ABS(-100+(100*(('10 (ind)'!CD25-MIN('10 (ind)'!CD$6:CD$37))/(MAX('10 (ind)'!CD$6:CD$37)-MIN('10 (ind)'!CD$6:CD$37))))))</f>
        <v>2.415555778290067</v>
      </c>
      <c r="CE26" s="75">
        <f>IF('10 (ind)'!CE$1="si",100*(('10 (ind)'!CE25-MIN('10 (ind)'!CE$6:CE$37))/(MAX('10 (ind)'!CE$6:CE$37)-MIN('10 (ind)'!CE$6:CE$37))),ABS(-100+(100*(('10 (ind)'!CE25-MIN('10 (ind)'!CE$6:CE$37))/(MAX('10 (ind)'!CE$6:CE$37)-MIN('10 (ind)'!CE$6:CE$37))))))</f>
        <v>13.760297573536581</v>
      </c>
      <c r="CF26" s="75">
        <f>IF('10 (ind)'!CF$1="si",100*(('10 (ind)'!CF25-MIN('10 (ind)'!CF$6:CF$37))/(MAX('10 (ind)'!CF$6:CF$37)-MIN('10 (ind)'!CF$6:CF$37))),ABS(-100+(100*(('10 (ind)'!CF25-MIN('10 (ind)'!CF$6:CF$37))/(MAX('10 (ind)'!CF$6:CF$37)-MIN('10 (ind)'!CF$6:CF$37))))))</f>
        <v>0.34395561570985567</v>
      </c>
      <c r="CG26" s="75">
        <f>IF('10 (ind)'!CG$1="si",100*(('10 (ind)'!CG25-MIN('10 (ind)'!CG$6:CG$37))/(MAX('10 (ind)'!CG$6:CG$37)-MIN('10 (ind)'!CG$6:CG$37))),ABS(-100+(100*(('10 (ind)'!CG25-MIN('10 (ind)'!CG$6:CG$37))/(MAX('10 (ind)'!CG$6:CG$37)-MIN('10 (ind)'!CG$6:CG$37))))))</f>
        <v>5.3878820867926311</v>
      </c>
      <c r="CH26" s="75">
        <f>IF('10 (ind)'!CH$1="si",100*(('10 (ind)'!CH25-MIN('10 (ind)'!CH$6:CH$37))/(MAX('10 (ind)'!CH$6:CH$37)-MIN('10 (ind)'!CH$6:CH$37))),ABS(-100+(100*(('10 (ind)'!CH25-MIN('10 (ind)'!CH$6:CH$37))/(MAX('10 (ind)'!CH$6:CH$37)-MIN('10 (ind)'!CH$6:CH$37))))))</f>
        <v>31.309303333154563</v>
      </c>
      <c r="CI26" s="75">
        <f>IF('10 (ind)'!CI$1="si",100*(('10 (ind)'!CI25-MIN('10 (ind)'!CI$6:CI$37))/(MAX('10 (ind)'!CI$6:CI$37)-MIN('10 (ind)'!CI$6:CI$37))),ABS(-100+(100*(('10 (ind)'!CI25-MIN('10 (ind)'!CI$6:CI$37))/(MAX('10 (ind)'!CI$6:CI$37)-MIN('10 (ind)'!CI$6:CI$37))))))</f>
        <v>22.702343786992309</v>
      </c>
      <c r="CJ26" s="75">
        <f>IF('10 (ind)'!CJ$1="si",100*(('10 (ind)'!CJ25-MIN('10 (ind)'!CJ$6:CJ$37))/(MAX('10 (ind)'!CJ$6:CJ$37)-MIN('10 (ind)'!CJ$6:CJ$37))),ABS(-100+(100*(('10 (ind)'!CJ25-MIN('10 (ind)'!CJ$6:CJ$37))/(MAX('10 (ind)'!CJ$6:CJ$37)-MIN('10 (ind)'!CJ$6:CJ$37))))))</f>
        <v>18.602833709393376</v>
      </c>
      <c r="CK26" s="75">
        <f>IF('10 (ind)'!CK$1="si",100*(('10 (ind)'!CK25-MIN('10 (ind)'!CK$6:CK$37))/(MAX('10 (ind)'!CK$6:CK$37)-MIN('10 (ind)'!CK$6:CK$37))),ABS(-100+(100*(('10 (ind)'!CK25-MIN('10 (ind)'!CK$6:CK$37))/(MAX('10 (ind)'!CK$6:CK$37)-MIN('10 (ind)'!CK$6:CK$37))))))</f>
        <v>2.8744981321666305</v>
      </c>
      <c r="CL26" s="75">
        <f>IF('10 (ind)'!CL$1="si",100*(('10 (ind)'!CL25-MIN('10 (ind)'!CL$6:CL$37))/(MAX('10 (ind)'!CL$6:CL$37)-MIN('10 (ind)'!CL$6:CL$37))),ABS(-100+(100*(('10 (ind)'!CL25-MIN('10 (ind)'!CL$6:CL$37))/(MAX('10 (ind)'!CL$6:CL$37)-MIN('10 (ind)'!CL$6:CL$37))))))</f>
        <v>1.1389210080321488</v>
      </c>
      <c r="CM26" s="75">
        <f>IF('10 (ind)'!CM$1="si",100*(('10 (ind)'!CM25-MIN('10 (ind)'!CM$6:CM$37))/(MAX('10 (ind)'!CM$6:CM$37)-MIN('10 (ind)'!CM$6:CM$37))),ABS(-100+(100*(('10 (ind)'!CM25-MIN('10 (ind)'!CM$6:CM$37))/(MAX('10 (ind)'!CM$6:CM$37)-MIN('10 (ind)'!CM$6:CM$37))))))</f>
        <v>6.7150830106160475</v>
      </c>
    </row>
    <row r="27" spans="1:91">
      <c r="A27" s="18" t="s">
        <v>225</v>
      </c>
      <c r="B27" s="87">
        <f>IF('10 (ind)'!B$1="si",100*(('10 (ind)'!B26-MIN('10 (ind)'!B$6:B$37))/(MAX('10 (ind)'!B$6:B$37)-MIN('10 (ind)'!B$6:B$37))),ABS(-100+(100*(('10 (ind)'!B26-MIN('10 (ind)'!B$6:B$37))/(MAX('10 (ind)'!B$6:B$37)-MIN('10 (ind)'!B$6:B$37))))))</f>
        <v>16.899522099117924</v>
      </c>
      <c r="C27" s="87">
        <f>IF('10 (ind)'!C$1="si",100*(('10 (ind)'!C26-MIN('10 (ind)'!C$6:C$37))/(MAX('10 (ind)'!C$6:C$37)-MIN('10 (ind)'!C$6:C$37))),ABS(-100+(100*(('10 (ind)'!C26-MIN('10 (ind)'!C$6:C$37))/(MAX('10 (ind)'!C$6:C$37)-MIN('10 (ind)'!C$6:C$37))))))</f>
        <v>22.341239289705701</v>
      </c>
      <c r="D27" s="87">
        <f>IF('10 (ind)'!D$1="si",100*(('10 (ind)'!D26-MIN('10 (ind)'!D$6:D$37))/(MAX('10 (ind)'!D$6:D$37)-MIN('10 (ind)'!D$6:D$37))),ABS(-100+(100*(('10 (ind)'!D26-MIN('10 (ind)'!D$6:D$37))/(MAX('10 (ind)'!D$6:D$37)-MIN('10 (ind)'!D$6:D$37))))))</f>
        <v>69.699330868744553</v>
      </c>
      <c r="E27" s="87">
        <f>IF('10 (ind)'!E$1="si",100*(('10 (ind)'!E26-MIN('10 (ind)'!E$6:E$37))/(MAX('10 (ind)'!E$6:E$37)-MIN('10 (ind)'!E$6:E$37))),ABS(-100+(100*(('10 (ind)'!E26-MIN('10 (ind)'!E$6:E$37))/(MAX('10 (ind)'!E$6:E$37)-MIN('10 (ind)'!E$6:E$37))))))</f>
        <v>41.52754411282649</v>
      </c>
      <c r="F27" s="87">
        <f>IF('10 (ind)'!F$1="si",100*(('10 (ind)'!F26-MIN('10 (ind)'!F$6:F$37))/(MAX('10 (ind)'!F$6:F$37)-MIN('10 (ind)'!F$6:F$37))),ABS(-100+(100*(('10 (ind)'!F26-MIN('10 (ind)'!F$6:F$37))/(MAX('10 (ind)'!F$6:F$37)-MIN('10 (ind)'!F$6:F$37))))))</f>
        <v>0</v>
      </c>
      <c r="G27" s="87">
        <f>IF('10 (ind)'!G$1="si",100*(('10 (ind)'!G26-MIN('10 (ind)'!G$6:G$37))/(MAX('10 (ind)'!G$6:G$37)-MIN('10 (ind)'!G$6:G$37))),ABS(-100+(100*(('10 (ind)'!G26-MIN('10 (ind)'!G$6:G$37))/(MAX('10 (ind)'!G$6:G$37)-MIN('10 (ind)'!G$6:G$37))))))</f>
        <v>14.406779661016941</v>
      </c>
      <c r="H27" s="87">
        <f>IF('10 (ind)'!H$1="si",100*(('10 (ind)'!H26-MIN('10 (ind)'!H$6:H$37))/(MAX('10 (ind)'!H$6:H$37)-MIN('10 (ind)'!H$6:H$37))),ABS(-100+(100*(('10 (ind)'!H26-MIN('10 (ind)'!H$6:H$37))/(MAX('10 (ind)'!H$6:H$37)-MIN('10 (ind)'!H$6:H$37))))))</f>
        <v>57.307692307692314</v>
      </c>
      <c r="I27" s="87">
        <f>IF('10 (ind)'!I$1="si",100*(('10 (ind)'!I26-MIN('10 (ind)'!I$6:I$37))/(MAX('10 (ind)'!I$6:I$37)-MIN('10 (ind)'!I$6:I$37))),ABS(-100+(100*(('10 (ind)'!I26-MIN('10 (ind)'!I$6:I$37))/(MAX('10 (ind)'!I$6:I$37)-MIN('10 (ind)'!I$6:I$37))))))</f>
        <v>53.125000000000014</v>
      </c>
      <c r="J27" s="87">
        <f>IF('10 (ind)'!J$1="si",100*(('10 (ind)'!J26-MIN('10 (ind)'!J$6:J$37))/(MAX('10 (ind)'!J$6:J$37)-MIN('10 (ind)'!J$6:J$37))),ABS(-100+(100*(('10 (ind)'!J26-MIN('10 (ind)'!J$6:J$37))/(MAX('10 (ind)'!J$6:J$37)-MIN('10 (ind)'!J$6:J$37))))))</f>
        <v>42.699115044247776</v>
      </c>
      <c r="K27" s="87">
        <f>IF('10 (ind)'!K$1="si",100*(('10 (ind)'!K26-MIN('10 (ind)'!K$6:K$37))/(MAX('10 (ind)'!K$6:K$37)-MIN('10 (ind)'!K$6:K$37))),ABS(-100+(100*(('10 (ind)'!K26-MIN('10 (ind)'!K$6:K$37))/(MAX('10 (ind)'!K$6:K$37)-MIN('10 (ind)'!K$6:K$37))))))</f>
        <v>11.137127689960073</v>
      </c>
      <c r="L27" s="87">
        <f>IF('10 (ind)'!L$1="si",100*(('10 (ind)'!L26-MIN('10 (ind)'!L$6:L$37))/(MAX('10 (ind)'!L$6:L$37)-MIN('10 (ind)'!L$6:L$37))),ABS(-100+(100*(('10 (ind)'!L26-MIN('10 (ind)'!L$6:L$37))/(MAX('10 (ind)'!L$6:L$37)-MIN('10 (ind)'!L$6:L$37))))))</f>
        <v>97.394791897909883</v>
      </c>
      <c r="M27" s="87">
        <f>IF('10 (ind)'!M$1="si",100*(('10 (ind)'!M26-MIN('10 (ind)'!M$6:M$37))/(MAX('10 (ind)'!M$6:M$37)-MIN('10 (ind)'!M$6:M$37))),ABS(-100+(100*(('10 (ind)'!M26-MIN('10 (ind)'!M$6:M$37))/(MAX('10 (ind)'!M$6:M$37)-MIN('10 (ind)'!M$6:M$37))))))</f>
        <v>64.830400054925292</v>
      </c>
      <c r="N27" s="87">
        <f>IF('10 (ind)'!N$1="si",100*(('10 (ind)'!N26-MIN('10 (ind)'!N$6:N$37))/(MAX('10 (ind)'!N$6:N$37)-MIN('10 (ind)'!N$6:N$37))),ABS(-100+(100*(('10 (ind)'!N26-MIN('10 (ind)'!N$6:N$37))/(MAX('10 (ind)'!N$6:N$37)-MIN('10 (ind)'!N$6:N$37))))))</f>
        <v>62.495279995354025</v>
      </c>
      <c r="O27" s="87">
        <f>IF('10 (ind)'!O$1="si",100*(('10 (ind)'!O26-MIN('10 (ind)'!O$6:O$37))/(MAX('10 (ind)'!O$6:O$37)-MIN('10 (ind)'!O$6:O$37))),ABS(-100+(100*(('10 (ind)'!O26-MIN('10 (ind)'!O$6:O$37))/(MAX('10 (ind)'!O$6:O$37)-MIN('10 (ind)'!O$6:O$37))))))</f>
        <v>83.288281718064326</v>
      </c>
      <c r="P27" s="87">
        <f>IF('10 (ind)'!P$1="si",100*(('10 (ind)'!P26-MIN('10 (ind)'!P$6:P$37))/(MAX('10 (ind)'!P$6:P$37)-MIN('10 (ind)'!P$6:P$37))),ABS(-100+(100*(('10 (ind)'!P26-MIN('10 (ind)'!P$6:P$37))/(MAX('10 (ind)'!P$6:P$37)-MIN('10 (ind)'!P$6:P$37))))))</f>
        <v>1.3533831786783124</v>
      </c>
      <c r="Q27" s="87">
        <f>IF('10 (ind)'!Q$1="si",100*(('10 (ind)'!Q26-MIN('10 (ind)'!Q$6:Q$37))/(MAX('10 (ind)'!Q$6:Q$37)-MIN('10 (ind)'!Q$6:Q$37))),ABS(-100+(100*(('10 (ind)'!Q26-MIN('10 (ind)'!Q$6:Q$37))/(MAX('10 (ind)'!Q$6:Q$37)-MIN('10 (ind)'!Q$6:Q$37))))))</f>
        <v>5.1493992632151153</v>
      </c>
      <c r="R27" s="87">
        <f>IF('10 (ind)'!R$1="si",100*(('10 (ind)'!R26-MIN('10 (ind)'!R$6:R$37))/(MAX('10 (ind)'!R$6:R$37)-MIN('10 (ind)'!R$6:R$37))),ABS(-100+(100*(('10 (ind)'!R26-MIN('10 (ind)'!R$6:R$37))/(MAX('10 (ind)'!R$6:R$37)-MIN('10 (ind)'!R$6:R$37))))))</f>
        <v>0.64275348016580647</v>
      </c>
      <c r="S27" s="75">
        <f>ABS(ABS(('10 (ind)'!S26-((MAX('10 (ind)'!S$6:S$37)+MIN('10 (ind)'!S$6:S$37))/2))/(((MAX('10 (ind)'!S$6:S$37)+MIN('10 (ind)'!S$6:S$37))/2)-MAX('10 (ind)'!S$6:S$37))*100)-100)</f>
        <v>79.47019867549669</v>
      </c>
      <c r="T27" s="75">
        <f>IF('10 (ind)'!T$1="si",100*(('10 (ind)'!T26-MIN('10 (ind)'!T$6:T$37))/(MAX('10 (ind)'!T$6:T$37)-MIN('10 (ind)'!T$6:T$37))),ABS(-100+(100*(('10 (ind)'!T26-MIN('10 (ind)'!T$6:T$37))/(MAX('10 (ind)'!T$6:T$37)-MIN('10 (ind)'!T$6:T$37))))))</f>
        <v>24.616748513312942</v>
      </c>
      <c r="U27" s="75">
        <f>IF('10 (ind)'!U$1="si",100*(('10 (ind)'!U26-MIN('10 (ind)'!U$6:U$37))/(MAX('10 (ind)'!U$6:U$37)-MIN('10 (ind)'!U$6:U$37))),ABS(-100+(100*(('10 (ind)'!U26-MIN('10 (ind)'!U$6:U$37))/(MAX('10 (ind)'!U$6:U$37)-MIN('10 (ind)'!U$6:U$37))))))</f>
        <v>80</v>
      </c>
      <c r="V27" s="75">
        <f>IF('10 (ind)'!V$1="si",100*(('10 (ind)'!V26-MIN('10 (ind)'!V$6:V$37))/(MAX('10 (ind)'!V$6:V$37)-MIN('10 (ind)'!V$6:V$37))),ABS(-100+(100*(('10 (ind)'!V26-MIN('10 (ind)'!V$6:V$37))/(MAX('10 (ind)'!V$6:V$37)-MIN('10 (ind)'!V$6:V$37))))))</f>
        <v>85.810810810810807</v>
      </c>
      <c r="W27" s="75">
        <f>IF('10 (ind)'!W$1="si",100*(('10 (ind)'!W26-MIN('10 (ind)'!W$6:W$37))/(MAX('10 (ind)'!W$6:W$37)-MIN('10 (ind)'!W$6:W$37))),ABS(-100+(100*(('10 (ind)'!W26-MIN('10 (ind)'!W$6:W$37))/(MAX('10 (ind)'!W$6:W$37)-MIN('10 (ind)'!W$6:W$37))))))</f>
        <v>80.975376426631598</v>
      </c>
      <c r="X27" s="75">
        <f>IF('10 (ind)'!X$1="si",100*(('10 (ind)'!X26-MIN('10 (ind)'!X$6:X$37))/(MAX('10 (ind)'!X$6:X$37)-MIN('10 (ind)'!X$6:X$37))),ABS(-100+(100*(('10 (ind)'!X26-MIN('10 (ind)'!X$6:X$37))/(MAX('10 (ind)'!X$6:X$37)-MIN('10 (ind)'!X$6:X$37))))))</f>
        <v>51.687877025111071</v>
      </c>
      <c r="Y27" s="75">
        <f>IF('10 (ind)'!Y$1="si",100*(('10 (ind)'!Y26-MIN('10 (ind)'!Y$6:Y$37))/(MAX('10 (ind)'!Y$6:Y$37)-MIN('10 (ind)'!Y$6:Y$37))),ABS(-100+(100*(('10 (ind)'!Y26-MIN('10 (ind)'!Y$6:Y$37))/(MAX('10 (ind)'!Y$6:Y$37)-MIN('10 (ind)'!Y$6:Y$37))))))</f>
        <v>34.78859409295697</v>
      </c>
      <c r="Z27" s="75">
        <f>IF('10 (ind)'!Z$1="si",100*(('10 (ind)'!Z26-MIN('10 (ind)'!Z$6:Z$37))/(MAX('10 (ind)'!Z$6:Z$37)-MIN('10 (ind)'!Z$6:Z$37))),ABS(-100+(100*(('10 (ind)'!Z26-MIN('10 (ind)'!Z$6:Z$37))/(MAX('10 (ind)'!Z$6:Z$37)-MIN('10 (ind)'!Z$6:Z$37))))))</f>
        <v>16.272374328211257</v>
      </c>
      <c r="AA27" s="75">
        <f>IF('10 (ind)'!AA$1="si",100*(('10 (ind)'!AA26-MIN('10 (ind)'!AA$6:AA$37))/(MAX('10 (ind)'!AA$6:AA$37)-MIN('10 (ind)'!AA$6:AA$37))),ABS(-100+(100*(('10 (ind)'!AA26-MIN('10 (ind)'!AA$6:AA$37))/(MAX('10 (ind)'!AA$6:AA$37)-MIN('10 (ind)'!AA$6:AA$37))))))</f>
        <v>27.303716313202457</v>
      </c>
      <c r="AB27" s="75">
        <f>IF('10 (ind)'!AB$1="si",100*(('10 (ind)'!AB26-MIN('10 (ind)'!AB$6:AB$37))/(MAX('10 (ind)'!AB$6:AB$37)-MIN('10 (ind)'!AB$6:AB$37))),ABS(-100+(100*(('10 (ind)'!AB26-MIN('10 (ind)'!AB$6:AB$37))/(MAX('10 (ind)'!AB$6:AB$37)-MIN('10 (ind)'!AB$6:AB$37))))))</f>
        <v>22.521413137682433</v>
      </c>
      <c r="AC27" s="75">
        <f>IF('10 (ind)'!AC$1="si",100*(('10 (ind)'!AC26-MIN('10 (ind)'!AC$6:AC$37))/(MAX('10 (ind)'!AC$6:AC$37)-MIN('10 (ind)'!AC$6:AC$37))),ABS(-100+(100*(('10 (ind)'!AC26-MIN('10 (ind)'!AC$6:AC$37))/(MAX('10 (ind)'!AC$6:AC$37)-MIN('10 (ind)'!AC$6:AC$37))))))</f>
        <v>49.275211758078072</v>
      </c>
      <c r="AD27" s="75">
        <f>IF('10 (ind)'!AD$1="si",100*(('10 (ind)'!AD26-MIN('10 (ind)'!AD$6:AD$37))/(MAX('10 (ind)'!AD$6:AD$37)-MIN('10 (ind)'!AD$6:AD$37))),ABS(-100+(100*(('10 (ind)'!AD26-MIN('10 (ind)'!AD$6:AD$37))/(MAX('10 (ind)'!AD$6:AD$37)-MIN('10 (ind)'!AD$6:AD$37))))))</f>
        <v>81.351957423594527</v>
      </c>
      <c r="AE27" s="75">
        <f>IF('10 (ind)'!AE$1="si",100*(('10 (ind)'!AE26-MIN('10 (ind)'!AE$6:AE$37))/(MAX('10 (ind)'!AE$6:AE$37)-MIN('10 (ind)'!AE$6:AE$37))),ABS(-100+(100*(('10 (ind)'!AE26-MIN('10 (ind)'!AE$6:AE$37))/(MAX('10 (ind)'!AE$6:AE$37)-MIN('10 (ind)'!AE$6:AE$37))))))</f>
        <v>43.650886999973629</v>
      </c>
      <c r="AF27" s="75">
        <f>IF('10 (ind)'!AF$1="si",100*(('10 (ind)'!AF26-MIN('10 (ind)'!AF$6:AF$37))/(MAX('10 (ind)'!AF$6:AF$37)-MIN('10 (ind)'!AF$6:AF$37))),ABS(-100+(100*(('10 (ind)'!AF26-MIN('10 (ind)'!AF$6:AF$37))/(MAX('10 (ind)'!AF$6:AF$37)-MIN('10 (ind)'!AF$6:AF$37))))))</f>
        <v>49.997503611551444</v>
      </c>
      <c r="AG27" s="75">
        <f>IF('10 (ind)'!AG$1="si",100*(('10 (ind)'!AG26-MIN('10 (ind)'!AG$6:AG$37))/(MAX('10 (ind)'!AG$6:AG$37)-MIN('10 (ind)'!AG$6:AG$37))),ABS(-100+(100*(('10 (ind)'!AG26-MIN('10 (ind)'!AG$6:AG$37))/(MAX('10 (ind)'!AG$6:AG$37)-MIN('10 (ind)'!AG$6:AG$37))))))</f>
        <v>80.776672229693602</v>
      </c>
      <c r="AH27" s="75">
        <f>IF('10 (ind)'!AH$1="si",100*(('10 (ind)'!AH26-MIN('10 (ind)'!AH$6:AH$37))/(MAX('10 (ind)'!AH$6:AH$37)-MIN('10 (ind)'!AH$6:AH$37))),ABS(-100+(100*(('10 (ind)'!AH26-MIN('10 (ind)'!AH$6:AH$37))/(MAX('10 (ind)'!AH$6:AH$37)-MIN('10 (ind)'!AH$6:AH$37))))))</f>
        <v>89.740898254604687</v>
      </c>
      <c r="AI27" s="75">
        <f>IF('10 (ind)'!AI$1="si",100*(('10 (ind)'!AI26-MIN('10 (ind)'!AI$6:AI$37))/(MAX('10 (ind)'!AI$6:AI$37)-MIN('10 (ind)'!AI$6:AI$37))),ABS(-100+(100*(('10 (ind)'!AI26-MIN('10 (ind)'!AI$6:AI$37))/(MAX('10 (ind)'!AI$6:AI$37)-MIN('10 (ind)'!AI$6:AI$37))))))</f>
        <v>9.0249207732853236</v>
      </c>
      <c r="AJ27" s="75">
        <f>IF('10 (ind)'!AJ$1="si",100*(('10 (ind)'!AJ26-MIN('10 (ind)'!AJ$6:AJ$37))/(MAX('10 (ind)'!AJ$6:AJ$37)-MIN('10 (ind)'!AJ$6:AJ$37))),ABS(-100+(100*(('10 (ind)'!AJ26-MIN('10 (ind)'!AJ$6:AJ$37))/(MAX('10 (ind)'!AJ$6:AJ$37)-MIN('10 (ind)'!AJ$6:AJ$37))))))</f>
        <v>77.341064490489003</v>
      </c>
      <c r="AK27" s="75">
        <f>IF('10 (ind)'!AK$1="si",100*(('10 (ind)'!AK26-MIN('10 (ind)'!AK$6:AK$37))/(MAX('10 (ind)'!AK$6:AK$37)-MIN('10 (ind)'!AK$6:AK$37))),ABS(-100+(100*(('10 (ind)'!AK26-MIN('10 (ind)'!AK$6:AK$37))/(MAX('10 (ind)'!AK$6:AK$37)-MIN('10 (ind)'!AK$6:AK$37))))))</f>
        <v>3.8831263311898208</v>
      </c>
      <c r="AL27" s="75">
        <f>IF('10 (ind)'!AL$1="si",100*(('10 (ind)'!AL26-MIN('10 (ind)'!AL$6:AL$37))/(MAX('10 (ind)'!AL$6:AL$37)-MIN('10 (ind)'!AL$6:AL$37))),ABS(-100+(100*(('10 (ind)'!AL26-MIN('10 (ind)'!AL$6:AL$37))/(MAX('10 (ind)'!AL$6:AL$37)-MIN('10 (ind)'!AL$6:AL$37))))))</f>
        <v>95.085398567205118</v>
      </c>
      <c r="AM27" s="75">
        <f>IF('10 (ind)'!AM$1="si",100*(('10 (ind)'!AM26-MIN('10 (ind)'!AM$6:AM$37))/(MAX('10 (ind)'!AM$6:AM$37)-MIN('10 (ind)'!AM$6:AM$37))),ABS(-100+(100*(('10 (ind)'!AM26-MIN('10 (ind)'!AM$6:AM$37))/(MAX('10 (ind)'!AM$6:AM$37)-MIN('10 (ind)'!AM$6:AM$37))))))</f>
        <v>62.162234442364401</v>
      </c>
      <c r="AN27" s="75">
        <f>IF('10 (ind)'!AN$1="si",100*(('10 (ind)'!AN26-MIN('10 (ind)'!AN$6:AN$37))/(MAX('10 (ind)'!AN$6:AN$37)-MIN('10 (ind)'!AN$6:AN$37))),ABS(-100+(100*(('10 (ind)'!AN26-MIN('10 (ind)'!AN$6:AN$37))/(MAX('10 (ind)'!AN$6:AN$37)-MIN('10 (ind)'!AN$6:AN$37))))))</f>
        <v>24.488298166117175</v>
      </c>
      <c r="AO27" s="75">
        <f>IF('10 (ind)'!AO$1="si",100*(('10 (ind)'!AO26-MIN('10 (ind)'!AO$6:AO$37))/(MAX('10 (ind)'!AO$6:AO$37)-MIN('10 (ind)'!AO$6:AO$37))),ABS(-100+(100*(('10 (ind)'!AO26-MIN('10 (ind)'!AO$6:AO$37))/(MAX('10 (ind)'!AO$6:AO$37)-MIN('10 (ind)'!AO$6:AO$37))))))</f>
        <v>68.645432472548976</v>
      </c>
      <c r="AP27" s="75">
        <f>IF('10 (ind)'!AP$1="si",100*(('10 (ind)'!AP26-MIN('10 (ind)'!AP$6:AP$37))/(MAX('10 (ind)'!AP$6:AP$37)-MIN('10 (ind)'!AP$6:AP$37))),ABS(-100+(100*(('10 (ind)'!AP26-MIN('10 (ind)'!AP$6:AP$37))/(MAX('10 (ind)'!AP$6:AP$37)-MIN('10 (ind)'!AP$6:AP$37))))))</f>
        <v>74.161960971933354</v>
      </c>
      <c r="AQ27" s="75">
        <f>IF('10 (ind)'!AQ$1="si",100*(('10 (ind)'!AQ26-MIN('10 (ind)'!AQ$6:AQ$37))/(MAX('10 (ind)'!AQ$6:AQ$37)-MIN('10 (ind)'!AQ$6:AQ$37))),ABS(-100+(100*(('10 (ind)'!AQ26-MIN('10 (ind)'!AQ$6:AQ$37))/(MAX('10 (ind)'!AQ$6:AQ$37)-MIN('10 (ind)'!AQ$6:AQ$37))))))</f>
        <v>5.9104040043560699</v>
      </c>
      <c r="AR27" s="75">
        <f>IF('10 (ind)'!AR$1="si",100*(('10 (ind)'!AR26-MIN('10 (ind)'!AR$6:AR$37))/(MAX('10 (ind)'!AR$6:AR$37)-MIN('10 (ind)'!AR$6:AR$37))),ABS(-100+(100*(('10 (ind)'!AR26-MIN('10 (ind)'!AR$6:AR$37))/(MAX('10 (ind)'!AR$6:AR$37)-MIN('10 (ind)'!AR$6:AR$37))))))</f>
        <v>27.001198839884431</v>
      </c>
      <c r="AS27" s="75">
        <f>IF('10 (ind)'!AS$1="si",100*(('10 (ind)'!AS26-MIN('10 (ind)'!AS$6:AS$37))/(MAX('10 (ind)'!AS$6:AS$37)-MIN('10 (ind)'!AS$6:AS$37))),ABS(-100+(100*(('10 (ind)'!AS26-MIN('10 (ind)'!AS$6:AS$37))/(MAX('10 (ind)'!AS$6:AS$37)-MIN('10 (ind)'!AS$6:AS$37))))))</f>
        <v>21.378944400401352</v>
      </c>
      <c r="AT27" s="75">
        <f>IF('10 (ind)'!AT$1="si",100*(('10 (ind)'!AT26-MIN('10 (ind)'!AT$6:AT$37))/(MAX('10 (ind)'!AT$6:AT$37)-MIN('10 (ind)'!AT$6:AT$37))),ABS(-100+(100*(('10 (ind)'!AT26-MIN('10 (ind)'!AT$6:AT$37))/(MAX('10 (ind)'!AT$6:AT$37)-MIN('10 (ind)'!AT$6:AT$37))))))</f>
        <v>0</v>
      </c>
      <c r="AU27" s="75">
        <f>IF('10 (ind)'!AU$1="si",100*(('10 (ind)'!AU26-MIN('10 (ind)'!AU$6:AU$37))/(MAX('10 (ind)'!AU$6:AU$37)-MIN('10 (ind)'!AU$6:AU$37))),ABS(-100+(100*(('10 (ind)'!AU26-MIN('10 (ind)'!AU$6:AU$37))/(MAX('10 (ind)'!AU$6:AU$37)-MIN('10 (ind)'!AU$6:AU$37))))))</f>
        <v>49.405386055862955</v>
      </c>
      <c r="AV27" s="75">
        <f>IF('10 (ind)'!AV$1="si",100*(('10 (ind)'!AV26-MIN('10 (ind)'!AV$6:AV$37))/(MAX('10 (ind)'!AV$6:AV$37)-MIN('10 (ind)'!AV$6:AV$37))),ABS(-100+(100*(('10 (ind)'!AV26-MIN('10 (ind)'!AV$6:AV$37))/(MAX('10 (ind)'!AV$6:AV$37)-MIN('10 (ind)'!AV$6:AV$37))))))</f>
        <v>90.467937608318891</v>
      </c>
      <c r="AW27" s="75">
        <f>IF('10 (ind)'!AW$1="si",100*(('10 (ind)'!AW26-MIN('10 (ind)'!AW$6:AW$37))/(MAX('10 (ind)'!AW$6:AW$37)-MIN('10 (ind)'!AW$6:AW$37))),ABS(-100+(100*(('10 (ind)'!AW26-MIN('10 (ind)'!AW$6:AW$37))/(MAX('10 (ind)'!AW$6:AW$37)-MIN('10 (ind)'!AW$6:AW$37))))))</f>
        <v>29.11605937921728</v>
      </c>
      <c r="AX27" s="75">
        <f>IF('10 (ind)'!AX$1="si",100*(('10 (ind)'!AX26-MIN('10 (ind)'!AX$6:AX$37))/(MAX('10 (ind)'!AX$6:AX$37)-MIN('10 (ind)'!AX$6:AX$37))),ABS(-100+(100*(('10 (ind)'!AX26-MIN('10 (ind)'!AX$6:AX$37))/(MAX('10 (ind)'!AX$6:AX$37)-MIN('10 (ind)'!AX$6:AX$37))))))</f>
        <v>14.053562337777439</v>
      </c>
      <c r="AY27" s="75">
        <f>IF('10 (ind)'!AY$1="si",100*(('10 (ind)'!AY26-MIN('10 (ind)'!AY$6:AY$37))/(MAX('10 (ind)'!AY$6:AY$37)-MIN('10 (ind)'!AY$6:AY$37))),ABS(-100+(100*(('10 (ind)'!AY26-MIN('10 (ind)'!AY$6:AY$37))/(MAX('10 (ind)'!AY$6:AY$37)-MIN('10 (ind)'!AY$6:AY$37))))))</f>
        <v>23.882017126546188</v>
      </c>
      <c r="AZ27" s="75">
        <f>IF('10 (ind)'!AZ$1="si",100*(('10 (ind)'!AZ26-MIN('10 (ind)'!AZ$6:AZ$37))/(MAX('10 (ind)'!AZ$6:AZ$37)-MIN('10 (ind)'!AZ$6:AZ$37))),ABS(-100+(100*(('10 (ind)'!AZ26-MIN('10 (ind)'!AZ$6:AZ$37))/(MAX('10 (ind)'!AZ$6:AZ$37)-MIN('10 (ind)'!AZ$6:AZ$37))))))</f>
        <v>28.04452439722343</v>
      </c>
      <c r="BA27" s="75">
        <f>IF('10 (ind)'!BA$1="si",100*(('10 (ind)'!BA26-MIN('10 (ind)'!BA$6:BA$37))/(MAX('10 (ind)'!BA$6:BA$37)-MIN('10 (ind)'!BA$6:BA$37))),ABS(-100+(100*(('10 (ind)'!BA26-MIN('10 (ind)'!BA$6:BA$37))/(MAX('10 (ind)'!BA$6:BA$37)-MIN('10 (ind)'!BA$6:BA$37))))))</f>
        <v>28.231135701066446</v>
      </c>
      <c r="BB27" s="75">
        <f>IF('10 (ind)'!BB$1="si",100*(('10 (ind)'!BB26-MIN('10 (ind)'!BB$6:BB$37))/(MAX('10 (ind)'!BB$6:BB$37)-MIN('10 (ind)'!BB$6:BB$37))),ABS(-100+(100*(('10 (ind)'!BB26-MIN('10 (ind)'!BB$6:BB$37))/(MAX('10 (ind)'!BB$6:BB$37)-MIN('10 (ind)'!BB$6:BB$37))))))</f>
        <v>15.734964135448926</v>
      </c>
      <c r="BC27" s="75">
        <f>IF('10 (ind)'!BC$1="si",100*(('10 (ind)'!BC26-MIN('10 (ind)'!BC$6:BC$37))/(MAX('10 (ind)'!BC$6:BC$37)-MIN('10 (ind)'!BC$6:BC$37))),ABS(-100+(100*(('10 (ind)'!BC26-MIN('10 (ind)'!BC$6:BC$37))/(MAX('10 (ind)'!BC$6:BC$37)-MIN('10 (ind)'!BC$6:BC$37))))))</f>
        <v>1.3139684834944383</v>
      </c>
      <c r="BD27" s="75">
        <f>IF('10 (ind)'!BD$1="si",100*(('10 (ind)'!BD26-MIN('10 (ind)'!BD$6:BD$37))/(MAX('10 (ind)'!BD$6:BD$37)-MIN('10 (ind)'!BD$6:BD$37))),ABS(-100+(100*(('10 (ind)'!BD26-MIN('10 (ind)'!BD$6:BD$37))/(MAX('10 (ind)'!BD$6:BD$37)-MIN('10 (ind)'!BD$6:BD$37))))))</f>
        <v>30.780871379673741</v>
      </c>
      <c r="BE27" s="75">
        <f>IF('10 (ind)'!BE$1="si",100*(('10 (ind)'!BE26-MIN('10 (ind)'!BE$6:BE$37))/(MAX('10 (ind)'!BE$6:BE$37)-MIN('10 (ind)'!BE$6:BE$37))),ABS(-100+(100*(('10 (ind)'!BE26-MIN('10 (ind)'!BE$6:BE$37))/(MAX('10 (ind)'!BE$6:BE$37)-MIN('10 (ind)'!BE$6:BE$37))))))</f>
        <v>19.87060998151571</v>
      </c>
      <c r="BF27" s="75">
        <f>IF('10 (ind)'!BF$1="si",100*(('10 (ind)'!BF26-MIN('10 (ind)'!BF$6:BF$37))/(MAX('10 (ind)'!BF$6:BF$37)-MIN('10 (ind)'!BF$6:BF$37))),ABS(-100+(100*(('10 (ind)'!BF26-MIN('10 (ind)'!BF$6:BF$37))/(MAX('10 (ind)'!BF$6:BF$37)-MIN('10 (ind)'!BF$6:BF$37))))))</f>
        <v>27.667667547863918</v>
      </c>
      <c r="BG27" s="75">
        <f>IF('10 (ind)'!BG$1="si",100*(('10 (ind)'!BG26-MIN('10 (ind)'!BG$6:BG$37))/(MAX('10 (ind)'!BG$6:BG$37)-MIN('10 (ind)'!BG$6:BG$37))),ABS(-100+(100*(('10 (ind)'!BG26-MIN('10 (ind)'!BG$6:BG$37))/(MAX('10 (ind)'!BG$6:BG$37)-MIN('10 (ind)'!BG$6:BG$37))))))</f>
        <v>27.506724444250452</v>
      </c>
      <c r="BH27" s="75">
        <f>IF('10 (ind)'!BH$1="si",100*(('10 (ind)'!BH26-MIN('10 (ind)'!BH$6:BH$37))/(MAX('10 (ind)'!BH$6:BH$37)-MIN('10 (ind)'!BH$6:BH$37))),ABS(-100+(100*(('10 (ind)'!BH26-MIN('10 (ind)'!BH$6:BH$37))/(MAX('10 (ind)'!BH$6:BH$37)-MIN('10 (ind)'!BH$6:BH$37))))))</f>
        <v>6.0871026632242344</v>
      </c>
      <c r="BI27" s="75">
        <f>IF('10 (ind)'!BI$1="si",100*(('10 (ind)'!BI26-MIN('10 (ind)'!BI$6:BI$37))/(MAX('10 (ind)'!BI$6:BI$37)-MIN('10 (ind)'!BI$6:BI$37))),ABS(-100+(100*(('10 (ind)'!BI26-MIN('10 (ind)'!BI$6:BI$37))/(MAX('10 (ind)'!BI$6:BI$37)-MIN('10 (ind)'!BI$6:BI$37))))))</f>
        <v>98.049373328647789</v>
      </c>
      <c r="BJ27" s="75">
        <f>IF('10 (ind)'!BJ$1="si",100*(('10 (ind)'!BJ26-MIN('10 (ind)'!BJ$6:BJ$37))/(MAX('10 (ind)'!BJ$6:BJ$37)-MIN('10 (ind)'!BJ$6:BJ$37))),ABS(-100+(100*(('10 (ind)'!BJ26-MIN('10 (ind)'!BJ$6:BJ$37))/(MAX('10 (ind)'!BJ$6:BJ$37)-MIN('10 (ind)'!BJ$6:BJ$37))))))</f>
        <v>2.4780846243105982E-3</v>
      </c>
      <c r="BK27" s="75">
        <f>IF('10 (ind)'!BK$1="si",100*(('10 (ind)'!BK26-MIN('10 (ind)'!BK$6:BK$37))/(MAX('10 (ind)'!BK$6:BK$37)-MIN('10 (ind)'!BK$6:BK$37))),ABS(-100+(100*(('10 (ind)'!BK26-MIN('10 (ind)'!BK$6:BK$37))/(MAX('10 (ind)'!BK$6:BK$37)-MIN('10 (ind)'!BK$6:BK$37))))))</f>
        <v>4.4197685056520424</v>
      </c>
      <c r="BL27" s="75">
        <f>IF('10 (ind)'!BL$1="si",100*(('10 (ind)'!BL26-MIN('10 (ind)'!BL$6:BL$37))/(MAX('10 (ind)'!BL$6:BL$37)-MIN('10 (ind)'!BL$6:BL$37))),ABS(-100+(100*(('10 (ind)'!BL26-MIN('10 (ind)'!BL$6:BL$37))/(MAX('10 (ind)'!BL$6:BL$37)-MIN('10 (ind)'!BL$6:BL$37))))))</f>
        <v>7.2072072072072073</v>
      </c>
      <c r="BM27" s="75">
        <f>IF('10 (ind)'!BM$1="si",100*(('10 (ind)'!BM26-MIN('10 (ind)'!BM$6:BM$37))/(MAX('10 (ind)'!BM$6:BM$37)-MIN('10 (ind)'!BM$6:BM$37))),ABS(-100+(100*(('10 (ind)'!BM26-MIN('10 (ind)'!BM$6:BM$37))/(MAX('10 (ind)'!BM$6:BM$37)-MIN('10 (ind)'!BM$6:BM$37))))))</f>
        <v>20.776361745200827</v>
      </c>
      <c r="BN27" s="75">
        <f>IF('10 (ind)'!BN$1="si",100*(('10 (ind)'!BN26-MIN('10 (ind)'!BN$6:BN$37))/(MAX('10 (ind)'!BN$6:BN$37)-MIN('10 (ind)'!BN$6:BN$37))),ABS(-100+(100*(('10 (ind)'!BN26-MIN('10 (ind)'!BN$6:BN$37))/(MAX('10 (ind)'!BN$6:BN$37)-MIN('10 (ind)'!BN$6:BN$37))))))</f>
        <v>56.664329175440045</v>
      </c>
      <c r="BO27" s="75">
        <f>IF('10 (ind)'!BO$1="si",100*(('10 (ind)'!BO26-MIN('10 (ind)'!BO$6:BO$37))/(MAX('10 (ind)'!BO$6:BO$37)-MIN('10 (ind)'!BO$6:BO$37))),ABS(-100+(100*(('10 (ind)'!BO26-MIN('10 (ind)'!BO$6:BO$37))/(MAX('10 (ind)'!BO$6:BO$37)-MIN('10 (ind)'!BO$6:BO$37))))))</f>
        <v>9.7736643307740234</v>
      </c>
      <c r="BP27" s="75">
        <f>IF('10 (ind)'!BP$1="si",100*(('10 (ind)'!BP26-MIN('10 (ind)'!BP$6:BP$37))/(MAX('10 (ind)'!BP$6:BP$37)-MIN('10 (ind)'!BP$6:BP$37))),ABS(-100+(100*(('10 (ind)'!BP26-MIN('10 (ind)'!BP$6:BP$37))/(MAX('10 (ind)'!BP$6:BP$37)-MIN('10 (ind)'!BP$6:BP$37))))))</f>
        <v>18.252661577822142</v>
      </c>
      <c r="BQ27" s="75">
        <f>IF('10 (ind)'!BQ$1="si",100*(('10 (ind)'!BQ26-MIN('10 (ind)'!BQ$6:BQ$37))/(MAX('10 (ind)'!BQ$6:BQ$37)-MIN('10 (ind)'!BQ$6:BQ$37))),ABS(-100+(100*(('10 (ind)'!BQ26-MIN('10 (ind)'!BQ$6:BQ$37))/(MAX('10 (ind)'!BQ$6:BQ$37)-MIN('10 (ind)'!BQ$6:BQ$37))))))</f>
        <v>25.371255739551657</v>
      </c>
      <c r="BR27" s="75">
        <f>IF('10 (ind)'!BR$1="si",100*(('10 (ind)'!BR26-MIN('10 (ind)'!BR$6:BR$37))/(MAX('10 (ind)'!BR$6:BR$37)-MIN('10 (ind)'!BR$6:BR$37))),ABS(-100+(100*(('10 (ind)'!BR26-MIN('10 (ind)'!BR$6:BR$37))/(MAX('10 (ind)'!BP$6:BP$37)-MIN('10 (ind)'!BR$6:BR$37))))))</f>
        <v>16.428717409710668</v>
      </c>
      <c r="BS27" s="75">
        <f>IF('10 (ind)'!BS$1="si",100*(('10 (ind)'!BS26-MIN('10 (ind)'!BS$6:BS$37))/(MAX('10 (ind)'!BS$6:BS$37)-MIN('10 (ind)'!BS$6:BS$37))),ABS(-100+(100*(('10 (ind)'!BS26-MIN('10 (ind)'!BS$6:BS$37))/(MAX('10 (ind)'!BQ$6:BQ$37)-MIN('10 (ind)'!BS$6:BS$37))))))</f>
        <v>38.29850406698062</v>
      </c>
      <c r="BT27" s="75">
        <f>IF('10 (ind)'!BT$1="si",100*(('10 (ind)'!BT26-MIN('10 (ind)'!BT$6:BT$37))/(MAX('10 (ind)'!BT$6:BT$37)-MIN('10 (ind)'!BT$6:BT$37))),ABS(-100+(100*(('10 (ind)'!BT26-MIN('10 (ind)'!BT$6:BT$37))/(MAX('10 (ind)'!BR$6:BR$37)-MIN('10 (ind)'!BT$6:BT$37))))))</f>
        <v>97.005425333262892</v>
      </c>
      <c r="BU27" s="75">
        <f>IF('10 (ind)'!BU$1="si",100*(('10 (ind)'!BU26-MIN('10 (ind)'!BU$6:BU$37))/(MAX('10 (ind)'!BU$6:BU$37)-MIN('10 (ind)'!BU$6:BU$37))),ABS(-100+(100*(('10 (ind)'!BU26-MIN('10 (ind)'!BU$6:BU$37))/(MAX('10 (ind)'!BU$6:BU$37)-MIN('10 (ind)'!BU$6:BU$37))))))</f>
        <v>39.186923721709988</v>
      </c>
      <c r="BV27" s="75">
        <f>IF('10 (ind)'!BV$1="si",100*(('10 (ind)'!BV26-MIN('10 (ind)'!BV$6:BV$37))/(MAX('10 (ind)'!BV$6:BV$37)-MIN('10 (ind)'!BV$6:BV$37))),ABS(-100+(100*(('10 (ind)'!BV26-MIN('10 (ind)'!BV$6:BV$37))/(MAX('10 (ind)'!BV$6:BV$37)-MIN('10 (ind)'!BV$6:BV$37))))))</f>
        <v>97.805171377029481</v>
      </c>
      <c r="BW27" s="75">
        <f>IF('10 (ind)'!BW$1="si",100*(('10 (ind)'!BW26-MIN('10 (ind)'!BW$6:BW$37))/(MAX('10 (ind)'!BW$6:BW$37)-MIN('10 (ind)'!BW$6:BW$37))),ABS(-100+(100*(('10 (ind)'!BW26-MIN('10 (ind)'!BW$6:BW$37))/(MAX('10 (ind)'!BW$6:BW$37)-MIN('10 (ind)'!BW$6:BW$37))))))</f>
        <v>63.618601016021891</v>
      </c>
      <c r="BX27" s="75">
        <f>IF('10 (ind)'!BX$1="si",100*(('10 (ind)'!BX26-MIN('10 (ind)'!BX$6:BX$37))/(MAX('10 (ind)'!BX$6:BX$37)-MIN('10 (ind)'!BX$6:BX$37))),ABS(-100+(100*(('10 (ind)'!BX26-MIN('10 (ind)'!BX$6:BX$37))/(MAX('10 (ind)'!BX$6:BX$37)-MIN('10 (ind)'!BX$6:BX$37))))))</f>
        <v>12.262686693424527</v>
      </c>
      <c r="BY27" s="75">
        <f>IF('10 (ind)'!BY$1="si",100*(('10 (ind)'!BY26-MIN('10 (ind)'!BY$6:BY$37))/(MAX('10 (ind)'!BY$6:BY$37)-MIN('10 (ind)'!BY$6:BY$37))),ABS(-100+(100*(('10 (ind)'!BY26-MIN('10 (ind)'!BY$6:BY$37))/(MAX('10 (ind)'!BY$6:BY$37)-MIN('10 (ind)'!BY$6:BY$37))))))</f>
        <v>26.077350907503309</v>
      </c>
      <c r="BZ27" s="75">
        <f>IF('10 (ind)'!BZ$1="si",100*(('10 (ind)'!BZ26-MIN('10 (ind)'!BZ$6:BZ$37))/(MAX('10 (ind)'!BZ$6:BZ$37)-MIN('10 (ind)'!BZ$6:BZ$37))),ABS(-100+(100*(('10 (ind)'!BZ26-MIN('10 (ind)'!BZ$6:BZ$37))/(MAX('10 (ind)'!BZ$6:BZ$37)-MIN('10 (ind)'!BZ$6:BZ$37))))))</f>
        <v>27.127457916424618</v>
      </c>
      <c r="CA27" s="75">
        <f>IF('10 (ind)'!CA$1="si",100*(('10 (ind)'!CA26-MIN('10 (ind)'!CA$6:CA$37))/(MAX('10 (ind)'!CA$6:CA$37)-MIN('10 (ind)'!CA$6:CA$37))),ABS(-100+(100*(('10 (ind)'!CA26-MIN('10 (ind)'!CA$6:CA$37))/(MAX('10 (ind)'!CA$6:CA$37)-MIN('10 (ind)'!CA$6:CA$37))))))</f>
        <v>8.1782248265582549</v>
      </c>
      <c r="CB27" s="75">
        <f>IF('10 (ind)'!CB$1="si",100*(('10 (ind)'!CB26-MIN('10 (ind)'!CB$6:CB$37))/(MAX('10 (ind)'!CB$6:CB$37)-MIN('10 (ind)'!CB$6:CB$37))),ABS(-100+(100*(('10 (ind)'!CB26-MIN('10 (ind)'!CB$6:CB$37))/(MAX('10 (ind)'!CB$6:CB$37)-MIN('10 (ind)'!CB$6:CB$37))))))</f>
        <v>63.975155279503106</v>
      </c>
      <c r="CC27" s="75">
        <f>IF('10 (ind)'!CC$1="si",100*(('10 (ind)'!CC26-MIN('10 (ind)'!CC$6:CC$37))/(MAX('10 (ind)'!CC$6:CC$37)-MIN('10 (ind)'!CC$6:CC$37))),ABS(-100+(100*(('10 (ind)'!CC26-MIN('10 (ind)'!CC$6:CC$37))/(MAX('10 (ind)'!CC$6:CC$37)-MIN('10 (ind)'!CC$6:CC$37))))))</f>
        <v>11.682108684498743</v>
      </c>
      <c r="CD27" s="75">
        <f>IF('10 (ind)'!CD$1="si",100*(('10 (ind)'!CD26-MIN('10 (ind)'!CD$6:CD$37))/(MAX('10 (ind)'!CD$6:CD$37)-MIN('10 (ind)'!CD$6:CD$37))),ABS(-100+(100*(('10 (ind)'!CD26-MIN('10 (ind)'!CD$6:CD$37))/(MAX('10 (ind)'!CD$6:CD$37)-MIN('10 (ind)'!CD$6:CD$37))))))</f>
        <v>0.11364769777333834</v>
      </c>
      <c r="CE27" s="75">
        <f>IF('10 (ind)'!CE$1="si",100*(('10 (ind)'!CE26-MIN('10 (ind)'!CE$6:CE$37))/(MAX('10 (ind)'!CE$6:CE$37)-MIN('10 (ind)'!CE$6:CE$37))),ABS(-100+(100*(('10 (ind)'!CE26-MIN('10 (ind)'!CE$6:CE$37))/(MAX('10 (ind)'!CE$6:CE$37)-MIN('10 (ind)'!CE$6:CE$37))))))</f>
        <v>4.4660398717227352</v>
      </c>
      <c r="CF27" s="75">
        <f>IF('10 (ind)'!CF$1="si",100*(('10 (ind)'!CF26-MIN('10 (ind)'!CF$6:CF$37))/(MAX('10 (ind)'!CF$6:CF$37)-MIN('10 (ind)'!CF$6:CF$37))),ABS(-100+(100*(('10 (ind)'!CF26-MIN('10 (ind)'!CF$6:CF$37))/(MAX('10 (ind)'!CF$6:CF$37)-MIN('10 (ind)'!CF$6:CF$37))))))</f>
        <v>15.767291664588539</v>
      </c>
      <c r="CG27" s="75">
        <f>IF('10 (ind)'!CG$1="si",100*(('10 (ind)'!CG26-MIN('10 (ind)'!CG$6:CG$37))/(MAX('10 (ind)'!CG$6:CG$37)-MIN('10 (ind)'!CG$6:CG$37))),ABS(-100+(100*(('10 (ind)'!CG26-MIN('10 (ind)'!CG$6:CG$37))/(MAX('10 (ind)'!CG$6:CG$37)-MIN('10 (ind)'!CG$6:CG$37))))))</f>
        <v>24.800927856211366</v>
      </c>
      <c r="CH27" s="75">
        <f>IF('10 (ind)'!CH$1="si",100*(('10 (ind)'!CH26-MIN('10 (ind)'!CH$6:CH$37))/(MAX('10 (ind)'!CH$6:CH$37)-MIN('10 (ind)'!CH$6:CH$37))),ABS(-100+(100*(('10 (ind)'!CH26-MIN('10 (ind)'!CH$6:CH$37))/(MAX('10 (ind)'!CH$6:CH$37)-MIN('10 (ind)'!CH$6:CH$37))))))</f>
        <v>10.175732265330295</v>
      </c>
      <c r="CI27" s="75">
        <f>IF('10 (ind)'!CI$1="si",100*(('10 (ind)'!CI26-MIN('10 (ind)'!CI$6:CI$37))/(MAX('10 (ind)'!CI$6:CI$37)-MIN('10 (ind)'!CI$6:CI$37))),ABS(-100+(100*(('10 (ind)'!CI26-MIN('10 (ind)'!CI$6:CI$37))/(MAX('10 (ind)'!CI$6:CI$37)-MIN('10 (ind)'!CI$6:CI$37))))))</f>
        <v>69.874605427148111</v>
      </c>
      <c r="CJ27" s="75">
        <f>IF('10 (ind)'!CJ$1="si",100*(('10 (ind)'!CJ26-MIN('10 (ind)'!CJ$6:CJ$37))/(MAX('10 (ind)'!CJ$6:CJ$37)-MIN('10 (ind)'!CJ$6:CJ$37))),ABS(-100+(100*(('10 (ind)'!CJ26-MIN('10 (ind)'!CJ$6:CJ$37))/(MAX('10 (ind)'!CJ$6:CJ$37)-MIN('10 (ind)'!CJ$6:CJ$37))))))</f>
        <v>31.731480074200924</v>
      </c>
      <c r="CK27" s="75">
        <f>IF('10 (ind)'!CK$1="si",100*(('10 (ind)'!CK26-MIN('10 (ind)'!CK$6:CK$37))/(MAX('10 (ind)'!CK$6:CK$37)-MIN('10 (ind)'!CK$6:CK$37))),ABS(-100+(100*(('10 (ind)'!CK26-MIN('10 (ind)'!CK$6:CK$37))/(MAX('10 (ind)'!CK$6:CK$37)-MIN('10 (ind)'!CK$6:CK$37))))))</f>
        <v>18.624220756097845</v>
      </c>
      <c r="CL27" s="75">
        <f>IF('10 (ind)'!CL$1="si",100*(('10 (ind)'!CL26-MIN('10 (ind)'!CL$6:CL$37))/(MAX('10 (ind)'!CL$6:CL$37)-MIN('10 (ind)'!CL$6:CL$37))),ABS(-100+(100*(('10 (ind)'!CL26-MIN('10 (ind)'!CL$6:CL$37))/(MAX('10 (ind)'!CL$6:CL$37)-MIN('10 (ind)'!CL$6:CL$37))))))</f>
        <v>6.5401359366789906</v>
      </c>
      <c r="CM27" s="75">
        <f>IF('10 (ind)'!CM$1="si",100*(('10 (ind)'!CM26-MIN('10 (ind)'!CM$6:CM$37))/(MAX('10 (ind)'!CM$6:CM$37)-MIN('10 (ind)'!CM$6:CM$37))),ABS(-100+(100*(('10 (ind)'!CM26-MIN('10 (ind)'!CM$6:CM$37))/(MAX('10 (ind)'!CM$6:CM$37)-MIN('10 (ind)'!CM$6:CM$37))))))</f>
        <v>15.35489144537808</v>
      </c>
    </row>
    <row r="28" spans="1:91">
      <c r="A28" s="18" t="s">
        <v>226</v>
      </c>
      <c r="B28" s="87">
        <f>IF('10 (ind)'!B$1="si",100*(('10 (ind)'!B27-MIN('10 (ind)'!B$6:B$37))/(MAX('10 (ind)'!B$6:B$37)-MIN('10 (ind)'!B$6:B$37))),ABS(-100+(100*(('10 (ind)'!B27-MIN('10 (ind)'!B$6:B$37))/(MAX('10 (ind)'!B$6:B$37)-MIN('10 (ind)'!B$6:B$37))))))</f>
        <v>52.418087783028746</v>
      </c>
      <c r="C28" s="87">
        <f>IF('10 (ind)'!C$1="si",100*(('10 (ind)'!C27-MIN('10 (ind)'!C$6:C$37))/(MAX('10 (ind)'!C$6:C$37)-MIN('10 (ind)'!C$6:C$37))),ABS(-100+(100*(('10 (ind)'!C27-MIN('10 (ind)'!C$6:C$37))/(MAX('10 (ind)'!C$6:C$37)-MIN('10 (ind)'!C$6:C$37))))))</f>
        <v>33.657974253901237</v>
      </c>
      <c r="D28" s="87">
        <f>IF('10 (ind)'!D$1="si",100*(('10 (ind)'!D27-MIN('10 (ind)'!D$6:D$37))/(MAX('10 (ind)'!D$6:D$37)-MIN('10 (ind)'!D$6:D$37))),ABS(-100+(100*(('10 (ind)'!D27-MIN('10 (ind)'!D$6:D$37))/(MAX('10 (ind)'!D$6:D$37)-MIN('10 (ind)'!D$6:D$37))))))</f>
        <v>73.11664937619706</v>
      </c>
      <c r="E28" s="87">
        <f>IF('10 (ind)'!E$1="si",100*(('10 (ind)'!E27-MIN('10 (ind)'!E$6:E$37))/(MAX('10 (ind)'!E$6:E$37)-MIN('10 (ind)'!E$6:E$37))),ABS(-100+(100*(('10 (ind)'!E27-MIN('10 (ind)'!E$6:E$37))/(MAX('10 (ind)'!E$6:E$37)-MIN('10 (ind)'!E$6:E$37))))))</f>
        <v>98.286589753359976</v>
      </c>
      <c r="F28" s="87">
        <f>IF('10 (ind)'!F$1="si",100*(('10 (ind)'!F27-MIN('10 (ind)'!F$6:F$37))/(MAX('10 (ind)'!F$6:F$37)-MIN('10 (ind)'!F$6:F$37))),ABS(-100+(100*(('10 (ind)'!F27-MIN('10 (ind)'!F$6:F$37))/(MAX('10 (ind)'!F$6:F$37)-MIN('10 (ind)'!F$6:F$37))))))</f>
        <v>56.849315068493155</v>
      </c>
      <c r="G28" s="87">
        <f>IF('10 (ind)'!G$1="si",100*(('10 (ind)'!G27-MIN('10 (ind)'!G$6:G$37))/(MAX('10 (ind)'!G$6:G$37)-MIN('10 (ind)'!G$6:G$37))),ABS(-100+(100*(('10 (ind)'!G27-MIN('10 (ind)'!G$6:G$37))/(MAX('10 (ind)'!G$6:G$37)-MIN('10 (ind)'!G$6:G$37))))))</f>
        <v>23.728813559322052</v>
      </c>
      <c r="H28" s="87">
        <f>IF('10 (ind)'!H$1="si",100*(('10 (ind)'!H27-MIN('10 (ind)'!H$6:H$37))/(MAX('10 (ind)'!H$6:H$37)-MIN('10 (ind)'!H$6:H$37))),ABS(-100+(100*(('10 (ind)'!H27-MIN('10 (ind)'!H$6:H$37))/(MAX('10 (ind)'!H$6:H$37)-MIN('10 (ind)'!H$6:H$37))))))</f>
        <v>55.769230769230774</v>
      </c>
      <c r="I28" s="87">
        <f>IF('10 (ind)'!I$1="si",100*(('10 (ind)'!I27-MIN('10 (ind)'!I$6:I$37))/(MAX('10 (ind)'!I$6:I$37)-MIN('10 (ind)'!I$6:I$37))),ABS(-100+(100*(('10 (ind)'!I27-MIN('10 (ind)'!I$6:I$37))/(MAX('10 (ind)'!I$6:I$37)-MIN('10 (ind)'!I$6:I$37))))))</f>
        <v>16.25</v>
      </c>
      <c r="J28" s="87">
        <f>IF('10 (ind)'!J$1="si",100*(('10 (ind)'!J27-MIN('10 (ind)'!J$6:J$37))/(MAX('10 (ind)'!J$6:J$37)-MIN('10 (ind)'!J$6:J$37))),ABS(-100+(100*(('10 (ind)'!J27-MIN('10 (ind)'!J$6:J$37))/(MAX('10 (ind)'!J$6:J$37)-MIN('10 (ind)'!J$6:J$37))))))</f>
        <v>54.646017699115049</v>
      </c>
      <c r="K28" s="87">
        <f>IF('10 (ind)'!K$1="si",100*(('10 (ind)'!K27-MIN('10 (ind)'!K$6:K$37))/(MAX('10 (ind)'!K$6:K$37)-MIN('10 (ind)'!K$6:K$37))),ABS(-100+(100*(('10 (ind)'!K27-MIN('10 (ind)'!K$6:K$37))/(MAX('10 (ind)'!K$6:K$37)-MIN('10 (ind)'!K$6:K$37))))))</f>
        <v>57.301162433963036</v>
      </c>
      <c r="L28" s="87">
        <f>IF('10 (ind)'!L$1="si",100*(('10 (ind)'!L27-MIN('10 (ind)'!L$6:L$37))/(MAX('10 (ind)'!L$6:L$37)-MIN('10 (ind)'!L$6:L$37))),ABS(-100+(100*(('10 (ind)'!L27-MIN('10 (ind)'!L$6:L$37))/(MAX('10 (ind)'!L$6:L$37)-MIN('10 (ind)'!L$6:L$37))))))</f>
        <v>98.6971723067944</v>
      </c>
      <c r="M28" s="87">
        <f>IF('10 (ind)'!M$1="si",100*(('10 (ind)'!M27-MIN('10 (ind)'!M$6:M$37))/(MAX('10 (ind)'!M$6:M$37)-MIN('10 (ind)'!M$6:M$37))),ABS(-100+(100*(('10 (ind)'!M27-MIN('10 (ind)'!M$6:M$37))/(MAX('10 (ind)'!M$6:M$37)-MIN('10 (ind)'!M$6:M$37))))))</f>
        <v>14.611868249380846</v>
      </c>
      <c r="N28" s="87">
        <f>IF('10 (ind)'!N$1="si",100*(('10 (ind)'!N27-MIN('10 (ind)'!N$6:N$37))/(MAX('10 (ind)'!N$6:N$37)-MIN('10 (ind)'!N$6:N$37))),ABS(-100+(100*(('10 (ind)'!N27-MIN('10 (ind)'!N$6:N$37))/(MAX('10 (ind)'!N$6:N$37)-MIN('10 (ind)'!N$6:N$37))))))</f>
        <v>91.216235145969236</v>
      </c>
      <c r="O28" s="87">
        <f>IF('10 (ind)'!O$1="si",100*(('10 (ind)'!O27-MIN('10 (ind)'!O$6:O$37))/(MAX('10 (ind)'!O$6:O$37)-MIN('10 (ind)'!O$6:O$37))),ABS(-100+(100*(('10 (ind)'!O27-MIN('10 (ind)'!O$6:O$37))/(MAX('10 (ind)'!O$6:O$37)-MIN('10 (ind)'!O$6:O$37))))))</f>
        <v>64.608759190570368</v>
      </c>
      <c r="P28" s="87">
        <f>IF('10 (ind)'!P$1="si",100*(('10 (ind)'!P27-MIN('10 (ind)'!P$6:P$37))/(MAX('10 (ind)'!P$6:P$37)-MIN('10 (ind)'!P$6:P$37))),ABS(-100+(100*(('10 (ind)'!P27-MIN('10 (ind)'!P$6:P$37))/(MAX('10 (ind)'!P$6:P$37)-MIN('10 (ind)'!P$6:P$37))))))</f>
        <v>14.625448063004562</v>
      </c>
      <c r="Q28" s="87">
        <f>IF('10 (ind)'!Q$1="si",100*(('10 (ind)'!Q27-MIN('10 (ind)'!Q$6:Q$37))/(MAX('10 (ind)'!Q$6:Q$37)-MIN('10 (ind)'!Q$6:Q$37))),ABS(-100+(100*(('10 (ind)'!Q27-MIN('10 (ind)'!Q$6:Q$37))/(MAX('10 (ind)'!Q$6:Q$37)-MIN('10 (ind)'!Q$6:Q$37))))))</f>
        <v>20.88287339016809</v>
      </c>
      <c r="R28" s="87">
        <f>IF('10 (ind)'!R$1="si",100*(('10 (ind)'!R27-MIN('10 (ind)'!R$6:R$37))/(MAX('10 (ind)'!R$6:R$37)-MIN('10 (ind)'!R$6:R$37))),ABS(-100+(100*(('10 (ind)'!R27-MIN('10 (ind)'!R$6:R$37))/(MAX('10 (ind)'!R$6:R$37)-MIN('10 (ind)'!R$6:R$37))))))</f>
        <v>7.4203754912850237E-2</v>
      </c>
      <c r="S28" s="75">
        <f>ABS(ABS(('10 (ind)'!S27-((MAX('10 (ind)'!S$6:S$37)+MIN('10 (ind)'!S$6:S$37))/2))/(((MAX('10 (ind)'!S$6:S$37)+MIN('10 (ind)'!S$6:S$37))/2)-MAX('10 (ind)'!S$6:S$37))*100)-100)</f>
        <v>68.874172185430467</v>
      </c>
      <c r="T28" s="75">
        <f>IF('10 (ind)'!T$1="si",100*(('10 (ind)'!T27-MIN('10 (ind)'!T$6:T$37))/(MAX('10 (ind)'!T$6:T$37)-MIN('10 (ind)'!T$6:T$37))),ABS(-100+(100*(('10 (ind)'!T27-MIN('10 (ind)'!T$6:T$37))/(MAX('10 (ind)'!T$6:T$37)-MIN('10 (ind)'!T$6:T$37))))))</f>
        <v>13.940492673646043</v>
      </c>
      <c r="U28" s="75">
        <f>IF('10 (ind)'!U$1="si",100*(('10 (ind)'!U27-MIN('10 (ind)'!U$6:U$37))/(MAX('10 (ind)'!U$6:U$37)-MIN('10 (ind)'!U$6:U$37))),ABS(-100+(100*(('10 (ind)'!U27-MIN('10 (ind)'!U$6:U$37))/(MAX('10 (ind)'!U$6:U$37)-MIN('10 (ind)'!U$6:U$37))))))</f>
        <v>0</v>
      </c>
      <c r="V28" s="75">
        <f>IF('10 (ind)'!V$1="si",100*(('10 (ind)'!V27-MIN('10 (ind)'!V$6:V$37))/(MAX('10 (ind)'!V$6:V$37)-MIN('10 (ind)'!V$6:V$37))),ABS(-100+(100*(('10 (ind)'!V27-MIN('10 (ind)'!V$6:V$37))/(MAX('10 (ind)'!V$6:V$37)-MIN('10 (ind)'!V$6:V$37))))))</f>
        <v>96.621621621621628</v>
      </c>
      <c r="W28" s="75">
        <f>IF('10 (ind)'!W$1="si",100*(('10 (ind)'!W27-MIN('10 (ind)'!W$6:W$37))/(MAX('10 (ind)'!W$6:W$37)-MIN('10 (ind)'!W$6:W$37))),ABS(-100+(100*(('10 (ind)'!W27-MIN('10 (ind)'!W$6:W$37))/(MAX('10 (ind)'!W$6:W$37)-MIN('10 (ind)'!W$6:W$37))))))</f>
        <v>81.489129390184729</v>
      </c>
      <c r="X28" s="75">
        <f>IF('10 (ind)'!X$1="si",100*(('10 (ind)'!X27-MIN('10 (ind)'!X$6:X$37))/(MAX('10 (ind)'!X$6:X$37)-MIN('10 (ind)'!X$6:X$37))),ABS(-100+(100*(('10 (ind)'!X27-MIN('10 (ind)'!X$6:X$37))/(MAX('10 (ind)'!X$6:X$37)-MIN('10 (ind)'!X$6:X$37))))))</f>
        <v>72.415511604090611</v>
      </c>
      <c r="Y28" s="75">
        <f>IF('10 (ind)'!Y$1="si",100*(('10 (ind)'!Y27-MIN('10 (ind)'!Y$6:Y$37))/(MAX('10 (ind)'!Y$6:Y$37)-MIN('10 (ind)'!Y$6:Y$37))),ABS(-100+(100*(('10 (ind)'!Y27-MIN('10 (ind)'!Y$6:Y$37))/(MAX('10 (ind)'!Y$6:Y$37)-MIN('10 (ind)'!Y$6:Y$37))))))</f>
        <v>61.292310061996993</v>
      </c>
      <c r="Z28" s="75">
        <f>IF('10 (ind)'!Z$1="si",100*(('10 (ind)'!Z27-MIN('10 (ind)'!Z$6:Z$37))/(MAX('10 (ind)'!Z$6:Z$37)-MIN('10 (ind)'!Z$6:Z$37))),ABS(-100+(100*(('10 (ind)'!Z27-MIN('10 (ind)'!Z$6:Z$37))/(MAX('10 (ind)'!Z$6:Z$37)-MIN('10 (ind)'!Z$6:Z$37))))))</f>
        <v>77.955557060674465</v>
      </c>
      <c r="AA28" s="75">
        <f>IF('10 (ind)'!AA$1="si",100*(('10 (ind)'!AA27-MIN('10 (ind)'!AA$6:AA$37))/(MAX('10 (ind)'!AA$6:AA$37)-MIN('10 (ind)'!AA$6:AA$37))),ABS(-100+(100*(('10 (ind)'!AA27-MIN('10 (ind)'!AA$6:AA$37))/(MAX('10 (ind)'!AA$6:AA$37)-MIN('10 (ind)'!AA$6:AA$37))))))</f>
        <v>74.592629939996527</v>
      </c>
      <c r="AB28" s="75">
        <f>IF('10 (ind)'!AB$1="si",100*(('10 (ind)'!AB27-MIN('10 (ind)'!AB$6:AB$37))/(MAX('10 (ind)'!AB$6:AB$37)-MIN('10 (ind)'!AB$6:AB$37))),ABS(-100+(100*(('10 (ind)'!AB27-MIN('10 (ind)'!AB$6:AB$37))/(MAX('10 (ind)'!AB$6:AB$37)-MIN('10 (ind)'!AB$6:AB$37))))))</f>
        <v>29.37615353229376</v>
      </c>
      <c r="AC28" s="75">
        <f>IF('10 (ind)'!AC$1="si",100*(('10 (ind)'!AC27-MIN('10 (ind)'!AC$6:AC$37))/(MAX('10 (ind)'!AC$6:AC$37)-MIN('10 (ind)'!AC$6:AC$37))),ABS(-100+(100*(('10 (ind)'!AC27-MIN('10 (ind)'!AC$6:AC$37))/(MAX('10 (ind)'!AC$6:AC$37)-MIN('10 (ind)'!AC$6:AC$37))))))</f>
        <v>72.535076499176483</v>
      </c>
      <c r="AD28" s="75">
        <f>IF('10 (ind)'!AD$1="si",100*(('10 (ind)'!AD27-MIN('10 (ind)'!AD$6:AD$37))/(MAX('10 (ind)'!AD$6:AD$37)-MIN('10 (ind)'!AD$6:AD$37))),ABS(-100+(100*(('10 (ind)'!AD27-MIN('10 (ind)'!AD$6:AD$37))/(MAX('10 (ind)'!AD$6:AD$37)-MIN('10 (ind)'!AD$6:AD$37))))))</f>
        <v>71.932508829498545</v>
      </c>
      <c r="AE28" s="75">
        <f>IF('10 (ind)'!AE$1="si",100*(('10 (ind)'!AE27-MIN('10 (ind)'!AE$6:AE$37))/(MAX('10 (ind)'!AE$6:AE$37)-MIN('10 (ind)'!AE$6:AE$37))),ABS(-100+(100*(('10 (ind)'!AE27-MIN('10 (ind)'!AE$6:AE$37))/(MAX('10 (ind)'!AE$6:AE$37)-MIN('10 (ind)'!AE$6:AE$37))))))</f>
        <v>56.264919227695373</v>
      </c>
      <c r="AF28" s="75">
        <f>IF('10 (ind)'!AF$1="si",100*(('10 (ind)'!AF27-MIN('10 (ind)'!AF$6:AF$37))/(MAX('10 (ind)'!AF$6:AF$37)-MIN('10 (ind)'!AF$6:AF$37))),ABS(-100+(100*(('10 (ind)'!AF27-MIN('10 (ind)'!AF$6:AF$37))/(MAX('10 (ind)'!AF$6:AF$37)-MIN('10 (ind)'!AF$6:AF$37))))))</f>
        <v>62.733946002357612</v>
      </c>
      <c r="AG28" s="75">
        <f>IF('10 (ind)'!AG$1="si",100*(('10 (ind)'!AG27-MIN('10 (ind)'!AG$6:AG$37))/(MAX('10 (ind)'!AG$6:AG$37)-MIN('10 (ind)'!AG$6:AG$37))),ABS(-100+(100*(('10 (ind)'!AG27-MIN('10 (ind)'!AG$6:AG$37))/(MAX('10 (ind)'!AG$6:AG$37)-MIN('10 (ind)'!AG$6:AG$37))))))</f>
        <v>47.300314363974422</v>
      </c>
      <c r="AH28" s="75">
        <f>IF('10 (ind)'!AH$1="si",100*(('10 (ind)'!AH27-MIN('10 (ind)'!AH$6:AH$37))/(MAX('10 (ind)'!AH$6:AH$37)-MIN('10 (ind)'!AH$6:AH$37))),ABS(-100+(100*(('10 (ind)'!AH27-MIN('10 (ind)'!AH$6:AH$37))/(MAX('10 (ind)'!AH$6:AH$37)-MIN('10 (ind)'!AH$6:AH$37))))))</f>
        <v>53.014779105633494</v>
      </c>
      <c r="AI28" s="75">
        <f>IF('10 (ind)'!AI$1="si",100*(('10 (ind)'!AI27-MIN('10 (ind)'!AI$6:AI$37))/(MAX('10 (ind)'!AI$6:AI$37)-MIN('10 (ind)'!AI$6:AI$37))),ABS(-100+(100*(('10 (ind)'!AI27-MIN('10 (ind)'!AI$6:AI$37))/(MAX('10 (ind)'!AI$6:AI$37)-MIN('10 (ind)'!AI$6:AI$37))))))</f>
        <v>4.6713211512924753</v>
      </c>
      <c r="AJ28" s="75">
        <f>IF('10 (ind)'!AJ$1="si",100*(('10 (ind)'!AJ27-MIN('10 (ind)'!AJ$6:AJ$37))/(MAX('10 (ind)'!AJ$6:AJ$37)-MIN('10 (ind)'!AJ$6:AJ$37))),ABS(-100+(100*(('10 (ind)'!AJ27-MIN('10 (ind)'!AJ$6:AJ$37))/(MAX('10 (ind)'!AJ$6:AJ$37)-MIN('10 (ind)'!AJ$6:AJ$37))))))</f>
        <v>65.262185251115326</v>
      </c>
      <c r="AK28" s="75">
        <f>IF('10 (ind)'!AK$1="si",100*(('10 (ind)'!AK27-MIN('10 (ind)'!AK$6:AK$37))/(MAX('10 (ind)'!AK$6:AK$37)-MIN('10 (ind)'!AK$6:AK$37))),ABS(-100+(100*(('10 (ind)'!AK27-MIN('10 (ind)'!AK$6:AK$37))/(MAX('10 (ind)'!AK$6:AK$37)-MIN('10 (ind)'!AK$6:AK$37))))))</f>
        <v>13.578314102923846</v>
      </c>
      <c r="AL28" s="75">
        <f>IF('10 (ind)'!AL$1="si",100*(('10 (ind)'!AL27-MIN('10 (ind)'!AL$6:AL$37))/(MAX('10 (ind)'!AL$6:AL$37)-MIN('10 (ind)'!AL$6:AL$37))),ABS(-100+(100*(('10 (ind)'!AL27-MIN('10 (ind)'!AL$6:AL$37))/(MAX('10 (ind)'!AL$6:AL$37)-MIN('10 (ind)'!AL$6:AL$37))))))</f>
        <v>96.73881814763125</v>
      </c>
      <c r="AM28" s="75">
        <f>IF('10 (ind)'!AM$1="si",100*(('10 (ind)'!AM27-MIN('10 (ind)'!AM$6:AM$37))/(MAX('10 (ind)'!AM$6:AM$37)-MIN('10 (ind)'!AM$6:AM$37))),ABS(-100+(100*(('10 (ind)'!AM27-MIN('10 (ind)'!AM$6:AM$37))/(MAX('10 (ind)'!AM$6:AM$37)-MIN('10 (ind)'!AM$6:AM$37))))))</f>
        <v>83.158274645530895</v>
      </c>
      <c r="AN28" s="75">
        <f>IF('10 (ind)'!AN$1="si",100*(('10 (ind)'!AN27-MIN('10 (ind)'!AN$6:AN$37))/(MAX('10 (ind)'!AN$6:AN$37)-MIN('10 (ind)'!AN$6:AN$37))),ABS(-100+(100*(('10 (ind)'!AN27-MIN('10 (ind)'!AN$6:AN$37))/(MAX('10 (ind)'!AN$6:AN$37)-MIN('10 (ind)'!AN$6:AN$37))))))</f>
        <v>56.360243084919084</v>
      </c>
      <c r="AO28" s="75">
        <f>IF('10 (ind)'!AO$1="si",100*(('10 (ind)'!AO27-MIN('10 (ind)'!AO$6:AO$37))/(MAX('10 (ind)'!AO$6:AO$37)-MIN('10 (ind)'!AO$6:AO$37))),ABS(-100+(100*(('10 (ind)'!AO27-MIN('10 (ind)'!AO$6:AO$37))/(MAX('10 (ind)'!AO$6:AO$37)-MIN('10 (ind)'!AO$6:AO$37))))))</f>
        <v>66.781486915351081</v>
      </c>
      <c r="AP28" s="75">
        <f>IF('10 (ind)'!AP$1="si",100*(('10 (ind)'!AP27-MIN('10 (ind)'!AP$6:AP$37))/(MAX('10 (ind)'!AP$6:AP$37)-MIN('10 (ind)'!AP$6:AP$37))),ABS(-100+(100*(('10 (ind)'!AP27-MIN('10 (ind)'!AP$6:AP$37))/(MAX('10 (ind)'!AP$6:AP$37)-MIN('10 (ind)'!AP$6:AP$37))))))</f>
        <v>85.222273625646849</v>
      </c>
      <c r="AQ28" s="75">
        <f>IF('10 (ind)'!AQ$1="si",100*(('10 (ind)'!AQ27-MIN('10 (ind)'!AQ$6:AQ$37))/(MAX('10 (ind)'!AQ$6:AQ$37)-MIN('10 (ind)'!AQ$6:AQ$37))),ABS(-100+(100*(('10 (ind)'!AQ27-MIN('10 (ind)'!AQ$6:AQ$37))/(MAX('10 (ind)'!AQ$6:AQ$37)-MIN('10 (ind)'!AQ$6:AQ$37))))))</f>
        <v>18.21962545087413</v>
      </c>
      <c r="AR28" s="75">
        <f>IF('10 (ind)'!AR$1="si",100*(('10 (ind)'!AR27-MIN('10 (ind)'!AR$6:AR$37))/(MAX('10 (ind)'!AR$6:AR$37)-MIN('10 (ind)'!AR$6:AR$37))),ABS(-100+(100*(('10 (ind)'!AR27-MIN('10 (ind)'!AR$6:AR$37))/(MAX('10 (ind)'!AR$6:AR$37)-MIN('10 (ind)'!AR$6:AR$37))))))</f>
        <v>23.124353173603311</v>
      </c>
      <c r="AS28" s="75">
        <f>IF('10 (ind)'!AS$1="si",100*(('10 (ind)'!AS27-MIN('10 (ind)'!AS$6:AS$37))/(MAX('10 (ind)'!AS$6:AS$37)-MIN('10 (ind)'!AS$6:AS$37))),ABS(-100+(100*(('10 (ind)'!AS27-MIN('10 (ind)'!AS$6:AS$37))/(MAX('10 (ind)'!AS$6:AS$37)-MIN('10 (ind)'!AS$6:AS$37))))))</f>
        <v>46.44351464435146</v>
      </c>
      <c r="AT28" s="75">
        <f>IF('10 (ind)'!AT$1="si",100*(('10 (ind)'!AT27-MIN('10 (ind)'!AT$6:AT$37))/(MAX('10 (ind)'!AT$6:AT$37)-MIN('10 (ind)'!AT$6:AT$37))),ABS(-100+(100*(('10 (ind)'!AT27-MIN('10 (ind)'!AT$6:AT$37))/(MAX('10 (ind)'!AT$6:AT$37)-MIN('10 (ind)'!AT$6:AT$37))))))</f>
        <v>0</v>
      </c>
      <c r="AU28" s="75">
        <f>IF('10 (ind)'!AU$1="si",100*(('10 (ind)'!AU27-MIN('10 (ind)'!AU$6:AU$37))/(MAX('10 (ind)'!AU$6:AU$37)-MIN('10 (ind)'!AU$6:AU$37))),ABS(-100+(100*(('10 (ind)'!AU27-MIN('10 (ind)'!AU$6:AU$37))/(MAX('10 (ind)'!AU$6:AU$37)-MIN('10 (ind)'!AU$6:AU$37))))))</f>
        <v>33.823171444183536</v>
      </c>
      <c r="AV28" s="75">
        <f>IF('10 (ind)'!AV$1="si",100*(('10 (ind)'!AV27-MIN('10 (ind)'!AV$6:AV$37))/(MAX('10 (ind)'!AV$6:AV$37)-MIN('10 (ind)'!AV$6:AV$37))),ABS(-100+(100*(('10 (ind)'!AV27-MIN('10 (ind)'!AV$6:AV$37))/(MAX('10 (ind)'!AV$6:AV$37)-MIN('10 (ind)'!AV$6:AV$37))))))</f>
        <v>85.268630849220102</v>
      </c>
      <c r="AW28" s="75">
        <f>IF('10 (ind)'!AW$1="si",100*(('10 (ind)'!AW27-MIN('10 (ind)'!AW$6:AW$37))/(MAX('10 (ind)'!AW$6:AW$37)-MIN('10 (ind)'!AW$6:AW$37))),ABS(-100+(100*(('10 (ind)'!AW27-MIN('10 (ind)'!AW$6:AW$37))/(MAX('10 (ind)'!AW$6:AW$37)-MIN('10 (ind)'!AW$6:AW$37))))))</f>
        <v>38.292847503373814</v>
      </c>
      <c r="AX28" s="75">
        <f>IF('10 (ind)'!AX$1="si",100*(('10 (ind)'!AX27-MIN('10 (ind)'!AX$6:AX$37))/(MAX('10 (ind)'!AX$6:AX$37)-MIN('10 (ind)'!AX$6:AX$37))),ABS(-100+(100*(('10 (ind)'!AX27-MIN('10 (ind)'!AX$6:AX$37))/(MAX('10 (ind)'!AX$6:AX$37)-MIN('10 (ind)'!AX$6:AX$37))))))</f>
        <v>16.190390932071956</v>
      </c>
      <c r="AY28" s="75">
        <f>IF('10 (ind)'!AY$1="si",100*(('10 (ind)'!AY27-MIN('10 (ind)'!AY$6:AY$37))/(MAX('10 (ind)'!AY$6:AY$37)-MIN('10 (ind)'!AY$6:AY$37))),ABS(-100+(100*(('10 (ind)'!AY27-MIN('10 (ind)'!AY$6:AY$37))/(MAX('10 (ind)'!AY$6:AY$37)-MIN('10 (ind)'!AY$6:AY$37))))))</f>
        <v>46.384395813510984</v>
      </c>
      <c r="AZ28" s="75">
        <f>IF('10 (ind)'!AZ$1="si",100*(('10 (ind)'!AZ27-MIN('10 (ind)'!AZ$6:AZ$37))/(MAX('10 (ind)'!AZ$6:AZ$37)-MIN('10 (ind)'!AZ$6:AZ$37))),ABS(-100+(100*(('10 (ind)'!AZ27-MIN('10 (ind)'!AZ$6:AZ$37))/(MAX('10 (ind)'!AZ$6:AZ$37)-MIN('10 (ind)'!AZ$6:AZ$37))))))</f>
        <v>63.906029122473242</v>
      </c>
      <c r="BA28" s="75">
        <f>IF('10 (ind)'!BA$1="si",100*(('10 (ind)'!BA27-MIN('10 (ind)'!BA$6:BA$37))/(MAX('10 (ind)'!BA$6:BA$37)-MIN('10 (ind)'!BA$6:BA$37))),ABS(-100+(100*(('10 (ind)'!BA27-MIN('10 (ind)'!BA$6:BA$37))/(MAX('10 (ind)'!BA$6:BA$37)-MIN('10 (ind)'!BA$6:BA$37))))))</f>
        <v>37.704933282533347</v>
      </c>
      <c r="BB28" s="75">
        <f>IF('10 (ind)'!BB$1="si",100*(('10 (ind)'!BB27-MIN('10 (ind)'!BB$6:BB$37))/(MAX('10 (ind)'!BB$6:BB$37)-MIN('10 (ind)'!BB$6:BB$37))),ABS(-100+(100*(('10 (ind)'!BB27-MIN('10 (ind)'!BB$6:BB$37))/(MAX('10 (ind)'!BB$6:BB$37)-MIN('10 (ind)'!BB$6:BB$37))))))</f>
        <v>28.288770899346659</v>
      </c>
      <c r="BC28" s="75">
        <f>IF('10 (ind)'!BC$1="si",100*(('10 (ind)'!BC27-MIN('10 (ind)'!BC$6:BC$37))/(MAX('10 (ind)'!BC$6:BC$37)-MIN('10 (ind)'!BC$6:BC$37))),ABS(-100+(100*(('10 (ind)'!BC27-MIN('10 (ind)'!BC$6:BC$37))/(MAX('10 (ind)'!BC$6:BC$37)-MIN('10 (ind)'!BC$6:BC$37))))))</f>
        <v>11.829296335790239</v>
      </c>
      <c r="BD28" s="75">
        <f>IF('10 (ind)'!BD$1="si",100*(('10 (ind)'!BD27-MIN('10 (ind)'!BD$6:BD$37))/(MAX('10 (ind)'!BD$6:BD$37)-MIN('10 (ind)'!BD$6:BD$37))),ABS(-100+(100*(('10 (ind)'!BD27-MIN('10 (ind)'!BD$6:BD$37))/(MAX('10 (ind)'!BD$6:BD$37)-MIN('10 (ind)'!BD$6:BD$37))))))</f>
        <v>59.948371674025438</v>
      </c>
      <c r="BE28" s="75">
        <f>IF('10 (ind)'!BE$1="si",100*(('10 (ind)'!BE27-MIN('10 (ind)'!BE$6:BE$37))/(MAX('10 (ind)'!BE$6:BE$37)-MIN('10 (ind)'!BE$6:BE$37))),ABS(-100+(100*(('10 (ind)'!BE27-MIN('10 (ind)'!BE$6:BE$37))/(MAX('10 (ind)'!BE$6:BE$37)-MIN('10 (ind)'!BE$6:BE$37))))))</f>
        <v>35.120147874306838</v>
      </c>
      <c r="BF28" s="75">
        <f>IF('10 (ind)'!BF$1="si",100*(('10 (ind)'!BF27-MIN('10 (ind)'!BF$6:BF$37))/(MAX('10 (ind)'!BF$6:BF$37)-MIN('10 (ind)'!BF$6:BF$37))),ABS(-100+(100*(('10 (ind)'!BF27-MIN('10 (ind)'!BF$6:BF$37))/(MAX('10 (ind)'!BF$6:BF$37)-MIN('10 (ind)'!BF$6:BF$37))))))</f>
        <v>38.293406409319125</v>
      </c>
      <c r="BG28" s="75">
        <f>IF('10 (ind)'!BG$1="si",100*(('10 (ind)'!BG27-MIN('10 (ind)'!BG$6:BG$37))/(MAX('10 (ind)'!BG$6:BG$37)-MIN('10 (ind)'!BG$6:BG$37))),ABS(-100+(100*(('10 (ind)'!BG27-MIN('10 (ind)'!BG$6:BG$37))/(MAX('10 (ind)'!BG$6:BG$37)-MIN('10 (ind)'!BG$6:BG$37))))))</f>
        <v>26.40847377982104</v>
      </c>
      <c r="BH28" s="75">
        <f>IF('10 (ind)'!BH$1="si",100*(('10 (ind)'!BH27-MIN('10 (ind)'!BH$6:BH$37))/(MAX('10 (ind)'!BH$6:BH$37)-MIN('10 (ind)'!BH$6:BH$37))),ABS(-100+(100*(('10 (ind)'!BH27-MIN('10 (ind)'!BH$6:BH$37))/(MAX('10 (ind)'!BH$6:BH$37)-MIN('10 (ind)'!BH$6:BH$37))))))</f>
        <v>21.380944782952763</v>
      </c>
      <c r="BI28" s="75">
        <f>IF('10 (ind)'!BI$1="si",100*(('10 (ind)'!BI27-MIN('10 (ind)'!BI$6:BI$37))/(MAX('10 (ind)'!BI$6:BI$37)-MIN('10 (ind)'!BI$6:BI$37))),ABS(-100+(100*(('10 (ind)'!BI27-MIN('10 (ind)'!BI$6:BI$37))/(MAX('10 (ind)'!BI$6:BI$37)-MIN('10 (ind)'!BI$6:BI$37))))))</f>
        <v>90.269675225480924</v>
      </c>
      <c r="BJ28" s="75">
        <f>IF('10 (ind)'!BJ$1="si",100*(('10 (ind)'!BJ27-MIN('10 (ind)'!BJ$6:BJ$37))/(MAX('10 (ind)'!BJ$6:BJ$37)-MIN('10 (ind)'!BJ$6:BJ$37))),ABS(-100+(100*(('10 (ind)'!BJ27-MIN('10 (ind)'!BJ$6:BJ$37))/(MAX('10 (ind)'!BJ$6:BJ$37)-MIN('10 (ind)'!BJ$6:BJ$37))))))</f>
        <v>1.2835648321055361E-2</v>
      </c>
      <c r="BK28" s="75">
        <f>IF('10 (ind)'!BK$1="si",100*(('10 (ind)'!BK27-MIN('10 (ind)'!BK$6:BK$37))/(MAX('10 (ind)'!BK$6:BK$37)-MIN('10 (ind)'!BK$6:BK$37))),ABS(-100+(100*(('10 (ind)'!BK27-MIN('10 (ind)'!BK$6:BK$37))/(MAX('10 (ind)'!BK$6:BK$37)-MIN('10 (ind)'!BK$6:BK$37))))))</f>
        <v>6.9656262781041836</v>
      </c>
      <c r="BL28" s="75">
        <f>IF('10 (ind)'!BL$1="si",100*(('10 (ind)'!BL27-MIN('10 (ind)'!BL$6:BL$37))/(MAX('10 (ind)'!BL$6:BL$37)-MIN('10 (ind)'!BL$6:BL$37))),ABS(-100+(100*(('10 (ind)'!BL27-MIN('10 (ind)'!BL$6:BL$37))/(MAX('10 (ind)'!BL$6:BL$37)-MIN('10 (ind)'!BL$6:BL$37))))))</f>
        <v>8.1081081081081088</v>
      </c>
      <c r="BM28" s="75">
        <f>IF('10 (ind)'!BM$1="si",100*(('10 (ind)'!BM27-MIN('10 (ind)'!BM$6:BM$37))/(MAX('10 (ind)'!BM$6:BM$37)-MIN('10 (ind)'!BM$6:BM$37))),ABS(-100+(100*(('10 (ind)'!BM27-MIN('10 (ind)'!BM$6:BM$37))/(MAX('10 (ind)'!BM$6:BM$37)-MIN('10 (ind)'!BM$6:BM$37))))))</f>
        <v>22.193357053329024</v>
      </c>
      <c r="BN28" s="75">
        <f>IF('10 (ind)'!BN$1="si",100*(('10 (ind)'!BN27-MIN('10 (ind)'!BN$6:BN$37))/(MAX('10 (ind)'!BN$6:BN$37)-MIN('10 (ind)'!BN$6:BN$37))),ABS(-100+(100*(('10 (ind)'!BN27-MIN('10 (ind)'!BN$6:BN$37))/(MAX('10 (ind)'!BN$6:BN$37)-MIN('10 (ind)'!BN$6:BN$37))))))</f>
        <v>45.004194725706995</v>
      </c>
      <c r="BO28" s="75">
        <f>IF('10 (ind)'!BO$1="si",100*(('10 (ind)'!BO27-MIN('10 (ind)'!BO$6:BO$37))/(MAX('10 (ind)'!BO$6:BO$37)-MIN('10 (ind)'!BO$6:BO$37))),ABS(-100+(100*(('10 (ind)'!BO27-MIN('10 (ind)'!BO$6:BO$37))/(MAX('10 (ind)'!BO$6:BO$37)-MIN('10 (ind)'!BO$6:BO$37))))))</f>
        <v>16.278183266783078</v>
      </c>
      <c r="BP28" s="75">
        <f>IF('10 (ind)'!BP$1="si",100*(('10 (ind)'!BP27-MIN('10 (ind)'!BP$6:BP$37))/(MAX('10 (ind)'!BP$6:BP$37)-MIN('10 (ind)'!BP$6:BP$37))),ABS(-100+(100*(('10 (ind)'!BP27-MIN('10 (ind)'!BP$6:BP$37))/(MAX('10 (ind)'!BP$6:BP$37)-MIN('10 (ind)'!BP$6:BP$37))))))</f>
        <v>40.124744409051523</v>
      </c>
      <c r="BQ28" s="75">
        <f>IF('10 (ind)'!BQ$1="si",100*(('10 (ind)'!BQ27-MIN('10 (ind)'!BQ$6:BQ$37))/(MAX('10 (ind)'!BQ$6:BQ$37)-MIN('10 (ind)'!BQ$6:BQ$37))),ABS(-100+(100*(('10 (ind)'!BQ27-MIN('10 (ind)'!BQ$6:BQ$37))/(MAX('10 (ind)'!BQ$6:BQ$37)-MIN('10 (ind)'!BQ$6:BQ$37))))))</f>
        <v>31.924292606988207</v>
      </c>
      <c r="BR28" s="75">
        <f>IF('10 (ind)'!BR$1="si",100*(('10 (ind)'!BR27-MIN('10 (ind)'!BR$6:BR$37))/(MAX('10 (ind)'!BR$6:BR$37)-MIN('10 (ind)'!BR$6:BR$37))),ABS(-100+(100*(('10 (ind)'!BR27-MIN('10 (ind)'!BR$6:BR$37))/(MAX('10 (ind)'!BP$6:BP$37)-MIN('10 (ind)'!BR$6:BR$37))))))</f>
        <v>24.133642134156798</v>
      </c>
      <c r="BS28" s="75">
        <f>IF('10 (ind)'!BS$1="si",100*(('10 (ind)'!BS27-MIN('10 (ind)'!BS$6:BS$37))/(MAX('10 (ind)'!BS$6:BS$37)-MIN('10 (ind)'!BS$6:BS$37))),ABS(-100+(100*(('10 (ind)'!BS27-MIN('10 (ind)'!BS$6:BS$37))/(MAX('10 (ind)'!BQ$6:BQ$37)-MIN('10 (ind)'!BS$6:BS$37))))))</f>
        <v>17.169703923912653</v>
      </c>
      <c r="BT28" s="75">
        <f>IF('10 (ind)'!BT$1="si",100*(('10 (ind)'!BT27-MIN('10 (ind)'!BT$6:BT$37))/(MAX('10 (ind)'!BT$6:BT$37)-MIN('10 (ind)'!BT$6:BT$37))),ABS(-100+(100*(('10 (ind)'!BT27-MIN('10 (ind)'!BT$6:BT$37))/(MAX('10 (ind)'!BR$6:BR$37)-MIN('10 (ind)'!BT$6:BT$37))))))</f>
        <v>92.633132166692022</v>
      </c>
      <c r="BU28" s="75">
        <f>IF('10 (ind)'!BU$1="si",100*(('10 (ind)'!BU27-MIN('10 (ind)'!BU$6:BU$37))/(MAX('10 (ind)'!BU$6:BU$37)-MIN('10 (ind)'!BU$6:BU$37))),ABS(-100+(100*(('10 (ind)'!BU27-MIN('10 (ind)'!BU$6:BU$37))/(MAX('10 (ind)'!BU$6:BU$37)-MIN('10 (ind)'!BU$6:BU$37))))))</f>
        <v>41.869237217099766</v>
      </c>
      <c r="BV28" s="75">
        <f>IF('10 (ind)'!BV$1="si",100*(('10 (ind)'!BV27-MIN('10 (ind)'!BV$6:BV$37))/(MAX('10 (ind)'!BV$6:BV$37)-MIN('10 (ind)'!BV$6:BV$37))),ABS(-100+(100*(('10 (ind)'!BV27-MIN('10 (ind)'!BV$6:BV$37))/(MAX('10 (ind)'!BV$6:BV$37)-MIN('10 (ind)'!BV$6:BV$37))))))</f>
        <v>46.331930246542406</v>
      </c>
      <c r="BW28" s="75">
        <f>IF('10 (ind)'!BW$1="si",100*(('10 (ind)'!BW27-MIN('10 (ind)'!BW$6:BW$37))/(MAX('10 (ind)'!BW$6:BW$37)-MIN('10 (ind)'!BW$6:BW$37))),ABS(-100+(100*(('10 (ind)'!BW27-MIN('10 (ind)'!BW$6:BW$37))/(MAX('10 (ind)'!BW$6:BW$37)-MIN('10 (ind)'!BW$6:BW$37))))))</f>
        <v>57.561547479484176</v>
      </c>
      <c r="BX28" s="75">
        <f>IF('10 (ind)'!BX$1="si",100*(('10 (ind)'!BX27-MIN('10 (ind)'!BX$6:BX$37))/(MAX('10 (ind)'!BX$6:BX$37)-MIN('10 (ind)'!BX$6:BX$37))),ABS(-100+(100*(('10 (ind)'!BX27-MIN('10 (ind)'!BX$6:BX$37))/(MAX('10 (ind)'!BX$6:BX$37)-MIN('10 (ind)'!BX$6:BX$37))))))</f>
        <v>20.22641002031294</v>
      </c>
      <c r="BY28" s="75">
        <f>IF('10 (ind)'!BY$1="si",100*(('10 (ind)'!BY27-MIN('10 (ind)'!BY$6:BY$37))/(MAX('10 (ind)'!BY$6:BY$37)-MIN('10 (ind)'!BY$6:BY$37))),ABS(-100+(100*(('10 (ind)'!BY27-MIN('10 (ind)'!BY$6:BY$37))/(MAX('10 (ind)'!BY$6:BY$37)-MIN('10 (ind)'!BY$6:BY$37))))))</f>
        <v>26.077350907503309</v>
      </c>
      <c r="BZ28" s="75">
        <f>IF('10 (ind)'!BZ$1="si",100*(('10 (ind)'!BZ27-MIN('10 (ind)'!BZ$6:BZ$37))/(MAX('10 (ind)'!BZ$6:BZ$37)-MIN('10 (ind)'!BZ$6:BZ$37))),ABS(-100+(100*(('10 (ind)'!BZ27-MIN('10 (ind)'!BZ$6:BZ$37))/(MAX('10 (ind)'!BZ$6:BZ$37)-MIN('10 (ind)'!BZ$6:BZ$37))))))</f>
        <v>79.891914732813603</v>
      </c>
      <c r="CA28" s="75">
        <f>IF('10 (ind)'!CA$1="si",100*(('10 (ind)'!CA27-MIN('10 (ind)'!CA$6:CA$37))/(MAX('10 (ind)'!CA$6:CA$37)-MIN('10 (ind)'!CA$6:CA$37))),ABS(-100+(100*(('10 (ind)'!CA27-MIN('10 (ind)'!CA$6:CA$37))/(MAX('10 (ind)'!CA$6:CA$37)-MIN('10 (ind)'!CA$6:CA$37))))))</f>
        <v>100</v>
      </c>
      <c r="CB28" s="75">
        <f>IF('10 (ind)'!CB$1="si",100*(('10 (ind)'!CB27-MIN('10 (ind)'!CB$6:CB$37))/(MAX('10 (ind)'!CB$6:CB$37)-MIN('10 (ind)'!CB$6:CB$37))),ABS(-100+(100*(('10 (ind)'!CB27-MIN('10 (ind)'!CB$6:CB$37))/(MAX('10 (ind)'!CB$6:CB$37)-MIN('10 (ind)'!CB$6:CB$37))))))</f>
        <v>68.322981366459615</v>
      </c>
      <c r="CC28" s="75">
        <f>IF('10 (ind)'!CC$1="si",100*(('10 (ind)'!CC27-MIN('10 (ind)'!CC$6:CC$37))/(MAX('10 (ind)'!CC$6:CC$37)-MIN('10 (ind)'!CC$6:CC$37))),ABS(-100+(100*(('10 (ind)'!CC27-MIN('10 (ind)'!CC$6:CC$37))/(MAX('10 (ind)'!CC$6:CC$37)-MIN('10 (ind)'!CC$6:CC$37))))))</f>
        <v>83.391004977191088</v>
      </c>
      <c r="CD28" s="75">
        <f>IF('10 (ind)'!CD$1="si",100*(('10 (ind)'!CD27-MIN('10 (ind)'!CD$6:CD$37))/(MAX('10 (ind)'!CD$6:CD$37)-MIN('10 (ind)'!CD$6:CD$37))),ABS(-100+(100*(('10 (ind)'!CD27-MIN('10 (ind)'!CD$6:CD$37))/(MAX('10 (ind)'!CD$6:CD$37)-MIN('10 (ind)'!CD$6:CD$37))))))</f>
        <v>0.161398110519721</v>
      </c>
      <c r="CE28" s="75">
        <f>IF('10 (ind)'!CE$1="si",100*(('10 (ind)'!CE27-MIN('10 (ind)'!CE$6:CE$37))/(MAX('10 (ind)'!CE$6:CE$37)-MIN('10 (ind)'!CE$6:CE$37))),ABS(-100+(100*(('10 (ind)'!CE27-MIN('10 (ind)'!CE$6:CE$37))/(MAX('10 (ind)'!CE$6:CE$37)-MIN('10 (ind)'!CE$6:CE$37))))))</f>
        <v>8.573172747316935</v>
      </c>
      <c r="CF28" s="75">
        <f>IF('10 (ind)'!CF$1="si",100*(('10 (ind)'!CF27-MIN('10 (ind)'!CF$6:CF$37))/(MAX('10 (ind)'!CF$6:CF$37)-MIN('10 (ind)'!CF$6:CF$37))),ABS(-100+(100*(('10 (ind)'!CF27-MIN('10 (ind)'!CF$6:CF$37))/(MAX('10 (ind)'!CF$6:CF$37)-MIN('10 (ind)'!CF$6:CF$37))))))</f>
        <v>17.636162538817064</v>
      </c>
      <c r="CG28" s="75">
        <f>IF('10 (ind)'!CG$1="si",100*(('10 (ind)'!CG27-MIN('10 (ind)'!CG$6:CG$37))/(MAX('10 (ind)'!CG$6:CG$37)-MIN('10 (ind)'!CG$6:CG$37))),ABS(-100+(100*(('10 (ind)'!CG27-MIN('10 (ind)'!CG$6:CG$37))/(MAX('10 (ind)'!CG$6:CG$37)-MIN('10 (ind)'!CG$6:CG$37))))))</f>
        <v>33.981425050041828</v>
      </c>
      <c r="CH28" s="75">
        <f>IF('10 (ind)'!CH$1="si",100*(('10 (ind)'!CH27-MIN('10 (ind)'!CH$6:CH$37))/(MAX('10 (ind)'!CH$6:CH$37)-MIN('10 (ind)'!CH$6:CH$37))),ABS(-100+(100*(('10 (ind)'!CH27-MIN('10 (ind)'!CH$6:CH$37))/(MAX('10 (ind)'!CH$6:CH$37)-MIN('10 (ind)'!CH$6:CH$37))))))</f>
        <v>26.43417489892575</v>
      </c>
      <c r="CI28" s="75">
        <f>IF('10 (ind)'!CI$1="si",100*(('10 (ind)'!CI27-MIN('10 (ind)'!CI$6:CI$37))/(MAX('10 (ind)'!CI$6:CI$37)-MIN('10 (ind)'!CI$6:CI$37))),ABS(-100+(100*(('10 (ind)'!CI27-MIN('10 (ind)'!CI$6:CI$37))/(MAX('10 (ind)'!CI$6:CI$37)-MIN('10 (ind)'!CI$6:CI$37))))))</f>
        <v>55.882107332631904</v>
      </c>
      <c r="CJ28" s="75">
        <f>IF('10 (ind)'!CJ$1="si",100*(('10 (ind)'!CJ27-MIN('10 (ind)'!CJ$6:CJ$37))/(MAX('10 (ind)'!CJ$6:CJ$37)-MIN('10 (ind)'!CJ$6:CJ$37))),ABS(-100+(100*(('10 (ind)'!CJ27-MIN('10 (ind)'!CJ$6:CJ$37))/(MAX('10 (ind)'!CJ$6:CJ$37)-MIN('10 (ind)'!CJ$6:CJ$37))))))</f>
        <v>59.705371126109064</v>
      </c>
      <c r="CK28" s="75">
        <f>IF('10 (ind)'!CK$1="si",100*(('10 (ind)'!CK27-MIN('10 (ind)'!CK$6:CK$37))/(MAX('10 (ind)'!CK$6:CK$37)-MIN('10 (ind)'!CK$6:CK$37))),ABS(-100+(100*(('10 (ind)'!CK27-MIN('10 (ind)'!CK$6:CK$37))/(MAX('10 (ind)'!CK$6:CK$37)-MIN('10 (ind)'!CK$6:CK$37))))))</f>
        <v>73.272406314043067</v>
      </c>
      <c r="CL28" s="75">
        <f>IF('10 (ind)'!CL$1="si",100*(('10 (ind)'!CL27-MIN('10 (ind)'!CL$6:CL$37))/(MAX('10 (ind)'!CL$6:CL$37)-MIN('10 (ind)'!CL$6:CL$37))),ABS(-100+(100*(('10 (ind)'!CL27-MIN('10 (ind)'!CL$6:CL$37))/(MAX('10 (ind)'!CL$6:CL$37)-MIN('10 (ind)'!CL$6:CL$37))))))</f>
        <v>30.073123374547507</v>
      </c>
      <c r="CM28" s="75">
        <f>IF('10 (ind)'!CM$1="si",100*(('10 (ind)'!CM27-MIN('10 (ind)'!CM$6:CM$37))/(MAX('10 (ind)'!CM$6:CM$37)-MIN('10 (ind)'!CM$6:CM$37))),ABS(-100+(100*(('10 (ind)'!CM27-MIN('10 (ind)'!CM$6:CM$37))/(MAX('10 (ind)'!CM$6:CM$37)-MIN('10 (ind)'!CM$6:CM$37))))))</f>
        <v>34.493934539368581</v>
      </c>
    </row>
    <row r="29" spans="1:91">
      <c r="A29" s="18" t="s">
        <v>227</v>
      </c>
      <c r="B29" s="87">
        <f>IF('10 (ind)'!B$1="si",100*(('10 (ind)'!B28-MIN('10 (ind)'!B$6:B$37))/(MAX('10 (ind)'!B$6:B$37)-MIN('10 (ind)'!B$6:B$37))),ABS(-100+(100*(('10 (ind)'!B28-MIN('10 (ind)'!B$6:B$37))/(MAX('10 (ind)'!B$6:B$37)-MIN('10 (ind)'!B$6:B$37))))))</f>
        <v>30.995798815245085</v>
      </c>
      <c r="C29" s="87">
        <f>IF('10 (ind)'!C$1="si",100*(('10 (ind)'!C28-MIN('10 (ind)'!C$6:C$37))/(MAX('10 (ind)'!C$6:C$37)-MIN('10 (ind)'!C$6:C$37))),ABS(-100+(100*(('10 (ind)'!C28-MIN('10 (ind)'!C$6:C$37))/(MAX('10 (ind)'!C$6:C$37)-MIN('10 (ind)'!C$6:C$37))))))</f>
        <v>40.154517985015929</v>
      </c>
      <c r="D29" s="87">
        <f>IF('10 (ind)'!D$1="si",100*(('10 (ind)'!D28-MIN('10 (ind)'!D$6:D$37))/(MAX('10 (ind)'!D$6:D$37)-MIN('10 (ind)'!D$6:D$37))),ABS(-100+(100*(('10 (ind)'!D28-MIN('10 (ind)'!D$6:D$37))/(MAX('10 (ind)'!D$6:D$37)-MIN('10 (ind)'!D$6:D$37))))))</f>
        <v>27.041090247855465</v>
      </c>
      <c r="E29" s="87">
        <f>IF('10 (ind)'!E$1="si",100*(('10 (ind)'!E28-MIN('10 (ind)'!E$6:E$37))/(MAX('10 (ind)'!E$6:E$37)-MIN('10 (ind)'!E$6:E$37))),ABS(-100+(100*(('10 (ind)'!E28-MIN('10 (ind)'!E$6:E$37))/(MAX('10 (ind)'!E$6:E$37)-MIN('10 (ind)'!E$6:E$37))))))</f>
        <v>40.287037272017891</v>
      </c>
      <c r="F29" s="87">
        <f>IF('10 (ind)'!F$1="si",100*(('10 (ind)'!F28-MIN('10 (ind)'!F$6:F$37))/(MAX('10 (ind)'!F$6:F$37)-MIN('10 (ind)'!F$6:F$37))),ABS(-100+(100*(('10 (ind)'!F28-MIN('10 (ind)'!F$6:F$37))/(MAX('10 (ind)'!F$6:F$37)-MIN('10 (ind)'!F$6:F$37))))))</f>
        <v>42.465753424657542</v>
      </c>
      <c r="G29" s="87">
        <f>IF('10 (ind)'!G$1="si",100*(('10 (ind)'!G28-MIN('10 (ind)'!G$6:G$37))/(MAX('10 (ind)'!G$6:G$37)-MIN('10 (ind)'!G$6:G$37))),ABS(-100+(100*(('10 (ind)'!G28-MIN('10 (ind)'!G$6:G$37))/(MAX('10 (ind)'!G$6:G$37)-MIN('10 (ind)'!G$6:G$37))))))</f>
        <v>12.711864406779652</v>
      </c>
      <c r="H29" s="87">
        <f>IF('10 (ind)'!H$1="si",100*(('10 (ind)'!H28-MIN('10 (ind)'!H$6:H$37))/(MAX('10 (ind)'!H$6:H$37)-MIN('10 (ind)'!H$6:H$37))),ABS(-100+(100*(('10 (ind)'!H28-MIN('10 (ind)'!H$6:H$37))/(MAX('10 (ind)'!H$6:H$37)-MIN('10 (ind)'!H$6:H$37))))))</f>
        <v>22.692307692307704</v>
      </c>
      <c r="I29" s="87">
        <f>IF('10 (ind)'!I$1="si",100*(('10 (ind)'!I28-MIN('10 (ind)'!I$6:I$37))/(MAX('10 (ind)'!I$6:I$37)-MIN('10 (ind)'!I$6:I$37))),ABS(-100+(100*(('10 (ind)'!I28-MIN('10 (ind)'!I$6:I$37))/(MAX('10 (ind)'!I$6:I$37)-MIN('10 (ind)'!I$6:I$37))))))</f>
        <v>26.250000000000007</v>
      </c>
      <c r="J29" s="87">
        <f>IF('10 (ind)'!J$1="si",100*(('10 (ind)'!J28-MIN('10 (ind)'!J$6:J$37))/(MAX('10 (ind)'!J$6:J$37)-MIN('10 (ind)'!J$6:J$37))),ABS(-100+(100*(('10 (ind)'!J28-MIN('10 (ind)'!J$6:J$37))/(MAX('10 (ind)'!J$6:J$37)-MIN('10 (ind)'!J$6:J$37))))))</f>
        <v>9.5132743362831871</v>
      </c>
      <c r="K29" s="87">
        <f>IF('10 (ind)'!K$1="si",100*(('10 (ind)'!K28-MIN('10 (ind)'!K$6:K$37))/(MAX('10 (ind)'!K$6:K$37)-MIN('10 (ind)'!K$6:K$37))),ABS(-100+(100*(('10 (ind)'!K28-MIN('10 (ind)'!K$6:K$37))/(MAX('10 (ind)'!K$6:K$37)-MIN('10 (ind)'!K$6:K$37))))))</f>
        <v>74.462095738557892</v>
      </c>
      <c r="L29" s="87">
        <f>IF('10 (ind)'!L$1="si",100*(('10 (ind)'!L28-MIN('10 (ind)'!L$6:L$37))/(MAX('10 (ind)'!L$6:L$37)-MIN('10 (ind)'!L$6:L$37))),ABS(-100+(100*(('10 (ind)'!L28-MIN('10 (ind)'!L$6:L$37))/(MAX('10 (ind)'!L$6:L$37)-MIN('10 (ind)'!L$6:L$37))))))</f>
        <v>95.212091729040765</v>
      </c>
      <c r="M29" s="87">
        <f>IF('10 (ind)'!M$1="si",100*(('10 (ind)'!M28-MIN('10 (ind)'!M$6:M$37))/(MAX('10 (ind)'!M$6:M$37)-MIN('10 (ind)'!M$6:M$37))),ABS(-100+(100*(('10 (ind)'!M28-MIN('10 (ind)'!M$6:M$37))/(MAX('10 (ind)'!M$6:M$37)-MIN('10 (ind)'!M$6:M$37))))))</f>
        <v>0.93668551567539959</v>
      </c>
      <c r="N29" s="87">
        <f>IF('10 (ind)'!N$1="si",100*(('10 (ind)'!N28-MIN('10 (ind)'!N$6:N$37))/(MAX('10 (ind)'!N$6:N$37)-MIN('10 (ind)'!N$6:N$37))),ABS(-100+(100*(('10 (ind)'!N28-MIN('10 (ind)'!N$6:N$37))/(MAX('10 (ind)'!N$6:N$37)-MIN('10 (ind)'!N$6:N$37))))))</f>
        <v>100</v>
      </c>
      <c r="O29" s="87">
        <f>IF('10 (ind)'!O$1="si",100*(('10 (ind)'!O28-MIN('10 (ind)'!O$6:O$37))/(MAX('10 (ind)'!O$6:O$37)-MIN('10 (ind)'!O$6:O$37))),ABS(-100+(100*(('10 (ind)'!O28-MIN('10 (ind)'!O$6:O$37))/(MAX('10 (ind)'!O$6:O$37)-MIN('10 (ind)'!O$6:O$37))))))</f>
        <v>97.28028430040672</v>
      </c>
      <c r="P29" s="87">
        <f>IF('10 (ind)'!P$1="si",100*(('10 (ind)'!P28-MIN('10 (ind)'!P$6:P$37))/(MAX('10 (ind)'!P$6:P$37)-MIN('10 (ind)'!P$6:P$37))),ABS(-100+(100*(('10 (ind)'!P28-MIN('10 (ind)'!P$6:P$37))/(MAX('10 (ind)'!P$6:P$37)-MIN('10 (ind)'!P$6:P$37))))))</f>
        <v>14.336510019392911</v>
      </c>
      <c r="Q29" s="87">
        <f>IF('10 (ind)'!Q$1="si",100*(('10 (ind)'!Q28-MIN('10 (ind)'!Q$6:Q$37))/(MAX('10 (ind)'!Q$6:Q$37)-MIN('10 (ind)'!Q$6:Q$37))),ABS(-100+(100*(('10 (ind)'!Q28-MIN('10 (ind)'!Q$6:Q$37))/(MAX('10 (ind)'!Q$6:Q$37)-MIN('10 (ind)'!Q$6:Q$37))))))</f>
        <v>7.2876016704053344</v>
      </c>
      <c r="R29" s="87">
        <f>IF('10 (ind)'!R$1="si",100*(('10 (ind)'!R28-MIN('10 (ind)'!R$6:R$37))/(MAX('10 (ind)'!R$6:R$37)-MIN('10 (ind)'!R$6:R$37))),ABS(-100+(100*(('10 (ind)'!R28-MIN('10 (ind)'!R$6:R$37))/(MAX('10 (ind)'!R$6:R$37)-MIN('10 (ind)'!R$6:R$37))))))</f>
        <v>0.25950841328406793</v>
      </c>
      <c r="S29" s="75">
        <f>ABS(ABS(('10 (ind)'!S28-((MAX('10 (ind)'!S$6:S$37)+MIN('10 (ind)'!S$6:S$37))/2))/(((MAX('10 (ind)'!S$6:S$37)+MIN('10 (ind)'!S$6:S$37))/2)-MAX('10 (ind)'!S$6:S$37))*100)-100)</f>
        <v>9.2715231788079393</v>
      </c>
      <c r="T29" s="75">
        <f>IF('10 (ind)'!T$1="si",100*(('10 (ind)'!T28-MIN('10 (ind)'!T$6:T$37))/(MAX('10 (ind)'!T$6:T$37)-MIN('10 (ind)'!T$6:T$37))),ABS(-100+(100*(('10 (ind)'!T28-MIN('10 (ind)'!T$6:T$37))/(MAX('10 (ind)'!T$6:T$37)-MIN('10 (ind)'!T$6:T$37))))))</f>
        <v>16.190694384954828</v>
      </c>
      <c r="U29" s="75">
        <f>IF('10 (ind)'!U$1="si",100*(('10 (ind)'!U28-MIN('10 (ind)'!U$6:U$37))/(MAX('10 (ind)'!U$6:U$37)-MIN('10 (ind)'!U$6:U$37))),ABS(-100+(100*(('10 (ind)'!U28-MIN('10 (ind)'!U$6:U$37))/(MAX('10 (ind)'!U$6:U$37)-MIN('10 (ind)'!U$6:U$37))))))</f>
        <v>0</v>
      </c>
      <c r="V29" s="75">
        <f>IF('10 (ind)'!V$1="si",100*(('10 (ind)'!V28-MIN('10 (ind)'!V$6:V$37))/(MAX('10 (ind)'!V$6:V$37)-MIN('10 (ind)'!V$6:V$37))),ABS(-100+(100*(('10 (ind)'!V28-MIN('10 (ind)'!V$6:V$37))/(MAX('10 (ind)'!V$6:V$37)-MIN('10 (ind)'!V$6:V$37))))))</f>
        <v>100</v>
      </c>
      <c r="W29" s="75">
        <f>IF('10 (ind)'!W$1="si",100*(('10 (ind)'!W28-MIN('10 (ind)'!W$6:W$37))/(MAX('10 (ind)'!W$6:W$37)-MIN('10 (ind)'!W$6:W$37))),ABS(-100+(100*(('10 (ind)'!W28-MIN('10 (ind)'!W$6:W$37))/(MAX('10 (ind)'!W$6:W$37)-MIN('10 (ind)'!W$6:W$37))))))</f>
        <v>99.97163797166418</v>
      </c>
      <c r="X29" s="75">
        <f>IF('10 (ind)'!X$1="si",100*(('10 (ind)'!X28-MIN('10 (ind)'!X$6:X$37))/(MAX('10 (ind)'!X$6:X$37)-MIN('10 (ind)'!X$6:X$37))),ABS(-100+(100*(('10 (ind)'!X28-MIN('10 (ind)'!X$6:X$37))/(MAX('10 (ind)'!X$6:X$37)-MIN('10 (ind)'!X$6:X$37))))))</f>
        <v>82.565124047060081</v>
      </c>
      <c r="Y29" s="75">
        <f>IF('10 (ind)'!Y$1="si",100*(('10 (ind)'!Y28-MIN('10 (ind)'!Y$6:Y$37))/(MAX('10 (ind)'!Y$6:Y$37)-MIN('10 (ind)'!Y$6:Y$37))),ABS(-100+(100*(('10 (ind)'!Y28-MIN('10 (ind)'!Y$6:Y$37))/(MAX('10 (ind)'!Y$6:Y$37)-MIN('10 (ind)'!Y$6:Y$37))))))</f>
        <v>78.167237860526001</v>
      </c>
      <c r="Z29" s="75">
        <f>IF('10 (ind)'!Z$1="si",100*(('10 (ind)'!Z28-MIN('10 (ind)'!Z$6:Z$37))/(MAX('10 (ind)'!Z$6:Z$37)-MIN('10 (ind)'!Z$6:Z$37))),ABS(-100+(100*(('10 (ind)'!Z28-MIN('10 (ind)'!Z$6:Z$37))/(MAX('10 (ind)'!Z$6:Z$37)-MIN('10 (ind)'!Z$6:Z$37))))))</f>
        <v>26.140842823169891</v>
      </c>
      <c r="AA29" s="75">
        <f>IF('10 (ind)'!AA$1="si",100*(('10 (ind)'!AA28-MIN('10 (ind)'!AA$6:AA$37))/(MAX('10 (ind)'!AA$6:AA$37)-MIN('10 (ind)'!AA$6:AA$37))),ABS(-100+(100*(('10 (ind)'!AA28-MIN('10 (ind)'!AA$6:AA$37))/(MAX('10 (ind)'!AA$6:AA$37)-MIN('10 (ind)'!AA$6:AA$37))))))</f>
        <v>90.049584221109455</v>
      </c>
      <c r="AB29" s="75">
        <f>IF('10 (ind)'!AB$1="si",100*(('10 (ind)'!AB28-MIN('10 (ind)'!AB$6:AB$37))/(MAX('10 (ind)'!AB$6:AB$37)-MIN('10 (ind)'!AB$6:AB$37))),ABS(-100+(100*(('10 (ind)'!AB28-MIN('10 (ind)'!AB$6:AB$37))/(MAX('10 (ind)'!AB$6:AB$37)-MIN('10 (ind)'!AB$6:AB$37))))))</f>
        <v>69.981593754501773</v>
      </c>
      <c r="AC29" s="75">
        <f>IF('10 (ind)'!AC$1="si",100*(('10 (ind)'!AC28-MIN('10 (ind)'!AC$6:AC$37))/(MAX('10 (ind)'!AC$6:AC$37)-MIN('10 (ind)'!AC$6:AC$37))),ABS(-100+(100*(('10 (ind)'!AC28-MIN('10 (ind)'!AC$6:AC$37))/(MAX('10 (ind)'!AC$6:AC$37)-MIN('10 (ind)'!AC$6:AC$37))))))</f>
        <v>94.745098230572097</v>
      </c>
      <c r="AD29" s="75">
        <f>IF('10 (ind)'!AD$1="si",100*(('10 (ind)'!AD28-MIN('10 (ind)'!AD$6:AD$37))/(MAX('10 (ind)'!AD$6:AD$37)-MIN('10 (ind)'!AD$6:AD$37))),ABS(-100+(100*(('10 (ind)'!AD28-MIN('10 (ind)'!AD$6:AD$37))/(MAX('10 (ind)'!AD$6:AD$37)-MIN('10 (ind)'!AD$6:AD$37))))))</f>
        <v>68.79738901165544</v>
      </c>
      <c r="AE29" s="75">
        <f>IF('10 (ind)'!AE$1="si",100*(('10 (ind)'!AE28-MIN('10 (ind)'!AE$6:AE$37))/(MAX('10 (ind)'!AE$6:AE$37)-MIN('10 (ind)'!AE$6:AE$37))),ABS(-100+(100*(('10 (ind)'!AE28-MIN('10 (ind)'!AE$6:AE$37))/(MAX('10 (ind)'!AE$6:AE$37)-MIN('10 (ind)'!AE$6:AE$37))))))</f>
        <v>43.358641982783844</v>
      </c>
      <c r="AF29" s="75">
        <f>IF('10 (ind)'!AF$1="si",100*(('10 (ind)'!AF28-MIN('10 (ind)'!AF$6:AF$37))/(MAX('10 (ind)'!AF$6:AF$37)-MIN('10 (ind)'!AF$6:AF$37))),ABS(-100+(100*(('10 (ind)'!AF28-MIN('10 (ind)'!AF$6:AF$37))/(MAX('10 (ind)'!AF$6:AF$37)-MIN('10 (ind)'!AF$6:AF$37))))))</f>
        <v>65.417227285320735</v>
      </c>
      <c r="AG29" s="75">
        <f>IF('10 (ind)'!AG$1="si",100*(('10 (ind)'!AG28-MIN('10 (ind)'!AG$6:AG$37))/(MAX('10 (ind)'!AG$6:AG$37)-MIN('10 (ind)'!AG$6:AG$37))),ABS(-100+(100*(('10 (ind)'!AG28-MIN('10 (ind)'!AG$6:AG$37))/(MAX('10 (ind)'!AG$6:AG$37)-MIN('10 (ind)'!AG$6:AG$37))))))</f>
        <v>61.220390447481066</v>
      </c>
      <c r="AH29" s="75">
        <f>IF('10 (ind)'!AH$1="si",100*(('10 (ind)'!AH28-MIN('10 (ind)'!AH$6:AH$37))/(MAX('10 (ind)'!AH$6:AH$37)-MIN('10 (ind)'!AH$6:AH$37))),ABS(-100+(100*(('10 (ind)'!AH28-MIN('10 (ind)'!AH$6:AH$37))/(MAX('10 (ind)'!AH$6:AH$37)-MIN('10 (ind)'!AH$6:AH$37))))))</f>
        <v>0</v>
      </c>
      <c r="AI29" s="75">
        <f>IF('10 (ind)'!AI$1="si",100*(('10 (ind)'!AI28-MIN('10 (ind)'!AI$6:AI$37))/(MAX('10 (ind)'!AI$6:AI$37)-MIN('10 (ind)'!AI$6:AI$37))),ABS(-100+(100*(('10 (ind)'!AI28-MIN('10 (ind)'!AI$6:AI$37))/(MAX('10 (ind)'!AI$6:AI$37)-MIN('10 (ind)'!AI$6:AI$37))))))</f>
        <v>3.09248955184971</v>
      </c>
      <c r="AJ29" s="75">
        <f>IF('10 (ind)'!AJ$1="si",100*(('10 (ind)'!AJ28-MIN('10 (ind)'!AJ$6:AJ$37))/(MAX('10 (ind)'!AJ$6:AJ$37)-MIN('10 (ind)'!AJ$6:AJ$37))),ABS(-100+(100*(('10 (ind)'!AJ28-MIN('10 (ind)'!AJ$6:AJ$37))/(MAX('10 (ind)'!AJ$6:AJ$37)-MIN('10 (ind)'!AJ$6:AJ$37))))))</f>
        <v>71.777388769705752</v>
      </c>
      <c r="AK29" s="75">
        <f>IF('10 (ind)'!AK$1="si",100*(('10 (ind)'!AK28-MIN('10 (ind)'!AK$6:AK$37))/(MAX('10 (ind)'!AK$6:AK$37)-MIN('10 (ind)'!AK$6:AK$37))),ABS(-100+(100*(('10 (ind)'!AK28-MIN('10 (ind)'!AK$6:AK$37))/(MAX('10 (ind)'!AK$6:AK$37)-MIN('10 (ind)'!AK$6:AK$37))))))</f>
        <v>10.110398299009745</v>
      </c>
      <c r="AL29" s="75">
        <f>IF('10 (ind)'!AL$1="si",100*(('10 (ind)'!AL28-MIN('10 (ind)'!AL$6:AL$37))/(MAX('10 (ind)'!AL$6:AL$37)-MIN('10 (ind)'!AL$6:AL$37))),ABS(-100+(100*(('10 (ind)'!AL28-MIN('10 (ind)'!AL$6:AL$37))/(MAX('10 (ind)'!AL$6:AL$37)-MIN('10 (ind)'!AL$6:AL$37))))))</f>
        <v>0</v>
      </c>
      <c r="AM29" s="75">
        <f>IF('10 (ind)'!AM$1="si",100*(('10 (ind)'!AM28-MIN('10 (ind)'!AM$6:AM$37))/(MAX('10 (ind)'!AM$6:AM$37)-MIN('10 (ind)'!AM$6:AM$37))),ABS(-100+(100*(('10 (ind)'!AM28-MIN('10 (ind)'!AM$6:AM$37))/(MAX('10 (ind)'!AM$6:AM$37)-MIN('10 (ind)'!AM$6:AM$37))))))</f>
        <v>0</v>
      </c>
      <c r="AN29" s="75">
        <f>IF('10 (ind)'!AN$1="si",100*(('10 (ind)'!AN28-MIN('10 (ind)'!AN$6:AN$37))/(MAX('10 (ind)'!AN$6:AN$37)-MIN('10 (ind)'!AN$6:AN$37))),ABS(-100+(100*(('10 (ind)'!AN28-MIN('10 (ind)'!AN$6:AN$37))/(MAX('10 (ind)'!AN$6:AN$37)-MIN('10 (ind)'!AN$6:AN$37))))))</f>
        <v>74.832829295298552</v>
      </c>
      <c r="AO29" s="75">
        <f>IF('10 (ind)'!AO$1="si",100*(('10 (ind)'!AO28-MIN('10 (ind)'!AO$6:AO$37))/(MAX('10 (ind)'!AO$6:AO$37)-MIN('10 (ind)'!AO$6:AO$37))),ABS(-100+(100*(('10 (ind)'!AO28-MIN('10 (ind)'!AO$6:AO$37))/(MAX('10 (ind)'!AO$6:AO$37)-MIN('10 (ind)'!AO$6:AO$37))))))</f>
        <v>50.343291580401981</v>
      </c>
      <c r="AP29" s="75">
        <f>IF('10 (ind)'!AP$1="si",100*(('10 (ind)'!AP28-MIN('10 (ind)'!AP$6:AP$37))/(MAX('10 (ind)'!AP$6:AP$37)-MIN('10 (ind)'!AP$6:AP$37))),ABS(-100+(100*(('10 (ind)'!AP28-MIN('10 (ind)'!AP$6:AP$37))/(MAX('10 (ind)'!AP$6:AP$37)-MIN('10 (ind)'!AP$6:AP$37))))))</f>
        <v>0</v>
      </c>
      <c r="AQ29" s="75">
        <f>IF('10 (ind)'!AQ$1="si",100*(('10 (ind)'!AQ28-MIN('10 (ind)'!AQ$6:AQ$37))/(MAX('10 (ind)'!AQ$6:AQ$37)-MIN('10 (ind)'!AQ$6:AQ$37))),ABS(-100+(100*(('10 (ind)'!AQ28-MIN('10 (ind)'!AQ$6:AQ$37))/(MAX('10 (ind)'!AQ$6:AQ$37)-MIN('10 (ind)'!AQ$6:AQ$37))))))</f>
        <v>19.296018627316574</v>
      </c>
      <c r="AR29" s="75">
        <f>IF('10 (ind)'!AR$1="si",100*(('10 (ind)'!AR28-MIN('10 (ind)'!AR$6:AR$37))/(MAX('10 (ind)'!AR$6:AR$37)-MIN('10 (ind)'!AR$6:AR$37))),ABS(-100+(100*(('10 (ind)'!AR28-MIN('10 (ind)'!AR$6:AR$37))/(MAX('10 (ind)'!AR$6:AR$37)-MIN('10 (ind)'!AR$6:AR$37))))))</f>
        <v>100</v>
      </c>
      <c r="AS29" s="75">
        <f>IF('10 (ind)'!AS$1="si",100*(('10 (ind)'!AS28-MIN('10 (ind)'!AS$6:AS$37))/(MAX('10 (ind)'!AS$6:AS$37)-MIN('10 (ind)'!AS$6:AS$37))),ABS(-100+(100*(('10 (ind)'!AS28-MIN('10 (ind)'!AS$6:AS$37))/(MAX('10 (ind)'!AS$6:AS$37)-MIN('10 (ind)'!AS$6:AS$37))))))</f>
        <v>47.280334728033466</v>
      </c>
      <c r="AT29" s="75">
        <f>IF('10 (ind)'!AT$1="si",100*(('10 (ind)'!AT28-MIN('10 (ind)'!AT$6:AT$37))/(MAX('10 (ind)'!AT$6:AT$37)-MIN('10 (ind)'!AT$6:AT$37))),ABS(-100+(100*(('10 (ind)'!AT28-MIN('10 (ind)'!AT$6:AT$37))/(MAX('10 (ind)'!AT$6:AT$37)-MIN('10 (ind)'!AT$6:AT$37))))))</f>
        <v>0</v>
      </c>
      <c r="AU29" s="75">
        <f>IF('10 (ind)'!AU$1="si",100*(('10 (ind)'!AU28-MIN('10 (ind)'!AU$6:AU$37))/(MAX('10 (ind)'!AU$6:AU$37)-MIN('10 (ind)'!AU$6:AU$37))),ABS(-100+(100*(('10 (ind)'!AU28-MIN('10 (ind)'!AU$6:AU$37))/(MAX('10 (ind)'!AU$6:AU$37)-MIN('10 (ind)'!AU$6:AU$37))))))</f>
        <v>0</v>
      </c>
      <c r="AV29" s="75">
        <f>IF('10 (ind)'!AV$1="si",100*(('10 (ind)'!AV28-MIN('10 (ind)'!AV$6:AV$37))/(MAX('10 (ind)'!AV$6:AV$37)-MIN('10 (ind)'!AV$6:AV$37))),ABS(-100+(100*(('10 (ind)'!AV28-MIN('10 (ind)'!AV$6:AV$37))/(MAX('10 (ind)'!AV$6:AV$37)-MIN('10 (ind)'!AV$6:AV$37))))))</f>
        <v>74.870017331022524</v>
      </c>
      <c r="AW29" s="75">
        <f>IF('10 (ind)'!AW$1="si",100*(('10 (ind)'!AW28-MIN('10 (ind)'!AW$6:AW$37))/(MAX('10 (ind)'!AW$6:AW$37)-MIN('10 (ind)'!AW$6:AW$37))),ABS(-100+(100*(('10 (ind)'!AW28-MIN('10 (ind)'!AW$6:AW$37))/(MAX('10 (ind)'!AW$6:AW$37)-MIN('10 (ind)'!AW$6:AW$37))))))</f>
        <v>63.09041835357624</v>
      </c>
      <c r="AX29" s="75">
        <f>IF('10 (ind)'!AX$1="si",100*(('10 (ind)'!AX28-MIN('10 (ind)'!AX$6:AX$37))/(MAX('10 (ind)'!AX$6:AX$37)-MIN('10 (ind)'!AX$6:AX$37))),ABS(-100+(100*(('10 (ind)'!AX28-MIN('10 (ind)'!AX$6:AX$37))/(MAX('10 (ind)'!AX$6:AX$37)-MIN('10 (ind)'!AX$6:AX$37))))))</f>
        <v>20.966162464331394</v>
      </c>
      <c r="AY29" s="75">
        <f>IF('10 (ind)'!AY$1="si",100*(('10 (ind)'!AY28-MIN('10 (ind)'!AY$6:AY$37))/(MAX('10 (ind)'!AY$6:AY$37)-MIN('10 (ind)'!AY$6:AY$37))),ABS(-100+(100*(('10 (ind)'!AY28-MIN('10 (ind)'!AY$6:AY$37))/(MAX('10 (ind)'!AY$6:AY$37)-MIN('10 (ind)'!AY$6:AY$37))))))</f>
        <v>54.234062797335945</v>
      </c>
      <c r="AZ29" s="75">
        <f>IF('10 (ind)'!AZ$1="si",100*(('10 (ind)'!AZ28-MIN('10 (ind)'!AZ$6:AZ$37))/(MAX('10 (ind)'!AZ$6:AZ$37)-MIN('10 (ind)'!AZ$6:AZ$37))),ABS(-100+(100*(('10 (ind)'!AZ28-MIN('10 (ind)'!AZ$6:AZ$37))/(MAX('10 (ind)'!AZ$6:AZ$37)-MIN('10 (ind)'!AZ$6:AZ$37))))))</f>
        <v>82.703539089758365</v>
      </c>
      <c r="BA29" s="75">
        <f>IF('10 (ind)'!BA$1="si",100*(('10 (ind)'!BA28-MIN('10 (ind)'!BA$6:BA$37))/(MAX('10 (ind)'!BA$6:BA$37)-MIN('10 (ind)'!BA$6:BA$37))),ABS(-100+(100*(('10 (ind)'!BA28-MIN('10 (ind)'!BA$6:BA$37))/(MAX('10 (ind)'!BA$6:BA$37)-MIN('10 (ind)'!BA$6:BA$37))))))</f>
        <v>30.402843847541021</v>
      </c>
      <c r="BB29" s="75">
        <f>IF('10 (ind)'!BB$1="si",100*(('10 (ind)'!BB28-MIN('10 (ind)'!BB$6:BB$37))/(MAX('10 (ind)'!BB$6:BB$37)-MIN('10 (ind)'!BB$6:BB$37))),ABS(-100+(100*(('10 (ind)'!BB28-MIN('10 (ind)'!BB$6:BB$37))/(MAX('10 (ind)'!BB$6:BB$37)-MIN('10 (ind)'!BB$6:BB$37))))))</f>
        <v>25.058680229232376</v>
      </c>
      <c r="BC29" s="75">
        <f>IF('10 (ind)'!BC$1="si",100*(('10 (ind)'!BC28-MIN('10 (ind)'!BC$6:BC$37))/(MAX('10 (ind)'!BC$6:BC$37)-MIN('10 (ind)'!BC$6:BC$37))),ABS(-100+(100*(('10 (ind)'!BC28-MIN('10 (ind)'!BC$6:BC$37))/(MAX('10 (ind)'!BC$6:BC$37)-MIN('10 (ind)'!BC$6:BC$37))))))</f>
        <v>4.5591024095188137</v>
      </c>
      <c r="BD29" s="75">
        <f>IF('10 (ind)'!BD$1="si",100*(('10 (ind)'!BD28-MIN('10 (ind)'!BD$6:BD$37))/(MAX('10 (ind)'!BD$6:BD$37)-MIN('10 (ind)'!BD$6:BD$37))),ABS(-100+(100*(('10 (ind)'!BD28-MIN('10 (ind)'!BD$6:BD$37))/(MAX('10 (ind)'!BD$6:BD$37)-MIN('10 (ind)'!BD$6:BD$37))))))</f>
        <v>63.87389117862304</v>
      </c>
      <c r="BE29" s="75">
        <f>IF('10 (ind)'!BE$1="si",100*(('10 (ind)'!BE28-MIN('10 (ind)'!BE$6:BE$37))/(MAX('10 (ind)'!BE$6:BE$37)-MIN('10 (ind)'!BE$6:BE$37))),ABS(-100+(100*(('10 (ind)'!BE28-MIN('10 (ind)'!BE$6:BE$37))/(MAX('10 (ind)'!BE$6:BE$37)-MIN('10 (ind)'!BE$6:BE$37))))))</f>
        <v>51.293900184842876</v>
      </c>
      <c r="BF29" s="75">
        <f>IF('10 (ind)'!BF$1="si",100*(('10 (ind)'!BF28-MIN('10 (ind)'!BF$6:BF$37))/(MAX('10 (ind)'!BF$6:BF$37)-MIN('10 (ind)'!BF$6:BF$37))),ABS(-100+(100*(('10 (ind)'!BF28-MIN('10 (ind)'!BF$6:BF$37))/(MAX('10 (ind)'!BF$6:BF$37)-MIN('10 (ind)'!BF$6:BF$37))))))</f>
        <v>51.868992934888659</v>
      </c>
      <c r="BG29" s="75">
        <f>IF('10 (ind)'!BG$1="si",100*(('10 (ind)'!BG28-MIN('10 (ind)'!BG$6:BG$37))/(MAX('10 (ind)'!BG$6:BG$37)-MIN('10 (ind)'!BG$6:BG$37))),ABS(-100+(100*(('10 (ind)'!BG28-MIN('10 (ind)'!BG$6:BG$37))/(MAX('10 (ind)'!BG$6:BG$37)-MIN('10 (ind)'!BG$6:BG$37))))))</f>
        <v>20.386577819908648</v>
      </c>
      <c r="BH29" s="75">
        <f>IF('10 (ind)'!BH$1="si",100*(('10 (ind)'!BH28-MIN('10 (ind)'!BH$6:BH$37))/(MAX('10 (ind)'!BH$6:BH$37)-MIN('10 (ind)'!BH$6:BH$37))),ABS(-100+(100*(('10 (ind)'!BH28-MIN('10 (ind)'!BH$6:BH$37))/(MAX('10 (ind)'!BH$6:BH$37)-MIN('10 (ind)'!BH$6:BH$37))))))</f>
        <v>20.066694587985033</v>
      </c>
      <c r="BI29" s="75">
        <f>IF('10 (ind)'!BI$1="si",100*(('10 (ind)'!BI28-MIN('10 (ind)'!BI$6:BI$37))/(MAX('10 (ind)'!BI$6:BI$37)-MIN('10 (ind)'!BI$6:BI$37))),ABS(-100+(100*(('10 (ind)'!BI28-MIN('10 (ind)'!BI$6:BI$37))/(MAX('10 (ind)'!BI$6:BI$37)-MIN('10 (ind)'!BI$6:BI$37))))))</f>
        <v>97.998931037105649</v>
      </c>
      <c r="BJ29" s="75">
        <f>IF('10 (ind)'!BJ$1="si",100*(('10 (ind)'!BJ28-MIN('10 (ind)'!BJ$6:BJ$37))/(MAX('10 (ind)'!BJ$6:BJ$37)-MIN('10 (ind)'!BJ$6:BJ$37))),ABS(-100+(100*(('10 (ind)'!BJ28-MIN('10 (ind)'!BJ$6:BJ$37))/(MAX('10 (ind)'!BJ$6:BJ$37)-MIN('10 (ind)'!BJ$6:BJ$37))))))</f>
        <v>14.910920216424465</v>
      </c>
      <c r="BK29" s="75">
        <f>IF('10 (ind)'!BK$1="si",100*(('10 (ind)'!BK28-MIN('10 (ind)'!BK$6:BK$37))/(MAX('10 (ind)'!BK$6:BK$37)-MIN('10 (ind)'!BK$6:BK$37))),ABS(-100+(100*(('10 (ind)'!BK28-MIN('10 (ind)'!BK$6:BK$37))/(MAX('10 (ind)'!BK$6:BK$37)-MIN('10 (ind)'!BK$6:BK$37))))))</f>
        <v>86.749658035872528</v>
      </c>
      <c r="BL29" s="75">
        <f>IF('10 (ind)'!BL$1="si",100*(('10 (ind)'!BL28-MIN('10 (ind)'!BL$6:BL$37))/(MAX('10 (ind)'!BL$6:BL$37)-MIN('10 (ind)'!BL$6:BL$37))),ABS(-100+(100*(('10 (ind)'!BL28-MIN('10 (ind)'!BL$6:BL$37))/(MAX('10 (ind)'!BL$6:BL$37)-MIN('10 (ind)'!BL$6:BL$37))))))</f>
        <v>90.990990990990994</v>
      </c>
      <c r="BM29" s="75">
        <f>IF('10 (ind)'!BM$1="si",100*(('10 (ind)'!BM28-MIN('10 (ind)'!BM$6:BM$37))/(MAX('10 (ind)'!BM$6:BM$37)-MIN('10 (ind)'!BM$6:BM$37))),ABS(-100+(100*(('10 (ind)'!BM28-MIN('10 (ind)'!BM$6:BM$37))/(MAX('10 (ind)'!BM$6:BM$37)-MIN('10 (ind)'!BM$6:BM$37))))))</f>
        <v>100</v>
      </c>
      <c r="BN29" s="75">
        <f>IF('10 (ind)'!BN$1="si",100*(('10 (ind)'!BN28-MIN('10 (ind)'!BN$6:BN$37))/(MAX('10 (ind)'!BN$6:BN$37)-MIN('10 (ind)'!BN$6:BN$37))),ABS(-100+(100*(('10 (ind)'!BN28-MIN('10 (ind)'!BN$6:BN$37))/(MAX('10 (ind)'!BN$6:BN$37)-MIN('10 (ind)'!BN$6:BN$37))))))</f>
        <v>47.491550759867067</v>
      </c>
      <c r="BO29" s="75">
        <f>IF('10 (ind)'!BO$1="si",100*(('10 (ind)'!BO28-MIN('10 (ind)'!BO$6:BO$37))/(MAX('10 (ind)'!BO$6:BO$37)-MIN('10 (ind)'!BO$6:BO$37))),ABS(-100+(100*(('10 (ind)'!BO28-MIN('10 (ind)'!BO$6:BO$37))/(MAX('10 (ind)'!BO$6:BO$37)-MIN('10 (ind)'!BO$6:BO$37))))))</f>
        <v>23.380369118705996</v>
      </c>
      <c r="BP29" s="75">
        <f>IF('10 (ind)'!BP$1="si",100*(('10 (ind)'!BP28-MIN('10 (ind)'!BP$6:BP$37))/(MAX('10 (ind)'!BP$6:BP$37)-MIN('10 (ind)'!BP$6:BP$37))),ABS(-100+(100*(('10 (ind)'!BP28-MIN('10 (ind)'!BP$6:BP$37))/(MAX('10 (ind)'!BP$6:BP$37)-MIN('10 (ind)'!BP$6:BP$37))))))</f>
        <v>42.455225093413503</v>
      </c>
      <c r="BQ29" s="75">
        <f>IF('10 (ind)'!BQ$1="si",100*(('10 (ind)'!BQ28-MIN('10 (ind)'!BQ$6:BQ$37))/(MAX('10 (ind)'!BQ$6:BQ$37)-MIN('10 (ind)'!BQ$6:BQ$37))),ABS(-100+(100*(('10 (ind)'!BQ28-MIN('10 (ind)'!BQ$6:BQ$37))/(MAX('10 (ind)'!BQ$6:BQ$37)-MIN('10 (ind)'!BQ$6:BQ$37))))))</f>
        <v>55.065258097271695</v>
      </c>
      <c r="BR29" s="75">
        <f>IF('10 (ind)'!BR$1="si",100*(('10 (ind)'!BR28-MIN('10 (ind)'!BR$6:BR$37))/(MAX('10 (ind)'!BR$6:BR$37)-MIN('10 (ind)'!BR$6:BR$37))),ABS(-100+(100*(('10 (ind)'!BR28-MIN('10 (ind)'!BR$6:BR$37))/(MAX('10 (ind)'!BP$6:BP$37)-MIN('10 (ind)'!BR$6:BR$37))))))</f>
        <v>33.072763606441754</v>
      </c>
      <c r="BS29" s="75">
        <f>IF('10 (ind)'!BS$1="si",100*(('10 (ind)'!BS28-MIN('10 (ind)'!BS$6:BS$37))/(MAX('10 (ind)'!BS$6:BS$37)-MIN('10 (ind)'!BS$6:BS$37))),ABS(-100+(100*(('10 (ind)'!BS28-MIN('10 (ind)'!BS$6:BS$37))/(MAX('10 (ind)'!BQ$6:BQ$37)-MIN('10 (ind)'!BS$6:BS$37))))))</f>
        <v>38.203161806773302</v>
      </c>
      <c r="BT29" s="75">
        <f>IF('10 (ind)'!BT$1="si",100*(('10 (ind)'!BT28-MIN('10 (ind)'!BT$6:BT$37))/(MAX('10 (ind)'!BT$6:BT$37)-MIN('10 (ind)'!BT$6:BT$37))),ABS(-100+(100*(('10 (ind)'!BT28-MIN('10 (ind)'!BT$6:BT$37))/(MAX('10 (ind)'!BR$6:BR$37)-MIN('10 (ind)'!BT$6:BT$37))))))</f>
        <v>89.406558270708302</v>
      </c>
      <c r="BU29" s="75">
        <f>IF('10 (ind)'!BU$1="si",100*(('10 (ind)'!BU28-MIN('10 (ind)'!BU$6:BU$37))/(MAX('10 (ind)'!BU$6:BU$37)-MIN('10 (ind)'!BU$6:BU$37))),ABS(-100+(100*(('10 (ind)'!BU28-MIN('10 (ind)'!BU$6:BU$37))/(MAX('10 (ind)'!BU$6:BU$37)-MIN('10 (ind)'!BU$6:BU$37))))))</f>
        <v>0</v>
      </c>
      <c r="BV29" s="75">
        <f>IF('10 (ind)'!BV$1="si",100*(('10 (ind)'!BV28-MIN('10 (ind)'!BV$6:BV$37))/(MAX('10 (ind)'!BV$6:BV$37)-MIN('10 (ind)'!BV$6:BV$37))),ABS(-100+(100*(('10 (ind)'!BV28-MIN('10 (ind)'!BV$6:BV$37))/(MAX('10 (ind)'!BV$6:BV$37)-MIN('10 (ind)'!BV$6:BV$37))))))</f>
        <v>36.229705351773909</v>
      </c>
      <c r="BW29" s="75">
        <f>IF('10 (ind)'!BW$1="si",100*(('10 (ind)'!BW28-MIN('10 (ind)'!BW$6:BW$37))/(MAX('10 (ind)'!BW$6:BW$37)-MIN('10 (ind)'!BW$6:BW$37))),ABS(-100+(100*(('10 (ind)'!BW28-MIN('10 (ind)'!BW$6:BW$37))/(MAX('10 (ind)'!BW$6:BW$37)-MIN('10 (ind)'!BW$6:BW$37))))))</f>
        <v>60.58356128696105</v>
      </c>
      <c r="BX29" s="75">
        <f>IF('10 (ind)'!BX$1="si",100*(('10 (ind)'!BX28-MIN('10 (ind)'!BX$6:BX$37))/(MAX('10 (ind)'!BX$6:BX$37)-MIN('10 (ind)'!BX$6:BX$37))),ABS(-100+(100*(('10 (ind)'!BX28-MIN('10 (ind)'!BX$6:BX$37))/(MAX('10 (ind)'!BX$6:BX$37)-MIN('10 (ind)'!BX$6:BX$37))))))</f>
        <v>75.8936038812259</v>
      </c>
      <c r="BY29" s="75">
        <f>IF('10 (ind)'!BY$1="si",100*(('10 (ind)'!BY28-MIN('10 (ind)'!BY$6:BY$37))/(MAX('10 (ind)'!BY$6:BY$37)-MIN('10 (ind)'!BY$6:BY$37))),ABS(-100+(100*(('10 (ind)'!BY28-MIN('10 (ind)'!BY$6:BY$37))/(MAX('10 (ind)'!BY$6:BY$37)-MIN('10 (ind)'!BY$6:BY$37))))))</f>
        <v>26.077350907503309</v>
      </c>
      <c r="BZ29" s="75">
        <f>IF('10 (ind)'!BZ$1="si",100*(('10 (ind)'!BZ28-MIN('10 (ind)'!BZ$6:BZ$37))/(MAX('10 (ind)'!BZ$6:BZ$37)-MIN('10 (ind)'!BZ$6:BZ$37))),ABS(-100+(100*(('10 (ind)'!BZ28-MIN('10 (ind)'!BZ$6:BZ$37))/(MAX('10 (ind)'!BZ$6:BZ$37)-MIN('10 (ind)'!BZ$6:BZ$37))))))</f>
        <v>95.740415256792332</v>
      </c>
      <c r="CA29" s="75">
        <f>IF('10 (ind)'!CA$1="si",100*(('10 (ind)'!CA28-MIN('10 (ind)'!CA$6:CA$37))/(MAX('10 (ind)'!CA$6:CA$37)-MIN('10 (ind)'!CA$6:CA$37))),ABS(-100+(100*(('10 (ind)'!CA28-MIN('10 (ind)'!CA$6:CA$37))/(MAX('10 (ind)'!CA$6:CA$37)-MIN('10 (ind)'!CA$6:CA$37))))))</f>
        <v>0</v>
      </c>
      <c r="CB29" s="75">
        <f>IF('10 (ind)'!CB$1="si",100*(('10 (ind)'!CB28-MIN('10 (ind)'!CB$6:CB$37))/(MAX('10 (ind)'!CB$6:CB$37)-MIN('10 (ind)'!CB$6:CB$37))),ABS(-100+(100*(('10 (ind)'!CB28-MIN('10 (ind)'!CB$6:CB$37))/(MAX('10 (ind)'!CB$6:CB$37)-MIN('10 (ind)'!CB$6:CB$37))))))</f>
        <v>74.534161490683218</v>
      </c>
      <c r="CC29" s="75">
        <f>IF('10 (ind)'!CC$1="si",100*(('10 (ind)'!CC28-MIN('10 (ind)'!CC$6:CC$37))/(MAX('10 (ind)'!CC$6:CC$37)-MIN('10 (ind)'!CC$6:CC$37))),ABS(-100+(100*(('10 (ind)'!CC28-MIN('10 (ind)'!CC$6:CC$37))/(MAX('10 (ind)'!CC$6:CC$37)-MIN('10 (ind)'!CC$6:CC$37))))))</f>
        <v>60.73322908003378</v>
      </c>
      <c r="CD29" s="75">
        <f>IF('10 (ind)'!CD$1="si",100*(('10 (ind)'!CD28-MIN('10 (ind)'!CD$6:CD$37))/(MAX('10 (ind)'!CD$6:CD$37)-MIN('10 (ind)'!CD$6:CD$37))),ABS(-100+(100*(('10 (ind)'!CD28-MIN('10 (ind)'!CD$6:CD$37))/(MAX('10 (ind)'!CD$6:CD$37)-MIN('10 (ind)'!CD$6:CD$37))))))</f>
        <v>100</v>
      </c>
      <c r="CE29" s="75">
        <f>IF('10 (ind)'!CE$1="si",100*(('10 (ind)'!CE28-MIN('10 (ind)'!CE$6:CE$37))/(MAX('10 (ind)'!CE$6:CE$37)-MIN('10 (ind)'!CE$6:CE$37))),ABS(-100+(100*(('10 (ind)'!CE28-MIN('10 (ind)'!CE$6:CE$37))/(MAX('10 (ind)'!CE$6:CE$37)-MIN('10 (ind)'!CE$6:CE$37))))))</f>
        <v>100</v>
      </c>
      <c r="CF29" s="75">
        <f>IF('10 (ind)'!CF$1="si",100*(('10 (ind)'!CF28-MIN('10 (ind)'!CF$6:CF$37))/(MAX('10 (ind)'!CF$6:CF$37)-MIN('10 (ind)'!CF$6:CF$37))),ABS(-100+(100*(('10 (ind)'!CF28-MIN('10 (ind)'!CF$6:CF$37))/(MAX('10 (ind)'!CF$6:CF$37)-MIN('10 (ind)'!CF$6:CF$37))))))</f>
        <v>0.84818792829288392</v>
      </c>
      <c r="CG29" s="75">
        <f>IF('10 (ind)'!CG$1="si",100*(('10 (ind)'!CG28-MIN('10 (ind)'!CG$6:CG$37))/(MAX('10 (ind)'!CG$6:CG$37)-MIN('10 (ind)'!CG$6:CG$37))),ABS(-100+(100*(('10 (ind)'!CG28-MIN('10 (ind)'!CG$6:CG$37))/(MAX('10 (ind)'!CG$6:CG$37)-MIN('10 (ind)'!CG$6:CG$37))))))</f>
        <v>10.863079165156739</v>
      </c>
      <c r="CH29" s="75">
        <f>IF('10 (ind)'!CH$1="si",100*(('10 (ind)'!CH28-MIN('10 (ind)'!CH$6:CH$37))/(MAX('10 (ind)'!CH$6:CH$37)-MIN('10 (ind)'!CH$6:CH$37))),ABS(-100+(100*(('10 (ind)'!CH28-MIN('10 (ind)'!CH$6:CH$37))/(MAX('10 (ind)'!CH$6:CH$37)-MIN('10 (ind)'!CH$6:CH$37))))))</f>
        <v>77.914875373280722</v>
      </c>
      <c r="CI29" s="75">
        <f>IF('10 (ind)'!CI$1="si",100*(('10 (ind)'!CI28-MIN('10 (ind)'!CI$6:CI$37))/(MAX('10 (ind)'!CI$6:CI$37)-MIN('10 (ind)'!CI$6:CI$37))),ABS(-100+(100*(('10 (ind)'!CI28-MIN('10 (ind)'!CI$6:CI$37))/(MAX('10 (ind)'!CI$6:CI$37)-MIN('10 (ind)'!CI$6:CI$37))))))</f>
        <v>0</v>
      </c>
      <c r="CJ29" s="75">
        <f>IF('10 (ind)'!CJ$1="si",100*(('10 (ind)'!CJ28-MIN('10 (ind)'!CJ$6:CJ$37))/(MAX('10 (ind)'!CJ$6:CJ$37)-MIN('10 (ind)'!CJ$6:CJ$37))),ABS(-100+(100*(('10 (ind)'!CJ28-MIN('10 (ind)'!CJ$6:CJ$37))/(MAX('10 (ind)'!CJ$6:CJ$37)-MIN('10 (ind)'!CJ$6:CJ$37))))))</f>
        <v>57.704480204861085</v>
      </c>
      <c r="CK29" s="75">
        <f>IF('10 (ind)'!CK$1="si",100*(('10 (ind)'!CK28-MIN('10 (ind)'!CK$6:CK$37))/(MAX('10 (ind)'!CK$6:CK$37)-MIN('10 (ind)'!CK$6:CK$37))),ABS(-100+(100*(('10 (ind)'!CK28-MIN('10 (ind)'!CK$6:CK$37))/(MAX('10 (ind)'!CK$6:CK$37)-MIN('10 (ind)'!CK$6:CK$37))))))</f>
        <v>3.5265036889305943</v>
      </c>
      <c r="CL29" s="75">
        <f>IF('10 (ind)'!CL$1="si",100*(('10 (ind)'!CL28-MIN('10 (ind)'!CL$6:CL$37))/(MAX('10 (ind)'!CL$6:CL$37)-MIN('10 (ind)'!CL$6:CL$37))),ABS(-100+(100*(('10 (ind)'!CL28-MIN('10 (ind)'!CL$6:CL$37))/(MAX('10 (ind)'!CL$6:CL$37)-MIN('10 (ind)'!CL$6:CL$37))))))</f>
        <v>12.796497332518033</v>
      </c>
      <c r="CM29" s="75">
        <f>IF('10 (ind)'!CM$1="si",100*(('10 (ind)'!CM28-MIN('10 (ind)'!CM$6:CM$37))/(MAX('10 (ind)'!CM$6:CM$37)-MIN('10 (ind)'!CM$6:CM$37))),ABS(-100+(100*(('10 (ind)'!CM28-MIN('10 (ind)'!CM$6:CM$37))/(MAX('10 (ind)'!CM$6:CM$37)-MIN('10 (ind)'!CM$6:CM$37))))))</f>
        <v>5.7754566549712116</v>
      </c>
    </row>
    <row r="30" spans="1:91">
      <c r="A30" s="18" t="s">
        <v>228</v>
      </c>
      <c r="B30" s="87">
        <f>IF('10 (ind)'!B$1="si",100*(('10 (ind)'!B29-MIN('10 (ind)'!B$6:B$37))/(MAX('10 (ind)'!B$6:B$37)-MIN('10 (ind)'!B$6:B$37))),ABS(-100+(100*(('10 (ind)'!B29-MIN('10 (ind)'!B$6:B$37))/(MAX('10 (ind)'!B$6:B$37)-MIN('10 (ind)'!B$6:B$37))))))</f>
        <v>30.385861056851287</v>
      </c>
      <c r="C30" s="87">
        <f>IF('10 (ind)'!C$1="si",100*(('10 (ind)'!C29-MIN('10 (ind)'!C$6:C$37))/(MAX('10 (ind)'!C$6:C$37)-MIN('10 (ind)'!C$6:C$37))),ABS(-100+(100*(('10 (ind)'!C29-MIN('10 (ind)'!C$6:C$37))/(MAX('10 (ind)'!C$6:C$37)-MIN('10 (ind)'!C$6:C$37))))))</f>
        <v>40.220000827848828</v>
      </c>
      <c r="D30" s="87">
        <f>IF('10 (ind)'!D$1="si",100*(('10 (ind)'!D29-MIN('10 (ind)'!D$6:D$37))/(MAX('10 (ind)'!D$6:D$37)-MIN('10 (ind)'!D$6:D$37))),ABS(-100+(100*(('10 (ind)'!D29-MIN('10 (ind)'!D$6:D$37))/(MAX('10 (ind)'!D$6:D$37)-MIN('10 (ind)'!D$6:D$37))))))</f>
        <v>51.759188166749347</v>
      </c>
      <c r="E30" s="87">
        <f>IF('10 (ind)'!E$1="si",100*(('10 (ind)'!E29-MIN('10 (ind)'!E$6:E$37))/(MAX('10 (ind)'!E$6:E$37)-MIN('10 (ind)'!E$6:E$37))),ABS(-100+(100*(('10 (ind)'!E29-MIN('10 (ind)'!E$6:E$37))/(MAX('10 (ind)'!E$6:E$37)-MIN('10 (ind)'!E$6:E$37))))))</f>
        <v>63.604010512891982</v>
      </c>
      <c r="F30" s="87">
        <f>IF('10 (ind)'!F$1="si",100*(('10 (ind)'!F29-MIN('10 (ind)'!F$6:F$37))/(MAX('10 (ind)'!F$6:F$37)-MIN('10 (ind)'!F$6:F$37))),ABS(-100+(100*(('10 (ind)'!F29-MIN('10 (ind)'!F$6:F$37))/(MAX('10 (ind)'!F$6:F$37)-MIN('10 (ind)'!F$6:F$37))))))</f>
        <v>28.08219178082193</v>
      </c>
      <c r="G30" s="87">
        <f>IF('10 (ind)'!G$1="si",100*(('10 (ind)'!G29-MIN('10 (ind)'!G$6:G$37))/(MAX('10 (ind)'!G$6:G$37)-MIN('10 (ind)'!G$6:G$37))),ABS(-100+(100*(('10 (ind)'!G29-MIN('10 (ind)'!G$6:G$37))/(MAX('10 (ind)'!G$6:G$37)-MIN('10 (ind)'!G$6:G$37))))))</f>
        <v>52.542372881355938</v>
      </c>
      <c r="H30" s="87">
        <f>IF('10 (ind)'!H$1="si",100*(('10 (ind)'!H29-MIN('10 (ind)'!H$6:H$37))/(MAX('10 (ind)'!H$6:H$37)-MIN('10 (ind)'!H$6:H$37))),ABS(-100+(100*(('10 (ind)'!H29-MIN('10 (ind)'!H$6:H$37))/(MAX('10 (ind)'!H$6:H$37)-MIN('10 (ind)'!H$6:H$37))))))</f>
        <v>34.615384615384606</v>
      </c>
      <c r="I30" s="87">
        <f>IF('10 (ind)'!I$1="si",100*(('10 (ind)'!I29-MIN('10 (ind)'!I$6:I$37))/(MAX('10 (ind)'!I$6:I$37)-MIN('10 (ind)'!I$6:I$37))),ABS(-100+(100*(('10 (ind)'!I29-MIN('10 (ind)'!I$6:I$37))/(MAX('10 (ind)'!I$6:I$37)-MIN('10 (ind)'!I$6:I$37))))))</f>
        <v>73.125</v>
      </c>
      <c r="J30" s="87">
        <f>IF('10 (ind)'!J$1="si",100*(('10 (ind)'!J29-MIN('10 (ind)'!J$6:J$37))/(MAX('10 (ind)'!J$6:J$37)-MIN('10 (ind)'!J$6:J$37))),ABS(-100+(100*(('10 (ind)'!J29-MIN('10 (ind)'!J$6:J$37))/(MAX('10 (ind)'!J$6:J$37)-MIN('10 (ind)'!J$6:J$37))))))</f>
        <v>23.672566371681413</v>
      </c>
      <c r="K30" s="87">
        <f>IF('10 (ind)'!K$1="si",100*(('10 (ind)'!K29-MIN('10 (ind)'!K$6:K$37))/(MAX('10 (ind)'!K$6:K$37)-MIN('10 (ind)'!K$6:K$37))),ABS(-100+(100*(('10 (ind)'!K29-MIN('10 (ind)'!K$6:K$37))/(MAX('10 (ind)'!K$6:K$37)-MIN('10 (ind)'!K$6:K$37))))))</f>
        <v>30.167302789324541</v>
      </c>
      <c r="L30" s="87">
        <f>IF('10 (ind)'!L$1="si",100*(('10 (ind)'!L29-MIN('10 (ind)'!L$6:L$37))/(MAX('10 (ind)'!L$6:L$37)-MIN('10 (ind)'!L$6:L$37))),ABS(-100+(100*(('10 (ind)'!L29-MIN('10 (ind)'!L$6:L$37))/(MAX('10 (ind)'!L$6:L$37)-MIN('10 (ind)'!L$6:L$37))))))</f>
        <v>93.114817997287162</v>
      </c>
      <c r="M30" s="87">
        <f>IF('10 (ind)'!M$1="si",100*(('10 (ind)'!M29-MIN('10 (ind)'!M$6:M$37))/(MAX('10 (ind)'!M$6:M$37)-MIN('10 (ind)'!M$6:M$37))),ABS(-100+(100*(('10 (ind)'!M29-MIN('10 (ind)'!M$6:M$37))/(MAX('10 (ind)'!M$6:M$37)-MIN('10 (ind)'!M$6:M$37))))))</f>
        <v>31.1013403438733</v>
      </c>
      <c r="N30" s="87">
        <f>IF('10 (ind)'!N$1="si",100*(('10 (ind)'!N29-MIN('10 (ind)'!N$6:N$37))/(MAX('10 (ind)'!N$6:N$37)-MIN('10 (ind)'!N$6:N$37))),ABS(-100+(100*(('10 (ind)'!N29-MIN('10 (ind)'!N$6:N$37))/(MAX('10 (ind)'!N$6:N$37)-MIN('10 (ind)'!N$6:N$37))))))</f>
        <v>0</v>
      </c>
      <c r="O30" s="87">
        <f>IF('10 (ind)'!O$1="si",100*(('10 (ind)'!O29-MIN('10 (ind)'!O$6:O$37))/(MAX('10 (ind)'!O$6:O$37)-MIN('10 (ind)'!O$6:O$37))),ABS(-100+(100*(('10 (ind)'!O29-MIN('10 (ind)'!O$6:O$37))/(MAX('10 (ind)'!O$6:O$37)-MIN('10 (ind)'!O$6:O$37))))))</f>
        <v>91.464072395452177</v>
      </c>
      <c r="P30" s="87">
        <f>IF('10 (ind)'!P$1="si",100*(('10 (ind)'!P29-MIN('10 (ind)'!P$6:P$37))/(MAX('10 (ind)'!P$6:P$37)-MIN('10 (ind)'!P$6:P$37))),ABS(-100+(100*(('10 (ind)'!P29-MIN('10 (ind)'!P$6:P$37))/(MAX('10 (ind)'!P$6:P$37)-MIN('10 (ind)'!P$6:P$37))))))</f>
        <v>1.3435130286669914</v>
      </c>
      <c r="Q30" s="87">
        <f>IF('10 (ind)'!Q$1="si",100*(('10 (ind)'!Q29-MIN('10 (ind)'!Q$6:Q$37))/(MAX('10 (ind)'!Q$6:Q$37)-MIN('10 (ind)'!Q$6:Q$37))),ABS(-100+(100*(('10 (ind)'!Q29-MIN('10 (ind)'!Q$6:Q$37))/(MAX('10 (ind)'!Q$6:Q$37)-MIN('10 (ind)'!Q$6:Q$37))))))</f>
        <v>7.9773265945913661</v>
      </c>
      <c r="R30" s="87">
        <f>IF('10 (ind)'!R$1="si",100*(('10 (ind)'!R29-MIN('10 (ind)'!R$6:R$37))/(MAX('10 (ind)'!R$6:R$37)-MIN('10 (ind)'!R$6:R$37))),ABS(-100+(100*(('10 (ind)'!R29-MIN('10 (ind)'!R$6:R$37))/(MAX('10 (ind)'!R$6:R$37)-MIN('10 (ind)'!R$6:R$37))))))</f>
        <v>0.5898108547693397</v>
      </c>
      <c r="S30" s="75">
        <f>ABS(ABS(('10 (ind)'!S29-((MAX('10 (ind)'!S$6:S$37)+MIN('10 (ind)'!S$6:S$37))/2))/(((MAX('10 (ind)'!S$6:S$37)+MIN('10 (ind)'!S$6:S$37))/2)-MAX('10 (ind)'!S$6:S$37))*100)-100)</f>
        <v>42.384105960264904</v>
      </c>
      <c r="T30" s="75">
        <f>IF('10 (ind)'!T$1="si",100*(('10 (ind)'!T29-MIN('10 (ind)'!T$6:T$37))/(MAX('10 (ind)'!T$6:T$37)-MIN('10 (ind)'!T$6:T$37))),ABS(-100+(100*(('10 (ind)'!T29-MIN('10 (ind)'!T$6:T$37))/(MAX('10 (ind)'!T$6:T$37)-MIN('10 (ind)'!T$6:T$37))))))</f>
        <v>17.993644848641811</v>
      </c>
      <c r="U30" s="75">
        <f>IF('10 (ind)'!U$1="si",100*(('10 (ind)'!U29-MIN('10 (ind)'!U$6:U$37))/(MAX('10 (ind)'!U$6:U$37)-MIN('10 (ind)'!U$6:U$37))),ABS(-100+(100*(('10 (ind)'!U29-MIN('10 (ind)'!U$6:U$37))/(MAX('10 (ind)'!U$6:U$37)-MIN('10 (ind)'!U$6:U$37))))))</f>
        <v>100</v>
      </c>
      <c r="V30" s="75">
        <f>IF('10 (ind)'!V$1="si",100*(('10 (ind)'!V29-MIN('10 (ind)'!V$6:V$37))/(MAX('10 (ind)'!V$6:V$37)-MIN('10 (ind)'!V$6:V$37))),ABS(-100+(100*(('10 (ind)'!V29-MIN('10 (ind)'!V$6:V$37))/(MAX('10 (ind)'!V$6:V$37)-MIN('10 (ind)'!V$6:V$37))))))</f>
        <v>100</v>
      </c>
      <c r="W30" s="75">
        <f>IF('10 (ind)'!W$1="si",100*(('10 (ind)'!W29-MIN('10 (ind)'!W$6:W$37))/(MAX('10 (ind)'!W$6:W$37)-MIN('10 (ind)'!W$6:W$37))),ABS(-100+(100*(('10 (ind)'!W29-MIN('10 (ind)'!W$6:W$37))/(MAX('10 (ind)'!W$6:W$37)-MIN('10 (ind)'!W$6:W$37))))))</f>
        <v>66.205424147155298</v>
      </c>
      <c r="X30" s="75">
        <f>IF('10 (ind)'!X$1="si",100*(('10 (ind)'!X29-MIN('10 (ind)'!X$6:X$37))/(MAX('10 (ind)'!X$6:X$37)-MIN('10 (ind)'!X$6:X$37))),ABS(-100+(100*(('10 (ind)'!X29-MIN('10 (ind)'!X$6:X$37))/(MAX('10 (ind)'!X$6:X$37)-MIN('10 (ind)'!X$6:X$37))))))</f>
        <v>36.849561718468912</v>
      </c>
      <c r="Y30" s="75">
        <f>IF('10 (ind)'!Y$1="si",100*(('10 (ind)'!Y29-MIN('10 (ind)'!Y$6:Y$37))/(MAX('10 (ind)'!Y$6:Y$37)-MIN('10 (ind)'!Y$6:Y$37))),ABS(-100+(100*(('10 (ind)'!Y29-MIN('10 (ind)'!Y$6:Y$37))/(MAX('10 (ind)'!Y$6:Y$37)-MIN('10 (ind)'!Y$6:Y$37))))))</f>
        <v>52.110208325310936</v>
      </c>
      <c r="Z30" s="75">
        <f>IF('10 (ind)'!Z$1="si",100*(('10 (ind)'!Z29-MIN('10 (ind)'!Z$6:Z$37))/(MAX('10 (ind)'!Z$6:Z$37)-MIN('10 (ind)'!Z$6:Z$37))),ABS(-100+(100*(('10 (ind)'!Z29-MIN('10 (ind)'!Z$6:Z$37))/(MAX('10 (ind)'!Z$6:Z$37)-MIN('10 (ind)'!Z$6:Z$37))))))</f>
        <v>61.139528293918403</v>
      </c>
      <c r="AA30" s="75">
        <f>IF('10 (ind)'!AA$1="si",100*(('10 (ind)'!AA29-MIN('10 (ind)'!AA$6:AA$37))/(MAX('10 (ind)'!AA$6:AA$37)-MIN('10 (ind)'!AA$6:AA$37))),ABS(-100+(100*(('10 (ind)'!AA29-MIN('10 (ind)'!AA$6:AA$37))/(MAX('10 (ind)'!AA$6:AA$37)-MIN('10 (ind)'!AA$6:AA$37))))))</f>
        <v>53.51025299284202</v>
      </c>
      <c r="AB30" s="75">
        <f>IF('10 (ind)'!AB$1="si",100*(('10 (ind)'!AB29-MIN('10 (ind)'!AB$6:AB$37))/(MAX('10 (ind)'!AB$6:AB$37)-MIN('10 (ind)'!AB$6:AB$37))),ABS(-100+(100*(('10 (ind)'!AB29-MIN('10 (ind)'!AB$6:AB$37))/(MAX('10 (ind)'!AB$6:AB$37)-MIN('10 (ind)'!AB$6:AB$37))))))</f>
        <v>43.99787157788203</v>
      </c>
      <c r="AC30" s="75">
        <f>IF('10 (ind)'!AC$1="si",100*(('10 (ind)'!AC29-MIN('10 (ind)'!AC$6:AC$37))/(MAX('10 (ind)'!AC$6:AC$37)-MIN('10 (ind)'!AC$6:AC$37))),ABS(-100+(100*(('10 (ind)'!AC29-MIN('10 (ind)'!AC$6:AC$37))/(MAX('10 (ind)'!AC$6:AC$37)-MIN('10 (ind)'!AC$6:AC$37))))))</f>
        <v>54.276468483504239</v>
      </c>
      <c r="AD30" s="75">
        <f>IF('10 (ind)'!AD$1="si",100*(('10 (ind)'!AD29-MIN('10 (ind)'!AD$6:AD$37))/(MAX('10 (ind)'!AD$6:AD$37)-MIN('10 (ind)'!AD$6:AD$37))),ABS(-100+(100*(('10 (ind)'!AD29-MIN('10 (ind)'!AD$6:AD$37))/(MAX('10 (ind)'!AD$6:AD$37)-MIN('10 (ind)'!AD$6:AD$37))))))</f>
        <v>65.129982314182527</v>
      </c>
      <c r="AE30" s="75">
        <f>IF('10 (ind)'!AE$1="si",100*(('10 (ind)'!AE29-MIN('10 (ind)'!AE$6:AE$37))/(MAX('10 (ind)'!AE$6:AE$37)-MIN('10 (ind)'!AE$6:AE$37))),ABS(-100+(100*(('10 (ind)'!AE29-MIN('10 (ind)'!AE$6:AE$37))/(MAX('10 (ind)'!AE$6:AE$37)-MIN('10 (ind)'!AE$6:AE$37))))))</f>
        <v>35.618868224842906</v>
      </c>
      <c r="AF30" s="75">
        <f>IF('10 (ind)'!AF$1="si",100*(('10 (ind)'!AF29-MIN('10 (ind)'!AF$6:AF$37))/(MAX('10 (ind)'!AF$6:AF$37)-MIN('10 (ind)'!AF$6:AF$37))),ABS(-100+(100*(('10 (ind)'!AF29-MIN('10 (ind)'!AF$6:AF$37))/(MAX('10 (ind)'!AF$6:AF$37)-MIN('10 (ind)'!AF$6:AF$37))))))</f>
        <v>62.660474216075798</v>
      </c>
      <c r="AG30" s="75">
        <f>IF('10 (ind)'!AG$1="si",100*(('10 (ind)'!AG29-MIN('10 (ind)'!AG$6:AG$37))/(MAX('10 (ind)'!AG$6:AG$37)-MIN('10 (ind)'!AG$6:AG$37))),ABS(-100+(100*(('10 (ind)'!AG29-MIN('10 (ind)'!AG$6:AG$37))/(MAX('10 (ind)'!AG$6:AG$37)-MIN('10 (ind)'!AG$6:AG$37))))))</f>
        <v>70.709940552501678</v>
      </c>
      <c r="AH30" s="75">
        <f>IF('10 (ind)'!AH$1="si",100*(('10 (ind)'!AH29-MIN('10 (ind)'!AH$6:AH$37))/(MAX('10 (ind)'!AH$6:AH$37)-MIN('10 (ind)'!AH$6:AH$37))),ABS(-100+(100*(('10 (ind)'!AH29-MIN('10 (ind)'!AH$6:AH$37))/(MAX('10 (ind)'!AH$6:AH$37)-MIN('10 (ind)'!AH$6:AH$37))))))</f>
        <v>61.620659807598088</v>
      </c>
      <c r="AI30" s="75">
        <f>IF('10 (ind)'!AI$1="si",100*(('10 (ind)'!AI29-MIN('10 (ind)'!AI$6:AI$37))/(MAX('10 (ind)'!AI$6:AI$37)-MIN('10 (ind)'!AI$6:AI$37))),ABS(-100+(100*(('10 (ind)'!AI29-MIN('10 (ind)'!AI$6:AI$37))/(MAX('10 (ind)'!AI$6:AI$37)-MIN('10 (ind)'!AI$6:AI$37))))))</f>
        <v>4.1678547279407567</v>
      </c>
      <c r="AJ30" s="75">
        <f>IF('10 (ind)'!AJ$1="si",100*(('10 (ind)'!AJ29-MIN('10 (ind)'!AJ$6:AJ$37))/(MAX('10 (ind)'!AJ$6:AJ$37)-MIN('10 (ind)'!AJ$6:AJ$37))),ABS(-100+(100*(('10 (ind)'!AJ29-MIN('10 (ind)'!AJ$6:AJ$37))/(MAX('10 (ind)'!AJ$6:AJ$37)-MIN('10 (ind)'!AJ$6:AJ$37))))))</f>
        <v>55.10432092230905</v>
      </c>
      <c r="AK30" s="75">
        <f>IF('10 (ind)'!AK$1="si",100*(('10 (ind)'!AK29-MIN('10 (ind)'!AK$6:AK$37))/(MAX('10 (ind)'!AK$6:AK$37)-MIN('10 (ind)'!AK$6:AK$37))),ABS(-100+(100*(('10 (ind)'!AK29-MIN('10 (ind)'!AK$6:AK$37))/(MAX('10 (ind)'!AK$6:AK$37)-MIN('10 (ind)'!AK$6:AK$37))))))</f>
        <v>9.2926179780411786</v>
      </c>
      <c r="AL30" s="75">
        <f>IF('10 (ind)'!AL$1="si",100*(('10 (ind)'!AL29-MIN('10 (ind)'!AL$6:AL$37))/(MAX('10 (ind)'!AL$6:AL$37)-MIN('10 (ind)'!AL$6:AL$37))),ABS(-100+(100*(('10 (ind)'!AL29-MIN('10 (ind)'!AL$6:AL$37))/(MAX('10 (ind)'!AL$6:AL$37)-MIN('10 (ind)'!AL$6:AL$37))))))</f>
        <v>92.304813418666754</v>
      </c>
      <c r="AM30" s="75">
        <f>IF('10 (ind)'!AM$1="si",100*(('10 (ind)'!AM29-MIN('10 (ind)'!AM$6:AM$37))/(MAX('10 (ind)'!AM$6:AM$37)-MIN('10 (ind)'!AM$6:AM$37))),ABS(-100+(100*(('10 (ind)'!AM29-MIN('10 (ind)'!AM$6:AM$37))/(MAX('10 (ind)'!AM$6:AM$37)-MIN('10 (ind)'!AM$6:AM$37))))))</f>
        <v>64.407770323008606</v>
      </c>
      <c r="AN30" s="75">
        <f>IF('10 (ind)'!AN$1="si",100*(('10 (ind)'!AN29-MIN('10 (ind)'!AN$6:AN$37))/(MAX('10 (ind)'!AN$6:AN$37)-MIN('10 (ind)'!AN$6:AN$37))),ABS(-100+(100*(('10 (ind)'!AN29-MIN('10 (ind)'!AN$6:AN$37))/(MAX('10 (ind)'!AN$6:AN$37)-MIN('10 (ind)'!AN$6:AN$37))))))</f>
        <v>19.371164802807542</v>
      </c>
      <c r="AO30" s="75">
        <f>IF('10 (ind)'!AO$1="si",100*(('10 (ind)'!AO29-MIN('10 (ind)'!AO$6:AO$37))/(MAX('10 (ind)'!AO$6:AO$37)-MIN('10 (ind)'!AO$6:AO$37))),ABS(-100+(100*(('10 (ind)'!AO29-MIN('10 (ind)'!AO$6:AO$37))/(MAX('10 (ind)'!AO$6:AO$37)-MIN('10 (ind)'!AO$6:AO$37))))))</f>
        <v>72.548236454474164</v>
      </c>
      <c r="AP30" s="75">
        <f>IF('10 (ind)'!AP$1="si",100*(('10 (ind)'!AP29-MIN('10 (ind)'!AP$6:AP$37))/(MAX('10 (ind)'!AP$6:AP$37)-MIN('10 (ind)'!AP$6:AP$37))),ABS(-100+(100*(('10 (ind)'!AP29-MIN('10 (ind)'!AP$6:AP$37))/(MAX('10 (ind)'!AP$6:AP$37)-MIN('10 (ind)'!AP$6:AP$37))))))</f>
        <v>69.560315304705099</v>
      </c>
      <c r="AQ30" s="75">
        <f>IF('10 (ind)'!AQ$1="si",100*(('10 (ind)'!AQ29-MIN('10 (ind)'!AQ$6:AQ$37))/(MAX('10 (ind)'!AQ$6:AQ$37)-MIN('10 (ind)'!AQ$6:AQ$37))),ABS(-100+(100*(('10 (ind)'!AQ29-MIN('10 (ind)'!AQ$6:AQ$37))/(MAX('10 (ind)'!AQ$6:AQ$37)-MIN('10 (ind)'!AQ$6:AQ$37))))))</f>
        <v>9.3643503147167308</v>
      </c>
      <c r="AR30" s="75">
        <f>IF('10 (ind)'!AR$1="si",100*(('10 (ind)'!AR29-MIN('10 (ind)'!AR$6:AR$37))/(MAX('10 (ind)'!AR$6:AR$37)-MIN('10 (ind)'!AR$6:AR$37))),ABS(-100+(100*(('10 (ind)'!AR29-MIN('10 (ind)'!AR$6:AR$37))/(MAX('10 (ind)'!AR$6:AR$37)-MIN('10 (ind)'!AR$6:AR$37))))))</f>
        <v>20.509896798102801</v>
      </c>
      <c r="AS30" s="75">
        <f>IF('10 (ind)'!AS$1="si",100*(('10 (ind)'!AS29-MIN('10 (ind)'!AS$6:AS$37))/(MAX('10 (ind)'!AS$6:AS$37)-MIN('10 (ind)'!AS$6:AS$37))),ABS(-100+(100*(('10 (ind)'!AS29-MIN('10 (ind)'!AS$6:AS$37))/(MAX('10 (ind)'!AS$6:AS$37)-MIN('10 (ind)'!AS$6:AS$37))))))</f>
        <v>32.635983263598305</v>
      </c>
      <c r="AT30" s="75">
        <f>IF('10 (ind)'!AT$1="si",100*(('10 (ind)'!AT29-MIN('10 (ind)'!AT$6:AT$37))/(MAX('10 (ind)'!AT$6:AT$37)-MIN('10 (ind)'!AT$6:AT$37))),ABS(-100+(100*(('10 (ind)'!AT29-MIN('10 (ind)'!AT$6:AT$37))/(MAX('10 (ind)'!AT$6:AT$37)-MIN('10 (ind)'!AT$6:AT$37))))))</f>
        <v>0</v>
      </c>
      <c r="AU30" s="75">
        <f>IF('10 (ind)'!AU$1="si",100*(('10 (ind)'!AU29-MIN('10 (ind)'!AU$6:AU$37))/(MAX('10 (ind)'!AU$6:AU$37)-MIN('10 (ind)'!AU$6:AU$37))),ABS(-100+(100*(('10 (ind)'!AU29-MIN('10 (ind)'!AU$6:AU$37))/(MAX('10 (ind)'!AU$6:AU$37)-MIN('10 (ind)'!AU$6:AU$37))))))</f>
        <v>32.509550622420647</v>
      </c>
      <c r="AV30" s="75">
        <f>IF('10 (ind)'!AV$1="si",100*(('10 (ind)'!AV29-MIN('10 (ind)'!AV$6:AV$37))/(MAX('10 (ind)'!AV$6:AV$37)-MIN('10 (ind)'!AV$6:AV$37))),ABS(-100+(100*(('10 (ind)'!AV29-MIN('10 (ind)'!AV$6:AV$37))/(MAX('10 (ind)'!AV$6:AV$37)-MIN('10 (ind)'!AV$6:AV$37))))))</f>
        <v>100</v>
      </c>
      <c r="AW30" s="75">
        <f>IF('10 (ind)'!AW$1="si",100*(('10 (ind)'!AW29-MIN('10 (ind)'!AW$6:AW$37))/(MAX('10 (ind)'!AW$6:AW$37)-MIN('10 (ind)'!AW$6:AW$37))),ABS(-100+(100*(('10 (ind)'!AW29-MIN('10 (ind)'!AW$6:AW$37))/(MAX('10 (ind)'!AW$6:AW$37)-MIN('10 (ind)'!AW$6:AW$37))))))</f>
        <v>30.330634278002698</v>
      </c>
      <c r="AX30" s="75">
        <f>IF('10 (ind)'!AX$1="si",100*(('10 (ind)'!AX29-MIN('10 (ind)'!AX$6:AX$37))/(MAX('10 (ind)'!AX$6:AX$37)-MIN('10 (ind)'!AX$6:AX$37))),ABS(-100+(100*(('10 (ind)'!AX29-MIN('10 (ind)'!AX$6:AX$37))/(MAX('10 (ind)'!AX$6:AX$37)-MIN('10 (ind)'!AX$6:AX$37))))))</f>
        <v>14.50725429469159</v>
      </c>
      <c r="AY30" s="75">
        <f>IF('10 (ind)'!AY$1="si",100*(('10 (ind)'!AY29-MIN('10 (ind)'!AY$6:AY$37))/(MAX('10 (ind)'!AY$6:AY$37)-MIN('10 (ind)'!AY$6:AY$37))),ABS(-100+(100*(('10 (ind)'!AY29-MIN('10 (ind)'!AY$6:AY$37))/(MAX('10 (ind)'!AY$6:AY$37)-MIN('10 (ind)'!AY$6:AY$37))))))</f>
        <v>45.575642245480537</v>
      </c>
      <c r="AZ30" s="75">
        <f>IF('10 (ind)'!AZ$1="si",100*(('10 (ind)'!AZ29-MIN('10 (ind)'!AZ$6:AZ$37))/(MAX('10 (ind)'!AZ$6:AZ$37)-MIN('10 (ind)'!AZ$6:AZ$37))),ABS(-100+(100*(('10 (ind)'!AZ29-MIN('10 (ind)'!AZ$6:AZ$37))/(MAX('10 (ind)'!AZ$6:AZ$37)-MIN('10 (ind)'!AZ$6:AZ$37))))))</f>
        <v>31.493109546807773</v>
      </c>
      <c r="BA30" s="75">
        <f>IF('10 (ind)'!BA$1="si",100*(('10 (ind)'!BA29-MIN('10 (ind)'!BA$6:BA$37))/(MAX('10 (ind)'!BA$6:BA$37)-MIN('10 (ind)'!BA$6:BA$37))),ABS(-100+(100*(('10 (ind)'!BA29-MIN('10 (ind)'!BA$6:BA$37))/(MAX('10 (ind)'!BA$6:BA$37)-MIN('10 (ind)'!BA$6:BA$37))))))</f>
        <v>33.464800588734228</v>
      </c>
      <c r="BB30" s="75">
        <f>IF('10 (ind)'!BB$1="si",100*(('10 (ind)'!BB29-MIN('10 (ind)'!BB$6:BB$37))/(MAX('10 (ind)'!BB$6:BB$37)-MIN('10 (ind)'!BB$6:BB$37))),ABS(-100+(100*(('10 (ind)'!BB29-MIN('10 (ind)'!BB$6:BB$37))/(MAX('10 (ind)'!BB$6:BB$37)-MIN('10 (ind)'!BB$6:BB$37))))))</f>
        <v>20.240775672235813</v>
      </c>
      <c r="BC30" s="75">
        <f>IF('10 (ind)'!BC$1="si",100*(('10 (ind)'!BC29-MIN('10 (ind)'!BC$6:BC$37))/(MAX('10 (ind)'!BC$6:BC$37)-MIN('10 (ind)'!BC$6:BC$37))),ABS(-100+(100*(('10 (ind)'!BC29-MIN('10 (ind)'!BC$6:BC$37))/(MAX('10 (ind)'!BC$6:BC$37)-MIN('10 (ind)'!BC$6:BC$37))))))</f>
        <v>11.738628842766735</v>
      </c>
      <c r="BD30" s="75">
        <f>IF('10 (ind)'!BD$1="si",100*(('10 (ind)'!BD29-MIN('10 (ind)'!BD$6:BD$37))/(MAX('10 (ind)'!BD$6:BD$37)-MIN('10 (ind)'!BD$6:BD$37))),ABS(-100+(100*(('10 (ind)'!BD29-MIN('10 (ind)'!BD$6:BD$37))/(MAX('10 (ind)'!BD$6:BD$37)-MIN('10 (ind)'!BD$6:BD$37))))))</f>
        <v>67.340405471409071</v>
      </c>
      <c r="BE30" s="75">
        <f>IF('10 (ind)'!BE$1="si",100*(('10 (ind)'!BE29-MIN('10 (ind)'!BE$6:BE$37))/(MAX('10 (ind)'!BE$6:BE$37)-MIN('10 (ind)'!BE$6:BE$37))),ABS(-100+(100*(('10 (ind)'!BE29-MIN('10 (ind)'!BE$6:BE$37))/(MAX('10 (ind)'!BE$6:BE$37)-MIN('10 (ind)'!BE$6:BE$37))))))</f>
        <v>14.695009242144174</v>
      </c>
      <c r="BF30" s="75">
        <f>IF('10 (ind)'!BF$1="si",100*(('10 (ind)'!BF29-MIN('10 (ind)'!BF$6:BF$37))/(MAX('10 (ind)'!BF$6:BF$37)-MIN('10 (ind)'!BF$6:BF$37))),ABS(-100+(100*(('10 (ind)'!BF29-MIN('10 (ind)'!BF$6:BF$37))/(MAX('10 (ind)'!BF$6:BF$37)-MIN('10 (ind)'!BF$6:BF$37))))))</f>
        <v>42.306028764600185</v>
      </c>
      <c r="BG30" s="75">
        <f>IF('10 (ind)'!BG$1="si",100*(('10 (ind)'!BG29-MIN('10 (ind)'!BG$6:BG$37))/(MAX('10 (ind)'!BG$6:BG$37)-MIN('10 (ind)'!BG$6:BG$37))),ABS(-100+(100*(('10 (ind)'!BG29-MIN('10 (ind)'!BG$6:BG$37))/(MAX('10 (ind)'!BG$6:BG$37)-MIN('10 (ind)'!BG$6:BG$37))))))</f>
        <v>23.054305351959531</v>
      </c>
      <c r="BH30" s="75">
        <f>IF('10 (ind)'!BH$1="si",100*(('10 (ind)'!BH29-MIN('10 (ind)'!BH$6:BH$37))/(MAX('10 (ind)'!BH$6:BH$37)-MIN('10 (ind)'!BH$6:BH$37))),ABS(-100+(100*(('10 (ind)'!BH29-MIN('10 (ind)'!BH$6:BH$37))/(MAX('10 (ind)'!BH$6:BH$37)-MIN('10 (ind)'!BH$6:BH$37))))))</f>
        <v>13.806210565482131</v>
      </c>
      <c r="BI30" s="75">
        <f>IF('10 (ind)'!BI$1="si",100*(('10 (ind)'!BI29-MIN('10 (ind)'!BI$6:BI$37))/(MAX('10 (ind)'!BI$6:BI$37)-MIN('10 (ind)'!BI$6:BI$37))),ABS(-100+(100*(('10 (ind)'!BI29-MIN('10 (ind)'!BI$6:BI$37))/(MAX('10 (ind)'!BI$6:BI$37)-MIN('10 (ind)'!BI$6:BI$37))))))</f>
        <v>98.826495214068359</v>
      </c>
      <c r="BJ30" s="75">
        <f>IF('10 (ind)'!BJ$1="si",100*(('10 (ind)'!BJ29-MIN('10 (ind)'!BJ$6:BJ$37))/(MAX('10 (ind)'!BJ$6:BJ$37)-MIN('10 (ind)'!BJ$6:BJ$37))),ABS(-100+(100*(('10 (ind)'!BJ29-MIN('10 (ind)'!BJ$6:BJ$37))/(MAX('10 (ind)'!BJ$6:BJ$37)-MIN('10 (ind)'!BJ$6:BJ$37))))))</f>
        <v>4.0960474920368875E-2</v>
      </c>
      <c r="BK30" s="75">
        <f>IF('10 (ind)'!BK$1="si",100*(('10 (ind)'!BK29-MIN('10 (ind)'!BK$6:BK$37))/(MAX('10 (ind)'!BK$6:BK$37)-MIN('10 (ind)'!BK$6:BK$37))),ABS(-100+(100*(('10 (ind)'!BK29-MIN('10 (ind)'!BK$6:BK$37))/(MAX('10 (ind)'!BK$6:BK$37)-MIN('10 (ind)'!BK$6:BK$37))))))</f>
        <v>10.141750253485712</v>
      </c>
      <c r="BL30" s="75">
        <f>IF('10 (ind)'!BL$1="si",100*(('10 (ind)'!BL29-MIN('10 (ind)'!BL$6:BL$37))/(MAX('10 (ind)'!BL$6:BL$37)-MIN('10 (ind)'!BL$6:BL$37))),ABS(-100+(100*(('10 (ind)'!BL29-MIN('10 (ind)'!BL$6:BL$37))/(MAX('10 (ind)'!BL$6:BL$37)-MIN('10 (ind)'!BL$6:BL$37))))))</f>
        <v>14.414414414414415</v>
      </c>
      <c r="BM30" s="75">
        <f>IF('10 (ind)'!BM$1="si",100*(('10 (ind)'!BM29-MIN('10 (ind)'!BM$6:BM$37))/(MAX('10 (ind)'!BM$6:BM$37)-MIN('10 (ind)'!BM$6:BM$37))),ABS(-100+(100*(('10 (ind)'!BM29-MIN('10 (ind)'!BM$6:BM$37))/(MAX('10 (ind)'!BM$6:BM$37)-MIN('10 (ind)'!BM$6:BM$37))))))</f>
        <v>7.1114711985097019</v>
      </c>
      <c r="BN30" s="75">
        <f>IF('10 (ind)'!BN$1="si",100*(('10 (ind)'!BN29-MIN('10 (ind)'!BN$6:BN$37))/(MAX('10 (ind)'!BN$6:BN$37)-MIN('10 (ind)'!BN$6:BN$37))),ABS(-100+(100*(('10 (ind)'!BN29-MIN('10 (ind)'!BN$6:BN$37))/(MAX('10 (ind)'!BN$6:BN$37)-MIN('10 (ind)'!BN$6:BN$37))))))</f>
        <v>57.089931913892322</v>
      </c>
      <c r="BO30" s="75">
        <f>IF('10 (ind)'!BO$1="si",100*(('10 (ind)'!BO29-MIN('10 (ind)'!BO$6:BO$37))/(MAX('10 (ind)'!BO$6:BO$37)-MIN('10 (ind)'!BO$6:BO$37))),ABS(-100+(100*(('10 (ind)'!BO29-MIN('10 (ind)'!BO$6:BO$37))/(MAX('10 (ind)'!BO$6:BO$37)-MIN('10 (ind)'!BO$6:BO$37))))))</f>
        <v>12.279293009971552</v>
      </c>
      <c r="BP30" s="75">
        <f>IF('10 (ind)'!BP$1="si",100*(('10 (ind)'!BP29-MIN('10 (ind)'!BP$6:BP$37))/(MAX('10 (ind)'!BP$6:BP$37)-MIN('10 (ind)'!BP$6:BP$37))),ABS(-100+(100*(('10 (ind)'!BP29-MIN('10 (ind)'!BP$6:BP$37))/(MAX('10 (ind)'!BP$6:BP$37)-MIN('10 (ind)'!BP$6:BP$37))))))</f>
        <v>14.644605513158195</v>
      </c>
      <c r="BQ30" s="75">
        <f>IF('10 (ind)'!BQ$1="si",100*(('10 (ind)'!BQ29-MIN('10 (ind)'!BQ$6:BQ$37))/(MAX('10 (ind)'!BQ$6:BQ$37)-MIN('10 (ind)'!BQ$6:BQ$37))),ABS(-100+(100*(('10 (ind)'!BQ29-MIN('10 (ind)'!BQ$6:BQ$37))/(MAX('10 (ind)'!BQ$6:BQ$37)-MIN('10 (ind)'!BQ$6:BQ$37))))))</f>
        <v>15.630289269198089</v>
      </c>
      <c r="BR30" s="75">
        <f>IF('10 (ind)'!BR$1="si",100*(('10 (ind)'!BR29-MIN('10 (ind)'!BR$6:BR$37))/(MAX('10 (ind)'!BR$6:BR$37)-MIN('10 (ind)'!BR$6:BR$37))),ABS(-100+(100*(('10 (ind)'!BR29-MIN('10 (ind)'!BR$6:BR$37))/(MAX('10 (ind)'!BP$6:BP$37)-MIN('10 (ind)'!BR$6:BR$37))))))</f>
        <v>9.1997057140521541</v>
      </c>
      <c r="BS30" s="75">
        <f>IF('10 (ind)'!BS$1="si",100*(('10 (ind)'!BS29-MIN('10 (ind)'!BS$6:BS$37))/(MAX('10 (ind)'!BS$6:BS$37)-MIN('10 (ind)'!BS$6:BS$37))),ABS(-100+(100*(('10 (ind)'!BS29-MIN('10 (ind)'!BS$6:BS$37))/(MAX('10 (ind)'!BQ$6:BQ$37)-MIN('10 (ind)'!BS$6:BS$37))))))</f>
        <v>75.401732859500868</v>
      </c>
      <c r="BT30" s="75">
        <f>IF('10 (ind)'!BT$1="si",100*(('10 (ind)'!BT29-MIN('10 (ind)'!BT$6:BT$37))/(MAX('10 (ind)'!BT$6:BT$37)-MIN('10 (ind)'!BT$6:BT$37))),ABS(-100+(100*(('10 (ind)'!BT29-MIN('10 (ind)'!BT$6:BT$37))/(MAX('10 (ind)'!BR$6:BR$37)-MIN('10 (ind)'!BT$6:BT$37))))))</f>
        <v>95.285061817926433</v>
      </c>
      <c r="BU30" s="75">
        <f>IF('10 (ind)'!BU$1="si",100*(('10 (ind)'!BU29-MIN('10 (ind)'!BU$6:BU$37))/(MAX('10 (ind)'!BU$6:BU$37)-MIN('10 (ind)'!BU$6:BU$37))),ABS(-100+(100*(('10 (ind)'!BU29-MIN('10 (ind)'!BU$6:BU$37))/(MAX('10 (ind)'!BU$6:BU$37)-MIN('10 (ind)'!BU$6:BU$37))))))</f>
        <v>62.154233025984922</v>
      </c>
      <c r="BV30" s="75">
        <f>IF('10 (ind)'!BV$1="si",100*(('10 (ind)'!BV29-MIN('10 (ind)'!BV$6:BV$37))/(MAX('10 (ind)'!BV$6:BV$37)-MIN('10 (ind)'!BV$6:BV$37))),ABS(-100+(100*(('10 (ind)'!BV29-MIN('10 (ind)'!BV$6:BV$37))/(MAX('10 (ind)'!BV$6:BV$37)-MIN('10 (ind)'!BV$6:BV$37))))))</f>
        <v>7.065544197233919</v>
      </c>
      <c r="BW30" s="75">
        <f>IF('10 (ind)'!BW$1="si",100*(('10 (ind)'!BW29-MIN('10 (ind)'!BW$6:BW$37))/(MAX('10 (ind)'!BW$6:BW$37)-MIN('10 (ind)'!BW$6:BW$37))),ABS(-100+(100*(('10 (ind)'!BW29-MIN('10 (ind)'!BW$6:BW$37))/(MAX('10 (ind)'!BW$6:BW$37)-MIN('10 (ind)'!BW$6:BW$37))))))</f>
        <v>66.640614823498751</v>
      </c>
      <c r="BX30" s="75">
        <f>IF('10 (ind)'!BX$1="si",100*(('10 (ind)'!BX29-MIN('10 (ind)'!BX$6:BX$37))/(MAX('10 (ind)'!BX$6:BX$37)-MIN('10 (ind)'!BX$6:BX$37))),ABS(-100+(100*(('10 (ind)'!BX29-MIN('10 (ind)'!BX$6:BX$37))/(MAX('10 (ind)'!BX$6:BX$37)-MIN('10 (ind)'!BX$6:BX$37))))))</f>
        <v>12.801863632566281</v>
      </c>
      <c r="BY30" s="75">
        <f>IF('10 (ind)'!BY$1="si",100*(('10 (ind)'!BY29-MIN('10 (ind)'!BY$6:BY$37))/(MAX('10 (ind)'!BY$6:BY$37)-MIN('10 (ind)'!BY$6:BY$37))),ABS(-100+(100*(('10 (ind)'!BY29-MIN('10 (ind)'!BY$6:BY$37))/(MAX('10 (ind)'!BY$6:BY$37)-MIN('10 (ind)'!BY$6:BY$37))))))</f>
        <v>0.89327557165323901</v>
      </c>
      <c r="BZ30" s="75">
        <f>IF('10 (ind)'!BZ$1="si",100*(('10 (ind)'!BZ29-MIN('10 (ind)'!BZ$6:BZ$37))/(MAX('10 (ind)'!BZ$6:BZ$37)-MIN('10 (ind)'!BZ$6:BZ$37))),ABS(-100+(100*(('10 (ind)'!BZ29-MIN('10 (ind)'!BZ$6:BZ$37))/(MAX('10 (ind)'!BZ$6:BZ$37)-MIN('10 (ind)'!BZ$6:BZ$37))))))</f>
        <v>67.147088715695986</v>
      </c>
      <c r="CA30" s="75">
        <f>IF('10 (ind)'!CA$1="si",100*(('10 (ind)'!CA29-MIN('10 (ind)'!CA$6:CA$37))/(MAX('10 (ind)'!CA$6:CA$37)-MIN('10 (ind)'!CA$6:CA$37))),ABS(-100+(100*(('10 (ind)'!CA29-MIN('10 (ind)'!CA$6:CA$37))/(MAX('10 (ind)'!CA$6:CA$37)-MIN('10 (ind)'!CA$6:CA$37))))))</f>
        <v>6.1822534987858653</v>
      </c>
      <c r="CB30" s="75">
        <f>IF('10 (ind)'!CB$1="si",100*(('10 (ind)'!CB29-MIN('10 (ind)'!CB$6:CB$37))/(MAX('10 (ind)'!CB$6:CB$37)-MIN('10 (ind)'!CB$6:CB$37))),ABS(-100+(100*(('10 (ind)'!CB29-MIN('10 (ind)'!CB$6:CB$37))/(MAX('10 (ind)'!CB$6:CB$37)-MIN('10 (ind)'!CB$6:CB$37))))))</f>
        <v>76.397515527950304</v>
      </c>
      <c r="CC30" s="75">
        <f>IF('10 (ind)'!CC$1="si",100*(('10 (ind)'!CC29-MIN('10 (ind)'!CC$6:CC$37))/(MAX('10 (ind)'!CC$6:CC$37)-MIN('10 (ind)'!CC$6:CC$37))),ABS(-100+(100*(('10 (ind)'!CC29-MIN('10 (ind)'!CC$6:CC$37))/(MAX('10 (ind)'!CC$6:CC$37)-MIN('10 (ind)'!CC$6:CC$37))))))</f>
        <v>75.061646421563694</v>
      </c>
      <c r="CD30" s="75">
        <f>IF('10 (ind)'!CD$1="si",100*(('10 (ind)'!CD29-MIN('10 (ind)'!CD$6:CD$37))/(MAX('10 (ind)'!CD$6:CD$37)-MIN('10 (ind)'!CD$6:CD$37))),ABS(-100+(100*(('10 (ind)'!CD29-MIN('10 (ind)'!CD$6:CD$37))/(MAX('10 (ind)'!CD$6:CD$37)-MIN('10 (ind)'!CD$6:CD$37))))))</f>
        <v>0.18935973276433107</v>
      </c>
      <c r="CE30" s="75">
        <f>IF('10 (ind)'!CE$1="si",100*(('10 (ind)'!CE29-MIN('10 (ind)'!CE$6:CE$37))/(MAX('10 (ind)'!CE$6:CE$37)-MIN('10 (ind)'!CE$6:CE$37))),ABS(-100+(100*(('10 (ind)'!CE29-MIN('10 (ind)'!CE$6:CE$37))/(MAX('10 (ind)'!CE$6:CE$37)-MIN('10 (ind)'!CE$6:CE$37))))))</f>
        <v>7.4697457311665643</v>
      </c>
      <c r="CF30" s="75">
        <f>IF('10 (ind)'!CF$1="si",100*(('10 (ind)'!CF29-MIN('10 (ind)'!CF$6:CF$37))/(MAX('10 (ind)'!CF$6:CF$37)-MIN('10 (ind)'!CF$6:CF$37))),ABS(-100+(100*(('10 (ind)'!CF29-MIN('10 (ind)'!CF$6:CF$37))/(MAX('10 (ind)'!CF$6:CF$37)-MIN('10 (ind)'!CF$6:CF$37))))))</f>
        <v>13.146167792495936</v>
      </c>
      <c r="CG30" s="75">
        <f>IF('10 (ind)'!CG$1="si",100*(('10 (ind)'!CG29-MIN('10 (ind)'!CG$6:CG$37))/(MAX('10 (ind)'!CG$6:CG$37)-MIN('10 (ind)'!CG$6:CG$37))),ABS(-100+(100*(('10 (ind)'!CG29-MIN('10 (ind)'!CG$6:CG$37))/(MAX('10 (ind)'!CG$6:CG$37)-MIN('10 (ind)'!CG$6:CG$37))))))</f>
        <v>24.388652871738341</v>
      </c>
      <c r="CH30" s="75">
        <f>IF('10 (ind)'!CH$1="si",100*(('10 (ind)'!CH29-MIN('10 (ind)'!CH$6:CH$37))/(MAX('10 (ind)'!CH$6:CH$37)-MIN('10 (ind)'!CH$6:CH$37))),ABS(-100+(100*(('10 (ind)'!CH29-MIN('10 (ind)'!CH$6:CH$37))/(MAX('10 (ind)'!CH$6:CH$37)-MIN('10 (ind)'!CH$6:CH$37))))))</f>
        <v>1.6304851746849955</v>
      </c>
      <c r="CI30" s="75">
        <f>IF('10 (ind)'!CI$1="si",100*(('10 (ind)'!CI29-MIN('10 (ind)'!CI$6:CI$37))/(MAX('10 (ind)'!CI$6:CI$37)-MIN('10 (ind)'!CI$6:CI$37))),ABS(-100+(100*(('10 (ind)'!CI29-MIN('10 (ind)'!CI$6:CI$37))/(MAX('10 (ind)'!CI$6:CI$37)-MIN('10 (ind)'!CI$6:CI$37))))))</f>
        <v>67.125549996924576</v>
      </c>
      <c r="CJ30" s="75">
        <f>IF('10 (ind)'!CJ$1="si",100*(('10 (ind)'!CJ29-MIN('10 (ind)'!CJ$6:CJ$37))/(MAX('10 (ind)'!CJ$6:CJ$37)-MIN('10 (ind)'!CJ$6:CJ$37))),ABS(-100+(100*(('10 (ind)'!CJ29-MIN('10 (ind)'!CJ$6:CJ$37))/(MAX('10 (ind)'!CJ$6:CJ$37)-MIN('10 (ind)'!CJ$6:CJ$37))))))</f>
        <v>32.400981469836779</v>
      </c>
      <c r="CK30" s="75">
        <f>IF('10 (ind)'!CK$1="si",100*(('10 (ind)'!CK29-MIN('10 (ind)'!CK$6:CK$37))/(MAX('10 (ind)'!CK$6:CK$37)-MIN('10 (ind)'!CK$6:CK$37))),ABS(-100+(100*(('10 (ind)'!CK29-MIN('10 (ind)'!CK$6:CK$37))/(MAX('10 (ind)'!CK$6:CK$37)-MIN('10 (ind)'!CK$6:CK$37))))))</f>
        <v>4.0965502219267051</v>
      </c>
      <c r="CL30" s="75">
        <f>IF('10 (ind)'!CL$1="si",100*(('10 (ind)'!CL29-MIN('10 (ind)'!CL$6:CL$37))/(MAX('10 (ind)'!CL$6:CL$37)-MIN('10 (ind)'!CL$6:CL$37))),ABS(-100+(100*(('10 (ind)'!CL29-MIN('10 (ind)'!CL$6:CL$37))/(MAX('10 (ind)'!CL$6:CL$37)-MIN('10 (ind)'!CL$6:CL$37))))))</f>
        <v>12.735728589029009</v>
      </c>
      <c r="CM30" s="75">
        <f>IF('10 (ind)'!CM$1="si",100*(('10 (ind)'!CM29-MIN('10 (ind)'!CM$6:CM$37))/(MAX('10 (ind)'!CM$6:CM$37)-MIN('10 (ind)'!CM$6:CM$37))),ABS(-100+(100*(('10 (ind)'!CM29-MIN('10 (ind)'!CM$6:CM$37))/(MAX('10 (ind)'!CM$6:CM$37)-MIN('10 (ind)'!CM$6:CM$37))))))</f>
        <v>21.122801683285221</v>
      </c>
    </row>
    <row r="31" spans="1:91">
      <c r="A31" s="18" t="s">
        <v>229</v>
      </c>
      <c r="B31" s="87">
        <f>IF('10 (ind)'!B$1="si",100*(('10 (ind)'!B30-MIN('10 (ind)'!B$6:B$37))/(MAX('10 (ind)'!B$6:B$37)-MIN('10 (ind)'!B$6:B$37))),ABS(-100+(100*(('10 (ind)'!B30-MIN('10 (ind)'!B$6:B$37))/(MAX('10 (ind)'!B$6:B$37)-MIN('10 (ind)'!B$6:B$37))))))</f>
        <v>25.449473242223657</v>
      </c>
      <c r="C31" s="87">
        <f>IF('10 (ind)'!C$1="si",100*(('10 (ind)'!C30-MIN('10 (ind)'!C$6:C$37))/(MAX('10 (ind)'!C$6:C$37)-MIN('10 (ind)'!C$6:C$37))),ABS(-100+(100*(('10 (ind)'!C30-MIN('10 (ind)'!C$6:C$37))/(MAX('10 (ind)'!C$6:C$37)-MIN('10 (ind)'!C$6:C$37))))))</f>
        <v>46.031665217931206</v>
      </c>
      <c r="D31" s="87">
        <f>IF('10 (ind)'!D$1="si",100*(('10 (ind)'!D30-MIN('10 (ind)'!D$6:D$37))/(MAX('10 (ind)'!D$6:D$37)-MIN('10 (ind)'!D$6:D$37))),ABS(-100+(100*(('10 (ind)'!D30-MIN('10 (ind)'!D$6:D$37))/(MAX('10 (ind)'!D$6:D$37)-MIN('10 (ind)'!D$6:D$37))))))</f>
        <v>71.876034339085422</v>
      </c>
      <c r="E31" s="87">
        <f>IF('10 (ind)'!E$1="si",100*(('10 (ind)'!E30-MIN('10 (ind)'!E$6:E$37))/(MAX('10 (ind)'!E$6:E$37)-MIN('10 (ind)'!E$6:E$37))),ABS(-100+(100*(('10 (ind)'!E30-MIN('10 (ind)'!E$6:E$37))/(MAX('10 (ind)'!E$6:E$37)-MIN('10 (ind)'!E$6:E$37))))))</f>
        <v>34.783782273930029</v>
      </c>
      <c r="F31" s="87">
        <f>IF('10 (ind)'!F$1="si",100*(('10 (ind)'!F30-MIN('10 (ind)'!F$6:F$37))/(MAX('10 (ind)'!F$6:F$37)-MIN('10 (ind)'!F$6:F$37))),ABS(-100+(100*(('10 (ind)'!F30-MIN('10 (ind)'!F$6:F$37))/(MAX('10 (ind)'!F$6:F$37)-MIN('10 (ind)'!F$6:F$37))))))</f>
        <v>85.61643835616438</v>
      </c>
      <c r="G31" s="87">
        <f>IF('10 (ind)'!G$1="si",100*(('10 (ind)'!G30-MIN('10 (ind)'!G$6:G$37))/(MAX('10 (ind)'!G$6:G$37)-MIN('10 (ind)'!G$6:G$37))),ABS(-100+(100*(('10 (ind)'!G30-MIN('10 (ind)'!G$6:G$37))/(MAX('10 (ind)'!G$6:G$37)-MIN('10 (ind)'!G$6:G$37))))))</f>
        <v>89.830508474576263</v>
      </c>
      <c r="H31" s="87">
        <f>IF('10 (ind)'!H$1="si",100*(('10 (ind)'!H30-MIN('10 (ind)'!H$6:H$37))/(MAX('10 (ind)'!H$6:H$37)-MIN('10 (ind)'!H$6:H$37))),ABS(-100+(100*(('10 (ind)'!H30-MIN('10 (ind)'!H$6:H$37))/(MAX('10 (ind)'!H$6:H$37)-MIN('10 (ind)'!H$6:H$37))))))</f>
        <v>72.307692307692307</v>
      </c>
      <c r="I31" s="87">
        <f>IF('10 (ind)'!I$1="si",100*(('10 (ind)'!I30-MIN('10 (ind)'!I$6:I$37))/(MAX('10 (ind)'!I$6:I$37)-MIN('10 (ind)'!I$6:I$37))),ABS(-100+(100*(('10 (ind)'!I30-MIN('10 (ind)'!I$6:I$37))/(MAX('10 (ind)'!I$6:I$37)-MIN('10 (ind)'!I$6:I$37))))))</f>
        <v>76.25</v>
      </c>
      <c r="J31" s="87">
        <f>IF('10 (ind)'!J$1="si",100*(('10 (ind)'!J30-MIN('10 (ind)'!J$6:J$37))/(MAX('10 (ind)'!J$6:J$37)-MIN('10 (ind)'!J$6:J$37))),ABS(-100+(100*(('10 (ind)'!J30-MIN('10 (ind)'!J$6:J$37))/(MAX('10 (ind)'!J$6:J$37)-MIN('10 (ind)'!J$6:J$37))))))</f>
        <v>35.619469026548664</v>
      </c>
      <c r="K31" s="87">
        <f>IF('10 (ind)'!K$1="si",100*(('10 (ind)'!K30-MIN('10 (ind)'!K$6:K$37))/(MAX('10 (ind)'!K$6:K$37)-MIN('10 (ind)'!K$6:K$37))),ABS(-100+(100*(('10 (ind)'!K30-MIN('10 (ind)'!K$6:K$37))/(MAX('10 (ind)'!K$6:K$37)-MIN('10 (ind)'!K$6:K$37))))))</f>
        <v>29.587993772414833</v>
      </c>
      <c r="L31" s="87">
        <f>IF('10 (ind)'!L$1="si",100*(('10 (ind)'!L30-MIN('10 (ind)'!L$6:L$37))/(MAX('10 (ind)'!L$6:L$37)-MIN('10 (ind)'!L$6:L$37))),ABS(-100+(100*(('10 (ind)'!L30-MIN('10 (ind)'!L$6:L$37))/(MAX('10 (ind)'!L$6:L$37)-MIN('10 (ind)'!L$6:L$37))))))</f>
        <v>52.389392091533779</v>
      </c>
      <c r="M31" s="87">
        <f>IF('10 (ind)'!M$1="si",100*(('10 (ind)'!M30-MIN('10 (ind)'!M$6:M$37))/(MAX('10 (ind)'!M$6:M$37)-MIN('10 (ind)'!M$6:M$37))),ABS(-100+(100*(('10 (ind)'!M30-MIN('10 (ind)'!M$6:M$37))/(MAX('10 (ind)'!M$6:M$37)-MIN('10 (ind)'!M$6:M$37))))))</f>
        <v>2.4018597193472093</v>
      </c>
      <c r="N31" s="87">
        <f>IF('10 (ind)'!N$1="si",100*(('10 (ind)'!N30-MIN('10 (ind)'!N$6:N$37))/(MAX('10 (ind)'!N$6:N$37)-MIN('10 (ind)'!N$6:N$37))),ABS(-100+(100*(('10 (ind)'!N30-MIN('10 (ind)'!N$6:N$37))/(MAX('10 (ind)'!N$6:N$37)-MIN('10 (ind)'!N$6:N$37))))))</f>
        <v>31.151941667873022</v>
      </c>
      <c r="O31" s="87">
        <f>IF('10 (ind)'!O$1="si",100*(('10 (ind)'!O30-MIN('10 (ind)'!O$6:O$37))/(MAX('10 (ind)'!O$6:O$37)-MIN('10 (ind)'!O$6:O$37))),ABS(-100+(100*(('10 (ind)'!O30-MIN('10 (ind)'!O$6:O$37))/(MAX('10 (ind)'!O$6:O$37)-MIN('10 (ind)'!O$6:O$37))))))</f>
        <v>72.061455407952366</v>
      </c>
      <c r="P31" s="87">
        <f>IF('10 (ind)'!P$1="si",100*(('10 (ind)'!P30-MIN('10 (ind)'!P$6:P$37))/(MAX('10 (ind)'!P$6:P$37)-MIN('10 (ind)'!P$6:P$37))),ABS(-100+(100*(('10 (ind)'!P30-MIN('10 (ind)'!P$6:P$37))/(MAX('10 (ind)'!P$6:P$37)-MIN('10 (ind)'!P$6:P$37))))))</f>
        <v>0.71936053192266236</v>
      </c>
      <c r="Q31" s="87">
        <f>IF('10 (ind)'!Q$1="si",100*(('10 (ind)'!Q30-MIN('10 (ind)'!Q$6:Q$37))/(MAX('10 (ind)'!Q$6:Q$37)-MIN('10 (ind)'!Q$6:Q$37))),ABS(-100+(100*(('10 (ind)'!Q30-MIN('10 (ind)'!Q$6:Q$37))/(MAX('10 (ind)'!Q$6:Q$37)-MIN('10 (ind)'!Q$6:Q$37))))))</f>
        <v>19.844491077710856</v>
      </c>
      <c r="R31" s="87">
        <f>IF('10 (ind)'!R$1="si",100*(('10 (ind)'!R30-MIN('10 (ind)'!R$6:R$37))/(MAX('10 (ind)'!R$6:R$37)-MIN('10 (ind)'!R$6:R$37))),ABS(-100+(100*(('10 (ind)'!R30-MIN('10 (ind)'!R$6:R$37))/(MAX('10 (ind)'!R$6:R$37)-MIN('10 (ind)'!R$6:R$37))))))</f>
        <v>2.4409038840254551</v>
      </c>
      <c r="S31" s="75">
        <f>ABS(ABS(('10 (ind)'!S30-((MAX('10 (ind)'!S$6:S$37)+MIN('10 (ind)'!S$6:S$37))/2))/(((MAX('10 (ind)'!S$6:S$37)+MIN('10 (ind)'!S$6:S$37))/2)-MAX('10 (ind)'!S$6:S$37))*100)-100)</f>
        <v>29.139072847682115</v>
      </c>
      <c r="T31" s="75">
        <f>IF('10 (ind)'!T$1="si",100*(('10 (ind)'!T30-MIN('10 (ind)'!T$6:T$37))/(MAX('10 (ind)'!T$6:T$37)-MIN('10 (ind)'!T$6:T$37))),ABS(-100+(100*(('10 (ind)'!T30-MIN('10 (ind)'!T$6:T$37))/(MAX('10 (ind)'!T$6:T$37)-MIN('10 (ind)'!T$6:T$37))))))</f>
        <v>46.914564054546723</v>
      </c>
      <c r="U31" s="75">
        <f>IF('10 (ind)'!U$1="si",100*(('10 (ind)'!U30-MIN('10 (ind)'!U$6:U$37))/(MAX('10 (ind)'!U$6:U$37)-MIN('10 (ind)'!U$6:U$37))),ABS(-100+(100*(('10 (ind)'!U30-MIN('10 (ind)'!U$6:U$37))/(MAX('10 (ind)'!U$6:U$37)-MIN('10 (ind)'!U$6:U$37))))))</f>
        <v>0</v>
      </c>
      <c r="V31" s="75">
        <f>IF('10 (ind)'!V$1="si",100*(('10 (ind)'!V30-MIN('10 (ind)'!V$6:V$37))/(MAX('10 (ind)'!V$6:V$37)-MIN('10 (ind)'!V$6:V$37))),ABS(-100+(100*(('10 (ind)'!V30-MIN('10 (ind)'!V$6:V$37))/(MAX('10 (ind)'!V$6:V$37)-MIN('10 (ind)'!V$6:V$37))))))</f>
        <v>95.945945945945951</v>
      </c>
      <c r="W31" s="75">
        <f>IF('10 (ind)'!W$1="si",100*(('10 (ind)'!W30-MIN('10 (ind)'!W$6:W$37))/(MAX('10 (ind)'!W$6:W$37)-MIN('10 (ind)'!W$6:W$37))),ABS(-100+(100*(('10 (ind)'!W30-MIN('10 (ind)'!W$6:W$37))/(MAX('10 (ind)'!W$6:W$37)-MIN('10 (ind)'!W$6:W$37))))))</f>
        <v>79.221900104760593</v>
      </c>
      <c r="X31" s="75">
        <f>IF('10 (ind)'!X$1="si",100*(('10 (ind)'!X30-MIN('10 (ind)'!X$6:X$37))/(MAX('10 (ind)'!X$6:X$37)-MIN('10 (ind)'!X$6:X$37))),ABS(-100+(100*(('10 (ind)'!X30-MIN('10 (ind)'!X$6:X$37))/(MAX('10 (ind)'!X$6:X$37)-MIN('10 (ind)'!X$6:X$37))))))</f>
        <v>72.049235287321622</v>
      </c>
      <c r="Y31" s="75">
        <f>IF('10 (ind)'!Y$1="si",100*(('10 (ind)'!Y30-MIN('10 (ind)'!Y$6:Y$37))/(MAX('10 (ind)'!Y$6:Y$37)-MIN('10 (ind)'!Y$6:Y$37))),ABS(-100+(100*(('10 (ind)'!Y30-MIN('10 (ind)'!Y$6:Y$37))/(MAX('10 (ind)'!Y$6:Y$37)-MIN('10 (ind)'!Y$6:Y$37))))))</f>
        <v>67.713427548230584</v>
      </c>
      <c r="Z31" s="75">
        <f>IF('10 (ind)'!Z$1="si",100*(('10 (ind)'!Z30-MIN('10 (ind)'!Z$6:Z$37))/(MAX('10 (ind)'!Z$6:Z$37)-MIN('10 (ind)'!Z$6:Z$37))),ABS(-100+(100*(('10 (ind)'!Z30-MIN('10 (ind)'!Z$6:Z$37))/(MAX('10 (ind)'!Z$6:Z$37)-MIN('10 (ind)'!Z$6:Z$37))))))</f>
        <v>56.811785077743536</v>
      </c>
      <c r="AA31" s="75">
        <f>IF('10 (ind)'!AA$1="si",100*(('10 (ind)'!AA30-MIN('10 (ind)'!AA$6:AA$37))/(MAX('10 (ind)'!AA$6:AA$37)-MIN('10 (ind)'!AA$6:AA$37))),ABS(-100+(100*(('10 (ind)'!AA30-MIN('10 (ind)'!AA$6:AA$37))/(MAX('10 (ind)'!AA$6:AA$37)-MIN('10 (ind)'!AA$6:AA$37))))))</f>
        <v>85.608172809223646</v>
      </c>
      <c r="AB31" s="75">
        <f>IF('10 (ind)'!AB$1="si",100*(('10 (ind)'!AB30-MIN('10 (ind)'!AB$6:AB$37))/(MAX('10 (ind)'!AB$6:AB$37)-MIN('10 (ind)'!AB$6:AB$37))),ABS(-100+(100*(('10 (ind)'!AB30-MIN('10 (ind)'!AB$6:AB$37))/(MAX('10 (ind)'!AB$6:AB$37)-MIN('10 (ind)'!AB$6:AB$37))))))</f>
        <v>56.439300213979763</v>
      </c>
      <c r="AC31" s="75">
        <f>IF('10 (ind)'!AC$1="si",100*(('10 (ind)'!AC30-MIN('10 (ind)'!AC$6:AC$37))/(MAX('10 (ind)'!AC$6:AC$37)-MIN('10 (ind)'!AC$6:AC$37))),ABS(-100+(100*(('10 (ind)'!AC30-MIN('10 (ind)'!AC$6:AC$37))/(MAX('10 (ind)'!AC$6:AC$37)-MIN('10 (ind)'!AC$6:AC$37))))))</f>
        <v>85.21316382975661</v>
      </c>
      <c r="AD31" s="75">
        <f>IF('10 (ind)'!AD$1="si",100*(('10 (ind)'!AD30-MIN('10 (ind)'!AD$6:AD$37))/(MAX('10 (ind)'!AD$6:AD$37)-MIN('10 (ind)'!AD$6:AD$37))),ABS(-100+(100*(('10 (ind)'!AD30-MIN('10 (ind)'!AD$6:AD$37))/(MAX('10 (ind)'!AD$6:AD$37)-MIN('10 (ind)'!AD$6:AD$37))))))</f>
        <v>52.155445875071138</v>
      </c>
      <c r="AE31" s="75">
        <f>IF('10 (ind)'!AE$1="si",100*(('10 (ind)'!AE30-MIN('10 (ind)'!AE$6:AE$37))/(MAX('10 (ind)'!AE$6:AE$37)-MIN('10 (ind)'!AE$6:AE$37))),ABS(-100+(100*(('10 (ind)'!AE30-MIN('10 (ind)'!AE$6:AE$37))/(MAX('10 (ind)'!AE$6:AE$37)-MIN('10 (ind)'!AE$6:AE$37))))))</f>
        <v>49.40709193077155</v>
      </c>
      <c r="AF31" s="75">
        <f>IF('10 (ind)'!AF$1="si",100*(('10 (ind)'!AF30-MIN('10 (ind)'!AF$6:AF$37))/(MAX('10 (ind)'!AF$6:AF$37)-MIN('10 (ind)'!AF$6:AF$37))),ABS(-100+(100*(('10 (ind)'!AF30-MIN('10 (ind)'!AF$6:AF$37))/(MAX('10 (ind)'!AF$6:AF$37)-MIN('10 (ind)'!AF$6:AF$37))))))</f>
        <v>84.496432903042901</v>
      </c>
      <c r="AG31" s="75">
        <f>IF('10 (ind)'!AG$1="si",100*(('10 (ind)'!AG30-MIN('10 (ind)'!AG$6:AG$37))/(MAX('10 (ind)'!AG$6:AG$37)-MIN('10 (ind)'!AG$6:AG$37))),ABS(-100+(100*(('10 (ind)'!AG30-MIN('10 (ind)'!AG$6:AG$37))/(MAX('10 (ind)'!AG$6:AG$37)-MIN('10 (ind)'!AG$6:AG$37))))))</f>
        <v>63.240138235924128</v>
      </c>
      <c r="AH31" s="75">
        <f>IF('10 (ind)'!AH$1="si",100*(('10 (ind)'!AH30-MIN('10 (ind)'!AH$6:AH$37))/(MAX('10 (ind)'!AH$6:AH$37)-MIN('10 (ind)'!AH$6:AH$37))),ABS(-100+(100*(('10 (ind)'!AH30-MIN('10 (ind)'!AH$6:AH$37))/(MAX('10 (ind)'!AH$6:AH$37)-MIN('10 (ind)'!AH$6:AH$37))))))</f>
        <v>56.981649936613486</v>
      </c>
      <c r="AI31" s="75">
        <f>IF('10 (ind)'!AI$1="si",100*(('10 (ind)'!AI30-MIN('10 (ind)'!AI$6:AI$37))/(MAX('10 (ind)'!AI$6:AI$37)-MIN('10 (ind)'!AI$6:AI$37))),ABS(-100+(100*(('10 (ind)'!AI30-MIN('10 (ind)'!AI$6:AI$37))/(MAX('10 (ind)'!AI$6:AI$37)-MIN('10 (ind)'!AI$6:AI$37))))))</f>
        <v>0.95642327025067431</v>
      </c>
      <c r="AJ31" s="75">
        <f>IF('10 (ind)'!AJ$1="si",100*(('10 (ind)'!AJ30-MIN('10 (ind)'!AJ$6:AJ$37))/(MAX('10 (ind)'!AJ$6:AJ$37)-MIN('10 (ind)'!AJ$6:AJ$37))),ABS(-100+(100*(('10 (ind)'!AJ30-MIN('10 (ind)'!AJ$6:AJ$37))/(MAX('10 (ind)'!AJ$6:AJ$37)-MIN('10 (ind)'!AJ$6:AJ$37))))))</f>
        <v>75.08582904113301</v>
      </c>
      <c r="AK31" s="75">
        <f>IF('10 (ind)'!AK$1="si",100*(('10 (ind)'!AK30-MIN('10 (ind)'!AK$6:AK$37))/(MAX('10 (ind)'!AK$6:AK$37)-MIN('10 (ind)'!AK$6:AK$37))),ABS(-100+(100*(('10 (ind)'!AK30-MIN('10 (ind)'!AK$6:AK$37))/(MAX('10 (ind)'!AK$6:AK$37)-MIN('10 (ind)'!AK$6:AK$37))))))</f>
        <v>5.6702138751142241</v>
      </c>
      <c r="AL31" s="75">
        <f>IF('10 (ind)'!AL$1="si",100*(('10 (ind)'!AL30-MIN('10 (ind)'!AL$6:AL$37))/(MAX('10 (ind)'!AL$6:AL$37)-MIN('10 (ind)'!AL$6:AL$37))),ABS(-100+(100*(('10 (ind)'!AL30-MIN('10 (ind)'!AL$6:AL$37))/(MAX('10 (ind)'!AL$6:AL$37)-MIN('10 (ind)'!AL$6:AL$37))))))</f>
        <v>95.747154416990099</v>
      </c>
      <c r="AM31" s="75">
        <f>IF('10 (ind)'!AM$1="si",100*(('10 (ind)'!AM30-MIN('10 (ind)'!AM$6:AM$37))/(MAX('10 (ind)'!AM$6:AM$37)-MIN('10 (ind)'!AM$6:AM$37))),ABS(-100+(100*(('10 (ind)'!AM30-MIN('10 (ind)'!AM$6:AM$37))/(MAX('10 (ind)'!AM$6:AM$37)-MIN('10 (ind)'!AM$6:AM$37))))))</f>
        <v>67.491709578025208</v>
      </c>
      <c r="AN31" s="75">
        <f>IF('10 (ind)'!AN$1="si",100*(('10 (ind)'!AN30-MIN('10 (ind)'!AN$6:AN$37))/(MAX('10 (ind)'!AN$6:AN$37)-MIN('10 (ind)'!AN$6:AN$37))),ABS(-100+(100*(('10 (ind)'!AN30-MIN('10 (ind)'!AN$6:AN$37))/(MAX('10 (ind)'!AN$6:AN$37)-MIN('10 (ind)'!AN$6:AN$37))))))</f>
        <v>57.121310655991344</v>
      </c>
      <c r="AO31" s="75">
        <f>IF('10 (ind)'!AO$1="si",100*(('10 (ind)'!AO30-MIN('10 (ind)'!AO$6:AO$37))/(MAX('10 (ind)'!AO$6:AO$37)-MIN('10 (ind)'!AO$6:AO$37))),ABS(-100+(100*(('10 (ind)'!AO30-MIN('10 (ind)'!AO$6:AO$37))/(MAX('10 (ind)'!AO$6:AO$37)-MIN('10 (ind)'!AO$6:AO$37))))))</f>
        <v>66.245063817242169</v>
      </c>
      <c r="AP31" s="75">
        <f>IF('10 (ind)'!AP$1="si",100*(('10 (ind)'!AP30-MIN('10 (ind)'!AP$6:AP$37))/(MAX('10 (ind)'!AP$6:AP$37)-MIN('10 (ind)'!AP$6:AP$37))),ABS(-100+(100*(('10 (ind)'!AP30-MIN('10 (ind)'!AP$6:AP$37))/(MAX('10 (ind)'!AP$6:AP$37)-MIN('10 (ind)'!AP$6:AP$37))))))</f>
        <v>77.437262187792555</v>
      </c>
      <c r="AQ31" s="75">
        <f>IF('10 (ind)'!AQ$1="si",100*(('10 (ind)'!AQ30-MIN('10 (ind)'!AQ$6:AQ$37))/(MAX('10 (ind)'!AQ$6:AQ$37)-MIN('10 (ind)'!AQ$6:AQ$37))),ABS(-100+(100*(('10 (ind)'!AQ30-MIN('10 (ind)'!AQ$6:AQ$37))/(MAX('10 (ind)'!AQ$6:AQ$37)-MIN('10 (ind)'!AQ$6:AQ$37))))))</f>
        <v>10.437097649794476</v>
      </c>
      <c r="AR31" s="75">
        <f>IF('10 (ind)'!AR$1="si",100*(('10 (ind)'!AR30-MIN('10 (ind)'!AR$6:AR$37))/(MAX('10 (ind)'!AR$6:AR$37)-MIN('10 (ind)'!AR$6:AR$37))),ABS(-100+(100*(('10 (ind)'!AR30-MIN('10 (ind)'!AR$6:AR$37))/(MAX('10 (ind)'!AR$6:AR$37)-MIN('10 (ind)'!AR$6:AR$37))))))</f>
        <v>47.293325400598619</v>
      </c>
      <c r="AS31" s="75">
        <f>IF('10 (ind)'!AS$1="si",100*(('10 (ind)'!AS30-MIN('10 (ind)'!AS$6:AS$37))/(MAX('10 (ind)'!AS$6:AS$37)-MIN('10 (ind)'!AS$6:AS$37))),ABS(-100+(100*(('10 (ind)'!AS30-MIN('10 (ind)'!AS$6:AS$37))/(MAX('10 (ind)'!AS$6:AS$37)-MIN('10 (ind)'!AS$6:AS$37))))))</f>
        <v>15.899581589958146</v>
      </c>
      <c r="AT31" s="75">
        <f>IF('10 (ind)'!AT$1="si",100*(('10 (ind)'!AT30-MIN('10 (ind)'!AT$6:AT$37))/(MAX('10 (ind)'!AT$6:AT$37)-MIN('10 (ind)'!AT$6:AT$37))),ABS(-100+(100*(('10 (ind)'!AT30-MIN('10 (ind)'!AT$6:AT$37))/(MAX('10 (ind)'!AT$6:AT$37)-MIN('10 (ind)'!AT$6:AT$37))))))</f>
        <v>0</v>
      </c>
      <c r="AU31" s="75">
        <f>IF('10 (ind)'!AU$1="si",100*(('10 (ind)'!AU30-MIN('10 (ind)'!AU$6:AU$37))/(MAX('10 (ind)'!AU$6:AU$37)-MIN('10 (ind)'!AU$6:AU$37))),ABS(-100+(100*(('10 (ind)'!AU30-MIN('10 (ind)'!AU$6:AU$37))/(MAX('10 (ind)'!AU$6:AU$37)-MIN('10 (ind)'!AU$6:AU$37))))))</f>
        <v>53.280661253043085</v>
      </c>
      <c r="AV31" s="75">
        <f>IF('10 (ind)'!AV$1="si",100*(('10 (ind)'!AV30-MIN('10 (ind)'!AV$6:AV$37))/(MAX('10 (ind)'!AV$6:AV$37)-MIN('10 (ind)'!AV$6:AV$37))),ABS(-100+(100*(('10 (ind)'!AV30-MIN('10 (ind)'!AV$6:AV$37))/(MAX('10 (ind)'!AV$6:AV$37)-MIN('10 (ind)'!AV$6:AV$37))))))</f>
        <v>94.974003466204508</v>
      </c>
      <c r="AW31" s="75">
        <f>IF('10 (ind)'!AW$1="si",100*(('10 (ind)'!AW30-MIN('10 (ind)'!AW$6:AW$37))/(MAX('10 (ind)'!AW$6:AW$37)-MIN('10 (ind)'!AW$6:AW$37))),ABS(-100+(100*(('10 (ind)'!AW30-MIN('10 (ind)'!AW$6:AW$37))/(MAX('10 (ind)'!AW$6:AW$37)-MIN('10 (ind)'!AW$6:AW$37))))))</f>
        <v>56.511470985155199</v>
      </c>
      <c r="AX31" s="75">
        <f>IF('10 (ind)'!AX$1="si",100*(('10 (ind)'!AX30-MIN('10 (ind)'!AX$6:AX$37))/(MAX('10 (ind)'!AX$6:AX$37)-MIN('10 (ind)'!AX$6:AX$37))),ABS(-100+(100*(('10 (ind)'!AX30-MIN('10 (ind)'!AX$6:AX$37))/(MAX('10 (ind)'!AX$6:AX$37)-MIN('10 (ind)'!AX$6:AX$37))))))</f>
        <v>28.549478121847599</v>
      </c>
      <c r="AY31" s="75">
        <f>IF('10 (ind)'!AY$1="si",100*(('10 (ind)'!AY30-MIN('10 (ind)'!AY$6:AY$37))/(MAX('10 (ind)'!AY$6:AY$37)-MIN('10 (ind)'!AY$6:AY$37))),ABS(-100+(100*(('10 (ind)'!AY30-MIN('10 (ind)'!AY$6:AY$37))/(MAX('10 (ind)'!AY$6:AY$37)-MIN('10 (ind)'!AY$6:AY$37))))))</f>
        <v>52.378686964795449</v>
      </c>
      <c r="AZ31" s="75">
        <f>IF('10 (ind)'!AZ$1="si",100*(('10 (ind)'!AZ30-MIN('10 (ind)'!AZ$6:AZ$37))/(MAX('10 (ind)'!AZ$6:AZ$37)-MIN('10 (ind)'!AZ$6:AZ$37))),ABS(-100+(100*(('10 (ind)'!AZ30-MIN('10 (ind)'!AZ$6:AZ$37))/(MAX('10 (ind)'!AZ$6:AZ$37)-MIN('10 (ind)'!AZ$6:AZ$37))))))</f>
        <v>40.117533183262054</v>
      </c>
      <c r="BA31" s="75">
        <f>IF('10 (ind)'!BA$1="si",100*(('10 (ind)'!BA30-MIN('10 (ind)'!BA$6:BA$37))/(MAX('10 (ind)'!BA$6:BA$37)-MIN('10 (ind)'!BA$6:BA$37))),ABS(-100+(100*(('10 (ind)'!BA30-MIN('10 (ind)'!BA$6:BA$37))/(MAX('10 (ind)'!BA$6:BA$37)-MIN('10 (ind)'!BA$6:BA$37))))))</f>
        <v>54.496496937732211</v>
      </c>
      <c r="BB31" s="75">
        <f>IF('10 (ind)'!BB$1="si",100*(('10 (ind)'!BB30-MIN('10 (ind)'!BB$6:BB$37))/(MAX('10 (ind)'!BB$6:BB$37)-MIN('10 (ind)'!BB$6:BB$37))),ABS(-100+(100*(('10 (ind)'!BB30-MIN('10 (ind)'!BB$6:BB$37))/(MAX('10 (ind)'!BB$6:BB$37)-MIN('10 (ind)'!BB$6:BB$37))))))</f>
        <v>10.529134370793683</v>
      </c>
      <c r="BC31" s="75">
        <f>IF('10 (ind)'!BC$1="si",100*(('10 (ind)'!BC30-MIN('10 (ind)'!BC$6:BC$37))/(MAX('10 (ind)'!BC$6:BC$37)-MIN('10 (ind)'!BC$6:BC$37))),ABS(-100+(100*(('10 (ind)'!BC30-MIN('10 (ind)'!BC$6:BC$37))/(MAX('10 (ind)'!BC$6:BC$37)-MIN('10 (ind)'!BC$6:BC$37))))))</f>
        <v>36.098544069670275</v>
      </c>
      <c r="BD31" s="75">
        <f>IF('10 (ind)'!BD$1="si",100*(('10 (ind)'!BD30-MIN('10 (ind)'!BD$6:BD$37))/(MAX('10 (ind)'!BD$6:BD$37)-MIN('10 (ind)'!BD$6:BD$37))),ABS(-100+(100*(('10 (ind)'!BD30-MIN('10 (ind)'!BD$6:BD$37))/(MAX('10 (ind)'!BD$6:BD$37)-MIN('10 (ind)'!BD$6:BD$37))))))</f>
        <v>72.809417700415707</v>
      </c>
      <c r="BE31" s="75">
        <f>IF('10 (ind)'!BE$1="si",100*(('10 (ind)'!BE30-MIN('10 (ind)'!BE$6:BE$37))/(MAX('10 (ind)'!BE$6:BE$37)-MIN('10 (ind)'!BE$6:BE$37))),ABS(-100+(100*(('10 (ind)'!BE30-MIN('10 (ind)'!BE$6:BE$37))/(MAX('10 (ind)'!BE$6:BE$37)-MIN('10 (ind)'!BE$6:BE$37))))))</f>
        <v>42.236598890942702</v>
      </c>
      <c r="BF31" s="75">
        <f>IF('10 (ind)'!BF$1="si",100*(('10 (ind)'!BF30-MIN('10 (ind)'!BF$6:BF$37))/(MAX('10 (ind)'!BF$6:BF$37)-MIN('10 (ind)'!BF$6:BF$37))),ABS(-100+(100*(('10 (ind)'!BF30-MIN('10 (ind)'!BF$6:BF$37))/(MAX('10 (ind)'!BF$6:BF$37)-MIN('10 (ind)'!BF$6:BF$37))))))</f>
        <v>55.245129076873702</v>
      </c>
      <c r="BG31" s="75">
        <f>IF('10 (ind)'!BG$1="si",100*(('10 (ind)'!BG30-MIN('10 (ind)'!BG$6:BG$37))/(MAX('10 (ind)'!BG$6:BG$37)-MIN('10 (ind)'!BG$6:BG$37))),ABS(-100+(100*(('10 (ind)'!BG30-MIN('10 (ind)'!BG$6:BG$37))/(MAX('10 (ind)'!BG$6:BG$37)-MIN('10 (ind)'!BG$6:BG$37))))))</f>
        <v>35.27697007959091</v>
      </c>
      <c r="BH31" s="75">
        <f>IF('10 (ind)'!BH$1="si",100*(('10 (ind)'!BH30-MIN('10 (ind)'!BH$6:BH$37))/(MAX('10 (ind)'!BH$6:BH$37)-MIN('10 (ind)'!BH$6:BH$37))),ABS(-100+(100*(('10 (ind)'!BH30-MIN('10 (ind)'!BH$6:BH$37))/(MAX('10 (ind)'!BH$6:BH$37)-MIN('10 (ind)'!BH$6:BH$37))))))</f>
        <v>29.928842779460346</v>
      </c>
      <c r="BI31" s="75">
        <f>IF('10 (ind)'!BI$1="si",100*(('10 (ind)'!BI30-MIN('10 (ind)'!BI$6:BI$37))/(MAX('10 (ind)'!BI$6:BI$37)-MIN('10 (ind)'!BI$6:BI$37))),ABS(-100+(100*(('10 (ind)'!BI30-MIN('10 (ind)'!BI$6:BI$37))/(MAX('10 (ind)'!BI$6:BI$37)-MIN('10 (ind)'!BI$6:BI$37))))))</f>
        <v>86.997335701707712</v>
      </c>
      <c r="BJ31" s="75">
        <f>IF('10 (ind)'!BJ$1="si",100*(('10 (ind)'!BJ30-MIN('10 (ind)'!BJ$6:BJ$37))/(MAX('10 (ind)'!BJ$6:BJ$37)-MIN('10 (ind)'!BJ$6:BJ$37))),ABS(-100+(100*(('10 (ind)'!BJ30-MIN('10 (ind)'!BJ$6:BJ$37))/(MAX('10 (ind)'!BJ$6:BJ$37)-MIN('10 (ind)'!BJ$6:BJ$37))))))</f>
        <v>12.42414657301109</v>
      </c>
      <c r="BK31" s="75">
        <f>IF('10 (ind)'!BK$1="si",100*(('10 (ind)'!BK30-MIN('10 (ind)'!BK$6:BK$37))/(MAX('10 (ind)'!BK$6:BK$37)-MIN('10 (ind)'!BK$6:BK$37))),ABS(-100+(100*(('10 (ind)'!BK30-MIN('10 (ind)'!BK$6:BK$37))/(MAX('10 (ind)'!BK$6:BK$37)-MIN('10 (ind)'!BK$6:BK$37))))))</f>
        <v>30.893905633136153</v>
      </c>
      <c r="BL31" s="75">
        <f>IF('10 (ind)'!BL$1="si",100*(('10 (ind)'!BL30-MIN('10 (ind)'!BL$6:BL$37))/(MAX('10 (ind)'!BL$6:BL$37)-MIN('10 (ind)'!BL$6:BL$37))),ABS(-100+(100*(('10 (ind)'!BL30-MIN('10 (ind)'!BL$6:BL$37))/(MAX('10 (ind)'!BL$6:BL$37)-MIN('10 (ind)'!BL$6:BL$37))))))</f>
        <v>41.441441441441441</v>
      </c>
      <c r="BM31" s="75">
        <f>IF('10 (ind)'!BM$1="si",100*(('10 (ind)'!BM30-MIN('10 (ind)'!BM$6:BM$37))/(MAX('10 (ind)'!BM$6:BM$37)-MIN('10 (ind)'!BM$6:BM$37))),ABS(-100+(100*(('10 (ind)'!BM30-MIN('10 (ind)'!BM$6:BM$37))/(MAX('10 (ind)'!BM$6:BM$37)-MIN('10 (ind)'!BM$6:BM$37))))))</f>
        <v>17.639383316151438</v>
      </c>
      <c r="BN31" s="75">
        <f>IF('10 (ind)'!BN$1="si",100*(('10 (ind)'!BN30-MIN('10 (ind)'!BN$6:BN$37))/(MAX('10 (ind)'!BN$6:BN$37)-MIN('10 (ind)'!BN$6:BN$37))),ABS(-100+(100*(('10 (ind)'!BN30-MIN('10 (ind)'!BN$6:BN$37))/(MAX('10 (ind)'!BN$6:BN$37)-MIN('10 (ind)'!BN$6:BN$37))))))</f>
        <v>59.686352836585819</v>
      </c>
      <c r="BO31" s="75">
        <f>IF('10 (ind)'!BO$1="si",100*(('10 (ind)'!BO30-MIN('10 (ind)'!BO$6:BO$37))/(MAX('10 (ind)'!BO$6:BO$37)-MIN('10 (ind)'!BO$6:BO$37))),ABS(-100+(100*(('10 (ind)'!BO30-MIN('10 (ind)'!BO$6:BO$37))/(MAX('10 (ind)'!BO$6:BO$37)-MIN('10 (ind)'!BO$6:BO$37))))))</f>
        <v>22.763637128591554</v>
      </c>
      <c r="BP31" s="75">
        <f>IF('10 (ind)'!BP$1="si",100*(('10 (ind)'!BP30-MIN('10 (ind)'!BP$6:BP$37))/(MAX('10 (ind)'!BP$6:BP$37)-MIN('10 (ind)'!BP$6:BP$37))),ABS(-100+(100*(('10 (ind)'!BP30-MIN('10 (ind)'!BP$6:BP$37))/(MAX('10 (ind)'!BP$6:BP$37)-MIN('10 (ind)'!BP$6:BP$37))))))</f>
        <v>46.60235771517673</v>
      </c>
      <c r="BQ31" s="75">
        <f>IF('10 (ind)'!BQ$1="si",100*(('10 (ind)'!BQ30-MIN('10 (ind)'!BQ$6:BQ$37))/(MAX('10 (ind)'!BQ$6:BQ$37)-MIN('10 (ind)'!BQ$6:BQ$37))),ABS(-100+(100*(('10 (ind)'!BQ30-MIN('10 (ind)'!BQ$6:BQ$37))/(MAX('10 (ind)'!BQ$6:BQ$37)-MIN('10 (ind)'!BQ$6:BQ$37))))))</f>
        <v>25.207097798749238</v>
      </c>
      <c r="BR31" s="75">
        <f>IF('10 (ind)'!BR$1="si",100*(('10 (ind)'!BR30-MIN('10 (ind)'!BR$6:BR$37))/(MAX('10 (ind)'!BR$6:BR$37)-MIN('10 (ind)'!BR$6:BR$37))),ABS(-100+(100*(('10 (ind)'!BR30-MIN('10 (ind)'!BR$6:BR$37))/(MAX('10 (ind)'!BP$6:BP$37)-MIN('10 (ind)'!BR$6:BR$37))))))</f>
        <v>19.629868657445364</v>
      </c>
      <c r="BS31" s="75">
        <f>IF('10 (ind)'!BS$1="si",100*(('10 (ind)'!BS30-MIN('10 (ind)'!BS$6:BS$37))/(MAX('10 (ind)'!BS$6:BS$37)-MIN('10 (ind)'!BS$6:BS$37))),ABS(-100+(100*(('10 (ind)'!BS30-MIN('10 (ind)'!BS$6:BS$37))/(MAX('10 (ind)'!BQ$6:BQ$37)-MIN('10 (ind)'!BS$6:BS$37))))))</f>
        <v>62.301560202693395</v>
      </c>
      <c r="BT31" s="75">
        <f>IF('10 (ind)'!BT$1="si",100*(('10 (ind)'!BT30-MIN('10 (ind)'!BT$6:BT$37))/(MAX('10 (ind)'!BT$6:BT$37)-MIN('10 (ind)'!BT$6:BT$37))),ABS(-100+(100*(('10 (ind)'!BT30-MIN('10 (ind)'!BT$6:BT$37))/(MAX('10 (ind)'!BR$6:BR$37)-MIN('10 (ind)'!BT$6:BT$37))))))</f>
        <v>94.585494911275106</v>
      </c>
      <c r="BU31" s="75">
        <f>IF('10 (ind)'!BU$1="si",100*(('10 (ind)'!BU30-MIN('10 (ind)'!BU$6:BU$37))/(MAX('10 (ind)'!BU$6:BU$37)-MIN('10 (ind)'!BU$6:BU$37))),ABS(-100+(100*(('10 (ind)'!BU30-MIN('10 (ind)'!BU$6:BU$37))/(MAX('10 (ind)'!BU$6:BU$37)-MIN('10 (ind)'!BU$6:BU$37))))))</f>
        <v>64.857502095557408</v>
      </c>
      <c r="BV31" s="75">
        <f>IF('10 (ind)'!BV$1="si",100*(('10 (ind)'!BV30-MIN('10 (ind)'!BV$6:BV$37))/(MAX('10 (ind)'!BV$6:BV$37)-MIN('10 (ind)'!BV$6:BV$37))),ABS(-100+(100*(('10 (ind)'!BV30-MIN('10 (ind)'!BV$6:BV$37))/(MAX('10 (ind)'!BV$6:BV$37)-MIN('10 (ind)'!BV$6:BV$37))))))</f>
        <v>82.230907997594713</v>
      </c>
      <c r="BW31" s="75">
        <f>IF('10 (ind)'!BW$1="si",100*(('10 (ind)'!BW30-MIN('10 (ind)'!BW$6:BW$37))/(MAX('10 (ind)'!BW$6:BW$37)-MIN('10 (ind)'!BW$6:BW$37))),ABS(-100+(100*(('10 (ind)'!BW30-MIN('10 (ind)'!BW$6:BW$37))/(MAX('10 (ind)'!BW$6:BW$37)-MIN('10 (ind)'!BW$6:BW$37))))))</f>
        <v>93.90386869871044</v>
      </c>
      <c r="BX31" s="75">
        <f>IF('10 (ind)'!BX$1="si",100*(('10 (ind)'!BX30-MIN('10 (ind)'!BX$6:BX$37))/(MAX('10 (ind)'!BX$6:BX$37)-MIN('10 (ind)'!BX$6:BX$37))),ABS(-100+(100*(('10 (ind)'!BX30-MIN('10 (ind)'!BX$6:BX$37))/(MAX('10 (ind)'!BX$6:BX$37)-MIN('10 (ind)'!BX$6:BX$37))))))</f>
        <v>11.702759797509316</v>
      </c>
      <c r="BY31" s="75">
        <f>IF('10 (ind)'!BY$1="si",100*(('10 (ind)'!BY30-MIN('10 (ind)'!BY$6:BY$37))/(MAX('10 (ind)'!BY$6:BY$37)-MIN('10 (ind)'!BY$6:BY$37))),ABS(-100+(100*(('10 (ind)'!BY30-MIN('10 (ind)'!BY$6:BY$37))/(MAX('10 (ind)'!BY$6:BY$37)-MIN('10 (ind)'!BY$6:BY$37))))))</f>
        <v>26.077350907503309</v>
      </c>
      <c r="BZ31" s="75">
        <f>IF('10 (ind)'!BZ$1="si",100*(('10 (ind)'!BZ30-MIN('10 (ind)'!BZ$6:BZ$37))/(MAX('10 (ind)'!BZ$6:BZ$37)-MIN('10 (ind)'!BZ$6:BZ$37))),ABS(-100+(100*(('10 (ind)'!BZ30-MIN('10 (ind)'!BZ$6:BZ$37))/(MAX('10 (ind)'!BZ$6:BZ$37)-MIN('10 (ind)'!BZ$6:BZ$37))))))</f>
        <v>86.863651386413622</v>
      </c>
      <c r="CA31" s="75">
        <f>IF('10 (ind)'!CA$1="si",100*(('10 (ind)'!CA30-MIN('10 (ind)'!CA$6:CA$37))/(MAX('10 (ind)'!CA$6:CA$37)-MIN('10 (ind)'!CA$6:CA$37))),ABS(-100+(100*(('10 (ind)'!CA30-MIN('10 (ind)'!CA$6:CA$37))/(MAX('10 (ind)'!CA$6:CA$37)-MIN('10 (ind)'!CA$6:CA$37))))))</f>
        <v>0</v>
      </c>
      <c r="CB31" s="75">
        <f>IF('10 (ind)'!CB$1="si",100*(('10 (ind)'!CB30-MIN('10 (ind)'!CB$6:CB$37))/(MAX('10 (ind)'!CB$6:CB$37)-MIN('10 (ind)'!CB$6:CB$37))),ABS(-100+(100*(('10 (ind)'!CB30-MIN('10 (ind)'!CB$6:CB$37))/(MAX('10 (ind)'!CB$6:CB$37)-MIN('10 (ind)'!CB$6:CB$37))))))</f>
        <v>49.689440993788814</v>
      </c>
      <c r="CC31" s="75">
        <f>IF('10 (ind)'!CC$1="si",100*(('10 (ind)'!CC30-MIN('10 (ind)'!CC$6:CC$37))/(MAX('10 (ind)'!CC$6:CC$37)-MIN('10 (ind)'!CC$6:CC$37))),ABS(-100+(100*(('10 (ind)'!CC30-MIN('10 (ind)'!CC$6:CC$37))/(MAX('10 (ind)'!CC$6:CC$37)-MIN('10 (ind)'!CC$6:CC$37))))))</f>
        <v>83.621111533675062</v>
      </c>
      <c r="CD31" s="75">
        <f>IF('10 (ind)'!CD$1="si",100*(('10 (ind)'!CD30-MIN('10 (ind)'!CD$6:CD$37))/(MAX('10 (ind)'!CD$6:CD$37)-MIN('10 (ind)'!CD$6:CD$37))),ABS(-100+(100*(('10 (ind)'!CD30-MIN('10 (ind)'!CD$6:CD$37))/(MAX('10 (ind)'!CD$6:CD$37)-MIN('10 (ind)'!CD$6:CD$37))))))</f>
        <v>10.023261325008399</v>
      </c>
      <c r="CE31" s="75">
        <f>IF('10 (ind)'!CE$1="si",100*(('10 (ind)'!CE30-MIN('10 (ind)'!CE$6:CE$37))/(MAX('10 (ind)'!CE$6:CE$37)-MIN('10 (ind)'!CE$6:CE$37))),ABS(-100+(100*(('10 (ind)'!CE30-MIN('10 (ind)'!CE$6:CE$37))/(MAX('10 (ind)'!CE$6:CE$37)-MIN('10 (ind)'!CE$6:CE$37))))))</f>
        <v>18.146513205635515</v>
      </c>
      <c r="CF31" s="75">
        <f>IF('10 (ind)'!CF$1="si",100*(('10 (ind)'!CF30-MIN('10 (ind)'!CF$6:CF$37))/(MAX('10 (ind)'!CF$6:CF$37)-MIN('10 (ind)'!CF$6:CF$37))),ABS(-100+(100*(('10 (ind)'!CF30-MIN('10 (ind)'!CF$6:CF$37))/(MAX('10 (ind)'!CF$6:CF$37)-MIN('10 (ind)'!CF$6:CF$37))))))</f>
        <v>3.1587886674759611</v>
      </c>
      <c r="CG31" s="75">
        <f>IF('10 (ind)'!CG$1="si",100*(('10 (ind)'!CG30-MIN('10 (ind)'!CG$6:CG$37))/(MAX('10 (ind)'!CG$6:CG$37)-MIN('10 (ind)'!CG$6:CG$37))),ABS(-100+(100*(('10 (ind)'!CG30-MIN('10 (ind)'!CG$6:CG$37))/(MAX('10 (ind)'!CG$6:CG$37)-MIN('10 (ind)'!CG$6:CG$37))))))</f>
        <v>6.2938914236994101</v>
      </c>
      <c r="CH31" s="75">
        <f>IF('10 (ind)'!CH$1="si",100*(('10 (ind)'!CH30-MIN('10 (ind)'!CH$6:CH$37))/(MAX('10 (ind)'!CH$6:CH$37)-MIN('10 (ind)'!CH$6:CH$37))),ABS(-100+(100*(('10 (ind)'!CH30-MIN('10 (ind)'!CH$6:CH$37))/(MAX('10 (ind)'!CH$6:CH$37)-MIN('10 (ind)'!CH$6:CH$37))))))</f>
        <v>10.283937902402068</v>
      </c>
      <c r="CI31" s="75">
        <f>IF('10 (ind)'!CI$1="si",100*(('10 (ind)'!CI30-MIN('10 (ind)'!CI$6:CI$37))/(MAX('10 (ind)'!CI$6:CI$37)-MIN('10 (ind)'!CI$6:CI$37))),ABS(-100+(100*(('10 (ind)'!CI30-MIN('10 (ind)'!CI$6:CI$37))/(MAX('10 (ind)'!CI$6:CI$37)-MIN('10 (ind)'!CI$6:CI$37))))))</f>
        <v>56.432278154023152</v>
      </c>
      <c r="CJ31" s="75">
        <f>IF('10 (ind)'!CJ$1="si",100*(('10 (ind)'!CJ30-MIN('10 (ind)'!CJ$6:CJ$37))/(MAX('10 (ind)'!CJ$6:CJ$37)-MIN('10 (ind)'!CJ$6:CJ$37))),ABS(-100+(100*(('10 (ind)'!CJ30-MIN('10 (ind)'!CJ$6:CJ$37))/(MAX('10 (ind)'!CJ$6:CJ$37)-MIN('10 (ind)'!CJ$6:CJ$37))))))</f>
        <v>48.583477777722401</v>
      </c>
      <c r="CK31" s="75">
        <f>IF('10 (ind)'!CK$1="si",100*(('10 (ind)'!CK30-MIN('10 (ind)'!CK$6:CK$37))/(MAX('10 (ind)'!CK$6:CK$37)-MIN('10 (ind)'!CK$6:CK$37))),ABS(-100+(100*(('10 (ind)'!CK30-MIN('10 (ind)'!CK$6:CK$37))/(MAX('10 (ind)'!CK$6:CK$37)-MIN('10 (ind)'!CK$6:CK$37))))))</f>
        <v>12.211687355977821</v>
      </c>
      <c r="CL31" s="75">
        <f>IF('10 (ind)'!CL$1="si",100*(('10 (ind)'!CL30-MIN('10 (ind)'!CL$6:CL$37))/(MAX('10 (ind)'!CL$6:CL$37)-MIN('10 (ind)'!CL$6:CL$37))),ABS(-100+(100*(('10 (ind)'!CL30-MIN('10 (ind)'!CL$6:CL$37))/(MAX('10 (ind)'!CL$6:CL$37)-MIN('10 (ind)'!CL$6:CL$37))))))</f>
        <v>10.016611067482161</v>
      </c>
      <c r="CM31" s="75">
        <f>IF('10 (ind)'!CM$1="si",100*(('10 (ind)'!CM30-MIN('10 (ind)'!CM$6:CM$37))/(MAX('10 (ind)'!CM$6:CM$37)-MIN('10 (ind)'!CM$6:CM$37))),ABS(-100+(100*(('10 (ind)'!CM30-MIN('10 (ind)'!CM$6:CM$37))/(MAX('10 (ind)'!CM$6:CM$37)-MIN('10 (ind)'!CM$6:CM$37))))))</f>
        <v>10.97598943334088</v>
      </c>
    </row>
    <row r="32" spans="1:91">
      <c r="A32" s="18" t="s">
        <v>230</v>
      </c>
      <c r="B32" s="87">
        <f>IF('10 (ind)'!B$1="si",100*(('10 (ind)'!B31-MIN('10 (ind)'!B$6:B$37))/(MAX('10 (ind)'!B$6:B$37)-MIN('10 (ind)'!B$6:B$37))),ABS(-100+(100*(('10 (ind)'!B31-MIN('10 (ind)'!B$6:B$37))/(MAX('10 (ind)'!B$6:B$37)-MIN('10 (ind)'!B$6:B$37))))))</f>
        <v>44.694291764707039</v>
      </c>
      <c r="C32" s="87">
        <f>IF('10 (ind)'!C$1="si",100*(('10 (ind)'!C31-MIN('10 (ind)'!C$6:C$37))/(MAX('10 (ind)'!C$6:C$37)-MIN('10 (ind)'!C$6:C$37))),ABS(-100+(100*(('10 (ind)'!C31-MIN('10 (ind)'!C$6:C$37))/(MAX('10 (ind)'!C$6:C$37)-MIN('10 (ind)'!C$6:C$37))))))</f>
        <v>53.188790926776775</v>
      </c>
      <c r="D32" s="87">
        <f>IF('10 (ind)'!D$1="si",100*(('10 (ind)'!D31-MIN('10 (ind)'!D$6:D$37))/(MAX('10 (ind)'!D$6:D$37)-MIN('10 (ind)'!D$6:D$37))),ABS(-100+(100*(('10 (ind)'!D31-MIN('10 (ind)'!D$6:D$37))/(MAX('10 (ind)'!D$6:D$37)-MIN('10 (ind)'!D$6:D$37))))))</f>
        <v>71.410427551039291</v>
      </c>
      <c r="E32" s="87">
        <f>IF('10 (ind)'!E$1="si",100*(('10 (ind)'!E31-MIN('10 (ind)'!E$6:E$37))/(MAX('10 (ind)'!E$6:E$37)-MIN('10 (ind)'!E$6:E$37))),ABS(-100+(100*(('10 (ind)'!E31-MIN('10 (ind)'!E$6:E$37))/(MAX('10 (ind)'!E$6:E$37)-MIN('10 (ind)'!E$6:E$37))))))</f>
        <v>73.720594060202274</v>
      </c>
      <c r="F32" s="87">
        <f>IF('10 (ind)'!F$1="si",100*(('10 (ind)'!F31-MIN('10 (ind)'!F$6:F$37))/(MAX('10 (ind)'!F$6:F$37)-MIN('10 (ind)'!F$6:F$37))),ABS(-100+(100*(('10 (ind)'!F31-MIN('10 (ind)'!F$6:F$37))/(MAX('10 (ind)'!F$6:F$37)-MIN('10 (ind)'!F$6:F$37))))))</f>
        <v>28.08219178082193</v>
      </c>
      <c r="G32" s="87">
        <f>IF('10 (ind)'!G$1="si",100*(('10 (ind)'!G31-MIN('10 (ind)'!G$6:G$37))/(MAX('10 (ind)'!G$6:G$37)-MIN('10 (ind)'!G$6:G$37))),ABS(-100+(100*(('10 (ind)'!G31-MIN('10 (ind)'!G$6:G$37))/(MAX('10 (ind)'!G$6:G$37)-MIN('10 (ind)'!G$6:G$37))))))</f>
        <v>50.847457627118644</v>
      </c>
      <c r="H32" s="87">
        <f>IF('10 (ind)'!H$1="si",100*(('10 (ind)'!H31-MIN('10 (ind)'!H$6:H$37))/(MAX('10 (ind)'!H$6:H$37)-MIN('10 (ind)'!H$6:H$37))),ABS(-100+(100*(('10 (ind)'!H31-MIN('10 (ind)'!H$6:H$37))/(MAX('10 (ind)'!H$6:H$37)-MIN('10 (ind)'!H$6:H$37))))))</f>
        <v>32.692307692307693</v>
      </c>
      <c r="I32" s="87">
        <f>IF('10 (ind)'!I$1="si",100*(('10 (ind)'!I31-MIN('10 (ind)'!I$6:I$37))/(MAX('10 (ind)'!I$6:I$37)-MIN('10 (ind)'!I$6:I$37))),ABS(-100+(100*(('10 (ind)'!I31-MIN('10 (ind)'!I$6:I$37))/(MAX('10 (ind)'!I$6:I$37)-MIN('10 (ind)'!I$6:I$37))))))</f>
        <v>61.250000000000007</v>
      </c>
      <c r="J32" s="87">
        <f>IF('10 (ind)'!J$1="si",100*(('10 (ind)'!J31-MIN('10 (ind)'!J$6:J$37))/(MAX('10 (ind)'!J$6:J$37)-MIN('10 (ind)'!J$6:J$37))),ABS(-100+(100*(('10 (ind)'!J31-MIN('10 (ind)'!J$6:J$37))/(MAX('10 (ind)'!J$6:J$37)-MIN('10 (ind)'!J$6:J$37))))))</f>
        <v>26.10619469026549</v>
      </c>
      <c r="K32" s="87">
        <f>IF('10 (ind)'!K$1="si",100*(('10 (ind)'!K31-MIN('10 (ind)'!K$6:K$37))/(MAX('10 (ind)'!K$6:K$37)-MIN('10 (ind)'!K$6:K$37))),ABS(-100+(100*(('10 (ind)'!K31-MIN('10 (ind)'!K$6:K$37))/(MAX('10 (ind)'!K$6:K$37)-MIN('10 (ind)'!K$6:K$37))))))</f>
        <v>39.082243909310591</v>
      </c>
      <c r="L32" s="87">
        <f>IF('10 (ind)'!L$1="si",100*(('10 (ind)'!L31-MIN('10 (ind)'!L$6:L$37))/(MAX('10 (ind)'!L$6:L$37)-MIN('10 (ind)'!L$6:L$37))),ABS(-100+(100*(('10 (ind)'!L31-MIN('10 (ind)'!L$6:L$37))/(MAX('10 (ind)'!L$6:L$37)-MIN('10 (ind)'!L$6:L$37))))))</f>
        <v>85.221702215583903</v>
      </c>
      <c r="M32" s="87">
        <f>IF('10 (ind)'!M$1="si",100*(('10 (ind)'!M31-MIN('10 (ind)'!M$6:M$37))/(MAX('10 (ind)'!M$6:M$37)-MIN('10 (ind)'!M$6:M$37))),ABS(-100+(100*(('10 (ind)'!M31-MIN('10 (ind)'!M$6:M$37))/(MAX('10 (ind)'!M$6:M$37)-MIN('10 (ind)'!M$6:M$37))))))</f>
        <v>0</v>
      </c>
      <c r="N32" s="87">
        <f>IF('10 (ind)'!N$1="si",100*(('10 (ind)'!N31-MIN('10 (ind)'!N$6:N$37))/(MAX('10 (ind)'!N$6:N$37)-MIN('10 (ind)'!N$6:N$37))),ABS(-100+(100*(('10 (ind)'!N31-MIN('10 (ind)'!N$6:N$37))/(MAX('10 (ind)'!N$6:N$37)-MIN('10 (ind)'!N$6:N$37))))))</f>
        <v>31.151941667873022</v>
      </c>
      <c r="O32" s="87">
        <f>IF('10 (ind)'!O$1="si",100*(('10 (ind)'!O31-MIN('10 (ind)'!O$6:O$37))/(MAX('10 (ind)'!O$6:O$37)-MIN('10 (ind)'!O$6:O$37))),ABS(-100+(100*(('10 (ind)'!O31-MIN('10 (ind)'!O$6:O$37))/(MAX('10 (ind)'!O$6:O$37)-MIN('10 (ind)'!O$6:O$37))))))</f>
        <v>82.376005576897867</v>
      </c>
      <c r="P32" s="87">
        <f>IF('10 (ind)'!P$1="si",100*(('10 (ind)'!P31-MIN('10 (ind)'!P$6:P$37))/(MAX('10 (ind)'!P$6:P$37)-MIN('10 (ind)'!P$6:P$37))),ABS(-100+(100*(('10 (ind)'!P31-MIN('10 (ind)'!P$6:P$37))/(MAX('10 (ind)'!P$6:P$37)-MIN('10 (ind)'!P$6:P$37))))))</f>
        <v>5.3095764796752976</v>
      </c>
      <c r="Q32" s="87">
        <f>IF('10 (ind)'!Q$1="si",100*(('10 (ind)'!Q31-MIN('10 (ind)'!Q$6:Q$37))/(MAX('10 (ind)'!Q$6:Q$37)-MIN('10 (ind)'!Q$6:Q$37))),ABS(-100+(100*(('10 (ind)'!Q31-MIN('10 (ind)'!Q$6:Q$37))/(MAX('10 (ind)'!Q$6:Q$37)-MIN('10 (ind)'!Q$6:Q$37))))))</f>
        <v>14.07330700029425</v>
      </c>
      <c r="R32" s="87">
        <f>IF('10 (ind)'!R$1="si",100*(('10 (ind)'!R31-MIN('10 (ind)'!R$6:R$37))/(MAX('10 (ind)'!R$6:R$37)-MIN('10 (ind)'!R$6:R$37))),ABS(-100+(100*(('10 (ind)'!R31-MIN('10 (ind)'!R$6:R$37))/(MAX('10 (ind)'!R$6:R$37)-MIN('10 (ind)'!R$6:R$37))))))</f>
        <v>0.37497005077523399</v>
      </c>
      <c r="S32" s="75">
        <f>ABS(ABS(('10 (ind)'!S31-((MAX('10 (ind)'!S$6:S$37)+MIN('10 (ind)'!S$6:S$37))/2))/(((MAX('10 (ind)'!S$6:S$37)+MIN('10 (ind)'!S$6:S$37))/2)-MAX('10 (ind)'!S$6:S$37))*100)-100)</f>
        <v>84.768211920529808</v>
      </c>
      <c r="T32" s="75">
        <f>IF('10 (ind)'!T$1="si",100*(('10 (ind)'!T31-MIN('10 (ind)'!T$6:T$37))/(MAX('10 (ind)'!T$6:T$37)-MIN('10 (ind)'!T$6:T$37))),ABS(-100+(100*(('10 (ind)'!T31-MIN('10 (ind)'!T$6:T$37))/(MAX('10 (ind)'!T$6:T$37)-MIN('10 (ind)'!T$6:T$37))))))</f>
        <v>28.49458616808279</v>
      </c>
      <c r="U32" s="75">
        <f>IF('10 (ind)'!U$1="si",100*(('10 (ind)'!U31-MIN('10 (ind)'!U$6:U$37))/(MAX('10 (ind)'!U$6:U$37)-MIN('10 (ind)'!U$6:U$37))),ABS(-100+(100*(('10 (ind)'!U31-MIN('10 (ind)'!U$6:U$37))/(MAX('10 (ind)'!U$6:U$37)-MIN('10 (ind)'!U$6:U$37))))))</f>
        <v>0</v>
      </c>
      <c r="V32" s="75">
        <f>IF('10 (ind)'!V$1="si",100*(('10 (ind)'!V31-MIN('10 (ind)'!V$6:V$37))/(MAX('10 (ind)'!V$6:V$37)-MIN('10 (ind)'!V$6:V$37))),ABS(-100+(100*(('10 (ind)'!V31-MIN('10 (ind)'!V$6:V$37))/(MAX('10 (ind)'!V$6:V$37)-MIN('10 (ind)'!V$6:V$37))))))</f>
        <v>91.21621621621621</v>
      </c>
      <c r="W32" s="75">
        <f>IF('10 (ind)'!W$1="si",100*(('10 (ind)'!W31-MIN('10 (ind)'!W$6:W$37))/(MAX('10 (ind)'!W$6:W$37)-MIN('10 (ind)'!W$6:W$37))),ABS(-100+(100*(('10 (ind)'!W31-MIN('10 (ind)'!W$6:W$37))/(MAX('10 (ind)'!W$6:W$37)-MIN('10 (ind)'!W$6:W$37))))))</f>
        <v>43.945723535978765</v>
      </c>
      <c r="X32" s="75">
        <f>IF('10 (ind)'!X$1="si",100*(('10 (ind)'!X31-MIN('10 (ind)'!X$6:X$37))/(MAX('10 (ind)'!X$6:X$37)-MIN('10 (ind)'!X$6:X$37))),ABS(-100+(100*(('10 (ind)'!X31-MIN('10 (ind)'!X$6:X$37))/(MAX('10 (ind)'!X$6:X$37)-MIN('10 (ind)'!X$6:X$37))))))</f>
        <v>69.090663303958792</v>
      </c>
      <c r="Y32" s="75">
        <f>IF('10 (ind)'!Y$1="si",100*(('10 (ind)'!Y31-MIN('10 (ind)'!Y$6:Y$37))/(MAX('10 (ind)'!Y$6:Y$37)-MIN('10 (ind)'!Y$6:Y$37))),ABS(-100+(100*(('10 (ind)'!Y31-MIN('10 (ind)'!Y$6:Y$37))/(MAX('10 (ind)'!Y$6:Y$37)-MIN('10 (ind)'!Y$6:Y$37))))))</f>
        <v>82.850706611729379</v>
      </c>
      <c r="Z32" s="75">
        <f>IF('10 (ind)'!Z$1="si",100*(('10 (ind)'!Z31-MIN('10 (ind)'!Z$6:Z$37))/(MAX('10 (ind)'!Z$6:Z$37)-MIN('10 (ind)'!Z$6:Z$37))),ABS(-100+(100*(('10 (ind)'!Z31-MIN('10 (ind)'!Z$6:Z$37))/(MAX('10 (ind)'!Z$6:Z$37)-MIN('10 (ind)'!Z$6:Z$37))))))</f>
        <v>78.196817552740171</v>
      </c>
      <c r="AA32" s="75">
        <f>IF('10 (ind)'!AA$1="si",100*(('10 (ind)'!AA31-MIN('10 (ind)'!AA$6:AA$37))/(MAX('10 (ind)'!AA$6:AA$37)-MIN('10 (ind)'!AA$6:AA$37))),ABS(-100+(100*(('10 (ind)'!AA31-MIN('10 (ind)'!AA$6:AA$37))/(MAX('10 (ind)'!AA$6:AA$37)-MIN('10 (ind)'!AA$6:AA$37))))))</f>
        <v>82.210723124227982</v>
      </c>
      <c r="AB32" s="75">
        <f>IF('10 (ind)'!AB$1="si",100*(('10 (ind)'!AB31-MIN('10 (ind)'!AB$6:AB$37))/(MAX('10 (ind)'!AB$6:AB$37)-MIN('10 (ind)'!AB$6:AB$37))),ABS(-100+(100*(('10 (ind)'!AB31-MIN('10 (ind)'!AB$6:AB$37))/(MAX('10 (ind)'!AB$6:AB$37)-MIN('10 (ind)'!AB$6:AB$37))))))</f>
        <v>60.501991345639993</v>
      </c>
      <c r="AC32" s="75">
        <f>IF('10 (ind)'!AC$1="si",100*(('10 (ind)'!AC31-MIN('10 (ind)'!AC$6:AC$37))/(MAX('10 (ind)'!AC$6:AC$37)-MIN('10 (ind)'!AC$6:AC$37))),ABS(-100+(100*(('10 (ind)'!AC31-MIN('10 (ind)'!AC$6:AC$37))/(MAX('10 (ind)'!AC$6:AC$37)-MIN('10 (ind)'!AC$6:AC$37))))))</f>
        <v>71.772952524974116</v>
      </c>
      <c r="AD32" s="75">
        <f>IF('10 (ind)'!AD$1="si",100*(('10 (ind)'!AD31-MIN('10 (ind)'!AD$6:AD$37))/(MAX('10 (ind)'!AD$6:AD$37)-MIN('10 (ind)'!AD$6:AD$37))),ABS(-100+(100*(('10 (ind)'!AD31-MIN('10 (ind)'!AD$6:AD$37))/(MAX('10 (ind)'!AD$6:AD$37)-MIN('10 (ind)'!AD$6:AD$37))))))</f>
        <v>76.669862460772961</v>
      </c>
      <c r="AE32" s="75">
        <f>IF('10 (ind)'!AE$1="si",100*(('10 (ind)'!AE31-MIN('10 (ind)'!AE$6:AE$37))/(MAX('10 (ind)'!AE$6:AE$37)-MIN('10 (ind)'!AE$6:AE$37))),ABS(-100+(100*(('10 (ind)'!AE31-MIN('10 (ind)'!AE$6:AE$37))/(MAX('10 (ind)'!AE$6:AE$37)-MIN('10 (ind)'!AE$6:AE$37))))))</f>
        <v>62.772242498734244</v>
      </c>
      <c r="AF32" s="75">
        <f>IF('10 (ind)'!AF$1="si",100*(('10 (ind)'!AF31-MIN('10 (ind)'!AF$6:AF$37))/(MAX('10 (ind)'!AF$6:AF$37)-MIN('10 (ind)'!AF$6:AF$37))),ABS(-100+(100*(('10 (ind)'!AF31-MIN('10 (ind)'!AF$6:AF$37))/(MAX('10 (ind)'!AF$6:AF$37)-MIN('10 (ind)'!AF$6:AF$37))))))</f>
        <v>94.807170336807516</v>
      </c>
      <c r="AG32" s="75">
        <f>IF('10 (ind)'!AG$1="si",100*(('10 (ind)'!AG31-MIN('10 (ind)'!AG$6:AG$37))/(MAX('10 (ind)'!AG$6:AG$37)-MIN('10 (ind)'!AG$6:AG$37))),ABS(-100+(100*(('10 (ind)'!AG31-MIN('10 (ind)'!AG$6:AG$37))/(MAX('10 (ind)'!AG$6:AG$37)-MIN('10 (ind)'!AG$6:AG$37))))))</f>
        <v>70.079071633698106</v>
      </c>
      <c r="AH32" s="75">
        <f>IF('10 (ind)'!AH$1="si",100*(('10 (ind)'!AH31-MIN('10 (ind)'!AH$6:AH$37))/(MAX('10 (ind)'!AH$6:AH$37)-MIN('10 (ind)'!AH$6:AH$37))),ABS(-100+(100*(('10 (ind)'!AH31-MIN('10 (ind)'!AH$6:AH$37))/(MAX('10 (ind)'!AH$6:AH$37)-MIN('10 (ind)'!AH$6:AH$37))))))</f>
        <v>26.156605449637805</v>
      </c>
      <c r="AI32" s="75">
        <f>IF('10 (ind)'!AI$1="si",100*(('10 (ind)'!AI31-MIN('10 (ind)'!AI$6:AI$37))/(MAX('10 (ind)'!AI$6:AI$37)-MIN('10 (ind)'!AI$6:AI$37))),ABS(-100+(100*(('10 (ind)'!AI31-MIN('10 (ind)'!AI$6:AI$37))/(MAX('10 (ind)'!AI$6:AI$37)-MIN('10 (ind)'!AI$6:AI$37))))))</f>
        <v>1.2855501877815707</v>
      </c>
      <c r="AJ32" s="75">
        <f>IF('10 (ind)'!AJ$1="si",100*(('10 (ind)'!AJ31-MIN('10 (ind)'!AJ$6:AJ$37))/(MAX('10 (ind)'!AJ$6:AJ$37)-MIN('10 (ind)'!AJ$6:AJ$37))),ABS(-100+(100*(('10 (ind)'!AJ31-MIN('10 (ind)'!AJ$6:AJ$37))/(MAX('10 (ind)'!AJ$6:AJ$37)-MIN('10 (ind)'!AJ$6:AJ$37))))))</f>
        <v>96.995039625774851</v>
      </c>
      <c r="AK32" s="75">
        <f>IF('10 (ind)'!AK$1="si",100*(('10 (ind)'!AK31-MIN('10 (ind)'!AK$6:AK$37))/(MAX('10 (ind)'!AK$6:AK$37)-MIN('10 (ind)'!AK$6:AK$37))),ABS(-100+(100*(('10 (ind)'!AK31-MIN('10 (ind)'!AK$6:AK$37))/(MAX('10 (ind)'!AK$6:AK$37)-MIN('10 (ind)'!AK$6:AK$37))))))</f>
        <v>12.614027230797392</v>
      </c>
      <c r="AL32" s="75">
        <f>IF('10 (ind)'!AL$1="si",100*(('10 (ind)'!AL31-MIN('10 (ind)'!AL$6:AL$37))/(MAX('10 (ind)'!AL$6:AL$37)-MIN('10 (ind)'!AL$6:AL$37))),ABS(-100+(100*(('10 (ind)'!AL31-MIN('10 (ind)'!AL$6:AL$37))/(MAX('10 (ind)'!AL$6:AL$37)-MIN('10 (ind)'!AL$6:AL$37))))))</f>
        <v>81.543948253581746</v>
      </c>
      <c r="AM32" s="75">
        <f>IF('10 (ind)'!AM$1="si",100*(('10 (ind)'!AM31-MIN('10 (ind)'!AM$6:AM$37))/(MAX('10 (ind)'!AM$6:AM$37)-MIN('10 (ind)'!AM$6:AM$37))),ABS(-100+(100*(('10 (ind)'!AM31-MIN('10 (ind)'!AM$6:AM$37))/(MAX('10 (ind)'!AM$6:AM$37)-MIN('10 (ind)'!AM$6:AM$37))))))</f>
        <v>5.1011886673010309</v>
      </c>
      <c r="AN32" s="75">
        <f>IF('10 (ind)'!AN$1="si",100*(('10 (ind)'!AN31-MIN('10 (ind)'!AN$6:AN$37))/(MAX('10 (ind)'!AN$6:AN$37)-MIN('10 (ind)'!AN$6:AN$37))),ABS(-100+(100*(('10 (ind)'!AN31-MIN('10 (ind)'!AN$6:AN$37))/(MAX('10 (ind)'!AN$6:AN$37)-MIN('10 (ind)'!AN$6:AN$37))))))</f>
        <v>55.395124835883067</v>
      </c>
      <c r="AO32" s="75">
        <f>IF('10 (ind)'!AO$1="si",100*(('10 (ind)'!AO31-MIN('10 (ind)'!AO$6:AO$37))/(MAX('10 (ind)'!AO$6:AO$37)-MIN('10 (ind)'!AO$6:AO$37))),ABS(-100+(100*(('10 (ind)'!AO31-MIN('10 (ind)'!AO$6:AO$37))/(MAX('10 (ind)'!AO$6:AO$37)-MIN('10 (ind)'!AO$6:AO$37))))))</f>
        <v>63.177256661331818</v>
      </c>
      <c r="AP32" s="75">
        <f>IF('10 (ind)'!AP$1="si",100*(('10 (ind)'!AP31-MIN('10 (ind)'!AP$6:AP$37))/(MAX('10 (ind)'!AP$6:AP$37)-MIN('10 (ind)'!AP$6:AP$37))),ABS(-100+(100*(('10 (ind)'!AP31-MIN('10 (ind)'!AP$6:AP$37))/(MAX('10 (ind)'!AP$6:AP$37)-MIN('10 (ind)'!AP$6:AP$37))))))</f>
        <v>25.555427227898804</v>
      </c>
      <c r="AQ32" s="75">
        <f>IF('10 (ind)'!AQ$1="si",100*(('10 (ind)'!AQ31-MIN('10 (ind)'!AQ$6:AQ$37))/(MAX('10 (ind)'!AQ$6:AQ$37)-MIN('10 (ind)'!AQ$6:AQ$37))),ABS(-100+(100*(('10 (ind)'!AQ31-MIN('10 (ind)'!AQ$6:AQ$37))/(MAX('10 (ind)'!AQ$6:AQ$37)-MIN('10 (ind)'!AQ$6:AQ$37))))))</f>
        <v>16.156436275034334</v>
      </c>
      <c r="AR32" s="75">
        <f>IF('10 (ind)'!AR$1="si",100*(('10 (ind)'!AR31-MIN('10 (ind)'!AR$6:AR$37))/(MAX('10 (ind)'!AR$6:AR$37)-MIN('10 (ind)'!AR$6:AR$37))),ABS(-100+(100*(('10 (ind)'!AR31-MIN('10 (ind)'!AR$6:AR$37))/(MAX('10 (ind)'!AR$6:AR$37)-MIN('10 (ind)'!AR$6:AR$37))))))</f>
        <v>30.60537777665412</v>
      </c>
      <c r="AS32" s="75">
        <f>IF('10 (ind)'!AS$1="si",100*(('10 (ind)'!AS31-MIN('10 (ind)'!AS$6:AS$37))/(MAX('10 (ind)'!AS$6:AS$37)-MIN('10 (ind)'!AS$6:AS$37))),ABS(-100+(100*(('10 (ind)'!AS31-MIN('10 (ind)'!AS$6:AS$37))/(MAX('10 (ind)'!AS$6:AS$37)-MIN('10 (ind)'!AS$6:AS$37))))))</f>
        <v>19.246861924686186</v>
      </c>
      <c r="AT32" s="75">
        <f>IF('10 (ind)'!AT$1="si",100*(('10 (ind)'!AT31-MIN('10 (ind)'!AT$6:AT$37))/(MAX('10 (ind)'!AT$6:AT$37)-MIN('10 (ind)'!AT$6:AT$37))),ABS(-100+(100*(('10 (ind)'!AT31-MIN('10 (ind)'!AT$6:AT$37))/(MAX('10 (ind)'!AT$6:AT$37)-MIN('10 (ind)'!AT$6:AT$37))))))</f>
        <v>0</v>
      </c>
      <c r="AU32" s="75">
        <f>IF('10 (ind)'!AU$1="si",100*(('10 (ind)'!AU31-MIN('10 (ind)'!AU$6:AU$37))/(MAX('10 (ind)'!AU$6:AU$37)-MIN('10 (ind)'!AU$6:AU$37))),ABS(-100+(100*(('10 (ind)'!AU31-MIN('10 (ind)'!AU$6:AU$37))/(MAX('10 (ind)'!AU$6:AU$37)-MIN('10 (ind)'!AU$6:AU$37))))))</f>
        <v>25.355884096892183</v>
      </c>
      <c r="AV32" s="75">
        <f>IF('10 (ind)'!AV$1="si",100*(('10 (ind)'!AV31-MIN('10 (ind)'!AV$6:AV$37))/(MAX('10 (ind)'!AV$6:AV$37)-MIN('10 (ind)'!AV$6:AV$37))),ABS(-100+(100*(('10 (ind)'!AV31-MIN('10 (ind)'!AV$6:AV$37))/(MAX('10 (ind)'!AV$6:AV$37)-MIN('10 (ind)'!AV$6:AV$37))))))</f>
        <v>81.802426343154252</v>
      </c>
      <c r="AW32" s="75">
        <f>IF('10 (ind)'!AW$1="si",100*(('10 (ind)'!AW31-MIN('10 (ind)'!AW$6:AW$37))/(MAX('10 (ind)'!AW$6:AW$37)-MIN('10 (ind)'!AW$6:AW$37))),ABS(-100+(100*(('10 (ind)'!AW31-MIN('10 (ind)'!AW$6:AW$37))/(MAX('10 (ind)'!AW$6:AW$37)-MIN('10 (ind)'!AW$6:AW$37))))))</f>
        <v>46.187584345479081</v>
      </c>
      <c r="AX32" s="75">
        <f>IF('10 (ind)'!AX$1="si",100*(('10 (ind)'!AX31-MIN('10 (ind)'!AX$6:AX$37))/(MAX('10 (ind)'!AX$6:AX$37)-MIN('10 (ind)'!AX$6:AX$37))),ABS(-100+(100*(('10 (ind)'!AX31-MIN('10 (ind)'!AX$6:AX$37))/(MAX('10 (ind)'!AX$6:AX$37)-MIN('10 (ind)'!AX$6:AX$37))))))</f>
        <v>47.43240110537316</v>
      </c>
      <c r="AY32" s="75">
        <f>IF('10 (ind)'!AY$1="si",100*(('10 (ind)'!AY31-MIN('10 (ind)'!AY$6:AY$37))/(MAX('10 (ind)'!AY$6:AY$37)-MIN('10 (ind)'!AY$6:AY$37))),ABS(-100+(100*(('10 (ind)'!AY31-MIN('10 (ind)'!AY$6:AY$37))/(MAX('10 (ind)'!AY$6:AY$37)-MIN('10 (ind)'!AY$6:AY$37))))))</f>
        <v>69.505233111322582</v>
      </c>
      <c r="AZ32" s="75">
        <f>IF('10 (ind)'!AZ$1="si",100*(('10 (ind)'!AZ31-MIN('10 (ind)'!AZ$6:AZ$37))/(MAX('10 (ind)'!AZ$6:AZ$37)-MIN('10 (ind)'!AZ$6:AZ$37))),ABS(-100+(100*(('10 (ind)'!AZ31-MIN('10 (ind)'!AZ$6:AZ$37))/(MAX('10 (ind)'!AZ$6:AZ$37)-MIN('10 (ind)'!AZ$6:AZ$37))))))</f>
        <v>39.42033818252002</v>
      </c>
      <c r="BA32" s="75">
        <f>IF('10 (ind)'!BA$1="si",100*(('10 (ind)'!BA31-MIN('10 (ind)'!BA$6:BA$37))/(MAX('10 (ind)'!BA$6:BA$37)-MIN('10 (ind)'!BA$6:BA$37))),ABS(-100+(100*(('10 (ind)'!BA31-MIN('10 (ind)'!BA$6:BA$37))/(MAX('10 (ind)'!BA$6:BA$37)-MIN('10 (ind)'!BA$6:BA$37))))))</f>
        <v>35.239923742769165</v>
      </c>
      <c r="BB32" s="75">
        <f>IF('10 (ind)'!BB$1="si",100*(('10 (ind)'!BB31-MIN('10 (ind)'!BB$6:BB$37))/(MAX('10 (ind)'!BB$6:BB$37)-MIN('10 (ind)'!BB$6:BB$37))),ABS(-100+(100*(('10 (ind)'!BB31-MIN('10 (ind)'!BB$6:BB$37))/(MAX('10 (ind)'!BB$6:BB$37)-MIN('10 (ind)'!BB$6:BB$37))))))</f>
        <v>27.4683731858564</v>
      </c>
      <c r="BC32" s="75">
        <f>IF('10 (ind)'!BC$1="si",100*(('10 (ind)'!BC31-MIN('10 (ind)'!BC$6:BC$37))/(MAX('10 (ind)'!BC$6:BC$37)-MIN('10 (ind)'!BC$6:BC$37))),ABS(-100+(100*(('10 (ind)'!BC31-MIN('10 (ind)'!BC$6:BC$37))/(MAX('10 (ind)'!BC$6:BC$37)-MIN('10 (ind)'!BC$6:BC$37))))))</f>
        <v>36.209002240526075</v>
      </c>
      <c r="BD32" s="75">
        <f>IF('10 (ind)'!BD$1="si",100*(('10 (ind)'!BD31-MIN('10 (ind)'!BD$6:BD$37))/(MAX('10 (ind)'!BD$6:BD$37)-MIN('10 (ind)'!BD$6:BD$37))),ABS(-100+(100*(('10 (ind)'!BD31-MIN('10 (ind)'!BD$6:BD$37))/(MAX('10 (ind)'!BD$6:BD$37)-MIN('10 (ind)'!BD$6:BD$37))))))</f>
        <v>74.072201795694951</v>
      </c>
      <c r="BE32" s="75">
        <f>IF('10 (ind)'!BE$1="si",100*(('10 (ind)'!BE31-MIN('10 (ind)'!BE$6:BE$37))/(MAX('10 (ind)'!BE$6:BE$37)-MIN('10 (ind)'!BE$6:BE$37))),ABS(-100+(100*(('10 (ind)'!BE31-MIN('10 (ind)'!BE$6:BE$37))/(MAX('10 (ind)'!BE$6:BE$37)-MIN('10 (ind)'!BE$6:BE$37))))))</f>
        <v>44.454713493530491</v>
      </c>
      <c r="BF32" s="75">
        <f>IF('10 (ind)'!BF$1="si",100*(('10 (ind)'!BF31-MIN('10 (ind)'!BF$6:BF$37))/(MAX('10 (ind)'!BF$6:BF$37)-MIN('10 (ind)'!BF$6:BF$37))),ABS(-100+(100*(('10 (ind)'!BF31-MIN('10 (ind)'!BF$6:BF$37))/(MAX('10 (ind)'!BF$6:BF$37)-MIN('10 (ind)'!BF$6:BF$37))))))</f>
        <v>53.268061693299593</v>
      </c>
      <c r="BG32" s="75">
        <f>IF('10 (ind)'!BG$1="si",100*(('10 (ind)'!BG31-MIN('10 (ind)'!BG$6:BG$37))/(MAX('10 (ind)'!BG$6:BG$37)-MIN('10 (ind)'!BG$6:BG$37))),ABS(-100+(100*(('10 (ind)'!BG31-MIN('10 (ind)'!BG$6:BG$37))/(MAX('10 (ind)'!BG$6:BG$37)-MIN('10 (ind)'!BG$6:BG$37))))))</f>
        <v>25.6704996558151</v>
      </c>
      <c r="BH32" s="75">
        <f>IF('10 (ind)'!BH$1="si",100*(('10 (ind)'!BH31-MIN('10 (ind)'!BH$6:BH$37))/(MAX('10 (ind)'!BH$6:BH$37)-MIN('10 (ind)'!BH$6:BH$37))),ABS(-100+(100*(('10 (ind)'!BH31-MIN('10 (ind)'!BH$6:BH$37))/(MAX('10 (ind)'!BH$6:BH$37)-MIN('10 (ind)'!BH$6:BH$37))))))</f>
        <v>23.183188574600791</v>
      </c>
      <c r="BI32" s="75">
        <f>IF('10 (ind)'!BI$1="si",100*(('10 (ind)'!BI31-MIN('10 (ind)'!BI$6:BI$37))/(MAX('10 (ind)'!BI$6:BI$37)-MIN('10 (ind)'!BI$6:BI$37))),ABS(-100+(100*(('10 (ind)'!BI31-MIN('10 (ind)'!BI$6:BI$37))/(MAX('10 (ind)'!BI$6:BI$37)-MIN('10 (ind)'!BI$6:BI$37))))))</f>
        <v>56.708709875828319</v>
      </c>
      <c r="BJ32" s="75">
        <f>IF('10 (ind)'!BJ$1="si",100*(('10 (ind)'!BJ31-MIN('10 (ind)'!BJ$6:BJ$37))/(MAX('10 (ind)'!BJ$6:BJ$37)-MIN('10 (ind)'!BJ$6:BJ$37))),ABS(-100+(100*(('10 (ind)'!BJ31-MIN('10 (ind)'!BJ$6:BJ$37))/(MAX('10 (ind)'!BJ$6:BJ$37)-MIN('10 (ind)'!BJ$6:BJ$37))))))</f>
        <v>6.7530817855657137</v>
      </c>
      <c r="BK32" s="75">
        <f>IF('10 (ind)'!BK$1="si",100*(('10 (ind)'!BK31-MIN('10 (ind)'!BK$6:BK$37))/(MAX('10 (ind)'!BK$6:BK$37)-MIN('10 (ind)'!BK$6:BK$37))),ABS(-100+(100*(('10 (ind)'!BK31-MIN('10 (ind)'!BK$6:BK$37))/(MAX('10 (ind)'!BK$6:BK$37)-MIN('10 (ind)'!BK$6:BK$37))))))</f>
        <v>33.13268225329962</v>
      </c>
      <c r="BL32" s="75">
        <f>IF('10 (ind)'!BL$1="si",100*(('10 (ind)'!BL31-MIN('10 (ind)'!BL$6:BL$37))/(MAX('10 (ind)'!BL$6:BL$37)-MIN('10 (ind)'!BL$6:BL$37))),ABS(-100+(100*(('10 (ind)'!BL31-MIN('10 (ind)'!BL$6:BL$37))/(MAX('10 (ind)'!BL$6:BL$37)-MIN('10 (ind)'!BL$6:BL$37))))))</f>
        <v>27.927927927927925</v>
      </c>
      <c r="BM32" s="75">
        <f>IF('10 (ind)'!BM$1="si",100*(('10 (ind)'!BM31-MIN('10 (ind)'!BM$6:BM$37))/(MAX('10 (ind)'!BM$6:BM$37)-MIN('10 (ind)'!BM$6:BM$37))),ABS(-100+(100*(('10 (ind)'!BM31-MIN('10 (ind)'!BM$6:BM$37))/(MAX('10 (ind)'!BM$6:BM$37)-MIN('10 (ind)'!BM$6:BM$37))))))</f>
        <v>13.764106427781208</v>
      </c>
      <c r="BN32" s="75">
        <f>IF('10 (ind)'!BN$1="si",100*(('10 (ind)'!BN31-MIN('10 (ind)'!BN$6:BN$37))/(MAX('10 (ind)'!BN$6:BN$37)-MIN('10 (ind)'!BN$6:BN$37))),ABS(-100+(100*(('10 (ind)'!BN31-MIN('10 (ind)'!BN$6:BN$37))/(MAX('10 (ind)'!BN$6:BN$37)-MIN('10 (ind)'!BN$6:BN$37))))))</f>
        <v>75.560846010928444</v>
      </c>
      <c r="BO32" s="75">
        <f>IF('10 (ind)'!BO$1="si",100*(('10 (ind)'!BO31-MIN('10 (ind)'!BO$6:BO$37))/(MAX('10 (ind)'!BO$6:BO$37)-MIN('10 (ind)'!BO$6:BO$37))),ABS(-100+(100*(('10 (ind)'!BO31-MIN('10 (ind)'!BO$6:BO$37))/(MAX('10 (ind)'!BO$6:BO$37)-MIN('10 (ind)'!BO$6:BO$37))))))</f>
        <v>19.654456736973792</v>
      </c>
      <c r="BP32" s="75">
        <f>IF('10 (ind)'!BP$1="si",100*(('10 (ind)'!BP31-MIN('10 (ind)'!BP$6:BP$37))/(MAX('10 (ind)'!BP$6:BP$37)-MIN('10 (ind)'!BP$6:BP$37))),ABS(-100+(100*(('10 (ind)'!BP31-MIN('10 (ind)'!BP$6:BP$37))/(MAX('10 (ind)'!BP$6:BP$37)-MIN('10 (ind)'!BP$6:BP$37))))))</f>
        <v>47.569947313089799</v>
      </c>
      <c r="BQ32" s="75">
        <f>IF('10 (ind)'!BQ$1="si",100*(('10 (ind)'!BQ31-MIN('10 (ind)'!BQ$6:BQ$37))/(MAX('10 (ind)'!BQ$6:BQ$37)-MIN('10 (ind)'!BQ$6:BQ$37))),ABS(-100+(100*(('10 (ind)'!BQ31-MIN('10 (ind)'!BQ$6:BQ$37))/(MAX('10 (ind)'!BQ$6:BQ$37)-MIN('10 (ind)'!BQ$6:BQ$37))))))</f>
        <v>21.346373948141366</v>
      </c>
      <c r="BR32" s="75">
        <f>IF('10 (ind)'!BR$1="si",100*(('10 (ind)'!BR31-MIN('10 (ind)'!BR$6:BR$37))/(MAX('10 (ind)'!BR$6:BR$37)-MIN('10 (ind)'!BR$6:BR$37))),ABS(-100+(100*(('10 (ind)'!BR31-MIN('10 (ind)'!BR$6:BR$37))/(MAX('10 (ind)'!BP$6:BP$37)-MIN('10 (ind)'!BR$6:BR$37))))))</f>
        <v>7.8363488491276545</v>
      </c>
      <c r="BS32" s="75">
        <f>IF('10 (ind)'!BS$1="si",100*(('10 (ind)'!BS31-MIN('10 (ind)'!BS$6:BS$37))/(MAX('10 (ind)'!BS$6:BS$37)-MIN('10 (ind)'!BS$6:BS$37))),ABS(-100+(100*(('10 (ind)'!BS31-MIN('10 (ind)'!BS$6:BS$37))/(MAX('10 (ind)'!BQ$6:BQ$37)-MIN('10 (ind)'!BS$6:BS$37))))))</f>
        <v>59.529640662418338</v>
      </c>
      <c r="BT32" s="75">
        <f>IF('10 (ind)'!BT$1="si",100*(('10 (ind)'!BT31-MIN('10 (ind)'!BT$6:BT$37))/(MAX('10 (ind)'!BT$6:BT$37)-MIN('10 (ind)'!BT$6:BT$37))),ABS(-100+(100*(('10 (ind)'!BT31-MIN('10 (ind)'!BT$6:BT$37))/(MAX('10 (ind)'!BR$6:BR$37)-MIN('10 (ind)'!BT$6:BT$37))))))</f>
        <v>92.515347942612976</v>
      </c>
      <c r="BU32" s="75">
        <f>IF('10 (ind)'!BU$1="si",100*(('10 (ind)'!BU31-MIN('10 (ind)'!BU$6:BU$37))/(MAX('10 (ind)'!BU$6:BU$37)-MIN('10 (ind)'!BU$6:BU$37))),ABS(-100+(100*(('10 (ind)'!BU31-MIN('10 (ind)'!BU$6:BU$37))/(MAX('10 (ind)'!BU$6:BU$37)-MIN('10 (ind)'!BU$6:BU$37))))))</f>
        <v>63.495389773679811</v>
      </c>
      <c r="BV32" s="75">
        <f>IF('10 (ind)'!BV$1="si",100*(('10 (ind)'!BV31-MIN('10 (ind)'!BV$6:BV$37))/(MAX('10 (ind)'!BV$6:BV$37)-MIN('10 (ind)'!BV$6:BV$37))),ABS(-100+(100*(('10 (ind)'!BV31-MIN('10 (ind)'!BV$6:BV$37))/(MAX('10 (ind)'!BV$6:BV$37)-MIN('10 (ind)'!BV$6:BV$37))))))</f>
        <v>56.133493686109446</v>
      </c>
      <c r="BW32" s="75">
        <f>IF('10 (ind)'!BW$1="si",100*(('10 (ind)'!BW31-MIN('10 (ind)'!BW$6:BW$37))/(MAX('10 (ind)'!BW$6:BW$37)-MIN('10 (ind)'!BW$6:BW$37))),ABS(-100+(100*(('10 (ind)'!BW31-MIN('10 (ind)'!BW$6:BW$37))/(MAX('10 (ind)'!BW$6:BW$37)-MIN('10 (ind)'!BW$6:BW$37))))))</f>
        <v>63.618601016021891</v>
      </c>
      <c r="BX32" s="75">
        <f>IF('10 (ind)'!BX$1="si",100*(('10 (ind)'!BX31-MIN('10 (ind)'!BX$6:BX$37))/(MAX('10 (ind)'!BX$6:BX$37)-MIN('10 (ind)'!BX$6:BX$37))),ABS(-100+(100*(('10 (ind)'!BX31-MIN('10 (ind)'!BX$6:BX$37))/(MAX('10 (ind)'!BX$6:BX$37)-MIN('10 (ind)'!BX$6:BX$37))))))</f>
        <v>35.048637571983193</v>
      </c>
      <c r="BY32" s="75">
        <f>IF('10 (ind)'!BY$1="si",100*(('10 (ind)'!BY31-MIN('10 (ind)'!BY$6:BY$37))/(MAX('10 (ind)'!BY$6:BY$37)-MIN('10 (ind)'!BY$6:BY$37))),ABS(-100+(100*(('10 (ind)'!BY31-MIN('10 (ind)'!BY$6:BY$37))/(MAX('10 (ind)'!BY$6:BY$37)-MIN('10 (ind)'!BY$6:BY$37))))))</f>
        <v>16.771649426578509</v>
      </c>
      <c r="BZ32" s="75">
        <f>IF('10 (ind)'!BZ$1="si",100*(('10 (ind)'!BZ31-MIN('10 (ind)'!BZ$6:BZ$37))/(MAX('10 (ind)'!BZ$6:BZ$37)-MIN('10 (ind)'!BZ$6:BZ$37))),ABS(-100+(100*(('10 (ind)'!BZ31-MIN('10 (ind)'!BZ$6:BZ$37))/(MAX('10 (ind)'!BZ$6:BZ$37)-MIN('10 (ind)'!BZ$6:BZ$37))))))</f>
        <v>86.169670778110401</v>
      </c>
      <c r="CA32" s="75">
        <f>IF('10 (ind)'!CA$1="si",100*(('10 (ind)'!CA31-MIN('10 (ind)'!CA$6:CA$37))/(MAX('10 (ind)'!CA$6:CA$37)-MIN('10 (ind)'!CA$6:CA$37))),ABS(-100+(100*(('10 (ind)'!CA31-MIN('10 (ind)'!CA$6:CA$37))/(MAX('10 (ind)'!CA$6:CA$37)-MIN('10 (ind)'!CA$6:CA$37))))))</f>
        <v>0</v>
      </c>
      <c r="CB32" s="75">
        <f>IF('10 (ind)'!CB$1="si",100*(('10 (ind)'!CB31-MIN('10 (ind)'!CB$6:CB$37))/(MAX('10 (ind)'!CB$6:CB$37)-MIN('10 (ind)'!CB$6:CB$37))),ABS(-100+(100*(('10 (ind)'!CB31-MIN('10 (ind)'!CB$6:CB$37))/(MAX('10 (ind)'!CB$6:CB$37)-MIN('10 (ind)'!CB$6:CB$37))))))</f>
        <v>59.006211180124211</v>
      </c>
      <c r="CC32" s="75">
        <f>IF('10 (ind)'!CC$1="si",100*(('10 (ind)'!CC31-MIN('10 (ind)'!CC$6:CC$37))/(MAX('10 (ind)'!CC$6:CC$37)-MIN('10 (ind)'!CC$6:CC$37))),ABS(-100+(100*(('10 (ind)'!CC31-MIN('10 (ind)'!CC$6:CC$37))/(MAX('10 (ind)'!CC$6:CC$37)-MIN('10 (ind)'!CC$6:CC$37))))))</f>
        <v>73.126904132228731</v>
      </c>
      <c r="CD32" s="75">
        <f>IF('10 (ind)'!CD$1="si",100*(('10 (ind)'!CD31-MIN('10 (ind)'!CD$6:CD$37))/(MAX('10 (ind)'!CD$6:CD$37)-MIN('10 (ind)'!CD$6:CD$37))),ABS(-100+(100*(('10 (ind)'!CD31-MIN('10 (ind)'!CD$6:CD$37))/(MAX('10 (ind)'!CD$6:CD$37)-MIN('10 (ind)'!CD$6:CD$37))))))</f>
        <v>1.4832157973118123</v>
      </c>
      <c r="CE32" s="75">
        <f>IF('10 (ind)'!CE$1="si",100*(('10 (ind)'!CE31-MIN('10 (ind)'!CE$6:CE$37))/(MAX('10 (ind)'!CE$6:CE$37)-MIN('10 (ind)'!CE$6:CE$37))),ABS(-100+(100*(('10 (ind)'!CE31-MIN('10 (ind)'!CE$6:CE$37))/(MAX('10 (ind)'!CE$6:CE$37)-MIN('10 (ind)'!CE$6:CE$37))))))</f>
        <v>9.8310411349013016</v>
      </c>
      <c r="CF32" s="75">
        <f>IF('10 (ind)'!CF$1="si",100*(('10 (ind)'!CF31-MIN('10 (ind)'!CF$6:CF$37))/(MAX('10 (ind)'!CF$6:CF$37)-MIN('10 (ind)'!CF$6:CF$37))),ABS(-100+(100*(('10 (ind)'!CF31-MIN('10 (ind)'!CF$6:CF$37))/(MAX('10 (ind)'!CF$6:CF$37)-MIN('10 (ind)'!CF$6:CF$37))))))</f>
        <v>19.15498285226359</v>
      </c>
      <c r="CG32" s="75">
        <f>IF('10 (ind)'!CG$1="si",100*(('10 (ind)'!CG31-MIN('10 (ind)'!CG$6:CG$37))/(MAX('10 (ind)'!CG$6:CG$37)-MIN('10 (ind)'!CG$6:CG$37))),ABS(-100+(100*(('10 (ind)'!CG31-MIN('10 (ind)'!CG$6:CG$37))/(MAX('10 (ind)'!CG$6:CG$37)-MIN('10 (ind)'!CG$6:CG$37))))))</f>
        <v>11.586113725939214</v>
      </c>
      <c r="CH32" s="75">
        <f>IF('10 (ind)'!CH$1="si",100*(('10 (ind)'!CH31-MIN('10 (ind)'!CH$6:CH$37))/(MAX('10 (ind)'!CH$6:CH$37)-MIN('10 (ind)'!CH$6:CH$37))),ABS(-100+(100*(('10 (ind)'!CH31-MIN('10 (ind)'!CH$6:CH$37))/(MAX('10 (ind)'!CH$6:CH$37)-MIN('10 (ind)'!CH$6:CH$37))))))</f>
        <v>13.58279436626936</v>
      </c>
      <c r="CI32" s="75">
        <f>IF('10 (ind)'!CI$1="si",100*(('10 (ind)'!CI31-MIN('10 (ind)'!CI$6:CI$37))/(MAX('10 (ind)'!CI$6:CI$37)-MIN('10 (ind)'!CI$6:CI$37))),ABS(-100+(100*(('10 (ind)'!CI31-MIN('10 (ind)'!CI$6:CI$37))/(MAX('10 (ind)'!CI$6:CI$37)-MIN('10 (ind)'!CI$6:CI$37))))))</f>
        <v>66.415109990034068</v>
      </c>
      <c r="CJ32" s="75">
        <f>IF('10 (ind)'!CJ$1="si",100*(('10 (ind)'!CJ31-MIN('10 (ind)'!CJ$6:CJ$37))/(MAX('10 (ind)'!CJ$6:CJ$37)-MIN('10 (ind)'!CJ$6:CJ$37))),ABS(-100+(100*(('10 (ind)'!CJ31-MIN('10 (ind)'!CJ$6:CJ$37))/(MAX('10 (ind)'!CJ$6:CJ$37)-MIN('10 (ind)'!CJ$6:CJ$37))))))</f>
        <v>33.380079903226331</v>
      </c>
      <c r="CK32" s="75">
        <f>IF('10 (ind)'!CK$1="si",100*(('10 (ind)'!CK31-MIN('10 (ind)'!CK$6:CK$37))/(MAX('10 (ind)'!CK$6:CK$37)-MIN('10 (ind)'!CK$6:CK$37))),ABS(-100+(100*(('10 (ind)'!CK31-MIN('10 (ind)'!CK$6:CK$37))/(MAX('10 (ind)'!CK$6:CK$37)-MIN('10 (ind)'!CK$6:CK$37))))))</f>
        <v>10.702827454648563</v>
      </c>
      <c r="CL32" s="75">
        <f>IF('10 (ind)'!CL$1="si",100*(('10 (ind)'!CL31-MIN('10 (ind)'!CL$6:CL$37))/(MAX('10 (ind)'!CL$6:CL$37)-MIN('10 (ind)'!CL$6:CL$37))),ABS(-100+(100*(('10 (ind)'!CL31-MIN('10 (ind)'!CL$6:CL$37))/(MAX('10 (ind)'!CL$6:CL$37)-MIN('10 (ind)'!CL$6:CL$37))))))</f>
        <v>10.167500899727846</v>
      </c>
      <c r="CM32" s="75">
        <f>IF('10 (ind)'!CM$1="si",100*(('10 (ind)'!CM31-MIN('10 (ind)'!CM$6:CM$37))/(MAX('10 (ind)'!CM$6:CM$37)-MIN('10 (ind)'!CM$6:CM$37))),ABS(-100+(100*(('10 (ind)'!CM31-MIN('10 (ind)'!CM$6:CM$37))/(MAX('10 (ind)'!CM$6:CM$37)-MIN('10 (ind)'!CM$6:CM$37))))))</f>
        <v>19.990164623125676</v>
      </c>
    </row>
    <row r="33" spans="1:91">
      <c r="A33" s="18" t="s">
        <v>231</v>
      </c>
      <c r="B33" s="87">
        <f>IF('10 (ind)'!B$1="si",100*(('10 (ind)'!B32-MIN('10 (ind)'!B$6:B$37))/(MAX('10 (ind)'!B$6:B$37)-MIN('10 (ind)'!B$6:B$37))),ABS(-100+(100*(('10 (ind)'!B32-MIN('10 (ind)'!B$6:B$37))/(MAX('10 (ind)'!B$6:B$37)-MIN('10 (ind)'!B$6:B$37))))))</f>
        <v>19.908363423174784</v>
      </c>
      <c r="C33" s="87">
        <f>IF('10 (ind)'!C$1="si",100*(('10 (ind)'!C32-MIN('10 (ind)'!C$6:C$37))/(MAX('10 (ind)'!C$6:C$37)-MIN('10 (ind)'!C$6:C$37))),ABS(-100+(100*(('10 (ind)'!C32-MIN('10 (ind)'!C$6:C$37))/(MAX('10 (ind)'!C$6:C$37)-MIN('10 (ind)'!C$6:C$37))))))</f>
        <v>25.071815886419135</v>
      </c>
      <c r="D33" s="87">
        <f>IF('10 (ind)'!D$1="si",100*(('10 (ind)'!D32-MIN('10 (ind)'!D$6:D$37))/(MAX('10 (ind)'!D$6:D$37)-MIN('10 (ind)'!D$6:D$37))),ABS(-100+(100*(('10 (ind)'!D32-MIN('10 (ind)'!D$6:D$37))/(MAX('10 (ind)'!D$6:D$37)-MIN('10 (ind)'!D$6:D$37))))))</f>
        <v>5.85025095328578</v>
      </c>
      <c r="E33" s="87">
        <f>IF('10 (ind)'!E$1="si",100*(('10 (ind)'!E32-MIN('10 (ind)'!E$6:E$37))/(MAX('10 (ind)'!E$6:E$37)-MIN('10 (ind)'!E$6:E$37))),ABS(-100+(100*(('10 (ind)'!E32-MIN('10 (ind)'!E$6:E$37))/(MAX('10 (ind)'!E$6:E$37)-MIN('10 (ind)'!E$6:E$37))))))</f>
        <v>14.590446889493379</v>
      </c>
      <c r="F33" s="87">
        <f>IF('10 (ind)'!F$1="si",100*(('10 (ind)'!F32-MIN('10 (ind)'!F$6:F$37))/(MAX('10 (ind)'!F$6:F$37)-MIN('10 (ind)'!F$6:F$37))),ABS(-100+(100*(('10 (ind)'!F32-MIN('10 (ind)'!F$6:F$37))/(MAX('10 (ind)'!F$6:F$37)-MIN('10 (ind)'!F$6:F$37))))))</f>
        <v>56.849315068493155</v>
      </c>
      <c r="G33" s="87">
        <f>IF('10 (ind)'!G$1="si",100*(('10 (ind)'!G32-MIN('10 (ind)'!G$6:G$37))/(MAX('10 (ind)'!G$6:G$37)-MIN('10 (ind)'!G$6:G$37))),ABS(-100+(100*(('10 (ind)'!G32-MIN('10 (ind)'!G$6:G$37))/(MAX('10 (ind)'!G$6:G$37)-MIN('10 (ind)'!G$6:G$37))))))</f>
        <v>74.576271186440664</v>
      </c>
      <c r="H33" s="87">
        <f>IF('10 (ind)'!H$1="si",100*(('10 (ind)'!H32-MIN('10 (ind)'!H$6:H$37))/(MAX('10 (ind)'!H$6:H$37)-MIN('10 (ind)'!H$6:H$37))),ABS(-100+(100*(('10 (ind)'!H32-MIN('10 (ind)'!H$6:H$37))/(MAX('10 (ind)'!H$6:H$37)-MIN('10 (ind)'!H$6:H$37))))))</f>
        <v>37.307692307692314</v>
      </c>
      <c r="I33" s="87">
        <f>IF('10 (ind)'!I$1="si",100*(('10 (ind)'!I32-MIN('10 (ind)'!I$6:I$37))/(MAX('10 (ind)'!I$6:I$37)-MIN('10 (ind)'!I$6:I$37))),ABS(-100+(100*(('10 (ind)'!I32-MIN('10 (ind)'!I$6:I$37))/(MAX('10 (ind)'!I$6:I$37)-MIN('10 (ind)'!I$6:I$37))))))</f>
        <v>26.250000000000007</v>
      </c>
      <c r="J33" s="87">
        <f>IF('10 (ind)'!J$1="si",100*(('10 (ind)'!J32-MIN('10 (ind)'!J$6:J$37))/(MAX('10 (ind)'!J$6:J$37)-MIN('10 (ind)'!J$6:J$37))),ABS(-100+(100*(('10 (ind)'!J32-MIN('10 (ind)'!J$6:J$37))/(MAX('10 (ind)'!J$6:J$37)-MIN('10 (ind)'!J$6:J$37))))))</f>
        <v>52.43362831858407</v>
      </c>
      <c r="K33" s="87">
        <f>IF('10 (ind)'!K$1="si",100*(('10 (ind)'!K32-MIN('10 (ind)'!K$6:K$37))/(MAX('10 (ind)'!K$6:K$37)-MIN('10 (ind)'!K$6:K$37))),ABS(-100+(100*(('10 (ind)'!K32-MIN('10 (ind)'!K$6:K$37))/(MAX('10 (ind)'!K$6:K$37)-MIN('10 (ind)'!K$6:K$37))))))</f>
        <v>39.035365197402598</v>
      </c>
      <c r="L33" s="87">
        <f>IF('10 (ind)'!L$1="si",100*(('10 (ind)'!L32-MIN('10 (ind)'!L$6:L$37))/(MAX('10 (ind)'!L$6:L$37)-MIN('10 (ind)'!L$6:L$37))),ABS(-100+(100*(('10 (ind)'!L32-MIN('10 (ind)'!L$6:L$37))/(MAX('10 (ind)'!L$6:L$37)-MIN('10 (ind)'!L$6:L$37))))))</f>
        <v>95.875338578911169</v>
      </c>
      <c r="M33" s="87">
        <f>IF('10 (ind)'!M$1="si",100*(('10 (ind)'!M32-MIN('10 (ind)'!M$6:M$37))/(MAX('10 (ind)'!M$6:M$37)-MIN('10 (ind)'!M$6:M$37))),ABS(-100+(100*(('10 (ind)'!M32-MIN('10 (ind)'!M$6:M$37))/(MAX('10 (ind)'!M$6:M$37)-MIN('10 (ind)'!M$6:M$37))))))</f>
        <v>37.735679800406125</v>
      </c>
      <c r="N33" s="87">
        <f>IF('10 (ind)'!N$1="si",100*(('10 (ind)'!N32-MIN('10 (ind)'!N$6:N$37))/(MAX('10 (ind)'!N$6:N$37)-MIN('10 (ind)'!N$6:N$37))),ABS(-100+(100*(('10 (ind)'!N32-MIN('10 (ind)'!N$6:N$37))/(MAX('10 (ind)'!N$6:N$37)-MIN('10 (ind)'!N$6:N$37))))))</f>
        <v>100</v>
      </c>
      <c r="O33" s="87">
        <f>IF('10 (ind)'!O$1="si",100*(('10 (ind)'!O32-MIN('10 (ind)'!O$6:O$37))/(MAX('10 (ind)'!O$6:O$37)-MIN('10 (ind)'!O$6:O$37))),ABS(-100+(100*(('10 (ind)'!O32-MIN('10 (ind)'!O$6:O$37))/(MAX('10 (ind)'!O$6:O$37)-MIN('10 (ind)'!O$6:O$37))))))</f>
        <v>10.211945567722552</v>
      </c>
      <c r="P33" s="87">
        <f>IF('10 (ind)'!P$1="si",100*(('10 (ind)'!P32-MIN('10 (ind)'!P$6:P$37))/(MAX('10 (ind)'!P$6:P$37)-MIN('10 (ind)'!P$6:P$37))),ABS(-100+(100*(('10 (ind)'!P32-MIN('10 (ind)'!P$6:P$37))/(MAX('10 (ind)'!P$6:P$37)-MIN('10 (ind)'!P$6:P$37))))))</f>
        <v>8.5518233914885577</v>
      </c>
      <c r="Q33" s="87">
        <f>IF('10 (ind)'!Q$1="si",100*(('10 (ind)'!Q32-MIN('10 (ind)'!Q$6:Q$37))/(MAX('10 (ind)'!Q$6:Q$37)-MIN('10 (ind)'!Q$6:Q$37))),ABS(-100+(100*(('10 (ind)'!Q32-MIN('10 (ind)'!Q$6:Q$37))/(MAX('10 (ind)'!Q$6:Q$37)-MIN('10 (ind)'!Q$6:Q$37))))))</f>
        <v>60.929364168754795</v>
      </c>
      <c r="R33" s="87">
        <f>IF('10 (ind)'!R$1="si",100*(('10 (ind)'!R32-MIN('10 (ind)'!R$6:R$37))/(MAX('10 (ind)'!R$6:R$37)-MIN('10 (ind)'!R$6:R$37))),ABS(-100+(100*(('10 (ind)'!R32-MIN('10 (ind)'!R$6:R$37))/(MAX('10 (ind)'!R$6:R$37)-MIN('10 (ind)'!R$6:R$37))))))</f>
        <v>3.6627738699202355</v>
      </c>
      <c r="S33" s="75">
        <f>ABS(ABS(('10 (ind)'!S32-((MAX('10 (ind)'!S$6:S$37)+MIN('10 (ind)'!S$6:S$37))/2))/(((MAX('10 (ind)'!S$6:S$37)+MIN('10 (ind)'!S$6:S$37))/2)-MAX('10 (ind)'!S$6:S$37))*100)-100)</f>
        <v>3.9735099337748352</v>
      </c>
      <c r="T33" s="75">
        <f>IF('10 (ind)'!T$1="si",100*(('10 (ind)'!T32-MIN('10 (ind)'!T$6:T$37))/(MAX('10 (ind)'!T$6:T$37)-MIN('10 (ind)'!T$6:T$37))),ABS(-100+(100*(('10 (ind)'!T32-MIN('10 (ind)'!T$6:T$37))/(MAX('10 (ind)'!T$6:T$37)-MIN('10 (ind)'!T$6:T$37))))))</f>
        <v>14.555089599665308</v>
      </c>
      <c r="U33" s="75">
        <f>IF('10 (ind)'!U$1="si",100*(('10 (ind)'!U32-MIN('10 (ind)'!U$6:U$37))/(MAX('10 (ind)'!U$6:U$37)-MIN('10 (ind)'!U$6:U$37))),ABS(-100+(100*(('10 (ind)'!U32-MIN('10 (ind)'!U$6:U$37))/(MAX('10 (ind)'!U$6:U$37)-MIN('10 (ind)'!U$6:U$37))))))</f>
        <v>100</v>
      </c>
      <c r="V33" s="75">
        <f>IF('10 (ind)'!V$1="si",100*(('10 (ind)'!V32-MIN('10 (ind)'!V$6:V$37))/(MAX('10 (ind)'!V$6:V$37)-MIN('10 (ind)'!V$6:V$37))),ABS(-100+(100*(('10 (ind)'!V32-MIN('10 (ind)'!V$6:V$37))/(MAX('10 (ind)'!V$6:V$37)-MIN('10 (ind)'!V$6:V$37))))))</f>
        <v>93.243243243243242</v>
      </c>
      <c r="W33" s="75">
        <f>IF('10 (ind)'!W$1="si",100*(('10 (ind)'!W32-MIN('10 (ind)'!W$6:W$37))/(MAX('10 (ind)'!W$6:W$37)-MIN('10 (ind)'!W$6:W$37))),ABS(-100+(100*(('10 (ind)'!W32-MIN('10 (ind)'!W$6:W$37))/(MAX('10 (ind)'!W$6:W$37)-MIN('10 (ind)'!W$6:W$37))))))</f>
        <v>32.266717549246522</v>
      </c>
      <c r="X33" s="75">
        <f>IF('10 (ind)'!X$1="si",100*(('10 (ind)'!X32-MIN('10 (ind)'!X$6:X$37))/(MAX('10 (ind)'!X$6:X$37)-MIN('10 (ind)'!X$6:X$37))),ABS(-100+(100*(('10 (ind)'!X32-MIN('10 (ind)'!X$6:X$37))/(MAX('10 (ind)'!X$6:X$37)-MIN('10 (ind)'!X$6:X$37))))))</f>
        <v>74.882124293065246</v>
      </c>
      <c r="Y33" s="75">
        <f>IF('10 (ind)'!Y$1="si",100*(('10 (ind)'!Y32-MIN('10 (ind)'!Y$6:Y$37))/(MAX('10 (ind)'!Y$6:Y$37)-MIN('10 (ind)'!Y$6:Y$37))),ABS(-100+(100*(('10 (ind)'!Y32-MIN('10 (ind)'!Y$6:Y$37))/(MAX('10 (ind)'!Y$6:Y$37)-MIN('10 (ind)'!Y$6:Y$37))))))</f>
        <v>50.433208825907812</v>
      </c>
      <c r="Z33" s="75">
        <f>IF('10 (ind)'!Z$1="si",100*(('10 (ind)'!Z32-MIN('10 (ind)'!Z$6:Z$37))/(MAX('10 (ind)'!Z$6:Z$37)-MIN('10 (ind)'!Z$6:Z$37))),ABS(-100+(100*(('10 (ind)'!Z32-MIN('10 (ind)'!Z$6:Z$37))/(MAX('10 (ind)'!Z$6:Z$37)-MIN('10 (ind)'!Z$6:Z$37))))))</f>
        <v>47.876671144691642</v>
      </c>
      <c r="AA33" s="75">
        <f>IF('10 (ind)'!AA$1="si",100*(('10 (ind)'!AA32-MIN('10 (ind)'!AA$6:AA$37))/(MAX('10 (ind)'!AA$6:AA$37)-MIN('10 (ind)'!AA$6:AA$37))),ABS(-100+(100*(('10 (ind)'!AA32-MIN('10 (ind)'!AA$6:AA$37))/(MAX('10 (ind)'!AA$6:AA$37)-MIN('10 (ind)'!AA$6:AA$37))))))</f>
        <v>71.854725082799959</v>
      </c>
      <c r="AB33" s="75">
        <f>IF('10 (ind)'!AB$1="si",100*(('10 (ind)'!AB32-MIN('10 (ind)'!AB$6:AB$37))/(MAX('10 (ind)'!AB$6:AB$37)-MIN('10 (ind)'!AB$6:AB$37))),ABS(-100+(100*(('10 (ind)'!AB32-MIN('10 (ind)'!AB$6:AB$37))/(MAX('10 (ind)'!AB$6:AB$37)-MIN('10 (ind)'!AB$6:AB$37))))))</f>
        <v>90.834424179092466</v>
      </c>
      <c r="AC33" s="75">
        <f>IF('10 (ind)'!AC$1="si",100*(('10 (ind)'!AC32-MIN('10 (ind)'!AC$6:AC$37))/(MAX('10 (ind)'!AC$6:AC$37)-MIN('10 (ind)'!AC$6:AC$37))),ABS(-100+(100*(('10 (ind)'!AC32-MIN('10 (ind)'!AC$6:AC$37))/(MAX('10 (ind)'!AC$6:AC$37)-MIN('10 (ind)'!AC$6:AC$37))))))</f>
        <v>65.294610450360437</v>
      </c>
      <c r="AD33" s="75">
        <f>IF('10 (ind)'!AD$1="si",100*(('10 (ind)'!AD32-MIN('10 (ind)'!AD$6:AD$37))/(MAX('10 (ind)'!AD$6:AD$37)-MIN('10 (ind)'!AD$6:AD$37))),ABS(-100+(100*(('10 (ind)'!AD32-MIN('10 (ind)'!AD$6:AD$37))/(MAX('10 (ind)'!AD$6:AD$37)-MIN('10 (ind)'!AD$6:AD$37))))))</f>
        <v>21.619090094895117</v>
      </c>
      <c r="AE33" s="75">
        <f>IF('10 (ind)'!AE$1="si",100*(('10 (ind)'!AE32-MIN('10 (ind)'!AE$6:AE$37))/(MAX('10 (ind)'!AE$6:AE$37)-MIN('10 (ind)'!AE$6:AE$37))),ABS(-100+(100*(('10 (ind)'!AE32-MIN('10 (ind)'!AE$6:AE$37))/(MAX('10 (ind)'!AE$6:AE$37)-MIN('10 (ind)'!AE$6:AE$37))))))</f>
        <v>0</v>
      </c>
      <c r="AF33" s="75">
        <f>IF('10 (ind)'!AF$1="si",100*(('10 (ind)'!AF32-MIN('10 (ind)'!AF$6:AF$37))/(MAX('10 (ind)'!AF$6:AF$37)-MIN('10 (ind)'!AF$6:AF$37))),ABS(-100+(100*(('10 (ind)'!AF32-MIN('10 (ind)'!AF$6:AF$37))/(MAX('10 (ind)'!AF$6:AF$37)-MIN('10 (ind)'!AF$6:AF$37))))))</f>
        <v>70.53621912207791</v>
      </c>
      <c r="AG33" s="75">
        <f>IF('10 (ind)'!AG$1="si",100*(('10 (ind)'!AG32-MIN('10 (ind)'!AG$6:AG$37))/(MAX('10 (ind)'!AG$6:AG$37)-MIN('10 (ind)'!AG$6:AG$37))),ABS(-100+(100*(('10 (ind)'!AG32-MIN('10 (ind)'!AG$6:AG$37))/(MAX('10 (ind)'!AG$6:AG$37)-MIN('10 (ind)'!AG$6:AG$37))))))</f>
        <v>68.61212841115038</v>
      </c>
      <c r="AH33" s="75">
        <f>IF('10 (ind)'!AH$1="si",100*(('10 (ind)'!AH32-MIN('10 (ind)'!AH$6:AH$37))/(MAX('10 (ind)'!AH$6:AH$37)-MIN('10 (ind)'!AH$6:AH$37))),ABS(-100+(100*(('10 (ind)'!AH32-MIN('10 (ind)'!AH$6:AH$37))/(MAX('10 (ind)'!AH$6:AH$37)-MIN('10 (ind)'!AH$6:AH$37))))))</f>
        <v>71.466874343719482</v>
      </c>
      <c r="AI33" s="75">
        <f>IF('10 (ind)'!AI$1="si",100*(('10 (ind)'!AI32-MIN('10 (ind)'!AI$6:AI$37))/(MAX('10 (ind)'!AI$6:AI$37)-MIN('10 (ind)'!AI$6:AI$37))),ABS(-100+(100*(('10 (ind)'!AI32-MIN('10 (ind)'!AI$6:AI$37))/(MAX('10 (ind)'!AI$6:AI$37)-MIN('10 (ind)'!AI$6:AI$37))))))</f>
        <v>1.3572411995209739</v>
      </c>
      <c r="AJ33" s="75">
        <f>IF('10 (ind)'!AJ$1="si",100*(('10 (ind)'!AJ32-MIN('10 (ind)'!AJ$6:AJ$37))/(MAX('10 (ind)'!AJ$6:AJ$37)-MIN('10 (ind)'!AJ$6:AJ$37))),ABS(-100+(100*(('10 (ind)'!AJ32-MIN('10 (ind)'!AJ$6:AJ$37))/(MAX('10 (ind)'!AJ$6:AJ$37)-MIN('10 (ind)'!AJ$6:AJ$37))))))</f>
        <v>63.454980446124466</v>
      </c>
      <c r="AK33" s="75">
        <f>IF('10 (ind)'!AK$1="si",100*(('10 (ind)'!AK32-MIN('10 (ind)'!AK$6:AK$37))/(MAX('10 (ind)'!AK$6:AK$37)-MIN('10 (ind)'!AK$6:AK$37))),ABS(-100+(100*(('10 (ind)'!AK32-MIN('10 (ind)'!AK$6:AK$37))/(MAX('10 (ind)'!AK$6:AK$37)-MIN('10 (ind)'!AK$6:AK$37))))))</f>
        <v>5.5531707799993315</v>
      </c>
      <c r="AL33" s="75">
        <f>IF('10 (ind)'!AL$1="si",100*(('10 (ind)'!AL32-MIN('10 (ind)'!AL$6:AL$37))/(MAX('10 (ind)'!AL$6:AL$37)-MIN('10 (ind)'!AL$6:AL$37))),ABS(-100+(100*(('10 (ind)'!AL32-MIN('10 (ind)'!AL$6:AL$37))/(MAX('10 (ind)'!AL$6:AL$37)-MIN('10 (ind)'!AL$6:AL$37))))))</f>
        <v>98.120256717822556</v>
      </c>
      <c r="AM33" s="75">
        <f>IF('10 (ind)'!AM$1="si",100*(('10 (ind)'!AM32-MIN('10 (ind)'!AM$6:AM$37))/(MAX('10 (ind)'!AM$6:AM$37)-MIN('10 (ind)'!AM$6:AM$37))),ABS(-100+(100*(('10 (ind)'!AM32-MIN('10 (ind)'!AM$6:AM$37))/(MAX('10 (ind)'!AM$6:AM$37)-MIN('10 (ind)'!AM$6:AM$37))))))</f>
        <v>91.493565567946433</v>
      </c>
      <c r="AN33" s="75">
        <f>IF('10 (ind)'!AN$1="si",100*(('10 (ind)'!AN32-MIN('10 (ind)'!AN$6:AN$37))/(MAX('10 (ind)'!AN$6:AN$37)-MIN('10 (ind)'!AN$6:AN$37))),ABS(-100+(100*(('10 (ind)'!AN32-MIN('10 (ind)'!AN$6:AN$37))/(MAX('10 (ind)'!AN$6:AN$37)-MIN('10 (ind)'!AN$6:AN$37))))))</f>
        <v>54.492086325782005</v>
      </c>
      <c r="AO33" s="75">
        <f>IF('10 (ind)'!AO$1="si",100*(('10 (ind)'!AO32-MIN('10 (ind)'!AO$6:AO$37))/(MAX('10 (ind)'!AO$6:AO$37)-MIN('10 (ind)'!AO$6:AO$37))),ABS(-100+(100*(('10 (ind)'!AO32-MIN('10 (ind)'!AO$6:AO$37))/(MAX('10 (ind)'!AO$6:AO$37)-MIN('10 (ind)'!AO$6:AO$37))))))</f>
        <v>100</v>
      </c>
      <c r="AP33" s="75">
        <f>IF('10 (ind)'!AP$1="si",100*(('10 (ind)'!AP32-MIN('10 (ind)'!AP$6:AP$37))/(MAX('10 (ind)'!AP$6:AP$37)-MIN('10 (ind)'!AP$6:AP$37))),ABS(-100+(100*(('10 (ind)'!AP32-MIN('10 (ind)'!AP$6:AP$37))/(MAX('10 (ind)'!AP$6:AP$37)-MIN('10 (ind)'!AP$6:AP$37))))))</f>
        <v>95.499103269372114</v>
      </c>
      <c r="AQ33" s="75">
        <f>IF('10 (ind)'!AQ$1="si",100*(('10 (ind)'!AQ32-MIN('10 (ind)'!AQ$6:AQ$37))/(MAX('10 (ind)'!AQ$6:AQ$37)-MIN('10 (ind)'!AQ$6:AQ$37))),ABS(-100+(100*(('10 (ind)'!AQ32-MIN('10 (ind)'!AQ$6:AQ$37))/(MAX('10 (ind)'!AQ$6:AQ$37)-MIN('10 (ind)'!AQ$6:AQ$37))))))</f>
        <v>26.599966172421663</v>
      </c>
      <c r="AR33" s="75">
        <f>IF('10 (ind)'!AR$1="si",100*(('10 (ind)'!AR32-MIN('10 (ind)'!AR$6:AR$37))/(MAX('10 (ind)'!AR$6:AR$37)-MIN('10 (ind)'!AR$6:AR$37))),ABS(-100+(100*(('10 (ind)'!AR32-MIN('10 (ind)'!AR$6:AR$37))/(MAX('10 (ind)'!AR$6:AR$37)-MIN('10 (ind)'!AR$6:AR$37))))))</f>
        <v>24.363195400182271</v>
      </c>
      <c r="AS33" s="75">
        <f>IF('10 (ind)'!AS$1="si",100*(('10 (ind)'!AS32-MIN('10 (ind)'!AS$6:AS$37))/(MAX('10 (ind)'!AS$6:AS$37)-MIN('10 (ind)'!AS$6:AS$37))),ABS(-100+(100*(('10 (ind)'!AS32-MIN('10 (ind)'!AS$6:AS$37))/(MAX('10 (ind)'!AS$6:AS$37)-MIN('10 (ind)'!AS$6:AS$37))))))</f>
        <v>27.615062761506266</v>
      </c>
      <c r="AT33" s="75">
        <f>IF('10 (ind)'!AT$1="si",100*(('10 (ind)'!AT32-MIN('10 (ind)'!AT$6:AT$37))/(MAX('10 (ind)'!AT$6:AT$37)-MIN('10 (ind)'!AT$6:AT$37))),ABS(-100+(100*(('10 (ind)'!AT32-MIN('10 (ind)'!AT$6:AT$37))/(MAX('10 (ind)'!AT$6:AT$37)-MIN('10 (ind)'!AT$6:AT$37))))))</f>
        <v>0</v>
      </c>
      <c r="AU33" s="75">
        <f>IF('10 (ind)'!AU$1="si",100*(('10 (ind)'!AU32-MIN('10 (ind)'!AU$6:AU$37))/(MAX('10 (ind)'!AU$6:AU$37)-MIN('10 (ind)'!AU$6:AU$37))),ABS(-100+(100*(('10 (ind)'!AU32-MIN('10 (ind)'!AU$6:AU$37))/(MAX('10 (ind)'!AU$6:AU$37)-MIN('10 (ind)'!AU$6:AU$37))))))</f>
        <v>68.483493753819857</v>
      </c>
      <c r="AV33" s="75">
        <f>IF('10 (ind)'!AV$1="si",100*(('10 (ind)'!AV32-MIN('10 (ind)'!AV$6:AV$37))/(MAX('10 (ind)'!AV$6:AV$37)-MIN('10 (ind)'!AV$6:AV$37))),ABS(-100+(100*(('10 (ind)'!AV32-MIN('10 (ind)'!AV$6:AV$37))/(MAX('10 (ind)'!AV$6:AV$37)-MIN('10 (ind)'!AV$6:AV$37))))))</f>
        <v>99.13344887348353</v>
      </c>
      <c r="AW33" s="75">
        <f>IF('10 (ind)'!AW$1="si",100*(('10 (ind)'!AW32-MIN('10 (ind)'!AW$6:AW$37))/(MAX('10 (ind)'!AW$6:AW$37)-MIN('10 (ind)'!AW$6:AW$37))),ABS(-100+(100*(('10 (ind)'!AW32-MIN('10 (ind)'!AW$6:AW$37))/(MAX('10 (ind)'!AW$6:AW$37)-MIN('10 (ind)'!AW$6:AW$37))))))</f>
        <v>38.798920377867738</v>
      </c>
      <c r="AX33" s="75">
        <f>IF('10 (ind)'!AX$1="si",100*(('10 (ind)'!AX32-MIN('10 (ind)'!AX$6:AX$37))/(MAX('10 (ind)'!AX$6:AX$37)-MIN('10 (ind)'!AX$6:AX$37))),ABS(-100+(100*(('10 (ind)'!AX32-MIN('10 (ind)'!AX$6:AX$37))/(MAX('10 (ind)'!AX$6:AX$37)-MIN('10 (ind)'!AX$6:AX$37))))))</f>
        <v>22.7942829725873</v>
      </c>
      <c r="AY33" s="75">
        <f>IF('10 (ind)'!AY$1="si",100*(('10 (ind)'!AY32-MIN('10 (ind)'!AY$6:AY$37))/(MAX('10 (ind)'!AY$6:AY$37)-MIN('10 (ind)'!AY$6:AY$37))),ABS(-100+(100*(('10 (ind)'!AY32-MIN('10 (ind)'!AY$6:AY$37))/(MAX('10 (ind)'!AY$6:AY$37)-MIN('10 (ind)'!AY$6:AY$37))))))</f>
        <v>41.722169362511913</v>
      </c>
      <c r="AZ33" s="75">
        <f>IF('10 (ind)'!AZ$1="si",100*(('10 (ind)'!AZ32-MIN('10 (ind)'!AZ$6:AZ$37))/(MAX('10 (ind)'!AZ$6:AZ$37)-MIN('10 (ind)'!AZ$6:AZ$37))),ABS(-100+(100*(('10 (ind)'!AZ32-MIN('10 (ind)'!AZ$6:AZ$37))/(MAX('10 (ind)'!AZ$6:AZ$37)-MIN('10 (ind)'!AZ$6:AZ$37))))))</f>
        <v>6.8546994732014639</v>
      </c>
      <c r="BA33" s="75">
        <f>IF('10 (ind)'!BA$1="si",100*(('10 (ind)'!BA32-MIN('10 (ind)'!BA$6:BA$37))/(MAX('10 (ind)'!BA$6:BA$37)-MIN('10 (ind)'!BA$6:BA$37))),ABS(-100+(100*(('10 (ind)'!BA32-MIN('10 (ind)'!BA$6:BA$37))/(MAX('10 (ind)'!BA$6:BA$37)-MIN('10 (ind)'!BA$6:BA$37))))))</f>
        <v>100</v>
      </c>
      <c r="BB33" s="75">
        <f>IF('10 (ind)'!BB$1="si",100*(('10 (ind)'!BB32-MIN('10 (ind)'!BB$6:BB$37))/(MAX('10 (ind)'!BB$6:BB$37)-MIN('10 (ind)'!BB$6:BB$37))),ABS(-100+(100*(('10 (ind)'!BB32-MIN('10 (ind)'!BB$6:BB$37))/(MAX('10 (ind)'!BB$6:BB$37)-MIN('10 (ind)'!BB$6:BB$37))))))</f>
        <v>20.11985441440315</v>
      </c>
      <c r="BC33" s="75">
        <f>IF('10 (ind)'!BC$1="si",100*(('10 (ind)'!BC32-MIN('10 (ind)'!BC$6:BC$37))/(MAX('10 (ind)'!BC$6:BC$37)-MIN('10 (ind)'!BC$6:BC$37))),ABS(-100+(100*(('10 (ind)'!BC32-MIN('10 (ind)'!BC$6:BC$37))/(MAX('10 (ind)'!BC$6:BC$37)-MIN('10 (ind)'!BC$6:BC$37))))))</f>
        <v>9.704268115418517E-2</v>
      </c>
      <c r="BD33" s="75">
        <f>IF('10 (ind)'!BD$1="si",100*(('10 (ind)'!BD32-MIN('10 (ind)'!BD$6:BD$37))/(MAX('10 (ind)'!BD$6:BD$37)-MIN('10 (ind)'!BD$6:BD$37))),ABS(-100+(100*(('10 (ind)'!BD32-MIN('10 (ind)'!BD$6:BD$37))/(MAX('10 (ind)'!BD$6:BD$37)-MIN('10 (ind)'!BD$6:BD$37))))))</f>
        <v>23.337813159654658</v>
      </c>
      <c r="BE33" s="75">
        <f>IF('10 (ind)'!BE$1="si",100*(('10 (ind)'!BE32-MIN('10 (ind)'!BE$6:BE$37))/(MAX('10 (ind)'!BE$6:BE$37)-MIN('10 (ind)'!BE$6:BE$37))),ABS(-100+(100*(('10 (ind)'!BE32-MIN('10 (ind)'!BE$6:BE$37))/(MAX('10 (ind)'!BE$6:BE$37)-MIN('10 (ind)'!BE$6:BE$37))))))</f>
        <v>31.330868761552672</v>
      </c>
      <c r="BF33" s="75">
        <f>IF('10 (ind)'!BF$1="si",100*(('10 (ind)'!BF32-MIN('10 (ind)'!BF$6:BF$37))/(MAX('10 (ind)'!BF$6:BF$37)-MIN('10 (ind)'!BF$6:BF$37))),ABS(-100+(100*(('10 (ind)'!BF32-MIN('10 (ind)'!BF$6:BF$37))/(MAX('10 (ind)'!BF$6:BF$37)-MIN('10 (ind)'!BF$6:BF$37))))))</f>
        <v>3.3161334420519548</v>
      </c>
      <c r="BG33" s="75">
        <f>IF('10 (ind)'!BG$1="si",100*(('10 (ind)'!BG32-MIN('10 (ind)'!BG$6:BG$37))/(MAX('10 (ind)'!BG$6:BG$37)-MIN('10 (ind)'!BG$6:BG$37))),ABS(-100+(100*(('10 (ind)'!BG32-MIN('10 (ind)'!BG$6:BG$37))/(MAX('10 (ind)'!BG$6:BG$37)-MIN('10 (ind)'!BG$6:BG$37))))))</f>
        <v>7.319145886010471</v>
      </c>
      <c r="BH33" s="75">
        <f>IF('10 (ind)'!BH$1="si",100*(('10 (ind)'!BH32-MIN('10 (ind)'!BH$6:BH$37))/(MAX('10 (ind)'!BH$6:BH$37)-MIN('10 (ind)'!BH$6:BH$37))),ABS(-100+(100*(('10 (ind)'!BH32-MIN('10 (ind)'!BH$6:BH$37))/(MAX('10 (ind)'!BH$6:BH$37)-MIN('10 (ind)'!BH$6:BH$37))))))</f>
        <v>2.6034651584034054</v>
      </c>
      <c r="BI33" s="75">
        <f>IF('10 (ind)'!BI$1="si",100*(('10 (ind)'!BI32-MIN('10 (ind)'!BI$6:BI$37))/(MAX('10 (ind)'!BI$6:BI$37)-MIN('10 (ind)'!BI$6:BI$37))),ABS(-100+(100*(('10 (ind)'!BI32-MIN('10 (ind)'!BI$6:BI$37))/(MAX('10 (ind)'!BI$6:BI$37)-MIN('10 (ind)'!BI$6:BI$37))))))</f>
        <v>93.008154687227119</v>
      </c>
      <c r="BJ33" s="75">
        <f>IF('10 (ind)'!BJ$1="si",100*(('10 (ind)'!BJ32-MIN('10 (ind)'!BJ$6:BJ$37))/(MAX('10 (ind)'!BJ$6:BJ$37)-MIN('10 (ind)'!BJ$6:BJ$37))),ABS(-100+(100*(('10 (ind)'!BJ32-MIN('10 (ind)'!BJ$6:BJ$37))/(MAX('10 (ind)'!BJ$6:BJ$37)-MIN('10 (ind)'!BJ$6:BJ$37))))))</f>
        <v>11.938975814111595</v>
      </c>
      <c r="BK33" s="75">
        <f>IF('10 (ind)'!BK$1="si",100*(('10 (ind)'!BK32-MIN('10 (ind)'!BK$6:BK$37))/(MAX('10 (ind)'!BK$6:BK$37)-MIN('10 (ind)'!BK$6:BK$37))),ABS(-100+(100*(('10 (ind)'!BK32-MIN('10 (ind)'!BK$6:BK$37))/(MAX('10 (ind)'!BK$6:BK$37)-MIN('10 (ind)'!BK$6:BK$37))))))</f>
        <v>10.770110689936022</v>
      </c>
      <c r="BL33" s="75">
        <f>IF('10 (ind)'!BL$1="si",100*(('10 (ind)'!BL32-MIN('10 (ind)'!BL$6:BL$37))/(MAX('10 (ind)'!BL$6:BL$37)-MIN('10 (ind)'!BL$6:BL$37))),ABS(-100+(100*(('10 (ind)'!BL32-MIN('10 (ind)'!BL$6:BL$37))/(MAX('10 (ind)'!BL$6:BL$37)-MIN('10 (ind)'!BL$6:BL$37))))))</f>
        <v>12.612612612612612</v>
      </c>
      <c r="BM33" s="75">
        <f>IF('10 (ind)'!BM$1="si",100*(('10 (ind)'!BM32-MIN('10 (ind)'!BM$6:BM$37))/(MAX('10 (ind)'!BM$6:BM$37)-MIN('10 (ind)'!BM$6:BM$37))),ABS(-100+(100*(('10 (ind)'!BM32-MIN('10 (ind)'!BM$6:BM$37))/(MAX('10 (ind)'!BM$6:BM$37)-MIN('10 (ind)'!BM$6:BM$37))))))</f>
        <v>15.40342715484404</v>
      </c>
      <c r="BN33" s="75">
        <f>IF('10 (ind)'!BN$1="si",100*(('10 (ind)'!BN32-MIN('10 (ind)'!BN$6:BN$37))/(MAX('10 (ind)'!BN$6:BN$37)-MIN('10 (ind)'!BN$6:BN$37))),ABS(-100+(100*(('10 (ind)'!BN32-MIN('10 (ind)'!BN$6:BN$37))/(MAX('10 (ind)'!BN$6:BN$37)-MIN('10 (ind)'!BN$6:BN$37))))))</f>
        <v>38.178091891104501</v>
      </c>
      <c r="BO33" s="75">
        <f>IF('10 (ind)'!BO$1="si",100*(('10 (ind)'!BO32-MIN('10 (ind)'!BO$6:BO$37))/(MAX('10 (ind)'!BO$6:BO$37)-MIN('10 (ind)'!BO$6:BO$37))),ABS(-100+(100*(('10 (ind)'!BO32-MIN('10 (ind)'!BO$6:BO$37))/(MAX('10 (ind)'!BO$6:BO$37)-MIN('10 (ind)'!BO$6:BO$37))))))</f>
        <v>13.71174992034514</v>
      </c>
      <c r="BP33" s="75">
        <f>IF('10 (ind)'!BP$1="si",100*(('10 (ind)'!BP32-MIN('10 (ind)'!BP$6:BP$37))/(MAX('10 (ind)'!BP$6:BP$37)-MIN('10 (ind)'!BP$6:BP$37))),ABS(-100+(100*(('10 (ind)'!BP32-MIN('10 (ind)'!BP$6:BP$37))/(MAX('10 (ind)'!BP$6:BP$37)-MIN('10 (ind)'!BP$6:BP$37))))))</f>
        <v>23.472715230449236</v>
      </c>
      <c r="BQ33" s="75">
        <f>IF('10 (ind)'!BQ$1="si",100*(('10 (ind)'!BQ32-MIN('10 (ind)'!BQ$6:BQ$37))/(MAX('10 (ind)'!BQ$6:BQ$37)-MIN('10 (ind)'!BQ$6:BQ$37))),ABS(-100+(100*(('10 (ind)'!BQ32-MIN('10 (ind)'!BQ$6:BQ$37))/(MAX('10 (ind)'!BQ$6:BQ$37)-MIN('10 (ind)'!BQ$6:BQ$37))))))</f>
        <v>6.4943187970752785</v>
      </c>
      <c r="BR33" s="75">
        <f>IF('10 (ind)'!BR$1="si",100*(('10 (ind)'!BR32-MIN('10 (ind)'!BR$6:BR$37))/(MAX('10 (ind)'!BR$6:BR$37)-MIN('10 (ind)'!BR$6:BR$37))),ABS(-100+(100*(('10 (ind)'!BR32-MIN('10 (ind)'!BR$6:BR$37))/(MAX('10 (ind)'!BP$6:BP$37)-MIN('10 (ind)'!BR$6:BR$37))))))</f>
        <v>11.369054834929486</v>
      </c>
      <c r="BS33" s="75">
        <f>IF('10 (ind)'!BS$1="si",100*(('10 (ind)'!BS32-MIN('10 (ind)'!BS$6:BS$37))/(MAX('10 (ind)'!BS$6:BS$37)-MIN('10 (ind)'!BS$6:BS$37))),ABS(-100+(100*(('10 (ind)'!BS32-MIN('10 (ind)'!BS$6:BS$37))/(MAX('10 (ind)'!BQ$6:BQ$37)-MIN('10 (ind)'!BS$6:BS$37))))))</f>
        <v>81.90083500834146</v>
      </c>
      <c r="BT33" s="75">
        <f>IF('10 (ind)'!BT$1="si",100*(('10 (ind)'!BT32-MIN('10 (ind)'!BT$6:BT$37))/(MAX('10 (ind)'!BT$6:BT$37)-MIN('10 (ind)'!BT$6:BT$37))),ABS(-100+(100*(('10 (ind)'!BT32-MIN('10 (ind)'!BT$6:BT$37))/(MAX('10 (ind)'!BR$6:BR$37)-MIN('10 (ind)'!BT$6:BT$37))))))</f>
        <v>90.905630213532589</v>
      </c>
      <c r="BU33" s="75">
        <f>IF('10 (ind)'!BU$1="si",100*(('10 (ind)'!BU32-MIN('10 (ind)'!BU$6:BU$37))/(MAX('10 (ind)'!BU$6:BU$37)-MIN('10 (ind)'!BU$6:BU$37))),ABS(-100+(100*(('10 (ind)'!BU32-MIN('10 (ind)'!BU$6:BU$37))/(MAX('10 (ind)'!BU$6:BU$37)-MIN('10 (ind)'!BU$6:BU$37))))))</f>
        <v>45.955574182732626</v>
      </c>
      <c r="BV33" s="75">
        <f>IF('10 (ind)'!BV$1="si",100*(('10 (ind)'!BV32-MIN('10 (ind)'!BV$6:BV$37))/(MAX('10 (ind)'!BV$6:BV$37)-MIN('10 (ind)'!BV$6:BV$37))),ABS(-100+(100*(('10 (ind)'!BV32-MIN('10 (ind)'!BV$6:BV$37))/(MAX('10 (ind)'!BV$6:BV$37)-MIN('10 (ind)'!BV$6:BV$37))))))</f>
        <v>29.254359591100425</v>
      </c>
      <c r="BW33" s="75">
        <f>IF('10 (ind)'!BW$1="si",100*(('10 (ind)'!BW32-MIN('10 (ind)'!BW$6:BW$37))/(MAX('10 (ind)'!BW$6:BW$37)-MIN('10 (ind)'!BW$6:BW$37))),ABS(-100+(100*(('10 (ind)'!BW32-MIN('10 (ind)'!BW$6:BW$37))/(MAX('10 (ind)'!BW$6:BW$37)-MIN('10 (ind)'!BW$6:BW$37))))))</f>
        <v>63.618601016021891</v>
      </c>
      <c r="BX33" s="75">
        <f>IF('10 (ind)'!BX$1="si",100*(('10 (ind)'!BX32-MIN('10 (ind)'!BX$6:BX$37))/(MAX('10 (ind)'!BX$6:BX$37)-MIN('10 (ind)'!BX$6:BX$37))),ABS(-100+(100*(('10 (ind)'!BX32-MIN('10 (ind)'!BX$6:BX$37))/(MAX('10 (ind)'!BX$6:BX$37)-MIN('10 (ind)'!BX$6:BX$37))))))</f>
        <v>0</v>
      </c>
      <c r="BY33" s="75">
        <f>IF('10 (ind)'!BY$1="si",100*(('10 (ind)'!BY32-MIN('10 (ind)'!BY$6:BY$37))/(MAX('10 (ind)'!BY$6:BY$37)-MIN('10 (ind)'!BY$6:BY$37))),ABS(-100+(100*(('10 (ind)'!BY32-MIN('10 (ind)'!BY$6:BY$37))/(MAX('10 (ind)'!BY$6:BY$37)-MIN('10 (ind)'!BY$6:BY$37))))))</f>
        <v>26.077350907503309</v>
      </c>
      <c r="BZ33" s="75">
        <f>IF('10 (ind)'!BZ$1="si",100*(('10 (ind)'!BZ32-MIN('10 (ind)'!BZ$6:BZ$37))/(MAX('10 (ind)'!BZ$6:BZ$37)-MIN('10 (ind)'!BZ$6:BZ$37))),ABS(-100+(100*(('10 (ind)'!BZ32-MIN('10 (ind)'!BZ$6:BZ$37))/(MAX('10 (ind)'!BZ$6:BZ$37)-MIN('10 (ind)'!BZ$6:BZ$37))))))</f>
        <v>0.21483465312816463</v>
      </c>
      <c r="CA33" s="75">
        <f>IF('10 (ind)'!CA$1="si",100*(('10 (ind)'!CA32-MIN('10 (ind)'!CA$6:CA$37))/(MAX('10 (ind)'!CA$6:CA$37)-MIN('10 (ind)'!CA$6:CA$37))),ABS(-100+(100*(('10 (ind)'!CA32-MIN('10 (ind)'!CA$6:CA$37))/(MAX('10 (ind)'!CA$6:CA$37)-MIN('10 (ind)'!CA$6:CA$37))))))</f>
        <v>2.7148324258096603</v>
      </c>
      <c r="CB33" s="75">
        <f>IF('10 (ind)'!CB$1="si",100*(('10 (ind)'!CB32-MIN('10 (ind)'!CB$6:CB$37))/(MAX('10 (ind)'!CB$6:CB$37)-MIN('10 (ind)'!CB$6:CB$37))),ABS(-100+(100*(('10 (ind)'!CB32-MIN('10 (ind)'!CB$6:CB$37))/(MAX('10 (ind)'!CB$6:CB$37)-MIN('10 (ind)'!CB$6:CB$37))))))</f>
        <v>44.099378881987569</v>
      </c>
      <c r="CC33" s="75">
        <f>IF('10 (ind)'!CC$1="si",100*(('10 (ind)'!CC32-MIN('10 (ind)'!CC$6:CC$37))/(MAX('10 (ind)'!CC$6:CC$37)-MIN('10 (ind)'!CC$6:CC$37))),ABS(-100+(100*(('10 (ind)'!CC32-MIN('10 (ind)'!CC$6:CC$37))/(MAX('10 (ind)'!CC$6:CC$37)-MIN('10 (ind)'!CC$6:CC$37))))))</f>
        <v>56.443952299919346</v>
      </c>
      <c r="CD33" s="75">
        <f>IF('10 (ind)'!CD$1="si",100*(('10 (ind)'!CD32-MIN('10 (ind)'!CD$6:CD$37))/(MAX('10 (ind)'!CD$6:CD$37)-MIN('10 (ind)'!CD$6:CD$37))),ABS(-100+(100*(('10 (ind)'!CD32-MIN('10 (ind)'!CD$6:CD$37))/(MAX('10 (ind)'!CD$6:CD$37)-MIN('10 (ind)'!CD$6:CD$37))))))</f>
        <v>0.36540032294325847</v>
      </c>
      <c r="CE33" s="75">
        <f>IF('10 (ind)'!CE$1="si",100*(('10 (ind)'!CE32-MIN('10 (ind)'!CE$6:CE$37))/(MAX('10 (ind)'!CE$6:CE$37)-MIN('10 (ind)'!CE$6:CE$37))),ABS(-100+(100*(('10 (ind)'!CE32-MIN('10 (ind)'!CE$6:CE$37))/(MAX('10 (ind)'!CE$6:CE$37)-MIN('10 (ind)'!CE$6:CE$37))))))</f>
        <v>2.0070036791583279</v>
      </c>
      <c r="CF33" s="75">
        <f>IF('10 (ind)'!CF$1="si",100*(('10 (ind)'!CF32-MIN('10 (ind)'!CF$6:CF$37))/(MAX('10 (ind)'!CF$6:CF$37)-MIN('10 (ind)'!CF$6:CF$37))),ABS(-100+(100*(('10 (ind)'!CF32-MIN('10 (ind)'!CF$6:CF$37))/(MAX('10 (ind)'!CF$6:CF$37)-MIN('10 (ind)'!CF$6:CF$37))))))</f>
        <v>0.77163756379832438</v>
      </c>
      <c r="CG33" s="75">
        <f>IF('10 (ind)'!CG$1="si",100*(('10 (ind)'!CG32-MIN('10 (ind)'!CG$6:CG$37))/(MAX('10 (ind)'!CG$6:CG$37)-MIN('10 (ind)'!CG$6:CG$37))),ABS(-100+(100*(('10 (ind)'!CG32-MIN('10 (ind)'!CG$6:CG$37))/(MAX('10 (ind)'!CG$6:CG$37)-MIN('10 (ind)'!CG$6:CG$37))))))</f>
        <v>5.0009675683762831</v>
      </c>
      <c r="CH33" s="75">
        <f>IF('10 (ind)'!CH$1="si",100*(('10 (ind)'!CH32-MIN('10 (ind)'!CH$6:CH$37))/(MAX('10 (ind)'!CH$6:CH$37)-MIN('10 (ind)'!CH$6:CH$37))),ABS(-100+(100*(('10 (ind)'!CH32-MIN('10 (ind)'!CH$6:CH$37))/(MAX('10 (ind)'!CH$6:CH$37)-MIN('10 (ind)'!CH$6:CH$37))))))</f>
        <v>3.2419459329636378</v>
      </c>
      <c r="CI33" s="75">
        <f>IF('10 (ind)'!CI$1="si",100*(('10 (ind)'!CI32-MIN('10 (ind)'!CI$6:CI$37))/(MAX('10 (ind)'!CI$6:CI$37)-MIN('10 (ind)'!CI$6:CI$37))),ABS(-100+(100*(('10 (ind)'!CI32-MIN('10 (ind)'!CI$6:CI$37))/(MAX('10 (ind)'!CI$6:CI$37)-MIN('10 (ind)'!CI$6:CI$37))))))</f>
        <v>78.404929852664935</v>
      </c>
      <c r="CJ33" s="75">
        <f>IF('10 (ind)'!CJ$1="si",100*(('10 (ind)'!CJ32-MIN('10 (ind)'!CJ$6:CJ$37))/(MAX('10 (ind)'!CJ$6:CJ$37)-MIN('10 (ind)'!CJ$6:CJ$37))),ABS(-100+(100*(('10 (ind)'!CJ32-MIN('10 (ind)'!CJ$6:CJ$37))/(MAX('10 (ind)'!CJ$6:CJ$37)-MIN('10 (ind)'!CJ$6:CJ$37))))))</f>
        <v>45.200039074466822</v>
      </c>
      <c r="CK33" s="75">
        <f>IF('10 (ind)'!CK$1="si",100*(('10 (ind)'!CK32-MIN('10 (ind)'!CK$6:CK$37))/(MAX('10 (ind)'!CK$6:CK$37)-MIN('10 (ind)'!CK$6:CK$37))),ABS(-100+(100*(('10 (ind)'!CK32-MIN('10 (ind)'!CK$6:CK$37))/(MAX('10 (ind)'!CK$6:CK$37)-MIN('10 (ind)'!CK$6:CK$37))))))</f>
        <v>6.9065719349264958</v>
      </c>
      <c r="CL33" s="75">
        <f>IF('10 (ind)'!CL$1="si",100*(('10 (ind)'!CL32-MIN('10 (ind)'!CL$6:CL$37))/(MAX('10 (ind)'!CL$6:CL$37)-MIN('10 (ind)'!CL$6:CL$37))),ABS(-100+(100*(('10 (ind)'!CL32-MIN('10 (ind)'!CL$6:CL$37))/(MAX('10 (ind)'!CL$6:CL$37)-MIN('10 (ind)'!CL$6:CL$37))))))</f>
        <v>22.156509529231272</v>
      </c>
      <c r="CM33" s="75">
        <f>IF('10 (ind)'!CM$1="si",100*(('10 (ind)'!CM32-MIN('10 (ind)'!CM$6:CM$37))/(MAX('10 (ind)'!CM$6:CM$37)-MIN('10 (ind)'!CM$6:CM$37))),ABS(-100+(100*(('10 (ind)'!CM32-MIN('10 (ind)'!CM$6:CM$37))/(MAX('10 (ind)'!CM$6:CM$37)-MIN('10 (ind)'!CM$6:CM$37))))))</f>
        <v>5.2878880799038042</v>
      </c>
    </row>
    <row r="34" spans="1:91">
      <c r="A34" s="18" t="s">
        <v>232</v>
      </c>
      <c r="B34" s="87">
        <f>IF('10 (ind)'!B$1="si",100*(('10 (ind)'!B33-MIN('10 (ind)'!B$6:B$37))/(MAX('10 (ind)'!B$6:B$37)-MIN('10 (ind)'!B$6:B$37))),ABS(-100+(100*(('10 (ind)'!B33-MIN('10 (ind)'!B$6:B$37))/(MAX('10 (ind)'!B$6:B$37)-MIN('10 (ind)'!B$6:B$37))))))</f>
        <v>34.759206281499779</v>
      </c>
      <c r="C34" s="87">
        <f>IF('10 (ind)'!C$1="si",100*(('10 (ind)'!C33-MIN('10 (ind)'!C$6:C$37))/(MAX('10 (ind)'!C$6:C$37)-MIN('10 (ind)'!C$6:C$37))),ABS(-100+(100*(('10 (ind)'!C33-MIN('10 (ind)'!C$6:C$37))/(MAX('10 (ind)'!C$6:C$37)-MIN('10 (ind)'!C$6:C$37))))))</f>
        <v>43.760048015232421</v>
      </c>
      <c r="D34" s="87">
        <f>IF('10 (ind)'!D$1="si",100*(('10 (ind)'!D33-MIN('10 (ind)'!D$6:D$37))/(MAX('10 (ind)'!D$6:D$37)-MIN('10 (ind)'!D$6:D$37))),ABS(-100+(100*(('10 (ind)'!D33-MIN('10 (ind)'!D$6:D$37))/(MAX('10 (ind)'!D$6:D$37)-MIN('10 (ind)'!D$6:D$37))))))</f>
        <v>61.524702385215569</v>
      </c>
      <c r="E34" s="87">
        <f>IF('10 (ind)'!E$1="si",100*(('10 (ind)'!E33-MIN('10 (ind)'!E$6:E$37))/(MAX('10 (ind)'!E$6:E$37)-MIN('10 (ind)'!E$6:E$37))),ABS(-100+(100*(('10 (ind)'!E33-MIN('10 (ind)'!E$6:E$37))/(MAX('10 (ind)'!E$6:E$37)-MIN('10 (ind)'!E$6:E$37))))))</f>
        <v>43.287936341242329</v>
      </c>
      <c r="F34" s="87">
        <f>IF('10 (ind)'!F$1="si",100*(('10 (ind)'!F33-MIN('10 (ind)'!F$6:F$37))/(MAX('10 (ind)'!F$6:F$37)-MIN('10 (ind)'!F$6:F$37))),ABS(-100+(100*(('10 (ind)'!F33-MIN('10 (ind)'!F$6:F$37))/(MAX('10 (ind)'!F$6:F$37)-MIN('10 (ind)'!F$6:F$37))))))</f>
        <v>56.849315068493155</v>
      </c>
      <c r="G34" s="87">
        <f>IF('10 (ind)'!G$1="si",100*(('10 (ind)'!G33-MIN('10 (ind)'!G$6:G$37))/(MAX('10 (ind)'!G$6:G$37)-MIN('10 (ind)'!G$6:G$37))),ABS(-100+(100*(('10 (ind)'!G33-MIN('10 (ind)'!G$6:G$37))/(MAX('10 (ind)'!G$6:G$37)-MIN('10 (ind)'!G$6:G$37))))))</f>
        <v>56.779661016949134</v>
      </c>
      <c r="H34" s="87">
        <f>IF('10 (ind)'!H$1="si",100*(('10 (ind)'!H33-MIN('10 (ind)'!H$6:H$37))/(MAX('10 (ind)'!H$6:H$37)-MIN('10 (ind)'!H$6:H$37))),ABS(-100+(100*(('10 (ind)'!H33-MIN('10 (ind)'!H$6:H$37))/(MAX('10 (ind)'!H$6:H$37)-MIN('10 (ind)'!H$6:H$37))))))</f>
        <v>88.461538461538467</v>
      </c>
      <c r="I34" s="87">
        <f>IF('10 (ind)'!I$1="si",100*(('10 (ind)'!I33-MIN('10 (ind)'!I$6:I$37))/(MAX('10 (ind)'!I$6:I$37)-MIN('10 (ind)'!I$6:I$37))),ABS(-100+(100*(('10 (ind)'!I33-MIN('10 (ind)'!I$6:I$37))/(MAX('10 (ind)'!I$6:I$37)-MIN('10 (ind)'!I$6:I$37))))))</f>
        <v>79.375</v>
      </c>
      <c r="J34" s="87">
        <f>IF('10 (ind)'!J$1="si",100*(('10 (ind)'!J33-MIN('10 (ind)'!J$6:J$37))/(MAX('10 (ind)'!J$6:J$37)-MIN('10 (ind)'!J$6:J$37))),ABS(-100+(100*(('10 (ind)'!J33-MIN('10 (ind)'!J$6:J$37))/(MAX('10 (ind)'!J$6:J$37)-MIN('10 (ind)'!J$6:J$37))))))</f>
        <v>95.132743362831846</v>
      </c>
      <c r="K34" s="87">
        <f>IF('10 (ind)'!K$1="si",100*(('10 (ind)'!K33-MIN('10 (ind)'!K$6:K$37))/(MAX('10 (ind)'!K$6:K$37)-MIN('10 (ind)'!K$6:K$37))),ABS(-100+(100*(('10 (ind)'!K33-MIN('10 (ind)'!K$6:K$37))/(MAX('10 (ind)'!K$6:K$37)-MIN('10 (ind)'!K$6:K$37))))))</f>
        <v>100</v>
      </c>
      <c r="L34" s="87">
        <f>IF('10 (ind)'!L$1="si",100*(('10 (ind)'!L33-MIN('10 (ind)'!L$6:L$37))/(MAX('10 (ind)'!L$6:L$37)-MIN('10 (ind)'!L$6:L$37))),ABS(-100+(100*(('10 (ind)'!L33-MIN('10 (ind)'!L$6:L$37))/(MAX('10 (ind)'!L$6:L$37)-MIN('10 (ind)'!L$6:L$37))))))</f>
        <v>84.902762529204253</v>
      </c>
      <c r="M34" s="87">
        <f>IF('10 (ind)'!M$1="si",100*(('10 (ind)'!M33-MIN('10 (ind)'!M$6:M$37))/(MAX('10 (ind)'!M$6:M$37)-MIN('10 (ind)'!M$6:M$37))),ABS(-100+(100*(('10 (ind)'!M33-MIN('10 (ind)'!M$6:M$37))/(MAX('10 (ind)'!M$6:M$37)-MIN('10 (ind)'!M$6:M$37))))))</f>
        <v>4.0982766952574741</v>
      </c>
      <c r="N34" s="87">
        <f>IF('10 (ind)'!N$1="si",100*(('10 (ind)'!N33-MIN('10 (ind)'!N$6:N$37))/(MAX('10 (ind)'!N$6:N$37)-MIN('10 (ind)'!N$6:N$37))),ABS(-100+(100*(('10 (ind)'!N33-MIN('10 (ind)'!N$6:N$37))/(MAX('10 (ind)'!N$6:N$37)-MIN('10 (ind)'!N$6:N$37))))))</f>
        <v>0</v>
      </c>
      <c r="O34" s="87">
        <f>IF('10 (ind)'!O$1="si",100*(('10 (ind)'!O33-MIN('10 (ind)'!O$6:O$37))/(MAX('10 (ind)'!O$6:O$37)-MIN('10 (ind)'!O$6:O$37))),ABS(-100+(100*(('10 (ind)'!O33-MIN('10 (ind)'!O$6:O$37))/(MAX('10 (ind)'!O$6:O$37)-MIN('10 (ind)'!O$6:O$37))))))</f>
        <v>24.366691287912744</v>
      </c>
      <c r="P34" s="87">
        <f>IF('10 (ind)'!P$1="si",100*(('10 (ind)'!P33-MIN('10 (ind)'!P$6:P$37))/(MAX('10 (ind)'!P$6:P$37)-MIN('10 (ind)'!P$6:P$37))),ABS(-100+(100*(('10 (ind)'!P33-MIN('10 (ind)'!P$6:P$37))/(MAX('10 (ind)'!P$6:P$37)-MIN('10 (ind)'!P$6:P$37))))))</f>
        <v>7.2821509995382883</v>
      </c>
      <c r="Q34" s="87">
        <f>IF('10 (ind)'!Q$1="si",100*(('10 (ind)'!Q33-MIN('10 (ind)'!Q$6:Q$37))/(MAX('10 (ind)'!Q$6:Q$37)-MIN('10 (ind)'!Q$6:Q$37))),ABS(-100+(100*(('10 (ind)'!Q33-MIN('10 (ind)'!Q$6:Q$37))/(MAX('10 (ind)'!Q$6:Q$37)-MIN('10 (ind)'!Q$6:Q$37))))))</f>
        <v>13.218405245035777</v>
      </c>
      <c r="R34" s="87">
        <f>IF('10 (ind)'!R$1="si",100*(('10 (ind)'!R33-MIN('10 (ind)'!R$6:R$37))/(MAX('10 (ind)'!R$6:R$37)-MIN('10 (ind)'!R$6:R$37))),ABS(-100+(100*(('10 (ind)'!R33-MIN('10 (ind)'!R$6:R$37))/(MAX('10 (ind)'!R$6:R$37)-MIN('10 (ind)'!R$6:R$37))))))</f>
        <v>1.9527216963655454</v>
      </c>
      <c r="S34" s="75">
        <f>ABS(ABS(('10 (ind)'!S33-((MAX('10 (ind)'!S$6:S$37)+MIN('10 (ind)'!S$6:S$37))/2))/(((MAX('10 (ind)'!S$6:S$37)+MIN('10 (ind)'!S$6:S$37))/2)-MAX('10 (ind)'!S$6:S$37))*100)-100)</f>
        <v>39.735099337748345</v>
      </c>
      <c r="T34" s="75">
        <f>IF('10 (ind)'!T$1="si",100*(('10 (ind)'!T33-MIN('10 (ind)'!T$6:T$37))/(MAX('10 (ind)'!T$6:T$37)-MIN('10 (ind)'!T$6:T$37))),ABS(-100+(100*(('10 (ind)'!T33-MIN('10 (ind)'!T$6:T$37))/(MAX('10 (ind)'!T$6:T$37)-MIN('10 (ind)'!T$6:T$37))))))</f>
        <v>48.437608949009373</v>
      </c>
      <c r="U34" s="75">
        <f>IF('10 (ind)'!U$1="si",100*(('10 (ind)'!U33-MIN('10 (ind)'!U$6:U$37))/(MAX('10 (ind)'!U$6:U$37)-MIN('10 (ind)'!U$6:U$37))),ABS(-100+(100*(('10 (ind)'!U33-MIN('10 (ind)'!U$6:U$37))/(MAX('10 (ind)'!U$6:U$37)-MIN('10 (ind)'!U$6:U$37))))))</f>
        <v>0</v>
      </c>
      <c r="V34" s="75">
        <f>IF('10 (ind)'!V$1="si",100*(('10 (ind)'!V33-MIN('10 (ind)'!V$6:V$37))/(MAX('10 (ind)'!V$6:V$37)-MIN('10 (ind)'!V$6:V$37))),ABS(-100+(100*(('10 (ind)'!V33-MIN('10 (ind)'!V$6:V$37))/(MAX('10 (ind)'!V$6:V$37)-MIN('10 (ind)'!V$6:V$37))))))</f>
        <v>73.648648648648646</v>
      </c>
      <c r="W34" s="75">
        <f>IF('10 (ind)'!W$1="si",100*(('10 (ind)'!W33-MIN('10 (ind)'!W$6:W$37))/(MAX('10 (ind)'!W$6:W$37)-MIN('10 (ind)'!W$6:W$37))),ABS(-100+(100*(('10 (ind)'!W33-MIN('10 (ind)'!W$6:W$37))/(MAX('10 (ind)'!W$6:W$37)-MIN('10 (ind)'!W$6:W$37))))))</f>
        <v>92.595571010780404</v>
      </c>
      <c r="X34" s="75">
        <f>IF('10 (ind)'!X$1="si",100*(('10 (ind)'!X33-MIN('10 (ind)'!X$6:X$37))/(MAX('10 (ind)'!X$6:X$37)-MIN('10 (ind)'!X$6:X$37))),ABS(-100+(100*(('10 (ind)'!X33-MIN('10 (ind)'!X$6:X$37))/(MAX('10 (ind)'!X$6:X$37)-MIN('10 (ind)'!X$6:X$37))))))</f>
        <v>62.627123284340257</v>
      </c>
      <c r="Y34" s="75">
        <f>IF('10 (ind)'!Y$1="si",100*(('10 (ind)'!Y33-MIN('10 (ind)'!Y$6:Y$37))/(MAX('10 (ind)'!Y$6:Y$37)-MIN('10 (ind)'!Y$6:Y$37))),ABS(-100+(100*(('10 (ind)'!Y33-MIN('10 (ind)'!Y$6:Y$37))/(MAX('10 (ind)'!Y$6:Y$37)-MIN('10 (ind)'!Y$6:Y$37))))))</f>
        <v>84.487273287381115</v>
      </c>
      <c r="Z34" s="75">
        <f>IF('10 (ind)'!Z$1="si",100*(('10 (ind)'!Z33-MIN('10 (ind)'!Z$6:Z$37))/(MAX('10 (ind)'!Z$6:Z$37)-MIN('10 (ind)'!Z$6:Z$37))),ABS(-100+(100*(('10 (ind)'!Z33-MIN('10 (ind)'!Z$6:Z$37))/(MAX('10 (ind)'!Z$6:Z$37)-MIN('10 (ind)'!Z$6:Z$37))))))</f>
        <v>59.381585222249882</v>
      </c>
      <c r="AA34" s="75">
        <f>IF('10 (ind)'!AA$1="si",100*(('10 (ind)'!AA33-MIN('10 (ind)'!AA$6:AA$37))/(MAX('10 (ind)'!AA$6:AA$37)-MIN('10 (ind)'!AA$6:AA$37))),ABS(-100+(100*(('10 (ind)'!AA33-MIN('10 (ind)'!AA$6:AA$37))/(MAX('10 (ind)'!AA$6:AA$37)-MIN('10 (ind)'!AA$6:AA$37))))))</f>
        <v>67.817042651429048</v>
      </c>
      <c r="AB34" s="75">
        <f>IF('10 (ind)'!AB$1="si",100*(('10 (ind)'!AB33-MIN('10 (ind)'!AB$6:AB$37))/(MAX('10 (ind)'!AB$6:AB$37)-MIN('10 (ind)'!AB$6:AB$37))),ABS(-100+(100*(('10 (ind)'!AB33-MIN('10 (ind)'!AB$6:AB$37))/(MAX('10 (ind)'!AB$6:AB$37)-MIN('10 (ind)'!AB$6:AB$37))))))</f>
        <v>41.318790305352756</v>
      </c>
      <c r="AC34" s="75">
        <f>IF('10 (ind)'!AC$1="si",100*(('10 (ind)'!AC33-MIN('10 (ind)'!AC$6:AC$37))/(MAX('10 (ind)'!AC$6:AC$37)-MIN('10 (ind)'!AC$6:AC$37))),ABS(-100+(100*(('10 (ind)'!AC33-MIN('10 (ind)'!AC$6:AC$37))/(MAX('10 (ind)'!AC$6:AC$37)-MIN('10 (ind)'!AC$6:AC$37))))))</f>
        <v>83.078122986915545</v>
      </c>
      <c r="AD34" s="75">
        <f>IF('10 (ind)'!AD$1="si",100*(('10 (ind)'!AD33-MIN('10 (ind)'!AD$6:AD$37))/(MAX('10 (ind)'!AD$6:AD$37)-MIN('10 (ind)'!AD$6:AD$37))),ABS(-100+(100*(('10 (ind)'!AD33-MIN('10 (ind)'!AD$6:AD$37))/(MAX('10 (ind)'!AD$6:AD$37)-MIN('10 (ind)'!AD$6:AD$37))))))</f>
        <v>75.555370545852753</v>
      </c>
      <c r="AE34" s="75">
        <f>IF('10 (ind)'!AE$1="si",100*(('10 (ind)'!AE33-MIN('10 (ind)'!AE$6:AE$37))/(MAX('10 (ind)'!AE$6:AE$37)-MIN('10 (ind)'!AE$6:AE$37))),ABS(-100+(100*(('10 (ind)'!AE33-MIN('10 (ind)'!AE$6:AE$37))/(MAX('10 (ind)'!AE$6:AE$37)-MIN('10 (ind)'!AE$6:AE$37))))))</f>
        <v>34.385169866921558</v>
      </c>
      <c r="AF34" s="75">
        <f>IF('10 (ind)'!AF$1="si",100*(('10 (ind)'!AF33-MIN('10 (ind)'!AF$6:AF$37))/(MAX('10 (ind)'!AF$6:AF$37)-MIN('10 (ind)'!AF$6:AF$37))),ABS(-100+(100*(('10 (ind)'!AF33-MIN('10 (ind)'!AF$6:AF$37))/(MAX('10 (ind)'!AF$6:AF$37)-MIN('10 (ind)'!AF$6:AF$37))))))</f>
        <v>80.497135929557075</v>
      </c>
      <c r="AG34" s="75">
        <f>IF('10 (ind)'!AG$1="si",100*(('10 (ind)'!AG33-MIN('10 (ind)'!AG$6:AG$37))/(MAX('10 (ind)'!AG$6:AG$37)-MIN('10 (ind)'!AG$6:AG$37))),ABS(-100+(100*(('10 (ind)'!AG33-MIN('10 (ind)'!AG$6:AG$37))/(MAX('10 (ind)'!AG$6:AG$37)-MIN('10 (ind)'!AG$6:AG$37))))))</f>
        <v>78.241931426876093</v>
      </c>
      <c r="AH34" s="75">
        <f>IF('10 (ind)'!AH$1="si",100*(('10 (ind)'!AH33-MIN('10 (ind)'!AH$6:AH$37))/(MAX('10 (ind)'!AH$6:AH$37)-MIN('10 (ind)'!AH$6:AH$37))),ABS(-100+(100*(('10 (ind)'!AH33-MIN('10 (ind)'!AH$6:AH$37))/(MAX('10 (ind)'!AH$6:AH$37)-MIN('10 (ind)'!AH$6:AH$37))))))</f>
        <v>62.544847343239454</v>
      </c>
      <c r="AI34" s="75">
        <f>IF('10 (ind)'!AI$1="si",100*(('10 (ind)'!AI33-MIN('10 (ind)'!AI$6:AI$37))/(MAX('10 (ind)'!AI$6:AI$37)-MIN('10 (ind)'!AI$6:AI$37))),ABS(-100+(100*(('10 (ind)'!AI33-MIN('10 (ind)'!AI$6:AI$37))/(MAX('10 (ind)'!AI$6:AI$37)-MIN('10 (ind)'!AI$6:AI$37))))))</f>
        <v>2.9319994460240002</v>
      </c>
      <c r="AJ34" s="75">
        <f>IF('10 (ind)'!AJ$1="si",100*(('10 (ind)'!AJ33-MIN('10 (ind)'!AJ$6:AJ$37))/(MAX('10 (ind)'!AJ$6:AJ$37)-MIN('10 (ind)'!AJ$6:AJ$37))),ABS(-100+(100*(('10 (ind)'!AJ33-MIN('10 (ind)'!AJ$6:AJ$37))/(MAX('10 (ind)'!AJ$6:AJ$37)-MIN('10 (ind)'!AJ$6:AJ$37))))))</f>
        <v>68.165565404098459</v>
      </c>
      <c r="AK34" s="75">
        <f>IF('10 (ind)'!AK$1="si",100*(('10 (ind)'!AK33-MIN('10 (ind)'!AK$6:AK$37))/(MAX('10 (ind)'!AK$6:AK$37)-MIN('10 (ind)'!AK$6:AK$37))),ABS(-100+(100*(('10 (ind)'!AK33-MIN('10 (ind)'!AK$6:AK$37))/(MAX('10 (ind)'!AK$6:AK$37)-MIN('10 (ind)'!AK$6:AK$37))))))</f>
        <v>18.591784920542857</v>
      </c>
      <c r="AL34" s="75">
        <f>IF('10 (ind)'!AL$1="si",100*(('10 (ind)'!AL33-MIN('10 (ind)'!AL$6:AL$37))/(MAX('10 (ind)'!AL$6:AL$37)-MIN('10 (ind)'!AL$6:AL$37))),ABS(-100+(100*(('10 (ind)'!AL33-MIN('10 (ind)'!AL$6:AL$37))/(MAX('10 (ind)'!AL$6:AL$37)-MIN('10 (ind)'!AL$6:AL$37))))))</f>
        <v>83.680848821788715</v>
      </c>
      <c r="AM34" s="75">
        <f>IF('10 (ind)'!AM$1="si",100*(('10 (ind)'!AM33-MIN('10 (ind)'!AM$6:AM$37))/(MAX('10 (ind)'!AM$6:AM$37)-MIN('10 (ind)'!AM$6:AM$37))),ABS(-100+(100*(('10 (ind)'!AM33-MIN('10 (ind)'!AM$6:AM$37))/(MAX('10 (ind)'!AM$6:AM$37)-MIN('10 (ind)'!AM$6:AM$37))))))</f>
        <v>54.227474507582485</v>
      </c>
      <c r="AN34" s="75">
        <f>IF('10 (ind)'!AN$1="si",100*(('10 (ind)'!AN33-MIN('10 (ind)'!AN$6:AN$37))/(MAX('10 (ind)'!AN$6:AN$37)-MIN('10 (ind)'!AN$6:AN$37))),ABS(-100+(100*(('10 (ind)'!AN33-MIN('10 (ind)'!AN$6:AN$37))/(MAX('10 (ind)'!AN$6:AN$37)-MIN('10 (ind)'!AN$6:AN$37))))))</f>
        <v>63.378201799324202</v>
      </c>
      <c r="AO34" s="75">
        <f>IF('10 (ind)'!AO$1="si",100*(('10 (ind)'!AO33-MIN('10 (ind)'!AO$6:AO$37))/(MAX('10 (ind)'!AO$6:AO$37)-MIN('10 (ind)'!AO$6:AO$37))),ABS(-100+(100*(('10 (ind)'!AO33-MIN('10 (ind)'!AO$6:AO$37))/(MAX('10 (ind)'!AO$6:AO$37)-MIN('10 (ind)'!AO$6:AO$37))))))</f>
        <v>47.438124466740469</v>
      </c>
      <c r="AP34" s="75">
        <f>IF('10 (ind)'!AP$1="si",100*(('10 (ind)'!AP33-MIN('10 (ind)'!AP$6:AP$37))/(MAX('10 (ind)'!AP$6:AP$37)-MIN('10 (ind)'!AP$6:AP$37))),ABS(-100+(100*(('10 (ind)'!AP33-MIN('10 (ind)'!AP$6:AP$37))/(MAX('10 (ind)'!AP$6:AP$37)-MIN('10 (ind)'!AP$6:AP$37))))))</f>
        <v>61.747358008557839</v>
      </c>
      <c r="AQ34" s="75">
        <f>IF('10 (ind)'!AQ$1="si",100*(('10 (ind)'!AQ33-MIN('10 (ind)'!AQ$6:AQ$37))/(MAX('10 (ind)'!AQ$6:AQ$37)-MIN('10 (ind)'!AQ$6:AQ$37))),ABS(-100+(100*(('10 (ind)'!AQ33-MIN('10 (ind)'!AQ$6:AQ$37))/(MAX('10 (ind)'!AQ$6:AQ$37)-MIN('10 (ind)'!AQ$6:AQ$37))))))</f>
        <v>16.742718795429223</v>
      </c>
      <c r="AR34" s="75">
        <f>IF('10 (ind)'!AR$1="si",100*(('10 (ind)'!AR33-MIN('10 (ind)'!AR$6:AR$37))/(MAX('10 (ind)'!AR$6:AR$37)-MIN('10 (ind)'!AR$6:AR$37))),ABS(-100+(100*(('10 (ind)'!AR33-MIN('10 (ind)'!AR$6:AR$37))/(MAX('10 (ind)'!AR$6:AR$37)-MIN('10 (ind)'!AR$6:AR$37))))))</f>
        <v>39.98430779990489</v>
      </c>
      <c r="AS34" s="75">
        <f>IF('10 (ind)'!AS$1="si",100*(('10 (ind)'!AS33-MIN('10 (ind)'!AS$6:AS$37))/(MAX('10 (ind)'!AS$6:AS$37)-MIN('10 (ind)'!AS$6:AS$37))),ABS(-100+(100*(('10 (ind)'!AS33-MIN('10 (ind)'!AS$6:AS$37))/(MAX('10 (ind)'!AS$6:AS$37)-MIN('10 (ind)'!AS$6:AS$37))))))</f>
        <v>30.962343096234306</v>
      </c>
      <c r="AT34" s="75">
        <f>IF('10 (ind)'!AT$1="si",100*(('10 (ind)'!AT33-MIN('10 (ind)'!AT$6:AT$37))/(MAX('10 (ind)'!AT$6:AT$37)-MIN('10 (ind)'!AT$6:AT$37))),ABS(-100+(100*(('10 (ind)'!AT33-MIN('10 (ind)'!AT$6:AT$37))/(MAX('10 (ind)'!AT$6:AT$37)-MIN('10 (ind)'!AT$6:AT$37))))))</f>
        <v>0</v>
      </c>
      <c r="AU34" s="75">
        <f>IF('10 (ind)'!AU$1="si",100*(('10 (ind)'!AU33-MIN('10 (ind)'!AU$6:AU$37))/(MAX('10 (ind)'!AU$6:AU$37)-MIN('10 (ind)'!AU$6:AU$37))),ABS(-100+(100*(('10 (ind)'!AU33-MIN('10 (ind)'!AU$6:AU$37))/(MAX('10 (ind)'!AU$6:AU$37)-MIN('10 (ind)'!AU$6:AU$37))))))</f>
        <v>7.0318852558673335</v>
      </c>
      <c r="AV34" s="75">
        <f>IF('10 (ind)'!AV$1="si",100*(('10 (ind)'!AV33-MIN('10 (ind)'!AV$6:AV$37))/(MAX('10 (ind)'!AV$6:AV$37)-MIN('10 (ind)'!AV$6:AV$37))),ABS(-100+(100*(('10 (ind)'!AV33-MIN('10 (ind)'!AV$6:AV$37))/(MAX('10 (ind)'!AV$6:AV$37)-MIN('10 (ind)'!AV$6:AV$37))))))</f>
        <v>71.92374350086655</v>
      </c>
      <c r="AW34" s="75">
        <f>IF('10 (ind)'!AW$1="si",100*(('10 (ind)'!AW33-MIN('10 (ind)'!AW$6:AW$37))/(MAX('10 (ind)'!AW$6:AW$37)-MIN('10 (ind)'!AW$6:AW$37))),ABS(-100+(100*(('10 (ind)'!AW33-MIN('10 (ind)'!AW$6:AW$37))/(MAX('10 (ind)'!AW$6:AW$37)-MIN('10 (ind)'!AW$6:AW$37))))))</f>
        <v>46.963562753036427</v>
      </c>
      <c r="AX34" s="75">
        <f>IF('10 (ind)'!AX$1="si",100*(('10 (ind)'!AX33-MIN('10 (ind)'!AX$6:AX$37))/(MAX('10 (ind)'!AX$6:AX$37)-MIN('10 (ind)'!AX$6:AX$37))),ABS(-100+(100*(('10 (ind)'!AX33-MIN('10 (ind)'!AX$6:AX$37))/(MAX('10 (ind)'!AX$6:AX$37)-MIN('10 (ind)'!AX$6:AX$37))))))</f>
        <v>9.6235704860244677</v>
      </c>
      <c r="AY34" s="75">
        <f>IF('10 (ind)'!AY$1="si",100*(('10 (ind)'!AY33-MIN('10 (ind)'!AY$6:AY$37))/(MAX('10 (ind)'!AY$6:AY$37)-MIN('10 (ind)'!AY$6:AY$37))),ABS(-100+(100*(('10 (ind)'!AY33-MIN('10 (ind)'!AY$6:AY$37))/(MAX('10 (ind)'!AY$6:AY$37)-MIN('10 (ind)'!AY$6:AY$37))))))</f>
        <v>53.996194100856364</v>
      </c>
      <c r="AZ34" s="75">
        <f>IF('10 (ind)'!AZ$1="si",100*(('10 (ind)'!AZ33-MIN('10 (ind)'!AZ$6:AZ$37))/(MAX('10 (ind)'!AZ$6:AZ$37)-MIN('10 (ind)'!AZ$6:AZ$37))),ABS(-100+(100*(('10 (ind)'!AZ33-MIN('10 (ind)'!AZ$6:AZ$37))/(MAX('10 (ind)'!AZ$6:AZ$37)-MIN('10 (ind)'!AZ$6:AZ$37))))))</f>
        <v>37.39791014516635</v>
      </c>
      <c r="BA34" s="75">
        <f>IF('10 (ind)'!BA$1="si",100*(('10 (ind)'!BA33-MIN('10 (ind)'!BA$6:BA$37))/(MAX('10 (ind)'!BA$6:BA$37)-MIN('10 (ind)'!BA$6:BA$37))),ABS(-100+(100*(('10 (ind)'!BA33-MIN('10 (ind)'!BA$6:BA$37))/(MAX('10 (ind)'!BA$6:BA$37)-MIN('10 (ind)'!BA$6:BA$37))))))</f>
        <v>38.988090472545615</v>
      </c>
      <c r="BB34" s="75">
        <f>IF('10 (ind)'!BB$1="si",100*(('10 (ind)'!BB33-MIN('10 (ind)'!BB$6:BB$37))/(MAX('10 (ind)'!BB$6:BB$37)-MIN('10 (ind)'!BB$6:BB$37))),ABS(-100+(100*(('10 (ind)'!BB33-MIN('10 (ind)'!BB$6:BB$37))/(MAX('10 (ind)'!BB$6:BB$37)-MIN('10 (ind)'!BB$6:BB$37))))))</f>
        <v>22.206817037186163</v>
      </c>
      <c r="BC34" s="75">
        <f>IF('10 (ind)'!BC$1="si",100*(('10 (ind)'!BC33-MIN('10 (ind)'!BC$6:BC$37))/(MAX('10 (ind)'!BC$6:BC$37)-MIN('10 (ind)'!BC$6:BC$37))),ABS(-100+(100*(('10 (ind)'!BC33-MIN('10 (ind)'!BC$6:BC$37))/(MAX('10 (ind)'!BC$6:BC$37)-MIN('10 (ind)'!BC$6:BC$37))))))</f>
        <v>100</v>
      </c>
      <c r="BD34" s="75">
        <f>IF('10 (ind)'!BD$1="si",100*(('10 (ind)'!BD33-MIN('10 (ind)'!BD$6:BD$37))/(MAX('10 (ind)'!BD$6:BD$37)-MIN('10 (ind)'!BD$6:BD$37))),ABS(-100+(100*(('10 (ind)'!BD33-MIN('10 (ind)'!BD$6:BD$37))/(MAX('10 (ind)'!BD$6:BD$37)-MIN('10 (ind)'!BD$6:BD$37))))))</f>
        <v>66.222732255448562</v>
      </c>
      <c r="BE34" s="75">
        <f>IF('10 (ind)'!BE$1="si",100*(('10 (ind)'!BE33-MIN('10 (ind)'!BE$6:BE$37))/(MAX('10 (ind)'!BE$6:BE$37)-MIN('10 (ind)'!BE$6:BE$37))),ABS(-100+(100*(('10 (ind)'!BE33-MIN('10 (ind)'!BE$6:BE$37))/(MAX('10 (ind)'!BE$6:BE$37)-MIN('10 (ind)'!BE$6:BE$37))))))</f>
        <v>55.822550831792974</v>
      </c>
      <c r="BF34" s="75">
        <f>IF('10 (ind)'!BF$1="si",100*(('10 (ind)'!BF33-MIN('10 (ind)'!BF$6:BF$37))/(MAX('10 (ind)'!BF$6:BF$37)-MIN('10 (ind)'!BF$6:BF$37))),ABS(-100+(100*(('10 (ind)'!BF33-MIN('10 (ind)'!BF$6:BF$37))/(MAX('10 (ind)'!BF$6:BF$37)-MIN('10 (ind)'!BF$6:BF$37))))))</f>
        <v>49.000561376561116</v>
      </c>
      <c r="BG34" s="75">
        <f>IF('10 (ind)'!BG$1="si",100*(('10 (ind)'!BG33-MIN('10 (ind)'!BG$6:BG$37))/(MAX('10 (ind)'!BG$6:BG$37)-MIN('10 (ind)'!BG$6:BG$37))),ABS(-100+(100*(('10 (ind)'!BG33-MIN('10 (ind)'!BG$6:BG$37))/(MAX('10 (ind)'!BG$6:BG$37)-MIN('10 (ind)'!BG$6:BG$37))))))</f>
        <v>27.143189984674816</v>
      </c>
      <c r="BH34" s="75">
        <f>IF('10 (ind)'!BH$1="si",100*(('10 (ind)'!BH33-MIN('10 (ind)'!BH$6:BH$37))/(MAX('10 (ind)'!BH$6:BH$37)-MIN('10 (ind)'!BH$6:BH$37))),ABS(-100+(100*(('10 (ind)'!BH33-MIN('10 (ind)'!BH$6:BH$37))/(MAX('10 (ind)'!BH$6:BH$37)-MIN('10 (ind)'!BH$6:BH$37))))))</f>
        <v>9.1936167505388813</v>
      </c>
      <c r="BI34" s="75">
        <f>IF('10 (ind)'!BI$1="si",100*(('10 (ind)'!BI33-MIN('10 (ind)'!BI$6:BI$37))/(MAX('10 (ind)'!BI$6:BI$37)-MIN('10 (ind)'!BI$6:BI$37))),ABS(-100+(100*(('10 (ind)'!BI33-MIN('10 (ind)'!BI$6:BI$37))/(MAX('10 (ind)'!BI$6:BI$37)-MIN('10 (ind)'!BI$6:BI$37))))))</f>
        <v>97.103463360853027</v>
      </c>
      <c r="BJ34" s="75">
        <f>IF('10 (ind)'!BJ$1="si",100*(('10 (ind)'!BJ33-MIN('10 (ind)'!BJ$6:BJ$37))/(MAX('10 (ind)'!BJ$6:BJ$37)-MIN('10 (ind)'!BJ$6:BJ$37))),ABS(-100+(100*(('10 (ind)'!BJ33-MIN('10 (ind)'!BJ$6:BJ$37))/(MAX('10 (ind)'!BJ$6:BJ$37)-MIN('10 (ind)'!BJ$6:BJ$37))))))</f>
        <v>30.646404685922402</v>
      </c>
      <c r="BK34" s="75">
        <f>IF('10 (ind)'!BK$1="si",100*(('10 (ind)'!BK33-MIN('10 (ind)'!BK$6:BK$37))/(MAX('10 (ind)'!BK$6:BK$37)-MIN('10 (ind)'!BK$6:BK$37))),ABS(-100+(100*(('10 (ind)'!BK33-MIN('10 (ind)'!BK$6:BK$37))/(MAX('10 (ind)'!BK$6:BK$37)-MIN('10 (ind)'!BK$6:BK$37))))))</f>
        <v>18.67630044130534</v>
      </c>
      <c r="BL34" s="75">
        <f>IF('10 (ind)'!BL$1="si",100*(('10 (ind)'!BL33-MIN('10 (ind)'!BL$6:BL$37))/(MAX('10 (ind)'!BL$6:BL$37)-MIN('10 (ind)'!BL$6:BL$37))),ABS(-100+(100*(('10 (ind)'!BL33-MIN('10 (ind)'!BL$6:BL$37))/(MAX('10 (ind)'!BL$6:BL$37)-MIN('10 (ind)'!BL$6:BL$37))))))</f>
        <v>20.72072072072072</v>
      </c>
      <c r="BM34" s="75">
        <f>IF('10 (ind)'!BM$1="si",100*(('10 (ind)'!BM33-MIN('10 (ind)'!BM$6:BM$37))/(MAX('10 (ind)'!BM$6:BM$37)-MIN('10 (ind)'!BM$6:BM$37))),ABS(-100+(100*(('10 (ind)'!BM33-MIN('10 (ind)'!BM$6:BM$37))/(MAX('10 (ind)'!BM$6:BM$37)-MIN('10 (ind)'!BM$6:BM$37))))))</f>
        <v>18.333956010100131</v>
      </c>
      <c r="BN34" s="75">
        <f>IF('10 (ind)'!BN$1="si",100*(('10 (ind)'!BN33-MIN('10 (ind)'!BN$6:BN$37))/(MAX('10 (ind)'!BN$6:BN$37)-MIN('10 (ind)'!BN$6:BN$37))),ABS(-100+(100*(('10 (ind)'!BN33-MIN('10 (ind)'!BN$6:BN$37))/(MAX('10 (ind)'!BN$6:BN$37)-MIN('10 (ind)'!BN$6:BN$37))))))</f>
        <v>48.852983155895117</v>
      </c>
      <c r="BO34" s="75">
        <f>IF('10 (ind)'!BO$1="si",100*(('10 (ind)'!BO33-MIN('10 (ind)'!BO$6:BO$37))/(MAX('10 (ind)'!BO$6:BO$37)-MIN('10 (ind)'!BO$6:BO$37))),ABS(-100+(100*(('10 (ind)'!BO33-MIN('10 (ind)'!BO$6:BO$37))/(MAX('10 (ind)'!BO$6:BO$37)-MIN('10 (ind)'!BO$6:BO$37))))))</f>
        <v>13.21995627381386</v>
      </c>
      <c r="BP34" s="75">
        <f>IF('10 (ind)'!BP$1="si",100*(('10 (ind)'!BP33-MIN('10 (ind)'!BP$6:BP$37))/(MAX('10 (ind)'!BP$6:BP$37)-MIN('10 (ind)'!BP$6:BP$37))),ABS(-100+(100*(('10 (ind)'!BP33-MIN('10 (ind)'!BP$6:BP$37))/(MAX('10 (ind)'!BP$6:BP$37)-MIN('10 (ind)'!BP$6:BP$37))))))</f>
        <v>45.712513208435865</v>
      </c>
      <c r="BQ34" s="75">
        <f>IF('10 (ind)'!BQ$1="si",100*(('10 (ind)'!BQ33-MIN('10 (ind)'!BQ$6:BQ$37))/(MAX('10 (ind)'!BQ$6:BQ$37)-MIN('10 (ind)'!BQ$6:BQ$37))),ABS(-100+(100*(('10 (ind)'!BQ33-MIN('10 (ind)'!BQ$6:BQ$37))/(MAX('10 (ind)'!BQ$6:BQ$37)-MIN('10 (ind)'!BQ$6:BQ$37))))))</f>
        <v>23.419122569019446</v>
      </c>
      <c r="BR34" s="75">
        <f>IF('10 (ind)'!BR$1="si",100*(('10 (ind)'!BR33-MIN('10 (ind)'!BR$6:BR$37))/(MAX('10 (ind)'!BR$6:BR$37)-MIN('10 (ind)'!BR$6:BR$37))),ABS(-100+(100*(('10 (ind)'!BR33-MIN('10 (ind)'!BR$6:BR$37))/(MAX('10 (ind)'!BP$6:BP$37)-MIN('10 (ind)'!BR$6:BR$37))))))</f>
        <v>17.551903977641363</v>
      </c>
      <c r="BS34" s="75">
        <f>IF('10 (ind)'!BS$1="si",100*(('10 (ind)'!BS33-MIN('10 (ind)'!BS$6:BS$37))/(MAX('10 (ind)'!BS$6:BS$37)-MIN('10 (ind)'!BS$6:BS$37))),ABS(-100+(100*(('10 (ind)'!BS33-MIN('10 (ind)'!BS$6:BS$37))/(MAX('10 (ind)'!BQ$6:BQ$37)-MIN('10 (ind)'!BS$6:BS$37))))))</f>
        <v>55.379859947585864</v>
      </c>
      <c r="BT34" s="75">
        <f>IF('10 (ind)'!BT$1="si",100*(('10 (ind)'!BT33-MIN('10 (ind)'!BT$6:BT$37))/(MAX('10 (ind)'!BT$6:BT$37)-MIN('10 (ind)'!BT$6:BT$37))),ABS(-100+(100*(('10 (ind)'!BT33-MIN('10 (ind)'!BT$6:BT$37))/(MAX('10 (ind)'!BR$6:BR$37)-MIN('10 (ind)'!BT$6:BT$37))))))</f>
        <v>85.380479338551609</v>
      </c>
      <c r="BU34" s="75">
        <f>IF('10 (ind)'!BU$1="si",100*(('10 (ind)'!BU33-MIN('10 (ind)'!BU$6:BU$37))/(MAX('10 (ind)'!BU$6:BU$37)-MIN('10 (ind)'!BU$6:BU$37))),ABS(-100+(100*(('10 (ind)'!BU33-MIN('10 (ind)'!BU$6:BU$37))/(MAX('10 (ind)'!BU$6:BU$37)-MIN('10 (ind)'!BU$6:BU$37))))))</f>
        <v>15.507124895222134</v>
      </c>
      <c r="BV34" s="75">
        <f>IF('10 (ind)'!BV$1="si",100*(('10 (ind)'!BV33-MIN('10 (ind)'!BV$6:BV$37))/(MAX('10 (ind)'!BV$6:BV$37)-MIN('10 (ind)'!BV$6:BV$37))),ABS(-100+(100*(('10 (ind)'!BV33-MIN('10 (ind)'!BV$6:BV$37))/(MAX('10 (ind)'!BV$6:BV$37)-MIN('10 (ind)'!BV$6:BV$37))))))</f>
        <v>30.487071557426344</v>
      </c>
      <c r="BW34" s="75">
        <f>IF('10 (ind)'!BW$1="si",100*(('10 (ind)'!BW33-MIN('10 (ind)'!BW$6:BW$37))/(MAX('10 (ind)'!BW$6:BW$37)-MIN('10 (ind)'!BW$6:BW$37))),ABS(-100+(100*(('10 (ind)'!BW33-MIN('10 (ind)'!BW$6:BW$37))/(MAX('10 (ind)'!BW$6:BW$37)-MIN('10 (ind)'!BW$6:BW$37))))))</f>
        <v>48.469454213885641</v>
      </c>
      <c r="BX34" s="75">
        <f>IF('10 (ind)'!BX$1="si",100*(('10 (ind)'!BX33-MIN('10 (ind)'!BX$6:BX$37))/(MAX('10 (ind)'!BX$6:BX$37)-MIN('10 (ind)'!BX$6:BX$37))),ABS(-100+(100*(('10 (ind)'!BX33-MIN('10 (ind)'!BX$6:BX$37))/(MAX('10 (ind)'!BX$6:BX$37)-MIN('10 (ind)'!BX$6:BX$37))))))</f>
        <v>30.764550783143321</v>
      </c>
      <c r="BY34" s="75">
        <f>IF('10 (ind)'!BY$1="si",100*(('10 (ind)'!BY33-MIN('10 (ind)'!BY$6:BY$37))/(MAX('10 (ind)'!BY$6:BY$37)-MIN('10 (ind)'!BY$6:BY$37))),ABS(-100+(100*(('10 (ind)'!BY33-MIN('10 (ind)'!BY$6:BY$37))/(MAX('10 (ind)'!BY$6:BY$37)-MIN('10 (ind)'!BY$6:BY$37))))))</f>
        <v>26.077350907503309</v>
      </c>
      <c r="BZ34" s="75">
        <f>IF('10 (ind)'!BZ$1="si",100*(('10 (ind)'!BZ33-MIN('10 (ind)'!BZ$6:BZ$37))/(MAX('10 (ind)'!BZ$6:BZ$37)-MIN('10 (ind)'!BZ$6:BZ$37))),ABS(-100+(100*(('10 (ind)'!BZ33-MIN('10 (ind)'!BZ$6:BZ$37))/(MAX('10 (ind)'!BZ$6:BZ$37)-MIN('10 (ind)'!BZ$6:BZ$37))))))</f>
        <v>90.937216719763072</v>
      </c>
      <c r="CA34" s="75">
        <f>IF('10 (ind)'!CA$1="si",100*(('10 (ind)'!CA33-MIN('10 (ind)'!CA$6:CA$37))/(MAX('10 (ind)'!CA$6:CA$37)-MIN('10 (ind)'!CA$6:CA$37))),ABS(-100+(100*(('10 (ind)'!CA33-MIN('10 (ind)'!CA$6:CA$37))/(MAX('10 (ind)'!CA$6:CA$37)-MIN('10 (ind)'!CA$6:CA$37))))))</f>
        <v>0</v>
      </c>
      <c r="CB34" s="75">
        <f>IF('10 (ind)'!CB$1="si",100*(('10 (ind)'!CB33-MIN('10 (ind)'!CB$6:CB$37))/(MAX('10 (ind)'!CB$6:CB$37)-MIN('10 (ind)'!CB$6:CB$37))),ABS(-100+(100*(('10 (ind)'!CB33-MIN('10 (ind)'!CB$6:CB$37))/(MAX('10 (ind)'!CB$6:CB$37)-MIN('10 (ind)'!CB$6:CB$37))))))</f>
        <v>70.807453416149059</v>
      </c>
      <c r="CC34" s="75">
        <f>IF('10 (ind)'!CC$1="si",100*(('10 (ind)'!CC33-MIN('10 (ind)'!CC$6:CC$37))/(MAX('10 (ind)'!CC$6:CC$37)-MIN('10 (ind)'!CC$6:CC$37))),ABS(-100+(100*(('10 (ind)'!CC33-MIN('10 (ind)'!CC$6:CC$37))/(MAX('10 (ind)'!CC$6:CC$37)-MIN('10 (ind)'!CC$6:CC$37))))))</f>
        <v>73.224038453621986</v>
      </c>
      <c r="CD34" s="75">
        <f>IF('10 (ind)'!CD$1="si",100*(('10 (ind)'!CD33-MIN('10 (ind)'!CD$6:CD$37))/(MAX('10 (ind)'!CD$6:CD$37)-MIN('10 (ind)'!CD$6:CD$37))),ABS(-100+(100*(('10 (ind)'!CD33-MIN('10 (ind)'!CD$6:CD$37))/(MAX('10 (ind)'!CD$6:CD$37)-MIN('10 (ind)'!CD$6:CD$37))))))</f>
        <v>6.0863457835662613</v>
      </c>
      <c r="CE34" s="75">
        <f>IF('10 (ind)'!CE$1="si",100*(('10 (ind)'!CE33-MIN('10 (ind)'!CE$6:CE$37))/(MAX('10 (ind)'!CE$6:CE$37)-MIN('10 (ind)'!CE$6:CE$37))),ABS(-100+(100*(('10 (ind)'!CE33-MIN('10 (ind)'!CE$6:CE$37))/(MAX('10 (ind)'!CE$6:CE$37)-MIN('10 (ind)'!CE$6:CE$37))))))</f>
        <v>8.4977258987549522</v>
      </c>
      <c r="CF34" s="75">
        <f>IF('10 (ind)'!CF$1="si",100*(('10 (ind)'!CF33-MIN('10 (ind)'!CF$6:CF$37))/(MAX('10 (ind)'!CF$6:CF$37)-MIN('10 (ind)'!CF$6:CF$37))),ABS(-100+(100*(('10 (ind)'!CF33-MIN('10 (ind)'!CF$6:CF$37))/(MAX('10 (ind)'!CF$6:CF$37)-MIN('10 (ind)'!CF$6:CF$37))))))</f>
        <v>52.039710012505367</v>
      </c>
      <c r="CG34" s="75">
        <f>IF('10 (ind)'!CG$1="si",100*(('10 (ind)'!CG33-MIN('10 (ind)'!CG$6:CG$37))/(MAX('10 (ind)'!CG$6:CG$37)-MIN('10 (ind)'!CG$6:CG$37))),ABS(-100+(100*(('10 (ind)'!CG33-MIN('10 (ind)'!CG$6:CG$37))/(MAX('10 (ind)'!CG$6:CG$37)-MIN('10 (ind)'!CG$6:CG$37))))))</f>
        <v>14.789182175912844</v>
      </c>
      <c r="CH34" s="75">
        <f>IF('10 (ind)'!CH$1="si",100*(('10 (ind)'!CH33-MIN('10 (ind)'!CH$6:CH$37))/(MAX('10 (ind)'!CH$6:CH$37)-MIN('10 (ind)'!CH$6:CH$37))),ABS(-100+(100*(('10 (ind)'!CH33-MIN('10 (ind)'!CH$6:CH$37))/(MAX('10 (ind)'!CH$6:CH$37)-MIN('10 (ind)'!CH$6:CH$37))))))</f>
        <v>1.5560275298352537</v>
      </c>
      <c r="CI34" s="75">
        <f>IF('10 (ind)'!CI$1="si",100*(('10 (ind)'!CI33-MIN('10 (ind)'!CI$6:CI$37))/(MAX('10 (ind)'!CI$6:CI$37)-MIN('10 (ind)'!CI$6:CI$37))),ABS(-100+(100*(('10 (ind)'!CI33-MIN('10 (ind)'!CI$6:CI$37))/(MAX('10 (ind)'!CI$6:CI$37)-MIN('10 (ind)'!CI$6:CI$37))))))</f>
        <v>34.224130321438842</v>
      </c>
      <c r="CJ34" s="75">
        <f>IF('10 (ind)'!CJ$1="si",100*(('10 (ind)'!CJ33-MIN('10 (ind)'!CJ$6:CJ$37))/(MAX('10 (ind)'!CJ$6:CJ$37)-MIN('10 (ind)'!CJ$6:CJ$37))),ABS(-100+(100*(('10 (ind)'!CJ33-MIN('10 (ind)'!CJ$6:CJ$37))/(MAX('10 (ind)'!CJ$6:CJ$37)-MIN('10 (ind)'!CJ$6:CJ$37))))))</f>
        <v>7.8258606602415961</v>
      </c>
      <c r="CK34" s="75">
        <f>IF('10 (ind)'!CK$1="si",100*(('10 (ind)'!CK33-MIN('10 (ind)'!CK$6:CK$37))/(MAX('10 (ind)'!CK$6:CK$37)-MIN('10 (ind)'!CK$6:CK$37))),ABS(-100+(100*(('10 (ind)'!CK33-MIN('10 (ind)'!CK$6:CK$37))/(MAX('10 (ind)'!CK$6:CK$37)-MIN('10 (ind)'!CK$6:CK$37))))))</f>
        <v>6.9298582373787641</v>
      </c>
      <c r="CL34" s="75">
        <f>IF('10 (ind)'!CL$1="si",100*(('10 (ind)'!CL33-MIN('10 (ind)'!CL$6:CL$37))/(MAX('10 (ind)'!CL$6:CL$37)-MIN('10 (ind)'!CL$6:CL$37))),ABS(-100+(100*(('10 (ind)'!CL33-MIN('10 (ind)'!CL$6:CL$37))/(MAX('10 (ind)'!CL$6:CL$37)-MIN('10 (ind)'!CL$6:CL$37))))))</f>
        <v>17.572742439033931</v>
      </c>
      <c r="CM34" s="75">
        <f>IF('10 (ind)'!CM$1="si",100*(('10 (ind)'!CM33-MIN('10 (ind)'!CM$6:CM$37))/(MAX('10 (ind)'!CM$6:CM$37)-MIN('10 (ind)'!CM$6:CM$37))),ABS(-100+(100*(('10 (ind)'!CM33-MIN('10 (ind)'!CM$6:CM$37))/(MAX('10 (ind)'!CM$6:CM$37)-MIN('10 (ind)'!CM$6:CM$37))))))</f>
        <v>5.9005024732198939</v>
      </c>
    </row>
    <row r="35" spans="1:91">
      <c r="A35" s="18" t="s">
        <v>436</v>
      </c>
      <c r="B35" s="87">
        <f>IF('10 (ind)'!B$1="si",100*(('10 (ind)'!B34-MIN('10 (ind)'!B$6:B$37))/(MAX('10 (ind)'!B$6:B$37)-MIN('10 (ind)'!B$6:B$37))),ABS(-100+(100*(('10 (ind)'!B34-MIN('10 (ind)'!B$6:B$37))/(MAX('10 (ind)'!B$6:B$37)-MIN('10 (ind)'!B$6:B$37))))))</f>
        <v>10.119856026749954</v>
      </c>
      <c r="C35" s="87">
        <f>IF('10 (ind)'!C$1="si",100*(('10 (ind)'!C34-MIN('10 (ind)'!C$6:C$37))/(MAX('10 (ind)'!C$6:C$37)-MIN('10 (ind)'!C$6:C$37))),ABS(-100+(100*(('10 (ind)'!C34-MIN('10 (ind)'!C$6:C$37))/(MAX('10 (ind)'!C$6:C$37)-MIN('10 (ind)'!C$6:C$37))))))</f>
        <v>19.189453205844615</v>
      </c>
      <c r="D35" s="87">
        <f>IF('10 (ind)'!D$1="si",100*(('10 (ind)'!D34-MIN('10 (ind)'!D$6:D$37))/(MAX('10 (ind)'!D$6:D$37)-MIN('10 (ind)'!D$6:D$37))),ABS(-100+(100*(('10 (ind)'!D34-MIN('10 (ind)'!D$6:D$37))/(MAX('10 (ind)'!D$6:D$37)-MIN('10 (ind)'!D$6:D$37))))))</f>
        <v>93.39080413808955</v>
      </c>
      <c r="E35" s="87">
        <f>IF('10 (ind)'!E$1="si",100*(('10 (ind)'!E34-MIN('10 (ind)'!E$6:E$37))/(MAX('10 (ind)'!E$6:E$37)-MIN('10 (ind)'!E$6:E$37))),ABS(-100+(100*(('10 (ind)'!E34-MIN('10 (ind)'!E$6:E$37))/(MAX('10 (ind)'!E$6:E$37)-MIN('10 (ind)'!E$6:E$37))))))</f>
        <v>59.222195407611594</v>
      </c>
      <c r="F35" s="87">
        <f>IF('10 (ind)'!F$1="si",100*(('10 (ind)'!F34-MIN('10 (ind)'!F$6:F$37))/(MAX('10 (ind)'!F$6:F$37)-MIN('10 (ind)'!F$6:F$37))),ABS(-100+(100*(('10 (ind)'!F34-MIN('10 (ind)'!F$6:F$37))/(MAX('10 (ind)'!F$6:F$37)-MIN('10 (ind)'!F$6:F$37))))))</f>
        <v>56.849315068493155</v>
      </c>
      <c r="G35" s="87">
        <f>IF('10 (ind)'!G$1="si",100*(('10 (ind)'!G34-MIN('10 (ind)'!G$6:G$37))/(MAX('10 (ind)'!G$6:G$37)-MIN('10 (ind)'!G$6:G$37))),ABS(-100+(100*(('10 (ind)'!G34-MIN('10 (ind)'!G$6:G$37))/(MAX('10 (ind)'!G$6:G$37)-MIN('10 (ind)'!G$6:G$37))))))</f>
        <v>0</v>
      </c>
      <c r="H35" s="87">
        <f>IF('10 (ind)'!H$1="si",100*(('10 (ind)'!H34-MIN('10 (ind)'!H$6:H$37))/(MAX('10 (ind)'!H$6:H$37)-MIN('10 (ind)'!H$6:H$37))),ABS(-100+(100*(('10 (ind)'!H34-MIN('10 (ind)'!H$6:H$37))/(MAX('10 (ind)'!H$6:H$37)-MIN('10 (ind)'!H$6:H$37))))))</f>
        <v>0</v>
      </c>
      <c r="I35" s="87">
        <f>IF('10 (ind)'!I$1="si",100*(('10 (ind)'!I34-MIN('10 (ind)'!I$6:I$37))/(MAX('10 (ind)'!I$6:I$37)-MIN('10 (ind)'!I$6:I$37))),ABS(-100+(100*(('10 (ind)'!I34-MIN('10 (ind)'!I$6:I$37))/(MAX('10 (ind)'!I$6:I$37)-MIN('10 (ind)'!I$6:I$37))))))</f>
        <v>26.250000000000007</v>
      </c>
      <c r="J35" s="87">
        <f>IF('10 (ind)'!J$1="si",100*(('10 (ind)'!J34-MIN('10 (ind)'!J$6:J$37))/(MAX('10 (ind)'!J$6:J$37)-MIN('10 (ind)'!J$6:J$37))),ABS(-100+(100*(('10 (ind)'!J34-MIN('10 (ind)'!J$6:J$37))/(MAX('10 (ind)'!J$6:J$37)-MIN('10 (ind)'!J$6:J$37))))))</f>
        <v>42.920353982300874</v>
      </c>
      <c r="K35" s="87">
        <f>IF('10 (ind)'!K$1="si",100*(('10 (ind)'!K34-MIN('10 (ind)'!K$6:K$37))/(MAX('10 (ind)'!K$6:K$37)-MIN('10 (ind)'!K$6:K$37))),ABS(-100+(100*(('10 (ind)'!K34-MIN('10 (ind)'!K$6:K$37))/(MAX('10 (ind)'!K$6:K$37)-MIN('10 (ind)'!K$6:K$37))))))</f>
        <v>3.1474530569172736</v>
      </c>
      <c r="L35" s="87">
        <f>IF('10 (ind)'!L$1="si",100*(('10 (ind)'!L34-MIN('10 (ind)'!L$6:L$37))/(MAX('10 (ind)'!L$6:L$37)-MIN('10 (ind)'!L$6:L$37))),ABS(-100+(100*(('10 (ind)'!L34-MIN('10 (ind)'!L$6:L$37))/(MAX('10 (ind)'!L$6:L$37)-MIN('10 (ind)'!L$6:L$37))))))</f>
        <v>98.319578294991985</v>
      </c>
      <c r="M35" s="87">
        <f>IF('10 (ind)'!M$1="si",100*(('10 (ind)'!M34-MIN('10 (ind)'!M$6:M$37))/(MAX('10 (ind)'!M$6:M$37)-MIN('10 (ind)'!M$6:M$37))),ABS(-100+(100*(('10 (ind)'!M34-MIN('10 (ind)'!M$6:M$37))/(MAX('10 (ind)'!M$6:M$37)-MIN('10 (ind)'!M$6:M$37))))))</f>
        <v>81.935653678854933</v>
      </c>
      <c r="N35" s="87">
        <f>IF('10 (ind)'!N$1="si",100*(('10 (ind)'!N34-MIN('10 (ind)'!N$6:N$37))/(MAX('10 (ind)'!N$6:N$37)-MIN('10 (ind)'!N$6:N$37))),ABS(-100+(100*(('10 (ind)'!N34-MIN('10 (ind)'!N$6:N$37))/(MAX('10 (ind)'!N$6:N$37)-MIN('10 (ind)'!N$6:N$37))))))</f>
        <v>62.495279995354025</v>
      </c>
      <c r="O35" s="87">
        <f>IF('10 (ind)'!O$1="si",100*(('10 (ind)'!O34-MIN('10 (ind)'!O$6:O$37))/(MAX('10 (ind)'!O$6:O$37)-MIN('10 (ind)'!O$6:O$37))),ABS(-100+(100*(('10 (ind)'!O34-MIN('10 (ind)'!O$6:O$37))/(MAX('10 (ind)'!O$6:O$37)-MIN('10 (ind)'!O$6:O$37))))))</f>
        <v>44.886770835426489</v>
      </c>
      <c r="P35" s="87">
        <f>IF('10 (ind)'!P$1="si",100*(('10 (ind)'!P34-MIN('10 (ind)'!P$6:P$37))/(MAX('10 (ind)'!P$6:P$37)-MIN('10 (ind)'!P$6:P$37))),ABS(-100+(100*(('10 (ind)'!P34-MIN('10 (ind)'!P$6:P$37))/(MAX('10 (ind)'!P$6:P$37)-MIN('10 (ind)'!P$6:P$37))))))</f>
        <v>2.6430558970589497</v>
      </c>
      <c r="Q35" s="87">
        <f>IF('10 (ind)'!Q$1="si",100*(('10 (ind)'!Q34-MIN('10 (ind)'!Q$6:Q$37))/(MAX('10 (ind)'!Q$6:Q$37)-MIN('10 (ind)'!Q$6:Q$37))),ABS(-100+(100*(('10 (ind)'!Q34-MIN('10 (ind)'!Q$6:Q$37))/(MAX('10 (ind)'!Q$6:Q$37)-MIN('10 (ind)'!Q$6:Q$37))))))</f>
        <v>60.936730471788216</v>
      </c>
      <c r="R35" s="87">
        <f>IF('10 (ind)'!R$1="si",100*(('10 (ind)'!R34-MIN('10 (ind)'!R$6:R$37))/(MAX('10 (ind)'!R$6:R$37)-MIN('10 (ind)'!R$6:R$37))),ABS(-100+(100*(('10 (ind)'!R34-MIN('10 (ind)'!R$6:R$37))/(MAX('10 (ind)'!R$6:R$37)-MIN('10 (ind)'!R$6:R$37))))))</f>
        <v>1.2747712089269578</v>
      </c>
      <c r="S35" s="75">
        <f>ABS(ABS(('10 (ind)'!S34-((MAX('10 (ind)'!S$6:S$37)+MIN('10 (ind)'!S$6:S$37))/2))/(((MAX('10 (ind)'!S$6:S$37)+MIN('10 (ind)'!S$6:S$37))/2)-MAX('10 (ind)'!S$6:S$37))*100)-100)</f>
        <v>45.033112582781463</v>
      </c>
      <c r="T35" s="75">
        <f>IF('10 (ind)'!T$1="si",100*(('10 (ind)'!T34-MIN('10 (ind)'!T$6:T$37))/(MAX('10 (ind)'!T$6:T$37)-MIN('10 (ind)'!T$6:T$37))),ABS(-100+(100*(('10 (ind)'!T34-MIN('10 (ind)'!T$6:T$37))/(MAX('10 (ind)'!T$6:T$37)-MIN('10 (ind)'!T$6:T$37))))))</f>
        <v>7.971830144136427</v>
      </c>
      <c r="U35" s="75">
        <f>IF('10 (ind)'!U$1="si",100*(('10 (ind)'!U34-MIN('10 (ind)'!U$6:U$37))/(MAX('10 (ind)'!U$6:U$37)-MIN('10 (ind)'!U$6:U$37))),ABS(-100+(100*(('10 (ind)'!U34-MIN('10 (ind)'!U$6:U$37))/(MAX('10 (ind)'!U$6:U$37)-MIN('10 (ind)'!U$6:U$37))))))</f>
        <v>50</v>
      </c>
      <c r="V35" s="75">
        <f>IF('10 (ind)'!V$1="si",100*(('10 (ind)'!V34-MIN('10 (ind)'!V$6:V$37))/(MAX('10 (ind)'!V$6:V$37)-MIN('10 (ind)'!V$6:V$37))),ABS(-100+(100*(('10 (ind)'!V34-MIN('10 (ind)'!V$6:V$37))/(MAX('10 (ind)'!V$6:V$37)-MIN('10 (ind)'!V$6:V$37))))))</f>
        <v>97.972972972972968</v>
      </c>
      <c r="W35" s="75">
        <f>IF('10 (ind)'!W$1="si",100*(('10 (ind)'!W34-MIN('10 (ind)'!W$6:W$37))/(MAX('10 (ind)'!W$6:W$37)-MIN('10 (ind)'!W$6:W$37))),ABS(-100+(100*(('10 (ind)'!W34-MIN('10 (ind)'!W$6:W$37))/(MAX('10 (ind)'!W$6:W$37)-MIN('10 (ind)'!W$6:W$37))))))</f>
        <v>85.66805224073542</v>
      </c>
      <c r="X35" s="75">
        <f>IF('10 (ind)'!X$1="si",100*(('10 (ind)'!X34-MIN('10 (ind)'!X$6:X$37))/(MAX('10 (ind)'!X$6:X$37)-MIN('10 (ind)'!X$6:X$37))),ABS(-100+(100*(('10 (ind)'!X34-MIN('10 (ind)'!X$6:X$37))/(MAX('10 (ind)'!X$6:X$37)-MIN('10 (ind)'!X$6:X$37))))))</f>
        <v>78.484002084483905</v>
      </c>
      <c r="Y35" s="75">
        <f>IF('10 (ind)'!Y$1="si",100*(('10 (ind)'!Y34-MIN('10 (ind)'!Y$6:Y$37))/(MAX('10 (ind)'!Y$6:Y$37)-MIN('10 (ind)'!Y$6:Y$37))),ABS(-100+(100*(('10 (ind)'!Y34-MIN('10 (ind)'!Y$6:Y$37))/(MAX('10 (ind)'!Y$6:Y$37)-MIN('10 (ind)'!Y$6:Y$37))))))</f>
        <v>51.97254418730023</v>
      </c>
      <c r="Z35" s="75">
        <f>IF('10 (ind)'!Z$1="si",100*(('10 (ind)'!Z34-MIN('10 (ind)'!Z$6:Z$37))/(MAX('10 (ind)'!Z$6:Z$37)-MIN('10 (ind)'!Z$6:Z$37))),ABS(-100+(100*(('10 (ind)'!Z34-MIN('10 (ind)'!Z$6:Z$37))/(MAX('10 (ind)'!Z$6:Z$37)-MIN('10 (ind)'!Z$6:Z$37))))))</f>
        <v>17.775953043055608</v>
      </c>
      <c r="AA35" s="75">
        <f>IF('10 (ind)'!AA$1="si",100*(('10 (ind)'!AA34-MIN('10 (ind)'!AA$6:AA$37))/(MAX('10 (ind)'!AA$6:AA$37)-MIN('10 (ind)'!AA$6:AA$37))),ABS(-100+(100*(('10 (ind)'!AA34-MIN('10 (ind)'!AA$6:AA$37))/(MAX('10 (ind)'!AA$6:AA$37)-MIN('10 (ind)'!AA$6:AA$37))))))</f>
        <v>0</v>
      </c>
      <c r="AB35" s="75">
        <f>IF('10 (ind)'!AB$1="si",100*(('10 (ind)'!AB34-MIN('10 (ind)'!AB$6:AB$37))/(MAX('10 (ind)'!AB$6:AB$37)-MIN('10 (ind)'!AB$6:AB$37))),ABS(-100+(100*(('10 (ind)'!AB34-MIN('10 (ind)'!AB$6:AB$37))/(MAX('10 (ind)'!AB$6:AB$37)-MIN('10 (ind)'!AB$6:AB$37))))))</f>
        <v>55.066256902326771</v>
      </c>
      <c r="AC35" s="75">
        <f>IF('10 (ind)'!AC$1="si",100*(('10 (ind)'!AC34-MIN('10 (ind)'!AC$6:AC$37))/(MAX('10 (ind)'!AC$6:AC$37)-MIN('10 (ind)'!AC$6:AC$37))),ABS(-100+(100*(('10 (ind)'!AC34-MIN('10 (ind)'!AC$6:AC$37))/(MAX('10 (ind)'!AC$6:AC$37)-MIN('10 (ind)'!AC$6:AC$37))))))</f>
        <v>59.011422218784162</v>
      </c>
      <c r="AD35" s="75">
        <f>IF('10 (ind)'!AD$1="si",100*(('10 (ind)'!AD34-MIN('10 (ind)'!AD$6:AD$37))/(MAX('10 (ind)'!AD$6:AD$37)-MIN('10 (ind)'!AD$6:AD$37))),ABS(-100+(100*(('10 (ind)'!AD34-MIN('10 (ind)'!AD$6:AD$37))/(MAX('10 (ind)'!AD$6:AD$37)-MIN('10 (ind)'!AD$6:AD$37))))))</f>
        <v>62.486836871358506</v>
      </c>
      <c r="AE35" s="75">
        <f>IF('10 (ind)'!AE$1="si",100*(('10 (ind)'!AE34-MIN('10 (ind)'!AE$6:AE$37))/(MAX('10 (ind)'!AE$6:AE$37)-MIN('10 (ind)'!AE$6:AE$37))),ABS(-100+(100*(('10 (ind)'!AE34-MIN('10 (ind)'!AE$6:AE$37))/(MAX('10 (ind)'!AE$6:AE$37)-MIN('10 (ind)'!AE$6:AE$37))))))</f>
        <v>51.082595855424408</v>
      </c>
      <c r="AF35" s="75">
        <f>IF('10 (ind)'!AF$1="si",100*(('10 (ind)'!AF34-MIN('10 (ind)'!AF$6:AF$37))/(MAX('10 (ind)'!AF$6:AF$37)-MIN('10 (ind)'!AF$6:AF$37))),ABS(-100+(100*(('10 (ind)'!AF34-MIN('10 (ind)'!AF$6:AF$37))/(MAX('10 (ind)'!AF$6:AF$37)-MIN('10 (ind)'!AF$6:AF$37))))))</f>
        <v>65.221074673586585</v>
      </c>
      <c r="AG35" s="75">
        <f>IF('10 (ind)'!AG$1="si",100*(('10 (ind)'!AG34-MIN('10 (ind)'!AG$6:AG$37))/(MAX('10 (ind)'!AG$6:AG$37)-MIN('10 (ind)'!AG$6:AG$37))),ABS(-100+(100*(('10 (ind)'!AG34-MIN('10 (ind)'!AG$6:AG$37))/(MAX('10 (ind)'!AG$6:AG$37)-MIN('10 (ind)'!AG$6:AG$37))))))</f>
        <v>75.814020379042034</v>
      </c>
      <c r="AH35" s="75">
        <f>IF('10 (ind)'!AH$1="si",100*(('10 (ind)'!AH34-MIN('10 (ind)'!AH$6:AH$37))/(MAX('10 (ind)'!AH$6:AH$37)-MIN('10 (ind)'!AH$6:AH$37))),ABS(-100+(100*(('10 (ind)'!AH34-MIN('10 (ind)'!AH$6:AH$37))/(MAX('10 (ind)'!AH$6:AH$37)-MIN('10 (ind)'!AH$6:AH$37))))))</f>
        <v>60.476835682027883</v>
      </c>
      <c r="AI35" s="75">
        <f>IF('10 (ind)'!AI$1="si",100*(('10 (ind)'!AI34-MIN('10 (ind)'!AI$6:AI$37))/(MAX('10 (ind)'!AI$6:AI$37)-MIN('10 (ind)'!AI$6:AI$37))),ABS(-100+(100*(('10 (ind)'!AI34-MIN('10 (ind)'!AI$6:AI$37))/(MAX('10 (ind)'!AI$6:AI$37)-MIN('10 (ind)'!AI$6:AI$37))))))</f>
        <v>0.87088285851615899</v>
      </c>
      <c r="AJ35" s="75">
        <f>IF('10 (ind)'!AJ$1="si",100*(('10 (ind)'!AJ34-MIN('10 (ind)'!AJ$6:AJ$37))/(MAX('10 (ind)'!AJ$6:AJ$37)-MIN('10 (ind)'!AJ$6:AJ$37))),ABS(-100+(100*(('10 (ind)'!AJ34-MIN('10 (ind)'!AJ$6:AJ$37))/(MAX('10 (ind)'!AJ$6:AJ$37)-MIN('10 (ind)'!AJ$6:AJ$37))))))</f>
        <v>83.36316356932042</v>
      </c>
      <c r="AK35" s="75">
        <f>IF('10 (ind)'!AK$1="si",100*(('10 (ind)'!AK34-MIN('10 (ind)'!AK$6:AK$37))/(MAX('10 (ind)'!AK$6:AK$37)-MIN('10 (ind)'!AK$6:AK$37))),ABS(-100+(100*(('10 (ind)'!AK34-MIN('10 (ind)'!AK$6:AK$37))/(MAX('10 (ind)'!AK$6:AK$37)-MIN('10 (ind)'!AK$6:AK$37))))))</f>
        <v>6.2503559294227147</v>
      </c>
      <c r="AL35" s="75">
        <f>IF('10 (ind)'!AL$1="si",100*(('10 (ind)'!AL34-MIN('10 (ind)'!AL$6:AL$37))/(MAX('10 (ind)'!AL$6:AL$37)-MIN('10 (ind)'!AL$6:AL$37))),ABS(-100+(100*(('10 (ind)'!AL34-MIN('10 (ind)'!AL$6:AL$37))/(MAX('10 (ind)'!AL$6:AL$37)-MIN('10 (ind)'!AL$6:AL$37))))))</f>
        <v>100</v>
      </c>
      <c r="AM35" s="75">
        <f>IF('10 (ind)'!AM$1="si",100*(('10 (ind)'!AM34-MIN('10 (ind)'!AM$6:AM$37))/(MAX('10 (ind)'!AM$6:AM$37)-MIN('10 (ind)'!AM$6:AM$37))),ABS(-100+(100*(('10 (ind)'!AM34-MIN('10 (ind)'!AM$6:AM$37))/(MAX('10 (ind)'!AM$6:AM$37)-MIN('10 (ind)'!AM$6:AM$37))))))</f>
        <v>100</v>
      </c>
      <c r="AN35" s="75">
        <f>IF('10 (ind)'!AN$1="si",100*(('10 (ind)'!AN34-MIN('10 (ind)'!AN$6:AN$37))/(MAX('10 (ind)'!AN$6:AN$37)-MIN('10 (ind)'!AN$6:AN$37))),ABS(-100+(100*(('10 (ind)'!AN34-MIN('10 (ind)'!AN$6:AN$37))/(MAX('10 (ind)'!AN$6:AN$37)-MIN('10 (ind)'!AN$6:AN$37))))))</f>
        <v>35.592565193775101</v>
      </c>
      <c r="AO35" s="75">
        <f>IF('10 (ind)'!AO$1="si",100*(('10 (ind)'!AO34-MIN('10 (ind)'!AO$6:AO$37))/(MAX('10 (ind)'!AO$6:AO$37)-MIN('10 (ind)'!AO$6:AO$37))),ABS(-100+(100*(('10 (ind)'!AO34-MIN('10 (ind)'!AO$6:AO$37))/(MAX('10 (ind)'!AO$6:AO$37)-MIN('10 (ind)'!AO$6:AO$37))))))</f>
        <v>65.996318210145816</v>
      </c>
      <c r="AP35" s="75">
        <f>IF('10 (ind)'!AP$1="si",100*(('10 (ind)'!AP34-MIN('10 (ind)'!AP$6:AP$37))/(MAX('10 (ind)'!AP$6:AP$37)-MIN('10 (ind)'!AP$6:AP$37))),ABS(-100+(100*(('10 (ind)'!AP34-MIN('10 (ind)'!AP$6:AP$37))/(MAX('10 (ind)'!AP$6:AP$37)-MIN('10 (ind)'!AP$6:AP$37))))))</f>
        <v>65.72154836139714</v>
      </c>
      <c r="AQ35" s="75">
        <f>IF('10 (ind)'!AQ$1="si",100*(('10 (ind)'!AQ34-MIN('10 (ind)'!AQ$6:AQ$37))/(MAX('10 (ind)'!AQ$6:AQ$37)-MIN('10 (ind)'!AQ$6:AQ$37))),ABS(-100+(100*(('10 (ind)'!AQ34-MIN('10 (ind)'!AQ$6:AQ$37))/(MAX('10 (ind)'!AQ$6:AQ$37)-MIN('10 (ind)'!AQ$6:AQ$37))))))</f>
        <v>1.9120837839589935</v>
      </c>
      <c r="AR35" s="75">
        <f>IF('10 (ind)'!AR$1="si",100*(('10 (ind)'!AR34-MIN('10 (ind)'!AR$6:AR$37))/(MAX('10 (ind)'!AR$6:AR$37)-MIN('10 (ind)'!AR$6:AR$37))),ABS(-100+(100*(('10 (ind)'!AR34-MIN('10 (ind)'!AR$6:AR$37))/(MAX('10 (ind)'!AR$6:AR$37)-MIN('10 (ind)'!AR$6:AR$37))))))</f>
        <v>21.332305985614301</v>
      </c>
      <c r="AS35" s="75">
        <f>IF('10 (ind)'!AS$1="si",100*(('10 (ind)'!AS34-MIN('10 (ind)'!AS$6:AS$37))/(MAX('10 (ind)'!AS$6:AS$37)-MIN('10 (ind)'!AS$6:AS$37))),ABS(-100+(100*(('10 (ind)'!AS34-MIN('10 (ind)'!AS$6:AS$37))/(MAX('10 (ind)'!AS$6:AS$37)-MIN('10 (ind)'!AS$6:AS$37))))))</f>
        <v>100</v>
      </c>
      <c r="AT35" s="75">
        <f>IF('10 (ind)'!AT$1="si",100*(('10 (ind)'!AT34-MIN('10 (ind)'!AT$6:AT$37))/(MAX('10 (ind)'!AT$6:AT$37)-MIN('10 (ind)'!AT$6:AT$37))),ABS(-100+(100*(('10 (ind)'!AT34-MIN('10 (ind)'!AT$6:AT$37))/(MAX('10 (ind)'!AT$6:AT$37)-MIN('10 (ind)'!AT$6:AT$37))))))</f>
        <v>0</v>
      </c>
      <c r="AU35" s="75">
        <f>IF('10 (ind)'!AU$1="si",100*(('10 (ind)'!AU34-MIN('10 (ind)'!AU$6:AU$37))/(MAX('10 (ind)'!AU$6:AU$37)-MIN('10 (ind)'!AU$6:AU$37))),ABS(-100+(100*(('10 (ind)'!AU34-MIN('10 (ind)'!AU$6:AU$37))/(MAX('10 (ind)'!AU$6:AU$37)-MIN('10 (ind)'!AU$6:AU$37))))))</f>
        <v>55.11081939607908</v>
      </c>
      <c r="AV35" s="75">
        <f>IF('10 (ind)'!AV$1="si",100*(('10 (ind)'!AV34-MIN('10 (ind)'!AV$6:AV$37))/(MAX('10 (ind)'!AV$6:AV$37)-MIN('10 (ind)'!AV$6:AV$37))),ABS(-100+(100*(('10 (ind)'!AV34-MIN('10 (ind)'!AV$6:AV$37))/(MAX('10 (ind)'!AV$6:AV$37)-MIN('10 (ind)'!AV$6:AV$37))))))</f>
        <v>89.081455805892546</v>
      </c>
      <c r="AW35" s="75">
        <f>IF('10 (ind)'!AW$1="si",100*(('10 (ind)'!AW34-MIN('10 (ind)'!AW$6:AW$37))/(MAX('10 (ind)'!AW$6:AW$37)-MIN('10 (ind)'!AW$6:AW$37))),ABS(-100+(100*(('10 (ind)'!AW34-MIN('10 (ind)'!AW$6:AW$37))/(MAX('10 (ind)'!AW$6:AW$37)-MIN('10 (ind)'!AW$6:AW$37))))))</f>
        <v>18.758434547908237</v>
      </c>
      <c r="AX35" s="75">
        <f>IF('10 (ind)'!AX$1="si",100*(('10 (ind)'!AX34-MIN('10 (ind)'!AX$6:AX$37))/(MAX('10 (ind)'!AX$6:AX$37)-MIN('10 (ind)'!AX$6:AX$37))),ABS(-100+(100*(('10 (ind)'!AX34-MIN('10 (ind)'!AX$6:AX$37))/(MAX('10 (ind)'!AX$6:AX$37)-MIN('10 (ind)'!AX$6:AX$37))))))</f>
        <v>8.6166082781859963</v>
      </c>
      <c r="AY35" s="75">
        <f>IF('10 (ind)'!AY$1="si",100*(('10 (ind)'!AY34-MIN('10 (ind)'!AY$6:AY$37))/(MAX('10 (ind)'!AY$6:AY$37)-MIN('10 (ind)'!AY$6:AY$37))),ABS(-100+(100*(('10 (ind)'!AY34-MIN('10 (ind)'!AY$6:AY$37))/(MAX('10 (ind)'!AY$6:AY$37)-MIN('10 (ind)'!AY$6:AY$37))))))</f>
        <v>38.582302568981959</v>
      </c>
      <c r="AZ35" s="75">
        <f>IF('10 (ind)'!AZ$1="si",100*(('10 (ind)'!AZ34-MIN('10 (ind)'!AZ$6:AZ$37))/(MAX('10 (ind)'!AZ$6:AZ$37)-MIN('10 (ind)'!AZ$6:AZ$37))),ABS(-100+(100*(('10 (ind)'!AZ34-MIN('10 (ind)'!AZ$6:AZ$37))/(MAX('10 (ind)'!AZ$6:AZ$37)-MIN('10 (ind)'!AZ$6:AZ$37))))))</f>
        <v>27.231984158838589</v>
      </c>
      <c r="BA35" s="75">
        <f>IF('10 (ind)'!BA$1="si",100*(('10 (ind)'!BA34-MIN('10 (ind)'!BA$6:BA$37))/(MAX('10 (ind)'!BA$6:BA$37)-MIN('10 (ind)'!BA$6:BA$37))),ABS(-100+(100*(('10 (ind)'!BA34-MIN('10 (ind)'!BA$6:BA$37))/(MAX('10 (ind)'!BA$6:BA$37)-MIN('10 (ind)'!BA$6:BA$37))))))</f>
        <v>30.191042236567316</v>
      </c>
      <c r="BB35" s="75">
        <f>IF('10 (ind)'!BB$1="si",100*(('10 (ind)'!BB34-MIN('10 (ind)'!BB$6:BB$37))/(MAX('10 (ind)'!BB$6:BB$37)-MIN('10 (ind)'!BB$6:BB$37))),ABS(-100+(100*(('10 (ind)'!BB34-MIN('10 (ind)'!BB$6:BB$37))/(MAX('10 (ind)'!BB$6:BB$37)-MIN('10 (ind)'!BB$6:BB$37))))))</f>
        <v>9.9725600395998182</v>
      </c>
      <c r="BC35" s="75">
        <f>IF('10 (ind)'!BC$1="si",100*(('10 (ind)'!BC34-MIN('10 (ind)'!BC$6:BC$37))/(MAX('10 (ind)'!BC$6:BC$37)-MIN('10 (ind)'!BC$6:BC$37))),ABS(-100+(100*(('10 (ind)'!BC34-MIN('10 (ind)'!BC$6:BC$37))/(MAX('10 (ind)'!BC$6:BC$37)-MIN('10 (ind)'!BC$6:BC$37))))))</f>
        <v>12.025418199091694</v>
      </c>
      <c r="BD35" s="75">
        <f>IF('10 (ind)'!BD$1="si",100*(('10 (ind)'!BD34-MIN('10 (ind)'!BD$6:BD$37))/(MAX('10 (ind)'!BD$6:BD$37)-MIN('10 (ind)'!BD$6:BD$37))),ABS(-100+(100*(('10 (ind)'!BD34-MIN('10 (ind)'!BD$6:BD$37))/(MAX('10 (ind)'!BD$6:BD$37)-MIN('10 (ind)'!BD$6:BD$37))))))</f>
        <v>27.467023635731586</v>
      </c>
      <c r="BE35" s="75">
        <f>IF('10 (ind)'!BE$1="si",100*(('10 (ind)'!BE34-MIN('10 (ind)'!BE$6:BE$37))/(MAX('10 (ind)'!BE$6:BE$37)-MIN('10 (ind)'!BE$6:BE$37))),ABS(-100+(100*(('10 (ind)'!BE34-MIN('10 (ind)'!BE$6:BE$37))/(MAX('10 (ind)'!BE$6:BE$37)-MIN('10 (ind)'!BE$6:BE$37))))))</f>
        <v>8.2255083179297586</v>
      </c>
      <c r="BF35" s="75">
        <f>IF('10 (ind)'!BF$1="si",100*(('10 (ind)'!BF34-MIN('10 (ind)'!BF$6:BF$37))/(MAX('10 (ind)'!BF$6:BF$37)-MIN('10 (ind)'!BF$6:BF$37))),ABS(-100+(100*(('10 (ind)'!BF34-MIN('10 (ind)'!BF$6:BF$37))/(MAX('10 (ind)'!BF$6:BF$37)-MIN('10 (ind)'!BF$6:BF$37))))))</f>
        <v>20.650656492485535</v>
      </c>
      <c r="BG35" s="75">
        <f>IF('10 (ind)'!BG$1="si",100*(('10 (ind)'!BG34-MIN('10 (ind)'!BG$6:BG$37))/(MAX('10 (ind)'!BG$6:BG$37)-MIN('10 (ind)'!BG$6:BG$37))),ABS(-100+(100*(('10 (ind)'!BG34-MIN('10 (ind)'!BG$6:BG$37))/(MAX('10 (ind)'!BG$6:BG$37)-MIN('10 (ind)'!BG$6:BG$37))))))</f>
        <v>22.445899047993098</v>
      </c>
      <c r="BH35" s="75">
        <f>IF('10 (ind)'!BH$1="si",100*(('10 (ind)'!BH34-MIN('10 (ind)'!BH$6:BH$37))/(MAX('10 (ind)'!BH$6:BH$37)-MIN('10 (ind)'!BH$6:BH$37))),ABS(-100+(100*(('10 (ind)'!BH34-MIN('10 (ind)'!BH$6:BH$37))/(MAX('10 (ind)'!BH$6:BH$37)-MIN('10 (ind)'!BH$6:BH$37))))))</f>
        <v>20.43748381424103</v>
      </c>
      <c r="BI35" s="75">
        <f>IF('10 (ind)'!BI$1="si",100*(('10 (ind)'!BI34-MIN('10 (ind)'!BI$6:BI$37))/(MAX('10 (ind)'!BI$6:BI$37)-MIN('10 (ind)'!BI$6:BI$37))),ABS(-100+(100*(('10 (ind)'!BI34-MIN('10 (ind)'!BI$6:BI$37))/(MAX('10 (ind)'!BI$6:BI$37)-MIN('10 (ind)'!BI$6:BI$37))))))</f>
        <v>98.375786247877073</v>
      </c>
      <c r="BJ35" s="75">
        <f>IF('10 (ind)'!BJ$1="si",100*(('10 (ind)'!BJ34-MIN('10 (ind)'!BJ$6:BJ$37))/(MAX('10 (ind)'!BJ$6:BJ$37)-MIN('10 (ind)'!BJ$6:BJ$37))),ABS(-100+(100*(('10 (ind)'!BJ34-MIN('10 (ind)'!BJ$6:BJ$37))/(MAX('10 (ind)'!BJ$6:BJ$37)-MIN('10 (ind)'!BJ$6:BJ$37))))))</f>
        <v>0</v>
      </c>
      <c r="BK35" s="75">
        <f>IF('10 (ind)'!BK$1="si",100*(('10 (ind)'!BK34-MIN('10 (ind)'!BK$6:BK$37))/(MAX('10 (ind)'!BK$6:BK$37)-MIN('10 (ind)'!BK$6:BK$37))),ABS(-100+(100*(('10 (ind)'!BK34-MIN('10 (ind)'!BK$6:BK$37))/(MAX('10 (ind)'!BK$6:BK$37)-MIN('10 (ind)'!BK$6:BK$37))))))</f>
        <v>0</v>
      </c>
      <c r="BL35" s="75">
        <f>IF('10 (ind)'!BL$1="si",100*(('10 (ind)'!BL34-MIN('10 (ind)'!BL$6:BL$37))/(MAX('10 (ind)'!BL$6:BL$37)-MIN('10 (ind)'!BL$6:BL$37))),ABS(-100+(100*(('10 (ind)'!BL34-MIN('10 (ind)'!BL$6:BL$37))/(MAX('10 (ind)'!BL$6:BL$37)-MIN('10 (ind)'!BL$6:BL$37))))))</f>
        <v>0</v>
      </c>
      <c r="BM35" s="75">
        <f>IF('10 (ind)'!BM$1="si",100*(('10 (ind)'!BM34-MIN('10 (ind)'!BM$6:BM$37))/(MAX('10 (ind)'!BM$6:BM$37)-MIN('10 (ind)'!BM$6:BM$37))),ABS(-100+(100*(('10 (ind)'!BM34-MIN('10 (ind)'!BM$6:BM$37))/(MAX('10 (ind)'!BM$6:BM$37)-MIN('10 (ind)'!BM$6:BM$37))))))</f>
        <v>33.766537369475515</v>
      </c>
      <c r="BN35" s="75">
        <f>IF('10 (ind)'!BN$1="si",100*(('10 (ind)'!BN34-MIN('10 (ind)'!BN$6:BN$37))/(MAX('10 (ind)'!BN$6:BN$37)-MIN('10 (ind)'!BN$6:BN$37))),ABS(-100+(100*(('10 (ind)'!BN34-MIN('10 (ind)'!BN$6:BN$37))/(MAX('10 (ind)'!BN$6:BN$37)-MIN('10 (ind)'!BN$6:BN$37))))))</f>
        <v>12.587825270932134</v>
      </c>
      <c r="BO35" s="75">
        <f>IF('10 (ind)'!BO$1="si",100*(('10 (ind)'!BO34-MIN('10 (ind)'!BO$6:BO$37))/(MAX('10 (ind)'!BO$6:BO$37)-MIN('10 (ind)'!BO$6:BO$37))),ABS(-100+(100*(('10 (ind)'!BO34-MIN('10 (ind)'!BO$6:BO$37))/(MAX('10 (ind)'!BO$6:BO$37)-MIN('10 (ind)'!BO$6:BO$37))))))</f>
        <v>5.1582438736618874</v>
      </c>
      <c r="BP35" s="75">
        <f>IF('10 (ind)'!BP$1="si",100*(('10 (ind)'!BP34-MIN('10 (ind)'!BP$6:BP$37))/(MAX('10 (ind)'!BP$6:BP$37)-MIN('10 (ind)'!BP$6:BP$37))),ABS(-100+(100*(('10 (ind)'!BP34-MIN('10 (ind)'!BP$6:BP$37))/(MAX('10 (ind)'!BP$6:BP$37)-MIN('10 (ind)'!BP$6:BP$37))))))</f>
        <v>4.8449708207424322</v>
      </c>
      <c r="BQ35" s="75">
        <f>IF('10 (ind)'!BQ$1="si",100*(('10 (ind)'!BQ34-MIN('10 (ind)'!BQ$6:BQ$37))/(MAX('10 (ind)'!BQ$6:BQ$37)-MIN('10 (ind)'!BQ$6:BQ$37))),ABS(-100+(100*(('10 (ind)'!BQ34-MIN('10 (ind)'!BQ$6:BQ$37))/(MAX('10 (ind)'!BQ$6:BQ$37)-MIN('10 (ind)'!BQ$6:BQ$37))))))</f>
        <v>12.177382145615223</v>
      </c>
      <c r="BR35" s="75">
        <f>IF('10 (ind)'!BR$1="si",100*(('10 (ind)'!BR34-MIN('10 (ind)'!BR$6:BR$37))/(MAX('10 (ind)'!BR$6:BR$37)-MIN('10 (ind)'!BR$6:BR$37))),ABS(-100+(100*(('10 (ind)'!BR34-MIN('10 (ind)'!BR$6:BR$37))/(MAX('10 (ind)'!BP$6:BP$37)-MIN('10 (ind)'!BR$6:BR$37))))))</f>
        <v>0</v>
      </c>
      <c r="BS35" s="75">
        <f>IF('10 (ind)'!BS$1="si",100*(('10 (ind)'!BS34-MIN('10 (ind)'!BS$6:BS$37))/(MAX('10 (ind)'!BS$6:BS$37)-MIN('10 (ind)'!BS$6:BS$37))),ABS(-100+(100*(('10 (ind)'!BS34-MIN('10 (ind)'!BS$6:BS$37))/(MAX('10 (ind)'!BQ$6:BQ$37)-MIN('10 (ind)'!BS$6:BS$37))))))</f>
        <v>39.754037888136359</v>
      </c>
      <c r="BT35" s="75">
        <f>IF('10 (ind)'!BT$1="si",100*(('10 (ind)'!BT34-MIN('10 (ind)'!BT$6:BT$37))/(MAX('10 (ind)'!BT$6:BT$37)-MIN('10 (ind)'!BT$6:BT$37))),ABS(-100+(100*(('10 (ind)'!BT34-MIN('10 (ind)'!BT$6:BT$37))/(MAX('10 (ind)'!BR$6:BR$37)-MIN('10 (ind)'!BT$6:BT$37))))))</f>
        <v>92.286917932277845</v>
      </c>
      <c r="BU35" s="75">
        <f>IF('10 (ind)'!BU$1="si",100*(('10 (ind)'!BU34-MIN('10 (ind)'!BU$6:BU$37))/(MAX('10 (ind)'!BU$6:BU$37)-MIN('10 (ind)'!BU$6:BU$37))),ABS(-100+(100*(('10 (ind)'!BU34-MIN('10 (ind)'!BU$6:BU$37))/(MAX('10 (ind)'!BU$6:BU$37)-MIN('10 (ind)'!BU$6:BU$37))))))</f>
        <v>37.824811399832384</v>
      </c>
      <c r="BV35" s="75">
        <f>IF('10 (ind)'!BV$1="si",100*(('10 (ind)'!BV34-MIN('10 (ind)'!BV$6:BV$37))/(MAX('10 (ind)'!BV$6:BV$37)-MIN('10 (ind)'!BV$6:BV$37))),ABS(-100+(100*(('10 (ind)'!BV34-MIN('10 (ind)'!BV$6:BV$37))/(MAX('10 (ind)'!BV$6:BV$37)-MIN('10 (ind)'!BV$6:BV$37))))))</f>
        <v>22.940469031870123</v>
      </c>
      <c r="BW35" s="75">
        <f>IF('10 (ind)'!BW$1="si",100*(('10 (ind)'!BW34-MIN('10 (ind)'!BW$6:BW$37))/(MAX('10 (ind)'!BW$6:BW$37)-MIN('10 (ind)'!BW$6:BW$37))),ABS(-100+(100*(('10 (ind)'!BW34-MIN('10 (ind)'!BW$6:BW$37))/(MAX('10 (ind)'!BW$6:BW$37)-MIN('10 (ind)'!BW$6:BW$37))))))</f>
        <v>57.561547479484176</v>
      </c>
      <c r="BX35" s="75">
        <f>IF('10 (ind)'!BX$1="si",100*(('10 (ind)'!BX34-MIN('10 (ind)'!BX$6:BX$37))/(MAX('10 (ind)'!BX$6:BX$37)-MIN('10 (ind)'!BX$6:BX$37))),ABS(-100+(100*(('10 (ind)'!BX34-MIN('10 (ind)'!BX$6:BX$37))/(MAX('10 (ind)'!BX$6:BX$37)-MIN('10 (ind)'!BX$6:BX$37))))))</f>
        <v>47.089450270100066</v>
      </c>
      <c r="BY35" s="75">
        <f>IF('10 (ind)'!BY$1="si",100*(('10 (ind)'!BY34-MIN('10 (ind)'!BY$6:BY$37))/(MAX('10 (ind)'!BY$6:BY$37)-MIN('10 (ind)'!BY$6:BY$37))),ABS(-100+(100*(('10 (ind)'!BY34-MIN('10 (ind)'!BY$6:BY$37))/(MAX('10 (ind)'!BY$6:BY$37)-MIN('10 (ind)'!BY$6:BY$37))))))</f>
        <v>8.1010029437111708</v>
      </c>
      <c r="BZ35" s="75">
        <f>IF('10 (ind)'!BZ$1="si",100*(('10 (ind)'!BZ34-MIN('10 (ind)'!BZ$6:BZ$37))/(MAX('10 (ind)'!BZ$6:BZ$37)-MIN('10 (ind)'!BZ$6:BZ$37))),ABS(-100+(100*(('10 (ind)'!BZ34-MIN('10 (ind)'!BZ$6:BZ$37))/(MAX('10 (ind)'!BZ$6:BZ$37)-MIN('10 (ind)'!BZ$6:BZ$37))))))</f>
        <v>0</v>
      </c>
      <c r="CA35" s="75">
        <f>IF('10 (ind)'!CA$1="si",100*(('10 (ind)'!CA34-MIN('10 (ind)'!CA$6:CA$37))/(MAX('10 (ind)'!CA$6:CA$37)-MIN('10 (ind)'!CA$6:CA$37))),ABS(-100+(100*(('10 (ind)'!CA34-MIN('10 (ind)'!CA$6:CA$37))/(MAX('10 (ind)'!CA$6:CA$37)-MIN('10 (ind)'!CA$6:CA$37))))))</f>
        <v>3.7601422570545622</v>
      </c>
      <c r="CB35" s="75">
        <f>IF('10 (ind)'!CB$1="si",100*(('10 (ind)'!CB34-MIN('10 (ind)'!CB$6:CB$37))/(MAX('10 (ind)'!CB$6:CB$37)-MIN('10 (ind)'!CB$6:CB$37))),ABS(-100+(100*(('10 (ind)'!CB34-MIN('10 (ind)'!CB$6:CB$37))/(MAX('10 (ind)'!CB$6:CB$37)-MIN('10 (ind)'!CB$6:CB$37))))))</f>
        <v>47.826086956521742</v>
      </c>
      <c r="CC35" s="75">
        <f>IF('10 (ind)'!CC$1="si",100*(('10 (ind)'!CC34-MIN('10 (ind)'!CC$6:CC$37))/(MAX('10 (ind)'!CC$6:CC$37)-MIN('10 (ind)'!CC$6:CC$37))),ABS(-100+(100*(('10 (ind)'!CC34-MIN('10 (ind)'!CC$6:CC$37))/(MAX('10 (ind)'!CC$6:CC$37)-MIN('10 (ind)'!CC$6:CC$37))))))</f>
        <v>2.8841190919382029</v>
      </c>
      <c r="CD35" s="75">
        <f>IF('10 (ind)'!CD$1="si",100*(('10 (ind)'!CD34-MIN('10 (ind)'!CD$6:CD$37))/(MAX('10 (ind)'!CD$6:CD$37)-MIN('10 (ind)'!CD$6:CD$37))),ABS(-100+(100*(('10 (ind)'!CD34-MIN('10 (ind)'!CD$6:CD$37))/(MAX('10 (ind)'!CD$6:CD$37)-MIN('10 (ind)'!CD$6:CD$37))))))</f>
        <v>0</v>
      </c>
      <c r="CE35" s="75">
        <f>IF('10 (ind)'!CE$1="si",100*(('10 (ind)'!CE34-MIN('10 (ind)'!CE$6:CE$37))/(MAX('10 (ind)'!CE$6:CE$37)-MIN('10 (ind)'!CE$6:CE$37))),ABS(-100+(100*(('10 (ind)'!CE34-MIN('10 (ind)'!CE$6:CE$37))/(MAX('10 (ind)'!CE$6:CE$37)-MIN('10 (ind)'!CE$6:CE$37))))))</f>
        <v>4.3265572286561618</v>
      </c>
      <c r="CF35" s="75">
        <f>IF('10 (ind)'!CF$1="si",100*(('10 (ind)'!CF34-MIN('10 (ind)'!CF$6:CF$37))/(MAX('10 (ind)'!CF$6:CF$37)-MIN('10 (ind)'!CF$6:CF$37))),ABS(-100+(100*(('10 (ind)'!CF34-MIN('10 (ind)'!CF$6:CF$37))/(MAX('10 (ind)'!CF$6:CF$37)-MIN('10 (ind)'!CF$6:CF$37))))))</f>
        <v>7.3685819619934261</v>
      </c>
      <c r="CG35" s="75">
        <f>IF('10 (ind)'!CG$1="si",100*(('10 (ind)'!CG34-MIN('10 (ind)'!CG$6:CG$37))/(MAX('10 (ind)'!CG$6:CG$37)-MIN('10 (ind)'!CG$6:CG$37))),ABS(-100+(100*(('10 (ind)'!CG34-MIN('10 (ind)'!CG$6:CG$37))/(MAX('10 (ind)'!CG$6:CG$37)-MIN('10 (ind)'!CG$6:CG$37))))))</f>
        <v>15.520030856686704</v>
      </c>
      <c r="CH35" s="75">
        <f>IF('10 (ind)'!CH$1="si",100*(('10 (ind)'!CH34-MIN('10 (ind)'!CH$6:CH$37))/(MAX('10 (ind)'!CH$6:CH$37)-MIN('10 (ind)'!CH$6:CH$37))),ABS(-100+(100*(('10 (ind)'!CH34-MIN('10 (ind)'!CH$6:CH$37))/(MAX('10 (ind)'!CH$6:CH$37)-MIN('10 (ind)'!CH$6:CH$37))))))</f>
        <v>5.4849801723545122</v>
      </c>
      <c r="CI35" s="75">
        <f>IF('10 (ind)'!CI$1="si",100*(('10 (ind)'!CI34-MIN('10 (ind)'!CI$6:CI$37))/(MAX('10 (ind)'!CI$6:CI$37)-MIN('10 (ind)'!CI$6:CI$37))),ABS(-100+(100*(('10 (ind)'!CI34-MIN('10 (ind)'!CI$6:CI$37))/(MAX('10 (ind)'!CI$6:CI$37)-MIN('10 (ind)'!CI$6:CI$37))))))</f>
        <v>61.607568997026384</v>
      </c>
      <c r="CJ35" s="75">
        <f>IF('10 (ind)'!CJ$1="si",100*(('10 (ind)'!CJ34-MIN('10 (ind)'!CJ$6:CJ$37))/(MAX('10 (ind)'!CJ$6:CJ$37)-MIN('10 (ind)'!CJ$6:CJ$37))),ABS(-100+(100*(('10 (ind)'!CJ34-MIN('10 (ind)'!CJ$6:CJ$37))/(MAX('10 (ind)'!CJ$6:CJ$37)-MIN('10 (ind)'!CJ$6:CJ$37))))))</f>
        <v>28.782604562264968</v>
      </c>
      <c r="CK35" s="75">
        <f>IF('10 (ind)'!CK$1="si",100*(('10 (ind)'!CK34-MIN('10 (ind)'!CK$6:CK$37))/(MAX('10 (ind)'!CK$6:CK$37)-MIN('10 (ind)'!CK$6:CK$37))),ABS(-100+(100*(('10 (ind)'!CK34-MIN('10 (ind)'!CK$6:CK$37))/(MAX('10 (ind)'!CK$6:CK$37)-MIN('10 (ind)'!CK$6:CK$37))))))</f>
        <v>9.6016922902210222</v>
      </c>
      <c r="CL35" s="75">
        <f>IF('10 (ind)'!CL$1="si",100*(('10 (ind)'!CL34-MIN('10 (ind)'!CL$6:CL$37))/(MAX('10 (ind)'!CL$6:CL$37)-MIN('10 (ind)'!CL$6:CL$37))),ABS(-100+(100*(('10 (ind)'!CL34-MIN('10 (ind)'!CL$6:CL$37))/(MAX('10 (ind)'!CL$6:CL$37)-MIN('10 (ind)'!CL$6:CL$37))))))</f>
        <v>20.329248460961079</v>
      </c>
      <c r="CM35" s="75">
        <f>IF('10 (ind)'!CM$1="si",100*(('10 (ind)'!CM34-MIN('10 (ind)'!CM$6:CM$37))/(MAX('10 (ind)'!CM$6:CM$37)-MIN('10 (ind)'!CM$6:CM$37))),ABS(-100+(100*(('10 (ind)'!CM34-MIN('10 (ind)'!CM$6:CM$37))/(MAX('10 (ind)'!CM$6:CM$37)-MIN('10 (ind)'!CM$6:CM$37))))))</f>
        <v>11.209300888209242</v>
      </c>
    </row>
    <row r="36" spans="1:91">
      <c r="A36" s="18" t="s">
        <v>437</v>
      </c>
      <c r="B36" s="87">
        <f>IF('10 (ind)'!B$1="si",100*(('10 (ind)'!B35-MIN('10 (ind)'!B$6:B$37))/(MAX('10 (ind)'!B$6:B$37)-MIN('10 (ind)'!B$6:B$37))),ABS(-100+(100*(('10 (ind)'!B35-MIN('10 (ind)'!B$6:B$37))/(MAX('10 (ind)'!B$6:B$37)-MIN('10 (ind)'!B$6:B$37))))))</f>
        <v>17.804500820199205</v>
      </c>
      <c r="C36" s="87">
        <f>IF('10 (ind)'!C$1="si",100*(('10 (ind)'!C35-MIN('10 (ind)'!C$6:C$37))/(MAX('10 (ind)'!C$6:C$37)-MIN('10 (ind)'!C$6:C$37))),ABS(-100+(100*(('10 (ind)'!C35-MIN('10 (ind)'!C$6:C$37))/(MAX('10 (ind)'!C$6:C$37)-MIN('10 (ind)'!C$6:C$37))))))</f>
        <v>16.40324516743242</v>
      </c>
      <c r="D36" s="87">
        <f>IF('10 (ind)'!D$1="si",100*(('10 (ind)'!D35-MIN('10 (ind)'!D$6:D$37))/(MAX('10 (ind)'!D$6:D$37)-MIN('10 (ind)'!D$6:D$37))),ABS(-100+(100*(('10 (ind)'!D35-MIN('10 (ind)'!D$6:D$37))/(MAX('10 (ind)'!D$6:D$37)-MIN('10 (ind)'!D$6:D$37))))))</f>
        <v>77.894644680553483</v>
      </c>
      <c r="E36" s="87">
        <f>IF('10 (ind)'!E$1="si",100*(('10 (ind)'!E35-MIN('10 (ind)'!E$6:E$37))/(MAX('10 (ind)'!E$6:E$37)-MIN('10 (ind)'!E$6:E$37))),ABS(-100+(100*(('10 (ind)'!E35-MIN('10 (ind)'!E$6:E$37))/(MAX('10 (ind)'!E$6:E$37)-MIN('10 (ind)'!E$6:E$37))))))</f>
        <v>62.538830057889228</v>
      </c>
      <c r="F36" s="87">
        <f>IF('10 (ind)'!F$1="si",100*(('10 (ind)'!F35-MIN('10 (ind)'!F$6:F$37))/(MAX('10 (ind)'!F$6:F$37)-MIN('10 (ind)'!F$6:F$37))),ABS(-100+(100*(('10 (ind)'!F35-MIN('10 (ind)'!F$6:F$37))/(MAX('10 (ind)'!F$6:F$37)-MIN('10 (ind)'!F$6:F$37))))))</f>
        <v>71.232876712328775</v>
      </c>
      <c r="G36" s="87">
        <f>IF('10 (ind)'!G$1="si",100*(('10 (ind)'!G35-MIN('10 (ind)'!G$6:G$37))/(MAX('10 (ind)'!G$6:G$37)-MIN('10 (ind)'!G$6:G$37))),ABS(-100+(100*(('10 (ind)'!G35-MIN('10 (ind)'!G$6:G$37))/(MAX('10 (ind)'!G$6:G$37)-MIN('10 (ind)'!G$6:G$37))))))</f>
        <v>10.169491525423737</v>
      </c>
      <c r="H36" s="87">
        <f>IF('10 (ind)'!H$1="si",100*(('10 (ind)'!H35-MIN('10 (ind)'!H$6:H$37))/(MAX('10 (ind)'!H$6:H$37)-MIN('10 (ind)'!H$6:H$37))),ABS(-100+(100*(('10 (ind)'!H35-MIN('10 (ind)'!H$6:H$37))/(MAX('10 (ind)'!H$6:H$37)-MIN('10 (ind)'!H$6:H$37))))))</f>
        <v>68.07692307692308</v>
      </c>
      <c r="I36" s="87">
        <f>IF('10 (ind)'!I$1="si",100*(('10 (ind)'!I35-MIN('10 (ind)'!I$6:I$37))/(MAX('10 (ind)'!I$6:I$37)-MIN('10 (ind)'!I$6:I$37))),ABS(-100+(100*(('10 (ind)'!I35-MIN('10 (ind)'!I$6:I$37))/(MAX('10 (ind)'!I$6:I$37)-MIN('10 (ind)'!I$6:I$37))))))</f>
        <v>0</v>
      </c>
      <c r="J36" s="87">
        <f>IF('10 (ind)'!J$1="si",100*(('10 (ind)'!J35-MIN('10 (ind)'!J$6:J$37))/(MAX('10 (ind)'!J$6:J$37)-MIN('10 (ind)'!J$6:J$37))),ABS(-100+(100*(('10 (ind)'!J35-MIN('10 (ind)'!J$6:J$37))/(MAX('10 (ind)'!J$6:J$37)-MIN('10 (ind)'!J$6:J$37))))))</f>
        <v>0</v>
      </c>
      <c r="K36" s="87">
        <f>IF('10 (ind)'!K$1="si",100*(('10 (ind)'!K35-MIN('10 (ind)'!K$6:K$37))/(MAX('10 (ind)'!K$6:K$37)-MIN('10 (ind)'!K$6:K$37))),ABS(-100+(100*(('10 (ind)'!K35-MIN('10 (ind)'!K$6:K$37))/(MAX('10 (ind)'!K$6:K$37)-MIN('10 (ind)'!K$6:K$37))))))</f>
        <v>32.893737793188066</v>
      </c>
      <c r="L36" s="87">
        <f>IF('10 (ind)'!L$1="si",100*(('10 (ind)'!L35-MIN('10 (ind)'!L$6:L$37))/(MAX('10 (ind)'!L$6:L$37)-MIN('10 (ind)'!L$6:L$37))),ABS(-100+(100*(('10 (ind)'!L35-MIN('10 (ind)'!L$6:L$37))/(MAX('10 (ind)'!L$6:L$37)-MIN('10 (ind)'!L$6:L$37))))))</f>
        <v>97.540374854783764</v>
      </c>
      <c r="M36" s="87">
        <f>IF('10 (ind)'!M$1="si",100*(('10 (ind)'!M35-MIN('10 (ind)'!M$6:M$37))/(MAX('10 (ind)'!M$6:M$37)-MIN('10 (ind)'!M$6:M$37))),ABS(-100+(100*(('10 (ind)'!M35-MIN('10 (ind)'!M$6:M$37))/(MAX('10 (ind)'!M$6:M$37)-MIN('10 (ind)'!M$6:M$37))))))</f>
        <v>21.800603571442796</v>
      </c>
      <c r="N36" s="87">
        <f>IF('10 (ind)'!N$1="si",100*(('10 (ind)'!N35-MIN('10 (ind)'!N$6:N$37))/(MAX('10 (ind)'!N$6:N$37)-MIN('10 (ind)'!N$6:N$37))),ABS(-100+(100*(('10 (ind)'!N35-MIN('10 (ind)'!N$6:N$37))/(MAX('10 (ind)'!N$6:N$37)-MIN('10 (ind)'!N$6:N$37))))))</f>
        <v>100</v>
      </c>
      <c r="O36" s="87">
        <f>IF('10 (ind)'!O$1="si",100*(('10 (ind)'!O35-MIN('10 (ind)'!O$6:O$37))/(MAX('10 (ind)'!O$6:O$37)-MIN('10 (ind)'!O$6:O$37))),ABS(-100+(100*(('10 (ind)'!O35-MIN('10 (ind)'!O$6:O$37))/(MAX('10 (ind)'!O$6:O$37)-MIN('10 (ind)'!O$6:O$37))))))</f>
        <v>7.6382957486510321</v>
      </c>
      <c r="P36" s="87">
        <f>IF('10 (ind)'!P$1="si",100*(('10 (ind)'!P35-MIN('10 (ind)'!P$6:P$37))/(MAX('10 (ind)'!P$6:P$37)-MIN('10 (ind)'!P$6:P$37))),ABS(-100+(100*(('10 (ind)'!P35-MIN('10 (ind)'!P$6:P$37))/(MAX('10 (ind)'!P$6:P$37)-MIN('10 (ind)'!P$6:P$37))))))</f>
        <v>8.216736509606406</v>
      </c>
      <c r="Q36" s="87">
        <f>IF('10 (ind)'!Q$1="si",100*(('10 (ind)'!Q35-MIN('10 (ind)'!Q$6:Q$37))/(MAX('10 (ind)'!Q$6:Q$37)-MIN('10 (ind)'!Q$6:Q$37))),ABS(-100+(100*(('10 (ind)'!Q35-MIN('10 (ind)'!Q$6:Q$37))/(MAX('10 (ind)'!Q$6:Q$37)-MIN('10 (ind)'!Q$6:Q$37))))))</f>
        <v>10.912468801956409</v>
      </c>
      <c r="R36" s="87">
        <f>IF('10 (ind)'!R$1="si",100*(('10 (ind)'!R35-MIN('10 (ind)'!R$6:R$37))/(MAX('10 (ind)'!R$6:R$37)-MIN('10 (ind)'!R$6:R$37))),ABS(-100+(100*(('10 (ind)'!R35-MIN('10 (ind)'!R$6:R$37))/(MAX('10 (ind)'!R$6:R$37)-MIN('10 (ind)'!R$6:R$37))))))</f>
        <v>3.490983246025686</v>
      </c>
      <c r="S36" s="75">
        <f>ABS(ABS(('10 (ind)'!S35-((MAX('10 (ind)'!S$6:S$37)+MIN('10 (ind)'!S$6:S$37))/2))/(((MAX('10 (ind)'!S$6:S$37)+MIN('10 (ind)'!S$6:S$37))/2)-MAX('10 (ind)'!S$6:S$37))*100)-100)</f>
        <v>25.165562913907294</v>
      </c>
      <c r="T36" s="75">
        <f>IF('10 (ind)'!T$1="si",100*(('10 (ind)'!T35-MIN('10 (ind)'!T$6:T$37))/(MAX('10 (ind)'!T$6:T$37)-MIN('10 (ind)'!T$6:T$37))),ABS(-100+(100*(('10 (ind)'!T35-MIN('10 (ind)'!T$6:T$37))/(MAX('10 (ind)'!T$6:T$37)-MIN('10 (ind)'!T$6:T$37))))))</f>
        <v>44.85959896803498</v>
      </c>
      <c r="U36" s="75">
        <f>IF('10 (ind)'!U$1="si",100*(('10 (ind)'!U35-MIN('10 (ind)'!U$6:U$37))/(MAX('10 (ind)'!U$6:U$37)-MIN('10 (ind)'!U$6:U$37))),ABS(-100+(100*(('10 (ind)'!U35-MIN('10 (ind)'!U$6:U$37))/(MAX('10 (ind)'!U$6:U$37)-MIN('10 (ind)'!U$6:U$37))))))</f>
        <v>0</v>
      </c>
      <c r="V36" s="75">
        <f>IF('10 (ind)'!V$1="si",100*(('10 (ind)'!V35-MIN('10 (ind)'!V$6:V$37))/(MAX('10 (ind)'!V$6:V$37)-MIN('10 (ind)'!V$6:V$37))),ABS(-100+(100*(('10 (ind)'!V35-MIN('10 (ind)'!V$6:V$37))/(MAX('10 (ind)'!V$6:V$37)-MIN('10 (ind)'!V$6:V$37))))))</f>
        <v>0</v>
      </c>
      <c r="W36" s="75">
        <f>IF('10 (ind)'!W$1="si",100*(('10 (ind)'!W35-MIN('10 (ind)'!W$6:W$37))/(MAX('10 (ind)'!W$6:W$37)-MIN('10 (ind)'!W$6:W$37))),ABS(-100+(100*(('10 (ind)'!W35-MIN('10 (ind)'!W$6:W$37))/(MAX('10 (ind)'!W$6:W$37)-MIN('10 (ind)'!W$6:W$37))))))</f>
        <v>35.190511076614804</v>
      </c>
      <c r="X36" s="75">
        <f>IF('10 (ind)'!X$1="si",100*(('10 (ind)'!X35-MIN('10 (ind)'!X$6:X$37))/(MAX('10 (ind)'!X$6:X$37)-MIN('10 (ind)'!X$6:X$37))),ABS(-100+(100*(('10 (ind)'!X35-MIN('10 (ind)'!X$6:X$37))/(MAX('10 (ind)'!X$6:X$37)-MIN('10 (ind)'!X$6:X$37))))))</f>
        <v>35.883713232897833</v>
      </c>
      <c r="Y36" s="75">
        <f>IF('10 (ind)'!Y$1="si",100*(('10 (ind)'!Y35-MIN('10 (ind)'!Y$6:Y$37))/(MAX('10 (ind)'!Y$6:Y$37)-MIN('10 (ind)'!Y$6:Y$37))),ABS(-100+(100*(('10 (ind)'!Y35-MIN('10 (ind)'!Y$6:Y$37))/(MAX('10 (ind)'!Y$6:Y$37)-MIN('10 (ind)'!Y$6:Y$37))))))</f>
        <v>32.988370749740085</v>
      </c>
      <c r="Z36" s="75">
        <f>IF('10 (ind)'!Z$1="si",100*(('10 (ind)'!Z35-MIN('10 (ind)'!Z$6:Z$37))/(MAX('10 (ind)'!Z$6:Z$37)-MIN('10 (ind)'!Z$6:Z$37))),ABS(-100+(100*(('10 (ind)'!Z35-MIN('10 (ind)'!Z$6:Z$37))/(MAX('10 (ind)'!Z$6:Z$37)-MIN('10 (ind)'!Z$6:Z$37))))))</f>
        <v>42.539792711760249</v>
      </c>
      <c r="AA36" s="75">
        <f>IF('10 (ind)'!AA$1="si",100*(('10 (ind)'!AA35-MIN('10 (ind)'!AA$6:AA$37))/(MAX('10 (ind)'!AA$6:AA$37)-MIN('10 (ind)'!AA$6:AA$37))),ABS(-100+(100*(('10 (ind)'!AA35-MIN('10 (ind)'!AA$6:AA$37))/(MAX('10 (ind)'!AA$6:AA$37)-MIN('10 (ind)'!AA$6:AA$37))))))</f>
        <v>50.307314692822658</v>
      </c>
      <c r="AB36" s="75">
        <f>IF('10 (ind)'!AB$1="si",100*(('10 (ind)'!AB35-MIN('10 (ind)'!AB$6:AB$37))/(MAX('10 (ind)'!AB$6:AB$37)-MIN('10 (ind)'!AB$6:AB$37))),ABS(-100+(100*(('10 (ind)'!AB35-MIN('10 (ind)'!AB$6:AB$37))/(MAX('10 (ind)'!AB$6:AB$37)-MIN('10 (ind)'!AB$6:AB$37))))))</f>
        <v>28.042697037945132</v>
      </c>
      <c r="AC36" s="75">
        <f>IF('10 (ind)'!AC$1="si",100*(('10 (ind)'!AC35-MIN('10 (ind)'!AC$6:AC$37))/(MAX('10 (ind)'!AC$6:AC$37)-MIN('10 (ind)'!AC$6:AC$37))),ABS(-100+(100*(('10 (ind)'!AC35-MIN('10 (ind)'!AC$6:AC$37))/(MAX('10 (ind)'!AC$6:AC$37)-MIN('10 (ind)'!AC$6:AC$37))))))</f>
        <v>41.232018627008273</v>
      </c>
      <c r="AD36" s="75">
        <f>IF('10 (ind)'!AD$1="si",100*(('10 (ind)'!AD35-MIN('10 (ind)'!AD$6:AD$37))/(MAX('10 (ind)'!AD$6:AD$37)-MIN('10 (ind)'!AD$6:AD$37))),ABS(-100+(100*(('10 (ind)'!AD35-MIN('10 (ind)'!AD$6:AD$37))/(MAX('10 (ind)'!AD$6:AD$37)-MIN('10 (ind)'!AD$6:AD$37))))))</f>
        <v>52.164879833686506</v>
      </c>
      <c r="AE36" s="75">
        <f>IF('10 (ind)'!AE$1="si",100*(('10 (ind)'!AE35-MIN('10 (ind)'!AE$6:AE$37))/(MAX('10 (ind)'!AE$6:AE$37)-MIN('10 (ind)'!AE$6:AE$37))),ABS(-100+(100*(('10 (ind)'!AE35-MIN('10 (ind)'!AE$6:AE$37))/(MAX('10 (ind)'!AE$6:AE$37)-MIN('10 (ind)'!AE$6:AE$37))))))</f>
        <v>26.791162495033483</v>
      </c>
      <c r="AF36" s="75">
        <f>IF('10 (ind)'!AF$1="si",100*(('10 (ind)'!AF35-MIN('10 (ind)'!AF$6:AF$37))/(MAX('10 (ind)'!AF$6:AF$37)-MIN('10 (ind)'!AF$6:AF$37))),ABS(-100+(100*(('10 (ind)'!AF35-MIN('10 (ind)'!AF$6:AF$37))/(MAX('10 (ind)'!AF$6:AF$37)-MIN('10 (ind)'!AF$6:AF$37))))))</f>
        <v>59.818093193057244</v>
      </c>
      <c r="AG36" s="75">
        <f>IF('10 (ind)'!AG$1="si",100*(('10 (ind)'!AG35-MIN('10 (ind)'!AG$6:AG$37))/(MAX('10 (ind)'!AG$6:AG$37)-MIN('10 (ind)'!AG$6:AG$37))),ABS(-100+(100*(('10 (ind)'!AG35-MIN('10 (ind)'!AG$6:AG$37))/(MAX('10 (ind)'!AG$6:AG$37)-MIN('10 (ind)'!AG$6:AG$37))))))</f>
        <v>68.048134842191857</v>
      </c>
      <c r="AH36" s="75">
        <f>IF('10 (ind)'!AH$1="si",100*(('10 (ind)'!AH35-MIN('10 (ind)'!AH$6:AH$37))/(MAX('10 (ind)'!AH$6:AH$37)-MIN('10 (ind)'!AH$6:AH$37))),ABS(-100+(100*(('10 (ind)'!AH35-MIN('10 (ind)'!AH$6:AH$37))/(MAX('10 (ind)'!AH$6:AH$37)-MIN('10 (ind)'!AH$6:AH$37))))))</f>
        <v>66.69446328238476</v>
      </c>
      <c r="AI36" s="75">
        <f>IF('10 (ind)'!AI$1="si",100*(('10 (ind)'!AI35-MIN('10 (ind)'!AI$6:AI$37))/(MAX('10 (ind)'!AI$6:AI$37)-MIN('10 (ind)'!AI$6:AI$37))),ABS(-100+(100*(('10 (ind)'!AI35-MIN('10 (ind)'!AI$6:AI$37))/(MAX('10 (ind)'!AI$6:AI$37)-MIN('10 (ind)'!AI$6:AI$37))))))</f>
        <v>10.178494325819356</v>
      </c>
      <c r="AJ36" s="75">
        <f>IF('10 (ind)'!AJ$1="si",100*(('10 (ind)'!AJ35-MIN('10 (ind)'!AJ$6:AJ$37))/(MAX('10 (ind)'!AJ$6:AJ$37)-MIN('10 (ind)'!AJ$6:AJ$37))),ABS(-100+(100*(('10 (ind)'!AJ35-MIN('10 (ind)'!AJ$6:AJ$37))/(MAX('10 (ind)'!AJ$6:AJ$37)-MIN('10 (ind)'!AJ$6:AJ$37))))))</f>
        <v>67.5575033329403</v>
      </c>
      <c r="AK36" s="75">
        <f>IF('10 (ind)'!AK$1="si",100*(('10 (ind)'!AK35-MIN('10 (ind)'!AK$6:AK$37))/(MAX('10 (ind)'!AK$6:AK$37)-MIN('10 (ind)'!AK$6:AK$37))),ABS(-100+(100*(('10 (ind)'!AK35-MIN('10 (ind)'!AK$6:AK$37))/(MAX('10 (ind)'!AK$6:AK$37)-MIN('10 (ind)'!AK$6:AK$37))))))</f>
        <v>3.3985071530798758</v>
      </c>
      <c r="AL36" s="75">
        <f>IF('10 (ind)'!AL$1="si",100*(('10 (ind)'!AL35-MIN('10 (ind)'!AL$6:AL$37))/(MAX('10 (ind)'!AL$6:AL$37)-MIN('10 (ind)'!AL$6:AL$37))),ABS(-100+(100*(('10 (ind)'!AL35-MIN('10 (ind)'!AL$6:AL$37))/(MAX('10 (ind)'!AL$6:AL$37)-MIN('10 (ind)'!AL$6:AL$37))))))</f>
        <v>92.553800998975859</v>
      </c>
      <c r="AM36" s="75">
        <f>IF('10 (ind)'!AM$1="si",100*(('10 (ind)'!AM35-MIN('10 (ind)'!AM$6:AM$37))/(MAX('10 (ind)'!AM$6:AM$37)-MIN('10 (ind)'!AM$6:AM$37))),ABS(-100+(100*(('10 (ind)'!AM35-MIN('10 (ind)'!AM$6:AM$37))/(MAX('10 (ind)'!AM$6:AM$37)-MIN('10 (ind)'!AM$6:AM$37))))))</f>
        <v>35.838684053426206</v>
      </c>
      <c r="AN36" s="75">
        <f>IF('10 (ind)'!AN$1="si",100*(('10 (ind)'!AN35-MIN('10 (ind)'!AN$6:AN$37))/(MAX('10 (ind)'!AN$6:AN$37)-MIN('10 (ind)'!AN$6:AN$37))),ABS(-100+(100*(('10 (ind)'!AN35-MIN('10 (ind)'!AN$6:AN$37))/(MAX('10 (ind)'!AN$6:AN$37)-MIN('10 (ind)'!AN$6:AN$37))))))</f>
        <v>43.231942742646467</v>
      </c>
      <c r="AO36" s="75">
        <f>IF('10 (ind)'!AO$1="si",100*(('10 (ind)'!AO35-MIN('10 (ind)'!AO$6:AO$37))/(MAX('10 (ind)'!AO$6:AO$37)-MIN('10 (ind)'!AO$6:AO$37))),ABS(-100+(100*(('10 (ind)'!AO35-MIN('10 (ind)'!AO$6:AO$37))/(MAX('10 (ind)'!AO$6:AO$37)-MIN('10 (ind)'!AO$6:AO$37))))))</f>
        <v>66.272225994966462</v>
      </c>
      <c r="AP36" s="75">
        <f>IF('10 (ind)'!AP$1="si",100*(('10 (ind)'!AP35-MIN('10 (ind)'!AP$6:AP$37))/(MAX('10 (ind)'!AP$6:AP$37)-MIN('10 (ind)'!AP$6:AP$37))),ABS(-100+(100*(('10 (ind)'!AP35-MIN('10 (ind)'!AP$6:AP$37))/(MAX('10 (ind)'!AP$6:AP$37)-MIN('10 (ind)'!AP$6:AP$37))))))</f>
        <v>54.90975909633211</v>
      </c>
      <c r="AQ36" s="75">
        <f>IF('10 (ind)'!AQ$1="si",100*(('10 (ind)'!AQ35-MIN('10 (ind)'!AQ$6:AQ$37))/(MAX('10 (ind)'!AQ$6:AQ$37)-MIN('10 (ind)'!AQ$6:AQ$37))),ABS(-100+(100*(('10 (ind)'!AQ35-MIN('10 (ind)'!AQ$6:AQ$37))/(MAX('10 (ind)'!AQ$6:AQ$37)-MIN('10 (ind)'!AQ$6:AQ$37))))))</f>
        <v>6.4921701866565442</v>
      </c>
      <c r="AR36" s="75">
        <f>IF('10 (ind)'!AR$1="si",100*(('10 (ind)'!AR35-MIN('10 (ind)'!AR$6:AR$37))/(MAX('10 (ind)'!AR$6:AR$37)-MIN('10 (ind)'!AR$6:AR$37))),ABS(-100+(100*(('10 (ind)'!AR35-MIN('10 (ind)'!AR$6:AR$37))/(MAX('10 (ind)'!AR$6:AR$37)-MIN('10 (ind)'!AR$6:AR$37))))))</f>
        <v>21.778393586167784</v>
      </c>
      <c r="AS36" s="75">
        <f>IF('10 (ind)'!AS$1="si",100*(('10 (ind)'!AS35-MIN('10 (ind)'!AS$6:AS$37))/(MAX('10 (ind)'!AS$6:AS$37)-MIN('10 (ind)'!AS$6:AS$37))),ABS(-100+(100*(('10 (ind)'!AS35-MIN('10 (ind)'!AS$6:AS$37))/(MAX('10 (ind)'!AS$6:AS$37)-MIN('10 (ind)'!AS$6:AS$37))))))</f>
        <v>31.380753138075306</v>
      </c>
      <c r="AT36" s="75">
        <f>IF('10 (ind)'!AT$1="si",100*(('10 (ind)'!AT35-MIN('10 (ind)'!AT$6:AT$37))/(MAX('10 (ind)'!AT$6:AT$37)-MIN('10 (ind)'!AT$6:AT$37))),ABS(-100+(100*(('10 (ind)'!AT35-MIN('10 (ind)'!AT$6:AT$37))/(MAX('10 (ind)'!AT$6:AT$37)-MIN('10 (ind)'!AT$6:AT$37))))))</f>
        <v>0</v>
      </c>
      <c r="AU36" s="75">
        <f>IF('10 (ind)'!AU$1="si",100*(('10 (ind)'!AU35-MIN('10 (ind)'!AU$6:AU$37))/(MAX('10 (ind)'!AU$6:AU$37)-MIN('10 (ind)'!AU$6:AU$37))),ABS(-100+(100*(('10 (ind)'!AU35-MIN('10 (ind)'!AU$6:AU$37))/(MAX('10 (ind)'!AU$6:AU$37)-MIN('10 (ind)'!AU$6:AU$37))))))</f>
        <v>53.644333902882188</v>
      </c>
      <c r="AV36" s="75">
        <f>IF('10 (ind)'!AV$1="si",100*(('10 (ind)'!AV35-MIN('10 (ind)'!AV$6:AV$37))/(MAX('10 (ind)'!AV$6:AV$37)-MIN('10 (ind)'!AV$6:AV$37))),ABS(-100+(100*(('10 (ind)'!AV35-MIN('10 (ind)'!AV$6:AV$37))/(MAX('10 (ind)'!AV$6:AV$37)-MIN('10 (ind)'!AV$6:AV$37))))))</f>
        <v>96.360485268630853</v>
      </c>
      <c r="AW36" s="75">
        <f>IF('10 (ind)'!AW$1="si",100*(('10 (ind)'!AW35-MIN('10 (ind)'!AW$6:AW$37))/(MAX('10 (ind)'!AW$6:AW$37)-MIN('10 (ind)'!AW$6:AW$37))),ABS(-100+(100*(('10 (ind)'!AW35-MIN('10 (ind)'!AW$6:AW$37))/(MAX('10 (ind)'!AW$6:AW$37)-MIN('10 (ind)'!AW$6:AW$37))))))</f>
        <v>19.804318488529017</v>
      </c>
      <c r="AX36" s="75">
        <f>IF('10 (ind)'!AX$1="si",100*(('10 (ind)'!AX35-MIN('10 (ind)'!AX$6:AX$37))/(MAX('10 (ind)'!AX$6:AX$37)-MIN('10 (ind)'!AX$6:AX$37))),ABS(-100+(100*(('10 (ind)'!AX35-MIN('10 (ind)'!AX$6:AX$37))/(MAX('10 (ind)'!AX$6:AX$37)-MIN('10 (ind)'!AX$6:AX$37))))))</f>
        <v>22.597104595907545</v>
      </c>
      <c r="AY36" s="75">
        <f>IF('10 (ind)'!AY$1="si",100*(('10 (ind)'!AY35-MIN('10 (ind)'!AY$6:AY$37))/(MAX('10 (ind)'!AY$6:AY$37)-MIN('10 (ind)'!AY$6:AY$37))),ABS(-100+(100*(('10 (ind)'!AY35-MIN('10 (ind)'!AY$6:AY$37))/(MAX('10 (ind)'!AY$6:AY$37)-MIN('10 (ind)'!AY$6:AY$37))))))</f>
        <v>27.164605137963864</v>
      </c>
      <c r="AZ36" s="75">
        <f>IF('10 (ind)'!AZ$1="si",100*(('10 (ind)'!AZ35-MIN('10 (ind)'!AZ$6:AZ$37))/(MAX('10 (ind)'!AZ$6:AZ$37)-MIN('10 (ind)'!AZ$6:AZ$37))),ABS(-100+(100*(('10 (ind)'!AZ35-MIN('10 (ind)'!AZ$6:AZ$37))/(MAX('10 (ind)'!AZ$6:AZ$37)-MIN('10 (ind)'!AZ$6:AZ$37))))))</f>
        <v>29.826846613273016</v>
      </c>
      <c r="BA36" s="75">
        <f>IF('10 (ind)'!BA$1="si",100*(('10 (ind)'!BA35-MIN('10 (ind)'!BA$6:BA$37))/(MAX('10 (ind)'!BA$6:BA$37)-MIN('10 (ind)'!BA$6:BA$37))),ABS(-100+(100*(('10 (ind)'!BA35-MIN('10 (ind)'!BA$6:BA$37))/(MAX('10 (ind)'!BA$6:BA$37)-MIN('10 (ind)'!BA$6:BA$37))))))</f>
        <v>42.107456641416455</v>
      </c>
      <c r="BB36" s="75">
        <f>IF('10 (ind)'!BB$1="si",100*(('10 (ind)'!BB35-MIN('10 (ind)'!BB$6:BB$37))/(MAX('10 (ind)'!BB$6:BB$37)-MIN('10 (ind)'!BB$6:BB$37))),ABS(-100+(100*(('10 (ind)'!BB35-MIN('10 (ind)'!BB$6:BB$37))/(MAX('10 (ind)'!BB$6:BB$37)-MIN('10 (ind)'!BB$6:BB$37))))))</f>
        <v>11.782440131729475</v>
      </c>
      <c r="BC36" s="75">
        <f>IF('10 (ind)'!BC$1="si",100*(('10 (ind)'!BC35-MIN('10 (ind)'!BC$6:BC$37))/(MAX('10 (ind)'!BC$6:BC$37)-MIN('10 (ind)'!BC$6:BC$37))),ABS(-100+(100*(('10 (ind)'!BC35-MIN('10 (ind)'!BC$6:BC$37))/(MAX('10 (ind)'!BC$6:BC$37)-MIN('10 (ind)'!BC$6:BC$37))))))</f>
        <v>4.9877787741786532</v>
      </c>
      <c r="BD36" s="75">
        <f>IF('10 (ind)'!BD$1="si",100*(('10 (ind)'!BD35-MIN('10 (ind)'!BD$6:BD$37))/(MAX('10 (ind)'!BD$6:BD$37)-MIN('10 (ind)'!BD$6:BD$37))),ABS(-100+(100*(('10 (ind)'!BD35-MIN('10 (ind)'!BD$6:BD$37))/(MAX('10 (ind)'!BD$6:BD$37)-MIN('10 (ind)'!BD$6:BD$37))))))</f>
        <v>27.840090333459788</v>
      </c>
      <c r="BE36" s="75">
        <f>IF('10 (ind)'!BE$1="si",100*(('10 (ind)'!BE35-MIN('10 (ind)'!BE$6:BE$37))/(MAX('10 (ind)'!BE$6:BE$37)-MIN('10 (ind)'!BE$6:BE$37))),ABS(-100+(100*(('10 (ind)'!BE35-MIN('10 (ind)'!BE$6:BE$37))/(MAX('10 (ind)'!BE$6:BE$37)-MIN('10 (ind)'!BE$6:BE$37))))))</f>
        <v>21.719038817005547</v>
      </c>
      <c r="BF36" s="75">
        <f>IF('10 (ind)'!BF$1="si",100*(('10 (ind)'!BF35-MIN('10 (ind)'!BF$6:BF$37))/(MAX('10 (ind)'!BF$6:BF$37)-MIN('10 (ind)'!BF$6:BF$37))),ABS(-100+(100*(('10 (ind)'!BF35-MIN('10 (ind)'!BF$6:BF$37))/(MAX('10 (ind)'!BF$6:BF$37)-MIN('10 (ind)'!BF$6:BF$37))))))</f>
        <v>19.618935293122107</v>
      </c>
      <c r="BG36" s="75">
        <f>IF('10 (ind)'!BG$1="si",100*(('10 (ind)'!BG35-MIN('10 (ind)'!BG$6:BG$37))/(MAX('10 (ind)'!BG$6:BG$37)-MIN('10 (ind)'!BG$6:BG$37))),ABS(-100+(100*(('10 (ind)'!BG35-MIN('10 (ind)'!BG$6:BG$37))/(MAX('10 (ind)'!BG$6:BG$37)-MIN('10 (ind)'!BG$6:BG$37))))))</f>
        <v>22.37328470864664</v>
      </c>
      <c r="BH36" s="75">
        <f>IF('10 (ind)'!BH$1="si",100*(('10 (ind)'!BH35-MIN('10 (ind)'!BH$6:BH$37))/(MAX('10 (ind)'!BH$6:BH$37)-MIN('10 (ind)'!BH$6:BH$37))),ABS(-100+(100*(('10 (ind)'!BH35-MIN('10 (ind)'!BH$6:BH$37))/(MAX('10 (ind)'!BH$6:BH$37)-MIN('10 (ind)'!BH$6:BH$37))))))</f>
        <v>15.631272925626439</v>
      </c>
      <c r="BI36" s="75">
        <f>IF('10 (ind)'!BI$1="si",100*(('10 (ind)'!BI35-MIN('10 (ind)'!BI$6:BI$37))/(MAX('10 (ind)'!BI$6:BI$37)-MIN('10 (ind)'!BI$6:BI$37))),ABS(-100+(100*(('10 (ind)'!BI35-MIN('10 (ind)'!BI$6:BI$37))/(MAX('10 (ind)'!BI$6:BI$37)-MIN('10 (ind)'!BI$6:BI$37))))))</f>
        <v>99.701477815706767</v>
      </c>
      <c r="BJ36" s="75">
        <f>IF('10 (ind)'!BJ$1="si",100*(('10 (ind)'!BJ35-MIN('10 (ind)'!BJ$6:BJ$37))/(MAX('10 (ind)'!BJ$6:BJ$37)-MIN('10 (ind)'!BJ$6:BJ$37))),ABS(-100+(100*(('10 (ind)'!BJ35-MIN('10 (ind)'!BJ$6:BJ$37))/(MAX('10 (ind)'!BJ$6:BJ$37)-MIN('10 (ind)'!BJ$6:BJ$37))))))</f>
        <v>79.436294987366836</v>
      </c>
      <c r="BK36" s="75">
        <f>IF('10 (ind)'!BK$1="si",100*(('10 (ind)'!BK35-MIN('10 (ind)'!BK$6:BK$37))/(MAX('10 (ind)'!BK$6:BK$37)-MIN('10 (ind)'!BK$6:BK$37))),ABS(-100+(100*(('10 (ind)'!BK35-MIN('10 (ind)'!BK$6:BK$37))/(MAX('10 (ind)'!BK$6:BK$37)-MIN('10 (ind)'!BK$6:BK$37))))))</f>
        <v>12.132100630578803</v>
      </c>
      <c r="BL36" s="75">
        <f>IF('10 (ind)'!BL$1="si",100*(('10 (ind)'!BL35-MIN('10 (ind)'!BL$6:BL$37))/(MAX('10 (ind)'!BL$6:BL$37)-MIN('10 (ind)'!BL$6:BL$37))),ABS(-100+(100*(('10 (ind)'!BL35-MIN('10 (ind)'!BL$6:BL$37))/(MAX('10 (ind)'!BL$6:BL$37)-MIN('10 (ind)'!BL$6:BL$37))))))</f>
        <v>13.513513513513514</v>
      </c>
      <c r="BM36" s="75">
        <f>IF('10 (ind)'!BM$1="si",100*(('10 (ind)'!BM35-MIN('10 (ind)'!BM$6:BM$37))/(MAX('10 (ind)'!BM$6:BM$37)-MIN('10 (ind)'!BM$6:BM$37))),ABS(-100+(100*(('10 (ind)'!BM35-MIN('10 (ind)'!BM$6:BM$37))/(MAX('10 (ind)'!BM$6:BM$37)-MIN('10 (ind)'!BM$6:BM$37))))))</f>
        <v>23.309702052961082</v>
      </c>
      <c r="BN36" s="75">
        <f>IF('10 (ind)'!BN$1="si",100*(('10 (ind)'!BN35-MIN('10 (ind)'!BN$6:BN$37))/(MAX('10 (ind)'!BN$6:BN$37)-MIN('10 (ind)'!BN$6:BN$37))),ABS(-100+(100*(('10 (ind)'!BN35-MIN('10 (ind)'!BN$6:BN$37))/(MAX('10 (ind)'!BN$6:BN$37)-MIN('10 (ind)'!BN$6:BN$37))))))</f>
        <v>61.138214945046741</v>
      </c>
      <c r="BO36" s="75">
        <f>IF('10 (ind)'!BO$1="si",100*(('10 (ind)'!BO35-MIN('10 (ind)'!BO$6:BO$37))/(MAX('10 (ind)'!BO$6:BO$37)-MIN('10 (ind)'!BO$6:BO$37))),ABS(-100+(100*(('10 (ind)'!BO35-MIN('10 (ind)'!BO$6:BO$37))/(MAX('10 (ind)'!BO$6:BO$37)-MIN('10 (ind)'!BO$6:BO$37))))))</f>
        <v>10.270724152278014</v>
      </c>
      <c r="BP36" s="75">
        <f>IF('10 (ind)'!BP$1="si",100*(('10 (ind)'!BP35-MIN('10 (ind)'!BP$6:BP$37))/(MAX('10 (ind)'!BP$6:BP$37)-MIN('10 (ind)'!BP$6:BP$37))),ABS(-100+(100*(('10 (ind)'!BP35-MIN('10 (ind)'!BP$6:BP$37))/(MAX('10 (ind)'!BP$6:BP$37)-MIN('10 (ind)'!BP$6:BP$37))))))</f>
        <v>15.100650949674307</v>
      </c>
      <c r="BQ36" s="75">
        <f>IF('10 (ind)'!BQ$1="si",100*(('10 (ind)'!BQ35-MIN('10 (ind)'!BQ$6:BQ$37))/(MAX('10 (ind)'!BQ$6:BQ$37)-MIN('10 (ind)'!BQ$6:BQ$37))),ABS(-100+(100*(('10 (ind)'!BQ35-MIN('10 (ind)'!BQ$6:BQ$37))/(MAX('10 (ind)'!BQ$6:BQ$37)-MIN('10 (ind)'!BQ$6:BQ$37))))))</f>
        <v>17.330658828234512</v>
      </c>
      <c r="BR36" s="75">
        <f>IF('10 (ind)'!BR$1="si",100*(('10 (ind)'!BR35-MIN('10 (ind)'!BR$6:BR$37))/(MAX('10 (ind)'!BR$6:BR$37)-MIN('10 (ind)'!BR$6:BR$37))),ABS(-100+(100*(('10 (ind)'!BR35-MIN('10 (ind)'!BR$6:BR$37))/(MAX('10 (ind)'!BP$6:BP$37)-MIN('10 (ind)'!BR$6:BR$37))))))</f>
        <v>19.577349142729901</v>
      </c>
      <c r="BS36" s="75">
        <f>IF('10 (ind)'!BS$1="si",100*(('10 (ind)'!BS35-MIN('10 (ind)'!BS$6:BS$37))/(MAX('10 (ind)'!BS$6:BS$37)-MIN('10 (ind)'!BS$6:BS$37))),ABS(-100+(100*(('10 (ind)'!BS35-MIN('10 (ind)'!BS$6:BS$37))/(MAX('10 (ind)'!BQ$6:BQ$37)-MIN('10 (ind)'!BS$6:BS$37))))))</f>
        <v>82.603904235211274</v>
      </c>
      <c r="BT36" s="75">
        <f>IF('10 (ind)'!BT$1="si",100*(('10 (ind)'!BT35-MIN('10 (ind)'!BT$6:BT$37))/(MAX('10 (ind)'!BT$6:BT$37)-MIN('10 (ind)'!BT$6:BT$37))),ABS(-100+(100*(('10 (ind)'!BT35-MIN('10 (ind)'!BT$6:BT$37))/(MAX('10 (ind)'!BR$6:BR$37)-MIN('10 (ind)'!BT$6:BT$37))))))</f>
        <v>93.896635661358218</v>
      </c>
      <c r="BU36" s="75">
        <f>IF('10 (ind)'!BU$1="si",100*(('10 (ind)'!BU35-MIN('10 (ind)'!BU$6:BU$37))/(MAX('10 (ind)'!BU$6:BU$37)-MIN('10 (ind)'!BU$6:BU$37))),ABS(-100+(100*(('10 (ind)'!BU35-MIN('10 (ind)'!BU$6:BU$37))/(MAX('10 (ind)'!BU$6:BU$37)-MIN('10 (ind)'!BU$6:BU$37))))))</f>
        <v>84.471919530595144</v>
      </c>
      <c r="BV36" s="75">
        <f>IF('10 (ind)'!BV$1="si",100*(('10 (ind)'!BV35-MIN('10 (ind)'!BV$6:BV$37))/(MAX('10 (ind)'!BV$6:BV$37)-MIN('10 (ind)'!BV$6:BV$37))),ABS(-100+(100*(('10 (ind)'!BV35-MIN('10 (ind)'!BV$6:BV$37))/(MAX('10 (ind)'!BV$6:BV$37)-MIN('10 (ind)'!BV$6:BV$37))))))</f>
        <v>52.615754660252556</v>
      </c>
      <c r="BW36" s="75">
        <f>IF('10 (ind)'!BW$1="si",100*(('10 (ind)'!BW35-MIN('10 (ind)'!BW$6:BW$37))/(MAX('10 (ind)'!BW$6:BW$37)-MIN('10 (ind)'!BW$6:BW$37))),ABS(-100+(100*(('10 (ind)'!BW35-MIN('10 (ind)'!BW$6:BW$37))/(MAX('10 (ind)'!BW$6:BW$37)-MIN('10 (ind)'!BW$6:BW$37))))))</f>
        <v>69.675654552559593</v>
      </c>
      <c r="BX36" s="75">
        <f>IF('10 (ind)'!BX$1="si",100*(('10 (ind)'!BX35-MIN('10 (ind)'!BX$6:BX$37))/(MAX('10 (ind)'!BX$6:BX$37)-MIN('10 (ind)'!BX$6:BX$37))),ABS(-100+(100*(('10 (ind)'!BX35-MIN('10 (ind)'!BX$6:BX$37))/(MAX('10 (ind)'!BX$6:BX$37)-MIN('10 (ind)'!BX$6:BX$37))))))</f>
        <v>58.553526974551595</v>
      </c>
      <c r="BY36" s="75">
        <f>IF('10 (ind)'!BY$1="si",100*(('10 (ind)'!BY35-MIN('10 (ind)'!BY$6:BY$37))/(MAX('10 (ind)'!BY$6:BY$37)-MIN('10 (ind)'!BY$6:BY$37))),ABS(-100+(100*(('10 (ind)'!BY35-MIN('10 (ind)'!BY$6:BY$37))/(MAX('10 (ind)'!BY$6:BY$37)-MIN('10 (ind)'!BY$6:BY$37))))))</f>
        <v>26.077350907503309</v>
      </c>
      <c r="BZ36" s="75">
        <f>IF('10 (ind)'!BZ$1="si",100*(('10 (ind)'!BZ35-MIN('10 (ind)'!BZ$6:BZ$37))/(MAX('10 (ind)'!BZ$6:BZ$37)-MIN('10 (ind)'!BZ$6:BZ$37))),ABS(-100+(100*(('10 (ind)'!BZ35-MIN('10 (ind)'!BZ$6:BZ$37))/(MAX('10 (ind)'!BZ$6:BZ$37)-MIN('10 (ind)'!BZ$6:BZ$37))))))</f>
        <v>45.763156511382874</v>
      </c>
      <c r="CA36" s="75">
        <f>IF('10 (ind)'!CA$1="si",100*(('10 (ind)'!CA35-MIN('10 (ind)'!CA$6:CA$37))/(MAX('10 (ind)'!CA$6:CA$37)-MIN('10 (ind)'!CA$6:CA$37))),ABS(-100+(100*(('10 (ind)'!CA35-MIN('10 (ind)'!CA$6:CA$37))/(MAX('10 (ind)'!CA$6:CA$37)-MIN('10 (ind)'!CA$6:CA$37))))))</f>
        <v>0</v>
      </c>
      <c r="CB36" s="75">
        <f>IF('10 (ind)'!CB$1="si",100*(('10 (ind)'!CB35-MIN('10 (ind)'!CB$6:CB$37))/(MAX('10 (ind)'!CB$6:CB$37)-MIN('10 (ind)'!CB$6:CB$37))),ABS(-100+(100*(('10 (ind)'!CB35-MIN('10 (ind)'!CB$6:CB$37))/(MAX('10 (ind)'!CB$6:CB$37)-MIN('10 (ind)'!CB$6:CB$37))))))</f>
        <v>68.322981366459615</v>
      </c>
      <c r="CC36" s="75">
        <f>IF('10 (ind)'!CC$1="si",100*(('10 (ind)'!CC35-MIN('10 (ind)'!CC$6:CC$37))/(MAX('10 (ind)'!CC$6:CC$37)-MIN('10 (ind)'!CC$6:CC$37))),ABS(-100+(100*(('10 (ind)'!CC35-MIN('10 (ind)'!CC$6:CC$37))/(MAX('10 (ind)'!CC$6:CC$37)-MIN('10 (ind)'!CC$6:CC$37))))))</f>
        <v>57.652415435299588</v>
      </c>
      <c r="CD36" s="75">
        <f>IF('10 (ind)'!CD$1="si",100*(('10 (ind)'!CD35-MIN('10 (ind)'!CD$6:CD$37))/(MAX('10 (ind)'!CD$6:CD$37)-MIN('10 (ind)'!CD$6:CD$37))),ABS(-100+(100*(('10 (ind)'!CD35-MIN('10 (ind)'!CD$6:CD$37))/(MAX('10 (ind)'!CD$6:CD$37)-MIN('10 (ind)'!CD$6:CD$37))))))</f>
        <v>0.93923848813150435</v>
      </c>
      <c r="CE36" s="75">
        <f>IF('10 (ind)'!CE$1="si",100*(('10 (ind)'!CE35-MIN('10 (ind)'!CE$6:CE$37))/(MAX('10 (ind)'!CE$6:CE$37)-MIN('10 (ind)'!CE$6:CE$37))),ABS(-100+(100*(('10 (ind)'!CE35-MIN('10 (ind)'!CE$6:CE$37))/(MAX('10 (ind)'!CE$6:CE$37)-MIN('10 (ind)'!CE$6:CE$37))))))</f>
        <v>5.9611136483872018</v>
      </c>
      <c r="CF36" s="75">
        <f>IF('10 (ind)'!CF$1="si",100*(('10 (ind)'!CF35-MIN('10 (ind)'!CF$6:CF$37))/(MAX('10 (ind)'!CF$6:CF$37)-MIN('10 (ind)'!CF$6:CF$37))),ABS(-100+(100*(('10 (ind)'!CF35-MIN('10 (ind)'!CF$6:CF$37))/(MAX('10 (ind)'!CF$6:CF$37)-MIN('10 (ind)'!CF$6:CF$37))))))</f>
        <v>4.4381856552623331</v>
      </c>
      <c r="CG36" s="75">
        <f>IF('10 (ind)'!CG$1="si",100*(('10 (ind)'!CG35-MIN('10 (ind)'!CG$6:CG$37))/(MAX('10 (ind)'!CG$6:CG$37)-MIN('10 (ind)'!CG$6:CG$37))),ABS(-100+(100*(('10 (ind)'!CG35-MIN('10 (ind)'!CG$6:CG$37))/(MAX('10 (ind)'!CG$6:CG$37)-MIN('10 (ind)'!CG$6:CG$37))))))</f>
        <v>6.6641490317167067</v>
      </c>
      <c r="CH36" s="75">
        <f>IF('10 (ind)'!CH$1="si",100*(('10 (ind)'!CH35-MIN('10 (ind)'!CH$6:CH$37))/(MAX('10 (ind)'!CH$6:CH$37)-MIN('10 (ind)'!CH$6:CH$37))),ABS(-100+(100*(('10 (ind)'!CH35-MIN('10 (ind)'!CH$6:CH$37))/(MAX('10 (ind)'!CH$6:CH$37)-MIN('10 (ind)'!CH$6:CH$37))))))</f>
        <v>11.405410217609015</v>
      </c>
      <c r="CI36" s="75">
        <f>IF('10 (ind)'!CI$1="si",100*(('10 (ind)'!CI35-MIN('10 (ind)'!CI$6:CI$37))/(MAX('10 (ind)'!CI$6:CI$37)-MIN('10 (ind)'!CI$6:CI$37))),ABS(-100+(100*(('10 (ind)'!CI35-MIN('10 (ind)'!CI$6:CI$37))/(MAX('10 (ind)'!CI$6:CI$37)-MIN('10 (ind)'!CI$6:CI$37))))))</f>
        <v>42.158161587699503</v>
      </c>
      <c r="CJ36" s="75">
        <f>IF('10 (ind)'!CJ$1="si",100*(('10 (ind)'!CJ35-MIN('10 (ind)'!CJ$6:CJ$37))/(MAX('10 (ind)'!CJ$6:CJ$37)-MIN('10 (ind)'!CJ$6:CJ$37))),ABS(-100+(100*(('10 (ind)'!CJ35-MIN('10 (ind)'!CJ$6:CJ$37))/(MAX('10 (ind)'!CJ$6:CJ$37)-MIN('10 (ind)'!CJ$6:CJ$37))))))</f>
        <v>48.139295318285555</v>
      </c>
      <c r="CK36" s="75">
        <f>IF('10 (ind)'!CK$1="si",100*(('10 (ind)'!CK35-MIN('10 (ind)'!CK$6:CK$37))/(MAX('10 (ind)'!CK$6:CK$37)-MIN('10 (ind)'!CK$6:CK$37))),ABS(-100+(100*(('10 (ind)'!CK35-MIN('10 (ind)'!CK$6:CK$37))/(MAX('10 (ind)'!CK$6:CK$37)-MIN('10 (ind)'!CK$6:CK$37))))))</f>
        <v>3.1112445740921966</v>
      </c>
      <c r="CL36" s="75">
        <f>IF('10 (ind)'!CL$1="si",100*(('10 (ind)'!CL35-MIN('10 (ind)'!CL$6:CL$37))/(MAX('10 (ind)'!CL$6:CL$37)-MIN('10 (ind)'!CL$6:CL$37))),ABS(-100+(100*(('10 (ind)'!CL35-MIN('10 (ind)'!CL$6:CL$37))/(MAX('10 (ind)'!CL$6:CL$37)-MIN('10 (ind)'!CL$6:CL$37))))))</f>
        <v>10.99678580910321</v>
      </c>
      <c r="CM36" s="75">
        <f>IF('10 (ind)'!CM$1="si",100*(('10 (ind)'!CM35-MIN('10 (ind)'!CM$6:CM$37))/(MAX('10 (ind)'!CM$6:CM$37)-MIN('10 (ind)'!CM$6:CM$37))),ABS(-100+(100*(('10 (ind)'!CM35-MIN('10 (ind)'!CM$6:CM$37))/(MAX('10 (ind)'!CM$6:CM$37)-MIN('10 (ind)'!CM$6:CM$37))))))</f>
        <v>8.9053779992514883</v>
      </c>
    </row>
    <row r="37" spans="1:91">
      <c r="A37" s="18" t="s">
        <v>438</v>
      </c>
      <c r="B37" s="87">
        <f>IF('10 (ind)'!B$1="si",100*(('10 (ind)'!B36-MIN('10 (ind)'!B$6:B$37))/(MAX('10 (ind)'!B$6:B$37)-MIN('10 (ind)'!B$6:B$37))),ABS(-100+(100*(('10 (ind)'!B36-MIN('10 (ind)'!B$6:B$37))/(MAX('10 (ind)'!B$6:B$37)-MIN('10 (ind)'!B$6:B$37))))))</f>
        <v>21.663669799522577</v>
      </c>
      <c r="C37" s="87">
        <f>IF('10 (ind)'!C$1="si",100*(('10 (ind)'!C36-MIN('10 (ind)'!C$6:C$37))/(MAX('10 (ind)'!C$6:C$37)-MIN('10 (ind)'!C$6:C$37))),ABS(-100+(100*(('10 (ind)'!C36-MIN('10 (ind)'!C$6:C$37))/(MAX('10 (ind)'!C$6:C$37)-MIN('10 (ind)'!C$6:C$37))))))</f>
        <v>30.223643362721969</v>
      </c>
      <c r="D37" s="87">
        <f>IF('10 (ind)'!D$1="si",100*(('10 (ind)'!D36-MIN('10 (ind)'!D$6:D$37))/(MAX('10 (ind)'!D$6:D$37)-MIN('10 (ind)'!D$6:D$37))),ABS(-100+(100*(('10 (ind)'!D36-MIN('10 (ind)'!D$6:D$37))/(MAX('10 (ind)'!D$6:D$37)-MIN('10 (ind)'!D$6:D$37))))))</f>
        <v>19.1767071700081</v>
      </c>
      <c r="E37" s="87">
        <f>IF('10 (ind)'!E$1="si",100*(('10 (ind)'!E36-MIN('10 (ind)'!E$6:E$37))/(MAX('10 (ind)'!E$6:E$37)-MIN('10 (ind)'!E$6:E$37))),ABS(-100+(100*(('10 (ind)'!E36-MIN('10 (ind)'!E$6:E$37))/(MAX('10 (ind)'!E$6:E$37)-MIN('10 (ind)'!E$6:E$37))))))</f>
        <v>91.144457746421153</v>
      </c>
      <c r="F37" s="87">
        <f>IF('10 (ind)'!F$1="si",100*(('10 (ind)'!F36-MIN('10 (ind)'!F$6:F$37))/(MAX('10 (ind)'!F$6:F$37)-MIN('10 (ind)'!F$6:F$37))),ABS(-100+(100*(('10 (ind)'!F36-MIN('10 (ind)'!F$6:F$37))/(MAX('10 (ind)'!F$6:F$37)-MIN('10 (ind)'!F$6:F$37))))))</f>
        <v>56.849315068493155</v>
      </c>
      <c r="G37" s="87">
        <f>IF('10 (ind)'!G$1="si",100*(('10 (ind)'!G36-MIN('10 (ind)'!G$6:G$37))/(MAX('10 (ind)'!G$6:G$37)-MIN('10 (ind)'!G$6:G$37))),ABS(-100+(100*(('10 (ind)'!G36-MIN('10 (ind)'!G$6:G$37))/(MAX('10 (ind)'!G$6:G$37)-MIN('10 (ind)'!G$6:G$37))))))</f>
        <v>38.983050847457619</v>
      </c>
      <c r="H37" s="87">
        <f>IF('10 (ind)'!H$1="si",100*(('10 (ind)'!H36-MIN('10 (ind)'!H$6:H$37))/(MAX('10 (ind)'!H$6:H$37)-MIN('10 (ind)'!H$6:H$37))),ABS(-100+(100*(('10 (ind)'!H36-MIN('10 (ind)'!H$6:H$37))/(MAX('10 (ind)'!H$6:H$37)-MIN('10 (ind)'!H$6:H$37))))))</f>
        <v>27.692307692307701</v>
      </c>
      <c r="I37" s="87">
        <f>IF('10 (ind)'!I$1="si",100*(('10 (ind)'!I36-MIN('10 (ind)'!I$6:I$37))/(MAX('10 (ind)'!I$6:I$37)-MIN('10 (ind)'!I$6:I$37))),ABS(-100+(100*(('10 (ind)'!I36-MIN('10 (ind)'!I$6:I$37))/(MAX('10 (ind)'!I$6:I$37)-MIN('10 (ind)'!I$6:I$37))))))</f>
        <v>0</v>
      </c>
      <c r="J37" s="87">
        <f>IF('10 (ind)'!J$1="si",100*(('10 (ind)'!J36-MIN('10 (ind)'!J$6:J$37))/(MAX('10 (ind)'!J$6:J$37)-MIN('10 (ind)'!J$6:J$37))),ABS(-100+(100*(('10 (ind)'!J36-MIN('10 (ind)'!J$6:J$37))/(MAX('10 (ind)'!J$6:J$37)-MIN('10 (ind)'!J$6:J$37))))))</f>
        <v>100</v>
      </c>
      <c r="K37" s="87">
        <f>IF('10 (ind)'!K$1="si",100*(('10 (ind)'!K36-MIN('10 (ind)'!K$6:K$37))/(MAX('10 (ind)'!K$6:K$37)-MIN('10 (ind)'!K$6:K$37))),ABS(-100+(100*(('10 (ind)'!K36-MIN('10 (ind)'!K$6:K$37))/(MAX('10 (ind)'!K$6:K$37)-MIN('10 (ind)'!K$6:K$37))))))</f>
        <v>46.374291958303502</v>
      </c>
      <c r="L37" s="87">
        <f>IF('10 (ind)'!L$1="si",100*(('10 (ind)'!L36-MIN('10 (ind)'!L$6:L$37))/(MAX('10 (ind)'!L$6:L$37)-MIN('10 (ind)'!L$6:L$37))),ABS(-100+(100*(('10 (ind)'!L36-MIN('10 (ind)'!L$6:L$37))/(MAX('10 (ind)'!L$6:L$37)-MIN('10 (ind)'!L$6:L$37))))))</f>
        <v>100</v>
      </c>
      <c r="M37" s="87">
        <f>IF('10 (ind)'!M$1="si",100*(('10 (ind)'!M36-MIN('10 (ind)'!M$6:M$37))/(MAX('10 (ind)'!M$6:M$37)-MIN('10 (ind)'!M$6:M$37))),ABS(-100+(100*(('10 (ind)'!M36-MIN('10 (ind)'!M$6:M$37))/(MAX('10 (ind)'!M$6:M$37)-MIN('10 (ind)'!M$6:M$37))))))</f>
        <v>3.1199095742454346</v>
      </c>
      <c r="N37" s="87">
        <f>IF('10 (ind)'!N$1="si",100*(('10 (ind)'!N36-MIN('10 (ind)'!N$6:N$37))/(MAX('10 (ind)'!N$6:N$37)-MIN('10 (ind)'!N$6:N$37))),ABS(-100+(100*(('10 (ind)'!N36-MIN('10 (ind)'!N$6:N$37))/(MAX('10 (ind)'!N$6:N$37)-MIN('10 (ind)'!N$6:N$37))))))</f>
        <v>100</v>
      </c>
      <c r="O37" s="87">
        <f>IF('10 (ind)'!O$1="si",100*(('10 (ind)'!O36-MIN('10 (ind)'!O$6:O$37))/(MAX('10 (ind)'!O$6:O$37)-MIN('10 (ind)'!O$6:O$37))),ABS(-100+(100*(('10 (ind)'!O36-MIN('10 (ind)'!O$6:O$37))/(MAX('10 (ind)'!O$6:O$37)-MIN('10 (ind)'!O$6:O$37))))))</f>
        <v>98.58957448976625</v>
      </c>
      <c r="P37" s="87">
        <f>IF('10 (ind)'!P$1="si",100*(('10 (ind)'!P36-MIN('10 (ind)'!P$6:P$37))/(MAX('10 (ind)'!P$6:P$37)-MIN('10 (ind)'!P$6:P$37))),ABS(-100+(100*(('10 (ind)'!P36-MIN('10 (ind)'!P$6:P$37))/(MAX('10 (ind)'!P$6:P$37)-MIN('10 (ind)'!P$6:P$37))))))</f>
        <v>6.8607348726715385</v>
      </c>
      <c r="Q37" s="87">
        <f>IF('10 (ind)'!Q$1="si",100*(('10 (ind)'!Q36-MIN('10 (ind)'!Q$6:Q$37))/(MAX('10 (ind)'!Q$6:Q$37)-MIN('10 (ind)'!Q$6:Q$37))),ABS(-100+(100*(('10 (ind)'!Q36-MIN('10 (ind)'!Q$6:Q$37))/(MAX('10 (ind)'!Q$6:Q$37)-MIN('10 (ind)'!Q$6:Q$37))))))</f>
        <v>7.0908739842301287</v>
      </c>
      <c r="R37" s="87">
        <f>IF('10 (ind)'!R$1="si",100*(('10 (ind)'!R36-MIN('10 (ind)'!R$6:R$37))/(MAX('10 (ind)'!R$6:R$37)-MIN('10 (ind)'!R$6:R$37))),ABS(-100+(100*(('10 (ind)'!R36-MIN('10 (ind)'!R$6:R$37))/(MAX('10 (ind)'!R$6:R$37)-MIN('10 (ind)'!R$6:R$37))))))</f>
        <v>0</v>
      </c>
      <c r="S37" s="75">
        <f>ABS(ABS(('10 (ind)'!S36-((MAX('10 (ind)'!S$6:S$37)+MIN('10 (ind)'!S$6:S$37))/2))/(((MAX('10 (ind)'!S$6:S$37)+MIN('10 (ind)'!S$6:S$37))/2)-MAX('10 (ind)'!S$6:S$37))*100)-100)</f>
        <v>7.9470198675496704</v>
      </c>
      <c r="T37" s="75">
        <f>IF('10 (ind)'!T$1="si",100*(('10 (ind)'!T36-MIN('10 (ind)'!T$6:T$37))/(MAX('10 (ind)'!T$6:T$37)-MIN('10 (ind)'!T$6:T$37))),ABS(-100+(100*(('10 (ind)'!T36-MIN('10 (ind)'!T$6:T$37))/(MAX('10 (ind)'!T$6:T$37)-MIN('10 (ind)'!T$6:T$37))))))</f>
        <v>0.30779651562391042</v>
      </c>
      <c r="U37" s="75">
        <f>IF('10 (ind)'!U$1="si",100*(('10 (ind)'!U36-MIN('10 (ind)'!U$6:U$37))/(MAX('10 (ind)'!U$6:U$37)-MIN('10 (ind)'!U$6:U$37))),ABS(-100+(100*(('10 (ind)'!U36-MIN('10 (ind)'!U$6:U$37))/(MAX('10 (ind)'!U$6:U$37)-MIN('10 (ind)'!U$6:U$37))))))</f>
        <v>0</v>
      </c>
      <c r="V37" s="75">
        <f>IF('10 (ind)'!V$1="si",100*(('10 (ind)'!V36-MIN('10 (ind)'!V$6:V$37))/(MAX('10 (ind)'!V$6:V$37)-MIN('10 (ind)'!V$6:V$37))),ABS(-100+(100*(('10 (ind)'!V36-MIN('10 (ind)'!V$6:V$37))/(MAX('10 (ind)'!V$6:V$37)-MIN('10 (ind)'!V$6:V$37))))))</f>
        <v>98.648648648648646</v>
      </c>
      <c r="W37" s="75">
        <f>IF('10 (ind)'!W$1="si",100*(('10 (ind)'!W36-MIN('10 (ind)'!W$6:W$37))/(MAX('10 (ind)'!W$6:W$37)-MIN('10 (ind)'!W$6:W$37))),ABS(-100+(100*(('10 (ind)'!W36-MIN('10 (ind)'!W$6:W$37))/(MAX('10 (ind)'!W$6:W$37)-MIN('10 (ind)'!W$6:W$37))))))</f>
        <v>58.906141325878117</v>
      </c>
      <c r="X37" s="75">
        <f>IF('10 (ind)'!X$1="si",100*(('10 (ind)'!X36-MIN('10 (ind)'!X$6:X$37))/(MAX('10 (ind)'!X$6:X$37)-MIN('10 (ind)'!X$6:X$37))),ABS(-100+(100*(('10 (ind)'!X36-MIN('10 (ind)'!X$6:X$37))/(MAX('10 (ind)'!X$6:X$37)-MIN('10 (ind)'!X$6:X$37))))))</f>
        <v>35.696865313984524</v>
      </c>
      <c r="Y37" s="75">
        <f>IF('10 (ind)'!Y$1="si",100*(('10 (ind)'!Y36-MIN('10 (ind)'!Y$6:Y$37))/(MAX('10 (ind)'!Y$6:Y$37)-MIN('10 (ind)'!Y$6:Y$37))),ABS(-100+(100*(('10 (ind)'!Y36-MIN('10 (ind)'!Y$6:Y$37))/(MAX('10 (ind)'!Y$6:Y$37)-MIN('10 (ind)'!Y$6:Y$37))))))</f>
        <v>58.520736262466784</v>
      </c>
      <c r="Z37" s="75">
        <f>IF('10 (ind)'!Z$1="si",100*(('10 (ind)'!Z36-MIN('10 (ind)'!Z$6:Z$37))/(MAX('10 (ind)'!Z$6:Z$37)-MIN('10 (ind)'!Z$6:Z$37))),ABS(-100+(100*(('10 (ind)'!Z36-MIN('10 (ind)'!Z$6:Z$37))/(MAX('10 (ind)'!Z$6:Z$37)-MIN('10 (ind)'!Z$6:Z$37))))))</f>
        <v>7.0944333823278356</v>
      </c>
      <c r="AA37" s="75">
        <f>IF('10 (ind)'!AA$1="si",100*(('10 (ind)'!AA36-MIN('10 (ind)'!AA$6:AA$37))/(MAX('10 (ind)'!AA$6:AA$37)-MIN('10 (ind)'!AA$6:AA$37))),ABS(-100+(100*(('10 (ind)'!AA36-MIN('10 (ind)'!AA$6:AA$37))/(MAX('10 (ind)'!AA$6:AA$37)-MIN('10 (ind)'!AA$6:AA$37))))))</f>
        <v>45.71183869662606</v>
      </c>
      <c r="AB37" s="75">
        <f>IF('10 (ind)'!AB$1="si",100*(('10 (ind)'!AB36-MIN('10 (ind)'!AB$6:AB$37))/(MAX('10 (ind)'!AB$6:AB$37)-MIN('10 (ind)'!AB$6:AB$37))),ABS(-100+(100*(('10 (ind)'!AB36-MIN('10 (ind)'!AB$6:AB$37))/(MAX('10 (ind)'!AB$6:AB$37)-MIN('10 (ind)'!AB$6:AB$37))))))</f>
        <v>58.136670259259539</v>
      </c>
      <c r="AC37" s="75">
        <f>IF('10 (ind)'!AC$1="si",100*(('10 (ind)'!AC36-MIN('10 (ind)'!AC$6:AC$37))/(MAX('10 (ind)'!AC$6:AC$37)-MIN('10 (ind)'!AC$6:AC$37))),ABS(-100+(100*(('10 (ind)'!AC36-MIN('10 (ind)'!AC$6:AC$37))/(MAX('10 (ind)'!AC$6:AC$37)-MIN('10 (ind)'!AC$6:AC$37))))))</f>
        <v>63.268578240903892</v>
      </c>
      <c r="AD37" s="75">
        <f>IF('10 (ind)'!AD$1="si",100*(('10 (ind)'!AD36-MIN('10 (ind)'!AD$6:AD$37))/(MAX('10 (ind)'!AD$6:AD$37)-MIN('10 (ind)'!AD$6:AD$37))),ABS(-100+(100*(('10 (ind)'!AD36-MIN('10 (ind)'!AD$6:AD$37))/(MAX('10 (ind)'!AD$6:AD$37)-MIN('10 (ind)'!AD$6:AD$37))))))</f>
        <v>71.740993679979141</v>
      </c>
      <c r="AE37" s="75">
        <f>IF('10 (ind)'!AE$1="si",100*(('10 (ind)'!AE36-MIN('10 (ind)'!AE$6:AE$37))/(MAX('10 (ind)'!AE$6:AE$37)-MIN('10 (ind)'!AE$6:AE$37))),ABS(-100+(100*(('10 (ind)'!AE36-MIN('10 (ind)'!AE$6:AE$37))/(MAX('10 (ind)'!AE$6:AE$37)-MIN('10 (ind)'!AE$6:AE$37))))))</f>
        <v>47.560747118571001</v>
      </c>
      <c r="AF37" s="75">
        <f>IF('10 (ind)'!AF$1="si",100*(('10 (ind)'!AF36-MIN('10 (ind)'!AF$6:AF$37))/(MAX('10 (ind)'!AF$6:AF$37)-MIN('10 (ind)'!AF$6:AF$37))),ABS(-100+(100*(('10 (ind)'!AF36-MIN('10 (ind)'!AF$6:AF$37))/(MAX('10 (ind)'!AF$6:AF$37)-MIN('10 (ind)'!AF$6:AF$37))))))</f>
        <v>36.02412676119787</v>
      </c>
      <c r="AG37" s="75">
        <f>IF('10 (ind)'!AG$1="si",100*(('10 (ind)'!AG36-MIN('10 (ind)'!AG$6:AG$37))/(MAX('10 (ind)'!AG$6:AG$37)-MIN('10 (ind)'!AG$6:AG$37))),ABS(-100+(100*(('10 (ind)'!AG36-MIN('10 (ind)'!AG$6:AG$37))/(MAX('10 (ind)'!AG$6:AG$37)-MIN('10 (ind)'!AG$6:AG$37))))))</f>
        <v>41.172822977850529</v>
      </c>
      <c r="AH37" s="75">
        <f>IF('10 (ind)'!AH$1="si",100*(('10 (ind)'!AH36-MIN('10 (ind)'!AH$6:AH$37))/(MAX('10 (ind)'!AH$6:AH$37)-MIN('10 (ind)'!AH$6:AH$37))),ABS(-100+(100*(('10 (ind)'!AH36-MIN('10 (ind)'!AH$6:AH$37))/(MAX('10 (ind)'!AH$6:AH$37)-MIN('10 (ind)'!AH$6:AH$37))))))</f>
        <v>38.585211404297183</v>
      </c>
      <c r="AI37" s="75">
        <f>IF('10 (ind)'!AI$1="si",100*(('10 (ind)'!AI36-MIN('10 (ind)'!AI$6:AI$37))/(MAX('10 (ind)'!AI$6:AI$37)-MIN('10 (ind)'!AI$6:AI$37))),ABS(-100+(100*(('10 (ind)'!AI36-MIN('10 (ind)'!AI$6:AI$37))/(MAX('10 (ind)'!AI$6:AI$37)-MIN('10 (ind)'!AI$6:AI$37))))))</f>
        <v>1.3230250348271677</v>
      </c>
      <c r="AJ37" s="75">
        <f>IF('10 (ind)'!AJ$1="si",100*(('10 (ind)'!AJ36-MIN('10 (ind)'!AJ$6:AJ$37))/(MAX('10 (ind)'!AJ$6:AJ$37)-MIN('10 (ind)'!AJ$6:AJ$37))),ABS(-100+(100*(('10 (ind)'!AJ36-MIN('10 (ind)'!AJ$6:AJ$37))/(MAX('10 (ind)'!AJ$6:AJ$37)-MIN('10 (ind)'!AJ$6:AJ$37))))))</f>
        <v>66.422626543410558</v>
      </c>
      <c r="AK37" s="75">
        <f>IF('10 (ind)'!AK$1="si",100*(('10 (ind)'!AK36-MIN('10 (ind)'!AK$6:AK$37))/(MAX('10 (ind)'!AK$6:AK$37)-MIN('10 (ind)'!AK$6:AK$37))),ABS(-100+(100*(('10 (ind)'!AK36-MIN('10 (ind)'!AK$6:AK$37))/(MAX('10 (ind)'!AK$6:AK$37)-MIN('10 (ind)'!AK$6:AK$37))))))</f>
        <v>9.2142423479070725</v>
      </c>
      <c r="AL37" s="75">
        <f>IF('10 (ind)'!AL$1="si",100*(('10 (ind)'!AL36-MIN('10 (ind)'!AL$6:AL$37))/(MAX('10 (ind)'!AL$6:AL$37)-MIN('10 (ind)'!AL$6:AL$37))),ABS(-100+(100*(('10 (ind)'!AL36-MIN('10 (ind)'!AL$6:AL$37))/(MAX('10 (ind)'!AL$6:AL$37)-MIN('10 (ind)'!AL$6:AL$37))))))</f>
        <v>93.15012923728024</v>
      </c>
      <c r="AM37" s="75">
        <f>IF('10 (ind)'!AM$1="si",100*(('10 (ind)'!AM36-MIN('10 (ind)'!AM$6:AM$37))/(MAX('10 (ind)'!AM$6:AM$37)-MIN('10 (ind)'!AM$6:AM$37))),ABS(-100+(100*(('10 (ind)'!AM36-MIN('10 (ind)'!AM$6:AM$37))/(MAX('10 (ind)'!AM$6:AM$37)-MIN('10 (ind)'!AM$6:AM$37))))))</f>
        <v>81.436712171115516</v>
      </c>
      <c r="AN37" s="75">
        <f>IF('10 (ind)'!AN$1="si",100*(('10 (ind)'!AN36-MIN('10 (ind)'!AN$6:AN$37))/(MAX('10 (ind)'!AN$6:AN$37)-MIN('10 (ind)'!AN$6:AN$37))),ABS(-100+(100*(('10 (ind)'!AN36-MIN('10 (ind)'!AN$6:AN$37))/(MAX('10 (ind)'!AN$6:AN$37)-MIN('10 (ind)'!AN$6:AN$37))))))</f>
        <v>61.176362092456301</v>
      </c>
      <c r="AO37" s="75">
        <f>IF('10 (ind)'!AO$1="si",100*(('10 (ind)'!AO36-MIN('10 (ind)'!AO$6:AO$37))/(MAX('10 (ind)'!AO$6:AO$37)-MIN('10 (ind)'!AO$6:AO$37))),ABS(-100+(100*(('10 (ind)'!AO36-MIN('10 (ind)'!AO$6:AO$37))/(MAX('10 (ind)'!AO$6:AO$37)-MIN('10 (ind)'!AO$6:AO$37))))))</f>
        <v>64.279060832866946</v>
      </c>
      <c r="AP37" s="75">
        <f>IF('10 (ind)'!AP$1="si",100*(('10 (ind)'!AP36-MIN('10 (ind)'!AP$6:AP$37))/(MAX('10 (ind)'!AP$6:AP$37)-MIN('10 (ind)'!AP$6:AP$37))),ABS(-100+(100*(('10 (ind)'!AP36-MIN('10 (ind)'!AP$6:AP$37))/(MAX('10 (ind)'!AP$6:AP$37)-MIN('10 (ind)'!AP$6:AP$37))))))</f>
        <v>87.996918309338469</v>
      </c>
      <c r="AQ37" s="75">
        <f>IF('10 (ind)'!AQ$1="si",100*(('10 (ind)'!AQ36-MIN('10 (ind)'!AQ$6:AQ$37))/(MAX('10 (ind)'!AQ$6:AQ$37)-MIN('10 (ind)'!AQ$6:AQ$37))),ABS(-100+(100*(('10 (ind)'!AQ36-MIN('10 (ind)'!AQ$6:AQ$37))/(MAX('10 (ind)'!AQ$6:AQ$37)-MIN('10 (ind)'!AQ$6:AQ$37))))))</f>
        <v>9.4026997819946043</v>
      </c>
      <c r="AR37" s="75">
        <f>IF('10 (ind)'!AR$1="si",100*(('10 (ind)'!AR36-MIN('10 (ind)'!AR$6:AR$37))/(MAX('10 (ind)'!AR$6:AR$37)-MIN('10 (ind)'!AR$6:AR$37))),ABS(-100+(100*(('10 (ind)'!AR36-MIN('10 (ind)'!AR$6:AR$37))/(MAX('10 (ind)'!AR$6:AR$37)-MIN('10 (ind)'!AR$6:AR$37))))))</f>
        <v>65.458884010739411</v>
      </c>
      <c r="AS37" s="75">
        <f>IF('10 (ind)'!AS$1="si",100*(('10 (ind)'!AS36-MIN('10 (ind)'!AS$6:AS$37))/(MAX('10 (ind)'!AS$6:AS$37)-MIN('10 (ind)'!AS$6:AS$37))),ABS(-100+(100*(('10 (ind)'!AS36-MIN('10 (ind)'!AS$6:AS$37))/(MAX('10 (ind)'!AS$6:AS$37)-MIN('10 (ind)'!AS$6:AS$37))))))</f>
        <v>69.456066945606693</v>
      </c>
      <c r="AT37" s="75">
        <f>IF('10 (ind)'!AT$1="si",100*(('10 (ind)'!AT36-MIN('10 (ind)'!AT$6:AT$37))/(MAX('10 (ind)'!AT$6:AT$37)-MIN('10 (ind)'!AT$6:AT$37))),ABS(-100+(100*(('10 (ind)'!AT36-MIN('10 (ind)'!AT$6:AT$37))/(MAX('10 (ind)'!AT$6:AT$37)-MIN('10 (ind)'!AT$6:AT$37))))))</f>
        <v>0</v>
      </c>
      <c r="AU37" s="75">
        <f>IF('10 (ind)'!AU$1="si",100*(('10 (ind)'!AU36-MIN('10 (ind)'!AU$6:AU$37))/(MAX('10 (ind)'!AU$6:AU$37)-MIN('10 (ind)'!AU$6:AU$37))),ABS(-100+(100*(('10 (ind)'!AU36-MIN('10 (ind)'!AU$6:AU$37))/(MAX('10 (ind)'!AU$6:AU$37)-MIN('10 (ind)'!AU$6:AU$37))))))</f>
        <v>100</v>
      </c>
      <c r="AV37" s="75">
        <f>IF('10 (ind)'!AV$1="si",100*(('10 (ind)'!AV36-MIN('10 (ind)'!AV$6:AV$37))/(MAX('10 (ind)'!AV$6:AV$37)-MIN('10 (ind)'!AV$6:AV$37))),ABS(-100+(100*(('10 (ind)'!AV36-MIN('10 (ind)'!AV$6:AV$37))/(MAX('10 (ind)'!AV$6:AV$37)-MIN('10 (ind)'!AV$6:AV$37))))))</f>
        <v>73.136915077989599</v>
      </c>
      <c r="AW37" s="75">
        <f>IF('10 (ind)'!AW$1="si",100*(('10 (ind)'!AW36-MIN('10 (ind)'!AW$6:AW$37))/(MAX('10 (ind)'!AW$6:AW$37)-MIN('10 (ind)'!AW$6:AW$37))),ABS(-100+(100*(('10 (ind)'!AW36-MIN('10 (ind)'!AW$6:AW$37))/(MAX('10 (ind)'!AW$6:AW$37)-MIN('10 (ind)'!AW$6:AW$37))))))</f>
        <v>27.125506072874501</v>
      </c>
      <c r="AX37" s="75">
        <f>IF('10 (ind)'!AX$1="si",100*(('10 (ind)'!AX36-MIN('10 (ind)'!AX$6:AX$37))/(MAX('10 (ind)'!AX$6:AX$37)-MIN('10 (ind)'!AX$6:AX$37))),ABS(-100+(100*(('10 (ind)'!AX36-MIN('10 (ind)'!AX$6:AX$37))/(MAX('10 (ind)'!AX$6:AX$37)-MIN('10 (ind)'!AX$6:AX$37))))))</f>
        <v>0</v>
      </c>
      <c r="AY37" s="75">
        <f>IF('10 (ind)'!AY$1="si",100*(('10 (ind)'!AY36-MIN('10 (ind)'!AY$6:AY$37))/(MAX('10 (ind)'!AY$6:AY$37)-MIN('10 (ind)'!AY$6:AY$37))),ABS(-100+(100*(('10 (ind)'!AY36-MIN('10 (ind)'!AY$6:AY$37))/(MAX('10 (ind)'!AY$6:AY$37)-MIN('10 (ind)'!AY$6:AY$37))))))</f>
        <v>28.306374881065675</v>
      </c>
      <c r="AZ37" s="75">
        <f>IF('10 (ind)'!AZ$1="si",100*(('10 (ind)'!AZ36-MIN('10 (ind)'!AZ$6:AZ$37))/(MAX('10 (ind)'!AZ$6:AZ$37)-MIN('10 (ind)'!AZ$6:AZ$37))),ABS(-100+(100*(('10 (ind)'!AZ36-MIN('10 (ind)'!AZ$6:AZ$37))/(MAX('10 (ind)'!AZ$6:AZ$37)-MIN('10 (ind)'!AZ$6:AZ$37))))))</f>
        <v>52.141667032318594</v>
      </c>
      <c r="BA37" s="75">
        <f>IF('10 (ind)'!BA$1="si",100*(('10 (ind)'!BA36-MIN('10 (ind)'!BA$6:BA$37))/(MAX('10 (ind)'!BA$6:BA$37)-MIN('10 (ind)'!BA$6:BA$37))),ABS(-100+(100*(('10 (ind)'!BA36-MIN('10 (ind)'!BA$6:BA$37))/(MAX('10 (ind)'!BA$6:BA$37)-MIN('10 (ind)'!BA$6:BA$37))))))</f>
        <v>52.085659391688701</v>
      </c>
      <c r="BB37" s="75">
        <f>IF('10 (ind)'!BB$1="si",100*(('10 (ind)'!BB36-MIN('10 (ind)'!BB$6:BB$37))/(MAX('10 (ind)'!BB$6:BB$37)-MIN('10 (ind)'!BB$6:BB$37))),ABS(-100+(100*(('10 (ind)'!BB36-MIN('10 (ind)'!BB$6:BB$37))/(MAX('10 (ind)'!BB$6:BB$37)-MIN('10 (ind)'!BB$6:BB$37))))))</f>
        <v>8.271736592731429</v>
      </c>
      <c r="BC37" s="75">
        <f>IF('10 (ind)'!BC$1="si",100*(('10 (ind)'!BC36-MIN('10 (ind)'!BC$6:BC$37))/(MAX('10 (ind)'!BC$6:BC$37)-MIN('10 (ind)'!BC$6:BC$37))),ABS(-100+(100*(('10 (ind)'!BC36-MIN('10 (ind)'!BC$6:BC$37))/(MAX('10 (ind)'!BC$6:BC$37)-MIN('10 (ind)'!BC$6:BC$37))))))</f>
        <v>44.213928183246701</v>
      </c>
      <c r="BD37" s="75">
        <f>IF('10 (ind)'!BD$1="si",100*(('10 (ind)'!BD36-MIN('10 (ind)'!BD$6:BD$37))/(MAX('10 (ind)'!BD$6:BD$37)-MIN('10 (ind)'!BD$6:BD$37))),ABS(-100+(100*(('10 (ind)'!BD36-MIN('10 (ind)'!BD$6:BD$37))/(MAX('10 (ind)'!BD$6:BD$37)-MIN('10 (ind)'!BD$6:BD$37))))))</f>
        <v>53.001594956107049</v>
      </c>
      <c r="BE37" s="75">
        <f>IF('10 (ind)'!BE$1="si",100*(('10 (ind)'!BE36-MIN('10 (ind)'!BE$6:BE$37))/(MAX('10 (ind)'!BE$6:BE$37)-MIN('10 (ind)'!BE$6:BE$37))),ABS(-100+(100*(('10 (ind)'!BE36-MIN('10 (ind)'!BE$6:BE$37))/(MAX('10 (ind)'!BE$6:BE$37)-MIN('10 (ind)'!BE$6:BE$37))))))</f>
        <v>28.835489833641407</v>
      </c>
      <c r="BF37" s="75">
        <f>IF('10 (ind)'!BF$1="si",100*(('10 (ind)'!BF36-MIN('10 (ind)'!BF$6:BF$37))/(MAX('10 (ind)'!BF$6:BF$37)-MIN('10 (ind)'!BF$6:BF$37))),ABS(-100+(100*(('10 (ind)'!BF36-MIN('10 (ind)'!BF$6:BF$37))/(MAX('10 (ind)'!BF$6:BF$37)-MIN('10 (ind)'!BF$6:BF$37))))))</f>
        <v>37.985034032872669</v>
      </c>
      <c r="BG37" s="75">
        <f>IF('10 (ind)'!BG$1="si",100*(('10 (ind)'!BG36-MIN('10 (ind)'!BG$6:BG$37))/(MAX('10 (ind)'!BG$6:BG$37)-MIN('10 (ind)'!BG$6:BG$37))),ABS(-100+(100*(('10 (ind)'!BG36-MIN('10 (ind)'!BG$6:BG$37))/(MAX('10 (ind)'!BG$6:BG$37)-MIN('10 (ind)'!BG$6:BG$37))))))</f>
        <v>32.389405931205772</v>
      </c>
      <c r="BH37" s="75">
        <f>IF('10 (ind)'!BH$1="si",100*(('10 (ind)'!BH36-MIN('10 (ind)'!BH$6:BH$37))/(MAX('10 (ind)'!BH$6:BH$37)-MIN('10 (ind)'!BH$6:BH$37))),ABS(-100+(100*(('10 (ind)'!BH36-MIN('10 (ind)'!BH$6:BH$37))/(MAX('10 (ind)'!BH$6:BH$37)-MIN('10 (ind)'!BH$6:BH$37))))))</f>
        <v>10.168520136862064</v>
      </c>
      <c r="BI37" s="75">
        <f>IF('10 (ind)'!BI$1="si",100*(('10 (ind)'!BI36-MIN('10 (ind)'!BI$6:BI$37))/(MAX('10 (ind)'!BI$6:BI$37)-MIN('10 (ind)'!BI$6:BI$37))),ABS(-100+(100*(('10 (ind)'!BI36-MIN('10 (ind)'!BI$6:BI$37))/(MAX('10 (ind)'!BI$6:BI$37)-MIN('10 (ind)'!BI$6:BI$37))))))</f>
        <v>98.527383905553734</v>
      </c>
      <c r="BJ37" s="75">
        <f>IF('10 (ind)'!BJ$1="si",100*(('10 (ind)'!BJ36-MIN('10 (ind)'!BJ$6:BJ$37))/(MAX('10 (ind)'!BJ$6:BJ$37)-MIN('10 (ind)'!BJ$6:BJ$37))),ABS(-100+(100*(('10 (ind)'!BJ36-MIN('10 (ind)'!BJ$6:BJ$37))/(MAX('10 (ind)'!BJ$6:BJ$37)-MIN('10 (ind)'!BJ$6:BJ$37))))))</f>
        <v>5.4688409345994646</v>
      </c>
      <c r="BK37" s="75">
        <f>IF('10 (ind)'!BK$1="si",100*(('10 (ind)'!BK36-MIN('10 (ind)'!BK$6:BK$37))/(MAX('10 (ind)'!BK$6:BK$37)-MIN('10 (ind)'!BK$6:BK$37))),ABS(-100+(100*(('10 (ind)'!BK36-MIN('10 (ind)'!BK$6:BK$37))/(MAX('10 (ind)'!BK$6:BK$37)-MIN('10 (ind)'!BK$6:BK$37))))))</f>
        <v>14.668148827915173</v>
      </c>
      <c r="BL37" s="75">
        <f>IF('10 (ind)'!BL$1="si",100*(('10 (ind)'!BL36-MIN('10 (ind)'!BL$6:BL$37))/(MAX('10 (ind)'!BL$6:BL$37)-MIN('10 (ind)'!BL$6:BL$37))),ABS(-100+(100*(('10 (ind)'!BL36-MIN('10 (ind)'!BL$6:BL$37))/(MAX('10 (ind)'!BL$6:BL$37)-MIN('10 (ind)'!BL$6:BL$37))))))</f>
        <v>22.522522522522522</v>
      </c>
      <c r="BM37" s="75">
        <f>IF('10 (ind)'!BM$1="si",100*(('10 (ind)'!BM36-MIN('10 (ind)'!BM$6:BM$37))/(MAX('10 (ind)'!BM$6:BM$37)-MIN('10 (ind)'!BM$6:BM$37))),ABS(-100+(100*(('10 (ind)'!BM36-MIN('10 (ind)'!BM$6:BM$37))/(MAX('10 (ind)'!BM$6:BM$37)-MIN('10 (ind)'!BM$6:BM$37))))))</f>
        <v>11.871491727954792</v>
      </c>
      <c r="BN37" s="75">
        <f>IF('10 (ind)'!BN$1="si",100*(('10 (ind)'!BN36-MIN('10 (ind)'!BN$6:BN$37))/(MAX('10 (ind)'!BN$6:BN$37)-MIN('10 (ind)'!BN$6:BN$37))),ABS(-100+(100*(('10 (ind)'!BN36-MIN('10 (ind)'!BN$6:BN$37))/(MAX('10 (ind)'!BN$6:BN$37)-MIN('10 (ind)'!BN$6:BN$37))))))</f>
        <v>37.415861681269377</v>
      </c>
      <c r="BO37" s="75">
        <f>IF('10 (ind)'!BO$1="si",100*(('10 (ind)'!BO36-MIN('10 (ind)'!BO$6:BO$37))/(MAX('10 (ind)'!BO$6:BO$37)-MIN('10 (ind)'!BO$6:BO$37))),ABS(-100+(100*(('10 (ind)'!BO36-MIN('10 (ind)'!BO$6:BO$37))/(MAX('10 (ind)'!BO$6:BO$37)-MIN('10 (ind)'!BO$6:BO$37))))))</f>
        <v>16.518228883870833</v>
      </c>
      <c r="BP37" s="75">
        <f>IF('10 (ind)'!BP$1="si",100*(('10 (ind)'!BP36-MIN('10 (ind)'!BP$6:BP$37))/(MAX('10 (ind)'!BP$6:BP$37)-MIN('10 (ind)'!BP$6:BP$37))),ABS(-100+(100*(('10 (ind)'!BP36-MIN('10 (ind)'!BP$6:BP$37))/(MAX('10 (ind)'!BP$6:BP$37)-MIN('10 (ind)'!BP$6:BP$37))))))</f>
        <v>22.400494962793051</v>
      </c>
      <c r="BQ37" s="75">
        <f>IF('10 (ind)'!BQ$1="si",100*(('10 (ind)'!BQ36-MIN('10 (ind)'!BQ$6:BQ$37))/(MAX('10 (ind)'!BQ$6:BQ$37)-MIN('10 (ind)'!BQ$6:BQ$37))),ABS(-100+(100*(('10 (ind)'!BQ36-MIN('10 (ind)'!BQ$6:BQ$37))/(MAX('10 (ind)'!BQ$6:BQ$37)-MIN('10 (ind)'!BQ$6:BQ$37))))))</f>
        <v>33.944358119964299</v>
      </c>
      <c r="BR37" s="75">
        <f>IF('10 (ind)'!BR$1="si",100*(('10 (ind)'!BR36-MIN('10 (ind)'!BR$6:BR$37))/(MAX('10 (ind)'!BR$6:BR$37)-MIN('10 (ind)'!BR$6:BR$37))),ABS(-100+(100*(('10 (ind)'!BR36-MIN('10 (ind)'!BR$6:BR$37))/(MAX('10 (ind)'!BP$6:BP$37)-MIN('10 (ind)'!BR$6:BR$37))))))</f>
        <v>14.184164755110784</v>
      </c>
      <c r="BS37" s="75">
        <f>IF('10 (ind)'!BS$1="si",100*(('10 (ind)'!BS36-MIN('10 (ind)'!BS$6:BS$37))/(MAX('10 (ind)'!BS$6:BS$37)-MIN('10 (ind)'!BS$6:BS$37))),ABS(-100+(100*(('10 (ind)'!BS36-MIN('10 (ind)'!BS$6:BS$37))/(MAX('10 (ind)'!BQ$6:BQ$37)-MIN('10 (ind)'!BS$6:BS$37))))))</f>
        <v>64.058949803438054</v>
      </c>
      <c r="BT37" s="75">
        <f>IF('10 (ind)'!BT$1="si",100*(('10 (ind)'!BT36-MIN('10 (ind)'!BT$6:BT$37))/(MAX('10 (ind)'!BT$6:BT$37)-MIN('10 (ind)'!BT$6:BT$37))),ABS(-100+(100*(('10 (ind)'!BT36-MIN('10 (ind)'!BT$6:BT$37))/(MAX('10 (ind)'!BR$6:BR$37)-MIN('10 (ind)'!BT$6:BT$37))))))</f>
        <v>96.316566083346018</v>
      </c>
      <c r="BU37" s="75">
        <f>IF('10 (ind)'!BU$1="si",100*(('10 (ind)'!BU36-MIN('10 (ind)'!BU$6:BU$37))/(MAX('10 (ind)'!BU$6:BU$37)-MIN('10 (ind)'!BU$6:BU$37))),ABS(-100+(100*(('10 (ind)'!BU36-MIN('10 (ind)'!BU$6:BU$37))/(MAX('10 (ind)'!BU$6:BU$37)-MIN('10 (ind)'!BU$6:BU$37))))))</f>
        <v>35.142497904442578</v>
      </c>
      <c r="BV37" s="75">
        <f>IF('10 (ind)'!BV$1="si",100*(('10 (ind)'!BV36-MIN('10 (ind)'!BV$6:BV$37))/(MAX('10 (ind)'!BV$6:BV$37)-MIN('10 (ind)'!BV$6:BV$37))),ABS(-100+(100*(('10 (ind)'!BV36-MIN('10 (ind)'!BV$6:BV$37))/(MAX('10 (ind)'!BV$6:BV$37)-MIN('10 (ind)'!BV$6:BV$37))))))</f>
        <v>83.704149128081795</v>
      </c>
      <c r="BW37" s="75">
        <f>IF('10 (ind)'!BW$1="si",100*(('10 (ind)'!BW36-MIN('10 (ind)'!BW$6:BW$37))/(MAX('10 (ind)'!BW$6:BW$37)-MIN('10 (ind)'!BW$6:BW$37))),ABS(-100+(100*(('10 (ind)'!BW36-MIN('10 (ind)'!BW$6:BW$37))/(MAX('10 (ind)'!BW$6:BW$37)-MIN('10 (ind)'!BW$6:BW$37))))))</f>
        <v>84.82480135469585</v>
      </c>
      <c r="BX37" s="75">
        <f>IF('10 (ind)'!BX$1="si",100*(('10 (ind)'!BX36-MIN('10 (ind)'!BX$6:BX$37))/(MAX('10 (ind)'!BX$6:BX$37)-MIN('10 (ind)'!BX$6:BX$37))),ABS(-100+(100*(('10 (ind)'!BX36-MIN('10 (ind)'!BX$6:BX$37))/(MAX('10 (ind)'!BX$6:BX$37)-MIN('10 (ind)'!BX$6:BX$37))))))</f>
        <v>18.533073636179722</v>
      </c>
      <c r="BY37" s="75">
        <f>IF('10 (ind)'!BY$1="si",100*(('10 (ind)'!BY36-MIN('10 (ind)'!BY$6:BY$37))/(MAX('10 (ind)'!BY$6:BY$37)-MIN('10 (ind)'!BY$6:BY$37))),ABS(-100+(100*(('10 (ind)'!BY36-MIN('10 (ind)'!BY$6:BY$37))/(MAX('10 (ind)'!BY$6:BY$37)-MIN('10 (ind)'!BY$6:BY$37))))))</f>
        <v>33.959731959327108</v>
      </c>
      <c r="BZ37" s="75">
        <f>IF('10 (ind)'!BZ$1="si",100*(('10 (ind)'!BZ36-MIN('10 (ind)'!BZ$6:BZ$37))/(MAX('10 (ind)'!BZ$6:BZ$37)-MIN('10 (ind)'!BZ$6:BZ$37))),ABS(-100+(100*(('10 (ind)'!BZ36-MIN('10 (ind)'!BZ$6:BZ$37))/(MAX('10 (ind)'!BZ$6:BZ$37)-MIN('10 (ind)'!BZ$6:BZ$37))))))</f>
        <v>97.692790989832645</v>
      </c>
      <c r="CA37" s="75">
        <f>IF('10 (ind)'!CA$1="si",100*(('10 (ind)'!CA36-MIN('10 (ind)'!CA$6:CA$37))/(MAX('10 (ind)'!CA$6:CA$37)-MIN('10 (ind)'!CA$6:CA$37))),ABS(-100+(100*(('10 (ind)'!CA36-MIN('10 (ind)'!CA$6:CA$37))/(MAX('10 (ind)'!CA$6:CA$37)-MIN('10 (ind)'!CA$6:CA$37))))))</f>
        <v>48.403551823153201</v>
      </c>
      <c r="CB37" s="75">
        <f>IF('10 (ind)'!CB$1="si",100*(('10 (ind)'!CB36-MIN('10 (ind)'!CB$6:CB$37))/(MAX('10 (ind)'!CB$6:CB$37)-MIN('10 (ind)'!CB$6:CB$37))),ABS(-100+(100*(('10 (ind)'!CB36-MIN('10 (ind)'!CB$6:CB$37))/(MAX('10 (ind)'!CB$6:CB$37)-MIN('10 (ind)'!CB$6:CB$37))))))</f>
        <v>80.124223602484463</v>
      </c>
      <c r="CC37" s="75">
        <f>IF('10 (ind)'!CC$1="si",100*(('10 (ind)'!CC36-MIN('10 (ind)'!CC$6:CC$37))/(MAX('10 (ind)'!CC$6:CC$37)-MIN('10 (ind)'!CC$6:CC$37))),ABS(-100+(100*(('10 (ind)'!CC36-MIN('10 (ind)'!CC$6:CC$37))/(MAX('10 (ind)'!CC$6:CC$37)-MIN('10 (ind)'!CC$6:CC$37))))))</f>
        <v>22.891720806392115</v>
      </c>
      <c r="CD37" s="75">
        <f>IF('10 (ind)'!CD$1="si",100*(('10 (ind)'!CD36-MIN('10 (ind)'!CD$6:CD$37))/(MAX('10 (ind)'!CD$6:CD$37)-MIN('10 (ind)'!CD$6:CD$37))),ABS(-100+(100*(('10 (ind)'!CD36-MIN('10 (ind)'!CD$6:CD$37))/(MAX('10 (ind)'!CD$6:CD$37)-MIN('10 (ind)'!CD$6:CD$37))))))</f>
        <v>4.2094127005560225</v>
      </c>
      <c r="CE37" s="75">
        <f>IF('10 (ind)'!CE$1="si",100*(('10 (ind)'!CE36-MIN('10 (ind)'!CE$6:CE$37))/(MAX('10 (ind)'!CE$6:CE$37)-MIN('10 (ind)'!CE$6:CE$37))),ABS(-100+(100*(('10 (ind)'!CE36-MIN('10 (ind)'!CE$6:CE$37))/(MAX('10 (ind)'!CE$6:CE$37)-MIN('10 (ind)'!CE$6:CE$37))))))</f>
        <v>10.785411866689904</v>
      </c>
      <c r="CF37" s="75">
        <f>IF('10 (ind)'!CF$1="si",100*(('10 (ind)'!CF36-MIN('10 (ind)'!CF$6:CF$37))/(MAX('10 (ind)'!CF$6:CF$37)-MIN('10 (ind)'!CF$6:CF$37))),ABS(-100+(100*(('10 (ind)'!CF36-MIN('10 (ind)'!CF$6:CF$37))/(MAX('10 (ind)'!CF$6:CF$37)-MIN('10 (ind)'!CF$6:CF$37))))))</f>
        <v>6.0824670581440765</v>
      </c>
      <c r="CG37" s="75">
        <f>IF('10 (ind)'!CG$1="si",100*(('10 (ind)'!CG36-MIN('10 (ind)'!CG$6:CG$37))/(MAX('10 (ind)'!CG$6:CG$37)-MIN('10 (ind)'!CG$6:CG$37))),ABS(-100+(100*(('10 (ind)'!CG36-MIN('10 (ind)'!CG$6:CG$37))/(MAX('10 (ind)'!CG$6:CG$37)-MIN('10 (ind)'!CG$6:CG$37))))))</f>
        <v>5.1462283437059924</v>
      </c>
      <c r="CH37" s="75">
        <f>IF('10 (ind)'!CH$1="si",100*(('10 (ind)'!CH36-MIN('10 (ind)'!CH$6:CH$37))/(MAX('10 (ind)'!CH$6:CH$37)-MIN('10 (ind)'!CH$6:CH$37))),ABS(-100+(100*(('10 (ind)'!CH36-MIN('10 (ind)'!CH$6:CH$37))/(MAX('10 (ind)'!CH$6:CH$37)-MIN('10 (ind)'!CH$6:CH$37))))))</f>
        <v>8.1304899854240489</v>
      </c>
      <c r="CI37" s="75">
        <f>IF('10 (ind)'!CI$1="si",100*(('10 (ind)'!CI36-MIN('10 (ind)'!CI$6:CI$37))/(MAX('10 (ind)'!CI$6:CI$37)-MIN('10 (ind)'!CI$6:CI$37))),ABS(-100+(100*(('10 (ind)'!CI36-MIN('10 (ind)'!CI$6:CI$37))/(MAX('10 (ind)'!CI$6:CI$37)-MIN('10 (ind)'!CI$6:CI$37))))))</f>
        <v>37.881608099201742</v>
      </c>
      <c r="CJ37" s="75">
        <f>IF('10 (ind)'!CJ$1="si",100*(('10 (ind)'!CJ36-MIN('10 (ind)'!CJ$6:CJ$37))/(MAX('10 (ind)'!CJ$6:CJ$37)-MIN('10 (ind)'!CJ$6:CJ$37))),ABS(-100+(100*(('10 (ind)'!CJ36-MIN('10 (ind)'!CJ$6:CJ$37))/(MAX('10 (ind)'!CJ$6:CJ$37)-MIN('10 (ind)'!CJ$6:CJ$37))))))</f>
        <v>41.463565139916774</v>
      </c>
      <c r="CK37" s="75">
        <f>IF('10 (ind)'!CK$1="si",100*(('10 (ind)'!CK36-MIN('10 (ind)'!CK$6:CK$37))/(MAX('10 (ind)'!CK$6:CK$37)-MIN('10 (ind)'!CK$6:CK$37))),ABS(-100+(100*(('10 (ind)'!CK36-MIN('10 (ind)'!CK$6:CK$37))/(MAX('10 (ind)'!CK$6:CK$37)-MIN('10 (ind)'!CK$6:CK$37))))))</f>
        <v>19.111634674808425</v>
      </c>
      <c r="CL37" s="75">
        <f>IF('10 (ind)'!CL$1="si",100*(('10 (ind)'!CL36-MIN('10 (ind)'!CL$6:CL$37))/(MAX('10 (ind)'!CL$6:CL$37)-MIN('10 (ind)'!CL$6:CL$37))),ABS(-100+(100*(('10 (ind)'!CL36-MIN('10 (ind)'!CL$6:CL$37))/(MAX('10 (ind)'!CL$6:CL$37)-MIN('10 (ind)'!CL$6:CL$37))))))</f>
        <v>3.9919208920980211</v>
      </c>
      <c r="CM37" s="75">
        <f>IF('10 (ind)'!CM$1="si",100*(('10 (ind)'!CM36-MIN('10 (ind)'!CM$6:CM$37))/(MAX('10 (ind)'!CM$6:CM$37)-MIN('10 (ind)'!CM$6:CM$37))),ABS(-100+(100*(('10 (ind)'!CM36-MIN('10 (ind)'!CM$6:CM$37))/(MAX('10 (ind)'!CM$6:CM$37)-MIN('10 (ind)'!CM$6:CM$37))))))</f>
        <v>26.497426028996667</v>
      </c>
    </row>
    <row r="38" spans="1:91">
      <c r="A38" s="18" t="s">
        <v>439</v>
      </c>
      <c r="B38" s="87">
        <f>IF('10 (ind)'!B$1="si",100*(('10 (ind)'!B37-MIN('10 (ind)'!B$6:B$37))/(MAX('10 (ind)'!B$6:B$37)-MIN('10 (ind)'!B$6:B$37))),ABS(-100+(100*(('10 (ind)'!B37-MIN('10 (ind)'!B$6:B$37))/(MAX('10 (ind)'!B$6:B$37)-MIN('10 (ind)'!B$6:B$37))))))</f>
        <v>26.552196932734091</v>
      </c>
      <c r="C38" s="87">
        <f>IF('10 (ind)'!C$1="si",100*(('10 (ind)'!C37-MIN('10 (ind)'!C$6:C$37))/(MAX('10 (ind)'!C$6:C$37)-MIN('10 (ind)'!C$6:C$37))),ABS(-100+(100*(('10 (ind)'!C37-MIN('10 (ind)'!C$6:C$37))/(MAX('10 (ind)'!C$6:C$37)-MIN('10 (ind)'!C$6:C$37))))))</f>
        <v>30.240531478951937</v>
      </c>
      <c r="D38" s="87">
        <f>IF('10 (ind)'!D$1="si",100*(('10 (ind)'!D37-MIN('10 (ind)'!D$6:D$37))/(MAX('10 (ind)'!D$6:D$37)-MIN('10 (ind)'!D$6:D$37))),ABS(-100+(100*(('10 (ind)'!D37-MIN('10 (ind)'!D$6:D$37))/(MAX('10 (ind)'!D$6:D$37)-MIN('10 (ind)'!D$6:D$37))))))</f>
        <v>75.261200260395256</v>
      </c>
      <c r="E38" s="87">
        <f>IF('10 (ind)'!E$1="si",100*(('10 (ind)'!E37-MIN('10 (ind)'!E$6:E$37))/(MAX('10 (ind)'!E$6:E$37)-MIN('10 (ind)'!E$6:E$37))),ABS(-100+(100*(('10 (ind)'!E37-MIN('10 (ind)'!E$6:E$37))/(MAX('10 (ind)'!E$6:E$37)-MIN('10 (ind)'!E$6:E$37))))))</f>
        <v>45.705941595548204</v>
      </c>
      <c r="F38" s="87">
        <f>IF('10 (ind)'!F$1="si",100*(('10 (ind)'!F37-MIN('10 (ind)'!F$6:F$37))/(MAX('10 (ind)'!F$6:F$37)-MIN('10 (ind)'!F$6:F$37))),ABS(-100+(100*(('10 (ind)'!F37-MIN('10 (ind)'!F$6:F$37))/(MAX('10 (ind)'!F$6:F$37)-MIN('10 (ind)'!F$6:F$37))))))</f>
        <v>56.849315068493155</v>
      </c>
      <c r="G38" s="87">
        <f>IF('10 (ind)'!G$1="si",100*(('10 (ind)'!G37-MIN('10 (ind)'!G$6:G$37))/(MAX('10 (ind)'!G$6:G$37)-MIN('10 (ind)'!G$6:G$37))),ABS(-100+(100*(('10 (ind)'!G37-MIN('10 (ind)'!G$6:G$37))/(MAX('10 (ind)'!G$6:G$37)-MIN('10 (ind)'!G$6:G$37))))))</f>
        <v>49.999999999999986</v>
      </c>
      <c r="H38" s="87">
        <f>IF('10 (ind)'!H$1="si",100*(('10 (ind)'!H37-MIN('10 (ind)'!H$6:H$37))/(MAX('10 (ind)'!H$6:H$37)-MIN('10 (ind)'!H$6:H$37))),ABS(-100+(100*(('10 (ind)'!H37-MIN('10 (ind)'!H$6:H$37))/(MAX('10 (ind)'!H$6:H$37)-MIN('10 (ind)'!H$6:H$37))))))</f>
        <v>16.538461538461544</v>
      </c>
      <c r="I38" s="87">
        <f>IF('10 (ind)'!I$1="si",100*(('10 (ind)'!I37-MIN('10 (ind)'!I$6:I$37))/(MAX('10 (ind)'!I$6:I$37)-MIN('10 (ind)'!I$6:I$37))),ABS(-100+(100*(('10 (ind)'!I37-MIN('10 (ind)'!I$6:I$37))/(MAX('10 (ind)'!I$6:I$37)-MIN('10 (ind)'!I$6:I$37))))))</f>
        <v>26.250000000000007</v>
      </c>
      <c r="J38" s="87">
        <f>IF('10 (ind)'!J$1="si",100*(('10 (ind)'!J37-MIN('10 (ind)'!J$6:J$37))/(MAX('10 (ind)'!J$6:J$37)-MIN('10 (ind)'!J$6:J$37))),ABS(-100+(100*(('10 (ind)'!J37-MIN('10 (ind)'!J$6:J$37))/(MAX('10 (ind)'!J$6:J$37)-MIN('10 (ind)'!J$6:J$37))))))</f>
        <v>97.56637168141593</v>
      </c>
      <c r="K38" s="87">
        <f>IF('10 (ind)'!K$1="si",100*(('10 (ind)'!K37-MIN('10 (ind)'!K$6:K$37))/(MAX('10 (ind)'!K$6:K$37)-MIN('10 (ind)'!K$6:K$37))),ABS(-100+(100*(('10 (ind)'!K37-MIN('10 (ind)'!K$6:K$37))/(MAX('10 (ind)'!K$6:K$37)-MIN('10 (ind)'!K$6:K$37))))))</f>
        <v>24.632114291276412</v>
      </c>
      <c r="L38" s="87">
        <f>IF('10 (ind)'!L$1="si",100*(('10 (ind)'!L37-MIN('10 (ind)'!L$6:L$37))/(MAX('10 (ind)'!L$6:L$37)-MIN('10 (ind)'!L$6:L$37))),ABS(-100+(100*(('10 (ind)'!L37-MIN('10 (ind)'!L$6:L$37))/(MAX('10 (ind)'!L$6:L$37)-MIN('10 (ind)'!L$6:L$37))))))</f>
        <v>95.473378445135339</v>
      </c>
      <c r="M38" s="87">
        <f>IF('10 (ind)'!M$1="si",100*(('10 (ind)'!M37-MIN('10 (ind)'!M$6:M$37))/(MAX('10 (ind)'!M$6:M$37)-MIN('10 (ind)'!M$6:M$37))),ABS(-100+(100*(('10 (ind)'!M37-MIN('10 (ind)'!M$6:M$37))/(MAX('10 (ind)'!M$6:M$37)-MIN('10 (ind)'!M$6:M$37))))))</f>
        <v>22.703738540079865</v>
      </c>
      <c r="N38" s="87">
        <f>IF('10 (ind)'!N$1="si",100*(('10 (ind)'!N37-MIN('10 (ind)'!N$6:N$37))/(MAX('10 (ind)'!N$6:N$37)-MIN('10 (ind)'!N$6:N$37))),ABS(-100+(100*(('10 (ind)'!N37-MIN('10 (ind)'!N$6:N$37))/(MAX('10 (ind)'!N$6:N$37)-MIN('10 (ind)'!N$6:N$37))))))</f>
        <v>91.216235145969236</v>
      </c>
      <c r="O38" s="87">
        <f>IF('10 (ind)'!O$1="si",100*(('10 (ind)'!O37-MIN('10 (ind)'!O$6:O$37))/(MAX('10 (ind)'!O$6:O$37)-MIN('10 (ind)'!O$6:O$37))),ABS(-100+(100*(('10 (ind)'!O37-MIN('10 (ind)'!O$6:O$37))/(MAX('10 (ind)'!O$6:O$37)-MIN('10 (ind)'!O$6:O$37))))))</f>
        <v>96.073203008462599</v>
      </c>
      <c r="P38" s="87">
        <f>IF('10 (ind)'!P$1="si",100*(('10 (ind)'!P37-MIN('10 (ind)'!P$6:P$37))/(MAX('10 (ind)'!P$6:P$37)-MIN('10 (ind)'!P$6:P$37))),ABS(-100+(100*(('10 (ind)'!P37-MIN('10 (ind)'!P$6:P$37))/(MAX('10 (ind)'!P$6:P$37)-MIN('10 (ind)'!P$6:P$37))))))</f>
        <v>0</v>
      </c>
      <c r="Q38" s="87">
        <f>IF('10 (ind)'!Q$1="si",100*(('10 (ind)'!Q37-MIN('10 (ind)'!Q$6:Q$37))/(MAX('10 (ind)'!Q$6:Q$37)-MIN('10 (ind)'!Q$6:Q$37))),ABS(-100+(100*(('10 (ind)'!Q37-MIN('10 (ind)'!Q$6:Q$37))/(MAX('10 (ind)'!Q$6:Q$37)-MIN('10 (ind)'!Q$6:Q$37))))))</f>
        <v>14.560265630875122</v>
      </c>
      <c r="R38" s="87">
        <f>IF('10 (ind)'!R$1="si",100*(('10 (ind)'!R37-MIN('10 (ind)'!R$6:R$37))/(MAX('10 (ind)'!R$6:R$37)-MIN('10 (ind)'!R$6:R$37))),ABS(-100+(100*(('10 (ind)'!R37-MIN('10 (ind)'!R$6:R$37))/(MAX('10 (ind)'!R$6:R$37)-MIN('10 (ind)'!R$6:R$37))))))</f>
        <v>0.47243916838066158</v>
      </c>
      <c r="S38" s="75">
        <f>ABS(ABS(('10 (ind)'!S37-((MAX('10 (ind)'!S$6:S$37)+MIN('10 (ind)'!S$6:S$37))/2))/(((MAX('10 (ind)'!S$6:S$37)+MIN('10 (ind)'!S$6:S$37))/2)-MAX('10 (ind)'!S$6:S$37))*100)-100)</f>
        <v>88.741721854304643</v>
      </c>
      <c r="T38" s="75">
        <f>IF('10 (ind)'!T$1="si",100*(('10 (ind)'!T37-MIN('10 (ind)'!T$6:T$37))/(MAX('10 (ind)'!T$6:T$37)-MIN('10 (ind)'!T$6:T$37))),ABS(-100+(100*(('10 (ind)'!T37-MIN('10 (ind)'!T$6:T$37))/(MAX('10 (ind)'!T$6:T$37)-MIN('10 (ind)'!T$6:T$37))))))</f>
        <v>7.7218077317687843</v>
      </c>
      <c r="U38" s="75">
        <f>IF('10 (ind)'!U$1="si",100*(('10 (ind)'!U37-MIN('10 (ind)'!U$6:U$37))/(MAX('10 (ind)'!U$6:U$37)-MIN('10 (ind)'!U$6:U$37))),ABS(-100+(100*(('10 (ind)'!U37-MIN('10 (ind)'!U$6:U$37))/(MAX('10 (ind)'!U$6:U$37)-MIN('10 (ind)'!U$6:U$37))))))</f>
        <v>50</v>
      </c>
      <c r="V38" s="75">
        <f>IF('10 (ind)'!V$1="si",100*(('10 (ind)'!V37-MIN('10 (ind)'!V$6:V$37))/(MAX('10 (ind)'!V$6:V$37)-MIN('10 (ind)'!V$6:V$37))),ABS(-100+(100*(('10 (ind)'!V37-MIN('10 (ind)'!V$6:V$37))/(MAX('10 (ind)'!V$6:V$37)-MIN('10 (ind)'!V$6:V$37))))))</f>
        <v>96.621621621621628</v>
      </c>
      <c r="W38" s="75">
        <f>IF('10 (ind)'!W$1="si",100*(('10 (ind)'!W37-MIN('10 (ind)'!W$6:W$37))/(MAX('10 (ind)'!W$6:W$37)-MIN('10 (ind)'!W$6:W$37))),ABS(-100+(100*(('10 (ind)'!W37-MIN('10 (ind)'!W$6:W$37))/(MAX('10 (ind)'!W$6:W$37)-MIN('10 (ind)'!W$6:W$37))))))</f>
        <v>55.520906240483157</v>
      </c>
      <c r="X38" s="75">
        <f>IF('10 (ind)'!X$1="si",100*(('10 (ind)'!X37-MIN('10 (ind)'!X$6:X$37))/(MAX('10 (ind)'!X$6:X$37)-MIN('10 (ind)'!X$6:X$37))),ABS(-100+(100*(('10 (ind)'!X37-MIN('10 (ind)'!X$6:X$37))/(MAX('10 (ind)'!X$6:X$37)-MIN('10 (ind)'!X$6:X$37))))))</f>
        <v>65.546222871056003</v>
      </c>
      <c r="Y38" s="75">
        <f>IF('10 (ind)'!Y$1="si",100*(('10 (ind)'!Y37-MIN('10 (ind)'!Y$6:Y$37))/(MAX('10 (ind)'!Y$6:Y$37)-MIN('10 (ind)'!Y$6:Y$37))),ABS(-100+(100*(('10 (ind)'!Y37-MIN('10 (ind)'!Y$6:Y$37))/(MAX('10 (ind)'!Y$6:Y$37)-MIN('10 (ind)'!Y$6:Y$37))))))</f>
        <v>42.391890330778978</v>
      </c>
      <c r="Z38" s="75">
        <f>IF('10 (ind)'!Z$1="si",100*(('10 (ind)'!Z37-MIN('10 (ind)'!Z$6:Z$37))/(MAX('10 (ind)'!Z$6:Z$37)-MIN('10 (ind)'!Z$6:Z$37))),ABS(-100+(100*(('10 (ind)'!Z37-MIN('10 (ind)'!Z$6:Z$37))/(MAX('10 (ind)'!Z$6:Z$37)-MIN('10 (ind)'!Z$6:Z$37))))))</f>
        <v>59.461348459003446</v>
      </c>
      <c r="AA38" s="75">
        <f>IF('10 (ind)'!AA$1="si",100*(('10 (ind)'!AA37-MIN('10 (ind)'!AA$6:AA$37))/(MAX('10 (ind)'!AA$6:AA$37)-MIN('10 (ind)'!AA$6:AA$37))),ABS(-100+(100*(('10 (ind)'!AA37-MIN('10 (ind)'!AA$6:AA$37))/(MAX('10 (ind)'!AA$6:AA$37)-MIN('10 (ind)'!AA$6:AA$37))))))</f>
        <v>43.971465003275114</v>
      </c>
      <c r="AB38" s="75">
        <f>IF('10 (ind)'!AB$1="si",100*(('10 (ind)'!AB37-MIN('10 (ind)'!AB$6:AB$37))/(MAX('10 (ind)'!AB$6:AB$37)-MIN('10 (ind)'!AB$6:AB$37))),ABS(-100+(100*(('10 (ind)'!AB37-MIN('10 (ind)'!AB$6:AB$37))/(MAX('10 (ind)'!AB$6:AB$37)-MIN('10 (ind)'!AB$6:AB$37))))))</f>
        <v>60.641959390858005</v>
      </c>
      <c r="AC38" s="75">
        <f>IF('10 (ind)'!AC$1="si",100*(('10 (ind)'!AC37-MIN('10 (ind)'!AC$6:AC$37))/(MAX('10 (ind)'!AC$6:AC$37)-MIN('10 (ind)'!AC$6:AC$37))),ABS(-100+(100*(('10 (ind)'!AC37-MIN('10 (ind)'!AC$6:AC$37))/(MAX('10 (ind)'!AC$6:AC$37)-MIN('10 (ind)'!AC$6:AC$37))))))</f>
        <v>43.246340208143032</v>
      </c>
      <c r="AD38" s="75">
        <f>IF('10 (ind)'!AD$1="si",100*(('10 (ind)'!AD37-MIN('10 (ind)'!AD$6:AD$37))/(MAX('10 (ind)'!AD$6:AD$37)-MIN('10 (ind)'!AD$6:AD$37))),ABS(-100+(100*(('10 (ind)'!AD37-MIN('10 (ind)'!AD$6:AD$37))/(MAX('10 (ind)'!AD$6:AD$37)-MIN('10 (ind)'!AD$6:AD$37))))))</f>
        <v>56.666437746969976</v>
      </c>
      <c r="AE38" s="75">
        <f>IF('10 (ind)'!AE$1="si",100*(('10 (ind)'!AE37-MIN('10 (ind)'!AE$6:AE$37))/(MAX('10 (ind)'!AE$6:AE$37)-MIN('10 (ind)'!AE$6:AE$37))),ABS(-100+(100*(('10 (ind)'!AE37-MIN('10 (ind)'!AE$6:AE$37))/(MAX('10 (ind)'!AE$6:AE$37)-MIN('10 (ind)'!AE$6:AE$37))))))</f>
        <v>30.137596007438034</v>
      </c>
      <c r="AF38" s="75">
        <f>IF('10 (ind)'!AF$1="si",100*(('10 (ind)'!AF37-MIN('10 (ind)'!AF$6:AF$37))/(MAX('10 (ind)'!AF$6:AF$37)-MIN('10 (ind)'!AF$6:AF$37))),ABS(-100+(100*(('10 (ind)'!AF37-MIN('10 (ind)'!AF$6:AF$37))/(MAX('10 (ind)'!AF$6:AF$37)-MIN('10 (ind)'!AF$6:AF$37))))))</f>
        <v>91.540631021305359</v>
      </c>
      <c r="AG38" s="75">
        <f>IF('10 (ind)'!AG$1="si",100*(('10 (ind)'!AG37-MIN('10 (ind)'!AG$6:AG$37))/(MAX('10 (ind)'!AG$6:AG$37)-MIN('10 (ind)'!AG$6:AG$37))),ABS(-100+(100*(('10 (ind)'!AG37-MIN('10 (ind)'!AG$6:AG$37))/(MAX('10 (ind)'!AG$6:AG$37)-MIN('10 (ind)'!AG$6:AG$37))))))</f>
        <v>50.791069118871668</v>
      </c>
      <c r="AH38" s="75">
        <f>IF('10 (ind)'!AH$1="si",100*(('10 (ind)'!AH37-MIN('10 (ind)'!AH$6:AH$37))/(MAX('10 (ind)'!AH$6:AH$37)-MIN('10 (ind)'!AH$6:AH$37))),ABS(-100+(100*(('10 (ind)'!AH37-MIN('10 (ind)'!AH$6:AH$37))/(MAX('10 (ind)'!AH$6:AH$37)-MIN('10 (ind)'!AH$6:AH$37))))))</f>
        <v>45.992112987028896</v>
      </c>
      <c r="AI38" s="75">
        <f>IF('10 (ind)'!AI$1="si",100*(('10 (ind)'!AI37-MIN('10 (ind)'!AI$6:AI$37))/(MAX('10 (ind)'!AI$6:AI$37)-MIN('10 (ind)'!AI$6:AI$37))),ABS(-100+(100*(('10 (ind)'!AI37-MIN('10 (ind)'!AI$6:AI$37))/(MAX('10 (ind)'!AI$6:AI$37)-MIN('10 (ind)'!AI$6:AI$37))))))</f>
        <v>0.37637781163186662</v>
      </c>
      <c r="AJ38" s="75">
        <f>IF('10 (ind)'!AJ$1="si",100*(('10 (ind)'!AJ37-MIN('10 (ind)'!AJ$6:AJ$37))/(MAX('10 (ind)'!AJ$6:AJ$37)-MIN('10 (ind)'!AJ$6:AJ$37))),ABS(-100+(100*(('10 (ind)'!AJ37-MIN('10 (ind)'!AJ$6:AJ$37))/(MAX('10 (ind)'!AJ$6:AJ$37)-MIN('10 (ind)'!AJ$6:AJ$37))))))</f>
        <v>77.828654733378713</v>
      </c>
      <c r="AK38" s="75">
        <f>IF('10 (ind)'!AK$1="si",100*(('10 (ind)'!AK37-MIN('10 (ind)'!AK$6:AK$37))/(MAX('10 (ind)'!AK$6:AK$37)-MIN('10 (ind)'!AK$6:AK$37))),ABS(-100+(100*(('10 (ind)'!AK37-MIN('10 (ind)'!AK$6:AK$37))/(MAX('10 (ind)'!AK$6:AK$37)-MIN('10 (ind)'!AK$6:AK$37))))))</f>
        <v>100</v>
      </c>
      <c r="AL38" s="75">
        <f>IF('10 (ind)'!AL$1="si",100*(('10 (ind)'!AL37-MIN('10 (ind)'!AL$6:AL$37))/(MAX('10 (ind)'!AL$6:AL$37)-MIN('10 (ind)'!AL$6:AL$37))),ABS(-100+(100*(('10 (ind)'!AL37-MIN('10 (ind)'!AL$6:AL$37))/(MAX('10 (ind)'!AL$6:AL$37)-MIN('10 (ind)'!AL$6:AL$37))))))</f>
        <v>43.866845826764823</v>
      </c>
      <c r="AM38" s="75">
        <f>IF('10 (ind)'!AM$1="si",100*(('10 (ind)'!AM37-MIN('10 (ind)'!AM$6:AM$37))/(MAX('10 (ind)'!AM$6:AM$37)-MIN('10 (ind)'!AM$6:AM$37))),ABS(-100+(100*(('10 (ind)'!AM37-MIN('10 (ind)'!AM$6:AM$37))/(MAX('10 (ind)'!AM$6:AM$37)-MIN('10 (ind)'!AM$6:AM$37))))))</f>
        <v>89.457262148052081</v>
      </c>
      <c r="AN38" s="75">
        <f>IF('10 (ind)'!AN$1="si",100*(('10 (ind)'!AN37-MIN('10 (ind)'!AN$6:AN$37))/(MAX('10 (ind)'!AN$6:AN$37)-MIN('10 (ind)'!AN$6:AN$37))),ABS(-100+(100*(('10 (ind)'!AN37-MIN('10 (ind)'!AN$6:AN$37))/(MAX('10 (ind)'!AN$6:AN$37)-MIN('10 (ind)'!AN$6:AN$37))))))</f>
        <v>18.588376657776777</v>
      </c>
      <c r="AO38" s="75">
        <f>IF('10 (ind)'!AO$1="si",100*(('10 (ind)'!AO37-MIN('10 (ind)'!AO$6:AO$37))/(MAX('10 (ind)'!AO$6:AO$37)-MIN('10 (ind)'!AO$6:AO$37))),ABS(-100+(100*(('10 (ind)'!AO37-MIN('10 (ind)'!AO$6:AO$37))/(MAX('10 (ind)'!AO$6:AO$37)-MIN('10 (ind)'!AO$6:AO$37))))))</f>
        <v>98.018769614192323</v>
      </c>
      <c r="AP38" s="75">
        <f>IF('10 (ind)'!AP$1="si",100*(('10 (ind)'!AP37-MIN('10 (ind)'!AP$6:AP$37))/(MAX('10 (ind)'!AP$6:AP$37)-MIN('10 (ind)'!AP$6:AP$37))),ABS(-100+(100*(('10 (ind)'!AP37-MIN('10 (ind)'!AP$6:AP$37))/(MAX('10 (ind)'!AP$6:AP$37)-MIN('10 (ind)'!AP$6:AP$37))))))</f>
        <v>96.806980489224884</v>
      </c>
      <c r="AQ38" s="75">
        <f>IF('10 (ind)'!AQ$1="si",100*(('10 (ind)'!AQ37-MIN('10 (ind)'!AQ$6:AQ$37))/(MAX('10 (ind)'!AQ$6:AQ$37)-MIN('10 (ind)'!AQ$6:AQ$37))),ABS(-100+(100*(('10 (ind)'!AQ37-MIN('10 (ind)'!AQ$6:AQ$37))/(MAX('10 (ind)'!AQ$6:AQ$37)-MIN('10 (ind)'!AQ$6:AQ$37))))))</f>
        <v>5.2003930964160752</v>
      </c>
      <c r="AR38" s="75">
        <f>IF('10 (ind)'!AR$1="si",100*(('10 (ind)'!AR37-MIN('10 (ind)'!AR$6:AR$37))/(MAX('10 (ind)'!AR$6:AR$37)-MIN('10 (ind)'!AR$6:AR$37))),ABS(-100+(100*(('10 (ind)'!AR37-MIN('10 (ind)'!AR$6:AR$37))/(MAX('10 (ind)'!AR$6:AR$37)-MIN('10 (ind)'!AR$6:AR$37))))))</f>
        <v>8.7835987360204726</v>
      </c>
      <c r="AS38" s="75">
        <f>IF('10 (ind)'!AS$1="si",100*(('10 (ind)'!AS37-MIN('10 (ind)'!AS$6:AS$37))/(MAX('10 (ind)'!AS$6:AS$37)-MIN('10 (ind)'!AS$6:AS$37))),ABS(-100+(100*(('10 (ind)'!AS37-MIN('10 (ind)'!AS$6:AS$37))/(MAX('10 (ind)'!AS$6:AS$37)-MIN('10 (ind)'!AS$6:AS$37))))))</f>
        <v>84.51882845188284</v>
      </c>
      <c r="AT38" s="75">
        <f>IF('10 (ind)'!AT$1="si",100*(('10 (ind)'!AT37-MIN('10 (ind)'!AT$6:AT$37))/(MAX('10 (ind)'!AT$6:AT$37)-MIN('10 (ind)'!AT$6:AT$37))),ABS(-100+(100*(('10 (ind)'!AT37-MIN('10 (ind)'!AT$6:AT$37))/(MAX('10 (ind)'!AT$6:AT$37)-MIN('10 (ind)'!AT$6:AT$37))))))</f>
        <v>0</v>
      </c>
      <c r="AU38" s="75">
        <f>IF('10 (ind)'!AU$1="si",100*(('10 (ind)'!AU37-MIN('10 (ind)'!AU$6:AU$37))/(MAX('10 (ind)'!AU$6:AU$37)-MIN('10 (ind)'!AU$6:AU$37))),ABS(-100+(100*(('10 (ind)'!AU37-MIN('10 (ind)'!AU$6:AU$37))/(MAX('10 (ind)'!AU$6:AU$37)-MIN('10 (ind)'!AU$6:AU$37))))))</f>
        <v>56.415075015468183</v>
      </c>
      <c r="AV38" s="75">
        <f>IF('10 (ind)'!AV$1="si",100*(('10 (ind)'!AV37-MIN('10 (ind)'!AV$6:AV$37))/(MAX('10 (ind)'!AV$6:AV$37)-MIN('10 (ind)'!AV$6:AV$37))),ABS(-100+(100*(('10 (ind)'!AV37-MIN('10 (ind)'!AV$6:AV$37))/(MAX('10 (ind)'!AV$6:AV$37)-MIN('10 (ind)'!AV$6:AV$37))))))</f>
        <v>89.601386481802422</v>
      </c>
      <c r="AW38" s="75">
        <f>IF('10 (ind)'!AW$1="si",100*(('10 (ind)'!AW37-MIN('10 (ind)'!AW$6:AW$37))/(MAX('10 (ind)'!AW$6:AW$37)-MIN('10 (ind)'!AW$6:AW$37))),ABS(-100+(100*(('10 (ind)'!AW37-MIN('10 (ind)'!AW$6:AW$37))/(MAX('10 (ind)'!AW$6:AW$37)-MIN('10 (ind)'!AW$6:AW$37))))))</f>
        <v>27.901484480431844</v>
      </c>
      <c r="AX38" s="75">
        <f>IF('10 (ind)'!AX$1="si",100*(('10 (ind)'!AX37-MIN('10 (ind)'!AX$6:AX$37))/(MAX('10 (ind)'!AX$6:AX$37)-MIN('10 (ind)'!AX$6:AX$37))),ABS(-100+(100*(('10 (ind)'!AX37-MIN('10 (ind)'!AX$6:AX$37))/(MAX('10 (ind)'!AX$6:AX$37)-MIN('10 (ind)'!AX$6:AX$37))))))</f>
        <v>7.4185946767780298</v>
      </c>
      <c r="AY38" s="75">
        <f>IF('10 (ind)'!AY$1="si",100*(('10 (ind)'!AY37-MIN('10 (ind)'!AY$6:AY$37))/(MAX('10 (ind)'!AY$6:AY$37)-MIN('10 (ind)'!AY$6:AY$37))),ABS(-100+(100*(('10 (ind)'!AY37-MIN('10 (ind)'!AY$6:AY$37))/(MAX('10 (ind)'!AY$6:AY$37)-MIN('10 (ind)'!AY$6:AY$37))))))</f>
        <v>35.77545195052334</v>
      </c>
      <c r="AZ38" s="75">
        <f>IF('10 (ind)'!AZ$1="si",100*(('10 (ind)'!AZ37-MIN('10 (ind)'!AZ$6:AZ$37))/(MAX('10 (ind)'!AZ$6:AZ$37)-MIN('10 (ind)'!AZ$6:AZ$37))),ABS(-100+(100*(('10 (ind)'!AZ37-MIN('10 (ind)'!AZ$6:AZ$37))/(MAX('10 (ind)'!AZ$6:AZ$37)-MIN('10 (ind)'!AZ$6:AZ$37))))))</f>
        <v>12.400248178178456</v>
      </c>
      <c r="BA38" s="75">
        <f>IF('10 (ind)'!BA$1="si",100*(('10 (ind)'!BA37-MIN('10 (ind)'!BA$6:BA$37))/(MAX('10 (ind)'!BA$6:BA$37)-MIN('10 (ind)'!BA$6:BA$37))),ABS(-100+(100*(('10 (ind)'!BA37-MIN('10 (ind)'!BA$6:BA$37))/(MAX('10 (ind)'!BA$6:BA$37)-MIN('10 (ind)'!BA$6:BA$37))))))</f>
        <v>0</v>
      </c>
      <c r="BB38" s="75">
        <f>IF('10 (ind)'!BB$1="si",100*(('10 (ind)'!BB37-MIN('10 (ind)'!BB$6:BB$37))/(MAX('10 (ind)'!BB$6:BB$37)-MIN('10 (ind)'!BB$6:BB$37))),ABS(-100+(100*(('10 (ind)'!BB37-MIN('10 (ind)'!BB$6:BB$37))/(MAX('10 (ind)'!BB$6:BB$37)-MIN('10 (ind)'!BB$6:BB$37))))))</f>
        <v>71.365539672124825</v>
      </c>
      <c r="BC38" s="75">
        <f>IF('10 (ind)'!BC$1="si",100*(('10 (ind)'!BC37-MIN('10 (ind)'!BC$6:BC$37))/(MAX('10 (ind)'!BC$6:BC$37)-MIN('10 (ind)'!BC$6:BC$37))),ABS(-100+(100*(('10 (ind)'!BC37-MIN('10 (ind)'!BC$6:BC$37))/(MAX('10 (ind)'!BC$6:BC$37)-MIN('10 (ind)'!BC$6:BC$37))))))</f>
        <v>58.46059963028253</v>
      </c>
      <c r="BD38" s="75">
        <f>IF('10 (ind)'!BD$1="si",100*(('10 (ind)'!BD37-MIN('10 (ind)'!BD$6:BD$37))/(MAX('10 (ind)'!BD$6:BD$37)-MIN('10 (ind)'!BD$6:BD$37))),ABS(-100+(100*(('10 (ind)'!BD37-MIN('10 (ind)'!BD$6:BD$37))/(MAX('10 (ind)'!BD$6:BD$37)-MIN('10 (ind)'!BD$6:BD$37))))))</f>
        <v>37.859398530364594</v>
      </c>
      <c r="BE38" s="75">
        <f>IF('10 (ind)'!BE$1="si",100*(('10 (ind)'!BE37-MIN('10 (ind)'!BE$6:BE$37))/(MAX('10 (ind)'!BE$6:BE$37)-MIN('10 (ind)'!BE$6:BE$37))),ABS(-100+(100*(('10 (ind)'!BE37-MIN('10 (ind)'!BE$6:BE$37))/(MAX('10 (ind)'!BE$6:BE$37)-MIN('10 (ind)'!BE$6:BE$37))))))</f>
        <v>10.351201478743064</v>
      </c>
      <c r="BF38" s="75">
        <f>IF('10 (ind)'!BF$1="si",100*(('10 (ind)'!BF37-MIN('10 (ind)'!BF$6:BF$37))/(MAX('10 (ind)'!BF$6:BF$37)-MIN('10 (ind)'!BF$6:BF$37))),ABS(-100+(100*(('10 (ind)'!BF37-MIN('10 (ind)'!BF$6:BF$37))/(MAX('10 (ind)'!BF$6:BF$37)-MIN('10 (ind)'!BF$6:BF$37))))))</f>
        <v>20.6245354530372</v>
      </c>
      <c r="BG38" s="75">
        <f>IF('10 (ind)'!BG$1="si",100*(('10 (ind)'!BG37-MIN('10 (ind)'!BG$6:BG$37))/(MAX('10 (ind)'!BG$6:BG$37)-MIN('10 (ind)'!BG$6:BG$37))),ABS(-100+(100*(('10 (ind)'!BG37-MIN('10 (ind)'!BG$6:BG$37))/(MAX('10 (ind)'!BG$6:BG$37)-MIN('10 (ind)'!BG$6:BG$37))))))</f>
        <v>27.427023097400173</v>
      </c>
      <c r="BH38" s="75">
        <f>IF('10 (ind)'!BH$1="si",100*(('10 (ind)'!BH37-MIN('10 (ind)'!BH$6:BH$37))/(MAX('10 (ind)'!BH$6:BH$37)-MIN('10 (ind)'!BH$6:BH$37))),ABS(-100+(100*(('10 (ind)'!BH37-MIN('10 (ind)'!BH$6:BH$37))/(MAX('10 (ind)'!BH$6:BH$37)-MIN('10 (ind)'!BH$6:BH$37))))))</f>
        <v>9.3834405827689302</v>
      </c>
      <c r="BI38" s="75">
        <f>IF('10 (ind)'!BI$1="si",100*(('10 (ind)'!BI37-MIN('10 (ind)'!BI$6:BI$37))/(MAX('10 (ind)'!BI$6:BI$37)-MIN('10 (ind)'!BI$6:BI$37))),ABS(-100+(100*(('10 (ind)'!BI37-MIN('10 (ind)'!BI$6:BI$37))/(MAX('10 (ind)'!BI$6:BI$37)-MIN('10 (ind)'!BI$6:BI$37))))))</f>
        <v>93.710126571904695</v>
      </c>
      <c r="BJ38" s="75">
        <f>IF('10 (ind)'!BJ$1="si",100*(('10 (ind)'!BJ37-MIN('10 (ind)'!BJ$6:BJ$37))/(MAX('10 (ind)'!BJ$6:BJ$37)-MIN('10 (ind)'!BJ$6:BJ$37))),ABS(-100+(100*(('10 (ind)'!BJ37-MIN('10 (ind)'!BJ$6:BJ$37))/(MAX('10 (ind)'!BJ$6:BJ$37)-MIN('10 (ind)'!BJ$6:BJ$37))))))</f>
        <v>1.8917719024663467E-4</v>
      </c>
      <c r="BK38" s="75">
        <f>IF('10 (ind)'!BK$1="si",100*(('10 (ind)'!BK37-MIN('10 (ind)'!BK$6:BK$37))/(MAX('10 (ind)'!BK$6:BK$37)-MIN('10 (ind)'!BK$6:BK$37))),ABS(-100+(100*(('10 (ind)'!BK37-MIN('10 (ind)'!BK$6:BK$37))/(MAX('10 (ind)'!BK$6:BK$37)-MIN('10 (ind)'!BK$6:BK$37))))))</f>
        <v>8.5209820174429201</v>
      </c>
      <c r="BL38" s="75">
        <f>IF('10 (ind)'!BL$1="si",100*(('10 (ind)'!BL37-MIN('10 (ind)'!BL$6:BL$37))/(MAX('10 (ind)'!BL$6:BL$37)-MIN('10 (ind)'!BL$6:BL$37))),ABS(-100+(100*(('10 (ind)'!BL37-MIN('10 (ind)'!BL$6:BL$37))/(MAX('10 (ind)'!BL$6:BL$37)-MIN('10 (ind)'!BL$6:BL$37))))))</f>
        <v>6.3063063063063058</v>
      </c>
      <c r="BM38" s="75">
        <f>IF('10 (ind)'!BM$1="si",100*(('10 (ind)'!BM37-MIN('10 (ind)'!BM$6:BM$37))/(MAX('10 (ind)'!BM$6:BM$37)-MIN('10 (ind)'!BM$6:BM$37))),ABS(-100+(100*(('10 (ind)'!BM37-MIN('10 (ind)'!BM$6:BM$37))/(MAX('10 (ind)'!BM$6:BM$37)-MIN('10 (ind)'!BM$6:BM$37))))))</f>
        <v>8.2211210570149742</v>
      </c>
      <c r="BN38" s="75">
        <f>IF('10 (ind)'!BN$1="si",100*(('10 (ind)'!BN37-MIN('10 (ind)'!BN$6:BN$37))/(MAX('10 (ind)'!BN$6:BN$37)-MIN('10 (ind)'!BN$6:BN$37))),ABS(-100+(100*(('10 (ind)'!BN37-MIN('10 (ind)'!BN$6:BN$37))/(MAX('10 (ind)'!BN$6:BN$37)-MIN('10 (ind)'!BN$6:BN$37))))))</f>
        <v>24.102361706038312</v>
      </c>
      <c r="BO38" s="75">
        <f>IF('10 (ind)'!BO$1="si",100*(('10 (ind)'!BO37-MIN('10 (ind)'!BO$6:BO$37))/(MAX('10 (ind)'!BO$6:BO$37)-MIN('10 (ind)'!BO$6:BO$37))),ABS(-100+(100*(('10 (ind)'!BO37-MIN('10 (ind)'!BO$6:BO$37))/(MAX('10 (ind)'!BO$6:BO$37)-MIN('10 (ind)'!BO$6:BO$37))))))</f>
        <v>18.03689640560356</v>
      </c>
      <c r="BP38" s="75">
        <f>IF('10 (ind)'!BP$1="si",100*(('10 (ind)'!BP37-MIN('10 (ind)'!BP$6:BP$37))/(MAX('10 (ind)'!BP$6:BP$37)-MIN('10 (ind)'!BP$6:BP$37))),ABS(-100+(100*(('10 (ind)'!BP37-MIN('10 (ind)'!BP$6:BP$37))/(MAX('10 (ind)'!BP$6:BP$37)-MIN('10 (ind)'!BP$6:BP$37))))))</f>
        <v>15.968113753144372</v>
      </c>
      <c r="BQ38" s="75">
        <f>IF('10 (ind)'!BQ$1="si",100*(('10 (ind)'!BQ37-MIN('10 (ind)'!BQ$6:BQ$37))/(MAX('10 (ind)'!BQ$6:BQ$37)-MIN('10 (ind)'!BQ$6:BQ$37))),ABS(-100+(100*(('10 (ind)'!BQ37-MIN('10 (ind)'!BQ$6:BQ$37))/(MAX('10 (ind)'!BQ$6:BQ$37)-MIN('10 (ind)'!BQ$6:BQ$37))))))</f>
        <v>12.227535601868874</v>
      </c>
      <c r="BR38" s="75">
        <f>IF('10 (ind)'!BR$1="si",100*(('10 (ind)'!BR37-MIN('10 (ind)'!BR$6:BR$37))/(MAX('10 (ind)'!BR$6:BR$37)-MIN('10 (ind)'!BR$6:BR$37))),ABS(-100+(100*(('10 (ind)'!BR37-MIN('10 (ind)'!BR$6:BR$37))/(MAX('10 (ind)'!BP$6:BP$37)-MIN('10 (ind)'!BR$6:BR$37))))))</f>
        <v>3.7306407128460806</v>
      </c>
      <c r="BS38" s="75">
        <f>IF('10 (ind)'!BS$1="si",100*(('10 (ind)'!BS37-MIN('10 (ind)'!BS$6:BS$37))/(MAX('10 (ind)'!BS$6:BS$37)-MIN('10 (ind)'!BS$6:BS$37))),ABS(-100+(100*(('10 (ind)'!BS37-MIN('10 (ind)'!BS$6:BS$37))/(MAX('10 (ind)'!BQ$6:BQ$37)-MIN('10 (ind)'!BS$6:BS$37))))))</f>
        <v>59.621669860797411</v>
      </c>
      <c r="BT38" s="75">
        <f>IF('10 (ind)'!BT$1="si",100*(('10 (ind)'!BT37-MIN('10 (ind)'!BT$6:BT$37))/(MAX('10 (ind)'!BT$6:BT$37)-MIN('10 (ind)'!BT$6:BT$37))),ABS(-100+(100*(('10 (ind)'!BT37-MIN('10 (ind)'!BT$6:BT$37))/(MAX('10 (ind)'!BR$6:BR$37)-MIN('10 (ind)'!BT$6:BT$37))))))</f>
        <v>90.445200973950847</v>
      </c>
      <c r="BU38" s="75">
        <f>IF('10 (ind)'!BU$1="si",100*(('10 (ind)'!BU37-MIN('10 (ind)'!BU$6:BU$37))/(MAX('10 (ind)'!BU$6:BU$37)-MIN('10 (ind)'!BU$6:BU$37))),ABS(-100+(100*(('10 (ind)'!BU37-MIN('10 (ind)'!BU$6:BU$37))/(MAX('10 (ind)'!BU$6:BU$37)-MIN('10 (ind)'!BU$6:BU$37))))))</f>
        <v>62.845766974015092</v>
      </c>
      <c r="BV38" s="75">
        <f>IF('10 (ind)'!BV$1="si",100*(('10 (ind)'!BV37-MIN('10 (ind)'!BV$6:BV$37))/(MAX('10 (ind)'!BV$6:BV$37)-MIN('10 (ind)'!BV$6:BV$37))),ABS(-100+(100*(('10 (ind)'!BV37-MIN('10 (ind)'!BV$6:BV$37))/(MAX('10 (ind)'!BV$6:BV$37)-MIN('10 (ind)'!BV$6:BV$37))))))</f>
        <v>23.060733613950699</v>
      </c>
      <c r="BW38" s="75">
        <f>IF('10 (ind)'!BW$1="si",100*(('10 (ind)'!BW37-MIN('10 (ind)'!BW$6:BW$37))/(MAX('10 (ind)'!BW$6:BW$37)-MIN('10 (ind)'!BW$6:BW$37))),ABS(-100+(100*(('10 (ind)'!BW37-MIN('10 (ind)'!BW$6:BW$37))/(MAX('10 (ind)'!BW$6:BW$37)-MIN('10 (ind)'!BW$6:BW$37))))))</f>
        <v>66.640614823498751</v>
      </c>
      <c r="BX38" s="75">
        <f>IF('10 (ind)'!BX$1="si",100*(('10 (ind)'!BX37-MIN('10 (ind)'!BX$6:BX$37))/(MAX('10 (ind)'!BX$6:BX$37)-MIN('10 (ind)'!BX$6:BX$37))),ABS(-100+(100*(('10 (ind)'!BX37-MIN('10 (ind)'!BX$6:BX$37))/(MAX('10 (ind)'!BX$6:BX$37)-MIN('10 (ind)'!BX$6:BX$37))))))</f>
        <v>30.920722962444145</v>
      </c>
      <c r="BY38" s="75">
        <f>IF('10 (ind)'!BY$1="si",100*(('10 (ind)'!BY37-MIN('10 (ind)'!BY$6:BY$37))/(MAX('10 (ind)'!BY$6:BY$37)-MIN('10 (ind)'!BY$6:BY$37))),ABS(-100+(100*(('10 (ind)'!BY37-MIN('10 (ind)'!BY$6:BY$37))/(MAX('10 (ind)'!BY$6:BY$37)-MIN('10 (ind)'!BY$6:BY$37))))))</f>
        <v>25.383517622396123</v>
      </c>
      <c r="BZ38" s="75">
        <f>IF('10 (ind)'!BZ$1="si",100*(('10 (ind)'!BZ37-MIN('10 (ind)'!BZ$6:BZ$37))/(MAX('10 (ind)'!BZ$6:BZ$37)-MIN('10 (ind)'!BZ$6:BZ$37))),ABS(-100+(100*(('10 (ind)'!BZ37-MIN('10 (ind)'!BZ$6:BZ$37))/(MAX('10 (ind)'!BZ$6:BZ$37)-MIN('10 (ind)'!BZ$6:BZ$37))))))</f>
        <v>82.660403204913393</v>
      </c>
      <c r="CA38" s="75">
        <f>IF('10 (ind)'!CA$1="si",100*(('10 (ind)'!CA37-MIN('10 (ind)'!CA$6:CA$37))/(MAX('10 (ind)'!CA$6:CA$37)-MIN('10 (ind)'!CA$6:CA$37))),ABS(-100+(100*(('10 (ind)'!CA37-MIN('10 (ind)'!CA$6:CA$37))/(MAX('10 (ind)'!CA$6:CA$37)-MIN('10 (ind)'!CA$6:CA$37))))))</f>
        <v>12.553558427036815</v>
      </c>
      <c r="CB38" s="75">
        <f>IF('10 (ind)'!CB$1="si",100*(('10 (ind)'!CB37-MIN('10 (ind)'!CB$6:CB$37))/(MAX('10 (ind)'!CB$6:CB$37)-MIN('10 (ind)'!CB$6:CB$37))),ABS(-100+(100*(('10 (ind)'!CB37-MIN('10 (ind)'!CB$6:CB$37))/(MAX('10 (ind)'!CB$6:CB$37)-MIN('10 (ind)'!CB$6:CB$37))))))</f>
        <v>73.291925465838517</v>
      </c>
      <c r="CC38" s="75">
        <f>IF('10 (ind)'!CC$1="si",100*(('10 (ind)'!CC37-MIN('10 (ind)'!CC$6:CC$37))/(MAX('10 (ind)'!CC$6:CC$37)-MIN('10 (ind)'!CC$6:CC$37))),ABS(-100+(100*(('10 (ind)'!CC37-MIN('10 (ind)'!CC$6:CC$37))/(MAX('10 (ind)'!CC$6:CC$37)-MIN('10 (ind)'!CC$6:CC$37))))))</f>
        <v>71.110619088118284</v>
      </c>
      <c r="CD38" s="75">
        <f>IF('10 (ind)'!CD$1="si",100*(('10 (ind)'!CD37-MIN('10 (ind)'!CD$6:CD$37))/(MAX('10 (ind)'!CD$6:CD$37)-MIN('10 (ind)'!CD$6:CD$37))),ABS(-100+(100*(('10 (ind)'!CD37-MIN('10 (ind)'!CD$6:CD$37))/(MAX('10 (ind)'!CD$6:CD$37)-MIN('10 (ind)'!CD$6:CD$37))))))</f>
        <v>0.27433512727194304</v>
      </c>
      <c r="CE38" s="75">
        <f>IF('10 (ind)'!CE$1="si",100*(('10 (ind)'!CE37-MIN('10 (ind)'!CE$6:CE$37))/(MAX('10 (ind)'!CE$6:CE$37)-MIN('10 (ind)'!CE$6:CE$37))),ABS(-100+(100*(('10 (ind)'!CE37-MIN('10 (ind)'!CE$6:CE$37))/(MAX('10 (ind)'!CE$6:CE$37)-MIN('10 (ind)'!CE$6:CE$37))))))</f>
        <v>8.7514769828581542</v>
      </c>
      <c r="CF38" s="75">
        <f>IF('10 (ind)'!CF$1="si",100*(('10 (ind)'!CF37-MIN('10 (ind)'!CF$6:CF$37))/(MAX('10 (ind)'!CF$6:CF$37)-MIN('10 (ind)'!CF$6:CF$37))),ABS(-100+(100*(('10 (ind)'!CF37-MIN('10 (ind)'!CF$6:CF$37))/(MAX('10 (ind)'!CF$6:CF$37)-MIN('10 (ind)'!CF$6:CF$37))))))</f>
        <v>5.7696101057444613</v>
      </c>
      <c r="CG38" s="75">
        <f>IF('10 (ind)'!CG$1="si",100*(('10 (ind)'!CG37-MIN('10 (ind)'!CG$6:CG$37))/(MAX('10 (ind)'!CG$6:CG$37)-MIN('10 (ind)'!CG$6:CG$37))),ABS(-100+(100*(('10 (ind)'!CG37-MIN('10 (ind)'!CG$6:CG$37))/(MAX('10 (ind)'!CG$6:CG$37)-MIN('10 (ind)'!CG$6:CG$37))))))</f>
        <v>23.983951355655524</v>
      </c>
      <c r="CH38" s="75">
        <f>IF('10 (ind)'!CH$1="si",100*(('10 (ind)'!CH37-MIN('10 (ind)'!CH$6:CH$37))/(MAX('10 (ind)'!CH$6:CH$37)-MIN('10 (ind)'!CH$6:CH$37))),ABS(-100+(100*(('10 (ind)'!CH37-MIN('10 (ind)'!CH$6:CH$37))/(MAX('10 (ind)'!CH$6:CH$37)-MIN('10 (ind)'!CH$6:CH$37))))))</f>
        <v>59.702123856438284</v>
      </c>
      <c r="CI38" s="75">
        <f>IF('10 (ind)'!CI$1="si",100*(('10 (ind)'!CI37-MIN('10 (ind)'!CI$6:CI$37))/(MAX('10 (ind)'!CI$6:CI$37)-MIN('10 (ind)'!CI$6:CI$37))),ABS(-100+(100*(('10 (ind)'!CI37-MIN('10 (ind)'!CI$6:CI$37))/(MAX('10 (ind)'!CI$6:CI$37)-MIN('10 (ind)'!CI$6:CI$37))))))</f>
        <v>100</v>
      </c>
      <c r="CJ38" s="75">
        <f>IF('10 (ind)'!CJ$1="si",100*(('10 (ind)'!CJ37-MIN('10 (ind)'!CJ$6:CJ$37))/(MAX('10 (ind)'!CJ$6:CJ$37)-MIN('10 (ind)'!CJ$6:CJ$37))),ABS(-100+(100*(('10 (ind)'!CJ37-MIN('10 (ind)'!CJ$6:CJ$37))/(MAX('10 (ind)'!CJ$6:CJ$37)-MIN('10 (ind)'!CJ$6:CJ$37))))))</f>
        <v>0</v>
      </c>
      <c r="CK38" s="75">
        <f>IF('10 (ind)'!CK$1="si",100*(('10 (ind)'!CK37-MIN('10 (ind)'!CK$6:CK$37))/(MAX('10 (ind)'!CK$6:CK$37)-MIN('10 (ind)'!CK$6:CK$37))),ABS(-100+(100*(('10 (ind)'!CK37-MIN('10 (ind)'!CK$6:CK$37))/(MAX('10 (ind)'!CK$6:CK$37)-MIN('10 (ind)'!CK$6:CK$37))))))</f>
        <v>1.3999774414070318</v>
      </c>
      <c r="CL38" s="75">
        <f>IF('10 (ind)'!CL$1="si",100*(('10 (ind)'!CL37-MIN('10 (ind)'!CL$6:CL$37))/(MAX('10 (ind)'!CL$6:CL$37)-MIN('10 (ind)'!CL$6:CL$37))),ABS(-100+(100*(('10 (ind)'!CL37-MIN('10 (ind)'!CL$6:CL$37))/(MAX('10 (ind)'!CL$6:CL$37)-MIN('10 (ind)'!CL$6:CL$37))))))</f>
        <v>5.339603902752093</v>
      </c>
      <c r="CM38" s="75">
        <f>IF('10 (ind)'!CM$1="si",100*(('10 (ind)'!CM37-MIN('10 (ind)'!CM$6:CM$37))/(MAX('10 (ind)'!CM$6:CM$37)-MIN('10 (ind)'!CM$6:CM$37))),ABS(-100+(100*(('10 (ind)'!CM37-MIN('10 (ind)'!CM$6:CM$37))/(MAX('10 (ind)'!CM$6:CM$37)-MIN('10 (ind)'!CM$6:CM$37))))))</f>
        <v>16.102842583908526</v>
      </c>
    </row>
    <row r="40" spans="1:91">
      <c r="A40" s="89" t="s">
        <v>59</v>
      </c>
      <c r="B40" s="89" t="s">
        <v>60</v>
      </c>
      <c r="D40">
        <f>ABS(CORREL($B$7:$B$38,D$7:D$38))</f>
        <v>0.14046369687622984</v>
      </c>
      <c r="E40">
        <f t="shared" ref="E40:BP40" si="0">ABS(CORREL($B$7:$B$38,E$7:E$38))</f>
        <v>0.17814449626446074</v>
      </c>
      <c r="F40">
        <f t="shared" si="0"/>
        <v>2.513322974100379E-2</v>
      </c>
      <c r="G40">
        <f t="shared" si="0"/>
        <v>0.21344965737861313</v>
      </c>
      <c r="H40">
        <f t="shared" si="0"/>
        <v>8.8573448364178659E-2</v>
      </c>
      <c r="I40">
        <f t="shared" si="0"/>
        <v>0.17660465054573593</v>
      </c>
      <c r="J40">
        <f t="shared" si="0"/>
        <v>0.14488391404055154</v>
      </c>
      <c r="K40">
        <f t="shared" si="0"/>
        <v>0.28248769100813842</v>
      </c>
      <c r="L40">
        <f t="shared" si="0"/>
        <v>1.9602638010366713E-2</v>
      </c>
      <c r="M40">
        <f t="shared" si="0"/>
        <v>0.10765628479181609</v>
      </c>
      <c r="N40">
        <f t="shared" si="0"/>
        <v>0.43110717521586867</v>
      </c>
      <c r="O40">
        <f t="shared" si="0"/>
        <v>0.28065455060813582</v>
      </c>
      <c r="P40">
        <f t="shared" si="0"/>
        <v>0.23658529605746748</v>
      </c>
      <c r="Q40">
        <f t="shared" si="0"/>
        <v>0.14753505711440038</v>
      </c>
      <c r="R40">
        <f t="shared" si="0"/>
        <v>0.55009356938811182</v>
      </c>
      <c r="S40">
        <f t="shared" si="0"/>
        <v>0.2185257796984692</v>
      </c>
      <c r="T40">
        <f t="shared" si="0"/>
        <v>0.41109385445749341</v>
      </c>
      <c r="U40">
        <f t="shared" si="0"/>
        <v>0.20653176099382134</v>
      </c>
      <c r="V40">
        <f t="shared" si="0"/>
        <v>7.3339525296210878E-2</v>
      </c>
      <c r="W40">
        <f t="shared" si="0"/>
        <v>0.55118916811898488</v>
      </c>
      <c r="X40">
        <f t="shared" si="0"/>
        <v>0.55831342843343867</v>
      </c>
      <c r="Y40">
        <f t="shared" si="0"/>
        <v>0.68087121173210541</v>
      </c>
      <c r="Z40">
        <f t="shared" si="0"/>
        <v>0.57449449648476791</v>
      </c>
      <c r="AA40">
        <f t="shared" si="0"/>
        <v>0.62055602749332106</v>
      </c>
      <c r="AB40">
        <f t="shared" si="0"/>
        <v>0.28493471813450721</v>
      </c>
      <c r="AC40">
        <f t="shared" si="0"/>
        <v>0.54996607522064123</v>
      </c>
      <c r="AD40">
        <f t="shared" si="0"/>
        <v>0.25054984334070668</v>
      </c>
      <c r="AE40">
        <f t="shared" si="0"/>
        <v>0.37597355640803681</v>
      </c>
      <c r="AF40">
        <f t="shared" si="0"/>
        <v>0.60029039264102246</v>
      </c>
      <c r="AG40">
        <f t="shared" si="0"/>
        <v>2.316820742584829E-2</v>
      </c>
      <c r="AH40">
        <f t="shared" si="0"/>
        <v>0.29210099505348802</v>
      </c>
      <c r="AI40">
        <f t="shared" si="0"/>
        <v>6.0592729912717781E-2</v>
      </c>
      <c r="AJ40">
        <f t="shared" si="0"/>
        <v>0.48723171411353483</v>
      </c>
      <c r="AK40">
        <f t="shared" si="0"/>
        <v>0.25506182891529672</v>
      </c>
      <c r="AL40">
        <f t="shared" si="0"/>
        <v>0.16988900145553049</v>
      </c>
      <c r="AM40">
        <f t="shared" si="0"/>
        <v>6.9965813398746607E-2</v>
      </c>
      <c r="AN40">
        <f t="shared" si="0"/>
        <v>0.57491063015963362</v>
      </c>
      <c r="AO40">
        <f t="shared" si="0"/>
        <v>0.27961419630461237</v>
      </c>
      <c r="AP40">
        <f t="shared" si="0"/>
        <v>0.44007321562003388</v>
      </c>
      <c r="AQ40">
        <f t="shared" si="0"/>
        <v>0.56909158364075008</v>
      </c>
      <c r="AR40">
        <f t="shared" si="0"/>
        <v>0.31874496760834276</v>
      </c>
      <c r="AS40">
        <f t="shared" si="0"/>
        <v>0.14304911054790173</v>
      </c>
      <c r="AT40">
        <f t="shared" si="0"/>
        <v>0.26502985380048771</v>
      </c>
      <c r="AU40">
        <f t="shared" si="0"/>
        <v>8.0574292911790683E-3</v>
      </c>
      <c r="AV40">
        <f t="shared" si="0"/>
        <v>1.207602498217972E-3</v>
      </c>
      <c r="AW40">
        <f t="shared" si="0"/>
        <v>0.34519852441134319</v>
      </c>
      <c r="AX40">
        <f t="shared" si="0"/>
        <v>0.28931226294365736</v>
      </c>
      <c r="AY40">
        <f t="shared" si="0"/>
        <v>0.77320166415871294</v>
      </c>
      <c r="AZ40">
        <f t="shared" si="0"/>
        <v>5.6479238940330058E-2</v>
      </c>
      <c r="BA40">
        <f t="shared" si="0"/>
        <v>0.22619472212573213</v>
      </c>
      <c r="BB40">
        <f t="shared" si="0"/>
        <v>0.55307002676048311</v>
      </c>
      <c r="BC40">
        <f t="shared" si="0"/>
        <v>0.21407282883353435</v>
      </c>
      <c r="BD40">
        <f t="shared" si="0"/>
        <v>0.56543751554537014</v>
      </c>
      <c r="BE40">
        <f t="shared" si="0"/>
        <v>0.4582004305048234</v>
      </c>
      <c r="BF40">
        <f t="shared" si="0"/>
        <v>0.64897317159829304</v>
      </c>
      <c r="BG40">
        <f t="shared" si="0"/>
        <v>0.507193524238711</v>
      </c>
      <c r="BH40">
        <f t="shared" si="0"/>
        <v>0.66120835270448941</v>
      </c>
      <c r="BI40">
        <f t="shared" si="0"/>
        <v>0.2971003896805342</v>
      </c>
      <c r="BJ40">
        <f t="shared" si="0"/>
        <v>5.6350454390238183E-2</v>
      </c>
      <c r="BK40">
        <f t="shared" si="0"/>
        <v>0.29055036828788866</v>
      </c>
      <c r="BL40">
        <f t="shared" si="0"/>
        <v>0.45904458633965695</v>
      </c>
      <c r="BM40">
        <f t="shared" si="0"/>
        <v>0.18793040294994806</v>
      </c>
      <c r="BN40">
        <f t="shared" si="0"/>
        <v>0.32910324522098816</v>
      </c>
      <c r="BO40">
        <f t="shared" si="0"/>
        <v>5.9361055075508241E-2</v>
      </c>
      <c r="BP40">
        <f t="shared" si="0"/>
        <v>0.8042799366124993</v>
      </c>
      <c r="BQ40">
        <f t="shared" ref="BQ40:CM40" si="1">ABS(CORREL($B$7:$B$38,BQ$7:BQ$38))</f>
        <v>0.53004760163816589</v>
      </c>
      <c r="BR40">
        <f t="shared" si="1"/>
        <v>9.1124941503929649E-2</v>
      </c>
      <c r="BS40">
        <f t="shared" si="1"/>
        <v>0.22136157281958779</v>
      </c>
      <c r="BT40">
        <f t="shared" si="1"/>
        <v>6.0918796138540671E-3</v>
      </c>
      <c r="BU40">
        <f t="shared" si="1"/>
        <v>0.19113667696290218</v>
      </c>
      <c r="BV40">
        <f t="shared" si="1"/>
        <v>9.3364293255234806E-2</v>
      </c>
      <c r="BW40">
        <f t="shared" si="1"/>
        <v>6.3085709477284813E-2</v>
      </c>
      <c r="BX40">
        <f t="shared" si="1"/>
        <v>0.52547045033446016</v>
      </c>
      <c r="BY40">
        <f t="shared" si="1"/>
        <v>4.7748310109500331E-4</v>
      </c>
      <c r="BZ40">
        <f t="shared" si="1"/>
        <v>0.39372544902165652</v>
      </c>
      <c r="CA40">
        <f t="shared" si="1"/>
        <v>9.7834344720900704E-2</v>
      </c>
      <c r="CB40">
        <f t="shared" si="1"/>
        <v>9.4042766729710375E-2</v>
      </c>
      <c r="CC40">
        <f t="shared" si="1"/>
        <v>0.42994895608711348</v>
      </c>
      <c r="CD40">
        <f t="shared" si="1"/>
        <v>0.12385247981305463</v>
      </c>
      <c r="CE40">
        <f t="shared" si="1"/>
        <v>0.10507400298311166</v>
      </c>
      <c r="CF40">
        <f t="shared" si="1"/>
        <v>0.31958914676917932</v>
      </c>
      <c r="CG40">
        <f t="shared" si="1"/>
        <v>0.63730574168726761</v>
      </c>
      <c r="CH40">
        <f t="shared" si="1"/>
        <v>6.0752690576788448E-2</v>
      </c>
      <c r="CI40">
        <f t="shared" si="1"/>
        <v>9.7310650336821774E-3</v>
      </c>
      <c r="CJ40">
        <f t="shared" si="1"/>
        <v>3.7003480557231266E-3</v>
      </c>
      <c r="CK40">
        <f t="shared" si="1"/>
        <v>0.79856656454082731</v>
      </c>
      <c r="CL40">
        <f t="shared" si="1"/>
        <v>0.56488387185457101</v>
      </c>
      <c r="CM40">
        <f t="shared" si="1"/>
        <v>0.44082323370758336</v>
      </c>
    </row>
    <row r="41" spans="1:91">
      <c r="B41" s="89" t="s">
        <v>61</v>
      </c>
      <c r="D41">
        <f>ABS(CORREL($C$7:$C$38,D$7:D$38))</f>
        <v>0.22717718744429974</v>
      </c>
      <c r="E41">
        <f t="shared" ref="E41:BP41" si="2">ABS(CORREL($C$7:$C$38,E$7:E$38))</f>
        <v>0.13624200443510168</v>
      </c>
      <c r="F41">
        <f t="shared" si="2"/>
        <v>8.5583478204714847E-2</v>
      </c>
      <c r="G41">
        <f t="shared" si="2"/>
        <v>0.40157381148415183</v>
      </c>
      <c r="H41">
        <f t="shared" si="2"/>
        <v>5.8820188511945433E-2</v>
      </c>
      <c r="I41">
        <f t="shared" si="2"/>
        <v>0.3514200325190654</v>
      </c>
      <c r="J41">
        <f t="shared" si="2"/>
        <v>0.13317381772188702</v>
      </c>
      <c r="K41">
        <f t="shared" si="2"/>
        <v>0.19719462428354192</v>
      </c>
      <c r="L41">
        <f t="shared" si="2"/>
        <v>2.392747499781368E-2</v>
      </c>
      <c r="M41">
        <f t="shared" si="2"/>
        <v>0.15446664162240392</v>
      </c>
      <c r="N41">
        <f t="shared" si="2"/>
        <v>0.48374266137091898</v>
      </c>
      <c r="O41">
        <f t="shared" si="2"/>
        <v>0.36053911290083202</v>
      </c>
      <c r="P41">
        <f t="shared" si="2"/>
        <v>8.9297059382506642E-3</v>
      </c>
      <c r="Q41">
        <f t="shared" si="2"/>
        <v>4.8285314517569483E-2</v>
      </c>
      <c r="R41">
        <f t="shared" si="2"/>
        <v>0.50487491752948321</v>
      </c>
      <c r="S41">
        <f t="shared" si="2"/>
        <v>0.28327028193393466</v>
      </c>
      <c r="T41">
        <f t="shared" si="2"/>
        <v>0.39614351429159761</v>
      </c>
      <c r="U41">
        <f t="shared" si="2"/>
        <v>0.1447074562950893</v>
      </c>
      <c r="V41">
        <f t="shared" si="2"/>
        <v>0.15651948796102483</v>
      </c>
      <c r="W41">
        <f t="shared" si="2"/>
        <v>0.58431726208041923</v>
      </c>
      <c r="X41">
        <f t="shared" si="2"/>
        <v>0.71263714268842127</v>
      </c>
      <c r="Y41">
        <f t="shared" si="2"/>
        <v>0.83812443062868425</v>
      </c>
      <c r="Z41">
        <f t="shared" si="2"/>
        <v>0.51760489752529681</v>
      </c>
      <c r="AA41">
        <f t="shared" si="2"/>
        <v>0.67329335343451191</v>
      </c>
      <c r="AB41">
        <f t="shared" si="2"/>
        <v>0.36384332554395948</v>
      </c>
      <c r="AC41">
        <f t="shared" si="2"/>
        <v>0.64306109818478241</v>
      </c>
      <c r="AD41">
        <f t="shared" si="2"/>
        <v>0.33191319882518827</v>
      </c>
      <c r="AE41">
        <f t="shared" si="2"/>
        <v>0.34509036051108233</v>
      </c>
      <c r="AF41">
        <f t="shared" si="2"/>
        <v>0.71056508184013278</v>
      </c>
      <c r="AG41">
        <f t="shared" si="2"/>
        <v>7.3941495625073822E-2</v>
      </c>
      <c r="AH41">
        <f t="shared" si="2"/>
        <v>0.20296692805956104</v>
      </c>
      <c r="AI41">
        <f t="shared" si="2"/>
        <v>0.21513253829944207</v>
      </c>
      <c r="AJ41">
        <f t="shared" si="2"/>
        <v>0.54584609554100294</v>
      </c>
      <c r="AK41">
        <f t="shared" si="2"/>
        <v>0.19685546811367444</v>
      </c>
      <c r="AL41">
        <f t="shared" si="2"/>
        <v>0.23688341174560124</v>
      </c>
      <c r="AM41">
        <f t="shared" si="2"/>
        <v>0.18348527908486217</v>
      </c>
      <c r="AN41">
        <f t="shared" si="2"/>
        <v>0.72915086062389456</v>
      </c>
      <c r="AO41">
        <f t="shared" si="2"/>
        <v>0.19110241375162743</v>
      </c>
      <c r="AP41">
        <f t="shared" si="2"/>
        <v>0.47735414893960587</v>
      </c>
      <c r="AQ41">
        <f t="shared" si="2"/>
        <v>0.45535635443362155</v>
      </c>
      <c r="AR41">
        <f t="shared" si="2"/>
        <v>0.55736855463598189</v>
      </c>
      <c r="AS41">
        <f t="shared" si="2"/>
        <v>0.20020050697708661</v>
      </c>
      <c r="AT41">
        <f t="shared" si="2"/>
        <v>0.26218783419459518</v>
      </c>
      <c r="AU41">
        <f t="shared" si="2"/>
        <v>7.005838241630824E-2</v>
      </c>
      <c r="AV41">
        <f t="shared" si="2"/>
        <v>7.1383278471004216E-2</v>
      </c>
      <c r="AW41">
        <f t="shared" si="2"/>
        <v>0.47401216967768228</v>
      </c>
      <c r="AX41">
        <f t="shared" si="2"/>
        <v>0.46892194692413447</v>
      </c>
      <c r="AY41">
        <f t="shared" si="2"/>
        <v>0.93752376344033861</v>
      </c>
      <c r="AZ41">
        <f t="shared" si="2"/>
        <v>0.21613051005562109</v>
      </c>
      <c r="BA41">
        <f t="shared" si="2"/>
        <v>0.25875170576848777</v>
      </c>
      <c r="BB41">
        <f t="shared" si="2"/>
        <v>0.43280016158342416</v>
      </c>
      <c r="BC41">
        <f t="shared" si="2"/>
        <v>0.18581494271454491</v>
      </c>
      <c r="BD41">
        <f t="shared" si="2"/>
        <v>0.76237564853225748</v>
      </c>
      <c r="BE41">
        <f t="shared" si="2"/>
        <v>0.63361511572445284</v>
      </c>
      <c r="BF41">
        <f t="shared" si="2"/>
        <v>0.80858932665222261</v>
      </c>
      <c r="BG41">
        <f t="shared" si="2"/>
        <v>0.52397766721413375</v>
      </c>
      <c r="BH41">
        <f t="shared" si="2"/>
        <v>0.61209384623802132</v>
      </c>
      <c r="BI41">
        <f t="shared" si="2"/>
        <v>0.39651428321524884</v>
      </c>
      <c r="BJ41">
        <f t="shared" si="2"/>
        <v>8.6496347064929216E-2</v>
      </c>
      <c r="BK41">
        <f t="shared" si="2"/>
        <v>0.36564920896858116</v>
      </c>
      <c r="BL41">
        <f t="shared" si="2"/>
        <v>0.48347546513582806</v>
      </c>
      <c r="BM41">
        <f t="shared" si="2"/>
        <v>0.2244976066887768</v>
      </c>
      <c r="BN41">
        <f t="shared" si="2"/>
        <v>0.39328090760616402</v>
      </c>
      <c r="BO41">
        <f t="shared" si="2"/>
        <v>0.20020299950208104</v>
      </c>
      <c r="BP41">
        <f t="shared" si="2"/>
        <v>0.84811930773604682</v>
      </c>
      <c r="BQ41">
        <f t="shared" ref="BQ41:CM41" si="3">ABS(CORREL($C$7:$C$38,BQ$7:BQ$38))</f>
        <v>0.5698112866932582</v>
      </c>
      <c r="BR41">
        <f t="shared" si="3"/>
        <v>0.25312066807158401</v>
      </c>
      <c r="BS41">
        <f t="shared" si="3"/>
        <v>0.17081853351083318</v>
      </c>
      <c r="BT41">
        <f t="shared" si="3"/>
        <v>4.0286693976769171E-2</v>
      </c>
      <c r="BU41">
        <f t="shared" si="3"/>
        <v>0.2823027482922254</v>
      </c>
      <c r="BV41">
        <f t="shared" si="3"/>
        <v>0.1551734893687845</v>
      </c>
      <c r="BW41">
        <f t="shared" si="3"/>
        <v>0.11570661874203048</v>
      </c>
      <c r="BX41">
        <f t="shared" si="3"/>
        <v>0.5404576940011675</v>
      </c>
      <c r="BY41">
        <f t="shared" si="3"/>
        <v>7.4200195159050977E-2</v>
      </c>
      <c r="BZ41">
        <f t="shared" si="3"/>
        <v>0.4253073501385618</v>
      </c>
      <c r="CA41">
        <f t="shared" si="3"/>
        <v>2.9275628026297316E-2</v>
      </c>
      <c r="CB41">
        <f t="shared" si="3"/>
        <v>6.0047969702207701E-2</v>
      </c>
      <c r="CC41">
        <f t="shared" si="3"/>
        <v>0.43568923749078714</v>
      </c>
      <c r="CD41">
        <f t="shared" si="3"/>
        <v>0.15523792502614578</v>
      </c>
      <c r="CE41">
        <f t="shared" si="3"/>
        <v>4.5066349627330235E-2</v>
      </c>
      <c r="CF41">
        <f t="shared" si="3"/>
        <v>0.2764310426532246</v>
      </c>
      <c r="CG41">
        <f t="shared" si="3"/>
        <v>0.54172376126385791</v>
      </c>
      <c r="CH41">
        <f t="shared" si="3"/>
        <v>0.14332040845396865</v>
      </c>
      <c r="CI41">
        <f t="shared" si="3"/>
        <v>2.0648029064744191E-2</v>
      </c>
      <c r="CJ41">
        <f t="shared" si="3"/>
        <v>3.8479492394295073E-2</v>
      </c>
      <c r="CK41">
        <f t="shared" si="3"/>
        <v>0.65761148796021274</v>
      </c>
      <c r="CL41">
        <f t="shared" si="3"/>
        <v>0.40994764667717815</v>
      </c>
      <c r="CM41">
        <f t="shared" si="3"/>
        <v>0.46261567656409142</v>
      </c>
    </row>
    <row r="42" spans="1:91" ht="15.75" thickBot="1"/>
    <row r="43" spans="1:91" ht="16.5" thickTop="1" thickBot="1">
      <c r="A43" s="90" t="s">
        <v>66</v>
      </c>
      <c r="B43" s="89" t="s">
        <v>60</v>
      </c>
      <c r="C43" s="320" t="s">
        <v>68</v>
      </c>
      <c r="D43" s="91">
        <f>QUARTILE(($D40:$AY40,$AZ40:$CM40),1)</f>
        <v>0.10326408841755892</v>
      </c>
      <c r="E43" s="91">
        <f>QUARTILE(($D40:$AY40,$AZ40:$CM40),2)</f>
        <v>0.27232202505255004</v>
      </c>
      <c r="F43" s="91">
        <f>QUARTILE(($D40:$AY40,$AZ40:$CM40),3)</f>
        <v>0.49222216664482887</v>
      </c>
      <c r="G43" s="91">
        <f>QUARTILE(($D40:$AY40,$AZ40:$CM40),4)</f>
        <v>0.8042799366124993</v>
      </c>
      <c r="H43" s="322" t="s">
        <v>67</v>
      </c>
      <c r="I43" s="91">
        <v>7.9101243099999996E-2</v>
      </c>
      <c r="J43" s="91">
        <v>0.1810802681</v>
      </c>
      <c r="K43" s="91">
        <v>0.2912643754</v>
      </c>
      <c r="L43" s="91">
        <v>0.53459750760000002</v>
      </c>
      <c r="M43" s="322" t="s">
        <v>18</v>
      </c>
      <c r="N43" s="91">
        <v>9.4990661500000004E-2</v>
      </c>
      <c r="O43" s="91">
        <v>0.22893269399999999</v>
      </c>
      <c r="P43" s="91">
        <v>0.48018493200000001</v>
      </c>
      <c r="Q43" s="322" t="s">
        <v>17</v>
      </c>
      <c r="R43" s="91">
        <v>0.12823958050000001</v>
      </c>
      <c r="S43" s="91">
        <v>0.38912888600000001</v>
      </c>
      <c r="T43" s="322" t="s">
        <v>2</v>
      </c>
      <c r="U43" s="115"/>
      <c r="V43" s="115"/>
      <c r="W43" s="91">
        <v>0.3</v>
      </c>
    </row>
    <row r="44" spans="1:91" ht="16.5" thickTop="1" thickBot="1">
      <c r="B44" s="89" t="s">
        <v>61</v>
      </c>
      <c r="C44" s="321"/>
      <c r="D44" s="91">
        <f>QUARTILE(($D41:$AY41,$AZ41:$CM41),1)</f>
        <v>0.15499677743218937</v>
      </c>
      <c r="E44" s="91">
        <f>QUARTILE(($D41:$AY41,$AZ41:$CM41),2)</f>
        <v>0.28278651511308006</v>
      </c>
      <c r="F44" s="91">
        <f>QUARTILE(($D41:$AY41,$AZ41:$CM41),3)</f>
        <v>0.48902572541056005</v>
      </c>
      <c r="G44" s="91">
        <f>QUARTILE(($D41:$AY41,$AZ41:$CM41),4)</f>
        <v>0.93752376344033861</v>
      </c>
      <c r="H44" s="323"/>
      <c r="I44" s="91">
        <v>8.4730729000000005E-2</v>
      </c>
      <c r="J44" s="91">
        <v>0.16988434550000001</v>
      </c>
      <c r="K44" s="91">
        <v>0.37639477630000001</v>
      </c>
      <c r="L44" s="91">
        <v>0.54143679030000003</v>
      </c>
      <c r="M44" s="323"/>
      <c r="N44" s="91">
        <v>0.1063688205</v>
      </c>
      <c r="O44" s="91">
        <v>0.22216448699999999</v>
      </c>
      <c r="P44" s="91">
        <v>0.50348190950000005</v>
      </c>
      <c r="Q44" s="323"/>
      <c r="R44" s="91"/>
      <c r="S44" s="91"/>
      <c r="T44" s="323"/>
      <c r="U44" s="116"/>
      <c r="V44" s="116"/>
    </row>
    <row r="45" spans="1:91" ht="15.75" thickTop="1">
      <c r="D45" s="90" t="s">
        <v>62</v>
      </c>
      <c r="E45" s="90" t="s">
        <v>63</v>
      </c>
      <c r="F45" s="90" t="s">
        <v>64</v>
      </c>
      <c r="G45" s="90" t="s">
        <v>65</v>
      </c>
      <c r="I45" s="90" t="s">
        <v>62</v>
      </c>
      <c r="J45" s="90" t="s">
        <v>63</v>
      </c>
      <c r="K45" s="90" t="s">
        <v>64</v>
      </c>
      <c r="L45" s="90" t="s">
        <v>65</v>
      </c>
    </row>
    <row r="47" spans="1:91">
      <c r="C47" t="s">
        <v>15</v>
      </c>
      <c r="D47" t="e">
        <f ca="1">'10 (rank) (Corr3)'!_xlnm._FilterDatabase(1,3)</f>
        <v>#REF!</v>
      </c>
      <c r="E47" t="e">
        <f ca="1">'10 (rank) (Corr3)'!_xlnm._FilterDatabase(1,3)</f>
        <v>#REF!</v>
      </c>
      <c r="F47" t="e">
        <f ca="1">'10 (rank) (Corr3)'!_xlnm._FilterDatabase(1,3)</f>
        <v>#REF!</v>
      </c>
      <c r="G47" t="e">
        <f ca="1">'10 (rank) (Corr3)'!_xlnm._FilterDatabase(1,3)</f>
        <v>#REF!</v>
      </c>
      <c r="H47" t="e">
        <f ca="1">'10 (rank) (Corr3)'!_xlnm._FilterDatabase(1,3)</f>
        <v>#REF!</v>
      </c>
      <c r="I47" t="e">
        <f ca="1">'10 (rank) (Corr3)'!_xlnm._FilterDatabase(1,3)</f>
        <v>#REF!</v>
      </c>
      <c r="J47" t="e">
        <f ca="1">'10 (rank) (Corr3)'!_xlnm._FilterDatabase(1,3)</f>
        <v>#REF!</v>
      </c>
      <c r="K47" t="e">
        <f ca="1">'10 (rank) (Corr3)'!_xlnm._FilterDatabase(1,3)</f>
        <v>#REF!</v>
      </c>
      <c r="L47" t="e">
        <f ca="1">'10 (rank) (Corr3)'!_xlnm._FilterDatabase(1,3)</f>
        <v>#REF!</v>
      </c>
      <c r="M47" t="e">
        <f ca="1">'10 (rank) (Corr3)'!_xlnm._FilterDatabase(1,3)</f>
        <v>#REF!</v>
      </c>
      <c r="N47" t="e">
        <f ca="1">'10 (rank) (Corr3)'!_xlnm._FilterDatabase(1,3)</f>
        <v>#REF!</v>
      </c>
      <c r="O47" t="e">
        <f ca="1">'10 (rank) (Corr3)'!_xlnm._FilterDatabase(1,3)</f>
        <v>#REF!</v>
      </c>
      <c r="P47" t="e">
        <f ca="1">'10 (rank) (Corr3)'!_xlnm._FilterDatabase(1,3)</f>
        <v>#REF!</v>
      </c>
      <c r="Q47" t="e">
        <f ca="1">'10 (rank) (Corr3)'!_xlnm._FilterDatabase(1,3)</f>
        <v>#REF!</v>
      </c>
      <c r="R47" t="e">
        <f ca="1">'10 (rank) (Corr3)'!_xlnm._FilterDatabase(1,3)</f>
        <v>#REF!</v>
      </c>
      <c r="S47" t="e">
        <f ca="1">'10 (rank) (Corr3)'!_xlnm._FilterDatabase(1,3)</f>
        <v>#REF!</v>
      </c>
      <c r="T47" t="e">
        <f ca="1">'10 (rank) (Corr3)'!_xlnm._FilterDatabase(1,3)</f>
        <v>#REF!</v>
      </c>
      <c r="W47" t="e">
        <f ca="1">'10 (rank) (Corr3)'!_xlnm._FilterDatabase(1,3)</f>
        <v>#REF!</v>
      </c>
      <c r="X47" t="e">
        <f ca="1">'10 (rank) (Corr3)'!_xlnm._FilterDatabase(1,3)</f>
        <v>#REF!</v>
      </c>
      <c r="Y47" t="e">
        <f ca="1">'10 (rank) (Corr3)'!_xlnm._FilterDatabase(1,3)</f>
        <v>#REF!</v>
      </c>
      <c r="Z47" t="e">
        <f ca="1">'10 (rank) (Corr3)'!_xlnm._FilterDatabase(1,3)</f>
        <v>#REF!</v>
      </c>
      <c r="AA47" t="e">
        <f ca="1">'10 (rank) (Corr3)'!_xlnm._FilterDatabase(1,3)</f>
        <v>#REF!</v>
      </c>
      <c r="AB47" t="e">
        <f ca="1">'10 (rank) (Corr3)'!_xlnm._FilterDatabase(1,3)</f>
        <v>#REF!</v>
      </c>
      <c r="AC47" t="e">
        <f ca="1">'10 (rank) (Corr3)'!_xlnm._FilterDatabase(1,3)</f>
        <v>#REF!</v>
      </c>
      <c r="AD47" t="e">
        <f ca="1">'10 (rank) (Corr3)'!_xlnm._FilterDatabase(1,3)</f>
        <v>#REF!</v>
      </c>
      <c r="AE47" t="e">
        <f ca="1">'10 (rank) (Corr3)'!_xlnm._FilterDatabase(1,3)</f>
        <v>#REF!</v>
      </c>
      <c r="AF47" t="e">
        <f ca="1">'10 (rank) (Corr3)'!_xlnm._FilterDatabase(1,3)</f>
        <v>#REF!</v>
      </c>
      <c r="AG47" t="e">
        <f ca="1">'10 (rank) (Corr3)'!_xlnm._FilterDatabase(1,3)</f>
        <v>#REF!</v>
      </c>
      <c r="AH47" t="e">
        <f ca="1">'10 (rank) (Corr3)'!_xlnm._FilterDatabase(1,3)</f>
        <v>#REF!</v>
      </c>
      <c r="AI47" t="e">
        <f ca="1">'10 (rank) (Corr3)'!_xlnm._FilterDatabase(1,3)</f>
        <v>#REF!</v>
      </c>
      <c r="AJ47" t="e">
        <f ca="1">'10 (rank) (Corr3)'!_xlnm._FilterDatabase(1,3)</f>
        <v>#REF!</v>
      </c>
      <c r="AK47" t="e">
        <f ca="1">'10 (rank) (Corr3)'!_xlnm._FilterDatabase(1,3)</f>
        <v>#REF!</v>
      </c>
      <c r="AL47" t="e">
        <f ca="1">'10 (rank) (Corr3)'!_xlnm._FilterDatabase(1,3)</f>
        <v>#REF!</v>
      </c>
      <c r="AM47" t="e">
        <f ca="1">'10 (rank) (Corr3)'!_xlnm._FilterDatabase(1,3)</f>
        <v>#REF!</v>
      </c>
      <c r="AO47" t="e">
        <f ca="1">'10 (rank) (Corr3)'!_xlnm._FilterDatabase(1,3)</f>
        <v>#REF!</v>
      </c>
      <c r="AP47" t="e">
        <f ca="1">'10 (rank) (Corr3)'!_xlnm._FilterDatabase(1,3)</f>
        <v>#REF!</v>
      </c>
      <c r="AS47" t="e">
        <f ca="1">'10 (rank) (Corr3)'!_xlnm._FilterDatabase(1,3)</f>
        <v>#REF!</v>
      </c>
      <c r="AT47" t="e">
        <f ca="1">'10 (rank) (Corr3)'!_xlnm._FilterDatabase(1,3)</f>
        <v>#REF!</v>
      </c>
      <c r="AU47" t="e">
        <f ca="1">'10 (rank) (Corr3)'!_xlnm._FilterDatabase(1,3)</f>
        <v>#REF!</v>
      </c>
      <c r="AV47" t="e">
        <f ca="1">'10 (rank) (Corr3)'!_xlnm._FilterDatabase(1,3)</f>
        <v>#REF!</v>
      </c>
      <c r="AW47" t="e">
        <f ca="1">'10 (rank) (Corr3)'!_xlnm._FilterDatabase(1,3)</f>
        <v>#REF!</v>
      </c>
      <c r="AX47" t="e">
        <f ca="1">'10 (rank) (Corr3)'!_xlnm._FilterDatabase(1,3)</f>
        <v>#REF!</v>
      </c>
      <c r="AY47" t="e">
        <f ca="1">'10 (rank) (Corr3)'!_xlnm._FilterDatabase(1,3)</f>
        <v>#REF!</v>
      </c>
      <c r="AZ47" t="e">
        <f ca="1">'10 (rank) (Corr3)'!_xlnm._FilterDatabase(1,3)</f>
        <v>#REF!</v>
      </c>
      <c r="BA47" t="e">
        <f ca="1">'10 (rank) (Corr3)'!_xlnm._FilterDatabase(1,3)</f>
        <v>#REF!</v>
      </c>
      <c r="BB47" t="e">
        <f ca="1">'10 (rank) (Corr3)'!_xlnm._FilterDatabase(1,3)</f>
        <v>#REF!</v>
      </c>
      <c r="BC47" t="e">
        <f ca="1">'10 (rank) (Corr3)'!_xlnm._FilterDatabase(1,3)</f>
        <v>#REF!</v>
      </c>
      <c r="BD47" t="e">
        <f ca="1">'10 (rank) (Corr3)'!_xlnm._FilterDatabase(1,3)</f>
        <v>#REF!</v>
      </c>
      <c r="BE47" t="e">
        <f ca="1">'10 (rank) (Corr3)'!_xlnm._FilterDatabase(1,3)</f>
        <v>#REF!</v>
      </c>
      <c r="BF47" t="e">
        <f ca="1">'10 (rank) (Corr3)'!_xlnm._FilterDatabase(1,3)</f>
        <v>#REF!</v>
      </c>
      <c r="BG47" t="e">
        <f ca="1">'10 (rank) (Corr3)'!_xlnm._FilterDatabase(1,3)</f>
        <v>#REF!</v>
      </c>
      <c r="BH47" t="e">
        <f ca="1">'10 (rank) (Corr3)'!_xlnm._FilterDatabase(1,3)</f>
        <v>#REF!</v>
      </c>
      <c r="BI47" t="e">
        <f ca="1">'10 (rank) (Corr3)'!_xlnm._FilterDatabase(1,3)</f>
        <v>#REF!</v>
      </c>
      <c r="BJ47" t="e">
        <f ca="1">'10 (rank) (Corr3)'!_xlnm._FilterDatabase(1,3)</f>
        <v>#REF!</v>
      </c>
      <c r="BK47" t="e">
        <f ca="1">'10 (rank) (Corr3)'!_xlnm._FilterDatabase(1,3)</f>
        <v>#REF!</v>
      </c>
      <c r="BL47" t="e">
        <f ca="1">'10 (rank) (Corr3)'!_xlnm._FilterDatabase(1,3)</f>
        <v>#REF!</v>
      </c>
      <c r="BM47" t="e">
        <f ca="1">'10 (rank) (Corr3)'!_xlnm._FilterDatabase(1,3)</f>
        <v>#REF!</v>
      </c>
      <c r="BN47" t="e">
        <f ca="1">'10 (rank) (Corr3)'!_xlnm._FilterDatabase(1,3)</f>
        <v>#REF!</v>
      </c>
      <c r="BO47" t="e">
        <f ca="1">'10 (rank) (Corr3)'!_xlnm._FilterDatabase(1,3)</f>
        <v>#REF!</v>
      </c>
      <c r="BP47" t="e">
        <f ca="1">'10 (rank) (Corr3)'!_xlnm._FilterDatabase(1,3)</f>
        <v>#REF!</v>
      </c>
      <c r="BQ47" t="e">
        <f t="shared" ref="BQ47:CM47" ca="1" si="4">'10 (rank) (Corr3)'!_xlnm._FilterDatabase(1,3)</f>
        <v>#REF!</v>
      </c>
      <c r="BR47" t="e">
        <f t="shared" ca="1" si="4"/>
        <v>#REF!</v>
      </c>
      <c r="BS47" t="e">
        <f t="shared" ca="1" si="4"/>
        <v>#REF!</v>
      </c>
      <c r="BT47" t="e">
        <f t="shared" ca="1" si="4"/>
        <v>#REF!</v>
      </c>
      <c r="BU47" t="e">
        <f t="shared" ca="1" si="4"/>
        <v>#REF!</v>
      </c>
      <c r="BV47" t="e">
        <f t="shared" ca="1" si="4"/>
        <v>#REF!</v>
      </c>
      <c r="BW47" t="e">
        <f t="shared" ca="1" si="4"/>
        <v>#REF!</v>
      </c>
      <c r="BX47" t="e">
        <f t="shared" ca="1" si="4"/>
        <v>#REF!</v>
      </c>
      <c r="BY47" t="e">
        <f t="shared" ca="1" si="4"/>
        <v>#REF!</v>
      </c>
      <c r="BZ47" t="e">
        <f t="shared" ca="1" si="4"/>
        <v>#REF!</v>
      </c>
      <c r="CA47" t="e">
        <f t="shared" ca="1" si="4"/>
        <v>#REF!</v>
      </c>
      <c r="CB47" t="e">
        <f t="shared" ca="1" si="4"/>
        <v>#REF!</v>
      </c>
      <c r="CC47" t="e">
        <f t="shared" ca="1" si="4"/>
        <v>#REF!</v>
      </c>
      <c r="CD47" t="e">
        <f t="shared" ca="1" si="4"/>
        <v>#REF!</v>
      </c>
      <c r="CE47" t="e">
        <f t="shared" ca="1" si="4"/>
        <v>#REF!</v>
      </c>
      <c r="CF47" t="e">
        <f t="shared" ca="1" si="4"/>
        <v>#REF!</v>
      </c>
      <c r="CG47" t="e">
        <f t="shared" ca="1" si="4"/>
        <v>#REF!</v>
      </c>
      <c r="CH47" t="e">
        <f t="shared" ca="1" si="4"/>
        <v>#REF!</v>
      </c>
      <c r="CI47" t="e">
        <f t="shared" ca="1" si="4"/>
        <v>#REF!</v>
      </c>
      <c r="CJ47" t="e">
        <f t="shared" ca="1" si="4"/>
        <v>#REF!</v>
      </c>
      <c r="CK47" t="e">
        <f t="shared" ca="1" si="4"/>
        <v>#REF!</v>
      </c>
      <c r="CL47" t="e">
        <f t="shared" ca="1" si="4"/>
        <v>#REF!</v>
      </c>
      <c r="CM47" t="e">
        <f t="shared" ca="1" si="4"/>
        <v>#REF!</v>
      </c>
    </row>
    <row r="48" spans="1:91">
      <c r="D48" t="e">
        <f ca="1">IF(D47=1,0.1,IF(D47=2,0.5,1))</f>
        <v>#REF!</v>
      </c>
      <c r="E48" t="e">
        <f t="shared" ref="E48:BP48" ca="1" si="5">IF(E47=1,0.1,IF(E47=2,0.5,1))</f>
        <v>#REF!</v>
      </c>
      <c r="F48" t="e">
        <f t="shared" ca="1" si="5"/>
        <v>#REF!</v>
      </c>
      <c r="G48" t="e">
        <f t="shared" ca="1" si="5"/>
        <v>#REF!</v>
      </c>
      <c r="H48" t="e">
        <f t="shared" ca="1" si="5"/>
        <v>#REF!</v>
      </c>
      <c r="I48" t="e">
        <f t="shared" ca="1" si="5"/>
        <v>#REF!</v>
      </c>
      <c r="J48" t="e">
        <f t="shared" ca="1" si="5"/>
        <v>#REF!</v>
      </c>
      <c r="K48" t="e">
        <f t="shared" ca="1" si="5"/>
        <v>#REF!</v>
      </c>
      <c r="L48" t="e">
        <f t="shared" ca="1" si="5"/>
        <v>#REF!</v>
      </c>
      <c r="M48" t="e">
        <f t="shared" ca="1" si="5"/>
        <v>#REF!</v>
      </c>
      <c r="N48" t="e">
        <f t="shared" ca="1" si="5"/>
        <v>#REF!</v>
      </c>
      <c r="O48" t="e">
        <f t="shared" ca="1" si="5"/>
        <v>#REF!</v>
      </c>
      <c r="P48" t="e">
        <f t="shared" ca="1" si="5"/>
        <v>#REF!</v>
      </c>
      <c r="Q48" t="e">
        <f t="shared" ca="1" si="5"/>
        <v>#REF!</v>
      </c>
      <c r="R48" t="e">
        <f t="shared" ca="1" si="5"/>
        <v>#REF!</v>
      </c>
      <c r="S48" t="e">
        <f t="shared" ca="1" si="5"/>
        <v>#REF!</v>
      </c>
      <c r="T48" t="e">
        <f t="shared" ca="1" si="5"/>
        <v>#REF!</v>
      </c>
      <c r="W48" t="e">
        <f t="shared" ca="1" si="5"/>
        <v>#REF!</v>
      </c>
      <c r="X48" t="e">
        <f t="shared" ca="1" si="5"/>
        <v>#REF!</v>
      </c>
      <c r="Y48" t="e">
        <f t="shared" ca="1" si="5"/>
        <v>#REF!</v>
      </c>
      <c r="Z48" t="e">
        <f t="shared" ca="1" si="5"/>
        <v>#REF!</v>
      </c>
      <c r="AA48" t="e">
        <f t="shared" ca="1" si="5"/>
        <v>#REF!</v>
      </c>
      <c r="AB48" t="e">
        <f t="shared" ca="1" si="5"/>
        <v>#REF!</v>
      </c>
      <c r="AC48" t="e">
        <f t="shared" ca="1" si="5"/>
        <v>#REF!</v>
      </c>
      <c r="AD48" t="e">
        <f t="shared" ca="1" si="5"/>
        <v>#REF!</v>
      </c>
      <c r="AE48" t="e">
        <f t="shared" ca="1" si="5"/>
        <v>#REF!</v>
      </c>
      <c r="AF48" t="e">
        <f t="shared" ca="1" si="5"/>
        <v>#REF!</v>
      </c>
      <c r="AG48" t="e">
        <f t="shared" ca="1" si="5"/>
        <v>#REF!</v>
      </c>
      <c r="AH48" t="e">
        <f t="shared" ca="1" si="5"/>
        <v>#REF!</v>
      </c>
      <c r="AI48" t="e">
        <f t="shared" ca="1" si="5"/>
        <v>#REF!</v>
      </c>
      <c r="AJ48" t="e">
        <f t="shared" ca="1" si="5"/>
        <v>#REF!</v>
      </c>
      <c r="AK48" t="e">
        <f t="shared" ca="1" si="5"/>
        <v>#REF!</v>
      </c>
      <c r="AL48" t="e">
        <f t="shared" ca="1" si="5"/>
        <v>#REF!</v>
      </c>
      <c r="AM48" t="e">
        <f t="shared" ca="1" si="5"/>
        <v>#REF!</v>
      </c>
      <c r="AO48" t="e">
        <f t="shared" ca="1" si="5"/>
        <v>#REF!</v>
      </c>
      <c r="AP48" t="e">
        <f t="shared" ca="1" si="5"/>
        <v>#REF!</v>
      </c>
      <c r="AS48" t="e">
        <f t="shared" ca="1" si="5"/>
        <v>#REF!</v>
      </c>
      <c r="AT48" t="e">
        <f t="shared" ca="1" si="5"/>
        <v>#REF!</v>
      </c>
      <c r="AU48" t="e">
        <f t="shared" ca="1" si="5"/>
        <v>#REF!</v>
      </c>
      <c r="AV48" t="e">
        <f t="shared" ca="1" si="5"/>
        <v>#REF!</v>
      </c>
      <c r="AW48" t="e">
        <f t="shared" ca="1" si="5"/>
        <v>#REF!</v>
      </c>
      <c r="AX48" t="e">
        <f t="shared" ca="1" si="5"/>
        <v>#REF!</v>
      </c>
      <c r="AY48" t="e">
        <f t="shared" ca="1" si="5"/>
        <v>#REF!</v>
      </c>
      <c r="AZ48" t="e">
        <f t="shared" ca="1" si="5"/>
        <v>#REF!</v>
      </c>
      <c r="BA48" t="e">
        <f t="shared" ca="1" si="5"/>
        <v>#REF!</v>
      </c>
      <c r="BB48" t="e">
        <f t="shared" ca="1" si="5"/>
        <v>#REF!</v>
      </c>
      <c r="BC48" t="e">
        <f t="shared" ca="1" si="5"/>
        <v>#REF!</v>
      </c>
      <c r="BD48" t="e">
        <f t="shared" ca="1" si="5"/>
        <v>#REF!</v>
      </c>
      <c r="BE48" t="e">
        <f t="shared" ca="1" si="5"/>
        <v>#REF!</v>
      </c>
      <c r="BF48" t="e">
        <f t="shared" ca="1" si="5"/>
        <v>#REF!</v>
      </c>
      <c r="BG48" t="e">
        <f t="shared" ca="1" si="5"/>
        <v>#REF!</v>
      </c>
      <c r="BH48" t="e">
        <f t="shared" ca="1" si="5"/>
        <v>#REF!</v>
      </c>
      <c r="BI48" t="e">
        <f t="shared" ca="1" si="5"/>
        <v>#REF!</v>
      </c>
      <c r="BJ48" t="e">
        <f t="shared" ca="1" si="5"/>
        <v>#REF!</v>
      </c>
      <c r="BK48" t="e">
        <f t="shared" ca="1" si="5"/>
        <v>#REF!</v>
      </c>
      <c r="BL48" t="e">
        <f t="shared" ca="1" si="5"/>
        <v>#REF!</v>
      </c>
      <c r="BM48" t="e">
        <f t="shared" ca="1" si="5"/>
        <v>#REF!</v>
      </c>
      <c r="BN48" t="e">
        <f t="shared" ca="1" si="5"/>
        <v>#REF!</v>
      </c>
      <c r="BO48" t="e">
        <f t="shared" ca="1" si="5"/>
        <v>#REF!</v>
      </c>
      <c r="BP48" t="e">
        <f t="shared" ca="1" si="5"/>
        <v>#REF!</v>
      </c>
      <c r="BQ48" t="e">
        <f t="shared" ref="BQ48:CM48" ca="1" si="6">IF(BQ47=1,0.1,IF(BQ47=2,0.5,1))</f>
        <v>#REF!</v>
      </c>
      <c r="BR48" t="e">
        <f t="shared" ca="1" si="6"/>
        <v>#REF!</v>
      </c>
      <c r="BS48" t="e">
        <f t="shared" ca="1" si="6"/>
        <v>#REF!</v>
      </c>
      <c r="BT48" t="e">
        <f t="shared" ca="1" si="6"/>
        <v>#REF!</v>
      </c>
      <c r="BU48" t="e">
        <f t="shared" ca="1" si="6"/>
        <v>#REF!</v>
      </c>
      <c r="BV48" t="e">
        <f t="shared" ca="1" si="6"/>
        <v>#REF!</v>
      </c>
      <c r="BW48" t="e">
        <f t="shared" ca="1" si="6"/>
        <v>#REF!</v>
      </c>
      <c r="BX48" t="e">
        <f t="shared" ca="1" si="6"/>
        <v>#REF!</v>
      </c>
      <c r="BY48" t="e">
        <f t="shared" ca="1" si="6"/>
        <v>#REF!</v>
      </c>
      <c r="BZ48" t="e">
        <f t="shared" ca="1" si="6"/>
        <v>#REF!</v>
      </c>
      <c r="CA48" t="e">
        <f t="shared" ca="1" si="6"/>
        <v>#REF!</v>
      </c>
      <c r="CB48" t="e">
        <f t="shared" ca="1" si="6"/>
        <v>#REF!</v>
      </c>
      <c r="CC48" t="e">
        <f t="shared" ca="1" si="6"/>
        <v>#REF!</v>
      </c>
      <c r="CD48" t="e">
        <f t="shared" ca="1" si="6"/>
        <v>#REF!</v>
      </c>
      <c r="CE48" t="e">
        <f t="shared" ca="1" si="6"/>
        <v>#REF!</v>
      </c>
      <c r="CF48" t="e">
        <f t="shared" ca="1" si="6"/>
        <v>#REF!</v>
      </c>
      <c r="CG48" t="e">
        <f t="shared" ca="1" si="6"/>
        <v>#REF!</v>
      </c>
      <c r="CH48" t="e">
        <f t="shared" ca="1" si="6"/>
        <v>#REF!</v>
      </c>
      <c r="CI48" t="e">
        <f t="shared" ca="1" si="6"/>
        <v>#REF!</v>
      </c>
      <c r="CJ48" t="e">
        <f t="shared" ca="1" si="6"/>
        <v>#REF!</v>
      </c>
      <c r="CK48" t="e">
        <f t="shared" ca="1" si="6"/>
        <v>#REF!</v>
      </c>
      <c r="CL48" t="e">
        <f t="shared" ca="1" si="6"/>
        <v>#REF!</v>
      </c>
      <c r="CM48" t="e">
        <f t="shared" ca="1" si="6"/>
        <v>#REF!</v>
      </c>
    </row>
    <row r="49" spans="4:12">
      <c r="D49" t="e">
        <f ca="1">D48/5.2</f>
        <v>#REF!</v>
      </c>
      <c r="E49" t="e">
        <f t="shared" ref="E49:L49" ca="1" si="7">E48/5.2</f>
        <v>#REF!</v>
      </c>
      <c r="F49" t="e">
        <f t="shared" ca="1" si="7"/>
        <v>#REF!</v>
      </c>
      <c r="G49" t="e">
        <f t="shared" ca="1" si="7"/>
        <v>#REF!</v>
      </c>
      <c r="H49" t="e">
        <f t="shared" ca="1" si="7"/>
        <v>#REF!</v>
      </c>
      <c r="I49" t="e">
        <f t="shared" ca="1" si="7"/>
        <v>#REF!</v>
      </c>
      <c r="J49" t="e">
        <f t="shared" ca="1" si="7"/>
        <v>#REF!</v>
      </c>
      <c r="K49" t="e">
        <f t="shared" ca="1" si="7"/>
        <v>#REF!</v>
      </c>
      <c r="L49" t="e">
        <f t="shared" ca="1" si="7"/>
        <v>#REF!</v>
      </c>
    </row>
  </sheetData>
  <mergeCells count="14">
    <mergeCell ref="BD2:BR2"/>
    <mergeCell ref="BS2:CC2"/>
    <mergeCell ref="CD2:CH2"/>
    <mergeCell ref="CI2:CM2"/>
    <mergeCell ref="D2:L2"/>
    <mergeCell ref="M2:AK2"/>
    <mergeCell ref="AL2:AS2"/>
    <mergeCell ref="AT2:AV2"/>
    <mergeCell ref="AW2:BC2"/>
    <mergeCell ref="H43:H44"/>
    <mergeCell ref="C43:C44"/>
    <mergeCell ref="M43:M44"/>
    <mergeCell ref="Q43:Q44"/>
    <mergeCell ref="T43:T44"/>
  </mergeCells>
  <phoneticPr fontId="27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8"/>
  <dimension ref="A1:CM45"/>
  <sheetViews>
    <sheetView topLeftCell="AT6" zoomScale="70" zoomScaleNormal="70" zoomScalePageLayoutView="125" workbookViewId="0">
      <selection activeCell="V3" sqref="V3"/>
    </sheetView>
  </sheetViews>
  <sheetFormatPr baseColWidth="10" defaultRowHeight="15"/>
  <sheetData>
    <row r="1" spans="1:91" ht="15.75" thickBot="1">
      <c r="U1" t="s">
        <v>498</v>
      </c>
      <c r="V1" t="s">
        <v>477</v>
      </c>
      <c r="AQ1" t="s">
        <v>498</v>
      </c>
      <c r="AR1" t="s">
        <v>498</v>
      </c>
    </row>
    <row r="2" spans="1:91" ht="27" thickTop="1" thickBot="1">
      <c r="A2" s="7" t="s">
        <v>340</v>
      </c>
      <c r="B2" s="7" t="s">
        <v>325</v>
      </c>
      <c r="C2" s="7"/>
      <c r="D2" s="8" t="s">
        <v>245</v>
      </c>
      <c r="E2" s="8"/>
      <c r="F2" s="8"/>
      <c r="G2" s="8"/>
      <c r="H2" s="8"/>
      <c r="I2" s="8"/>
      <c r="J2" s="8"/>
      <c r="K2" s="8"/>
      <c r="L2" s="8"/>
      <c r="M2" s="9" t="s">
        <v>342</v>
      </c>
      <c r="N2" s="9"/>
      <c r="O2" s="9"/>
      <c r="P2" s="9"/>
      <c r="Q2" s="9"/>
      <c r="R2" s="9"/>
      <c r="S2" s="9"/>
      <c r="T2" s="9"/>
      <c r="U2" s="9"/>
      <c r="V2" s="9"/>
      <c r="W2" s="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10" t="s">
        <v>344</v>
      </c>
      <c r="AM2" s="10"/>
      <c r="AN2" s="10"/>
      <c r="AO2" s="10"/>
      <c r="AP2" s="10"/>
      <c r="AQ2" s="10"/>
      <c r="AR2" s="10"/>
      <c r="AS2" s="10"/>
      <c r="AT2" s="11" t="s">
        <v>432</v>
      </c>
      <c r="AU2" s="12"/>
      <c r="AV2" s="13"/>
      <c r="AW2" s="14" t="s">
        <v>433</v>
      </c>
      <c r="AX2" s="14"/>
      <c r="AY2" s="14"/>
      <c r="AZ2" s="14"/>
      <c r="BA2" s="14"/>
      <c r="BB2" s="14"/>
      <c r="BC2" s="14"/>
      <c r="BD2" s="6" t="s">
        <v>434</v>
      </c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10" t="s">
        <v>435</v>
      </c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67" t="s">
        <v>333</v>
      </c>
      <c r="CE2" s="67"/>
      <c r="CF2" s="67"/>
      <c r="CG2" s="67"/>
      <c r="CH2" s="67"/>
      <c r="CI2" s="68" t="s">
        <v>115</v>
      </c>
      <c r="CJ2" s="68"/>
      <c r="CK2" s="68"/>
      <c r="CL2" s="68"/>
      <c r="CM2" s="68"/>
    </row>
    <row r="3" spans="1:91" ht="57.75" thickTop="1" thickBot="1">
      <c r="A3" s="35" t="s">
        <v>445</v>
      </c>
      <c r="B3" s="2" t="s">
        <v>366</v>
      </c>
      <c r="C3" s="2" t="s">
        <v>322</v>
      </c>
      <c r="D3" s="187" t="s">
        <v>452</v>
      </c>
      <c r="E3" s="188" t="s">
        <v>551</v>
      </c>
      <c r="F3" s="188" t="s">
        <v>454</v>
      </c>
      <c r="G3" s="188" t="s">
        <v>552</v>
      </c>
      <c r="H3" s="188" t="s">
        <v>553</v>
      </c>
      <c r="I3" s="188" t="s">
        <v>457</v>
      </c>
      <c r="J3" s="188" t="s">
        <v>532</v>
      </c>
      <c r="K3" s="188" t="s">
        <v>554</v>
      </c>
      <c r="L3" s="188" t="s">
        <v>197</v>
      </c>
      <c r="M3" s="188" t="s">
        <v>198</v>
      </c>
      <c r="N3" s="188" t="s">
        <v>467</v>
      </c>
      <c r="O3" s="188" t="s">
        <v>476</v>
      </c>
      <c r="P3" s="188" t="s">
        <v>462</v>
      </c>
      <c r="Q3" s="188" t="s">
        <v>555</v>
      </c>
      <c r="R3" s="188" t="s">
        <v>556</v>
      </c>
      <c r="S3" s="188" t="s">
        <v>557</v>
      </c>
      <c r="T3" s="188" t="s">
        <v>558</v>
      </c>
      <c r="U3" s="188" t="s">
        <v>495</v>
      </c>
      <c r="V3" s="188" t="s">
        <v>499</v>
      </c>
      <c r="W3" s="188" t="s">
        <v>559</v>
      </c>
      <c r="X3" s="188" t="s">
        <v>482</v>
      </c>
      <c r="Y3" s="188" t="s">
        <v>480</v>
      </c>
      <c r="Z3" s="188" t="s">
        <v>191</v>
      </c>
      <c r="AA3" s="188" t="s">
        <v>533</v>
      </c>
      <c r="AB3" s="188" t="s">
        <v>110</v>
      </c>
      <c r="AC3" s="188" t="s">
        <v>560</v>
      </c>
      <c r="AD3" s="188" t="s">
        <v>561</v>
      </c>
      <c r="AE3" s="188" t="s">
        <v>562</v>
      </c>
      <c r="AF3" s="188" t="s">
        <v>534</v>
      </c>
      <c r="AG3" s="188" t="s">
        <v>473</v>
      </c>
      <c r="AH3" s="188" t="s">
        <v>183</v>
      </c>
      <c r="AI3" s="188" t="s">
        <v>189</v>
      </c>
      <c r="AJ3" s="188" t="s">
        <v>260</v>
      </c>
      <c r="AK3" s="188" t="s">
        <v>184</v>
      </c>
      <c r="AL3" s="188" t="s">
        <v>302</v>
      </c>
      <c r="AM3" s="188" t="s">
        <v>199</v>
      </c>
      <c r="AN3" s="188" t="s">
        <v>362</v>
      </c>
      <c r="AO3" s="188" t="s">
        <v>304</v>
      </c>
      <c r="AP3" s="188" t="s">
        <v>305</v>
      </c>
      <c r="AQ3" s="188" t="s">
        <v>563</v>
      </c>
      <c r="AR3" s="188" t="s">
        <v>505</v>
      </c>
      <c r="AS3" s="188" t="s">
        <v>306</v>
      </c>
      <c r="AT3" s="188" t="s">
        <v>535</v>
      </c>
      <c r="AU3" s="188" t="s">
        <v>385</v>
      </c>
      <c r="AV3" s="188" t="s">
        <v>486</v>
      </c>
      <c r="AW3" s="188" t="s">
        <v>298</v>
      </c>
      <c r="AX3" s="188" t="s">
        <v>564</v>
      </c>
      <c r="AY3" s="188" t="s">
        <v>565</v>
      </c>
      <c r="AZ3" s="188" t="s">
        <v>193</v>
      </c>
      <c r="BA3" s="188" t="s">
        <v>201</v>
      </c>
      <c r="BB3" s="188" t="s">
        <v>202</v>
      </c>
      <c r="BC3" s="188" t="s">
        <v>136</v>
      </c>
      <c r="BD3" s="188" t="s">
        <v>536</v>
      </c>
      <c r="BE3" s="188" t="s">
        <v>537</v>
      </c>
      <c r="BF3" s="188" t="s">
        <v>127</v>
      </c>
      <c r="BG3" s="188" t="s">
        <v>538</v>
      </c>
      <c r="BH3" s="188" t="s">
        <v>539</v>
      </c>
      <c r="BI3" s="188" t="s">
        <v>382</v>
      </c>
      <c r="BJ3" s="188" t="s">
        <v>540</v>
      </c>
      <c r="BK3" s="188" t="s">
        <v>566</v>
      </c>
      <c r="BL3" s="188" t="s">
        <v>416</v>
      </c>
      <c r="BM3" s="188" t="s">
        <v>541</v>
      </c>
      <c r="BN3" s="188" t="s">
        <v>542</v>
      </c>
      <c r="BO3" s="188" t="s">
        <v>543</v>
      </c>
      <c r="BP3" s="188" t="s">
        <v>567</v>
      </c>
      <c r="BQ3" s="188" t="s">
        <v>319</v>
      </c>
      <c r="BR3" s="188" t="s">
        <v>544</v>
      </c>
      <c r="BS3" s="188" t="s">
        <v>352</v>
      </c>
      <c r="BT3" s="188" t="s">
        <v>334</v>
      </c>
      <c r="BU3" s="188" t="s">
        <v>420</v>
      </c>
      <c r="BV3" s="188" t="s">
        <v>335</v>
      </c>
      <c r="BW3" s="188" t="s">
        <v>421</v>
      </c>
      <c r="BX3" s="188" t="s">
        <v>336</v>
      </c>
      <c r="BY3" s="188" t="s">
        <v>387</v>
      </c>
      <c r="BZ3" s="188" t="s">
        <v>388</v>
      </c>
      <c r="CA3" s="188" t="s">
        <v>389</v>
      </c>
      <c r="CB3" s="188" t="s">
        <v>451</v>
      </c>
      <c r="CC3" s="188" t="s">
        <v>545</v>
      </c>
      <c r="CD3" s="188" t="s">
        <v>568</v>
      </c>
      <c r="CE3" s="188" t="s">
        <v>546</v>
      </c>
      <c r="CF3" s="188" t="s">
        <v>547</v>
      </c>
      <c r="CG3" s="188" t="s">
        <v>569</v>
      </c>
      <c r="CH3" s="188" t="s">
        <v>426</v>
      </c>
      <c r="CI3" s="188" t="s">
        <v>570</v>
      </c>
      <c r="CJ3" s="188" t="s">
        <v>571</v>
      </c>
      <c r="CK3" s="188" t="s">
        <v>572</v>
      </c>
      <c r="CL3" s="188" t="s">
        <v>573</v>
      </c>
      <c r="CM3" s="189" t="s">
        <v>548</v>
      </c>
    </row>
    <row r="4" spans="1:91" ht="15.75" thickBot="1">
      <c r="A4" s="43"/>
      <c r="B4" s="42">
        <v>2010</v>
      </c>
      <c r="C4" s="42">
        <v>2010</v>
      </c>
      <c r="D4" s="42">
        <v>2010</v>
      </c>
      <c r="E4" s="42">
        <v>2010</v>
      </c>
      <c r="F4" s="42">
        <v>2010</v>
      </c>
      <c r="G4" s="42">
        <v>2010</v>
      </c>
      <c r="H4" s="42">
        <v>2010</v>
      </c>
      <c r="I4" s="42">
        <v>2010</v>
      </c>
      <c r="J4" s="42"/>
      <c r="K4" s="42"/>
      <c r="L4" s="42">
        <v>2010</v>
      </c>
      <c r="M4" s="42">
        <v>2010</v>
      </c>
      <c r="N4" s="42">
        <v>2010</v>
      </c>
      <c r="O4" s="42">
        <v>2010</v>
      </c>
      <c r="P4" s="42">
        <v>2010</v>
      </c>
      <c r="Q4" s="42">
        <v>2010</v>
      </c>
      <c r="R4" s="42">
        <v>2010</v>
      </c>
      <c r="S4" s="42">
        <v>2010</v>
      </c>
      <c r="T4" s="42">
        <v>2010</v>
      </c>
      <c r="U4" s="42"/>
      <c r="V4" s="42"/>
      <c r="W4" s="42">
        <v>2010</v>
      </c>
      <c r="X4" s="42">
        <v>2010</v>
      </c>
      <c r="Y4" s="42">
        <v>2010</v>
      </c>
      <c r="Z4" s="42">
        <v>2010</v>
      </c>
      <c r="AA4" s="42"/>
      <c r="AB4" s="42">
        <v>2010</v>
      </c>
      <c r="AC4" s="42">
        <v>2010</v>
      </c>
      <c r="AD4" s="42">
        <v>2010</v>
      </c>
      <c r="AE4" s="42">
        <v>2010</v>
      </c>
      <c r="AF4" s="42">
        <v>2010</v>
      </c>
      <c r="AG4" s="42">
        <v>2010</v>
      </c>
      <c r="AH4" s="42">
        <v>2010</v>
      </c>
      <c r="AI4" s="42">
        <v>2010</v>
      </c>
      <c r="AJ4" s="42">
        <v>2010</v>
      </c>
      <c r="AK4" s="42">
        <v>2010</v>
      </c>
      <c r="AL4" s="42">
        <v>2010</v>
      </c>
      <c r="AM4" s="42">
        <v>2010</v>
      </c>
      <c r="AN4" s="42"/>
      <c r="AO4" s="42">
        <v>2010</v>
      </c>
      <c r="AP4" s="42">
        <v>2010</v>
      </c>
      <c r="AQ4" s="42"/>
      <c r="AR4" s="42"/>
      <c r="AS4" s="42">
        <v>2010</v>
      </c>
      <c r="AT4" s="42">
        <v>2010</v>
      </c>
      <c r="AU4" s="42">
        <v>2010</v>
      </c>
      <c r="AV4" s="42">
        <v>2010</v>
      </c>
      <c r="AW4" s="42">
        <v>2010</v>
      </c>
      <c r="AX4" s="42">
        <v>2010</v>
      </c>
      <c r="AY4" s="42">
        <v>2010</v>
      </c>
      <c r="AZ4" s="42">
        <v>2010</v>
      </c>
      <c r="BA4" s="42">
        <v>2010</v>
      </c>
      <c r="BB4" s="42"/>
      <c r="BC4" s="42">
        <v>2010</v>
      </c>
      <c r="BD4" s="42">
        <v>2010</v>
      </c>
      <c r="BE4" s="42">
        <v>2010</v>
      </c>
      <c r="BF4" s="42">
        <v>2010</v>
      </c>
      <c r="BG4" s="42">
        <v>2010</v>
      </c>
      <c r="BH4" s="42">
        <v>2010</v>
      </c>
      <c r="BI4" s="42">
        <v>2010</v>
      </c>
      <c r="BJ4" s="42">
        <v>2010</v>
      </c>
      <c r="BK4" s="42">
        <v>2010</v>
      </c>
      <c r="BL4" s="42">
        <v>2010</v>
      </c>
      <c r="BM4" s="42">
        <v>2010</v>
      </c>
      <c r="BN4" s="42">
        <v>2010</v>
      </c>
      <c r="BO4" s="42">
        <v>2010</v>
      </c>
      <c r="BP4" s="42">
        <v>2010</v>
      </c>
      <c r="BQ4" s="42">
        <v>2010</v>
      </c>
      <c r="BR4" s="42">
        <v>2010</v>
      </c>
      <c r="BS4" s="42">
        <v>2010</v>
      </c>
      <c r="BT4" s="42">
        <v>2010</v>
      </c>
      <c r="BU4" s="42">
        <v>2010</v>
      </c>
      <c r="BV4" s="42">
        <v>2010</v>
      </c>
      <c r="BW4" s="42">
        <v>2010</v>
      </c>
      <c r="BX4" s="42">
        <v>2010</v>
      </c>
      <c r="BY4" s="42">
        <v>2010</v>
      </c>
      <c r="BZ4" s="42">
        <v>2010</v>
      </c>
      <c r="CA4" s="42">
        <v>2010</v>
      </c>
      <c r="CB4" s="42">
        <v>2010</v>
      </c>
      <c r="CC4" s="42">
        <v>2010</v>
      </c>
      <c r="CD4" s="42">
        <v>2001</v>
      </c>
      <c r="CE4" s="42">
        <v>2010</v>
      </c>
      <c r="CF4" s="42">
        <v>2010</v>
      </c>
      <c r="CG4" s="42">
        <v>2010</v>
      </c>
      <c r="CH4" s="42">
        <v>2010</v>
      </c>
      <c r="CI4" s="42">
        <v>2010</v>
      </c>
      <c r="CJ4" s="42">
        <v>2010</v>
      </c>
      <c r="CK4" s="42">
        <v>2010</v>
      </c>
      <c r="CL4" s="42">
        <v>2010</v>
      </c>
      <c r="CM4" s="42">
        <v>2010</v>
      </c>
    </row>
    <row r="5" spans="1:91" ht="51.75" thickBot="1">
      <c r="A5" s="4" t="s">
        <v>361</v>
      </c>
      <c r="B5" s="1"/>
      <c r="C5" s="1"/>
      <c r="D5" s="1"/>
      <c r="E5" s="1"/>
      <c r="F5" s="1"/>
      <c r="G5" s="1"/>
      <c r="H5" s="1"/>
      <c r="I5" s="1"/>
      <c r="J5" s="5"/>
      <c r="K5" s="5"/>
      <c r="L5" s="5"/>
      <c r="M5" s="37"/>
      <c r="N5" s="37"/>
      <c r="O5" s="3"/>
      <c r="P5" s="3"/>
      <c r="Q5" s="1"/>
      <c r="R5" s="1"/>
      <c r="S5" s="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5"/>
      <c r="BT5" s="1"/>
      <c r="BU5" s="1"/>
      <c r="BV5" s="1"/>
      <c r="BW5" s="1"/>
      <c r="BX5" s="1"/>
      <c r="BY5" s="1"/>
      <c r="BZ5" s="16" t="s">
        <v>442</v>
      </c>
      <c r="CA5" s="1" t="s">
        <v>444</v>
      </c>
      <c r="CB5" s="1"/>
      <c r="CC5" s="5"/>
      <c r="CD5" s="1"/>
      <c r="CE5" s="1"/>
      <c r="CF5" s="66" t="s">
        <v>384</v>
      </c>
      <c r="CG5" s="1"/>
      <c r="CH5" s="1"/>
      <c r="CI5" s="1"/>
      <c r="CJ5" s="1"/>
      <c r="CK5" s="1"/>
      <c r="CL5" s="1"/>
      <c r="CM5" s="1"/>
    </row>
    <row r="6" spans="1:91" ht="64.5" thickBot="1">
      <c r="A6" s="4" t="s">
        <v>367</v>
      </c>
      <c r="B6" s="3" t="s">
        <v>323</v>
      </c>
      <c r="C6" s="3" t="s">
        <v>165</v>
      </c>
      <c r="D6" s="3" t="s">
        <v>371</v>
      </c>
      <c r="E6" s="3" t="s">
        <v>371</v>
      </c>
      <c r="F6" s="3" t="s">
        <v>372</v>
      </c>
      <c r="G6" s="3" t="s">
        <v>372</v>
      </c>
      <c r="H6" s="3" t="s">
        <v>372</v>
      </c>
      <c r="I6" s="3" t="s">
        <v>372</v>
      </c>
      <c r="J6" s="3" t="s">
        <v>252</v>
      </c>
      <c r="K6" s="3" t="s">
        <v>117</v>
      </c>
      <c r="L6" s="3" t="s">
        <v>369</v>
      </c>
      <c r="M6" s="3" t="s">
        <v>369</v>
      </c>
      <c r="N6" s="38" t="s">
        <v>272</v>
      </c>
      <c r="O6" s="3" t="s">
        <v>374</v>
      </c>
      <c r="P6" s="3" t="s">
        <v>369</v>
      </c>
      <c r="Q6" s="3" t="s">
        <v>369</v>
      </c>
      <c r="R6" s="3" t="s">
        <v>242</v>
      </c>
      <c r="S6" s="3" t="s">
        <v>271</v>
      </c>
      <c r="T6" s="3" t="s">
        <v>271</v>
      </c>
      <c r="U6" s="3" t="s">
        <v>496</v>
      </c>
      <c r="V6" s="3" t="s">
        <v>500</v>
      </c>
      <c r="W6" s="3" t="s">
        <v>369</v>
      </c>
      <c r="X6" s="3" t="s">
        <v>271</v>
      </c>
      <c r="Y6" s="3" t="s">
        <v>368</v>
      </c>
      <c r="Z6" s="3" t="s">
        <v>273</v>
      </c>
      <c r="AA6" s="3" t="s">
        <v>92</v>
      </c>
      <c r="AB6" s="3" t="s">
        <v>262</v>
      </c>
      <c r="AC6" s="3" t="s">
        <v>369</v>
      </c>
      <c r="AD6" s="3" t="s">
        <v>369</v>
      </c>
      <c r="AE6" s="3" t="s">
        <v>369</v>
      </c>
      <c r="AF6" s="3" t="s">
        <v>274</v>
      </c>
      <c r="AG6" s="3" t="s">
        <v>274</v>
      </c>
      <c r="AH6" s="3" t="s">
        <v>274</v>
      </c>
      <c r="AI6" s="3" t="s">
        <v>145</v>
      </c>
      <c r="AJ6" s="3" t="s">
        <v>275</v>
      </c>
      <c r="AK6" s="3" t="s">
        <v>369</v>
      </c>
      <c r="AL6" s="3" t="s">
        <v>369</v>
      </c>
      <c r="AM6" s="3" t="s">
        <v>267</v>
      </c>
      <c r="AN6" s="3" t="s">
        <v>369</v>
      </c>
      <c r="AO6" s="3" t="s">
        <v>369</v>
      </c>
      <c r="AP6" s="3" t="s">
        <v>267</v>
      </c>
      <c r="AQ6" s="3" t="s">
        <v>508</v>
      </c>
      <c r="AR6" s="3" t="s">
        <v>508</v>
      </c>
      <c r="AS6" s="3" t="s">
        <v>267</v>
      </c>
      <c r="AT6" s="3" t="s">
        <v>278</v>
      </c>
      <c r="AU6" s="3" t="s">
        <v>279</v>
      </c>
      <c r="AV6" s="55" t="s">
        <v>315</v>
      </c>
      <c r="AW6" s="3" t="s">
        <v>92</v>
      </c>
      <c r="AX6" s="3" t="s">
        <v>369</v>
      </c>
      <c r="AY6" s="3" t="s">
        <v>369</v>
      </c>
      <c r="AZ6" s="3" t="s">
        <v>277</v>
      </c>
      <c r="BA6" s="3" t="s">
        <v>369</v>
      </c>
      <c r="BB6" s="3" t="s">
        <v>369</v>
      </c>
      <c r="BC6" s="3" t="s">
        <v>369</v>
      </c>
      <c r="BD6" s="3" t="s">
        <v>235</v>
      </c>
      <c r="BE6" s="3" t="s">
        <v>281</v>
      </c>
      <c r="BF6" s="3" t="s">
        <v>158</v>
      </c>
      <c r="BG6" s="3" t="s">
        <v>112</v>
      </c>
      <c r="BH6" s="3" t="s">
        <v>282</v>
      </c>
      <c r="BI6" s="3" t="s">
        <v>369</v>
      </c>
      <c r="BJ6" s="3" t="s">
        <v>282</v>
      </c>
      <c r="BK6" s="3" t="s">
        <v>282</v>
      </c>
      <c r="BL6" s="3" t="s">
        <v>283</v>
      </c>
      <c r="BM6" s="3" t="s">
        <v>369</v>
      </c>
      <c r="BN6" s="3" t="s">
        <v>177</v>
      </c>
      <c r="BO6" s="3" t="s">
        <v>276</v>
      </c>
      <c r="BP6" s="3" t="s">
        <v>369</v>
      </c>
      <c r="BQ6" s="3" t="s">
        <v>264</v>
      </c>
      <c r="BR6" s="3" t="s">
        <v>265</v>
      </c>
      <c r="BS6" s="3" t="s">
        <v>351</v>
      </c>
      <c r="BT6" s="2" t="s">
        <v>266</v>
      </c>
      <c r="BU6" s="3" t="s">
        <v>266</v>
      </c>
      <c r="BV6" s="3" t="s">
        <v>390</v>
      </c>
      <c r="BW6" s="3" t="s">
        <v>268</v>
      </c>
      <c r="BX6" s="3" t="s">
        <v>369</v>
      </c>
      <c r="BY6" s="3" t="s">
        <v>369</v>
      </c>
      <c r="BZ6" s="3" t="s">
        <v>267</v>
      </c>
      <c r="CA6" s="3" t="s">
        <v>92</v>
      </c>
      <c r="CB6" s="3" t="s">
        <v>370</v>
      </c>
      <c r="CC6" s="3" t="s">
        <v>369</v>
      </c>
      <c r="CD6" s="1" t="s">
        <v>96</v>
      </c>
      <c r="CE6" s="3" t="s">
        <v>369</v>
      </c>
      <c r="CF6" s="3" t="s">
        <v>269</v>
      </c>
      <c r="CG6" s="3" t="s">
        <v>269</v>
      </c>
      <c r="CH6" s="3" t="s">
        <v>282</v>
      </c>
      <c r="CI6" s="3" t="s">
        <v>369</v>
      </c>
      <c r="CJ6" s="3" t="s">
        <v>369</v>
      </c>
      <c r="CK6" s="3" t="s">
        <v>270</v>
      </c>
      <c r="CL6" s="3" t="s">
        <v>185</v>
      </c>
      <c r="CM6" s="3" t="s">
        <v>186</v>
      </c>
    </row>
    <row r="7" spans="1:91" ht="102.75" thickBot="1">
      <c r="A7" s="4" t="s">
        <v>187</v>
      </c>
      <c r="B7" s="3" t="s">
        <v>431</v>
      </c>
      <c r="C7" s="3" t="s">
        <v>324</v>
      </c>
      <c r="D7" s="3" t="s">
        <v>288</v>
      </c>
      <c r="E7" s="3" t="s">
        <v>289</v>
      </c>
      <c r="F7" s="3" t="s">
        <v>347</v>
      </c>
      <c r="G7" s="3" t="s">
        <v>347</v>
      </c>
      <c r="H7" s="3" t="s">
        <v>347</v>
      </c>
      <c r="I7" s="3" t="s">
        <v>348</v>
      </c>
      <c r="J7" s="3" t="s">
        <v>250</v>
      </c>
      <c r="K7" s="3" t="s">
        <v>180</v>
      </c>
      <c r="L7" s="3" t="s">
        <v>392</v>
      </c>
      <c r="M7" s="3" t="s">
        <v>72</v>
      </c>
      <c r="N7" s="38" t="s">
        <v>357</v>
      </c>
      <c r="O7" s="3" t="s">
        <v>356</v>
      </c>
      <c r="P7" s="3" t="s">
        <v>73</v>
      </c>
      <c r="Q7" s="3" t="s">
        <v>360</v>
      </c>
      <c r="R7" s="3" t="s">
        <v>206</v>
      </c>
      <c r="S7" s="2" t="s">
        <v>399</v>
      </c>
      <c r="T7" s="3" t="s">
        <v>400</v>
      </c>
      <c r="U7" s="3" t="s">
        <v>287</v>
      </c>
      <c r="V7" s="3" t="s">
        <v>503</v>
      </c>
      <c r="W7" s="3" t="s">
        <v>401</v>
      </c>
      <c r="X7" s="3" t="s">
        <v>403</v>
      </c>
      <c r="Y7" s="3" t="s">
        <v>404</v>
      </c>
      <c r="Z7" s="3" t="s">
        <v>192</v>
      </c>
      <c r="AA7" s="3" t="s">
        <v>155</v>
      </c>
      <c r="AB7" s="3" t="s">
        <v>263</v>
      </c>
      <c r="AC7" s="3" t="s">
        <v>156</v>
      </c>
      <c r="AD7" s="3" t="s">
        <v>157</v>
      </c>
      <c r="AE7" s="3" t="s">
        <v>405</v>
      </c>
      <c r="AF7" s="3" t="s">
        <v>402</v>
      </c>
      <c r="AG7" s="3" t="s">
        <v>402</v>
      </c>
      <c r="AH7" s="3" t="s">
        <v>406</v>
      </c>
      <c r="AI7" s="3" t="s">
        <v>190</v>
      </c>
      <c r="AJ7" s="3" t="s">
        <v>261</v>
      </c>
      <c r="AK7" s="3" t="s">
        <v>111</v>
      </c>
      <c r="AL7" s="3" t="s">
        <v>402</v>
      </c>
      <c r="AM7" s="3" t="s">
        <v>402</v>
      </c>
      <c r="AN7" s="3" t="s">
        <v>494</v>
      </c>
      <c r="AO7" s="3" t="s">
        <v>307</v>
      </c>
      <c r="AP7" s="3" t="s">
        <v>402</v>
      </c>
      <c r="AQ7" s="3" t="s">
        <v>509</v>
      </c>
      <c r="AR7" s="3" t="s">
        <v>506</v>
      </c>
      <c r="AS7" s="3" t="s">
        <v>404</v>
      </c>
      <c r="AT7" s="3" t="s">
        <v>138</v>
      </c>
      <c r="AU7" s="3" t="s">
        <v>409</v>
      </c>
      <c r="AV7" s="3" t="s">
        <v>138</v>
      </c>
      <c r="AW7" s="3" t="s">
        <v>311</v>
      </c>
      <c r="AX7" s="1" t="s">
        <v>137</v>
      </c>
      <c r="AY7" s="3" t="s">
        <v>300</v>
      </c>
      <c r="AZ7" s="3" t="s">
        <v>200</v>
      </c>
      <c r="BA7" s="3" t="s">
        <v>402</v>
      </c>
      <c r="BB7" s="3" t="s">
        <v>134</v>
      </c>
      <c r="BC7" s="3" t="s">
        <v>135</v>
      </c>
      <c r="BD7" s="3" t="s">
        <v>238</v>
      </c>
      <c r="BE7" s="3" t="s">
        <v>410</v>
      </c>
      <c r="BF7" s="3" t="s">
        <v>411</v>
      </c>
      <c r="BG7" s="3" t="s">
        <v>129</v>
      </c>
      <c r="BH7" s="3" t="s">
        <v>412</v>
      </c>
      <c r="BI7" s="3" t="s">
        <v>118</v>
      </c>
      <c r="BJ7" s="3" t="s">
        <v>413</v>
      </c>
      <c r="BK7" s="3" t="s">
        <v>317</v>
      </c>
      <c r="BL7" s="3" t="s">
        <v>320</v>
      </c>
      <c r="BM7" s="3" t="s">
        <v>82</v>
      </c>
      <c r="BN7" s="3" t="s">
        <v>121</v>
      </c>
      <c r="BO7" s="3" t="s">
        <v>85</v>
      </c>
      <c r="BP7" s="3" t="s">
        <v>87</v>
      </c>
      <c r="BQ7" s="3" t="s">
        <v>88</v>
      </c>
      <c r="BR7" s="3" t="s">
        <v>172</v>
      </c>
      <c r="BS7" s="3" t="s">
        <v>391</v>
      </c>
      <c r="BT7" s="2" t="s">
        <v>414</v>
      </c>
      <c r="BU7" s="2" t="s">
        <v>414</v>
      </c>
      <c r="BV7" s="3" t="s">
        <v>391</v>
      </c>
      <c r="BW7" s="3" t="s">
        <v>391</v>
      </c>
      <c r="BX7" s="3" t="s">
        <v>402</v>
      </c>
      <c r="BY7" s="3" t="s">
        <v>90</v>
      </c>
      <c r="BZ7" s="3" t="s">
        <v>415</v>
      </c>
      <c r="CA7" s="3" t="s">
        <v>93</v>
      </c>
      <c r="CB7" s="3" t="s">
        <v>287</v>
      </c>
      <c r="CC7" s="3" t="s">
        <v>188</v>
      </c>
      <c r="CD7" s="1" t="s">
        <v>163</v>
      </c>
      <c r="CE7" s="3" t="s">
        <v>326</v>
      </c>
      <c r="CF7" s="3" t="s">
        <v>104</v>
      </c>
      <c r="CG7" s="3" t="s">
        <v>106</v>
      </c>
      <c r="CH7" s="3" t="s">
        <v>76</v>
      </c>
      <c r="CI7" s="3" t="s">
        <v>285</v>
      </c>
      <c r="CJ7" s="3" t="s">
        <v>285</v>
      </c>
      <c r="CK7" s="3" t="s">
        <v>77</v>
      </c>
      <c r="CL7" s="3" t="s">
        <v>78</v>
      </c>
      <c r="CM7" s="3" t="s">
        <v>80</v>
      </c>
    </row>
    <row r="8" spans="1:91">
      <c r="A8" s="18" t="s">
        <v>330</v>
      </c>
      <c r="B8" s="87">
        <f>IF('08 (ind)'!B$1="si",100*(('08 (ind)'!B6-MIN('08 (ind)'!B$6:B$37))/(MAX('08 (ind)'!B$6:B$37)-MIN('08 (ind)'!B$6:B$37))),ABS(-100+(100*(('08 (ind)'!B6-MIN('08 (ind)'!B$6:B$37))/(MAX('08 (ind)'!B$6:B$37)-MIN('08 (ind)'!B$6:B$37))))))</f>
        <v>2.9695584265488661</v>
      </c>
      <c r="C8" s="87">
        <f>IF('08 (ind)'!C$1="si",100*(('08 (ind)'!C6-MIN('08 (ind)'!C$6:C$37))/(MAX('08 (ind)'!C$6:C$37)-MIN('08 (ind)'!C$6:C$37))),ABS(-100+(100*(('08 (ind)'!C6-MIN('08 (ind)'!C$6:C$37))/(MAX('08 (ind)'!C$6:C$37)-MIN('08 (ind)'!C$6:C$37))))))</f>
        <v>63.044220963414752</v>
      </c>
      <c r="D8" s="87">
        <f>IF('08 (ind)'!D$1="si",100*(('08 (ind)'!D6-MIN('08 (ind)'!D$6:D$37))/(MAX('08 (ind)'!D$6:D$37)-MIN('08 (ind)'!D$6:D$37))),ABS(-100+(100*(('08 (ind)'!D6-MIN('08 (ind)'!D$6:D$37))/(MAX('08 (ind)'!D$6:D$37)-MIN('08 (ind)'!D$6:D$37))))))*D$42</f>
        <v>9.7315926279965215</v>
      </c>
      <c r="E8" s="87">
        <f>IF('08 (ind)'!E$1="si",100*(('08 (ind)'!E6-MIN('08 (ind)'!E$6:E$37))/(MAX('08 (ind)'!E$6:E$37)-MIN('08 (ind)'!E$6:E$37))),ABS(-100+(100*(('08 (ind)'!E6-MIN('08 (ind)'!E$6:E$37))/(MAX('08 (ind)'!E$6:E$37)-MIN('08 (ind)'!E$6:E$37))))))*E$42</f>
        <v>4.3712063396030088</v>
      </c>
      <c r="F8" s="87">
        <f>IF('10 (ind)'!F$1="si",100*(('10 (ind)'!F6-MIN('10 (ind)'!F$6:F$37))/(MAX('10 (ind)'!F$6:F$37)-MIN('10 (ind)'!F$6:F$37))),ABS(-100+(100*(('10 (ind)'!F6-MIN('10 (ind)'!F$6:F$37))/(MAX('10 (ind)'!F$6:F$37)-MIN('10 (ind)'!F$6:F$37))))))*F$42</f>
        <v>13.171759747102211</v>
      </c>
      <c r="G8" s="87">
        <f>IF('10 (ind)'!G$1="si",100*(('10 (ind)'!G6-MIN('10 (ind)'!G$6:G$37))/(MAX('10 (ind)'!G$6:G$37)-MIN('10 (ind)'!G$6:G$37))),ABS(-100+(100*(('10 (ind)'!G6-MIN('10 (ind)'!G$6:G$37))/(MAX('10 (ind)'!G$6:G$37)-MIN('10 (ind)'!G$6:G$37))))))*G$42</f>
        <v>4.9543676662320726</v>
      </c>
      <c r="H8" s="87">
        <f>IF('10 (ind)'!H$1="si",100*(('10 (ind)'!H6-MIN('10 (ind)'!H$6:H$37))/(MAX('10 (ind)'!H$6:H$37)-MIN('10 (ind)'!H$6:H$37))),ABS(-100+(100*(('10 (ind)'!H6-MIN('10 (ind)'!H$6:H$37))/(MAX('10 (ind)'!H$6:H$37)-MIN('10 (ind)'!H$6:H$37))))))*H$42</f>
        <v>4.615384615384615</v>
      </c>
      <c r="I8" s="87">
        <f>IF('10 (ind)'!I$1="si",100*(('10 (ind)'!I6-MIN('10 (ind)'!I$6:I$37))/(MAX('10 (ind)'!I$6:I$37)-MIN('10 (ind)'!I$6:I$37))),ABS(-100+(100*(('10 (ind)'!I6-MIN('10 (ind)'!I$6:I$37))/(MAX('10 (ind)'!I$6:I$37)-MIN('10 (ind)'!I$6:I$37))))))*I$42</f>
        <v>6.25</v>
      </c>
      <c r="J8" s="87">
        <f>IF('08 (ind)'!J$1="si",100*(('08 (ind)'!J6-MIN('08 (ind)'!J$6:J$37))/(MAX('08 (ind)'!J$6:J$37)-MIN('08 (ind)'!J$6:J$37))),ABS(-100+(100*(('08 (ind)'!J6-MIN('08 (ind)'!J$6:J$37))/(MAX('08 (ind)'!J$6:J$37)-MIN('08 (ind)'!J$6:J$37))))))*J$42</f>
        <v>1.2980575606431419</v>
      </c>
      <c r="K8" s="87">
        <f>IF('08 (ind)'!K$1="si",100*(('08 (ind)'!K6-MIN('08 (ind)'!K$6:K$37))/(MAX('08 (ind)'!K$6:K$37)-MIN('08 (ind)'!K$6:K$37))),ABS(-100+(100*(('08 (ind)'!K6-MIN('08 (ind)'!K$6:K$37))/(MAX('08 (ind)'!K$6:K$37)-MIN('08 (ind)'!K$6:K$37))))))*K$42</f>
        <v>10.147097983791936</v>
      </c>
      <c r="L8" s="87">
        <f>IF('08 (ind)'!L$1="si",100*(('08 (ind)'!L6-MIN('08 (ind)'!L$6:L$37))/(MAX('08 (ind)'!L$6:L$37)-MIN('08 (ind)'!L$6:L$37))),ABS(-100+(100*(('08 (ind)'!L6-MIN('08 (ind)'!L$6:L$37))/(MAX('08 (ind)'!L$6:L$37)-MIN('08 (ind)'!L$6:L$37))))))*L$42</f>
        <v>7.418557366900993</v>
      </c>
      <c r="M8" s="87">
        <f>IF('08 (ind)'!M$1="si",100*(('08 (ind)'!M6-MIN('08 (ind)'!M$6:M$37))/(MAX('08 (ind)'!M$6:M$37)-MIN('08 (ind)'!M$6:M$37))),ABS(-100+(100*(('08 (ind)'!M6-MIN('08 (ind)'!M$6:M$37))/(MAX('08 (ind)'!M$6:M$37)-MIN('08 (ind)'!M$6:M$37))))))*M$42</f>
        <v>1.9594484970026635</v>
      </c>
      <c r="N8" s="87">
        <f>IF('08 (ind)'!N$1="si",100*(('08 (ind)'!N6-MIN('08 (ind)'!N$6:N$37))/(MAX('08 (ind)'!N$6:N$37)-MIN('08 (ind)'!N$6:N$37))),ABS(-100+(100*(('08 (ind)'!N6-MIN('08 (ind)'!N$6:N$37))/(MAX('08 (ind)'!N$6:N$37)-MIN('08 (ind)'!N$6:N$37))))))*N$42</f>
        <v>8.0599917426759795</v>
      </c>
      <c r="O8" s="87">
        <f>IF('08 (ind)'!O$1="si",100*(('08 (ind)'!O6-MIN('08 (ind)'!O$6:O$37))/(MAX('08 (ind)'!O$6:O$37)-MIN('08 (ind)'!O$6:O$37))),ABS(-100+(100*(('08 (ind)'!O6-MIN('08 (ind)'!O$6:O$37))/(MAX('08 (ind)'!O$6:O$37)-MIN('08 (ind)'!O$6:O$37))))))*O$42</f>
        <v>8.3861618027843985</v>
      </c>
      <c r="P8" s="87">
        <f>IF('08 (ind)'!P$1="si",100*(('08 (ind)'!P6-MIN('08 (ind)'!P$6:P$37))/(MAX('08 (ind)'!P$6:P$37)-MIN('08 (ind)'!P$6:P$37))),ABS(-100+(100*(('08 (ind)'!P6-MIN('08 (ind)'!P$6:P$37))/(MAX('08 (ind)'!P$6:P$37)-MIN('08 (ind)'!P$6:P$37))))))*P$42</f>
        <v>0.38705658892000877</v>
      </c>
      <c r="Q8" s="87">
        <f>IF('08 (ind)'!Q$1="si",100*(('08 (ind)'!Q6-MIN('08 (ind)'!Q$6:Q$37))/(MAX('08 (ind)'!Q$6:Q$37)-MIN('08 (ind)'!Q$6:Q$37))),ABS(-100+(100*(('08 (ind)'!Q6-MIN('08 (ind)'!Q$6:Q$37))/(MAX('08 (ind)'!Q$6:Q$37)-MIN('08 (ind)'!Q$6:Q$37))))))*Q$42</f>
        <v>1.377918475398106</v>
      </c>
      <c r="R8" s="87">
        <f>IF('08 (ind)'!R$1="si",100*(('08 (ind)'!R6-MIN('08 (ind)'!R$6:R$37))/(MAX('08 (ind)'!R$6:R$37)-MIN('08 (ind)'!R$6:R$37))),ABS(-100+(100*(('08 (ind)'!R6-MIN('08 (ind)'!R$6:R$37))/(MAX('08 (ind)'!R$6:R$37)-MIN('08 (ind)'!R$6:R$37))))))*R$42</f>
        <v>1.9662372042042867E-2</v>
      </c>
      <c r="S8" s="75">
        <f>ABS(ABS(('08 (ind)'!S6-((MAX('08 (ind)'!S$6:S$37)+MIN('08 (ind)'!S$6:S$37))/2))/(((MAX('08 (ind)'!S$6:S$37)+MIN('08 (ind)'!S$6:S$37))/2)-MAX('08 (ind)'!S$6:S$37))*100)-100)*S$42</f>
        <v>0.34356298088214654</v>
      </c>
      <c r="T8" s="87">
        <f>IF('08 (ind)'!T$1="si",100*(('08 (ind)'!T6-MIN('08 (ind)'!T$6:T$37))/(MAX('08 (ind)'!T$6:T$37)-MIN('08 (ind)'!T$6:T$37))),ABS(-100+(100*(('08 (ind)'!T6-MIN('08 (ind)'!T$6:T$37))/(MAX('08 (ind)'!T$6:T$37)-MIN('08 (ind)'!T$6:T$37))))))*T$42</f>
        <v>3.8399153701036437</v>
      </c>
      <c r="U8" s="87">
        <f>IF('08 (ind)'!U$1="si",100*(('08 (ind)'!U6-MIN('08 (ind)'!U$6:U$37))/(MAX('08 (ind)'!U$6:U$37)-MIN('08 (ind)'!U$6:U$37))),ABS(-100+(100*(('08 (ind)'!U6-MIN('08 (ind)'!U$6:U$37))/(MAX('08 (ind)'!U$6:U$37)-MIN('08 (ind)'!U$6:U$37))))))*U$42</f>
        <v>0</v>
      </c>
      <c r="V8" s="87">
        <f>IF('08 (ind)'!V$1="si",100*(('08 (ind)'!V6-MIN('08 (ind)'!V$6:V$37))/(MAX('08 (ind)'!V$6:V$37)-MIN('08 (ind)'!V$6:V$37))),ABS(-100+(100*(('08 (ind)'!V6-MIN('08 (ind)'!V$6:V$37))/(MAX('08 (ind)'!V$6:V$37)-MIN('08 (ind)'!V$6:V$37))))))*V$42</f>
        <v>4.2015049715105164</v>
      </c>
      <c r="W8" s="87">
        <f>IF('08 (ind)'!W$1="si",100*(('08 (ind)'!W6-MIN('08 (ind)'!W$6:W$37))/(MAX('08 (ind)'!W$6:W$37)-MIN('08 (ind)'!W$6:W$37))),ABS(-100+(100*(('08 (ind)'!W6-MIN('08 (ind)'!W$6:W$37))/(MAX('08 (ind)'!W$6:W$37)-MIN('08 (ind)'!W$6:W$37))))))*W$42</f>
        <v>13.049719431032234</v>
      </c>
      <c r="X8" s="87">
        <f>IF('08 (ind)'!X$1="si",100*(('08 (ind)'!X6-MIN('08 (ind)'!X$6:X$37))/(MAX('08 (ind)'!X$6:X$37)-MIN('08 (ind)'!X$6:X$37))),ABS(-100+(100*(('08 (ind)'!X6-MIN('08 (ind)'!X$6:X$37))/(MAX('08 (ind)'!X$6:X$37)-MIN('08 (ind)'!X$6:X$37))))))*X$42</f>
        <v>8.6603941093782648</v>
      </c>
      <c r="Y8" s="87">
        <f>IF('08 (ind)'!Y$1="si",100*(('08 (ind)'!Y6-MIN('08 (ind)'!Y$6:Y$37))/(MAX('08 (ind)'!Y$6:Y$37)-MIN('08 (ind)'!Y$6:Y$37))),ABS(-100+(100*(('08 (ind)'!Y6-MIN('08 (ind)'!Y$6:Y$37))/(MAX('08 (ind)'!Y$6:Y$37)-MIN('08 (ind)'!Y$6:Y$37))))))*Y$42</f>
        <v>6.9457044940178285</v>
      </c>
      <c r="Z8" s="87">
        <f>IF('08 (ind)'!Z$1="si",100*(('08 (ind)'!Z6-MIN('08 (ind)'!Z$6:Z$37))/(MAX('08 (ind)'!Z$6:Z$37)-MIN('08 (ind)'!Z$6:Z$37))),ABS(-100+(100*(('08 (ind)'!Z6-MIN('08 (ind)'!Z$6:Z$37))/(MAX('08 (ind)'!Z$6:Z$37)-MIN('08 (ind)'!Z$6:Z$37))))))*Z$42</f>
        <v>7.8646108025664834</v>
      </c>
      <c r="AA8" s="87">
        <f>IF('08 (ind)'!AA$1="si",100*(('08 (ind)'!AA6-MIN('08 (ind)'!AA$6:AA$37))/(MAX('08 (ind)'!AA$6:AA$37)-MIN('08 (ind)'!AA$6:AA$37))),ABS(-100+(100*(('08 (ind)'!AA6-MIN('08 (ind)'!AA$6:AA$37))/(MAX('08 (ind)'!AA$6:AA$37)-MIN('08 (ind)'!AA$6:AA$37))))))*AA$42</f>
        <v>6.8093913819984264</v>
      </c>
      <c r="AB8" s="87">
        <f>IF('08 (ind)'!AB$1="si",100*(('08 (ind)'!AB6-MIN('08 (ind)'!AB$6:AB$37))/(MAX('08 (ind)'!AB$6:AB$37)-MIN('08 (ind)'!AB$6:AB$37))),ABS(-100+(100*(('08 (ind)'!AB6-MIN('08 (ind)'!AB$6:AB$37))/(MAX('08 (ind)'!AB$6:AB$37)-MIN('08 (ind)'!AB$6:AB$37))))))*AB$42</f>
        <v>4.1477683540171606</v>
      </c>
      <c r="AC8" s="87">
        <f>IF('08 (ind)'!AC$1="si",100*(('08 (ind)'!AC6-MIN('08 (ind)'!AC$6:AC$37))/(MAX('08 (ind)'!AC$6:AC$37)-MIN('08 (ind)'!AC$6:AC$37))),ABS(-100+(100*(('08 (ind)'!AC6-MIN('08 (ind)'!AC$6:AC$37))/(MAX('08 (ind)'!AC$6:AC$37)-MIN('08 (ind)'!AC$6:AC$37))))))*AC$42</f>
        <v>7.4013784721535458</v>
      </c>
      <c r="AD8" s="87">
        <f>IF('08 (ind)'!AD$1="si",100*(('08 (ind)'!AD6-MIN('08 (ind)'!AD$6:AD$37))/(MAX('08 (ind)'!AD$6:AD$37)-MIN('08 (ind)'!AD$6:AD$37))),ABS(-100+(100*(('08 (ind)'!AD6-MIN('08 (ind)'!AD$6:AD$37))/(MAX('08 (ind)'!AD$6:AD$37)-MIN('08 (ind)'!AD$6:AD$37))))))*AD$42</f>
        <v>3.4912564542555811</v>
      </c>
      <c r="AE8" s="87">
        <f>IF('08 (ind)'!AE$1="si",100*(('08 (ind)'!AE6-MIN('08 (ind)'!AE$6:AE$37))/(MAX('08 (ind)'!AE$6:AE$37)-MIN('08 (ind)'!AE$6:AE$37))),ABS(-100+(100*(('08 (ind)'!AE6-MIN('08 (ind)'!AE$6:AE$37))/(MAX('08 (ind)'!AE$6:AE$37)-MIN('08 (ind)'!AE$6:AE$37))))))*AE$42</f>
        <v>3.0851418817563951</v>
      </c>
      <c r="AF8" s="87">
        <f>IF('08 (ind)'!AF$1="si",100*(('08 (ind)'!AF6-MIN('08 (ind)'!AF$6:AF$37))/(MAX('08 (ind)'!AF$6:AF$37)-MIN('08 (ind)'!AF$6:AF$37))),ABS(-100+(100*(('08 (ind)'!AF6-MIN('08 (ind)'!AF$6:AF$37))/(MAX('08 (ind)'!AF$6:AF$37)-MIN('08 (ind)'!AF$6:AF$37))))))*AF$42</f>
        <v>7.9830769269386312</v>
      </c>
      <c r="AG8" s="87">
        <f>IF('08 (ind)'!AG$1="si",100*(('08 (ind)'!AG6-MIN('08 (ind)'!AG$6:AG$37))/(MAX('08 (ind)'!AG$6:AG$37)-MIN('08 (ind)'!AG$6:AG$37))),ABS(-100+(100*(('08 (ind)'!AG6-MIN('08 (ind)'!AG$6:AG$37))/(MAX('08 (ind)'!AG$6:AG$37)-MIN('08 (ind)'!AG$6:AG$37))))))*AG$42</f>
        <v>1.4336451165994597</v>
      </c>
      <c r="AH8" s="87">
        <f>IF('08 (ind)'!AH$1="si",100*(('08 (ind)'!AH6-MIN('08 (ind)'!AH$6:AH$37))/(MAX('08 (ind)'!AH$6:AH$37)-MIN('08 (ind)'!AH$6:AH$37))),ABS(-100+(100*(('08 (ind)'!AH6-MIN('08 (ind)'!AH$6:AH$37))/(MAX('08 (ind)'!AH$6:AH$37)-MIN('08 (ind)'!AH$6:AH$37))))))*AH$42</f>
        <v>4.7873696041892195</v>
      </c>
      <c r="AI8" s="87">
        <f>IF('08 (ind)'!AI$1="si",100*(('08 (ind)'!AI6-MIN('08 (ind)'!AI$6:AI$37))/(MAX('08 (ind)'!AI$6:AI$37)-MIN('08 (ind)'!AI$6:AI$37))),ABS(-100+(100*(('08 (ind)'!AI6-MIN('08 (ind)'!AI$6:AI$37))/(MAX('08 (ind)'!AI$6:AI$37)-MIN('08 (ind)'!AI$6:AI$37))))))*AI$42</f>
        <v>9.6870957783042277E-2</v>
      </c>
      <c r="AJ8" s="87">
        <f>IF('08 (ind)'!AJ$1="si",100*(('08 (ind)'!AJ6-MIN('08 (ind)'!AJ$6:AJ$37))/(MAX('08 (ind)'!AJ$6:AJ$37)-MIN('08 (ind)'!AJ$6:AJ$37))),ABS(-100+(100*(('08 (ind)'!AJ6-MIN('08 (ind)'!AJ$6:AJ$37))/(MAX('08 (ind)'!AJ$6:AJ$37)-MIN('08 (ind)'!AJ$6:AJ$37))))))*AJ$42</f>
        <v>8.197094006761855</v>
      </c>
      <c r="AK8" s="87">
        <f>IF('08 (ind)'!AK$1="si",100*(('08 (ind)'!AK6-MIN('08 (ind)'!AK$6:AK$37))/(MAX('08 (ind)'!AK$6:AK$37)-MIN('08 (ind)'!AK$6:AK$37))),ABS(-100+(100*(('08 (ind)'!AK6-MIN('08 (ind)'!AK$6:AK$37))/(MAX('08 (ind)'!AK$6:AK$37)-MIN('08 (ind)'!AK$6:AK$37))))))*AK$42</f>
        <v>0.64313644886959287</v>
      </c>
      <c r="AL8" s="87">
        <f>IF('08 (ind)'!AL$1="si",100*(('08 (ind)'!AL6-MIN('08 (ind)'!AL$6:AL$37))/(MAX('08 (ind)'!AL$6:AL$37)-MIN('08 (ind)'!AL$6:AL$37))),ABS(-100+(100*(('08 (ind)'!AL6-MIN('08 (ind)'!AL$6:AL$37))/(MAX('08 (ind)'!AL$6:AL$37)-MIN('08 (ind)'!AL$6:AL$37))))))*AL$42</f>
        <v>8.3677563697360267</v>
      </c>
      <c r="AM8" s="87">
        <f>IF('08 (ind)'!AM$1="si",100*(('08 (ind)'!AM6-MIN('08 (ind)'!AM$6:AM$37))/(MAX('08 (ind)'!AM$6:AM$37)-MIN('08 (ind)'!AM$6:AM$37))),ABS(-100+(100*(('08 (ind)'!AM6-MIN('08 (ind)'!AM$6:AM$37))/(MAX('08 (ind)'!AM$6:AM$37)-MIN('08 (ind)'!AM$6:AM$37))))))*AM$42</f>
        <v>2.7378319495413015</v>
      </c>
      <c r="AN8" s="87">
        <f>IF('08 (ind)'!AN$1="si",100*(('08 (ind)'!AN6-MIN('08 (ind)'!AN$6:AN$37))/(MAX('08 (ind)'!AN$6:AN$37)-MIN('08 (ind)'!AN$6:AN$37))),ABS(-100+(100*(('08 (ind)'!AN6-MIN('08 (ind)'!AN$6:AN$37))/(MAX('08 (ind)'!AN$6:AN$37)-MIN('08 (ind)'!AN$6:AN$37))))))*AN$42</f>
        <v>5.4857892258820575</v>
      </c>
      <c r="AO8" s="87">
        <f>IF('08 (ind)'!AO$1="si",100*(('08 (ind)'!AO6-MIN('08 (ind)'!AO$6:AO$37))/(MAX('08 (ind)'!AO$6:AO$37)-MIN('08 (ind)'!AO$6:AO$37))),ABS(-100+(100*(('08 (ind)'!AO6-MIN('08 (ind)'!AO$6:AO$37))/(MAX('08 (ind)'!AO$6:AO$37)-MIN('08 (ind)'!AO$6:AO$37))))))*AO$42</f>
        <v>9.3472041684255274</v>
      </c>
      <c r="AP8" s="87">
        <f>IF('08 (ind)'!AP$1="si",100*(('08 (ind)'!AP6-MIN('08 (ind)'!AP$6:AP$37))/(MAX('08 (ind)'!AP$6:AP$37)-MIN('08 (ind)'!AP$6:AP$37))),ABS(-100+(100*(('08 (ind)'!AP6-MIN('08 (ind)'!AP$6:AP$37))/(MAX('08 (ind)'!AP$6:AP$37)-MIN('08 (ind)'!AP$6:AP$37))))))*AP$42</f>
        <v>7.6567092312504759</v>
      </c>
      <c r="AQ8" s="87">
        <f>IF('08 (ind)'!AQ$1="si",100*(('08 (ind)'!AQ6-MIN('08 (ind)'!AQ$6:AQ$37))/(MAX('08 (ind)'!AQ$6:AQ$37)-MIN('08 (ind)'!AQ$6:AQ$37))),ABS(-100+(100*(('08 (ind)'!AQ6-MIN('08 (ind)'!AQ$6:AQ$37))/(MAX('08 (ind)'!AQ$6:AQ$37)-MIN('08 (ind)'!AQ$6:AQ$37))))))*AQ$42</f>
        <v>2.3354325181690077</v>
      </c>
      <c r="AR8" s="87">
        <f>IF('08 (ind)'!AR$1="si",100*(('08 (ind)'!AR6-MIN('08 (ind)'!AR$6:AR$37))/(MAX('08 (ind)'!AR$6:AR$37)-MIN('08 (ind)'!AR$6:AR$37))),ABS(-100+(100*(('08 (ind)'!AR6-MIN('08 (ind)'!AR$6:AR$37))/(MAX('08 (ind)'!AR$6:AR$37)-MIN('08 (ind)'!AR$6:AR$37))))))*AR$42</f>
        <v>2.5422965646930455</v>
      </c>
      <c r="AS8" s="87">
        <f>IF('08 (ind)'!AS$1="si",100*(('08 (ind)'!AS6-MIN('08 (ind)'!AS$6:AS$37))/(MAX('08 (ind)'!AS$6:AS$37)-MIN('08 (ind)'!AS$6:AS$37))),ABS(-100+(100*(('08 (ind)'!AS6-MIN('08 (ind)'!AS$6:AS$37))/(MAX('08 (ind)'!AS$6:AS$37)-MIN('08 (ind)'!AS$6:AS$37))))))*AS$42</f>
        <v>9.813270271499384</v>
      </c>
      <c r="AT8" s="87">
        <f>IF('08 (ind)'!AT$1="si",100*(('08 (ind)'!AT6-MIN('08 (ind)'!AT$6:AT$37))/(MAX('08 (ind)'!AT$6:AT$37)-MIN('08 (ind)'!AT$6:AT$37))),ABS(-100+(100*(('08 (ind)'!AT6-MIN('08 (ind)'!AT$6:AT$37))/(MAX('08 (ind)'!AT$6:AT$37)-MIN('08 (ind)'!AT$6:AT$37))))))*AT$42</f>
        <v>0</v>
      </c>
      <c r="AU8" s="87">
        <f>IF('08 (ind)'!AU$1="si",100*(('08 (ind)'!AU6-MIN('08 (ind)'!AU$6:AU$37))/(MAX('08 (ind)'!AU$6:AU$37)-MIN('08 (ind)'!AU$6:AU$37))),ABS(-100+(100*(('08 (ind)'!AU6-MIN('08 (ind)'!AU$6:AU$37))/(MAX('08 (ind)'!AU$6:AU$37)-MIN('08 (ind)'!AU$6:AU$37))))))*AU$42</f>
        <v>10.129757785467129</v>
      </c>
      <c r="AV8" s="87">
        <f>IF('08 (ind)'!AV$1="si",100*(('08 (ind)'!AV6-MIN('08 (ind)'!AV$6:AV$37))/(MAX('08 (ind)'!AV$6:AV$37)-MIN('08 (ind)'!AV$6:AV$37))),ABS(-100+(100*(('08 (ind)'!AV6-MIN('08 (ind)'!AV$6:AV$37))/(MAX('08 (ind)'!AV$6:AV$37)-MIN('08 (ind)'!AV$6:AV$37))))))*AV$42</f>
        <v>25</v>
      </c>
      <c r="AW8" s="87">
        <f>IF('08 (ind)'!AW$1="si",100*(('08 (ind)'!AW6-MIN('08 (ind)'!AW$6:AW$37))/(MAX('08 (ind)'!AW$6:AW$37)-MIN('08 (ind)'!AW$6:AW$37))),ABS(-100+(100*(('08 (ind)'!AW6-MIN('08 (ind)'!AW$6:AW$37))/(MAX('08 (ind)'!AW$6:AW$37)-MIN('08 (ind)'!AW$6:AW$37))))))*AW$42</f>
        <v>5.1657933045646844</v>
      </c>
      <c r="AX8" s="87">
        <f>IF('08 (ind)'!AX$1="si",100*(('08 (ind)'!AX6-MIN('08 (ind)'!AX$6:AX$37))/(MAX('08 (ind)'!AX$6:AX$37)-MIN('08 (ind)'!AX$6:AX$37))),ABS(-100+(100*(('08 (ind)'!AX6-MIN('08 (ind)'!AX$6:AX$37))/(MAX('08 (ind)'!AX$6:AX$37)-MIN('08 (ind)'!AX$6:AX$37))))))*AX$42</f>
        <v>2.6408701175864091</v>
      </c>
      <c r="AY8" s="87">
        <f>IF('08 (ind)'!AY$1="si",100*(('08 (ind)'!AY6-MIN('08 (ind)'!AY$6:AY$37))/(MAX('08 (ind)'!AY$6:AY$37)-MIN('08 (ind)'!AY$6:AY$37))),ABS(-100+(100*(('08 (ind)'!AY6-MIN('08 (ind)'!AY$6:AY$37))/(MAX('08 (ind)'!AY$6:AY$37)-MIN('08 (ind)'!AY$6:AY$37))))))*AY$42</f>
        <v>15.217344844426892</v>
      </c>
      <c r="AZ8" s="87">
        <f>IF('08 (ind)'!AZ$1="si",100*(('08 (ind)'!AZ6-MIN('08 (ind)'!AZ$6:AZ$37))/(MAX('08 (ind)'!AZ$6:AZ$37)-MIN('08 (ind)'!AZ$6:AZ$37))),ABS(-100+(100*(('08 (ind)'!AZ6-MIN('08 (ind)'!AZ$6:AZ$37))/(MAX('08 (ind)'!AZ$6:AZ$37)-MIN('08 (ind)'!AZ$6:AZ$37))))))*AZ$42</f>
        <v>3.2366116208882869</v>
      </c>
      <c r="BA8" s="87">
        <f>IF('08 (ind)'!BA$1="si",100*(('08 (ind)'!BA6-MIN('08 (ind)'!BA$6:BA$37))/(MAX('08 (ind)'!BA$6:BA$37)-MIN('08 (ind)'!BA$6:BA$37))),ABS(-100+(100*(('08 (ind)'!BA6-MIN('08 (ind)'!BA$6:BA$37))/(MAX('08 (ind)'!BA$6:BA$37)-MIN('08 (ind)'!BA$6:BA$37))))))*BA$42</f>
        <v>0.78691446126710796</v>
      </c>
      <c r="BB8" s="87">
        <f>IF('08 (ind)'!BB$1="si",100*(('08 (ind)'!BB6-MIN('08 (ind)'!BB$6:BB$37))/(MAX('08 (ind)'!BB$6:BB$37)-MIN('08 (ind)'!BB$6:BB$37))),ABS(-100+(100*(('08 (ind)'!BB6-MIN('08 (ind)'!BB$6:BB$37))/(MAX('08 (ind)'!BB$6:BB$37)-MIN('08 (ind)'!BB$6:BB$37))))))*BB$42</f>
        <v>9.9819115244713519</v>
      </c>
      <c r="BC8" s="87">
        <f>IF('08 (ind)'!BC$1="si",100*(('08 (ind)'!BC6-MIN('08 (ind)'!BC$6:BC$37))/(MAX('08 (ind)'!BC$6:BC$37)-MIN('08 (ind)'!BC$6:BC$37))),ABS(-100+(100*(('08 (ind)'!BC6-MIN('08 (ind)'!BC$6:BC$37))/(MAX('08 (ind)'!BC$6:BC$37)-MIN('08 (ind)'!BC$6:BC$37))))))*BC$42</f>
        <v>4.9684345409524848</v>
      </c>
      <c r="BD8" s="87">
        <f>IF('08 (ind)'!BD$1="si",100*(('08 (ind)'!BD6-MIN('08 (ind)'!BD$6:BD$37))/(MAX('08 (ind)'!BD$6:BD$37)-MIN('08 (ind)'!BD$6:BD$37))),ABS(-100+(100*(('08 (ind)'!BD6-MIN('08 (ind)'!BD$6:BD$37))/(MAX('08 (ind)'!BD$6:BD$37)-MIN('08 (ind)'!BD$6:BD$37))))))*BD$42</f>
        <v>1.3270253360981448</v>
      </c>
      <c r="BE8" s="87">
        <f>IF('08 (ind)'!BE$1="si",100*(('08 (ind)'!BE6-MIN('08 (ind)'!BE$6:BE$37))/(MAX('08 (ind)'!BE$6:BE$37)-MIN('08 (ind)'!BE$6:BE$37))),ABS(-100+(100*(('08 (ind)'!BE6-MIN('08 (ind)'!BE$6:BE$37))/(MAX('08 (ind)'!BE$6:BE$37)-MIN('08 (ind)'!BE$6:BE$37))))))*BE$42</f>
        <v>1.6433967893448242</v>
      </c>
      <c r="BF8" s="87">
        <f>IF('08 (ind)'!BF$1="si",100*(('08 (ind)'!BF6-MIN('08 (ind)'!BF$6:BF$37))/(MAX('08 (ind)'!BF$6:BF$37)-MIN('08 (ind)'!BF$6:BF$37))),ABS(-100+(100*(('08 (ind)'!BF6-MIN('08 (ind)'!BF$6:BF$37))/(MAX('08 (ind)'!BF$6:BF$37)-MIN('08 (ind)'!BF$6:BF$37))))))*BF$42</f>
        <v>6.7659018531696145</v>
      </c>
      <c r="BG8" s="87">
        <f>IF('08 (ind)'!BG$1="si",100*(('08 (ind)'!BG6-MIN('08 (ind)'!BG$6:BG$37))/(MAX('08 (ind)'!BG$6:BG$37)-MIN('08 (ind)'!BG$6:BG$37))),ABS(-100+(100*(('08 (ind)'!BG6-MIN('08 (ind)'!BG$6:BG$37))/(MAX('08 (ind)'!BG$6:BG$37)-MIN('08 (ind)'!BG$6:BG$37))))))*BG$42</f>
        <v>2.6542296902797449</v>
      </c>
      <c r="BH8" s="87">
        <f>IF('08 (ind)'!BH$1="si",100*(('08 (ind)'!BH6-MIN('08 (ind)'!BH$6:BH$37))/(MAX('08 (ind)'!BH$6:BH$37)-MIN('08 (ind)'!BH$6:BH$37))),ABS(-100+(100*(('08 (ind)'!BH6-MIN('08 (ind)'!BH$6:BH$37))/(MAX('08 (ind)'!BH$6:BH$37)-MIN('08 (ind)'!BH$6:BH$37))))))*BH$42</f>
        <v>1.2642078580032265</v>
      </c>
      <c r="BI8" s="87">
        <f>IF('08 (ind)'!BI$1="si",100*(('08 (ind)'!BI6-MIN('08 (ind)'!BI$6:BI$37))/(MAX('08 (ind)'!BI$6:BI$37)-MIN('08 (ind)'!BI$6:BI$37))),ABS(-100+(100*(('08 (ind)'!BI6-MIN('08 (ind)'!BI$6:BI$37))/(MAX('08 (ind)'!BI$6:BI$37)-MIN('08 (ind)'!BI$6:BI$37))))))*BI$42</f>
        <v>4.5424675498402269</v>
      </c>
      <c r="BJ8" s="87">
        <f>IF('08 (ind)'!BJ$1="si",100*(('08 (ind)'!BJ6-MIN('08 (ind)'!BJ$6:BJ$37))/(MAX('08 (ind)'!BJ$6:BJ$37)-MIN('08 (ind)'!BJ$6:BJ$37))),ABS(-100+(100*(('08 (ind)'!BJ6-MIN('08 (ind)'!BJ$6:BJ$37))/(MAX('08 (ind)'!BJ$6:BJ$37)-MIN('08 (ind)'!BJ$6:BJ$37))))))*BJ$42</f>
        <v>3.8837386437241149E-5</v>
      </c>
      <c r="BK8" s="87">
        <f>IF('08 (ind)'!BK$1="si",100*(('08 (ind)'!BK6-MIN('08 (ind)'!BK$6:BK$37))/(MAX('08 (ind)'!BK$6:BK$37)-MIN('08 (ind)'!BK$6:BK$37))),ABS(-100+(100*(('08 (ind)'!BK6-MIN('08 (ind)'!BK$6:BK$37))/(MAX('08 (ind)'!BK$6:BK$37)-MIN('08 (ind)'!BK$6:BK$37))))))*BK$42</f>
        <v>0.63217278108624397</v>
      </c>
      <c r="BL8" s="87">
        <f>IF('08 (ind)'!BL$1="si",100*(('08 (ind)'!BL6-MIN('08 (ind)'!BL$6:BL$37))/(MAX('08 (ind)'!BL$6:BL$37)-MIN('08 (ind)'!BL$6:BL$37))),ABS(-100+(100*(('08 (ind)'!BL6-MIN('08 (ind)'!BL$6:BL$37))/(MAX('08 (ind)'!BL$6:BL$37)-MIN('08 (ind)'!BL$6:BL$37))))))*BL$42</f>
        <v>0.97245557000109195</v>
      </c>
      <c r="BM8" s="87">
        <f>IF('08 (ind)'!BM$1="si",100*(('08 (ind)'!BM6-MIN('08 (ind)'!BM$6:BM$37))/(MAX('08 (ind)'!BM$6:BM$37)-MIN('08 (ind)'!BM$6:BM$37))),ABS(-100+(100*(('08 (ind)'!BM6-MIN('08 (ind)'!BM$6:BM$37))/(MAX('08 (ind)'!BM$6:BM$37)-MIN('08 (ind)'!BM$6:BM$37))))))*BM$42</f>
        <v>1.1395522217717189</v>
      </c>
      <c r="BN8" s="87">
        <f>IF('08 (ind)'!BN$1="si",100*(('08 (ind)'!BN6-MIN('08 (ind)'!BN$6:BN$37))/(MAX('08 (ind)'!BN$6:BN$37)-MIN('08 (ind)'!BN$6:BN$37))),ABS(-100+(100*(('08 (ind)'!BN6-MIN('08 (ind)'!BN$6:BN$37))/(MAX('08 (ind)'!BN$6:BN$37)-MIN('08 (ind)'!BN$6:BN$37))))))*BN$42</f>
        <v>1.7633804537501834</v>
      </c>
      <c r="BO8" s="87">
        <f>IF('08 (ind)'!BO$1="si",100*(('08 (ind)'!BO6-MIN('08 (ind)'!BO$6:BO$37))/(MAX('08 (ind)'!BO$6:BO$37)-MIN('08 (ind)'!BO$6:BO$37))),ABS(-100+(100*(('08 (ind)'!BO6-MIN('08 (ind)'!BO$6:BO$37))/(MAX('08 (ind)'!BO$6:BO$37)-MIN('08 (ind)'!BO$6:BO$37))))))*BO$42</f>
        <v>0.59519407312050132</v>
      </c>
      <c r="BP8" s="87">
        <f>IF('08 (ind)'!BP$1="si",100*(('08 (ind)'!BP6-MIN('08 (ind)'!BP$6:BP$37))/(MAX('08 (ind)'!BP$6:BP$37)-MIN('08 (ind)'!BP$6:BP$37))),ABS(-100+(100*(('08 (ind)'!BP6-MIN('08 (ind)'!BP$6:BP$37))/(MAX('08 (ind)'!BP$6:BP$37)-MIN('08 (ind)'!BP$6:BP$37))))))*BP$42</f>
        <v>0.95519535162855196</v>
      </c>
      <c r="BQ8" s="87">
        <f>IF('08 (ind)'!BQ$1="si",100*(('08 (ind)'!BQ6-MIN('08 (ind)'!BQ$6:BQ$37))/(MAX('08 (ind)'!BQ$6:BQ$37)-MIN('08 (ind)'!BQ$6:BQ$37))),ABS(-100+(100*(('08 (ind)'!BQ6-MIN('08 (ind)'!BQ$6:BQ$37))/(MAX('08 (ind)'!BQ$6:BQ$37)-MIN('08 (ind)'!BQ$6:BQ$37))))))*BQ$42</f>
        <v>7.594326671590502</v>
      </c>
      <c r="BR8" s="87">
        <f>IF('08 (ind)'!BR$1="si",100*(('08 (ind)'!BR6-MIN('08 (ind)'!BR$6:BR$37))/(MAX('08 (ind)'!BR$6:BR$37)-MIN('08 (ind)'!BR$6:BR$37))),ABS(-100+(100*(('08 (ind)'!BR6-MIN('08 (ind)'!BR$6:BR$37))/(MAX('08 (ind)'!BR$6:BR$37)-MIN('08 (ind)'!BR$6:BR$37))))))*BR$42</f>
        <v>1.4702021361108657</v>
      </c>
      <c r="BS8" s="87">
        <f>IF('08 (ind)'!BS$1="si",100*(('08 (ind)'!BS6-MIN('08 (ind)'!BS$6:BS$37))/(MAX('08 (ind)'!BS$6:BS$37)-MIN('08 (ind)'!BS$6:BS$37))),ABS(-100+(100*(('08 (ind)'!BS6-MIN('08 (ind)'!BS$6:BS$37))/(MAX('08 (ind)'!BS$6:BS$37)-MIN('08 (ind)'!BS$6:BS$37))))))*BS$42</f>
        <v>7.9072938134759827</v>
      </c>
      <c r="BT8" s="75">
        <f>IF('08 (ind)'!BT$1="si",100*(('08 (ind)'!BT6-MIN('08 (ind)'!BT$6:BT$37))/(MAX('08 (ind)'!BT$6:BT$37)-MIN('08 (ind)'!BT$6:BT$37))),ABS(-100+(100*(('08 (ind)'!BT6-MIN('08 (ind)'!BT$6:BT$37))/(MAX('08 (ind)'!BR$6:BR$37)-MIN('08 (ind)'!BT$6:BT$37))))))*BT$42</f>
        <v>5.2226256167327376</v>
      </c>
      <c r="BU8" s="87">
        <f>IF('08 (ind)'!BU$1="si",100*(('08 (ind)'!BU6-MIN('08 (ind)'!BU$6:BU$37))/(MAX('08 (ind)'!BU$6:BU$37)-MIN('08 (ind)'!BU$6:BU$37))),ABS(-100+(100*(('08 (ind)'!BU6-MIN('08 (ind)'!BU$6:BU$37))/(MAX('08 (ind)'!BU$6:BU$37)-MIN('08 (ind)'!BU$6:BU$37))))))*BU$42</f>
        <v>11.107404936624416</v>
      </c>
      <c r="BV8" s="87">
        <f>IF('08 (ind)'!BV$1="si",100*(('08 (ind)'!BV6-MIN('08 (ind)'!BV$6:BV$37))/(MAX('08 (ind)'!BV$6:BV$37)-MIN('08 (ind)'!BV$6:BV$37))),ABS(-100+(100*(('08 (ind)'!BV6-MIN('08 (ind)'!BV$6:BV$37))/(MAX('08 (ind)'!BV$6:BV$37)-MIN('08 (ind)'!BV$6:BV$37))))))*BV$42</f>
        <v>4.6294714595594408</v>
      </c>
      <c r="BW8" s="87">
        <f>IF('08 (ind)'!BW$1="si",100*(('08 (ind)'!BW6-MIN('08 (ind)'!BW$6:BW$37))/(MAX('08 (ind)'!BW$6:BW$37)-MIN('08 (ind)'!BW$6:BW$37))),ABS(-100+(100*(('08 (ind)'!BW6-MIN('08 (ind)'!BW$6:BW$37))/(MAX('08 (ind)'!BW$6:BW$37)-MIN('08 (ind)'!BW$6:BW$37))))))*BW$42</f>
        <v>5.0332478729092784</v>
      </c>
      <c r="BX8" s="87">
        <f>IF('08 (ind)'!BX$1="si",100*(('08 (ind)'!BX6-MIN('08 (ind)'!BX$6:BX$37))/(MAX('08 (ind)'!BX$6:BX$37)-MIN('08 (ind)'!BX$6:BX$37))),ABS(-100+(100*(('08 (ind)'!BX6-MIN('08 (ind)'!BX$6:BX$37))/(MAX('08 (ind)'!BX$6:BX$37)-MIN('08 (ind)'!BX$6:BX$37))))))*BX$42</f>
        <v>1.1723649786473993</v>
      </c>
      <c r="BY8" s="87">
        <f>IF('08 (ind)'!BY$1="si",100*(('08 (ind)'!BY6-MIN('08 (ind)'!BY$6:BY$37))/(MAX('08 (ind)'!BY$6:BY$37)-MIN('08 (ind)'!BY$6:BY$37))),ABS(-100+(100*(('08 (ind)'!BY6-MIN('08 (ind)'!BY$6:BY$37))/(MAX('08 (ind)'!BY$6:BY$37)-MIN('08 (ind)'!BY$6:BY$37))))))*BY$42</f>
        <v>0.23332714478899436</v>
      </c>
      <c r="BZ8" s="87">
        <f>IF('08 (ind)'!BZ$1="si",100*(('08 (ind)'!BZ6-MIN('08 (ind)'!BZ$6:BZ$37))/(MAX('08 (ind)'!BZ$6:BZ$37)-MIN('08 (ind)'!BZ$6:BZ$37))),ABS(-100+(100*(('08 (ind)'!BZ6-MIN('08 (ind)'!BZ$6:BZ$37))/(MAX('08 (ind)'!BZ$6:BZ$37)-MIN('08 (ind)'!BZ$6:BZ$37))))))*BZ$42</f>
        <v>16.296219049660959</v>
      </c>
      <c r="CA8" s="87">
        <f>IF('08 (ind)'!CA$1="si",100*(('08 (ind)'!CA6-MIN('08 (ind)'!CA$6:CA$37))/(MAX('08 (ind)'!CA$6:CA$37)-MIN('08 (ind)'!CA$6:CA$37))),ABS(-100+(100*(('08 (ind)'!CA6-MIN('08 (ind)'!CA$6:CA$37))/(MAX('08 (ind)'!CA$6:CA$37)-MIN('08 (ind)'!CA$6:CA$37))))))*CA$42</f>
        <v>2.6440917987591344</v>
      </c>
      <c r="CB8" s="87">
        <f>IF('08 (ind)'!CB$1="si",100*(('08 (ind)'!CB6-MIN('08 (ind)'!CB$6:CB$37))/(MAX('08 (ind)'!CB$6:CB$37)-MIN('08 (ind)'!CB$6:CB$37))),ABS(-100+(100*(('08 (ind)'!CB6-MIN('08 (ind)'!CB$6:CB$37))/(MAX('08 (ind)'!CB$6:CB$37)-MIN('08 (ind)'!CB$6:CB$37))))))*CB$42</f>
        <v>4.9877200511593713</v>
      </c>
      <c r="CC8" s="87">
        <f>IF('08 (ind)'!CC$1="si",100*(('08 (ind)'!CC6-MIN('08 (ind)'!CC$6:CC$37))/(MAX('08 (ind)'!CC$6:CC$37)-MIN('08 (ind)'!CC$6:CC$37))),ABS(-100+(100*(('08 (ind)'!CC6-MIN('08 (ind)'!CC$6:CC$37))/(MAX('08 (ind)'!CC$6:CC$37)-MIN('08 (ind)'!CC$6:CC$37))))))*CC$42</f>
        <v>6.4706257809255661</v>
      </c>
      <c r="CD8" s="87">
        <f>IF('08 (ind)'!CD$1="si",100*(('08 (ind)'!CD6-MIN('08 (ind)'!CD$6:CD$37))/(MAX('08 (ind)'!CD$6:CD$37)-MIN('08 (ind)'!CD$6:CD$37))),ABS(-100+(100*(('08 (ind)'!CD6-MIN('08 (ind)'!CD$6:CD$37))/(MAX('08 (ind)'!CD$6:CD$37)-MIN('08 (ind)'!CD$6:CD$37))))))*CD$42</f>
        <v>2.6188552739595371E-2</v>
      </c>
      <c r="CE8" s="87">
        <f>IF('08 (ind)'!CE$1="si",100*(('08 (ind)'!CE6-MIN('08 (ind)'!CE$6:CE$37))/(MAX('08 (ind)'!CE$6:CE$37)-MIN('08 (ind)'!CE$6:CE$37))),ABS(-100+(100*(('08 (ind)'!CE6-MIN('08 (ind)'!CE$6:CE$37))/(MAX('08 (ind)'!CE$6:CE$37)-MIN('08 (ind)'!CE$6:CE$37))))))*CE$42</f>
        <v>0.98429910585152414</v>
      </c>
      <c r="CF8" s="87">
        <f>IF('08 (ind)'!CF$1="si",100*(('08 (ind)'!CF6-MIN('08 (ind)'!CF$6:CF$37))/(MAX('08 (ind)'!CF$6:CF$37)-MIN('08 (ind)'!CF$6:CF$37))),ABS(-100+(100*(('08 (ind)'!CF6-MIN('08 (ind)'!CF$6:CF$37))/(MAX('08 (ind)'!CF$6:CF$37)-MIN('08 (ind)'!CF$6:CF$37))))))*CF$42</f>
        <v>11.951306223882186</v>
      </c>
      <c r="CG8" s="87">
        <f>IF('08 (ind)'!CG$1="si",100*(('08 (ind)'!CG6-MIN('08 (ind)'!CG$6:CG$37))/(MAX('08 (ind)'!CG$6:CG$37)-MIN('08 (ind)'!CG$6:CG$37))),ABS(-100+(100*(('08 (ind)'!CG6-MIN('08 (ind)'!CG$6:CG$37))/(MAX('08 (ind)'!CG$6:CG$37)-MIN('08 (ind)'!CG$6:CG$37))))))*CG$42</f>
        <v>1.0982403793080995</v>
      </c>
      <c r="CH8" s="87">
        <f>IF('08 (ind)'!CH$1="si",100*(('08 (ind)'!CH6-MIN('08 (ind)'!CH$6:CH$37))/(MAX('08 (ind)'!CH$6:CH$37)-MIN('08 (ind)'!CH$6:CH$37))),ABS(-100+(100*(('08 (ind)'!CH6-MIN('08 (ind)'!CH$6:CH$37))/(MAX('08 (ind)'!CH$6:CH$37)-MIN('08 (ind)'!CH$6:CH$37))))))*CH$42</f>
        <v>2.8912118090953065</v>
      </c>
      <c r="CI8" s="87">
        <f>IF('08 (ind)'!CI$1="si",100*(('08 (ind)'!CI6-MIN('08 (ind)'!CI$6:CI$37))/(MAX('08 (ind)'!CI$6:CI$37)-MIN('08 (ind)'!CI$6:CI$37))),ABS(-100+(100*(('08 (ind)'!CI6-MIN('08 (ind)'!CI$6:CI$37))/(MAX('08 (ind)'!CI$6:CI$37)-MIN('08 (ind)'!CI$6:CI$37))))))*CI$42</f>
        <v>2.5980398203227386</v>
      </c>
      <c r="CJ8" s="87">
        <f>IF('08 (ind)'!CJ$1="si",100*(('08 (ind)'!CJ6-MIN('08 (ind)'!CJ$6:CJ$37))/(MAX('08 (ind)'!CJ$6:CJ$37)-MIN('08 (ind)'!CJ$6:CJ$37))),ABS(-100+(100*(('08 (ind)'!CJ6-MIN('08 (ind)'!CJ$6:CJ$37))/(MAX('08 (ind)'!CJ$6:CJ$37)-MIN('08 (ind)'!CJ$6:CJ$37))))))*CJ$42</f>
        <v>2.9362531649069359</v>
      </c>
      <c r="CK8" s="87">
        <f>IF('08 (ind)'!CK$1="si",100*(('08 (ind)'!CK6-MIN('08 (ind)'!CK$6:CK$37))/(MAX('08 (ind)'!CK$6:CK$37)-MIN('08 (ind)'!CK$6:CK$37))),ABS(-100+(100*(('08 (ind)'!CK6-MIN('08 (ind)'!CK$6:CK$37))/(MAX('08 (ind)'!CK$6:CK$37)-MIN('08 (ind)'!CK$6:CK$37))))))*CK$42</f>
        <v>9.78912261197822</v>
      </c>
      <c r="CL8" s="87">
        <f>IF('08 (ind)'!CL$1="si",100*(('08 (ind)'!CL6-MIN('08 (ind)'!CL$6:CL$37))/(MAX('08 (ind)'!CL$6:CL$37)-MIN('08 (ind)'!CL$6:CL$37))),ABS(-100+(100*(('08 (ind)'!CL6-MIN('08 (ind)'!CL$6:CL$37))/(MAX('08 (ind)'!CL$6:CL$37)-MIN('08 (ind)'!CL$6:CL$37))))))*CL$42</f>
        <v>3.6944513809949928</v>
      </c>
      <c r="CM8" s="87">
        <f>IF('08 (ind)'!CM$1="si",100*(('08 (ind)'!CM6-MIN('08 (ind)'!CM$6:CM$37))/(MAX('08 (ind)'!CM$6:CM$37)-MIN('08 (ind)'!CM$6:CM$37))),ABS(-100+(100*(('08 (ind)'!CM6-MIN('08 (ind)'!CM$6:CM$37))/(MAX('08 (ind)'!CM$6:CM$37)-MIN('08 (ind)'!CM$6:CM$37))))))*CM$42</f>
        <v>2.6971366838170447</v>
      </c>
    </row>
    <row r="9" spans="1:91">
      <c r="A9" s="17" t="s">
        <v>331</v>
      </c>
      <c r="B9" s="87">
        <f>IF('08 (ind)'!B$1="si",100*(('08 (ind)'!B7-MIN('08 (ind)'!B$6:B$37))/(MAX('08 (ind)'!B$6:B$37)-MIN('08 (ind)'!B$6:B$37))),ABS(-100+(100*(('08 (ind)'!B7-MIN('08 (ind)'!B$6:B$37))/(MAX('08 (ind)'!B$6:B$37)-MIN('08 (ind)'!B$6:B$37))))))</f>
        <v>10.994380864036673</v>
      </c>
      <c r="C9" s="87">
        <f>IF('08 (ind)'!C$1="si",100*(('08 (ind)'!C7-MIN('08 (ind)'!C$6:C$37))/(MAX('08 (ind)'!C$6:C$37)-MIN('08 (ind)'!C$6:C$37))),ABS(-100+(100*(('08 (ind)'!C7-MIN('08 (ind)'!C$6:C$37))/(MAX('08 (ind)'!C$6:C$37)-MIN('08 (ind)'!C$6:C$37))))))</f>
        <v>44.277856492786093</v>
      </c>
      <c r="D9" s="87">
        <f>IF('08 (ind)'!D$1="si",100*(('08 (ind)'!D7-MIN('08 (ind)'!D$6:D$37))/(MAX('08 (ind)'!D$6:D$37)-MIN('08 (ind)'!D$6:D$37))),ABS(-100+(100*(('08 (ind)'!D7-MIN('08 (ind)'!D$6:D$37))/(MAX('08 (ind)'!D$6:D$37)-MIN('08 (ind)'!D$6:D$37))))))*D$42</f>
        <v>0</v>
      </c>
      <c r="E9" s="87">
        <f>IF('08 (ind)'!E$1="si",100*(('08 (ind)'!E7-MIN('08 (ind)'!E$6:E$37))/(MAX('08 (ind)'!E$6:E$37)-MIN('08 (ind)'!E$6:E$37))),ABS(-100+(100*(('08 (ind)'!E7-MIN('08 (ind)'!E$6:E$37))/(MAX('08 (ind)'!E$6:E$37)-MIN('08 (ind)'!E$6:E$37))))))*E$42</f>
        <v>2.1618325180424796</v>
      </c>
      <c r="F9" s="87">
        <f>IF('10 (ind)'!F$1="si",100*(('10 (ind)'!F7-MIN('10 (ind)'!F$6:F$37))/(MAX('10 (ind)'!F$6:F$37)-MIN('10 (ind)'!F$6:F$37))),ABS(-100+(100*(('10 (ind)'!F7-MIN('10 (ind)'!F$6:F$37))/(MAX('10 (ind)'!F$6:F$37)-MIN('10 (ind)'!F$6:F$37))))))*F$42</f>
        <v>15.384615384615383</v>
      </c>
      <c r="G9" s="87">
        <f>IF('10 (ind)'!G$1="si",100*(('10 (ind)'!G7-MIN('10 (ind)'!G$6:G$37))/(MAX('10 (ind)'!G$6:G$37)-MIN('10 (ind)'!G$6:G$37))),ABS(-100+(100*(('10 (ind)'!G7-MIN('10 (ind)'!G$6:G$37))/(MAX('10 (ind)'!G$6:G$37)-MIN('10 (ind)'!G$6:G$37))))))*G$42</f>
        <v>4.8239895697522819</v>
      </c>
      <c r="H9" s="87">
        <f>IF('10 (ind)'!H$1="si",100*(('10 (ind)'!H7-MIN('10 (ind)'!H$6:H$37))/(MAX('10 (ind)'!H$6:H$37)-MIN('10 (ind)'!H$6:H$37))),ABS(-100+(100*(('10 (ind)'!H7-MIN('10 (ind)'!H$6:H$37))/(MAX('10 (ind)'!H$6:H$37)-MIN('10 (ind)'!H$6:H$37))))))*H$42</f>
        <v>6.449704142011834</v>
      </c>
      <c r="I9" s="87">
        <f>IF('10 (ind)'!I$1="si",100*(('10 (ind)'!I7-MIN('10 (ind)'!I$6:I$37))/(MAX('10 (ind)'!I$6:I$37)-MIN('10 (ind)'!I$6:I$37))),ABS(-100+(100*(('10 (ind)'!I7-MIN('10 (ind)'!I$6:I$37))/(MAX('10 (ind)'!I$6:I$37)-MIN('10 (ind)'!I$6:I$37))))))*I$42</f>
        <v>6.4903846153846159</v>
      </c>
      <c r="J9" s="87">
        <f>IF('08 (ind)'!J$1="si",100*(('08 (ind)'!J7-MIN('08 (ind)'!J$6:J$37))/(MAX('08 (ind)'!J$6:J$37)-MIN('08 (ind)'!J$6:J$37))),ABS(-100+(100*(('08 (ind)'!J7-MIN('08 (ind)'!J$6:J$37))/(MAX('08 (ind)'!J$6:J$37)-MIN('08 (ind)'!J$6:J$37))))))*J$42</f>
        <v>0.89841692741410784</v>
      </c>
      <c r="K9" s="87">
        <f>IF('08 (ind)'!K$1="si",100*(('08 (ind)'!K7-MIN('08 (ind)'!K$6:K$37))/(MAX('08 (ind)'!K$6:K$37)-MIN('08 (ind)'!K$6:K$37))),ABS(-100+(100*(('08 (ind)'!K7-MIN('08 (ind)'!K$6:K$37))/(MAX('08 (ind)'!K$6:K$37)-MIN('08 (ind)'!K$6:K$37))))))*K$42</f>
        <v>0.59466668744898488</v>
      </c>
      <c r="L9" s="87">
        <f>IF('08 (ind)'!L$1="si",100*(('08 (ind)'!L7-MIN('08 (ind)'!L$6:L$37))/(MAX('08 (ind)'!L$6:L$37)-MIN('08 (ind)'!L$6:L$37))),ABS(-100+(100*(('08 (ind)'!L7-MIN('08 (ind)'!L$6:L$37))/(MAX('08 (ind)'!L$6:L$37)-MIN('08 (ind)'!L$6:L$37))))))*L$42</f>
        <v>4.5197530639950081</v>
      </c>
      <c r="M9" s="87">
        <f>IF('08 (ind)'!M$1="si",100*(('08 (ind)'!M7-MIN('08 (ind)'!M$6:M$37))/(MAX('08 (ind)'!M$6:M$37)-MIN('08 (ind)'!M$6:M$37))),ABS(-100+(100*(('08 (ind)'!M7-MIN('08 (ind)'!M$6:M$37))/(MAX('08 (ind)'!M$6:M$37)-MIN('08 (ind)'!M$6:M$37))))))*M$42</f>
        <v>7.9149983873013682E-2</v>
      </c>
      <c r="N9" s="87">
        <f>IF('08 (ind)'!N$1="si",100*(('08 (ind)'!N7-MIN('08 (ind)'!N$6:N$37))/(MAX('08 (ind)'!N$6:N$37)-MIN('08 (ind)'!N$6:N$37))),ABS(-100+(100*(('08 (ind)'!N7-MIN('08 (ind)'!N$6:N$37))/(MAX('08 (ind)'!N$6:N$37)-MIN('08 (ind)'!N$6:N$37))))))*N$42</f>
        <v>4.2654993237434979</v>
      </c>
      <c r="O9" s="87">
        <f>IF('08 (ind)'!O$1="si",100*(('08 (ind)'!O7-MIN('08 (ind)'!O$6:O$37))/(MAX('08 (ind)'!O$6:O$37)-MIN('08 (ind)'!O$6:O$37))),ABS(-100+(100*(('08 (ind)'!O7-MIN('08 (ind)'!O$6:O$37))/(MAX('08 (ind)'!O$6:O$37)-MIN('08 (ind)'!O$6:O$37))))))*O$42</f>
        <v>8.5386374719259344</v>
      </c>
      <c r="P9" s="87">
        <f>IF('08 (ind)'!P$1="si",100*(('08 (ind)'!P7-MIN('08 (ind)'!P$6:P$37))/(MAX('08 (ind)'!P$6:P$37)-MIN('08 (ind)'!P$6:P$37))),ABS(-100+(100*(('08 (ind)'!P7-MIN('08 (ind)'!P$6:P$37))/(MAX('08 (ind)'!P$6:P$37)-MIN('08 (ind)'!P$6:P$37))))))*P$42</f>
        <v>4.0442219071579801</v>
      </c>
      <c r="Q9" s="87">
        <f>IF('08 (ind)'!Q$1="si",100*(('08 (ind)'!Q7-MIN('08 (ind)'!Q$6:Q$37))/(MAX('08 (ind)'!Q$6:Q$37)-MIN('08 (ind)'!Q$6:Q$37))),ABS(-100+(100*(('08 (ind)'!Q7-MIN('08 (ind)'!Q$6:Q$37))/(MAX('08 (ind)'!Q$6:Q$37)-MIN('08 (ind)'!Q$6:Q$37))))))*Q$42</f>
        <v>2.5751812574720123</v>
      </c>
      <c r="R9" s="87">
        <f>IF('08 (ind)'!R$1="si",100*(('08 (ind)'!R7-MIN('08 (ind)'!R$6:R$37))/(MAX('08 (ind)'!R$6:R$37)-MIN('08 (ind)'!R$6:R$37))),ABS(-100+(100*(('08 (ind)'!R7-MIN('08 (ind)'!R$6:R$37))/(MAX('08 (ind)'!R$6:R$37)-MIN('08 (ind)'!R$6:R$37))))))*R$42</f>
        <v>2.9207588361377514E-2</v>
      </c>
      <c r="S9" s="75">
        <f>ABS(ABS(('08 (ind)'!S7-((MAX('08 (ind)'!S$6:S$37)+MIN('08 (ind)'!S$6:S$37))/2))/(((MAX('08 (ind)'!S$6:S$37)+MIN('08 (ind)'!S$6:S$37))/2)-MAX('08 (ind)'!S$6:S$37))*100)-100)*S$42</f>
        <v>3.3299995087071674</v>
      </c>
      <c r="T9" s="87">
        <f>IF('08 (ind)'!T$1="si",100*(('08 (ind)'!T7-MIN('08 (ind)'!T$6:T$37))/(MAX('08 (ind)'!T$6:T$37)-MIN('08 (ind)'!T$6:T$37))),ABS(-100+(100*(('08 (ind)'!T7-MIN('08 (ind)'!T$6:T$37))/(MAX('08 (ind)'!T$6:T$37)-MIN('08 (ind)'!T$6:T$37))))))*T$42</f>
        <v>5.8585519411039177</v>
      </c>
      <c r="U9" s="87">
        <f>IF('08 (ind)'!U$1="si",100*(('08 (ind)'!U7-MIN('08 (ind)'!U$6:U$37))/(MAX('08 (ind)'!U$6:U$37)-MIN('08 (ind)'!U$6:U$37))),ABS(-100+(100*(('08 (ind)'!U7-MIN('08 (ind)'!U$6:U$37))/(MAX('08 (ind)'!U$6:U$37)-MIN('08 (ind)'!U$6:U$37))))))*U$42</f>
        <v>8.6911131410674685</v>
      </c>
      <c r="V9" s="87">
        <f>IF('08 (ind)'!V$1="si",100*(('08 (ind)'!V7-MIN('08 (ind)'!V$6:V$37))/(MAX('08 (ind)'!V$6:V$37)-MIN('08 (ind)'!V$6:V$37))),ABS(-100+(100*(('08 (ind)'!V7-MIN('08 (ind)'!V$6:V$37))/(MAX('08 (ind)'!V$6:V$37)-MIN('08 (ind)'!V$6:V$37))))))*V$42</f>
        <v>4.2735307710221253</v>
      </c>
      <c r="W9" s="87">
        <f>IF('08 (ind)'!W$1="si",100*(('08 (ind)'!W7-MIN('08 (ind)'!W$6:W$37))/(MAX('08 (ind)'!W$6:W$37)-MIN('08 (ind)'!W$6:W$37))),ABS(-100+(100*(('08 (ind)'!W7-MIN('08 (ind)'!W$6:W$37))/(MAX('08 (ind)'!W$6:W$37)-MIN('08 (ind)'!W$6:W$37))))))*W$42</f>
        <v>12.473732804136237</v>
      </c>
      <c r="X9" s="87">
        <f>IF('08 (ind)'!X$1="si",100*(('08 (ind)'!X7-MIN('08 (ind)'!X$6:X$37))/(MAX('08 (ind)'!X$6:X$37)-MIN('08 (ind)'!X$6:X$37))),ABS(-100+(100*(('08 (ind)'!X7-MIN('08 (ind)'!X$6:X$37))/(MAX('08 (ind)'!X$6:X$37)-MIN('08 (ind)'!X$6:X$37))))))*X$42</f>
        <v>7.2950675624516563</v>
      </c>
      <c r="Y9" s="87">
        <f>IF('08 (ind)'!Y$1="si",100*(('08 (ind)'!Y7-MIN('08 (ind)'!Y$6:Y$37))/(MAX('08 (ind)'!Y$6:Y$37)-MIN('08 (ind)'!Y$6:Y$37))),ABS(-100+(100*(('08 (ind)'!Y7-MIN('08 (ind)'!Y$6:Y$37))/(MAX('08 (ind)'!Y$6:Y$37)-MIN('08 (ind)'!Y$6:Y$37))))))*Y$42</f>
        <v>8.0882094107883873</v>
      </c>
      <c r="Z9" s="87">
        <f>IF('08 (ind)'!Z$1="si",100*(('08 (ind)'!Z7-MIN('08 (ind)'!Z$6:Z$37))/(MAX('08 (ind)'!Z$6:Z$37)-MIN('08 (ind)'!Z$6:Z$37))),ABS(-100+(100*(('08 (ind)'!Z7-MIN('08 (ind)'!Z$6:Z$37))/(MAX('08 (ind)'!Z$6:Z$37)-MIN('08 (ind)'!Z$6:Z$37))))))*Z$42</f>
        <v>7.9333378812791668</v>
      </c>
      <c r="AA9" s="87">
        <f>IF('08 (ind)'!AA$1="si",100*(('08 (ind)'!AA7-MIN('08 (ind)'!AA$6:AA$37))/(MAX('08 (ind)'!AA$6:AA$37)-MIN('08 (ind)'!AA$6:AA$37))),ABS(-100+(100*(('08 (ind)'!AA7-MIN('08 (ind)'!AA$6:AA$37))/(MAX('08 (ind)'!AA$6:AA$37)-MIN('08 (ind)'!AA$6:AA$37))))))*AA$42</f>
        <v>8.9388205723639338</v>
      </c>
      <c r="AB9" s="87">
        <f>IF('08 (ind)'!AB$1="si",100*(('08 (ind)'!AB7-MIN('08 (ind)'!AB$6:AB$37))/(MAX('08 (ind)'!AB$6:AB$37)-MIN('08 (ind)'!AB$6:AB$37))),ABS(-100+(100*(('08 (ind)'!AB7-MIN('08 (ind)'!AB$6:AB$37))/(MAX('08 (ind)'!AB$6:AB$37)-MIN('08 (ind)'!AB$6:AB$37))))))*AB$42</f>
        <v>1.3613702861557362</v>
      </c>
      <c r="AC9" s="87">
        <f>IF('08 (ind)'!AC$1="si",100*(('08 (ind)'!AC7-MIN('08 (ind)'!AC$6:AC$37))/(MAX('08 (ind)'!AC$6:AC$37)-MIN('08 (ind)'!AC$6:AC$37))),ABS(-100+(100*(('08 (ind)'!AC7-MIN('08 (ind)'!AC$6:AC$37))/(MAX('08 (ind)'!AC$6:AC$37)-MIN('08 (ind)'!AC$6:AC$37))))))*AC$42</f>
        <v>9.0942160785740249</v>
      </c>
      <c r="AD9" s="87">
        <f>IF('08 (ind)'!AD$1="si",100*(('08 (ind)'!AD7-MIN('08 (ind)'!AD$6:AD$37))/(MAX('08 (ind)'!AD$6:AD$37)-MIN('08 (ind)'!AD$6:AD$37))),ABS(-100+(100*(('08 (ind)'!AD7-MIN('08 (ind)'!AD$6:AD$37))/(MAX('08 (ind)'!AD$6:AD$37)-MIN('08 (ind)'!AD$6:AD$37))))))*AD$42</f>
        <v>3.5854136530802068</v>
      </c>
      <c r="AE9" s="87">
        <f>IF('08 (ind)'!AE$1="si",100*(('08 (ind)'!AE7-MIN('08 (ind)'!AE$6:AE$37))/(MAX('08 (ind)'!AE$6:AE$37)-MIN('08 (ind)'!AE$6:AE$37))),ABS(-100+(100*(('08 (ind)'!AE7-MIN('08 (ind)'!AE$6:AE$37))/(MAX('08 (ind)'!AE$6:AE$37)-MIN('08 (ind)'!AE$6:AE$37))))))*AE$42</f>
        <v>4.1012395098732579</v>
      </c>
      <c r="AF9" s="87">
        <f>IF('08 (ind)'!AF$1="si",100*(('08 (ind)'!AF7-MIN('08 (ind)'!AF$6:AF$37))/(MAX('08 (ind)'!AF$6:AF$37)-MIN('08 (ind)'!AF$6:AF$37))),ABS(-100+(100*(('08 (ind)'!AF7-MIN('08 (ind)'!AF$6:AF$37))/(MAX('08 (ind)'!AF$6:AF$37)-MIN('08 (ind)'!AF$6:AF$37))))))*AF$42</f>
        <v>7.9542935718917516</v>
      </c>
      <c r="AG9" s="87">
        <f>IF('08 (ind)'!AG$1="si",100*(('08 (ind)'!AG7-MIN('08 (ind)'!AG$6:AG$37))/(MAX('08 (ind)'!AG$6:AG$37)-MIN('08 (ind)'!AG$6:AG$37))),ABS(-100+(100*(('08 (ind)'!AG7-MIN('08 (ind)'!AG$6:AG$37))/(MAX('08 (ind)'!AG$6:AG$37)-MIN('08 (ind)'!AG$6:AG$37))))))*AG$42</f>
        <v>1.3208865119230973</v>
      </c>
      <c r="AH9" s="87">
        <f>IF('08 (ind)'!AH$1="si",100*(('08 (ind)'!AH7-MIN('08 (ind)'!AH$6:AH$37))/(MAX('08 (ind)'!AH$6:AH$37)-MIN('08 (ind)'!AH$6:AH$37))),ABS(-100+(100*(('08 (ind)'!AH7-MIN('08 (ind)'!AH$6:AH$37))/(MAX('08 (ind)'!AH$6:AH$37)-MIN('08 (ind)'!AH$6:AH$37))))))*AH$42</f>
        <v>0.68909107939087222</v>
      </c>
      <c r="AI9" s="87">
        <f>IF('08 (ind)'!AI$1="si",100*(('08 (ind)'!AI7-MIN('08 (ind)'!AI$6:AI$37))/(MAX('08 (ind)'!AI$6:AI$37)-MIN('08 (ind)'!AI$6:AI$37))),ABS(-100+(100*(('08 (ind)'!AI7-MIN('08 (ind)'!AI$6:AI$37))/(MAX('08 (ind)'!AI$6:AI$37)-MIN('08 (ind)'!AI$6:AI$37))))))*AI$42</f>
        <v>0.36047519978001974</v>
      </c>
      <c r="AJ9" s="87">
        <f>IF('08 (ind)'!AJ$1="si",100*(('08 (ind)'!AJ7-MIN('08 (ind)'!AJ$6:AJ$37))/(MAX('08 (ind)'!AJ$6:AJ$37)-MIN('08 (ind)'!AJ$6:AJ$37))),ABS(-100+(100*(('08 (ind)'!AJ7-MIN('08 (ind)'!AJ$6:AJ$37))/(MAX('08 (ind)'!AJ$6:AJ$37)-MIN('08 (ind)'!AJ$6:AJ$37))))))*AJ$42</f>
        <v>6.6219600245884358</v>
      </c>
      <c r="AK9" s="87">
        <f>IF('08 (ind)'!AK$1="si",100*(('08 (ind)'!AK7-MIN('08 (ind)'!AK$6:AK$37))/(MAX('08 (ind)'!AK$6:AK$37)-MIN('08 (ind)'!AK$6:AK$37))),ABS(-100+(100*(('08 (ind)'!AK7-MIN('08 (ind)'!AK$6:AK$37))/(MAX('08 (ind)'!AK$6:AK$37)-MIN('08 (ind)'!AK$6:AK$37))))))*AK$42</f>
        <v>0.51389425007918321</v>
      </c>
      <c r="AL9" s="87">
        <f>IF('08 (ind)'!AL$1="si",100*(('08 (ind)'!AL7-MIN('08 (ind)'!AL$6:AL$37))/(MAX('08 (ind)'!AL$6:AL$37)-MIN('08 (ind)'!AL$6:AL$37))),ABS(-100+(100*(('08 (ind)'!AL7-MIN('08 (ind)'!AL$6:AL$37))/(MAX('08 (ind)'!AL$6:AL$37)-MIN('08 (ind)'!AL$6:AL$37))))))*AL$42</f>
        <v>9.474442143686991</v>
      </c>
      <c r="AM9" s="87">
        <f>IF('08 (ind)'!AM$1="si",100*(('08 (ind)'!AM7-MIN('08 (ind)'!AM$6:AM$37))/(MAX('08 (ind)'!AM$6:AM$37)-MIN('08 (ind)'!AM$6:AM$37))),ABS(-100+(100*(('08 (ind)'!AM7-MIN('08 (ind)'!AM$6:AM$37))/(MAX('08 (ind)'!AM$6:AM$37)-MIN('08 (ind)'!AM$6:AM$37))))))*AM$42</f>
        <v>2.815066614918698</v>
      </c>
      <c r="AN9" s="87">
        <f>IF('08 (ind)'!AN$1="si",100*(('08 (ind)'!AN7-MIN('08 (ind)'!AN$6:AN$37))/(MAX('08 (ind)'!AN$6:AN$37)-MIN('08 (ind)'!AN$6:AN$37))),ABS(-100+(100*(('08 (ind)'!AN7-MIN('08 (ind)'!AN$6:AN$37))/(MAX('08 (ind)'!AN$6:AN$37)-MIN('08 (ind)'!AN$6:AN$37))))))*AN$42</f>
        <v>13.008299963833919</v>
      </c>
      <c r="AO9" s="87">
        <f>IF('08 (ind)'!AO$1="si",100*(('08 (ind)'!AO7-MIN('08 (ind)'!AO$6:AO$37))/(MAX('08 (ind)'!AO$6:AO$37)-MIN('08 (ind)'!AO$6:AO$37))),ABS(-100+(100*(('08 (ind)'!AO7-MIN('08 (ind)'!AO$6:AO$37))/(MAX('08 (ind)'!AO$6:AO$37)-MIN('08 (ind)'!AO$6:AO$37))))))*AO$42</f>
        <v>6.4569988447178819</v>
      </c>
      <c r="AP9" s="87">
        <f>IF('08 (ind)'!AP$1="si",100*(('08 (ind)'!AP7-MIN('08 (ind)'!AP$6:AP$37))/(MAX('08 (ind)'!AP$6:AP$37)-MIN('08 (ind)'!AP$6:AP$37))),ABS(-100+(100*(('08 (ind)'!AP7-MIN('08 (ind)'!AP$6:AP$37))/(MAX('08 (ind)'!AP$6:AP$37)-MIN('08 (ind)'!AP$6:AP$37))))))*AP$42</f>
        <v>7.1085383625004441</v>
      </c>
      <c r="AQ9" s="87">
        <f>IF('08 (ind)'!AQ$1="si",100*(('08 (ind)'!AQ7-MIN('08 (ind)'!AQ$6:AQ$37))/(MAX('08 (ind)'!AQ$6:AQ$37)-MIN('08 (ind)'!AQ$6:AQ$37))),ABS(-100+(100*(('08 (ind)'!AQ7-MIN('08 (ind)'!AQ$6:AQ$37))/(MAX('08 (ind)'!AQ$6:AQ$37)-MIN('08 (ind)'!AQ$6:AQ$37))))))*AQ$42</f>
        <v>2.2437511009979954</v>
      </c>
      <c r="AR9" s="87">
        <f>IF('08 (ind)'!AR$1="si",100*(('08 (ind)'!AR7-MIN('08 (ind)'!AR$6:AR$37))/(MAX('08 (ind)'!AR$6:AR$37)-MIN('08 (ind)'!AR$6:AR$37))),ABS(-100+(100*(('08 (ind)'!AR7-MIN('08 (ind)'!AR$6:AR$37))/(MAX('08 (ind)'!AR$6:AR$37)-MIN('08 (ind)'!AR$6:AR$37))))))*AR$42</f>
        <v>6.324304383553355</v>
      </c>
      <c r="AS9" s="87">
        <f>IF('08 (ind)'!AS$1="si",100*(('08 (ind)'!AS7-MIN('08 (ind)'!AS$6:AS$37))/(MAX('08 (ind)'!AS$6:AS$37)-MIN('08 (ind)'!AS$6:AS$37))),ABS(-100+(100*(('08 (ind)'!AS7-MIN('08 (ind)'!AS$6:AS$37))/(MAX('08 (ind)'!AS$6:AS$37)-MIN('08 (ind)'!AS$6:AS$37))))))*AS$42</f>
        <v>5.8556551002774109</v>
      </c>
      <c r="AT9" s="87">
        <f>IF('08 (ind)'!AT$1="si",100*(('08 (ind)'!AT7-MIN('08 (ind)'!AT$6:AT$37))/(MAX('08 (ind)'!AT$6:AT$37)-MIN('08 (ind)'!AT$6:AT$37))),ABS(-100+(100*(('08 (ind)'!AT7-MIN('08 (ind)'!AT$6:AT$37))/(MAX('08 (ind)'!AT$6:AT$37)-MIN('08 (ind)'!AT$6:AT$37))))))*AT$42</f>
        <v>0</v>
      </c>
      <c r="AU9" s="87">
        <f>IF('08 (ind)'!AU$1="si",100*(('08 (ind)'!AU7-MIN('08 (ind)'!AU$6:AU$37))/(MAX('08 (ind)'!AU$6:AU$37)-MIN('08 (ind)'!AU$6:AU$37))),ABS(-100+(100*(('08 (ind)'!AU7-MIN('08 (ind)'!AU$6:AU$37))/(MAX('08 (ind)'!AU$6:AU$37)-MIN('08 (ind)'!AU$6:AU$37))))))*AU$42</f>
        <v>0</v>
      </c>
      <c r="AV9" s="87">
        <f>IF('08 (ind)'!AV$1="si",100*(('08 (ind)'!AV7-MIN('08 (ind)'!AV$6:AV$37))/(MAX('08 (ind)'!AV$6:AV$37)-MIN('08 (ind)'!AV$6:AV$37))),ABS(-100+(100*(('08 (ind)'!AV7-MIN('08 (ind)'!AV$6:AV$37))/(MAX('08 (ind)'!AV$6:AV$37)-MIN('08 (ind)'!AV$6:AV$37))))))*AV$42</f>
        <v>6.412478336221838</v>
      </c>
      <c r="AW9" s="87">
        <f>IF('08 (ind)'!AW$1="si",100*(('08 (ind)'!AW7-MIN('08 (ind)'!AW$6:AW$37))/(MAX('08 (ind)'!AW$6:AW$37)-MIN('08 (ind)'!AW$6:AW$37))),ABS(-100+(100*(('08 (ind)'!AW7-MIN('08 (ind)'!AW$6:AW$37))/(MAX('08 (ind)'!AW$6:AW$37)-MIN('08 (ind)'!AW$6:AW$37))))))*AW$42</f>
        <v>9.5508250735535238</v>
      </c>
      <c r="AX9" s="87">
        <f>IF('08 (ind)'!AX$1="si",100*(('08 (ind)'!AX7-MIN('08 (ind)'!AX$6:AX$37))/(MAX('08 (ind)'!AX$6:AX$37)-MIN('08 (ind)'!AX$6:AX$37))),ABS(-100+(100*(('08 (ind)'!AX7-MIN('08 (ind)'!AX$6:AX$37))/(MAX('08 (ind)'!AX$6:AX$37)-MIN('08 (ind)'!AX$6:AX$37))))))*AX$42</f>
        <v>8.1982249011281336</v>
      </c>
      <c r="AY9" s="87">
        <f>IF('08 (ind)'!AY$1="si",100*(('08 (ind)'!AY7-MIN('08 (ind)'!AY$6:AY$37))/(MAX('08 (ind)'!AY$6:AY$37)-MIN('08 (ind)'!AY$6:AY$37))),ABS(-100+(100*(('08 (ind)'!AY7-MIN('08 (ind)'!AY$6:AY$37))/(MAX('08 (ind)'!AY$6:AY$37)-MIN('08 (ind)'!AY$6:AY$37))))))*AY$42</f>
        <v>14.554430602179421</v>
      </c>
      <c r="AZ9" s="87">
        <f>IF('08 (ind)'!AZ$1="si",100*(('08 (ind)'!AZ7-MIN('08 (ind)'!AZ$6:AZ$37))/(MAX('08 (ind)'!AZ$6:AZ$37)-MIN('08 (ind)'!AZ$6:AZ$37))),ABS(-100+(100*(('08 (ind)'!AZ7-MIN('08 (ind)'!AZ$6:AZ$37))/(MAX('08 (ind)'!AZ$6:AZ$37)-MIN('08 (ind)'!AZ$6:AZ$37))))))*AZ$42</f>
        <v>4.407319460309485</v>
      </c>
      <c r="BA9" s="87">
        <f>IF('08 (ind)'!BA$1="si",100*(('08 (ind)'!BA7-MIN('08 (ind)'!BA$6:BA$37))/(MAX('08 (ind)'!BA$6:BA$37)-MIN('08 (ind)'!BA$6:BA$37))),ABS(-100+(100*(('08 (ind)'!BA7-MIN('08 (ind)'!BA$6:BA$37))/(MAX('08 (ind)'!BA$6:BA$37)-MIN('08 (ind)'!BA$6:BA$37))))))*BA$42</f>
        <v>1.2870552187210496</v>
      </c>
      <c r="BB9" s="87">
        <f>IF('08 (ind)'!BB$1="si",100*(('08 (ind)'!BB7-MIN('08 (ind)'!BB$6:BB$37))/(MAX('08 (ind)'!BB$6:BB$37)-MIN('08 (ind)'!BB$6:BB$37))),ABS(-100+(100*(('08 (ind)'!BB7-MIN('08 (ind)'!BB$6:BB$37))/(MAX('08 (ind)'!BB$6:BB$37)-MIN('08 (ind)'!BB$6:BB$37))))))*BB$42</f>
        <v>6.0167246688464564</v>
      </c>
      <c r="BC9" s="87">
        <f>IF('08 (ind)'!BC$1="si",100*(('08 (ind)'!BC7-MIN('08 (ind)'!BC$6:BC$37))/(MAX('08 (ind)'!BC$6:BC$37)-MIN('08 (ind)'!BC$6:BC$37))),ABS(-100+(100*(('08 (ind)'!BC7-MIN('08 (ind)'!BC$6:BC$37))/(MAX('08 (ind)'!BC$6:BC$37)-MIN('08 (ind)'!BC$6:BC$37))))))*BC$42</f>
        <v>2.1920703909602293</v>
      </c>
      <c r="BD9" s="87">
        <f>IF('08 (ind)'!BD$1="si",100*(('08 (ind)'!BD7-MIN('08 (ind)'!BD$6:BD$37))/(MAX('08 (ind)'!BD$6:BD$37)-MIN('08 (ind)'!BD$6:BD$37))),ABS(-100+(100*(('08 (ind)'!BD7-MIN('08 (ind)'!BD$6:BD$37))/(MAX('08 (ind)'!BD$6:BD$37)-MIN('08 (ind)'!BD$6:BD$37))))))*BD$42</f>
        <v>1.7123855733866775</v>
      </c>
      <c r="BE9" s="87">
        <f>IF('08 (ind)'!BE$1="si",100*(('08 (ind)'!BE7-MIN('08 (ind)'!BE$6:BE$37))/(MAX('08 (ind)'!BE$6:BE$37)-MIN('08 (ind)'!BE$6:BE$37))),ABS(-100+(100*(('08 (ind)'!BE7-MIN('08 (ind)'!BE$6:BE$37))/(MAX('08 (ind)'!BE$6:BE$37)-MIN('08 (ind)'!BE$6:BE$37))))))*BE$42</f>
        <v>3.4816292805191904</v>
      </c>
      <c r="BF9" s="87">
        <f>IF('08 (ind)'!BF$1="si",100*(('08 (ind)'!BF7-MIN('08 (ind)'!BF$6:BF$37))/(MAX('08 (ind)'!BF$6:BF$37)-MIN('08 (ind)'!BF$6:BF$37))),ABS(-100+(100*(('08 (ind)'!BF7-MIN('08 (ind)'!BF$6:BF$37))/(MAX('08 (ind)'!BF$6:BF$37)-MIN('08 (ind)'!BF$6:BF$37))))))*BF$42</f>
        <v>6.9750433556719234</v>
      </c>
      <c r="BG9" s="87">
        <f>IF('08 (ind)'!BG$1="si",100*(('08 (ind)'!BG7-MIN('08 (ind)'!BG$6:BG$37))/(MAX('08 (ind)'!BG$6:BG$37)-MIN('08 (ind)'!BG$6:BG$37))),ABS(-100+(100*(('08 (ind)'!BG7-MIN('08 (ind)'!BG$6:BG$37))/(MAX('08 (ind)'!BG$6:BG$37)-MIN('08 (ind)'!BG$6:BG$37))))))*BG$42</f>
        <v>3.0097240872612678</v>
      </c>
      <c r="BH9" s="87">
        <f>IF('08 (ind)'!BH$1="si",100*(('08 (ind)'!BH7-MIN('08 (ind)'!BH$6:BH$37))/(MAX('08 (ind)'!BH$6:BH$37)-MIN('08 (ind)'!BH$6:BH$37))),ABS(-100+(100*(('08 (ind)'!BH7-MIN('08 (ind)'!BH$6:BH$37))/(MAX('08 (ind)'!BH$6:BH$37)-MIN('08 (ind)'!BH$6:BH$37))))))*BH$42</f>
        <v>2.1066932027409839</v>
      </c>
      <c r="BI9" s="87">
        <f>IF('08 (ind)'!BI$1="si",100*(('08 (ind)'!BI7-MIN('08 (ind)'!BI$6:BI$37))/(MAX('08 (ind)'!BI$6:BI$37)-MIN('08 (ind)'!BI$6:BI$37))),ABS(-100+(100*(('08 (ind)'!BI7-MIN('08 (ind)'!BI$6:BI$37))/(MAX('08 (ind)'!BI$6:BI$37)-MIN('08 (ind)'!BI$6:BI$37))))))*BI$42</f>
        <v>4.1185795953298561</v>
      </c>
      <c r="BJ9" s="87">
        <f>IF('08 (ind)'!BJ$1="si",100*(('08 (ind)'!BJ7-MIN('08 (ind)'!BJ$6:BJ$37))/(MAX('08 (ind)'!BJ$6:BJ$37)-MIN('08 (ind)'!BJ$6:BJ$37))),ABS(-100+(100*(('08 (ind)'!BJ7-MIN('08 (ind)'!BJ$6:BJ$37))/(MAX('08 (ind)'!BJ$6:BJ$37)-MIN('08 (ind)'!BJ$6:BJ$37))))))*BJ$42</f>
        <v>1.7990928809681175</v>
      </c>
      <c r="BK9" s="87">
        <f>IF('08 (ind)'!BK$1="si",100*(('08 (ind)'!BK7-MIN('08 (ind)'!BK$6:BK$37))/(MAX('08 (ind)'!BK$6:BK$37)-MIN('08 (ind)'!BK$6:BK$37))),ABS(-100+(100*(('08 (ind)'!BK7-MIN('08 (ind)'!BK$6:BK$37))/(MAX('08 (ind)'!BK$6:BK$37)-MIN('08 (ind)'!BK$6:BK$37))))))*BK$42</f>
        <v>1.0783257184305186</v>
      </c>
      <c r="BL9" s="87">
        <f>IF('08 (ind)'!BL$1="si",100*(('08 (ind)'!BL7-MIN('08 (ind)'!BL$6:BL$37))/(MAX('08 (ind)'!BL$6:BL$37)-MIN('08 (ind)'!BL$6:BL$37))),ABS(-100+(100*(('08 (ind)'!BL7-MIN('08 (ind)'!BL$6:BL$37))/(MAX('08 (ind)'!BL$6:BL$37)-MIN('08 (ind)'!BL$6:BL$37))))))*BL$42</f>
        <v>3.1417795338496819</v>
      </c>
      <c r="BM9" s="87">
        <f>IF('08 (ind)'!BM$1="si",100*(('08 (ind)'!BM7-MIN('08 (ind)'!BM$6:BM$37))/(MAX('08 (ind)'!BM$6:BM$37)-MIN('08 (ind)'!BM$6:BM$37))),ABS(-100+(100*(('08 (ind)'!BM7-MIN('08 (ind)'!BM$6:BM$37))/(MAX('08 (ind)'!BM$6:BM$37)-MIN('08 (ind)'!BM$6:BM$37))))))*BM$42</f>
        <v>1.1090003680320171</v>
      </c>
      <c r="BN9" s="87">
        <f>IF('08 (ind)'!BN$1="si",100*(('08 (ind)'!BN7-MIN('08 (ind)'!BN$6:BN$37))/(MAX('08 (ind)'!BN$6:BN$37)-MIN('08 (ind)'!BN$6:BN$37))),ABS(-100+(100*(('08 (ind)'!BN7-MIN('08 (ind)'!BN$6:BN$37))/(MAX('08 (ind)'!BN$6:BN$37)-MIN('08 (ind)'!BN$6:BN$37))))))*BN$42</f>
        <v>0.8637438673928457</v>
      </c>
      <c r="BO9" s="87">
        <f>IF('08 (ind)'!BO$1="si",100*(('08 (ind)'!BO7-MIN('08 (ind)'!BO$6:BO$37))/(MAX('08 (ind)'!BO$6:BO$37)-MIN('08 (ind)'!BO$6:BO$37))),ABS(-100+(100*(('08 (ind)'!BO7-MIN('08 (ind)'!BO$6:BO$37))/(MAX('08 (ind)'!BO$6:BO$37)-MIN('08 (ind)'!BO$6:BO$37))))))*BO$42</f>
        <v>0.10675751641744799</v>
      </c>
      <c r="BP9" s="87">
        <f>IF('08 (ind)'!BP$1="si",100*(('08 (ind)'!BP7-MIN('08 (ind)'!BP$6:BP$37))/(MAX('08 (ind)'!BP$6:BP$37)-MIN('08 (ind)'!BP$6:BP$37))),ABS(-100+(100*(('08 (ind)'!BP7-MIN('08 (ind)'!BP$6:BP$37))/(MAX('08 (ind)'!BP$6:BP$37)-MIN('08 (ind)'!BP$6:BP$37))))))*BP$42</f>
        <v>1.4816341360411622</v>
      </c>
      <c r="BQ9" s="87">
        <f>IF('08 (ind)'!BQ$1="si",100*(('08 (ind)'!BQ7-MIN('08 (ind)'!BQ$6:BQ$37))/(MAX('08 (ind)'!BQ$6:BQ$37)-MIN('08 (ind)'!BQ$6:BQ$37))),ABS(-100+(100*(('08 (ind)'!BQ7-MIN('08 (ind)'!BQ$6:BQ$37))/(MAX('08 (ind)'!BQ$6:BQ$37)-MIN('08 (ind)'!BQ$6:BQ$37))))))*BQ$42</f>
        <v>2.6122264993396969</v>
      </c>
      <c r="BR9" s="87">
        <f>IF('08 (ind)'!BR$1="si",100*(('08 (ind)'!BR7-MIN('08 (ind)'!BR$6:BR$37))/(MAX('08 (ind)'!BR$6:BR$37)-MIN('08 (ind)'!BR$6:BR$37))),ABS(-100+(100*(('08 (ind)'!BR7-MIN('08 (ind)'!BR$6:BR$37))/(MAX('08 (ind)'!BR$6:BR$37)-MIN('08 (ind)'!BR$6:BR$37))))))*BR$42</f>
        <v>0.57794195452042174</v>
      </c>
      <c r="BS9" s="87">
        <f>IF('08 (ind)'!BS$1="si",100*(('08 (ind)'!BS7-MIN('08 (ind)'!BS$6:BS$37))/(MAX('08 (ind)'!BS$6:BS$37)-MIN('08 (ind)'!BS$6:BS$37))),ABS(-100+(100*(('08 (ind)'!BS7-MIN('08 (ind)'!BS$6:BS$37))/(MAX('08 (ind)'!BS$6:BS$37)-MIN('08 (ind)'!BS$6:BS$37))))))*BS$42</f>
        <v>1.2804965099866479</v>
      </c>
      <c r="BT9" s="75">
        <f>IF('08 (ind)'!BT$1="si",100*(('08 (ind)'!BT7-MIN('08 (ind)'!BT$6:BT$37))/(MAX('08 (ind)'!BT$6:BT$37)-MIN('08 (ind)'!BT$6:BT$37))),ABS(-100+(100*(('08 (ind)'!BT7-MIN('08 (ind)'!BT$6:BT$37))/(MAX('08 (ind)'!BR$6:BR$37)-MIN('08 (ind)'!BT$6:BT$37))))))*BT$42</f>
        <v>4.7252201798132241</v>
      </c>
      <c r="BU9" s="87">
        <f>IF('08 (ind)'!BU$1="si",100*(('08 (ind)'!BU7-MIN('08 (ind)'!BU$6:BU$37))/(MAX('08 (ind)'!BU$6:BU$37)-MIN('08 (ind)'!BU$6:BU$37))),ABS(-100+(100*(('08 (ind)'!BU7-MIN('08 (ind)'!BU$6:BU$37))/(MAX('08 (ind)'!BU$6:BU$37)-MIN('08 (ind)'!BU$6:BU$37))))))*BU$42</f>
        <v>4.0010544664184726</v>
      </c>
      <c r="BV9" s="87">
        <f>IF('08 (ind)'!BV$1="si",100*(('08 (ind)'!BV7-MIN('08 (ind)'!BV$6:BV$37))/(MAX('08 (ind)'!BV$6:BV$37)-MIN('08 (ind)'!BV$6:BV$37))),ABS(-100+(100*(('08 (ind)'!BV7-MIN('08 (ind)'!BV$6:BV$37))/(MAX('08 (ind)'!BV$6:BV$37)-MIN('08 (ind)'!BV$6:BV$37))))))*BV$42</f>
        <v>5.5126748170538349</v>
      </c>
      <c r="BW9" s="87">
        <f>IF('08 (ind)'!BW$1="si",100*(('08 (ind)'!BW7-MIN('08 (ind)'!BW$6:BW$37))/(MAX('08 (ind)'!BW$6:BW$37)-MIN('08 (ind)'!BW$6:BW$37))),ABS(-100+(100*(('08 (ind)'!BW7-MIN('08 (ind)'!BW$6:BW$37))/(MAX('08 (ind)'!BW$6:BW$37)-MIN('08 (ind)'!BW$6:BW$37))))))*BW$42</f>
        <v>4.3385794843672745</v>
      </c>
      <c r="BX9" s="87">
        <f>IF('08 (ind)'!BX$1="si",100*(('08 (ind)'!BX7-MIN('08 (ind)'!BX$6:BX$37))/(MAX('08 (ind)'!BX$6:BX$37)-MIN('08 (ind)'!BX$6:BX$37))),ABS(-100+(100*(('08 (ind)'!BX7-MIN('08 (ind)'!BX$6:BX$37))/(MAX('08 (ind)'!BX$6:BX$37)-MIN('08 (ind)'!BX$6:BX$37))))))*BX$42</f>
        <v>3.7963672513264823</v>
      </c>
      <c r="BY9" s="87">
        <f>IF('08 (ind)'!BY$1="si",100*(('08 (ind)'!BY7-MIN('08 (ind)'!BY$6:BY$37))/(MAX('08 (ind)'!BY$6:BY$37)-MIN('08 (ind)'!BY$6:BY$37))),ABS(-100+(100*(('08 (ind)'!BY7-MIN('08 (ind)'!BY$6:BY$37))/(MAX('08 (ind)'!BY$6:BY$37)-MIN('08 (ind)'!BY$6:BY$37))))))*BY$42</f>
        <v>0.62636655125891805</v>
      </c>
      <c r="BZ9" s="87">
        <f>IF('08 (ind)'!BZ$1="si",100*(('08 (ind)'!BZ7-MIN('08 (ind)'!BZ$6:BZ$37))/(MAX('08 (ind)'!BZ$6:BZ$37)-MIN('08 (ind)'!BZ$6:BZ$37))),ABS(-100+(100*(('08 (ind)'!BZ7-MIN('08 (ind)'!BZ$6:BZ$37))/(MAX('08 (ind)'!BZ$6:BZ$37)-MIN('08 (ind)'!BZ$6:BZ$37))))))*BZ$42</f>
        <v>16.57857021345967</v>
      </c>
      <c r="CA9" s="87">
        <f>IF('08 (ind)'!CA$1="si",100*(('08 (ind)'!CA7-MIN('08 (ind)'!CA$6:CA$37))/(MAX('08 (ind)'!CA$6:CA$37)-MIN('08 (ind)'!CA$6:CA$37))),ABS(-100+(100*(('08 (ind)'!CA7-MIN('08 (ind)'!CA$6:CA$37))/(MAX('08 (ind)'!CA$6:CA$37)-MIN('08 (ind)'!CA$6:CA$37))))))*CA$42</f>
        <v>0</v>
      </c>
      <c r="CB9" s="87">
        <f>IF('08 (ind)'!CB$1="si",100*(('08 (ind)'!CB7-MIN('08 (ind)'!CB$6:CB$37))/(MAX('08 (ind)'!CB$6:CB$37)-MIN('08 (ind)'!CB$6:CB$37))),ABS(-100+(100*(('08 (ind)'!CB7-MIN('08 (ind)'!CB$6:CB$37))/(MAX('08 (ind)'!CB$6:CB$37)-MIN('08 (ind)'!CB$6:CB$37))))))*CB$42</f>
        <v>3.5373901072052276</v>
      </c>
      <c r="CC9" s="87">
        <f>IF('08 (ind)'!CC$1="si",100*(('08 (ind)'!CC7-MIN('08 (ind)'!CC$6:CC$37))/(MAX('08 (ind)'!CC$6:CC$37)-MIN('08 (ind)'!CC$6:CC$37))),ABS(-100+(100*(('08 (ind)'!CC7-MIN('08 (ind)'!CC$6:CC$37))/(MAX('08 (ind)'!CC$6:CC$37)-MIN('08 (ind)'!CC$6:CC$37))))))*CC$42</f>
        <v>11.107404936624416</v>
      </c>
      <c r="CD9" s="87">
        <f>IF('08 (ind)'!CD$1="si",100*(('08 (ind)'!CD7-MIN('08 (ind)'!CD$6:CD$37))/(MAX('08 (ind)'!CD$6:CD$37)-MIN('08 (ind)'!CD$6:CD$37))),ABS(-100+(100*(('08 (ind)'!CD7-MIN('08 (ind)'!CD$6:CD$37))/(MAX('08 (ind)'!CD$6:CD$37)-MIN('08 (ind)'!CD$6:CD$37))))))*CD$42</f>
        <v>1.4627773330556209</v>
      </c>
      <c r="CE9" s="87">
        <f>IF('08 (ind)'!CE$1="si",100*(('08 (ind)'!CE7-MIN('08 (ind)'!CE$6:CE$37))/(MAX('08 (ind)'!CE$6:CE$37)-MIN('08 (ind)'!CE$6:CE$37))),ABS(-100+(100*(('08 (ind)'!CE7-MIN('08 (ind)'!CE$6:CE$37))/(MAX('08 (ind)'!CE$6:CE$37)-MIN('08 (ind)'!CE$6:CE$37))))))*CE$42</f>
        <v>1.8114064867819943</v>
      </c>
      <c r="CF9" s="87">
        <f>IF('08 (ind)'!CF$1="si",100*(('08 (ind)'!CF7-MIN('08 (ind)'!CF$6:CF$37))/(MAX('08 (ind)'!CF$6:CF$37)-MIN('08 (ind)'!CF$6:CF$37))),ABS(-100+(100*(('08 (ind)'!CF7-MIN('08 (ind)'!CF$6:CF$37))/(MAX('08 (ind)'!CF$6:CF$37)-MIN('08 (ind)'!CF$6:CF$37))))))*CF$42</f>
        <v>24.9906191369606</v>
      </c>
      <c r="CG9" s="87">
        <f>IF('08 (ind)'!CG$1="si",100*(('08 (ind)'!CG7-MIN('08 (ind)'!CG$6:CG$37))/(MAX('08 (ind)'!CG$6:CG$37)-MIN('08 (ind)'!CG$6:CG$37))),ABS(-100+(100*(('08 (ind)'!CG7-MIN('08 (ind)'!CG$6:CG$37))/(MAX('08 (ind)'!CG$6:CG$37)-MIN('08 (ind)'!CG$6:CG$37))))))*CG$42</f>
        <v>10.359152825971966</v>
      </c>
      <c r="CH9" s="87">
        <f>IF('08 (ind)'!CH$1="si",100*(('08 (ind)'!CH7-MIN('08 (ind)'!CH$6:CH$37))/(MAX('08 (ind)'!CH$6:CH$37)-MIN('08 (ind)'!CH$6:CH$37))),ABS(-100+(100*(('08 (ind)'!CH7-MIN('08 (ind)'!CH$6:CH$37))/(MAX('08 (ind)'!CH$6:CH$37)-MIN('08 (ind)'!CH$6:CH$37))))))*CH$42</f>
        <v>3.023789408673307</v>
      </c>
      <c r="CI9" s="87">
        <f>IF('08 (ind)'!CI$1="si",100*(('08 (ind)'!CI7-MIN('08 (ind)'!CI$6:CI$37))/(MAX('08 (ind)'!CI$6:CI$37)-MIN('08 (ind)'!CI$6:CI$37))),ABS(-100+(100*(('08 (ind)'!CI7-MIN('08 (ind)'!CI$6:CI$37))/(MAX('08 (ind)'!CI$6:CI$37)-MIN('08 (ind)'!CI$6:CI$37))))))*CI$42</f>
        <v>3.2115569949404676</v>
      </c>
      <c r="CJ9" s="87">
        <f>IF('08 (ind)'!CJ$1="si",100*(('08 (ind)'!CJ7-MIN('08 (ind)'!CJ$6:CJ$37))/(MAX('08 (ind)'!CJ$6:CJ$37)-MIN('08 (ind)'!CJ$6:CJ$37))),ABS(-100+(100*(('08 (ind)'!CJ7-MIN('08 (ind)'!CJ$6:CJ$37))/(MAX('08 (ind)'!CJ$6:CJ$37)-MIN('08 (ind)'!CJ$6:CJ$37))))))*CJ$42</f>
        <v>0.49045365439084831</v>
      </c>
      <c r="CK9" s="87">
        <f>IF('08 (ind)'!CK$1="si",100*(('08 (ind)'!CK7-MIN('08 (ind)'!CK$6:CK$37))/(MAX('08 (ind)'!CK$6:CK$37)-MIN('08 (ind)'!CK$6:CK$37))),ABS(-100+(100*(('08 (ind)'!CK7-MIN('08 (ind)'!CK$6:CK$37))/(MAX('08 (ind)'!CK$6:CK$37)-MIN('08 (ind)'!CK$6:CK$37))))))*CK$42</f>
        <v>1.0722145862481076</v>
      </c>
      <c r="CL9" s="87">
        <f>IF('08 (ind)'!CL$1="si",100*(('08 (ind)'!CL7-MIN('08 (ind)'!CL$6:CL$37))/(MAX('08 (ind)'!CL$6:CL$37)-MIN('08 (ind)'!CL$6:CL$37))),ABS(-100+(100*(('08 (ind)'!CL7-MIN('08 (ind)'!CL$6:CL$37))/(MAX('08 (ind)'!CL$6:CL$37)-MIN('08 (ind)'!CL$6:CL$37))))))*CL$42</f>
        <v>7.0190870168703956</v>
      </c>
      <c r="CM9" s="87">
        <f>IF('08 (ind)'!CM$1="si",100*(('08 (ind)'!CM7-MIN('08 (ind)'!CM$6:CM$37))/(MAX('08 (ind)'!CM$6:CM$37)-MIN('08 (ind)'!CM$6:CM$37))),ABS(-100+(100*(('08 (ind)'!CM7-MIN('08 (ind)'!CM$6:CM$37))/(MAX('08 (ind)'!CM$6:CM$37)-MIN('08 (ind)'!CM$6:CM$37))))))*CM$42</f>
        <v>5.9265830369364281</v>
      </c>
    </row>
    <row r="10" spans="1:91">
      <c r="A10" s="18" t="s">
        <v>218</v>
      </c>
      <c r="B10" s="87">
        <f>IF('08 (ind)'!B$1="si",100*(('08 (ind)'!B8-MIN('08 (ind)'!B$6:B$37))/(MAX('08 (ind)'!B$6:B$37)-MIN('08 (ind)'!B$6:B$37))),ABS(-100+(100*(('08 (ind)'!B8-MIN('08 (ind)'!B$6:B$37))/(MAX('08 (ind)'!B$6:B$37)-MIN('08 (ind)'!B$6:B$37))))))</f>
        <v>0.23425762808807113</v>
      </c>
      <c r="C10" s="87">
        <f>IF('08 (ind)'!C$1="si",100*(('08 (ind)'!C8-MIN('08 (ind)'!C$6:C$37))/(MAX('08 (ind)'!C$6:C$37)-MIN('08 (ind)'!C$6:C$37))),ABS(-100+(100*(('08 (ind)'!C8-MIN('08 (ind)'!C$6:C$37))/(MAX('08 (ind)'!C$6:C$37)-MIN('08 (ind)'!C$6:C$37))))))</f>
        <v>67.241971622738603</v>
      </c>
      <c r="D10" s="87">
        <f>IF('08 (ind)'!D$1="si",100*(('08 (ind)'!D8-MIN('08 (ind)'!D$6:D$37))/(MAX('08 (ind)'!D$6:D$37)-MIN('08 (ind)'!D$6:D$37))),ABS(-100+(100*(('08 (ind)'!D8-MIN('08 (ind)'!D$6:D$37))/(MAX('08 (ind)'!D$6:D$37)-MIN('08 (ind)'!D$6:D$37))))))*D$42</f>
        <v>2.8370436181297904</v>
      </c>
      <c r="E10" s="87">
        <f>IF('08 (ind)'!E$1="si",100*(('08 (ind)'!E8-MIN('08 (ind)'!E$6:E$37))/(MAX('08 (ind)'!E$6:E$37)-MIN('08 (ind)'!E$6:E$37))),ABS(-100+(100*(('08 (ind)'!E8-MIN('08 (ind)'!E$6:E$37))/(MAX('08 (ind)'!E$6:E$37)-MIN('08 (ind)'!E$6:E$37))))))*E$42</f>
        <v>9.5445861519073034</v>
      </c>
      <c r="F10" s="87">
        <f>IF('10 (ind)'!F$1="si",100*(('10 (ind)'!F8-MIN('10 (ind)'!F$6:F$37))/(MAX('10 (ind)'!F$6:F$37)-MIN('10 (ind)'!F$6:F$37))),ABS(-100+(100*(('10 (ind)'!F8-MIN('10 (ind)'!F$6:F$37))/(MAX('10 (ind)'!F$6:F$37)-MIN('10 (ind)'!F$6:F$37))))))*F$42</f>
        <v>10.95890410958904</v>
      </c>
      <c r="G10" s="87">
        <f>IF('10 (ind)'!G$1="si",100*(('10 (ind)'!G8-MIN('10 (ind)'!G$6:G$37))/(MAX('10 (ind)'!G$6:G$37)-MIN('10 (ind)'!G$6:G$37))),ABS(-100+(100*(('10 (ind)'!G8-MIN('10 (ind)'!G$6:G$37))/(MAX('10 (ind)'!G$6:G$37)-MIN('10 (ind)'!G$6:G$37))))))*G$42</f>
        <v>4.8239895697522819</v>
      </c>
      <c r="H10" s="87">
        <f>IF('10 (ind)'!H$1="si",100*(('10 (ind)'!H8-MIN('10 (ind)'!H$6:H$37))/(MAX('10 (ind)'!H$6:H$37)-MIN('10 (ind)'!H$6:H$37))),ABS(-100+(100*(('10 (ind)'!H8-MIN('10 (ind)'!H$6:H$37))/(MAX('10 (ind)'!H$6:H$37)-MIN('10 (ind)'!H$6:H$37))))))*H$42</f>
        <v>2.5739644970414202</v>
      </c>
      <c r="I10" s="87">
        <f>IF('10 (ind)'!I$1="si",100*(('10 (ind)'!I8-MIN('10 (ind)'!I$6:I$37))/(MAX('10 (ind)'!I$6:I$37)-MIN('10 (ind)'!I$6:I$37))),ABS(-100+(100*(('10 (ind)'!I8-MIN('10 (ind)'!I$6:I$37))/(MAX('10 (ind)'!I$6:I$37)-MIN('10 (ind)'!I$6:I$37))))))*I$42</f>
        <v>7.3076923076923066</v>
      </c>
      <c r="J10" s="87">
        <f>IF('08 (ind)'!J$1="si",100*(('08 (ind)'!J8-MIN('08 (ind)'!J$6:J$37))/(MAX('08 (ind)'!J$6:J$37)-MIN('08 (ind)'!J$6:J$37))),ABS(-100+(100*(('08 (ind)'!J8-MIN('08 (ind)'!J$6:J$37))/(MAX('08 (ind)'!J$6:J$37)-MIN('08 (ind)'!J$6:J$37))))))*J$42</f>
        <v>1.9951051767402954</v>
      </c>
      <c r="K10" s="87">
        <f>IF('08 (ind)'!K$1="si",100*(('08 (ind)'!K8-MIN('08 (ind)'!K$6:K$37))/(MAX('08 (ind)'!K$6:K$37)-MIN('08 (ind)'!K$6:K$37))),ABS(-100+(100*(('08 (ind)'!K8-MIN('08 (ind)'!K$6:K$37))/(MAX('08 (ind)'!K$6:K$37)-MIN('08 (ind)'!K$6:K$37))))))*K$42</f>
        <v>10.906935383029873</v>
      </c>
      <c r="L10" s="87">
        <f>IF('08 (ind)'!L$1="si",100*(('08 (ind)'!L8-MIN('08 (ind)'!L$6:L$37))/(MAX('08 (ind)'!L$6:L$37)-MIN('08 (ind)'!L$6:L$37))),ABS(-100+(100*(('08 (ind)'!L8-MIN('08 (ind)'!L$6:L$37))/(MAX('08 (ind)'!L$6:L$37)-MIN('08 (ind)'!L$6:L$37))))))*L$42</f>
        <v>7.2499445164304932</v>
      </c>
      <c r="M10" s="87">
        <f>IF('08 (ind)'!M$1="si",100*(('08 (ind)'!M8-MIN('08 (ind)'!M$6:M$37))/(MAX('08 (ind)'!M$6:M$37)-MIN('08 (ind)'!M$6:M$37))),ABS(-100+(100*(('08 (ind)'!M8-MIN('08 (ind)'!M$6:M$37))/(MAX('08 (ind)'!M$6:M$37)-MIN('08 (ind)'!M$6:M$37))))))*M$42</f>
        <v>0.1017454958426092</v>
      </c>
      <c r="N10" s="87">
        <f>IF('08 (ind)'!N$1="si",100*(('08 (ind)'!N8-MIN('08 (ind)'!N$6:N$37))/(MAX('08 (ind)'!N$6:N$37)-MIN('08 (ind)'!N$6:N$37))),ABS(-100+(100*(('08 (ind)'!N8-MIN('08 (ind)'!N$6:N$37))/(MAX('08 (ind)'!N$6:N$37)-MIN('08 (ind)'!N$6:N$37))))))*N$42</f>
        <v>4.2654993237434979</v>
      </c>
      <c r="O10" s="87">
        <f>IF('08 (ind)'!O$1="si",100*(('08 (ind)'!O8-MIN('08 (ind)'!O$6:O$37))/(MAX('08 (ind)'!O$6:O$37)-MIN('08 (ind)'!O$6:O$37))),ABS(-100+(100*(('08 (ind)'!O8-MIN('08 (ind)'!O$6:O$37))/(MAX('08 (ind)'!O$6:O$37)-MIN('08 (ind)'!O$6:O$37))))))*O$42</f>
        <v>7.9287347953597953</v>
      </c>
      <c r="P10" s="87">
        <f>IF('08 (ind)'!P$1="si",100*(('08 (ind)'!P8-MIN('08 (ind)'!P$6:P$37))/(MAX('08 (ind)'!P$6:P$37)-MIN('08 (ind)'!P$6:P$37))),ABS(-100+(100*(('08 (ind)'!P8-MIN('08 (ind)'!P$6:P$37))/(MAX('08 (ind)'!P$6:P$37)-MIN('08 (ind)'!P$6:P$37))))))*P$42</f>
        <v>1.7861495980079538</v>
      </c>
      <c r="Q10" s="87">
        <f>IF('08 (ind)'!Q$1="si",100*(('08 (ind)'!Q8-MIN('08 (ind)'!Q$6:Q$37))/(MAX('08 (ind)'!Q$6:Q$37)-MIN('08 (ind)'!Q$6:Q$37))),ABS(-100+(100*(('08 (ind)'!Q8-MIN('08 (ind)'!Q$6:Q$37))/(MAX('08 (ind)'!Q$6:Q$37)-MIN('08 (ind)'!Q$6:Q$37))))))*Q$42</f>
        <v>0.47040505368236529</v>
      </c>
      <c r="R10" s="87">
        <f>IF('08 (ind)'!R$1="si",100*(('08 (ind)'!R8-MIN('08 (ind)'!R$6:R$37))/(MAX('08 (ind)'!R$6:R$37)-MIN('08 (ind)'!R$6:R$37))),ABS(-100+(100*(('08 (ind)'!R8-MIN('08 (ind)'!R$6:R$37))/(MAX('08 (ind)'!R$6:R$37)-MIN('08 (ind)'!R$6:R$37))))))*R$42</f>
        <v>2.9128083451278142E-2</v>
      </c>
      <c r="S10" s="75">
        <f>ABS(ABS(('08 (ind)'!S8-((MAX('08 (ind)'!S$6:S$37)+MIN('08 (ind)'!S$6:S$37))/2))/(((MAX('08 (ind)'!S$6:S$37)+MIN('08 (ind)'!S$6:S$37))/2)-MAX('08 (ind)'!S$6:S$37))*100)-100)*S$42</f>
        <v>3.6780370298437757</v>
      </c>
      <c r="T10" s="87">
        <f>IF('08 (ind)'!T$1="si",100*(('08 (ind)'!T8-MIN('08 (ind)'!T$6:T$37))/(MAX('08 (ind)'!T$6:T$37)-MIN('08 (ind)'!T$6:T$37))),ABS(-100+(100*(('08 (ind)'!T8-MIN('08 (ind)'!T$6:T$37))/(MAX('08 (ind)'!T$6:T$37)-MIN('08 (ind)'!T$6:T$37))))))*T$42</f>
        <v>0.88259026416222874</v>
      </c>
      <c r="U10" s="87">
        <f>IF('08 (ind)'!U$1="si",100*(('08 (ind)'!U8-MIN('08 (ind)'!U$6:U$37))/(MAX('08 (ind)'!U$6:U$37)-MIN('08 (ind)'!U$6:U$37))),ABS(-100+(100*(('08 (ind)'!U8-MIN('08 (ind)'!U$6:U$37))/(MAX('08 (ind)'!U$6:U$37)-MIN('08 (ind)'!U$6:U$37))))))*U$42</f>
        <v>4.3455565705337342</v>
      </c>
      <c r="V10" s="87">
        <f>IF('08 (ind)'!V$1="si",100*(('08 (ind)'!V8-MIN('08 (ind)'!V$6:V$37))/(MAX('08 (ind)'!V$6:V$37)-MIN('08 (ind)'!V$6:V$37))),ABS(-100+(100*(('08 (ind)'!V8-MIN('08 (ind)'!V$6:V$37))/(MAX('08 (ind)'!V$6:V$37)-MIN('08 (ind)'!V$6:V$37))))))*V$42</f>
        <v>4.1294791719989075</v>
      </c>
      <c r="W10" s="87">
        <f>IF('08 (ind)'!W$1="si",100*(('08 (ind)'!W8-MIN('08 (ind)'!W$6:W$37))/(MAX('08 (ind)'!W$6:W$37)-MIN('08 (ind)'!W$6:W$37))),ABS(-100+(100*(('08 (ind)'!W8-MIN('08 (ind)'!W$6:W$37))/(MAX('08 (ind)'!W$6:W$37)-MIN('08 (ind)'!W$6:W$37))))))*W$42</f>
        <v>10.468117831508634</v>
      </c>
      <c r="X10" s="87">
        <f>IF('08 (ind)'!X$1="si",100*(('08 (ind)'!X8-MIN('08 (ind)'!X$6:X$37))/(MAX('08 (ind)'!X$6:X$37)-MIN('08 (ind)'!X$6:X$37))),ABS(-100+(100*(('08 (ind)'!X8-MIN('08 (ind)'!X$6:X$37))/(MAX('08 (ind)'!X$6:X$37)-MIN('08 (ind)'!X$6:X$37))))))*X$42</f>
        <v>7.3769331555778459</v>
      </c>
      <c r="Y10" s="87">
        <f>IF('08 (ind)'!Y$1="si",100*(('08 (ind)'!Y8-MIN('08 (ind)'!Y$6:Y$37))/(MAX('08 (ind)'!Y$6:Y$37)-MIN('08 (ind)'!Y$6:Y$37))),ABS(-100+(100*(('08 (ind)'!Y8-MIN('08 (ind)'!Y$6:Y$37))/(MAX('08 (ind)'!Y$6:Y$37)-MIN('08 (ind)'!Y$6:Y$37))))))*Y$42</f>
        <v>7.8610361684089805</v>
      </c>
      <c r="Z10" s="87">
        <f>IF('08 (ind)'!Z$1="si",100*(('08 (ind)'!Z8-MIN('08 (ind)'!Z$6:Z$37))/(MAX('08 (ind)'!Z$6:Z$37)-MIN('08 (ind)'!Z$6:Z$37))),ABS(-100+(100*(('08 (ind)'!Z8-MIN('08 (ind)'!Z$6:Z$37))/(MAX('08 (ind)'!Z$6:Z$37)-MIN('08 (ind)'!Z$6:Z$37))))))*Z$42</f>
        <v>6.7057177735586793</v>
      </c>
      <c r="AA10" s="87">
        <f>IF('08 (ind)'!AA$1="si",100*(('08 (ind)'!AA8-MIN('08 (ind)'!AA$6:AA$37))/(MAX('08 (ind)'!AA$6:AA$37)-MIN('08 (ind)'!AA$6:AA$37))),ABS(-100+(100*(('08 (ind)'!AA8-MIN('08 (ind)'!AA$6:AA$37))/(MAX('08 (ind)'!AA$6:AA$37)-MIN('08 (ind)'!AA$6:AA$37))))))*AA$42</f>
        <v>9.0942160785740249</v>
      </c>
      <c r="AB10" s="87">
        <f>IF('08 (ind)'!AB$1="si",100*(('08 (ind)'!AB8-MIN('08 (ind)'!AB$6:AB$37))/(MAX('08 (ind)'!AB$6:AB$37)-MIN('08 (ind)'!AB$6:AB$37))),ABS(-100+(100*(('08 (ind)'!AB8-MIN('08 (ind)'!AB$6:AB$37))/(MAX('08 (ind)'!AB$6:AB$37)-MIN('08 (ind)'!AB$6:AB$37))))))*AB$42</f>
        <v>4.5926747691838488</v>
      </c>
      <c r="AC10" s="87">
        <f>IF('08 (ind)'!AC$1="si",100*(('08 (ind)'!AC8-MIN('08 (ind)'!AC$6:AC$37))/(MAX('08 (ind)'!AC$6:AC$37)-MIN('08 (ind)'!AC$6:AC$37))),ABS(-100+(100*(('08 (ind)'!AC8-MIN('08 (ind)'!AC$6:AC$37))/(MAX('08 (ind)'!AC$6:AC$37)-MIN('08 (ind)'!AC$6:AC$37))))))*AC$42</f>
        <v>7.4801925188940457</v>
      </c>
      <c r="AD10" s="87">
        <f>IF('08 (ind)'!AD$1="si",100*(('08 (ind)'!AD8-MIN('08 (ind)'!AD$6:AD$37))/(MAX('08 (ind)'!AD$6:AD$37)-MIN('08 (ind)'!AD$6:AD$37))),ABS(-100+(100*(('08 (ind)'!AD8-MIN('08 (ind)'!AD$6:AD$37))/(MAX('08 (ind)'!AD$6:AD$37)-MIN('08 (ind)'!AD$6:AD$37))))))*AD$42</f>
        <v>1.04418958803756</v>
      </c>
      <c r="AE10" s="87">
        <f>IF('08 (ind)'!AE$1="si",100*(('08 (ind)'!AE8-MIN('08 (ind)'!AE$6:AE$37))/(MAX('08 (ind)'!AE$6:AE$37)-MIN('08 (ind)'!AE$6:AE$37))),ABS(-100+(100*(('08 (ind)'!AE8-MIN('08 (ind)'!AE$6:AE$37))/(MAX('08 (ind)'!AE$6:AE$37)-MIN('08 (ind)'!AE$6:AE$37))))))*AE$42</f>
        <v>3.1255260753274392</v>
      </c>
      <c r="AF10" s="87">
        <f>IF('08 (ind)'!AF$1="si",100*(('08 (ind)'!AF8-MIN('08 (ind)'!AF$6:AF$37))/(MAX('08 (ind)'!AF$6:AF$37)-MIN('08 (ind)'!AF$6:AF$37))),ABS(-100+(100*(('08 (ind)'!AF8-MIN('08 (ind)'!AF$6:AF$37))/(MAX('08 (ind)'!AF$6:AF$37)-MIN('08 (ind)'!AF$6:AF$37))))))*AF$42</f>
        <v>8.2159483489880198</v>
      </c>
      <c r="AG10" s="87">
        <f>IF('08 (ind)'!AG$1="si",100*(('08 (ind)'!AG8-MIN('08 (ind)'!AG$6:AG$37))/(MAX('08 (ind)'!AG$6:AG$37)-MIN('08 (ind)'!AG$6:AG$37))),ABS(-100+(100*(('08 (ind)'!AG8-MIN('08 (ind)'!AG$6:AG$37))/(MAX('08 (ind)'!AG$6:AG$37)-MIN('08 (ind)'!AG$6:AG$37))))))*AG$42</f>
        <v>2.5451227912664565</v>
      </c>
      <c r="AH10" s="87">
        <f>IF('08 (ind)'!AH$1="si",100*(('08 (ind)'!AH8-MIN('08 (ind)'!AH$6:AH$37))/(MAX('08 (ind)'!AH$6:AH$37)-MIN('08 (ind)'!AH$6:AH$37))),ABS(-100+(100*(('08 (ind)'!AH8-MIN('08 (ind)'!AH$6:AH$37))/(MAX('08 (ind)'!AH$6:AH$37)-MIN('08 (ind)'!AH$6:AH$37))))))*AH$42</f>
        <v>0.58028722475020911</v>
      </c>
      <c r="AI10" s="87">
        <f>IF('08 (ind)'!AI$1="si",100*(('08 (ind)'!AI8-MIN('08 (ind)'!AI$6:AI$37))/(MAX('08 (ind)'!AI$6:AI$37)-MIN('08 (ind)'!AI$6:AI$37))),ABS(-100+(100*(('08 (ind)'!AI8-MIN('08 (ind)'!AI$6:AI$37))/(MAX('08 (ind)'!AI$6:AI$37)-MIN('08 (ind)'!AI$6:AI$37))))))*AI$42</f>
        <v>0</v>
      </c>
      <c r="AJ10" s="87">
        <f>IF('08 (ind)'!AJ$1="si",100*(('08 (ind)'!AJ8-MIN('08 (ind)'!AJ$6:AJ$37))/(MAX('08 (ind)'!AJ$6:AJ$37)-MIN('08 (ind)'!AJ$6:AJ$37))),ABS(-100+(100*(('08 (ind)'!AJ8-MIN('08 (ind)'!AJ$6:AJ$37))/(MAX('08 (ind)'!AJ$6:AJ$37)-MIN('08 (ind)'!AJ$6:AJ$37))))))*AJ$42</f>
        <v>6.5074982202895217</v>
      </c>
      <c r="AK10" s="87">
        <f>IF('08 (ind)'!AK$1="si",100*(('08 (ind)'!AK8-MIN('08 (ind)'!AK$6:AK$37))/(MAX('08 (ind)'!AK$6:AK$37)-MIN('08 (ind)'!AK$6:AK$37))),ABS(-100+(100*(('08 (ind)'!AK8-MIN('08 (ind)'!AK$6:AK$37))/(MAX('08 (ind)'!AK$6:AK$37)-MIN('08 (ind)'!AK$6:AK$37))))))*AK$42</f>
        <v>0.53563077809284843</v>
      </c>
      <c r="AL10" s="87">
        <f>IF('08 (ind)'!AL$1="si",100*(('08 (ind)'!AL8-MIN('08 (ind)'!AL$6:AL$37))/(MAX('08 (ind)'!AL$6:AL$37)-MIN('08 (ind)'!AL$6:AL$37))),ABS(-100+(100*(('08 (ind)'!AL8-MIN('08 (ind)'!AL$6:AL$37))/(MAX('08 (ind)'!AL$6:AL$37)-MIN('08 (ind)'!AL$6:AL$37))))))*AL$42</f>
        <v>6.7404184662322466</v>
      </c>
      <c r="AM10" s="87">
        <f>IF('08 (ind)'!AM$1="si",100*(('08 (ind)'!AM8-MIN('08 (ind)'!AM$6:AM$37))/(MAX('08 (ind)'!AM$6:AM$37)-MIN('08 (ind)'!AM$6:AM$37))),ABS(-100+(100*(('08 (ind)'!AM8-MIN('08 (ind)'!AM$6:AM$37))/(MAX('08 (ind)'!AM$6:AM$37)-MIN('08 (ind)'!AM$6:AM$37))))))*AM$42</f>
        <v>4.0191967671789444</v>
      </c>
      <c r="AN10" s="87">
        <f>IF('08 (ind)'!AN$1="si",100*(('08 (ind)'!AN8-MIN('08 (ind)'!AN$6:AN$37))/(MAX('08 (ind)'!AN$6:AN$37)-MIN('08 (ind)'!AN$6:AN$37))),ABS(-100+(100*(('08 (ind)'!AN8-MIN('08 (ind)'!AN$6:AN$37))/(MAX('08 (ind)'!AN$6:AN$37)-MIN('08 (ind)'!AN$6:AN$37))))))*AN$42</f>
        <v>13.657348576506024</v>
      </c>
      <c r="AO10" s="87">
        <f>IF('08 (ind)'!AO$1="si",100*(('08 (ind)'!AO8-MIN('08 (ind)'!AO$6:AO$37))/(MAX('08 (ind)'!AO$6:AO$37)-MIN('08 (ind)'!AO$6:AO$37))),ABS(-100+(100*(('08 (ind)'!AO8-MIN('08 (ind)'!AO$6:AO$37))/(MAX('08 (ind)'!AO$6:AO$37)-MIN('08 (ind)'!AO$6:AO$37))))))*AO$42</f>
        <v>11.077968654833446</v>
      </c>
      <c r="AP10" s="87">
        <f>IF('08 (ind)'!AP$1="si",100*(('08 (ind)'!AP8-MIN('08 (ind)'!AP$6:AP$37))/(MAX('08 (ind)'!AP$6:AP$37)-MIN('08 (ind)'!AP$6:AP$37))),ABS(-100+(100*(('08 (ind)'!AP8-MIN('08 (ind)'!AP$6:AP$37))/(MAX('08 (ind)'!AP$6:AP$37)-MIN('08 (ind)'!AP$6:AP$37))))))*AP$42</f>
        <v>12.271954287500765</v>
      </c>
      <c r="AQ10" s="87">
        <f>IF('08 (ind)'!AQ$1="si",100*(('08 (ind)'!AQ8-MIN('08 (ind)'!AQ$6:AQ$37))/(MAX('08 (ind)'!AQ$6:AQ$37)-MIN('08 (ind)'!AQ$6:AQ$37))),ABS(-100+(100*(('08 (ind)'!AQ8-MIN('08 (ind)'!AQ$6:AQ$37))/(MAX('08 (ind)'!AQ$6:AQ$37)-MIN('08 (ind)'!AQ$6:AQ$37))))))*AQ$42</f>
        <v>2.73240892774208</v>
      </c>
      <c r="AR10" s="87">
        <f>IF('08 (ind)'!AR$1="si",100*(('08 (ind)'!AR8-MIN('08 (ind)'!AR$6:AR$37))/(MAX('08 (ind)'!AR$6:AR$37)-MIN('08 (ind)'!AR$6:AR$37))),ABS(-100+(100*(('08 (ind)'!AR8-MIN('08 (ind)'!AR$6:AR$37))/(MAX('08 (ind)'!AR$6:AR$37)-MIN('08 (ind)'!AR$6:AR$37))))))*AR$42</f>
        <v>8.9011379039867062</v>
      </c>
      <c r="AS10" s="87">
        <f>IF('08 (ind)'!AS$1="si",100*(('08 (ind)'!AS8-MIN('08 (ind)'!AS$6:AS$37))/(MAX('08 (ind)'!AS$6:AS$37)-MIN('08 (ind)'!AS$6:AS$37))),ABS(-100+(100*(('08 (ind)'!AS8-MIN('08 (ind)'!AS$6:AS$37))/(MAX('08 (ind)'!AS$6:AS$37)-MIN('08 (ind)'!AS$6:AS$37))))))*AS$42</f>
        <v>8.9248260493883294</v>
      </c>
      <c r="AT10" s="87">
        <f>IF('08 (ind)'!AT$1="si",100*(('08 (ind)'!AT8-MIN('08 (ind)'!AT$6:AT$37))/(MAX('08 (ind)'!AT$6:AT$37)-MIN('08 (ind)'!AT$6:AT$37))),ABS(-100+(100*(('08 (ind)'!AT8-MIN('08 (ind)'!AT$6:AT$37))/(MAX('08 (ind)'!AT$6:AT$37)-MIN('08 (ind)'!AT$6:AT$37))))))*AT$42</f>
        <v>0</v>
      </c>
      <c r="AU10" s="87">
        <f>IF('08 (ind)'!AU$1="si",100*(('08 (ind)'!AU8-MIN('08 (ind)'!AU$6:AU$37))/(MAX('08 (ind)'!AU$6:AU$37)-MIN('08 (ind)'!AU$6:AU$37))),ABS(-100+(100*(('08 (ind)'!AU8-MIN('08 (ind)'!AU$6:AU$37))/(MAX('08 (ind)'!AU$6:AU$37)-MIN('08 (ind)'!AU$6:AU$37))))))*AU$42</f>
        <v>10.640138408304496</v>
      </c>
      <c r="AV10" s="87">
        <f>IF('08 (ind)'!AV$1="si",100*(('08 (ind)'!AV8-MIN('08 (ind)'!AV$6:AV$37))/(MAX('08 (ind)'!AV$6:AV$37)-MIN('08 (ind)'!AV$6:AV$37))),ABS(-100+(100*(('08 (ind)'!AV8-MIN('08 (ind)'!AV$6:AV$37))/(MAX('08 (ind)'!AV$6:AV$37)-MIN('08 (ind)'!AV$6:AV$37))))))*AV$42</f>
        <v>0</v>
      </c>
      <c r="AW10" s="87">
        <f>IF('08 (ind)'!AW$1="si",100*(('08 (ind)'!AW8-MIN('08 (ind)'!AW$6:AW$37))/(MAX('08 (ind)'!AW$6:AW$37)-MIN('08 (ind)'!AW$6:AW$37))),ABS(-100+(100*(('08 (ind)'!AW8-MIN('08 (ind)'!AW$6:AW$37))/(MAX('08 (ind)'!AW$6:AW$37)-MIN('08 (ind)'!AW$6:AW$37))))))*AW$42</f>
        <v>14.279588336192109</v>
      </c>
      <c r="AX10" s="87">
        <f>IF('08 (ind)'!AX$1="si",100*(('08 (ind)'!AX8-MIN('08 (ind)'!AX$6:AX$37))/(MAX('08 (ind)'!AX$6:AX$37)-MIN('08 (ind)'!AX$6:AX$37))),ABS(-100+(100*(('08 (ind)'!AX8-MIN('08 (ind)'!AX$6:AX$37))/(MAX('08 (ind)'!AX$6:AX$37)-MIN('08 (ind)'!AX$6:AX$37))))))*AX$42</f>
        <v>14.279588336192109</v>
      </c>
      <c r="AY10" s="87">
        <f>IF('08 (ind)'!AY$1="si",100*(('08 (ind)'!AY8-MIN('08 (ind)'!AY$6:AY$37))/(MAX('08 (ind)'!AY$6:AY$37)-MIN('08 (ind)'!AY$6:AY$37))),ABS(-100+(100*(('08 (ind)'!AY8-MIN('08 (ind)'!AY$6:AY$37))/(MAX('08 (ind)'!AY$6:AY$37)-MIN('08 (ind)'!AY$6:AY$37))))))*AY$42</f>
        <v>15.464700904966977</v>
      </c>
      <c r="AZ10" s="87">
        <f>IF('08 (ind)'!AZ$1="si",100*(('08 (ind)'!AZ8-MIN('08 (ind)'!AZ$6:AZ$37))/(MAX('08 (ind)'!AZ$6:AZ$37)-MIN('08 (ind)'!AZ$6:AZ$37))),ABS(-100+(100*(('08 (ind)'!AZ8-MIN('08 (ind)'!AZ$6:AZ$37))/(MAX('08 (ind)'!AZ$6:AZ$37)-MIN('08 (ind)'!AZ$6:AZ$37))))))*AZ$42</f>
        <v>7.1397941680960546</v>
      </c>
      <c r="BA10" s="87">
        <f>IF('08 (ind)'!BA$1="si",100*(('08 (ind)'!BA8-MIN('08 (ind)'!BA$6:BA$37))/(MAX('08 (ind)'!BA$6:BA$37)-MIN('08 (ind)'!BA$6:BA$37))),ABS(-100+(100*(('08 (ind)'!BA8-MIN('08 (ind)'!BA$6:BA$37))/(MAX('08 (ind)'!BA$6:BA$37)-MIN('08 (ind)'!BA$6:BA$37))))))*BA$42</f>
        <v>1.6089918916880845</v>
      </c>
      <c r="BB10" s="87">
        <f>IF('08 (ind)'!BB$1="si",100*(('08 (ind)'!BB8-MIN('08 (ind)'!BB$6:BB$37))/(MAX('08 (ind)'!BB$6:BB$37)-MIN('08 (ind)'!BB$6:BB$37))),ABS(-100+(100*(('08 (ind)'!BB8-MIN('08 (ind)'!BB$6:BB$37))/(MAX('08 (ind)'!BB$6:BB$37)-MIN('08 (ind)'!BB$6:BB$37))))))*BB$42</f>
        <v>5.3377321295385656</v>
      </c>
      <c r="BC10" s="87">
        <f>IF('08 (ind)'!BC$1="si",100*(('08 (ind)'!BC8-MIN('08 (ind)'!BC$6:BC$37))/(MAX('08 (ind)'!BC$6:BC$37)-MIN('08 (ind)'!BC$6:BC$37))),ABS(-100+(100*(('08 (ind)'!BC8-MIN('08 (ind)'!BC$6:BC$37))/(MAX('08 (ind)'!BC$6:BC$37)-MIN('08 (ind)'!BC$6:BC$37))))))*BC$42</f>
        <v>0.77981700894010808</v>
      </c>
      <c r="BD10" s="87">
        <f>IF('08 (ind)'!BD$1="si",100*(('08 (ind)'!BD8-MIN('08 (ind)'!BD$6:BD$37))/(MAX('08 (ind)'!BD$6:BD$37)-MIN('08 (ind)'!BD$6:BD$37))),ABS(-100+(100*(('08 (ind)'!BD8-MIN('08 (ind)'!BD$6:BD$37))/(MAX('08 (ind)'!BD$6:BD$37)-MIN('08 (ind)'!BD$6:BD$37))))))*BD$42</f>
        <v>1.4223565850652566</v>
      </c>
      <c r="BE10" s="87">
        <f>IF('08 (ind)'!BE$1="si",100*(('08 (ind)'!BE8-MIN('08 (ind)'!BE$6:BE$37))/(MAX('08 (ind)'!BE$6:BE$37)-MIN('08 (ind)'!BE$6:BE$37))),ABS(-100+(100*(('08 (ind)'!BE8-MIN('08 (ind)'!BE$6:BE$37))/(MAX('08 (ind)'!BE$6:BE$37)-MIN('08 (ind)'!BE$6:BE$37))))))*BE$42</f>
        <v>8.8269044046252958</v>
      </c>
      <c r="BF10" s="87">
        <f>IF('08 (ind)'!BF$1="si",100*(('08 (ind)'!BF8-MIN('08 (ind)'!BF$6:BF$37))/(MAX('08 (ind)'!BF$6:BF$37)-MIN('08 (ind)'!BF$6:BF$37))),ABS(-100+(100*(('08 (ind)'!BF8-MIN('08 (ind)'!BF$6:BF$37))/(MAX('08 (ind)'!BF$6:BF$37)-MIN('08 (ind)'!BF$6:BF$37))))))*BF$42</f>
        <v>7.4128735279636295</v>
      </c>
      <c r="BG10" s="87">
        <f>IF('08 (ind)'!BG$1="si",100*(('08 (ind)'!BG8-MIN('08 (ind)'!BG$6:BG$37))/(MAX('08 (ind)'!BG$6:BG$37)-MIN('08 (ind)'!BG$6:BG$37))),ABS(-100+(100*(('08 (ind)'!BG8-MIN('08 (ind)'!BG$6:BG$37))/(MAX('08 (ind)'!BG$6:BG$37)-MIN('08 (ind)'!BG$6:BG$37))))))*BG$42</f>
        <v>3.686461567834483</v>
      </c>
      <c r="BH10" s="87">
        <f>IF('08 (ind)'!BH$1="si",100*(('08 (ind)'!BH8-MIN('08 (ind)'!BH$6:BH$37))/(MAX('08 (ind)'!BH$6:BH$37)-MIN('08 (ind)'!BH$6:BH$37))),ABS(-100+(100*(('08 (ind)'!BH8-MIN('08 (ind)'!BH$6:BH$37))/(MAX('08 (ind)'!BH$6:BH$37)-MIN('08 (ind)'!BH$6:BH$37))))))*BH$42</f>
        <v>0.20899056466451321</v>
      </c>
      <c r="BI10" s="87">
        <f>IF('08 (ind)'!BI$1="si",100*(('08 (ind)'!BI8-MIN('08 (ind)'!BI$6:BI$37))/(MAX('08 (ind)'!BI$6:BI$37)-MIN('08 (ind)'!BI$6:BI$37))),ABS(-100+(100*(('08 (ind)'!BI8-MIN('08 (ind)'!BI$6:BI$37))/(MAX('08 (ind)'!BI$6:BI$37)-MIN('08 (ind)'!BI$6:BI$37))))))*BI$42</f>
        <v>5.6921972399214926</v>
      </c>
      <c r="BJ10" s="87">
        <f>IF('08 (ind)'!BJ$1="si",100*(('08 (ind)'!BJ8-MIN('08 (ind)'!BJ$6:BJ$37))/(MAX('08 (ind)'!BJ$6:BJ$37)-MIN('08 (ind)'!BJ$6:BJ$37))),ABS(-100+(100*(('08 (ind)'!BJ8-MIN('08 (ind)'!BJ$6:BJ$37))/(MAX('08 (ind)'!BJ$6:BJ$37)-MIN('08 (ind)'!BJ$6:BJ$37))))))*BJ$42</f>
        <v>1.1366075978431462</v>
      </c>
      <c r="BK10" s="87">
        <f>IF('08 (ind)'!BK$1="si",100*(('08 (ind)'!BK8-MIN('08 (ind)'!BK$6:BK$37))/(MAX('08 (ind)'!BK$6:BK$37)-MIN('08 (ind)'!BK$6:BK$37))),ABS(-100+(100*(('08 (ind)'!BK8-MIN('08 (ind)'!BK$6:BK$37))/(MAX('08 (ind)'!BK$6:BK$37)-MIN('08 (ind)'!BK$6:BK$37))))))*BK$42</f>
        <v>5.8787183334804478</v>
      </c>
      <c r="BL10" s="87">
        <f>IF('08 (ind)'!BL$1="si",100*(('08 (ind)'!BL8-MIN('08 (ind)'!BL$6:BL$37))/(MAX('08 (ind)'!BL$6:BL$37)-MIN('08 (ind)'!BL$6:BL$37))),ABS(-100+(100*(('08 (ind)'!BL8-MIN('08 (ind)'!BL$6:BL$37))/(MAX('08 (ind)'!BL$6:BL$37)-MIN('08 (ind)'!BL$6:BL$37))))))*BL$42</f>
        <v>3.9646265546198367</v>
      </c>
      <c r="BM10" s="87">
        <f>IF('08 (ind)'!BM$1="si",100*(('08 (ind)'!BM8-MIN('08 (ind)'!BM$6:BM$37))/(MAX('08 (ind)'!BM$6:BM$37)-MIN('08 (ind)'!BM$6:BM$37))),ABS(-100+(100*(('08 (ind)'!BM8-MIN('08 (ind)'!BM$6:BM$37))/(MAX('08 (ind)'!BM$6:BM$37)-MIN('08 (ind)'!BM$6:BM$37))))))*BM$42</f>
        <v>3.6363800693745163</v>
      </c>
      <c r="BN10" s="87">
        <f>IF('08 (ind)'!BN$1="si",100*(('08 (ind)'!BN8-MIN('08 (ind)'!BN$6:BN$37))/(MAX('08 (ind)'!BN$6:BN$37)-MIN('08 (ind)'!BN$6:BN$37))),ABS(-100+(100*(('08 (ind)'!BN8-MIN('08 (ind)'!BN$6:BN$37))/(MAX('08 (ind)'!BN$6:BN$37)-MIN('08 (ind)'!BN$6:BN$37))))))*BN$42</f>
        <v>1.4830547774298684</v>
      </c>
      <c r="BO10" s="87">
        <f>IF('08 (ind)'!BO$1="si",100*(('08 (ind)'!BO8-MIN('08 (ind)'!BO$6:BO$37))/(MAX('08 (ind)'!BO$6:BO$37)-MIN('08 (ind)'!BO$6:BO$37))),ABS(-100+(100*(('08 (ind)'!BO8-MIN('08 (ind)'!BO$6:BO$37))/(MAX('08 (ind)'!BO$6:BO$37)-MIN('08 (ind)'!BO$6:BO$37))))))*BO$42</f>
        <v>1.6425512121721111</v>
      </c>
      <c r="BP10" s="87">
        <f>IF('08 (ind)'!BP$1="si",100*(('08 (ind)'!BP8-MIN('08 (ind)'!BP$6:BP$37))/(MAX('08 (ind)'!BP$6:BP$37)-MIN('08 (ind)'!BP$6:BP$37))),ABS(-100+(100*(('08 (ind)'!BP8-MIN('08 (ind)'!BP$6:BP$37))/(MAX('08 (ind)'!BP$6:BP$37)-MIN('08 (ind)'!BP$6:BP$37))))))*BP$42</f>
        <v>2.1500675203507038</v>
      </c>
      <c r="BQ10" s="87">
        <f>IF('08 (ind)'!BQ$1="si",100*(('08 (ind)'!BQ8-MIN('08 (ind)'!BQ$6:BQ$37))/(MAX('08 (ind)'!BQ$6:BQ$37)-MIN('08 (ind)'!BQ$6:BQ$37))),ABS(-100+(100*(('08 (ind)'!BQ8-MIN('08 (ind)'!BQ$6:BQ$37))/(MAX('08 (ind)'!BQ$6:BQ$37)-MIN('08 (ind)'!BQ$6:BQ$37))))))*BQ$42</f>
        <v>3.193723202869923</v>
      </c>
      <c r="BR10" s="87">
        <f>IF('08 (ind)'!BR$1="si",100*(('08 (ind)'!BR8-MIN('08 (ind)'!BR$6:BR$37))/(MAX('08 (ind)'!BR$6:BR$37)-MIN('08 (ind)'!BR$6:BR$37))),ABS(-100+(100*(('08 (ind)'!BR8-MIN('08 (ind)'!BR$6:BR$37))/(MAX('08 (ind)'!BR$6:BR$37)-MIN('08 (ind)'!BR$6:BR$37))))))*BR$42</f>
        <v>0.55920689014670888</v>
      </c>
      <c r="BS10" s="87">
        <f>IF('08 (ind)'!BS$1="si",100*(('08 (ind)'!BS8-MIN('08 (ind)'!BS$6:BS$37))/(MAX('08 (ind)'!BS$6:BS$37)-MIN('08 (ind)'!BS$6:BS$37))),ABS(-100+(100*(('08 (ind)'!BS8-MIN('08 (ind)'!BS$6:BS$37))/(MAX('08 (ind)'!BS$6:BS$37)-MIN('08 (ind)'!BS$6:BS$37))))))*BS$42</f>
        <v>0</v>
      </c>
      <c r="BT10" s="75">
        <f>IF('08 (ind)'!BT$1="si",100*(('08 (ind)'!BT8-MIN('08 (ind)'!BT$6:BT$37))/(MAX('08 (ind)'!BT$6:BT$37)-MIN('08 (ind)'!BT$6:BT$37))),ABS(-100+(100*(('08 (ind)'!BT8-MIN('08 (ind)'!BT$6:BT$37))/(MAX('08 (ind)'!BR$6:BR$37)-MIN('08 (ind)'!BT$6:BT$37))))))*BT$42</f>
        <v>5.209983063927794</v>
      </c>
      <c r="BU10" s="87">
        <f>IF('08 (ind)'!BU$1="si",100*(('08 (ind)'!BU8-MIN('08 (ind)'!BU$6:BU$37))/(MAX('08 (ind)'!BU$6:BU$37)-MIN('08 (ind)'!BU$6:BU$37))),ABS(-100+(100*(('08 (ind)'!BU8-MIN('08 (ind)'!BU$6:BU$37))/(MAX('08 (ind)'!BU$6:BU$37)-MIN('08 (ind)'!BU$6:BU$37))))))*BU$42</f>
        <v>2.5173109616501956</v>
      </c>
      <c r="BV10" s="87">
        <f>IF('08 (ind)'!BV$1="si",100*(('08 (ind)'!BV8-MIN('08 (ind)'!BV$6:BV$37))/(MAX('08 (ind)'!BV$6:BV$37)-MIN('08 (ind)'!BV$6:BV$37))),ABS(-100+(100*(('08 (ind)'!BV8-MIN('08 (ind)'!BV$6:BV$37))/(MAX('08 (ind)'!BV$6:BV$37)-MIN('08 (ind)'!BV$6:BV$37))))))*BV$42</f>
        <v>0</v>
      </c>
      <c r="BW10" s="87">
        <f>IF('08 (ind)'!BW$1="si",100*(('08 (ind)'!BW8-MIN('08 (ind)'!BW$6:BW$37))/(MAX('08 (ind)'!BW$6:BW$37)-MIN('08 (ind)'!BW$6:BW$37))),ABS(-100+(100*(('08 (ind)'!BW8-MIN('08 (ind)'!BW$6:BW$37))/(MAX('08 (ind)'!BW$6:BW$37)-MIN('08 (ind)'!BW$6:BW$37))))))*BW$42</f>
        <v>0</v>
      </c>
      <c r="BX10" s="87">
        <f>IF('08 (ind)'!BX$1="si",100*(('08 (ind)'!BX8-MIN('08 (ind)'!BX$6:BX$37))/(MAX('08 (ind)'!BX$6:BX$37)-MIN('08 (ind)'!BX$6:BX$37))),ABS(-100+(100*(('08 (ind)'!BX8-MIN('08 (ind)'!BX$6:BX$37))/(MAX('08 (ind)'!BX$6:BX$37)-MIN('08 (ind)'!BX$6:BX$37))))))*BX$42</f>
        <v>5.3303552420534537</v>
      </c>
      <c r="BY10" s="87">
        <f>IF('08 (ind)'!BY$1="si",100*(('08 (ind)'!BY8-MIN('08 (ind)'!BY$6:BY$37))/(MAX('08 (ind)'!BY$6:BY$37)-MIN('08 (ind)'!BY$6:BY$37))),ABS(-100+(100*(('08 (ind)'!BY8-MIN('08 (ind)'!BY$6:BY$37))/(MAX('08 (ind)'!BY$6:BY$37)-MIN('08 (ind)'!BY$6:BY$37))))))*BY$42</f>
        <v>0</v>
      </c>
      <c r="BZ10" s="87">
        <f>IF('08 (ind)'!BZ$1="si",100*(('08 (ind)'!BZ8-MIN('08 (ind)'!BZ$6:BZ$37))/(MAX('08 (ind)'!BZ$6:BZ$37)-MIN('08 (ind)'!BZ$6:BZ$37))),ABS(-100+(100*(('08 (ind)'!BZ8-MIN('08 (ind)'!BZ$6:BZ$37))/(MAX('08 (ind)'!BZ$6:BZ$37)-MIN('08 (ind)'!BZ$6:BZ$37))))))*BZ$42</f>
        <v>16.403976574664703</v>
      </c>
      <c r="CA10" s="87">
        <f>IF('08 (ind)'!CA$1="si",100*(('08 (ind)'!CA8-MIN('08 (ind)'!CA$6:CA$37))/(MAX('08 (ind)'!CA$6:CA$37)-MIN('08 (ind)'!CA$6:CA$37))),ABS(-100+(100*(('08 (ind)'!CA8-MIN('08 (ind)'!CA$6:CA$37))/(MAX('08 (ind)'!CA$6:CA$37)-MIN('08 (ind)'!CA$6:CA$37))))))*CA$42</f>
        <v>0</v>
      </c>
      <c r="CB10" s="87">
        <f>IF('08 (ind)'!CB$1="si",100*(('08 (ind)'!CB8-MIN('08 (ind)'!CB$6:CB$37))/(MAX('08 (ind)'!CB$6:CB$37)-MIN('08 (ind)'!CB$6:CB$37))),ABS(-100+(100*(('08 (ind)'!CB8-MIN('08 (ind)'!CB$6:CB$37))/(MAX('08 (ind)'!CB$6:CB$37)-MIN('08 (ind)'!CB$6:CB$37))))))*CB$42</f>
        <v>4.0679986232860124</v>
      </c>
      <c r="CC10" s="87">
        <f>IF('08 (ind)'!CC$1="si",100*(('08 (ind)'!CC8-MIN('08 (ind)'!CC$6:CC$37))/(MAX('08 (ind)'!CC$6:CC$37)-MIN('08 (ind)'!CC$6:CC$37))),ABS(-100+(100*(('08 (ind)'!CC8-MIN('08 (ind)'!CC$6:CC$37))/(MAX('08 (ind)'!CC$6:CC$37)-MIN('08 (ind)'!CC$6:CC$37))))))*CC$42</f>
        <v>10.610063830619458</v>
      </c>
      <c r="CD10" s="87">
        <f>IF('08 (ind)'!CD$1="si",100*(('08 (ind)'!CD8-MIN('08 (ind)'!CD$6:CD$37))/(MAX('08 (ind)'!CD$6:CD$37)-MIN('08 (ind)'!CD$6:CD$37))),ABS(-100+(100*(('08 (ind)'!CD8-MIN('08 (ind)'!CD$6:CD$37))/(MAX('08 (ind)'!CD$6:CD$37)-MIN('08 (ind)'!CD$6:CD$37))))))*CD$42</f>
        <v>3.0811944050161122</v>
      </c>
      <c r="CE10" s="87">
        <f>IF('08 (ind)'!CE$1="si",100*(('08 (ind)'!CE8-MIN('08 (ind)'!CE$6:CE$37))/(MAX('08 (ind)'!CE$6:CE$37)-MIN('08 (ind)'!CE$6:CE$37))),ABS(-100+(100*(('08 (ind)'!CE8-MIN('08 (ind)'!CE$6:CE$37))/(MAX('08 (ind)'!CE$6:CE$37)-MIN('08 (ind)'!CE$6:CE$37))))))*CE$42</f>
        <v>8.4531162719445607</v>
      </c>
      <c r="CF10" s="87">
        <f>IF('08 (ind)'!CF$1="si",100*(('08 (ind)'!CF8-MIN('08 (ind)'!CF$6:CF$37))/(MAX('08 (ind)'!CF$6:CF$37)-MIN('08 (ind)'!CF$6:CF$37))),ABS(-100+(100*(('08 (ind)'!CF8-MIN('08 (ind)'!CF$6:CF$37))/(MAX('08 (ind)'!CF$6:CF$37)-MIN('08 (ind)'!CF$6:CF$37))))))*CF$42</f>
        <v>0.72889639007683071</v>
      </c>
      <c r="CG10" s="87">
        <f>IF('08 (ind)'!CG$1="si",100*(('08 (ind)'!CG8-MIN('08 (ind)'!CG$6:CG$37))/(MAX('08 (ind)'!CG$6:CG$37)-MIN('08 (ind)'!CG$6:CG$37))),ABS(-100+(100*(('08 (ind)'!CG8-MIN('08 (ind)'!CG$6:CG$37))/(MAX('08 (ind)'!CG$6:CG$37)-MIN('08 (ind)'!CG$6:CG$37))))))*CG$42</f>
        <v>12.476932076365756</v>
      </c>
      <c r="CH10" s="87">
        <f>IF('08 (ind)'!CH$1="si",100*(('08 (ind)'!CH8-MIN('08 (ind)'!CH$6:CH$37))/(MAX('08 (ind)'!CH$6:CH$37)-MIN('08 (ind)'!CH$6:CH$37))),ABS(-100+(100*(('08 (ind)'!CH8-MIN('08 (ind)'!CH$6:CH$37))/(MAX('08 (ind)'!CH$6:CH$37)-MIN('08 (ind)'!CH$6:CH$37))))))*CH$42</f>
        <v>2.5790333877805462</v>
      </c>
      <c r="CI10" s="87">
        <f>IF('08 (ind)'!CI$1="si",100*(('08 (ind)'!CI8-MIN('08 (ind)'!CI$6:CI$37))/(MAX('08 (ind)'!CI$6:CI$37)-MIN('08 (ind)'!CI$6:CI$37))),ABS(-100+(100*(('08 (ind)'!CI8-MIN('08 (ind)'!CI$6:CI$37))/(MAX('08 (ind)'!CI$6:CI$37)-MIN('08 (ind)'!CI$6:CI$37))))))*CI$42</f>
        <v>8.0616859287862717</v>
      </c>
      <c r="CJ10" s="87">
        <f>IF('08 (ind)'!CJ$1="si",100*(('08 (ind)'!CJ8-MIN('08 (ind)'!CJ$6:CJ$37))/(MAX('08 (ind)'!CJ$6:CJ$37)-MIN('08 (ind)'!CJ$6:CJ$37))),ABS(-100+(100*(('08 (ind)'!CJ8-MIN('08 (ind)'!CJ$6:CJ$37))/(MAX('08 (ind)'!CJ$6:CJ$37)-MIN('08 (ind)'!CJ$6:CJ$37))))))*CJ$42</f>
        <v>0.9995563898972849</v>
      </c>
      <c r="CK10" s="87">
        <f>IF('08 (ind)'!CK$1="si",100*(('08 (ind)'!CK8-MIN('08 (ind)'!CK$6:CK$37))/(MAX('08 (ind)'!CK$6:CK$37)-MIN('08 (ind)'!CK$6:CK$37))),ABS(-100+(100*(('08 (ind)'!CK8-MIN('08 (ind)'!CK$6:CK$37))/(MAX('08 (ind)'!CK$6:CK$37)-MIN('08 (ind)'!CK$6:CK$37))))))*CK$42</f>
        <v>11.973121526504624</v>
      </c>
      <c r="CL10" s="87">
        <f>IF('08 (ind)'!CL$1="si",100*(('08 (ind)'!CL8-MIN('08 (ind)'!CL$6:CL$37))/(MAX('08 (ind)'!CL$6:CL$37)-MIN('08 (ind)'!CL$6:CL$37))),ABS(-100+(100*(('08 (ind)'!CL8-MIN('08 (ind)'!CL$6:CL$37))/(MAX('08 (ind)'!CL$6:CL$37)-MIN('08 (ind)'!CL$6:CL$37))))))*CL$42</f>
        <v>3.3031467465893574</v>
      </c>
      <c r="CM10" s="87">
        <f>IF('08 (ind)'!CM$1="si",100*(('08 (ind)'!CM8-MIN('08 (ind)'!CM$6:CM$37))/(MAX('08 (ind)'!CM$6:CM$37)-MIN('08 (ind)'!CM$6:CM$37))),ABS(-100+(100*(('08 (ind)'!CM8-MIN('08 (ind)'!CM$6:CM$37))/(MAX('08 (ind)'!CM$6:CM$37)-MIN('08 (ind)'!CM$6:CM$37))))))*CM$42</f>
        <v>13.662847603251461</v>
      </c>
    </row>
    <row r="11" spans="1:91">
      <c r="A11" s="18" t="s">
        <v>219</v>
      </c>
      <c r="B11" s="87">
        <f>IF('08 (ind)'!B$1="si",100*(('08 (ind)'!B9-MIN('08 (ind)'!B$6:B$37))/(MAX('08 (ind)'!B$6:B$37)-MIN('08 (ind)'!B$6:B$37))),ABS(-100+(100*(('08 (ind)'!B9-MIN('08 (ind)'!B$6:B$37))/(MAX('08 (ind)'!B$6:B$37)-MIN('08 (ind)'!B$6:B$37))))))</f>
        <v>2.2514332684670788</v>
      </c>
      <c r="C11" s="87">
        <f>IF('08 (ind)'!C$1="si",100*(('08 (ind)'!C9-MIN('08 (ind)'!C$6:C$37))/(MAX('08 (ind)'!C$6:C$37)-MIN('08 (ind)'!C$6:C$37))),ABS(-100+(100*(('08 (ind)'!C9-MIN('08 (ind)'!C$6:C$37))/(MAX('08 (ind)'!C$6:C$37)-MIN('08 (ind)'!C$6:C$37))))))</f>
        <v>42.598016002186505</v>
      </c>
      <c r="D11" s="87">
        <f>IF('08 (ind)'!D$1="si",100*(('08 (ind)'!D9-MIN('08 (ind)'!D$6:D$37))/(MAX('08 (ind)'!D$6:D$37)-MIN('08 (ind)'!D$6:D$37))),ABS(-100+(100*(('08 (ind)'!D9-MIN('08 (ind)'!D$6:D$37))/(MAX('08 (ind)'!D$6:D$37)-MIN('08 (ind)'!D$6:D$37))))))*D$42</f>
        <v>15.384615384615383</v>
      </c>
      <c r="E11" s="87">
        <f>IF('08 (ind)'!E$1="si",100*(('08 (ind)'!E9-MIN('08 (ind)'!E$6:E$37))/(MAX('08 (ind)'!E$6:E$37)-MIN('08 (ind)'!E$6:E$37))),ABS(-100+(100*(('08 (ind)'!E9-MIN('08 (ind)'!E$6:E$37))/(MAX('08 (ind)'!E$6:E$37)-MIN('08 (ind)'!E$6:E$37))))))*E$42</f>
        <v>7.6395801246288029</v>
      </c>
      <c r="F11" s="87">
        <f>IF('10 (ind)'!F$1="si",100*(('10 (ind)'!F9-MIN('10 (ind)'!F$6:F$37))/(MAX('10 (ind)'!F$6:F$37)-MIN('10 (ind)'!F$6:F$37))),ABS(-100+(100*(('10 (ind)'!F9-MIN('10 (ind)'!F$6:F$37))/(MAX('10 (ind)'!F$6:F$37)-MIN('10 (ind)'!F$6:F$37))))))*F$42</f>
        <v>4.3203371970495272</v>
      </c>
      <c r="G11" s="87">
        <f>IF('10 (ind)'!G$1="si",100*(('10 (ind)'!G9-MIN('10 (ind)'!G$6:G$37))/(MAX('10 (ind)'!G$6:G$37)-MIN('10 (ind)'!G$6:G$37))),ABS(-100+(100*(('10 (ind)'!G9-MIN('10 (ind)'!G$6:G$37))/(MAX('10 (ind)'!G$6:G$37)-MIN('10 (ind)'!G$6:G$37))))))*G$42</f>
        <v>3.1942633637548896</v>
      </c>
      <c r="H11" s="87">
        <f>IF('10 (ind)'!H$1="si",100*(('10 (ind)'!H9-MIN('10 (ind)'!H$6:H$37))/(MAX('10 (ind)'!H$6:H$37)-MIN('10 (ind)'!H$6:H$37))),ABS(-100+(100*(('10 (ind)'!H9-MIN('10 (ind)'!H$6:H$37))/(MAX('10 (ind)'!H$6:H$37)-MIN('10 (ind)'!H$6:H$37))))))*H$42</f>
        <v>7.6923076923076916</v>
      </c>
      <c r="I11" s="87">
        <f>IF('10 (ind)'!I$1="si",100*(('10 (ind)'!I9-MIN('10 (ind)'!I$6:I$37))/(MAX('10 (ind)'!I$6:I$37)-MIN('10 (ind)'!I$6:I$37))),ABS(-100+(100*(('10 (ind)'!I9-MIN('10 (ind)'!I$6:I$37))/(MAX('10 (ind)'!I$6:I$37)-MIN('10 (ind)'!I$6:I$37))))))*I$42</f>
        <v>2.0192307692307696</v>
      </c>
      <c r="J11" s="87">
        <f>IF('08 (ind)'!J$1="si",100*(('08 (ind)'!J9-MIN('08 (ind)'!J$6:J$37))/(MAX('08 (ind)'!J$6:J$37)-MIN('08 (ind)'!J$6:J$37))),ABS(-100+(100*(('08 (ind)'!J9-MIN('08 (ind)'!J$6:J$37))/(MAX('08 (ind)'!J$6:J$37)-MIN('08 (ind)'!J$6:J$37))))))*J$42</f>
        <v>1.195823910282227</v>
      </c>
      <c r="K11" s="87">
        <f>IF('08 (ind)'!K$1="si",100*(('08 (ind)'!K9-MIN('08 (ind)'!K$6:K$37))/(MAX('08 (ind)'!K$6:K$37)-MIN('08 (ind)'!K$6:K$37))),ABS(-100+(100*(('08 (ind)'!K9-MIN('08 (ind)'!K$6:K$37))/(MAX('08 (ind)'!K$6:K$37)-MIN('08 (ind)'!K$6:K$37))))))*K$42</f>
        <v>13.69792940767341</v>
      </c>
      <c r="L11" s="87">
        <f>IF('08 (ind)'!L$1="si",100*(('08 (ind)'!L9-MIN('08 (ind)'!L$6:L$37))/(MAX('08 (ind)'!L$6:L$37)-MIN('08 (ind)'!L$6:L$37))),ABS(-100+(100*(('08 (ind)'!L9-MIN('08 (ind)'!L$6:L$37))/(MAX('08 (ind)'!L$6:L$37)-MIN('08 (ind)'!L$6:L$37))))))*L$42</f>
        <v>7.2526482558914198</v>
      </c>
      <c r="M11" s="87">
        <f>IF('08 (ind)'!M$1="si",100*(('08 (ind)'!M9-MIN('08 (ind)'!M$6:M$37))/(MAX('08 (ind)'!M$6:M$37)-MIN('08 (ind)'!M$6:M$37))),ABS(-100+(100*(('08 (ind)'!M9-MIN('08 (ind)'!M$6:M$37))/(MAX('08 (ind)'!M$6:M$37)-MIN('08 (ind)'!M$6:M$37))))))*M$42</f>
        <v>0</v>
      </c>
      <c r="N11" s="87">
        <f>IF('08 (ind)'!N$1="si",100*(('08 (ind)'!N9-MIN('08 (ind)'!N$6:N$37))/(MAX('08 (ind)'!N$6:N$37)-MIN('08 (ind)'!N$6:N$37))),ABS(-100+(100*(('08 (ind)'!N9-MIN('08 (ind)'!N$6:N$37))/(MAX('08 (ind)'!N$6:N$37)-MIN('08 (ind)'!N$6:N$37))))))*N$42</f>
        <v>13.049719431032223</v>
      </c>
      <c r="O11" s="87">
        <f>IF('08 (ind)'!O$1="si",100*(('08 (ind)'!O9-MIN('08 (ind)'!O$6:O$37))/(MAX('08 (ind)'!O$6:O$37)-MIN('08 (ind)'!O$6:O$37))),ABS(-100+(100*(('08 (ind)'!O9-MIN('08 (ind)'!O$6:O$37))/(MAX('08 (ind)'!O$6:O$37)-MIN('08 (ind)'!O$6:O$37))))))*O$42</f>
        <v>8.5386374719259344</v>
      </c>
      <c r="P11" s="87">
        <f>IF('08 (ind)'!P$1="si",100*(('08 (ind)'!P9-MIN('08 (ind)'!P$6:P$37))/(MAX('08 (ind)'!P$6:P$37)-MIN('08 (ind)'!P$6:P$37))),ABS(-100+(100*(('08 (ind)'!P9-MIN('08 (ind)'!P$6:P$37))/(MAX('08 (ind)'!P$6:P$37)-MIN('08 (ind)'!P$6:P$37))))))*P$42</f>
        <v>1.1698219299877475</v>
      </c>
      <c r="Q11" s="87">
        <f>IF('08 (ind)'!Q$1="si",100*(('08 (ind)'!Q9-MIN('08 (ind)'!Q$6:Q$37))/(MAX('08 (ind)'!Q$6:Q$37)-MIN('08 (ind)'!Q$6:Q$37))),ABS(-100+(100*(('08 (ind)'!Q9-MIN('08 (ind)'!Q$6:Q$37))/(MAX('08 (ind)'!Q$6:Q$37)-MIN('08 (ind)'!Q$6:Q$37))))))*Q$42</f>
        <v>3.9091860557873384</v>
      </c>
      <c r="R11" s="87">
        <f>IF('08 (ind)'!R$1="si",100*(('08 (ind)'!R9-MIN('08 (ind)'!R$6:R$37))/(MAX('08 (ind)'!R$6:R$37)-MIN('08 (ind)'!R$6:R$37))),ABS(-100+(100*(('08 (ind)'!R9-MIN('08 (ind)'!R$6:R$37))/(MAX('08 (ind)'!R$6:R$37)-MIN('08 (ind)'!R$6:R$37))))))*R$42</f>
        <v>1.5871192962209862E-3</v>
      </c>
      <c r="S11" s="75">
        <f>ABS(ABS(('08 (ind)'!S9-((MAX('08 (ind)'!S$6:S$37)+MIN('08 (ind)'!S$6:S$37))/2))/(((MAX('08 (ind)'!S$6:S$37)+MIN('08 (ind)'!S$6:S$37))/2)-MAX('08 (ind)'!S$6:S$37))*100)-100)*S$42</f>
        <v>1.2350814616109272E-15</v>
      </c>
      <c r="T11" s="87">
        <f>IF('08 (ind)'!T$1="si",100*(('08 (ind)'!T9-MIN('08 (ind)'!T$6:T$37))/(MAX('08 (ind)'!T$6:T$37)-MIN('08 (ind)'!T$6:T$37))),ABS(-100+(100*(('08 (ind)'!T9-MIN('08 (ind)'!T$6:T$37))/(MAX('08 (ind)'!T$6:T$37)-MIN('08 (ind)'!T$6:T$37))))))*T$42</f>
        <v>0</v>
      </c>
      <c r="U11" s="87">
        <f>IF('08 (ind)'!U$1="si",100*(('08 (ind)'!U9-MIN('08 (ind)'!U$6:U$37))/(MAX('08 (ind)'!U$6:U$37)-MIN('08 (ind)'!U$6:U$37))),ABS(-100+(100*(('08 (ind)'!U9-MIN('08 (ind)'!U$6:U$37))/(MAX('08 (ind)'!U$6:U$37)-MIN('08 (ind)'!U$6:U$37))))))*U$42</f>
        <v>4.3455565705337342</v>
      </c>
      <c r="V11" s="87">
        <f>IF('08 (ind)'!V$1="si",100*(('08 (ind)'!V9-MIN('08 (ind)'!V$6:V$37))/(MAX('08 (ind)'!V$6:V$37)-MIN('08 (ind)'!V$6:V$37))),ABS(-100+(100*(('08 (ind)'!V9-MIN('08 (ind)'!V$6:V$37))/(MAX('08 (ind)'!V$6:V$37)-MIN('08 (ind)'!V$6:V$37))))))*V$42</f>
        <v>4.2015049715105164</v>
      </c>
      <c r="W11" s="87">
        <f>IF('08 (ind)'!W$1="si",100*(('08 (ind)'!W9-MIN('08 (ind)'!W$6:W$37))/(MAX('08 (ind)'!W$6:W$37)-MIN('08 (ind)'!W$6:W$37))),ABS(-100+(100*(('08 (ind)'!W9-MIN('08 (ind)'!W$6:W$37))/(MAX('08 (ind)'!W$6:W$37)-MIN('08 (ind)'!W$6:W$37))))))*W$42</f>
        <v>5.7444075623348478</v>
      </c>
      <c r="X11" s="87">
        <f>IF('08 (ind)'!X$1="si",100*(('08 (ind)'!X9-MIN('08 (ind)'!X$6:X$37))/(MAX('08 (ind)'!X$6:X$37)-MIN('08 (ind)'!X$6:X$37))),ABS(-100+(100*(('08 (ind)'!X9-MIN('08 (ind)'!X$6:X$37))/(MAX('08 (ind)'!X$6:X$37)-MIN('08 (ind)'!X$6:X$37))))))*X$42</f>
        <v>4.8347138795544495</v>
      </c>
      <c r="Y11" s="87">
        <f>IF('08 (ind)'!Y$1="si",100*(('08 (ind)'!Y9-MIN('08 (ind)'!Y$6:Y$37))/(MAX('08 (ind)'!Y$6:Y$37)-MIN('08 (ind)'!Y$6:Y$37))),ABS(-100+(100*(('08 (ind)'!Y9-MIN('08 (ind)'!Y$6:Y$37))/(MAX('08 (ind)'!Y$6:Y$37)-MIN('08 (ind)'!Y$6:Y$37))))))*Y$42</f>
        <v>5.0046119568515257</v>
      </c>
      <c r="Z11" s="87">
        <f>IF('08 (ind)'!Z$1="si",100*(('08 (ind)'!Z9-MIN('08 (ind)'!Z$6:Z$37))/(MAX('08 (ind)'!Z$6:Z$37)-MIN('08 (ind)'!Z$6:Z$37))),ABS(-100+(100*(('08 (ind)'!Z9-MIN('08 (ind)'!Z$6:Z$37))/(MAX('08 (ind)'!Z$6:Z$37)-MIN('08 (ind)'!Z$6:Z$37))))))*Z$42</f>
        <v>2.5924680392430699</v>
      </c>
      <c r="AA11" s="87">
        <f>IF('08 (ind)'!AA$1="si",100*(('08 (ind)'!AA9-MIN('08 (ind)'!AA$6:AA$37))/(MAX('08 (ind)'!AA$6:AA$37)-MIN('08 (ind)'!AA$6:AA$37))),ABS(-100+(100*(('08 (ind)'!AA9-MIN('08 (ind)'!AA$6:AA$37))/(MAX('08 (ind)'!AA$6:AA$37)-MIN('08 (ind)'!AA$6:AA$37))))))*AA$42</f>
        <v>6.3312607827074512</v>
      </c>
      <c r="AB11" s="87">
        <f>IF('08 (ind)'!AB$1="si",100*(('08 (ind)'!AB9-MIN('08 (ind)'!AB$6:AB$37))/(MAX('08 (ind)'!AB$6:AB$37)-MIN('08 (ind)'!AB$6:AB$37))),ABS(-100+(100*(('08 (ind)'!AB9-MIN('08 (ind)'!AB$6:AB$37))/(MAX('08 (ind)'!AB$6:AB$37)-MIN('08 (ind)'!AB$6:AB$37))))))*AB$42</f>
        <v>5.2047102145979114</v>
      </c>
      <c r="AC11" s="87">
        <f>IF('08 (ind)'!AC$1="si",100*(('08 (ind)'!AC9-MIN('08 (ind)'!AC$6:AC$37))/(MAX('08 (ind)'!AC$6:AC$37)-MIN('08 (ind)'!AC$6:AC$37))),ABS(-100+(100*(('08 (ind)'!AC9-MIN('08 (ind)'!AC$6:AC$37))/(MAX('08 (ind)'!AC$6:AC$37)-MIN('08 (ind)'!AC$6:AC$37))))))*AC$42</f>
        <v>7.7134195976841431</v>
      </c>
      <c r="AD11" s="87">
        <f>IF('08 (ind)'!AD$1="si",100*(('08 (ind)'!AD9-MIN('08 (ind)'!AD$6:AD$37))/(MAX('08 (ind)'!AD$6:AD$37)-MIN('08 (ind)'!AD$6:AD$37))),ABS(-100+(100*(('08 (ind)'!AD9-MIN('08 (ind)'!AD$6:AD$37))/(MAX('08 (ind)'!AD$6:AD$37)-MIN('08 (ind)'!AD$6:AD$37))))))*AD$42</f>
        <v>3.1727366871467555</v>
      </c>
      <c r="AE11" s="87">
        <f>IF('08 (ind)'!AE$1="si",100*(('08 (ind)'!AE9-MIN('08 (ind)'!AE$6:AE$37))/(MAX('08 (ind)'!AE$6:AE$37)-MIN('08 (ind)'!AE$6:AE$37))),ABS(-100+(100*(('08 (ind)'!AE9-MIN('08 (ind)'!AE$6:AE$37))/(MAX('08 (ind)'!AE$6:AE$37)-MIN('08 (ind)'!AE$6:AE$37))))))*AE$42</f>
        <v>2.1156268795843909</v>
      </c>
      <c r="AF11" s="87">
        <f>IF('08 (ind)'!AF$1="si",100*(('08 (ind)'!AF9-MIN('08 (ind)'!AF$6:AF$37))/(MAX('08 (ind)'!AF$6:AF$37)-MIN('08 (ind)'!AF$6:AF$37))),ABS(-100+(100*(('08 (ind)'!AF9-MIN('08 (ind)'!AF$6:AF$37))/(MAX('08 (ind)'!AF$6:AF$37)-MIN('08 (ind)'!AF$6:AF$37))))))*AF$42</f>
        <v>3.6155227880446024</v>
      </c>
      <c r="AG11" s="87">
        <f>IF('08 (ind)'!AG$1="si",100*(('08 (ind)'!AG9-MIN('08 (ind)'!AG$6:AG$37))/(MAX('08 (ind)'!AG$6:AG$37)-MIN('08 (ind)'!AG$6:AG$37))),ABS(-100+(100*(('08 (ind)'!AG9-MIN('08 (ind)'!AG$6:AG$37))/(MAX('08 (ind)'!AG$6:AG$37)-MIN('08 (ind)'!AG$6:AG$37))))))*AG$42</f>
        <v>0.91817720950751891</v>
      </c>
      <c r="AH11" s="87">
        <f>IF('08 (ind)'!AH$1="si",100*(('08 (ind)'!AH9-MIN('08 (ind)'!AH$6:AH$37))/(MAX('08 (ind)'!AH$6:AH$37)-MIN('08 (ind)'!AH$6:AH$37))),ABS(-100+(100*(('08 (ind)'!AH9-MIN('08 (ind)'!AH$6:AH$37))/(MAX('08 (ind)'!AH$6:AH$37)-MIN('08 (ind)'!AH$6:AH$37))))))*AH$42</f>
        <v>2.7926322691103773</v>
      </c>
      <c r="AI11" s="87">
        <f>IF('08 (ind)'!AI$1="si",100*(('08 (ind)'!AI9-MIN('08 (ind)'!AI$6:AI$37))/(MAX('08 (ind)'!AI$6:AI$37)-MIN('08 (ind)'!AI$6:AI$37))),ABS(-100+(100*(('08 (ind)'!AI9-MIN('08 (ind)'!AI$6:AI$37))/(MAX('08 (ind)'!AI$6:AI$37)-MIN('08 (ind)'!AI$6:AI$37))))))*AI$42</f>
        <v>4.1579441702129384E-2</v>
      </c>
      <c r="AJ11" s="87">
        <f>IF('08 (ind)'!AJ$1="si",100*(('08 (ind)'!AJ9-MIN('08 (ind)'!AJ$6:AJ$37))/(MAX('08 (ind)'!AJ$6:AJ$37)-MIN('08 (ind)'!AJ$6:AJ$37))),ABS(-100+(100*(('08 (ind)'!AJ9-MIN('08 (ind)'!AJ$6:AJ$37))/(MAX('08 (ind)'!AJ$6:AJ$37)-MIN('08 (ind)'!AJ$6:AJ$37))))))*AJ$42</f>
        <v>7.4584833165683717</v>
      </c>
      <c r="AK11" s="87">
        <f>IF('08 (ind)'!AK$1="si",100*(('08 (ind)'!AK9-MIN('08 (ind)'!AK$6:AK$37))/(MAX('08 (ind)'!AK$6:AK$37)-MIN('08 (ind)'!AK$6:AK$37))),ABS(-100+(100*(('08 (ind)'!AK9-MIN('08 (ind)'!AK$6:AK$37))/(MAX('08 (ind)'!AK$6:AK$37)-MIN('08 (ind)'!AK$6:AK$37))))))*AK$42</f>
        <v>0.78305841925448738</v>
      </c>
      <c r="AL11" s="87">
        <f>IF('08 (ind)'!AL$1="si",100*(('08 (ind)'!AL9-MIN('08 (ind)'!AL$6:AL$37))/(MAX('08 (ind)'!AL$6:AL$37)-MIN('08 (ind)'!AL$6:AL$37))),ABS(-100+(100*(('08 (ind)'!AL9-MIN('08 (ind)'!AL$6:AL$37))/(MAX('08 (ind)'!AL$6:AL$37)-MIN('08 (ind)'!AL$6:AL$37))))))*AL$42</f>
        <v>9.926140230638488</v>
      </c>
      <c r="AM11" s="87">
        <f>IF('08 (ind)'!AM$1="si",100*(('08 (ind)'!AM9-MIN('08 (ind)'!AM$6:AM$37))/(MAX('08 (ind)'!AM$6:AM$37)-MIN('08 (ind)'!AM$6:AM$37))),ABS(-100+(100*(('08 (ind)'!AM9-MIN('08 (ind)'!AM$6:AM$37))/(MAX('08 (ind)'!AM$6:AM$37)-MIN('08 (ind)'!AM$6:AM$37))))))*AM$42</f>
        <v>5.5466607397457164</v>
      </c>
      <c r="AN11" s="87">
        <f>IF('08 (ind)'!AN$1="si",100*(('08 (ind)'!AN9-MIN('08 (ind)'!AN$6:AN$37))/(MAX('08 (ind)'!AN$6:AN$37)-MIN('08 (ind)'!AN$6:AN$37))),ABS(-100+(100*(('08 (ind)'!AN9-MIN('08 (ind)'!AN$6:AN$37))/(MAX('08 (ind)'!AN$6:AN$37)-MIN('08 (ind)'!AN$6:AN$37))))))*AN$42</f>
        <v>9.7348343118530938</v>
      </c>
      <c r="AO11" s="87">
        <f>IF('08 (ind)'!AO$1="si",100*(('08 (ind)'!AO9-MIN('08 (ind)'!AO$6:AO$37))/(MAX('08 (ind)'!AO$6:AO$37)-MIN('08 (ind)'!AO$6:AO$37))),ABS(-100+(100*(('08 (ind)'!AO9-MIN('08 (ind)'!AO$6:AO$37))/(MAX('08 (ind)'!AO$6:AO$37)-MIN('08 (ind)'!AO$6:AO$37))))))*AO$42</f>
        <v>0</v>
      </c>
      <c r="AP11" s="87">
        <f>IF('08 (ind)'!AP$1="si",100*(('08 (ind)'!AP9-MIN('08 (ind)'!AP$6:AP$37))/(MAX('08 (ind)'!AP$6:AP$37)-MIN('08 (ind)'!AP$6:AP$37))),ABS(-100+(100*(('08 (ind)'!AP9-MIN('08 (ind)'!AP$6:AP$37))/(MAX('08 (ind)'!AP$6:AP$37)-MIN('08 (ind)'!AP$6:AP$37))))))*AP$42</f>
        <v>16.675004168751041</v>
      </c>
      <c r="AQ11" s="87">
        <f>IF('08 (ind)'!AQ$1="si",100*(('08 (ind)'!AQ9-MIN('08 (ind)'!AQ$6:AQ$37))/(MAX('08 (ind)'!AQ$6:AQ$37)-MIN('08 (ind)'!AQ$6:AQ$37))),ABS(-100+(100*(('08 (ind)'!AQ9-MIN('08 (ind)'!AQ$6:AQ$37))/(MAX('08 (ind)'!AQ$6:AQ$37)-MIN('08 (ind)'!AQ$6:AQ$37))))))*AQ$42</f>
        <v>16.675004168751041</v>
      </c>
      <c r="AR11" s="87">
        <f>IF('08 (ind)'!AR$1="si",100*(('08 (ind)'!AR9-MIN('08 (ind)'!AR$6:AR$37))/(MAX('08 (ind)'!AR$6:AR$37)-MIN('08 (ind)'!AR$6:AR$37))),ABS(-100+(100*(('08 (ind)'!AR9-MIN('08 (ind)'!AR$6:AR$37))/(MAX('08 (ind)'!AR$6:AR$37)-MIN('08 (ind)'!AR$6:AR$37))))))*AR$42</f>
        <v>5.7697795550705004</v>
      </c>
      <c r="AS11" s="87">
        <f>IF('08 (ind)'!AS$1="si",100*(('08 (ind)'!AS9-MIN('08 (ind)'!AS$6:AS$37))/(MAX('08 (ind)'!AS$6:AS$37)-MIN('08 (ind)'!AS$6:AS$37))),ABS(-100+(100*(('08 (ind)'!AS9-MIN('08 (ind)'!AS$6:AS$37))/(MAX('08 (ind)'!AS$6:AS$37)-MIN('08 (ind)'!AS$6:AS$37))))))*AS$42</f>
        <v>10.863249806721541</v>
      </c>
      <c r="AT11" s="87">
        <f>IF('08 (ind)'!AT$1="si",100*(('08 (ind)'!AT9-MIN('08 (ind)'!AT$6:AT$37))/(MAX('08 (ind)'!AT$6:AT$37)-MIN('08 (ind)'!AT$6:AT$37))),ABS(-100+(100*(('08 (ind)'!AT9-MIN('08 (ind)'!AT$6:AT$37))/(MAX('08 (ind)'!AT$6:AT$37)-MIN('08 (ind)'!AT$6:AT$37))))))*AT$42</f>
        <v>0</v>
      </c>
      <c r="AU11" s="87">
        <f>IF('08 (ind)'!AU$1="si",100*(('08 (ind)'!AU9-MIN('08 (ind)'!AU$6:AU$37))/(MAX('08 (ind)'!AU$6:AU$37)-MIN('08 (ind)'!AU$6:AU$37))),ABS(-100+(100*(('08 (ind)'!AU9-MIN('08 (ind)'!AU$6:AU$37))/(MAX('08 (ind)'!AU$6:AU$37)-MIN('08 (ind)'!AU$6:AU$37))))))*AU$42</f>
        <v>16.955017301038065</v>
      </c>
      <c r="AV11" s="87">
        <f>IF('08 (ind)'!AV$1="si",100*(('08 (ind)'!AV9-MIN('08 (ind)'!AV$6:AV$37))/(MAX('08 (ind)'!AV$6:AV$37)-MIN('08 (ind)'!AV$6:AV$37))),ABS(-100+(100*(('08 (ind)'!AV9-MIN('08 (ind)'!AV$6:AV$37))/(MAX('08 (ind)'!AV$6:AV$37)-MIN('08 (ind)'!AV$6:AV$37))))))*AV$42</f>
        <v>24.913344887348355</v>
      </c>
      <c r="AW11" s="87">
        <f>IF('08 (ind)'!AW$1="si",100*(('08 (ind)'!AW9-MIN('08 (ind)'!AW$6:AW$37))/(MAX('08 (ind)'!AW$6:AW$37)-MIN('08 (ind)'!AW$6:AW$37))),ABS(-100+(100*(('08 (ind)'!AW9-MIN('08 (ind)'!AW$6:AW$37))/(MAX('08 (ind)'!AW$6:AW$37)-MIN('08 (ind)'!AW$6:AW$37))))))*AW$42</f>
        <v>4.0707629747947944</v>
      </c>
      <c r="AX11" s="87">
        <f>IF('08 (ind)'!AX$1="si",100*(('08 (ind)'!AX9-MIN('08 (ind)'!AX$6:AX$37))/(MAX('08 (ind)'!AX$6:AX$37)-MIN('08 (ind)'!AX$6:AX$37))),ABS(-100+(100*(('08 (ind)'!AX9-MIN('08 (ind)'!AX$6:AX$37))/(MAX('08 (ind)'!AX$6:AX$37)-MIN('08 (ind)'!AX$6:AX$37))))))*AX$42</f>
        <v>1.1035054290329434</v>
      </c>
      <c r="AY11" s="87">
        <f>IF('08 (ind)'!AY$1="si",100*(('08 (ind)'!AY9-MIN('08 (ind)'!AY$6:AY$37))/(MAX('08 (ind)'!AY$6:AY$37)-MIN('08 (ind)'!AY$6:AY$37))),ABS(-100+(100*(('08 (ind)'!AY9-MIN('08 (ind)'!AY$6:AY$37))/(MAX('08 (ind)'!AY$6:AY$37)-MIN('08 (ind)'!AY$6:AY$37))))))*AY$42</f>
        <v>10.012973330663202</v>
      </c>
      <c r="AZ11" s="87">
        <f>IF('08 (ind)'!AZ$1="si",100*(('08 (ind)'!AZ9-MIN('08 (ind)'!AZ$6:AZ$37))/(MAX('08 (ind)'!AZ$6:AZ$37)-MIN('08 (ind)'!AZ$6:AZ$37))),ABS(-100+(100*(('08 (ind)'!AZ9-MIN('08 (ind)'!AZ$6:AZ$37))/(MAX('08 (ind)'!AZ$6:AZ$37)-MIN('08 (ind)'!AZ$6:AZ$37))))))*AZ$42</f>
        <v>0</v>
      </c>
      <c r="BA11" s="87">
        <f>IF('08 (ind)'!BA$1="si",100*(('08 (ind)'!BA9-MIN('08 (ind)'!BA$6:BA$37))/(MAX('08 (ind)'!BA$6:BA$37)-MIN('08 (ind)'!BA$6:BA$37))),ABS(-100+(100*(('08 (ind)'!BA9-MIN('08 (ind)'!BA$6:BA$37))/(MAX('08 (ind)'!BA$6:BA$37)-MIN('08 (ind)'!BA$6:BA$37))))))*BA$42</f>
        <v>7.1397941680960546</v>
      </c>
      <c r="BB11" s="87">
        <f>IF('08 (ind)'!BB$1="si",100*(('08 (ind)'!BB9-MIN('08 (ind)'!BB$6:BB$37))/(MAX('08 (ind)'!BB$6:BB$37)-MIN('08 (ind)'!BB$6:BB$37))),ABS(-100+(100*(('08 (ind)'!BB9-MIN('08 (ind)'!BB$6:BB$37))/(MAX('08 (ind)'!BB$6:BB$37)-MIN('08 (ind)'!BB$6:BB$37))))))*BB$42</f>
        <v>21.440823327615778</v>
      </c>
      <c r="BC11" s="87">
        <f>IF('08 (ind)'!BC$1="si",100*(('08 (ind)'!BC9-MIN('08 (ind)'!BC$6:BC$37))/(MAX('08 (ind)'!BC$6:BC$37)-MIN('08 (ind)'!BC$6:BC$37))),ABS(-100+(100*(('08 (ind)'!BC9-MIN('08 (ind)'!BC$6:BC$37))/(MAX('08 (ind)'!BC$6:BC$37)-MIN('08 (ind)'!BC$6:BC$37))))))*BC$42</f>
        <v>2.1209947813337133</v>
      </c>
      <c r="BD11" s="87">
        <f>IF('08 (ind)'!BD$1="si",100*(('08 (ind)'!BD9-MIN('08 (ind)'!BD$6:BD$37))/(MAX('08 (ind)'!BD$6:BD$37)-MIN('08 (ind)'!BD$6:BD$37))),ABS(-100+(100*(('08 (ind)'!BD9-MIN('08 (ind)'!BD$6:BD$37))/(MAX('08 (ind)'!BD$6:BD$37)-MIN('08 (ind)'!BD$6:BD$37))))))*BD$42</f>
        <v>1.3755697308399488</v>
      </c>
      <c r="BE11" s="87">
        <f>IF('08 (ind)'!BE$1="si",100*(('08 (ind)'!BE9-MIN('08 (ind)'!BE$6:BE$37))/(MAX('08 (ind)'!BE$6:BE$37)-MIN('08 (ind)'!BE$6:BE$37))),ABS(-100+(100*(('08 (ind)'!BE9-MIN('08 (ind)'!BE$6:BE$37))/(MAX('08 (ind)'!BE$6:BE$37)-MIN('08 (ind)'!BE$6:BE$37))))))*BE$42</f>
        <v>2.786997647909522</v>
      </c>
      <c r="BF11" s="87">
        <f>IF('08 (ind)'!BF$1="si",100*(('08 (ind)'!BF9-MIN('08 (ind)'!BF$6:BF$37))/(MAX('08 (ind)'!BF$6:BF$37)-MIN('08 (ind)'!BF$6:BF$37))),ABS(-100+(100*(('08 (ind)'!BF9-MIN('08 (ind)'!BF$6:BF$37))/(MAX('08 (ind)'!BF$6:BF$37)-MIN('08 (ind)'!BF$6:BF$37))))))*BF$42</f>
        <v>4.4239890009335285</v>
      </c>
      <c r="BG11" s="87">
        <f>IF('08 (ind)'!BG$1="si",100*(('08 (ind)'!BG9-MIN('08 (ind)'!BG$6:BG$37))/(MAX('08 (ind)'!BG$6:BG$37)-MIN('08 (ind)'!BG$6:BG$37))),ABS(-100+(100*(('08 (ind)'!BG9-MIN('08 (ind)'!BG$6:BG$37))/(MAX('08 (ind)'!BG$6:BG$37)-MIN('08 (ind)'!BG$6:BG$37))))))*BG$42</f>
        <v>0</v>
      </c>
      <c r="BH11" s="87">
        <f>IF('08 (ind)'!BH$1="si",100*(('08 (ind)'!BH9-MIN('08 (ind)'!BH$6:BH$37))/(MAX('08 (ind)'!BH$6:BH$37)-MIN('08 (ind)'!BH$6:BH$37))),ABS(-100+(100*(('08 (ind)'!BH9-MIN('08 (ind)'!BH$6:BH$37))/(MAX('08 (ind)'!BH$6:BH$37)-MIN('08 (ind)'!BH$6:BH$37))))))*BH$42</f>
        <v>0</v>
      </c>
      <c r="BI11" s="87">
        <f>IF('08 (ind)'!BI$1="si",100*(('08 (ind)'!BI9-MIN('08 (ind)'!BI$6:BI$37))/(MAX('08 (ind)'!BI$6:BI$37)-MIN('08 (ind)'!BI$6:BI$37))),ABS(-100+(100*(('08 (ind)'!BI9-MIN('08 (ind)'!BI$6:BI$37))/(MAX('08 (ind)'!BI$6:BI$37)-MIN('08 (ind)'!BI$6:BI$37))))))*BI$42</f>
        <v>5.4559168160493119</v>
      </c>
      <c r="BJ11" s="87">
        <f>IF('08 (ind)'!BJ$1="si",100*(('08 (ind)'!BJ9-MIN('08 (ind)'!BJ$6:BJ$37))/(MAX('08 (ind)'!BJ$6:BJ$37)-MIN('08 (ind)'!BJ$6:BJ$37))),ABS(-100+(100*(('08 (ind)'!BJ9-MIN('08 (ind)'!BJ$6:BJ$37))/(MAX('08 (ind)'!BJ$6:BJ$37)-MIN('08 (ind)'!BJ$6:BJ$37))))))*BJ$42</f>
        <v>5.8787183334804478</v>
      </c>
      <c r="BK11" s="87">
        <f>IF('08 (ind)'!BK$1="si",100*(('08 (ind)'!BK9-MIN('08 (ind)'!BK$6:BK$37))/(MAX('08 (ind)'!BK$6:BK$37)-MIN('08 (ind)'!BK$6:BK$37))),ABS(-100+(100*(('08 (ind)'!BK9-MIN('08 (ind)'!BK$6:BK$37))/(MAX('08 (ind)'!BK$6:BK$37)-MIN('08 (ind)'!BK$6:BK$37))))))*BK$42</f>
        <v>3.9215542847469989</v>
      </c>
      <c r="BL11" s="87">
        <f>IF('08 (ind)'!BL$1="si",100*(('08 (ind)'!BL9-MIN('08 (ind)'!BL$6:BL$37))/(MAX('08 (ind)'!BL$6:BL$37)-MIN('08 (ind)'!BL$6:BL$37))),ABS(-100+(100*(('08 (ind)'!BL9-MIN('08 (ind)'!BL$6:BL$37))/(MAX('08 (ind)'!BL$6:BL$37)-MIN('08 (ind)'!BL$6:BL$37))))))*BL$42</f>
        <v>0.74804274615468602</v>
      </c>
      <c r="BM11" s="87">
        <f>IF('08 (ind)'!BM$1="si",100*(('08 (ind)'!BM9-MIN('08 (ind)'!BM$6:BM$37))/(MAX('08 (ind)'!BM$6:BM$37)-MIN('08 (ind)'!BM$6:BM$37))),ABS(-100+(100*(('08 (ind)'!BM9-MIN('08 (ind)'!BM$6:BM$37))/(MAX('08 (ind)'!BM$6:BM$37)-MIN('08 (ind)'!BM$6:BM$37))))))*BM$42</f>
        <v>4.3204170511863147</v>
      </c>
      <c r="BN11" s="87">
        <f>IF('08 (ind)'!BN$1="si",100*(('08 (ind)'!BN9-MIN('08 (ind)'!BN$6:BN$37))/(MAX('08 (ind)'!BN$6:BN$37)-MIN('08 (ind)'!BN$6:BN$37))),ABS(-100+(100*(('08 (ind)'!BN9-MIN('08 (ind)'!BN$6:BN$37))/(MAX('08 (ind)'!BN$6:BN$37)-MIN('08 (ind)'!BN$6:BN$37))))))*BN$42</f>
        <v>2.6463886017730602</v>
      </c>
      <c r="BO11" s="87">
        <f>IF('08 (ind)'!BO$1="si",100*(('08 (ind)'!BO9-MIN('08 (ind)'!BO$6:BO$37))/(MAX('08 (ind)'!BO$6:BO$37)-MIN('08 (ind)'!BO$6:BO$37))),ABS(-100+(100*(('08 (ind)'!BO9-MIN('08 (ind)'!BO$6:BO$37))/(MAX('08 (ind)'!BO$6:BO$37)-MIN('08 (ind)'!BO$6:BO$37))))))*BO$42</f>
        <v>0.79637487752298974</v>
      </c>
      <c r="BP11" s="87">
        <f>IF('08 (ind)'!BP$1="si",100*(('08 (ind)'!BP9-MIN('08 (ind)'!BP$6:BP$37))/(MAX('08 (ind)'!BP$6:BP$37)-MIN('08 (ind)'!BP$6:BP$37))),ABS(-100+(100*(('08 (ind)'!BP9-MIN('08 (ind)'!BP$6:BP$37))/(MAX('08 (ind)'!BP$6:BP$37)-MIN('08 (ind)'!BP$6:BP$37))))))*BP$42</f>
        <v>0.76186442915208719</v>
      </c>
      <c r="BQ11" s="87">
        <f>IF('08 (ind)'!BQ$1="si",100*(('08 (ind)'!BQ9-MIN('08 (ind)'!BQ$6:BQ$37))/(MAX('08 (ind)'!BQ$6:BQ$37)-MIN('08 (ind)'!BQ$6:BQ$37))),ABS(-100+(100*(('08 (ind)'!BQ9-MIN('08 (ind)'!BQ$6:BQ$37))/(MAX('08 (ind)'!BQ$6:BQ$37)-MIN('08 (ind)'!BQ$6:BQ$37))))))*BQ$42</f>
        <v>0</v>
      </c>
      <c r="BR11" s="87">
        <f>IF('08 (ind)'!BR$1="si",100*(('08 (ind)'!BR9-MIN('08 (ind)'!BR$6:BR$37))/(MAX('08 (ind)'!BR$6:BR$37)-MIN('08 (ind)'!BR$6:BR$37))),ABS(-100+(100*(('08 (ind)'!BR9-MIN('08 (ind)'!BR$6:BR$37))/(MAX('08 (ind)'!BR$6:BR$37)-MIN('08 (ind)'!BR$6:BR$37))))))*BR$42</f>
        <v>0.28651712424423992</v>
      </c>
      <c r="BS11" s="87">
        <f>IF('08 (ind)'!BS$1="si",100*(('08 (ind)'!BS9-MIN('08 (ind)'!BS$6:BS$37))/(MAX('08 (ind)'!BS$6:BS$37)-MIN('08 (ind)'!BS$6:BS$37))),ABS(-100+(100*(('08 (ind)'!BS9-MIN('08 (ind)'!BS$6:BS$37))/(MAX('08 (ind)'!BS$6:BS$37)-MIN('08 (ind)'!BS$6:BS$37))))))*BS$42</f>
        <v>5.5708569589834687</v>
      </c>
      <c r="BT11" s="75">
        <f>IF('08 (ind)'!BT$1="si",100*(('08 (ind)'!BT9-MIN('08 (ind)'!BT$6:BT$37))/(MAX('08 (ind)'!BT$6:BT$37)-MIN('08 (ind)'!BT$6:BT$37))),ABS(-100+(100*(('08 (ind)'!BT9-MIN('08 (ind)'!BT$6:BT$37))/(MAX('08 (ind)'!BR$6:BR$37)-MIN('08 (ind)'!BT$6:BT$37))))))*BT$42</f>
        <v>5.2605532751475694</v>
      </c>
      <c r="BU11" s="87">
        <f>IF('08 (ind)'!BU$1="si",100*(('08 (ind)'!BU9-MIN('08 (ind)'!BU$6:BU$37))/(MAX('08 (ind)'!BU$6:BU$37)-MIN('08 (ind)'!BU$6:BU$37))),ABS(-100+(100*(('08 (ind)'!BU9-MIN('08 (ind)'!BU$6:BU$37))/(MAX('08 (ind)'!BU$6:BU$37)-MIN('08 (ind)'!BU$6:BU$37))))))*BU$42</f>
        <v>9.1826726502531866</v>
      </c>
      <c r="BV11" s="87">
        <f>IF('08 (ind)'!BV$1="si",100*(('08 (ind)'!BV9-MIN('08 (ind)'!BV$6:BV$37))/(MAX('08 (ind)'!BV$6:BV$37)-MIN('08 (ind)'!BV$6:BV$37))),ABS(-100+(100*(('08 (ind)'!BV9-MIN('08 (ind)'!BV$6:BV$37))/(MAX('08 (ind)'!BV$6:BV$37)-MIN('08 (ind)'!BV$6:BV$37))))))*BV$42</f>
        <v>2.2182653065505784</v>
      </c>
      <c r="BW11" s="87">
        <f>IF('08 (ind)'!BW$1="si",100*(('08 (ind)'!BW9-MIN('08 (ind)'!BW$6:BW$37))/(MAX('08 (ind)'!BW$6:BW$37)-MIN('08 (ind)'!BW$6:BW$37))),ABS(-100+(100*(('08 (ind)'!BW9-MIN('08 (ind)'!BW$6:BW$37))/(MAX('08 (ind)'!BW$6:BW$37)-MIN('08 (ind)'!BW$6:BW$37))))))*BW$42</f>
        <v>4.1650946192329643</v>
      </c>
      <c r="BX11" s="87">
        <f>IF('08 (ind)'!BX$1="si",100*(('08 (ind)'!BX9-MIN('08 (ind)'!BX$6:BX$37))/(MAX('08 (ind)'!BX$6:BX$37)-MIN('08 (ind)'!BX$6:BX$37))),ABS(-100+(100*(('08 (ind)'!BX9-MIN('08 (ind)'!BX$6:BX$37))/(MAX('08 (ind)'!BX$6:BX$37)-MIN('08 (ind)'!BX$6:BX$37))))))*BX$42</f>
        <v>7.4401166954033728</v>
      </c>
      <c r="BY11" s="87">
        <f>IF('08 (ind)'!BY$1="si",100*(('08 (ind)'!BY9-MIN('08 (ind)'!BY$6:BY$37))/(MAX('08 (ind)'!BY$6:BY$37)-MIN('08 (ind)'!BY$6:BY$37))),ABS(-100+(100*(('08 (ind)'!BY9-MIN('08 (ind)'!BY$6:BY$37))/(MAX('08 (ind)'!BY$6:BY$37)-MIN('08 (ind)'!BY$6:BY$37))))))*BY$42</f>
        <v>0.93045003698401973</v>
      </c>
      <c r="BZ11" s="87">
        <f>IF('08 (ind)'!BZ$1="si",100*(('08 (ind)'!BZ9-MIN('08 (ind)'!BZ$6:BZ$37))/(MAX('08 (ind)'!BZ$6:BZ$37)-MIN('08 (ind)'!BZ$6:BZ$37))),ABS(-100+(100*(('08 (ind)'!BZ9-MIN('08 (ind)'!BZ$6:BZ$37))/(MAX('08 (ind)'!BZ$6:BZ$37)-MIN('08 (ind)'!BZ$6:BZ$37))))))*BZ$42</f>
        <v>15.450821850582717</v>
      </c>
      <c r="CA11" s="87">
        <f>IF('08 (ind)'!CA$1="si",100*(('08 (ind)'!CA9-MIN('08 (ind)'!CA$6:CA$37))/(MAX('08 (ind)'!CA$6:CA$37)-MIN('08 (ind)'!CA$6:CA$37))),ABS(-100+(100*(('08 (ind)'!CA9-MIN('08 (ind)'!CA$6:CA$37))/(MAX('08 (ind)'!CA$6:CA$37)-MIN('08 (ind)'!CA$6:CA$37))))))*CA$42</f>
        <v>0</v>
      </c>
      <c r="CB11" s="87">
        <f>IF('08 (ind)'!CB$1="si",100*(('08 (ind)'!CB9-MIN('08 (ind)'!CB$6:CB$37))/(MAX('08 (ind)'!CB$6:CB$37)-MIN('08 (ind)'!CB$6:CB$37))),ABS(-100+(100*(('08 (ind)'!CB9-MIN('08 (ind)'!CB$6:CB$37))/(MAX('08 (ind)'!CB$6:CB$37)-MIN('08 (ind)'!CB$6:CB$37))))))*CB$42</f>
        <v>4.1033725243580648</v>
      </c>
      <c r="CC11" s="87">
        <f>IF('08 (ind)'!CC$1="si",100*(('08 (ind)'!CC9-MIN('08 (ind)'!CC$6:CC$37))/(MAX('08 (ind)'!CC$6:CC$37)-MIN('08 (ind)'!CC$6:CC$37))),ABS(-100+(100*(('08 (ind)'!CC9-MIN('08 (ind)'!CC$6:CC$37))/(MAX('08 (ind)'!CC$6:CC$37)-MIN('08 (ind)'!CC$6:CC$37))))))*CC$42</f>
        <v>7.7440058137660115</v>
      </c>
      <c r="CD11" s="87">
        <f>IF('08 (ind)'!CD$1="si",100*(('08 (ind)'!CD9-MIN('08 (ind)'!CD$6:CD$37))/(MAX('08 (ind)'!CD$6:CD$37)-MIN('08 (ind)'!CD$6:CD$37))),ABS(-100+(100*(('08 (ind)'!CD9-MIN('08 (ind)'!CD$6:CD$37))/(MAX('08 (ind)'!CD$6:CD$37)-MIN('08 (ind)'!CD$6:CD$37))))))*CD$42</f>
        <v>4.5633123419158379E-2</v>
      </c>
      <c r="CE11" s="87">
        <f>IF('08 (ind)'!CE$1="si",100*(('08 (ind)'!CE9-MIN('08 (ind)'!CE$6:CE$37))/(MAX('08 (ind)'!CE$6:CE$37)-MIN('08 (ind)'!CE$6:CE$37))),ABS(-100+(100*(('08 (ind)'!CE9-MIN('08 (ind)'!CE$6:CE$37))/(MAX('08 (ind)'!CE$6:CE$37)-MIN('08 (ind)'!CE$6:CE$37))))))*CE$42</f>
        <v>0</v>
      </c>
      <c r="CF11" s="87">
        <f>IF('08 (ind)'!CF$1="si",100*(('08 (ind)'!CF9-MIN('08 (ind)'!CF$6:CF$37))/(MAX('08 (ind)'!CF$6:CF$37)-MIN('08 (ind)'!CF$6:CF$37))),ABS(-100+(100*(('08 (ind)'!CF9-MIN('08 (ind)'!CF$6:CF$37))/(MAX('08 (ind)'!CF$6:CF$37)-MIN('08 (ind)'!CF$6:CF$37))))))*CF$42</f>
        <v>0.37352962610610468</v>
      </c>
      <c r="CG11" s="87">
        <f>IF('08 (ind)'!CG$1="si",100*(('08 (ind)'!CG9-MIN('08 (ind)'!CG$6:CG$37))/(MAX('08 (ind)'!CG$6:CG$37)-MIN('08 (ind)'!CG$6:CG$37))),ABS(-100+(100*(('08 (ind)'!CG9-MIN('08 (ind)'!CG$6:CG$37))/(MAX('08 (ind)'!CG$6:CG$37)-MIN('08 (ind)'!CG$6:CG$37))))))*CG$42</f>
        <v>0</v>
      </c>
      <c r="CH11" s="87">
        <f>IF('08 (ind)'!CH$1="si",100*(('08 (ind)'!CH9-MIN('08 (ind)'!CH$6:CH$37))/(MAX('08 (ind)'!CH$6:CH$37)-MIN('08 (ind)'!CH$6:CH$37))),ABS(-100+(100*(('08 (ind)'!CH9-MIN('08 (ind)'!CH$6:CH$37))/(MAX('08 (ind)'!CH$6:CH$37)-MIN('08 (ind)'!CH$6:CH$37))))))*CH$42</f>
        <v>1.9272642724110984</v>
      </c>
      <c r="CI11" s="87">
        <f>IF('08 (ind)'!CI$1="si",100*(('08 (ind)'!CI9-MIN('08 (ind)'!CI$6:CI$37))/(MAX('08 (ind)'!CI$6:CI$37)-MIN('08 (ind)'!CI$6:CI$37))),ABS(-100+(100*(('08 (ind)'!CI9-MIN('08 (ind)'!CI$6:CI$37))/(MAX('08 (ind)'!CI$6:CI$37)-MIN('08 (ind)'!CI$6:CI$37))))))*CI$42</f>
        <v>6.4082140512249497</v>
      </c>
      <c r="CJ11" s="87">
        <f>IF('08 (ind)'!CJ$1="si",100*(('08 (ind)'!CJ9-MIN('08 (ind)'!CJ$6:CJ$37))/(MAX('08 (ind)'!CJ$6:CJ$37)-MIN('08 (ind)'!CJ$6:CJ$37))),ABS(-100+(100*(('08 (ind)'!CJ9-MIN('08 (ind)'!CJ$6:CJ$37))/(MAX('08 (ind)'!CJ$6:CJ$37)-MIN('08 (ind)'!CJ$6:CJ$37))))))*CJ$42</f>
        <v>8.2924349676478339</v>
      </c>
      <c r="CK11" s="87">
        <f>IF('08 (ind)'!CK$1="si",100*(('08 (ind)'!CK9-MIN('08 (ind)'!CK$6:CK$37))/(MAX('08 (ind)'!CK$6:CK$37)-MIN('08 (ind)'!CK$6:CK$37))),ABS(-100+(100*(('08 (ind)'!CK9-MIN('08 (ind)'!CK$6:CK$37))/(MAX('08 (ind)'!CK$6:CK$37)-MIN('08 (ind)'!CK$6:CK$37))))))*CK$42</f>
        <v>9.7922158011765301</v>
      </c>
      <c r="CL11" s="87">
        <f>IF('08 (ind)'!CL$1="si",100*(('08 (ind)'!CL9-MIN('08 (ind)'!CL$6:CL$37))/(MAX('08 (ind)'!CL$6:CL$37)-MIN('08 (ind)'!CL$6:CL$37))),ABS(-100+(100*(('08 (ind)'!CL9-MIN('08 (ind)'!CL$6:CL$37))/(MAX('08 (ind)'!CL$6:CL$37)-MIN('08 (ind)'!CL$6:CL$37))))))*CL$42</f>
        <v>11.269141455600877</v>
      </c>
      <c r="CM11" s="87">
        <f>IF('08 (ind)'!CM$1="si",100*(('08 (ind)'!CM9-MIN('08 (ind)'!CM$6:CM$37))/(MAX('08 (ind)'!CM$6:CM$37)-MIN('08 (ind)'!CM$6:CM$37))),ABS(-100+(100*(('08 (ind)'!CM9-MIN('08 (ind)'!CM$6:CM$37))/(MAX('08 (ind)'!CM$6:CM$37)-MIN('08 (ind)'!CM$6:CM$37))))))*CM$42</f>
        <v>2.8581344774912605</v>
      </c>
    </row>
    <row r="12" spans="1:91">
      <c r="A12" s="18" t="s">
        <v>220</v>
      </c>
      <c r="B12" s="87">
        <f>IF('08 (ind)'!B$1="si",100*(('08 (ind)'!B10-MIN('08 (ind)'!B$6:B$37))/(MAX('08 (ind)'!B$6:B$37)-MIN('08 (ind)'!B$6:B$37))),ABS(-100+(100*(('08 (ind)'!B10-MIN('08 (ind)'!B$6:B$37))/(MAX('08 (ind)'!B$6:B$37)-MIN('08 (ind)'!B$6:B$37))))))</f>
        <v>2.6830800545011444</v>
      </c>
      <c r="C12" s="87">
        <f>IF('08 (ind)'!C$1="si",100*(('08 (ind)'!C10-MIN('08 (ind)'!C$6:C$37))/(MAX('08 (ind)'!C$6:C$37)-MIN('08 (ind)'!C$6:C$37))),ABS(-100+(100*(('08 (ind)'!C10-MIN('08 (ind)'!C$6:C$37))/(MAX('08 (ind)'!C$6:C$37)-MIN('08 (ind)'!C$6:C$37))))))</f>
        <v>2.5907940451589631E-2</v>
      </c>
      <c r="D12" s="87">
        <f>IF('08 (ind)'!D$1="si",100*(('08 (ind)'!D10-MIN('08 (ind)'!D$6:D$37))/(MAX('08 (ind)'!D$6:D$37)-MIN('08 (ind)'!D$6:D$37))),ABS(-100+(100*(('08 (ind)'!D10-MIN('08 (ind)'!D$6:D$37))/(MAX('08 (ind)'!D$6:D$37)-MIN('08 (ind)'!D$6:D$37))))))*D$42</f>
        <v>14.01816250406984</v>
      </c>
      <c r="E12" s="87">
        <f>IF('08 (ind)'!E$1="si",100*(('08 (ind)'!E10-MIN('08 (ind)'!E$6:E$37))/(MAX('08 (ind)'!E$6:E$37)-MIN('08 (ind)'!E$6:E$37))),ABS(-100+(100*(('08 (ind)'!E10-MIN('08 (ind)'!E$6:E$37))/(MAX('08 (ind)'!E$6:E$37)-MIN('08 (ind)'!E$6:E$37))))))*E$42</f>
        <v>8.4529807049731076</v>
      </c>
      <c r="F12" s="87">
        <f>IF('10 (ind)'!F$1="si",100*(('10 (ind)'!F10-MIN('10 (ind)'!F$6:F$37))/(MAX('10 (ind)'!F$6:F$37)-MIN('10 (ind)'!F$6:F$37))),ABS(-100+(100*(('10 (ind)'!F10-MIN('10 (ind)'!F$6:F$37))/(MAX('10 (ind)'!F$6:F$37)-MIN('10 (ind)'!F$6:F$37))))))*F$42</f>
        <v>4.3203371970495272</v>
      </c>
      <c r="G12" s="87">
        <f>IF('10 (ind)'!G$1="si",100*(('10 (ind)'!G10-MIN('10 (ind)'!G$6:G$37))/(MAX('10 (ind)'!G$6:G$37)-MIN('10 (ind)'!G$6:G$37))),ABS(-100+(100*(('10 (ind)'!G10-MIN('10 (ind)'!G$6:G$37))/(MAX('10 (ind)'!G$6:G$37)-MIN('10 (ind)'!G$6:G$37))))))*G$42</f>
        <v>0.71707953063885166</v>
      </c>
      <c r="H12" s="87">
        <f>IF('10 (ind)'!H$1="si",100*(('10 (ind)'!H10-MIN('10 (ind)'!H$6:H$37))/(MAX('10 (ind)'!H$6:H$37)-MIN('10 (ind)'!H$6:H$37))),ABS(-100+(100*(('10 (ind)'!H10-MIN('10 (ind)'!H$6:H$37))/(MAX('10 (ind)'!H$6:H$37)-MIN('10 (ind)'!H$6:H$37))))))*H$42</f>
        <v>4.9999999999999982</v>
      </c>
      <c r="I12" s="87">
        <f>IF('10 (ind)'!I$1="si",100*(('10 (ind)'!I10-MIN('10 (ind)'!I$6:I$37))/(MAX('10 (ind)'!I$6:I$37)-MIN('10 (ind)'!I$6:I$37))),ABS(-100+(100*(('10 (ind)'!I10-MIN('10 (ind)'!I$6:I$37))/(MAX('10 (ind)'!I$6:I$37)-MIN('10 (ind)'!I$6:I$37))))))*I$42</f>
        <v>0.48076923076923062</v>
      </c>
      <c r="J12" s="87">
        <f>IF('08 (ind)'!J$1="si",100*(('08 (ind)'!J10-MIN('08 (ind)'!J$6:J$37))/(MAX('08 (ind)'!J$6:J$37)-MIN('08 (ind)'!J$6:J$37))),ABS(-100+(100*(('08 (ind)'!J10-MIN('08 (ind)'!J$6:J$37))/(MAX('08 (ind)'!J$6:J$37)-MIN('08 (ind)'!J$6:J$37))))))*J$42</f>
        <v>0.79618327705319258</v>
      </c>
      <c r="K12" s="87">
        <f>IF('08 (ind)'!K$1="si",100*(('08 (ind)'!K10-MIN('08 (ind)'!K$6:K$37))/(MAX('08 (ind)'!K$6:K$37)-MIN('08 (ind)'!K$6:K$37))),ABS(-100+(100*(('08 (ind)'!K10-MIN('08 (ind)'!K$6:K$37))/(MAX('08 (ind)'!K$6:K$37)-MIN('08 (ind)'!K$6:K$37))))))*K$42</f>
        <v>4.8850606960055618</v>
      </c>
      <c r="L12" s="87">
        <f>IF('08 (ind)'!L$1="si",100*(('08 (ind)'!L10-MIN('08 (ind)'!L$6:L$37))/(MAX('08 (ind)'!L$6:L$37)-MIN('08 (ind)'!L$6:L$37))),ABS(-100+(100*(('08 (ind)'!L10-MIN('08 (ind)'!L$6:L$37))/(MAX('08 (ind)'!L$6:L$37)-MIN('08 (ind)'!L$6:L$37))))))*L$42</f>
        <v>7.35421623830225</v>
      </c>
      <c r="M12" s="87">
        <f>IF('08 (ind)'!M$1="si",100*(('08 (ind)'!M10-MIN('08 (ind)'!M$6:M$37))/(MAX('08 (ind)'!M$6:M$37)-MIN('08 (ind)'!M$6:M$37))),ABS(-100+(100*(('08 (ind)'!M10-MIN('08 (ind)'!M$6:M$37))/(MAX('08 (ind)'!M$6:M$37)-MIN('08 (ind)'!M$6:M$37))))))*M$42</f>
        <v>7.371351213685963E-2</v>
      </c>
      <c r="N12" s="87">
        <f>IF('08 (ind)'!N$1="si",100*(('08 (ind)'!N10-MIN('08 (ind)'!N$6:N$37))/(MAX('08 (ind)'!N$6:N$37)-MIN('08 (ind)'!N$6:N$37))),ABS(-100+(100*(('08 (ind)'!N10-MIN('08 (ind)'!N$6:N$37))/(MAX('08 (ind)'!N$6:N$37)-MIN('08 (ind)'!N$6:N$37))))))*N$42</f>
        <v>13.049719431032234</v>
      </c>
      <c r="O12" s="87">
        <f>IF('08 (ind)'!O$1="si",100*(('08 (ind)'!O10-MIN('08 (ind)'!O$6:O$37))/(MAX('08 (ind)'!O$6:O$37)-MIN('08 (ind)'!O$6:O$37))),ABS(-100+(100*(('08 (ind)'!O10-MIN('08 (ind)'!O$6:O$37))/(MAX('08 (ind)'!O$6:O$37)-MIN('08 (ind)'!O$6:O$37))))))*O$42</f>
        <v>6.7089294422275199</v>
      </c>
      <c r="P12" s="87">
        <f>IF('08 (ind)'!P$1="si",100*(('08 (ind)'!P10-MIN('08 (ind)'!P$6:P$37))/(MAX('08 (ind)'!P$6:P$37)-MIN('08 (ind)'!P$6:P$37))),ABS(-100+(100*(('08 (ind)'!P10-MIN('08 (ind)'!P$6:P$37))/(MAX('08 (ind)'!P$6:P$37)-MIN('08 (ind)'!P$6:P$37))))))*P$42</f>
        <v>2.752559497846327</v>
      </c>
      <c r="Q12" s="87">
        <f>IF('08 (ind)'!Q$1="si",100*(('08 (ind)'!Q10-MIN('08 (ind)'!Q$6:Q$37))/(MAX('08 (ind)'!Q$6:Q$37)-MIN('08 (ind)'!Q$6:Q$37))),ABS(-100+(100*(('08 (ind)'!Q10-MIN('08 (ind)'!Q$6:Q$37))/(MAX('08 (ind)'!Q$6:Q$37)-MIN('08 (ind)'!Q$6:Q$37))))))*Q$42</f>
        <v>0.50047830121782033</v>
      </c>
      <c r="R12" s="87">
        <f>IF('08 (ind)'!R$1="si",100*(('08 (ind)'!R10-MIN('08 (ind)'!R$6:R$37))/(MAX('08 (ind)'!R$6:R$37)-MIN('08 (ind)'!R$6:R$37))),ABS(-100+(100*(('08 (ind)'!R10-MIN('08 (ind)'!R$6:R$37))/(MAX('08 (ind)'!R$6:R$37)-MIN('08 (ind)'!R$6:R$37))))))*R$42</f>
        <v>0.30857061140662173</v>
      </c>
      <c r="S12" s="75">
        <f>ABS(ABS(('08 (ind)'!S10-((MAX('08 (ind)'!S$6:S$37)+MIN('08 (ind)'!S$6:S$37))/2))/(((MAX('08 (ind)'!S$6:S$37)+MIN('08 (ind)'!S$6:S$37))/2)-MAX('08 (ind)'!S$6:S$37))*100)-100)*S$42</f>
        <v>0.14373535168241977</v>
      </c>
      <c r="T12" s="87">
        <f>IF('08 (ind)'!T$1="si",100*(('08 (ind)'!T10-MIN('08 (ind)'!T$6:T$37))/(MAX('08 (ind)'!T$6:T$37)-MIN('08 (ind)'!T$6:T$37))),ABS(-100+(100*(('08 (ind)'!T10-MIN('08 (ind)'!T$6:T$37))/(MAX('08 (ind)'!T$6:T$37)-MIN('08 (ind)'!T$6:T$37))))))*T$42</f>
        <v>1.4585550402517597</v>
      </c>
      <c r="U12" s="87">
        <f>IF('08 (ind)'!U$1="si",100*(('08 (ind)'!U10-MIN('08 (ind)'!U$6:U$37))/(MAX('08 (ind)'!U$6:U$37)-MIN('08 (ind)'!U$6:U$37))),ABS(-100+(100*(('08 (ind)'!U10-MIN('08 (ind)'!U$6:U$37))/(MAX('08 (ind)'!U$6:U$37)-MIN('08 (ind)'!U$6:U$37))))))*U$42</f>
        <v>0</v>
      </c>
      <c r="V12" s="87">
        <f>IF('08 (ind)'!V$1="si",100*(('08 (ind)'!V10-MIN('08 (ind)'!V$6:V$37))/(MAX('08 (ind)'!V$6:V$37)-MIN('08 (ind)'!V$6:V$37))),ABS(-100+(100*(('08 (ind)'!V10-MIN('08 (ind)'!V$6:V$37))/(MAX('08 (ind)'!V$6:V$37)-MIN('08 (ind)'!V$6:V$37))))))*V$42</f>
        <v>4.2015049715105164</v>
      </c>
      <c r="W12" s="87">
        <f>IF('08 (ind)'!W$1="si",100*(('08 (ind)'!W10-MIN('08 (ind)'!W$6:W$37))/(MAX('08 (ind)'!W$6:W$37)-MIN('08 (ind)'!W$6:W$37))),ABS(-100+(100*(('08 (ind)'!W10-MIN('08 (ind)'!W$6:W$37))/(MAX('08 (ind)'!W$6:W$37)-MIN('08 (ind)'!W$6:W$37))))))*W$42</f>
        <v>3.6405809994414322</v>
      </c>
      <c r="X12" s="87">
        <f>IF('08 (ind)'!X$1="si",100*(('08 (ind)'!X10-MIN('08 (ind)'!X$6:X$37))/(MAX('08 (ind)'!X$6:X$37)-MIN('08 (ind)'!X$6:X$37))),ABS(-100+(100*(('08 (ind)'!X10-MIN('08 (ind)'!X$6:X$37))/(MAX('08 (ind)'!X$6:X$37)-MIN('08 (ind)'!X$6:X$37))))))*X$42</f>
        <v>3.2887468823305612</v>
      </c>
      <c r="Y12" s="87">
        <f>IF('08 (ind)'!Y$1="si",100*(('08 (ind)'!Y10-MIN('08 (ind)'!Y$6:Y$37))/(MAX('08 (ind)'!Y$6:Y$37)-MIN('08 (ind)'!Y$6:Y$37))),ABS(-100+(100*(('08 (ind)'!Y10-MIN('08 (ind)'!Y$6:Y$37))/(MAX('08 (ind)'!Y$6:Y$37)-MIN('08 (ind)'!Y$6:Y$37))))))*Y$42</f>
        <v>0.40560867580927346</v>
      </c>
      <c r="Z12" s="87">
        <f>IF('08 (ind)'!Z$1="si",100*(('08 (ind)'!Z10-MIN('08 (ind)'!Z$6:Z$37))/(MAX('08 (ind)'!Z$6:Z$37)-MIN('08 (ind)'!Z$6:Z$37))),ABS(-100+(100*(('08 (ind)'!Z10-MIN('08 (ind)'!Z$6:Z$37))/(MAX('08 (ind)'!Z$6:Z$37)-MIN('08 (ind)'!Z$6:Z$37))))))*Z$42</f>
        <v>1.8298601733144852</v>
      </c>
      <c r="AA12" s="87">
        <f>IF('08 (ind)'!AA$1="si",100*(('08 (ind)'!AA10-MIN('08 (ind)'!AA$6:AA$37))/(MAX('08 (ind)'!AA$6:AA$37)-MIN('08 (ind)'!AA$6:AA$37))),ABS(-100+(100*(('08 (ind)'!AA10-MIN('08 (ind)'!AA$6:AA$37))/(MAX('08 (ind)'!AA$6:AA$37)-MIN('08 (ind)'!AA$6:AA$37))))))*AA$42</f>
        <v>0.79717732442635869</v>
      </c>
      <c r="AB12" s="87">
        <f>IF('08 (ind)'!AB$1="si",100*(('08 (ind)'!AB10-MIN('08 (ind)'!AB$6:AB$37))/(MAX('08 (ind)'!AB$6:AB$37)-MIN('08 (ind)'!AB$6:AB$37))),ABS(-100+(100*(('08 (ind)'!AB10-MIN('08 (ind)'!AB$6:AB$37))/(MAX('08 (ind)'!AB$6:AB$37)-MIN('08 (ind)'!AB$6:AB$37))))))*AB$42</f>
        <v>0</v>
      </c>
      <c r="AC12" s="87">
        <f>IF('08 (ind)'!AC$1="si",100*(('08 (ind)'!AC10-MIN('08 (ind)'!AC$6:AC$37))/(MAX('08 (ind)'!AC$6:AC$37)-MIN('08 (ind)'!AC$6:AC$37))),ABS(-100+(100*(('08 (ind)'!AC10-MIN('08 (ind)'!AC$6:AC$37))/(MAX('08 (ind)'!AC$6:AC$37)-MIN('08 (ind)'!AC$6:AC$37))))))*AC$42</f>
        <v>5.7874533746586945</v>
      </c>
      <c r="AD12" s="87">
        <f>IF('08 (ind)'!AD$1="si",100*(('08 (ind)'!AD10-MIN('08 (ind)'!AD$6:AD$37))/(MAX('08 (ind)'!AD$6:AD$37)-MIN('08 (ind)'!AD$6:AD$37))),ABS(-100+(100*(('08 (ind)'!AD10-MIN('08 (ind)'!AD$6:AD$37))/(MAX('08 (ind)'!AD$6:AD$37)-MIN('08 (ind)'!AD$6:AD$37))))))*AD$42</f>
        <v>0.17248894167966644</v>
      </c>
      <c r="AE12" s="87">
        <f>IF('08 (ind)'!AE$1="si",100*(('08 (ind)'!AE10-MIN('08 (ind)'!AE$6:AE$37))/(MAX('08 (ind)'!AE$6:AE$37)-MIN('08 (ind)'!AE$6:AE$37))),ABS(-100+(100*(('08 (ind)'!AE10-MIN('08 (ind)'!AE$6:AE$37))/(MAX('08 (ind)'!AE$6:AE$37)-MIN('08 (ind)'!AE$6:AE$37))))))*AE$42</f>
        <v>0.42490110293342548</v>
      </c>
      <c r="AF12" s="87">
        <f>IF('08 (ind)'!AF$1="si",100*(('08 (ind)'!AF10-MIN('08 (ind)'!AF$6:AF$37))/(MAX('08 (ind)'!AF$6:AF$37)-MIN('08 (ind)'!AF$6:AF$37))),ABS(-100+(100*(('08 (ind)'!AF10-MIN('08 (ind)'!AF$6:AF$37))/(MAX('08 (ind)'!AF$6:AF$37)-MIN('08 (ind)'!AF$6:AF$37))))))*AF$42</f>
        <v>0</v>
      </c>
      <c r="AG12" s="87">
        <f>IF('08 (ind)'!AG$1="si",100*(('08 (ind)'!AG10-MIN('08 (ind)'!AG$6:AG$37))/(MAX('08 (ind)'!AG$6:AG$37)-MIN('08 (ind)'!AG$6:AG$37))),ABS(-100+(100*(('08 (ind)'!AG10-MIN('08 (ind)'!AG$6:AG$37))/(MAX('08 (ind)'!AG$6:AG$37)-MIN('08 (ind)'!AG$6:AG$37))))))*AG$42</f>
        <v>1.4014283724062129</v>
      </c>
      <c r="AH12" s="87">
        <f>IF('08 (ind)'!AH$1="si",100*(('08 (ind)'!AH10-MIN('08 (ind)'!AH$6:AH$37))/(MAX('08 (ind)'!AH$6:AH$37)-MIN('08 (ind)'!AH$6:AH$37))),ABS(-100+(100*(('08 (ind)'!AH10-MIN('08 (ind)'!AH$6:AH$37))/(MAX('08 (ind)'!AH$6:AH$37)-MIN('08 (ind)'!AH$6:AH$37))))))*AH$42</f>
        <v>2.7200963660166031</v>
      </c>
      <c r="AI12" s="87">
        <f>IF('08 (ind)'!AI$1="si",100*(('08 (ind)'!AI10-MIN('08 (ind)'!AI$6:AI$37))/(MAX('08 (ind)'!AI$6:AI$37)-MIN('08 (ind)'!AI$6:AI$37))),ABS(-100+(100*(('08 (ind)'!AI10-MIN('08 (ind)'!AI$6:AI$37))/(MAX('08 (ind)'!AI$6:AI$37)-MIN('08 (ind)'!AI$6:AI$37))))))*AI$42</f>
        <v>5.1080939706013725E-2</v>
      </c>
      <c r="AJ12" s="87">
        <f>IF('08 (ind)'!AJ$1="si",100*(('08 (ind)'!AJ10-MIN('08 (ind)'!AJ$6:AJ$37))/(MAX('08 (ind)'!AJ$6:AJ$37)-MIN('08 (ind)'!AJ$6:AJ$37))),ABS(-100+(100*(('08 (ind)'!AJ10-MIN('08 (ind)'!AJ$6:AJ$37))/(MAX('08 (ind)'!AJ$6:AJ$37)-MIN('08 (ind)'!AJ$6:AJ$37))))))*AJ$42</f>
        <v>5.1370158587436006</v>
      </c>
      <c r="AK12" s="87">
        <f>IF('08 (ind)'!AK$1="si",100*(('08 (ind)'!AK10-MIN('08 (ind)'!AK$6:AK$37))/(MAX('08 (ind)'!AK$6:AK$37)-MIN('08 (ind)'!AK$6:AK$37))),ABS(-100+(100*(('08 (ind)'!AK10-MIN('08 (ind)'!AK$6:AK$37))/(MAX('08 (ind)'!AK$6:AK$37)-MIN('08 (ind)'!AK$6:AK$37))))))*AK$42</f>
        <v>2.75839169607754E-2</v>
      </c>
      <c r="AL12" s="87">
        <f>IF('08 (ind)'!AL$1="si",100*(('08 (ind)'!AL10-MIN('08 (ind)'!AL$6:AL$37))/(MAX('08 (ind)'!AL$6:AL$37)-MIN('08 (ind)'!AL$6:AL$37))),ABS(-100+(100*(('08 (ind)'!AL10-MIN('08 (ind)'!AL$6:AL$37))/(MAX('08 (ind)'!AL$6:AL$37)-MIN('08 (ind)'!AL$6:AL$37))))))*AL$42</f>
        <v>10.134406783746753</v>
      </c>
      <c r="AM12" s="87">
        <f>IF('08 (ind)'!AM$1="si",100*(('08 (ind)'!AM10-MIN('08 (ind)'!AM$6:AM$37))/(MAX('08 (ind)'!AM$6:AM$37)-MIN('08 (ind)'!AM$6:AM$37))),ABS(-100+(100*(('08 (ind)'!AM10-MIN('08 (ind)'!AM$6:AM$37))/(MAX('08 (ind)'!AM$6:AM$37)-MIN('08 (ind)'!AM$6:AM$37))))))*AM$42</f>
        <v>0.91814091831306244</v>
      </c>
      <c r="AN12" s="87">
        <f>IF('08 (ind)'!AN$1="si",100*(('08 (ind)'!AN10-MIN('08 (ind)'!AN$6:AN$37))/(MAX('08 (ind)'!AN$6:AN$37)-MIN('08 (ind)'!AN$6:AN$37))),ABS(-100+(100*(('08 (ind)'!AN10-MIN('08 (ind)'!AN$6:AN$37))/(MAX('08 (ind)'!AN$6:AN$37)-MIN('08 (ind)'!AN$6:AN$37))))))*AN$42</f>
        <v>2.2120010470203022</v>
      </c>
      <c r="AO12" s="87">
        <f>IF('08 (ind)'!AO$1="si",100*(('08 (ind)'!AO10-MIN('08 (ind)'!AO$6:AO$37))/(MAX('08 (ind)'!AO$6:AO$37)-MIN('08 (ind)'!AO$6:AO$37))),ABS(-100+(100*(('08 (ind)'!AO10-MIN('08 (ind)'!AO$6:AO$37))/(MAX('08 (ind)'!AO$6:AO$37)-MIN('08 (ind)'!AO$6:AO$37))))))*AO$42</f>
        <v>5.5301038564791707</v>
      </c>
      <c r="AP12" s="87">
        <f>IF('08 (ind)'!AP$1="si",100*(('08 (ind)'!AP10-MIN('08 (ind)'!AP$6:AP$37))/(MAX('08 (ind)'!AP$6:AP$37)-MIN('08 (ind)'!AP$6:AP$37))),ABS(-100+(100*(('08 (ind)'!AP10-MIN('08 (ind)'!AP$6:AP$37))/(MAX('08 (ind)'!AP$6:AP$37)-MIN('08 (ind)'!AP$6:AP$37))))))*AP$42</f>
        <v>9.0182949375005617</v>
      </c>
      <c r="AQ12" s="87">
        <f>IF('08 (ind)'!AQ$1="si",100*(('08 (ind)'!AQ10-MIN('08 (ind)'!AQ$6:AQ$37))/(MAX('08 (ind)'!AQ$6:AQ$37)-MIN('08 (ind)'!AQ$6:AQ$37))),ABS(-100+(100*(('08 (ind)'!AQ10-MIN('08 (ind)'!AQ$6:AQ$37))/(MAX('08 (ind)'!AQ$6:AQ$37)-MIN('08 (ind)'!AQ$6:AQ$37))))))*AQ$42</f>
        <v>0</v>
      </c>
      <c r="AR12" s="87">
        <f>IF('08 (ind)'!AR$1="si",100*(('08 (ind)'!AR10-MIN('08 (ind)'!AR$6:AR$37))/(MAX('08 (ind)'!AR$6:AR$37)-MIN('08 (ind)'!AR$6:AR$37))),ABS(-100+(100*(('08 (ind)'!AR10-MIN('08 (ind)'!AR$6:AR$37))/(MAX('08 (ind)'!AR$6:AR$37)-MIN('08 (ind)'!AR$6:AR$37))))))*AR$42</f>
        <v>0</v>
      </c>
      <c r="AS12" s="87">
        <f>IF('08 (ind)'!AS$1="si",100*(('08 (ind)'!AS10-MIN('08 (ind)'!AS$6:AS$37))/(MAX('08 (ind)'!AS$6:AS$37)-MIN('08 (ind)'!AS$6:AS$37))),ABS(-100+(100*(('08 (ind)'!AS10-MIN('08 (ind)'!AS$6:AS$37))/(MAX('08 (ind)'!AS$6:AS$37)-MIN('08 (ind)'!AS$6:AS$37))))))*AS$42</f>
        <v>1.8576561007776622</v>
      </c>
      <c r="AT12" s="87">
        <f>IF('08 (ind)'!AT$1="si",100*(('08 (ind)'!AT10-MIN('08 (ind)'!AT$6:AT$37))/(MAX('08 (ind)'!AT$6:AT$37)-MIN('08 (ind)'!AT$6:AT$37))),ABS(-100+(100*(('08 (ind)'!AT10-MIN('08 (ind)'!AT$6:AT$37))/(MAX('08 (ind)'!AT$6:AT$37)-MIN('08 (ind)'!AT$6:AT$37))))))*AT$42</f>
        <v>0</v>
      </c>
      <c r="AU12" s="87">
        <f>IF('08 (ind)'!AU$1="si",100*(('08 (ind)'!AU10-MIN('08 (ind)'!AU$6:AU$37))/(MAX('08 (ind)'!AU$6:AU$37)-MIN('08 (ind)'!AU$6:AU$37))),ABS(-100+(100*(('08 (ind)'!AU10-MIN('08 (ind)'!AU$6:AU$37))/(MAX('08 (ind)'!AU$6:AU$37)-MIN('08 (ind)'!AU$6:AU$37))))))*AU$42</f>
        <v>3.5467128027681678</v>
      </c>
      <c r="AV12" s="87">
        <f>IF('08 (ind)'!AV$1="si",100*(('08 (ind)'!AV10-MIN('08 (ind)'!AV$6:AV$37))/(MAX('08 (ind)'!AV$6:AV$37)-MIN('08 (ind)'!AV$6:AV$37))),ABS(-100+(100*(('08 (ind)'!AV10-MIN('08 (ind)'!AV$6:AV$37))/(MAX('08 (ind)'!AV$6:AV$37)-MIN('08 (ind)'!AV$6:AV$37))))))*AV$42</f>
        <v>22.183708838821492</v>
      </c>
      <c r="AW12" s="87">
        <f>IF('08 (ind)'!AW$1="si",100*(('08 (ind)'!AW10-MIN('08 (ind)'!AW$6:AW$37))/(MAX('08 (ind)'!AW$6:AW$37)-MIN('08 (ind)'!AW$6:AW$37))),ABS(-100+(100*(('08 (ind)'!AW10-MIN('08 (ind)'!AW$6:AW$37))/(MAX('08 (ind)'!AW$6:AW$37)-MIN('08 (ind)'!AW$6:AW$37))))))*AW$42</f>
        <v>7.1692568675517494</v>
      </c>
      <c r="AX12" s="87">
        <f>IF('08 (ind)'!AX$1="si",100*(('08 (ind)'!AX10-MIN('08 (ind)'!AX$6:AX$37))/(MAX('08 (ind)'!AX$6:AX$37)-MIN('08 (ind)'!AX$6:AX$37))),ABS(-100+(100*(('08 (ind)'!AX10-MIN('08 (ind)'!AX$6:AX$37))/(MAX('08 (ind)'!AX$6:AX$37)-MIN('08 (ind)'!AX$6:AX$37))))))*AX$42</f>
        <v>1.6162648285481451</v>
      </c>
      <c r="AY12" s="87">
        <f>IF('08 (ind)'!AY$1="si",100*(('08 (ind)'!AY10-MIN('08 (ind)'!AY$6:AY$37))/(MAX('08 (ind)'!AY$6:AY$37)-MIN('08 (ind)'!AY$6:AY$37))),ABS(-100+(100*(('08 (ind)'!AY10-MIN('08 (ind)'!AY$6:AY$37))/(MAX('08 (ind)'!AY$6:AY$37)-MIN('08 (ind)'!AY$6:AY$37))))))*AY$42</f>
        <v>0</v>
      </c>
      <c r="AZ12" s="87">
        <f>IF('08 (ind)'!AZ$1="si",100*(('08 (ind)'!AZ10-MIN('08 (ind)'!AZ$6:AZ$37))/(MAX('08 (ind)'!AZ$6:AZ$37)-MIN('08 (ind)'!AZ$6:AZ$37))),ABS(-100+(100*(('08 (ind)'!AZ10-MIN('08 (ind)'!AZ$6:AZ$37))/(MAX('08 (ind)'!AZ$6:AZ$37)-MIN('08 (ind)'!AZ$6:AZ$37))))))*AZ$42</f>
        <v>1.4446076378742299</v>
      </c>
      <c r="BA12" s="87">
        <f>IF('08 (ind)'!BA$1="si",100*(('08 (ind)'!BA10-MIN('08 (ind)'!BA$6:BA$37))/(MAX('08 (ind)'!BA$6:BA$37)-MIN('08 (ind)'!BA$6:BA$37))),ABS(-100+(100*(('08 (ind)'!BA10-MIN('08 (ind)'!BA$6:BA$37))/(MAX('08 (ind)'!BA$6:BA$37)-MIN('08 (ind)'!BA$6:BA$37))))))*BA$42</f>
        <v>0.6127530154924079</v>
      </c>
      <c r="BB12" s="87">
        <f>IF('08 (ind)'!BB$1="si",100*(('08 (ind)'!BB10-MIN('08 (ind)'!BB$6:BB$37))/(MAX('08 (ind)'!BB$6:BB$37)-MIN('08 (ind)'!BB$6:BB$37))),ABS(-100+(100*(('08 (ind)'!BB10-MIN('08 (ind)'!BB$6:BB$37))/(MAX('08 (ind)'!BB$6:BB$37)-MIN('08 (ind)'!BB$6:BB$37))))))*BB$42</f>
        <v>4.0658343701644952</v>
      </c>
      <c r="BC12" s="87">
        <f>IF('08 (ind)'!BC$1="si",100*(('08 (ind)'!BC10-MIN('08 (ind)'!BC$6:BC$37))/(MAX('08 (ind)'!BC$6:BC$37)-MIN('08 (ind)'!BC$6:BC$37))),ABS(-100+(100*(('08 (ind)'!BC10-MIN('08 (ind)'!BC$6:BC$37))/(MAX('08 (ind)'!BC$6:BC$37)-MIN('08 (ind)'!BC$6:BC$37))))))*BC$42</f>
        <v>1.5189552167588209</v>
      </c>
      <c r="BD12" s="87">
        <f>IF('08 (ind)'!BD$1="si",100*(('08 (ind)'!BD10-MIN('08 (ind)'!BD$6:BD$37))/(MAX('08 (ind)'!BD$6:BD$37)-MIN('08 (ind)'!BD$6:BD$37))),ABS(-100+(100*(('08 (ind)'!BD10-MIN('08 (ind)'!BD$6:BD$37))/(MAX('08 (ind)'!BD$6:BD$37)-MIN('08 (ind)'!BD$6:BD$37))))))*BD$42</f>
        <v>0.14484571548324671</v>
      </c>
      <c r="BE12" s="87">
        <f>IF('08 (ind)'!BE$1="si",100*(('08 (ind)'!BE10-MIN('08 (ind)'!BE$6:BE$37))/(MAX('08 (ind)'!BE$6:BE$37)-MIN('08 (ind)'!BE$6:BE$37))),ABS(-100+(100*(('08 (ind)'!BE10-MIN('08 (ind)'!BE$6:BE$37))/(MAX('08 (ind)'!BE$6:BE$37)-MIN('08 (ind)'!BE$6:BE$37))))))*BE$42</f>
        <v>0.25413352412548834</v>
      </c>
      <c r="BF12" s="87">
        <f>IF('08 (ind)'!BF$1="si",100*(('08 (ind)'!BF10-MIN('08 (ind)'!BF$6:BF$37))/(MAX('08 (ind)'!BF$6:BF$37)-MIN('08 (ind)'!BF$6:BF$37))),ABS(-100+(100*(('08 (ind)'!BF10-MIN('08 (ind)'!BF$6:BF$37))/(MAX('08 (ind)'!BF$6:BF$37)-MIN('08 (ind)'!BF$6:BF$37))))))*BF$42</f>
        <v>0</v>
      </c>
      <c r="BG12" s="87">
        <f>IF('08 (ind)'!BG$1="si",100*(('08 (ind)'!BG10-MIN('08 (ind)'!BG$6:BG$37))/(MAX('08 (ind)'!BG$6:BG$37)-MIN('08 (ind)'!BG$6:BG$37))),ABS(-100+(100*(('08 (ind)'!BG10-MIN('08 (ind)'!BG$6:BG$37))/(MAX('08 (ind)'!BG$6:BG$37)-MIN('08 (ind)'!BG$6:BG$37))))))*BG$42</f>
        <v>2.8977255272440225</v>
      </c>
      <c r="BH12" s="87">
        <f>IF('08 (ind)'!BH$1="si",100*(('08 (ind)'!BH10-MIN('08 (ind)'!BH$6:BH$37))/(MAX('08 (ind)'!BH$6:BH$37)-MIN('08 (ind)'!BH$6:BH$37))),ABS(-100+(100*(('08 (ind)'!BH10-MIN('08 (ind)'!BH$6:BH$37))/(MAX('08 (ind)'!BH$6:BH$37)-MIN('08 (ind)'!BH$6:BH$37))))))*BH$42</f>
        <v>0.47513044867104293</v>
      </c>
      <c r="BI12" s="87">
        <f>IF('08 (ind)'!BI$1="si",100*(('08 (ind)'!BI10-MIN('08 (ind)'!BI$6:BI$37))/(MAX('08 (ind)'!BI$6:BI$37)-MIN('08 (ind)'!BI$6:BI$37))),ABS(-100+(100*(('08 (ind)'!BI10-MIN('08 (ind)'!BI$6:BI$37))/(MAX('08 (ind)'!BI$6:BI$37)-MIN('08 (ind)'!BI$6:BI$37))))))*BI$42</f>
        <v>5.818148367147213</v>
      </c>
      <c r="BJ12" s="87">
        <f>IF('08 (ind)'!BJ$1="si",100*(('08 (ind)'!BJ10-MIN('08 (ind)'!BJ$6:BJ$37))/(MAX('08 (ind)'!BJ$6:BJ$37)-MIN('08 (ind)'!BJ$6:BJ$37))),ABS(-100+(100*(('08 (ind)'!BJ10-MIN('08 (ind)'!BJ$6:BJ$37))/(MAX('08 (ind)'!BJ$6:BJ$37)-MIN('08 (ind)'!BJ$6:BJ$37))))))*BJ$42</f>
        <v>1.7123175244460958E-3</v>
      </c>
      <c r="BK12" s="87">
        <f>IF('08 (ind)'!BK$1="si",100*(('08 (ind)'!BK10-MIN('08 (ind)'!BK$6:BK$37))/(MAX('08 (ind)'!BK$6:BK$37)-MIN('08 (ind)'!BK$6:BK$37))),ABS(-100+(100*(('08 (ind)'!BK10-MIN('08 (ind)'!BK$6:BK$37))/(MAX('08 (ind)'!BK$6:BK$37)-MIN('08 (ind)'!BK$6:BK$37))))))*BK$42</f>
        <v>0.36820109078037372</v>
      </c>
      <c r="BL12" s="87">
        <f>IF('08 (ind)'!BL$1="si",100*(('08 (ind)'!BL10-MIN('08 (ind)'!BL$6:BL$37))/(MAX('08 (ind)'!BL$6:BL$37)-MIN('08 (ind)'!BL$6:BL$37))),ABS(-100+(100*(('08 (ind)'!BL10-MIN('08 (ind)'!BL$6:BL$37))/(MAX('08 (ind)'!BL$6:BL$37)-MIN('08 (ind)'!BL$6:BL$37))))))*BL$42</f>
        <v>1.0472598446165606</v>
      </c>
      <c r="BM12" s="87">
        <f>IF('08 (ind)'!BM$1="si",100*(('08 (ind)'!BM10-MIN('08 (ind)'!BM$6:BM$37))/(MAX('08 (ind)'!BM$6:BM$37)-MIN('08 (ind)'!BM$6:BM$37))),ABS(-100+(100*(('08 (ind)'!BM10-MIN('08 (ind)'!BM$6:BM$37))/(MAX('08 (ind)'!BM$6:BM$37)-MIN('08 (ind)'!BM$6:BM$37))))))*BM$42</f>
        <v>1.0552408084942837</v>
      </c>
      <c r="BN12" s="87">
        <f>IF('08 (ind)'!BN$1="si",100*(('08 (ind)'!BN10-MIN('08 (ind)'!BN$6:BN$37))/(MAX('08 (ind)'!BN$6:BN$37)-MIN('08 (ind)'!BN$6:BN$37))),ABS(-100+(100*(('08 (ind)'!BN10-MIN('08 (ind)'!BN$6:BN$37))/(MAX('08 (ind)'!BN$6:BN$37)-MIN('08 (ind)'!BN$6:BN$37))))))*BN$42</f>
        <v>3.9781371671362304</v>
      </c>
      <c r="BO12" s="87">
        <f>IF('08 (ind)'!BO$1="si",100*(('08 (ind)'!BO10-MIN('08 (ind)'!BO$6:BO$37))/(MAX('08 (ind)'!BO$6:BO$37)-MIN('08 (ind)'!BO$6:BO$37))),ABS(-100+(100*(('08 (ind)'!BO10-MIN('08 (ind)'!BO$6:BO$37))/(MAX('08 (ind)'!BO$6:BO$37)-MIN('08 (ind)'!BO$6:BO$37))))))*BO$42</f>
        <v>3.2278317213567366E-2</v>
      </c>
      <c r="BP12" s="87">
        <f>IF('08 (ind)'!BP$1="si",100*(('08 (ind)'!BP10-MIN('08 (ind)'!BP$6:BP$37))/(MAX('08 (ind)'!BP$6:BP$37)-MIN('08 (ind)'!BP$6:BP$37))),ABS(-100+(100*(('08 (ind)'!BP10-MIN('08 (ind)'!BP$6:BP$37))/(MAX('08 (ind)'!BP$6:BP$37)-MIN('08 (ind)'!BP$6:BP$37))))))*BP$42</f>
        <v>0</v>
      </c>
      <c r="BQ12" s="87">
        <f>IF('08 (ind)'!BQ$1="si",100*(('08 (ind)'!BQ10-MIN('08 (ind)'!BQ$6:BQ$37))/(MAX('08 (ind)'!BQ$6:BQ$37)-MIN('08 (ind)'!BQ$6:BQ$37))),ABS(-100+(100*(('08 (ind)'!BQ10-MIN('08 (ind)'!BQ$6:BQ$37))/(MAX('08 (ind)'!BQ$6:BQ$37)-MIN('08 (ind)'!BQ$6:BQ$37))))))*BQ$42</f>
        <v>1.1344700835208721</v>
      </c>
      <c r="BR12" s="87">
        <f>IF('08 (ind)'!BR$1="si",100*(('08 (ind)'!BR10-MIN('08 (ind)'!BR$6:BR$37))/(MAX('08 (ind)'!BR$6:BR$37)-MIN('08 (ind)'!BR$6:BR$37))),ABS(-100+(100*(('08 (ind)'!BR10-MIN('08 (ind)'!BR$6:BR$37))/(MAX('08 (ind)'!BR$6:BR$37)-MIN('08 (ind)'!BR$6:BR$37))))))*BR$42</f>
        <v>0.67343442805800302</v>
      </c>
      <c r="BS12" s="87">
        <f>IF('08 (ind)'!BS$1="si",100*(('08 (ind)'!BS10-MIN('08 (ind)'!BS$6:BS$37))/(MAX('08 (ind)'!BS$6:BS$37)-MIN('08 (ind)'!BS$6:BS$37))),ABS(-100+(100*(('08 (ind)'!BS10-MIN('08 (ind)'!BS$6:BS$37))/(MAX('08 (ind)'!BS$6:BS$37)-MIN('08 (ind)'!BS$6:BS$37))))))*BS$42</f>
        <v>8.7398987548478271</v>
      </c>
      <c r="BT12" s="75">
        <f>IF('08 (ind)'!BT$1="si",100*(('08 (ind)'!BT10-MIN('08 (ind)'!BT$6:BT$37))/(MAX('08 (ind)'!BT$6:BT$37)-MIN('08 (ind)'!BT$6:BT$37))),ABS(-100+(100*(('08 (ind)'!BT10-MIN('08 (ind)'!BT$6:BT$37))/(MAX('08 (ind)'!BR$6:BR$37)-MIN('08 (ind)'!BT$6:BT$37))))))*BT$42</f>
        <v>5.3245561987225987</v>
      </c>
      <c r="BU12" s="87">
        <f>IF('08 (ind)'!BU$1="si",100*(('08 (ind)'!BU10-MIN('08 (ind)'!BU$6:BU$37))/(MAX('08 (ind)'!BU$6:BU$37)-MIN('08 (ind)'!BU$6:BU$37))),ABS(-100+(100*(('08 (ind)'!BU10-MIN('08 (ind)'!BU$6:BU$37))/(MAX('08 (ind)'!BU$6:BU$37)-MIN('08 (ind)'!BU$6:BU$37))))))*BU$42</f>
        <v>10.367830000811127</v>
      </c>
      <c r="BV12" s="87">
        <f>IF('08 (ind)'!BV$1="si",100*(('08 (ind)'!BV10-MIN('08 (ind)'!BV$6:BV$37))/(MAX('08 (ind)'!BV$6:BV$37)-MIN('08 (ind)'!BV$6:BV$37))),ABS(-100+(100*(('08 (ind)'!BV10-MIN('08 (ind)'!BV$6:BV$37))/(MAX('08 (ind)'!BV$6:BV$37)-MIN('08 (ind)'!BV$6:BV$37))))))*BV$42</f>
        <v>3.5383577071746539</v>
      </c>
      <c r="BW12" s="87">
        <f>IF('08 (ind)'!BW$1="si",100*(('08 (ind)'!BW10-MIN('08 (ind)'!BW$6:BW$37))/(MAX('08 (ind)'!BW$6:BW$37)-MIN('08 (ind)'!BW$6:BW$37))),ABS(-100+(100*(('08 (ind)'!BW10-MIN('08 (ind)'!BW$6:BW$37))/(MAX('08 (ind)'!BW$6:BW$37)-MIN('08 (ind)'!BW$6:BW$37))))))*BW$42</f>
        <v>3.9916097540986542</v>
      </c>
      <c r="BX12" s="87">
        <f>IF('08 (ind)'!BX$1="si",100*(('08 (ind)'!BX10-MIN('08 (ind)'!BX$6:BX$37))/(MAX('08 (ind)'!BX$6:BX$37)-MIN('08 (ind)'!BX$6:BX$37))),ABS(-100+(100*(('08 (ind)'!BX10-MIN('08 (ind)'!BX$6:BX$37))/(MAX('08 (ind)'!BX$6:BX$37)-MIN('08 (ind)'!BX$6:BX$37))))))*BX$42</f>
        <v>1.2045197898145892</v>
      </c>
      <c r="BY12" s="87">
        <f>IF('08 (ind)'!BY$1="si",100*(('08 (ind)'!BY10-MIN('08 (ind)'!BY$6:BY$37))/(MAX('08 (ind)'!BY$6:BY$37)-MIN('08 (ind)'!BY$6:BY$37))),ABS(-100+(100*(('08 (ind)'!BY10-MIN('08 (ind)'!BY$6:BY$37))/(MAX('08 (ind)'!BY$6:BY$37)-MIN('08 (ind)'!BY$6:BY$37))))))*BY$42</f>
        <v>0.93045003698401973</v>
      </c>
      <c r="BZ12" s="87">
        <f>IF('08 (ind)'!BZ$1="si",100*(('08 (ind)'!BZ10-MIN('08 (ind)'!BZ$6:BZ$37))/(MAX('08 (ind)'!BZ$6:BZ$37)-MIN('08 (ind)'!BZ$6:BZ$37))),ABS(-100+(100*(('08 (ind)'!BZ10-MIN('08 (ind)'!BZ$6:BZ$37))/(MAX('08 (ind)'!BZ$6:BZ$37)-MIN('08 (ind)'!BZ$6:BZ$37))))))*BZ$42</f>
        <v>10.248735543066136</v>
      </c>
      <c r="CA12" s="87">
        <f>IF('08 (ind)'!CA$1="si",100*(('08 (ind)'!CA10-MIN('08 (ind)'!CA$6:CA$37))/(MAX('08 (ind)'!CA$6:CA$37)-MIN('08 (ind)'!CA$6:CA$37))),ABS(-100+(100*(('08 (ind)'!CA10-MIN('08 (ind)'!CA$6:CA$37))/(MAX('08 (ind)'!CA$6:CA$37)-MIN('08 (ind)'!CA$6:CA$37))))))*CA$42</f>
        <v>1.7769725910558214</v>
      </c>
      <c r="CB12" s="87">
        <f>IF('08 (ind)'!CB$1="si",100*(('08 (ind)'!CB10-MIN('08 (ind)'!CB$6:CB$37))/(MAX('08 (ind)'!CB$6:CB$37)-MIN('08 (ind)'!CB$6:CB$37))),ABS(-100+(100*(('08 (ind)'!CB10-MIN('08 (ind)'!CB$6:CB$37))/(MAX('08 (ind)'!CB$6:CB$37)-MIN('08 (ind)'!CB$6:CB$37))))))*CB$42</f>
        <v>4.1387464254301163</v>
      </c>
      <c r="CC12" s="87">
        <f>IF('08 (ind)'!CC$1="si",100*(('08 (ind)'!CC10-MIN('08 (ind)'!CC$6:CC$37))/(MAX('08 (ind)'!CC$6:CC$37)-MIN('08 (ind)'!CC$6:CC$37))),ABS(-100+(100*(('08 (ind)'!CC10-MIN('08 (ind)'!CC$6:CC$37))/(MAX('08 (ind)'!CC$6:CC$37)-MIN('08 (ind)'!CC$6:CC$37))))))*CC$42</f>
        <v>8.171435019290044</v>
      </c>
      <c r="CD12" s="87">
        <f>IF('08 (ind)'!CD$1="si",100*(('08 (ind)'!CD10-MIN('08 (ind)'!CD$6:CD$37))/(MAX('08 (ind)'!CD$6:CD$37)-MIN('08 (ind)'!CD$6:CD$37))),ABS(-100+(100*(('08 (ind)'!CD10-MIN('08 (ind)'!CD$6:CD$37))/(MAX('08 (ind)'!CD$6:CD$37)-MIN('08 (ind)'!CD$6:CD$37))))))*CD$42</f>
        <v>6.7269314990172802E-2</v>
      </c>
      <c r="CE12" s="87">
        <f>IF('08 (ind)'!CE$1="si",100*(('08 (ind)'!CE10-MIN('08 (ind)'!CE$6:CE$37))/(MAX('08 (ind)'!CE$6:CE$37)-MIN('08 (ind)'!CE$6:CE$37))),ABS(-100+(100*(('08 (ind)'!CE10-MIN('08 (ind)'!CE$6:CE$37))/(MAX('08 (ind)'!CE$6:CE$37)-MIN('08 (ind)'!CE$6:CE$37))))))*CE$42</f>
        <v>1.1202953140374008</v>
      </c>
      <c r="CF12" s="87">
        <f>IF('08 (ind)'!CF$1="si",100*(('08 (ind)'!CF10-MIN('08 (ind)'!CF$6:CF$37))/(MAX('08 (ind)'!CF$6:CF$37)-MIN('08 (ind)'!CF$6:CF$37))),ABS(-100+(100*(('08 (ind)'!CF10-MIN('08 (ind)'!CF$6:CF$37))/(MAX('08 (ind)'!CF$6:CF$37)-MIN('08 (ind)'!CF$6:CF$37))))))*CF$42</f>
        <v>0.13363313025810664</v>
      </c>
      <c r="CG12" s="87">
        <f>IF('08 (ind)'!CG$1="si",100*(('08 (ind)'!CG10-MIN('08 (ind)'!CG$6:CG$37))/(MAX('08 (ind)'!CG$6:CG$37)-MIN('08 (ind)'!CG$6:CG$37))),ABS(-100+(100*(('08 (ind)'!CG10-MIN('08 (ind)'!CG$6:CG$37))/(MAX('08 (ind)'!CG$6:CG$37)-MIN('08 (ind)'!CG$6:CG$37))))))*CG$42</f>
        <v>8.9581279499093822E-2</v>
      </c>
      <c r="CH12" s="87">
        <f>IF('08 (ind)'!CH$1="si",100*(('08 (ind)'!CH10-MIN('08 (ind)'!CH$6:CH$37))/(MAX('08 (ind)'!CH$6:CH$37)-MIN('08 (ind)'!CH$6:CH$37))),ABS(-100+(100*(('08 (ind)'!CH10-MIN('08 (ind)'!CH$6:CH$37))/(MAX('08 (ind)'!CH$6:CH$37)-MIN('08 (ind)'!CH$6:CH$37))))))*CH$42</f>
        <v>0.20733174366738161</v>
      </c>
      <c r="CI12" s="87">
        <f>IF('08 (ind)'!CI$1="si",100*(('08 (ind)'!CI10-MIN('08 (ind)'!CI$6:CI$37))/(MAX('08 (ind)'!CI$6:CI$37)-MIN('08 (ind)'!CI$6:CI$37))),ABS(-100+(100*(('08 (ind)'!CI10-MIN('08 (ind)'!CI$6:CI$37))/(MAX('08 (ind)'!CI$6:CI$37)-MIN('08 (ind)'!CI$6:CI$37))))))*CI$42</f>
        <v>7.9584291804418541</v>
      </c>
      <c r="CJ12" s="87">
        <f>IF('08 (ind)'!CJ$1="si",100*(('08 (ind)'!CJ10-MIN('08 (ind)'!CJ$6:CJ$37))/(MAX('08 (ind)'!CJ$6:CJ$37)-MIN('08 (ind)'!CJ$6:CJ$37))),ABS(-100+(100*(('08 (ind)'!CJ10-MIN('08 (ind)'!CJ$6:CJ$37))/(MAX('08 (ind)'!CJ$6:CJ$37)-MIN('08 (ind)'!CJ$6:CJ$37))))))*CJ$42</f>
        <v>3.6974470896309941</v>
      </c>
      <c r="CK12" s="87">
        <f>IF('08 (ind)'!CK$1="si",100*(('08 (ind)'!CK10-MIN('08 (ind)'!CK$6:CK$37))/(MAX('08 (ind)'!CK$6:CK$37)-MIN('08 (ind)'!CK$6:CK$37))),ABS(-100+(100*(('08 (ind)'!CK10-MIN('08 (ind)'!CK$6:CK$37))/(MAX('08 (ind)'!CK$6:CK$37)-MIN('08 (ind)'!CK$6:CK$37))))))*CK$42</f>
        <v>1.2338297089241412</v>
      </c>
      <c r="CL12" s="87">
        <f>IF('08 (ind)'!CL$1="si",100*(('08 (ind)'!CL10-MIN('08 (ind)'!CL$6:CL$37))/(MAX('08 (ind)'!CL$6:CL$37)-MIN('08 (ind)'!CL$6:CL$37))),ABS(-100+(100*(('08 (ind)'!CL10-MIN('08 (ind)'!CL$6:CL$37))/(MAX('08 (ind)'!CL$6:CL$37)-MIN('08 (ind)'!CL$6:CL$37))))))*CL$42</f>
        <v>1.0479899215333721</v>
      </c>
      <c r="CM12" s="87">
        <f>IF('08 (ind)'!CM$1="si",100*(('08 (ind)'!CM10-MIN('08 (ind)'!CM$6:CM$37))/(MAX('08 (ind)'!CM$6:CM$37)-MIN('08 (ind)'!CM$6:CM$37))),ABS(-100+(100*(('08 (ind)'!CM10-MIN('08 (ind)'!CM$6:CM$37))/(MAX('08 (ind)'!CM$6:CM$37)-MIN('08 (ind)'!CM$6:CM$37))))))*CM$42</f>
        <v>0.97322569450485641</v>
      </c>
    </row>
    <row r="13" spans="1:91">
      <c r="A13" s="18" t="s">
        <v>211</v>
      </c>
      <c r="B13" s="87">
        <f>IF('08 (ind)'!B$1="si",100*(('08 (ind)'!B11-MIN('08 (ind)'!B$6:B$37))/(MAX('08 (ind)'!B$6:B$37)-MIN('08 (ind)'!B$6:B$37))),ABS(-100+(100*(('08 (ind)'!B11-MIN('08 (ind)'!B$6:B$37))/(MAX('08 (ind)'!B$6:B$37)-MIN('08 (ind)'!B$6:B$37))))))</f>
        <v>13.942916827347302</v>
      </c>
      <c r="C13" s="87">
        <f>IF('08 (ind)'!C$1="si",100*(('08 (ind)'!C11-MIN('08 (ind)'!C$6:C$37))/(MAX('08 (ind)'!C$6:C$37)-MIN('08 (ind)'!C$6:C$37))),ABS(-100+(100*(('08 (ind)'!C11-MIN('08 (ind)'!C$6:C$37))/(MAX('08 (ind)'!C$6:C$37)-MIN('08 (ind)'!C$6:C$37))))))</f>
        <v>38.261804957811805</v>
      </c>
      <c r="D13" s="87">
        <f>IF('08 (ind)'!D$1="si",100*(('08 (ind)'!D11-MIN('08 (ind)'!D$6:D$37))/(MAX('08 (ind)'!D$6:D$37)-MIN('08 (ind)'!D$6:D$37))),ABS(-100+(100*(('08 (ind)'!D11-MIN('08 (ind)'!D$6:D$37))/(MAX('08 (ind)'!D$6:D$37)-MIN('08 (ind)'!D$6:D$37))))))*D$42</f>
        <v>8.4420695568763655</v>
      </c>
      <c r="E13" s="87">
        <f>IF('08 (ind)'!E$1="si",100*(('08 (ind)'!E11-MIN('08 (ind)'!E$6:E$37))/(MAX('08 (ind)'!E$6:E$37)-MIN('08 (ind)'!E$6:E$37))),ABS(-100+(100*(('08 (ind)'!E11-MIN('08 (ind)'!E$6:E$37))/(MAX('08 (ind)'!E$6:E$37)-MIN('08 (ind)'!E$6:E$37))))))*E$42</f>
        <v>4.348536906163428</v>
      </c>
      <c r="F13" s="87">
        <f>IF('10 (ind)'!F$1="si",100*(('10 (ind)'!F11-MIN('10 (ind)'!F$6:F$37))/(MAX('10 (ind)'!F$6:F$37)-MIN('10 (ind)'!F$6:F$37))),ABS(-100+(100*(('10 (ind)'!F11-MIN('10 (ind)'!F$6:F$37))/(MAX('10 (ind)'!F$6:F$37)-MIN('10 (ind)'!F$6:F$37))))))*F$42</f>
        <v>4.3203371970495272</v>
      </c>
      <c r="G13" s="87">
        <f>IF('10 (ind)'!G$1="si",100*(('10 (ind)'!G11-MIN('10 (ind)'!G$6:G$37))/(MAX('10 (ind)'!G$6:G$37)-MIN('10 (ind)'!G$6:G$37))),ABS(-100+(100*(('10 (ind)'!G11-MIN('10 (ind)'!G$6:G$37))/(MAX('10 (ind)'!G$6:G$37)-MIN('10 (ind)'!G$6:G$37))))))*G$42</f>
        <v>2.4119947848761409</v>
      </c>
      <c r="H13" s="87">
        <f>IF('10 (ind)'!H$1="si",100*(('10 (ind)'!H11-MIN('10 (ind)'!H$6:H$37))/(MAX('10 (ind)'!H$6:H$37)-MIN('10 (ind)'!H$6:H$37))),ABS(-100+(100*(('10 (ind)'!H11-MIN('10 (ind)'!H$6:H$37))/(MAX('10 (ind)'!H$6:H$37)-MIN('10 (ind)'!H$6:H$37))))))*H$42</f>
        <v>4.3195266272189343</v>
      </c>
      <c r="I13" s="87">
        <f>IF('10 (ind)'!I$1="si",100*(('10 (ind)'!I11-MIN('10 (ind)'!I$6:I$37))/(MAX('10 (ind)'!I$6:I$37)-MIN('10 (ind)'!I$6:I$37))),ABS(-100+(100*(('10 (ind)'!I11-MIN('10 (ind)'!I$6:I$37))/(MAX('10 (ind)'!I$6:I$37)-MIN('10 (ind)'!I$6:I$37))))))*I$42</f>
        <v>0.76923076923076938</v>
      </c>
      <c r="J13" s="87">
        <f>IF('08 (ind)'!J$1="si",100*(('08 (ind)'!J11-MIN('08 (ind)'!J$6:J$37))/(MAX('08 (ind)'!J$6:J$37)-MIN('08 (ind)'!J$6:J$37))),ABS(-100+(100*(('08 (ind)'!J11-MIN('08 (ind)'!J$6:J$37))/(MAX('08 (ind)'!J$6:J$37)-MIN('08 (ind)'!J$6:J$37))))))*J$42</f>
        <v>2.2956101490132896</v>
      </c>
      <c r="K13" s="87">
        <f>IF('08 (ind)'!K$1="si",100*(('08 (ind)'!K11-MIN('08 (ind)'!K$6:K$37))/(MAX('08 (ind)'!K$6:K$37)-MIN('08 (ind)'!K$6:K$37))),ABS(-100+(100*(('08 (ind)'!K11-MIN('08 (ind)'!K$6:K$37))/(MAX('08 (ind)'!K$6:K$37)-MIN('08 (ind)'!K$6:K$37))))))*K$42</f>
        <v>2.1601172811664986</v>
      </c>
      <c r="L13" s="87">
        <f>IF('08 (ind)'!L$1="si",100*(('08 (ind)'!L11-MIN('08 (ind)'!L$6:L$37))/(MAX('08 (ind)'!L$6:L$37)-MIN('08 (ind)'!L$6:L$37))),ABS(-100+(100*(('08 (ind)'!L11-MIN('08 (ind)'!L$6:L$37))/(MAX('08 (ind)'!L$6:L$37)-MIN('08 (ind)'!L$6:L$37))))))*L$42</f>
        <v>0</v>
      </c>
      <c r="M13" s="87">
        <f>IF('08 (ind)'!M$1="si",100*(('08 (ind)'!M11-MIN('08 (ind)'!M$6:M$37))/(MAX('08 (ind)'!M$6:M$37)-MIN('08 (ind)'!M$6:M$37))),ABS(-100+(100*(('08 (ind)'!M11-MIN('08 (ind)'!M$6:M$37))/(MAX('08 (ind)'!M$6:M$37)-MIN('08 (ind)'!M$6:M$37))))))*M$42</f>
        <v>1.4245819575455225E-2</v>
      </c>
      <c r="N13" s="87">
        <f>IF('08 (ind)'!N$1="si",100*(('08 (ind)'!N11-MIN('08 (ind)'!N$6:N$37))/(MAX('08 (ind)'!N$6:N$37)-MIN('08 (ind)'!N$6:N$37))),ABS(-100+(100*(('08 (ind)'!N11-MIN('08 (ind)'!N$6:N$37))/(MAX('08 (ind)'!N$6:N$37)-MIN('08 (ind)'!N$6:N$37))))))*N$42</f>
        <v>4.2654993237434979</v>
      </c>
      <c r="O13" s="87">
        <f>IF('08 (ind)'!O$1="si",100*(('08 (ind)'!O11-MIN('08 (ind)'!O$6:O$37))/(MAX('08 (ind)'!O$6:O$37)-MIN('08 (ind)'!O$6:O$37))),ABS(-100+(100*(('08 (ind)'!O11-MIN('08 (ind)'!O$6:O$37))/(MAX('08 (ind)'!O$6:O$37)-MIN('08 (ind)'!O$6:O$37))))))*O$42</f>
        <v>7.0138807805105889</v>
      </c>
      <c r="P13" s="87">
        <f>IF('08 (ind)'!P$1="si",100*(('08 (ind)'!P11-MIN('08 (ind)'!P$6:P$37))/(MAX('08 (ind)'!P$6:P$37)-MIN('08 (ind)'!P$6:P$37))),ABS(-100+(100*(('08 (ind)'!P11-MIN('08 (ind)'!P$6:P$37))/(MAX('08 (ind)'!P$6:P$37)-MIN('08 (ind)'!P$6:P$37))))))*P$42</f>
        <v>0.37824713579800323</v>
      </c>
      <c r="Q13" s="87">
        <f>IF('08 (ind)'!Q$1="si",100*(('08 (ind)'!Q11-MIN('08 (ind)'!Q$6:Q$37))/(MAX('08 (ind)'!Q$6:Q$37)-MIN('08 (ind)'!Q$6:Q$37))),ABS(-100+(100*(('08 (ind)'!Q11-MIN('08 (ind)'!Q$6:Q$37))/(MAX('08 (ind)'!Q$6:Q$37)-MIN('08 (ind)'!Q$6:Q$37))))))*Q$42</f>
        <v>2.1543250077038878</v>
      </c>
      <c r="R13" s="87">
        <f>IF('08 (ind)'!R$1="si",100*(('08 (ind)'!R11-MIN('08 (ind)'!R$6:R$37))/(MAX('08 (ind)'!R$6:R$37)-MIN('08 (ind)'!R$6:R$37))),ABS(-100+(100*(('08 (ind)'!R11-MIN('08 (ind)'!R$6:R$37))/(MAX('08 (ind)'!R$6:R$37)-MIN('08 (ind)'!R$6:R$37))))))*R$42</f>
        <v>1.644111642886386E-2</v>
      </c>
      <c r="S13" s="75">
        <f>ABS(ABS(('08 (ind)'!S11-((MAX('08 (ind)'!S$6:S$37)+MIN('08 (ind)'!S$6:S$37))/2))/(((MAX('08 (ind)'!S$6:S$37)+MIN('08 (ind)'!S$6:S$37))/2)-MAX('08 (ind)'!S$6:S$37))*100)-100)*S$42</f>
        <v>2.7772819787327903</v>
      </c>
      <c r="T13" s="87">
        <f>IF('08 (ind)'!T$1="si",100*(('08 (ind)'!T11-MIN('08 (ind)'!T$6:T$37))/(MAX('08 (ind)'!T$6:T$37)-MIN('08 (ind)'!T$6:T$37))),ABS(-100+(100*(('08 (ind)'!T11-MIN('08 (ind)'!T$6:T$37))/(MAX('08 (ind)'!T$6:T$37)-MIN('08 (ind)'!T$6:T$37))))))*T$42</f>
        <v>6.6091197688145638</v>
      </c>
      <c r="U13" s="87">
        <f>IF('08 (ind)'!U$1="si",100*(('08 (ind)'!U11-MIN('08 (ind)'!U$6:U$37))/(MAX('08 (ind)'!U$6:U$37)-MIN('08 (ind)'!U$6:U$37))),ABS(-100+(100*(('08 (ind)'!U11-MIN('08 (ind)'!U$6:U$37))/(MAX('08 (ind)'!U$6:U$37)-MIN('08 (ind)'!U$6:U$37))))))*U$42</f>
        <v>8.6911131410674685</v>
      </c>
      <c r="V13" s="87">
        <f>IF('08 (ind)'!V$1="si",100*(('08 (ind)'!V11-MIN('08 (ind)'!V$6:V$37))/(MAX('08 (ind)'!V$6:V$37)-MIN('08 (ind)'!V$6:V$37))),ABS(-100+(100*(('08 (ind)'!V11-MIN('08 (ind)'!V$6:V$37))/(MAX('08 (ind)'!V$6:V$37)-MIN('08 (ind)'!V$6:V$37))))))*V$42</f>
        <v>4.0574533724872985</v>
      </c>
      <c r="W13" s="87">
        <f>IF('08 (ind)'!W$1="si",100*(('08 (ind)'!W11-MIN('08 (ind)'!W$6:W$37))/(MAX('08 (ind)'!W$6:W$37)-MIN('08 (ind)'!W$6:W$37))),ABS(-100+(100*(('08 (ind)'!W11-MIN('08 (ind)'!W$6:W$37))/(MAX('08 (ind)'!W$6:W$37)-MIN('08 (ind)'!W$6:W$37))))))*W$42</f>
        <v>10.768588885225043</v>
      </c>
      <c r="X13" s="87">
        <f>IF('08 (ind)'!X$1="si",100*(('08 (ind)'!X11-MIN('08 (ind)'!X$6:X$37))/(MAX('08 (ind)'!X$6:X$37)-MIN('08 (ind)'!X$6:X$37))),ABS(-100+(100*(('08 (ind)'!X11-MIN('08 (ind)'!X$6:X$37))/(MAX('08 (ind)'!X$6:X$37)-MIN('08 (ind)'!X$6:X$37))))))*X$42</f>
        <v>7.2683576762007132</v>
      </c>
      <c r="Y13" s="87">
        <f>IF('08 (ind)'!Y$1="si",100*(('08 (ind)'!Y11-MIN('08 (ind)'!Y$6:Y$37))/(MAX('08 (ind)'!Y$6:Y$37)-MIN('08 (ind)'!Y$6:Y$37))),ABS(-100+(100*(('08 (ind)'!Y11-MIN('08 (ind)'!Y$6:Y$37))/(MAX('08 (ind)'!Y$6:Y$37)-MIN('08 (ind)'!Y$6:Y$37))))))*Y$42</f>
        <v>6.8189214228966053</v>
      </c>
      <c r="Z13" s="87">
        <f>IF('08 (ind)'!Z$1="si",100*(('08 (ind)'!Z11-MIN('08 (ind)'!Z$6:Z$37))/(MAX('08 (ind)'!Z$6:Z$37)-MIN('08 (ind)'!Z$6:Z$37))),ABS(-100+(100*(('08 (ind)'!Z11-MIN('08 (ind)'!Z$6:Z$37))/(MAX('08 (ind)'!Z$6:Z$37)-MIN('08 (ind)'!Z$6:Z$37))))))*Z$42</f>
        <v>8.6102056882690441</v>
      </c>
      <c r="AA13" s="87">
        <f>IF('08 (ind)'!AA$1="si",100*(('08 (ind)'!AA11-MIN('08 (ind)'!AA$6:AA$37))/(MAX('08 (ind)'!AA$6:AA$37)-MIN('08 (ind)'!AA$6:AA$37))),ABS(-100+(100*(('08 (ind)'!AA11-MIN('08 (ind)'!AA$6:AA$37))/(MAX('08 (ind)'!AA$6:AA$37)-MIN('08 (ind)'!AA$6:AA$37))))))*AA$42</f>
        <v>7.4102793747103313</v>
      </c>
      <c r="AB13" s="87">
        <f>IF('08 (ind)'!AB$1="si",100*(('08 (ind)'!AB11-MIN('08 (ind)'!AB$6:AB$37))/(MAX('08 (ind)'!AB$6:AB$37)-MIN('08 (ind)'!AB$6:AB$37))),ABS(-100+(100*(('08 (ind)'!AB11-MIN('08 (ind)'!AB$6:AB$37))/(MAX('08 (ind)'!AB$6:AB$37)-MIN('08 (ind)'!AB$6:AB$37))))))*AB$42</f>
        <v>2.5190996124502241</v>
      </c>
      <c r="AC13" s="87">
        <f>IF('08 (ind)'!AC$1="si",100*(('08 (ind)'!AC11-MIN('08 (ind)'!AC$6:AC$37))/(MAX('08 (ind)'!AC$6:AC$37)-MIN('08 (ind)'!AC$6:AC$37))),ABS(-100+(100*(('08 (ind)'!AC11-MIN('08 (ind)'!AC$6:AC$37))/(MAX('08 (ind)'!AC$6:AC$37)-MIN('08 (ind)'!AC$6:AC$37))))))*AC$42</f>
        <v>7.6538114104034305</v>
      </c>
      <c r="AD13" s="87">
        <f>IF('08 (ind)'!AD$1="si",100*(('08 (ind)'!AD11-MIN('08 (ind)'!AD$6:AD$37))/(MAX('08 (ind)'!AD$6:AD$37)-MIN('08 (ind)'!AD$6:AD$37))),ABS(-100+(100*(('08 (ind)'!AD11-MIN('08 (ind)'!AD$6:AD$37))/(MAX('08 (ind)'!AD$6:AD$37)-MIN('08 (ind)'!AD$6:AD$37))))))*AD$42</f>
        <v>3.0651447589618521</v>
      </c>
      <c r="AE13" s="87">
        <f>IF('08 (ind)'!AE$1="si",100*(('08 (ind)'!AE11-MIN('08 (ind)'!AE$6:AE$37))/(MAX('08 (ind)'!AE$6:AE$37)-MIN('08 (ind)'!AE$6:AE$37))),ABS(-100+(100*(('08 (ind)'!AE11-MIN('08 (ind)'!AE$6:AE$37))/(MAX('08 (ind)'!AE$6:AE$37)-MIN('08 (ind)'!AE$6:AE$37))))))*AE$42</f>
        <v>3.1683088036228817</v>
      </c>
      <c r="AF13" s="87">
        <f>IF('08 (ind)'!AF$1="si",100*(('08 (ind)'!AF11-MIN('08 (ind)'!AF$6:AF$37))/(MAX('08 (ind)'!AF$6:AF$37)-MIN('08 (ind)'!AF$6:AF$37))),ABS(-100+(100*(('08 (ind)'!AF11-MIN('08 (ind)'!AF$6:AF$37))/(MAX('08 (ind)'!AF$6:AF$37)-MIN('08 (ind)'!AF$6:AF$37))))))*AF$42</f>
        <v>7.766948273162547</v>
      </c>
      <c r="AG13" s="87">
        <f>IF('08 (ind)'!AG$1="si",100*(('08 (ind)'!AG11-MIN('08 (ind)'!AG$6:AG$37))/(MAX('08 (ind)'!AG$6:AG$37)-MIN('08 (ind)'!AG$6:AG$37))),ABS(-100+(100*(('08 (ind)'!AG11-MIN('08 (ind)'!AG$6:AG$37))/(MAX('08 (ind)'!AG$6:AG$37)-MIN('08 (ind)'!AG$6:AG$37))))))*AG$42</f>
        <v>1.256453023536606</v>
      </c>
      <c r="AH13" s="87">
        <f>IF('08 (ind)'!AH$1="si",100*(('08 (ind)'!AH11-MIN('08 (ind)'!AH$6:AH$37))/(MAX('08 (ind)'!AH$6:AH$37)-MIN('08 (ind)'!AH$6:AH$37))),ABS(-100+(100*(('08 (ind)'!AH11-MIN('08 (ind)'!AH$6:AH$37))/(MAX('08 (ind)'!AH$6:AH$37)-MIN('08 (ind)'!AH$6:AH$37))))))*AH$42</f>
        <v>1.2693783041410813</v>
      </c>
      <c r="AI13" s="87">
        <f>IF('08 (ind)'!AI$1="si",100*(('08 (ind)'!AI11-MIN('08 (ind)'!AI$6:AI$37))/(MAX('08 (ind)'!AI$6:AI$37)-MIN('08 (ind)'!AI$6:AI$37))),ABS(-100+(100*(('08 (ind)'!AI11-MIN('08 (ind)'!AI$6:AI$37))/(MAX('08 (ind)'!AI$6:AI$37)-MIN('08 (ind)'!AI$6:AI$37))))))*AI$42</f>
        <v>0.11030602055821399</v>
      </c>
      <c r="AJ13" s="87">
        <f>IF('08 (ind)'!AJ$1="si",100*(('08 (ind)'!AJ11-MIN('08 (ind)'!AJ$6:AJ$37))/(MAX('08 (ind)'!AJ$6:AJ$37)-MIN('08 (ind)'!AJ$6:AJ$37))),ABS(-100+(100*(('08 (ind)'!AJ11-MIN('08 (ind)'!AJ$6:AJ$37))/(MAX('08 (ind)'!AJ$6:AJ$37)-MIN('08 (ind)'!AJ$6:AJ$37))))))*AJ$42</f>
        <v>7.1969660018922337</v>
      </c>
      <c r="AK13" s="87">
        <f>IF('08 (ind)'!AK$1="si",100*(('08 (ind)'!AK11-MIN('08 (ind)'!AK$6:AK$37))/(MAX('08 (ind)'!AK$6:AK$37)-MIN('08 (ind)'!AK$6:AK$37))),ABS(-100+(100*(('08 (ind)'!AK11-MIN('08 (ind)'!AK$6:AK$37))/(MAX('08 (ind)'!AK$6:AK$37)-MIN('08 (ind)'!AK$6:AK$37))))))*AK$42</f>
        <v>2.681152986083899</v>
      </c>
      <c r="AL13" s="87">
        <f>IF('08 (ind)'!AL$1="si",100*(('08 (ind)'!AL11-MIN('08 (ind)'!AL$6:AL$37))/(MAX('08 (ind)'!AL$6:AL$37)-MIN('08 (ind)'!AL$6:AL$37))),ABS(-100+(100*(('08 (ind)'!AL11-MIN('08 (ind)'!AL$6:AL$37))/(MAX('08 (ind)'!AL$6:AL$37)-MIN('08 (ind)'!AL$6:AL$37))))))*AL$42</f>
        <v>7.7743625274700614</v>
      </c>
      <c r="AM13" s="87">
        <f>IF('08 (ind)'!AM$1="si",100*(('08 (ind)'!AM11-MIN('08 (ind)'!AM$6:AM$37))/(MAX('08 (ind)'!AM$6:AM$37)-MIN('08 (ind)'!AM$6:AM$37))),ABS(-100+(100*(('08 (ind)'!AM11-MIN('08 (ind)'!AM$6:AM$37))/(MAX('08 (ind)'!AM$6:AM$37)-MIN('08 (ind)'!AM$6:AM$37))))))*AM$42</f>
        <v>3.174819043497191</v>
      </c>
      <c r="AN13" s="87">
        <f>IF('08 (ind)'!AN$1="si",100*(('08 (ind)'!AN11-MIN('08 (ind)'!AN$6:AN$37))/(MAX('08 (ind)'!AN$6:AN$37)-MIN('08 (ind)'!AN$6:AN$37))),ABS(-100+(100*(('08 (ind)'!AN11-MIN('08 (ind)'!AN$6:AN$37))/(MAX('08 (ind)'!AN$6:AN$37)-MIN('08 (ind)'!AN$6:AN$37))))))*AN$42</f>
        <v>9.3868583087274384</v>
      </c>
      <c r="AO13" s="87">
        <f>IF('08 (ind)'!AO$1="si",100*(('08 (ind)'!AO11-MIN('08 (ind)'!AO$6:AO$37))/(MAX('08 (ind)'!AO$6:AO$37)-MIN('08 (ind)'!AO$6:AO$37))),ABS(-100+(100*(('08 (ind)'!AO11-MIN('08 (ind)'!AO$6:AO$37))/(MAX('08 (ind)'!AO$6:AO$37)-MIN('08 (ind)'!AO$6:AO$37))))))*AO$42</f>
        <v>7.201485702962021</v>
      </c>
      <c r="AP13" s="87">
        <f>IF('08 (ind)'!AP$1="si",100*(('08 (ind)'!AP11-MIN('08 (ind)'!AP$6:AP$37))/(MAX('08 (ind)'!AP$6:AP$37)-MIN('08 (ind)'!AP$6:AP$37))),ABS(-100+(100*(('08 (ind)'!AP11-MIN('08 (ind)'!AP$6:AP$37))/(MAX('08 (ind)'!AP$6:AP$37)-MIN('08 (ind)'!AP$6:AP$37))))))*AP$42</f>
        <v>7.2676847437504533</v>
      </c>
      <c r="AQ13" s="87">
        <f>IF('08 (ind)'!AQ$1="si",100*(('08 (ind)'!AQ11-MIN('08 (ind)'!AQ$6:AQ$37))/(MAX('08 (ind)'!AQ$6:AQ$37)-MIN('08 (ind)'!AQ$6:AQ$37))),ABS(-100+(100*(('08 (ind)'!AQ11-MIN('08 (ind)'!AQ$6:AQ$37))/(MAX('08 (ind)'!AQ$6:AQ$37)-MIN('08 (ind)'!AQ$6:AQ$37))))))*AQ$42</f>
        <v>2.3629432449505234</v>
      </c>
      <c r="AR13" s="87">
        <f>IF('08 (ind)'!AR$1="si",100*(('08 (ind)'!AR11-MIN('08 (ind)'!AR$6:AR$37))/(MAX('08 (ind)'!AR$6:AR$37)-MIN('08 (ind)'!AR$6:AR$37))),ABS(-100+(100*(('08 (ind)'!AR11-MIN('08 (ind)'!AR$6:AR$37))/(MAX('08 (ind)'!AR$6:AR$37)-MIN('08 (ind)'!AR$6:AR$37))))))*AR$42</f>
        <v>5.1381607250377073</v>
      </c>
      <c r="AS13" s="87">
        <f>IF('08 (ind)'!AS$1="si",100*(('08 (ind)'!AS11-MIN('08 (ind)'!AS$6:AS$37))/(MAX('08 (ind)'!AS$6:AS$37)-MIN('08 (ind)'!AS$6:AS$37))),ABS(-100+(100*(('08 (ind)'!AS11-MIN('08 (ind)'!AS$6:AS$37))/(MAX('08 (ind)'!AS$6:AS$37)-MIN('08 (ind)'!AS$6:AS$37))))))*AS$42</f>
        <v>9.0055937059438804</v>
      </c>
      <c r="AT13" s="87">
        <f>IF('08 (ind)'!AT$1="si",100*(('08 (ind)'!AT11-MIN('08 (ind)'!AT$6:AT$37))/(MAX('08 (ind)'!AT$6:AT$37)-MIN('08 (ind)'!AT$6:AT$37))),ABS(-100+(100*(('08 (ind)'!AT11-MIN('08 (ind)'!AT$6:AT$37))/(MAX('08 (ind)'!AT$6:AT$37)-MIN('08 (ind)'!AT$6:AT$37))))))*AT$42</f>
        <v>0</v>
      </c>
      <c r="AU13" s="87">
        <f>IF('08 (ind)'!AU$1="si",100*(('08 (ind)'!AU11-MIN('08 (ind)'!AU$6:AU$37))/(MAX('08 (ind)'!AU$6:AU$37)-MIN('08 (ind)'!AU$6:AU$37))),ABS(-100+(100*(('08 (ind)'!AU11-MIN('08 (ind)'!AU$6:AU$37))/(MAX('08 (ind)'!AU$6:AU$37)-MIN('08 (ind)'!AU$6:AU$37))))))*AU$42</f>
        <v>3.1141868512110737</v>
      </c>
      <c r="AV13" s="87">
        <f>IF('08 (ind)'!AV$1="si",100*(('08 (ind)'!AV11-MIN('08 (ind)'!AV$6:AV$37))/(MAX('08 (ind)'!AV$6:AV$37)-MIN('08 (ind)'!AV$6:AV$37))),ABS(-100+(100*(('08 (ind)'!AV11-MIN('08 (ind)'!AV$6:AV$37))/(MAX('08 (ind)'!AV$6:AV$37)-MIN('08 (ind)'!AV$6:AV$37))))))*AV$42</f>
        <v>23.830155979202772</v>
      </c>
      <c r="AW13" s="87">
        <f>IF('08 (ind)'!AW$1="si",100*(('08 (ind)'!AW11-MIN('08 (ind)'!AW$6:AW$37))/(MAX('08 (ind)'!AW$6:AW$37)-MIN('08 (ind)'!AW$6:AW$37))),ABS(-100+(100*(('08 (ind)'!AW11-MIN('08 (ind)'!AW$6:AW$37))/(MAX('08 (ind)'!AW$6:AW$37)-MIN('08 (ind)'!AW$6:AW$37))))))*AW$42</f>
        <v>6.9090030223597987</v>
      </c>
      <c r="AX13" s="87">
        <f>IF('08 (ind)'!AX$1="si",100*(('08 (ind)'!AX11-MIN('08 (ind)'!AX$6:AX$37))/(MAX('08 (ind)'!AX$6:AX$37)-MIN('08 (ind)'!AX$6:AX$37))),ABS(-100+(100*(('08 (ind)'!AX11-MIN('08 (ind)'!AX$6:AX$37))/(MAX('08 (ind)'!AX$6:AX$37)-MIN('08 (ind)'!AX$6:AX$37))))))*AX$42</f>
        <v>2.9932594122324043</v>
      </c>
      <c r="AY13" s="87">
        <f>IF('08 (ind)'!AY$1="si",100*(('08 (ind)'!AY11-MIN('08 (ind)'!AY$6:AY$37))/(MAX('08 (ind)'!AY$6:AY$37)-MIN('08 (ind)'!AY$6:AY$37))),ABS(-100+(100*(('08 (ind)'!AY11-MIN('08 (ind)'!AY$6:AY$37))/(MAX('08 (ind)'!AY$6:AY$37)-MIN('08 (ind)'!AY$6:AY$37))))))*AY$42</f>
        <v>12.110552724043249</v>
      </c>
      <c r="AZ13" s="87">
        <f>IF('08 (ind)'!AZ$1="si",100*(('08 (ind)'!AZ11-MIN('08 (ind)'!AZ$6:AZ$37))/(MAX('08 (ind)'!AZ$6:AZ$37)-MIN('08 (ind)'!AZ$6:AZ$37))),ABS(-100+(100*(('08 (ind)'!AZ11-MIN('08 (ind)'!AZ$6:AZ$37))/(MAX('08 (ind)'!AZ$6:AZ$37)-MIN('08 (ind)'!AZ$6:AZ$37))))))*AZ$42</f>
        <v>3.29314449841281</v>
      </c>
      <c r="BA13" s="87">
        <f>IF('08 (ind)'!BA$1="si",100*(('08 (ind)'!BA11-MIN('08 (ind)'!BA$6:BA$37))/(MAX('08 (ind)'!BA$6:BA$37)-MIN('08 (ind)'!BA$6:BA$37))),ABS(-100+(100*(('08 (ind)'!BA11-MIN('08 (ind)'!BA$6:BA$37))/(MAX('08 (ind)'!BA$6:BA$37)-MIN('08 (ind)'!BA$6:BA$37))))))*BA$42</f>
        <v>1.3918604150334815</v>
      </c>
      <c r="BB13" s="87">
        <f>IF('08 (ind)'!BB$1="si",100*(('08 (ind)'!BB11-MIN('08 (ind)'!BB$6:BB$37))/(MAX('08 (ind)'!BB$6:BB$37)-MIN('08 (ind)'!BB$6:BB$37))),ABS(-100+(100*(('08 (ind)'!BB11-MIN('08 (ind)'!BB$6:BB$37))/(MAX('08 (ind)'!BB$6:BB$37)-MIN('08 (ind)'!BB$6:BB$37))))))*BB$42</f>
        <v>6.231609450336637</v>
      </c>
      <c r="BC13" s="87">
        <f>IF('08 (ind)'!BC$1="si",100*(('08 (ind)'!BC11-MIN('08 (ind)'!BC$6:BC$37))/(MAX('08 (ind)'!BC$6:BC$37)-MIN('08 (ind)'!BC$6:BC$37))),ABS(-100+(100*(('08 (ind)'!BC11-MIN('08 (ind)'!BC$6:BC$37))/(MAX('08 (ind)'!BC$6:BC$37)-MIN('08 (ind)'!BC$6:BC$37))))))*BC$42</f>
        <v>6.9053922443675289</v>
      </c>
      <c r="BD13" s="87">
        <f>IF('08 (ind)'!BD$1="si",100*(('08 (ind)'!BD11-MIN('08 (ind)'!BD$6:BD$37))/(MAX('08 (ind)'!BD$6:BD$37)-MIN('08 (ind)'!BD$6:BD$37))),ABS(-100+(100*(('08 (ind)'!BD11-MIN('08 (ind)'!BD$6:BD$37))/(MAX('08 (ind)'!BD$6:BD$37)-MIN('08 (ind)'!BD$6:BD$37))))))*BD$42</f>
        <v>0.97812977268024592</v>
      </c>
      <c r="BE13" s="87">
        <f>IF('08 (ind)'!BE$1="si",100*(('08 (ind)'!BE11-MIN('08 (ind)'!BE$6:BE$37))/(MAX('08 (ind)'!BE$6:BE$37)-MIN('08 (ind)'!BE$6:BE$37))),ABS(-100+(100*(('08 (ind)'!BE11-MIN('08 (ind)'!BE$6:BE$37))/(MAX('08 (ind)'!BE$6:BE$37)-MIN('08 (ind)'!BE$6:BE$37))))))*BE$42</f>
        <v>3.1936112865103028</v>
      </c>
      <c r="BF13" s="87">
        <f>IF('08 (ind)'!BF$1="si",100*(('08 (ind)'!BF11-MIN('08 (ind)'!BF$6:BF$37))/(MAX('08 (ind)'!BF$6:BF$37)-MIN('08 (ind)'!BF$6:BF$37))),ABS(-100+(100*(('08 (ind)'!BF11-MIN('08 (ind)'!BF$6:BF$37))/(MAX('08 (ind)'!BF$6:BF$37)-MIN('08 (ind)'!BF$6:BF$37))))))*BF$42</f>
        <v>5.6913832324689322</v>
      </c>
      <c r="BG13" s="87">
        <f>IF('08 (ind)'!BG$1="si",100*(('08 (ind)'!BG11-MIN('08 (ind)'!BG$6:BG$37))/(MAX('08 (ind)'!BG$6:BG$37)-MIN('08 (ind)'!BG$6:BG$37))),ABS(-100+(100*(('08 (ind)'!BG11-MIN('08 (ind)'!BG$6:BG$37))/(MAX('08 (ind)'!BG$6:BG$37)-MIN('08 (ind)'!BG$6:BG$37))))))*BG$42</f>
        <v>2.205146957918878</v>
      </c>
      <c r="BH13" s="87">
        <f>IF('08 (ind)'!BH$1="si",100*(('08 (ind)'!BH11-MIN('08 (ind)'!BH$6:BH$37))/(MAX('08 (ind)'!BH$6:BH$37)-MIN('08 (ind)'!BH$6:BH$37))),ABS(-100+(100*(('08 (ind)'!BH11-MIN('08 (ind)'!BH$6:BH$37))/(MAX('08 (ind)'!BH$6:BH$37)-MIN('08 (ind)'!BH$6:BH$37))))))*BH$42</f>
        <v>2.6616407297574858</v>
      </c>
      <c r="BI13" s="87">
        <f>IF('08 (ind)'!BI$1="si",100*(('08 (ind)'!BI11-MIN('08 (ind)'!BI$6:BI$37))/(MAX('08 (ind)'!BI$6:BI$37)-MIN('08 (ind)'!BI$6:BI$37))),ABS(-100+(100*(('08 (ind)'!BI11-MIN('08 (ind)'!BI$6:BI$37))/(MAX('08 (ind)'!BI$6:BI$37)-MIN('08 (ind)'!BI$6:BI$37))))))*BI$42</f>
        <v>4.1001113088674526</v>
      </c>
      <c r="BJ13" s="87">
        <f>IF('08 (ind)'!BJ$1="si",100*(('08 (ind)'!BJ11-MIN('08 (ind)'!BJ$6:BJ$37))/(MAX('08 (ind)'!BJ$6:BJ$37)-MIN('08 (ind)'!BJ$6:BJ$37))),ABS(-100+(100*(('08 (ind)'!BJ11-MIN('08 (ind)'!BJ$6:BJ$37))/(MAX('08 (ind)'!BJ$6:BJ$37)-MIN('08 (ind)'!BJ$6:BJ$37))))))*BJ$42</f>
        <v>7.9728959531808971E-4</v>
      </c>
      <c r="BK13" s="87">
        <f>IF('08 (ind)'!BK$1="si",100*(('08 (ind)'!BK11-MIN('08 (ind)'!BK$6:BK$37))/(MAX('08 (ind)'!BK$6:BK$37)-MIN('08 (ind)'!BK$6:BK$37))),ABS(-100+(100*(('08 (ind)'!BK11-MIN('08 (ind)'!BK$6:BK$37))/(MAX('08 (ind)'!BK$6:BK$37)-MIN('08 (ind)'!BK$6:BK$37))))))*BK$42</f>
        <v>0.86803640209848276</v>
      </c>
      <c r="BL13" s="87">
        <f>IF('08 (ind)'!BL$1="si",100*(('08 (ind)'!BL11-MIN('08 (ind)'!BL$6:BL$37))/(MAX('08 (ind)'!BL$6:BL$37)-MIN('08 (ind)'!BL$6:BL$37))),ABS(-100+(100*(('08 (ind)'!BL11-MIN('08 (ind)'!BL$6:BL$37))/(MAX('08 (ind)'!BL$6:BL$37)-MIN('08 (ind)'!BL$6:BL$37))))))*BL$42</f>
        <v>2.468541062310464</v>
      </c>
      <c r="BM13" s="87">
        <f>IF('08 (ind)'!BM$1="si",100*(('08 (ind)'!BM11-MIN('08 (ind)'!BM$6:BM$37))/(MAX('08 (ind)'!BM$6:BM$37)-MIN('08 (ind)'!BM$6:BM$37))),ABS(-100+(100*(('08 (ind)'!BM11-MIN('08 (ind)'!BM$6:BM$37))/(MAX('08 (ind)'!BM$6:BM$37)-MIN('08 (ind)'!BM$6:BM$37))))))*BM$42</f>
        <v>0</v>
      </c>
      <c r="BN13" s="87">
        <f>IF('08 (ind)'!BN$1="si",100*(('08 (ind)'!BN11-MIN('08 (ind)'!BN$6:BN$37))/(MAX('08 (ind)'!BN$6:BN$37)-MIN('08 (ind)'!BN$6:BN$37))),ABS(-100+(100*(('08 (ind)'!BN11-MIN('08 (ind)'!BN$6:BN$37))/(MAX('08 (ind)'!BN$6:BN$37)-MIN('08 (ind)'!BN$6:BN$37))))))*BN$42</f>
        <v>1.4721601049522755</v>
      </c>
      <c r="BO13" s="87">
        <f>IF('08 (ind)'!BO$1="si",100*(('08 (ind)'!BO11-MIN('08 (ind)'!BO$6:BO$37))/(MAX('08 (ind)'!BO$6:BO$37)-MIN('08 (ind)'!BO$6:BO$37))),ABS(-100+(100*(('08 (ind)'!BO11-MIN('08 (ind)'!BO$6:BO$37))/(MAX('08 (ind)'!BO$6:BO$37)-MIN('08 (ind)'!BO$6:BO$37))))))*BO$42</f>
        <v>5.0714939694321719E-2</v>
      </c>
      <c r="BP13" s="87">
        <f>IF('08 (ind)'!BP$1="si",100*(('08 (ind)'!BP11-MIN('08 (ind)'!BP$6:BP$37))/(MAX('08 (ind)'!BP$6:BP$37)-MIN('08 (ind)'!BP$6:BP$37))),ABS(-100+(100*(('08 (ind)'!BP11-MIN('08 (ind)'!BP$6:BP$37))/(MAX('08 (ind)'!BP$6:BP$37)-MIN('08 (ind)'!BP$6:BP$37))))))*BP$42</f>
        <v>1.3735222098457198</v>
      </c>
      <c r="BQ13" s="87">
        <f>IF('08 (ind)'!BQ$1="si",100*(('08 (ind)'!BQ11-MIN('08 (ind)'!BQ$6:BQ$37))/(MAX('08 (ind)'!BQ$6:BQ$37)-MIN('08 (ind)'!BQ$6:BQ$37))),ABS(-100+(100*(('08 (ind)'!BQ11-MIN('08 (ind)'!BQ$6:BQ$37))/(MAX('08 (ind)'!BQ$6:BQ$37)-MIN('08 (ind)'!BQ$6:BQ$37))))))*BQ$42</f>
        <v>2.1596025670144718</v>
      </c>
      <c r="BR13" s="87">
        <f>IF('08 (ind)'!BR$1="si",100*(('08 (ind)'!BR11-MIN('08 (ind)'!BR$6:BR$37))/(MAX('08 (ind)'!BR$6:BR$37)-MIN('08 (ind)'!BR$6:BR$37))),ABS(-100+(100*(('08 (ind)'!BR11-MIN('08 (ind)'!BR$6:BR$37))/(MAX('08 (ind)'!BR$6:BR$37)-MIN('08 (ind)'!BR$6:BR$37))))))*BR$42</f>
        <v>6.6830880132076595E-2</v>
      </c>
      <c r="BS13" s="87">
        <f>IF('08 (ind)'!BS$1="si",100*(('08 (ind)'!BS11-MIN('08 (ind)'!BS$6:BS$37))/(MAX('08 (ind)'!BS$6:BS$37)-MIN('08 (ind)'!BS$6:BS$37))),ABS(-100+(100*(('08 (ind)'!BS11-MIN('08 (ind)'!BS$6:BS$37))/(MAX('08 (ind)'!BS$6:BS$37)-MIN('08 (ind)'!BS$6:BS$37))))))*BS$42</f>
        <v>6.6006620419274604</v>
      </c>
      <c r="BT13" s="75">
        <f>IF('08 (ind)'!BT$1="si",100*(('08 (ind)'!BT11-MIN('08 (ind)'!BT$6:BT$37))/(MAX('08 (ind)'!BT$6:BT$37)-MIN('08 (ind)'!BT$6:BT$37))),ABS(-100+(100*(('08 (ind)'!BT11-MIN('08 (ind)'!BT$6:BT$37))/(MAX('08 (ind)'!BR$6:BR$37)-MIN('08 (ind)'!BT$6:BT$37))))))*BT$42</f>
        <v>5.1206950347428775</v>
      </c>
      <c r="BU13" s="87">
        <f>IF('08 (ind)'!BU$1="si",100*(('08 (ind)'!BU11-MIN('08 (ind)'!BU$6:BU$37))/(MAX('08 (ind)'!BU$6:BU$37)-MIN('08 (ind)'!BU$6:BU$37))),ABS(-100+(100*(('08 (ind)'!BU11-MIN('08 (ind)'!BU$6:BU$37))/(MAX('08 (ind)'!BU$6:BU$37)-MIN('08 (ind)'!BU$6:BU$37))))))*BU$42</f>
        <v>8.29610145390558</v>
      </c>
      <c r="BV13" s="87">
        <f>IF('08 (ind)'!BV$1="si",100*(('08 (ind)'!BV11-MIN('08 (ind)'!BV$6:BV$37))/(MAX('08 (ind)'!BV$6:BV$37)-MIN('08 (ind)'!BV$6:BV$37))),ABS(-100+(100*(('08 (ind)'!BV11-MIN('08 (ind)'!BV$6:BV$37))/(MAX('08 (ind)'!BV$6:BV$37)-MIN('08 (ind)'!BV$6:BV$37))))))*BV$42</f>
        <v>2.6440657952861053</v>
      </c>
      <c r="BW13" s="87">
        <f>IF('08 (ind)'!BW$1="si",100*(('08 (ind)'!BW11-MIN('08 (ind)'!BW$6:BW$37))/(MAX('08 (ind)'!BW$6:BW$37)-MIN('08 (ind)'!BW$6:BW$37))),ABS(-100+(100*(('08 (ind)'!BW11-MIN('08 (ind)'!BW$6:BW$37))/(MAX('08 (ind)'!BW$6:BW$37)-MIN('08 (ind)'!BW$6:BW$37))))))*BW$42</f>
        <v>4.6862781426406599</v>
      </c>
      <c r="BX13" s="87">
        <f>IF('08 (ind)'!BX$1="si",100*(('08 (ind)'!BX11-MIN('08 (ind)'!BX$6:BX$37))/(MAX('08 (ind)'!BX$6:BX$37)-MIN('08 (ind)'!BX$6:BX$37))),ABS(-100+(100*(('08 (ind)'!BX11-MIN('08 (ind)'!BX$6:BX$37))/(MAX('08 (ind)'!BX$6:BX$37)-MIN('08 (ind)'!BX$6:BX$37))))))*BX$42</f>
        <v>8.4055821744641577</v>
      </c>
      <c r="BY13" s="87">
        <f>IF('08 (ind)'!BY$1="si",100*(('08 (ind)'!BY11-MIN('08 (ind)'!BY$6:BY$37))/(MAX('08 (ind)'!BY$6:BY$37)-MIN('08 (ind)'!BY$6:BY$37))),ABS(-100+(100*(('08 (ind)'!BY11-MIN('08 (ind)'!BY$6:BY$37))/(MAX('08 (ind)'!BY$6:BY$37)-MIN('08 (ind)'!BY$6:BY$37))))))*BY$42</f>
        <v>0.93045003698401973</v>
      </c>
      <c r="BZ13" s="87">
        <f>IF('08 (ind)'!BZ$1="si",100*(('08 (ind)'!BZ11-MIN('08 (ind)'!BZ$6:BZ$37))/(MAX('08 (ind)'!BZ$6:BZ$37)-MIN('08 (ind)'!BZ$6:BZ$37))),ABS(-100+(100*(('08 (ind)'!BZ11-MIN('08 (ind)'!BZ$6:BZ$37))/(MAX('08 (ind)'!BZ$6:BZ$37)-MIN('08 (ind)'!BZ$6:BZ$37))))))*BZ$42</f>
        <v>16.060396157969148</v>
      </c>
      <c r="CA13" s="87">
        <f>IF('08 (ind)'!CA$1="si",100*(('08 (ind)'!CA11-MIN('08 (ind)'!CA$6:CA$37))/(MAX('08 (ind)'!CA$6:CA$37)-MIN('08 (ind)'!CA$6:CA$37))),ABS(-100+(100*(('08 (ind)'!CA11-MIN('08 (ind)'!CA$6:CA$37))/(MAX('08 (ind)'!CA$6:CA$37)-MIN('08 (ind)'!CA$6:CA$37))))))*CA$42</f>
        <v>0</v>
      </c>
      <c r="CB13" s="87">
        <f>IF('08 (ind)'!CB$1="si",100*(('08 (ind)'!CB11-MIN('08 (ind)'!CB$6:CB$37))/(MAX('08 (ind)'!CB$6:CB$37)-MIN('08 (ind)'!CB$6:CB$37))),ABS(-100+(100*(('08 (ind)'!CB11-MIN('08 (ind)'!CB$6:CB$37))/(MAX('08 (ind)'!CB$6:CB$37)-MIN('08 (ind)'!CB$6:CB$37))))))*CB$42</f>
        <v>3.57276400827728</v>
      </c>
      <c r="CC13" s="87">
        <f>IF('08 (ind)'!CC$1="si",100*(('08 (ind)'!CC11-MIN('08 (ind)'!CC$6:CC$37))/(MAX('08 (ind)'!CC$6:CC$37)-MIN('08 (ind)'!CC$6:CC$37))),ABS(-100+(100*(('08 (ind)'!CC11-MIN('08 (ind)'!CC$6:CC$37))/(MAX('08 (ind)'!CC$6:CC$37)-MIN('08 (ind)'!CC$6:CC$37))))))*CC$42</f>
        <v>10.935965838028935</v>
      </c>
      <c r="CD13" s="87">
        <f>IF('08 (ind)'!CD$1="si",100*(('08 (ind)'!CD11-MIN('08 (ind)'!CD$6:CD$37))/(MAX('08 (ind)'!CD$6:CD$37)-MIN('08 (ind)'!CD$6:CD$37))),ABS(-100+(100*(('08 (ind)'!CD11-MIN('08 (ind)'!CD$6:CD$37))/(MAX('08 (ind)'!CD$6:CD$37)-MIN('08 (ind)'!CD$6:CD$37))))))*CD$42</f>
        <v>0.2448460561766489</v>
      </c>
      <c r="CE13" s="87">
        <f>IF('08 (ind)'!CE$1="si",100*(('08 (ind)'!CE11-MIN('08 (ind)'!CE$6:CE$37))/(MAX('08 (ind)'!CE$6:CE$37)-MIN('08 (ind)'!CE$6:CE$37))),ABS(-100+(100*(('08 (ind)'!CE11-MIN('08 (ind)'!CE$6:CE$37))/(MAX('08 (ind)'!CE$6:CE$37)-MIN('08 (ind)'!CE$6:CE$37))))))*CE$42</f>
        <v>1.6389463625217022</v>
      </c>
      <c r="CF13" s="87">
        <f>IF('08 (ind)'!CF$1="si",100*(('08 (ind)'!CF11-MIN('08 (ind)'!CF$6:CF$37))/(MAX('08 (ind)'!CF$6:CF$37)-MIN('08 (ind)'!CF$6:CF$37))),ABS(-100+(100*(('08 (ind)'!CF11-MIN('08 (ind)'!CF$6:CF$37))/(MAX('08 (ind)'!CF$6:CF$37)-MIN('08 (ind)'!CF$6:CF$37))))))*CF$42</f>
        <v>22.433714580352856</v>
      </c>
      <c r="CG13" s="87">
        <f>IF('08 (ind)'!CG$1="si",100*(('08 (ind)'!CG11-MIN('08 (ind)'!CG$6:CG$37))/(MAX('08 (ind)'!CG$6:CG$37)-MIN('08 (ind)'!CG$6:CG$37))),ABS(-100+(100*(('08 (ind)'!CG11-MIN('08 (ind)'!CG$6:CG$37))/(MAX('08 (ind)'!CG$6:CG$37)-MIN('08 (ind)'!CG$6:CG$37))))))*CG$42</f>
        <v>9.3015287972865011</v>
      </c>
      <c r="CH13" s="87">
        <f>IF('08 (ind)'!CH$1="si",100*(('08 (ind)'!CH11-MIN('08 (ind)'!CH$6:CH$37))/(MAX('08 (ind)'!CH$6:CH$37)-MIN('08 (ind)'!CH$6:CH$37))),ABS(-100+(100*(('08 (ind)'!CH11-MIN('08 (ind)'!CH$6:CH$37))/(MAX('08 (ind)'!CH$6:CH$37)-MIN('08 (ind)'!CH$6:CH$37))))))*CH$42</f>
        <v>3.7189217455792698</v>
      </c>
      <c r="CI13" s="87">
        <f>IF('08 (ind)'!CI$1="si",100*(('08 (ind)'!CI11-MIN('08 (ind)'!CI$6:CI$37))/(MAX('08 (ind)'!CI$6:CI$37)-MIN('08 (ind)'!CI$6:CI$37))),ABS(-100+(100*(('08 (ind)'!CI11-MIN('08 (ind)'!CI$6:CI$37))/(MAX('08 (ind)'!CI$6:CI$37)-MIN('08 (ind)'!CI$6:CI$37))))))*CI$42</f>
        <v>3.2364335461407592</v>
      </c>
      <c r="CJ13" s="87">
        <f>IF('08 (ind)'!CJ$1="si",100*(('08 (ind)'!CJ11-MIN('08 (ind)'!CJ$6:CJ$37))/(MAX('08 (ind)'!CJ$6:CJ$37)-MIN('08 (ind)'!CJ$6:CJ$37))),ABS(-100+(100*(('08 (ind)'!CJ11-MIN('08 (ind)'!CJ$6:CJ$37))/(MAX('08 (ind)'!CJ$6:CJ$37)-MIN('08 (ind)'!CJ$6:CJ$37))))))*CJ$42</f>
        <v>3.5982958427644736</v>
      </c>
      <c r="CK13" s="87">
        <f>IF('08 (ind)'!CK$1="si",100*(('08 (ind)'!CK11-MIN('08 (ind)'!CK$6:CK$37))/(MAX('08 (ind)'!CK$6:CK$37)-MIN('08 (ind)'!CK$6:CK$37))),ABS(-100+(100*(('08 (ind)'!CK11-MIN('08 (ind)'!CK$6:CK$37))/(MAX('08 (ind)'!CK$6:CK$37)-MIN('08 (ind)'!CK$6:CK$37))))))*CK$42</f>
        <v>6.8787557954022649</v>
      </c>
      <c r="CL13" s="87">
        <f>IF('08 (ind)'!CL$1="si",100*(('08 (ind)'!CL11-MIN('08 (ind)'!CL$6:CL$37))/(MAX('08 (ind)'!CL$6:CL$37)-MIN('08 (ind)'!CL$6:CL$37))),ABS(-100+(100*(('08 (ind)'!CL11-MIN('08 (ind)'!CL$6:CL$37))/(MAX('08 (ind)'!CL$6:CL$37)-MIN('08 (ind)'!CL$6:CL$37))))))*CL$42</f>
        <v>27.277686852154936</v>
      </c>
      <c r="CM13" s="87">
        <f>IF('08 (ind)'!CM$1="si",100*(('08 (ind)'!CM11-MIN('08 (ind)'!CM$6:CM$37))/(MAX('08 (ind)'!CM$6:CM$37)-MIN('08 (ind)'!CM$6:CM$37))),ABS(-100+(100*(('08 (ind)'!CM11-MIN('08 (ind)'!CM$6:CM$37))/(MAX('08 (ind)'!CM$6:CM$37)-MIN('08 (ind)'!CM$6:CM$37))))))*CM$42</f>
        <v>1.7795780044778819</v>
      </c>
    </row>
    <row r="14" spans="1:91">
      <c r="A14" s="18" t="s">
        <v>212</v>
      </c>
      <c r="B14" s="87">
        <f>IF('08 (ind)'!B$1="si",100*(('08 (ind)'!B12-MIN('08 (ind)'!B$6:B$37))/(MAX('08 (ind)'!B$6:B$37)-MIN('08 (ind)'!B$6:B$37))),ABS(-100+(100*(('08 (ind)'!B12-MIN('08 (ind)'!B$6:B$37))/(MAX('08 (ind)'!B$6:B$37)-MIN('08 (ind)'!B$6:B$37))))))</f>
        <v>16.728073611192279</v>
      </c>
      <c r="C14" s="87">
        <f>IF('08 (ind)'!C$1="si",100*(('08 (ind)'!C12-MIN('08 (ind)'!C$6:C$37))/(MAX('08 (ind)'!C$6:C$37)-MIN('08 (ind)'!C$6:C$37))),ABS(-100+(100*(('08 (ind)'!C12-MIN('08 (ind)'!C$6:C$37))/(MAX('08 (ind)'!C$6:C$37)-MIN('08 (ind)'!C$6:C$37))))))</f>
        <v>66.780373738648649</v>
      </c>
      <c r="D14" s="87">
        <f>IF('08 (ind)'!D$1="si",100*(('08 (ind)'!D12-MIN('08 (ind)'!D$6:D$37))/(MAX('08 (ind)'!D$6:D$37)-MIN('08 (ind)'!D$6:D$37))),ABS(-100+(100*(('08 (ind)'!D12-MIN('08 (ind)'!D$6:D$37))/(MAX('08 (ind)'!D$6:D$37)-MIN('08 (ind)'!D$6:D$37))))))*D$42</f>
        <v>9.8067042973548002</v>
      </c>
      <c r="E14" s="87">
        <f>IF('08 (ind)'!E$1="si",100*(('08 (ind)'!E12-MIN('08 (ind)'!E$6:E$37))/(MAX('08 (ind)'!E$6:E$37)-MIN('08 (ind)'!E$6:E$37))),ABS(-100+(100*(('08 (ind)'!E12-MIN('08 (ind)'!E$6:E$37))/(MAX('08 (ind)'!E$6:E$37)-MIN('08 (ind)'!E$6:E$37))))))*E$42</f>
        <v>7.4914887858664416</v>
      </c>
      <c r="F14" s="87">
        <f>IF('10 (ind)'!F$1="si",100*(('10 (ind)'!F12-MIN('10 (ind)'!F$6:F$37))/(MAX('10 (ind)'!F$6:F$37)-MIN('10 (ind)'!F$6:F$37))),ABS(-100+(100*(('10 (ind)'!F12-MIN('10 (ind)'!F$6:F$37))/(MAX('10 (ind)'!F$6:F$37)-MIN('10 (ind)'!F$6:F$37))))))*F$42</f>
        <v>2.2128556375131714</v>
      </c>
      <c r="G14" s="87">
        <f>IF('10 (ind)'!G$1="si",100*(('10 (ind)'!G12-MIN('10 (ind)'!G$6:G$37))/(MAX('10 (ind)'!G$6:G$37)-MIN('10 (ind)'!G$6:G$37))),ABS(-100+(100*(('10 (ind)'!G12-MIN('10 (ind)'!G$6:G$37))/(MAX('10 (ind)'!G$6:G$37)-MIN('10 (ind)'!G$6:G$37))))))*G$42</f>
        <v>5.5410691003911339</v>
      </c>
      <c r="H14" s="87">
        <f>IF('10 (ind)'!H$1="si",100*(('10 (ind)'!H12-MIN('10 (ind)'!H$6:H$37))/(MAX('10 (ind)'!H$6:H$37)-MIN('10 (ind)'!H$6:H$37))),ABS(-100+(100*(('10 (ind)'!H12-MIN('10 (ind)'!H$6:H$37))/(MAX('10 (ind)'!H$6:H$37)-MIN('10 (ind)'!H$6:H$37))))))*H$42</f>
        <v>4.9112426035502956</v>
      </c>
      <c r="I14" s="87">
        <f>IF('10 (ind)'!I$1="si",100*(('10 (ind)'!I12-MIN('10 (ind)'!I$6:I$37))/(MAX('10 (ind)'!I$6:I$37)-MIN('10 (ind)'!I$6:I$37))),ABS(-100+(100*(('10 (ind)'!I12-MIN('10 (ind)'!I$6:I$37))/(MAX('10 (ind)'!I$6:I$37)-MIN('10 (ind)'!I$6:I$37))))))*I$42</f>
        <v>6.4423076923076925</v>
      </c>
      <c r="J14" s="87">
        <f>IF('08 (ind)'!J$1="si",100*(('08 (ind)'!J12-MIN('08 (ind)'!J$6:J$37))/(MAX('08 (ind)'!J$6:J$37)-MIN('08 (ind)'!J$6:J$37))),ABS(-100+(100*(('08 (ind)'!J12-MIN('08 (ind)'!J$6:J$37))/(MAX('08 (ind)'!J$6:J$37)-MIN('08 (ind)'!J$6:J$37))))))*J$42</f>
        <v>2.794386443198364</v>
      </c>
      <c r="K14" s="87">
        <f>IF('08 (ind)'!K$1="si",100*(('08 (ind)'!K12-MIN('08 (ind)'!K$6:K$37))/(MAX('08 (ind)'!K$6:K$37)-MIN('08 (ind)'!K$6:K$37))),ABS(-100+(100*(('08 (ind)'!K12-MIN('08 (ind)'!K$6:K$37))/(MAX('08 (ind)'!K$6:K$37)-MIN('08 (ind)'!K$6:K$37))))))*K$42</f>
        <v>13.789995913916869</v>
      </c>
      <c r="L14" s="87">
        <f>IF('08 (ind)'!L$1="si",100*(('08 (ind)'!L12-MIN('08 (ind)'!L$6:L$37))/(MAX('08 (ind)'!L$6:L$37)-MIN('08 (ind)'!L$6:L$37))),ABS(-100+(100*(('08 (ind)'!L12-MIN('08 (ind)'!L$6:L$37))/(MAX('08 (ind)'!L$6:L$37)-MIN('08 (ind)'!L$6:L$37))))))*L$42</f>
        <v>7.2628462439493768</v>
      </c>
      <c r="M14" s="87">
        <f>IF('08 (ind)'!M$1="si",100*(('08 (ind)'!M12-MIN('08 (ind)'!M$6:M$37))/(MAX('08 (ind)'!M$6:M$37)-MIN('08 (ind)'!M$6:M$37))),ABS(-100+(100*(('08 (ind)'!M12-MIN('08 (ind)'!M$6:M$37))/(MAX('08 (ind)'!M$6:M$37)-MIN('08 (ind)'!M$6:M$37))))))*M$42</f>
        <v>4.3455565705337342</v>
      </c>
      <c r="N14" s="87">
        <f>IF('08 (ind)'!N$1="si",100*(('08 (ind)'!N12-MIN('08 (ind)'!N$6:N$37))/(MAX('08 (ind)'!N$6:N$37)-MIN('08 (ind)'!N$6:N$37))),ABS(-100+(100*(('08 (ind)'!N12-MIN('08 (ind)'!N$6:N$37))/(MAX('08 (ind)'!N$6:N$37)-MIN('08 (ind)'!N$6:N$37))))))*N$42</f>
        <v>0</v>
      </c>
      <c r="O14" s="87">
        <f>IF('08 (ind)'!O$1="si",100*(('08 (ind)'!O12-MIN('08 (ind)'!O$6:O$37))/(MAX('08 (ind)'!O$6:O$37)-MIN('08 (ind)'!O$6:O$37))),ABS(-100+(100*(('08 (ind)'!O12-MIN('08 (ind)'!O$6:O$37))/(MAX('08 (ind)'!O$6:O$37)-MIN('08 (ind)'!O$6:O$37))))))*O$42</f>
        <v>7.9287347953597953</v>
      </c>
      <c r="P14" s="87">
        <f>IF('08 (ind)'!P$1="si",100*(('08 (ind)'!P12-MIN('08 (ind)'!P$6:P$37))/(MAX('08 (ind)'!P$6:P$37)-MIN('08 (ind)'!P$6:P$37))),ABS(-100+(100*(('08 (ind)'!P12-MIN('08 (ind)'!P$6:P$37))/(MAX('08 (ind)'!P$6:P$37)-MIN('08 (ind)'!P$6:P$37))))))*P$42</f>
        <v>0.86506920258679254</v>
      </c>
      <c r="Q14" s="87">
        <f>IF('08 (ind)'!Q$1="si",100*(('08 (ind)'!Q12-MIN('08 (ind)'!Q$6:Q$37))/(MAX('08 (ind)'!Q$6:Q$37)-MIN('08 (ind)'!Q$6:Q$37))),ABS(-100+(100*(('08 (ind)'!Q12-MIN('08 (ind)'!Q$6:Q$37))/(MAX('08 (ind)'!Q$6:Q$37)-MIN('08 (ind)'!Q$6:Q$37))))))*Q$42</f>
        <v>1.0233897204558464</v>
      </c>
      <c r="R14" s="87">
        <f>IF('08 (ind)'!R$1="si",100*(('08 (ind)'!R12-MIN('08 (ind)'!R$6:R$37))/(MAX('08 (ind)'!R$6:R$37)-MIN('08 (ind)'!R$6:R$37))),ABS(-100+(100*(('08 (ind)'!R12-MIN('08 (ind)'!R$6:R$37))/(MAX('08 (ind)'!R$6:R$37)-MIN('08 (ind)'!R$6:R$37))))))*R$42</f>
        <v>1.2166406913021049E-2</v>
      </c>
      <c r="S14" s="75">
        <f>ABS(ABS(('08 (ind)'!S12-((MAX('08 (ind)'!S$6:S$37)+MIN('08 (ind)'!S$6:S$37))/2))/(((MAX('08 (ind)'!S$6:S$37)+MIN('08 (ind)'!S$6:S$37))/2)-MAX('08 (ind)'!S$6:S$37))*100)-100)*S$42</f>
        <v>3.3393999344991796</v>
      </c>
      <c r="T14" s="87">
        <f>IF('08 (ind)'!T$1="si",100*(('08 (ind)'!T12-MIN('08 (ind)'!T$6:T$37))/(MAX('08 (ind)'!T$6:T$37)-MIN('08 (ind)'!T$6:T$37))),ABS(-100+(100*(('08 (ind)'!T12-MIN('08 (ind)'!T$6:T$37))/(MAX('08 (ind)'!T$6:T$37)-MIN('08 (ind)'!T$6:T$37))))))*T$42</f>
        <v>4.285885358083001</v>
      </c>
      <c r="U14" s="87">
        <f>IF('08 (ind)'!U$1="si",100*(('08 (ind)'!U12-MIN('08 (ind)'!U$6:U$37))/(MAX('08 (ind)'!U$6:U$37)-MIN('08 (ind)'!U$6:U$37))),ABS(-100+(100*(('08 (ind)'!U12-MIN('08 (ind)'!U$6:U$37))/(MAX('08 (ind)'!U$6:U$37)-MIN('08 (ind)'!U$6:U$37))))))*U$42</f>
        <v>6.5183348558006005</v>
      </c>
      <c r="V14" s="87">
        <f>IF('08 (ind)'!V$1="si",100*(('08 (ind)'!V12-MIN('08 (ind)'!V$6:V$37))/(MAX('08 (ind)'!V$6:V$37)-MIN('08 (ind)'!V$6:V$37))),ABS(-100+(100*(('08 (ind)'!V12-MIN('08 (ind)'!V$6:V$37))/(MAX('08 (ind)'!V$6:V$37)-MIN('08 (ind)'!V$6:V$37))))))*V$42</f>
        <v>4.1054705721617042</v>
      </c>
      <c r="W14" s="87">
        <f>IF('08 (ind)'!W$1="si",100*(('08 (ind)'!W12-MIN('08 (ind)'!W$6:W$37))/(MAX('08 (ind)'!W$6:W$37)-MIN('08 (ind)'!W$6:W$37))),ABS(-100+(100*(('08 (ind)'!W12-MIN('08 (ind)'!W$6:W$37))/(MAX('08 (ind)'!W$6:W$37)-MIN('08 (ind)'!W$6:W$37))))))*W$42</f>
        <v>9.3434286040922068</v>
      </c>
      <c r="X14" s="87">
        <f>IF('08 (ind)'!X$1="si",100*(('08 (ind)'!X12-MIN('08 (ind)'!X$6:X$37))/(MAX('08 (ind)'!X$6:X$37)-MIN('08 (ind)'!X$6:X$37))),ABS(-100+(100*(('08 (ind)'!X12-MIN('08 (ind)'!X$6:X$37))/(MAX('08 (ind)'!X$6:X$37)-MIN('08 (ind)'!X$6:X$37))))))*X$42</f>
        <v>7.75484180629919</v>
      </c>
      <c r="Y14" s="87">
        <f>IF('08 (ind)'!Y$1="si",100*(('08 (ind)'!Y12-MIN('08 (ind)'!Y$6:Y$37))/(MAX('08 (ind)'!Y$6:Y$37)-MIN('08 (ind)'!Y$6:Y$37))),ABS(-100+(100*(('08 (ind)'!Y12-MIN('08 (ind)'!Y$6:Y$37))/(MAX('08 (ind)'!Y$6:Y$37)-MIN('08 (ind)'!Y$6:Y$37))))))*Y$42</f>
        <v>7.9349524799885938</v>
      </c>
      <c r="Z14" s="87">
        <f>IF('08 (ind)'!Z$1="si",100*(('08 (ind)'!Z12-MIN('08 (ind)'!Z$6:Z$37))/(MAX('08 (ind)'!Z$6:Z$37)-MIN('08 (ind)'!Z$6:Z$37))),ABS(-100+(100*(('08 (ind)'!Z12-MIN('08 (ind)'!Z$6:Z$37))/(MAX('08 (ind)'!Z$6:Z$37)-MIN('08 (ind)'!Z$6:Z$37))))))*Z$42</f>
        <v>9.0942160785740249</v>
      </c>
      <c r="AA14" s="87">
        <f>IF('08 (ind)'!AA$1="si",100*(('08 (ind)'!AA12-MIN('08 (ind)'!AA$6:AA$37))/(MAX('08 (ind)'!AA$6:AA$37)-MIN('08 (ind)'!AA$6:AA$37))),ABS(-100+(100*(('08 (ind)'!AA12-MIN('08 (ind)'!AA$6:AA$37))/(MAX('08 (ind)'!AA$6:AA$37)-MIN('08 (ind)'!AA$6:AA$37))))))*AA$42</f>
        <v>7.4644311716809773</v>
      </c>
      <c r="AB14" s="87">
        <f>IF('08 (ind)'!AB$1="si",100*(('08 (ind)'!AB12-MIN('08 (ind)'!AB$6:AB$37))/(MAX('08 (ind)'!AB$6:AB$37)-MIN('08 (ind)'!AB$6:AB$37))),ABS(-100+(100*(('08 (ind)'!AB12-MIN('08 (ind)'!AB$6:AB$37))/(MAX('08 (ind)'!AB$6:AB$37)-MIN('08 (ind)'!AB$6:AB$37))))))*AB$42</f>
        <v>3.0290872204602013</v>
      </c>
      <c r="AC14" s="87">
        <f>IF('08 (ind)'!AC$1="si",100*(('08 (ind)'!AC12-MIN('08 (ind)'!AC$6:AC$37))/(MAX('08 (ind)'!AC$6:AC$37)-MIN('08 (ind)'!AC$6:AC$37))),ABS(-100+(100*(('08 (ind)'!AC12-MIN('08 (ind)'!AC$6:AC$37))/(MAX('08 (ind)'!AC$6:AC$37)-MIN('08 (ind)'!AC$6:AC$37))))))*AC$42</f>
        <v>8.2335090363638788</v>
      </c>
      <c r="AD14" s="87">
        <f>IF('08 (ind)'!AD$1="si",100*(('08 (ind)'!AD12-MIN('08 (ind)'!AD$6:AD$37))/(MAX('08 (ind)'!AD$6:AD$37)-MIN('08 (ind)'!AD$6:AD$37))),ABS(-100+(100*(('08 (ind)'!AD12-MIN('08 (ind)'!AD$6:AD$37))/(MAX('08 (ind)'!AD$6:AD$37)-MIN('08 (ind)'!AD$6:AD$37))))))*AD$42</f>
        <v>2.4933947781967603</v>
      </c>
      <c r="AE14" s="87">
        <f>IF('08 (ind)'!AE$1="si",100*(('08 (ind)'!AE12-MIN('08 (ind)'!AE$6:AE$37))/(MAX('08 (ind)'!AE$6:AE$37)-MIN('08 (ind)'!AE$6:AE$37))),ABS(-100+(100*(('08 (ind)'!AE12-MIN('08 (ind)'!AE$6:AE$37))/(MAX('08 (ind)'!AE$6:AE$37)-MIN('08 (ind)'!AE$6:AE$37))))))*AE$42</f>
        <v>1.7856166901845596</v>
      </c>
      <c r="AF14" s="87">
        <f>IF('08 (ind)'!AF$1="si",100*(('08 (ind)'!AF12-MIN('08 (ind)'!AF$6:AF$37))/(MAX('08 (ind)'!AF$6:AF$37)-MIN('08 (ind)'!AF$6:AF$37))),ABS(-100+(100*(('08 (ind)'!AF12-MIN('08 (ind)'!AF$6:AF$37))/(MAX('08 (ind)'!AF$6:AF$37)-MIN('08 (ind)'!AF$6:AF$37))))))*AF$42</f>
        <v>7.9771709040164147</v>
      </c>
      <c r="AG14" s="87">
        <f>IF('08 (ind)'!AG$1="si",100*(('08 (ind)'!AG12-MIN('08 (ind)'!AG$6:AG$37))/(MAX('08 (ind)'!AG$6:AG$37)-MIN('08 (ind)'!AG$6:AG$37))),ABS(-100+(100*(('08 (ind)'!AG12-MIN('08 (ind)'!AG$6:AG$37))/(MAX('08 (ind)'!AG$6:AG$37)-MIN('08 (ind)'!AG$6:AG$37))))))*AG$42</f>
        <v>1.9974381399812695</v>
      </c>
      <c r="AH14" s="87">
        <f>IF('08 (ind)'!AH$1="si",100*(('08 (ind)'!AH12-MIN('08 (ind)'!AH$6:AH$37))/(MAX('08 (ind)'!AH$6:AH$37)-MIN('08 (ind)'!AH$6:AH$37))),ABS(-100+(100*(('08 (ind)'!AH12-MIN('08 (ind)'!AH$6:AH$37))/(MAX('08 (ind)'!AH$6:AH$37)-MIN('08 (ind)'!AH$6:AH$37))))))*AH$42</f>
        <v>2.3211488990008342</v>
      </c>
      <c r="AI14" s="87">
        <f>IF('08 (ind)'!AI$1="si",100*(('08 (ind)'!AI12-MIN('08 (ind)'!AI$6:AI$37))/(MAX('08 (ind)'!AI$6:AI$37)-MIN('08 (ind)'!AI$6:AI$37))),ABS(-100+(100*(('08 (ind)'!AI12-MIN('08 (ind)'!AI$6:AI$37))/(MAX('08 (ind)'!AI$6:AI$37)-MIN('08 (ind)'!AI$6:AI$37))))))*AI$42</f>
        <v>9.7424980990265864E-2</v>
      </c>
      <c r="AJ14" s="87">
        <f>IF('08 (ind)'!AJ$1="si",100*(('08 (ind)'!AJ12-MIN('08 (ind)'!AJ$6:AJ$37))/(MAX('08 (ind)'!AJ$6:AJ$37)-MIN('08 (ind)'!AJ$6:AJ$37))),ABS(-100+(100*(('08 (ind)'!AJ12-MIN('08 (ind)'!AJ$6:AJ$37))/(MAX('08 (ind)'!AJ$6:AJ$37)-MIN('08 (ind)'!AJ$6:AJ$37))))))*AJ$42</f>
        <v>7.6657858744586704</v>
      </c>
      <c r="AK14" s="87">
        <f>IF('08 (ind)'!AK$1="si",100*(('08 (ind)'!AK12-MIN('08 (ind)'!AK$6:AK$37))/(MAX('08 (ind)'!AK$6:AK$37)-MIN('08 (ind)'!AK$6:AK$37))),ABS(-100+(100*(('08 (ind)'!AK12-MIN('08 (ind)'!AK$6:AK$37))/(MAX('08 (ind)'!AK$6:AK$37)-MIN('08 (ind)'!AK$6:AK$37))))))*AK$42</f>
        <v>0.93044036166493471</v>
      </c>
      <c r="AL14" s="87">
        <f>IF('08 (ind)'!AL$1="si",100*(('08 (ind)'!AL12-MIN('08 (ind)'!AL$6:AL$37))/(MAX('08 (ind)'!AL$6:AL$37)-MIN('08 (ind)'!AL$6:AL$37))),ABS(-100+(100*(('08 (ind)'!AL12-MIN('08 (ind)'!AL$6:AL$37))/(MAX('08 (ind)'!AL$6:AL$37)-MIN('08 (ind)'!AL$6:AL$37))))))*AL$42</f>
        <v>10.447592874637316</v>
      </c>
      <c r="AM14" s="87">
        <f>IF('08 (ind)'!AM$1="si",100*(('08 (ind)'!AM12-MIN('08 (ind)'!AM$6:AM$37))/(MAX('08 (ind)'!AM$6:AM$37)-MIN('08 (ind)'!AM$6:AM$37))),ABS(-100+(100*(('08 (ind)'!AM12-MIN('08 (ind)'!AM$6:AM$37))/(MAX('08 (ind)'!AM$6:AM$37)-MIN('08 (ind)'!AM$6:AM$37))))))*AM$42</f>
        <v>4.860197853016321</v>
      </c>
      <c r="AN14" s="87">
        <f>IF('08 (ind)'!AN$1="si",100*(('08 (ind)'!AN12-MIN('08 (ind)'!AN$6:AN$37))/(MAX('08 (ind)'!AN$6:AN$37)-MIN('08 (ind)'!AN$6:AN$37))),ABS(-100+(100*(('08 (ind)'!AN12-MIN('08 (ind)'!AN$6:AN$37))/(MAX('08 (ind)'!AN$6:AN$37)-MIN('08 (ind)'!AN$6:AN$37))))))*AN$42</f>
        <v>9.0500058780715502</v>
      </c>
      <c r="AO14" s="87">
        <f>IF('08 (ind)'!AO$1="si",100*(('08 (ind)'!AO12-MIN('08 (ind)'!AO$6:AO$37))/(MAX('08 (ind)'!AO$6:AO$37)-MIN('08 (ind)'!AO$6:AO$37))),ABS(-100+(100*(('08 (ind)'!AO12-MIN('08 (ind)'!AO$6:AO$37))/(MAX('08 (ind)'!AO$6:AO$37)-MIN('08 (ind)'!AO$6:AO$37))))))*AO$42</f>
        <v>7.4638866330476965</v>
      </c>
      <c r="AP14" s="87">
        <f>IF('08 (ind)'!AP$1="si",100*(('08 (ind)'!AP12-MIN('08 (ind)'!AP$6:AP$37))/(MAX('08 (ind)'!AP$6:AP$37)-MIN('08 (ind)'!AP$6:AP$37))),ABS(-100+(100*(('08 (ind)'!AP12-MIN('08 (ind)'!AP$6:AP$37))/(MAX('08 (ind)'!AP$6:AP$37)-MIN('08 (ind)'!AP$6:AP$37))))))*AP$42</f>
        <v>13.47439361250084</v>
      </c>
      <c r="AQ14" s="87">
        <f>IF('08 (ind)'!AQ$1="si",100*(('08 (ind)'!AQ12-MIN('08 (ind)'!AQ$6:AQ$37))/(MAX('08 (ind)'!AQ$6:AQ$37)-MIN('08 (ind)'!AQ$6:AQ$37))),ABS(-100+(100*(('08 (ind)'!AQ12-MIN('08 (ind)'!AQ$6:AQ$37))/(MAX('08 (ind)'!AQ$6:AQ$37)-MIN('08 (ind)'!AQ$6:AQ$37))))))*AQ$42</f>
        <v>3.3070732188800767</v>
      </c>
      <c r="AR14" s="87">
        <f>IF('08 (ind)'!AR$1="si",100*(('08 (ind)'!AR12-MIN('08 (ind)'!AR$6:AR$37))/(MAX('08 (ind)'!AR$6:AR$37)-MIN('08 (ind)'!AR$6:AR$37))),ABS(-100+(100*(('08 (ind)'!AR12-MIN('08 (ind)'!AR$6:AR$37))/(MAX('08 (ind)'!AR$6:AR$37)-MIN('08 (ind)'!AR$6:AR$37))))))*AR$42</f>
        <v>5.168040824517405</v>
      </c>
      <c r="AS14" s="87">
        <f>IF('08 (ind)'!AS$1="si",100*(('08 (ind)'!AS12-MIN('08 (ind)'!AS$6:AS$37))/(MAX('08 (ind)'!AS$6:AS$37)-MIN('08 (ind)'!AS$6:AS$37))),ABS(-100+(100*(('08 (ind)'!AS12-MIN('08 (ind)'!AS$6:AS$37))/(MAX('08 (ind)'!AS$6:AS$37)-MIN('08 (ind)'!AS$6:AS$37))))))*AS$42</f>
        <v>6.2998772113329382</v>
      </c>
      <c r="AT14" s="87">
        <f>IF('08 (ind)'!AT$1="si",100*(('08 (ind)'!AT12-MIN('08 (ind)'!AT$6:AT$37))/(MAX('08 (ind)'!AT$6:AT$37)-MIN('08 (ind)'!AT$6:AT$37))),ABS(-100+(100*(('08 (ind)'!AT12-MIN('08 (ind)'!AT$6:AT$37))/(MAX('08 (ind)'!AT$6:AT$37)-MIN('08 (ind)'!AT$6:AT$37))))))*AT$42</f>
        <v>50</v>
      </c>
      <c r="AU14" s="87">
        <f>IF('08 (ind)'!AU$1="si",100*(('08 (ind)'!AU12-MIN('08 (ind)'!AU$6:AU$37))/(MAX('08 (ind)'!AU$6:AU$37)-MIN('08 (ind)'!AU$6:AU$37))),ABS(-100+(100*(('08 (ind)'!AU12-MIN('08 (ind)'!AU$6:AU$37))/(MAX('08 (ind)'!AU$6:AU$37)-MIN('08 (ind)'!AU$6:AU$37))))))*AU$42</f>
        <v>10.380622837370243</v>
      </c>
      <c r="AV14" s="87">
        <f>IF('08 (ind)'!AV$1="si",100*(('08 (ind)'!AV12-MIN('08 (ind)'!AV$6:AV$37))/(MAX('08 (ind)'!AV$6:AV$37)-MIN('08 (ind)'!AV$6:AV$37))),ABS(-100+(100*(('08 (ind)'!AV12-MIN('08 (ind)'!AV$6:AV$37))/(MAX('08 (ind)'!AV$6:AV$37)-MIN('08 (ind)'!AV$6:AV$37))))))*AV$42</f>
        <v>12.694974003466205</v>
      </c>
      <c r="AW14" s="87">
        <f>IF('08 (ind)'!AW$1="si",100*(('08 (ind)'!AW12-MIN('08 (ind)'!AW$6:AW$37))/(MAX('08 (ind)'!AW$6:AW$37)-MIN('08 (ind)'!AW$6:AW$37))),ABS(-100+(100*(('08 (ind)'!AW12-MIN('08 (ind)'!AW$6:AW$37))/(MAX('08 (ind)'!AW$6:AW$37)-MIN('08 (ind)'!AW$6:AW$37))))))*AW$42</f>
        <v>0</v>
      </c>
      <c r="AX14" s="87">
        <f>IF('08 (ind)'!AX$1="si",100*(('08 (ind)'!AX12-MIN('08 (ind)'!AX$6:AX$37))/(MAX('08 (ind)'!AX$6:AX$37)-MIN('08 (ind)'!AX$6:AX$37))),ABS(-100+(100*(('08 (ind)'!AX12-MIN('08 (ind)'!AX$6:AX$37))/(MAX('08 (ind)'!AX$6:AX$37)-MIN('08 (ind)'!AX$6:AX$37))))))*AX$42</f>
        <v>2.7468149640488031</v>
      </c>
      <c r="AY14" s="87">
        <f>IF('08 (ind)'!AY$1="si",100*(('08 (ind)'!AY12-MIN('08 (ind)'!AY$6:AY$37))/(MAX('08 (ind)'!AY$6:AY$37)-MIN('08 (ind)'!AY$6:AY$37))),ABS(-100+(100*(('08 (ind)'!AY12-MIN('08 (ind)'!AY$6:AY$37))/(MAX('08 (ind)'!AY$6:AY$37)-MIN('08 (ind)'!AY$6:AY$37))))))*AY$42</f>
        <v>15.385546965594154</v>
      </c>
      <c r="AZ14" s="87">
        <f>IF('08 (ind)'!AZ$1="si",100*(('08 (ind)'!AZ12-MIN('08 (ind)'!AZ$6:AZ$37))/(MAX('08 (ind)'!AZ$6:AZ$37)-MIN('08 (ind)'!AZ$6:AZ$37))),ABS(-100+(100*(('08 (ind)'!AZ12-MIN('08 (ind)'!AZ$6:AZ$37))/(MAX('08 (ind)'!AZ$6:AZ$37)-MIN('08 (ind)'!AZ$6:AZ$37))))))*AZ$42</f>
        <v>2.6636579436663923</v>
      </c>
      <c r="BA14" s="87">
        <f>IF('08 (ind)'!BA$1="si",100*(('08 (ind)'!BA12-MIN('08 (ind)'!BA$6:BA$37))/(MAX('08 (ind)'!BA$6:BA$37)-MIN('08 (ind)'!BA$6:BA$37))),ABS(-100+(100*(('08 (ind)'!BA12-MIN('08 (ind)'!BA$6:BA$37))/(MAX('08 (ind)'!BA$6:BA$37)-MIN('08 (ind)'!BA$6:BA$37))))))*BA$42</f>
        <v>0.59124625730718894</v>
      </c>
      <c r="BB14" s="87">
        <f>IF('08 (ind)'!BB$1="si",100*(('08 (ind)'!BB12-MIN('08 (ind)'!BB$6:BB$37))/(MAX('08 (ind)'!BB$6:BB$37)-MIN('08 (ind)'!BB$6:BB$37))),ABS(-100+(100*(('08 (ind)'!BB12-MIN('08 (ind)'!BB$6:BB$37))/(MAX('08 (ind)'!BB$6:BB$37)-MIN('08 (ind)'!BB$6:BB$37))))))*BB$42</f>
        <v>14.533265028685562</v>
      </c>
      <c r="BC14" s="87">
        <f>IF('08 (ind)'!BC$1="si",100*(('08 (ind)'!BC12-MIN('08 (ind)'!BC$6:BC$37))/(MAX('08 (ind)'!BC$6:BC$37)-MIN('08 (ind)'!BC$6:BC$37))),ABS(-100+(100*(('08 (ind)'!BC12-MIN('08 (ind)'!BC$6:BC$37))/(MAX('08 (ind)'!BC$6:BC$37)-MIN('08 (ind)'!BC$6:BC$37))))))*BC$42</f>
        <v>4.3807761848723947</v>
      </c>
      <c r="BD14" s="87">
        <f>IF('08 (ind)'!BD$1="si",100*(('08 (ind)'!BD12-MIN('08 (ind)'!BD$6:BD$37))/(MAX('08 (ind)'!BD$6:BD$37)-MIN('08 (ind)'!BD$6:BD$37))),ABS(-100+(100*(('08 (ind)'!BD12-MIN('08 (ind)'!BD$6:BD$37))/(MAX('08 (ind)'!BD$6:BD$37)-MIN('08 (ind)'!BD$6:BD$37))))))*BD$42</f>
        <v>1.4397760456268289</v>
      </c>
      <c r="BE14" s="87">
        <f>IF('08 (ind)'!BE$1="si",100*(('08 (ind)'!BE12-MIN('08 (ind)'!BE$6:BE$37))/(MAX('08 (ind)'!BE$6:BE$37)-MIN('08 (ind)'!BE$6:BE$37))),ABS(-100+(100*(('08 (ind)'!BE12-MIN('08 (ind)'!BE$6:BE$37))/(MAX('08 (ind)'!BE$6:BE$37)-MIN('08 (ind)'!BE$6:BE$37))))))*BE$42</f>
        <v>4.1339053257746103</v>
      </c>
      <c r="BF14" s="87">
        <f>IF('08 (ind)'!BF$1="si",100*(('08 (ind)'!BF12-MIN('08 (ind)'!BF$6:BF$37))/(MAX('08 (ind)'!BF$6:BF$37)-MIN('08 (ind)'!BF$6:BF$37))),ABS(-100+(100*(('08 (ind)'!BF12-MIN('08 (ind)'!BF$6:BF$37))/(MAX('08 (ind)'!BF$6:BF$37)-MIN('08 (ind)'!BF$6:BF$37))))))*BF$42</f>
        <v>6.1429156561461333</v>
      </c>
      <c r="BG14" s="87">
        <f>IF('08 (ind)'!BG$1="si",100*(('08 (ind)'!BG12-MIN('08 (ind)'!BG$6:BG$37))/(MAX('08 (ind)'!BG$6:BG$37)-MIN('08 (ind)'!BG$6:BG$37))),ABS(-100+(100*(('08 (ind)'!BG12-MIN('08 (ind)'!BG$6:BG$37))/(MAX('08 (ind)'!BG$6:BG$37)-MIN('08 (ind)'!BG$6:BG$37))))))*BG$42</f>
        <v>1.8387546985530945</v>
      </c>
      <c r="BH14" s="87">
        <f>IF('08 (ind)'!BH$1="si",100*(('08 (ind)'!BH12-MIN('08 (ind)'!BH$6:BH$37))/(MAX('08 (ind)'!BH$6:BH$37)-MIN('08 (ind)'!BH$6:BH$37))),ABS(-100+(100*(('08 (ind)'!BH12-MIN('08 (ind)'!BH$6:BH$37))/(MAX('08 (ind)'!BH$6:BH$37)-MIN('08 (ind)'!BH$6:BH$37))))))*BH$42</f>
        <v>2.7878785289745567</v>
      </c>
      <c r="BI14" s="87">
        <f>IF('08 (ind)'!BI$1="si",100*(('08 (ind)'!BI12-MIN('08 (ind)'!BI$6:BI$37))/(MAX('08 (ind)'!BI$6:BI$37)-MIN('08 (ind)'!BI$6:BI$37))),ABS(-100+(100*(('08 (ind)'!BI12-MIN('08 (ind)'!BI$6:BI$37))/(MAX('08 (ind)'!BI$6:BI$37)-MIN('08 (ind)'!BI$6:BI$37))))))*BI$42</f>
        <v>4.6451538202662936</v>
      </c>
      <c r="BJ14" s="87">
        <f>IF('08 (ind)'!BJ$1="si",100*(('08 (ind)'!BJ12-MIN('08 (ind)'!BJ$6:BJ$37))/(MAX('08 (ind)'!BJ$6:BJ$37)-MIN('08 (ind)'!BJ$6:BJ$37))),ABS(-100+(100*(('08 (ind)'!BJ12-MIN('08 (ind)'!BJ$6:BJ$37))/(MAX('08 (ind)'!BJ$6:BJ$37)-MIN('08 (ind)'!BJ$6:BJ$37))))))*BJ$42</f>
        <v>6.4529952326712706E-5</v>
      </c>
      <c r="BK14" s="87">
        <f>IF('08 (ind)'!BK$1="si",100*(('08 (ind)'!BK12-MIN('08 (ind)'!BK$6:BK$37))/(MAX('08 (ind)'!BK$6:BK$37)-MIN('08 (ind)'!BK$6:BK$37))),ABS(-100+(100*(('08 (ind)'!BK12-MIN('08 (ind)'!BK$6:BK$37))/(MAX('08 (ind)'!BK$6:BK$37)-MIN('08 (ind)'!BK$6:BK$37))))))*BK$42</f>
        <v>0.44999651333249641</v>
      </c>
      <c r="BL14" s="87">
        <f>IF('08 (ind)'!BL$1="si",100*(('08 (ind)'!BL12-MIN('08 (ind)'!BL$6:BL$37))/(MAX('08 (ind)'!BL$6:BL$37)-MIN('08 (ind)'!BL$6:BL$37))),ABS(-100+(100*(('08 (ind)'!BL12-MIN('08 (ind)'!BL$6:BL$37))/(MAX('08 (ind)'!BL$6:BL$37)-MIN('08 (ind)'!BL$6:BL$37))))))*BL$42</f>
        <v>1.8701068653867152</v>
      </c>
      <c r="BM14" s="87">
        <f>IF('08 (ind)'!BM$1="si",100*(('08 (ind)'!BM12-MIN('08 (ind)'!BM$6:BM$37))/(MAX('08 (ind)'!BM$6:BM$37)-MIN('08 (ind)'!BM$6:BM$37))),ABS(-100+(100*(('08 (ind)'!BM12-MIN('08 (ind)'!BM$6:BM$37))/(MAX('08 (ind)'!BM$6:BM$37)-MIN('08 (ind)'!BM$6:BM$37))))))*BM$42</f>
        <v>1.0666414073093906</v>
      </c>
      <c r="BN14" s="87">
        <f>IF('08 (ind)'!BN$1="si",100*(('08 (ind)'!BN12-MIN('08 (ind)'!BN$6:BN$37))/(MAX('08 (ind)'!BN$6:BN$37)-MIN('08 (ind)'!BN$6:BN$37))),ABS(-100+(100*(('08 (ind)'!BN12-MIN('08 (ind)'!BN$6:BN$37))/(MAX('08 (ind)'!BN$6:BN$37)-MIN('08 (ind)'!BN$6:BN$37))))))*BN$42</f>
        <v>1.3309634620900324</v>
      </c>
      <c r="BO14" s="87">
        <f>IF('08 (ind)'!BO$1="si",100*(('08 (ind)'!BO12-MIN('08 (ind)'!BO$6:BO$37))/(MAX('08 (ind)'!BO$6:BO$37)-MIN('08 (ind)'!BO$6:BO$37))),ABS(-100+(100*(('08 (ind)'!BO12-MIN('08 (ind)'!BO$6:BO$37))/(MAX('08 (ind)'!BO$6:BO$37)-MIN('08 (ind)'!BO$6:BO$37))))))*BO$42</f>
        <v>0.75109922952968267</v>
      </c>
      <c r="BP14" s="87">
        <f>IF('08 (ind)'!BP$1="si",100*(('08 (ind)'!BP12-MIN('08 (ind)'!BP$6:BP$37))/(MAX('08 (ind)'!BP$6:BP$37)-MIN('08 (ind)'!BP$6:BP$37))),ABS(-100+(100*(('08 (ind)'!BP12-MIN('08 (ind)'!BP$6:BP$37))/(MAX('08 (ind)'!BP$6:BP$37)-MIN('08 (ind)'!BP$6:BP$37))))))*BP$42</f>
        <v>1.5490728313286604</v>
      </c>
      <c r="BQ14" s="87">
        <f>IF('08 (ind)'!BQ$1="si",100*(('08 (ind)'!BQ12-MIN('08 (ind)'!BQ$6:BQ$37))/(MAX('08 (ind)'!BQ$6:BQ$37)-MIN('08 (ind)'!BQ$6:BQ$37))),ABS(-100+(100*(('08 (ind)'!BQ12-MIN('08 (ind)'!BQ$6:BQ$37))/(MAX('08 (ind)'!BQ$6:BQ$37)-MIN('08 (ind)'!BQ$6:BQ$37))))))*BQ$42</f>
        <v>1.4725563758186899</v>
      </c>
      <c r="BR14" s="87">
        <f>IF('08 (ind)'!BR$1="si",100*(('08 (ind)'!BR12-MIN('08 (ind)'!BR$6:BR$37))/(MAX('08 (ind)'!BR$6:BR$37)-MIN('08 (ind)'!BR$6:BR$37))),ABS(-100+(100*(('08 (ind)'!BR12-MIN('08 (ind)'!BR$6:BR$37))/(MAX('08 (ind)'!BR$6:BR$37)-MIN('08 (ind)'!BR$6:BR$37))))))*BR$42</f>
        <v>0.27303268564903499</v>
      </c>
      <c r="BS14" s="87">
        <f>IF('08 (ind)'!BS$1="si",100*(('08 (ind)'!BS12-MIN('08 (ind)'!BS$6:BS$37))/(MAX('08 (ind)'!BS$6:BS$37)-MIN('08 (ind)'!BS$6:BS$37))),ABS(-100+(100*(('08 (ind)'!BS12-MIN('08 (ind)'!BS$6:BS$37))/(MAX('08 (ind)'!BS$6:BS$37)-MIN('08 (ind)'!BS$6:BS$37))))))*BS$42</f>
        <v>6.890892381653182</v>
      </c>
      <c r="BT14" s="75">
        <f>IF('08 (ind)'!BT$1="si",100*(('08 (ind)'!BT12-MIN('08 (ind)'!BT$6:BT$37))/(MAX('08 (ind)'!BT$6:BT$37)-MIN('08 (ind)'!BT$6:BT$37))),ABS(-100+(100*(('08 (ind)'!BT12-MIN('08 (ind)'!BT$6:BT$37))/(MAX('08 (ind)'!BR$6:BR$37)-MIN('08 (ind)'!BT$6:BT$37))))))*BT$42</f>
        <v>5.2605532751475694</v>
      </c>
      <c r="BU14" s="87">
        <f>IF('08 (ind)'!BU$1="si",100*(('08 (ind)'!BU12-MIN('08 (ind)'!BU$6:BU$37))/(MAX('08 (ind)'!BU$6:BU$37)-MIN('08 (ind)'!BU$6:BU$37))),ABS(-100+(100*(('08 (ind)'!BU12-MIN('08 (ind)'!BU$6:BU$37))/(MAX('08 (ind)'!BU$6:BU$37)-MIN('08 (ind)'!BU$6:BU$37))))))*BU$42</f>
        <v>3.4038821579978058</v>
      </c>
      <c r="BV14" s="87">
        <f>IF('08 (ind)'!BV$1="si",100*(('08 (ind)'!BV12-MIN('08 (ind)'!BV$6:BV$37))/(MAX('08 (ind)'!BV$6:BV$37)-MIN('08 (ind)'!BV$6:BV$37))),ABS(-100+(100*(('08 (ind)'!BV12-MIN('08 (ind)'!BV$6:BV$37))/(MAX('08 (ind)'!BV$6:BV$37)-MIN('08 (ind)'!BV$6:BV$37))))))*BV$42</f>
        <v>1.3710997508371858</v>
      </c>
      <c r="BW14" s="87">
        <f>IF('08 (ind)'!BW$1="si",100*(('08 (ind)'!BW12-MIN('08 (ind)'!BW$6:BW$37))/(MAX('08 (ind)'!BW$6:BW$37)-MIN('08 (ind)'!BW$6:BW$37))),ABS(-100+(100*(('08 (ind)'!BW12-MIN('08 (ind)'!BW$6:BW$37))/(MAX('08 (ind)'!BW$6:BW$37)-MIN('08 (ind)'!BW$6:BW$37))))))*BW$42</f>
        <v>3.6446400238300352</v>
      </c>
      <c r="BX14" s="87">
        <f>IF('08 (ind)'!BX$1="si",100*(('08 (ind)'!BX12-MIN('08 (ind)'!BX$6:BX$37))/(MAX('08 (ind)'!BX$6:BX$37)-MIN('08 (ind)'!BX$6:BX$37))),ABS(-100+(100*(('08 (ind)'!BX12-MIN('08 (ind)'!BX$6:BX$37))/(MAX('08 (ind)'!BX$6:BX$37)-MIN('08 (ind)'!BX$6:BX$37))))))*BX$42</f>
        <v>7.644196723380186</v>
      </c>
      <c r="BY14" s="87">
        <f>IF('08 (ind)'!BY$1="si",100*(('08 (ind)'!BY12-MIN('08 (ind)'!BY$6:BY$37))/(MAX('08 (ind)'!BY$6:BY$37)-MIN('08 (ind)'!BY$6:BY$37))),ABS(-100+(100*(('08 (ind)'!BY12-MIN('08 (ind)'!BY$6:BY$37))/(MAX('08 (ind)'!BY$6:BY$37)-MIN('08 (ind)'!BY$6:BY$37))))))*BY$42</f>
        <v>0.39003645351740662</v>
      </c>
      <c r="BZ14" s="87">
        <f>IF('08 (ind)'!BZ$1="si",100*(('08 (ind)'!BZ12-MIN('08 (ind)'!BZ$6:BZ$37))/(MAX('08 (ind)'!BZ$6:BZ$37)-MIN('08 (ind)'!BZ$6:BZ$37))),ABS(-100+(100*(('08 (ind)'!BZ12-MIN('08 (ind)'!BZ$6:BZ$37))/(MAX('08 (ind)'!BZ$6:BZ$37)-MIN('08 (ind)'!BZ$6:BZ$37))))))*BZ$42</f>
        <v>15.343887762664883</v>
      </c>
      <c r="CA14" s="87">
        <f>IF('08 (ind)'!CA$1="si",100*(('08 (ind)'!CA12-MIN('08 (ind)'!CA$6:CA$37))/(MAX('08 (ind)'!CA$6:CA$37)-MIN('08 (ind)'!CA$6:CA$37))),ABS(-100+(100*(('08 (ind)'!CA12-MIN('08 (ind)'!CA$6:CA$37))/(MAX('08 (ind)'!CA$6:CA$37)-MIN('08 (ind)'!CA$6:CA$37))))))*CA$42</f>
        <v>2.4504278766550405</v>
      </c>
      <c r="CB14" s="87">
        <f>IF('08 (ind)'!CB$1="si",100*(('08 (ind)'!CB12-MIN('08 (ind)'!CB$6:CB$37))/(MAX('08 (ind)'!CB$6:CB$37)-MIN('08 (ind)'!CB$6:CB$37))),ABS(-100+(100*(('08 (ind)'!CB12-MIN('08 (ind)'!CB$6:CB$37))/(MAX('08 (ind)'!CB$6:CB$37)-MIN('08 (ind)'!CB$6:CB$37))))))*CB$42</f>
        <v>3.6788857114934364</v>
      </c>
      <c r="CC14" s="87">
        <f>IF('08 (ind)'!CC$1="si",100*(('08 (ind)'!CC12-MIN('08 (ind)'!CC$6:CC$37))/(MAX('08 (ind)'!CC$6:CC$37)-MIN('08 (ind)'!CC$6:CC$37))),ABS(-100+(100*(('08 (ind)'!CC12-MIN('08 (ind)'!CC$6:CC$37))/(MAX('08 (ind)'!CC$6:CC$37)-MIN('08 (ind)'!CC$6:CC$37))))))*CC$42</f>
        <v>7.2209058485350957</v>
      </c>
      <c r="CD14" s="87">
        <f>IF('08 (ind)'!CD$1="si",100*(('08 (ind)'!CD12-MIN('08 (ind)'!CD$6:CD$37))/(MAX('08 (ind)'!CD$6:CD$37)-MIN('08 (ind)'!CD$6:CD$37))),ABS(-100+(100*(('08 (ind)'!CD12-MIN('08 (ind)'!CD$6:CD$37))/(MAX('08 (ind)'!CD$6:CD$37)-MIN('08 (ind)'!CD$6:CD$37))))))*CD$42</f>
        <v>0.991553889353055</v>
      </c>
      <c r="CE14" s="87">
        <f>IF('08 (ind)'!CE$1="si",100*(('08 (ind)'!CE12-MIN('08 (ind)'!CE$6:CE$37))/(MAX('08 (ind)'!CE$6:CE$37)-MIN('08 (ind)'!CE$6:CE$37))),ABS(-100+(100*(('08 (ind)'!CE12-MIN('08 (ind)'!CE$6:CE$37))/(MAX('08 (ind)'!CE$6:CE$37)-MIN('08 (ind)'!CE$6:CE$37))))))*CE$42</f>
        <v>1.0244910716608902</v>
      </c>
      <c r="CF14" s="87">
        <f>IF('08 (ind)'!CF$1="si",100*(('08 (ind)'!CF12-MIN('08 (ind)'!CF$6:CF$37))/(MAX('08 (ind)'!CF$6:CF$37)-MIN('08 (ind)'!CF$6:CF$37))),ABS(-100+(100*(('08 (ind)'!CF12-MIN('08 (ind)'!CF$6:CF$37))/(MAX('08 (ind)'!CF$6:CF$37)-MIN('08 (ind)'!CF$6:CF$37))))))*CF$42</f>
        <v>7.692131087868634</v>
      </c>
      <c r="CG14" s="87">
        <f>IF('08 (ind)'!CG$1="si",100*(('08 (ind)'!CG12-MIN('08 (ind)'!CG$6:CG$37))/(MAX('08 (ind)'!CG$6:CG$37)-MIN('08 (ind)'!CG$6:CG$37))),ABS(-100+(100*(('08 (ind)'!CG12-MIN('08 (ind)'!CG$6:CG$37))/(MAX('08 (ind)'!CG$6:CG$37)-MIN('08 (ind)'!CG$6:CG$37))))))*CG$42</f>
        <v>7.2761372772418955</v>
      </c>
      <c r="CH14" s="87">
        <f>IF('08 (ind)'!CH$1="si",100*(('08 (ind)'!CH12-MIN('08 (ind)'!CH$6:CH$37))/(MAX('08 (ind)'!CH$6:CH$37)-MIN('08 (ind)'!CH$6:CH$37))),ABS(-100+(100*(('08 (ind)'!CH12-MIN('08 (ind)'!CH$6:CH$37))/(MAX('08 (ind)'!CH$6:CH$37)-MIN('08 (ind)'!CH$6:CH$37))))))*CH$42</f>
        <v>2.8664383497439081</v>
      </c>
      <c r="CI14" s="87">
        <f>IF('08 (ind)'!CI$1="si",100*(('08 (ind)'!CI12-MIN('08 (ind)'!CI$6:CI$37))/(MAX('08 (ind)'!CI$6:CI$37)-MIN('08 (ind)'!CI$6:CI$37))),ABS(-100+(100*(('08 (ind)'!CI12-MIN('08 (ind)'!CI$6:CI$37))/(MAX('08 (ind)'!CI$6:CI$37)-MIN('08 (ind)'!CI$6:CI$37))))))*CI$42</f>
        <v>4.9342716597486742</v>
      </c>
      <c r="CJ14" s="87">
        <f>IF('08 (ind)'!CJ$1="si",100*(('08 (ind)'!CJ12-MIN('08 (ind)'!CJ$6:CJ$37))/(MAX('08 (ind)'!CJ$6:CJ$37)-MIN('08 (ind)'!CJ$6:CJ$37))),ABS(-100+(100*(('08 (ind)'!CJ12-MIN('08 (ind)'!CJ$6:CJ$37))/(MAX('08 (ind)'!CJ$6:CJ$37)-MIN('08 (ind)'!CJ$6:CJ$37))))))*CJ$42</f>
        <v>4.8510338342879749</v>
      </c>
      <c r="CK14" s="87">
        <f>IF('08 (ind)'!CK$1="si",100*(('08 (ind)'!CK12-MIN('08 (ind)'!CK$6:CK$37))/(MAX('08 (ind)'!CK$6:CK$37)-MIN('08 (ind)'!CK$6:CK$37))),ABS(-100+(100*(('08 (ind)'!CK12-MIN('08 (ind)'!CK$6:CK$37))/(MAX('08 (ind)'!CK$6:CK$37)-MIN('08 (ind)'!CK$6:CK$37))))))*CK$42</f>
        <v>6.3448983985310852</v>
      </c>
      <c r="CL14" s="87">
        <f>IF('08 (ind)'!CL$1="si",100*(('08 (ind)'!CL12-MIN('08 (ind)'!CL$6:CL$37))/(MAX('08 (ind)'!CL$6:CL$37)-MIN('08 (ind)'!CL$6:CL$37))),ABS(-100+(100*(('08 (ind)'!CL12-MIN('08 (ind)'!CL$6:CL$37))/(MAX('08 (ind)'!CL$6:CL$37)-MIN('08 (ind)'!CL$6:CL$37))))))*CL$42</f>
        <v>4.0932984791681104</v>
      </c>
      <c r="CM14" s="87">
        <f>IF('08 (ind)'!CM$1="si",100*(('08 (ind)'!CM12-MIN('08 (ind)'!CM$6:CM$37))/(MAX('08 (ind)'!CM$6:CM$37)-MIN('08 (ind)'!CM$6:CM$37))),ABS(-100+(100*(('08 (ind)'!CM12-MIN('08 (ind)'!CM$6:CM$37))/(MAX('08 (ind)'!CM$6:CM$37)-MIN('08 (ind)'!CM$6:CM$37))))))*CM$42</f>
        <v>2.9815383908068434</v>
      </c>
    </row>
    <row r="15" spans="1:91">
      <c r="A15" s="18" t="s">
        <v>213</v>
      </c>
      <c r="B15" s="87">
        <f>IF('08 (ind)'!B$1="si",100*(('08 (ind)'!B13-MIN('08 (ind)'!B$6:B$37))/(MAX('08 (ind)'!B$6:B$37)-MIN('08 (ind)'!B$6:B$37))),ABS(-100+(100*(('08 (ind)'!B13-MIN('08 (ind)'!B$6:B$37))/(MAX('08 (ind)'!B$6:B$37)-MIN('08 (ind)'!B$6:B$37))))))</f>
        <v>6.6472170936725597E-2</v>
      </c>
      <c r="C15" s="87">
        <f>IF('08 (ind)'!C$1="si",100*(('08 (ind)'!C13-MIN('08 (ind)'!C$6:C$37))/(MAX('08 (ind)'!C$6:C$37)-MIN('08 (ind)'!C$6:C$37))),ABS(-100+(100*(('08 (ind)'!C13-MIN('08 (ind)'!C$6:C$37))/(MAX('08 (ind)'!C$6:C$37)-MIN('08 (ind)'!C$6:C$37))))))</f>
        <v>52.772861384926493</v>
      </c>
      <c r="D15" s="87">
        <f>IF('08 (ind)'!D$1="si",100*(('08 (ind)'!D13-MIN('08 (ind)'!D$6:D$37))/(MAX('08 (ind)'!D$6:D$37)-MIN('08 (ind)'!D$6:D$37))),ABS(-100+(100*(('08 (ind)'!D13-MIN('08 (ind)'!D$6:D$37))/(MAX('08 (ind)'!D$6:D$37)-MIN('08 (ind)'!D$6:D$37))))))*D$42</f>
        <v>10.524600469106339</v>
      </c>
      <c r="E15" s="87">
        <f>IF('08 (ind)'!E$1="si",100*(('08 (ind)'!E13-MIN('08 (ind)'!E$6:E$37))/(MAX('08 (ind)'!E$6:E$37)-MIN('08 (ind)'!E$6:E$37))),ABS(-100+(100*(('08 (ind)'!E13-MIN('08 (ind)'!E$6:E$37))/(MAX('08 (ind)'!E$6:E$37)-MIN('08 (ind)'!E$6:E$37))))))*E$42</f>
        <v>15.384615384615383</v>
      </c>
      <c r="F15" s="87">
        <f>IF('10 (ind)'!F$1="si",100*(('10 (ind)'!F13-MIN('10 (ind)'!F$6:F$37))/(MAX('10 (ind)'!F$6:F$37)-MIN('10 (ind)'!F$6:F$37))),ABS(-100+(100*(('10 (ind)'!F13-MIN('10 (ind)'!F$6:F$37))/(MAX('10 (ind)'!F$6:F$37)-MIN('10 (ind)'!F$6:F$37))))))*F$42</f>
        <v>4.3203371970495272</v>
      </c>
      <c r="G15" s="87">
        <f>IF('10 (ind)'!G$1="si",100*(('10 (ind)'!G13-MIN('10 (ind)'!G$6:G$37))/(MAX('10 (ind)'!G$6:G$37)-MIN('10 (ind)'!G$6:G$37))),ABS(-100+(100*(('10 (ind)'!G13-MIN('10 (ind)'!G$6:G$37))/(MAX('10 (ind)'!G$6:G$37)-MIN('10 (ind)'!G$6:G$37))))))*G$42</f>
        <v>5.4758800521512363</v>
      </c>
      <c r="H15" s="87">
        <f>IF('10 (ind)'!H$1="si",100*(('10 (ind)'!H13-MIN('10 (ind)'!H$6:H$37))/(MAX('10 (ind)'!H$6:H$37)-MIN('10 (ind)'!H$6:H$37))),ABS(-100+(100*(('10 (ind)'!H13-MIN('10 (ind)'!H$6:H$37))/(MAX('10 (ind)'!H$6:H$37)-MIN('10 (ind)'!H$6:H$37))))))*H$42</f>
        <v>3.3727810650887577</v>
      </c>
      <c r="I15" s="87">
        <f>IF('10 (ind)'!I$1="si",100*(('10 (ind)'!I13-MIN('10 (ind)'!I$6:I$37))/(MAX('10 (ind)'!I$6:I$37)-MIN('10 (ind)'!I$6:I$37))),ABS(-100+(100*(('10 (ind)'!I13-MIN('10 (ind)'!I$6:I$37))/(MAX('10 (ind)'!I$6:I$37)-MIN('10 (ind)'!I$6:I$37))))))*I$42</f>
        <v>7.6923076923076916</v>
      </c>
      <c r="J15" s="87">
        <f>IF('08 (ind)'!J$1="si",100*(('08 (ind)'!J13-MIN('08 (ind)'!J$6:J$37))/(MAX('08 (ind)'!J$6:J$37)-MIN('08 (ind)'!J$6:J$37))),ABS(-100+(100*(('08 (ind)'!J13-MIN('08 (ind)'!J$6:J$37))/(MAX('08 (ind)'!J$6:J$37)-MIN('08 (ind)'!J$6:J$37))))))*J$42</f>
        <v>0.70014560550202887</v>
      </c>
      <c r="K15" s="87">
        <f>IF('08 (ind)'!K$1="si",100*(('08 (ind)'!K13-MIN('08 (ind)'!K$6:K$37))/(MAX('08 (ind)'!K$6:K$37)-MIN('08 (ind)'!K$6:K$37))),ABS(-100+(100*(('08 (ind)'!K13-MIN('08 (ind)'!K$6:K$37))/(MAX('08 (ind)'!K$6:K$37)-MIN('08 (ind)'!K$6:K$37))))))*K$42</f>
        <v>6.7685850947709403</v>
      </c>
      <c r="L15" s="87">
        <f>IF('08 (ind)'!L$1="si",100*(('08 (ind)'!L13-MIN('08 (ind)'!L$6:L$37))/(MAX('08 (ind)'!L$6:L$37)-MIN('08 (ind)'!L$6:L$37))),ABS(-100+(100*(('08 (ind)'!L13-MIN('08 (ind)'!L$6:L$37))/(MAX('08 (ind)'!L$6:L$37)-MIN('08 (ind)'!L$6:L$37))))))*L$42</f>
        <v>6.9881313250967692</v>
      </c>
      <c r="M15" s="87">
        <f>IF('08 (ind)'!M$1="si",100*(('08 (ind)'!M13-MIN('08 (ind)'!M$6:M$37))/(MAX('08 (ind)'!M$6:M$37)-MIN('08 (ind)'!M$6:M$37))),ABS(-100+(100*(('08 (ind)'!M13-MIN('08 (ind)'!M$6:M$37))/(MAX('08 (ind)'!M$6:M$37)-MIN('08 (ind)'!M$6:M$37))))))*M$42</f>
        <v>0.38528534336009213</v>
      </c>
      <c r="N15" s="87">
        <f>IF('08 (ind)'!N$1="si",100*(('08 (ind)'!N13-MIN('08 (ind)'!N$6:N$37))/(MAX('08 (ind)'!N$6:N$37)-MIN('08 (ind)'!N$6:N$37))),ABS(-100+(100*(('08 (ind)'!N13-MIN('08 (ind)'!N$6:N$37))/(MAX('08 (ind)'!N$6:N$37)-MIN('08 (ind)'!N$6:N$37))))))*N$42</f>
        <v>8.0599917426759795</v>
      </c>
      <c r="O15" s="87">
        <f>IF('08 (ind)'!O$1="si",100*(('08 (ind)'!O13-MIN('08 (ind)'!O$6:O$37))/(MAX('08 (ind)'!O$6:O$37)-MIN('08 (ind)'!O$6:O$37))),ABS(-100+(100*(('08 (ind)'!O13-MIN('08 (ind)'!O$6:O$37))/(MAX('08 (ind)'!O$6:O$37)-MIN('08 (ind)'!O$6:O$37))))))*O$42</f>
        <v>8.2336861336428644</v>
      </c>
      <c r="P15" s="87">
        <f>IF('08 (ind)'!P$1="si",100*(('08 (ind)'!P13-MIN('08 (ind)'!P$6:P$37))/(MAX('08 (ind)'!P$6:P$37)-MIN('08 (ind)'!P$6:P$37))),ABS(-100+(100*(('08 (ind)'!P13-MIN('08 (ind)'!P$6:P$37))/(MAX('08 (ind)'!P$6:P$37)-MIN('08 (ind)'!P$6:P$37))))))*P$42</f>
        <v>4.4617264632507112</v>
      </c>
      <c r="Q15" s="87">
        <f>IF('08 (ind)'!Q$1="si",100*(('08 (ind)'!Q13-MIN('08 (ind)'!Q$6:Q$37))/(MAX('08 (ind)'!Q$6:Q$37)-MIN('08 (ind)'!Q$6:Q$37))),ABS(-100+(100*(('08 (ind)'!Q13-MIN('08 (ind)'!Q$6:Q$37))/(MAX('08 (ind)'!Q$6:Q$37)-MIN('08 (ind)'!Q$6:Q$37))))))*Q$42</f>
        <v>0.54035801465776112</v>
      </c>
      <c r="R15" s="87">
        <f>IF('08 (ind)'!R$1="si",100*(('08 (ind)'!R13-MIN('08 (ind)'!R$6:R$37))/(MAX('08 (ind)'!R$6:R$37)-MIN('08 (ind)'!R$6:R$37))),ABS(-100+(100*(('08 (ind)'!R13-MIN('08 (ind)'!R$6:R$37))/(MAX('08 (ind)'!R$6:R$37)-MIN('08 (ind)'!R$6:R$37))))))*R$42</f>
        <v>0.11705953696084008</v>
      </c>
      <c r="S15" s="75">
        <f>ABS(ABS(('08 (ind)'!S13-((MAX('08 (ind)'!S$6:S$37)+MIN('08 (ind)'!S$6:S$37))/2))/(((MAX('08 (ind)'!S$6:S$37)+MIN('08 (ind)'!S$6:S$37))/2)-MAX('08 (ind)'!S$6:S$37))*100)-100)*S$42</f>
        <v>2.8359640625943219</v>
      </c>
      <c r="T15" s="87">
        <f>IF('08 (ind)'!T$1="si",100*(('08 (ind)'!T13-MIN('08 (ind)'!T$6:T$37))/(MAX('08 (ind)'!T$6:T$37)-MIN('08 (ind)'!T$6:T$37))),ABS(-100+(100*(('08 (ind)'!T13-MIN('08 (ind)'!T$6:T$37))/(MAX('08 (ind)'!T$6:T$37)-MIN('08 (ind)'!T$6:T$37))))))*T$42</f>
        <v>1.0594462583849089</v>
      </c>
      <c r="U15" s="87">
        <f>IF('08 (ind)'!U$1="si",100*(('08 (ind)'!U13-MIN('08 (ind)'!U$6:U$37))/(MAX('08 (ind)'!U$6:U$37)-MIN('08 (ind)'!U$6:U$37))),ABS(-100+(100*(('08 (ind)'!U13-MIN('08 (ind)'!U$6:U$37))/(MAX('08 (ind)'!U$6:U$37)-MIN('08 (ind)'!U$6:U$37))))))*U$42</f>
        <v>4.3455565705337342</v>
      </c>
      <c r="V15" s="87">
        <f>IF('08 (ind)'!V$1="si",100*(('08 (ind)'!V13-MIN('08 (ind)'!V$6:V$37))/(MAX('08 (ind)'!V$6:V$37)-MIN('08 (ind)'!V$6:V$37))),ABS(-100+(100*(('08 (ind)'!V13-MIN('08 (ind)'!V$6:V$37))/(MAX('08 (ind)'!V$6:V$37)-MIN('08 (ind)'!V$6:V$37))))))*V$42</f>
        <v>3.9614189731384868</v>
      </c>
      <c r="W15" s="87">
        <f>IF('08 (ind)'!W$1="si",100*(('08 (ind)'!W13-MIN('08 (ind)'!W$6:W$37))/(MAX('08 (ind)'!W$6:W$37)-MIN('08 (ind)'!W$6:W$37))),ABS(-100+(100*(('08 (ind)'!W13-MIN('08 (ind)'!W$6:W$37))/(MAX('08 (ind)'!W$6:W$37)-MIN('08 (ind)'!W$6:W$37))))))*W$42</f>
        <v>6.5653226156083457</v>
      </c>
      <c r="X15" s="87">
        <f>IF('08 (ind)'!X$1="si",100*(('08 (ind)'!X13-MIN('08 (ind)'!X$6:X$37))/(MAX('08 (ind)'!X$6:X$37)-MIN('08 (ind)'!X$6:X$37))),ABS(-100+(100*(('08 (ind)'!X13-MIN('08 (ind)'!X$6:X$37))/(MAX('08 (ind)'!X$6:X$37)-MIN('08 (ind)'!X$6:X$37))))))*X$42</f>
        <v>8.958953824895179</v>
      </c>
      <c r="Y15" s="87">
        <f>IF('08 (ind)'!Y$1="si",100*(('08 (ind)'!Y13-MIN('08 (ind)'!Y$6:Y$37))/(MAX('08 (ind)'!Y$6:Y$37)-MIN('08 (ind)'!Y$6:Y$37))),ABS(-100+(100*(('08 (ind)'!Y13-MIN('08 (ind)'!Y$6:Y$37))/(MAX('08 (ind)'!Y$6:Y$37)-MIN('08 (ind)'!Y$6:Y$37))))))*Y$42</f>
        <v>7.562861167809066</v>
      </c>
      <c r="Z15" s="87">
        <f>IF('08 (ind)'!Z$1="si",100*(('08 (ind)'!Z13-MIN('08 (ind)'!Z$6:Z$37))/(MAX('08 (ind)'!Z$6:Z$37)-MIN('08 (ind)'!Z$6:Z$37))),ABS(-100+(100*(('08 (ind)'!Z13-MIN('08 (ind)'!Z$6:Z$37))/(MAX('08 (ind)'!Z$6:Z$37)-MIN('08 (ind)'!Z$6:Z$37))))))*Z$42</f>
        <v>1.4114584756166304</v>
      </c>
      <c r="AA15" s="87">
        <f>IF('08 (ind)'!AA$1="si",100*(('08 (ind)'!AA13-MIN('08 (ind)'!AA$6:AA$37))/(MAX('08 (ind)'!AA$6:AA$37)-MIN('08 (ind)'!AA$6:AA$37))),ABS(-100+(100*(('08 (ind)'!AA13-MIN('08 (ind)'!AA$6:AA$37))/(MAX('08 (ind)'!AA$6:AA$37)-MIN('08 (ind)'!AA$6:AA$37))))))*AA$42</f>
        <v>7.7144427752854074</v>
      </c>
      <c r="AB15" s="87">
        <f>IF('08 (ind)'!AB$1="si",100*(('08 (ind)'!AB13-MIN('08 (ind)'!AB$6:AB$37))/(MAX('08 (ind)'!AB$6:AB$37)-MIN('08 (ind)'!AB$6:AB$37))),ABS(-100+(100*(('08 (ind)'!AB13-MIN('08 (ind)'!AB$6:AB$37))/(MAX('08 (ind)'!AB$6:AB$37)-MIN('08 (ind)'!AB$6:AB$37))))))*AB$42</f>
        <v>6.0567479083303013</v>
      </c>
      <c r="AC15" s="87">
        <f>IF('08 (ind)'!AC$1="si",100*(('08 (ind)'!AC13-MIN('08 (ind)'!AC$6:AC$37))/(MAX('08 (ind)'!AC$6:AC$37)-MIN('08 (ind)'!AC$6:AC$37))),ABS(-100+(100*(('08 (ind)'!AC13-MIN('08 (ind)'!AC$6:AC$37))/(MAX('08 (ind)'!AC$6:AC$37)-MIN('08 (ind)'!AC$6:AC$37))))))*AC$42</f>
        <v>6.7354914907568029</v>
      </c>
      <c r="AD15" s="87">
        <f>IF('08 (ind)'!AD$1="si",100*(('08 (ind)'!AD13-MIN('08 (ind)'!AD$6:AD$37))/(MAX('08 (ind)'!AD$6:AD$37)-MIN('08 (ind)'!AD$6:AD$37))),ABS(-100+(100*(('08 (ind)'!AD13-MIN('08 (ind)'!AD$6:AD$37))/(MAX('08 (ind)'!AD$6:AD$37)-MIN('08 (ind)'!AD$6:AD$37))))))*AD$42</f>
        <v>4.42663320047558</v>
      </c>
      <c r="AE15" s="87">
        <f>IF('08 (ind)'!AE$1="si",100*(('08 (ind)'!AE13-MIN('08 (ind)'!AE$6:AE$37))/(MAX('08 (ind)'!AE$6:AE$37)-MIN('08 (ind)'!AE$6:AE$37))),ABS(-100+(100*(('08 (ind)'!AE13-MIN('08 (ind)'!AE$6:AE$37))/(MAX('08 (ind)'!AE$6:AE$37)-MIN('08 (ind)'!AE$6:AE$37))))))*AE$42</f>
        <v>4.09552406058648</v>
      </c>
      <c r="AF15" s="87">
        <f>IF('08 (ind)'!AF$1="si",100*(('08 (ind)'!AF13-MIN('08 (ind)'!AF$6:AF$37))/(MAX('08 (ind)'!AF$6:AF$37)-MIN('08 (ind)'!AF$6:AF$37))),ABS(-100+(100*(('08 (ind)'!AF13-MIN('08 (ind)'!AF$6:AF$37))/(MAX('08 (ind)'!AF$6:AF$37)-MIN('08 (ind)'!AF$6:AF$37))))))*AF$42</f>
        <v>6.1226838135789547</v>
      </c>
      <c r="AG15" s="87">
        <f>IF('08 (ind)'!AG$1="si",100*(('08 (ind)'!AG13-MIN('08 (ind)'!AG$6:AG$37))/(MAX('08 (ind)'!AG$6:AG$37)-MIN('08 (ind)'!AG$6:AG$37))),ABS(-100+(100*(('08 (ind)'!AG13-MIN('08 (ind)'!AG$6:AG$37))/(MAX('08 (ind)'!AG$6:AG$37)-MIN('08 (ind)'!AG$6:AG$37))))))*AG$42</f>
        <v>3.0283739541651506</v>
      </c>
      <c r="AH15" s="87">
        <f>IF('08 (ind)'!AH$1="si",100*(('08 (ind)'!AH13-MIN('08 (ind)'!AH$6:AH$37))/(MAX('08 (ind)'!AH$6:AH$37)-MIN('08 (ind)'!AH$6:AH$37))),ABS(-100+(100*(('08 (ind)'!AH13-MIN('08 (ind)'!AH$6:AH$37))/(MAX('08 (ind)'!AH$6:AH$37)-MIN('08 (ind)'!AH$6:AH$37))))))*AH$42</f>
        <v>5.0412452650174364</v>
      </c>
      <c r="AI15" s="87">
        <f>IF('08 (ind)'!AI$1="si",100*(('08 (ind)'!AI13-MIN('08 (ind)'!AI$6:AI$37))/(MAX('08 (ind)'!AI$6:AI$37)-MIN('08 (ind)'!AI$6:AI$37))),ABS(-100+(100*(('08 (ind)'!AI13-MIN('08 (ind)'!AI$6:AI$37))/(MAX('08 (ind)'!AI$6:AI$37)-MIN('08 (ind)'!AI$6:AI$37))))))*AI$42</f>
        <v>1.0083222371469082E-2</v>
      </c>
      <c r="AJ15" s="87">
        <f>IF('08 (ind)'!AJ$1="si",100*(('08 (ind)'!AJ13-MIN('08 (ind)'!AJ$6:AJ$37))/(MAX('08 (ind)'!AJ$6:AJ$37)-MIN('08 (ind)'!AJ$6:AJ$37))),ABS(-100+(100*(('08 (ind)'!AJ13-MIN('08 (ind)'!AJ$6:AJ$37))/(MAX('08 (ind)'!AJ$6:AJ$37)-MIN('08 (ind)'!AJ$6:AJ$37))))))*AJ$42</f>
        <v>6.5106100464265309</v>
      </c>
      <c r="AK15" s="87">
        <f>IF('08 (ind)'!AK$1="si",100*(('08 (ind)'!AK13-MIN('08 (ind)'!AK$6:AK$37))/(MAX('08 (ind)'!AK$6:AK$37)-MIN('08 (ind)'!AK$6:AK$37))),ABS(-100+(100*(('08 (ind)'!AK13-MIN('08 (ind)'!AK$6:AK$37))/(MAX('08 (ind)'!AK$6:AK$37)-MIN('08 (ind)'!AK$6:AK$37))))))*AK$42</f>
        <v>1.740329803088396</v>
      </c>
      <c r="AL15" s="87">
        <f>IF('08 (ind)'!AL$1="si",100*(('08 (ind)'!AL13-MIN('08 (ind)'!AL$6:AL$37))/(MAX('08 (ind)'!AL$6:AL$37)-MIN('08 (ind)'!AL$6:AL$37))),ABS(-100+(100*(('08 (ind)'!AL13-MIN('08 (ind)'!AL$6:AL$37))/(MAX('08 (ind)'!AL$6:AL$37)-MIN('08 (ind)'!AL$6:AL$37))))))*AL$42</f>
        <v>0</v>
      </c>
      <c r="AM15" s="87">
        <f>IF('08 (ind)'!AM$1="si",100*(('08 (ind)'!AM13-MIN('08 (ind)'!AM$6:AM$37))/(MAX('08 (ind)'!AM$6:AM$37)-MIN('08 (ind)'!AM$6:AM$37))),ABS(-100+(100*(('08 (ind)'!AM13-MIN('08 (ind)'!AM$6:AM$37))/(MAX('08 (ind)'!AM$6:AM$37)-MIN('08 (ind)'!AM$6:AM$37))))))*AM$42</f>
        <v>3.0994762867171741</v>
      </c>
      <c r="AN15" s="87">
        <f>IF('08 (ind)'!AN$1="si",100*(('08 (ind)'!AN13-MIN('08 (ind)'!AN$6:AN$37))/(MAX('08 (ind)'!AN$6:AN$37)-MIN('08 (ind)'!AN$6:AN$37))),ABS(-100+(100*(('08 (ind)'!AN13-MIN('08 (ind)'!AN$6:AN$37))/(MAX('08 (ind)'!AN$6:AN$37)-MIN('08 (ind)'!AN$6:AN$37))))))*AN$42</f>
        <v>11.560130045066476</v>
      </c>
      <c r="AO15" s="87">
        <f>IF('08 (ind)'!AO$1="si",100*(('08 (ind)'!AO13-MIN('08 (ind)'!AO$6:AO$37))/(MAX('08 (ind)'!AO$6:AO$37)-MIN('08 (ind)'!AO$6:AO$37))),ABS(-100+(100*(('08 (ind)'!AO13-MIN('08 (ind)'!AO$6:AO$37))/(MAX('08 (ind)'!AO$6:AO$37)-MIN('08 (ind)'!AO$6:AO$37))))))*AO$42</f>
        <v>7.8835133485375408</v>
      </c>
      <c r="AP15" s="87">
        <f>IF('08 (ind)'!AP$1="si",100*(('08 (ind)'!AP13-MIN('08 (ind)'!AP$6:AP$37))/(MAX('08 (ind)'!AP$6:AP$37)-MIN('08 (ind)'!AP$6:AP$37))),ABS(-100+(100*(('08 (ind)'!AP13-MIN('08 (ind)'!AP$6:AP$37))/(MAX('08 (ind)'!AP$6:AP$37)-MIN('08 (ind)'!AP$6:AP$37))))))*AP$42</f>
        <v>10.485978231250654</v>
      </c>
      <c r="AQ15" s="87">
        <f>IF('08 (ind)'!AQ$1="si",100*(('08 (ind)'!AQ13-MIN('08 (ind)'!AQ$6:AQ$37))/(MAX('08 (ind)'!AQ$6:AQ$37)-MIN('08 (ind)'!AQ$6:AQ$37))),ABS(-100+(100*(('08 (ind)'!AQ13-MIN('08 (ind)'!AQ$6:AQ$37))/(MAX('08 (ind)'!AQ$6:AQ$37)-MIN('08 (ind)'!AQ$6:AQ$37))))))*AQ$42</f>
        <v>1.9453360326040487</v>
      </c>
      <c r="AR15" s="87">
        <f>IF('08 (ind)'!AR$1="si",100*(('08 (ind)'!AR13-MIN('08 (ind)'!AR$6:AR$37))/(MAX('08 (ind)'!AR$6:AR$37)-MIN('08 (ind)'!AR$6:AR$37))),ABS(-100+(100*(('08 (ind)'!AR13-MIN('08 (ind)'!AR$6:AR$37))/(MAX('08 (ind)'!AR$6:AR$37)-MIN('08 (ind)'!AR$6:AR$37))))))*AR$42</f>
        <v>9.0514415089875193</v>
      </c>
      <c r="AS15" s="87">
        <f>IF('08 (ind)'!AS$1="si",100*(('08 (ind)'!AS13-MIN('08 (ind)'!AS$6:AS$37))/(MAX('08 (ind)'!AS$6:AS$37)-MIN('08 (ind)'!AS$6:AS$37))),ABS(-100+(100*(('08 (ind)'!AS13-MIN('08 (ind)'!AS$6:AS$37))/(MAX('08 (ind)'!AS$6:AS$37)-MIN('08 (ind)'!AS$6:AS$37))))))*AS$42</f>
        <v>7.1883214334439929</v>
      </c>
      <c r="AT15" s="87">
        <f>IF('08 (ind)'!AT$1="si",100*(('08 (ind)'!AT13-MIN('08 (ind)'!AT$6:AT$37))/(MAX('08 (ind)'!AT$6:AT$37)-MIN('08 (ind)'!AT$6:AT$37))),ABS(-100+(100*(('08 (ind)'!AT13-MIN('08 (ind)'!AT$6:AT$37))/(MAX('08 (ind)'!AT$6:AT$37)-MIN('08 (ind)'!AT$6:AT$37))))))*AT$42</f>
        <v>0</v>
      </c>
      <c r="AU15" s="87">
        <f>IF('08 (ind)'!AU$1="si",100*(('08 (ind)'!AU13-MIN('08 (ind)'!AU$6:AU$37))/(MAX('08 (ind)'!AU$6:AU$37)-MIN('08 (ind)'!AU$6:AU$37))),ABS(-100+(100*(('08 (ind)'!AU13-MIN('08 (ind)'!AU$6:AU$37))/(MAX('08 (ind)'!AU$6:AU$37)-MIN('08 (ind)'!AU$6:AU$37))))))*AU$42</f>
        <v>12.54325259515571</v>
      </c>
      <c r="AV15" s="87">
        <f>IF('08 (ind)'!AV$1="si",100*(('08 (ind)'!AV13-MIN('08 (ind)'!AV$6:AV$37))/(MAX('08 (ind)'!AV$6:AV$37)-MIN('08 (ind)'!AV$6:AV$37))),ABS(-100+(100*(('08 (ind)'!AV13-MIN('08 (ind)'!AV$6:AV$37))/(MAX('08 (ind)'!AV$6:AV$37)-MIN('08 (ind)'!AV$6:AV$37))))))*AV$42</f>
        <v>16.031195840554595</v>
      </c>
      <c r="AW15" s="87">
        <f>IF('08 (ind)'!AW$1="si",100*(('08 (ind)'!AW13-MIN('08 (ind)'!AW$6:AW$37))/(MAX('08 (ind)'!AW$6:AW$37)-MIN('08 (ind)'!AW$6:AW$37))),ABS(-100+(100*(('08 (ind)'!AW13-MIN('08 (ind)'!AW$6:AW$37))/(MAX('08 (ind)'!AW$6:AW$37)-MIN('08 (ind)'!AW$6:AW$37))))))*AW$42</f>
        <v>7.1005105688218002</v>
      </c>
      <c r="AX15" s="87">
        <f>IF('08 (ind)'!AX$1="si",100*(('08 (ind)'!AX13-MIN('08 (ind)'!AX$6:AX$37))/(MAX('08 (ind)'!AX$6:AX$37)-MIN('08 (ind)'!AX$6:AX$37))),ABS(-100+(100*(('08 (ind)'!AX13-MIN('08 (ind)'!AX$6:AX$37))/(MAX('08 (ind)'!AX$6:AX$37)-MIN('08 (ind)'!AX$6:AX$37))))))*AX$42</f>
        <v>5.5709086183462349</v>
      </c>
      <c r="AY15" s="87">
        <f>IF('08 (ind)'!AY$1="si",100*(('08 (ind)'!AY13-MIN('08 (ind)'!AY$6:AY$37))/(MAX('08 (ind)'!AY$6:AY$37)-MIN('08 (ind)'!AY$6:AY$37))),ABS(-100+(100*(('08 (ind)'!AY13-MIN('08 (ind)'!AY$6:AY$37))/(MAX('08 (ind)'!AY$6:AY$37)-MIN('08 (ind)'!AY$6:AY$37))))))*AY$42</f>
        <v>12.308437572475322</v>
      </c>
      <c r="AZ15" s="87">
        <f>IF('08 (ind)'!AZ$1="si",100*(('08 (ind)'!AZ13-MIN('08 (ind)'!AZ$6:AZ$37))/(MAX('08 (ind)'!AZ$6:AZ$37)-MIN('08 (ind)'!AZ$6:AZ$37))),ABS(-100+(100*(('08 (ind)'!AZ13-MIN('08 (ind)'!AZ$6:AZ$37))/(MAX('08 (ind)'!AZ$6:AZ$37)-MIN('08 (ind)'!AZ$6:AZ$37))))))*AZ$42</f>
        <v>3.8111545785796204</v>
      </c>
      <c r="BA15" s="87">
        <f>IF('08 (ind)'!BA$1="si",100*(('08 (ind)'!BA13-MIN('08 (ind)'!BA$6:BA$37))/(MAX('08 (ind)'!BA$6:BA$37)-MIN('08 (ind)'!BA$6:BA$37))),ABS(-100+(100*(('08 (ind)'!BA13-MIN('08 (ind)'!BA$6:BA$37))/(MAX('08 (ind)'!BA$6:BA$37)-MIN('08 (ind)'!BA$6:BA$37))))))*BA$42</f>
        <v>0.6620407998804626</v>
      </c>
      <c r="BB15" s="87">
        <f>IF('08 (ind)'!BB$1="si",100*(('08 (ind)'!BB13-MIN('08 (ind)'!BB$6:BB$37))/(MAX('08 (ind)'!BB$6:BB$37)-MIN('08 (ind)'!BB$6:BB$37))),ABS(-100+(100*(('08 (ind)'!BB13-MIN('08 (ind)'!BB$6:BB$37))/(MAX('08 (ind)'!BB$6:BB$37)-MIN('08 (ind)'!BB$6:BB$37))))))*BB$42</f>
        <v>7.9094066872362339</v>
      </c>
      <c r="BC15" s="87">
        <f>IF('08 (ind)'!BC$1="si",100*(('08 (ind)'!BC13-MIN('08 (ind)'!BC$6:BC$37))/(MAX('08 (ind)'!BC$6:BC$37)-MIN('08 (ind)'!BC$6:BC$37))),ABS(-100+(100*(('08 (ind)'!BC13-MIN('08 (ind)'!BC$6:BC$37))/(MAX('08 (ind)'!BC$6:BC$37)-MIN('08 (ind)'!BC$6:BC$37))))))*BC$42</f>
        <v>3.8259753014714666</v>
      </c>
      <c r="BD15" s="87">
        <f>IF('08 (ind)'!BD$1="si",100*(('08 (ind)'!BD13-MIN('08 (ind)'!BD$6:BD$37))/(MAX('08 (ind)'!BD$6:BD$37)-MIN('08 (ind)'!BD$6:BD$37))),ABS(-100+(100*(('08 (ind)'!BD13-MIN('08 (ind)'!BD$6:BD$37))/(MAX('08 (ind)'!BD$6:BD$37)-MIN('08 (ind)'!BD$6:BD$37))))))*BD$42</f>
        <v>1.5122795487317373</v>
      </c>
      <c r="BE15" s="87">
        <f>IF('08 (ind)'!BE$1="si",100*(('08 (ind)'!BE13-MIN('08 (ind)'!BE$6:BE$37))/(MAX('08 (ind)'!BE$6:BE$37)-MIN('08 (ind)'!BE$6:BE$37))),ABS(-100+(100*(('08 (ind)'!BE13-MIN('08 (ind)'!BE$6:BE$37))/(MAX('08 (ind)'!BE$6:BE$37)-MIN('08 (ind)'!BE$6:BE$37))))))*BE$42</f>
        <v>4.0491941510661151</v>
      </c>
      <c r="BF15" s="87">
        <f>IF('08 (ind)'!BF$1="si",100*(('08 (ind)'!BF13-MIN('08 (ind)'!BF$6:BF$37))/(MAX('08 (ind)'!BF$6:BF$37)-MIN('08 (ind)'!BF$6:BF$37))),ABS(-100+(100*(('08 (ind)'!BF13-MIN('08 (ind)'!BF$6:BF$37))/(MAX('08 (ind)'!BF$6:BF$37)-MIN('08 (ind)'!BF$6:BF$37))))))*BF$42</f>
        <v>5.1802141973774765</v>
      </c>
      <c r="BG15" s="87">
        <f>IF('08 (ind)'!BG$1="si",100*(('08 (ind)'!BG13-MIN('08 (ind)'!BG$6:BG$37))/(MAX('08 (ind)'!BG$6:BG$37)-MIN('08 (ind)'!BG$6:BG$37))),ABS(-100+(100*(('08 (ind)'!BG13-MIN('08 (ind)'!BG$6:BG$37))/(MAX('08 (ind)'!BG$6:BG$37)-MIN('08 (ind)'!BG$6:BG$37))))))*BG$42</f>
        <v>2.4745046249663925</v>
      </c>
      <c r="BH15" s="87">
        <f>IF('08 (ind)'!BH$1="si",100*(('08 (ind)'!BH13-MIN('08 (ind)'!BH$6:BH$37))/(MAX('08 (ind)'!BH$6:BH$37)-MIN('08 (ind)'!BH$6:BH$37))),ABS(-100+(100*(('08 (ind)'!BH13-MIN('08 (ind)'!BH$6:BH$37))/(MAX('08 (ind)'!BH$6:BH$37)-MIN('08 (ind)'!BH$6:BH$37))))))*BH$42</f>
        <v>2.9054654313280772</v>
      </c>
      <c r="BI15" s="87">
        <f>IF('08 (ind)'!BI$1="si",100*(('08 (ind)'!BI13-MIN('08 (ind)'!BI$6:BI$37))/(MAX('08 (ind)'!BI$6:BI$37)-MIN('08 (ind)'!BI$6:BI$37))),ABS(-100+(100*(('08 (ind)'!BI13-MIN('08 (ind)'!BI$6:BI$37))/(MAX('08 (ind)'!BI$6:BI$37)-MIN('08 (ind)'!BI$6:BI$37))))))*BI$42</f>
        <v>3.2134019904641731</v>
      </c>
      <c r="BJ15" s="87">
        <f>IF('08 (ind)'!BJ$1="si",100*(('08 (ind)'!BJ13-MIN('08 (ind)'!BJ$6:BJ$37))/(MAX('08 (ind)'!BJ$6:BJ$37)-MIN('08 (ind)'!BJ$6:BJ$37))),ABS(-100+(100*(('08 (ind)'!BJ13-MIN('08 (ind)'!BJ$6:BJ$37))/(MAX('08 (ind)'!BJ$6:BJ$37)-MIN('08 (ind)'!BJ$6:BJ$37))))))*BJ$42</f>
        <v>1.4314395177052643</v>
      </c>
      <c r="BK15" s="87">
        <f>IF('08 (ind)'!BK$1="si",100*(('08 (ind)'!BK13-MIN('08 (ind)'!BK$6:BK$37))/(MAX('08 (ind)'!BK$6:BK$37)-MIN('08 (ind)'!BK$6:BK$37))),ABS(-100+(100*(('08 (ind)'!BK13-MIN('08 (ind)'!BK$6:BK$37))/(MAX('08 (ind)'!BK$6:BK$37)-MIN('08 (ind)'!BK$6:BK$37))))))*BK$42</f>
        <v>1.1622916093387448</v>
      </c>
      <c r="BL15" s="87">
        <f>IF('08 (ind)'!BL$1="si",100*(('08 (ind)'!BL13-MIN('08 (ind)'!BL$6:BL$37))/(MAX('08 (ind)'!BL$6:BL$37)-MIN('08 (ind)'!BL$6:BL$37))),ABS(-100+(100*(('08 (ind)'!BL13-MIN('08 (ind)'!BL$6:BL$37))/(MAX('08 (ind)'!BL$6:BL$37)-MIN('08 (ind)'!BL$6:BL$37))))))*BL$42</f>
        <v>0.8228470207701547</v>
      </c>
      <c r="BM15" s="87">
        <f>IF('08 (ind)'!BM$1="si",100*(('08 (ind)'!BM13-MIN('08 (ind)'!BM$6:BM$37))/(MAX('08 (ind)'!BM$6:BM$37)-MIN('08 (ind)'!BM$6:BM$37))),ABS(-100+(100*(('08 (ind)'!BM13-MIN('08 (ind)'!BM$6:BM$37))/(MAX('08 (ind)'!BM$6:BM$37)-MIN('08 (ind)'!BM$6:BM$37))))))*BM$42</f>
        <v>0.45364364648877775</v>
      </c>
      <c r="BN15" s="87">
        <f>IF('08 (ind)'!BN$1="si",100*(('08 (ind)'!BN13-MIN('08 (ind)'!BN$6:BN$37))/(MAX('08 (ind)'!BN$6:BN$37)-MIN('08 (ind)'!BN$6:BN$37))),ABS(-100+(100*(('08 (ind)'!BN13-MIN('08 (ind)'!BN$6:BN$37))/(MAX('08 (ind)'!BN$6:BN$37)-MIN('08 (ind)'!BN$6:BN$37))))))*BN$42</f>
        <v>1.1104655140511426</v>
      </c>
      <c r="BO15" s="87">
        <f>IF('08 (ind)'!BO$1="si",100*(('08 (ind)'!BO13-MIN('08 (ind)'!BO$6:BO$37))/(MAX('08 (ind)'!BO$6:BO$37)-MIN('08 (ind)'!BO$6:BO$37))),ABS(-100+(100*(('08 (ind)'!BO13-MIN('08 (ind)'!BO$6:BO$37))/(MAX('08 (ind)'!BO$6:BO$37)-MIN('08 (ind)'!BO$6:BO$37))))))*BO$42</f>
        <v>2.9393591667402239</v>
      </c>
      <c r="BP15" s="87">
        <f>IF('08 (ind)'!BP$1="si",100*(('08 (ind)'!BP13-MIN('08 (ind)'!BP$6:BP$37))/(MAX('08 (ind)'!BP$6:BP$37)-MIN('08 (ind)'!BP$6:BP$37))),ABS(-100+(100*(('08 (ind)'!BP13-MIN('08 (ind)'!BP$6:BP$37))/(MAX('08 (ind)'!BP$6:BP$37)-MIN('08 (ind)'!BP$6:BP$37))))))*BP$42</f>
        <v>1.8303318570684821</v>
      </c>
      <c r="BQ15" s="87">
        <f>IF('08 (ind)'!BQ$1="si",100*(('08 (ind)'!BQ13-MIN('08 (ind)'!BQ$6:BQ$37))/(MAX('08 (ind)'!BQ$6:BQ$37)-MIN('08 (ind)'!BQ$6:BQ$37))),ABS(-100+(100*(('08 (ind)'!BQ13-MIN('08 (ind)'!BQ$6:BQ$37))/(MAX('08 (ind)'!BQ$6:BQ$37)-MIN('08 (ind)'!BQ$6:BQ$37))))))*BQ$42</f>
        <v>2.3155535539967542</v>
      </c>
      <c r="BR15" s="87">
        <f>IF('08 (ind)'!BR$1="si",100*(('08 (ind)'!BR13-MIN('08 (ind)'!BR$6:BR$37))/(MAX('08 (ind)'!BR$6:BR$37)-MIN('08 (ind)'!BR$6:BR$37))),ABS(-100+(100*(('08 (ind)'!BR13-MIN('08 (ind)'!BR$6:BR$37))/(MAX('08 (ind)'!BR$6:BR$37)-MIN('08 (ind)'!BR$6:BR$37))))))*BR$42</f>
        <v>2.9393591667402239</v>
      </c>
      <c r="BS15" s="87">
        <f>IF('08 (ind)'!BS$1="si",100*(('08 (ind)'!BS13-MIN('08 (ind)'!BS$6:BS$37))/(MAX('08 (ind)'!BS$6:BS$37)-MIN('08 (ind)'!BS$6:BS$37))),ABS(-100+(100*(('08 (ind)'!BS13-MIN('08 (ind)'!BS$6:BS$37))/(MAX('08 (ind)'!BS$6:BS$37)-MIN('08 (ind)'!BS$6:BS$37))))))*BS$42</f>
        <v>1.7323931590345207</v>
      </c>
      <c r="BT15" s="75">
        <f>IF('08 (ind)'!BT$1="si",100*(('08 (ind)'!BT13-MIN('08 (ind)'!BT$6:BT$37))/(MAX('08 (ind)'!BT$6:BT$37)-MIN('08 (ind)'!BT$6:BT$37))),ABS(-100+(100*(('08 (ind)'!BT13-MIN('08 (ind)'!BT$6:BT$37))/(MAX('08 (ind)'!BR$6:BR$37)-MIN('08 (ind)'!BT$6:BT$37))))))*BT$42</f>
        <v>4.8781160527980152</v>
      </c>
      <c r="BU15" s="87">
        <f>IF('08 (ind)'!BU$1="si",100*(('08 (ind)'!BU13-MIN('08 (ind)'!BU$6:BU$37))/(MAX('08 (ind)'!BU$6:BU$37)-MIN('08 (ind)'!BU$6:BU$37))),ABS(-100+(100*(('08 (ind)'!BU13-MIN('08 (ind)'!BU$6:BU$37))/(MAX('08 (ind)'!BU$6:BU$37)-MIN('08 (ind)'!BU$6:BU$37))))))*BU$42</f>
        <v>6.3713691675343522</v>
      </c>
      <c r="BV15" s="87">
        <f>IF('08 (ind)'!BV$1="si",100*(('08 (ind)'!BV13-MIN('08 (ind)'!BV$6:BV$37))/(MAX('08 (ind)'!BV$6:BV$37)-MIN('08 (ind)'!BV$6:BV$37))),ABS(-100+(100*(('08 (ind)'!BV13-MIN('08 (ind)'!BV$6:BV$37))/(MAX('08 (ind)'!BV$6:BV$37)-MIN('08 (ind)'!BV$6:BV$37))))))*BV$42</f>
        <v>4.0805880170488029</v>
      </c>
      <c r="BW15" s="87">
        <f>IF('08 (ind)'!BW$1="si",100*(('08 (ind)'!BW13-MIN('08 (ind)'!BW$6:BW$37))/(MAX('08 (ind)'!BW$6:BW$37)-MIN('08 (ind)'!BW$6:BW$37))),ABS(-100+(100*(('08 (ind)'!BW13-MIN('08 (ind)'!BW$6:BW$37))/(MAX('08 (ind)'!BW$6:BW$37)-MIN('08 (ind)'!BW$6:BW$37))))))*BW$42</f>
        <v>3.9916097540986542</v>
      </c>
      <c r="BX15" s="87">
        <f>IF('08 (ind)'!BX$1="si",100*(('08 (ind)'!BX13-MIN('08 (ind)'!BX$6:BX$37))/(MAX('08 (ind)'!BX$6:BX$37)-MIN('08 (ind)'!BX$6:BX$37))),ABS(-100+(100*(('08 (ind)'!BX13-MIN('08 (ind)'!BX$6:BX$37))/(MAX('08 (ind)'!BX$6:BX$37)-MIN('08 (ind)'!BX$6:BX$37))))))*BX$42</f>
        <v>3.875343659326524</v>
      </c>
      <c r="BY15" s="87">
        <f>IF('08 (ind)'!BY$1="si",100*(('08 (ind)'!BY13-MIN('08 (ind)'!BY$6:BY$37))/(MAX('08 (ind)'!BY$6:BY$37)-MIN('08 (ind)'!BY$6:BY$37))),ABS(-100+(100*(('08 (ind)'!BY13-MIN('08 (ind)'!BY$6:BY$37))/(MAX('08 (ind)'!BY$6:BY$37)-MIN('08 (ind)'!BY$6:BY$37))))))*BY$42</f>
        <v>0.3940126411542067</v>
      </c>
      <c r="BZ15" s="87">
        <f>IF('08 (ind)'!BZ$1="si",100*(('08 (ind)'!BZ13-MIN('08 (ind)'!BZ$6:BZ$37))/(MAX('08 (ind)'!BZ$6:BZ$37)-MIN('08 (ind)'!BZ$6:BZ$37))),ABS(-100+(100*(('08 (ind)'!BZ13-MIN('08 (ind)'!BZ$6:BZ$37))/(MAX('08 (ind)'!BZ$6:BZ$37)-MIN('08 (ind)'!BZ$6:BZ$37))))))*BZ$42</f>
        <v>12.065312935917428</v>
      </c>
      <c r="CA15" s="87">
        <f>IF('08 (ind)'!CA$1="si",100*(('08 (ind)'!CA13-MIN('08 (ind)'!CA$6:CA$37))/(MAX('08 (ind)'!CA$6:CA$37)-MIN('08 (ind)'!CA$6:CA$37))),ABS(-100+(100*(('08 (ind)'!CA13-MIN('08 (ind)'!CA$6:CA$37))/(MAX('08 (ind)'!CA$6:CA$37)-MIN('08 (ind)'!CA$6:CA$37))))))*CA$42</f>
        <v>0</v>
      </c>
      <c r="CB15" s="87">
        <f>IF('08 (ind)'!CB$1="si",100*(('08 (ind)'!CB13-MIN('08 (ind)'!CB$6:CB$37))/(MAX('08 (ind)'!CB$6:CB$37)-MIN('08 (ind)'!CB$6:CB$37))),ABS(-100+(100*(('08 (ind)'!CB13-MIN('08 (ind)'!CB$6:CB$37))/(MAX('08 (ind)'!CB$6:CB$37)-MIN('08 (ind)'!CB$6:CB$37))))))*CB$42</f>
        <v>5.553702468312208</v>
      </c>
      <c r="CC15" s="87">
        <f>IF('08 (ind)'!CC$1="si",100*(('08 (ind)'!CC13-MIN('08 (ind)'!CC$6:CC$37))/(MAX('08 (ind)'!CC$6:CC$37)-MIN('08 (ind)'!CC$6:CC$37))),ABS(-100+(100*(('08 (ind)'!CC13-MIN('08 (ind)'!CC$6:CC$37))/(MAX('08 (ind)'!CC$6:CC$37)-MIN('08 (ind)'!CC$6:CC$37))))))*CC$42</f>
        <v>10.443486555395753</v>
      </c>
      <c r="CD15" s="87">
        <f>IF('08 (ind)'!CD$1="si",100*(('08 (ind)'!CD13-MIN('08 (ind)'!CD$6:CD$37))/(MAX('08 (ind)'!CD$6:CD$37)-MIN('08 (ind)'!CD$6:CD$37))),ABS(-100+(100*(('08 (ind)'!CD13-MIN('08 (ind)'!CD$6:CD$37))/(MAX('08 (ind)'!CD$6:CD$37)-MIN('08 (ind)'!CD$6:CD$37))))))*CD$42</f>
        <v>0.22058574167867842</v>
      </c>
      <c r="CE15" s="87">
        <f>IF('08 (ind)'!CE$1="si",100*(('08 (ind)'!CE13-MIN('08 (ind)'!CE$6:CE$37))/(MAX('08 (ind)'!CE$6:CE$37)-MIN('08 (ind)'!CE$6:CE$37))),ABS(-100+(100*(('08 (ind)'!CE13-MIN('08 (ind)'!CE$6:CE$37))/(MAX('08 (ind)'!CE$6:CE$37)-MIN('08 (ind)'!CE$6:CE$37))))))*CE$42</f>
        <v>2.2137855349164299</v>
      </c>
      <c r="CF15" s="87">
        <f>IF('08 (ind)'!CF$1="si",100*(('08 (ind)'!CF13-MIN('08 (ind)'!CF$6:CF$37))/(MAX('08 (ind)'!CF$6:CF$37)-MIN('08 (ind)'!CF$6:CF$37))),ABS(-100+(100*(('08 (ind)'!CF13-MIN('08 (ind)'!CF$6:CF$37))/(MAX('08 (ind)'!CF$6:CF$37)-MIN('08 (ind)'!CF$6:CF$37))))))*CF$42</f>
        <v>0.27700736840205209</v>
      </c>
      <c r="CG15" s="87">
        <f>IF('08 (ind)'!CG$1="si",100*(('08 (ind)'!CG13-MIN('08 (ind)'!CG$6:CG$37))/(MAX('08 (ind)'!CG$6:CG$37)-MIN('08 (ind)'!CG$6:CG$37))),ABS(-100+(100*(('08 (ind)'!CG13-MIN('08 (ind)'!CG$6:CG$37))/(MAX('08 (ind)'!CG$6:CG$37)-MIN('08 (ind)'!CG$6:CG$37))))))*CG$42</f>
        <v>0.32952755464360289</v>
      </c>
      <c r="CH15" s="87">
        <f>IF('08 (ind)'!CH$1="si",100*(('08 (ind)'!CH13-MIN('08 (ind)'!CH$6:CH$37))/(MAX('08 (ind)'!CH$6:CH$37)-MIN('08 (ind)'!CH$6:CH$37))),ABS(-100+(100*(('08 (ind)'!CH13-MIN('08 (ind)'!CH$6:CH$37))/(MAX('08 (ind)'!CH$6:CH$37)-MIN('08 (ind)'!CH$6:CH$37))))))*CH$42</f>
        <v>3.8864323731701123</v>
      </c>
      <c r="CI15" s="87">
        <f>IF('08 (ind)'!CI$1="si",100*(('08 (ind)'!CI13-MIN('08 (ind)'!CI$6:CI$37))/(MAX('08 (ind)'!CI$6:CI$37)-MIN('08 (ind)'!CI$6:CI$37))),ABS(-100+(100*(('08 (ind)'!CI13-MIN('08 (ind)'!CI$6:CI$37))/(MAX('08 (ind)'!CI$6:CI$37)-MIN('08 (ind)'!CI$6:CI$37))))))*CI$42</f>
        <v>3.232750014653492</v>
      </c>
      <c r="CJ15" s="87">
        <f>IF('08 (ind)'!CJ$1="si",100*(('08 (ind)'!CJ13-MIN('08 (ind)'!CJ$6:CJ$37))/(MAX('08 (ind)'!CJ$6:CJ$37)-MIN('08 (ind)'!CJ$6:CJ$37))),ABS(-100+(100*(('08 (ind)'!CJ13-MIN('08 (ind)'!CJ$6:CJ$37))/(MAX('08 (ind)'!CJ$6:CJ$37)-MIN('08 (ind)'!CJ$6:CJ$37))))))*CJ$42</f>
        <v>3.2105178449425935</v>
      </c>
      <c r="CK15" s="87">
        <f>IF('08 (ind)'!CK$1="si",100*(('08 (ind)'!CK13-MIN('08 (ind)'!CK$6:CK$37))/(MAX('08 (ind)'!CK$6:CK$37)-MIN('08 (ind)'!CK$6:CK$37))),ABS(-100+(100*(('08 (ind)'!CK13-MIN('08 (ind)'!CK$6:CK$37))/(MAX('08 (ind)'!CK$6:CK$37)-MIN('08 (ind)'!CK$6:CK$37))))))*CK$42</f>
        <v>7.4210032521784495</v>
      </c>
      <c r="CL15" s="87">
        <f>IF('08 (ind)'!CL$1="si",100*(('08 (ind)'!CL13-MIN('08 (ind)'!CL$6:CL$37))/(MAX('08 (ind)'!CL$6:CL$37)-MIN('08 (ind)'!CL$6:CL$37))),ABS(-100+(100*(('08 (ind)'!CL13-MIN('08 (ind)'!CL$6:CL$37))/(MAX('08 (ind)'!CL$6:CL$37)-MIN('08 (ind)'!CL$6:CL$37))))))*CL$42</f>
        <v>0.46412371630021809</v>
      </c>
      <c r="CM15" s="87">
        <f>IF('08 (ind)'!CM$1="si",100*(('08 (ind)'!CM13-MIN('08 (ind)'!CM$6:CM$37))/(MAX('08 (ind)'!CM$6:CM$37)-MIN('08 (ind)'!CM$6:CM$37))),ABS(-100+(100*(('08 (ind)'!CM13-MIN('08 (ind)'!CM$6:CM$37))/(MAX('08 (ind)'!CM$6:CM$37)-MIN('08 (ind)'!CM$6:CM$37))))))*CM$42</f>
        <v>7.0499925647955983</v>
      </c>
    </row>
    <row r="16" spans="1:91">
      <c r="A16" s="18" t="s">
        <v>214</v>
      </c>
      <c r="B16" s="87">
        <f>IF('08 (ind)'!B$1="si",100*(('08 (ind)'!B14-MIN('08 (ind)'!B$6:B$37))/(MAX('08 (ind)'!B$6:B$37)-MIN('08 (ind)'!B$6:B$37))),ABS(-100+(100*(('08 (ind)'!B14-MIN('08 (ind)'!B$6:B$37))/(MAX('08 (ind)'!B$6:B$37)-MIN('08 (ind)'!B$6:B$37))))))</f>
        <v>100</v>
      </c>
      <c r="C16" s="87">
        <f>IF('08 (ind)'!C$1="si",100*(('08 (ind)'!C14-MIN('08 (ind)'!C$6:C$37))/(MAX('08 (ind)'!C$6:C$37)-MIN('08 (ind)'!C$6:C$37))),ABS(-100+(100*(('08 (ind)'!C14-MIN('08 (ind)'!C$6:C$37))/(MAX('08 (ind)'!C$6:C$37)-MIN('08 (ind)'!C$6:C$37))))))</f>
        <v>100</v>
      </c>
      <c r="D16" s="87">
        <f>IF('08 (ind)'!D$1="si",100*(('08 (ind)'!D14-MIN('08 (ind)'!D$6:D$37))/(MAX('08 (ind)'!D$6:D$37)-MIN('08 (ind)'!D$6:D$37))),ABS(-100+(100*(('08 (ind)'!D14-MIN('08 (ind)'!D$6:D$37))/(MAX('08 (ind)'!D$6:D$37)-MIN('08 (ind)'!D$6:D$37))))))*D$42</f>
        <v>8.8409397264648408</v>
      </c>
      <c r="E16" s="87">
        <f>IF('08 (ind)'!E$1="si",100*(('08 (ind)'!E14-MIN('08 (ind)'!E$6:E$37))/(MAX('08 (ind)'!E$6:E$37)-MIN('08 (ind)'!E$6:E$37))),ABS(-100+(100*(('08 (ind)'!E14-MIN('08 (ind)'!E$6:E$37))/(MAX('08 (ind)'!E$6:E$37)-MIN('08 (ind)'!E$6:E$37))))))*E$42</f>
        <v>0</v>
      </c>
      <c r="F16" s="87">
        <f>IF('10 (ind)'!F$1="si",100*(('10 (ind)'!F14-MIN('10 (ind)'!F$6:F$37))/(MAX('10 (ind)'!F$6:F$37)-MIN('10 (ind)'!F$6:F$37))),ABS(-100+(100*(('10 (ind)'!F14-MIN('10 (ind)'!F$6:F$37))/(MAX('10 (ind)'!F$6:F$37)-MIN('10 (ind)'!F$6:F$37))))))*F$42</f>
        <v>8.7460484720758682</v>
      </c>
      <c r="G16" s="87">
        <f>IF('10 (ind)'!G$1="si",100*(('10 (ind)'!G14-MIN('10 (ind)'!G$6:G$37))/(MAX('10 (ind)'!G$6:G$37)-MIN('10 (ind)'!G$6:G$37))),ABS(-100+(100*(('10 (ind)'!G14-MIN('10 (ind)'!G$6:G$37))/(MAX('10 (ind)'!G$6:G$37)-MIN('10 (ind)'!G$6:G$37))))))*G$42</f>
        <v>3.9765319426336361</v>
      </c>
      <c r="H16" s="87">
        <f>IF('10 (ind)'!H$1="si",100*(('10 (ind)'!H14-MIN('10 (ind)'!H$6:H$37))/(MAX('10 (ind)'!H$6:H$37)-MIN('10 (ind)'!H$6:H$37))),ABS(-100+(100*(('10 (ind)'!H14-MIN('10 (ind)'!H$6:H$37))/(MAX('10 (ind)'!H$6:H$37)-MIN('10 (ind)'!H$6:H$37))))))*H$42</f>
        <v>4.9408284023668632</v>
      </c>
      <c r="I16" s="87">
        <f>IF('10 (ind)'!I$1="si",100*(('10 (ind)'!I14-MIN('10 (ind)'!I$6:I$37))/(MAX('10 (ind)'!I$6:I$37)-MIN('10 (ind)'!I$6:I$37))),ABS(-100+(100*(('10 (ind)'!I14-MIN('10 (ind)'!I$6:I$37))/(MAX('10 (ind)'!I$6:I$37)-MIN('10 (ind)'!I$6:I$37))))))*I$42</f>
        <v>4.0865384615384626</v>
      </c>
      <c r="J16" s="87">
        <f>IF('08 (ind)'!J$1="si",100*(('08 (ind)'!J14-MIN('08 (ind)'!J$6:J$37))/(MAX('08 (ind)'!J$6:J$37)-MIN('08 (ind)'!J$6:J$37))),ABS(-100+(100*(('08 (ind)'!J14-MIN('08 (ind)'!J$6:J$37))/(MAX('08 (ind)'!J$6:J$37)-MIN('08 (ind)'!J$6:J$37))))))*J$42</f>
        <v>2.2956101490132896</v>
      </c>
      <c r="K16" s="87">
        <f>IF('08 (ind)'!K$1="si",100*(('08 (ind)'!K14-MIN('08 (ind)'!K$6:K$37))/(MAX('08 (ind)'!K$6:K$37)-MIN('08 (ind)'!K$6:K$37))),ABS(-100+(100*(('08 (ind)'!K14-MIN('08 (ind)'!K$6:K$37))/(MAX('08 (ind)'!K$6:K$37)-MIN('08 (ind)'!K$6:K$37))))))*K$42</f>
        <v>2.880093507906444</v>
      </c>
      <c r="L16" s="87">
        <f>IF('08 (ind)'!L$1="si",100*(('08 (ind)'!L14-MIN('08 (ind)'!L$6:L$37))/(MAX('08 (ind)'!L$6:L$37)-MIN('08 (ind)'!L$6:L$37))),ABS(-100+(100*(('08 (ind)'!L14-MIN('08 (ind)'!L$6:L$37))/(MAX('08 (ind)'!L$6:L$37)-MIN('08 (ind)'!L$6:L$37))))))*L$42</f>
        <v>6.8755551616475428</v>
      </c>
      <c r="M16" s="87">
        <f>IF('08 (ind)'!M$1="si",100*(('08 (ind)'!M14-MIN('08 (ind)'!M$6:M$37))/(MAX('08 (ind)'!M$6:M$37)-MIN('08 (ind)'!M$6:M$37))),ABS(-100+(100*(('08 (ind)'!M14-MIN('08 (ind)'!M$6:M$37))/(MAX('08 (ind)'!M$6:M$37)-MIN('08 (ind)'!M$6:M$37))))))*M$42</f>
        <v>0.23967232213493483</v>
      </c>
      <c r="N16" s="87">
        <f>IF('08 (ind)'!N$1="si",100*(('08 (ind)'!N14-MIN('08 (ind)'!N$6:N$37))/(MAX('08 (ind)'!N$6:N$37)-MIN('08 (ind)'!N$6:N$37))),ABS(-100+(100*(('08 (ind)'!N14-MIN('08 (ind)'!N$6:N$37))/(MAX('08 (ind)'!N$6:N$37)-MIN('08 (ind)'!N$6:N$37))))))*N$42</f>
        <v>6.1362299929685715</v>
      </c>
      <c r="O16" s="87">
        <f>IF('08 (ind)'!O$1="si",100*(('08 (ind)'!O14-MIN('08 (ind)'!O$6:O$37))/(MAX('08 (ind)'!O$6:O$37)-MIN('08 (ind)'!O$6:O$37))),ABS(-100+(100*(('08 (ind)'!O14-MIN('08 (ind)'!O$6:O$37))/(MAX('08 (ind)'!O$6:O$37)-MIN('08 (ind)'!O$6:O$37))))))*O$42</f>
        <v>7.9287347953597953</v>
      </c>
      <c r="P16" s="87">
        <f>IF('08 (ind)'!P$1="si",100*(('08 (ind)'!P14-MIN('08 (ind)'!P$6:P$37))/(MAX('08 (ind)'!P$6:P$37)-MIN('08 (ind)'!P$6:P$37))),ABS(-100+(100*(('08 (ind)'!P14-MIN('08 (ind)'!P$6:P$37))/(MAX('08 (ind)'!P$6:P$37)-MIN('08 (ind)'!P$6:P$37))))))*P$42</f>
        <v>4.563108779215623E-2</v>
      </c>
      <c r="Q16" s="87">
        <f>IF('08 (ind)'!Q$1="si",100*(('08 (ind)'!Q14-MIN('08 (ind)'!Q$6:Q$37))/(MAX('08 (ind)'!Q$6:Q$37)-MIN('08 (ind)'!Q$6:Q$37))),ABS(-100+(100*(('08 (ind)'!Q14-MIN('08 (ind)'!Q$6:Q$37))/(MAX('08 (ind)'!Q$6:Q$37)-MIN('08 (ind)'!Q$6:Q$37))))))*Q$42</f>
        <v>1.5207329282847029</v>
      </c>
      <c r="R16" s="87">
        <f>IF('08 (ind)'!R$1="si",100*(('08 (ind)'!R14-MIN('08 (ind)'!R$6:R$37))/(MAX('08 (ind)'!R$6:R$37)-MIN('08 (ind)'!R$6:R$37))),ABS(-100+(100*(('08 (ind)'!R14-MIN('08 (ind)'!R$6:R$37))/(MAX('08 (ind)'!R$6:R$37)-MIN('08 (ind)'!R$6:R$37))))))*R$42</f>
        <v>13.049719431032234</v>
      </c>
      <c r="S16" s="75">
        <f>ABS(ABS(('08 (ind)'!S14-((MAX('08 (ind)'!S$6:S$37)+MIN('08 (ind)'!S$6:S$37))/2))/(((MAX('08 (ind)'!S$6:S$37)+MIN('08 (ind)'!S$6:S$37))/2)-MAX('08 (ind)'!S$6:S$37))*100)-100)*S$42</f>
        <v>1.9765443380010546</v>
      </c>
      <c r="T16" s="87">
        <f>IF('08 (ind)'!T$1="si",100*(('08 (ind)'!T14-MIN('08 (ind)'!T$6:T$37))/(MAX('08 (ind)'!T$6:T$37)-MIN('08 (ind)'!T$6:T$37))),ABS(-100+(100*(('08 (ind)'!T14-MIN('08 (ind)'!T$6:T$37))/(MAX('08 (ind)'!T$6:T$37)-MIN('08 (ind)'!T$6:T$37))))))*T$42</f>
        <v>3.448691887342263</v>
      </c>
      <c r="U16" s="87">
        <f>IF('08 (ind)'!U$1="si",100*(('08 (ind)'!U14-MIN('08 (ind)'!U$6:U$37))/(MAX('08 (ind)'!U$6:U$37)-MIN('08 (ind)'!U$6:U$37))),ABS(-100+(100*(('08 (ind)'!U14-MIN('08 (ind)'!U$6:U$37))/(MAX('08 (ind)'!U$6:U$37)-MIN('08 (ind)'!U$6:U$37))))))*U$42</f>
        <v>5.2146678846404804</v>
      </c>
      <c r="V16" s="87">
        <f>IF('08 (ind)'!V$1="si",100*(('08 (ind)'!V14-MIN('08 (ind)'!V$6:V$37))/(MAX('08 (ind)'!V$6:V$37)-MIN('08 (ind)'!V$6:V$37))),ABS(-100+(100*(('08 (ind)'!V14-MIN('08 (ind)'!V$6:V$37))/(MAX('08 (ind)'!V$6:V$37)-MIN('08 (ind)'!V$6:V$37))))))*V$42</f>
        <v>4.2255135713477188</v>
      </c>
      <c r="W16" s="87">
        <f>IF('08 (ind)'!W$1="si",100*(('08 (ind)'!W14-MIN('08 (ind)'!W$6:W$37))/(MAX('08 (ind)'!W$6:W$37)-MIN('08 (ind)'!W$6:W$37))),ABS(-100+(100*(('08 (ind)'!W14-MIN('08 (ind)'!W$6:W$37))/(MAX('08 (ind)'!W$6:W$37)-MIN('08 (ind)'!W$6:W$37))))))*W$42</f>
        <v>13.049719431032234</v>
      </c>
      <c r="X16" s="87">
        <f>IF('08 (ind)'!X$1="si",100*(('08 (ind)'!X14-MIN('08 (ind)'!X$6:X$37))/(MAX('08 (ind)'!X$6:X$37)-MIN('08 (ind)'!X$6:X$37))),ABS(-100+(100*(('08 (ind)'!X14-MIN('08 (ind)'!X$6:X$37))/(MAX('08 (ind)'!X$6:X$37)-MIN('08 (ind)'!X$6:X$37))))))*X$42</f>
        <v>9.0942160785740249</v>
      </c>
      <c r="Y16" s="87">
        <f>IF('08 (ind)'!Y$1="si",100*(('08 (ind)'!Y14-MIN('08 (ind)'!Y$6:Y$37))/(MAX('08 (ind)'!Y$6:Y$37)-MIN('08 (ind)'!Y$6:Y$37))),ABS(-100+(100*(('08 (ind)'!Y14-MIN('08 (ind)'!Y$6:Y$37))/(MAX('08 (ind)'!Y$6:Y$37)-MIN('08 (ind)'!Y$6:Y$37))))))*Y$42</f>
        <v>8.4607055220455649</v>
      </c>
      <c r="Z16" s="87">
        <f>IF('08 (ind)'!Z$1="si",100*(('08 (ind)'!Z14-MIN('08 (ind)'!Z$6:Z$37))/(MAX('08 (ind)'!Z$6:Z$37)-MIN('08 (ind)'!Z$6:Z$37))),ABS(-100+(100*(('08 (ind)'!Z14-MIN('08 (ind)'!Z$6:Z$37))/(MAX('08 (ind)'!Z$6:Z$37)-MIN('08 (ind)'!Z$6:Z$37))))))*Z$42</f>
        <v>4.6325601046770686</v>
      </c>
      <c r="AA16" s="87">
        <f>IF('08 (ind)'!AA$1="si",100*(('08 (ind)'!AA14-MIN('08 (ind)'!AA$6:AA$37))/(MAX('08 (ind)'!AA$6:AA$37)-MIN('08 (ind)'!AA$6:AA$37))),ABS(-100+(100*(('08 (ind)'!AA14-MIN('08 (ind)'!AA$6:AA$37))/(MAX('08 (ind)'!AA$6:AA$37)-MIN('08 (ind)'!AA$6:AA$37))))))*AA$42</f>
        <v>6.7733435754115732</v>
      </c>
      <c r="AB16" s="87">
        <f>IF('08 (ind)'!AB$1="si",100*(('08 (ind)'!AB14-MIN('08 (ind)'!AB$6:AB$37))/(MAX('08 (ind)'!AB$6:AB$37)-MIN('08 (ind)'!AB$6:AB$37))),ABS(-100+(100*(('08 (ind)'!AB14-MIN('08 (ind)'!AB$6:AB$37))/(MAX('08 (ind)'!AB$6:AB$37)-MIN('08 (ind)'!AB$6:AB$37))))))*AB$42</f>
        <v>5.5931420107127368</v>
      </c>
      <c r="AC16" s="87">
        <f>IF('08 (ind)'!AC$1="si",100*(('08 (ind)'!AC14-MIN('08 (ind)'!AC$6:AC$37))/(MAX('08 (ind)'!AC$6:AC$37)-MIN('08 (ind)'!AC$6:AC$37))),ABS(-100+(100*(('08 (ind)'!AC14-MIN('08 (ind)'!AC$6:AC$37))/(MAX('08 (ind)'!AC$6:AC$37)-MIN('08 (ind)'!AC$6:AC$37))))))*AC$42</f>
        <v>8.4512471905760158</v>
      </c>
      <c r="AD16" s="87">
        <f>IF('08 (ind)'!AD$1="si",100*(('08 (ind)'!AD14-MIN('08 (ind)'!AD$6:AD$37))/(MAX('08 (ind)'!AD$6:AD$37)-MIN('08 (ind)'!AD$6:AD$37))),ABS(-100+(100*(('08 (ind)'!AD14-MIN('08 (ind)'!AD$6:AD$37))/(MAX('08 (ind)'!AD$6:AD$37)-MIN('08 (ind)'!AD$6:AD$37))))))*AD$42</f>
        <v>5.8439799003348254</v>
      </c>
      <c r="AE16" s="87">
        <f>IF('08 (ind)'!AE$1="si",100*(('08 (ind)'!AE14-MIN('08 (ind)'!AE$6:AE$37))/(MAX('08 (ind)'!AE$6:AE$37)-MIN('08 (ind)'!AE$6:AE$37))),ABS(-100+(100*(('08 (ind)'!AE14-MIN('08 (ind)'!AE$6:AE$37))/(MAX('08 (ind)'!AE$6:AE$37)-MIN('08 (ind)'!AE$6:AE$37))))))*AE$42</f>
        <v>6.0567479083303013</v>
      </c>
      <c r="AF16" s="87">
        <f>IF('08 (ind)'!AF$1="si",100*(('08 (ind)'!AF14-MIN('08 (ind)'!AF$6:AF$37))/(MAX('08 (ind)'!AF$6:AF$37)-MIN('08 (ind)'!AF$6:AF$37))),ABS(-100+(100*(('08 (ind)'!AF14-MIN('08 (ind)'!AF$6:AF$37))/(MAX('08 (ind)'!AF$6:AF$37)-MIN('08 (ind)'!AF$6:AF$37))))))*AF$42</f>
        <v>9.0942160785740249</v>
      </c>
      <c r="AG16" s="87">
        <f>IF('08 (ind)'!AG$1="si",100*(('08 (ind)'!AG14-MIN('08 (ind)'!AG$6:AG$37))/(MAX('08 (ind)'!AG$6:AG$37)-MIN('08 (ind)'!AG$6:AG$37))),ABS(-100+(100*(('08 (ind)'!AG14-MIN('08 (ind)'!AG$6:AG$37))/(MAX('08 (ind)'!AG$6:AG$37)-MIN('08 (ind)'!AG$6:AG$37))))))*AG$42</f>
        <v>0.2738423256425937</v>
      </c>
      <c r="AH16" s="87">
        <f>IF('08 (ind)'!AH$1="si",100*(('08 (ind)'!AH14-MIN('08 (ind)'!AH$6:AH$37))/(MAX('08 (ind)'!AH$6:AH$37)-MIN('08 (ind)'!AH$6:AH$37))),ABS(-100+(100*(('08 (ind)'!AH14-MIN('08 (ind)'!AH$6:AH$37))/(MAX('08 (ind)'!AH$6:AH$37)-MIN('08 (ind)'!AH$6:AH$37))))))*AH$42</f>
        <v>0.97923469176597544</v>
      </c>
      <c r="AI16" s="87">
        <f>IF('08 (ind)'!AI$1="si",100*(('08 (ind)'!AI14-MIN('08 (ind)'!AI$6:AI$37))/(MAX('08 (ind)'!AI$6:AI$37)-MIN('08 (ind)'!AI$6:AI$37))),ABS(-100+(100*(('08 (ind)'!AI14-MIN('08 (ind)'!AI$6:AI$37))/(MAX('08 (ind)'!AI$6:AI$37)-MIN('08 (ind)'!AI$6:AI$37))))))*AI$42</f>
        <v>0.71939913457981353</v>
      </c>
      <c r="AJ16" s="87">
        <f>IF('08 (ind)'!AJ$1="si",100*(('08 (ind)'!AJ14-MIN('08 (ind)'!AJ$6:AJ$37))/(MAX('08 (ind)'!AJ$6:AJ$37)-MIN('08 (ind)'!AJ$6:AJ$37))),ABS(-100+(100*(('08 (ind)'!AJ14-MIN('08 (ind)'!AJ$6:AJ$37))/(MAX('08 (ind)'!AJ$6:AJ$37)-MIN('08 (ind)'!AJ$6:AJ$37))))))*AJ$42</f>
        <v>8.7872369868702496</v>
      </c>
      <c r="AK16" s="87">
        <f>IF('08 (ind)'!AK$1="si",100*(('08 (ind)'!AK14-MIN('08 (ind)'!AK$6:AK$37))/(MAX('08 (ind)'!AK$6:AK$37)-MIN('08 (ind)'!AK$6:AK$37))),ABS(-100+(100*(('08 (ind)'!AK14-MIN('08 (ind)'!AK$6:AK$37))/(MAX('08 (ind)'!AK$6:AK$37)-MIN('08 (ind)'!AK$6:AK$37))))))*AK$42</f>
        <v>0.77547514976951482</v>
      </c>
      <c r="AL16" s="87">
        <f>IF('08 (ind)'!AL$1="si",100*(('08 (ind)'!AL14-MIN('08 (ind)'!AL$6:AL$37))/(MAX('08 (ind)'!AL$6:AL$37)-MIN('08 (ind)'!AL$6:AL$37))),ABS(-100+(100*(('08 (ind)'!AL14-MIN('08 (ind)'!AL$6:AL$37))/(MAX('08 (ind)'!AL$6:AL$37)-MIN('08 (ind)'!AL$6:AL$37))))))*AL$42</f>
        <v>8.299066868385923</v>
      </c>
      <c r="AM16" s="87">
        <f>IF('08 (ind)'!AM$1="si",100*(('08 (ind)'!AM14-MIN('08 (ind)'!AM$6:AM$37))/(MAX('08 (ind)'!AM$6:AM$37)-MIN('08 (ind)'!AM$6:AM$37))),ABS(-100+(100*(('08 (ind)'!AM14-MIN('08 (ind)'!AM$6:AM$37))/(MAX('08 (ind)'!AM$6:AM$37)-MIN('08 (ind)'!AM$6:AM$37))))))*AM$42</f>
        <v>2.3637430046376187</v>
      </c>
      <c r="AN16" s="87">
        <f>IF('08 (ind)'!AN$1="si",100*(('08 (ind)'!AN14-MIN('08 (ind)'!AN$6:AN$37))/(MAX('08 (ind)'!AN$6:AN$37)-MIN('08 (ind)'!AN$6:AN$37))),ABS(-100+(100*(('08 (ind)'!AN14-MIN('08 (ind)'!AN$6:AN$37))/(MAX('08 (ind)'!AN$6:AN$37)-MIN('08 (ind)'!AN$6:AN$37))))))*AN$42</f>
        <v>16.675004168751041</v>
      </c>
      <c r="AO16" s="87">
        <f>IF('08 (ind)'!AO$1="si",100*(('08 (ind)'!AO14-MIN('08 (ind)'!AO$6:AO$37))/(MAX('08 (ind)'!AO$6:AO$37)-MIN('08 (ind)'!AO$6:AO$37))),ABS(-100+(100*(('08 (ind)'!AO14-MIN('08 (ind)'!AO$6:AO$37))/(MAX('08 (ind)'!AO$6:AO$37)-MIN('08 (ind)'!AO$6:AO$37))))))*AO$42</f>
        <v>6.7574878962472331</v>
      </c>
      <c r="AP16" s="87">
        <f>IF('08 (ind)'!AP$1="si",100*(('08 (ind)'!AP14-MIN('08 (ind)'!AP$6:AP$37))/(MAX('08 (ind)'!AP$6:AP$37)-MIN('08 (ind)'!AP$6:AP$37))),ABS(-100+(100*(('08 (ind)'!AP14-MIN('08 (ind)'!AP$6:AP$37))/(MAX('08 (ind)'!AP$6:AP$37)-MIN('08 (ind)'!AP$6:AP$37))))))*AP$42</f>
        <v>0.70731725000004542</v>
      </c>
      <c r="AQ16" s="87">
        <f>IF('08 (ind)'!AQ$1="si",100*(('08 (ind)'!AQ14-MIN('08 (ind)'!AQ$6:AQ$37))/(MAX('08 (ind)'!AQ$6:AQ$37)-MIN('08 (ind)'!AQ$6:AQ$37))),ABS(-100+(100*(('08 (ind)'!AQ14-MIN('08 (ind)'!AQ$6:AQ$37))/(MAX('08 (ind)'!AQ$6:AQ$37)-MIN('08 (ind)'!AQ$6:AQ$37))))))*AQ$42</f>
        <v>6.3809628750371346</v>
      </c>
      <c r="AR16" s="87">
        <f>IF('08 (ind)'!AR$1="si",100*(('08 (ind)'!AR14-MIN('08 (ind)'!AR$6:AR$37))/(MAX('08 (ind)'!AR$6:AR$37)-MIN('08 (ind)'!AR$6:AR$37))),ABS(-100+(100*(('08 (ind)'!AR14-MIN('08 (ind)'!AR$6:AR$37))/(MAX('08 (ind)'!AR$6:AR$37)-MIN('08 (ind)'!AR$6:AR$37))))))*AR$42</f>
        <v>8.7182125056089266</v>
      </c>
      <c r="AS16" s="87">
        <f>IF('08 (ind)'!AS$1="si",100*(('08 (ind)'!AS14-MIN('08 (ind)'!AS$6:AS$37))/(MAX('08 (ind)'!AS$6:AS$37)-MIN('08 (ind)'!AS$6:AS$37))),ABS(-100+(100*(('08 (ind)'!AS14-MIN('08 (ind)'!AS$6:AS$37))/(MAX('08 (ind)'!AS$6:AS$37)-MIN('08 (ind)'!AS$6:AS$37))))))*AS$42</f>
        <v>0</v>
      </c>
      <c r="AT16" s="87">
        <f>IF('08 (ind)'!AT$1="si",100*(('08 (ind)'!AT14-MIN('08 (ind)'!AT$6:AT$37))/(MAX('08 (ind)'!AT$6:AT$37)-MIN('08 (ind)'!AT$6:AT$37))),ABS(-100+(100*(('08 (ind)'!AT14-MIN('08 (ind)'!AT$6:AT$37))/(MAX('08 (ind)'!AT$6:AT$37)-MIN('08 (ind)'!AT$6:AT$37))))))*AT$42</f>
        <v>0</v>
      </c>
      <c r="AU16" s="87">
        <f>IF('08 (ind)'!AU$1="si",100*(('08 (ind)'!AU14-MIN('08 (ind)'!AU$6:AU$37))/(MAX('08 (ind)'!AU$6:AU$37)-MIN('08 (ind)'!AU$6:AU$37))),ABS(-100+(100*(('08 (ind)'!AU14-MIN('08 (ind)'!AU$6:AU$37))/(MAX('08 (ind)'!AU$6:AU$37)-MIN('08 (ind)'!AU$6:AU$37))))))*AU$42</f>
        <v>22.923875432525946</v>
      </c>
      <c r="AV16" s="87">
        <f>IF('08 (ind)'!AV$1="si",100*(('08 (ind)'!AV14-MIN('08 (ind)'!AV$6:AV$37))/(MAX('08 (ind)'!AV$6:AV$37)-MIN('08 (ind)'!AV$6:AV$37))),ABS(-100+(100*(('08 (ind)'!AV14-MIN('08 (ind)'!AV$6:AV$37))/(MAX('08 (ind)'!AV$6:AV$37)-MIN('08 (ind)'!AV$6:AV$37))))))*AV$42</f>
        <v>23.700173310225303</v>
      </c>
      <c r="AW16" s="87">
        <f>IF('08 (ind)'!AW$1="si",100*(('08 (ind)'!AW14-MIN('08 (ind)'!AW$6:AW$37))/(MAX('08 (ind)'!AW$6:AW$37)-MIN('08 (ind)'!AW$6:AW$37))),ABS(-100+(100*(('08 (ind)'!AW14-MIN('08 (ind)'!AW$6:AW$37))/(MAX('08 (ind)'!AW$6:AW$37)-MIN('08 (ind)'!AW$6:AW$37))))))*AW$42</f>
        <v>8.7995262374333763</v>
      </c>
      <c r="AX16" s="87">
        <f>IF('08 (ind)'!AX$1="si",100*(('08 (ind)'!AX14-MIN('08 (ind)'!AX$6:AX$37))/(MAX('08 (ind)'!AX$6:AX$37)-MIN('08 (ind)'!AX$6:AX$37))),ABS(-100+(100*(('08 (ind)'!AX14-MIN('08 (ind)'!AX$6:AX$37))/(MAX('08 (ind)'!AX$6:AX$37)-MIN('08 (ind)'!AX$6:AX$37))))))*AX$42</f>
        <v>11.368419131205362</v>
      </c>
      <c r="AY16" s="87">
        <f>IF('08 (ind)'!AY$1="si",100*(('08 (ind)'!AY14-MIN('08 (ind)'!AY$6:AY$37))/(MAX('08 (ind)'!AY$6:AY$37)-MIN('08 (ind)'!AY$6:AY$37))),ABS(-100+(100*(('08 (ind)'!AY14-MIN('08 (ind)'!AY$6:AY$37))/(MAX('08 (ind)'!AY$6:AY$37)-MIN('08 (ind)'!AY$6:AY$37))))))*AY$42</f>
        <v>21.440823327615778</v>
      </c>
      <c r="AZ16" s="87">
        <f>IF('08 (ind)'!AZ$1="si",100*(('08 (ind)'!AZ14-MIN('08 (ind)'!AZ$6:AZ$37))/(MAX('08 (ind)'!AZ$6:AZ$37)-MIN('08 (ind)'!AZ$6:AZ$37))),ABS(-100+(100*(('08 (ind)'!AZ14-MIN('08 (ind)'!AZ$6:AZ$37))/(MAX('08 (ind)'!AZ$6:AZ$37)-MIN('08 (ind)'!AZ$6:AZ$37))))))*AZ$42</f>
        <v>0.98526181148248781</v>
      </c>
      <c r="BA16" s="87">
        <f>IF('08 (ind)'!BA$1="si",100*(('08 (ind)'!BA14-MIN('08 (ind)'!BA$6:BA$37))/(MAX('08 (ind)'!BA$6:BA$37)-MIN('08 (ind)'!BA$6:BA$37))),ABS(-100+(100*(('08 (ind)'!BA14-MIN('08 (ind)'!BA$6:BA$37))/(MAX('08 (ind)'!BA$6:BA$37)-MIN('08 (ind)'!BA$6:BA$37))))))*BA$42</f>
        <v>1.0696608626306316</v>
      </c>
      <c r="BB16" s="87">
        <f>IF('08 (ind)'!BB$1="si",100*(('08 (ind)'!BB14-MIN('08 (ind)'!BB$6:BB$37))/(MAX('08 (ind)'!BB$6:BB$37)-MIN('08 (ind)'!BB$6:BB$37))),ABS(-100+(100*(('08 (ind)'!BB14-MIN('08 (ind)'!BB$6:BB$37))/(MAX('08 (ind)'!BB$6:BB$37)-MIN('08 (ind)'!BB$6:BB$37))))))*BB$42</f>
        <v>16.400851493038701</v>
      </c>
      <c r="BC16" s="87">
        <f>IF('08 (ind)'!BC$1="si",100*(('08 (ind)'!BC14-MIN('08 (ind)'!BC$6:BC$37))/(MAX('08 (ind)'!BC$6:BC$37)-MIN('08 (ind)'!BC$6:BC$37))),ABS(-100+(100*(('08 (ind)'!BC14-MIN('08 (ind)'!BC$6:BC$37))/(MAX('08 (ind)'!BC$6:BC$37)-MIN('08 (ind)'!BC$6:BC$37))))))*BC$42</f>
        <v>0</v>
      </c>
      <c r="BD16" s="87">
        <f>IF('08 (ind)'!BD$1="si",100*(('08 (ind)'!BD14-MIN('08 (ind)'!BD$6:BD$37))/(MAX('08 (ind)'!BD$6:BD$37)-MIN('08 (ind)'!BD$6:BD$37))),ABS(-100+(100*(('08 (ind)'!BD14-MIN('08 (ind)'!BD$6:BD$37))/(MAX('08 (ind)'!BD$6:BD$37)-MIN('08 (ind)'!BD$6:BD$37))))))*BD$42</f>
        <v>1.6749540035550516</v>
      </c>
      <c r="BE16" s="87">
        <f>IF('08 (ind)'!BE$1="si",100*(('08 (ind)'!BE14-MIN('08 (ind)'!BE$6:BE$37))/(MAX('08 (ind)'!BE$6:BE$37)-MIN('08 (ind)'!BE$6:BE$37))),ABS(-100+(100*(('08 (ind)'!BE14-MIN('08 (ind)'!BE$6:BE$37))/(MAX('08 (ind)'!BE$6:BE$37)-MIN('08 (ind)'!BE$6:BE$37))))))*BE$42</f>
        <v>3.8797718016491225</v>
      </c>
      <c r="BF16" s="87">
        <f>IF('08 (ind)'!BF$1="si",100*(('08 (ind)'!BF14-MIN('08 (ind)'!BF$6:BF$37))/(MAX('08 (ind)'!BF$6:BF$37)-MIN('08 (ind)'!BF$6:BF$37))),ABS(-100+(100*(('08 (ind)'!BF14-MIN('08 (ind)'!BF$6:BF$37))/(MAX('08 (ind)'!BF$6:BF$37)-MIN('08 (ind)'!BF$6:BF$37))))))*BF$42</f>
        <v>8.6684493275111372</v>
      </c>
      <c r="BG16" s="87">
        <f>IF('08 (ind)'!BG$1="si",100*(('08 (ind)'!BG14-MIN('08 (ind)'!BG$6:BG$37))/(MAX('08 (ind)'!BG$6:BG$37)-MIN('08 (ind)'!BG$6:BG$37))),ABS(-100+(100*(('08 (ind)'!BG14-MIN('08 (ind)'!BG$6:BG$37))/(MAX('08 (ind)'!BG$6:BG$37)-MIN('08 (ind)'!BG$6:BG$37))))))*BG$42</f>
        <v>8.8269044046252958</v>
      </c>
      <c r="BH16" s="87">
        <f>IF('08 (ind)'!BH$1="si",100*(('08 (ind)'!BH14-MIN('08 (ind)'!BH$6:BH$37))/(MAX('08 (ind)'!BH$6:BH$37)-MIN('08 (ind)'!BH$6:BH$37))),ABS(-100+(100*(('08 (ind)'!BH14-MIN('08 (ind)'!BH$6:BH$37))/(MAX('08 (ind)'!BH$6:BH$37)-MIN('08 (ind)'!BH$6:BH$37))))))*BH$42</f>
        <v>8.8269044046252958</v>
      </c>
      <c r="BI16" s="87">
        <f>IF('08 (ind)'!BI$1="si",100*(('08 (ind)'!BI14-MIN('08 (ind)'!BI$6:BI$37))/(MAX('08 (ind)'!BI$6:BI$37)-MIN('08 (ind)'!BI$6:BI$37))),ABS(-100+(100*(('08 (ind)'!BI14-MIN('08 (ind)'!BI$6:BI$37))/(MAX('08 (ind)'!BI$6:BI$37)-MIN('08 (ind)'!BI$6:BI$37))))))*BI$42</f>
        <v>5.7622675090089253</v>
      </c>
      <c r="BJ16" s="87">
        <f>IF('08 (ind)'!BJ$1="si",100*(('08 (ind)'!BJ14-MIN('08 (ind)'!BJ$6:BJ$37))/(MAX('08 (ind)'!BJ$6:BJ$37)-MIN('08 (ind)'!BJ$6:BJ$37))),ABS(-100+(100*(('08 (ind)'!BJ14-MIN('08 (ind)'!BJ$6:BJ$37))/(MAX('08 (ind)'!BJ$6:BJ$37)-MIN('08 (ind)'!BJ$6:BJ$37))))))*BJ$42</f>
        <v>3.8952520897999367E-2</v>
      </c>
      <c r="BK16" s="87">
        <f>IF('08 (ind)'!BK$1="si",100*(('08 (ind)'!BK14-MIN('08 (ind)'!BK$6:BK$37))/(MAX('08 (ind)'!BK$6:BK$37)-MIN('08 (ind)'!BK$6:BK$37))),ABS(-100+(100*(('08 (ind)'!BK14-MIN('08 (ind)'!BK$6:BK$37))/(MAX('08 (ind)'!BK$6:BK$37)-MIN('08 (ind)'!BK$6:BK$37))))))*BK$42</f>
        <v>1.9087591049278085</v>
      </c>
      <c r="BL16" s="87">
        <f>IF('08 (ind)'!BL$1="si",100*(('08 (ind)'!BL14-MIN('08 (ind)'!BL$6:BL$37))/(MAX('08 (ind)'!BL$6:BL$37)-MIN('08 (ind)'!BL$6:BL$37))),ABS(-100+(100*(('08 (ind)'!BL14-MIN('08 (ind)'!BL$6:BL$37))/(MAX('08 (ind)'!BL$6:BL$37)-MIN('08 (ind)'!BL$6:BL$37))))))*BL$42</f>
        <v>8.8269044046252958</v>
      </c>
      <c r="BM16" s="87">
        <f>IF('08 (ind)'!BM$1="si",100*(('08 (ind)'!BM14-MIN('08 (ind)'!BM$6:BM$37))/(MAX('08 (ind)'!BM$6:BM$37)-MIN('08 (ind)'!BM$6:BM$37))),ABS(-100+(100*(('08 (ind)'!BM14-MIN('08 (ind)'!BM$6:BM$37))/(MAX('08 (ind)'!BM$6:BM$37)-MIN('08 (ind)'!BM$6:BM$37))))))*BM$42</f>
        <v>2.6952590165385653</v>
      </c>
      <c r="BN16" s="87">
        <f>IF('08 (ind)'!BN$1="si",100*(('08 (ind)'!BN14-MIN('08 (ind)'!BN$6:BN$37))/(MAX('08 (ind)'!BN$6:BN$37)-MIN('08 (ind)'!BN$6:BN$37))),ABS(-100+(100*(('08 (ind)'!BN14-MIN('08 (ind)'!BN$6:BN$37))/(MAX('08 (ind)'!BN$6:BN$37)-MIN('08 (ind)'!BN$6:BN$37))))))*BN$42</f>
        <v>0</v>
      </c>
      <c r="BO16" s="87">
        <f>IF('08 (ind)'!BO$1="si",100*(('08 (ind)'!BO14-MIN('08 (ind)'!BO$6:BO$37))/(MAX('08 (ind)'!BO$6:BO$37)-MIN('08 (ind)'!BO$6:BO$37))),ABS(-100+(100*(('08 (ind)'!BO14-MIN('08 (ind)'!BO$6:BO$37))/(MAX('08 (ind)'!BO$6:BO$37)-MIN('08 (ind)'!BO$6:BO$37))))))*BO$42</f>
        <v>0.48796603690154633</v>
      </c>
      <c r="BP16" s="87">
        <f>IF('08 (ind)'!BP$1="si",100*(('08 (ind)'!BP14-MIN('08 (ind)'!BP$6:BP$37))/(MAX('08 (ind)'!BP$6:BP$37)-MIN('08 (ind)'!BP$6:BP$37))),ABS(-100+(100*(('08 (ind)'!BP14-MIN('08 (ind)'!BP$6:BP$37))/(MAX('08 (ind)'!BP$6:BP$37)-MIN('08 (ind)'!BP$6:BP$37))))))*BP$42</f>
        <v>2.9393591667402239</v>
      </c>
      <c r="BQ16" s="87">
        <f>IF('08 (ind)'!BQ$1="si",100*(('08 (ind)'!BQ14-MIN('08 (ind)'!BQ$6:BQ$37))/(MAX('08 (ind)'!BQ$6:BQ$37)-MIN('08 (ind)'!BQ$6:BQ$37))),ABS(-100+(100*(('08 (ind)'!BQ14-MIN('08 (ind)'!BQ$6:BQ$37))/(MAX('08 (ind)'!BQ$6:BQ$37)-MIN('08 (ind)'!BQ$6:BQ$37))))))*BQ$42</f>
        <v>8.8269044046252958</v>
      </c>
      <c r="BR16" s="87">
        <f>IF('08 (ind)'!BR$1="si",100*(('08 (ind)'!BR14-MIN('08 (ind)'!BR$6:BR$37))/(MAX('08 (ind)'!BR$6:BR$37)-MIN('08 (ind)'!BR$6:BR$37))),ABS(-100+(100*(('08 (ind)'!BR14-MIN('08 (ind)'!BR$6:BR$37))/(MAX('08 (ind)'!BR$6:BR$37)-MIN('08 (ind)'!BR$6:BR$37))))))*BR$42</f>
        <v>1.2509283036792649</v>
      </c>
      <c r="BS16" s="87">
        <f>IF('08 (ind)'!BS$1="si",100*(('08 (ind)'!BS14-MIN('08 (ind)'!BS$6:BS$37))/(MAX('08 (ind)'!BS$6:BS$37)-MIN('08 (ind)'!BS$6:BS$37))),ABS(-100+(100*(('08 (ind)'!BS14-MIN('08 (ind)'!BS$6:BS$37))/(MAX('08 (ind)'!BS$6:BS$37)-MIN('08 (ind)'!BS$6:BS$37))))))*BS$42</f>
        <v>11.107404936624416</v>
      </c>
      <c r="BT16" s="75">
        <f>IF('08 (ind)'!BT$1="si",100*(('08 (ind)'!BT14-MIN('08 (ind)'!BT$6:BT$37))/(MAX('08 (ind)'!BT$6:BT$37)-MIN('08 (ind)'!BT$6:BT$37))),ABS(-100+(100*(('08 (ind)'!BT14-MIN('08 (ind)'!BT$6:BT$37))/(MAX('08 (ind)'!BR$6:BR$37)-MIN('08 (ind)'!BT$6:BT$37))))))*BT$42</f>
        <v>4.9037962381830571</v>
      </c>
      <c r="BU16" s="87">
        <f>IF('08 (ind)'!BU$1="si",100*(('08 (ind)'!BU14-MIN('08 (ind)'!BU$6:BU$37))/(MAX('08 (ind)'!BU$6:BU$37)-MIN('08 (ind)'!BU$6:BU$37))),ABS(-100+(100*(('08 (ind)'!BU14-MIN('08 (ind)'!BU$6:BU$37))/(MAX('08 (ind)'!BU$6:BU$37)-MIN('08 (ind)'!BU$6:BU$37))))))*BU$42</f>
        <v>0.44098878160295307</v>
      </c>
      <c r="BV16" s="87">
        <f>IF('08 (ind)'!BV$1="si",100*(('08 (ind)'!BV14-MIN('08 (ind)'!BV$6:BV$37))/(MAX('08 (ind)'!BV$6:BV$37)-MIN('08 (ind)'!BV$6:BV$37))),ABS(-100+(100*(('08 (ind)'!BV14-MIN('08 (ind)'!BV$6:BV$37))/(MAX('08 (ind)'!BV$6:BV$37)-MIN('08 (ind)'!BV$6:BV$37))))))*BV$42</f>
        <v>2.128448015957928</v>
      </c>
      <c r="BW16" s="87">
        <f>IF('08 (ind)'!BW$1="si",100*(('08 (ind)'!BW14-MIN('08 (ind)'!BW$6:BW$37))/(MAX('08 (ind)'!BW$6:BW$37)-MIN('08 (ind)'!BW$6:BW$37))),ABS(-100+(100*(('08 (ind)'!BW14-MIN('08 (ind)'!BW$6:BW$37))/(MAX('08 (ind)'!BW$6:BW$37)-MIN('08 (ind)'!BW$6:BW$37))))))*BW$42</f>
        <v>4.5120643495015837</v>
      </c>
      <c r="BX16" s="87">
        <f>IF('08 (ind)'!BX$1="si",100*(('08 (ind)'!BX14-MIN('08 (ind)'!BX$6:BX$37))/(MAX('08 (ind)'!BX$6:BX$37)-MIN('08 (ind)'!BX$6:BX$37))),ABS(-100+(100*(('08 (ind)'!BX14-MIN('08 (ind)'!BX$6:BX$37))/(MAX('08 (ind)'!BX$6:BX$37)-MIN('08 (ind)'!BX$6:BX$37))))))*BX$42</f>
        <v>16.677785190126752</v>
      </c>
      <c r="BY16" s="87">
        <f>IF('08 (ind)'!BY$1="si",100*(('08 (ind)'!BY14-MIN('08 (ind)'!BY$6:BY$37))/(MAX('08 (ind)'!BY$6:BY$37)-MIN('08 (ind)'!BY$6:BY$37))),ABS(-100+(100*(('08 (ind)'!BY14-MIN('08 (ind)'!BY$6:BY$37))/(MAX('08 (ind)'!BY$6:BY$37)-MIN('08 (ind)'!BY$6:BY$37))))))*BY$42</f>
        <v>0.93045003698401973</v>
      </c>
      <c r="BZ16" s="87">
        <f>IF('08 (ind)'!BZ$1="si",100*(('08 (ind)'!BZ14-MIN('08 (ind)'!BZ$6:BZ$37))/(MAX('08 (ind)'!BZ$6:BZ$37)-MIN('08 (ind)'!BZ$6:BZ$37))),ABS(-100+(100*(('08 (ind)'!BZ14-MIN('08 (ind)'!BZ$6:BZ$37))/(MAX('08 (ind)'!BZ$6:BZ$37)-MIN('08 (ind)'!BZ$6:BZ$37))))))*BZ$42</f>
        <v>13.823135046713995</v>
      </c>
      <c r="CA16" s="87">
        <f>IF('08 (ind)'!CA$1="si",100*(('08 (ind)'!CA14-MIN('08 (ind)'!CA$6:CA$37))/(MAX('08 (ind)'!CA$6:CA$37)-MIN('08 (ind)'!CA$6:CA$37))),ABS(-100+(100*(('08 (ind)'!CA14-MIN('08 (ind)'!CA$6:CA$37))/(MAX('08 (ind)'!CA$6:CA$37)-MIN('08 (ind)'!CA$6:CA$37))))))*CA$42</f>
        <v>5.553702468312208</v>
      </c>
      <c r="CB16" s="87">
        <f>IF('08 (ind)'!CB$1="si",100*(('08 (ind)'!CB14-MIN('08 (ind)'!CB$6:CB$37))/(MAX('08 (ind)'!CB$6:CB$37)-MIN('08 (ind)'!CB$6:CB$37))),ABS(-100+(100*(('08 (ind)'!CB14-MIN('08 (ind)'!CB$6:CB$37))/(MAX('08 (ind)'!CB$6:CB$37)-MIN('08 (ind)'!CB$6:CB$37))))))*CB$42</f>
        <v>2.1578079653951892</v>
      </c>
      <c r="CC16" s="87">
        <f>IF('08 (ind)'!CC$1="si",100*(('08 (ind)'!CC14-MIN('08 (ind)'!CC$6:CC$37))/(MAX('08 (ind)'!CC$6:CC$37)-MIN('08 (ind)'!CC$6:CC$37))),ABS(-100+(100*(('08 (ind)'!CC14-MIN('08 (ind)'!CC$6:CC$37))/(MAX('08 (ind)'!CC$6:CC$37)-MIN('08 (ind)'!CC$6:CC$37))))))*CC$42</f>
        <v>6.0688855472024104</v>
      </c>
      <c r="CD16" s="87">
        <f>IF('08 (ind)'!CD$1="si",100*(('08 (ind)'!CD14-MIN('08 (ind)'!CD$6:CD$37))/(MAX('08 (ind)'!CD$6:CD$37)-MIN('08 (ind)'!CD$6:CD$37))),ABS(-100+(100*(('08 (ind)'!CD14-MIN('08 (ind)'!CD$6:CD$37))/(MAX('08 (ind)'!CD$6:CD$37)-MIN('08 (ind)'!CD$6:CD$37))))))*CD$42</f>
        <v>2.9761172037555745</v>
      </c>
      <c r="CE16" s="87">
        <f>IF('08 (ind)'!CE$1="si",100*(('08 (ind)'!CE14-MIN('08 (ind)'!CE$6:CE$37))/(MAX('08 (ind)'!CE$6:CE$37)-MIN('08 (ind)'!CE$6:CE$37))),ABS(-100+(100*(('08 (ind)'!CE14-MIN('08 (ind)'!CE$6:CE$37))/(MAX('08 (ind)'!CE$6:CE$37)-MIN('08 (ind)'!CE$6:CE$37))))))*CE$42</f>
        <v>1.2073505718102215</v>
      </c>
      <c r="CF16" s="87">
        <f>IF('08 (ind)'!CF$1="si",100*(('08 (ind)'!CF14-MIN('08 (ind)'!CF$6:CF$37))/(MAX('08 (ind)'!CF$6:CF$37)-MIN('08 (ind)'!CF$6:CF$37))),ABS(-100+(100*(('08 (ind)'!CF14-MIN('08 (ind)'!CF$6:CF$37))/(MAX('08 (ind)'!CF$6:CF$37)-MIN('08 (ind)'!CF$6:CF$37))))))*CF$42</f>
        <v>9.3135845046016588</v>
      </c>
      <c r="CG16" s="87">
        <f>IF('08 (ind)'!CG$1="si",100*(('08 (ind)'!CG14-MIN('08 (ind)'!CG$6:CG$37))/(MAX('08 (ind)'!CG$6:CG$37)-MIN('08 (ind)'!CG$6:CG$37))),ABS(-100+(100*(('08 (ind)'!CG14-MIN('08 (ind)'!CG$6:CG$37))/(MAX('08 (ind)'!CG$6:CG$37)-MIN('08 (ind)'!CG$6:CG$37))))))*CG$42</f>
        <v>15.199069304040789</v>
      </c>
      <c r="CH16" s="87">
        <f>IF('08 (ind)'!CH$1="si",100*(('08 (ind)'!CH14-MIN('08 (ind)'!CH$6:CH$37))/(MAX('08 (ind)'!CH$6:CH$37)-MIN('08 (ind)'!CH$6:CH$37))),ABS(-100+(100*(('08 (ind)'!CH14-MIN('08 (ind)'!CH$6:CH$37))/(MAX('08 (ind)'!CH$6:CH$37)-MIN('08 (ind)'!CH$6:CH$37))))))*CH$42</f>
        <v>12.4953095684803</v>
      </c>
      <c r="CI16" s="87">
        <f>IF('08 (ind)'!CI$1="si",100*(('08 (ind)'!CI14-MIN('08 (ind)'!CI$6:CI$37))/(MAX('08 (ind)'!CI$6:CI$37)-MIN('08 (ind)'!CI$6:CI$37))),ABS(-100+(100*(('08 (ind)'!CI14-MIN('08 (ind)'!CI$6:CI$37))/(MAX('08 (ind)'!CI$6:CI$37)-MIN('08 (ind)'!CI$6:CI$37))))))*CI$42</f>
        <v>2.5511811782264799</v>
      </c>
      <c r="CJ16" s="87">
        <f>IF('08 (ind)'!CJ$1="si",100*(('08 (ind)'!CJ14-MIN('08 (ind)'!CJ$6:CJ$37))/(MAX('08 (ind)'!CJ$6:CJ$37)-MIN('08 (ind)'!CJ$6:CJ$37))),ABS(-100+(100*(('08 (ind)'!CJ14-MIN('08 (ind)'!CJ$6:CJ$37))/(MAX('08 (ind)'!CJ$6:CJ$37)-MIN('08 (ind)'!CJ$6:CJ$37))))))*CJ$42</f>
        <v>3.6965867714828144</v>
      </c>
      <c r="CK16" s="87">
        <f>IF('08 (ind)'!CK$1="si",100*(('08 (ind)'!CK14-MIN('08 (ind)'!CK$6:CK$37))/(MAX('08 (ind)'!CK$6:CK$37)-MIN('08 (ind)'!CK$6:CK$37))),ABS(-100+(100*(('08 (ind)'!CK14-MIN('08 (ind)'!CK$6:CK$37))/(MAX('08 (ind)'!CK$6:CK$37)-MIN('08 (ind)'!CK$6:CK$37))))))*CK$42</f>
        <v>27.277686852154936</v>
      </c>
      <c r="CL16" s="87">
        <f>IF('08 (ind)'!CL$1="si",100*(('08 (ind)'!CL14-MIN('08 (ind)'!CL$6:CL$37))/(MAX('08 (ind)'!CL$6:CL$37)-MIN('08 (ind)'!CL$6:CL$37))),ABS(-100+(100*(('08 (ind)'!CL14-MIN('08 (ind)'!CL$6:CL$37))/(MAX('08 (ind)'!CL$6:CL$37)-MIN('08 (ind)'!CL$6:CL$37))))))*CL$42</f>
        <v>9.0290489379053351</v>
      </c>
      <c r="CM16" s="87">
        <f>IF('08 (ind)'!CM$1="si",100*(('08 (ind)'!CM14-MIN('08 (ind)'!CM$6:CM$37))/(MAX('08 (ind)'!CM$6:CM$37)-MIN('08 (ind)'!CM$6:CM$37))),ABS(-100+(100*(('08 (ind)'!CM14-MIN('08 (ind)'!CM$6:CM$37))/(MAX('08 (ind)'!CM$6:CM$37)-MIN('08 (ind)'!CM$6:CM$37))))))*CM$42</f>
        <v>27.277686852154936</v>
      </c>
    </row>
    <row r="17" spans="1:91">
      <c r="A17" s="18" t="s">
        <v>215</v>
      </c>
      <c r="B17" s="87">
        <f>IF('08 (ind)'!B$1="si",100*(('08 (ind)'!B15-MIN('08 (ind)'!B$6:B$37))/(MAX('08 (ind)'!B$6:B$37)-MIN('08 (ind)'!B$6:B$37))),ABS(-100+(100*(('08 (ind)'!B15-MIN('08 (ind)'!B$6:B$37))/(MAX('08 (ind)'!B$6:B$37)-MIN('08 (ind)'!B$6:B$37))))))</f>
        <v>4.1068826367237206</v>
      </c>
      <c r="C17" s="87">
        <f>IF('08 (ind)'!C$1="si",100*(('08 (ind)'!C15-MIN('08 (ind)'!C$6:C$37))/(MAX('08 (ind)'!C$6:C$37)-MIN('08 (ind)'!C$6:C$37))),ABS(-100+(100*(('08 (ind)'!C15-MIN('08 (ind)'!C$6:C$37))/(MAX('08 (ind)'!C$6:C$37)-MIN('08 (ind)'!C$6:C$37))))))</f>
        <v>33.613085313044785</v>
      </c>
      <c r="D17" s="87">
        <f>IF('08 (ind)'!D$1="si",100*(('08 (ind)'!D15-MIN('08 (ind)'!D$6:D$37))/(MAX('08 (ind)'!D$6:D$37)-MIN('08 (ind)'!D$6:D$37))),ABS(-100+(100*(('08 (ind)'!D15-MIN('08 (ind)'!D$6:D$37))/(MAX('08 (ind)'!D$6:D$37)-MIN('08 (ind)'!D$6:D$37))))))*D$42</f>
        <v>12.369380890396618</v>
      </c>
      <c r="E17" s="87">
        <f>IF('08 (ind)'!E$1="si",100*(('08 (ind)'!E15-MIN('08 (ind)'!E$6:E$37))/(MAX('08 (ind)'!E$6:E$37)-MIN('08 (ind)'!E$6:E$37))),ABS(-100+(100*(('08 (ind)'!E15-MIN('08 (ind)'!E$6:E$37))/(MAX('08 (ind)'!E$6:E$37)-MIN('08 (ind)'!E$6:E$37))))))*E$42</f>
        <v>8.5388412922215924</v>
      </c>
      <c r="F17" s="87">
        <f>IF('10 (ind)'!F$1="si",100*(('10 (ind)'!F15-MIN('10 (ind)'!F$6:F$37))/(MAX('10 (ind)'!F$6:F$37)-MIN('10 (ind)'!F$6:F$37))),ABS(-100+(100*(('10 (ind)'!F15-MIN('10 (ind)'!F$6:F$37))/(MAX('10 (ind)'!F$6:F$37)-MIN('10 (ind)'!F$6:F$37))))))*F$42</f>
        <v>10.95890410958904</v>
      </c>
      <c r="G17" s="87">
        <f>IF('10 (ind)'!G$1="si",100*(('10 (ind)'!G15-MIN('10 (ind)'!G$6:G$37))/(MAX('10 (ind)'!G$6:G$37)-MIN('10 (ind)'!G$6:G$37))),ABS(-100+(100*(('10 (ind)'!G15-MIN('10 (ind)'!G$6:G$37))/(MAX('10 (ind)'!G$6:G$37)-MIN('10 (ind)'!G$6:G$37))))))*G$42</f>
        <v>3.7809647979139496</v>
      </c>
      <c r="H17" s="87">
        <f>IF('10 (ind)'!H$1="si",100*(('10 (ind)'!H15-MIN('10 (ind)'!H$6:H$37))/(MAX('10 (ind)'!H$6:H$37)-MIN('10 (ind)'!H$6:H$37))),ABS(-100+(100*(('10 (ind)'!H15-MIN('10 (ind)'!H$6:H$37))/(MAX('10 (ind)'!H$6:H$37)-MIN('10 (ind)'!H$6:H$37))))))*H$42</f>
        <v>4.9704142011834316</v>
      </c>
      <c r="I17" s="87">
        <f>IF('10 (ind)'!I$1="si",100*(('10 (ind)'!I15-MIN('10 (ind)'!I$6:I$37))/(MAX('10 (ind)'!I$6:I$37)-MIN('10 (ind)'!I$6:I$37))),ABS(-100+(100*(('10 (ind)'!I15-MIN('10 (ind)'!I$6:I$37))/(MAX('10 (ind)'!I$6:I$37)-MIN('10 (ind)'!I$6:I$37))))))*I$42</f>
        <v>6.4903846153846159</v>
      </c>
      <c r="J17" s="87">
        <f>IF('08 (ind)'!J$1="si",100*(('08 (ind)'!J15-MIN('08 (ind)'!J$6:J$37))/(MAX('08 (ind)'!J$6:J$37)-MIN('08 (ind)'!J$6:J$37))),ABS(-100+(100*(('08 (ind)'!J15-MIN('08 (ind)'!J$6:J$37))/(MAX('08 (ind)'!J$6:J$37)-MIN('08 (ind)'!J$6:J$37))))))*J$42</f>
        <v>3.1971250658322736</v>
      </c>
      <c r="K17" s="87">
        <f>IF('08 (ind)'!K$1="si",100*(('08 (ind)'!K15-MIN('08 (ind)'!K$6:K$37))/(MAX('08 (ind)'!K$6:K$37)-MIN('08 (ind)'!K$6:K$37))),ABS(-100+(100*(('08 (ind)'!K15-MIN('08 (ind)'!K$6:K$37))/(MAX('08 (ind)'!K$6:K$37)-MIN('08 (ind)'!K$6:K$37))))))*K$42</f>
        <v>4.8368640687093354</v>
      </c>
      <c r="L17" s="87">
        <f>IF('08 (ind)'!L$1="si",100*(('08 (ind)'!L15-MIN('08 (ind)'!L$6:L$37))/(MAX('08 (ind)'!L$6:L$37)-MIN('08 (ind)'!L$6:L$37))),ABS(-100+(100*(('08 (ind)'!L15-MIN('08 (ind)'!L$6:L$37))/(MAX('08 (ind)'!L$6:L$37)-MIN('08 (ind)'!L$6:L$37))))))*L$42</f>
        <v>5.1256554071090612</v>
      </c>
      <c r="M17" s="87">
        <f>IF('08 (ind)'!M$1="si",100*(('08 (ind)'!M15-MIN('08 (ind)'!M$6:M$37))/(MAX('08 (ind)'!M$6:M$37)-MIN('08 (ind)'!M$6:M$37))),ABS(-100+(100*(('08 (ind)'!M15-MIN('08 (ind)'!M$6:M$37))/(MAX('08 (ind)'!M$6:M$37)-MIN('08 (ind)'!M$6:M$37))))))*M$42</f>
        <v>1.9893516150400029E-2</v>
      </c>
      <c r="N17" s="87">
        <f>IF('08 (ind)'!N$1="si",100*(('08 (ind)'!N15-MIN('08 (ind)'!N$6:N$37))/(MAX('08 (ind)'!N$6:N$37)-MIN('08 (ind)'!N$6:N$37))),ABS(-100+(100*(('08 (ind)'!N15-MIN('08 (ind)'!N$6:N$37))/(MAX('08 (ind)'!N$6:N$37)-MIN('08 (ind)'!N$6:N$37))))))*N$42</f>
        <v>0</v>
      </c>
      <c r="O17" s="87">
        <f>IF('08 (ind)'!O$1="si",100*(('08 (ind)'!O15-MIN('08 (ind)'!O$6:O$37))/(MAX('08 (ind)'!O$6:O$37)-MIN('08 (ind)'!O$6:O$37))),ABS(-100+(100*(('08 (ind)'!O15-MIN('08 (ind)'!O$6:O$37))/(MAX('08 (ind)'!O$6:O$37)-MIN('08 (ind)'!O$6:O$37))))))*O$42</f>
        <v>8.2336861336428644</v>
      </c>
      <c r="P17" s="87">
        <f>IF('08 (ind)'!P$1="si",100*(('08 (ind)'!P15-MIN('08 (ind)'!P$6:P$37))/(MAX('08 (ind)'!P$6:P$37)-MIN('08 (ind)'!P$6:P$37))),ABS(-100+(100*(('08 (ind)'!P15-MIN('08 (ind)'!P$6:P$37))/(MAX('08 (ind)'!P$6:P$37)-MIN('08 (ind)'!P$6:P$37))))))*P$42</f>
        <v>0.24365605020535416</v>
      </c>
      <c r="Q17" s="87">
        <f>IF('08 (ind)'!Q$1="si",100*(('08 (ind)'!Q15-MIN('08 (ind)'!Q$6:Q$37))/(MAX('08 (ind)'!Q$6:Q$37)-MIN('08 (ind)'!Q$6:Q$37))),ABS(-100+(100*(('08 (ind)'!Q15-MIN('08 (ind)'!Q$6:Q$37))/(MAX('08 (ind)'!Q$6:Q$37)-MIN('08 (ind)'!Q$6:Q$37))))))*Q$42</f>
        <v>2.9709822220572604</v>
      </c>
      <c r="R17" s="87">
        <f>IF('08 (ind)'!R$1="si",100*(('08 (ind)'!R15-MIN('08 (ind)'!R$6:R$37))/(MAX('08 (ind)'!R$6:R$37)-MIN('08 (ind)'!R$6:R$37))),ABS(-100+(100*(('08 (ind)'!R15-MIN('08 (ind)'!R$6:R$37))/(MAX('08 (ind)'!R$6:R$37)-MIN('08 (ind)'!R$6:R$37))))))*R$42</f>
        <v>3.7003375902054284E-2</v>
      </c>
      <c r="S17" s="75">
        <f>ABS(ABS(('08 (ind)'!S15-((MAX('08 (ind)'!S$6:S$37)+MIN('08 (ind)'!S$6:S$37))/2))/(((MAX('08 (ind)'!S$6:S$37)+MIN('08 (ind)'!S$6:S$37))/2)-MAX('08 (ind)'!S$6:S$37))*100)-100)*S$42</f>
        <v>4.2591334373391074</v>
      </c>
      <c r="T17" s="87">
        <f>IF('08 (ind)'!T$1="si",100*(('08 (ind)'!T15-MIN('08 (ind)'!T$6:T$37))/(MAX('08 (ind)'!T$6:T$37)-MIN('08 (ind)'!T$6:T$37))),ABS(-100+(100*(('08 (ind)'!T15-MIN('08 (ind)'!T$6:T$37))/(MAX('08 (ind)'!T$6:T$37)-MIN('08 (ind)'!T$6:T$37))))))*T$42</f>
        <v>2.940202742169538</v>
      </c>
      <c r="U17" s="87">
        <f>IF('08 (ind)'!U$1="si",100*(('08 (ind)'!U15-MIN('08 (ind)'!U$6:U$37))/(MAX('08 (ind)'!U$6:U$37)-MIN('08 (ind)'!U$6:U$37))),ABS(-100+(100*(('08 (ind)'!U15-MIN('08 (ind)'!U$6:U$37))/(MAX('08 (ind)'!U$6:U$37)-MIN('08 (ind)'!U$6:U$37))))))*U$42</f>
        <v>8.6911131410674685</v>
      </c>
      <c r="V17" s="87">
        <f>IF('08 (ind)'!V$1="si",100*(('08 (ind)'!V15-MIN('08 (ind)'!V$6:V$37))/(MAX('08 (ind)'!V$6:V$37)-MIN('08 (ind)'!V$6:V$37))),ABS(-100+(100*(('08 (ind)'!V15-MIN('08 (ind)'!V$6:V$37))/(MAX('08 (ind)'!V$6:V$37)-MIN('08 (ind)'!V$6:V$37))))))*V$42</f>
        <v>4.249522171184922</v>
      </c>
      <c r="W17" s="87">
        <f>IF('08 (ind)'!W$1="si",100*(('08 (ind)'!W15-MIN('08 (ind)'!W$6:W$37))/(MAX('08 (ind)'!W$6:W$37)-MIN('08 (ind)'!W$6:W$37))),ABS(-100+(100*(('08 (ind)'!W15-MIN('08 (ind)'!W$6:W$37))/(MAX('08 (ind)'!W$6:W$37)-MIN('08 (ind)'!W$6:W$37))))))*W$42</f>
        <v>10.208977139207025</v>
      </c>
      <c r="X17" s="87">
        <f>IF('08 (ind)'!X$1="si",100*(('08 (ind)'!X15-MIN('08 (ind)'!X$6:X$37))/(MAX('08 (ind)'!X$6:X$37)-MIN('08 (ind)'!X$6:X$37))),ABS(-100+(100*(('08 (ind)'!X15-MIN('08 (ind)'!X$6:X$37))/(MAX('08 (ind)'!X$6:X$37)-MIN('08 (ind)'!X$6:X$37))))))*X$42</f>
        <v>5.6723608844801872</v>
      </c>
      <c r="Y17" s="87">
        <f>IF('08 (ind)'!Y$1="si",100*(('08 (ind)'!Y15-MIN('08 (ind)'!Y$6:Y$37))/(MAX('08 (ind)'!Y$6:Y$37)-MIN('08 (ind)'!Y$6:Y$37))),ABS(-100+(100*(('08 (ind)'!Y15-MIN('08 (ind)'!Y$6:Y$37))/(MAX('08 (ind)'!Y$6:Y$37)-MIN('08 (ind)'!Y$6:Y$37))))))*Y$42</f>
        <v>4.7972738692771637</v>
      </c>
      <c r="Z17" s="87">
        <f>IF('08 (ind)'!Z$1="si",100*(('08 (ind)'!Z15-MIN('08 (ind)'!Z$6:Z$37))/(MAX('08 (ind)'!Z$6:Z$37)-MIN('08 (ind)'!Z$6:Z$37))),ABS(-100+(100*(('08 (ind)'!Z15-MIN('08 (ind)'!Z$6:Z$37))/(MAX('08 (ind)'!Z$6:Z$37)-MIN('08 (ind)'!Z$6:Z$37))))))*Z$42</f>
        <v>7.3305396324094589</v>
      </c>
      <c r="AA17" s="87">
        <f>IF('08 (ind)'!AA$1="si",100*(('08 (ind)'!AA15-MIN('08 (ind)'!AA$6:AA$37))/(MAX('08 (ind)'!AA$6:AA$37)-MIN('08 (ind)'!AA$6:AA$37))),ABS(-100+(100*(('08 (ind)'!AA15-MIN('08 (ind)'!AA$6:AA$37))/(MAX('08 (ind)'!AA$6:AA$37)-MIN('08 (ind)'!AA$6:AA$37))))))*AA$42</f>
        <v>5.7109089241317843</v>
      </c>
      <c r="AB17" s="87">
        <f>IF('08 (ind)'!AB$1="si",100*(('08 (ind)'!AB15-MIN('08 (ind)'!AB$6:AB$37))/(MAX('08 (ind)'!AB$6:AB$37)-MIN('08 (ind)'!AB$6:AB$37))),ABS(-100+(100*(('08 (ind)'!AB15-MIN('08 (ind)'!AB$6:AB$37))/(MAX('08 (ind)'!AB$6:AB$37)-MIN('08 (ind)'!AB$6:AB$37))))))*AB$42</f>
        <v>3.4675965348131728</v>
      </c>
      <c r="AC17" s="87">
        <f>IF('08 (ind)'!AC$1="si",100*(('08 (ind)'!AC15-MIN('08 (ind)'!AC$6:AC$37))/(MAX('08 (ind)'!AC$6:AC$37)-MIN('08 (ind)'!AC$6:AC$37))),ABS(-100+(100*(('08 (ind)'!AC15-MIN('08 (ind)'!AC$6:AC$37))/(MAX('08 (ind)'!AC$6:AC$37)-MIN('08 (ind)'!AC$6:AC$37))))))*AC$42</f>
        <v>8.2680910653697328</v>
      </c>
      <c r="AD17" s="87">
        <f>IF('08 (ind)'!AD$1="si",100*(('08 (ind)'!AD15-MIN('08 (ind)'!AD$6:AD$37))/(MAX('08 (ind)'!AD$6:AD$37)-MIN('08 (ind)'!AD$6:AD$37))),ABS(-100+(100*(('08 (ind)'!AD15-MIN('08 (ind)'!AD$6:AD$37))/(MAX('08 (ind)'!AD$6:AD$37)-MIN('08 (ind)'!AD$6:AD$37))))))*AD$42</f>
        <v>1.9617965829505679</v>
      </c>
      <c r="AE17" s="87">
        <f>IF('08 (ind)'!AE$1="si",100*(('08 (ind)'!AE15-MIN('08 (ind)'!AE$6:AE$37))/(MAX('08 (ind)'!AE$6:AE$37)-MIN('08 (ind)'!AE$6:AE$37))),ABS(-100+(100*(('08 (ind)'!AE15-MIN('08 (ind)'!AE$6:AE$37))/(MAX('08 (ind)'!AE$6:AE$37)-MIN('08 (ind)'!AE$6:AE$37))))))*AE$42</f>
        <v>2.1467019774109253</v>
      </c>
      <c r="AF17" s="87">
        <f>IF('08 (ind)'!AF$1="si",100*(('08 (ind)'!AF15-MIN('08 (ind)'!AF$6:AF$37))/(MAX('08 (ind)'!AF$6:AF$37)-MIN('08 (ind)'!AF$6:AF$37))),ABS(-100+(100*(('08 (ind)'!AF15-MIN('08 (ind)'!AF$6:AF$37))/(MAX('08 (ind)'!AF$6:AF$37)-MIN('08 (ind)'!AF$6:AF$37))))))*AF$42</f>
        <v>8.6699362990205344</v>
      </c>
      <c r="AG17" s="87">
        <f>IF('08 (ind)'!AG$1="si",100*(('08 (ind)'!AG15-MIN('08 (ind)'!AG$6:AG$37))/(MAX('08 (ind)'!AG$6:AG$37)-MIN('08 (ind)'!AG$6:AG$37))),ABS(-100+(100*(('08 (ind)'!AG15-MIN('08 (ind)'!AG$6:AG$37))/(MAX('08 (ind)'!AG$6:AG$37)-MIN('08 (ind)'!AG$6:AG$37))))))*AG$42</f>
        <v>1.3208865119230973</v>
      </c>
      <c r="AH17" s="87">
        <f>IF('08 (ind)'!AH$1="si",100*(('08 (ind)'!AH15-MIN('08 (ind)'!AH$6:AH$37))/(MAX('08 (ind)'!AH$6:AH$37)-MIN('08 (ind)'!AH$6:AH$37))),ABS(-100+(100*(('08 (ind)'!AH15-MIN('08 (ind)'!AH$6:AH$37))/(MAX('08 (ind)'!AH$6:AH$37)-MIN('08 (ind)'!AH$6:AH$37))))))*AH$42</f>
        <v>1.5957898680630731</v>
      </c>
      <c r="AI17" s="87">
        <f>IF('08 (ind)'!AI$1="si",100*(('08 (ind)'!AI15-MIN('08 (ind)'!AI$6:AI$37))/(MAX('08 (ind)'!AI$6:AI$37)-MIN('08 (ind)'!AI$6:AI$37))),ABS(-100+(100*(('08 (ind)'!AI15-MIN('08 (ind)'!AI$6:AI$37))/(MAX('08 (ind)'!AI$6:AI$37)-MIN('08 (ind)'!AI$6:AI$37))))))*AI$42</f>
        <v>4.2105763748991757E-3</v>
      </c>
      <c r="AJ17" s="87">
        <f>IF('08 (ind)'!AJ$1="si",100*(('08 (ind)'!AJ15-MIN('08 (ind)'!AJ$6:AJ$37))/(MAX('08 (ind)'!AJ$6:AJ$37)-MIN('08 (ind)'!AJ$6:AJ$37))),ABS(-100+(100*(('08 (ind)'!AJ15-MIN('08 (ind)'!AJ$6:AJ$37))/(MAX('08 (ind)'!AJ$6:AJ$37)-MIN('08 (ind)'!AJ$6:AJ$37))))))*AJ$42</f>
        <v>7.2892807376514828</v>
      </c>
      <c r="AK17" s="87">
        <f>IF('08 (ind)'!AK$1="si",100*(('08 (ind)'!AK15-MIN('08 (ind)'!AK$6:AK$37))/(MAX('08 (ind)'!AK$6:AK$37)-MIN('08 (ind)'!AK$6:AK$37))),ABS(-100+(100*(('08 (ind)'!AK15-MIN('08 (ind)'!AK$6:AK$37))/(MAX('08 (ind)'!AK$6:AK$37)-MIN('08 (ind)'!AK$6:AK$37))))))*AK$42</f>
        <v>0.56842810665614418</v>
      </c>
      <c r="AL17" s="87">
        <f>IF('08 (ind)'!AL$1="si",100*(('08 (ind)'!AL15-MIN('08 (ind)'!AL$6:AL$37))/(MAX('08 (ind)'!AL$6:AL$37)-MIN('08 (ind)'!AL$6:AL$37))),ABS(-100+(100*(('08 (ind)'!AL15-MIN('08 (ind)'!AL$6:AL$37))/(MAX('08 (ind)'!AL$6:AL$37)-MIN('08 (ind)'!AL$6:AL$37))))))*AL$42</f>
        <v>4.2120733726450714</v>
      </c>
      <c r="AM17" s="87">
        <f>IF('08 (ind)'!AM$1="si",100*(('08 (ind)'!AM15-MIN('08 (ind)'!AM$6:AM$37))/(MAX('08 (ind)'!AM$6:AM$37)-MIN('08 (ind)'!AM$6:AM$37))),ABS(-100+(100*(('08 (ind)'!AM15-MIN('08 (ind)'!AM$6:AM$37))/(MAX('08 (ind)'!AM$6:AM$37)-MIN('08 (ind)'!AM$6:AM$37))))))*AM$42</f>
        <v>2.4337409247895736</v>
      </c>
      <c r="AN17" s="87">
        <f>IF('08 (ind)'!AN$1="si",100*(('08 (ind)'!AN15-MIN('08 (ind)'!AN$6:AN$37))/(MAX('08 (ind)'!AN$6:AN$37)-MIN('08 (ind)'!AN$6:AN$37))),ABS(-100+(100*(('08 (ind)'!AN15-MIN('08 (ind)'!AN$6:AN$37))/(MAX('08 (ind)'!AN$6:AN$37)-MIN('08 (ind)'!AN$6:AN$37))))))*AN$42</f>
        <v>4.9681058297641112</v>
      </c>
      <c r="AO17" s="87">
        <f>IF('08 (ind)'!AO$1="si",100*(('08 (ind)'!AO15-MIN('08 (ind)'!AO$6:AO$37))/(MAX('08 (ind)'!AO$6:AO$37)-MIN('08 (ind)'!AO$6:AO$37))),ABS(-100+(100*(('08 (ind)'!AO15-MIN('08 (ind)'!AO$6:AO$37))/(MAX('08 (ind)'!AO$6:AO$37)-MIN('08 (ind)'!AO$6:AO$37))))))*AO$42</f>
        <v>6.0668064450556738</v>
      </c>
      <c r="AP17" s="87">
        <f>IF('08 (ind)'!AP$1="si",100*(('08 (ind)'!AP15-MIN('08 (ind)'!AP$6:AP$37))/(MAX('08 (ind)'!AP$6:AP$37)-MIN('08 (ind)'!AP$6:AP$37))),ABS(-100+(100*(('08 (ind)'!AP15-MIN('08 (ind)'!AP$6:AP$37))/(MAX('08 (ind)'!AP$6:AP$37)-MIN('08 (ind)'!AP$6:AP$37))))))*AP$42</f>
        <v>6.1536600750003831</v>
      </c>
      <c r="AQ17" s="87">
        <f>IF('08 (ind)'!AQ$1="si",100*(('08 (ind)'!AQ15-MIN('08 (ind)'!AQ$6:AQ$37))/(MAX('08 (ind)'!AQ$6:AQ$37)-MIN('08 (ind)'!AQ$6:AQ$37))),ABS(-100+(100*(('08 (ind)'!AQ15-MIN('08 (ind)'!AQ$6:AQ$37))/(MAX('08 (ind)'!AQ$6:AQ$37)-MIN('08 (ind)'!AQ$6:AQ$37))))))*AQ$42</f>
        <v>1.5419623949395707</v>
      </c>
      <c r="AR17" s="87">
        <f>IF('08 (ind)'!AR$1="si",100*(('08 (ind)'!AR15-MIN('08 (ind)'!AR$6:AR$37))/(MAX('08 (ind)'!AR$6:AR$37)-MIN('08 (ind)'!AR$6:AR$37))),ABS(-100+(100*(('08 (ind)'!AR15-MIN('08 (ind)'!AR$6:AR$37))/(MAX('08 (ind)'!AR$6:AR$37)-MIN('08 (ind)'!AR$6:AR$37))))))*AR$42</f>
        <v>1.3423103075903224</v>
      </c>
      <c r="AS17" s="87">
        <f>IF('08 (ind)'!AS$1="si",100*(('08 (ind)'!AS15-MIN('08 (ind)'!AS$6:AS$37))/(MAX('08 (ind)'!AS$6:AS$37)-MIN('08 (ind)'!AS$6:AS$37))),ABS(-100+(100*(('08 (ind)'!AS15-MIN('08 (ind)'!AS$6:AS$37))/(MAX('08 (ind)'!AS$6:AS$37)-MIN('08 (ind)'!AS$6:AS$37))))))*AS$42</f>
        <v>4.6845240802219275</v>
      </c>
      <c r="AT17" s="87">
        <f>IF('08 (ind)'!AT$1="si",100*(('08 (ind)'!AT15-MIN('08 (ind)'!AT$6:AT$37))/(MAX('08 (ind)'!AT$6:AT$37)-MIN('08 (ind)'!AT$6:AT$37))),ABS(-100+(100*(('08 (ind)'!AT15-MIN('08 (ind)'!AT$6:AT$37))/(MAX('08 (ind)'!AT$6:AT$37)-MIN('08 (ind)'!AT$6:AT$37))))))*AT$42</f>
        <v>0</v>
      </c>
      <c r="AU17" s="87">
        <f>IF('08 (ind)'!AU$1="si",100*(('08 (ind)'!AU15-MIN('08 (ind)'!AU$6:AU$37))/(MAX('08 (ind)'!AU$6:AU$37)-MIN('08 (ind)'!AU$6:AU$37))),ABS(-100+(100*(('08 (ind)'!AU15-MIN('08 (ind)'!AU$6:AU$37))/(MAX('08 (ind)'!AU$6:AU$37)-MIN('08 (ind)'!AU$6:AU$37))))))*AU$42</f>
        <v>8.4775086505190291</v>
      </c>
      <c r="AV17" s="87">
        <f>IF('08 (ind)'!AV$1="si",100*(('08 (ind)'!AV15-MIN('08 (ind)'!AV$6:AV$37))/(MAX('08 (ind)'!AV$6:AV$37)-MIN('08 (ind)'!AV$6:AV$37))),ABS(-100+(100*(('08 (ind)'!AV15-MIN('08 (ind)'!AV$6:AV$37))/(MAX('08 (ind)'!AV$6:AV$37)-MIN('08 (ind)'!AV$6:AV$37))))))*AV$42</f>
        <v>18.67417677642981</v>
      </c>
      <c r="AW17" s="87">
        <f>IF('08 (ind)'!AW$1="si",100*(('08 (ind)'!AW15-MIN('08 (ind)'!AW$6:AW$37))/(MAX('08 (ind)'!AW$6:AW$37)-MIN('08 (ind)'!AW$6:AW$37))),ABS(-100+(100*(('08 (ind)'!AW15-MIN('08 (ind)'!AW$6:AW$37))/(MAX('08 (ind)'!AW$6:AW$37)-MIN('08 (ind)'!AW$6:AW$37))))))*AW$42</f>
        <v>4.4979721169023286</v>
      </c>
      <c r="AX17" s="87">
        <f>IF('08 (ind)'!AX$1="si",100*(('08 (ind)'!AX15-MIN('08 (ind)'!AX$6:AX$37))/(MAX('08 (ind)'!AX$6:AX$37)-MIN('08 (ind)'!AX$6:AX$37))),ABS(-100+(100*(('08 (ind)'!AX15-MIN('08 (ind)'!AX$6:AX$37))/(MAX('08 (ind)'!AX$6:AX$37)-MIN('08 (ind)'!AX$6:AX$37))))))*AX$42</f>
        <v>1.0439188078178208</v>
      </c>
      <c r="AY17" s="87">
        <f>IF('08 (ind)'!AY$1="si",100*(('08 (ind)'!AY15-MIN('08 (ind)'!AY$6:AY$37))/(MAX('08 (ind)'!AY$6:AY$37)-MIN('08 (ind)'!AY$6:AY$37))),ABS(-100+(100*(('08 (ind)'!AY15-MIN('08 (ind)'!AY$6:AY$37))/(MAX('08 (ind)'!AY$6:AY$37)-MIN('08 (ind)'!AY$6:AY$37))))))*AY$42</f>
        <v>11.843408178659946</v>
      </c>
      <c r="AZ17" s="87">
        <f>IF('08 (ind)'!AZ$1="si",100*(('08 (ind)'!AZ15-MIN('08 (ind)'!AZ$6:AZ$37))/(MAX('08 (ind)'!AZ$6:AZ$37)-MIN('08 (ind)'!AZ$6:AZ$37))),ABS(-100+(100*(('08 (ind)'!AZ15-MIN('08 (ind)'!AZ$6:AZ$37))/(MAX('08 (ind)'!AZ$6:AZ$37)-MIN('08 (ind)'!AZ$6:AZ$37))))))*AZ$42</f>
        <v>1.9439278596908025</v>
      </c>
      <c r="BA17" s="87">
        <f>IF('08 (ind)'!BA$1="si",100*(('08 (ind)'!BA15-MIN('08 (ind)'!BA$6:BA$37))/(MAX('08 (ind)'!BA$6:BA$37)-MIN('08 (ind)'!BA$6:BA$37))),ABS(-100+(100*(('08 (ind)'!BA15-MIN('08 (ind)'!BA$6:BA$37))/(MAX('08 (ind)'!BA$6:BA$37)-MIN('08 (ind)'!BA$6:BA$37))))))*BA$42</f>
        <v>1.4636211935010839</v>
      </c>
      <c r="BB17" s="87">
        <f>IF('08 (ind)'!BB$1="si",100*(('08 (ind)'!BB15-MIN('08 (ind)'!BB$6:BB$37))/(MAX('08 (ind)'!BB$6:BB$37)-MIN('08 (ind)'!BB$6:BB$37))),ABS(-100+(100*(('08 (ind)'!BB15-MIN('08 (ind)'!BB$6:BB$37))/(MAX('08 (ind)'!BB$6:BB$37)-MIN('08 (ind)'!BB$6:BB$37))))))*BB$42</f>
        <v>5.4553092359479836</v>
      </c>
      <c r="BC17" s="87">
        <f>IF('08 (ind)'!BC$1="si",100*(('08 (ind)'!BC15-MIN('08 (ind)'!BC$6:BC$37))/(MAX('08 (ind)'!BC$6:BC$37)-MIN('08 (ind)'!BC$6:BC$37))),ABS(-100+(100*(('08 (ind)'!BC15-MIN('08 (ind)'!BC$6:BC$37))/(MAX('08 (ind)'!BC$6:BC$37)-MIN('08 (ind)'!BC$6:BC$37))))))*BC$42</f>
        <v>6.3043837890976047</v>
      </c>
      <c r="BD17" s="87">
        <f>IF('08 (ind)'!BD$1="si",100*(('08 (ind)'!BD15-MIN('08 (ind)'!BD$6:BD$37))/(MAX('08 (ind)'!BD$6:BD$37)-MIN('08 (ind)'!BD$6:BD$37))),ABS(-100+(100*(('08 (ind)'!BD15-MIN('08 (ind)'!BD$6:BD$37))/(MAX('08 (ind)'!BD$6:BD$37)-MIN('08 (ind)'!BD$6:BD$37))))))*BD$42</f>
        <v>0.78369419033726451</v>
      </c>
      <c r="BE17" s="87">
        <f>IF('08 (ind)'!BE$1="si",100*(('08 (ind)'!BE15-MIN('08 (ind)'!BE$6:BE$37))/(MAX('08 (ind)'!BE$6:BE$37)-MIN('08 (ind)'!BE$6:BE$37))),ABS(-100+(100*(('08 (ind)'!BE15-MIN('08 (ind)'!BE$6:BE$37))/(MAX('08 (ind)'!BE$6:BE$37)-MIN('08 (ind)'!BE$6:BE$37))))))*BE$42</f>
        <v>0.44049810848417936</v>
      </c>
      <c r="BF17" s="87">
        <f>IF('08 (ind)'!BF$1="si",100*(('08 (ind)'!BF15-MIN('08 (ind)'!BF$6:BF$37))/(MAX('08 (ind)'!BF$6:BF$37)-MIN('08 (ind)'!BF$6:BF$37))),ABS(-100+(100*(('08 (ind)'!BF15-MIN('08 (ind)'!BF$6:BF$37))/(MAX('08 (ind)'!BF$6:BF$37)-MIN('08 (ind)'!BF$6:BF$37))))))*BF$42</f>
        <v>3.2730477784616059</v>
      </c>
      <c r="BG17" s="87">
        <f>IF('08 (ind)'!BG$1="si",100*(('08 (ind)'!BG15-MIN('08 (ind)'!BG$6:BG$37))/(MAX('08 (ind)'!BG$6:BG$37)-MIN('08 (ind)'!BG$6:BG$37))),ABS(-100+(100*(('08 (ind)'!BG15-MIN('08 (ind)'!BG$6:BG$37))/(MAX('08 (ind)'!BG$6:BG$37)-MIN('08 (ind)'!BG$6:BG$37))))))*BG$42</f>
        <v>1.9571602178611469</v>
      </c>
      <c r="BH17" s="87">
        <f>IF('08 (ind)'!BH$1="si",100*(('08 (ind)'!BH15-MIN('08 (ind)'!BH$6:BH$37))/(MAX('08 (ind)'!BH$6:BH$37)-MIN('08 (ind)'!BH$6:BH$37))),ABS(-100+(100*(('08 (ind)'!BH15-MIN('08 (ind)'!BH$6:BH$37))/(MAX('08 (ind)'!BH$6:BH$37)-MIN('08 (ind)'!BH$6:BH$37))))))*BH$42</f>
        <v>1.3454993592357618</v>
      </c>
      <c r="BI17" s="87">
        <f>IF('08 (ind)'!BI$1="si",100*(('08 (ind)'!BI15-MIN('08 (ind)'!BI$6:BI$37))/(MAX('08 (ind)'!BI$6:BI$37)-MIN('08 (ind)'!BI$6:BI$37))),ABS(-100+(100*(('08 (ind)'!BI15-MIN('08 (ind)'!BI$6:BI$37))/(MAX('08 (ind)'!BI$6:BI$37)-MIN('08 (ind)'!BI$6:BI$37))))))*BI$42</f>
        <v>5.6037392509215485</v>
      </c>
      <c r="BJ17" s="87">
        <f>IF('08 (ind)'!BJ$1="si",100*(('08 (ind)'!BJ15-MIN('08 (ind)'!BJ$6:BJ$37))/(MAX('08 (ind)'!BJ$6:BJ$37)-MIN('08 (ind)'!BJ$6:BJ$37))),ABS(-100+(100*(('08 (ind)'!BJ15-MIN('08 (ind)'!BJ$6:BJ$37))/(MAX('08 (ind)'!BJ$6:BJ$37)-MIN('08 (ind)'!BJ$6:BJ$37))))))*BJ$42</f>
        <v>1.9639195415313999E-5</v>
      </c>
      <c r="BK17" s="87">
        <f>IF('08 (ind)'!BK$1="si",100*(('08 (ind)'!BK15-MIN('08 (ind)'!BK$6:BK$37))/(MAX('08 (ind)'!BK$6:BK$37)-MIN('08 (ind)'!BK$6:BK$37))),ABS(-100+(100*(('08 (ind)'!BK15-MIN('08 (ind)'!BK$6:BK$37))/(MAX('08 (ind)'!BK$6:BK$37)-MIN('08 (ind)'!BK$6:BK$37))))))*BK$42</f>
        <v>0.60987825812982499</v>
      </c>
      <c r="BL17" s="87">
        <f>IF('08 (ind)'!BL$1="si",100*(('08 (ind)'!BL15-MIN('08 (ind)'!BL$6:BL$37))/(MAX('08 (ind)'!BL$6:BL$37)-MIN('08 (ind)'!BL$6:BL$37))),ABS(-100+(100*(('08 (ind)'!BL15-MIN('08 (ind)'!BL$6:BL$37))/(MAX('08 (ind)'!BL$6:BL$37)-MIN('08 (ind)'!BL$6:BL$37))))))*BL$42</f>
        <v>0.8228470207701547</v>
      </c>
      <c r="BM17" s="87">
        <f>IF('08 (ind)'!BM$1="si",100*(('08 (ind)'!BM15-MIN('08 (ind)'!BM$6:BM$37))/(MAX('08 (ind)'!BM$6:BM$37)-MIN('08 (ind)'!BM$6:BM$37))),ABS(-100+(100*(('08 (ind)'!BM15-MIN('08 (ind)'!BM$6:BM$37))/(MAX('08 (ind)'!BM$6:BM$37)-MIN('08 (ind)'!BM$6:BM$37))))))*BM$42</f>
        <v>1.8019940673014869</v>
      </c>
      <c r="BN17" s="87">
        <f>IF('08 (ind)'!BN$1="si",100*(('08 (ind)'!BN15-MIN('08 (ind)'!BN$6:BN$37))/(MAX('08 (ind)'!BN$6:BN$37)-MIN('08 (ind)'!BN$6:BN$37))),ABS(-100+(100*(('08 (ind)'!BN15-MIN('08 (ind)'!BN$6:BN$37))/(MAX('08 (ind)'!BN$6:BN$37)-MIN('08 (ind)'!BN$6:BN$37))))))*BN$42</f>
        <v>1.684903558369506</v>
      </c>
      <c r="BO17" s="87">
        <f>IF('08 (ind)'!BO$1="si",100*(('08 (ind)'!BO15-MIN('08 (ind)'!BO$6:BO$37))/(MAX('08 (ind)'!BO$6:BO$37)-MIN('08 (ind)'!BO$6:BO$37))),ABS(-100+(100*(('08 (ind)'!BO15-MIN('08 (ind)'!BO$6:BO$37))/(MAX('08 (ind)'!BO$6:BO$37)-MIN('08 (ind)'!BO$6:BO$37))))))*BO$42</f>
        <v>1.2263917118790761</v>
      </c>
      <c r="BP17" s="87">
        <f>IF('08 (ind)'!BP$1="si",100*(('08 (ind)'!BP15-MIN('08 (ind)'!BP$6:BP$37))/(MAX('08 (ind)'!BP$6:BP$37)-MIN('08 (ind)'!BP$6:BP$37))),ABS(-100+(100*(('08 (ind)'!BP15-MIN('08 (ind)'!BP$6:BP$37))/(MAX('08 (ind)'!BP$6:BP$37)-MIN('08 (ind)'!BP$6:BP$37))))))*BP$42</f>
        <v>0.57966897280581586</v>
      </c>
      <c r="BQ17" s="87">
        <f>IF('08 (ind)'!BQ$1="si",100*(('08 (ind)'!BQ15-MIN('08 (ind)'!BQ$6:BQ$37))/(MAX('08 (ind)'!BQ$6:BQ$37)-MIN('08 (ind)'!BQ$6:BQ$37))),ABS(-100+(100*(('08 (ind)'!BQ15-MIN('08 (ind)'!BQ$6:BQ$37))/(MAX('08 (ind)'!BQ$6:BQ$37)-MIN('08 (ind)'!BQ$6:BQ$37))))))*BQ$42</f>
        <v>1.5365257088235176</v>
      </c>
      <c r="BR17" s="87">
        <f>IF('08 (ind)'!BR$1="si",100*(('08 (ind)'!BR15-MIN('08 (ind)'!BR$6:BR$37))/(MAX('08 (ind)'!BR$6:BR$37)-MIN('08 (ind)'!BR$6:BR$37))),ABS(-100+(100*(('08 (ind)'!BR15-MIN('08 (ind)'!BR$6:BR$37))/(MAX('08 (ind)'!BR$6:BR$37)-MIN('08 (ind)'!BR$6:BR$37))))))*BR$42</f>
        <v>6.703483926514886E-2</v>
      </c>
      <c r="BS17" s="87">
        <f>IF('08 (ind)'!BS$1="si",100*(('08 (ind)'!BS15-MIN('08 (ind)'!BS$6:BS$37))/(MAX('08 (ind)'!BS$6:BS$37)-MIN('08 (ind)'!BS$6:BS$37))),ABS(-100+(100*(('08 (ind)'!BS15-MIN('08 (ind)'!BS$6:BS$37))/(MAX('08 (ind)'!BS$6:BS$37)-MIN('08 (ind)'!BS$6:BS$37))))))*BS$42</f>
        <v>4.8587476498881514</v>
      </c>
      <c r="BT17" s="75">
        <f>IF('08 (ind)'!BT$1="si",100*(('08 (ind)'!BT15-MIN('08 (ind)'!BT$6:BT$37))/(MAX('08 (ind)'!BT$6:BT$37)-MIN('08 (ind)'!BT$6:BT$37))),ABS(-100+(100*(('08 (ind)'!BT15-MIN('08 (ind)'!BT$6:BT$37))/(MAX('08 (ind)'!BR$6:BR$37)-MIN('08 (ind)'!BT$6:BT$37))))))*BT$42</f>
        <v>4.8145082089981406</v>
      </c>
      <c r="BU17" s="87">
        <f>IF('08 (ind)'!BU$1="si",100*(('08 (ind)'!BU15-MIN('08 (ind)'!BU$6:BU$37))/(MAX('08 (ind)'!BU$6:BU$37)-MIN('08 (ind)'!BU$6:BU$37))),ABS(-100+(100*(('08 (ind)'!BU15-MIN('08 (ind)'!BU$6:BU$37))/(MAX('08 (ind)'!BU$6:BU$37)-MIN('08 (ind)'!BU$6:BU$37))))))*BU$42</f>
        <v>0.58798504213727187</v>
      </c>
      <c r="BV17" s="87">
        <f>IF('08 (ind)'!BV$1="si",100*(('08 (ind)'!BV15-MIN('08 (ind)'!BV$6:BV$37))/(MAX('08 (ind)'!BV$6:BV$37)-MIN('08 (ind)'!BV$6:BV$37))),ABS(-100+(100*(('08 (ind)'!BV15-MIN('08 (ind)'!BV$6:BV$37))/(MAX('08 (ind)'!BV$6:BV$37)-MIN('08 (ind)'!BV$6:BV$37))))))*BV$42</f>
        <v>3.1813062556828844</v>
      </c>
      <c r="BW17" s="87">
        <f>IF('08 (ind)'!BW$1="si",100*(('08 (ind)'!BW15-MIN('08 (ind)'!BW$6:BW$37))/(MAX('08 (ind)'!BW$6:BW$37)-MIN('08 (ind)'!BW$6:BW$37))),ABS(-100+(100*(('08 (ind)'!BW15-MIN('08 (ind)'!BW$6:BW$37))/(MAX('08 (ind)'!BW$6:BW$37)-MIN('08 (ind)'!BW$6:BW$37))))))*BW$42</f>
        <v>5.553702468312208</v>
      </c>
      <c r="BX17" s="87">
        <f>IF('08 (ind)'!BX$1="si",100*(('08 (ind)'!BX15-MIN('08 (ind)'!BX$6:BX$37))/(MAX('08 (ind)'!BX$6:BX$37)-MIN('08 (ind)'!BX$6:BX$37))),ABS(-100+(100*(('08 (ind)'!BX15-MIN('08 (ind)'!BX$6:BX$37))/(MAX('08 (ind)'!BX$6:BX$37)-MIN('08 (ind)'!BX$6:BX$37))))))*BX$42</f>
        <v>2.5737602257732735</v>
      </c>
      <c r="BY17" s="87">
        <f>IF('08 (ind)'!BY$1="si",100*(('08 (ind)'!BY15-MIN('08 (ind)'!BY$6:BY$37))/(MAX('08 (ind)'!BY$6:BY$37)-MIN('08 (ind)'!BY$6:BY$37))),ABS(-100+(100*(('08 (ind)'!BY15-MIN('08 (ind)'!BY$6:BY$37))/(MAX('08 (ind)'!BY$6:BY$37)-MIN('08 (ind)'!BY$6:BY$37))))))*BY$42</f>
        <v>0.3294191848560043</v>
      </c>
      <c r="BZ17" s="87">
        <f>IF('08 (ind)'!BZ$1="si",100*(('08 (ind)'!BZ15-MIN('08 (ind)'!BZ$6:BZ$37))/(MAX('08 (ind)'!BZ$6:BZ$37)-MIN('08 (ind)'!BZ$6:BZ$37))),ABS(-100+(100*(('08 (ind)'!BZ15-MIN('08 (ind)'!BZ$6:BZ$37))/(MAX('08 (ind)'!BZ$6:BZ$37)-MIN('08 (ind)'!BZ$6:BZ$37))))))*BZ$42</f>
        <v>15.361799706937608</v>
      </c>
      <c r="CA17" s="87">
        <f>IF('08 (ind)'!CA$1="si",100*(('08 (ind)'!CA15-MIN('08 (ind)'!CA$6:CA$37))/(MAX('08 (ind)'!CA$6:CA$37)-MIN('08 (ind)'!CA$6:CA$37))),ABS(-100+(100*(('08 (ind)'!CA15-MIN('08 (ind)'!CA$6:CA$37))/(MAX('08 (ind)'!CA$6:CA$37)-MIN('08 (ind)'!CA$6:CA$37))))))*CA$42</f>
        <v>0</v>
      </c>
      <c r="CB17" s="87">
        <f>IF('08 (ind)'!CB$1="si",100*(('08 (ind)'!CB15-MIN('08 (ind)'!CB$6:CB$37))/(MAX('08 (ind)'!CB$6:CB$37)-MIN('08 (ind)'!CB$6:CB$37))),ABS(-100+(100*(('08 (ind)'!CB15-MIN('08 (ind)'!CB$6:CB$37))/(MAX('08 (ind)'!CB$6:CB$37)-MIN('08 (ind)'!CB$6:CB$37))))))*CB$42</f>
        <v>4.3509898318624307</v>
      </c>
      <c r="CC17" s="87">
        <f>IF('08 (ind)'!CC$1="si",100*(('08 (ind)'!CC15-MIN('08 (ind)'!CC$6:CC$37))/(MAX('08 (ind)'!CC$6:CC$37)-MIN('08 (ind)'!CC$6:CC$37))),ABS(-100+(100*(('08 (ind)'!CC15-MIN('08 (ind)'!CC$6:CC$37))/(MAX('08 (ind)'!CC$6:CC$37)-MIN('08 (ind)'!CC$6:CC$37))))))*CC$42</f>
        <v>8.5657235025096696</v>
      </c>
      <c r="CD17" s="87">
        <f>IF('08 (ind)'!CD$1="si",100*(('08 (ind)'!CD15-MIN('08 (ind)'!CD$6:CD$37))/(MAX('08 (ind)'!CD$6:CD$37)-MIN('08 (ind)'!CD$6:CD$37))),ABS(-100+(100*(('08 (ind)'!CD15-MIN('08 (ind)'!CD$6:CD$37))/(MAX('08 (ind)'!CD$6:CD$37)-MIN('08 (ind)'!CD$6:CD$37))))))*CD$42</f>
        <v>5.4381586066818048E-3</v>
      </c>
      <c r="CE17" s="87">
        <f>IF('08 (ind)'!CE$1="si",100*(('08 (ind)'!CE15-MIN('08 (ind)'!CE$6:CE$37))/(MAX('08 (ind)'!CE$6:CE$37)-MIN('08 (ind)'!CE$6:CE$37))),ABS(-100+(100*(('08 (ind)'!CE15-MIN('08 (ind)'!CE$6:CE$37))/(MAX('08 (ind)'!CE$6:CE$37)-MIN('08 (ind)'!CE$6:CE$37))))))*CE$42</f>
        <v>0.82190352255254173</v>
      </c>
      <c r="CF17" s="87">
        <f>IF('08 (ind)'!CF$1="si",100*(('08 (ind)'!CF15-MIN('08 (ind)'!CF$6:CF$37))/(MAX('08 (ind)'!CF$6:CF$37)-MIN('08 (ind)'!CF$6:CF$37))),ABS(-100+(100*(('08 (ind)'!CF15-MIN('08 (ind)'!CF$6:CF$37))/(MAX('08 (ind)'!CF$6:CF$37)-MIN('08 (ind)'!CF$6:CF$37))))))*CF$42</f>
        <v>2.1103247209990021</v>
      </c>
      <c r="CG17" s="87">
        <f>IF('08 (ind)'!CG$1="si",100*(('08 (ind)'!CG15-MIN('08 (ind)'!CG$6:CG$37))/(MAX('08 (ind)'!CG$6:CG$37)-MIN('08 (ind)'!CG$6:CG$37))),ABS(-100+(100*(('08 (ind)'!CG15-MIN('08 (ind)'!CG$6:CG$37))/(MAX('08 (ind)'!CG$6:CG$37)-MIN('08 (ind)'!CG$6:CG$37))))))*CG$42</f>
        <v>9.443291449138826</v>
      </c>
      <c r="CH17" s="87">
        <f>IF('08 (ind)'!CH$1="si",100*(('08 (ind)'!CH15-MIN('08 (ind)'!CH$6:CH$37))/(MAX('08 (ind)'!CH$6:CH$37)-MIN('08 (ind)'!CH$6:CH$37))),ABS(-100+(100*(('08 (ind)'!CH15-MIN('08 (ind)'!CH$6:CH$37))/(MAX('08 (ind)'!CH$6:CH$37)-MIN('08 (ind)'!CH$6:CH$37))))))*CH$42</f>
        <v>1.9598958452338509</v>
      </c>
      <c r="CI17" s="87">
        <f>IF('08 (ind)'!CI$1="si",100*(('08 (ind)'!CI15-MIN('08 (ind)'!CI$6:CI$37))/(MAX('08 (ind)'!CI$6:CI$37)-MIN('08 (ind)'!CI$6:CI$37))),ABS(-100+(100*(('08 (ind)'!CI15-MIN('08 (ind)'!CI$6:CI$37))/(MAX('08 (ind)'!CI$6:CI$37)-MIN('08 (ind)'!CI$6:CI$37))))))*CI$42</f>
        <v>5.6943121006195572</v>
      </c>
      <c r="CJ17" s="87">
        <f>IF('08 (ind)'!CJ$1="si",100*(('08 (ind)'!CJ15-MIN('08 (ind)'!CJ$6:CJ$37))/(MAX('08 (ind)'!CJ$6:CJ$37)-MIN('08 (ind)'!CJ$6:CJ$37))),ABS(-100+(100*(('08 (ind)'!CJ15-MIN('08 (ind)'!CJ$6:CJ$37))/(MAX('08 (ind)'!CJ$6:CJ$37)-MIN('08 (ind)'!CJ$6:CJ$37))))))*CJ$42</f>
        <v>6.8024378303262738</v>
      </c>
      <c r="CK17" s="87">
        <f>IF('08 (ind)'!CK$1="si",100*(('08 (ind)'!CK15-MIN('08 (ind)'!CK$6:CK$37))/(MAX('08 (ind)'!CK$6:CK$37)-MIN('08 (ind)'!CK$6:CK$37))),ABS(-100+(100*(('08 (ind)'!CK15-MIN('08 (ind)'!CK$6:CK$37))/(MAX('08 (ind)'!CK$6:CK$37)-MIN('08 (ind)'!CK$6:CK$37))))))*CK$42</f>
        <v>3.5626354167370518</v>
      </c>
      <c r="CL17" s="87">
        <f>IF('08 (ind)'!CL$1="si",100*(('08 (ind)'!CL15-MIN('08 (ind)'!CL$6:CL$37))/(MAX('08 (ind)'!CL$6:CL$37)-MIN('08 (ind)'!CL$6:CL$37))),ABS(-100+(100*(('08 (ind)'!CL15-MIN('08 (ind)'!CL$6:CL$37))/(MAX('08 (ind)'!CL$6:CL$37)-MIN('08 (ind)'!CL$6:CL$37))))))*CL$42</f>
        <v>2.0979523405236598</v>
      </c>
      <c r="CM17" s="87">
        <f>IF('08 (ind)'!CM$1="si",100*(('08 (ind)'!CM15-MIN('08 (ind)'!CM$6:CM$37))/(MAX('08 (ind)'!CM$6:CM$37)-MIN('08 (ind)'!CM$6:CM$37))),ABS(-100+(100*(('08 (ind)'!CM15-MIN('08 (ind)'!CM$6:CM$37))/(MAX('08 (ind)'!CM$6:CM$37)-MIN('08 (ind)'!CM$6:CM$37))))))*CM$42</f>
        <v>1.4820539646597455</v>
      </c>
    </row>
    <row r="18" spans="1:91">
      <c r="A18" s="18" t="s">
        <v>216</v>
      </c>
      <c r="B18" s="87">
        <f>IF('08 (ind)'!B$1="si",100*(('08 (ind)'!B16-MIN('08 (ind)'!B$6:B$37))/(MAX('08 (ind)'!B$6:B$37)-MIN('08 (ind)'!B$6:B$37))),ABS(-100+(100*(('08 (ind)'!B16-MIN('08 (ind)'!B$6:B$37))/(MAX('08 (ind)'!B$6:B$37)-MIN('08 (ind)'!B$6:B$37))))))</f>
        <v>16.488803323195235</v>
      </c>
      <c r="C18" s="87">
        <f>IF('08 (ind)'!C$1="si",100*(('08 (ind)'!C16-MIN('08 (ind)'!C$6:C$37))/(MAX('08 (ind)'!C$6:C$37)-MIN('08 (ind)'!C$6:C$37))),ABS(-100+(100*(('08 (ind)'!C16-MIN('08 (ind)'!C$6:C$37))/(MAX('08 (ind)'!C$6:C$37)-MIN('08 (ind)'!C$6:C$37))))))</f>
        <v>0</v>
      </c>
      <c r="D18" s="87">
        <f>IF('08 (ind)'!D$1="si",100*(('08 (ind)'!D16-MIN('08 (ind)'!D$6:D$37))/(MAX('08 (ind)'!D$6:D$37)-MIN('08 (ind)'!D$6:D$37))),ABS(-100+(100*(('08 (ind)'!D16-MIN('08 (ind)'!D$6:D$37))/(MAX('08 (ind)'!D$6:D$37)-MIN('08 (ind)'!D$6:D$37))))))*D$42</f>
        <v>10.070622651711446</v>
      </c>
      <c r="E18" s="87">
        <f>IF('08 (ind)'!E$1="si",100*(('08 (ind)'!E16-MIN('08 (ind)'!E$6:E$37))/(MAX('08 (ind)'!E$6:E$37)-MIN('08 (ind)'!E$6:E$37))),ABS(-100+(100*(('08 (ind)'!E16-MIN('08 (ind)'!E$6:E$37))/(MAX('08 (ind)'!E$6:E$37)-MIN('08 (ind)'!E$6:E$37))))))*E$42</f>
        <v>10.402463459242789</v>
      </c>
      <c r="F18" s="87">
        <f>IF('10 (ind)'!F$1="si",100*(('10 (ind)'!F16-MIN('10 (ind)'!F$6:F$37))/(MAX('10 (ind)'!F$6:F$37)-MIN('10 (ind)'!F$6:F$37))),ABS(-100+(100*(('10 (ind)'!F16-MIN('10 (ind)'!F$6:F$37))/(MAX('10 (ind)'!F$6:F$37)-MIN('10 (ind)'!F$6:F$37))))))*F$42</f>
        <v>4.3203371970495272</v>
      </c>
      <c r="G18" s="87">
        <f>IF('10 (ind)'!G$1="si",100*(('10 (ind)'!G16-MIN('10 (ind)'!G$6:G$37))/(MAX('10 (ind)'!G$6:G$37)-MIN('10 (ind)'!G$6:G$37))),ABS(-100+(100*(('10 (ind)'!G16-MIN('10 (ind)'!G$6:G$37))/(MAX('10 (ind)'!G$6:G$37)-MIN('10 (ind)'!G$6:G$37))))))*G$42</f>
        <v>4.8891786179921759</v>
      </c>
      <c r="H18" s="87">
        <f>IF('10 (ind)'!H$1="si",100*(('10 (ind)'!H16-MIN('10 (ind)'!H$6:H$37))/(MAX('10 (ind)'!H$6:H$37)-MIN('10 (ind)'!H$6:H$37))),ABS(-100+(100*(('10 (ind)'!H16-MIN('10 (ind)'!H$6:H$37))/(MAX('10 (ind)'!H$6:H$37)-MIN('10 (ind)'!H$6:H$37))))))*H$42</f>
        <v>5.562130177514792</v>
      </c>
      <c r="I18" s="87">
        <f>IF('10 (ind)'!I$1="si",100*(('10 (ind)'!I16-MIN('10 (ind)'!I$6:I$37))/(MAX('10 (ind)'!I$6:I$37)-MIN('10 (ind)'!I$6:I$37))),ABS(-100+(100*(('10 (ind)'!I16-MIN('10 (ind)'!I$6:I$37))/(MAX('10 (ind)'!I$6:I$37)-MIN('10 (ind)'!I$6:I$37))))))*I$42</f>
        <v>6.1057692307692299</v>
      </c>
      <c r="J18" s="87">
        <f>IF('08 (ind)'!J$1="si",100*(('08 (ind)'!J16-MIN('08 (ind)'!J$6:J$37))/(MAX('08 (ind)'!J$6:J$37)-MIN('08 (ind)'!J$6:J$37))),ABS(-100+(100*(('08 (ind)'!J16-MIN('08 (ind)'!J$6:J$37))/(MAX('08 (ind)'!J$6:J$37)-MIN('08 (ind)'!J$6:J$37))))))*J$42</f>
        <v>1.195823910282227</v>
      </c>
      <c r="K18" s="87">
        <f>IF('08 (ind)'!K$1="si",100*(('08 (ind)'!K16-MIN('08 (ind)'!K$6:K$37))/(MAX('08 (ind)'!K$6:K$37)-MIN('08 (ind)'!K$6:K$37))),ABS(-100+(100*(('08 (ind)'!K16-MIN('08 (ind)'!K$6:K$37))/(MAX('08 (ind)'!K$6:K$37)-MIN('08 (ind)'!K$6:K$37))))))*K$42</f>
        <v>9.8590268214528045</v>
      </c>
      <c r="L18" s="87">
        <f>IF('08 (ind)'!L$1="si",100*(('08 (ind)'!L16-MIN('08 (ind)'!L$6:L$37))/(MAX('08 (ind)'!L$6:L$37)-MIN('08 (ind)'!L$6:L$37))),ABS(-100+(100*(('08 (ind)'!L16-MIN('08 (ind)'!L$6:L$37))/(MAX('08 (ind)'!L$6:L$37)-MIN('08 (ind)'!L$6:L$37))))))*L$42</f>
        <v>7.352054702634323</v>
      </c>
      <c r="M18" s="87">
        <f>IF('08 (ind)'!M$1="si",100*(('08 (ind)'!M16-MIN('08 (ind)'!M$6:M$37))/(MAX('08 (ind)'!M$6:M$37)-MIN('08 (ind)'!M$6:M$37))),ABS(-100+(100*(('08 (ind)'!M16-MIN('08 (ind)'!M$6:M$37))/(MAX('08 (ind)'!M$6:M$37)-MIN('08 (ind)'!M$6:M$37))))))*M$42</f>
        <v>0.47382925637468226</v>
      </c>
      <c r="N18" s="87">
        <f>IF('08 (ind)'!N$1="si",100*(('08 (ind)'!N16-MIN('08 (ind)'!N$6:N$37))/(MAX('08 (ind)'!N$6:N$37)-MIN('08 (ind)'!N$6:N$37))),ABS(-100+(100*(('08 (ind)'!N16-MIN('08 (ind)'!N$6:N$37))/(MAX('08 (ind)'!N$6:N$37)-MIN('08 (ind)'!N$6:N$37))))))*N$42</f>
        <v>8.0599917426759795</v>
      </c>
      <c r="O18" s="87">
        <f>IF('08 (ind)'!O$1="si",100*(('08 (ind)'!O16-MIN('08 (ind)'!O$6:O$37))/(MAX('08 (ind)'!O$6:O$37)-MIN('08 (ind)'!O$6:O$37))),ABS(-100+(100*(('08 (ind)'!O16-MIN('08 (ind)'!O$6:O$37))/(MAX('08 (ind)'!O$6:O$37)-MIN('08 (ind)'!O$6:O$37))))))*O$42</f>
        <v>5.1841727508121744</v>
      </c>
      <c r="P18" s="87">
        <f>IF('08 (ind)'!P$1="si",100*(('08 (ind)'!P16-MIN('08 (ind)'!P$6:P$37))/(MAX('08 (ind)'!P$6:P$37)-MIN('08 (ind)'!P$6:P$37))),ABS(-100+(100*(('08 (ind)'!P16-MIN('08 (ind)'!P$6:P$37))/(MAX('08 (ind)'!P$6:P$37)-MIN('08 (ind)'!P$6:P$37))))))*P$42</f>
        <v>0.31555077457710473</v>
      </c>
      <c r="Q18" s="87">
        <f>IF('08 (ind)'!Q$1="si",100*(('08 (ind)'!Q16-MIN('08 (ind)'!Q$6:Q$37))/(MAX('08 (ind)'!Q$6:Q$37)-MIN('08 (ind)'!Q$6:Q$37))),ABS(-100+(100*(('08 (ind)'!Q16-MIN('08 (ind)'!Q$6:Q$37))/(MAX('08 (ind)'!Q$6:Q$37)-MIN('08 (ind)'!Q$6:Q$37))))))*Q$42</f>
        <v>6.4956407838817995E-2</v>
      </c>
      <c r="R18" s="87">
        <f>IF('08 (ind)'!R$1="si",100*(('08 (ind)'!R16-MIN('08 (ind)'!R$6:R$37))/(MAX('08 (ind)'!R$6:R$37)-MIN('08 (ind)'!R$6:R$37))),ABS(-100+(100*(('08 (ind)'!R16-MIN('08 (ind)'!R$6:R$37))/(MAX('08 (ind)'!R$6:R$37)-MIN('08 (ind)'!R$6:R$37))))))*R$42</f>
        <v>3.2978366866237709E-2</v>
      </c>
      <c r="S18" s="75">
        <f>ABS(ABS(('08 (ind)'!S16-((MAX('08 (ind)'!S$6:S$37)+MIN('08 (ind)'!S$6:S$37))/2))/(((MAX('08 (ind)'!S$6:S$37)+MIN('08 (ind)'!S$6:S$37))/2)-MAX('08 (ind)'!S$6:S$37))*100)-100)*S$42</f>
        <v>0</v>
      </c>
      <c r="T18" s="87">
        <f>IF('08 (ind)'!T$1="si",100*(('08 (ind)'!T16-MIN('08 (ind)'!T$6:T$37))/(MAX('08 (ind)'!T$6:T$37)-MIN('08 (ind)'!T$6:T$37))),ABS(-100+(100*(('08 (ind)'!T16-MIN('08 (ind)'!T$6:T$37))/(MAX('08 (ind)'!T$6:T$37)-MIN('08 (ind)'!T$6:T$37))))))*T$42</f>
        <v>4.7810821419065057</v>
      </c>
      <c r="U18" s="87">
        <f>IF('08 (ind)'!U$1="si",100*(('08 (ind)'!U16-MIN('08 (ind)'!U$6:U$37))/(MAX('08 (ind)'!U$6:U$37)-MIN('08 (ind)'!U$6:U$37))),ABS(-100+(100*(('08 (ind)'!U16-MIN('08 (ind)'!U$6:U$37))/(MAX('08 (ind)'!U$6:U$37)-MIN('08 (ind)'!U$6:U$37))))))*U$42</f>
        <v>8.6911131410674685</v>
      </c>
      <c r="V18" s="87">
        <f>IF('08 (ind)'!V$1="si",100*(('08 (ind)'!V16-MIN('08 (ind)'!V$6:V$37))/(MAX('08 (ind)'!V$6:V$37)-MIN('08 (ind)'!V$6:V$37))),ABS(-100+(100*(('08 (ind)'!V16-MIN('08 (ind)'!V$6:V$37))/(MAX('08 (ind)'!V$6:V$37)-MIN('08 (ind)'!V$6:V$37))))))*V$42</f>
        <v>4.321547970696531</v>
      </c>
      <c r="W18" s="87">
        <f>IF('08 (ind)'!W$1="si",100*(('08 (ind)'!W16-MIN('08 (ind)'!W$6:W$37))/(MAX('08 (ind)'!W$6:W$37)-MIN('08 (ind)'!W$6:W$37))),ABS(-100+(100*(('08 (ind)'!W16-MIN('08 (ind)'!W$6:W$37))/(MAX('08 (ind)'!W$6:W$37)-MIN('08 (ind)'!W$6:W$37))))))*W$42</f>
        <v>9.1769537329008557</v>
      </c>
      <c r="X18" s="87">
        <f>IF('08 (ind)'!X$1="si",100*(('08 (ind)'!X16-MIN('08 (ind)'!X$6:X$37))/(MAX('08 (ind)'!X$6:X$37)-MIN('08 (ind)'!X$6:X$37))),ABS(-100+(100*(('08 (ind)'!X16-MIN('08 (ind)'!X$6:X$37))/(MAX('08 (ind)'!X$6:X$37)-MIN('08 (ind)'!X$6:X$37))))))*X$42</f>
        <v>5.9793036162354989</v>
      </c>
      <c r="Y18" s="87">
        <f>IF('08 (ind)'!Y$1="si",100*(('08 (ind)'!Y16-MIN('08 (ind)'!Y$6:Y$37))/(MAX('08 (ind)'!Y$6:Y$37)-MIN('08 (ind)'!Y$6:Y$37))),ABS(-100+(100*(('08 (ind)'!Y16-MIN('08 (ind)'!Y$6:Y$37))/(MAX('08 (ind)'!Y$6:Y$37)-MIN('08 (ind)'!Y$6:Y$37))))))*Y$42</f>
        <v>4.6120378113427094</v>
      </c>
      <c r="Z18" s="87">
        <f>IF('08 (ind)'!Z$1="si",100*(('08 (ind)'!Z16-MIN('08 (ind)'!Z$6:Z$37))/(MAX('08 (ind)'!Z$6:Z$37)-MIN('08 (ind)'!Z$6:Z$37))),ABS(-100+(100*(('08 (ind)'!Z16-MIN('08 (ind)'!Z$6:Z$37))/(MAX('08 (ind)'!Z$6:Z$37)-MIN('08 (ind)'!Z$6:Z$37))))))*Z$42</f>
        <v>4.5616564531963979</v>
      </c>
      <c r="AA18" s="87">
        <f>IF('08 (ind)'!AA$1="si",100*(('08 (ind)'!AA16-MIN('08 (ind)'!AA$6:AA$37))/(MAX('08 (ind)'!AA$6:AA$37)-MIN('08 (ind)'!AA$6:AA$37))),ABS(-100+(100*(('08 (ind)'!AA16-MIN('08 (ind)'!AA$6:AA$37))/(MAX('08 (ind)'!AA$6:AA$37)-MIN('08 (ind)'!AA$6:AA$37))))))*AA$42</f>
        <v>4.0960798565020067</v>
      </c>
      <c r="AB18" s="87">
        <f>IF('08 (ind)'!AB$1="si",100*(('08 (ind)'!AB16-MIN('08 (ind)'!AB$6:AB$37))/(MAX('08 (ind)'!AB$6:AB$37)-MIN('08 (ind)'!AB$6:AB$37))),ABS(-100+(100*(('08 (ind)'!AB16-MIN('08 (ind)'!AB$6:AB$37))/(MAX('08 (ind)'!AB$6:AB$37)-MIN('08 (ind)'!AB$6:AB$37))))))*AB$42</f>
        <v>1.1945378021951139</v>
      </c>
      <c r="AC18" s="87">
        <f>IF('08 (ind)'!AC$1="si",100*(('08 (ind)'!AC16-MIN('08 (ind)'!AC$6:AC$37))/(MAX('08 (ind)'!AC$6:AC$37)-MIN('08 (ind)'!AC$6:AC$37))),ABS(-100+(100*(('08 (ind)'!AC16-MIN('08 (ind)'!AC$6:AC$37))/(MAX('08 (ind)'!AC$6:AC$37)-MIN('08 (ind)'!AC$6:AC$37))))))*AC$42</f>
        <v>5.9720417772518584</v>
      </c>
      <c r="AD18" s="87">
        <f>IF('08 (ind)'!AD$1="si",100*(('08 (ind)'!AD16-MIN('08 (ind)'!AD$6:AD$37))/(MAX('08 (ind)'!AD$6:AD$37)-MIN('08 (ind)'!AD$6:AD$37))),ABS(-100+(100*(('08 (ind)'!AD16-MIN('08 (ind)'!AD$6:AD$37))/(MAX('08 (ind)'!AD$6:AD$37)-MIN('08 (ind)'!AD$6:AD$37))))))*AD$42</f>
        <v>4.5531779176830787</v>
      </c>
      <c r="AE18" s="87">
        <f>IF('08 (ind)'!AE$1="si",100*(('08 (ind)'!AE16-MIN('08 (ind)'!AE$6:AE$37))/(MAX('08 (ind)'!AE$6:AE$37)-MIN('08 (ind)'!AE$6:AE$37))),ABS(-100+(100*(('08 (ind)'!AE16-MIN('08 (ind)'!AE$6:AE$37))/(MAX('08 (ind)'!AE$6:AE$37)-MIN('08 (ind)'!AE$6:AE$37))))))*AE$42</f>
        <v>2.0298779895591963</v>
      </c>
      <c r="AF18" s="87">
        <f>IF('08 (ind)'!AF$1="si",100*(('08 (ind)'!AF16-MIN('08 (ind)'!AF$6:AF$37))/(MAX('08 (ind)'!AF$6:AF$37)-MIN('08 (ind)'!AF$6:AF$37))),ABS(-100+(100*(('08 (ind)'!AF16-MIN('08 (ind)'!AF$6:AF$37))/(MAX('08 (ind)'!AF$6:AF$37)-MIN('08 (ind)'!AF$6:AF$37))))))*AF$42</f>
        <v>4.5607920041244538</v>
      </c>
      <c r="AG18" s="87">
        <f>IF('08 (ind)'!AG$1="si",100*(('08 (ind)'!AG16-MIN('08 (ind)'!AG$6:AG$37))/(MAX('08 (ind)'!AG$6:AG$37)-MIN('08 (ind)'!AG$6:AG$37))),ABS(-100+(100*(('08 (ind)'!AG16-MIN('08 (ind)'!AG$6:AG$37))/(MAX('08 (ind)'!AG$6:AG$37)-MIN('08 (ind)'!AG$6:AG$37))))))*AG$42</f>
        <v>1.4014283724062129</v>
      </c>
      <c r="AH18" s="87">
        <f>IF('08 (ind)'!AH$1="si",100*(('08 (ind)'!AH16-MIN('08 (ind)'!AH$6:AH$37))/(MAX('08 (ind)'!AH$6:AH$37)-MIN('08 (ind)'!AH$6:AH$37))),ABS(-100+(100*(('08 (ind)'!AH16-MIN('08 (ind)'!AH$6:AH$37))/(MAX('08 (ind)'!AH$6:AH$37)-MIN('08 (ind)'!AH$6:AH$37))))))*AH$42</f>
        <v>2.3211488990008342</v>
      </c>
      <c r="AI18" s="87">
        <f>IF('08 (ind)'!AI$1="si",100*(('08 (ind)'!AI16-MIN('08 (ind)'!AI$6:AI$37))/(MAX('08 (ind)'!AI$6:AI$37)-MIN('08 (ind)'!AI$6:AI$37))),ABS(-100+(100*(('08 (ind)'!AI16-MIN('08 (ind)'!AI$6:AI$37))/(MAX('08 (ind)'!AI$6:AI$37)-MIN('08 (ind)'!AI$6:AI$37))))))*AI$42</f>
        <v>0.19507157126342117</v>
      </c>
      <c r="AJ18" s="87">
        <f>IF('08 (ind)'!AJ$1="si",100*(('08 (ind)'!AJ16-MIN('08 (ind)'!AJ$6:AJ$37))/(MAX('08 (ind)'!AJ$6:AJ$37)-MIN('08 (ind)'!AJ$6:AJ$37))),ABS(-100+(100*(('08 (ind)'!AJ16-MIN('08 (ind)'!AJ$6:AJ$37))/(MAX('08 (ind)'!AJ$6:AJ$37)-MIN('08 (ind)'!AJ$6:AJ$37))))))*AJ$42</f>
        <v>6.7314926722846424</v>
      </c>
      <c r="AK18" s="87">
        <f>IF('08 (ind)'!AK$1="si",100*(('08 (ind)'!AK16-MIN('08 (ind)'!AK$6:AK$37))/(MAX('08 (ind)'!AK$6:AK$37)-MIN('08 (ind)'!AK$6:AK$37))),ABS(-100+(100*(('08 (ind)'!AK16-MIN('08 (ind)'!AK$6:AK$37))/(MAX('08 (ind)'!AK$6:AK$37)-MIN('08 (ind)'!AK$6:AK$37))))))*AK$42</f>
        <v>6.0567479083303013</v>
      </c>
      <c r="AL18" s="87">
        <f>IF('08 (ind)'!AL$1="si",100*(('08 (ind)'!AL16-MIN('08 (ind)'!AL$6:AL$37))/(MAX('08 (ind)'!AL$6:AL$37)-MIN('08 (ind)'!AL$6:AL$37))),ABS(-100+(100*(('08 (ind)'!AL16-MIN('08 (ind)'!AL$6:AL$37))/(MAX('08 (ind)'!AL$6:AL$37)-MIN('08 (ind)'!AL$6:AL$37))))))*AL$42</f>
        <v>10.431744209881341</v>
      </c>
      <c r="AM18" s="87">
        <f>IF('08 (ind)'!AM$1="si",100*(('08 (ind)'!AM16-MIN('08 (ind)'!AM$6:AM$37))/(MAX('08 (ind)'!AM$6:AM$37)-MIN('08 (ind)'!AM$6:AM$37))),ABS(-100+(100*(('08 (ind)'!AM16-MIN('08 (ind)'!AM$6:AM$37))/(MAX('08 (ind)'!AM$6:AM$37)-MIN('08 (ind)'!AM$6:AM$37))))))*AM$42</f>
        <v>4.3351161172134836</v>
      </c>
      <c r="AN18" s="87">
        <f>IF('08 (ind)'!AN$1="si",100*(('08 (ind)'!AN16-MIN('08 (ind)'!AN$6:AN$37))/(MAX('08 (ind)'!AN$6:AN$37)-MIN('08 (ind)'!AN$6:AN$37))),ABS(-100+(100*(('08 (ind)'!AN16-MIN('08 (ind)'!AN$6:AN$37))/(MAX('08 (ind)'!AN$6:AN$37)-MIN('08 (ind)'!AN$6:AN$37))))))*AN$42</f>
        <v>4.2989318050564753</v>
      </c>
      <c r="AO18" s="87">
        <f>IF('08 (ind)'!AO$1="si",100*(('08 (ind)'!AO16-MIN('08 (ind)'!AO$6:AO$37))/(MAX('08 (ind)'!AO$6:AO$37)-MIN('08 (ind)'!AO$6:AO$37))),ABS(-100+(100*(('08 (ind)'!AO16-MIN('08 (ind)'!AO$6:AO$37))/(MAX('08 (ind)'!AO$6:AO$37)-MIN('08 (ind)'!AO$6:AO$37))))))*AO$42</f>
        <v>6.532073290428789</v>
      </c>
      <c r="AP18" s="87">
        <f>IF('08 (ind)'!AP$1="si",100*(('08 (ind)'!AP16-MIN('08 (ind)'!AP$6:AP$37))/(MAX('08 (ind)'!AP$6:AP$37)-MIN('08 (ind)'!AP$6:AP$37))),ABS(-100+(100*(('08 (ind)'!AP16-MIN('08 (ind)'!AP$6:AP$37))/(MAX('08 (ind)'!AP$6:AP$37)-MIN('08 (ind)'!AP$6:AP$37))))))*AP$42</f>
        <v>12.466466531250777</v>
      </c>
      <c r="AQ18" s="87">
        <f>IF('08 (ind)'!AQ$1="si",100*(('08 (ind)'!AQ16-MIN('08 (ind)'!AQ$6:AQ$37))/(MAX('08 (ind)'!AQ$6:AQ$37)-MIN('08 (ind)'!AQ$6:AQ$37))),ABS(-100+(100*(('08 (ind)'!AQ16-MIN('08 (ind)'!AQ$6:AQ$37))/(MAX('08 (ind)'!AQ$6:AQ$37)-MIN('08 (ind)'!AQ$6:AQ$37))))))*AQ$42</f>
        <v>1.4399753836185074</v>
      </c>
      <c r="AR18" s="87">
        <f>IF('08 (ind)'!AR$1="si",100*(('08 (ind)'!AR16-MIN('08 (ind)'!AR$6:AR$37))/(MAX('08 (ind)'!AR$6:AR$37)-MIN('08 (ind)'!AR$6:AR$37))),ABS(-100+(100*(('08 (ind)'!AR16-MIN('08 (ind)'!AR$6:AR$37))/(MAX('08 (ind)'!AR$6:AR$37)-MIN('08 (ind)'!AR$6:AR$37))))))*AR$42</f>
        <v>2.4203466681823782</v>
      </c>
      <c r="AS18" s="87">
        <f>IF('08 (ind)'!AS$1="si",100*(('08 (ind)'!AS16-MIN('08 (ind)'!AS$6:AS$37))/(MAX('08 (ind)'!AS$6:AS$37)-MIN('08 (ind)'!AS$6:AS$37))),ABS(-100+(100*(('08 (ind)'!AS16-MIN('08 (ind)'!AS$6:AS$37))/(MAX('08 (ind)'!AS$6:AS$37)-MIN('08 (ind)'!AS$6:AS$37))))))*AS$42</f>
        <v>6.9460184637773423</v>
      </c>
      <c r="AT18" s="87">
        <f>IF('08 (ind)'!AT$1="si",100*(('08 (ind)'!AT16-MIN('08 (ind)'!AT$6:AT$37))/(MAX('08 (ind)'!AT$6:AT$37)-MIN('08 (ind)'!AT$6:AT$37))),ABS(-100+(100*(('08 (ind)'!AT16-MIN('08 (ind)'!AT$6:AT$37))/(MAX('08 (ind)'!AT$6:AT$37)-MIN('08 (ind)'!AT$6:AT$37))))))*AT$42</f>
        <v>0</v>
      </c>
      <c r="AU18" s="87">
        <f>IF('08 (ind)'!AU$1="si",100*(('08 (ind)'!AU16-MIN('08 (ind)'!AU$6:AU$37))/(MAX('08 (ind)'!AU$6:AU$37)-MIN('08 (ind)'!AU$6:AU$37))),ABS(-100+(100*(('08 (ind)'!AU16-MIN('08 (ind)'!AU$6:AU$37))/(MAX('08 (ind)'!AU$6:AU$37)-MIN('08 (ind)'!AU$6:AU$37))))))*AU$42</f>
        <v>12.54325259515571</v>
      </c>
      <c r="AV18" s="87">
        <f>IF('08 (ind)'!AV$1="si",100*(('08 (ind)'!AV16-MIN('08 (ind)'!AV$6:AV$37))/(MAX('08 (ind)'!AV$6:AV$37)-MIN('08 (ind)'!AV$6:AV$37))),ABS(-100+(100*(('08 (ind)'!AV16-MIN('08 (ind)'!AV$6:AV$37))/(MAX('08 (ind)'!AV$6:AV$37)-MIN('08 (ind)'!AV$6:AV$37))))))*AV$42</f>
        <v>19.800693240901214</v>
      </c>
      <c r="AW18" s="87">
        <f>IF('08 (ind)'!AW$1="si",100*(('08 (ind)'!AW16-MIN('08 (ind)'!AW$6:AW$37))/(MAX('08 (ind)'!AW$6:AW$37)-MIN('08 (ind)'!AW$6:AW$37))),ABS(-100+(100*(('08 (ind)'!AW16-MIN('08 (ind)'!AW$6:AW$37))/(MAX('08 (ind)'!AW$6:AW$37)-MIN('08 (ind)'!AW$6:AW$37))))))*AW$42</f>
        <v>3.6140911332315664</v>
      </c>
      <c r="AX18" s="87">
        <f>IF('08 (ind)'!AX$1="si",100*(('08 (ind)'!AX16-MIN('08 (ind)'!AX$6:AX$37))/(MAX('08 (ind)'!AX$6:AX$37)-MIN('08 (ind)'!AX$6:AX$37))),ABS(-100+(100*(('08 (ind)'!AX16-MIN('08 (ind)'!AX$6:AX$37))/(MAX('08 (ind)'!AX$6:AX$37)-MIN('08 (ind)'!AX$6:AX$37))))))*AX$42</f>
        <v>3.3559831115478183</v>
      </c>
      <c r="AY18" s="87">
        <f>IF('08 (ind)'!AY$1="si",100*(('08 (ind)'!AY16-MIN('08 (ind)'!AY$6:AY$37))/(MAX('08 (ind)'!AY$6:AY$37)-MIN('08 (ind)'!AY$6:AY$37))),ABS(-100+(100*(('08 (ind)'!AY16-MIN('08 (ind)'!AY$6:AY$37))/(MAX('08 (ind)'!AY$6:AY$37)-MIN('08 (ind)'!AY$6:AY$37))))))*AY$42</f>
        <v>5.2835254531365061</v>
      </c>
      <c r="AZ18" s="87">
        <f>IF('08 (ind)'!AZ$1="si",100*(('08 (ind)'!AZ16-MIN('08 (ind)'!AZ$6:AZ$37))/(MAX('08 (ind)'!AZ$6:AZ$37)-MIN('08 (ind)'!AZ$6:AZ$37))),ABS(-100+(100*(('08 (ind)'!AZ16-MIN('08 (ind)'!AZ$6:AZ$37))/(MAX('08 (ind)'!AZ$6:AZ$37)-MIN('08 (ind)'!AZ$6:AZ$37))))))*AZ$42</f>
        <v>2.4813070775579109</v>
      </c>
      <c r="BA18" s="87">
        <f>IF('08 (ind)'!BA$1="si",100*(('08 (ind)'!BA16-MIN('08 (ind)'!BA$6:BA$37))/(MAX('08 (ind)'!BA$6:BA$37)-MIN('08 (ind)'!BA$6:BA$37))),ABS(-100+(100*(('08 (ind)'!BA16-MIN('08 (ind)'!BA$6:BA$37))/(MAX('08 (ind)'!BA$6:BA$37)-MIN('08 (ind)'!BA$6:BA$37))))))*BA$42</f>
        <v>1.4144405008288192</v>
      </c>
      <c r="BB18" s="87">
        <f>IF('08 (ind)'!BB$1="si",100*(('08 (ind)'!BB16-MIN('08 (ind)'!BB$6:BB$37))/(MAX('08 (ind)'!BB$6:BB$37)-MIN('08 (ind)'!BB$6:BB$37))),ABS(-100+(100*(('08 (ind)'!BB16-MIN('08 (ind)'!BB$6:BB$37))/(MAX('08 (ind)'!BB$6:BB$37)-MIN('08 (ind)'!BB$6:BB$37))))))*BB$42</f>
        <v>4.908074484276173</v>
      </c>
      <c r="BC18" s="87">
        <f>IF('08 (ind)'!BC$1="si",100*(('08 (ind)'!BC16-MIN('08 (ind)'!BC$6:BC$37))/(MAX('08 (ind)'!BC$6:BC$37)-MIN('08 (ind)'!BC$6:BC$37))),ABS(-100+(100*(('08 (ind)'!BC16-MIN('08 (ind)'!BC$6:BC$37))/(MAX('08 (ind)'!BC$6:BC$37)-MIN('08 (ind)'!BC$6:BC$37))))))*BC$42</f>
        <v>3.3353321144853032</v>
      </c>
      <c r="BD18" s="87">
        <f>IF('08 (ind)'!BD$1="si",100*(('08 (ind)'!BD16-MIN('08 (ind)'!BD$6:BD$37))/(MAX('08 (ind)'!BD$6:BD$37)-MIN('08 (ind)'!BD$6:BD$37))),ABS(-100+(100*(('08 (ind)'!BD16-MIN('08 (ind)'!BD$6:BD$37))/(MAX('08 (ind)'!BD$6:BD$37)-MIN('08 (ind)'!BD$6:BD$37))))))*BD$42</f>
        <v>0.75786679356839282</v>
      </c>
      <c r="BE18" s="87">
        <f>IF('08 (ind)'!BE$1="si",100*(('08 (ind)'!BE16-MIN('08 (ind)'!BE$6:BE$37))/(MAX('08 (ind)'!BE$6:BE$37)-MIN('08 (ind)'!BE$6:BE$37))),ABS(-100+(100*(('08 (ind)'!BE16-MIN('08 (ind)'!BE$6:BE$37))/(MAX('08 (ind)'!BE$6:BE$37)-MIN('08 (ind)'!BE$6:BE$37))))))*BE$42</f>
        <v>0.84711174708496106</v>
      </c>
      <c r="BF18" s="87">
        <f>IF('08 (ind)'!BF$1="si",100*(('08 (ind)'!BF16-MIN('08 (ind)'!BF$6:BF$37))/(MAX('08 (ind)'!BF$6:BF$37)-MIN('08 (ind)'!BF$6:BF$37))),ABS(-100+(100*(('08 (ind)'!BF16-MIN('08 (ind)'!BF$6:BF$37))/(MAX('08 (ind)'!BF$6:BF$37)-MIN('08 (ind)'!BF$6:BF$37))))))*BF$42</f>
        <v>2.7906892976378832</v>
      </c>
      <c r="BG18" s="87">
        <f>IF('08 (ind)'!BG$1="si",100*(('08 (ind)'!BG16-MIN('08 (ind)'!BG$6:BG$37))/(MAX('08 (ind)'!BG$6:BG$37)-MIN('08 (ind)'!BG$6:BG$37))),ABS(-100+(100*(('08 (ind)'!BG16-MIN('08 (ind)'!BG$6:BG$37))/(MAX('08 (ind)'!BG$6:BG$37)-MIN('08 (ind)'!BG$6:BG$37))))))*BG$42</f>
        <v>3.3667662997278134</v>
      </c>
      <c r="BH18" s="87">
        <f>IF('08 (ind)'!BH$1="si",100*(('08 (ind)'!BH16-MIN('08 (ind)'!BH$6:BH$37))/(MAX('08 (ind)'!BH$6:BH$37)-MIN('08 (ind)'!BH$6:BH$37))),ABS(-100+(100*(('08 (ind)'!BH16-MIN('08 (ind)'!BH$6:BH$37))/(MAX('08 (ind)'!BH$6:BH$37)-MIN('08 (ind)'!BH$6:BH$37))))))*BH$42</f>
        <v>1.3196361881800782</v>
      </c>
      <c r="BI18" s="87">
        <f>IF('08 (ind)'!BI$1="si",100*(('08 (ind)'!BI16-MIN('08 (ind)'!BI$6:BI$37))/(MAX('08 (ind)'!BI$6:BI$37)-MIN('08 (ind)'!BI$6:BI$37))),ABS(-100+(100*(('08 (ind)'!BI16-MIN('08 (ind)'!BI$6:BI$37))/(MAX('08 (ind)'!BI$6:BI$37)-MIN('08 (ind)'!BI$6:BI$37))))))*BI$42</f>
        <v>5.2941038121591468</v>
      </c>
      <c r="BJ18" s="87">
        <f>IF('08 (ind)'!BJ$1="si",100*(('08 (ind)'!BJ16-MIN('08 (ind)'!BJ$6:BJ$37))/(MAX('08 (ind)'!BJ$6:BJ$37)-MIN('08 (ind)'!BJ$6:BJ$37))),ABS(-100+(100*(('08 (ind)'!BJ16-MIN('08 (ind)'!BJ$6:BJ$37))/(MAX('08 (ind)'!BJ$6:BJ$37)-MIN('08 (ind)'!BJ$6:BJ$37))))))*BJ$42</f>
        <v>1.2788588840147679E-4</v>
      </c>
      <c r="BK18" s="87">
        <f>IF('08 (ind)'!BK$1="si",100*(('08 (ind)'!BK16-MIN('08 (ind)'!BK$6:BK$37))/(MAX('08 (ind)'!BK$6:BK$37)-MIN('08 (ind)'!BK$6:BK$37))),ABS(-100+(100*(('08 (ind)'!BK16-MIN('08 (ind)'!BK$6:BK$37))/(MAX('08 (ind)'!BK$6:BK$37)-MIN('08 (ind)'!BK$6:BK$37))))))*BK$42</f>
        <v>0.31962101999040982</v>
      </c>
      <c r="BL18" s="87">
        <f>IF('08 (ind)'!BL$1="si",100*(('08 (ind)'!BL16-MIN('08 (ind)'!BL$6:BL$37))/(MAX('08 (ind)'!BL$6:BL$37)-MIN('08 (ind)'!BL$6:BL$37))),ABS(-100+(100*(('08 (ind)'!BL16-MIN('08 (ind)'!BL$6:BL$37))/(MAX('08 (ind)'!BL$6:BL$37)-MIN('08 (ind)'!BL$6:BL$37))))))*BL$42</f>
        <v>1.795302590771247</v>
      </c>
      <c r="BM18" s="87">
        <f>IF('08 (ind)'!BM$1="si",100*(('08 (ind)'!BM16-MIN('08 (ind)'!BM$6:BM$37))/(MAX('08 (ind)'!BM$6:BM$37)-MIN('08 (ind)'!BM$6:BM$37))),ABS(-100+(100*(('08 (ind)'!BM16-MIN('08 (ind)'!BM$6:BM$37))/(MAX('08 (ind)'!BM$6:BM$37)-MIN('08 (ind)'!BM$6:BM$37))))))*BM$42</f>
        <v>0.26272840669505143</v>
      </c>
      <c r="BN18" s="87">
        <f>IF('08 (ind)'!BN$1="si",100*(('08 (ind)'!BN16-MIN('08 (ind)'!BN$6:BN$37))/(MAX('08 (ind)'!BN$6:BN$37)-MIN('08 (ind)'!BN$6:BN$37))),ABS(-100+(100*(('08 (ind)'!BN16-MIN('08 (ind)'!BN$6:BN$37))/(MAX('08 (ind)'!BN$6:BN$37)-MIN('08 (ind)'!BN$6:BN$37))))))*BN$42</f>
        <v>0.73783424051024604</v>
      </c>
      <c r="BO18" s="87">
        <f>IF('08 (ind)'!BO$1="si",100*(('08 (ind)'!BO16-MIN('08 (ind)'!BO$6:BO$37))/(MAX('08 (ind)'!BO$6:BO$37)-MIN('08 (ind)'!BO$6:BO$37))),ABS(-100+(100*(('08 (ind)'!BO16-MIN('08 (ind)'!BO$6:BO$37))/(MAX('08 (ind)'!BO$6:BO$37)-MIN('08 (ind)'!BO$6:BO$37))))))*BO$42</f>
        <v>0.4574960901210019</v>
      </c>
      <c r="BP18" s="87">
        <f>IF('08 (ind)'!BP$1="si",100*(('08 (ind)'!BP16-MIN('08 (ind)'!BP$6:BP$37))/(MAX('08 (ind)'!BP$6:BP$37)-MIN('08 (ind)'!BP$6:BP$37))),ABS(-100+(100*(('08 (ind)'!BP16-MIN('08 (ind)'!BP$6:BP$37))/(MAX('08 (ind)'!BP$6:BP$37)-MIN('08 (ind)'!BP$6:BP$37))))))*BP$42</f>
        <v>1.0023881603576008</v>
      </c>
      <c r="BQ18" s="87">
        <f>IF('08 (ind)'!BQ$1="si",100*(('08 (ind)'!BQ16-MIN('08 (ind)'!BQ$6:BQ$37))/(MAX('08 (ind)'!BQ$6:BQ$37)-MIN('08 (ind)'!BQ$6:BQ$37))),ABS(-100+(100*(('08 (ind)'!BQ16-MIN('08 (ind)'!BQ$6:BQ$37))/(MAX('08 (ind)'!BQ$6:BQ$37)-MIN('08 (ind)'!BQ$6:BQ$37))))))*BQ$42</f>
        <v>1.7324188159769089</v>
      </c>
      <c r="BR18" s="87">
        <f>IF('08 (ind)'!BR$1="si",100*(('08 (ind)'!BR16-MIN('08 (ind)'!BR$6:BR$37))/(MAX('08 (ind)'!BR$6:BR$37)-MIN('08 (ind)'!BR$6:BR$37))),ABS(-100+(100*(('08 (ind)'!BR16-MIN('08 (ind)'!BR$6:BR$37))/(MAX('08 (ind)'!BR$6:BR$37)-MIN('08 (ind)'!BR$6:BR$37))))))*BR$42</f>
        <v>0.27007240180345582</v>
      </c>
      <c r="BS18" s="87">
        <f>IF('08 (ind)'!BS$1="si",100*(('08 (ind)'!BS16-MIN('08 (ind)'!BS$6:BS$37))/(MAX('08 (ind)'!BS$6:BS$37)-MIN('08 (ind)'!BS$6:BS$37))),ABS(-100+(100*(('08 (ind)'!BS16-MIN('08 (ind)'!BS$6:BS$37))/(MAX('08 (ind)'!BS$6:BS$37)-MIN('08 (ind)'!BS$6:BS$37))))))*BS$42</f>
        <v>7.7676216032546117</v>
      </c>
      <c r="BT18" s="75">
        <f>IF('08 (ind)'!BT$1="si",100*(('08 (ind)'!BT16-MIN('08 (ind)'!BT$6:BT$37))/(MAX('08 (ind)'!BT$6:BT$37)-MIN('08 (ind)'!BT$6:BT$37))),ABS(-100+(100*(('08 (ind)'!BT16-MIN('08 (ind)'!BT$6:BT$37))/(MAX('08 (ind)'!BR$6:BR$37)-MIN('08 (ind)'!BT$6:BT$37))))))*BT$42</f>
        <v>5.553702468312208</v>
      </c>
      <c r="BU18" s="87">
        <f>IF('08 (ind)'!BU$1="si",100*(('08 (ind)'!BU16-MIN('08 (ind)'!BU$6:BU$37))/(MAX('08 (ind)'!BU$6:BU$37)-MIN('08 (ind)'!BU$6:BU$37))),ABS(-100+(100*(('08 (ind)'!BU16-MIN('08 (ind)'!BU$6:BU$37))/(MAX('08 (ind)'!BU$6:BU$37)-MIN('08 (ind)'!BU$6:BU$37))))))*BU$42</f>
        <v>7.9975152996952472</v>
      </c>
      <c r="BV18" s="87">
        <f>IF('08 (ind)'!BV$1="si",100*(('08 (ind)'!BV16-MIN('08 (ind)'!BV$6:BV$37))/(MAX('08 (ind)'!BV$6:BV$37)-MIN('08 (ind)'!BV$6:BV$37))),ABS(-100+(100*(('08 (ind)'!BV16-MIN('08 (ind)'!BV$6:BV$37))/(MAX('08 (ind)'!BV$6:BV$37)-MIN('08 (ind)'!BV$6:BV$37))))))*BV$42</f>
        <v>4.1565446146487588</v>
      </c>
      <c r="BW18" s="87">
        <f>IF('08 (ind)'!BW$1="si",100*(('08 (ind)'!BW16-MIN('08 (ind)'!BW$6:BW$37))/(MAX('08 (ind)'!BW$6:BW$37)-MIN('08 (ind)'!BW$6:BW$37))),ABS(-100+(100*(('08 (ind)'!BW16-MIN('08 (ind)'!BW$6:BW$37))/(MAX('08 (ind)'!BW$6:BW$37)-MIN('08 (ind)'!BW$6:BW$37))))))*BW$42</f>
        <v>2.9507005632927967</v>
      </c>
      <c r="BX18" s="87">
        <f>IF('08 (ind)'!BX$1="si",100*(('08 (ind)'!BX16-MIN('08 (ind)'!BX$6:BX$37))/(MAX('08 (ind)'!BX$6:BX$37)-MIN('08 (ind)'!BX$6:BX$37))),ABS(-100+(100*(('08 (ind)'!BX16-MIN('08 (ind)'!BX$6:BX$37))/(MAX('08 (ind)'!BX$6:BX$37)-MIN('08 (ind)'!BX$6:BX$37))))))*BX$42</f>
        <v>8.7093223764382941</v>
      </c>
      <c r="BY18" s="87">
        <f>IF('08 (ind)'!BY$1="si",100*(('08 (ind)'!BY16-MIN('08 (ind)'!BY$6:BY$37))/(MAX('08 (ind)'!BY$6:BY$37)-MIN('08 (ind)'!BY$6:BY$37))),ABS(-100+(100*(('08 (ind)'!BY16-MIN('08 (ind)'!BY$6:BY$37))/(MAX('08 (ind)'!BY$6:BY$37)-MIN('08 (ind)'!BY$6:BY$37))))))*BY$42</f>
        <v>0.93045003698401973</v>
      </c>
      <c r="BZ18" s="87">
        <f>IF('08 (ind)'!BZ$1="si",100*(('08 (ind)'!BZ16-MIN('08 (ind)'!BZ$6:BZ$37))/(MAX('08 (ind)'!BZ$6:BZ$37)-MIN('08 (ind)'!BZ$6:BZ$37))),ABS(-100+(100*(('08 (ind)'!BZ16-MIN('08 (ind)'!BZ$6:BZ$37))/(MAX('08 (ind)'!BZ$6:BZ$37)-MIN('08 (ind)'!BZ$6:BZ$37))))))*BZ$42</f>
        <v>16.254819904645387</v>
      </c>
      <c r="CA18" s="87">
        <f>IF('08 (ind)'!CA$1="si",100*(('08 (ind)'!CA16-MIN('08 (ind)'!CA$6:CA$37))/(MAX('08 (ind)'!CA$6:CA$37)-MIN('08 (ind)'!CA$6:CA$37))),ABS(-100+(100*(('08 (ind)'!CA16-MIN('08 (ind)'!CA$6:CA$37))/(MAX('08 (ind)'!CA$6:CA$37)-MIN('08 (ind)'!CA$6:CA$37))))))*CA$42</f>
        <v>0</v>
      </c>
      <c r="CB18" s="87">
        <f>IF('08 (ind)'!CB$1="si",100*(('08 (ind)'!CB16-MIN('08 (ind)'!CB$6:CB$37))/(MAX('08 (ind)'!CB$6:CB$37)-MIN('08 (ind)'!CB$6:CB$37))),ABS(-100+(100*(('08 (ind)'!CB16-MIN('08 (ind)'!CB$6:CB$37))/(MAX('08 (ind)'!CB$6:CB$37)-MIN('08 (ind)'!CB$6:CB$37))))))*CB$42</f>
        <v>4.8462244468711617</v>
      </c>
      <c r="CC18" s="87">
        <f>IF('08 (ind)'!CC$1="si",100*(('08 (ind)'!CC16-MIN('08 (ind)'!CC$6:CC$37))/(MAX('08 (ind)'!CC$6:CC$37)-MIN('08 (ind)'!CC$6:CC$37))),ABS(-100+(100*(('08 (ind)'!CC16-MIN('08 (ind)'!CC$6:CC$37))/(MAX('08 (ind)'!CC$6:CC$37)-MIN('08 (ind)'!CC$6:CC$37))))))*CC$42</f>
        <v>4.5765191544778734</v>
      </c>
      <c r="CD18" s="87">
        <f>IF('08 (ind)'!CD$1="si",100*(('08 (ind)'!CD16-MIN('08 (ind)'!CD$6:CD$37))/(MAX('08 (ind)'!CD$6:CD$37)-MIN('08 (ind)'!CD$6:CD$37))),ABS(-100+(100*(('08 (ind)'!CD16-MIN('08 (ind)'!CD$6:CD$37))/(MAX('08 (ind)'!CD$6:CD$37)-MIN('08 (ind)'!CD$6:CD$37))))))*CD$42</f>
        <v>0.15033327162310181</v>
      </c>
      <c r="CE18" s="87">
        <f>IF('08 (ind)'!CE$1="si",100*(('08 (ind)'!CE16-MIN('08 (ind)'!CE$6:CE$37))/(MAX('08 (ind)'!CE$6:CE$37)-MIN('08 (ind)'!CE$6:CE$37))),ABS(-100+(100*(('08 (ind)'!CE16-MIN('08 (ind)'!CE$6:CE$37))/(MAX('08 (ind)'!CE$6:CE$37)-MIN('08 (ind)'!CE$6:CE$37))))))*CE$42</f>
        <v>1.0651168172543402</v>
      </c>
      <c r="CF18" s="87">
        <f>IF('08 (ind)'!CF$1="si",100*(('08 (ind)'!CF16-MIN('08 (ind)'!CF$6:CF$37))/(MAX('08 (ind)'!CF$6:CF$37)-MIN('08 (ind)'!CF$6:CF$37))),ABS(-100+(100*(('08 (ind)'!CF16-MIN('08 (ind)'!CF$6:CF$37))/(MAX('08 (ind)'!CF$6:CF$37)-MIN('08 (ind)'!CF$6:CF$37))))))*CF$42</f>
        <v>2.113711777318021</v>
      </c>
      <c r="CG18" s="87">
        <f>IF('08 (ind)'!CG$1="si",100*(('08 (ind)'!CG16-MIN('08 (ind)'!CG$6:CG$37))/(MAX('08 (ind)'!CG$6:CG$37)-MIN('08 (ind)'!CG$6:CG$37))),ABS(-100+(100*(('08 (ind)'!CG16-MIN('08 (ind)'!CG$6:CG$37))/(MAX('08 (ind)'!CG$6:CG$37)-MIN('08 (ind)'!CG$6:CG$37))))))*CG$42</f>
        <v>1.761979902170737</v>
      </c>
      <c r="CH18" s="87">
        <f>IF('08 (ind)'!CH$1="si",100*(('08 (ind)'!CH16-MIN('08 (ind)'!CH$6:CH$37))/(MAX('08 (ind)'!CH$6:CH$37)-MIN('08 (ind)'!CH$6:CH$37))),ABS(-100+(100*(('08 (ind)'!CH16-MIN('08 (ind)'!CH$6:CH$37))/(MAX('08 (ind)'!CH$6:CH$37)-MIN('08 (ind)'!CH$6:CH$37))))))*CH$42</f>
        <v>1.5381060472850896</v>
      </c>
      <c r="CI18" s="87">
        <f>IF('08 (ind)'!CI$1="si",100*(('08 (ind)'!CI16-MIN('08 (ind)'!CI$6:CI$37))/(MAX('08 (ind)'!CI$6:CI$37)-MIN('08 (ind)'!CI$6:CI$37))),ABS(-100+(100*(('08 (ind)'!CI16-MIN('08 (ind)'!CI$6:CI$37))/(MAX('08 (ind)'!CI$6:CI$37)-MIN('08 (ind)'!CI$6:CI$37))))))*CI$42</f>
        <v>3.9419118777302247</v>
      </c>
      <c r="CJ18" s="87">
        <f>IF('08 (ind)'!CJ$1="si",100*(('08 (ind)'!CJ16-MIN('08 (ind)'!CJ$6:CJ$37))/(MAX('08 (ind)'!CJ$6:CJ$37)-MIN('08 (ind)'!CJ$6:CJ$37))),ABS(-100+(100*(('08 (ind)'!CJ16-MIN('08 (ind)'!CJ$6:CJ$37))/(MAX('08 (ind)'!CJ$6:CJ$37)-MIN('08 (ind)'!CJ$6:CJ$37))))))*CJ$42</f>
        <v>4.3426123659015161</v>
      </c>
      <c r="CK18" s="87">
        <f>IF('08 (ind)'!CK$1="si",100*(('08 (ind)'!CK16-MIN('08 (ind)'!CK$6:CK$37))/(MAX('08 (ind)'!CK$6:CK$37)-MIN('08 (ind)'!CK$6:CK$37))),ABS(-100+(100*(('08 (ind)'!CK16-MIN('08 (ind)'!CK$6:CK$37))/(MAX('08 (ind)'!CK$6:CK$37)-MIN('08 (ind)'!CK$6:CK$37))))))*CK$42</f>
        <v>7.0145271403287239</v>
      </c>
      <c r="CL18" s="87">
        <f>IF('08 (ind)'!CL$1="si",100*(('08 (ind)'!CL16-MIN('08 (ind)'!CL$6:CL$37))/(MAX('08 (ind)'!CL$6:CL$37)-MIN('08 (ind)'!CL$6:CL$37))),ABS(-100+(100*(('08 (ind)'!CL16-MIN('08 (ind)'!CL$6:CL$37))/(MAX('08 (ind)'!CL$6:CL$37)-MIN('08 (ind)'!CL$6:CL$37))))))*CL$42</f>
        <v>1.901574198799503</v>
      </c>
      <c r="CM18" s="87">
        <f>IF('08 (ind)'!CM$1="si",100*(('08 (ind)'!CM16-MIN('08 (ind)'!CM$6:CM$37))/(MAX('08 (ind)'!CM$6:CM$37)-MIN('08 (ind)'!CM$6:CM$37))),ABS(-100+(100*(('08 (ind)'!CM16-MIN('08 (ind)'!CM$6:CM$37))/(MAX('08 (ind)'!CM$6:CM$37)-MIN('08 (ind)'!CM$6:CM$37))))))*CM$42</f>
        <v>3.8765222248220366</v>
      </c>
    </row>
    <row r="19" spans="1:91">
      <c r="A19" s="18" t="s">
        <v>217</v>
      </c>
      <c r="B19" s="87">
        <f>IF('08 (ind)'!B$1="si",100*(('08 (ind)'!B17-MIN('08 (ind)'!B$6:B$37))/(MAX('08 (ind)'!B$6:B$37)-MIN('08 (ind)'!B$6:B$37))),ABS(-100+(100*(('08 (ind)'!B17-MIN('08 (ind)'!B$6:B$37))/(MAX('08 (ind)'!B$6:B$37)-MIN('08 (ind)'!B$6:B$37))))))</f>
        <v>3.4521883605724701</v>
      </c>
      <c r="C19" s="87">
        <f>IF('08 (ind)'!C$1="si",100*(('08 (ind)'!C17-MIN('08 (ind)'!C$6:C$37))/(MAX('08 (ind)'!C$6:C$37)-MIN('08 (ind)'!C$6:C$37))),ABS(-100+(100*(('08 (ind)'!C17-MIN('08 (ind)'!C$6:C$37))/(MAX('08 (ind)'!C$6:C$37)-MIN('08 (ind)'!C$6:C$37))))))</f>
        <v>9.014302511741608</v>
      </c>
      <c r="D19" s="87">
        <f>IF('08 (ind)'!D$1="si",100*(('08 (ind)'!D17-MIN('08 (ind)'!D$6:D$37))/(MAX('08 (ind)'!D$6:D$37)-MIN('08 (ind)'!D$6:D$37))),ABS(-100+(100*(('08 (ind)'!D17-MIN('08 (ind)'!D$6:D$37))/(MAX('08 (ind)'!D$6:D$37)-MIN('08 (ind)'!D$6:D$37))))))*D$42</f>
        <v>12.986844810144243</v>
      </c>
      <c r="E19" s="87">
        <f>IF('08 (ind)'!E$1="si",100*(('08 (ind)'!E17-MIN('08 (ind)'!E$6:E$37))/(MAX('08 (ind)'!E$6:E$37)-MIN('08 (ind)'!E$6:E$37))),ABS(-100+(100*(('08 (ind)'!E17-MIN('08 (ind)'!E$6:E$37))/(MAX('08 (ind)'!E$6:E$37)-MIN('08 (ind)'!E$6:E$37))))))*E$42</f>
        <v>3.1731943679189687</v>
      </c>
      <c r="F19" s="87">
        <f>IF('10 (ind)'!F$1="si",100*(('10 (ind)'!F17-MIN('10 (ind)'!F$6:F$37))/(MAX('10 (ind)'!F$6:F$37)-MIN('10 (ind)'!F$6:F$37))),ABS(-100+(100*(('10 (ind)'!F17-MIN('10 (ind)'!F$6:F$37))/(MAX('10 (ind)'!F$6:F$37)-MIN('10 (ind)'!F$6:F$37))))))*F$42</f>
        <v>15.384615384615383</v>
      </c>
      <c r="G19" s="87">
        <f>IF('10 (ind)'!G$1="si",100*(('10 (ind)'!G17-MIN('10 (ind)'!G$6:G$37))/(MAX('10 (ind)'!G$6:G$37)-MIN('10 (ind)'!G$6:G$37))),ABS(-100+(100*(('10 (ind)'!G17-MIN('10 (ind)'!G$6:G$37))/(MAX('10 (ind)'!G$6:G$37)-MIN('10 (ind)'!G$6:G$37))))))*G$42</f>
        <v>4.1069100391134263</v>
      </c>
      <c r="H19" s="87">
        <f>IF('10 (ind)'!H$1="si",100*(('10 (ind)'!H17-MIN('10 (ind)'!H$6:H$37))/(MAX('10 (ind)'!H$6:H$37)-MIN('10 (ind)'!H$6:H$37))),ABS(-100+(100*(('10 (ind)'!H17-MIN('10 (ind)'!H$6:H$37))/(MAX('10 (ind)'!H$6:H$37)-MIN('10 (ind)'!H$6:H$37))))))*H$42</f>
        <v>6.0946745562130165</v>
      </c>
      <c r="I19" s="87">
        <f>IF('10 (ind)'!I$1="si",100*(('10 (ind)'!I17-MIN('10 (ind)'!I$6:I$37))/(MAX('10 (ind)'!I$6:I$37)-MIN('10 (ind)'!I$6:I$37))),ABS(-100+(100*(('10 (ind)'!I17-MIN('10 (ind)'!I$6:I$37))/(MAX('10 (ind)'!I$6:I$37)-MIN('10 (ind)'!I$6:I$37))))))*I$42</f>
        <v>3.3173076923076921</v>
      </c>
      <c r="J19" s="87">
        <f>IF('08 (ind)'!J$1="si",100*(('08 (ind)'!J17-MIN('08 (ind)'!J$6:J$37))/(MAX('08 (ind)'!J$6:J$37)-MIN('08 (ind)'!J$6:J$37))),ABS(-100+(100*(('08 (ind)'!J17-MIN('08 (ind)'!J$6:J$37))/(MAX('08 (ind)'!J$6:J$37)-MIN('08 (ind)'!J$6:J$37))))))*J$42</f>
        <v>1.6976981938721762</v>
      </c>
      <c r="K19" s="87">
        <f>IF('08 (ind)'!K$1="si",100*(('08 (ind)'!K17-MIN('08 (ind)'!K$6:K$37))/(MAX('08 (ind)'!K$6:K$37)-MIN('08 (ind)'!K$6:K$37))),ABS(-100+(100*(('08 (ind)'!K17-MIN('08 (ind)'!K$6:K$37))/(MAX('08 (ind)'!K$6:K$37)-MIN('08 (ind)'!K$6:K$37))))))*K$42</f>
        <v>0</v>
      </c>
      <c r="L19" s="87">
        <f>IF('08 (ind)'!L$1="si",100*(('08 (ind)'!L17-MIN('08 (ind)'!L$6:L$37))/(MAX('08 (ind)'!L$6:L$37)-MIN('08 (ind)'!L$6:L$37))),ABS(-100+(100*(('08 (ind)'!L17-MIN('08 (ind)'!L$6:L$37))/(MAX('08 (ind)'!L$6:L$37)-MIN('08 (ind)'!L$6:L$37))))))*L$42</f>
        <v>4.6901183403814031</v>
      </c>
      <c r="M19" s="87">
        <f>IF('08 (ind)'!M$1="si",100*(('08 (ind)'!M17-MIN('08 (ind)'!M$6:M$37))/(MAX('08 (ind)'!M$6:M$37)-MIN('08 (ind)'!M$6:M$37))),ABS(-100+(100*(('08 (ind)'!M17-MIN('08 (ind)'!M$6:M$37))/(MAX('08 (ind)'!M$6:M$37)-MIN('08 (ind)'!M$6:M$37))))))*M$42</f>
        <v>2.1627670489286779E-2</v>
      </c>
      <c r="N19" s="87">
        <f>IF('08 (ind)'!N$1="si",100*(('08 (ind)'!N17-MIN('08 (ind)'!N$6:N$37))/(MAX('08 (ind)'!N$6:N$37)-MIN('08 (ind)'!N$6:N$37))),ABS(-100+(100*(('08 (ind)'!N17-MIN('08 (ind)'!N$6:N$37))/(MAX('08 (ind)'!N$6:N$37)-MIN('08 (ind)'!N$6:N$37))))))*N$42</f>
        <v>13.049719431032234</v>
      </c>
      <c r="O19" s="87">
        <f>IF('08 (ind)'!O$1="si",100*(('08 (ind)'!O17-MIN('08 (ind)'!O$6:O$37))/(MAX('08 (ind)'!O$6:O$37)-MIN('08 (ind)'!O$6:O$37))),ABS(-100+(100*(('08 (ind)'!O17-MIN('08 (ind)'!O$6:O$37))/(MAX('08 (ind)'!O$6:O$37)-MIN('08 (ind)'!O$6:O$37))))))*O$42</f>
        <v>7.9287347953597953</v>
      </c>
      <c r="P19" s="87">
        <f>IF('08 (ind)'!P$1="si",100*(('08 (ind)'!P17-MIN('08 (ind)'!P$6:P$37))/(MAX('08 (ind)'!P$6:P$37)-MIN('08 (ind)'!P$6:P$37))),ABS(-100+(100*(('08 (ind)'!P17-MIN('08 (ind)'!P$6:P$37))/(MAX('08 (ind)'!P$6:P$37)-MIN('08 (ind)'!P$6:P$37))))))*P$42</f>
        <v>8.5132389691198029E-3</v>
      </c>
      <c r="Q19" s="87">
        <f>IF('08 (ind)'!Q$1="si",100*(('08 (ind)'!Q17-MIN('08 (ind)'!Q$6:Q$37))/(MAX('08 (ind)'!Q$6:Q$37)-MIN('08 (ind)'!Q$6:Q$37))),ABS(-100+(100*(('08 (ind)'!Q17-MIN('08 (ind)'!Q$6:Q$37))/(MAX('08 (ind)'!Q$6:Q$37)-MIN('08 (ind)'!Q$6:Q$37))))))*Q$42</f>
        <v>0.5390033857475317</v>
      </c>
      <c r="R19" s="87">
        <f>IF('08 (ind)'!R$1="si",100*(('08 (ind)'!R17-MIN('08 (ind)'!R$6:R$37))/(MAX('08 (ind)'!R$6:R$37)-MIN('08 (ind)'!R$6:R$37))),ABS(-100+(100*(('08 (ind)'!R17-MIN('08 (ind)'!R$6:R$37))/(MAX('08 (ind)'!R$6:R$37)-MIN('08 (ind)'!R$6:R$37))))))*R$42</f>
        <v>0.82130356750884947</v>
      </c>
      <c r="S19" s="75">
        <f>ABS(ABS(('08 (ind)'!S17-((MAX('08 (ind)'!S$6:S$37)+MIN('08 (ind)'!S$6:S$37))/2))/(((MAX('08 (ind)'!S$6:S$37)+MIN('08 (ind)'!S$6:S$37))/2)-MAX('08 (ind)'!S$6:S$37))*100)-100)*S$42</f>
        <v>1.4086635089117205</v>
      </c>
      <c r="T19" s="87">
        <f>IF('08 (ind)'!T$1="si",100*(('08 (ind)'!T17-MIN('08 (ind)'!T$6:T$37))/(MAX('08 (ind)'!T$6:T$37)-MIN('08 (ind)'!T$6:T$37))),ABS(-100+(100*(('08 (ind)'!T17-MIN('08 (ind)'!T$6:T$37))/(MAX('08 (ind)'!T$6:T$37)-MIN('08 (ind)'!T$6:T$37))))))*T$42</f>
        <v>1.3015249409228322</v>
      </c>
      <c r="U19" s="87">
        <f>IF('08 (ind)'!U$1="si",100*(('08 (ind)'!U17-MIN('08 (ind)'!U$6:U$37))/(MAX('08 (ind)'!U$6:U$37)-MIN('08 (ind)'!U$6:U$37))),ABS(-100+(100*(('08 (ind)'!U17-MIN('08 (ind)'!U$6:U$37))/(MAX('08 (ind)'!U$6:U$37)-MIN('08 (ind)'!U$6:U$37))))))*U$42</f>
        <v>0</v>
      </c>
      <c r="V19" s="87">
        <f>IF('08 (ind)'!V$1="si",100*(('08 (ind)'!V17-MIN('08 (ind)'!V$6:V$37))/(MAX('08 (ind)'!V$6:V$37)-MIN('08 (ind)'!V$6:V$37))),ABS(-100+(100*(('08 (ind)'!V17-MIN('08 (ind)'!V$6:V$37))/(MAX('08 (ind)'!V$6:V$37)-MIN('08 (ind)'!V$6:V$37))))))*V$42</f>
        <v>4.1774963716733131</v>
      </c>
      <c r="W19" s="87">
        <f>IF('08 (ind)'!W$1="si",100*(('08 (ind)'!W17-MIN('08 (ind)'!W$6:W$37))/(MAX('08 (ind)'!W$6:W$37)-MIN('08 (ind)'!W$6:W$37))),ABS(-100+(100*(('08 (ind)'!W17-MIN('08 (ind)'!W$6:W$37))/(MAX('08 (ind)'!W$6:W$37)-MIN('08 (ind)'!W$6:W$37))))))*W$42</f>
        <v>5.5665223357910056</v>
      </c>
      <c r="X19" s="87">
        <f>IF('08 (ind)'!X$1="si",100*(('08 (ind)'!X17-MIN('08 (ind)'!X$6:X$37))/(MAX('08 (ind)'!X$6:X$37)-MIN('08 (ind)'!X$6:X$37))),ABS(-100+(100*(('08 (ind)'!X17-MIN('08 (ind)'!X$6:X$37))/(MAX('08 (ind)'!X$6:X$37)-MIN('08 (ind)'!X$6:X$37))))))*X$42</f>
        <v>0.51330620436790086</v>
      </c>
      <c r="Y19" s="87">
        <f>IF('08 (ind)'!Y$1="si",100*(('08 (ind)'!Y17-MIN('08 (ind)'!Y$6:Y$37))/(MAX('08 (ind)'!Y$6:Y$37)-MIN('08 (ind)'!Y$6:Y$37))),ABS(-100+(100*(('08 (ind)'!Y17-MIN('08 (ind)'!Y$6:Y$37))/(MAX('08 (ind)'!Y$6:Y$37)-MIN('08 (ind)'!Y$6:Y$37))))))*Y$42</f>
        <v>0</v>
      </c>
      <c r="Z19" s="87">
        <f>IF('08 (ind)'!Z$1="si",100*(('08 (ind)'!Z17-MIN('08 (ind)'!Z$6:Z$37))/(MAX('08 (ind)'!Z$6:Z$37)-MIN('08 (ind)'!Z$6:Z$37))),ABS(-100+(100*(('08 (ind)'!Z17-MIN('08 (ind)'!Z$6:Z$37))/(MAX('08 (ind)'!Z$6:Z$37)-MIN('08 (ind)'!Z$6:Z$37))))))*Z$42</f>
        <v>0.3474360093110872</v>
      </c>
      <c r="AA19" s="87">
        <f>IF('08 (ind)'!AA$1="si",100*(('08 (ind)'!AA17-MIN('08 (ind)'!AA$6:AA$37))/(MAX('08 (ind)'!AA$6:AA$37)-MIN('08 (ind)'!AA$6:AA$37))),ABS(-100+(100*(('08 (ind)'!AA17-MIN('08 (ind)'!AA$6:AA$37))/(MAX('08 (ind)'!AA$6:AA$37)-MIN('08 (ind)'!AA$6:AA$37))))))*AA$42</f>
        <v>2.770366902355867</v>
      </c>
      <c r="AB19" s="87">
        <f>IF('08 (ind)'!AB$1="si",100*(('08 (ind)'!AB17-MIN('08 (ind)'!AB$6:AB$37))/(MAX('08 (ind)'!AB$6:AB$37)-MIN('08 (ind)'!AB$6:AB$37))),ABS(-100+(100*(('08 (ind)'!AB17-MIN('08 (ind)'!AB$6:AB$37))/(MAX('08 (ind)'!AB$6:AB$37)-MIN('08 (ind)'!AB$6:AB$37))))))*AB$42</f>
        <v>1.439780070592108</v>
      </c>
      <c r="AC19" s="87">
        <f>IF('08 (ind)'!AC$1="si",100*(('08 (ind)'!AC17-MIN('08 (ind)'!AC$6:AC$37))/(MAX('08 (ind)'!AC$6:AC$37)-MIN('08 (ind)'!AC$6:AC$37))),ABS(-100+(100*(('08 (ind)'!AC17-MIN('08 (ind)'!AC$6:AC$37))/(MAX('08 (ind)'!AC$6:AC$37)-MIN('08 (ind)'!AC$6:AC$37))))))*AC$42</f>
        <v>6.2126609131645392</v>
      </c>
      <c r="AD19" s="87">
        <f>IF('08 (ind)'!AD$1="si",100*(('08 (ind)'!AD17-MIN('08 (ind)'!AD$6:AD$37))/(MAX('08 (ind)'!AD$6:AD$37)-MIN('08 (ind)'!AD$6:AD$37))),ABS(-100+(100*(('08 (ind)'!AD17-MIN('08 (ind)'!AD$6:AD$37))/(MAX('08 (ind)'!AD$6:AD$37)-MIN('08 (ind)'!AD$6:AD$37))))))*AD$42</f>
        <v>5.453529265987676</v>
      </c>
      <c r="AE19" s="87">
        <f>IF('08 (ind)'!AE$1="si",100*(('08 (ind)'!AE17-MIN('08 (ind)'!AE$6:AE$37))/(MAX('08 (ind)'!AE$6:AE$37)-MIN('08 (ind)'!AE$6:AE$37))),ABS(-100+(100*(('08 (ind)'!AE17-MIN('08 (ind)'!AE$6:AE$37))/(MAX('08 (ind)'!AE$6:AE$37)-MIN('08 (ind)'!AE$6:AE$37))))))*AE$42</f>
        <v>3.7199698510613923</v>
      </c>
      <c r="AF19" s="87">
        <f>IF('08 (ind)'!AF$1="si",100*(('08 (ind)'!AF17-MIN('08 (ind)'!AF$6:AF$37))/(MAX('08 (ind)'!AF$6:AF$37)-MIN('08 (ind)'!AF$6:AF$37))),ABS(-100+(100*(('08 (ind)'!AF17-MIN('08 (ind)'!AF$6:AF$37))/(MAX('08 (ind)'!AF$6:AF$37)-MIN('08 (ind)'!AF$6:AF$37))))))*AF$42</f>
        <v>5.5548782894072446E-2</v>
      </c>
      <c r="AG19" s="87">
        <f>IF('08 (ind)'!AG$1="si",100*(('08 (ind)'!AG17-MIN('08 (ind)'!AG$6:AG$37))/(MAX('08 (ind)'!AG$6:AG$37)-MIN('08 (ind)'!AG$6:AG$37))),ABS(-100+(100*(('08 (ind)'!AG17-MIN('08 (ind)'!AG$6:AG$37))/(MAX('08 (ind)'!AG$6:AG$37)-MIN('08 (ind)'!AG$6:AG$37))))))*AG$42</f>
        <v>0.56379302338180959</v>
      </c>
      <c r="AH19" s="87">
        <f>IF('08 (ind)'!AH$1="si",100*(('08 (ind)'!AH17-MIN('08 (ind)'!AH$6:AH$37))/(MAX('08 (ind)'!AH$6:AH$37)-MIN('08 (ind)'!AH$6:AH$37))),ABS(-100+(100*(('08 (ind)'!AH17-MIN('08 (ind)'!AH$6:AH$37))/(MAX('08 (ind)'!AH$6:AH$37)-MIN('08 (ind)'!AH$6:AH$37))))))*AH$42</f>
        <v>3.590527203141916</v>
      </c>
      <c r="AI19" s="87">
        <f>IF('08 (ind)'!AI$1="si",100*(('08 (ind)'!AI17-MIN('08 (ind)'!AI$6:AI$37))/(MAX('08 (ind)'!AI$6:AI$37)-MIN('08 (ind)'!AI$6:AI$37))),ABS(-100+(100*(('08 (ind)'!AI17-MIN('08 (ind)'!AI$6:AI$37))/(MAX('08 (ind)'!AI$6:AI$37)-MIN('08 (ind)'!AI$6:AI$37))))))*AI$42</f>
        <v>5.9280483172922662E-3</v>
      </c>
      <c r="AJ19" s="87">
        <f>IF('08 (ind)'!AJ$1="si",100*(('08 (ind)'!AJ17-MIN('08 (ind)'!AJ$6:AJ$37))/(MAX('08 (ind)'!AJ$6:AJ$37)-MIN('08 (ind)'!AJ$6:AJ$37))),ABS(-100+(100*(('08 (ind)'!AJ17-MIN('08 (ind)'!AJ$6:AJ$37))/(MAX('08 (ind)'!AJ$6:AJ$37)-MIN('08 (ind)'!AJ$6:AJ$37))))))*AJ$42</f>
        <v>5.3861703487534651</v>
      </c>
      <c r="AK19" s="87">
        <f>IF('08 (ind)'!AK$1="si",100*(('08 (ind)'!AK17-MIN('08 (ind)'!AK$6:AK$37))/(MAX('08 (ind)'!AK$6:AK$37)-MIN('08 (ind)'!AK$6:AK$37))),ABS(-100+(100*(('08 (ind)'!AK17-MIN('08 (ind)'!AK$6:AK$37))/(MAX('08 (ind)'!AK$6:AK$37)-MIN('08 (ind)'!AK$6:AK$37))))))*AK$42</f>
        <v>0.24678028540812624</v>
      </c>
      <c r="AL19" s="87">
        <f>IF('08 (ind)'!AL$1="si",100*(('08 (ind)'!AL17-MIN('08 (ind)'!AL$6:AL$37))/(MAX('08 (ind)'!AL$6:AL$37)-MIN('08 (ind)'!AL$6:AL$37))),ABS(-100+(100*(('08 (ind)'!AL17-MIN('08 (ind)'!AL$6:AL$37))/(MAX('08 (ind)'!AL$6:AL$37)-MIN('08 (ind)'!AL$6:AL$37))))))*AL$42</f>
        <v>8.3979134956498243</v>
      </c>
      <c r="AM19" s="87">
        <f>IF('08 (ind)'!AM$1="si",100*(('08 (ind)'!AM17-MIN('08 (ind)'!AM$6:AM$37))/(MAX('08 (ind)'!AM$6:AM$37)-MIN('08 (ind)'!AM$6:AM$37))),ABS(-100+(100*(('08 (ind)'!AM17-MIN('08 (ind)'!AM$6:AM$37))/(MAX('08 (ind)'!AM$6:AM$37)-MIN('08 (ind)'!AM$6:AM$37))))))*AM$42</f>
        <v>4.0697420399817146</v>
      </c>
      <c r="AN19" s="87">
        <f>IF('08 (ind)'!AN$1="si",100*(('08 (ind)'!AN17-MIN('08 (ind)'!AN$6:AN$37))/(MAX('08 (ind)'!AN$6:AN$37)-MIN('08 (ind)'!AN$6:AN$37))),ABS(-100+(100*(('08 (ind)'!AN17-MIN('08 (ind)'!AN$6:AN$37))/(MAX('08 (ind)'!AN$6:AN$37)-MIN('08 (ind)'!AN$6:AN$37))))))*AN$42</f>
        <v>0</v>
      </c>
      <c r="AO19" s="87">
        <f>IF('08 (ind)'!AO$1="si",100*(('08 (ind)'!AO17-MIN('08 (ind)'!AO$6:AO$37))/(MAX('08 (ind)'!AO$6:AO$37)-MIN('08 (ind)'!AO$6:AO$37))),ABS(-100+(100*(('08 (ind)'!AO17-MIN('08 (ind)'!AO$6:AO$37))/(MAX('08 (ind)'!AO$6:AO$37)-MIN('08 (ind)'!AO$6:AO$37))))))*AO$42</f>
        <v>5.3289722781934792</v>
      </c>
      <c r="AP19" s="87">
        <f>IF('08 (ind)'!AP$1="si",100*(('08 (ind)'!AP17-MIN('08 (ind)'!AP$6:AP$37))/(MAX('08 (ind)'!AP$6:AP$37)-MIN('08 (ind)'!AP$6:AP$37))),ABS(-100+(100*(('08 (ind)'!AP17-MIN('08 (ind)'!AP$6:AP$37))/(MAX('08 (ind)'!AP$6:AP$37)-MIN('08 (ind)'!AP$6:AP$37))))))*AP$42</f>
        <v>13.103052056250817</v>
      </c>
      <c r="AQ19" s="87">
        <f>IF('08 (ind)'!AQ$1="si",100*(('08 (ind)'!AQ17-MIN('08 (ind)'!AQ$6:AQ$37))/(MAX('08 (ind)'!AQ$6:AQ$37)-MIN('08 (ind)'!AQ$6:AQ$37))),ABS(-100+(100*(('08 (ind)'!AQ17-MIN('08 (ind)'!AQ$6:AQ$37))/(MAX('08 (ind)'!AQ$6:AQ$37)-MIN('08 (ind)'!AQ$6:AQ$37))))))*AQ$42</f>
        <v>0.3128852430477857</v>
      </c>
      <c r="AR19" s="87">
        <f>IF('08 (ind)'!AR$1="si",100*(('08 (ind)'!AR17-MIN('08 (ind)'!AR$6:AR$37))/(MAX('08 (ind)'!AR$6:AR$37)-MIN('08 (ind)'!AR$6:AR$37))),ABS(-100+(100*(('08 (ind)'!AR17-MIN('08 (ind)'!AR$6:AR$37))/(MAX('08 (ind)'!AR$6:AR$37)-MIN('08 (ind)'!AR$6:AR$37))))))*AR$42</f>
        <v>1.9122331502403209</v>
      </c>
      <c r="AS19" s="87">
        <f>IF('08 (ind)'!AS$1="si",100*(('08 (ind)'!AS17-MIN('08 (ind)'!AS$6:AS$37))/(MAX('08 (ind)'!AS$6:AS$37)-MIN('08 (ind)'!AS$6:AS$37))),ABS(-100+(100*(('08 (ind)'!AS17-MIN('08 (ind)'!AS$6:AS$37))/(MAX('08 (ind)'!AS$6:AS$37)-MIN('08 (ind)'!AS$6:AS$37))))))*AS$42</f>
        <v>8.5613715948883531</v>
      </c>
      <c r="AT19" s="87">
        <f>IF('08 (ind)'!AT$1="si",100*(('08 (ind)'!AT17-MIN('08 (ind)'!AT$6:AT$37))/(MAX('08 (ind)'!AT$6:AT$37)-MIN('08 (ind)'!AT$6:AT$37))),ABS(-100+(100*(('08 (ind)'!AT17-MIN('08 (ind)'!AT$6:AT$37))/(MAX('08 (ind)'!AT$6:AT$37)-MIN('08 (ind)'!AT$6:AT$37))))))*AT$42</f>
        <v>0</v>
      </c>
      <c r="AU19" s="87">
        <f>IF('08 (ind)'!AU$1="si",100*(('08 (ind)'!AU17-MIN('08 (ind)'!AU$6:AU$37))/(MAX('08 (ind)'!AU$6:AU$37)-MIN('08 (ind)'!AU$6:AU$37))),ABS(-100+(100*(('08 (ind)'!AU17-MIN('08 (ind)'!AU$6:AU$37))/(MAX('08 (ind)'!AU$6:AU$37)-MIN('08 (ind)'!AU$6:AU$37))))))*AU$42</f>
        <v>11.478680656323249</v>
      </c>
      <c r="AV19" s="87">
        <f>IF('08 (ind)'!AV$1="si",100*(('08 (ind)'!AV17-MIN('08 (ind)'!AV$6:AV$37))/(MAX('08 (ind)'!AV$6:AV$37)-MIN('08 (ind)'!AV$6:AV$37))),ABS(-100+(100*(('08 (ind)'!AV17-MIN('08 (ind)'!AV$6:AV$37))/(MAX('08 (ind)'!AV$6:AV$37)-MIN('08 (ind)'!AV$6:AV$37))))))*AV$42</f>
        <v>14.168110918544196</v>
      </c>
      <c r="AW19" s="87">
        <f>IF('08 (ind)'!AW$1="si",100*(('08 (ind)'!AW17-MIN('08 (ind)'!AW$6:AW$37))/(MAX('08 (ind)'!AW$6:AW$37)-MIN('08 (ind)'!AW$6:AW$37))),ABS(-100+(100*(('08 (ind)'!AW17-MIN('08 (ind)'!AW$6:AW$37))/(MAX('08 (ind)'!AW$6:AW$37)-MIN('08 (ind)'!AW$6:AW$37))))))*AW$42</f>
        <v>3.3980313372231574</v>
      </c>
      <c r="AX19" s="87">
        <f>IF('08 (ind)'!AX$1="si",100*(('08 (ind)'!AX17-MIN('08 (ind)'!AX$6:AX$37))/(MAX('08 (ind)'!AX$6:AX$37)-MIN('08 (ind)'!AX$6:AX$37))),ABS(-100+(100*(('08 (ind)'!AX17-MIN('08 (ind)'!AX$6:AX$37))/(MAX('08 (ind)'!AX$6:AX$37)-MIN('08 (ind)'!AX$6:AX$37))))))*AX$42</f>
        <v>1.4550662543258641</v>
      </c>
      <c r="AY19" s="87">
        <f>IF('08 (ind)'!AY$1="si",100*(('08 (ind)'!AY17-MIN('08 (ind)'!AY$6:AY$37))/(MAX('08 (ind)'!AY$6:AY$37)-MIN('08 (ind)'!AY$6:AY$37))),ABS(-100+(100*(('08 (ind)'!AY17-MIN('08 (ind)'!AY$6:AY$37))/(MAX('08 (ind)'!AY$6:AY$37)-MIN('08 (ind)'!AY$6:AY$37))))))*AY$42</f>
        <v>4.3039954533977243</v>
      </c>
      <c r="AZ19" s="87">
        <f>IF('08 (ind)'!AZ$1="si",100*(('08 (ind)'!AZ17-MIN('08 (ind)'!AZ$6:AZ$37))/(MAX('08 (ind)'!AZ$6:AZ$37)-MIN('08 (ind)'!AZ$6:AZ$37))),ABS(-100+(100*(('08 (ind)'!AZ17-MIN('08 (ind)'!AZ$6:AZ$37))/(MAX('08 (ind)'!AZ$6:AZ$37)-MIN('08 (ind)'!AZ$6:AZ$37))))))*AZ$42</f>
        <v>2.6778674944320904</v>
      </c>
      <c r="BA19" s="87">
        <f>IF('08 (ind)'!BA$1="si",100*(('08 (ind)'!BA17-MIN('08 (ind)'!BA$6:BA$37))/(MAX('08 (ind)'!BA$6:BA$37)-MIN('08 (ind)'!BA$6:BA$37))),ABS(-100+(100*(('08 (ind)'!BA17-MIN('08 (ind)'!BA$6:BA$37))/(MAX('08 (ind)'!BA$6:BA$37)-MIN('08 (ind)'!BA$6:BA$37))))))*BA$42</f>
        <v>0</v>
      </c>
      <c r="BB19" s="87">
        <f>IF('08 (ind)'!BB$1="si",100*(('08 (ind)'!BB17-MIN('08 (ind)'!BB$6:BB$37))/(MAX('08 (ind)'!BB$6:BB$37)-MIN('08 (ind)'!BB$6:BB$37))),ABS(-100+(100*(('08 (ind)'!BB17-MIN('08 (ind)'!BB$6:BB$37))/(MAX('08 (ind)'!BB$6:BB$37)-MIN('08 (ind)'!BB$6:BB$37))))))*BB$42</f>
        <v>8.5231164855948744</v>
      </c>
      <c r="BC19" s="87">
        <f>IF('08 (ind)'!BC$1="si",100*(('08 (ind)'!BC17-MIN('08 (ind)'!BC$6:BC$37))/(MAX('08 (ind)'!BC$6:BC$37)-MIN('08 (ind)'!BC$6:BC$37))),ABS(-100+(100*(('08 (ind)'!BC17-MIN('08 (ind)'!BC$6:BC$37))/(MAX('08 (ind)'!BC$6:BC$37)-MIN('08 (ind)'!BC$6:BC$37))))))*BC$42</f>
        <v>1.8129468051220963</v>
      </c>
      <c r="BD19" s="87">
        <f>IF('08 (ind)'!BD$1="si",100*(('08 (ind)'!BD17-MIN('08 (ind)'!BD$6:BD$37))/(MAX('08 (ind)'!BD$6:BD$37)-MIN('08 (ind)'!BD$6:BD$37))),ABS(-100+(100*(('08 (ind)'!BD17-MIN('08 (ind)'!BD$6:BD$37))/(MAX('08 (ind)'!BD$6:BD$37)-MIN('08 (ind)'!BD$6:BD$37))))))*BD$42</f>
        <v>0.43790650897915107</v>
      </c>
      <c r="BE19" s="87">
        <f>IF('08 (ind)'!BE$1="si",100*(('08 (ind)'!BE17-MIN('08 (ind)'!BE$6:BE$37))/(MAX('08 (ind)'!BE$6:BE$37)-MIN('08 (ind)'!BE$6:BE$37))),ABS(-100+(100*(('08 (ind)'!BE17-MIN('08 (ind)'!BE$6:BE$37))/(MAX('08 (ind)'!BE$6:BE$37)-MIN('08 (ind)'!BE$6:BE$37))))))*BE$42</f>
        <v>0.56756487054692362</v>
      </c>
      <c r="BF19" s="87">
        <f>IF('08 (ind)'!BF$1="si",100*(('08 (ind)'!BF17-MIN('08 (ind)'!BF$6:BF$37))/(MAX('08 (ind)'!BF$6:BF$37)-MIN('08 (ind)'!BF$6:BF$37))),ABS(-100+(100*(('08 (ind)'!BF17-MIN('08 (ind)'!BF$6:BF$37))/(MAX('08 (ind)'!BF$6:BF$37)-MIN('08 (ind)'!BF$6:BF$37))))))*BF$42</f>
        <v>0.88934754891182921</v>
      </c>
      <c r="BG19" s="87">
        <f>IF('08 (ind)'!BG$1="si",100*(('08 (ind)'!BG17-MIN('08 (ind)'!BG$6:BG$37))/(MAX('08 (ind)'!BG$6:BG$37)-MIN('08 (ind)'!BG$6:BG$37))),ABS(-100+(100*(('08 (ind)'!BG17-MIN('08 (ind)'!BG$6:BG$37))/(MAX('08 (ind)'!BG$6:BG$37)-MIN('08 (ind)'!BG$6:BG$37))))))*BG$42</f>
        <v>2.6143139187688527</v>
      </c>
      <c r="BH19" s="87">
        <f>IF('08 (ind)'!BH$1="si",100*(('08 (ind)'!BH17-MIN('08 (ind)'!BH$6:BH$37))/(MAX('08 (ind)'!BH$6:BH$37)-MIN('08 (ind)'!BH$6:BH$37))),ABS(-100+(100*(('08 (ind)'!BH17-MIN('08 (ind)'!BH$6:BH$37))/(MAX('08 (ind)'!BH$6:BH$37)-MIN('08 (ind)'!BH$6:BH$37))))))*BH$42</f>
        <v>0.86812082347869557</v>
      </c>
      <c r="BI19" s="87">
        <f>IF('08 (ind)'!BI$1="si",100*(('08 (ind)'!BI17-MIN('08 (ind)'!BI$6:BI$37))/(MAX('08 (ind)'!BI$6:BI$37)-MIN('08 (ind)'!BI$6:BI$37))),ABS(-100+(100*(('08 (ind)'!BI17-MIN('08 (ind)'!BI$6:BI$37))/(MAX('08 (ind)'!BI$6:BI$37)-MIN('08 (ind)'!BI$6:BI$37))))))*BI$42</f>
        <v>5.4932899467900933</v>
      </c>
      <c r="BJ19" s="87">
        <f>IF('08 (ind)'!BJ$1="si",100*(('08 (ind)'!BJ17-MIN('08 (ind)'!BJ$6:BJ$37))/(MAX('08 (ind)'!BJ$6:BJ$37)-MIN('08 (ind)'!BJ$6:BJ$37))),ABS(-100+(100*(('08 (ind)'!BJ17-MIN('08 (ind)'!BJ$6:BJ$37))/(MAX('08 (ind)'!BJ$6:BJ$37)-MIN('08 (ind)'!BJ$6:BJ$37))))))*BJ$42</f>
        <v>4.5461761280006625E-2</v>
      </c>
      <c r="BK19" s="87">
        <f>IF('08 (ind)'!BK$1="si",100*(('08 (ind)'!BK17-MIN('08 (ind)'!BK$6:BK$37))/(MAX('08 (ind)'!BK$6:BK$37)-MIN('08 (ind)'!BK$6:BK$37))),ABS(-100+(100*(('08 (ind)'!BK17-MIN('08 (ind)'!BK$6:BK$37))/(MAX('08 (ind)'!BK$6:BK$37)-MIN('08 (ind)'!BK$6:BK$37))))))*BK$42</f>
        <v>0.81462286551398622</v>
      </c>
      <c r="BL19" s="87">
        <f>IF('08 (ind)'!BL$1="si",100*(('08 (ind)'!BL17-MIN('08 (ind)'!BL$6:BL$37))/(MAX('08 (ind)'!BL$6:BL$37)-MIN('08 (ind)'!BL$6:BL$37))),ABS(-100+(100*(('08 (ind)'!BL17-MIN('08 (ind)'!BL$6:BL$37))/(MAX('08 (ind)'!BL$6:BL$37)-MIN('08 (ind)'!BL$6:BL$37))))))*BL$42</f>
        <v>3.2165838084651504</v>
      </c>
      <c r="BM19" s="87">
        <f>IF('08 (ind)'!BM$1="si",100*(('08 (ind)'!BM17-MIN('08 (ind)'!BM$6:BM$37))/(MAX('08 (ind)'!BM$6:BM$37)-MIN('08 (ind)'!BM$6:BM$37))),ABS(-100+(100*(('08 (ind)'!BM17-MIN('08 (ind)'!BM$6:BM$37))/(MAX('08 (ind)'!BM$6:BM$37)-MIN('08 (ind)'!BM$6:BM$37))))))*BM$42</f>
        <v>3.073844384120314</v>
      </c>
      <c r="BN19" s="87">
        <f>IF('08 (ind)'!BN$1="si",100*(('08 (ind)'!BN17-MIN('08 (ind)'!BN$6:BN$37))/(MAX('08 (ind)'!BN$6:BN$37)-MIN('08 (ind)'!BN$6:BN$37))),ABS(-100+(100*(('08 (ind)'!BN17-MIN('08 (ind)'!BN$6:BN$37))/(MAX('08 (ind)'!BN$6:BN$37)-MIN('08 (ind)'!BN$6:BN$37))))))*BN$42</f>
        <v>5.8787183334804478</v>
      </c>
      <c r="BO19" s="87">
        <f>IF('08 (ind)'!BO$1="si",100*(('08 (ind)'!BO17-MIN('08 (ind)'!BO$6:BO$37))/(MAX('08 (ind)'!BO$6:BO$37)-MIN('08 (ind)'!BO$6:BO$37))),ABS(-100+(100*(('08 (ind)'!BO17-MIN('08 (ind)'!BO$6:BO$37))/(MAX('08 (ind)'!BO$6:BO$37)-MIN('08 (ind)'!BO$6:BO$37))))))*BO$42</f>
        <v>0.78999944714467862</v>
      </c>
      <c r="BP19" s="87">
        <f>IF('08 (ind)'!BP$1="si",100*(('08 (ind)'!BP17-MIN('08 (ind)'!BP$6:BP$37))/(MAX('08 (ind)'!BP$6:BP$37)-MIN('08 (ind)'!BP$6:BP$37))),ABS(-100+(100*(('08 (ind)'!BP17-MIN('08 (ind)'!BP$6:BP$37))/(MAX('08 (ind)'!BP$6:BP$37)-MIN('08 (ind)'!BP$6:BP$37))))))*BP$42</f>
        <v>0.36933289249406731</v>
      </c>
      <c r="BQ19" s="87">
        <f>IF('08 (ind)'!BQ$1="si",100*(('08 (ind)'!BQ17-MIN('08 (ind)'!BQ$6:BQ$37))/(MAX('08 (ind)'!BQ$6:BQ$37)-MIN('08 (ind)'!BQ$6:BQ$37))),ABS(-100+(100*(('08 (ind)'!BQ17-MIN('08 (ind)'!BQ$6:BQ$37))/(MAX('08 (ind)'!BQ$6:BQ$37)-MIN('08 (ind)'!BQ$6:BQ$37))))))*BQ$42</f>
        <v>1.3284531666960215</v>
      </c>
      <c r="BR19" s="87">
        <f>IF('08 (ind)'!BR$1="si",100*(('08 (ind)'!BR17-MIN('08 (ind)'!BR$6:BR$37))/(MAX('08 (ind)'!BR$6:BR$37)-MIN('08 (ind)'!BR$6:BR$37))),ABS(-100+(100*(('08 (ind)'!BR17-MIN('08 (ind)'!BR$6:BR$37))/(MAX('08 (ind)'!BR$6:BR$37)-MIN('08 (ind)'!BR$6:BR$37))))))*BR$42</f>
        <v>0.25998575923869405</v>
      </c>
      <c r="BS19" s="87">
        <f>IF('08 (ind)'!BS$1="si",100*(('08 (ind)'!BS17-MIN('08 (ind)'!BS$6:BS$37))/(MAX('08 (ind)'!BS$6:BS$37)-MIN('08 (ind)'!BS$6:BS$37))),ABS(-100+(100*(('08 (ind)'!BS17-MIN('08 (ind)'!BS$6:BS$37))/(MAX('08 (ind)'!BS$6:BS$37)-MIN('08 (ind)'!BS$6:BS$37))))))*BS$42</f>
        <v>4.1480694304626029</v>
      </c>
      <c r="BT19" s="75">
        <f>IF('08 (ind)'!BT$1="si",100*(('08 (ind)'!BT17-MIN('08 (ind)'!BT$6:BT$37))/(MAX('08 (ind)'!BT$6:BT$37)-MIN('08 (ind)'!BT$6:BT$37))),ABS(-100+(100*(('08 (ind)'!BT17-MIN('08 (ind)'!BT$6:BT$37))/(MAX('08 (ind)'!BR$6:BR$37)-MIN('08 (ind)'!BT$6:BT$37))))))*BT$42</f>
        <v>4.9294764235680999</v>
      </c>
      <c r="BU19" s="87">
        <f>IF('08 (ind)'!BU$1="si",100*(('08 (ind)'!BU17-MIN('08 (ind)'!BU$6:BU$37))/(MAX('08 (ind)'!BU$6:BU$37)-MIN('08 (ind)'!BU$6:BU$37))),ABS(-100+(100*(('08 (ind)'!BU17-MIN('08 (ind)'!BU$6:BU$37))/(MAX('08 (ind)'!BU$6:BU$37)-MIN('08 (ind)'!BU$6:BU$37))))))*BU$42</f>
        <v>2.9628933763948511</v>
      </c>
      <c r="BV19" s="87">
        <f>IF('08 (ind)'!BV$1="si",100*(('08 (ind)'!BV17-MIN('08 (ind)'!BV$6:BV$37))/(MAX('08 (ind)'!BV$6:BV$37)-MIN('08 (ind)'!BV$6:BV$37))),ABS(-100+(100*(('08 (ind)'!BV17-MIN('08 (ind)'!BV$6:BV$37))/(MAX('08 (ind)'!BV$6:BV$37)-MIN('08 (ind)'!BV$6:BV$37))))))*BV$42</f>
        <v>4.3167742256442896</v>
      </c>
      <c r="BW19" s="87">
        <f>IF('08 (ind)'!BW$1="si",100*(('08 (ind)'!BW17-MIN('08 (ind)'!BW$6:BW$37))/(MAX('08 (ind)'!BW$6:BW$37)-MIN('08 (ind)'!BW$6:BW$37))),ABS(-100+(100*(('08 (ind)'!BW17-MIN('08 (ind)'!BW$6:BW$37))/(MAX('08 (ind)'!BW$6:BW$37)-MIN('08 (ind)'!BW$6:BW$37))))))*BW$42</f>
        <v>5.2067327380435886</v>
      </c>
      <c r="BX19" s="87">
        <f>IF('08 (ind)'!BX$1="si",100*(('08 (ind)'!BX17-MIN('08 (ind)'!BX$6:BX$37))/(MAX('08 (ind)'!BX$6:BX$37)-MIN('08 (ind)'!BX$6:BX$37))),ABS(-100+(100*(('08 (ind)'!BX17-MIN('08 (ind)'!BX$6:BX$37))/(MAX('08 (ind)'!BX$6:BX$37)-MIN('08 (ind)'!BX$6:BX$37))))))*BX$42</f>
        <v>1.2531418767541864</v>
      </c>
      <c r="BY19" s="87">
        <f>IF('08 (ind)'!BY$1="si",100*(('08 (ind)'!BY17-MIN('08 (ind)'!BY$6:BY$37))/(MAX('08 (ind)'!BY$6:BY$37)-MIN('08 (ind)'!BY$6:BY$37))),ABS(-100+(100*(('08 (ind)'!BY17-MIN('08 (ind)'!BY$6:BY$37))/(MAX('08 (ind)'!BY$6:BY$37)-MIN('08 (ind)'!BY$6:BY$37))))))*BY$42</f>
        <v>1.0331165907553355</v>
      </c>
      <c r="BZ19" s="87">
        <f>IF('08 (ind)'!BZ$1="si",100*(('08 (ind)'!BZ17-MIN('08 (ind)'!BZ$6:BZ$37))/(MAX('08 (ind)'!BZ$6:BZ$37)-MIN('08 (ind)'!BZ$6:BZ$37))),ABS(-100+(100*(('08 (ind)'!BZ17-MIN('08 (ind)'!BZ$6:BZ$37))/(MAX('08 (ind)'!BZ$6:BZ$37)-MIN('08 (ind)'!BZ$6:BZ$37))))))*BZ$42</f>
        <v>15.845577262750989</v>
      </c>
      <c r="CA19" s="87">
        <f>IF('08 (ind)'!CA$1="si",100*(('08 (ind)'!CA17-MIN('08 (ind)'!CA$6:CA$37))/(MAX('08 (ind)'!CA$6:CA$37)-MIN('08 (ind)'!CA$6:CA$37))),ABS(-100+(100*(('08 (ind)'!CA17-MIN('08 (ind)'!CA$6:CA$37))/(MAX('08 (ind)'!CA$6:CA$37)-MIN('08 (ind)'!CA$6:CA$37))))))*CA$42</f>
        <v>1.4450341069529593</v>
      </c>
      <c r="CB19" s="87">
        <f>IF('08 (ind)'!CB$1="si",100*(('08 (ind)'!CB17-MIN('08 (ind)'!CB$6:CB$37))/(MAX('08 (ind)'!CB$6:CB$37)-MIN('08 (ind)'!CB$6:CB$37))),ABS(-100+(100*(('08 (ind)'!CB17-MIN('08 (ind)'!CB$6:CB$37))/(MAX('08 (ind)'!CB$6:CB$37)-MIN('08 (ind)'!CB$6:CB$37))))))*CB$42</f>
        <v>3.8203813157816464</v>
      </c>
      <c r="CC19" s="87">
        <f>IF('08 (ind)'!CC$1="si",100*(('08 (ind)'!CC17-MIN('08 (ind)'!CC$6:CC$37))/(MAX('08 (ind)'!CC$6:CC$37)-MIN('08 (ind)'!CC$6:CC$37))),ABS(-100+(100*(('08 (ind)'!CC17-MIN('08 (ind)'!CC$6:CC$37))/(MAX('08 (ind)'!CC$6:CC$37)-MIN('08 (ind)'!CC$6:CC$37))))))*CC$42</f>
        <v>1.901098343089735</v>
      </c>
      <c r="CD19" s="87">
        <f>IF('08 (ind)'!CD$1="si",100*(('08 (ind)'!CD17-MIN('08 (ind)'!CD$6:CD$37))/(MAX('08 (ind)'!CD$6:CD$37)-MIN('08 (ind)'!CD$6:CD$37))),ABS(-100+(100*(('08 (ind)'!CD17-MIN('08 (ind)'!CD$6:CD$37))/(MAX('08 (ind)'!CD$6:CD$37)-MIN('08 (ind)'!CD$6:CD$37))))))*CD$42</f>
        <v>0</v>
      </c>
      <c r="CE19" s="87">
        <f>IF('08 (ind)'!CE$1="si",100*(('08 (ind)'!CE17-MIN('08 (ind)'!CE$6:CE$37))/(MAX('08 (ind)'!CE$6:CE$37)-MIN('08 (ind)'!CE$6:CE$37))),ABS(-100+(100*(('08 (ind)'!CE17-MIN('08 (ind)'!CE$6:CE$37))/(MAX('08 (ind)'!CE$6:CE$37)-MIN('08 (ind)'!CE$6:CE$37))))))*CE$42</f>
        <v>4.8775127982880271</v>
      </c>
      <c r="CF19" s="87">
        <f>IF('08 (ind)'!CF$1="si",100*(('08 (ind)'!CF17-MIN('08 (ind)'!CF$6:CF$37))/(MAX('08 (ind)'!CF$6:CF$37)-MIN('08 (ind)'!CF$6:CF$37))),ABS(-100+(100*(('08 (ind)'!CF17-MIN('08 (ind)'!CF$6:CF$37))/(MAX('08 (ind)'!CF$6:CF$37)-MIN('08 (ind)'!CF$6:CF$37))))))*CF$42</f>
        <v>0</v>
      </c>
      <c r="CG19" s="87">
        <f>IF('08 (ind)'!CG$1="si",100*(('08 (ind)'!CG17-MIN('08 (ind)'!CG$6:CG$37))/(MAX('08 (ind)'!CG$6:CG$37)-MIN('08 (ind)'!CG$6:CG$37))),ABS(-100+(100*(('08 (ind)'!CG17-MIN('08 (ind)'!CG$6:CG$37))/(MAX('08 (ind)'!CG$6:CG$37)-MIN('08 (ind)'!CG$6:CG$37))))))*CG$42</f>
        <v>0.39818549014204757</v>
      </c>
      <c r="CH19" s="87">
        <f>IF('08 (ind)'!CH$1="si",100*(('08 (ind)'!CH17-MIN('08 (ind)'!CH$6:CH$37))/(MAX('08 (ind)'!CH$6:CH$37)-MIN('08 (ind)'!CH$6:CH$37))),ABS(-100+(100*(('08 (ind)'!CH17-MIN('08 (ind)'!CH$6:CH$37))/(MAX('08 (ind)'!CH$6:CH$37)-MIN('08 (ind)'!CH$6:CH$37))))))*CH$42</f>
        <v>1.17959673580848</v>
      </c>
      <c r="CI19" s="87">
        <f>IF('08 (ind)'!CI$1="si",100*(('08 (ind)'!CI17-MIN('08 (ind)'!CI$6:CI$37))/(MAX('08 (ind)'!CI$6:CI$37)-MIN('08 (ind)'!CI$6:CI$37))),ABS(-100+(100*(('08 (ind)'!CI17-MIN('08 (ind)'!CI$6:CI$37))/(MAX('08 (ind)'!CI$6:CI$37)-MIN('08 (ind)'!CI$6:CI$37))))))*CI$42</f>
        <v>0</v>
      </c>
      <c r="CJ19" s="87">
        <f>IF('08 (ind)'!CJ$1="si",100*(('08 (ind)'!CJ17-MIN('08 (ind)'!CJ$6:CJ$37))/(MAX('08 (ind)'!CJ$6:CJ$37)-MIN('08 (ind)'!CJ$6:CJ$37))),ABS(-100+(100*(('08 (ind)'!CJ17-MIN('08 (ind)'!CJ$6:CJ$37))/(MAX('08 (ind)'!CJ$6:CJ$37)-MIN('08 (ind)'!CJ$6:CJ$37))))))*CJ$42</f>
        <v>0.9625638047586329</v>
      </c>
      <c r="CK19" s="87">
        <f>IF('08 (ind)'!CK$1="si",100*(('08 (ind)'!CK17-MIN('08 (ind)'!CK$6:CK$37))/(MAX('08 (ind)'!CK$6:CK$37)-MIN('08 (ind)'!CK$6:CK$37))),ABS(-100+(100*(('08 (ind)'!CK17-MIN('08 (ind)'!CK$6:CK$37))/(MAX('08 (ind)'!CK$6:CK$37)-MIN('08 (ind)'!CK$6:CK$37))))))*CK$42</f>
        <v>0</v>
      </c>
      <c r="CL19" s="87">
        <f>IF('08 (ind)'!CL$1="si",100*(('08 (ind)'!CL17-MIN('08 (ind)'!CL$6:CL$37))/(MAX('08 (ind)'!CL$6:CL$37)-MIN('08 (ind)'!CL$6:CL$37))),ABS(-100+(100*(('08 (ind)'!CL17-MIN('08 (ind)'!CL$6:CL$37))/(MAX('08 (ind)'!CL$6:CL$37)-MIN('08 (ind)'!CL$6:CL$37))))))*CL$42</f>
        <v>3.5566911649651825E-2</v>
      </c>
      <c r="CM19" s="87">
        <f>IF('08 (ind)'!CM$1="si",100*(('08 (ind)'!CM17-MIN('08 (ind)'!CM$6:CM$37))/(MAX('08 (ind)'!CM$6:CM$37)-MIN('08 (ind)'!CM$6:CM$37))),ABS(-100+(100*(('08 (ind)'!CM17-MIN('08 (ind)'!CM$6:CM$37))/(MAX('08 (ind)'!CM$6:CM$37)-MIN('08 (ind)'!CM$6:CM$37))))))*CM$42</f>
        <v>0</v>
      </c>
    </row>
    <row r="20" spans="1:91">
      <c r="A20" s="18" t="s">
        <v>148</v>
      </c>
      <c r="B20" s="87">
        <f>IF('08 (ind)'!B$1="si",100*(('08 (ind)'!B18-MIN('08 (ind)'!B$6:B$37))/(MAX('08 (ind)'!B$6:B$37)-MIN('08 (ind)'!B$6:B$37))),ABS(-100+(100*(('08 (ind)'!B18-MIN('08 (ind)'!B$6:B$37))/(MAX('08 (ind)'!B$6:B$37)-MIN('08 (ind)'!B$6:B$37))))))</f>
        <v>5.8373255602133645</v>
      </c>
      <c r="C20" s="87">
        <f>IF('08 (ind)'!C$1="si",100*(('08 (ind)'!C18-MIN('08 (ind)'!C$6:C$37))/(MAX('08 (ind)'!C$6:C$37)-MIN('08 (ind)'!C$6:C$37))),ABS(-100+(100*(('08 (ind)'!C18-MIN('08 (ind)'!C$6:C$37))/(MAX('08 (ind)'!C$6:C$37)-MIN('08 (ind)'!C$6:C$37))))))</f>
        <v>15.466565945198532</v>
      </c>
      <c r="D20" s="87">
        <f>IF('08 (ind)'!D$1="si",100*(('08 (ind)'!D18-MIN('08 (ind)'!D$6:D$37))/(MAX('08 (ind)'!D$6:D$37)-MIN('08 (ind)'!D$6:D$37))),ABS(-100+(100*(('08 (ind)'!D18-MIN('08 (ind)'!D$6:D$37))/(MAX('08 (ind)'!D$6:D$37)-MIN('08 (ind)'!D$6:D$37))))))*D$42</f>
        <v>10.284910446303254</v>
      </c>
      <c r="E20" s="87">
        <f>IF('08 (ind)'!E$1="si",100*(('08 (ind)'!E18-MIN('08 (ind)'!E$6:E$37))/(MAX('08 (ind)'!E$6:E$37)-MIN('08 (ind)'!E$6:E$37))),ABS(-100+(100*(('08 (ind)'!E18-MIN('08 (ind)'!E$6:E$37))/(MAX('08 (ind)'!E$6:E$37)-MIN('08 (ind)'!E$6:E$37))))))*E$42</f>
        <v>8.4891891074522263</v>
      </c>
      <c r="F20" s="87">
        <f>IF('10 (ind)'!F$1="si",100*(('10 (ind)'!F18-MIN('10 (ind)'!F$6:F$37))/(MAX('10 (ind)'!F$6:F$37)-MIN('10 (ind)'!F$6:F$37))),ABS(-100+(100*(('10 (ind)'!F18-MIN('10 (ind)'!F$6:F$37))/(MAX('10 (ind)'!F$6:F$37)-MIN('10 (ind)'!F$6:F$37))))))*F$42</f>
        <v>8.7460484720758682</v>
      </c>
      <c r="G20" s="87">
        <f>IF('10 (ind)'!G$1="si",100*(('10 (ind)'!G18-MIN('10 (ind)'!G$6:G$37))/(MAX('10 (ind)'!G$6:G$37)-MIN('10 (ind)'!G$6:G$37))),ABS(-100+(100*(('10 (ind)'!G18-MIN('10 (ind)'!G$6:G$37))/(MAX('10 (ind)'!G$6:G$37)-MIN('10 (ind)'!G$6:G$37))))))*G$42</f>
        <v>5.2151238591916558</v>
      </c>
      <c r="H20" s="87">
        <f>IF('10 (ind)'!H$1="si",100*(('10 (ind)'!H18-MIN('10 (ind)'!H$6:H$37))/(MAX('10 (ind)'!H$6:H$37)-MIN('10 (ind)'!H$6:H$37))),ABS(-100+(100*(('10 (ind)'!H18-MIN('10 (ind)'!H$6:H$37))/(MAX('10 (ind)'!H$6:H$37)-MIN('10 (ind)'!H$6:H$37))))))*H$42</f>
        <v>5.0887573964497044</v>
      </c>
      <c r="I20" s="87">
        <f>IF('10 (ind)'!I$1="si",100*(('10 (ind)'!I18-MIN('10 (ind)'!I$6:I$37))/(MAX('10 (ind)'!I$6:I$37)-MIN('10 (ind)'!I$6:I$37))),ABS(-100+(100*(('10 (ind)'!I18-MIN('10 (ind)'!I$6:I$37))/(MAX('10 (ind)'!I$6:I$37)-MIN('10 (ind)'!I$6:I$37))))))*I$42</f>
        <v>1.2499999999999998</v>
      </c>
      <c r="J20" s="87">
        <f>IF('08 (ind)'!J$1="si",100*(('08 (ind)'!J18-MIN('08 (ind)'!J$6:J$37))/(MAX('08 (ind)'!J$6:J$37)-MIN('08 (ind)'!J$6:J$37))),ABS(-100+(100*(('08 (ind)'!J18-MIN('08 (ind)'!J$6:J$37))/(MAX('08 (ind)'!J$6:J$37)-MIN('08 (ind)'!J$6:J$37))))))*J$42</f>
        <v>1.8959695157842555</v>
      </c>
      <c r="K20" s="87">
        <f>IF('08 (ind)'!K$1="si",100*(('08 (ind)'!K18-MIN('08 (ind)'!K$6:K$37))/(MAX('08 (ind)'!K$6:K$37)-MIN('08 (ind)'!K$6:K$37))),ABS(-100+(100*(('08 (ind)'!K18-MIN('08 (ind)'!K$6:K$37))/(MAX('08 (ind)'!K$6:K$37)-MIN('08 (ind)'!K$6:K$37))))))*K$42</f>
        <v>8.8205718414764949</v>
      </c>
      <c r="L20" s="87">
        <f>IF('08 (ind)'!L$1="si",100*(('08 (ind)'!L18-MIN('08 (ind)'!L$6:L$37))/(MAX('08 (ind)'!L$6:L$37)-MIN('08 (ind)'!L$6:L$37))),ABS(-100+(100*(('08 (ind)'!L18-MIN('08 (ind)'!L$6:L$37))/(MAX('08 (ind)'!L$6:L$37)-MIN('08 (ind)'!L$6:L$37))))))*L$42</f>
        <v>7.6377296886792303</v>
      </c>
      <c r="M20" s="87">
        <f>IF('08 (ind)'!M$1="si",100*(('08 (ind)'!M18-MIN('08 (ind)'!M$6:M$37))/(MAX('08 (ind)'!M$6:M$37)-MIN('08 (ind)'!M$6:M$37))),ABS(-100+(100*(('08 (ind)'!M18-MIN('08 (ind)'!M$6:M$37))/(MAX('08 (ind)'!M$6:M$37)-MIN('08 (ind)'!M$6:M$37))))))*M$42</f>
        <v>0.23907369416145127</v>
      </c>
      <c r="N20" s="87">
        <f>IF('08 (ind)'!N$1="si",100*(('08 (ind)'!N18-MIN('08 (ind)'!N$6:N$37))/(MAX('08 (ind)'!N$6:N$37)-MIN('08 (ind)'!N$6:N$37))),ABS(-100+(100*(('08 (ind)'!N18-MIN('08 (ind)'!N$6:N$37))/(MAX('08 (ind)'!N$6:N$37)-MIN('08 (ind)'!N$6:N$37))))))*N$42</f>
        <v>6.1362299929685715</v>
      </c>
      <c r="O20" s="87">
        <f>IF('08 (ind)'!O$1="si",100*(('08 (ind)'!O18-MIN('08 (ind)'!O$6:O$37))/(MAX('08 (ind)'!O$6:O$37)-MIN('08 (ind)'!O$6:O$37))),ABS(-100+(100*(('08 (ind)'!O18-MIN('08 (ind)'!O$6:O$37))/(MAX('08 (ind)'!O$6:O$37)-MIN('08 (ind)'!O$6:O$37))))))*O$42</f>
        <v>7.4713077879351912</v>
      </c>
      <c r="P20" s="87">
        <f>IF('08 (ind)'!P$1="si",100*(('08 (ind)'!P18-MIN('08 (ind)'!P$6:P$37))/(MAX('08 (ind)'!P$6:P$37)-MIN('08 (ind)'!P$6:P$37))),ABS(-100+(100*(('08 (ind)'!P18-MIN('08 (ind)'!P$6:P$37))/(MAX('08 (ind)'!P$6:P$37)-MIN('08 (ind)'!P$6:P$37))))))*P$42</f>
        <v>0.42874753108175906</v>
      </c>
      <c r="Q20" s="87">
        <f>IF('08 (ind)'!Q$1="si",100*(('08 (ind)'!Q18-MIN('08 (ind)'!Q$6:Q$37))/(MAX('08 (ind)'!Q$6:Q$37)-MIN('08 (ind)'!Q$6:Q$37))),ABS(-100+(100*(('08 (ind)'!Q18-MIN('08 (ind)'!Q$6:Q$37))/(MAX('08 (ind)'!Q$6:Q$37)-MIN('08 (ind)'!Q$6:Q$37))))))*Q$42</f>
        <v>0.69468482997372871</v>
      </c>
      <c r="R20" s="87">
        <f>IF('08 (ind)'!R$1="si",100*(('08 (ind)'!R18-MIN('08 (ind)'!R$6:R$37))/(MAX('08 (ind)'!R$6:R$37)-MIN('08 (ind)'!R$6:R$37))),ABS(-100+(100*(('08 (ind)'!R18-MIN('08 (ind)'!R$6:R$37))/(MAX('08 (ind)'!R$6:R$37)-MIN('08 (ind)'!R$6:R$37))))))*R$42</f>
        <v>0.23674319713768557</v>
      </c>
      <c r="S20" s="75">
        <f>ABS(ABS(('08 (ind)'!S18-((MAX('08 (ind)'!S$6:S$37)+MIN('08 (ind)'!S$6:S$37))/2))/(((MAX('08 (ind)'!S$6:S$37)+MIN('08 (ind)'!S$6:S$37))/2)-MAX('08 (ind)'!S$6:S$37))*100)-100)*S$42</f>
        <v>2.9034195133462091</v>
      </c>
      <c r="T20" s="87">
        <f>IF('08 (ind)'!T$1="si",100*(('08 (ind)'!T18-MIN('08 (ind)'!T$6:T$37))/(MAX('08 (ind)'!T$6:T$37)-MIN('08 (ind)'!T$6:T$37))),ABS(-100+(100*(('08 (ind)'!T18-MIN('08 (ind)'!T$6:T$37))/(MAX('08 (ind)'!T$6:T$37)-MIN('08 (ind)'!T$6:T$37))))))*T$42</f>
        <v>0.24827427469222102</v>
      </c>
      <c r="U20" s="87">
        <f>IF('08 (ind)'!U$1="si",100*(('08 (ind)'!U18-MIN('08 (ind)'!U$6:U$37))/(MAX('08 (ind)'!U$6:U$37)-MIN('08 (ind)'!U$6:U$37))),ABS(-100+(100*(('08 (ind)'!U18-MIN('08 (ind)'!U$6:U$37))/(MAX('08 (ind)'!U$6:U$37)-MIN('08 (ind)'!U$6:U$37))))))*U$42</f>
        <v>1.7382226282134936</v>
      </c>
      <c r="V20" s="87">
        <f>IF('08 (ind)'!V$1="si",100*(('08 (ind)'!V18-MIN('08 (ind)'!V$6:V$37))/(MAX('08 (ind)'!V$6:V$37)-MIN('08 (ind)'!V$6:V$37))),ABS(-100+(100*(('08 (ind)'!V18-MIN('08 (ind)'!V$6:V$37))/(MAX('08 (ind)'!V$6:V$37)-MIN('08 (ind)'!V$6:V$37))))))*V$42</f>
        <v>3.7933587742780661</v>
      </c>
      <c r="W20" s="87">
        <f>IF('08 (ind)'!W$1="si",100*(('08 (ind)'!W18-MIN('08 (ind)'!W$6:W$37))/(MAX('08 (ind)'!W$6:W$37)-MIN('08 (ind)'!W$6:W$37))),ABS(-100+(100*(('08 (ind)'!W18-MIN('08 (ind)'!W$6:W$37))/(MAX('08 (ind)'!W$6:W$37)-MIN('08 (ind)'!W$6:W$37))))))*W$42</f>
        <v>3.4946908834378418</v>
      </c>
      <c r="X20" s="87">
        <f>IF('08 (ind)'!X$1="si",100*(('08 (ind)'!X18-MIN('08 (ind)'!X$6:X$37))/(MAX('08 (ind)'!X$6:X$37)-MIN('08 (ind)'!X$6:X$37))),ABS(-100+(100*(('08 (ind)'!X18-MIN('08 (ind)'!X$6:X$37))/(MAX('08 (ind)'!X$6:X$37)-MIN('08 (ind)'!X$6:X$37))))))*X$42</f>
        <v>4.2606746313466717</v>
      </c>
      <c r="Y20" s="87">
        <f>IF('08 (ind)'!Y$1="si",100*(('08 (ind)'!Y18-MIN('08 (ind)'!Y$6:Y$37))/(MAX('08 (ind)'!Y$6:Y$37)-MIN('08 (ind)'!Y$6:Y$37))),ABS(-100+(100*(('08 (ind)'!Y18-MIN('08 (ind)'!Y$6:Y$37))/(MAX('08 (ind)'!Y$6:Y$37)-MIN('08 (ind)'!Y$6:Y$37))))))*Y$42</f>
        <v>4.1558292508266872</v>
      </c>
      <c r="Z20" s="87">
        <f>IF('08 (ind)'!Z$1="si",100*(('08 (ind)'!Z18-MIN('08 (ind)'!Z$6:Z$37))/(MAX('08 (ind)'!Z$6:Z$37)-MIN('08 (ind)'!Z$6:Z$37))),ABS(-100+(100*(('08 (ind)'!Z18-MIN('08 (ind)'!Z$6:Z$37))/(MAX('08 (ind)'!Z$6:Z$37)-MIN('08 (ind)'!Z$6:Z$37))))))*Z$42</f>
        <v>3.0765832778472704</v>
      </c>
      <c r="AA20" s="87">
        <f>IF('08 (ind)'!AA$1="si",100*(('08 (ind)'!AA18-MIN('08 (ind)'!AA$6:AA$37))/(MAX('08 (ind)'!AA$6:AA$37)-MIN('08 (ind)'!AA$6:AA$37))),ABS(-100+(100*(('08 (ind)'!AA18-MIN('08 (ind)'!AA$6:AA$37))/(MAX('08 (ind)'!AA$6:AA$37)-MIN('08 (ind)'!AA$6:AA$37))))))*AA$42</f>
        <v>4.4893359428754565</v>
      </c>
      <c r="AB20" s="87">
        <f>IF('08 (ind)'!AB$1="si",100*(('08 (ind)'!AB18-MIN('08 (ind)'!AB$6:AB$37))/(MAX('08 (ind)'!AB$6:AB$37)-MIN('08 (ind)'!AB$6:AB$37))),ABS(-100+(100*(('08 (ind)'!AB18-MIN('08 (ind)'!AB$6:AB$37))/(MAX('08 (ind)'!AB$6:AB$37)-MIN('08 (ind)'!AB$6:AB$37))))))*AB$42</f>
        <v>2.3680213748315198</v>
      </c>
      <c r="AC20" s="87">
        <f>IF('08 (ind)'!AC$1="si",100*(('08 (ind)'!AC18-MIN('08 (ind)'!AC$6:AC$37))/(MAX('08 (ind)'!AC$6:AC$37)-MIN('08 (ind)'!AC$6:AC$37))),ABS(-100+(100*(('08 (ind)'!AC18-MIN('08 (ind)'!AC$6:AC$37))/(MAX('08 (ind)'!AC$6:AC$37)-MIN('08 (ind)'!AC$6:AC$37))))))*AC$42</f>
        <v>5.142031840545263</v>
      </c>
      <c r="AD20" s="87">
        <f>IF('08 (ind)'!AD$1="si",100*(('08 (ind)'!AD18-MIN('08 (ind)'!AD$6:AD$37))/(MAX('08 (ind)'!AD$6:AD$37)-MIN('08 (ind)'!AD$6:AD$37))),ABS(-100+(100*(('08 (ind)'!AD18-MIN('08 (ind)'!AD$6:AD$37))/(MAX('08 (ind)'!AD$6:AD$37)-MIN('08 (ind)'!AD$6:AD$37))))))*AD$42</f>
        <v>4.4577465015783142</v>
      </c>
      <c r="AE20" s="87">
        <f>IF('08 (ind)'!AE$1="si",100*(('08 (ind)'!AE18-MIN('08 (ind)'!AE$6:AE$37))/(MAX('08 (ind)'!AE$6:AE$37)-MIN('08 (ind)'!AE$6:AE$37))),ABS(-100+(100*(('08 (ind)'!AE18-MIN('08 (ind)'!AE$6:AE$37))/(MAX('08 (ind)'!AE$6:AE$37)-MIN('08 (ind)'!AE$6:AE$37))))))*AE$42</f>
        <v>2.4013833180239099</v>
      </c>
      <c r="AF20" s="87">
        <f>IF('08 (ind)'!AF$1="si",100*(('08 (ind)'!AF18-MIN('08 (ind)'!AF$6:AF$37))/(MAX('08 (ind)'!AF$6:AF$37)-MIN('08 (ind)'!AF$6:AF$37))),ABS(-100+(100*(('08 (ind)'!AF18-MIN('08 (ind)'!AF$6:AF$37))/(MAX('08 (ind)'!AF$6:AF$37)-MIN('08 (ind)'!AF$6:AF$37))))))*AF$42</f>
        <v>4.6580005756146594</v>
      </c>
      <c r="AG20" s="87">
        <f>IF('08 (ind)'!AG$1="si",100*(('08 (ind)'!AG18-MIN('08 (ind)'!AG$6:AG$37))/(MAX('08 (ind)'!AG$6:AG$37)-MIN('08 (ind)'!AG$6:AG$37))),ABS(-100+(100*(('08 (ind)'!AG18-MIN('08 (ind)'!AG$6:AG$37))/(MAX('08 (ind)'!AG$6:AG$37)-MIN('08 (ind)'!AG$6:AG$37))))))*AG$42</f>
        <v>2.6417730238461945</v>
      </c>
      <c r="AH20" s="87">
        <f>IF('08 (ind)'!AH$1="si",100*(('08 (ind)'!AH18-MIN('08 (ind)'!AH$6:AH$37))/(MAX('08 (ind)'!AH$6:AH$37)-MIN('08 (ind)'!AH$6:AH$37))),ABS(-100+(100*(('08 (ind)'!AH18-MIN('08 (ind)'!AH$6:AH$37))/(MAX('08 (ind)'!AH$6:AH$37)-MIN('08 (ind)'!AH$6:AH$37))))))*AH$42</f>
        <v>2.3211488990008342</v>
      </c>
      <c r="AI20" s="87">
        <f>IF('08 (ind)'!AI$1="si",100*(('08 (ind)'!AI18-MIN('08 (ind)'!AI$6:AI$37))/(MAX('08 (ind)'!AI$6:AI$37)-MIN('08 (ind)'!AI$6:AI$37))),ABS(-100+(100*(('08 (ind)'!AI18-MIN('08 (ind)'!AI$6:AI$37))/(MAX('08 (ind)'!AI$6:AI$37)-MIN('08 (ind)'!AI$6:AI$37))))))*AI$42</f>
        <v>7.4322213249042743E-2</v>
      </c>
      <c r="AJ20" s="87">
        <f>IF('08 (ind)'!AJ$1="si",100*(('08 (ind)'!AJ18-MIN('08 (ind)'!AJ$6:AJ$37))/(MAX('08 (ind)'!AJ$6:AJ$37)-MIN('08 (ind)'!AJ$6:AJ$37))),ABS(-100+(100*(('08 (ind)'!AJ18-MIN('08 (ind)'!AJ$6:AJ$37))/(MAX('08 (ind)'!AJ$6:AJ$37)-MIN('08 (ind)'!AJ$6:AJ$37))))))*AJ$42</f>
        <v>6.4131746413380526</v>
      </c>
      <c r="AK20" s="87">
        <f>IF('08 (ind)'!AK$1="si",100*(('08 (ind)'!AK18-MIN('08 (ind)'!AK$6:AK$37))/(MAX('08 (ind)'!AK$6:AK$37)-MIN('08 (ind)'!AK$6:AK$37))),ABS(-100+(100*(('08 (ind)'!AK18-MIN('08 (ind)'!AK$6:AK$37))/(MAX('08 (ind)'!AK$6:AK$37)-MIN('08 (ind)'!AK$6:AK$37))))))*AK$42</f>
        <v>0.1708994890094182</v>
      </c>
      <c r="AL20" s="87">
        <f>IF('08 (ind)'!AL$1="si",100*(('08 (ind)'!AL18-MIN('08 (ind)'!AL$6:AL$37))/(MAX('08 (ind)'!AL$6:AL$37)-MIN('08 (ind)'!AL$6:AL$37))),ABS(-100+(100*(('08 (ind)'!AL18-MIN('08 (ind)'!AL$6:AL$37))/(MAX('08 (ind)'!AL$6:AL$37)-MIN('08 (ind)'!AL$6:AL$37))))))*AL$42</f>
        <v>10.082328160700024</v>
      </c>
      <c r="AM20" s="87">
        <f>IF('08 (ind)'!AM$1="si",100*(('08 (ind)'!AM18-MIN('08 (ind)'!AM$6:AM$37))/(MAX('08 (ind)'!AM$6:AM$37)-MIN('08 (ind)'!AM$6:AM$37))),ABS(-100+(100*(('08 (ind)'!AM18-MIN('08 (ind)'!AM$6:AM$37))/(MAX('08 (ind)'!AM$6:AM$37)-MIN('08 (ind)'!AM$6:AM$37))))))*AM$42</f>
        <v>3.7559185790193936</v>
      </c>
      <c r="AN20" s="87">
        <f>IF('08 (ind)'!AN$1="si",100*(('08 (ind)'!AN18-MIN('08 (ind)'!AN$6:AN$37))/(MAX('08 (ind)'!AN$6:AN$37)-MIN('08 (ind)'!AN$6:AN$37))),ABS(-100+(100*(('08 (ind)'!AN18-MIN('08 (ind)'!AN$6:AN$37))/(MAX('08 (ind)'!AN$6:AN$37)-MIN('08 (ind)'!AN$6:AN$37))))))*AN$42</f>
        <v>6.6501916774870189</v>
      </c>
      <c r="AO20" s="87">
        <f>IF('08 (ind)'!AO$1="si",100*(('08 (ind)'!AO18-MIN('08 (ind)'!AO$6:AO$37))/(MAX('08 (ind)'!AO$6:AO$37)-MIN('08 (ind)'!AO$6:AO$37))),ABS(-100+(100*(('08 (ind)'!AO18-MIN('08 (ind)'!AO$6:AO$37))/(MAX('08 (ind)'!AO$6:AO$37)-MIN('08 (ind)'!AO$6:AO$37))))))*AO$42</f>
        <v>8.777696010357273</v>
      </c>
      <c r="AP20" s="87">
        <f>IF('08 (ind)'!AP$1="si",100*(('08 (ind)'!AP18-MIN('08 (ind)'!AP$6:AP$37))/(MAX('08 (ind)'!AP$6:AP$37)-MIN('08 (ind)'!AP$6:AP$37))),ABS(-100+(100*(('08 (ind)'!AP18-MIN('08 (ind)'!AP$6:AP$37))/(MAX('08 (ind)'!AP$6:AP$37)-MIN('08 (ind)'!AP$6:AP$37))))))*AP$42</f>
        <v>11.104880825000691</v>
      </c>
      <c r="AQ20" s="87">
        <f>IF('08 (ind)'!AQ$1="si",100*(('08 (ind)'!AQ18-MIN('08 (ind)'!AQ$6:AQ$37))/(MAX('08 (ind)'!AQ$6:AQ$37)-MIN('08 (ind)'!AQ$6:AQ$37))),ABS(-100+(100*(('08 (ind)'!AQ18-MIN('08 (ind)'!AQ$6:AQ$37))/(MAX('08 (ind)'!AQ$6:AQ$37)-MIN('08 (ind)'!AQ$6:AQ$37))))))*AQ$42</f>
        <v>0.8609150550779926</v>
      </c>
      <c r="AR20" s="87">
        <f>IF('08 (ind)'!AR$1="si",100*(('08 (ind)'!AR18-MIN('08 (ind)'!AR$6:AR$37))/(MAX('08 (ind)'!AR$6:AR$37)-MIN('08 (ind)'!AR$6:AR$37))),ABS(-100+(100*(('08 (ind)'!AR18-MIN('08 (ind)'!AR$6:AR$37))/(MAX('08 (ind)'!AR$6:AR$37)-MIN('08 (ind)'!AR$6:AR$37))))))*AR$42</f>
        <v>2.7500534653334308</v>
      </c>
      <c r="AS20" s="87">
        <f>IF('08 (ind)'!AS$1="si",100*(('08 (ind)'!AS18-MIN('08 (ind)'!AS$6:AS$37))/(MAX('08 (ind)'!AS$6:AS$37)-MIN('08 (ind)'!AS$6:AS$37))),ABS(-100+(100*(('08 (ind)'!AS18-MIN('08 (ind)'!AS$6:AS$37))/(MAX('08 (ind)'!AS$6:AS$37)-MIN('08 (ind)'!AS$6:AS$37))))))*AS$42</f>
        <v>6.9056346354995668</v>
      </c>
      <c r="AT20" s="87">
        <f>IF('08 (ind)'!AT$1="si",100*(('08 (ind)'!AT18-MIN('08 (ind)'!AT$6:AT$37))/(MAX('08 (ind)'!AT$6:AT$37)-MIN('08 (ind)'!AT$6:AT$37))),ABS(-100+(100*(('08 (ind)'!AT18-MIN('08 (ind)'!AT$6:AT$37))/(MAX('08 (ind)'!AT$6:AT$37)-MIN('08 (ind)'!AT$6:AT$37))))))*AT$42</f>
        <v>0</v>
      </c>
      <c r="AU20" s="87">
        <f>IF('08 (ind)'!AU$1="si",100*(('08 (ind)'!AU18-MIN('08 (ind)'!AU$6:AU$37))/(MAX('08 (ind)'!AU$6:AU$37)-MIN('08 (ind)'!AU$6:AU$37))),ABS(-100+(100*(('08 (ind)'!AU18-MIN('08 (ind)'!AU$6:AU$37))/(MAX('08 (ind)'!AU$6:AU$37)-MIN('08 (ind)'!AU$6:AU$37))))))*AU$42</f>
        <v>4.3252595155709344</v>
      </c>
      <c r="AV20" s="87">
        <f>IF('08 (ind)'!AV$1="si",100*(('08 (ind)'!AV18-MIN('08 (ind)'!AV$6:AV$37))/(MAX('08 (ind)'!AV$6:AV$37)-MIN('08 (ind)'!AV$6:AV$37))),ABS(-100+(100*(('08 (ind)'!AV18-MIN('08 (ind)'!AV$6:AV$37))/(MAX('08 (ind)'!AV$6:AV$37)-MIN('08 (ind)'!AV$6:AV$37))))))*AV$42</f>
        <v>24.653379549393414</v>
      </c>
      <c r="AW20" s="87">
        <f>IF('08 (ind)'!AW$1="si",100*(('08 (ind)'!AW18-MIN('08 (ind)'!AW$6:AW$37))/(MAX('08 (ind)'!AW$6:AW$37)-MIN('08 (ind)'!AW$6:AW$37))),ABS(-100+(100*(('08 (ind)'!AW18-MIN('08 (ind)'!AW$6:AW$37))/(MAX('08 (ind)'!AW$6:AW$37)-MIN('08 (ind)'!AW$6:AW$37))))))*AW$42</f>
        <v>3.2065237907611581</v>
      </c>
      <c r="AX20" s="87">
        <f>IF('08 (ind)'!AX$1="si",100*(('08 (ind)'!AX18-MIN('08 (ind)'!AX$6:AX$37))/(MAX('08 (ind)'!AX$6:AX$37)-MIN('08 (ind)'!AX$6:AX$37))),ABS(-100+(100*(('08 (ind)'!AX18-MIN('08 (ind)'!AX$6:AX$37))/(MAX('08 (ind)'!AX$6:AX$37)-MIN('08 (ind)'!AX$6:AX$37))))))*AX$42</f>
        <v>1.3611415800129951</v>
      </c>
      <c r="AY20" s="87">
        <f>IF('08 (ind)'!AY$1="si",100*(('08 (ind)'!AY18-MIN('08 (ind)'!AY$6:AY$37))/(MAX('08 (ind)'!AY$6:AY$37)-MIN('08 (ind)'!AY$6:AY$37))),ABS(-100+(100*(('08 (ind)'!AY18-MIN('08 (ind)'!AY$6:AY$37))/(MAX('08 (ind)'!AY$6:AY$37)-MIN('08 (ind)'!AY$6:AY$37))))))*AY$42</f>
        <v>6.1443245438160679</v>
      </c>
      <c r="AZ20" s="87">
        <f>IF('08 (ind)'!AZ$1="si",100*(('08 (ind)'!AZ18-MIN('08 (ind)'!AZ$6:AZ$37))/(MAX('08 (ind)'!AZ$6:AZ$37)-MIN('08 (ind)'!AZ$6:AZ$37))),ABS(-100+(100*(('08 (ind)'!AZ18-MIN('08 (ind)'!AZ$6:AZ$37))/(MAX('08 (ind)'!AZ$6:AZ$37)-MIN('08 (ind)'!AZ$6:AZ$37))))))*AZ$42</f>
        <v>2.7723394952948701</v>
      </c>
      <c r="BA20" s="87">
        <f>IF('08 (ind)'!BA$1="si",100*(('08 (ind)'!BA18-MIN('08 (ind)'!BA$6:BA$37))/(MAX('08 (ind)'!BA$6:BA$37)-MIN('08 (ind)'!BA$6:BA$37))),ABS(-100+(100*(('08 (ind)'!BA18-MIN('08 (ind)'!BA$6:BA$37))/(MAX('08 (ind)'!BA$6:BA$37)-MIN('08 (ind)'!BA$6:BA$37))))))*BA$42</f>
        <v>1.0547318208662591</v>
      </c>
      <c r="BB20" s="87">
        <f>IF('08 (ind)'!BB$1="si",100*(('08 (ind)'!BB18-MIN('08 (ind)'!BB$6:BB$37))/(MAX('08 (ind)'!BB$6:BB$37)-MIN('08 (ind)'!BB$6:BB$37))),ABS(-100+(100*(('08 (ind)'!BB18-MIN('08 (ind)'!BB$6:BB$37))/(MAX('08 (ind)'!BB$6:BB$37)-MIN('08 (ind)'!BB$6:BB$37))))))*BB$42</f>
        <v>5.3853411854140125</v>
      </c>
      <c r="BC20" s="87">
        <f>IF('08 (ind)'!BC$1="si",100*(('08 (ind)'!BC18-MIN('08 (ind)'!BC$6:BC$37))/(MAX('08 (ind)'!BC$6:BC$37)-MIN('08 (ind)'!BC$6:BC$37))),ABS(-100+(100*(('08 (ind)'!BC18-MIN('08 (ind)'!BC$6:BC$37))/(MAX('08 (ind)'!BC$6:BC$37)-MIN('08 (ind)'!BC$6:BC$37))))))*BC$42</f>
        <v>1.7404842913906946</v>
      </c>
      <c r="BD20" s="87">
        <f>IF('08 (ind)'!BD$1="si",100*(('08 (ind)'!BD18-MIN('08 (ind)'!BD$6:BD$37))/(MAX('08 (ind)'!BD$6:BD$37)-MIN('08 (ind)'!BD$6:BD$37))),ABS(-100+(100*(('08 (ind)'!BD18-MIN('08 (ind)'!BD$6:BD$37))/(MAX('08 (ind)'!BD$6:BD$37)-MIN('08 (ind)'!BD$6:BD$37))))))*BD$42</f>
        <v>0.33487362791135322</v>
      </c>
      <c r="BE20" s="87">
        <f>IF('08 (ind)'!BE$1="si",100*(('08 (ind)'!BE18-MIN('08 (ind)'!BE$6:BE$37))/(MAX('08 (ind)'!BE$6:BE$37)-MIN('08 (ind)'!BE$6:BE$37))),ABS(-100+(100*(('08 (ind)'!BE18-MIN('08 (ind)'!BE$6:BE$37))/(MAX('08 (ind)'!BE$6:BE$37)-MIN('08 (ind)'!BE$6:BE$37))))))*BE$42</f>
        <v>3.7188205697029795</v>
      </c>
      <c r="BF20" s="87">
        <f>IF('08 (ind)'!BF$1="si",100*(('08 (ind)'!BF18-MIN('08 (ind)'!BF$6:BF$37))/(MAX('08 (ind)'!BF$6:BF$37)-MIN('08 (ind)'!BF$6:BF$37))),ABS(-100+(100*(('08 (ind)'!BF18-MIN('08 (ind)'!BF$6:BF$37))/(MAX('08 (ind)'!BF$6:BF$37)-MIN('08 (ind)'!BF$6:BF$37))))))*BF$42</f>
        <v>1.3075626920371959E-2</v>
      </c>
      <c r="BG20" s="87">
        <f>IF('08 (ind)'!BG$1="si",100*(('08 (ind)'!BG18-MIN('08 (ind)'!BG$6:BG$37))/(MAX('08 (ind)'!BG$6:BG$37)-MIN('08 (ind)'!BG$6:BG$37))),ABS(-100+(100*(('08 (ind)'!BG18-MIN('08 (ind)'!BG$6:BG$37))/(MAX('08 (ind)'!BG$6:BG$37)-MIN('08 (ind)'!BG$6:BG$37))))))*BG$42</f>
        <v>2.176627869772271</v>
      </c>
      <c r="BH20" s="87">
        <f>IF('08 (ind)'!BH$1="si",100*(('08 (ind)'!BH18-MIN('08 (ind)'!BH$6:BH$37))/(MAX('08 (ind)'!BH$6:BH$37)-MIN('08 (ind)'!BH$6:BH$37))),ABS(-100+(100*(('08 (ind)'!BH18-MIN('08 (ind)'!BH$6:BH$37))/(MAX('08 (ind)'!BH$6:BH$37)-MIN('08 (ind)'!BH$6:BH$37))))))*BH$42</f>
        <v>1.9691428152866164</v>
      </c>
      <c r="BI20" s="87">
        <f>IF('08 (ind)'!BI$1="si",100*(('08 (ind)'!BI18-MIN('08 (ind)'!BI$6:BI$37))/(MAX('08 (ind)'!BI$6:BI$37)-MIN('08 (ind)'!BI$6:BI$37))),ABS(-100+(100*(('08 (ind)'!BI18-MIN('08 (ind)'!BI$6:BI$37))/(MAX('08 (ind)'!BI$6:BI$37)-MIN('08 (ind)'!BI$6:BI$37))))))*BI$42</f>
        <v>5.8155026508701901</v>
      </c>
      <c r="BJ20" s="87">
        <f>IF('08 (ind)'!BJ$1="si",100*(('08 (ind)'!BJ18-MIN('08 (ind)'!BJ$6:BJ$37))/(MAX('08 (ind)'!BJ$6:BJ$37)-MIN('08 (ind)'!BJ$6:BJ$37))),ABS(-100+(100*(('08 (ind)'!BJ18-MIN('08 (ind)'!BJ$6:BJ$37))/(MAX('08 (ind)'!BJ$6:BJ$37)-MIN('08 (ind)'!BJ$6:BJ$37))))))*BJ$42</f>
        <v>0</v>
      </c>
      <c r="BK20" s="87">
        <f>IF('08 (ind)'!BK$1="si",100*(('08 (ind)'!BK18-MIN('08 (ind)'!BK$6:BK$37))/(MAX('08 (ind)'!BK$6:BK$37)-MIN('08 (ind)'!BK$6:BK$37))),ABS(-100+(100*(('08 (ind)'!BK18-MIN('08 (ind)'!BK$6:BK$37))/(MAX('08 (ind)'!BK$6:BK$37)-MIN('08 (ind)'!BK$6:BK$37))))))*BK$42</f>
        <v>0</v>
      </c>
      <c r="BL20" s="87">
        <f>IF('08 (ind)'!BL$1="si",100*(('08 (ind)'!BL18-MIN('08 (ind)'!BL$6:BL$37))/(MAX('08 (ind)'!BL$6:BL$37)-MIN('08 (ind)'!BL$6:BL$37))),ABS(-100+(100*(('08 (ind)'!BL18-MIN('08 (ind)'!BL$6:BL$37))/(MAX('08 (ind)'!BL$6:BL$37)-MIN('08 (ind)'!BL$6:BL$37))))))*BL$42</f>
        <v>0</v>
      </c>
      <c r="BM20" s="87">
        <f>IF('08 (ind)'!BM$1="si",100*(('08 (ind)'!BM18-MIN('08 (ind)'!BM$6:BM$37))/(MAX('08 (ind)'!BM$6:BM$37)-MIN('08 (ind)'!BM$6:BM$37))),ABS(-100+(100*(('08 (ind)'!BM18-MIN('08 (ind)'!BM$6:BM$37))/(MAX('08 (ind)'!BM$6:BM$37)-MIN('08 (ind)'!BM$6:BM$37))))))*BM$42</f>
        <v>0.98877805190375501</v>
      </c>
      <c r="BN20" s="87">
        <f>IF('08 (ind)'!BN$1="si",100*(('08 (ind)'!BN18-MIN('08 (ind)'!BN$6:BN$37))/(MAX('08 (ind)'!BN$6:BN$37)-MIN('08 (ind)'!BN$6:BN$37))),ABS(-100+(100*(('08 (ind)'!BN18-MIN('08 (ind)'!BN$6:BN$37))/(MAX('08 (ind)'!BN$6:BN$37)-MIN('08 (ind)'!BN$6:BN$37))))))*BN$42</f>
        <v>1.6537135607775313</v>
      </c>
      <c r="BO20" s="87">
        <f>IF('08 (ind)'!BO$1="si",100*(('08 (ind)'!BO18-MIN('08 (ind)'!BO$6:BO$37))/(MAX('08 (ind)'!BO$6:BO$37)-MIN('08 (ind)'!BO$6:BO$37))),ABS(-100+(100*(('08 (ind)'!BO18-MIN('08 (ind)'!BO$6:BO$37))/(MAX('08 (ind)'!BO$6:BO$37)-MIN('08 (ind)'!BO$6:BO$37))))))*BO$42</f>
        <v>0.57268111473414895</v>
      </c>
      <c r="BP20" s="87">
        <f>IF('08 (ind)'!BP$1="si",100*(('08 (ind)'!BP18-MIN('08 (ind)'!BP$6:BP$37))/(MAX('08 (ind)'!BP$6:BP$37)-MIN('08 (ind)'!BP$6:BP$37))),ABS(-100+(100*(('08 (ind)'!BP18-MIN('08 (ind)'!BP$6:BP$37))/(MAX('08 (ind)'!BP$6:BP$37)-MIN('08 (ind)'!BP$6:BP$37))))))*BP$42</f>
        <v>0.54810400324839914</v>
      </c>
      <c r="BQ20" s="87">
        <f>IF('08 (ind)'!BQ$1="si",100*(('08 (ind)'!BQ18-MIN('08 (ind)'!BQ$6:BQ$37))/(MAX('08 (ind)'!BQ$6:BQ$37)-MIN('08 (ind)'!BQ$6:BQ$37))),ABS(-100+(100*(('08 (ind)'!BQ18-MIN('08 (ind)'!BQ$6:BQ$37))/(MAX('08 (ind)'!BQ$6:BQ$37)-MIN('08 (ind)'!BQ$6:BQ$37))))))*BQ$42</f>
        <v>1.1716444062819604</v>
      </c>
      <c r="BR20" s="87">
        <f>IF('08 (ind)'!BR$1="si",100*(('08 (ind)'!BR18-MIN('08 (ind)'!BR$6:BR$37))/(MAX('08 (ind)'!BR$6:BR$37)-MIN('08 (ind)'!BR$6:BR$37))),ABS(-100+(100*(('08 (ind)'!BR18-MIN('08 (ind)'!BR$6:BR$37))/(MAX('08 (ind)'!BR$6:BR$37)-MIN('08 (ind)'!BR$6:BR$37))))))*BR$42</f>
        <v>0.39652315955234074</v>
      </c>
      <c r="BS20" s="87">
        <f>IF('08 (ind)'!BS$1="si",100*(('08 (ind)'!BS18-MIN('08 (ind)'!BS$6:BS$37))/(MAX('08 (ind)'!BS$6:BS$37)-MIN('08 (ind)'!BS$6:BS$37))),ABS(-100+(100*(('08 (ind)'!BS18-MIN('08 (ind)'!BS$6:BS$37))/(MAX('08 (ind)'!BS$6:BS$37)-MIN('08 (ind)'!BS$6:BS$37))))))*BS$42</f>
        <v>3.9694696682825579</v>
      </c>
      <c r="BT20" s="75">
        <f>IF('08 (ind)'!BT$1="si",100*(('08 (ind)'!BT18-MIN('08 (ind)'!BT$6:BT$37))/(MAX('08 (ind)'!BT$6:BT$37)-MIN('08 (ind)'!BT$6:BT$37))),ABS(-100+(100*(('08 (ind)'!BT18-MIN('08 (ind)'!BT$6:BT$37))/(MAX('08 (ind)'!BR$6:BR$37)-MIN('08 (ind)'!BT$6:BT$37))))))*BT$42</f>
        <v>4.9164387909880016</v>
      </c>
      <c r="BU20" s="87">
        <f>IF('08 (ind)'!BU$1="si",100*(('08 (ind)'!BU18-MIN('08 (ind)'!BU$6:BU$37))/(MAX('08 (ind)'!BU$6:BU$37)-MIN('08 (ind)'!BU$6:BU$37))),ABS(-100+(100*(('08 (ind)'!BU18-MIN('08 (ind)'!BU$6:BU$37))/(MAX('08 (ind)'!BU$6:BU$37)-MIN('08 (ind)'!BU$6:BU$37))))))*BU$42</f>
        <v>5.4802043380450485</v>
      </c>
      <c r="BV20" s="87">
        <f>IF('08 (ind)'!BV$1="si",100*(('08 (ind)'!BV18-MIN('08 (ind)'!BV$6:BV$37))/(MAX('08 (ind)'!BV$6:BV$37)-MIN('08 (ind)'!BV$6:BV$37))),ABS(-100+(100*(('08 (ind)'!BV18-MIN('08 (ind)'!BV$6:BV$37))/(MAX('08 (ind)'!BV$6:BV$37)-MIN('08 (ind)'!BV$6:BV$37))))))*BV$42</f>
        <v>4.0373426549116003</v>
      </c>
      <c r="BW20" s="87">
        <f>IF('08 (ind)'!BW$1="si",100*(('08 (ind)'!BW18-MIN('08 (ind)'!BW$6:BW$37))/(MAX('08 (ind)'!BW$6:BW$37)-MIN('08 (ind)'!BW$6:BW$37))),ABS(-100+(100*(('08 (ind)'!BW18-MIN('08 (ind)'!BW$6:BW$37))/(MAX('08 (ind)'!BW$6:BW$37)-MIN('08 (ind)'!BW$6:BW$37))))))*BW$42</f>
        <v>3.6446400238300352</v>
      </c>
      <c r="BX20" s="87">
        <f>IF('08 (ind)'!BX$1="si",100*(('08 (ind)'!BX18-MIN('08 (ind)'!BX$6:BX$37))/(MAX('08 (ind)'!BX$6:BX$37)-MIN('08 (ind)'!BX$6:BX$37))),ABS(-100+(100*(('08 (ind)'!BX18-MIN('08 (ind)'!BX$6:BX$37))/(MAX('08 (ind)'!BX$6:BX$37)-MIN('08 (ind)'!BX$6:BX$37))))))*BX$42</f>
        <v>1.6975441407756693</v>
      </c>
      <c r="BY20" s="87">
        <f>IF('08 (ind)'!BY$1="si",100*(('08 (ind)'!BY18-MIN('08 (ind)'!BY$6:BY$37))/(MAX('08 (ind)'!BY$6:BY$37)-MIN('08 (ind)'!BY$6:BY$37))),ABS(-100+(100*(('08 (ind)'!BY18-MIN('08 (ind)'!BY$6:BY$37))/(MAX('08 (ind)'!BY$6:BY$37)-MIN('08 (ind)'!BY$6:BY$37))))))*BY$42</f>
        <v>0.36868785426164119</v>
      </c>
      <c r="BZ20" s="87">
        <f>IF('08 (ind)'!BZ$1="si",100*(('08 (ind)'!BZ18-MIN('08 (ind)'!BZ$6:BZ$37))/(MAX('08 (ind)'!BZ$6:BZ$37)-MIN('08 (ind)'!BZ$6:BZ$37))),ABS(-100+(100*(('08 (ind)'!BZ18-MIN('08 (ind)'!BZ$6:BZ$37))/(MAX('08 (ind)'!BZ$6:BZ$37)-MIN('08 (ind)'!BZ$6:BZ$37))))))*BZ$42</f>
        <v>16.322960782393036</v>
      </c>
      <c r="CA20" s="87">
        <f>IF('08 (ind)'!CA$1="si",100*(('08 (ind)'!CA18-MIN('08 (ind)'!CA$6:CA$37))/(MAX('08 (ind)'!CA$6:CA$37)-MIN('08 (ind)'!CA$6:CA$37))),ABS(-100+(100*(('08 (ind)'!CA18-MIN('08 (ind)'!CA$6:CA$37))/(MAX('08 (ind)'!CA$6:CA$37)-MIN('08 (ind)'!CA$6:CA$37))))))*CA$42</f>
        <v>1.6758807493411614</v>
      </c>
      <c r="CB20" s="87">
        <f>IF('08 (ind)'!CB$1="si",100*(('08 (ind)'!CB18-MIN('08 (ind)'!CB$6:CB$37))/(MAX('08 (ind)'!CB$6:CB$37)-MIN('08 (ind)'!CB$6:CB$37))),ABS(-100+(100*(('08 (ind)'!CB18-MIN('08 (ind)'!CB$6:CB$37))/(MAX('08 (ind)'!CB$6:CB$37)-MIN('08 (ind)'!CB$6:CB$37))))))*CB$42</f>
        <v>4.1387464254301163</v>
      </c>
      <c r="CC20" s="87">
        <f>IF('08 (ind)'!CC$1="si",100*(('08 (ind)'!CC18-MIN('08 (ind)'!CC$6:CC$37))/(MAX('08 (ind)'!CC$6:CC$37)-MIN('08 (ind)'!CC$6:CC$37))),ABS(-100+(100*(('08 (ind)'!CC18-MIN('08 (ind)'!CC$6:CC$37))/(MAX('08 (ind)'!CC$6:CC$37)-MIN('08 (ind)'!CC$6:CC$37))))))*CC$42</f>
        <v>4.3499485333385897</v>
      </c>
      <c r="CD20" s="87">
        <f>IF('08 (ind)'!CD$1="si",100*(('08 (ind)'!CD18-MIN('08 (ind)'!CD$6:CD$37))/(MAX('08 (ind)'!CD$6:CD$37)-MIN('08 (ind)'!CD$6:CD$37))),ABS(-100+(100*(('08 (ind)'!CD18-MIN('08 (ind)'!CD$6:CD$37))/(MAX('08 (ind)'!CD$6:CD$37)-MIN('08 (ind)'!CD$6:CD$37))))))*CD$42</f>
        <v>0.90545548734922976</v>
      </c>
      <c r="CE20" s="87">
        <f>IF('08 (ind)'!CE$1="si",100*(('08 (ind)'!CE18-MIN('08 (ind)'!CE$6:CE$37))/(MAX('08 (ind)'!CE$6:CE$37)-MIN('08 (ind)'!CE$6:CE$37))),ABS(-100+(100*(('08 (ind)'!CE18-MIN('08 (ind)'!CE$6:CE$37))/(MAX('08 (ind)'!CE$6:CE$37)-MIN('08 (ind)'!CE$6:CE$37))))))*CE$42</f>
        <v>0.40139439240686914</v>
      </c>
      <c r="CF20" s="87">
        <f>IF('08 (ind)'!CF$1="si",100*(('08 (ind)'!CF18-MIN('08 (ind)'!CF$6:CF$37))/(MAX('08 (ind)'!CF$6:CF$37)-MIN('08 (ind)'!CF$6:CF$37))),ABS(-100+(100*(('08 (ind)'!CF18-MIN('08 (ind)'!CF$6:CF$37))/(MAX('08 (ind)'!CF$6:CF$37)-MIN('08 (ind)'!CF$6:CF$37))))))*CF$42</f>
        <v>1.1110053044818147</v>
      </c>
      <c r="CG20" s="87">
        <f>IF('08 (ind)'!CG$1="si",100*(('08 (ind)'!CG18-MIN('08 (ind)'!CG$6:CG$37))/(MAX('08 (ind)'!CG$6:CG$37)-MIN('08 (ind)'!CG$6:CG$37))),ABS(-100+(100*(('08 (ind)'!CG18-MIN('08 (ind)'!CG$6:CG$37))/(MAX('08 (ind)'!CG$6:CG$37)-MIN('08 (ind)'!CG$6:CG$37))))))*CG$42</f>
        <v>0.84613855552085915</v>
      </c>
      <c r="CH20" s="87">
        <f>IF('08 (ind)'!CH$1="si",100*(('08 (ind)'!CH18-MIN('08 (ind)'!CH$6:CH$37))/(MAX('08 (ind)'!CH$6:CH$37)-MIN('08 (ind)'!CH$6:CH$37))),ABS(-100+(100*(('08 (ind)'!CH18-MIN('08 (ind)'!CH$6:CH$37))/(MAX('08 (ind)'!CH$6:CH$37)-MIN('08 (ind)'!CH$6:CH$37))))))*CH$42</f>
        <v>2.7867462324928032</v>
      </c>
      <c r="CI20" s="87">
        <f>IF('08 (ind)'!CI$1="si",100*(('08 (ind)'!CI18-MIN('08 (ind)'!CI$6:CI$37))/(MAX('08 (ind)'!CI$6:CI$37)-MIN('08 (ind)'!CI$6:CI$37))),ABS(-100+(100*(('08 (ind)'!CI18-MIN('08 (ind)'!CI$6:CI$37))/(MAX('08 (ind)'!CI$6:CI$37)-MIN('08 (ind)'!CI$6:CI$37))))))*CI$42</f>
        <v>6.6256874979281433</v>
      </c>
      <c r="CJ20" s="87">
        <f>IF('08 (ind)'!CJ$1="si",100*(('08 (ind)'!CJ18-MIN('08 (ind)'!CJ$6:CJ$37))/(MAX('08 (ind)'!CJ$6:CJ$37)-MIN('08 (ind)'!CJ$6:CJ$37))),ABS(-100+(100*(('08 (ind)'!CJ18-MIN('08 (ind)'!CJ$6:CJ$37))/(MAX('08 (ind)'!CJ$6:CJ$37)-MIN('08 (ind)'!CJ$6:CJ$37))))))*CJ$42</f>
        <v>7.7907477451532952</v>
      </c>
      <c r="CK20" s="87">
        <f>IF('08 (ind)'!CK$1="si",100*(('08 (ind)'!CK18-MIN('08 (ind)'!CK$6:CK$37))/(MAX('08 (ind)'!CK$6:CK$37)-MIN('08 (ind)'!CK$6:CK$37))),ABS(-100+(100*(('08 (ind)'!CK18-MIN('08 (ind)'!CK$6:CK$37))/(MAX('08 (ind)'!CK$6:CK$37)-MIN('08 (ind)'!CK$6:CK$37))))))*CK$42</f>
        <v>0.45683076037127318</v>
      </c>
      <c r="CL20" s="87">
        <f>IF('08 (ind)'!CL$1="si",100*(('08 (ind)'!CL18-MIN('08 (ind)'!CL$6:CL$37))/(MAX('08 (ind)'!CL$6:CL$37)-MIN('08 (ind)'!CL$6:CL$37))),ABS(-100+(100*(('08 (ind)'!CL18-MIN('08 (ind)'!CL$6:CL$37))/(MAX('08 (ind)'!CL$6:CL$37)-MIN('08 (ind)'!CL$6:CL$37))))))*CL$42</f>
        <v>2.6508791577457034</v>
      </c>
      <c r="CM20" s="87">
        <f>IF('08 (ind)'!CM$1="si",100*(('08 (ind)'!CM18-MIN('08 (ind)'!CM$6:CM$37))/(MAX('08 (ind)'!CM$6:CM$37)-MIN('08 (ind)'!CM$6:CM$37))),ABS(-100+(100*(('08 (ind)'!CM18-MIN('08 (ind)'!CM$6:CM$37))/(MAX('08 (ind)'!CM$6:CM$37)-MIN('08 (ind)'!CM$6:CM$37))))))*CM$42</f>
        <v>3.2178599247698445</v>
      </c>
    </row>
    <row r="21" spans="1:91">
      <c r="A21" s="18" t="s">
        <v>149</v>
      </c>
      <c r="B21" s="87">
        <f>IF('08 (ind)'!B$1="si",100*(('08 (ind)'!B19-MIN('08 (ind)'!B$6:B$37))/(MAX('08 (ind)'!B$6:B$37)-MIN('08 (ind)'!B$6:B$37))),ABS(-100+(100*(('08 (ind)'!B19-MIN('08 (ind)'!B$6:B$37))/(MAX('08 (ind)'!B$6:B$37)-MIN('08 (ind)'!B$6:B$37))))))</f>
        <v>27.225882662320888</v>
      </c>
      <c r="C21" s="87">
        <f>IF('08 (ind)'!C$1="si",100*(('08 (ind)'!C19-MIN('08 (ind)'!C$6:C$37))/(MAX('08 (ind)'!C$6:C$37)-MIN('08 (ind)'!C$6:C$37))),ABS(-100+(100*(('08 (ind)'!C19-MIN('08 (ind)'!C$6:C$37))/(MAX('08 (ind)'!C$6:C$37)-MIN('08 (ind)'!C$6:C$37))))))</f>
        <v>45.175571374477911</v>
      </c>
      <c r="D21" s="87">
        <f>IF('08 (ind)'!D$1="si",100*(('08 (ind)'!D19-MIN('08 (ind)'!D$6:D$37))/(MAX('08 (ind)'!D$6:D$37)-MIN('08 (ind)'!D$6:D$37))),ABS(-100+(100*(('08 (ind)'!D19-MIN('08 (ind)'!D$6:D$37))/(MAX('08 (ind)'!D$6:D$37)-MIN('08 (ind)'!D$6:D$37))))))*D$42</f>
        <v>12.379984853469717</v>
      </c>
      <c r="E21" s="87">
        <f>IF('08 (ind)'!E$1="si",100*(('08 (ind)'!E19-MIN('08 (ind)'!E$6:E$37))/(MAX('08 (ind)'!E$6:E$37)-MIN('08 (ind)'!E$6:E$37))),ABS(-100+(100*(('08 (ind)'!E19-MIN('08 (ind)'!E$6:E$37))/(MAX('08 (ind)'!E$6:E$37)-MIN('08 (ind)'!E$6:E$37))))))*E$42</f>
        <v>7.1920537131860502</v>
      </c>
      <c r="F21" s="87">
        <f>IF('10 (ind)'!F$1="si",100*(('10 (ind)'!F19-MIN('10 (ind)'!F$6:F$37))/(MAX('10 (ind)'!F$6:F$37)-MIN('10 (ind)'!F$6:F$37))),ABS(-100+(100*(('10 (ind)'!F19-MIN('10 (ind)'!F$6:F$37))/(MAX('10 (ind)'!F$6:F$37)-MIN('10 (ind)'!F$6:F$37))))))*F$42</f>
        <v>0</v>
      </c>
      <c r="G21" s="87">
        <f>IF('10 (ind)'!G$1="si",100*(('10 (ind)'!G19-MIN('10 (ind)'!G$6:G$37))/(MAX('10 (ind)'!G$6:G$37)-MIN('10 (ind)'!G$6:G$37))),ABS(-100+(100*(('10 (ind)'!G19-MIN('10 (ind)'!G$6:G$37))/(MAX('10 (ind)'!G$6:G$37)-MIN('10 (ind)'!G$6:G$37))))))*G$42</f>
        <v>1.8904823989569748</v>
      </c>
      <c r="H21" s="87">
        <f>IF('10 (ind)'!H$1="si",100*(('10 (ind)'!H19-MIN('10 (ind)'!H$6:H$37))/(MAX('10 (ind)'!H$6:H$37)-MIN('10 (ind)'!H$6:H$37))),ABS(-100+(100*(('10 (ind)'!H19-MIN('10 (ind)'!H$6:H$37))/(MAX('10 (ind)'!H$6:H$37)-MIN('10 (ind)'!H$6:H$37))))))*H$42</f>
        <v>4.2011834319526624</v>
      </c>
      <c r="I21" s="87">
        <f>IF('10 (ind)'!I$1="si",100*(('10 (ind)'!I19-MIN('10 (ind)'!I$6:I$37))/(MAX('10 (ind)'!I$6:I$37)-MIN('10 (ind)'!I$6:I$37))),ABS(-100+(100*(('10 (ind)'!I19-MIN('10 (ind)'!I$6:I$37))/(MAX('10 (ind)'!I$6:I$37)-MIN('10 (ind)'!I$6:I$37))))))*I$42</f>
        <v>3.3173076923076921</v>
      </c>
      <c r="J21" s="87">
        <f>IF('08 (ind)'!J$1="si",100*(('08 (ind)'!J19-MIN('08 (ind)'!J$6:J$37))/(MAX('08 (ind)'!J$6:J$37)-MIN('08 (ind)'!J$6:J$37))),ABS(-100+(100*(('08 (ind)'!J19-MIN('08 (ind)'!J$6:J$37))/(MAX('08 (ind)'!J$6:J$37)-MIN('08 (ind)'!J$6:J$37))))))*J$42</f>
        <v>1.1958239102822263</v>
      </c>
      <c r="K21" s="87">
        <f>IF('08 (ind)'!K$1="si",100*(('08 (ind)'!K19-MIN('08 (ind)'!K$6:K$37))/(MAX('08 (ind)'!K$6:K$37)-MIN('08 (ind)'!K$6:K$37))),ABS(-100+(100*(('08 (ind)'!K19-MIN('08 (ind)'!K$6:K$37))/(MAX('08 (ind)'!K$6:K$37)-MIN('08 (ind)'!K$6:K$37))))))*K$42</f>
        <v>4.5260988222529415</v>
      </c>
      <c r="L21" s="87">
        <f>IF('08 (ind)'!L$1="si",100*(('08 (ind)'!L19-MIN('08 (ind)'!L$6:L$37))/(MAX('08 (ind)'!L$6:L$37)-MIN('08 (ind)'!L$6:L$37))),ABS(-100+(100*(('08 (ind)'!L19-MIN('08 (ind)'!L$6:L$37))/(MAX('08 (ind)'!L$6:L$37)-MIN('08 (ind)'!L$6:L$37))))))*L$42</f>
        <v>7.1505249555314503</v>
      </c>
      <c r="M21" s="87">
        <f>IF('08 (ind)'!M$1="si",100*(('08 (ind)'!M19-MIN('08 (ind)'!M$6:M$37))/(MAX('08 (ind)'!M$6:M$37)-MIN('08 (ind)'!M$6:M$37))),ABS(-100+(100*(('08 (ind)'!M19-MIN('08 (ind)'!M$6:M$37))/(MAX('08 (ind)'!M$6:M$37)-MIN('08 (ind)'!M$6:M$37))))))*M$42</f>
        <v>0.13174176780812219</v>
      </c>
      <c r="N21" s="87">
        <f>IF('08 (ind)'!N$1="si",100*(('08 (ind)'!N19-MIN('08 (ind)'!N$6:N$37))/(MAX('08 (ind)'!N$6:N$37)-MIN('08 (ind)'!N$6:N$37))),ABS(-100+(100*(('08 (ind)'!N19-MIN('08 (ind)'!N$6:N$37))/(MAX('08 (ind)'!N$6:N$37)-MIN('08 (ind)'!N$6:N$37))))))*N$42</f>
        <v>8.0599917426759795</v>
      </c>
      <c r="O21" s="87">
        <f>IF('08 (ind)'!O$1="si",100*(('08 (ind)'!O19-MIN('08 (ind)'!O$6:O$37))/(MAX('08 (ind)'!O$6:O$37)-MIN('08 (ind)'!O$6:O$37))),ABS(-100+(100*(('08 (ind)'!O19-MIN('08 (ind)'!O$6:O$37))/(MAX('08 (ind)'!O$6:O$37)-MIN('08 (ind)'!O$6:O$37))))))*O$42</f>
        <v>7.7762591262182603</v>
      </c>
      <c r="P21" s="87">
        <f>IF('08 (ind)'!P$1="si",100*(('08 (ind)'!P19-MIN('08 (ind)'!P$6:P$37))/(MAX('08 (ind)'!P$6:P$37)-MIN('08 (ind)'!P$6:P$37))),ABS(-100+(100*(('08 (ind)'!P19-MIN('08 (ind)'!P$6:P$37))/(MAX('08 (ind)'!P$6:P$37)-MIN('08 (ind)'!P$6:P$37))))))*P$42</f>
        <v>0.32824501260626793</v>
      </c>
      <c r="Q21" s="87">
        <f>IF('08 (ind)'!Q$1="si",100*(('08 (ind)'!Q19-MIN('08 (ind)'!Q$6:Q$37))/(MAX('08 (ind)'!Q$6:Q$37)-MIN('08 (ind)'!Q$6:Q$37))),ABS(-100+(100*(('08 (ind)'!Q19-MIN('08 (ind)'!Q$6:Q$37))/(MAX('08 (ind)'!Q$6:Q$37)-MIN('08 (ind)'!Q$6:Q$37))))))*Q$42</f>
        <v>0.89140850567126872</v>
      </c>
      <c r="R21" s="87">
        <f>IF('08 (ind)'!R$1="si",100*(('08 (ind)'!R19-MIN('08 (ind)'!R$6:R$37))/(MAX('08 (ind)'!R$6:R$37)-MIN('08 (ind)'!R$6:R$37))),ABS(-100+(100*(('08 (ind)'!R19-MIN('08 (ind)'!R$6:R$37))/(MAX('08 (ind)'!R$6:R$37)-MIN('08 (ind)'!R$6:R$37))))))*R$42</f>
        <v>9.9361894890006186E-2</v>
      </c>
      <c r="S21" s="75">
        <f>ABS(ABS(('08 (ind)'!S19-((MAX('08 (ind)'!S$6:S$37)+MIN('08 (ind)'!S$6:S$37))/2))/(((MAX('08 (ind)'!S$6:S$37)+MIN('08 (ind)'!S$6:S$37))/2)-MAX('08 (ind)'!S$6:S$37))*100)-100)*S$42</f>
        <v>2.0704166188508601</v>
      </c>
      <c r="T21" s="87">
        <f>IF('08 (ind)'!T$1="si",100*(('08 (ind)'!T19-MIN('08 (ind)'!T$6:T$37))/(MAX('08 (ind)'!T$6:T$37)-MIN('08 (ind)'!T$6:T$37))),ABS(-100+(100*(('08 (ind)'!T19-MIN('08 (ind)'!T$6:T$37))/(MAX('08 (ind)'!T$6:T$37)-MIN('08 (ind)'!T$6:T$37))))))*T$42</f>
        <v>3.8662747985419288</v>
      </c>
      <c r="U21" s="87">
        <f>IF('08 (ind)'!U$1="si",100*(('08 (ind)'!U19-MIN('08 (ind)'!U$6:U$37))/(MAX('08 (ind)'!U$6:U$37)-MIN('08 (ind)'!U$6:U$37))),ABS(-100+(100*(('08 (ind)'!U19-MIN('08 (ind)'!U$6:U$37))/(MAX('08 (ind)'!U$6:U$37)-MIN('08 (ind)'!U$6:U$37))))))*U$42</f>
        <v>6.9528905128539744</v>
      </c>
      <c r="V21" s="87">
        <f>IF('08 (ind)'!V$1="si",100*(('08 (ind)'!V19-MIN('08 (ind)'!V$6:V$37))/(MAX('08 (ind)'!V$6:V$37)-MIN('08 (ind)'!V$6:V$37))),ABS(-100+(100*(('08 (ind)'!V19-MIN('08 (ind)'!V$6:V$37))/(MAX('08 (ind)'!V$6:V$37)-MIN('08 (ind)'!V$6:V$37))))))*V$42</f>
        <v>4.3455565705337342</v>
      </c>
      <c r="W21" s="87">
        <f>IF('08 (ind)'!W$1="si",100*(('08 (ind)'!W19-MIN('08 (ind)'!W$6:W$37))/(MAX('08 (ind)'!W$6:W$37)-MIN('08 (ind)'!W$6:W$37))),ABS(-100+(100*(('08 (ind)'!W19-MIN('08 (ind)'!W$6:W$37))/(MAX('08 (ind)'!W$6:W$37)-MIN('08 (ind)'!W$6:W$37))))))*W$42</f>
        <v>10.537057474144971</v>
      </c>
      <c r="X21" s="87">
        <f>IF('08 (ind)'!X$1="si",100*(('08 (ind)'!X19-MIN('08 (ind)'!X$6:X$37))/(MAX('08 (ind)'!X$6:X$37)-MIN('08 (ind)'!X$6:X$37))),ABS(-100+(100*(('08 (ind)'!X19-MIN('08 (ind)'!X$6:X$37))/(MAX('08 (ind)'!X$6:X$37)-MIN('08 (ind)'!X$6:X$37))))))*X$42</f>
        <v>8.3700455643794562</v>
      </c>
      <c r="Y21" s="87">
        <f>IF('08 (ind)'!Y$1="si",100*(('08 (ind)'!Y19-MIN('08 (ind)'!Y$6:Y$37))/(MAX('08 (ind)'!Y$6:Y$37)-MIN('08 (ind)'!Y$6:Y$37))),ABS(-100+(100*(('08 (ind)'!Y19-MIN('08 (ind)'!Y$6:Y$37))/(MAX('08 (ind)'!Y$6:Y$37)-MIN('08 (ind)'!Y$6:Y$37))))))*Y$42</f>
        <v>6.7190170105316076</v>
      </c>
      <c r="Z21" s="87">
        <f>IF('08 (ind)'!Z$1="si",100*(('08 (ind)'!Z19-MIN('08 (ind)'!Z$6:Z$37))/(MAX('08 (ind)'!Z$6:Z$37)-MIN('08 (ind)'!Z$6:Z$37))),ABS(-100+(100*(('08 (ind)'!Z19-MIN('08 (ind)'!Z$6:Z$37))/(MAX('08 (ind)'!Z$6:Z$37)-MIN('08 (ind)'!Z$6:Z$37))))))*Z$42</f>
        <v>4.5725918234591774</v>
      </c>
      <c r="AA21" s="87">
        <f>IF('08 (ind)'!AA$1="si",100*(('08 (ind)'!AA19-MIN('08 (ind)'!AA$6:AA$37))/(MAX('08 (ind)'!AA$6:AA$37)-MIN('08 (ind)'!AA$6:AA$37))),ABS(-100+(100*(('08 (ind)'!AA19-MIN('08 (ind)'!AA$6:AA$37))/(MAX('08 (ind)'!AA$6:AA$37)-MIN('08 (ind)'!AA$6:AA$37))))))*AA$42</f>
        <v>7.2058733905239905</v>
      </c>
      <c r="AB21" s="87">
        <f>IF('08 (ind)'!AB$1="si",100*(('08 (ind)'!AB19-MIN('08 (ind)'!AB$6:AB$37))/(MAX('08 (ind)'!AB$6:AB$37)-MIN('08 (ind)'!AB$6:AB$37))),ABS(-100+(100*(('08 (ind)'!AB19-MIN('08 (ind)'!AB$6:AB$37))/(MAX('08 (ind)'!AB$6:AB$37)-MIN('08 (ind)'!AB$6:AB$37))))))*AB$42</f>
        <v>2.9178761511729552</v>
      </c>
      <c r="AC21" s="87">
        <f>IF('08 (ind)'!AC$1="si",100*(('08 (ind)'!AC19-MIN('08 (ind)'!AC$6:AC$37))/(MAX('08 (ind)'!AC$6:AC$37)-MIN('08 (ind)'!AC$6:AC$37))),ABS(-100+(100*(('08 (ind)'!AC19-MIN('08 (ind)'!AC$6:AC$37))/(MAX('08 (ind)'!AC$6:AC$37)-MIN('08 (ind)'!AC$6:AC$37))))))*AC$42</f>
        <v>6.1258033866086459</v>
      </c>
      <c r="AD21" s="87">
        <f>IF('08 (ind)'!AD$1="si",100*(('08 (ind)'!AD19-MIN('08 (ind)'!AD$6:AD$37))/(MAX('08 (ind)'!AD$6:AD$37)-MIN('08 (ind)'!AD$6:AD$37))),ABS(-100+(100*(('08 (ind)'!AD19-MIN('08 (ind)'!AD$6:AD$37))/(MAX('08 (ind)'!AD$6:AD$37)-MIN('08 (ind)'!AD$6:AD$37))))))*AD$42</f>
        <v>3.7392615009330497</v>
      </c>
      <c r="AE21" s="87">
        <f>IF('08 (ind)'!AE$1="si",100*(('08 (ind)'!AE19-MIN('08 (ind)'!AE$6:AE$37))/(MAX('08 (ind)'!AE$6:AE$37)-MIN('08 (ind)'!AE$6:AE$37))),ABS(-100+(100*(('08 (ind)'!AE19-MIN('08 (ind)'!AE$6:AE$37))/(MAX('08 (ind)'!AE$6:AE$37)-MIN('08 (ind)'!AE$6:AE$37))))))*AE$42</f>
        <v>3.4175436693784786</v>
      </c>
      <c r="AF21" s="87">
        <f>IF('08 (ind)'!AF$1="si",100*(('08 (ind)'!AF19-MIN('08 (ind)'!AF$6:AF$37))/(MAX('08 (ind)'!AF$6:AF$37)-MIN('08 (ind)'!AF$6:AF$37))),ABS(-100+(100*(('08 (ind)'!AF19-MIN('08 (ind)'!AF$6:AF$37))/(MAX('08 (ind)'!AF$6:AF$37)-MIN('08 (ind)'!AF$6:AF$37))))))*AF$42</f>
        <v>6.9528931960512779</v>
      </c>
      <c r="AG21" s="87">
        <f>IF('08 (ind)'!AG$1="si",100*(('08 (ind)'!AG19-MIN('08 (ind)'!AG$6:AG$37))/(MAX('08 (ind)'!AG$6:AG$37)-MIN('08 (ind)'!AG$6:AG$37))),ABS(-100+(100*(('08 (ind)'!AG19-MIN('08 (ind)'!AG$6:AG$37))/(MAX('08 (ind)'!AG$6:AG$37)-MIN('08 (ind)'!AG$6:AG$37))))))*AG$42</f>
        <v>0.5476846512851874</v>
      </c>
      <c r="AH21" s="87">
        <f>IF('08 (ind)'!AH$1="si",100*(('08 (ind)'!AH19-MIN('08 (ind)'!AH$6:AH$37))/(MAX('08 (ind)'!AH$6:AH$37)-MIN('08 (ind)'!AH$6:AH$37))),ABS(-100+(100*(('08 (ind)'!AH19-MIN('08 (ind)'!AH$6:AH$37))/(MAX('08 (ind)'!AH$6:AH$37)-MIN('08 (ind)'!AH$6:AH$37))))))*AH$42</f>
        <v>3.1915797361261462</v>
      </c>
      <c r="AI21" s="87">
        <f>IF('08 (ind)'!AI$1="si",100*(('08 (ind)'!AI19-MIN('08 (ind)'!AI$6:AI$37))/(MAX('08 (ind)'!AI$6:AI$37)-MIN('08 (ind)'!AI$6:AI$37))),ABS(-100+(100*(('08 (ind)'!AI19-MIN('08 (ind)'!AI$6:AI$37))/(MAX('08 (ind)'!AI$6:AI$37)-MIN('08 (ind)'!AI$6:AI$37))))))*AI$42</f>
        <v>0.364381063390946</v>
      </c>
      <c r="AJ21" s="87">
        <f>IF('08 (ind)'!AJ$1="si",100*(('08 (ind)'!AJ19-MIN('08 (ind)'!AJ$6:AJ$37))/(MAX('08 (ind)'!AJ$6:AJ$37)-MIN('08 (ind)'!AJ$6:AJ$37))),ABS(-100+(100*(('08 (ind)'!AJ19-MIN('08 (ind)'!AJ$6:AJ$37))/(MAX('08 (ind)'!AJ$6:AJ$37)-MIN('08 (ind)'!AJ$6:AJ$37))))))*AJ$42</f>
        <v>8.0387444672512522</v>
      </c>
      <c r="AK21" s="87">
        <f>IF('08 (ind)'!AK$1="si",100*(('08 (ind)'!AK19-MIN('08 (ind)'!AK$6:AK$37))/(MAX('08 (ind)'!AK$6:AK$37)-MIN('08 (ind)'!AK$6:AK$37))),ABS(-100+(100*(('08 (ind)'!AK19-MIN('08 (ind)'!AK$6:AK$37))/(MAX('08 (ind)'!AK$6:AK$37)-MIN('08 (ind)'!AK$6:AK$37))))))*AK$42</f>
        <v>0.57181104174833852</v>
      </c>
      <c r="AL21" s="87">
        <f>IF('08 (ind)'!AL$1="si",100*(('08 (ind)'!AL19-MIN('08 (ind)'!AL$6:AL$37))/(MAX('08 (ind)'!AL$6:AL$37)-MIN('08 (ind)'!AL$6:AL$37))),ABS(-100+(100*(('08 (ind)'!AL19-MIN('08 (ind)'!AL$6:AL$37))/(MAX('08 (ind)'!AL$6:AL$37)-MIN('08 (ind)'!AL$6:AL$37))))))*AL$42</f>
        <v>6.9795351534288548</v>
      </c>
      <c r="AM21" s="87">
        <f>IF('08 (ind)'!AM$1="si",100*(('08 (ind)'!AM19-MIN('08 (ind)'!AM$6:AM$37))/(MAX('08 (ind)'!AM$6:AM$37)-MIN('08 (ind)'!AM$6:AM$37))),ABS(-100+(100*(('08 (ind)'!AM19-MIN('08 (ind)'!AM$6:AM$37))/(MAX('08 (ind)'!AM$6:AM$37)-MIN('08 (ind)'!AM$6:AM$37))))))*AM$42</f>
        <v>3.1812981510770308</v>
      </c>
      <c r="AN21" s="87">
        <f>IF('08 (ind)'!AN$1="si",100*(('08 (ind)'!AN19-MIN('08 (ind)'!AN$6:AN$37))/(MAX('08 (ind)'!AN$6:AN$37)-MIN('08 (ind)'!AN$6:AN$37))),ABS(-100+(100*(('08 (ind)'!AN19-MIN('08 (ind)'!AN$6:AN$37))/(MAX('08 (ind)'!AN$6:AN$37)-MIN('08 (ind)'!AN$6:AN$37))))))*AN$42</f>
        <v>8.2136049420641637</v>
      </c>
      <c r="AO21" s="87">
        <f>IF('08 (ind)'!AO$1="si",100*(('08 (ind)'!AO19-MIN('08 (ind)'!AO$6:AO$37))/(MAX('08 (ind)'!AO$6:AO$37)-MIN('08 (ind)'!AO$6:AO$37))),ABS(-100+(100*(('08 (ind)'!AO19-MIN('08 (ind)'!AO$6:AO$37))/(MAX('08 (ind)'!AO$6:AO$37)-MIN('08 (ind)'!AO$6:AO$37))))))*AO$42</f>
        <v>7.2379454624250608</v>
      </c>
      <c r="AP21" s="87">
        <f>IF('08 (ind)'!AP$1="si",100*(('08 (ind)'!AP19-MIN('08 (ind)'!AP$6:AP$37))/(MAX('08 (ind)'!AP$6:AP$37)-MIN('08 (ind)'!AP$6:AP$37))),ABS(-100+(100*(('08 (ind)'!AP19-MIN('08 (ind)'!AP$6:AP$37))/(MAX('08 (ind)'!AP$6:AP$37)-MIN('08 (ind)'!AP$6:AP$37))))))*AP$42</f>
        <v>8.3463435500005208</v>
      </c>
      <c r="AQ21" s="87">
        <f>IF('08 (ind)'!AQ$1="si",100*(('08 (ind)'!AQ19-MIN('08 (ind)'!AQ$6:AQ$37))/(MAX('08 (ind)'!AQ$6:AQ$37)-MIN('08 (ind)'!AQ$6:AQ$37))),ABS(-100+(100*(('08 (ind)'!AQ19-MIN('08 (ind)'!AQ$6:AQ$37))/(MAX('08 (ind)'!AQ$6:AQ$37)-MIN('08 (ind)'!AQ$6:AQ$37))))))*AQ$42</f>
        <v>2.1655797673698047</v>
      </c>
      <c r="AR21" s="87">
        <f>IF('08 (ind)'!AR$1="si",100*(('08 (ind)'!AR19-MIN('08 (ind)'!AR$6:AR$37))/(MAX('08 (ind)'!AR$6:AR$37)-MIN('08 (ind)'!AR$6:AR$37))),ABS(-100+(100*(('08 (ind)'!AR19-MIN('08 (ind)'!AR$6:AR$37))/(MAX('08 (ind)'!AR$6:AR$37)-MIN('08 (ind)'!AR$6:AR$37))))))*AR$42</f>
        <v>6.7795792732265872</v>
      </c>
      <c r="AS21" s="87">
        <f>IF('08 (ind)'!AS$1="si",100*(('08 (ind)'!AS19-MIN('08 (ind)'!AS$6:AS$37))/(MAX('08 (ind)'!AS$6:AS$37)-MIN('08 (ind)'!AS$6:AS$37))),ABS(-100+(100*(('08 (ind)'!AS19-MIN('08 (ind)'!AS$6:AS$37))/(MAX('08 (ind)'!AS$6:AS$37)-MIN('08 (ind)'!AS$6:AS$37))))))*AS$42</f>
        <v>4.8864432216108042</v>
      </c>
      <c r="AT21" s="87">
        <f>IF('08 (ind)'!AT$1="si",100*(('08 (ind)'!AT19-MIN('08 (ind)'!AT$6:AT$37))/(MAX('08 (ind)'!AT$6:AT$37)-MIN('08 (ind)'!AT$6:AT$37))),ABS(-100+(100*(('08 (ind)'!AT19-MIN('08 (ind)'!AT$6:AT$37))/(MAX('08 (ind)'!AT$6:AT$37)-MIN('08 (ind)'!AT$6:AT$37))))))*AT$42</f>
        <v>0</v>
      </c>
      <c r="AU21" s="87">
        <f>IF('08 (ind)'!AU$1="si",100*(('08 (ind)'!AU19-MIN('08 (ind)'!AU$6:AU$37))/(MAX('08 (ind)'!AU$6:AU$37)-MIN('08 (ind)'!AU$6:AU$37))),ABS(-100+(100*(('08 (ind)'!AU19-MIN('08 (ind)'!AU$6:AU$37))/(MAX('08 (ind)'!AU$6:AU$37)-MIN('08 (ind)'!AU$6:AU$37))))))*AU$42</f>
        <v>17.560553633217989</v>
      </c>
      <c r="AV21" s="87">
        <f>IF('08 (ind)'!AV$1="si",100*(('08 (ind)'!AV19-MIN('08 (ind)'!AV$6:AV$37))/(MAX('08 (ind)'!AV$6:AV$37)-MIN('08 (ind)'!AV$6:AV$37))),ABS(-100+(100*(('08 (ind)'!AV19-MIN('08 (ind)'!AV$6:AV$37))/(MAX('08 (ind)'!AV$6:AV$37)-MIN('08 (ind)'!AV$6:AV$37))))))*AV$42</f>
        <v>15.684575389948009</v>
      </c>
      <c r="AW21" s="87">
        <f>IF('08 (ind)'!AW$1="si",100*(('08 (ind)'!AW19-MIN('08 (ind)'!AW$6:AW$37))/(MAX('08 (ind)'!AW$6:AW$37)-MIN('08 (ind)'!AW$6:AW$37))),ABS(-100+(100*(('08 (ind)'!AW19-MIN('08 (ind)'!AW$6:AW$37))/(MAX('08 (ind)'!AW$6:AW$37)-MIN('08 (ind)'!AW$6:AW$37))))))*AW$42</f>
        <v>6.9040925724505184</v>
      </c>
      <c r="AX21" s="87">
        <f>IF('08 (ind)'!AX$1="si",100*(('08 (ind)'!AX19-MIN('08 (ind)'!AX$6:AX$37))/(MAX('08 (ind)'!AX$6:AX$37)-MIN('08 (ind)'!AX$6:AX$37))),ABS(-100+(100*(('08 (ind)'!AX19-MIN('08 (ind)'!AX$6:AX$37))/(MAX('08 (ind)'!AX$6:AX$37)-MIN('08 (ind)'!AX$6:AX$37))))))*AX$42</f>
        <v>2.7555890132506407</v>
      </c>
      <c r="AY21" s="87">
        <f>IF('08 (ind)'!AY$1="si",100*(('08 (ind)'!AY19-MIN('08 (ind)'!AY$6:AY$37))/(MAX('08 (ind)'!AY$6:AY$37)-MIN('08 (ind)'!AY$6:AY$37))),ABS(-100+(100*(('08 (ind)'!AY19-MIN('08 (ind)'!AY$6:AY$37))/(MAX('08 (ind)'!AY$6:AY$37)-MIN('08 (ind)'!AY$6:AY$37))))))*AY$42</f>
        <v>11.408061512109352</v>
      </c>
      <c r="AZ21" s="87">
        <f>IF('08 (ind)'!AZ$1="si",100*(('08 (ind)'!AZ19-MIN('08 (ind)'!AZ$6:AZ$37))/(MAX('08 (ind)'!AZ$6:AZ$37)-MIN('08 (ind)'!AZ$6:AZ$37))),ABS(-100+(100*(('08 (ind)'!AZ19-MIN('08 (ind)'!AZ$6:AZ$37))/(MAX('08 (ind)'!AZ$6:AZ$37)-MIN('08 (ind)'!AZ$6:AZ$37))))))*AZ$42</f>
        <v>2.8740515100932433</v>
      </c>
      <c r="BA21" s="87">
        <f>IF('08 (ind)'!BA$1="si",100*(('08 (ind)'!BA19-MIN('08 (ind)'!BA$6:BA$37))/(MAX('08 (ind)'!BA$6:BA$37)-MIN('08 (ind)'!BA$6:BA$37))),ABS(-100+(100*(('08 (ind)'!BA19-MIN('08 (ind)'!BA$6:BA$37))/(MAX('08 (ind)'!BA$6:BA$37)-MIN('08 (ind)'!BA$6:BA$37))))))*BA$42</f>
        <v>2.2511240017191469</v>
      </c>
      <c r="BB21" s="87">
        <f>IF('08 (ind)'!BB$1="si",100*(('08 (ind)'!BB19-MIN('08 (ind)'!BB$6:BB$37))/(MAX('08 (ind)'!BB$6:BB$37)-MIN('08 (ind)'!BB$6:BB$37))),ABS(-100+(100*(('08 (ind)'!BB19-MIN('08 (ind)'!BB$6:BB$37))/(MAX('08 (ind)'!BB$6:BB$37)-MIN('08 (ind)'!BB$6:BB$37))))))*BB$42</f>
        <v>3.2095215455036383</v>
      </c>
      <c r="BC21" s="87">
        <f>IF('08 (ind)'!BC$1="si",100*(('08 (ind)'!BC19-MIN('08 (ind)'!BC$6:BC$37))/(MAX('08 (ind)'!BC$6:BC$37)-MIN('08 (ind)'!BC$6:BC$37))),ABS(-100+(100*(('08 (ind)'!BC19-MIN('08 (ind)'!BC$6:BC$37))/(MAX('08 (ind)'!BC$6:BC$37)-MIN('08 (ind)'!BC$6:BC$37))))))*BC$42</f>
        <v>4.7850197152317238</v>
      </c>
      <c r="BD21" s="87">
        <f>IF('08 (ind)'!BD$1="si",100*(('08 (ind)'!BD19-MIN('08 (ind)'!BD$6:BD$37))/(MAX('08 (ind)'!BD$6:BD$37)-MIN('08 (ind)'!BD$6:BD$37))),ABS(-100+(100*(('08 (ind)'!BD19-MIN('08 (ind)'!BD$6:BD$37))/(MAX('08 (ind)'!BD$6:BD$37)-MIN('08 (ind)'!BD$6:BD$37))))))*BD$42</f>
        <v>1.768596346474602</v>
      </c>
      <c r="BE21" s="87">
        <f>IF('08 (ind)'!BE$1="si",100*(('08 (ind)'!BE19-MIN('08 (ind)'!BE$6:BE$37))/(MAX('08 (ind)'!BE$6:BE$37)-MIN('08 (ind)'!BE$6:BE$37))),ABS(-100+(100*(('08 (ind)'!BE19-MIN('08 (ind)'!BE$6:BE$37))/(MAX('08 (ind)'!BE$6:BE$37)-MIN('08 (ind)'!BE$6:BE$37))))))*BE$42</f>
        <v>3.4308025756940919</v>
      </c>
      <c r="BF21" s="87">
        <f>IF('08 (ind)'!BF$1="si",100*(('08 (ind)'!BF19-MIN('08 (ind)'!BF$6:BF$37))/(MAX('08 (ind)'!BF$6:BF$37)-MIN('08 (ind)'!BF$6:BF$37))),ABS(-100+(100*(('08 (ind)'!BF19-MIN('08 (ind)'!BF$6:BF$37))/(MAX('08 (ind)'!BF$6:BF$37)-MIN('08 (ind)'!BF$6:BF$37))))))*BF$42</f>
        <v>5.9859584946922508</v>
      </c>
      <c r="BG21" s="87">
        <f>IF('08 (ind)'!BG$1="si",100*(('08 (ind)'!BG19-MIN('08 (ind)'!BG$6:BG$37))/(MAX('08 (ind)'!BG$6:BG$37)-MIN('08 (ind)'!BG$6:BG$37))),ABS(-100+(100*(('08 (ind)'!BG19-MIN('08 (ind)'!BG$6:BG$37))/(MAX('08 (ind)'!BG$6:BG$37)-MIN('08 (ind)'!BG$6:BG$37))))))*BG$42</f>
        <v>3.7174336901426304</v>
      </c>
      <c r="BH21" s="87">
        <f>IF('08 (ind)'!BH$1="si",100*(('08 (ind)'!BH19-MIN('08 (ind)'!BH$6:BH$37))/(MAX('08 (ind)'!BH$6:BH$37)-MIN('08 (ind)'!BH$6:BH$37))),ABS(-100+(100*(('08 (ind)'!BH19-MIN('08 (ind)'!BH$6:BH$37))/(MAX('08 (ind)'!BH$6:BH$37)-MIN('08 (ind)'!BH$6:BH$37))))))*BH$42</f>
        <v>1.8587050770509486</v>
      </c>
      <c r="BI21" s="87">
        <f>IF('08 (ind)'!BI$1="si",100*(('08 (ind)'!BI19-MIN('08 (ind)'!BI$6:BI$37))/(MAX('08 (ind)'!BI$6:BI$37)-MIN('08 (ind)'!BI$6:BI$37))),ABS(-100+(100*(('08 (ind)'!BI19-MIN('08 (ind)'!BI$6:BI$37))/(MAX('08 (ind)'!BI$6:BI$37)-MIN('08 (ind)'!BI$6:BI$37))))))*BI$42</f>
        <v>5.6466067005490324</v>
      </c>
      <c r="BJ21" s="87">
        <f>IF('08 (ind)'!BJ$1="si",100*(('08 (ind)'!BJ19-MIN('08 (ind)'!BJ$6:BJ$37))/(MAX('08 (ind)'!BJ$6:BJ$37)-MIN('08 (ind)'!BJ$6:BJ$37))),ABS(-100+(100*(('08 (ind)'!BJ19-MIN('08 (ind)'!BJ$6:BJ$37))/(MAX('08 (ind)'!BJ$6:BJ$37)-MIN('08 (ind)'!BJ$6:BJ$37))))))*BJ$42</f>
        <v>1.1956546120428756E-2</v>
      </c>
      <c r="BK21" s="87">
        <f>IF('08 (ind)'!BK$1="si",100*(('08 (ind)'!BK19-MIN('08 (ind)'!BK$6:BK$37))/(MAX('08 (ind)'!BK$6:BK$37)-MIN('08 (ind)'!BK$6:BK$37))),ABS(-100+(100*(('08 (ind)'!BK19-MIN('08 (ind)'!BK$6:BK$37))/(MAX('08 (ind)'!BK$6:BK$37)-MIN('08 (ind)'!BK$6:BK$37))))))*BK$42</f>
        <v>1.4134446751386021</v>
      </c>
      <c r="BL21" s="87">
        <f>IF('08 (ind)'!BL$1="si",100*(('08 (ind)'!BL19-MIN('08 (ind)'!BL$6:BL$37))/(MAX('08 (ind)'!BL$6:BL$37)-MIN('08 (ind)'!BL$6:BL$37))),ABS(-100+(100*(('08 (ind)'!BL19-MIN('08 (ind)'!BL$6:BL$37))/(MAX('08 (ind)'!BL$6:BL$37)-MIN('08 (ind)'!BL$6:BL$37))))))*BL$42</f>
        <v>8.3032744823170166</v>
      </c>
      <c r="BM21" s="87">
        <f>IF('08 (ind)'!BM$1="si",100*(('08 (ind)'!BM19-MIN('08 (ind)'!BM$6:BM$37))/(MAX('08 (ind)'!BM$6:BM$37)-MIN('08 (ind)'!BM$6:BM$37))),ABS(-100+(100*(('08 (ind)'!BM19-MIN('08 (ind)'!BM$6:BM$37))/(MAX('08 (ind)'!BM$6:BM$37)-MIN('08 (ind)'!BM$6:BM$37))))))*BM$42</f>
        <v>0.24240665917814166</v>
      </c>
      <c r="BN21" s="87">
        <f>IF('08 (ind)'!BN$1="si",100*(('08 (ind)'!BN19-MIN('08 (ind)'!BN$6:BN$37))/(MAX('08 (ind)'!BN$6:BN$37)-MIN('08 (ind)'!BN$6:BN$37))),ABS(-100+(100*(('08 (ind)'!BN19-MIN('08 (ind)'!BN$6:BN$37))/(MAX('08 (ind)'!BN$6:BN$37)-MIN('08 (ind)'!BN$6:BN$37))))))*BN$42</f>
        <v>0.10008799189790094</v>
      </c>
      <c r="BO21" s="87">
        <f>IF('08 (ind)'!BO$1="si",100*(('08 (ind)'!BO19-MIN('08 (ind)'!BO$6:BO$37))/(MAX('08 (ind)'!BO$6:BO$37)-MIN('08 (ind)'!BO$6:BO$37))),ABS(-100+(100*(('08 (ind)'!BO19-MIN('08 (ind)'!BO$6:BO$37))/(MAX('08 (ind)'!BO$6:BO$37)-MIN('08 (ind)'!BO$6:BO$37))))))*BO$42</f>
        <v>0.36602478056693361</v>
      </c>
      <c r="BP21" s="87">
        <f>IF('08 (ind)'!BP$1="si",100*(('08 (ind)'!BP19-MIN('08 (ind)'!BP$6:BP$37))/(MAX('08 (ind)'!BP$6:BP$37)-MIN('08 (ind)'!BP$6:BP$37))),ABS(-100+(100*(('08 (ind)'!BP19-MIN('08 (ind)'!BP$6:BP$37))/(MAX('08 (ind)'!BP$6:BP$37)-MIN('08 (ind)'!BP$6:BP$37))))))*BP$42</f>
        <v>1.7593230937696378</v>
      </c>
      <c r="BQ21" s="87">
        <f>IF('08 (ind)'!BQ$1="si",100*(('08 (ind)'!BQ19-MIN('08 (ind)'!BQ$6:BQ$37))/(MAX('08 (ind)'!BQ$6:BQ$37)-MIN('08 (ind)'!BQ$6:BQ$37))),ABS(-100+(100*(('08 (ind)'!BQ19-MIN('08 (ind)'!BQ$6:BQ$37))/(MAX('08 (ind)'!BQ$6:BQ$37)-MIN('08 (ind)'!BQ$6:BQ$37))))))*BQ$42</f>
        <v>3.0350833977164773</v>
      </c>
      <c r="BR21" s="87">
        <f>IF('08 (ind)'!BR$1="si",100*(('08 (ind)'!BR19-MIN('08 (ind)'!BR$6:BR$37))/(MAX('08 (ind)'!BR$6:BR$37)-MIN('08 (ind)'!BR$6:BR$37))),ABS(-100+(100*(('08 (ind)'!BR19-MIN('08 (ind)'!BR$6:BR$37))/(MAX('08 (ind)'!BR$6:BR$37)-MIN('08 (ind)'!BR$6:BR$37))))))*BR$42</f>
        <v>0.31552411353008847</v>
      </c>
      <c r="BS21" s="87">
        <f>IF('08 (ind)'!BS$1="si",100*(('08 (ind)'!BS19-MIN('08 (ind)'!BS$6:BS$37))/(MAX('08 (ind)'!BS$6:BS$37)-MIN('08 (ind)'!BS$6:BS$37))),ABS(-100+(100*(('08 (ind)'!BS19-MIN('08 (ind)'!BS$6:BS$37))/(MAX('08 (ind)'!BS$6:BS$37)-MIN('08 (ind)'!BS$6:BS$37))))))*BS$42</f>
        <v>7.2020108757984902</v>
      </c>
      <c r="BT21" s="75">
        <f>IF('08 (ind)'!BT$1="si",100*(('08 (ind)'!BT19-MIN('08 (ind)'!BT$6:BT$37))/(MAX('08 (ind)'!BT$6:BT$37)-MIN('08 (ind)'!BT$6:BT$37))),ABS(-100+(100*(('08 (ind)'!BT19-MIN('08 (ind)'!BT$6:BT$37))/(MAX('08 (ind)'!BR$6:BR$37)-MIN('08 (ind)'!BT$6:BT$37))))))*BT$42</f>
        <v>5.0314070055579609</v>
      </c>
      <c r="BU21" s="87">
        <f>IF('08 (ind)'!BU$1="si",100*(('08 (ind)'!BU19-MIN('08 (ind)'!BU$6:BU$37))/(MAX('08 (ind)'!BU$6:BU$37)-MIN('08 (ind)'!BU$6:BU$37))),ABS(-100+(100*(('08 (ind)'!BU19-MIN('08 (ind)'!BU$6:BU$37))/(MAX('08 (ind)'!BU$6:BU$37)-MIN('08 (ind)'!BU$6:BU$37))))))*BU$42</f>
        <v>0</v>
      </c>
      <c r="BV21" s="87">
        <f>IF('08 (ind)'!BV$1="si",100*(('08 (ind)'!BV19-MIN('08 (ind)'!BV$6:BV$37))/(MAX('08 (ind)'!BV$6:BV$37)-MIN('08 (ind)'!BV$6:BV$37))),ABS(-100+(100*(('08 (ind)'!BV19-MIN('08 (ind)'!BV$6:BV$37))/(MAX('08 (ind)'!BV$6:BV$37)-MIN('08 (ind)'!BV$6:BV$37))))))*BV$42</f>
        <v>2.0835393706616032</v>
      </c>
      <c r="BW21" s="87">
        <f>IF('08 (ind)'!BW$1="si",100*(('08 (ind)'!BW19-MIN('08 (ind)'!BW$6:BW$37))/(MAX('08 (ind)'!BW$6:BW$37)-MIN('08 (ind)'!BW$6:BW$37))),ABS(-100+(100*(('08 (ind)'!BW19-MIN('08 (ind)'!BW$6:BW$37))/(MAX('08 (ind)'!BW$6:BW$37)-MIN('08 (ind)'!BW$6:BW$37))))))*BW$42</f>
        <v>5.0332478729092784</v>
      </c>
      <c r="BX21" s="87">
        <f>IF('08 (ind)'!BX$1="si",100*(('08 (ind)'!BX19-MIN('08 (ind)'!BX$6:BX$37))/(MAX('08 (ind)'!BX$6:BX$37)-MIN('08 (ind)'!BX$6:BX$37))),ABS(-100+(100*(('08 (ind)'!BX19-MIN('08 (ind)'!BX$6:BX$37))/(MAX('08 (ind)'!BX$6:BX$37)-MIN('08 (ind)'!BX$6:BX$37))))))*BX$42</f>
        <v>5.7204488261049455</v>
      </c>
      <c r="BY21" s="87">
        <f>IF('08 (ind)'!BY$1="si",100*(('08 (ind)'!BY19-MIN('08 (ind)'!BY$6:BY$37))/(MAX('08 (ind)'!BY$6:BY$37)-MIN('08 (ind)'!BY$6:BY$37))),ABS(-100+(100*(('08 (ind)'!BY19-MIN('08 (ind)'!BY$6:BY$37))/(MAX('08 (ind)'!BY$6:BY$37)-MIN('08 (ind)'!BY$6:BY$37))))))*BY$42</f>
        <v>1.4929508248099335</v>
      </c>
      <c r="BZ21" s="87">
        <f>IF('08 (ind)'!BZ$1="si",100*(('08 (ind)'!BZ19-MIN('08 (ind)'!BZ$6:BZ$37))/(MAX('08 (ind)'!BZ$6:BZ$37)-MIN('08 (ind)'!BZ$6:BZ$37))),ABS(-100+(100*(('08 (ind)'!BZ19-MIN('08 (ind)'!BZ$6:BZ$37))/(MAX('08 (ind)'!BZ$6:BZ$37)-MIN('08 (ind)'!BZ$6:BZ$37))))))*BZ$42</f>
        <v>15.575205978865075</v>
      </c>
      <c r="CA21" s="87">
        <f>IF('08 (ind)'!CA$1="si",100*(('08 (ind)'!CA19-MIN('08 (ind)'!CA$6:CA$37))/(MAX('08 (ind)'!CA$6:CA$37)-MIN('08 (ind)'!CA$6:CA$37))),ABS(-100+(100*(('08 (ind)'!CA19-MIN('08 (ind)'!CA$6:CA$37))/(MAX('08 (ind)'!CA$6:CA$37)-MIN('08 (ind)'!CA$6:CA$37))))))*CA$42</f>
        <v>0</v>
      </c>
      <c r="CB21" s="87">
        <f>IF('08 (ind)'!CB$1="si",100*(('08 (ind)'!CB19-MIN('08 (ind)'!CB$6:CB$37))/(MAX('08 (ind)'!CB$6:CB$37)-MIN('08 (ind)'!CB$6:CB$37))),ABS(-100+(100*(('08 (ind)'!CB19-MIN('08 (ind)'!CB$6:CB$37))/(MAX('08 (ind)'!CB$6:CB$37)-MIN('08 (ind)'!CB$6:CB$37))))))*CB$42</f>
        <v>3.5373901072052276</v>
      </c>
      <c r="CC21" s="87">
        <f>IF('08 (ind)'!CC$1="si",100*(('08 (ind)'!CC19-MIN('08 (ind)'!CC$6:CC$37))/(MAX('08 (ind)'!CC$6:CC$37)-MIN('08 (ind)'!CC$6:CC$37))),ABS(-100+(100*(('08 (ind)'!CC19-MIN('08 (ind)'!CC$6:CC$37))/(MAX('08 (ind)'!CC$6:CC$37)-MIN('08 (ind)'!CC$6:CC$37))))))*CC$42</f>
        <v>6.1086572768172998</v>
      </c>
      <c r="CD21" s="87">
        <f>IF('08 (ind)'!CD$1="si",100*(('08 (ind)'!CD19-MIN('08 (ind)'!CD$6:CD$37))/(MAX('08 (ind)'!CD$6:CD$37)-MIN('08 (ind)'!CD$6:CD$37))),ABS(-100+(100*(('08 (ind)'!CD19-MIN('08 (ind)'!CD$6:CD$37))/(MAX('08 (ind)'!CD$6:CD$37)-MIN('08 (ind)'!CD$6:CD$37))))))*CD$42</f>
        <v>3.3950383981004792</v>
      </c>
      <c r="CE21" s="87">
        <f>IF('08 (ind)'!CE$1="si",100*(('08 (ind)'!CE19-MIN('08 (ind)'!CE$6:CE$37))/(MAX('08 (ind)'!CE$6:CE$37)-MIN('08 (ind)'!CE$6:CE$37))),ABS(-100+(100*(('08 (ind)'!CE19-MIN('08 (ind)'!CE$6:CE$37))/(MAX('08 (ind)'!CE$6:CE$37)-MIN('08 (ind)'!CE$6:CE$37))))))*CE$42</f>
        <v>2.0296709529642665</v>
      </c>
      <c r="CF21" s="87">
        <f>IF('08 (ind)'!CF$1="si",100*(('08 (ind)'!CF19-MIN('08 (ind)'!CF$6:CF$37))/(MAX('08 (ind)'!CF$6:CF$37)-MIN('08 (ind)'!CF$6:CF$37))),ABS(-100+(100*(('08 (ind)'!CF19-MIN('08 (ind)'!CF$6:CF$37))/(MAX('08 (ind)'!CF$6:CF$37)-MIN('08 (ind)'!CF$6:CF$37))))))*CF$42</f>
        <v>9.7576035358489452</v>
      </c>
      <c r="CG21" s="87">
        <f>IF('08 (ind)'!CG$1="si",100*(('08 (ind)'!CG19-MIN('08 (ind)'!CG$6:CG$37))/(MAX('08 (ind)'!CG$6:CG$37)-MIN('08 (ind)'!CG$6:CG$37))),ABS(-100+(100*(('08 (ind)'!CG19-MIN('08 (ind)'!CG$6:CG$37))/(MAX('08 (ind)'!CG$6:CG$37)-MIN('08 (ind)'!CG$6:CG$37))))))*CG$42</f>
        <v>1.0235470310161134</v>
      </c>
      <c r="CH21" s="87">
        <f>IF('08 (ind)'!CH$1="si",100*(('08 (ind)'!CH19-MIN('08 (ind)'!CH$6:CH$37))/(MAX('08 (ind)'!CH$6:CH$37)-MIN('08 (ind)'!CH$6:CH$37))),ABS(-100+(100*(('08 (ind)'!CH19-MIN('08 (ind)'!CH$6:CH$37))/(MAX('08 (ind)'!CH$6:CH$37)-MIN('08 (ind)'!CH$6:CH$37))))))*CH$42</f>
        <v>3.5163618301721251</v>
      </c>
      <c r="CI21" s="87">
        <f>IF('08 (ind)'!CI$1="si",100*(('08 (ind)'!CI19-MIN('08 (ind)'!CI$6:CI$37))/(MAX('08 (ind)'!CI$6:CI$37)-MIN('08 (ind)'!CI$6:CI$37))),ABS(-100+(100*(('08 (ind)'!CI19-MIN('08 (ind)'!CI$6:CI$37))/(MAX('08 (ind)'!CI$6:CI$37)-MIN('08 (ind)'!CI$6:CI$37))))))*CI$42</f>
        <v>2.790736833641136</v>
      </c>
      <c r="CJ21" s="87">
        <f>IF('08 (ind)'!CJ$1="si",100*(('08 (ind)'!CJ19-MIN('08 (ind)'!CJ$6:CJ$37))/(MAX('08 (ind)'!CJ$6:CJ$37)-MIN('08 (ind)'!CJ$6:CJ$37))),ABS(-100+(100*(('08 (ind)'!CJ19-MIN('08 (ind)'!CJ$6:CJ$37))/(MAX('08 (ind)'!CJ$6:CJ$37)-MIN('08 (ind)'!CJ$6:CJ$37))))))*CJ$42</f>
        <v>4.8362491730122246</v>
      </c>
      <c r="CK21" s="87">
        <f>IF('08 (ind)'!CK$1="si",100*(('08 (ind)'!CK19-MIN('08 (ind)'!CK$6:CK$37))/(MAX('08 (ind)'!CK$6:CK$37)-MIN('08 (ind)'!CK$6:CK$37))),ABS(-100+(100*(('08 (ind)'!CK19-MIN('08 (ind)'!CK$6:CK$37))/(MAX('08 (ind)'!CK$6:CK$37)-MIN('08 (ind)'!CK$6:CK$37))))))*CK$42</f>
        <v>9.9609967798247521</v>
      </c>
      <c r="CL21" s="87">
        <f>IF('08 (ind)'!CL$1="si",100*(('08 (ind)'!CL19-MIN('08 (ind)'!CL$6:CL$37))/(MAX('08 (ind)'!CL$6:CL$37)-MIN('08 (ind)'!CL$6:CL$37))),ABS(-100+(100*(('08 (ind)'!CL19-MIN('08 (ind)'!CL$6:CL$37))/(MAX('08 (ind)'!CL$6:CL$37)-MIN('08 (ind)'!CL$6:CL$37))))))*CL$42</f>
        <v>2.958657432846914</v>
      </c>
      <c r="CM21" s="87">
        <f>IF('08 (ind)'!CM$1="si",100*(('08 (ind)'!CM19-MIN('08 (ind)'!CM$6:CM$37))/(MAX('08 (ind)'!CM$6:CM$37)-MIN('08 (ind)'!CM$6:CM$37))),ABS(-100+(100*(('08 (ind)'!CM19-MIN('08 (ind)'!CM$6:CM$37))/(MAX('08 (ind)'!CM$6:CM$37)-MIN('08 (ind)'!CM$6:CM$37))))))*CM$42</f>
        <v>4.0300656988422494</v>
      </c>
    </row>
    <row r="22" spans="1:91">
      <c r="A22" s="18" t="s">
        <v>150</v>
      </c>
      <c r="B22" s="87">
        <f>IF('08 (ind)'!B$1="si",100*(('08 (ind)'!B20-MIN('08 (ind)'!B$6:B$37))/(MAX('08 (ind)'!B$6:B$37)-MIN('08 (ind)'!B$6:B$37))),ABS(-100+(100*(('08 (ind)'!B20-MIN('08 (ind)'!B$6:B$37))/(MAX('08 (ind)'!B$6:B$37)-MIN('08 (ind)'!B$6:B$37))))))</f>
        <v>35.784361760269256</v>
      </c>
      <c r="C22" s="87">
        <f>IF('08 (ind)'!C$1="si",100*(('08 (ind)'!C20-MIN('08 (ind)'!C$6:C$37))/(MAX('08 (ind)'!C$6:C$37)-MIN('08 (ind)'!C$6:C$37))),ABS(-100+(100*(('08 (ind)'!C20-MIN('08 (ind)'!C$6:C$37))/(MAX('08 (ind)'!C$6:C$37)-MIN('08 (ind)'!C$6:C$37))))))</f>
        <v>38.110580404296726</v>
      </c>
      <c r="D22" s="87">
        <f>IF('08 (ind)'!D$1="si",100*(('08 (ind)'!D20-MIN('08 (ind)'!D$6:D$37))/(MAX('08 (ind)'!D$6:D$37)-MIN('08 (ind)'!D$6:D$37))),ABS(-100+(100*(('08 (ind)'!D20-MIN('08 (ind)'!D$6:D$37))/(MAX('08 (ind)'!D$6:D$37)-MIN('08 (ind)'!D$6:D$37))))))*D$42</f>
        <v>9.6115011208075991</v>
      </c>
      <c r="E22" s="87">
        <f>IF('08 (ind)'!E$1="si",100*(('08 (ind)'!E20-MIN('08 (ind)'!E$6:E$37))/(MAX('08 (ind)'!E$6:E$37)-MIN('08 (ind)'!E$6:E$37))),ABS(-100+(100*(('08 (ind)'!E20-MIN('08 (ind)'!E$6:E$37))/(MAX('08 (ind)'!E$6:E$37)-MIN('08 (ind)'!E$6:E$37))))))*E$42</f>
        <v>2.3521092080606425</v>
      </c>
      <c r="F22" s="87">
        <f>IF('10 (ind)'!F$1="si",100*(('10 (ind)'!F20-MIN('10 (ind)'!F$6:F$37))/(MAX('10 (ind)'!F$6:F$37)-MIN('10 (ind)'!F$6:F$37))),ABS(-100+(100*(('10 (ind)'!F20-MIN('10 (ind)'!F$6:F$37))/(MAX('10 (ind)'!F$6:F$37)-MIN('10 (ind)'!F$6:F$37))))))*F$42</f>
        <v>8.7460484720758682</v>
      </c>
      <c r="G22" s="87">
        <f>IF('10 (ind)'!G$1="si",100*(('10 (ind)'!G20-MIN('10 (ind)'!G$6:G$37))/(MAX('10 (ind)'!G$6:G$37)-MIN('10 (ind)'!G$6:G$37))),ABS(-100+(100*(('10 (ind)'!G20-MIN('10 (ind)'!G$6:G$37))/(MAX('10 (ind)'!G$6:G$37)-MIN('10 (ind)'!G$6:G$37))))))*G$42</f>
        <v>5.5410691003911339</v>
      </c>
      <c r="H22" s="87">
        <f>IF('10 (ind)'!H$1="si",100*(('10 (ind)'!H20-MIN('10 (ind)'!H$6:H$37))/(MAX('10 (ind)'!H$6:H$37)-MIN('10 (ind)'!H$6:H$37))),ABS(-100+(100*(('10 (ind)'!H20-MIN('10 (ind)'!H$6:H$37))/(MAX('10 (ind)'!H$6:H$37)-MIN('10 (ind)'!H$6:H$37))))))*H$42</f>
        <v>6.6272189349112409</v>
      </c>
      <c r="I22" s="87">
        <f>IF('10 (ind)'!I$1="si",100*(('10 (ind)'!I20-MIN('10 (ind)'!I$6:I$37))/(MAX('10 (ind)'!I$6:I$37)-MIN('10 (ind)'!I$6:I$37))),ABS(-100+(100*(('10 (ind)'!I20-MIN('10 (ind)'!I$6:I$37))/(MAX('10 (ind)'!I$6:I$37)-MIN('10 (ind)'!I$6:I$37))))))*I$42</f>
        <v>2.0192307692307696</v>
      </c>
      <c r="J22" s="87">
        <f>IF('08 (ind)'!J$1="si",100*(('08 (ind)'!J20-MIN('08 (ind)'!J$6:J$37))/(MAX('08 (ind)'!J$6:J$37)-MIN('08 (ind)'!J$6:J$37))),ABS(-100+(100*(('08 (ind)'!J20-MIN('08 (ind)'!J$6:J$37))/(MAX('08 (ind)'!J$6:J$37)-MIN('08 (ind)'!J$6:J$37))))))*J$42</f>
        <v>2.3978437993742059</v>
      </c>
      <c r="K22" s="87">
        <f>IF('08 (ind)'!K$1="si",100*(('08 (ind)'!K20-MIN('08 (ind)'!K$6:K$37))/(MAX('08 (ind)'!K$6:K$37)-MIN('08 (ind)'!K$6:K$37))),ABS(-100+(100*(('08 (ind)'!K20-MIN('08 (ind)'!K$6:K$37))/(MAX('08 (ind)'!K$6:K$37)-MIN('08 (ind)'!K$6:K$37))))))*K$42</f>
        <v>0.13448849362264695</v>
      </c>
      <c r="L22" s="87">
        <f>IF('08 (ind)'!L$1="si",100*(('08 (ind)'!L20-MIN('08 (ind)'!L$6:L$37))/(MAX('08 (ind)'!L$6:L$37)-MIN('08 (ind)'!L$6:L$37))),ABS(-100+(100*(('08 (ind)'!L20-MIN('08 (ind)'!L$6:L$37))/(MAX('08 (ind)'!L$6:L$37)-MIN('08 (ind)'!L$6:L$37))))))*L$42</f>
        <v>6.8498576598387748</v>
      </c>
      <c r="M22" s="87">
        <f>IF('08 (ind)'!M$1="si",100*(('08 (ind)'!M20-MIN('08 (ind)'!M$6:M$37))/(MAX('08 (ind)'!M$6:M$37)-MIN('08 (ind)'!M$6:M$37))),ABS(-100+(100*(('08 (ind)'!M20-MIN('08 (ind)'!M$6:M$37))/(MAX('08 (ind)'!M$6:M$37)-MIN('08 (ind)'!M$6:M$37))))))*M$42</f>
        <v>0.2017085460179861</v>
      </c>
      <c r="N22" s="87">
        <f>IF('08 (ind)'!N$1="si",100*(('08 (ind)'!N20-MIN('08 (ind)'!N$6:N$37))/(MAX('08 (ind)'!N$6:N$37)-MIN('08 (ind)'!N$6:N$37))),ABS(-100+(100*(('08 (ind)'!N20-MIN('08 (ind)'!N$6:N$37))/(MAX('08 (ind)'!N$6:N$37)-MIN('08 (ind)'!N$6:N$37))))))*N$42</f>
        <v>6.1362299929685715</v>
      </c>
      <c r="O22" s="87">
        <f>IF('08 (ind)'!O$1="si",100*(('08 (ind)'!O20-MIN('08 (ind)'!O$6:O$37))/(MAX('08 (ind)'!O$6:O$37)-MIN('08 (ind)'!O$6:O$37))),ABS(-100+(100*(('08 (ind)'!O20-MIN('08 (ind)'!O$6:O$37))/(MAX('08 (ind)'!O$6:O$37)-MIN('08 (ind)'!O$6:O$37))))))*O$42</f>
        <v>6.7089294422275199</v>
      </c>
      <c r="P22" s="87">
        <f>IF('08 (ind)'!P$1="si",100*(('08 (ind)'!P20-MIN('08 (ind)'!P$6:P$37))/(MAX('08 (ind)'!P$6:P$37)-MIN('08 (ind)'!P$6:P$37))),ABS(-100+(100*(('08 (ind)'!P20-MIN('08 (ind)'!P$6:P$37))/(MAX('08 (ind)'!P$6:P$37)-MIN('08 (ind)'!P$6:P$37))))))*P$42</f>
        <v>1.2967744241894485</v>
      </c>
      <c r="Q22" s="87">
        <f>IF('08 (ind)'!Q$1="si",100*(('08 (ind)'!Q20-MIN('08 (ind)'!Q$6:Q$37))/(MAX('08 (ind)'!Q$6:Q$37)-MIN('08 (ind)'!Q$6:Q$37))),ABS(-100+(100*(('08 (ind)'!Q20-MIN('08 (ind)'!Q$6:Q$37))/(MAX('08 (ind)'!Q$6:Q$37)-MIN('08 (ind)'!Q$6:Q$37))))))*Q$42</f>
        <v>0.23978381308730495</v>
      </c>
      <c r="R22" s="87">
        <f>IF('08 (ind)'!R$1="si",100*(('08 (ind)'!R20-MIN('08 (ind)'!R$6:R$37))/(MAX('08 (ind)'!R$6:R$37)-MIN('08 (ind)'!R$6:R$37))),ABS(-100+(100*(('08 (ind)'!R20-MIN('08 (ind)'!R$6:R$37))/(MAX('08 (ind)'!R$6:R$37)-MIN('08 (ind)'!R$6:R$37))))))*R$42</f>
        <v>0.25527874304180337</v>
      </c>
      <c r="S22" s="75">
        <f>ABS(ABS(('08 (ind)'!S20-((MAX('08 (ind)'!S$6:S$37)+MIN('08 (ind)'!S$6:S$37))/2))/(((MAX('08 (ind)'!S$6:S$37)+MIN('08 (ind)'!S$6:S$37))/2)-MAX('08 (ind)'!S$6:S$37))*100)-100)*S$42</f>
        <v>3.0145007873454794</v>
      </c>
      <c r="T22" s="87">
        <f>IF('08 (ind)'!T$1="si",100*(('08 (ind)'!T20-MIN('08 (ind)'!T$6:T$37))/(MAX('08 (ind)'!T$6:T$37)-MIN('08 (ind)'!T$6:T$37))),ABS(-100+(100*(('08 (ind)'!T20-MIN('08 (ind)'!T$6:T$37))/(MAX('08 (ind)'!T$6:T$37)-MIN('08 (ind)'!T$6:T$37))))))*T$42</f>
        <v>5.7776713017078123</v>
      </c>
      <c r="U22" s="87">
        <f>IF('08 (ind)'!U$1="si",100*(('08 (ind)'!U20-MIN('08 (ind)'!U$6:U$37))/(MAX('08 (ind)'!U$6:U$37)-MIN('08 (ind)'!U$6:U$37))),ABS(-100+(100*(('08 (ind)'!U20-MIN('08 (ind)'!U$6:U$37))/(MAX('08 (ind)'!U$6:U$37)-MIN('08 (ind)'!U$6:U$37))))))*U$42</f>
        <v>1.7382226282134936</v>
      </c>
      <c r="V22" s="87">
        <f>IF('08 (ind)'!V$1="si",100*(('08 (ind)'!V20-MIN('08 (ind)'!V$6:V$37))/(MAX('08 (ind)'!V$6:V$37)-MIN('08 (ind)'!V$6:V$37))),ABS(-100+(100*(('08 (ind)'!V20-MIN('08 (ind)'!V$6:V$37))/(MAX('08 (ind)'!V$6:V$37)-MIN('08 (ind)'!V$6:V$37))))))*V$42</f>
        <v>4.3455565705337342</v>
      </c>
      <c r="W22" s="87">
        <f>IF('08 (ind)'!W$1="si",100*(('08 (ind)'!W20-MIN('08 (ind)'!W$6:W$37))/(MAX('08 (ind)'!W$6:W$37)-MIN('08 (ind)'!W$6:W$37))),ABS(-100+(100*(('08 (ind)'!W20-MIN('08 (ind)'!W$6:W$37))/(MAX('08 (ind)'!W$6:W$37)-MIN('08 (ind)'!W$6:W$37))))))*W$42</f>
        <v>7.421221809185675</v>
      </c>
      <c r="X22" s="87">
        <f>IF('08 (ind)'!X$1="si",100*(('08 (ind)'!X20-MIN('08 (ind)'!X$6:X$37))/(MAX('08 (ind)'!X$6:X$37)-MIN('08 (ind)'!X$6:X$37))),ABS(-100+(100*(('08 (ind)'!X20-MIN('08 (ind)'!X$6:X$37))/(MAX('08 (ind)'!X$6:X$37)-MIN('08 (ind)'!X$6:X$37))))))*X$42</f>
        <v>6.9586830792537393</v>
      </c>
      <c r="Y22" s="87">
        <f>IF('08 (ind)'!Y$1="si",100*(('08 (ind)'!Y20-MIN('08 (ind)'!Y$6:Y$37))/(MAX('08 (ind)'!Y$6:Y$37)-MIN('08 (ind)'!Y$6:Y$37))),ABS(-100+(100*(('08 (ind)'!Y20-MIN('08 (ind)'!Y$6:Y$37))/(MAX('08 (ind)'!Y$6:Y$37)-MIN('08 (ind)'!Y$6:Y$37))))))*Y$42</f>
        <v>6.149302788641414</v>
      </c>
      <c r="Z22" s="87">
        <f>IF('08 (ind)'!Z$1="si",100*(('08 (ind)'!Z20-MIN('08 (ind)'!Z$6:Z$37))/(MAX('08 (ind)'!Z$6:Z$37)-MIN('08 (ind)'!Z$6:Z$37))),ABS(-100+(100*(('08 (ind)'!Z20-MIN('08 (ind)'!Z$6:Z$37))/(MAX('08 (ind)'!Z$6:Z$37)-MIN('08 (ind)'!Z$6:Z$37))))))*Z$42</f>
        <v>5.2829014342428096</v>
      </c>
      <c r="AA22" s="87">
        <f>IF('08 (ind)'!AA$1="si",100*(('08 (ind)'!AA20-MIN('08 (ind)'!AA$6:AA$37))/(MAX('08 (ind)'!AA$6:AA$37)-MIN('08 (ind)'!AA$6:AA$37))),ABS(-100+(100*(('08 (ind)'!AA20-MIN('08 (ind)'!AA$6:AA$37))/(MAX('08 (ind)'!AA$6:AA$37)-MIN('08 (ind)'!AA$6:AA$37))))))*AA$42</f>
        <v>3.3335984712393598</v>
      </c>
      <c r="AB22" s="87">
        <f>IF('08 (ind)'!AB$1="si",100*(('08 (ind)'!AB20-MIN('08 (ind)'!AB$6:AB$37))/(MAX('08 (ind)'!AB$6:AB$37)-MIN('08 (ind)'!AB$6:AB$37))),ABS(-100+(100*(('08 (ind)'!AB20-MIN('08 (ind)'!AB$6:AB$37))/(MAX('08 (ind)'!AB$6:AB$37)-MIN('08 (ind)'!AB$6:AB$37))))))*AB$42</f>
        <v>4.858947222110898E-2</v>
      </c>
      <c r="AC22" s="87">
        <f>IF('08 (ind)'!AC$1="si",100*(('08 (ind)'!AC20-MIN('08 (ind)'!AC$6:AC$37))/(MAX('08 (ind)'!AC$6:AC$37)-MIN('08 (ind)'!AC$6:AC$37))),ABS(-100+(100*(('08 (ind)'!AC20-MIN('08 (ind)'!AC$6:AC$37))/(MAX('08 (ind)'!AC$6:AC$37)-MIN('08 (ind)'!AC$6:AC$37))))))*AC$42</f>
        <v>7.7251494070141087</v>
      </c>
      <c r="AD22" s="87">
        <f>IF('08 (ind)'!AD$1="si",100*(('08 (ind)'!AD20-MIN('08 (ind)'!AD$6:AD$37))/(MAX('08 (ind)'!AD$6:AD$37)-MIN('08 (ind)'!AD$6:AD$37))),ABS(-100+(100*(('08 (ind)'!AD20-MIN('08 (ind)'!AD$6:AD$37))/(MAX('08 (ind)'!AD$6:AD$37)-MIN('08 (ind)'!AD$6:AD$37))))))*AD$42</f>
        <v>3.3688740802494404</v>
      </c>
      <c r="AE22" s="87">
        <f>IF('08 (ind)'!AE$1="si",100*(('08 (ind)'!AE20-MIN('08 (ind)'!AE$6:AE$37))/(MAX('08 (ind)'!AE$6:AE$37)-MIN('08 (ind)'!AE$6:AE$37))),ABS(-100+(100*(('08 (ind)'!AE20-MIN('08 (ind)'!AE$6:AE$37))/(MAX('08 (ind)'!AE$6:AE$37)-MIN('08 (ind)'!AE$6:AE$37))))))*AE$42</f>
        <v>2.4571110302000152</v>
      </c>
      <c r="AF22" s="87">
        <f>IF('08 (ind)'!AF$1="si",100*(('08 (ind)'!AF20-MIN('08 (ind)'!AF$6:AF$37))/(MAX('08 (ind)'!AF$6:AF$37)-MIN('08 (ind)'!AF$6:AF$37))),ABS(-100+(100*(('08 (ind)'!AF20-MIN('08 (ind)'!AF$6:AF$37))/(MAX('08 (ind)'!AF$6:AF$37)-MIN('08 (ind)'!AF$6:AF$37))))))*AF$42</f>
        <v>6.9942585995330475</v>
      </c>
      <c r="AG22" s="87">
        <f>IF('08 (ind)'!AG$1="si",100*(('08 (ind)'!AG20-MIN('08 (ind)'!AG$6:AG$37))/(MAX('08 (ind)'!AG$6:AG$37)-MIN('08 (ind)'!AG$6:AG$37))),ABS(-100+(100*(('08 (ind)'!AG20-MIN('08 (ind)'!AG$6:AG$37))/(MAX('08 (ind)'!AG$6:AG$37)-MIN('08 (ind)'!AG$6:AG$37))))))*AG$42</f>
        <v>1.9168962794981534</v>
      </c>
      <c r="AH22" s="87">
        <f>IF('08 (ind)'!AH$1="si",100*(('08 (ind)'!AH20-MIN('08 (ind)'!AH$6:AH$37))/(MAX('08 (ind)'!AH$6:AH$37)-MIN('08 (ind)'!AH$6:AH$37))),ABS(-100+(100*(('08 (ind)'!AH20-MIN('08 (ind)'!AH$6:AH$37))/(MAX('08 (ind)'!AH$6:AH$37)-MIN('08 (ind)'!AH$6:AH$37))))))*AH$42</f>
        <v>2.3574168505477227</v>
      </c>
      <c r="AI22" s="87">
        <f>IF('08 (ind)'!AI$1="si",100*(('08 (ind)'!AI20-MIN('08 (ind)'!AI$6:AI$37))/(MAX('08 (ind)'!AI$6:AI$37)-MIN('08 (ind)'!AI$6:AI$37))),ABS(-100+(100*(('08 (ind)'!AI20-MIN('08 (ind)'!AI$6:AI$37))/(MAX('08 (ind)'!AI$6:AI$37)-MIN('08 (ind)'!AI$6:AI$37))))))*AI$42</f>
        <v>3.0283739541651506</v>
      </c>
      <c r="AJ22" s="87">
        <f>IF('08 (ind)'!AJ$1="si",100*(('08 (ind)'!AJ20-MIN('08 (ind)'!AJ$6:AJ$37))/(MAX('08 (ind)'!AJ$6:AJ$37)-MIN('08 (ind)'!AJ$6:AJ$37))),ABS(-100+(100*(('08 (ind)'!AJ20-MIN('08 (ind)'!AJ$6:AJ$37))/(MAX('08 (ind)'!AJ$6:AJ$37)-MIN('08 (ind)'!AJ$6:AJ$37))))))*AJ$42</f>
        <v>7.1088881952333969</v>
      </c>
      <c r="AK22" s="87">
        <f>IF('08 (ind)'!AK$1="si",100*(('08 (ind)'!AK20-MIN('08 (ind)'!AK$6:AK$37))/(MAX('08 (ind)'!AK$6:AK$37)-MIN('08 (ind)'!AK$6:AK$37))),ABS(-100+(100*(('08 (ind)'!AK20-MIN('08 (ind)'!AK$6:AK$37))/(MAX('08 (ind)'!AK$6:AK$37)-MIN('08 (ind)'!AK$6:AK$37))))))*AK$42</f>
        <v>0.25275563641618209</v>
      </c>
      <c r="AL22" s="87">
        <f>IF('08 (ind)'!AL$1="si",100*(('08 (ind)'!AL20-MIN('08 (ind)'!AL$6:AL$37))/(MAX('08 (ind)'!AL$6:AL$37)-MIN('08 (ind)'!AL$6:AL$37))),ABS(-100+(100*(('08 (ind)'!AL20-MIN('08 (ind)'!AL$6:AL$37))/(MAX('08 (ind)'!AL$6:AL$37)-MIN('08 (ind)'!AL$6:AL$37))))))*AL$42</f>
        <v>1.8825314306843792</v>
      </c>
      <c r="AM22" s="87">
        <f>IF('08 (ind)'!AM$1="si",100*(('08 (ind)'!AM20-MIN('08 (ind)'!AM$6:AM$37))/(MAX('08 (ind)'!AM$6:AM$37)-MIN('08 (ind)'!AM$6:AM$37))),ABS(-100+(100*(('08 (ind)'!AM20-MIN('08 (ind)'!AM$6:AM$37))/(MAX('08 (ind)'!AM$6:AM$37)-MIN('08 (ind)'!AM$6:AM$37))))))*AM$42</f>
        <v>1.1086863365972346</v>
      </c>
      <c r="AN22" s="87">
        <f>IF('08 (ind)'!AN$1="si",100*(('08 (ind)'!AN20-MIN('08 (ind)'!AN$6:AN$37))/(MAX('08 (ind)'!AN$6:AN$37)-MIN('08 (ind)'!AN$6:AN$37))),ABS(-100+(100*(('08 (ind)'!AN20-MIN('08 (ind)'!AN$6:AN$37))/(MAX('08 (ind)'!AN$6:AN$37)-MIN('08 (ind)'!AN$6:AN$37))))))*AN$42</f>
        <v>11.47912546789367</v>
      </c>
      <c r="AO22" s="87">
        <f>IF('08 (ind)'!AO$1="si",100*(('08 (ind)'!AO20-MIN('08 (ind)'!AO$6:AO$37))/(MAX('08 (ind)'!AO$6:AO$37)-MIN('08 (ind)'!AO$6:AO$37))),ABS(-100+(100*(('08 (ind)'!AO20-MIN('08 (ind)'!AO$6:AO$37))/(MAX('08 (ind)'!AO$6:AO$37)-MIN('08 (ind)'!AO$6:AO$37))))))*AO$42</f>
        <v>8.2519244739127782</v>
      </c>
      <c r="AP22" s="87">
        <f>IF('08 (ind)'!AP$1="si",100*(('08 (ind)'!AP20-MIN('08 (ind)'!AP$6:AP$37))/(MAX('08 (ind)'!AP$6:AP$37)-MIN('08 (ind)'!AP$6:AP$37))),ABS(-100+(100*(('08 (ind)'!AP20-MIN('08 (ind)'!AP$6:AP$37))/(MAX('08 (ind)'!AP$6:AP$37)-MIN('08 (ind)'!AP$6:AP$37))))))*AP$42</f>
        <v>4.5268304000002821</v>
      </c>
      <c r="AQ22" s="87">
        <f>IF('08 (ind)'!AQ$1="si",100*(('08 (ind)'!AQ20-MIN('08 (ind)'!AQ$6:AQ$37))/(MAX('08 (ind)'!AQ$6:AQ$37)-MIN('08 (ind)'!AQ$6:AQ$37))),ABS(-100+(100*(('08 (ind)'!AQ20-MIN('08 (ind)'!AQ$6:AQ$37))/(MAX('08 (ind)'!AQ$6:AQ$37)-MIN('08 (ind)'!AQ$6:AQ$37))))))*AQ$42</f>
        <v>0.91104536005673598</v>
      </c>
      <c r="AR22" s="87">
        <f>IF('08 (ind)'!AR$1="si",100*(('08 (ind)'!AR20-MIN('08 (ind)'!AR$6:AR$37))/(MAX('08 (ind)'!AR$6:AR$37)-MIN('08 (ind)'!AR$6:AR$37))),ABS(-100+(100*(('08 (ind)'!AR20-MIN('08 (ind)'!AR$6:AR$37))/(MAX('08 (ind)'!AR$6:AR$37)-MIN('08 (ind)'!AR$6:AR$37))))))*AR$42</f>
        <v>4.001694815976232</v>
      </c>
      <c r="AS22" s="87">
        <f>IF('08 (ind)'!AS$1="si",100*(('08 (ind)'!AS20-MIN('08 (ind)'!AS$6:AS$37))/(MAX('08 (ind)'!AS$6:AS$37)-MIN('08 (ind)'!AS$6:AS$37))),ABS(-100+(100*(('08 (ind)'!AS20-MIN('08 (ind)'!AS$6:AS$37))/(MAX('08 (ind)'!AS$6:AS$37)-MIN('08 (ind)'!AS$6:AS$37))))))*AS$42</f>
        <v>2.5037973532220654</v>
      </c>
      <c r="AT22" s="87">
        <f>IF('08 (ind)'!AT$1="si",100*(('08 (ind)'!AT20-MIN('08 (ind)'!AT$6:AT$37))/(MAX('08 (ind)'!AT$6:AT$37)-MIN('08 (ind)'!AT$6:AT$37))),ABS(-100+(100*(('08 (ind)'!AT20-MIN('08 (ind)'!AT$6:AT$37))/(MAX('08 (ind)'!AT$6:AT$37)-MIN('08 (ind)'!AT$6:AT$37))))))*AT$42</f>
        <v>0</v>
      </c>
      <c r="AU22" s="87">
        <f>IF('08 (ind)'!AU$1="si",100*(('08 (ind)'!AU20-MIN('08 (ind)'!AU$6:AU$37))/(MAX('08 (ind)'!AU$6:AU$37)-MIN('08 (ind)'!AU$6:AU$37))),ABS(-100+(100*(('08 (ind)'!AU20-MIN('08 (ind)'!AU$6:AU$37))/(MAX('08 (ind)'!AU$6:AU$37)-MIN('08 (ind)'!AU$6:AU$37))))))*AU$42</f>
        <v>1.8166089965397938</v>
      </c>
      <c r="AV22" s="87">
        <f>IF('08 (ind)'!AV$1="si",100*(('08 (ind)'!AV20-MIN('08 (ind)'!AV$6:AV$37))/(MAX('08 (ind)'!AV$6:AV$37)-MIN('08 (ind)'!AV$6:AV$37))),ABS(-100+(100*(('08 (ind)'!AV20-MIN('08 (ind)'!AV$6:AV$37))/(MAX('08 (ind)'!AV$6:AV$37)-MIN('08 (ind)'!AV$6:AV$37))))))*AV$42</f>
        <v>21.013864818024263</v>
      </c>
      <c r="AW22" s="87">
        <f>IF('08 (ind)'!AW$1="si",100*(('08 (ind)'!AW20-MIN('08 (ind)'!AW$6:AW$37))/(MAX('08 (ind)'!AW$6:AW$37)-MIN('08 (ind)'!AW$6:AW$37))),ABS(-100+(100*(('08 (ind)'!AW20-MIN('08 (ind)'!AW$6:AW$37))/(MAX('08 (ind)'!AW$6:AW$37)-MIN('08 (ind)'!AW$6:AW$37))))))*AW$42</f>
        <v>4.8466140604613512</v>
      </c>
      <c r="AX22" s="87">
        <f>IF('08 (ind)'!AX$1="si",100*(('08 (ind)'!AX20-MIN('08 (ind)'!AX$6:AX$37))/(MAX('08 (ind)'!AX$6:AX$37)-MIN('08 (ind)'!AX$6:AX$37))),ABS(-100+(100*(('08 (ind)'!AX20-MIN('08 (ind)'!AX$6:AX$37))/(MAX('08 (ind)'!AX$6:AX$37)-MIN('08 (ind)'!AX$6:AX$37))))))*AX$42</f>
        <v>3.1847474457180547</v>
      </c>
      <c r="AY22" s="87">
        <f>IF('08 (ind)'!AY$1="si",100*(('08 (ind)'!AY20-MIN('08 (ind)'!AY$6:AY$37))/(MAX('08 (ind)'!AY$6:AY$37)-MIN('08 (ind)'!AY$6:AY$37))),ABS(-100+(100*(('08 (ind)'!AY20-MIN('08 (ind)'!AY$6:AY$37))/(MAX('08 (ind)'!AY$6:AY$37)-MIN('08 (ind)'!AY$6:AY$37))))))*AY$42</f>
        <v>12.278754845210509</v>
      </c>
      <c r="AZ22" s="87">
        <f>IF('08 (ind)'!AZ$1="si",100*(('08 (ind)'!AZ20-MIN('08 (ind)'!AZ$6:AZ$37))/(MAX('08 (ind)'!AZ$6:AZ$37)-MIN('08 (ind)'!AZ$6:AZ$37))),ABS(-100+(100*(('08 (ind)'!AZ20-MIN('08 (ind)'!AZ$6:AZ$37))/(MAX('08 (ind)'!AZ$6:AZ$37)-MIN('08 (ind)'!AZ$6:AZ$37))))))*AZ$42</f>
        <v>3.0391341884958187</v>
      </c>
      <c r="BA22" s="87">
        <f>IF('08 (ind)'!BA$1="si",100*(('08 (ind)'!BA20-MIN('08 (ind)'!BA$6:BA$37))/(MAX('08 (ind)'!BA$6:BA$37)-MIN('08 (ind)'!BA$6:BA$37))),ABS(-100+(100*(('08 (ind)'!BA20-MIN('08 (ind)'!BA$6:BA$37))/(MAX('08 (ind)'!BA$6:BA$37)-MIN('08 (ind)'!BA$6:BA$37))))))*BA$42</f>
        <v>3.1018188881745097</v>
      </c>
      <c r="BB22" s="87">
        <f>IF('08 (ind)'!BB$1="si",100*(('08 (ind)'!BB20-MIN('08 (ind)'!BB$6:BB$37))/(MAX('08 (ind)'!BB$6:BB$37)-MIN('08 (ind)'!BB$6:BB$37))),ABS(-100+(100*(('08 (ind)'!BB20-MIN('08 (ind)'!BB$6:BB$37))/(MAX('08 (ind)'!BB$6:BB$37)-MIN('08 (ind)'!BB$6:BB$37))))))*BB$42</f>
        <v>0.72861182727322704</v>
      </c>
      <c r="BC22" s="87">
        <f>IF('08 (ind)'!BC$1="si",100*(('08 (ind)'!BC20-MIN('08 (ind)'!BC$6:BC$37))/(MAX('08 (ind)'!BC$6:BC$37)-MIN('08 (ind)'!BC$6:BC$37))),ABS(-100+(100*(('08 (ind)'!BC20-MIN('08 (ind)'!BC$6:BC$37))/(MAX('08 (ind)'!BC$6:BC$37)-MIN('08 (ind)'!BC$6:BC$37))))))*BC$42</f>
        <v>2.2195709769173653</v>
      </c>
      <c r="BD22" s="87">
        <f>IF('08 (ind)'!BD$1="si",100*(('08 (ind)'!BD20-MIN('08 (ind)'!BD$6:BD$37))/(MAX('08 (ind)'!BD$6:BD$37)-MIN('08 (ind)'!BD$6:BD$37))),ABS(-100+(100*(('08 (ind)'!BD20-MIN('08 (ind)'!BD$6:BD$37))/(MAX('08 (ind)'!BD$6:BD$37)-MIN('08 (ind)'!BD$6:BD$37))))))*BD$42</f>
        <v>0.52502893384966842</v>
      </c>
      <c r="BE22" s="87">
        <f>IF('08 (ind)'!BE$1="si",100*(('08 (ind)'!BE20-MIN('08 (ind)'!BE$6:BE$37))/(MAX('08 (ind)'!BE$6:BE$37)-MIN('08 (ind)'!BE$6:BE$37))),ABS(-100+(100*(('08 (ind)'!BE20-MIN('08 (ind)'!BE$6:BE$37))/(MAX('08 (ind)'!BE$6:BE$37)-MIN('08 (ind)'!BE$6:BE$37))))))*BE$42</f>
        <v>2.4566240665463868</v>
      </c>
      <c r="BF22" s="87">
        <f>IF('08 (ind)'!BF$1="si",100*(('08 (ind)'!BF20-MIN('08 (ind)'!BF$6:BF$37))/(MAX('08 (ind)'!BF$6:BF$37)-MIN('08 (ind)'!BF$6:BF$37))),ABS(-100+(100*(('08 (ind)'!BF20-MIN('08 (ind)'!BF$6:BF$37))/(MAX('08 (ind)'!BF$6:BF$37)-MIN('08 (ind)'!BF$6:BF$37))))))*BF$42</f>
        <v>2.6747212349389389</v>
      </c>
      <c r="BG22" s="87">
        <f>IF('08 (ind)'!BG$1="si",100*(('08 (ind)'!BG20-MIN('08 (ind)'!BG$6:BG$37))/(MAX('08 (ind)'!BG$6:BG$37)-MIN('08 (ind)'!BG$6:BG$37))),ABS(-100+(100*(('08 (ind)'!BG20-MIN('08 (ind)'!BG$6:BG$37))/(MAX('08 (ind)'!BG$6:BG$37)-MIN('08 (ind)'!BG$6:BG$37))))))*BG$42</f>
        <v>2.4899150540827342</v>
      </c>
      <c r="BH22" s="87">
        <f>IF('08 (ind)'!BH$1="si",100*(('08 (ind)'!BH20-MIN('08 (ind)'!BH$6:BH$37))/(MAX('08 (ind)'!BH$6:BH$37)-MIN('08 (ind)'!BH$6:BH$37))),ABS(-100+(100*(('08 (ind)'!BH20-MIN('08 (ind)'!BH$6:BH$37))/(MAX('08 (ind)'!BH$6:BH$37)-MIN('08 (ind)'!BH$6:BH$37))))))*BH$42</f>
        <v>2.8368004049306776</v>
      </c>
      <c r="BI22" s="87">
        <f>IF('08 (ind)'!BI$1="si",100*(('08 (ind)'!BI20-MIN('08 (ind)'!BI$6:BI$37))/(MAX('08 (ind)'!BI$6:BI$37)-MIN('08 (ind)'!BI$6:BI$37))),ABS(-100+(100*(('08 (ind)'!BI20-MIN('08 (ind)'!BI$6:BI$37))/(MAX('08 (ind)'!BI$6:BI$37)-MIN('08 (ind)'!BI$6:BI$37))))))*BI$42</f>
        <v>5.53831214975758</v>
      </c>
      <c r="BJ22" s="87">
        <f>IF('08 (ind)'!BJ$1="si",100*(('08 (ind)'!BJ20-MIN('08 (ind)'!BJ$6:BJ$37))/(MAX('08 (ind)'!BJ$6:BJ$37)-MIN('08 (ind)'!BJ$6:BJ$37))),ABS(-100+(100*(('08 (ind)'!BJ20-MIN('08 (ind)'!BJ$6:BJ$37))/(MAX('08 (ind)'!BJ$6:BJ$37)-MIN('08 (ind)'!BJ$6:BJ$37))))))*BJ$42</f>
        <v>2.6724908703263791E-3</v>
      </c>
      <c r="BK22" s="87">
        <f>IF('08 (ind)'!BK$1="si",100*(('08 (ind)'!BK20-MIN('08 (ind)'!BK$6:BK$37))/(MAX('08 (ind)'!BK$6:BK$37)-MIN('08 (ind)'!BK$6:BK$37))),ABS(-100+(100*(('08 (ind)'!BK20-MIN('08 (ind)'!BK$6:BK$37))/(MAX('08 (ind)'!BK$6:BK$37)-MIN('08 (ind)'!BK$6:BK$37))))))*BK$42</f>
        <v>0.35043805603008088</v>
      </c>
      <c r="BL22" s="87">
        <f>IF('08 (ind)'!BL$1="si",100*(('08 (ind)'!BL20-MIN('08 (ind)'!BL$6:BL$37))/(MAX('08 (ind)'!BL$6:BL$37)-MIN('08 (ind)'!BL$6:BL$37))),ABS(-100+(100*(('08 (ind)'!BL20-MIN('08 (ind)'!BL$6:BL$37))/(MAX('08 (ind)'!BL$6:BL$37)-MIN('08 (ind)'!BL$6:BL$37))))))*BL$42</f>
        <v>2.9173667100032761</v>
      </c>
      <c r="BM22" s="87">
        <f>IF('08 (ind)'!BM$1="si",100*(('08 (ind)'!BM20-MIN('08 (ind)'!BM$6:BM$37))/(MAX('08 (ind)'!BM$6:BM$37)-MIN('08 (ind)'!BM$6:BM$37))),ABS(-100+(100*(('08 (ind)'!BM20-MIN('08 (ind)'!BM$6:BM$37))/(MAX('08 (ind)'!BM$6:BM$37)-MIN('08 (ind)'!BM$6:BM$37))))))*BM$42</f>
        <v>1.3370926021566136</v>
      </c>
      <c r="BN22" s="87">
        <f>IF('08 (ind)'!BN$1="si",100*(('08 (ind)'!BN20-MIN('08 (ind)'!BN$6:BN$37))/(MAX('08 (ind)'!BN$6:BN$37)-MIN('08 (ind)'!BN$6:BN$37))),ABS(-100+(100*(('08 (ind)'!BN20-MIN('08 (ind)'!BN$6:BN$37))/(MAX('08 (ind)'!BN$6:BN$37)-MIN('08 (ind)'!BN$6:BN$37))))))*BN$42</f>
        <v>0.19982402257655554</v>
      </c>
      <c r="BO22" s="87">
        <f>IF('08 (ind)'!BO$1="si",100*(('08 (ind)'!BO20-MIN('08 (ind)'!BO$6:BO$37))/(MAX('08 (ind)'!BO$6:BO$37)-MIN('08 (ind)'!BO$6:BO$37))),ABS(-100+(100*(('08 (ind)'!BO20-MIN('08 (ind)'!BO$6:BO$37))/(MAX('08 (ind)'!BO$6:BO$37)-MIN('08 (ind)'!BO$6:BO$37))))))*BO$42</f>
        <v>0.28310847147797968</v>
      </c>
      <c r="BP22" s="87">
        <f>IF('08 (ind)'!BP$1="si",100*(('08 (ind)'!BP20-MIN('08 (ind)'!BP$6:BP$37))/(MAX('08 (ind)'!BP$6:BP$37)-MIN('08 (ind)'!BP$6:BP$37))),ABS(-100+(100*(('08 (ind)'!BP20-MIN('08 (ind)'!BP$6:BP$37))/(MAX('08 (ind)'!BP$6:BP$37)-MIN('08 (ind)'!BP$6:BP$37))))))*BP$42</f>
        <v>0.73257880095812511</v>
      </c>
      <c r="BQ22" s="87">
        <f>IF('08 (ind)'!BQ$1="si",100*(('08 (ind)'!BQ20-MIN('08 (ind)'!BQ$6:BQ$37))/(MAX('08 (ind)'!BQ$6:BQ$37)-MIN('08 (ind)'!BQ$6:BQ$37))),ABS(-100+(100*(('08 (ind)'!BQ20-MIN('08 (ind)'!BQ$6:BQ$37))/(MAX('08 (ind)'!BQ$6:BQ$37)-MIN('08 (ind)'!BQ$6:BQ$37))))))*BQ$42</f>
        <v>2.3689311904817316</v>
      </c>
      <c r="BR22" s="87">
        <f>IF('08 (ind)'!BR$1="si",100*(('08 (ind)'!BR20-MIN('08 (ind)'!BR$6:BR$37))/(MAX('08 (ind)'!BR$6:BR$37)-MIN('08 (ind)'!BR$6:BR$37))),ABS(-100+(100*(('08 (ind)'!BR20-MIN('08 (ind)'!BR$6:BR$37))/(MAX('08 (ind)'!BR$6:BR$37)-MIN('08 (ind)'!BR$6:BR$37))))))*BR$42</f>
        <v>0.74059795062227363</v>
      </c>
      <c r="BS22" s="87">
        <f>IF('08 (ind)'!BS$1="si",100*(('08 (ind)'!BS20-MIN('08 (ind)'!BS$6:BS$37))/(MAX('08 (ind)'!BS$6:BS$37)-MIN('08 (ind)'!BS$6:BS$37))),ABS(-100+(100*(('08 (ind)'!BS20-MIN('08 (ind)'!BS$6:BS$37))/(MAX('08 (ind)'!BS$6:BS$37)-MIN('08 (ind)'!BS$6:BS$37))))))*BS$42</f>
        <v>8.1897068141341975</v>
      </c>
      <c r="BT22" s="75">
        <f>IF('08 (ind)'!BT$1="si",100*(('08 (ind)'!BT20-MIN('08 (ind)'!BT$6:BT$37))/(MAX('08 (ind)'!BT$6:BT$37)-MIN('08 (ind)'!BT$6:BT$37))),ABS(-100+(100*(('08 (ind)'!BT20-MIN('08 (ind)'!BT$6:BT$37))/(MAX('08 (ind)'!BR$6:BR$37)-MIN('08 (ind)'!BT$6:BT$37))))))*BT$42</f>
        <v>4.9037962381830571</v>
      </c>
      <c r="BU22" s="87">
        <f>IF('08 (ind)'!BU$1="si",100*(('08 (ind)'!BU20-MIN('08 (ind)'!BU$6:BU$37))/(MAX('08 (ind)'!BU$6:BU$37)-MIN('08 (ind)'!BU$6:BU$37))),ABS(-100+(100*(('08 (ind)'!BU20-MIN('08 (ind)'!BU$6:BU$37))/(MAX('08 (ind)'!BU$6:BU$37)-MIN('08 (ind)'!BU$6:BU$37))))))*BU$42</f>
        <v>3.7024683122081381</v>
      </c>
      <c r="BV22" s="87">
        <f>IF('08 (ind)'!BV$1="si",100*(('08 (ind)'!BV20-MIN('08 (ind)'!BV$6:BV$37))/(MAX('08 (ind)'!BV$6:BV$37)-MIN('08 (ind)'!BV$6:BV$37))),ABS(-100+(100*(('08 (ind)'!BV20-MIN('08 (ind)'!BV$6:BV$37))/(MAX('08 (ind)'!BV$6:BV$37)-MIN('08 (ind)'!BV$6:BV$37))))))*BV$42</f>
        <v>2.9490010411253507</v>
      </c>
      <c r="BW22" s="87">
        <f>IF('08 (ind)'!BW$1="si",100*(('08 (ind)'!BW20-MIN('08 (ind)'!BW$6:BW$37))/(MAX('08 (ind)'!BW$6:BW$37)-MIN('08 (ind)'!BW$6:BW$37))),ABS(-100+(100*(('08 (ind)'!BW20-MIN('08 (ind)'!BW$6:BW$37))/(MAX('08 (ind)'!BW$6:BW$37)-MIN('08 (ind)'!BW$6:BW$37))))))*BW$42</f>
        <v>3.6446400238300352</v>
      </c>
      <c r="BX22" s="87">
        <f>IF('08 (ind)'!BX$1="si",100*(('08 (ind)'!BX20-MIN('08 (ind)'!BX$6:BX$37))/(MAX('08 (ind)'!BX$6:BX$37)-MIN('08 (ind)'!BX$6:BX$37))),ABS(-100+(100*(('08 (ind)'!BX20-MIN('08 (ind)'!BX$6:BX$37))/(MAX('08 (ind)'!BX$6:BX$37)-MIN('08 (ind)'!BX$6:BX$37))))))*BX$42</f>
        <v>13.227336568013232</v>
      </c>
      <c r="BY22" s="87">
        <f>IF('08 (ind)'!BY$1="si",100*(('08 (ind)'!BY20-MIN('08 (ind)'!BY$6:BY$37))/(MAX('08 (ind)'!BY$6:BY$37)-MIN('08 (ind)'!BY$6:BY$37))),ABS(-100+(100*(('08 (ind)'!BY20-MIN('08 (ind)'!BY$6:BY$37))/(MAX('08 (ind)'!BY$6:BY$37)-MIN('08 (ind)'!BY$6:BY$37))))))*BY$42</f>
        <v>1.0550968318056912</v>
      </c>
      <c r="BZ22" s="87">
        <f>IF('08 (ind)'!BZ$1="si",100*(('08 (ind)'!BZ20-MIN('08 (ind)'!BZ$6:BZ$37))/(MAX('08 (ind)'!BZ$6:BZ$37)-MIN('08 (ind)'!BZ$6:BZ$37))),ABS(-100+(100*(('08 (ind)'!BZ20-MIN('08 (ind)'!BZ$6:BZ$37))/(MAX('08 (ind)'!BZ$6:BZ$37)-MIN('08 (ind)'!BZ$6:BZ$37))))))*BZ$42</f>
        <v>15.922639998292242</v>
      </c>
      <c r="CA22" s="87">
        <f>IF('08 (ind)'!CA$1="si",100*(('08 (ind)'!CA20-MIN('08 (ind)'!CA$6:CA$37))/(MAX('08 (ind)'!CA$6:CA$37)-MIN('08 (ind)'!CA$6:CA$37))),ABS(-100+(100*(('08 (ind)'!CA20-MIN('08 (ind)'!CA$6:CA$37))/(MAX('08 (ind)'!CA$6:CA$37)-MIN('08 (ind)'!CA$6:CA$37))))))*CA$42</f>
        <v>3.3043851512227098</v>
      </c>
      <c r="CB22" s="87">
        <f>IF('08 (ind)'!CB$1="si",100*(('08 (ind)'!CB20-MIN('08 (ind)'!CB$6:CB$37))/(MAX('08 (ind)'!CB$6:CB$37)-MIN('08 (ind)'!CB$6:CB$37))),ABS(-100+(100*(('08 (ind)'!CB20-MIN('08 (ind)'!CB$6:CB$37))/(MAX('08 (ind)'!CB$6:CB$37)-MIN('08 (ind)'!CB$6:CB$37))))))*CB$42</f>
        <v>0</v>
      </c>
      <c r="CC22" s="87">
        <f>IF('08 (ind)'!CC$1="si",100*(('08 (ind)'!CC20-MIN('08 (ind)'!CC$6:CC$37))/(MAX('08 (ind)'!CC$6:CC$37)-MIN('08 (ind)'!CC$6:CC$37))),ABS(-100+(100*(('08 (ind)'!CC20-MIN('08 (ind)'!CC$6:CC$37))/(MAX('08 (ind)'!CC$6:CC$37)-MIN('08 (ind)'!CC$6:CC$37))))))*CC$42</f>
        <v>2.9916854143145137</v>
      </c>
      <c r="CD22" s="87">
        <f>IF('08 (ind)'!CD$1="si",100*(('08 (ind)'!CD20-MIN('08 (ind)'!CD$6:CD$37))/(MAX('08 (ind)'!CD$6:CD$37)-MIN('08 (ind)'!CD$6:CD$37))),ABS(-100+(100*(('08 (ind)'!CD20-MIN('08 (ind)'!CD$6:CD$37))/(MAX('08 (ind)'!CD$6:CD$37)-MIN('08 (ind)'!CD$6:CD$37))))))*CD$42</f>
        <v>2.5474647136118155E-2</v>
      </c>
      <c r="CE22" s="87">
        <f>IF('08 (ind)'!CE$1="si",100*(('08 (ind)'!CE20-MIN('08 (ind)'!CE$6:CE$37))/(MAX('08 (ind)'!CE$6:CE$37)-MIN('08 (ind)'!CE$6:CE$37))),ABS(-100+(100*(('08 (ind)'!CE20-MIN('08 (ind)'!CE$6:CE$37))/(MAX('08 (ind)'!CE$6:CE$37)-MIN('08 (ind)'!CE$6:CE$37))))))*CE$42</f>
        <v>1.0591760758447242</v>
      </c>
      <c r="CF22" s="87">
        <f>IF('08 (ind)'!CF$1="si",100*(('08 (ind)'!CF20-MIN('08 (ind)'!CF$6:CF$37))/(MAX('08 (ind)'!CF$6:CF$37)-MIN('08 (ind)'!CF$6:CF$37))),ABS(-100+(100*(('08 (ind)'!CF20-MIN('08 (ind)'!CF$6:CF$37))/(MAX('08 (ind)'!CF$6:CF$37)-MIN('08 (ind)'!CF$6:CF$37))))))*CF$42</f>
        <v>3.0874582499191217</v>
      </c>
      <c r="CG22" s="87">
        <f>IF('08 (ind)'!CG$1="si",100*(('08 (ind)'!CG20-MIN('08 (ind)'!CG$6:CG$37))/(MAX('08 (ind)'!CG$6:CG$37)-MIN('08 (ind)'!CG$6:CG$37))),ABS(-100+(100*(('08 (ind)'!CG20-MIN('08 (ind)'!CG$6:CG$37))/(MAX('08 (ind)'!CG$6:CG$37)-MIN('08 (ind)'!CG$6:CG$37))))))*CG$42</f>
        <v>3.8261862104434248</v>
      </c>
      <c r="CH22" s="87">
        <f>IF('08 (ind)'!CH$1="si",100*(('08 (ind)'!CH20-MIN('08 (ind)'!CH$6:CH$37))/(MAX('08 (ind)'!CH$6:CH$37)-MIN('08 (ind)'!CH$6:CH$37))),ABS(-100+(100*(('08 (ind)'!CH20-MIN('08 (ind)'!CH$6:CH$37))/(MAX('08 (ind)'!CH$6:CH$37)-MIN('08 (ind)'!CH$6:CH$37))))))*CH$42</f>
        <v>1.4936928432103767</v>
      </c>
      <c r="CI22" s="87">
        <f>IF('08 (ind)'!CI$1="si",100*(('08 (ind)'!CI20-MIN('08 (ind)'!CI$6:CI$37))/(MAX('08 (ind)'!CI$6:CI$37)-MIN('08 (ind)'!CI$6:CI$37))),ABS(-100+(100*(('08 (ind)'!CI20-MIN('08 (ind)'!CI$6:CI$37))/(MAX('08 (ind)'!CI$6:CI$37)-MIN('08 (ind)'!CI$6:CI$37))))))*CI$42</f>
        <v>3.7192965019680018</v>
      </c>
      <c r="CJ22" s="87">
        <f>IF('08 (ind)'!CJ$1="si",100*(('08 (ind)'!CJ20-MIN('08 (ind)'!CJ$6:CJ$37))/(MAX('08 (ind)'!CJ$6:CJ$37)-MIN('08 (ind)'!CJ$6:CJ$37))),ABS(-100+(100*(('08 (ind)'!CJ20-MIN('08 (ind)'!CJ$6:CJ$37))/(MAX('08 (ind)'!CJ$6:CJ$37)-MIN('08 (ind)'!CJ$6:CJ$37))))))*CJ$42</f>
        <v>5.3862900747925826</v>
      </c>
      <c r="CK22" s="87">
        <f>IF('08 (ind)'!CK$1="si",100*(('08 (ind)'!CK20-MIN('08 (ind)'!CK$6:CK$37))/(MAX('08 (ind)'!CK$6:CK$37)-MIN('08 (ind)'!CK$6:CK$37))),ABS(-100+(100*(('08 (ind)'!CK20-MIN('08 (ind)'!CK$6:CK$37))/(MAX('08 (ind)'!CK$6:CK$37)-MIN('08 (ind)'!CK$6:CK$37))))))*CK$42</f>
        <v>3.8343949260833896</v>
      </c>
      <c r="CL22" s="87">
        <f>IF('08 (ind)'!CL$1="si",100*(('08 (ind)'!CL20-MIN('08 (ind)'!CL$6:CL$37))/(MAX('08 (ind)'!CL$6:CL$37)-MIN('08 (ind)'!CL$6:CL$37))),ABS(-100+(100*(('08 (ind)'!CL20-MIN('08 (ind)'!CL$6:CL$37))/(MAX('08 (ind)'!CL$6:CL$37)-MIN('08 (ind)'!CL$6:CL$37))))))*CL$42</f>
        <v>4.3886888180867274</v>
      </c>
      <c r="CM22" s="87">
        <f>IF('08 (ind)'!CM$1="si",100*(('08 (ind)'!CM20-MIN('08 (ind)'!CM$6:CM$37))/(MAX('08 (ind)'!CM$6:CM$37)-MIN('08 (ind)'!CM$6:CM$37))),ABS(-100+(100*(('08 (ind)'!CM20-MIN('08 (ind)'!CM$6:CM$37))/(MAX('08 (ind)'!CM$6:CM$37)-MIN('08 (ind)'!CM$6:CM$37))))))*CM$42</f>
        <v>2.0870496929891784</v>
      </c>
    </row>
    <row r="23" spans="1:91">
      <c r="A23" s="18" t="s">
        <v>151</v>
      </c>
      <c r="B23" s="87">
        <f>IF('08 (ind)'!B$1="si",100*(('08 (ind)'!B21-MIN('08 (ind)'!B$6:B$37))/(MAX('08 (ind)'!B$6:B$37)-MIN('08 (ind)'!B$6:B$37))),ABS(-100+(100*(('08 (ind)'!B21-MIN('08 (ind)'!B$6:B$37))/(MAX('08 (ind)'!B$6:B$37)-MIN('08 (ind)'!B$6:B$37))))))</f>
        <v>9.0477144420614515</v>
      </c>
      <c r="C23" s="87">
        <f>IF('08 (ind)'!C$1="si",100*(('08 (ind)'!C21-MIN('08 (ind)'!C$6:C$37))/(MAX('08 (ind)'!C$6:C$37)-MIN('08 (ind)'!C$6:C$37))),ABS(-100+(100*(('08 (ind)'!C21-MIN('08 (ind)'!C$6:C$37))/(MAX('08 (ind)'!C$6:C$37)-MIN('08 (ind)'!C$6:C$37))))))</f>
        <v>16.166127787832</v>
      </c>
      <c r="D23" s="87">
        <f>IF('08 (ind)'!D$1="si",100*(('08 (ind)'!D21-MIN('08 (ind)'!D$6:D$37))/(MAX('08 (ind)'!D$6:D$37)-MIN('08 (ind)'!D$6:D$37))),ABS(-100+(100*(('08 (ind)'!D21-MIN('08 (ind)'!D$6:D$37))/(MAX('08 (ind)'!D$6:D$37)-MIN('08 (ind)'!D$6:D$37))))))*D$42</f>
        <v>12.325941816552396</v>
      </c>
      <c r="E23" s="87">
        <f>IF('08 (ind)'!E$1="si",100*(('08 (ind)'!E21-MIN('08 (ind)'!E$6:E$37))/(MAX('08 (ind)'!E$6:E$37)-MIN('08 (ind)'!E$6:E$37))),ABS(-100+(100*(('08 (ind)'!E21-MIN('08 (ind)'!E$6:E$37))/(MAX('08 (ind)'!E$6:E$37)-MIN('08 (ind)'!E$6:E$37))))))*E$42</f>
        <v>4.5165870775068715</v>
      </c>
      <c r="F23" s="87">
        <f>IF('10 (ind)'!F$1="si",100*(('10 (ind)'!F21-MIN('10 (ind)'!F$6:F$37))/(MAX('10 (ind)'!F$6:F$37)-MIN('10 (ind)'!F$6:F$37))),ABS(-100+(100*(('10 (ind)'!F21-MIN('10 (ind)'!F$6:F$37))/(MAX('10 (ind)'!F$6:F$37)-MIN('10 (ind)'!F$6:F$37))))))*F$42</f>
        <v>4.3203371970495272</v>
      </c>
      <c r="G23" s="87">
        <f>IF('10 (ind)'!G$1="si",100*(('10 (ind)'!G21-MIN('10 (ind)'!G$6:G$37))/(MAX('10 (ind)'!G$6:G$37)-MIN('10 (ind)'!G$6:G$37))),ABS(-100+(100*(('10 (ind)'!G21-MIN('10 (ind)'!G$6:G$37))/(MAX('10 (ind)'!G$6:G$37)-MIN('10 (ind)'!G$6:G$37))))))*G$42</f>
        <v>4.498044328552802</v>
      </c>
      <c r="H23" s="87">
        <f>IF('10 (ind)'!H$1="si",100*(('10 (ind)'!H21-MIN('10 (ind)'!H$6:H$37))/(MAX('10 (ind)'!H$6:H$37)-MIN('10 (ind)'!H$6:H$37))),ABS(-100+(100*(('10 (ind)'!H21-MIN('10 (ind)'!H$6:H$37))/(MAX('10 (ind)'!H$6:H$37)-MIN('10 (ind)'!H$6:H$37))))))*H$42</f>
        <v>5.059171597633136</v>
      </c>
      <c r="I23" s="87">
        <f>IF('10 (ind)'!I$1="si",100*(('10 (ind)'!I21-MIN('10 (ind)'!I$6:I$37))/(MAX('10 (ind)'!I$6:I$37)-MIN('10 (ind)'!I$6:I$37))),ABS(-100+(100*(('10 (ind)'!I21-MIN('10 (ind)'!I$6:I$37))/(MAX('10 (ind)'!I$6:I$37)-MIN('10 (ind)'!I$6:I$37))))))*I$42</f>
        <v>2.0192307692307696</v>
      </c>
      <c r="J23" s="87">
        <f>IF('08 (ind)'!J$1="si",100*(('08 (ind)'!J21-MIN('08 (ind)'!J$6:J$37))/(MAX('08 (ind)'!J$6:J$37)-MIN('08 (ind)'!J$6:J$37))),ABS(-100+(100*(('08 (ind)'!J21-MIN('08 (ind)'!J$6:J$37))/(MAX('08 (ind)'!J$6:J$37)-MIN('08 (ind)'!J$6:J$37))))))*J$42</f>
        <v>0</v>
      </c>
      <c r="K23" s="87">
        <f>IF('08 (ind)'!K$1="si",100*(('08 (ind)'!K21-MIN('08 (ind)'!K$6:K$37))/(MAX('08 (ind)'!K$6:K$37)-MIN('08 (ind)'!K$6:K$37))),ABS(-100+(100*(('08 (ind)'!K21-MIN('08 (ind)'!K$6:K$37))/(MAX('08 (ind)'!K$6:K$37)-MIN('08 (ind)'!K$6:K$37))))))*K$42</f>
        <v>5.3173397266258915</v>
      </c>
      <c r="L23" s="87">
        <f>IF('08 (ind)'!L$1="si",100*(('08 (ind)'!L21-MIN('08 (ind)'!L$6:L$37))/(MAX('08 (ind)'!L$6:L$37)-MIN('08 (ind)'!L$6:L$37))),ABS(-100+(100*(('08 (ind)'!L21-MIN('08 (ind)'!L$6:L$37))/(MAX('08 (ind)'!L$6:L$37)-MIN('08 (ind)'!L$6:L$37))))))*L$42</f>
        <v>6.2590268710027619</v>
      </c>
      <c r="M23" s="87">
        <f>IF('08 (ind)'!M$1="si",100*(('08 (ind)'!M21-MIN('08 (ind)'!M$6:M$37))/(MAX('08 (ind)'!M$6:M$37)-MIN('08 (ind)'!M$6:M$37))),ABS(-100+(100*(('08 (ind)'!M21-MIN('08 (ind)'!M$6:M$37))/(MAX('08 (ind)'!M$6:M$37)-MIN('08 (ind)'!M$6:M$37))))))*M$42</f>
        <v>0.11171960969056982</v>
      </c>
      <c r="N23" s="87">
        <f>IF('08 (ind)'!N$1="si",100*(('08 (ind)'!N21-MIN('08 (ind)'!N$6:N$37))/(MAX('08 (ind)'!N$6:N$37)-MIN('08 (ind)'!N$6:N$37))),ABS(-100+(100*(('08 (ind)'!N21-MIN('08 (ind)'!N$6:N$37))/(MAX('08 (ind)'!N$6:N$37)-MIN('08 (ind)'!N$6:N$37))))))*N$42</f>
        <v>8.0599917426759795</v>
      </c>
      <c r="O23" s="87">
        <f>IF('08 (ind)'!O$1="si",100*(('08 (ind)'!O21-MIN('08 (ind)'!O$6:O$37))/(MAX('08 (ind)'!O$6:O$37)-MIN('08 (ind)'!O$6:O$37))),ABS(-100+(100*(('08 (ind)'!O21-MIN('08 (ind)'!O$6:O$37))/(MAX('08 (ind)'!O$6:O$37)-MIN('08 (ind)'!O$6:O$37))))))*O$42</f>
        <v>7.9287347953597953</v>
      </c>
      <c r="P23" s="87">
        <f>IF('08 (ind)'!P$1="si",100*(('08 (ind)'!P21-MIN('08 (ind)'!P$6:P$37))/(MAX('08 (ind)'!P$6:P$37)-MIN('08 (ind)'!P$6:P$37))),ABS(-100+(100*(('08 (ind)'!P21-MIN('08 (ind)'!P$6:P$37))/(MAX('08 (ind)'!P$6:P$37)-MIN('08 (ind)'!P$6:P$37))))))*P$42</f>
        <v>0.62003410904644429</v>
      </c>
      <c r="Q23" s="87">
        <f>IF('08 (ind)'!Q$1="si",100*(('08 (ind)'!Q21-MIN('08 (ind)'!Q$6:Q$37))/(MAX('08 (ind)'!Q$6:Q$37)-MIN('08 (ind)'!Q$6:Q$37))),ABS(-100+(100*(('08 (ind)'!Q21-MIN('08 (ind)'!Q$6:Q$37))/(MAX('08 (ind)'!Q$6:Q$37)-MIN('08 (ind)'!Q$6:Q$37))))))*Q$42</f>
        <v>0.30553272814410165</v>
      </c>
      <c r="R23" s="87">
        <f>IF('08 (ind)'!R$1="si",100*(('08 (ind)'!R21-MIN('08 (ind)'!R$6:R$37))/(MAX('08 (ind)'!R$6:R$37)-MIN('08 (ind)'!R$6:R$37))),ABS(-100+(100*(('08 (ind)'!R21-MIN('08 (ind)'!R$6:R$37))/(MAX('08 (ind)'!R$6:R$37)-MIN('08 (ind)'!R$6:R$37))))))*R$42</f>
        <v>0.19363586302481281</v>
      </c>
      <c r="S23" s="75">
        <f>ABS(ABS(('08 (ind)'!S21-((MAX('08 (ind)'!S$6:S$37)+MIN('08 (ind)'!S$6:S$37))/2))/(((MAX('08 (ind)'!S$6:S$37)+MIN('08 (ind)'!S$6:S$37))/2)-MAX('08 (ind)'!S$6:S$37))*100)-100)*S$42</f>
        <v>2.6139653603366431</v>
      </c>
      <c r="T23" s="87">
        <f>IF('08 (ind)'!T$1="si",100*(('08 (ind)'!T21-MIN('08 (ind)'!T$6:T$37))/(MAX('08 (ind)'!T$6:T$37)-MIN('08 (ind)'!T$6:T$37))),ABS(-100+(100*(('08 (ind)'!T21-MIN('08 (ind)'!T$6:T$37))/(MAX('08 (ind)'!T$6:T$37)-MIN('08 (ind)'!T$6:T$37))))))*T$42</f>
        <v>2.7173867188749763</v>
      </c>
      <c r="U23" s="87">
        <f>IF('08 (ind)'!U$1="si",100*(('08 (ind)'!U21-MIN('08 (ind)'!U$6:U$37))/(MAX('08 (ind)'!U$6:U$37)-MIN('08 (ind)'!U$6:U$37))),ABS(-100+(100*(('08 (ind)'!U21-MIN('08 (ind)'!U$6:U$37))/(MAX('08 (ind)'!U$6:U$37)-MIN('08 (ind)'!U$6:U$37))))))*U$42</f>
        <v>8.6911131410674685</v>
      </c>
      <c r="V23" s="87">
        <f>IF('08 (ind)'!V$1="si",100*(('08 (ind)'!V21-MIN('08 (ind)'!V$6:V$37))/(MAX('08 (ind)'!V$6:V$37)-MIN('08 (ind)'!V$6:V$37))),ABS(-100+(100*(('08 (ind)'!V21-MIN('08 (ind)'!V$6:V$37))/(MAX('08 (ind)'!V$6:V$37)-MIN('08 (ind)'!V$6:V$37))))))*V$42</f>
        <v>4.3455565705337342</v>
      </c>
      <c r="W23" s="87">
        <f>IF('08 (ind)'!W$1="si",100*(('08 (ind)'!W21-MIN('08 (ind)'!W$6:W$37))/(MAX('08 (ind)'!W$6:W$37)-MIN('08 (ind)'!W$6:W$37))),ABS(-100+(100*(('08 (ind)'!W21-MIN('08 (ind)'!W$6:W$37))/(MAX('08 (ind)'!W$6:W$37)-MIN('08 (ind)'!W$6:W$37))))))*W$42</f>
        <v>5.1131473366116555</v>
      </c>
      <c r="X23" s="87">
        <f>IF('08 (ind)'!X$1="si",100*(('08 (ind)'!X21-MIN('08 (ind)'!X$6:X$37))/(MAX('08 (ind)'!X$6:X$37)-MIN('08 (ind)'!X$6:X$37))),ABS(-100+(100*(('08 (ind)'!X21-MIN('08 (ind)'!X$6:X$37))/(MAX('08 (ind)'!X$6:X$37)-MIN('08 (ind)'!X$6:X$37))))))*X$42</f>
        <v>4.9705366533223554</v>
      </c>
      <c r="Y23" s="87">
        <f>IF('08 (ind)'!Y$1="si",100*(('08 (ind)'!Y21-MIN('08 (ind)'!Y$6:Y$37))/(MAX('08 (ind)'!Y$6:Y$37)-MIN('08 (ind)'!Y$6:Y$37))),ABS(-100+(100*(('08 (ind)'!Y21-MIN('08 (ind)'!Y$6:Y$37))/(MAX('08 (ind)'!Y$6:Y$37)-MIN('08 (ind)'!Y$6:Y$37))))))*Y$42</f>
        <v>3.6538783945357669</v>
      </c>
      <c r="Z23" s="87">
        <f>IF('08 (ind)'!Z$1="si",100*(('08 (ind)'!Z21-MIN('08 (ind)'!Z$6:Z$37))/(MAX('08 (ind)'!Z$6:Z$37)-MIN('08 (ind)'!Z$6:Z$37))),ABS(-100+(100*(('08 (ind)'!Z21-MIN('08 (ind)'!Z$6:Z$37))/(MAX('08 (ind)'!Z$6:Z$37)-MIN('08 (ind)'!Z$6:Z$37))))))*Z$42</f>
        <v>2.6570776525568585</v>
      </c>
      <c r="AA23" s="87">
        <f>IF('08 (ind)'!AA$1="si",100*(('08 (ind)'!AA21-MIN('08 (ind)'!AA$6:AA$37))/(MAX('08 (ind)'!AA$6:AA$37)-MIN('08 (ind)'!AA$6:AA$37))),ABS(-100+(100*(('08 (ind)'!AA21-MIN('08 (ind)'!AA$6:AA$37))/(MAX('08 (ind)'!AA$6:AA$37)-MIN('08 (ind)'!AA$6:AA$37))))))*AA$42</f>
        <v>5.8450523678316459</v>
      </c>
      <c r="AB23" s="87">
        <f>IF('08 (ind)'!AB$1="si",100*(('08 (ind)'!AB21-MIN('08 (ind)'!AB$6:AB$37))/(MAX('08 (ind)'!AB$6:AB$37)-MIN('08 (ind)'!AB$6:AB$37))),ABS(-100+(100*(('08 (ind)'!AB21-MIN('08 (ind)'!AB$6:AB$37))/(MAX('08 (ind)'!AB$6:AB$37)-MIN('08 (ind)'!AB$6:AB$37))))))*AB$42</f>
        <v>1.8106724139993611</v>
      </c>
      <c r="AC23" s="87">
        <f>IF('08 (ind)'!AC$1="si",100*(('08 (ind)'!AC21-MIN('08 (ind)'!AC$6:AC$37))/(MAX('08 (ind)'!AC$6:AC$37)-MIN('08 (ind)'!AC$6:AC$37))),ABS(-100+(100*(('08 (ind)'!AC21-MIN('08 (ind)'!AC$6:AC$37))/(MAX('08 (ind)'!AC$6:AC$37)-MIN('08 (ind)'!AC$6:AC$37))))))*AC$42</f>
        <v>5.9944754321193061</v>
      </c>
      <c r="AD23" s="87">
        <f>IF('08 (ind)'!AD$1="si",100*(('08 (ind)'!AD21-MIN('08 (ind)'!AD$6:AD$37))/(MAX('08 (ind)'!AD$6:AD$37)-MIN('08 (ind)'!AD$6:AD$37))),ABS(-100+(100*(('08 (ind)'!AD21-MIN('08 (ind)'!AD$6:AD$37))/(MAX('08 (ind)'!AD$6:AD$37)-MIN('08 (ind)'!AD$6:AD$37))))))*AD$42</f>
        <v>6.0567479083303013</v>
      </c>
      <c r="AE23" s="87">
        <f>IF('08 (ind)'!AE$1="si",100*(('08 (ind)'!AE21-MIN('08 (ind)'!AE$6:AE$37))/(MAX('08 (ind)'!AE$6:AE$37)-MIN('08 (ind)'!AE$6:AE$37))),ABS(-100+(100*(('08 (ind)'!AE21-MIN('08 (ind)'!AE$6:AE$37))/(MAX('08 (ind)'!AE$6:AE$37)-MIN('08 (ind)'!AE$6:AE$37))))))*AE$42</f>
        <v>2.2072685052668737</v>
      </c>
      <c r="AF23" s="87">
        <f>IF('08 (ind)'!AF$1="si",100*(('08 (ind)'!AF21-MIN('08 (ind)'!AF$6:AF$37))/(MAX('08 (ind)'!AF$6:AF$37)-MIN('08 (ind)'!AF$6:AF$37))),ABS(-100+(100*(('08 (ind)'!AF21-MIN('08 (ind)'!AF$6:AF$37))/(MAX('08 (ind)'!AF$6:AF$37)-MIN('08 (ind)'!AF$6:AF$37))))))*AF$42</f>
        <v>3.6780376318490333</v>
      </c>
      <c r="AG23" s="87">
        <f>IF('08 (ind)'!AG$1="si",100*(('08 (ind)'!AG21-MIN('08 (ind)'!AG$6:AG$37))/(MAX('08 (ind)'!AG$6:AG$37)-MIN('08 (ind)'!AG$6:AG$37))),ABS(-100+(100*(('08 (ind)'!AG21-MIN('08 (ind)'!AG$6:AG$37))/(MAX('08 (ind)'!AG$6:AG$37)-MIN('08 (ind)'!AG$6:AG$37))))))*AG$42</f>
        <v>0</v>
      </c>
      <c r="AH23" s="87">
        <f>IF('08 (ind)'!AH$1="si",100*(('08 (ind)'!AH21-MIN('08 (ind)'!AH$6:AH$37))/(MAX('08 (ind)'!AH$6:AH$37)-MIN('08 (ind)'!AH$6:AH$37))),ABS(-100+(100*(('08 (ind)'!AH21-MIN('08 (ind)'!AH$6:AH$37))/(MAX('08 (ind)'!AH$6:AH$37)-MIN('08 (ind)'!AH$6:AH$37))))))*AH$42</f>
        <v>1.3781821587817444</v>
      </c>
      <c r="AI23" s="87">
        <f>IF('08 (ind)'!AI$1="si",100*(('08 (ind)'!AI21-MIN('08 (ind)'!AI$6:AI$37))/(MAX('08 (ind)'!AI$6:AI$37)-MIN('08 (ind)'!AI$6:AI$37))),ABS(-100+(100*(('08 (ind)'!AI21-MIN('08 (ind)'!AI$6:AI$37))/(MAX('08 (ind)'!AI$6:AI$37)-MIN('08 (ind)'!AI$6:AI$37))))))*AI$42</f>
        <v>0.19390812252825165</v>
      </c>
      <c r="AJ23" s="87">
        <f>IF('08 (ind)'!AJ$1="si",100*(('08 (ind)'!AJ21-MIN('08 (ind)'!AJ$6:AJ$37))/(MAX('08 (ind)'!AJ$6:AJ$37)-MIN('08 (ind)'!AJ$6:AJ$37))),ABS(-100+(100*(('08 (ind)'!AJ21-MIN('08 (ind)'!AJ$6:AJ$37))/(MAX('08 (ind)'!AJ$6:AJ$37)-MIN('08 (ind)'!AJ$6:AJ$37))))))*AJ$42</f>
        <v>0</v>
      </c>
      <c r="AK23" s="87">
        <f>IF('08 (ind)'!AK$1="si",100*(('08 (ind)'!AK21-MIN('08 (ind)'!AK$6:AK$37))/(MAX('08 (ind)'!AK$6:AK$37)-MIN('08 (ind)'!AK$6:AK$37))),ABS(-100+(100*(('08 (ind)'!AK21-MIN('08 (ind)'!AK$6:AK$37))/(MAX('08 (ind)'!AK$6:AK$37)-MIN('08 (ind)'!AK$6:AK$37))))))*AK$42</f>
        <v>0.15708376445485667</v>
      </c>
      <c r="AL23" s="87">
        <f>IF('08 (ind)'!AL$1="si",100*(('08 (ind)'!AL21-MIN('08 (ind)'!AL$6:AL$37))/(MAX('08 (ind)'!AL$6:AL$37)-MIN('08 (ind)'!AL$6:AL$37))),ABS(-100+(100*(('08 (ind)'!AL21-MIN('08 (ind)'!AL$6:AL$37))/(MAX('08 (ind)'!AL$6:AL$37)-MIN('08 (ind)'!AL$6:AL$37))))))*AL$42</f>
        <v>7.8399249689898189</v>
      </c>
      <c r="AM23" s="87">
        <f>IF('08 (ind)'!AM$1="si",100*(('08 (ind)'!AM21-MIN('08 (ind)'!AM$6:AM$37))/(MAX('08 (ind)'!AM$6:AM$37)-MIN('08 (ind)'!AM$6:AM$37))),ABS(-100+(100*(('08 (ind)'!AM21-MIN('08 (ind)'!AM$6:AM$37))/(MAX('08 (ind)'!AM$6:AM$37)-MIN('08 (ind)'!AM$6:AM$37))))))*AM$42</f>
        <v>2.2692382604445926</v>
      </c>
      <c r="AN23" s="87">
        <f>IF('08 (ind)'!AN$1="si",100*(('08 (ind)'!AN21-MIN('08 (ind)'!AN$6:AN$37))/(MAX('08 (ind)'!AN$6:AN$37)-MIN('08 (ind)'!AN$6:AN$37))),ABS(-100+(100*(('08 (ind)'!AN21-MIN('08 (ind)'!AN$6:AN$37))/(MAX('08 (ind)'!AN$6:AN$37)-MIN('08 (ind)'!AN$6:AN$37))))))*AN$42</f>
        <v>4.5984969039018013</v>
      </c>
      <c r="AO23" s="87">
        <f>IF('08 (ind)'!AO$1="si",100*(('08 (ind)'!AO21-MIN('08 (ind)'!AO$6:AO$37))/(MAX('08 (ind)'!AO$6:AO$37)-MIN('08 (ind)'!AO$6:AO$37))),ABS(-100+(100*(('08 (ind)'!AO21-MIN('08 (ind)'!AO$6:AO$37))/(MAX('08 (ind)'!AO$6:AO$37)-MIN('08 (ind)'!AO$6:AO$37))))))*AO$42</f>
        <v>8.1365139604317083</v>
      </c>
      <c r="AP23" s="87">
        <f>IF('08 (ind)'!AP$1="si",100*(('08 (ind)'!AP21-MIN('08 (ind)'!AP$6:AP$37))/(MAX('08 (ind)'!AP$6:AP$37)-MIN('08 (ind)'!AP$6:AP$37))),ABS(-100+(100*(('08 (ind)'!AP21-MIN('08 (ind)'!AP$6:AP$37))/(MAX('08 (ind)'!AP$6:AP$37)-MIN('08 (ind)'!AP$6:AP$37))))))*AP$42</f>
        <v>6.8963431875004293</v>
      </c>
      <c r="AQ23" s="87">
        <f>IF('08 (ind)'!AQ$1="si",100*(('08 (ind)'!AQ21-MIN('08 (ind)'!AQ$6:AQ$37))/(MAX('08 (ind)'!AQ$6:AQ$37)-MIN('08 (ind)'!AQ$6:AQ$37))),ABS(-100+(100*(('08 (ind)'!AQ21-MIN('08 (ind)'!AQ$6:AQ$37))/(MAX('08 (ind)'!AQ$6:AQ$37)-MIN('08 (ind)'!AQ$6:AQ$37))))))*AQ$42</f>
        <v>0.85425009658599582</v>
      </c>
      <c r="AR23" s="87">
        <f>IF('08 (ind)'!AR$1="si",100*(('08 (ind)'!AR21-MIN('08 (ind)'!AR$6:AR$37))/(MAX('08 (ind)'!AR$6:AR$37)-MIN('08 (ind)'!AR$6:AR$37))),ABS(-100+(100*(('08 (ind)'!AR21-MIN('08 (ind)'!AR$6:AR$37))/(MAX('08 (ind)'!AR$6:AR$37)-MIN('08 (ind)'!AR$6:AR$37))))))*AR$42</f>
        <v>3.2056361519540957</v>
      </c>
      <c r="AS23" s="87">
        <f>IF('08 (ind)'!AS$1="si",100*(('08 (ind)'!AS21-MIN('08 (ind)'!AS$6:AS$37))/(MAX('08 (ind)'!AS$6:AS$37)-MIN('08 (ind)'!AS$6:AS$37))),ABS(-100+(100*(('08 (ind)'!AS21-MIN('08 (ind)'!AS$6:AS$37))/(MAX('08 (ind)'!AS$6:AS$37)-MIN('08 (ind)'!AS$6:AS$37))))))*AS$42</f>
        <v>0.68652508072217822</v>
      </c>
      <c r="AT23" s="87">
        <f>IF('08 (ind)'!AT$1="si",100*(('08 (ind)'!AT21-MIN('08 (ind)'!AT$6:AT$37))/(MAX('08 (ind)'!AT$6:AT$37)-MIN('08 (ind)'!AT$6:AT$37))),ABS(-100+(100*(('08 (ind)'!AT21-MIN('08 (ind)'!AT$6:AT$37))/(MAX('08 (ind)'!AT$6:AT$37)-MIN('08 (ind)'!AT$6:AT$37))))))*AT$42</f>
        <v>0</v>
      </c>
      <c r="AU23" s="87">
        <f>IF('08 (ind)'!AU$1="si",100*(('08 (ind)'!AU21-MIN('08 (ind)'!AU$6:AU$37))/(MAX('08 (ind)'!AU$6:AU$37)-MIN('08 (ind)'!AU$6:AU$37))),ABS(-100+(100*(('08 (ind)'!AU21-MIN('08 (ind)'!AU$6:AU$37))/(MAX('08 (ind)'!AU$6:AU$37)-MIN('08 (ind)'!AU$6:AU$37))))))*AU$42</f>
        <v>5.8304498269896214</v>
      </c>
      <c r="AV23" s="87">
        <f>IF('08 (ind)'!AV$1="si",100*(('08 (ind)'!AV21-MIN('08 (ind)'!AV$6:AV$37))/(MAX('08 (ind)'!AV$6:AV$37)-MIN('08 (ind)'!AV$6:AV$37))),ABS(-100+(100*(('08 (ind)'!AV21-MIN('08 (ind)'!AV$6:AV$37))/(MAX('08 (ind)'!AV$6:AV$37)-MIN('08 (ind)'!AV$6:AV$37))))))*AV$42</f>
        <v>19.844020797227035</v>
      </c>
      <c r="AW23" s="87">
        <f>IF('08 (ind)'!AW$1="si",100*(('08 (ind)'!AW21-MIN('08 (ind)'!AW$6:AW$37))/(MAX('08 (ind)'!AW$6:AW$37)-MIN('08 (ind)'!AW$6:AW$37))),ABS(-100+(100*(('08 (ind)'!AW21-MIN('08 (ind)'!AW$6:AW$37))/(MAX('08 (ind)'!AW$6:AW$37)-MIN('08 (ind)'!AW$6:AW$37))))))*AW$42</f>
        <v>4.6501960640900721</v>
      </c>
      <c r="AX23" s="87">
        <f>IF('08 (ind)'!AX$1="si",100*(('08 (ind)'!AX21-MIN('08 (ind)'!AX$6:AX$37))/(MAX('08 (ind)'!AX$6:AX$37)-MIN('08 (ind)'!AX$6:AX$37))),ABS(-100+(100*(('08 (ind)'!AX21-MIN('08 (ind)'!AX$6:AX$37))/(MAX('08 (ind)'!AX$6:AX$37)-MIN('08 (ind)'!AX$6:AX$37))))))*AX$42</f>
        <v>5.7230089922567169</v>
      </c>
      <c r="AY23" s="87">
        <f>IF('08 (ind)'!AY$1="si",100*(('08 (ind)'!AY21-MIN('08 (ind)'!AY$6:AY$37))/(MAX('08 (ind)'!AY$6:AY$37)-MIN('08 (ind)'!AY$6:AY$37))),ABS(-100+(100*(('08 (ind)'!AY21-MIN('08 (ind)'!AY$6:AY$37))/(MAX('08 (ind)'!AY$6:AY$37)-MIN('08 (ind)'!AY$6:AY$37))))))*AY$42</f>
        <v>3.9972739383280009</v>
      </c>
      <c r="AZ23" s="87">
        <f>IF('08 (ind)'!AZ$1="si",100*(('08 (ind)'!AZ21-MIN('08 (ind)'!AZ$6:AZ$37))/(MAX('08 (ind)'!AZ$6:AZ$37)-MIN('08 (ind)'!AZ$6:AZ$37))),ABS(-100+(100*(('08 (ind)'!AZ21-MIN('08 (ind)'!AZ$6:AZ$37))/(MAX('08 (ind)'!AZ$6:AZ$37)-MIN('08 (ind)'!AZ$6:AZ$37))))))*AZ$42</f>
        <v>1.9792491068838756</v>
      </c>
      <c r="BA23" s="87">
        <f>IF('08 (ind)'!BA$1="si",100*(('08 (ind)'!BA21-MIN('08 (ind)'!BA$6:BA$37))/(MAX('08 (ind)'!BA$6:BA$37)-MIN('08 (ind)'!BA$6:BA$37))),ABS(-100+(100*(('08 (ind)'!BA21-MIN('08 (ind)'!BA$6:BA$37))/(MAX('08 (ind)'!BA$6:BA$37)-MIN('08 (ind)'!BA$6:BA$37))))))*BA$42</f>
        <v>2.3288786472660443</v>
      </c>
      <c r="BB23" s="87">
        <f>IF('08 (ind)'!BB$1="si",100*(('08 (ind)'!BB21-MIN('08 (ind)'!BB$6:BB$37))/(MAX('08 (ind)'!BB$6:BB$37)-MIN('08 (ind)'!BB$6:BB$37))),ABS(-100+(100*(('08 (ind)'!BB21-MIN('08 (ind)'!BB$6:BB$37))/(MAX('08 (ind)'!BB$6:BB$37)-MIN('08 (ind)'!BB$6:BB$37))))))*BB$42</f>
        <v>1.7583473241340197</v>
      </c>
      <c r="BC23" s="87">
        <f>IF('08 (ind)'!BC$1="si",100*(('08 (ind)'!BC21-MIN('08 (ind)'!BC$6:BC$37))/(MAX('08 (ind)'!BC$6:BC$37)-MIN('08 (ind)'!BC$6:BC$37))),ABS(-100+(100*(('08 (ind)'!BC21-MIN('08 (ind)'!BC$6:BC$37))/(MAX('08 (ind)'!BC$6:BC$37)-MIN('08 (ind)'!BC$6:BC$37))))))*BC$42</f>
        <v>2.4541962973857814</v>
      </c>
      <c r="BD23" s="87">
        <f>IF('08 (ind)'!BD$1="si",100*(('08 (ind)'!BD21-MIN('08 (ind)'!BD$6:BD$37))/(MAX('08 (ind)'!BD$6:BD$37)-MIN('08 (ind)'!BD$6:BD$37))),ABS(-100+(100*(('08 (ind)'!BD21-MIN('08 (ind)'!BD$6:BD$37))/(MAX('08 (ind)'!BD$6:BD$37)-MIN('08 (ind)'!BD$6:BD$37))))))*BD$42</f>
        <v>1.8865313570689004</v>
      </c>
      <c r="BE23" s="87">
        <f>IF('08 (ind)'!BE$1="si",100*(('08 (ind)'!BE21-MIN('08 (ind)'!BE$6:BE$37))/(MAX('08 (ind)'!BE$6:BE$37)-MIN('08 (ind)'!BE$6:BE$37))),ABS(-100+(100*(('08 (ind)'!BE21-MIN('08 (ind)'!BE$6:BE$37))/(MAX('08 (ind)'!BE$6:BE$37)-MIN('08 (ind)'!BE$6:BE$37))))))*BE$42</f>
        <v>2.1770771900083496</v>
      </c>
      <c r="BF23" s="87">
        <f>IF('08 (ind)'!BF$1="si",100*(('08 (ind)'!BF21-MIN('08 (ind)'!BF$6:BF$37))/(MAX('08 (ind)'!BF$6:BF$37)-MIN('08 (ind)'!BF$6:BF$37))),ABS(-100+(100*(('08 (ind)'!BF21-MIN('08 (ind)'!BF$6:BF$37))/(MAX('08 (ind)'!BF$6:BF$37)-MIN('08 (ind)'!BF$6:BF$37))))))*BF$42</f>
        <v>2.2546979887106708</v>
      </c>
      <c r="BG23" s="87">
        <f>IF('08 (ind)'!BG$1="si",100*(('08 (ind)'!BG21-MIN('08 (ind)'!BG$6:BG$37))/(MAX('08 (ind)'!BG$6:BG$37)-MIN('08 (ind)'!BG$6:BG$37))),ABS(-100+(100*(('08 (ind)'!BG21-MIN('08 (ind)'!BG$6:BG$37))/(MAX('08 (ind)'!BG$6:BG$37)-MIN('08 (ind)'!BG$6:BG$37))))))*BG$42</f>
        <v>3.4497478678597018</v>
      </c>
      <c r="BH23" s="87">
        <f>IF('08 (ind)'!BH$1="si",100*(('08 (ind)'!BH21-MIN('08 (ind)'!BH$6:BH$37))/(MAX('08 (ind)'!BH$6:BH$37)-MIN('08 (ind)'!BH$6:BH$37))),ABS(-100+(100*(('08 (ind)'!BH21-MIN('08 (ind)'!BH$6:BH$37))/(MAX('08 (ind)'!BH$6:BH$37)-MIN('08 (ind)'!BH$6:BH$37))))))*BH$42</f>
        <v>1.0872705488232479</v>
      </c>
      <c r="BI23" s="87">
        <f>IF('08 (ind)'!BI$1="si",100*(('08 (ind)'!BI21-MIN('08 (ind)'!BI$6:BI$37))/(MAX('08 (ind)'!BI$6:BI$37)-MIN('08 (ind)'!BI$6:BI$37))),ABS(-100+(100*(('08 (ind)'!BI21-MIN('08 (ind)'!BI$6:BI$37))/(MAX('08 (ind)'!BI$6:BI$37)-MIN('08 (ind)'!BI$6:BI$37))))))*BI$42</f>
        <v>5.6961824543237229</v>
      </c>
      <c r="BJ23" s="87">
        <f>IF('08 (ind)'!BJ$1="si",100*(('08 (ind)'!BJ21-MIN('08 (ind)'!BJ$6:BJ$37))/(MAX('08 (ind)'!BJ$6:BJ$37)-MIN('08 (ind)'!BJ$6:BJ$37))),ABS(-100+(100*(('08 (ind)'!BJ21-MIN('08 (ind)'!BJ$6:BJ$37))/(MAX('08 (ind)'!BJ$6:BJ$37)-MIN('08 (ind)'!BJ$6:BJ$37))))))*BJ$42</f>
        <v>2.0502043007585105</v>
      </c>
      <c r="BK23" s="87">
        <f>IF('08 (ind)'!BK$1="si",100*(('08 (ind)'!BK21-MIN('08 (ind)'!BK$6:BK$37))/(MAX('08 (ind)'!BK$6:BK$37)-MIN('08 (ind)'!BK$6:BK$37))),ABS(-100+(100*(('08 (ind)'!BK21-MIN('08 (ind)'!BK$6:BK$37))/(MAX('08 (ind)'!BK$6:BK$37)-MIN('08 (ind)'!BK$6:BK$37))))))*BK$42</f>
        <v>0.34362036949539565</v>
      </c>
      <c r="BL23" s="87">
        <f>IF('08 (ind)'!BL$1="si",100*(('08 (ind)'!BL21-MIN('08 (ind)'!BL$6:BL$37))/(MAX('08 (ind)'!BL$6:BL$37)-MIN('08 (ind)'!BL$6:BL$37))),ABS(-100+(100*(('08 (ind)'!BL21-MIN('08 (ind)'!BL$6:BL$37))/(MAX('08 (ind)'!BL$6:BL$37)-MIN('08 (ind)'!BL$6:BL$37))))))*BL$42</f>
        <v>1.4212812176939036</v>
      </c>
      <c r="BM23" s="87">
        <f>IF('08 (ind)'!BM$1="si",100*(('08 (ind)'!BM21-MIN('08 (ind)'!BM$6:BM$37))/(MAX('08 (ind)'!BM$6:BM$37)-MIN('08 (ind)'!BM$6:BM$37))),ABS(-100+(100*(('08 (ind)'!BM21-MIN('08 (ind)'!BM$6:BM$37))/(MAX('08 (ind)'!BM$6:BM$37)-MIN('08 (ind)'!BM$6:BM$37))))))*BM$42</f>
        <v>1.3801679504067137</v>
      </c>
      <c r="BN23" s="87">
        <f>IF('08 (ind)'!BN$1="si",100*(('08 (ind)'!BN21-MIN('08 (ind)'!BN$6:BN$37))/(MAX('08 (ind)'!BN$6:BN$37)-MIN('08 (ind)'!BN$6:BN$37))),ABS(-100+(100*(('08 (ind)'!BN21-MIN('08 (ind)'!BN$6:BN$37))/(MAX('08 (ind)'!BN$6:BN$37)-MIN('08 (ind)'!BN$6:BN$37))))))*BN$42</f>
        <v>0.85210234692854814</v>
      </c>
      <c r="BO23" s="87">
        <f>IF('08 (ind)'!BO$1="si",100*(('08 (ind)'!BO21-MIN('08 (ind)'!BO$6:BO$37))/(MAX('08 (ind)'!BO$6:BO$37)-MIN('08 (ind)'!BO$6:BO$37))),ABS(-100+(100*(('08 (ind)'!BO21-MIN('08 (ind)'!BO$6:BO$37))/(MAX('08 (ind)'!BO$6:BO$37)-MIN('08 (ind)'!BO$6:BO$37))))))*BO$42</f>
        <v>0.60977773209875807</v>
      </c>
      <c r="BP23" s="87">
        <f>IF('08 (ind)'!BP$1="si",100*(('08 (ind)'!BP21-MIN('08 (ind)'!BP$6:BP$37))/(MAX('08 (ind)'!BP$6:BP$37)-MIN('08 (ind)'!BP$6:BP$37))),ABS(-100+(100*(('08 (ind)'!BP21-MIN('08 (ind)'!BP$6:BP$37))/(MAX('08 (ind)'!BP$6:BP$37)-MIN('08 (ind)'!BP$6:BP$37))))))*BP$42</f>
        <v>0.86243624210585623</v>
      </c>
      <c r="BQ23" s="87">
        <f>IF('08 (ind)'!BQ$1="si",100*(('08 (ind)'!BQ21-MIN('08 (ind)'!BQ$6:BQ$37))/(MAX('08 (ind)'!BQ$6:BQ$37)-MIN('08 (ind)'!BQ$6:BQ$37))),ABS(-100+(100*(('08 (ind)'!BQ21-MIN('08 (ind)'!BQ$6:BQ$37))/(MAX('08 (ind)'!BQ$6:BQ$37)-MIN('08 (ind)'!BQ$6:BQ$37))))))*BQ$42</f>
        <v>1.4447462146923307</v>
      </c>
      <c r="BR23" s="87">
        <f>IF('08 (ind)'!BR$1="si",100*(('08 (ind)'!BR21-MIN('08 (ind)'!BR$6:BR$37))/(MAX('08 (ind)'!BR$6:BR$37)-MIN('08 (ind)'!BR$6:BR$37))),ABS(-100+(100*(('08 (ind)'!BR21-MIN('08 (ind)'!BR$6:BR$37))/(MAX('08 (ind)'!BR$6:BR$37)-MIN('08 (ind)'!BR$6:BR$37))))))*BR$42</f>
        <v>0.56385272917474016</v>
      </c>
      <c r="BS23" s="87">
        <f>IF('08 (ind)'!BS$1="si",100*(('08 (ind)'!BS21-MIN('08 (ind)'!BS$6:BS$37))/(MAX('08 (ind)'!BS$6:BS$37)-MIN('08 (ind)'!BS$6:BS$37))),ABS(-100+(100*(('08 (ind)'!BS21-MIN('08 (ind)'!BS$6:BS$37))/(MAX('08 (ind)'!BS$6:BS$37)-MIN('08 (ind)'!BS$6:BS$37))))))*BS$42</f>
        <v>2.9966161560229692</v>
      </c>
      <c r="BT23" s="75">
        <f>IF('08 (ind)'!BT$1="si",100*(('08 (ind)'!BT21-MIN('08 (ind)'!BT$6:BT$37))/(MAX('08 (ind)'!BT$6:BT$37)-MIN('08 (ind)'!BT$6:BT$37))),ABS(-100+(100*(('08 (ind)'!BT21-MIN('08 (ind)'!BT$6:BT$37))/(MAX('08 (ind)'!BR$6:BR$37)-MIN('08 (ind)'!BT$6:BT$37))))))*BT$42</f>
        <v>5.451771886322347</v>
      </c>
      <c r="BU23" s="87">
        <f>IF('08 (ind)'!BU$1="si",100*(('08 (ind)'!BU21-MIN('08 (ind)'!BU$6:BU$37))/(MAX('08 (ind)'!BU$6:BU$37)-MIN('08 (ind)'!BU$6:BU$37))),ABS(-100+(100*(('08 (ind)'!BU21-MIN('08 (ind)'!BU$6:BU$37))/(MAX('08 (ind)'!BU$6:BU$37)-MIN('08 (ind)'!BU$6:BU$37))))))*BU$42</f>
        <v>7.5519328849505944</v>
      </c>
      <c r="BV23" s="87">
        <f>IF('08 (ind)'!BV$1="si",100*(('08 (ind)'!BV21-MIN('08 (ind)'!BV$6:BV$37))/(MAX('08 (ind)'!BV$6:BV$37)-MIN('08 (ind)'!BV$6:BV$37))),ABS(-100+(100*(('08 (ind)'!BV21-MIN('08 (ind)'!BV$6:BV$37))/(MAX('08 (ind)'!BV$6:BV$37)-MIN('08 (ind)'!BV$6:BV$37))))))*BV$42</f>
        <v>1.7348043349654483</v>
      </c>
      <c r="BW23" s="87">
        <f>IF('08 (ind)'!BW$1="si",100*(('08 (ind)'!BW21-MIN('08 (ind)'!BW$6:BW$37))/(MAX('08 (ind)'!BW$6:BW$37)-MIN('08 (ind)'!BW$6:BW$37))),ABS(-100+(100*(('08 (ind)'!BW21-MIN('08 (ind)'!BW$6:BW$37))/(MAX('08 (ind)'!BW$6:BW$37)-MIN('08 (ind)'!BW$6:BW$37))))))*BW$42</f>
        <v>3.471155158695725</v>
      </c>
      <c r="BX23" s="87">
        <f>IF('08 (ind)'!BX$1="si",100*(('08 (ind)'!BX21-MIN('08 (ind)'!BX$6:BX$37))/(MAX('08 (ind)'!BX$6:BX$37)-MIN('08 (ind)'!BX$6:BX$37))),ABS(-100+(100*(('08 (ind)'!BX21-MIN('08 (ind)'!BX$6:BX$37))/(MAX('08 (ind)'!BX$6:BX$37)-MIN('08 (ind)'!BX$6:BX$37))))))*BX$42</f>
        <v>2.4362176641025886</v>
      </c>
      <c r="BY23" s="87">
        <f>IF('08 (ind)'!BY$1="si",100*(('08 (ind)'!BY21-MIN('08 (ind)'!BY$6:BY$37))/(MAX('08 (ind)'!BY$6:BY$37)-MIN('08 (ind)'!BY$6:BY$37))),ABS(-100+(100*(('08 (ind)'!BY21-MIN('08 (ind)'!BY$6:BY$37))/(MAX('08 (ind)'!BY$6:BY$37)-MIN('08 (ind)'!BY$6:BY$37))))))*BY$42</f>
        <v>0.73953212630905629</v>
      </c>
      <c r="BZ23" s="87">
        <f>IF('08 (ind)'!BZ$1="si",100*(('08 (ind)'!BZ21-MIN('08 (ind)'!BZ$6:BZ$37))/(MAX('08 (ind)'!BZ$6:BZ$37)-MIN('08 (ind)'!BZ$6:BZ$37))),ABS(-100+(100*(('08 (ind)'!BZ21-MIN('08 (ind)'!BZ$6:BZ$37))/(MAX('08 (ind)'!BZ$6:BZ$37)-MIN('08 (ind)'!BZ$6:BZ$37))))))*BZ$42</f>
        <v>15.006891053783036</v>
      </c>
      <c r="CA23" s="87">
        <f>IF('08 (ind)'!CA$1="si",100*(('08 (ind)'!CA21-MIN('08 (ind)'!CA$6:CA$37))/(MAX('08 (ind)'!CA$6:CA$37)-MIN('08 (ind)'!CA$6:CA$37))),ABS(-100+(100*(('08 (ind)'!CA21-MIN('08 (ind)'!CA$6:CA$37))/(MAX('08 (ind)'!CA$6:CA$37)-MIN('08 (ind)'!CA$6:CA$37))))))*CA$42</f>
        <v>0</v>
      </c>
      <c r="CB23" s="87">
        <f>IF('08 (ind)'!CB$1="si",100*(('08 (ind)'!CB21-MIN('08 (ind)'!CB$6:CB$37))/(MAX('08 (ind)'!CB$6:CB$37)-MIN('08 (ind)'!CB$6:CB$37))),ABS(-100+(100*(('08 (ind)'!CB21-MIN('08 (ind)'!CB$6:CB$37))/(MAX('08 (ind)'!CB$6:CB$37)-MIN('08 (ind)'!CB$6:CB$37))))))*CB$42</f>
        <v>4.6339810404388482</v>
      </c>
      <c r="CC23" s="87">
        <f>IF('08 (ind)'!CC$1="si",100*(('08 (ind)'!CC21-MIN('08 (ind)'!CC$6:CC$37))/(MAX('08 (ind)'!CC$6:CC$37)-MIN('08 (ind)'!CC$6:CC$37))),ABS(-100+(100*(('08 (ind)'!CC21-MIN('08 (ind)'!CC$6:CC$37))/(MAX('08 (ind)'!CC$6:CC$37)-MIN('08 (ind)'!CC$6:CC$37))))))*CC$42</f>
        <v>3.4257611875292238</v>
      </c>
      <c r="CD23" s="87">
        <f>IF('08 (ind)'!CD$1="si",100*(('08 (ind)'!CD21-MIN('08 (ind)'!CD$6:CD$37))/(MAX('08 (ind)'!CD$6:CD$37)-MIN('08 (ind)'!CD$6:CD$37))),ABS(-100+(100*(('08 (ind)'!CD21-MIN('08 (ind)'!CD$6:CD$37))/(MAX('08 (ind)'!CD$6:CD$37)-MIN('08 (ind)'!CD$6:CD$37))))))*CD$42</f>
        <v>9.7986663082312006E-2</v>
      </c>
      <c r="CE23" s="87">
        <f>IF('08 (ind)'!CE$1="si",100*(('08 (ind)'!CE21-MIN('08 (ind)'!CE$6:CE$37))/(MAX('08 (ind)'!CE$6:CE$37)-MIN('08 (ind)'!CE$6:CE$37))),ABS(-100+(100*(('08 (ind)'!CE21-MIN('08 (ind)'!CE$6:CE$37))/(MAX('08 (ind)'!CE$6:CE$37)-MIN('08 (ind)'!CE$6:CE$37))))))*CE$42</f>
        <v>1.3142011177779094</v>
      </c>
      <c r="CF23" s="87">
        <f>IF('08 (ind)'!CF$1="si",100*(('08 (ind)'!CF21-MIN('08 (ind)'!CF$6:CF$37))/(MAX('08 (ind)'!CF$6:CF$37)-MIN('08 (ind)'!CF$6:CF$37))),ABS(-100+(100*(('08 (ind)'!CF21-MIN('08 (ind)'!CF$6:CF$37))/(MAX('08 (ind)'!CF$6:CF$37)-MIN('08 (ind)'!CF$6:CF$37))))))*CF$42</f>
        <v>2.0675179482605346</v>
      </c>
      <c r="CG23" s="87">
        <f>IF('08 (ind)'!CG$1="si",100*(('08 (ind)'!CG21-MIN('08 (ind)'!CG$6:CG$37))/(MAX('08 (ind)'!CG$6:CG$37)-MIN('08 (ind)'!CG$6:CG$37))),ABS(-100+(100*(('08 (ind)'!CG21-MIN('08 (ind)'!CG$6:CG$37))/(MAX('08 (ind)'!CG$6:CG$37)-MIN('08 (ind)'!CG$6:CG$37))))))*CG$42</f>
        <v>0.62499053839812657</v>
      </c>
      <c r="CH23" s="87">
        <f>IF('08 (ind)'!CH$1="si",100*(('08 (ind)'!CH21-MIN('08 (ind)'!CH$6:CH$37))/(MAX('08 (ind)'!CH$6:CH$37)-MIN('08 (ind)'!CH$6:CH$37))),ABS(-100+(100*(('08 (ind)'!CH21-MIN('08 (ind)'!CH$6:CH$37))/(MAX('08 (ind)'!CH$6:CH$37)-MIN('08 (ind)'!CH$6:CH$37))))))*CH$42</f>
        <v>1.7536758890038846</v>
      </c>
      <c r="CI23" s="87">
        <f>IF('08 (ind)'!CI$1="si",100*(('08 (ind)'!CI21-MIN('08 (ind)'!CI$6:CI$37))/(MAX('08 (ind)'!CI$6:CI$37)-MIN('08 (ind)'!CI$6:CI$37))),ABS(-100+(100*(('08 (ind)'!CI21-MIN('08 (ind)'!CI$6:CI$37))/(MAX('08 (ind)'!CI$6:CI$37)-MIN('08 (ind)'!CI$6:CI$37))))))*CI$42</f>
        <v>6.4203579348755806</v>
      </c>
      <c r="CJ23" s="87">
        <f>IF('08 (ind)'!CJ$1="si",100*(('08 (ind)'!CJ21-MIN('08 (ind)'!CJ$6:CJ$37))/(MAX('08 (ind)'!CJ$6:CJ$37)-MIN('08 (ind)'!CJ$6:CJ$37))),ABS(-100+(100*(('08 (ind)'!CJ21-MIN('08 (ind)'!CJ$6:CJ$37))/(MAX('08 (ind)'!CJ$6:CJ$37)-MIN('08 (ind)'!CJ$6:CJ$37))))))*CJ$42</f>
        <v>4.3907254867753274</v>
      </c>
      <c r="CK23" s="87">
        <f>IF('08 (ind)'!CK$1="si",100*(('08 (ind)'!CK21-MIN('08 (ind)'!CK$6:CK$37))/(MAX('08 (ind)'!CK$6:CK$37)-MIN('08 (ind)'!CK$6:CK$37))),ABS(-100+(100*(('08 (ind)'!CK21-MIN('08 (ind)'!CK$6:CK$37))/(MAX('08 (ind)'!CK$6:CK$37)-MIN('08 (ind)'!CK$6:CK$37))))))*CK$42</f>
        <v>1.6600139794893722</v>
      </c>
      <c r="CL23" s="87">
        <f>IF('08 (ind)'!CL$1="si",100*(('08 (ind)'!CL21-MIN('08 (ind)'!CL$6:CL$37))/(MAX('08 (ind)'!CL$6:CL$37)-MIN('08 (ind)'!CL$6:CL$37))),ABS(-100+(100*(('08 (ind)'!CL21-MIN('08 (ind)'!CL$6:CL$37))/(MAX('08 (ind)'!CL$6:CL$37)-MIN('08 (ind)'!CL$6:CL$37))))))*CL$42</f>
        <v>0</v>
      </c>
      <c r="CM23" s="87">
        <f>IF('08 (ind)'!CM$1="si",100*(('08 (ind)'!CM21-MIN('08 (ind)'!CM$6:CM$37))/(MAX('08 (ind)'!CM$6:CM$37)-MIN('08 (ind)'!CM$6:CM$37))),ABS(-100+(100*(('08 (ind)'!CM21-MIN('08 (ind)'!CM$6:CM$37))/(MAX('08 (ind)'!CM$6:CM$37)-MIN('08 (ind)'!CM$6:CM$37))))))*CM$42</f>
        <v>4.4957942903079493</v>
      </c>
    </row>
    <row r="24" spans="1:91">
      <c r="A24" s="18" t="s">
        <v>221</v>
      </c>
      <c r="B24" s="87">
        <f>IF('08 (ind)'!B$1="si",100*(('08 (ind)'!B22-MIN('08 (ind)'!B$6:B$37))/(MAX('08 (ind)'!B$6:B$37)-MIN('08 (ind)'!B$6:B$37))),ABS(-100+(100*(('08 (ind)'!B22-MIN('08 (ind)'!B$6:B$37))/(MAX('08 (ind)'!B$6:B$37)-MIN('08 (ind)'!B$6:B$37))))))</f>
        <v>2.5093349395875761</v>
      </c>
      <c r="C24" s="87">
        <f>IF('08 (ind)'!C$1="si",100*(('08 (ind)'!C22-MIN('08 (ind)'!C$6:C$37))/(MAX('08 (ind)'!C$6:C$37)-MIN('08 (ind)'!C$6:C$37))),ABS(-100+(100*(('08 (ind)'!C22-MIN('08 (ind)'!C$6:C$37))/(MAX('08 (ind)'!C$6:C$37)-MIN('08 (ind)'!C$6:C$37))))))</f>
        <v>38.88231436675963</v>
      </c>
      <c r="D24" s="87">
        <f>IF('08 (ind)'!D$1="si",100*(('08 (ind)'!D22-MIN('08 (ind)'!D$6:D$37))/(MAX('08 (ind)'!D$6:D$37)-MIN('08 (ind)'!D$6:D$37))),ABS(-100+(100*(('08 (ind)'!D22-MIN('08 (ind)'!D$6:D$37))/(MAX('08 (ind)'!D$6:D$37)-MIN('08 (ind)'!D$6:D$37))))))*D$42</f>
        <v>6.2428720495814449</v>
      </c>
      <c r="E24" s="87">
        <f>IF('08 (ind)'!E$1="si",100*(('08 (ind)'!E22-MIN('08 (ind)'!E$6:E$37))/(MAX('08 (ind)'!E$6:E$37)-MIN('08 (ind)'!E$6:E$37))),ABS(-100+(100*(('08 (ind)'!E22-MIN('08 (ind)'!E$6:E$37))/(MAX('08 (ind)'!E$6:E$37)-MIN('08 (ind)'!E$6:E$37))))))*E$42</f>
        <v>6.6912086305565648</v>
      </c>
      <c r="F24" s="87">
        <f>IF('10 (ind)'!F$1="si",100*(('10 (ind)'!F22-MIN('10 (ind)'!F$6:F$37))/(MAX('10 (ind)'!F$6:F$37)-MIN('10 (ind)'!F$6:F$37))),ABS(-100+(100*(('10 (ind)'!F22-MIN('10 (ind)'!F$6:F$37))/(MAX('10 (ind)'!F$6:F$37)-MIN('10 (ind)'!F$6:F$37))))))*F$42</f>
        <v>8.7460484720758682</v>
      </c>
      <c r="G24" s="87">
        <f>IF('10 (ind)'!G$1="si",100*(('10 (ind)'!G22-MIN('10 (ind)'!G$6:G$37))/(MAX('10 (ind)'!G$6:G$37)-MIN('10 (ind)'!G$6:G$37))),ABS(-100+(100*(('10 (ind)'!G22-MIN('10 (ind)'!G$6:G$37))/(MAX('10 (ind)'!G$6:G$37)-MIN('10 (ind)'!G$6:G$37))))))*G$42</f>
        <v>3.9113428943937412</v>
      </c>
      <c r="H24" s="87">
        <f>IF('10 (ind)'!H$1="si",100*(('10 (ind)'!H22-MIN('10 (ind)'!H$6:H$37))/(MAX('10 (ind)'!H$6:H$37)-MIN('10 (ind)'!H$6:H$37))),ABS(-100+(100*(('10 (ind)'!H22-MIN('10 (ind)'!H$6:H$37))/(MAX('10 (ind)'!H$6:H$37)-MIN('10 (ind)'!H$6:H$37))))))*H$42</f>
        <v>3.8461538461538467</v>
      </c>
      <c r="I24" s="87">
        <f>IF('10 (ind)'!I$1="si",100*(('10 (ind)'!I22-MIN('10 (ind)'!I$6:I$37))/(MAX('10 (ind)'!I$6:I$37)-MIN('10 (ind)'!I$6:I$37))),ABS(-100+(100*(('10 (ind)'!I22-MIN('10 (ind)'!I$6:I$37))/(MAX('10 (ind)'!I$6:I$37)-MIN('10 (ind)'!I$6:I$37))))))*I$42</f>
        <v>4.0865384615384626</v>
      </c>
      <c r="J24" s="87">
        <f>IF('08 (ind)'!J$1="si",100*(('08 (ind)'!J22-MIN('08 (ind)'!J$6:J$37))/(MAX('08 (ind)'!J$6:J$37)-MIN('08 (ind)'!J$6:J$37))),ABS(-100+(100*(('08 (ind)'!J22-MIN('08 (ind)'!J$6:J$37))/(MAX('08 (ind)'!J$6:J$37)-MIN('08 (ind)'!J$6:J$37))))))*J$42</f>
        <v>2.0942408376963337</v>
      </c>
      <c r="K24" s="87">
        <f>IF('08 (ind)'!K$1="si",100*(('08 (ind)'!K22-MIN('08 (ind)'!K$6:K$37))/(MAX('08 (ind)'!K$6:K$37)-MIN('08 (ind)'!K$6:K$37))),ABS(-100+(100*(('08 (ind)'!K22-MIN('08 (ind)'!K$6:K$37))/(MAX('08 (ind)'!K$6:K$37)-MIN('08 (ind)'!K$6:K$37))))))*K$42</f>
        <v>0.2697756213087884</v>
      </c>
      <c r="L24" s="87">
        <f>IF('08 (ind)'!L$1="si",100*(('08 (ind)'!L22-MIN('08 (ind)'!L$6:L$37))/(MAX('08 (ind)'!L$6:L$37)-MIN('08 (ind)'!L$6:L$37))),ABS(-100+(100*(('08 (ind)'!L22-MIN('08 (ind)'!L$6:L$37))/(MAX('08 (ind)'!L$6:L$37)-MIN('08 (ind)'!L$6:L$37))))))*L$42</f>
        <v>6.6290060472879873</v>
      </c>
      <c r="M24" s="87">
        <f>IF('08 (ind)'!M$1="si",100*(('08 (ind)'!M22-MIN('08 (ind)'!M$6:M$37))/(MAX('08 (ind)'!M$6:M$37)-MIN('08 (ind)'!M$6:M$37))),ABS(-100+(100*(('08 (ind)'!M22-MIN('08 (ind)'!M$6:M$37))/(MAX('08 (ind)'!M$6:M$37)-MIN('08 (ind)'!M$6:M$37))))))*M$42</f>
        <v>1.1401439711657966</v>
      </c>
      <c r="N24" s="87">
        <f>IF('08 (ind)'!N$1="si",100*(('08 (ind)'!N22-MIN('08 (ind)'!N$6:N$37))/(MAX('08 (ind)'!N$6:N$37)-MIN('08 (ind)'!N$6:N$37))),ABS(-100+(100*(('08 (ind)'!N22-MIN('08 (ind)'!N$6:N$37))/(MAX('08 (ind)'!N$6:N$37)-MIN('08 (ind)'!N$6:N$37))))))*N$42</f>
        <v>6.1362299929685715</v>
      </c>
      <c r="O24" s="87">
        <f>IF('08 (ind)'!O$1="si",100*(('08 (ind)'!O22-MIN('08 (ind)'!O$6:O$37))/(MAX('08 (ind)'!O$6:O$37)-MIN('08 (ind)'!O$6:O$37))),ABS(-100+(100*(('08 (ind)'!O22-MIN('08 (ind)'!O$6:O$37))/(MAX('08 (ind)'!O$6:O$37)-MIN('08 (ind)'!O$6:O$37))))))*O$42</f>
        <v>8.0812104645013303</v>
      </c>
      <c r="P24" s="87">
        <f>IF('08 (ind)'!P$1="si",100*(('08 (ind)'!P22-MIN('08 (ind)'!P$6:P$37))/(MAX('08 (ind)'!P$6:P$37)-MIN('08 (ind)'!P$6:P$37))),ABS(-100+(100*(('08 (ind)'!P22-MIN('08 (ind)'!P$6:P$37))/(MAX('08 (ind)'!P$6:P$37)-MIN('08 (ind)'!P$6:P$37))))))*P$42</f>
        <v>1.4879300953767536</v>
      </c>
      <c r="Q24" s="87">
        <f>IF('08 (ind)'!Q$1="si",100*(('08 (ind)'!Q22-MIN('08 (ind)'!Q$6:Q$37))/(MAX('08 (ind)'!Q$6:Q$37)-MIN('08 (ind)'!Q$6:Q$37))),ABS(-100+(100*(('08 (ind)'!Q22-MIN('08 (ind)'!Q$6:Q$37))/(MAX('08 (ind)'!Q$6:Q$37)-MIN('08 (ind)'!Q$6:Q$37))))))*Q$42</f>
        <v>0.22887358172507224</v>
      </c>
      <c r="R24" s="87">
        <f>IF('08 (ind)'!R$1="si",100*(('08 (ind)'!R22-MIN('08 (ind)'!R$6:R$37))/(MAX('08 (ind)'!R$6:R$37)-MIN('08 (ind)'!R$6:R$37))),ABS(-100+(100*(('08 (ind)'!R22-MIN('08 (ind)'!R$6:R$37))/(MAX('08 (ind)'!R$6:R$37)-MIN('08 (ind)'!R$6:R$37))))))*R$42</f>
        <v>0.34118985236382671</v>
      </c>
      <c r="S24" s="75">
        <f>ABS(ABS(('08 (ind)'!S22-((MAX('08 (ind)'!S$6:S$37)+MIN('08 (ind)'!S$6:S$37))/2))/(((MAX('08 (ind)'!S$6:S$37)+MIN('08 (ind)'!S$6:S$37))/2)-MAX('08 (ind)'!S$6:S$37))*100)-100)*S$42</f>
        <v>3.4403159236710796</v>
      </c>
      <c r="T24" s="87">
        <f>IF('08 (ind)'!T$1="si",100*(('08 (ind)'!T22-MIN('08 (ind)'!T$6:T$37))/(MAX('08 (ind)'!T$6:T$37)-MIN('08 (ind)'!T$6:T$37))),ABS(-100+(100*(('08 (ind)'!T22-MIN('08 (ind)'!T$6:T$37))/(MAX('08 (ind)'!T$6:T$37)-MIN('08 (ind)'!T$6:T$37))))))*T$42</f>
        <v>1.2985961155408006</v>
      </c>
      <c r="U24" s="87">
        <f>IF('08 (ind)'!U$1="si",100*(('08 (ind)'!U22-MIN('08 (ind)'!U$6:U$37))/(MAX('08 (ind)'!U$6:U$37)-MIN('08 (ind)'!U$6:U$37))),ABS(-100+(100*(('08 (ind)'!U22-MIN('08 (ind)'!U$6:U$37))/(MAX('08 (ind)'!U$6:U$37)-MIN('08 (ind)'!U$6:U$37))))))*U$42</f>
        <v>6.9528905128539744</v>
      </c>
      <c r="V24" s="87">
        <f>IF('08 (ind)'!V$1="si",100*(('08 (ind)'!V22-MIN('08 (ind)'!V$6:V$37))/(MAX('08 (ind)'!V$6:V$37)-MIN('08 (ind)'!V$6:V$37))),ABS(-100+(100*(('08 (ind)'!V22-MIN('08 (ind)'!V$6:V$37))/(MAX('08 (ind)'!V$6:V$37)-MIN('08 (ind)'!V$6:V$37))))))*V$42</f>
        <v>4.3455565705337342</v>
      </c>
      <c r="W24" s="87">
        <f>IF('08 (ind)'!W$1="si",100*(('08 (ind)'!W22-MIN('08 (ind)'!W$6:W$37))/(MAX('08 (ind)'!W$6:W$37)-MIN('08 (ind)'!W$6:W$37))),ABS(-100+(100*(('08 (ind)'!W22-MIN('08 (ind)'!W$6:W$37))/(MAX('08 (ind)'!W$6:W$37)-MIN('08 (ind)'!W$6:W$37))))))*W$42</f>
        <v>3.6699664047185792</v>
      </c>
      <c r="X24" s="87">
        <f>IF('08 (ind)'!X$1="si",100*(('08 (ind)'!X22-MIN('08 (ind)'!X$6:X$37))/(MAX('08 (ind)'!X$6:X$37)-MIN('08 (ind)'!X$6:X$37))),ABS(-100+(100*(('08 (ind)'!X22-MIN('08 (ind)'!X$6:X$37))/(MAX('08 (ind)'!X$6:X$37)-MIN('08 (ind)'!X$6:X$37))))))*X$42</f>
        <v>7.0341228932738149</v>
      </c>
      <c r="Y24" s="87">
        <f>IF('08 (ind)'!Y$1="si",100*(('08 (ind)'!Y22-MIN('08 (ind)'!Y$6:Y$37))/(MAX('08 (ind)'!Y$6:Y$37)-MIN('08 (ind)'!Y$6:Y$37))),ABS(-100+(100*(('08 (ind)'!Y22-MIN('08 (ind)'!Y$6:Y$37))/(MAX('08 (ind)'!Y$6:Y$37)-MIN('08 (ind)'!Y$6:Y$37))))))*Y$42</f>
        <v>6.8600490091862483</v>
      </c>
      <c r="Z24" s="87">
        <f>IF('08 (ind)'!Z$1="si",100*(('08 (ind)'!Z22-MIN('08 (ind)'!Z$6:Z$37))/(MAX('08 (ind)'!Z$6:Z$37)-MIN('08 (ind)'!Z$6:Z$37))),ABS(-100+(100*(('08 (ind)'!Z22-MIN('08 (ind)'!Z$6:Z$37))/(MAX('08 (ind)'!Z$6:Z$37)-MIN('08 (ind)'!Z$6:Z$37))))))*Z$42</f>
        <v>1.1147800239730519</v>
      </c>
      <c r="AA24" s="87">
        <f>IF('08 (ind)'!AA$1="si",100*(('08 (ind)'!AA22-MIN('08 (ind)'!AA$6:AA$37))/(MAX('08 (ind)'!AA$6:AA$37)-MIN('08 (ind)'!AA$6:AA$37))),ABS(-100+(100*(('08 (ind)'!AA22-MIN('08 (ind)'!AA$6:AA$37))/(MAX('08 (ind)'!AA$6:AA$37)-MIN('08 (ind)'!AA$6:AA$37))))))*AA$42</f>
        <v>2.6511094201266485</v>
      </c>
      <c r="AB24" s="87">
        <f>IF('08 (ind)'!AB$1="si",100*(('08 (ind)'!AB22-MIN('08 (ind)'!AB$6:AB$37))/(MAX('08 (ind)'!AB$6:AB$37)-MIN('08 (ind)'!AB$6:AB$37))),ABS(-100+(100*(('08 (ind)'!AB22-MIN('08 (ind)'!AB$6:AB$37))/(MAX('08 (ind)'!AB$6:AB$37)-MIN('08 (ind)'!AB$6:AB$37))))))*AB$42</f>
        <v>1.9183140383011357</v>
      </c>
      <c r="AC24" s="87">
        <f>IF('08 (ind)'!AC$1="si",100*(('08 (ind)'!AC22-MIN('08 (ind)'!AC$6:AC$37))/(MAX('08 (ind)'!AC$6:AC$37)-MIN('08 (ind)'!AC$6:AC$37))),ABS(-100+(100*(('08 (ind)'!AC22-MIN('08 (ind)'!AC$6:AC$37))/(MAX('08 (ind)'!AC$6:AC$37)-MIN('08 (ind)'!AC$6:AC$37))))))*AC$42</f>
        <v>4.1197825708111271</v>
      </c>
      <c r="AD24" s="87">
        <f>IF('08 (ind)'!AD$1="si",100*(('08 (ind)'!AD22-MIN('08 (ind)'!AD$6:AD$37))/(MAX('08 (ind)'!AD$6:AD$37)-MIN('08 (ind)'!AD$6:AD$37))),ABS(-100+(100*(('08 (ind)'!AD22-MIN('08 (ind)'!AD$6:AD$37))/(MAX('08 (ind)'!AD$6:AD$37)-MIN('08 (ind)'!AD$6:AD$37))))))*AD$42</f>
        <v>4.594264577446121</v>
      </c>
      <c r="AE24" s="87">
        <f>IF('08 (ind)'!AE$1="si",100*(('08 (ind)'!AE22-MIN('08 (ind)'!AE$6:AE$37))/(MAX('08 (ind)'!AE$6:AE$37)-MIN('08 (ind)'!AE$6:AE$37))),ABS(-100+(100*(('08 (ind)'!AE22-MIN('08 (ind)'!AE$6:AE$37))/(MAX('08 (ind)'!AE$6:AE$37)-MIN('08 (ind)'!AE$6:AE$37))))))*AE$42</f>
        <v>4.2105160595013595</v>
      </c>
      <c r="AF24" s="87">
        <f>IF('08 (ind)'!AF$1="si",100*(('08 (ind)'!AF22-MIN('08 (ind)'!AF$6:AF$37))/(MAX('08 (ind)'!AF$6:AF$37)-MIN('08 (ind)'!AF$6:AF$37))),ABS(-100+(100*(('08 (ind)'!AF22-MIN('08 (ind)'!AF$6:AF$37))/(MAX('08 (ind)'!AF$6:AF$37)-MIN('08 (ind)'!AF$6:AF$37))))))*AF$42</f>
        <v>5.4973161388424643</v>
      </c>
      <c r="AG24" s="87">
        <f>IF('08 (ind)'!AG$1="si",100*(('08 (ind)'!AG22-MIN('08 (ind)'!AG$6:AG$37))/(MAX('08 (ind)'!AG$6:AG$37)-MIN('08 (ind)'!AG$6:AG$37))),ABS(-100+(100*(('08 (ind)'!AG22-MIN('08 (ind)'!AG$6:AG$37))/(MAX('08 (ind)'!AG$6:AG$37)-MIN('08 (ind)'!AG$6:AG$37))))))*AG$42</f>
        <v>0.96650232579738782</v>
      </c>
      <c r="AH24" s="87">
        <f>IF('08 (ind)'!AH$1="si",100*(('08 (ind)'!AH22-MIN('08 (ind)'!AH$6:AH$37))/(MAX('08 (ind)'!AH$6:AH$37)-MIN('08 (ind)'!AH$6:AH$37))),ABS(-100+(100*(('08 (ind)'!AH22-MIN('08 (ind)'!AH$6:AH$37))/(MAX('08 (ind)'!AH$6:AH$37)-MIN('08 (ind)'!AH$6:AH$37))))))*AH$42</f>
        <v>0</v>
      </c>
      <c r="AI24" s="87">
        <f>IF('08 (ind)'!AI$1="si",100*(('08 (ind)'!AI22-MIN('08 (ind)'!AI$6:AI$37))/(MAX('08 (ind)'!AI$6:AI$37)-MIN('08 (ind)'!AI$6:AI$37))),ABS(-100+(100*(('08 (ind)'!AI22-MIN('08 (ind)'!AI$6:AI$37))/(MAX('08 (ind)'!AI$6:AI$37)-MIN('08 (ind)'!AI$6:AI$37))))))*AI$42</f>
        <v>9.1136817588278282E-2</v>
      </c>
      <c r="AJ24" s="87">
        <f>IF('08 (ind)'!AJ$1="si",100*(('08 (ind)'!AJ22-MIN('08 (ind)'!AJ$6:AJ$37))/(MAX('08 (ind)'!AJ$6:AJ$37)-MIN('08 (ind)'!AJ$6:AJ$37))),ABS(-100+(100*(('08 (ind)'!AJ22-MIN('08 (ind)'!AJ$6:AJ$37))/(MAX('08 (ind)'!AJ$6:AJ$37)-MIN('08 (ind)'!AJ$6:AJ$37))))))*AJ$42</f>
        <v>7.4106613015159315</v>
      </c>
      <c r="AK24" s="87">
        <f>IF('08 (ind)'!AK$1="si",100*(('08 (ind)'!AK22-MIN('08 (ind)'!AK$6:AK$37))/(MAX('08 (ind)'!AK$6:AK$37)-MIN('08 (ind)'!AK$6:AK$37))),ABS(-100+(100*(('08 (ind)'!AK22-MIN('08 (ind)'!AK$6:AK$37))/(MAX('08 (ind)'!AK$6:AK$37)-MIN('08 (ind)'!AK$6:AK$37))))))*AK$42</f>
        <v>0.20041304575670635</v>
      </c>
      <c r="AL24" s="87">
        <f>IF('08 (ind)'!AL$1="si",100*(('08 (ind)'!AL22-MIN('08 (ind)'!AL$6:AL$37))/(MAX('08 (ind)'!AL$6:AL$37)-MIN('08 (ind)'!AL$6:AL$37))),ABS(-100+(100*(('08 (ind)'!AL22-MIN('08 (ind)'!AL$6:AL$37))/(MAX('08 (ind)'!AL$6:AL$37)-MIN('08 (ind)'!AL$6:AL$37))))))*AL$42</f>
        <v>8.489909849437538</v>
      </c>
      <c r="AM24" s="87">
        <f>IF('08 (ind)'!AM$1="si",100*(('08 (ind)'!AM22-MIN('08 (ind)'!AM$6:AM$37))/(MAX('08 (ind)'!AM$6:AM$37)-MIN('08 (ind)'!AM$6:AM$37))),ABS(-100+(100*(('08 (ind)'!AM22-MIN('08 (ind)'!AM$6:AM$37))/(MAX('08 (ind)'!AM$6:AM$37)-MIN('08 (ind)'!AM$6:AM$37))))))*AM$42</f>
        <v>4.98680807072921</v>
      </c>
      <c r="AN24" s="87">
        <f>IF('08 (ind)'!AN$1="si",100*(('08 (ind)'!AN22-MIN('08 (ind)'!AN$6:AN$37))/(MAX('08 (ind)'!AN$6:AN$37)-MIN('08 (ind)'!AN$6:AN$37))),ABS(-100+(100*(('08 (ind)'!AN22-MIN('08 (ind)'!AN$6:AN$37))/(MAX('08 (ind)'!AN$6:AN$37)-MIN('08 (ind)'!AN$6:AN$37))))))*AN$42</f>
        <v>9.2513029250380825</v>
      </c>
      <c r="AO24" s="87">
        <f>IF('08 (ind)'!AO$1="si",100*(('08 (ind)'!AO22-MIN('08 (ind)'!AO$6:AO$37))/(MAX('08 (ind)'!AO$6:AO$37)-MIN('08 (ind)'!AO$6:AO$37))),ABS(-100+(100*(('08 (ind)'!AO22-MIN('08 (ind)'!AO$6:AO$37))/(MAX('08 (ind)'!AO$6:AO$37)-MIN('08 (ind)'!AO$6:AO$37))))))*AO$42</f>
        <v>4.2529407435422311</v>
      </c>
      <c r="AP24" s="87">
        <f>IF('08 (ind)'!AP$1="si",100*(('08 (ind)'!AP22-MIN('08 (ind)'!AP$6:AP$37))/(MAX('08 (ind)'!AP$6:AP$37)-MIN('08 (ind)'!AP$6:AP$37))),ABS(-100+(100*(('08 (ind)'!AP22-MIN('08 (ind)'!AP$6:AP$37))/(MAX('08 (ind)'!AP$6:AP$37)-MIN('08 (ind)'!AP$6:AP$37))))))*AP$42</f>
        <v>15.278052600000953</v>
      </c>
      <c r="AQ24" s="87">
        <f>IF('08 (ind)'!AQ$1="si",100*(('08 (ind)'!AQ22-MIN('08 (ind)'!AQ$6:AQ$37))/(MAX('08 (ind)'!AQ$6:AQ$37)-MIN('08 (ind)'!AQ$6:AQ$37))),ABS(-100+(100*(('08 (ind)'!AQ22-MIN('08 (ind)'!AQ$6:AQ$37))/(MAX('08 (ind)'!AQ$6:AQ$37)-MIN('08 (ind)'!AQ$6:AQ$37))))))*AQ$42</f>
        <v>1.1004098313888349</v>
      </c>
      <c r="AR24" s="87">
        <f>IF('08 (ind)'!AR$1="si",100*(('08 (ind)'!AR22-MIN('08 (ind)'!AR$6:AR$37))/(MAX('08 (ind)'!AR$6:AR$37)-MIN('08 (ind)'!AR$6:AR$37))),ABS(-100+(100*(('08 (ind)'!AR22-MIN('08 (ind)'!AR$6:AR$37))/(MAX('08 (ind)'!AR$6:AR$37)-MIN('08 (ind)'!AR$6:AR$37))))))*AR$42</f>
        <v>5.3057858085690581</v>
      </c>
      <c r="AS24" s="87">
        <f>IF('08 (ind)'!AS$1="si",100*(('08 (ind)'!AS22-MIN('08 (ind)'!AS$6:AS$37))/(MAX('08 (ind)'!AS$6:AS$37)-MIN('08 (ind)'!AS$6:AS$37))),ABS(-100+(100*(('08 (ind)'!AS22-MIN('08 (ind)'!AS$6:AS$37))/(MAX('08 (ind)'!AS$6:AS$37)-MIN('08 (ind)'!AS$6:AS$37))))))*AS$42</f>
        <v>8.8036745645550045</v>
      </c>
      <c r="AT24" s="87">
        <f>IF('08 (ind)'!AT$1="si",100*(('08 (ind)'!AT22-MIN('08 (ind)'!AT$6:AT$37))/(MAX('08 (ind)'!AT$6:AT$37)-MIN('08 (ind)'!AT$6:AT$37))),ABS(-100+(100*(('08 (ind)'!AT22-MIN('08 (ind)'!AT$6:AT$37))/(MAX('08 (ind)'!AT$6:AT$37)-MIN('08 (ind)'!AT$6:AT$37))))))*AT$42</f>
        <v>0</v>
      </c>
      <c r="AU24" s="87">
        <f>IF('08 (ind)'!AU$1="si",100*(('08 (ind)'!AU22-MIN('08 (ind)'!AU$6:AU$37))/(MAX('08 (ind)'!AU$6:AU$37)-MIN('08 (ind)'!AU$6:AU$37))),ABS(-100+(100*(('08 (ind)'!AU22-MIN('08 (ind)'!AU$6:AU$37))/(MAX('08 (ind)'!AU$6:AU$37)-MIN('08 (ind)'!AU$6:AU$37))))))*AU$42</f>
        <v>16.349480968858131</v>
      </c>
      <c r="AV24" s="87">
        <f>IF('08 (ind)'!AV$1="si",100*(('08 (ind)'!AV22-MIN('08 (ind)'!AV$6:AV$37))/(MAX('08 (ind)'!AV$6:AV$37)-MIN('08 (ind)'!AV$6:AV$37))),ABS(-100+(100*(('08 (ind)'!AV22-MIN('08 (ind)'!AV$6:AV$37))/(MAX('08 (ind)'!AV$6:AV$37)-MIN('08 (ind)'!AV$6:AV$37))))))*AV$42</f>
        <v>24.870017331022531</v>
      </c>
      <c r="AW24" s="87">
        <f>IF('08 (ind)'!AW$1="si",100*(('08 (ind)'!AW22-MIN('08 (ind)'!AW$6:AW$37))/(MAX('08 (ind)'!AW$6:AW$37)-MIN('08 (ind)'!AW$6:AW$37))),ABS(-100+(100*(('08 (ind)'!AW22-MIN('08 (ind)'!AW$6:AW$37))/(MAX('08 (ind)'!AW$6:AW$37)-MIN('08 (ind)'!AW$6:AW$37))))))*AW$42</f>
        <v>2.8529713972928534</v>
      </c>
      <c r="AX24" s="87">
        <f>IF('08 (ind)'!AX$1="si",100*(('08 (ind)'!AX22-MIN('08 (ind)'!AX$6:AX$37))/(MAX('08 (ind)'!AX$6:AX$37)-MIN('08 (ind)'!AX$6:AX$37))),ABS(-100+(100*(('08 (ind)'!AX22-MIN('08 (ind)'!AX$6:AX$37))/(MAX('08 (ind)'!AX$6:AX$37)-MIN('08 (ind)'!AX$6:AX$37))))))*AX$42</f>
        <v>7.2446393511016094</v>
      </c>
      <c r="AY24" s="87">
        <f>IF('08 (ind)'!AY$1="si",100*(('08 (ind)'!AY22-MIN('08 (ind)'!AY$6:AY$37))/(MAX('08 (ind)'!AY$6:AY$37)-MIN('08 (ind)'!AY$6:AY$37))),ABS(-100+(100*(('08 (ind)'!AY22-MIN('08 (ind)'!AY$6:AY$37))/(MAX('08 (ind)'!AY$6:AY$37)-MIN('08 (ind)'!AY$6:AY$37))))))*AY$42</f>
        <v>11.596052118119839</v>
      </c>
      <c r="AZ24" s="87">
        <f>IF('08 (ind)'!AZ$1="si",100*(('08 (ind)'!AZ22-MIN('08 (ind)'!AZ$6:AZ$37))/(MAX('08 (ind)'!AZ$6:AZ$37)-MIN('08 (ind)'!AZ$6:AZ$37))),ABS(-100+(100*(('08 (ind)'!AZ22-MIN('08 (ind)'!AZ$6:AZ$37))/(MAX('08 (ind)'!AZ$6:AZ$37)-MIN('08 (ind)'!AZ$6:AZ$37))))))*AZ$42</f>
        <v>4.5891530066606432</v>
      </c>
      <c r="BA24" s="87">
        <f>IF('08 (ind)'!BA$1="si",100*(('08 (ind)'!BA22-MIN('08 (ind)'!BA$6:BA$37))/(MAX('08 (ind)'!BA$6:BA$37)-MIN('08 (ind)'!BA$6:BA$37))),ABS(-100+(100*(('08 (ind)'!BA22-MIN('08 (ind)'!BA$6:BA$37))/(MAX('08 (ind)'!BA$6:BA$37)-MIN('08 (ind)'!BA$6:BA$37))))))*BA$42</f>
        <v>4.0955671474984801</v>
      </c>
      <c r="BB24" s="87">
        <f>IF('08 (ind)'!BB$1="si",100*(('08 (ind)'!BB22-MIN('08 (ind)'!BB$6:BB$37))/(MAX('08 (ind)'!BB$6:BB$37)-MIN('08 (ind)'!BB$6:BB$37))),ABS(-100+(100*(('08 (ind)'!BB22-MIN('08 (ind)'!BB$6:BB$37))/(MAX('08 (ind)'!BB$6:BB$37)-MIN('08 (ind)'!BB$6:BB$37))))))*BB$42</f>
        <v>0</v>
      </c>
      <c r="BC24" s="87">
        <f>IF('08 (ind)'!BC$1="si",100*(('08 (ind)'!BC22-MIN('08 (ind)'!BC$6:BC$37))/(MAX('08 (ind)'!BC$6:BC$37)-MIN('08 (ind)'!BC$6:BC$37))),ABS(-100+(100*(('08 (ind)'!BC22-MIN('08 (ind)'!BC$6:BC$37))/(MAX('08 (ind)'!BC$6:BC$37)-MIN('08 (ind)'!BC$6:BC$37))))))*BC$42</f>
        <v>0.63502936292288525</v>
      </c>
      <c r="BD24" s="87">
        <f>IF('08 (ind)'!BD$1="si",100*(('08 (ind)'!BD22-MIN('08 (ind)'!BD$6:BD$37))/(MAX('08 (ind)'!BD$6:BD$37)-MIN('08 (ind)'!BD$6:BD$37))),ABS(-100+(100*(('08 (ind)'!BD22-MIN('08 (ind)'!BD$6:BD$37))/(MAX('08 (ind)'!BD$6:BD$37)-MIN('08 (ind)'!BD$6:BD$37))))))*BD$42</f>
        <v>0.78207972226021194</v>
      </c>
      <c r="BE24" s="87">
        <f>IF('08 (ind)'!BE$1="si",100*(('08 (ind)'!BE22-MIN('08 (ind)'!BE$6:BE$37))/(MAX('08 (ind)'!BE$6:BE$37)-MIN('08 (ind)'!BE$6:BE$37))),ABS(-100+(100*(('08 (ind)'!BE22-MIN('08 (ind)'!BE$6:BE$37))/(MAX('08 (ind)'!BE$6:BE$37)-MIN('08 (ind)'!BE$6:BE$37))))))*BE$42</f>
        <v>4.4473366721960454</v>
      </c>
      <c r="BF24" s="87">
        <f>IF('08 (ind)'!BF$1="si",100*(('08 (ind)'!BF22-MIN('08 (ind)'!BF$6:BF$37))/(MAX('08 (ind)'!BF$6:BF$37)-MIN('08 (ind)'!BF$6:BF$37))),ABS(-100+(100*(('08 (ind)'!BF22-MIN('08 (ind)'!BF$6:BF$37))/(MAX('08 (ind)'!BF$6:BF$37)-MIN('08 (ind)'!BF$6:BF$37))))))*BF$42</f>
        <v>3.8166680843449359</v>
      </c>
      <c r="BG24" s="87">
        <f>IF('08 (ind)'!BG$1="si",100*(('08 (ind)'!BG22-MIN('08 (ind)'!BG$6:BG$37))/(MAX('08 (ind)'!BG$6:BG$37)-MIN('08 (ind)'!BG$6:BG$37))),ABS(-100+(100*(('08 (ind)'!BG22-MIN('08 (ind)'!BG$6:BG$37))/(MAX('08 (ind)'!BG$6:BG$37)-MIN('08 (ind)'!BG$6:BG$37))))))*BG$42</f>
        <v>3.7173366294303878</v>
      </c>
      <c r="BH24" s="87">
        <f>IF('08 (ind)'!BH$1="si",100*(('08 (ind)'!BH22-MIN('08 (ind)'!BH$6:BH$37))/(MAX('08 (ind)'!BH$6:BH$37)-MIN('08 (ind)'!BH$6:BH$37))),ABS(-100+(100*(('08 (ind)'!BH22-MIN('08 (ind)'!BH$6:BH$37))/(MAX('08 (ind)'!BH$6:BH$37)-MIN('08 (ind)'!BH$6:BH$37))))))*BH$42</f>
        <v>2.6763989394711429</v>
      </c>
      <c r="BI24" s="87">
        <f>IF('08 (ind)'!BI$1="si",100*(('08 (ind)'!BI22-MIN('08 (ind)'!BI$6:BI$37))/(MAX('08 (ind)'!BI$6:BI$37)-MIN('08 (ind)'!BI$6:BI$37))),ABS(-100+(100*(('08 (ind)'!BI22-MIN('08 (ind)'!BI$6:BI$37))/(MAX('08 (ind)'!BI$6:BI$37)-MIN('08 (ind)'!BI$6:BI$37))))))*BI$42</f>
        <v>3.8982280769743789</v>
      </c>
      <c r="BJ24" s="87">
        <f>IF('08 (ind)'!BJ$1="si",100*(('08 (ind)'!BJ22-MIN('08 (ind)'!BJ$6:BJ$37))/(MAX('08 (ind)'!BJ$6:BJ$37)-MIN('08 (ind)'!BJ$6:BJ$37))),ABS(-100+(100*(('08 (ind)'!BJ22-MIN('08 (ind)'!BJ$6:BJ$37))/(MAX('08 (ind)'!BJ$6:BJ$37)-MIN('08 (ind)'!BJ$6:BJ$37))))))*BJ$42</f>
        <v>0</v>
      </c>
      <c r="BK24" s="87">
        <f>IF('08 (ind)'!BK$1="si",100*(('08 (ind)'!BK22-MIN('08 (ind)'!BK$6:BK$37))/(MAX('08 (ind)'!BK$6:BK$37)-MIN('08 (ind)'!BK$6:BK$37))),ABS(-100+(100*(('08 (ind)'!BK22-MIN('08 (ind)'!BK$6:BK$37))/(MAX('08 (ind)'!BK$6:BK$37)-MIN('08 (ind)'!BK$6:BK$37))))))*BK$42</f>
        <v>0.50994024858611764</v>
      </c>
      <c r="BL24" s="87">
        <f>IF('08 (ind)'!BL$1="si",100*(('08 (ind)'!BL22-MIN('08 (ind)'!BL$6:BL$37))/(MAX('08 (ind)'!BL$6:BL$37)-MIN('08 (ind)'!BL$6:BL$37))),ABS(-100+(100*(('08 (ind)'!BL22-MIN('08 (ind)'!BL$6:BL$37))/(MAX('08 (ind)'!BL$6:BL$37)-MIN('08 (ind)'!BL$6:BL$37))))))*BL$42</f>
        <v>0.29921709846187444</v>
      </c>
      <c r="BM24" s="87">
        <f>IF('08 (ind)'!BM$1="si",100*(('08 (ind)'!BM22-MIN('08 (ind)'!BM$6:BM$37))/(MAX('08 (ind)'!BM$6:BM$37)-MIN('08 (ind)'!BM$6:BM$37))),ABS(-100+(100*(('08 (ind)'!BM22-MIN('08 (ind)'!BM$6:BM$37))/(MAX('08 (ind)'!BM$6:BM$37)-MIN('08 (ind)'!BM$6:BM$37))))))*BM$42</f>
        <v>2.472348065202707</v>
      </c>
      <c r="BN24" s="87">
        <f>IF('08 (ind)'!BN$1="si",100*(('08 (ind)'!BN22-MIN('08 (ind)'!BN$6:BN$37))/(MAX('08 (ind)'!BN$6:BN$37)-MIN('08 (ind)'!BN$6:BN$37))),ABS(-100+(100*(('08 (ind)'!BN22-MIN('08 (ind)'!BN$6:BN$37))/(MAX('08 (ind)'!BN$6:BN$37)-MIN('08 (ind)'!BN$6:BN$37))))))*BN$42</f>
        <v>1.1161871042886604</v>
      </c>
      <c r="BO24" s="87">
        <f>IF('08 (ind)'!BO$1="si",100*(('08 (ind)'!BO22-MIN('08 (ind)'!BO$6:BO$37))/(MAX('08 (ind)'!BO$6:BO$37)-MIN('08 (ind)'!BO$6:BO$37))),ABS(-100+(100*(('08 (ind)'!BO22-MIN('08 (ind)'!BO$6:BO$37))/(MAX('08 (ind)'!BO$6:BO$37)-MIN('08 (ind)'!BO$6:BO$37))))))*BO$42</f>
        <v>0.62490505315023026</v>
      </c>
      <c r="BP24" s="87">
        <f>IF('08 (ind)'!BP$1="si",100*(('08 (ind)'!BP22-MIN('08 (ind)'!BP$6:BP$37))/(MAX('08 (ind)'!BP$6:BP$37)-MIN('08 (ind)'!BP$6:BP$37))),ABS(-100+(100*(('08 (ind)'!BP22-MIN('08 (ind)'!BP$6:BP$37))/(MAX('08 (ind)'!BP$6:BP$37)-MIN('08 (ind)'!BP$6:BP$37))))))*BP$42</f>
        <v>1.3054765418787577</v>
      </c>
      <c r="BQ24" s="87">
        <f>IF('08 (ind)'!BQ$1="si",100*(('08 (ind)'!BQ22-MIN('08 (ind)'!BQ$6:BQ$37))/(MAX('08 (ind)'!BQ$6:BQ$37)-MIN('08 (ind)'!BQ$6:BQ$37))),ABS(-100+(100*(('08 (ind)'!BQ22-MIN('08 (ind)'!BQ$6:BQ$37))/(MAX('08 (ind)'!BQ$6:BQ$37)-MIN('08 (ind)'!BQ$6:BQ$37))))))*BQ$42</f>
        <v>4.6563110807762609</v>
      </c>
      <c r="BR24" s="87">
        <f>IF('08 (ind)'!BR$1="si",100*(('08 (ind)'!BR22-MIN('08 (ind)'!BR$6:BR$37))/(MAX('08 (ind)'!BR$6:BR$37)-MIN('08 (ind)'!BR$6:BR$37))),ABS(-100+(100*(('08 (ind)'!BR22-MIN('08 (ind)'!BR$6:BR$37))/(MAX('08 (ind)'!BR$6:BR$37)-MIN('08 (ind)'!BR$6:BR$37))))))*BR$42</f>
        <v>1.6904920309941984</v>
      </c>
      <c r="BS24" s="87">
        <f>IF('08 (ind)'!BS$1="si",100*(('08 (ind)'!BS22-MIN('08 (ind)'!BS$6:BS$37))/(MAX('08 (ind)'!BS$6:BS$37)-MIN('08 (ind)'!BS$6:BS$37))),ABS(-100+(100*(('08 (ind)'!BS22-MIN('08 (ind)'!BS$6:BS$37))/(MAX('08 (ind)'!BS$6:BS$37)-MIN('08 (ind)'!BS$6:BS$37))))))*BS$42</f>
        <v>5.7302744197832158</v>
      </c>
      <c r="BT24" s="75">
        <f>IF('08 (ind)'!BT$1="si",100*(('08 (ind)'!BT22-MIN('08 (ind)'!BT$6:BT$37))/(MAX('08 (ind)'!BT$6:BT$37)-MIN('08 (ind)'!BT$6:BT$37))),ABS(-100+(100*(('08 (ind)'!BT22-MIN('08 (ind)'!BT$6:BT$37))/(MAX('08 (ind)'!BR$6:BR$37)-MIN('08 (ind)'!BT$6:BT$37))))))*BT$42</f>
        <v>5.3751264099423741</v>
      </c>
      <c r="BU24" s="87">
        <f>IF('08 (ind)'!BU$1="si",100*(('08 (ind)'!BU22-MIN('08 (ind)'!BU$6:BU$37))/(MAX('08 (ind)'!BU$6:BU$37)-MIN('08 (ind)'!BU$6:BU$37))),ABS(-100+(100*(('08 (ind)'!BU22-MIN('08 (ind)'!BU$6:BU$37))/(MAX('08 (ind)'!BU$6:BU$37)-MIN('08 (ind)'!BU$6:BU$37))))))*BU$42</f>
        <v>3.4038821579978058</v>
      </c>
      <c r="BV24" s="87">
        <f>IF('08 (ind)'!BV$1="si",100*(('08 (ind)'!BV22-MIN('08 (ind)'!BV$6:BV$37))/(MAX('08 (ind)'!BV$6:BV$37)-MIN('08 (ind)'!BV$6:BV$37))),ABS(-100+(100*(('08 (ind)'!BV22-MIN('08 (ind)'!BV$6:BV$37))/(MAX('08 (ind)'!BV$6:BV$37)-MIN('08 (ind)'!BV$6:BV$37))))))*BV$42</f>
        <v>2.5559117878525788</v>
      </c>
      <c r="BW24" s="87">
        <f>IF('08 (ind)'!BW$1="si",100*(('08 (ind)'!BW22-MIN('08 (ind)'!BW$6:BW$37))/(MAX('08 (ind)'!BW$6:BW$37)-MIN('08 (ind)'!BW$6:BW$37))),ABS(-100+(100*(('08 (ind)'!BW22-MIN('08 (ind)'!BW$6:BW$37))/(MAX('08 (ind)'!BW$6:BW$37)-MIN('08 (ind)'!BW$6:BW$37))))))*BW$42</f>
        <v>4.1650946192329643</v>
      </c>
      <c r="BX24" s="87">
        <f>IF('08 (ind)'!BX$1="si",100*(('08 (ind)'!BX22-MIN('08 (ind)'!BX$6:BX$37))/(MAX('08 (ind)'!BX$6:BX$37)-MIN('08 (ind)'!BX$6:BX$37))),ABS(-100+(100*(('08 (ind)'!BX22-MIN('08 (ind)'!BX$6:BX$37))/(MAX('08 (ind)'!BX$6:BX$37)-MIN('08 (ind)'!BX$6:BX$37))))))*BX$42</f>
        <v>3.276767407069642</v>
      </c>
      <c r="BY24" s="87">
        <f>IF('08 (ind)'!BY$1="si",100*(('08 (ind)'!BY22-MIN('08 (ind)'!BY$6:BY$37))/(MAX('08 (ind)'!BY$6:BY$37)-MIN('08 (ind)'!BY$6:BY$37))),ABS(-100+(100*(('08 (ind)'!BY22-MIN('08 (ind)'!BY$6:BY$37))/(MAX('08 (ind)'!BY$6:BY$37)-MIN('08 (ind)'!BY$6:BY$37))))))*BY$42</f>
        <v>0.81299170535709608</v>
      </c>
      <c r="BZ24" s="87">
        <f>IF('08 (ind)'!BZ$1="si",100*(('08 (ind)'!BZ22-MIN('08 (ind)'!BZ$6:BZ$37))/(MAX('08 (ind)'!BZ$6:BZ$37)-MIN('08 (ind)'!BZ$6:BZ$37))),ABS(-100+(100*(('08 (ind)'!BZ22-MIN('08 (ind)'!BZ$6:BZ$37))/(MAX('08 (ind)'!BZ$6:BZ$37)-MIN('08 (ind)'!BZ$6:BZ$37))))))*BZ$42</f>
        <v>15.586523520646395</v>
      </c>
      <c r="CA24" s="87">
        <f>IF('08 (ind)'!CA$1="si",100*(('08 (ind)'!CA22-MIN('08 (ind)'!CA$6:CA$37))/(MAX('08 (ind)'!CA$6:CA$37)-MIN('08 (ind)'!CA$6:CA$37))),ABS(-100+(100*(('08 (ind)'!CA22-MIN('08 (ind)'!CA$6:CA$37))/(MAX('08 (ind)'!CA$6:CA$37)-MIN('08 (ind)'!CA$6:CA$37))))))*CA$42</f>
        <v>2.4336035278860577</v>
      </c>
      <c r="CB24" s="87">
        <f>IF('08 (ind)'!CB$1="si",100*(('08 (ind)'!CB22-MIN('08 (ind)'!CB$6:CB$37))/(MAX('08 (ind)'!CB$6:CB$37)-MIN('08 (ind)'!CB$6:CB$37))),ABS(-100+(100*(('08 (ind)'!CB22-MIN('08 (ind)'!CB$6:CB$37))/(MAX('08 (ind)'!CB$6:CB$37)-MIN('08 (ind)'!CB$6:CB$37))))))*CB$42</f>
        <v>3.1836510964847049</v>
      </c>
      <c r="CC24" s="87">
        <f>IF('08 (ind)'!CC$1="si",100*(('08 (ind)'!CC22-MIN('08 (ind)'!CC$6:CC$37))/(MAX('08 (ind)'!CC$6:CC$37)-MIN('08 (ind)'!CC$6:CC$37))),ABS(-100+(100*(('08 (ind)'!CC22-MIN('08 (ind)'!CC$6:CC$37))/(MAX('08 (ind)'!CC$6:CC$37)-MIN('08 (ind)'!CC$6:CC$37))))))*CC$42</f>
        <v>1.2340150692341543</v>
      </c>
      <c r="CD24" s="87">
        <f>IF('08 (ind)'!CD$1="si",100*(('08 (ind)'!CD22-MIN('08 (ind)'!CD$6:CD$37))/(MAX('08 (ind)'!CD$6:CD$37)-MIN('08 (ind)'!CD$6:CD$37))),ABS(-100+(100*(('08 (ind)'!CD22-MIN('08 (ind)'!CD$6:CD$37))/(MAX('08 (ind)'!CD$6:CD$37)-MIN('08 (ind)'!CD$6:CD$37))))))*CD$42</f>
        <v>1.4278112069544374E-4</v>
      </c>
      <c r="CE24" s="87">
        <f>IF('08 (ind)'!CE$1="si",100*(('08 (ind)'!CE22-MIN('08 (ind)'!CE$6:CE$37))/(MAX('08 (ind)'!CE$6:CE$37)-MIN('08 (ind)'!CE$6:CE$37))),ABS(-100+(100*(('08 (ind)'!CE22-MIN('08 (ind)'!CE$6:CE$37))/(MAX('08 (ind)'!CE$6:CE$37)-MIN('08 (ind)'!CE$6:CE$37))))))*CE$42</f>
        <v>2.2003538988307705</v>
      </c>
      <c r="CF24" s="87">
        <f>IF('08 (ind)'!CF$1="si",100*(('08 (ind)'!CF22-MIN('08 (ind)'!CF$6:CF$37))/(MAX('08 (ind)'!CF$6:CF$37)-MIN('08 (ind)'!CF$6:CF$37))),ABS(-100+(100*(('08 (ind)'!CF22-MIN('08 (ind)'!CF$6:CF$37))/(MAX('08 (ind)'!CF$6:CF$37)-MIN('08 (ind)'!CF$6:CF$37))))))*CF$42</f>
        <v>1.3017906997623496</v>
      </c>
      <c r="CG24" s="87">
        <f>IF('08 (ind)'!CG$1="si",100*(('08 (ind)'!CG22-MIN('08 (ind)'!CG$6:CG$37))/(MAX('08 (ind)'!CG$6:CG$37)-MIN('08 (ind)'!CG$6:CG$37))),ABS(-100+(100*(('08 (ind)'!CG22-MIN('08 (ind)'!CG$6:CG$37))/(MAX('08 (ind)'!CG$6:CG$37)-MIN('08 (ind)'!CG$6:CG$37))))))*CG$42</f>
        <v>2.8686649446179748</v>
      </c>
      <c r="CH24" s="87">
        <f>IF('08 (ind)'!CH$1="si",100*(('08 (ind)'!CH22-MIN('08 (ind)'!CH$6:CH$37))/(MAX('08 (ind)'!CH$6:CH$37)-MIN('08 (ind)'!CH$6:CH$37))),ABS(-100+(100*(('08 (ind)'!CH22-MIN('08 (ind)'!CH$6:CH$37))/(MAX('08 (ind)'!CH$6:CH$37)-MIN('08 (ind)'!CH$6:CH$37))))))*CH$42</f>
        <v>2.825230195986483</v>
      </c>
      <c r="CI24" s="87">
        <f>IF('08 (ind)'!CI$1="si",100*(('08 (ind)'!CI22-MIN('08 (ind)'!CI$6:CI$37))/(MAX('08 (ind)'!CI$6:CI$37)-MIN('08 (ind)'!CI$6:CI$37))),ABS(-100+(100*(('08 (ind)'!CI22-MIN('08 (ind)'!CI$6:CI$37))/(MAX('08 (ind)'!CI$6:CI$37)-MIN('08 (ind)'!CI$6:CI$37))))))*CI$42</f>
        <v>1.4242536357415505</v>
      </c>
      <c r="CJ24" s="87">
        <f>IF('08 (ind)'!CJ$1="si",100*(('08 (ind)'!CJ22-MIN('08 (ind)'!CJ$6:CJ$37))/(MAX('08 (ind)'!CJ$6:CJ$37)-MIN('08 (ind)'!CJ$6:CJ$37))),ABS(-100+(100*(('08 (ind)'!CJ22-MIN('08 (ind)'!CJ$6:CJ$37))/(MAX('08 (ind)'!CJ$6:CJ$37)-MIN('08 (ind)'!CJ$6:CJ$37))))))*CJ$42</f>
        <v>0</v>
      </c>
      <c r="CK24" s="87">
        <f>IF('08 (ind)'!CK$1="si",100*(('08 (ind)'!CK22-MIN('08 (ind)'!CK$6:CK$37))/(MAX('08 (ind)'!CK$6:CK$37)-MIN('08 (ind)'!CK$6:CK$37))),ABS(-100+(100*(('08 (ind)'!CK22-MIN('08 (ind)'!CK$6:CK$37))/(MAX('08 (ind)'!CK$6:CK$37)-MIN('08 (ind)'!CK$6:CK$37))))))*CK$42</f>
        <v>9.9341439889829104</v>
      </c>
      <c r="CL24" s="87">
        <f>IF('08 (ind)'!CL$1="si",100*(('08 (ind)'!CL22-MIN('08 (ind)'!CL$6:CL$37))/(MAX('08 (ind)'!CL$6:CL$37)-MIN('08 (ind)'!CL$6:CL$37))),ABS(-100+(100*(('08 (ind)'!CL22-MIN('08 (ind)'!CL$6:CL$37))/(MAX('08 (ind)'!CL$6:CL$37)-MIN('08 (ind)'!CL$6:CL$37))))))*CL$42</f>
        <v>2.5263462525947067</v>
      </c>
      <c r="CM24" s="87">
        <f>IF('08 (ind)'!CM$1="si",100*(('08 (ind)'!CM22-MIN('08 (ind)'!CM$6:CM$37))/(MAX('08 (ind)'!CM$6:CM$37)-MIN('08 (ind)'!CM$6:CM$37))),ABS(-100+(100*(('08 (ind)'!CM22-MIN('08 (ind)'!CM$6:CM$37))/(MAX('08 (ind)'!CM$6:CM$37)-MIN('08 (ind)'!CM$6:CM$37))))))*CM$42</f>
        <v>20.102150618347437</v>
      </c>
    </row>
    <row r="25" spans="1:91">
      <c r="A25" s="18" t="s">
        <v>222</v>
      </c>
      <c r="B25" s="87">
        <f>IF('08 (ind)'!B$1="si",100*(('08 (ind)'!B23-MIN('08 (ind)'!B$6:B$37))/(MAX('08 (ind)'!B$6:B$37)-MIN('08 (ind)'!B$6:B$37))),ABS(-100+(100*(('08 (ind)'!B23-MIN('08 (ind)'!B$6:B$37))/(MAX('08 (ind)'!B$6:B$37)-MIN('08 (ind)'!B$6:B$37))))))</f>
        <v>0.2284182770486283</v>
      </c>
      <c r="C25" s="87">
        <f>IF('08 (ind)'!C$1="si",100*(('08 (ind)'!C23-MIN('08 (ind)'!C$6:C$37))/(MAX('08 (ind)'!C$6:C$37)-MIN('08 (ind)'!C$6:C$37))),ABS(-100+(100*(('08 (ind)'!C23-MIN('08 (ind)'!C$6:C$37))/(MAX('08 (ind)'!C$6:C$37)-MIN('08 (ind)'!C$6:C$37))))))</f>
        <v>42.486365115954634</v>
      </c>
      <c r="D25" s="87">
        <f>IF('08 (ind)'!D$1="si",100*(('08 (ind)'!D23-MIN('08 (ind)'!D$6:D$37))/(MAX('08 (ind)'!D$6:D$37)-MIN('08 (ind)'!D$6:D$37))),ABS(-100+(100*(('08 (ind)'!D23-MIN('08 (ind)'!D$6:D$37))/(MAX('08 (ind)'!D$6:D$37)-MIN('08 (ind)'!D$6:D$37))))))*D$42</f>
        <v>13.431463501940737</v>
      </c>
      <c r="E25" s="87">
        <f>IF('08 (ind)'!E$1="si",100*(('08 (ind)'!E23-MIN('08 (ind)'!E$6:E$37))/(MAX('08 (ind)'!E$6:E$37)-MIN('08 (ind)'!E$6:E$37))),ABS(-100+(100*(('08 (ind)'!E23-MIN('08 (ind)'!E$6:E$37))/(MAX('08 (ind)'!E$6:E$37)-MIN('08 (ind)'!E$6:E$37))))))*E$42</f>
        <v>10.128985453378805</v>
      </c>
      <c r="F25" s="87">
        <f>IF('10 (ind)'!F$1="si",100*(('10 (ind)'!F23-MIN('10 (ind)'!F$6:F$37))/(MAX('10 (ind)'!F$6:F$37)-MIN('10 (ind)'!F$6:F$37))),ABS(-100+(100*(('10 (ind)'!F23-MIN('10 (ind)'!F$6:F$37))/(MAX('10 (ind)'!F$6:F$37)-MIN('10 (ind)'!F$6:F$37))))))*F$42</f>
        <v>15.384615384615383</v>
      </c>
      <c r="G25" s="87">
        <f>IF('10 (ind)'!G$1="si",100*(('10 (ind)'!G23-MIN('10 (ind)'!G$6:G$37))/(MAX('10 (ind)'!G$6:G$37)-MIN('10 (ind)'!G$6:G$37))),ABS(-100+(100*(('10 (ind)'!G23-MIN('10 (ind)'!G$6:G$37))/(MAX('10 (ind)'!G$6:G$37)-MIN('10 (ind)'!G$6:G$37))))))*G$42</f>
        <v>7.6923076923076916</v>
      </c>
      <c r="H25" s="87">
        <f>IF('10 (ind)'!H$1="si",100*(('10 (ind)'!H23-MIN('10 (ind)'!H$6:H$37))/(MAX('10 (ind)'!H$6:H$37)-MIN('10 (ind)'!H$6:H$37))),ABS(-100+(100*(('10 (ind)'!H23-MIN('10 (ind)'!H$6:H$37))/(MAX('10 (ind)'!H$6:H$37)-MIN('10 (ind)'!H$6:H$37))))))*H$42</f>
        <v>6.6272189349112409</v>
      </c>
      <c r="I25" s="87">
        <f>IF('10 (ind)'!I$1="si",100*(('10 (ind)'!I23-MIN('10 (ind)'!I$6:I$37))/(MAX('10 (ind)'!I$6:I$37)-MIN('10 (ind)'!I$6:I$37))),ABS(-100+(100*(('10 (ind)'!I23-MIN('10 (ind)'!I$6:I$37))/(MAX('10 (ind)'!I$6:I$37)-MIN('10 (ind)'!I$6:I$37))))))*I$42</f>
        <v>7.1634615384615374</v>
      </c>
      <c r="J25" s="87">
        <f>IF('08 (ind)'!J$1="si",100*(('08 (ind)'!J23-MIN('08 (ind)'!J$6:J$37))/(MAX('08 (ind)'!J$6:J$37)-MIN('08 (ind)'!J$6:J$37))),ABS(-100+(100*(('08 (ind)'!J23-MIN('08 (ind)'!J$6:J$37))/(MAX('08 (ind)'!J$6:J$37)-MIN('08 (ind)'!J$6:J$37))))))*J$42</f>
        <v>2.9957557545153191</v>
      </c>
      <c r="K25" s="87">
        <f>IF('08 (ind)'!K$1="si",100*(('08 (ind)'!K23-MIN('08 (ind)'!K$6:K$37))/(MAX('08 (ind)'!K$6:K$37)-MIN('08 (ind)'!K$6:K$37))),ABS(-100+(100*(('08 (ind)'!K23-MIN('08 (ind)'!K$6:K$37))/(MAX('08 (ind)'!K$6:K$37)-MIN('08 (ind)'!K$6:K$37))))))*K$42</f>
        <v>9.5932913401745861</v>
      </c>
      <c r="L25" s="87">
        <f>IF('08 (ind)'!L$1="si",100*(('08 (ind)'!L23-MIN('08 (ind)'!L$6:L$37))/(MAX('08 (ind)'!L$6:L$37)-MIN('08 (ind)'!L$6:L$37))),ABS(-100+(100*(('08 (ind)'!L23-MIN('08 (ind)'!L$6:L$37))/(MAX('08 (ind)'!L$6:L$37)-MIN('08 (ind)'!L$6:L$37))))))*L$42</f>
        <v>6.3116063810587493</v>
      </c>
      <c r="M25" s="87">
        <f>IF('08 (ind)'!M$1="si",100*(('08 (ind)'!M23-MIN('08 (ind)'!M$6:M$37))/(MAX('08 (ind)'!M$6:M$37)-MIN('08 (ind)'!M$6:M$37))),ABS(-100+(100*(('08 (ind)'!M23-MIN('08 (ind)'!M$6:M$37))/(MAX('08 (ind)'!M$6:M$37)-MIN('08 (ind)'!M$6:M$37))))))*M$42</f>
        <v>0.18716510880512727</v>
      </c>
      <c r="N25" s="87">
        <f>IF('08 (ind)'!N$1="si",100*(('08 (ind)'!N23-MIN('08 (ind)'!N$6:N$37))/(MAX('08 (ind)'!N$6:N$37)-MIN('08 (ind)'!N$6:N$37))),ABS(-100+(100*(('08 (ind)'!N23-MIN('08 (ind)'!N$6:N$37))/(MAX('08 (ind)'!N$6:N$37)-MIN('08 (ind)'!N$6:N$37))))))*N$42</f>
        <v>8.0599917426759795</v>
      </c>
      <c r="O25" s="87">
        <f>IF('08 (ind)'!O$1="si",100*(('08 (ind)'!O23-MIN('08 (ind)'!O$6:O$37))/(MAX('08 (ind)'!O$6:O$37)-MIN('08 (ind)'!O$6:O$37))),ABS(-100+(100*(('08 (ind)'!O23-MIN('08 (ind)'!O$6:O$37))/(MAX('08 (ind)'!O$6:O$37)-MIN('08 (ind)'!O$6:O$37))))))*O$42</f>
        <v>8.5386374719259344</v>
      </c>
      <c r="P25" s="87">
        <f>IF('08 (ind)'!P$1="si",100*(('08 (ind)'!P23-MIN('08 (ind)'!P$6:P$37))/(MAX('08 (ind)'!P$6:P$37)-MIN('08 (ind)'!P$6:P$37))),ABS(-100+(100*(('08 (ind)'!P23-MIN('08 (ind)'!P$6:P$37))/(MAX('08 (ind)'!P$6:P$37)-MIN('08 (ind)'!P$6:P$37))))))*P$42</f>
        <v>8.6911131410674685</v>
      </c>
      <c r="Q25" s="87">
        <f>IF('08 (ind)'!Q$1="si",100*(('08 (ind)'!Q23-MIN('08 (ind)'!Q$6:Q$37))/(MAX('08 (ind)'!Q$6:Q$37)-MIN('08 (ind)'!Q$6:Q$37))),ABS(-100+(100*(('08 (ind)'!Q23-MIN('08 (ind)'!Q$6:Q$37))/(MAX('08 (ind)'!Q$6:Q$37)-MIN('08 (ind)'!Q$6:Q$37))))))*Q$42</f>
        <v>0.74149882742972029</v>
      </c>
      <c r="R25" s="87">
        <f>IF('08 (ind)'!R$1="si",100*(('08 (ind)'!R23-MIN('08 (ind)'!R$6:R$37))/(MAX('08 (ind)'!R$6:R$37)-MIN('08 (ind)'!R$6:R$37))),ABS(-100+(100*(('08 (ind)'!R23-MIN('08 (ind)'!R$6:R$37))/(MAX('08 (ind)'!R$6:R$37)-MIN('08 (ind)'!R$6:R$37))))))*R$42</f>
        <v>0.54035138798973448</v>
      </c>
      <c r="S25" s="75">
        <f>ABS(ABS(('08 (ind)'!S23-((MAX('08 (ind)'!S$6:S$37)+MIN('08 (ind)'!S$6:S$37))/2))/(((MAX('08 (ind)'!S$6:S$37)+MIN('08 (ind)'!S$6:S$37))/2)-MAX('08 (ind)'!S$6:S$37))*100)-100)*S$42</f>
        <v>2.7129425466781338</v>
      </c>
      <c r="T25" s="87">
        <f>IF('08 (ind)'!T$1="si",100*(('08 (ind)'!T23-MIN('08 (ind)'!T$6:T$37))/(MAX('08 (ind)'!T$6:T$37)-MIN('08 (ind)'!T$6:T$37))),ABS(-100+(100*(('08 (ind)'!T23-MIN('08 (ind)'!T$6:T$37))/(MAX('08 (ind)'!T$6:T$37)-MIN('08 (ind)'!T$6:T$37))))))*T$42</f>
        <v>1.3147046551419748</v>
      </c>
      <c r="U25" s="87">
        <f>IF('08 (ind)'!U$1="si",100*(('08 (ind)'!U23-MIN('08 (ind)'!U$6:U$37))/(MAX('08 (ind)'!U$6:U$37)-MIN('08 (ind)'!U$6:U$37))),ABS(-100+(100*(('08 (ind)'!U23-MIN('08 (ind)'!U$6:U$37))/(MAX('08 (ind)'!U$6:U$37)-MIN('08 (ind)'!U$6:U$37))))))*U$42</f>
        <v>4.3455565705337342</v>
      </c>
      <c r="V25" s="87">
        <f>IF('08 (ind)'!V$1="si",100*(('08 (ind)'!V23-MIN('08 (ind)'!V$6:V$37))/(MAX('08 (ind)'!V$6:V$37)-MIN('08 (ind)'!V$6:V$37))),ABS(-100+(100*(('08 (ind)'!V23-MIN('08 (ind)'!V$6:V$37))/(MAX('08 (ind)'!V$6:V$37)-MIN('08 (ind)'!V$6:V$37))))))*V$42</f>
        <v>4.3455565705337342</v>
      </c>
      <c r="W25" s="87">
        <f>IF('08 (ind)'!W$1="si",100*(('08 (ind)'!W23-MIN('08 (ind)'!W$6:W$37))/(MAX('08 (ind)'!W$6:W$37)-MIN('08 (ind)'!W$6:W$37))),ABS(-100+(100*(('08 (ind)'!W23-MIN('08 (ind)'!W$6:W$37))/(MAX('08 (ind)'!W$6:W$37)-MIN('08 (ind)'!W$6:W$37))))))*W$42</f>
        <v>7.2568216709241007</v>
      </c>
      <c r="X25" s="87">
        <f>IF('08 (ind)'!X$1="si",100*(('08 (ind)'!X23-MIN('08 (ind)'!X$6:X$37))/(MAX('08 (ind)'!X$6:X$37)-MIN('08 (ind)'!X$6:X$37))),ABS(-100+(100*(('08 (ind)'!X23-MIN('08 (ind)'!X$6:X$37))/(MAX('08 (ind)'!X$6:X$37)-MIN('08 (ind)'!X$6:X$37))))))*X$42</f>
        <v>7.3247513375004738</v>
      </c>
      <c r="Y25" s="87">
        <f>IF('08 (ind)'!Y$1="si",100*(('08 (ind)'!Y23-MIN('08 (ind)'!Y$6:Y$37))/(MAX('08 (ind)'!Y$6:Y$37)-MIN('08 (ind)'!Y$6:Y$37))),ABS(-100+(100*(('08 (ind)'!Y23-MIN('08 (ind)'!Y$6:Y$37))/(MAX('08 (ind)'!Y$6:Y$37)-MIN('08 (ind)'!Y$6:Y$37))))))*Y$42</f>
        <v>5.4101396728452702</v>
      </c>
      <c r="Z25" s="87">
        <f>IF('08 (ind)'!Z$1="si",100*(('08 (ind)'!Z23-MIN('08 (ind)'!Z$6:Z$37))/(MAX('08 (ind)'!Z$6:Z$37)-MIN('08 (ind)'!Z$6:Z$37))),ABS(-100+(100*(('08 (ind)'!Z23-MIN('08 (ind)'!Z$6:Z$37))/(MAX('08 (ind)'!Z$6:Z$37)-MIN('08 (ind)'!Z$6:Z$37))))))*Z$42</f>
        <v>2.262083310335568</v>
      </c>
      <c r="AA25" s="87">
        <f>IF('08 (ind)'!AA$1="si",100*(('08 (ind)'!AA23-MIN('08 (ind)'!AA$6:AA$37))/(MAX('08 (ind)'!AA$6:AA$37)-MIN('08 (ind)'!AA$6:AA$37))),ABS(-100+(100*(('08 (ind)'!AA23-MIN('08 (ind)'!AA$6:AA$37))/(MAX('08 (ind)'!AA$6:AA$37)-MIN('08 (ind)'!AA$6:AA$37))))))*AA$42</f>
        <v>6.9578944099896045</v>
      </c>
      <c r="AB25" s="87">
        <f>IF('08 (ind)'!AB$1="si",100*(('08 (ind)'!AB23-MIN('08 (ind)'!AB$6:AB$37))/(MAX('08 (ind)'!AB$6:AB$37)-MIN('08 (ind)'!AB$6:AB$37))),ABS(-100+(100*(('08 (ind)'!AB23-MIN('08 (ind)'!AB$6:AB$37))/(MAX('08 (ind)'!AB$6:AB$37)-MIN('08 (ind)'!AB$6:AB$37))))))*AB$42</f>
        <v>4.4279923245251762</v>
      </c>
      <c r="AC25" s="87">
        <f>IF('08 (ind)'!AC$1="si",100*(('08 (ind)'!AC23-MIN('08 (ind)'!AC$6:AC$37))/(MAX('08 (ind)'!AC$6:AC$37)-MIN('08 (ind)'!AC$6:AC$37))),ABS(-100+(100*(('08 (ind)'!AC23-MIN('08 (ind)'!AC$6:AC$37))/(MAX('08 (ind)'!AC$6:AC$37)-MIN('08 (ind)'!AC$6:AC$37))))))*AC$42</f>
        <v>6.2126518160534117</v>
      </c>
      <c r="AD25" s="87">
        <f>IF('08 (ind)'!AD$1="si",100*(('08 (ind)'!AD23-MIN('08 (ind)'!AD$6:AD$37))/(MAX('08 (ind)'!AD$6:AD$37)-MIN('08 (ind)'!AD$6:AD$37))),ABS(-100+(100*(('08 (ind)'!AD23-MIN('08 (ind)'!AD$6:AD$37))/(MAX('08 (ind)'!AD$6:AD$37)-MIN('08 (ind)'!AD$6:AD$37))))))*AD$42</f>
        <v>4.3286256522751536</v>
      </c>
      <c r="AE25" s="87">
        <f>IF('08 (ind)'!AE$1="si",100*(('08 (ind)'!AE23-MIN('08 (ind)'!AE$6:AE$37))/(MAX('08 (ind)'!AE$6:AE$37)-MIN('08 (ind)'!AE$6:AE$37))),ABS(-100+(100*(('08 (ind)'!AE23-MIN('08 (ind)'!AE$6:AE$37))/(MAX('08 (ind)'!AE$6:AE$37)-MIN('08 (ind)'!AE$6:AE$37))))))*AE$42</f>
        <v>2.9705029347707979</v>
      </c>
      <c r="AF25" s="87">
        <f>IF('08 (ind)'!AF$1="si",100*(('08 (ind)'!AF23-MIN('08 (ind)'!AF$6:AF$37))/(MAX('08 (ind)'!AF$6:AF$37)-MIN('08 (ind)'!AF$6:AF$37))),ABS(-100+(100*(('08 (ind)'!AF23-MIN('08 (ind)'!AF$6:AF$37))/(MAX('08 (ind)'!AF$6:AF$37)-MIN('08 (ind)'!AF$6:AF$37))))))*AF$42</f>
        <v>6.5999680486681465</v>
      </c>
      <c r="AG25" s="87">
        <f>IF('08 (ind)'!AG$1="si",100*(('08 (ind)'!AG23-MIN('08 (ind)'!AG$6:AG$37))/(MAX('08 (ind)'!AG$6:AG$37)-MIN('08 (ind)'!AG$6:AG$37))),ABS(-100+(100*(('08 (ind)'!AG23-MIN('08 (ind)'!AG$6:AG$37))/(MAX('08 (ind)'!AG$6:AG$37)-MIN('08 (ind)'!AG$6:AG$37))))))*AG$42</f>
        <v>2.335713954010354</v>
      </c>
      <c r="AH25" s="87">
        <f>IF('08 (ind)'!AH$1="si",100*(('08 (ind)'!AH23-MIN('08 (ind)'!AH$6:AH$37))/(MAX('08 (ind)'!AH$6:AH$37)-MIN('08 (ind)'!AH$6:AH$37))),ABS(-100+(100*(('08 (ind)'!AH23-MIN('08 (ind)'!AH$6:AH$37))/(MAX('08 (ind)'!AH$6:AH$37)-MIN('08 (ind)'!AH$6:AH$37))))))*AH$42</f>
        <v>2.4299527536414973</v>
      </c>
      <c r="AI25" s="87">
        <f>IF('08 (ind)'!AI$1="si",100*(('08 (ind)'!AI23-MIN('08 (ind)'!AI$6:AI$37))/(MAX('08 (ind)'!AI$6:AI$37)-MIN('08 (ind)'!AI$6:AI$37))),ABS(-100+(100*(('08 (ind)'!AI23-MIN('08 (ind)'!AI$6:AI$37))/(MAX('08 (ind)'!AI$6:AI$37)-MIN('08 (ind)'!AI$6:AI$37))))))*AI$42</f>
        <v>1.7451731027542647E-2</v>
      </c>
      <c r="AJ25" s="87">
        <f>IF('08 (ind)'!AJ$1="si",100*(('08 (ind)'!AJ23-MIN('08 (ind)'!AJ$6:AJ$37))/(MAX('08 (ind)'!AJ$6:AJ$37)-MIN('08 (ind)'!AJ$6:AJ$37))),ABS(-100+(100*(('08 (ind)'!AJ23-MIN('08 (ind)'!AJ$6:AJ$37))/(MAX('08 (ind)'!AJ$6:AJ$37)-MIN('08 (ind)'!AJ$6:AJ$37))))))*AJ$42</f>
        <v>7.0031760269724375</v>
      </c>
      <c r="AK25" s="87">
        <f>IF('08 (ind)'!AK$1="si",100*(('08 (ind)'!AK23-MIN('08 (ind)'!AK$6:AK$37))/(MAX('08 (ind)'!AK$6:AK$37)-MIN('08 (ind)'!AK$6:AK$37))),ABS(-100+(100*(('08 (ind)'!AK23-MIN('08 (ind)'!AK$6:AK$37))/(MAX('08 (ind)'!AK$6:AK$37)-MIN('08 (ind)'!AK$6:AK$37))))))*AK$42</f>
        <v>0.17434400506516831</v>
      </c>
      <c r="AL25" s="87">
        <f>IF('08 (ind)'!AL$1="si",100*(('08 (ind)'!AL23-MIN('08 (ind)'!AL$6:AL$37))/(MAX('08 (ind)'!AL$6:AL$37)-MIN('08 (ind)'!AL$6:AL$37))),ABS(-100+(100*(('08 (ind)'!AL23-MIN('08 (ind)'!AL$6:AL$37))/(MAX('08 (ind)'!AL$6:AL$37)-MIN('08 (ind)'!AL$6:AL$37))))))*AL$42</f>
        <v>8.859577416214119</v>
      </c>
      <c r="AM25" s="87">
        <f>IF('08 (ind)'!AM$1="si",100*(('08 (ind)'!AM23-MIN('08 (ind)'!AM$6:AM$37))/(MAX('08 (ind)'!AM$6:AM$37)-MIN('08 (ind)'!AM$6:AM$37))),ABS(-100+(100*(('08 (ind)'!AM23-MIN('08 (ind)'!AM$6:AM$37))/(MAX('08 (ind)'!AM$6:AM$37)-MIN('08 (ind)'!AM$6:AM$37))))))*AM$42</f>
        <v>2.4673190940472574</v>
      </c>
      <c r="AN25" s="87">
        <f>IF('08 (ind)'!AN$1="si",100*(('08 (ind)'!AN23-MIN('08 (ind)'!AN$6:AN$37))/(MAX('08 (ind)'!AN$6:AN$37)-MIN('08 (ind)'!AN$6:AN$37))),ABS(-100+(100*(('08 (ind)'!AN23-MIN('08 (ind)'!AN$6:AN$37))/(MAX('08 (ind)'!AN$6:AN$37)-MIN('08 (ind)'!AN$6:AN$37))))))*AN$42</f>
        <v>7.2201407116023146</v>
      </c>
      <c r="AO25" s="87">
        <f>IF('08 (ind)'!AO$1="si",100*(('08 (ind)'!AO23-MIN('08 (ind)'!AO$6:AO$37))/(MAX('08 (ind)'!AO$6:AO$37)-MIN('08 (ind)'!AO$6:AO$37))),ABS(-100+(100*(('08 (ind)'!AO23-MIN('08 (ind)'!AO$6:AO$37))/(MAX('08 (ind)'!AO$6:AO$37)-MIN('08 (ind)'!AO$6:AO$37))))))*AO$42</f>
        <v>9.5927538693584662</v>
      </c>
      <c r="AP25" s="87">
        <f>IF('08 (ind)'!AP$1="si",100*(('08 (ind)'!AP23-MIN('08 (ind)'!AP$6:AP$37))/(MAX('08 (ind)'!AP$6:AP$37)-MIN('08 (ind)'!AP$6:AP$37))),ABS(-100+(100*(('08 (ind)'!AP23-MIN('08 (ind)'!AP$6:AP$37))/(MAX('08 (ind)'!AP$6:AP$37)-MIN('08 (ind)'!AP$6:AP$37))))))*AP$42</f>
        <v>9.990856156250624</v>
      </c>
      <c r="AQ25" s="87">
        <f>IF('08 (ind)'!AQ$1="si",100*(('08 (ind)'!AQ23-MIN('08 (ind)'!AQ$6:AQ$37))/(MAX('08 (ind)'!AQ$6:AQ$37)-MIN('08 (ind)'!AQ$6:AQ$37))),ABS(-100+(100*(('08 (ind)'!AQ23-MIN('08 (ind)'!AQ$6:AQ$37))/(MAX('08 (ind)'!AQ$6:AQ$37)-MIN('08 (ind)'!AQ$6:AQ$37))))))*AQ$42</f>
        <v>0.96349810444581974</v>
      </c>
      <c r="AR25" s="87">
        <f>IF('08 (ind)'!AR$1="si",100*(('08 (ind)'!AR23-MIN('08 (ind)'!AR$6:AR$37))/(MAX('08 (ind)'!AR$6:AR$37)-MIN('08 (ind)'!AR$6:AR$37))),ABS(-100+(100*(('08 (ind)'!AR23-MIN('08 (ind)'!AR$6:AR$37))/(MAX('08 (ind)'!AR$6:AR$37)-MIN('08 (ind)'!AR$6:AR$37))))))*AR$42</f>
        <v>6.1825196733943066</v>
      </c>
      <c r="AS25" s="87">
        <f>IF('08 (ind)'!AS$1="si",100*(('08 (ind)'!AS23-MIN('08 (ind)'!AS$6:AS$37))/(MAX('08 (ind)'!AS$6:AS$37)-MIN('08 (ind)'!AS$6:AS$37))),ABS(-100+(100*(('08 (ind)'!AS23-MIN('08 (ind)'!AS$6:AS$37))/(MAX('08 (ind)'!AS$6:AS$37)-MIN('08 (ind)'!AS$6:AS$37))))))*AS$42</f>
        <v>5.2498976761107832</v>
      </c>
      <c r="AT25" s="87">
        <f>IF('08 (ind)'!AT$1="si",100*(('08 (ind)'!AT23-MIN('08 (ind)'!AT$6:AT$37))/(MAX('08 (ind)'!AT$6:AT$37)-MIN('08 (ind)'!AT$6:AT$37))),ABS(-100+(100*(('08 (ind)'!AT23-MIN('08 (ind)'!AT$6:AT$37))/(MAX('08 (ind)'!AT$6:AT$37)-MIN('08 (ind)'!AT$6:AT$37))))))*AT$42</f>
        <v>0</v>
      </c>
      <c r="AU25" s="87">
        <f>IF('08 (ind)'!AU$1="si",100*(('08 (ind)'!AU23-MIN('08 (ind)'!AU$6:AU$37))/(MAX('08 (ind)'!AU$6:AU$37)-MIN('08 (ind)'!AU$6:AU$37))),ABS(-100+(100*(('08 (ind)'!AU23-MIN('08 (ind)'!AU$6:AU$37))/(MAX('08 (ind)'!AU$6:AU$37)-MIN('08 (ind)'!AU$6:AU$37))))))*AU$42</f>
        <v>15.311418685121103</v>
      </c>
      <c r="AV25" s="87">
        <f>IF('08 (ind)'!AV$1="si",100*(('08 (ind)'!AV23-MIN('08 (ind)'!AV$6:AV$37))/(MAX('08 (ind)'!AV$6:AV$37)-MIN('08 (ind)'!AV$6:AV$37))),ABS(-100+(100*(('08 (ind)'!AV23-MIN('08 (ind)'!AV$6:AV$37))/(MAX('08 (ind)'!AV$6:AV$37)-MIN('08 (ind)'!AV$6:AV$37))))))*AV$42</f>
        <v>23.180242634315423</v>
      </c>
      <c r="AW25" s="87">
        <f>IF('08 (ind)'!AW$1="si",100*(('08 (ind)'!AW23-MIN('08 (ind)'!AW$6:AW$37))/(MAX('08 (ind)'!AW$6:AW$37)-MIN('08 (ind)'!AW$6:AW$37))),ABS(-100+(100*(('08 (ind)'!AW23-MIN('08 (ind)'!AW$6:AW$37))/(MAX('08 (ind)'!AW$6:AW$37)-MIN('08 (ind)'!AW$6:AW$37))))))*AW$42</f>
        <v>6.0496742882354457</v>
      </c>
      <c r="AX25" s="87">
        <f>IF('08 (ind)'!AX$1="si",100*(('08 (ind)'!AX23-MIN('08 (ind)'!AX$6:AX$37))/(MAX('08 (ind)'!AX$6:AX$37)-MIN('08 (ind)'!AX$6:AX$37))),ABS(-100+(100*(('08 (ind)'!AX23-MIN('08 (ind)'!AX$6:AX$37))/(MAX('08 (ind)'!AX$6:AX$37)-MIN('08 (ind)'!AX$6:AX$37))))))*AX$42</f>
        <v>3.2230448060677177</v>
      </c>
      <c r="AY25" s="87">
        <f>IF('08 (ind)'!AY$1="si",100*(('08 (ind)'!AY23-MIN('08 (ind)'!AY$6:AY$37))/(MAX('08 (ind)'!AY$6:AY$37)-MIN('08 (ind)'!AY$6:AY$37))),ABS(-100+(100*(('08 (ind)'!AY23-MIN('08 (ind)'!AY$6:AY$37))/(MAX('08 (ind)'!AY$6:AY$37)-MIN('08 (ind)'!AY$6:AY$37))))))*AY$42</f>
        <v>11.655417572649466</v>
      </c>
      <c r="AZ25" s="87">
        <f>IF('08 (ind)'!AZ$1="si",100*(('08 (ind)'!AZ23-MIN('08 (ind)'!AZ$6:AZ$37))/(MAX('08 (ind)'!AZ$6:AZ$37)-MIN('08 (ind)'!AZ$6:AZ$37))),ABS(-100+(100*(('08 (ind)'!AZ23-MIN('08 (ind)'!AZ$6:AZ$37))/(MAX('08 (ind)'!AZ$6:AZ$37)-MIN('08 (ind)'!AZ$6:AZ$37))))))*AZ$42</f>
        <v>3.8348505321770987</v>
      </c>
      <c r="BA25" s="87">
        <f>IF('08 (ind)'!BA$1="si",100*(('08 (ind)'!BA23-MIN('08 (ind)'!BA$6:BA$37))/(MAX('08 (ind)'!BA$6:BA$37)-MIN('08 (ind)'!BA$6:BA$37))),ABS(-100+(100*(('08 (ind)'!BA23-MIN('08 (ind)'!BA$6:BA$37))/(MAX('08 (ind)'!BA$6:BA$37)-MIN('08 (ind)'!BA$6:BA$37))))))*BA$42</f>
        <v>0.24248602174004497</v>
      </c>
      <c r="BB25" s="87">
        <f>IF('08 (ind)'!BB$1="si",100*(('08 (ind)'!BB23-MIN('08 (ind)'!BB$6:BB$37))/(MAX('08 (ind)'!BB$6:BB$37)-MIN('08 (ind)'!BB$6:BB$37))),ABS(-100+(100*(('08 (ind)'!BB23-MIN('08 (ind)'!BB$6:BB$37))/(MAX('08 (ind)'!BB$6:BB$37)-MIN('08 (ind)'!BB$6:BB$37))))))*BB$42</f>
        <v>8.0623926094645011</v>
      </c>
      <c r="BC25" s="87">
        <f>IF('08 (ind)'!BC$1="si",100*(('08 (ind)'!BC23-MIN('08 (ind)'!BC$6:BC$37))/(MAX('08 (ind)'!BC$6:BC$37)-MIN('08 (ind)'!BC$6:BC$37))),ABS(-100+(100*(('08 (ind)'!BC23-MIN('08 (ind)'!BC$6:BC$37))/(MAX('08 (ind)'!BC$6:BC$37)-MIN('08 (ind)'!BC$6:BC$37))))))*BC$42</f>
        <v>3.8634185794474241</v>
      </c>
      <c r="BD25" s="87">
        <f>IF('08 (ind)'!BD$1="si",100*(('08 (ind)'!BD23-MIN('08 (ind)'!BD$6:BD$37))/(MAX('08 (ind)'!BD$6:BD$37)-MIN('08 (ind)'!BD$6:BD$37))),ABS(-100+(100*(('08 (ind)'!BD23-MIN('08 (ind)'!BD$6:BD$37))/(MAX('08 (ind)'!BD$6:BD$37)-MIN('08 (ind)'!BD$6:BD$37))))))*BD$42</f>
        <v>0.97459592207948831</v>
      </c>
      <c r="BE25" s="87">
        <f>IF('08 (ind)'!BE$1="si",100*(('08 (ind)'!BE23-MIN('08 (ind)'!BE$6:BE$37))/(MAX('08 (ind)'!BE$6:BE$37)-MIN('08 (ind)'!BE$6:BE$37))),ABS(-100+(100*(('08 (ind)'!BE23-MIN('08 (ind)'!BE$6:BE$37))/(MAX('08 (ind)'!BE$6:BE$37)-MIN('08 (ind)'!BE$6:BE$37))))))*BE$42</f>
        <v>1.8551747261160647</v>
      </c>
      <c r="BF25" s="87">
        <f>IF('08 (ind)'!BF$1="si",100*(('08 (ind)'!BF23-MIN('08 (ind)'!BF$6:BF$37))/(MAX('08 (ind)'!BF$6:BF$37)-MIN('08 (ind)'!BF$6:BF$37))),ABS(-100+(100*(('08 (ind)'!BF23-MIN('08 (ind)'!BF$6:BF$37))/(MAX('08 (ind)'!BF$6:BF$37)-MIN('08 (ind)'!BF$6:BF$37))))))*BF$42</f>
        <v>1.8731556463240968</v>
      </c>
      <c r="BG25" s="87">
        <f>IF('08 (ind)'!BG$1="si",100*(('08 (ind)'!BG23-MIN('08 (ind)'!BG$6:BG$37))/(MAX('08 (ind)'!BG$6:BG$37)-MIN('08 (ind)'!BG$6:BG$37))),ABS(-100+(100*(('08 (ind)'!BG23-MIN('08 (ind)'!BG$6:BG$37))/(MAX('08 (ind)'!BG$6:BG$37)-MIN('08 (ind)'!BG$6:BG$37))))))*BG$42</f>
        <v>2.8176477523069656</v>
      </c>
      <c r="BH25" s="87">
        <f>IF('08 (ind)'!BH$1="si",100*(('08 (ind)'!BH23-MIN('08 (ind)'!BH$6:BH$37))/(MAX('08 (ind)'!BH$6:BH$37)-MIN('08 (ind)'!BH$6:BH$37))),ABS(-100+(100*(('08 (ind)'!BH23-MIN('08 (ind)'!BH$6:BH$37))/(MAX('08 (ind)'!BH$6:BH$37)-MIN('08 (ind)'!BH$6:BH$37))))))*BH$42</f>
        <v>1.2066877124725515</v>
      </c>
      <c r="BI25" s="87">
        <f>IF('08 (ind)'!BI$1="si",100*(('08 (ind)'!BI23-MIN('08 (ind)'!BI$6:BI$37))/(MAX('08 (ind)'!BI$6:BI$37)-MIN('08 (ind)'!BI$6:BI$37))),ABS(-100+(100*(('08 (ind)'!BI23-MIN('08 (ind)'!BI$6:BI$37))/(MAX('08 (ind)'!BI$6:BI$37)-MIN('08 (ind)'!BI$6:BI$37))))))*BI$42</f>
        <v>3.9722317368081619</v>
      </c>
      <c r="BJ25" s="87">
        <f>IF('08 (ind)'!BJ$1="si",100*(('08 (ind)'!BJ23-MIN('08 (ind)'!BJ$6:BJ$37))/(MAX('08 (ind)'!BJ$6:BJ$37)-MIN('08 (ind)'!BJ$6:BJ$37))),ABS(-100+(100*(('08 (ind)'!BJ23-MIN('08 (ind)'!BJ$6:BJ$37))/(MAX('08 (ind)'!BJ$6:BJ$37)-MIN('08 (ind)'!BJ$6:BJ$37))))))*BJ$42</f>
        <v>1.1966153967670868E-5</v>
      </c>
      <c r="BK25" s="87">
        <f>IF('08 (ind)'!BK$1="si",100*(('08 (ind)'!BK23-MIN('08 (ind)'!BK$6:BK$37))/(MAX('08 (ind)'!BK$6:BK$37)-MIN('08 (ind)'!BK$6:BK$37))),ABS(-100+(100*(('08 (ind)'!BK23-MIN('08 (ind)'!BK$6:BK$37))/(MAX('08 (ind)'!BK$6:BK$37)-MIN('08 (ind)'!BK$6:BK$37))))))*BK$42</f>
        <v>0.52704467360473595</v>
      </c>
      <c r="BL25" s="87">
        <f>IF('08 (ind)'!BL$1="si",100*(('08 (ind)'!BL23-MIN('08 (ind)'!BL$6:BL$37))/(MAX('08 (ind)'!BL$6:BL$37)-MIN('08 (ind)'!BL$6:BL$37))),ABS(-100+(100*(('08 (ind)'!BL23-MIN('08 (ind)'!BL$6:BL$37))/(MAX('08 (ind)'!BL$6:BL$37)-MIN('08 (ind)'!BL$6:BL$37))))))*BL$42</f>
        <v>0.14960854923093722</v>
      </c>
      <c r="BM25" s="87">
        <f>IF('08 (ind)'!BM$1="si",100*(('08 (ind)'!BM23-MIN('08 (ind)'!BM$6:BM$37))/(MAX('08 (ind)'!BM$6:BM$37)-MIN('08 (ind)'!BM$6:BM$37))),ABS(-100+(100*(('08 (ind)'!BM23-MIN('08 (ind)'!BM$6:BM$37))/(MAX('08 (ind)'!BM$6:BM$37)-MIN('08 (ind)'!BM$6:BM$37))))))*BM$42</f>
        <v>1.2990940115318637</v>
      </c>
      <c r="BN25" s="87">
        <f>IF('08 (ind)'!BN$1="si",100*(('08 (ind)'!BN23-MIN('08 (ind)'!BN$6:BN$37))/(MAX('08 (ind)'!BN$6:BN$37)-MIN('08 (ind)'!BN$6:BN$37))),ABS(-100+(100*(('08 (ind)'!BN23-MIN('08 (ind)'!BN$6:BN$37))/(MAX('08 (ind)'!BN$6:BN$37)-MIN('08 (ind)'!BN$6:BN$37))))))*BN$42</f>
        <v>1.888112629414155</v>
      </c>
      <c r="BO25" s="87">
        <f>IF('08 (ind)'!BO$1="si",100*(('08 (ind)'!BO23-MIN('08 (ind)'!BO$6:BO$37))/(MAX('08 (ind)'!BO$6:BO$37)-MIN('08 (ind)'!BO$6:BO$37))),ABS(-100+(100*(('08 (ind)'!BO23-MIN('08 (ind)'!BO$6:BO$37))/(MAX('08 (ind)'!BO$6:BO$37)-MIN('08 (ind)'!BO$6:BO$37))))))*BO$42</f>
        <v>1.2683486503110437</v>
      </c>
      <c r="BP25" s="87">
        <f>IF('08 (ind)'!BP$1="si",100*(('08 (ind)'!BP23-MIN('08 (ind)'!BP$6:BP$37))/(MAX('08 (ind)'!BP$6:BP$37)-MIN('08 (ind)'!BP$6:BP$37))),ABS(-100+(100*(('08 (ind)'!BP23-MIN('08 (ind)'!BP$6:BP$37))/(MAX('08 (ind)'!BP$6:BP$37)-MIN('08 (ind)'!BP$6:BP$37))))))*BP$42</f>
        <v>0.76906608627138107</v>
      </c>
      <c r="BQ25" s="87">
        <f>IF('08 (ind)'!BQ$1="si",100*(('08 (ind)'!BQ23-MIN('08 (ind)'!BQ$6:BQ$37))/(MAX('08 (ind)'!BQ$6:BQ$37)-MIN('08 (ind)'!BQ$6:BQ$37))),ABS(-100+(100*(('08 (ind)'!BQ23-MIN('08 (ind)'!BQ$6:BQ$37))/(MAX('08 (ind)'!BQ$6:BQ$37)-MIN('08 (ind)'!BQ$6:BQ$37))))))*BQ$42</f>
        <v>2.0646228315920179</v>
      </c>
      <c r="BR25" s="87">
        <f>IF('08 (ind)'!BR$1="si",100*(('08 (ind)'!BR23-MIN('08 (ind)'!BR$6:BR$37))/(MAX('08 (ind)'!BR$6:BR$37)-MIN('08 (ind)'!BR$6:BR$37))),ABS(-100+(100*(('08 (ind)'!BR23-MIN('08 (ind)'!BR$6:BR$37))/(MAX('08 (ind)'!BR$6:BR$37)-MIN('08 (ind)'!BR$6:BR$37))))))*BR$42</f>
        <v>0.29681598649140833</v>
      </c>
      <c r="BS25" s="87">
        <f>IF('08 (ind)'!BS$1="si",100*(('08 (ind)'!BS23-MIN('08 (ind)'!BS$6:BS$37))/(MAX('08 (ind)'!BS$6:BS$37)-MIN('08 (ind)'!BS$6:BS$37))),ABS(-100+(100*(('08 (ind)'!BS23-MIN('08 (ind)'!BS$6:BS$37))/(MAX('08 (ind)'!BS$6:BS$37)-MIN('08 (ind)'!BS$6:BS$37))))))*BS$42</f>
        <v>5.7299939274828668</v>
      </c>
      <c r="BT25" s="75">
        <f>IF('08 (ind)'!BT$1="si",100*(('08 (ind)'!BT23-MIN('08 (ind)'!BT$6:BT$37))/(MAX('08 (ind)'!BT$6:BT$37)-MIN('08 (ind)'!BT$6:BT$37))),ABS(-100+(100*(('08 (ind)'!BT23-MIN('08 (ind)'!BT$6:BT$37))/(MAX('08 (ind)'!BR$6:BR$37)-MIN('08 (ind)'!BT$6:BT$37))))))*BT$42</f>
        <v>4.8018656561931961</v>
      </c>
      <c r="BU25" s="87">
        <f>IF('08 (ind)'!BU$1="si",100*(('08 (ind)'!BU23-MIN('08 (ind)'!BU$6:BU$37))/(MAX('08 (ind)'!BU$6:BU$37)-MIN('08 (ind)'!BU$6:BU$37))),ABS(-100+(100*(('08 (ind)'!BU23-MIN('08 (ind)'!BU$6:BU$37))/(MAX('08 (ind)'!BU$6:BU$37)-MIN('08 (ind)'!BU$6:BU$37))))))*BU$42</f>
        <v>2.6643072221845161</v>
      </c>
      <c r="BV25" s="87">
        <f>IF('08 (ind)'!BV$1="si",100*(('08 (ind)'!BV23-MIN('08 (ind)'!BV$6:BV$37))/(MAX('08 (ind)'!BV$6:BV$37)-MIN('08 (ind)'!BV$6:BV$37))),ABS(-100+(100*(('08 (ind)'!BV23-MIN('08 (ind)'!BV$6:BV$37))/(MAX('08 (ind)'!BV$6:BV$37)-MIN('08 (ind)'!BV$6:BV$37))))))*BV$42</f>
        <v>3.3736926744214624</v>
      </c>
      <c r="BW25" s="87">
        <f>IF('08 (ind)'!BW$1="si",100*(('08 (ind)'!BW23-MIN('08 (ind)'!BW$6:BW$37))/(MAX('08 (ind)'!BW$6:BW$37)-MIN('08 (ind)'!BW$6:BW$37))),ABS(-100+(100*(('08 (ind)'!BW23-MIN('08 (ind)'!BW$6:BW$37))/(MAX('08 (ind)'!BW$6:BW$37)-MIN('08 (ind)'!BW$6:BW$37))))))*BW$42</f>
        <v>5.2067327380435886</v>
      </c>
      <c r="BX25" s="87">
        <f>IF('08 (ind)'!BX$1="si",100*(('08 (ind)'!BX23-MIN('08 (ind)'!BX$6:BX$37))/(MAX('08 (ind)'!BX$6:BX$37)-MIN('08 (ind)'!BX$6:BX$37))),ABS(-100+(100*(('08 (ind)'!BX23-MIN('08 (ind)'!BX$6:BX$37))/(MAX('08 (ind)'!BX$6:BX$37)-MIN('08 (ind)'!BX$6:BX$37))))))*BX$42</f>
        <v>3.8232590544421159</v>
      </c>
      <c r="BY25" s="87">
        <f>IF('08 (ind)'!BY$1="si",100*(('08 (ind)'!BY23-MIN('08 (ind)'!BY$6:BY$37))/(MAX('08 (ind)'!BY$6:BY$37)-MIN('08 (ind)'!BY$6:BY$37))),ABS(-100+(100*(('08 (ind)'!BY23-MIN('08 (ind)'!BY$6:BY$37))/(MAX('08 (ind)'!BY$6:BY$37)-MIN('08 (ind)'!BY$6:BY$37))))))*BY$42</f>
        <v>0.81799652122424338</v>
      </c>
      <c r="BZ25" s="87">
        <f>IF('08 (ind)'!BZ$1="si",100*(('08 (ind)'!BZ23-MIN('08 (ind)'!BZ$6:BZ$37))/(MAX('08 (ind)'!BZ$6:BZ$37)-MIN('08 (ind)'!BZ$6:BZ$37))),ABS(-100+(100*(('08 (ind)'!BZ23-MIN('08 (ind)'!BZ$6:BZ$37))/(MAX('08 (ind)'!BZ$6:BZ$37)-MIN('08 (ind)'!BZ$6:BZ$37))))))*BZ$42</f>
        <v>15.052757972947244</v>
      </c>
      <c r="CA25" s="87">
        <f>IF('08 (ind)'!CA$1="si",100*(('08 (ind)'!CA23-MIN('08 (ind)'!CA$6:CA$37))/(MAX('08 (ind)'!CA$6:CA$37)-MIN('08 (ind)'!CA$6:CA$37))),ABS(-100+(100*(('08 (ind)'!CA23-MIN('08 (ind)'!CA$6:CA$37))/(MAX('08 (ind)'!CA$6:CA$37)-MIN('08 (ind)'!CA$6:CA$37))))))*CA$42</f>
        <v>1.0946255295790668</v>
      </c>
      <c r="CB25" s="87">
        <f>IF('08 (ind)'!CB$1="si",100*(('08 (ind)'!CB23-MIN('08 (ind)'!CB$6:CB$37))/(MAX('08 (ind)'!CB$6:CB$37)-MIN('08 (ind)'!CB$6:CB$37))),ABS(-100+(100*(('08 (ind)'!CB23-MIN('08 (ind)'!CB$6:CB$37))/(MAX('08 (ind)'!CB$6:CB$37)-MIN('08 (ind)'!CB$6:CB$37))))))*CB$42</f>
        <v>4.8108505457991102</v>
      </c>
      <c r="CC25" s="87">
        <f>IF('08 (ind)'!CC$1="si",100*(('08 (ind)'!CC23-MIN('08 (ind)'!CC$6:CC$37))/(MAX('08 (ind)'!CC$6:CC$37)-MIN('08 (ind)'!CC$6:CC$37))),ABS(-100+(100*(('08 (ind)'!CC23-MIN('08 (ind)'!CC$6:CC$37))/(MAX('08 (ind)'!CC$6:CC$37)-MIN('08 (ind)'!CC$6:CC$37))))))*CC$42</f>
        <v>5.2852150982631496</v>
      </c>
      <c r="CD25" s="87">
        <f>IF('08 (ind)'!CD$1="si",100*(('08 (ind)'!CD23-MIN('08 (ind)'!CD$6:CD$37))/(MAX('08 (ind)'!CD$6:CD$37)-MIN('08 (ind)'!CD$6:CD$37))),ABS(-100+(100*(('08 (ind)'!CD23-MIN('08 (ind)'!CD$6:CD$37))/(MAX('08 (ind)'!CD$6:CD$37)-MIN('08 (ind)'!CD$6:CD$37))))))*CD$42</f>
        <v>0</v>
      </c>
      <c r="CE25" s="87">
        <f>IF('08 (ind)'!CE$1="si",100*(('08 (ind)'!CE23-MIN('08 (ind)'!CE$6:CE$37))/(MAX('08 (ind)'!CE$6:CE$37)-MIN('08 (ind)'!CE$6:CE$37))),ABS(-100+(100*(('08 (ind)'!CE23-MIN('08 (ind)'!CE$6:CE$37))/(MAX('08 (ind)'!CE$6:CE$37)-MIN('08 (ind)'!CE$6:CE$37))))))*CE$42</f>
        <v>3.5982878664524356</v>
      </c>
      <c r="CF25" s="87">
        <f>IF('08 (ind)'!CF$1="si",100*(('08 (ind)'!CF23-MIN('08 (ind)'!CF$6:CF$37))/(MAX('08 (ind)'!CF$6:CF$37)-MIN('08 (ind)'!CF$6:CF$37))),ABS(-100+(100*(('08 (ind)'!CF23-MIN('08 (ind)'!CF$6:CF$37))/(MAX('08 (ind)'!CF$6:CF$37)-MIN('08 (ind)'!CF$6:CF$37))))))*CF$42</f>
        <v>5.7274391615233608E-2</v>
      </c>
      <c r="CG25" s="87">
        <f>IF('08 (ind)'!CG$1="si",100*(('08 (ind)'!CG23-MIN('08 (ind)'!CG$6:CG$37))/(MAX('08 (ind)'!CG$6:CG$37)-MIN('08 (ind)'!CG$6:CG$37))),ABS(-100+(100*(('08 (ind)'!CG23-MIN('08 (ind)'!CG$6:CG$37))/(MAX('08 (ind)'!CG$6:CG$37)-MIN('08 (ind)'!CG$6:CG$37))))))*CG$42</f>
        <v>1.1395289811246927</v>
      </c>
      <c r="CH25" s="87">
        <f>IF('08 (ind)'!CH$1="si",100*(('08 (ind)'!CH23-MIN('08 (ind)'!CH$6:CH$37))/(MAX('08 (ind)'!CH$6:CH$37)-MIN('08 (ind)'!CH$6:CH$37))),ABS(-100+(100*(('08 (ind)'!CH23-MIN('08 (ind)'!CH$6:CH$37))/(MAX('08 (ind)'!CH$6:CH$37)-MIN('08 (ind)'!CH$6:CH$37))))))*CH$42</f>
        <v>4.5854608279565818</v>
      </c>
      <c r="CI25" s="87">
        <f>IF('08 (ind)'!CI$1="si",100*(('08 (ind)'!CI23-MIN('08 (ind)'!CI$6:CI$37))/(MAX('08 (ind)'!CI$6:CI$37)-MIN('08 (ind)'!CI$6:CI$37))),ABS(-100+(100*(('08 (ind)'!CI23-MIN('08 (ind)'!CI$6:CI$37))/(MAX('08 (ind)'!CI$6:CI$37)-MIN('08 (ind)'!CI$6:CI$37))))))*CI$42</f>
        <v>5.5741604092617676</v>
      </c>
      <c r="CJ25" s="87">
        <f>IF('08 (ind)'!CJ$1="si",100*(('08 (ind)'!CJ23-MIN('08 (ind)'!CJ$6:CJ$37))/(MAX('08 (ind)'!CJ$6:CJ$37)-MIN('08 (ind)'!CJ$6:CJ$37))),ABS(-100+(100*(('08 (ind)'!CJ23-MIN('08 (ind)'!CJ$6:CJ$37))/(MAX('08 (ind)'!CJ$6:CJ$37)-MIN('08 (ind)'!CJ$6:CJ$37))))))*CJ$42</f>
        <v>7.3034782982149675</v>
      </c>
      <c r="CK25" s="87">
        <f>IF('08 (ind)'!CK$1="si",100*(('08 (ind)'!CK23-MIN('08 (ind)'!CK$6:CK$37))/(MAX('08 (ind)'!CK$6:CK$37)-MIN('08 (ind)'!CK$6:CK$37))),ABS(-100+(100*(('08 (ind)'!CK23-MIN('08 (ind)'!CK$6:CK$37))/(MAX('08 (ind)'!CK$6:CK$37)-MIN('08 (ind)'!CK$6:CK$37))))))*CK$42</f>
        <v>1.1381425655510229</v>
      </c>
      <c r="CL25" s="87">
        <f>IF('08 (ind)'!CL$1="si",100*(('08 (ind)'!CL23-MIN('08 (ind)'!CL$6:CL$37))/(MAX('08 (ind)'!CL$6:CL$37)-MIN('08 (ind)'!CL$6:CL$37))),ABS(-100+(100*(('08 (ind)'!CL23-MIN('08 (ind)'!CL$6:CL$37))/(MAX('08 (ind)'!CL$6:CL$37)-MIN('08 (ind)'!CL$6:CL$37))))))*CL$42</f>
        <v>0.12813449329914803</v>
      </c>
      <c r="CM25" s="87">
        <f>IF('08 (ind)'!CM$1="si",100*(('08 (ind)'!CM23-MIN('08 (ind)'!CM$6:CM$37))/(MAX('08 (ind)'!CM$6:CM$37)-MIN('08 (ind)'!CM$6:CM$37))),ABS(-100+(100*(('08 (ind)'!CM23-MIN('08 (ind)'!CM$6:CM$37))/(MAX('08 (ind)'!CM$6:CM$37)-MIN('08 (ind)'!CM$6:CM$37))))))*CM$42</f>
        <v>0.31871083894761776</v>
      </c>
    </row>
    <row r="26" spans="1:91">
      <c r="A26" s="18" t="s">
        <v>223</v>
      </c>
      <c r="B26" s="87">
        <f>IF('08 (ind)'!B$1="si",100*(('08 (ind)'!B24-MIN('08 (ind)'!B$6:B$37))/(MAX('08 (ind)'!B$6:B$37)-MIN('08 (ind)'!B$6:B$37))),ABS(-100+(100*(('08 (ind)'!B24-MIN('08 (ind)'!B$6:B$37))/(MAX('08 (ind)'!B$6:B$37)-MIN('08 (ind)'!B$6:B$37))))))</f>
        <v>39.177333403360606</v>
      </c>
      <c r="C26" s="87">
        <f>IF('08 (ind)'!C$1="si",100*(('08 (ind)'!C24-MIN('08 (ind)'!C$6:C$37))/(MAX('08 (ind)'!C$6:C$37)-MIN('08 (ind)'!C$6:C$37))),ABS(-100+(100*(('08 (ind)'!C24-MIN('08 (ind)'!C$6:C$37))/(MAX('08 (ind)'!C$6:C$37)-MIN('08 (ind)'!C$6:C$37))))))</f>
        <v>90.041528625427162</v>
      </c>
      <c r="D26" s="87">
        <f>IF('08 (ind)'!D$1="si",100*(('08 (ind)'!D24-MIN('08 (ind)'!D$6:D$37))/(MAX('08 (ind)'!D$6:D$37)-MIN('08 (ind)'!D$6:D$37))),ABS(-100+(100*(('08 (ind)'!D24-MIN('08 (ind)'!D$6:D$37))/(MAX('08 (ind)'!D$6:D$37)-MIN('08 (ind)'!D$6:D$37))))))*D$42</f>
        <v>11.725139417491167</v>
      </c>
      <c r="E26" s="87">
        <f>IF('08 (ind)'!E$1="si",100*(('08 (ind)'!E24-MIN('08 (ind)'!E$6:E$37))/(MAX('08 (ind)'!E$6:E$37)-MIN('08 (ind)'!E$6:E$37))),ABS(-100+(100*(('08 (ind)'!E24-MIN('08 (ind)'!E$6:E$37))/(MAX('08 (ind)'!E$6:E$37)-MIN('08 (ind)'!E$6:E$37))))))*E$42</f>
        <v>4.2556351935422336</v>
      </c>
      <c r="F26" s="87">
        <f>IF('10 (ind)'!F$1="si",100*(('10 (ind)'!F24-MIN('10 (ind)'!F$6:F$37))/(MAX('10 (ind)'!F$6:F$37)-MIN('10 (ind)'!F$6:F$37))),ABS(-100+(100*(('10 (ind)'!F24-MIN('10 (ind)'!F$6:F$37))/(MAX('10 (ind)'!F$6:F$37)-MIN('10 (ind)'!F$6:F$37))))))*F$42</f>
        <v>13.171759747102211</v>
      </c>
      <c r="G26" s="87">
        <f>IF('10 (ind)'!G$1="si",100*(('10 (ind)'!G24-MIN('10 (ind)'!G$6:G$37))/(MAX('10 (ind)'!G$6:G$37)-MIN('10 (ind)'!G$6:G$37))),ABS(-100+(100*(('10 (ind)'!G24-MIN('10 (ind)'!G$6:G$37))/(MAX('10 (ind)'!G$6:G$37)-MIN('10 (ind)'!G$6:G$37))))))*G$42</f>
        <v>5.8018252933507162</v>
      </c>
      <c r="H26" s="87">
        <f>IF('10 (ind)'!H$1="si",100*(('10 (ind)'!H24-MIN('10 (ind)'!H$6:H$37))/(MAX('10 (ind)'!H$6:H$37)-MIN('10 (ind)'!H$6:H$37))),ABS(-100+(100*(('10 (ind)'!H24-MIN('10 (ind)'!H$6:H$37))/(MAX('10 (ind)'!H$6:H$37)-MIN('10 (ind)'!H$6:H$37))))))*H$42</f>
        <v>4.112426035502958</v>
      </c>
      <c r="I26" s="87">
        <f>IF('10 (ind)'!I$1="si",100*(('10 (ind)'!I24-MIN('10 (ind)'!I$6:I$37))/(MAX('10 (ind)'!I$6:I$37)-MIN('10 (ind)'!I$6:I$37))),ABS(-100+(100*(('10 (ind)'!I24-MIN('10 (ind)'!I$6:I$37))/(MAX('10 (ind)'!I$6:I$37)-MIN('10 (ind)'!I$6:I$37))))))*I$42</f>
        <v>2.0192307692307696</v>
      </c>
      <c r="J26" s="87">
        <f>IF('08 (ind)'!J$1="si",100*(('08 (ind)'!J24-MIN('08 (ind)'!J$6:J$37))/(MAX('08 (ind)'!J$6:J$37)-MIN('08 (ind)'!J$6:J$37))),ABS(-100+(100*(('08 (ind)'!J24-MIN('08 (ind)'!J$6:J$37))/(MAX('08 (ind)'!J$6:J$37)-MIN('08 (ind)'!J$6:J$37))))))*J$42</f>
        <v>4.8948232597044496</v>
      </c>
      <c r="K26" s="87">
        <f>IF('08 (ind)'!K$1="si",100*(('08 (ind)'!K24-MIN('08 (ind)'!K$6:K$37))/(MAX('08 (ind)'!K$6:K$37)-MIN('08 (ind)'!K$6:K$37))),ABS(-100+(100*(('08 (ind)'!K24-MIN('08 (ind)'!K$6:K$37))/(MAX('08 (ind)'!K$6:K$37)-MIN('08 (ind)'!K$6:K$37))))))*K$42</f>
        <v>5.3992240321221425</v>
      </c>
      <c r="L26" s="87">
        <f>IF('08 (ind)'!L$1="si",100*(('08 (ind)'!L24-MIN('08 (ind)'!L$6:L$37))/(MAX('08 (ind)'!L$6:L$37)-MIN('08 (ind)'!L$6:L$37))),ABS(-100+(100*(('08 (ind)'!L24-MIN('08 (ind)'!L$6:L$37))/(MAX('08 (ind)'!L$6:L$37)-MIN('08 (ind)'!L$6:L$37))))))*L$42</f>
        <v>7.3941091138274544</v>
      </c>
      <c r="M26" s="87">
        <f>IF('08 (ind)'!M$1="si",100*(('08 (ind)'!M24-MIN('08 (ind)'!M$6:M$37))/(MAX('08 (ind)'!M$6:M$37)-MIN('08 (ind)'!M$6:M$37))),ABS(-100+(100*(('08 (ind)'!M24-MIN('08 (ind)'!M$6:M$37))/(MAX('08 (ind)'!M$6:M$37)-MIN('08 (ind)'!M$6:M$37))))))*M$42</f>
        <v>1.18938976325264</v>
      </c>
      <c r="N26" s="87">
        <f>IF('08 (ind)'!N$1="si",100*(('08 (ind)'!N24-MIN('08 (ind)'!N$6:N$37))/(MAX('08 (ind)'!N$6:N$37)-MIN('08 (ind)'!N$6:N$37))),ABS(-100+(100*(('08 (ind)'!N24-MIN('08 (ind)'!N$6:N$37))/(MAX('08 (ind)'!N$6:N$37)-MIN('08 (ind)'!N$6:N$37))))))*N$42</f>
        <v>0</v>
      </c>
      <c r="O26" s="87">
        <f>IF('08 (ind)'!O$1="si",100*(('08 (ind)'!O24-MIN('08 (ind)'!O$6:O$37))/(MAX('08 (ind)'!O$6:O$37)-MIN('08 (ind)'!O$6:O$37))),ABS(-100+(100*(('08 (ind)'!O24-MIN('08 (ind)'!O$6:O$37))/(MAX('08 (ind)'!O$6:O$37)-MIN('08 (ind)'!O$6:O$37))))))*O$42</f>
        <v>6.8614051113690531</v>
      </c>
      <c r="P26" s="87">
        <f>IF('08 (ind)'!P$1="si",100*(('08 (ind)'!P24-MIN('08 (ind)'!P$6:P$37))/(MAX('08 (ind)'!P$6:P$37)-MIN('08 (ind)'!P$6:P$37))),ABS(-100+(100*(('08 (ind)'!P24-MIN('08 (ind)'!P$6:P$37))/(MAX('08 (ind)'!P$6:P$37)-MIN('08 (ind)'!P$6:P$37))))))*P$42</f>
        <v>0.21844581724473233</v>
      </c>
      <c r="Q26" s="87">
        <f>IF('08 (ind)'!Q$1="si",100*(('08 (ind)'!Q24-MIN('08 (ind)'!Q$6:Q$37))/(MAX('08 (ind)'!Q$6:Q$37)-MIN('08 (ind)'!Q$6:Q$37))),ABS(-100+(100*(('08 (ind)'!Q24-MIN('08 (ind)'!Q$6:Q$37))/(MAX('08 (ind)'!Q$6:Q$37)-MIN('08 (ind)'!Q$6:Q$37))))))*Q$42</f>
        <v>4.2098108249995203</v>
      </c>
      <c r="R26" s="87">
        <f>IF('08 (ind)'!R$1="si",100*(('08 (ind)'!R24-MIN('08 (ind)'!R$6:R$37))/(MAX('08 (ind)'!R$6:R$37)-MIN('08 (ind)'!R$6:R$37))),ABS(-100+(100*(('08 (ind)'!R24-MIN('08 (ind)'!R$6:R$37))/(MAX('08 (ind)'!R$6:R$37)-MIN('08 (ind)'!R$6:R$37))))))*R$42</f>
        <v>8.8598615081727818E-3</v>
      </c>
      <c r="S26" s="75">
        <f>ABS(ABS(('08 (ind)'!S24-((MAX('08 (ind)'!S$6:S$37)+MIN('08 (ind)'!S$6:S$37))/2))/(((MAX('08 (ind)'!S$6:S$37)+MIN('08 (ind)'!S$6:S$37))/2)-MAX('08 (ind)'!S$6:S$37))*100)-100)*S$42</f>
        <v>3.8935636123316453</v>
      </c>
      <c r="T26" s="87">
        <f>IF('08 (ind)'!T$1="si",100*(('08 (ind)'!T24-MIN('08 (ind)'!T$6:T$37))/(MAX('08 (ind)'!T$6:T$37)-MIN('08 (ind)'!T$6:T$37))),ABS(-100+(100*(('08 (ind)'!T24-MIN('08 (ind)'!T$6:T$37))/(MAX('08 (ind)'!T$6:T$37)-MIN('08 (ind)'!T$6:T$37))))))*T$42</f>
        <v>13.049719431032234</v>
      </c>
      <c r="U26" s="87">
        <f>IF('08 (ind)'!U$1="si",100*(('08 (ind)'!U24-MIN('08 (ind)'!U$6:U$37))/(MAX('08 (ind)'!U$6:U$37)-MIN('08 (ind)'!U$6:U$37))),ABS(-100+(100*(('08 (ind)'!U24-MIN('08 (ind)'!U$6:U$37))/(MAX('08 (ind)'!U$6:U$37)-MIN('08 (ind)'!U$6:U$37))))))*U$42</f>
        <v>6.9528905128539744</v>
      </c>
      <c r="V26" s="87">
        <f>IF('08 (ind)'!V$1="si",100*(('08 (ind)'!V24-MIN('08 (ind)'!V$6:V$37))/(MAX('08 (ind)'!V$6:V$37)-MIN('08 (ind)'!V$6:V$37))),ABS(-100+(100*(('08 (ind)'!V24-MIN('08 (ind)'!V$6:V$37))/(MAX('08 (ind)'!V$6:V$37)-MIN('08 (ind)'!V$6:V$37))))))*V$42</f>
        <v>4.1774963716733131</v>
      </c>
      <c r="W26" s="87">
        <f>IF('08 (ind)'!W$1="si",100*(('08 (ind)'!W24-MIN('08 (ind)'!W$6:W$37))/(MAX('08 (ind)'!W$6:W$37)-MIN('08 (ind)'!W$6:W$37))),ABS(-100+(100*(('08 (ind)'!W24-MIN('08 (ind)'!W$6:W$37))/(MAX('08 (ind)'!W$6:W$37)-MIN('08 (ind)'!W$6:W$37))))))*W$42</f>
        <v>12.731331838944476</v>
      </c>
      <c r="X26" s="87">
        <f>IF('08 (ind)'!X$1="si",100*(('08 (ind)'!X24-MIN('08 (ind)'!X$6:X$37))/(MAX('08 (ind)'!X$6:X$37)-MIN('08 (ind)'!X$6:X$37))),ABS(-100+(100*(('08 (ind)'!X24-MIN('08 (ind)'!X$6:X$37))/(MAX('08 (ind)'!X$6:X$37)-MIN('08 (ind)'!X$6:X$37))))))*X$42</f>
        <v>8.4615292923245171</v>
      </c>
      <c r="Y26" s="87">
        <f>IF('08 (ind)'!Y$1="si",100*(('08 (ind)'!Y24-MIN('08 (ind)'!Y$6:Y$37))/(MAX('08 (ind)'!Y$6:Y$37)-MIN('08 (ind)'!Y$6:Y$37))),ABS(-100+(100*(('08 (ind)'!Y24-MIN('08 (ind)'!Y$6:Y$37))/(MAX('08 (ind)'!Y$6:Y$37)-MIN('08 (ind)'!Y$6:Y$37))))))*Y$42</f>
        <v>9.0942160785740249</v>
      </c>
      <c r="Z26" s="87">
        <f>IF('08 (ind)'!Z$1="si",100*(('08 (ind)'!Z24-MIN('08 (ind)'!Z$6:Z$37))/(MAX('08 (ind)'!Z$6:Z$37)-MIN('08 (ind)'!Z$6:Z$37))),ABS(-100+(100*(('08 (ind)'!Z24-MIN('08 (ind)'!Z$6:Z$37))/(MAX('08 (ind)'!Z$6:Z$37)-MIN('08 (ind)'!Z$6:Z$37))))))*Z$42</f>
        <v>7.8886018282456769</v>
      </c>
      <c r="AA26" s="87">
        <f>IF('08 (ind)'!AA$1="si",100*(('08 (ind)'!AA24-MIN('08 (ind)'!AA$6:AA$37))/(MAX('08 (ind)'!AA$6:AA$37)-MIN('08 (ind)'!AA$6:AA$37))),ABS(-100+(100*(('08 (ind)'!AA24-MIN('08 (ind)'!AA$6:AA$37))/(MAX('08 (ind)'!AA$6:AA$37)-MIN('08 (ind)'!AA$6:AA$37))))))*AA$42</f>
        <v>8.7231659358783542</v>
      </c>
      <c r="AB26" s="87">
        <f>IF('08 (ind)'!AB$1="si",100*(('08 (ind)'!AB24-MIN('08 (ind)'!AB$6:AB$37))/(MAX('08 (ind)'!AB$6:AB$37)-MIN('08 (ind)'!AB$6:AB$37))),ABS(-100+(100*(('08 (ind)'!AB24-MIN('08 (ind)'!AB$6:AB$37))/(MAX('08 (ind)'!AB$6:AB$37)-MIN('08 (ind)'!AB$6:AB$37))))))*AB$42</f>
        <v>2.2431941854374964</v>
      </c>
      <c r="AC26" s="87">
        <f>IF('08 (ind)'!AC$1="si",100*(('08 (ind)'!AC24-MIN('08 (ind)'!AC$6:AC$37))/(MAX('08 (ind)'!AC$6:AC$37)-MIN('08 (ind)'!AC$6:AC$37))),ABS(-100+(100*(('08 (ind)'!AC24-MIN('08 (ind)'!AC$6:AC$37))/(MAX('08 (ind)'!AC$6:AC$37)-MIN('08 (ind)'!AC$6:AC$37))))))*AC$42</f>
        <v>8.8500041901840003</v>
      </c>
      <c r="AD26" s="87">
        <f>IF('08 (ind)'!AD$1="si",100*(('08 (ind)'!AD24-MIN('08 (ind)'!AD$6:AD$37))/(MAX('08 (ind)'!AD$6:AD$37)-MIN('08 (ind)'!AD$6:AD$37))),ABS(-100+(100*(('08 (ind)'!AD24-MIN('08 (ind)'!AD$6:AD$37))/(MAX('08 (ind)'!AD$6:AD$37)-MIN('08 (ind)'!AD$6:AD$37))))))*AD$42</f>
        <v>2.8802579348938586</v>
      </c>
      <c r="AE26" s="87">
        <f>IF('08 (ind)'!AE$1="si",100*(('08 (ind)'!AE24-MIN('08 (ind)'!AE$6:AE$37))/(MAX('08 (ind)'!AE$6:AE$37)-MIN('08 (ind)'!AE$6:AE$37))),ABS(-100+(100*(('08 (ind)'!AE24-MIN('08 (ind)'!AE$6:AE$37))/(MAX('08 (ind)'!AE$6:AE$37)-MIN('08 (ind)'!AE$6:AE$37))))))*AE$42</f>
        <v>2.8103673137399214</v>
      </c>
      <c r="AF26" s="87">
        <f>IF('08 (ind)'!AF$1="si",100*(('08 (ind)'!AF24-MIN('08 (ind)'!AF$6:AF$37))/(MAX('08 (ind)'!AF$6:AF$37)-MIN('08 (ind)'!AF$6:AF$37))),ABS(-100+(100*(('08 (ind)'!AF24-MIN('08 (ind)'!AF$6:AF$37))/(MAX('08 (ind)'!AF$6:AF$37)-MIN('08 (ind)'!AF$6:AF$37))))))*AF$42</f>
        <v>8.1817575608719526</v>
      </c>
      <c r="AG26" s="87">
        <f>IF('08 (ind)'!AG$1="si",100*(('08 (ind)'!AG24-MIN('08 (ind)'!AG$6:AG$37))/(MAX('08 (ind)'!AG$6:AG$37)-MIN('08 (ind)'!AG$6:AG$37))),ABS(-100+(100*(('08 (ind)'!AG24-MIN('08 (ind)'!AG$6:AG$37))/(MAX('08 (ind)'!AG$6:AG$37)-MIN('08 (ind)'!AG$6:AG$37))))))*AG$42</f>
        <v>2.4645809307833408</v>
      </c>
      <c r="AH26" s="87">
        <f>IF('08 (ind)'!AH$1="si",100*(('08 (ind)'!AH24-MIN('08 (ind)'!AH$6:AH$37))/(MAX('08 (ind)'!AH$6:AH$37)-MIN('08 (ind)'!AH$6:AH$37))),ABS(-100+(100*(('08 (ind)'!AH24-MIN('08 (ind)'!AH$6:AH$37))/(MAX('08 (ind)'!AH$6:AH$37)-MIN('08 (ind)'!AH$6:AH$37))))))*AH$42</f>
        <v>1.9584693835319533</v>
      </c>
      <c r="AI26" s="87">
        <f>IF('08 (ind)'!AI$1="si",100*(('08 (ind)'!AI24-MIN('08 (ind)'!AI$6:AI$37))/(MAX('08 (ind)'!AI$6:AI$37)-MIN('08 (ind)'!AI$6:AI$37))),ABS(-100+(100*(('08 (ind)'!AI24-MIN('08 (ind)'!AI$6:AI$37))/(MAX('08 (ind)'!AI$6:AI$37)-MIN('08 (ind)'!AI$6:AI$37))))))*AI$42</f>
        <v>0.28008643241187892</v>
      </c>
      <c r="AJ26" s="87">
        <f>IF('08 (ind)'!AJ$1="si",100*(('08 (ind)'!AJ24-MIN('08 (ind)'!AJ$6:AJ$37))/(MAX('08 (ind)'!AJ$6:AJ$37)-MIN('08 (ind)'!AJ$6:AJ$37))),ABS(-100+(100*(('08 (ind)'!AJ24-MIN('08 (ind)'!AJ$6:AJ$37))/(MAX('08 (ind)'!AJ$6:AJ$37)-MIN('08 (ind)'!AJ$6:AJ$37))))))*AJ$42</f>
        <v>9.0942160785740249</v>
      </c>
      <c r="AK26" s="87">
        <f>IF('08 (ind)'!AK$1="si",100*(('08 (ind)'!AK24-MIN('08 (ind)'!AK$6:AK$37))/(MAX('08 (ind)'!AK$6:AK$37)-MIN('08 (ind)'!AK$6:AK$37))),ABS(-100+(100*(('08 (ind)'!AK24-MIN('08 (ind)'!AK$6:AK$37))/(MAX('08 (ind)'!AK$6:AK$37)-MIN('08 (ind)'!AK$6:AK$37))))))*AK$42</f>
        <v>0.77089058742409844</v>
      </c>
      <c r="AL26" s="87">
        <f>IF('08 (ind)'!AL$1="si",100*(('08 (ind)'!AL24-MIN('08 (ind)'!AL$6:AL$37))/(MAX('08 (ind)'!AL$6:AL$37)-MIN('08 (ind)'!AL$6:AL$37))),ABS(-100+(100*(('08 (ind)'!AL24-MIN('08 (ind)'!AL$6:AL$37))/(MAX('08 (ind)'!AL$6:AL$37)-MIN('08 (ind)'!AL$6:AL$37))))))*AL$42</f>
        <v>7.7703450181434786</v>
      </c>
      <c r="AM26" s="87">
        <f>IF('08 (ind)'!AM$1="si",100*(('08 (ind)'!AM24-MIN('08 (ind)'!AM$6:AM$37))/(MAX('08 (ind)'!AM$6:AM$37)-MIN('08 (ind)'!AM$6:AM$37))),ABS(-100+(100*(('08 (ind)'!AM24-MIN('08 (ind)'!AM$6:AM$37))/(MAX('08 (ind)'!AM$6:AM$37)-MIN('08 (ind)'!AM$6:AM$37))))))*AM$42</f>
        <v>2.7411020841678733</v>
      </c>
      <c r="AN26" s="87">
        <f>IF('08 (ind)'!AN$1="si",100*(('08 (ind)'!AN24-MIN('08 (ind)'!AN$6:AN$37))/(MAX('08 (ind)'!AN$6:AN$37)-MIN('08 (ind)'!AN$6:AN$37))),ABS(-100+(100*(('08 (ind)'!AN24-MIN('08 (ind)'!AN$6:AN$37))/(MAX('08 (ind)'!AN$6:AN$37)-MIN('08 (ind)'!AN$6:AN$37))))))*AN$42</f>
        <v>12.025779232807388</v>
      </c>
      <c r="AO26" s="87">
        <f>IF('08 (ind)'!AO$1="si",100*(('08 (ind)'!AO24-MIN('08 (ind)'!AO$6:AO$37))/(MAX('08 (ind)'!AO$6:AO$37)-MIN('08 (ind)'!AO$6:AO$37))),ABS(-100+(100*(('08 (ind)'!AO24-MIN('08 (ind)'!AO$6:AO$37))/(MAX('08 (ind)'!AO$6:AO$37)-MIN('08 (ind)'!AO$6:AO$37))))))*AO$42</f>
        <v>9.249175037439695</v>
      </c>
      <c r="AP26" s="87">
        <f>IF('08 (ind)'!AP$1="si",100*(('08 (ind)'!AP24-MIN('08 (ind)'!AP$6:AP$37))/(MAX('08 (ind)'!AP$6:AP$37)-MIN('08 (ind)'!AP$6:AP$37))),ABS(-100+(100*(('08 (ind)'!AP24-MIN('08 (ind)'!AP$6:AP$37))/(MAX('08 (ind)'!AP$6:AP$37)-MIN('08 (ind)'!AP$6:AP$37))))))*AP$42</f>
        <v>0</v>
      </c>
      <c r="AQ26" s="87">
        <f>IF('08 (ind)'!AQ$1="si",100*(('08 (ind)'!AQ24-MIN('08 (ind)'!AQ$6:AQ$37))/(MAX('08 (ind)'!AQ$6:AQ$37)-MIN('08 (ind)'!AQ$6:AQ$37))),ABS(-100+(100*(('08 (ind)'!AQ24-MIN('08 (ind)'!AQ$6:AQ$37))/(MAX('08 (ind)'!AQ$6:AQ$37)-MIN('08 (ind)'!AQ$6:AQ$37))))))*AQ$42</f>
        <v>5.4214310384425977</v>
      </c>
      <c r="AR26" s="87">
        <f>IF('08 (ind)'!AR$1="si",100*(('08 (ind)'!AR24-MIN('08 (ind)'!AR$6:AR$37))/(MAX('08 (ind)'!AR$6:AR$37)-MIN('08 (ind)'!AR$6:AR$37))),ABS(-100+(100*(('08 (ind)'!AR24-MIN('08 (ind)'!AR$6:AR$37))/(MAX('08 (ind)'!AR$6:AR$37)-MIN('08 (ind)'!AR$6:AR$37))))))*AR$42</f>
        <v>7.4728449620475486</v>
      </c>
      <c r="AS26" s="87">
        <f>IF('08 (ind)'!AS$1="si",100*(('08 (ind)'!AS24-MIN('08 (ind)'!AS$6:AS$37))/(MAX('08 (ind)'!AS$6:AS$37)-MIN('08 (ind)'!AS$6:AS$37))),ABS(-100+(100*(('08 (ind)'!AS24-MIN('08 (ind)'!AS$6:AS$37))/(MAX('08 (ind)'!AS$6:AS$37)-MIN('08 (ind)'!AS$6:AS$37))))))*AS$42</f>
        <v>4.6037564236663773</v>
      </c>
      <c r="AT26" s="87">
        <f>IF('08 (ind)'!AT$1="si",100*(('08 (ind)'!AT24-MIN('08 (ind)'!AT$6:AT$37))/(MAX('08 (ind)'!AT$6:AT$37)-MIN('08 (ind)'!AT$6:AT$37))),ABS(-100+(100*(('08 (ind)'!AT24-MIN('08 (ind)'!AT$6:AT$37))/(MAX('08 (ind)'!AT$6:AT$37)-MIN('08 (ind)'!AT$6:AT$37))))))*AT$42</f>
        <v>0</v>
      </c>
      <c r="AU26" s="87">
        <f>IF('08 (ind)'!AU$1="si",100*(('08 (ind)'!AU24-MIN('08 (ind)'!AU$6:AU$37))/(MAX('08 (ind)'!AU$6:AU$37)-MIN('08 (ind)'!AU$6:AU$37))),ABS(-100+(100*(('08 (ind)'!AU24-MIN('08 (ind)'!AU$6:AU$37))/(MAX('08 (ind)'!AU$6:AU$37)-MIN('08 (ind)'!AU$6:AU$37))))))*AU$42</f>
        <v>11.937716262975776</v>
      </c>
      <c r="AV26" s="87">
        <f>IF('08 (ind)'!AV$1="si",100*(('08 (ind)'!AV24-MIN('08 (ind)'!AV$6:AV$37))/(MAX('08 (ind)'!AV$6:AV$37)-MIN('08 (ind)'!AV$6:AV$37))),ABS(-100+(100*(('08 (ind)'!AV24-MIN('08 (ind)'!AV$6:AV$37))/(MAX('08 (ind)'!AV$6:AV$37)-MIN('08 (ind)'!AV$6:AV$37))))))*AV$42</f>
        <v>20.363951473136915</v>
      </c>
      <c r="AW26" s="87">
        <f>IF('08 (ind)'!AW$1="si",100*(('08 (ind)'!AW24-MIN('08 (ind)'!AW$6:AW$37))/(MAX('08 (ind)'!AW$6:AW$37)-MIN('08 (ind)'!AW$6:AW$37))),ABS(-100+(100*(('08 (ind)'!AW24-MIN('08 (ind)'!AW$6:AW$37))/(MAX('08 (ind)'!AW$6:AW$37)-MIN('08 (ind)'!AW$6:AW$37))))))*AW$42</f>
        <v>9.8258102684733188</v>
      </c>
      <c r="AX26" s="87">
        <f>IF('08 (ind)'!AX$1="si",100*(('08 (ind)'!AX24-MIN('08 (ind)'!AX$6:AX$37))/(MAX('08 (ind)'!AX$6:AX$37)-MIN('08 (ind)'!AX$6:AX$37))),ABS(-100+(100*(('08 (ind)'!AX24-MIN('08 (ind)'!AX$6:AX$37))/(MAX('08 (ind)'!AX$6:AX$37)-MIN('08 (ind)'!AX$6:AX$37))))))*AX$42</f>
        <v>1.0154464334328517</v>
      </c>
      <c r="AY26" s="87">
        <f>IF('08 (ind)'!AY$1="si",100*(('08 (ind)'!AY24-MIN('08 (ind)'!AY$6:AY$37))/(MAX('08 (ind)'!AY$6:AY$37)-MIN('08 (ind)'!AY$6:AY$37))),ABS(-100+(100*(('08 (ind)'!AY24-MIN('08 (ind)'!AY$6:AY$37))/(MAX('08 (ind)'!AY$6:AY$37)-MIN('08 (ind)'!AY$6:AY$37))))))*AY$42</f>
        <v>16.503596359235395</v>
      </c>
      <c r="AZ26" s="87">
        <f>IF('08 (ind)'!AZ$1="si",100*(('08 (ind)'!AZ24-MIN('08 (ind)'!AZ$6:AZ$37))/(MAX('08 (ind)'!AZ$6:AZ$37)-MIN('08 (ind)'!AZ$6:AZ$37))),ABS(-100+(100*(('08 (ind)'!AZ24-MIN('08 (ind)'!AZ$6:AZ$37))/(MAX('08 (ind)'!AZ$6:AZ$37)-MIN('08 (ind)'!AZ$6:AZ$37))))))*AZ$42</f>
        <v>2.8394746118098215</v>
      </c>
      <c r="BA26" s="87">
        <f>IF('08 (ind)'!BA$1="si",100*(('08 (ind)'!BA24-MIN('08 (ind)'!BA$6:BA$37))/(MAX('08 (ind)'!BA$6:BA$37)-MIN('08 (ind)'!BA$6:BA$37))),ABS(-100+(100*(('08 (ind)'!BA24-MIN('08 (ind)'!BA$6:BA$37))/(MAX('08 (ind)'!BA$6:BA$37)-MIN('08 (ind)'!BA$6:BA$37))))))*BA$42</f>
        <v>0.93775496207382791</v>
      </c>
      <c r="BB26" s="87">
        <f>IF('08 (ind)'!BB$1="si",100*(('08 (ind)'!BB24-MIN('08 (ind)'!BB$6:BB$37))/(MAX('08 (ind)'!BB$6:BB$37)-MIN('08 (ind)'!BB$6:BB$37))),ABS(-100+(100*(('08 (ind)'!BB24-MIN('08 (ind)'!BB$6:BB$37))/(MAX('08 (ind)'!BB$6:BB$37)-MIN('08 (ind)'!BB$6:BB$37))))))*BB$42</f>
        <v>16.276343555600103</v>
      </c>
      <c r="BC26" s="87">
        <f>IF('08 (ind)'!BC$1="si",100*(('08 (ind)'!BC24-MIN('08 (ind)'!BC$6:BC$37))/(MAX('08 (ind)'!BC$6:BC$37)-MIN('08 (ind)'!BC$6:BC$37))),ABS(-100+(100*(('08 (ind)'!BC24-MIN('08 (ind)'!BC$6:BC$37))/(MAX('08 (ind)'!BC$6:BC$37)-MIN('08 (ind)'!BC$6:BC$37))))))*BC$42</f>
        <v>10.150273502819067</v>
      </c>
      <c r="BD26" s="87">
        <f>IF('08 (ind)'!BD$1="si",100*(('08 (ind)'!BD24-MIN('08 (ind)'!BD$6:BD$37))/(MAX('08 (ind)'!BD$6:BD$37)-MIN('08 (ind)'!BD$6:BD$37))),ABS(-100+(100*(('08 (ind)'!BD24-MIN('08 (ind)'!BD$6:BD$37))/(MAX('08 (ind)'!BD$6:BD$37)-MIN('08 (ind)'!BD$6:BD$37))))))*BD$42</f>
        <v>1.6510423019758236</v>
      </c>
      <c r="BE26" s="87">
        <f>IF('08 (ind)'!BE$1="si",100*(('08 (ind)'!BE24-MIN('08 (ind)'!BE$6:BE$37))/(MAX('08 (ind)'!BE$6:BE$37)-MIN('08 (ind)'!BE$6:BE$37))),ABS(-100+(100*(('08 (ind)'!BE24-MIN('08 (ind)'!BE$6:BE$37))/(MAX('08 (ind)'!BE$6:BE$37)-MIN('08 (ind)'!BE$6:BE$37))))))*BE$42</f>
        <v>4.5489900818462408</v>
      </c>
      <c r="BF26" s="87">
        <f>IF('08 (ind)'!BF$1="si",100*(('08 (ind)'!BF24-MIN('08 (ind)'!BF$6:BF$37))/(MAX('08 (ind)'!BF$6:BF$37)-MIN('08 (ind)'!BF$6:BF$37))),ABS(-100+(100*(('08 (ind)'!BF24-MIN('08 (ind)'!BF$6:BF$37))/(MAX('08 (ind)'!BF$6:BF$37)-MIN('08 (ind)'!BF$6:BF$37))))))*BF$42</f>
        <v>6.5577644643757775</v>
      </c>
      <c r="BG26" s="87">
        <f>IF('08 (ind)'!BG$1="si",100*(('08 (ind)'!BG24-MIN('08 (ind)'!BG$6:BG$37))/(MAX('08 (ind)'!BG$6:BG$37)-MIN('08 (ind)'!BG$6:BG$37))),ABS(-100+(100*(('08 (ind)'!BG24-MIN('08 (ind)'!BG$6:BG$37))/(MAX('08 (ind)'!BG$6:BG$37)-MIN('08 (ind)'!BG$6:BG$37))))))*BG$42</f>
        <v>3.9686571642374973</v>
      </c>
      <c r="BH26" s="87">
        <f>IF('08 (ind)'!BH$1="si",100*(('08 (ind)'!BH24-MIN('08 (ind)'!BH$6:BH$37))/(MAX('08 (ind)'!BH$6:BH$37)-MIN('08 (ind)'!BH$6:BH$37))),ABS(-100+(100*(('08 (ind)'!BH24-MIN('08 (ind)'!BH$6:BH$37))/(MAX('08 (ind)'!BH$6:BH$37)-MIN('08 (ind)'!BH$6:BH$37))))))*BH$42</f>
        <v>2.8900953704458683</v>
      </c>
      <c r="BI26" s="87">
        <f>IF('08 (ind)'!BI$1="si",100*(('08 (ind)'!BI24-MIN('08 (ind)'!BI$6:BI$37))/(MAX('08 (ind)'!BI$6:BI$37)-MIN('08 (ind)'!BI$6:BI$37))),ABS(-100+(100*(('08 (ind)'!BI24-MIN('08 (ind)'!BI$6:BI$37))/(MAX('08 (ind)'!BI$6:BI$37)-MIN('08 (ind)'!BI$6:BI$37))))))*BI$42</f>
        <v>0</v>
      </c>
      <c r="BJ26" s="87">
        <f>IF('08 (ind)'!BJ$1="si",100*(('08 (ind)'!BJ24-MIN('08 (ind)'!BJ$6:BJ$37))/(MAX('08 (ind)'!BJ$6:BJ$37)-MIN('08 (ind)'!BJ$6:BJ$37))),ABS(-100+(100*(('08 (ind)'!BJ24-MIN('08 (ind)'!BJ$6:BJ$37))/(MAX('08 (ind)'!BJ$6:BJ$37)-MIN('08 (ind)'!BJ$6:BJ$37))))))*BJ$42</f>
        <v>4.2407181323982123E-3</v>
      </c>
      <c r="BK26" s="87">
        <f>IF('08 (ind)'!BK$1="si",100*(('08 (ind)'!BK24-MIN('08 (ind)'!BK$6:BK$37))/(MAX('08 (ind)'!BK$6:BK$37)-MIN('08 (ind)'!BK$6:BK$37))),ABS(-100+(100*(('08 (ind)'!BK24-MIN('08 (ind)'!BK$6:BK$37))/(MAX('08 (ind)'!BK$6:BK$37)-MIN('08 (ind)'!BK$6:BK$37))))))*BK$42</f>
        <v>1.19524188421177</v>
      </c>
      <c r="BL26" s="87">
        <f>IF('08 (ind)'!BL$1="si",100*(('08 (ind)'!BL24-MIN('08 (ind)'!BL$6:BL$37))/(MAX('08 (ind)'!BL$6:BL$37)-MIN('08 (ind)'!BL$6:BL$37))),ABS(-100+(100*(('08 (ind)'!BL24-MIN('08 (ind)'!BL$6:BL$37))/(MAX('08 (ind)'!BL$6:BL$37)-MIN('08 (ind)'!BL$6:BL$37))))))*BL$42</f>
        <v>3.8150180053888998</v>
      </c>
      <c r="BM26" s="87">
        <f>IF('08 (ind)'!BM$1="si",100*(('08 (ind)'!BM24-MIN('08 (ind)'!BM$6:BM$37))/(MAX('08 (ind)'!BM$6:BM$37)-MIN('08 (ind)'!BM$6:BM$37))),ABS(-100+(100*(('08 (ind)'!BM24-MIN('08 (ind)'!BM$6:BM$37))/(MAX('08 (ind)'!BM$6:BM$37)-MIN('08 (ind)'!BM$6:BM$37))))))*BM$42</f>
        <v>3.5932318043666376</v>
      </c>
      <c r="BN26" s="87">
        <f>IF('08 (ind)'!BN$1="si",100*(('08 (ind)'!BN24-MIN('08 (ind)'!BN$6:BN$37))/(MAX('08 (ind)'!BN$6:BN$37)-MIN('08 (ind)'!BN$6:BN$37))),ABS(-100+(100*(('08 (ind)'!BN24-MIN('08 (ind)'!BN$6:BN$37))/(MAX('08 (ind)'!BN$6:BN$37)-MIN('08 (ind)'!BN$6:BN$37))))))*BN$42</f>
        <v>1.6903086487671906</v>
      </c>
      <c r="BO26" s="87">
        <f>IF('08 (ind)'!BO$1="si",100*(('08 (ind)'!BO24-MIN('08 (ind)'!BO$6:BO$37))/(MAX('08 (ind)'!BO$6:BO$37)-MIN('08 (ind)'!BO$6:BO$37))),ABS(-100+(100*(('08 (ind)'!BO24-MIN('08 (ind)'!BO$6:BO$37))/(MAX('08 (ind)'!BO$6:BO$37)-MIN('08 (ind)'!BO$6:BO$37))))))*BO$42</f>
        <v>0</v>
      </c>
      <c r="BP26" s="87">
        <f>IF('08 (ind)'!BP$1="si",100*(('08 (ind)'!BP24-MIN('08 (ind)'!BP$6:BP$37))/(MAX('08 (ind)'!BP$6:BP$37)-MIN('08 (ind)'!BP$6:BP$37))),ABS(-100+(100*(('08 (ind)'!BP24-MIN('08 (ind)'!BP$6:BP$37))/(MAX('08 (ind)'!BP$6:BP$37)-MIN('08 (ind)'!BP$6:BP$37))))))*BP$42</f>
        <v>2.9283794923730819</v>
      </c>
      <c r="BQ26" s="87">
        <f>IF('08 (ind)'!BQ$1="si",100*(('08 (ind)'!BQ24-MIN('08 (ind)'!BQ$6:BQ$37))/(MAX('08 (ind)'!BQ$6:BQ$37)-MIN('08 (ind)'!BQ$6:BQ$37))),ABS(-100+(100*(('08 (ind)'!BQ24-MIN('08 (ind)'!BQ$6:BQ$37))/(MAX('08 (ind)'!BQ$6:BQ$37)-MIN('08 (ind)'!BQ$6:BQ$37))))))*BQ$42</f>
        <v>4.6404209280834285</v>
      </c>
      <c r="BR26" s="87">
        <f>IF('08 (ind)'!BR$1="si",100*(('08 (ind)'!BR24-MIN('08 (ind)'!BR$6:BR$37))/(MAX('08 (ind)'!BR$6:BR$37)-MIN('08 (ind)'!BR$6:BR$37))),ABS(-100+(100*(('08 (ind)'!BR24-MIN('08 (ind)'!BR$6:BR$37))/(MAX('08 (ind)'!BR$6:BR$37)-MIN('08 (ind)'!BR$6:BR$37))))))*BR$42</f>
        <v>0.38642526123188731</v>
      </c>
      <c r="BS26" s="87">
        <f>IF('08 (ind)'!BS$1="si",100*(('08 (ind)'!BS24-MIN('08 (ind)'!BS$6:BS$37))/(MAX('08 (ind)'!BS$6:BS$37)-MIN('08 (ind)'!BS$6:BS$37))),ABS(-100+(100*(('08 (ind)'!BS24-MIN('08 (ind)'!BS$6:BS$37))/(MAX('08 (ind)'!BS$6:BS$37)-MIN('08 (ind)'!BS$6:BS$37))))))*BS$42</f>
        <v>7.7240308307392347</v>
      </c>
      <c r="BT26" s="75">
        <f>IF('08 (ind)'!BT$1="si",100*(('08 (ind)'!BT24-MIN('08 (ind)'!BT$6:BT$37))/(MAX('08 (ind)'!BT$6:BT$37)-MIN('08 (ind)'!BT$6:BT$37))),ABS(-100+(100*(('08 (ind)'!BT24-MIN('08 (ind)'!BT$6:BT$37))/(MAX('08 (ind)'!BR$6:BR$37)-MIN('08 (ind)'!BT$6:BT$37))))))*BT$42</f>
        <v>5.2222305369575839</v>
      </c>
      <c r="BU26" s="87">
        <f>IF('08 (ind)'!BU$1="si",100*(('08 (ind)'!BU24-MIN('08 (ind)'!BU$6:BU$37))/(MAX('08 (ind)'!BU$6:BU$37)-MIN('08 (ind)'!BU$6:BU$37))),ABS(-100+(100*(('08 (ind)'!BU24-MIN('08 (ind)'!BU$6:BU$37))/(MAX('08 (ind)'!BU$6:BU$37)-MIN('08 (ind)'!BU$6:BU$37))))))*BU$42</f>
        <v>5.7741968591136841</v>
      </c>
      <c r="BV26" s="87">
        <f>IF('08 (ind)'!BV$1="si",100*(('08 (ind)'!BV24-MIN('08 (ind)'!BV$6:BV$37))/(MAX('08 (ind)'!BV$6:BV$37)-MIN('08 (ind)'!BV$6:BV$37))),ABS(-100+(100*(('08 (ind)'!BV24-MIN('08 (ind)'!BV$6:BV$37))/(MAX('08 (ind)'!BV$6:BV$37)-MIN('08 (ind)'!BV$6:BV$37))))))*BV$42</f>
        <v>5.553702468312208</v>
      </c>
      <c r="BW26" s="87">
        <f>IF('08 (ind)'!BW$1="si",100*(('08 (ind)'!BW24-MIN('08 (ind)'!BW$6:BW$37))/(MAX('08 (ind)'!BW$6:BW$37)-MIN('08 (ind)'!BW$6:BW$37))),ABS(-100+(100*(('08 (ind)'!BW24-MIN('08 (ind)'!BW$6:BW$37))/(MAX('08 (ind)'!BW$6:BW$37)-MIN('08 (ind)'!BW$6:BW$37))))))*BW$42</f>
        <v>3.9916097540986542</v>
      </c>
      <c r="BX26" s="87">
        <f>IF('08 (ind)'!BX$1="si",100*(('08 (ind)'!BX24-MIN('08 (ind)'!BX$6:BX$37))/(MAX('08 (ind)'!BX$6:BX$37)-MIN('08 (ind)'!BX$6:BX$37))),ABS(-100+(100*(('08 (ind)'!BX24-MIN('08 (ind)'!BX$6:BX$37))/(MAX('08 (ind)'!BX$6:BX$37)-MIN('08 (ind)'!BX$6:BX$37))))))*BX$42</f>
        <v>6.7640391179951385</v>
      </c>
      <c r="BY26" s="87">
        <f>IF('08 (ind)'!BY$1="si",100*(('08 (ind)'!BY24-MIN('08 (ind)'!BY$6:BY$37))/(MAX('08 (ind)'!BY$6:BY$37)-MIN('08 (ind)'!BY$6:BY$37))),ABS(-100+(100*(('08 (ind)'!BY24-MIN('08 (ind)'!BY$6:BY$37))/(MAX('08 (ind)'!BY$6:BY$37)-MIN('08 (ind)'!BY$6:BY$37))))))*BY$42</f>
        <v>9.3138286046713065E-2</v>
      </c>
      <c r="BZ26" s="87">
        <f>IF('08 (ind)'!BZ$1="si",100*(('08 (ind)'!BZ24-MIN('08 (ind)'!BZ$6:BZ$37))/(MAX('08 (ind)'!BZ$6:BZ$37)-MIN('08 (ind)'!BZ$6:BZ$37))),ABS(-100+(100*(('08 (ind)'!BZ24-MIN('08 (ind)'!BZ$6:BZ$37))/(MAX('08 (ind)'!BZ$6:BZ$37)-MIN('08 (ind)'!BZ$6:BZ$37))))))*BZ$42</f>
        <v>16.677785190126752</v>
      </c>
      <c r="CA26" s="87">
        <f>IF('08 (ind)'!CA$1="si",100*(('08 (ind)'!CA24-MIN('08 (ind)'!CA$6:CA$37))/(MAX('08 (ind)'!CA$6:CA$37)-MIN('08 (ind)'!CA$6:CA$37))),ABS(-100+(100*(('08 (ind)'!CA24-MIN('08 (ind)'!CA$6:CA$37))/(MAX('08 (ind)'!CA$6:CA$37)-MIN('08 (ind)'!CA$6:CA$37))))))*CA$42</f>
        <v>0</v>
      </c>
      <c r="CB26" s="87">
        <f>IF('08 (ind)'!CB$1="si",100*(('08 (ind)'!CB24-MIN('08 (ind)'!CB$6:CB$37))/(MAX('08 (ind)'!CB$6:CB$37)-MIN('08 (ind)'!CB$6:CB$37))),ABS(-100+(100*(('08 (ind)'!CB24-MIN('08 (ind)'!CB$6:CB$37))/(MAX('08 (ind)'!CB$6:CB$37)-MIN('08 (ind)'!CB$6:CB$37))))))*CB$42</f>
        <v>4.5278593372226918</v>
      </c>
      <c r="CC26" s="87">
        <f>IF('08 (ind)'!CC$1="si",100*(('08 (ind)'!CC24-MIN('08 (ind)'!CC$6:CC$37))/(MAX('08 (ind)'!CC$6:CC$37)-MIN('08 (ind)'!CC$6:CC$37))),ABS(-100+(100*(('08 (ind)'!CC24-MIN('08 (ind)'!CC$6:CC$37))/(MAX('08 (ind)'!CC$6:CC$37)-MIN('08 (ind)'!CC$6:CC$37))))))*CC$42</f>
        <v>7.862150328302798</v>
      </c>
      <c r="CD26" s="87">
        <f>IF('08 (ind)'!CD$1="si",100*(('08 (ind)'!CD24-MIN('08 (ind)'!CD$6:CD$37))/(MAX('08 (ind)'!CD$6:CD$37)-MIN('08 (ind)'!CD$6:CD$37))),ABS(-100+(100*(('08 (ind)'!CD24-MIN('08 (ind)'!CD$6:CD$37))/(MAX('08 (ind)'!CD$6:CD$37)-MIN('08 (ind)'!CD$6:CD$37))))))*CD$42</f>
        <v>0.29661599533676586</v>
      </c>
      <c r="CE26" s="87">
        <f>IF('08 (ind)'!CE$1="si",100*(('08 (ind)'!CE24-MIN('08 (ind)'!CE$6:CE$37))/(MAX('08 (ind)'!CE$6:CE$37)-MIN('08 (ind)'!CE$6:CE$37))),ABS(-100+(100*(('08 (ind)'!CE24-MIN('08 (ind)'!CE$6:CE$37))/(MAX('08 (ind)'!CE$6:CE$37)-MIN('08 (ind)'!CE$6:CE$37))))))*CE$42</f>
        <v>0.77354674442378157</v>
      </c>
      <c r="CF26" s="87">
        <f>IF('08 (ind)'!CF$1="si",100*(('08 (ind)'!CF24-MIN('08 (ind)'!CF$6:CF$37))/(MAX('08 (ind)'!CF$6:CF$37)-MIN('08 (ind)'!CF$6:CF$37))),ABS(-100+(100*(('08 (ind)'!CF24-MIN('08 (ind)'!CF$6:CF$37))/(MAX('08 (ind)'!CF$6:CF$37)-MIN('08 (ind)'!CF$6:CF$37))))))*CF$42</f>
        <v>6.9019479064953568</v>
      </c>
      <c r="CG26" s="87">
        <f>IF('08 (ind)'!CG$1="si",100*(('08 (ind)'!CG24-MIN('08 (ind)'!CG$6:CG$37))/(MAX('08 (ind)'!CG$6:CG$37)-MIN('08 (ind)'!CG$6:CG$37))),ABS(-100+(100*(('08 (ind)'!CG24-MIN('08 (ind)'!CG$6:CG$37))/(MAX('08 (ind)'!CG$6:CG$37)-MIN('08 (ind)'!CG$6:CG$37))))))*CG$42</f>
        <v>5.4879302023528362</v>
      </c>
      <c r="CH26" s="87">
        <f>IF('08 (ind)'!CH$1="si",100*(('08 (ind)'!CH24-MIN('08 (ind)'!CH$6:CH$37))/(MAX('08 (ind)'!CH$6:CH$37)-MIN('08 (ind)'!CH$6:CH$37))),ABS(-100+(100*(('08 (ind)'!CH24-MIN('08 (ind)'!CH$6:CH$37))/(MAX('08 (ind)'!CH$6:CH$37)-MIN('08 (ind)'!CH$6:CH$37))))))*CH$42</f>
        <v>3.8480182428460403</v>
      </c>
      <c r="CI26" s="87">
        <f>IF('08 (ind)'!CI$1="si",100*(('08 (ind)'!CI24-MIN('08 (ind)'!CI$6:CI$37))/(MAX('08 (ind)'!CI$6:CI$37)-MIN('08 (ind)'!CI$6:CI$37))),ABS(-100+(100*(('08 (ind)'!CI24-MIN('08 (ind)'!CI$6:CI$37))/(MAX('08 (ind)'!CI$6:CI$37)-MIN('08 (ind)'!CI$6:CI$37))))))*CI$42</f>
        <v>4.1746214158192769</v>
      </c>
      <c r="CJ26" s="87">
        <f>IF('08 (ind)'!CJ$1="si",100*(('08 (ind)'!CJ24-MIN('08 (ind)'!CJ$6:CJ$37))/(MAX('08 (ind)'!CJ$6:CJ$37)-MIN('08 (ind)'!CJ$6:CJ$37))),ABS(-100+(100*(('08 (ind)'!CJ24-MIN('08 (ind)'!CJ$6:CJ$37))/(MAX('08 (ind)'!CJ$6:CJ$37)-MIN('08 (ind)'!CJ$6:CJ$37))))))*CJ$42</f>
        <v>4.1829826890545219</v>
      </c>
      <c r="CK26" s="87">
        <f>IF('08 (ind)'!CK$1="si",100*(('08 (ind)'!CK24-MIN('08 (ind)'!CK$6:CK$37))/(MAX('08 (ind)'!CK$6:CK$37)-MIN('08 (ind)'!CK$6:CK$37))),ABS(-100+(100*(('08 (ind)'!CK24-MIN('08 (ind)'!CK$6:CK$37))/(MAX('08 (ind)'!CK$6:CK$37)-MIN('08 (ind)'!CK$6:CK$37))))))*CK$42</f>
        <v>24.300906970326153</v>
      </c>
      <c r="CL26" s="87">
        <f>IF('08 (ind)'!CL$1="si",100*(('08 (ind)'!CL24-MIN('08 (ind)'!CL$6:CL$37))/(MAX('08 (ind)'!CL$6:CL$37)-MIN('08 (ind)'!CL$6:CL$37))),ABS(-100+(100*(('08 (ind)'!CL24-MIN('08 (ind)'!CL$6:CL$37))/(MAX('08 (ind)'!CL$6:CL$37)-MIN('08 (ind)'!CL$6:CL$37))))))*CL$42</f>
        <v>18.559972961655411</v>
      </c>
      <c r="CM26" s="87">
        <f>IF('08 (ind)'!CM$1="si",100*(('08 (ind)'!CM24-MIN('08 (ind)'!CM$6:CM$37))/(MAX('08 (ind)'!CM$6:CM$37)-MIN('08 (ind)'!CM$6:CM$37))),ABS(-100+(100*(('08 (ind)'!CM24-MIN('08 (ind)'!CM$6:CM$37))/(MAX('08 (ind)'!CM$6:CM$37)-MIN('08 (ind)'!CM$6:CM$37))))))*CM$42</f>
        <v>4.1978157323496941</v>
      </c>
    </row>
    <row r="27" spans="1:91">
      <c r="A27" s="18" t="s">
        <v>224</v>
      </c>
      <c r="B27" s="87">
        <f>IF('08 (ind)'!B$1="si",100*(('08 (ind)'!B25-MIN('08 (ind)'!B$6:B$37))/(MAX('08 (ind)'!B$6:B$37)-MIN('08 (ind)'!B$6:B$37))),ABS(-100+(100*(('08 (ind)'!B25-MIN('08 (ind)'!B$6:B$37))/(MAX('08 (ind)'!B$6:B$37)-MIN('08 (ind)'!B$6:B$37))))))</f>
        <v>4.6338374245780072</v>
      </c>
      <c r="C27" s="87">
        <f>IF('08 (ind)'!C$1="si",100*(('08 (ind)'!C25-MIN('08 (ind)'!C$6:C$37))/(MAX('08 (ind)'!C$6:C$37)-MIN('08 (ind)'!C$6:C$37))),ABS(-100+(100*(('08 (ind)'!C25-MIN('08 (ind)'!C$6:C$37))/(MAX('08 (ind)'!C$6:C$37)-MIN('08 (ind)'!C$6:C$37))))))</f>
        <v>1.9715183476617795</v>
      </c>
      <c r="D27" s="87">
        <f>IF('08 (ind)'!D$1="si",100*(('08 (ind)'!D25-MIN('08 (ind)'!D$6:D$37))/(MAX('08 (ind)'!D$6:D$37)-MIN('08 (ind)'!D$6:D$37))),ABS(-100+(100*(('08 (ind)'!D25-MIN('08 (ind)'!D$6:D$37))/(MAX('08 (ind)'!D$6:D$37)-MIN('08 (ind)'!D$6:D$37))))))*D$42</f>
        <v>13.275935860054181</v>
      </c>
      <c r="E27" s="87">
        <f>IF('08 (ind)'!E$1="si",100*(('08 (ind)'!E25-MIN('08 (ind)'!E$6:E$37))/(MAX('08 (ind)'!E$6:E$37)-MIN('08 (ind)'!E$6:E$37))),ABS(-100+(100*(('08 (ind)'!E25-MIN('08 (ind)'!E$6:E$37))/(MAX('08 (ind)'!E$6:E$37)-MIN('08 (ind)'!E$6:E$37))))))*E$42</f>
        <v>5.1040574495292654</v>
      </c>
      <c r="F27" s="87">
        <f>IF('10 (ind)'!F$1="si",100*(('10 (ind)'!F25-MIN('10 (ind)'!F$6:F$37))/(MAX('10 (ind)'!F$6:F$37)-MIN('10 (ind)'!F$6:F$37))),ABS(-100+(100*(('10 (ind)'!F25-MIN('10 (ind)'!F$6:F$37))/(MAX('10 (ind)'!F$6:F$37)-MIN('10 (ind)'!F$6:F$37))))))*F$42</f>
        <v>8.7460484720758682</v>
      </c>
      <c r="G27" s="87">
        <f>IF('10 (ind)'!G$1="si",100*(('10 (ind)'!G25-MIN('10 (ind)'!G$6:G$37))/(MAX('10 (ind)'!G$6:G$37)-MIN('10 (ind)'!G$6:G$37))),ABS(-100+(100*(('10 (ind)'!G25-MIN('10 (ind)'!G$6:G$37))/(MAX('10 (ind)'!G$6:G$37)-MIN('10 (ind)'!G$6:G$37))))))*G$42</f>
        <v>2.1512385919165578</v>
      </c>
      <c r="H27" s="87">
        <f>IF('10 (ind)'!H$1="si",100*(('10 (ind)'!H25-MIN('10 (ind)'!H$6:H$37))/(MAX('10 (ind)'!H$6:H$37)-MIN('10 (ind)'!H$6:H$37))),ABS(-100+(100*(('10 (ind)'!H25-MIN('10 (ind)'!H$6:H$37))/(MAX('10 (ind)'!H$6:H$37)-MIN('10 (ind)'!H$6:H$37))))))*H$42</f>
        <v>2.4852071005917167</v>
      </c>
      <c r="I27" s="87">
        <f>IF('10 (ind)'!I$1="si",100*(('10 (ind)'!I25-MIN('10 (ind)'!I$6:I$37))/(MAX('10 (ind)'!I$6:I$37)-MIN('10 (ind)'!I$6:I$37))),ABS(-100+(100*(('10 (ind)'!I25-MIN('10 (ind)'!I$6:I$37))/(MAX('10 (ind)'!I$6:I$37)-MIN('10 (ind)'!I$6:I$37))))))*I$42</f>
        <v>2.0192307692307696</v>
      </c>
      <c r="J27" s="87">
        <f>IF('08 (ind)'!J$1="si",100*(('08 (ind)'!J25-MIN('08 (ind)'!J$6:J$37))/(MAX('08 (ind)'!J$6:J$37)-MIN('08 (ind)'!J$6:J$37))),ABS(-100+(100*(('08 (ind)'!J25-MIN('08 (ind)'!J$6:J$37))/(MAX('08 (ind)'!J$6:J$37)-MIN('08 (ind)'!J$6:J$37))))))*J$42</f>
        <v>3.6959013600173476</v>
      </c>
      <c r="K27" s="87">
        <f>IF('08 (ind)'!K$1="si",100*(('08 (ind)'!K25-MIN('08 (ind)'!K$6:K$37))/(MAX('08 (ind)'!K$6:K$37)-MIN('08 (ind)'!K$6:K$37))),ABS(-100+(100*(('08 (ind)'!K25-MIN('08 (ind)'!K$6:K$37))/(MAX('08 (ind)'!K$6:K$37)-MIN('08 (ind)'!K$6:K$37))))))*K$42</f>
        <v>2.072462615583762</v>
      </c>
      <c r="L27" s="87">
        <f>IF('08 (ind)'!L$1="si",100*(('08 (ind)'!L25-MIN('08 (ind)'!L$6:L$37))/(MAX('08 (ind)'!L$6:L$37)-MIN('08 (ind)'!L$6:L$37))),ABS(-100+(100*(('08 (ind)'!L25-MIN('08 (ind)'!L$6:L$37))/(MAX('08 (ind)'!L$6:L$37)-MIN('08 (ind)'!L$6:L$37))))))*L$42</f>
        <v>6.1740229959421615</v>
      </c>
      <c r="M27" s="87">
        <f>IF('08 (ind)'!M$1="si",100*(('08 (ind)'!M25-MIN('08 (ind)'!M$6:M$37))/(MAX('08 (ind)'!M$6:M$37)-MIN('08 (ind)'!M$6:M$37))),ABS(-100+(100*(('08 (ind)'!M25-MIN('08 (ind)'!M$6:M$37))/(MAX('08 (ind)'!M$6:M$37)-MIN('08 (ind)'!M$6:M$37))))))*M$42</f>
        <v>1.4633333749187709E-2</v>
      </c>
      <c r="N27" s="87">
        <f>IF('08 (ind)'!N$1="si",100*(('08 (ind)'!N25-MIN('08 (ind)'!N$6:N$37))/(MAX('08 (ind)'!N$6:N$37)-MIN('08 (ind)'!N$6:N$37))),ABS(-100+(100*(('08 (ind)'!N25-MIN('08 (ind)'!N$6:N$37))/(MAX('08 (ind)'!N$6:N$37)-MIN('08 (ind)'!N$6:N$37))))))*N$42</f>
        <v>13.049719431032234</v>
      </c>
      <c r="O27" s="87">
        <f>IF('08 (ind)'!O$1="si",100*(('08 (ind)'!O25-MIN('08 (ind)'!O$6:O$37))/(MAX('08 (ind)'!O$6:O$37)-MIN('08 (ind)'!O$6:O$37))),ABS(-100+(100*(('08 (ind)'!O25-MIN('08 (ind)'!O$6:O$37))/(MAX('08 (ind)'!O$6:O$37)-MIN('08 (ind)'!O$6:O$37))))))*O$42</f>
        <v>5.1841727508121744</v>
      </c>
      <c r="P27" s="87">
        <f>IF('08 (ind)'!P$1="si",100*(('08 (ind)'!P25-MIN('08 (ind)'!P$6:P$37))/(MAX('08 (ind)'!P$6:P$37)-MIN('08 (ind)'!P$6:P$37))),ABS(-100+(100*(('08 (ind)'!P25-MIN('08 (ind)'!P$6:P$37))/(MAX('08 (ind)'!P$6:P$37)-MIN('08 (ind)'!P$6:P$37))))))*P$42</f>
        <v>1.1053999233495491</v>
      </c>
      <c r="Q27" s="87">
        <f>IF('08 (ind)'!Q$1="si",100*(('08 (ind)'!Q25-MIN('08 (ind)'!Q$6:Q$37))/(MAX('08 (ind)'!Q$6:Q$37)-MIN('08 (ind)'!Q$6:Q$37))),ABS(-100+(100*(('08 (ind)'!Q25-MIN('08 (ind)'!Q$6:Q$37))/(MAX('08 (ind)'!Q$6:Q$37)-MIN('08 (ind)'!Q$6:Q$37))))))*Q$42</f>
        <v>2.8908268476262145E-2</v>
      </c>
      <c r="R27" s="87">
        <f>IF('08 (ind)'!R$1="si",100*(('08 (ind)'!R25-MIN('08 (ind)'!R$6:R$37))/(MAX('08 (ind)'!R$6:R$37)-MIN('08 (ind)'!R$6:R$37))),ABS(-100+(100*(('08 (ind)'!R25-MIN('08 (ind)'!R$6:R$37))/(MAX('08 (ind)'!R$6:R$37)-MIN('08 (ind)'!R$6:R$37))))))*R$42</f>
        <v>0.32785191320600265</v>
      </c>
      <c r="S27" s="75">
        <f>ABS(ABS(('08 (ind)'!S25-((MAX('08 (ind)'!S$6:S$37)+MIN('08 (ind)'!S$6:S$37))/2))/(((MAX('08 (ind)'!S$6:S$37)+MIN('08 (ind)'!S$6:S$37))/2)-MAX('08 (ind)'!S$6:S$37))*100)-100)*S$42</f>
        <v>2.0611909109094237</v>
      </c>
      <c r="T27" s="87">
        <f>IF('08 (ind)'!T$1="si",100*(('08 (ind)'!T25-MIN('08 (ind)'!T$6:T$37))/(MAX('08 (ind)'!T$6:T$37)-MIN('08 (ind)'!T$6:T$37))),ABS(-100+(100*(('08 (ind)'!T25-MIN('08 (ind)'!T$6:T$37))/(MAX('08 (ind)'!T$6:T$37)-MIN('08 (ind)'!T$6:T$37))))))*T$42</f>
        <v>1.0417606589626409</v>
      </c>
      <c r="U27" s="87">
        <f>IF('08 (ind)'!U$1="si",100*(('08 (ind)'!U25-MIN('08 (ind)'!U$6:U$37))/(MAX('08 (ind)'!U$6:U$37)-MIN('08 (ind)'!U$6:U$37))),ABS(-100+(100*(('08 (ind)'!U25-MIN('08 (ind)'!U$6:U$37))/(MAX('08 (ind)'!U$6:U$37)-MIN('08 (ind)'!U$6:U$37))))))*U$42</f>
        <v>0</v>
      </c>
      <c r="V27" s="87">
        <f>IF('08 (ind)'!V$1="si",100*(('08 (ind)'!V25-MIN('08 (ind)'!V$6:V$37))/(MAX('08 (ind)'!V$6:V$37)-MIN('08 (ind)'!V$6:V$37))),ABS(-100+(100*(('08 (ind)'!V25-MIN('08 (ind)'!V$6:V$37))/(MAX('08 (ind)'!V$6:V$37)-MIN('08 (ind)'!V$6:V$37))))))*V$42</f>
        <v>3.9854275729756896</v>
      </c>
      <c r="W27" s="87">
        <f>IF('08 (ind)'!W$1="si",100*(('08 (ind)'!W25-MIN('08 (ind)'!W$6:W$37))/(MAX('08 (ind)'!W$6:W$37)-MIN('08 (ind)'!W$6:W$37))),ABS(-100+(100*(('08 (ind)'!W25-MIN('08 (ind)'!W$6:W$37))/(MAX('08 (ind)'!W$6:W$37)-MIN('08 (ind)'!W$6:W$37))))))*W$42</f>
        <v>0</v>
      </c>
      <c r="X27" s="87">
        <f>IF('08 (ind)'!X$1="si",100*(('08 (ind)'!X25-MIN('08 (ind)'!X$6:X$37))/(MAX('08 (ind)'!X$6:X$37)-MIN('08 (ind)'!X$6:X$37))),ABS(-100+(100*(('08 (ind)'!X25-MIN('08 (ind)'!X$6:X$37))/(MAX('08 (ind)'!X$6:X$37)-MIN('08 (ind)'!X$6:X$37))))))*X$42</f>
        <v>0</v>
      </c>
      <c r="Y27" s="87">
        <f>IF('08 (ind)'!Y$1="si",100*(('08 (ind)'!Y25-MIN('08 (ind)'!Y$6:Y$37))/(MAX('08 (ind)'!Y$6:Y$37)-MIN('08 (ind)'!Y$6:Y$37))),ABS(-100+(100*(('08 (ind)'!Y25-MIN('08 (ind)'!Y$6:Y$37))/(MAX('08 (ind)'!Y$6:Y$37)-MIN('08 (ind)'!Y$6:Y$37))))))*Y$42</f>
        <v>1.8636139937033338</v>
      </c>
      <c r="Z27" s="87">
        <f>IF('08 (ind)'!Z$1="si",100*(('08 (ind)'!Z25-MIN('08 (ind)'!Z$6:Z$37))/(MAX('08 (ind)'!Z$6:Z$37)-MIN('08 (ind)'!Z$6:Z$37))),ABS(-100+(100*(('08 (ind)'!Z25-MIN('08 (ind)'!Z$6:Z$37))/(MAX('08 (ind)'!Z$6:Z$37)-MIN('08 (ind)'!Z$6:Z$37))))))*Z$42</f>
        <v>0</v>
      </c>
      <c r="AA27" s="87">
        <f>IF('08 (ind)'!AA$1="si",100*(('08 (ind)'!AA25-MIN('08 (ind)'!AA$6:AA$37))/(MAX('08 (ind)'!AA$6:AA$37)-MIN('08 (ind)'!AA$6:AA$37))),ABS(-100+(100*(('08 (ind)'!AA25-MIN('08 (ind)'!AA$6:AA$37))/(MAX('08 (ind)'!AA$6:AA$37)-MIN('08 (ind)'!AA$6:AA$37))))))*AA$42</f>
        <v>2.9903398867417508</v>
      </c>
      <c r="AB27" s="87">
        <f>IF('08 (ind)'!AB$1="si",100*(('08 (ind)'!AB25-MIN('08 (ind)'!AB$6:AB$37))/(MAX('08 (ind)'!AB$6:AB$37)-MIN('08 (ind)'!AB$6:AB$37))),ABS(-100+(100*(('08 (ind)'!AB25-MIN('08 (ind)'!AB$6:AB$37))/(MAX('08 (ind)'!AB$6:AB$37)-MIN('08 (ind)'!AB$6:AB$37))))))*AB$42</f>
        <v>1.2779839685582091</v>
      </c>
      <c r="AC27" s="87">
        <f>IF('08 (ind)'!AC$1="si",100*(('08 (ind)'!AC25-MIN('08 (ind)'!AC$6:AC$37))/(MAX('08 (ind)'!AC$6:AC$37)-MIN('08 (ind)'!AC$6:AC$37))),ABS(-100+(100*(('08 (ind)'!AC25-MIN('08 (ind)'!AC$6:AC$37))/(MAX('08 (ind)'!AC$6:AC$37)-MIN('08 (ind)'!AC$6:AC$37))))))*AC$42</f>
        <v>0</v>
      </c>
      <c r="AD27" s="87">
        <f>IF('08 (ind)'!AD$1="si",100*(('08 (ind)'!AD25-MIN('08 (ind)'!AD$6:AD$37))/(MAX('08 (ind)'!AD$6:AD$37)-MIN('08 (ind)'!AD$6:AD$37))),ABS(-100+(100*(('08 (ind)'!AD25-MIN('08 (ind)'!AD$6:AD$37))/(MAX('08 (ind)'!AD$6:AD$37)-MIN('08 (ind)'!AD$6:AD$37))))))*AD$42</f>
        <v>5.1954065463688055</v>
      </c>
      <c r="AE27" s="87">
        <f>IF('08 (ind)'!AE$1="si",100*(('08 (ind)'!AE25-MIN('08 (ind)'!AE$6:AE$37))/(MAX('08 (ind)'!AE$6:AE$37)-MIN('08 (ind)'!AE$6:AE$37))),ABS(-100+(100*(('08 (ind)'!AE25-MIN('08 (ind)'!AE$6:AE$37))/(MAX('08 (ind)'!AE$6:AE$37)-MIN('08 (ind)'!AE$6:AE$37))))))*AE$42</f>
        <v>1.6848013557948835</v>
      </c>
      <c r="AF27" s="87">
        <f>IF('08 (ind)'!AF$1="si",100*(('08 (ind)'!AF25-MIN('08 (ind)'!AF$6:AF$37))/(MAX('08 (ind)'!AF$6:AF$37)-MIN('08 (ind)'!AF$6:AF$37))),ABS(-100+(100*(('08 (ind)'!AF25-MIN('08 (ind)'!AF$6:AF$37))/(MAX('08 (ind)'!AF$6:AF$37)-MIN('08 (ind)'!AF$6:AF$37))))))*AF$42</f>
        <v>1.0542646410642482</v>
      </c>
      <c r="AG27" s="87">
        <f>IF('08 (ind)'!AG$1="si",100*(('08 (ind)'!AG25-MIN('08 (ind)'!AG$6:AG$37))/(MAX('08 (ind)'!AG$6:AG$37)-MIN('08 (ind)'!AG$6:AG$37))),ABS(-100+(100*(('08 (ind)'!AG25-MIN('08 (ind)'!AG$6:AG$37))/(MAX('08 (ind)'!AG$6:AG$37)-MIN('08 (ind)'!AG$6:AG$37))))))*AG$42</f>
        <v>0.69266000015479656</v>
      </c>
      <c r="AH27" s="87">
        <f>IF('08 (ind)'!AH$1="si",100*(('08 (ind)'!AH25-MIN('08 (ind)'!AH$6:AH$37))/(MAX('08 (ind)'!AH$6:AH$37)-MIN('08 (ind)'!AH$6:AH$37))),ABS(-100+(100*(('08 (ind)'!AH25-MIN('08 (ind)'!AH$6:AH$37))/(MAX('08 (ind)'!AH$6:AH$37)-MIN('08 (ind)'!AH$6:AH$37))))))*AH$42</f>
        <v>4.8236375557361111</v>
      </c>
      <c r="AI27" s="87">
        <f>IF('08 (ind)'!AI$1="si",100*(('08 (ind)'!AI25-MIN('08 (ind)'!AI$6:AI$37))/(MAX('08 (ind)'!AI$6:AI$37)-MIN('08 (ind)'!AI$6:AI$37))),ABS(-100+(100*(('08 (ind)'!AI25-MIN('08 (ind)'!AI$6:AI$37))/(MAX('08 (ind)'!AI$6:AI$37)-MIN('08 (ind)'!AI$6:AI$37))))))*AI$42</f>
        <v>3.1884035575716806E-2</v>
      </c>
      <c r="AJ27" s="87">
        <f>IF('08 (ind)'!AJ$1="si",100*(('08 (ind)'!AJ25-MIN('08 (ind)'!AJ$6:AJ$37))/(MAX('08 (ind)'!AJ$6:AJ$37)-MIN('08 (ind)'!AJ$6:AJ$37))),ABS(-100+(100*(('08 (ind)'!AJ25-MIN('08 (ind)'!AJ$6:AJ$37))/(MAX('08 (ind)'!AJ$6:AJ$37)-MIN('08 (ind)'!AJ$6:AJ$37))))))*AJ$42</f>
        <v>5.5243449591154965</v>
      </c>
      <c r="AK27" s="87">
        <f>IF('08 (ind)'!AK$1="si",100*(('08 (ind)'!AK25-MIN('08 (ind)'!AK$6:AK$37))/(MAX('08 (ind)'!AK$6:AK$37)-MIN('08 (ind)'!AK$6:AK$37))),ABS(-100+(100*(('08 (ind)'!AK25-MIN('08 (ind)'!AK$6:AK$37))/(MAX('08 (ind)'!AK$6:AK$37)-MIN('08 (ind)'!AK$6:AK$37))))))*AK$42</f>
        <v>0</v>
      </c>
      <c r="AL27" s="87">
        <f>IF('08 (ind)'!AL$1="si",100*(('08 (ind)'!AL25-MIN('08 (ind)'!AL$6:AL$37))/(MAX('08 (ind)'!AL$6:AL$37)-MIN('08 (ind)'!AL$6:AL$37))),ABS(-100+(100*(('08 (ind)'!AL25-MIN('08 (ind)'!AL$6:AL$37))/(MAX('08 (ind)'!AL$6:AL$37)-MIN('08 (ind)'!AL$6:AL$37))))))*AL$42</f>
        <v>11.105552776388192</v>
      </c>
      <c r="AM27" s="87">
        <f>IF('08 (ind)'!AM$1="si",100*(('08 (ind)'!AM25-MIN('08 (ind)'!AM$6:AM$37))/(MAX('08 (ind)'!AM$6:AM$37)-MIN('08 (ind)'!AM$6:AM$37))),ABS(-100+(100*(('08 (ind)'!AM25-MIN('08 (ind)'!AM$6:AM$37))/(MAX('08 (ind)'!AM$6:AM$37)-MIN('08 (ind)'!AM$6:AM$37))))))*AM$42</f>
        <v>2.1075799184503472</v>
      </c>
      <c r="AN27" s="87">
        <f>IF('08 (ind)'!AN$1="si",100*(('08 (ind)'!AN25-MIN('08 (ind)'!AN$6:AN$37))/(MAX('08 (ind)'!AN$6:AN$37)-MIN('08 (ind)'!AN$6:AN$37))),ABS(-100+(100*(('08 (ind)'!AN25-MIN('08 (ind)'!AN$6:AN$37))/(MAX('08 (ind)'!AN$6:AN$37)-MIN('08 (ind)'!AN$6:AN$37))))))*AN$42</f>
        <v>2.409308850737331</v>
      </c>
      <c r="AO27" s="87">
        <f>IF('08 (ind)'!AO$1="si",100*(('08 (ind)'!AO25-MIN('08 (ind)'!AO$6:AO$37))/(MAX('08 (ind)'!AO$6:AO$37)-MIN('08 (ind)'!AO$6:AO$37))),ABS(-100+(100*(('08 (ind)'!AO25-MIN('08 (ind)'!AO$6:AO$37))/(MAX('08 (ind)'!AO$6:AO$37)-MIN('08 (ind)'!AO$6:AO$37))))))*AO$42</f>
        <v>5.6081998360894518</v>
      </c>
      <c r="AP27" s="87">
        <f>IF('08 (ind)'!AP$1="si",100*(('08 (ind)'!AP25-MIN('08 (ind)'!AP$6:AP$37))/(MAX('08 (ind)'!AP$6:AP$37)-MIN('08 (ind)'!AP$6:AP$37))),ABS(-100+(100*(('08 (ind)'!AP25-MIN('08 (ind)'!AP$6:AP$37))/(MAX('08 (ind)'!AP$6:AP$37)-MIN('08 (ind)'!AP$6:AP$37))))))*AP$42</f>
        <v>8.7176851062505438</v>
      </c>
      <c r="AQ27" s="87">
        <f>IF('08 (ind)'!AQ$1="si",100*(('08 (ind)'!AQ25-MIN('08 (ind)'!AQ$6:AQ$37))/(MAX('08 (ind)'!AQ$6:AQ$37)-MIN('08 (ind)'!AQ$6:AQ$37))),ABS(-100+(100*(('08 (ind)'!AQ25-MIN('08 (ind)'!AQ$6:AQ$37))/(MAX('08 (ind)'!AQ$6:AQ$37)-MIN('08 (ind)'!AQ$6:AQ$37))))))*AQ$42</f>
        <v>7.5512146179568071E-2</v>
      </c>
      <c r="AR27" s="87">
        <f>IF('08 (ind)'!AR$1="si",100*(('08 (ind)'!AR25-MIN('08 (ind)'!AR$6:AR$37))/(MAX('08 (ind)'!AR$6:AR$37)-MIN('08 (ind)'!AR$6:AR$37))),ABS(-100+(100*(('08 (ind)'!AR25-MIN('08 (ind)'!AR$6:AR$37))/(MAX('08 (ind)'!AR$6:AR$37)-MIN('08 (ind)'!AR$6:AR$37))))))*AR$42</f>
        <v>2.5854234114323202</v>
      </c>
      <c r="AS27" s="87">
        <f>IF('08 (ind)'!AS$1="si",100*(('08 (ind)'!AS25-MIN('08 (ind)'!AS$6:AS$37))/(MAX('08 (ind)'!AS$6:AS$37)-MIN('08 (ind)'!AS$6:AS$37))),ABS(-100+(100*(('08 (ind)'!AS25-MIN('08 (ind)'!AS$6:AS$37))/(MAX('08 (ind)'!AS$6:AS$37)-MIN('08 (ind)'!AS$6:AS$37))))))*AS$42</f>
        <v>2.665332666333168</v>
      </c>
      <c r="AT27" s="87">
        <f>IF('08 (ind)'!AT$1="si",100*(('08 (ind)'!AT25-MIN('08 (ind)'!AT$6:AT$37))/(MAX('08 (ind)'!AT$6:AT$37)-MIN('08 (ind)'!AT$6:AT$37))),ABS(-100+(100*(('08 (ind)'!AT25-MIN('08 (ind)'!AT$6:AT$37))/(MAX('08 (ind)'!AT$6:AT$37)-MIN('08 (ind)'!AT$6:AT$37))))))*AT$42</f>
        <v>0</v>
      </c>
      <c r="AU27" s="87">
        <f>IF('08 (ind)'!AU$1="si",100*(('08 (ind)'!AU25-MIN('08 (ind)'!AU$6:AU$37))/(MAX('08 (ind)'!AU$6:AU$37)-MIN('08 (ind)'!AU$6:AU$37))),ABS(-100+(100*(('08 (ind)'!AU25-MIN('08 (ind)'!AU$6:AU$37))/(MAX('08 (ind)'!AU$6:AU$37)-MIN('08 (ind)'!AU$6:AU$37))))))*AU$42</f>
        <v>4.8442906574394478</v>
      </c>
      <c r="AV27" s="87">
        <f>IF('08 (ind)'!AV$1="si",100*(('08 (ind)'!AV25-MIN('08 (ind)'!AV$6:AV$37))/(MAX('08 (ind)'!AV$6:AV$37)-MIN('08 (ind)'!AV$6:AV$37))),ABS(-100+(100*(('08 (ind)'!AV25-MIN('08 (ind)'!AV$6:AV$37))/(MAX('08 (ind)'!AV$6:AV$37)-MIN('08 (ind)'!AV$6:AV$37))))))*AV$42</f>
        <v>14.124783362218372</v>
      </c>
      <c r="AW27" s="87">
        <f>IF('08 (ind)'!AW$1="si",100*(('08 (ind)'!AW25-MIN('08 (ind)'!AW$6:AW$37))/(MAX('08 (ind)'!AW$6:AW$37)-MIN('08 (ind)'!AW$6:AW$37))),ABS(-100+(100*(('08 (ind)'!AW25-MIN('08 (ind)'!AW$6:AW$37))/(MAX('08 (ind)'!AW$6:AW$37)-MIN('08 (ind)'!AW$6:AW$37))))))*AW$42</f>
        <v>1.5467917214238367</v>
      </c>
      <c r="AX27" s="87">
        <f>IF('08 (ind)'!AX$1="si",100*(('08 (ind)'!AX25-MIN('08 (ind)'!AX$6:AX$37))/(MAX('08 (ind)'!AX$6:AX$37)-MIN('08 (ind)'!AX$6:AX$37))),ABS(-100+(100*(('08 (ind)'!AX25-MIN('08 (ind)'!AX$6:AX$37))/(MAX('08 (ind)'!AX$6:AX$37)-MIN('08 (ind)'!AX$6:AX$37))))))*AX$42</f>
        <v>0.97313542230723349</v>
      </c>
      <c r="AY27" s="87">
        <f>IF('08 (ind)'!AY$1="si",100*(('08 (ind)'!AY25-MIN('08 (ind)'!AY$6:AY$37))/(MAX('08 (ind)'!AY$6:AY$37)-MIN('08 (ind)'!AY$6:AY$37))),ABS(-100+(100*(('08 (ind)'!AY25-MIN('08 (ind)'!AY$6:AY$37))/(MAX('08 (ind)'!AY$6:AY$37)-MIN('08 (ind)'!AY$6:AY$37))))))*AY$42</f>
        <v>2.661551211411469</v>
      </c>
      <c r="AZ27" s="87">
        <f>IF('08 (ind)'!AZ$1="si",100*(('08 (ind)'!AZ25-MIN('08 (ind)'!AZ$6:AZ$37))/(MAX('08 (ind)'!AZ$6:AZ$37)-MIN('08 (ind)'!AZ$6:AZ$37))),ABS(-100+(100*(('08 (ind)'!AZ25-MIN('08 (ind)'!AZ$6:AZ$37))/(MAX('08 (ind)'!AZ$6:AZ$37)-MIN('08 (ind)'!AZ$6:AZ$37))))))*AZ$42</f>
        <v>0.94780419767006185</v>
      </c>
      <c r="BA27" s="87">
        <f>IF('08 (ind)'!BA$1="si",100*(('08 (ind)'!BA25-MIN('08 (ind)'!BA$6:BA$37))/(MAX('08 (ind)'!BA$6:BA$37)-MIN('08 (ind)'!BA$6:BA$37))),ABS(-100+(100*(('08 (ind)'!BA25-MIN('08 (ind)'!BA$6:BA$37))/(MAX('08 (ind)'!BA$6:BA$37)-MIN('08 (ind)'!BA$6:BA$37))))))*BA$42</f>
        <v>1.389632378682313</v>
      </c>
      <c r="BB27" s="87">
        <f>IF('08 (ind)'!BB$1="si",100*(('08 (ind)'!BB25-MIN('08 (ind)'!BB$6:BB$37))/(MAX('08 (ind)'!BB$6:BB$37)-MIN('08 (ind)'!BB$6:BB$37))),ABS(-100+(100*(('08 (ind)'!BB25-MIN('08 (ind)'!BB$6:BB$37))/(MAX('08 (ind)'!BB$6:BB$37)-MIN('08 (ind)'!BB$6:BB$37))))))*BB$42</f>
        <v>1.8325154642112453</v>
      </c>
      <c r="BC27" s="87">
        <f>IF('08 (ind)'!BC$1="si",100*(('08 (ind)'!BC25-MIN('08 (ind)'!BC$6:BC$37))/(MAX('08 (ind)'!BC$6:BC$37)-MIN('08 (ind)'!BC$6:BC$37))),ABS(-100+(100*(('08 (ind)'!BC25-MIN('08 (ind)'!BC$6:BC$37))/(MAX('08 (ind)'!BC$6:BC$37)-MIN('08 (ind)'!BC$6:BC$37))))))*BC$42</f>
        <v>2.1579992430324966</v>
      </c>
      <c r="BD27" s="87">
        <f>IF('08 (ind)'!BD$1="si",100*(('08 (ind)'!BD25-MIN('08 (ind)'!BD$6:BD$37))/(MAX('08 (ind)'!BD$6:BD$37)-MIN('08 (ind)'!BD$6:BD$37))),ABS(-100+(100*(('08 (ind)'!BD25-MIN('08 (ind)'!BD$6:BD$37))/(MAX('08 (ind)'!BD$6:BD$37)-MIN('08 (ind)'!BD$6:BD$37))))))*BD$42</f>
        <v>0</v>
      </c>
      <c r="BE27" s="87">
        <f>IF('08 (ind)'!BE$1="si",100*(('08 (ind)'!BE25-MIN('08 (ind)'!BE$6:BE$37))/(MAX('08 (ind)'!BE$6:BE$37)-MIN('08 (ind)'!BE$6:BE$37))),ABS(-100+(100*(('08 (ind)'!BE25-MIN('08 (ind)'!BE$6:BE$37))/(MAX('08 (ind)'!BE$6:BE$37)-MIN('08 (ind)'!BE$6:BE$37))))))*BE$42</f>
        <v>0.14400899700444303</v>
      </c>
      <c r="BF27" s="87">
        <f>IF('08 (ind)'!BF$1="si",100*(('08 (ind)'!BF25-MIN('08 (ind)'!BF$6:BF$37))/(MAX('08 (ind)'!BF$6:BF$37)-MIN('08 (ind)'!BF$6:BF$37))),ABS(-100+(100*(('08 (ind)'!BF25-MIN('08 (ind)'!BF$6:BF$37))/(MAX('08 (ind)'!BF$6:BF$37)-MIN('08 (ind)'!BF$6:BF$37))))))*BF$42</f>
        <v>0.33920054802881738</v>
      </c>
      <c r="BG27" s="87">
        <f>IF('08 (ind)'!BG$1="si",100*(('08 (ind)'!BG25-MIN('08 (ind)'!BG$6:BG$37))/(MAX('08 (ind)'!BG$6:BG$37)-MIN('08 (ind)'!BG$6:BG$37))),ABS(-100+(100*(('08 (ind)'!BG25-MIN('08 (ind)'!BG$6:BG$37))/(MAX('08 (ind)'!BG$6:BG$37)-MIN('08 (ind)'!BG$6:BG$37))))))*BG$42</f>
        <v>2.5356233032534838</v>
      </c>
      <c r="BH27" s="87">
        <f>IF('08 (ind)'!BH$1="si",100*(('08 (ind)'!BH25-MIN('08 (ind)'!BH$6:BH$37))/(MAX('08 (ind)'!BH$6:BH$37)-MIN('08 (ind)'!BH$6:BH$37))),ABS(-100+(100*(('08 (ind)'!BH25-MIN('08 (ind)'!BH$6:BH$37))/(MAX('08 (ind)'!BH$6:BH$37)-MIN('08 (ind)'!BH$6:BH$37))))))*BH$42</f>
        <v>0.20436784877688849</v>
      </c>
      <c r="BI27" s="87">
        <f>IF('08 (ind)'!BI$1="si",100*(('08 (ind)'!BI25-MIN('08 (ind)'!BI$6:BI$37))/(MAX('08 (ind)'!BI$6:BI$37)-MIN('08 (ind)'!BI$6:BI$37))),ABS(-100+(100*(('08 (ind)'!BI25-MIN('08 (ind)'!BI$6:BI$37))/(MAX('08 (ind)'!BI$6:BI$37)-MIN('08 (ind)'!BI$6:BI$37))))))*BI$42</f>
        <v>5.476475267272936</v>
      </c>
      <c r="BJ27" s="87">
        <f>IF('08 (ind)'!BJ$1="si",100*(('08 (ind)'!BJ25-MIN('08 (ind)'!BJ$6:BJ$37))/(MAX('08 (ind)'!BJ$6:BJ$37)-MIN('08 (ind)'!BJ$6:BJ$37))),ABS(-100+(100*(('08 (ind)'!BJ25-MIN('08 (ind)'!BJ$6:BJ$37))/(MAX('08 (ind)'!BJ$6:BJ$37)-MIN('08 (ind)'!BJ$6:BJ$37))))))*BJ$42</f>
        <v>1.2951725988022909</v>
      </c>
      <c r="BK27" s="87">
        <f>IF('08 (ind)'!BK$1="si",100*(('08 (ind)'!BK25-MIN('08 (ind)'!BK$6:BK$37))/(MAX('08 (ind)'!BK$6:BK$37)-MIN('08 (ind)'!BK$6:BK$37))),ABS(-100+(100*(('08 (ind)'!BK25-MIN('08 (ind)'!BK$6:BK$37))/(MAX('08 (ind)'!BK$6:BK$37)-MIN('08 (ind)'!BK$6:BK$37))))))*BK$42</f>
        <v>0.47901246337496717</v>
      </c>
      <c r="BL27" s="87">
        <f>IF('08 (ind)'!BL$1="si",100*(('08 (ind)'!BL25-MIN('08 (ind)'!BL$6:BL$37))/(MAX('08 (ind)'!BL$6:BL$37)-MIN('08 (ind)'!BL$6:BL$37))),ABS(-100+(100*(('08 (ind)'!BL25-MIN('08 (ind)'!BL$6:BL$37))/(MAX('08 (ind)'!BL$6:BL$37)-MIN('08 (ind)'!BL$6:BL$37))))))*BL$42</f>
        <v>1.2716726684629664</v>
      </c>
      <c r="BM27" s="87">
        <f>IF('08 (ind)'!BM$1="si",100*(('08 (ind)'!BM25-MIN('08 (ind)'!BM$6:BM$37))/(MAX('08 (ind)'!BM$6:BM$37)-MIN('08 (ind)'!BM$6:BM$37))),ABS(-100+(100*(('08 (ind)'!BM25-MIN('08 (ind)'!BM$6:BM$37))/(MAX('08 (ind)'!BM$6:BM$37)-MIN('08 (ind)'!BM$6:BM$37))))))*BM$42</f>
        <v>0.60499993394621954</v>
      </c>
      <c r="BN27" s="87">
        <f>IF('08 (ind)'!BN$1="si",100*(('08 (ind)'!BN25-MIN('08 (ind)'!BN$6:BN$37))/(MAX('08 (ind)'!BN$6:BN$37)-MIN('08 (ind)'!BN$6:BN$37))),ABS(-100+(100*(('08 (ind)'!BN25-MIN('08 (ind)'!BN$6:BN$37))/(MAX('08 (ind)'!BN$6:BN$37)-MIN('08 (ind)'!BN$6:BN$37))))))*BN$42</f>
        <v>3.509513534483141</v>
      </c>
      <c r="BO27" s="87">
        <f>IF('08 (ind)'!BO$1="si",100*(('08 (ind)'!BO25-MIN('08 (ind)'!BO$6:BO$37))/(MAX('08 (ind)'!BO$6:BO$37)-MIN('08 (ind)'!BO$6:BO$37))),ABS(-100+(100*(('08 (ind)'!BO25-MIN('08 (ind)'!BO$6:BO$37))/(MAX('08 (ind)'!BO$6:BO$37)-MIN('08 (ind)'!BO$6:BO$37))))))*BO$42</f>
        <v>0.97176493940670483</v>
      </c>
      <c r="BP27" s="87">
        <f>IF('08 (ind)'!BP$1="si",100*(('08 (ind)'!BP25-MIN('08 (ind)'!BP$6:BP$37))/(MAX('08 (ind)'!BP$6:BP$37)-MIN('08 (ind)'!BP$6:BP$37))),ABS(-100+(100*(('08 (ind)'!BP25-MIN('08 (ind)'!BP$6:BP$37))/(MAX('08 (ind)'!BP$6:BP$37)-MIN('08 (ind)'!BP$6:BP$37))))))*BP$42</f>
        <v>4.8158058684681204E-2</v>
      </c>
      <c r="BQ27" s="87">
        <f>IF('08 (ind)'!BQ$1="si",100*(('08 (ind)'!BQ25-MIN('08 (ind)'!BQ$6:BQ$37))/(MAX('08 (ind)'!BQ$6:BQ$37)-MIN('08 (ind)'!BQ$6:BQ$37))),ABS(-100+(100*(('08 (ind)'!BQ25-MIN('08 (ind)'!BQ$6:BQ$37))/(MAX('08 (ind)'!BQ$6:BQ$37)-MIN('08 (ind)'!BQ$6:BQ$37))))))*BQ$42</f>
        <v>0.87733624696554047</v>
      </c>
      <c r="BR27" s="87">
        <f>IF('08 (ind)'!BR$1="si",100*(('08 (ind)'!BR25-MIN('08 (ind)'!BR$6:BR$37))/(MAX('08 (ind)'!BR$6:BR$37)-MIN('08 (ind)'!BR$6:BR$37))),ABS(-100+(100*(('08 (ind)'!BR25-MIN('08 (ind)'!BR$6:BR$37))/(MAX('08 (ind)'!BR$6:BR$37)-MIN('08 (ind)'!BR$6:BR$37))))))*BR$42</f>
        <v>0.44298378108822406</v>
      </c>
      <c r="BS27" s="87">
        <f>IF('08 (ind)'!BS$1="si",100*(('08 (ind)'!BS25-MIN('08 (ind)'!BS$6:BS$37))/(MAX('08 (ind)'!BS$6:BS$37)-MIN('08 (ind)'!BS$6:BS$37))),ABS(-100+(100*(('08 (ind)'!BS25-MIN('08 (ind)'!BS$6:BS$37))/(MAX('08 (ind)'!BS$6:BS$37)-MIN('08 (ind)'!BS$6:BS$37))))))*BS$42</f>
        <v>5.4938083346568352</v>
      </c>
      <c r="BT27" s="75">
        <f>IF('08 (ind)'!BT$1="si",100*(('08 (ind)'!BT25-MIN('08 (ind)'!BT$6:BT$37))/(MAX('08 (ind)'!BT$6:BT$37)-MIN('08 (ind)'!BT$6:BT$37))),ABS(-100+(100*(('08 (ind)'!BT25-MIN('08 (ind)'!BT$6:BT$37))/(MAX('08 (ind)'!BR$6:BR$37)-MIN('08 (ind)'!BT$6:BT$37))))))*BT$42</f>
        <v>5.0566921111678491</v>
      </c>
      <c r="BU27" s="87">
        <f>IF('08 (ind)'!BU$1="si",100*(('08 (ind)'!BU25-MIN('08 (ind)'!BU$6:BU$37))/(MAX('08 (ind)'!BU$6:BU$37)-MIN('08 (ind)'!BU$6:BU$37))),ABS(-100+(100*(('08 (ind)'!BU25-MIN('08 (ind)'!BU$6:BU$37))/(MAX('08 (ind)'!BU$6:BU$37)-MIN('08 (ind)'!BU$6:BU$37))))))*BU$42</f>
        <v>6.0727830133240186</v>
      </c>
      <c r="BV27" s="87">
        <f>IF('08 (ind)'!BV$1="si",100*(('08 (ind)'!BV25-MIN('08 (ind)'!BV$6:BV$37))/(MAX('08 (ind)'!BV$6:BV$37)-MIN('08 (ind)'!BV$6:BV$37))),ABS(-100+(100*(('08 (ind)'!BV25-MIN('08 (ind)'!BV$6:BV$37))/(MAX('08 (ind)'!BV$6:BV$37)-MIN('08 (ind)'!BV$6:BV$37))))))*BV$42</f>
        <v>0.77730766303021981</v>
      </c>
      <c r="BW27" s="87">
        <f>IF('08 (ind)'!BW$1="si",100*(('08 (ind)'!BW25-MIN('08 (ind)'!BW$6:BW$37))/(MAX('08 (ind)'!BW$6:BW$37)-MIN('08 (ind)'!BW$6:BW$37))),ABS(-100+(100*(('08 (ind)'!BW25-MIN('08 (ind)'!BW$6:BW$37))/(MAX('08 (ind)'!BW$6:BW$37)-MIN('08 (ind)'!BW$6:BW$37))))))*BW$42</f>
        <v>2.4295170398851016</v>
      </c>
      <c r="BX27" s="87">
        <f>IF('08 (ind)'!BX$1="si",100*(('08 (ind)'!BX25-MIN('08 (ind)'!BX$6:BX$37))/(MAX('08 (ind)'!BX$6:BX$37)-MIN('08 (ind)'!BX$6:BX$37))),ABS(-100+(100*(('08 (ind)'!BX25-MIN('08 (ind)'!BX$6:BX$37))/(MAX('08 (ind)'!BX$6:BX$37)-MIN('08 (ind)'!BX$6:BX$37))))))*BX$42</f>
        <v>3.697127387359767</v>
      </c>
      <c r="BY27" s="87">
        <f>IF('08 (ind)'!BY$1="si",100*(('08 (ind)'!BY25-MIN('08 (ind)'!BY$6:BY$37))/(MAX('08 (ind)'!BY$6:BY$37)-MIN('08 (ind)'!BY$6:BY$37))),ABS(-100+(100*(('08 (ind)'!BY25-MIN('08 (ind)'!BY$6:BY$37))/(MAX('08 (ind)'!BY$6:BY$37)-MIN('08 (ind)'!BY$6:BY$37))))))*BY$42</f>
        <v>0.93045003698401973</v>
      </c>
      <c r="BZ27" s="87">
        <f>IF('08 (ind)'!BZ$1="si",100*(('08 (ind)'!BZ25-MIN('08 (ind)'!BZ$6:BZ$37))/(MAX('08 (ind)'!BZ$6:BZ$37)-MIN('08 (ind)'!BZ$6:BZ$37))),ABS(-100+(100*(('08 (ind)'!BZ25-MIN('08 (ind)'!BZ$6:BZ$37))/(MAX('08 (ind)'!BZ$6:BZ$37)-MIN('08 (ind)'!BZ$6:BZ$37))))))*BZ$42</f>
        <v>0</v>
      </c>
      <c r="CA27" s="87">
        <f>IF('08 (ind)'!CA$1="si",100*(('08 (ind)'!CA25-MIN('08 (ind)'!CA$6:CA$37))/(MAX('08 (ind)'!CA$6:CA$37)-MIN('08 (ind)'!CA$6:CA$37))),ABS(-100+(100*(('08 (ind)'!CA25-MIN('08 (ind)'!CA$6:CA$37))/(MAX('08 (ind)'!CA$6:CA$37)-MIN('08 (ind)'!CA$6:CA$37))))))*CA$42</f>
        <v>0.4924051015337414</v>
      </c>
      <c r="CB27" s="87">
        <f>IF('08 (ind)'!CB$1="si",100*(('08 (ind)'!CB25-MIN('08 (ind)'!CB$6:CB$37))/(MAX('08 (ind)'!CB$6:CB$37)-MIN('08 (ind)'!CB$6:CB$37))),ABS(-100+(100*(('08 (ind)'!CB25-MIN('08 (ind)'!CB$6:CB$37))/(MAX('08 (ind)'!CB$6:CB$37)-MIN('08 (ind)'!CB$6:CB$37))))))*CB$42</f>
        <v>4.3863637329344822</v>
      </c>
      <c r="CC27" s="87">
        <f>IF('08 (ind)'!CC$1="si",100*(('08 (ind)'!CC25-MIN('08 (ind)'!CC$6:CC$37))/(MAX('08 (ind)'!CC$6:CC$37)-MIN('08 (ind)'!CC$6:CC$37))),ABS(-100+(100*(('08 (ind)'!CC25-MIN('08 (ind)'!CC$6:CC$37))/(MAX('08 (ind)'!CC$6:CC$37)-MIN('08 (ind)'!CC$6:CC$37))))))*CC$42</f>
        <v>0</v>
      </c>
      <c r="CD27" s="87">
        <f>IF('08 (ind)'!CD$1="si",100*(('08 (ind)'!CD25-MIN('08 (ind)'!CD$6:CD$37))/(MAX('08 (ind)'!CD$6:CD$37)-MIN('08 (ind)'!CD$6:CD$37))),ABS(-100+(100*(('08 (ind)'!CD25-MIN('08 (ind)'!CD$6:CD$37))/(MAX('08 (ind)'!CD$6:CD$37)-MIN('08 (ind)'!CD$6:CD$37))))))*CD$42</f>
        <v>0.28660329596993878</v>
      </c>
      <c r="CE27" s="87">
        <f>IF('08 (ind)'!CE$1="si",100*(('08 (ind)'!CE25-MIN('08 (ind)'!CE$6:CE$37))/(MAX('08 (ind)'!CE$6:CE$37)-MIN('08 (ind)'!CE$6:CE$37))),ABS(-100+(100*(('08 (ind)'!CE25-MIN('08 (ind)'!CE$6:CE$37))/(MAX('08 (ind)'!CE$6:CE$37)-MIN('08 (ind)'!CE$6:CE$37))))))*CE$42</f>
        <v>1.7401265813015898</v>
      </c>
      <c r="CF27" s="87">
        <f>IF('08 (ind)'!CF$1="si",100*(('08 (ind)'!CF25-MIN('08 (ind)'!CF$6:CF$37))/(MAX('08 (ind)'!CF$6:CF$37)-MIN('08 (ind)'!CF$6:CF$37))),ABS(-100+(100*(('08 (ind)'!CF25-MIN('08 (ind)'!CF$6:CF$37))/(MAX('08 (ind)'!CF$6:CF$37)-MIN('08 (ind)'!CF$6:CF$37))))))*CF$42</f>
        <v>0.22005775577848183</v>
      </c>
      <c r="CG27" s="87">
        <f>IF('08 (ind)'!CG$1="si",100*(('08 (ind)'!CG25-MIN('08 (ind)'!CG$6:CG$37))/(MAX('08 (ind)'!CG$6:CG$37)-MIN('08 (ind)'!CG$6:CG$37))),ABS(-100+(100*(('08 (ind)'!CG25-MIN('08 (ind)'!CG$6:CG$37))/(MAX('08 (ind)'!CG$6:CG$37)-MIN('08 (ind)'!CG$6:CG$37))))))*CG$42</f>
        <v>0.59254646313273274</v>
      </c>
      <c r="CH27" s="87">
        <f>IF('08 (ind)'!CH$1="si",100*(('08 (ind)'!CH25-MIN('08 (ind)'!CH$6:CH$37))/(MAX('08 (ind)'!CH$6:CH$37)-MIN('08 (ind)'!CH$6:CH$37))),ABS(-100+(100*(('08 (ind)'!CH25-MIN('08 (ind)'!CH$6:CH$37))/(MAX('08 (ind)'!CH$6:CH$37)-MIN('08 (ind)'!CH$6:CH$37))))))*CH$42</f>
        <v>1.1277565210958918</v>
      </c>
      <c r="CI27" s="87">
        <f>IF('08 (ind)'!CI$1="si",100*(('08 (ind)'!CI25-MIN('08 (ind)'!CI$6:CI$37))/(MAX('08 (ind)'!CI$6:CI$37)-MIN('08 (ind)'!CI$6:CI$37))),ABS(-100+(100*(('08 (ind)'!CI25-MIN('08 (ind)'!CI$6:CI$37))/(MAX('08 (ind)'!CI$6:CI$37)-MIN('08 (ind)'!CI$6:CI$37))))))*CI$42</f>
        <v>6.4896151870601759</v>
      </c>
      <c r="CJ27" s="87">
        <f>IF('08 (ind)'!CJ$1="si",100*(('08 (ind)'!CJ25-MIN('08 (ind)'!CJ$6:CJ$37))/(MAX('08 (ind)'!CJ$6:CJ$37)-MIN('08 (ind)'!CJ$6:CJ$37))),ABS(-100+(100*(('08 (ind)'!CJ25-MIN('08 (ind)'!CJ$6:CJ$37))/(MAX('08 (ind)'!CJ$6:CJ$37)-MIN('08 (ind)'!CJ$6:CJ$37))))))*CJ$42</f>
        <v>4.2927150435401931</v>
      </c>
      <c r="CK27" s="87">
        <f>IF('08 (ind)'!CK$1="si",100*(('08 (ind)'!CK25-MIN('08 (ind)'!CK$6:CK$37))/(MAX('08 (ind)'!CK$6:CK$37)-MIN('08 (ind)'!CK$6:CK$37))),ABS(-100+(100*(('08 (ind)'!CK25-MIN('08 (ind)'!CK$6:CK$37))/(MAX('08 (ind)'!CK$6:CK$37)-MIN('08 (ind)'!CK$6:CK$37))))))*CK$42</f>
        <v>0</v>
      </c>
      <c r="CL27" s="87">
        <f>IF('08 (ind)'!CL$1="si",100*(('08 (ind)'!CL25-MIN('08 (ind)'!CL$6:CL$37))/(MAX('08 (ind)'!CL$6:CL$37)-MIN('08 (ind)'!CL$6:CL$37))),ABS(-100+(100*(('08 (ind)'!CL25-MIN('08 (ind)'!CL$6:CL$37))/(MAX('08 (ind)'!CL$6:CL$37)-MIN('08 (ind)'!CL$6:CL$37))))))*CL$42</f>
        <v>0.1805396368683676</v>
      </c>
      <c r="CM27" s="87">
        <f>IF('08 (ind)'!CM$1="si",100*(('08 (ind)'!CM25-MIN('08 (ind)'!CM$6:CM$37))/(MAX('08 (ind)'!CM$6:CM$37)-MIN('08 (ind)'!CM$6:CM$37))),ABS(-100+(100*(('08 (ind)'!CM25-MIN('08 (ind)'!CM$6:CM$37))/(MAX('08 (ind)'!CM$6:CM$37)-MIN('08 (ind)'!CM$6:CM$37))))))*CM$42</f>
        <v>1.2248238849849498</v>
      </c>
    </row>
    <row r="28" spans="1:91">
      <c r="A28" s="18" t="s">
        <v>225</v>
      </c>
      <c r="B28" s="87">
        <f>IF('08 (ind)'!B$1="si",100*(('08 (ind)'!B26-MIN('08 (ind)'!B$6:B$37))/(MAX('08 (ind)'!B$6:B$37)-MIN('08 (ind)'!B$6:B$37))),ABS(-100+(100*(('08 (ind)'!B26-MIN('08 (ind)'!B$6:B$37))/(MAX('08 (ind)'!B$6:B$37)-MIN('08 (ind)'!B$6:B$37))))))</f>
        <v>14.083059948990165</v>
      </c>
      <c r="C28" s="87">
        <f>IF('08 (ind)'!C$1="si",100*(('08 (ind)'!C26-MIN('08 (ind)'!C$6:C$37))/(MAX('08 (ind)'!C$6:C$37)-MIN('08 (ind)'!C$6:C$37))),ABS(-100+(100*(('08 (ind)'!C26-MIN('08 (ind)'!C$6:C$37))/(MAX('08 (ind)'!C$6:C$37)-MIN('08 (ind)'!C$6:C$37))))))</f>
        <v>12.662624521818181</v>
      </c>
      <c r="D28" s="87">
        <f>IF('08 (ind)'!D$1="si",100*(('08 (ind)'!D26-MIN('08 (ind)'!D$6:D$37))/(MAX('08 (ind)'!D$6:D$37)-MIN('08 (ind)'!D$6:D$37))),ABS(-100+(100*(('08 (ind)'!D26-MIN('08 (ind)'!D$6:D$37))/(MAX('08 (ind)'!D$6:D$37)-MIN('08 (ind)'!D$6:D$37))))))*D$42</f>
        <v>12.298647536037212</v>
      </c>
      <c r="E28" s="87">
        <f>IF('08 (ind)'!E$1="si",100*(('08 (ind)'!E26-MIN('08 (ind)'!E$6:E$37))/(MAX('08 (ind)'!E$6:E$37)-MIN('08 (ind)'!E$6:E$37))),ABS(-100+(100*(('08 (ind)'!E26-MIN('08 (ind)'!E$6:E$37))/(MAX('08 (ind)'!E$6:E$37)-MIN('08 (ind)'!E$6:E$37))))))*E$42</f>
        <v>7.2659262565878135</v>
      </c>
      <c r="F28" s="87">
        <f>IF('10 (ind)'!F$1="si",100*(('10 (ind)'!F26-MIN('10 (ind)'!F$6:F$37))/(MAX('10 (ind)'!F$6:F$37)-MIN('10 (ind)'!F$6:F$37))),ABS(-100+(100*(('10 (ind)'!F26-MIN('10 (ind)'!F$6:F$37))/(MAX('10 (ind)'!F$6:F$37)-MIN('10 (ind)'!F$6:F$37))))))*F$42</f>
        <v>0</v>
      </c>
      <c r="G28" s="87">
        <f>IF('10 (ind)'!G$1="si",100*(('10 (ind)'!G26-MIN('10 (ind)'!G$6:G$37))/(MAX('10 (ind)'!G$6:G$37)-MIN('10 (ind)'!G$6:G$37))),ABS(-100+(100*(('10 (ind)'!G26-MIN('10 (ind)'!G$6:G$37))/(MAX('10 (ind)'!G$6:G$37)-MIN('10 (ind)'!G$6:G$37))))))*G$42</f>
        <v>1.1082138200782261</v>
      </c>
      <c r="H28" s="87">
        <f>IF('10 (ind)'!H$1="si",100*(('10 (ind)'!H26-MIN('10 (ind)'!H$6:H$37))/(MAX('10 (ind)'!H$6:H$37)-MIN('10 (ind)'!H$6:H$37))),ABS(-100+(100*(('10 (ind)'!H26-MIN('10 (ind)'!H$6:H$37))/(MAX('10 (ind)'!H$6:H$37)-MIN('10 (ind)'!H$6:H$37))))))*H$42</f>
        <v>4.4082840236686387</v>
      </c>
      <c r="I28" s="87">
        <f>IF('10 (ind)'!I$1="si",100*(('10 (ind)'!I26-MIN('10 (ind)'!I$6:I$37))/(MAX('10 (ind)'!I$6:I$37)-MIN('10 (ind)'!I$6:I$37))),ABS(-100+(100*(('10 (ind)'!I26-MIN('10 (ind)'!I$6:I$37))/(MAX('10 (ind)'!I$6:I$37)-MIN('10 (ind)'!I$6:I$37))))))*I$42</f>
        <v>4.0865384615384626</v>
      </c>
      <c r="J28" s="87">
        <f>IF('08 (ind)'!J$1="si",100*(('08 (ind)'!J26-MIN('08 (ind)'!J$6:J$37))/(MAX('08 (ind)'!J$6:J$37)-MIN('08 (ind)'!J$6:J$37))),ABS(-100+(100*(('08 (ind)'!J26-MIN('08 (ind)'!J$6:J$37))/(MAX('08 (ind)'!J$6:J$37)-MIN('08 (ind)'!J$6:J$37))))))*J$42</f>
        <v>2.0942408376963337</v>
      </c>
      <c r="K28" s="87">
        <f>IF('08 (ind)'!K$1="si",100*(('08 (ind)'!K26-MIN('08 (ind)'!K$6:K$37))/(MAX('08 (ind)'!K$6:K$37)-MIN('08 (ind)'!K$6:K$37))),ABS(-100+(100*(('08 (ind)'!K26-MIN('08 (ind)'!K$6:K$37))/(MAX('08 (ind)'!K$6:K$37)-MIN('08 (ind)'!K$6:K$37))))))*K$42</f>
        <v>1.6155875918217544</v>
      </c>
      <c r="L28" s="87">
        <f>IF('08 (ind)'!L$1="si",100*(('08 (ind)'!L26-MIN('08 (ind)'!L$6:L$37))/(MAX('08 (ind)'!L$6:L$37)-MIN('08 (ind)'!L$6:L$37))),ABS(-100+(100*(('08 (ind)'!L26-MIN('08 (ind)'!L$6:L$37))/(MAX('08 (ind)'!L$6:L$37)-MIN('08 (ind)'!L$6:L$37))))))*L$42</f>
        <v>7.3114983773567355</v>
      </c>
      <c r="M28" s="87">
        <f>IF('08 (ind)'!M$1="si",100*(('08 (ind)'!M26-MIN('08 (ind)'!M$6:M$37))/(MAX('08 (ind)'!M$6:M$37)-MIN('08 (ind)'!M$6:M$37))),ABS(-100+(100*(('08 (ind)'!M26-MIN('08 (ind)'!M$6:M$37))/(MAX('08 (ind)'!M$6:M$37)-MIN('08 (ind)'!M$6:M$37))))))*M$42</f>
        <v>0.33399193427636348</v>
      </c>
      <c r="N28" s="87">
        <f>IF('08 (ind)'!N$1="si",100*(('08 (ind)'!N26-MIN('08 (ind)'!N$6:N$37))/(MAX('08 (ind)'!N$6:N$37)-MIN('08 (ind)'!N$6:N$37))),ABS(-100+(100*(('08 (ind)'!N26-MIN('08 (ind)'!N$6:N$37))/(MAX('08 (ind)'!N$6:N$37)-MIN('08 (ind)'!N$6:N$37))))))*N$42</f>
        <v>6.1362299929685715</v>
      </c>
      <c r="O28" s="87">
        <f>IF('08 (ind)'!O$1="si",100*(('08 (ind)'!O26-MIN('08 (ind)'!O$6:O$37))/(MAX('08 (ind)'!O$6:O$37)-MIN('08 (ind)'!O$6:O$37))),ABS(-100+(100*(('08 (ind)'!O26-MIN('08 (ind)'!O$6:O$37))/(MAX('08 (ind)'!O$6:O$37)-MIN('08 (ind)'!O$6:O$37))))))*O$42</f>
        <v>7.7762591262182603</v>
      </c>
      <c r="P28" s="87">
        <f>IF('08 (ind)'!P$1="si",100*(('08 (ind)'!P26-MIN('08 (ind)'!P$6:P$37))/(MAX('08 (ind)'!P$6:P$37)-MIN('08 (ind)'!P$6:P$37))),ABS(-100+(100*(('08 (ind)'!P26-MIN('08 (ind)'!P$6:P$37))/(MAX('08 (ind)'!P$6:P$37)-MIN('08 (ind)'!P$6:P$37))))))*P$42</f>
        <v>0.11762406329110742</v>
      </c>
      <c r="Q28" s="87">
        <f>IF('08 (ind)'!Q$1="si",100*(('08 (ind)'!Q26-MIN('08 (ind)'!Q$6:Q$37))/(MAX('08 (ind)'!Q$6:Q$37)-MIN('08 (ind)'!Q$6:Q$37))),ABS(-100+(100*(('08 (ind)'!Q26-MIN('08 (ind)'!Q$6:Q$37))/(MAX('08 (ind)'!Q$6:Q$37)-MIN('08 (ind)'!Q$6:Q$37))))))*Q$42</f>
        <v>0.82020922023537535</v>
      </c>
      <c r="R28" s="87">
        <f>IF('08 (ind)'!R$1="si",100*(('08 (ind)'!R26-MIN('08 (ind)'!R$6:R$37))/(MAX('08 (ind)'!R$6:R$37)-MIN('08 (ind)'!R$6:R$37))),ABS(-100+(100*(('08 (ind)'!R26-MIN('08 (ind)'!R$6:R$37))/(MAX('08 (ind)'!R$6:R$37)-MIN('08 (ind)'!R$6:R$37))))))*R$42</f>
        <v>6.8687610009587688E-2</v>
      </c>
      <c r="S28" s="75">
        <f>ABS(ABS(('08 (ind)'!S26-((MAX('08 (ind)'!S$6:S$37)+MIN('08 (ind)'!S$6:S$37))/2))/(((MAX('08 (ind)'!S$6:S$37)+MIN('08 (ind)'!S$6:S$37))/2)-MAX('08 (ind)'!S$6:S$37))*100)-100)*S$42</f>
        <v>3.6614313187286993</v>
      </c>
      <c r="T28" s="87">
        <f>IF('08 (ind)'!T$1="si",100*(('08 (ind)'!T26-MIN('08 (ind)'!T$6:T$37))/(MAX('08 (ind)'!T$6:T$37)-MIN('08 (ind)'!T$6:T$37))),ABS(-100+(100*(('08 (ind)'!T26-MIN('08 (ind)'!T$6:T$37))/(MAX('08 (ind)'!T$6:T$37)-MIN('08 (ind)'!T$6:T$37))))))*T$42</f>
        <v>2.6641046263480166</v>
      </c>
      <c r="U28" s="87">
        <f>IF('08 (ind)'!U$1="si",100*(('08 (ind)'!U26-MIN('08 (ind)'!U$6:U$37))/(MAX('08 (ind)'!U$6:U$37)-MIN('08 (ind)'!U$6:U$37))),ABS(-100+(100*(('08 (ind)'!U26-MIN('08 (ind)'!U$6:U$37))/(MAX('08 (ind)'!U$6:U$37)-MIN('08 (ind)'!U$6:U$37))))))*U$42</f>
        <v>6.9528905128539744</v>
      </c>
      <c r="V28" s="87">
        <f>IF('08 (ind)'!V$1="si",100*(('08 (ind)'!V26-MIN('08 (ind)'!V$6:V$37))/(MAX('08 (ind)'!V$6:V$37)-MIN('08 (ind)'!V$6:V$37))),ABS(-100+(100*(('08 (ind)'!V26-MIN('08 (ind)'!V$6:V$37))/(MAX('08 (ind)'!V$6:V$37)-MIN('08 (ind)'!V$6:V$37))))))*V$42</f>
        <v>3.3371953773712102</v>
      </c>
      <c r="W28" s="87">
        <f>IF('08 (ind)'!W$1="si",100*(('08 (ind)'!W26-MIN('08 (ind)'!W$6:W$37))/(MAX('08 (ind)'!W$6:W$37)-MIN('08 (ind)'!W$6:W$37))),ABS(-100+(100*(('08 (ind)'!W26-MIN('08 (ind)'!W$6:W$37))/(MAX('08 (ind)'!W$6:W$37)-MIN('08 (ind)'!W$6:W$37))))))*W$42</f>
        <v>10.470387612201884</v>
      </c>
      <c r="X28" s="87">
        <f>IF('08 (ind)'!X$1="si",100*(('08 (ind)'!X26-MIN('08 (ind)'!X$6:X$37))/(MAX('08 (ind)'!X$6:X$37)-MIN('08 (ind)'!X$6:X$37))),ABS(-100+(100*(('08 (ind)'!X26-MIN('08 (ind)'!X$6:X$37))/(MAX('08 (ind)'!X$6:X$37)-MIN('08 (ind)'!X$6:X$37))))))*X$42</f>
        <v>4.4355146824861924</v>
      </c>
      <c r="Y28" s="87">
        <f>IF('08 (ind)'!Y$1="si",100*(('08 (ind)'!Y26-MIN('08 (ind)'!Y$6:Y$37))/(MAX('08 (ind)'!Y$6:Y$37)-MIN('08 (ind)'!Y$6:Y$37))),ABS(-100+(100*(('08 (ind)'!Y26-MIN('08 (ind)'!Y$6:Y$37))/(MAX('08 (ind)'!Y$6:Y$37)-MIN('08 (ind)'!Y$6:Y$37))))))*Y$42</f>
        <v>3.1570280066232894</v>
      </c>
      <c r="Z28" s="87">
        <f>IF('08 (ind)'!Z$1="si",100*(('08 (ind)'!Z26-MIN('08 (ind)'!Z$6:Z$37))/(MAX('08 (ind)'!Z$6:Z$37)-MIN('08 (ind)'!Z$6:Z$37))),ABS(-100+(100*(('08 (ind)'!Z26-MIN('08 (ind)'!Z$6:Z$37))/(MAX('08 (ind)'!Z$6:Z$37)-MIN('08 (ind)'!Z$6:Z$37))))))*Z$42</f>
        <v>2.1485329127860213</v>
      </c>
      <c r="AA28" s="87">
        <f>IF('08 (ind)'!AA$1="si",100*(('08 (ind)'!AA26-MIN('08 (ind)'!AA$6:AA$37))/(MAX('08 (ind)'!AA$6:AA$37)-MIN('08 (ind)'!AA$6:AA$37))),ABS(-100+(100*(('08 (ind)'!AA26-MIN('08 (ind)'!AA$6:AA$37))/(MAX('08 (ind)'!AA$6:AA$37)-MIN('08 (ind)'!AA$6:AA$37))))))*AA$42</f>
        <v>2.5689898200382397</v>
      </c>
      <c r="AB28" s="87">
        <f>IF('08 (ind)'!AB$1="si",100*(('08 (ind)'!AB26-MIN('08 (ind)'!AB$6:AB$37))/(MAX('08 (ind)'!AB$6:AB$37)-MIN('08 (ind)'!AB$6:AB$37))),ABS(-100+(100*(('08 (ind)'!AB26-MIN('08 (ind)'!AB$6:AB$37))/(MAX('08 (ind)'!AB$6:AB$37)-MIN('08 (ind)'!AB$6:AB$37))))))*AB$42</f>
        <v>1.5717729573842361</v>
      </c>
      <c r="AC28" s="87">
        <f>IF('08 (ind)'!AC$1="si",100*(('08 (ind)'!AC26-MIN('08 (ind)'!AC$6:AC$37))/(MAX('08 (ind)'!AC$6:AC$37)-MIN('08 (ind)'!AC$6:AC$37))),ABS(-100+(100*(('08 (ind)'!AC26-MIN('08 (ind)'!AC$6:AC$37))/(MAX('08 (ind)'!AC$6:AC$37)-MIN('08 (ind)'!AC$6:AC$37))))))*AC$42</f>
        <v>4.9791706714680251</v>
      </c>
      <c r="AD28" s="87">
        <f>IF('08 (ind)'!AD$1="si",100*(('08 (ind)'!AD26-MIN('08 (ind)'!AD$6:AD$37))/(MAX('08 (ind)'!AD$6:AD$37)-MIN('08 (ind)'!AD$6:AD$37))),ABS(-100+(100*(('08 (ind)'!AD26-MIN('08 (ind)'!AD$6:AD$37))/(MAX('08 (ind)'!AD$6:AD$37)-MIN('08 (ind)'!AD$6:AD$37))))))*AD$42</f>
        <v>5.3262947530790496</v>
      </c>
      <c r="AE28" s="87">
        <f>IF('08 (ind)'!AE$1="si",100*(('08 (ind)'!AE26-MIN('08 (ind)'!AE$6:AE$37))/(MAX('08 (ind)'!AE$6:AE$37)-MIN('08 (ind)'!AE$6:AE$37))),ABS(-100+(100*(('08 (ind)'!AE26-MIN('08 (ind)'!AE$6:AE$37))/(MAX('08 (ind)'!AE$6:AE$37)-MIN('08 (ind)'!AE$6:AE$37))))))*AE$42</f>
        <v>3.3249748506237502</v>
      </c>
      <c r="AF28" s="87">
        <f>IF('08 (ind)'!AF$1="si",100*(('08 (ind)'!AF26-MIN('08 (ind)'!AF$6:AF$37))/(MAX('08 (ind)'!AF$6:AF$37)-MIN('08 (ind)'!AF$6:AF$37))),ABS(-100+(100*(('08 (ind)'!AF26-MIN('08 (ind)'!AF$6:AF$37))/(MAX('08 (ind)'!AF$6:AF$37)-MIN('08 (ind)'!AF$6:AF$37))))))*AF$42</f>
        <v>3.7002007794300638</v>
      </c>
      <c r="AG28" s="87">
        <f>IF('08 (ind)'!AG$1="si",100*(('08 (ind)'!AG26-MIN('08 (ind)'!AG$6:AG$37))/(MAX('08 (ind)'!AG$6:AG$37)-MIN('08 (ind)'!AG$6:AG$37))),ABS(-100+(100*(('08 (ind)'!AG26-MIN('08 (ind)'!AG$6:AG$37))/(MAX('08 (ind)'!AG$6:AG$37)-MIN('08 (ind)'!AG$6:AG$37))))))*AG$42</f>
        <v>2.013546512077891</v>
      </c>
      <c r="AH28" s="87">
        <f>IF('08 (ind)'!AH$1="si",100*(('08 (ind)'!AH26-MIN('08 (ind)'!AH$6:AH$37))/(MAX('08 (ind)'!AH$6:AH$37)-MIN('08 (ind)'!AH$6:AH$37))),ABS(-100+(100*(('08 (ind)'!AH26-MIN('08 (ind)'!AH$6:AH$37))/(MAX('08 (ind)'!AH$6:AH$37)-MIN('08 (ind)'!AH$6:AH$37))))))*AH$42</f>
        <v>6.0567479083303013</v>
      </c>
      <c r="AI28" s="87">
        <f>IF('08 (ind)'!AI$1="si",100*(('08 (ind)'!AI26-MIN('08 (ind)'!AI$6:AI$37))/(MAX('08 (ind)'!AI$6:AI$37)-MIN('08 (ind)'!AI$6:AI$37))),ABS(-100+(100*(('08 (ind)'!AI26-MIN('08 (ind)'!AI$6:AI$37))/(MAX('08 (ind)'!AI$6:AI$37)-MIN('08 (ind)'!AI$6:AI$37))))))*AI$42</f>
        <v>0.39967234169108778</v>
      </c>
      <c r="AJ28" s="87">
        <f>IF('08 (ind)'!AJ$1="si",100*(('08 (ind)'!AJ26-MIN('08 (ind)'!AJ$6:AJ$37))/(MAX('08 (ind)'!AJ$6:AJ$37)-MIN('08 (ind)'!AJ$6:AJ$37))),ABS(-100+(100*(('08 (ind)'!AJ26-MIN('08 (ind)'!AJ$6:AJ$37))/(MAX('08 (ind)'!AJ$6:AJ$37)-MIN('08 (ind)'!AJ$6:AJ$37))))))*AJ$42</f>
        <v>6.9178081563721818</v>
      </c>
      <c r="AK28" s="87">
        <f>IF('08 (ind)'!AK$1="si",100*(('08 (ind)'!AK26-MIN('08 (ind)'!AK$6:AK$37))/(MAX('08 (ind)'!AK$6:AK$37)-MIN('08 (ind)'!AK$6:AK$37))),ABS(-100+(100*(('08 (ind)'!AK26-MIN('08 (ind)'!AK$6:AK$37))/(MAX('08 (ind)'!AK$6:AK$37)-MIN('08 (ind)'!AK$6:AK$37))))))*AK$42</f>
        <v>0.17322300817873137</v>
      </c>
      <c r="AL28" s="87">
        <f>IF('08 (ind)'!AL$1="si",100*(('08 (ind)'!AL26-MIN('08 (ind)'!AL$6:AL$37))/(MAX('08 (ind)'!AL$6:AL$37)-MIN('08 (ind)'!AL$6:AL$37))),ABS(-100+(100*(('08 (ind)'!AL26-MIN('08 (ind)'!AL$6:AL$37))/(MAX('08 (ind)'!AL$6:AL$37)-MIN('08 (ind)'!AL$6:AL$37))))))*AL$42</f>
        <v>9.5837877412173444</v>
      </c>
      <c r="AM28" s="87">
        <f>IF('08 (ind)'!AM$1="si",100*(('08 (ind)'!AM26-MIN('08 (ind)'!AM$6:AM$37))/(MAX('08 (ind)'!AM$6:AM$37)-MIN('08 (ind)'!AM$6:AM$37))),ABS(-100+(100*(('08 (ind)'!AM26-MIN('08 (ind)'!AM$6:AM$37))/(MAX('08 (ind)'!AM$6:AM$37)-MIN('08 (ind)'!AM$6:AM$37))))))*AM$42</f>
        <v>3.2923530335983213</v>
      </c>
      <c r="AN28" s="87">
        <f>IF('08 (ind)'!AN$1="si",100*(('08 (ind)'!AN26-MIN('08 (ind)'!AN$6:AN$37))/(MAX('08 (ind)'!AN$6:AN$37)-MIN('08 (ind)'!AN$6:AN$37))),ABS(-100+(100*(('08 (ind)'!AN26-MIN('08 (ind)'!AN$6:AN$37))/(MAX('08 (ind)'!AN$6:AN$37)-MIN('08 (ind)'!AN$6:AN$37))))))*AN$42</f>
        <v>4.398752814932088</v>
      </c>
      <c r="AO28" s="87">
        <f>IF('08 (ind)'!AO$1="si",100*(('08 (ind)'!AO26-MIN('08 (ind)'!AO$6:AO$37))/(MAX('08 (ind)'!AO$6:AO$37)-MIN('08 (ind)'!AO$6:AO$37))),ABS(-100+(100*(('08 (ind)'!AO26-MIN('08 (ind)'!AO$6:AO$37))/(MAX('08 (ind)'!AO$6:AO$37)-MIN('08 (ind)'!AO$6:AO$37))))))*AO$42</f>
        <v>8.6118199445295325</v>
      </c>
      <c r="AP28" s="87">
        <f>IF('08 (ind)'!AP$1="si",100*(('08 (ind)'!AP26-MIN('08 (ind)'!AP$6:AP$37))/(MAX('08 (ind)'!AP$6:AP$37)-MIN('08 (ind)'!AP$6:AP$37))),ABS(-100+(100*(('08 (ind)'!AP26-MIN('08 (ind)'!AP$6:AP$37))/(MAX('08 (ind)'!AP$6:AP$37)-MIN('08 (ind)'!AP$6:AP$37))))))*AP$42</f>
        <v>9.8140268437506126</v>
      </c>
      <c r="AQ28" s="87">
        <f>IF('08 (ind)'!AQ$1="si",100*(('08 (ind)'!AQ26-MIN('08 (ind)'!AQ$6:AQ$37))/(MAX('08 (ind)'!AQ$6:AQ$37)-MIN('08 (ind)'!AQ$6:AQ$37))),ABS(-100+(100*(('08 (ind)'!AQ26-MIN('08 (ind)'!AQ$6:AQ$37))/(MAX('08 (ind)'!AQ$6:AQ$37)-MIN('08 (ind)'!AQ$6:AQ$37))))))*AQ$42</f>
        <v>0.89327667727546622</v>
      </c>
      <c r="AR28" s="87">
        <f>IF('08 (ind)'!AR$1="si",100*(('08 (ind)'!AR26-MIN('08 (ind)'!AR$6:AR$37))/(MAX('08 (ind)'!AR$6:AR$37)-MIN('08 (ind)'!AR$6:AR$37))),ABS(-100+(100*(('08 (ind)'!AR26-MIN('08 (ind)'!AR$6:AR$37))/(MAX('08 (ind)'!AR$6:AR$37)-MIN('08 (ind)'!AR$6:AR$37))))))*AR$42</f>
        <v>4.1151821052574808</v>
      </c>
      <c r="AS28" s="87">
        <f>IF('08 (ind)'!AS$1="si",100*(('08 (ind)'!AS26-MIN('08 (ind)'!AS$6:AS$37))/(MAX('08 (ind)'!AS$6:AS$37)-MIN('08 (ind)'!AS$6:AS$37))),ABS(-100+(100*(('08 (ind)'!AS26-MIN('08 (ind)'!AS$6:AS$37))/(MAX('08 (ind)'!AS$6:AS$37)-MIN('08 (ind)'!AS$6:AS$37))))))*AS$42</f>
        <v>3.0691709491109194</v>
      </c>
      <c r="AT28" s="87">
        <f>IF('08 (ind)'!AT$1="si",100*(('08 (ind)'!AT26-MIN('08 (ind)'!AT$6:AT$37))/(MAX('08 (ind)'!AT$6:AT$37)-MIN('08 (ind)'!AT$6:AT$37))),ABS(-100+(100*(('08 (ind)'!AT26-MIN('08 (ind)'!AT$6:AT$37))/(MAX('08 (ind)'!AT$6:AT$37)-MIN('08 (ind)'!AT$6:AT$37))))))*AT$42</f>
        <v>0</v>
      </c>
      <c r="AU28" s="87">
        <f>IF('08 (ind)'!AU$1="si",100*(('08 (ind)'!AU26-MIN('08 (ind)'!AU$6:AU$37))/(MAX('08 (ind)'!AU$6:AU$37)-MIN('08 (ind)'!AU$6:AU$37))),ABS(-100+(100*(('08 (ind)'!AU26-MIN('08 (ind)'!AU$6:AU$37))/(MAX('08 (ind)'!AU$6:AU$37)-MIN('08 (ind)'!AU$6:AU$37))))))*AU$42</f>
        <v>12.629757785467129</v>
      </c>
      <c r="AV28" s="87">
        <f>IF('08 (ind)'!AV$1="si",100*(('08 (ind)'!AV26-MIN('08 (ind)'!AV$6:AV$37))/(MAX('08 (ind)'!AV$6:AV$37)-MIN('08 (ind)'!AV$6:AV$37))),ABS(-100+(100*(('08 (ind)'!AV26-MIN('08 (ind)'!AV$6:AV$37))/(MAX('08 (ind)'!AV$6:AV$37)-MIN('08 (ind)'!AV$6:AV$37))))))*AV$42</f>
        <v>22.616984402079723</v>
      </c>
      <c r="AW28" s="87">
        <f>IF('08 (ind)'!AW$1="si",100*(('08 (ind)'!AW26-MIN('08 (ind)'!AW$6:AW$37))/(MAX('08 (ind)'!AW$6:AW$37)-MIN('08 (ind)'!AW$6:AW$37))),ABS(-100+(100*(('08 (ind)'!AW26-MIN('08 (ind)'!AW$6:AW$37))/(MAX('08 (ind)'!AW$6:AW$37)-MIN('08 (ind)'!AW$6:AW$37))))))*AW$42</f>
        <v>1.6597320693373232</v>
      </c>
      <c r="AX28" s="87">
        <f>IF('08 (ind)'!AX$1="si",100*(('08 (ind)'!AX26-MIN('08 (ind)'!AX$6:AX$37))/(MAX('08 (ind)'!AX$6:AX$37)-MIN('08 (ind)'!AX$6:AX$37))),ABS(-100+(100*(('08 (ind)'!AX26-MIN('08 (ind)'!AX$6:AX$37))/(MAX('08 (ind)'!AX$6:AX$37)-MIN('08 (ind)'!AX$6:AX$37))))))*AX$42</f>
        <v>1.8262658234600486</v>
      </c>
      <c r="AY28" s="87">
        <f>IF('08 (ind)'!AY$1="si",100*(('08 (ind)'!AY26-MIN('08 (ind)'!AY$6:AY$37))/(MAX('08 (ind)'!AY$6:AY$37)-MIN('08 (ind)'!AY$6:AY$37))),ABS(-100+(100*(('08 (ind)'!AY26-MIN('08 (ind)'!AY$6:AY$37))/(MAX('08 (ind)'!AY$6:AY$37)-MIN('08 (ind)'!AY$6:AY$37))))))*AY$42</f>
        <v>4.6502939381538697</v>
      </c>
      <c r="AZ28" s="87">
        <f>IF('08 (ind)'!AZ$1="si",100*(('08 (ind)'!AZ26-MIN('08 (ind)'!AZ$6:AZ$37))/(MAX('08 (ind)'!AZ$6:AZ$37)-MIN('08 (ind)'!AZ$6:AZ$37))),ABS(-100+(100*(('08 (ind)'!AZ26-MIN('08 (ind)'!AZ$6:AZ$37))/(MAX('08 (ind)'!AZ$6:AZ$37)-MIN('08 (ind)'!AZ$6:AZ$37))))))*AZ$42</f>
        <v>2.0031412908105106</v>
      </c>
      <c r="BA28" s="87">
        <f>IF('08 (ind)'!BA$1="si",100*(('08 (ind)'!BA26-MIN('08 (ind)'!BA$6:BA$37))/(MAX('08 (ind)'!BA$6:BA$37)-MIN('08 (ind)'!BA$6:BA$37))),ABS(-100+(100*(('08 (ind)'!BA26-MIN('08 (ind)'!BA$6:BA$37))/(MAX('08 (ind)'!BA$6:BA$37)-MIN('08 (ind)'!BA$6:BA$37))))))*BA$42</f>
        <v>0.75556792645765947</v>
      </c>
      <c r="BB28" s="87">
        <f>IF('08 (ind)'!BB$1="si",100*(('08 (ind)'!BB26-MIN('08 (ind)'!BB$6:BB$37))/(MAX('08 (ind)'!BB$6:BB$37)-MIN('08 (ind)'!BB$6:BB$37))),ABS(-100+(100*(('08 (ind)'!BB26-MIN('08 (ind)'!BB$6:BB$37))/(MAX('08 (ind)'!BB$6:BB$37)-MIN('08 (ind)'!BB$6:BB$37))))))*BB$42</f>
        <v>5.2192960464399736</v>
      </c>
      <c r="BC28" s="87">
        <f>IF('08 (ind)'!BC$1="si",100*(('08 (ind)'!BC26-MIN('08 (ind)'!BC$6:BC$37))/(MAX('08 (ind)'!BC$6:BC$37)-MIN('08 (ind)'!BC$6:BC$37))),ABS(-100+(100*(('08 (ind)'!BC26-MIN('08 (ind)'!BC$6:BC$37))/(MAX('08 (ind)'!BC$6:BC$37)-MIN('08 (ind)'!BC$6:BC$37))))))*BC$42</f>
        <v>0.72686808877080344</v>
      </c>
      <c r="BD28" s="87">
        <f>IF('08 (ind)'!BD$1="si",100*(('08 (ind)'!BD26-MIN('08 (ind)'!BD$6:BD$37))/(MAX('08 (ind)'!BD$6:BD$37)-MIN('08 (ind)'!BD$6:BD$37))),ABS(-100+(100*(('08 (ind)'!BD26-MIN('08 (ind)'!BD$6:BD$37))/(MAX('08 (ind)'!BD$6:BD$37)-MIN('08 (ind)'!BD$6:BD$37))))))*BD$42</f>
        <v>0.38618225316733823</v>
      </c>
      <c r="BE28" s="87">
        <f>IF('08 (ind)'!BE$1="si",100*(('08 (ind)'!BE26-MIN('08 (ind)'!BE$6:BE$37))/(MAX('08 (ind)'!BE$6:BE$37)-MIN('08 (ind)'!BE$6:BE$37))),ABS(-100+(100*(('08 (ind)'!BE26-MIN('08 (ind)'!BE$6:BE$37))/(MAX('08 (ind)'!BE$6:BE$37)-MIN('08 (ind)'!BE$6:BE$37))))))*BE$42</f>
        <v>1.397734382690186</v>
      </c>
      <c r="BF28" s="87">
        <f>IF('08 (ind)'!BF$1="si",100*(('08 (ind)'!BF26-MIN('08 (ind)'!BF$6:BF$37))/(MAX('08 (ind)'!BF$6:BF$37)-MIN('08 (ind)'!BF$6:BF$37))),ABS(-100+(100*(('08 (ind)'!BF26-MIN('08 (ind)'!BF$6:BF$37))/(MAX('08 (ind)'!BF$6:BF$37)-MIN('08 (ind)'!BF$6:BF$37))))))*BF$42</f>
        <v>1.8322950722488018</v>
      </c>
      <c r="BG28" s="87">
        <f>IF('08 (ind)'!BG$1="si",100*(('08 (ind)'!BG26-MIN('08 (ind)'!BG$6:BG$37))/(MAX('08 (ind)'!BG$6:BG$37)-MIN('08 (ind)'!BG$6:BG$37))),ABS(-100+(100*(('08 (ind)'!BG26-MIN('08 (ind)'!BG$6:BG$37))/(MAX('08 (ind)'!BG$6:BG$37)-MIN('08 (ind)'!BG$6:BG$37))))))*BG$42</f>
        <v>2.5673476466149219</v>
      </c>
      <c r="BH28" s="87">
        <f>IF('08 (ind)'!BH$1="si",100*(('08 (ind)'!BH26-MIN('08 (ind)'!BH$6:BH$37))/(MAX('08 (ind)'!BH$6:BH$37)-MIN('08 (ind)'!BH$6:BH$37))),ABS(-100+(100*(('08 (ind)'!BH26-MIN('08 (ind)'!BH$6:BH$37))/(MAX('08 (ind)'!BH$6:BH$37)-MIN('08 (ind)'!BH$6:BH$37))))))*BH$42</f>
        <v>0.58803888558067907</v>
      </c>
      <c r="BI28" s="87">
        <f>IF('08 (ind)'!BI$1="si",100*(('08 (ind)'!BI26-MIN('08 (ind)'!BI$6:BI$37))/(MAX('08 (ind)'!BI$6:BI$37)-MIN('08 (ind)'!BI$6:BI$37))),ABS(-100+(100*(('08 (ind)'!BI26-MIN('08 (ind)'!BI$6:BI$37))/(MAX('08 (ind)'!BI$6:BI$37)-MIN('08 (ind)'!BI$6:BI$37))))))*BI$42</f>
        <v>5.7836043875034298</v>
      </c>
      <c r="BJ28" s="87">
        <f>IF('08 (ind)'!BJ$1="si",100*(('08 (ind)'!BJ26-MIN('08 (ind)'!BJ$6:BJ$37))/(MAX('08 (ind)'!BJ$6:BJ$37)-MIN('08 (ind)'!BJ$6:BJ$37))),ABS(-100+(100*(('08 (ind)'!BJ26-MIN('08 (ind)'!BJ$6:BJ$37))/(MAX('08 (ind)'!BJ$6:BJ$37)-MIN('08 (ind)'!BJ$6:BJ$37))))))*BJ$42</f>
        <v>6.7106410192191605E-5</v>
      </c>
      <c r="BK28" s="87">
        <f>IF('08 (ind)'!BK$1="si",100*(('08 (ind)'!BK26-MIN('08 (ind)'!BK$6:BK$37))/(MAX('08 (ind)'!BK$6:BK$37)-MIN('08 (ind)'!BK$6:BK$37))),ABS(-100+(100*(('08 (ind)'!BK26-MIN('08 (ind)'!BK$6:BK$37))/(MAX('08 (ind)'!BK$6:BK$37)-MIN('08 (ind)'!BK$6:BK$37))))))*BK$42</f>
        <v>0.25769482688909673</v>
      </c>
      <c r="BL28" s="87">
        <f>IF('08 (ind)'!BL$1="si",100*(('08 (ind)'!BL26-MIN('08 (ind)'!BL$6:BL$37))/(MAX('08 (ind)'!BL$6:BL$37)-MIN('08 (ind)'!BL$6:BL$37))),ABS(-100+(100*(('08 (ind)'!BL26-MIN('08 (ind)'!BL$6:BL$37))/(MAX('08 (ind)'!BL$6:BL$37)-MIN('08 (ind)'!BL$6:BL$37))))))*BL$42</f>
        <v>0.97245557000109195</v>
      </c>
      <c r="BM28" s="87">
        <f>IF('08 (ind)'!BM$1="si",100*(('08 (ind)'!BM26-MIN('08 (ind)'!BM$6:BM$37))/(MAX('08 (ind)'!BM$6:BM$37)-MIN('08 (ind)'!BM$6:BM$37))),ABS(-100+(100*(('08 (ind)'!BM26-MIN('08 (ind)'!BM$6:BM$37))/(MAX('08 (ind)'!BM$6:BM$37)-MIN('08 (ind)'!BM$6:BM$37))))))*BM$42</f>
        <v>0.833898283307132</v>
      </c>
      <c r="BN28" s="87">
        <f>IF('08 (ind)'!BN$1="si",100*(('08 (ind)'!BN26-MIN('08 (ind)'!BN$6:BN$37))/(MAX('08 (ind)'!BN$6:BN$37)-MIN('08 (ind)'!BN$6:BN$37))),ABS(-100+(100*(('08 (ind)'!BN26-MIN('08 (ind)'!BN$6:BN$37))/(MAX('08 (ind)'!BN$6:BN$37)-MIN('08 (ind)'!BN$6:BN$37))))))*BN$42</f>
        <v>0.68494651477176516</v>
      </c>
      <c r="BO28" s="87">
        <f>IF('08 (ind)'!BO$1="si",100*(('08 (ind)'!BO26-MIN('08 (ind)'!BO$6:BO$37))/(MAX('08 (ind)'!BO$6:BO$37)-MIN('08 (ind)'!BO$6:BO$37))),ABS(-100+(100*(('08 (ind)'!BO26-MIN('08 (ind)'!BO$6:BO$37))/(MAX('08 (ind)'!BO$6:BO$37)-MIN('08 (ind)'!BO$6:BO$37))))))*BO$42</f>
        <v>0.31856124883739251</v>
      </c>
      <c r="BP28" s="87">
        <f>IF('08 (ind)'!BP$1="si",100*(('08 (ind)'!BP26-MIN('08 (ind)'!BP$6:BP$37))/(MAX('08 (ind)'!BP$6:BP$37)-MIN('08 (ind)'!BP$6:BP$37))),ABS(-100+(100*(('08 (ind)'!BP26-MIN('08 (ind)'!BP$6:BP$37))/(MAX('08 (ind)'!BP$6:BP$37)-MIN('08 (ind)'!BP$6:BP$37))))))*BP$42</f>
        <v>0.47374535664443845</v>
      </c>
      <c r="BQ28" s="87">
        <f>IF('08 (ind)'!BQ$1="si",100*(('08 (ind)'!BQ26-MIN('08 (ind)'!BQ$6:BQ$37))/(MAX('08 (ind)'!BQ$6:BQ$37)-MIN('08 (ind)'!BQ$6:BQ$37))),ABS(-100+(100*(('08 (ind)'!BQ26-MIN('08 (ind)'!BQ$6:BQ$37))/(MAX('08 (ind)'!BQ$6:BQ$37)-MIN('08 (ind)'!BQ$6:BQ$37))))))*BQ$42</f>
        <v>3.0255541075725993</v>
      </c>
      <c r="BR28" s="87">
        <f>IF('08 (ind)'!BR$1="si",100*(('08 (ind)'!BR26-MIN('08 (ind)'!BR$6:BR$37))/(MAX('08 (ind)'!BR$6:BR$37)-MIN('08 (ind)'!BR$6:BR$37))),ABS(-100+(100*(('08 (ind)'!BR26-MIN('08 (ind)'!BR$6:BR$37))/(MAX('08 (ind)'!BR$6:BR$37)-MIN('08 (ind)'!BR$6:BR$37))))))*BR$42</f>
        <v>0.48289901116017758</v>
      </c>
      <c r="BS28" s="87">
        <f>IF('08 (ind)'!BS$1="si",100*(('08 (ind)'!BS26-MIN('08 (ind)'!BS$6:BS$37))/(MAX('08 (ind)'!BS$6:BS$37)-MIN('08 (ind)'!BS$6:BS$37))),ABS(-100+(100*(('08 (ind)'!BS26-MIN('08 (ind)'!BS$6:BS$37))/(MAX('08 (ind)'!BS$6:BS$37)-MIN('08 (ind)'!BS$6:BS$37))))))*BS$42</f>
        <v>4.2539699313891077</v>
      </c>
      <c r="BT28" s="75">
        <f>IF('08 (ind)'!BT$1="si",100*(('08 (ind)'!BT26-MIN('08 (ind)'!BT$6:BT$37))/(MAX('08 (ind)'!BT$6:BT$37)-MIN('08 (ind)'!BT$6:BT$37))),ABS(-100+(100*(('08 (ind)'!BT26-MIN('08 (ind)'!BT$6:BT$37))/(MAX('08 (ind)'!BR$6:BR$37)-MIN('08 (ind)'!BT$6:BT$37))))))*BT$42</f>
        <v>5.5280222829271652</v>
      </c>
      <c r="BU28" s="87">
        <f>IF('08 (ind)'!BU$1="si",100*(('08 (ind)'!BU26-MIN('08 (ind)'!BU$6:BU$37))/(MAX('08 (ind)'!BU$6:BU$37)-MIN('08 (ind)'!BU$6:BU$37))),ABS(-100+(100*(('08 (ind)'!BU26-MIN('08 (ind)'!BU$6:BU$37))/(MAX('08 (ind)'!BU$6:BU$37)-MIN('08 (ind)'!BU$6:BU$37))))))*BU$42</f>
        <v>4.4420432480214265</v>
      </c>
      <c r="BV28" s="87">
        <f>IF('08 (ind)'!BV$1="si",100*(('08 (ind)'!BV26-MIN('08 (ind)'!BV$6:BV$37))/(MAX('08 (ind)'!BV$6:BV$37)-MIN('08 (ind)'!BV$6:BV$37))),ABS(-100+(100*(('08 (ind)'!BV26-MIN('08 (ind)'!BV$6:BV$37))/(MAX('08 (ind)'!BV$6:BV$37)-MIN('08 (ind)'!BV$6:BV$37))))))*BV$42</f>
        <v>3.5244970141819616</v>
      </c>
      <c r="BW28" s="87">
        <f>IF('08 (ind)'!BW$1="si",100*(('08 (ind)'!BW26-MIN('08 (ind)'!BW$6:BW$37))/(MAX('08 (ind)'!BW$6:BW$37)-MIN('08 (ind)'!BW$6:BW$37))),ABS(-100+(100*(('08 (ind)'!BW26-MIN('08 (ind)'!BW$6:BW$37))/(MAX('08 (ind)'!BW$6:BW$37)-MIN('08 (ind)'!BW$6:BW$37))))))*BW$42</f>
        <v>3.471155158695725</v>
      </c>
      <c r="BX28" s="87">
        <f>IF('08 (ind)'!BX$1="si",100*(('08 (ind)'!BX26-MIN('08 (ind)'!BX$6:BX$37))/(MAX('08 (ind)'!BX$6:BX$37)-MIN('08 (ind)'!BX$6:BX$37))),ABS(-100+(100*(('08 (ind)'!BX26-MIN('08 (ind)'!BX$6:BX$37))/(MAX('08 (ind)'!BX$6:BX$37)-MIN('08 (ind)'!BX$6:BX$37))))))*BX$42</f>
        <v>2.2880280113329388</v>
      </c>
      <c r="BY28" s="87">
        <f>IF('08 (ind)'!BY$1="si",100*(('08 (ind)'!BY26-MIN('08 (ind)'!BY$6:BY$37))/(MAX('08 (ind)'!BY$6:BY$37)-MIN('08 (ind)'!BY$6:BY$37))),ABS(-100+(100*(('08 (ind)'!BY26-MIN('08 (ind)'!BY$6:BY$37))/(MAX('08 (ind)'!BY$6:BY$37)-MIN('08 (ind)'!BY$6:BY$37))))))*BY$42</f>
        <v>0.93045003698401973</v>
      </c>
      <c r="BZ28" s="87">
        <f>IF('08 (ind)'!BZ$1="si",100*(('08 (ind)'!BZ26-MIN('08 (ind)'!BZ$6:BZ$37))/(MAX('08 (ind)'!BZ$6:BZ$37)-MIN('08 (ind)'!BZ$6:BZ$37))),ABS(-100+(100*(('08 (ind)'!BZ26-MIN('08 (ind)'!BZ$6:BZ$37))/(MAX('08 (ind)'!BZ$6:BZ$37)-MIN('08 (ind)'!BZ$6:BZ$37))))))*BZ$42</f>
        <v>13.223429881311439</v>
      </c>
      <c r="CA28" s="87">
        <f>IF('08 (ind)'!CA$1="si",100*(('08 (ind)'!CA26-MIN('08 (ind)'!CA$6:CA$37))/(MAX('08 (ind)'!CA$6:CA$37)-MIN('08 (ind)'!CA$6:CA$37))),ABS(-100+(100*(('08 (ind)'!CA26-MIN('08 (ind)'!CA$6:CA$37))/(MAX('08 (ind)'!CA$6:CA$37)-MIN('08 (ind)'!CA$6:CA$37))))))*CA$42</f>
        <v>3.2602670945817938</v>
      </c>
      <c r="CB28" s="87">
        <f>IF('08 (ind)'!CB$1="si",100*(('08 (ind)'!CB26-MIN('08 (ind)'!CB$6:CB$37))/(MAX('08 (ind)'!CB$6:CB$37)-MIN('08 (ind)'!CB$6:CB$37))),ABS(-100+(100*(('08 (ind)'!CB26-MIN('08 (ind)'!CB$6:CB$37))/(MAX('08 (ind)'!CB$6:CB$37)-MIN('08 (ind)'!CB$6:CB$37))))))*CB$42</f>
        <v>2.7591642836200778</v>
      </c>
      <c r="CC28" s="87">
        <f>IF('08 (ind)'!CC$1="si",100*(('08 (ind)'!CC26-MIN('08 (ind)'!CC$6:CC$37))/(MAX('08 (ind)'!CC$6:CC$37)-MIN('08 (ind)'!CC$6:CC$37))),ABS(-100+(100*(('08 (ind)'!CC26-MIN('08 (ind)'!CC$6:CC$37))/(MAX('08 (ind)'!CC$6:CC$37)-MIN('08 (ind)'!CC$6:CC$37))))))*CC$42</f>
        <v>2.8356021580914734</v>
      </c>
      <c r="CD28" s="87">
        <f>IF('08 (ind)'!CD$1="si",100*(('08 (ind)'!CD26-MIN('08 (ind)'!CD$6:CD$37))/(MAX('08 (ind)'!CD$6:CD$37)-MIN('08 (ind)'!CD$6:CD$37))),ABS(-100+(100*(('08 (ind)'!CD26-MIN('08 (ind)'!CD$6:CD$37))/(MAX('08 (ind)'!CD$6:CD$37)-MIN('08 (ind)'!CD$6:CD$37))))))*CD$42</f>
        <v>1.3780457483819479E-2</v>
      </c>
      <c r="CE28" s="87">
        <f>IF('08 (ind)'!CE$1="si",100*(('08 (ind)'!CE26-MIN('08 (ind)'!CE$6:CE$37))/(MAX('08 (ind)'!CE$6:CE$37)-MIN('08 (ind)'!CE$6:CE$37))),ABS(-100+(100*(('08 (ind)'!CE26-MIN('08 (ind)'!CE$6:CE$37))/(MAX('08 (ind)'!CE$6:CE$37)-MIN('08 (ind)'!CE$6:CE$37))))))*CE$42</f>
        <v>0.67155888222810578</v>
      </c>
      <c r="CF28" s="87">
        <f>IF('08 (ind)'!CF$1="si",100*(('08 (ind)'!CF26-MIN('08 (ind)'!CF$6:CF$37))/(MAX('08 (ind)'!CF$6:CF$37)-MIN('08 (ind)'!CF$6:CF$37))),ABS(-100+(100*(('08 (ind)'!CF26-MIN('08 (ind)'!CF$6:CF$37))/(MAX('08 (ind)'!CF$6:CF$37)-MIN('08 (ind)'!CF$6:CF$37))))))*CF$42</f>
        <v>5.1943121946210944</v>
      </c>
      <c r="CG28" s="87">
        <f>IF('08 (ind)'!CG$1="si",100*(('08 (ind)'!CG26-MIN('08 (ind)'!CG$6:CG$37))/(MAX('08 (ind)'!CG$6:CG$37)-MIN('08 (ind)'!CG$6:CG$37))),ABS(-100+(100*(('08 (ind)'!CG26-MIN('08 (ind)'!CG$6:CG$37))/(MAX('08 (ind)'!CG$6:CG$37)-MIN('08 (ind)'!CG$6:CG$37))))))*CG$42</f>
        <v>1.9267504567922522</v>
      </c>
      <c r="CH28" s="87">
        <f>IF('08 (ind)'!CH$1="si",100*(('08 (ind)'!CH26-MIN('08 (ind)'!CH$6:CH$37))/(MAX('08 (ind)'!CH$6:CH$37)-MIN('08 (ind)'!CH$6:CH$37))),ABS(-100+(100*(('08 (ind)'!CH26-MIN('08 (ind)'!CH$6:CH$37))/(MAX('08 (ind)'!CH$6:CH$37)-MIN('08 (ind)'!CH$6:CH$37))))))*CH$42</f>
        <v>1.7042225944091405</v>
      </c>
      <c r="CI28" s="87">
        <f>IF('08 (ind)'!CI$1="si",100*(('08 (ind)'!CI26-MIN('08 (ind)'!CI$6:CI$37))/(MAX('08 (ind)'!CI$6:CI$37)-MIN('08 (ind)'!CI$6:CI$37))),ABS(-100+(100*(('08 (ind)'!CI26-MIN('08 (ind)'!CI$6:CI$37))/(MAX('08 (ind)'!CI$6:CI$37)-MIN('08 (ind)'!CI$6:CI$37))))))*CI$42</f>
        <v>4.3372254357582483</v>
      </c>
      <c r="CJ28" s="87">
        <f>IF('08 (ind)'!CJ$1="si",100*(('08 (ind)'!CJ26-MIN('08 (ind)'!CJ$6:CJ$37))/(MAX('08 (ind)'!CJ$6:CJ$37)-MIN('08 (ind)'!CJ$6:CJ$37))),ABS(-100+(100*(('08 (ind)'!CJ26-MIN('08 (ind)'!CJ$6:CJ$37))/(MAX('08 (ind)'!CJ$6:CJ$37)-MIN('08 (ind)'!CJ$6:CJ$37))))))*CJ$42</f>
        <v>4.8141487489893162</v>
      </c>
      <c r="CK28" s="87">
        <f>IF('08 (ind)'!CK$1="si",100*(('08 (ind)'!CK26-MIN('08 (ind)'!CK$6:CK$37))/(MAX('08 (ind)'!CK$6:CK$37)-MIN('08 (ind)'!CK$6:CK$37))),ABS(-100+(100*(('08 (ind)'!CK26-MIN('08 (ind)'!CK$6:CK$37))/(MAX('08 (ind)'!CK$6:CK$37)-MIN('08 (ind)'!CK$6:CK$37))))))*CK$42</f>
        <v>4.3269805679633677</v>
      </c>
      <c r="CL28" s="87">
        <f>IF('08 (ind)'!CL$1="si",100*(('08 (ind)'!CL26-MIN('08 (ind)'!CL$6:CL$37))/(MAX('08 (ind)'!CL$6:CL$37)-MIN('08 (ind)'!CL$6:CL$37))),ABS(-100+(100*(('08 (ind)'!CL26-MIN('08 (ind)'!CL$6:CL$37))/(MAX('08 (ind)'!CL$6:CL$37)-MIN('08 (ind)'!CL$6:CL$37))))))*CL$42</f>
        <v>2.1424779302362271</v>
      </c>
      <c r="CM28" s="87">
        <f>IF('08 (ind)'!CM$1="si",100*(('08 (ind)'!CM26-MIN('08 (ind)'!CM$6:CM$37))/(MAX('08 (ind)'!CM$6:CM$37)-MIN('08 (ind)'!CM$6:CM$37))),ABS(-100+(100*(('08 (ind)'!CM26-MIN('08 (ind)'!CM$6:CM$37))/(MAX('08 (ind)'!CM$6:CM$37)-MIN('08 (ind)'!CM$6:CM$37))))))*CM$42</f>
        <v>3.9401888111863519</v>
      </c>
    </row>
    <row r="29" spans="1:91">
      <c r="A29" s="18" t="s">
        <v>226</v>
      </c>
      <c r="B29" s="87">
        <f>IF('08 (ind)'!B$1="si",100*(('08 (ind)'!B27-MIN('08 (ind)'!B$6:B$37))/(MAX('08 (ind)'!B$6:B$37)-MIN('08 (ind)'!B$6:B$37))),ABS(-100+(100*(('08 (ind)'!B27-MIN('08 (ind)'!B$6:B$37))/(MAX('08 (ind)'!B$6:B$37)-MIN('08 (ind)'!B$6:B$37))))))</f>
        <v>7.4752932326665871</v>
      </c>
      <c r="C29" s="87">
        <f>IF('08 (ind)'!C$1="si",100*(('08 (ind)'!C27-MIN('08 (ind)'!C$6:C$37))/(MAX('08 (ind)'!C$6:C$37)-MIN('08 (ind)'!C$6:C$37))),ABS(-100+(100*(('08 (ind)'!C27-MIN('08 (ind)'!C$6:C$37))/(MAX('08 (ind)'!C$6:C$37)-MIN('08 (ind)'!C$6:C$37))))))</f>
        <v>49.866759163391791</v>
      </c>
      <c r="D29" s="87">
        <f>IF('08 (ind)'!D$1="si",100*(('08 (ind)'!D27-MIN('08 (ind)'!D$6:D$37))/(MAX('08 (ind)'!D$6:D$37)-MIN('08 (ind)'!D$6:D$37))),ABS(-100+(100*(('08 (ind)'!D27-MIN('08 (ind)'!D$6:D$37))/(MAX('08 (ind)'!D$6:D$37)-MIN('08 (ind)'!D$6:D$37))))))*D$42</f>
        <v>12.238523056342384</v>
      </c>
      <c r="E29" s="87">
        <f>IF('08 (ind)'!E$1="si",100*(('08 (ind)'!E27-MIN('08 (ind)'!E$6:E$37))/(MAX('08 (ind)'!E$6:E$37)-MIN('08 (ind)'!E$6:E$37))),ABS(-100+(100*(('08 (ind)'!E27-MIN('08 (ind)'!E$6:E$37))/(MAX('08 (ind)'!E$6:E$37)-MIN('08 (ind)'!E$6:E$37))))))*E$42</f>
        <v>9.871785526268031</v>
      </c>
      <c r="F29" s="87">
        <f>IF('10 (ind)'!F$1="si",100*(('10 (ind)'!F27-MIN('10 (ind)'!F$6:F$37))/(MAX('10 (ind)'!F$6:F$37)-MIN('10 (ind)'!F$6:F$37))),ABS(-100+(100*(('10 (ind)'!F27-MIN('10 (ind)'!F$6:F$37))/(MAX('10 (ind)'!F$6:F$37)-MIN('10 (ind)'!F$6:F$37))))))*F$42</f>
        <v>8.7460484720758682</v>
      </c>
      <c r="G29" s="87">
        <f>IF('10 (ind)'!G$1="si",100*(('10 (ind)'!G27-MIN('10 (ind)'!G$6:G$37))/(MAX('10 (ind)'!G$6:G$37)-MIN('10 (ind)'!G$6:G$37))),ABS(-100+(100*(('10 (ind)'!G27-MIN('10 (ind)'!G$6:G$37))/(MAX('10 (ind)'!G$6:G$37)-MIN('10 (ind)'!G$6:G$37))))))*G$42</f>
        <v>1.8252933507170808</v>
      </c>
      <c r="H29" s="87">
        <f>IF('10 (ind)'!H$1="si",100*(('10 (ind)'!H27-MIN('10 (ind)'!H$6:H$37))/(MAX('10 (ind)'!H$6:H$37)-MIN('10 (ind)'!H$6:H$37))),ABS(-100+(100*(('10 (ind)'!H27-MIN('10 (ind)'!H$6:H$37))/(MAX('10 (ind)'!H$6:H$37)-MIN('10 (ind)'!H$6:H$37))))))*H$42</f>
        <v>4.2899408284023668</v>
      </c>
      <c r="I29" s="87">
        <f>IF('10 (ind)'!I$1="si",100*(('10 (ind)'!I27-MIN('10 (ind)'!I$6:I$37))/(MAX('10 (ind)'!I$6:I$37)-MIN('10 (ind)'!I$6:I$37))),ABS(-100+(100*(('10 (ind)'!I27-MIN('10 (ind)'!I$6:I$37))/(MAX('10 (ind)'!I$6:I$37)-MIN('10 (ind)'!I$6:I$37))))))*I$42</f>
        <v>1.2499999999999998</v>
      </c>
      <c r="J29" s="87">
        <f>IF('08 (ind)'!J$1="si",100*(('08 (ind)'!J27-MIN('08 (ind)'!J$6:J$37))/(MAX('08 (ind)'!J$6:J$37)-MIN('08 (ind)'!J$6:J$37))),ABS(-100+(100*(('08 (ind)'!J27-MIN('08 (ind)'!J$6:J$37))/(MAX('08 (ind)'!J$6:J$37)-MIN('08 (ind)'!J$6:J$37))))))*J$42</f>
        <v>2.9957557545153191</v>
      </c>
      <c r="K29" s="87">
        <f>IF('08 (ind)'!K$1="si",100*(('08 (ind)'!K27-MIN('08 (ind)'!K$6:K$37))/(MAX('08 (ind)'!K$6:K$37)-MIN('08 (ind)'!K$6:K$37))),ABS(-100+(100*(('08 (ind)'!K27-MIN('08 (ind)'!K$6:K$37))/(MAX('08 (ind)'!K$6:K$37)-MIN('08 (ind)'!K$6:K$37))))))*K$42</f>
        <v>9.4124152253183393</v>
      </c>
      <c r="L29" s="87">
        <f>IF('08 (ind)'!L$1="si",100*(('08 (ind)'!L27-MIN('08 (ind)'!L$6:L$37))/(MAX('08 (ind)'!L$6:L$37)-MIN('08 (ind)'!L$6:L$37))),ABS(-100+(100*(('08 (ind)'!L27-MIN('08 (ind)'!L$6:L$37))/(MAX('08 (ind)'!L$6:L$37)-MIN('08 (ind)'!L$6:L$37))))))*L$42</f>
        <v>7.5138740876486398</v>
      </c>
      <c r="M29" s="87">
        <f>IF('08 (ind)'!M$1="si",100*(('08 (ind)'!M27-MIN('08 (ind)'!M$6:M$37))/(MAX('08 (ind)'!M$6:M$37)-MIN('08 (ind)'!M$6:M$37))),ABS(-100+(100*(('08 (ind)'!M27-MIN('08 (ind)'!M$6:M$37))/(MAX('08 (ind)'!M$6:M$37)-MIN('08 (ind)'!M$6:M$37))))))*M$42</f>
        <v>0.4129037525562998</v>
      </c>
      <c r="N29" s="87">
        <f>IF('08 (ind)'!N$1="si",100*(('08 (ind)'!N27-MIN('08 (ind)'!N$6:N$37))/(MAX('08 (ind)'!N$6:N$37)-MIN('08 (ind)'!N$6:N$37))),ABS(-100+(100*(('08 (ind)'!N27-MIN('08 (ind)'!N$6:N$37))/(MAX('08 (ind)'!N$6:N$37)-MIN('08 (ind)'!N$6:N$37))))))*N$42</f>
        <v>8.0599917426759795</v>
      </c>
      <c r="O29" s="87">
        <f>IF('08 (ind)'!O$1="si",100*(('08 (ind)'!O27-MIN('08 (ind)'!O$6:O$37))/(MAX('08 (ind)'!O$6:O$37)-MIN('08 (ind)'!O$6:O$37))),ABS(-100+(100*(('08 (ind)'!O27-MIN('08 (ind)'!O$6:O$37))/(MAX('08 (ind)'!O$6:O$37)-MIN('08 (ind)'!O$6:O$37))))))*O$42</f>
        <v>7.7762591262182603</v>
      </c>
      <c r="P29" s="87">
        <f>IF('08 (ind)'!P$1="si",100*(('08 (ind)'!P27-MIN('08 (ind)'!P$6:P$37))/(MAX('08 (ind)'!P$6:P$37)-MIN('08 (ind)'!P$6:P$37))),ABS(-100+(100*(('08 (ind)'!P27-MIN('08 (ind)'!P$6:P$37))/(MAX('08 (ind)'!P$6:P$37)-MIN('08 (ind)'!P$6:P$37))))))*P$42</f>
        <v>1.2711142385437868</v>
      </c>
      <c r="Q29" s="87">
        <f>IF('08 (ind)'!Q$1="si",100*(('08 (ind)'!Q27-MIN('08 (ind)'!Q$6:Q$37))/(MAX('08 (ind)'!Q$6:Q$37)-MIN('08 (ind)'!Q$6:Q$37))),ABS(-100+(100*(('08 (ind)'!Q27-MIN('08 (ind)'!Q$6:Q$37))/(MAX('08 (ind)'!Q$6:Q$37)-MIN('08 (ind)'!Q$6:Q$37))))))*Q$42</f>
        <v>1.6989912508473721</v>
      </c>
      <c r="R29" s="87">
        <f>IF('08 (ind)'!R$1="si",100*(('08 (ind)'!R27-MIN('08 (ind)'!R$6:R$37))/(MAX('08 (ind)'!R$6:R$37)-MIN('08 (ind)'!R$6:R$37))),ABS(-100+(100*(('08 (ind)'!R27-MIN('08 (ind)'!R$6:R$37))/(MAX('08 (ind)'!R$6:R$37)-MIN('08 (ind)'!R$6:R$37))))))*R$42</f>
        <v>4.4912934817355026E-3</v>
      </c>
      <c r="S29" s="75">
        <f>ABS(ABS(('08 (ind)'!S27-((MAX('08 (ind)'!S$6:S$37)+MIN('08 (ind)'!S$6:S$37))/2))/(((MAX('08 (ind)'!S$6:S$37)+MIN('08 (ind)'!S$6:S$37))/2)-MAX('08 (ind)'!S$6:S$37))*100)-100)*S$42</f>
        <v>3.2293437089791408</v>
      </c>
      <c r="T29" s="87">
        <f>IF('08 (ind)'!T$1="si",100*(('08 (ind)'!T27-MIN('08 (ind)'!T$6:T$37))/(MAX('08 (ind)'!T$6:T$37)-MIN('08 (ind)'!T$6:T$37))),ABS(-100+(100*(('08 (ind)'!T27-MIN('08 (ind)'!T$6:T$37))/(MAX('08 (ind)'!T$6:T$37)-MIN('08 (ind)'!T$6:T$37))))))*T$42</f>
        <v>0.73772605488174059</v>
      </c>
      <c r="U29" s="87">
        <f>IF('08 (ind)'!U$1="si",100*(('08 (ind)'!U27-MIN('08 (ind)'!U$6:U$37))/(MAX('08 (ind)'!U$6:U$37)-MIN('08 (ind)'!U$6:U$37))),ABS(-100+(100*(('08 (ind)'!U27-MIN('08 (ind)'!U$6:U$37))/(MAX('08 (ind)'!U$6:U$37)-MIN('08 (ind)'!U$6:U$37))))))*U$42</f>
        <v>0</v>
      </c>
      <c r="V29" s="87">
        <f>IF('08 (ind)'!V$1="si",100*(('08 (ind)'!V27-MIN('08 (ind)'!V$6:V$37))/(MAX('08 (ind)'!V$6:V$37)-MIN('08 (ind)'!V$6:V$37))),ABS(-100+(100*(('08 (ind)'!V27-MIN('08 (ind)'!V$6:V$37))/(MAX('08 (ind)'!V$6:V$37)-MIN('08 (ind)'!V$6:V$37))))))*V$42</f>
        <v>4.321547970696531</v>
      </c>
      <c r="W29" s="87">
        <f>IF('08 (ind)'!W$1="si",100*(('08 (ind)'!W27-MIN('08 (ind)'!W$6:W$37))/(MAX('08 (ind)'!W$6:W$37)-MIN('08 (ind)'!W$6:W$37))),ABS(-100+(100*(('08 (ind)'!W27-MIN('08 (ind)'!W$6:W$37))/(MAX('08 (ind)'!W$6:W$37)-MIN('08 (ind)'!W$6:W$37))))))*W$42</f>
        <v>9.5610032780892169</v>
      </c>
      <c r="X29" s="87">
        <f>IF('08 (ind)'!X$1="si",100*(('08 (ind)'!X27-MIN('08 (ind)'!X$6:X$37))/(MAX('08 (ind)'!X$6:X$37)-MIN('08 (ind)'!X$6:X$37))),ABS(-100+(100*(('08 (ind)'!X27-MIN('08 (ind)'!X$6:X$37))/(MAX('08 (ind)'!X$6:X$37)-MIN('08 (ind)'!X$6:X$37))))))*X$42</f>
        <v>6.4401527250529655</v>
      </c>
      <c r="Y29" s="87">
        <f>IF('08 (ind)'!Y$1="si",100*(('08 (ind)'!Y27-MIN('08 (ind)'!Y$6:Y$37))/(MAX('08 (ind)'!Y$6:Y$37)-MIN('08 (ind)'!Y$6:Y$37))),ABS(-100+(100*(('08 (ind)'!Y27-MIN('08 (ind)'!Y$6:Y$37))/(MAX('08 (ind)'!Y$6:Y$37)-MIN('08 (ind)'!Y$6:Y$37))))))*Y$42</f>
        <v>5.5744880983727798</v>
      </c>
      <c r="Z29" s="87">
        <f>IF('08 (ind)'!Z$1="si",100*(('08 (ind)'!Z27-MIN('08 (ind)'!Z$6:Z$37))/(MAX('08 (ind)'!Z$6:Z$37)-MIN('08 (ind)'!Z$6:Z$37))),ABS(-100+(100*(('08 (ind)'!Z27-MIN('08 (ind)'!Z$6:Z$37))/(MAX('08 (ind)'!Z$6:Z$37)-MIN('08 (ind)'!Z$6:Z$37))))))*Z$42</f>
        <v>6.9969501922499813</v>
      </c>
      <c r="AA29" s="87">
        <f>IF('08 (ind)'!AA$1="si",100*(('08 (ind)'!AA27-MIN('08 (ind)'!AA$6:AA$37))/(MAX('08 (ind)'!AA$6:AA$37)-MIN('08 (ind)'!AA$6:AA$37))),ABS(-100+(100*(('08 (ind)'!AA27-MIN('08 (ind)'!AA$6:AA$37))/(MAX('08 (ind)'!AA$6:AA$37)-MIN('08 (ind)'!AA$6:AA$37))))))*AA$42</f>
        <v>7.4921456412952017</v>
      </c>
      <c r="AB29" s="87">
        <f>IF('08 (ind)'!AB$1="si",100*(('08 (ind)'!AB27-MIN('08 (ind)'!AB$6:AB$37))/(MAX('08 (ind)'!AB$6:AB$37)-MIN('08 (ind)'!AB$6:AB$37))),ABS(-100+(100*(('08 (ind)'!AB27-MIN('08 (ind)'!AB$6:AB$37))/(MAX('08 (ind)'!AB$6:AB$37)-MIN('08 (ind)'!AB$6:AB$37))))))*AB$42</f>
        <v>2.2224391239179919</v>
      </c>
      <c r="AC29" s="87">
        <f>IF('08 (ind)'!AC$1="si",100*(('08 (ind)'!AC27-MIN('08 (ind)'!AC$6:AC$37))/(MAX('08 (ind)'!AC$6:AC$37)-MIN('08 (ind)'!AC$6:AC$37))),ABS(-100+(100*(('08 (ind)'!AC27-MIN('08 (ind)'!AC$6:AC$37))/(MAX('08 (ind)'!AC$6:AC$37)-MIN('08 (ind)'!AC$6:AC$37))))))*AC$42</f>
        <v>7.1448593159285494</v>
      </c>
      <c r="AD29" s="87">
        <f>IF('08 (ind)'!AD$1="si",100*(('08 (ind)'!AD27-MIN('08 (ind)'!AD$6:AD$37))/(MAX('08 (ind)'!AD$6:AD$37)-MIN('08 (ind)'!AD$6:AD$37))),ABS(-100+(100*(('08 (ind)'!AD27-MIN('08 (ind)'!AD$6:AD$37))/(MAX('08 (ind)'!AD$6:AD$37)-MIN('08 (ind)'!AD$6:AD$37))))))*AD$42</f>
        <v>4.695784343408123</v>
      </c>
      <c r="AE29" s="87">
        <f>IF('08 (ind)'!AE$1="si",100*(('08 (ind)'!AE27-MIN('08 (ind)'!AE$6:AE$37))/(MAX('08 (ind)'!AE$6:AE$37)-MIN('08 (ind)'!AE$6:AE$37))),ABS(-100+(100*(('08 (ind)'!AE27-MIN('08 (ind)'!AE$6:AE$37))/(MAX('08 (ind)'!AE$6:AE$37)-MIN('08 (ind)'!AE$6:AE$37))))))*AE$42</f>
        <v>3.9412553119395524</v>
      </c>
      <c r="AF29" s="87">
        <f>IF('08 (ind)'!AF$1="si",100*(('08 (ind)'!AF27-MIN('08 (ind)'!AF$6:AF$37))/(MAX('08 (ind)'!AF$6:AF$37)-MIN('08 (ind)'!AF$6:AF$37))),ABS(-100+(100*(('08 (ind)'!AF27-MIN('08 (ind)'!AF$6:AF$37))/(MAX('08 (ind)'!AF$6:AF$37)-MIN('08 (ind)'!AF$6:AF$37))))))*AF$42</f>
        <v>4.8142119006908919</v>
      </c>
      <c r="AG29" s="87">
        <f>IF('08 (ind)'!AG$1="si",100*(('08 (ind)'!AG27-MIN('08 (ind)'!AG$6:AG$37))/(MAX('08 (ind)'!AG$6:AG$37)-MIN('08 (ind)'!AG$6:AG$37))),ABS(-100+(100*(('08 (ind)'!AG27-MIN('08 (ind)'!AG$6:AG$37))/(MAX('08 (ind)'!AG$6:AG$37)-MIN('08 (ind)'!AG$6:AG$37))))))*AG$42</f>
        <v>1.2886697677298504</v>
      </c>
      <c r="AH29" s="87">
        <f>IF('08 (ind)'!AH$1="si",100*(('08 (ind)'!AH27-MIN('08 (ind)'!AH$6:AH$37))/(MAX('08 (ind)'!AH$6:AH$37)-MIN('08 (ind)'!AH$6:AH$37))),ABS(-100+(100*(('08 (ind)'!AH27-MIN('08 (ind)'!AH$6:AH$37))/(MAX('08 (ind)'!AH$6:AH$37)-MIN('08 (ind)'!AH$6:AH$37))))))*AH$42</f>
        <v>4.2070823794390133</v>
      </c>
      <c r="AI29" s="87">
        <f>IF('08 (ind)'!AI$1="si",100*(('08 (ind)'!AI27-MIN('08 (ind)'!AI$6:AI$37))/(MAX('08 (ind)'!AI$6:AI$37)-MIN('08 (ind)'!AI$6:AI$37))),ABS(-100+(100*(('08 (ind)'!AI27-MIN('08 (ind)'!AI$6:AI$37))/(MAX('08 (ind)'!AI$6:AI$37)-MIN('08 (ind)'!AI$6:AI$37))))))*AI$42</f>
        <v>0.15978029296327934</v>
      </c>
      <c r="AJ29" s="87">
        <f>IF('08 (ind)'!AJ$1="si",100*(('08 (ind)'!AJ27-MIN('08 (ind)'!AJ$6:AJ$37))/(MAX('08 (ind)'!AJ$6:AJ$37)-MIN('08 (ind)'!AJ$6:AJ$37))),ABS(-100+(100*(('08 (ind)'!AJ27-MIN('08 (ind)'!AJ$6:AJ$37))/(MAX('08 (ind)'!AJ$6:AJ$37)-MIN('08 (ind)'!AJ$6:AJ$37))))))*AJ$42</f>
        <v>6.8468325608382283</v>
      </c>
      <c r="AK29" s="87">
        <f>IF('08 (ind)'!AK$1="si",100*(('08 (ind)'!AK27-MIN('08 (ind)'!AK$6:AK$37))/(MAX('08 (ind)'!AK$6:AK$37)-MIN('08 (ind)'!AK$6:AK$37))),ABS(-100+(100*(('08 (ind)'!AK27-MIN('08 (ind)'!AK$6:AK$37))/(MAX('08 (ind)'!AK$6:AK$37)-MIN('08 (ind)'!AK$6:AK$37))))))*AK$42</f>
        <v>0.710591377321104</v>
      </c>
      <c r="AL29" s="87">
        <f>IF('08 (ind)'!AL$1="si",100*(('08 (ind)'!AL27-MIN('08 (ind)'!AL$6:AL$37))/(MAX('08 (ind)'!AL$6:AL$37)-MIN('08 (ind)'!AL$6:AL$37))),ABS(-100+(100*(('08 (ind)'!AL27-MIN('08 (ind)'!AL$6:AL$37))/(MAX('08 (ind)'!AL$6:AL$37)-MIN('08 (ind)'!AL$6:AL$37))))))*AL$42</f>
        <v>9.9746712638194595</v>
      </c>
      <c r="AM29" s="87">
        <f>IF('08 (ind)'!AM$1="si",100*(('08 (ind)'!AM27-MIN('08 (ind)'!AM$6:AM$37))/(MAX('08 (ind)'!AM$6:AM$37)-MIN('08 (ind)'!AM$6:AM$37))),ABS(-100+(100*(('08 (ind)'!AM27-MIN('08 (ind)'!AM$6:AM$37))/(MAX('08 (ind)'!AM$6:AM$37)-MIN('08 (ind)'!AM$6:AM$37))))))*AM$42</f>
        <v>4.2517171985014031</v>
      </c>
      <c r="AN29" s="87">
        <f>IF('08 (ind)'!AN$1="si",100*(('08 (ind)'!AN27-MIN('08 (ind)'!AN$6:AN$37))/(MAX('08 (ind)'!AN$6:AN$37)-MIN('08 (ind)'!AN$6:AN$37))),ABS(-100+(100*(('08 (ind)'!AN27-MIN('08 (ind)'!AN$6:AN$37))/(MAX('08 (ind)'!AN$6:AN$37)-MIN('08 (ind)'!AN$6:AN$37))))))*AN$42</f>
        <v>9.0382611444165306</v>
      </c>
      <c r="AO29" s="87">
        <f>IF('08 (ind)'!AO$1="si",100*(('08 (ind)'!AO27-MIN('08 (ind)'!AO$6:AO$37))/(MAX('08 (ind)'!AO$6:AO$37)-MIN('08 (ind)'!AO$6:AO$37))),ABS(-100+(100*(('08 (ind)'!AO27-MIN('08 (ind)'!AO$6:AO$37))/(MAX('08 (ind)'!AO$6:AO$37)-MIN('08 (ind)'!AO$6:AO$37))))))*AO$42</f>
        <v>11.105552776388192</v>
      </c>
      <c r="AP29" s="87">
        <f>IF('08 (ind)'!AP$1="si",100*(('08 (ind)'!AP27-MIN('08 (ind)'!AP$6:AP$37))/(MAX('08 (ind)'!AP$6:AP$37)-MIN('08 (ind)'!AP$6:AP$37))),ABS(-100+(100*(('08 (ind)'!AP27-MIN('08 (ind)'!AP$6:AP$37))/(MAX('08 (ind)'!AP$6:AP$37)-MIN('08 (ind)'!AP$6:AP$37))))))*AP$42</f>
        <v>11.741466350000731</v>
      </c>
      <c r="AQ29" s="87">
        <f>IF('08 (ind)'!AQ$1="si",100*(('08 (ind)'!AQ27-MIN('08 (ind)'!AQ$6:AQ$37))/(MAX('08 (ind)'!AQ$6:AQ$37)-MIN('08 (ind)'!AQ$6:AQ$37))),ABS(-100+(100*(('08 (ind)'!AQ27-MIN('08 (ind)'!AQ$6:AQ$37))/(MAX('08 (ind)'!AQ$6:AQ$37)-MIN('08 (ind)'!AQ$6:AQ$37))))))*AQ$42</f>
        <v>2.7796715344015119</v>
      </c>
      <c r="AR29" s="87">
        <f>IF('08 (ind)'!AR$1="si",100*(('08 (ind)'!AR27-MIN('08 (ind)'!AR$6:AR$37))/(MAX('08 (ind)'!AR$6:AR$37)-MIN('08 (ind)'!AR$6:AR$37))),ABS(-100+(100*(('08 (ind)'!AR27-MIN('08 (ind)'!AR$6:AR$37))/(MAX('08 (ind)'!AR$6:AR$37)-MIN('08 (ind)'!AR$6:AR$37))))))*AR$42</f>
        <v>3.4197381123410264</v>
      </c>
      <c r="AS29" s="87">
        <f>IF('08 (ind)'!AS$1="si",100*(('08 (ind)'!AS27-MIN('08 (ind)'!AS$6:AS$37))/(MAX('08 (ind)'!AS$6:AS$37)-MIN('08 (ind)'!AS$6:AS$37))),ABS(-100+(100*(('08 (ind)'!AS27-MIN('08 (ind)'!AS$6:AS$37))/(MAX('08 (ind)'!AS$6:AS$37)-MIN('08 (ind)'!AS$6:AS$37))))))*AS$42</f>
        <v>4.6441402519441537</v>
      </c>
      <c r="AT29" s="87">
        <f>IF('08 (ind)'!AT$1="si",100*(('08 (ind)'!AT27-MIN('08 (ind)'!AT$6:AT$37))/(MAX('08 (ind)'!AT$6:AT$37)-MIN('08 (ind)'!AT$6:AT$37))),ABS(-100+(100*(('08 (ind)'!AT27-MIN('08 (ind)'!AT$6:AT$37))/(MAX('08 (ind)'!AT$6:AT$37)-MIN('08 (ind)'!AT$6:AT$37))))))*AT$42</f>
        <v>0</v>
      </c>
      <c r="AU29" s="87">
        <f>IF('08 (ind)'!AU$1="si",100*(('08 (ind)'!AU27-MIN('08 (ind)'!AU$6:AU$37))/(MAX('08 (ind)'!AU$6:AU$37)-MIN('08 (ind)'!AU$6:AU$37))),ABS(-100+(100*(('08 (ind)'!AU27-MIN('08 (ind)'!AU$6:AU$37))/(MAX('08 (ind)'!AU$6:AU$37)-MIN('08 (ind)'!AU$6:AU$37))))))*AU$42</f>
        <v>14.446366782006917</v>
      </c>
      <c r="AV29" s="87">
        <f>IF('08 (ind)'!AV$1="si",100*(('08 (ind)'!AV27-MIN('08 (ind)'!AV$6:AV$37))/(MAX('08 (ind)'!AV$6:AV$37)-MIN('08 (ind)'!AV$6:AV$37))),ABS(-100+(100*(('08 (ind)'!AV27-MIN('08 (ind)'!AV$6:AV$37))/(MAX('08 (ind)'!AV$6:AV$37)-MIN('08 (ind)'!AV$6:AV$37))))))*AV$42</f>
        <v>21.317157712305026</v>
      </c>
      <c r="AW29" s="87">
        <f>IF('08 (ind)'!AW$1="si",100*(('08 (ind)'!AW27-MIN('08 (ind)'!AW$6:AW$37))/(MAX('08 (ind)'!AW$6:AW$37)-MIN('08 (ind)'!AW$6:AW$37))),ABS(-100+(100*(('08 (ind)'!AW27-MIN('08 (ind)'!AW$6:AW$37))/(MAX('08 (ind)'!AW$6:AW$37)-MIN('08 (ind)'!AW$6:AW$37))))))*AW$42</f>
        <v>5.7255845942228332</v>
      </c>
      <c r="AX29" s="87">
        <f>IF('08 (ind)'!AX$1="si",100*(('08 (ind)'!AX27-MIN('08 (ind)'!AX$6:AX$37))/(MAX('08 (ind)'!AX$6:AX$37)-MIN('08 (ind)'!AX$6:AX$37))),ABS(-100+(100*(('08 (ind)'!AX27-MIN('08 (ind)'!AX$6:AX$37))/(MAX('08 (ind)'!AX$6:AX$37)-MIN('08 (ind)'!AX$6:AX$37))))))*AX$42</f>
        <v>2.5001005001362615</v>
      </c>
      <c r="AY29" s="87">
        <f>IF('08 (ind)'!AY$1="si",100*(('08 (ind)'!AY27-MIN('08 (ind)'!AY$6:AY$37))/(MAX('08 (ind)'!AY$6:AY$37)-MIN('08 (ind)'!AY$6:AY$37))),ABS(-100+(100*(('08 (ind)'!AY27-MIN('08 (ind)'!AY$6:AY$37))/(MAX('08 (ind)'!AY$6:AY$37)-MIN('08 (ind)'!AY$6:AY$37))))))*AY$42</f>
        <v>11.328907572736528</v>
      </c>
      <c r="AZ29" s="87">
        <f>IF('08 (ind)'!AZ$1="si",100*(('08 (ind)'!AZ27-MIN('08 (ind)'!AZ$6:AZ$37))/(MAX('08 (ind)'!AZ$6:AZ$37)-MIN('08 (ind)'!AZ$6:AZ$37))),ABS(-100+(100*(('08 (ind)'!AZ27-MIN('08 (ind)'!AZ$6:AZ$37))/(MAX('08 (ind)'!AZ$6:AZ$37)-MIN('08 (ind)'!AZ$6:AZ$37))))))*AZ$42</f>
        <v>3.1690262363565136</v>
      </c>
      <c r="BA29" s="87">
        <f>IF('08 (ind)'!BA$1="si",100*(('08 (ind)'!BA27-MIN('08 (ind)'!BA$6:BA$37))/(MAX('08 (ind)'!BA$6:BA$37)-MIN('08 (ind)'!BA$6:BA$37))),ABS(-100+(100*(('08 (ind)'!BA27-MIN('08 (ind)'!BA$6:BA$37))/(MAX('08 (ind)'!BA$6:BA$37)-MIN('08 (ind)'!BA$6:BA$37))))))*BA$42</f>
        <v>1.0360041447259845</v>
      </c>
      <c r="BB29" s="87">
        <f>IF('08 (ind)'!BB$1="si",100*(('08 (ind)'!BB27-MIN('08 (ind)'!BB$6:BB$37))/(MAX('08 (ind)'!BB$6:BB$37)-MIN('08 (ind)'!BB$6:BB$37))),ABS(-100+(100*(('08 (ind)'!BB27-MIN('08 (ind)'!BB$6:BB$37))/(MAX('08 (ind)'!BB$6:BB$37)-MIN('08 (ind)'!BB$6:BB$37))))))*BB$42</f>
        <v>9.9253523053074204</v>
      </c>
      <c r="BC29" s="87">
        <f>IF('08 (ind)'!BC$1="si",100*(('08 (ind)'!BC27-MIN('08 (ind)'!BC$6:BC$37))/(MAX('08 (ind)'!BC$6:BC$37)-MIN('08 (ind)'!BC$6:BC$37))),ABS(-100+(100*(('08 (ind)'!BC27-MIN('08 (ind)'!BC$6:BC$37))/(MAX('08 (ind)'!BC$6:BC$37)-MIN('08 (ind)'!BC$6:BC$37))))))*BC$42</f>
        <v>1.7037708137305114</v>
      </c>
      <c r="BD29" s="87">
        <f>IF('08 (ind)'!BD$1="si",100*(('08 (ind)'!BD27-MIN('08 (ind)'!BD$6:BD$37))/(MAX('08 (ind)'!BD$6:BD$37)-MIN('08 (ind)'!BD$6:BD$37))),ABS(-100+(100*(('08 (ind)'!BD27-MIN('08 (ind)'!BD$6:BD$37))/(MAX('08 (ind)'!BD$6:BD$37)-MIN('08 (ind)'!BD$6:BD$37))))))*BD$42</f>
        <v>2.0236235135745182</v>
      </c>
      <c r="BE29" s="87">
        <f>IF('08 (ind)'!BE$1="si",100*(('08 (ind)'!BE27-MIN('08 (ind)'!BE$6:BE$37))/(MAX('08 (ind)'!BE$6:BE$37)-MIN('08 (ind)'!BE$6:BE$37))),ABS(-100+(100*(('08 (ind)'!BE27-MIN('08 (ind)'!BE$6:BE$37))/(MAX('08 (ind)'!BE$6:BE$37)-MIN('08 (ind)'!BE$6:BE$37))))))*BE$42</f>
        <v>7.5392945490561543</v>
      </c>
      <c r="BF29" s="87">
        <f>IF('08 (ind)'!BF$1="si",100*(('08 (ind)'!BF27-MIN('08 (ind)'!BF$6:BF$37))/(MAX('08 (ind)'!BF$6:BF$37)-MIN('08 (ind)'!BF$6:BF$37))),ABS(-100+(100*(('08 (ind)'!BF27-MIN('08 (ind)'!BF$6:BF$37))/(MAX('08 (ind)'!BF$6:BF$37)-MIN('08 (ind)'!BF$6:BF$37))))))*BF$42</f>
        <v>5.8405187548034947</v>
      </c>
      <c r="BG29" s="87">
        <f>IF('08 (ind)'!BG$1="si",100*(('08 (ind)'!BG27-MIN('08 (ind)'!BG$6:BG$37))/(MAX('08 (ind)'!BG$6:BG$37)-MIN('08 (ind)'!BG$6:BG$37))),ABS(-100+(100*(('08 (ind)'!BG27-MIN('08 (ind)'!BG$6:BG$37))/(MAX('08 (ind)'!BG$6:BG$37)-MIN('08 (ind)'!BG$6:BG$37))))))*BG$42</f>
        <v>2.3960731463476828</v>
      </c>
      <c r="BH29" s="87">
        <f>IF('08 (ind)'!BH$1="si",100*(('08 (ind)'!BH27-MIN('08 (ind)'!BH$6:BH$37))/(MAX('08 (ind)'!BH$6:BH$37)-MIN('08 (ind)'!BH$6:BH$37))),ABS(-100+(100*(('08 (ind)'!BH27-MIN('08 (ind)'!BH$6:BH$37))/(MAX('08 (ind)'!BH$6:BH$37)-MIN('08 (ind)'!BH$6:BH$37))))))*BH$42</f>
        <v>1.8551759795982894</v>
      </c>
      <c r="BI29" s="87">
        <f>IF('08 (ind)'!BI$1="si",100*(('08 (ind)'!BI27-MIN('08 (ind)'!BI$6:BI$37))/(MAX('08 (ind)'!BI$6:BI$37)-MIN('08 (ind)'!BI$6:BI$37))),ABS(-100+(100*(('08 (ind)'!BI27-MIN('08 (ind)'!BI$6:BI$37))/(MAX('08 (ind)'!BI$6:BI$37)-MIN('08 (ind)'!BI$6:BI$37))))))*BI$42</f>
        <v>1.079931085474428</v>
      </c>
      <c r="BJ29" s="87">
        <f>IF('08 (ind)'!BJ$1="si",100*(('08 (ind)'!BJ27-MIN('08 (ind)'!BJ$6:BJ$37))/(MAX('08 (ind)'!BJ$6:BJ$37)-MIN('08 (ind)'!BJ$6:BJ$37))),ABS(-100+(100*(('08 (ind)'!BJ27-MIN('08 (ind)'!BJ$6:BJ$37))/(MAX('08 (ind)'!BJ$6:BJ$37)-MIN('08 (ind)'!BJ$6:BJ$37))))))*BJ$42</f>
        <v>2.9820866222745793E-4</v>
      </c>
      <c r="BK29" s="87">
        <f>IF('08 (ind)'!BK$1="si",100*(('08 (ind)'!BK27-MIN('08 (ind)'!BK$6:BK$37))/(MAX('08 (ind)'!BK$6:BK$37)-MIN('08 (ind)'!BK$6:BK$37))),ABS(-100+(100*(('08 (ind)'!BK27-MIN('08 (ind)'!BK$6:BK$37))/(MAX('08 (ind)'!BK$6:BK$37)-MIN('08 (ind)'!BK$6:BK$37))))))*BK$42</f>
        <v>0.55949922429861199</v>
      </c>
      <c r="BL29" s="87">
        <f>IF('08 (ind)'!BL$1="si",100*(('08 (ind)'!BL27-MIN('08 (ind)'!BL$6:BL$37))/(MAX('08 (ind)'!BL$6:BL$37)-MIN('08 (ind)'!BL$6:BL$37))),ABS(-100+(100*(('08 (ind)'!BL27-MIN('08 (ind)'!BL$6:BL$37))/(MAX('08 (ind)'!BL$6:BL$37)-MIN('08 (ind)'!BL$6:BL$37))))))*BL$42</f>
        <v>0.67323847153921756</v>
      </c>
      <c r="BM29" s="87">
        <f>IF('08 (ind)'!BM$1="si",100*(('08 (ind)'!BM27-MIN('08 (ind)'!BM$6:BM$37))/(MAX('08 (ind)'!BM$6:BM$37)-MIN('08 (ind)'!BM$6:BM$37))),ABS(-100+(100*(('08 (ind)'!BM27-MIN('08 (ind)'!BM$6:BM$37))/(MAX('08 (ind)'!BM$6:BM$37)-MIN('08 (ind)'!BM$6:BM$37))))))*BM$42</f>
        <v>1.2893220035302448</v>
      </c>
      <c r="BN29" s="87">
        <f>IF('08 (ind)'!BN$1="si",100*(('08 (ind)'!BN27-MIN('08 (ind)'!BN$6:BN$37))/(MAX('08 (ind)'!BN$6:BN$37)-MIN('08 (ind)'!BN$6:BN$37))),ABS(-100+(100*(('08 (ind)'!BN27-MIN('08 (ind)'!BN$6:BN$37))/(MAX('08 (ind)'!BN$6:BN$37)-MIN('08 (ind)'!BN$6:BN$37))))))*BN$42</f>
        <v>1.2283905038270231</v>
      </c>
      <c r="BO29" s="87">
        <f>IF('08 (ind)'!BO$1="si",100*(('08 (ind)'!BO27-MIN('08 (ind)'!BO$6:BO$37))/(MAX('08 (ind)'!BO$6:BO$37)-MIN('08 (ind)'!BO$6:BO$37))),ABS(-100+(100*(('08 (ind)'!BO27-MIN('08 (ind)'!BO$6:BO$37))/(MAX('08 (ind)'!BO$6:BO$37)-MIN('08 (ind)'!BO$6:BO$37))))))*BO$42</f>
        <v>0.65126188874530466</v>
      </c>
      <c r="BP29" s="87">
        <f>IF('08 (ind)'!BP$1="si",100*(('08 (ind)'!BP27-MIN('08 (ind)'!BP$6:BP$37))/(MAX('08 (ind)'!BP$6:BP$37)-MIN('08 (ind)'!BP$6:BP$37))),ABS(-100+(100*(('08 (ind)'!BP27-MIN('08 (ind)'!BP$6:BP$37))/(MAX('08 (ind)'!BP$6:BP$37)-MIN('08 (ind)'!BP$6:BP$37))))))*BP$42</f>
        <v>1.1951866196675562</v>
      </c>
      <c r="BQ29" s="87">
        <f>IF('08 (ind)'!BQ$1="si",100*(('08 (ind)'!BQ27-MIN('08 (ind)'!BQ$6:BQ$37))/(MAX('08 (ind)'!BQ$6:BQ$37)-MIN('08 (ind)'!BQ$6:BQ$37))),ABS(-100+(100*(('08 (ind)'!BQ27-MIN('08 (ind)'!BQ$6:BQ$37))/(MAX('08 (ind)'!BQ$6:BQ$37)-MIN('08 (ind)'!BQ$6:BQ$37))))))*BQ$42</f>
        <v>1.8699989717621459</v>
      </c>
      <c r="BR29" s="87">
        <f>IF('08 (ind)'!BR$1="si",100*(('08 (ind)'!BR27-MIN('08 (ind)'!BR$6:BR$37))/(MAX('08 (ind)'!BR$6:BR$37)-MIN('08 (ind)'!BR$6:BR$37))),ABS(-100+(100*(('08 (ind)'!BR27-MIN('08 (ind)'!BR$6:BR$37))/(MAX('08 (ind)'!BR$6:BR$37)-MIN('08 (ind)'!BR$6:BR$37))))))*BR$42</f>
        <v>0.7093744223386188</v>
      </c>
      <c r="BS29" s="87">
        <f>IF('08 (ind)'!BS$1="si",100*(('08 (ind)'!BS27-MIN('08 (ind)'!BS$6:BS$37))/(MAX('08 (ind)'!BS$6:BS$37)-MIN('08 (ind)'!BS$6:BS$37))),ABS(-100+(100*(('08 (ind)'!BS27-MIN('08 (ind)'!BS$6:BS$37))/(MAX('08 (ind)'!BS$6:BS$37)-MIN('08 (ind)'!BS$6:BS$37))))))*BS$42</f>
        <v>1.9071085412484701</v>
      </c>
      <c r="BT29" s="75">
        <f>IF('08 (ind)'!BT$1="si",100*(('08 (ind)'!BT27-MIN('08 (ind)'!BT$6:BT$37))/(MAX('08 (ind)'!BT$6:BT$37)-MIN('08 (ind)'!BT$6:BT$37))),ABS(-100+(100*(('08 (ind)'!BT27-MIN('08 (ind)'!BT$6:BT$37))/(MAX('08 (ind)'!BR$6:BR$37)-MIN('08 (ind)'!BT$6:BT$37))))))*BT$42</f>
        <v>5.1969454313476957</v>
      </c>
      <c r="BU29" s="87">
        <f>IF('08 (ind)'!BU$1="si",100*(('08 (ind)'!BU27-MIN('08 (ind)'!BU$6:BU$37))/(MAX('08 (ind)'!BU$6:BU$37)-MIN('08 (ind)'!BU$6:BU$37))),ABS(-100+(100*(('08 (ind)'!BU27-MIN('08 (ind)'!BU$6:BU$37))/(MAX('08 (ind)'!BU$6:BU$37)-MIN('08 (ind)'!BU$6:BU$37))))))*BU$42</f>
        <v>4.2950469874871091</v>
      </c>
      <c r="BV29" s="87">
        <f>IF('08 (ind)'!BV$1="si",100*(('08 (ind)'!BV27-MIN('08 (ind)'!BV$6:BV$37))/(MAX('08 (ind)'!BV$6:BV$37)-MIN('08 (ind)'!BV$6:BV$37))),ABS(-100+(100*(('08 (ind)'!BV27-MIN('08 (ind)'!BV$6:BV$37))/(MAX('08 (ind)'!BV$6:BV$37)-MIN('08 (ind)'!BV$6:BV$37))))))*BV$42</f>
        <v>2.0818760875024798</v>
      </c>
      <c r="BW29" s="87">
        <f>IF('08 (ind)'!BW$1="si",100*(('08 (ind)'!BW27-MIN('08 (ind)'!BW$6:BW$37))/(MAX('08 (ind)'!BW$6:BW$37)-MIN('08 (ind)'!BW$6:BW$37))),ABS(-100+(100*(('08 (ind)'!BW27-MIN('08 (ind)'!BW$6:BW$37))/(MAX('08 (ind)'!BW$6:BW$37)-MIN('08 (ind)'!BW$6:BW$37))))))*BW$42</f>
        <v>3.1241854284271064</v>
      </c>
      <c r="BX29" s="87">
        <f>IF('08 (ind)'!BX$1="si",100*(('08 (ind)'!BX27-MIN('08 (ind)'!BX$6:BX$37))/(MAX('08 (ind)'!BX$6:BX$37)-MIN('08 (ind)'!BX$6:BX$37))),ABS(-100+(100*(('08 (ind)'!BX27-MIN('08 (ind)'!BX$6:BX$37))/(MAX('08 (ind)'!BX$6:BX$37)-MIN('08 (ind)'!BX$6:BX$37))))))*BX$42</f>
        <v>4.1361006691660487</v>
      </c>
      <c r="BY29" s="87">
        <f>IF('08 (ind)'!BY$1="si",100*(('08 (ind)'!BY27-MIN('08 (ind)'!BY$6:BY$37))/(MAX('08 (ind)'!BY$6:BY$37)-MIN('08 (ind)'!BY$6:BY$37))),ABS(-100+(100*(('08 (ind)'!BY27-MIN('08 (ind)'!BY$6:BY$37))/(MAX('08 (ind)'!BY$6:BY$37)-MIN('08 (ind)'!BY$6:BY$37))))))*BY$42</f>
        <v>0.93045003698401973</v>
      </c>
      <c r="BZ29" s="87">
        <f>IF('08 (ind)'!BZ$1="si",100*(('08 (ind)'!BZ27-MIN('08 (ind)'!BZ$6:BZ$37))/(MAX('08 (ind)'!BZ$6:BZ$37)-MIN('08 (ind)'!BZ$6:BZ$37))),ABS(-100+(100*(('08 (ind)'!BZ27-MIN('08 (ind)'!BZ$6:BZ$37))/(MAX('08 (ind)'!BZ$6:BZ$37)-MIN('08 (ind)'!BZ$6:BZ$37))))))*BZ$42</f>
        <v>15.560229672819478</v>
      </c>
      <c r="CA29" s="87">
        <f>IF('08 (ind)'!CA$1="si",100*(('08 (ind)'!CA27-MIN('08 (ind)'!CA$6:CA$37))/(MAX('08 (ind)'!CA$6:CA$37)-MIN('08 (ind)'!CA$6:CA$37))),ABS(-100+(100*(('08 (ind)'!CA27-MIN('08 (ind)'!CA$6:CA$37))/(MAX('08 (ind)'!CA$6:CA$37)-MIN('08 (ind)'!CA$6:CA$37))))))*CA$42</f>
        <v>3.471699827001427</v>
      </c>
      <c r="CB29" s="87">
        <f>IF('08 (ind)'!CB$1="si",100*(('08 (ind)'!CB27-MIN('08 (ind)'!CB$6:CB$37))/(MAX('08 (ind)'!CB$6:CB$37)-MIN('08 (ind)'!CB$6:CB$37))),ABS(-100+(100*(('08 (ind)'!CB27-MIN('08 (ind)'!CB$6:CB$37))/(MAX('08 (ind)'!CB$6:CB$37)-MIN('08 (ind)'!CB$6:CB$37))))))*CB$42</f>
        <v>4.1741203265021696</v>
      </c>
      <c r="CC29" s="87">
        <f>IF('08 (ind)'!CC$1="si",100*(('08 (ind)'!CC27-MIN('08 (ind)'!CC$6:CC$37))/(MAX('08 (ind)'!CC$6:CC$37)-MIN('08 (ind)'!CC$6:CC$37))),ABS(-100+(100*(('08 (ind)'!CC27-MIN('08 (ind)'!CC$6:CC$37))/(MAX('08 (ind)'!CC$6:CC$37)-MIN('08 (ind)'!CC$6:CC$37))))))*CC$42</f>
        <v>8.1332605287930733</v>
      </c>
      <c r="CD29" s="87">
        <f>IF('08 (ind)'!CD$1="si",100*(('08 (ind)'!CD27-MIN('08 (ind)'!CD$6:CD$37))/(MAX('08 (ind)'!CD$6:CD$37)-MIN('08 (ind)'!CD$6:CD$37))),ABS(-100+(100*(('08 (ind)'!CD27-MIN('08 (ind)'!CD$6:CD$37))/(MAX('08 (ind)'!CD$6:CD$37)-MIN('08 (ind)'!CD$6:CD$37))))))*CD$42</f>
        <v>2.069494515400272E-2</v>
      </c>
      <c r="CE29" s="87">
        <f>IF('08 (ind)'!CE$1="si",100*(('08 (ind)'!CE27-MIN('08 (ind)'!CE$6:CE$37))/(MAX('08 (ind)'!CE$6:CE$37)-MIN('08 (ind)'!CE$6:CE$37))),ABS(-100+(100*(('08 (ind)'!CE27-MIN('08 (ind)'!CE$6:CE$37))/(MAX('08 (ind)'!CE$6:CE$37)-MIN('08 (ind)'!CE$6:CE$37))))))*CE$42</f>
        <v>1.1405845394853389</v>
      </c>
      <c r="CF29" s="87">
        <f>IF('08 (ind)'!CF$1="si",100*(('08 (ind)'!CF27-MIN('08 (ind)'!CF$6:CF$37))/(MAX('08 (ind)'!CF$6:CF$37)-MIN('08 (ind)'!CF$6:CF$37))),ABS(-100+(100*(('08 (ind)'!CF27-MIN('08 (ind)'!CF$6:CF$37))/(MAX('08 (ind)'!CF$6:CF$37)-MIN('08 (ind)'!CF$6:CF$37))))))*CF$42</f>
        <v>5.3003820300930027</v>
      </c>
      <c r="CG29" s="87">
        <f>IF('08 (ind)'!CG$1="si",100*(('08 (ind)'!CG27-MIN('08 (ind)'!CG$6:CG$37))/(MAX('08 (ind)'!CG$6:CG$37)-MIN('08 (ind)'!CG$6:CG$37))),ABS(-100+(100*(('08 (ind)'!CG27-MIN('08 (ind)'!CG$6:CG$37))/(MAX('08 (ind)'!CG$6:CG$37)-MIN('08 (ind)'!CG$6:CG$37))))))*CG$42</f>
        <v>5.0510415538735369</v>
      </c>
      <c r="CH29" s="87">
        <f>IF('08 (ind)'!CH$1="si",100*(('08 (ind)'!CH27-MIN('08 (ind)'!CH$6:CH$37))/(MAX('08 (ind)'!CH$6:CH$37)-MIN('08 (ind)'!CH$6:CH$37))),ABS(-100+(100*(('08 (ind)'!CH27-MIN('08 (ind)'!CH$6:CH$37))/(MAX('08 (ind)'!CH$6:CH$37)-MIN('08 (ind)'!CH$6:CH$37))))))*CH$42</f>
        <v>1.7315321396336705</v>
      </c>
      <c r="CI29" s="87">
        <f>IF('08 (ind)'!CI$1="si",100*(('08 (ind)'!CI27-MIN('08 (ind)'!CI$6:CI$37))/(MAX('08 (ind)'!CI$6:CI$37)-MIN('08 (ind)'!CI$6:CI$37))),ABS(-100+(100*(('08 (ind)'!CI27-MIN('08 (ind)'!CI$6:CI$37))/(MAX('08 (ind)'!CI$6:CI$37)-MIN('08 (ind)'!CI$6:CI$37))))))*CI$42</f>
        <v>4.260283770458579</v>
      </c>
      <c r="CJ29" s="87">
        <f>IF('08 (ind)'!CJ$1="si",100*(('08 (ind)'!CJ27-MIN('08 (ind)'!CJ$6:CJ$37))/(MAX('08 (ind)'!CJ$6:CJ$37)-MIN('08 (ind)'!CJ$6:CJ$37))),ABS(-100+(100*(('08 (ind)'!CJ27-MIN('08 (ind)'!CJ$6:CJ$37))/(MAX('08 (ind)'!CJ$6:CJ$37)-MIN('08 (ind)'!CJ$6:CJ$37))))))*CJ$42</f>
        <v>9.0834697217675959</v>
      </c>
      <c r="CK29" s="87">
        <f>IF('08 (ind)'!CK$1="si",100*(('08 (ind)'!CK27-MIN('08 (ind)'!CK$6:CK$37))/(MAX('08 (ind)'!CK$6:CK$37)-MIN('08 (ind)'!CK$6:CK$37))),ABS(-100+(100*(('08 (ind)'!CK27-MIN('08 (ind)'!CK$6:CK$37))/(MAX('08 (ind)'!CK$6:CK$37)-MIN('08 (ind)'!CK$6:CK$37))))))*CK$42</f>
        <v>13.024283518605774</v>
      </c>
      <c r="CL29" s="87">
        <f>IF('08 (ind)'!CL$1="si",100*(('08 (ind)'!CL27-MIN('08 (ind)'!CL$6:CL$37))/(MAX('08 (ind)'!CL$6:CL$37)-MIN('08 (ind)'!CL$6:CL$37))),ABS(-100+(100*(('08 (ind)'!CL27-MIN('08 (ind)'!CL$6:CL$37))/(MAX('08 (ind)'!CL$6:CL$37)-MIN('08 (ind)'!CL$6:CL$37))))))*CL$42</f>
        <v>8.7442821191207649</v>
      </c>
      <c r="CM29" s="87">
        <f>IF('08 (ind)'!CM$1="si",100*(('08 (ind)'!CM27-MIN('08 (ind)'!CM$6:CM$37))/(MAX('08 (ind)'!CM$6:CM$37)-MIN('08 (ind)'!CM$6:CM$37))),ABS(-100+(100*(('08 (ind)'!CM27-MIN('08 (ind)'!CM$6:CM$37))/(MAX('08 (ind)'!CM$6:CM$37)-MIN('08 (ind)'!CM$6:CM$37))))))*CM$42</f>
        <v>8.0329492007887637</v>
      </c>
    </row>
    <row r="30" spans="1:91">
      <c r="A30" s="18" t="s">
        <v>227</v>
      </c>
      <c r="B30" s="87">
        <f>IF('08 (ind)'!B$1="si",100*(('08 (ind)'!B28-MIN('08 (ind)'!B$6:B$37))/(MAX('08 (ind)'!B$6:B$37)-MIN('08 (ind)'!B$6:B$37))),ABS(-100+(100*(('08 (ind)'!B28-MIN('08 (ind)'!B$6:B$37))/(MAX('08 (ind)'!B$6:B$37)-MIN('08 (ind)'!B$6:B$37))))))</f>
        <v>4.330637739695165</v>
      </c>
      <c r="C30" s="87">
        <f>IF('08 (ind)'!C$1="si",100*(('08 (ind)'!C28-MIN('08 (ind)'!C$6:C$37))/(MAX('08 (ind)'!C$6:C$37)-MIN('08 (ind)'!C$6:C$37))),ABS(-100+(100*(('08 (ind)'!C28-MIN('08 (ind)'!C$6:C$37))/(MAX('08 (ind)'!C$6:C$37)-MIN('08 (ind)'!C$6:C$37))))))</f>
        <v>34.0725953777577</v>
      </c>
      <c r="D30" s="87">
        <f>IF('08 (ind)'!D$1="si",100*(('08 (ind)'!D28-MIN('08 (ind)'!D$6:D$37))/(MAX('08 (ind)'!D$6:D$37)-MIN('08 (ind)'!D$6:D$37))),ABS(-100+(100*(('08 (ind)'!D28-MIN('08 (ind)'!D$6:D$37))/(MAX('08 (ind)'!D$6:D$37)-MIN('08 (ind)'!D$6:D$37))))))*D$42</f>
        <v>5.9181124081071488</v>
      </c>
      <c r="E30" s="87">
        <f>IF('08 (ind)'!E$1="si",100*(('08 (ind)'!E28-MIN('08 (ind)'!E$6:E$37))/(MAX('08 (ind)'!E$6:E$37)-MIN('08 (ind)'!E$6:E$37))),ABS(-100+(100*(('08 (ind)'!E28-MIN('08 (ind)'!E$6:E$37))/(MAX('08 (ind)'!E$6:E$37)-MIN('08 (ind)'!E$6:E$37))))))*E$42</f>
        <v>5.7106428437244121</v>
      </c>
      <c r="F30" s="87">
        <f>IF('10 (ind)'!F$1="si",100*(('10 (ind)'!F28-MIN('10 (ind)'!F$6:F$37))/(MAX('10 (ind)'!F$6:F$37)-MIN('10 (ind)'!F$6:F$37))),ABS(-100+(100*(('10 (ind)'!F28-MIN('10 (ind)'!F$6:F$37))/(MAX('10 (ind)'!F$6:F$37)-MIN('10 (ind)'!F$6:F$37))))))*F$42</f>
        <v>6.5331928345626977</v>
      </c>
      <c r="G30" s="87">
        <f>IF('10 (ind)'!G$1="si",100*(('10 (ind)'!G28-MIN('10 (ind)'!G$6:G$37))/(MAX('10 (ind)'!G$6:G$37)-MIN('10 (ind)'!G$6:G$37))),ABS(-100+(100*(('10 (ind)'!G28-MIN('10 (ind)'!G$6:G$37))/(MAX('10 (ind)'!G$6:G$37)-MIN('10 (ind)'!G$6:G$37))))))*G$42</f>
        <v>0.97783572359843463</v>
      </c>
      <c r="H30" s="87">
        <f>IF('10 (ind)'!H$1="si",100*(('10 (ind)'!H28-MIN('10 (ind)'!H$6:H$37))/(MAX('10 (ind)'!H$6:H$37)-MIN('10 (ind)'!H$6:H$37))),ABS(-100+(100*(('10 (ind)'!H28-MIN('10 (ind)'!H$6:H$37))/(MAX('10 (ind)'!H$6:H$37)-MIN('10 (ind)'!H$6:H$37))))))*H$42</f>
        <v>1.7455621301775155</v>
      </c>
      <c r="I30" s="87">
        <f>IF('10 (ind)'!I$1="si",100*(('10 (ind)'!I28-MIN('10 (ind)'!I$6:I$37))/(MAX('10 (ind)'!I$6:I$37)-MIN('10 (ind)'!I$6:I$37))),ABS(-100+(100*(('10 (ind)'!I28-MIN('10 (ind)'!I$6:I$37))/(MAX('10 (ind)'!I$6:I$37)-MIN('10 (ind)'!I$6:I$37))))))*I$42</f>
        <v>2.0192307692307696</v>
      </c>
      <c r="J30" s="87">
        <f>IF('08 (ind)'!J$1="si",100*(('08 (ind)'!J28-MIN('08 (ind)'!J$6:J$37))/(MAX('08 (ind)'!J$6:J$37)-MIN('08 (ind)'!J$6:J$37))),ABS(-100+(100*(('08 (ind)'!J28-MIN('08 (ind)'!J$6:J$37))/(MAX('08 (ind)'!J$6:J$37)-MIN('08 (ind)'!J$6:J$37))))))*J$42</f>
        <v>0.79618327705319258</v>
      </c>
      <c r="K30" s="87">
        <f>IF('08 (ind)'!K$1="si",100*(('08 (ind)'!K28-MIN('08 (ind)'!K$6:K$37))/(MAX('08 (ind)'!K$6:K$37)-MIN('08 (ind)'!K$6:K$37))),ABS(-100+(100*(('08 (ind)'!K28-MIN('08 (ind)'!K$6:K$37))/(MAX('08 (ind)'!K$6:K$37)-MIN('08 (ind)'!K$6:K$37))))))*K$42</f>
        <v>12.633865692374853</v>
      </c>
      <c r="L30" s="87">
        <f>IF('08 (ind)'!L$1="si",100*(('08 (ind)'!L28-MIN('08 (ind)'!L$6:L$37))/(MAX('08 (ind)'!L$6:L$37)-MIN('08 (ind)'!L$6:L$37))),ABS(-100+(100*(('08 (ind)'!L28-MIN('08 (ind)'!L$6:L$37))/(MAX('08 (ind)'!L$6:L$37)-MIN('08 (ind)'!L$6:L$37))))))*L$42</f>
        <v>6.7905145134636617</v>
      </c>
      <c r="M30" s="87">
        <f>IF('08 (ind)'!M$1="si",100*(('08 (ind)'!M28-MIN('08 (ind)'!M$6:M$37))/(MAX('08 (ind)'!M$6:M$37)-MIN('08 (ind)'!M$6:M$37))),ABS(-100+(100*(('08 (ind)'!M28-MIN('08 (ind)'!M$6:M$37))/(MAX('08 (ind)'!M$6:M$37)-MIN('08 (ind)'!M$6:M$37))))))*M$42</f>
        <v>6.19714833935767E-3</v>
      </c>
      <c r="N30" s="87">
        <f>IF('08 (ind)'!N$1="si",100*(('08 (ind)'!N28-MIN('08 (ind)'!N$6:N$37))/(MAX('08 (ind)'!N$6:N$37)-MIN('08 (ind)'!N$6:N$37))),ABS(-100+(100*(('08 (ind)'!N28-MIN('08 (ind)'!N$6:N$37))/(MAX('08 (ind)'!N$6:N$37)-MIN('08 (ind)'!N$6:N$37))))))*N$42</f>
        <v>13.049719431032234</v>
      </c>
      <c r="O30" s="87">
        <f>IF('08 (ind)'!O$1="si",100*(('08 (ind)'!O28-MIN('08 (ind)'!O$6:O$37))/(MAX('08 (ind)'!O$6:O$37)-MIN('08 (ind)'!O$6:O$37))),ABS(-100+(100*(('08 (ind)'!O28-MIN('08 (ind)'!O$6:O$37))/(MAX('08 (ind)'!O$6:O$37)-MIN('08 (ind)'!O$6:O$37))))))*O$42</f>
        <v>8.3861618027843985</v>
      </c>
      <c r="P30" s="87">
        <f>IF('08 (ind)'!P$1="si",100*(('08 (ind)'!P28-MIN('08 (ind)'!P$6:P$37))/(MAX('08 (ind)'!P$6:P$37)-MIN('08 (ind)'!P$6:P$37))),ABS(-100+(100*(('08 (ind)'!P28-MIN('08 (ind)'!P$6:P$37))/(MAX('08 (ind)'!P$6:P$37)-MIN('08 (ind)'!P$6:P$37))))))*P$42</f>
        <v>1.2460023062659114</v>
      </c>
      <c r="Q30" s="87">
        <f>IF('08 (ind)'!Q$1="si",100*(('08 (ind)'!Q28-MIN('08 (ind)'!Q$6:Q$37))/(MAX('08 (ind)'!Q$6:Q$37)-MIN('08 (ind)'!Q$6:Q$37))),ABS(-100+(100*(('08 (ind)'!Q28-MIN('08 (ind)'!Q$6:Q$37))/(MAX('08 (ind)'!Q$6:Q$37)-MIN('08 (ind)'!Q$6:Q$37))))))*Q$42</f>
        <v>0</v>
      </c>
      <c r="R30" s="87">
        <f>IF('08 (ind)'!R$1="si",100*(('08 (ind)'!R28-MIN('08 (ind)'!R$6:R$37))/(MAX('08 (ind)'!R$6:R$37)-MIN('08 (ind)'!R$6:R$37))),ABS(-100+(100*(('08 (ind)'!R28-MIN('08 (ind)'!R$6:R$37))/(MAX('08 (ind)'!R$6:R$37)-MIN('08 (ind)'!R$6:R$37))))))*R$42</f>
        <v>1.5091761773193412E-2</v>
      </c>
      <c r="S30" s="75">
        <f>ABS(ABS(('08 (ind)'!S28-((MAX('08 (ind)'!S$6:S$37)+MIN('08 (ind)'!S$6:S$37))/2))/(((MAX('08 (ind)'!S$6:S$37)+MIN('08 (ind)'!S$6:S$37))/2)-MAX('08 (ind)'!S$6:S$37))*100)-100)*S$42</f>
        <v>0.39747218434154064</v>
      </c>
      <c r="T30" s="87">
        <f>IF('08 (ind)'!T$1="si",100*(('08 (ind)'!T28-MIN('08 (ind)'!T$6:T$37))/(MAX('08 (ind)'!T$6:T$37)-MIN('08 (ind)'!T$6:T$37))),ABS(-100+(100*(('08 (ind)'!T28-MIN('08 (ind)'!T$6:T$37))/(MAX('08 (ind)'!T$6:T$37)-MIN('08 (ind)'!T$6:T$37))))))*T$42</f>
        <v>1.7343152146830469</v>
      </c>
      <c r="U30" s="87">
        <f>IF('08 (ind)'!U$1="si",100*(('08 (ind)'!U28-MIN('08 (ind)'!U$6:U$37))/(MAX('08 (ind)'!U$6:U$37)-MIN('08 (ind)'!U$6:U$37))),ABS(-100+(100*(('08 (ind)'!U28-MIN('08 (ind)'!U$6:U$37))/(MAX('08 (ind)'!U$6:U$37)-MIN('08 (ind)'!U$6:U$37))))))*U$42</f>
        <v>0</v>
      </c>
      <c r="V30" s="87">
        <f>IF('08 (ind)'!V$1="si",100*(('08 (ind)'!V28-MIN('08 (ind)'!V$6:V$37))/(MAX('08 (ind)'!V$6:V$37)-MIN('08 (ind)'!V$6:V$37))),ABS(-100+(100*(('08 (ind)'!V28-MIN('08 (ind)'!V$6:V$37))/(MAX('08 (ind)'!V$6:V$37)-MIN('08 (ind)'!V$6:V$37))))))*V$42</f>
        <v>4.1294791719989075</v>
      </c>
      <c r="W30" s="87">
        <f>IF('08 (ind)'!W$1="si",100*(('08 (ind)'!W28-MIN('08 (ind)'!W$6:W$37))/(MAX('08 (ind)'!W$6:W$37)-MIN('08 (ind)'!W$6:W$37))),ABS(-100+(100*(('08 (ind)'!W28-MIN('08 (ind)'!W$6:W$37))/(MAX('08 (ind)'!W$6:W$37)-MIN('08 (ind)'!W$6:W$37))))))*W$42</f>
        <v>9.6520759636716082</v>
      </c>
      <c r="X30" s="87">
        <f>IF('08 (ind)'!X$1="si",100*(('08 (ind)'!X28-MIN('08 (ind)'!X$6:X$37))/(MAX('08 (ind)'!X$6:X$37)-MIN('08 (ind)'!X$6:X$37))),ABS(-100+(100*(('08 (ind)'!X28-MIN('08 (ind)'!X$6:X$37))/(MAX('08 (ind)'!X$6:X$37)-MIN('08 (ind)'!X$6:X$37))))))*X$42</f>
        <v>7.363980503226963</v>
      </c>
      <c r="Y30" s="87">
        <f>IF('08 (ind)'!Y$1="si",100*(('08 (ind)'!Y28-MIN('08 (ind)'!Y$6:Y$37))/(MAX('08 (ind)'!Y$6:Y$37)-MIN('08 (ind)'!Y$6:Y$37))),ABS(-100+(100*(('08 (ind)'!Y28-MIN('08 (ind)'!Y$6:Y$37))/(MAX('08 (ind)'!Y$6:Y$37)-MIN('08 (ind)'!Y$6:Y$37))))))*Y$42</f>
        <v>7.1060858885843299</v>
      </c>
      <c r="Z30" s="87">
        <f>IF('08 (ind)'!Z$1="si",100*(('08 (ind)'!Z28-MIN('08 (ind)'!Z$6:Z$37))/(MAX('08 (ind)'!Z$6:Z$37)-MIN('08 (ind)'!Z$6:Z$37))),ABS(-100+(100*(('08 (ind)'!Z28-MIN('08 (ind)'!Z$6:Z$37))/(MAX('08 (ind)'!Z$6:Z$37)-MIN('08 (ind)'!Z$6:Z$37))))))*Z$42</f>
        <v>3.1592546145413025</v>
      </c>
      <c r="AA30" s="87">
        <f>IF('08 (ind)'!AA$1="si",100*(('08 (ind)'!AA28-MIN('08 (ind)'!AA$6:AA$37))/(MAX('08 (ind)'!AA$6:AA$37)-MIN('08 (ind)'!AA$6:AA$37))),ABS(-100+(100*(('08 (ind)'!AA28-MIN('08 (ind)'!AA$6:AA$37))/(MAX('08 (ind)'!AA$6:AA$37)-MIN('08 (ind)'!AA$6:AA$37))))))*AA$42</f>
        <v>8.6873286336329993</v>
      </c>
      <c r="AB30" s="87">
        <f>IF('08 (ind)'!AB$1="si",100*(('08 (ind)'!AB28-MIN('08 (ind)'!AB$6:AB$37))/(MAX('08 (ind)'!AB$6:AB$37)-MIN('08 (ind)'!AB$6:AB$37))),ABS(-100+(100*(('08 (ind)'!AB28-MIN('08 (ind)'!AB$6:AB$37))/(MAX('08 (ind)'!AB$6:AB$37)-MIN('08 (ind)'!AB$6:AB$37))))))*AB$42</f>
        <v>1.1750241933391119</v>
      </c>
      <c r="AC30" s="87">
        <f>IF('08 (ind)'!AC$1="si",100*(('08 (ind)'!AC28-MIN('08 (ind)'!AC$6:AC$37))/(MAX('08 (ind)'!AC$6:AC$37)-MIN('08 (ind)'!AC$6:AC$37))),ABS(-100+(100*(('08 (ind)'!AC28-MIN('08 (ind)'!AC$6:AC$37))/(MAX('08 (ind)'!AC$6:AC$37)-MIN('08 (ind)'!AC$6:AC$37))))))*AC$42</f>
        <v>9.0565898399856071</v>
      </c>
      <c r="AD30" s="87">
        <f>IF('08 (ind)'!AD$1="si",100*(('08 (ind)'!AD28-MIN('08 (ind)'!AD$6:AD$37))/(MAX('08 (ind)'!AD$6:AD$37)-MIN('08 (ind)'!AD$6:AD$37))),ABS(-100+(100*(('08 (ind)'!AD28-MIN('08 (ind)'!AD$6:AD$37))/(MAX('08 (ind)'!AD$6:AD$37)-MIN('08 (ind)'!AD$6:AD$37))))))*AD$42</f>
        <v>2.4123215481947398</v>
      </c>
      <c r="AE30" s="87">
        <f>IF('08 (ind)'!AE$1="si",100*(('08 (ind)'!AE28-MIN('08 (ind)'!AE$6:AE$37))/(MAX('08 (ind)'!AE$6:AE$37)-MIN('08 (ind)'!AE$6:AE$37))),ABS(-100+(100*(('08 (ind)'!AE28-MIN('08 (ind)'!AE$6:AE$37))/(MAX('08 (ind)'!AE$6:AE$37)-MIN('08 (ind)'!AE$6:AE$37))))))*AE$42</f>
        <v>3.1182738202814781</v>
      </c>
      <c r="AF30" s="87">
        <f>IF('08 (ind)'!AF$1="si",100*(('08 (ind)'!AF28-MIN('08 (ind)'!AF$6:AF$37))/(MAX('08 (ind)'!AF$6:AF$37)-MIN('08 (ind)'!AF$6:AF$37))),ABS(-100+(100*(('08 (ind)'!AF28-MIN('08 (ind)'!AF$6:AF$37))/(MAX('08 (ind)'!AF$6:AF$37)-MIN('08 (ind)'!AF$6:AF$37))))))*AF$42</f>
        <v>5.8883849435231905</v>
      </c>
      <c r="AG30" s="87">
        <f>IF('08 (ind)'!AG$1="si",100*(('08 (ind)'!AG28-MIN('08 (ind)'!AG$6:AG$37))/(MAX('08 (ind)'!AG$6:AG$37)-MIN('08 (ind)'!AG$6:AG$37))),ABS(-100+(100*(('08 (ind)'!AG28-MIN('08 (ind)'!AG$6:AG$37))/(MAX('08 (ind)'!AG$6:AG$37)-MIN('08 (ind)'!AG$6:AG$37))))))*AG$42</f>
        <v>1.7397041864353002</v>
      </c>
      <c r="AH30" s="87">
        <f>IF('08 (ind)'!AH$1="si",100*(('08 (ind)'!AH28-MIN('08 (ind)'!AH$6:AH$37))/(MAX('08 (ind)'!AH$6:AH$37)-MIN('08 (ind)'!AH$6:AH$37))),ABS(-100+(100*(('08 (ind)'!AH28-MIN('08 (ind)'!AH$6:AH$37))/(MAX('08 (ind)'!AH$6:AH$37)-MIN('08 (ind)'!AH$6:AH$37))))))*AH$42</f>
        <v>1.1968424010473042</v>
      </c>
      <c r="AI30" s="87">
        <f>IF('08 (ind)'!AI$1="si",100*(('08 (ind)'!AI28-MIN('08 (ind)'!AI$6:AI$37))/(MAX('08 (ind)'!AI$6:AI$37)-MIN('08 (ind)'!AI$6:AI$37))),ABS(-100+(100*(('08 (ind)'!AI28-MIN('08 (ind)'!AI$6:AI$37))/(MAX('08 (ind)'!AI$6:AI$37)-MIN('08 (ind)'!AI$6:AI$37))))))*AI$42</f>
        <v>0.11122015885013288</v>
      </c>
      <c r="AJ30" s="87">
        <f>IF('08 (ind)'!AJ$1="si",100*(('08 (ind)'!AJ28-MIN('08 (ind)'!AJ$6:AJ$37))/(MAX('08 (ind)'!AJ$6:AJ$37)-MIN('08 (ind)'!AJ$6:AJ$37))),ABS(-100+(100*(('08 (ind)'!AJ28-MIN('08 (ind)'!AJ$6:AJ$37))/(MAX('08 (ind)'!AJ$6:AJ$37)-MIN('08 (ind)'!AJ$6:AJ$37))))))*AJ$42</f>
        <v>6.1910935380304224</v>
      </c>
      <c r="AK30" s="87">
        <f>IF('08 (ind)'!AK$1="si",100*(('08 (ind)'!AK28-MIN('08 (ind)'!AK$6:AK$37))/(MAX('08 (ind)'!AK$6:AK$37)-MIN('08 (ind)'!AK$6:AK$37))),ABS(-100+(100*(('08 (ind)'!AK28-MIN('08 (ind)'!AK$6:AK$37))/(MAX('08 (ind)'!AK$6:AK$37)-MIN('08 (ind)'!AK$6:AK$37))))))*AK$42</f>
        <v>0.30543514915962522</v>
      </c>
      <c r="AL30" s="87">
        <f>IF('08 (ind)'!AL$1="si",100*(('08 (ind)'!AL28-MIN('08 (ind)'!AL$6:AL$37))/(MAX('08 (ind)'!AL$6:AL$37)-MIN('08 (ind)'!AL$6:AL$37))),ABS(-100+(100*(('08 (ind)'!AL28-MIN('08 (ind)'!AL$6:AL$37))/(MAX('08 (ind)'!AL$6:AL$37)-MIN('08 (ind)'!AL$6:AL$37))))))*AL$42</f>
        <v>3.6820596993209964</v>
      </c>
      <c r="AM30" s="87">
        <f>IF('08 (ind)'!AM$1="si",100*(('08 (ind)'!AM28-MIN('08 (ind)'!AM$6:AM$37))/(MAX('08 (ind)'!AM$6:AM$37)-MIN('08 (ind)'!AM$6:AM$37))),ABS(-100+(100*(('08 (ind)'!AM28-MIN('08 (ind)'!AM$6:AM$37))/(MAX('08 (ind)'!AM$6:AM$37)-MIN('08 (ind)'!AM$6:AM$37))))))*AM$42</f>
        <v>3.2532737399564167</v>
      </c>
      <c r="AN30" s="87">
        <f>IF('08 (ind)'!AN$1="si",100*(('08 (ind)'!AN28-MIN('08 (ind)'!AN$6:AN$37))/(MAX('08 (ind)'!AN$6:AN$37)-MIN('08 (ind)'!AN$6:AN$37))),ABS(-100+(100*(('08 (ind)'!AN28-MIN('08 (ind)'!AN$6:AN$37))/(MAX('08 (ind)'!AN$6:AN$37)-MIN('08 (ind)'!AN$6:AN$37))))))*AN$42</f>
        <v>11.909784859012744</v>
      </c>
      <c r="AO30" s="87">
        <f>IF('08 (ind)'!AO$1="si",100*(('08 (ind)'!AO28-MIN('08 (ind)'!AO$6:AO$37))/(MAX('08 (ind)'!AO$6:AO$37)-MIN('08 (ind)'!AO$6:AO$37))),ABS(-100+(100*(('08 (ind)'!AO28-MIN('08 (ind)'!AO$6:AO$37))/(MAX('08 (ind)'!AO$6:AO$37)-MIN('08 (ind)'!AO$6:AO$37))))))*AO$42</f>
        <v>9.6425688440619162</v>
      </c>
      <c r="AP30" s="87">
        <f>IF('08 (ind)'!AP$1="si",100*(('08 (ind)'!AP28-MIN('08 (ind)'!AP$6:AP$37))/(MAX('08 (ind)'!AP$6:AP$37)-MIN('08 (ind)'!AP$6:AP$37))),ABS(-100+(100*(('08 (ind)'!AP28-MIN('08 (ind)'!AP$6:AP$37))/(MAX('08 (ind)'!AP$6:AP$37)-MIN('08 (ind)'!AP$6:AP$37))))))*AP$42</f>
        <v>7.6036604375004737</v>
      </c>
      <c r="AQ30" s="87">
        <f>IF('08 (ind)'!AQ$1="si",100*(('08 (ind)'!AQ28-MIN('08 (ind)'!AQ$6:AQ$37))/(MAX('08 (ind)'!AQ$6:AQ$37)-MIN('08 (ind)'!AQ$6:AQ$37))),ABS(-100+(100*(('08 (ind)'!AQ28-MIN('08 (ind)'!AQ$6:AQ$37))/(MAX('08 (ind)'!AQ$6:AQ$37)-MIN('08 (ind)'!AQ$6:AQ$37))))))*AQ$42</f>
        <v>3.2071639263894469</v>
      </c>
      <c r="AR30" s="87">
        <f>IF('08 (ind)'!AR$1="si",100*(('08 (ind)'!AR28-MIN('08 (ind)'!AR$6:AR$37))/(MAX('08 (ind)'!AR$6:AR$37)-MIN('08 (ind)'!AR$6:AR$37))),ABS(-100+(100*(('08 (ind)'!AR28-MIN('08 (ind)'!AR$6:AR$37))/(MAX('08 (ind)'!AR$6:AR$37)-MIN('08 (ind)'!AR$6:AR$37))))))*AR$42</f>
        <v>11.105552776388192</v>
      </c>
      <c r="AS30" s="87">
        <f>IF('08 (ind)'!AS$1="si",100*(('08 (ind)'!AS28-MIN('08 (ind)'!AS$6:AS$37))/(MAX('08 (ind)'!AS$6:AS$37)-MIN('08 (ind)'!AS$6:AS$37))),ABS(-100+(100*(('08 (ind)'!AS28-MIN('08 (ind)'!AS$6:AS$37))/(MAX('08 (ind)'!AS$6:AS$37)-MIN('08 (ind)'!AS$6:AS$37))))))*AS$42</f>
        <v>7.5517758879439709</v>
      </c>
      <c r="AT30" s="87">
        <f>IF('08 (ind)'!AT$1="si",100*(('08 (ind)'!AT28-MIN('08 (ind)'!AT$6:AT$37))/(MAX('08 (ind)'!AT$6:AT$37)-MIN('08 (ind)'!AT$6:AT$37))),ABS(-100+(100*(('08 (ind)'!AT28-MIN('08 (ind)'!AT$6:AT$37))/(MAX('08 (ind)'!AT$6:AT$37)-MIN('08 (ind)'!AT$6:AT$37))))))*AT$42</f>
        <v>0</v>
      </c>
      <c r="AU30" s="87">
        <f>IF('08 (ind)'!AU$1="si",100*(('08 (ind)'!AU28-MIN('08 (ind)'!AU$6:AU$37))/(MAX('08 (ind)'!AU$6:AU$37)-MIN('08 (ind)'!AU$6:AU$37))),ABS(-100+(100*(('08 (ind)'!AU28-MIN('08 (ind)'!AU$6:AU$37))/(MAX('08 (ind)'!AU$6:AU$37)-MIN('08 (ind)'!AU$6:AU$37))))))*AU$42</f>
        <v>10.121107266435983</v>
      </c>
      <c r="AV30" s="87">
        <f>IF('08 (ind)'!AV$1="si",100*(('08 (ind)'!AV28-MIN('08 (ind)'!AV$6:AV$37))/(MAX('08 (ind)'!AV$6:AV$37)-MIN('08 (ind)'!AV$6:AV$37))),ABS(-100+(100*(('08 (ind)'!AV28-MIN('08 (ind)'!AV$6:AV$37))/(MAX('08 (ind)'!AV$6:AV$37)-MIN('08 (ind)'!AV$6:AV$37))))))*AV$42</f>
        <v>18.717504332755631</v>
      </c>
      <c r="AW30" s="87">
        <f>IF('08 (ind)'!AW$1="si",100*(('08 (ind)'!AW28-MIN('08 (ind)'!AW$6:AW$37))/(MAX('08 (ind)'!AW$6:AW$37)-MIN('08 (ind)'!AW$6:AW$37))),ABS(-100+(100*(('08 (ind)'!AW28-MIN('08 (ind)'!AW$6:AW$37))/(MAX('08 (ind)'!AW$6:AW$37)-MIN('08 (ind)'!AW$6:AW$37))))))*AW$42</f>
        <v>9.4526160753678852</v>
      </c>
      <c r="AX30" s="87">
        <f>IF('08 (ind)'!AX$1="si",100*(('08 (ind)'!AX28-MIN('08 (ind)'!AX$6:AX$37))/(MAX('08 (ind)'!AX$6:AX$37)-MIN('08 (ind)'!AX$6:AX$37))),ABS(-100+(100*(('08 (ind)'!AX28-MIN('08 (ind)'!AX$6:AX$37))/(MAX('08 (ind)'!AX$6:AX$37)-MIN('08 (ind)'!AX$6:AX$37))))))*AX$42</f>
        <v>0.73621272297442952</v>
      </c>
      <c r="AY30" s="87">
        <f>IF('08 (ind)'!AY$1="si",100*(('08 (ind)'!AY28-MIN('08 (ind)'!AY$6:AY$37))/(MAX('08 (ind)'!AY$6:AY$37)-MIN('08 (ind)'!AY$6:AY$37))),ABS(-100+(100*(('08 (ind)'!AY28-MIN('08 (ind)'!AY$6:AY$37))/(MAX('08 (ind)'!AY$6:AY$37)-MIN('08 (ind)'!AY$6:AY$37))))))*AY$42</f>
        <v>11.061763027353228</v>
      </c>
      <c r="AZ30" s="87">
        <f>IF('08 (ind)'!AZ$1="si",100*(('08 (ind)'!AZ28-MIN('08 (ind)'!AZ$6:AZ$37))/(MAX('08 (ind)'!AZ$6:AZ$37)-MIN('08 (ind)'!AZ$6:AZ$37))),ABS(-100+(100*(('08 (ind)'!AZ28-MIN('08 (ind)'!AZ$6:AZ$37))/(MAX('08 (ind)'!AZ$6:AZ$37)-MIN('08 (ind)'!AZ$6:AZ$37))))))*AZ$42</f>
        <v>4.7207334134302021</v>
      </c>
      <c r="BA30" s="87">
        <f>IF('08 (ind)'!BA$1="si",100*(('08 (ind)'!BA28-MIN('08 (ind)'!BA$6:BA$37))/(MAX('08 (ind)'!BA$6:BA$37)-MIN('08 (ind)'!BA$6:BA$37))),ABS(-100+(100*(('08 (ind)'!BA28-MIN('08 (ind)'!BA$6:BA$37))/(MAX('08 (ind)'!BA$6:BA$37)-MIN('08 (ind)'!BA$6:BA$37))))))*BA$42</f>
        <v>1.7245451903033973</v>
      </c>
      <c r="BB30" s="87">
        <f>IF('08 (ind)'!BB$1="si",100*(('08 (ind)'!BB28-MIN('08 (ind)'!BB$6:BB$37))/(MAX('08 (ind)'!BB$6:BB$37)-MIN('08 (ind)'!BB$6:BB$37))),ABS(-100+(100*(('08 (ind)'!BB28-MIN('08 (ind)'!BB$6:BB$37))/(MAX('08 (ind)'!BB$6:BB$37)-MIN('08 (ind)'!BB$6:BB$37))))))*BB$42</f>
        <v>5.2423491170189651</v>
      </c>
      <c r="BC30" s="87">
        <f>IF('08 (ind)'!BC$1="si",100*(('08 (ind)'!BC28-MIN('08 (ind)'!BC$6:BC$37))/(MAX('08 (ind)'!BC$6:BC$37)-MIN('08 (ind)'!BC$6:BC$37))),ABS(-100+(100*(('08 (ind)'!BC28-MIN('08 (ind)'!BC$6:BC$37))/(MAX('08 (ind)'!BC$6:BC$37)-MIN('08 (ind)'!BC$6:BC$37))))))*BC$42</f>
        <v>1.3611738963090549</v>
      </c>
      <c r="BD30" s="87">
        <f>IF('08 (ind)'!BD$1="si",100*(('08 (ind)'!BD28-MIN('08 (ind)'!BD$6:BD$37))/(MAX('08 (ind)'!BD$6:BD$37)-MIN('08 (ind)'!BD$6:BD$37))),ABS(-100+(100*(('08 (ind)'!BD28-MIN('08 (ind)'!BD$6:BD$37))/(MAX('08 (ind)'!BD$6:BD$37)-MIN('08 (ind)'!BD$6:BD$37))))))*BD$42</f>
        <v>1.9827484731834366</v>
      </c>
      <c r="BE30" s="87">
        <f>IF('08 (ind)'!BE$1="si",100*(('08 (ind)'!BE28-MIN('08 (ind)'!BE$6:BE$37))/(MAX('08 (ind)'!BE$6:BE$37)-MIN('08 (ind)'!BE$6:BE$37))),ABS(-100+(100*(('08 (ind)'!BE28-MIN('08 (ind)'!BE$6:BE$37))/(MAX('08 (ind)'!BE$6:BE$37)-MIN('08 (ind)'!BE$6:BE$37))))))*BE$42</f>
        <v>4.8878347806802251</v>
      </c>
      <c r="BF30" s="87">
        <f>IF('08 (ind)'!BF$1="si",100*(('08 (ind)'!BF28-MIN('08 (ind)'!BF$6:BF$37))/(MAX('08 (ind)'!BF$6:BF$37)-MIN('08 (ind)'!BF$6:BF$37))),ABS(-100+(100*(('08 (ind)'!BF28-MIN('08 (ind)'!BF$6:BF$37))/(MAX('08 (ind)'!BF$6:BF$37)-MIN('08 (ind)'!BF$6:BF$37))))))*BF$42</f>
        <v>6.8222453018481488</v>
      </c>
      <c r="BG30" s="87">
        <f>IF('08 (ind)'!BG$1="si",100*(('08 (ind)'!BG28-MIN('08 (ind)'!BG$6:BG$37))/(MAX('08 (ind)'!BG$6:BG$37)-MIN('08 (ind)'!BG$6:BG$37))),ABS(-100+(100*(('08 (ind)'!BG28-MIN('08 (ind)'!BG$6:BG$37))/(MAX('08 (ind)'!BG$6:BG$37)-MIN('08 (ind)'!BG$6:BG$37))))))*BG$42</f>
        <v>2.2680533492275878</v>
      </c>
      <c r="BH30" s="87">
        <f>IF('08 (ind)'!BH$1="si",100*(('08 (ind)'!BH28-MIN('08 (ind)'!BH$6:BH$37))/(MAX('08 (ind)'!BH$6:BH$37)-MIN('08 (ind)'!BH$6:BH$37))),ABS(-100+(100*(('08 (ind)'!BH28-MIN('08 (ind)'!BH$6:BH$37))/(MAX('08 (ind)'!BH$6:BH$37)-MIN('08 (ind)'!BH$6:BH$37))))))*BH$42</f>
        <v>1.7358399298608951</v>
      </c>
      <c r="BI30" s="87">
        <f>IF('08 (ind)'!BI$1="si",100*(('08 (ind)'!BI28-MIN('08 (ind)'!BI$6:BI$37))/(MAX('08 (ind)'!BI$6:BI$37)-MIN('08 (ind)'!BI$6:BI$37))),ABS(-100+(100*(('08 (ind)'!BI28-MIN('08 (ind)'!BI$6:BI$37))/(MAX('08 (ind)'!BI$6:BI$37)-MIN('08 (ind)'!BI$6:BI$37))))))*BI$42</f>
        <v>5.6539212479709429</v>
      </c>
      <c r="BJ30" s="87">
        <f>IF('08 (ind)'!BJ$1="si",100*(('08 (ind)'!BJ28-MIN('08 (ind)'!BJ$6:BJ$37))/(MAX('08 (ind)'!BJ$6:BJ$37)-MIN('08 (ind)'!BJ$6:BJ$37))),ABS(-100+(100*(('08 (ind)'!BJ28-MIN('08 (ind)'!BJ$6:BJ$37))/(MAX('08 (ind)'!BJ$6:BJ$37)-MIN('08 (ind)'!BJ$6:BJ$37))))))*BJ$42</f>
        <v>1.2459905476595283</v>
      </c>
      <c r="BK30" s="87">
        <f>IF('08 (ind)'!BK$1="si",100*(('08 (ind)'!BK28-MIN('08 (ind)'!BK$6:BK$37))/(MAX('08 (ind)'!BK$6:BK$37)-MIN('08 (ind)'!BK$6:BK$37))),ABS(-100+(100*(('08 (ind)'!BK28-MIN('08 (ind)'!BK$6:BK$37))/(MAX('08 (ind)'!BK$6:BK$37)-MIN('08 (ind)'!BK$6:BK$37))))))*BK$42</f>
        <v>4.9123717319355356</v>
      </c>
      <c r="BL30" s="87">
        <f>IF('08 (ind)'!BL$1="si",100*(('08 (ind)'!BL28-MIN('08 (ind)'!BL$6:BL$37))/(MAX('08 (ind)'!BL$6:BL$37)-MIN('08 (ind)'!BL$6:BL$37))),ABS(-100+(100*(('08 (ind)'!BL28-MIN('08 (ind)'!BL$6:BL$37))/(MAX('08 (ind)'!BL$6:BL$37)-MIN('08 (ind)'!BL$6:BL$37))))))*BL$42</f>
        <v>7.4056231869313924</v>
      </c>
      <c r="BM30" s="87">
        <f>IF('08 (ind)'!BM$1="si",100*(('08 (ind)'!BM28-MIN('08 (ind)'!BM$6:BM$37))/(MAX('08 (ind)'!BM$6:BM$37)-MIN('08 (ind)'!BM$6:BM$37))),ABS(-100+(100*(('08 (ind)'!BM28-MIN('08 (ind)'!BM$6:BM$37))/(MAX('08 (ind)'!BM$6:BM$37)-MIN('08 (ind)'!BM$6:BM$37))))))*BM$42</f>
        <v>5.8787183334804478</v>
      </c>
      <c r="BN30" s="87">
        <f>IF('08 (ind)'!BN$1="si",100*(('08 (ind)'!BN28-MIN('08 (ind)'!BN$6:BN$37))/(MAX('08 (ind)'!BN$6:BN$37)-MIN('08 (ind)'!BN$6:BN$37))),ABS(-100+(100*(('08 (ind)'!BN28-MIN('08 (ind)'!BN$6:BN$37))/(MAX('08 (ind)'!BN$6:BN$37)-MIN('08 (ind)'!BN$6:BN$37))))))*BN$42</f>
        <v>1.6938288718694257</v>
      </c>
      <c r="BO30" s="87">
        <f>IF('08 (ind)'!BO$1="si",100*(('08 (ind)'!BO28-MIN('08 (ind)'!BO$6:BO$37))/(MAX('08 (ind)'!BO$6:BO$37)-MIN('08 (ind)'!BO$6:BO$37))),ABS(-100+(100*(('08 (ind)'!BO28-MIN('08 (ind)'!BO$6:BO$37))/(MAX('08 (ind)'!BO$6:BO$37)-MIN('08 (ind)'!BO$6:BO$37))))))*BO$42</f>
        <v>0.81386186633510849</v>
      </c>
      <c r="BP30" s="87">
        <f>IF('08 (ind)'!BP$1="si",100*(('08 (ind)'!BP28-MIN('08 (ind)'!BP$6:BP$37))/(MAX('08 (ind)'!BP$6:BP$37)-MIN('08 (ind)'!BP$6:BP$37))),ABS(-100+(100*(('08 (ind)'!BP28-MIN('08 (ind)'!BP$6:BP$37))/(MAX('08 (ind)'!BP$6:BP$37)-MIN('08 (ind)'!BP$6:BP$37))))))*BP$42</f>
        <v>1.5416960968865001</v>
      </c>
      <c r="BQ30" s="87">
        <f>IF('08 (ind)'!BQ$1="si",100*(('08 (ind)'!BQ28-MIN('08 (ind)'!BQ$6:BQ$37))/(MAX('08 (ind)'!BQ$6:BQ$37)-MIN('08 (ind)'!BQ$6:BQ$37))),ABS(-100+(100*(('08 (ind)'!BQ28-MIN('08 (ind)'!BQ$6:BQ$37))/(MAX('08 (ind)'!BQ$6:BQ$37)-MIN('08 (ind)'!BQ$6:BQ$37))))))*BQ$42</f>
        <v>5.1458292886262704</v>
      </c>
      <c r="BR30" s="87">
        <f>IF('08 (ind)'!BR$1="si",100*(('08 (ind)'!BR28-MIN('08 (ind)'!BR$6:BR$37))/(MAX('08 (ind)'!BR$6:BR$37)-MIN('08 (ind)'!BR$6:BR$37))),ABS(-100+(100*(('08 (ind)'!BR28-MIN('08 (ind)'!BR$6:BR$37))/(MAX('08 (ind)'!BR$6:BR$37)-MIN('08 (ind)'!BR$6:BR$37))))))*BR$42</f>
        <v>0.7777018470082161</v>
      </c>
      <c r="BS30" s="87">
        <f>IF('08 (ind)'!BS$1="si",100*(('08 (ind)'!BS28-MIN('08 (ind)'!BS$6:BS$37))/(MAX('08 (ind)'!BS$6:BS$37)-MIN('08 (ind)'!BS$6:BS$37))),ABS(-100+(100*(('08 (ind)'!BS28-MIN('08 (ind)'!BS$6:BS$37))/(MAX('08 (ind)'!BS$6:BS$37)-MIN('08 (ind)'!BS$6:BS$37))))))*BS$42</f>
        <v>4.2433798804721512</v>
      </c>
      <c r="BT30" s="75">
        <f>IF('08 (ind)'!BT$1="si",100*(('08 (ind)'!BT28-MIN('08 (ind)'!BT$6:BT$37))/(MAX('08 (ind)'!BT$6:BT$37)-MIN('08 (ind)'!BT$6:BT$37))),ABS(-100+(100*(('08 (ind)'!BT28-MIN('08 (ind)'!BT$6:BT$37))/(MAX('08 (ind)'!BR$6:BR$37)-MIN('08 (ind)'!BT$6:BT$37))))))*BT$42</f>
        <v>5.0566921111678491</v>
      </c>
      <c r="BU30" s="87">
        <f>IF('08 (ind)'!BU$1="si",100*(('08 (ind)'!BU28-MIN('08 (ind)'!BU$6:BU$37))/(MAX('08 (ind)'!BU$6:BU$37)-MIN('08 (ind)'!BU$6:BU$37))),ABS(-100+(100*(('08 (ind)'!BU28-MIN('08 (ind)'!BU$6:BU$37))/(MAX('08 (ind)'!BU$6:BU$37)-MIN('08 (ind)'!BU$6:BU$37))))))*BU$42</f>
        <v>0.29399252106863433</v>
      </c>
      <c r="BV30" s="87">
        <f>IF('08 (ind)'!BV$1="si",100*(('08 (ind)'!BV28-MIN('08 (ind)'!BV$6:BV$37))/(MAX('08 (ind)'!BV$6:BV$37)-MIN('08 (ind)'!BV$6:BV$37))),ABS(-100+(100*(('08 (ind)'!BV28-MIN('08 (ind)'!BV$6:BV$37))/(MAX('08 (ind)'!BV$6:BV$37)-MIN('08 (ind)'!BV$6:BV$37))))))*BV$42</f>
        <v>2.3541000978789688</v>
      </c>
      <c r="BW30" s="87">
        <f>IF('08 (ind)'!BW$1="si",100*(('08 (ind)'!BW28-MIN('08 (ind)'!BW$6:BW$37))/(MAX('08 (ind)'!BW$6:BW$37)-MIN('08 (ind)'!BW$6:BW$37))),ABS(-100+(100*(('08 (ind)'!BW28-MIN('08 (ind)'!BW$6:BW$37))/(MAX('08 (ind)'!BW$6:BW$37)-MIN('08 (ind)'!BW$6:BW$37))))))*BW$42</f>
        <v>3.6446400238300352</v>
      </c>
      <c r="BX30" s="87">
        <f>IF('08 (ind)'!BX$1="si",100*(('08 (ind)'!BX28-MIN('08 (ind)'!BX$6:BX$37))/(MAX('08 (ind)'!BX$6:BX$37)-MIN('08 (ind)'!BX$6:BX$37))),ABS(-100+(100*(('08 (ind)'!BX28-MIN('08 (ind)'!BX$6:BX$37))/(MAX('08 (ind)'!BX$6:BX$37)-MIN('08 (ind)'!BX$6:BX$37))))))*BX$42</f>
        <v>11.114372328401958</v>
      </c>
      <c r="BY30" s="87">
        <f>IF('08 (ind)'!BY$1="si",100*(('08 (ind)'!BY28-MIN('08 (ind)'!BY$6:BY$37))/(MAX('08 (ind)'!BY$6:BY$37)-MIN('08 (ind)'!BY$6:BY$37))),ABS(-100+(100*(('08 (ind)'!BY28-MIN('08 (ind)'!BY$6:BY$37))/(MAX('08 (ind)'!BY$6:BY$37)-MIN('08 (ind)'!BY$6:BY$37))))))*BY$42</f>
        <v>0.93045003698401973</v>
      </c>
      <c r="BZ30" s="87">
        <f>IF('08 (ind)'!BZ$1="si",100*(('08 (ind)'!BZ28-MIN('08 (ind)'!BZ$6:BZ$37))/(MAX('08 (ind)'!BZ$6:BZ$37)-MIN('08 (ind)'!BZ$6:BZ$37))),ABS(-100+(100*(('08 (ind)'!BZ28-MIN('08 (ind)'!BZ$6:BZ$37))/(MAX('08 (ind)'!BZ$6:BZ$37)-MIN('08 (ind)'!BZ$6:BZ$37))))))*BZ$42</f>
        <v>16.251033254668702</v>
      </c>
      <c r="CA30" s="87">
        <f>IF('08 (ind)'!CA$1="si",100*(('08 (ind)'!CA28-MIN('08 (ind)'!CA$6:CA$37))/(MAX('08 (ind)'!CA$6:CA$37)-MIN('08 (ind)'!CA$6:CA$37))),ABS(-100+(100*(('08 (ind)'!CA28-MIN('08 (ind)'!CA$6:CA$37))/(MAX('08 (ind)'!CA$6:CA$37)-MIN('08 (ind)'!CA$6:CA$37))))))*CA$42</f>
        <v>1.1444991457232836</v>
      </c>
      <c r="CB30" s="87">
        <f>IF('08 (ind)'!CB$1="si",100*(('08 (ind)'!CB28-MIN('08 (ind)'!CB$6:CB$37))/(MAX('08 (ind)'!CB$6:CB$37)-MIN('08 (ind)'!CB$6:CB$37))),ABS(-100+(100*(('08 (ind)'!CB28-MIN('08 (ind)'!CB$6:CB$37))/(MAX('08 (ind)'!CB$6:CB$37)-MIN('08 (ind)'!CB$6:CB$37))))))*CB$42</f>
        <v>4.5986071393667967</v>
      </c>
      <c r="CC30" s="87">
        <f>IF('08 (ind)'!CC$1="si",100*(('08 (ind)'!CC28-MIN('08 (ind)'!CC$6:CC$37))/(MAX('08 (ind)'!CC$6:CC$37)-MIN('08 (ind)'!CC$6:CC$37))),ABS(-100+(100*(('08 (ind)'!CC28-MIN('08 (ind)'!CC$6:CC$37))/(MAX('08 (ind)'!CC$6:CC$37)-MIN('08 (ind)'!CC$6:CC$37))))))*CC$42</f>
        <v>7.0853423283106505</v>
      </c>
      <c r="CD30" s="87">
        <f>IF('08 (ind)'!CD$1="si",100*(('08 (ind)'!CD28-MIN('08 (ind)'!CD$6:CD$37))/(MAX('08 (ind)'!CD$6:CD$37)-MIN('08 (ind)'!CD$6:CD$37))),ABS(-100+(100*(('08 (ind)'!CD28-MIN('08 (ind)'!CD$6:CD$37))/(MAX('08 (ind)'!CD$6:CD$37)-MIN('08 (ind)'!CD$6:CD$37))))))*CD$42</f>
        <v>12.4953095684803</v>
      </c>
      <c r="CE30" s="87">
        <f>IF('08 (ind)'!CE$1="si",100*(('08 (ind)'!CE28-MIN('08 (ind)'!CE$6:CE$37))/(MAX('08 (ind)'!CE$6:CE$37)-MIN('08 (ind)'!CE$6:CE$37))),ABS(-100+(100*(('08 (ind)'!CE28-MIN('08 (ind)'!CE$6:CE$37))/(MAX('08 (ind)'!CE$6:CE$37)-MIN('08 (ind)'!CE$6:CE$37))))))*CE$42</f>
        <v>12.4953095684803</v>
      </c>
      <c r="CF30" s="87">
        <f>IF('08 (ind)'!CF$1="si",100*(('08 (ind)'!CF28-MIN('08 (ind)'!CF$6:CF$37))/(MAX('08 (ind)'!CF$6:CF$37)-MIN('08 (ind)'!CF$6:CF$37))),ABS(-100+(100*(('08 (ind)'!CF28-MIN('08 (ind)'!CF$6:CF$37))/(MAX('08 (ind)'!CF$6:CF$37)-MIN('08 (ind)'!CF$6:CF$37))))))*CF$42</f>
        <v>0.31134775239659951</v>
      </c>
      <c r="CG30" s="87">
        <f>IF('08 (ind)'!CG$1="si",100*(('08 (ind)'!CG28-MIN('08 (ind)'!CG$6:CG$37))/(MAX('08 (ind)'!CG$6:CG$37)-MIN('08 (ind)'!CG$6:CG$37))),ABS(-100+(100*(('08 (ind)'!CG28-MIN('08 (ind)'!CG$6:CG$37))/(MAX('08 (ind)'!CG$6:CG$37)-MIN('08 (ind)'!CG$6:CG$37))))))*CG$42</f>
        <v>2.4313952246031896</v>
      </c>
      <c r="CH30" s="87">
        <f>IF('08 (ind)'!CH$1="si",100*(('08 (ind)'!CH28-MIN('08 (ind)'!CH$6:CH$37))/(MAX('08 (ind)'!CH$6:CH$37)-MIN('08 (ind)'!CH$6:CH$37))),ABS(-100+(100*(('08 (ind)'!CH28-MIN('08 (ind)'!CH$6:CH$37))/(MAX('08 (ind)'!CH$6:CH$37)-MIN('08 (ind)'!CH$6:CH$37))))))*CH$42</f>
        <v>8.9845024396310329</v>
      </c>
      <c r="CI30" s="87">
        <f>IF('08 (ind)'!CI$1="si",100*(('08 (ind)'!CI28-MIN('08 (ind)'!CI$6:CI$37))/(MAX('08 (ind)'!CI$6:CI$37)-MIN('08 (ind)'!CI$6:CI$37))),ABS(-100+(100*(('08 (ind)'!CI28-MIN('08 (ind)'!CI$6:CI$37))/(MAX('08 (ind)'!CI$6:CI$37)-MIN('08 (ind)'!CI$6:CI$37))))))*CI$42</f>
        <v>1.7596134699610164</v>
      </c>
      <c r="CJ30" s="87">
        <f>IF('08 (ind)'!CJ$1="si",100*(('08 (ind)'!CJ28-MIN('08 (ind)'!CJ$6:CJ$37))/(MAX('08 (ind)'!CJ$6:CJ$37)-MIN('08 (ind)'!CJ$6:CJ$37))),ABS(-100+(100*(('08 (ind)'!CJ28-MIN('08 (ind)'!CJ$6:CJ$37))/(MAX('08 (ind)'!CJ$6:CJ$37)-MIN('08 (ind)'!CJ$6:CJ$37))))))*CJ$42</f>
        <v>5.8620998701413507</v>
      </c>
      <c r="CK30" s="87">
        <f>IF('08 (ind)'!CK$1="si",100*(('08 (ind)'!CK28-MIN('08 (ind)'!CK$6:CK$37))/(MAX('08 (ind)'!CK$6:CK$37)-MIN('08 (ind)'!CK$6:CK$37))),ABS(-100+(100*(('08 (ind)'!CK28-MIN('08 (ind)'!CK$6:CK$37))/(MAX('08 (ind)'!CK$6:CK$37)-MIN('08 (ind)'!CK$6:CK$37))))))*CK$42</f>
        <v>0.86859016651388343</v>
      </c>
      <c r="CL30" s="87">
        <f>IF('08 (ind)'!CL$1="si",100*(('08 (ind)'!CL28-MIN('08 (ind)'!CL$6:CL$37))/(MAX('08 (ind)'!CL$6:CL$37)-MIN('08 (ind)'!CL$6:CL$37))),ABS(-100+(100*(('08 (ind)'!CL28-MIN('08 (ind)'!CL$6:CL$37))/(MAX('08 (ind)'!CL$6:CL$37)-MIN('08 (ind)'!CL$6:CL$37))))))*CL$42</f>
        <v>3.7219897066119585</v>
      </c>
      <c r="CM30" s="87">
        <f>IF('08 (ind)'!CM$1="si",100*(('08 (ind)'!CM28-MIN('08 (ind)'!CM$6:CM$37))/(MAX('08 (ind)'!CM$6:CM$37)-MIN('08 (ind)'!CM$6:CM$37))),ABS(-100+(100*(('08 (ind)'!CM28-MIN('08 (ind)'!CM$6:CM$37))/(MAX('08 (ind)'!CM$6:CM$37)-MIN('08 (ind)'!CM$6:CM$37))))))*CM$42</f>
        <v>1.2534942462128367</v>
      </c>
    </row>
    <row r="31" spans="1:91">
      <c r="A31" s="18" t="s">
        <v>228</v>
      </c>
      <c r="B31" s="87">
        <f>IF('08 (ind)'!B$1="si",100*(('08 (ind)'!B29-MIN('08 (ind)'!B$6:B$37))/(MAX('08 (ind)'!B$6:B$37)-MIN('08 (ind)'!B$6:B$37))),ABS(-100+(100*(('08 (ind)'!B29-MIN('08 (ind)'!B$6:B$37))/(MAX('08 (ind)'!B$6:B$37)-MIN('08 (ind)'!B$6:B$37))))))</f>
        <v>6.9829879789702547</v>
      </c>
      <c r="C31" s="87">
        <f>IF('08 (ind)'!C$1="si",100*(('08 (ind)'!C29-MIN('08 (ind)'!C$6:C$37))/(MAX('08 (ind)'!C$6:C$37)-MIN('08 (ind)'!C$6:C$37))),ABS(-100+(100*(('08 (ind)'!C29-MIN('08 (ind)'!C$6:C$37))/(MAX('08 (ind)'!C$6:C$37)-MIN('08 (ind)'!C$6:C$37))))))</f>
        <v>42.0493940104258</v>
      </c>
      <c r="D31" s="87">
        <f>IF('08 (ind)'!D$1="si",100*(('08 (ind)'!D29-MIN('08 (ind)'!D$6:D$37))/(MAX('08 (ind)'!D$6:D$37)-MIN('08 (ind)'!D$6:D$37))),ABS(-100+(100*(('08 (ind)'!D29-MIN('08 (ind)'!D$6:D$37))/(MAX('08 (ind)'!D$6:D$37)-MIN('08 (ind)'!D$6:D$37))))))*D$42</f>
        <v>10.341095272088209</v>
      </c>
      <c r="E31" s="87">
        <f>IF('08 (ind)'!E$1="si",100*(('08 (ind)'!E29-MIN('08 (ind)'!E$6:E$37))/(MAX('08 (ind)'!E$6:E$37)-MIN('08 (ind)'!E$6:E$37))),ABS(-100+(100*(('08 (ind)'!E29-MIN('08 (ind)'!E$6:E$37))/(MAX('08 (ind)'!E$6:E$37)-MIN('08 (ind)'!E$6:E$37))))))*E$42</f>
        <v>7.8307529659492126</v>
      </c>
      <c r="F31" s="87">
        <f>IF('10 (ind)'!F$1="si",100*(('10 (ind)'!F29-MIN('10 (ind)'!F$6:F$37))/(MAX('10 (ind)'!F$6:F$37)-MIN('10 (ind)'!F$6:F$37))),ABS(-100+(100*(('10 (ind)'!F29-MIN('10 (ind)'!F$6:F$37))/(MAX('10 (ind)'!F$6:F$37)-MIN('10 (ind)'!F$6:F$37))))))*F$42</f>
        <v>4.3203371970495272</v>
      </c>
      <c r="G31" s="87">
        <f>IF('10 (ind)'!G$1="si",100*(('10 (ind)'!G29-MIN('10 (ind)'!G$6:G$37))/(MAX('10 (ind)'!G$6:G$37)-MIN('10 (ind)'!G$6:G$37))),ABS(-100+(100*(('10 (ind)'!G29-MIN('10 (ind)'!G$6:G$37))/(MAX('10 (ind)'!G$6:G$37)-MIN('10 (ind)'!G$6:G$37))))))*G$42</f>
        <v>4.0417209908735332</v>
      </c>
      <c r="H31" s="87">
        <f>IF('10 (ind)'!H$1="si",100*(('10 (ind)'!H29-MIN('10 (ind)'!H$6:H$37))/(MAX('10 (ind)'!H$6:H$37)-MIN('10 (ind)'!H$6:H$37))),ABS(-100+(100*(('10 (ind)'!H29-MIN('10 (ind)'!H$6:H$37))/(MAX('10 (ind)'!H$6:H$37)-MIN('10 (ind)'!H$6:H$37))))))*H$42</f>
        <v>2.6627218934911232</v>
      </c>
      <c r="I31" s="87">
        <f>IF('10 (ind)'!I$1="si",100*(('10 (ind)'!I29-MIN('10 (ind)'!I$6:I$37))/(MAX('10 (ind)'!I$6:I$37)-MIN('10 (ind)'!I$6:I$37))),ABS(-100+(100*(('10 (ind)'!I29-MIN('10 (ind)'!I$6:I$37))/(MAX('10 (ind)'!I$6:I$37)-MIN('10 (ind)'!I$6:I$37))))))*I$42</f>
        <v>5.6249999999999991</v>
      </c>
      <c r="J31" s="87">
        <f>IF('08 (ind)'!J$1="si",100*(('08 (ind)'!J29-MIN('08 (ind)'!J$6:J$37))/(MAX('08 (ind)'!J$6:J$37)-MIN('08 (ind)'!J$6:J$37))),ABS(-100+(100*(('08 (ind)'!J29-MIN('08 (ind)'!J$6:J$37))/(MAX('08 (ind)'!J$6:J$37)-MIN('08 (ind)'!J$6:J$37))))))*J$42</f>
        <v>1.195823910282227</v>
      </c>
      <c r="K31" s="87">
        <f>IF('08 (ind)'!K$1="si",100*(('08 (ind)'!K29-MIN('08 (ind)'!K$6:K$37))/(MAX('08 (ind)'!K$6:K$37)-MIN('08 (ind)'!K$6:K$37))),ABS(-100+(100*(('08 (ind)'!K29-MIN('08 (ind)'!K$6:K$37))/(MAX('08 (ind)'!K$6:K$37)-MIN('08 (ind)'!K$6:K$37))))))*K$42</f>
        <v>4.5609385120125197</v>
      </c>
      <c r="L31" s="87">
        <f>IF('08 (ind)'!L$1="si",100*(('08 (ind)'!L29-MIN('08 (ind)'!L$6:L$37))/(MAX('08 (ind)'!L$6:L$37)-MIN('08 (ind)'!L$6:L$37))),ABS(-100+(100*(('08 (ind)'!L29-MIN('08 (ind)'!L$6:L$37))/(MAX('08 (ind)'!L$6:L$37)-MIN('08 (ind)'!L$6:L$37))))))*L$42</f>
        <v>7.131385788337913</v>
      </c>
      <c r="M31" s="87">
        <f>IF('08 (ind)'!M$1="si",100*(('08 (ind)'!M29-MIN('08 (ind)'!M$6:M$37))/(MAX('08 (ind)'!M$6:M$37)-MIN('08 (ind)'!M$6:M$37))),ABS(-100+(100*(('08 (ind)'!M29-MIN('08 (ind)'!M$6:M$37))/(MAX('08 (ind)'!M$6:M$37)-MIN('08 (ind)'!M$6:M$37))))))*M$42</f>
        <v>1.7345521766564078</v>
      </c>
      <c r="N31" s="87">
        <f>IF('08 (ind)'!N$1="si",100*(('08 (ind)'!N29-MIN('08 (ind)'!N$6:N$37))/(MAX('08 (ind)'!N$6:N$37)-MIN('08 (ind)'!N$6:N$37))),ABS(-100+(100*(('08 (ind)'!N29-MIN('08 (ind)'!N$6:N$37))/(MAX('08 (ind)'!N$6:N$37)-MIN('08 (ind)'!N$6:N$37))))))*N$42</f>
        <v>0</v>
      </c>
      <c r="O31" s="87">
        <f>IF('08 (ind)'!O$1="si",100*(('08 (ind)'!O29-MIN('08 (ind)'!O$6:O$37))/(MAX('08 (ind)'!O$6:O$37)-MIN('08 (ind)'!O$6:O$37))),ABS(-100+(100*(('08 (ind)'!O29-MIN('08 (ind)'!O$6:O$37))/(MAX('08 (ind)'!O$6:O$37)-MIN('08 (ind)'!O$6:O$37))))))*O$42</f>
        <v>7.7762591262182603</v>
      </c>
      <c r="P31" s="87">
        <f>IF('08 (ind)'!P$1="si",100*(('08 (ind)'!P29-MIN('08 (ind)'!P$6:P$37))/(MAX('08 (ind)'!P$6:P$37)-MIN('08 (ind)'!P$6:P$37))),ABS(-100+(100*(('08 (ind)'!P29-MIN('08 (ind)'!P$6:P$37))/(MAX('08 (ind)'!P$6:P$37)-MIN('08 (ind)'!P$6:P$37))))))*P$42</f>
        <v>0.11676623738643042</v>
      </c>
      <c r="Q31" s="87">
        <f>IF('08 (ind)'!Q$1="si",100*(('08 (ind)'!Q29-MIN('08 (ind)'!Q$6:Q$37))/(MAX('08 (ind)'!Q$6:Q$37)-MIN('08 (ind)'!Q$6:Q$37))),ABS(-100+(100*(('08 (ind)'!Q29-MIN('08 (ind)'!Q$6:Q$37))/(MAX('08 (ind)'!Q$6:Q$37)-MIN('08 (ind)'!Q$6:Q$37))))))*Q$42</f>
        <v>1.0803632094983506</v>
      </c>
      <c r="R31" s="87">
        <f>IF('08 (ind)'!R$1="si",100*(('08 (ind)'!R29-MIN('08 (ind)'!R$6:R$37))/(MAX('08 (ind)'!R$6:R$37)-MIN('08 (ind)'!R$6:R$37))),ABS(-100+(100*(('08 (ind)'!R29-MIN('08 (ind)'!R$6:R$37))/(MAX('08 (ind)'!R$6:R$37)-MIN('08 (ind)'!R$6:R$37))))))*R$42</f>
        <v>7.3706012832945741E-2</v>
      </c>
      <c r="S31" s="75">
        <f>ABS(ABS(('08 (ind)'!S29-((MAX('08 (ind)'!S$6:S$37)+MIN('08 (ind)'!S$6:S$37))/2))/(((MAX('08 (ind)'!S$6:S$37)+MIN('08 (ind)'!S$6:S$37))/2)-MAX('08 (ind)'!S$6:S$37))*100)-100)*S$42</f>
        <v>2.2582177211034802</v>
      </c>
      <c r="T31" s="87">
        <f>IF('08 (ind)'!T$1="si",100*(('08 (ind)'!T29-MIN('08 (ind)'!T$6:T$37))/(MAX('08 (ind)'!T$6:T$37)-MIN('08 (ind)'!T$6:T$37))),ABS(-100+(100*(('08 (ind)'!T29-MIN('08 (ind)'!T$6:T$37))/(MAX('08 (ind)'!T$6:T$37)-MIN('08 (ind)'!T$6:T$37))))))*T$42</f>
        <v>1.8912326668818964</v>
      </c>
      <c r="U31" s="87">
        <f>IF('08 (ind)'!U$1="si",100*(('08 (ind)'!U29-MIN('08 (ind)'!U$6:U$37))/(MAX('08 (ind)'!U$6:U$37)-MIN('08 (ind)'!U$6:U$37))),ABS(-100+(100*(('08 (ind)'!U29-MIN('08 (ind)'!U$6:U$37))/(MAX('08 (ind)'!U$6:U$37)-MIN('08 (ind)'!U$6:U$37))))))*U$42</f>
        <v>8.6911131410674685</v>
      </c>
      <c r="V31" s="87">
        <f>IF('08 (ind)'!V$1="si",100*(('08 (ind)'!V29-MIN('08 (ind)'!V$6:V$37))/(MAX('08 (ind)'!V$6:V$37)-MIN('08 (ind)'!V$6:V$37))),ABS(-100+(100*(('08 (ind)'!V29-MIN('08 (ind)'!V$6:V$37))/(MAX('08 (ind)'!V$6:V$37)-MIN('08 (ind)'!V$6:V$37))))))*V$42</f>
        <v>4.1294791719989075</v>
      </c>
      <c r="W31" s="87">
        <f>IF('08 (ind)'!W$1="si",100*(('08 (ind)'!W29-MIN('08 (ind)'!W$6:W$37))/(MAX('08 (ind)'!W$6:W$37)-MIN('08 (ind)'!W$6:W$37))),ABS(-100+(100*(('08 (ind)'!W29-MIN('08 (ind)'!W$6:W$37))/(MAX('08 (ind)'!W$6:W$37)-MIN('08 (ind)'!W$6:W$37))))))*W$42</f>
        <v>7.4649079212269243</v>
      </c>
      <c r="X31" s="87">
        <f>IF('08 (ind)'!X$1="si",100*(('08 (ind)'!X29-MIN('08 (ind)'!X$6:X$37))/(MAX('08 (ind)'!X$6:X$37)-MIN('08 (ind)'!X$6:X$37))),ABS(-100+(100*(('08 (ind)'!X29-MIN('08 (ind)'!X$6:X$37))/(MAX('08 (ind)'!X$6:X$37)-MIN('08 (ind)'!X$6:X$37))))))*X$42</f>
        <v>3.4586519310349466</v>
      </c>
      <c r="Y31" s="87">
        <f>IF('08 (ind)'!Y$1="si",100*(('08 (ind)'!Y29-MIN('08 (ind)'!Y$6:Y$37))/(MAX('08 (ind)'!Y$6:Y$37)-MIN('08 (ind)'!Y$6:Y$37))),ABS(-100+(100*(('08 (ind)'!Y29-MIN('08 (ind)'!Y$6:Y$37))/(MAX('08 (ind)'!Y$6:Y$37)-MIN('08 (ind)'!Y$6:Y$37))))))*Y$42</f>
        <v>4.749345658482933</v>
      </c>
      <c r="Z31" s="87">
        <f>IF('08 (ind)'!Z$1="si",100*(('08 (ind)'!Z29-MIN('08 (ind)'!Z$6:Z$37))/(MAX('08 (ind)'!Z$6:Z$37)-MIN('08 (ind)'!Z$6:Z$37))),ABS(-100+(100*(('08 (ind)'!Z29-MIN('08 (ind)'!Z$6:Z$37))/(MAX('08 (ind)'!Z$6:Z$37)-MIN('08 (ind)'!Z$6:Z$37))))))*Z$42</f>
        <v>4.6969807058172153</v>
      </c>
      <c r="AA31" s="87">
        <f>IF('08 (ind)'!AA$1="si",100*(('08 (ind)'!AA29-MIN('08 (ind)'!AA$6:AA$37))/(MAX('08 (ind)'!AA$6:AA$37)-MIN('08 (ind)'!AA$6:AA$37))),ABS(-100+(100*(('08 (ind)'!AA29-MIN('08 (ind)'!AA$6:AA$37))/(MAX('08 (ind)'!AA$6:AA$37)-MIN('08 (ind)'!AA$6:AA$37))))))*AA$42</f>
        <v>5.4901206503613116</v>
      </c>
      <c r="AB31" s="87">
        <f>IF('08 (ind)'!AB$1="si",100*(('08 (ind)'!AB29-MIN('08 (ind)'!AB$6:AB$37))/(MAX('08 (ind)'!AB$6:AB$37)-MIN('08 (ind)'!AB$6:AB$37))),ABS(-100+(100*(('08 (ind)'!AB29-MIN('08 (ind)'!AB$6:AB$37))/(MAX('08 (ind)'!AB$6:AB$37)-MIN('08 (ind)'!AB$6:AB$37))))))*AB$42</f>
        <v>2.3237586304281299</v>
      </c>
      <c r="AC31" s="87">
        <f>IF('08 (ind)'!AC$1="si",100*(('08 (ind)'!AC29-MIN('08 (ind)'!AC$6:AC$37))/(MAX('08 (ind)'!AC$6:AC$37)-MIN('08 (ind)'!AC$6:AC$37))),ABS(-100+(100*(('08 (ind)'!AC29-MIN('08 (ind)'!AC$6:AC$37))/(MAX('08 (ind)'!AC$6:AC$37)-MIN('08 (ind)'!AC$6:AC$37))))))*AC$42</f>
        <v>6.9398364741149532</v>
      </c>
      <c r="AD31" s="87">
        <f>IF('08 (ind)'!AD$1="si",100*(('08 (ind)'!AD29-MIN('08 (ind)'!AD$6:AD$37))/(MAX('08 (ind)'!AD$6:AD$37)-MIN('08 (ind)'!AD$6:AD$37))),ABS(-100+(100*(('08 (ind)'!AD29-MIN('08 (ind)'!AD$6:AD$37))/(MAX('08 (ind)'!AD$6:AD$37)-MIN('08 (ind)'!AD$6:AD$37))))))*AD$42</f>
        <v>3.184408483331584</v>
      </c>
      <c r="AE31" s="87">
        <f>IF('08 (ind)'!AE$1="si",100*(('08 (ind)'!AE29-MIN('08 (ind)'!AE$6:AE$37))/(MAX('08 (ind)'!AE$6:AE$37)-MIN('08 (ind)'!AE$6:AE$37))),ABS(-100+(100*(('08 (ind)'!AE29-MIN('08 (ind)'!AE$6:AE$37))/(MAX('08 (ind)'!AE$6:AE$37)-MIN('08 (ind)'!AE$6:AE$37))))))*AE$42</f>
        <v>3.0178375345376582</v>
      </c>
      <c r="AF31" s="87">
        <f>IF('08 (ind)'!AF$1="si",100*(('08 (ind)'!AF29-MIN('08 (ind)'!AF$6:AF$37))/(MAX('08 (ind)'!AF$6:AF$37)-MIN('08 (ind)'!AF$6:AF$37))),ABS(-100+(100*(('08 (ind)'!AF29-MIN('08 (ind)'!AF$6:AF$37))/(MAX('08 (ind)'!AF$6:AF$37)-MIN('08 (ind)'!AF$6:AF$37))))))*AF$42</f>
        <v>5.0141083799826172</v>
      </c>
      <c r="AG31" s="87">
        <f>IF('08 (ind)'!AG$1="si",100*(('08 (ind)'!AG29-MIN('08 (ind)'!AG$6:AG$37))/(MAX('08 (ind)'!AG$6:AG$37)-MIN('08 (ind)'!AG$6:AG$37))),ABS(-100+(100*(('08 (ind)'!AG29-MIN('08 (ind)'!AG$6:AG$37))/(MAX('08 (ind)'!AG$6:AG$37)-MIN('08 (ind)'!AG$6:AG$37))))))*AG$42</f>
        <v>1.5625120933724443</v>
      </c>
      <c r="AH31" s="87">
        <f>IF('08 (ind)'!AH$1="si",100*(('08 (ind)'!AH29-MIN('08 (ind)'!AH$6:AH$37))/(MAX('08 (ind)'!AH$6:AH$37)-MIN('08 (ind)'!AH$6:AH$37))),ABS(-100+(100*(('08 (ind)'!AH29-MIN('08 (ind)'!AH$6:AH$37))/(MAX('08 (ind)'!AH$6:AH$37)-MIN('08 (ind)'!AH$6:AH$37))))))*AH$42</f>
        <v>4.7873696041892195</v>
      </c>
      <c r="AI31" s="87">
        <f>IF('08 (ind)'!AI$1="si",100*(('08 (ind)'!AI29-MIN('08 (ind)'!AI$6:AI$37))/(MAX('08 (ind)'!AI$6:AI$37)-MIN('08 (ind)'!AI$6:AI$37))),ABS(-100+(100*(('08 (ind)'!AI29-MIN('08 (ind)'!AI$6:AI$37))/(MAX('08 (ind)'!AI$6:AI$37)-MIN('08 (ind)'!AI$6:AI$37))))))*AI$42</f>
        <v>7.4543822531932161E-2</v>
      </c>
      <c r="AJ31" s="87">
        <f>IF('08 (ind)'!AJ$1="si",100*(('08 (ind)'!AJ29-MIN('08 (ind)'!AJ$6:AJ$37))/(MAX('08 (ind)'!AJ$6:AJ$37)-MIN('08 (ind)'!AJ$6:AJ$37))),ABS(-100+(100*(('08 (ind)'!AJ29-MIN('08 (ind)'!AJ$6:AJ$37))/(MAX('08 (ind)'!AJ$6:AJ$37)-MIN('08 (ind)'!AJ$6:AJ$37))))))*AJ$42</f>
        <v>6.2800142303570743</v>
      </c>
      <c r="AK31" s="87">
        <f>IF('08 (ind)'!AK$1="si",100*(('08 (ind)'!AK29-MIN('08 (ind)'!AK$6:AK$37))/(MAX('08 (ind)'!AK$6:AK$37)-MIN('08 (ind)'!AK$6:AK$37))),ABS(-100+(100*(('08 (ind)'!AK29-MIN('08 (ind)'!AK$6:AK$37))/(MAX('08 (ind)'!AK$6:AK$37)-MIN('08 (ind)'!AK$6:AK$37))))))*AK$42</f>
        <v>0.29682743159793046</v>
      </c>
      <c r="AL31" s="87">
        <f>IF('08 (ind)'!AL$1="si",100*(('08 (ind)'!AL29-MIN('08 (ind)'!AL$6:AL$37))/(MAX('08 (ind)'!AL$6:AL$37)-MIN('08 (ind)'!AL$6:AL$37))),ABS(-100+(100*(('08 (ind)'!AL29-MIN('08 (ind)'!AL$6:AL$37))/(MAX('08 (ind)'!AL$6:AL$37)-MIN('08 (ind)'!AL$6:AL$37))))))*AL$42</f>
        <v>8.1326722767015838</v>
      </c>
      <c r="AM31" s="87">
        <f>IF('08 (ind)'!AM$1="si",100*(('08 (ind)'!AM29-MIN('08 (ind)'!AM$6:AM$37))/(MAX('08 (ind)'!AM$6:AM$37)-MIN('08 (ind)'!AM$6:AM$37))),ABS(-100+(100*(('08 (ind)'!AM29-MIN('08 (ind)'!AM$6:AM$37))/(MAX('08 (ind)'!AM$6:AM$37)-MIN('08 (ind)'!AM$6:AM$37))))))*AM$42</f>
        <v>3.7124678301775562</v>
      </c>
      <c r="AN31" s="87">
        <f>IF('08 (ind)'!AN$1="si",100*(('08 (ind)'!AN29-MIN('08 (ind)'!AN$6:AN$37))/(MAX('08 (ind)'!AN$6:AN$37)-MIN('08 (ind)'!AN$6:AN$37))),ABS(-100+(100*(('08 (ind)'!AN29-MIN('08 (ind)'!AN$6:AN$37))/(MAX('08 (ind)'!AN$6:AN$37)-MIN('08 (ind)'!AN$6:AN$37))))))*AN$42</f>
        <v>3.5023163984519088</v>
      </c>
      <c r="AO31" s="87">
        <f>IF('08 (ind)'!AO$1="si",100*(('08 (ind)'!AO29-MIN('08 (ind)'!AO$6:AO$37))/(MAX('08 (ind)'!AO$6:AO$37)-MIN('08 (ind)'!AO$6:AO$37))),ABS(-100+(100*(('08 (ind)'!AO29-MIN('08 (ind)'!AO$6:AO$37))/(MAX('08 (ind)'!AO$6:AO$37)-MIN('08 (ind)'!AO$6:AO$37))))))*AO$42</f>
        <v>7.7817384016395117</v>
      </c>
      <c r="AP31" s="87">
        <f>IF('08 (ind)'!AP$1="si",100*(('08 (ind)'!AP29-MIN('08 (ind)'!AP$6:AP$37))/(MAX('08 (ind)'!AP$6:AP$37)-MIN('08 (ind)'!AP$6:AP$37))),ABS(-100+(100*(('08 (ind)'!AP29-MIN('08 (ind)'!AP$6:AP$37))/(MAX('08 (ind)'!AP$6:AP$37)-MIN('08 (ind)'!AP$6:AP$37))))))*AP$42</f>
        <v>10.203051331250636</v>
      </c>
      <c r="AQ31" s="87">
        <f>IF('08 (ind)'!AQ$1="si",100*(('08 (ind)'!AQ29-MIN('08 (ind)'!AQ$6:AQ$37))/(MAX('08 (ind)'!AQ$6:AQ$37)-MIN('08 (ind)'!AQ$6:AQ$37))),ABS(-100+(100*(('08 (ind)'!AQ29-MIN('08 (ind)'!AQ$6:AQ$37))/(MAX('08 (ind)'!AQ$6:AQ$37)-MIN('08 (ind)'!AQ$6:AQ$37))))))*AQ$42</f>
        <v>1.3313555754127515</v>
      </c>
      <c r="AR31" s="87">
        <f>IF('08 (ind)'!AR$1="si",100*(('08 (ind)'!AR29-MIN('08 (ind)'!AR$6:AR$37))/(MAX('08 (ind)'!AR$6:AR$37)-MIN('08 (ind)'!AR$6:AR$37))),ABS(-100+(100*(('08 (ind)'!AR29-MIN('08 (ind)'!AR$6:AR$37))/(MAX('08 (ind)'!AR$6:AR$37)-MIN('08 (ind)'!AR$6:AR$37))))))*AR$42</f>
        <v>3.6840865859902858</v>
      </c>
      <c r="AS31" s="87">
        <f>IF('08 (ind)'!AS$1="si",100*(('08 (ind)'!AS29-MIN('08 (ind)'!AS$6:AS$37))/(MAX('08 (ind)'!AS$6:AS$37)-MIN('08 (ind)'!AS$6:AS$37))),ABS(-100+(100*(('08 (ind)'!AS29-MIN('08 (ind)'!AS$6:AS$37))/(MAX('08 (ind)'!AS$6:AS$37)-MIN('08 (ind)'!AS$6:AS$37))))))*AS$42</f>
        <v>3.7960798581108737</v>
      </c>
      <c r="AT31" s="87">
        <f>IF('08 (ind)'!AT$1="si",100*(('08 (ind)'!AT29-MIN('08 (ind)'!AT$6:AT$37))/(MAX('08 (ind)'!AT$6:AT$37)-MIN('08 (ind)'!AT$6:AT$37))),ABS(-100+(100*(('08 (ind)'!AT29-MIN('08 (ind)'!AT$6:AT$37))/(MAX('08 (ind)'!AT$6:AT$37)-MIN('08 (ind)'!AT$6:AT$37))))))*AT$42</f>
        <v>0</v>
      </c>
      <c r="AU31" s="87">
        <f>IF('08 (ind)'!AU$1="si",100*(('08 (ind)'!AU29-MIN('08 (ind)'!AU$6:AU$37))/(MAX('08 (ind)'!AU$6:AU$37)-MIN('08 (ind)'!AU$6:AU$37))),ABS(-100+(100*(('08 (ind)'!AU29-MIN('08 (ind)'!AU$6:AU$37))/(MAX('08 (ind)'!AU$6:AU$37)-MIN('08 (ind)'!AU$6:AU$37))))))*AU$42</f>
        <v>3.806228373702421</v>
      </c>
      <c r="AV31" s="87">
        <f>IF('08 (ind)'!AV$1="si",100*(('08 (ind)'!AV29-MIN('08 (ind)'!AV$6:AV$37))/(MAX('08 (ind)'!AV$6:AV$37)-MIN('08 (ind)'!AV$6:AV$37))),ABS(-100+(100*(('08 (ind)'!AV29-MIN('08 (ind)'!AV$6:AV$37))/(MAX('08 (ind)'!AV$6:AV$37)-MIN('08 (ind)'!AV$6:AV$37))))))*AV$42</f>
        <v>25</v>
      </c>
      <c r="AW31" s="87">
        <f>IF('08 (ind)'!AW$1="si",100*(('08 (ind)'!AW29-MIN('08 (ind)'!AW$6:AW$37))/(MAX('08 (ind)'!AW$6:AW$37)-MIN('08 (ind)'!AW$6:AW$37))),ABS(-100+(100*(('08 (ind)'!AW29-MIN('08 (ind)'!AW$6:AW$37))/(MAX('08 (ind)'!AW$6:AW$37)-MIN('08 (ind)'!AW$6:AW$37))))))*AW$42</f>
        <v>3.9774644265184356</v>
      </c>
      <c r="AX31" s="87">
        <f>IF('08 (ind)'!AX$1="si",100*(('08 (ind)'!AX29-MIN('08 (ind)'!AX$6:AX$37))/(MAX('08 (ind)'!AX$6:AX$37)-MIN('08 (ind)'!AX$6:AX$37))),ABS(-100+(100*(('08 (ind)'!AX29-MIN('08 (ind)'!AX$6:AX$37))/(MAX('08 (ind)'!AX$6:AX$37)-MIN('08 (ind)'!AX$6:AX$37))))))*AX$42</f>
        <v>1.9136292822222274</v>
      </c>
      <c r="AY31" s="87">
        <f>IF('08 (ind)'!AY$1="si",100*(('08 (ind)'!AY29-MIN('08 (ind)'!AY$6:AY$37))/(MAX('08 (ind)'!AY$6:AY$37)-MIN('08 (ind)'!AY$6:AY$37))),ABS(-100+(100*(('08 (ind)'!AY29-MIN('08 (ind)'!AY$6:AY$37))/(MAX('08 (ind)'!AY$6:AY$37)-MIN('08 (ind)'!AY$6:AY$37))))))*AY$42</f>
        <v>9.6864633307502697</v>
      </c>
      <c r="AZ31" s="87">
        <f>IF('08 (ind)'!AZ$1="si",100*(('08 (ind)'!AZ29-MIN('08 (ind)'!AZ$6:AZ$37))/(MAX('08 (ind)'!AZ$6:AZ$37)-MIN('08 (ind)'!AZ$6:AZ$37))),ABS(-100+(100*(('08 (ind)'!AZ29-MIN('08 (ind)'!AZ$6:AZ$37))/(MAX('08 (ind)'!AZ$6:AZ$37)-MIN('08 (ind)'!AZ$6:AZ$37))))))*AZ$42</f>
        <v>2.1632331363093118</v>
      </c>
      <c r="BA31" s="87">
        <f>IF('08 (ind)'!BA$1="si",100*(('08 (ind)'!BA29-MIN('08 (ind)'!BA$6:BA$37))/(MAX('08 (ind)'!BA$6:BA$37)-MIN('08 (ind)'!BA$6:BA$37))),ABS(-100+(100*(('08 (ind)'!BA29-MIN('08 (ind)'!BA$6:BA$37))/(MAX('08 (ind)'!BA$6:BA$37)-MIN('08 (ind)'!BA$6:BA$37))))))*BA$42</f>
        <v>1.4233292872625827</v>
      </c>
      <c r="BB31" s="87">
        <f>IF('08 (ind)'!BB$1="si",100*(('08 (ind)'!BB29-MIN('08 (ind)'!BB$6:BB$37))/(MAX('08 (ind)'!BB$6:BB$37)-MIN('08 (ind)'!BB$6:BB$37))),ABS(-100+(100*(('08 (ind)'!BB29-MIN('08 (ind)'!BB$6:BB$37))/(MAX('08 (ind)'!BB$6:BB$37)-MIN('08 (ind)'!BB$6:BB$37))))))*BB$42</f>
        <v>4.6564594687394116</v>
      </c>
      <c r="BC31" s="87">
        <f>IF('08 (ind)'!BC$1="si",100*(('08 (ind)'!BC29-MIN('08 (ind)'!BC$6:BC$37))/(MAX('08 (ind)'!BC$6:BC$37)-MIN('08 (ind)'!BC$6:BC$37))),ABS(-100+(100*(('08 (ind)'!BC29-MIN('08 (ind)'!BC$6:BC$37))/(MAX('08 (ind)'!BC$6:BC$37)-MIN('08 (ind)'!BC$6:BC$37))))))*BC$42</f>
        <v>2.3661960981952506</v>
      </c>
      <c r="BD31" s="87">
        <f>IF('08 (ind)'!BD$1="si",100*(('08 (ind)'!BD29-MIN('08 (ind)'!BD$6:BD$37))/(MAX('08 (ind)'!BD$6:BD$37)-MIN('08 (ind)'!BD$6:BD$37))),ABS(-100+(100*(('08 (ind)'!BD29-MIN('08 (ind)'!BD$6:BD$37))/(MAX('08 (ind)'!BD$6:BD$37)-MIN('08 (ind)'!BD$6:BD$37))))))*BD$42</f>
        <v>1.1029690880693497</v>
      </c>
      <c r="BE31" s="87">
        <f>IF('08 (ind)'!BE$1="si",100*(('08 (ind)'!BE29-MIN('08 (ind)'!BE$6:BE$37))/(MAX('08 (ind)'!BE$6:BE$37)-MIN('08 (ind)'!BE$6:BE$37))),ABS(-100+(100*(('08 (ind)'!BE29-MIN('08 (ind)'!BE$6:BE$37))/(MAX('08 (ind)'!BE$6:BE$37)-MIN('08 (ind)'!BE$6:BE$37))))))*BE$42</f>
        <v>0.33884469883398449</v>
      </c>
      <c r="BF31" s="87">
        <f>IF('08 (ind)'!BF$1="si",100*(('08 (ind)'!BF29-MIN('08 (ind)'!BF$6:BF$37))/(MAX('08 (ind)'!BF$6:BF$37)-MIN('08 (ind)'!BF$6:BF$37))),ABS(-100+(100*(('08 (ind)'!BF29-MIN('08 (ind)'!BF$6:BF$37))/(MAX('08 (ind)'!BF$6:BF$37)-MIN('08 (ind)'!BF$6:BF$37))))))*BF$42</f>
        <v>4.0822687860546178</v>
      </c>
      <c r="BG31" s="87">
        <f>IF('08 (ind)'!BG$1="si",100*(('08 (ind)'!BG29-MIN('08 (ind)'!BG$6:BG$37))/(MAX('08 (ind)'!BG$6:BG$37)-MIN('08 (ind)'!BG$6:BG$37))),ABS(-100+(100*(('08 (ind)'!BG29-MIN('08 (ind)'!BG$6:BG$37))/(MAX('08 (ind)'!BG$6:BG$37)-MIN('08 (ind)'!BG$6:BG$37))))))*BG$42</f>
        <v>1.9199426163533475</v>
      </c>
      <c r="BH31" s="87">
        <f>IF('08 (ind)'!BH$1="si",100*(('08 (ind)'!BH29-MIN('08 (ind)'!BH$6:BH$37))/(MAX('08 (ind)'!BH$6:BH$37)-MIN('08 (ind)'!BH$6:BH$37))),ABS(-100+(100*(('08 (ind)'!BH29-MIN('08 (ind)'!BH$6:BH$37))/(MAX('08 (ind)'!BH$6:BH$37)-MIN('08 (ind)'!BH$6:BH$37))))))*BH$42</f>
        <v>1.1598421969324446</v>
      </c>
      <c r="BI31" s="87">
        <f>IF('08 (ind)'!BI$1="si",100*(('08 (ind)'!BI29-MIN('08 (ind)'!BI$6:BI$37))/(MAX('08 (ind)'!BI$6:BI$37)-MIN('08 (ind)'!BI$6:BI$37))),ABS(-100+(100*(('08 (ind)'!BI29-MIN('08 (ind)'!BI$6:BI$37))/(MAX('08 (ind)'!BI$6:BI$37)-MIN('08 (ind)'!BI$6:BI$37))))))*BI$42</f>
        <v>5.7559843517457718</v>
      </c>
      <c r="BJ31" s="87">
        <f>IF('08 (ind)'!BJ$1="si",100*(('08 (ind)'!BJ29-MIN('08 (ind)'!BJ$6:BJ$37))/(MAX('08 (ind)'!BJ$6:BJ$37)-MIN('08 (ind)'!BJ$6:BJ$37))),ABS(-100+(100*(('08 (ind)'!BJ29-MIN('08 (ind)'!BJ$6:BJ$37))/(MAX('08 (ind)'!BJ$6:BJ$37)-MIN('08 (ind)'!BJ$6:BJ$37))))))*BJ$42</f>
        <v>2.1085638040231427E-3</v>
      </c>
      <c r="BK31" s="87">
        <f>IF('08 (ind)'!BK$1="si",100*(('08 (ind)'!BK29-MIN('08 (ind)'!BK$6:BK$37))/(MAX('08 (ind)'!BK$6:BK$37)-MIN('08 (ind)'!BK$6:BK$37))),ABS(-100+(100*(('08 (ind)'!BK29-MIN('08 (ind)'!BK$6:BK$37))/(MAX('08 (ind)'!BK$6:BK$37)-MIN('08 (ind)'!BK$6:BK$37))))))*BK$42</f>
        <v>0.52000499547233148</v>
      </c>
      <c r="BL31" s="87">
        <f>IF('08 (ind)'!BL$1="si",100*(('08 (ind)'!BL29-MIN('08 (ind)'!BL$6:BL$37))/(MAX('08 (ind)'!BL$6:BL$37)-MIN('08 (ind)'!BL$6:BL$37))),ABS(-100+(100*(('08 (ind)'!BL29-MIN('08 (ind)'!BL$6:BL$37))/(MAX('08 (ind)'!BL$6:BL$37)-MIN('08 (ind)'!BL$6:BL$37))))))*BL$42</f>
        <v>1.496085492309372</v>
      </c>
      <c r="BM31" s="87">
        <f>IF('08 (ind)'!BM$1="si",100*(('08 (ind)'!BM29-MIN('08 (ind)'!BM$6:BM$37))/(MAX('08 (ind)'!BM$6:BM$37)-MIN('08 (ind)'!BM$6:BM$37))),ABS(-100+(100*(('08 (ind)'!BM29-MIN('08 (ind)'!BM$6:BM$37))/(MAX('08 (ind)'!BM$6:BM$37)-MIN('08 (ind)'!BM$6:BM$37))))))*BM$42</f>
        <v>0.46068930189597479</v>
      </c>
      <c r="BN31" s="87">
        <f>IF('08 (ind)'!BN$1="si",100*(('08 (ind)'!BN29-MIN('08 (ind)'!BN$6:BN$37))/(MAX('08 (ind)'!BN$6:BN$37)-MIN('08 (ind)'!BN$6:BN$37))),ABS(-100+(100*(('08 (ind)'!BN29-MIN('08 (ind)'!BN$6:BN$37))/(MAX('08 (ind)'!BN$6:BN$37)-MIN('08 (ind)'!BN$6:BN$37))))))*BN$42</f>
        <v>2.9880809147244651</v>
      </c>
      <c r="BO31" s="87">
        <f>IF('08 (ind)'!BO$1="si",100*(('08 (ind)'!BO29-MIN('08 (ind)'!BO$6:BO$37))/(MAX('08 (ind)'!BO$6:BO$37)-MIN('08 (ind)'!BO$6:BO$37))),ABS(-100+(100*(('08 (ind)'!BO29-MIN('08 (ind)'!BO$6:BO$37))/(MAX('08 (ind)'!BO$6:BO$37)-MIN('08 (ind)'!BO$6:BO$37))))))*BO$42</f>
        <v>0.44989906069172936</v>
      </c>
      <c r="BP31" s="87">
        <f>IF('08 (ind)'!BP$1="si",100*(('08 (ind)'!BP29-MIN('08 (ind)'!BP$6:BP$37))/(MAX('08 (ind)'!BP$6:BP$37)-MIN('08 (ind)'!BP$6:BP$37))),ABS(-100+(100*(('08 (ind)'!BP29-MIN('08 (ind)'!BP$6:BP$37))/(MAX('08 (ind)'!BP$6:BP$37)-MIN('08 (ind)'!BP$6:BP$37))))))*BP$42</f>
        <v>0.60161881648090176</v>
      </c>
      <c r="BQ31" s="87">
        <f>IF('08 (ind)'!BQ$1="si",100*(('08 (ind)'!BQ29-MIN('08 (ind)'!BQ$6:BQ$37))/(MAX('08 (ind)'!BQ$6:BQ$37)-MIN('08 (ind)'!BQ$6:BQ$37))),ABS(-100+(100*(('08 (ind)'!BQ29-MIN('08 (ind)'!BQ$6:BQ$37))/(MAX('08 (ind)'!BQ$6:BQ$37)-MIN('08 (ind)'!BQ$6:BQ$37))))))*BQ$42</f>
        <v>1.3522161828832857</v>
      </c>
      <c r="BR31" s="87">
        <f>IF('08 (ind)'!BR$1="si",100*(('08 (ind)'!BR29-MIN('08 (ind)'!BR$6:BR$37))/(MAX('08 (ind)'!BR$6:BR$37)-MIN('08 (ind)'!BR$6:BR$37))),ABS(-100+(100*(('08 (ind)'!BR29-MIN('08 (ind)'!BR$6:BR$37))/(MAX('08 (ind)'!BR$6:BR$37)-MIN('08 (ind)'!BR$6:BR$37))))))*BR$42</f>
        <v>0.27041239321911614</v>
      </c>
      <c r="BS31" s="87">
        <f>IF('08 (ind)'!BS$1="si",100*(('08 (ind)'!BS29-MIN('08 (ind)'!BS$6:BS$37))/(MAX('08 (ind)'!BS$6:BS$37)-MIN('08 (ind)'!BS$6:BS$37))),ABS(-100+(100*(('08 (ind)'!BS29-MIN('08 (ind)'!BS$6:BS$37))/(MAX('08 (ind)'!BS$6:BS$37)-MIN('08 (ind)'!BS$6:BS$37))))))*BS$42</f>
        <v>8.3751757979365529</v>
      </c>
      <c r="BT31" s="75">
        <f>IF('08 (ind)'!BT$1="si",100*(('08 (ind)'!BT29-MIN('08 (ind)'!BT$6:BT$37))/(MAX('08 (ind)'!BT$6:BT$37)-MIN('08 (ind)'!BT$6:BT$37))),ABS(-100+(100*(('08 (ind)'!BT29-MIN('08 (ind)'!BT$6:BT$37))/(MAX('08 (ind)'!BR$6:BR$37)-MIN('08 (ind)'!BT$6:BT$37))))))*BT$42</f>
        <v>5.2226256167327376</v>
      </c>
      <c r="BU31" s="87">
        <f>IF('08 (ind)'!BU$1="si",100*(('08 (ind)'!BU29-MIN('08 (ind)'!BU$6:BU$37))/(MAX('08 (ind)'!BU$6:BU$37)-MIN('08 (ind)'!BU$6:BU$37))),ABS(-100+(100*(('08 (ind)'!BU29-MIN('08 (ind)'!BU$6:BU$37))/(MAX('08 (ind)'!BU$6:BU$37)-MIN('08 (ind)'!BU$6:BU$37))))))*BU$42</f>
        <v>6.812357949137307</v>
      </c>
      <c r="BV31" s="87">
        <f>IF('08 (ind)'!BV$1="si",100*(('08 (ind)'!BV29-MIN('08 (ind)'!BV$6:BV$37))/(MAX('08 (ind)'!BV$6:BV$37)-MIN('08 (ind)'!BV$6:BV$37))),ABS(-100+(100*(('08 (ind)'!BV29-MIN('08 (ind)'!BV$6:BV$37))/(MAX('08 (ind)'!BV$6:BV$37)-MIN('08 (ind)'!BV$6:BV$37))))))*BV$42</f>
        <v>2.3868113333417238</v>
      </c>
      <c r="BW31" s="87">
        <f>IF('08 (ind)'!BW$1="si",100*(('08 (ind)'!BW29-MIN('08 (ind)'!BW$6:BW$37))/(MAX('08 (ind)'!BW$6:BW$37)-MIN('08 (ind)'!BW$6:BW$37))),ABS(-100+(100*(('08 (ind)'!BW29-MIN('08 (ind)'!BW$6:BW$37))/(MAX('08 (ind)'!BW$6:BW$37)-MIN('08 (ind)'!BW$6:BW$37))))))*BW$42</f>
        <v>3.6446400238300352</v>
      </c>
      <c r="BX31" s="87">
        <f>IF('08 (ind)'!BX$1="si",100*(('08 (ind)'!BX29-MIN('08 (ind)'!BX$6:BX$37))/(MAX('08 (ind)'!BX$6:BX$37)-MIN('08 (ind)'!BX$6:BX$37))),ABS(-100+(100*(('08 (ind)'!BX29-MIN('08 (ind)'!BX$6:BX$37))/(MAX('08 (ind)'!BX$6:BX$37)-MIN('08 (ind)'!BX$6:BX$37))))))*BX$42</f>
        <v>1.1963629246802201</v>
      </c>
      <c r="BY31" s="87">
        <f>IF('08 (ind)'!BY$1="si",100*(('08 (ind)'!BY29-MIN('08 (ind)'!BY$6:BY$37))/(MAX('08 (ind)'!BY$6:BY$37)-MIN('08 (ind)'!BY$6:BY$37))),ABS(-100+(100*(('08 (ind)'!BY29-MIN('08 (ind)'!BY$6:BY$37))/(MAX('08 (ind)'!BY$6:BY$37)-MIN('08 (ind)'!BY$6:BY$37))))))*BY$42</f>
        <v>0.11850607116242193</v>
      </c>
      <c r="BZ31" s="87">
        <f>IF('08 (ind)'!BZ$1="si",100*(('08 (ind)'!BZ29-MIN('08 (ind)'!BZ$6:BZ$37))/(MAX('08 (ind)'!BZ$6:BZ$37)-MIN('08 (ind)'!BZ$6:BZ$37))),ABS(-100+(100*(('08 (ind)'!BZ29-MIN('08 (ind)'!BZ$6:BZ$37))/(MAX('08 (ind)'!BZ$6:BZ$37)-MIN('08 (ind)'!BZ$6:BZ$37))))))*BZ$42</f>
        <v>15.329560182639225</v>
      </c>
      <c r="CA31" s="87">
        <f>IF('08 (ind)'!CA$1="si",100*(('08 (ind)'!CA29-MIN('08 (ind)'!CA$6:CA$37))/(MAX('08 (ind)'!CA$6:CA$37)-MIN('08 (ind)'!CA$6:CA$37))),ABS(-100+(100*(('08 (ind)'!CA29-MIN('08 (ind)'!CA$6:CA$37))/(MAX('08 (ind)'!CA$6:CA$37)-MIN('08 (ind)'!CA$6:CA$37))))))*CA$42</f>
        <v>1.416286022007937</v>
      </c>
      <c r="CB31" s="87">
        <f>IF('08 (ind)'!CB$1="si",100*(('08 (ind)'!CB29-MIN('08 (ind)'!CB$6:CB$37))/(MAX('08 (ind)'!CB$6:CB$37)-MIN('08 (ind)'!CB$6:CB$37))),ABS(-100+(100*(('08 (ind)'!CB29-MIN('08 (ind)'!CB$6:CB$37))/(MAX('08 (ind)'!CB$6:CB$37)-MIN('08 (ind)'!CB$6:CB$37))))))*CB$42</f>
        <v>4.2448681286462735</v>
      </c>
      <c r="CC31" s="87">
        <f>IF('08 (ind)'!CC$1="si",100*(('08 (ind)'!CC29-MIN('08 (ind)'!CC$6:CC$37))/(MAX('08 (ind)'!CC$6:CC$37)-MIN('08 (ind)'!CC$6:CC$37))),ABS(-100+(100*(('08 (ind)'!CC29-MIN('08 (ind)'!CC$6:CC$37))/(MAX('08 (ind)'!CC$6:CC$37)-MIN('08 (ind)'!CC$6:CC$37))))))*CC$42</f>
        <v>7.2870398356989448</v>
      </c>
      <c r="CD31" s="87">
        <f>IF('08 (ind)'!CD$1="si",100*(('08 (ind)'!CD29-MIN('08 (ind)'!CD$6:CD$37))/(MAX('08 (ind)'!CD$6:CD$37)-MIN('08 (ind)'!CD$6:CD$37))),ABS(-100+(100*(('08 (ind)'!CD29-MIN('08 (ind)'!CD$6:CD$37))/(MAX('08 (ind)'!CD$6:CD$37)-MIN('08 (ind)'!CD$6:CD$37))))))*CD$42</f>
        <v>2.8245709857187981E-2</v>
      </c>
      <c r="CE31" s="87">
        <f>IF('08 (ind)'!CE$1="si",100*(('08 (ind)'!CE29-MIN('08 (ind)'!CE$6:CE$37))/(MAX('08 (ind)'!CE$6:CE$37)-MIN('08 (ind)'!CE$6:CE$37))),ABS(-100+(100*(('08 (ind)'!CE29-MIN('08 (ind)'!CE$6:CE$37))/(MAX('08 (ind)'!CE$6:CE$37)-MIN('08 (ind)'!CE$6:CE$37))))))*CE$42</f>
        <v>1.3785816473506145</v>
      </c>
      <c r="CF31" s="87">
        <f>IF('08 (ind)'!CF$1="si",100*(('08 (ind)'!CF29-MIN('08 (ind)'!CF$6:CF$37))/(MAX('08 (ind)'!CF$6:CF$37)-MIN('08 (ind)'!CF$6:CF$37))),ABS(-100+(100*(('08 (ind)'!CF29-MIN('08 (ind)'!CF$6:CF$37))/(MAX('08 (ind)'!CF$6:CF$37)-MIN('08 (ind)'!CF$6:CF$37))))))*CF$42</f>
        <v>4.1244646089097348</v>
      </c>
      <c r="CG31" s="87">
        <f>IF('08 (ind)'!CG$1="si",100*(('08 (ind)'!CG29-MIN('08 (ind)'!CG$6:CG$37))/(MAX('08 (ind)'!CG$6:CG$37)-MIN('08 (ind)'!CG$6:CG$37))),ABS(-100+(100*(('08 (ind)'!CG29-MIN('08 (ind)'!CG$6:CG$37))/(MAX('08 (ind)'!CG$6:CG$37)-MIN('08 (ind)'!CG$6:CG$37))))))*CG$42</f>
        <v>1.8306660163801869</v>
      </c>
      <c r="CH31" s="87">
        <f>IF('08 (ind)'!CH$1="si",100*(('08 (ind)'!CH29-MIN('08 (ind)'!CH$6:CH$37))/(MAX('08 (ind)'!CH$6:CH$37)-MIN('08 (ind)'!CH$6:CH$37))),ABS(-100+(100*(('08 (ind)'!CH29-MIN('08 (ind)'!CH$6:CH$37))/(MAX('08 (ind)'!CH$6:CH$37)-MIN('08 (ind)'!CH$6:CH$37))))))*CH$42</f>
        <v>1.0967398133448791</v>
      </c>
      <c r="CI31" s="87">
        <f>IF('08 (ind)'!CI$1="si",100*(('08 (ind)'!CI29-MIN('08 (ind)'!CI$6:CI$37))/(MAX('08 (ind)'!CI$6:CI$37)-MIN('08 (ind)'!CI$6:CI$37))),ABS(-100+(100*(('08 (ind)'!CI29-MIN('08 (ind)'!CI$6:CI$37))/(MAX('08 (ind)'!CI$6:CI$37)-MIN('08 (ind)'!CI$6:CI$37))))))*CI$42</f>
        <v>5.3303905029241685</v>
      </c>
      <c r="CJ31" s="87">
        <f>IF('08 (ind)'!CJ$1="si",100*(('08 (ind)'!CJ29-MIN('08 (ind)'!CJ$6:CJ$37))/(MAX('08 (ind)'!CJ$6:CJ$37)-MIN('08 (ind)'!CJ$6:CJ$37))),ABS(-100+(100*(('08 (ind)'!CJ29-MIN('08 (ind)'!CJ$6:CJ$37))/(MAX('08 (ind)'!CJ$6:CJ$37)-MIN('08 (ind)'!CJ$6:CJ$37))))))*CJ$42</f>
        <v>3.8589231785376334</v>
      </c>
      <c r="CK31" s="87">
        <f>IF('08 (ind)'!CK$1="si",100*(('08 (ind)'!CK29-MIN('08 (ind)'!CK$6:CK$37))/(MAX('08 (ind)'!CK$6:CK$37)-MIN('08 (ind)'!CK$6:CK$37))),ABS(-100+(100*(('08 (ind)'!CK29-MIN('08 (ind)'!CK$6:CK$37))/(MAX('08 (ind)'!CK$6:CK$37)-MIN('08 (ind)'!CK$6:CK$37))))))*CK$42</f>
        <v>3.5593292524494369</v>
      </c>
      <c r="CL31" s="87">
        <f>IF('08 (ind)'!CL$1="si",100*(('08 (ind)'!CL29-MIN('08 (ind)'!CL$6:CL$37))/(MAX('08 (ind)'!CL$6:CL$37)-MIN('08 (ind)'!CL$6:CL$37))),ABS(-100+(100*(('08 (ind)'!CL29-MIN('08 (ind)'!CL$6:CL$37))/(MAX('08 (ind)'!CL$6:CL$37)-MIN('08 (ind)'!CL$6:CL$37))))))*CL$42</f>
        <v>4.1312953016566221</v>
      </c>
      <c r="CM31" s="87">
        <f>IF('08 (ind)'!CM$1="si",100*(('08 (ind)'!CM29-MIN('08 (ind)'!CM$6:CM$37))/(MAX('08 (ind)'!CM$6:CM$37)-MIN('08 (ind)'!CM$6:CM$37))),ABS(-100+(100*(('08 (ind)'!CM29-MIN('08 (ind)'!CM$6:CM$37))/(MAX('08 (ind)'!CM$6:CM$37)-MIN('08 (ind)'!CM$6:CM$37))))))*CM$42</f>
        <v>4.8201055830281865</v>
      </c>
    </row>
    <row r="32" spans="1:91">
      <c r="A32" s="18" t="s">
        <v>229</v>
      </c>
      <c r="B32" s="87">
        <f>IF('08 (ind)'!B$1="si",100*(('08 (ind)'!B30-MIN('08 (ind)'!B$6:B$37))/(MAX('08 (ind)'!B$6:B$37)-MIN('08 (ind)'!B$6:B$37))),ABS(-100+(100*(('08 (ind)'!B30-MIN('08 (ind)'!B$6:B$37))/(MAX('08 (ind)'!B$6:B$37)-MIN('08 (ind)'!B$6:B$37))))))</f>
        <v>7.0313712174809346</v>
      </c>
      <c r="C32" s="87">
        <f>IF('08 (ind)'!C$1="si",100*(('08 (ind)'!C30-MIN('08 (ind)'!C$6:C$37))/(MAX('08 (ind)'!C$6:C$37)-MIN('08 (ind)'!C$6:C$37))),ABS(-100+(100*(('08 (ind)'!C30-MIN('08 (ind)'!C$6:C$37))/(MAX('08 (ind)'!C$6:C$37)-MIN('08 (ind)'!C$6:C$37))))))</f>
        <v>50.999021571919201</v>
      </c>
      <c r="D32" s="87">
        <f>IF('08 (ind)'!D$1="si",100*(('08 (ind)'!D30-MIN('08 (ind)'!D$6:D$37))/(MAX('08 (ind)'!D$6:D$37)-MIN('08 (ind)'!D$6:D$37))),ABS(-100+(100*(('08 (ind)'!D30-MIN('08 (ind)'!D$6:D$37))/(MAX('08 (ind)'!D$6:D$37)-MIN('08 (ind)'!D$6:D$37))))))*D$42</f>
        <v>12.509123433165243</v>
      </c>
      <c r="E32" s="87">
        <f>IF('08 (ind)'!E$1="si",100*(('08 (ind)'!E30-MIN('08 (ind)'!E$6:E$37))/(MAX('08 (ind)'!E$6:E$37)-MIN('08 (ind)'!E$6:E$37))),ABS(-100+(100*(('08 (ind)'!E30-MIN('08 (ind)'!E$6:E$37))/(MAX('08 (ind)'!E$6:E$37)-MIN('08 (ind)'!E$6:E$37))))))*E$42</f>
        <v>2.2355760924073618</v>
      </c>
      <c r="F32" s="87">
        <f>IF('10 (ind)'!F$1="si",100*(('10 (ind)'!F30-MIN('10 (ind)'!F$6:F$37))/(MAX('10 (ind)'!F$6:F$37)-MIN('10 (ind)'!F$6:F$37))),ABS(-100+(100*(('10 (ind)'!F30-MIN('10 (ind)'!F$6:F$37))/(MAX('10 (ind)'!F$6:F$37)-MIN('10 (ind)'!F$6:F$37))))))*F$42</f>
        <v>13.171759747102211</v>
      </c>
      <c r="G32" s="87">
        <f>IF('10 (ind)'!G$1="si",100*(('10 (ind)'!G30-MIN('10 (ind)'!G$6:G$37))/(MAX('10 (ind)'!G$6:G$37)-MIN('10 (ind)'!G$6:G$37))),ABS(-100+(100*(('10 (ind)'!G30-MIN('10 (ind)'!G$6:G$37))/(MAX('10 (ind)'!G$6:G$37)-MIN('10 (ind)'!G$6:G$37))))))*G$42</f>
        <v>6.9100391134289421</v>
      </c>
      <c r="H32" s="87">
        <f>IF('10 (ind)'!H$1="si",100*(('10 (ind)'!H30-MIN('10 (ind)'!H$6:H$37))/(MAX('10 (ind)'!H$6:H$37)-MIN('10 (ind)'!H$6:H$37))),ABS(-100+(100*(('10 (ind)'!H30-MIN('10 (ind)'!H$6:H$37))/(MAX('10 (ind)'!H$6:H$37)-MIN('10 (ind)'!H$6:H$37))))))*H$42</f>
        <v>5.562130177514792</v>
      </c>
      <c r="I32" s="87">
        <f>IF('10 (ind)'!I$1="si",100*(('10 (ind)'!I30-MIN('10 (ind)'!I$6:I$37))/(MAX('10 (ind)'!I$6:I$37)-MIN('10 (ind)'!I$6:I$37))),ABS(-100+(100*(('10 (ind)'!I30-MIN('10 (ind)'!I$6:I$37))/(MAX('10 (ind)'!I$6:I$37)-MIN('10 (ind)'!I$6:I$37))))))*I$42</f>
        <v>5.865384615384615</v>
      </c>
      <c r="J32" s="87">
        <f>IF('08 (ind)'!J$1="si",100*(('08 (ind)'!J30-MIN('08 (ind)'!J$6:J$37))/(MAX('08 (ind)'!J$6:J$37)-MIN('08 (ind)'!J$6:J$37))),ABS(-100+(100*(('08 (ind)'!J30-MIN('08 (ind)'!J$6:J$37))/(MAX('08 (ind)'!J$6:J$37)-MIN('08 (ind)'!J$6:J$37))))))*J$42</f>
        <v>2.0942408376963346</v>
      </c>
      <c r="K32" s="87">
        <f>IF('08 (ind)'!K$1="si",100*(('08 (ind)'!K30-MIN('08 (ind)'!K$6:K$37))/(MAX('08 (ind)'!K$6:K$37)-MIN('08 (ind)'!K$6:K$37))),ABS(-100+(100*(('08 (ind)'!K30-MIN('08 (ind)'!K$6:K$37))/(MAX('08 (ind)'!K$6:K$37)-MIN('08 (ind)'!K$6:K$37))))))*K$42</f>
        <v>4.7277310728774102</v>
      </c>
      <c r="L32" s="87">
        <f>IF('08 (ind)'!L$1="si",100*(('08 (ind)'!L30-MIN('08 (ind)'!L$6:L$37))/(MAX('08 (ind)'!L$6:L$37)-MIN('08 (ind)'!L$6:L$37))),ABS(-100+(100*(('08 (ind)'!L30-MIN('08 (ind)'!L$6:L$37))/(MAX('08 (ind)'!L$6:L$37)-MIN('08 (ind)'!L$6:L$37))))))*L$42</f>
        <v>4.7782896160442325</v>
      </c>
      <c r="M32" s="87">
        <f>IF('08 (ind)'!M$1="si",100*(('08 (ind)'!M30-MIN('08 (ind)'!M$6:M$37))/(MAX('08 (ind)'!M$6:M$37)-MIN('08 (ind)'!M$6:M$37))),ABS(-100+(100*(('08 (ind)'!M30-MIN('08 (ind)'!M$6:M$37))/(MAX('08 (ind)'!M$6:M$37)-MIN('08 (ind)'!M$6:M$37))))))*M$42</f>
        <v>6.2599277509953616E-2</v>
      </c>
      <c r="N32" s="87">
        <f>IF('08 (ind)'!N$1="si",100*(('08 (ind)'!N30-MIN('08 (ind)'!N$6:N$37))/(MAX('08 (ind)'!N$6:N$37)-MIN('08 (ind)'!N$6:N$37))),ABS(-100+(100*(('08 (ind)'!N30-MIN('08 (ind)'!N$6:N$37))/(MAX('08 (ind)'!N$6:N$37)-MIN('08 (ind)'!N$6:N$37))))))*N$42</f>
        <v>4.2654993237434979</v>
      </c>
      <c r="O32" s="87">
        <f>IF('08 (ind)'!O$1="si",100*(('08 (ind)'!O30-MIN('08 (ind)'!O$6:O$37))/(MAX('08 (ind)'!O$6:O$37)-MIN('08 (ind)'!O$6:O$37))),ABS(-100+(100*(('08 (ind)'!O30-MIN('08 (ind)'!O$6:O$37))/(MAX('08 (ind)'!O$6:O$37)-MIN('08 (ind)'!O$6:O$37))))))*O$42</f>
        <v>8.2336861336428644</v>
      </c>
      <c r="P32" s="87">
        <f>IF('08 (ind)'!P$1="si",100*(('08 (ind)'!P30-MIN('08 (ind)'!P$6:P$37))/(MAX('08 (ind)'!P$6:P$37)-MIN('08 (ind)'!P$6:P$37))),ABS(-100+(100*(('08 (ind)'!P30-MIN('08 (ind)'!P$6:P$37))/(MAX('08 (ind)'!P$6:P$37)-MIN('08 (ind)'!P$6:P$37))))))*P$42</f>
        <v>6.2520437721583347E-2</v>
      </c>
      <c r="Q32" s="87">
        <f>IF('08 (ind)'!Q$1="si",100*(('08 (ind)'!Q30-MIN('08 (ind)'!Q$6:Q$37))/(MAX('08 (ind)'!Q$6:Q$37)-MIN('08 (ind)'!Q$6:Q$37))),ABS(-100+(100*(('08 (ind)'!Q30-MIN('08 (ind)'!Q$6:Q$37))/(MAX('08 (ind)'!Q$6:Q$37)-MIN('08 (ind)'!Q$6:Q$37))))))*Q$42</f>
        <v>1.6174775421392453</v>
      </c>
      <c r="R32" s="87">
        <f>IF('08 (ind)'!R$1="si",100*(('08 (ind)'!R30-MIN('08 (ind)'!R$6:R$37))/(MAX('08 (ind)'!R$6:R$37)-MIN('08 (ind)'!R$6:R$37))),ABS(-100+(100*(('08 (ind)'!R30-MIN('08 (ind)'!R$6:R$37))/(MAX('08 (ind)'!R$6:R$37)-MIN('08 (ind)'!R$6:R$37))))))*R$42</f>
        <v>0.31490196523730324</v>
      </c>
      <c r="S32" s="75">
        <f>ABS(ABS(('08 (ind)'!S30-((MAX('08 (ind)'!S$6:S$37)+MIN('08 (ind)'!S$6:S$37))/2))/(((MAX('08 (ind)'!S$6:S$37)+MIN('08 (ind)'!S$6:S$37))/2)-MAX('08 (ind)'!S$6:S$37))*100)-100)*S$42</f>
        <v>1.2279858193776683</v>
      </c>
      <c r="T32" s="87">
        <f>IF('08 (ind)'!T$1="si",100*(('08 (ind)'!T30-MIN('08 (ind)'!T$6:T$37))/(MAX('08 (ind)'!T$6:T$37)-MIN('08 (ind)'!T$6:T$37))),ABS(-100+(100*(('08 (ind)'!T30-MIN('08 (ind)'!T$6:T$37))/(MAX('08 (ind)'!T$6:T$37)-MIN('08 (ind)'!T$6:T$37))))))*T$42</f>
        <v>5.0112202286561454</v>
      </c>
      <c r="U32" s="87">
        <f>IF('08 (ind)'!U$1="si",100*(('08 (ind)'!U30-MIN('08 (ind)'!U$6:U$37))/(MAX('08 (ind)'!U$6:U$37)-MIN('08 (ind)'!U$6:U$37))),ABS(-100+(100*(('08 (ind)'!U30-MIN('08 (ind)'!U$6:U$37))/(MAX('08 (ind)'!U$6:U$37)-MIN('08 (ind)'!U$6:U$37))))))*U$42</f>
        <v>0</v>
      </c>
      <c r="V32" s="87">
        <f>IF('08 (ind)'!V$1="si",100*(('08 (ind)'!V30-MIN('08 (ind)'!V$6:V$37))/(MAX('08 (ind)'!V$6:V$37)-MIN('08 (ind)'!V$6:V$37))),ABS(-100+(100*(('08 (ind)'!V30-MIN('08 (ind)'!V$6:V$37))/(MAX('08 (ind)'!V$6:V$37)-MIN('08 (ind)'!V$6:V$37))))))*V$42</f>
        <v>3.9854275729756896</v>
      </c>
      <c r="W32" s="87">
        <f>IF('08 (ind)'!W$1="si",100*(('08 (ind)'!W30-MIN('08 (ind)'!W$6:W$37))/(MAX('08 (ind)'!W$6:W$37)-MIN('08 (ind)'!W$6:W$37))),ABS(-100+(100*(('08 (ind)'!W30-MIN('08 (ind)'!W$6:W$37))/(MAX('08 (ind)'!W$6:W$37)-MIN('08 (ind)'!W$6:W$37))))))*W$42</f>
        <v>10.421090495660193</v>
      </c>
      <c r="X32" s="87">
        <f>IF('08 (ind)'!X$1="si",100*(('08 (ind)'!X30-MIN('08 (ind)'!X$6:X$37))/(MAX('08 (ind)'!X$6:X$37)-MIN('08 (ind)'!X$6:X$37))),ABS(-100+(100*(('08 (ind)'!X30-MIN('08 (ind)'!X$6:X$37))/(MAX('08 (ind)'!X$6:X$37)-MIN('08 (ind)'!X$6:X$37))))))*X$42</f>
        <v>6.3210700390701069</v>
      </c>
      <c r="Y32" s="87">
        <f>IF('08 (ind)'!Y$1="si",100*(('08 (ind)'!Y30-MIN('08 (ind)'!Y$6:Y$37))/(MAX('08 (ind)'!Y$6:Y$37)-MIN('08 (ind)'!Y$6:Y$37))),ABS(-100+(100*(('08 (ind)'!Y30-MIN('08 (ind)'!Y$6:Y$37))/(MAX('08 (ind)'!Y$6:Y$37)-MIN('08 (ind)'!Y$6:Y$37))))))*Y$42</f>
        <v>6.1805532774363003</v>
      </c>
      <c r="Z32" s="87">
        <f>IF('08 (ind)'!Z$1="si",100*(('08 (ind)'!Z30-MIN('08 (ind)'!Z$6:Z$37))/(MAX('08 (ind)'!Z$6:Z$37)-MIN('08 (ind)'!Z$6:Z$37))),ABS(-100+(100*(('08 (ind)'!Z30-MIN('08 (ind)'!Z$6:Z$37))/(MAX('08 (ind)'!Z$6:Z$37)-MIN('08 (ind)'!Z$6:Z$37))))))*Z$42</f>
        <v>5.2050066903394958</v>
      </c>
      <c r="AA32" s="87">
        <f>IF('08 (ind)'!AA$1="si",100*(('08 (ind)'!AA30-MIN('08 (ind)'!AA$6:AA$37))/(MAX('08 (ind)'!AA$6:AA$37)-MIN('08 (ind)'!AA$6:AA$37))),ABS(-100+(100*(('08 (ind)'!AA30-MIN('08 (ind)'!AA$6:AA$37))/(MAX('08 (ind)'!AA$6:AA$37)-MIN('08 (ind)'!AA$6:AA$37))))))*AA$42</f>
        <v>7.3770008804519218</v>
      </c>
      <c r="AB32" s="87">
        <f>IF('08 (ind)'!AB$1="si",100*(('08 (ind)'!AB30-MIN('08 (ind)'!AB$6:AB$37))/(MAX('08 (ind)'!AB$6:AB$37)-MIN('08 (ind)'!AB$6:AB$37))),ABS(-100+(100*(('08 (ind)'!AB30-MIN('08 (ind)'!AB$6:AB$37))/(MAX('08 (ind)'!AB$6:AB$37)-MIN('08 (ind)'!AB$6:AB$37))))))*AB$42</f>
        <v>3.3292887675862683</v>
      </c>
      <c r="AC32" s="87">
        <f>IF('08 (ind)'!AC$1="si",100*(('08 (ind)'!AC30-MIN('08 (ind)'!AC$6:AC$37))/(MAX('08 (ind)'!AC$6:AC$37)-MIN('08 (ind)'!AC$6:AC$37))),ABS(-100+(100*(('08 (ind)'!AC30-MIN('08 (ind)'!AC$6:AC$37))/(MAX('08 (ind)'!AC$6:AC$37)-MIN('08 (ind)'!AC$6:AC$37))))))*AC$42</f>
        <v>7.7030663483821682</v>
      </c>
      <c r="AD32" s="87">
        <f>IF('08 (ind)'!AD$1="si",100*(('08 (ind)'!AD30-MIN('08 (ind)'!AD$6:AD$37))/(MAX('08 (ind)'!AD$6:AD$37)-MIN('08 (ind)'!AD$6:AD$37))),ABS(-100+(100*(('08 (ind)'!AD30-MIN('08 (ind)'!AD$6:AD$37))/(MAX('08 (ind)'!AD$6:AD$37)-MIN('08 (ind)'!AD$6:AD$37))))))*AD$42</f>
        <v>4.7223475252730402</v>
      </c>
      <c r="AE32" s="87">
        <f>IF('08 (ind)'!AE$1="si",100*(('08 (ind)'!AE30-MIN('08 (ind)'!AE$6:AE$37))/(MAX('08 (ind)'!AE$6:AE$37)-MIN('08 (ind)'!AE$6:AE$37))),ABS(-100+(100*(('08 (ind)'!AE30-MIN('08 (ind)'!AE$6:AE$37))/(MAX('08 (ind)'!AE$6:AE$37)-MIN('08 (ind)'!AE$6:AE$37))))))*AE$42</f>
        <v>2.6002615142489844</v>
      </c>
      <c r="AF32" s="87">
        <f>IF('08 (ind)'!AF$1="si",100*(('08 (ind)'!AF30-MIN('08 (ind)'!AF$6:AF$37))/(MAX('08 (ind)'!AF$6:AF$37)-MIN('08 (ind)'!AF$6:AF$37))),ABS(-100+(100*(('08 (ind)'!AF30-MIN('08 (ind)'!AF$6:AF$37))/(MAX('08 (ind)'!AF$6:AF$37)-MIN('08 (ind)'!AF$6:AF$37))))))*AF$42</f>
        <v>6.896588874798435</v>
      </c>
      <c r="AG32" s="87">
        <f>IF('08 (ind)'!AG$1="si",100*(('08 (ind)'!AG30-MIN('08 (ind)'!AG$6:AG$37))/(MAX('08 (ind)'!AG$6:AG$37)-MIN('08 (ind)'!AG$6:AG$37))),ABS(-100+(100*(('08 (ind)'!AG30-MIN('08 (ind)'!AG$6:AG$37))/(MAX('08 (ind)'!AG$6:AG$37)-MIN('08 (ind)'!AG$6:AG$37))))))*AG$42</f>
        <v>1.5141869770825753</v>
      </c>
      <c r="AH32" s="87">
        <f>IF('08 (ind)'!AH$1="si",100*(('08 (ind)'!AH30-MIN('08 (ind)'!AH$6:AH$37))/(MAX('08 (ind)'!AH$6:AH$37)-MIN('08 (ind)'!AH$6:AH$37))),ABS(-100+(100*(('08 (ind)'!AH30-MIN('08 (ind)'!AH$6:AH$37))/(MAX('08 (ind)'!AH$6:AH$37)-MIN('08 (ind)'!AH$6:AH$37))))))*AH$42</f>
        <v>3.6993310577825786</v>
      </c>
      <c r="AI32" s="87">
        <f>IF('08 (ind)'!AI$1="si",100*(('08 (ind)'!AI30-MIN('08 (ind)'!AI$6:AI$37))/(MAX('08 (ind)'!AI$6:AI$37)-MIN('08 (ind)'!AI$6:AI$37))),ABS(-100+(100*(('08 (ind)'!AI30-MIN('08 (ind)'!AI$6:AI$37))/(MAX('08 (ind)'!AI$6:AI$37)-MIN('08 (ind)'!AI$6:AI$37))))))*AI$42</f>
        <v>7.1081177486784802E-2</v>
      </c>
      <c r="AJ32" s="87">
        <f>IF('08 (ind)'!AJ$1="si",100*(('08 (ind)'!AJ30-MIN('08 (ind)'!AJ$6:AJ$37))/(MAX('08 (ind)'!AJ$6:AJ$37)-MIN('08 (ind)'!AJ$6:AJ$37))),ABS(-100+(100*(('08 (ind)'!AJ30-MIN('08 (ind)'!AJ$6:AJ$37))/(MAX('08 (ind)'!AJ$6:AJ$37)-MIN('08 (ind)'!AJ$6:AJ$37))))))*AJ$42</f>
        <v>7.3601059686746311</v>
      </c>
      <c r="AK32" s="87">
        <f>IF('08 (ind)'!AK$1="si",100*(('08 (ind)'!AK30-MIN('08 (ind)'!AK$6:AK$37))/(MAX('08 (ind)'!AK$6:AK$37)-MIN('08 (ind)'!AK$6:AK$37))),ABS(-100+(100*(('08 (ind)'!AK30-MIN('08 (ind)'!AK$6:AK$37))/(MAX('08 (ind)'!AK$6:AK$37)-MIN('08 (ind)'!AK$6:AK$37))))))*AK$42</f>
        <v>0.33016791331435291</v>
      </c>
      <c r="AL32" s="87">
        <f>IF('08 (ind)'!AL$1="si",100*(('08 (ind)'!AL30-MIN('08 (ind)'!AL$6:AL$37))/(MAX('08 (ind)'!AL$6:AL$37)-MIN('08 (ind)'!AL$6:AL$37))),ABS(-100+(100*(('08 (ind)'!AL30-MIN('08 (ind)'!AL$6:AL$37))/(MAX('08 (ind)'!AL$6:AL$37)-MIN('08 (ind)'!AL$6:AL$37))))))*AL$42</f>
        <v>9.5564276512776498</v>
      </c>
      <c r="AM32" s="87">
        <f>IF('08 (ind)'!AM$1="si",100*(('08 (ind)'!AM30-MIN('08 (ind)'!AM$6:AM$37))/(MAX('08 (ind)'!AM$6:AM$37)-MIN('08 (ind)'!AM$6:AM$37))),ABS(-100+(100*(('08 (ind)'!AM30-MIN('08 (ind)'!AM$6:AM$37))/(MAX('08 (ind)'!AM$6:AM$37)-MIN('08 (ind)'!AM$6:AM$37))))))*AM$42</f>
        <v>2.918702187063547</v>
      </c>
      <c r="AN32" s="87">
        <f>IF('08 (ind)'!AN$1="si",100*(('08 (ind)'!AN30-MIN('08 (ind)'!AN$6:AN$37))/(MAX('08 (ind)'!AN$6:AN$37)-MIN('08 (ind)'!AN$6:AN$37))),ABS(-100+(100*(('08 (ind)'!AN30-MIN('08 (ind)'!AN$6:AN$37))/(MAX('08 (ind)'!AN$6:AN$37)-MIN('08 (ind)'!AN$6:AN$37))))))*AN$42</f>
        <v>9.5128517524626997</v>
      </c>
      <c r="AO32" s="87">
        <f>IF('08 (ind)'!AO$1="si",100*(('08 (ind)'!AO30-MIN('08 (ind)'!AO$6:AO$37))/(MAX('08 (ind)'!AO$6:AO$37)-MIN('08 (ind)'!AO$6:AO$37))),ABS(-100+(100*(('08 (ind)'!AO30-MIN('08 (ind)'!AO$6:AO$37))/(MAX('08 (ind)'!AO$6:AO$37)-MIN('08 (ind)'!AO$6:AO$37))))))*AO$42</f>
        <v>8.0424726638224211</v>
      </c>
      <c r="AP32" s="87">
        <f>IF('08 (ind)'!AP$1="si",100*(('08 (ind)'!AP30-MIN('08 (ind)'!AP$6:AP$37))/(MAX('08 (ind)'!AP$6:AP$37)-MIN('08 (ind)'!AP$6:AP$37))),ABS(-100+(100*(('08 (ind)'!AP30-MIN('08 (ind)'!AP$6:AP$37))/(MAX('08 (ind)'!AP$6:AP$37)-MIN('08 (ind)'!AP$6:AP$37))))))*AP$42</f>
        <v>8.6469533812505386</v>
      </c>
      <c r="AQ32" s="87">
        <f>IF('08 (ind)'!AQ$1="si",100*(('08 (ind)'!AQ30-MIN('08 (ind)'!AQ$6:AQ$37))/(MAX('08 (ind)'!AQ$6:AQ$37)-MIN('08 (ind)'!AQ$6:AQ$37))),ABS(-100+(100*(('08 (ind)'!AQ30-MIN('08 (ind)'!AQ$6:AQ$37))/(MAX('08 (ind)'!AQ$6:AQ$37)-MIN('08 (ind)'!AQ$6:AQ$37))))))*AQ$42</f>
        <v>1.4743028757067111</v>
      </c>
      <c r="AR32" s="87">
        <f>IF('08 (ind)'!AR$1="si",100*(('08 (ind)'!AR30-MIN('08 (ind)'!AR$6:AR$37))/(MAX('08 (ind)'!AR$6:AR$37)-MIN('08 (ind)'!AR$6:AR$37))),ABS(-100+(100*(('08 (ind)'!AR30-MIN('08 (ind)'!AR$6:AR$37))/(MAX('08 (ind)'!AR$6:AR$37)-MIN('08 (ind)'!AR$6:AR$37))))))*AR$42</f>
        <v>4.9632049165647043</v>
      </c>
      <c r="AS32" s="87">
        <f>IF('08 (ind)'!AS$1="si",100*(('08 (ind)'!AS30-MIN('08 (ind)'!AS$6:AS$37))/(MAX('08 (ind)'!AS$6:AS$37)-MIN('08 (ind)'!AS$6:AS$37))),ABS(-100+(100*(('08 (ind)'!AS30-MIN('08 (ind)'!AS$6:AS$37))/(MAX('08 (ind)'!AS$6:AS$37)-MIN('08 (ind)'!AS$6:AS$37))))))*AS$42</f>
        <v>2.0595752421665394</v>
      </c>
      <c r="AT32" s="87">
        <f>IF('08 (ind)'!AT$1="si",100*(('08 (ind)'!AT30-MIN('08 (ind)'!AT$6:AT$37))/(MAX('08 (ind)'!AT$6:AT$37)-MIN('08 (ind)'!AT$6:AT$37))),ABS(-100+(100*(('08 (ind)'!AT30-MIN('08 (ind)'!AT$6:AT$37))/(MAX('08 (ind)'!AT$6:AT$37)-MIN('08 (ind)'!AT$6:AT$37))))))*AT$42</f>
        <v>0</v>
      </c>
      <c r="AU32" s="87">
        <f>IF('08 (ind)'!AU$1="si",100*(('08 (ind)'!AU30-MIN('08 (ind)'!AU$6:AU$37))/(MAX('08 (ind)'!AU$6:AU$37)-MIN('08 (ind)'!AU$6:AU$37))),ABS(-100+(100*(('08 (ind)'!AU30-MIN('08 (ind)'!AU$6:AU$37))/(MAX('08 (ind)'!AU$6:AU$37)-MIN('08 (ind)'!AU$6:AU$37))))))*AU$42</f>
        <v>12.802768166089965</v>
      </c>
      <c r="AV32" s="87">
        <f>IF('08 (ind)'!AV$1="si",100*(('08 (ind)'!AV30-MIN('08 (ind)'!AV$6:AV$37))/(MAX('08 (ind)'!AV$6:AV$37)-MIN('08 (ind)'!AV$6:AV$37))),ABS(-100+(100*(('08 (ind)'!AV30-MIN('08 (ind)'!AV$6:AV$37))/(MAX('08 (ind)'!AV$6:AV$37)-MIN('08 (ind)'!AV$6:AV$37))))))*AV$42</f>
        <v>23.743500866551127</v>
      </c>
      <c r="AW32" s="87">
        <f>IF('08 (ind)'!AW$1="si",100*(('08 (ind)'!AW30-MIN('08 (ind)'!AW$6:AW$37))/(MAX('08 (ind)'!AW$6:AW$37)-MIN('08 (ind)'!AW$6:AW$37))),ABS(-100+(100*(('08 (ind)'!AW30-MIN('08 (ind)'!AW$6:AW$37))/(MAX('08 (ind)'!AW$6:AW$37)-MIN('08 (ind)'!AW$6:AW$37))))))*AW$42</f>
        <v>7.0072120205454391</v>
      </c>
      <c r="AX32" s="87">
        <f>IF('08 (ind)'!AX$1="si",100*(('08 (ind)'!AX30-MIN('08 (ind)'!AX$6:AX$37))/(MAX('08 (ind)'!AX$6:AX$37)-MIN('08 (ind)'!AX$6:AX$37))),ABS(-100+(100*(('08 (ind)'!AX30-MIN('08 (ind)'!AX$6:AX$37))/(MAX('08 (ind)'!AX$6:AX$37)-MIN('08 (ind)'!AX$6:AX$37))))))*AX$42</f>
        <v>5.4141811862455622</v>
      </c>
      <c r="AY32" s="87">
        <f>IF('08 (ind)'!AY$1="si",100*(('08 (ind)'!AY30-MIN('08 (ind)'!AY$6:AY$37))/(MAX('08 (ind)'!AY$6:AY$37)-MIN('08 (ind)'!AY$6:AY$37))),ABS(-100+(100*(('08 (ind)'!AY30-MIN('08 (ind)'!AY$6:AY$37))/(MAX('08 (ind)'!AY$6:AY$37)-MIN('08 (ind)'!AY$6:AY$37))))))*AY$42</f>
        <v>11.210176663677279</v>
      </c>
      <c r="AZ32" s="87">
        <f>IF('08 (ind)'!AZ$1="si",100*(('08 (ind)'!AZ30-MIN('08 (ind)'!AZ$6:AZ$37))/(MAX('08 (ind)'!AZ$6:AZ$37)-MIN('08 (ind)'!AZ$6:AZ$37))),ABS(-100+(100*(('08 (ind)'!AZ30-MIN('08 (ind)'!AZ$6:AZ$37))/(MAX('08 (ind)'!AZ$6:AZ$37)-MIN('08 (ind)'!AZ$6:AZ$37))))))*AZ$42</f>
        <v>3.1848818941204526</v>
      </c>
      <c r="BA32" s="87">
        <f>IF('08 (ind)'!BA$1="si",100*(('08 (ind)'!BA30-MIN('08 (ind)'!BA$6:BA$37))/(MAX('08 (ind)'!BA$6:BA$37)-MIN('08 (ind)'!BA$6:BA$37))),ABS(-100+(100*(('08 (ind)'!BA30-MIN('08 (ind)'!BA$6:BA$37))/(MAX('08 (ind)'!BA$6:BA$37)-MIN('08 (ind)'!BA$6:BA$37))))))*BA$42</f>
        <v>1.3755973351926156</v>
      </c>
      <c r="BB32" s="87">
        <f>IF('08 (ind)'!BB$1="si",100*(('08 (ind)'!BB30-MIN('08 (ind)'!BB$6:BB$37))/(MAX('08 (ind)'!BB$6:BB$37)-MIN('08 (ind)'!BB$6:BB$37))),ABS(-100+(100*(('08 (ind)'!BB30-MIN('08 (ind)'!BB$6:BB$37))/(MAX('08 (ind)'!BB$6:BB$37)-MIN('08 (ind)'!BB$6:BB$37))))))*BB$42</f>
        <v>4.7061317874324837</v>
      </c>
      <c r="BC32" s="87">
        <f>IF('08 (ind)'!BC$1="si",100*(('08 (ind)'!BC30-MIN('08 (ind)'!BC$6:BC$37))/(MAX('08 (ind)'!BC$6:BC$37)-MIN('08 (ind)'!BC$6:BC$37))),ABS(-100+(100*(('08 (ind)'!BC30-MIN('08 (ind)'!BC$6:BC$37))/(MAX('08 (ind)'!BC$6:BC$37)-MIN('08 (ind)'!BC$6:BC$37))))))*BC$42</f>
        <v>5.0301600824196662</v>
      </c>
      <c r="BD32" s="87">
        <f>IF('08 (ind)'!BD$1="si",100*(('08 (ind)'!BD30-MIN('08 (ind)'!BD$6:BD$37))/(MAX('08 (ind)'!BD$6:BD$37)-MIN('08 (ind)'!BD$6:BD$37))),ABS(-100+(100*(('08 (ind)'!BD30-MIN('08 (ind)'!BD$6:BD$37))/(MAX('08 (ind)'!BD$6:BD$37)-MIN('08 (ind)'!BD$6:BD$37))))))*BD$42</f>
        <v>1.1637451207245679</v>
      </c>
      <c r="BE32" s="87">
        <f>IF('08 (ind)'!BE$1="si",100*(('08 (ind)'!BE30-MIN('08 (ind)'!BE$6:BE$37))/(MAX('08 (ind)'!BE$6:BE$37)-MIN('08 (ind)'!BE$6:BE$37))),ABS(-100+(100*(('08 (ind)'!BE30-MIN('08 (ind)'!BE$6:BE$37))/(MAX('08 (ind)'!BE$6:BE$37)-MIN('08 (ind)'!BE$6:BE$37))))))*BE$42</f>
        <v>3.5409271028151381</v>
      </c>
      <c r="BF32" s="87">
        <f>IF('08 (ind)'!BF$1="si",100*(('08 (ind)'!BF30-MIN('08 (ind)'!BF$6:BF$37))/(MAX('08 (ind)'!BF$6:BF$37)-MIN('08 (ind)'!BF$6:BF$37))),ABS(-100+(100*(('08 (ind)'!BF30-MIN('08 (ind)'!BF$6:BF$37))/(MAX('08 (ind)'!BF$6:BF$37)-MIN('08 (ind)'!BF$6:BF$37))))))*BF$42</f>
        <v>6.2462435955820075</v>
      </c>
      <c r="BG32" s="87">
        <f>IF('08 (ind)'!BG$1="si",100*(('08 (ind)'!BG30-MIN('08 (ind)'!BG$6:BG$37))/(MAX('08 (ind)'!BG$6:BG$37)-MIN('08 (ind)'!BG$6:BG$37))),ABS(-100+(100*(('08 (ind)'!BG30-MIN('08 (ind)'!BG$6:BG$37))/(MAX('08 (ind)'!BG$6:BG$37)-MIN('08 (ind)'!BG$6:BG$37))))))*BG$42</f>
        <v>3.2331796044834591</v>
      </c>
      <c r="BH32" s="87">
        <f>IF('08 (ind)'!BH$1="si",100*(('08 (ind)'!BH30-MIN('08 (ind)'!BH$6:BH$37))/(MAX('08 (ind)'!BH$6:BH$37)-MIN('08 (ind)'!BH$6:BH$37))),ABS(-100+(100*(('08 (ind)'!BH30-MIN('08 (ind)'!BH$6:BH$37))/(MAX('08 (ind)'!BH$6:BH$37)-MIN('08 (ind)'!BH$6:BH$37))))))*BH$42</f>
        <v>2.8273977386590441</v>
      </c>
      <c r="BI32" s="87">
        <f>IF('08 (ind)'!BI$1="si",100*(('08 (ind)'!BI30-MIN('08 (ind)'!BI$6:BI$37))/(MAX('08 (ind)'!BI$6:BI$37)-MIN('08 (ind)'!BI$6:BI$37))),ABS(-100+(100*(('08 (ind)'!BI30-MIN('08 (ind)'!BI$6:BI$37))/(MAX('08 (ind)'!BI$6:BI$37)-MIN('08 (ind)'!BI$6:BI$37))))))*BI$42</f>
        <v>5.7706427343532196</v>
      </c>
      <c r="BJ32" s="87">
        <f>IF('08 (ind)'!BJ$1="si",100*(('08 (ind)'!BJ30-MIN('08 (ind)'!BJ$6:BJ$37))/(MAX('08 (ind)'!BJ$6:BJ$37)-MIN('08 (ind)'!BJ$6:BJ$37))),ABS(-100+(100*(('08 (ind)'!BJ30-MIN('08 (ind)'!BJ$6:BJ$37))/(MAX('08 (ind)'!BJ$6:BJ$37)-MIN('08 (ind)'!BJ$6:BJ$37))))))*BJ$42</f>
        <v>0.84463601010524558</v>
      </c>
      <c r="BK32" s="87">
        <f>IF('08 (ind)'!BK$1="si",100*(('08 (ind)'!BK30-MIN('08 (ind)'!BK$6:BK$37))/(MAX('08 (ind)'!BK$6:BK$37)-MIN('08 (ind)'!BK$6:BK$37))),ABS(-100+(100*(('08 (ind)'!BK30-MIN('08 (ind)'!BK$6:BK$37))/(MAX('08 (ind)'!BK$6:BK$37)-MIN('08 (ind)'!BK$6:BK$37))))))*BK$42</f>
        <v>1.7213781715308225</v>
      </c>
      <c r="BL32" s="87">
        <f>IF('08 (ind)'!BL$1="si",100*(('08 (ind)'!BL30-MIN('08 (ind)'!BL$6:BL$37))/(MAX('08 (ind)'!BL$6:BL$37)-MIN('08 (ind)'!BL$6:BL$37))),ABS(-100+(100*(('08 (ind)'!BL30-MIN('08 (ind)'!BL$6:BL$37))/(MAX('08 (ind)'!BL$6:BL$37)-MIN('08 (ind)'!BL$6:BL$37))))))*BL$42</f>
        <v>3.8898222800043678</v>
      </c>
      <c r="BM32" s="87">
        <f>IF('08 (ind)'!BM$1="si",100*(('08 (ind)'!BM30-MIN('08 (ind)'!BM$6:BM$37))/(MAX('08 (ind)'!BM$6:BM$37)-MIN('08 (ind)'!BM$6:BM$37))),ABS(-100+(100*(('08 (ind)'!BM30-MIN('08 (ind)'!BM$6:BM$37))/(MAX('08 (ind)'!BM$6:BM$37)-MIN('08 (ind)'!BM$6:BM$37))))))*BM$42</f>
        <v>0.91010375633266705</v>
      </c>
      <c r="BN32" s="87">
        <f>IF('08 (ind)'!BN$1="si",100*(('08 (ind)'!BN30-MIN('08 (ind)'!BN$6:BN$37))/(MAX('08 (ind)'!BN$6:BN$37)-MIN('08 (ind)'!BN$6:BN$37))),ABS(-100+(100*(('08 (ind)'!BN30-MIN('08 (ind)'!BN$6:BN$37))/(MAX('08 (ind)'!BN$6:BN$37)-MIN('08 (ind)'!BN$6:BN$37))))))*BN$42</f>
        <v>0.73730611766155818</v>
      </c>
      <c r="BO32" s="87">
        <f>IF('08 (ind)'!BO$1="si",100*(('08 (ind)'!BO30-MIN('08 (ind)'!BO$6:BO$37))/(MAX('08 (ind)'!BO$6:BO$37)-MIN('08 (ind)'!BO$6:BO$37))),ABS(-100+(100*(('08 (ind)'!BO30-MIN('08 (ind)'!BO$6:BO$37))/(MAX('08 (ind)'!BO$6:BO$37)-MIN('08 (ind)'!BO$6:BO$37))))))*BO$42</f>
        <v>0.73624646831681084</v>
      </c>
      <c r="BP32" s="87">
        <f>IF('08 (ind)'!BP$1="si",100*(('08 (ind)'!BP30-MIN('08 (ind)'!BP$6:BP$37))/(MAX('08 (ind)'!BP$6:BP$37)-MIN('08 (ind)'!BP$6:BP$37))),ABS(-100+(100*(('08 (ind)'!BP30-MIN('08 (ind)'!BP$6:BP$37))/(MAX('08 (ind)'!BP$6:BP$37)-MIN('08 (ind)'!BP$6:BP$37))))))*BP$42</f>
        <v>1.6148438161750405</v>
      </c>
      <c r="BQ32" s="87">
        <f>IF('08 (ind)'!BQ$1="si",100*(('08 (ind)'!BQ30-MIN('08 (ind)'!BQ$6:BQ$37))/(MAX('08 (ind)'!BQ$6:BQ$37)-MIN('08 (ind)'!BQ$6:BQ$37))),ABS(-100+(100*(('08 (ind)'!BQ30-MIN('08 (ind)'!BQ$6:BQ$37))/(MAX('08 (ind)'!BQ$6:BQ$37)-MIN('08 (ind)'!BQ$6:BQ$37))))))*BQ$42</f>
        <v>2.8601650305927637</v>
      </c>
      <c r="BR32" s="87">
        <f>IF('08 (ind)'!BR$1="si",100*(('08 (ind)'!BR30-MIN('08 (ind)'!BR$6:BR$37))/(MAX('08 (ind)'!BR$6:BR$37)-MIN('08 (ind)'!BR$6:BR$37))),ABS(-100+(100*(('08 (ind)'!BR30-MIN('08 (ind)'!BR$6:BR$37))/(MAX('08 (ind)'!BR$6:BR$37)-MIN('08 (ind)'!BR$6:BR$37))))))*BR$42</f>
        <v>0.5769923438016864</v>
      </c>
      <c r="BS32" s="87">
        <f>IF('08 (ind)'!BS$1="si",100*(('08 (ind)'!BS30-MIN('08 (ind)'!BS$6:BS$37))/(MAX('08 (ind)'!BS$6:BS$37)-MIN('08 (ind)'!BS$6:BS$37))),ABS(-100+(100*(('08 (ind)'!BS30-MIN('08 (ind)'!BS$6:BS$37))/(MAX('08 (ind)'!BS$6:BS$37)-MIN('08 (ind)'!BS$6:BS$37))))))*BS$42</f>
        <v>6.9200865735479979</v>
      </c>
      <c r="BT32" s="75">
        <f>IF('08 (ind)'!BT$1="si",100*(('08 (ind)'!BT30-MIN('08 (ind)'!BT$6:BT$37))/(MAX('08 (ind)'!BT$6:BT$37)-MIN('08 (ind)'!BT$6:BT$37))),ABS(-100+(100*(('08 (ind)'!BT30-MIN('08 (ind)'!BT$6:BT$37))/(MAX('08 (ind)'!BR$6:BR$37)-MIN('08 (ind)'!BT$6:BT$37))))))*BT$42</f>
        <v>5.2095879841526394</v>
      </c>
      <c r="BU32" s="87">
        <f>IF('08 (ind)'!BU$1="si",100*(('08 (ind)'!BU30-MIN('08 (ind)'!BU$6:BU$37))/(MAX('08 (ind)'!BU$6:BU$37)-MIN('08 (ind)'!BU$6:BU$37))),ABS(-100+(100*(('08 (ind)'!BU30-MIN('08 (ind)'!BU$6:BU$37))/(MAX('08 (ind)'!BU$6:BU$37)-MIN('08 (ind)'!BU$6:BU$37))))))*BU$42</f>
        <v>7.4049366244162762</v>
      </c>
      <c r="BV32" s="87">
        <f>IF('08 (ind)'!BV$1="si",100*(('08 (ind)'!BV30-MIN('08 (ind)'!BV$6:BV$37))/(MAX('08 (ind)'!BV$6:BV$37)-MIN('08 (ind)'!BV$6:BV$37))),ABS(-100+(100*(('08 (ind)'!BV30-MIN('08 (ind)'!BV$6:BV$37))/(MAX('08 (ind)'!BV$6:BV$37)-MIN('08 (ind)'!BV$6:BV$37))))))*BV$42</f>
        <v>2.7083794107722006</v>
      </c>
      <c r="BW32" s="87">
        <f>IF('08 (ind)'!BW$1="si",100*(('08 (ind)'!BW30-MIN('08 (ind)'!BW$6:BW$37))/(MAX('08 (ind)'!BW$6:BW$37)-MIN('08 (ind)'!BW$6:BW$37))),ABS(-100+(100*(('08 (ind)'!BW30-MIN('08 (ind)'!BW$6:BW$37))/(MAX('08 (ind)'!BW$6:BW$37)-MIN('08 (ind)'!BW$6:BW$37))))))*BW$42</f>
        <v>5.2067327380435886</v>
      </c>
      <c r="BX32" s="87">
        <f>IF('08 (ind)'!BX$1="si",100*(('08 (ind)'!BX30-MIN('08 (ind)'!BX$6:BX$37))/(MAX('08 (ind)'!BX$6:BX$37)-MIN('08 (ind)'!BX$6:BX$37))),ABS(-100+(100*(('08 (ind)'!BX30-MIN('08 (ind)'!BX$6:BX$37))/(MAX('08 (ind)'!BX$6:BX$37)-MIN('08 (ind)'!BX$6:BX$37))))))*BX$42</f>
        <v>2.2953530332861973</v>
      </c>
      <c r="BY32" s="87">
        <f>IF('08 (ind)'!BY$1="si",100*(('08 (ind)'!BY30-MIN('08 (ind)'!BY$6:BY$37))/(MAX('08 (ind)'!BY$6:BY$37)-MIN('08 (ind)'!BY$6:BY$37))),ABS(-100+(100*(('08 (ind)'!BY30-MIN('08 (ind)'!BY$6:BY$37))/(MAX('08 (ind)'!BY$6:BY$37)-MIN('08 (ind)'!BY$6:BY$37))))))*BY$42</f>
        <v>0.93045003698401973</v>
      </c>
      <c r="BZ32" s="87">
        <f>IF('08 (ind)'!BZ$1="si",100*(('08 (ind)'!BZ30-MIN('08 (ind)'!BZ$6:BZ$37))/(MAX('08 (ind)'!BZ$6:BZ$37)-MIN('08 (ind)'!BZ$6:BZ$37))),ABS(-100+(100*(('08 (ind)'!BZ30-MIN('08 (ind)'!BZ$6:BZ$37))/(MAX('08 (ind)'!BZ$6:BZ$37)-MIN('08 (ind)'!BZ$6:BZ$37))))))*BZ$42</f>
        <v>16.169971936632688</v>
      </c>
      <c r="CA32" s="87">
        <f>IF('08 (ind)'!CA$1="si",100*(('08 (ind)'!CA30-MIN('08 (ind)'!CA$6:CA$37))/(MAX('08 (ind)'!CA$6:CA$37)-MIN('08 (ind)'!CA$6:CA$37))),ABS(-100+(100*(('08 (ind)'!CA30-MIN('08 (ind)'!CA$6:CA$37))/(MAX('08 (ind)'!CA$6:CA$37)-MIN('08 (ind)'!CA$6:CA$37))))))*CA$42</f>
        <v>0</v>
      </c>
      <c r="CB32" s="87">
        <f>IF('08 (ind)'!CB$1="si",100*(('08 (ind)'!CB30-MIN('08 (ind)'!CB$6:CB$37))/(MAX('08 (ind)'!CB$6:CB$37)-MIN('08 (ind)'!CB$6:CB$37))),ABS(-100+(100*(('08 (ind)'!CB30-MIN('08 (ind)'!CB$6:CB$37))/(MAX('08 (ind)'!CB$6:CB$37)-MIN('08 (ind)'!CB$6:CB$37))))))*CB$42</f>
        <v>3.7850074147095936</v>
      </c>
      <c r="CC32" s="87">
        <f>IF('08 (ind)'!CC$1="si",100*(('08 (ind)'!CC30-MIN('08 (ind)'!CC$6:CC$37))/(MAX('08 (ind)'!CC$6:CC$37)-MIN('08 (ind)'!CC$6:CC$37))),ABS(-100+(100*(('08 (ind)'!CC30-MIN('08 (ind)'!CC$6:CC$37))/(MAX('08 (ind)'!CC$6:CC$37)-MIN('08 (ind)'!CC$6:CC$37))))))*CC$42</f>
        <v>8.9471037337649015</v>
      </c>
      <c r="CD32" s="87">
        <f>IF('08 (ind)'!CD$1="si",100*(('08 (ind)'!CD30-MIN('08 (ind)'!CD$6:CD$37))/(MAX('08 (ind)'!CD$6:CD$37)-MIN('08 (ind)'!CD$6:CD$37))),ABS(-100+(100*(('08 (ind)'!CD30-MIN('08 (ind)'!CD$6:CD$37))/(MAX('08 (ind)'!CD$6:CD$37)-MIN('08 (ind)'!CD$6:CD$37))))))*CD$42</f>
        <v>1.3362067213447646</v>
      </c>
      <c r="CE32" s="87">
        <f>IF('08 (ind)'!CE$1="si",100*(('08 (ind)'!CE30-MIN('08 (ind)'!CE$6:CE$37))/(MAX('08 (ind)'!CE$6:CE$37)-MIN('08 (ind)'!CE$6:CE$37))),ABS(-100+(100*(('08 (ind)'!CE30-MIN('08 (ind)'!CE$6:CE$37))/(MAX('08 (ind)'!CE$6:CE$37)-MIN('08 (ind)'!CE$6:CE$37))))))*CE$42</f>
        <v>2.5024253458627137</v>
      </c>
      <c r="CF32" s="87">
        <f>IF('08 (ind)'!CF$1="si",100*(('08 (ind)'!CF30-MIN('08 (ind)'!CF$6:CF$37))/(MAX('08 (ind)'!CF$6:CF$37)-MIN('08 (ind)'!CF$6:CF$37))),ABS(-100+(100*(('08 (ind)'!CF30-MIN('08 (ind)'!CF$6:CF$37))/(MAX('08 (ind)'!CF$6:CF$37)-MIN('08 (ind)'!CF$6:CF$37))))))*CF$42</f>
        <v>0.95513651026781676</v>
      </c>
      <c r="CG32" s="87">
        <f>IF('08 (ind)'!CG$1="si",100*(('08 (ind)'!CG30-MIN('08 (ind)'!CG$6:CG$37))/(MAX('08 (ind)'!CG$6:CG$37)-MIN('08 (ind)'!CG$6:CG$37))),ABS(-100+(100*(('08 (ind)'!CG30-MIN('08 (ind)'!CG$6:CG$37))/(MAX('08 (ind)'!CG$6:CG$37)-MIN('08 (ind)'!CG$6:CG$37))))))*CG$42</f>
        <v>0.79307380351123979</v>
      </c>
      <c r="CH32" s="87">
        <f>IF('08 (ind)'!CH$1="si",100*(('08 (ind)'!CH30-MIN('08 (ind)'!CH$6:CH$37))/(MAX('08 (ind)'!CH$6:CH$37)-MIN('08 (ind)'!CH$6:CH$37))),ABS(-100+(100*(('08 (ind)'!CH30-MIN('08 (ind)'!CH$6:CH$37))/(MAX('08 (ind)'!CH$6:CH$37)-MIN('08 (ind)'!CH$6:CH$37))))))*CH$42</f>
        <v>3.1825736150364459</v>
      </c>
      <c r="CI32" s="87">
        <f>IF('08 (ind)'!CI$1="si",100*(('08 (ind)'!CI30-MIN('08 (ind)'!CI$6:CI$37))/(MAX('08 (ind)'!CI$6:CI$37)-MIN('08 (ind)'!CI$6:CI$37))),ABS(-100+(100*(('08 (ind)'!CI30-MIN('08 (ind)'!CI$6:CI$37))/(MAX('08 (ind)'!CI$6:CI$37)-MIN('08 (ind)'!CI$6:CI$37))))))*CI$42</f>
        <v>4.5934158835378165</v>
      </c>
      <c r="CJ32" s="87">
        <f>IF('08 (ind)'!CJ$1="si",100*(('08 (ind)'!CJ30-MIN('08 (ind)'!CJ$6:CJ$37))/(MAX('08 (ind)'!CJ$6:CJ$37)-MIN('08 (ind)'!CJ$6:CJ$37))),ABS(-100+(100*(('08 (ind)'!CJ30-MIN('08 (ind)'!CJ$6:CJ$37))/(MAX('08 (ind)'!CJ$6:CJ$37)-MIN('08 (ind)'!CJ$6:CJ$37))))))*CJ$42</f>
        <v>6.9318035617746405</v>
      </c>
      <c r="CK32" s="87">
        <f>IF('08 (ind)'!CK$1="si",100*(('08 (ind)'!CK30-MIN('08 (ind)'!CK$6:CK$37))/(MAX('08 (ind)'!CK$6:CK$37)-MIN('08 (ind)'!CK$6:CK$37))),ABS(-100+(100*(('08 (ind)'!CK30-MIN('08 (ind)'!CK$6:CK$37))/(MAX('08 (ind)'!CK$6:CK$37)-MIN('08 (ind)'!CK$6:CK$37))))))*CK$42</f>
        <v>6.2336225563897454</v>
      </c>
      <c r="CL32" s="87">
        <f>IF('08 (ind)'!CL$1="si",100*(('08 (ind)'!CL30-MIN('08 (ind)'!CL$6:CL$37))/(MAX('08 (ind)'!CL$6:CL$37)-MIN('08 (ind)'!CL$6:CL$37))),ABS(-100+(100*(('08 (ind)'!CL30-MIN('08 (ind)'!CL$6:CL$37))/(MAX('08 (ind)'!CL$6:CL$37)-MIN('08 (ind)'!CL$6:CL$37))))))*CL$42</f>
        <v>2.6805169340879766</v>
      </c>
      <c r="CM32" s="87">
        <f>IF('08 (ind)'!CM$1="si",100*(('08 (ind)'!CM30-MIN('08 (ind)'!CM$6:CM$37))/(MAX('08 (ind)'!CM$6:CM$37)-MIN('08 (ind)'!CM$6:CM$37))),ABS(-100+(100*(('08 (ind)'!CM30-MIN('08 (ind)'!CM$6:CM$37))/(MAX('08 (ind)'!CM$6:CM$37)-MIN('08 (ind)'!CM$6:CM$37))))))*CM$42</f>
        <v>2.5024637764654285</v>
      </c>
    </row>
    <row r="33" spans="1:91">
      <c r="A33" s="18" t="s">
        <v>230</v>
      </c>
      <c r="B33" s="87">
        <f>IF('08 (ind)'!B$1="si",100*(('08 (ind)'!B31-MIN('08 (ind)'!B$6:B$37))/(MAX('08 (ind)'!B$6:B$37)-MIN('08 (ind)'!B$6:B$37))),ABS(-100+(100*(('08 (ind)'!B31-MIN('08 (ind)'!B$6:B$37))/(MAX('08 (ind)'!B$6:B$37)-MIN('08 (ind)'!B$6:B$37))))))</f>
        <v>10.309163453318957</v>
      </c>
      <c r="C33" s="87">
        <f>IF('08 (ind)'!C$1="si",100*(('08 (ind)'!C31-MIN('08 (ind)'!C$6:C$37))/(MAX('08 (ind)'!C$6:C$37)-MIN('08 (ind)'!C$6:C$37))),ABS(-100+(100*(('08 (ind)'!C31-MIN('08 (ind)'!C$6:C$37))/(MAX('08 (ind)'!C$6:C$37)-MIN('08 (ind)'!C$6:C$37))))))</f>
        <v>47.674833520129894</v>
      </c>
      <c r="D33" s="87">
        <f>IF('08 (ind)'!D$1="si",100*(('08 (ind)'!D31-MIN('08 (ind)'!D$6:D$37))/(MAX('08 (ind)'!D$6:D$37)-MIN('08 (ind)'!D$6:D$37))),ABS(-100+(100*(('08 (ind)'!D31-MIN('08 (ind)'!D$6:D$37))/(MAX('08 (ind)'!D$6:D$37)-MIN('08 (ind)'!D$6:D$37))))))*D$42</f>
        <v>10.765403951720717</v>
      </c>
      <c r="E33" s="87">
        <f>IF('08 (ind)'!E$1="si",100*(('08 (ind)'!E31-MIN('08 (ind)'!E$6:E$37))/(MAX('08 (ind)'!E$6:E$37)-MIN('08 (ind)'!E$6:E$37))),ABS(-100+(100*(('08 (ind)'!E31-MIN('08 (ind)'!E$6:E$37))/(MAX('08 (ind)'!E$6:E$37)-MIN('08 (ind)'!E$6:E$37))))))*E$42</f>
        <v>9.1508281009457573</v>
      </c>
      <c r="F33" s="87">
        <f>IF('10 (ind)'!F$1="si",100*(('10 (ind)'!F31-MIN('10 (ind)'!F$6:F$37))/(MAX('10 (ind)'!F$6:F$37)-MIN('10 (ind)'!F$6:F$37))),ABS(-100+(100*(('10 (ind)'!F31-MIN('10 (ind)'!F$6:F$37))/(MAX('10 (ind)'!F$6:F$37)-MIN('10 (ind)'!F$6:F$37))))))*F$42</f>
        <v>4.3203371970495272</v>
      </c>
      <c r="G33" s="87">
        <f>IF('10 (ind)'!G$1="si",100*(('10 (ind)'!G31-MIN('10 (ind)'!G$6:G$37))/(MAX('10 (ind)'!G$6:G$37)-MIN('10 (ind)'!G$6:G$37))),ABS(-100+(100*(('10 (ind)'!G31-MIN('10 (ind)'!G$6:G$37))/(MAX('10 (ind)'!G$6:G$37)-MIN('10 (ind)'!G$6:G$37))))))*G$42</f>
        <v>3.9113428943937412</v>
      </c>
      <c r="H33" s="87">
        <f>IF('10 (ind)'!H$1="si",100*(('10 (ind)'!H31-MIN('10 (ind)'!H$6:H$37))/(MAX('10 (ind)'!H$6:H$37)-MIN('10 (ind)'!H$6:H$37))),ABS(-100+(100*(('10 (ind)'!H31-MIN('10 (ind)'!H$6:H$37))/(MAX('10 (ind)'!H$6:H$37)-MIN('10 (ind)'!H$6:H$37))))))*H$42</f>
        <v>2.5147928994082838</v>
      </c>
      <c r="I33" s="87">
        <f>IF('10 (ind)'!I$1="si",100*(('10 (ind)'!I31-MIN('10 (ind)'!I$6:I$37))/(MAX('10 (ind)'!I$6:I$37)-MIN('10 (ind)'!I$6:I$37))),ABS(-100+(100*(('10 (ind)'!I31-MIN('10 (ind)'!I$6:I$37))/(MAX('10 (ind)'!I$6:I$37)-MIN('10 (ind)'!I$6:I$37))))))*I$42</f>
        <v>4.7115384615384617</v>
      </c>
      <c r="J33" s="87">
        <f>IF('08 (ind)'!J$1="si",100*(('08 (ind)'!J31-MIN('08 (ind)'!J$6:J$37))/(MAX('08 (ind)'!J$6:J$37)-MIN('08 (ind)'!J$6:J$37))),ABS(-100+(100*(('08 (ind)'!J31-MIN('08 (ind)'!J$6:J$37))/(MAX('08 (ind)'!J$6:J$37)-MIN('08 (ind)'!J$6:J$37))))))*J$42</f>
        <v>1.7968338548282166</v>
      </c>
      <c r="K33" s="87">
        <f>IF('08 (ind)'!K$1="si",100*(('08 (ind)'!K31-MIN('08 (ind)'!K$6:K$37))/(MAX('08 (ind)'!K$6:K$37)-MIN('08 (ind)'!K$6:K$37))),ABS(-100+(100*(('08 (ind)'!K31-MIN('08 (ind)'!K$6:K$37))/(MAX('08 (ind)'!K$6:K$37)-MIN('08 (ind)'!K$6:K$37))))))*K$42</f>
        <v>5.91148088184001</v>
      </c>
      <c r="L33" s="87">
        <f>IF('08 (ind)'!L$1="si",100*(('08 (ind)'!L31-MIN('08 (ind)'!L$6:L$37))/(MAX('08 (ind)'!L$6:L$37)-MIN('08 (ind)'!L$6:L$37))),ABS(-100+(100*(('08 (ind)'!L31-MIN('08 (ind)'!L$6:L$37))/(MAX('08 (ind)'!L$6:L$37)-MIN('08 (ind)'!L$6:L$37))))))*L$42</f>
        <v>6.1619434969090348</v>
      </c>
      <c r="M33" s="87">
        <f>IF('08 (ind)'!M$1="si",100*(('08 (ind)'!M31-MIN('08 (ind)'!M$6:M$37))/(MAX('08 (ind)'!M$6:M$37)-MIN('08 (ind)'!M$6:M$37))),ABS(-100+(100*(('08 (ind)'!M31-MIN('08 (ind)'!M$6:M$37))/(MAX('08 (ind)'!M$6:M$37)-MIN('08 (ind)'!M$6:M$37))))))*M$42</f>
        <v>0.15043015746790062</v>
      </c>
      <c r="N33" s="87">
        <f>IF('08 (ind)'!N$1="si",100*(('08 (ind)'!N31-MIN('08 (ind)'!N$6:N$37))/(MAX('08 (ind)'!N$6:N$37)-MIN('08 (ind)'!N$6:N$37))),ABS(-100+(100*(('08 (ind)'!N31-MIN('08 (ind)'!N$6:N$37))/(MAX('08 (ind)'!N$6:N$37)-MIN('08 (ind)'!N$6:N$37))))))*N$42</f>
        <v>4.2654993237434979</v>
      </c>
      <c r="O33" s="87">
        <f>IF('08 (ind)'!O$1="si",100*(('08 (ind)'!O31-MIN('08 (ind)'!O$6:O$37))/(MAX('08 (ind)'!O$6:O$37)-MIN('08 (ind)'!O$6:O$37))),ABS(-100+(100*(('08 (ind)'!O31-MIN('08 (ind)'!O$6:O$37))/(MAX('08 (ind)'!O$6:O$37)-MIN('08 (ind)'!O$6:O$37))))))*O$42</f>
        <v>7.0138807805105889</v>
      </c>
      <c r="P33" s="87">
        <f>IF('08 (ind)'!P$1="si",100*(('08 (ind)'!P31-MIN('08 (ind)'!P$6:P$37))/(MAX('08 (ind)'!P$6:P$37)-MIN('08 (ind)'!P$6:P$37))),ABS(-100+(100*(('08 (ind)'!P31-MIN('08 (ind)'!P$6:P$37))/(MAX('08 (ind)'!P$6:P$37)-MIN('08 (ind)'!P$6:P$37))))))*P$42</f>
        <v>0.46146129916008721</v>
      </c>
      <c r="Q33" s="87">
        <f>IF('08 (ind)'!Q$1="si",100*(('08 (ind)'!Q31-MIN('08 (ind)'!Q$6:Q$37))/(MAX('08 (ind)'!Q$6:Q$37)-MIN('08 (ind)'!Q$6:Q$37))),ABS(-100+(100*(('08 (ind)'!Q31-MIN('08 (ind)'!Q$6:Q$37))/(MAX('08 (ind)'!Q$6:Q$37)-MIN('08 (ind)'!Q$6:Q$37))))))*Q$42</f>
        <v>1.2442525961931734</v>
      </c>
      <c r="R33" s="87">
        <f>IF('08 (ind)'!R$1="si",100*(('08 (ind)'!R31-MIN('08 (ind)'!R$6:R$37))/(MAX('08 (ind)'!R$6:R$37)-MIN('08 (ind)'!R$6:R$37))),ABS(-100+(100*(('08 (ind)'!R31-MIN('08 (ind)'!R$6:R$37))/(MAX('08 (ind)'!R$6:R$37)-MIN('08 (ind)'!R$6:R$37))))))*R$42</f>
        <v>3.4192060142429662E-2</v>
      </c>
      <c r="S33" s="75">
        <f>ABS(ABS(('08 (ind)'!S31-((MAX('08 (ind)'!S$6:S$37)+MIN('08 (ind)'!S$6:S$37))/2))/(((MAX('08 (ind)'!S$6:S$37)+MIN('08 (ind)'!S$6:S$37))/2)-MAX('08 (ind)'!S$6:S$37))*100)-100)*S$42</f>
        <v>4.1245964062685525</v>
      </c>
      <c r="T33" s="87">
        <f>IF('08 (ind)'!T$1="si",100*(('08 (ind)'!T31-MIN('08 (ind)'!T$6:T$37))/(MAX('08 (ind)'!T$6:T$37)-MIN('08 (ind)'!T$6:T$37))),ABS(-100+(100*(('08 (ind)'!T31-MIN('08 (ind)'!T$6:T$37))/(MAX('08 (ind)'!T$6:T$37)-MIN('08 (ind)'!T$6:T$37))))))*T$42</f>
        <v>3.4151230425789771</v>
      </c>
      <c r="U33" s="87">
        <f>IF('08 (ind)'!U$1="si",100*(('08 (ind)'!U31-MIN('08 (ind)'!U$6:U$37))/(MAX('08 (ind)'!U$6:U$37)-MIN('08 (ind)'!U$6:U$37))),ABS(-100+(100*(('08 (ind)'!U31-MIN('08 (ind)'!U$6:U$37))/(MAX('08 (ind)'!U$6:U$37)-MIN('08 (ind)'!U$6:U$37))))))*U$42</f>
        <v>0</v>
      </c>
      <c r="V33" s="87">
        <f>IF('08 (ind)'!V$1="si",100*(('08 (ind)'!V31-MIN('08 (ind)'!V$6:V$37))/(MAX('08 (ind)'!V$6:V$37)-MIN('08 (ind)'!V$6:V$37))),ABS(-100+(100*(('08 (ind)'!V31-MIN('08 (ind)'!V$6:V$37))/(MAX('08 (ind)'!V$6:V$37)-MIN('08 (ind)'!V$6:V$37))))))*V$42</f>
        <v>4.1054705721617042</v>
      </c>
      <c r="W33" s="87">
        <f>IF('08 (ind)'!W$1="si",100*(('08 (ind)'!W31-MIN('08 (ind)'!W$6:W$37))/(MAX('08 (ind)'!W$6:W$37)-MIN('08 (ind)'!W$6:W$37))),ABS(-100+(100*(('08 (ind)'!W31-MIN('08 (ind)'!W$6:W$37))/(MAX('08 (ind)'!W$6:W$37)-MIN('08 (ind)'!W$6:W$37))))))*W$42</f>
        <v>6.1551871987518973</v>
      </c>
      <c r="X33" s="87">
        <f>IF('08 (ind)'!X$1="si",100*(('08 (ind)'!X31-MIN('08 (ind)'!X$6:X$37))/(MAX('08 (ind)'!X$6:X$37)-MIN('08 (ind)'!X$6:X$37))),ABS(-100+(100*(('08 (ind)'!X31-MIN('08 (ind)'!X$6:X$37))/(MAX('08 (ind)'!X$6:X$37)-MIN('08 (ind)'!X$6:X$37))))))*X$42</f>
        <v>6.311964512316707</v>
      </c>
      <c r="Y33" s="87">
        <f>IF('08 (ind)'!Y$1="si",100*(('08 (ind)'!Y31-MIN('08 (ind)'!Y$6:Y$37))/(MAX('08 (ind)'!Y$6:Y$37)-MIN('08 (ind)'!Y$6:Y$37))),ABS(-100+(100*(('08 (ind)'!Y31-MIN('08 (ind)'!Y$6:Y$37))/(MAX('08 (ind)'!Y$6:Y$37)-MIN('08 (ind)'!Y$6:Y$37))))))*Y$42</f>
        <v>7.5287770854706029</v>
      </c>
      <c r="Z33" s="87">
        <f>IF('08 (ind)'!Z$1="si",100*(('08 (ind)'!Z31-MIN('08 (ind)'!Z$6:Z$37))/(MAX('08 (ind)'!Z$6:Z$37)-MIN('08 (ind)'!Z$6:Z$37))),ABS(-100+(100*(('08 (ind)'!Z31-MIN('08 (ind)'!Z$6:Z$37))/(MAX('08 (ind)'!Z$6:Z$37)-MIN('08 (ind)'!Z$6:Z$37))))))*Z$42</f>
        <v>7.0411619497607072</v>
      </c>
      <c r="AA33" s="87">
        <f>IF('08 (ind)'!AA$1="si",100*(('08 (ind)'!AA31-MIN('08 (ind)'!AA$6:AA$37))/(MAX('08 (ind)'!AA$6:AA$37)-MIN('08 (ind)'!AA$6:AA$37))),ABS(-100+(100*(('08 (ind)'!AA31-MIN('08 (ind)'!AA$6:AA$37))/(MAX('08 (ind)'!AA$6:AA$37)-MIN('08 (ind)'!AA$6:AA$37))))))*AA$42</f>
        <v>7.3562166182330646</v>
      </c>
      <c r="AB33" s="87">
        <f>IF('08 (ind)'!AB$1="si",100*(('08 (ind)'!AB31-MIN('08 (ind)'!AB$6:AB$37))/(MAX('08 (ind)'!AB$6:AB$37)-MIN('08 (ind)'!AB$6:AB$37))),ABS(-100+(100*(('08 (ind)'!AB31-MIN('08 (ind)'!AB$6:AB$37))/(MAX('08 (ind)'!AB$6:AB$37)-MIN('08 (ind)'!AB$6:AB$37))))))*AB$42</f>
        <v>4.827123074379867</v>
      </c>
      <c r="AC33" s="87">
        <f>IF('08 (ind)'!AC$1="si",100*(('08 (ind)'!AC31-MIN('08 (ind)'!AC$6:AC$37))/(MAX('08 (ind)'!AC$6:AC$37)-MIN('08 (ind)'!AC$6:AC$37))),ABS(-100+(100*(('08 (ind)'!AC31-MIN('08 (ind)'!AC$6:AC$37))/(MAX('08 (ind)'!AC$6:AC$37)-MIN('08 (ind)'!AC$6:AC$37))))))*AC$42</f>
        <v>6.876682366834201</v>
      </c>
      <c r="AD33" s="87">
        <f>IF('08 (ind)'!AD$1="si",100*(('08 (ind)'!AD31-MIN('08 (ind)'!AD$6:AD$37))/(MAX('08 (ind)'!AD$6:AD$37)-MIN('08 (ind)'!AD$6:AD$37))),ABS(-100+(100*(('08 (ind)'!AD31-MIN('08 (ind)'!AD$6:AD$37))/(MAX('08 (ind)'!AD$6:AD$37)-MIN('08 (ind)'!AD$6:AD$37))))))*AD$42</f>
        <v>3.5918047620690228</v>
      </c>
      <c r="AE33" s="87">
        <f>IF('08 (ind)'!AE$1="si",100*(('08 (ind)'!AE31-MIN('08 (ind)'!AE$6:AE$37))/(MAX('08 (ind)'!AE$6:AE$37)-MIN('08 (ind)'!AE$6:AE$37))),ABS(-100+(100*(('08 (ind)'!AE31-MIN('08 (ind)'!AE$6:AE$37))/(MAX('08 (ind)'!AE$6:AE$37)-MIN('08 (ind)'!AE$6:AE$37))))))*AE$42</f>
        <v>3.8583781602998575</v>
      </c>
      <c r="AF33" s="87">
        <f>IF('08 (ind)'!AF$1="si",100*(('08 (ind)'!AF31-MIN('08 (ind)'!AF$6:AF$37))/(MAX('08 (ind)'!AF$6:AF$37)-MIN('08 (ind)'!AF$6:AF$37))),ABS(-100+(100*(('08 (ind)'!AF31-MIN('08 (ind)'!AF$6:AF$37))/(MAX('08 (ind)'!AF$6:AF$37)-MIN('08 (ind)'!AF$6:AF$37))))))*AF$42</f>
        <v>8.0995247192677162</v>
      </c>
      <c r="AG33" s="87">
        <f>IF('08 (ind)'!AG$1="si",100*(('08 (ind)'!AG31-MIN('08 (ind)'!AG$6:AG$37))/(MAX('08 (ind)'!AG$6:AG$37)-MIN('08 (ind)'!AG$6:AG$37))),ABS(-100+(100*(('08 (ind)'!AG31-MIN('08 (ind)'!AG$6:AG$37))/(MAX('08 (ind)'!AG$6:AG$37)-MIN('08 (ind)'!AG$6:AG$37))))))*AG$42</f>
        <v>1.4819702328893285</v>
      </c>
      <c r="AH33" s="87">
        <f>IF('08 (ind)'!AH$1="si",100*(('08 (ind)'!AH31-MIN('08 (ind)'!AH$6:AH$37))/(MAX('08 (ind)'!AH$6:AH$37)-MIN('08 (ind)'!AH$6:AH$37))),ABS(-100+(100*(('08 (ind)'!AH31-MIN('08 (ind)'!AH$6:AH$37))/(MAX('08 (ind)'!AH$6:AH$37)-MIN('08 (ind)'!AH$6:AH$37))))))*AH$42</f>
        <v>0</v>
      </c>
      <c r="AI33" s="87">
        <f>IF('08 (ind)'!AI$1="si",100*(('08 (ind)'!AI31-MIN('08 (ind)'!AI$6:AI$37))/(MAX('08 (ind)'!AI$6:AI$37)-MIN('08 (ind)'!AI$6:AI$37))),ABS(-100+(100*(('08 (ind)'!AI31-MIN('08 (ind)'!AI$6:AI$37))/(MAX('08 (ind)'!AI$6:AI$37)-MIN('08 (ind)'!AI$6:AI$37))))))*AI$42</f>
        <v>5.8449448362087278E-2</v>
      </c>
      <c r="AJ33" s="87">
        <f>IF('08 (ind)'!AJ$1="si",100*(('08 (ind)'!AJ31-MIN('08 (ind)'!AJ$6:AJ$37))/(MAX('08 (ind)'!AJ$6:AJ$37)-MIN('08 (ind)'!AJ$6:AJ$37))),ABS(-100+(100*(('08 (ind)'!AJ31-MIN('08 (ind)'!AJ$6:AJ$37))/(MAX('08 (ind)'!AJ$6:AJ$37)-MIN('08 (ind)'!AJ$6:AJ$37))))))*AJ$42</f>
        <v>8.8261381763919289</v>
      </c>
      <c r="AK33" s="87">
        <f>IF('08 (ind)'!AK$1="si",100*(('08 (ind)'!AK31-MIN('08 (ind)'!AK$6:AK$37))/(MAX('08 (ind)'!AK$6:AK$37)-MIN('08 (ind)'!AK$6:AK$37))),ABS(-100+(100*(('08 (ind)'!AK31-MIN('08 (ind)'!AK$6:AK$37))/(MAX('08 (ind)'!AK$6:AK$37)-MIN('08 (ind)'!AK$6:AK$37))))))*AK$42</f>
        <v>0.42803752769356768</v>
      </c>
      <c r="AL33" s="87">
        <f>IF('08 (ind)'!AL$1="si",100*(('08 (ind)'!AL31-MIN('08 (ind)'!AL$6:AL$37))/(MAX('08 (ind)'!AL$6:AL$37)-MIN('08 (ind)'!AL$6:AL$37))),ABS(-100+(100*(('08 (ind)'!AL31-MIN('08 (ind)'!AL$6:AL$37))/(MAX('08 (ind)'!AL$6:AL$37)-MIN('08 (ind)'!AL$6:AL$37))))))*AL$42</f>
        <v>8.3580997139617601</v>
      </c>
      <c r="AM33" s="87">
        <f>IF('08 (ind)'!AM$1="si",100*(('08 (ind)'!AM31-MIN('08 (ind)'!AM$6:AM$37))/(MAX('08 (ind)'!AM$6:AM$37)-MIN('08 (ind)'!AM$6:AM$37))),ABS(-100+(100*(('08 (ind)'!AM31-MIN('08 (ind)'!AM$6:AM$37))/(MAX('08 (ind)'!AM$6:AM$37)-MIN('08 (ind)'!AM$6:AM$37))))))*AM$42</f>
        <v>0</v>
      </c>
      <c r="AN33" s="87">
        <f>IF('08 (ind)'!AN$1="si",100*(('08 (ind)'!AN31-MIN('08 (ind)'!AN$6:AN$37))/(MAX('08 (ind)'!AN$6:AN$37)-MIN('08 (ind)'!AN$6:AN$37))),ABS(-100+(100*(('08 (ind)'!AN31-MIN('08 (ind)'!AN$6:AN$37))/(MAX('08 (ind)'!AN$6:AN$37)-MIN('08 (ind)'!AN$6:AN$37))))))*AN$42</f>
        <v>9.4632121381282541</v>
      </c>
      <c r="AO33" s="87">
        <f>IF('08 (ind)'!AO$1="si",100*(('08 (ind)'!AO31-MIN('08 (ind)'!AO$6:AO$37))/(MAX('08 (ind)'!AO$6:AO$37)-MIN('08 (ind)'!AO$6:AO$37))),ABS(-100+(100*(('08 (ind)'!AO31-MIN('08 (ind)'!AO$6:AO$37))/(MAX('08 (ind)'!AO$6:AO$37)-MIN('08 (ind)'!AO$6:AO$37))))))*AO$42</f>
        <v>8.316836801776379</v>
      </c>
      <c r="AP33" s="87">
        <f>IF('08 (ind)'!AP$1="si",100*(('08 (ind)'!AP31-MIN('08 (ind)'!AP$6:AP$37))/(MAX('08 (ind)'!AP$6:AP$37)-MIN('08 (ind)'!AP$6:AP$37))),ABS(-100+(100*(('08 (ind)'!AP31-MIN('08 (ind)'!AP$6:AP$37))/(MAX('08 (ind)'!AP$6:AP$37)-MIN('08 (ind)'!AP$6:AP$37))))))*AP$42</f>
        <v>0</v>
      </c>
      <c r="AQ33" s="87">
        <f>IF('08 (ind)'!AQ$1="si",100*(('08 (ind)'!AQ31-MIN('08 (ind)'!AQ$6:AQ$37))/(MAX('08 (ind)'!AQ$6:AQ$37)-MIN('08 (ind)'!AQ$6:AQ$37))),ABS(-100+(100*(('08 (ind)'!AQ31-MIN('08 (ind)'!AQ$6:AQ$37))/(MAX('08 (ind)'!AQ$6:AQ$37)-MIN('08 (ind)'!AQ$6:AQ$37))))))*AQ$42</f>
        <v>2.3056831314712172</v>
      </c>
      <c r="AR33" s="87">
        <f>IF('08 (ind)'!AR$1="si",100*(('08 (ind)'!AR31-MIN('08 (ind)'!AR$6:AR$37))/(MAX('08 (ind)'!AR$6:AR$37)-MIN('08 (ind)'!AR$6:AR$37))),ABS(-100+(100*(('08 (ind)'!AR31-MIN('08 (ind)'!AR$6:AR$37))/(MAX('08 (ind)'!AR$6:AR$37)-MIN('08 (ind)'!AR$6:AR$37))))))*AR$42</f>
        <v>5.169489806724398</v>
      </c>
      <c r="AS33" s="87">
        <f>IF('08 (ind)'!AS$1="si",100*(('08 (ind)'!AS31-MIN('08 (ind)'!AS$6:AS$37))/(MAX('08 (ind)'!AS$6:AS$37)-MIN('08 (ind)'!AS$6:AS$37))),ABS(-100+(100*(('08 (ind)'!AS31-MIN('08 (ind)'!AS$6:AS$37))/(MAX('08 (ind)'!AS$6:AS$37)-MIN('08 (ind)'!AS$6:AS$37))))))*AS$42</f>
        <v>3.4730092318886721</v>
      </c>
      <c r="AT33" s="87">
        <f>IF('08 (ind)'!AT$1="si",100*(('08 (ind)'!AT31-MIN('08 (ind)'!AT$6:AT$37))/(MAX('08 (ind)'!AT$6:AT$37)-MIN('08 (ind)'!AT$6:AT$37))),ABS(-100+(100*(('08 (ind)'!AT31-MIN('08 (ind)'!AT$6:AT$37))/(MAX('08 (ind)'!AT$6:AT$37)-MIN('08 (ind)'!AT$6:AT$37))))))*AT$42</f>
        <v>0</v>
      </c>
      <c r="AU33" s="87">
        <f>IF('08 (ind)'!AU$1="si",100*(('08 (ind)'!AU31-MIN('08 (ind)'!AU$6:AU$37))/(MAX('08 (ind)'!AU$6:AU$37)-MIN('08 (ind)'!AU$6:AU$37))),ABS(-100+(100*(('08 (ind)'!AU31-MIN('08 (ind)'!AU$6:AU$37))/(MAX('08 (ind)'!AU$6:AU$37)-MIN('08 (ind)'!AU$6:AU$37))))))*AU$42</f>
        <v>10.813148788927336</v>
      </c>
      <c r="AV33" s="87">
        <f>IF('08 (ind)'!AV$1="si",100*(('08 (ind)'!AV31-MIN('08 (ind)'!AV$6:AV$37))/(MAX('08 (ind)'!AV$6:AV$37)-MIN('08 (ind)'!AV$6:AV$37))),ABS(-100+(100*(('08 (ind)'!AV31-MIN('08 (ind)'!AV$6:AV$37))/(MAX('08 (ind)'!AV$6:AV$37)-MIN('08 (ind)'!AV$6:AV$37))))))*AV$42</f>
        <v>20.450606585788563</v>
      </c>
      <c r="AW33" s="87">
        <f>IF('08 (ind)'!AW$1="si",100*(('08 (ind)'!AW31-MIN('08 (ind)'!AW$6:AW$37))/(MAX('08 (ind)'!AW$6:AW$37)-MIN('08 (ind)'!AW$6:AW$37))),ABS(-100+(100*(('08 (ind)'!AW31-MIN('08 (ind)'!AW$6:AW$37))/(MAX('08 (ind)'!AW$6:AW$37)-MIN('08 (ind)'!AW$6:AW$37))))))*AW$42</f>
        <v>7.7585108566655885</v>
      </c>
      <c r="AX33" s="87">
        <f>IF('08 (ind)'!AX$1="si",100*(('08 (ind)'!AX31-MIN('08 (ind)'!AX$6:AX$37))/(MAX('08 (ind)'!AX$6:AX$37)-MIN('08 (ind)'!AX$6:AX$37))),ABS(-100+(100*(('08 (ind)'!AX31-MIN('08 (ind)'!AX$6:AX$37))/(MAX('08 (ind)'!AX$6:AX$37)-MIN('08 (ind)'!AX$6:AX$37))))))*AX$42</f>
        <v>7.7163542555245828</v>
      </c>
      <c r="AY33" s="87">
        <f>IF('08 (ind)'!AY$1="si",100*(('08 (ind)'!AY31-MIN('08 (ind)'!AY$6:AY$37))/(MAX('08 (ind)'!AY$6:AY$37)-MIN('08 (ind)'!AY$6:AY$37))),ABS(-100+(100*(('08 (ind)'!AY31-MIN('08 (ind)'!AY$6:AY$37))/(MAX('08 (ind)'!AY$6:AY$37)-MIN('08 (ind)'!AY$6:AY$37))))))*AY$42</f>
        <v>15.454806662545385</v>
      </c>
      <c r="AZ33" s="87">
        <f>IF('08 (ind)'!AZ$1="si",100*(('08 (ind)'!AZ31-MIN('08 (ind)'!AZ$6:AZ$37))/(MAX('08 (ind)'!AZ$6:AZ$37)-MIN('08 (ind)'!AZ$6:AZ$37))),ABS(-100+(100*(('08 (ind)'!AZ31-MIN('08 (ind)'!AZ$6:AZ$37))/(MAX('08 (ind)'!AZ$6:AZ$37)-MIN('08 (ind)'!AZ$6:AZ$37))))))*AZ$42</f>
        <v>3.2436827980367444</v>
      </c>
      <c r="BA33" s="87">
        <f>IF('08 (ind)'!BA$1="si",100*(('08 (ind)'!BA31-MIN('08 (ind)'!BA$6:BA$37))/(MAX('08 (ind)'!BA$6:BA$37)-MIN('08 (ind)'!BA$6:BA$37))),ABS(-100+(100*(('08 (ind)'!BA31-MIN('08 (ind)'!BA$6:BA$37))/(MAX('08 (ind)'!BA$6:BA$37)-MIN('08 (ind)'!BA$6:BA$37))))))*BA$42</f>
        <v>1.2368538049981896</v>
      </c>
      <c r="BB33" s="87">
        <f>IF('08 (ind)'!BB$1="si",100*(('08 (ind)'!BB31-MIN('08 (ind)'!BB$6:BB$37))/(MAX('08 (ind)'!BB$6:BB$37)-MIN('08 (ind)'!BB$6:BB$37))),ABS(-100+(100*(('08 (ind)'!BB31-MIN('08 (ind)'!BB$6:BB$37))/(MAX('08 (ind)'!BB$6:BB$37)-MIN('08 (ind)'!BB$6:BB$37))))))*BB$42</f>
        <v>7.2761778195462679</v>
      </c>
      <c r="BC33" s="87">
        <f>IF('08 (ind)'!BC$1="si",100*(('08 (ind)'!BC31-MIN('08 (ind)'!BC$6:BC$37))/(MAX('08 (ind)'!BC$6:BC$37)-MIN('08 (ind)'!BC$6:BC$37))),ABS(-100+(100*(('08 (ind)'!BC31-MIN('08 (ind)'!BC$6:BC$37))/(MAX('08 (ind)'!BC$6:BC$37)-MIN('08 (ind)'!BC$6:BC$37))))))*BC$42</f>
        <v>4.5063393531859415</v>
      </c>
      <c r="BD33" s="87">
        <f>IF('08 (ind)'!BD$1="si",100*(('08 (ind)'!BD31-MIN('08 (ind)'!BD$6:BD$37))/(MAX('08 (ind)'!BD$6:BD$37)-MIN('08 (ind)'!BD$6:BD$37))),ABS(-100+(100*(('08 (ind)'!BD31-MIN('08 (ind)'!BD$6:BD$37))/(MAX('08 (ind)'!BD$6:BD$37)-MIN('08 (ind)'!BD$6:BD$37))))))*BD$42</f>
        <v>1.9578792897029975</v>
      </c>
      <c r="BE33" s="87">
        <f>IF('08 (ind)'!BE$1="si",100*(('08 (ind)'!BE31-MIN('08 (ind)'!BE$6:BE$37))/(MAX('08 (ind)'!BE$6:BE$37)-MIN('08 (ind)'!BE$6:BE$37))),ABS(-100+(100*(('08 (ind)'!BE31-MIN('08 (ind)'!BE$6:BE$37))/(MAX('08 (ind)'!BE$6:BE$37)-MIN('08 (ind)'!BE$6:BE$37))))))*BE$42</f>
        <v>3.9051851540616709</v>
      </c>
      <c r="BF33" s="87">
        <f>IF('08 (ind)'!BF$1="si",100*(('08 (ind)'!BF31-MIN('08 (ind)'!BF$6:BF$37))/(MAX('08 (ind)'!BF$6:BF$37)-MIN('08 (ind)'!BF$6:BF$37))),ABS(-100+(100*(('08 (ind)'!BF31-MIN('08 (ind)'!BF$6:BF$37))/(MAX('08 (ind)'!BF$6:BF$37)-MIN('08 (ind)'!BF$6:BF$37))))))*BF$42</f>
        <v>8.8269044046252958</v>
      </c>
      <c r="BG33" s="87">
        <f>IF('08 (ind)'!BG$1="si",100*(('08 (ind)'!BG31-MIN('08 (ind)'!BG$6:BG$37))/(MAX('08 (ind)'!BG$6:BG$37)-MIN('08 (ind)'!BG$6:BG$37))),ABS(-100+(100*(('08 (ind)'!BG31-MIN('08 (ind)'!BG$6:BG$37))/(MAX('08 (ind)'!BG$6:BG$37)-MIN('08 (ind)'!BG$6:BG$37))))))*BG$42</f>
        <v>2.3073380256125029</v>
      </c>
      <c r="BH33" s="87">
        <f>IF('08 (ind)'!BH$1="si",100*(('08 (ind)'!BH31-MIN('08 (ind)'!BH$6:BH$37))/(MAX('08 (ind)'!BH$6:BH$37)-MIN('08 (ind)'!BH$6:BH$37))),ABS(-100+(100*(('08 (ind)'!BH31-MIN('08 (ind)'!BH$6:BH$37))/(MAX('08 (ind)'!BH$6:BH$37)-MIN('08 (ind)'!BH$6:BH$37))))))*BH$42</f>
        <v>2.054025398370833</v>
      </c>
      <c r="BI33" s="87">
        <f>IF('08 (ind)'!BI$1="si",100*(('08 (ind)'!BI31-MIN('08 (ind)'!BI$6:BI$37))/(MAX('08 (ind)'!BI$6:BI$37)-MIN('08 (ind)'!BI$6:BI$37))),ABS(-100+(100*(('08 (ind)'!BI31-MIN('08 (ind)'!BI$6:BI$37))/(MAX('08 (ind)'!BI$6:BI$37)-MIN('08 (ind)'!BI$6:BI$37))))))*BI$42</f>
        <v>3.3168774774025627</v>
      </c>
      <c r="BJ33" s="87">
        <f>IF('08 (ind)'!BJ$1="si",100*(('08 (ind)'!BJ31-MIN('08 (ind)'!BJ$6:BJ$37))/(MAX('08 (ind)'!BJ$6:BJ$37)-MIN('08 (ind)'!BJ$6:BJ$37))),ABS(-100+(100*(('08 (ind)'!BJ31-MIN('08 (ind)'!BJ$6:BJ$37))/(MAX('08 (ind)'!BJ$6:BJ$37)-MIN('08 (ind)'!BJ$6:BJ$37))))))*BJ$42</f>
        <v>0.47508776250974222</v>
      </c>
      <c r="BK33" s="87">
        <f>IF('08 (ind)'!BK$1="si",100*(('08 (ind)'!BK31-MIN('08 (ind)'!BK$6:BK$37))/(MAX('08 (ind)'!BK$6:BK$37)-MIN('08 (ind)'!BK$6:BK$37))),ABS(-100+(100*(('08 (ind)'!BK31-MIN('08 (ind)'!BK$6:BK$37))/(MAX('08 (ind)'!BK$6:BK$37)-MIN('08 (ind)'!BK$6:BK$37))))))*BK$42</f>
        <v>1.5092210811168614</v>
      </c>
      <c r="BL33" s="87">
        <f>IF('08 (ind)'!BL$1="si",100*(('08 (ind)'!BL31-MIN('08 (ind)'!BL$6:BL$37))/(MAX('08 (ind)'!BL$6:BL$37)-MIN('08 (ind)'!BL$6:BL$37))),ABS(-100+(100*(('08 (ind)'!BL31-MIN('08 (ind)'!BL$6:BL$37))/(MAX('08 (ind)'!BL$6:BL$37)-MIN('08 (ind)'!BL$6:BL$37))))))*BL$42</f>
        <v>2.5433453369259329</v>
      </c>
      <c r="BM33" s="87">
        <f>IF('08 (ind)'!BM$1="si",100*(('08 (ind)'!BM31-MIN('08 (ind)'!BM$6:BM$37))/(MAX('08 (ind)'!BM$6:BM$37)-MIN('08 (ind)'!BM$6:BM$37))),ABS(-100+(100*(('08 (ind)'!BM31-MIN('08 (ind)'!BM$6:BM$37))/(MAX('08 (ind)'!BM$6:BM$37)-MIN('08 (ind)'!BM$6:BM$37))))))*BM$42</f>
        <v>0.75800536308668642</v>
      </c>
      <c r="BN33" s="87">
        <f>IF('08 (ind)'!BN$1="si",100*(('08 (ind)'!BN31-MIN('08 (ind)'!BN$6:BN$37))/(MAX('08 (ind)'!BN$6:BN$37)-MIN('08 (ind)'!BN$6:BN$37))),ABS(-100+(100*(('08 (ind)'!BN31-MIN('08 (ind)'!BN$6:BN$37))/(MAX('08 (ind)'!BN$6:BN$37)-MIN('08 (ind)'!BN$6:BN$37))))))*BN$42</f>
        <v>1.4905469279688102</v>
      </c>
      <c r="BO33" s="87">
        <f>IF('08 (ind)'!BO$1="si",100*(('08 (ind)'!BO31-MIN('08 (ind)'!BO$6:BO$37))/(MAX('08 (ind)'!BO$6:BO$37)-MIN('08 (ind)'!BO$6:BO$37))),ABS(-100+(100*(('08 (ind)'!BO31-MIN('08 (ind)'!BO$6:BO$37))/(MAX('08 (ind)'!BO$6:BO$37)-MIN('08 (ind)'!BO$6:BO$37))))))*BO$42</f>
        <v>0.47066126940846836</v>
      </c>
      <c r="BP33" s="87">
        <f>IF('08 (ind)'!BP$1="si",100*(('08 (ind)'!BP31-MIN('08 (ind)'!BP$6:BP$37))/(MAX('08 (ind)'!BP$6:BP$37)-MIN('08 (ind)'!BP$6:BP$37))),ABS(-100+(100*(('08 (ind)'!BP31-MIN('08 (ind)'!BP$6:BP$37))/(MAX('08 (ind)'!BP$6:BP$37)-MIN('08 (ind)'!BP$6:BP$37))))))*BP$42</f>
        <v>1.6539933451954592</v>
      </c>
      <c r="BQ33" s="87">
        <f>IF('08 (ind)'!BQ$1="si",100*(('08 (ind)'!BQ31-MIN('08 (ind)'!BQ$6:BQ$37))/(MAX('08 (ind)'!BQ$6:BQ$37)-MIN('08 (ind)'!BQ$6:BQ$37))),ABS(-100+(100*(('08 (ind)'!BQ31-MIN('08 (ind)'!BQ$6:BQ$37))/(MAX('08 (ind)'!BQ$6:BQ$37)-MIN('08 (ind)'!BQ$6:BQ$37))))))*BQ$42</f>
        <v>2.3297024847312047</v>
      </c>
      <c r="BR33" s="87">
        <f>IF('08 (ind)'!BR$1="si",100*(('08 (ind)'!BR31-MIN('08 (ind)'!BR$6:BR$37))/(MAX('08 (ind)'!BR$6:BR$37)-MIN('08 (ind)'!BR$6:BR$37))),ABS(-100+(100*(('08 (ind)'!BR31-MIN('08 (ind)'!BR$6:BR$37))/(MAX('08 (ind)'!BR$6:BR$37)-MIN('08 (ind)'!BR$6:BR$37))))))*BR$42</f>
        <v>0.23033843823457575</v>
      </c>
      <c r="BS33" s="87">
        <f>IF('08 (ind)'!BS$1="si",100*(('08 (ind)'!BS31-MIN('08 (ind)'!BS$6:BS$37))/(MAX('08 (ind)'!BS$6:BS$37)-MIN('08 (ind)'!BS$6:BS$37))),ABS(-100+(100*(('08 (ind)'!BS31-MIN('08 (ind)'!BS$6:BS$37))/(MAX('08 (ind)'!BS$6:BS$37)-MIN('08 (ind)'!BS$6:BS$37))))))*BS$42</f>
        <v>6.6121982456922295</v>
      </c>
      <c r="BT33" s="75">
        <f>IF('08 (ind)'!BT$1="si",100*(('08 (ind)'!BT31-MIN('08 (ind)'!BT$6:BT$37))/(MAX('08 (ind)'!BT$6:BT$37)-MIN('08 (ind)'!BT$6:BT$37))),ABS(-100+(100*(('08 (ind)'!BT31-MIN('08 (ind)'!BT$6:BT$37))/(MAX('08 (ind)'!BR$6:BR$37)-MIN('08 (ind)'!BT$6:BT$37))))))*BT$42</f>
        <v>5.1076574021627783</v>
      </c>
      <c r="BU33" s="87">
        <f>IF('08 (ind)'!BU$1="si",100*(('08 (ind)'!BU31-MIN('08 (ind)'!BU$6:BU$37))/(MAX('08 (ind)'!BU$6:BU$37)-MIN('08 (ind)'!BU$6:BU$37))),ABS(-100+(100*(('08 (ind)'!BU31-MIN('08 (ind)'!BU$6:BU$37))/(MAX('08 (ind)'!BU$6:BU$37)-MIN('08 (ind)'!BU$6:BU$37))))))*BU$42</f>
        <v>6.812357949137307</v>
      </c>
      <c r="BV33" s="87">
        <f>IF('08 (ind)'!BV$1="si",100*(('08 (ind)'!BV31-MIN('08 (ind)'!BV$6:BV$37))/(MAX('08 (ind)'!BV$6:BV$37)-MIN('08 (ind)'!BV$6:BV$37))),ABS(-100+(100*(('08 (ind)'!BV31-MIN('08 (ind)'!BV$6:BV$37))/(MAX('08 (ind)'!BV$6:BV$37)-MIN('08 (ind)'!BV$6:BV$37))))))*BV$42</f>
        <v>3.8399663866956515</v>
      </c>
      <c r="BW33" s="87">
        <f>IF('08 (ind)'!BW$1="si",100*(('08 (ind)'!BW31-MIN('08 (ind)'!BW$6:BW$37))/(MAX('08 (ind)'!BW$6:BW$37)-MIN('08 (ind)'!BW$6:BW$37))),ABS(-100+(100*(('08 (ind)'!BW31-MIN('08 (ind)'!BW$6:BW$37))/(MAX('08 (ind)'!BW$6:BW$37)-MIN('08 (ind)'!BW$6:BW$37))))))*BW$42</f>
        <v>3.8181248889643449</v>
      </c>
      <c r="BX33" s="87">
        <f>IF('08 (ind)'!BX$1="si",100*(('08 (ind)'!BX31-MIN('08 (ind)'!BX$6:BX$37))/(MAX('08 (ind)'!BX$6:BX$37)-MIN('08 (ind)'!BX$6:BX$37))),ABS(-100+(100*(('08 (ind)'!BX31-MIN('08 (ind)'!BX$6:BX$37))/(MAX('08 (ind)'!BX$6:BX$37)-MIN('08 (ind)'!BX$6:BX$37))))))*BX$42</f>
        <v>7.77114567197893</v>
      </c>
      <c r="BY33" s="87">
        <f>IF('08 (ind)'!BY$1="si",100*(('08 (ind)'!BY31-MIN('08 (ind)'!BY$6:BY$37))/(MAX('08 (ind)'!BY$6:BY$37)-MIN('08 (ind)'!BY$6:BY$37))),ABS(-100+(100*(('08 (ind)'!BY31-MIN('08 (ind)'!BY$6:BY$37))/(MAX('08 (ind)'!BY$6:BY$37)-MIN('08 (ind)'!BY$6:BY$37))))))*BY$42</f>
        <v>0.68442077763398257</v>
      </c>
      <c r="BZ33" s="87">
        <f>IF('08 (ind)'!BZ$1="si",100*(('08 (ind)'!BZ31-MIN('08 (ind)'!BZ$6:BZ$37))/(MAX('08 (ind)'!BZ$6:BZ$37)-MIN('08 (ind)'!BZ$6:BZ$37))),ABS(-100+(100*(('08 (ind)'!BZ31-MIN('08 (ind)'!BZ$6:BZ$37))/(MAX('08 (ind)'!BZ$6:BZ$37)-MIN('08 (ind)'!BZ$6:BZ$37))))))*BZ$42</f>
        <v>15.78631690595658</v>
      </c>
      <c r="CA33" s="87">
        <f>IF('08 (ind)'!CA$1="si",100*(('08 (ind)'!CA31-MIN('08 (ind)'!CA$6:CA$37))/(MAX('08 (ind)'!CA$6:CA$37)-MIN('08 (ind)'!CA$6:CA$37))),ABS(-100+(100*(('08 (ind)'!CA31-MIN('08 (ind)'!CA$6:CA$37))/(MAX('08 (ind)'!CA$6:CA$37)-MIN('08 (ind)'!CA$6:CA$37))))))*CA$42</f>
        <v>0</v>
      </c>
      <c r="CB33" s="87">
        <f>IF('08 (ind)'!CB$1="si",100*(('08 (ind)'!CB31-MIN('08 (ind)'!CB$6:CB$37))/(MAX('08 (ind)'!CB$6:CB$37)-MIN('08 (ind)'!CB$6:CB$37))),ABS(-100+(100*(('08 (ind)'!CB31-MIN('08 (ind)'!CB$6:CB$37))/(MAX('08 (ind)'!CB$6:CB$37)-MIN('08 (ind)'!CB$6:CB$37))))))*CB$42</f>
        <v>4.5278593372226918</v>
      </c>
      <c r="CC33" s="87">
        <f>IF('08 (ind)'!CC$1="si",100*(('08 (ind)'!CC31-MIN('08 (ind)'!CC$6:CC$37))/(MAX('08 (ind)'!CC$6:CC$37)-MIN('08 (ind)'!CC$6:CC$37))),ABS(-100+(100*(('08 (ind)'!CC31-MIN('08 (ind)'!CC$6:CC$37))/(MAX('08 (ind)'!CC$6:CC$37)-MIN('08 (ind)'!CC$6:CC$37))))))*CC$42</f>
        <v>8.3677758655229564</v>
      </c>
      <c r="CD33" s="87">
        <f>IF('08 (ind)'!CD$1="si",100*(('08 (ind)'!CD31-MIN('08 (ind)'!CD$6:CD$37))/(MAX('08 (ind)'!CD$6:CD$37)-MIN('08 (ind)'!CD$6:CD$37))),ABS(-100+(100*(('08 (ind)'!CD31-MIN('08 (ind)'!CD$6:CD$37))/(MAX('08 (ind)'!CD$6:CD$37)-MIN('08 (ind)'!CD$6:CD$37))))))*CD$42</f>
        <v>0.19324662262668288</v>
      </c>
      <c r="CE33" s="87">
        <f>IF('08 (ind)'!CE$1="si",100*(('08 (ind)'!CE31-MIN('08 (ind)'!CE$6:CE$37))/(MAX('08 (ind)'!CE$6:CE$37)-MIN('08 (ind)'!CE$6:CE$37))),ABS(-100+(100*(('08 (ind)'!CE31-MIN('08 (ind)'!CE$6:CE$37))/(MAX('08 (ind)'!CE$6:CE$37)-MIN('08 (ind)'!CE$6:CE$37))))))*CE$42</f>
        <v>1.507489037475128</v>
      </c>
      <c r="CF33" s="87">
        <f>IF('08 (ind)'!CF$1="si",100*(('08 (ind)'!CF31-MIN('08 (ind)'!CF$6:CF$37))/(MAX('08 (ind)'!CF$6:CF$37)-MIN('08 (ind)'!CF$6:CF$37))),ABS(-100+(100*(('08 (ind)'!CF31-MIN('08 (ind)'!CF$6:CF$37))/(MAX('08 (ind)'!CF$6:CF$37)-MIN('08 (ind)'!CF$6:CF$37))))))*CF$42</f>
        <v>6.7825340502030524</v>
      </c>
      <c r="CG33" s="87">
        <f>IF('08 (ind)'!CG$1="si",100*(('08 (ind)'!CG31-MIN('08 (ind)'!CG$6:CG$37))/(MAX('08 (ind)'!CG$6:CG$37)-MIN('08 (ind)'!CG$6:CG$37))),ABS(-100+(100*(('08 (ind)'!CG31-MIN('08 (ind)'!CG$6:CG$37))/(MAX('08 (ind)'!CG$6:CG$37)-MIN('08 (ind)'!CG$6:CG$37))))))*CG$42</f>
        <v>10.352583644553953</v>
      </c>
      <c r="CH33" s="87">
        <f>IF('08 (ind)'!CH$1="si",100*(('08 (ind)'!CH31-MIN('08 (ind)'!CH$6:CH$37))/(MAX('08 (ind)'!CH$6:CH$37)-MIN('08 (ind)'!CH$6:CH$37))),ABS(-100+(100*(('08 (ind)'!CH31-MIN('08 (ind)'!CH$6:CH$37))/(MAX('08 (ind)'!CH$6:CH$37)-MIN('08 (ind)'!CH$6:CH$37))))))*CH$42</f>
        <v>2.905870757611686</v>
      </c>
      <c r="CI33" s="87">
        <f>IF('08 (ind)'!CI$1="si",100*(('08 (ind)'!CI31-MIN('08 (ind)'!CI$6:CI$37))/(MAX('08 (ind)'!CI$6:CI$37)-MIN('08 (ind)'!CI$6:CI$37))),ABS(-100+(100*(('08 (ind)'!CI31-MIN('08 (ind)'!CI$6:CI$37))/(MAX('08 (ind)'!CI$6:CI$37)-MIN('08 (ind)'!CI$6:CI$37))))))*CI$42</f>
        <v>1.914672887561176</v>
      </c>
      <c r="CJ33" s="87">
        <f>IF('08 (ind)'!CJ$1="si",100*(('08 (ind)'!CJ31-MIN('08 (ind)'!CJ$6:CJ$37))/(MAX('08 (ind)'!CJ$6:CJ$37)-MIN('08 (ind)'!CJ$6:CJ$37))),ABS(-100+(100*(('08 (ind)'!CJ31-MIN('08 (ind)'!CJ$6:CJ$37))/(MAX('08 (ind)'!CJ$6:CJ$37)-MIN('08 (ind)'!CJ$6:CJ$37))))))*CJ$42</f>
        <v>3.0938052955076669</v>
      </c>
      <c r="CK33" s="87">
        <f>IF('08 (ind)'!CK$1="si",100*(('08 (ind)'!CK31-MIN('08 (ind)'!CK$6:CK$37))/(MAX('08 (ind)'!CK$6:CK$37)-MIN('08 (ind)'!CK$6:CK$37))),ABS(-100+(100*(('08 (ind)'!CK31-MIN('08 (ind)'!CK$6:CK$37))/(MAX('08 (ind)'!CK$6:CK$37)-MIN('08 (ind)'!CK$6:CK$37))))))*CK$42</f>
        <v>4.8666720767473599</v>
      </c>
      <c r="CL33" s="87">
        <f>IF('08 (ind)'!CL$1="si",100*(('08 (ind)'!CL31-MIN('08 (ind)'!CL$6:CL$37))/(MAX('08 (ind)'!CL$6:CL$37)-MIN('08 (ind)'!CL$6:CL$37))),ABS(-100+(100*(('08 (ind)'!CL31-MIN('08 (ind)'!CL$6:CL$37))/(MAX('08 (ind)'!CL$6:CL$37)-MIN('08 (ind)'!CL$6:CL$37))))))*CL$42</f>
        <v>3.1278459368033351</v>
      </c>
      <c r="CM33" s="87">
        <f>IF('08 (ind)'!CM$1="si",100*(('08 (ind)'!CM31-MIN('08 (ind)'!CM$6:CM$37))/(MAX('08 (ind)'!CM$6:CM$37)-MIN('08 (ind)'!CM$6:CM$37))),ABS(-100+(100*(('08 (ind)'!CM31-MIN('08 (ind)'!CM$6:CM$37))/(MAX('08 (ind)'!CM$6:CM$37)-MIN('08 (ind)'!CM$6:CM$37))))))*CM$42</f>
        <v>4.5387845226284123</v>
      </c>
    </row>
    <row r="34" spans="1:91">
      <c r="A34" s="18" t="s">
        <v>231</v>
      </c>
      <c r="B34" s="87">
        <f>IF('08 (ind)'!B$1="si",100*(('08 (ind)'!B32-MIN('08 (ind)'!B$6:B$37))/(MAX('08 (ind)'!B$6:B$37)-MIN('08 (ind)'!B$6:B$37))),ABS(-100+(100*(('08 (ind)'!B32-MIN('08 (ind)'!B$6:B$37))/(MAX('08 (ind)'!B$6:B$37)-MIN('08 (ind)'!B$6:B$37))))))</f>
        <v>3.7107361718425103</v>
      </c>
      <c r="C34" s="87">
        <f>IF('08 (ind)'!C$1="si",100*(('08 (ind)'!C32-MIN('08 (ind)'!C$6:C$37))/(MAX('08 (ind)'!C$6:C$37)-MIN('08 (ind)'!C$6:C$37))),ABS(-100+(100*(('08 (ind)'!C32-MIN('08 (ind)'!C$6:C$37))/(MAX('08 (ind)'!C$6:C$37)-MIN('08 (ind)'!C$6:C$37))))))</f>
        <v>26.574381886838282</v>
      </c>
      <c r="D34" s="87">
        <f>IF('08 (ind)'!D$1="si",100*(('08 (ind)'!D32-MIN('08 (ind)'!D$6:D$37))/(MAX('08 (ind)'!D$6:D$37)-MIN('08 (ind)'!D$6:D$37))),ABS(-100+(100*(('08 (ind)'!D32-MIN('08 (ind)'!D$6:D$37))/(MAX('08 (ind)'!D$6:D$37)-MIN('08 (ind)'!D$6:D$37))))))*D$42</f>
        <v>3.7168654482116601</v>
      </c>
      <c r="E34" s="87">
        <f>IF('08 (ind)'!E$1="si",100*(('08 (ind)'!E32-MIN('08 (ind)'!E$6:E$37))/(MAX('08 (ind)'!E$6:E$37)-MIN('08 (ind)'!E$6:E$37))),ABS(-100+(100*(('08 (ind)'!E32-MIN('08 (ind)'!E$6:E$37))/(MAX('08 (ind)'!E$6:E$37)-MIN('08 (ind)'!E$6:E$37))))))*E$42</f>
        <v>1.4455558264140855</v>
      </c>
      <c r="F34" s="87">
        <f>IF('10 (ind)'!F$1="si",100*(('10 (ind)'!F32-MIN('10 (ind)'!F$6:F$37))/(MAX('10 (ind)'!F$6:F$37)-MIN('10 (ind)'!F$6:F$37))),ABS(-100+(100*(('10 (ind)'!F32-MIN('10 (ind)'!F$6:F$37))/(MAX('10 (ind)'!F$6:F$37)-MIN('10 (ind)'!F$6:F$37))))))*F$42</f>
        <v>8.7460484720758682</v>
      </c>
      <c r="G34" s="87">
        <f>IF('10 (ind)'!G$1="si",100*(('10 (ind)'!G32-MIN('10 (ind)'!G$6:G$37))/(MAX('10 (ind)'!G$6:G$37)-MIN('10 (ind)'!G$6:G$37))),ABS(-100+(100*(('10 (ind)'!G32-MIN('10 (ind)'!G$6:G$37))/(MAX('10 (ind)'!G$6:G$37)-MIN('10 (ind)'!G$6:G$37))))))*G$42</f>
        <v>5.7366362451108195</v>
      </c>
      <c r="H34" s="87">
        <f>IF('10 (ind)'!H$1="si",100*(('10 (ind)'!H32-MIN('10 (ind)'!H$6:H$37))/(MAX('10 (ind)'!H$6:H$37)-MIN('10 (ind)'!H$6:H$37))),ABS(-100+(100*(('10 (ind)'!H32-MIN('10 (ind)'!H$6:H$37))/(MAX('10 (ind)'!H$6:H$37)-MIN('10 (ind)'!H$6:H$37))))))*H$42</f>
        <v>2.8698224852071008</v>
      </c>
      <c r="I34" s="87">
        <f>IF('10 (ind)'!I$1="si",100*(('10 (ind)'!I32-MIN('10 (ind)'!I$6:I$37))/(MAX('10 (ind)'!I$6:I$37)-MIN('10 (ind)'!I$6:I$37))),ABS(-100+(100*(('10 (ind)'!I32-MIN('10 (ind)'!I$6:I$37))/(MAX('10 (ind)'!I$6:I$37)-MIN('10 (ind)'!I$6:I$37))))))*I$42</f>
        <v>2.0192307692307696</v>
      </c>
      <c r="J34" s="87">
        <f>IF('08 (ind)'!J$1="si",100*(('08 (ind)'!J32-MIN('08 (ind)'!J$6:J$37))/(MAX('08 (ind)'!J$6:J$37)-MIN('08 (ind)'!J$6:J$37))),ABS(-100+(100*(('08 (ind)'!J32-MIN('08 (ind)'!J$6:J$37))/(MAX('08 (ind)'!J$6:J$37)-MIN('08 (ind)'!J$6:J$37))))))*J$42</f>
        <v>2.794386443198364</v>
      </c>
      <c r="K34" s="87">
        <f>IF('08 (ind)'!K$1="si",100*(('08 (ind)'!K32-MIN('08 (ind)'!K$6:K$37))/(MAX('08 (ind)'!K$6:K$37)-MIN('08 (ind)'!K$6:K$37))),ABS(-100+(100*(('08 (ind)'!K32-MIN('08 (ind)'!K$6:K$37))/(MAX('08 (ind)'!K$6:K$37)-MIN('08 (ind)'!K$6:K$37))))))*K$42</f>
        <v>6.516412417448052</v>
      </c>
      <c r="L34" s="87">
        <f>IF('08 (ind)'!L$1="si",100*(('08 (ind)'!L32-MIN('08 (ind)'!L$6:L$37))/(MAX('08 (ind)'!L$6:L$37)-MIN('08 (ind)'!L$6:L$37))),ABS(-100+(100*(('08 (ind)'!L32-MIN('08 (ind)'!L$6:L$37))/(MAX('08 (ind)'!L$6:L$37)-MIN('08 (ind)'!L$6:L$37))))))*L$42</f>
        <v>7.1822712352268834</v>
      </c>
      <c r="M34" s="87">
        <f>IF('08 (ind)'!M$1="si",100*(('08 (ind)'!M32-MIN('08 (ind)'!M$6:M$37))/(MAX('08 (ind)'!M$6:M$37)-MIN('08 (ind)'!M$6:M$37))),ABS(-100+(100*(('08 (ind)'!M32-MIN('08 (ind)'!M$6:M$37))/(MAX('08 (ind)'!M$6:M$37)-MIN('08 (ind)'!M$6:M$37))))))*M$42</f>
        <v>0.23095361324259978</v>
      </c>
      <c r="N34" s="87">
        <f>IF('08 (ind)'!N$1="si",100*(('08 (ind)'!N32-MIN('08 (ind)'!N$6:N$37))/(MAX('08 (ind)'!N$6:N$37)-MIN('08 (ind)'!N$6:N$37))),ABS(-100+(100*(('08 (ind)'!N32-MIN('08 (ind)'!N$6:N$37))/(MAX('08 (ind)'!N$6:N$37)-MIN('08 (ind)'!N$6:N$37))))))*N$42</f>
        <v>13.049719431032234</v>
      </c>
      <c r="O34" s="87">
        <f>IF('08 (ind)'!O$1="si",100*(('08 (ind)'!O32-MIN('08 (ind)'!O$6:O$37))/(MAX('08 (ind)'!O$6:O$37)-MIN('08 (ind)'!O$6:O$37))),ABS(-100+(100*(('08 (ind)'!O32-MIN('08 (ind)'!O$6:O$37))/(MAX('08 (ind)'!O$6:O$37)-MIN('08 (ind)'!O$6:O$37))))))*O$42</f>
        <v>4.8792214125291054</v>
      </c>
      <c r="P34" s="87">
        <f>IF('08 (ind)'!P$1="si",100*(('08 (ind)'!P32-MIN('08 (ind)'!P$6:P$37))/(MAX('08 (ind)'!P$6:P$37)-MIN('08 (ind)'!P$6:P$37))),ABS(-100+(100*(('08 (ind)'!P32-MIN('08 (ind)'!P$6:P$37))/(MAX('08 (ind)'!P$6:P$37)-MIN('08 (ind)'!P$6:P$37))))))*P$42</f>
        <v>0.74324864657854361</v>
      </c>
      <c r="Q34" s="87">
        <f>IF('08 (ind)'!Q$1="si",100*(('08 (ind)'!Q32-MIN('08 (ind)'!Q$6:Q$37))/(MAX('08 (ind)'!Q$6:Q$37)-MIN('08 (ind)'!Q$6:Q$37))),ABS(-100+(100*(('08 (ind)'!Q32-MIN('08 (ind)'!Q$6:Q$37))/(MAX('08 (ind)'!Q$6:Q$37)-MIN('08 (ind)'!Q$6:Q$37))))))*Q$42</f>
        <v>8.6911131410674685</v>
      </c>
      <c r="R34" s="87">
        <f>IF('08 (ind)'!R$1="si",100*(('08 (ind)'!R32-MIN('08 (ind)'!R$6:R$37))/(MAX('08 (ind)'!R$6:R$37)-MIN('08 (ind)'!R$6:R$37))),ABS(-100+(100*(('08 (ind)'!R32-MIN('08 (ind)'!R$6:R$37))/(MAX('08 (ind)'!R$6:R$37)-MIN('08 (ind)'!R$6:R$37))))))*R$42</f>
        <v>0.44316196225356524</v>
      </c>
      <c r="S34" s="75">
        <f>ABS(ABS(('08 (ind)'!S32-((MAX('08 (ind)'!S$6:S$37)+MIN('08 (ind)'!S$6:S$37))/2))/(((MAX('08 (ind)'!S$6:S$37)+MIN('08 (ind)'!S$6:S$37))/2)-MAX('08 (ind)'!S$6:S$37))*100)-100)*S$42</f>
        <v>0.16695781109114416</v>
      </c>
      <c r="T34" s="87">
        <f>IF('08 (ind)'!T$1="si",100*(('08 (ind)'!T32-MIN('08 (ind)'!T$6:T$37))/(MAX('08 (ind)'!T$6:T$37)-MIN('08 (ind)'!T$6:T$37))),ABS(-100+(100*(('08 (ind)'!T32-MIN('08 (ind)'!T$6:T$37))/(MAX('08 (ind)'!T$6:T$37)-MIN('08 (ind)'!T$6:T$37))))))*T$42</f>
        <v>1.4058361833751902</v>
      </c>
      <c r="U34" s="87">
        <f>IF('08 (ind)'!U$1="si",100*(('08 (ind)'!U32-MIN('08 (ind)'!U$6:U$37))/(MAX('08 (ind)'!U$6:U$37)-MIN('08 (ind)'!U$6:U$37))),ABS(-100+(100*(('08 (ind)'!U32-MIN('08 (ind)'!U$6:U$37))/(MAX('08 (ind)'!U$6:U$37)-MIN('08 (ind)'!U$6:U$37))))))*U$42</f>
        <v>8.6911131410674685</v>
      </c>
      <c r="V34" s="87">
        <f>IF('08 (ind)'!V$1="si",100*(('08 (ind)'!V32-MIN('08 (ind)'!V$6:V$37))/(MAX('08 (ind)'!V$6:V$37)-MIN('08 (ind)'!V$6:V$37))),ABS(-100+(100*(('08 (ind)'!V32-MIN('08 (ind)'!V$6:V$37))/(MAX('08 (ind)'!V$6:V$37)-MIN('08 (ind)'!V$6:V$37))))))*V$42</f>
        <v>3.74534157460366</v>
      </c>
      <c r="W34" s="87">
        <f>IF('08 (ind)'!W$1="si",100*(('08 (ind)'!W32-MIN('08 (ind)'!W$6:W$37))/(MAX('08 (ind)'!W$6:W$37)-MIN('08 (ind)'!W$6:W$37))),ABS(-100+(100*(('08 (ind)'!W32-MIN('08 (ind)'!W$6:W$37))/(MAX('08 (ind)'!W$6:W$37)-MIN('08 (ind)'!W$6:W$37))))))*W$42</f>
        <v>4.3585581627735186</v>
      </c>
      <c r="X34" s="87">
        <f>IF('08 (ind)'!X$1="si",100*(('08 (ind)'!X32-MIN('08 (ind)'!X$6:X$37))/(MAX('08 (ind)'!X$6:X$37)-MIN('08 (ind)'!X$6:X$37))),ABS(-100+(100*(('08 (ind)'!X32-MIN('08 (ind)'!X$6:X$37))/(MAX('08 (ind)'!X$6:X$37)-MIN('08 (ind)'!X$6:X$37))))))*X$42</f>
        <v>7.0828043257674942</v>
      </c>
      <c r="Y34" s="87">
        <f>IF('08 (ind)'!Y$1="si",100*(('08 (ind)'!Y32-MIN('08 (ind)'!Y$6:Y$37))/(MAX('08 (ind)'!Y$6:Y$37)-MIN('08 (ind)'!Y$6:Y$37))),ABS(-100+(100*(('08 (ind)'!Y32-MIN('08 (ind)'!Y$6:Y$37))/(MAX('08 (ind)'!Y$6:Y$37)-MIN('08 (ind)'!Y$6:Y$37))))))*Y$42</f>
        <v>4.5615998462670246</v>
      </c>
      <c r="Z34" s="87">
        <f>IF('08 (ind)'!Z$1="si",100*(('08 (ind)'!Z32-MIN('08 (ind)'!Z$6:Z$37))/(MAX('08 (ind)'!Z$6:Z$37)-MIN('08 (ind)'!Z$6:Z$37))),ABS(-100+(100*(('08 (ind)'!Z32-MIN('08 (ind)'!Z$6:Z$37))/(MAX('08 (ind)'!Z$6:Z$37)-MIN('08 (ind)'!Z$6:Z$37))))))*Z$42</f>
        <v>5.0633990435376024</v>
      </c>
      <c r="AA34" s="87">
        <f>IF('08 (ind)'!AA$1="si",100*(('08 (ind)'!AA32-MIN('08 (ind)'!AA$6:AA$37))/(MAX('08 (ind)'!AA$6:AA$37)-MIN('08 (ind)'!AA$6:AA$37))),ABS(-100+(100*(('08 (ind)'!AA32-MIN('08 (ind)'!AA$6:AA$37))/(MAX('08 (ind)'!AA$6:AA$37)-MIN('08 (ind)'!AA$6:AA$37))))))*AA$42</f>
        <v>6.7060231627327429</v>
      </c>
      <c r="AB34" s="87">
        <f>IF('08 (ind)'!AB$1="si",100*(('08 (ind)'!AB32-MIN('08 (ind)'!AB$6:AB$37))/(MAX('08 (ind)'!AB$6:AB$37)-MIN('08 (ind)'!AB$6:AB$37))),ABS(-100+(100*(('08 (ind)'!AB32-MIN('08 (ind)'!AB$6:AB$37))/(MAX('08 (ind)'!AB$6:AB$37)-MIN('08 (ind)'!AB$6:AB$37))))))*AB$42</f>
        <v>5.1231243988415818</v>
      </c>
      <c r="AC34" s="87">
        <f>IF('08 (ind)'!AC$1="si",100*(('08 (ind)'!AC32-MIN('08 (ind)'!AC$6:AC$37))/(MAX('08 (ind)'!AC$6:AC$37)-MIN('08 (ind)'!AC$6:AC$37))),ABS(-100+(100*(('08 (ind)'!AC32-MIN('08 (ind)'!AC$6:AC$37))/(MAX('08 (ind)'!AC$6:AC$37)-MIN('08 (ind)'!AC$6:AC$37))))))*AC$42</f>
        <v>6.240838971695025</v>
      </c>
      <c r="AD34" s="87">
        <f>IF('08 (ind)'!AD$1="si",100*(('08 (ind)'!AD32-MIN('08 (ind)'!AD$6:AD$37))/(MAX('08 (ind)'!AD$6:AD$37)-MIN('08 (ind)'!AD$6:AD$37))),ABS(-100+(100*(('08 (ind)'!AD32-MIN('08 (ind)'!AD$6:AD$37))/(MAX('08 (ind)'!AD$6:AD$37)-MIN('08 (ind)'!AD$6:AD$37))))))*AD$42</f>
        <v>0</v>
      </c>
      <c r="AE34" s="87">
        <f>IF('08 (ind)'!AE$1="si",100*(('08 (ind)'!AE32-MIN('08 (ind)'!AE$6:AE$37))/(MAX('08 (ind)'!AE$6:AE$37)-MIN('08 (ind)'!AE$6:AE$37))),ABS(-100+(100*(('08 (ind)'!AE32-MIN('08 (ind)'!AE$6:AE$37))/(MAX('08 (ind)'!AE$6:AE$37)-MIN('08 (ind)'!AE$6:AE$37))))))*AE$42</f>
        <v>0</v>
      </c>
      <c r="AF34" s="87">
        <f>IF('08 (ind)'!AF$1="si",100*(('08 (ind)'!AF32-MIN('08 (ind)'!AF$6:AF$37))/(MAX('08 (ind)'!AF$6:AF$37)-MIN('08 (ind)'!AF$6:AF$37))),ABS(-100+(100*(('08 (ind)'!AF32-MIN('08 (ind)'!AF$6:AF$37))/(MAX('08 (ind)'!AF$6:AF$37)-MIN('08 (ind)'!AF$6:AF$37))))))*AF$42</f>
        <v>6.5592557649692456</v>
      </c>
      <c r="AG34" s="87">
        <f>IF('08 (ind)'!AG$1="si",100*(('08 (ind)'!AG32-MIN('08 (ind)'!AG$6:AG$37))/(MAX('08 (ind)'!AG$6:AG$37)-MIN('08 (ind)'!AG$6:AG$37))),ABS(-100+(100*(('08 (ind)'!AG32-MIN('08 (ind)'!AG$6:AG$37))/(MAX('08 (ind)'!AG$6:AG$37)-MIN('08 (ind)'!AG$6:AG$37))))))*AG$42</f>
        <v>1.7719209306285444</v>
      </c>
      <c r="AH34" s="87">
        <f>IF('08 (ind)'!AH$1="si",100*(('08 (ind)'!AH32-MIN('08 (ind)'!AH$6:AH$37))/(MAX('08 (ind)'!AH$6:AH$37)-MIN('08 (ind)'!AH$6:AH$37))),ABS(-100+(100*(('08 (ind)'!AH32-MIN('08 (ind)'!AH$6:AH$37))/(MAX('08 (ind)'!AH$6:AH$37)-MIN('08 (ind)'!AH$6:AH$37))))))*AH$42</f>
        <v>5.004977313470552</v>
      </c>
      <c r="AI34" s="87">
        <f>IF('08 (ind)'!AI$1="si",100*(('08 (ind)'!AI32-MIN('08 (ind)'!AI$6:AI$37))/(MAX('08 (ind)'!AI$6:AI$37)-MIN('08 (ind)'!AI$6:AI$37))),ABS(-100+(100*(('08 (ind)'!AI32-MIN('08 (ind)'!AI$6:AI$37))/(MAX('08 (ind)'!AI$6:AI$37)-MIN('08 (ind)'!AI$6:AI$37))))))*AI$42</f>
        <v>7.0222441515588277E-2</v>
      </c>
      <c r="AJ34" s="87">
        <f>IF('08 (ind)'!AJ$1="si",100*(('08 (ind)'!AJ32-MIN('08 (ind)'!AJ$6:AJ$37))/(MAX('08 (ind)'!AJ$6:AJ$37)-MIN('08 (ind)'!AJ$6:AJ$37))),ABS(-100+(100*(('08 (ind)'!AJ32-MIN('08 (ind)'!AJ$6:AJ$37))/(MAX('08 (ind)'!AJ$6:AJ$37)-MIN('08 (ind)'!AJ$6:AJ$37))))))*AJ$42</f>
        <v>6.1985425874547619</v>
      </c>
      <c r="AK34" s="87">
        <f>IF('08 (ind)'!AK$1="si",100*(('08 (ind)'!AK32-MIN('08 (ind)'!AK$6:AK$37))/(MAX('08 (ind)'!AK$6:AK$37)-MIN('08 (ind)'!AK$6:AK$37))),ABS(-100+(100*(('08 (ind)'!AK32-MIN('08 (ind)'!AK$6:AK$37))/(MAX('08 (ind)'!AK$6:AK$37)-MIN('08 (ind)'!AK$6:AK$37))))))*AK$42</f>
        <v>0.24484751794626025</v>
      </c>
      <c r="AL34" s="87">
        <f>IF('08 (ind)'!AL$1="si",100*(('08 (ind)'!AL32-MIN('08 (ind)'!AL$6:AL$37))/(MAX('08 (ind)'!AL$6:AL$37)-MIN('08 (ind)'!AL$6:AL$37))),ABS(-100+(100*(('08 (ind)'!AL32-MIN('08 (ind)'!AL$6:AL$37))/(MAX('08 (ind)'!AL$6:AL$37)-MIN('08 (ind)'!AL$6:AL$37))))))*AL$42</f>
        <v>3.916206994103248</v>
      </c>
      <c r="AM34" s="87">
        <f>IF('08 (ind)'!AM$1="si",100*(('08 (ind)'!AM32-MIN('08 (ind)'!AM$6:AM$37))/(MAX('08 (ind)'!AM$6:AM$37)-MIN('08 (ind)'!AM$6:AM$37))),ABS(-100+(100*(('08 (ind)'!AM32-MIN('08 (ind)'!AM$6:AM$37))/(MAX('08 (ind)'!AM$6:AM$37)-MIN('08 (ind)'!AM$6:AM$37))))))*AM$42</f>
        <v>4.8890980807457458</v>
      </c>
      <c r="AN34" s="87">
        <f>IF('08 (ind)'!AN$1="si",100*(('08 (ind)'!AN32-MIN('08 (ind)'!AN$6:AN$37))/(MAX('08 (ind)'!AN$6:AN$37)-MIN('08 (ind)'!AN$6:AN$37))),ABS(-100+(100*(('08 (ind)'!AN32-MIN('08 (ind)'!AN$6:AN$37))/(MAX('08 (ind)'!AN$6:AN$37)-MIN('08 (ind)'!AN$6:AN$37))))))*AN$42</f>
        <v>9.0044602449940143</v>
      </c>
      <c r="AO34" s="87">
        <f>IF('08 (ind)'!AO$1="si",100*(('08 (ind)'!AO32-MIN('08 (ind)'!AO$6:AO$37))/(MAX('08 (ind)'!AO$6:AO$37)-MIN('08 (ind)'!AO$6:AO$37))),ABS(-100+(100*(('08 (ind)'!AO32-MIN('08 (ind)'!AO$6:AO$37))/(MAX('08 (ind)'!AO$6:AO$37)-MIN('08 (ind)'!AO$6:AO$37))))))*AO$42</f>
        <v>8.240939236970366</v>
      </c>
      <c r="AP34" s="87">
        <f>IF('08 (ind)'!AP$1="si",100*(('08 (ind)'!AP32-MIN('08 (ind)'!AP$6:AP$37))/(MAX('08 (ind)'!AP$6:AP$37)-MIN('08 (ind)'!AP$6:AP$37))),ABS(-100+(100*(('08 (ind)'!AP32-MIN('08 (ind)'!AP$6:AP$37))/(MAX('08 (ind)'!AP$6:AP$37)-MIN('08 (ind)'!AP$6:AP$37))))))*AP$42</f>
        <v>14.411588968750898</v>
      </c>
      <c r="AQ34" s="87">
        <f>IF('08 (ind)'!AQ$1="si",100*(('08 (ind)'!AQ32-MIN('08 (ind)'!AQ$6:AQ$37))/(MAX('08 (ind)'!AQ$6:AQ$37)-MIN('08 (ind)'!AQ$6:AQ$37))),ABS(-100+(100*(('08 (ind)'!AQ32-MIN('08 (ind)'!AQ$6:AQ$37))/(MAX('08 (ind)'!AQ$6:AQ$37)-MIN('08 (ind)'!AQ$6:AQ$37))))))*AQ$42</f>
        <v>3.3594791674315192</v>
      </c>
      <c r="AR34" s="87">
        <f>IF('08 (ind)'!AR$1="si",100*(('08 (ind)'!AR32-MIN('08 (ind)'!AR$6:AR$37))/(MAX('08 (ind)'!AR$6:AR$37)-MIN('08 (ind)'!AR$6:AR$37))),ABS(-100+(100*(('08 (ind)'!AR32-MIN('08 (ind)'!AR$6:AR$37))/(MAX('08 (ind)'!AR$6:AR$37)-MIN('08 (ind)'!AR$6:AR$37))))))*AR$42</f>
        <v>2.3525220148149897</v>
      </c>
      <c r="AS34" s="87">
        <f>IF('08 (ind)'!AS$1="si",100*(('08 (ind)'!AS32-MIN('08 (ind)'!AS$6:AS$37))/(MAX('08 (ind)'!AS$6:AS$37)-MIN('08 (ind)'!AS$6:AS$37))),ABS(-100+(100*(('08 (ind)'!AS32-MIN('08 (ind)'!AS$6:AS$37))/(MAX('08 (ind)'!AS$6:AS$37)-MIN('08 (ind)'!AS$6:AS$37))))))*AS$42</f>
        <v>1.8576561007776622</v>
      </c>
      <c r="AT34" s="87">
        <f>IF('08 (ind)'!AT$1="si",100*(('08 (ind)'!AT32-MIN('08 (ind)'!AT$6:AT$37))/(MAX('08 (ind)'!AT$6:AT$37)-MIN('08 (ind)'!AT$6:AT$37))),ABS(-100+(100*(('08 (ind)'!AT32-MIN('08 (ind)'!AT$6:AT$37))/(MAX('08 (ind)'!AT$6:AT$37)-MIN('08 (ind)'!AT$6:AT$37))))))*AT$42</f>
        <v>0</v>
      </c>
      <c r="AU34" s="87">
        <f>IF('08 (ind)'!AU$1="si",100*(('08 (ind)'!AU32-MIN('08 (ind)'!AU$6:AU$37))/(MAX('08 (ind)'!AU$6:AU$37)-MIN('08 (ind)'!AU$6:AU$37))),ABS(-100+(100*(('08 (ind)'!AU32-MIN('08 (ind)'!AU$6:AU$37))/(MAX('08 (ind)'!AU$6:AU$37)-MIN('08 (ind)'!AU$6:AU$37))))))*AU$42</f>
        <v>19.031141868512112</v>
      </c>
      <c r="AV34" s="87">
        <f>IF('08 (ind)'!AV$1="si",100*(('08 (ind)'!AV32-MIN('08 (ind)'!AV$6:AV$37))/(MAX('08 (ind)'!AV$6:AV$37)-MIN('08 (ind)'!AV$6:AV$37))),ABS(-100+(100*(('08 (ind)'!AV32-MIN('08 (ind)'!AV$6:AV$37))/(MAX('08 (ind)'!AV$6:AV$37)-MIN('08 (ind)'!AV$6:AV$37))))))*AV$42</f>
        <v>24.783362218370883</v>
      </c>
      <c r="AW34" s="87">
        <f>IF('08 (ind)'!AW$1="si",100*(('08 (ind)'!AW32-MIN('08 (ind)'!AW$6:AW$37))/(MAX('08 (ind)'!AW$6:AW$37)-MIN('08 (ind)'!AW$6:AW$37))),ABS(-100+(100*(('08 (ind)'!AW32-MIN('08 (ind)'!AW$6:AW$37))/(MAX('08 (ind)'!AW$6:AW$37)-MIN('08 (ind)'!AW$6:AW$37))))))*AW$42</f>
        <v>4.851524510370635</v>
      </c>
      <c r="AX34" s="87">
        <f>IF('08 (ind)'!AX$1="si",100*(('08 (ind)'!AX32-MIN('08 (ind)'!AX$6:AX$37))/(MAX('08 (ind)'!AX$6:AX$37)-MIN('08 (ind)'!AX$6:AX$37))),ABS(-100+(100*(('08 (ind)'!AX32-MIN('08 (ind)'!AX$6:AX$37))/(MAX('08 (ind)'!AX$6:AX$37)-MIN('08 (ind)'!AX$6:AX$37))))))*AX$42</f>
        <v>2.6664218993341762</v>
      </c>
      <c r="AY34" s="87">
        <f>IF('08 (ind)'!AY$1="si",100*(('08 (ind)'!AY32-MIN('08 (ind)'!AY$6:AY$37))/(MAX('08 (ind)'!AY$6:AY$37)-MIN('08 (ind)'!AY$6:AY$37))),ABS(-100+(100*(('08 (ind)'!AY32-MIN('08 (ind)'!AY$6:AY$37))/(MAX('08 (ind)'!AY$6:AY$37)-MIN('08 (ind)'!AY$6:AY$37))))))*AY$42</f>
        <v>10.685781815332277</v>
      </c>
      <c r="AZ34" s="87">
        <f>IF('08 (ind)'!AZ$1="si",100*(('08 (ind)'!AZ32-MIN('08 (ind)'!AZ$6:AZ$37))/(MAX('08 (ind)'!AZ$6:AZ$37)-MIN('08 (ind)'!AZ$6:AZ$37))),ABS(-100+(100*(('08 (ind)'!AZ32-MIN('08 (ind)'!AZ$6:AZ$37))/(MAX('08 (ind)'!AZ$6:AZ$37)-MIN('08 (ind)'!AZ$6:AZ$37))))))*AZ$42</f>
        <v>0.54813188651490152</v>
      </c>
      <c r="BA34" s="87">
        <f>IF('08 (ind)'!BA$1="si",100*(('08 (ind)'!BA32-MIN('08 (ind)'!BA$6:BA$37))/(MAX('08 (ind)'!BA$6:BA$37)-MIN('08 (ind)'!BA$6:BA$37))),ABS(-100+(100*(('08 (ind)'!BA32-MIN('08 (ind)'!BA$6:BA$37))/(MAX('08 (ind)'!BA$6:BA$37)-MIN('08 (ind)'!BA$6:BA$37))))))*BA$42</f>
        <v>6.8230979774841378</v>
      </c>
      <c r="BB34" s="87">
        <f>IF('08 (ind)'!BB$1="si",100*(('08 (ind)'!BB32-MIN('08 (ind)'!BB$6:BB$37))/(MAX('08 (ind)'!BB$6:BB$37)-MIN('08 (ind)'!BB$6:BB$37))),ABS(-100+(100*(('08 (ind)'!BB32-MIN('08 (ind)'!BB$6:BB$37))/(MAX('08 (ind)'!BB$6:BB$37)-MIN('08 (ind)'!BB$6:BB$37))))))*BB$42</f>
        <v>3.1244956787235063</v>
      </c>
      <c r="BC34" s="87">
        <f>IF('08 (ind)'!BC$1="si",100*(('08 (ind)'!BC32-MIN('08 (ind)'!BC$6:BC$37))/(MAX('08 (ind)'!BC$6:BC$37)-MIN('08 (ind)'!BC$6:BC$37))),ABS(-100+(100*(('08 (ind)'!BC32-MIN('08 (ind)'!BC$6:BC$37))/(MAX('08 (ind)'!BC$6:BC$37)-MIN('08 (ind)'!BC$6:BC$37))))))*BC$42</f>
        <v>0.69139558775875865</v>
      </c>
      <c r="BD34" s="87">
        <f>IF('08 (ind)'!BD$1="si",100*(('08 (ind)'!BD32-MIN('08 (ind)'!BD$6:BD$37))/(MAX('08 (ind)'!BD$6:BD$37)-MIN('08 (ind)'!BD$6:BD$37))),ABS(-100+(100*(('08 (ind)'!BD32-MIN('08 (ind)'!BD$6:BD$37))/(MAX('08 (ind)'!BD$6:BD$37)-MIN('08 (ind)'!BD$6:BD$37))))))*BD$42</f>
        <v>0.30920508771375432</v>
      </c>
      <c r="BE34" s="87">
        <f>IF('08 (ind)'!BE$1="si",100*(('08 (ind)'!BE32-MIN('08 (ind)'!BE$6:BE$37))/(MAX('08 (ind)'!BE$6:BE$37)-MIN('08 (ind)'!BE$6:BE$37))),ABS(-100+(100*(('08 (ind)'!BE32-MIN('08 (ind)'!BE$6:BE$37))/(MAX('08 (ind)'!BE$6:BE$37)-MIN('08 (ind)'!BE$6:BE$37))))))*BE$42</f>
        <v>3.100428994330958</v>
      </c>
      <c r="BF34" s="87">
        <f>IF('08 (ind)'!BF$1="si",100*(('08 (ind)'!BF32-MIN('08 (ind)'!BF$6:BF$37))/(MAX('08 (ind)'!BF$6:BF$37)-MIN('08 (ind)'!BF$6:BF$37))),ABS(-100+(100*(('08 (ind)'!BF32-MIN('08 (ind)'!BF$6:BF$37))/(MAX('08 (ind)'!BF$6:BF$37)-MIN('08 (ind)'!BF$6:BF$37))))))*BF$42</f>
        <v>0.95133509435604779</v>
      </c>
      <c r="BG34" s="87">
        <f>IF('08 (ind)'!BG$1="si",100*(('08 (ind)'!BG32-MIN('08 (ind)'!BG$6:BG$37))/(MAX('08 (ind)'!BG$6:BG$37)-MIN('08 (ind)'!BG$6:BG$37))),ABS(-100+(100*(('08 (ind)'!BG32-MIN('08 (ind)'!BG$6:BG$37))/(MAX('08 (ind)'!BG$6:BG$37)-MIN('08 (ind)'!BG$6:BG$37))))))*BG$42</f>
        <v>0.7327577128797359</v>
      </c>
      <c r="BH34" s="87">
        <f>IF('08 (ind)'!BH$1="si",100*(('08 (ind)'!BH32-MIN('08 (ind)'!BH$6:BH$37))/(MAX('08 (ind)'!BH$6:BH$37)-MIN('08 (ind)'!BH$6:BH$37))),ABS(-100+(100*(('08 (ind)'!BH32-MIN('08 (ind)'!BH$6:BH$37))/(MAX('08 (ind)'!BH$6:BH$37)-MIN('08 (ind)'!BH$6:BH$37))))))*BH$42</f>
        <v>0.59178597431629698</v>
      </c>
      <c r="BI34" s="87">
        <f>IF('08 (ind)'!BI$1="si",100*(('08 (ind)'!BI32-MIN('08 (ind)'!BI$6:BI$37))/(MAX('08 (ind)'!BI$6:BI$37)-MIN('08 (ind)'!BI$6:BI$37))),ABS(-100+(100*(('08 (ind)'!BI32-MIN('08 (ind)'!BI$6:BI$37))/(MAX('08 (ind)'!BI$6:BI$37)-MIN('08 (ind)'!BI$6:BI$37))))))*BI$42</f>
        <v>4.2654835520909886</v>
      </c>
      <c r="BJ34" s="87">
        <f>IF('08 (ind)'!BJ$1="si",100*(('08 (ind)'!BJ32-MIN('08 (ind)'!BJ$6:BJ$37))/(MAX('08 (ind)'!BJ$6:BJ$37)-MIN('08 (ind)'!BJ$6:BJ$37))),ABS(-100+(100*(('08 (ind)'!BJ32-MIN('08 (ind)'!BJ$6:BJ$37))/(MAX('08 (ind)'!BJ$6:BJ$37)-MIN('08 (ind)'!BJ$6:BJ$37))))))*BJ$42</f>
        <v>0.99666164339164209</v>
      </c>
      <c r="BK34" s="87">
        <f>IF('08 (ind)'!BK$1="si",100*(('08 (ind)'!BK32-MIN('08 (ind)'!BK$6:BK$37))/(MAX('08 (ind)'!BK$6:BK$37)-MIN('08 (ind)'!BK$6:BK$37))),ABS(-100+(100*(('08 (ind)'!BK32-MIN('08 (ind)'!BK$6:BK$37))/(MAX('08 (ind)'!BK$6:BK$37)-MIN('08 (ind)'!BK$6:BK$37))))))*BK$42</f>
        <v>0.69392915127615085</v>
      </c>
      <c r="BL34" s="87">
        <f>IF('08 (ind)'!BL$1="si",100*(('08 (ind)'!BL32-MIN('08 (ind)'!BL$6:BL$37))/(MAX('08 (ind)'!BL$6:BL$37)-MIN('08 (ind)'!BL$6:BL$37))),ABS(-100+(100*(('08 (ind)'!BL32-MIN('08 (ind)'!BL$6:BL$37))/(MAX('08 (ind)'!BL$6:BL$37)-MIN('08 (ind)'!BL$6:BL$37))))))*BL$42</f>
        <v>1.1968683938474978</v>
      </c>
      <c r="BM34" s="87">
        <f>IF('08 (ind)'!BM$1="si",100*(('08 (ind)'!BM32-MIN('08 (ind)'!BM$6:BM$37))/(MAX('08 (ind)'!BM$6:BM$37)-MIN('08 (ind)'!BM$6:BM$37))),ABS(-100+(100*(('08 (ind)'!BM32-MIN('08 (ind)'!BM$6:BM$37))/(MAX('08 (ind)'!BM$6:BM$37)-MIN('08 (ind)'!BM$6:BM$37))))))*BM$42</f>
        <v>0.85053472151536413</v>
      </c>
      <c r="BN34" s="87">
        <f>IF('08 (ind)'!BN$1="si",100*(('08 (ind)'!BN32-MIN('08 (ind)'!BN$6:BN$37))/(MAX('08 (ind)'!BN$6:BN$37)-MIN('08 (ind)'!BN$6:BN$37))),ABS(-100+(100*(('08 (ind)'!BN32-MIN('08 (ind)'!BN$6:BN$37))/(MAX('08 (ind)'!BN$6:BN$37)-MIN('08 (ind)'!BN$6:BN$37))))))*BN$42</f>
        <v>0.14308787583539703</v>
      </c>
      <c r="BO34" s="87">
        <f>IF('08 (ind)'!BO$1="si",100*(('08 (ind)'!BO32-MIN('08 (ind)'!BO$6:BO$37))/(MAX('08 (ind)'!BO$6:BO$37)-MIN('08 (ind)'!BO$6:BO$37))),ABS(-100+(100*(('08 (ind)'!BO32-MIN('08 (ind)'!BO$6:BO$37))/(MAX('08 (ind)'!BO$6:BO$37)-MIN('08 (ind)'!BO$6:BO$37))))))*BO$42</f>
        <v>0.44788935446094041</v>
      </c>
      <c r="BP34" s="87">
        <f>IF('08 (ind)'!BP$1="si",100*(('08 (ind)'!BP32-MIN('08 (ind)'!BP$6:BP$37))/(MAX('08 (ind)'!BP$6:BP$37)-MIN('08 (ind)'!BP$6:BP$37))),ABS(-100+(100*(('08 (ind)'!BP32-MIN('08 (ind)'!BP$6:BP$37))/(MAX('08 (ind)'!BP$6:BP$37)-MIN('08 (ind)'!BP$6:BP$37))))))*BP$42</f>
        <v>0.77251502447447695</v>
      </c>
      <c r="BQ34" s="87">
        <f>IF('08 (ind)'!BQ$1="si",100*(('08 (ind)'!BQ32-MIN('08 (ind)'!BQ$6:BQ$37))/(MAX('08 (ind)'!BQ$6:BQ$37)-MIN('08 (ind)'!BQ$6:BQ$37))),ABS(-100+(100*(('08 (ind)'!BQ32-MIN('08 (ind)'!BQ$6:BQ$37))/(MAX('08 (ind)'!BQ$6:BQ$37)-MIN('08 (ind)'!BQ$6:BQ$37))))))*BQ$42</f>
        <v>0.65023393430672438</v>
      </c>
      <c r="BR34" s="87">
        <f>IF('08 (ind)'!BR$1="si",100*(('08 (ind)'!BR32-MIN('08 (ind)'!BR$6:BR$37))/(MAX('08 (ind)'!BR$6:BR$37)-MIN('08 (ind)'!BR$6:BR$37))),ABS(-100+(100*(('08 (ind)'!BR32-MIN('08 (ind)'!BR$6:BR$37))/(MAX('08 (ind)'!BR$6:BR$37)-MIN('08 (ind)'!BR$6:BR$37))))))*BR$42</f>
        <v>0.33417735546222244</v>
      </c>
      <c r="BS34" s="87">
        <f>IF('08 (ind)'!BS$1="si",100*(('08 (ind)'!BS32-MIN('08 (ind)'!BS$6:BS$37))/(MAX('08 (ind)'!BS$6:BS$37)-MIN('08 (ind)'!BS$6:BS$37))),ABS(-100+(100*(('08 (ind)'!BS32-MIN('08 (ind)'!BS$6:BS$37))/(MAX('08 (ind)'!BS$6:BS$37)-MIN('08 (ind)'!BS$6:BS$37))))))*BS$42</f>
        <v>9.097057390853136</v>
      </c>
      <c r="BT34" s="75">
        <f>IF('08 (ind)'!BT$1="si",100*(('08 (ind)'!BT32-MIN('08 (ind)'!BT$6:BT$37))/(MAX('08 (ind)'!BT$6:BT$37)-MIN('08 (ind)'!BT$6:BT$37))),ABS(-100+(100*(('08 (ind)'!BT32-MIN('08 (ind)'!BT$6:BT$37))/(MAX('08 (ind)'!BR$6:BR$37)-MIN('08 (ind)'!BT$6:BT$37))))))*BT$42</f>
        <v>5.1076574021627783</v>
      </c>
      <c r="BU34" s="87">
        <f>IF('08 (ind)'!BU$1="si",100*(('08 (ind)'!BU32-MIN('08 (ind)'!BU$6:BU$37))/(MAX('08 (ind)'!BU$6:BU$37)-MIN('08 (ind)'!BU$6:BU$37))),ABS(-100+(100*(('08 (ind)'!BU32-MIN('08 (ind)'!BU$6:BU$37))/(MAX('08 (ind)'!BU$6:BU$37)-MIN('08 (ind)'!BU$6:BU$37))))))*BU$42</f>
        <v>4.5936331416974436</v>
      </c>
      <c r="BV34" s="87">
        <f>IF('08 (ind)'!BV$1="si",100*(('08 (ind)'!BV32-MIN('08 (ind)'!BV$6:BV$37))/(MAX('08 (ind)'!BV$6:BV$37)-MIN('08 (ind)'!BV$6:BV$37))),ABS(-100+(100*(('08 (ind)'!BV32-MIN('08 (ind)'!BV$6:BV$37))/(MAX('08 (ind)'!BV$6:BV$37)-MIN('08 (ind)'!BV$6:BV$37))))))*BV$42</f>
        <v>1.8002268058909592</v>
      </c>
      <c r="BW34" s="87">
        <f>IF('08 (ind)'!BW$1="si",100*(('08 (ind)'!BW32-MIN('08 (ind)'!BW$6:BW$37))/(MAX('08 (ind)'!BW$6:BW$37)-MIN('08 (ind)'!BW$6:BW$37))),ABS(-100+(100*(('08 (ind)'!BW32-MIN('08 (ind)'!BW$6:BW$37))/(MAX('08 (ind)'!BW$6:BW$37)-MIN('08 (ind)'!BW$6:BW$37))))))*BW$42</f>
        <v>3.6446400238300352</v>
      </c>
      <c r="BX34" s="87">
        <f>IF('08 (ind)'!BX$1="si",100*(('08 (ind)'!BX32-MIN('08 (ind)'!BX$6:BX$37))/(MAX('08 (ind)'!BX$6:BX$37)-MIN('08 (ind)'!BX$6:BX$37))),ABS(-100+(100*(('08 (ind)'!BX32-MIN('08 (ind)'!BX$6:BX$37))/(MAX('08 (ind)'!BX$6:BX$37)-MIN('08 (ind)'!BX$6:BX$37))))))*BX$42</f>
        <v>0</v>
      </c>
      <c r="BY34" s="87">
        <f>IF('08 (ind)'!BY$1="si",100*(('08 (ind)'!BY32-MIN('08 (ind)'!BY$6:BY$37))/(MAX('08 (ind)'!BY$6:BY$37)-MIN('08 (ind)'!BY$6:BY$37))),ABS(-100+(100*(('08 (ind)'!BY32-MIN('08 (ind)'!BY$6:BY$37))/(MAX('08 (ind)'!BY$6:BY$37)-MIN('08 (ind)'!BY$6:BY$37))))))*BY$42</f>
        <v>0.93045003698401973</v>
      </c>
      <c r="BZ34" s="87">
        <f>IF('08 (ind)'!BZ$1="si",100*(('08 (ind)'!BZ32-MIN('08 (ind)'!BZ$6:BZ$37))/(MAX('08 (ind)'!BZ$6:BZ$37)-MIN('08 (ind)'!BZ$6:BZ$37))),ABS(-100+(100*(('08 (ind)'!BZ32-MIN('08 (ind)'!BZ$6:BZ$37))/(MAX('08 (ind)'!BZ$6:BZ$37)-MIN('08 (ind)'!BZ$6:BZ$37))))))*BZ$42</f>
        <v>0</v>
      </c>
      <c r="CA34" s="87">
        <f>IF('08 (ind)'!CA$1="si",100*(('08 (ind)'!CA32-MIN('08 (ind)'!CA$6:CA$37))/(MAX('08 (ind)'!CA$6:CA$37)-MIN('08 (ind)'!CA$6:CA$37))),ABS(-100+(100*(('08 (ind)'!CA32-MIN('08 (ind)'!CA$6:CA$37))/(MAX('08 (ind)'!CA$6:CA$37)-MIN('08 (ind)'!CA$6:CA$37))))))*CA$42</f>
        <v>0.69710416510500739</v>
      </c>
      <c r="CB34" s="87">
        <f>IF('08 (ind)'!CB$1="si",100*(('08 (ind)'!CB32-MIN('08 (ind)'!CB$6:CB$37))/(MAX('08 (ind)'!CB$6:CB$37)-MIN('08 (ind)'!CB$6:CB$37))),ABS(-100+(100*(('08 (ind)'!CB32-MIN('08 (ind)'!CB$6:CB$37))/(MAX('08 (ind)'!CB$6:CB$37)-MIN('08 (ind)'!CB$6:CB$37))))))*CB$42</f>
        <v>3.2190249975567573</v>
      </c>
      <c r="CC34" s="87">
        <f>IF('08 (ind)'!CC$1="si",100*(('08 (ind)'!CC32-MIN('08 (ind)'!CC$6:CC$37))/(MAX('08 (ind)'!CC$6:CC$37)-MIN('08 (ind)'!CC$6:CC$37))),ABS(-100+(100*(('08 (ind)'!CC32-MIN('08 (ind)'!CC$6:CC$37))/(MAX('08 (ind)'!CC$6:CC$37)-MIN('08 (ind)'!CC$6:CC$37))))))*CC$42</f>
        <v>6.6598204423504459</v>
      </c>
      <c r="CD34" s="87">
        <f>IF('08 (ind)'!CD$1="si",100*(('08 (ind)'!CD32-MIN('08 (ind)'!CD$6:CD$37))/(MAX('08 (ind)'!CD$6:CD$37)-MIN('08 (ind)'!CD$6:CD$37))),ABS(-100+(100*(('08 (ind)'!CD32-MIN('08 (ind)'!CD$6:CD$37))/(MAX('08 (ind)'!CD$6:CD$37)-MIN('08 (ind)'!CD$6:CD$37))))))*CD$42</f>
        <v>2.2660611456392418E-2</v>
      </c>
      <c r="CE34" s="87">
        <f>IF('08 (ind)'!CE$1="si",100*(('08 (ind)'!CE32-MIN('08 (ind)'!CE$6:CE$37))/(MAX('08 (ind)'!CE$6:CE$37)-MIN('08 (ind)'!CE$6:CE$37))),ABS(-100+(100*(('08 (ind)'!CE32-MIN('08 (ind)'!CE$6:CE$37))/(MAX('08 (ind)'!CE$6:CE$37)-MIN('08 (ind)'!CE$6:CE$37))))))*CE$42</f>
        <v>0.41261032302229161</v>
      </c>
      <c r="CF34" s="87">
        <f>IF('08 (ind)'!CF$1="si",100*(('08 (ind)'!CF32-MIN('08 (ind)'!CF$6:CF$37))/(MAX('08 (ind)'!CF$6:CF$37)-MIN('08 (ind)'!CF$6:CF$37))),ABS(-100+(100*(('08 (ind)'!CF32-MIN('08 (ind)'!CF$6:CF$37))/(MAX('08 (ind)'!CF$6:CF$37)-MIN('08 (ind)'!CF$6:CF$37))))))*CF$42</f>
        <v>0.27705772128484074</v>
      </c>
      <c r="CG34" s="87">
        <f>IF('08 (ind)'!CG$1="si",100*(('08 (ind)'!CG32-MIN('08 (ind)'!CG$6:CG$37))/(MAX('08 (ind)'!CG$6:CG$37)-MIN('08 (ind)'!CG$6:CG$37))),ABS(-100+(100*(('08 (ind)'!CG32-MIN('08 (ind)'!CG$6:CG$37))/(MAX('08 (ind)'!CG$6:CG$37)-MIN('08 (ind)'!CG$6:CG$37))))))*CG$42</f>
        <v>1.0524749607668835</v>
      </c>
      <c r="CH34" s="87">
        <f>IF('08 (ind)'!CH$1="si",100*(('08 (ind)'!CH32-MIN('08 (ind)'!CH$6:CH$37))/(MAX('08 (ind)'!CH$6:CH$37)-MIN('08 (ind)'!CH$6:CH$37))),ABS(-100+(100*(('08 (ind)'!CH32-MIN('08 (ind)'!CH$6:CH$37))/(MAX('08 (ind)'!CH$6:CH$37)-MIN('08 (ind)'!CH$6:CH$37))))))*CH$42</f>
        <v>0</v>
      </c>
      <c r="CI34" s="87">
        <f>IF('08 (ind)'!CI$1="si",100*(('08 (ind)'!CI32-MIN('08 (ind)'!CI$6:CI$37))/(MAX('08 (ind)'!CI$6:CI$37)-MIN('08 (ind)'!CI$6:CI$37))),ABS(-100+(100*(('08 (ind)'!CI32-MIN('08 (ind)'!CI$6:CI$37))/(MAX('08 (ind)'!CI$6:CI$37)-MIN('08 (ind)'!CI$6:CI$37))))))*CI$42</f>
        <v>9.0834697217675959</v>
      </c>
      <c r="CJ34" s="87">
        <f>IF('08 (ind)'!CJ$1="si",100*(('08 (ind)'!CJ32-MIN('08 (ind)'!CJ$6:CJ$37))/(MAX('08 (ind)'!CJ$6:CJ$37)-MIN('08 (ind)'!CJ$6:CJ$37))),ABS(-100+(100*(('08 (ind)'!CJ32-MIN('08 (ind)'!CJ$6:CJ$37))/(MAX('08 (ind)'!CJ$6:CJ$37)-MIN('08 (ind)'!CJ$6:CJ$37))))))*CJ$42</f>
        <v>3.7220748641096693</v>
      </c>
      <c r="CK34" s="87">
        <f>IF('08 (ind)'!CK$1="si",100*(('08 (ind)'!CK32-MIN('08 (ind)'!CK$6:CK$37))/(MAX('08 (ind)'!CK$6:CK$37)-MIN('08 (ind)'!CK$6:CK$37))),ABS(-100+(100*(('08 (ind)'!CK32-MIN('08 (ind)'!CK$6:CK$37))/(MAX('08 (ind)'!CK$6:CK$37)-MIN('08 (ind)'!CK$6:CK$37))))))*CK$42</f>
        <v>2.6975260733506987</v>
      </c>
      <c r="CL34" s="87">
        <f>IF('08 (ind)'!CL$1="si",100*(('08 (ind)'!CL32-MIN('08 (ind)'!CL$6:CL$37))/(MAX('08 (ind)'!CL$6:CL$37)-MIN('08 (ind)'!CL$6:CL$37))),ABS(-100+(100*(('08 (ind)'!CL32-MIN('08 (ind)'!CL$6:CL$37))/(MAX('08 (ind)'!CL$6:CL$37)-MIN('08 (ind)'!CL$6:CL$37))))))*CL$42</f>
        <v>5.5386771527518173</v>
      </c>
      <c r="CM34" s="87">
        <f>IF('08 (ind)'!CM$1="si",100*(('08 (ind)'!CM32-MIN('08 (ind)'!CM$6:CM$37))/(MAX('08 (ind)'!CM$6:CM$37)-MIN('08 (ind)'!CM$6:CM$37))),ABS(-100+(100*(('08 (ind)'!CM32-MIN('08 (ind)'!CM$6:CM$37))/(MAX('08 (ind)'!CM$6:CM$37)-MIN('08 (ind)'!CM$6:CM$37))))))*CM$42</f>
        <v>1.3294065483199355</v>
      </c>
    </row>
    <row r="35" spans="1:91">
      <c r="A35" s="18" t="s">
        <v>232</v>
      </c>
      <c r="B35" s="87">
        <f>IF('08 (ind)'!B$1="si",100*(('08 (ind)'!B33-MIN('08 (ind)'!B$6:B$37))/(MAX('08 (ind)'!B$6:B$37)-MIN('08 (ind)'!B$6:B$37))),ABS(-100+(100*(('08 (ind)'!B33-MIN('08 (ind)'!B$6:B$37))/(MAX('08 (ind)'!B$6:B$37)-MIN('08 (ind)'!B$6:B$37))))))</f>
        <v>12.929328386416817</v>
      </c>
      <c r="C35" s="87">
        <f>IF('08 (ind)'!C$1="si",100*(('08 (ind)'!C33-MIN('08 (ind)'!C$6:C$37))/(MAX('08 (ind)'!C$6:C$37)-MIN('08 (ind)'!C$6:C$37))),ABS(-100+(100*(('08 (ind)'!C33-MIN('08 (ind)'!C$6:C$37))/(MAX('08 (ind)'!C$6:C$37)-MIN('08 (ind)'!C$6:C$37))))))</f>
        <v>50.561955565509599</v>
      </c>
      <c r="D35" s="87">
        <f>IF('08 (ind)'!D$1="si",100*(('08 (ind)'!D33-MIN('08 (ind)'!D$6:D$37))/(MAX('08 (ind)'!D$6:D$37)-MIN('08 (ind)'!D$6:D$37))),ABS(-100+(100*(('08 (ind)'!D33-MIN('08 (ind)'!D$6:D$37))/(MAX('08 (ind)'!D$6:D$37)-MIN('08 (ind)'!D$6:D$37))))))*D$42</f>
        <v>9.6033852171915139</v>
      </c>
      <c r="E35" s="87">
        <f>IF('08 (ind)'!E$1="si",100*(('08 (ind)'!E33-MIN('08 (ind)'!E$6:E$37))/(MAX('08 (ind)'!E$6:E$37)-MIN('08 (ind)'!E$6:E$37))),ABS(-100+(100*(('08 (ind)'!E33-MIN('08 (ind)'!E$6:E$37))/(MAX('08 (ind)'!E$6:E$37)-MIN('08 (ind)'!E$6:E$37))))))*E$42</f>
        <v>4.5154954688251436</v>
      </c>
      <c r="F35" s="87">
        <f>IF('10 (ind)'!F$1="si",100*(('10 (ind)'!F33-MIN('10 (ind)'!F$6:F$37))/(MAX('10 (ind)'!F$6:F$37)-MIN('10 (ind)'!F$6:F$37))),ABS(-100+(100*(('10 (ind)'!F33-MIN('10 (ind)'!F$6:F$37))/(MAX('10 (ind)'!F$6:F$37)-MIN('10 (ind)'!F$6:F$37))))))*F$42</f>
        <v>8.7460484720758682</v>
      </c>
      <c r="G35" s="87">
        <f>IF('10 (ind)'!G$1="si",100*(('10 (ind)'!G33-MIN('10 (ind)'!G$6:G$37))/(MAX('10 (ind)'!G$6:G$37)-MIN('10 (ind)'!G$6:G$37))),ABS(-100+(100*(('10 (ind)'!G33-MIN('10 (ind)'!G$6:G$37))/(MAX('10 (ind)'!G$6:G$37)-MIN('10 (ind)'!G$6:G$37))))))*G$42</f>
        <v>4.3676662320730095</v>
      </c>
      <c r="H35" s="87">
        <f>IF('10 (ind)'!H$1="si",100*(('10 (ind)'!H33-MIN('10 (ind)'!H$6:H$37))/(MAX('10 (ind)'!H$6:H$37)-MIN('10 (ind)'!H$6:H$37))),ABS(-100+(100*(('10 (ind)'!H33-MIN('10 (ind)'!H$6:H$37))/(MAX('10 (ind)'!H$6:H$37)-MIN('10 (ind)'!H$6:H$37))))))*H$42</f>
        <v>6.8047337278106506</v>
      </c>
      <c r="I35" s="87">
        <f>IF('10 (ind)'!I$1="si",100*(('10 (ind)'!I33-MIN('10 (ind)'!I$6:I$37))/(MAX('10 (ind)'!I$6:I$37)-MIN('10 (ind)'!I$6:I$37))),ABS(-100+(100*(('10 (ind)'!I33-MIN('10 (ind)'!I$6:I$37))/(MAX('10 (ind)'!I$6:I$37)-MIN('10 (ind)'!I$6:I$37))))))*I$42</f>
        <v>6.1057692307692299</v>
      </c>
      <c r="J35" s="87">
        <f>IF('08 (ind)'!J$1="si",100*(('08 (ind)'!J33-MIN('08 (ind)'!J$6:J$37))/(MAX('08 (ind)'!J$6:J$37)-MIN('08 (ind)'!J$6:J$37))),ABS(-100+(100*(('08 (ind)'!J33-MIN('08 (ind)'!J$6:J$37))/(MAX('08 (ind)'!J$6:J$37)-MIN('08 (ind)'!J$6:J$37))))))*J$42</f>
        <v>3.8941726819294273</v>
      </c>
      <c r="K35" s="87">
        <f>IF('08 (ind)'!K$1="si",100*(('08 (ind)'!K33-MIN('08 (ind)'!K$6:K$37))/(MAX('08 (ind)'!K$6:K$37)-MIN('08 (ind)'!K$6:K$37))),ABS(-100+(100*(('08 (ind)'!K33-MIN('08 (ind)'!K$6:K$37))/(MAX('08 (ind)'!K$6:K$37)-MIN('08 (ind)'!K$6:K$37))))))*K$42</f>
        <v>15.384615384615383</v>
      </c>
      <c r="L35" s="87">
        <f>IF('08 (ind)'!L$1="si",100*(('08 (ind)'!L33-MIN('08 (ind)'!L$6:L$37))/(MAX('08 (ind)'!L$6:L$37)-MIN('08 (ind)'!L$6:L$37))),ABS(-100+(100*(('08 (ind)'!L33-MIN('08 (ind)'!L$6:L$37))/(MAX('08 (ind)'!L$6:L$37)-MIN('08 (ind)'!L$6:L$37))))))*L$42</f>
        <v>7.0949565448960437</v>
      </c>
      <c r="M35" s="87">
        <f>IF('08 (ind)'!M$1="si",100*(('08 (ind)'!M33-MIN('08 (ind)'!M$6:M$37))/(MAX('08 (ind)'!M$6:M$37)-MIN('08 (ind)'!M$6:M$37))),ABS(-100+(100*(('08 (ind)'!M33-MIN('08 (ind)'!M$6:M$37))/(MAX('08 (ind)'!M$6:M$37)-MIN('08 (ind)'!M$6:M$37))))))*M$42</f>
        <v>0.12059178493208615</v>
      </c>
      <c r="N35" s="87">
        <f>IF('08 (ind)'!N$1="si",100*(('08 (ind)'!N33-MIN('08 (ind)'!N$6:N$37))/(MAX('08 (ind)'!N$6:N$37)-MIN('08 (ind)'!N$6:N$37))),ABS(-100+(100*(('08 (ind)'!N33-MIN('08 (ind)'!N$6:N$37))/(MAX('08 (ind)'!N$6:N$37)-MIN('08 (ind)'!N$6:N$37))))))*N$42</f>
        <v>0</v>
      </c>
      <c r="O35" s="87">
        <f>IF('08 (ind)'!O$1="si",100*(('08 (ind)'!O33-MIN('08 (ind)'!O$6:O$37))/(MAX('08 (ind)'!O$6:O$37)-MIN('08 (ind)'!O$6:O$37))),ABS(-100+(100*(('08 (ind)'!O33-MIN('08 (ind)'!O$6:O$37))/(MAX('08 (ind)'!O$6:O$37)-MIN('08 (ind)'!O$6:O$37))))))*O$42</f>
        <v>0</v>
      </c>
      <c r="P35" s="87">
        <f>IF('08 (ind)'!P$1="si",100*(('08 (ind)'!P33-MIN('08 (ind)'!P$6:P$37))/(MAX('08 (ind)'!P$6:P$37)-MIN('08 (ind)'!P$6:P$37))),ABS(-100+(100*(('08 (ind)'!P33-MIN('08 (ind)'!P$6:P$37))/(MAX('08 (ind)'!P$6:P$37)-MIN('08 (ind)'!P$6:P$37))))))*P$42</f>
        <v>0.63289998247324808</v>
      </c>
      <c r="Q35" s="87">
        <f>IF('08 (ind)'!Q$1="si",100*(('08 (ind)'!Q33-MIN('08 (ind)'!Q$6:Q$37))/(MAX('08 (ind)'!Q$6:Q$37)-MIN('08 (ind)'!Q$6:Q$37))),ABS(-100+(100*(('08 (ind)'!Q33-MIN('08 (ind)'!Q$6:Q$37))/(MAX('08 (ind)'!Q$6:Q$37)-MIN('08 (ind)'!Q$6:Q$37))))))*Q$42</f>
        <v>3.1055850103576885</v>
      </c>
      <c r="R35" s="87">
        <f>IF('08 (ind)'!R$1="si",100*(('08 (ind)'!R33-MIN('08 (ind)'!R$6:R$37))/(MAX('08 (ind)'!R$6:R$37)-MIN('08 (ind)'!R$6:R$37))),ABS(-100+(100*(('08 (ind)'!R33-MIN('08 (ind)'!R$6:R$37))/(MAX('08 (ind)'!R$6:R$37)-MIN('08 (ind)'!R$6:R$37))))))*R$42</f>
        <v>0.26277380222050423</v>
      </c>
      <c r="S35" s="75">
        <f>ABS(ABS(('08 (ind)'!S33-((MAX('08 (ind)'!S$6:S$37)+MIN('08 (ind)'!S$6:S$37))/2))/(((MAX('08 (ind)'!S$6:S$37)+MIN('08 (ind)'!S$6:S$37))/2)-MAX('08 (ind)'!S$6:S$37))*100)-100)*S$42</f>
        <v>1.6479679450024709</v>
      </c>
      <c r="T35" s="87">
        <f>IF('08 (ind)'!T$1="si",100*(('08 (ind)'!T33-MIN('08 (ind)'!T$6:T$37))/(MAX('08 (ind)'!T$6:T$37)-MIN('08 (ind)'!T$6:T$37))),ABS(-100+(100*(('08 (ind)'!T33-MIN('08 (ind)'!T$6:T$37))/(MAX('08 (ind)'!T$6:T$37)-MIN('08 (ind)'!T$6:T$37))))))*T$42</f>
        <v>4.4939446073373261</v>
      </c>
      <c r="U35" s="87">
        <f>IF('08 (ind)'!U$1="si",100*(('08 (ind)'!U33-MIN('08 (ind)'!U$6:U$37))/(MAX('08 (ind)'!U$6:U$37)-MIN('08 (ind)'!U$6:U$37))),ABS(-100+(100*(('08 (ind)'!U33-MIN('08 (ind)'!U$6:U$37))/(MAX('08 (ind)'!U$6:U$37)-MIN('08 (ind)'!U$6:U$37))))))*U$42</f>
        <v>0</v>
      </c>
      <c r="V35" s="87">
        <f>IF('08 (ind)'!V$1="si",100*(('08 (ind)'!V33-MIN('08 (ind)'!V$6:V$37))/(MAX('08 (ind)'!V$6:V$37)-MIN('08 (ind)'!V$6:V$37))),ABS(-100+(100*(('08 (ind)'!V33-MIN('08 (ind)'!V$6:V$37))/(MAX('08 (ind)'!V$6:V$37)-MIN('08 (ind)'!V$6:V$37))))))*V$42</f>
        <v>3.4572383765572248</v>
      </c>
      <c r="W35" s="87">
        <f>IF('08 (ind)'!W$1="si",100*(('08 (ind)'!W33-MIN('08 (ind)'!W$6:W$37))/(MAX('08 (ind)'!W$6:W$37)-MIN('08 (ind)'!W$6:W$37))),ABS(-100+(100*(('08 (ind)'!W33-MIN('08 (ind)'!W$6:W$37))/(MAX('08 (ind)'!W$6:W$37)-MIN('08 (ind)'!W$6:W$37))))))*W$42</f>
        <v>9.2024443724775971</v>
      </c>
      <c r="X35" s="87">
        <f>IF('08 (ind)'!X$1="si",100*(('08 (ind)'!X33-MIN('08 (ind)'!X$6:X$37))/(MAX('08 (ind)'!X$6:X$37)-MIN('08 (ind)'!X$6:X$37))),ABS(-100+(100*(('08 (ind)'!X33-MIN('08 (ind)'!X$6:X$37))/(MAX('08 (ind)'!X$6:X$37)-MIN('08 (ind)'!X$6:X$37))))))*X$42</f>
        <v>5.6218423766958407</v>
      </c>
      <c r="Y35" s="87">
        <f>IF('08 (ind)'!Y$1="si",100*(('08 (ind)'!Y33-MIN('08 (ind)'!Y$6:Y$37))/(MAX('08 (ind)'!Y$6:Y$37)-MIN('08 (ind)'!Y$6:Y$37))),ABS(-100+(100*(('08 (ind)'!Y33-MIN('08 (ind)'!Y$6:Y$37))/(MAX('08 (ind)'!Y$6:Y$37)-MIN('08 (ind)'!Y$6:Y$37))))))*Y$42</f>
        <v>7.6705377224650215</v>
      </c>
      <c r="Z35" s="87">
        <f>IF('08 (ind)'!Z$1="si",100*(('08 (ind)'!Z33-MIN('08 (ind)'!Z$6:Z$37))/(MAX('08 (ind)'!Z$6:Z$37)-MIN('08 (ind)'!Z$6:Z$37))),ABS(-100+(100*(('08 (ind)'!Z33-MIN('08 (ind)'!Z$6:Z$37))/(MAX('08 (ind)'!Z$6:Z$37)-MIN('08 (ind)'!Z$6:Z$37))))))*Z$42</f>
        <v>5.6526094722354925</v>
      </c>
      <c r="AA35" s="87">
        <f>IF('08 (ind)'!AA$1="si",100*(('08 (ind)'!AA33-MIN('08 (ind)'!AA$6:AA$37))/(MAX('08 (ind)'!AA$6:AA$37)-MIN('08 (ind)'!AA$6:AA$37))),ABS(-100+(100*(('08 (ind)'!AA33-MIN('08 (ind)'!AA$6:AA$37))/(MAX('08 (ind)'!AA$6:AA$37)-MIN('08 (ind)'!AA$6:AA$37))))))*AA$42</f>
        <v>7.1233644806217731</v>
      </c>
      <c r="AB35" s="87">
        <f>IF('08 (ind)'!AB$1="si",100*(('08 (ind)'!AB33-MIN('08 (ind)'!AB$6:AB$37))/(MAX('08 (ind)'!AB$6:AB$37)-MIN('08 (ind)'!AB$6:AB$37))),ABS(-100+(100*(('08 (ind)'!AB33-MIN('08 (ind)'!AB$6:AB$37))/(MAX('08 (ind)'!AB$6:AB$37)-MIN('08 (ind)'!AB$6:AB$37))))))*AB$42</f>
        <v>2.6004084569018739</v>
      </c>
      <c r="AC35" s="87">
        <f>IF('08 (ind)'!AC$1="si",100*(('08 (ind)'!AC33-MIN('08 (ind)'!AC$6:AC$37))/(MAX('08 (ind)'!AC$6:AC$37)-MIN('08 (ind)'!AC$6:AC$37))),ABS(-100+(100*(('08 (ind)'!AC33-MIN('08 (ind)'!AC$6:AC$37))/(MAX('08 (ind)'!AC$6:AC$37)-MIN('08 (ind)'!AC$6:AC$37))))))*AC$42</f>
        <v>8.1860858454495311</v>
      </c>
      <c r="AD35" s="87">
        <f>IF('08 (ind)'!AD$1="si",100*(('08 (ind)'!AD33-MIN('08 (ind)'!AD$6:AD$37))/(MAX('08 (ind)'!AD$6:AD$37)-MIN('08 (ind)'!AD$6:AD$37))),ABS(-100+(100*(('08 (ind)'!AD33-MIN('08 (ind)'!AD$6:AD$37))/(MAX('08 (ind)'!AD$6:AD$37)-MIN('08 (ind)'!AD$6:AD$37))))))*AD$42</f>
        <v>3.4083988411728638</v>
      </c>
      <c r="AE35" s="87">
        <f>IF('08 (ind)'!AE$1="si",100*(('08 (ind)'!AE33-MIN('08 (ind)'!AE$6:AE$37))/(MAX('08 (ind)'!AE$6:AE$37)-MIN('08 (ind)'!AE$6:AE$37))),ABS(-100+(100*(('08 (ind)'!AE33-MIN('08 (ind)'!AE$6:AE$37))/(MAX('08 (ind)'!AE$6:AE$37)-MIN('08 (ind)'!AE$6:AE$37))))))*AE$42</f>
        <v>3.6610539477563444</v>
      </c>
      <c r="AF35" s="87">
        <f>IF('08 (ind)'!AF$1="si",100*(('08 (ind)'!AF33-MIN('08 (ind)'!AF$6:AF$37))/(MAX('08 (ind)'!AF$6:AF$37)-MIN('08 (ind)'!AF$6:AF$37))),ABS(-100+(100*(('08 (ind)'!AF33-MIN('08 (ind)'!AF$6:AF$37))/(MAX('08 (ind)'!AF$6:AF$37)-MIN('08 (ind)'!AF$6:AF$37))))))*AF$42</f>
        <v>7.376180139782532</v>
      </c>
      <c r="AG35" s="87">
        <f>IF('08 (ind)'!AG$1="si",100*(('08 (ind)'!AG33-MIN('08 (ind)'!AG$6:AG$37))/(MAX('08 (ind)'!AG$6:AG$37)-MIN('08 (ind)'!AG$6:AG$37))),ABS(-100+(100*(('08 (ind)'!AG33-MIN('08 (ind)'!AG$6:AG$37))/(MAX('08 (ind)'!AG$6:AG$37)-MIN('08 (ind)'!AG$6:AG$37))))))*AG$42</f>
        <v>2.287388837720485</v>
      </c>
      <c r="AH35" s="87">
        <f>IF('08 (ind)'!AH$1="si",100*(('08 (ind)'!AH33-MIN('08 (ind)'!AH$6:AH$37))/(MAX('08 (ind)'!AH$6:AH$37)-MIN('08 (ind)'!AH$6:AH$37))),ABS(-100+(100*(('08 (ind)'!AH33-MIN('08 (ind)'!AH$6:AH$37))/(MAX('08 (ind)'!AH$6:AH$37)-MIN('08 (ind)'!AH$6:AH$37))))))*AH$42</f>
        <v>4.3521541856265644</v>
      </c>
      <c r="AI35" s="87">
        <f>IF('08 (ind)'!AI$1="si",100*(('08 (ind)'!AI33-MIN('08 (ind)'!AI$6:AI$37))/(MAX('08 (ind)'!AI$6:AI$37)-MIN('08 (ind)'!AI$6:AI$37))),ABS(-100+(100*(('08 (ind)'!AI33-MIN('08 (ind)'!AI$6:AI$37))/(MAX('08 (ind)'!AI$6:AI$37)-MIN('08 (ind)'!AI$6:AI$37))))))*AI$42</f>
        <v>0.13551407648688671</v>
      </c>
      <c r="AJ35" s="87">
        <f>IF('08 (ind)'!AJ$1="si",100*(('08 (ind)'!AJ33-MIN('08 (ind)'!AJ$6:AJ$37))/(MAX('08 (ind)'!AJ$6:AJ$37)-MIN('08 (ind)'!AJ$6:AJ$37))),ABS(-100+(100*(('08 (ind)'!AJ33-MIN('08 (ind)'!AJ$6:AJ$37))/(MAX('08 (ind)'!AJ$6:AJ$37)-MIN('08 (ind)'!AJ$6:AJ$37))))))*AJ$42</f>
        <v>6.2868654400183059</v>
      </c>
      <c r="AK35" s="87">
        <f>IF('08 (ind)'!AK$1="si",100*(('08 (ind)'!AK33-MIN('08 (ind)'!AK$6:AK$37))/(MAX('08 (ind)'!AK$6:AK$37)-MIN('08 (ind)'!AK$6:AK$37))),ABS(-100+(100*(('08 (ind)'!AK33-MIN('08 (ind)'!AK$6:AK$37))/(MAX('08 (ind)'!AK$6:AK$37)-MIN('08 (ind)'!AK$6:AK$37))))))*AK$42</f>
        <v>0.65811484022292577</v>
      </c>
      <c r="AL35" s="87">
        <f>IF('08 (ind)'!AL$1="si",100*(('08 (ind)'!AL33-MIN('08 (ind)'!AL$6:AL$37))/(MAX('08 (ind)'!AL$6:AL$37)-MIN('08 (ind)'!AL$6:AL$37))),ABS(-100+(100*(('08 (ind)'!AL33-MIN('08 (ind)'!AL$6:AL$37))/(MAX('08 (ind)'!AL$6:AL$37)-MIN('08 (ind)'!AL$6:AL$37))))))*AL$42</f>
        <v>9.2624999657752305</v>
      </c>
      <c r="AM35" s="87">
        <f>IF('08 (ind)'!AM$1="si",100*(('08 (ind)'!AM33-MIN('08 (ind)'!AM$6:AM$37))/(MAX('08 (ind)'!AM$6:AM$37)-MIN('08 (ind)'!AM$6:AM$37))),ABS(-100+(100*(('08 (ind)'!AM33-MIN('08 (ind)'!AM$6:AM$37))/(MAX('08 (ind)'!AM$6:AM$37)-MIN('08 (ind)'!AM$6:AM$37))))))*AM$42</f>
        <v>5.032671116044904</v>
      </c>
      <c r="AN35" s="87">
        <f>IF('08 (ind)'!AN$1="si",100*(('08 (ind)'!AN33-MIN('08 (ind)'!AN$6:AN$37))/(MAX('08 (ind)'!AN$6:AN$37)-MIN('08 (ind)'!AN$6:AN$37))),ABS(-100+(100*(('08 (ind)'!AN33-MIN('08 (ind)'!AN$6:AN$37))/(MAX('08 (ind)'!AN$6:AN$37)-MIN('08 (ind)'!AN$6:AN$37))))))*AN$42</f>
        <v>10.652787021404636</v>
      </c>
      <c r="AO35" s="87">
        <f>IF('08 (ind)'!AO$1="si",100*(('08 (ind)'!AO33-MIN('08 (ind)'!AO$6:AO$37))/(MAX('08 (ind)'!AO$6:AO$37)-MIN('08 (ind)'!AO$6:AO$37))),ABS(-100+(100*(('08 (ind)'!AO33-MIN('08 (ind)'!AO$6:AO$37))/(MAX('08 (ind)'!AO$6:AO$37)-MIN('08 (ind)'!AO$6:AO$37))))))*AO$42</f>
        <v>7.8662373978773754</v>
      </c>
      <c r="AP35" s="87">
        <f>IF('08 (ind)'!AP$1="si",100*(('08 (ind)'!AP33-MIN('08 (ind)'!AP$6:AP$37))/(MAX('08 (ind)'!AP$6:AP$37)-MIN('08 (ind)'!AP$6:AP$37))),ABS(-100+(100*(('08 (ind)'!AP33-MIN('08 (ind)'!AP$6:AP$37))/(MAX('08 (ind)'!AP$6:AP$37)-MIN('08 (ind)'!AP$6:AP$37))))))*AP$42</f>
        <v>14.747564662500919</v>
      </c>
      <c r="AQ35" s="87">
        <f>IF('08 (ind)'!AQ$1="si",100*(('08 (ind)'!AQ33-MIN('08 (ind)'!AQ$6:AQ$37))/(MAX('08 (ind)'!AQ$6:AQ$37)-MIN('08 (ind)'!AQ$6:AQ$37))),ABS(-100+(100*(('08 (ind)'!AQ33-MIN('08 (ind)'!AQ$6:AQ$37))/(MAX('08 (ind)'!AQ$6:AQ$37)-MIN('08 (ind)'!AQ$6:AQ$37))))))*AQ$42</f>
        <v>2.7483418901144141</v>
      </c>
      <c r="AR35" s="87">
        <f>IF('08 (ind)'!AR$1="si",100*(('08 (ind)'!AR33-MIN('08 (ind)'!AR$6:AR$37))/(MAX('08 (ind)'!AR$6:AR$37)-MIN('08 (ind)'!AR$6:AR$37))),ABS(-100+(100*(('08 (ind)'!AR33-MIN('08 (ind)'!AR$6:AR$37))/(MAX('08 (ind)'!AR$6:AR$37)-MIN('08 (ind)'!AR$6:AR$37))))))*AR$42</f>
        <v>6.5193871066732356</v>
      </c>
      <c r="AS35" s="87">
        <f>IF('08 (ind)'!AS$1="si",100*(('08 (ind)'!AS33-MIN('08 (ind)'!AS$6:AS$37))/(MAX('08 (ind)'!AS$6:AS$37)-MIN('08 (ind)'!AS$6:AS$37))),ABS(-100+(100*(('08 (ind)'!AS33-MIN('08 (ind)'!AS$6:AS$37))/(MAX('08 (ind)'!AS$6:AS$37)-MIN('08 (ind)'!AS$6:AS$37))))))*AS$42</f>
        <v>6.7037154941106918</v>
      </c>
      <c r="AT35" s="87">
        <f>IF('08 (ind)'!AT$1="si",100*(('08 (ind)'!AT33-MIN('08 (ind)'!AT$6:AT$37))/(MAX('08 (ind)'!AT$6:AT$37)-MIN('08 (ind)'!AT$6:AT$37))),ABS(-100+(100*(('08 (ind)'!AT33-MIN('08 (ind)'!AT$6:AT$37))/(MAX('08 (ind)'!AT$6:AT$37)-MIN('08 (ind)'!AT$6:AT$37))))))*AT$42</f>
        <v>0</v>
      </c>
      <c r="AU35" s="87">
        <f>IF('08 (ind)'!AU$1="si",100*(('08 (ind)'!AU33-MIN('08 (ind)'!AU$6:AU$37))/(MAX('08 (ind)'!AU$6:AU$37)-MIN('08 (ind)'!AU$6:AU$37))),ABS(-100+(100*(('08 (ind)'!AU33-MIN('08 (ind)'!AU$6:AU$37))/(MAX('08 (ind)'!AU$6:AU$37)-MIN('08 (ind)'!AU$6:AU$37))))))*AU$42</f>
        <v>9.6885813148788902</v>
      </c>
      <c r="AV35" s="87">
        <f>IF('08 (ind)'!AV$1="si",100*(('08 (ind)'!AV33-MIN('08 (ind)'!AV$6:AV$37))/(MAX('08 (ind)'!AV$6:AV$37)-MIN('08 (ind)'!AV$6:AV$37))),ABS(-100+(100*(('08 (ind)'!AV33-MIN('08 (ind)'!AV$6:AV$37))/(MAX('08 (ind)'!AV$6:AV$37)-MIN('08 (ind)'!AV$6:AV$37))))))*AV$42</f>
        <v>17.980935875216637</v>
      </c>
      <c r="AW35" s="87">
        <f>IF('08 (ind)'!AW$1="si",100*(('08 (ind)'!AW33-MIN('08 (ind)'!AW$6:AW$37))/(MAX('08 (ind)'!AW$6:AW$37)-MIN('08 (ind)'!AW$6:AW$37))),ABS(-100+(100*(('08 (ind)'!AW33-MIN('08 (ind)'!AW$6:AW$37))/(MAX('08 (ind)'!AW$6:AW$37)-MIN('08 (ind)'!AW$6:AW$37))))))*AW$42</f>
        <v>7.9745706526739975</v>
      </c>
      <c r="AX35" s="87">
        <f>IF('08 (ind)'!AX$1="si",100*(('08 (ind)'!AX33-MIN('08 (ind)'!AX$6:AX$37))/(MAX('08 (ind)'!AX$6:AX$37)-MIN('08 (ind)'!AX$6:AX$37))),ABS(-100+(100*(('08 (ind)'!AX33-MIN('08 (ind)'!AX$6:AX$37))/(MAX('08 (ind)'!AX$6:AX$37)-MIN('08 (ind)'!AX$6:AX$37))))))*AX$42</f>
        <v>1.326738816819699</v>
      </c>
      <c r="AY35" s="87">
        <f>IF('08 (ind)'!AY$1="si",100*(('08 (ind)'!AY33-MIN('08 (ind)'!AY$6:AY$37))/(MAX('08 (ind)'!AY$6:AY$37)-MIN('08 (ind)'!AY$6:AY$37))),ABS(-100+(100*(('08 (ind)'!AY33-MIN('08 (ind)'!AY$6:AY$37))/(MAX('08 (ind)'!AY$6:AY$37)-MIN('08 (ind)'!AY$6:AY$37))))))*AY$42</f>
        <v>13.416592723694958</v>
      </c>
      <c r="AZ35" s="87">
        <f>IF('08 (ind)'!AZ$1="si",100*(('08 (ind)'!AZ33-MIN('08 (ind)'!AZ$6:AZ$37))/(MAX('08 (ind)'!AZ$6:AZ$37)-MIN('08 (ind)'!AZ$6:AZ$37))),ABS(-100+(100*(('08 (ind)'!AZ33-MIN('08 (ind)'!AZ$6:AZ$37))/(MAX('08 (ind)'!AZ$6:AZ$37)-MIN('08 (ind)'!AZ$6:AZ$37))))))*AZ$42</f>
        <v>3.2699814298260863</v>
      </c>
      <c r="BA35" s="87">
        <f>IF('08 (ind)'!BA$1="si",100*(('08 (ind)'!BA33-MIN('08 (ind)'!BA$6:BA$37))/(MAX('08 (ind)'!BA$6:BA$37)-MIN('08 (ind)'!BA$6:BA$37))),ABS(-100+(100*(('08 (ind)'!BA33-MIN('08 (ind)'!BA$6:BA$37))/(MAX('08 (ind)'!BA$6:BA$37)-MIN('08 (ind)'!BA$6:BA$37))))))*BA$42</f>
        <v>0.9422842187372773</v>
      </c>
      <c r="BB35" s="87">
        <f>IF('08 (ind)'!BB$1="si",100*(('08 (ind)'!BB33-MIN('08 (ind)'!BB$6:BB$37))/(MAX('08 (ind)'!BB$6:BB$37)-MIN('08 (ind)'!BB$6:BB$37))),ABS(-100+(100*(('08 (ind)'!BB33-MIN('08 (ind)'!BB$6:BB$37))/(MAX('08 (ind)'!BB$6:BB$37)-MIN('08 (ind)'!BB$6:BB$37))))))*BB$42</f>
        <v>9.5727592018679566</v>
      </c>
      <c r="BC35" s="87">
        <f>IF('08 (ind)'!BC$1="si",100*(('08 (ind)'!BC33-MIN('08 (ind)'!BC$6:BC$37))/(MAX('08 (ind)'!BC$6:BC$37)-MIN('08 (ind)'!BC$6:BC$37))),ABS(-100+(100*(('08 (ind)'!BC33-MIN('08 (ind)'!BC$6:BC$37))/(MAX('08 (ind)'!BC$6:BC$37)-MIN('08 (ind)'!BC$6:BC$37))))))*BC$42</f>
        <v>14.279588336192109</v>
      </c>
      <c r="BD35" s="87">
        <f>IF('08 (ind)'!BD$1="si",100*(('08 (ind)'!BD33-MIN('08 (ind)'!BD$6:BD$37))/(MAX('08 (ind)'!BD$6:BD$37)-MIN('08 (ind)'!BD$6:BD$37))),ABS(-100+(100*(('08 (ind)'!BD33-MIN('08 (ind)'!BD$6:BD$37))/(MAX('08 (ind)'!BD$6:BD$37)-MIN('08 (ind)'!BD$6:BD$37))))))*BD$42</f>
        <v>1.3083771285003052</v>
      </c>
      <c r="BE35" s="87">
        <f>IF('08 (ind)'!BE$1="si",100*(('08 (ind)'!BE33-MIN('08 (ind)'!BE$6:BE$37))/(MAX('08 (ind)'!BE$6:BE$37)-MIN('08 (ind)'!BE$6:BE$37))),ABS(-100+(100*(('08 (ind)'!BE33-MIN('08 (ind)'!BE$6:BE$37))/(MAX('08 (ind)'!BE$6:BE$37)-MIN('08 (ind)'!BE$6:BE$37))))))*BE$42</f>
        <v>4.2525009703665049</v>
      </c>
      <c r="BF35" s="87">
        <f>IF('08 (ind)'!BF$1="si",100*(('08 (ind)'!BF33-MIN('08 (ind)'!BF$6:BF$37))/(MAX('08 (ind)'!BF$6:BF$37)-MIN('08 (ind)'!BF$6:BF$37))),ABS(-100+(100*(('08 (ind)'!BF33-MIN('08 (ind)'!BF$6:BF$37))/(MAX('08 (ind)'!BF$6:BF$37)-MIN('08 (ind)'!BF$6:BF$37))))))*BF$42</f>
        <v>4.6792947369799132</v>
      </c>
      <c r="BG35" s="87">
        <f>IF('08 (ind)'!BG$1="si",100*(('08 (ind)'!BG33-MIN('08 (ind)'!BG$6:BG$37))/(MAX('08 (ind)'!BG$6:BG$37)-MIN('08 (ind)'!BG$6:BG$37))),ABS(-100+(100*(('08 (ind)'!BG33-MIN('08 (ind)'!BG$6:BG$37))/(MAX('08 (ind)'!BG$6:BG$37)-MIN('08 (ind)'!BG$6:BG$37))))))*BG$42</f>
        <v>2.068759715760915</v>
      </c>
      <c r="BH35" s="87">
        <f>IF('08 (ind)'!BH$1="si",100*(('08 (ind)'!BH33-MIN('08 (ind)'!BH$6:BH$37))/(MAX('08 (ind)'!BH$6:BH$37)-MIN('08 (ind)'!BH$6:BH$37))),ABS(-100+(100*(('08 (ind)'!BH33-MIN('08 (ind)'!BH$6:BH$37))/(MAX('08 (ind)'!BH$6:BH$37)-MIN('08 (ind)'!BH$6:BH$37))))))*BH$42</f>
        <v>0.89982306832743819</v>
      </c>
      <c r="BI35" s="87">
        <f>IF('08 (ind)'!BI$1="si",100*(('08 (ind)'!BI33-MIN('08 (ind)'!BI$6:BI$37))/(MAX('08 (ind)'!BI$6:BI$37)-MIN('08 (ind)'!BI$6:BI$37))),ABS(-100+(100*(('08 (ind)'!BI33-MIN('08 (ind)'!BI$6:BI$37))/(MAX('08 (ind)'!BI$6:BI$37)-MIN('08 (ind)'!BI$6:BI$37))))))*BI$42</f>
        <v>5.5533257990437024</v>
      </c>
      <c r="BJ35" s="87">
        <f>IF('08 (ind)'!BJ$1="si",100*(('08 (ind)'!BJ33-MIN('08 (ind)'!BJ$6:BJ$37))/(MAX('08 (ind)'!BJ$6:BJ$37)-MIN('08 (ind)'!BJ$6:BJ$37))),ABS(-100+(100*(('08 (ind)'!BJ33-MIN('08 (ind)'!BJ$6:BJ$37))/(MAX('08 (ind)'!BJ$6:BJ$37)-MIN('08 (ind)'!BJ$6:BJ$37))))))*BJ$42</f>
        <v>2.3042509557882749</v>
      </c>
      <c r="BK35" s="87">
        <f>IF('08 (ind)'!BK$1="si",100*(('08 (ind)'!BK33-MIN('08 (ind)'!BK$6:BK$37))/(MAX('08 (ind)'!BK$6:BK$37)-MIN('08 (ind)'!BK$6:BK$37))),ABS(-100+(100*(('08 (ind)'!BK33-MIN('08 (ind)'!BK$6:BK$37))/(MAX('08 (ind)'!BK$6:BK$37)-MIN('08 (ind)'!BK$6:BK$37))))))*BK$42</f>
        <v>0.80452669590077774</v>
      </c>
      <c r="BL35" s="87">
        <f>IF('08 (ind)'!BL$1="si",100*(('08 (ind)'!BL33-MIN('08 (ind)'!BL$6:BL$37))/(MAX('08 (ind)'!BL$6:BL$37)-MIN('08 (ind)'!BL$6:BL$37))),ABS(-100+(100*(('08 (ind)'!BL33-MIN('08 (ind)'!BL$6:BL$37))/(MAX('08 (ind)'!BL$6:BL$37)-MIN('08 (ind)'!BL$6:BL$37))))))*BL$42</f>
        <v>1.6456940415403094</v>
      </c>
      <c r="BM35" s="87">
        <f>IF('08 (ind)'!BM$1="si",100*(('08 (ind)'!BM33-MIN('08 (ind)'!BM$6:BM$37))/(MAX('08 (ind)'!BM$6:BM$37)-MIN('08 (ind)'!BM$6:BM$37))),ABS(-100+(100*(('08 (ind)'!BM33-MIN('08 (ind)'!BM$6:BM$37))/(MAX('08 (ind)'!BM$6:BM$37)-MIN('08 (ind)'!BM$6:BM$37))))))*BM$42</f>
        <v>0.9764577617385769</v>
      </c>
      <c r="BN35" s="87">
        <f>IF('08 (ind)'!BN$1="si",100*(('08 (ind)'!BN33-MIN('08 (ind)'!BN$6:BN$37))/(MAX('08 (ind)'!BN$6:BN$37)-MIN('08 (ind)'!BN$6:BN$37))),ABS(-100+(100*(('08 (ind)'!BN33-MIN('08 (ind)'!BN$6:BN$37))/(MAX('08 (ind)'!BN$6:BN$37)-MIN('08 (ind)'!BN$6:BN$37))))))*BN$42</f>
        <v>3.2090201353106336</v>
      </c>
      <c r="BO35" s="87">
        <f>IF('08 (ind)'!BO$1="si",100*(('08 (ind)'!BO33-MIN('08 (ind)'!BO$6:BO$37))/(MAX('08 (ind)'!BO$6:BO$37)-MIN('08 (ind)'!BO$6:BO$37))),ABS(-100+(100*(('08 (ind)'!BO33-MIN('08 (ind)'!BO$6:BO$37))/(MAX('08 (ind)'!BO$6:BO$37)-MIN('08 (ind)'!BO$6:BO$37))))))*BO$42</f>
        <v>3.9276723413580086E-2</v>
      </c>
      <c r="BP35" s="87">
        <f>IF('08 (ind)'!BP$1="si",100*(('08 (ind)'!BP33-MIN('08 (ind)'!BP$6:BP$37))/(MAX('08 (ind)'!BP$6:BP$37)-MIN('08 (ind)'!BP$6:BP$37))),ABS(-100+(100*(('08 (ind)'!BP33-MIN('08 (ind)'!BP$6:BP$37))/(MAX('08 (ind)'!BP$6:BP$37)-MIN('08 (ind)'!BP$6:BP$37))))))*BP$42</f>
        <v>1.5810486774270982</v>
      </c>
      <c r="BQ35" s="87">
        <f>IF('08 (ind)'!BQ$1="si",100*(('08 (ind)'!BQ33-MIN('08 (ind)'!BQ$6:BQ$37))/(MAX('08 (ind)'!BQ$6:BQ$37)-MIN('08 (ind)'!BQ$6:BQ$37))),ABS(-100+(100*(('08 (ind)'!BQ33-MIN('08 (ind)'!BQ$6:BQ$37))/(MAX('08 (ind)'!BQ$6:BQ$37)-MIN('08 (ind)'!BQ$6:BQ$37))))))*BQ$42</f>
        <v>1.6780763171133755</v>
      </c>
      <c r="BR35" s="87">
        <f>IF('08 (ind)'!BR$1="si",100*(('08 (ind)'!BR33-MIN('08 (ind)'!BR$6:BR$37))/(MAX('08 (ind)'!BR$6:BR$37)-MIN('08 (ind)'!BR$6:BR$37))),ABS(-100+(100*(('08 (ind)'!BR33-MIN('08 (ind)'!BR$6:BR$37))/(MAX('08 (ind)'!BR$6:BR$37)-MIN('08 (ind)'!BR$6:BR$37))))))*BR$42</f>
        <v>0.5159134985042434</v>
      </c>
      <c r="BS35" s="87">
        <f>IF('08 (ind)'!BS$1="si",100*(('08 (ind)'!BS33-MIN('08 (ind)'!BS$6:BS$37))/(MAX('08 (ind)'!BS$6:BS$37)-MIN('08 (ind)'!BS$6:BS$37))),ABS(-100+(100*(('08 (ind)'!BS33-MIN('08 (ind)'!BS$6:BS$37))/(MAX('08 (ind)'!BS$6:BS$37)-MIN('08 (ind)'!BS$6:BS$37))))))*BS$42</f>
        <v>6.1512652977138398</v>
      </c>
      <c r="BT35" s="75">
        <f>IF('08 (ind)'!BT$1="si",100*(('08 (ind)'!BT33-MIN('08 (ind)'!BT$6:BT$37))/(MAX('08 (ind)'!BT$6:BT$37)-MIN('08 (ind)'!BT$6:BT$37))),ABS(-100+(100*(('08 (ind)'!BT33-MIN('08 (ind)'!BT$6:BT$37))/(MAX('08 (ind)'!BR$6:BR$37)-MIN('08 (ind)'!BT$6:BT$37))))))*BT$42</f>
        <v>4.8911536853781135</v>
      </c>
      <c r="BU35" s="87">
        <f>IF('08 (ind)'!BU$1="si",100*(('08 (ind)'!BU33-MIN('08 (ind)'!BU$6:BU$37))/(MAX('08 (ind)'!BU$6:BU$37)-MIN('08 (ind)'!BU$6:BU$37))),ABS(-100+(100*(('08 (ind)'!BU33-MIN('08 (ind)'!BU$6:BU$37))/(MAX('08 (ind)'!BU$6:BU$37)-MIN('08 (ind)'!BU$6:BU$37))))))*BU$42</f>
        <v>1.0335674568819242</v>
      </c>
      <c r="BV35" s="87">
        <f>IF('08 (ind)'!BV$1="si",100*(('08 (ind)'!BV33-MIN('08 (ind)'!BV$6:BV$37))/(MAX('08 (ind)'!BV$6:BV$37)-MIN('08 (ind)'!BV$6:BV$37))),ABS(-100+(100*(('08 (ind)'!BV33-MIN('08 (ind)'!BV$6:BV$37))/(MAX('08 (ind)'!BV$6:BV$37)-MIN('08 (ind)'!BV$6:BV$37))))))*BV$42</f>
        <v>2.9739502885121976</v>
      </c>
      <c r="BW35" s="87">
        <f>IF('08 (ind)'!BW$1="si",100*(('08 (ind)'!BW33-MIN('08 (ind)'!BW$6:BW$37))/(MAX('08 (ind)'!BW$6:BW$37)-MIN('08 (ind)'!BW$6:BW$37))),ABS(-100+(100*(('08 (ind)'!BW33-MIN('08 (ind)'!BW$6:BW$37))/(MAX('08 (ind)'!BW$6:BW$37)-MIN('08 (ind)'!BW$6:BW$37))))))*BW$42</f>
        <v>3.1241854284271064</v>
      </c>
      <c r="BX35" s="87">
        <f>IF('08 (ind)'!BX$1="si",100*(('08 (ind)'!BX33-MIN('08 (ind)'!BX$6:BX$37))/(MAX('08 (ind)'!BX$6:BX$37)-MIN('08 (ind)'!BX$6:BX$37))),ABS(-100+(100*(('08 (ind)'!BX33-MIN('08 (ind)'!BX$6:BX$37))/(MAX('08 (ind)'!BX$6:BX$37)-MIN('08 (ind)'!BX$6:BX$37))))))*BX$42</f>
        <v>3.0527942239200749</v>
      </c>
      <c r="BY35" s="87">
        <f>IF('08 (ind)'!BY$1="si",100*(('08 (ind)'!BY33-MIN('08 (ind)'!BY$6:BY$37))/(MAX('08 (ind)'!BY$6:BY$37)-MIN('08 (ind)'!BY$6:BY$37))),ABS(-100+(100*(('08 (ind)'!BY33-MIN('08 (ind)'!BY$6:BY$37))/(MAX('08 (ind)'!BY$6:BY$37)-MIN('08 (ind)'!BY$6:BY$37))))))*BY$42</f>
        <v>0.93045003698401973</v>
      </c>
      <c r="BZ35" s="87">
        <f>IF('08 (ind)'!BZ$1="si",100*(('08 (ind)'!BZ33-MIN('08 (ind)'!BZ$6:BZ$37))/(MAX('08 (ind)'!BZ$6:BZ$37)-MIN('08 (ind)'!BZ$6:BZ$37))),ABS(-100+(100*(('08 (ind)'!BZ33-MIN('08 (ind)'!BZ$6:BZ$37))/(MAX('08 (ind)'!BZ$6:BZ$37)-MIN('08 (ind)'!BZ$6:BZ$37))))))*BZ$42</f>
        <v>16.17259210849743</v>
      </c>
      <c r="CA35" s="87">
        <f>IF('08 (ind)'!CA$1="si",100*(('08 (ind)'!CA33-MIN('08 (ind)'!CA$6:CA$37))/(MAX('08 (ind)'!CA$6:CA$37)-MIN('08 (ind)'!CA$6:CA$37))),ABS(-100+(100*(('08 (ind)'!CA33-MIN('08 (ind)'!CA$6:CA$37))/(MAX('08 (ind)'!CA$6:CA$37)-MIN('08 (ind)'!CA$6:CA$37))))))*CA$42</f>
        <v>0</v>
      </c>
      <c r="CB35" s="87">
        <f>IF('08 (ind)'!CB$1="si",100*(('08 (ind)'!CB33-MIN('08 (ind)'!CB$6:CB$37))/(MAX('08 (ind)'!CB$6:CB$37)-MIN('08 (ind)'!CB$6:CB$37))),ABS(-100+(100*(('08 (ind)'!CB33-MIN('08 (ind)'!CB$6:CB$37))/(MAX('08 (ind)'!CB$6:CB$37)-MIN('08 (ind)'!CB$6:CB$37))))))*CB$42</f>
        <v>3.3958945029170189</v>
      </c>
      <c r="CC35" s="87">
        <f>IF('08 (ind)'!CC$1="si",100*(('08 (ind)'!CC33-MIN('08 (ind)'!CC$6:CC$37))/(MAX('08 (ind)'!CC$6:CC$37)-MIN('08 (ind)'!CC$6:CC$37))),ABS(-100+(100*(('08 (ind)'!CC33-MIN('08 (ind)'!CC$6:CC$37))/(MAX('08 (ind)'!CC$6:CC$37)-MIN('08 (ind)'!CC$6:CC$37))))))*CC$42</f>
        <v>8.259976176516993</v>
      </c>
      <c r="CD35" s="87">
        <f>IF('08 (ind)'!CD$1="si",100*(('08 (ind)'!CD33-MIN('08 (ind)'!CD$6:CD$37))/(MAX('08 (ind)'!CD$6:CD$37)-MIN('08 (ind)'!CD$6:CD$37))),ABS(-100+(100*(('08 (ind)'!CD33-MIN('08 (ind)'!CD$6:CD$37))/(MAX('08 (ind)'!CD$6:CD$37)-MIN('08 (ind)'!CD$6:CD$37))))))*CD$42</f>
        <v>0.74521625564370408</v>
      </c>
      <c r="CE35" s="87">
        <f>IF('08 (ind)'!CE$1="si",100*(('08 (ind)'!CE33-MIN('08 (ind)'!CE$6:CE$37))/(MAX('08 (ind)'!CE$6:CE$37)-MIN('08 (ind)'!CE$6:CE$37))),ABS(-100+(100*(('08 (ind)'!CE33-MIN('08 (ind)'!CE$6:CE$37))/(MAX('08 (ind)'!CE$6:CE$37)-MIN('08 (ind)'!CE$6:CE$37))))))*CE$42</f>
        <v>1.598630912176338</v>
      </c>
      <c r="CF35" s="87">
        <f>IF('08 (ind)'!CF$1="si",100*(('08 (ind)'!CF33-MIN('08 (ind)'!CF$6:CF$37))/(MAX('08 (ind)'!CF$6:CF$37)-MIN('08 (ind)'!CF$6:CF$37))),ABS(-100+(100*(('08 (ind)'!CF33-MIN('08 (ind)'!CF$6:CF$37))/(MAX('08 (ind)'!CF$6:CF$37)-MIN('08 (ind)'!CF$6:CF$37))))))*CF$42</f>
        <v>16.006043295517141</v>
      </c>
      <c r="CG35" s="87">
        <f>IF('08 (ind)'!CG$1="si",100*(('08 (ind)'!CG33-MIN('08 (ind)'!CG$6:CG$37))/(MAX('08 (ind)'!CG$6:CG$37)-MIN('08 (ind)'!CG$6:CG$37))),ABS(-100+(100*(('08 (ind)'!CG33-MIN('08 (ind)'!CG$6:CG$37))/(MAX('08 (ind)'!CG$6:CG$37)-MIN('08 (ind)'!CG$6:CG$37))))))*CG$42</f>
        <v>2.6188131109165478</v>
      </c>
      <c r="CH35" s="87">
        <f>IF('08 (ind)'!CH$1="si",100*(('08 (ind)'!CH33-MIN('08 (ind)'!CH$6:CH$37))/(MAX('08 (ind)'!CH$6:CH$37)-MIN('08 (ind)'!CH$6:CH$37))),ABS(-100+(100*(('08 (ind)'!CH33-MIN('08 (ind)'!CH$6:CH$37))/(MAX('08 (ind)'!CH$6:CH$37)-MIN('08 (ind)'!CH$6:CH$37))))))*CH$42</f>
        <v>3.2289011276452517</v>
      </c>
      <c r="CI35" s="87">
        <f>IF('08 (ind)'!CI$1="si",100*(('08 (ind)'!CI33-MIN('08 (ind)'!CI$6:CI$37))/(MAX('08 (ind)'!CI$6:CI$37)-MIN('08 (ind)'!CI$6:CI$37))),ABS(-100+(100*(('08 (ind)'!CI33-MIN('08 (ind)'!CI$6:CI$37))/(MAX('08 (ind)'!CI$6:CI$37)-MIN('08 (ind)'!CI$6:CI$37))))))*CI$42</f>
        <v>5.9732409313648906</v>
      </c>
      <c r="CJ35" s="87">
        <f>IF('08 (ind)'!CJ$1="si",100*(('08 (ind)'!CJ33-MIN('08 (ind)'!CJ$6:CJ$37))/(MAX('08 (ind)'!CJ$6:CJ$37)-MIN('08 (ind)'!CJ$6:CJ$37))),ABS(-100+(100*(('08 (ind)'!CJ33-MIN('08 (ind)'!CJ$6:CJ$37))/(MAX('08 (ind)'!CJ$6:CJ$37)-MIN('08 (ind)'!CJ$6:CJ$37))))))*CJ$42</f>
        <v>4.6085451560765778</v>
      </c>
      <c r="CK35" s="87">
        <f>IF('08 (ind)'!CK$1="si",100*(('08 (ind)'!CK33-MIN('08 (ind)'!CK$6:CK$37))/(MAX('08 (ind)'!CK$6:CK$37)-MIN('08 (ind)'!CK$6:CK$37))),ABS(-100+(100*(('08 (ind)'!CK33-MIN('08 (ind)'!CK$6:CK$37))/(MAX('08 (ind)'!CK$6:CK$37)-MIN('08 (ind)'!CK$6:CK$37))))))*CK$42</f>
        <v>5.2326361186934855</v>
      </c>
      <c r="CL35" s="87">
        <f>IF('08 (ind)'!CL$1="si",100*(('08 (ind)'!CL33-MIN('08 (ind)'!CL$6:CL$37))/(MAX('08 (ind)'!CL$6:CL$37)-MIN('08 (ind)'!CL$6:CL$37))),ABS(-100+(100*(('08 (ind)'!CL33-MIN('08 (ind)'!CL$6:CL$37))/(MAX('08 (ind)'!CL$6:CL$37)-MIN('08 (ind)'!CL$6:CL$37))))))*CL$42</f>
        <v>5.3970113759218146</v>
      </c>
      <c r="CM35" s="87">
        <f>IF('08 (ind)'!CM$1="si",100*(('08 (ind)'!CM33-MIN('08 (ind)'!CM$6:CM$37))/(MAX('08 (ind)'!CM$6:CM$37)-MIN('08 (ind)'!CM$6:CM$37))),ABS(-100+(100*(('08 (ind)'!CM33-MIN('08 (ind)'!CM$6:CM$37))/(MAX('08 (ind)'!CM$6:CM$37)-MIN('08 (ind)'!CM$6:CM$37))))))*CM$42</f>
        <v>1.0734421965901444</v>
      </c>
    </row>
    <row r="36" spans="1:91">
      <c r="A36" s="18" t="s">
        <v>436</v>
      </c>
      <c r="B36" s="87">
        <f>IF('08 (ind)'!B$1="si",100*(('08 (ind)'!B34-MIN('08 (ind)'!B$6:B$37))/(MAX('08 (ind)'!B$6:B$37)-MIN('08 (ind)'!B$6:B$37))),ABS(-100+(100*(('08 (ind)'!B34-MIN('08 (ind)'!B$6:B$37))/(MAX('08 (ind)'!B$6:B$37)-MIN('08 (ind)'!B$6:B$37))))))</f>
        <v>0</v>
      </c>
      <c r="C36" s="87">
        <f>IF('08 (ind)'!C$1="si",100*(('08 (ind)'!C34-MIN('08 (ind)'!C$6:C$37))/(MAX('08 (ind)'!C$6:C$37)-MIN('08 (ind)'!C$6:C$37))),ABS(-100+(100*(('08 (ind)'!C34-MIN('08 (ind)'!C$6:C$37))/(MAX('08 (ind)'!C$6:C$37)-MIN('08 (ind)'!C$6:C$37))))))</f>
        <v>26.230698347111357</v>
      </c>
      <c r="D36" s="87">
        <f>IF('08 (ind)'!D$1="si",100*(('08 (ind)'!D34-MIN('08 (ind)'!D$6:D$37))/(MAX('08 (ind)'!D$6:D$37)-MIN('08 (ind)'!D$6:D$37))),ABS(-100+(100*(('08 (ind)'!D34-MIN('08 (ind)'!D$6:D$37))/(MAX('08 (ind)'!D$6:D$37)-MIN('08 (ind)'!D$6:D$37))))))*D$42</f>
        <v>14.337115508119163</v>
      </c>
      <c r="E36" s="87">
        <f>IF('08 (ind)'!E$1="si",100*(('08 (ind)'!E34-MIN('08 (ind)'!E$6:E$37))/(MAX('08 (ind)'!E$6:E$37)-MIN('08 (ind)'!E$6:E$37))),ABS(-100+(100*(('08 (ind)'!E34-MIN('08 (ind)'!E$6:E$37))/(MAX('08 (ind)'!E$6:E$37)-MIN('08 (ind)'!E$6:E$37))))))*E$42</f>
        <v>6.063825329466713</v>
      </c>
      <c r="F36" s="87">
        <f>IF('10 (ind)'!F$1="si",100*(('10 (ind)'!F34-MIN('10 (ind)'!F$6:F$37))/(MAX('10 (ind)'!F$6:F$37)-MIN('10 (ind)'!F$6:F$37))),ABS(-100+(100*(('10 (ind)'!F34-MIN('10 (ind)'!F$6:F$37))/(MAX('10 (ind)'!F$6:F$37)-MIN('10 (ind)'!F$6:F$37))))))*F$42</f>
        <v>8.7460484720758682</v>
      </c>
      <c r="G36" s="87">
        <f>IF('10 (ind)'!G$1="si",100*(('10 (ind)'!G34-MIN('10 (ind)'!G$6:G$37))/(MAX('10 (ind)'!G$6:G$37)-MIN('10 (ind)'!G$6:G$37))),ABS(-100+(100*(('10 (ind)'!G34-MIN('10 (ind)'!G$6:G$37))/(MAX('10 (ind)'!G$6:G$37)-MIN('10 (ind)'!G$6:G$37))))))*G$42</f>
        <v>0</v>
      </c>
      <c r="H36" s="87">
        <f>IF('10 (ind)'!H$1="si",100*(('10 (ind)'!H34-MIN('10 (ind)'!H$6:H$37))/(MAX('10 (ind)'!H$6:H$37)-MIN('10 (ind)'!H$6:H$37))),ABS(-100+(100*(('10 (ind)'!H34-MIN('10 (ind)'!H$6:H$37))/(MAX('10 (ind)'!H$6:H$37)-MIN('10 (ind)'!H$6:H$37))))))*H$42</f>
        <v>0</v>
      </c>
      <c r="I36" s="87">
        <f>IF('10 (ind)'!I$1="si",100*(('10 (ind)'!I34-MIN('10 (ind)'!I$6:I$37))/(MAX('10 (ind)'!I$6:I$37)-MIN('10 (ind)'!I$6:I$37))),ABS(-100+(100*(('10 (ind)'!I34-MIN('10 (ind)'!I$6:I$37))/(MAX('10 (ind)'!I$6:I$37)-MIN('10 (ind)'!I$6:I$37))))))*I$42</f>
        <v>2.0192307692307696</v>
      </c>
      <c r="J36" s="87">
        <f>IF('08 (ind)'!J$1="si",100*(('08 (ind)'!J34-MIN('08 (ind)'!J$6:J$37))/(MAX('08 (ind)'!J$6:J$37)-MIN('08 (ind)'!J$6:J$37))),ABS(-100+(100*(('08 (ind)'!J34-MIN('08 (ind)'!J$6:J$37))/(MAX('08 (ind)'!J$6:J$37)-MIN('08 (ind)'!J$6:J$37))))))*J$42</f>
        <v>1.9982031661451709</v>
      </c>
      <c r="K36" s="87">
        <f>IF('08 (ind)'!K$1="si",100*(('08 (ind)'!K34-MIN('08 (ind)'!K$6:K$37))/(MAX('08 (ind)'!K$6:K$37)-MIN('08 (ind)'!K$6:K$37))),ABS(-100+(100*(('08 (ind)'!K34-MIN('08 (ind)'!K$6:K$37))/(MAX('08 (ind)'!K$6:K$37)-MIN('08 (ind)'!K$6:K$37))))))*K$42</f>
        <v>0.37199955048890593</v>
      </c>
      <c r="L36" s="87">
        <f>IF('08 (ind)'!L$1="si",100*(('08 (ind)'!L34-MIN('08 (ind)'!L$6:L$37))/(MAX('08 (ind)'!L$6:L$37)-MIN('08 (ind)'!L$6:L$37))),ABS(-100+(100*(('08 (ind)'!L34-MIN('08 (ind)'!L$6:L$37))/(MAX('08 (ind)'!L$6:L$37)-MIN('08 (ind)'!L$6:L$37))))))*L$42</f>
        <v>7.4622509444317213</v>
      </c>
      <c r="M36" s="87">
        <f>IF('08 (ind)'!M$1="si",100*(('08 (ind)'!M34-MIN('08 (ind)'!M$6:M$37))/(MAX('08 (ind)'!M$6:M$37)-MIN('08 (ind)'!M$6:M$37))),ABS(-100+(100*(('08 (ind)'!M34-MIN('08 (ind)'!M$6:M$37))/(MAX('08 (ind)'!M$6:M$37)-MIN('08 (ind)'!M$6:M$37))))))*M$42</f>
        <v>1.5285050844273995</v>
      </c>
      <c r="N36" s="87">
        <f>IF('08 (ind)'!N$1="si",100*(('08 (ind)'!N34-MIN('08 (ind)'!N$6:N$37))/(MAX('08 (ind)'!N$6:N$37)-MIN('08 (ind)'!N$6:N$37))),ABS(-100+(100*(('08 (ind)'!N34-MIN('08 (ind)'!N$6:N$37))/(MAX('08 (ind)'!N$6:N$37)-MIN('08 (ind)'!N$6:N$37))))))*N$42</f>
        <v>6.1362299929685715</v>
      </c>
      <c r="O36" s="87">
        <f>IF('08 (ind)'!O$1="si",100*(('08 (ind)'!O34-MIN('08 (ind)'!O$6:O$37))/(MAX('08 (ind)'!O$6:O$37)-MIN('08 (ind)'!O$6:O$37))),ABS(-100+(100*(('08 (ind)'!O34-MIN('08 (ind)'!O$6:O$37))/(MAX('08 (ind)'!O$6:O$37)-MIN('08 (ind)'!O$6:O$37))))))*O$42</f>
        <v>8.6911131410674685</v>
      </c>
      <c r="P36" s="87">
        <f>IF('08 (ind)'!P$1="si",100*(('08 (ind)'!P34-MIN('08 (ind)'!P$6:P$37))/(MAX('08 (ind)'!P$6:P$37)-MIN('08 (ind)'!P$6:P$37))),ABS(-100+(100*(('08 (ind)'!P34-MIN('08 (ind)'!P$6:P$37))/(MAX('08 (ind)'!P$6:P$37)-MIN('08 (ind)'!P$6:P$37))))))*P$42</f>
        <v>0.22971097839504903</v>
      </c>
      <c r="Q36" s="87">
        <f>IF('08 (ind)'!Q$1="si",100*(('08 (ind)'!Q34-MIN('08 (ind)'!Q$6:Q$37))/(MAX('08 (ind)'!Q$6:Q$37)-MIN('08 (ind)'!Q$6:Q$37))),ABS(-100+(100*(('08 (ind)'!Q34-MIN('08 (ind)'!Q$6:Q$37))/(MAX('08 (ind)'!Q$6:Q$37)-MIN('08 (ind)'!Q$6:Q$37))))))*Q$42</f>
        <v>4.5336464402436549</v>
      </c>
      <c r="R36" s="87">
        <f>IF('08 (ind)'!R$1="si",100*(('08 (ind)'!R34-MIN('08 (ind)'!R$6:R$37))/(MAX('08 (ind)'!R$6:R$37)-MIN('08 (ind)'!R$6:R$37))),ABS(-100+(100*(('08 (ind)'!R34-MIN('08 (ind)'!R$6:R$37))/(MAX('08 (ind)'!R$6:R$37)-MIN('08 (ind)'!R$6:R$37))))))*R$42</f>
        <v>0.18291829194716316</v>
      </c>
      <c r="S36" s="75">
        <f>ABS(ABS(('08 (ind)'!S34-((MAX('08 (ind)'!S$6:S$37)+MIN('08 (ind)'!S$6:S$37))/2))/(((MAX('08 (ind)'!S$6:S$37)+MIN('08 (ind)'!S$6:S$37))/2)-MAX('08 (ind)'!S$6:S$37))*100)-100)*S$42</f>
        <v>1.8838783889606148</v>
      </c>
      <c r="T36" s="87">
        <f>IF('08 (ind)'!T$1="si",100*(('08 (ind)'!T34-MIN('08 (ind)'!T$6:T$37))/(MAX('08 (ind)'!T$6:T$37)-MIN('08 (ind)'!T$6:T$37))),ABS(-100+(100*(('08 (ind)'!T34-MIN('08 (ind)'!T$6:T$37))/(MAX('08 (ind)'!T$6:T$37)-MIN('08 (ind)'!T$6:T$37))))))*T$42</f>
        <v>0.91334293067356109</v>
      </c>
      <c r="U36" s="87">
        <f>IF('08 (ind)'!U$1="si",100*(('08 (ind)'!U34-MIN('08 (ind)'!U$6:U$37))/(MAX('08 (ind)'!U$6:U$37)-MIN('08 (ind)'!U$6:U$37))),ABS(-100+(100*(('08 (ind)'!U34-MIN('08 (ind)'!U$6:U$37))/(MAX('08 (ind)'!U$6:U$37)-MIN('08 (ind)'!U$6:U$37))))))*U$42</f>
        <v>4.3455565705337342</v>
      </c>
      <c r="V36" s="87">
        <f>IF('08 (ind)'!V$1="si",100*(('08 (ind)'!V34-MIN('08 (ind)'!V$6:V$37))/(MAX('08 (ind)'!V$6:V$37)-MIN('08 (ind)'!V$6:V$37))),ABS(-100+(100*(('08 (ind)'!V34-MIN('08 (ind)'!V$6:V$37))/(MAX('08 (ind)'!V$6:V$37)-MIN('08 (ind)'!V$6:V$37))))))*V$42</f>
        <v>3.4092211768828191</v>
      </c>
      <c r="W36" s="87">
        <f>IF('08 (ind)'!W$1="si",100*(('08 (ind)'!W34-MIN('08 (ind)'!W$6:W$37))/(MAX('08 (ind)'!W$6:W$37)-MIN('08 (ind)'!W$6:W$37))),ABS(-100+(100*(('08 (ind)'!W34-MIN('08 (ind)'!W$6:W$37))/(MAX('08 (ind)'!W$6:W$37)-MIN('08 (ind)'!W$6:W$37))))))*W$42</f>
        <v>11.337432655838009</v>
      </c>
      <c r="X36" s="87">
        <f>IF('08 (ind)'!X$1="si",100*(('08 (ind)'!X34-MIN('08 (ind)'!X$6:X$37))/(MAX('08 (ind)'!X$6:X$37)-MIN('08 (ind)'!X$6:X$37))),ABS(-100+(100*(('08 (ind)'!X34-MIN('08 (ind)'!X$6:X$37))/(MAX('08 (ind)'!X$6:X$37)-MIN('08 (ind)'!X$6:X$37))))))*X$42</f>
        <v>6.9565309706969281</v>
      </c>
      <c r="Y36" s="87">
        <f>IF('08 (ind)'!Y$1="si",100*(('08 (ind)'!Y34-MIN('08 (ind)'!Y$6:Y$37))/(MAX('08 (ind)'!Y$6:Y$37)-MIN('08 (ind)'!Y$6:Y$37))),ABS(-100+(100*(('08 (ind)'!Y34-MIN('08 (ind)'!Y$6:Y$37))/(MAX('08 (ind)'!Y$6:Y$37)-MIN('08 (ind)'!Y$6:Y$37))))))*Y$42</f>
        <v>4.7409258376677306</v>
      </c>
      <c r="Z36" s="87">
        <f>IF('08 (ind)'!Z$1="si",100*(('08 (ind)'!Z34-MIN('08 (ind)'!Z$6:Z$37))/(MAX('08 (ind)'!Z$6:Z$37)-MIN('08 (ind)'!Z$6:Z$37))),ABS(-100+(100*(('08 (ind)'!Z34-MIN('08 (ind)'!Z$6:Z$37))/(MAX('08 (ind)'!Z$6:Z$37)-MIN('08 (ind)'!Z$6:Z$37))))))*Z$42</f>
        <v>0.16342185174904961</v>
      </c>
      <c r="AA36" s="87">
        <f>IF('08 (ind)'!AA$1="si",100*(('08 (ind)'!AA34-MIN('08 (ind)'!AA$6:AA$37))/(MAX('08 (ind)'!AA$6:AA$37)-MIN('08 (ind)'!AA$6:AA$37))),ABS(-100+(100*(('08 (ind)'!AA34-MIN('08 (ind)'!AA$6:AA$37))/(MAX('08 (ind)'!AA$6:AA$37)-MIN('08 (ind)'!AA$6:AA$37))))))*AA$42</f>
        <v>0</v>
      </c>
      <c r="AB36" s="87">
        <f>IF('08 (ind)'!AB$1="si",100*(('08 (ind)'!AB34-MIN('08 (ind)'!AB$6:AB$37))/(MAX('08 (ind)'!AB$6:AB$37)-MIN('08 (ind)'!AB$6:AB$37))),ABS(-100+(100*(('08 (ind)'!AB34-MIN('08 (ind)'!AB$6:AB$37))/(MAX('08 (ind)'!AB$6:AB$37)-MIN('08 (ind)'!AB$6:AB$37))))))*AB$42</f>
        <v>3.1018491610711103</v>
      </c>
      <c r="AC36" s="87">
        <f>IF('08 (ind)'!AC$1="si",100*(('08 (ind)'!AC34-MIN('08 (ind)'!AC$6:AC$37))/(MAX('08 (ind)'!AC$6:AC$37)-MIN('08 (ind)'!AC$6:AC$37))),ABS(-100+(100*(('08 (ind)'!AC34-MIN('08 (ind)'!AC$6:AC$37))/(MAX('08 (ind)'!AC$6:AC$37)-MIN('08 (ind)'!AC$6:AC$37))))))*AC$42</f>
        <v>5.8905294324791493</v>
      </c>
      <c r="AD36" s="87">
        <f>IF('08 (ind)'!AD$1="si",100*(('08 (ind)'!AD34-MIN('08 (ind)'!AD$6:AD$37))/(MAX('08 (ind)'!AD$6:AD$37)-MIN('08 (ind)'!AD$6:AD$37))),ABS(-100+(100*(('08 (ind)'!AD34-MIN('08 (ind)'!AD$6:AD$37))/(MAX('08 (ind)'!AD$6:AD$37)-MIN('08 (ind)'!AD$6:AD$37))))))*AD$42</f>
        <v>3.6234940537866502</v>
      </c>
      <c r="AE36" s="87">
        <f>IF('08 (ind)'!AE$1="si",100*(('08 (ind)'!AE34-MIN('08 (ind)'!AE$6:AE$37))/(MAX('08 (ind)'!AE$6:AE$37)-MIN('08 (ind)'!AE$6:AE$37))),ABS(-100+(100*(('08 (ind)'!AE34-MIN('08 (ind)'!AE$6:AE$37))/(MAX('08 (ind)'!AE$6:AE$37)-MIN('08 (ind)'!AE$6:AE$37))))))*AE$42</f>
        <v>2.4513972655414533</v>
      </c>
      <c r="AF36" s="87">
        <f>IF('08 (ind)'!AF$1="si",100*(('08 (ind)'!AF34-MIN('08 (ind)'!AF$6:AF$37))/(MAX('08 (ind)'!AF$6:AF$37)-MIN('08 (ind)'!AF$6:AF$37))),ABS(-100+(100*(('08 (ind)'!AF34-MIN('08 (ind)'!AF$6:AF$37))/(MAX('08 (ind)'!AF$6:AF$37)-MIN('08 (ind)'!AF$6:AF$37))))))*AF$42</f>
        <v>5.6915032304002553</v>
      </c>
      <c r="AG36" s="87">
        <f>IF('08 (ind)'!AG$1="si",100*(('08 (ind)'!AG34-MIN('08 (ind)'!AG$6:AG$37))/(MAX('08 (ind)'!AG$6:AG$37)-MIN('08 (ind)'!AG$6:AG$37))),ABS(-100+(100*(('08 (ind)'!AG34-MIN('08 (ind)'!AG$6:AG$37))/(MAX('08 (ind)'!AG$6:AG$37)-MIN('08 (ind)'!AG$6:AG$37))))))*AG$42</f>
        <v>2.2068469772373693</v>
      </c>
      <c r="AH36" s="87">
        <f>IF('08 (ind)'!AH$1="si",100*(('08 (ind)'!AH34-MIN('08 (ind)'!AH$6:AH$37))/(MAX('08 (ind)'!AH$6:AH$37)-MIN('08 (ind)'!AH$6:AH$37))),ABS(-100+(100*(('08 (ind)'!AH34-MIN('08 (ind)'!AH$6:AH$37))/(MAX('08 (ind)'!AH$6:AH$37)-MIN('08 (ind)'!AH$6:AH$37))))))*AH$42</f>
        <v>5.4764606835800942</v>
      </c>
      <c r="AI36" s="87">
        <f>IF('08 (ind)'!AI$1="si",100*(('08 (ind)'!AI34-MIN('08 (ind)'!AI$6:AI$37))/(MAX('08 (ind)'!AI$6:AI$37)-MIN('08 (ind)'!AI$6:AI$37))),ABS(-100+(100*(('08 (ind)'!AI34-MIN('08 (ind)'!AI$6:AI$37))/(MAX('08 (ind)'!AI$6:AI$37)-MIN('08 (ind)'!AI$6:AI$37))))))*AI$42</f>
        <v>3.4515645810028792E-2</v>
      </c>
      <c r="AJ36" s="87">
        <f>IF('08 (ind)'!AJ$1="si",100*(('08 (ind)'!AJ34-MIN('08 (ind)'!AJ$6:AJ$37))/(MAX('08 (ind)'!AJ$6:AJ$37)-MIN('08 (ind)'!AJ$6:AJ$37))),ABS(-100+(100*(('08 (ind)'!AJ34-MIN('08 (ind)'!AJ$6:AJ$37))/(MAX('08 (ind)'!AJ$6:AJ$37)-MIN('08 (ind)'!AJ$6:AJ$37))))))*AJ$42</f>
        <v>7.2808896254034723</v>
      </c>
      <c r="AK36" s="87">
        <f>IF('08 (ind)'!AK$1="si",100*(('08 (ind)'!AK34-MIN('08 (ind)'!AK$6:AK$37))/(MAX('08 (ind)'!AK$6:AK$37)-MIN('08 (ind)'!AK$6:AK$37))),ABS(-100+(100*(('08 (ind)'!AK34-MIN('08 (ind)'!AK$6:AK$37))/(MAX('08 (ind)'!AK$6:AK$37)-MIN('08 (ind)'!AK$6:AK$37))))))*AK$42</f>
        <v>0.32809761876833854</v>
      </c>
      <c r="AL36" s="87">
        <f>IF('08 (ind)'!AL$1="si",100*(('08 (ind)'!AL34-MIN('08 (ind)'!AL$6:AL$37))/(MAX('08 (ind)'!AL$6:AL$37)-MIN('08 (ind)'!AL$6:AL$37))),ABS(-100+(100*(('08 (ind)'!AL34-MIN('08 (ind)'!AL$6:AL$37))/(MAX('08 (ind)'!AL$6:AL$37)-MIN('08 (ind)'!AL$6:AL$37))))))*AL$42</f>
        <v>9.1282210917970126</v>
      </c>
      <c r="AM36" s="87">
        <f>IF('08 (ind)'!AM$1="si",100*(('08 (ind)'!AM34-MIN('08 (ind)'!AM$6:AM$37))/(MAX('08 (ind)'!AM$6:AM$37)-MIN('08 (ind)'!AM$6:AM$37))),ABS(-100+(100*(('08 (ind)'!AM34-MIN('08 (ind)'!AM$6:AM$37))/(MAX('08 (ind)'!AM$6:AM$37)-MIN('08 (ind)'!AM$6:AM$37))))))*AM$42</f>
        <v>5.5527763881940961</v>
      </c>
      <c r="AN36" s="87">
        <f>IF('08 (ind)'!AN$1="si",100*(('08 (ind)'!AN34-MIN('08 (ind)'!AN$6:AN$37))/(MAX('08 (ind)'!AN$6:AN$37)-MIN('08 (ind)'!AN$6:AN$37))),ABS(-100+(100*(('08 (ind)'!AN34-MIN('08 (ind)'!AN$6:AN$37))/(MAX('08 (ind)'!AN$6:AN$37)-MIN('08 (ind)'!AN$6:AN$37))))))*AN$42</f>
        <v>6.2182288038013231</v>
      </c>
      <c r="AO36" s="87">
        <f>IF('08 (ind)'!AO$1="si",100*(('08 (ind)'!AO34-MIN('08 (ind)'!AO$6:AO$37))/(MAX('08 (ind)'!AO$6:AO$37)-MIN('08 (ind)'!AO$6:AO$37))),ABS(-100+(100*(('08 (ind)'!AO34-MIN('08 (ind)'!AO$6:AO$37))/(MAX('08 (ind)'!AO$6:AO$37)-MIN('08 (ind)'!AO$6:AO$37))))))*AO$42</f>
        <v>7.0018584025298338</v>
      </c>
      <c r="AP36" s="87">
        <f>IF('08 (ind)'!AP$1="si",100*(('08 (ind)'!AP34-MIN('08 (ind)'!AP$6:AP$37))/(MAX('08 (ind)'!AP$6:AP$37)-MIN('08 (ind)'!AP$6:AP$37))),ABS(-100+(100*(('08 (ind)'!AP34-MIN('08 (ind)'!AP$6:AP$37))/(MAX('08 (ind)'!AP$6:AP$37)-MIN('08 (ind)'!AP$6:AP$37))))))*AP$42</f>
        <v>9.6024020858876948</v>
      </c>
      <c r="AQ36" s="87">
        <f>IF('08 (ind)'!AQ$1="si",100*(('08 (ind)'!AQ34-MIN('08 (ind)'!AQ$6:AQ$37))/(MAX('08 (ind)'!AQ$6:AQ$37)-MIN('08 (ind)'!AQ$6:AQ$37))),ABS(-100+(100*(('08 (ind)'!AQ34-MIN('08 (ind)'!AQ$6:AQ$37))/(MAX('08 (ind)'!AQ$6:AQ$37)-MIN('08 (ind)'!AQ$6:AQ$37))))))*AQ$42</f>
        <v>0.31241848627271995</v>
      </c>
      <c r="AR36" s="87">
        <f>IF('08 (ind)'!AR$1="si",100*(('08 (ind)'!AR34-MIN('08 (ind)'!AR$6:AR$37))/(MAX('08 (ind)'!AR$6:AR$37)-MIN('08 (ind)'!AR$6:AR$37))),ABS(-100+(100*(('08 (ind)'!AR34-MIN('08 (ind)'!AR$6:AR$37))/(MAX('08 (ind)'!AR$6:AR$37)-MIN('08 (ind)'!AR$6:AR$37))))))*AR$42</f>
        <v>3.3831472764209343</v>
      </c>
      <c r="AS36" s="87">
        <f>IF('08 (ind)'!AS$1="si",100*(('08 (ind)'!AS34-MIN('08 (ind)'!AS$6:AS$37))/(MAX('08 (ind)'!AS$6:AS$37)-MIN('08 (ind)'!AS$6:AS$37))),ABS(-100+(100*(('08 (ind)'!AS34-MIN('08 (ind)'!AS$6:AS$37))/(MAX('08 (ind)'!AS$6:AS$37)-MIN('08 (ind)'!AS$6:AS$37))))))*AS$42</f>
        <v>11.105552776388192</v>
      </c>
      <c r="AT36" s="87">
        <f>IF('08 (ind)'!AT$1="si",100*(('08 (ind)'!AT34-MIN('08 (ind)'!AT$6:AT$37))/(MAX('08 (ind)'!AT$6:AT$37)-MIN('08 (ind)'!AT$6:AT$37))),ABS(-100+(100*(('08 (ind)'!AT34-MIN('08 (ind)'!AT$6:AT$37))/(MAX('08 (ind)'!AT$6:AT$37)-MIN('08 (ind)'!AT$6:AT$37))))))*AT$42</f>
        <v>0</v>
      </c>
      <c r="AU36" s="87">
        <f>IF('08 (ind)'!AU$1="si",100*(('08 (ind)'!AU34-MIN('08 (ind)'!AU$6:AU$37))/(MAX('08 (ind)'!AU$6:AU$37)-MIN('08 (ind)'!AU$6:AU$37))),ABS(-100+(100*(('08 (ind)'!AU34-MIN('08 (ind)'!AU$6:AU$37))/(MAX('08 (ind)'!AU$6:AU$37)-MIN('08 (ind)'!AU$6:AU$37))))))*AU$42</f>
        <v>19.982698961937718</v>
      </c>
      <c r="AV36" s="87">
        <f>IF('08 (ind)'!AV$1="si",100*(('08 (ind)'!AV34-MIN('08 (ind)'!AV$6:AV$37))/(MAX('08 (ind)'!AV$6:AV$37)-MIN('08 (ind)'!AV$6:AV$37))),ABS(-100+(100*(('08 (ind)'!AV34-MIN('08 (ind)'!AV$6:AV$37))/(MAX('08 (ind)'!AV$6:AV$37)-MIN('08 (ind)'!AV$6:AV$37))))))*AV$42</f>
        <v>22.270363951473136</v>
      </c>
      <c r="AW36" s="87">
        <f>IF('08 (ind)'!AW$1="si",100*(('08 (ind)'!AW34-MIN('08 (ind)'!AW$6:AW$37))/(MAX('08 (ind)'!AW$6:AW$37)-MIN('08 (ind)'!AW$6:AW$37))),ABS(-100+(100*(('08 (ind)'!AW34-MIN('08 (ind)'!AW$6:AW$37))/(MAX('08 (ind)'!AW$6:AW$37)-MIN('08 (ind)'!AW$6:AW$37))))))*AW$42</f>
        <v>2.3226428070903951</v>
      </c>
      <c r="AX36" s="87">
        <f>IF('08 (ind)'!AX$1="si",100*(('08 (ind)'!AX34-MIN('08 (ind)'!AX$6:AX$37))/(MAX('08 (ind)'!AX$6:AX$37)-MIN('08 (ind)'!AX$6:AX$37))),ABS(-100+(100*(('08 (ind)'!AX34-MIN('08 (ind)'!AX$6:AX$37))/(MAX('08 (ind)'!AX$6:AX$37)-MIN('08 (ind)'!AX$6:AX$37))))))*AX$42</f>
        <v>1.3690275214324796</v>
      </c>
      <c r="AY36" s="87">
        <f>IF('08 (ind)'!AY$1="si",100*(('08 (ind)'!AY34-MIN('08 (ind)'!AY$6:AY$37))/(MAX('08 (ind)'!AY$6:AY$37)-MIN('08 (ind)'!AY$6:AY$37))),ABS(-100+(100*(('08 (ind)'!AY34-MIN('08 (ind)'!AY$6:AY$37))/(MAX('08 (ind)'!AY$6:AY$37)-MIN('08 (ind)'!AY$6:AY$37))))))*AY$42</f>
        <v>10.19106969425208</v>
      </c>
      <c r="AZ36" s="87">
        <f>IF('08 (ind)'!AZ$1="si",100*(('08 (ind)'!AZ34-MIN('08 (ind)'!AZ$6:AZ$37))/(MAX('08 (ind)'!AZ$6:AZ$37)-MIN('08 (ind)'!AZ$6:AZ$37))),ABS(-100+(100*(('08 (ind)'!AZ34-MIN('08 (ind)'!AZ$6:AZ$37))/(MAX('08 (ind)'!AZ$6:AZ$37)-MIN('08 (ind)'!AZ$6:AZ$37))))))*AZ$42</f>
        <v>1.5365315653376868</v>
      </c>
      <c r="BA36" s="87">
        <f>IF('08 (ind)'!BA$1="si",100*(('08 (ind)'!BA34-MIN('08 (ind)'!BA$6:BA$37))/(MAX('08 (ind)'!BA$6:BA$37)-MIN('08 (ind)'!BA$6:BA$37))),ABS(-100+(100*(('08 (ind)'!BA34-MIN('08 (ind)'!BA$6:BA$37))/(MAX('08 (ind)'!BA$6:BA$37)-MIN('08 (ind)'!BA$6:BA$37))))))*BA$42</f>
        <v>2.5770943296632587</v>
      </c>
      <c r="BB36" s="87">
        <f>IF('08 (ind)'!BB$1="si",100*(('08 (ind)'!BB34-MIN('08 (ind)'!BB$6:BB$37))/(MAX('08 (ind)'!BB$6:BB$37)-MIN('08 (ind)'!BB$6:BB$37))),ABS(-100+(100*(('08 (ind)'!BB34-MIN('08 (ind)'!BB$6:BB$37))/(MAX('08 (ind)'!BB$6:BB$37)-MIN('08 (ind)'!BB$6:BB$37))))))*BB$42</f>
        <v>0.39812285651361917</v>
      </c>
      <c r="BC36" s="87">
        <f>IF('08 (ind)'!BC$1="si",100*(('08 (ind)'!BC34-MIN('08 (ind)'!BC$6:BC$37))/(MAX('08 (ind)'!BC$6:BC$37)-MIN('08 (ind)'!BC$6:BC$37))),ABS(-100+(100*(('08 (ind)'!BC34-MIN('08 (ind)'!BC$6:BC$37))/(MAX('08 (ind)'!BC$6:BC$37)-MIN('08 (ind)'!BC$6:BC$37))))))*BC$42</f>
        <v>2.7176217401629237</v>
      </c>
      <c r="BD36" s="87">
        <f>IF('08 (ind)'!BD$1="si",100*(('08 (ind)'!BD34-MIN('08 (ind)'!BD$6:BD$37))/(MAX('08 (ind)'!BD$6:BD$37)-MIN('08 (ind)'!BD$6:BD$37))),ABS(-100+(100*(('08 (ind)'!BD34-MIN('08 (ind)'!BD$6:BD$37))/(MAX('08 (ind)'!BD$6:BD$37)-MIN('08 (ind)'!BD$6:BD$37))))))*BD$42</f>
        <v>0.49918034930538685</v>
      </c>
      <c r="BE36" s="87">
        <f>IF('08 (ind)'!BE$1="si",100*(('08 (ind)'!BE34-MIN('08 (ind)'!BE$6:BE$37))/(MAX('08 (ind)'!BE$6:BE$37)-MIN('08 (ind)'!BE$6:BE$37))),ABS(-100+(100*(('08 (ind)'!BE34-MIN('08 (ind)'!BE$6:BE$37))/(MAX('08 (ind)'!BE$6:BE$37)-MIN('08 (ind)'!BE$6:BE$37))))))*BE$42</f>
        <v>0.50826704825097668</v>
      </c>
      <c r="BF36" s="87">
        <f>IF('08 (ind)'!BF$1="si",100*(('08 (ind)'!BF34-MIN('08 (ind)'!BF$6:BF$37))/(MAX('08 (ind)'!BF$6:BF$37)-MIN('08 (ind)'!BF$6:BF$37))),ABS(-100+(100*(('08 (ind)'!BF34-MIN('08 (ind)'!BF$6:BF$37))/(MAX('08 (ind)'!BF$6:BF$37)-MIN('08 (ind)'!BF$6:BF$37))))))*BF$42</f>
        <v>0.98034288245476187</v>
      </c>
      <c r="BG36" s="87">
        <f>IF('08 (ind)'!BG$1="si",100*(('08 (ind)'!BG34-MIN('08 (ind)'!BG$6:BG$37))/(MAX('08 (ind)'!BG$6:BG$37)-MIN('08 (ind)'!BG$6:BG$37))),ABS(-100+(100*(('08 (ind)'!BG34-MIN('08 (ind)'!BG$6:BG$37))/(MAX('08 (ind)'!BG$6:BG$37)-MIN('08 (ind)'!BG$6:BG$37))))))*BG$42</f>
        <v>2.3815380711567475</v>
      </c>
      <c r="BH36" s="87">
        <f>IF('08 (ind)'!BH$1="si",100*(('08 (ind)'!BH34-MIN('08 (ind)'!BH$6:BH$37))/(MAX('08 (ind)'!BH$6:BH$37)-MIN('08 (ind)'!BH$6:BH$37))),ABS(-100+(100*(('08 (ind)'!BH34-MIN('08 (ind)'!BH$6:BH$37))/(MAX('08 (ind)'!BH$6:BH$37)-MIN('08 (ind)'!BH$6:BH$37))))))*BH$42</f>
        <v>1.8153079412807667</v>
      </c>
      <c r="BI36" s="87">
        <f>IF('08 (ind)'!BI$1="si",100*(('08 (ind)'!BI34-MIN('08 (ind)'!BI$6:BI$37))/(MAX('08 (ind)'!BI$6:BI$37)-MIN('08 (ind)'!BI$6:BI$37))),ABS(-100+(100*(('08 (ind)'!BI34-MIN('08 (ind)'!BI$6:BI$37))/(MAX('08 (ind)'!BI$6:BI$37)-MIN('08 (ind)'!BI$6:BI$37))))))*BI$42</f>
        <v>5.6433563728889586</v>
      </c>
      <c r="BJ36" s="87">
        <f>IF('08 (ind)'!BJ$1="si",100*(('08 (ind)'!BJ34-MIN('08 (ind)'!BJ$6:BJ$37))/(MAX('08 (ind)'!BJ$6:BJ$37)-MIN('08 (ind)'!BJ$6:BJ$37))),ABS(-100+(100*(('08 (ind)'!BJ34-MIN('08 (ind)'!BJ$6:BJ$37))/(MAX('08 (ind)'!BJ$6:BJ$37)-MIN('08 (ind)'!BJ$6:BJ$37))))))*BJ$42</f>
        <v>0</v>
      </c>
      <c r="BK36" s="87">
        <f>IF('08 (ind)'!BK$1="si",100*(('08 (ind)'!BK34-MIN('08 (ind)'!BK$6:BK$37))/(MAX('08 (ind)'!BK$6:BK$37)-MIN('08 (ind)'!BK$6:BK$37))),ABS(-100+(100*(('08 (ind)'!BK34-MIN('08 (ind)'!BK$6:BK$37))/(MAX('08 (ind)'!BK$6:BK$37)-MIN('08 (ind)'!BK$6:BK$37))))))*BK$42</f>
        <v>0</v>
      </c>
      <c r="BL36" s="87">
        <f>IF('08 (ind)'!BL$1="si",100*(('08 (ind)'!BL34-MIN('08 (ind)'!BL$6:BL$37))/(MAX('08 (ind)'!BL$6:BL$37)-MIN('08 (ind)'!BL$6:BL$37))),ABS(-100+(100*(('08 (ind)'!BL34-MIN('08 (ind)'!BL$6:BL$37))/(MAX('08 (ind)'!BL$6:BL$37)-MIN('08 (ind)'!BL$6:BL$37))))))*BL$42</f>
        <v>0</v>
      </c>
      <c r="BM36" s="87">
        <f>IF('08 (ind)'!BM$1="si",100*(('08 (ind)'!BM34-MIN('08 (ind)'!BM$6:BM$37))/(MAX('08 (ind)'!BM$6:BM$37)-MIN('08 (ind)'!BM$6:BM$37))),ABS(-100+(100*(('08 (ind)'!BM34-MIN('08 (ind)'!BM$6:BM$37))/(MAX('08 (ind)'!BM$6:BM$37)-MIN('08 (ind)'!BM$6:BM$37))))))*BM$42</f>
        <v>2.0293791371687782</v>
      </c>
      <c r="BN36" s="87">
        <f>IF('08 (ind)'!BN$1="si",100*(('08 (ind)'!BN34-MIN('08 (ind)'!BN$6:BN$37))/(MAX('08 (ind)'!BN$6:BN$37)-MIN('08 (ind)'!BN$6:BN$37))),ABS(-100+(100*(('08 (ind)'!BN34-MIN('08 (ind)'!BN$6:BN$37))/(MAX('08 (ind)'!BN$6:BN$37)-MIN('08 (ind)'!BN$6:BN$37))))))*BN$42</f>
        <v>0.3903465213394387</v>
      </c>
      <c r="BO36" s="87">
        <f>IF('08 (ind)'!BO$1="si",100*(('08 (ind)'!BO34-MIN('08 (ind)'!BO$6:BO$37))/(MAX('08 (ind)'!BO$6:BO$37)-MIN('08 (ind)'!BO$6:BO$37))),ABS(-100+(100*(('08 (ind)'!BO34-MIN('08 (ind)'!BO$6:BO$37))/(MAX('08 (ind)'!BO$6:BO$37)-MIN('08 (ind)'!BO$6:BO$37))))))*BO$42</f>
        <v>0.12322891670573465</v>
      </c>
      <c r="BP36" s="87">
        <f>IF('08 (ind)'!BP$1="si",100*(('08 (ind)'!BP34-MIN('08 (ind)'!BP$6:BP$37))/(MAX('08 (ind)'!BP$6:BP$37)-MIN('08 (ind)'!BP$6:BP$37))),ABS(-100+(100*(('08 (ind)'!BP34-MIN('08 (ind)'!BP$6:BP$37))/(MAX('08 (ind)'!BP$6:BP$37)-MIN('08 (ind)'!BP$6:BP$37))))))*BP$42</f>
        <v>0.55761025177251544</v>
      </c>
      <c r="BQ36" s="87">
        <f>IF('08 (ind)'!BQ$1="si",100*(('08 (ind)'!BQ34-MIN('08 (ind)'!BQ$6:BQ$37))/(MAX('08 (ind)'!BQ$6:BQ$37)-MIN('08 (ind)'!BQ$6:BQ$37))),ABS(-100+(100*(('08 (ind)'!BQ34-MIN('08 (ind)'!BQ$6:BQ$37))/(MAX('08 (ind)'!BQ$6:BQ$37)-MIN('08 (ind)'!BQ$6:BQ$37))))))*BQ$42</f>
        <v>1.2025576643689004</v>
      </c>
      <c r="BR36" s="87">
        <f>IF('08 (ind)'!BR$1="si",100*(('08 (ind)'!BR34-MIN('08 (ind)'!BR$6:BR$37))/(MAX('08 (ind)'!BR$6:BR$37)-MIN('08 (ind)'!BR$6:BR$37))),ABS(-100+(100*(('08 (ind)'!BR34-MIN('08 (ind)'!BR$6:BR$37))/(MAX('08 (ind)'!BR$6:BR$37)-MIN('08 (ind)'!BR$6:BR$37))))))*BR$42</f>
        <v>0</v>
      </c>
      <c r="BS36" s="87">
        <f>IF('08 (ind)'!BS$1="si",100*(('08 (ind)'!BS34-MIN('08 (ind)'!BS$6:BS$37))/(MAX('08 (ind)'!BS$6:BS$37)-MIN('08 (ind)'!BS$6:BS$37))),ABS(-100+(100*(('08 (ind)'!BS34-MIN('08 (ind)'!BS$6:BS$37))/(MAX('08 (ind)'!BS$6:BS$37)-MIN('08 (ind)'!BS$6:BS$37))))))*BS$42</f>
        <v>4.4156419668943983</v>
      </c>
      <c r="BT36" s="75">
        <f>IF('08 (ind)'!BT$1="si",100*(('08 (ind)'!BT34-MIN('08 (ind)'!BT$6:BT$37))/(MAX('08 (ind)'!BT$6:BT$37)-MIN('08 (ind)'!BT$6:BT$37))),ABS(-100+(100*(('08 (ind)'!BT34-MIN('08 (ind)'!BT$6:BT$37))/(MAX('08 (ind)'!BR$6:BR$37)-MIN('08 (ind)'!BT$6:BT$37))))))*BT$42</f>
        <v>5.1459801403527647</v>
      </c>
      <c r="BU36" s="87">
        <f>IF('08 (ind)'!BU$1="si",100*(('08 (ind)'!BU34-MIN('08 (ind)'!BU$6:BU$37))/(MAX('08 (ind)'!BU$6:BU$37)-MIN('08 (ind)'!BU$6:BU$37))),ABS(-100+(100*(('08 (ind)'!BU34-MIN('08 (ind)'!BU$6:BU$37))/(MAX('08 (ind)'!BU$6:BU$37)-MIN('08 (ind)'!BU$6:BU$37))))))*BU$42</f>
        <v>4.1480507269527918</v>
      </c>
      <c r="BV36" s="87">
        <f>IF('08 (ind)'!BV$1="si",100*(('08 (ind)'!BV34-MIN('08 (ind)'!BV$6:BV$37))/(MAX('08 (ind)'!BV$6:BV$37)-MIN('08 (ind)'!BV$6:BV$37))),ABS(-100+(100*(('08 (ind)'!BV34-MIN('08 (ind)'!BV$6:BV$37))/(MAX('08 (ind)'!BV$6:BV$37)-MIN('08 (ind)'!BV$6:BV$37))))))*BV$42</f>
        <v>3.6642127995483058</v>
      </c>
      <c r="BW36" s="87">
        <f>IF('08 (ind)'!BW$1="si",100*(('08 (ind)'!BW34-MIN('08 (ind)'!BW$6:BW$37))/(MAX('08 (ind)'!BW$6:BW$37)-MIN('08 (ind)'!BW$6:BW$37))),ABS(-100+(100*(('08 (ind)'!BW34-MIN('08 (ind)'!BW$6:BW$37))/(MAX('08 (ind)'!BW$6:BW$37)-MIN('08 (ind)'!BW$6:BW$37))))))*BW$42</f>
        <v>3.471155158695725</v>
      </c>
      <c r="BX36" s="87">
        <f>IF('08 (ind)'!BX$1="si",100*(('08 (ind)'!BX34-MIN('08 (ind)'!BX$6:BX$37))/(MAX('08 (ind)'!BX$6:BX$37)-MIN('08 (ind)'!BX$6:BX$37))),ABS(-100+(100*(('08 (ind)'!BX34-MIN('08 (ind)'!BX$6:BX$37))/(MAX('08 (ind)'!BX$6:BX$37)-MIN('08 (ind)'!BX$6:BX$37))))))*BX$42</f>
        <v>6.0893161277051</v>
      </c>
      <c r="BY36" s="87">
        <f>IF('08 (ind)'!BY$1="si",100*(('08 (ind)'!BY34-MIN('08 (ind)'!BY$6:BY$37))/(MAX('08 (ind)'!BY$6:BY$37)-MIN('08 (ind)'!BY$6:BY$37))),ABS(-100+(100*(('08 (ind)'!BY34-MIN('08 (ind)'!BY$6:BY$37))/(MAX('08 (ind)'!BY$6:BY$37)-MIN('08 (ind)'!BY$6:BY$37))))))*BY$42</f>
        <v>0</v>
      </c>
      <c r="BZ36" s="87">
        <f>IF('08 (ind)'!BZ$1="si",100*(('08 (ind)'!BZ34-MIN('08 (ind)'!BZ$6:BZ$37))/(MAX('08 (ind)'!BZ$6:BZ$37)-MIN('08 (ind)'!BZ$6:BZ$37))),ABS(-100+(100*(('08 (ind)'!BZ34-MIN('08 (ind)'!BZ$6:BZ$37))/(MAX('08 (ind)'!BZ$6:BZ$37)-MIN('08 (ind)'!BZ$6:BZ$37))))))*BZ$42</f>
        <v>0</v>
      </c>
      <c r="CA36" s="87">
        <f>IF('08 (ind)'!CA$1="si",100*(('08 (ind)'!CA34-MIN('08 (ind)'!CA$6:CA$37))/(MAX('08 (ind)'!CA$6:CA$37)-MIN('08 (ind)'!CA$6:CA$37))),ABS(-100+(100*(('08 (ind)'!CA34-MIN('08 (ind)'!CA$6:CA$37))/(MAX('08 (ind)'!CA$6:CA$37)-MIN('08 (ind)'!CA$6:CA$37))))))*CA$42</f>
        <v>1.5868476819877571</v>
      </c>
      <c r="CB36" s="87">
        <f>IF('08 (ind)'!CB$1="si",100*(('08 (ind)'!CB34-MIN('08 (ind)'!CB$6:CB$37))/(MAX('08 (ind)'!CB$6:CB$37)-MIN('08 (ind)'!CB$6:CB$37))),ABS(-100+(100*(('08 (ind)'!CB34-MIN('08 (ind)'!CB$6:CB$37))/(MAX('08 (ind)'!CB$6:CB$37)-MIN('08 (ind)'!CB$6:CB$37))))))*CB$42</f>
        <v>2.5115469761157119</v>
      </c>
      <c r="CC36" s="87">
        <f>IF('08 (ind)'!CC$1="si",100*(('08 (ind)'!CC34-MIN('08 (ind)'!CC$6:CC$37))/(MAX('08 (ind)'!CC$6:CC$37)-MIN('08 (ind)'!CC$6:CC$37))),ABS(-100+(100*(('08 (ind)'!CC34-MIN('08 (ind)'!CC$6:CC$37))/(MAX('08 (ind)'!CC$6:CC$37)-MIN('08 (ind)'!CC$6:CC$37))))))*CC$42</f>
        <v>1.0153025101395219</v>
      </c>
      <c r="CD36" s="87">
        <f>IF('08 (ind)'!CD$1="si",100*(('08 (ind)'!CD34-MIN('08 (ind)'!CD$6:CD$37))/(MAX('08 (ind)'!CD$6:CD$37)-MIN('08 (ind)'!CD$6:CD$37))),ABS(-100+(100*(('08 (ind)'!CD34-MIN('08 (ind)'!CD$6:CD$37))/(MAX('08 (ind)'!CD$6:CD$37)-MIN('08 (ind)'!CD$6:CD$37))))))*CD$42</f>
        <v>0</v>
      </c>
      <c r="CE36" s="87">
        <f>IF('08 (ind)'!CE$1="si",100*(('08 (ind)'!CE34-MIN('08 (ind)'!CE$6:CE$37))/(MAX('08 (ind)'!CE$6:CE$37)-MIN('08 (ind)'!CE$6:CE$37))),ABS(-100+(100*(('08 (ind)'!CE34-MIN('08 (ind)'!CE$6:CE$37))/(MAX('08 (ind)'!CE$6:CE$37)-MIN('08 (ind)'!CE$6:CE$37))))))*CE$42</f>
        <v>0.78730702553144227</v>
      </c>
      <c r="CF36" s="87">
        <f>IF('08 (ind)'!CF$1="si",100*(('08 (ind)'!CF34-MIN('08 (ind)'!CF$6:CF$37))/(MAX('08 (ind)'!CF$6:CF$37)-MIN('08 (ind)'!CF$6:CF$37))),ABS(-100+(100*(('08 (ind)'!CF34-MIN('08 (ind)'!CF$6:CF$37))/(MAX('08 (ind)'!CF$6:CF$37)-MIN('08 (ind)'!CF$6:CF$37))))))*CF$42</f>
        <v>2.3277158404962273</v>
      </c>
      <c r="CG36" s="87">
        <f>IF('08 (ind)'!CG$1="si",100*(('08 (ind)'!CG34-MIN('08 (ind)'!CG$6:CG$37))/(MAX('08 (ind)'!CG$6:CG$37)-MIN('08 (ind)'!CG$6:CG$37))),ABS(-100+(100*(('08 (ind)'!CG34-MIN('08 (ind)'!CG$6:CG$37))/(MAX('08 (ind)'!CG$6:CG$37)-MIN('08 (ind)'!CG$6:CG$37))))))*CG$42</f>
        <v>1.7413997609044247</v>
      </c>
      <c r="CH36" s="87">
        <f>IF('08 (ind)'!CH$1="si",100*(('08 (ind)'!CH34-MIN('08 (ind)'!CH$6:CH$37))/(MAX('08 (ind)'!CH$6:CH$37)-MIN('08 (ind)'!CH$6:CH$37))),ABS(-100+(100*(('08 (ind)'!CH34-MIN('08 (ind)'!CH$6:CH$37))/(MAX('08 (ind)'!CH$6:CH$37)-MIN('08 (ind)'!CH$6:CH$37))))))*CH$42</f>
        <v>1.327557020180206</v>
      </c>
      <c r="CI36" s="87">
        <f>IF('08 (ind)'!CI$1="si",100*(('08 (ind)'!CI34-MIN('08 (ind)'!CI$6:CI$37))/(MAX('08 (ind)'!CI$6:CI$37)-MIN('08 (ind)'!CI$6:CI$37))),ABS(-100+(100*(('08 (ind)'!CI34-MIN('08 (ind)'!CI$6:CI$37))/(MAX('08 (ind)'!CI$6:CI$37)-MIN('08 (ind)'!CI$6:CI$37))))))*CI$42</f>
        <v>2.9043011680615205</v>
      </c>
      <c r="CJ36" s="87">
        <f>IF('08 (ind)'!CJ$1="si",100*(('08 (ind)'!CJ34-MIN('08 (ind)'!CJ$6:CJ$37))/(MAX('08 (ind)'!CJ$6:CJ$37)-MIN('08 (ind)'!CJ$6:CJ$37))),ABS(-100+(100*(('08 (ind)'!CJ34-MIN('08 (ind)'!CJ$6:CJ$37))/(MAX('08 (ind)'!CJ$6:CJ$37)-MIN('08 (ind)'!CJ$6:CJ$37))))))*CJ$42</f>
        <v>6.804271441985315</v>
      </c>
      <c r="CK36" s="87">
        <f>IF('08 (ind)'!CK$1="si",100*(('08 (ind)'!CK34-MIN('08 (ind)'!CK$6:CK$37))/(MAX('08 (ind)'!CK$6:CK$37)-MIN('08 (ind)'!CK$6:CK$37))),ABS(-100+(100*(('08 (ind)'!CK34-MIN('08 (ind)'!CK$6:CK$37))/(MAX('08 (ind)'!CK$6:CK$37)-MIN('08 (ind)'!CK$6:CK$37))))))*CK$42</f>
        <v>1.9656378545418094</v>
      </c>
      <c r="CL36" s="87">
        <f>IF('08 (ind)'!CL$1="si",100*(('08 (ind)'!CL34-MIN('08 (ind)'!CL$6:CL$37))/(MAX('08 (ind)'!CL$6:CL$37)-MIN('08 (ind)'!CL$6:CL$37))),ABS(-100+(100*(('08 (ind)'!CL34-MIN('08 (ind)'!CL$6:CL$37))/(MAX('08 (ind)'!CL$6:CL$37)-MIN('08 (ind)'!CL$6:CL$37))))))*CL$42</f>
        <v>5.6422580678628478</v>
      </c>
      <c r="CM36" s="87">
        <f>IF('08 (ind)'!CM$1="si",100*(('08 (ind)'!CM34-MIN('08 (ind)'!CM$6:CM$37))/(MAX('08 (ind)'!CM$6:CM$37)-MIN('08 (ind)'!CM$6:CM$37))),ABS(-100+(100*(('08 (ind)'!CM34-MIN('08 (ind)'!CM$6:CM$37))/(MAX('08 (ind)'!CM$6:CM$37)-MIN('08 (ind)'!CM$6:CM$37))))))*CM$42</f>
        <v>2.3996690895259065</v>
      </c>
    </row>
    <row r="37" spans="1:91">
      <c r="A37" s="18" t="s">
        <v>437</v>
      </c>
      <c r="B37" s="87">
        <f>IF('08 (ind)'!B$1="si",100*(('08 (ind)'!B35-MIN('08 (ind)'!B$6:B$37))/(MAX('08 (ind)'!B$6:B$37)-MIN('08 (ind)'!B$6:B$37))),ABS(-100+(100*(('08 (ind)'!B35-MIN('08 (ind)'!B$6:B$37))/(MAX('08 (ind)'!B$6:B$37)-MIN('08 (ind)'!B$6:B$37))))))</f>
        <v>17.079984883151162</v>
      </c>
      <c r="C37" s="87">
        <f>IF('08 (ind)'!C$1="si",100*(('08 (ind)'!C35-MIN('08 (ind)'!C$6:C$37))/(MAX('08 (ind)'!C$6:C$37)-MIN('08 (ind)'!C$6:C$37))),ABS(-100+(100*(('08 (ind)'!C35-MIN('08 (ind)'!C$6:C$37))/(MAX('08 (ind)'!C$6:C$37)-MIN('08 (ind)'!C$6:C$37))))))</f>
        <v>15.018064382655528</v>
      </c>
      <c r="D37" s="87">
        <f>IF('08 (ind)'!D$1="si",100*(('08 (ind)'!D35-MIN('08 (ind)'!D$6:D$37))/(MAX('08 (ind)'!D$6:D$37)-MIN('08 (ind)'!D$6:D$37))),ABS(-100+(100*(('08 (ind)'!D35-MIN('08 (ind)'!D$6:D$37))/(MAX('08 (ind)'!D$6:D$37)-MIN('08 (ind)'!D$6:D$37))))))*D$42</f>
        <v>12.610642189114184</v>
      </c>
      <c r="E37" s="87">
        <f>IF('08 (ind)'!E$1="si",100*(('08 (ind)'!E35-MIN('08 (ind)'!E$6:E$37))/(MAX('08 (ind)'!E$6:E$37)-MIN('08 (ind)'!E$6:E$37))),ABS(-100+(100*(('08 (ind)'!E35-MIN('08 (ind)'!E$6:E$37))/(MAX('08 (ind)'!E$6:E$37)-MIN('08 (ind)'!E$6:E$37))))))*E$42</f>
        <v>8.2108825647757779</v>
      </c>
      <c r="F37" s="87">
        <f>IF('10 (ind)'!F$1="si",100*(('10 (ind)'!F35-MIN('10 (ind)'!F$6:F$37))/(MAX('10 (ind)'!F$6:F$37)-MIN('10 (ind)'!F$6:F$37))),ABS(-100+(100*(('10 (ind)'!F35-MIN('10 (ind)'!F$6:F$37))/(MAX('10 (ind)'!F$6:F$37)-MIN('10 (ind)'!F$6:F$37))))))*F$42</f>
        <v>10.95890410958904</v>
      </c>
      <c r="G37" s="87">
        <f>IF('10 (ind)'!G$1="si",100*(('10 (ind)'!G35-MIN('10 (ind)'!G$6:G$37))/(MAX('10 (ind)'!G$6:G$37)-MIN('10 (ind)'!G$6:G$37))),ABS(-100+(100*(('10 (ind)'!G35-MIN('10 (ind)'!G$6:G$37))/(MAX('10 (ind)'!G$6:G$37)-MIN('10 (ind)'!G$6:G$37))))))*G$42</f>
        <v>0.7822685788787489</v>
      </c>
      <c r="H37" s="87">
        <f>IF('10 (ind)'!H$1="si",100*(('10 (ind)'!H35-MIN('10 (ind)'!H$6:H$37))/(MAX('10 (ind)'!H$6:H$37)-MIN('10 (ind)'!H$6:H$37))),ABS(-100+(100*(('10 (ind)'!H35-MIN('10 (ind)'!H$6:H$37))/(MAX('10 (ind)'!H$6:H$37)-MIN('10 (ind)'!H$6:H$37))))))*H$42</f>
        <v>5.2366863905325438</v>
      </c>
      <c r="I37" s="87">
        <f>IF('10 (ind)'!I$1="si",100*(('10 (ind)'!I35-MIN('10 (ind)'!I$6:I$37))/(MAX('10 (ind)'!I$6:I$37)-MIN('10 (ind)'!I$6:I$37))),ABS(-100+(100*(('10 (ind)'!I35-MIN('10 (ind)'!I$6:I$37))/(MAX('10 (ind)'!I$6:I$37)-MIN('10 (ind)'!I$6:I$37))))))*I$42</f>
        <v>0</v>
      </c>
      <c r="J37" s="87">
        <f>IF('08 (ind)'!J$1="si",100*(('08 (ind)'!J35-MIN('08 (ind)'!J$6:J$37))/(MAX('08 (ind)'!J$6:J$37)-MIN('08 (ind)'!J$6:J$37))),ABS(-100+(100*(('08 (ind)'!J35-MIN('08 (ind)'!J$6:J$37))/(MAX('08 (ind)'!J$6:J$37)-MIN('08 (ind)'!J$6:J$37))))))*J$42</f>
        <v>0.29740698286811829</v>
      </c>
      <c r="K37" s="87">
        <f>IF('08 (ind)'!K$1="si",100*(('08 (ind)'!K35-MIN('08 (ind)'!K$6:K$37))/(MAX('08 (ind)'!K$6:K$37)-MIN('08 (ind)'!K$6:K$37))),ABS(-100+(100*(('08 (ind)'!K35-MIN('08 (ind)'!K$6:K$37))/(MAX('08 (ind)'!K$6:K$37)-MIN('08 (ind)'!K$6:K$37))))))*K$42</f>
        <v>5.1859999101585972</v>
      </c>
      <c r="L37" s="87">
        <f>IF('08 (ind)'!L$1="si",100*(('08 (ind)'!L35-MIN('08 (ind)'!L$6:L$37))/(MAX('08 (ind)'!L$6:L$37)-MIN('08 (ind)'!L$6:L$37))),ABS(-100+(100*(('08 (ind)'!L35-MIN('08 (ind)'!L$6:L$37))/(MAX('08 (ind)'!L$6:L$37)-MIN('08 (ind)'!L$6:L$37))))))*L$42</f>
        <v>7.4751839256185795</v>
      </c>
      <c r="M37" s="87">
        <f>IF('08 (ind)'!M$1="si",100*(('08 (ind)'!M35-MIN('08 (ind)'!M$6:M$37))/(MAX('08 (ind)'!M$6:M$37)-MIN('08 (ind)'!M$6:M$37))),ABS(-100+(100*(('08 (ind)'!M35-MIN('08 (ind)'!M$6:M$37))/(MAX('08 (ind)'!M$6:M$37)-MIN('08 (ind)'!M$6:M$37))))))*M$42</f>
        <v>0.49391740912885379</v>
      </c>
      <c r="N37" s="87">
        <f>IF('08 (ind)'!N$1="si",100*(('08 (ind)'!N35-MIN('08 (ind)'!N$6:N$37))/(MAX('08 (ind)'!N$6:N$37)-MIN('08 (ind)'!N$6:N$37))),ABS(-100+(100*(('08 (ind)'!N35-MIN('08 (ind)'!N$6:N$37))/(MAX('08 (ind)'!N$6:N$37)-MIN('08 (ind)'!N$6:N$37))))))*N$42</f>
        <v>13.049719431032234</v>
      </c>
      <c r="O37" s="87">
        <f>IF('08 (ind)'!O$1="si",100*(('08 (ind)'!O35-MIN('08 (ind)'!O$6:O$37))/(MAX('08 (ind)'!O$6:O$37)-MIN('08 (ind)'!O$6:O$37))),ABS(-100+(100*(('08 (ind)'!O35-MIN('08 (ind)'!O$6:O$37))/(MAX('08 (ind)'!O$6:O$37)-MIN('08 (ind)'!O$6:O$37))))))*O$42</f>
        <v>2.1346593679814836</v>
      </c>
      <c r="P37" s="87">
        <f>IF('08 (ind)'!P$1="si",100*(('08 (ind)'!P35-MIN('08 (ind)'!P$6:P$37))/(MAX('08 (ind)'!P$6:P$37)-MIN('08 (ind)'!P$6:P$37))),ABS(-100+(100*(('08 (ind)'!P35-MIN('08 (ind)'!P$6:P$37))/(MAX('08 (ind)'!P$6:P$37)-MIN('08 (ind)'!P$6:P$37))))))*P$42</f>
        <v>0.71412586655329069</v>
      </c>
      <c r="Q37" s="87">
        <f>IF('08 (ind)'!Q$1="si",100*(('08 (ind)'!Q35-MIN('08 (ind)'!Q$6:Q$37))/(MAX('08 (ind)'!Q$6:Q$37)-MIN('08 (ind)'!Q$6:Q$37))),ABS(-100+(100*(('08 (ind)'!Q35-MIN('08 (ind)'!Q$6:Q$37))/(MAX('08 (ind)'!Q$6:Q$37)-MIN('08 (ind)'!Q$6:Q$37))))))*Q$42</f>
        <v>0.73918036206361248</v>
      </c>
      <c r="R37" s="87">
        <f>IF('08 (ind)'!R$1="si",100*(('08 (ind)'!R35-MIN('08 (ind)'!R$6:R$37))/(MAX('08 (ind)'!R$6:R$37)-MIN('08 (ind)'!R$6:R$37))),ABS(-100+(100*(('08 (ind)'!R35-MIN('08 (ind)'!R$6:R$37))/(MAX('08 (ind)'!R$6:R$37)-MIN('08 (ind)'!R$6:R$37))))))*R$42</f>
        <v>0.44755782322420506</v>
      </c>
      <c r="S37" s="75">
        <f>ABS(ABS(('08 (ind)'!S35-((MAX('08 (ind)'!S$6:S$37)+MIN('08 (ind)'!S$6:S$37))/2))/(((MAX('08 (ind)'!S$6:S$37)+MIN('08 (ind)'!S$6:S$37))/2)-MAX('08 (ind)'!S$6:S$37))*100)-100)*S$42</f>
        <v>1.0317472748865941</v>
      </c>
      <c r="T37" s="87">
        <f>IF('08 (ind)'!T$1="si",100*(('08 (ind)'!T35-MIN('08 (ind)'!T$6:T$37))/(MAX('08 (ind)'!T$6:T$37)-MIN('08 (ind)'!T$6:T$37))),ABS(-100+(100*(('08 (ind)'!T35-MIN('08 (ind)'!T$6:T$37))/(MAX('08 (ind)'!T$6:T$37)-MIN('08 (ind)'!T$6:T$37))))))*T$42</f>
        <v>3.5029878040399267</v>
      </c>
      <c r="U37" s="87">
        <f>IF('08 (ind)'!U$1="si",100*(('08 (ind)'!U35-MIN('08 (ind)'!U$6:U$37))/(MAX('08 (ind)'!U$6:U$37)-MIN('08 (ind)'!U$6:U$37))),ABS(-100+(100*(('08 (ind)'!U35-MIN('08 (ind)'!U$6:U$37))/(MAX('08 (ind)'!U$6:U$37)-MIN('08 (ind)'!U$6:U$37))))))*U$42</f>
        <v>0</v>
      </c>
      <c r="V37" s="87">
        <f>IF('08 (ind)'!V$1="si",100*(('08 (ind)'!V35-MIN('08 (ind)'!V$6:V$37))/(MAX('08 (ind)'!V$6:V$37)-MIN('08 (ind)'!V$6:V$37))),ABS(-100+(100*(('08 (ind)'!V35-MIN('08 (ind)'!V$6:V$37))/(MAX('08 (ind)'!V$6:V$37)-MIN('08 (ind)'!V$6:V$37))))))*V$42</f>
        <v>0</v>
      </c>
      <c r="W37" s="87">
        <f>IF('08 (ind)'!W$1="si",100*(('08 (ind)'!W35-MIN('08 (ind)'!W$6:W$37))/(MAX('08 (ind)'!W$6:W$37)-MIN('08 (ind)'!W$6:W$37))),ABS(-100+(100*(('08 (ind)'!W35-MIN('08 (ind)'!W$6:W$37))/(MAX('08 (ind)'!W$6:W$37)-MIN('08 (ind)'!W$6:W$37))))))*W$42</f>
        <v>4.717018548566303</v>
      </c>
      <c r="X37" s="87">
        <f>IF('08 (ind)'!X$1="si",100*(('08 (ind)'!X35-MIN('08 (ind)'!X$6:X$37))/(MAX('08 (ind)'!X$6:X$37)-MIN('08 (ind)'!X$6:X$37))),ABS(-100+(100*(('08 (ind)'!X35-MIN('08 (ind)'!X$6:X$37))/(MAX('08 (ind)'!X$6:X$37)-MIN('08 (ind)'!X$6:X$37))))))*X$42</f>
        <v>3.3971495682421224</v>
      </c>
      <c r="Y37" s="87">
        <f>IF('08 (ind)'!Y$1="si",100*(('08 (ind)'!Y35-MIN('08 (ind)'!Y$6:Y$37))/(MAX('08 (ind)'!Y$6:Y$37)-MIN('08 (ind)'!Y$6:Y$37))),ABS(-100+(100*(('08 (ind)'!Y35-MIN('08 (ind)'!Y$6:Y$37))/(MAX('08 (ind)'!Y$6:Y$37)-MIN('08 (ind)'!Y$6:Y$37))))))*Y$42</f>
        <v>2.9737349842615712</v>
      </c>
      <c r="Z37" s="87">
        <f>IF('08 (ind)'!Z$1="si",100*(('08 (ind)'!Z35-MIN('08 (ind)'!Z$6:Z$37))/(MAX('08 (ind)'!Z$6:Z$37)-MIN('08 (ind)'!Z$6:Z$37))),ABS(-100+(100*(('08 (ind)'!Z35-MIN('08 (ind)'!Z$6:Z$37))/(MAX('08 (ind)'!Z$6:Z$37)-MIN('08 (ind)'!Z$6:Z$37))))))*Z$42</f>
        <v>3.8423446894806852</v>
      </c>
      <c r="AA37" s="87">
        <f>IF('08 (ind)'!AA$1="si",100*(('08 (ind)'!AA35-MIN('08 (ind)'!AA$6:AA$37))/(MAX('08 (ind)'!AA$6:AA$37)-MIN('08 (ind)'!AA$6:AA$37))),ABS(-100+(100*(('08 (ind)'!AA35-MIN('08 (ind)'!AA$6:AA$37))/(MAX('08 (ind)'!AA$6:AA$37)-MIN('08 (ind)'!AA$6:AA$37))))))*AA$42</f>
        <v>2.6181582400084622</v>
      </c>
      <c r="AB37" s="87">
        <f>IF('08 (ind)'!AB$1="si",100*(('08 (ind)'!AB35-MIN('08 (ind)'!AB$6:AB$37))/(MAX('08 (ind)'!AB$6:AB$37)-MIN('08 (ind)'!AB$6:AB$37))),ABS(-100+(100*(('08 (ind)'!AB35-MIN('08 (ind)'!AB$6:AB$37))/(MAX('08 (ind)'!AB$6:AB$37)-MIN('08 (ind)'!AB$6:AB$37))))))*AB$42</f>
        <v>2.1975943727279277</v>
      </c>
      <c r="AC37" s="87">
        <f>IF('08 (ind)'!AC$1="si",100*(('08 (ind)'!AC35-MIN('08 (ind)'!AC$6:AC$37))/(MAX('08 (ind)'!AC$6:AC$37)-MIN('08 (ind)'!AC$6:AC$37))),ABS(-100+(100*(('08 (ind)'!AC35-MIN('08 (ind)'!AC$6:AC$37))/(MAX('08 (ind)'!AC$6:AC$37)-MIN('08 (ind)'!AC$6:AC$37))))))*AC$42</f>
        <v>4.1645597299762169</v>
      </c>
      <c r="AD37" s="87">
        <f>IF('08 (ind)'!AD$1="si",100*(('08 (ind)'!AD35-MIN('08 (ind)'!AD$6:AD$37))/(MAX('08 (ind)'!AD$6:AD$37)-MIN('08 (ind)'!AD$6:AD$37))),ABS(-100+(100*(('08 (ind)'!AD35-MIN('08 (ind)'!AD$6:AD$37))/(MAX('08 (ind)'!AD$6:AD$37)-MIN('08 (ind)'!AD$6:AD$37))))))*AD$42</f>
        <v>2.2658103219456271</v>
      </c>
      <c r="AE37" s="87">
        <f>IF('08 (ind)'!AE$1="si",100*(('08 (ind)'!AE35-MIN('08 (ind)'!AE$6:AE$37))/(MAX('08 (ind)'!AE$6:AE$37)-MIN('08 (ind)'!AE$6:AE$37))),ABS(-100+(100*(('08 (ind)'!AE35-MIN('08 (ind)'!AE$6:AE$37))/(MAX('08 (ind)'!AE$6:AE$37)-MIN('08 (ind)'!AE$6:AE$37))))))*AE$42</f>
        <v>1.6042375565272617</v>
      </c>
      <c r="AF37" s="87">
        <f>IF('08 (ind)'!AF$1="si",100*(('08 (ind)'!AF35-MIN('08 (ind)'!AF$6:AF$37))/(MAX('08 (ind)'!AF$6:AF$37)-MIN('08 (ind)'!AF$6:AF$37))),ABS(-100+(100*(('08 (ind)'!AF35-MIN('08 (ind)'!AF$6:AF$37))/(MAX('08 (ind)'!AF$6:AF$37)-MIN('08 (ind)'!AF$6:AF$37))))))*AF$42</f>
        <v>3.9988560155008073</v>
      </c>
      <c r="AG37" s="87">
        <f>IF('08 (ind)'!AG$1="si",100*(('08 (ind)'!AG35-MIN('08 (ind)'!AG$6:AG$37))/(MAX('08 (ind)'!AG$6:AG$37)-MIN('08 (ind)'!AG$6:AG$37))),ABS(-100+(100*(('08 (ind)'!AG35-MIN('08 (ind)'!AG$6:AG$37))/(MAX('08 (ind)'!AG$6:AG$37)-MIN('08 (ind)'!AG$6:AG$37))))))*AG$42</f>
        <v>1.4336451165994597</v>
      </c>
      <c r="AH37" s="87">
        <f>IF('08 (ind)'!AH$1="si",100*(('08 (ind)'!AH35-MIN('08 (ind)'!AH$6:AH$37))/(MAX('08 (ind)'!AH$6:AH$37)-MIN('08 (ind)'!AH$6:AH$37))),ABS(-100+(100*(('08 (ind)'!AH35-MIN('08 (ind)'!AH$6:AH$37))/(MAX('08 (ind)'!AH$6:AH$37)-MIN('08 (ind)'!AH$6:AH$37))))))*AH$42</f>
        <v>5.0412452650174364</v>
      </c>
      <c r="AI37" s="87">
        <f>IF('08 (ind)'!AI$1="si",100*(('08 (ind)'!AI35-MIN('08 (ind)'!AI$6:AI$37))/(MAX('08 (ind)'!AI$6:AI$37)-MIN('08 (ind)'!AI$6:AI$37))),ABS(-100+(100*(('08 (ind)'!AI35-MIN('08 (ind)'!AI$6:AI$37))/(MAX('08 (ind)'!AI$6:AI$37)-MIN('08 (ind)'!AI$6:AI$37))))))*AI$42</f>
        <v>0.30274598158732319</v>
      </c>
      <c r="AJ37" s="87">
        <f>IF('08 (ind)'!AJ$1="si",100*(('08 (ind)'!AJ35-MIN('08 (ind)'!AJ$6:AJ$37))/(MAX('08 (ind)'!AJ$6:AJ$37)-MIN('08 (ind)'!AJ$6:AJ$37))),ABS(-100+(100*(('08 (ind)'!AJ35-MIN('08 (ind)'!AJ$6:AJ$37))/(MAX('08 (ind)'!AJ$6:AJ$37)-MIN('08 (ind)'!AJ$6:AJ$37))))))*AJ$42</f>
        <v>6.1873921516842936</v>
      </c>
      <c r="AK37" s="87">
        <f>IF('08 (ind)'!AK$1="si",100*(('08 (ind)'!AK35-MIN('08 (ind)'!AK$6:AK$37))/(MAX('08 (ind)'!AK$6:AK$37)-MIN('08 (ind)'!AK$6:AK$37))),ABS(-100+(100*(('08 (ind)'!AK35-MIN('08 (ind)'!AK$6:AK$37))/(MAX('08 (ind)'!AK$6:AK$37)-MIN('08 (ind)'!AK$6:AK$37))))))*AK$42</f>
        <v>0.10708708208714848</v>
      </c>
      <c r="AL37" s="87">
        <f>IF('08 (ind)'!AL$1="si",100*(('08 (ind)'!AL35-MIN('08 (ind)'!AL$6:AL$37))/(MAX('08 (ind)'!AL$6:AL$37)-MIN('08 (ind)'!AL$6:AL$37))),ABS(-100+(100*(('08 (ind)'!AL35-MIN('08 (ind)'!AL$6:AL$37))/(MAX('08 (ind)'!AL$6:AL$37)-MIN('08 (ind)'!AL$6:AL$37))))))*AL$42</f>
        <v>10.911558298256766</v>
      </c>
      <c r="AM37" s="87">
        <f>IF('08 (ind)'!AM$1="si",100*(('08 (ind)'!AM35-MIN('08 (ind)'!AM$6:AM$37))/(MAX('08 (ind)'!AM$6:AM$37)-MIN('08 (ind)'!AM$6:AM$37))),ABS(-100+(100*(('08 (ind)'!AM35-MIN('08 (ind)'!AM$6:AM$37))/(MAX('08 (ind)'!AM$6:AM$37)-MIN('08 (ind)'!AM$6:AM$37))))))*AM$42</f>
        <v>3.1857591396347238</v>
      </c>
      <c r="AN37" s="87">
        <f>IF('08 (ind)'!AN$1="si",100*(('08 (ind)'!AN35-MIN('08 (ind)'!AN$6:AN$37))/(MAX('08 (ind)'!AN$6:AN$37)-MIN('08 (ind)'!AN$6:AN$37))),ABS(-100+(100*(('08 (ind)'!AN35-MIN('08 (ind)'!AN$6:AN$37))/(MAX('08 (ind)'!AN$6:AN$37)-MIN('08 (ind)'!AN$6:AN$37))))))*AN$42</f>
        <v>7.4947547274897923</v>
      </c>
      <c r="AO37" s="87">
        <f>IF('08 (ind)'!AO$1="si",100*(('08 (ind)'!AO35-MIN('08 (ind)'!AO$6:AO$37))/(MAX('08 (ind)'!AO$6:AO$37)-MIN('08 (ind)'!AO$6:AO$37))),ABS(-100+(100*(('08 (ind)'!AO35-MIN('08 (ind)'!AO$6:AO$37))/(MAX('08 (ind)'!AO$6:AO$37)-MIN('08 (ind)'!AO$6:AO$37))))))*AO$42</f>
        <v>8.1904593927894247</v>
      </c>
      <c r="AP37" s="87">
        <f>IF('08 (ind)'!AP$1="si",100*(('08 (ind)'!AP35-MIN('08 (ind)'!AP$6:AP$37))/(MAX('08 (ind)'!AP$6:AP$37)-MIN('08 (ind)'!AP$6:AP$37))),ABS(-100+(100*(('08 (ind)'!AP35-MIN('08 (ind)'!AP$6:AP$37))/(MAX('08 (ind)'!AP$6:AP$37)-MIN('08 (ind)'!AP$6:AP$37))))))*AP$42</f>
        <v>9.7609780500006096</v>
      </c>
      <c r="AQ37" s="87">
        <f>IF('08 (ind)'!AQ$1="si",100*(('08 (ind)'!AQ35-MIN('08 (ind)'!AQ$6:AQ$37))/(MAX('08 (ind)'!AQ$6:AQ$37)-MIN('08 (ind)'!AQ$6:AQ$37))),ABS(-100+(100*(('08 (ind)'!AQ35-MIN('08 (ind)'!AQ$6:AQ$37))/(MAX('08 (ind)'!AQ$6:AQ$37)-MIN('08 (ind)'!AQ$6:AQ$37))))))*AQ$42</f>
        <v>0.8421707661526765</v>
      </c>
      <c r="AR37" s="87">
        <f>IF('08 (ind)'!AR$1="si",100*(('08 (ind)'!AR35-MIN('08 (ind)'!AR$6:AR$37))/(MAX('08 (ind)'!AR$6:AR$37)-MIN('08 (ind)'!AR$6:AR$37))),ABS(-100+(100*(('08 (ind)'!AR35-MIN('08 (ind)'!AR$6:AR$37))/(MAX('08 (ind)'!AR$6:AR$37)-MIN('08 (ind)'!AR$6:AR$37))))))*AR$42</f>
        <v>2.979837577121466</v>
      </c>
      <c r="AS37" s="87">
        <f>IF('08 (ind)'!AS$1="si",100*(('08 (ind)'!AS35-MIN('08 (ind)'!AS$6:AS$37))/(MAX('08 (ind)'!AS$6:AS$37)-MIN('08 (ind)'!AS$6:AS$37))),ABS(-100+(100*(('08 (ind)'!AS35-MIN('08 (ind)'!AS$6:AS$37))/(MAX('08 (ind)'!AS$6:AS$37)-MIN('08 (ind)'!AS$6:AS$37))))))*AS$42</f>
        <v>0.88844422211105545</v>
      </c>
      <c r="AT37" s="87">
        <f>IF('08 (ind)'!AT$1="si",100*(('08 (ind)'!AT35-MIN('08 (ind)'!AT$6:AT$37))/(MAX('08 (ind)'!AT$6:AT$37)-MIN('08 (ind)'!AT$6:AT$37))),ABS(-100+(100*(('08 (ind)'!AT35-MIN('08 (ind)'!AT$6:AT$37))/(MAX('08 (ind)'!AT$6:AT$37)-MIN('08 (ind)'!AT$6:AT$37))))))*AT$42</f>
        <v>0</v>
      </c>
      <c r="AU37" s="87">
        <f>IF('08 (ind)'!AU$1="si",100*(('08 (ind)'!AU35-MIN('08 (ind)'!AU$6:AU$37))/(MAX('08 (ind)'!AU$6:AU$37)-MIN('08 (ind)'!AU$6:AU$37))),ABS(-100+(100*(('08 (ind)'!AU35-MIN('08 (ind)'!AU$6:AU$37))/(MAX('08 (ind)'!AU$6:AU$37)-MIN('08 (ind)'!AU$6:AU$37))))))*AU$42</f>
        <v>17.214532871972317</v>
      </c>
      <c r="AV37" s="87">
        <f>IF('08 (ind)'!AV$1="si",100*(('08 (ind)'!AV35-MIN('08 (ind)'!AV$6:AV$37))/(MAX('08 (ind)'!AV$6:AV$37)-MIN('08 (ind)'!AV$6:AV$37))),ABS(-100+(100*(('08 (ind)'!AV35-MIN('08 (ind)'!AV$6:AV$37))/(MAX('08 (ind)'!AV$6:AV$37)-MIN('08 (ind)'!AV$6:AV$37))))))*AV$42</f>
        <v>24.090121317157713</v>
      </c>
      <c r="AW37" s="87">
        <f>IF('08 (ind)'!AW$1="si",100*(('08 (ind)'!AW35-MIN('08 (ind)'!AW$6:AW$37))/(MAX('08 (ind)'!AW$6:AW$37)-MIN('08 (ind)'!AW$6:AW$37))),ABS(-100+(100*(('08 (ind)'!AW35-MIN('08 (ind)'!AW$6:AW$37))/(MAX('08 (ind)'!AW$6:AW$37)-MIN('08 (ind)'!AW$6:AW$37))))))*AW$42</f>
        <v>2.401210005638907</v>
      </c>
      <c r="AX37" s="87">
        <f>IF('08 (ind)'!AX$1="si",100*(('08 (ind)'!AX35-MIN('08 (ind)'!AX$6:AX$37))/(MAX('08 (ind)'!AX$6:AX$37)-MIN('08 (ind)'!AX$6:AX$37))),ABS(-100+(100*(('08 (ind)'!AX35-MIN('08 (ind)'!AX$6:AX$37))/(MAX('08 (ind)'!AX$6:AX$37)-MIN('08 (ind)'!AX$6:AX$37))))))*AX$42</f>
        <v>2.7069025391296884</v>
      </c>
      <c r="AY37" s="87">
        <f>IF('08 (ind)'!AY$1="si",100*(('08 (ind)'!AY35-MIN('08 (ind)'!AY$6:AY$37))/(MAX('08 (ind)'!AY$6:AY$37)-MIN('08 (ind)'!AY$6:AY$37))),ABS(-100+(100*(('08 (ind)'!AY35-MIN('08 (ind)'!AY$6:AY$37))/(MAX('08 (ind)'!AY$6:AY$37)-MIN('08 (ind)'!AY$6:AY$37))))))*AY$42</f>
        <v>5.8969684832759626</v>
      </c>
      <c r="AZ37" s="87">
        <f>IF('08 (ind)'!AZ$1="si",100*(('08 (ind)'!AZ35-MIN('08 (ind)'!AZ$6:AZ$37))/(MAX('08 (ind)'!AZ$6:AZ$37)-MIN('08 (ind)'!AZ$6:AZ$37))),ABS(-100+(100*(('08 (ind)'!AZ35-MIN('08 (ind)'!AZ$6:AZ$37))/(MAX('08 (ind)'!AZ$6:AZ$37)-MIN('08 (ind)'!AZ$6:AZ$37))))))*AZ$42</f>
        <v>1.9307326976585568</v>
      </c>
      <c r="BA37" s="87">
        <f>IF('08 (ind)'!BA$1="si",100*(('08 (ind)'!BA35-MIN('08 (ind)'!BA$6:BA$37))/(MAX('08 (ind)'!BA$6:BA$37)-MIN('08 (ind)'!BA$6:BA$37))),ABS(-100+(100*(('08 (ind)'!BA35-MIN('08 (ind)'!BA$6:BA$37))/(MAX('08 (ind)'!BA$6:BA$37)-MIN('08 (ind)'!BA$6:BA$37))))))*BA$42</f>
        <v>0.35147652974189103</v>
      </c>
      <c r="BB37" s="87">
        <f>IF('08 (ind)'!BB$1="si",100*(('08 (ind)'!BB35-MIN('08 (ind)'!BB$6:BB$37))/(MAX('08 (ind)'!BB$6:BB$37)-MIN('08 (ind)'!BB$6:BB$37))),ABS(-100+(100*(('08 (ind)'!BB35-MIN('08 (ind)'!BB$6:BB$37))/(MAX('08 (ind)'!BB$6:BB$37)-MIN('08 (ind)'!BB$6:BB$37))))))*BB$42</f>
        <v>8.6504301681474463</v>
      </c>
      <c r="BC37" s="87">
        <f>IF('08 (ind)'!BC$1="si",100*(('08 (ind)'!BC35-MIN('08 (ind)'!BC$6:BC$37))/(MAX('08 (ind)'!BC$6:BC$37)-MIN('08 (ind)'!BC$6:BC$37))),ABS(-100+(100*(('08 (ind)'!BC35-MIN('08 (ind)'!BC$6:BC$37))/(MAX('08 (ind)'!BC$6:BC$37)-MIN('08 (ind)'!BC$6:BC$37))))))*BC$42</f>
        <v>1.1735364115828912</v>
      </c>
      <c r="BD37" s="87">
        <f>IF('08 (ind)'!BD$1="si",100*(('08 (ind)'!BD35-MIN('08 (ind)'!BD$6:BD$37))/(MAX('08 (ind)'!BD$6:BD$37)-MIN('08 (ind)'!BD$6:BD$37))),ABS(-100+(100*(('08 (ind)'!BD35-MIN('08 (ind)'!BD$6:BD$37))/(MAX('08 (ind)'!BD$6:BD$37)-MIN('08 (ind)'!BD$6:BD$37))))))*BD$42</f>
        <v>8.8269044046252958</v>
      </c>
      <c r="BE37" s="87">
        <f>IF('08 (ind)'!BE$1="si",100*(('08 (ind)'!BE35-MIN('08 (ind)'!BE$6:BE$37))/(MAX('08 (ind)'!BE$6:BE$37)-MIN('08 (ind)'!BE$6:BE$37))),ABS(-100+(100*(('08 (ind)'!BE35-MIN('08 (ind)'!BE$6:BE$37))/(MAX('08 (ind)'!BE$6:BE$37)-MIN('08 (ind)'!BE$6:BE$37))))))*BE$42</f>
        <v>1.4485610875152837</v>
      </c>
      <c r="BF37" s="87">
        <f>IF('08 (ind)'!BF$1="si",100*(('08 (ind)'!BF35-MIN('08 (ind)'!BF$6:BF$37))/(MAX('08 (ind)'!BF$6:BF$37)-MIN('08 (ind)'!BF$6:BF$37))),ABS(-100+(100*(('08 (ind)'!BF35-MIN('08 (ind)'!BF$6:BF$37))/(MAX('08 (ind)'!BF$6:BF$37)-MIN('08 (ind)'!BF$6:BF$37))))))*BF$42</f>
        <v>2.7999450199139857</v>
      </c>
      <c r="BG37" s="87">
        <f>IF('08 (ind)'!BG$1="si",100*(('08 (ind)'!BG35-MIN('08 (ind)'!BG$6:BG$37))/(MAX('08 (ind)'!BG$6:BG$37)-MIN('08 (ind)'!BG$6:BG$37))),ABS(-100+(100*(('08 (ind)'!BG35-MIN('08 (ind)'!BG$6:BG$37))/(MAX('08 (ind)'!BG$6:BG$37)-MIN('08 (ind)'!BG$6:BG$37))))))*BG$42</f>
        <v>1.9781330723783683</v>
      </c>
      <c r="BH37" s="87">
        <f>IF('08 (ind)'!BH$1="si",100*(('08 (ind)'!BH35-MIN('08 (ind)'!BH$6:BH$37))/(MAX('08 (ind)'!BH$6:BH$37)-MIN('08 (ind)'!BH$6:BH$37))),ABS(-100+(100*(('08 (ind)'!BH35-MIN('08 (ind)'!BH$6:BH$37))/(MAX('08 (ind)'!BH$6:BH$37)-MIN('08 (ind)'!BH$6:BH$37))))))*BH$42</f>
        <v>1.5235906177796616</v>
      </c>
      <c r="BI37" s="87">
        <f>IF('08 (ind)'!BI$1="si",100*(('08 (ind)'!BI35-MIN('08 (ind)'!BI$6:BI$37))/(MAX('08 (ind)'!BI$6:BI$37)-MIN('08 (ind)'!BI$6:BI$37))),ABS(-100+(100*(('08 (ind)'!BI35-MIN('08 (ind)'!BI$6:BI$37))/(MAX('08 (ind)'!BI$6:BI$37)-MIN('08 (ind)'!BI$6:BI$37))))))*BI$42</f>
        <v>5.8787183334804478</v>
      </c>
      <c r="BJ37" s="87">
        <f>IF('08 (ind)'!BJ$1="si",100*(('08 (ind)'!BJ35-MIN('08 (ind)'!BJ$6:BJ$37))/(MAX('08 (ind)'!BJ$6:BJ$37)-MIN('08 (ind)'!BJ$6:BJ$37))),ABS(-100+(100*(('08 (ind)'!BJ35-MIN('08 (ind)'!BJ$6:BJ$37))/(MAX('08 (ind)'!BJ$6:BJ$37)-MIN('08 (ind)'!BJ$6:BJ$37))))))*BJ$42</f>
        <v>5.3390798260843395</v>
      </c>
      <c r="BK37" s="87">
        <f>IF('08 (ind)'!BK$1="si",100*(('08 (ind)'!BK35-MIN('08 (ind)'!BK$6:BK$37))/(MAX('08 (ind)'!BK$6:BK$37)-MIN('08 (ind)'!BK$6:BK$37))),ABS(-100+(100*(('08 (ind)'!BK35-MIN('08 (ind)'!BK$6:BK$37))/(MAX('08 (ind)'!BK$6:BK$37)-MIN('08 (ind)'!BK$6:BK$37))))))*BK$42</f>
        <v>0.3827933459448597</v>
      </c>
      <c r="BL37" s="87">
        <f>IF('08 (ind)'!BL$1="si",100*(('08 (ind)'!BL35-MIN('08 (ind)'!BL$6:BL$37))/(MAX('08 (ind)'!BL$6:BL$37)-MIN('08 (ind)'!BL$6:BL$37))),ABS(-100+(100*(('08 (ind)'!BL35-MIN('08 (ind)'!BL$6:BL$37))/(MAX('08 (ind)'!BL$6:BL$37)-MIN('08 (ind)'!BL$6:BL$37))))))*BL$42</f>
        <v>1.3464769430784351</v>
      </c>
      <c r="BM37" s="87">
        <f>IF('08 (ind)'!BM$1="si",100*(('08 (ind)'!BM35-MIN('08 (ind)'!BM$6:BM$37))/(MAX('08 (ind)'!BM$6:BM$37)-MIN('08 (ind)'!BM$6:BM$37))),ABS(-100+(100*(('08 (ind)'!BM35-MIN('08 (ind)'!BM$6:BM$37))/(MAX('08 (ind)'!BM$6:BM$37)-MIN('08 (ind)'!BM$6:BM$37))))))*BM$42</f>
        <v>0.85399679539508233</v>
      </c>
      <c r="BN37" s="87">
        <f>IF('08 (ind)'!BN$1="si",100*(('08 (ind)'!BN35-MIN('08 (ind)'!BN$6:BN$37))/(MAX('08 (ind)'!BN$6:BN$37)-MIN('08 (ind)'!BN$6:BN$37))),ABS(-100+(100*(('08 (ind)'!BN35-MIN('08 (ind)'!BN$6:BN$37))/(MAX('08 (ind)'!BN$6:BN$37)-MIN('08 (ind)'!BN$6:BN$37))))))*BN$42</f>
        <v>2.1720977380113085</v>
      </c>
      <c r="BO37" s="87">
        <f>IF('08 (ind)'!BO$1="si",100*(('08 (ind)'!BO35-MIN('08 (ind)'!BO$6:BO$37))/(MAX('08 (ind)'!BO$6:BO$37)-MIN('08 (ind)'!BO$6:BO$37))),ABS(-100+(100*(('08 (ind)'!BO35-MIN('08 (ind)'!BO$6:BO$37))/(MAX('08 (ind)'!BO$6:BO$37)-MIN('08 (ind)'!BO$6:BO$37))))))*BO$42</f>
        <v>0.31459231797756421</v>
      </c>
      <c r="BP37" s="87">
        <f>IF('08 (ind)'!BP$1="si",100*(('08 (ind)'!BP35-MIN('08 (ind)'!BP$6:BP$37))/(MAX('08 (ind)'!BP$6:BP$37)-MIN('08 (ind)'!BP$6:BP$37))),ABS(-100+(100*(('08 (ind)'!BP35-MIN('08 (ind)'!BP$6:BP$37))/(MAX('08 (ind)'!BP$6:BP$37)-MIN('08 (ind)'!BP$6:BP$37))))))*BP$42</f>
        <v>0.46750061911382917</v>
      </c>
      <c r="BQ37" s="87">
        <f>IF('08 (ind)'!BQ$1="si",100*(('08 (ind)'!BQ35-MIN('08 (ind)'!BQ$6:BQ$37))/(MAX('08 (ind)'!BQ$6:BQ$37)-MIN('08 (ind)'!BQ$6:BQ$37))),ABS(-100+(100*(('08 (ind)'!BQ35-MIN('08 (ind)'!BQ$6:BQ$37))/(MAX('08 (ind)'!BQ$6:BQ$37)-MIN('08 (ind)'!BQ$6:BQ$37))))))*BQ$42</f>
        <v>1.5991534612500753</v>
      </c>
      <c r="BR37" s="87">
        <f>IF('08 (ind)'!BR$1="si",100*(('08 (ind)'!BR35-MIN('08 (ind)'!BR$6:BR$37))/(MAX('08 (ind)'!BR$6:BR$37)-MIN('08 (ind)'!BR$6:BR$37))),ABS(-100+(100*(('08 (ind)'!BR35-MIN('08 (ind)'!BR$6:BR$37))/(MAX('08 (ind)'!BR$6:BR$37)-MIN('08 (ind)'!BR$6:BR$37))))))*BR$42</f>
        <v>0.57544860663156994</v>
      </c>
      <c r="BS37" s="87">
        <f>IF('08 (ind)'!BS$1="si",100*(('08 (ind)'!BS35-MIN('08 (ind)'!BS$6:BS$37))/(MAX('08 (ind)'!BS$6:BS$37)-MIN('08 (ind)'!BS$6:BS$37))),ABS(-100+(100*(('08 (ind)'!BS35-MIN('08 (ind)'!BS$6:BS$37))/(MAX('08 (ind)'!BS$6:BS$37)-MIN('08 (ind)'!BS$6:BS$37))))))*BS$42</f>
        <v>9.1751501368663622</v>
      </c>
      <c r="BT37" s="75">
        <f>IF('08 (ind)'!BT$1="si",100*(('08 (ind)'!BT35-MIN('08 (ind)'!BT$6:BT$37))/(MAX('08 (ind)'!BT$6:BT$37)-MIN('08 (ind)'!BT$6:BT$37))),ABS(-100+(100*(('08 (ind)'!BT35-MIN('08 (ind)'!BT$6:BT$37))/(MAX('08 (ind)'!BR$6:BR$37)-MIN('08 (ind)'!BT$6:BT$37))))))*BT$42</f>
        <v>4.9800466347878762</v>
      </c>
      <c r="BU37" s="87">
        <f>IF('08 (ind)'!BU$1="si",100*(('08 (ind)'!BU35-MIN('08 (ind)'!BU$6:BU$37))/(MAX('08 (ind)'!BU$6:BU$37)-MIN('08 (ind)'!BU$6:BU$37))),ABS(-100+(100*(('08 (ind)'!BU35-MIN('08 (ind)'!BU$6:BU$37))/(MAX('08 (ind)'!BU$6:BU$37)-MIN('08 (ind)'!BU$6:BU$37))))))*BU$42</f>
        <v>9.481258804463522</v>
      </c>
      <c r="BV37" s="87">
        <f>IF('08 (ind)'!BV$1="si",100*(('08 (ind)'!BV35-MIN('08 (ind)'!BV$6:BV$37))/(MAX('08 (ind)'!BV$6:BV$37)-MIN('08 (ind)'!BV$6:BV$37))),ABS(-100+(100*(('08 (ind)'!BV35-MIN('08 (ind)'!BV$6:BV$37))/(MAX('08 (ind)'!BV$6:BV$37)-MIN('08 (ind)'!BV$6:BV$37))))))*BV$42</f>
        <v>2.5902863064744568</v>
      </c>
      <c r="BW37" s="87">
        <f>IF('08 (ind)'!BW$1="si",100*(('08 (ind)'!BW35-MIN('08 (ind)'!BW$6:BW$37))/(MAX('08 (ind)'!BW$6:BW$37)-MIN('08 (ind)'!BW$6:BW$37))),ABS(-100+(100*(('08 (ind)'!BW35-MIN('08 (ind)'!BW$6:BW$37))/(MAX('08 (ind)'!BW$6:BW$37)-MIN('08 (ind)'!BW$6:BW$37))))))*BW$42</f>
        <v>3.2976702935614166</v>
      </c>
      <c r="BX37" s="87">
        <f>IF('08 (ind)'!BX$1="si",100*(('08 (ind)'!BX35-MIN('08 (ind)'!BX$6:BX$37))/(MAX('08 (ind)'!BX$6:BX$37)-MIN('08 (ind)'!BX$6:BX$37))),ABS(-100+(100*(('08 (ind)'!BX35-MIN('08 (ind)'!BX$6:BX$37))/(MAX('08 (ind)'!BX$6:BX$37)-MIN('08 (ind)'!BX$6:BX$37))))))*BX$42</f>
        <v>4.5817608276736346</v>
      </c>
      <c r="BY37" s="87">
        <f>IF('08 (ind)'!BY$1="si",100*(('08 (ind)'!BY35-MIN('08 (ind)'!BY$6:BY$37))/(MAX('08 (ind)'!BY$6:BY$37)-MIN('08 (ind)'!BY$6:BY$37))),ABS(-100+(100*(('08 (ind)'!BY35-MIN('08 (ind)'!BY$6:BY$37))/(MAX('08 (ind)'!BY$6:BY$37)-MIN('08 (ind)'!BY$6:BY$37))))))*BY$42</f>
        <v>0.93045003698401973</v>
      </c>
      <c r="BZ37" s="87">
        <f>IF('08 (ind)'!BZ$1="si",100*(('08 (ind)'!BZ35-MIN('08 (ind)'!BZ$6:BZ$37))/(MAX('08 (ind)'!BZ$6:BZ$37)-MIN('08 (ind)'!BZ$6:BZ$37))),ABS(-100+(100*(('08 (ind)'!BZ35-MIN('08 (ind)'!BZ$6:BZ$37))/(MAX('08 (ind)'!BZ$6:BZ$37)-MIN('08 (ind)'!BZ$6:BZ$37))))))*BZ$42</f>
        <v>13.982419000329593</v>
      </c>
      <c r="CA37" s="87">
        <f>IF('08 (ind)'!CA$1="si",100*(('08 (ind)'!CA35-MIN('08 (ind)'!CA$6:CA$37))/(MAX('08 (ind)'!CA$6:CA$37)-MIN('08 (ind)'!CA$6:CA$37))),ABS(-100+(100*(('08 (ind)'!CA35-MIN('08 (ind)'!CA$6:CA$37))/(MAX('08 (ind)'!CA$6:CA$37)-MIN('08 (ind)'!CA$6:CA$37))))))*CA$42</f>
        <v>0</v>
      </c>
      <c r="CB37" s="87">
        <f>IF('08 (ind)'!CB$1="si",100*(('08 (ind)'!CB35-MIN('08 (ind)'!CB$6:CB$37))/(MAX('08 (ind)'!CB$6:CB$37)-MIN('08 (ind)'!CB$6:CB$37))),ABS(-100+(100*(('08 (ind)'!CB35-MIN('08 (ind)'!CB$6:CB$37))/(MAX('08 (ind)'!CB$6:CB$37)-MIN('08 (ind)'!CB$6:CB$37))))))*CB$42</f>
        <v>3.2190249975567573</v>
      </c>
      <c r="CC37" s="87">
        <f>IF('08 (ind)'!CC$1="si",100*(('08 (ind)'!CC35-MIN('08 (ind)'!CC$6:CC$37))/(MAX('08 (ind)'!CC$6:CC$37)-MIN('08 (ind)'!CC$6:CC$37))),ABS(-100+(100*(('08 (ind)'!CC35-MIN('08 (ind)'!CC$6:CC$37))/(MAX('08 (ind)'!CC$6:CC$37)-MIN('08 (ind)'!CC$6:CC$37))))))*CC$42</f>
        <v>6.4988459454735823</v>
      </c>
      <c r="CD37" s="87">
        <f>IF('08 (ind)'!CD$1="si",100*(('08 (ind)'!CD35-MIN('08 (ind)'!CD$6:CD$37))/(MAX('08 (ind)'!CD$6:CD$37)-MIN('08 (ind)'!CD$6:CD$37))),ABS(-100+(100*(('08 (ind)'!CD35-MIN('08 (ind)'!CD$6:CD$37))/(MAX('08 (ind)'!CD$6:CD$37)-MIN('08 (ind)'!CD$6:CD$37))))))*CD$42</f>
        <v>0.10822254458925529</v>
      </c>
      <c r="CE37" s="87">
        <f>IF('08 (ind)'!CE$1="si",100*(('08 (ind)'!CE35-MIN('08 (ind)'!CE$6:CE$37))/(MAX('08 (ind)'!CE$6:CE$37)-MIN('08 (ind)'!CE$6:CE$37))),ABS(-100+(100*(('08 (ind)'!CE35-MIN('08 (ind)'!CE$6:CE$37))/(MAX('08 (ind)'!CE$6:CE$37)-MIN('08 (ind)'!CE$6:CE$37))))))*CE$42</f>
        <v>0.90568065098927197</v>
      </c>
      <c r="CF37" s="87">
        <f>IF('08 (ind)'!CF$1="si",100*(('08 (ind)'!CF35-MIN('08 (ind)'!CF$6:CF$37))/(MAX('08 (ind)'!CF$6:CF$37)-MIN('08 (ind)'!CF$6:CF$37))),ABS(-100+(100*(('08 (ind)'!CF35-MIN('08 (ind)'!CF$6:CF$37))/(MAX('08 (ind)'!CF$6:CF$37)-MIN('08 (ind)'!CF$6:CF$37))))))*CF$42</f>
        <v>1.5206095950011838</v>
      </c>
      <c r="CG37" s="87">
        <f>IF('08 (ind)'!CG$1="si",100*(('08 (ind)'!CG35-MIN('08 (ind)'!CG$6:CG$37))/(MAX('08 (ind)'!CG$6:CG$37)-MIN('08 (ind)'!CG$6:CG$37))),ABS(-100+(100*(('08 (ind)'!CG35-MIN('08 (ind)'!CG$6:CG$37))/(MAX('08 (ind)'!CG$6:CG$37)-MIN('08 (ind)'!CG$6:CG$37))))))*CG$42</f>
        <v>1.0852506948513945</v>
      </c>
      <c r="CH37" s="87">
        <f>IF('08 (ind)'!CH$1="si",100*(('08 (ind)'!CH35-MIN('08 (ind)'!CH$6:CH$37))/(MAX('08 (ind)'!CH$6:CH$37)-MIN('08 (ind)'!CH$6:CH$37))),ABS(-100+(100*(('08 (ind)'!CH35-MIN('08 (ind)'!CH$6:CH$37))/(MAX('08 (ind)'!CH$6:CH$37)-MIN('08 (ind)'!CH$6:CH$37))))))*CH$42</f>
        <v>1.1135829612465713</v>
      </c>
      <c r="CI37" s="87">
        <f>IF('08 (ind)'!CI$1="si",100*(('08 (ind)'!CI35-MIN('08 (ind)'!CI$6:CI$37))/(MAX('08 (ind)'!CI$6:CI$37)-MIN('08 (ind)'!CI$6:CI$37))),ABS(-100+(100*(('08 (ind)'!CI35-MIN('08 (ind)'!CI$6:CI$37))/(MAX('08 (ind)'!CI$6:CI$37)-MIN('08 (ind)'!CI$6:CI$37))))))*CI$42</f>
        <v>4.4487287849395338</v>
      </c>
      <c r="CJ37" s="87">
        <f>IF('08 (ind)'!CJ$1="si",100*(('08 (ind)'!CJ35-MIN('08 (ind)'!CJ$6:CJ$37))/(MAX('08 (ind)'!CJ$6:CJ$37)-MIN('08 (ind)'!CJ$6:CJ$37))),ABS(-100+(100*(('08 (ind)'!CJ35-MIN('08 (ind)'!CJ$6:CJ$37))/(MAX('08 (ind)'!CJ$6:CJ$37)-MIN('08 (ind)'!CJ$6:CJ$37))))))*CJ$42</f>
        <v>3.490002473874215</v>
      </c>
      <c r="CK37" s="87">
        <f>IF('08 (ind)'!CK$1="si",100*(('08 (ind)'!CK35-MIN('08 (ind)'!CK$6:CK$37))/(MAX('08 (ind)'!CK$6:CK$37)-MIN('08 (ind)'!CK$6:CK$37))),ABS(-100+(100*(('08 (ind)'!CK35-MIN('08 (ind)'!CK$6:CK$37))/(MAX('08 (ind)'!CK$6:CK$37)-MIN('08 (ind)'!CK$6:CK$37))))))*CK$42</f>
        <v>1.8188590077935542</v>
      </c>
      <c r="CL37" s="87">
        <f>IF('08 (ind)'!CL$1="si",100*(('08 (ind)'!CL35-MIN('08 (ind)'!CL$6:CL$37))/(MAX('08 (ind)'!CL$6:CL$37)-MIN('08 (ind)'!CL$6:CL$37))),ABS(-100+(100*(('08 (ind)'!CL35-MIN('08 (ind)'!CL$6:CL$37))/(MAX('08 (ind)'!CL$6:CL$37)-MIN('08 (ind)'!CL$6:CL$37))))))*CL$42</f>
        <v>3.2159287446823384</v>
      </c>
      <c r="CM37" s="87">
        <f>IF('08 (ind)'!CM$1="si",100*(('08 (ind)'!CM35-MIN('08 (ind)'!CM$6:CM$37))/(MAX('08 (ind)'!CM$6:CM$37)-MIN('08 (ind)'!CM$6:CM$37))),ABS(-100+(100*(('08 (ind)'!CM35-MIN('08 (ind)'!CM$6:CM$37))/(MAX('08 (ind)'!CM$6:CM$37)-MIN('08 (ind)'!CM$6:CM$37))))))*CM$42</f>
        <v>1.7394748210445701</v>
      </c>
    </row>
    <row r="38" spans="1:91">
      <c r="A38" s="18" t="s">
        <v>438</v>
      </c>
      <c r="B38" s="87">
        <f>IF('08 (ind)'!B$1="si",100*(('08 (ind)'!B36-MIN('08 (ind)'!B$6:B$37))/(MAX('08 (ind)'!B$6:B$37)-MIN('08 (ind)'!B$6:B$37))),ABS(-100+(100*(('08 (ind)'!B36-MIN('08 (ind)'!B$6:B$37))/(MAX('08 (ind)'!B$6:B$37)-MIN('08 (ind)'!B$6:B$37))))))</f>
        <v>4.1463871713247276</v>
      </c>
      <c r="C38" s="87">
        <f>IF('08 (ind)'!C$1="si",100*(('08 (ind)'!C36-MIN('08 (ind)'!C$6:C$37))/(MAX('08 (ind)'!C$6:C$37)-MIN('08 (ind)'!C$6:C$37))),ABS(-100+(100*(('08 (ind)'!C36-MIN('08 (ind)'!C$6:C$37))/(MAX('08 (ind)'!C$6:C$37)-MIN('08 (ind)'!C$6:C$37))))))</f>
        <v>21.775434147804315</v>
      </c>
      <c r="D38" s="87">
        <f>IF('08 (ind)'!D$1="si",100*(('08 (ind)'!D36-MIN('08 (ind)'!D$6:D$37))/(MAX('08 (ind)'!D$6:D$37)-MIN('08 (ind)'!D$6:D$37))),ABS(-100+(100*(('08 (ind)'!D36-MIN('08 (ind)'!D$6:D$37))/(MAX('08 (ind)'!D$6:D$37)-MIN('08 (ind)'!D$6:D$37))))))*D$42</f>
        <v>5.263291402585466</v>
      </c>
      <c r="E38" s="87">
        <f>IF('08 (ind)'!E$1="si",100*(('08 (ind)'!E36-MIN('08 (ind)'!E$6:E$37))/(MAX('08 (ind)'!E$6:E$37)-MIN('08 (ind)'!E$6:E$37))),ABS(-100+(100*(('08 (ind)'!E36-MIN('08 (ind)'!E$6:E$37))/(MAX('08 (ind)'!E$6:E$37)-MIN('08 (ind)'!E$6:E$37))))))*E$42</f>
        <v>10.221473528081301</v>
      </c>
      <c r="F38" s="87">
        <f>IF('10 (ind)'!F$1="si",100*(('10 (ind)'!F36-MIN('10 (ind)'!F$6:F$37))/(MAX('10 (ind)'!F$6:F$37)-MIN('10 (ind)'!F$6:F$37))),ABS(-100+(100*(('10 (ind)'!F36-MIN('10 (ind)'!F$6:F$37))/(MAX('10 (ind)'!F$6:F$37)-MIN('10 (ind)'!F$6:F$37))))))*F$42</f>
        <v>8.7460484720758682</v>
      </c>
      <c r="G38" s="87">
        <f>IF('10 (ind)'!G$1="si",100*(('10 (ind)'!G36-MIN('10 (ind)'!G$6:G$37))/(MAX('10 (ind)'!G$6:G$37)-MIN('10 (ind)'!G$6:G$37))),ABS(-100+(100*(('10 (ind)'!G36-MIN('10 (ind)'!G$6:G$37))/(MAX('10 (ind)'!G$6:G$37)-MIN('10 (ind)'!G$6:G$37))))))*G$42</f>
        <v>2.9986962190352009</v>
      </c>
      <c r="H38" s="87">
        <f>IF('10 (ind)'!H$1="si",100*(('10 (ind)'!H36-MIN('10 (ind)'!H$6:H$37))/(MAX('10 (ind)'!H$6:H$37)-MIN('10 (ind)'!H$6:H$37))),ABS(-100+(100*(('10 (ind)'!H36-MIN('10 (ind)'!H$6:H$37))/(MAX('10 (ind)'!H$6:H$37)-MIN('10 (ind)'!H$6:H$37))))))*H$42</f>
        <v>2.1301775147928996</v>
      </c>
      <c r="I38" s="87">
        <f>IF('10 (ind)'!I$1="si",100*(('10 (ind)'!I36-MIN('10 (ind)'!I$6:I$37))/(MAX('10 (ind)'!I$6:I$37)-MIN('10 (ind)'!I$6:I$37))),ABS(-100+(100*(('10 (ind)'!I36-MIN('10 (ind)'!I$6:I$37))/(MAX('10 (ind)'!I$6:I$37)-MIN('10 (ind)'!I$6:I$37))))))*I$42</f>
        <v>0</v>
      </c>
      <c r="J38" s="87">
        <f>IF('08 (ind)'!J$1="si",100*(('08 (ind)'!J36-MIN('08 (ind)'!J$6:J$37))/(MAX('08 (ind)'!J$6:J$37)-MIN('08 (ind)'!J$6:J$37))),ABS(-100+(100*(('08 (ind)'!J36-MIN('08 (ind)'!J$6:J$37))/(MAX('08 (ind)'!J$6:J$37)-MIN('08 (ind)'!J$6:J$37))))))*J$42</f>
        <v>7.6923076923076916</v>
      </c>
      <c r="K38" s="87">
        <f>IF('08 (ind)'!K$1="si",100*(('08 (ind)'!K36-MIN('08 (ind)'!K$6:K$37))/(MAX('08 (ind)'!K$6:K$37)-MIN('08 (ind)'!K$6:K$37))),ABS(-100+(100*(('08 (ind)'!K36-MIN('08 (ind)'!K$6:K$37))/(MAX('08 (ind)'!K$6:K$37)-MIN('08 (ind)'!K$6:K$37))))))*K$42</f>
        <v>7.5293629096961876</v>
      </c>
      <c r="L38" s="87">
        <f>IF('08 (ind)'!L$1="si",100*(('08 (ind)'!L36-MIN('08 (ind)'!L$6:L$37))/(MAX('08 (ind)'!L$6:L$37)-MIN('08 (ind)'!L$6:L$37))),ABS(-100+(100*(('08 (ind)'!L36-MIN('08 (ind)'!L$6:L$37))/(MAX('08 (ind)'!L$6:L$37)-MIN('08 (ind)'!L$6:L$37))))))*L$42</f>
        <v>7.6923076923076916</v>
      </c>
      <c r="M38" s="87">
        <f>IF('08 (ind)'!M$1="si",100*(('08 (ind)'!M36-MIN('08 (ind)'!M$6:M$37))/(MAX('08 (ind)'!M$6:M$37)-MIN('08 (ind)'!M$6:M$37))),ABS(-100+(100*(('08 (ind)'!M36-MIN('08 (ind)'!M$6:M$37))/(MAX('08 (ind)'!M$6:M$37)-MIN('08 (ind)'!M$6:M$37))))))*M$42</f>
        <v>0.11789900632498243</v>
      </c>
      <c r="N38" s="87">
        <f>IF('08 (ind)'!N$1="si",100*(('08 (ind)'!N36-MIN('08 (ind)'!N$6:N$37))/(MAX('08 (ind)'!N$6:N$37)-MIN('08 (ind)'!N$6:N$37))),ABS(-100+(100*(('08 (ind)'!N36-MIN('08 (ind)'!N$6:N$37))/(MAX('08 (ind)'!N$6:N$37)-MIN('08 (ind)'!N$6:N$37))))))*N$42</f>
        <v>13.049719431032234</v>
      </c>
      <c r="O38" s="87">
        <f>IF('08 (ind)'!O$1="si",100*(('08 (ind)'!O36-MIN('08 (ind)'!O$6:O$37))/(MAX('08 (ind)'!O$6:O$37)-MIN('08 (ind)'!O$6:O$37))),ABS(-100+(100*(('08 (ind)'!O36-MIN('08 (ind)'!O$6:O$37))/(MAX('08 (ind)'!O$6:O$37)-MIN('08 (ind)'!O$6:O$37))))))*O$42</f>
        <v>7.9287347953597953</v>
      </c>
      <c r="P38" s="87">
        <f>IF('08 (ind)'!P$1="si",100*(('08 (ind)'!P36-MIN('08 (ind)'!P$6:P$37))/(MAX('08 (ind)'!P$6:P$37)-MIN('08 (ind)'!P$6:P$37))),ABS(-100+(100*(('08 (ind)'!P36-MIN('08 (ind)'!P$6:P$37))/(MAX('08 (ind)'!P$6:P$37)-MIN('08 (ind)'!P$6:P$37))))))*P$42</f>
        <v>0.59627423009255454</v>
      </c>
      <c r="Q38" s="87">
        <f>IF('08 (ind)'!Q$1="si",100*(('08 (ind)'!Q36-MIN('08 (ind)'!Q$6:Q$37))/(MAX('08 (ind)'!Q$6:Q$37)-MIN('08 (ind)'!Q$6:Q$37))),ABS(-100+(100*(('08 (ind)'!Q36-MIN('08 (ind)'!Q$6:Q$37))/(MAX('08 (ind)'!Q$6:Q$37)-MIN('08 (ind)'!Q$6:Q$37))))))*Q$42</f>
        <v>6.1184652356702014E-2</v>
      </c>
      <c r="R38" s="87">
        <f>IF('08 (ind)'!R$1="si",100*(('08 (ind)'!R36-MIN('08 (ind)'!R$6:R$37))/(MAX('08 (ind)'!R$6:R$37)-MIN('08 (ind)'!R$6:R$37))),ABS(-100+(100*(('08 (ind)'!R36-MIN('08 (ind)'!R$6:R$37))/(MAX('08 (ind)'!R$6:R$37)-MIN('08 (ind)'!R$6:R$37))))))*R$42</f>
        <v>0</v>
      </c>
      <c r="S38" s="75">
        <f>ABS(ABS(('08 (ind)'!S36-((MAX('08 (ind)'!S$6:S$37)+MIN('08 (ind)'!S$6:S$37))/2))/(((MAX('08 (ind)'!S$6:S$37)+MIN('08 (ind)'!S$6:S$37))/2)-MAX('08 (ind)'!S$6:S$37))*100)-100)*S$42</f>
        <v>0.33108616403963931</v>
      </c>
      <c r="T38" s="87">
        <f>IF('08 (ind)'!T$1="si",100*(('08 (ind)'!T36-MIN('08 (ind)'!T$6:T$37))/(MAX('08 (ind)'!T$6:T$37)-MIN('08 (ind)'!T$6:T$37))),ABS(-100+(100*(('08 (ind)'!T36-MIN('08 (ind)'!T$6:T$37))/(MAX('08 (ind)'!T$6:T$37)-MIN('08 (ind)'!T$6:T$37))))))*T$42</f>
        <v>8.1105933656260999E-3</v>
      </c>
      <c r="U38" s="87">
        <f>IF('08 (ind)'!U$1="si",100*(('08 (ind)'!U36-MIN('08 (ind)'!U$6:U$37))/(MAX('08 (ind)'!U$6:U$37)-MIN('08 (ind)'!U$6:U$37))),ABS(-100+(100*(('08 (ind)'!U36-MIN('08 (ind)'!U$6:U$37))/(MAX('08 (ind)'!U$6:U$37)-MIN('08 (ind)'!U$6:U$37))))))*U$42</f>
        <v>0</v>
      </c>
      <c r="V38" s="87">
        <f>IF('08 (ind)'!V$1="si",100*(('08 (ind)'!V36-MIN('08 (ind)'!V$6:V$37))/(MAX('08 (ind)'!V$6:V$37)-MIN('08 (ind)'!V$6:V$37))),ABS(-100+(100*(('08 (ind)'!V36-MIN('08 (ind)'!V$6:V$37))/(MAX('08 (ind)'!V$6:V$37)-MIN('08 (ind)'!V$6:V$37))))))*V$42</f>
        <v>4.2975393708593277</v>
      </c>
      <c r="W38" s="87">
        <f>IF('08 (ind)'!W$1="si",100*(('08 (ind)'!W36-MIN('08 (ind)'!W$6:W$37))/(MAX('08 (ind)'!W$6:W$37)-MIN('08 (ind)'!W$6:W$37))),ABS(-100+(100*(('08 (ind)'!W36-MIN('08 (ind)'!W$6:W$37))/(MAX('08 (ind)'!W$6:W$37)-MIN('08 (ind)'!W$6:W$37))))))*W$42</f>
        <v>7.4630591050356445</v>
      </c>
      <c r="X38" s="87">
        <f>IF('08 (ind)'!X$1="si",100*(('08 (ind)'!X36-MIN('08 (ind)'!X$6:X$37))/(MAX('08 (ind)'!X$6:X$37)-MIN('08 (ind)'!X$6:X$37))),ABS(-100+(100*(('08 (ind)'!X36-MIN('08 (ind)'!X$6:X$37))/(MAX('08 (ind)'!X$6:X$37)-MIN('08 (ind)'!X$6:X$37))))))*X$42</f>
        <v>2.9179566121679197</v>
      </c>
      <c r="Y38" s="87">
        <f>IF('08 (ind)'!Y$1="si",100*(('08 (ind)'!Y36-MIN('08 (ind)'!Y$6:Y$37))/(MAX('08 (ind)'!Y$6:Y$37)-MIN('08 (ind)'!Y$6:Y$37))),ABS(-100+(100*(('08 (ind)'!Y36-MIN('08 (ind)'!Y$6:Y$37))/(MAX('08 (ind)'!Y$6:Y$37)-MIN('08 (ind)'!Y$6:Y$37))))))*Y$42</f>
        <v>5.3255366656155907</v>
      </c>
      <c r="Z38" s="87">
        <f>IF('08 (ind)'!Z$1="si",100*(('08 (ind)'!Z36-MIN('08 (ind)'!Z$6:Z$37))/(MAX('08 (ind)'!Z$6:Z$37)-MIN('08 (ind)'!Z$6:Z$37))),ABS(-100+(100*(('08 (ind)'!Z36-MIN('08 (ind)'!Z$6:Z$37))/(MAX('08 (ind)'!Z$6:Z$37)-MIN('08 (ind)'!Z$6:Z$37))))))*Z$42</f>
        <v>1.0997343401954218</v>
      </c>
      <c r="AA38" s="87">
        <f>IF('08 (ind)'!AA$1="si",100*(('08 (ind)'!AA36-MIN('08 (ind)'!AA$6:AA$37))/(MAX('08 (ind)'!AA$6:AA$37)-MIN('08 (ind)'!AA$6:AA$37))),ABS(-100+(100*(('08 (ind)'!AA36-MIN('08 (ind)'!AA$6:AA$37))/(MAX('08 (ind)'!AA$6:AA$37)-MIN('08 (ind)'!AA$6:AA$37))))))*AA$42</f>
        <v>3.8246463399192594</v>
      </c>
      <c r="AB38" s="87">
        <f>IF('08 (ind)'!AB$1="si",100*(('08 (ind)'!AB36-MIN('08 (ind)'!AB$6:AB$37))/(MAX('08 (ind)'!AB$6:AB$37)-MIN('08 (ind)'!AB$6:AB$37))),ABS(-100+(100*(('08 (ind)'!AB36-MIN('08 (ind)'!AB$6:AB$37))/(MAX('08 (ind)'!AB$6:AB$37)-MIN('08 (ind)'!AB$6:AB$37))))))*AB$42</f>
        <v>2.7502410855634922</v>
      </c>
      <c r="AC38" s="87">
        <f>IF('08 (ind)'!AC$1="si",100*(('08 (ind)'!AC36-MIN('08 (ind)'!AC$6:AC$37))/(MAX('08 (ind)'!AC$6:AC$37)-MIN('08 (ind)'!AC$6:AC$37))),ABS(-100+(100*(('08 (ind)'!AC36-MIN('08 (ind)'!AC$6:AC$37))/(MAX('08 (ind)'!AC$6:AC$37)-MIN('08 (ind)'!AC$6:AC$37))))))*AC$42</f>
        <v>7.0663457688634574</v>
      </c>
      <c r="AD38" s="87">
        <f>IF('08 (ind)'!AD$1="si",100*(('08 (ind)'!AD36-MIN('08 (ind)'!AD$6:AD$37))/(MAX('08 (ind)'!AD$6:AD$37)-MIN('08 (ind)'!AD$6:AD$37))),ABS(-100+(100*(('08 (ind)'!AD36-MIN('08 (ind)'!AD$6:AD$37))/(MAX('08 (ind)'!AD$6:AD$37)-MIN('08 (ind)'!AD$6:AD$37))))))*AD$42</f>
        <v>4.0057181713709049</v>
      </c>
      <c r="AE38" s="87">
        <f>IF('08 (ind)'!AE$1="si",100*(('08 (ind)'!AE36-MIN('08 (ind)'!AE$6:AE$37))/(MAX('08 (ind)'!AE$6:AE$37)-MIN('08 (ind)'!AE$6:AE$37))),ABS(-100+(100*(('08 (ind)'!AE36-MIN('08 (ind)'!AE$6:AE$37))/(MAX('08 (ind)'!AE$6:AE$37)-MIN('08 (ind)'!AE$6:AE$37))))))*AE$42</f>
        <v>2.8820385985327905</v>
      </c>
      <c r="AF38" s="87">
        <f>IF('08 (ind)'!AF$1="si",100*(('08 (ind)'!AF36-MIN('08 (ind)'!AF$6:AF$37))/(MAX('08 (ind)'!AF$6:AF$37)-MIN('08 (ind)'!AF$6:AF$37))),ABS(-100+(100*(('08 (ind)'!AF36-MIN('08 (ind)'!AF$6:AF$37))/(MAX('08 (ind)'!AF$6:AF$37)-MIN('08 (ind)'!AF$6:AF$37))))))*AF$42</f>
        <v>2.8220583401196659</v>
      </c>
      <c r="AG38" s="87">
        <f>IF('08 (ind)'!AG$1="si",100*(('08 (ind)'!AG36-MIN('08 (ind)'!AG$6:AG$37))/(MAX('08 (ind)'!AG$6:AG$37)-MIN('08 (ind)'!AG$6:AG$37))),ABS(-100+(100*(('08 (ind)'!AG36-MIN('08 (ind)'!AG$6:AG$37))/(MAX('08 (ind)'!AG$6:AG$37)-MIN('08 (ind)'!AG$6:AG$37))))))*AG$42</f>
        <v>0.53157627918856509</v>
      </c>
      <c r="AH38" s="87">
        <f>IF('08 (ind)'!AH$1="si",100*(('08 (ind)'!AH36-MIN('08 (ind)'!AH$6:AH$37))/(MAX('08 (ind)'!AH$6:AH$37)-MIN('08 (ind)'!AH$6:AH$37))),ABS(-100+(100*(('08 (ind)'!AH36-MIN('08 (ind)'!AH$6:AH$37))/(MAX('08 (ind)'!AH$6:AH$37)-MIN('08 (ind)'!AH$6:AH$37))))))*AH$42</f>
        <v>2.2486129959070569</v>
      </c>
      <c r="AI38" s="87">
        <f>IF('08 (ind)'!AI$1="si",100*(('08 (ind)'!AI36-MIN('08 (ind)'!AI$6:AI$37))/(MAX('08 (ind)'!AI$6:AI$37)-MIN('08 (ind)'!AI$6:AI$37))),ABS(-100+(100*(('08 (ind)'!AI36-MIN('08 (ind)'!AI$6:AI$37))/(MAX('08 (ind)'!AI$6:AI$37)-MIN('08 (ind)'!AI$6:AI$37))))))*AI$42</f>
        <v>6.3407956066738297E-2</v>
      </c>
      <c r="AJ38" s="87">
        <f>IF('08 (ind)'!AJ$1="si",100*(('08 (ind)'!AJ36-MIN('08 (ind)'!AJ$6:AJ$37))/(MAX('08 (ind)'!AJ$6:AJ$37)-MIN('08 (ind)'!AJ$6:AJ$37))),ABS(-100+(100*(('08 (ind)'!AJ36-MIN('08 (ind)'!AJ$6:AJ$37))/(MAX('08 (ind)'!AJ$6:AJ$37)-MIN('08 (ind)'!AJ$6:AJ$37))))))*AJ$42</f>
        <v>6.3898386000129923</v>
      </c>
      <c r="AK38" s="87">
        <f>IF('08 (ind)'!AK$1="si",100*(('08 (ind)'!AK36-MIN('08 (ind)'!AK$6:AK$37))/(MAX('08 (ind)'!AK$6:AK$37)-MIN('08 (ind)'!AK$6:AK$37))),ABS(-100+(100*(('08 (ind)'!AK36-MIN('08 (ind)'!AK$6:AK$37))/(MAX('08 (ind)'!AK$6:AK$37)-MIN('08 (ind)'!AK$6:AK$37))))))*AK$42</f>
        <v>0.33567766864130832</v>
      </c>
      <c r="AL38" s="87">
        <f>IF('08 (ind)'!AL$1="si",100*(('08 (ind)'!AL36-MIN('08 (ind)'!AL$6:AL$37))/(MAX('08 (ind)'!AL$6:AL$37)-MIN('08 (ind)'!AL$6:AL$37))),ABS(-100+(100*(('08 (ind)'!AL36-MIN('08 (ind)'!AL$6:AL$37))/(MAX('08 (ind)'!AL$6:AL$37)-MIN('08 (ind)'!AL$6:AL$37))))))*AL$42</f>
        <v>9.8523612096787367</v>
      </c>
      <c r="AM38" s="87">
        <f>IF('08 (ind)'!AM$1="si",100*(('08 (ind)'!AM36-MIN('08 (ind)'!AM$6:AM$37))/(MAX('08 (ind)'!AM$6:AM$37)-MIN('08 (ind)'!AM$6:AM$37))),ABS(-100+(100*(('08 (ind)'!AM36-MIN('08 (ind)'!AM$6:AM$37))/(MAX('08 (ind)'!AM$6:AM$37)-MIN('08 (ind)'!AM$6:AM$37))))))*AM$42</f>
        <v>4.9030077920723594</v>
      </c>
      <c r="AN38" s="87">
        <f>IF('08 (ind)'!AN$1="si",100*(('08 (ind)'!AN36-MIN('08 (ind)'!AN$6:AN$37))/(MAX('08 (ind)'!AN$6:AN$37)-MIN('08 (ind)'!AN$6:AN$37))),ABS(-100+(100*(('08 (ind)'!AN36-MIN('08 (ind)'!AN$6:AN$37))/(MAX('08 (ind)'!AN$6:AN$37)-MIN('08 (ind)'!AN$6:AN$37))))))*AN$42</f>
        <v>10.139045680080612</v>
      </c>
      <c r="AO38" s="87">
        <f>IF('08 (ind)'!AO$1="si",100*(('08 (ind)'!AO36-MIN('08 (ind)'!AO$6:AO$37))/(MAX('08 (ind)'!AO$6:AO$37)-MIN('08 (ind)'!AO$6:AO$37))),ABS(-100+(100*(('08 (ind)'!AO36-MIN('08 (ind)'!AO$6:AO$37))/(MAX('08 (ind)'!AO$6:AO$37)-MIN('08 (ind)'!AO$6:AO$37))))))*AO$42</f>
        <v>8.1086594945504054</v>
      </c>
      <c r="AP38" s="87">
        <f>IF('08 (ind)'!AP$1="si",100*(('08 (ind)'!AP36-MIN('08 (ind)'!AP$6:AP$37))/(MAX('08 (ind)'!AP$6:AP$37)-MIN('08 (ind)'!AP$6:AP$37))),ABS(-100+(100*(('08 (ind)'!AP36-MIN('08 (ind)'!AP$6:AP$37))/(MAX('08 (ind)'!AP$6:AP$37)-MIN('08 (ind)'!AP$6:AP$37))))))*AP$42</f>
        <v>14.818296387500924</v>
      </c>
      <c r="AQ38" s="87">
        <f>IF('08 (ind)'!AQ$1="si",100*(('08 (ind)'!AQ36-MIN('08 (ind)'!AQ$6:AQ$37))/(MAX('08 (ind)'!AQ$6:AQ$37)-MIN('08 (ind)'!AQ$6:AQ$37))),ABS(-100+(100*(('08 (ind)'!AQ36-MIN('08 (ind)'!AQ$6:AQ$37))/(MAX('08 (ind)'!AQ$6:AQ$37)-MIN('08 (ind)'!AQ$6:AQ$37))))))*AQ$42</f>
        <v>1.3522139095395547</v>
      </c>
      <c r="AR38" s="87">
        <f>IF('08 (ind)'!AR$1="si",100*(('08 (ind)'!AR36-MIN('08 (ind)'!AR$6:AR$37))/(MAX('08 (ind)'!AR$6:AR$37)-MIN('08 (ind)'!AR$6:AR$37))),ABS(-100+(100*(('08 (ind)'!AR36-MIN('08 (ind)'!AR$6:AR$37))/(MAX('08 (ind)'!AR$6:AR$37)-MIN('08 (ind)'!AR$6:AR$37))))))*AR$42</f>
        <v>7.235942510022122</v>
      </c>
      <c r="AS38" s="87">
        <f>IF('08 (ind)'!AS$1="si",100*(('08 (ind)'!AS36-MIN('08 (ind)'!AS$6:AS$37))/(MAX('08 (ind)'!AS$6:AS$37)-MIN('08 (ind)'!AS$6:AS$37))),ABS(-100+(100*(('08 (ind)'!AS36-MIN('08 (ind)'!AS$6:AS$37))/(MAX('08 (ind)'!AS$6:AS$37)-MIN('08 (ind)'!AS$6:AS$37))))))*AS$42</f>
        <v>9.4498158169994078</v>
      </c>
      <c r="AT38" s="87">
        <f>IF('08 (ind)'!AT$1="si",100*(('08 (ind)'!AT36-MIN('08 (ind)'!AT$6:AT$37))/(MAX('08 (ind)'!AT$6:AT$37)-MIN('08 (ind)'!AT$6:AT$37))),ABS(-100+(100*(('08 (ind)'!AT36-MIN('08 (ind)'!AT$6:AT$37))/(MAX('08 (ind)'!AT$6:AT$37)-MIN('08 (ind)'!AT$6:AT$37))))))*AT$42</f>
        <v>0</v>
      </c>
      <c r="AU38" s="87">
        <f>IF('08 (ind)'!AU$1="si",100*(('08 (ind)'!AU36-MIN('08 (ind)'!AU$6:AU$37))/(MAX('08 (ind)'!AU$6:AU$37)-MIN('08 (ind)'!AU$6:AU$37))),ABS(-100+(100*(('08 (ind)'!AU36-MIN('08 (ind)'!AU$6:AU$37))/(MAX('08 (ind)'!AU$6:AU$37)-MIN('08 (ind)'!AU$6:AU$37))))))*AU$42</f>
        <v>25</v>
      </c>
      <c r="AV38" s="87">
        <f>IF('08 (ind)'!AV$1="si",100*(('08 (ind)'!AV36-MIN('08 (ind)'!AV$6:AV$37))/(MAX('08 (ind)'!AV$6:AV$37)-MIN('08 (ind)'!AV$6:AV$37))),ABS(-100+(100*(('08 (ind)'!AV36-MIN('08 (ind)'!AV$6:AV$37))/(MAX('08 (ind)'!AV$6:AV$37)-MIN('08 (ind)'!AV$6:AV$37))))))*AV$42</f>
        <v>18.2842287694974</v>
      </c>
      <c r="AW38" s="87">
        <f>IF('08 (ind)'!AW$1="si",100*(('08 (ind)'!AW36-MIN('08 (ind)'!AW$6:AW$37))/(MAX('08 (ind)'!AW$6:AW$37)-MIN('08 (ind)'!AW$6:AW$37))),ABS(-100+(100*(('08 (ind)'!AW36-MIN('08 (ind)'!AW$6:AW$37))/(MAX('08 (ind)'!AW$6:AW$37)-MIN('08 (ind)'!AW$6:AW$37))))))*AW$42</f>
        <v>3.7319419310543345</v>
      </c>
      <c r="AX38" s="87">
        <f>IF('08 (ind)'!AX$1="si",100*(('08 (ind)'!AX36-MIN('08 (ind)'!AX$6:AX$37))/(MAX('08 (ind)'!AX$6:AX$37)-MIN('08 (ind)'!AX$6:AX$37))),ABS(-100+(100*(('08 (ind)'!AX36-MIN('08 (ind)'!AX$6:AX$37))/(MAX('08 (ind)'!AX$6:AX$37)-MIN('08 (ind)'!AX$6:AX$37))))))*AX$42</f>
        <v>0</v>
      </c>
      <c r="AY38" s="87">
        <f>IF('08 (ind)'!AY$1="si",100*(('08 (ind)'!AY36-MIN('08 (ind)'!AY$6:AY$37))/(MAX('08 (ind)'!AY$6:AY$37)-MIN('08 (ind)'!AY$6:AY$37))),ABS(-100+(100*(('08 (ind)'!AY36-MIN('08 (ind)'!AY$6:AY$37))/(MAX('08 (ind)'!AY$6:AY$37)-MIN('08 (ind)'!AY$6:AY$37))))))*AY$42</f>
        <v>5.7287663621086953</v>
      </c>
      <c r="AZ38" s="87">
        <f>IF('08 (ind)'!AZ$1="si",100*(('08 (ind)'!AZ36-MIN('08 (ind)'!AZ$6:AZ$37))/(MAX('08 (ind)'!AZ$6:AZ$37)-MIN('08 (ind)'!AZ$6:AZ$37))),ABS(-100+(100*(('08 (ind)'!AZ36-MIN('08 (ind)'!AZ$6:AZ$37))/(MAX('08 (ind)'!AZ$6:AZ$37)-MIN('08 (ind)'!AZ$6:AZ$37))))))*AZ$42</f>
        <v>3.2791536080658701</v>
      </c>
      <c r="BA38" s="87">
        <f>IF('08 (ind)'!BA$1="si",100*(('08 (ind)'!BA36-MIN('08 (ind)'!BA$6:BA$37))/(MAX('08 (ind)'!BA$6:BA$37)-MIN('08 (ind)'!BA$6:BA$37))),ABS(-100+(100*(('08 (ind)'!BA36-MIN('08 (ind)'!BA$6:BA$37))/(MAX('08 (ind)'!BA$6:BA$37)-MIN('08 (ind)'!BA$6:BA$37))))))*BA$42</f>
        <v>1.5250644505978583</v>
      </c>
      <c r="BB38" s="87">
        <f>IF('08 (ind)'!BB$1="si",100*(('08 (ind)'!BB36-MIN('08 (ind)'!BB$6:BB$37))/(MAX('08 (ind)'!BB$6:BB$37)-MIN('08 (ind)'!BB$6:BB$37))),ABS(-100+(100*(('08 (ind)'!BB36-MIN('08 (ind)'!BB$6:BB$37))/(MAX('08 (ind)'!BB$6:BB$37)-MIN('08 (ind)'!BB$6:BB$37))))))*BB$42</f>
        <v>3.2474456754243683</v>
      </c>
      <c r="BC38" s="87">
        <f>IF('08 (ind)'!BC$1="si",100*(('08 (ind)'!BC36-MIN('08 (ind)'!BC$6:BC$37))/(MAX('08 (ind)'!BC$6:BC$37)-MIN('08 (ind)'!BC$6:BC$37))),ABS(-100+(100*(('08 (ind)'!BC36-MIN('08 (ind)'!BC$6:BC$37))/(MAX('08 (ind)'!BC$6:BC$37)-MIN('08 (ind)'!BC$6:BC$37))))))*BC$42</f>
        <v>6.4394047791695677</v>
      </c>
      <c r="BD38" s="87">
        <f>IF('08 (ind)'!BD$1="si",100*(('08 (ind)'!BD36-MIN('08 (ind)'!BD$6:BD$37))/(MAX('08 (ind)'!BD$6:BD$37)-MIN('08 (ind)'!BD$6:BD$37))),ABS(-100+(100*(('08 (ind)'!BD36-MIN('08 (ind)'!BD$6:BD$37))/(MAX('08 (ind)'!BD$6:BD$37)-MIN('08 (ind)'!BD$6:BD$37))))))*BD$42</f>
        <v>1.2693484702712452</v>
      </c>
      <c r="BE38" s="87">
        <f>IF('08 (ind)'!BE$1="si",100*(('08 (ind)'!BE36-MIN('08 (ind)'!BE$6:BE$37))/(MAX('08 (ind)'!BE$6:BE$37)-MIN('08 (ind)'!BE$6:BE$37))),ABS(-100+(100*(('08 (ind)'!BE36-MIN('08 (ind)'!BE$6:BE$37))/(MAX('08 (ind)'!BE$6:BE$37)-MIN('08 (ind)'!BE$6:BE$37))))))*BE$42</f>
        <v>2.5074507713714849</v>
      </c>
      <c r="BF38" s="87">
        <f>IF('08 (ind)'!BF$1="si",100*(('08 (ind)'!BF36-MIN('08 (ind)'!BF$6:BF$37))/(MAX('08 (ind)'!BF$6:BF$37)-MIN('08 (ind)'!BF$6:BF$37))),ABS(-100+(100*(('08 (ind)'!BF36-MIN('08 (ind)'!BF$6:BF$37))/(MAX('08 (ind)'!BF$6:BF$37)-MIN('08 (ind)'!BF$6:BF$37))))))*BF$42</f>
        <v>4.2073344987707788</v>
      </c>
      <c r="BG38" s="87">
        <f>IF('08 (ind)'!BG$1="si",100*(('08 (ind)'!BG36-MIN('08 (ind)'!BG$6:BG$37))/(MAX('08 (ind)'!BG$6:BG$37)-MIN('08 (ind)'!BG$6:BG$37))),ABS(-100+(100*(('08 (ind)'!BG36-MIN('08 (ind)'!BG$6:BG$37))/(MAX('08 (ind)'!BG$6:BG$37)-MIN('08 (ind)'!BG$6:BG$37))))))*BG$42</f>
        <v>3.2881306147735425</v>
      </c>
      <c r="BH38" s="87">
        <f>IF('08 (ind)'!BH$1="si",100*(('08 (ind)'!BH36-MIN('08 (ind)'!BH$6:BH$37))/(MAX('08 (ind)'!BH$6:BH$37)-MIN('08 (ind)'!BH$6:BH$37))),ABS(-100+(100*(('08 (ind)'!BH36-MIN('08 (ind)'!BH$6:BH$37))/(MAX('08 (ind)'!BH$6:BH$37)-MIN('08 (ind)'!BH$6:BH$37))))))*BH$42</f>
        <v>0.56785182795860645</v>
      </c>
      <c r="BI38" s="87">
        <f>IF('08 (ind)'!BI$1="si",100*(('08 (ind)'!BI36-MIN('08 (ind)'!BI$6:BI$37))/(MAX('08 (ind)'!BI$6:BI$37)-MIN('08 (ind)'!BI$6:BI$37))),ABS(-100+(100*(('08 (ind)'!BI36-MIN('08 (ind)'!BI$6:BI$37))/(MAX('08 (ind)'!BI$6:BI$37)-MIN('08 (ind)'!BI$6:BI$37))))))*BI$42</f>
        <v>5.7751891228253918</v>
      </c>
      <c r="BJ38" s="87">
        <f>IF('08 (ind)'!BJ$1="si",100*(('08 (ind)'!BJ36-MIN('08 (ind)'!BJ$6:BJ$37))/(MAX('08 (ind)'!BJ$6:BJ$37)-MIN('08 (ind)'!BJ$6:BJ$37))),ABS(-100+(100*(('08 (ind)'!BJ36-MIN('08 (ind)'!BJ$6:BJ$37))/(MAX('08 (ind)'!BJ$6:BJ$37)-MIN('08 (ind)'!BJ$6:BJ$37))))))*BJ$42</f>
        <v>0.46845065084281379</v>
      </c>
      <c r="BK38" s="87">
        <f>IF('08 (ind)'!BK$1="si",100*(('08 (ind)'!BK36-MIN('08 (ind)'!BK$6:BK$37))/(MAX('08 (ind)'!BK$6:BK$37)-MIN('08 (ind)'!BK$6:BK$37))),ABS(-100+(100*(('08 (ind)'!BK36-MIN('08 (ind)'!BK$6:BK$37))/(MAX('08 (ind)'!BK$6:BK$37)-MIN('08 (ind)'!BK$6:BK$37))))))*BK$42</f>
        <v>0.83973807877473128</v>
      </c>
      <c r="BL38" s="87">
        <f>IF('08 (ind)'!BL$1="si",100*(('08 (ind)'!BL36-MIN('08 (ind)'!BL$6:BL$37))/(MAX('08 (ind)'!BL$6:BL$37)-MIN('08 (ind)'!BL$6:BL$37))),ABS(-100+(100*(('08 (ind)'!BL36-MIN('08 (ind)'!BL$6:BL$37))/(MAX('08 (ind)'!BL$6:BL$37)-MIN('08 (ind)'!BL$6:BL$37))))))*BL$42</f>
        <v>1.0472598446165606</v>
      </c>
      <c r="BM38" s="87">
        <f>IF('08 (ind)'!BM$1="si",100*(('08 (ind)'!BM36-MIN('08 (ind)'!BM$6:BM$37))/(MAX('08 (ind)'!BM$6:BM$37)-MIN('08 (ind)'!BM$6:BM$37))),ABS(-100+(100*(('08 (ind)'!BM36-MIN('08 (ind)'!BM$6:BM$37))/(MAX('08 (ind)'!BM$6:BM$37)-MIN('08 (ind)'!BM$6:BM$37))))))*BM$42</f>
        <v>0.37643128075785459</v>
      </c>
      <c r="BN38" s="87">
        <f>IF('08 (ind)'!BN$1="si",100*(('08 (ind)'!BN36-MIN('08 (ind)'!BN$6:BN$37))/(MAX('08 (ind)'!BN$6:BN$37)-MIN('08 (ind)'!BN$6:BN$37))),ABS(-100+(100*(('08 (ind)'!BN36-MIN('08 (ind)'!BN$6:BN$37))/(MAX('08 (ind)'!BN$6:BN$37)-MIN('08 (ind)'!BN$6:BN$37))))))*BN$42</f>
        <v>1.1961779272090869</v>
      </c>
      <c r="BO38" s="87">
        <f>IF('08 (ind)'!BO$1="si",100*(('08 (ind)'!BO36-MIN('08 (ind)'!BO$6:BO$37))/(MAX('08 (ind)'!BO$6:BO$37)-MIN('08 (ind)'!BO$6:BO$37))),ABS(-100+(100*(('08 (ind)'!BO36-MIN('08 (ind)'!BO$6:BO$37))/(MAX('08 (ind)'!BO$6:BO$37)-MIN('08 (ind)'!BO$6:BO$37))))))*BO$42</f>
        <v>0.6327601545526903</v>
      </c>
      <c r="BP38" s="87">
        <f>IF('08 (ind)'!BP$1="si",100*(('08 (ind)'!BP36-MIN('08 (ind)'!BP$6:BP$37))/(MAX('08 (ind)'!BP$6:BP$37)-MIN('08 (ind)'!BP$6:BP$37))),ABS(-100+(100*(('08 (ind)'!BP36-MIN('08 (ind)'!BP$6:BP$37))/(MAX('08 (ind)'!BP$6:BP$37)-MIN('08 (ind)'!BP$6:BP$37))))))*BP$42</f>
        <v>0.84437793012668971</v>
      </c>
      <c r="BQ38" s="87">
        <f>IF('08 (ind)'!BQ$1="si",100*(('08 (ind)'!BQ36-MIN('08 (ind)'!BQ$6:BQ$37))/(MAX('08 (ind)'!BQ$6:BQ$37)-MIN('08 (ind)'!BQ$6:BQ$37))),ABS(-100+(100*(('08 (ind)'!BQ36-MIN('08 (ind)'!BQ$6:BQ$37))/(MAX('08 (ind)'!BQ$6:BQ$37)-MIN('08 (ind)'!BQ$6:BQ$37))))))*BQ$42</f>
        <v>3.7844015240932269</v>
      </c>
      <c r="BR38" s="87">
        <f>IF('08 (ind)'!BR$1="si",100*(('08 (ind)'!BR36-MIN('08 (ind)'!BR$6:BR$37))/(MAX('08 (ind)'!BR$6:BR$37)-MIN('08 (ind)'!BR$6:BR$37))),ABS(-100+(100*(('08 (ind)'!BR36-MIN('08 (ind)'!BR$6:BR$37))/(MAX('08 (ind)'!BR$6:BR$37)-MIN('08 (ind)'!BR$6:BR$37))))))*BR$42</f>
        <v>0.41692354695488482</v>
      </c>
      <c r="BS38" s="87">
        <f>IF('08 (ind)'!BS$1="si",100*(('08 (ind)'!BS36-MIN('08 (ind)'!BS$6:BS$37))/(MAX('08 (ind)'!BS$6:BS$37)-MIN('08 (ind)'!BS$6:BS$37))),ABS(-100+(100*(('08 (ind)'!BS36-MIN('08 (ind)'!BS$6:BS$37))/(MAX('08 (ind)'!BS$6:BS$37)-MIN('08 (ind)'!BS$6:BS$37))))))*BS$42</f>
        <v>7.1152869528168345</v>
      </c>
      <c r="BT38" s="75">
        <f>IF('08 (ind)'!BT$1="si",100*(('08 (ind)'!BT36-MIN('08 (ind)'!BT$6:BT$37))/(MAX('08 (ind)'!BT$6:BT$37)-MIN('08 (ind)'!BT$6:BT$37))),ABS(-100+(100*(('08 (ind)'!BT36-MIN('08 (ind)'!BT$6:BT$37))/(MAX('08 (ind)'!BR$6:BR$37)-MIN('08 (ind)'!BT$6:BT$37))))))*BT$42</f>
        <v>5.1586226931577093</v>
      </c>
      <c r="BU38" s="87">
        <f>IF('08 (ind)'!BU$1="si",100*(('08 (ind)'!BU36-MIN('08 (ind)'!BU$6:BU$37))/(MAX('08 (ind)'!BU$6:BU$37)-MIN('08 (ind)'!BU$6:BU$37))),ABS(-100+(100*(('08 (ind)'!BU36-MIN('08 (ind)'!BU$6:BU$37))/(MAX('08 (ind)'!BU$6:BU$37)-MIN('08 (ind)'!BU$6:BU$37))))))*BU$42</f>
        <v>4.2950469874871091</v>
      </c>
      <c r="BV38" s="87">
        <f>IF('08 (ind)'!BV$1="si",100*(('08 (ind)'!BV36-MIN('08 (ind)'!BV$6:BV$37))/(MAX('08 (ind)'!BV$6:BV$37)-MIN('08 (ind)'!BV$6:BV$37))),ABS(-100+(100*(('08 (ind)'!BV36-MIN('08 (ind)'!BV$6:BV$37))/(MAX('08 (ind)'!BV$6:BV$37)-MIN('08 (ind)'!BV$6:BV$37))))))*BV$42</f>
        <v>3.060441012786602</v>
      </c>
      <c r="BW38" s="87">
        <f>IF('08 (ind)'!BW$1="si",100*(('08 (ind)'!BW36-MIN('08 (ind)'!BW$6:BW$37))/(MAX('08 (ind)'!BW$6:BW$37)-MIN('08 (ind)'!BW$6:BW$37))),ABS(-100+(100*(('08 (ind)'!BW36-MIN('08 (ind)'!BW$6:BW$37))/(MAX('08 (ind)'!BW$6:BW$37)-MIN('08 (ind)'!BW$6:BW$37))))))*BW$42</f>
        <v>3.9916097540986542</v>
      </c>
      <c r="BX38" s="87">
        <f>IF('08 (ind)'!BX$1="si",100*(('08 (ind)'!BX36-MIN('08 (ind)'!BX$6:BX$37))/(MAX('08 (ind)'!BX$6:BX$37)-MIN('08 (ind)'!BX$6:BX$37))),ABS(-100+(100*(('08 (ind)'!BX36-MIN('08 (ind)'!BX$6:BX$37))/(MAX('08 (ind)'!BX$6:BX$37)-MIN('08 (ind)'!BX$6:BX$37))))))*BX$42</f>
        <v>0.77382952685143047</v>
      </c>
      <c r="BY38" s="87">
        <f>IF('08 (ind)'!BY$1="si",100*(('08 (ind)'!BY36-MIN('08 (ind)'!BY$6:BY$37))/(MAX('08 (ind)'!BY$6:BY$37)-MIN('08 (ind)'!BY$6:BY$37))),ABS(-100+(100*(('08 (ind)'!BY36-MIN('08 (ind)'!BY$6:BY$37))/(MAX('08 (ind)'!BY$6:BY$37)-MIN('08 (ind)'!BY$6:BY$37))))))*BY$42</f>
        <v>5.553702468312208</v>
      </c>
      <c r="BZ38" s="87">
        <f>IF('08 (ind)'!BZ$1="si",100*(('08 (ind)'!BZ36-MIN('08 (ind)'!BZ$6:BZ$37))/(MAX('08 (ind)'!BZ$6:BZ$37)-MIN('08 (ind)'!BZ$6:BZ$37))),ABS(-100+(100*(('08 (ind)'!BZ36-MIN('08 (ind)'!BZ$6:BZ$37))/(MAX('08 (ind)'!BZ$6:BZ$37)-MIN('08 (ind)'!BZ$6:BZ$37))))))*BZ$42</f>
        <v>15.600458175285505</v>
      </c>
      <c r="CA38" s="87">
        <f>IF('08 (ind)'!CA$1="si",100*(('08 (ind)'!CA36-MIN('08 (ind)'!CA$6:CA$37))/(MAX('08 (ind)'!CA$6:CA$37)-MIN('08 (ind)'!CA$6:CA$37))),ABS(-100+(100*(('08 (ind)'!CA36-MIN('08 (ind)'!CA$6:CA$37))/(MAX('08 (ind)'!CA$6:CA$37)-MIN('08 (ind)'!CA$6:CA$37))))))*CA$42</f>
        <v>0</v>
      </c>
      <c r="CB38" s="87">
        <f>IF('08 (ind)'!CB$1="si",100*(('08 (ind)'!CB36-MIN('08 (ind)'!CB$6:CB$37))/(MAX('08 (ind)'!CB$6:CB$37)-MIN('08 (ind)'!CB$6:CB$37))),ABS(-100+(100*(('08 (ind)'!CB36-MIN('08 (ind)'!CB$6:CB$37))/(MAX('08 (ind)'!CB$6:CB$37)-MIN('08 (ind)'!CB$6:CB$37))))))*CB$42</f>
        <v>3.5020162061331757</v>
      </c>
      <c r="CC38" s="87">
        <f>IF('08 (ind)'!CC$1="si",100*(('08 (ind)'!CC36-MIN('08 (ind)'!CC$6:CC$37))/(MAX('08 (ind)'!CC$6:CC$37)-MIN('08 (ind)'!CC$6:CC$37))),ABS(-100+(100*(('08 (ind)'!CC36-MIN('08 (ind)'!CC$6:CC$37))/(MAX('08 (ind)'!CC$6:CC$37)-MIN('08 (ind)'!CC$6:CC$37))))))*CC$42</f>
        <v>3.5822747897599818</v>
      </c>
      <c r="CD38" s="87">
        <f>IF('08 (ind)'!CD$1="si",100*(('08 (ind)'!CD36-MIN('08 (ind)'!CD$6:CD$37))/(MAX('08 (ind)'!CD$6:CD$37)-MIN('08 (ind)'!CD$6:CD$37))),ABS(-100+(100*(('08 (ind)'!CD36-MIN('08 (ind)'!CD$6:CD$37))/(MAX('08 (ind)'!CD$6:CD$37)-MIN('08 (ind)'!CD$6:CD$37))))))*CD$42</f>
        <v>0.70917857802506878</v>
      </c>
      <c r="CE38" s="87">
        <f>IF('08 (ind)'!CE$1="si",100*(('08 (ind)'!CE36-MIN('08 (ind)'!CE$6:CE$37))/(MAX('08 (ind)'!CE$6:CE$37)-MIN('08 (ind)'!CE$6:CE$37))),ABS(-100+(100*(('08 (ind)'!CE36-MIN('08 (ind)'!CE$6:CE$37))/(MAX('08 (ind)'!CE$6:CE$37)-MIN('08 (ind)'!CE$6:CE$37))))))*CE$42</f>
        <v>1.6671840470333985</v>
      </c>
      <c r="CF38" s="87">
        <f>IF('08 (ind)'!CF$1="si",100*(('08 (ind)'!CF36-MIN('08 (ind)'!CF$6:CF$37))/(MAX('08 (ind)'!CF$6:CF$37)-MIN('08 (ind)'!CF$6:CF$37))),ABS(-100+(100*(('08 (ind)'!CF36-MIN('08 (ind)'!CF$6:CF$37))/(MAX('08 (ind)'!CF$6:CF$37)-MIN('08 (ind)'!CF$6:CF$37))))))*CF$42</f>
        <v>1.7153999092619676</v>
      </c>
      <c r="CG38" s="87">
        <f>IF('08 (ind)'!CG$1="si",100*(('08 (ind)'!CG36-MIN('08 (ind)'!CG$6:CG$37))/(MAX('08 (ind)'!CG$6:CG$37)-MIN('08 (ind)'!CG$6:CG$37))),ABS(-100+(100*(('08 (ind)'!CG36-MIN('08 (ind)'!CG$6:CG$37))/(MAX('08 (ind)'!CG$6:CG$37)-MIN('08 (ind)'!CG$6:CG$37))))))*CG$42</f>
        <v>0.85556229528133365</v>
      </c>
      <c r="CH38" s="87">
        <f>IF('08 (ind)'!CH$1="si",100*(('08 (ind)'!CH36-MIN('08 (ind)'!CH$6:CH$37))/(MAX('08 (ind)'!CH$6:CH$37)-MIN('08 (ind)'!CH$6:CH$37))),ABS(-100+(100*(('08 (ind)'!CH36-MIN('08 (ind)'!CH$6:CH$37))/(MAX('08 (ind)'!CH$6:CH$37)-MIN('08 (ind)'!CH$6:CH$37))))))*CH$42</f>
        <v>1.4973603003563338</v>
      </c>
      <c r="CI38" s="87">
        <f>IF('08 (ind)'!CI$1="si",100*(('08 (ind)'!CI36-MIN('08 (ind)'!CI$6:CI$37))/(MAX('08 (ind)'!CI$6:CI$37)-MIN('08 (ind)'!CI$6:CI$37))),ABS(-100+(100*(('08 (ind)'!CI36-MIN('08 (ind)'!CI$6:CI$37))/(MAX('08 (ind)'!CI$6:CI$37)-MIN('08 (ind)'!CI$6:CI$37))))))*CI$42</f>
        <v>2.5786781628375359</v>
      </c>
      <c r="CJ38" s="87">
        <f>IF('08 (ind)'!CJ$1="si",100*(('08 (ind)'!CJ36-MIN('08 (ind)'!CJ$6:CJ$37))/(MAX('08 (ind)'!CJ$6:CJ$37)-MIN('08 (ind)'!CJ$6:CJ$37))),ABS(-100+(100*(('08 (ind)'!CJ36-MIN('08 (ind)'!CJ$6:CJ$37))/(MAX('08 (ind)'!CJ$6:CJ$37)-MIN('08 (ind)'!CJ$6:CJ$37))))))*CJ$42</f>
        <v>6.0055115106984314</v>
      </c>
      <c r="CK38" s="87">
        <f>IF('08 (ind)'!CK$1="si",100*(('08 (ind)'!CK36-MIN('08 (ind)'!CK$6:CK$37))/(MAX('08 (ind)'!CK$6:CK$37)-MIN('08 (ind)'!CK$6:CK$37))),ABS(-100+(100*(('08 (ind)'!CK36-MIN('08 (ind)'!CK$6:CK$37))/(MAX('08 (ind)'!CK$6:CK$37)-MIN('08 (ind)'!CK$6:CK$37))))))*CK$42</f>
        <v>3.4790182583431215</v>
      </c>
      <c r="CL38" s="87">
        <f>IF('08 (ind)'!CL$1="si",100*(('08 (ind)'!CL36-MIN('08 (ind)'!CL$6:CL$37))/(MAX('08 (ind)'!CL$6:CL$37)-MIN('08 (ind)'!CL$6:CL$37))),ABS(-100+(100*(('08 (ind)'!CL36-MIN('08 (ind)'!CL$6:CL$37))/(MAX('08 (ind)'!CL$6:CL$37)-MIN('08 (ind)'!CL$6:CL$37))))))*CL$42</f>
        <v>1.4583109076825238</v>
      </c>
      <c r="CM38" s="87">
        <f>IF('08 (ind)'!CM$1="si",100*(('08 (ind)'!CM36-MIN('08 (ind)'!CM$6:CM$37))/(MAX('08 (ind)'!CM$6:CM$37)-MIN('08 (ind)'!CM$6:CM$37))),ABS(-100+(100*(('08 (ind)'!CM36-MIN('08 (ind)'!CM$6:CM$37))/(MAX('08 (ind)'!CM$6:CM$37)-MIN('08 (ind)'!CM$6:CM$37))))))*CM$42</f>
        <v>6.3122177368039623</v>
      </c>
    </row>
    <row r="39" spans="1:91">
      <c r="A39" s="18" t="s">
        <v>439</v>
      </c>
      <c r="B39" s="87">
        <f>IF('08 (ind)'!B$1="si",100*(('08 (ind)'!B37-MIN('08 (ind)'!B$6:B$37))/(MAX('08 (ind)'!B$6:B$37)-MIN('08 (ind)'!B$6:B$37))),ABS(-100+(100*(('08 (ind)'!B37-MIN('08 (ind)'!B$6:B$37))/(MAX('08 (ind)'!B$6:B$37)-MIN('08 (ind)'!B$6:B$37))))))</f>
        <v>2.1967219543192171</v>
      </c>
      <c r="C39" s="87">
        <f>IF('08 (ind)'!C$1="si",100*(('08 (ind)'!C37-MIN('08 (ind)'!C$6:C$37))/(MAX('08 (ind)'!C$6:C$37)-MIN('08 (ind)'!C$6:C$37))),ABS(-100+(100*(('08 (ind)'!C37-MIN('08 (ind)'!C$6:C$37))/(MAX('08 (ind)'!C$6:C$37)-MIN('08 (ind)'!C$6:C$37))))))</f>
        <v>24.888277938107542</v>
      </c>
      <c r="D39" s="87">
        <f>IF('08 (ind)'!D$1="si",100*(('08 (ind)'!D37-MIN('08 (ind)'!D$6:D$37))/(MAX('08 (ind)'!D$6:D$37)-MIN('08 (ind)'!D$6:D$37))),ABS(-100+(100*(('08 (ind)'!D37-MIN('08 (ind)'!D$6:D$37))/(MAX('08 (ind)'!D$6:D$37)-MIN('08 (ind)'!D$6:D$37))))))*D$42</f>
        <v>12.453631435282634</v>
      </c>
      <c r="E39" s="87">
        <f>IF('08 (ind)'!E$1="si",100*(('08 (ind)'!E37-MIN('08 (ind)'!E$6:E$37))/(MAX('08 (ind)'!E$6:E$37)-MIN('08 (ind)'!E$6:E$37))),ABS(-100+(100*(('08 (ind)'!E37-MIN('08 (ind)'!E$6:E$37))/(MAX('08 (ind)'!E$6:E$37)-MIN('08 (ind)'!E$6:E$37))))))*E$42</f>
        <v>6.8216292674162116</v>
      </c>
      <c r="F39" s="87">
        <f>IF('10 (ind)'!F$1="si",100*(('10 (ind)'!F37-MIN('10 (ind)'!F$6:F$37))/(MAX('10 (ind)'!F$6:F$37)-MIN('10 (ind)'!F$6:F$37))),ABS(-100+(100*(('10 (ind)'!F37-MIN('10 (ind)'!F$6:F$37))/(MAX('10 (ind)'!F$6:F$37)-MIN('10 (ind)'!F$6:F$37))))))*F$42</f>
        <v>8.7460484720758682</v>
      </c>
      <c r="G39" s="87">
        <f>IF('10 (ind)'!G$1="si",100*(('10 (ind)'!G37-MIN('10 (ind)'!G$6:G$37))/(MAX('10 (ind)'!G$6:G$37)-MIN('10 (ind)'!G$6:G$37))),ABS(-100+(100*(('10 (ind)'!G37-MIN('10 (ind)'!G$6:G$37))/(MAX('10 (ind)'!G$6:G$37)-MIN('10 (ind)'!G$6:G$37))))))*G$42</f>
        <v>3.8461538461538445</v>
      </c>
      <c r="H39" s="87">
        <f>IF('10 (ind)'!H$1="si",100*(('10 (ind)'!H37-MIN('10 (ind)'!H$6:H$37))/(MAX('10 (ind)'!H$6:H$37)-MIN('10 (ind)'!H$6:H$37))),ABS(-100+(100*(('10 (ind)'!H37-MIN('10 (ind)'!H$6:H$37))/(MAX('10 (ind)'!H$6:H$37)-MIN('10 (ind)'!H$6:H$37))))))*H$42</f>
        <v>1.2721893491124263</v>
      </c>
      <c r="I39" s="87">
        <f>IF('10 (ind)'!I$1="si",100*(('10 (ind)'!I37-MIN('10 (ind)'!I$6:I$37))/(MAX('10 (ind)'!I$6:I$37)-MIN('10 (ind)'!I$6:I$37))),ABS(-100+(100*(('10 (ind)'!I37-MIN('10 (ind)'!I$6:I$37))/(MAX('10 (ind)'!I$6:I$37)-MIN('10 (ind)'!I$6:I$37))))))*I$42</f>
        <v>2.0192307692307696</v>
      </c>
      <c r="J39" s="87">
        <f>IF('08 (ind)'!J$1="si",100*(('08 (ind)'!J37-MIN('08 (ind)'!J$6:J$37))/(MAX('08 (ind)'!J$6:J$37)-MIN('08 (ind)'!J$6:J$37))),ABS(-100+(100*(('08 (ind)'!J37-MIN('08 (ind)'!J$6:J$37))/(MAX('08 (ind)'!J$6:J$37)-MIN('08 (ind)'!J$6:J$37))))))*J$42</f>
        <v>7.689209702902815</v>
      </c>
      <c r="K39" s="87">
        <f>IF('08 (ind)'!K$1="si",100*(('08 (ind)'!K37-MIN('08 (ind)'!K$6:K$37))/(MAX('08 (ind)'!K$6:K$37)-MIN('08 (ind)'!K$6:K$37))),ABS(-100+(100*(('08 (ind)'!K37-MIN('08 (ind)'!K$6:K$37))/(MAX('08 (ind)'!K$6:K$37)-MIN('08 (ind)'!K$6:K$37))))))*K$42</f>
        <v>3.741756752189473</v>
      </c>
      <c r="L39" s="87">
        <f>IF('08 (ind)'!L$1="si",100*(('08 (ind)'!L37-MIN('08 (ind)'!L$6:L$37))/(MAX('08 (ind)'!L$6:L$37)-MIN('08 (ind)'!L$6:L$37))),ABS(-100+(100*(('08 (ind)'!L37-MIN('08 (ind)'!L$6:L$37))/(MAX('08 (ind)'!L$6:L$37)-MIN('08 (ind)'!L$6:L$37))))))*L$42</f>
        <v>7.2289713184968889</v>
      </c>
      <c r="M39" s="87">
        <f>IF('08 (ind)'!M$1="si",100*(('08 (ind)'!M37-MIN('08 (ind)'!M$6:M$37))/(MAX('08 (ind)'!M$6:M$37)-MIN('08 (ind)'!M$6:M$37))),ABS(-100+(100*(('08 (ind)'!M37-MIN('08 (ind)'!M$6:M$37))/(MAX('08 (ind)'!M$6:M$37)-MIN('08 (ind)'!M$6:M$37))))))*M$42</f>
        <v>0.35361628027758396</v>
      </c>
      <c r="N39" s="87">
        <f>IF('08 (ind)'!N$1="si",100*(('08 (ind)'!N37-MIN('08 (ind)'!N$6:N$37))/(MAX('08 (ind)'!N$6:N$37)-MIN('08 (ind)'!N$6:N$37))),ABS(-100+(100*(('08 (ind)'!N37-MIN('08 (ind)'!N$6:N$37))/(MAX('08 (ind)'!N$6:N$37)-MIN('08 (ind)'!N$6:N$37))))))*N$42</f>
        <v>8.0599917426759795</v>
      </c>
      <c r="O39" s="87">
        <f>IF('08 (ind)'!O$1="si",100*(('08 (ind)'!O37-MIN('08 (ind)'!O$6:O$37))/(MAX('08 (ind)'!O$6:O$37)-MIN('08 (ind)'!O$6:O$37))),ABS(-100+(100*(('08 (ind)'!O37-MIN('08 (ind)'!O$6:O$37))/(MAX('08 (ind)'!O$6:O$37)-MIN('08 (ind)'!O$6:O$37))))))*O$42</f>
        <v>8.0812104645013303</v>
      </c>
      <c r="P39" s="87">
        <f>IF('08 (ind)'!P$1="si",100*(('08 (ind)'!P37-MIN('08 (ind)'!P$6:P$37))/(MAX('08 (ind)'!P$6:P$37)-MIN('08 (ind)'!P$6:P$37))),ABS(-100+(100*(('08 (ind)'!P37-MIN('08 (ind)'!P$6:P$37))/(MAX('08 (ind)'!P$6:P$37)-MIN('08 (ind)'!P$6:P$37))))))*P$42</f>
        <v>0</v>
      </c>
      <c r="Q39" s="87">
        <f>IF('08 (ind)'!Q$1="si",100*(('08 (ind)'!Q37-MIN('08 (ind)'!Q$6:Q$37))/(MAX('08 (ind)'!Q$6:Q$37)-MIN('08 (ind)'!Q$6:Q$37))),ABS(-100+(100*(('08 (ind)'!Q37-MIN('08 (ind)'!Q$6:Q$37))/(MAX('08 (ind)'!Q$6:Q$37)-MIN('08 (ind)'!Q$6:Q$37))))))*Q$42</f>
        <v>0.71050435633326281</v>
      </c>
      <c r="R39" s="87">
        <f>IF('08 (ind)'!R$1="si",100*(('08 (ind)'!R37-MIN('08 (ind)'!R$6:R$37))/(MAX('08 (ind)'!R$6:R$37)-MIN('08 (ind)'!R$6:R$37))),ABS(-100+(100*(('08 (ind)'!R37-MIN('08 (ind)'!R$6:R$37))/(MAX('08 (ind)'!R$6:R$37)-MIN('08 (ind)'!R$6:R$37))))))*R$42</f>
        <v>4.2839158758548754E-2</v>
      </c>
      <c r="S39" s="75">
        <f>ABS(ABS(('08 (ind)'!S37-((MAX('08 (ind)'!S$6:S$37)+MIN('08 (ind)'!S$6:S$37))/2))/(((MAX('08 (ind)'!S$6:S$37)+MIN('08 (ind)'!S$6:S$37))/2)-MAX('08 (ind)'!S$6:S$37))*100)-100)*S$42</f>
        <v>4.0445628920652581</v>
      </c>
      <c r="T39" s="87">
        <f>IF('08 (ind)'!T$1="si",100*(('08 (ind)'!T37-MIN('08 (ind)'!T$6:T$37))/(MAX('08 (ind)'!T$6:T$37)-MIN('08 (ind)'!T$6:T$37))),ABS(-100+(100*(('08 (ind)'!T37-MIN('08 (ind)'!T$6:T$37))/(MAX('08 (ind)'!T$6:T$37)-MIN('08 (ind)'!T$6:T$37))))))*T$42</f>
        <v>0.45025057892232645</v>
      </c>
      <c r="U39" s="87">
        <f>IF('08 (ind)'!U$1="si",100*(('08 (ind)'!U37-MIN('08 (ind)'!U$6:U$37))/(MAX('08 (ind)'!U$6:U$37)-MIN('08 (ind)'!U$6:U$37))),ABS(-100+(100*(('08 (ind)'!U37-MIN('08 (ind)'!U$6:U$37))/(MAX('08 (ind)'!U$6:U$37)-MIN('08 (ind)'!U$6:U$37))))))*U$42</f>
        <v>4.3455565705337342</v>
      </c>
      <c r="V39" s="87">
        <f>IF('08 (ind)'!V$1="si",100*(('08 (ind)'!V37-MIN('08 (ind)'!V$6:V$37))/(MAX('08 (ind)'!V$6:V$37)-MIN('08 (ind)'!V$6:V$37))),ABS(-100+(100*(('08 (ind)'!V37-MIN('08 (ind)'!V$6:V$37))/(MAX('08 (ind)'!V$6:V$37)-MIN('08 (ind)'!V$6:V$37))))))*V$42</f>
        <v>4.2255135713477188</v>
      </c>
      <c r="W39" s="87">
        <f>IF('08 (ind)'!W$1="si",100*(('08 (ind)'!W37-MIN('08 (ind)'!W$6:W$37))/(MAX('08 (ind)'!W$6:W$37)-MIN('08 (ind)'!W$6:W$37))),ABS(-100+(100*(('08 (ind)'!W37-MIN('08 (ind)'!W$6:W$37))/(MAX('08 (ind)'!W$6:W$37)-MIN('08 (ind)'!W$6:W$37))))))*W$42</f>
        <v>6.8820609771899672</v>
      </c>
      <c r="X39" s="87">
        <f>IF('08 (ind)'!X$1="si",100*(('08 (ind)'!X37-MIN('08 (ind)'!X$6:X$37))/(MAX('08 (ind)'!X$6:X$37)-MIN('08 (ind)'!X$6:X$37))),ABS(-100+(100*(('08 (ind)'!X37-MIN('08 (ind)'!X$6:X$37))/(MAX('08 (ind)'!X$6:X$37)-MIN('08 (ind)'!X$6:X$37))))))*X$42</f>
        <v>5.8076311180883691</v>
      </c>
      <c r="Y39" s="87">
        <f>IF('08 (ind)'!Y$1="si",100*(('08 (ind)'!Y37-MIN('08 (ind)'!Y$6:Y$37))/(MAX('08 (ind)'!Y$6:Y$37)-MIN('08 (ind)'!Y$6:Y$37))),ABS(-100+(100*(('08 (ind)'!Y37-MIN('08 (ind)'!Y$6:Y$37))/(MAX('08 (ind)'!Y$6:Y$37)-MIN('08 (ind)'!Y$6:Y$37))))))*Y$42</f>
        <v>3.8852615473227763</v>
      </c>
      <c r="Z39" s="87">
        <f>IF('08 (ind)'!Z$1="si",100*(('08 (ind)'!Z37-MIN('08 (ind)'!Z$6:Z$37))/(MAX('08 (ind)'!Z$6:Z$37)-MIN('08 (ind)'!Z$6:Z$37))),ABS(-100+(100*(('08 (ind)'!Z37-MIN('08 (ind)'!Z$6:Z$37))/(MAX('08 (ind)'!Z$6:Z$37)-MIN('08 (ind)'!Z$6:Z$37))))))*Z$42</f>
        <v>4.728481103335425</v>
      </c>
      <c r="AA39" s="87">
        <f>IF('08 (ind)'!AA$1="si",100*(('08 (ind)'!AA37-MIN('08 (ind)'!AA$6:AA$37))/(MAX('08 (ind)'!AA$6:AA$37)-MIN('08 (ind)'!AA$6:AA$37))),ABS(-100+(100*(('08 (ind)'!AA37-MIN('08 (ind)'!AA$6:AA$37))/(MAX('08 (ind)'!AA$6:AA$37)-MIN('08 (ind)'!AA$6:AA$37))))))*AA$42</f>
        <v>4.2822291790083611</v>
      </c>
      <c r="AB39" s="87">
        <f>IF('08 (ind)'!AB$1="si",100*(('08 (ind)'!AB37-MIN('08 (ind)'!AB$6:AB$37))/(MAX('08 (ind)'!AB$6:AB$37)-MIN('08 (ind)'!AB$6:AB$37))),ABS(-100+(100*(('08 (ind)'!AB37-MIN('08 (ind)'!AB$6:AB$37))/(MAX('08 (ind)'!AB$6:AB$37)-MIN('08 (ind)'!AB$6:AB$37))))))*AB$42</f>
        <v>3.217488143953021</v>
      </c>
      <c r="AC39" s="87">
        <f>IF('08 (ind)'!AC$1="si",100*(('08 (ind)'!AC37-MIN('08 (ind)'!AC$6:AC$37))/(MAX('08 (ind)'!AC$6:AC$37)-MIN('08 (ind)'!AC$6:AC$37))),ABS(-100+(100*(('08 (ind)'!AC37-MIN('08 (ind)'!AC$6:AC$37))/(MAX('08 (ind)'!AC$6:AC$37)-MIN('08 (ind)'!AC$6:AC$37))))))*AC$42</f>
        <v>5.5892898872146279</v>
      </c>
      <c r="AD39" s="87">
        <f>IF('08 (ind)'!AD$1="si",100*(('08 (ind)'!AD37-MIN('08 (ind)'!AD$6:AD$37))/(MAX('08 (ind)'!AD$6:AD$37)-MIN('08 (ind)'!AD$6:AD$37))),ABS(-100+(100*(('08 (ind)'!AD37-MIN('08 (ind)'!AD$6:AD$37))/(MAX('08 (ind)'!AD$6:AD$37)-MIN('08 (ind)'!AD$6:AD$37))))))*AD$42</f>
        <v>2.9944956063908452</v>
      </c>
      <c r="AE39" s="87">
        <f>IF('08 (ind)'!AE$1="si",100*(('08 (ind)'!AE37-MIN('08 (ind)'!AE$6:AE$37))/(MAX('08 (ind)'!AE$6:AE$37)-MIN('08 (ind)'!AE$6:AE$37))),ABS(-100+(100*(('08 (ind)'!AE37-MIN('08 (ind)'!AE$6:AE$37))/(MAX('08 (ind)'!AE$6:AE$37)-MIN('08 (ind)'!AE$6:AE$37))))))*AE$42</f>
        <v>2.1036469847429142</v>
      </c>
      <c r="AF39" s="87">
        <f>IF('08 (ind)'!AF$1="si",100*(('08 (ind)'!AF37-MIN('08 (ind)'!AF$6:AF$37))/(MAX('08 (ind)'!AF$6:AF$37)-MIN('08 (ind)'!AF$6:AF$37))),ABS(-100+(100*(('08 (ind)'!AF37-MIN('08 (ind)'!AF$6:AF$37))/(MAX('08 (ind)'!AF$6:AF$37)-MIN('08 (ind)'!AF$6:AF$37))))))*AF$42</f>
        <v>7.1583160298024984</v>
      </c>
      <c r="AG39" s="87">
        <f>IF('08 (ind)'!AG$1="si",100*(('08 (ind)'!AG37-MIN('08 (ind)'!AG$6:AG$37))/(MAX('08 (ind)'!AG$6:AG$37)-MIN('08 (ind)'!AG$6:AG$37))),ABS(-100+(100*(('08 (ind)'!AG37-MIN('08 (ind)'!AG$6:AG$37))/(MAX('08 (ind)'!AG$6:AG$37)-MIN('08 (ind)'!AG$6:AG$37))))))*AG$42</f>
        <v>1.063152558377128</v>
      </c>
      <c r="AH39" s="87">
        <f>IF('08 (ind)'!AH$1="si",100*(('08 (ind)'!AH37-MIN('08 (ind)'!AH$6:AH$37))/(MAX('08 (ind)'!AH$6:AH$37)-MIN('08 (ind)'!AH$6:AH$37))),ABS(-100+(100*(('08 (ind)'!AH37-MIN('08 (ind)'!AH$6:AH$37))/(MAX('08 (ind)'!AH$6:AH$37)-MIN('08 (ind)'!AH$6:AH$37))))))*AH$42</f>
        <v>4.1708144278921244</v>
      </c>
      <c r="AI39" s="87">
        <f>IF('08 (ind)'!AI$1="si",100*(('08 (ind)'!AI37-MIN('08 (ind)'!AI$6:AI$37))/(MAX('08 (ind)'!AI$6:AI$37)-MIN('08 (ind)'!AI$6:AI$37))),ABS(-100+(100*(('08 (ind)'!AI37-MIN('08 (ind)'!AI$6:AI$37))/(MAX('08 (ind)'!AI$6:AI$37)-MIN('08 (ind)'!AI$6:AI$37))))))*AI$42</f>
        <v>3.8005992015537324E-2</v>
      </c>
      <c r="AJ39" s="87">
        <f>IF('08 (ind)'!AJ$1="si",100*(('08 (ind)'!AJ37-MIN('08 (ind)'!AJ$6:AJ$37))/(MAX('08 (ind)'!AJ$6:AJ$37)-MIN('08 (ind)'!AJ$6:AJ$37))),ABS(-100+(100*(('08 (ind)'!AJ37-MIN('08 (ind)'!AJ$6:AJ$37))/(MAX('08 (ind)'!AJ$6:AJ$37)-MIN('08 (ind)'!AJ$6:AJ$37))))))*AJ$42</f>
        <v>7.2552869018369792</v>
      </c>
      <c r="AK39" s="87">
        <f>IF('08 (ind)'!AK$1="si",100*(('08 (ind)'!AK37-MIN('08 (ind)'!AK$6:AK$37))/(MAX('08 (ind)'!AK$6:AK$37)-MIN('08 (ind)'!AK$6:AK$37))),ABS(-100+(100*(('08 (ind)'!AK37-MIN('08 (ind)'!AK$6:AK$37))/(MAX('08 (ind)'!AK$6:AK$37)-MIN('08 (ind)'!AK$6:AK$37))))))*AK$42</f>
        <v>3.096241673560209</v>
      </c>
      <c r="AL39" s="87">
        <f>IF('08 (ind)'!AL$1="si",100*(('08 (ind)'!AL37-MIN('08 (ind)'!AL$6:AL$37))/(MAX('08 (ind)'!AL$6:AL$37)-MIN('08 (ind)'!AL$6:AL$37))),ABS(-100+(100*(('08 (ind)'!AL37-MIN('08 (ind)'!AL$6:AL$37))/(MAX('08 (ind)'!AL$6:AL$37)-MIN('08 (ind)'!AL$6:AL$37))))))*AL$42</f>
        <v>8.8208947735354553</v>
      </c>
      <c r="AM39" s="87">
        <f>IF('08 (ind)'!AM$1="si",100*(('08 (ind)'!AM37-MIN('08 (ind)'!AM$6:AM$37))/(MAX('08 (ind)'!AM$6:AM$37)-MIN('08 (ind)'!AM$6:AM$37))),ABS(-100+(100*(('08 (ind)'!AM37-MIN('08 (ind)'!AM$6:AM$37))/(MAX('08 (ind)'!AM$6:AM$37)-MIN('08 (ind)'!AM$6:AM$37))))))*AM$42</f>
        <v>4.5712953983225635</v>
      </c>
      <c r="AN39" s="87">
        <f>IF('08 (ind)'!AN$1="si",100*(('08 (ind)'!AN37-MIN('08 (ind)'!AN$6:AN$37))/(MAX('08 (ind)'!AN$6:AN$37)-MIN('08 (ind)'!AN$6:AN$37))),ABS(-100+(100*(('08 (ind)'!AN37-MIN('08 (ind)'!AN$6:AN$37))/(MAX('08 (ind)'!AN$6:AN$37)-MIN('08 (ind)'!AN$6:AN$37))))))*AN$42</f>
        <v>3.4782050669825932</v>
      </c>
      <c r="AO39" s="87">
        <f>IF('08 (ind)'!AO$1="si",100*(('08 (ind)'!AO37-MIN('08 (ind)'!AO$6:AO$37))/(MAX('08 (ind)'!AO$6:AO$37)-MIN('08 (ind)'!AO$6:AO$37))),ABS(-100+(100*(('08 (ind)'!AO37-MIN('08 (ind)'!AO$6:AO$37))/(MAX('08 (ind)'!AO$6:AO$37)-MIN('08 (ind)'!AO$6:AO$37))))))*AO$42</f>
        <v>9.4315976657814051</v>
      </c>
      <c r="AP39" s="87">
        <f>IF('08 (ind)'!AP$1="si",100*(('08 (ind)'!AP37-MIN('08 (ind)'!AP$6:AP$37))/(MAX('08 (ind)'!AP$6:AP$37)-MIN('08 (ind)'!AP$6:AP$37))),ABS(-100+(100*(('08 (ind)'!AP37-MIN('08 (ind)'!AP$6:AP$37))/(MAX('08 (ind)'!AP$6:AP$37)-MIN('08 (ind)'!AP$6:AP$37))))))*AP$42</f>
        <v>14.676832937500913</v>
      </c>
      <c r="AQ39" s="87">
        <f>IF('08 (ind)'!AQ$1="si",100*(('08 (ind)'!AQ37-MIN('08 (ind)'!AQ$6:AQ$37))/(MAX('08 (ind)'!AQ$6:AQ$37)-MIN('08 (ind)'!AQ$6:AQ$37))),ABS(-100+(100*(('08 (ind)'!AQ37-MIN('08 (ind)'!AQ$6:AQ$37))/(MAX('08 (ind)'!AQ$6:AQ$37)-MIN('08 (ind)'!AQ$6:AQ$37))))))*AQ$42</f>
        <v>0.63344266706725982</v>
      </c>
      <c r="AR39" s="87">
        <f>IF('08 (ind)'!AR$1="si",100*(('08 (ind)'!AR37-MIN('08 (ind)'!AR$6:AR$37))/(MAX('08 (ind)'!AR$6:AR$37)-MIN('08 (ind)'!AR$6:AR$37))),ABS(-100+(100*(('08 (ind)'!AR37-MIN('08 (ind)'!AR$6:AR$37))/(MAX('08 (ind)'!AR$6:AR$37)-MIN('08 (ind)'!AR$6:AR$37))))))*AR$42</f>
        <v>1.975954018401739</v>
      </c>
      <c r="AS39" s="87">
        <f>IF('08 (ind)'!AS$1="si",100*(('08 (ind)'!AS37-MIN('08 (ind)'!AS$6:AS$37))/(MAX('08 (ind)'!AS$6:AS$37)-MIN('08 (ind)'!AS$6:AS$37))),ABS(-100+(100*(('08 (ind)'!AS37-MIN('08 (ind)'!AS$6:AS$37))/(MAX('08 (ind)'!AS$6:AS$37)-MIN('08 (ind)'!AS$6:AS$37))))))*AS$42</f>
        <v>9.045977534221656</v>
      </c>
      <c r="AT39" s="87">
        <f>IF('08 (ind)'!AT$1="si",100*(('08 (ind)'!AT37-MIN('08 (ind)'!AT$6:AT$37))/(MAX('08 (ind)'!AT$6:AT$37)-MIN('08 (ind)'!AT$6:AT$37))),ABS(-100+(100*(('08 (ind)'!AT37-MIN('08 (ind)'!AT$6:AT$37))/(MAX('08 (ind)'!AT$6:AT$37)-MIN('08 (ind)'!AT$6:AT$37))))))*AT$42</f>
        <v>0</v>
      </c>
      <c r="AU39" s="87">
        <f>IF('08 (ind)'!AU$1="si",100*(('08 (ind)'!AU37-MIN('08 (ind)'!AU$6:AU$37))/(MAX('08 (ind)'!AU$6:AU$37)-MIN('08 (ind)'!AU$6:AU$37))),ABS(-100+(100*(('08 (ind)'!AU37-MIN('08 (ind)'!AU$6:AU$37))/(MAX('08 (ind)'!AU$6:AU$37)-MIN('08 (ind)'!AU$6:AU$37))))))*AU$42</f>
        <v>11.072664359861589</v>
      </c>
      <c r="AV39" s="87">
        <f>IF('08 (ind)'!AV$1="si",100*(('08 (ind)'!AV37-MIN('08 (ind)'!AV$6:AV$37))/(MAX('08 (ind)'!AV$6:AV$37)-MIN('08 (ind)'!AV$6:AV$37))),ABS(-100+(100*(('08 (ind)'!AV37-MIN('08 (ind)'!AV$6:AV$37))/(MAX('08 (ind)'!AV$6:AV$37)-MIN('08 (ind)'!AV$6:AV$37))))))*AV$42</f>
        <v>22.400346620450605</v>
      </c>
      <c r="AW39" s="87">
        <f>IF('08 (ind)'!AW$1="si",100*(('08 (ind)'!AW37-MIN('08 (ind)'!AW$6:AW$37))/(MAX('08 (ind)'!AW$6:AW$37)-MIN('08 (ind)'!AW$6:AW$37))),ABS(-100+(100*(('08 (ind)'!AW37-MIN('08 (ind)'!AW$6:AW$37))/(MAX('08 (ind)'!AW$6:AW$37)-MIN('08 (ind)'!AW$6:AW$37))))))*AW$42</f>
        <v>4.2720914210753564</v>
      </c>
      <c r="AX39" s="87">
        <f>IF('08 (ind)'!AX$1="si",100*(('08 (ind)'!AX37-MIN('08 (ind)'!AX$6:AX$37))/(MAX('08 (ind)'!AX$6:AX$37)-MIN('08 (ind)'!AX$6:AX$37))),ABS(-100+(100*(('08 (ind)'!AX37-MIN('08 (ind)'!AX$6:AX$37))/(MAX('08 (ind)'!AX$6:AX$37)-MIN('08 (ind)'!AX$6:AX$37))))))*AX$42</f>
        <v>1.0236398274523539</v>
      </c>
      <c r="AY39" s="87">
        <f>IF('08 (ind)'!AY$1="si",100*(('08 (ind)'!AY37-MIN('08 (ind)'!AY$6:AY$37))/(MAX('08 (ind)'!AY$6:AY$37)-MIN('08 (ind)'!AY$6:AY$37))),ABS(-100+(100*(('08 (ind)'!AY37-MIN('08 (ind)'!AY$6:AY$37))/(MAX('08 (ind)'!AY$6:AY$37)-MIN('08 (ind)'!AY$6:AY$37))))))*AY$42</f>
        <v>6.8666042405931496</v>
      </c>
      <c r="AZ39" s="87">
        <f>IF('08 (ind)'!AZ$1="si",100*(('08 (ind)'!AZ37-MIN('08 (ind)'!AZ$6:AZ$37))/(MAX('08 (ind)'!AZ$6:AZ$37)-MIN('08 (ind)'!AZ$6:AZ$37))),ABS(-100+(100*(('08 (ind)'!AZ37-MIN('08 (ind)'!AZ$6:AZ$37))/(MAX('08 (ind)'!AZ$6:AZ$37)-MIN('08 (ind)'!AZ$6:AZ$37))))))*AZ$42</f>
        <v>1.7549181125359701</v>
      </c>
      <c r="BA39" s="87">
        <f>IF('08 (ind)'!BA$1="si",100*(('08 (ind)'!BA37-MIN('08 (ind)'!BA$6:BA$37))/(MAX('08 (ind)'!BA$6:BA$37)-MIN('08 (ind)'!BA$6:BA$37))),ABS(-100+(100*(('08 (ind)'!BA37-MIN('08 (ind)'!BA$6:BA$37))/(MAX('08 (ind)'!BA$6:BA$37)-MIN('08 (ind)'!BA$6:BA$37))))))*BA$42</f>
        <v>1.4314817719566426</v>
      </c>
      <c r="BB39" s="87">
        <f>IF('08 (ind)'!BB$1="si",100*(('08 (ind)'!BB37-MIN('08 (ind)'!BB$6:BB$37))/(MAX('08 (ind)'!BB$6:BB$37)-MIN('08 (ind)'!BB$6:BB$37))),ABS(-100+(100*(('08 (ind)'!BB37-MIN('08 (ind)'!BB$6:BB$37))/(MAX('08 (ind)'!BB$6:BB$37)-MIN('08 (ind)'!BB$6:BB$37))))))*BB$42</f>
        <v>3.1014350935145076</v>
      </c>
      <c r="BC39" s="87">
        <f>IF('08 (ind)'!BC$1="si",100*(('08 (ind)'!BC37-MIN('08 (ind)'!BC$6:BC$37))/(MAX('08 (ind)'!BC$6:BC$37)-MIN('08 (ind)'!BC$6:BC$37))),ABS(-100+(100*(('08 (ind)'!BC37-MIN('08 (ind)'!BC$6:BC$37))/(MAX('08 (ind)'!BC$6:BC$37)-MIN('08 (ind)'!BC$6:BC$37))))))*BC$42</f>
        <v>7.3992274292692004</v>
      </c>
      <c r="BD39" s="87">
        <f>IF('08 (ind)'!BD$1="si",100*(('08 (ind)'!BD37-MIN('08 (ind)'!BD$6:BD$37))/(MAX('08 (ind)'!BD$6:BD$37)-MIN('08 (ind)'!BD$6:BD$37))),ABS(-100+(100*(('08 (ind)'!BD37-MIN('08 (ind)'!BD$6:BD$37))/(MAX('08 (ind)'!BD$6:BD$37)-MIN('08 (ind)'!BD$6:BD$37))))))*BD$42</f>
        <v>1.6942128388359574</v>
      </c>
      <c r="BE39" s="87">
        <f>IF('08 (ind)'!BE$1="si",100*(('08 (ind)'!BE37-MIN('08 (ind)'!BE$6:BE$37))/(MAX('08 (ind)'!BE$6:BE$37)-MIN('08 (ind)'!BE$6:BE$37))),ABS(-100+(100*(('08 (ind)'!BE37-MIN('08 (ind)'!BE$6:BE$37))/(MAX('08 (ind)'!BE$6:BE$37)-MIN('08 (ind)'!BE$6:BE$37))))))*BE$42</f>
        <v>0</v>
      </c>
      <c r="BF39" s="87">
        <f>IF('08 (ind)'!BF$1="si",100*(('08 (ind)'!BF37-MIN('08 (ind)'!BF$6:BF$37))/(MAX('08 (ind)'!BF$6:BF$37)-MIN('08 (ind)'!BF$6:BF$37))),ABS(-100+(100*(('08 (ind)'!BF37-MIN('08 (ind)'!BF$6:BF$37))/(MAX('08 (ind)'!BF$6:BF$37)-MIN('08 (ind)'!BF$6:BF$37))))))*BF$42</f>
        <v>1.6183261001752534</v>
      </c>
      <c r="BG39" s="87">
        <f>IF('08 (ind)'!BG$1="si",100*(('08 (ind)'!BG37-MIN('08 (ind)'!BG$6:BG$37))/(MAX('08 (ind)'!BG$6:BG$37)-MIN('08 (ind)'!BG$6:BG$37))),ABS(-100+(100*(('08 (ind)'!BG37-MIN('08 (ind)'!BG$6:BG$37))/(MAX('08 (ind)'!BG$6:BG$37)-MIN('08 (ind)'!BG$6:BG$37))))))*BG$42</f>
        <v>2.9833171300823249</v>
      </c>
      <c r="BH39" s="87">
        <f>IF('08 (ind)'!BH$1="si",100*(('08 (ind)'!BH37-MIN('08 (ind)'!BH$6:BH$37))/(MAX('08 (ind)'!BH$6:BH$37)-MIN('08 (ind)'!BH$6:BH$37))),ABS(-100+(100*(('08 (ind)'!BH37-MIN('08 (ind)'!BH$6:BH$37))/(MAX('08 (ind)'!BH$6:BH$37)-MIN('08 (ind)'!BH$6:BH$37))))))*BH$42</f>
        <v>0.87338522826996445</v>
      </c>
      <c r="BI39" s="87">
        <f>IF('08 (ind)'!BI$1="si",100*(('08 (ind)'!BI37-MIN('08 (ind)'!BI$6:BI$37))/(MAX('08 (ind)'!BI$6:BI$37)-MIN('08 (ind)'!BI$6:BI$37))),ABS(-100+(100*(('08 (ind)'!BI37-MIN('08 (ind)'!BI$6:BI$37))/(MAX('08 (ind)'!BI$6:BI$37)-MIN('08 (ind)'!BI$6:BI$37))))))*BI$42</f>
        <v>5.676121999924856</v>
      </c>
      <c r="BJ39" s="87">
        <f>IF('08 (ind)'!BJ$1="si",100*(('08 (ind)'!BJ37-MIN('08 (ind)'!BJ$6:BJ$37))/(MAX('08 (ind)'!BJ$6:BJ$37)-MIN('08 (ind)'!BJ$6:BJ$37))),ABS(-100+(100*(('08 (ind)'!BJ37-MIN('08 (ind)'!BJ$6:BJ$37))/(MAX('08 (ind)'!BJ$6:BJ$37)-MIN('08 (ind)'!BJ$6:BJ$37))))))*BJ$42</f>
        <v>6.1682615435760849E-5</v>
      </c>
      <c r="BK39" s="87">
        <f>IF('08 (ind)'!BK$1="si",100*(('08 (ind)'!BK37-MIN('08 (ind)'!BK$6:BK$37))/(MAX('08 (ind)'!BK$6:BK$37)-MIN('08 (ind)'!BK$6:BK$37))),ABS(-100+(100*(('08 (ind)'!BK37-MIN('08 (ind)'!BK$6:BK$37))/(MAX('08 (ind)'!BK$6:BK$37)-MIN('08 (ind)'!BK$6:BK$37))))))*BK$42</f>
        <v>0.36937780796142944</v>
      </c>
      <c r="BL39" s="87">
        <f>IF('08 (ind)'!BL$1="si",100*(('08 (ind)'!BL37-MIN('08 (ind)'!BL$6:BL$37))/(MAX('08 (ind)'!BL$6:BL$37)-MIN('08 (ind)'!BL$6:BL$37))),ABS(-100+(100*(('08 (ind)'!BL37-MIN('08 (ind)'!BL$6:BL$37))/(MAX('08 (ind)'!BL$6:BL$37)-MIN('08 (ind)'!BL$6:BL$37))))))*BL$42</f>
        <v>0.74804274615468602</v>
      </c>
      <c r="BM39" s="87">
        <f>IF('08 (ind)'!BM$1="si",100*(('08 (ind)'!BM37-MIN('08 (ind)'!BM$6:BM$37))/(MAX('08 (ind)'!BM$6:BM$37)-MIN('08 (ind)'!BM$6:BM$37))),ABS(-100+(100*(('08 (ind)'!BM37-MIN('08 (ind)'!BM$6:BM$37))/(MAX('08 (ind)'!BM$6:BM$37)-MIN('08 (ind)'!BM$6:BM$37))))))*BM$42</f>
        <v>0.46824538719616832</v>
      </c>
      <c r="BN39" s="87">
        <f>IF('08 (ind)'!BN$1="si",100*(('08 (ind)'!BN37-MIN('08 (ind)'!BN$6:BN$37))/(MAX('08 (ind)'!BN$6:BN$37)-MIN('08 (ind)'!BN$6:BN$37))),ABS(-100+(100*(('08 (ind)'!BN37-MIN('08 (ind)'!BN$6:BN$37))/(MAX('08 (ind)'!BN$6:BN$37)-MIN('08 (ind)'!BN$6:BN$37))))))*BN$42</f>
        <v>2.1617754357106267</v>
      </c>
      <c r="BO39" s="87">
        <f>IF('08 (ind)'!BO$1="si",100*(('08 (ind)'!BO37-MIN('08 (ind)'!BO$6:BO$37))/(MAX('08 (ind)'!BO$6:BO$37)-MIN('08 (ind)'!BO$6:BO$37))),ABS(-100+(100*(('08 (ind)'!BO37-MIN('08 (ind)'!BO$6:BO$37))/(MAX('08 (ind)'!BO$6:BO$37)-MIN('08 (ind)'!BO$6:BO$37))))))*BO$42</f>
        <v>0.63287971987638381</v>
      </c>
      <c r="BP39" s="87">
        <f>IF('08 (ind)'!BP$1="si",100*(('08 (ind)'!BP37-MIN('08 (ind)'!BP$6:BP$37))/(MAX('08 (ind)'!BP$6:BP$37)-MIN('08 (ind)'!BP$6:BP$37))),ABS(-100+(100*(('08 (ind)'!BP37-MIN('08 (ind)'!BP$6:BP$37))/(MAX('08 (ind)'!BP$6:BP$37)-MIN('08 (ind)'!BP$6:BP$37))))))*BP$42</f>
        <v>0.60705223841319911</v>
      </c>
      <c r="BQ39" s="87">
        <f>IF('08 (ind)'!BQ$1="si",100*(('08 (ind)'!BQ37-MIN('08 (ind)'!BQ$6:BQ$37))/(MAX('08 (ind)'!BQ$6:BQ$37)-MIN('08 (ind)'!BQ$6:BQ$37))),ABS(-100+(100*(('08 (ind)'!BQ37-MIN('08 (ind)'!BQ$6:BQ$37))/(MAX('08 (ind)'!BQ$6:BQ$37)-MIN('08 (ind)'!BQ$6:BQ$37))))))*BQ$42</f>
        <v>1.1271730743037252</v>
      </c>
      <c r="BR39" s="87">
        <f>IF('08 (ind)'!BR$1="si",100*(('08 (ind)'!BR37-MIN('08 (ind)'!BR$6:BR$37))/(MAX('08 (ind)'!BR$6:BR$37)-MIN('08 (ind)'!BR$6:BR$37))),ABS(-100+(100*(('08 (ind)'!BR37-MIN('08 (ind)'!BR$6:BR$37))/(MAX('08 (ind)'!BR$6:BR$37)-MIN('08 (ind)'!BR$6:BR$37))))))*BR$42</f>
        <v>0.1096569297711841</v>
      </c>
      <c r="BS39" s="87">
        <f>IF('08 (ind)'!BS$1="si",100*(('08 (ind)'!BS37-MIN('08 (ind)'!BS$6:BS$37))/(MAX('08 (ind)'!BS$6:BS$37)-MIN('08 (ind)'!BS$6:BS$37))),ABS(-100+(100*(('08 (ind)'!BS37-MIN('08 (ind)'!BS$6:BS$37))/(MAX('08 (ind)'!BS$6:BS$37)-MIN('08 (ind)'!BS$6:BS$37))))))*BS$42</f>
        <v>6.6224203014161231</v>
      </c>
      <c r="BT39" s="75">
        <f>IF('08 (ind)'!BT$1="si",100*(('08 (ind)'!BT37-MIN('08 (ind)'!BT$6:BT$37))/(MAX('08 (ind)'!BT$6:BT$37)-MIN('08 (ind)'!BT$6:BT$37))),ABS(-100+(100*(('08 (ind)'!BT37-MIN('08 (ind)'!BT$6:BT$37))/(MAX('08 (ind)'!BR$6:BR$37)-MIN('08 (ind)'!BT$6:BT$37))))))*BT$42</f>
        <v>5.1965503515725411</v>
      </c>
      <c r="BU39" s="87">
        <f>IF('08 (ind)'!BU$1="si",100*(('08 (ind)'!BU37-MIN('08 (ind)'!BU$6:BU$37))/(MAX('08 (ind)'!BU$6:BU$37)-MIN('08 (ind)'!BU$6:BU$37))),ABS(-100+(100*(('08 (ind)'!BU37-MIN('08 (ind)'!BU$6:BU$37))/(MAX('08 (ind)'!BU$6:BU$37)-MIN('08 (ind)'!BU$6:BU$37))))))*BU$42</f>
        <v>7.1109441033476397</v>
      </c>
      <c r="BV39" s="87">
        <f>IF('08 (ind)'!BV$1="si",100*(('08 (ind)'!BV37-MIN('08 (ind)'!BV$6:BV$37))/(MAX('08 (ind)'!BV$6:BV$37)-MIN('08 (ind)'!BV$6:BV$37))),ABS(-100+(100*(('08 (ind)'!BV37-MIN('08 (ind)'!BV$6:BV$37))/(MAX('08 (ind)'!BV$6:BV$37)-MIN('08 (ind)'!BV$6:BV$37))))))*BV$42</f>
        <v>3.4890136401206671</v>
      </c>
      <c r="BW39" s="87">
        <f>IF('08 (ind)'!BW$1="si",100*(('08 (ind)'!BW37-MIN('08 (ind)'!BW$6:BW$37))/(MAX('08 (ind)'!BW$6:BW$37)-MIN('08 (ind)'!BW$6:BW$37))),ABS(-100+(100*(('08 (ind)'!BW37-MIN('08 (ind)'!BW$6:BW$37))/(MAX('08 (ind)'!BW$6:BW$37)-MIN('08 (ind)'!BW$6:BW$37))))))*BW$42</f>
        <v>4.1650946192329643</v>
      </c>
      <c r="BX39" s="87">
        <f>IF('08 (ind)'!BX$1="si",100*(('08 (ind)'!BX37-MIN('08 (ind)'!BX$6:BX$37))/(MAX('08 (ind)'!BX$6:BX$37)-MIN('08 (ind)'!BX$6:BX$37))),ABS(-100+(100*(('08 (ind)'!BX37-MIN('08 (ind)'!BX$6:BX$37))/(MAX('08 (ind)'!BX$6:BX$37)-MIN('08 (ind)'!BX$6:BX$37))))))*BX$42</f>
        <v>3.1685328562088495</v>
      </c>
      <c r="BY39" s="87">
        <f>IF('08 (ind)'!BY$1="si",100*(('08 (ind)'!BY37-MIN('08 (ind)'!BY$6:BY$37))/(MAX('08 (ind)'!BY$6:BY$37)-MIN('08 (ind)'!BY$6:BY$37))),ABS(-100+(100*(('08 (ind)'!BY37-MIN('08 (ind)'!BY$6:BY$37))/(MAX('08 (ind)'!BY$6:BY$37)-MIN('08 (ind)'!BY$6:BY$37))))))*BY$42</f>
        <v>2.1233047036209221</v>
      </c>
      <c r="BZ39" s="87">
        <f>IF('08 (ind)'!BZ$1="si",100*(('08 (ind)'!BZ37-MIN('08 (ind)'!BZ$6:BZ$37))/(MAX('08 (ind)'!BZ$6:BZ$37)-MIN('08 (ind)'!BZ$6:BZ$37))),ABS(-100+(100*(('08 (ind)'!BZ37-MIN('08 (ind)'!BZ$6:BZ$37))/(MAX('08 (ind)'!BZ$6:BZ$37)-MIN('08 (ind)'!BZ$6:BZ$37))))))*BZ$42</f>
        <v>15.924958530843472</v>
      </c>
      <c r="CA39" s="87">
        <f>IF('08 (ind)'!CA$1="si",100*(('08 (ind)'!CA37-MIN('08 (ind)'!CA$6:CA$37))/(MAX('08 (ind)'!CA$6:CA$37)-MIN('08 (ind)'!CA$6:CA$37))),ABS(-100+(100*(('08 (ind)'!CA37-MIN('08 (ind)'!CA$6:CA$37))/(MAX('08 (ind)'!CA$6:CA$37)-MIN('08 (ind)'!CA$6:CA$37))))))*CA$42</f>
        <v>5.2809989160781807</v>
      </c>
      <c r="CB39" s="87">
        <f>IF('08 (ind)'!CB$1="si",100*(('08 (ind)'!CB37-MIN('08 (ind)'!CB$6:CB$37))/(MAX('08 (ind)'!CB$6:CB$37)-MIN('08 (ind)'!CB$6:CB$37))),ABS(-100+(100*(('08 (ind)'!CB37-MIN('08 (ind)'!CB$6:CB$37))/(MAX('08 (ind)'!CB$6:CB$37)-MIN('08 (ind)'!CB$6:CB$37))))))*CB$42</f>
        <v>4.5632332382947434</v>
      </c>
      <c r="CC39" s="87">
        <f>IF('08 (ind)'!CC$1="si",100*(('08 (ind)'!CC37-MIN('08 (ind)'!CC$6:CC$37))/(MAX('08 (ind)'!CC$6:CC$37)-MIN('08 (ind)'!CC$6:CC$37))),ABS(-100+(100*(('08 (ind)'!CC37-MIN('08 (ind)'!CC$6:CC$37))/(MAX('08 (ind)'!CC$6:CC$37)-MIN('08 (ind)'!CC$6:CC$37))))))*CC$42</f>
        <v>7.7906147201354115</v>
      </c>
      <c r="CD39" s="87">
        <f>IF('08 (ind)'!CD$1="si",100*(('08 (ind)'!CD37-MIN('08 (ind)'!CD$6:CD$37))/(MAX('08 (ind)'!CD$6:CD$37)-MIN('08 (ind)'!CD$6:CD$37))),ABS(-100+(100*(('08 (ind)'!CD37-MIN('08 (ind)'!CD$6:CD$37))/(MAX('08 (ind)'!CD$6:CD$37)-MIN('08 (ind)'!CD$6:CD$37))))))*CD$42</f>
        <v>3.1831872568247328E-2</v>
      </c>
      <c r="CE39" s="87">
        <f>IF('08 (ind)'!CE$1="si",100*(('08 (ind)'!CE37-MIN('08 (ind)'!CE$6:CE$37))/(MAX('08 (ind)'!CE$6:CE$37)-MIN('08 (ind)'!CE$6:CE$37))),ABS(-100+(100*(('08 (ind)'!CE37-MIN('08 (ind)'!CE$6:CE$37))/(MAX('08 (ind)'!CE$6:CE$37)-MIN('08 (ind)'!CE$6:CE$37))))))*CE$42</f>
        <v>1.385927963842426</v>
      </c>
      <c r="CF39" s="87">
        <f>IF('08 (ind)'!CF$1="si",100*(('08 (ind)'!CF37-MIN('08 (ind)'!CF$6:CF$37))/(MAX('08 (ind)'!CF$6:CF$37)-MIN('08 (ind)'!CF$6:CF$37))),ABS(-100+(100*(('08 (ind)'!CF37-MIN('08 (ind)'!CF$6:CF$37))/(MAX('08 (ind)'!CF$6:CF$37)-MIN('08 (ind)'!CF$6:CF$37))))))*CF$42</f>
        <v>2.0765564259374036</v>
      </c>
      <c r="CG39" s="87">
        <f>IF('08 (ind)'!CG$1="si",100*(('08 (ind)'!CG37-MIN('08 (ind)'!CG$6:CG$37))/(MAX('08 (ind)'!CG$6:CG$37)-MIN('08 (ind)'!CG$6:CG$37))),ABS(-100+(100*(('08 (ind)'!CG37-MIN('08 (ind)'!CG$6:CG$37))/(MAX('08 (ind)'!CG$6:CG$37)-MIN('08 (ind)'!CG$6:CG$37))))))*CG$42</f>
        <v>37.523452157598499</v>
      </c>
      <c r="CH39" s="87">
        <f>IF('08 (ind)'!CH$1="si",100*(('08 (ind)'!CH37-MIN('08 (ind)'!CH$6:CH$37))/(MAX('08 (ind)'!CH$6:CH$37)-MIN('08 (ind)'!CH$6:CH$37))),ABS(-100+(100*(('08 (ind)'!CH37-MIN('08 (ind)'!CH$6:CH$37))/(MAX('08 (ind)'!CH$6:CH$37)-MIN('08 (ind)'!CH$6:CH$37))))))*CH$42</f>
        <v>2.2232741430163259</v>
      </c>
      <c r="CI39" s="87">
        <f>IF('08 (ind)'!CI$1="si",100*(('08 (ind)'!CI37-MIN('08 (ind)'!CI$6:CI$37))/(MAX('08 (ind)'!CI$6:CI$37)-MIN('08 (ind)'!CI$6:CI$37))),ABS(-100+(100*(('08 (ind)'!CI37-MIN('08 (ind)'!CI$6:CI$37))/(MAX('08 (ind)'!CI$6:CI$37)-MIN('08 (ind)'!CI$6:CI$37))))))*CI$42</f>
        <v>6.9965627572648419</v>
      </c>
      <c r="CJ39" s="87">
        <f>IF('08 (ind)'!CJ$1="si",100*(('08 (ind)'!CJ37-MIN('08 (ind)'!CJ$6:CJ$37))/(MAX('08 (ind)'!CJ$6:CJ$37)-MIN('08 (ind)'!CJ$6:CJ$37))),ABS(-100+(100*(('08 (ind)'!CJ37-MIN('08 (ind)'!CJ$6:CJ$37))/(MAX('08 (ind)'!CJ$6:CJ$37)-MIN('08 (ind)'!CJ$6:CJ$37))))))*CJ$42</f>
        <v>3.4921840965112745</v>
      </c>
      <c r="CK39" s="87">
        <f>IF('08 (ind)'!CK$1="si",100*(('08 (ind)'!CK37-MIN('08 (ind)'!CK$6:CK$37))/(MAX('08 (ind)'!CK$6:CK$37)-MIN('08 (ind)'!CK$6:CK$37))),ABS(-100+(100*(('08 (ind)'!CK37-MIN('08 (ind)'!CK$6:CK$37))/(MAX('08 (ind)'!CK$6:CK$37)-MIN('08 (ind)'!CK$6:CK$37))))))*CK$42</f>
        <v>1.5934271102231536</v>
      </c>
      <c r="CL39" s="87">
        <f>IF('08 (ind)'!CL$1="si",100*(('08 (ind)'!CL37-MIN('08 (ind)'!CL$6:CL$37))/(MAX('08 (ind)'!CL$6:CL$37)-MIN('08 (ind)'!CL$6:CL$37))),ABS(-100+(100*(('08 (ind)'!CL37-MIN('08 (ind)'!CL$6:CL$37))/(MAX('08 (ind)'!CL$6:CL$37)-MIN('08 (ind)'!CL$6:CL$37))))))*CL$42</f>
        <v>1.3975950841508207</v>
      </c>
      <c r="CM39" s="87">
        <f>IF('08 (ind)'!CM$1="si",100*(('08 (ind)'!CM37-MIN('08 (ind)'!CM$6:CM$37))/(MAX('08 (ind)'!CM$6:CM$37)-MIN('08 (ind)'!CM$6:CM$37))),ABS(-100+(100*(('08 (ind)'!CM37-MIN('08 (ind)'!CM$6:CM$37))/(MAX('08 (ind)'!CM$6:CM$37)-MIN('08 (ind)'!CM$6:CM$37))))))*CM$42</f>
        <v>3.2385438169014868</v>
      </c>
    </row>
    <row r="41" spans="1:91" ht="15.75" thickBot="1">
      <c r="A41" s="88" t="s">
        <v>16</v>
      </c>
      <c r="C41" s="90" t="s">
        <v>19</v>
      </c>
      <c r="D41" s="85">
        <v>0.66600000000000004</v>
      </c>
      <c r="E41" s="85">
        <v>0.66600000000000004</v>
      </c>
      <c r="F41" s="85">
        <v>0.66600000000000004</v>
      </c>
      <c r="G41" s="85">
        <v>0.33300000000000002</v>
      </c>
      <c r="H41" s="85">
        <v>0.33300000000000002</v>
      </c>
      <c r="I41" s="85">
        <v>0.33300000000000002</v>
      </c>
      <c r="J41" s="85">
        <v>0.33300000000000002</v>
      </c>
      <c r="K41" s="85">
        <v>0.66600000000000004</v>
      </c>
      <c r="L41" s="85">
        <v>0.33300000000000002</v>
      </c>
      <c r="M41" s="85">
        <v>0.33300000000000002</v>
      </c>
      <c r="N41" s="85">
        <v>1</v>
      </c>
      <c r="O41" s="85">
        <v>0.66600000000000004</v>
      </c>
      <c r="P41" s="85">
        <v>0.66600000000000004</v>
      </c>
      <c r="Q41" s="85">
        <v>0.66600000000000004</v>
      </c>
      <c r="R41" s="85">
        <v>1</v>
      </c>
      <c r="S41" s="85">
        <v>0.33300000000000002</v>
      </c>
      <c r="T41" s="85">
        <v>1</v>
      </c>
      <c r="U41" s="85">
        <v>0.66600000000000004</v>
      </c>
      <c r="V41" s="85">
        <v>0.33300000000000002</v>
      </c>
      <c r="W41" s="85">
        <v>1</v>
      </c>
      <c r="X41" s="85">
        <v>1</v>
      </c>
      <c r="Y41" s="85">
        <v>1</v>
      </c>
      <c r="Z41" s="85">
        <v>1</v>
      </c>
      <c r="AA41" s="85">
        <v>1</v>
      </c>
      <c r="AB41" s="85">
        <v>0.66600000000000004</v>
      </c>
      <c r="AC41" s="85">
        <v>1</v>
      </c>
      <c r="AD41" s="85">
        <v>0.66600000000000004</v>
      </c>
      <c r="AE41" s="85">
        <v>0.66600000000000004</v>
      </c>
      <c r="AF41" s="85">
        <v>1</v>
      </c>
      <c r="AG41" s="85">
        <v>0.33300000000000002</v>
      </c>
      <c r="AH41" s="85">
        <v>0.66600000000000004</v>
      </c>
      <c r="AI41" s="85">
        <v>0.33300000000000002</v>
      </c>
      <c r="AJ41" s="85">
        <v>1</v>
      </c>
      <c r="AK41" s="85">
        <v>0.66600000000000004</v>
      </c>
      <c r="AL41" s="85">
        <v>0.66600000000000004</v>
      </c>
      <c r="AM41" s="85">
        <v>0.33300000000000002</v>
      </c>
      <c r="AN41" s="85">
        <v>1</v>
      </c>
      <c r="AO41" s="85">
        <v>0.66600000000000004</v>
      </c>
      <c r="AP41" s="85">
        <v>1</v>
      </c>
      <c r="AQ41" s="85">
        <v>1</v>
      </c>
      <c r="AR41" s="85">
        <v>0.66600000000000004</v>
      </c>
      <c r="AS41" s="85">
        <v>0.66600000000000004</v>
      </c>
      <c r="AT41" s="85">
        <v>0.66600000000000004</v>
      </c>
      <c r="AU41" s="85">
        <v>0.33300000000000002</v>
      </c>
      <c r="AV41" s="85">
        <v>0.33300000000000002</v>
      </c>
      <c r="AW41" s="85">
        <v>0.66600000000000004</v>
      </c>
      <c r="AX41" s="85">
        <v>0.66600000000000004</v>
      </c>
      <c r="AY41" s="85">
        <v>1</v>
      </c>
      <c r="AZ41" s="85">
        <v>0.33300000000000002</v>
      </c>
      <c r="BA41" s="85">
        <v>0.33300000000000002</v>
      </c>
      <c r="BB41" s="85">
        <v>1</v>
      </c>
      <c r="BC41" s="85">
        <v>0.66600000000000004</v>
      </c>
      <c r="BD41" s="85">
        <v>1</v>
      </c>
      <c r="BE41" s="85">
        <v>1</v>
      </c>
      <c r="BF41" s="85">
        <v>1</v>
      </c>
      <c r="BG41" s="85">
        <v>1</v>
      </c>
      <c r="BH41" s="85">
        <v>1</v>
      </c>
      <c r="BI41" s="85">
        <v>0.66600000000000004</v>
      </c>
      <c r="BJ41" s="85">
        <v>0.66600000000000004</v>
      </c>
      <c r="BK41" s="85">
        <v>0.66600000000000004</v>
      </c>
      <c r="BL41" s="85">
        <v>1</v>
      </c>
      <c r="BM41" s="85">
        <v>0.66600000000000004</v>
      </c>
      <c r="BN41" s="85">
        <v>0.66600000000000004</v>
      </c>
      <c r="BO41" s="85">
        <v>0.33300000000000002</v>
      </c>
      <c r="BP41" s="85">
        <v>0.33300000000000002</v>
      </c>
      <c r="BQ41" s="85">
        <v>1</v>
      </c>
      <c r="BR41" s="85">
        <v>0.33300000000000002</v>
      </c>
      <c r="BS41" s="85">
        <v>0.66600000000000004</v>
      </c>
      <c r="BT41" s="85">
        <v>0.33300000000000002</v>
      </c>
      <c r="BU41" s="85">
        <v>0.66600000000000004</v>
      </c>
      <c r="BV41" s="85">
        <v>0.33300000000000002</v>
      </c>
      <c r="BW41" s="85">
        <v>0.33300000000000002</v>
      </c>
      <c r="BX41" s="85">
        <v>1</v>
      </c>
      <c r="BY41" s="85">
        <v>0.33300000000000002</v>
      </c>
      <c r="BZ41" s="85">
        <v>1</v>
      </c>
      <c r="CA41" s="85">
        <v>0.33300000000000002</v>
      </c>
      <c r="CB41" s="85">
        <v>0.33300000000000002</v>
      </c>
      <c r="CC41" s="85">
        <v>0.66600000000000004</v>
      </c>
      <c r="CD41" s="85">
        <v>0.33300000000000002</v>
      </c>
      <c r="CE41" s="85">
        <v>0.33300000000000002</v>
      </c>
      <c r="CF41" s="85">
        <v>0.66600000000000004</v>
      </c>
      <c r="CG41" s="85">
        <v>1</v>
      </c>
      <c r="CH41" s="85">
        <v>0.33300000000000002</v>
      </c>
      <c r="CI41" s="85">
        <v>0.33300000000000002</v>
      </c>
      <c r="CJ41" s="85">
        <v>0.33300000000000002</v>
      </c>
      <c r="CK41" s="85">
        <v>1</v>
      </c>
      <c r="CL41" s="85">
        <v>1</v>
      </c>
      <c r="CM41" s="85">
        <v>1</v>
      </c>
    </row>
    <row r="42" spans="1:91" ht="16.5" thickTop="1" thickBot="1">
      <c r="D42" s="92">
        <f>D41/SUM($D41:$L41)</f>
        <v>0.15384615384615383</v>
      </c>
      <c r="E42" s="92">
        <f t="shared" ref="E42:L42" si="0">E41/SUM($D41:$L41)</f>
        <v>0.15384615384615383</v>
      </c>
      <c r="F42" s="92">
        <f t="shared" si="0"/>
        <v>0.15384615384615383</v>
      </c>
      <c r="G42" s="92">
        <f t="shared" si="0"/>
        <v>7.6923076923076913E-2</v>
      </c>
      <c r="H42" s="92">
        <f t="shared" si="0"/>
        <v>7.6923076923076913E-2</v>
      </c>
      <c r="I42" s="92">
        <f t="shared" si="0"/>
        <v>7.6923076923076913E-2</v>
      </c>
      <c r="J42" s="92">
        <f t="shared" si="0"/>
        <v>7.6923076923076913E-2</v>
      </c>
      <c r="K42" s="92">
        <f t="shared" si="0"/>
        <v>0.15384615384615383</v>
      </c>
      <c r="L42" s="92">
        <f t="shared" si="0"/>
        <v>7.6923076923076913E-2</v>
      </c>
      <c r="M42" s="93">
        <f>M41/SUM($M41:$W41)</f>
        <v>4.3455565705337339E-2</v>
      </c>
      <c r="N42" s="93">
        <f t="shared" ref="N42:W42" si="1">N41/SUM($M41:$W41)</f>
        <v>0.13049719431032233</v>
      </c>
      <c r="O42" s="93">
        <f t="shared" si="1"/>
        <v>8.6911131410674677E-2</v>
      </c>
      <c r="P42" s="93">
        <f t="shared" si="1"/>
        <v>8.6911131410674677E-2</v>
      </c>
      <c r="Q42" s="93">
        <f t="shared" si="1"/>
        <v>8.6911131410674677E-2</v>
      </c>
      <c r="R42" s="93">
        <f t="shared" si="1"/>
        <v>0.13049719431032233</v>
      </c>
      <c r="S42" s="93">
        <f t="shared" si="1"/>
        <v>4.3455565705337339E-2</v>
      </c>
      <c r="T42" s="93">
        <f t="shared" si="1"/>
        <v>0.13049719431032233</v>
      </c>
      <c r="U42" s="93">
        <f t="shared" si="1"/>
        <v>8.6911131410674677E-2</v>
      </c>
      <c r="V42" s="93">
        <f>V41/SUM($M41:$W41)</f>
        <v>4.3455565705337339E-2</v>
      </c>
      <c r="W42" s="93">
        <f t="shared" si="1"/>
        <v>0.13049719431032233</v>
      </c>
      <c r="X42" s="94">
        <f t="shared" ref="X42:AK42" si="2">X41/SUM($X41:$AK41)</f>
        <v>9.0942160785740245E-2</v>
      </c>
      <c r="Y42" s="94">
        <f t="shared" si="2"/>
        <v>9.0942160785740245E-2</v>
      </c>
      <c r="Z42" s="94">
        <f t="shared" si="2"/>
        <v>9.0942160785740245E-2</v>
      </c>
      <c r="AA42" s="94">
        <f t="shared" si="2"/>
        <v>9.0942160785740245E-2</v>
      </c>
      <c r="AB42" s="94">
        <f t="shared" si="2"/>
        <v>6.0567479083303011E-2</v>
      </c>
      <c r="AC42" s="94">
        <f t="shared" si="2"/>
        <v>9.0942160785740245E-2</v>
      </c>
      <c r="AD42" s="94">
        <f t="shared" si="2"/>
        <v>6.0567479083303011E-2</v>
      </c>
      <c r="AE42" s="94">
        <f t="shared" si="2"/>
        <v>6.0567479083303011E-2</v>
      </c>
      <c r="AF42" s="94">
        <f t="shared" si="2"/>
        <v>9.0942160785740245E-2</v>
      </c>
      <c r="AG42" s="94">
        <f t="shared" si="2"/>
        <v>3.0283739541651505E-2</v>
      </c>
      <c r="AH42" s="94">
        <f t="shared" si="2"/>
        <v>6.0567479083303011E-2</v>
      </c>
      <c r="AI42" s="94">
        <f t="shared" si="2"/>
        <v>3.0283739541651505E-2</v>
      </c>
      <c r="AJ42" s="94">
        <f t="shared" si="2"/>
        <v>9.0942160785740245E-2</v>
      </c>
      <c r="AK42" s="94">
        <f t="shared" si="2"/>
        <v>6.0567479083303011E-2</v>
      </c>
      <c r="AL42" s="95">
        <f>AL41/SUM($AL41:$AS41)</f>
        <v>0.11105552776388193</v>
      </c>
      <c r="AM42" s="95">
        <f t="shared" ref="AM42:AS42" si="3">AM41/SUM($AL41:$AS41)</f>
        <v>5.5527763881940966E-2</v>
      </c>
      <c r="AN42" s="95">
        <f t="shared" si="3"/>
        <v>0.1667500416875104</v>
      </c>
      <c r="AO42" s="95">
        <f t="shared" si="3"/>
        <v>0.11105552776388193</v>
      </c>
      <c r="AP42" s="95">
        <f t="shared" si="3"/>
        <v>0.1667500416875104</v>
      </c>
      <c r="AQ42" s="95">
        <f t="shared" si="3"/>
        <v>0.1667500416875104</v>
      </c>
      <c r="AR42" s="95">
        <f t="shared" si="3"/>
        <v>0.11105552776388193</v>
      </c>
      <c r="AS42" s="95">
        <f t="shared" si="3"/>
        <v>0.11105552776388193</v>
      </c>
      <c r="AT42" s="96">
        <f>AT41/SUM($AT41:$AV41)</f>
        <v>0.5</v>
      </c>
      <c r="AU42" s="96">
        <f>AU41/SUM($AT41:$AV41)</f>
        <v>0.25</v>
      </c>
      <c r="AV42" s="96">
        <f>AV41/SUM($AT41:$AV41)</f>
        <v>0.25</v>
      </c>
      <c r="AW42" s="97">
        <f t="shared" ref="AW42:BC42" si="4">AW41/SUM($AW41:$BC41)</f>
        <v>0.14279588336192109</v>
      </c>
      <c r="AX42" s="97">
        <f t="shared" si="4"/>
        <v>0.14279588336192109</v>
      </c>
      <c r="AY42" s="97">
        <f t="shared" si="4"/>
        <v>0.21440823327615777</v>
      </c>
      <c r="AZ42" s="97">
        <f t="shared" si="4"/>
        <v>7.1397941680960544E-2</v>
      </c>
      <c r="BA42" s="97">
        <f t="shared" si="4"/>
        <v>7.1397941680960544E-2</v>
      </c>
      <c r="BB42" s="97">
        <f t="shared" si="4"/>
        <v>0.21440823327615777</v>
      </c>
      <c r="BC42" s="97">
        <f t="shared" si="4"/>
        <v>0.14279588336192109</v>
      </c>
      <c r="BD42" s="98">
        <f t="shared" ref="BD42:BR42" si="5">BD41/SUM($BD41:$BR41)</f>
        <v>8.8269044046252965E-2</v>
      </c>
      <c r="BE42" s="98">
        <f t="shared" si="5"/>
        <v>8.8269044046252965E-2</v>
      </c>
      <c r="BF42" s="98">
        <f t="shared" si="5"/>
        <v>8.8269044046252965E-2</v>
      </c>
      <c r="BG42" s="98">
        <f t="shared" si="5"/>
        <v>8.8269044046252965E-2</v>
      </c>
      <c r="BH42" s="98">
        <f t="shared" si="5"/>
        <v>8.8269044046252965E-2</v>
      </c>
      <c r="BI42" s="98">
        <f t="shared" si="5"/>
        <v>5.8787183334804476E-2</v>
      </c>
      <c r="BJ42" s="98">
        <f t="shared" si="5"/>
        <v>5.8787183334804476E-2</v>
      </c>
      <c r="BK42" s="98">
        <f t="shared" si="5"/>
        <v>5.8787183334804476E-2</v>
      </c>
      <c r="BL42" s="98">
        <f t="shared" si="5"/>
        <v>8.8269044046252965E-2</v>
      </c>
      <c r="BM42" s="98">
        <f t="shared" si="5"/>
        <v>5.8787183334804476E-2</v>
      </c>
      <c r="BN42" s="98">
        <f t="shared" si="5"/>
        <v>5.8787183334804476E-2</v>
      </c>
      <c r="BO42" s="98">
        <f t="shared" si="5"/>
        <v>2.9393591667402238E-2</v>
      </c>
      <c r="BP42" s="98">
        <f t="shared" si="5"/>
        <v>2.9393591667402238E-2</v>
      </c>
      <c r="BQ42" s="98">
        <f t="shared" si="5"/>
        <v>8.8269044046252965E-2</v>
      </c>
      <c r="BR42" s="98">
        <f t="shared" si="5"/>
        <v>2.9393591667402238E-2</v>
      </c>
      <c r="BS42" s="99">
        <f>BS41/SUM($BS41:$CC41)</f>
        <v>0.11107404936624415</v>
      </c>
      <c r="BT42" s="99">
        <f t="shared" ref="BT42:CC42" si="6">BT41/SUM($BS41:$CC41)</f>
        <v>5.5537024683122077E-2</v>
      </c>
      <c r="BU42" s="99">
        <f t="shared" si="6"/>
        <v>0.11107404936624415</v>
      </c>
      <c r="BV42" s="99">
        <f t="shared" si="6"/>
        <v>5.5537024683122077E-2</v>
      </c>
      <c r="BW42" s="99">
        <f t="shared" si="6"/>
        <v>5.5537024683122077E-2</v>
      </c>
      <c r="BX42" s="99">
        <f t="shared" si="6"/>
        <v>0.16677785190126751</v>
      </c>
      <c r="BY42" s="99">
        <f t="shared" si="6"/>
        <v>5.5537024683122077E-2</v>
      </c>
      <c r="BZ42" s="99">
        <f t="shared" si="6"/>
        <v>0.16677785190126751</v>
      </c>
      <c r="CA42" s="99">
        <f t="shared" si="6"/>
        <v>5.5537024683122077E-2</v>
      </c>
      <c r="CB42" s="99">
        <f t="shared" si="6"/>
        <v>5.5537024683122077E-2</v>
      </c>
      <c r="CC42" s="99">
        <f t="shared" si="6"/>
        <v>0.11107404936624415</v>
      </c>
      <c r="CD42" s="100">
        <f>CD41/SUM($CD41:$CH41)</f>
        <v>0.12495309568480301</v>
      </c>
      <c r="CE42" s="100">
        <f>CE41/SUM($CD41:$CH41)</f>
        <v>0.12495309568480301</v>
      </c>
      <c r="CF42" s="100">
        <f>CF41/SUM($CD41:$CH41)</f>
        <v>0.24990619136960601</v>
      </c>
      <c r="CG42" s="100">
        <f>CG41/SUM($CD41:$CH41)</f>
        <v>0.37523452157598497</v>
      </c>
      <c r="CH42" s="100">
        <f>CH41/SUM($CD41:$CH41)</f>
        <v>0.12495309568480301</v>
      </c>
      <c r="CI42" s="101">
        <f>CI41/SUM($CI41:$CM41)</f>
        <v>9.0834697217675953E-2</v>
      </c>
      <c r="CJ42" s="101">
        <f>CJ41/SUM($CI41:$CM41)</f>
        <v>9.0834697217675953E-2</v>
      </c>
      <c r="CK42" s="101">
        <f>CK41/SUM($CI41:$CM41)</f>
        <v>0.27277686852154936</v>
      </c>
      <c r="CL42" s="101">
        <f>CL41/SUM($CI41:$CM41)</f>
        <v>0.27277686852154936</v>
      </c>
      <c r="CM42" s="101">
        <f>CM41/SUM($CI41:$CM41)</f>
        <v>0.27277686852154936</v>
      </c>
    </row>
    <row r="43" spans="1:91" ht="16.5" thickTop="1" thickBot="1">
      <c r="C43" s="90" t="s">
        <v>20</v>
      </c>
      <c r="D43" s="85">
        <v>1</v>
      </c>
      <c r="E43" s="85">
        <v>0.1</v>
      </c>
      <c r="F43" s="85">
        <v>1</v>
      </c>
      <c r="G43" s="85">
        <v>0.1</v>
      </c>
      <c r="H43" s="85">
        <v>0.1</v>
      </c>
      <c r="I43" s="85">
        <v>0.1</v>
      </c>
      <c r="J43" s="85">
        <v>0.5</v>
      </c>
      <c r="K43" s="85">
        <v>0.5</v>
      </c>
      <c r="L43" s="85">
        <v>1</v>
      </c>
      <c r="M43" s="85">
        <v>1</v>
      </c>
      <c r="N43" s="85">
        <v>0.1</v>
      </c>
      <c r="O43" s="85">
        <v>0.1</v>
      </c>
      <c r="P43" s="85">
        <v>0.5</v>
      </c>
      <c r="Q43" s="85">
        <v>0.1</v>
      </c>
      <c r="R43" s="85">
        <v>1</v>
      </c>
      <c r="S43" s="85">
        <v>0.1</v>
      </c>
      <c r="T43" s="85">
        <v>1</v>
      </c>
      <c r="U43" s="85"/>
      <c r="V43" s="85"/>
      <c r="W43" s="85">
        <v>1</v>
      </c>
      <c r="X43" s="85">
        <v>0.1</v>
      </c>
      <c r="Y43" s="85">
        <v>1</v>
      </c>
      <c r="Z43" s="85">
        <v>1</v>
      </c>
      <c r="AA43" s="85">
        <v>0.5</v>
      </c>
      <c r="AB43" s="85">
        <v>1</v>
      </c>
      <c r="AC43" s="85">
        <v>0.5</v>
      </c>
      <c r="AD43" s="85">
        <v>0.5</v>
      </c>
      <c r="AE43" s="85">
        <v>0.1</v>
      </c>
      <c r="AF43" s="85">
        <v>0.5</v>
      </c>
      <c r="AG43" s="85">
        <v>1</v>
      </c>
      <c r="AH43" s="85">
        <v>0.1</v>
      </c>
      <c r="AI43" s="85">
        <v>0.1</v>
      </c>
      <c r="AJ43" s="85">
        <v>0.5</v>
      </c>
      <c r="AK43" s="85">
        <v>0.5</v>
      </c>
      <c r="AL43" s="85">
        <v>1</v>
      </c>
      <c r="AM43" s="85">
        <v>0.1</v>
      </c>
      <c r="AN43" s="85">
        <v>0.1</v>
      </c>
      <c r="AO43" s="85">
        <v>0.1</v>
      </c>
      <c r="AP43" s="85">
        <v>0.1</v>
      </c>
      <c r="AQ43" s="85"/>
      <c r="AR43" s="85"/>
      <c r="AS43" s="85">
        <v>0.5</v>
      </c>
      <c r="AT43" s="85">
        <v>0.1</v>
      </c>
      <c r="AU43" s="85">
        <v>1</v>
      </c>
      <c r="AV43" s="85">
        <v>0.1</v>
      </c>
      <c r="AW43" s="85">
        <v>1</v>
      </c>
      <c r="AX43" s="85">
        <v>0.1</v>
      </c>
      <c r="AY43" s="85">
        <v>1</v>
      </c>
      <c r="AZ43" s="85">
        <v>0.1</v>
      </c>
      <c r="BA43" s="85">
        <v>0.5</v>
      </c>
      <c r="BB43" s="85">
        <v>0.1</v>
      </c>
      <c r="BC43" s="85">
        <v>1</v>
      </c>
      <c r="BD43" s="85">
        <v>0.5</v>
      </c>
      <c r="BE43" s="85">
        <v>1</v>
      </c>
      <c r="BF43" s="85">
        <v>0.5</v>
      </c>
      <c r="BG43" s="85">
        <v>0.5</v>
      </c>
      <c r="BH43" s="85">
        <v>1</v>
      </c>
      <c r="BI43" s="85">
        <v>0.5</v>
      </c>
      <c r="BJ43" s="85">
        <v>0.5</v>
      </c>
      <c r="BK43" s="85">
        <v>1</v>
      </c>
      <c r="BL43" s="85">
        <v>0.1</v>
      </c>
      <c r="BM43" s="85">
        <v>0.1</v>
      </c>
      <c r="BN43" s="85">
        <v>1</v>
      </c>
      <c r="BO43" s="85">
        <v>1</v>
      </c>
      <c r="BP43" s="85">
        <v>1</v>
      </c>
      <c r="BQ43" s="85">
        <v>1</v>
      </c>
      <c r="BR43" s="85">
        <v>1</v>
      </c>
      <c r="BS43" s="85">
        <v>0.5</v>
      </c>
      <c r="BT43" s="85">
        <v>0.1</v>
      </c>
      <c r="BU43" s="85">
        <v>0.1</v>
      </c>
      <c r="BV43" s="85">
        <v>0.1</v>
      </c>
      <c r="BW43" s="85">
        <v>0.1</v>
      </c>
      <c r="BX43" s="85">
        <v>0.1</v>
      </c>
      <c r="BY43" s="85">
        <v>0.5</v>
      </c>
      <c r="BZ43" s="85">
        <v>0.5</v>
      </c>
      <c r="CA43" s="85">
        <v>0.5</v>
      </c>
      <c r="CB43" s="85">
        <v>0.1</v>
      </c>
      <c r="CC43" s="85">
        <v>0.1</v>
      </c>
      <c r="CD43" s="85">
        <v>0.1</v>
      </c>
      <c r="CE43" s="85">
        <v>1</v>
      </c>
      <c r="CF43" s="85">
        <v>0.5</v>
      </c>
      <c r="CG43" s="85">
        <v>1</v>
      </c>
      <c r="CH43" s="85">
        <v>0.5</v>
      </c>
      <c r="CI43" s="85">
        <v>1</v>
      </c>
      <c r="CJ43" s="85">
        <v>1</v>
      </c>
      <c r="CK43" s="85">
        <v>1</v>
      </c>
      <c r="CL43" s="85">
        <v>0.1</v>
      </c>
      <c r="CM43" s="85">
        <v>0.5</v>
      </c>
    </row>
    <row r="44" spans="1:91" ht="16.5" thickTop="1" thickBot="1">
      <c r="D44" s="92">
        <f t="shared" ref="D44:L44" si="7">D43/SUM($D43:$L43)</f>
        <v>0.22727272727272727</v>
      </c>
      <c r="E44" s="92">
        <f t="shared" si="7"/>
        <v>2.2727272727272728E-2</v>
      </c>
      <c r="F44" s="92">
        <f t="shared" si="7"/>
        <v>0.22727272727272727</v>
      </c>
      <c r="G44" s="92">
        <f t="shared" si="7"/>
        <v>2.2727272727272728E-2</v>
      </c>
      <c r="H44" s="92">
        <f t="shared" si="7"/>
        <v>2.2727272727272728E-2</v>
      </c>
      <c r="I44" s="92">
        <f t="shared" si="7"/>
        <v>2.2727272727272728E-2</v>
      </c>
      <c r="J44" s="92">
        <f t="shared" si="7"/>
        <v>0.11363636363636363</v>
      </c>
      <c r="K44" s="92">
        <f t="shared" si="7"/>
        <v>0.11363636363636363</v>
      </c>
      <c r="L44" s="92">
        <f t="shared" si="7"/>
        <v>0.22727272727272727</v>
      </c>
      <c r="M44" s="93">
        <f t="shared" ref="M44:W44" si="8">M43/SUM($M43:$W43)</f>
        <v>0.2040816326530612</v>
      </c>
      <c r="N44" s="93">
        <f t="shared" si="8"/>
        <v>2.0408163265306121E-2</v>
      </c>
      <c r="O44" s="93">
        <f t="shared" si="8"/>
        <v>2.0408163265306121E-2</v>
      </c>
      <c r="P44" s="93">
        <f t="shared" si="8"/>
        <v>0.1020408163265306</v>
      </c>
      <c r="Q44" s="93">
        <f t="shared" si="8"/>
        <v>2.0408163265306121E-2</v>
      </c>
      <c r="R44" s="93">
        <f t="shared" si="8"/>
        <v>0.2040816326530612</v>
      </c>
      <c r="S44" s="93">
        <f t="shared" si="8"/>
        <v>2.0408163265306121E-2</v>
      </c>
      <c r="T44" s="93">
        <f t="shared" si="8"/>
        <v>0.2040816326530612</v>
      </c>
      <c r="U44" s="93"/>
      <c r="V44" s="93"/>
      <c r="W44" s="93">
        <f t="shared" si="8"/>
        <v>0.2040816326530612</v>
      </c>
      <c r="X44" s="94">
        <f t="shared" ref="X44:AK44" si="9">X43/SUM($X43:$AK43)</f>
        <v>1.3513513513513516E-2</v>
      </c>
      <c r="Y44" s="94">
        <f t="shared" si="9"/>
        <v>0.13513513513513517</v>
      </c>
      <c r="Z44" s="94">
        <f t="shared" si="9"/>
        <v>0.13513513513513517</v>
      </c>
      <c r="AA44" s="94">
        <f t="shared" si="9"/>
        <v>6.7567567567567585E-2</v>
      </c>
      <c r="AB44" s="94">
        <f t="shared" si="9"/>
        <v>0.13513513513513517</v>
      </c>
      <c r="AC44" s="94">
        <f t="shared" si="9"/>
        <v>6.7567567567567585E-2</v>
      </c>
      <c r="AD44" s="94">
        <f t="shared" si="9"/>
        <v>6.7567567567567585E-2</v>
      </c>
      <c r="AE44" s="94">
        <f t="shared" si="9"/>
        <v>1.3513513513513516E-2</v>
      </c>
      <c r="AF44" s="94">
        <f t="shared" si="9"/>
        <v>6.7567567567567585E-2</v>
      </c>
      <c r="AG44" s="94">
        <f t="shared" si="9"/>
        <v>0.13513513513513517</v>
      </c>
      <c r="AH44" s="94">
        <f t="shared" si="9"/>
        <v>1.3513513513513516E-2</v>
      </c>
      <c r="AI44" s="94">
        <f t="shared" si="9"/>
        <v>1.3513513513513516E-2</v>
      </c>
      <c r="AJ44" s="94">
        <f t="shared" si="9"/>
        <v>6.7567567567567585E-2</v>
      </c>
      <c r="AK44" s="94">
        <f t="shared" si="9"/>
        <v>6.7567567567567585E-2</v>
      </c>
      <c r="AL44" s="95">
        <f>AL43/SUM($AL43:$AT43)</f>
        <v>0.49999999999999989</v>
      </c>
      <c r="AM44" s="95">
        <f>AM43/SUM($AL43:$AT43)</f>
        <v>4.9999999999999989E-2</v>
      </c>
      <c r="AN44" s="95">
        <f>AN43/SUM($AL43:$AT43)</f>
        <v>4.9999999999999989E-2</v>
      </c>
      <c r="AO44" s="95">
        <f>AO43/SUM($AL43:$AT43)</f>
        <v>4.9999999999999989E-2</v>
      </c>
      <c r="AP44" s="95">
        <f>AP43/SUM($AL43:$AT43)</f>
        <v>4.9999999999999989E-2</v>
      </c>
      <c r="AQ44" s="95"/>
      <c r="AR44" s="95"/>
      <c r="AS44" s="95">
        <f>AS43/SUM($AL43:$AT43)</f>
        <v>0.24999999999999994</v>
      </c>
      <c r="AT44" s="96">
        <f>AT43/SUM($AT43:$AV43)</f>
        <v>8.3333333333333329E-2</v>
      </c>
      <c r="AU44" s="96">
        <f>AU43/SUM($AT43:$AV43)</f>
        <v>0.83333333333333326</v>
      </c>
      <c r="AV44" s="96">
        <f>AV43/SUM($AT43:$AV43)</f>
        <v>8.3333333333333329E-2</v>
      </c>
      <c r="AW44" s="97">
        <f t="shared" ref="AW44:BC44" si="10">AW43/SUM($AW43:$BC43)</f>
        <v>0.26315789473684209</v>
      </c>
      <c r="AX44" s="97">
        <f t="shared" si="10"/>
        <v>2.6315789473684209E-2</v>
      </c>
      <c r="AY44" s="97">
        <f t="shared" si="10"/>
        <v>0.26315789473684209</v>
      </c>
      <c r="AZ44" s="97">
        <f t="shared" si="10"/>
        <v>2.6315789473684209E-2</v>
      </c>
      <c r="BA44" s="97">
        <f t="shared" si="10"/>
        <v>0.13157894736842105</v>
      </c>
      <c r="BB44" s="97">
        <f t="shared" si="10"/>
        <v>2.6315789473684209E-2</v>
      </c>
      <c r="BC44" s="97">
        <f t="shared" si="10"/>
        <v>0.26315789473684209</v>
      </c>
      <c r="BD44" s="98">
        <f t="shared" ref="BD44:BR44" si="11">BD43/SUM($BD43:$BR43)</f>
        <v>4.6728971962616828E-2</v>
      </c>
      <c r="BE44" s="98">
        <f t="shared" si="11"/>
        <v>9.3457943925233655E-2</v>
      </c>
      <c r="BF44" s="98">
        <f t="shared" si="11"/>
        <v>4.6728971962616828E-2</v>
      </c>
      <c r="BG44" s="98">
        <f t="shared" si="11"/>
        <v>4.6728971962616828E-2</v>
      </c>
      <c r="BH44" s="98">
        <f t="shared" si="11"/>
        <v>9.3457943925233655E-2</v>
      </c>
      <c r="BI44" s="98">
        <f t="shared" si="11"/>
        <v>4.6728971962616828E-2</v>
      </c>
      <c r="BJ44" s="98">
        <f t="shared" si="11"/>
        <v>4.6728971962616828E-2</v>
      </c>
      <c r="BK44" s="98">
        <f t="shared" si="11"/>
        <v>9.3457943925233655E-2</v>
      </c>
      <c r="BL44" s="98">
        <f t="shared" si="11"/>
        <v>9.3457943925233655E-3</v>
      </c>
      <c r="BM44" s="98">
        <f t="shared" si="11"/>
        <v>9.3457943925233655E-3</v>
      </c>
      <c r="BN44" s="98">
        <f t="shared" si="11"/>
        <v>9.3457943925233655E-2</v>
      </c>
      <c r="BO44" s="98">
        <f t="shared" si="11"/>
        <v>9.3457943925233655E-2</v>
      </c>
      <c r="BP44" s="98">
        <f t="shared" si="11"/>
        <v>9.3457943925233655E-2</v>
      </c>
      <c r="BQ44" s="98">
        <f t="shared" si="11"/>
        <v>9.3457943925233655E-2</v>
      </c>
      <c r="BR44" s="98">
        <f t="shared" si="11"/>
        <v>9.3457943925233655E-2</v>
      </c>
      <c r="BS44" s="99">
        <f t="shared" ref="BS44:CC44" si="12">BS43/SUM($BS43:$CC43)</f>
        <v>0.18518518518518517</v>
      </c>
      <c r="BT44" s="99">
        <f t="shared" si="12"/>
        <v>3.7037037037037035E-2</v>
      </c>
      <c r="BU44" s="99">
        <f t="shared" si="12"/>
        <v>3.7037037037037035E-2</v>
      </c>
      <c r="BV44" s="99">
        <f t="shared" si="12"/>
        <v>3.7037037037037035E-2</v>
      </c>
      <c r="BW44" s="99">
        <f t="shared" si="12"/>
        <v>3.7037037037037035E-2</v>
      </c>
      <c r="BX44" s="99">
        <f t="shared" si="12"/>
        <v>3.7037037037037035E-2</v>
      </c>
      <c r="BY44" s="99">
        <f t="shared" si="12"/>
        <v>0.18518518518518517</v>
      </c>
      <c r="BZ44" s="99">
        <f t="shared" si="12"/>
        <v>0.18518518518518517</v>
      </c>
      <c r="CA44" s="99">
        <f t="shared" si="12"/>
        <v>0.18518518518518517</v>
      </c>
      <c r="CB44" s="99">
        <f t="shared" si="12"/>
        <v>3.7037037037037035E-2</v>
      </c>
      <c r="CC44" s="99">
        <f t="shared" si="12"/>
        <v>3.7037037037037035E-2</v>
      </c>
      <c r="CD44" s="100">
        <f>CD43/SUM($CD43:$CH43)</f>
        <v>3.2258064516129031E-2</v>
      </c>
      <c r="CE44" s="100">
        <f>CE43/SUM($CD43:$CH43)</f>
        <v>0.32258064516129031</v>
      </c>
      <c r="CF44" s="100">
        <f>CF43/SUM($CD43:$CH43)</f>
        <v>0.16129032258064516</v>
      </c>
      <c r="CG44" s="100">
        <f>CG43/SUM($CD43:$CH43)</f>
        <v>0.32258064516129031</v>
      </c>
      <c r="CH44" s="100">
        <f>CH43/SUM($CD43:$CH43)</f>
        <v>0.16129032258064516</v>
      </c>
      <c r="CI44" s="101">
        <f>CI43/SUM($CI43:$CM43)</f>
        <v>0.27777777777777779</v>
      </c>
      <c r="CJ44" s="101">
        <f>CJ43/SUM($CI43:$CM43)</f>
        <v>0.27777777777777779</v>
      </c>
      <c r="CK44" s="101">
        <f>CK43/SUM($CI43:$CM43)</f>
        <v>0.27777777777777779</v>
      </c>
      <c r="CL44" s="101">
        <f>CL43/SUM($CI43:$CM43)</f>
        <v>2.777777777777778E-2</v>
      </c>
      <c r="CM44" s="101">
        <f>CM43/SUM($CI43:$CM43)</f>
        <v>0.1388888888888889</v>
      </c>
    </row>
    <row r="45" spans="1:91" ht="15.75" thickTop="1"/>
  </sheetData>
  <phoneticPr fontId="27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2"/>
  <dimension ref="A1:CM46"/>
  <sheetViews>
    <sheetView topLeftCell="A2" zoomScale="125" workbookViewId="0">
      <pane xSplit="1" ySplit="6" topLeftCell="B8" activePane="bottomRight" state="frozen"/>
      <selection activeCell="V3" sqref="V3"/>
      <selection pane="topRight" activeCell="V3" sqref="V3"/>
      <selection pane="bottomLeft" activeCell="V3" sqref="V3"/>
      <selection pane="bottomRight" activeCell="V3" sqref="V3"/>
    </sheetView>
  </sheetViews>
  <sheetFormatPr baseColWidth="10" defaultRowHeight="15"/>
  <sheetData>
    <row r="1" spans="1:91" ht="16.5" thickTop="1" thickBot="1">
      <c r="A1" s="7" t="s">
        <v>74</v>
      </c>
      <c r="B1" s="86" t="s">
        <v>51</v>
      </c>
      <c r="C1" s="86" t="s">
        <v>49</v>
      </c>
      <c r="D1" s="85" t="s">
        <v>83</v>
      </c>
      <c r="E1" s="85" t="s">
        <v>83</v>
      </c>
      <c r="F1" s="85" t="s">
        <v>44</v>
      </c>
      <c r="G1" s="85" t="s">
        <v>44</v>
      </c>
      <c r="H1" s="85" t="s">
        <v>44</v>
      </c>
      <c r="I1" s="85" t="s">
        <v>44</v>
      </c>
      <c r="J1" s="85" t="s">
        <v>44</v>
      </c>
      <c r="K1" s="85" t="s">
        <v>44</v>
      </c>
      <c r="L1" s="85" t="s">
        <v>83</v>
      </c>
      <c r="M1" s="85" t="s">
        <v>44</v>
      </c>
      <c r="N1" s="85" t="s">
        <v>44</v>
      </c>
      <c r="O1" s="85" t="s">
        <v>83</v>
      </c>
      <c r="P1" s="85" t="s">
        <v>44</v>
      </c>
      <c r="Q1" s="85" t="s">
        <v>44</v>
      </c>
      <c r="R1" s="85" t="s">
        <v>44</v>
      </c>
      <c r="S1" s="85" t="s">
        <v>58</v>
      </c>
      <c r="T1" s="85" t="s">
        <v>44</v>
      </c>
      <c r="U1" s="85" t="s">
        <v>498</v>
      </c>
      <c r="V1" s="85" t="s">
        <v>477</v>
      </c>
      <c r="W1" s="85" t="s">
        <v>44</v>
      </c>
      <c r="X1" s="85" t="s">
        <v>44</v>
      </c>
      <c r="Y1" s="85" t="s">
        <v>44</v>
      </c>
      <c r="Z1" s="85" t="s">
        <v>83</v>
      </c>
      <c r="AA1" s="85" t="s">
        <v>83</v>
      </c>
      <c r="AB1" s="85" t="s">
        <v>44</v>
      </c>
      <c r="AC1" s="85" t="s">
        <v>83</v>
      </c>
      <c r="AD1" s="85" t="s">
        <v>44</v>
      </c>
      <c r="AE1" s="85" t="s">
        <v>44</v>
      </c>
      <c r="AF1" s="85" t="s">
        <v>83</v>
      </c>
      <c r="AG1" s="85" t="s">
        <v>44</v>
      </c>
      <c r="AH1" s="85" t="s">
        <v>44</v>
      </c>
      <c r="AI1" s="85" t="s">
        <v>44</v>
      </c>
      <c r="AJ1" s="85" t="s">
        <v>44</v>
      </c>
      <c r="AK1" s="85" t="s">
        <v>44</v>
      </c>
      <c r="AL1" s="85" t="s">
        <v>83</v>
      </c>
      <c r="AM1" s="85" t="s">
        <v>83</v>
      </c>
      <c r="AN1" s="85"/>
      <c r="AO1" s="85" t="s">
        <v>44</v>
      </c>
      <c r="AP1" s="85" t="s">
        <v>83</v>
      </c>
      <c r="AQ1" s="85" t="s">
        <v>498</v>
      </c>
      <c r="AR1" s="85" t="s">
        <v>498</v>
      </c>
      <c r="AS1" s="85" t="s">
        <v>83</v>
      </c>
      <c r="AT1" s="85" t="s">
        <v>44</v>
      </c>
      <c r="AU1" s="85" t="s">
        <v>44</v>
      </c>
      <c r="AV1" s="85" t="s">
        <v>44</v>
      </c>
      <c r="AW1" s="85" t="s">
        <v>44</v>
      </c>
      <c r="AX1" s="85" t="s">
        <v>44</v>
      </c>
      <c r="AY1" s="85" t="s">
        <v>44</v>
      </c>
      <c r="AZ1" s="85" t="s">
        <v>44</v>
      </c>
      <c r="BA1" s="85" t="s">
        <v>44</v>
      </c>
      <c r="BB1" s="85" t="s">
        <v>44</v>
      </c>
      <c r="BC1" s="85" t="s">
        <v>44</v>
      </c>
      <c r="BD1" s="85" t="s">
        <v>44</v>
      </c>
      <c r="BE1" s="85" t="s">
        <v>44</v>
      </c>
      <c r="BF1" s="85" t="s">
        <v>44</v>
      </c>
      <c r="BG1" s="85" t="s">
        <v>44</v>
      </c>
      <c r="BH1" s="85" t="s">
        <v>44</v>
      </c>
      <c r="BI1" s="85" t="s">
        <v>83</v>
      </c>
      <c r="BJ1" s="85" t="s">
        <v>44</v>
      </c>
      <c r="BK1" s="85" t="s">
        <v>44</v>
      </c>
      <c r="BL1" s="85" t="s">
        <v>44</v>
      </c>
      <c r="BM1" s="85" t="s">
        <v>44</v>
      </c>
      <c r="BN1" s="85" t="s">
        <v>44</v>
      </c>
      <c r="BO1" s="85" t="s">
        <v>44</v>
      </c>
      <c r="BP1" s="85" t="s">
        <v>44</v>
      </c>
      <c r="BQ1" s="85" t="s">
        <v>44</v>
      </c>
      <c r="BR1" s="85" t="s">
        <v>44</v>
      </c>
      <c r="BS1" s="85" t="s">
        <v>44</v>
      </c>
      <c r="BT1" s="85" t="s">
        <v>83</v>
      </c>
      <c r="BU1" s="85" t="s">
        <v>83</v>
      </c>
      <c r="BV1" s="85" t="s">
        <v>44</v>
      </c>
      <c r="BW1" s="85" t="s">
        <v>44</v>
      </c>
      <c r="BX1" s="85" t="s">
        <v>44</v>
      </c>
      <c r="BY1" s="85" t="s">
        <v>44</v>
      </c>
      <c r="BZ1" s="85" t="s">
        <v>44</v>
      </c>
      <c r="CA1" s="85" t="s">
        <v>44</v>
      </c>
      <c r="CB1" s="85" t="s">
        <v>83</v>
      </c>
      <c r="CC1" s="85" t="s">
        <v>83</v>
      </c>
      <c r="CD1" s="85" t="s">
        <v>44</v>
      </c>
      <c r="CE1" s="85" t="s">
        <v>44</v>
      </c>
      <c r="CF1" s="85" t="s">
        <v>44</v>
      </c>
      <c r="CG1" s="85" t="s">
        <v>44</v>
      </c>
      <c r="CH1" s="85" t="s">
        <v>44</v>
      </c>
      <c r="CI1" s="85" t="s">
        <v>44</v>
      </c>
      <c r="CJ1" s="85" t="s">
        <v>44</v>
      </c>
      <c r="CK1" s="85" t="s">
        <v>44</v>
      </c>
      <c r="CL1" s="85" t="s">
        <v>44</v>
      </c>
      <c r="CM1" s="85" t="s">
        <v>44</v>
      </c>
    </row>
    <row r="2" spans="1:91" ht="27" thickTop="1" thickBot="1">
      <c r="A2" s="7" t="s">
        <v>340</v>
      </c>
      <c r="B2" s="7" t="s">
        <v>325</v>
      </c>
      <c r="C2" s="7"/>
      <c r="D2" s="8" t="s">
        <v>245</v>
      </c>
      <c r="E2" s="8"/>
      <c r="F2" s="8"/>
      <c r="G2" s="8"/>
      <c r="H2" s="8"/>
      <c r="I2" s="8"/>
      <c r="J2" s="8"/>
      <c r="K2" s="8"/>
      <c r="L2" s="8"/>
      <c r="M2" s="9" t="s">
        <v>342</v>
      </c>
      <c r="N2" s="9"/>
      <c r="O2" s="9"/>
      <c r="P2" s="9"/>
      <c r="Q2" s="9"/>
      <c r="R2" s="9"/>
      <c r="S2" s="9"/>
      <c r="T2" s="9"/>
      <c r="U2" s="9"/>
      <c r="V2" s="9"/>
      <c r="W2" s="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10" t="s">
        <v>344</v>
      </c>
      <c r="AM2" s="10"/>
      <c r="AN2" s="10"/>
      <c r="AO2" s="10"/>
      <c r="AP2" s="10"/>
      <c r="AQ2" s="10"/>
      <c r="AR2" s="10"/>
      <c r="AS2" s="10"/>
      <c r="AT2" s="11" t="s">
        <v>432</v>
      </c>
      <c r="AU2" s="12"/>
      <c r="AV2" s="13"/>
      <c r="AW2" s="14" t="s">
        <v>433</v>
      </c>
      <c r="AX2" s="14"/>
      <c r="AY2" s="14"/>
      <c r="AZ2" s="14"/>
      <c r="BA2" s="14"/>
      <c r="BB2" s="14"/>
      <c r="BC2" s="14"/>
      <c r="BD2" s="6" t="s">
        <v>434</v>
      </c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10" t="s">
        <v>435</v>
      </c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67" t="s">
        <v>333</v>
      </c>
      <c r="CE2" s="67"/>
      <c r="CF2" s="67"/>
      <c r="CG2" s="67"/>
      <c r="CH2" s="67"/>
      <c r="CI2" s="68" t="s">
        <v>115</v>
      </c>
      <c r="CJ2" s="68"/>
      <c r="CK2" s="68"/>
      <c r="CL2" s="68"/>
      <c r="CM2" s="68"/>
    </row>
    <row r="3" spans="1:91" ht="57.75" thickTop="1" thickBot="1">
      <c r="A3" s="35" t="s">
        <v>445</v>
      </c>
      <c r="B3" s="2" t="s">
        <v>366</v>
      </c>
      <c r="C3" s="2" t="s">
        <v>322</v>
      </c>
      <c r="D3" s="187" t="s">
        <v>452</v>
      </c>
      <c r="E3" s="188" t="s">
        <v>551</v>
      </c>
      <c r="F3" s="188" t="s">
        <v>454</v>
      </c>
      <c r="G3" s="188" t="s">
        <v>552</v>
      </c>
      <c r="H3" s="188" t="s">
        <v>553</v>
      </c>
      <c r="I3" s="188" t="s">
        <v>457</v>
      </c>
      <c r="J3" s="188" t="s">
        <v>532</v>
      </c>
      <c r="K3" s="188" t="s">
        <v>554</v>
      </c>
      <c r="L3" s="188" t="s">
        <v>197</v>
      </c>
      <c r="M3" s="188" t="s">
        <v>198</v>
      </c>
      <c r="N3" s="188" t="s">
        <v>467</v>
      </c>
      <c r="O3" s="188" t="s">
        <v>476</v>
      </c>
      <c r="P3" s="188" t="s">
        <v>462</v>
      </c>
      <c r="Q3" s="188" t="s">
        <v>555</v>
      </c>
      <c r="R3" s="188" t="s">
        <v>556</v>
      </c>
      <c r="S3" s="188" t="s">
        <v>557</v>
      </c>
      <c r="T3" s="188" t="s">
        <v>558</v>
      </c>
      <c r="U3" s="188" t="s">
        <v>495</v>
      </c>
      <c r="V3" s="188" t="s">
        <v>499</v>
      </c>
      <c r="W3" s="188" t="s">
        <v>559</v>
      </c>
      <c r="X3" s="188" t="s">
        <v>482</v>
      </c>
      <c r="Y3" s="188" t="s">
        <v>480</v>
      </c>
      <c r="Z3" s="188" t="s">
        <v>191</v>
      </c>
      <c r="AA3" s="188" t="s">
        <v>533</v>
      </c>
      <c r="AB3" s="188" t="s">
        <v>110</v>
      </c>
      <c r="AC3" s="188" t="s">
        <v>560</v>
      </c>
      <c r="AD3" s="188" t="s">
        <v>561</v>
      </c>
      <c r="AE3" s="188" t="s">
        <v>562</v>
      </c>
      <c r="AF3" s="188" t="s">
        <v>534</v>
      </c>
      <c r="AG3" s="188" t="s">
        <v>473</v>
      </c>
      <c r="AH3" s="188" t="s">
        <v>183</v>
      </c>
      <c r="AI3" s="188" t="s">
        <v>189</v>
      </c>
      <c r="AJ3" s="188" t="s">
        <v>260</v>
      </c>
      <c r="AK3" s="188" t="s">
        <v>184</v>
      </c>
      <c r="AL3" s="188" t="s">
        <v>302</v>
      </c>
      <c r="AM3" s="188" t="s">
        <v>199</v>
      </c>
      <c r="AN3" s="188" t="s">
        <v>362</v>
      </c>
      <c r="AO3" s="188" t="s">
        <v>304</v>
      </c>
      <c r="AP3" s="188" t="s">
        <v>305</v>
      </c>
      <c r="AQ3" s="188" t="s">
        <v>563</v>
      </c>
      <c r="AR3" s="188" t="s">
        <v>505</v>
      </c>
      <c r="AS3" s="188" t="s">
        <v>306</v>
      </c>
      <c r="AT3" s="188" t="s">
        <v>535</v>
      </c>
      <c r="AU3" s="188" t="s">
        <v>385</v>
      </c>
      <c r="AV3" s="188" t="s">
        <v>486</v>
      </c>
      <c r="AW3" s="188" t="s">
        <v>298</v>
      </c>
      <c r="AX3" s="188" t="s">
        <v>564</v>
      </c>
      <c r="AY3" s="188" t="s">
        <v>565</v>
      </c>
      <c r="AZ3" s="188" t="s">
        <v>193</v>
      </c>
      <c r="BA3" s="188" t="s">
        <v>201</v>
      </c>
      <c r="BB3" s="188" t="s">
        <v>202</v>
      </c>
      <c r="BC3" s="188" t="s">
        <v>136</v>
      </c>
      <c r="BD3" s="188" t="s">
        <v>536</v>
      </c>
      <c r="BE3" s="188" t="s">
        <v>537</v>
      </c>
      <c r="BF3" s="188" t="s">
        <v>127</v>
      </c>
      <c r="BG3" s="188" t="s">
        <v>538</v>
      </c>
      <c r="BH3" s="188" t="s">
        <v>539</v>
      </c>
      <c r="BI3" s="188" t="s">
        <v>382</v>
      </c>
      <c r="BJ3" s="188" t="s">
        <v>540</v>
      </c>
      <c r="BK3" s="188" t="s">
        <v>566</v>
      </c>
      <c r="BL3" s="188" t="s">
        <v>416</v>
      </c>
      <c r="BM3" s="188" t="s">
        <v>541</v>
      </c>
      <c r="BN3" s="188" t="s">
        <v>542</v>
      </c>
      <c r="BO3" s="188" t="s">
        <v>543</v>
      </c>
      <c r="BP3" s="188" t="s">
        <v>567</v>
      </c>
      <c r="BQ3" s="188" t="s">
        <v>319</v>
      </c>
      <c r="BR3" s="188" t="s">
        <v>544</v>
      </c>
      <c r="BS3" s="188" t="s">
        <v>352</v>
      </c>
      <c r="BT3" s="188" t="s">
        <v>334</v>
      </c>
      <c r="BU3" s="188" t="s">
        <v>420</v>
      </c>
      <c r="BV3" s="188" t="s">
        <v>335</v>
      </c>
      <c r="BW3" s="188" t="s">
        <v>421</v>
      </c>
      <c r="BX3" s="188" t="s">
        <v>336</v>
      </c>
      <c r="BY3" s="188" t="s">
        <v>387</v>
      </c>
      <c r="BZ3" s="188" t="s">
        <v>388</v>
      </c>
      <c r="CA3" s="188" t="s">
        <v>389</v>
      </c>
      <c r="CB3" s="188" t="s">
        <v>451</v>
      </c>
      <c r="CC3" s="188" t="s">
        <v>545</v>
      </c>
      <c r="CD3" s="188" t="s">
        <v>568</v>
      </c>
      <c r="CE3" s="188" t="s">
        <v>546</v>
      </c>
      <c r="CF3" s="188" t="s">
        <v>547</v>
      </c>
      <c r="CG3" s="188" t="s">
        <v>569</v>
      </c>
      <c r="CH3" s="188" t="s">
        <v>426</v>
      </c>
      <c r="CI3" s="188" t="s">
        <v>570</v>
      </c>
      <c r="CJ3" s="188" t="s">
        <v>571</v>
      </c>
      <c r="CK3" s="188" t="s">
        <v>572</v>
      </c>
      <c r="CL3" s="188" t="s">
        <v>573</v>
      </c>
      <c r="CM3" s="189" t="s">
        <v>548</v>
      </c>
    </row>
    <row r="4" spans="1:91" ht="15.75" thickBot="1">
      <c r="A4" s="43"/>
      <c r="B4" s="42">
        <v>2010</v>
      </c>
      <c r="C4" s="42">
        <v>2010</v>
      </c>
      <c r="D4" s="42">
        <v>2010</v>
      </c>
      <c r="E4" s="42">
        <v>2010</v>
      </c>
      <c r="F4" s="42">
        <v>2010</v>
      </c>
      <c r="G4" s="42">
        <v>2010</v>
      </c>
      <c r="H4" s="42">
        <v>2010</v>
      </c>
      <c r="I4" s="42">
        <v>2010</v>
      </c>
      <c r="J4" s="42"/>
      <c r="K4" s="42"/>
      <c r="L4" s="42">
        <v>2010</v>
      </c>
      <c r="M4" s="42">
        <v>2010</v>
      </c>
      <c r="N4" s="42">
        <v>2010</v>
      </c>
      <c r="O4" s="42">
        <v>2010</v>
      </c>
      <c r="P4" s="42">
        <v>2010</v>
      </c>
      <c r="Q4" s="42">
        <v>2010</v>
      </c>
      <c r="R4" s="42">
        <v>2010</v>
      </c>
      <c r="S4" s="42">
        <v>2010</v>
      </c>
      <c r="T4" s="42">
        <v>2010</v>
      </c>
      <c r="U4" s="42"/>
      <c r="V4" s="42"/>
      <c r="W4" s="42">
        <v>2010</v>
      </c>
      <c r="X4" s="42">
        <v>2010</v>
      </c>
      <c r="Y4" s="42">
        <v>2010</v>
      </c>
      <c r="Z4" s="42">
        <v>2010</v>
      </c>
      <c r="AA4" s="42"/>
      <c r="AB4" s="42">
        <v>2010</v>
      </c>
      <c r="AC4" s="42">
        <v>2010</v>
      </c>
      <c r="AD4" s="42">
        <v>2010</v>
      </c>
      <c r="AE4" s="42">
        <v>2010</v>
      </c>
      <c r="AF4" s="42">
        <v>2010</v>
      </c>
      <c r="AG4" s="42">
        <v>2010</v>
      </c>
      <c r="AH4" s="42">
        <v>2010</v>
      </c>
      <c r="AI4" s="42">
        <v>2010</v>
      </c>
      <c r="AJ4" s="42">
        <v>2010</v>
      </c>
      <c r="AK4" s="42">
        <v>2010</v>
      </c>
      <c r="AL4" s="42">
        <v>2010</v>
      </c>
      <c r="AM4" s="42">
        <v>2010</v>
      </c>
      <c r="AN4" s="42"/>
      <c r="AO4" s="42">
        <v>2010</v>
      </c>
      <c r="AP4" s="42">
        <v>2010</v>
      </c>
      <c r="AQ4" s="42"/>
      <c r="AR4" s="42"/>
      <c r="AS4" s="42">
        <v>2010</v>
      </c>
      <c r="AT4" s="42">
        <v>2010</v>
      </c>
      <c r="AU4" s="42">
        <v>2010</v>
      </c>
      <c r="AV4" s="42">
        <v>2010</v>
      </c>
      <c r="AW4" s="42">
        <v>2010</v>
      </c>
      <c r="AX4" s="42">
        <v>2010</v>
      </c>
      <c r="AY4" s="42">
        <v>2010</v>
      </c>
      <c r="AZ4" s="42">
        <v>2010</v>
      </c>
      <c r="BA4" s="42">
        <v>2010</v>
      </c>
      <c r="BB4" s="42"/>
      <c r="BC4" s="42">
        <v>2010</v>
      </c>
      <c r="BD4" s="42">
        <v>2010</v>
      </c>
      <c r="BE4" s="42">
        <v>2010</v>
      </c>
      <c r="BF4" s="42">
        <v>2010</v>
      </c>
      <c r="BG4" s="42">
        <v>2010</v>
      </c>
      <c r="BH4" s="42">
        <v>2010</v>
      </c>
      <c r="BI4" s="42">
        <v>2010</v>
      </c>
      <c r="BJ4" s="42">
        <v>2010</v>
      </c>
      <c r="BK4" s="42">
        <v>2010</v>
      </c>
      <c r="BL4" s="42">
        <v>2010</v>
      </c>
      <c r="BM4" s="42">
        <v>2010</v>
      </c>
      <c r="BN4" s="42">
        <v>2010</v>
      </c>
      <c r="BO4" s="42">
        <v>2010</v>
      </c>
      <c r="BP4" s="42">
        <v>2010</v>
      </c>
      <c r="BQ4" s="42">
        <v>2010</v>
      </c>
      <c r="BR4" s="42">
        <v>2010</v>
      </c>
      <c r="BS4" s="42">
        <v>2010</v>
      </c>
      <c r="BT4" s="42">
        <v>2010</v>
      </c>
      <c r="BU4" s="42">
        <v>2010</v>
      </c>
      <c r="BV4" s="42">
        <v>2010</v>
      </c>
      <c r="BW4" s="42">
        <v>2010</v>
      </c>
      <c r="BX4" s="42">
        <v>2010</v>
      </c>
      <c r="BY4" s="42">
        <v>2010</v>
      </c>
      <c r="BZ4" s="42">
        <v>2010</v>
      </c>
      <c r="CA4" s="42">
        <v>2010</v>
      </c>
      <c r="CB4" s="42">
        <v>2010</v>
      </c>
      <c r="CC4" s="42">
        <v>2010</v>
      </c>
      <c r="CD4" s="42">
        <v>2001</v>
      </c>
      <c r="CE4" s="42">
        <v>2010</v>
      </c>
      <c r="CF4" s="42">
        <v>2010</v>
      </c>
      <c r="CG4" s="42">
        <v>2010</v>
      </c>
      <c r="CH4" s="42">
        <v>2010</v>
      </c>
      <c r="CI4" s="42">
        <v>2010</v>
      </c>
      <c r="CJ4" s="42">
        <v>2010</v>
      </c>
      <c r="CK4" s="42">
        <v>2010</v>
      </c>
      <c r="CL4" s="42">
        <v>2010</v>
      </c>
      <c r="CM4" s="42">
        <v>2010</v>
      </c>
    </row>
    <row r="5" spans="1:91" ht="51.75" thickBot="1">
      <c r="A5" s="4" t="s">
        <v>361</v>
      </c>
      <c r="B5" s="1"/>
      <c r="C5" s="1"/>
      <c r="D5" s="1"/>
      <c r="E5" s="1"/>
      <c r="F5" s="1"/>
      <c r="G5" s="1"/>
      <c r="H5" s="1"/>
      <c r="I5" s="1"/>
      <c r="J5" s="5"/>
      <c r="K5" s="5"/>
      <c r="L5" s="5"/>
      <c r="M5" s="37"/>
      <c r="N5" s="37"/>
      <c r="O5" s="3"/>
      <c r="P5" s="3"/>
      <c r="Q5" s="1"/>
      <c r="R5" s="1"/>
      <c r="S5" s="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5"/>
      <c r="BT5" s="1"/>
      <c r="BU5" s="1"/>
      <c r="BV5" s="1"/>
      <c r="BW5" s="1"/>
      <c r="BX5" s="1"/>
      <c r="BY5" s="1"/>
      <c r="BZ5" s="16" t="s">
        <v>442</v>
      </c>
      <c r="CA5" s="1" t="s">
        <v>444</v>
      </c>
      <c r="CB5" s="1"/>
      <c r="CC5" s="5"/>
      <c r="CD5" s="1"/>
      <c r="CE5" s="1"/>
      <c r="CF5" s="66" t="s">
        <v>384</v>
      </c>
      <c r="CG5" s="1"/>
      <c r="CH5" s="1"/>
      <c r="CI5" s="1"/>
      <c r="CJ5" s="1"/>
      <c r="CK5" s="1"/>
      <c r="CL5" s="1"/>
      <c r="CM5" s="1"/>
    </row>
    <row r="6" spans="1:91" ht="64.5" thickBot="1">
      <c r="A6" s="4" t="s">
        <v>367</v>
      </c>
      <c r="B6" s="3" t="s">
        <v>323</v>
      </c>
      <c r="C6" s="3" t="s">
        <v>165</v>
      </c>
      <c r="D6" s="3" t="s">
        <v>371</v>
      </c>
      <c r="E6" s="3" t="s">
        <v>371</v>
      </c>
      <c r="F6" s="3" t="s">
        <v>372</v>
      </c>
      <c r="G6" s="3" t="s">
        <v>372</v>
      </c>
      <c r="H6" s="3" t="s">
        <v>372</v>
      </c>
      <c r="I6" s="3" t="s">
        <v>372</v>
      </c>
      <c r="J6" s="3" t="s">
        <v>252</v>
      </c>
      <c r="K6" s="3" t="s">
        <v>117</v>
      </c>
      <c r="L6" s="3" t="s">
        <v>369</v>
      </c>
      <c r="M6" s="3" t="s">
        <v>369</v>
      </c>
      <c r="N6" s="38" t="s">
        <v>272</v>
      </c>
      <c r="O6" s="3" t="s">
        <v>374</v>
      </c>
      <c r="P6" s="3" t="s">
        <v>369</v>
      </c>
      <c r="Q6" s="3" t="s">
        <v>369</v>
      </c>
      <c r="R6" s="3" t="s">
        <v>242</v>
      </c>
      <c r="S6" s="3" t="s">
        <v>271</v>
      </c>
      <c r="T6" s="3" t="s">
        <v>271</v>
      </c>
      <c r="U6" s="3" t="s">
        <v>496</v>
      </c>
      <c r="V6" s="3" t="s">
        <v>500</v>
      </c>
      <c r="W6" s="3" t="s">
        <v>369</v>
      </c>
      <c r="X6" s="3" t="s">
        <v>271</v>
      </c>
      <c r="Y6" s="3" t="s">
        <v>368</v>
      </c>
      <c r="Z6" s="3" t="s">
        <v>273</v>
      </c>
      <c r="AA6" s="3" t="s">
        <v>308</v>
      </c>
      <c r="AB6" s="3" t="s">
        <v>262</v>
      </c>
      <c r="AC6" s="3" t="s">
        <v>369</v>
      </c>
      <c r="AD6" s="3" t="s">
        <v>369</v>
      </c>
      <c r="AE6" s="3" t="s">
        <v>369</v>
      </c>
      <c r="AF6" s="3" t="s">
        <v>274</v>
      </c>
      <c r="AG6" s="3" t="s">
        <v>274</v>
      </c>
      <c r="AH6" s="3" t="s">
        <v>274</v>
      </c>
      <c r="AI6" s="3" t="s">
        <v>145</v>
      </c>
      <c r="AJ6" s="3" t="s">
        <v>275</v>
      </c>
      <c r="AK6" s="3" t="s">
        <v>369</v>
      </c>
      <c r="AL6" s="3" t="s">
        <v>369</v>
      </c>
      <c r="AM6" s="3" t="s">
        <v>267</v>
      </c>
      <c r="AN6" s="3" t="s">
        <v>369</v>
      </c>
      <c r="AO6" s="3" t="s">
        <v>369</v>
      </c>
      <c r="AP6" s="3" t="s">
        <v>267</v>
      </c>
      <c r="AQ6" s="3" t="s">
        <v>508</v>
      </c>
      <c r="AR6" s="3" t="s">
        <v>508</v>
      </c>
      <c r="AS6" s="3" t="s">
        <v>267</v>
      </c>
      <c r="AT6" s="3" t="s">
        <v>278</v>
      </c>
      <c r="AU6" s="3" t="s">
        <v>279</v>
      </c>
      <c r="AV6" s="55" t="s">
        <v>315</v>
      </c>
      <c r="AW6" s="3" t="s">
        <v>308</v>
      </c>
      <c r="AX6" s="3" t="s">
        <v>369</v>
      </c>
      <c r="AY6" s="3" t="s">
        <v>369</v>
      </c>
      <c r="AZ6" s="3" t="s">
        <v>277</v>
      </c>
      <c r="BA6" s="3" t="s">
        <v>369</v>
      </c>
      <c r="BB6" s="3" t="s">
        <v>369</v>
      </c>
      <c r="BC6" s="3" t="s">
        <v>369</v>
      </c>
      <c r="BD6" s="3" t="s">
        <v>235</v>
      </c>
      <c r="BE6" s="3" t="s">
        <v>281</v>
      </c>
      <c r="BF6" s="3" t="s">
        <v>239</v>
      </c>
      <c r="BG6" s="3" t="s">
        <v>112</v>
      </c>
      <c r="BH6" s="3" t="s">
        <v>282</v>
      </c>
      <c r="BI6" s="3" t="s">
        <v>369</v>
      </c>
      <c r="BJ6" s="3" t="s">
        <v>282</v>
      </c>
      <c r="BK6" s="3" t="s">
        <v>282</v>
      </c>
      <c r="BL6" s="3" t="s">
        <v>283</v>
      </c>
      <c r="BM6" s="3" t="s">
        <v>369</v>
      </c>
      <c r="BN6" s="3" t="s">
        <v>177</v>
      </c>
      <c r="BO6" s="3" t="s">
        <v>276</v>
      </c>
      <c r="BP6" s="3" t="s">
        <v>369</v>
      </c>
      <c r="BQ6" s="3" t="s">
        <v>264</v>
      </c>
      <c r="BR6" s="3" t="s">
        <v>265</v>
      </c>
      <c r="BS6" s="3" t="s">
        <v>351</v>
      </c>
      <c r="BT6" s="2" t="s">
        <v>266</v>
      </c>
      <c r="BU6" s="3" t="s">
        <v>266</v>
      </c>
      <c r="BV6" s="3" t="s">
        <v>390</v>
      </c>
      <c r="BW6" s="3" t="s">
        <v>268</v>
      </c>
      <c r="BX6" s="3" t="s">
        <v>369</v>
      </c>
      <c r="BY6" s="3" t="s">
        <v>369</v>
      </c>
      <c r="BZ6" s="3" t="s">
        <v>267</v>
      </c>
      <c r="CA6" s="3" t="s">
        <v>308</v>
      </c>
      <c r="CB6" s="3" t="s">
        <v>370</v>
      </c>
      <c r="CC6" s="3" t="s">
        <v>369</v>
      </c>
      <c r="CD6" s="1" t="s">
        <v>96</v>
      </c>
      <c r="CE6" s="3" t="s">
        <v>369</v>
      </c>
      <c r="CF6" s="3" t="s">
        <v>269</v>
      </c>
      <c r="CG6" s="3" t="s">
        <v>269</v>
      </c>
      <c r="CH6" s="3" t="s">
        <v>282</v>
      </c>
      <c r="CI6" s="3" t="s">
        <v>369</v>
      </c>
      <c r="CJ6" s="3" t="s">
        <v>369</v>
      </c>
      <c r="CK6" s="3" t="s">
        <v>270</v>
      </c>
      <c r="CL6" s="3" t="s">
        <v>185</v>
      </c>
      <c r="CM6" s="3" t="s">
        <v>186</v>
      </c>
    </row>
    <row r="7" spans="1:91" ht="102.75" thickBot="1">
      <c r="A7" s="4" t="s">
        <v>187</v>
      </c>
      <c r="B7" s="3" t="s">
        <v>431</v>
      </c>
      <c r="C7" s="3" t="s">
        <v>324</v>
      </c>
      <c r="D7" s="3" t="s">
        <v>288</v>
      </c>
      <c r="E7" s="3" t="s">
        <v>289</v>
      </c>
      <c r="F7" s="3" t="s">
        <v>347</v>
      </c>
      <c r="G7" s="3" t="s">
        <v>347</v>
      </c>
      <c r="H7" s="3" t="s">
        <v>347</v>
      </c>
      <c r="I7" s="3" t="s">
        <v>348</v>
      </c>
      <c r="J7" s="3" t="s">
        <v>250</v>
      </c>
      <c r="K7" s="3" t="s">
        <v>257</v>
      </c>
      <c r="L7" s="3" t="s">
        <v>392</v>
      </c>
      <c r="M7" s="3" t="s">
        <v>72</v>
      </c>
      <c r="N7" s="38" t="s">
        <v>357</v>
      </c>
      <c r="O7" s="3" t="s">
        <v>356</v>
      </c>
      <c r="P7" s="3" t="s">
        <v>73</v>
      </c>
      <c r="Q7" s="3" t="s">
        <v>360</v>
      </c>
      <c r="R7" s="3" t="s">
        <v>206</v>
      </c>
      <c r="S7" s="2" t="s">
        <v>399</v>
      </c>
      <c r="T7" s="3" t="s">
        <v>400</v>
      </c>
      <c r="U7" s="3" t="s">
        <v>287</v>
      </c>
      <c r="V7" s="3" t="s">
        <v>503</v>
      </c>
      <c r="W7" s="3" t="s">
        <v>401</v>
      </c>
      <c r="X7" s="3" t="s">
        <v>403</v>
      </c>
      <c r="Y7" s="3" t="s">
        <v>404</v>
      </c>
      <c r="Z7" s="3" t="s">
        <v>192</v>
      </c>
      <c r="AA7" s="3" t="s">
        <v>155</v>
      </c>
      <c r="AB7" s="3" t="s">
        <v>263</v>
      </c>
      <c r="AC7" s="3" t="s">
        <v>156</v>
      </c>
      <c r="AD7" s="3" t="s">
        <v>157</v>
      </c>
      <c r="AE7" s="3" t="s">
        <v>405</v>
      </c>
      <c r="AF7" s="3" t="s">
        <v>402</v>
      </c>
      <c r="AG7" s="3" t="s">
        <v>402</v>
      </c>
      <c r="AH7" s="3" t="s">
        <v>406</v>
      </c>
      <c r="AI7" s="3" t="s">
        <v>190</v>
      </c>
      <c r="AJ7" s="3" t="s">
        <v>261</v>
      </c>
      <c r="AK7" s="3" t="s">
        <v>111</v>
      </c>
      <c r="AL7" s="3" t="s">
        <v>402</v>
      </c>
      <c r="AM7" s="3" t="s">
        <v>402</v>
      </c>
      <c r="AN7" s="3" t="s">
        <v>494</v>
      </c>
      <c r="AO7" s="3" t="s">
        <v>307</v>
      </c>
      <c r="AP7" s="3" t="s">
        <v>402</v>
      </c>
      <c r="AQ7" s="3" t="s">
        <v>509</v>
      </c>
      <c r="AR7" s="3" t="s">
        <v>506</v>
      </c>
      <c r="AS7" s="3" t="s">
        <v>404</v>
      </c>
      <c r="AT7" s="3" t="s">
        <v>138</v>
      </c>
      <c r="AU7" s="3" t="s">
        <v>409</v>
      </c>
      <c r="AV7" s="3" t="s">
        <v>138</v>
      </c>
      <c r="AW7" s="3" t="s">
        <v>311</v>
      </c>
      <c r="AX7" s="1" t="s">
        <v>137</v>
      </c>
      <c r="AY7" s="3" t="s">
        <v>300</v>
      </c>
      <c r="AZ7" s="3" t="s">
        <v>200</v>
      </c>
      <c r="BA7" s="3" t="s">
        <v>402</v>
      </c>
      <c r="BB7" s="3" t="s">
        <v>134</v>
      </c>
      <c r="BC7" s="3" t="s">
        <v>135</v>
      </c>
      <c r="BD7" s="3" t="s">
        <v>238</v>
      </c>
      <c r="BE7" s="3" t="s">
        <v>410</v>
      </c>
      <c r="BF7" s="3" t="s">
        <v>411</v>
      </c>
      <c r="BG7" s="3" t="s">
        <v>129</v>
      </c>
      <c r="BH7" s="3" t="s">
        <v>412</v>
      </c>
      <c r="BI7" s="3" t="s">
        <v>118</v>
      </c>
      <c r="BJ7" s="3" t="s">
        <v>413</v>
      </c>
      <c r="BK7" s="3" t="s">
        <v>317</v>
      </c>
      <c r="BL7" s="3" t="s">
        <v>320</v>
      </c>
      <c r="BM7" s="3" t="s">
        <v>82</v>
      </c>
      <c r="BN7" s="3" t="s">
        <v>121</v>
      </c>
      <c r="BO7" s="3" t="s">
        <v>85</v>
      </c>
      <c r="BP7" s="3" t="s">
        <v>87</v>
      </c>
      <c r="BQ7" s="3" t="s">
        <v>88</v>
      </c>
      <c r="BR7" s="3" t="s">
        <v>172</v>
      </c>
      <c r="BS7" s="3" t="s">
        <v>391</v>
      </c>
      <c r="BT7" s="2" t="s">
        <v>414</v>
      </c>
      <c r="BU7" s="2" t="s">
        <v>414</v>
      </c>
      <c r="BV7" s="3" t="s">
        <v>391</v>
      </c>
      <c r="BW7" s="3" t="s">
        <v>391</v>
      </c>
      <c r="BX7" s="3" t="s">
        <v>402</v>
      </c>
      <c r="BY7" s="3" t="s">
        <v>90</v>
      </c>
      <c r="BZ7" s="3" t="s">
        <v>415</v>
      </c>
      <c r="CA7" s="3" t="s">
        <v>93</v>
      </c>
      <c r="CB7" s="3" t="s">
        <v>287</v>
      </c>
      <c r="CC7" s="3" t="s">
        <v>188</v>
      </c>
      <c r="CD7" s="1" t="s">
        <v>163</v>
      </c>
      <c r="CE7" s="3" t="s">
        <v>326</v>
      </c>
      <c r="CF7" s="3" t="s">
        <v>104</v>
      </c>
      <c r="CG7" s="3" t="s">
        <v>106</v>
      </c>
      <c r="CH7" s="3" t="s">
        <v>76</v>
      </c>
      <c r="CI7" s="3" t="s">
        <v>285</v>
      </c>
      <c r="CJ7" s="3" t="s">
        <v>285</v>
      </c>
      <c r="CK7" s="3" t="s">
        <v>77</v>
      </c>
      <c r="CL7" s="3" t="s">
        <v>78</v>
      </c>
      <c r="CM7" s="3" t="s">
        <v>80</v>
      </c>
    </row>
    <row r="8" spans="1:91">
      <c r="A8" s="18" t="s">
        <v>330</v>
      </c>
      <c r="B8" s="87">
        <f>IF('10 (ind)'!B$1="si",100*(('10 (ind)'!B6-MIN('10 (ind)'!B$6:B$37))/(MAX('10 (ind)'!B$6:B$37)-MIN('10 (ind)'!B$6:B$37))),ABS(-100+(100*(('10 (ind)'!B6-MIN('10 (ind)'!B$6:B$37))/(MAX('10 (ind)'!B$6:B$37)-MIN('10 (ind)'!B$6:B$37))))))</f>
        <v>41.417309399017142</v>
      </c>
      <c r="C8" s="87">
        <f>IF('10 (ind)'!C$1="si",100*(('10 (ind)'!C6-MIN('10 (ind)'!C$6:C$37))/(MAX('10 (ind)'!C$6:C$37)-MIN('10 (ind)'!C$6:C$37))),ABS(-100+(100*(('10 (ind)'!C6-MIN('10 (ind)'!C$6:C$37))/(MAX('10 (ind)'!C$6:C$37)-MIN('10 (ind)'!C$6:C$37))))))</f>
        <v>51.134442650771973</v>
      </c>
      <c r="D8" s="87">
        <f>IF('10 (ind)'!D$1="si",100*(('10 (ind)'!D6-MIN('10 (ind)'!D$6:D$37))/(MAX('10 (ind)'!D$6:D$37)-MIN('10 (ind)'!D$6:D$37))),ABS(-100+(100*(('10 (ind)'!D6-MIN('10 (ind)'!D$6:D$37))/(MAX('10 (ind)'!D$6:D$37)-MIN('10 (ind)'!D$6:D$37))))))*D$42</f>
        <v>8.1978142843401809</v>
      </c>
      <c r="E8" s="87">
        <f>IF('10 (ind)'!E$1="si",100*(('10 (ind)'!E6-MIN('10 (ind)'!E$6:E$37))/(MAX('10 (ind)'!E$6:E$37)-MIN('10 (ind)'!E$6:E$37))),ABS(-100+(100*(('10 (ind)'!E6-MIN('10 (ind)'!E$6:E$37))/(MAX('10 (ind)'!E$6:E$37)-MIN('10 (ind)'!E$6:E$37))))))*E$42</f>
        <v>3.3014009266790647</v>
      </c>
      <c r="F8" s="87">
        <f>IF('10 (ind)'!F$1="si",100*(('10 (ind)'!F6-MIN('10 (ind)'!F$6:F$37))/(MAX('10 (ind)'!F$6:F$37)-MIN('10 (ind)'!F$6:F$37))),ABS(-100+(100*(('10 (ind)'!F6-MIN('10 (ind)'!F$6:F$37))/(MAX('10 (ind)'!F$6:F$37)-MIN('10 (ind)'!F$6:F$37))))))*F$42</f>
        <v>13.171759747102211</v>
      </c>
      <c r="G8" s="87">
        <f>IF('10 (ind)'!G$1="si",100*(('10 (ind)'!G6-MIN('10 (ind)'!G$6:G$37))/(MAX('10 (ind)'!G$6:G$37)-MIN('10 (ind)'!G$6:G$37))),ABS(-100+(100*(('10 (ind)'!G6-MIN('10 (ind)'!G$6:G$37))/(MAX('10 (ind)'!G$6:G$37)-MIN('10 (ind)'!G$6:G$37))))))*G$42</f>
        <v>4.9543676662320726</v>
      </c>
      <c r="H8" s="87">
        <f>IF('10 (ind)'!H$1="si",100*(('10 (ind)'!H6-MIN('10 (ind)'!H$6:H$37))/(MAX('10 (ind)'!H$6:H$37)-MIN('10 (ind)'!H$6:H$37))),ABS(-100+(100*(('10 (ind)'!H6-MIN('10 (ind)'!H$6:H$37))/(MAX('10 (ind)'!H$6:H$37)-MIN('10 (ind)'!H$6:H$37))))))*H$42</f>
        <v>4.615384615384615</v>
      </c>
      <c r="I8" s="87">
        <f>IF('10 (ind)'!I$1="si",100*(('10 (ind)'!I6-MIN('10 (ind)'!I$6:I$37))/(MAX('10 (ind)'!I$6:I$37)-MIN('10 (ind)'!I$6:I$37))),ABS(-100+(100*(('10 (ind)'!I6-MIN('10 (ind)'!I$6:I$37))/(MAX('10 (ind)'!I$6:I$37)-MIN('10 (ind)'!I$6:I$37))))))*I$42</f>
        <v>6.25</v>
      </c>
      <c r="J8" s="87">
        <f>IF('10 (ind)'!J$1="si",100*(('10 (ind)'!J6-MIN('10 (ind)'!J$6:J$37))/(MAX('10 (ind)'!J$6:J$37)-MIN('10 (ind)'!J$6:J$37))),ABS(-100+(100*(('10 (ind)'!J6-MIN('10 (ind)'!J$6:J$37))/(MAX('10 (ind)'!J$6:J$37)-MIN('10 (ind)'!J$6:J$37))))))*J$42</f>
        <v>2.5697753573859758</v>
      </c>
      <c r="K8" s="87">
        <f>IF('10 (ind)'!K$1="si",100*(('10 (ind)'!K6-MIN('10 (ind)'!K$6:K$37))/(MAX('10 (ind)'!K$6:K$37)-MIN('10 (ind)'!K$6:K$37))),ABS(-100+(100*(('10 (ind)'!K6-MIN('10 (ind)'!K$6:K$37))/(MAX('10 (ind)'!K$6:K$37)-MIN('10 (ind)'!K$6:K$37))))))*K$42</f>
        <v>9.0028749221540139</v>
      </c>
      <c r="L8" s="87">
        <f>IF('10 (ind)'!L$1="si",100*(('10 (ind)'!L6-MIN('10 (ind)'!L$6:L$37))/(MAX('10 (ind)'!L$6:L$37)-MIN('10 (ind)'!L$6:L$37))),ABS(-100+(100*(('10 (ind)'!L6-MIN('10 (ind)'!L$6:L$37))/(MAX('10 (ind)'!L$6:L$37)-MIN('10 (ind)'!L$6:L$37))))))*L$42</f>
        <v>7.4969022567782595</v>
      </c>
      <c r="M8" s="87">
        <f>IF('10 (ind)'!M$1="si",100*(('10 (ind)'!M6-MIN('10 (ind)'!M$6:M$37))/(MAX('10 (ind)'!M$6:M$37)-MIN('10 (ind)'!M$6:M$37))),ABS(-100+(100*(('10 (ind)'!M6-MIN('10 (ind)'!M$6:M$37))/(MAX('10 (ind)'!M$6:M$37)-MIN('10 (ind)'!M$6:M$37))))))*M$42</f>
        <v>3.9562153987618807</v>
      </c>
      <c r="N8" s="87">
        <f>IF('10 (ind)'!N$1="si",100*(('10 (ind)'!N6-MIN('10 (ind)'!N$6:N$37))/(MAX('10 (ind)'!N$6:N$37)-MIN('10 (ind)'!N$6:N$37))),ABS(-100+(100*(('10 (ind)'!N6-MIN('10 (ind)'!N$6:N$37))/(MAX('10 (ind)'!N$6:N$37)-MIN('10 (ind)'!N$6:N$37))))))*N$42</f>
        <v>11.903462762099601</v>
      </c>
      <c r="O8" s="87">
        <f>IF('10 (ind)'!O$1="si",100*(('10 (ind)'!O6-MIN('10 (ind)'!O$6:O$37))/(MAX('10 (ind)'!O$6:O$37)-MIN('10 (ind)'!O$6:O$37))),ABS(-100+(100*(('10 (ind)'!O6-MIN('10 (ind)'!O$6:O$37))/(MAX('10 (ind)'!O$6:O$37)-MIN('10 (ind)'!O$6:O$37))))))*O$42</f>
        <v>7.5575485331964716</v>
      </c>
      <c r="P8" s="87">
        <f>IF('10 (ind)'!P$1="si",100*(('10 (ind)'!P6-MIN('10 (ind)'!P$6:P$37))/(MAX('10 (ind)'!P$6:P$37)-MIN('10 (ind)'!P$6:P$37))),ABS(-100+(100*(('10 (ind)'!P6-MIN('10 (ind)'!P$6:P$37))/(MAX('10 (ind)'!P$6:P$37)-MIN('10 (ind)'!P$6:P$37))))))*P$42</f>
        <v>0.38705658892000877</v>
      </c>
      <c r="Q8" s="87">
        <f>IF('10 (ind)'!Q$1="si",100*(('10 (ind)'!Q6-MIN('10 (ind)'!Q$6:Q$37))/(MAX('10 (ind)'!Q$6:Q$37)-MIN('10 (ind)'!Q$6:Q$37))),ABS(-100+(100*(('10 (ind)'!Q6-MIN('10 (ind)'!Q$6:Q$37))/(MAX('10 (ind)'!Q$6:Q$37)-MIN('10 (ind)'!Q$6:Q$37))))))*Q$42</f>
        <v>1.1979855775982191</v>
      </c>
      <c r="R8" s="87">
        <f>IF('10 (ind)'!R$1="si",100*(('10 (ind)'!R6-MIN('10 (ind)'!R$6:R$37))/(MAX('10 (ind)'!R$6:R$37)-MIN('10 (ind)'!R$6:R$37))),ABS(-100+(100*(('10 (ind)'!R6-MIN('10 (ind)'!R$6:R$37))/(MAX('10 (ind)'!R$6:R$37)-MIN('10 (ind)'!R$6:R$37))))))*R$42</f>
        <v>2.4887655501656142E-2</v>
      </c>
      <c r="S8" s="75">
        <f>ABS(ABS(('10 (ind)'!S6-((MAX('10 (ind)'!S$6:S$37)+MIN('10 (ind)'!S$6:S$37))/2))/(((MAX('10 (ind)'!S$6:S$37)+MIN('10 (ind)'!S$6:S$37))/2)-MAX('10 (ind)'!S$6:S$37))*100)-100)*S$42</f>
        <v>0</v>
      </c>
      <c r="T8" s="87">
        <f>IF('10 (ind)'!T$1="si",100*(('10 (ind)'!T6-MIN('10 (ind)'!T$6:T$37))/(MAX('10 (ind)'!T$6:T$37)-MIN('10 (ind)'!T$6:T$37))),ABS(-100+(100*(('10 (ind)'!T6-MIN('10 (ind)'!T$6:T$37))/(MAX('10 (ind)'!T$6:T$37)-MIN('10 (ind)'!T$6:T$37))))))*T$42</f>
        <v>3.6805067781997054</v>
      </c>
      <c r="U8" s="87">
        <f>IF('10 (ind)'!U$1="si",100*(('10 (ind)'!U6-MIN('10 (ind)'!U$6:U$37))/(MAX('10 (ind)'!U$6:U$37)-MIN('10 (ind)'!U$6:U$37))),ABS(-100+(100*(('10 (ind)'!U6-MIN('10 (ind)'!U$6:U$37))/(MAX('10 (ind)'!U$6:U$37)-MIN('10 (ind)'!U$6:U$37))))))*U$42</f>
        <v>0</v>
      </c>
      <c r="V8" s="87">
        <f>IF('10 (ind)'!V$1="si",100*(('10 (ind)'!V6-MIN('10 (ind)'!V$6:V$37))/(MAX('10 (ind)'!V$6:V$37)-MIN('10 (ind)'!V$6:V$37))),ABS(-100+(100*(('10 (ind)'!V6-MIN('10 (ind)'!V$6:V$37))/(MAX('10 (ind)'!V$6:V$37)-MIN('10 (ind)'!V$6:V$37))))))*V$42</f>
        <v>4.1987472269346213</v>
      </c>
      <c r="W8" s="87">
        <f>IF('10 (ind)'!W$1="si",100*(('10 (ind)'!W6-MIN('10 (ind)'!W$6:W$37))/(MAX('10 (ind)'!W$6:W$37)-MIN('10 (ind)'!W$6:W$37))),ABS(-100+(100*(('10 (ind)'!W6-MIN('10 (ind)'!W$6:W$37))/(MAX('10 (ind)'!W$6:W$37)-MIN('10 (ind)'!W$6:W$37))))))*W$42</f>
        <v>13.049719431032234</v>
      </c>
      <c r="X8" s="87">
        <f>IF('10 (ind)'!X$1="si",100*(('10 (ind)'!X6-MIN('10 (ind)'!X$6:X$37))/(MAX('10 (ind)'!X$6:X$37)-MIN('10 (ind)'!X$6:X$37))),ABS(-100+(100*(('10 (ind)'!X6-MIN('10 (ind)'!X$6:X$37))/(MAX('10 (ind)'!X$6:X$37)-MIN('10 (ind)'!X$6:X$37))))))*X$42</f>
        <v>8.6851590366777511</v>
      </c>
      <c r="Y8" s="87">
        <f>IF('10 (ind)'!Y$1="si",100*(('10 (ind)'!Y6-MIN('10 (ind)'!Y$6:Y$37))/(MAX('10 (ind)'!Y$6:Y$37)-MIN('10 (ind)'!Y$6:Y$37))),ABS(-100+(100*(('10 (ind)'!Y6-MIN('10 (ind)'!Y$6:Y$37))/(MAX('10 (ind)'!Y$6:Y$37)-MIN('10 (ind)'!Y$6:Y$37))))))*Y$42</f>
        <v>6.9799132723669812</v>
      </c>
      <c r="Z8" s="87">
        <f>IF('10 (ind)'!Z$1="si",100*(('10 (ind)'!Z6-MIN('10 (ind)'!Z$6:Z$37))/(MAX('10 (ind)'!Z$6:Z$37)-MIN('10 (ind)'!Z$6:Z$37))),ABS(-100+(100*(('10 (ind)'!Z6-MIN('10 (ind)'!Z$6:Z$37))/(MAX('10 (ind)'!Z$6:Z$37)-MIN('10 (ind)'!Z$6:Z$37))))))*Z$42</f>
        <v>7.6436895465757173</v>
      </c>
      <c r="AA8" s="87">
        <f>IF('10 (ind)'!AA$1="si",100*(('10 (ind)'!AA6-MIN('10 (ind)'!AA$6:AA$37))/(MAX('10 (ind)'!AA$6:AA$37)-MIN('10 (ind)'!AA$6:AA$37))),ABS(-100+(100*(('10 (ind)'!AA6-MIN('10 (ind)'!AA$6:AA$37))/(MAX('10 (ind)'!AA$6:AA$37)-MIN('10 (ind)'!AA$6:AA$37))))))*AA$42</f>
        <v>5.0599034924114914</v>
      </c>
      <c r="AB8" s="87">
        <f>IF('10 (ind)'!AB$1="si",100*(('10 (ind)'!AB6-MIN('10 (ind)'!AB$6:AB$37))/(MAX('10 (ind)'!AB$6:AB$37)-MIN('10 (ind)'!AB$6:AB$37))),ABS(-100+(100*(('10 (ind)'!AB6-MIN('10 (ind)'!AB$6:AB$37))/(MAX('10 (ind)'!AB$6:AB$37)-MIN('10 (ind)'!AB$6:AB$37))))))*AB$42</f>
        <v>4.1081516048982687</v>
      </c>
      <c r="AC8" s="87">
        <f>IF('10 (ind)'!AC$1="si",100*(('10 (ind)'!AC6-MIN('10 (ind)'!AC$6:AC$37))/(MAX('10 (ind)'!AC$6:AC$37)-MIN('10 (ind)'!AC$6:AC$37))),ABS(-100+(100*(('10 (ind)'!AC6-MIN('10 (ind)'!AC$6:AC$37))/(MAX('10 (ind)'!AC$6:AC$37)-MIN('10 (ind)'!AC$6:AC$37))))))*AC$42</f>
        <v>6.5546100995320646</v>
      </c>
      <c r="AD8" s="87">
        <f>IF('10 (ind)'!AD$1="si",100*(('10 (ind)'!AD6-MIN('10 (ind)'!AD$6:AD$37))/(MAX('10 (ind)'!AD$6:AD$37)-MIN('10 (ind)'!AD$6:AD$37))),ABS(-100+(100*(('10 (ind)'!AD6-MIN('10 (ind)'!AD$6:AD$37))/(MAX('10 (ind)'!AD$6:AD$37)-MIN('10 (ind)'!AD$6:AD$37))))))*AD$42</f>
        <v>3.060470034611694</v>
      </c>
      <c r="AE8" s="87">
        <f>IF('10 (ind)'!AE$1="si",100*(('10 (ind)'!AE6-MIN('10 (ind)'!AE$6:AE$37))/(MAX('10 (ind)'!AE$6:AE$37)-MIN('10 (ind)'!AE$6:AE$37))),ABS(-100+(100*(('10 (ind)'!AE6-MIN('10 (ind)'!AE$6:AE$37))/(MAX('10 (ind)'!AE$6:AE$37)-MIN('10 (ind)'!AE$6:AE$37))))))*AE$42</f>
        <v>3.3016292951755042</v>
      </c>
      <c r="AF8" s="87">
        <f>IF('10 (ind)'!AF$1="si",100*(('10 (ind)'!AF6-MIN('10 (ind)'!AF$6:AF$37))/(MAX('10 (ind)'!AF$6:AF$37)-MIN('10 (ind)'!AF$6:AF$37))),ABS(-100+(100*(('10 (ind)'!AF6-MIN('10 (ind)'!AF$6:AF$37))/(MAX('10 (ind)'!AF$6:AF$37)-MIN('10 (ind)'!AF$6:AF$37))))))*AF$42</f>
        <v>7.8635046564844897</v>
      </c>
      <c r="AG8" s="87">
        <f>IF('10 (ind)'!AG$1="si",100*(('10 (ind)'!AG6-MIN('10 (ind)'!AG$6:AG$37))/(MAX('10 (ind)'!AG$6:AG$37)-MIN('10 (ind)'!AG$6:AG$37))),ABS(-100+(100*(('10 (ind)'!AG6-MIN('10 (ind)'!AG$6:AG$37))/(MAX('10 (ind)'!AG$6:AG$37)-MIN('10 (ind)'!AG$6:AG$37))))))*AG$42</f>
        <v>1.8050740324315933</v>
      </c>
      <c r="AH8" s="87">
        <f>IF('10 (ind)'!AH$1="si",100*(('10 (ind)'!AH6-MIN('10 (ind)'!AH$6:AH$37))/(MAX('10 (ind)'!AH$6:AH$37)-MIN('10 (ind)'!AH$6:AH$37))),ABS(-100+(100*(('10 (ind)'!AH6-MIN('10 (ind)'!AH$6:AH$37))/(MAX('10 (ind)'!AH$6:AH$37)-MIN('10 (ind)'!AH$6:AH$37))))))*AH$42</f>
        <v>4.0419127341345948</v>
      </c>
      <c r="AI8" s="87">
        <f>IF('10 (ind)'!AI$1="si",100*(('10 (ind)'!AI6-MIN('10 (ind)'!AI$6:AI$37))/(MAX('10 (ind)'!AI$6:AI$37)-MIN('10 (ind)'!AI$6:AI$37))),ABS(-100+(100*(('10 (ind)'!AI6-MIN('10 (ind)'!AI$6:AI$37))/(MAX('10 (ind)'!AI$6:AI$37)-MIN('10 (ind)'!AI$6:AI$37))))))*AI$42</f>
        <v>6.0592643780638632E-2</v>
      </c>
      <c r="AJ8" s="87">
        <f>IF('10 (ind)'!AJ$1="si",100*(('10 (ind)'!AJ6-MIN('10 (ind)'!AJ$6:AJ$37))/(MAX('10 (ind)'!AJ$6:AJ$37)-MIN('10 (ind)'!AJ$6:AJ$37))),ABS(-100+(100*(('10 (ind)'!AJ6-MIN('10 (ind)'!AJ$6:AJ$37))/(MAX('10 (ind)'!AJ$6:AJ$37)-MIN('10 (ind)'!AJ$6:AJ$37))))))*AJ$42</f>
        <v>7.9147996567913497</v>
      </c>
      <c r="AK8" s="87">
        <f>IF('10 (ind)'!AK$1="si",100*(('10 (ind)'!AK6-MIN('10 (ind)'!AK$6:AK$37))/(MAX('10 (ind)'!AK$6:AK$37)-MIN('10 (ind)'!AK$6:AK$37))),ABS(-100+(100*(('10 (ind)'!AK6-MIN('10 (ind)'!AK$6:AK$37))/(MAX('10 (ind)'!AK$6:AK$37)-MIN('10 (ind)'!AK$6:AK$37))))))*AK$42</f>
        <v>1.2597555571451124</v>
      </c>
      <c r="AL8" s="87">
        <f>IF('10 (ind)'!AL$1="si",100*(('10 (ind)'!AL6-MIN('10 (ind)'!AL$6:AL$37))/(MAX('10 (ind)'!AL$6:AL$37)-MIN('10 (ind)'!AL$6:AL$37))),ABS(-100+(100*(('10 (ind)'!AL6-MIN('10 (ind)'!AL$6:AL$37))/(MAX('10 (ind)'!AL$6:AL$37)-MIN('10 (ind)'!AL$6:AL$37))))))*AL$42</f>
        <v>10.068454650599618</v>
      </c>
      <c r="AM8" s="87">
        <f>IF('10 (ind)'!AM$1="si",100*(('10 (ind)'!AM6-MIN('10 (ind)'!AM$6:AM$37))/(MAX('10 (ind)'!AM$6:AM$37)-MIN('10 (ind)'!AM$6:AM$37))),ABS(-100+(100*(('10 (ind)'!AM6-MIN('10 (ind)'!AM$6:AM$37))/(MAX('10 (ind)'!AM$6:AM$37)-MIN('10 (ind)'!AM$6:AM$37))))))*AM$42</f>
        <v>3.7014613882722998</v>
      </c>
      <c r="AN8" s="87">
        <f>IF('10 (ind)'!AN$1="si",100*(('10 (ind)'!AN6-MIN('10 (ind)'!AN$6:AN$37))/(MAX('10 (ind)'!AN$6:AN$37)-MIN('10 (ind)'!AN$6:AN$37))),ABS(-100+(100*(('10 (ind)'!AN6-MIN('10 (ind)'!AN$6:AN$37))/(MAX('10 (ind)'!AN$6:AN$37)-MIN('10 (ind)'!AN$6:AN$37))))))*AN$42</f>
        <v>5.4071431408979231</v>
      </c>
      <c r="AO8" s="87">
        <f>IF('10 (ind)'!AO$1="si",100*(('10 (ind)'!AO6-MIN('10 (ind)'!AO$6:AO$37))/(MAX('10 (ind)'!AO$6:AO$37)-MIN('10 (ind)'!AO$6:AO$37))),ABS(-100+(100*(('10 (ind)'!AO6-MIN('10 (ind)'!AO$6:AO$37))/(MAX('10 (ind)'!AO$6:AO$37)-MIN('10 (ind)'!AO$6:AO$37))))))*AO$42</f>
        <v>8.1613543589989686</v>
      </c>
      <c r="AP8" s="87">
        <f>IF('10 (ind)'!AP$1="si",100*(('10 (ind)'!AP6-MIN('10 (ind)'!AP$6:AP$37))/(MAX('10 (ind)'!AP$6:AP$37)-MIN('10 (ind)'!AP$6:AP$37))),ABS(-100+(100*(('10 (ind)'!AP6-MIN('10 (ind)'!AP$6:AP$37))/(MAX('10 (ind)'!AP$6:AP$37)-MIN('10 (ind)'!AP$6:AP$37))))))*AP$42</f>
        <v>11.964651882636577</v>
      </c>
      <c r="AQ8" s="87">
        <f>IF('10 (ind)'!AQ$1="si",100*(('10 (ind)'!AQ6-MIN('10 (ind)'!AQ$6:AQ$37))/(MAX('10 (ind)'!AQ$6:AQ$37)-MIN('10 (ind)'!AQ$6:AQ$37))),ABS(-100+(100*(('10 (ind)'!AQ6-MIN('10 (ind)'!AQ$6:AQ$37))/(MAX('10 (ind)'!AQ$6:AQ$37)-MIN('10 (ind)'!AQ$6:AQ$37))))))*AQ$42</f>
        <v>2.8099498368712936</v>
      </c>
      <c r="AR8" s="87">
        <f>IF('10 (ind)'!AR$1="si",100*(('10 (ind)'!AR6-MIN('10 (ind)'!AR$6:AR$37))/(MAX('10 (ind)'!AR$6:AR$37)-MIN('10 (ind)'!AR$6:AR$37))),ABS(-100+(100*(('10 (ind)'!AR6-MIN('10 (ind)'!AR$6:AR$37))/(MAX('10 (ind)'!AR$6:AR$37)-MIN('10 (ind)'!AR$6:AR$37))))))*AR$42</f>
        <v>3.1542707669172256</v>
      </c>
      <c r="AS8" s="87">
        <f>IF('10 (ind)'!AS$1="si",100*(('10 (ind)'!AS6-MIN('10 (ind)'!AS$6:AS$37))/(MAX('10 (ind)'!AS$6:AS$37)-MIN('10 (ind)'!AS$6:AS$37))),ABS(-100+(100*(('10 (ind)'!AS6-MIN('10 (ind)'!AS$6:AS$37))/(MAX('10 (ind)'!AS$6:AS$37)-MIN('10 (ind)'!AS$6:AS$37))))))*AS$42</f>
        <v>6.6718834992270812</v>
      </c>
      <c r="AT8" s="87">
        <f>IF('10 (ind)'!AT$1="si",100*(('10 (ind)'!AT6-MIN('10 (ind)'!AT$6:AT$37))/(MAX('10 (ind)'!AT$6:AT$37)-MIN('10 (ind)'!AT$6:AT$37))),ABS(-100+(100*(('10 (ind)'!AT6-MIN('10 (ind)'!AT$6:AT$37))/(MAX('10 (ind)'!AT$6:AT$37)-MIN('10 (ind)'!AT$6:AT$37))))))*AT$42</f>
        <v>0</v>
      </c>
      <c r="AU8" s="87">
        <f>IF('10 (ind)'!AU$1="si",100*(('10 (ind)'!AU6-MIN('10 (ind)'!AU$6:AU$37))/(MAX('10 (ind)'!AU$6:AU$37)-MIN('10 (ind)'!AU$6:AU$37))),ABS(-100+(100*(('10 (ind)'!AU6-MIN('10 (ind)'!AU$6:AU$37))/(MAX('10 (ind)'!AU$6:AU$37)-MIN('10 (ind)'!AU$6:AU$37))))))*AU$42</f>
        <v>10.470698256510676</v>
      </c>
      <c r="AV8" s="87">
        <f>IF('10 (ind)'!AV$1="si",100*(('10 (ind)'!AV6-MIN('10 (ind)'!AV$6:AV$37))/(MAX('10 (ind)'!AV$6:AV$37)-MIN('10 (ind)'!AV$6:AV$37))),ABS(-100+(100*(('10 (ind)'!AV6-MIN('10 (ind)'!AV$6:AV$37))/(MAX('10 (ind)'!AV$6:AV$37)-MIN('10 (ind)'!AV$6:AV$37))))))*AV$42</f>
        <v>25</v>
      </c>
      <c r="AW8" s="87">
        <f>IF('10 (ind)'!AW$1="si",100*(('10 (ind)'!AW6-MIN('10 (ind)'!AW$6:AW$37))/(MAX('10 (ind)'!AW$6:AW$37)-MIN('10 (ind)'!AW$6:AW$37))),ABS(-100+(100*(('10 (ind)'!AW6-MIN('10 (ind)'!AW$6:AW$37))/(MAX('10 (ind)'!AW$6:AW$37)-MIN('10 (ind)'!AW$6:AW$37))))))*AW$42</f>
        <v>4.1287473698099317</v>
      </c>
      <c r="AX8" s="87">
        <f>IF('10 (ind)'!AX$1="si",100*(('10 (ind)'!AX6-MIN('10 (ind)'!AX$6:AX$37))/(MAX('10 (ind)'!AX$6:AX$37)-MIN('10 (ind)'!AX$6:AX$37))),ABS(-100+(100*(('10 (ind)'!AX6-MIN('10 (ind)'!AX$6:AX$37))/(MAX('10 (ind)'!AX$6:AX$37)-MIN('10 (ind)'!AX$6:AX$37))))))*AX$42</f>
        <v>2.6935980173945966</v>
      </c>
      <c r="AY8" s="87">
        <f>IF('10 (ind)'!AY$1="si",100*(('10 (ind)'!AY6-MIN('10 (ind)'!AY$6:AY$37))/(MAX('10 (ind)'!AY$6:AY$37)-MIN('10 (ind)'!AY$6:AY$37))),ABS(-100+(100*(('10 (ind)'!AY6-MIN('10 (ind)'!AY$6:AY$37))/(MAX('10 (ind)'!AY$6:AY$37)-MIN('10 (ind)'!AY$6:AY$37))))))*AY$42</f>
        <v>12.740051539577596</v>
      </c>
      <c r="AZ8" s="87">
        <f>IF('10 (ind)'!AZ$1="si",100*(('10 (ind)'!AZ6-MIN('10 (ind)'!AZ$6:AZ$37))/(MAX('10 (ind)'!AZ$6:AZ$37)-MIN('10 (ind)'!AZ$6:AZ$37))),ABS(-100+(100*(('10 (ind)'!AZ6-MIN('10 (ind)'!AZ$6:AZ$37))/(MAX('10 (ind)'!AZ$6:AZ$37)-MIN('10 (ind)'!AZ$6:AZ$37))))))*AZ$42</f>
        <v>3.3861446627906973</v>
      </c>
      <c r="BA8" s="87">
        <f>IF('10 (ind)'!BA$1="si",100*(('10 (ind)'!BA6-MIN('10 (ind)'!BA$6:BA$37))/(MAX('10 (ind)'!BA$6:BA$37)-MIN('10 (ind)'!BA$6:BA$37))),ABS(-100+(100*(('10 (ind)'!BA6-MIN('10 (ind)'!BA$6:BA$37))/(MAX('10 (ind)'!BA$6:BA$37)-MIN('10 (ind)'!BA$6:BA$37))))))*BA$42</f>
        <v>2.3433464496557197</v>
      </c>
      <c r="BB8" s="87">
        <f>IF('10 (ind)'!BB$1="si",100*(('10 (ind)'!BB6-MIN('10 (ind)'!BB$6:BB$37))/(MAX('10 (ind)'!BB$6:BB$37)-MIN('10 (ind)'!BB$6:BB$37))),ABS(-100+(100*(('10 (ind)'!BB6-MIN('10 (ind)'!BB$6:BB$37))/(MAX('10 (ind)'!BB$6:BB$37)-MIN('10 (ind)'!BB$6:BB$37))))))*BB$42</f>
        <v>5.7986786907777716</v>
      </c>
      <c r="BC8" s="87">
        <f>IF('10 (ind)'!BC$1="si",100*(('10 (ind)'!BC6-MIN('10 (ind)'!BC$6:BC$37))/(MAX('10 (ind)'!BC$6:BC$37)-MIN('10 (ind)'!BC$6:BC$37))),ABS(-100+(100*(('10 (ind)'!BC6-MIN('10 (ind)'!BC$6:BC$37))/(MAX('10 (ind)'!BC$6:BC$37)-MIN('10 (ind)'!BC$6:BC$37))))))*BC$42</f>
        <v>3.2530699053710221</v>
      </c>
      <c r="BD8" s="87">
        <f>IF('10 (ind)'!BD$1="si",100*(('10 (ind)'!BD6-MIN('10 (ind)'!BD$6:BD$37))/(MAX('10 (ind)'!BD$6:BD$37)-MIN('10 (ind)'!BD$6:BD$37))),ABS(-100+(100*(('10 (ind)'!BD6-MIN('10 (ind)'!BD$6:BD$37))/(MAX('10 (ind)'!BD$6:BD$37)-MIN('10 (ind)'!BD$6:BD$37))))))*BD$42</f>
        <v>5.7830004590654251</v>
      </c>
      <c r="BE8" s="87">
        <f>IF('10 (ind)'!BE$1="si",100*(('10 (ind)'!BE6-MIN('10 (ind)'!BE$6:BE$37))/(MAX('10 (ind)'!BE$6:BE$37)-MIN('10 (ind)'!BE$6:BE$37))),ABS(-100+(100*(('10 (ind)'!BE6-MIN('10 (ind)'!BE$6:BE$37))/(MAX('10 (ind)'!BE$6:BE$37)-MIN('10 (ind)'!BE$6:BE$37))))))*BE$42</f>
        <v>2.5289652175913511</v>
      </c>
      <c r="BF8" s="87">
        <f>IF('10 (ind)'!BF$1="si",100*(('10 (ind)'!BF6-MIN('10 (ind)'!BF$6:BF$37))/(MAX('10 (ind)'!BF$6:BF$37)-MIN('10 (ind)'!BF$6:BF$37))),ABS(-100+(100*(('10 (ind)'!BF6-MIN('10 (ind)'!BF$6:BF$37))/(MAX('10 (ind)'!BF$6:BF$37)-MIN('10 (ind)'!BF$6:BF$37))))))*BF$42</f>
        <v>4.248706287460454</v>
      </c>
      <c r="BG8" s="87">
        <f>IF('10 (ind)'!BG$1="si",100*(('10 (ind)'!BG6-MIN('10 (ind)'!BG$6:BG$37))/(MAX('10 (ind)'!BG$6:BG$37)-MIN('10 (ind)'!BG$6:BG$37))),ABS(-100+(100*(('10 (ind)'!BG6-MIN('10 (ind)'!BG$6:BG$37))/(MAX('10 (ind)'!BG$6:BG$37)-MIN('10 (ind)'!BG$6:BG$37))))))*BG$42</f>
        <v>2.3403065662120119</v>
      </c>
      <c r="BH8" s="87">
        <f>IF('10 (ind)'!BH$1="si",100*(('10 (ind)'!BH6-MIN('10 (ind)'!BH$6:BH$37))/(MAX('10 (ind)'!BH$6:BH$37)-MIN('10 (ind)'!BH$6:BH$37))),ABS(-100+(100*(('10 (ind)'!BH6-MIN('10 (ind)'!BH$6:BH$37))/(MAX('10 (ind)'!BH$6:BH$37)-MIN('10 (ind)'!BH$6:BH$37))))))*BH$42</f>
        <v>1.1997003549973795</v>
      </c>
      <c r="BI8" s="87">
        <f>IF('10 (ind)'!BI$1="si",100*(('10 (ind)'!BI6-MIN('10 (ind)'!BI$6:BI$37))/(MAX('10 (ind)'!BI$6:BI$37)-MIN('10 (ind)'!BI$6:BI$37))),ABS(-100+(100*(('10 (ind)'!BI6-MIN('10 (ind)'!BI$6:BI$37))/(MAX('10 (ind)'!BI$6:BI$37)-MIN('10 (ind)'!BI$6:BI$37))))))*BI$42</f>
        <v>5.5497514286799827</v>
      </c>
      <c r="BJ8" s="87">
        <f>IF('10 (ind)'!BJ$1="si",100*(('10 (ind)'!BJ6-MIN('10 (ind)'!BJ$6:BJ$37))/(MAX('10 (ind)'!BJ$6:BJ$37)-MIN('10 (ind)'!BJ$6:BJ$37))),ABS(-100+(100*(('10 (ind)'!BJ6-MIN('10 (ind)'!BJ$6:BJ$37))/(MAX('10 (ind)'!BJ$6:BJ$37)-MIN('10 (ind)'!BJ$6:BJ$37))))))*BJ$42</f>
        <v>3.2655063369544792E-5</v>
      </c>
      <c r="BK8" s="87">
        <f>IF('10 (ind)'!BK$1="si",100*(('10 (ind)'!BK6-MIN('10 (ind)'!BK$6:BK$37))/(MAX('10 (ind)'!BK$6:BK$37)-MIN('10 (ind)'!BK$6:BK$37))),ABS(-100+(100*(('10 (ind)'!BK6-MIN('10 (ind)'!BK$6:BK$37))/(MAX('10 (ind)'!BK$6:BK$37)-MIN('10 (ind)'!BK$6:BK$37))))))*BK$42</f>
        <v>0.67727182841689015</v>
      </c>
      <c r="BL8" s="87">
        <f>IF('10 (ind)'!BL$1="si",100*(('10 (ind)'!BL6-MIN('10 (ind)'!BL$6:BL$37))/(MAX('10 (ind)'!BL$6:BL$37)-MIN('10 (ind)'!BL$6:BL$37))),ABS(-100+(100*(('10 (ind)'!BL6-MIN('10 (ind)'!BL$6:BL$37))/(MAX('10 (ind)'!BL$6:BL$37)-MIN('10 (ind)'!BL$6:BL$37))))))*BL$42</f>
        <v>0.79521661302930602</v>
      </c>
      <c r="BM8" s="87">
        <f>IF('10 (ind)'!BM$1="si",100*(('10 (ind)'!BM6-MIN('10 (ind)'!BM$6:BM$37))/(MAX('10 (ind)'!BM$6:BM$37)-MIN('10 (ind)'!BM$6:BM$37))),ABS(-100+(100*(('10 (ind)'!BM6-MIN('10 (ind)'!BM$6:BM$37))/(MAX('10 (ind)'!BM$6:BM$37)-MIN('10 (ind)'!BM$6:BM$37))))))*BM$42</f>
        <v>1.1845800474543275</v>
      </c>
      <c r="BN8" s="87">
        <f>IF('10 (ind)'!BN$1="si",100*(('10 (ind)'!BN6-MIN('10 (ind)'!BN$6:BN$37))/(MAX('10 (ind)'!BN$6:BN$37)-MIN('10 (ind)'!BN$6:BN$37))),ABS(-100+(100*(('10 (ind)'!BN6-MIN('10 (ind)'!BN$6:BN$37))/(MAX('10 (ind)'!BN$6:BN$37)-MIN('10 (ind)'!BN$6:BN$37))))))*BN$42</f>
        <v>3.2857258577032984</v>
      </c>
      <c r="BO8" s="87">
        <f>IF('10 (ind)'!BO$1="si",100*(('10 (ind)'!BO6-MIN('10 (ind)'!BO$6:BO$37))/(MAX('10 (ind)'!BO$6:BO$37)-MIN('10 (ind)'!BO$6:BO$37))),ABS(-100+(100*(('10 (ind)'!BO6-MIN('10 (ind)'!BO$6:BO$37))/(MAX('10 (ind)'!BO$6:BO$37)-MIN('10 (ind)'!BO$6:BO$37))))))*BO$42</f>
        <v>0.52279167329145693</v>
      </c>
      <c r="BP8" s="87">
        <f>IF('10 (ind)'!BP$1="si",100*(('10 (ind)'!BP6-MIN('10 (ind)'!BP$6:BP$37))/(MAX('10 (ind)'!BP$6:BP$37)-MIN('10 (ind)'!BP$6:BP$37))),ABS(-100+(100*(('10 (ind)'!BP6-MIN('10 (ind)'!BP$6:BP$37))/(MAX('10 (ind)'!BP$6:BP$37)-MIN('10 (ind)'!BP$6:BP$37))))))*BP$42</f>
        <v>0.77914546292970521</v>
      </c>
      <c r="BQ8" s="87">
        <f>IF('10 (ind)'!BQ$1="si",100*(('10 (ind)'!BQ6-MIN('10 (ind)'!BQ$6:BQ$37))/(MAX('10 (ind)'!BQ$6:BQ$37)-MIN('10 (ind)'!BQ$6:BQ$37))),ABS(-100+(100*(('10 (ind)'!BQ6-MIN('10 (ind)'!BQ$6:BQ$37))/(MAX('10 (ind)'!BQ$6:BQ$37)-MIN('10 (ind)'!BQ$6:BQ$37))))))*BQ$42</f>
        <v>2.2094375783217992</v>
      </c>
      <c r="BR8" s="87">
        <f>IF('10 (ind)'!BR$1="si",100*(('10 (ind)'!BR6-MIN('10 (ind)'!BR$6:BR$37))/(MAX('10 (ind)'!BR$6:BR$37)-MIN('10 (ind)'!BR$6:BR$37))),ABS(-100+(100*(('10 (ind)'!BR6-MIN('10 (ind)'!BR$6:BR$37))/(MAX('10 (ind)'!BR$6:BR$37)-MIN('10 (ind)'!BR$6:BR$37))))))*BR$42</f>
        <v>1.4702021361108657</v>
      </c>
      <c r="BS8" s="87">
        <f>IF('10 (ind)'!BS$1="si",100*(('10 (ind)'!BS6-MIN('10 (ind)'!BS$6:BS$37))/(MAX('10 (ind)'!BS$6:BS$37)-MIN('10 (ind)'!BS$6:BS$37))),ABS(-100+(100*(('10 (ind)'!BS6-MIN('10 (ind)'!BS$6:BS$37))/(MAX('10 (ind)'!BS$6:BS$37)-MIN('10 (ind)'!BS$6:BS$37))))))*BS$42</f>
        <v>7.9072938134759827</v>
      </c>
      <c r="BT8" s="75">
        <f>IF('10 (ind)'!BT$1="si",100*(('10 (ind)'!BT6-MIN('10 (ind)'!BT$6:BT$37))/(MAX('10 (ind)'!BT$6:BT$37)-MIN('10 (ind)'!BT$6:BT$37))),ABS(-100+(100*(('10 (ind)'!BT6-MIN('10 (ind)'!BT$6:BT$37))/(MAX('10 (ind)'!BR$6:BR$37)-MIN('10 (ind)'!BT$6:BT$37))))))*BT$42</f>
        <v>5.2470502515892017</v>
      </c>
      <c r="BU8" s="87">
        <f>IF('10 (ind)'!BU$1="si",100*(('10 (ind)'!BU6-MIN('10 (ind)'!BU$6:BU$37))/(MAX('10 (ind)'!BU$6:BU$37)-MIN('10 (ind)'!BU$6:BU$37))),ABS(-100+(100*(('10 (ind)'!BU6-MIN('10 (ind)'!BU$6:BU$37))/(MAX('10 (ind)'!BU$6:BU$37)-MIN('10 (ind)'!BU$6:BU$37))))))*BU$42</f>
        <v>11.107404936624416</v>
      </c>
      <c r="BV8" s="87">
        <f>IF('10 (ind)'!BV$1="si",100*(('10 (ind)'!BV6-MIN('10 (ind)'!BV$6:BV$37))/(MAX('10 (ind)'!BV$6:BV$37)-MIN('10 (ind)'!BV$6:BV$37))),ABS(-100+(100*(('10 (ind)'!BV6-MIN('10 (ind)'!BV$6:BV$37))/(MAX('10 (ind)'!BV$6:BV$37)-MIN('10 (ind)'!BV$6:BV$37))))))*BV$42</f>
        <v>2.8620102317159124</v>
      </c>
      <c r="BW8" s="87">
        <f>IF('10 (ind)'!BW$1="si",100*(('10 (ind)'!BW6-MIN('10 (ind)'!BW$6:BW$37))/(MAX('10 (ind)'!BW$6:BW$37)-MIN('10 (ind)'!BW$6:BW$37))),ABS(-100+(100*(('10 (ind)'!BW6-MIN('10 (ind)'!BW$6:BW$37))/(MAX('10 (ind)'!BW$6:BW$37)-MIN('10 (ind)'!BW$6:BW$37))))))*BW$42</f>
        <v>5.3836985501080443</v>
      </c>
      <c r="BX8" s="87">
        <f>IF('10 (ind)'!BX$1="si",100*(('10 (ind)'!BX6-MIN('10 (ind)'!BX$6:BX$37))/(MAX('10 (ind)'!BX$6:BX$37)-MIN('10 (ind)'!BX$6:BX$37))),ABS(-100+(100*(('10 (ind)'!BX6-MIN('10 (ind)'!BX$6:BX$37))/(MAX('10 (ind)'!BX$6:BX$37)-MIN('10 (ind)'!BX$6:BX$37))))))*BX$42</f>
        <v>1.347912546399771</v>
      </c>
      <c r="BY8" s="87">
        <f>IF('10 (ind)'!BY$1="si",100*(('10 (ind)'!BY6-MIN('10 (ind)'!BY$6:BY$37))/(MAX('10 (ind)'!BY$6:BY$37)-MIN('10 (ind)'!BY$6:BY$37))),ABS(-100+(100*(('10 (ind)'!BY6-MIN('10 (ind)'!BY$6:BY$37))/(MAX('10 (ind)'!BY$6:BY$37)-MIN('10 (ind)'!BY$6:BY$37))))))*BY$42</f>
        <v>1.001487825560921</v>
      </c>
      <c r="BZ8" s="87">
        <f>IF('10 (ind)'!BZ$1="si",100*(('10 (ind)'!BZ6-MIN('10 (ind)'!BZ$6:BZ$37))/(MAX('10 (ind)'!BZ$6:BZ$37)-MIN('10 (ind)'!BZ$6:BZ$37))),ABS(-100+(100*(('10 (ind)'!BZ6-MIN('10 (ind)'!BZ$6:BZ$37))/(MAX('10 (ind)'!BZ$6:BZ$37)-MIN('10 (ind)'!BZ$6:BZ$37))))))*BZ$42</f>
        <v>15.896492944075641</v>
      </c>
      <c r="CA8" s="87">
        <f>IF('10 (ind)'!CA$1="si",100*(('10 (ind)'!CA6-MIN('10 (ind)'!CA$6:CA$37))/(MAX('10 (ind)'!CA$6:CA$37)-MIN('10 (ind)'!CA$6:CA$37))),ABS(-100+(100*(('10 (ind)'!CA6-MIN('10 (ind)'!CA$6:CA$37))/(MAX('10 (ind)'!CA$6:CA$37)-MIN('10 (ind)'!CA$6:CA$37))))))*CA$42</f>
        <v>3.7722878249501197</v>
      </c>
      <c r="CB8" s="87">
        <f>IF('10 (ind)'!CB$1="si",100*(('10 (ind)'!CB6-MIN('10 (ind)'!CB$6:CB$37))/(MAX('10 (ind)'!CB$6:CB$37)-MIN('10 (ind)'!CB$6:CB$37))),ABS(-100+(100*(('10 (ind)'!CB6-MIN('10 (ind)'!CB$6:CB$37))/(MAX('10 (ind)'!CB$6:CB$37)-MIN('10 (ind)'!CB$6:CB$37))))))*CB$42</f>
        <v>4.5533461230882697</v>
      </c>
      <c r="CC8" s="87">
        <f>IF('10 (ind)'!CC$1="si",100*(('10 (ind)'!CC6-MIN('10 (ind)'!CC$6:CC$37))/(MAX('10 (ind)'!CC$6:CC$37)-MIN('10 (ind)'!CC$6:CC$37))),ABS(-100+(100*(('10 (ind)'!CC6-MIN('10 (ind)'!CC$6:CC$37))/(MAX('10 (ind)'!CC$6:CC$37)-MIN('10 (ind)'!CC$6:CC$37))))))*CC$42</f>
        <v>7.4293448686296388</v>
      </c>
      <c r="CD8" s="87">
        <f>IF('10 (ind)'!CD$1="si",100*(('10 (ind)'!CD6-MIN('10 (ind)'!CD$6:CD$37))/(MAX('10 (ind)'!CD$6:CD$37)-MIN('10 (ind)'!CD$6:CD$37))),ABS(-100+(100*(('10 (ind)'!CD6-MIN('10 (ind)'!CD$6:CD$37))/(MAX('10 (ind)'!CD$6:CD$37)-MIN('10 (ind)'!CD$6:CD$37))))))*CD$42</f>
        <v>2.3034879055297369E-2</v>
      </c>
      <c r="CE8" s="87">
        <f>IF('10 (ind)'!CE$1="si",100*(('10 (ind)'!CE6-MIN('10 (ind)'!CE$6:CE$37))/(MAX('10 (ind)'!CE$6:CE$37)-MIN('10 (ind)'!CE$6:CE$37))),ABS(-100+(100*(('10 (ind)'!CE6-MIN('10 (ind)'!CE$6:CE$37))/(MAX('10 (ind)'!CE$6:CE$37)-MIN('10 (ind)'!CE$6:CE$37))))))*CE$42</f>
        <v>0.69661198448533035</v>
      </c>
      <c r="CF8" s="87">
        <f>IF('10 (ind)'!CF$1="si",100*(('10 (ind)'!CF6-MIN('10 (ind)'!CF$6:CF$37))/(MAX('10 (ind)'!CF$6:CF$37)-MIN('10 (ind)'!CF$6:CF$37))),ABS(-100+(100*(('10 (ind)'!CF6-MIN('10 (ind)'!CF$6:CF$37))/(MAX('10 (ind)'!CF$6:CF$37)-MIN('10 (ind)'!CF$6:CF$37))))))*CF$42</f>
        <v>9.7837045533859097</v>
      </c>
      <c r="CG8" s="87">
        <f>IF('10 (ind)'!CG$1="si",100*(('10 (ind)'!CG6-MIN('10 (ind)'!CG$6:CG$37))/(MAX('10 (ind)'!CG$6:CG$37)-MIN('10 (ind)'!CG$6:CG$37))),ABS(-100+(100*(('10 (ind)'!CG6-MIN('10 (ind)'!CG$6:CG$37))/(MAX('10 (ind)'!CG$6:CG$37)-MIN('10 (ind)'!CG$6:CG$37))))))*CG$42</f>
        <v>3.7185098516301354</v>
      </c>
      <c r="CH8" s="87">
        <f>IF('10 (ind)'!CH$1="si",100*(('10 (ind)'!CH6-MIN('10 (ind)'!CH$6:CH$37))/(MAX('10 (ind)'!CH$6:CH$37)-MIN('10 (ind)'!CH$6:CH$37))),ABS(-100+(100*(('10 (ind)'!CH6-MIN('10 (ind)'!CH$6:CH$37))/(MAX('10 (ind)'!CH$6:CH$37)-MIN('10 (ind)'!CH$6:CH$37))))))*CH$42</f>
        <v>1.4742301392859567</v>
      </c>
      <c r="CI8" s="87">
        <f>IF('10 (ind)'!CI$1="si",100*(('10 (ind)'!CI6-MIN('10 (ind)'!CI$6:CI$37))/(MAX('10 (ind)'!CI$6:CI$37)-MIN('10 (ind)'!CI$6:CI$37))),ABS(-100+(100*(('10 (ind)'!CI6-MIN('10 (ind)'!CI$6:CI$37))/(MAX('10 (ind)'!CI$6:CI$37)-MIN('10 (ind)'!CI$6:CI$37))))))*CI$42</f>
        <v>5.6104396511800116</v>
      </c>
      <c r="CJ8" s="87">
        <f>IF('10 (ind)'!CJ$1="si",100*(('10 (ind)'!CJ6-MIN('10 (ind)'!CJ$6:CJ$37))/(MAX('10 (ind)'!CJ$6:CJ$37)-MIN('10 (ind)'!CJ$6:CJ$37))),ABS(-100+(100*(('10 (ind)'!CJ6-MIN('10 (ind)'!CJ$6:CJ$37))/(MAX('10 (ind)'!CJ$6:CJ$37)-MIN('10 (ind)'!CJ$6:CJ$37))))))*CJ$42</f>
        <v>1.2352723035927491</v>
      </c>
      <c r="CK8" s="87">
        <f>IF('10 (ind)'!CK$1="si",100*(('10 (ind)'!CK6-MIN('10 (ind)'!CK$6:CK$37))/(MAX('10 (ind)'!CK$6:CK$37)-MIN('10 (ind)'!CK$6:CK$37))),ABS(-100+(100*(('10 (ind)'!CK6-MIN('10 (ind)'!CK$6:CK$37))/(MAX('10 (ind)'!CK$6:CK$37)-MIN('10 (ind)'!CK$6:CK$37))))))*CK$42</f>
        <v>3.9232384384791081</v>
      </c>
      <c r="CL8" s="87">
        <f>IF('10 (ind)'!CL$1="si",100*(('10 (ind)'!CL6-MIN('10 (ind)'!CL$6:CL$37))/(MAX('10 (ind)'!CL$6:CL$37)-MIN('10 (ind)'!CL$6:CL$37))),ABS(-100+(100*(('10 (ind)'!CL6-MIN('10 (ind)'!CL$6:CL$37))/(MAX('10 (ind)'!CL$6:CL$37)-MIN('10 (ind)'!CL$6:CL$37))))))*CL$42</f>
        <v>3.5152847496457582</v>
      </c>
      <c r="CM8" s="87">
        <f>IF('10 (ind)'!CM$1="si",100*(('10 (ind)'!CM6-MIN('10 (ind)'!CM$6:CM$37))/(MAX('10 (ind)'!CM$6:CM$37)-MIN('10 (ind)'!CM$6:CM$37))),ABS(-100+(100*(('10 (ind)'!CM6-MIN('10 (ind)'!CM$6:CM$37))/(MAX('10 (ind)'!CM$6:CM$37)-MIN('10 (ind)'!CM$6:CM$37))))))*CM$42</f>
        <v>2.7285487114987741</v>
      </c>
    </row>
    <row r="9" spans="1:91">
      <c r="A9" s="17" t="s">
        <v>331</v>
      </c>
      <c r="B9" s="87">
        <f>IF('10 (ind)'!B$1="si",100*(('10 (ind)'!B7-MIN('10 (ind)'!B$6:B$37))/(MAX('10 (ind)'!B$6:B$37)-MIN('10 (ind)'!B$6:B$37))),ABS(-100+(100*(('10 (ind)'!B7-MIN('10 (ind)'!B$6:B$37))/(MAX('10 (ind)'!B$6:B$37)-MIN('10 (ind)'!B$6:B$37))))))</f>
        <v>29.462178962350684</v>
      </c>
      <c r="C9" s="87">
        <f>IF('10 (ind)'!C$1="si",100*(('10 (ind)'!C7-MIN('10 (ind)'!C$6:C$37))/(MAX('10 (ind)'!C$6:C$37)-MIN('10 (ind)'!C$6:C$37))),ABS(-100+(100*(('10 (ind)'!C7-MIN('10 (ind)'!C$6:C$37))/(MAX('10 (ind)'!C$6:C$37)-MIN('10 (ind)'!C$6:C$37))))))</f>
        <v>42.654166149261144</v>
      </c>
      <c r="D9" s="87">
        <f>IF('10 (ind)'!D$1="si",100*(('10 (ind)'!D7-MIN('10 (ind)'!D$6:D$37))/(MAX('10 (ind)'!D$6:D$37)-MIN('10 (ind)'!D$6:D$37))),ABS(-100+(100*(('10 (ind)'!D7-MIN('10 (ind)'!D$6:D$37))/(MAX('10 (ind)'!D$6:D$37)-MIN('10 (ind)'!D$6:D$37))))))*D$42</f>
        <v>0</v>
      </c>
      <c r="E9" s="87">
        <f>IF('10 (ind)'!E$1="si",100*(('10 (ind)'!E7-MIN('10 (ind)'!E$6:E$37))/(MAX('10 (ind)'!E$6:E$37)-MIN('10 (ind)'!E$6:E$37))),ABS(-100+(100*(('10 (ind)'!E7-MIN('10 (ind)'!E$6:E$37))/(MAX('10 (ind)'!E$6:E$37)-MIN('10 (ind)'!E$6:E$37))))))*E$42</f>
        <v>2.7357076863641243</v>
      </c>
      <c r="F9" s="87">
        <f>IF('10 (ind)'!F$1="si",100*(('10 (ind)'!F7-MIN('10 (ind)'!F$6:F$37))/(MAX('10 (ind)'!F$6:F$37)-MIN('10 (ind)'!F$6:F$37))),ABS(-100+(100*(('10 (ind)'!F7-MIN('10 (ind)'!F$6:F$37))/(MAX('10 (ind)'!F$6:F$37)-MIN('10 (ind)'!F$6:F$37))))))*F$42</f>
        <v>15.384615384615383</v>
      </c>
      <c r="G9" s="87">
        <f>IF('10 (ind)'!G$1="si",100*(('10 (ind)'!G7-MIN('10 (ind)'!G$6:G$37))/(MAX('10 (ind)'!G$6:G$37)-MIN('10 (ind)'!G$6:G$37))),ABS(-100+(100*(('10 (ind)'!G7-MIN('10 (ind)'!G$6:G$37))/(MAX('10 (ind)'!G$6:G$37)-MIN('10 (ind)'!G$6:G$37))))))*G$42</f>
        <v>4.8239895697522819</v>
      </c>
      <c r="H9" s="87">
        <f>IF('10 (ind)'!H$1="si",100*(('10 (ind)'!H7-MIN('10 (ind)'!H$6:H$37))/(MAX('10 (ind)'!H$6:H$37)-MIN('10 (ind)'!H$6:H$37))),ABS(-100+(100*(('10 (ind)'!H7-MIN('10 (ind)'!H$6:H$37))/(MAX('10 (ind)'!H$6:H$37)-MIN('10 (ind)'!H$6:H$37))))))*H$42</f>
        <v>6.449704142011834</v>
      </c>
      <c r="I9" s="87">
        <f>IF('10 (ind)'!I$1="si",100*(('10 (ind)'!I7-MIN('10 (ind)'!I$6:I$37))/(MAX('10 (ind)'!I$6:I$37)-MIN('10 (ind)'!I$6:I$37))),ABS(-100+(100*(('10 (ind)'!I7-MIN('10 (ind)'!I$6:I$37))/(MAX('10 (ind)'!I$6:I$37)-MIN('10 (ind)'!I$6:I$37))))))*I$42</f>
        <v>6.4903846153846159</v>
      </c>
      <c r="J9" s="87">
        <f>IF('10 (ind)'!J$1="si",100*(('10 (ind)'!J7-MIN('10 (ind)'!J$6:J$37))/(MAX('10 (ind)'!J$6:J$37)-MIN('10 (ind)'!J$6:J$37))),ABS(-100+(100*(('10 (ind)'!J7-MIN('10 (ind)'!J$6:J$37))/(MAX('10 (ind)'!J$6:J$37)-MIN('10 (ind)'!J$6:J$37))))))*J$42</f>
        <v>1.1061946902654869</v>
      </c>
      <c r="K9" s="87">
        <f>IF('10 (ind)'!K$1="si",100*(('10 (ind)'!K7-MIN('10 (ind)'!K$6:K$37))/(MAX('10 (ind)'!K$6:K$37)-MIN('10 (ind)'!K$6:K$37))),ABS(-100+(100*(('10 (ind)'!K7-MIN('10 (ind)'!K$6:K$37))/(MAX('10 (ind)'!K$6:K$37)-MIN('10 (ind)'!K$6:K$37))))))*K$42</f>
        <v>0.73196193606151461</v>
      </c>
      <c r="L9" s="87">
        <f>IF('10 (ind)'!L$1="si",100*(('10 (ind)'!L7-MIN('10 (ind)'!L$6:L$37))/(MAX('10 (ind)'!L$6:L$37)-MIN('10 (ind)'!L$6:L$37))),ABS(-100+(100*(('10 (ind)'!L7-MIN('10 (ind)'!L$6:L$37))/(MAX('10 (ind)'!L$6:L$37)-MIN('10 (ind)'!L$6:L$37))))))*L$42</f>
        <v>5.8244860400567635</v>
      </c>
      <c r="M9" s="87">
        <f>IF('10 (ind)'!M$1="si",100*(('10 (ind)'!M7-MIN('10 (ind)'!M$6:M$37))/(MAX('10 (ind)'!M$6:M$37)-MIN('10 (ind)'!M$6:M$37))),ABS(-100+(100*(('10 (ind)'!M7-MIN('10 (ind)'!M$6:M$37))/(MAX('10 (ind)'!M$6:M$37)-MIN('10 (ind)'!M$6:M$37))))))*M$42</f>
        <v>1.0415617771044277</v>
      </c>
      <c r="N9" s="87">
        <f>IF('10 (ind)'!N$1="si",100*(('10 (ind)'!N7-MIN('10 (ind)'!N$6:N$37))/(MAX('10 (ind)'!N$6:N$37)-MIN('10 (ind)'!N$6:N$37))),ABS(-100+(100*(('10 (ind)'!N7-MIN('10 (ind)'!N$6:N$37))/(MAX('10 (ind)'!N$6:N$37)-MIN('10 (ind)'!N$6:N$37))))))*N$42</f>
        <v>4.0652409849762527</v>
      </c>
      <c r="O9" s="87">
        <f>IF('10 (ind)'!O$1="si",100*(('10 (ind)'!O7-MIN('10 (ind)'!O$6:O$37))/(MAX('10 (ind)'!O$6:O$37)-MIN('10 (ind)'!O$6:O$37))),ABS(-100+(100*(('10 (ind)'!O7-MIN('10 (ind)'!O$6:O$37))/(MAX('10 (ind)'!O$6:O$37)-MIN('10 (ind)'!O$6:O$37))))))*O$42</f>
        <v>6.8678941662330839</v>
      </c>
      <c r="P9" s="87">
        <f>IF('10 (ind)'!P$1="si",100*(('10 (ind)'!P7-MIN('10 (ind)'!P$6:P$37))/(MAX('10 (ind)'!P$6:P$37)-MIN('10 (ind)'!P$6:P$37))),ABS(-100+(100*(('10 (ind)'!P7-MIN('10 (ind)'!P$6:P$37))/(MAX('10 (ind)'!P$6:P$37)-MIN('10 (ind)'!P$6:P$37))))))*P$42</f>
        <v>4.0442219071579801</v>
      </c>
      <c r="Q9" s="87">
        <f>IF('10 (ind)'!Q$1="si",100*(('10 (ind)'!Q7-MIN('10 (ind)'!Q$6:Q$37))/(MAX('10 (ind)'!Q$6:Q$37)-MIN('10 (ind)'!Q$6:Q$37))),ABS(-100+(100*(('10 (ind)'!Q7-MIN('10 (ind)'!Q$6:Q$37))/(MAX('10 (ind)'!Q$6:Q$37)-MIN('10 (ind)'!Q$6:Q$37))))))*Q$42</f>
        <v>2.9509756207150186</v>
      </c>
      <c r="R9" s="87">
        <f>IF('10 (ind)'!R$1="si",100*(('10 (ind)'!R7-MIN('10 (ind)'!R$6:R$37))/(MAX('10 (ind)'!R$6:R$37)-MIN('10 (ind)'!R$6:R$37))),ABS(-100+(100*(('10 (ind)'!R7-MIN('10 (ind)'!R$6:R$37))/(MAX('10 (ind)'!R$6:R$37)-MIN('10 (ind)'!R$6:R$37))))))*R$42</f>
        <v>5.157674935808388E-2</v>
      </c>
      <c r="S9" s="75">
        <f>ABS(ABS(('10 (ind)'!S7-((MAX('10 (ind)'!S$6:S$37)+MIN('10 (ind)'!S$6:S$37))/2))/(((MAX('10 (ind)'!S$6:S$37)+MIN('10 (ind)'!S$6:S$37))/2)-MAX('10 (ind)'!S$6:S$37))*100)-100)*S$42</f>
        <v>3.3958653994899377</v>
      </c>
      <c r="T9" s="87">
        <f>IF('10 (ind)'!T$1="si",100*(('10 (ind)'!T7-MIN('10 (ind)'!T$6:T$37))/(MAX('10 (ind)'!T$6:T$37)-MIN('10 (ind)'!T$6:T$37))),ABS(-100+(100*(('10 (ind)'!T7-MIN('10 (ind)'!T$6:T$37))/(MAX('10 (ind)'!T$6:T$37)-MIN('10 (ind)'!T$6:T$37))))))*T$42</f>
        <v>8.5764101226269762</v>
      </c>
      <c r="U9" s="87">
        <f>IF('10 (ind)'!U$1="si",100*(('10 (ind)'!U7-MIN('10 (ind)'!U$6:U$37))/(MAX('10 (ind)'!U$6:U$37)-MIN('10 (ind)'!U$6:U$37))),ABS(-100+(100*(('10 (ind)'!U7-MIN('10 (ind)'!U$6:U$37))/(MAX('10 (ind)'!U$6:U$37)-MIN('10 (ind)'!U$6:U$37))))))*U$42</f>
        <v>8.6911131410674685</v>
      </c>
      <c r="V9" s="87">
        <f>IF('10 (ind)'!V$1="si",100*(('10 (ind)'!V7-MIN('10 (ind)'!V$6:V$37))/(MAX('10 (ind)'!V$6:V$37)-MIN('10 (ind)'!V$6:V$37))),ABS(-100+(100*(('10 (ind)'!V7-MIN('10 (ind)'!V$6:V$37))/(MAX('10 (ind)'!V$6:V$37)-MIN('10 (ind)'!V$6:V$37))))))*V$42</f>
        <v>4.1106616207751534</v>
      </c>
      <c r="W9" s="87">
        <f>IF('10 (ind)'!W$1="si",100*(('10 (ind)'!W7-MIN('10 (ind)'!W$6:W$37))/(MAX('10 (ind)'!W$6:W$37)-MIN('10 (ind)'!W$6:W$37))),ABS(-100+(100*(('10 (ind)'!W7-MIN('10 (ind)'!W$6:W$37))/(MAX('10 (ind)'!W$6:W$37)-MIN('10 (ind)'!W$6:W$37))))))*W$42</f>
        <v>12.426153567956073</v>
      </c>
      <c r="X9" s="87">
        <f>IF('10 (ind)'!X$1="si",100*(('10 (ind)'!X7-MIN('10 (ind)'!X$6:X$37))/(MAX('10 (ind)'!X$6:X$37)-MIN('10 (ind)'!X$6:X$37))),ABS(-100+(100*(('10 (ind)'!X7-MIN('10 (ind)'!X$6:X$37))/(MAX('10 (ind)'!X$6:X$37)-MIN('10 (ind)'!X$6:X$37))))))*X$42</f>
        <v>7.4241808866649368</v>
      </c>
      <c r="Y9" s="87">
        <f>IF('10 (ind)'!Y$1="si",100*(('10 (ind)'!Y7-MIN('10 (ind)'!Y$6:Y$37))/(MAX('10 (ind)'!Y$6:Y$37)-MIN('10 (ind)'!Y$6:Y$37))),ABS(-100+(100*(('10 (ind)'!Y7-MIN('10 (ind)'!Y$6:Y$37))/(MAX('10 (ind)'!Y$6:Y$37)-MIN('10 (ind)'!Y$6:Y$37))))))*Y$42</f>
        <v>8.0780375000379934</v>
      </c>
      <c r="Z9" s="87">
        <f>IF('10 (ind)'!Z$1="si",100*(('10 (ind)'!Z7-MIN('10 (ind)'!Z$6:Z$37))/(MAX('10 (ind)'!Z$6:Z$37)-MIN('10 (ind)'!Z$6:Z$37))),ABS(-100+(100*(('10 (ind)'!Z7-MIN('10 (ind)'!Z$6:Z$37))/(MAX('10 (ind)'!Z$6:Z$37)-MIN('10 (ind)'!Z$6:Z$37))))))*Z$42</f>
        <v>7.7606840387126121</v>
      </c>
      <c r="AA9" s="87">
        <f>IF('10 (ind)'!AA$1="si",100*(('10 (ind)'!AA7-MIN('10 (ind)'!AA$6:AA$37))/(MAX('10 (ind)'!AA$6:AA$37)-MIN('10 (ind)'!AA$6:AA$37))),ABS(-100+(100*(('10 (ind)'!AA7-MIN('10 (ind)'!AA$6:AA$37))/(MAX('10 (ind)'!AA$6:AA$37)-MIN('10 (ind)'!AA$6:AA$37))))))*AA$42</f>
        <v>7.8251858716464211</v>
      </c>
      <c r="AB9" s="87">
        <f>IF('10 (ind)'!AB$1="si",100*(('10 (ind)'!AB7-MIN('10 (ind)'!AB$6:AB$37))/(MAX('10 (ind)'!AB$6:AB$37)-MIN('10 (ind)'!AB$6:AB$37))),ABS(-100+(100*(('10 (ind)'!AB7-MIN('10 (ind)'!AB$6:AB$37))/(MAX('10 (ind)'!AB$6:AB$37)-MIN('10 (ind)'!AB$6:AB$37))))))*AB$42</f>
        <v>1.1162369362799156</v>
      </c>
      <c r="AC9" s="87">
        <f>IF('10 (ind)'!AC$1="si",100*(('10 (ind)'!AC7-MIN('10 (ind)'!AC$6:AC$37))/(MAX('10 (ind)'!AC$6:AC$37)-MIN('10 (ind)'!AC$6:AC$37))),ABS(-100+(100*(('10 (ind)'!AC7-MIN('10 (ind)'!AC$6:AC$37))/(MAX('10 (ind)'!AC$6:AC$37)-MIN('10 (ind)'!AC$6:AC$37))))))*AC$42</f>
        <v>9.0942160785740249</v>
      </c>
      <c r="AD9" s="87">
        <f>IF('10 (ind)'!AD$1="si",100*(('10 (ind)'!AD7-MIN('10 (ind)'!AD$6:AD$37))/(MAX('10 (ind)'!AD$6:AD$37)-MIN('10 (ind)'!AD$6:AD$37))),ABS(-100+(100*(('10 (ind)'!AD7-MIN('10 (ind)'!AD$6:AD$37))/(MAX('10 (ind)'!AD$6:AD$37)-MIN('10 (ind)'!AD$6:AD$37))))))*AD$42</f>
        <v>4.5638999761942225</v>
      </c>
      <c r="AE9" s="87">
        <f>IF('10 (ind)'!AE$1="si",100*(('10 (ind)'!AE7-MIN('10 (ind)'!AE$6:AE$37))/(MAX('10 (ind)'!AE$6:AE$37)-MIN('10 (ind)'!AE$6:AE$37))),ABS(-100+(100*(('10 (ind)'!AE7-MIN('10 (ind)'!AE$6:AE$37))/(MAX('10 (ind)'!AE$6:AE$37)-MIN('10 (ind)'!AE$6:AE$37))))))*AE$42</f>
        <v>3.3722696313179865</v>
      </c>
      <c r="AF9" s="87">
        <f>IF('10 (ind)'!AF$1="si",100*(('10 (ind)'!AF7-MIN('10 (ind)'!AF$6:AF$37))/(MAX('10 (ind)'!AF$6:AF$37)-MIN('10 (ind)'!AF$6:AF$37))),ABS(-100+(100*(('10 (ind)'!AF7-MIN('10 (ind)'!AF$6:AF$37))/(MAX('10 (ind)'!AF$6:AF$37)-MIN('10 (ind)'!AF$6:AF$37))))))*AF$42</f>
        <v>8.0630303088016948</v>
      </c>
      <c r="AG9" s="87">
        <f>IF('10 (ind)'!AG$1="si",100*(('10 (ind)'!AG7-MIN('10 (ind)'!AG$6:AG$37))/(MAX('10 (ind)'!AG$6:AG$37)-MIN('10 (ind)'!AG$6:AG$37))),ABS(-100+(100*(('10 (ind)'!AG7-MIN('10 (ind)'!AG$6:AG$37))/(MAX('10 (ind)'!AG$6:AG$37)-MIN('10 (ind)'!AG$6:AG$37))))))*AG$42</f>
        <v>1.7927441430872615</v>
      </c>
      <c r="AH9" s="87">
        <f>IF('10 (ind)'!AH$1="si",100*(('10 (ind)'!AH7-MIN('10 (ind)'!AH$6:AH$37))/(MAX('10 (ind)'!AH$6:AH$37)-MIN('10 (ind)'!AH$6:AH$37))),ABS(-100+(100*(('10 (ind)'!AH7-MIN('10 (ind)'!AH$6:AH$37))/(MAX('10 (ind)'!AH$6:AH$37)-MIN('10 (ind)'!AH$6:AH$37))))))*AH$42</f>
        <v>1.082375318196882</v>
      </c>
      <c r="AI9" s="87">
        <f>IF('10 (ind)'!AI$1="si",100*(('10 (ind)'!AI7-MIN('10 (ind)'!AI$6:AI$37))/(MAX('10 (ind)'!AI$6:AI$37)-MIN('10 (ind)'!AI$6:AI$37))),ABS(-100+(100*(('10 (ind)'!AI7-MIN('10 (ind)'!AI$6:AI$37))/(MAX('10 (ind)'!AI$6:AI$37)-MIN('10 (ind)'!AI$6:AI$37))))))*AI$42</f>
        <v>0.31236297349619935</v>
      </c>
      <c r="AJ9" s="87">
        <f>IF('10 (ind)'!AJ$1="si",100*(('10 (ind)'!AJ7-MIN('10 (ind)'!AJ$6:AJ$37))/(MAX('10 (ind)'!AJ$6:AJ$37)-MIN('10 (ind)'!AJ$6:AJ$37))),ABS(-100+(100*(('10 (ind)'!AJ7-MIN('10 (ind)'!AJ$6:AJ$37))/(MAX('10 (ind)'!AJ$6:AJ$37)-MIN('10 (ind)'!AJ$6:AJ$37))))))*AJ$42</f>
        <v>6.9217555663534096</v>
      </c>
      <c r="AK9" s="87">
        <f>IF('10 (ind)'!AK$1="si",100*(('10 (ind)'!AK7-MIN('10 (ind)'!AK$6:AK$37))/(MAX('10 (ind)'!AK$6:AK$37)-MIN('10 (ind)'!AK$6:AK$37))),ABS(-100+(100*(('10 (ind)'!AK7-MIN('10 (ind)'!AK$6:AK$37))/(MAX('10 (ind)'!AK$6:AK$37)-MIN('10 (ind)'!AK$6:AK$37))))))*AK$42</f>
        <v>0.98803570547587705</v>
      </c>
      <c r="AL9" s="87">
        <f>IF('10 (ind)'!AL$1="si",100*(('10 (ind)'!AL7-MIN('10 (ind)'!AL$6:AL$37))/(MAX('10 (ind)'!AL$6:AL$37)-MIN('10 (ind)'!AL$6:AL$37))),ABS(-100+(100*(('10 (ind)'!AL7-MIN('10 (ind)'!AL$6:AL$37))/(MAX('10 (ind)'!AL$6:AL$37)-MIN('10 (ind)'!AL$6:AL$37))))))*AL$42</f>
        <v>10.575388986024995</v>
      </c>
      <c r="AM9" s="87">
        <f>IF('10 (ind)'!AM$1="si",100*(('10 (ind)'!AM7-MIN('10 (ind)'!AM$6:AM$37))/(MAX('10 (ind)'!AM$6:AM$37)-MIN('10 (ind)'!AM$6:AM$37))),ABS(-100+(100*(('10 (ind)'!AM7-MIN('10 (ind)'!AM$6:AM$37))/(MAX('10 (ind)'!AM$6:AM$37)-MIN('10 (ind)'!AM$6:AM$37))))))*AM$42</f>
        <v>2.8179129007971708</v>
      </c>
      <c r="AN9" s="87">
        <f>IF('10 (ind)'!AN$1="si",100*(('10 (ind)'!AN7-MIN('10 (ind)'!AN$6:AN$37))/(MAX('10 (ind)'!AN$6:AN$37)-MIN('10 (ind)'!AN$6:AN$37))),ABS(-100+(100*(('10 (ind)'!AN7-MIN('10 (ind)'!AN$6:AN$37))/(MAX('10 (ind)'!AN$6:AN$37)-MIN('10 (ind)'!AN$6:AN$37))))))*AN$42</f>
        <v>13.345681651197683</v>
      </c>
      <c r="AO9" s="87">
        <f>IF('10 (ind)'!AO$1="si",100*(('10 (ind)'!AO7-MIN('10 (ind)'!AO$6:AO$37))/(MAX('10 (ind)'!AO$6:AO$37)-MIN('10 (ind)'!AO$6:AO$37))),ABS(-100+(100*(('10 (ind)'!AO7-MIN('10 (ind)'!AO$6:AO$37))/(MAX('10 (ind)'!AO$6:AO$37)-MIN('10 (ind)'!AO$6:AO$37))))))*AO$42</f>
        <v>4.6809098536099363</v>
      </c>
      <c r="AP9" s="87">
        <f>IF('10 (ind)'!AP$1="si",100*(('10 (ind)'!AP7-MIN('10 (ind)'!AP$6:AP$37))/(MAX('10 (ind)'!AP$6:AP$37)-MIN('10 (ind)'!AP$6:AP$37))),ABS(-100+(100*(('10 (ind)'!AP7-MIN('10 (ind)'!AP$6:AP$37))/(MAX('10 (ind)'!AP$6:AP$37)-MIN('10 (ind)'!AP$6:AP$37))))))*AP$42</f>
        <v>9.7552687090105099</v>
      </c>
      <c r="AQ9" s="87">
        <f>IF('10 (ind)'!AQ$1="si",100*(('10 (ind)'!AQ7-MIN('10 (ind)'!AQ$6:AQ$37))/(MAX('10 (ind)'!AQ$6:AQ$37)-MIN('10 (ind)'!AQ$6:AQ$37))),ABS(-100+(100*(('10 (ind)'!AQ7-MIN('10 (ind)'!AQ$6:AQ$37))/(MAX('10 (ind)'!AQ$6:AQ$37)-MIN('10 (ind)'!AQ$6:AQ$37))))))*AQ$42</f>
        <v>2.2083911274675434</v>
      </c>
      <c r="AR9" s="87">
        <f>IF('10 (ind)'!AR$1="si",100*(('10 (ind)'!AR7-MIN('10 (ind)'!AR$6:AR$37))/(MAX('10 (ind)'!AR$6:AR$37)-MIN('10 (ind)'!AR$6:AR$37))),ABS(-100+(100*(('10 (ind)'!AR7-MIN('10 (ind)'!AR$6:AR$37))/(MAX('10 (ind)'!AR$6:AR$37)-MIN('10 (ind)'!AR$6:AR$37))))))*AR$42</f>
        <v>4.3327680806809772</v>
      </c>
      <c r="AS9" s="87">
        <f>IF('10 (ind)'!AS$1="si",100*(('10 (ind)'!AS7-MIN('10 (ind)'!AS$6:AS$37))/(MAX('10 (ind)'!AS$6:AS$37)-MIN('10 (ind)'!AS$6:AS$37))),ABS(-100+(100*(('10 (ind)'!AS7-MIN('10 (ind)'!AS$6:AS$37))/(MAX('10 (ind)'!AS$6:AS$37)-MIN('10 (ind)'!AS$6:AS$37))))))*AS$42</f>
        <v>4.9327283952009413</v>
      </c>
      <c r="AT9" s="87">
        <f>IF('10 (ind)'!AT$1="si",100*(('10 (ind)'!AT7-MIN('10 (ind)'!AT$6:AT$37))/(MAX('10 (ind)'!AT$6:AT$37)-MIN('10 (ind)'!AT$6:AT$37))),ABS(-100+(100*(('10 (ind)'!AT7-MIN('10 (ind)'!AT$6:AT$37))/(MAX('10 (ind)'!AT$6:AT$37)-MIN('10 (ind)'!AT$6:AT$37))))))*AT$42</f>
        <v>0</v>
      </c>
      <c r="AU9" s="87">
        <f>IF('10 (ind)'!AU$1="si",100*(('10 (ind)'!AU7-MIN('10 (ind)'!AU$6:AU$37))/(MAX('10 (ind)'!AU$6:AU$37)-MIN('10 (ind)'!AU$6:AU$37))),ABS(-100+(100*(('10 (ind)'!AU7-MIN('10 (ind)'!AU$6:AU$37))/(MAX('10 (ind)'!AU$6:AU$37)-MIN('10 (ind)'!AU$6:AU$37))))))*AU$42</f>
        <v>0.71127358714161404</v>
      </c>
      <c r="AV9" s="87">
        <f>IF('10 (ind)'!AV$1="si",100*(('10 (ind)'!AV7-MIN('10 (ind)'!AV$6:AV$37))/(MAX('10 (ind)'!AV$6:AV$37)-MIN('10 (ind)'!AV$6:AV$37))),ABS(-100+(100*(('10 (ind)'!AV7-MIN('10 (ind)'!AV$6:AV$37))/(MAX('10 (ind)'!AV$6:AV$37)-MIN('10 (ind)'!AV$6:AV$37))))))*AV$42</f>
        <v>6.412478336221838</v>
      </c>
      <c r="AW9" s="87">
        <f>IF('10 (ind)'!AW$1="si",100*(('10 (ind)'!AW7-MIN('10 (ind)'!AW$6:AW$37))/(MAX('10 (ind)'!AW$6:AW$37)-MIN('10 (ind)'!AW$6:AW$37))),ABS(-100+(100*(('10 (ind)'!AW7-MIN('10 (ind)'!AW$6:AW$37))/(MAX('10 (ind)'!AW$6:AW$37)-MIN('10 (ind)'!AW$6:AW$37))))))*AW$42</f>
        <v>8.2189533406017983</v>
      </c>
      <c r="AX9" s="87">
        <f>IF('10 (ind)'!AX$1="si",100*(('10 (ind)'!AX7-MIN('10 (ind)'!AX$6:AX$37))/(MAX('10 (ind)'!AX$6:AX$37)-MIN('10 (ind)'!AX$6:AX$37))),ABS(-100+(100*(('10 (ind)'!AX7-MIN('10 (ind)'!AX$6:AX$37))/(MAX('10 (ind)'!AX$6:AX$37)-MIN('10 (ind)'!AX$6:AX$37))))))*AX$42</f>
        <v>9.4694166507495314</v>
      </c>
      <c r="AY9" s="87">
        <f>IF('10 (ind)'!AY$1="si",100*(('10 (ind)'!AY7-MIN('10 (ind)'!AY$6:AY$37))/(MAX('10 (ind)'!AY$6:AY$37)-MIN('10 (ind)'!AY$6:AY$37))),ABS(-100+(100*(('10 (ind)'!AY7-MIN('10 (ind)'!AY$6:AY$37))/(MAX('10 (ind)'!AY$6:AY$37)-MIN('10 (ind)'!AY$6:AY$37))))))*AY$42</f>
        <v>13.70907067189135</v>
      </c>
      <c r="AZ9" s="87">
        <f>IF('10 (ind)'!AZ$1="si",100*(('10 (ind)'!AZ7-MIN('10 (ind)'!AZ$6:AZ$37))/(MAX('10 (ind)'!AZ$6:AZ$37)-MIN('10 (ind)'!AZ$6:AZ$37))),ABS(-100+(100*(('10 (ind)'!AZ7-MIN('10 (ind)'!AZ$6:AZ$37))/(MAX('10 (ind)'!AZ$6:AZ$37)-MIN('10 (ind)'!AZ$6:AZ$37))))))*AZ$42</f>
        <v>3.8136180293161219</v>
      </c>
      <c r="BA9" s="87">
        <f>IF('10 (ind)'!BA$1="si",100*(('10 (ind)'!BA7-MIN('10 (ind)'!BA$6:BA$37))/(MAX('10 (ind)'!BA$6:BA$37)-MIN('10 (ind)'!BA$6:BA$37))),ABS(-100+(100*(('10 (ind)'!BA7-MIN('10 (ind)'!BA$6:BA$37))/(MAX('10 (ind)'!BA$6:BA$37)-MIN('10 (ind)'!BA$6:BA$37))))))*BA$42</f>
        <v>2.663501320169356</v>
      </c>
      <c r="BB9" s="87">
        <f>IF('10 (ind)'!BB$1="si",100*(('10 (ind)'!BB7-MIN('10 (ind)'!BB$6:BB$37))/(MAX('10 (ind)'!BB$6:BB$37)-MIN('10 (ind)'!BB$6:BB$37))),ABS(-100+(100*(('10 (ind)'!BB7-MIN('10 (ind)'!BB$6:BB$37))/(MAX('10 (ind)'!BB$6:BB$37)-MIN('10 (ind)'!BB$6:BB$37))))))*BB$42</f>
        <v>4.0717134784188893</v>
      </c>
      <c r="BC9" s="87">
        <f>IF('10 (ind)'!BC$1="si",100*(('10 (ind)'!BC7-MIN('10 (ind)'!BC$6:BC$37))/(MAX('10 (ind)'!BC$6:BC$37)-MIN('10 (ind)'!BC$6:BC$37))),ABS(-100+(100*(('10 (ind)'!BC7-MIN('10 (ind)'!BC$6:BC$37))/(MAX('10 (ind)'!BC$6:BC$37)-MIN('10 (ind)'!BC$6:BC$37))))))*BC$42</f>
        <v>1.1664323205185119</v>
      </c>
      <c r="BD9" s="87">
        <f>IF('10 (ind)'!BD$1="si",100*(('10 (ind)'!BD7-MIN('10 (ind)'!BD$6:BD$37))/(MAX('10 (ind)'!BD$6:BD$37)-MIN('10 (ind)'!BD$6:BD$37))),ABS(-100+(100*(('10 (ind)'!BD7-MIN('10 (ind)'!BD$6:BD$37))/(MAX('10 (ind)'!BD$6:BD$37)-MIN('10 (ind)'!BD$6:BD$37))))))*BD$42</f>
        <v>8.8269044046252958</v>
      </c>
      <c r="BE9" s="87">
        <f>IF('10 (ind)'!BE$1="si",100*(('10 (ind)'!BE7-MIN('10 (ind)'!BE$6:BE$37))/(MAX('10 (ind)'!BE$6:BE$37)-MIN('10 (ind)'!BE$6:BE$37))),ABS(-100+(100*(('10 (ind)'!BE7-MIN('10 (ind)'!BE$6:BE$37))/(MAX('10 (ind)'!BE$6:BE$37)-MIN('10 (ind)'!BE$6:BE$37))))))*BE$42</f>
        <v>3.4752876861094046</v>
      </c>
      <c r="BF9" s="87">
        <f>IF('10 (ind)'!BF$1="si",100*(('10 (ind)'!BF7-MIN('10 (ind)'!BF$6:BF$37))/(MAX('10 (ind)'!BF$6:BF$37)-MIN('10 (ind)'!BF$6:BF$37))),ABS(-100+(100*(('10 (ind)'!BF7-MIN('10 (ind)'!BF$6:BF$37))/(MAX('10 (ind)'!BF$6:BF$37)-MIN('10 (ind)'!BF$6:BF$37))))))*BF$42</f>
        <v>8.8269044046252958</v>
      </c>
      <c r="BG9" s="87">
        <f>IF('10 (ind)'!BG$1="si",100*(('10 (ind)'!BG7-MIN('10 (ind)'!BG$6:BG$37))/(MAX('10 (ind)'!BG$6:BG$37)-MIN('10 (ind)'!BG$6:BG$37))),ABS(-100+(100*(('10 (ind)'!BG7-MIN('10 (ind)'!BG$6:BG$37))/(MAX('10 (ind)'!BG$6:BG$37)-MIN('10 (ind)'!BG$6:BG$37))))))*BG$42</f>
        <v>2.5506359201892477</v>
      </c>
      <c r="BH9" s="87">
        <f>IF('10 (ind)'!BH$1="si",100*(('10 (ind)'!BH7-MIN('10 (ind)'!BH$6:BH$37))/(MAX('10 (ind)'!BH$6:BH$37)-MIN('10 (ind)'!BH$6:BH$37))),ABS(-100+(100*(('10 (ind)'!BH7-MIN('10 (ind)'!BH$6:BH$37))/(MAX('10 (ind)'!BH$6:BH$37)-MIN('10 (ind)'!BH$6:BH$37))))))*BH$42</f>
        <v>2.0880844369650573</v>
      </c>
      <c r="BI9" s="87">
        <f>IF('10 (ind)'!BI$1="si",100*(('10 (ind)'!BI7-MIN('10 (ind)'!BI$6:BI$37))/(MAX('10 (ind)'!BI$6:BI$37)-MIN('10 (ind)'!BI$6:BI$37))),ABS(-100+(100*(('10 (ind)'!BI7-MIN('10 (ind)'!BI$6:BI$37))/(MAX('10 (ind)'!BI$6:BI$37)-MIN('10 (ind)'!BI$6:BI$37))))))*BI$42</f>
        <v>0.36720789221579314</v>
      </c>
      <c r="BJ9" s="87">
        <f>IF('10 (ind)'!BJ$1="si",100*(('10 (ind)'!BJ7-MIN('10 (ind)'!BJ$6:BJ$37))/(MAX('10 (ind)'!BJ$6:BJ$37)-MIN('10 (ind)'!BJ$6:BJ$37))),ABS(-100+(100*(('10 (ind)'!BJ7-MIN('10 (ind)'!BJ$6:BJ$37))/(MAX('10 (ind)'!BJ$6:BJ$37)-MIN('10 (ind)'!BJ$6:BJ$37))))))*BJ$42</f>
        <v>1.8285282761696133</v>
      </c>
      <c r="BK9" s="87">
        <f>IF('10 (ind)'!BK$1="si",100*(('10 (ind)'!BK7-MIN('10 (ind)'!BK$6:BK$37))/(MAX('10 (ind)'!BK$6:BK$37)-MIN('10 (ind)'!BK$6:BK$37))),ABS(-100+(100*(('10 (ind)'!BK7-MIN('10 (ind)'!BK$6:BK$37))/(MAX('10 (ind)'!BK$6:BK$37)-MIN('10 (ind)'!BK$6:BK$37))))))*BK$42</f>
        <v>1.1535550250719959</v>
      </c>
      <c r="BL9" s="87">
        <f>IF('10 (ind)'!BL$1="si",100*(('10 (ind)'!BL7-MIN('10 (ind)'!BL$6:BL$37))/(MAX('10 (ind)'!BL$6:BL$37)-MIN('10 (ind)'!BL$6:BL$37))),ABS(-100+(100*(('10 (ind)'!BL7-MIN('10 (ind)'!BL$6:BL$37))/(MAX('10 (ind)'!BL$6:BL$37)-MIN('10 (ind)'!BL$6:BL$37))))))*BL$42</f>
        <v>2.6242148229967097</v>
      </c>
      <c r="BM9" s="87">
        <f>IF('10 (ind)'!BM$1="si",100*(('10 (ind)'!BM7-MIN('10 (ind)'!BM$6:BM$37))/(MAX('10 (ind)'!BM$6:BM$37)-MIN('10 (ind)'!BM$6:BM$37))),ABS(-100+(100*(('10 (ind)'!BM7-MIN('10 (ind)'!BM$6:BM$37))/(MAX('10 (ind)'!BM$6:BM$37)-MIN('10 (ind)'!BM$6:BM$37))))))*BM$42</f>
        <v>0.86316030146748368</v>
      </c>
      <c r="BN9" s="87">
        <f>IF('10 (ind)'!BN$1="si",100*(('10 (ind)'!BN7-MIN('10 (ind)'!BN$6:BN$37))/(MAX('10 (ind)'!BN$6:BN$37)-MIN('10 (ind)'!BN$6:BN$37))),ABS(-100+(100*(('10 (ind)'!BN7-MIN('10 (ind)'!BN$6:BN$37))/(MAX('10 (ind)'!BN$6:BN$37)-MIN('10 (ind)'!BN$6:BN$37))))))*BN$42</f>
        <v>1.7718080723831171</v>
      </c>
      <c r="BO9" s="87">
        <f>IF('10 (ind)'!BO$1="si",100*(('10 (ind)'!BO7-MIN('10 (ind)'!BO$6:BO$37))/(MAX('10 (ind)'!BO$6:BO$37)-MIN('10 (ind)'!BO$6:BO$37))),ABS(-100+(100*(('10 (ind)'!BO7-MIN('10 (ind)'!BO$6:BO$37))/(MAX('10 (ind)'!BO$6:BO$37)-MIN('10 (ind)'!BO$6:BO$37))))))*BO$42</f>
        <v>0.2672634539828635</v>
      </c>
      <c r="BP9" s="87">
        <f>IF('10 (ind)'!BP$1="si",100*(('10 (ind)'!BP7-MIN('10 (ind)'!BP$6:BP$37))/(MAX('10 (ind)'!BP$6:BP$37)-MIN('10 (ind)'!BP$6:BP$37))),ABS(-100+(100*(('10 (ind)'!BP7-MIN('10 (ind)'!BP$6:BP$37))/(MAX('10 (ind)'!BP$6:BP$37)-MIN('10 (ind)'!BP$6:BP$37))))))*BP$42</f>
        <v>1.2108887289754795</v>
      </c>
      <c r="BQ9" s="87">
        <f>IF('10 (ind)'!BQ$1="si",100*(('10 (ind)'!BQ7-MIN('10 (ind)'!BQ$6:BQ$37))/(MAX('10 (ind)'!BQ$6:BQ$37)-MIN('10 (ind)'!BQ$6:BQ$37))),ABS(-100+(100*(('10 (ind)'!BQ7-MIN('10 (ind)'!BQ$6:BQ$37))/(MAX('10 (ind)'!BQ$6:BQ$37)-MIN('10 (ind)'!BQ$6:BQ$37))))))*BQ$42</f>
        <v>2.376043525609786</v>
      </c>
      <c r="BR9" s="87">
        <f>IF('10 (ind)'!BR$1="si",100*(('10 (ind)'!BR7-MIN('10 (ind)'!BR$6:BR$37))/(MAX('10 (ind)'!BR$6:BR$37)-MIN('10 (ind)'!BR$6:BR$37))),ABS(-100+(100*(('10 (ind)'!BR7-MIN('10 (ind)'!BR$6:BR$37))/(MAX('10 (ind)'!BR$6:BR$37)-MIN('10 (ind)'!BR$6:BR$37))))))*BR$42</f>
        <v>0.57794195452042174</v>
      </c>
      <c r="BS9" s="87">
        <f>IF('10 (ind)'!BS$1="si",100*(('10 (ind)'!BS7-MIN('10 (ind)'!BS$6:BS$37))/(MAX('10 (ind)'!BS$6:BS$37)-MIN('10 (ind)'!BS$6:BS$37))),ABS(-100+(100*(('10 (ind)'!BS7-MIN('10 (ind)'!BS$6:BS$37))/(MAX('10 (ind)'!BS$6:BS$37)-MIN('10 (ind)'!BS$6:BS$37))))))*BS$42</f>
        <v>1.2804965099866479</v>
      </c>
      <c r="BT9" s="75">
        <f>IF('10 (ind)'!BT$1="si",100*(('10 (ind)'!BT7-MIN('10 (ind)'!BT$6:BT$37))/(MAX('10 (ind)'!BT$6:BT$37)-MIN('10 (ind)'!BT$6:BT$37))),ABS(-100+(100*(('10 (ind)'!BT7-MIN('10 (ind)'!BT$6:BT$37))/(MAX('10 (ind)'!BR$6:BR$37)-MIN('10 (ind)'!BT$6:BT$37))))))*BT$42</f>
        <v>4.8438630448570787</v>
      </c>
      <c r="BU9" s="87">
        <f>IF('10 (ind)'!BU$1="si",100*(('10 (ind)'!BU7-MIN('10 (ind)'!BU$6:BU$37))/(MAX('10 (ind)'!BU$6:BU$37)-MIN('10 (ind)'!BU$6:BU$37))),ABS(-100+(100*(('10 (ind)'!BU7-MIN('10 (ind)'!BU$6:BU$37))/(MAX('10 (ind)'!BU$6:BU$37)-MIN('10 (ind)'!BU$6:BU$37))))))*BU$42</f>
        <v>4.0547148783737921</v>
      </c>
      <c r="BV9" s="87">
        <f>IF('10 (ind)'!BV$1="si",100*(('10 (ind)'!BV7-MIN('10 (ind)'!BV$6:BV$37))/(MAX('10 (ind)'!BV$6:BV$37)-MIN('10 (ind)'!BV$6:BV$37))),ABS(-100+(100*(('10 (ind)'!BV7-MIN('10 (ind)'!BV$6:BV$37))/(MAX('10 (ind)'!BV$6:BV$37)-MIN('10 (ind)'!BV$6:BV$37))))))*BV$42</f>
        <v>4.1110088625931018</v>
      </c>
      <c r="BW9" s="87">
        <f>IF('10 (ind)'!BW$1="si",100*(('10 (ind)'!BW7-MIN('10 (ind)'!BW$6:BW$37))/(MAX('10 (ind)'!BW$6:BW$37)-MIN('10 (ind)'!BW$6:BW$37))),ABS(-100+(100*(('10 (ind)'!BW7-MIN('10 (ind)'!BW$6:BW$37))/(MAX('10 (ind)'!BW$6:BW$37)-MIN('10 (ind)'!BW$6:BW$37))))))*BW$42</f>
        <v>3.3646307385853951</v>
      </c>
      <c r="BX9" s="87">
        <f>IF('10 (ind)'!BX$1="si",100*(('10 (ind)'!BX7-MIN('10 (ind)'!BX$6:BX$37))/(MAX('10 (ind)'!BX$6:BX$37)-MIN('10 (ind)'!BX$6:BX$37))),ABS(-100+(100*(('10 (ind)'!BX7-MIN('10 (ind)'!BX$6:BX$37))/(MAX('10 (ind)'!BX$6:BX$37)-MIN('10 (ind)'!BX$6:BX$37))))))*BX$42</f>
        <v>3.3722152903198697</v>
      </c>
      <c r="BY9" s="87">
        <f>IF('10 (ind)'!BY$1="si",100*(('10 (ind)'!BY7-MIN('10 (ind)'!BY$6:BY$37))/(MAX('10 (ind)'!BY$6:BY$37)-MIN('10 (ind)'!BY$6:BY$37))),ABS(-100+(100*(('10 (ind)'!BY7-MIN('10 (ind)'!BY$6:BY$37))/(MAX('10 (ind)'!BY$6:BY$37)-MIN('10 (ind)'!BY$6:BY$37))))))*BY$42</f>
        <v>1.6588359723631152</v>
      </c>
      <c r="BZ9" s="87">
        <f>IF('10 (ind)'!BZ$1="si",100*(('10 (ind)'!BZ7-MIN('10 (ind)'!BZ$6:BZ$37))/(MAX('10 (ind)'!BZ$6:BZ$37)-MIN('10 (ind)'!BZ$6:BZ$37))),ABS(-100+(100*(('10 (ind)'!BZ7-MIN('10 (ind)'!BZ$6:BZ$37))/(MAX('10 (ind)'!BZ$6:BZ$37)-MIN('10 (ind)'!BZ$6:BZ$37))))))*BZ$42</f>
        <v>16.677785190126752</v>
      </c>
      <c r="CA9" s="87">
        <f>IF('10 (ind)'!CA$1="si",100*(('10 (ind)'!CA7-MIN('10 (ind)'!CA$6:CA$37))/(MAX('10 (ind)'!CA$6:CA$37)-MIN('10 (ind)'!CA$6:CA$37))),ABS(-100+(100*(('10 (ind)'!CA7-MIN('10 (ind)'!CA$6:CA$37))/(MAX('10 (ind)'!CA$6:CA$37)-MIN('10 (ind)'!CA$6:CA$37))))))*CA$42</f>
        <v>8.5483545605019098E-3</v>
      </c>
      <c r="CB9" s="87">
        <f>IF('10 (ind)'!CB$1="si",100*(('10 (ind)'!CB7-MIN('10 (ind)'!CB$6:CB$37))/(MAX('10 (ind)'!CB$6:CB$37)-MIN('10 (ind)'!CB$6:CB$37))),ABS(-100+(100*(('10 (ind)'!CB7-MIN('10 (ind)'!CB$6:CB$37))/(MAX('10 (ind)'!CB$6:CB$37)-MIN('10 (ind)'!CB$6:CB$37))))))*CB$42</f>
        <v>3.7254650097994939</v>
      </c>
      <c r="CC9" s="87">
        <f>IF('10 (ind)'!CC$1="si",100*(('10 (ind)'!CC7-MIN('10 (ind)'!CC$6:CC$37))/(MAX('10 (ind)'!CC$6:CC$37)-MIN('10 (ind)'!CC$6:CC$37))),ABS(-100+(100*(('10 (ind)'!CC7-MIN('10 (ind)'!CC$6:CC$37))/(MAX('10 (ind)'!CC$6:CC$37)-MIN('10 (ind)'!CC$6:CC$37))))))*CC$42</f>
        <v>10.438992480024272</v>
      </c>
      <c r="CD9" s="87">
        <f>IF('10 (ind)'!CD$1="si",100*(('10 (ind)'!CD7-MIN('10 (ind)'!CD$6:CD$37))/(MAX('10 (ind)'!CD$6:CD$37)-MIN('10 (ind)'!CD$6:CD$37))),ABS(-100+(100*(('10 (ind)'!CD7-MIN('10 (ind)'!CD$6:CD$37))/(MAX('10 (ind)'!CD$6:CD$37)-MIN('10 (ind)'!CD$6:CD$37))))))*CD$42</f>
        <v>1.2496188400024182</v>
      </c>
      <c r="CE9" s="87">
        <f>IF('10 (ind)'!CE$1="si",100*(('10 (ind)'!CE7-MIN('10 (ind)'!CE$6:CE$37))/(MAX('10 (ind)'!CE$6:CE$37)-MIN('10 (ind)'!CE$6:CE$37))),ABS(-100+(100*(('10 (ind)'!CE7-MIN('10 (ind)'!CE$6:CE$37))/(MAX('10 (ind)'!CE$6:CE$37)-MIN('10 (ind)'!CE$6:CE$37))))))*CE$42</f>
        <v>1.5496613026675257</v>
      </c>
      <c r="CF9" s="87">
        <f>IF('10 (ind)'!CF$1="si",100*(('10 (ind)'!CF7-MIN('10 (ind)'!CF$6:CF$37))/(MAX('10 (ind)'!CF$6:CF$37)-MIN('10 (ind)'!CF$6:CF$37))),ABS(-100+(100*(('10 (ind)'!CF7-MIN('10 (ind)'!CF$6:CF$37))/(MAX('10 (ind)'!CF$6:CF$37)-MIN('10 (ind)'!CF$6:CF$37))))))*CF$42</f>
        <v>18.79086276952167</v>
      </c>
      <c r="CG9" s="87">
        <f>IF('10 (ind)'!CG$1="si",100*(('10 (ind)'!CG7-MIN('10 (ind)'!CG$6:CG$37))/(MAX('10 (ind)'!CG$6:CG$37)-MIN('10 (ind)'!CG$6:CG$37))),ABS(-100+(100*(('10 (ind)'!CG7-MIN('10 (ind)'!CG$6:CG$37))/(MAX('10 (ind)'!CG$6:CG$37)-MIN('10 (ind)'!CG$6:CG$37))))))*CG$42</f>
        <v>18.703674867080036</v>
      </c>
      <c r="CH9" s="87">
        <f>IF('10 (ind)'!CH$1="si",100*(('10 (ind)'!CH7-MIN('10 (ind)'!CH$6:CH$37))/(MAX('10 (ind)'!CH$6:CH$37)-MIN('10 (ind)'!CH$6:CH$37))),ABS(-100+(100*(('10 (ind)'!CH7-MIN('10 (ind)'!CH$6:CH$37))/(MAX('10 (ind)'!CH$6:CH$37)-MIN('10 (ind)'!CH$6:CH$37))))))*CH$42</f>
        <v>2.2164171044138494</v>
      </c>
      <c r="CI9" s="87">
        <f>IF('10 (ind)'!CI$1="si",100*(('10 (ind)'!CI7-MIN('10 (ind)'!CI$6:CI$37))/(MAX('10 (ind)'!CI$6:CI$37)-MIN('10 (ind)'!CI$6:CI$37))),ABS(-100+(100*(('10 (ind)'!CI7-MIN('10 (ind)'!CI$6:CI$37))/(MAX('10 (ind)'!CI$6:CI$37)-MIN('10 (ind)'!CI$6:CI$37))))))*CI$42</f>
        <v>2.8803244248346718</v>
      </c>
      <c r="CJ9" s="87">
        <f>IF('10 (ind)'!CJ$1="si",100*(('10 (ind)'!CJ7-MIN('10 (ind)'!CJ$6:CJ$37))/(MAX('10 (ind)'!CJ$6:CJ$37)-MIN('10 (ind)'!CJ$6:CJ$37))),ABS(-100+(100*(('10 (ind)'!CJ7-MIN('10 (ind)'!CJ$6:CJ$37))/(MAX('10 (ind)'!CJ$6:CJ$37)-MIN('10 (ind)'!CJ$6:CJ$37))))))*CJ$42</f>
        <v>1.1267646785420435</v>
      </c>
      <c r="CK9" s="87">
        <f>IF('10 (ind)'!CK$1="si",100*(('10 (ind)'!CK7-MIN('10 (ind)'!CK$6:CK$37))/(MAX('10 (ind)'!CK$6:CK$37)-MIN('10 (ind)'!CK$6:CK$37))),ABS(-100+(100*(('10 (ind)'!CK7-MIN('10 (ind)'!CK$6:CK$37))/(MAX('10 (ind)'!CK$6:CK$37)-MIN('10 (ind)'!CK$6:CK$37))))))*CK$42</f>
        <v>3.7712916722580458</v>
      </c>
      <c r="CL9" s="87">
        <f>IF('10 (ind)'!CL$1="si",100*(('10 (ind)'!CL7-MIN('10 (ind)'!CL$6:CL$37))/(MAX('10 (ind)'!CL$6:CL$37)-MIN('10 (ind)'!CL$6:CL$37))),ABS(-100+(100*(('10 (ind)'!CL7-MIN('10 (ind)'!CL$6:CL$37))/(MAX('10 (ind)'!CL$6:CL$37)-MIN('10 (ind)'!CL$6:CL$37))))))*CL$42</f>
        <v>6.4668749697351657</v>
      </c>
      <c r="CM9" s="87">
        <f>IF('10 (ind)'!CM$1="si",100*(('10 (ind)'!CM7-MIN('10 (ind)'!CM$6:CM$37))/(MAX('10 (ind)'!CM$6:CM$37)-MIN('10 (ind)'!CM$6:CM$37))),ABS(-100+(100*(('10 (ind)'!CM7-MIN('10 (ind)'!CM$6:CM$37))/(MAX('10 (ind)'!CM$6:CM$37)-MIN('10 (ind)'!CM$6:CM$37))))))*CM$42</f>
        <v>6.1971378975824969</v>
      </c>
    </row>
    <row r="10" spans="1:91">
      <c r="A10" s="18" t="s">
        <v>218</v>
      </c>
      <c r="B10" s="87">
        <f>IF('10 (ind)'!B$1="si",100*(('10 (ind)'!B8-MIN('10 (ind)'!B$6:B$37))/(MAX('10 (ind)'!B$6:B$37)-MIN('10 (ind)'!B$6:B$37))),ABS(-100+(100*(('10 (ind)'!B8-MIN('10 (ind)'!B$6:B$37))/(MAX('10 (ind)'!B$6:B$37)-MIN('10 (ind)'!B$6:B$37))))))</f>
        <v>33.739615846852047</v>
      </c>
      <c r="C10" s="87">
        <f>IF('10 (ind)'!C$1="si",100*(('10 (ind)'!C8-MIN('10 (ind)'!C$6:C$37))/(MAX('10 (ind)'!C$6:C$37)-MIN('10 (ind)'!C$6:C$37))),ABS(-100+(100*(('10 (ind)'!C8-MIN('10 (ind)'!C$6:C$37))/(MAX('10 (ind)'!C$6:C$37)-MIN('10 (ind)'!C$6:C$37))))))</f>
        <v>51.517281344426515</v>
      </c>
      <c r="D10" s="87">
        <f>IF('10 (ind)'!D$1="si",100*(('10 (ind)'!D8-MIN('10 (ind)'!D$6:D$37))/(MAX('10 (ind)'!D$6:D$37)-MIN('10 (ind)'!D$6:D$37))),ABS(-100+(100*(('10 (ind)'!D8-MIN('10 (ind)'!D$6:D$37))/(MAX('10 (ind)'!D$6:D$37)-MIN('10 (ind)'!D$6:D$37))))))*D$42</f>
        <v>3.3998598857465558</v>
      </c>
      <c r="E10" s="87">
        <f>IF('10 (ind)'!E$1="si",100*(('10 (ind)'!E8-MIN('10 (ind)'!E$6:E$37))/(MAX('10 (ind)'!E$6:E$37)-MIN('10 (ind)'!E$6:E$37))),ABS(-100+(100*(('10 (ind)'!E8-MIN('10 (ind)'!E$6:E$37))/(MAX('10 (ind)'!E$6:E$37)-MIN('10 (ind)'!E$6:E$37))))))*E$42</f>
        <v>15.199418075229156</v>
      </c>
      <c r="F10" s="87">
        <f>IF('10 (ind)'!F$1="si",100*(('10 (ind)'!F8-MIN('10 (ind)'!F$6:F$37))/(MAX('10 (ind)'!F$6:F$37)-MIN('10 (ind)'!F$6:F$37))),ABS(-100+(100*(('10 (ind)'!F8-MIN('10 (ind)'!F$6:F$37))/(MAX('10 (ind)'!F$6:F$37)-MIN('10 (ind)'!F$6:F$37))))))*F$42</f>
        <v>10.95890410958904</v>
      </c>
      <c r="G10" s="87">
        <f>IF('10 (ind)'!G$1="si",100*(('10 (ind)'!G8-MIN('10 (ind)'!G$6:G$37))/(MAX('10 (ind)'!G$6:G$37)-MIN('10 (ind)'!G$6:G$37))),ABS(-100+(100*(('10 (ind)'!G8-MIN('10 (ind)'!G$6:G$37))/(MAX('10 (ind)'!G$6:G$37)-MIN('10 (ind)'!G$6:G$37))))))*G$42</f>
        <v>4.8239895697522819</v>
      </c>
      <c r="H10" s="87">
        <f>IF('10 (ind)'!H$1="si",100*(('10 (ind)'!H8-MIN('10 (ind)'!H$6:H$37))/(MAX('10 (ind)'!H$6:H$37)-MIN('10 (ind)'!H$6:H$37))),ABS(-100+(100*(('10 (ind)'!H8-MIN('10 (ind)'!H$6:H$37))/(MAX('10 (ind)'!H$6:H$37)-MIN('10 (ind)'!H$6:H$37))))))*H$42</f>
        <v>2.5739644970414202</v>
      </c>
      <c r="I10" s="87">
        <f>IF('10 (ind)'!I$1="si",100*(('10 (ind)'!I8-MIN('10 (ind)'!I$6:I$37))/(MAX('10 (ind)'!I$6:I$37)-MIN('10 (ind)'!I$6:I$37))),ABS(-100+(100*(('10 (ind)'!I8-MIN('10 (ind)'!I$6:I$37))/(MAX('10 (ind)'!I$6:I$37)-MIN('10 (ind)'!I$6:I$37))))))*I$42</f>
        <v>7.3076923076923066</v>
      </c>
      <c r="J10" s="87">
        <f>IF('10 (ind)'!J$1="si",100*(('10 (ind)'!J8-MIN('10 (ind)'!J$6:J$37))/(MAX('10 (ind)'!J$6:J$37)-MIN('10 (ind)'!J$6:J$37))),ABS(-100+(100*(('10 (ind)'!J8-MIN('10 (ind)'!J$6:J$37))/(MAX('10 (ind)'!J$6:J$37)-MIN('10 (ind)'!J$6:J$37))))))*J$42</f>
        <v>3.3015656909462208</v>
      </c>
      <c r="K10" s="87">
        <f>IF('10 (ind)'!K$1="si",100*(('10 (ind)'!K8-MIN('10 (ind)'!K$6:K$37))/(MAX('10 (ind)'!K$6:K$37)-MIN('10 (ind)'!K$6:K$37))),ABS(-100+(100*(('10 (ind)'!K8-MIN('10 (ind)'!K$6:K$37))/(MAX('10 (ind)'!K$6:K$37)-MIN('10 (ind)'!K$6:K$37))))))*K$42</f>
        <v>10.499531250896338</v>
      </c>
      <c r="L10" s="87">
        <f>IF('10 (ind)'!L$1="si",100*(('10 (ind)'!L8-MIN('10 (ind)'!L$6:L$37))/(MAX('10 (ind)'!L$6:L$37)-MIN('10 (ind)'!L$6:L$37))),ABS(-100+(100*(('10 (ind)'!L8-MIN('10 (ind)'!L$6:L$37))/(MAX('10 (ind)'!L$6:L$37)-MIN('10 (ind)'!L$6:L$37))))))*L$42</f>
        <v>7.3716563291429598</v>
      </c>
      <c r="M10" s="87">
        <f>IF('10 (ind)'!M$1="si",100*(('10 (ind)'!M8-MIN('10 (ind)'!M$6:M$37))/(MAX('10 (ind)'!M$6:M$37)-MIN('10 (ind)'!M$6:M$37))),ABS(-100+(100*(('10 (ind)'!M8-MIN('10 (ind)'!M$6:M$37))/(MAX('10 (ind)'!M$6:M$37)-MIN('10 (ind)'!M$6:M$37))))))*M$42</f>
        <v>8.4720934335079795E-3</v>
      </c>
      <c r="N10" s="87">
        <f>IF('10 (ind)'!N$1="si",100*(('10 (ind)'!N8-MIN('10 (ind)'!N$6:N$37))/(MAX('10 (ind)'!N$6:N$37)-MIN('10 (ind)'!N$6:N$37))),ABS(-100+(100*(('10 (ind)'!N8-MIN('10 (ind)'!N$6:N$37))/(MAX('10 (ind)'!N$6:N$37)-MIN('10 (ind)'!N$6:N$37))))))*N$42</f>
        <v>4.0652409849762527</v>
      </c>
      <c r="O10" s="87">
        <f>IF('10 (ind)'!O$1="si",100*(('10 (ind)'!O8-MIN('10 (ind)'!O$6:O$37))/(MAX('10 (ind)'!O$6:O$37)-MIN('10 (ind)'!O$6:O$37))),ABS(-100+(100*(('10 (ind)'!O8-MIN('10 (ind)'!O$6:O$37))/(MAX('10 (ind)'!O$6:O$37)-MIN('10 (ind)'!O$6:O$37))))))*O$42</f>
        <v>7.9355737649116822</v>
      </c>
      <c r="P10" s="87">
        <f>IF('10 (ind)'!P$1="si",100*(('10 (ind)'!P8-MIN('10 (ind)'!P$6:P$37))/(MAX('10 (ind)'!P$6:P$37)-MIN('10 (ind)'!P$6:P$37))),ABS(-100+(100*(('10 (ind)'!P8-MIN('10 (ind)'!P$6:P$37))/(MAX('10 (ind)'!P$6:P$37)-MIN('10 (ind)'!P$6:P$37))))))*P$42</f>
        <v>1.7861495980079538</v>
      </c>
      <c r="Q10" s="87">
        <f>IF('10 (ind)'!Q$1="si",100*(('10 (ind)'!Q8-MIN('10 (ind)'!Q$6:Q$37))/(MAX('10 (ind)'!Q$6:Q$37)-MIN('10 (ind)'!Q$6:Q$37))),ABS(-100+(100*(('10 (ind)'!Q8-MIN('10 (ind)'!Q$6:Q$37))/(MAX('10 (ind)'!Q$6:Q$37)-MIN('10 (ind)'!Q$6:Q$37))))))*Q$42</f>
        <v>2.331373231983779</v>
      </c>
      <c r="R10" s="87">
        <f>IF('10 (ind)'!R$1="si",100*(('10 (ind)'!R8-MIN('10 (ind)'!R$6:R$37))/(MAX('10 (ind)'!R$6:R$37)-MIN('10 (ind)'!R$6:R$37))),ABS(-100+(100*(('10 (ind)'!R8-MIN('10 (ind)'!R$6:R$37))/(MAX('10 (ind)'!R$6:R$37)-MIN('10 (ind)'!R$6:R$37))))))*R$42</f>
        <v>3.4599946828807314E-2</v>
      </c>
      <c r="S10" s="75">
        <f>ABS(ABS(('10 (ind)'!S8-((MAX('10 (ind)'!S$6:S$37)+MIN('10 (ind)'!S$6:S$37))/2))/(((MAX('10 (ind)'!S$6:S$37)+MIN('10 (ind)'!S$6:S$37))/2)-MAX('10 (ind)'!S$6:S$37))*100)-100)*S$42</f>
        <v>3.5685365214979003</v>
      </c>
      <c r="T10" s="87">
        <f>IF('10 (ind)'!T$1="si",100*(('10 (ind)'!T8-MIN('10 (ind)'!T$6:T$37))/(MAX('10 (ind)'!T$6:T$37)-MIN('10 (ind)'!T$6:T$37))),ABS(-100+(100*(('10 (ind)'!T8-MIN('10 (ind)'!T$6:T$37))/(MAX('10 (ind)'!T$6:T$37)-MIN('10 (ind)'!T$6:T$37))))))*T$42</f>
        <v>1.2517934687456089</v>
      </c>
      <c r="U10" s="87">
        <f>IF('10 (ind)'!U$1="si",100*(('10 (ind)'!U8-MIN('10 (ind)'!U$6:U$37))/(MAX('10 (ind)'!U$6:U$37)-MIN('10 (ind)'!U$6:U$37))),ABS(-100+(100*(('10 (ind)'!U8-MIN('10 (ind)'!U$6:U$37))/(MAX('10 (ind)'!U$6:U$37)-MIN('10 (ind)'!U$6:U$37))))))*U$42</f>
        <v>4.3455565705337342</v>
      </c>
      <c r="V10" s="87">
        <f>IF('10 (ind)'!V$1="si",100*(('10 (ind)'!V8-MIN('10 (ind)'!V$6:V$37))/(MAX('10 (ind)'!V$6:V$37)-MIN('10 (ind)'!V$6:V$37))),ABS(-100+(100*(('10 (ind)'!V8-MIN('10 (ind)'!V$6:V$37))/(MAX('10 (ind)'!V$6:V$37)-MIN('10 (ind)'!V$6:V$37))))))*V$42</f>
        <v>4.1400234894949763</v>
      </c>
      <c r="W10" s="87">
        <f>IF('10 (ind)'!W$1="si",100*(('10 (ind)'!W8-MIN('10 (ind)'!W$6:W$37))/(MAX('10 (ind)'!W$6:W$37)-MIN('10 (ind)'!W$6:W$37))),ABS(-100+(100*(('10 (ind)'!W8-MIN('10 (ind)'!W$6:W$37))/(MAX('10 (ind)'!W$6:W$37)-MIN('10 (ind)'!W$6:W$37))))))*W$42</f>
        <v>10.398600612613425</v>
      </c>
      <c r="X10" s="87">
        <f>IF('10 (ind)'!X$1="si",100*(('10 (ind)'!X8-MIN('10 (ind)'!X$6:X$37))/(MAX('10 (ind)'!X$6:X$37)-MIN('10 (ind)'!X$6:X$37))),ABS(-100+(100*(('10 (ind)'!X8-MIN('10 (ind)'!X$6:X$37))/(MAX('10 (ind)'!X$6:X$37)-MIN('10 (ind)'!X$6:X$37))))))*X$42</f>
        <v>7.5676686011141294</v>
      </c>
      <c r="Y10" s="87">
        <f>IF('10 (ind)'!Y$1="si",100*(('10 (ind)'!Y8-MIN('10 (ind)'!Y$6:Y$37))/(MAX('10 (ind)'!Y$6:Y$37)-MIN('10 (ind)'!Y$6:Y$37))),ABS(-100+(100*(('10 (ind)'!Y8-MIN('10 (ind)'!Y$6:Y$37))/(MAX('10 (ind)'!Y$6:Y$37)-MIN('10 (ind)'!Y$6:Y$37))))))*Y$42</f>
        <v>7.8337764305010316</v>
      </c>
      <c r="Z10" s="87">
        <f>IF('10 (ind)'!Z$1="si",100*(('10 (ind)'!Z8-MIN('10 (ind)'!Z$6:Z$37))/(MAX('10 (ind)'!Z$6:Z$37)-MIN('10 (ind)'!Z$6:Z$37))),ABS(-100+(100*(('10 (ind)'!Z8-MIN('10 (ind)'!Z$6:Z$37))/(MAX('10 (ind)'!Z$6:Z$37)-MIN('10 (ind)'!Z$6:Z$37))))))*Z$42</f>
        <v>5.9122379519692316</v>
      </c>
      <c r="AA10" s="87">
        <f>IF('10 (ind)'!AA$1="si",100*(('10 (ind)'!AA8-MIN('10 (ind)'!AA$6:AA$37))/(MAX('10 (ind)'!AA$6:AA$37)-MIN('10 (ind)'!AA$6:AA$37))),ABS(-100+(100*(('10 (ind)'!AA8-MIN('10 (ind)'!AA$6:AA$37))/(MAX('10 (ind)'!AA$6:AA$37)-MIN('10 (ind)'!AA$6:AA$37))))))*AA$42</f>
        <v>8.8668111258555822</v>
      </c>
      <c r="AB10" s="87">
        <f>IF('10 (ind)'!AB$1="si",100*(('10 (ind)'!AB8-MIN('10 (ind)'!AB$6:AB$37))/(MAX('10 (ind)'!AB$6:AB$37)-MIN('10 (ind)'!AB$6:AB$37))),ABS(-100+(100*(('10 (ind)'!AB8-MIN('10 (ind)'!AB$6:AB$37))/(MAX('10 (ind)'!AB$6:AB$37)-MIN('10 (ind)'!AB$6:AB$37))))))*AB$42</f>
        <v>4.8962349601772095</v>
      </c>
      <c r="AC10" s="87">
        <f>IF('10 (ind)'!AC$1="si",100*(('10 (ind)'!AC8-MIN('10 (ind)'!AC$6:AC$37))/(MAX('10 (ind)'!AC$6:AC$37)-MIN('10 (ind)'!AC$6:AC$37))),ABS(-100+(100*(('10 (ind)'!AC8-MIN('10 (ind)'!AC$6:AC$37))/(MAX('10 (ind)'!AC$6:AC$37)-MIN('10 (ind)'!AC$6:AC$37))))))*AC$42</f>
        <v>8.0649851898541698</v>
      </c>
      <c r="AD10" s="87">
        <f>IF('10 (ind)'!AD$1="si",100*(('10 (ind)'!AD8-MIN('10 (ind)'!AD$6:AD$37))/(MAX('10 (ind)'!AD$6:AD$37)-MIN('10 (ind)'!AD$6:AD$37))),ABS(-100+(100*(('10 (ind)'!AD8-MIN('10 (ind)'!AD$6:AD$37))/(MAX('10 (ind)'!AD$6:AD$37)-MIN('10 (ind)'!AD$6:AD$37))))))*AD$42</f>
        <v>3.7719692975372534</v>
      </c>
      <c r="AE10" s="87">
        <f>IF('10 (ind)'!AE$1="si",100*(('10 (ind)'!AE8-MIN('10 (ind)'!AE$6:AE$37))/(MAX('10 (ind)'!AE$6:AE$37)-MIN('10 (ind)'!AE$6:AE$37))),ABS(-100+(100*(('10 (ind)'!AE8-MIN('10 (ind)'!AE$6:AE$37))/(MAX('10 (ind)'!AE$6:AE$37)-MIN('10 (ind)'!AE$6:AE$37))))))*AE$42</f>
        <v>2.1958278699973239</v>
      </c>
      <c r="AF10" s="87">
        <f>IF('10 (ind)'!AF$1="si",100*(('10 (ind)'!AF8-MIN('10 (ind)'!AF$6:AF$37))/(MAX('10 (ind)'!AF$6:AF$37)-MIN('10 (ind)'!AF$6:AF$37))),ABS(-100+(100*(('10 (ind)'!AF8-MIN('10 (ind)'!AF$6:AF$37))/(MAX('10 (ind)'!AF$6:AF$37)-MIN('10 (ind)'!AF$6:AF$37))))))*AF$42</f>
        <v>8.6321434612578987</v>
      </c>
      <c r="AG10" s="87">
        <f>IF('10 (ind)'!AG$1="si",100*(('10 (ind)'!AG8-MIN('10 (ind)'!AG$6:AG$37))/(MAX('10 (ind)'!AG$6:AG$37)-MIN('10 (ind)'!AG$6:AG$37))),ABS(-100+(100*(('10 (ind)'!AG8-MIN('10 (ind)'!AG$6:AG$37))/(MAX('10 (ind)'!AG$6:AG$37)-MIN('10 (ind)'!AG$6:AG$37))))))*AG$42</f>
        <v>2.4982516843976166</v>
      </c>
      <c r="AH10" s="87">
        <f>IF('10 (ind)'!AH$1="si",100*(('10 (ind)'!AH8-MIN('10 (ind)'!AH$6:AH$37))/(MAX('10 (ind)'!AH$6:AH$37)-MIN('10 (ind)'!AH$6:AH$37))),ABS(-100+(100*(('10 (ind)'!AH8-MIN('10 (ind)'!AH$6:AH$37))/(MAX('10 (ind)'!AH$6:AH$37)-MIN('10 (ind)'!AH$6:AH$37))))))*AH$42</f>
        <v>1.9874900321488509</v>
      </c>
      <c r="AI10" s="87">
        <f>IF('10 (ind)'!AI$1="si",100*(('10 (ind)'!AI8-MIN('10 (ind)'!AI$6:AI$37))/(MAX('10 (ind)'!AI$6:AI$37)-MIN('10 (ind)'!AI$6:AI$37))),ABS(-100+(100*(('10 (ind)'!AI8-MIN('10 (ind)'!AI$6:AI$37))/(MAX('10 (ind)'!AI$6:AI$37)-MIN('10 (ind)'!AI$6:AI$37))))))*AI$42</f>
        <v>1.5863627830191625E-2</v>
      </c>
      <c r="AJ10" s="87">
        <f>IF('10 (ind)'!AJ$1="si",100*(('10 (ind)'!AJ8-MIN('10 (ind)'!AJ$6:AJ$37))/(MAX('10 (ind)'!AJ$6:AJ$37)-MIN('10 (ind)'!AJ$6:AJ$37))),ABS(-100+(100*(('10 (ind)'!AJ8-MIN('10 (ind)'!AJ$6:AJ$37))/(MAX('10 (ind)'!AJ$6:AJ$37)-MIN('10 (ind)'!AJ$6:AJ$37))))))*AJ$42</f>
        <v>6.3671916351856819</v>
      </c>
      <c r="AK10" s="87">
        <f>IF('10 (ind)'!AK$1="si",100*(('10 (ind)'!AK8-MIN('10 (ind)'!AK$6:AK$37))/(MAX('10 (ind)'!AK$6:AK$37)-MIN('10 (ind)'!AK$6:AK$37))),ABS(-100+(100*(('10 (ind)'!AK8-MIN('10 (ind)'!AK$6:AK$37))/(MAX('10 (ind)'!AK$6:AK$37)-MIN('10 (ind)'!AK$6:AK$37))))))*AK$42</f>
        <v>0.66972006555795194</v>
      </c>
      <c r="AL10" s="87">
        <f>IF('10 (ind)'!AL$1="si",100*(('10 (ind)'!AL8-MIN('10 (ind)'!AL$6:AL$37))/(MAX('10 (ind)'!AL$6:AL$37)-MIN('10 (ind)'!AL$6:AL$37))),ABS(-100+(100*(('10 (ind)'!AL8-MIN('10 (ind)'!AL$6:AL$37))/(MAX('10 (ind)'!AL$6:AL$37)-MIN('10 (ind)'!AL$6:AL$37))))))*AL$42</f>
        <v>7.7492798670805856</v>
      </c>
      <c r="AM10" s="87">
        <f>IF('10 (ind)'!AM$1="si",100*(('10 (ind)'!AM8-MIN('10 (ind)'!AM$6:AM$37))/(MAX('10 (ind)'!AM$6:AM$37)-MIN('10 (ind)'!AM$6:AM$37))),ABS(-100+(100*(('10 (ind)'!AM8-MIN('10 (ind)'!AM$6:AM$37))/(MAX('10 (ind)'!AM$6:AM$37)-MIN('10 (ind)'!AM$6:AM$37))))))*AM$42</f>
        <v>2.9168278444168911</v>
      </c>
      <c r="AN10" s="87">
        <f>IF('10 (ind)'!AN$1="si",100*(('10 (ind)'!AN8-MIN('10 (ind)'!AN$6:AN$37))/(MAX('10 (ind)'!AN$6:AN$37)-MIN('10 (ind)'!AN$6:AN$37))),ABS(-100+(100*(('10 (ind)'!AN8-MIN('10 (ind)'!AN$6:AN$37))/(MAX('10 (ind)'!AN$6:AN$37)-MIN('10 (ind)'!AN$6:AN$37))))))*AN$42</f>
        <v>13.924242104924799</v>
      </c>
      <c r="AO10" s="87">
        <f>IF('10 (ind)'!AO$1="si",100*(('10 (ind)'!AO8-MIN('10 (ind)'!AO$6:AO$37))/(MAX('10 (ind)'!AO$6:AO$37)-MIN('10 (ind)'!AO$6:AO$37))),ABS(-100+(100*(('10 (ind)'!AO8-MIN('10 (ind)'!AO$6:AO$37))/(MAX('10 (ind)'!AO$6:AO$37)-MIN('10 (ind)'!AO$6:AO$37))))))*AO$42</f>
        <v>8.8671844597956646</v>
      </c>
      <c r="AP10" s="87">
        <f>IF('10 (ind)'!AP$1="si",100*(('10 (ind)'!AP8-MIN('10 (ind)'!AP$6:AP$37))/(MAX('10 (ind)'!AP$6:AP$37)-MIN('10 (ind)'!AP$6:AP$37))),ABS(-100+(100*(('10 (ind)'!AP8-MIN('10 (ind)'!AP$6:AP$37))/(MAX('10 (ind)'!AP$6:AP$37)-MIN('10 (ind)'!AP$6:AP$37))))))*AP$42</f>
        <v>10.601471066296517</v>
      </c>
      <c r="AQ10" s="87">
        <f>IF('10 (ind)'!AQ$1="si",100*(('10 (ind)'!AQ8-MIN('10 (ind)'!AQ$6:AQ$37))/(MAX('10 (ind)'!AQ$6:AQ$37)-MIN('10 (ind)'!AQ$6:AQ$37))),ABS(-100+(100*(('10 (ind)'!AQ8-MIN('10 (ind)'!AQ$6:AQ$37))/(MAX('10 (ind)'!AQ$6:AQ$37)-MIN('10 (ind)'!AQ$6:AQ$37))))))*AQ$42</f>
        <v>3.1747724732015419</v>
      </c>
      <c r="AR10" s="87">
        <f>IF('10 (ind)'!AR$1="si",100*(('10 (ind)'!AR8-MIN('10 (ind)'!AR$6:AR$37))/(MAX('10 (ind)'!AR$6:AR$37)-MIN('10 (ind)'!AR$6:AR$37))),ABS(-100+(100*(('10 (ind)'!AR8-MIN('10 (ind)'!AR$6:AR$37))/(MAX('10 (ind)'!AR$6:AR$37)-MIN('10 (ind)'!AR$6:AR$37))))))*AR$42</f>
        <v>7.5622295706057789</v>
      </c>
      <c r="AS10" s="87">
        <f>IF('10 (ind)'!AS$1="si",100*(('10 (ind)'!AS8-MIN('10 (ind)'!AS$6:AS$37))/(MAX('10 (ind)'!AS$6:AS$37)-MIN('10 (ind)'!AS$6:AS$37))),ABS(-100+(100*(('10 (ind)'!AS8-MIN('10 (ind)'!AS$6:AS$37))/(MAX('10 (ind)'!AS$6:AS$37)-MIN('10 (ind)'!AS$6:AS$37))))))*AS$42</f>
        <v>6.0906295436735185</v>
      </c>
      <c r="AT10" s="87">
        <f>IF('10 (ind)'!AT$1="si",100*(('10 (ind)'!AT8-MIN('10 (ind)'!AT$6:AT$37))/(MAX('10 (ind)'!AT$6:AT$37)-MIN('10 (ind)'!AT$6:AT$37))),ABS(-100+(100*(('10 (ind)'!AT8-MIN('10 (ind)'!AT$6:AT$37))/(MAX('10 (ind)'!AT$6:AT$37)-MIN('10 (ind)'!AT$6:AT$37))))))*AT$42</f>
        <v>0</v>
      </c>
      <c r="AU10" s="87">
        <f>IF('10 (ind)'!AU$1="si",100*(('10 (ind)'!AU8-MIN('10 (ind)'!AU$6:AU$37))/(MAX('10 (ind)'!AU$6:AU$37)-MIN('10 (ind)'!AU$6:AU$37))),ABS(-100+(100*(('10 (ind)'!AU8-MIN('10 (ind)'!AU$6:AU$37))/(MAX('10 (ind)'!AU$6:AU$37)-MIN('10 (ind)'!AU$6:AU$37))))))*AU$42</f>
        <v>8.5473079932043685</v>
      </c>
      <c r="AV10" s="87">
        <f>IF('10 (ind)'!AV$1="si",100*(('10 (ind)'!AV8-MIN('10 (ind)'!AV$6:AV$37))/(MAX('10 (ind)'!AV$6:AV$37)-MIN('10 (ind)'!AV$6:AV$37))),ABS(-100+(100*(('10 (ind)'!AV8-MIN('10 (ind)'!AV$6:AV$37))/(MAX('10 (ind)'!AV$6:AV$37)-MIN('10 (ind)'!AV$6:AV$37))))))*AV$42</f>
        <v>0</v>
      </c>
      <c r="AW10" s="87">
        <f>IF('10 (ind)'!AW$1="si",100*(('10 (ind)'!AW8-MIN('10 (ind)'!AW$6:AW$37))/(MAX('10 (ind)'!AW$6:AW$37)-MIN('10 (ind)'!AW$6:AW$37))),ABS(-100+(100*(('10 (ind)'!AW8-MIN('10 (ind)'!AW$6:AW$37))/(MAX('10 (ind)'!AW$6:AW$37)-MIN('10 (ind)'!AW$6:AW$37))))))*AW$42</f>
        <v>14.279588336192109</v>
      </c>
      <c r="AX10" s="87">
        <f>IF('10 (ind)'!AX$1="si",100*(('10 (ind)'!AX8-MIN('10 (ind)'!AX$6:AX$37))/(MAX('10 (ind)'!AX$6:AX$37)-MIN('10 (ind)'!AX$6:AX$37))),ABS(-100+(100*(('10 (ind)'!AX8-MIN('10 (ind)'!AX$6:AX$37))/(MAX('10 (ind)'!AX$6:AX$37)-MIN('10 (ind)'!AX$6:AX$37))))))*AX$42</f>
        <v>14.279588336192109</v>
      </c>
      <c r="AY10" s="87">
        <f>IF('10 (ind)'!AY$1="si",100*(('10 (ind)'!AY8-MIN('10 (ind)'!AY$6:AY$37))/(MAX('10 (ind)'!AY$6:AY$37)-MIN('10 (ind)'!AY$6:AY$37))),ABS(-100+(100*(('10 (ind)'!AY8-MIN('10 (ind)'!AY$6:AY$37))/(MAX('10 (ind)'!AY$6:AY$37)-MIN('10 (ind)'!AY$6:AY$37))))))*AY$42</f>
        <v>14.943295040417279</v>
      </c>
      <c r="AZ10" s="87">
        <f>IF('10 (ind)'!AZ$1="si",100*(('10 (ind)'!AZ8-MIN('10 (ind)'!AZ$6:AZ$37))/(MAX('10 (ind)'!AZ$6:AZ$37)-MIN('10 (ind)'!AZ$6:AZ$37))),ABS(-100+(100*(('10 (ind)'!AZ8-MIN('10 (ind)'!AZ$6:AZ$37))/(MAX('10 (ind)'!AZ$6:AZ$37)-MIN('10 (ind)'!AZ$6:AZ$37))))))*AZ$42</f>
        <v>3.1584698972030698</v>
      </c>
      <c r="BA10" s="87">
        <f>IF('10 (ind)'!BA$1="si",100*(('10 (ind)'!BA8-MIN('10 (ind)'!BA$6:BA$37))/(MAX('10 (ind)'!BA$6:BA$37)-MIN('10 (ind)'!BA$6:BA$37))),ABS(-100+(100*(('10 (ind)'!BA8-MIN('10 (ind)'!BA$6:BA$37))/(MAX('10 (ind)'!BA$6:BA$37)-MIN('10 (ind)'!BA$6:BA$37))))))*BA$42</f>
        <v>1.9259738414303877</v>
      </c>
      <c r="BB10" s="87">
        <f>IF('10 (ind)'!BB$1="si",100*(('10 (ind)'!BB8-MIN('10 (ind)'!BB$6:BB$37))/(MAX('10 (ind)'!BB$6:BB$37)-MIN('10 (ind)'!BB$6:BB$37))),ABS(-100+(100*(('10 (ind)'!BB8-MIN('10 (ind)'!BB$6:BB$37))/(MAX('10 (ind)'!BB$6:BB$37)-MIN('10 (ind)'!BB$6:BB$37))))))*BB$42</f>
        <v>6.6729086314155541</v>
      </c>
      <c r="BC10" s="87">
        <f>IF('10 (ind)'!BC$1="si",100*(('10 (ind)'!BC8-MIN('10 (ind)'!BC$6:BC$37))/(MAX('10 (ind)'!BC$6:BC$37)-MIN('10 (ind)'!BC$6:BC$37))),ABS(-100+(100*(('10 (ind)'!BC8-MIN('10 (ind)'!BC$6:BC$37))/(MAX('10 (ind)'!BC$6:BC$37)-MIN('10 (ind)'!BC$6:BC$37))))))*BC$42</f>
        <v>0.30504295074012278</v>
      </c>
      <c r="BD10" s="87">
        <f>IF('10 (ind)'!BD$1="si",100*(('10 (ind)'!BD8-MIN('10 (ind)'!BD$6:BD$37))/(MAX('10 (ind)'!BD$6:BD$37)-MIN('10 (ind)'!BD$6:BD$37))),ABS(-100+(100*(('10 (ind)'!BD8-MIN('10 (ind)'!BD$6:BD$37))/(MAX('10 (ind)'!BD$6:BD$37)-MIN('10 (ind)'!BD$6:BD$37))))))*BD$42</f>
        <v>6.7580113849445018</v>
      </c>
      <c r="BE10" s="87">
        <f>IF('10 (ind)'!BE$1="si",100*(('10 (ind)'!BE8-MIN('10 (ind)'!BE$6:BE$37))/(MAX('10 (ind)'!BE$6:BE$37)-MIN('10 (ind)'!BE$6:BE$37))),ABS(-100+(100*(('10 (ind)'!BE8-MIN('10 (ind)'!BE$6:BE$37))/(MAX('10 (ind)'!BE$6:BE$37)-MIN('10 (ind)'!BE$6:BE$37))))))*BE$42</f>
        <v>8.8269044046252958</v>
      </c>
      <c r="BF10" s="87">
        <f>IF('10 (ind)'!BF$1="si",100*(('10 (ind)'!BF8-MIN('10 (ind)'!BF$6:BF$37))/(MAX('10 (ind)'!BF$6:BF$37)-MIN('10 (ind)'!BF$6:BF$37))),ABS(-100+(100*(('10 (ind)'!BF8-MIN('10 (ind)'!BF$6:BF$37))/(MAX('10 (ind)'!BF$6:BF$37)-MIN('10 (ind)'!BF$6:BF$37))))))*BF$42</f>
        <v>6.2619334623584351</v>
      </c>
      <c r="BG10" s="87">
        <f>IF('10 (ind)'!BG$1="si",100*(('10 (ind)'!BG8-MIN('10 (ind)'!BG$6:BG$37))/(MAX('10 (ind)'!BG$6:BG$37)-MIN('10 (ind)'!BG$6:BG$37))),ABS(-100+(100*(('10 (ind)'!BG8-MIN('10 (ind)'!BG$6:BG$37))/(MAX('10 (ind)'!BG$6:BG$37)-MIN('10 (ind)'!BG$6:BG$37))))))*BG$42</f>
        <v>2.3912805740045613</v>
      </c>
      <c r="BH10" s="87">
        <f>IF('10 (ind)'!BH$1="si",100*(('10 (ind)'!BH8-MIN('10 (ind)'!BH$6:BH$37))/(MAX('10 (ind)'!BH$6:BH$37)-MIN('10 (ind)'!BH$6:BH$37))),ABS(-100+(100*(('10 (ind)'!BH8-MIN('10 (ind)'!BH$6:BH$37))/(MAX('10 (ind)'!BH$6:BH$37)-MIN('10 (ind)'!BH$6:BH$37))))))*BH$42</f>
        <v>0.15765777163300576</v>
      </c>
      <c r="BI10" s="87">
        <f>IF('10 (ind)'!BI$1="si",100*(('10 (ind)'!BI8-MIN('10 (ind)'!BI$6:BI$37))/(MAX('10 (ind)'!BI$6:BI$37)-MIN('10 (ind)'!BI$6:BI$37))),ABS(-100+(100*(('10 (ind)'!BI8-MIN('10 (ind)'!BI$6:BI$37))/(MAX('10 (ind)'!BI$6:BI$37)-MIN('10 (ind)'!BI$6:BI$37))))))*BI$42</f>
        <v>5.7732582348908004</v>
      </c>
      <c r="BJ10" s="87">
        <f>IF('10 (ind)'!BJ$1="si",100*(('10 (ind)'!BJ8-MIN('10 (ind)'!BJ$6:BJ$37))/(MAX('10 (ind)'!BJ$6:BJ$37)-MIN('10 (ind)'!BJ$6:BJ$37))),ABS(-100+(100*(('10 (ind)'!BJ8-MIN('10 (ind)'!BJ$6:BJ$37))/(MAX('10 (ind)'!BJ$6:BJ$37)-MIN('10 (ind)'!BJ$6:BJ$37))))))*BJ$42</f>
        <v>1.2077694329528232</v>
      </c>
      <c r="BK10" s="87">
        <f>IF('10 (ind)'!BK$1="si",100*(('10 (ind)'!BK8-MIN('10 (ind)'!BK$6:BK$37))/(MAX('10 (ind)'!BK$6:BK$37)-MIN('10 (ind)'!BK$6:BK$37))),ABS(-100+(100*(('10 (ind)'!BK8-MIN('10 (ind)'!BK$6:BK$37))/(MAX('10 (ind)'!BK$6:BK$37)-MIN('10 (ind)'!BK$6:BK$37))))))*BK$42</f>
        <v>5.8787183334804478</v>
      </c>
      <c r="BL10" s="87">
        <f>IF('10 (ind)'!BL$1="si",100*(('10 (ind)'!BL8-MIN('10 (ind)'!BL$6:BL$37))/(MAX('10 (ind)'!BL$6:BL$37)-MIN('10 (ind)'!BL$6:BL$37))),ABS(-100+(100*(('10 (ind)'!BL8-MIN('10 (ind)'!BL$6:BL$37))/(MAX('10 (ind)'!BL$6:BL$37)-MIN('10 (ind)'!BL$6:BL$37))))))*BL$42</f>
        <v>3.8170397425406688</v>
      </c>
      <c r="BM10" s="87">
        <f>IF('10 (ind)'!BM$1="si",100*(('10 (ind)'!BM8-MIN('10 (ind)'!BM$6:BM$37))/(MAX('10 (ind)'!BM$6:BM$37)-MIN('10 (ind)'!BM$6:BM$37))),ABS(-100+(100*(('10 (ind)'!BM8-MIN('10 (ind)'!BM$6:BM$37))/(MAX('10 (ind)'!BM$6:BM$37)-MIN('10 (ind)'!BM$6:BM$37))))))*BM$42</f>
        <v>4.336672734480528</v>
      </c>
      <c r="BN10" s="87">
        <f>IF('10 (ind)'!BN$1="si",100*(('10 (ind)'!BN8-MIN('10 (ind)'!BN$6:BN$37))/(MAX('10 (ind)'!BN$6:BN$37)-MIN('10 (ind)'!BN$6:BN$37))),ABS(-100+(100*(('10 (ind)'!BN8-MIN('10 (ind)'!BN$6:BN$37))/(MAX('10 (ind)'!BN$6:BN$37)-MIN('10 (ind)'!BN$6:BN$37))))))*BN$42</f>
        <v>3.5155691187559404</v>
      </c>
      <c r="BO10" s="87">
        <f>IF('10 (ind)'!BO$1="si",100*(('10 (ind)'!BO8-MIN('10 (ind)'!BO$6:BO$37))/(MAX('10 (ind)'!BO$6:BO$37)-MIN('10 (ind)'!BO$6:BO$37))),ABS(-100+(100*(('10 (ind)'!BO8-MIN('10 (ind)'!BO$6:BO$37))/(MAX('10 (ind)'!BO$6:BO$37)-MIN('10 (ind)'!BO$6:BO$37))))))*BO$42</f>
        <v>1.3318927872688227</v>
      </c>
      <c r="BP10" s="87">
        <f>IF('10 (ind)'!BP$1="si",100*(('10 (ind)'!BP8-MIN('10 (ind)'!BP$6:BP$37))/(MAX('10 (ind)'!BP$6:BP$37)-MIN('10 (ind)'!BP$6:BP$37))),ABS(-100+(100*(('10 (ind)'!BP8-MIN('10 (ind)'!BP$6:BP$37))/(MAX('10 (ind)'!BP$6:BP$37)-MIN('10 (ind)'!BP$6:BP$37))))))*BP$42</f>
        <v>1.9926024591918718</v>
      </c>
      <c r="BQ10" s="87">
        <f>IF('10 (ind)'!BQ$1="si",100*(('10 (ind)'!BQ8-MIN('10 (ind)'!BQ$6:BQ$37))/(MAX('10 (ind)'!BQ$6:BQ$37)-MIN('10 (ind)'!BQ$6:BQ$37))),ABS(-100+(100*(('10 (ind)'!BQ8-MIN('10 (ind)'!BQ$6:BQ$37))/(MAX('10 (ind)'!BQ$6:BQ$37)-MIN('10 (ind)'!BQ$6:BQ$37))))))*BQ$42</f>
        <v>2.9642766196515393</v>
      </c>
      <c r="BR10" s="87">
        <f>IF('10 (ind)'!BR$1="si",100*(('10 (ind)'!BR8-MIN('10 (ind)'!BR$6:BR$37))/(MAX('10 (ind)'!BR$6:BR$37)-MIN('10 (ind)'!BR$6:BR$37))),ABS(-100+(100*(('10 (ind)'!BR8-MIN('10 (ind)'!BR$6:BR$37))/(MAX('10 (ind)'!BR$6:BR$37)-MIN('10 (ind)'!BR$6:BR$37))))))*BR$42</f>
        <v>0.55920689014670888</v>
      </c>
      <c r="BS10" s="87">
        <f>IF('10 (ind)'!BS$1="si",100*(('10 (ind)'!BS8-MIN('10 (ind)'!BS$6:BS$37))/(MAX('10 (ind)'!BS$6:BS$37)-MIN('10 (ind)'!BS$6:BS$37))),ABS(-100+(100*(('10 (ind)'!BS8-MIN('10 (ind)'!BS$6:BS$37))/(MAX('10 (ind)'!BS$6:BS$37)-MIN('10 (ind)'!BS$6:BS$37))))))*BS$42</f>
        <v>0</v>
      </c>
      <c r="BT10" s="75">
        <f>IF('10 (ind)'!BT$1="si",100*(('10 (ind)'!BT8-MIN('10 (ind)'!BT$6:BT$37))/(MAX('10 (ind)'!BT$6:BT$37)-MIN('10 (ind)'!BT$6:BT$37))),ABS(-100+(100*(('10 (ind)'!BT8-MIN('10 (ind)'!BT$6:BT$37))/(MAX('10 (ind)'!BR$6:BR$37)-MIN('10 (ind)'!BT$6:BT$37))))))*BT$42</f>
        <v>5.112654516011828</v>
      </c>
      <c r="BU10" s="87">
        <f>IF('10 (ind)'!BU$1="si",100*(('10 (ind)'!BU8-MIN('10 (ind)'!BU$6:BU$37))/(MAX('10 (ind)'!BU$6:BU$37)-MIN('10 (ind)'!BU$6:BU$37))),ABS(-100+(100*(('10 (ind)'!BU8-MIN('10 (ind)'!BU$6:BU$37))/(MAX('10 (ind)'!BU$6:BU$37)-MIN('10 (ind)'!BU$6:BU$37))))))*BU$42</f>
        <v>2.1018412945875631</v>
      </c>
      <c r="BV10" s="87">
        <f>IF('10 (ind)'!BV$1="si",100*(('10 (ind)'!BV8-MIN('10 (ind)'!BV$6:BV$37))/(MAX('10 (ind)'!BV$6:BV$37)-MIN('10 (ind)'!BV$6:BV$37))),ABS(-100+(100*(('10 (ind)'!BV8-MIN('10 (ind)'!BV$6:BV$37))/(MAX('10 (ind)'!BV$6:BV$37)-MIN('10 (ind)'!BV$6:BV$37))))))*BV$42</f>
        <v>0.3406359902392333</v>
      </c>
      <c r="BW10" s="87">
        <f>IF('10 (ind)'!BW$1="si",100*(('10 (ind)'!BW8-MIN('10 (ind)'!BW$6:BW$37))/(MAX('10 (ind)'!BW$6:BW$37)-MIN('10 (ind)'!BW$6:BW$37))),ABS(-100+(100*(('10 (ind)'!BW8-MIN('10 (ind)'!BW$6:BW$37))/(MAX('10 (ind)'!BW$6:BW$37)-MIN('10 (ind)'!BW$6:BW$37))))))*BW$42</f>
        <v>0</v>
      </c>
      <c r="BX10" s="87">
        <f>IF('10 (ind)'!BX$1="si",100*(('10 (ind)'!BX8-MIN('10 (ind)'!BX$6:BX$37))/(MAX('10 (ind)'!BX$6:BX$37)-MIN('10 (ind)'!BX$6:BX$37))),ABS(-100+(100*(('10 (ind)'!BX8-MIN('10 (ind)'!BX$6:BX$37))/(MAX('10 (ind)'!BX$6:BX$37)-MIN('10 (ind)'!BX$6:BX$37))))))*BX$42</f>
        <v>6.3719041647433903</v>
      </c>
      <c r="BY10" s="87">
        <f>IF('10 (ind)'!BY$1="si",100*(('10 (ind)'!BY8-MIN('10 (ind)'!BY$6:BY$37))/(MAX('10 (ind)'!BY$6:BY$37)-MIN('10 (ind)'!BY$6:BY$37))),ABS(-100+(100*(('10 (ind)'!BY8-MIN('10 (ind)'!BY$6:BY$37))/(MAX('10 (ind)'!BY$6:BY$37)-MIN('10 (ind)'!BY$6:BY$37))))))*BY$42</f>
        <v>4.6340890138988762</v>
      </c>
      <c r="BZ10" s="87">
        <f>IF('10 (ind)'!BZ$1="si",100*(('10 (ind)'!BZ8-MIN('10 (ind)'!BZ$6:BZ$37))/(MAX('10 (ind)'!BZ$6:BZ$37)-MIN('10 (ind)'!BZ$6:BZ$37))),ABS(-100+(100*(('10 (ind)'!BZ8-MIN('10 (ind)'!BZ$6:BZ$37))/(MAX('10 (ind)'!BZ$6:BZ$37)-MIN('10 (ind)'!BZ$6:BZ$37))))))*BZ$42</f>
        <v>16.336715686031493</v>
      </c>
      <c r="CA10" s="87">
        <f>IF('10 (ind)'!CA$1="si",100*(('10 (ind)'!CA8-MIN('10 (ind)'!CA$6:CA$37))/(MAX('10 (ind)'!CA$6:CA$37)-MIN('10 (ind)'!CA$6:CA$37))),ABS(-100+(100*(('10 (ind)'!CA8-MIN('10 (ind)'!CA$6:CA$37))/(MAX('10 (ind)'!CA$6:CA$37)-MIN('10 (ind)'!CA$6:CA$37))))))*CA$42</f>
        <v>0</v>
      </c>
      <c r="CB10" s="87">
        <f>IF('10 (ind)'!CB$1="si",100*(('10 (ind)'!CB8-MIN('10 (ind)'!CB$6:CB$37))/(MAX('10 (ind)'!CB$6:CB$37)-MIN('10 (ind)'!CB$6:CB$37))),ABS(-100+(100*(('10 (ind)'!CB8-MIN('10 (ind)'!CB$6:CB$37))/(MAX('10 (ind)'!CB$6:CB$37)-MIN('10 (ind)'!CB$6:CB$37))))))*CB$42</f>
        <v>5.553702468312208</v>
      </c>
      <c r="CC10" s="87">
        <f>IF('10 (ind)'!CC$1="si",100*(('10 (ind)'!CC8-MIN('10 (ind)'!CC$6:CC$37))/(MAX('10 (ind)'!CC$6:CC$37)-MIN('10 (ind)'!CC$6:CC$37))),ABS(-100+(100*(('10 (ind)'!CC8-MIN('10 (ind)'!CC$6:CC$37))/(MAX('10 (ind)'!CC$6:CC$37)-MIN('10 (ind)'!CC$6:CC$37))))))*CC$42</f>
        <v>10.372063216029309</v>
      </c>
      <c r="CD10" s="87">
        <f>IF('10 (ind)'!CD$1="si",100*(('10 (ind)'!CD8-MIN('10 (ind)'!CD$6:CD$37))/(MAX('10 (ind)'!CD$6:CD$37)-MIN('10 (ind)'!CD$6:CD$37))),ABS(-100+(100*(('10 (ind)'!CD8-MIN('10 (ind)'!CD$6:CD$37))/(MAX('10 (ind)'!CD$6:CD$37)-MIN('10 (ind)'!CD$6:CD$37))))))*CD$42</f>
        <v>2.8272362911804634</v>
      </c>
      <c r="CE10" s="87">
        <f>IF('10 (ind)'!CE$1="si",100*(('10 (ind)'!CE8-MIN('10 (ind)'!CE$6:CE$37))/(MAX('10 (ind)'!CE$6:CE$37)-MIN('10 (ind)'!CE$6:CE$37))),ABS(-100+(100*(('10 (ind)'!CE8-MIN('10 (ind)'!CE$6:CE$37))/(MAX('10 (ind)'!CE$6:CE$37)-MIN('10 (ind)'!CE$6:CE$37))))))*CE$42</f>
        <v>8.1273196922352842</v>
      </c>
      <c r="CF10" s="87">
        <f>IF('10 (ind)'!CF$1="si",100*(('10 (ind)'!CF8-MIN('10 (ind)'!CF$6:CF$37))/(MAX('10 (ind)'!CF$6:CF$37)-MIN('10 (ind)'!CF$6:CF$37))),ABS(-100+(100*(('10 (ind)'!CF8-MIN('10 (ind)'!CF$6:CF$37))/(MAX('10 (ind)'!CF$6:CF$37)-MIN('10 (ind)'!CF$6:CF$37))))))*CF$42</f>
        <v>0.61537698044064304</v>
      </c>
      <c r="CG10" s="87">
        <f>IF('10 (ind)'!CG$1="si",100*(('10 (ind)'!CG8-MIN('10 (ind)'!CG$6:CG$37))/(MAX('10 (ind)'!CG$6:CG$37)-MIN('10 (ind)'!CG$6:CG$37))),ABS(-100+(100*(('10 (ind)'!CG8-MIN('10 (ind)'!CG$6:CG$37))/(MAX('10 (ind)'!CG$6:CG$37)-MIN('10 (ind)'!CG$6:CG$37))))))*CG$42</f>
        <v>21.26672035351735</v>
      </c>
      <c r="CH10" s="87">
        <f>IF('10 (ind)'!CH$1="si",100*(('10 (ind)'!CH8-MIN('10 (ind)'!CH$6:CH$37))/(MAX('10 (ind)'!CH$6:CH$37)-MIN('10 (ind)'!CH$6:CH$37))),ABS(-100+(100*(('10 (ind)'!CH8-MIN('10 (ind)'!CH$6:CH$37))/(MAX('10 (ind)'!CH$6:CH$37)-MIN('10 (ind)'!CH$6:CH$37))))))*CH$42</f>
        <v>12.4953095684803</v>
      </c>
      <c r="CI10" s="87">
        <f>IF('10 (ind)'!CI$1="si",100*(('10 (ind)'!CI8-MIN('10 (ind)'!CI$6:CI$37))/(MAX('10 (ind)'!CI$6:CI$37)-MIN('10 (ind)'!CI$6:CI$37))),ABS(-100+(100*(('10 (ind)'!CI8-MIN('10 (ind)'!CI$6:CI$37))/(MAX('10 (ind)'!CI$6:CI$37)-MIN('10 (ind)'!CI$6:CI$37))))))*CI$42</f>
        <v>0.22737940248857269</v>
      </c>
      <c r="CJ10" s="87">
        <f>IF('10 (ind)'!CJ$1="si",100*(('10 (ind)'!CJ8-MIN('10 (ind)'!CJ$6:CJ$37))/(MAX('10 (ind)'!CJ$6:CJ$37)-MIN('10 (ind)'!CJ$6:CJ$37))),ABS(-100+(100*(('10 (ind)'!CJ8-MIN('10 (ind)'!CJ$6:CJ$37))/(MAX('10 (ind)'!CJ$6:CJ$37)-MIN('10 (ind)'!CJ$6:CJ$37))))))*CJ$42</f>
        <v>3.1779408482705191</v>
      </c>
      <c r="CK10" s="87">
        <f>IF('10 (ind)'!CK$1="si",100*(('10 (ind)'!CK8-MIN('10 (ind)'!CK$6:CK$37))/(MAX('10 (ind)'!CK$6:CK$37)-MIN('10 (ind)'!CK$6:CK$37))),ABS(-100+(100*(('10 (ind)'!CK8-MIN('10 (ind)'!CK$6:CK$37))/(MAX('10 (ind)'!CK$6:CK$37)-MIN('10 (ind)'!CK$6:CK$37))))))*CK$42</f>
        <v>4.5935352607779052</v>
      </c>
      <c r="CL10" s="87">
        <f>IF('10 (ind)'!CL$1="si",100*(('10 (ind)'!CL8-MIN('10 (ind)'!CL$6:CL$37))/(MAX('10 (ind)'!CL$6:CL$37)-MIN('10 (ind)'!CL$6:CL$37))),ABS(-100+(100*(('10 (ind)'!CL8-MIN('10 (ind)'!CL$6:CL$37))/(MAX('10 (ind)'!CL$6:CL$37)-MIN('10 (ind)'!CL$6:CL$37))))))*CL$42</f>
        <v>3.725003148244781</v>
      </c>
      <c r="CM10" s="87">
        <f>IF('10 (ind)'!CM$1="si",100*(('10 (ind)'!CM8-MIN('10 (ind)'!CM$6:CM$37))/(MAX('10 (ind)'!CM$6:CM$37)-MIN('10 (ind)'!CM$6:CM$37))),ABS(-100+(100*(('10 (ind)'!CM8-MIN('10 (ind)'!CM$6:CM$37))/(MAX('10 (ind)'!CM$6:CM$37)-MIN('10 (ind)'!CM$6:CM$37))))))*CM$42</f>
        <v>12.091999935626951</v>
      </c>
    </row>
    <row r="11" spans="1:91">
      <c r="A11" s="18" t="s">
        <v>219</v>
      </c>
      <c r="B11" s="87">
        <f>IF('10 (ind)'!B$1="si",100*(('10 (ind)'!B9-MIN('10 (ind)'!B$6:B$37))/(MAX('10 (ind)'!B$6:B$37)-MIN('10 (ind)'!B$6:B$37))),ABS(-100+(100*(('10 (ind)'!B9-MIN('10 (ind)'!B$6:B$37))/(MAX('10 (ind)'!B$6:B$37)-MIN('10 (ind)'!B$6:B$37))))))</f>
        <v>44.016894094829709</v>
      </c>
      <c r="C11" s="87">
        <f>IF('10 (ind)'!C$1="si",100*(('10 (ind)'!C9-MIN('10 (ind)'!C$6:C$37))/(MAX('10 (ind)'!C$6:C$37)-MIN('10 (ind)'!C$6:C$37))),ABS(-100+(100*(('10 (ind)'!C9-MIN('10 (ind)'!C$6:C$37))/(MAX('10 (ind)'!C$6:C$37)-MIN('10 (ind)'!C$6:C$37))))))</f>
        <v>37.684341239289694</v>
      </c>
      <c r="D11" s="87">
        <f>IF('10 (ind)'!D$1="si",100*(('10 (ind)'!D9-MIN('10 (ind)'!D$6:D$37))/(MAX('10 (ind)'!D$6:D$37)-MIN('10 (ind)'!D$6:D$37))),ABS(-100+(100*(('10 (ind)'!D9-MIN('10 (ind)'!D$6:D$37))/(MAX('10 (ind)'!D$6:D$37)-MIN('10 (ind)'!D$6:D$37))))))*D$42</f>
        <v>15.384615384615383</v>
      </c>
      <c r="E11" s="87">
        <f>IF('10 (ind)'!E$1="si",100*(('10 (ind)'!E9-MIN('10 (ind)'!E$6:E$37))/(MAX('10 (ind)'!E$6:E$37)-MIN('10 (ind)'!E$6:E$37))),ABS(-100+(100*(('10 (ind)'!E9-MIN('10 (ind)'!E$6:E$37))/(MAX('10 (ind)'!E$6:E$37)-MIN('10 (ind)'!E$6:E$37))))))*E$42</f>
        <v>11.746348464589289</v>
      </c>
      <c r="F11" s="87">
        <f>IF('10 (ind)'!F$1="si",100*(('10 (ind)'!F9-MIN('10 (ind)'!F$6:F$37))/(MAX('10 (ind)'!F$6:F$37)-MIN('10 (ind)'!F$6:F$37))),ABS(-100+(100*(('10 (ind)'!F9-MIN('10 (ind)'!F$6:F$37))/(MAX('10 (ind)'!F$6:F$37)-MIN('10 (ind)'!F$6:F$37))))))*F$42</f>
        <v>4.3203371970495272</v>
      </c>
      <c r="G11" s="87">
        <f>IF('10 (ind)'!G$1="si",100*(('10 (ind)'!G9-MIN('10 (ind)'!G$6:G$37))/(MAX('10 (ind)'!G$6:G$37)-MIN('10 (ind)'!G$6:G$37))),ABS(-100+(100*(('10 (ind)'!G9-MIN('10 (ind)'!G$6:G$37))/(MAX('10 (ind)'!G$6:G$37)-MIN('10 (ind)'!G$6:G$37))))))*G$42</f>
        <v>3.1942633637548896</v>
      </c>
      <c r="H11" s="87">
        <f>IF('10 (ind)'!H$1="si",100*(('10 (ind)'!H9-MIN('10 (ind)'!H$6:H$37))/(MAX('10 (ind)'!H$6:H$37)-MIN('10 (ind)'!H$6:H$37))),ABS(-100+(100*(('10 (ind)'!H9-MIN('10 (ind)'!H$6:H$37))/(MAX('10 (ind)'!H$6:H$37)-MIN('10 (ind)'!H$6:H$37))))))*H$42</f>
        <v>7.6923076923076916</v>
      </c>
      <c r="I11" s="87">
        <f>IF('10 (ind)'!I$1="si",100*(('10 (ind)'!I9-MIN('10 (ind)'!I$6:I$37))/(MAX('10 (ind)'!I$6:I$37)-MIN('10 (ind)'!I$6:I$37))),ABS(-100+(100*(('10 (ind)'!I9-MIN('10 (ind)'!I$6:I$37))/(MAX('10 (ind)'!I$6:I$37)-MIN('10 (ind)'!I$6:I$37))))))*I$42</f>
        <v>2.0192307692307696</v>
      </c>
      <c r="J11" s="87">
        <f>IF('10 (ind)'!J$1="si",100*(('10 (ind)'!J9-MIN('10 (ind)'!J$6:J$37))/(MAX('10 (ind)'!J$6:J$37)-MIN('10 (ind)'!J$6:J$37))),ABS(-100+(100*(('10 (ind)'!J9-MIN('10 (ind)'!J$6:J$37))/(MAX('10 (ind)'!J$6:J$37)-MIN('10 (ind)'!J$6:J$37))))))*J$42</f>
        <v>0</v>
      </c>
      <c r="K11" s="87">
        <f>IF('10 (ind)'!K$1="si",100*(('10 (ind)'!K9-MIN('10 (ind)'!K$6:K$37))/(MAX('10 (ind)'!K$6:K$37)-MIN('10 (ind)'!K$6:K$37))),ABS(-100+(100*(('10 (ind)'!K9-MIN('10 (ind)'!K$6:K$37))/(MAX('10 (ind)'!K$6:K$37)-MIN('10 (ind)'!K$6:K$37))))))*K$42</f>
        <v>13.155871201844215</v>
      </c>
      <c r="L11" s="87">
        <f>IF('10 (ind)'!L$1="si",100*(('10 (ind)'!L9-MIN('10 (ind)'!L$6:L$37))/(MAX('10 (ind)'!L$6:L$37)-MIN('10 (ind)'!L$6:L$37))),ABS(-100+(100*(('10 (ind)'!L9-MIN('10 (ind)'!L$6:L$37))/(MAX('10 (ind)'!L$6:L$37)-MIN('10 (ind)'!L$6:L$37))))))*L$42</f>
        <v>7.5179244793029092</v>
      </c>
      <c r="M11" s="87">
        <f>IF('10 (ind)'!M$1="si",100*(('10 (ind)'!M9-MIN('10 (ind)'!M$6:M$37))/(MAX('10 (ind)'!M$6:M$37)-MIN('10 (ind)'!M$6:M$37))),ABS(-100+(100*(('10 (ind)'!M9-MIN('10 (ind)'!M$6:M$37))/(MAX('10 (ind)'!M$6:M$37)-MIN('10 (ind)'!M$6:M$37))))))*M$42</f>
        <v>3.8704501372390995E-2</v>
      </c>
      <c r="N11" s="87">
        <f>IF('10 (ind)'!N$1="si",100*(('10 (ind)'!N9-MIN('10 (ind)'!N$6:N$37))/(MAX('10 (ind)'!N$6:N$37)-MIN('10 (ind)'!N$6:N$37))),ABS(-100+(100*(('10 (ind)'!N9-MIN('10 (ind)'!N$6:N$37))/(MAX('10 (ind)'!N$6:N$37)-MIN('10 (ind)'!N$6:N$37))))))*N$42</f>
        <v>13.049719431032234</v>
      </c>
      <c r="O11" s="87">
        <f>IF('10 (ind)'!O$1="si",100*(('10 (ind)'!O9-MIN('10 (ind)'!O$6:O$37))/(MAX('10 (ind)'!O$6:O$37)-MIN('10 (ind)'!O$6:O$37))),ABS(-100+(100*(('10 (ind)'!O9-MIN('10 (ind)'!O$6:O$37))/(MAX('10 (ind)'!O$6:O$37)-MIN('10 (ind)'!O$6:O$37))))))*O$42</f>
        <v>3.0292115270107254</v>
      </c>
      <c r="P11" s="87">
        <f>IF('10 (ind)'!P$1="si",100*(('10 (ind)'!P9-MIN('10 (ind)'!P$6:P$37))/(MAX('10 (ind)'!P$6:P$37)-MIN('10 (ind)'!P$6:P$37))),ABS(-100+(100*(('10 (ind)'!P9-MIN('10 (ind)'!P$6:P$37))/(MAX('10 (ind)'!P$6:P$37)-MIN('10 (ind)'!P$6:P$37))))))*P$42</f>
        <v>1.1698219299877475</v>
      </c>
      <c r="Q11" s="87">
        <f>IF('10 (ind)'!Q$1="si",100*(('10 (ind)'!Q9-MIN('10 (ind)'!Q$6:Q$37))/(MAX('10 (ind)'!Q$6:Q$37)-MIN('10 (ind)'!Q$6:Q$37))),ABS(-100+(100*(('10 (ind)'!Q9-MIN('10 (ind)'!Q$6:Q$37))/(MAX('10 (ind)'!Q$6:Q$37)-MIN('10 (ind)'!Q$6:Q$37))))))*Q$42</f>
        <v>3.2834390683333381</v>
      </c>
      <c r="R11" s="87">
        <f>IF('10 (ind)'!R$1="si",100*(('10 (ind)'!R9-MIN('10 (ind)'!R$6:R$37))/(MAX('10 (ind)'!R$6:R$37)-MIN('10 (ind)'!R$6:R$37))),ABS(-100+(100*(('10 (ind)'!R9-MIN('10 (ind)'!R$6:R$37))/(MAX('10 (ind)'!R$6:R$37)-MIN('10 (ind)'!R$6:R$37))))))*R$42</f>
        <v>1.3797989141310349E-2</v>
      </c>
      <c r="S11" s="75">
        <f>ABS(ABS(('10 (ind)'!S9-((MAX('10 (ind)'!S$6:S$37)+MIN('10 (ind)'!S$6:S$37))/2))/(((MAX('10 (ind)'!S$6:S$37)+MIN('10 (ind)'!S$6:S$37))/2)-MAX('10 (ind)'!S$6:S$37))*100)-100)*S$42</f>
        <v>0</v>
      </c>
      <c r="T11" s="87">
        <f>IF('10 (ind)'!T$1="si",100*(('10 (ind)'!T9-MIN('10 (ind)'!T$6:T$37))/(MAX('10 (ind)'!T$6:T$37)-MIN('10 (ind)'!T$6:T$37))),ABS(-100+(100*(('10 (ind)'!T9-MIN('10 (ind)'!T$6:T$37))/(MAX('10 (ind)'!T$6:T$37)-MIN('10 (ind)'!T$6:T$37))))))*T$42</f>
        <v>0</v>
      </c>
      <c r="U11" s="87">
        <f>IF('10 (ind)'!U$1="si",100*(('10 (ind)'!U9-MIN('10 (ind)'!U$6:U$37))/(MAX('10 (ind)'!U$6:U$37)-MIN('10 (ind)'!U$6:U$37))),ABS(-100+(100*(('10 (ind)'!U9-MIN('10 (ind)'!U$6:U$37))/(MAX('10 (ind)'!U$6:U$37)-MIN('10 (ind)'!U$6:U$37))))))*U$42</f>
        <v>4.3455565705337342</v>
      </c>
      <c r="V11" s="87">
        <f>IF('10 (ind)'!V$1="si",100*(('10 (ind)'!V9-MIN('10 (ind)'!V$6:V$37))/(MAX('10 (ind)'!V$6:V$37)-MIN('10 (ind)'!V$6:V$37))),ABS(-100+(100*(('10 (ind)'!V9-MIN('10 (ind)'!V$6:V$37))/(MAX('10 (ind)'!V$6:V$37)-MIN('10 (ind)'!V$6:V$37))))))*V$42</f>
        <v>4.3161947018139113</v>
      </c>
      <c r="W11" s="87">
        <f>IF('10 (ind)'!W$1="si",100*(('10 (ind)'!W9-MIN('10 (ind)'!W$6:W$37))/(MAX('10 (ind)'!W$6:W$37)-MIN('10 (ind)'!W$6:W$37))),ABS(-100+(100*(('10 (ind)'!W9-MIN('10 (ind)'!W$6:W$37))/(MAX('10 (ind)'!W$6:W$37)-MIN('10 (ind)'!W$6:W$37))))))*W$42</f>
        <v>10.631683696455227</v>
      </c>
      <c r="X11" s="87">
        <f>IF('10 (ind)'!X$1="si",100*(('10 (ind)'!X9-MIN('10 (ind)'!X$6:X$37))/(MAX('10 (ind)'!X$6:X$37)-MIN('10 (ind)'!X$6:X$37))),ABS(-100+(100*(('10 (ind)'!X9-MIN('10 (ind)'!X$6:X$37))/(MAX('10 (ind)'!X$6:X$37)-MIN('10 (ind)'!X$6:X$37))))))*X$42</f>
        <v>4.9518197372046853</v>
      </c>
      <c r="Y11" s="87">
        <f>IF('10 (ind)'!Y$1="si",100*(('10 (ind)'!Y9-MIN('10 (ind)'!Y$6:Y$37))/(MAX('10 (ind)'!Y$6:Y$37)-MIN('10 (ind)'!Y$6:Y$37))),ABS(-100+(100*(('10 (ind)'!Y9-MIN('10 (ind)'!Y$6:Y$37))/(MAX('10 (ind)'!Y$6:Y$37)-MIN('10 (ind)'!Y$6:Y$37))))))*Y$42</f>
        <v>5.0062137914919704</v>
      </c>
      <c r="Z11" s="87">
        <f>IF('10 (ind)'!Z$1="si",100*(('10 (ind)'!Z9-MIN('10 (ind)'!Z$6:Z$37))/(MAX('10 (ind)'!Z$6:Z$37)-MIN('10 (ind)'!Z$6:Z$37))),ABS(-100+(100*(('10 (ind)'!Z9-MIN('10 (ind)'!Z$6:Z$37))/(MAX('10 (ind)'!Z$6:Z$37)-MIN('10 (ind)'!Z$6:Z$37))))))*Z$42</f>
        <v>1.9181353238627354</v>
      </c>
      <c r="AA11" s="87">
        <f>IF('10 (ind)'!AA$1="si",100*(('10 (ind)'!AA9-MIN('10 (ind)'!AA$6:AA$37))/(MAX('10 (ind)'!AA$6:AA$37)-MIN('10 (ind)'!AA$6:AA$37))),ABS(-100+(100*(('10 (ind)'!AA9-MIN('10 (ind)'!AA$6:AA$37))/(MAX('10 (ind)'!AA$6:AA$37)-MIN('10 (ind)'!AA$6:AA$37))))))*AA$42</f>
        <v>7.1673915767883498</v>
      </c>
      <c r="AB11" s="87">
        <f>IF('10 (ind)'!AB$1="si",100*(('10 (ind)'!AB9-MIN('10 (ind)'!AB$6:AB$37))/(MAX('10 (ind)'!AB$6:AB$37)-MIN('10 (ind)'!AB$6:AB$37))),ABS(-100+(100*(('10 (ind)'!AB9-MIN('10 (ind)'!AB$6:AB$37))/(MAX('10 (ind)'!AB$6:AB$37)-MIN('10 (ind)'!AB$6:AB$37))))))*AB$42</f>
        <v>5.6017452522893425</v>
      </c>
      <c r="AC11" s="87">
        <f>IF('10 (ind)'!AC$1="si",100*(('10 (ind)'!AC9-MIN('10 (ind)'!AC$6:AC$37))/(MAX('10 (ind)'!AC$6:AC$37)-MIN('10 (ind)'!AC$6:AC$37))),ABS(-100+(100*(('10 (ind)'!AC9-MIN('10 (ind)'!AC$6:AC$37))/(MAX('10 (ind)'!AC$6:AC$37)-MIN('10 (ind)'!AC$6:AC$37))))))*AC$42</f>
        <v>7.1508066334345761</v>
      </c>
      <c r="AD11" s="87">
        <f>IF('10 (ind)'!AD$1="si",100*(('10 (ind)'!AD9-MIN('10 (ind)'!AD$6:AD$37))/(MAX('10 (ind)'!AD$6:AD$37)-MIN('10 (ind)'!AD$6:AD$37))),ABS(-100+(100*(('10 (ind)'!AD9-MIN('10 (ind)'!AD$6:AD$37))/(MAX('10 (ind)'!AD$6:AD$37)-MIN('10 (ind)'!AD$6:AD$37))))))*AD$42</f>
        <v>3.1772965935587303</v>
      </c>
      <c r="AE11" s="87">
        <f>IF('10 (ind)'!AE$1="si",100*(('10 (ind)'!AE9-MIN('10 (ind)'!AE$6:AE$37))/(MAX('10 (ind)'!AE$6:AE$37)-MIN('10 (ind)'!AE$6:AE$37))),ABS(-100+(100*(('10 (ind)'!AE9-MIN('10 (ind)'!AE$6:AE$37))/(MAX('10 (ind)'!AE$6:AE$37)-MIN('10 (ind)'!AE$6:AE$37))))))*AE$42</f>
        <v>2.1322624499807534</v>
      </c>
      <c r="AF11" s="87">
        <f>IF('10 (ind)'!AF$1="si",100*(('10 (ind)'!AF9-MIN('10 (ind)'!AF$6:AF$37))/(MAX('10 (ind)'!AF$6:AF$37)-MIN('10 (ind)'!AF$6:AF$37))),ABS(-100+(100*(('10 (ind)'!AF9-MIN('10 (ind)'!AF$6:AF$37))/(MAX('10 (ind)'!AF$6:AF$37)-MIN('10 (ind)'!AF$6:AF$37))))))*AF$42</f>
        <v>4.8509938560190733</v>
      </c>
      <c r="AG11" s="87">
        <f>IF('10 (ind)'!AG$1="si",100*(('10 (ind)'!AG9-MIN('10 (ind)'!AG$6:AG$37))/(MAX('10 (ind)'!AG$6:AG$37)-MIN('10 (ind)'!AG$6:AG$37))),ABS(-100+(100*(('10 (ind)'!AG9-MIN('10 (ind)'!AG$6:AG$37))/(MAX('10 (ind)'!AG$6:AG$37)-MIN('10 (ind)'!AG$6:AG$37))))))*AG$42</f>
        <v>1.2815126355032591</v>
      </c>
      <c r="AH11" s="87">
        <f>IF('10 (ind)'!AH$1="si",100*(('10 (ind)'!AH9-MIN('10 (ind)'!AH$6:AH$37))/(MAX('10 (ind)'!AH$6:AH$37)-MIN('10 (ind)'!AH$6:AH$37))),ABS(-100+(100*(('10 (ind)'!AH9-MIN('10 (ind)'!AH$6:AH$37))/(MAX('10 (ind)'!AH$6:AH$37)-MIN('10 (ind)'!AH$6:AH$37))))))*AH$42</f>
        <v>2.4117958674085496</v>
      </c>
      <c r="AI11" s="87">
        <f>IF('10 (ind)'!AI$1="si",100*(('10 (ind)'!AI9-MIN('10 (ind)'!AI$6:AI$37))/(MAX('10 (ind)'!AI$6:AI$37)-MIN('10 (ind)'!AI$6:AI$37))),ABS(-100+(100*(('10 (ind)'!AI9-MIN('10 (ind)'!AI$6:AI$37))/(MAX('10 (ind)'!AI$6:AI$37)-MIN('10 (ind)'!AI$6:AI$37))))))*AI$42</f>
        <v>4.6579361342771054E-2</v>
      </c>
      <c r="AJ11" s="87">
        <f>IF('10 (ind)'!AJ$1="si",100*(('10 (ind)'!AJ9-MIN('10 (ind)'!AJ$6:AJ$37))/(MAX('10 (ind)'!AJ$6:AJ$37)-MIN('10 (ind)'!AJ$6:AJ$37))),ABS(-100+(100*(('10 (ind)'!AJ9-MIN('10 (ind)'!AJ$6:AJ$37))/(MAX('10 (ind)'!AJ$6:AJ$37)-MIN('10 (ind)'!AJ$6:AJ$37))))))*AJ$42</f>
        <v>6.6317875477137616</v>
      </c>
      <c r="AK11" s="87">
        <f>IF('10 (ind)'!AK$1="si",100*(('10 (ind)'!AK9-MIN('10 (ind)'!AK$6:AK$37))/(MAX('10 (ind)'!AK$6:AK$37)-MIN('10 (ind)'!AK$6:AK$37))),ABS(-100+(100*(('10 (ind)'!AK9-MIN('10 (ind)'!AK$6:AK$37))/(MAX('10 (ind)'!AK$6:AK$37)-MIN('10 (ind)'!AK$6:AK$37))))))*AK$42</f>
        <v>1.3781010979587833</v>
      </c>
      <c r="AL11" s="87">
        <f>IF('10 (ind)'!AL$1="si",100*(('10 (ind)'!AL9-MIN('10 (ind)'!AL$6:AL$37))/(MAX('10 (ind)'!AL$6:AL$37)-MIN('10 (ind)'!AL$6:AL$37))),ABS(-100+(100*(('10 (ind)'!AL9-MIN('10 (ind)'!AL$6:AL$37))/(MAX('10 (ind)'!AL$6:AL$37)-MIN('10 (ind)'!AL$6:AL$37))))))*AL$42</f>
        <v>10.082500411573321</v>
      </c>
      <c r="AM11" s="87">
        <f>IF('10 (ind)'!AM$1="si",100*(('10 (ind)'!AM9-MIN('10 (ind)'!AM$6:AM$37))/(MAX('10 (ind)'!AM$6:AM$37)-MIN('10 (ind)'!AM$6:AM$37))),ABS(-100+(100*(('10 (ind)'!AM9-MIN('10 (ind)'!AM$6:AM$37))/(MAX('10 (ind)'!AM$6:AM$37)-MIN('10 (ind)'!AM$6:AM$37))))))*AM$42</f>
        <v>5.5029658353535265</v>
      </c>
      <c r="AN11" s="87">
        <f>IF('10 (ind)'!AN$1="si",100*(('10 (ind)'!AN9-MIN('10 (ind)'!AN$6:AN$37))/(MAX('10 (ind)'!AN$6:AN$37)-MIN('10 (ind)'!AN$6:AN$37))),ABS(-100+(100*(('10 (ind)'!AN9-MIN('10 (ind)'!AN$6:AN$37))/(MAX('10 (ind)'!AN$6:AN$37)-MIN('10 (ind)'!AN$6:AN$37))))))*AN$42</f>
        <v>10.126939111356497</v>
      </c>
      <c r="AO11" s="87">
        <f>IF('10 (ind)'!AO$1="si",100*(('10 (ind)'!AO9-MIN('10 (ind)'!AO$6:AO$37))/(MAX('10 (ind)'!AO$6:AO$37)-MIN('10 (ind)'!AO$6:AO$37))),ABS(-100+(100*(('10 (ind)'!AO9-MIN('10 (ind)'!AO$6:AO$37))/(MAX('10 (ind)'!AO$6:AO$37)-MIN('10 (ind)'!AO$6:AO$37))))))*AO$42</f>
        <v>0</v>
      </c>
      <c r="AP11" s="87">
        <f>IF('10 (ind)'!AP$1="si",100*(('10 (ind)'!AP9-MIN('10 (ind)'!AP$6:AP$37))/(MAX('10 (ind)'!AP$6:AP$37)-MIN('10 (ind)'!AP$6:AP$37))),ABS(-100+(100*(('10 (ind)'!AP9-MIN('10 (ind)'!AP$6:AP$37))/(MAX('10 (ind)'!AP$6:AP$37)-MIN('10 (ind)'!AP$6:AP$37))))))*AP$42</f>
        <v>16.675004168751041</v>
      </c>
      <c r="AQ11" s="87">
        <f>IF('10 (ind)'!AQ$1="si",100*(('10 (ind)'!AQ9-MIN('10 (ind)'!AQ$6:AQ$37))/(MAX('10 (ind)'!AQ$6:AQ$37)-MIN('10 (ind)'!AQ$6:AQ$37))),ABS(-100+(100*(('10 (ind)'!AQ9-MIN('10 (ind)'!AQ$6:AQ$37))/(MAX('10 (ind)'!AQ$6:AQ$37)-MIN('10 (ind)'!AQ$6:AQ$37))))))*AQ$42</f>
        <v>16.675004168751041</v>
      </c>
      <c r="AR11" s="87">
        <f>IF('10 (ind)'!AR$1="si",100*(('10 (ind)'!AR9-MIN('10 (ind)'!AR$6:AR$37))/(MAX('10 (ind)'!AR$6:AR$37)-MIN('10 (ind)'!AR$6:AR$37))),ABS(-100+(100*(('10 (ind)'!AR9-MIN('10 (ind)'!AR$6:AR$37))/(MAX('10 (ind)'!AR$6:AR$37)-MIN('10 (ind)'!AR$6:AR$37))))))*AR$42</f>
        <v>4.9323727934758521</v>
      </c>
      <c r="AS11" s="87">
        <f>IF('10 (ind)'!AS$1="si",100*(('10 (ind)'!AS9-MIN('10 (ind)'!AS$6:AS$37))/(MAX('10 (ind)'!AS$6:AS$37)-MIN('10 (ind)'!AS$6:AS$37))),ABS(-100+(100*(('10 (ind)'!AS9-MIN('10 (ind)'!AS$6:AS$37))/(MAX('10 (ind)'!AS$6:AS$37)-MIN('10 (ind)'!AS$6:AS$37))))))*AS$42</f>
        <v>9.4849412455809876</v>
      </c>
      <c r="AT11" s="87">
        <f>IF('10 (ind)'!AT$1="si",100*(('10 (ind)'!AT9-MIN('10 (ind)'!AT$6:AT$37))/(MAX('10 (ind)'!AT$6:AT$37)-MIN('10 (ind)'!AT$6:AT$37))),ABS(-100+(100*(('10 (ind)'!AT9-MIN('10 (ind)'!AT$6:AT$37))/(MAX('10 (ind)'!AT$6:AT$37)-MIN('10 (ind)'!AT$6:AT$37))))))*AT$42</f>
        <v>0</v>
      </c>
      <c r="AU11" s="87">
        <f>IF('10 (ind)'!AU$1="si",100*(('10 (ind)'!AU9-MIN('10 (ind)'!AU$6:AU$37))/(MAX('10 (ind)'!AU$6:AU$37)-MIN('10 (ind)'!AU$6:AU$37))),ABS(-100+(100*(('10 (ind)'!AU9-MIN('10 (ind)'!AU$6:AU$37))/(MAX('10 (ind)'!AU$6:AU$37)-MIN('10 (ind)'!AU$6:AU$37))))))*AU$42</f>
        <v>13.015428870319488</v>
      </c>
      <c r="AV11" s="87">
        <f>IF('10 (ind)'!AV$1="si",100*(('10 (ind)'!AV9-MIN('10 (ind)'!AV$6:AV$37))/(MAX('10 (ind)'!AV$6:AV$37)-MIN('10 (ind)'!AV$6:AV$37))),ABS(-100+(100*(('10 (ind)'!AV9-MIN('10 (ind)'!AV$6:AV$37))/(MAX('10 (ind)'!AV$6:AV$37)-MIN('10 (ind)'!AV$6:AV$37))))))*AV$42</f>
        <v>24.913344887348355</v>
      </c>
      <c r="AW11" s="87">
        <f>IF('10 (ind)'!AW$1="si",100*(('10 (ind)'!AW9-MIN('10 (ind)'!AW$6:AW$37))/(MAX('10 (ind)'!AW$6:AW$37)-MIN('10 (ind)'!AW$6:AW$37))),ABS(-100+(100*(('10 (ind)'!AW9-MIN('10 (ind)'!AW$6:AW$37))/(MAX('10 (ind)'!AW$6:AW$37)-MIN('10 (ind)'!AW$6:AW$37))))))*AW$42</f>
        <v>4.1094766703009009</v>
      </c>
      <c r="AX11" s="87">
        <f>IF('10 (ind)'!AX$1="si",100*(('10 (ind)'!AX9-MIN('10 (ind)'!AX$6:AX$37))/(MAX('10 (ind)'!AX$6:AX$37)-MIN('10 (ind)'!AX$6:AX$37))),ABS(-100+(100*(('10 (ind)'!AX9-MIN('10 (ind)'!AX$6:AX$37))/(MAX('10 (ind)'!AX$6:AX$37)-MIN('10 (ind)'!AX$6:AX$37))))))*AX$42</f>
        <v>1.6873937564211343</v>
      </c>
      <c r="AY11" s="87">
        <f>IF('10 (ind)'!AY$1="si",100*(('10 (ind)'!AY9-MIN('10 (ind)'!AY$6:AY$37))/(MAX('10 (ind)'!AY$6:AY$37)-MIN('10 (ind)'!AY$6:AY$37))),ABS(-100+(100*(('10 (ind)'!AY9-MIN('10 (ind)'!AY$6:AY$37))/(MAX('10 (ind)'!AY$6:AY$37)-MIN('10 (ind)'!AY$6:AY$37))))))*AY$42</f>
        <v>8.874175211715384</v>
      </c>
      <c r="AZ11" s="87">
        <f>IF('10 (ind)'!AZ$1="si",100*(('10 (ind)'!AZ9-MIN('10 (ind)'!AZ$6:AZ$37))/(MAX('10 (ind)'!AZ$6:AZ$37)-MIN('10 (ind)'!AZ$6:AZ$37))),ABS(-100+(100*(('10 (ind)'!AZ9-MIN('10 (ind)'!AZ$6:AZ$37))/(MAX('10 (ind)'!AZ$6:AZ$37)-MIN('10 (ind)'!AZ$6:AZ$37))))))*AZ$42</f>
        <v>0</v>
      </c>
      <c r="BA11" s="87">
        <f>IF('10 (ind)'!BA$1="si",100*(('10 (ind)'!BA9-MIN('10 (ind)'!BA$6:BA$37))/(MAX('10 (ind)'!BA$6:BA$37)-MIN('10 (ind)'!BA$6:BA$37))),ABS(-100+(100*(('10 (ind)'!BA9-MIN('10 (ind)'!BA$6:BA$37))/(MAX('10 (ind)'!BA$6:BA$37)-MIN('10 (ind)'!BA$6:BA$37))))))*BA$42</f>
        <v>6.4509125846739774</v>
      </c>
      <c r="BB11" s="87">
        <f>IF('10 (ind)'!BB$1="si",100*(('10 (ind)'!BB9-MIN('10 (ind)'!BB$6:BB$37))/(MAX('10 (ind)'!BB$6:BB$37)-MIN('10 (ind)'!BB$6:BB$37))),ABS(-100+(100*(('10 (ind)'!BB9-MIN('10 (ind)'!BB$6:BB$37))/(MAX('10 (ind)'!BB$6:BB$37)-MIN('10 (ind)'!BB$6:BB$37))))))*BB$42</f>
        <v>21.440823327615778</v>
      </c>
      <c r="BC11" s="87">
        <f>IF('10 (ind)'!BC$1="si",100*(('10 (ind)'!BC9-MIN('10 (ind)'!BC$6:BC$37))/(MAX('10 (ind)'!BC$6:BC$37)-MIN('10 (ind)'!BC$6:BC$37))),ABS(-100+(100*(('10 (ind)'!BC9-MIN('10 (ind)'!BC$6:BC$37))/(MAX('10 (ind)'!BC$6:BC$37)-MIN('10 (ind)'!BC$6:BC$37))))))*BC$42</f>
        <v>1.535706524435593</v>
      </c>
      <c r="BD11" s="87">
        <f>IF('10 (ind)'!BD$1="si",100*(('10 (ind)'!BD9-MIN('10 (ind)'!BD$6:BD$37))/(MAX('10 (ind)'!BD$6:BD$37)-MIN('10 (ind)'!BD$6:BD$37))),ABS(-100+(100*(('10 (ind)'!BD9-MIN('10 (ind)'!BD$6:BD$37))/(MAX('10 (ind)'!BD$6:BD$37)-MIN('10 (ind)'!BD$6:BD$37))))))*BD$42</f>
        <v>5.4222464939881059</v>
      </c>
      <c r="BE11" s="87">
        <f>IF('10 (ind)'!BE$1="si",100*(('10 (ind)'!BE9-MIN('10 (ind)'!BE$6:BE$37))/(MAX('10 (ind)'!BE$6:BE$37)-MIN('10 (ind)'!BE$6:BE$37))),ABS(-100+(100*(('10 (ind)'!BE9-MIN('10 (ind)'!BE$6:BE$37))/(MAX('10 (ind)'!BE$6:BE$37)-MIN('10 (ind)'!BE$6:BE$37))))))*BE$42</f>
        <v>3.2223911643502703</v>
      </c>
      <c r="BF11" s="87">
        <f>IF('10 (ind)'!BF$1="si",100*(('10 (ind)'!BF9-MIN('10 (ind)'!BF$6:BF$37))/(MAX('10 (ind)'!BF$6:BF$37)-MIN('10 (ind)'!BF$6:BF$37))),ABS(-100+(100*(('10 (ind)'!BF9-MIN('10 (ind)'!BF$6:BF$37))/(MAX('10 (ind)'!BF$6:BF$37)-MIN('10 (ind)'!BF$6:BF$37))))))*BF$42</f>
        <v>3.6170910534673522</v>
      </c>
      <c r="BG11" s="87">
        <f>IF('10 (ind)'!BG$1="si",100*(('10 (ind)'!BG9-MIN('10 (ind)'!BG$6:BG$37))/(MAX('10 (ind)'!BG$6:BG$37)-MIN('10 (ind)'!BG$6:BG$37))),ABS(-100+(100*(('10 (ind)'!BG9-MIN('10 (ind)'!BG$6:BG$37))/(MAX('10 (ind)'!BG$6:BG$37)-MIN('10 (ind)'!BG$6:BG$37))))))*BG$42</f>
        <v>0</v>
      </c>
      <c r="BH11" s="87">
        <f>IF('10 (ind)'!BH$1="si",100*(('10 (ind)'!BH9-MIN('10 (ind)'!BH$6:BH$37))/(MAX('10 (ind)'!BH$6:BH$37)-MIN('10 (ind)'!BH$6:BH$37))),ABS(-100+(100*(('10 (ind)'!BH9-MIN('10 (ind)'!BH$6:BH$37))/(MAX('10 (ind)'!BH$6:BH$37)-MIN('10 (ind)'!BH$6:BH$37))))))*BH$42</f>
        <v>0</v>
      </c>
      <c r="BI11" s="87">
        <f>IF('10 (ind)'!BI$1="si",100*(('10 (ind)'!BI9-MIN('10 (ind)'!BI$6:BI$37))/(MAX('10 (ind)'!BI$6:BI$37)-MIN('10 (ind)'!BI$6:BI$37))),ABS(-100+(100*(('10 (ind)'!BI9-MIN('10 (ind)'!BI$6:BI$37))/(MAX('10 (ind)'!BI$6:BI$37)-MIN('10 (ind)'!BI$6:BI$37))))))*BI$42</f>
        <v>5.2479390669312149</v>
      </c>
      <c r="BJ11" s="87">
        <f>IF('10 (ind)'!BJ$1="si",100*(('10 (ind)'!BJ9-MIN('10 (ind)'!BJ$6:BJ$37))/(MAX('10 (ind)'!BJ$6:BJ$37)-MIN('10 (ind)'!BJ$6:BJ$37))),ABS(-100+(100*(('10 (ind)'!BJ9-MIN('10 (ind)'!BJ$6:BJ$37))/(MAX('10 (ind)'!BJ$6:BJ$37)-MIN('10 (ind)'!BJ$6:BJ$37))))))*BJ$42</f>
        <v>5.8787183334804478</v>
      </c>
      <c r="BK11" s="87">
        <f>IF('10 (ind)'!BK$1="si",100*(('10 (ind)'!BK9-MIN('10 (ind)'!BK$6:BK$37))/(MAX('10 (ind)'!BK$6:BK$37)-MIN('10 (ind)'!BK$6:BK$37))),ABS(-100+(100*(('10 (ind)'!BK9-MIN('10 (ind)'!BK$6:BK$37))/(MAX('10 (ind)'!BK$6:BK$37)-MIN('10 (ind)'!BK$6:BK$37))))))*BK$42</f>
        <v>3.788434934957877</v>
      </c>
      <c r="BL11" s="87">
        <f>IF('10 (ind)'!BL$1="si",100*(('10 (ind)'!BL9-MIN('10 (ind)'!BL$6:BL$37))/(MAX('10 (ind)'!BL$6:BL$37)-MIN('10 (ind)'!BL$6:BL$37))),ABS(-100+(100*(('10 (ind)'!BL9-MIN('10 (ind)'!BL$6:BL$37))/(MAX('10 (ind)'!BL$6:BL$37)-MIN('10 (ind)'!BL$6:BL$37))))))*BL$42</f>
        <v>1.0337815969380977</v>
      </c>
      <c r="BM11" s="87">
        <f>IF('10 (ind)'!BM$1="si",100*(('10 (ind)'!BM9-MIN('10 (ind)'!BM$6:BM$37))/(MAX('10 (ind)'!BM$6:BM$37)-MIN('10 (ind)'!BM$6:BM$37))),ABS(-100+(100*(('10 (ind)'!BM9-MIN('10 (ind)'!BM$6:BM$37))/(MAX('10 (ind)'!BM$6:BM$37)-MIN('10 (ind)'!BM$6:BM$37))))))*BM$42</f>
        <v>3.4498099170422636</v>
      </c>
      <c r="BN11" s="87">
        <f>IF('10 (ind)'!BN$1="si",100*(('10 (ind)'!BN9-MIN('10 (ind)'!BN$6:BN$37))/(MAX('10 (ind)'!BN$6:BN$37)-MIN('10 (ind)'!BN$6:BN$37))),ABS(-100+(100*(('10 (ind)'!BN9-MIN('10 (ind)'!BN$6:BN$37))/(MAX('10 (ind)'!BN$6:BN$37)-MIN('10 (ind)'!BN$6:BN$37))))))*BN$42</f>
        <v>4.9672440107849241</v>
      </c>
      <c r="BO11" s="87">
        <f>IF('10 (ind)'!BO$1="si",100*(('10 (ind)'!BO9-MIN('10 (ind)'!BO$6:BO$37))/(MAX('10 (ind)'!BO$6:BO$37)-MIN('10 (ind)'!BO$6:BO$37))),ABS(-100+(100*(('10 (ind)'!BO9-MIN('10 (ind)'!BO$6:BO$37))/(MAX('10 (ind)'!BO$6:BO$37)-MIN('10 (ind)'!BO$6:BO$37))))))*BO$42</f>
        <v>0.67057760704634362</v>
      </c>
      <c r="BP11" s="87">
        <f>IF('10 (ind)'!BP$1="si",100*(('10 (ind)'!BP9-MIN('10 (ind)'!BP$6:BP$37))/(MAX('10 (ind)'!BP$6:BP$37)-MIN('10 (ind)'!BP$6:BP$37))),ABS(-100+(100*(('10 (ind)'!BP9-MIN('10 (ind)'!BP$6:BP$37))/(MAX('10 (ind)'!BP$6:BP$37)-MIN('10 (ind)'!BP$6:BP$37))))))*BP$42</f>
        <v>0.6763803400522167</v>
      </c>
      <c r="BQ11" s="87">
        <f>IF('10 (ind)'!BQ$1="si",100*(('10 (ind)'!BQ9-MIN('10 (ind)'!BQ$6:BQ$37))/(MAX('10 (ind)'!BQ$6:BQ$37)-MIN('10 (ind)'!BQ$6:BQ$37))),ABS(-100+(100*(('10 (ind)'!BQ9-MIN('10 (ind)'!BQ$6:BQ$37))/(MAX('10 (ind)'!BQ$6:BQ$37)-MIN('10 (ind)'!BQ$6:BQ$37))))))*BQ$42</f>
        <v>0</v>
      </c>
      <c r="BR11" s="87">
        <f>IF('10 (ind)'!BR$1="si",100*(('10 (ind)'!BR9-MIN('10 (ind)'!BR$6:BR$37))/(MAX('10 (ind)'!BR$6:BR$37)-MIN('10 (ind)'!BR$6:BR$37))),ABS(-100+(100*(('10 (ind)'!BR9-MIN('10 (ind)'!BR$6:BR$37))/(MAX('10 (ind)'!BR$6:BR$37)-MIN('10 (ind)'!BR$6:BR$37))))))*BR$42</f>
        <v>0.28651712424423992</v>
      </c>
      <c r="BS11" s="87">
        <f>IF('10 (ind)'!BS$1="si",100*(('10 (ind)'!BS9-MIN('10 (ind)'!BS$6:BS$37))/(MAX('10 (ind)'!BS$6:BS$37)-MIN('10 (ind)'!BS$6:BS$37))),ABS(-100+(100*(('10 (ind)'!BS9-MIN('10 (ind)'!BS$6:BS$37))/(MAX('10 (ind)'!BS$6:BS$37)-MIN('10 (ind)'!BS$6:BS$37))))))*BS$42</f>
        <v>5.5708569589834687</v>
      </c>
      <c r="BT11" s="75">
        <f>IF('10 (ind)'!BT$1="si",100*(('10 (ind)'!BT9-MIN('10 (ind)'!BT$6:BT$37))/(MAX('10 (ind)'!BT$6:BT$37)-MIN('10 (ind)'!BT$6:BT$37))),ABS(-100+(100*(('10 (ind)'!BT9-MIN('10 (ind)'!BT$6:BT$37))/(MAX('10 (ind)'!BR$6:BR$37)-MIN('10 (ind)'!BT$6:BT$37))))))*BT$42</f>
        <v>5.2212811577469322</v>
      </c>
      <c r="BU11" s="87">
        <f>IF('10 (ind)'!BU$1="si",100*(('10 (ind)'!BU9-MIN('10 (ind)'!BU$6:BU$37))/(MAX('10 (ind)'!BU$6:BU$37)-MIN('10 (ind)'!BU$6:BU$37))),ABS(-100+(100*(('10 (ind)'!BU9-MIN('10 (ind)'!BU$6:BU$37))/(MAX('10 (ind)'!BU$6:BU$37)-MIN('10 (ind)'!BU$6:BU$37))))))*BU$42</f>
        <v>9.3058266841207899</v>
      </c>
      <c r="BV11" s="87">
        <f>IF('10 (ind)'!BV$1="si",100*(('10 (ind)'!BV9-MIN('10 (ind)'!BV$6:BV$37))/(MAX('10 (ind)'!BV$6:BV$37)-MIN('10 (ind)'!BV$6:BV$37))),ABS(-100+(100*(('10 (ind)'!BV9-MIN('10 (ind)'!BV$6:BV$37))/(MAX('10 (ind)'!BV$6:BV$37)-MIN('10 (ind)'!BV$6:BV$37))))))*BV$42</f>
        <v>1.2489986308771894</v>
      </c>
      <c r="BW11" s="87">
        <f>IF('10 (ind)'!BW$1="si",100*(('10 (ind)'!BW9-MIN('10 (ind)'!BW$6:BW$37))/(MAX('10 (ind)'!BW$6:BW$37)-MIN('10 (ind)'!BW$6:BW$37))),ABS(-100+(100*(('10 (ind)'!BW9-MIN('10 (ind)'!BW$6:BW$37))/(MAX('10 (ind)'!BW$6:BW$37)-MIN('10 (ind)'!BW$6:BW$37))))))*BW$42</f>
        <v>3.3646307385853951</v>
      </c>
      <c r="BX11" s="87">
        <f>IF('10 (ind)'!BX$1="si",100*(('10 (ind)'!BX9-MIN('10 (ind)'!BX$6:BX$37))/(MAX('10 (ind)'!BX$6:BX$37)-MIN('10 (ind)'!BX$6:BX$37))),ABS(-100+(100*(('10 (ind)'!BX9-MIN('10 (ind)'!BX$6:BX$37))/(MAX('10 (ind)'!BX$6:BX$37)-MIN('10 (ind)'!BX$6:BX$37))))))*BX$42</f>
        <v>2.9367559840663588</v>
      </c>
      <c r="BY11" s="87">
        <f>IF('10 (ind)'!BY$1="si",100*(('10 (ind)'!BY9-MIN('10 (ind)'!BY$6:BY$37))/(MAX('10 (ind)'!BY$6:BY$37)-MIN('10 (ind)'!BY$6:BY$37))),ABS(-100+(100*(('10 (ind)'!BY9-MIN('10 (ind)'!BY$6:BY$37))/(MAX('10 (ind)'!BY$6:BY$37)-MIN('10 (ind)'!BY$6:BY$37))))))*BY$42</f>
        <v>1.4482584810204471</v>
      </c>
      <c r="BZ11" s="87">
        <f>IF('10 (ind)'!BZ$1="si",100*(('10 (ind)'!BZ9-MIN('10 (ind)'!BZ$6:BZ$37))/(MAX('10 (ind)'!BZ$6:BZ$37)-MIN('10 (ind)'!BZ$6:BZ$37))),ABS(-100+(100*(('10 (ind)'!BZ9-MIN('10 (ind)'!BZ$6:BZ$37))/(MAX('10 (ind)'!BZ$6:BZ$37)-MIN('10 (ind)'!BZ$6:BZ$37))))))*BZ$42</f>
        <v>15.305724333181956</v>
      </c>
      <c r="CA11" s="87">
        <f>IF('10 (ind)'!CA$1="si",100*(('10 (ind)'!CA9-MIN('10 (ind)'!CA$6:CA$37))/(MAX('10 (ind)'!CA$6:CA$37)-MIN('10 (ind)'!CA$6:CA$37))),ABS(-100+(100*(('10 (ind)'!CA9-MIN('10 (ind)'!CA$6:CA$37))/(MAX('10 (ind)'!CA$6:CA$37)-MIN('10 (ind)'!CA$6:CA$37))))))*CA$42</f>
        <v>2.5414849339946586</v>
      </c>
      <c r="CB11" s="87">
        <f>IF('10 (ind)'!CB$1="si",100*(('10 (ind)'!CB9-MIN('10 (ind)'!CB$6:CB$37))/(MAX('10 (ind)'!CB$6:CB$37)-MIN('10 (ind)'!CB$6:CB$37))),ABS(-100+(100*(('10 (ind)'!CB9-MIN('10 (ind)'!CB$6:CB$37))/(MAX('10 (ind)'!CB$6:CB$37)-MIN('10 (ind)'!CB$6:CB$37))))))*CB$42</f>
        <v>3.3115244531551049</v>
      </c>
      <c r="CC11" s="87">
        <f>IF('10 (ind)'!CC$1="si",100*(('10 (ind)'!CC9-MIN('10 (ind)'!CC$6:CC$37))/(MAX('10 (ind)'!CC$6:CC$37)-MIN('10 (ind)'!CC$6:CC$37))),ABS(-100+(100*(('10 (ind)'!CC9-MIN('10 (ind)'!CC$6:CC$37))/(MAX('10 (ind)'!CC$6:CC$37)-MIN('10 (ind)'!CC$6:CC$37))))))*CC$42</f>
        <v>7.0291378927200183</v>
      </c>
      <c r="CD11" s="87">
        <f>IF('10 (ind)'!CD$1="si",100*(('10 (ind)'!CD9-MIN('10 (ind)'!CD$6:CD$37))/(MAX('10 (ind)'!CD$6:CD$37)-MIN('10 (ind)'!CD$6:CD$37))),ABS(-100+(100*(('10 (ind)'!CD9-MIN('10 (ind)'!CD$6:CD$37))/(MAX('10 (ind)'!CD$6:CD$37)-MIN('10 (ind)'!CD$6:CD$37))))))*CD$42</f>
        <v>4.850415210846265E-2</v>
      </c>
      <c r="CE11" s="87">
        <f>IF('10 (ind)'!CE$1="si",100*(('10 (ind)'!CE9-MIN('10 (ind)'!CE$6:CE$37))/(MAX('10 (ind)'!CE$6:CE$37)-MIN('10 (ind)'!CE$6:CE$37))),ABS(-100+(100*(('10 (ind)'!CE9-MIN('10 (ind)'!CE$6:CE$37))/(MAX('10 (ind)'!CE$6:CE$37)-MIN('10 (ind)'!CE$6:CE$37))))))*CE$42</f>
        <v>0</v>
      </c>
      <c r="CF11" s="87">
        <f>IF('10 (ind)'!CF$1="si",100*(('10 (ind)'!CF9-MIN('10 (ind)'!CF$6:CF$37))/(MAX('10 (ind)'!CF$6:CF$37)-MIN('10 (ind)'!CF$6:CF$37))),ABS(-100+(100*(('10 (ind)'!CF9-MIN('10 (ind)'!CF$6:CF$37))/(MAX('10 (ind)'!CF$6:CF$37)-MIN('10 (ind)'!CF$6:CF$37))))))*CF$42</f>
        <v>0.36727496749209665</v>
      </c>
      <c r="CG11" s="87">
        <f>IF('10 (ind)'!CG$1="si",100*(('10 (ind)'!CG9-MIN('10 (ind)'!CG$6:CG$37))/(MAX('10 (ind)'!CG$6:CG$37)-MIN('10 (ind)'!CG$6:CG$37))),ABS(-100+(100*(('10 (ind)'!CG9-MIN('10 (ind)'!CG$6:CG$37))/(MAX('10 (ind)'!CG$6:CG$37)-MIN('10 (ind)'!CG$6:CG$37))))))*CG$42</f>
        <v>2.476595864322614</v>
      </c>
      <c r="CH11" s="87">
        <f>IF('10 (ind)'!CH$1="si",100*(('10 (ind)'!CH9-MIN('10 (ind)'!CH$6:CH$37))/(MAX('10 (ind)'!CH$6:CH$37)-MIN('10 (ind)'!CH$6:CH$37))),ABS(-100+(100*(('10 (ind)'!CH9-MIN('10 (ind)'!CH$6:CH$37))/(MAX('10 (ind)'!CH$6:CH$37)-MIN('10 (ind)'!CH$6:CH$37))))))*CH$42</f>
        <v>2.7783875522683461</v>
      </c>
      <c r="CI11" s="87">
        <f>IF('10 (ind)'!CI$1="si",100*(('10 (ind)'!CI9-MIN('10 (ind)'!CI$6:CI$37))/(MAX('10 (ind)'!CI$6:CI$37)-MIN('10 (ind)'!CI$6:CI$37))),ABS(-100+(100*(('10 (ind)'!CI9-MIN('10 (ind)'!CI$6:CI$37))/(MAX('10 (ind)'!CI$6:CI$37)-MIN('10 (ind)'!CI$6:CI$37))))))*CI$42</f>
        <v>4.912590871370492</v>
      </c>
      <c r="CJ11" s="87">
        <f>IF('10 (ind)'!CJ$1="si",100*(('10 (ind)'!CJ9-MIN('10 (ind)'!CJ$6:CJ$37))/(MAX('10 (ind)'!CJ$6:CJ$37)-MIN('10 (ind)'!CJ$6:CJ$37))),ABS(-100+(100*(('10 (ind)'!CJ9-MIN('10 (ind)'!CJ$6:CJ$37))/(MAX('10 (ind)'!CJ$6:CJ$37)-MIN('10 (ind)'!CJ$6:CJ$37))))))*CJ$42</f>
        <v>0.53042063014363672</v>
      </c>
      <c r="CK11" s="87">
        <f>IF('10 (ind)'!CK$1="si",100*(('10 (ind)'!CK9-MIN('10 (ind)'!CK$6:CK$37))/(MAX('10 (ind)'!CK$6:CK$37)-MIN('10 (ind)'!CK$6:CK$37))),ABS(-100+(100*(('10 (ind)'!CK9-MIN('10 (ind)'!CK$6:CK$37))/(MAX('10 (ind)'!CK$6:CK$37)-MIN('10 (ind)'!CK$6:CK$37))))))*CK$42</f>
        <v>4.0557921113171478</v>
      </c>
      <c r="CL11" s="87">
        <f>IF('10 (ind)'!CL$1="si",100*(('10 (ind)'!CL9-MIN('10 (ind)'!CL$6:CL$37))/(MAX('10 (ind)'!CL$6:CL$37)-MIN('10 (ind)'!CL$6:CL$37))),ABS(-100+(100*(('10 (ind)'!CL9-MIN('10 (ind)'!CL$6:CL$37))/(MAX('10 (ind)'!CL$6:CL$37)-MIN('10 (ind)'!CL$6:CL$37))))))*CL$42</f>
        <v>11.055972271557629</v>
      </c>
      <c r="CM11" s="87">
        <f>IF('10 (ind)'!CM$1="si",100*(('10 (ind)'!CM9-MIN('10 (ind)'!CM$6:CM$37))/(MAX('10 (ind)'!CM$6:CM$37)-MIN('10 (ind)'!CM$6:CM$37))),ABS(-100+(100*(('10 (ind)'!CM9-MIN('10 (ind)'!CM$6:CM$37))/(MAX('10 (ind)'!CM$6:CM$37)-MIN('10 (ind)'!CM$6:CM$37))))))*CM$42</f>
        <v>3.5368238911175864</v>
      </c>
    </row>
    <row r="12" spans="1:91">
      <c r="A12" s="18" t="s">
        <v>220</v>
      </c>
      <c r="B12" s="87">
        <f>IF('10 (ind)'!B$1="si",100*(('10 (ind)'!B10-MIN('10 (ind)'!B$6:B$37))/(MAX('10 (ind)'!B$6:B$37)-MIN('10 (ind)'!B$6:B$37))),ABS(-100+(100*(('10 (ind)'!B10-MIN('10 (ind)'!B$6:B$37))/(MAX('10 (ind)'!B$6:B$37)-MIN('10 (ind)'!B$6:B$37))))))</f>
        <v>0</v>
      </c>
      <c r="C12" s="87">
        <f>IF('10 (ind)'!C$1="si",100*(('10 (ind)'!C10-MIN('10 (ind)'!C$6:C$37))/(MAX('10 (ind)'!C$6:C$37)-MIN('10 (ind)'!C$6:C$37))),ABS(-100+(100*(('10 (ind)'!C10-MIN('10 (ind)'!C$6:C$37))/(MAX('10 (ind)'!C$6:C$37)-MIN('10 (ind)'!C$6:C$37))))))</f>
        <v>1.8945320584461269</v>
      </c>
      <c r="D12" s="87">
        <f>IF('10 (ind)'!D$1="si",100*(('10 (ind)'!D10-MIN('10 (ind)'!D$6:D$37))/(MAX('10 (ind)'!D$6:D$37)-MIN('10 (ind)'!D$6:D$37))),ABS(-100+(100*(('10 (ind)'!D10-MIN('10 (ind)'!D$6:D$37))/(MAX('10 (ind)'!D$6:D$37)-MIN('10 (ind)'!D$6:D$37))))))*D$42</f>
        <v>14.154799269281019</v>
      </c>
      <c r="E12" s="87">
        <f>IF('10 (ind)'!E$1="si",100*(('10 (ind)'!E10-MIN('10 (ind)'!E$6:E$37))/(MAX('10 (ind)'!E$6:E$37)-MIN('10 (ind)'!E$6:E$37))),ABS(-100+(100*(('10 (ind)'!E10-MIN('10 (ind)'!E$6:E$37))/(MAX('10 (ind)'!E$6:E$37)-MIN('10 (ind)'!E$6:E$37))))))*E$42</f>
        <v>9.7406898715405053</v>
      </c>
      <c r="F12" s="87">
        <f>IF('10 (ind)'!F$1="si",100*(('10 (ind)'!F10-MIN('10 (ind)'!F$6:F$37))/(MAX('10 (ind)'!F$6:F$37)-MIN('10 (ind)'!F$6:F$37))),ABS(-100+(100*(('10 (ind)'!F10-MIN('10 (ind)'!F$6:F$37))/(MAX('10 (ind)'!F$6:F$37)-MIN('10 (ind)'!F$6:F$37))))))*F$42</f>
        <v>4.3203371970495272</v>
      </c>
      <c r="G12" s="87">
        <f>IF('10 (ind)'!G$1="si",100*(('10 (ind)'!G10-MIN('10 (ind)'!G$6:G$37))/(MAX('10 (ind)'!G$6:G$37)-MIN('10 (ind)'!G$6:G$37))),ABS(-100+(100*(('10 (ind)'!G10-MIN('10 (ind)'!G$6:G$37))/(MAX('10 (ind)'!G$6:G$37)-MIN('10 (ind)'!G$6:G$37))))))*G$42</f>
        <v>0.71707953063885166</v>
      </c>
      <c r="H12" s="87">
        <f>IF('10 (ind)'!H$1="si",100*(('10 (ind)'!H10-MIN('10 (ind)'!H$6:H$37))/(MAX('10 (ind)'!H$6:H$37)-MIN('10 (ind)'!H$6:H$37))),ABS(-100+(100*(('10 (ind)'!H10-MIN('10 (ind)'!H$6:H$37))/(MAX('10 (ind)'!H$6:H$37)-MIN('10 (ind)'!H$6:H$37))))))*H$42</f>
        <v>4.9999999999999982</v>
      </c>
      <c r="I12" s="87">
        <f>IF('10 (ind)'!I$1="si",100*(('10 (ind)'!I10-MIN('10 (ind)'!I$6:I$37))/(MAX('10 (ind)'!I$6:I$37)-MIN('10 (ind)'!I$6:I$37))),ABS(-100+(100*(('10 (ind)'!I10-MIN('10 (ind)'!I$6:I$37))/(MAX('10 (ind)'!I$6:I$37)-MIN('10 (ind)'!I$6:I$37))))))*I$42</f>
        <v>0.48076923076923062</v>
      </c>
      <c r="J12" s="87">
        <f>IF('10 (ind)'!J$1="si",100*(('10 (ind)'!J10-MIN('10 (ind)'!J$6:J$37))/(MAX('10 (ind)'!J$6:J$37)-MIN('10 (ind)'!J$6:J$37))),ABS(-100+(100*(('10 (ind)'!J10-MIN('10 (ind)'!J$6:J$37))/(MAX('10 (ind)'!J$6:J$37)-MIN('10 (ind)'!J$6:J$37))))))*J$42</f>
        <v>2.3825731790333551</v>
      </c>
      <c r="K12" s="87">
        <f>IF('10 (ind)'!K$1="si",100*(('10 (ind)'!K10-MIN('10 (ind)'!K$6:K$37))/(MAX('10 (ind)'!K$6:K$37)-MIN('10 (ind)'!K$6:K$37))),ABS(-100+(100*(('10 (ind)'!K10-MIN('10 (ind)'!K$6:K$37))/(MAX('10 (ind)'!K$6:K$37)-MIN('10 (ind)'!K$6:K$37))))))*K$42</f>
        <v>4.2559575639651053</v>
      </c>
      <c r="L12" s="87">
        <f>IF('10 (ind)'!L$1="si",100*(('10 (ind)'!L10-MIN('10 (ind)'!L$6:L$37))/(MAX('10 (ind)'!L$6:L$37)-MIN('10 (ind)'!L$6:L$37))),ABS(-100+(100*(('10 (ind)'!L10-MIN('10 (ind)'!L$6:L$37))/(MAX('10 (ind)'!L$6:L$37)-MIN('10 (ind)'!L$6:L$37))))))*L$42</f>
        <v>7.583761326879439</v>
      </c>
      <c r="M12" s="87">
        <f>IF('10 (ind)'!M$1="si",100*(('10 (ind)'!M10-MIN('10 (ind)'!M$6:M$37))/(MAX('10 (ind)'!M$6:M$37)-MIN('10 (ind)'!M$6:M$37))),ABS(-100+(100*(('10 (ind)'!M10-MIN('10 (ind)'!M$6:M$37))/(MAX('10 (ind)'!M$6:M$37)-MIN('10 (ind)'!M$6:M$37))))))*M$42</f>
        <v>0.5826249754731827</v>
      </c>
      <c r="N12" s="87">
        <f>IF('10 (ind)'!N$1="si",100*(('10 (ind)'!N10-MIN('10 (ind)'!N$6:N$37))/(MAX('10 (ind)'!N$6:N$37)-MIN('10 (ind)'!N$6:N$37))),ABS(-100+(100*(('10 (ind)'!N10-MIN('10 (ind)'!N$6:N$37))/(MAX('10 (ind)'!N$6:N$37)-MIN('10 (ind)'!N$6:N$37))))))*N$42</f>
        <v>13.049719431032234</v>
      </c>
      <c r="O12" s="87">
        <f>IF('10 (ind)'!O$1="si",100*(('10 (ind)'!O10-MIN('10 (ind)'!O$6:O$37))/(MAX('10 (ind)'!O$6:O$37)-MIN('10 (ind)'!O$6:O$37))),ABS(-100+(100*(('10 (ind)'!O10-MIN('10 (ind)'!O$6:O$37))/(MAX('10 (ind)'!O$6:O$37)-MIN('10 (ind)'!O$6:O$37))))))*O$42</f>
        <v>4.1365415633908773</v>
      </c>
      <c r="P12" s="87">
        <f>IF('10 (ind)'!P$1="si",100*(('10 (ind)'!P10-MIN('10 (ind)'!P$6:P$37))/(MAX('10 (ind)'!P$6:P$37)-MIN('10 (ind)'!P$6:P$37))),ABS(-100+(100*(('10 (ind)'!P10-MIN('10 (ind)'!P$6:P$37))/(MAX('10 (ind)'!P$6:P$37)-MIN('10 (ind)'!P$6:P$37))))))*P$42</f>
        <v>2.752559497846327</v>
      </c>
      <c r="Q12" s="87">
        <f>IF('10 (ind)'!Q$1="si",100*(('10 (ind)'!Q10-MIN('10 (ind)'!Q$6:Q$37))/(MAX('10 (ind)'!Q$6:Q$37)-MIN('10 (ind)'!Q$6:Q$37))),ABS(-100+(100*(('10 (ind)'!Q10-MIN('10 (ind)'!Q$6:Q$37))/(MAX('10 (ind)'!Q$6:Q$37)-MIN('10 (ind)'!Q$6:Q$37))))))*Q$42</f>
        <v>0.99813411354288806</v>
      </c>
      <c r="R12" s="87">
        <f>IF('10 (ind)'!R$1="si",100*(('10 (ind)'!R10-MIN('10 (ind)'!R$6:R$37))/(MAX('10 (ind)'!R$6:R$37)-MIN('10 (ind)'!R$6:R$37))),ABS(-100+(100*(('10 (ind)'!R10-MIN('10 (ind)'!R$6:R$37))/(MAX('10 (ind)'!R$6:R$37)-MIN('10 (ind)'!R$6:R$37))))))*R$42</f>
        <v>0.32030921929704809</v>
      </c>
      <c r="S12" s="75">
        <f>ABS(ABS(('10 (ind)'!S10-((MAX('10 (ind)'!S$6:S$37)+MIN('10 (ind)'!S$6:S$37))/2))/(((MAX('10 (ind)'!S$6:S$37)+MIN('10 (ind)'!S$6:S$37))/2)-MAX('10 (ind)'!S$6:S$37))*100)-100)*S$42</f>
        <v>0.17267112200796297</v>
      </c>
      <c r="T12" s="87">
        <f>IF('10 (ind)'!T$1="si",100*(('10 (ind)'!T10-MIN('10 (ind)'!T$6:T$37))/(MAX('10 (ind)'!T$6:T$37)-MIN('10 (ind)'!T$6:T$37))),ABS(-100+(100*(('10 (ind)'!T10-MIN('10 (ind)'!T$6:T$37))/(MAX('10 (ind)'!T$6:T$37)-MIN('10 (ind)'!T$6:T$37))))))*T$42</f>
        <v>1.0638294650274209</v>
      </c>
      <c r="U12" s="87">
        <f>IF('10 (ind)'!U$1="si",100*(('10 (ind)'!U10-MIN('10 (ind)'!U$6:U$37))/(MAX('10 (ind)'!U$6:U$37)-MIN('10 (ind)'!U$6:U$37))),ABS(-100+(100*(('10 (ind)'!U10-MIN('10 (ind)'!U$6:U$37))/(MAX('10 (ind)'!U$6:U$37)-MIN('10 (ind)'!U$6:U$37))))))*U$42</f>
        <v>0</v>
      </c>
      <c r="V12" s="87">
        <f>IF('10 (ind)'!V$1="si",100*(('10 (ind)'!V10-MIN('10 (ind)'!V$6:V$37))/(MAX('10 (ind)'!V$6:V$37)-MIN('10 (ind)'!V$6:V$37))),ABS(-100+(100*(('10 (ind)'!V10-MIN('10 (ind)'!V$6:V$37))/(MAX('10 (ind)'!V$6:V$37)-MIN('10 (ind)'!V$6:V$37))))))*V$42</f>
        <v>3.846404802296751</v>
      </c>
      <c r="W12" s="87">
        <f>IF('10 (ind)'!W$1="si",100*(('10 (ind)'!W10-MIN('10 (ind)'!W$6:W$37))/(MAX('10 (ind)'!W$6:W$37)-MIN('10 (ind)'!W$6:W$37))),ABS(-100+(100*(('10 (ind)'!W10-MIN('10 (ind)'!W$6:W$37))/(MAX('10 (ind)'!W$6:W$37)-MIN('10 (ind)'!W$6:W$37))))))*W$42</f>
        <v>3.7346002542674279</v>
      </c>
      <c r="X12" s="87">
        <f>IF('10 (ind)'!X$1="si",100*(('10 (ind)'!X10-MIN('10 (ind)'!X$6:X$37))/(MAX('10 (ind)'!X$6:X$37)-MIN('10 (ind)'!X$6:X$37))),ABS(-100+(100*(('10 (ind)'!X10-MIN('10 (ind)'!X$6:X$37))/(MAX('10 (ind)'!X$6:X$37)-MIN('10 (ind)'!X$6:X$37))))))*X$42</f>
        <v>3.3279634094169683</v>
      </c>
      <c r="Y12" s="87">
        <f>IF('10 (ind)'!Y$1="si",100*(('10 (ind)'!Y10-MIN('10 (ind)'!Y$6:Y$37))/(MAX('10 (ind)'!Y$6:Y$37)-MIN('10 (ind)'!Y$6:Y$37))),ABS(-100+(100*(('10 (ind)'!Y10-MIN('10 (ind)'!Y$6:Y$37))/(MAX('10 (ind)'!Y$6:Y$37)-MIN('10 (ind)'!Y$6:Y$37))))))*Y$42</f>
        <v>0.42058429320988083</v>
      </c>
      <c r="Z12" s="87">
        <f>IF('10 (ind)'!Z$1="si",100*(('10 (ind)'!Z10-MIN('10 (ind)'!Z$6:Z$37))/(MAX('10 (ind)'!Z$6:Z$37)-MIN('10 (ind)'!Z$6:Z$37))),ABS(-100+(100*(('10 (ind)'!Z10-MIN('10 (ind)'!Z$6:Z$37))/(MAX('10 (ind)'!Z$6:Z$37)-MIN('10 (ind)'!Z$6:Z$37))))))*Z$42</f>
        <v>1.0681670472751283</v>
      </c>
      <c r="AA12" s="87">
        <f>IF('10 (ind)'!AA$1="si",100*(('10 (ind)'!AA10-MIN('10 (ind)'!AA$6:AA$37))/(MAX('10 (ind)'!AA$6:AA$37)-MIN('10 (ind)'!AA$6:AA$37))),ABS(-100+(100*(('10 (ind)'!AA10-MIN('10 (ind)'!AA$6:AA$37))/(MAX('10 (ind)'!AA$6:AA$37)-MIN('10 (ind)'!AA$6:AA$37))))))*AA$42</f>
        <v>0.80957665797791334</v>
      </c>
      <c r="AB12" s="87">
        <f>IF('10 (ind)'!AB$1="si",100*(('10 (ind)'!AB10-MIN('10 (ind)'!AB$6:AB$37))/(MAX('10 (ind)'!AB$6:AB$37)-MIN('10 (ind)'!AB$6:AB$37))),ABS(-100+(100*(('10 (ind)'!AB10-MIN('10 (ind)'!AB$6:AB$37))/(MAX('10 (ind)'!AB$6:AB$37)-MIN('10 (ind)'!AB$6:AB$37))))))*AB$42</f>
        <v>0.26823838146137324</v>
      </c>
      <c r="AC12" s="87">
        <f>IF('10 (ind)'!AC$1="si",100*(('10 (ind)'!AC10-MIN('10 (ind)'!AC$6:AC$37))/(MAX('10 (ind)'!AC$6:AC$37)-MIN('10 (ind)'!AC$6:AC$37))),ABS(-100+(100*(('10 (ind)'!AC10-MIN('10 (ind)'!AC$6:AC$37))/(MAX('10 (ind)'!AC$6:AC$37)-MIN('10 (ind)'!AC$6:AC$37))))))*AC$42</f>
        <v>5.3977794869040849</v>
      </c>
      <c r="AD12" s="87">
        <f>IF('10 (ind)'!AD$1="si",100*(('10 (ind)'!AD10-MIN('10 (ind)'!AD$6:AD$37))/(MAX('10 (ind)'!AD$6:AD$37)-MIN('10 (ind)'!AD$6:AD$37))),ABS(-100+(100*(('10 (ind)'!AD10-MIN('10 (ind)'!AD$6:AD$37))/(MAX('10 (ind)'!AD$6:AD$37)-MIN('10 (ind)'!AD$6:AD$37))))))*AD$42</f>
        <v>0</v>
      </c>
      <c r="AE12" s="87">
        <f>IF('10 (ind)'!AE$1="si",100*(('10 (ind)'!AE10-MIN('10 (ind)'!AE$6:AE$37))/(MAX('10 (ind)'!AE$6:AE$37)-MIN('10 (ind)'!AE$6:AE$37))),ABS(-100+(100*(('10 (ind)'!AE10-MIN('10 (ind)'!AE$6:AE$37))/(MAX('10 (ind)'!AE$6:AE$37)-MIN('10 (ind)'!AE$6:AE$37))))))*AE$42</f>
        <v>1.8492872883466718</v>
      </c>
      <c r="AF12" s="87">
        <f>IF('10 (ind)'!AF$1="si",100*(('10 (ind)'!AF10-MIN('10 (ind)'!AF$6:AF$37))/(MAX('10 (ind)'!AF$6:AF$37)-MIN('10 (ind)'!AF$6:AF$37))),ABS(-100+(100*(('10 (ind)'!AF10-MIN('10 (ind)'!AF$6:AF$37))/(MAX('10 (ind)'!AF$6:AF$37)-MIN('10 (ind)'!AF$6:AF$37))))))*AF$42</f>
        <v>0.96587172899364215</v>
      </c>
      <c r="AG12" s="87">
        <f>IF('10 (ind)'!AG$1="si",100*(('10 (ind)'!AG10-MIN('10 (ind)'!AG$6:AG$37))/(MAX('10 (ind)'!AG$6:AG$37)-MIN('10 (ind)'!AG$6:AG$37))),ABS(-100+(100*(('10 (ind)'!AG10-MIN('10 (ind)'!AG$6:AG$37))/(MAX('10 (ind)'!AG$6:AG$37)-MIN('10 (ind)'!AG$6:AG$37))))))*AG$42</f>
        <v>1.8592885827903436</v>
      </c>
      <c r="AH12" s="87">
        <f>IF('10 (ind)'!AH$1="si",100*(('10 (ind)'!AH10-MIN('10 (ind)'!AH$6:AH$37))/(MAX('10 (ind)'!AH$6:AH$37)-MIN('10 (ind)'!AH$6:AH$37))),ABS(-100+(100*(('10 (ind)'!AH10-MIN('10 (ind)'!AH$6:AH$37))/(MAX('10 (ind)'!AH$6:AH$37)-MIN('10 (ind)'!AH$6:AH$37))))))*AH$42</f>
        <v>2.2142550260370584</v>
      </c>
      <c r="AI12" s="87">
        <f>IF('10 (ind)'!AI$1="si",100*(('10 (ind)'!AI10-MIN('10 (ind)'!AI$6:AI$37))/(MAX('10 (ind)'!AI$6:AI$37)-MIN('10 (ind)'!AI$6:AI$37))),ABS(-100+(100*(('10 (ind)'!AI10-MIN('10 (ind)'!AI$6:AI$37))/(MAX('10 (ind)'!AI$6:AI$37)-MIN('10 (ind)'!AI$6:AI$37))))))*AI$42</f>
        <v>1.0583975644093635E-2</v>
      </c>
      <c r="AJ12" s="87">
        <f>IF('10 (ind)'!AJ$1="si",100*(('10 (ind)'!AJ10-MIN('10 (ind)'!AJ$6:AJ$37))/(MAX('10 (ind)'!AJ$6:AJ$37)-MIN('10 (ind)'!AJ$6:AJ$37))),ABS(-100+(100*(('10 (ind)'!AJ10-MIN('10 (ind)'!AJ$6:AJ$37))/(MAX('10 (ind)'!AJ$6:AJ$37)-MIN('10 (ind)'!AJ$6:AJ$37))))))*AJ$42</f>
        <v>4.8944091561355458</v>
      </c>
      <c r="AK12" s="87">
        <f>IF('10 (ind)'!AK$1="si",100*(('10 (ind)'!AK10-MIN('10 (ind)'!AK$6:AK$37))/(MAX('10 (ind)'!AK$6:AK$37)-MIN('10 (ind)'!AK$6:AK$37))),ABS(-100+(100*(('10 (ind)'!AK10-MIN('10 (ind)'!AK$6:AK$37))/(MAX('10 (ind)'!AK$6:AK$37)-MIN('10 (ind)'!AK$6:AK$37))))))*AK$42</f>
        <v>1.4052711723160432E-2</v>
      </c>
      <c r="AL12" s="87">
        <f>IF('10 (ind)'!AL$1="si",100*(('10 (ind)'!AL10-MIN('10 (ind)'!AL$6:AL$37))/(MAX('10 (ind)'!AL$6:AL$37)-MIN('10 (ind)'!AL$6:AL$37))),ABS(-100+(100*(('10 (ind)'!AL10-MIN('10 (ind)'!AL$6:AL$37))/(MAX('10 (ind)'!AL$6:AL$37)-MIN('10 (ind)'!AL$6:AL$37))))))*AL$42</f>
        <v>9.0513076752304542</v>
      </c>
      <c r="AM12" s="87">
        <f>IF('10 (ind)'!AM$1="si",100*(('10 (ind)'!AM10-MIN('10 (ind)'!AM$6:AM$37))/(MAX('10 (ind)'!AM$6:AM$37)-MIN('10 (ind)'!AM$6:AM$37))),ABS(-100+(100*(('10 (ind)'!AM10-MIN('10 (ind)'!AM$6:AM$37))/(MAX('10 (ind)'!AM$6:AM$37)-MIN('10 (ind)'!AM$6:AM$37))))))*AM$42</f>
        <v>2.041195739931299</v>
      </c>
      <c r="AN12" s="87">
        <f>IF('10 (ind)'!AN$1="si",100*(('10 (ind)'!AN10-MIN('10 (ind)'!AN$6:AN$37))/(MAX('10 (ind)'!AN$6:AN$37)-MIN('10 (ind)'!AN$6:AN$37))),ABS(-100+(100*(('10 (ind)'!AN10-MIN('10 (ind)'!AN$6:AN$37))/(MAX('10 (ind)'!AN$6:AN$37)-MIN('10 (ind)'!AN$6:AN$37))))))*AN$42</f>
        <v>2.2330194799549852</v>
      </c>
      <c r="AO12" s="87">
        <f>IF('10 (ind)'!AO$1="si",100*(('10 (ind)'!AO10-MIN('10 (ind)'!AO$6:AO$37))/(MAX('10 (ind)'!AO$6:AO$37)-MIN('10 (ind)'!AO$6:AO$37))),ABS(-100+(100*(('10 (ind)'!AO10-MIN('10 (ind)'!AO$6:AO$37))/(MAX('10 (ind)'!AO$6:AO$37)-MIN('10 (ind)'!AO$6:AO$37))))))*AO$42</f>
        <v>9.4870789579834351</v>
      </c>
      <c r="AP12" s="87">
        <f>IF('10 (ind)'!AP$1="si",100*(('10 (ind)'!AP10-MIN('10 (ind)'!AP$6:AP$37))/(MAX('10 (ind)'!AP$6:AP$37)-MIN('10 (ind)'!AP$6:AP$37))),ABS(-100+(100*(('10 (ind)'!AP10-MIN('10 (ind)'!AP$6:AP$37))/(MAX('10 (ind)'!AP$6:AP$37)-MIN('10 (ind)'!AP$6:AP$37))))))*AP$42</f>
        <v>12.639089229973028</v>
      </c>
      <c r="AQ12" s="87">
        <f>IF('10 (ind)'!AQ$1="si",100*(('10 (ind)'!AQ10-MIN('10 (ind)'!AQ$6:AQ$37))/(MAX('10 (ind)'!AQ$6:AQ$37)-MIN('10 (ind)'!AQ$6:AQ$37))),ABS(-100+(100*(('10 (ind)'!AQ10-MIN('10 (ind)'!AQ$6:AQ$37))/(MAX('10 (ind)'!AQ$6:AQ$37)-MIN('10 (ind)'!AQ$6:AQ$37))))))*AQ$42</f>
        <v>0</v>
      </c>
      <c r="AR12" s="87">
        <f>IF('10 (ind)'!AR$1="si",100*(('10 (ind)'!AR10-MIN('10 (ind)'!AR$6:AR$37))/(MAX('10 (ind)'!AR$6:AR$37)-MIN('10 (ind)'!AR$6:AR$37))),ABS(-100+(100*(('10 (ind)'!AR10-MIN('10 (ind)'!AR$6:AR$37))/(MAX('10 (ind)'!AR$6:AR$37)-MIN('10 (ind)'!AR$6:AR$37))))))*AR$42</f>
        <v>0.63897449912716708</v>
      </c>
      <c r="AS12" s="87">
        <f>IF('10 (ind)'!AS$1="si",100*(('10 (ind)'!AS10-MIN('10 (ind)'!AS$6:AS$37))/(MAX('10 (ind)'!AS$6:AS$37)-MIN('10 (ind)'!AS$6:AS$37))),ABS(-100+(100*(('10 (ind)'!AS10-MIN('10 (ind)'!AS$6:AS$37))/(MAX('10 (ind)'!AS$6:AS$37)-MIN('10 (ind)'!AS$6:AS$37))))))*AS$42</f>
        <v>1.9231350227656259</v>
      </c>
      <c r="AT12" s="87">
        <f>IF('10 (ind)'!AT$1="si",100*(('10 (ind)'!AT10-MIN('10 (ind)'!AT$6:AT$37))/(MAX('10 (ind)'!AT$6:AT$37)-MIN('10 (ind)'!AT$6:AT$37))),ABS(-100+(100*(('10 (ind)'!AT10-MIN('10 (ind)'!AT$6:AT$37))/(MAX('10 (ind)'!AT$6:AT$37)-MIN('10 (ind)'!AT$6:AT$37))))))*AT$42</f>
        <v>0</v>
      </c>
      <c r="AU12" s="87">
        <f>IF('10 (ind)'!AU$1="si",100*(('10 (ind)'!AU10-MIN('10 (ind)'!AU$6:AU$37))/(MAX('10 (ind)'!AU$6:AU$37)-MIN('10 (ind)'!AU$6:AU$37))),ABS(-100+(100*(('10 (ind)'!AU10-MIN('10 (ind)'!AU$6:AU$37))/(MAX('10 (ind)'!AU$6:AU$37)-MIN('10 (ind)'!AU$6:AU$37))))))*AU$42</f>
        <v>17.095709163454647</v>
      </c>
      <c r="AV12" s="87">
        <f>IF('10 (ind)'!AV$1="si",100*(('10 (ind)'!AV10-MIN('10 (ind)'!AV$6:AV$37))/(MAX('10 (ind)'!AV$6:AV$37)-MIN('10 (ind)'!AV$6:AV$37))),ABS(-100+(100*(('10 (ind)'!AV10-MIN('10 (ind)'!AV$6:AV$37))/(MAX('10 (ind)'!AV$6:AV$37)-MIN('10 (ind)'!AV$6:AV$37))))))*AV$42</f>
        <v>22.183708838821492</v>
      </c>
      <c r="AW12" s="87">
        <f>IF('10 (ind)'!AW$1="si",100*(('10 (ind)'!AW10-MIN('10 (ind)'!AW$6:AW$37))/(MAX('10 (ind)'!AW$6:AW$37)-MIN('10 (ind)'!AW$6:AW$37))),ABS(-100+(100*(('10 (ind)'!AW10-MIN('10 (ind)'!AW$6:AW$37))/(MAX('10 (ind)'!AW$6:AW$37)-MIN('10 (ind)'!AW$6:AW$37))))))*AW$42</f>
        <v>6.4556843355254472</v>
      </c>
      <c r="AX12" s="87">
        <f>IF('10 (ind)'!AX$1="si",100*(('10 (ind)'!AX10-MIN('10 (ind)'!AX$6:AX$37))/(MAX('10 (ind)'!AX$6:AX$37)-MIN('10 (ind)'!AX$6:AX$37))),ABS(-100+(100*(('10 (ind)'!AX10-MIN('10 (ind)'!AX$6:AX$37))/(MAX('10 (ind)'!AX$6:AX$37)-MIN('10 (ind)'!AX$6:AX$37))))))*AX$42</f>
        <v>1.7401614467317386</v>
      </c>
      <c r="AY12" s="87">
        <f>IF('10 (ind)'!AY$1="si",100*(('10 (ind)'!AY10-MIN('10 (ind)'!AY$6:AY$37))/(MAX('10 (ind)'!AY$6:AY$37)-MIN('10 (ind)'!AY$6:AY$37))),ABS(-100+(100*(('10 (ind)'!AY10-MIN('10 (ind)'!AY$6:AY$37))/(MAX('10 (ind)'!AY$6:AY$37)-MIN('10 (ind)'!AY$6:AY$37))))))*AY$42</f>
        <v>0</v>
      </c>
      <c r="AZ12" s="87">
        <f>IF('10 (ind)'!AZ$1="si",100*(('10 (ind)'!AZ10-MIN('10 (ind)'!AZ$6:AZ$37))/(MAX('10 (ind)'!AZ$6:AZ$37)-MIN('10 (ind)'!AZ$6:AZ$37))),ABS(-100+(100*(('10 (ind)'!AZ10-MIN('10 (ind)'!AZ$6:AZ$37))/(MAX('10 (ind)'!AZ$6:AZ$37)-MIN('10 (ind)'!AZ$6:AZ$37))))))*AZ$42</f>
        <v>1.8601181415039199</v>
      </c>
      <c r="BA12" s="87">
        <f>IF('10 (ind)'!BA$1="si",100*(('10 (ind)'!BA10-MIN('10 (ind)'!BA$6:BA$37))/(MAX('10 (ind)'!BA$6:BA$37)-MIN('10 (ind)'!BA$6:BA$37))),ABS(-100+(100*(('10 (ind)'!BA10-MIN('10 (ind)'!BA$6:BA$37))/(MAX('10 (ind)'!BA$6:BA$37)-MIN('10 (ind)'!BA$6:BA$37))))))*BA$42</f>
        <v>4.5825919163765736</v>
      </c>
      <c r="BB12" s="87">
        <f>IF('10 (ind)'!BB$1="si",100*(('10 (ind)'!BB10-MIN('10 (ind)'!BB$6:BB$37))/(MAX('10 (ind)'!BB$6:BB$37)-MIN('10 (ind)'!BB$6:BB$37))),ABS(-100+(100*(('10 (ind)'!BB10-MIN('10 (ind)'!BB$6:BB$37))/(MAX('10 (ind)'!BB$6:BB$37)-MIN('10 (ind)'!BB$6:BB$37))))))*BB$42</f>
        <v>9.9897821022401648E-2</v>
      </c>
      <c r="BC12" s="87">
        <f>IF('10 (ind)'!BC$1="si",100*(('10 (ind)'!BC10-MIN('10 (ind)'!BC$6:BC$37))/(MAX('10 (ind)'!BC$6:BC$37)-MIN('10 (ind)'!BC$6:BC$37))),ABS(-100+(100*(('10 (ind)'!BC10-MIN('10 (ind)'!BC$6:BC$37))/(MAX('10 (ind)'!BC$6:BC$37)-MIN('10 (ind)'!BC$6:BC$37))))))*BC$42</f>
        <v>0.64768303690925921</v>
      </c>
      <c r="BD12" s="87">
        <f>IF('10 (ind)'!BD$1="si",100*(('10 (ind)'!BD10-MIN('10 (ind)'!BD$6:BD$37))/(MAX('10 (ind)'!BD$6:BD$37)-MIN('10 (ind)'!BD$6:BD$37))),ABS(-100+(100*(('10 (ind)'!BD10-MIN('10 (ind)'!BD$6:BD$37))/(MAX('10 (ind)'!BD$6:BD$37)-MIN('10 (ind)'!BD$6:BD$37))))))*BD$42</f>
        <v>0</v>
      </c>
      <c r="BE12" s="87">
        <f>IF('10 (ind)'!BE$1="si",100*(('10 (ind)'!BE10-MIN('10 (ind)'!BE$6:BE$37))/(MAX('10 (ind)'!BE$6:BE$37)-MIN('10 (ind)'!BE$6:BE$37))),ABS(-100+(100*(('10 (ind)'!BE10-MIN('10 (ind)'!BE$6:BE$37))/(MAX('10 (ind)'!BE$6:BE$37)-MIN('10 (ind)'!BE$6:BE$37))))))*BE$42</f>
        <v>0.32631809259243238</v>
      </c>
      <c r="BF12" s="87">
        <f>IF('10 (ind)'!BF$1="si",100*(('10 (ind)'!BF10-MIN('10 (ind)'!BF$6:BF$37))/(MAX('10 (ind)'!BF$6:BF$37)-MIN('10 (ind)'!BF$6:BF$37))),ABS(-100+(100*(('10 (ind)'!BF10-MIN('10 (ind)'!BF$6:BF$37))/(MAX('10 (ind)'!BF$6:BF$37)-MIN('10 (ind)'!BF$6:BF$37))))))*BF$42</f>
        <v>0</v>
      </c>
      <c r="BG12" s="87">
        <f>IF('10 (ind)'!BG$1="si",100*(('10 (ind)'!BG10-MIN('10 (ind)'!BG$6:BG$37))/(MAX('10 (ind)'!BG$6:BG$37)-MIN('10 (ind)'!BG$6:BG$37))),ABS(-100+(100*(('10 (ind)'!BG10-MIN('10 (ind)'!BG$6:BG$37))/(MAX('10 (ind)'!BG$6:BG$37)-MIN('10 (ind)'!BG$6:BG$37))))))*BG$42</f>
        <v>2.4570201919128491</v>
      </c>
      <c r="BH12" s="87">
        <f>IF('10 (ind)'!BH$1="si",100*(('10 (ind)'!BH10-MIN('10 (ind)'!BH$6:BH$37))/(MAX('10 (ind)'!BH$6:BH$37)-MIN('10 (ind)'!BH$6:BH$37))),ABS(-100+(100*(('10 (ind)'!BH10-MIN('10 (ind)'!BH$6:BH$37))/(MAX('10 (ind)'!BH$6:BH$37)-MIN('10 (ind)'!BH$6:BH$37))))))*BH$42</f>
        <v>0.61624873972076477</v>
      </c>
      <c r="BI12" s="87">
        <f>IF('10 (ind)'!BI$1="si",100*(('10 (ind)'!BI10-MIN('10 (ind)'!BI$6:BI$37))/(MAX('10 (ind)'!BI$6:BI$37)-MIN('10 (ind)'!BI$6:BI$37))),ABS(-100+(100*(('10 (ind)'!BI10-MIN('10 (ind)'!BI$6:BI$37))/(MAX('10 (ind)'!BI$6:BI$37)-MIN('10 (ind)'!BI$6:BI$37))))))*BI$42</f>
        <v>5.7739424621307895</v>
      </c>
      <c r="BJ12" s="87">
        <f>IF('10 (ind)'!BJ$1="si",100*(('10 (ind)'!BJ10-MIN('10 (ind)'!BJ$6:BJ$37))/(MAX('10 (ind)'!BJ$6:BJ$37)-MIN('10 (ind)'!BJ$6:BJ$37))),ABS(-100+(100*(('10 (ind)'!BJ10-MIN('10 (ind)'!BJ$6:BJ$37))/(MAX('10 (ind)'!BJ$6:BJ$37)-MIN('10 (ind)'!BJ$6:BJ$37))))))*BJ$42</f>
        <v>9.1248785196474996E-4</v>
      </c>
      <c r="BK12" s="87">
        <f>IF('10 (ind)'!BK$1="si",100*(('10 (ind)'!BK10-MIN('10 (ind)'!BK$6:BK$37))/(MAX('10 (ind)'!BK$6:BK$37)-MIN('10 (ind)'!BK$6:BK$37))),ABS(-100+(100*(('10 (ind)'!BK10-MIN('10 (ind)'!BK$6:BK$37))/(MAX('10 (ind)'!BK$6:BK$37)-MIN('10 (ind)'!BK$6:BK$37))))))*BK$42</f>
        <v>0.32562231152336779</v>
      </c>
      <c r="BL12" s="87">
        <f>IF('10 (ind)'!BL$1="si",100*(('10 (ind)'!BL10-MIN('10 (ind)'!BL$6:BL$37))/(MAX('10 (ind)'!BL$6:BL$37)-MIN('10 (ind)'!BL$6:BL$37))),ABS(-100+(100*(('10 (ind)'!BL10-MIN('10 (ind)'!BL$6:BL$37))/(MAX('10 (ind)'!BL$6:BL$37)-MIN('10 (ind)'!BL$6:BL$37))))))*BL$42</f>
        <v>0.71569495172637543</v>
      </c>
      <c r="BM12" s="87">
        <f>IF('10 (ind)'!BM$1="si",100*(('10 (ind)'!BM10-MIN('10 (ind)'!BM$6:BM$37))/(MAX('10 (ind)'!BM$6:BM$37)-MIN('10 (ind)'!BM$6:BM$37))),ABS(-100+(100*(('10 (ind)'!BM10-MIN('10 (ind)'!BM$6:BM$37))/(MAX('10 (ind)'!BM$6:BM$37)-MIN('10 (ind)'!BM$6:BM$37))))))*BM$42</f>
        <v>0.78142757092401027</v>
      </c>
      <c r="BN12" s="87">
        <f>IF('10 (ind)'!BN$1="si",100*(('10 (ind)'!BN10-MIN('10 (ind)'!BN$6:BN$37))/(MAX('10 (ind)'!BN$6:BN$37)-MIN('10 (ind)'!BN$6:BN$37))),ABS(-100+(100*(('10 (ind)'!BN10-MIN('10 (ind)'!BN$6:BN$37))/(MAX('10 (ind)'!BN$6:BN$37)-MIN('10 (ind)'!BN$6:BN$37))))))*BN$42</f>
        <v>5.8787183334804478</v>
      </c>
      <c r="BO12" s="87">
        <f>IF('10 (ind)'!BO$1="si",100*(('10 (ind)'!BO10-MIN('10 (ind)'!BO$6:BO$37))/(MAX('10 (ind)'!BO$6:BO$37)-MIN('10 (ind)'!BO$6:BO$37))),ABS(-100+(100*(('10 (ind)'!BO10-MIN('10 (ind)'!BO$6:BO$37))/(MAX('10 (ind)'!BO$6:BO$37)-MIN('10 (ind)'!BO$6:BO$37))))))*BO$42</f>
        <v>0.27500042298507088</v>
      </c>
      <c r="BP12" s="87">
        <f>IF('10 (ind)'!BP$1="si",100*(('10 (ind)'!BP10-MIN('10 (ind)'!BP$6:BP$37))/(MAX('10 (ind)'!BP$6:BP$37)-MIN('10 (ind)'!BP$6:BP$37))),ABS(-100+(100*(('10 (ind)'!BP10-MIN('10 (ind)'!BP$6:BP$37))/(MAX('10 (ind)'!BP$6:BP$37)-MIN('10 (ind)'!BP$6:BP$37))))))*BP$42</f>
        <v>0</v>
      </c>
      <c r="BQ12" s="87">
        <f>IF('10 (ind)'!BQ$1="si",100*(('10 (ind)'!BQ10-MIN('10 (ind)'!BQ$6:BQ$37))/(MAX('10 (ind)'!BQ$6:BQ$37)-MIN('10 (ind)'!BQ$6:BQ$37))),ABS(-100+(100*(('10 (ind)'!BQ10-MIN('10 (ind)'!BQ$6:BQ$37))/(MAX('10 (ind)'!BQ$6:BQ$37)-MIN('10 (ind)'!BQ$6:BQ$37))))))*BQ$42</f>
        <v>1.550570052229876</v>
      </c>
      <c r="BR12" s="87">
        <f>IF('10 (ind)'!BR$1="si",100*(('10 (ind)'!BR10-MIN('10 (ind)'!BR$6:BR$37))/(MAX('10 (ind)'!BR$6:BR$37)-MIN('10 (ind)'!BR$6:BR$37))),ABS(-100+(100*(('10 (ind)'!BR10-MIN('10 (ind)'!BR$6:BR$37))/(MAX('10 (ind)'!BR$6:BR$37)-MIN('10 (ind)'!BR$6:BR$37))))))*BR$42</f>
        <v>0.67343442805800302</v>
      </c>
      <c r="BS12" s="87">
        <f>IF('10 (ind)'!BS$1="si",100*(('10 (ind)'!BS10-MIN('10 (ind)'!BS$6:BS$37))/(MAX('10 (ind)'!BS$6:BS$37)-MIN('10 (ind)'!BS$6:BS$37))),ABS(-100+(100*(('10 (ind)'!BS10-MIN('10 (ind)'!BS$6:BS$37))/(MAX('10 (ind)'!BS$6:BS$37)-MIN('10 (ind)'!BS$6:BS$37))))))*BS$42</f>
        <v>8.7398987548478271</v>
      </c>
      <c r="BT12" s="75">
        <f>IF('10 (ind)'!BT$1="si",100*(('10 (ind)'!BT10-MIN('10 (ind)'!BT$6:BT$37))/(MAX('10 (ind)'!BT$6:BT$37)-MIN('10 (ind)'!BT$6:BT$37))),ABS(-100+(100*(('10 (ind)'!BT10-MIN('10 (ind)'!BT$6:BT$37))/(MAX('10 (ind)'!BR$6:BR$37)-MIN('10 (ind)'!BT$6:BT$37))))))*BT$42</f>
        <v>5.1895653499410628</v>
      </c>
      <c r="BU12" s="87">
        <f>IF('10 (ind)'!BU$1="si",100*(('10 (ind)'!BU10-MIN('10 (ind)'!BU$6:BU$37))/(MAX('10 (ind)'!BU$6:BU$37)-MIN('10 (ind)'!BU$6:BU$37))),ABS(-100+(100*(('10 (ind)'!BU10-MIN('10 (ind)'!BU$6:BU$37))/(MAX('10 (ind)'!BU$6:BU$37)-MIN('10 (ind)'!BU$6:BU$37))))))*BU$42</f>
        <v>10.281099665773269</v>
      </c>
      <c r="BV12" s="87">
        <f>IF('10 (ind)'!BV$1="si",100*(('10 (ind)'!BV10-MIN('10 (ind)'!BV$6:BV$37))/(MAX('10 (ind)'!BV$6:BV$37)-MIN('10 (ind)'!BV$6:BV$37))),ABS(-100+(100*(('10 (ind)'!BV10-MIN('10 (ind)'!BV$6:BV$37))/(MAX('10 (ind)'!BV$6:BV$37)-MIN('10 (ind)'!BV$6:BV$37))))))*BV$42</f>
        <v>2.9371505236804496</v>
      </c>
      <c r="BW12" s="87">
        <f>IF('10 (ind)'!BW$1="si",100*(('10 (ind)'!BW10-MIN('10 (ind)'!BW$6:BW$37))/(MAX('10 (ind)'!BW$6:BW$37)-MIN('10 (ind)'!BW$6:BW$37))),ABS(-100+(100*(('10 (ind)'!BW10-MIN('10 (ind)'!BW$6:BW$37))/(MAX('10 (ind)'!BW$6:BW$37)-MIN('10 (ind)'!BW$6:BW$37))))))*BW$42</f>
        <v>3.5331878149325031</v>
      </c>
      <c r="BX12" s="87">
        <f>IF('10 (ind)'!BX$1="si",100*(('10 (ind)'!BX10-MIN('10 (ind)'!BX$6:BX$37))/(MAX('10 (ind)'!BX$6:BX$37)-MIN('10 (ind)'!BX$6:BX$37))),ABS(-100+(100*(('10 (ind)'!BX10-MIN('10 (ind)'!BX$6:BX$37))/(MAX('10 (ind)'!BX$6:BX$37)-MIN('10 (ind)'!BX$6:BX$37))))))*BX$42</f>
        <v>2.7566638425694174</v>
      </c>
      <c r="BY12" s="87">
        <f>IF('10 (ind)'!BY$1="si",100*(('10 (ind)'!BY10-MIN('10 (ind)'!BY$6:BY$37))/(MAX('10 (ind)'!BY$6:BY$37)-MIN('10 (ind)'!BY$6:BY$37))),ABS(-100+(100*(('10 (ind)'!BY10-MIN('10 (ind)'!BY$6:BY$37))/(MAX('10 (ind)'!BY$6:BY$37)-MIN('10 (ind)'!BY$6:BY$37))))))*BY$42</f>
        <v>1.4482584810204471</v>
      </c>
      <c r="BZ12" s="87">
        <f>IF('10 (ind)'!BZ$1="si",100*(('10 (ind)'!BZ10-MIN('10 (ind)'!BZ$6:BZ$37))/(MAX('10 (ind)'!BZ$6:BZ$37)-MIN('10 (ind)'!BZ$6:BZ$37))),ABS(-100+(100*(('10 (ind)'!BZ10-MIN('10 (ind)'!BZ$6:BZ$37))/(MAX('10 (ind)'!BZ$6:BZ$37)-MIN('10 (ind)'!BZ$6:BZ$37))))))*BZ$42</f>
        <v>5.7785118219946909</v>
      </c>
      <c r="CA12" s="87">
        <f>IF('10 (ind)'!CA$1="si",100*(('10 (ind)'!CA10-MIN('10 (ind)'!CA$6:CA$37))/(MAX('10 (ind)'!CA$6:CA$37)-MIN('10 (ind)'!CA$6:CA$37))),ABS(-100+(100*(('10 (ind)'!CA10-MIN('10 (ind)'!CA$6:CA$37))/(MAX('10 (ind)'!CA$6:CA$37)-MIN('10 (ind)'!CA$6:CA$37))))))*CA$42</f>
        <v>1.5092853269040538</v>
      </c>
      <c r="CB12" s="87">
        <f>IF('10 (ind)'!CB$1="si",100*(('10 (ind)'!CB10-MIN('10 (ind)'!CB$6:CB$37))/(MAX('10 (ind)'!CB$6:CB$37)-MIN('10 (ind)'!CB$6:CB$37))),ABS(-100+(100*(('10 (ind)'!CB10-MIN('10 (ind)'!CB$6:CB$37))/(MAX('10 (ind)'!CB$6:CB$37)-MIN('10 (ind)'!CB$6:CB$37))))))*CB$42</f>
        <v>3.5529897778643318</v>
      </c>
      <c r="CC12" s="87">
        <f>IF('10 (ind)'!CC$1="si",100*(('10 (ind)'!CC10-MIN('10 (ind)'!CC$6:CC$37))/(MAX('10 (ind)'!CC$6:CC$37)-MIN('10 (ind)'!CC$6:CC$37))),ABS(-100+(100*(('10 (ind)'!CC10-MIN('10 (ind)'!CC$6:CC$37))/(MAX('10 (ind)'!CC$6:CC$37)-MIN('10 (ind)'!CC$6:CC$37))))))*CC$42</f>
        <v>8.4835632866163966</v>
      </c>
      <c r="CD12" s="87">
        <f>IF('10 (ind)'!CD$1="si",100*(('10 (ind)'!CD10-MIN('10 (ind)'!CD$6:CD$37))/(MAX('10 (ind)'!CD$6:CD$37)-MIN('10 (ind)'!CD$6:CD$37))),ABS(-100+(100*(('10 (ind)'!CD10-MIN('10 (ind)'!CD$6:CD$37))/(MAX('10 (ind)'!CD$6:CD$37)-MIN('10 (ind)'!CD$6:CD$37))))))*CD$42</f>
        <v>5.6199286846377212E-2</v>
      </c>
      <c r="CE12" s="87">
        <f>IF('10 (ind)'!CE$1="si",100*(('10 (ind)'!CE10-MIN('10 (ind)'!CE$6:CE$37))/(MAX('10 (ind)'!CE$6:CE$37)-MIN('10 (ind)'!CE$6:CE$37))),ABS(-100+(100*(('10 (ind)'!CE10-MIN('10 (ind)'!CE$6:CE$37))/(MAX('10 (ind)'!CE$6:CE$37)-MIN('10 (ind)'!CE$6:CE$37))))))*CE$42</f>
        <v>1.044236043886287</v>
      </c>
      <c r="CF12" s="87">
        <f>IF('10 (ind)'!CF$1="si",100*(('10 (ind)'!CF10-MIN('10 (ind)'!CF$6:CF$37))/(MAX('10 (ind)'!CF$6:CF$37)-MIN('10 (ind)'!CF$6:CF$37))),ABS(-100+(100*(('10 (ind)'!CF10-MIN('10 (ind)'!CF$6:CF$37))/(MAX('10 (ind)'!CF$6:CF$37)-MIN('10 (ind)'!CF$6:CF$37))))))*CF$42</f>
        <v>3.4928328647383336E-2</v>
      </c>
      <c r="CG12" s="87">
        <f>IF('10 (ind)'!CG$1="si",100*(('10 (ind)'!CG10-MIN('10 (ind)'!CG$6:CG$37))/(MAX('10 (ind)'!CG$6:CG$37)-MIN('10 (ind)'!CG$6:CG$37))),ABS(-100+(100*(('10 (ind)'!CG10-MIN('10 (ind)'!CG$6:CG$37))/(MAX('10 (ind)'!CG$6:CG$37)-MIN('10 (ind)'!CG$6:CG$37))))))*CG$42</f>
        <v>1.9102499599413927</v>
      </c>
      <c r="CH12" s="87">
        <f>IF('10 (ind)'!CH$1="si",100*(('10 (ind)'!CH10-MIN('10 (ind)'!CH$6:CH$37))/(MAX('10 (ind)'!CH$6:CH$37)-MIN('10 (ind)'!CH$6:CH$37))),ABS(-100+(100*(('10 (ind)'!CH10-MIN('10 (ind)'!CH$6:CH$37))/(MAX('10 (ind)'!CH$6:CH$37)-MIN('10 (ind)'!CH$6:CH$37))))))*CH$42</f>
        <v>0.45417645593243888</v>
      </c>
      <c r="CI12" s="87">
        <f>IF('10 (ind)'!CI$1="si",100*(('10 (ind)'!CI10-MIN('10 (ind)'!CI$6:CI$37))/(MAX('10 (ind)'!CI$6:CI$37)-MIN('10 (ind)'!CI$6:CI$37))),ABS(-100+(100*(('10 (ind)'!CI10-MIN('10 (ind)'!CI$6:CI$37))/(MAX('10 (ind)'!CI$6:CI$37)-MIN('10 (ind)'!CI$6:CI$37))))))*CI$42</f>
        <v>5.1809598176248963</v>
      </c>
      <c r="CJ12" s="87">
        <f>IF('10 (ind)'!CJ$1="si",100*(('10 (ind)'!CJ10-MIN('10 (ind)'!CJ$6:CJ$37))/(MAX('10 (ind)'!CJ$6:CJ$37)-MIN('10 (ind)'!CJ$6:CJ$37))),ABS(-100+(100*(('10 (ind)'!CJ10-MIN('10 (ind)'!CJ$6:CJ$37))/(MAX('10 (ind)'!CJ$6:CJ$37)-MIN('10 (ind)'!CJ$6:CJ$37))))))*CJ$42</f>
        <v>1.3796271767048209</v>
      </c>
      <c r="CK12" s="87">
        <f>IF('10 (ind)'!CK$1="si",100*(('10 (ind)'!CK10-MIN('10 (ind)'!CK$6:CK$37))/(MAX('10 (ind)'!CK$6:CK$37)-MIN('10 (ind)'!CK$6:CK$37))),ABS(-100+(100*(('10 (ind)'!CK10-MIN('10 (ind)'!CK$6:CK$37))/(MAX('10 (ind)'!CK$6:CK$37)-MIN('10 (ind)'!CK$6:CK$37))))))*CK$42</f>
        <v>0.27843201741239737</v>
      </c>
      <c r="CL12" s="87">
        <f>IF('10 (ind)'!CL$1="si",100*(('10 (ind)'!CL10-MIN('10 (ind)'!CL$6:CL$37))/(MAX('10 (ind)'!CL$6:CL$37)-MIN('10 (ind)'!CL$6:CL$37))),ABS(-100+(100*(('10 (ind)'!CL10-MIN('10 (ind)'!CL$6:CL$37))/(MAX('10 (ind)'!CL$6:CL$37)-MIN('10 (ind)'!CL$6:CL$37))))))*CL$42</f>
        <v>0.99562793194146504</v>
      </c>
      <c r="CM12" s="87">
        <f>IF('10 (ind)'!CM$1="si",100*(('10 (ind)'!CM10-MIN('10 (ind)'!CM$6:CM$37))/(MAX('10 (ind)'!CM$6:CM$37)-MIN('10 (ind)'!CM$6:CM$37))),ABS(-100+(100*(('10 (ind)'!CM10-MIN('10 (ind)'!CM$6:CM$37))/(MAX('10 (ind)'!CM$6:CM$37)-MIN('10 (ind)'!CM$6:CM$37))))))*CM$42</f>
        <v>1.4194246923506033</v>
      </c>
    </row>
    <row r="13" spans="1:91">
      <c r="A13" s="18" t="s">
        <v>211</v>
      </c>
      <c r="B13" s="87">
        <f>IF('10 (ind)'!B$1="si",100*(('10 (ind)'!B11-MIN('10 (ind)'!B$6:B$37))/(MAX('10 (ind)'!B$6:B$37)-MIN('10 (ind)'!B$6:B$37))),ABS(-100+(100*(('10 (ind)'!B11-MIN('10 (ind)'!B$6:B$37))/(MAX('10 (ind)'!B$6:B$37)-MIN('10 (ind)'!B$6:B$37))))))</f>
        <v>39.109451603794263</v>
      </c>
      <c r="C13" s="87">
        <f>IF('10 (ind)'!C$1="si",100*(('10 (ind)'!C11-MIN('10 (ind)'!C$6:C$37))/(MAX('10 (ind)'!C$6:C$37)-MIN('10 (ind)'!C$6:C$37))),ABS(-100+(100*(('10 (ind)'!C11-MIN('10 (ind)'!C$6:C$37))/(MAX('10 (ind)'!C$6:C$37)-MIN('10 (ind)'!C$6:C$37))))))</f>
        <v>32.518026408377828</v>
      </c>
      <c r="D13" s="87">
        <f>IF('10 (ind)'!D$1="si",100*(('10 (ind)'!D11-MIN('10 (ind)'!D$6:D$37))/(MAX('10 (ind)'!D$6:D$37)-MIN('10 (ind)'!D$6:D$37))),ABS(-100+(100*(('10 (ind)'!D11-MIN('10 (ind)'!D$6:D$37))/(MAX('10 (ind)'!D$6:D$37)-MIN('10 (ind)'!D$6:D$37))))))*D$42</f>
        <v>6.5606962533487936</v>
      </c>
      <c r="E13" s="87">
        <f>IF('10 (ind)'!E$1="si",100*(('10 (ind)'!E11-MIN('10 (ind)'!E$6:E$37))/(MAX('10 (ind)'!E$6:E$37)-MIN('10 (ind)'!E$6:E$37))),ABS(-100+(100*(('10 (ind)'!E11-MIN('10 (ind)'!E$6:E$37))/(MAX('10 (ind)'!E$6:E$37)-MIN('10 (ind)'!E$6:E$37))))))*E$42</f>
        <v>0.53572190022762589</v>
      </c>
      <c r="F13" s="87">
        <f>IF('10 (ind)'!F$1="si",100*(('10 (ind)'!F11-MIN('10 (ind)'!F$6:F$37))/(MAX('10 (ind)'!F$6:F$37)-MIN('10 (ind)'!F$6:F$37))),ABS(-100+(100*(('10 (ind)'!F11-MIN('10 (ind)'!F$6:F$37))/(MAX('10 (ind)'!F$6:F$37)-MIN('10 (ind)'!F$6:F$37))))))*F$42</f>
        <v>4.3203371970495272</v>
      </c>
      <c r="G13" s="87">
        <f>IF('10 (ind)'!G$1="si",100*(('10 (ind)'!G11-MIN('10 (ind)'!G$6:G$37))/(MAX('10 (ind)'!G$6:G$37)-MIN('10 (ind)'!G$6:G$37))),ABS(-100+(100*(('10 (ind)'!G11-MIN('10 (ind)'!G$6:G$37))/(MAX('10 (ind)'!G$6:G$37)-MIN('10 (ind)'!G$6:G$37))))))*G$42</f>
        <v>2.4119947848761409</v>
      </c>
      <c r="H13" s="87">
        <f>IF('10 (ind)'!H$1="si",100*(('10 (ind)'!H11-MIN('10 (ind)'!H$6:H$37))/(MAX('10 (ind)'!H$6:H$37)-MIN('10 (ind)'!H$6:H$37))),ABS(-100+(100*(('10 (ind)'!H11-MIN('10 (ind)'!H$6:H$37))/(MAX('10 (ind)'!H$6:H$37)-MIN('10 (ind)'!H$6:H$37))))))*H$42</f>
        <v>4.3195266272189343</v>
      </c>
      <c r="I13" s="87">
        <f>IF('10 (ind)'!I$1="si",100*(('10 (ind)'!I11-MIN('10 (ind)'!I$6:I$37))/(MAX('10 (ind)'!I$6:I$37)-MIN('10 (ind)'!I$6:I$37))),ABS(-100+(100*(('10 (ind)'!I11-MIN('10 (ind)'!I$6:I$37))/(MAX('10 (ind)'!I$6:I$37)-MIN('10 (ind)'!I$6:I$37))))))*I$42</f>
        <v>0.76923076923076938</v>
      </c>
      <c r="J13" s="87">
        <f>IF('10 (ind)'!J$1="si",100*(('10 (ind)'!J11-MIN('10 (ind)'!J$6:J$37))/(MAX('10 (ind)'!J$6:J$37)-MIN('10 (ind)'!J$6:J$37))),ABS(-100+(100*(('10 (ind)'!J11-MIN('10 (ind)'!J$6:J$37))/(MAX('10 (ind)'!J$6:J$37)-MIN('10 (ind)'!J$6:J$37))))))*J$42</f>
        <v>3.1143635125936009</v>
      </c>
      <c r="K13" s="87">
        <f>IF('10 (ind)'!K$1="si",100*(('10 (ind)'!K11-MIN('10 (ind)'!K$6:K$37))/(MAX('10 (ind)'!K$6:K$37)-MIN('10 (ind)'!K$6:K$37))),ABS(-100+(100*(('10 (ind)'!K11-MIN('10 (ind)'!K$6:K$37))/(MAX('10 (ind)'!K$6:K$37)-MIN('10 (ind)'!K$6:K$37))))))*K$42</f>
        <v>2.5452586442526681</v>
      </c>
      <c r="L13" s="87">
        <f>IF('10 (ind)'!L$1="si",100*(('10 (ind)'!L11-MIN('10 (ind)'!L$6:L$37))/(MAX('10 (ind)'!L$6:L$37)-MIN('10 (ind)'!L$6:L$37))),ABS(-100+(100*(('10 (ind)'!L11-MIN('10 (ind)'!L$6:L$37))/(MAX('10 (ind)'!L$6:L$37)-MIN('10 (ind)'!L$6:L$37))))))*L$42</f>
        <v>0</v>
      </c>
      <c r="M13" s="87">
        <f>IF('10 (ind)'!M$1="si",100*(('10 (ind)'!M11-MIN('10 (ind)'!M$6:M$37))/(MAX('10 (ind)'!M$6:M$37)-MIN('10 (ind)'!M$6:M$37))),ABS(-100+(100*(('10 (ind)'!M11-MIN('10 (ind)'!M$6:M$37))/(MAX('10 (ind)'!M$6:M$37)-MIN('10 (ind)'!M$6:M$37))))))*M$42</f>
        <v>1.5774205399697237E-2</v>
      </c>
      <c r="N13" s="87">
        <f>IF('10 (ind)'!N$1="si",100*(('10 (ind)'!N11-MIN('10 (ind)'!N$6:N$37))/(MAX('10 (ind)'!N$6:N$37)-MIN('10 (ind)'!N$6:N$37))),ABS(-100+(100*(('10 (ind)'!N11-MIN('10 (ind)'!N$6:N$37))/(MAX('10 (ind)'!N$6:N$37)-MIN('10 (ind)'!N$6:N$37))))))*N$42</f>
        <v>4.0652409849762527</v>
      </c>
      <c r="O13" s="87">
        <f>IF('10 (ind)'!O$1="si",100*(('10 (ind)'!O11-MIN('10 (ind)'!O$6:O$37))/(MAX('10 (ind)'!O$6:O$37)-MIN('10 (ind)'!O$6:O$37))),ABS(-100+(100*(('10 (ind)'!O11-MIN('10 (ind)'!O$6:O$37))/(MAX('10 (ind)'!O$6:O$37)-MIN('10 (ind)'!O$6:O$37))))))*O$42</f>
        <v>0</v>
      </c>
      <c r="P13" s="87">
        <f>IF('10 (ind)'!P$1="si",100*(('10 (ind)'!P11-MIN('10 (ind)'!P$6:P$37))/(MAX('10 (ind)'!P$6:P$37)-MIN('10 (ind)'!P$6:P$37))),ABS(-100+(100*(('10 (ind)'!P11-MIN('10 (ind)'!P$6:P$37))/(MAX('10 (ind)'!P$6:P$37)-MIN('10 (ind)'!P$6:P$37))))))*P$42</f>
        <v>0.37824713579800323</v>
      </c>
      <c r="Q13" s="87">
        <f>IF('10 (ind)'!Q$1="si",100*(('10 (ind)'!Q11-MIN('10 (ind)'!Q$6:Q$37))/(MAX('10 (ind)'!Q$6:Q$37)-MIN('10 (ind)'!Q$6:Q$37))),ABS(-100+(100*(('10 (ind)'!Q11-MIN('10 (ind)'!Q$6:Q$37))/(MAX('10 (ind)'!Q$6:Q$37)-MIN('10 (ind)'!Q$6:Q$37))))))*Q$42</f>
        <v>8.6911131410674685</v>
      </c>
      <c r="R13" s="87">
        <f>IF('10 (ind)'!R$1="si",100*(('10 (ind)'!R11-MIN('10 (ind)'!R$6:R$37))/(MAX('10 (ind)'!R$6:R$37)-MIN('10 (ind)'!R$6:R$37))),ABS(-100+(100*(('10 (ind)'!R11-MIN('10 (ind)'!R$6:R$37))/(MAX('10 (ind)'!R$6:R$37)-MIN('10 (ind)'!R$6:R$37))))))*R$42</f>
        <v>2.7356888916397148E-2</v>
      </c>
      <c r="S13" s="75">
        <f>ABS(ABS(('10 (ind)'!S11-((MAX('10 (ind)'!S$6:S$37)+MIN('10 (ind)'!S$6:S$37))/2))/(((MAX('10 (ind)'!S$6:S$37)+MIN('10 (ind)'!S$6:S$37))/2)-MAX('10 (ind)'!S$6:S$37))*100)-100)*S$42</f>
        <v>2.9929661148046911</v>
      </c>
      <c r="T13" s="87">
        <f>IF('10 (ind)'!T$1="si",100*(('10 (ind)'!T11-MIN('10 (ind)'!T$6:T$37))/(MAX('10 (ind)'!T$6:T$37)-MIN('10 (ind)'!T$6:T$37))),ABS(-100+(100*(('10 (ind)'!T11-MIN('10 (ind)'!T$6:T$37))/(MAX('10 (ind)'!T$6:T$37)-MIN('10 (ind)'!T$6:T$37))))))*T$42</f>
        <v>8.2334993053319696</v>
      </c>
      <c r="U13" s="87">
        <f>IF('10 (ind)'!U$1="si",100*(('10 (ind)'!U11-MIN('10 (ind)'!U$6:U$37))/(MAX('10 (ind)'!U$6:U$37)-MIN('10 (ind)'!U$6:U$37))),ABS(-100+(100*(('10 (ind)'!U11-MIN('10 (ind)'!U$6:U$37))/(MAX('10 (ind)'!U$6:U$37)-MIN('10 (ind)'!U$6:U$37))))))*U$42</f>
        <v>8.6911131410674685</v>
      </c>
      <c r="V13" s="87">
        <f>IF('10 (ind)'!V$1="si",100*(('10 (ind)'!V11-MIN('10 (ind)'!V$6:V$37))/(MAX('10 (ind)'!V$6:V$37)-MIN('10 (ind)'!V$6:V$37))),ABS(-100+(100*(('10 (ind)'!V11-MIN('10 (ind)'!V$6:V$37))/(MAX('10 (ind)'!V$6:V$37)-MIN('10 (ind)'!V$6:V$37))))))*V$42</f>
        <v>4.2868328330940884</v>
      </c>
      <c r="W13" s="87">
        <f>IF('10 (ind)'!W$1="si",100*(('10 (ind)'!W11-MIN('10 (ind)'!W$6:W$37))/(MAX('10 (ind)'!W$6:W$37)-MIN('10 (ind)'!W$6:W$37))),ABS(-100+(100*(('10 (ind)'!W11-MIN('10 (ind)'!W$6:W$37))/(MAX('10 (ind)'!W$6:W$37)-MIN('10 (ind)'!W$6:W$37))))))*W$42</f>
        <v>10.578479949056552</v>
      </c>
      <c r="X13" s="87">
        <f>IF('10 (ind)'!X$1="si",100*(('10 (ind)'!X11-MIN('10 (ind)'!X$6:X$37))/(MAX('10 (ind)'!X$6:X$37)-MIN('10 (ind)'!X$6:X$37))),ABS(-100+(100*(('10 (ind)'!X11-MIN('10 (ind)'!X$6:X$37))/(MAX('10 (ind)'!X$6:X$37)-MIN('10 (ind)'!X$6:X$37))))))*X$42</f>
        <v>7.267583710079359</v>
      </c>
      <c r="Y13" s="87">
        <f>IF('10 (ind)'!Y$1="si",100*(('10 (ind)'!Y11-MIN('10 (ind)'!Y$6:Y$37))/(MAX('10 (ind)'!Y$6:Y$37)-MIN('10 (ind)'!Y$6:Y$37))),ABS(-100+(100*(('10 (ind)'!Y11-MIN('10 (ind)'!Y$6:Y$37))/(MAX('10 (ind)'!Y$6:Y$37)-MIN('10 (ind)'!Y$6:Y$37))))))*Y$42</f>
        <v>6.8137457060654913</v>
      </c>
      <c r="Z13" s="87">
        <f>IF('10 (ind)'!Z$1="si",100*(('10 (ind)'!Z11-MIN('10 (ind)'!Z$6:Z$37))/(MAX('10 (ind)'!Z$6:Z$37)-MIN('10 (ind)'!Z$6:Z$37))),ABS(-100+(100*(('10 (ind)'!Z11-MIN('10 (ind)'!Z$6:Z$37))/(MAX('10 (ind)'!Z$6:Z$37)-MIN('10 (ind)'!Z$6:Z$37))))))*Z$42</f>
        <v>9.0942160785740249</v>
      </c>
      <c r="AA13" s="87">
        <f>IF('10 (ind)'!AA$1="si",100*(('10 (ind)'!AA11-MIN('10 (ind)'!AA$6:AA$37))/(MAX('10 (ind)'!AA$6:AA$37)-MIN('10 (ind)'!AA$6:AA$37))),ABS(-100+(100*(('10 (ind)'!AA11-MIN('10 (ind)'!AA$6:AA$37))/(MAX('10 (ind)'!AA$6:AA$37)-MIN('10 (ind)'!AA$6:AA$37))))))*AA$42</f>
        <v>6.6847270852948517</v>
      </c>
      <c r="AB13" s="87">
        <f>IF('10 (ind)'!AB$1="si",100*(('10 (ind)'!AB11-MIN('10 (ind)'!AB$6:AB$37))/(MAX('10 (ind)'!AB$6:AB$37)-MIN('10 (ind)'!AB$6:AB$37))),ABS(-100+(100*(('10 (ind)'!AB11-MIN('10 (ind)'!AB$6:AB$37))/(MAX('10 (ind)'!AB$6:AB$37)-MIN('10 (ind)'!AB$6:AB$37))))))*AB$42</f>
        <v>2.2159827711721922</v>
      </c>
      <c r="AC13" s="87">
        <f>IF('10 (ind)'!AC$1="si",100*(('10 (ind)'!AC11-MIN('10 (ind)'!AC$6:AC$37))/(MAX('10 (ind)'!AC$6:AC$37)-MIN('10 (ind)'!AC$6:AC$37))),ABS(-100+(100*(('10 (ind)'!AC11-MIN('10 (ind)'!AC$6:AC$37))/(MAX('10 (ind)'!AC$6:AC$37)-MIN('10 (ind)'!AC$6:AC$37))))))*AC$42</f>
        <v>6.8015183700913582</v>
      </c>
      <c r="AD13" s="87">
        <f>IF('10 (ind)'!AD$1="si",100*(('10 (ind)'!AD11-MIN('10 (ind)'!AD$6:AD$37))/(MAX('10 (ind)'!AD$6:AD$37)-MIN('10 (ind)'!AD$6:AD$37))),ABS(-100+(100*(('10 (ind)'!AD11-MIN('10 (ind)'!AD$6:AD$37))/(MAX('10 (ind)'!AD$6:AD$37)-MIN('10 (ind)'!AD$6:AD$37))))))*AD$42</f>
        <v>3.3639483401678754</v>
      </c>
      <c r="AE13" s="87">
        <f>IF('10 (ind)'!AE$1="si",100*(('10 (ind)'!AE11-MIN('10 (ind)'!AE$6:AE$37))/(MAX('10 (ind)'!AE$6:AE$37)-MIN('10 (ind)'!AE$6:AE$37))),ABS(-100+(100*(('10 (ind)'!AE11-MIN('10 (ind)'!AE$6:AE$37))/(MAX('10 (ind)'!AE$6:AE$37)-MIN('10 (ind)'!AE$6:AE$37))))))*AE$42</f>
        <v>2.8213799591061686</v>
      </c>
      <c r="AF13" s="87">
        <f>IF('10 (ind)'!AF$1="si",100*(('10 (ind)'!AF11-MIN('10 (ind)'!AF$6:AF$37))/(MAX('10 (ind)'!AF$6:AF$37)-MIN('10 (ind)'!AF$6:AF$37))),ABS(-100+(100*(('10 (ind)'!AF11-MIN('10 (ind)'!AF$6:AF$37))/(MAX('10 (ind)'!AF$6:AF$37)-MIN('10 (ind)'!AF$6:AF$37))))))*AF$42</f>
        <v>9.0448206709762449</v>
      </c>
      <c r="AG13" s="87">
        <f>IF('10 (ind)'!AG$1="si",100*(('10 (ind)'!AG11-MIN('10 (ind)'!AG$6:AG$37))/(MAX('10 (ind)'!AG$6:AG$37)-MIN('10 (ind)'!AG$6:AG$37))),ABS(-100+(100*(('10 (ind)'!AG11-MIN('10 (ind)'!AG$6:AG$37))/(MAX('10 (ind)'!AG$6:AG$37)-MIN('10 (ind)'!AG$6:AG$37))))))*AG$42</f>
        <v>1.6023716171971005</v>
      </c>
      <c r="AH13" s="87">
        <f>IF('10 (ind)'!AH$1="si",100*(('10 (ind)'!AH11-MIN('10 (ind)'!AH$6:AH$37))/(MAX('10 (ind)'!AH$6:AH$37)-MIN('10 (ind)'!AH$6:AH$37))),ABS(-100+(100*(('10 (ind)'!AH11-MIN('10 (ind)'!AH$6:AH$37))/(MAX('10 (ind)'!AH$6:AH$37)-MIN('10 (ind)'!AH$6:AH$37))))))*AH$42</f>
        <v>1.8594712508003093</v>
      </c>
      <c r="AI13" s="87">
        <f>IF('10 (ind)'!AI$1="si",100*(('10 (ind)'!AI11-MIN('10 (ind)'!AI$6:AI$37))/(MAX('10 (ind)'!AI$6:AI$37)-MIN('10 (ind)'!AI$6:AI$37))),ABS(-100+(100*(('10 (ind)'!AI11-MIN('10 (ind)'!AI$6:AI$37))/(MAX('10 (ind)'!AI$6:AI$37)-MIN('10 (ind)'!AI$6:AI$37))))))*AI$42</f>
        <v>0.1593024026431529</v>
      </c>
      <c r="AJ13" s="87">
        <f>IF('10 (ind)'!AJ$1="si",100*(('10 (ind)'!AJ11-MIN('10 (ind)'!AJ$6:AJ$37))/(MAX('10 (ind)'!AJ$6:AJ$37)-MIN('10 (ind)'!AJ$6:AJ$37))),ABS(-100+(100*(('10 (ind)'!AJ11-MIN('10 (ind)'!AJ$6:AJ$37))/(MAX('10 (ind)'!AJ$6:AJ$37)-MIN('10 (ind)'!AJ$6:AJ$37))))))*AJ$42</f>
        <v>6.9996312749388228</v>
      </c>
      <c r="AK13" s="87">
        <f>IF('10 (ind)'!AK$1="si",100*(('10 (ind)'!AK11-MIN('10 (ind)'!AK$6:AK$37))/(MAX('10 (ind)'!AK$6:AK$37)-MIN('10 (ind)'!AK$6:AK$37))),ABS(-100+(100*(('10 (ind)'!AK11-MIN('10 (ind)'!AK$6:AK$37))/(MAX('10 (ind)'!AK$6:AK$37)-MIN('10 (ind)'!AK$6:AK$37))))))*AK$42</f>
        <v>1.8711220257861767</v>
      </c>
      <c r="AL13" s="87">
        <f>IF('10 (ind)'!AL$1="si",100*(('10 (ind)'!AL11-MIN('10 (ind)'!AL$6:AL$37))/(MAX('10 (ind)'!AL$6:AL$37)-MIN('10 (ind)'!AL$6:AL$37))),ABS(-100+(100*(('10 (ind)'!AL11-MIN('10 (ind)'!AL$6:AL$37))/(MAX('10 (ind)'!AL$6:AL$37)-MIN('10 (ind)'!AL$6:AL$37))))))*AL$42</f>
        <v>9.8352584853838092</v>
      </c>
      <c r="AM13" s="87">
        <f>IF('10 (ind)'!AM$1="si",100*(('10 (ind)'!AM11-MIN('10 (ind)'!AM$6:AM$37))/(MAX('10 (ind)'!AM$6:AM$37)-MIN('10 (ind)'!AM$6:AM$37))),ABS(-100+(100*(('10 (ind)'!AM11-MIN('10 (ind)'!AM$6:AM$37))/(MAX('10 (ind)'!AM$6:AM$37)-MIN('10 (ind)'!AM$6:AM$37))))))*AM$42</f>
        <v>2.2448230700419032</v>
      </c>
      <c r="AN13" s="87">
        <f>IF('10 (ind)'!AN$1="si",100*(('10 (ind)'!AN11-MIN('10 (ind)'!AN$6:AN$37))/(MAX('10 (ind)'!AN$6:AN$37)-MIN('10 (ind)'!AN$6:AN$37))),ABS(-100+(100*(('10 (ind)'!AN11-MIN('10 (ind)'!AN$6:AN$37))/(MAX('10 (ind)'!AN$6:AN$37)-MIN('10 (ind)'!AN$6:AN$37))))))*AN$42</f>
        <v>9.152291785985355</v>
      </c>
      <c r="AO13" s="87">
        <f>IF('10 (ind)'!AO$1="si",100*(('10 (ind)'!AO11-MIN('10 (ind)'!AO$6:AO$37))/(MAX('10 (ind)'!AO$6:AO$37)-MIN('10 (ind)'!AO$6:AO$37))),ABS(-100+(100*(('10 (ind)'!AO11-MIN('10 (ind)'!AO$6:AO$37))/(MAX('10 (ind)'!AO$6:AO$37)-MIN('10 (ind)'!AO$6:AO$37))))))*AO$42</f>
        <v>3.8445945794973464</v>
      </c>
      <c r="AP13" s="87">
        <f>IF('10 (ind)'!AP$1="si",100*(('10 (ind)'!AP11-MIN('10 (ind)'!AP$6:AP$37))/(MAX('10 (ind)'!AP$6:AP$37)-MIN('10 (ind)'!AP$6:AP$37))),ABS(-100+(100*(('10 (ind)'!AP11-MIN('10 (ind)'!AP$6:AP$37))/(MAX('10 (ind)'!AP$6:AP$37)-MIN('10 (ind)'!AP$6:AP$37))))))*AP$42</f>
        <v>7.4529803898210645</v>
      </c>
      <c r="AQ13" s="87">
        <f>IF('10 (ind)'!AQ$1="si",100*(('10 (ind)'!AQ11-MIN('10 (ind)'!AQ$6:AQ$37))/(MAX('10 (ind)'!AQ$6:AQ$37)-MIN('10 (ind)'!AQ$6:AQ$37))),ABS(-100+(100*(('10 (ind)'!AQ11-MIN('10 (ind)'!AQ$6:AQ$37))/(MAX('10 (ind)'!AQ$6:AQ$37)-MIN('10 (ind)'!AQ$6:AQ$37))))))*AQ$42</f>
        <v>2.3334722019356136</v>
      </c>
      <c r="AR13" s="87">
        <f>IF('10 (ind)'!AR$1="si",100*(('10 (ind)'!AR11-MIN('10 (ind)'!AR$6:AR$37))/(MAX('10 (ind)'!AR$6:AR$37)-MIN('10 (ind)'!AR$6:AR$37))),ABS(-100+(100*(('10 (ind)'!AR11-MIN('10 (ind)'!AR$6:AR$37))/(MAX('10 (ind)'!AR$6:AR$37)-MIN('10 (ind)'!AR$6:AR$37))))))*AR$42</f>
        <v>2.0731620857212198</v>
      </c>
      <c r="AS13" s="87">
        <f>IF('10 (ind)'!AS$1="si",100*(('10 (ind)'!AS11-MIN('10 (ind)'!AS$6:AS$37))/(MAX('10 (ind)'!AS$6:AS$37)-MIN('10 (ind)'!AS$6:AS$37))),ABS(-100+(100*(('10 (ind)'!AS11-MIN('10 (ind)'!AS$6:AS$37))/(MAX('10 (ind)'!AS$6:AS$37)-MIN('10 (ind)'!AS$6:AS$37))))))*AS$42</f>
        <v>6.5433965018951135</v>
      </c>
      <c r="AT13" s="87">
        <f>IF('10 (ind)'!AT$1="si",100*(('10 (ind)'!AT11-MIN('10 (ind)'!AT$6:AT$37))/(MAX('10 (ind)'!AT$6:AT$37)-MIN('10 (ind)'!AT$6:AT$37))),ABS(-100+(100*(('10 (ind)'!AT11-MIN('10 (ind)'!AT$6:AT$37))/(MAX('10 (ind)'!AT$6:AT$37)-MIN('10 (ind)'!AT$6:AT$37))))))*AT$42</f>
        <v>0</v>
      </c>
      <c r="AU13" s="87">
        <f>IF('10 (ind)'!AU$1="si",100*(('10 (ind)'!AU11-MIN('10 (ind)'!AU$6:AU$37))/(MAX('10 (ind)'!AU$6:AU$37)-MIN('10 (ind)'!AU$6:AU$37))),ABS(-100+(100*(('10 (ind)'!AU11-MIN('10 (ind)'!AU$6:AU$37))/(MAX('10 (ind)'!AU$6:AU$37)-MIN('10 (ind)'!AU$6:AU$37))))))*AU$42</f>
        <v>1.2811669984916305</v>
      </c>
      <c r="AV13" s="87">
        <f>IF('10 (ind)'!AV$1="si",100*(('10 (ind)'!AV11-MIN('10 (ind)'!AV$6:AV$37))/(MAX('10 (ind)'!AV$6:AV$37)-MIN('10 (ind)'!AV$6:AV$37))),ABS(-100+(100*(('10 (ind)'!AV11-MIN('10 (ind)'!AV$6:AV$37))/(MAX('10 (ind)'!AV$6:AV$37)-MIN('10 (ind)'!AV$6:AV$37))))))*AV$42</f>
        <v>23.830155979202772</v>
      </c>
      <c r="AW13" s="87">
        <f>IF('10 (ind)'!AW$1="si",100*(('10 (ind)'!AW11-MIN('10 (ind)'!AW$6:AW$37))/(MAX('10 (ind)'!AW$6:AW$37)-MIN('10 (ind)'!AW$6:AW$37))),ABS(-100+(100*(('10 (ind)'!AW11-MIN('10 (ind)'!AW$6:AW$37))/(MAX('10 (ind)'!AW$6:AW$37)-MIN('10 (ind)'!AW$6:AW$37))))))*AW$42</f>
        <v>7.4914844341358737</v>
      </c>
      <c r="AX13" s="87">
        <f>IF('10 (ind)'!AX$1="si",100*(('10 (ind)'!AX11-MIN('10 (ind)'!AX$6:AX$37))/(MAX('10 (ind)'!AX$6:AX$37)-MIN('10 (ind)'!AX$6:AX$37))),ABS(-100+(100*(('10 (ind)'!AX11-MIN('10 (ind)'!AX$6:AX$37))/(MAX('10 (ind)'!AX$6:AX$37)-MIN('10 (ind)'!AX$6:AX$37))))))*AX$42</f>
        <v>3.0846638871084178</v>
      </c>
      <c r="AY13" s="87">
        <f>IF('10 (ind)'!AY$1="si",100*(('10 (ind)'!AY11-MIN('10 (ind)'!AY$6:AY$37))/(MAX('10 (ind)'!AY$6:AY$37)-MIN('10 (ind)'!AY$6:AY$37))),ABS(-100+(100*(('10 (ind)'!AY11-MIN('10 (ind)'!AY$6:AY$37))/(MAX('10 (ind)'!AY$6:AY$37)-MIN('10 (ind)'!AY$6:AY$37))))))*AY$42</f>
        <v>10.822413677735662</v>
      </c>
      <c r="AZ13" s="87">
        <f>IF('10 (ind)'!AZ$1="si",100*(('10 (ind)'!AZ11-MIN('10 (ind)'!AZ$6:AZ$37))/(MAX('10 (ind)'!AZ$6:AZ$37)-MIN('10 (ind)'!AZ$6:AZ$37))),ABS(-100+(100*(('10 (ind)'!AZ11-MIN('10 (ind)'!AZ$6:AZ$37))/(MAX('10 (ind)'!AZ$6:AZ$37)-MIN('10 (ind)'!AZ$6:AZ$37))))))*AZ$42</f>
        <v>3.1204226747103196</v>
      </c>
      <c r="BA13" s="87">
        <f>IF('10 (ind)'!BA$1="si",100*(('10 (ind)'!BA11-MIN('10 (ind)'!BA$6:BA$37))/(MAX('10 (ind)'!BA$6:BA$37)-MIN('10 (ind)'!BA$6:BA$37))),ABS(-100+(100*(('10 (ind)'!BA11-MIN('10 (ind)'!BA$6:BA$37))/(MAX('10 (ind)'!BA$6:BA$37)-MIN('10 (ind)'!BA$6:BA$37))))))*BA$42</f>
        <v>2.5790900172645923</v>
      </c>
      <c r="BB13" s="87">
        <f>IF('10 (ind)'!BB$1="si",100*(('10 (ind)'!BB11-MIN('10 (ind)'!BB$6:BB$37))/(MAX('10 (ind)'!BB$6:BB$37)-MIN('10 (ind)'!BB$6:BB$37))),ABS(-100+(100*(('10 (ind)'!BB11-MIN('10 (ind)'!BB$6:BB$37))/(MAX('10 (ind)'!BB$6:BB$37)-MIN('10 (ind)'!BB$6:BB$37))))))*BB$42</f>
        <v>4.8709434151593918</v>
      </c>
      <c r="BC13" s="87">
        <f>IF('10 (ind)'!BC$1="si",100*(('10 (ind)'!BC11-MIN('10 (ind)'!BC$6:BC$37))/(MAX('10 (ind)'!BC$6:BC$37)-MIN('10 (ind)'!BC$6:BC$37))),ABS(-100+(100*(('10 (ind)'!BC11-MIN('10 (ind)'!BC$6:BC$37))/(MAX('10 (ind)'!BC$6:BC$37)-MIN('10 (ind)'!BC$6:BC$37))))))*BC$42</f>
        <v>7.9076476929858677</v>
      </c>
      <c r="BD13" s="87">
        <f>IF('10 (ind)'!BD$1="si",100*(('10 (ind)'!BD11-MIN('10 (ind)'!BD$6:BD$37))/(MAX('10 (ind)'!BD$6:BD$37)-MIN('10 (ind)'!BD$6:BD$37))),ABS(-100+(100*(('10 (ind)'!BD11-MIN('10 (ind)'!BD$6:BD$37))/(MAX('10 (ind)'!BD$6:BD$37)-MIN('10 (ind)'!BD$6:BD$37))))))*BD$42</f>
        <v>4.2547301825819428</v>
      </c>
      <c r="BE13" s="87">
        <f>IF('10 (ind)'!BE$1="si",100*(('10 (ind)'!BE11-MIN('10 (ind)'!BE$6:BE$37))/(MAX('10 (ind)'!BE$6:BE$37)-MIN('10 (ind)'!BE$6:BE$37))),ABS(-100+(100*(('10 (ind)'!BE11-MIN('10 (ind)'!BE$6:BE$37))/(MAX('10 (ind)'!BE$6:BE$37)-MIN('10 (ind)'!BE$6:BE$37))))))*BE$42</f>
        <v>3.173443450461404</v>
      </c>
      <c r="BF13" s="87">
        <f>IF('10 (ind)'!BF$1="si",100*(('10 (ind)'!BF11-MIN('10 (ind)'!BF$6:BF$37))/(MAX('10 (ind)'!BF$6:BF$37)-MIN('10 (ind)'!BF$6:BF$37))),ABS(-100+(100*(('10 (ind)'!BF11-MIN('10 (ind)'!BF$6:BF$37))/(MAX('10 (ind)'!BF$6:BF$37)-MIN('10 (ind)'!BF$6:BF$37))))))*BF$42</f>
        <v>3.1563148546297048</v>
      </c>
      <c r="BG13" s="87">
        <f>IF('10 (ind)'!BG$1="si",100*(('10 (ind)'!BG11-MIN('10 (ind)'!BG$6:BG$37))/(MAX('10 (ind)'!BG$6:BG$37)-MIN('10 (ind)'!BG$6:BG$37))),ABS(-100+(100*(('10 (ind)'!BG11-MIN('10 (ind)'!BG$6:BG$37))/(MAX('10 (ind)'!BG$6:BG$37)-MIN('10 (ind)'!BG$6:BG$37))))))*BG$42</f>
        <v>2.4104643117348545</v>
      </c>
      <c r="BH13" s="87">
        <f>IF('10 (ind)'!BH$1="si",100*(('10 (ind)'!BH11-MIN('10 (ind)'!BH$6:BH$37))/(MAX('10 (ind)'!BH$6:BH$37)-MIN('10 (ind)'!BH$6:BH$37))),ABS(-100+(100*(('10 (ind)'!BH11-MIN('10 (ind)'!BH$6:BH$37))/(MAX('10 (ind)'!BH$6:BH$37)-MIN('10 (ind)'!BH$6:BH$37))))))*BH$42</f>
        <v>5.4617565123845973</v>
      </c>
      <c r="BI13" s="87">
        <f>IF('10 (ind)'!BI$1="si",100*(('10 (ind)'!BI11-MIN('10 (ind)'!BI$6:BI$37))/(MAX('10 (ind)'!BI$6:BI$37)-MIN('10 (ind)'!BI$6:BI$37))),ABS(-100+(100*(('10 (ind)'!BI11-MIN('10 (ind)'!BI$6:BI$37))/(MAX('10 (ind)'!BI$6:BI$37)-MIN('10 (ind)'!BI$6:BI$37))))))*BI$42</f>
        <v>4.981336365109347</v>
      </c>
      <c r="BJ13" s="87">
        <f>IF('10 (ind)'!BJ$1="si",100*(('10 (ind)'!BJ11-MIN('10 (ind)'!BJ$6:BJ$37))/(MAX('10 (ind)'!BJ$6:BJ$37)-MIN('10 (ind)'!BJ$6:BJ$37))),ABS(-100+(100*(('10 (ind)'!BJ11-MIN('10 (ind)'!BJ$6:BJ$37))/(MAX('10 (ind)'!BJ$6:BJ$37)-MIN('10 (ind)'!BJ$6:BJ$37))))))*BJ$42</f>
        <v>7.0349496037282254E-4</v>
      </c>
      <c r="BK13" s="87">
        <f>IF('10 (ind)'!BK$1="si",100*(('10 (ind)'!BK11-MIN('10 (ind)'!BK$6:BK$37))/(MAX('10 (ind)'!BK$6:BK$37)-MIN('10 (ind)'!BK$6:BK$37))),ABS(-100+(100*(('10 (ind)'!BK11-MIN('10 (ind)'!BK$6:BK$37))/(MAX('10 (ind)'!BK$6:BK$37)-MIN('10 (ind)'!BK$6:BK$37))))))*BK$42</f>
        <v>1.0148301901995078</v>
      </c>
      <c r="BL13" s="87">
        <f>IF('10 (ind)'!BL$1="si",100*(('10 (ind)'!BL11-MIN('10 (ind)'!BL$6:BL$37))/(MAX('10 (ind)'!BL$6:BL$37)-MIN('10 (ind)'!BL$6:BL$37))),ABS(-100+(100*(('10 (ind)'!BL11-MIN('10 (ind)'!BL$6:BL$37))/(MAX('10 (ind)'!BL$6:BL$37)-MIN('10 (ind)'!BL$6:BL$37))))))*BL$42</f>
        <v>1.988041532573265</v>
      </c>
      <c r="BM13" s="87">
        <f>IF('10 (ind)'!BM$1="si",100*(('10 (ind)'!BM11-MIN('10 (ind)'!BM$6:BM$37))/(MAX('10 (ind)'!BM$6:BM$37)-MIN('10 (ind)'!BM$6:BM$37))),ABS(-100+(100*(('10 (ind)'!BM11-MIN('10 (ind)'!BM$6:BM$37))/(MAX('10 (ind)'!BM$6:BM$37)-MIN('10 (ind)'!BM$6:BM$37))))))*BM$42</f>
        <v>0</v>
      </c>
      <c r="BN13" s="87">
        <f>IF('10 (ind)'!BN$1="si",100*(('10 (ind)'!BN11-MIN('10 (ind)'!BN$6:BN$37))/(MAX('10 (ind)'!BN$6:BN$37)-MIN('10 (ind)'!BN$6:BN$37))),ABS(-100+(100*(('10 (ind)'!BN11-MIN('10 (ind)'!BN$6:BN$37))/(MAX('10 (ind)'!BN$6:BN$37)-MIN('10 (ind)'!BN$6:BN$37))))))*BN$42</f>
        <v>2.5910090968171011</v>
      </c>
      <c r="BO13" s="87">
        <f>IF('10 (ind)'!BO$1="si",100*(('10 (ind)'!BO11-MIN('10 (ind)'!BO$6:BO$37))/(MAX('10 (ind)'!BO$6:BO$37)-MIN('10 (ind)'!BO$6:BO$37))),ABS(-100+(100*(('10 (ind)'!BO11-MIN('10 (ind)'!BO$6:BO$37))/(MAX('10 (ind)'!BO$6:BO$37)-MIN('10 (ind)'!BO$6:BO$37))))))*BO$42</f>
        <v>0</v>
      </c>
      <c r="BP13" s="87">
        <f>IF('10 (ind)'!BP$1="si",100*(('10 (ind)'!BP11-MIN('10 (ind)'!BP$6:BP$37))/(MAX('10 (ind)'!BP$6:BP$37)-MIN('10 (ind)'!BP$6:BP$37))),ABS(-100+(100*(('10 (ind)'!BP11-MIN('10 (ind)'!BP$6:BP$37))/(MAX('10 (ind)'!BP$6:BP$37)-MIN('10 (ind)'!BP$6:BP$37))))))*BP$42</f>
        <v>1.1626282876049059</v>
      </c>
      <c r="BQ13" s="87">
        <f>IF('10 (ind)'!BQ$1="si",100*(('10 (ind)'!BQ11-MIN('10 (ind)'!BQ$6:BQ$37))/(MAX('10 (ind)'!BQ$6:BQ$37)-MIN('10 (ind)'!BQ$6:BQ$37))),ABS(-100+(100*(('10 (ind)'!BQ11-MIN('10 (ind)'!BQ$6:BQ$37))/(MAX('10 (ind)'!BQ$6:BQ$37)-MIN('10 (ind)'!BQ$6:BQ$37))))))*BQ$42</f>
        <v>2.18483024237376</v>
      </c>
      <c r="BR13" s="87">
        <f>IF('10 (ind)'!BR$1="si",100*(('10 (ind)'!BR11-MIN('10 (ind)'!BR$6:BR$37))/(MAX('10 (ind)'!BR$6:BR$37)-MIN('10 (ind)'!BR$6:BR$37))),ABS(-100+(100*(('10 (ind)'!BR11-MIN('10 (ind)'!BR$6:BR$37))/(MAX('10 (ind)'!BR$6:BR$37)-MIN('10 (ind)'!BR$6:BR$37))))))*BR$42</f>
        <v>6.6830880132076595E-2</v>
      </c>
      <c r="BS13" s="87">
        <f>IF('10 (ind)'!BS$1="si",100*(('10 (ind)'!BS11-MIN('10 (ind)'!BS$6:BS$37))/(MAX('10 (ind)'!BS$6:BS$37)-MIN('10 (ind)'!BS$6:BS$37))),ABS(-100+(100*(('10 (ind)'!BS11-MIN('10 (ind)'!BS$6:BS$37))/(MAX('10 (ind)'!BS$6:BS$37)-MIN('10 (ind)'!BS$6:BS$37))))))*BS$42</f>
        <v>6.6006620419274604</v>
      </c>
      <c r="BT13" s="75">
        <f>IF('10 (ind)'!BT$1="si",100*(('10 (ind)'!BT11-MIN('10 (ind)'!BT$6:BT$37))/(MAX('10 (ind)'!BT$6:BT$37)-MIN('10 (ind)'!BT$6:BT$37))),ABS(-100+(100*(('10 (ind)'!BT11-MIN('10 (ind)'!BT$6:BT$37))/(MAX('10 (ind)'!BR$6:BR$37)-MIN('10 (ind)'!BT$6:BT$37))))))*BT$42</f>
        <v>4.9592292957509319</v>
      </c>
      <c r="BU13" s="87">
        <f>IF('10 (ind)'!BU$1="si",100*(('10 (ind)'!BU11-MIN('10 (ind)'!BU$6:BU$37))/(MAX('10 (ind)'!BU$6:BU$37)-MIN('10 (ind)'!BU$6:BU$37))),ABS(-100+(100*(('10 (ind)'!BU11-MIN('10 (ind)'!BU$6:BU$37))/(MAX('10 (ind)'!BU$6:BU$37)-MIN('10 (ind)'!BU$6:BU$37))))))*BU$42</f>
        <v>7.5810599074991041</v>
      </c>
      <c r="BV13" s="87">
        <f>IF('10 (ind)'!BV$1="si",100*(('10 (ind)'!BV11-MIN('10 (ind)'!BV$6:BV$37))/(MAX('10 (ind)'!BV$6:BV$37)-MIN('10 (ind)'!BV$6:BV$37))),ABS(-100+(100*(('10 (ind)'!BV11-MIN('10 (ind)'!BV$6:BV$37))/(MAX('10 (ind)'!BV$6:BV$37)-MIN('10 (ind)'!BV$6:BV$37))))))*BV$42</f>
        <v>0</v>
      </c>
      <c r="BW13" s="87">
        <f>IF('10 (ind)'!BW$1="si",100*(('10 (ind)'!BW11-MIN('10 (ind)'!BW$6:BW$37))/(MAX('10 (ind)'!BW$6:BW$37)-MIN('10 (ind)'!BW$6:BW$37))),ABS(-100+(100*(('10 (ind)'!BW11-MIN('10 (ind)'!BW$6:BW$37))/(MAX('10 (ind)'!BW$6:BW$37)-MIN('10 (ind)'!BW$6:BW$37))))))*BW$42</f>
        <v>4.7109170865766705</v>
      </c>
      <c r="BX13" s="87">
        <f>IF('10 (ind)'!BX$1="si",100*(('10 (ind)'!BX11-MIN('10 (ind)'!BX$6:BX$37))/(MAX('10 (ind)'!BX$6:BX$37)-MIN('10 (ind)'!BX$6:BX$37))),ABS(-100+(100*(('10 (ind)'!BX11-MIN('10 (ind)'!BX$6:BX$37))/(MAX('10 (ind)'!BX$6:BX$37)-MIN('10 (ind)'!BX$6:BX$37))))))*BX$42</f>
        <v>6.2590393241516562</v>
      </c>
      <c r="BY13" s="87">
        <f>IF('10 (ind)'!BY$1="si",100*(('10 (ind)'!BY11-MIN('10 (ind)'!BY$6:BY$37))/(MAX('10 (ind)'!BY$6:BY$37)-MIN('10 (ind)'!BY$6:BY$37))),ABS(-100+(100*(('10 (ind)'!BY11-MIN('10 (ind)'!BY$6:BY$37))/(MAX('10 (ind)'!BY$6:BY$37)-MIN('10 (ind)'!BY$6:BY$37))))))*BY$42</f>
        <v>1.4482584810204471</v>
      </c>
      <c r="BZ13" s="87">
        <f>IF('10 (ind)'!BZ$1="si",100*(('10 (ind)'!BZ11-MIN('10 (ind)'!BZ$6:BZ$37))/(MAX('10 (ind)'!BZ$6:BZ$37)-MIN('10 (ind)'!BZ$6:BZ$37))),ABS(-100+(100*(('10 (ind)'!BZ11-MIN('10 (ind)'!BZ$6:BZ$37))/(MAX('10 (ind)'!BZ$6:BZ$37)-MIN('10 (ind)'!BZ$6:BZ$37))))))*BZ$42</f>
        <v>14.694432188235671</v>
      </c>
      <c r="CA13" s="87">
        <f>IF('10 (ind)'!CA$1="si",100*(('10 (ind)'!CA11-MIN('10 (ind)'!CA$6:CA$37))/(MAX('10 (ind)'!CA$6:CA$37)-MIN('10 (ind)'!CA$6:CA$37))),ABS(-100+(100*(('10 (ind)'!CA11-MIN('10 (ind)'!CA$6:CA$37))/(MAX('10 (ind)'!CA$6:CA$37)-MIN('10 (ind)'!CA$6:CA$37))))))*CA$42</f>
        <v>0</v>
      </c>
      <c r="CB13" s="87">
        <f>IF('10 (ind)'!CB$1="si",100*(('10 (ind)'!CB11-MIN('10 (ind)'!CB$6:CB$37))/(MAX('10 (ind)'!CB$6:CB$37)-MIN('10 (ind)'!CB$6:CB$37))),ABS(-100+(100*(('10 (ind)'!CB11-MIN('10 (ind)'!CB$6:CB$37))/(MAX('10 (ind)'!CB$6:CB$37)-MIN('10 (ind)'!CB$6:CB$37))))))*CB$42</f>
        <v>3.7254650097994939</v>
      </c>
      <c r="CC13" s="87">
        <f>IF('10 (ind)'!CC$1="si",100*(('10 (ind)'!CC11-MIN('10 (ind)'!CC$6:CC$37))/(MAX('10 (ind)'!CC$6:CC$37)-MIN('10 (ind)'!CC$6:CC$37))),ABS(-100+(100*(('10 (ind)'!CC11-MIN('10 (ind)'!CC$6:CC$37))/(MAX('10 (ind)'!CC$6:CC$37)-MIN('10 (ind)'!CC$6:CC$37))))))*CC$42</f>
        <v>11.107404936624416</v>
      </c>
      <c r="CD13" s="87">
        <f>IF('10 (ind)'!CD$1="si",100*(('10 (ind)'!CD11-MIN('10 (ind)'!CD$6:CD$37))/(MAX('10 (ind)'!CD$6:CD$37)-MIN('10 (ind)'!CD$6:CD$37))),ABS(-100+(100*(('10 (ind)'!CD11-MIN('10 (ind)'!CD$6:CD$37))/(MAX('10 (ind)'!CD$6:CD$37)-MIN('10 (ind)'!CD$6:CD$37))))))*CD$42</f>
        <v>0.24573906002880283</v>
      </c>
      <c r="CE13" s="87">
        <f>IF('10 (ind)'!CE$1="si",100*(('10 (ind)'!CE11-MIN('10 (ind)'!CE$6:CE$37))/(MAX('10 (ind)'!CE$6:CE$37)-MIN('10 (ind)'!CE$6:CE$37))),ABS(-100+(100*(('10 (ind)'!CE11-MIN('10 (ind)'!CE$6:CE$37))/(MAX('10 (ind)'!CE$6:CE$37)-MIN('10 (ind)'!CE$6:CE$37))))))*CE$42</f>
        <v>1.5468664536168752</v>
      </c>
      <c r="CF13" s="87">
        <f>IF('10 (ind)'!CF$1="si",100*(('10 (ind)'!CF11-MIN('10 (ind)'!CF$6:CF$37))/(MAX('10 (ind)'!CF$6:CF$37)-MIN('10 (ind)'!CF$6:CF$37))),ABS(-100+(100*(('10 (ind)'!CF11-MIN('10 (ind)'!CF$6:CF$37))/(MAX('10 (ind)'!CF$6:CF$37)-MIN('10 (ind)'!CF$6:CF$37))))))*CF$42</f>
        <v>24.9906191369606</v>
      </c>
      <c r="CG13" s="87">
        <f>IF('10 (ind)'!CG$1="si",100*(('10 (ind)'!CG11-MIN('10 (ind)'!CG$6:CG$37))/(MAX('10 (ind)'!CG$6:CG$37)-MIN('10 (ind)'!CG$6:CG$37))),ABS(-100+(100*(('10 (ind)'!CG11-MIN('10 (ind)'!CG$6:CG$37))/(MAX('10 (ind)'!CG$6:CG$37)-MIN('10 (ind)'!CG$6:CG$37))))))*CG$42</f>
        <v>28.572936638866004</v>
      </c>
      <c r="CH13" s="87">
        <f>IF('10 (ind)'!CH$1="si",100*(('10 (ind)'!CH11-MIN('10 (ind)'!CH$6:CH$37))/(MAX('10 (ind)'!CH$6:CH$37)-MIN('10 (ind)'!CH$6:CH$37))),ABS(-100+(100*(('10 (ind)'!CH11-MIN('10 (ind)'!CH$6:CH$37))/(MAX('10 (ind)'!CH$6:CH$37)-MIN('10 (ind)'!CH$6:CH$37))))))*CH$42</f>
        <v>1.3157977137305892</v>
      </c>
      <c r="CI13" s="87">
        <f>IF('10 (ind)'!CI$1="si",100*(('10 (ind)'!CI11-MIN('10 (ind)'!CI$6:CI$37))/(MAX('10 (ind)'!CI$6:CI$37)-MIN('10 (ind)'!CI$6:CI$37))),ABS(-100+(100*(('10 (ind)'!CI11-MIN('10 (ind)'!CI$6:CI$37))/(MAX('10 (ind)'!CI$6:CI$37)-MIN('10 (ind)'!CI$6:CI$37))))))*CI$42</f>
        <v>2.5253722487568733</v>
      </c>
      <c r="CJ13" s="87">
        <f>IF('10 (ind)'!CJ$1="si",100*(('10 (ind)'!CJ11-MIN('10 (ind)'!CJ$6:CJ$37))/(MAX('10 (ind)'!CJ$6:CJ$37)-MIN('10 (ind)'!CJ$6:CJ$37))),ABS(-100+(100*(('10 (ind)'!CJ11-MIN('10 (ind)'!CJ$6:CJ$37))/(MAX('10 (ind)'!CJ$6:CJ$37)-MIN('10 (ind)'!CJ$6:CJ$37))))))*CJ$42</f>
        <v>0.50741703986025033</v>
      </c>
      <c r="CK13" s="87">
        <f>IF('10 (ind)'!CK$1="si",100*(('10 (ind)'!CK11-MIN('10 (ind)'!CK$6:CK$37))/(MAX('10 (ind)'!CK$6:CK$37)-MIN('10 (ind)'!CK$6:CK$37))),ABS(-100+(100*(('10 (ind)'!CK11-MIN('10 (ind)'!CK$6:CK$37))/(MAX('10 (ind)'!CK$6:CK$37)-MIN('10 (ind)'!CK$6:CK$37))))))*CK$42</f>
        <v>2.645528995389244</v>
      </c>
      <c r="CL13" s="87">
        <f>IF('10 (ind)'!CL$1="si",100*(('10 (ind)'!CL11-MIN('10 (ind)'!CL$6:CL$37))/(MAX('10 (ind)'!CL$6:CL$37)-MIN('10 (ind)'!CL$6:CL$37))),ABS(-100+(100*(('10 (ind)'!CL11-MIN('10 (ind)'!CL$6:CL$37))/(MAX('10 (ind)'!CL$6:CL$37)-MIN('10 (ind)'!CL$6:CL$37))))))*CL$42</f>
        <v>27.277686852154936</v>
      </c>
      <c r="CM13" s="87">
        <f>IF('10 (ind)'!CM$1="si",100*(('10 (ind)'!CM11-MIN('10 (ind)'!CM$6:CM$37))/(MAX('10 (ind)'!CM$6:CM$37)-MIN('10 (ind)'!CM$6:CM$37))),ABS(-100+(100*(('10 (ind)'!CM11-MIN('10 (ind)'!CM$6:CM$37))/(MAX('10 (ind)'!CM$6:CM$37)-MIN('10 (ind)'!CM$6:CM$37))))))*CM$42</f>
        <v>2.5332585722159662</v>
      </c>
    </row>
    <row r="14" spans="1:91">
      <c r="A14" s="18" t="s">
        <v>212</v>
      </c>
      <c r="B14" s="87">
        <f>IF('10 (ind)'!B$1="si",100*(('10 (ind)'!B12-MIN('10 (ind)'!B$6:B$37))/(MAX('10 (ind)'!B$6:B$37)-MIN('10 (ind)'!B$6:B$37))),ABS(-100+(100*(('10 (ind)'!B12-MIN('10 (ind)'!B$6:B$37))/(MAX('10 (ind)'!B$6:B$37)-MIN('10 (ind)'!B$6:B$37))))))</f>
        <v>62.147596715293908</v>
      </c>
      <c r="C14" s="87">
        <f>IF('10 (ind)'!C$1="si",100*(('10 (ind)'!C12-MIN('10 (ind)'!C$6:C$37))/(MAX('10 (ind)'!C$6:C$37)-MIN('10 (ind)'!C$6:C$37))),ABS(-100+(100*(('10 (ind)'!C12-MIN('10 (ind)'!C$6:C$37))/(MAX('10 (ind)'!C$6:C$37)-MIN('10 (ind)'!C$6:C$37))))))</f>
        <v>67.498116643900815</v>
      </c>
      <c r="D14" s="87">
        <f>IF('10 (ind)'!D$1="si",100*(('10 (ind)'!D12-MIN('10 (ind)'!D$6:D$37))/(MAX('10 (ind)'!D$6:D$37)-MIN('10 (ind)'!D$6:D$37))),ABS(-100+(100*(('10 (ind)'!D12-MIN('10 (ind)'!D$6:D$37))/(MAX('10 (ind)'!D$6:D$37)-MIN('10 (ind)'!D$6:D$37))))))*D$42</f>
        <v>7.5230559455907011</v>
      </c>
      <c r="E14" s="87">
        <f>IF('10 (ind)'!E$1="si",100*(('10 (ind)'!E12-MIN('10 (ind)'!E$6:E$37))/(MAX('10 (ind)'!E$6:E$37)-MIN('10 (ind)'!E$6:E$37))),ABS(-100+(100*(('10 (ind)'!E12-MIN('10 (ind)'!E$6:E$37))/(MAX('10 (ind)'!E$6:E$37)-MIN('10 (ind)'!E$6:E$37))))))*E$42</f>
        <v>7.9059701731710463</v>
      </c>
      <c r="F14" s="87">
        <f>IF('10 (ind)'!F$1="si",100*(('10 (ind)'!F12-MIN('10 (ind)'!F$6:F$37))/(MAX('10 (ind)'!F$6:F$37)-MIN('10 (ind)'!F$6:F$37))),ABS(-100+(100*(('10 (ind)'!F12-MIN('10 (ind)'!F$6:F$37))/(MAX('10 (ind)'!F$6:F$37)-MIN('10 (ind)'!F$6:F$37))))))*F$42</f>
        <v>2.2128556375131714</v>
      </c>
      <c r="G14" s="87">
        <f>IF('10 (ind)'!G$1="si",100*(('10 (ind)'!G12-MIN('10 (ind)'!G$6:G$37))/(MAX('10 (ind)'!G$6:G$37)-MIN('10 (ind)'!G$6:G$37))),ABS(-100+(100*(('10 (ind)'!G12-MIN('10 (ind)'!G$6:G$37))/(MAX('10 (ind)'!G$6:G$37)-MIN('10 (ind)'!G$6:G$37))))))*G$42</f>
        <v>5.5410691003911339</v>
      </c>
      <c r="H14" s="87">
        <f>IF('10 (ind)'!H$1="si",100*(('10 (ind)'!H12-MIN('10 (ind)'!H$6:H$37))/(MAX('10 (ind)'!H$6:H$37)-MIN('10 (ind)'!H$6:H$37))),ABS(-100+(100*(('10 (ind)'!H12-MIN('10 (ind)'!H$6:H$37))/(MAX('10 (ind)'!H$6:H$37)-MIN('10 (ind)'!H$6:H$37))))))*H$42</f>
        <v>4.9112426035502956</v>
      </c>
      <c r="I14" s="87">
        <f>IF('10 (ind)'!I$1="si",100*(('10 (ind)'!I12-MIN('10 (ind)'!I$6:I$37))/(MAX('10 (ind)'!I$6:I$37)-MIN('10 (ind)'!I$6:I$37))),ABS(-100+(100*(('10 (ind)'!I12-MIN('10 (ind)'!I$6:I$37))/(MAX('10 (ind)'!I$6:I$37)-MIN('10 (ind)'!I$6:I$37))))))*I$42</f>
        <v>6.4423076923076925</v>
      </c>
      <c r="J14" s="87">
        <f>IF('10 (ind)'!J$1="si",100*(('10 (ind)'!J12-MIN('10 (ind)'!J$6:J$37))/(MAX('10 (ind)'!J$6:J$37)-MIN('10 (ind)'!J$6:J$37))),ABS(-100+(100*(('10 (ind)'!J12-MIN('10 (ind)'!J$6:J$37))/(MAX('10 (ind)'!J$6:J$37)-MIN('10 (ind)'!J$6:J$37))))))*J$42</f>
        <v>4.016337644656228</v>
      </c>
      <c r="K14" s="87">
        <f>IF('10 (ind)'!K$1="si",100*(('10 (ind)'!K12-MIN('10 (ind)'!K$6:K$37))/(MAX('10 (ind)'!K$6:K$37)-MIN('10 (ind)'!K$6:K$37))),ABS(-100+(100*(('10 (ind)'!K12-MIN('10 (ind)'!K$6:K$37))/(MAX('10 (ind)'!K$6:K$37)-MIN('10 (ind)'!K$6:K$37))))))*K$42</f>
        <v>13.458977273051065</v>
      </c>
      <c r="L14" s="87">
        <f>IF('10 (ind)'!L$1="si",100*(('10 (ind)'!L12-MIN('10 (ind)'!L$6:L$37))/(MAX('10 (ind)'!L$6:L$37)-MIN('10 (ind)'!L$6:L$37))),ABS(-100+(100*(('10 (ind)'!L12-MIN('10 (ind)'!L$6:L$37))/(MAX('10 (ind)'!L$6:L$37)-MIN('10 (ind)'!L$6:L$37))))))*L$42</f>
        <v>7.0648452969852871</v>
      </c>
      <c r="M14" s="87">
        <f>IF('10 (ind)'!M$1="si",100*(('10 (ind)'!M12-MIN('10 (ind)'!M$6:M$37))/(MAX('10 (ind)'!M$6:M$37)-MIN('10 (ind)'!M$6:M$37))),ABS(-100+(100*(('10 (ind)'!M12-MIN('10 (ind)'!M$6:M$37))/(MAX('10 (ind)'!M$6:M$37)-MIN('10 (ind)'!M$6:M$37))))))*M$42</f>
        <v>4.3455565705337342</v>
      </c>
      <c r="N14" s="87">
        <f>IF('10 (ind)'!N$1="si",100*(('10 (ind)'!N12-MIN('10 (ind)'!N$6:N$37))/(MAX('10 (ind)'!N$6:N$37)-MIN('10 (ind)'!N$6:N$37))),ABS(-100+(100*(('10 (ind)'!N12-MIN('10 (ind)'!N$6:N$37))/(MAX('10 (ind)'!N$6:N$37)-MIN('10 (ind)'!N$6:N$37))))))*N$42</f>
        <v>0</v>
      </c>
      <c r="O14" s="87">
        <f>IF('10 (ind)'!O$1="si",100*(('10 (ind)'!O12-MIN('10 (ind)'!O$6:O$37))/(MAX('10 (ind)'!O$6:O$37)-MIN('10 (ind)'!O$6:O$37))),ABS(-100+(100*(('10 (ind)'!O12-MIN('10 (ind)'!O$6:O$37))/(MAX('10 (ind)'!O$6:O$37)-MIN('10 (ind)'!O$6:O$37))))))*O$42</f>
        <v>8.2447332713886912</v>
      </c>
      <c r="P14" s="87">
        <f>IF('10 (ind)'!P$1="si",100*(('10 (ind)'!P12-MIN('10 (ind)'!P$6:P$37))/(MAX('10 (ind)'!P$6:P$37)-MIN('10 (ind)'!P$6:P$37))),ABS(-100+(100*(('10 (ind)'!P12-MIN('10 (ind)'!P$6:P$37))/(MAX('10 (ind)'!P$6:P$37)-MIN('10 (ind)'!P$6:P$37))))))*P$42</f>
        <v>0.86506920258679254</v>
      </c>
      <c r="Q14" s="87">
        <f>IF('10 (ind)'!Q$1="si",100*(('10 (ind)'!Q12-MIN('10 (ind)'!Q$6:Q$37))/(MAX('10 (ind)'!Q$6:Q$37)-MIN('10 (ind)'!Q$6:Q$37))),ABS(-100+(100*(('10 (ind)'!Q12-MIN('10 (ind)'!Q$6:Q$37))/(MAX('10 (ind)'!Q$6:Q$37)-MIN('10 (ind)'!Q$6:Q$37))))))*Q$42</f>
        <v>1.0710965769792635</v>
      </c>
      <c r="R14" s="87">
        <f>IF('10 (ind)'!R$1="si",100*(('10 (ind)'!R12-MIN('10 (ind)'!R$6:R$37))/(MAX('10 (ind)'!R$6:R$37)-MIN('10 (ind)'!R$6:R$37))),ABS(-100+(100*(('10 (ind)'!R12-MIN('10 (ind)'!R$6:R$37))/(MAX('10 (ind)'!R$6:R$37)-MIN('10 (ind)'!R$6:R$37))))))*R$42</f>
        <v>3.0090209723970314E-2</v>
      </c>
      <c r="S14" s="75">
        <f>ABS(ABS(('10 (ind)'!S12-((MAX('10 (ind)'!S$6:S$37)+MIN('10 (ind)'!S$6:S$37))/2))/(((MAX('10 (ind)'!S$6:S$37)+MIN('10 (ind)'!S$6:S$37))/2)-MAX('10 (ind)'!S$6:S$37))*100)-100)*S$42</f>
        <v>3.1656372368126542</v>
      </c>
      <c r="T14" s="87">
        <f>IF('10 (ind)'!T$1="si",100*(('10 (ind)'!T12-MIN('10 (ind)'!T$6:T$37))/(MAX('10 (ind)'!T$6:T$37)-MIN('10 (ind)'!T$6:T$37))),ABS(-100+(100*(('10 (ind)'!T12-MIN('10 (ind)'!T$6:T$37))/(MAX('10 (ind)'!T$6:T$37)-MIN('10 (ind)'!T$6:T$37))))))*T$42</f>
        <v>5.1036256666552537</v>
      </c>
      <c r="U14" s="87">
        <f>IF('10 (ind)'!U$1="si",100*(('10 (ind)'!U12-MIN('10 (ind)'!U$6:U$37))/(MAX('10 (ind)'!U$6:U$37)-MIN('10 (ind)'!U$6:U$37))),ABS(-100+(100*(('10 (ind)'!U12-MIN('10 (ind)'!U$6:U$37))/(MAX('10 (ind)'!U$6:U$37)-MIN('10 (ind)'!U$6:U$37))))))*U$42</f>
        <v>6.5183348558006005</v>
      </c>
      <c r="V14" s="87">
        <f>IF('10 (ind)'!V$1="si",100*(('10 (ind)'!V12-MIN('10 (ind)'!V$6:V$37))/(MAX('10 (ind)'!V$6:V$37)-MIN('10 (ind)'!V$6:V$37))),ABS(-100+(100*(('10 (ind)'!V12-MIN('10 (ind)'!V$6:V$37))/(MAX('10 (ind)'!V$6:V$37)-MIN('10 (ind)'!V$6:V$37))))))*V$42</f>
        <v>4.2574709643742663</v>
      </c>
      <c r="W14" s="87">
        <f>IF('10 (ind)'!W$1="si",100*(('10 (ind)'!W12-MIN('10 (ind)'!W$6:W$37))/(MAX('10 (ind)'!W$6:W$37)-MIN('10 (ind)'!W$6:W$37))),ABS(-100+(100*(('10 (ind)'!W12-MIN('10 (ind)'!W$6:W$37))/(MAX('10 (ind)'!W$6:W$37)-MIN('10 (ind)'!W$6:W$37))))))*W$42</f>
        <v>9.2256352696173138</v>
      </c>
      <c r="X14" s="87">
        <f>IF('10 (ind)'!X$1="si",100*(('10 (ind)'!X12-MIN('10 (ind)'!X$6:X$37))/(MAX('10 (ind)'!X$6:X$37)-MIN('10 (ind)'!X$6:X$37))),ABS(-100+(100*(('10 (ind)'!X12-MIN('10 (ind)'!X$6:X$37))/(MAX('10 (ind)'!X$6:X$37)-MIN('10 (ind)'!X$6:X$37))))))*X$42</f>
        <v>7.9916102758532661</v>
      </c>
      <c r="Y14" s="87">
        <f>IF('10 (ind)'!Y$1="si",100*(('10 (ind)'!Y12-MIN('10 (ind)'!Y$6:Y$37))/(MAX('10 (ind)'!Y$6:Y$37)-MIN('10 (ind)'!Y$6:Y$37))),ABS(-100+(100*(('10 (ind)'!Y12-MIN('10 (ind)'!Y$6:Y$37))/(MAX('10 (ind)'!Y$6:Y$37)-MIN('10 (ind)'!Y$6:Y$37))))))*Y$42</f>
        <v>7.9393602476557179</v>
      </c>
      <c r="Z14" s="87">
        <f>IF('10 (ind)'!Z$1="si",100*(('10 (ind)'!Z12-MIN('10 (ind)'!Z$6:Z$37))/(MAX('10 (ind)'!Z$6:Z$37)-MIN('10 (ind)'!Z$6:Z$37))),ABS(-100+(100*(('10 (ind)'!Z12-MIN('10 (ind)'!Z$6:Z$37))/(MAX('10 (ind)'!Z$6:Z$37)-MIN('10 (ind)'!Z$6:Z$37))))))*Z$42</f>
        <v>8.2474749735657813</v>
      </c>
      <c r="AA14" s="87">
        <f>IF('10 (ind)'!AA$1="si",100*(('10 (ind)'!AA12-MIN('10 (ind)'!AA$6:AA$37))/(MAX('10 (ind)'!AA$6:AA$37)-MIN('10 (ind)'!AA$6:AA$37))),ABS(-100+(100*(('10 (ind)'!AA12-MIN('10 (ind)'!AA$6:AA$37))/(MAX('10 (ind)'!AA$6:AA$37)-MIN('10 (ind)'!AA$6:AA$37))))))*AA$42</f>
        <v>6.6999786065746649</v>
      </c>
      <c r="AB14" s="87">
        <f>IF('10 (ind)'!AB$1="si",100*(('10 (ind)'!AB12-MIN('10 (ind)'!AB$6:AB$37))/(MAX('10 (ind)'!AB$6:AB$37)-MIN('10 (ind)'!AB$6:AB$37))),ABS(-100+(100*(('10 (ind)'!AB12-MIN('10 (ind)'!AB$6:AB$37))/(MAX('10 (ind)'!AB$6:AB$37)-MIN('10 (ind)'!AB$6:AB$37))))))*AB$42</f>
        <v>2.9553828325866105</v>
      </c>
      <c r="AC14" s="87">
        <f>IF('10 (ind)'!AC$1="si",100*(('10 (ind)'!AC12-MIN('10 (ind)'!AC$6:AC$37))/(MAX('10 (ind)'!AC$6:AC$37)-MIN('10 (ind)'!AC$6:AC$37))),ABS(-100+(100*(('10 (ind)'!AC12-MIN('10 (ind)'!AC$6:AC$37))/(MAX('10 (ind)'!AC$6:AC$37)-MIN('10 (ind)'!AC$6:AC$37))))))*AC$42</f>
        <v>7.7086746844032499</v>
      </c>
      <c r="AD14" s="87">
        <f>IF('10 (ind)'!AD$1="si",100*(('10 (ind)'!AD12-MIN('10 (ind)'!AD$6:AD$37))/(MAX('10 (ind)'!AD$6:AD$37)-MIN('10 (ind)'!AD$6:AD$37))),ABS(-100+(100*(('10 (ind)'!AD12-MIN('10 (ind)'!AD$6:AD$37))/(MAX('10 (ind)'!AD$6:AD$37)-MIN('10 (ind)'!AD$6:AD$37))))))*AD$42</f>
        <v>3.0707115695334188</v>
      </c>
      <c r="AE14" s="87">
        <f>IF('10 (ind)'!AE$1="si",100*(('10 (ind)'!AE12-MIN('10 (ind)'!AE$6:AE$37))/(MAX('10 (ind)'!AE$6:AE$37)-MIN('10 (ind)'!AE$6:AE$37))),ABS(-100+(100*(('10 (ind)'!AE12-MIN('10 (ind)'!AE$6:AE$37))/(MAX('10 (ind)'!AE$6:AE$37)-MIN('10 (ind)'!AE$6:AE$37))))))*AE$42</f>
        <v>1.4952414153273375</v>
      </c>
      <c r="AF14" s="87">
        <f>IF('10 (ind)'!AF$1="si",100*(('10 (ind)'!AF12-MIN('10 (ind)'!AF$6:AF$37))/(MAX('10 (ind)'!AF$6:AF$37)-MIN('10 (ind)'!AF$6:AF$37))),ABS(-100+(100*(('10 (ind)'!AF12-MIN('10 (ind)'!AF$6:AF$37))/(MAX('10 (ind)'!AF$6:AF$37)-MIN('10 (ind)'!AF$6:AF$37))))))*AF$42</f>
        <v>8.7399456249545082</v>
      </c>
      <c r="AG14" s="87">
        <f>IF('10 (ind)'!AG$1="si",100*(('10 (ind)'!AG12-MIN('10 (ind)'!AG$6:AG$37))/(MAX('10 (ind)'!AG$6:AG$37)-MIN('10 (ind)'!AG$6:AG$37))),ABS(-100+(100*(('10 (ind)'!AG12-MIN('10 (ind)'!AG$6:AG$37))/(MAX('10 (ind)'!AG$6:AG$37)-MIN('10 (ind)'!AG$6:AG$37))))))*AG$42</f>
        <v>2.189606957689112</v>
      </c>
      <c r="AH14" s="87">
        <f>IF('10 (ind)'!AH$1="si",100*(('10 (ind)'!AH12-MIN('10 (ind)'!AH$6:AH$37))/(MAX('10 (ind)'!AH$6:AH$37)-MIN('10 (ind)'!AH$6:AH$37))),ABS(-100+(100*(('10 (ind)'!AH12-MIN('10 (ind)'!AH$6:AH$37))/(MAX('10 (ind)'!AH$6:AH$37)-MIN('10 (ind)'!AH$6:AH$37))))))*AH$42</f>
        <v>2.8711226987988523</v>
      </c>
      <c r="AI14" s="87">
        <f>IF('10 (ind)'!AI$1="si",100*(('10 (ind)'!AI12-MIN('10 (ind)'!AI$6:AI$37))/(MAX('10 (ind)'!AI$6:AI$37)-MIN('10 (ind)'!AI$6:AI$37))),ABS(-100+(100*(('10 (ind)'!AI12-MIN('10 (ind)'!AI$6:AI$37))/(MAX('10 (ind)'!AI$6:AI$37)-MIN('10 (ind)'!AI$6:AI$37))))))*AI$42</f>
        <v>9.7550209083324596E-2</v>
      </c>
      <c r="AJ14" s="87">
        <f>IF('10 (ind)'!AJ$1="si",100*(('10 (ind)'!AJ12-MIN('10 (ind)'!AJ$6:AJ$37))/(MAX('10 (ind)'!AJ$6:AJ$37)-MIN('10 (ind)'!AJ$6:AJ$37))),ABS(-100+(100*(('10 (ind)'!AJ12-MIN('10 (ind)'!AJ$6:AJ$37))/(MAX('10 (ind)'!AJ$6:AJ$37)-MIN('10 (ind)'!AJ$6:AJ$37))))))*AJ$42</f>
        <v>6.676686603065944</v>
      </c>
      <c r="AK14" s="87">
        <f>IF('10 (ind)'!AK$1="si",100*(('10 (ind)'!AK12-MIN('10 (ind)'!AK$6:AK$37))/(MAX('10 (ind)'!AK$6:AK$37)-MIN('10 (ind)'!AK$6:AK$37))),ABS(-100+(100*(('10 (ind)'!AK12-MIN('10 (ind)'!AK$6:AK$37))/(MAX('10 (ind)'!AK$6:AK$37)-MIN('10 (ind)'!AK$6:AK$37))))))*AK$42</f>
        <v>1.4161947511969488</v>
      </c>
      <c r="AL14" s="87">
        <f>IF('10 (ind)'!AL$1="si",100*(('10 (ind)'!AL12-MIN('10 (ind)'!AL$6:AL$37))/(MAX('10 (ind)'!AL$6:AL$37)-MIN('10 (ind)'!AL$6:AL$37))),ABS(-100+(100*(('10 (ind)'!AL12-MIN('10 (ind)'!AL$6:AL$37))/(MAX('10 (ind)'!AL$6:AL$37)-MIN('10 (ind)'!AL$6:AL$37))))))*AL$42</f>
        <v>8.0271943760162596</v>
      </c>
      <c r="AM14" s="87">
        <f>IF('10 (ind)'!AM$1="si",100*(('10 (ind)'!AM12-MIN('10 (ind)'!AM$6:AM$37))/(MAX('10 (ind)'!AM$6:AM$37)-MIN('10 (ind)'!AM$6:AM$37))),ABS(-100+(100*(('10 (ind)'!AM12-MIN('10 (ind)'!AM$6:AM$37))/(MAX('10 (ind)'!AM$6:AM$37)-MIN('10 (ind)'!AM$6:AM$37))))))*AM$42</f>
        <v>3.4713082421042669</v>
      </c>
      <c r="AN14" s="87">
        <f>IF('10 (ind)'!AN$1="si",100*(('10 (ind)'!AN12-MIN('10 (ind)'!AN$6:AN$37))/(MAX('10 (ind)'!AN$6:AN$37)-MIN('10 (ind)'!AN$6:AN$37))),ABS(-100+(100*(('10 (ind)'!AN12-MIN('10 (ind)'!AN$6:AN$37))/(MAX('10 (ind)'!AN$6:AN$37)-MIN('10 (ind)'!AN$6:AN$37))))))*AN$42</f>
        <v>8.8625250198441989</v>
      </c>
      <c r="AO14" s="87">
        <f>IF('10 (ind)'!AO$1="si",100*(('10 (ind)'!AO12-MIN('10 (ind)'!AO$6:AO$37))/(MAX('10 (ind)'!AO$6:AO$37)-MIN('10 (ind)'!AO$6:AO$37))),ABS(-100+(100*(('10 (ind)'!AO12-MIN('10 (ind)'!AO$6:AO$37))/(MAX('10 (ind)'!AO$6:AO$37)-MIN('10 (ind)'!AO$6:AO$37))))))*AO$42</f>
        <v>6.9603280209908327</v>
      </c>
      <c r="AP14" s="87">
        <f>IF('10 (ind)'!AP$1="si",100*(('10 (ind)'!AP12-MIN('10 (ind)'!AP$6:AP$37))/(MAX('10 (ind)'!AP$6:AP$37)-MIN('10 (ind)'!AP$6:AP$37))),ABS(-100+(100*(('10 (ind)'!AP12-MIN('10 (ind)'!AP$6:AP$37))/(MAX('10 (ind)'!AP$6:AP$37)-MIN('10 (ind)'!AP$6:AP$37))))))*AP$42</f>
        <v>9.5976560210423951</v>
      </c>
      <c r="AQ14" s="87">
        <f>IF('10 (ind)'!AQ$1="si",100*(('10 (ind)'!AQ12-MIN('10 (ind)'!AQ$6:AQ$37))/(MAX('10 (ind)'!AQ$6:AQ$37)-MIN('10 (ind)'!AQ$6:AQ$37))),ABS(-100+(100*(('10 (ind)'!AQ12-MIN('10 (ind)'!AQ$6:AQ$37))/(MAX('10 (ind)'!AQ$6:AQ$37)-MIN('10 (ind)'!AQ$6:AQ$37))))))*AQ$42</f>
        <v>3.710521986180916</v>
      </c>
      <c r="AR14" s="87">
        <f>IF('10 (ind)'!AR$1="si",100*(('10 (ind)'!AR12-MIN('10 (ind)'!AR$6:AR$37))/(MAX('10 (ind)'!AR$6:AR$37)-MIN('10 (ind)'!AR$6:AR$37))),ABS(-100+(100*(('10 (ind)'!AR12-MIN('10 (ind)'!AR$6:AR$37))/(MAX('10 (ind)'!AR$6:AR$37)-MIN('10 (ind)'!AR$6:AR$37))))))*AR$42</f>
        <v>3.8350670706704495</v>
      </c>
      <c r="AS14" s="87">
        <f>IF('10 (ind)'!AS$1="si",100*(('10 (ind)'!AS12-MIN('10 (ind)'!AS$6:AS$37))/(MAX('10 (ind)'!AS$6:AS$37)-MIN('10 (ind)'!AS$6:AS$37))),ABS(-100+(100*(('10 (ind)'!AS12-MIN('10 (ind)'!AS$6:AS$37))/(MAX('10 (ind)'!AS$6:AS$37)-MIN('10 (ind)'!AS$6:AS$37))))))*AS$42</f>
        <v>5.2806351029436547</v>
      </c>
      <c r="AT14" s="87">
        <f>IF('10 (ind)'!AT$1="si",100*(('10 (ind)'!AT12-MIN('10 (ind)'!AT$6:AT$37))/(MAX('10 (ind)'!AT$6:AT$37)-MIN('10 (ind)'!AT$6:AT$37))),ABS(-100+(100*(('10 (ind)'!AT12-MIN('10 (ind)'!AT$6:AT$37))/(MAX('10 (ind)'!AT$6:AT$37)-MIN('10 (ind)'!AT$6:AT$37))))))*AT$42</f>
        <v>50</v>
      </c>
      <c r="AU14" s="87">
        <f>IF('10 (ind)'!AU$1="si",100*(('10 (ind)'!AU12-MIN('10 (ind)'!AU$6:AU$37))/(MAX('10 (ind)'!AU$6:AU$37)-MIN('10 (ind)'!AU$6:AU$37))),ABS(-100+(100*(('10 (ind)'!AU12-MIN('10 (ind)'!AU$6:AU$37))/(MAX('10 (ind)'!AU$6:AU$37)-MIN('10 (ind)'!AU$6:AU$37))))))*AU$42</f>
        <v>15.378905261762712</v>
      </c>
      <c r="AV14" s="87">
        <f>IF('10 (ind)'!AV$1="si",100*(('10 (ind)'!AV12-MIN('10 (ind)'!AV$6:AV$37))/(MAX('10 (ind)'!AV$6:AV$37)-MIN('10 (ind)'!AV$6:AV$37))),ABS(-100+(100*(('10 (ind)'!AV12-MIN('10 (ind)'!AV$6:AV$37))/(MAX('10 (ind)'!AV$6:AV$37)-MIN('10 (ind)'!AV$6:AV$37))))))*AV$42</f>
        <v>12.694974003466205</v>
      </c>
      <c r="AW14" s="87">
        <f>IF('10 (ind)'!AW$1="si",100*(('10 (ind)'!AW12-MIN('10 (ind)'!AW$6:AW$37))/(MAX('10 (ind)'!AW$6:AW$37)-MIN('10 (ind)'!AW$6:AW$37))),ABS(-100+(100*(('10 (ind)'!AW12-MIN('10 (ind)'!AW$6:AW$37))/(MAX('10 (ind)'!AW$6:AW$37)-MIN('10 (ind)'!AW$6:AW$37))))))*AW$42</f>
        <v>0</v>
      </c>
      <c r="AX14" s="87">
        <f>IF('10 (ind)'!AX$1="si",100*(('10 (ind)'!AX12-MIN('10 (ind)'!AX$6:AX$37))/(MAX('10 (ind)'!AX$6:AX$37)-MIN('10 (ind)'!AX$6:AX$37))),ABS(-100+(100*(('10 (ind)'!AX12-MIN('10 (ind)'!AX$6:AX$37))/(MAX('10 (ind)'!AX$6:AX$37)-MIN('10 (ind)'!AX$6:AX$37))))))*AX$42</f>
        <v>2.9612140155007745</v>
      </c>
      <c r="AY14" s="87">
        <f>IF('10 (ind)'!AY$1="si",100*(('10 (ind)'!AY12-MIN('10 (ind)'!AY$6:AY$37))/(MAX('10 (ind)'!AY$6:AY$37)-MIN('10 (ind)'!AY$6:AY$37))),ABS(-100+(100*(('10 (ind)'!AY12-MIN('10 (ind)'!AY$6:AY$37))/(MAX('10 (ind)'!AY$6:AY$37)-MIN('10 (ind)'!AY$6:AY$37))))))*AY$42</f>
        <v>15.647108936518846</v>
      </c>
      <c r="AZ14" s="87">
        <f>IF('10 (ind)'!AZ$1="si",100*(('10 (ind)'!AZ12-MIN('10 (ind)'!AZ$6:AZ$37))/(MAX('10 (ind)'!AZ$6:AZ$37)-MIN('10 (ind)'!AZ$6:AZ$37))),ABS(-100+(100*(('10 (ind)'!AZ12-MIN('10 (ind)'!AZ$6:AZ$37))/(MAX('10 (ind)'!AZ$6:AZ$37)-MIN('10 (ind)'!AZ$6:AZ$37))))))*AZ$42</f>
        <v>2.4758256278465844</v>
      </c>
      <c r="BA14" s="87">
        <f>IF('10 (ind)'!BA$1="si",100*(('10 (ind)'!BA12-MIN('10 (ind)'!BA$6:BA$37))/(MAX('10 (ind)'!BA$6:BA$37)-MIN('10 (ind)'!BA$6:BA$37))),ABS(-100+(100*(('10 (ind)'!BA12-MIN('10 (ind)'!BA$6:BA$37))/(MAX('10 (ind)'!BA$6:BA$37)-MIN('10 (ind)'!BA$6:BA$37))))))*BA$42</f>
        <v>2.110586106240854</v>
      </c>
      <c r="BB14" s="87">
        <f>IF('10 (ind)'!BB$1="si",100*(('10 (ind)'!BB12-MIN('10 (ind)'!BB$6:BB$37))/(MAX('10 (ind)'!BB$6:BB$37)-MIN('10 (ind)'!BB$6:BB$37))),ABS(-100+(100*(('10 (ind)'!BB12-MIN('10 (ind)'!BB$6:BB$37))/(MAX('10 (ind)'!BB$6:BB$37)-MIN('10 (ind)'!BB$6:BB$37))))))*BB$42</f>
        <v>8.140907693025067</v>
      </c>
      <c r="BC14" s="87">
        <f>IF('10 (ind)'!BC$1="si",100*(('10 (ind)'!BC12-MIN('10 (ind)'!BC$6:BC$37))/(MAX('10 (ind)'!BC$6:BC$37)-MIN('10 (ind)'!BC$6:BC$37))),ABS(-100+(100*(('10 (ind)'!BC12-MIN('10 (ind)'!BC$6:BC$37))/(MAX('10 (ind)'!BC$6:BC$37)-MIN('10 (ind)'!BC$6:BC$37))))))*BC$42</f>
        <v>4.0649208900070333</v>
      </c>
      <c r="BD14" s="87">
        <f>IF('10 (ind)'!BD$1="si",100*(('10 (ind)'!BD12-MIN('10 (ind)'!BD$6:BD$37))/(MAX('10 (ind)'!BD$6:BD$37)-MIN('10 (ind)'!BD$6:BD$37))),ABS(-100+(100*(('10 (ind)'!BD12-MIN('10 (ind)'!BD$6:BD$37))/(MAX('10 (ind)'!BD$6:BD$37)-MIN('10 (ind)'!BD$6:BD$37))))))*BD$42</f>
        <v>4.5176163276576764</v>
      </c>
      <c r="BE14" s="87">
        <f>IF('10 (ind)'!BE$1="si",100*(('10 (ind)'!BE12-MIN('10 (ind)'!BE$6:BE$37))/(MAX('10 (ind)'!BE$6:BE$37)-MIN('10 (ind)'!BE$6:BE$37))),ABS(-100+(100*(('10 (ind)'!BE12-MIN('10 (ind)'!BE$6:BE$37))/(MAX('10 (ind)'!BE$6:BE$37)-MIN('10 (ind)'!BE$6:BE$37))))))*BE$42</f>
        <v>4.2176613467571888</v>
      </c>
      <c r="BF14" s="87">
        <f>IF('10 (ind)'!BF$1="si",100*(('10 (ind)'!BF12-MIN('10 (ind)'!BF$6:BF$37))/(MAX('10 (ind)'!BF$6:BF$37)-MIN('10 (ind)'!BF$6:BF$37))),ABS(-100+(100*(('10 (ind)'!BF12-MIN('10 (ind)'!BF$6:BF$37))/(MAX('10 (ind)'!BF$6:BF$37)-MIN('10 (ind)'!BF$6:BF$37))))))*BF$42</f>
        <v>3.8640167398392316</v>
      </c>
      <c r="BG14" s="87">
        <f>IF('10 (ind)'!BG$1="si",100*(('10 (ind)'!BG12-MIN('10 (ind)'!BG$6:BG$37))/(MAX('10 (ind)'!BG$6:BG$37)-MIN('10 (ind)'!BG$6:BG$37))),ABS(-100+(100*(('10 (ind)'!BG12-MIN('10 (ind)'!BG$6:BG$37))/(MAX('10 (ind)'!BG$6:BG$37)-MIN('10 (ind)'!BG$6:BG$37))))))*BG$42</f>
        <v>2.0042121972619129</v>
      </c>
      <c r="BH14" s="87">
        <f>IF('10 (ind)'!BH$1="si",100*(('10 (ind)'!BH12-MIN('10 (ind)'!BH$6:BH$37))/(MAX('10 (ind)'!BH$6:BH$37)-MIN('10 (ind)'!BH$6:BH$37))),ABS(-100+(100*(('10 (ind)'!BH12-MIN('10 (ind)'!BH$6:BH$37))/(MAX('10 (ind)'!BH$6:BH$37)-MIN('10 (ind)'!BH$6:BH$37))))))*BH$42</f>
        <v>2.5334035510111246</v>
      </c>
      <c r="BI14" s="87">
        <f>IF('10 (ind)'!BI$1="si",100*(('10 (ind)'!BI12-MIN('10 (ind)'!BI$6:BI$37))/(MAX('10 (ind)'!BI$6:BI$37)-MIN('10 (ind)'!BI$6:BI$37))),ABS(-100+(100*(('10 (ind)'!BI12-MIN('10 (ind)'!BI$6:BI$37))/(MAX('10 (ind)'!BI$6:BI$37)-MIN('10 (ind)'!BI$6:BI$37))))))*BI$42</f>
        <v>5.3849256884195107</v>
      </c>
      <c r="BJ14" s="87">
        <f>IF('10 (ind)'!BJ$1="si",100*(('10 (ind)'!BJ12-MIN('10 (ind)'!BJ$6:BJ$37))/(MAX('10 (ind)'!BJ$6:BJ$37)-MIN('10 (ind)'!BJ$6:BJ$37))),ABS(-100+(100*(('10 (ind)'!BJ12-MIN('10 (ind)'!BJ$6:BJ$37))/(MAX('10 (ind)'!BJ$6:BJ$37)-MIN('10 (ind)'!BJ$6:BJ$37))))))*BJ$42</f>
        <v>5.7793991661986868E-5</v>
      </c>
      <c r="BK14" s="87">
        <f>IF('10 (ind)'!BK$1="si",100*(('10 (ind)'!BK12-MIN('10 (ind)'!BK$6:BK$37))/(MAX('10 (ind)'!BK$6:BK$37)-MIN('10 (ind)'!BK$6:BK$37))),ABS(-100+(100*(('10 (ind)'!BK12-MIN('10 (ind)'!BK$6:BK$37))/(MAX('10 (ind)'!BK$6:BK$37)-MIN('10 (ind)'!BK$6:BK$37))))))*BK$42</f>
        <v>0.76102047196452127</v>
      </c>
      <c r="BL14" s="87">
        <f>IF('10 (ind)'!BL$1="si",100*(('10 (ind)'!BL12-MIN('10 (ind)'!BL$6:BL$37))/(MAX('10 (ind)'!BL$6:BL$37)-MIN('10 (ind)'!BL$6:BL$37))),ABS(-100+(100*(('10 (ind)'!BL12-MIN('10 (ind)'!BL$6:BL$37))/(MAX('10 (ind)'!BL$6:BL$37)-MIN('10 (ind)'!BL$6:BL$37))))))*BL$42</f>
        <v>0.9542599356351672</v>
      </c>
      <c r="BM14" s="87">
        <f>IF('10 (ind)'!BM$1="si",100*(('10 (ind)'!BM12-MIN('10 (ind)'!BM$6:BM$37))/(MAX('10 (ind)'!BM$6:BM$37)-MIN('10 (ind)'!BM$6:BM$37))),ABS(-100+(100*(('10 (ind)'!BM12-MIN('10 (ind)'!BM$6:BM$37))/(MAX('10 (ind)'!BM$6:BM$37)-MIN('10 (ind)'!BM$6:BM$37))))))*BM$42</f>
        <v>0.9439766285605844</v>
      </c>
      <c r="BN14" s="87">
        <f>IF('10 (ind)'!BN$1="si",100*(('10 (ind)'!BN12-MIN('10 (ind)'!BN$6:BN$37))/(MAX('10 (ind)'!BN$6:BN$37)-MIN('10 (ind)'!BN$6:BN$37))),ABS(-100+(100*(('10 (ind)'!BN12-MIN('10 (ind)'!BN$6:BN$37))/(MAX('10 (ind)'!BN$6:BN$37)-MIN('10 (ind)'!BN$6:BN$37))))))*BN$42</f>
        <v>1.6474378176508107</v>
      </c>
      <c r="BO14" s="87">
        <f>IF('10 (ind)'!BO$1="si",100*(('10 (ind)'!BO12-MIN('10 (ind)'!BO$6:BO$37))/(MAX('10 (ind)'!BO$6:BO$37)-MIN('10 (ind)'!BO$6:BO$37))),ABS(-100+(100*(('10 (ind)'!BO12-MIN('10 (ind)'!BO$6:BO$37))/(MAX('10 (ind)'!BO$6:BO$37)-MIN('10 (ind)'!BO$6:BO$37))))))*BO$42</f>
        <v>0.70664415235485556</v>
      </c>
      <c r="BP14" s="87">
        <f>IF('10 (ind)'!BP$1="si",100*(('10 (ind)'!BP12-MIN('10 (ind)'!BP$6:BP$37))/(MAX('10 (ind)'!BP$6:BP$37)-MIN('10 (ind)'!BP$6:BP$37))),ABS(-100+(100*(('10 (ind)'!BP12-MIN('10 (ind)'!BP$6:BP$37))/(MAX('10 (ind)'!BP$6:BP$37)-MIN('10 (ind)'!BP$6:BP$37))))))*BP$42</f>
        <v>1.2330884649386471</v>
      </c>
      <c r="BQ14" s="87">
        <f>IF('10 (ind)'!BQ$1="si",100*(('10 (ind)'!BQ12-MIN('10 (ind)'!BQ$6:BQ$37))/(MAX('10 (ind)'!BQ$6:BQ$37)-MIN('10 (ind)'!BQ$6:BQ$37))),ABS(-100+(100*(('10 (ind)'!BQ12-MIN('10 (ind)'!BQ$6:BQ$37))/(MAX('10 (ind)'!BQ$6:BQ$37)-MIN('10 (ind)'!BQ$6:BQ$37))))))*BQ$42</f>
        <v>1.3487139191122453</v>
      </c>
      <c r="BR14" s="87">
        <f>IF('10 (ind)'!BR$1="si",100*(('10 (ind)'!BR12-MIN('10 (ind)'!BR$6:BR$37))/(MAX('10 (ind)'!BR$6:BR$37)-MIN('10 (ind)'!BR$6:BR$37))),ABS(-100+(100*(('10 (ind)'!BR12-MIN('10 (ind)'!BR$6:BR$37))/(MAX('10 (ind)'!BR$6:BR$37)-MIN('10 (ind)'!BR$6:BR$37))))))*BR$42</f>
        <v>0.27303268564903499</v>
      </c>
      <c r="BS14" s="87">
        <f>IF('10 (ind)'!BS$1="si",100*(('10 (ind)'!BS12-MIN('10 (ind)'!BS$6:BS$37))/(MAX('10 (ind)'!BS$6:BS$37)-MIN('10 (ind)'!BS$6:BS$37))),ABS(-100+(100*(('10 (ind)'!BS12-MIN('10 (ind)'!BS$6:BS$37))/(MAX('10 (ind)'!BS$6:BS$37)-MIN('10 (ind)'!BS$6:BS$37))))))*BS$42</f>
        <v>6.890892381653182</v>
      </c>
      <c r="BT14" s="75">
        <f>IF('10 (ind)'!BT$1="si",100*(('10 (ind)'!BT12-MIN('10 (ind)'!BT$6:BT$37))/(MAX('10 (ind)'!BT$6:BT$37)-MIN('10 (ind)'!BT$6:BT$37))),ABS(-100+(100*(('10 (ind)'!BT12-MIN('10 (ind)'!BT$6:BT$37))/(MAX('10 (ind)'!BR$6:BR$37)-MIN('10 (ind)'!BT$6:BT$37))))))*BT$42</f>
        <v>5.1572548707388322</v>
      </c>
      <c r="BU14" s="87">
        <f>IF('10 (ind)'!BU$1="si",100*(('10 (ind)'!BU12-MIN('10 (ind)'!BU$6:BU$37))/(MAX('10 (ind)'!BU$6:BU$37)-MIN('10 (ind)'!BU$6:BU$37))),ABS(-100+(100*(('10 (ind)'!BU12-MIN('10 (ind)'!BU$6:BU$37))/(MAX('10 (ind)'!BU$6:BU$37)-MIN('10 (ind)'!BU$6:BU$37))))))*BU$42</f>
        <v>3.5263450291253147</v>
      </c>
      <c r="BV14" s="87">
        <f>IF('10 (ind)'!BV$1="si",100*(('10 (ind)'!BV12-MIN('10 (ind)'!BV$6:BV$37))/(MAX('10 (ind)'!BV$6:BV$37)-MIN('10 (ind)'!BV$6:BV$37))),ABS(-100+(100*(('10 (ind)'!BV12-MIN('10 (ind)'!BV$6:BV$37))/(MAX('10 (ind)'!BV$6:BV$37)-MIN('10 (ind)'!BV$6:BV$37))))))*BV$42</f>
        <v>3.314521767769012</v>
      </c>
      <c r="BW14" s="87">
        <f>IF('10 (ind)'!BW$1="si",100*(('10 (ind)'!BW12-MIN('10 (ind)'!BW$6:BW$37))/(MAX('10 (ind)'!BW$6:BW$37)-MIN('10 (ind)'!BW$6:BW$37))),ABS(-100+(100*(('10 (ind)'!BW12-MIN('10 (ind)'!BW$6:BW$37))/(MAX('10 (ind)'!BW$6:BW$37)-MIN('10 (ind)'!BW$6:BW$37))))))*BW$42</f>
        <v>3.5331878149325031</v>
      </c>
      <c r="BX14" s="87">
        <f>IF('10 (ind)'!BX$1="si",100*(('10 (ind)'!BX12-MIN('10 (ind)'!BX$6:BX$37))/(MAX('10 (ind)'!BX$6:BX$37)-MIN('10 (ind)'!BX$6:BX$37))),ABS(-100+(100*(('10 (ind)'!BX12-MIN('10 (ind)'!BX$6:BX$37))/(MAX('10 (ind)'!BX$6:BX$37)-MIN('10 (ind)'!BX$6:BX$37))))))*BX$42</f>
        <v>16.677785190126752</v>
      </c>
      <c r="BY14" s="87">
        <f>IF('10 (ind)'!BY$1="si",100*(('10 (ind)'!BY12-MIN('10 (ind)'!BY$6:BY$37))/(MAX('10 (ind)'!BY$6:BY$37)-MIN('10 (ind)'!BY$6:BY$37))),ABS(-100+(100*(('10 (ind)'!BY12-MIN('10 (ind)'!BY$6:BY$37))/(MAX('10 (ind)'!BY$6:BY$37)-MIN('10 (ind)'!BY$6:BY$37))))))*BY$42</f>
        <v>0.3625585337535922</v>
      </c>
      <c r="BZ14" s="87">
        <f>IF('10 (ind)'!BZ$1="si",100*(('10 (ind)'!BZ12-MIN('10 (ind)'!BZ$6:BZ$37))/(MAX('10 (ind)'!BZ$6:BZ$37)-MIN('10 (ind)'!BZ$6:BZ$37))),ABS(-100+(100*(('10 (ind)'!BZ12-MIN('10 (ind)'!BZ$6:BZ$37))/(MAX('10 (ind)'!BZ$6:BZ$37)-MIN('10 (ind)'!BZ$6:BZ$37))))))*BZ$42</f>
        <v>13.466453538301003</v>
      </c>
      <c r="CA14" s="87">
        <f>IF('10 (ind)'!CA$1="si",100*(('10 (ind)'!CA12-MIN('10 (ind)'!CA$6:CA$37))/(MAX('10 (ind)'!CA$6:CA$37)-MIN('10 (ind)'!CA$6:CA$37))),ABS(-100+(100*(('10 (ind)'!CA12-MIN('10 (ind)'!CA$6:CA$37))/(MAX('10 (ind)'!CA$6:CA$37)-MIN('10 (ind)'!CA$6:CA$37))))))*CA$42</f>
        <v>0.35707220019306601</v>
      </c>
      <c r="CB14" s="87">
        <f>IF('10 (ind)'!CB$1="si",100*(('10 (ind)'!CB12-MIN('10 (ind)'!CB$6:CB$37))/(MAX('10 (ind)'!CB$6:CB$37)-MIN('10 (ind)'!CB$6:CB$37))),ABS(-100+(100*(('10 (ind)'!CB12-MIN('10 (ind)'!CB$6:CB$37))/(MAX('10 (ind)'!CB$6:CB$37)-MIN('10 (ind)'!CB$6:CB$37))))))*CB$42</f>
        <v>3.3115244531551049</v>
      </c>
      <c r="CC14" s="87">
        <f>IF('10 (ind)'!CC$1="si",100*(('10 (ind)'!CC12-MIN('10 (ind)'!CC$6:CC$37))/(MAX('10 (ind)'!CC$6:CC$37)-MIN('10 (ind)'!CC$6:CC$37))),ABS(-100+(100*(('10 (ind)'!CC12-MIN('10 (ind)'!CC$6:CC$37))/(MAX('10 (ind)'!CC$6:CC$37)-MIN('10 (ind)'!CC$6:CC$37))))))*CC$42</f>
        <v>7.0195647219329365</v>
      </c>
      <c r="CD14" s="87">
        <f>IF('10 (ind)'!CD$1="si",100*(('10 (ind)'!CD12-MIN('10 (ind)'!CD$6:CD$37))/(MAX('10 (ind)'!CD$6:CD$37)-MIN('10 (ind)'!CD$6:CD$37))),ABS(-100+(100*(('10 (ind)'!CD12-MIN('10 (ind)'!CD$6:CD$37))/(MAX('10 (ind)'!CD$6:CD$37)-MIN('10 (ind)'!CD$6:CD$37))))))*CD$42</f>
        <v>1.1920814019899175</v>
      </c>
      <c r="CE14" s="87">
        <f>IF('10 (ind)'!CE$1="si",100*(('10 (ind)'!CE12-MIN('10 (ind)'!CE$6:CE$37))/(MAX('10 (ind)'!CE$6:CE$37)-MIN('10 (ind)'!CE$6:CE$37))),ABS(-100+(100*(('10 (ind)'!CE12-MIN('10 (ind)'!CE$6:CE$37))/(MAX('10 (ind)'!CE$6:CE$37)-MIN('10 (ind)'!CE$6:CE$37))))))*CE$42</f>
        <v>0.73219620388116868</v>
      </c>
      <c r="CF14" s="87">
        <f>IF('10 (ind)'!CF$1="si",100*(('10 (ind)'!CF12-MIN('10 (ind)'!CF$6:CF$37))/(MAX('10 (ind)'!CF$6:CF$37)-MIN('10 (ind)'!CF$6:CF$37))),ABS(-100+(100*(('10 (ind)'!CF12-MIN('10 (ind)'!CF$6:CF$37))/(MAX('10 (ind)'!CF$6:CF$37)-MIN('10 (ind)'!CF$6:CF$37))))))*CF$42</f>
        <v>5.8818688533276218</v>
      </c>
      <c r="CG14" s="87">
        <f>IF('10 (ind)'!CG$1="si",100*(('10 (ind)'!CG12-MIN('10 (ind)'!CG$6:CG$37))/(MAX('10 (ind)'!CG$6:CG$37)-MIN('10 (ind)'!CG$6:CG$37))),ABS(-100+(100*(('10 (ind)'!CG12-MIN('10 (ind)'!CG$6:CG$37))/(MAX('10 (ind)'!CG$6:CG$37)-MIN('10 (ind)'!CG$6:CG$37))))))*CG$42</f>
        <v>4.1487685770476608</v>
      </c>
      <c r="CH14" s="87">
        <f>IF('10 (ind)'!CH$1="si",100*(('10 (ind)'!CH12-MIN('10 (ind)'!CH$6:CH$37))/(MAX('10 (ind)'!CH$6:CH$37)-MIN('10 (ind)'!CH$6:CH$37))),ABS(-100+(100*(('10 (ind)'!CH12-MIN('10 (ind)'!CH$6:CH$37))/(MAX('10 (ind)'!CH$6:CH$37)-MIN('10 (ind)'!CH$6:CH$37))))))*CH$42</f>
        <v>2.0681456657525388</v>
      </c>
      <c r="CI14" s="87">
        <f>IF('10 (ind)'!CI$1="si",100*(('10 (ind)'!CI12-MIN('10 (ind)'!CI$6:CI$37))/(MAX('10 (ind)'!CI$6:CI$37)-MIN('10 (ind)'!CI$6:CI$37))),ABS(-100+(100*(('10 (ind)'!CI12-MIN('10 (ind)'!CI$6:CI$37))/(MAX('10 (ind)'!CI$6:CI$37)-MIN('10 (ind)'!CI$6:CI$37))))))*CI$42</f>
        <v>7.7435038375799143</v>
      </c>
      <c r="CJ14" s="87">
        <f>IF('10 (ind)'!CJ$1="si",100*(('10 (ind)'!CJ12-MIN('10 (ind)'!CJ$6:CJ$37))/(MAX('10 (ind)'!CJ$6:CJ$37)-MIN('10 (ind)'!CJ$6:CJ$37))),ABS(-100+(100*(('10 (ind)'!CJ12-MIN('10 (ind)'!CJ$6:CJ$37))/(MAX('10 (ind)'!CJ$6:CJ$37)-MIN('10 (ind)'!CJ$6:CJ$37))))))*CJ$42</f>
        <v>3.8406463799880401</v>
      </c>
      <c r="CK14" s="87">
        <f>IF('10 (ind)'!CK$1="si",100*(('10 (ind)'!CK12-MIN('10 (ind)'!CK$6:CK$37))/(MAX('10 (ind)'!CK$6:CK$37)-MIN('10 (ind)'!CK$6:CK$37))),ABS(-100+(100*(('10 (ind)'!CK12-MIN('10 (ind)'!CK$6:CK$37))/(MAX('10 (ind)'!CK$6:CK$37)-MIN('10 (ind)'!CK$6:CK$37))))))*CK$42</f>
        <v>8.2759103209553153</v>
      </c>
      <c r="CL14" s="87">
        <f>IF('10 (ind)'!CL$1="si",100*(('10 (ind)'!CL12-MIN('10 (ind)'!CL$6:CL$37))/(MAX('10 (ind)'!CL$6:CL$37)-MIN('10 (ind)'!CL$6:CL$37))),ABS(-100+(100*(('10 (ind)'!CL12-MIN('10 (ind)'!CL$6:CL$37))/(MAX('10 (ind)'!CL$6:CL$37)-MIN('10 (ind)'!CL$6:CL$37))))))*CL$42</f>
        <v>4.0184803926001269</v>
      </c>
      <c r="CM14" s="87">
        <f>IF('10 (ind)'!CM$1="si",100*(('10 (ind)'!CM12-MIN('10 (ind)'!CM$6:CM$37))/(MAX('10 (ind)'!CM$6:CM$37)-MIN('10 (ind)'!CM$6:CM$37))),ABS(-100+(100*(('10 (ind)'!CM12-MIN('10 (ind)'!CM$6:CM$37))/(MAX('10 (ind)'!CM$6:CM$37)-MIN('10 (ind)'!CM$6:CM$37))))))*CM$42</f>
        <v>3.0913307047083123</v>
      </c>
    </row>
    <row r="15" spans="1:91">
      <c r="A15" s="18" t="s">
        <v>213</v>
      </c>
      <c r="B15" s="87">
        <f>IF('10 (ind)'!B$1="si",100*(('10 (ind)'!B13-MIN('10 (ind)'!B$6:B$37))/(MAX('10 (ind)'!B$6:B$37)-MIN('10 (ind)'!B$6:B$37))),ABS(-100+(100*(('10 (ind)'!B13-MIN('10 (ind)'!B$6:B$37))/(MAX('10 (ind)'!B$6:B$37)-MIN('10 (ind)'!B$6:B$37))))))</f>
        <v>29.306445671773389</v>
      </c>
      <c r="C15" s="87">
        <f>IF('10 (ind)'!C$1="si",100*(('10 (ind)'!C13-MIN('10 (ind)'!C$6:C$37))/(MAX('10 (ind)'!C$6:C$37)-MIN('10 (ind)'!C$6:C$37))),ABS(-100+(100*(('10 (ind)'!C13-MIN('10 (ind)'!C$6:C$37))/(MAX('10 (ind)'!C$6:C$37)-MIN('10 (ind)'!C$6:C$37))))))</f>
        <v>46.317024711287722</v>
      </c>
      <c r="D15" s="87">
        <f>IF('10 (ind)'!D$1="si",100*(('10 (ind)'!D13-MIN('10 (ind)'!D$6:D$37))/(MAX('10 (ind)'!D$6:D$37)-MIN('10 (ind)'!D$6:D$37))),ABS(-100+(100*(('10 (ind)'!D13-MIN('10 (ind)'!D$6:D$37))/(MAX('10 (ind)'!D$6:D$37)-MIN('10 (ind)'!D$6:D$37))))))*D$42</f>
        <v>10.514447443534378</v>
      </c>
      <c r="E15" s="87">
        <f>IF('10 (ind)'!E$1="si",100*(('10 (ind)'!E13-MIN('10 (ind)'!E$6:E$37))/(MAX('10 (ind)'!E$6:E$37)-MIN('10 (ind)'!E$6:E$37))),ABS(-100+(100*(('10 (ind)'!E13-MIN('10 (ind)'!E$6:E$37))/(MAX('10 (ind)'!E$6:E$37)-MIN('10 (ind)'!E$6:E$37))))))*E$42</f>
        <v>14.117791267270354</v>
      </c>
      <c r="F15" s="87">
        <f>IF('10 (ind)'!F$1="si",100*(('10 (ind)'!F13-MIN('10 (ind)'!F$6:F$37))/(MAX('10 (ind)'!F$6:F$37)-MIN('10 (ind)'!F$6:F$37))),ABS(-100+(100*(('10 (ind)'!F13-MIN('10 (ind)'!F$6:F$37))/(MAX('10 (ind)'!F$6:F$37)-MIN('10 (ind)'!F$6:F$37))))))*F$42</f>
        <v>4.3203371970495272</v>
      </c>
      <c r="G15" s="87">
        <f>IF('10 (ind)'!G$1="si",100*(('10 (ind)'!G13-MIN('10 (ind)'!G$6:G$37))/(MAX('10 (ind)'!G$6:G$37)-MIN('10 (ind)'!G$6:G$37))),ABS(-100+(100*(('10 (ind)'!G13-MIN('10 (ind)'!G$6:G$37))/(MAX('10 (ind)'!G$6:G$37)-MIN('10 (ind)'!G$6:G$37))))))*G$42</f>
        <v>5.4758800521512363</v>
      </c>
      <c r="H15" s="87">
        <f>IF('10 (ind)'!H$1="si",100*(('10 (ind)'!H13-MIN('10 (ind)'!H$6:H$37))/(MAX('10 (ind)'!H$6:H$37)-MIN('10 (ind)'!H$6:H$37))),ABS(-100+(100*(('10 (ind)'!H13-MIN('10 (ind)'!H$6:H$37))/(MAX('10 (ind)'!H$6:H$37)-MIN('10 (ind)'!H$6:H$37))))))*H$42</f>
        <v>3.3727810650887577</v>
      </c>
      <c r="I15" s="87">
        <f>IF('10 (ind)'!I$1="si",100*(('10 (ind)'!I13-MIN('10 (ind)'!I$6:I$37))/(MAX('10 (ind)'!I$6:I$37)-MIN('10 (ind)'!I$6:I$37))),ABS(-100+(100*(('10 (ind)'!I13-MIN('10 (ind)'!I$6:I$37))/(MAX('10 (ind)'!I$6:I$37)-MIN('10 (ind)'!I$6:I$37))))))*I$42</f>
        <v>7.6923076923076916</v>
      </c>
      <c r="J15" s="87">
        <f>IF('10 (ind)'!J$1="si",100*(('10 (ind)'!J13-MIN('10 (ind)'!J$6:J$37))/(MAX('10 (ind)'!J$6:J$37)-MIN('10 (ind)'!J$6:J$37))),ABS(-100+(100*(('10 (ind)'!J13-MIN('10 (ind)'!J$6:J$37))/(MAX('10 (ind)'!J$6:J$37)-MIN('10 (ind)'!J$6:J$37))))))*J$42</f>
        <v>1.2763784887678686</v>
      </c>
      <c r="K15" s="87">
        <f>IF('10 (ind)'!K$1="si",100*(('10 (ind)'!K13-MIN('10 (ind)'!K$6:K$37))/(MAX('10 (ind)'!K$6:K$37)-MIN('10 (ind)'!K$6:K$37))),ABS(-100+(100*(('10 (ind)'!K13-MIN('10 (ind)'!K$6:K$37))/(MAX('10 (ind)'!K$6:K$37)-MIN('10 (ind)'!K$6:K$37))))))*K$42</f>
        <v>6.4826031397011334</v>
      </c>
      <c r="L15" s="87">
        <f>IF('10 (ind)'!L$1="si",100*(('10 (ind)'!L13-MIN('10 (ind)'!L$6:L$37))/(MAX('10 (ind)'!L$6:L$37)-MIN('10 (ind)'!L$6:L$37))),ABS(-100+(100*(('10 (ind)'!L13-MIN('10 (ind)'!L$6:L$37))/(MAX('10 (ind)'!L$6:L$37)-MIN('10 (ind)'!L$6:L$37))))))*L$42</f>
        <v>6.8737959804545179</v>
      </c>
      <c r="M15" s="87">
        <f>IF('10 (ind)'!M$1="si",100*(('10 (ind)'!M13-MIN('10 (ind)'!M$6:M$37))/(MAX('10 (ind)'!M$6:M$37)-MIN('10 (ind)'!M$6:M$37))),ABS(-100+(100*(('10 (ind)'!M13-MIN('10 (ind)'!M$6:M$37))/(MAX('10 (ind)'!M$6:M$37)-MIN('10 (ind)'!M$6:M$37))))))*M$42</f>
        <v>0.75259385624437569</v>
      </c>
      <c r="N15" s="87">
        <f>IF('10 (ind)'!N$1="si",100*(('10 (ind)'!N13-MIN('10 (ind)'!N$6:N$37))/(MAX('10 (ind)'!N$6:N$37)-MIN('10 (ind)'!N$6:N$37))),ABS(-100+(100*(('10 (ind)'!N13-MIN('10 (ind)'!N$6:N$37))/(MAX('10 (ind)'!N$6:N$37)-MIN('10 (ind)'!N$6:N$37))))))*N$42</f>
        <v>11.903462762099601</v>
      </c>
      <c r="O15" s="87">
        <f>IF('10 (ind)'!O$1="si",100*(('10 (ind)'!O13-MIN('10 (ind)'!O$6:O$37))/(MAX('10 (ind)'!O$6:O$37)-MIN('10 (ind)'!O$6:O$37))),ABS(-100+(100*(('10 (ind)'!O13-MIN('10 (ind)'!O$6:O$37))/(MAX('10 (ind)'!O$6:O$37)-MIN('10 (ind)'!O$6:O$37))))))*O$42</f>
        <v>4.2237515566065991</v>
      </c>
      <c r="P15" s="87">
        <f>IF('10 (ind)'!P$1="si",100*(('10 (ind)'!P13-MIN('10 (ind)'!P$6:P$37))/(MAX('10 (ind)'!P$6:P$37)-MIN('10 (ind)'!P$6:P$37))),ABS(-100+(100*(('10 (ind)'!P13-MIN('10 (ind)'!P$6:P$37))/(MAX('10 (ind)'!P$6:P$37)-MIN('10 (ind)'!P$6:P$37))))))*P$42</f>
        <v>4.4617264632507112</v>
      </c>
      <c r="Q15" s="87">
        <f>IF('10 (ind)'!Q$1="si",100*(('10 (ind)'!Q13-MIN('10 (ind)'!Q$6:Q$37))/(MAX('10 (ind)'!Q$6:Q$37)-MIN('10 (ind)'!Q$6:Q$37))),ABS(-100+(100*(('10 (ind)'!Q13-MIN('10 (ind)'!Q$6:Q$37))/(MAX('10 (ind)'!Q$6:Q$37)-MIN('10 (ind)'!Q$6:Q$37))))))*Q$42</f>
        <v>0.68072687537666265</v>
      </c>
      <c r="R15" s="87">
        <f>IF('10 (ind)'!R$1="si",100*(('10 (ind)'!R13-MIN('10 (ind)'!R$6:R$37))/(MAX('10 (ind)'!R$6:R$37)-MIN('10 (ind)'!R$6:R$37))),ABS(-100+(100*(('10 (ind)'!R13-MIN('10 (ind)'!R$6:R$37))/(MAX('10 (ind)'!R$6:R$37)-MIN('10 (ind)'!R$6:R$37))))))*R$42</f>
        <v>0.10180022782012675</v>
      </c>
      <c r="S15" s="75">
        <f>ABS(ABS(('10 (ind)'!S13-((MAX('10 (ind)'!S$6:S$37)+MIN('10 (ind)'!S$6:S$37))/2))/(((MAX('10 (ind)'!S$6:S$37)+MIN('10 (ind)'!S$6:S$37))/2)-MAX('10 (ind)'!S$6:S$37))*100)-100)*S$42</f>
        <v>2.9354090741353698</v>
      </c>
      <c r="T15" s="87">
        <f>IF('10 (ind)'!T$1="si",100*(('10 (ind)'!T13-MIN('10 (ind)'!T$6:T$37))/(MAX('10 (ind)'!T$6:T$37)-MIN('10 (ind)'!T$6:T$37))),ABS(-100+(100*(('10 (ind)'!T13-MIN('10 (ind)'!T$6:T$37))/(MAX('10 (ind)'!T$6:T$37)-MIN('10 (ind)'!T$6:T$37))))))*T$42</f>
        <v>1.649039661942554</v>
      </c>
      <c r="U15" s="87">
        <f>IF('10 (ind)'!U$1="si",100*(('10 (ind)'!U13-MIN('10 (ind)'!U$6:U$37))/(MAX('10 (ind)'!U$6:U$37)-MIN('10 (ind)'!U$6:U$37))),ABS(-100+(100*(('10 (ind)'!U13-MIN('10 (ind)'!U$6:U$37))/(MAX('10 (ind)'!U$6:U$37)-MIN('10 (ind)'!U$6:U$37))))))*U$42</f>
        <v>4.3455565705337342</v>
      </c>
      <c r="V15" s="87">
        <f>IF('10 (ind)'!V$1="si",100*(('10 (ind)'!V13-MIN('10 (ind)'!V$6:V$37))/(MAX('10 (ind)'!V$6:V$37)-MIN('10 (ind)'!V$6:V$37))),ABS(-100+(100*(('10 (ind)'!V13-MIN('10 (ind)'!V$6:V$37))/(MAX('10 (ind)'!V$6:V$37)-MIN('10 (ind)'!V$6:V$37))))))*V$42</f>
        <v>4.1987472269346213</v>
      </c>
      <c r="W15" s="87">
        <f>IF('10 (ind)'!W$1="si",100*(('10 (ind)'!W13-MIN('10 (ind)'!W$6:W$37))/(MAX('10 (ind)'!W$6:W$37)-MIN('10 (ind)'!W$6:W$37))),ABS(-100+(100*(('10 (ind)'!W13-MIN('10 (ind)'!W$6:W$37))/(MAX('10 (ind)'!W$6:W$37)-MIN('10 (ind)'!W$6:W$37))))))*W$42</f>
        <v>6.2799840816397392</v>
      </c>
      <c r="X15" s="87">
        <f>IF('10 (ind)'!X$1="si",100*(('10 (ind)'!X13-MIN('10 (ind)'!X$6:X$37))/(MAX('10 (ind)'!X$6:X$37)-MIN('10 (ind)'!X$6:X$37))),ABS(-100+(100*(('10 (ind)'!X13-MIN('10 (ind)'!X$6:X$37))/(MAX('10 (ind)'!X$6:X$37)-MIN('10 (ind)'!X$6:X$37))))))*X$42</f>
        <v>8.9429976499949042</v>
      </c>
      <c r="Y15" s="87">
        <f>IF('10 (ind)'!Y$1="si",100*(('10 (ind)'!Y13-MIN('10 (ind)'!Y$6:Y$37))/(MAX('10 (ind)'!Y$6:Y$37)-MIN('10 (ind)'!Y$6:Y$37))),ABS(-100+(100*(('10 (ind)'!Y13-MIN('10 (ind)'!Y$6:Y$37))/(MAX('10 (ind)'!Y$6:Y$37)-MIN('10 (ind)'!Y$6:Y$37))))))*Y$42</f>
        <v>7.6290874052044648</v>
      </c>
      <c r="Z15" s="87">
        <f>IF('10 (ind)'!Z$1="si",100*(('10 (ind)'!Z13-MIN('10 (ind)'!Z$6:Z$37))/(MAX('10 (ind)'!Z$6:Z$37)-MIN('10 (ind)'!Z$6:Z$37))),ABS(-100+(100*(('10 (ind)'!Z13-MIN('10 (ind)'!Z$6:Z$37))/(MAX('10 (ind)'!Z$6:Z$37)-MIN('10 (ind)'!Z$6:Z$37))))))*Z$42</f>
        <v>0.7371874377634523</v>
      </c>
      <c r="AA15" s="87">
        <f>IF('10 (ind)'!AA$1="si",100*(('10 (ind)'!AA13-MIN('10 (ind)'!AA$6:AA$37))/(MAX('10 (ind)'!AA$6:AA$37)-MIN('10 (ind)'!AA$6:AA$37))),ABS(-100+(100*(('10 (ind)'!AA13-MIN('10 (ind)'!AA$6:AA$37))/(MAX('10 (ind)'!AA$6:AA$37)-MIN('10 (ind)'!AA$6:AA$37))))))*AA$42</f>
        <v>7.9837948178203906</v>
      </c>
      <c r="AB15" s="87">
        <f>IF('10 (ind)'!AB$1="si",100*(('10 (ind)'!AB13-MIN('10 (ind)'!AB$6:AB$37))/(MAX('10 (ind)'!AB$6:AB$37)-MIN('10 (ind)'!AB$6:AB$37))),ABS(-100+(100*(('10 (ind)'!AB13-MIN('10 (ind)'!AB$6:AB$37))/(MAX('10 (ind)'!AB$6:AB$37)-MIN('10 (ind)'!AB$6:AB$37))))))*AB$42</f>
        <v>6.0567479083303013</v>
      </c>
      <c r="AC15" s="87">
        <f>IF('10 (ind)'!AC$1="si",100*(('10 (ind)'!AC13-MIN('10 (ind)'!AC$6:AC$37))/(MAX('10 (ind)'!AC$6:AC$37)-MIN('10 (ind)'!AC$6:AC$37))),ABS(-100+(100*(('10 (ind)'!AC13-MIN('10 (ind)'!AC$6:AC$37))/(MAX('10 (ind)'!AC$6:AC$37)-MIN('10 (ind)'!AC$6:AC$37))))))*AC$42</f>
        <v>5.1243830207833287</v>
      </c>
      <c r="AD15" s="87">
        <f>IF('10 (ind)'!AD$1="si",100*(('10 (ind)'!AD13-MIN('10 (ind)'!AD$6:AD$37))/(MAX('10 (ind)'!AD$6:AD$37)-MIN('10 (ind)'!AD$6:AD$37))),ABS(-100+(100*(('10 (ind)'!AD13-MIN('10 (ind)'!AD$6:AD$37))/(MAX('10 (ind)'!AD$6:AD$37)-MIN('10 (ind)'!AD$6:AD$37))))))*AD$42</f>
        <v>5.3892466788285338</v>
      </c>
      <c r="AE15" s="87">
        <f>IF('10 (ind)'!AE$1="si",100*(('10 (ind)'!AE13-MIN('10 (ind)'!AE$6:AE$37))/(MAX('10 (ind)'!AE$6:AE$37)-MIN('10 (ind)'!AE$6:AE$37))),ABS(-100+(100*(('10 (ind)'!AE13-MIN('10 (ind)'!AE$6:AE$37))/(MAX('10 (ind)'!AE$6:AE$37)-MIN('10 (ind)'!AE$6:AE$37))))))*AE$42</f>
        <v>3.1208035614662823</v>
      </c>
      <c r="AF15" s="87">
        <f>IF('10 (ind)'!AF$1="si",100*(('10 (ind)'!AF13-MIN('10 (ind)'!AF$6:AF$37))/(MAX('10 (ind)'!AF$6:AF$37)-MIN('10 (ind)'!AF$6:AF$37))),ABS(-100+(100*(('10 (ind)'!AF13-MIN('10 (ind)'!AF$6:AF$37))/(MAX('10 (ind)'!AF$6:AF$37)-MIN('10 (ind)'!AF$6:AF$37))))))*AF$42</f>
        <v>6.9024454376300586</v>
      </c>
      <c r="AG15" s="87">
        <f>IF('10 (ind)'!AG$1="si",100*(('10 (ind)'!AG13-MIN('10 (ind)'!AG$6:AG$37))/(MAX('10 (ind)'!AG$6:AG$37)-MIN('10 (ind)'!AG$6:AG$37))),ABS(-100+(100*(('10 (ind)'!AG13-MIN('10 (ind)'!AG$6:AG$37))/(MAX('10 (ind)'!AG$6:AG$37)-MIN('10 (ind)'!AG$6:AG$37))))))*AG$42</f>
        <v>2.2079513110273825</v>
      </c>
      <c r="AH15" s="87">
        <f>IF('10 (ind)'!AH$1="si",100*(('10 (ind)'!AH13-MIN('10 (ind)'!AH$6:AH$37))/(MAX('10 (ind)'!AH$6:AH$37)-MIN('10 (ind)'!AH$6:AH$37))),ABS(-100+(100*(('10 (ind)'!AH13-MIN('10 (ind)'!AH$6:AH$37))/(MAX('10 (ind)'!AH$6:AH$37)-MIN('10 (ind)'!AH$6:AH$37))))))*AH$42</f>
        <v>5.3608208764749872</v>
      </c>
      <c r="AI15" s="87">
        <f>IF('10 (ind)'!AI$1="si",100*(('10 (ind)'!AI13-MIN('10 (ind)'!AI$6:AI$37))/(MAX('10 (ind)'!AI$6:AI$37)-MIN('10 (ind)'!AI$6:AI$37))),ABS(-100+(100*(('10 (ind)'!AI13-MIN('10 (ind)'!AI$6:AI$37))/(MAX('10 (ind)'!AI$6:AI$37)-MIN('10 (ind)'!AI$6:AI$37))))))*AI$42</f>
        <v>2.8051236147632767E-2</v>
      </c>
      <c r="AJ15" s="87">
        <f>IF('10 (ind)'!AJ$1="si",100*(('10 (ind)'!AJ13-MIN('10 (ind)'!AJ$6:AJ$37))/(MAX('10 (ind)'!AJ$6:AJ$37)-MIN('10 (ind)'!AJ$6:AJ$37))),ABS(-100+(100*(('10 (ind)'!AJ13-MIN('10 (ind)'!AJ$6:AJ$37))/(MAX('10 (ind)'!AJ$6:AJ$37)-MIN('10 (ind)'!AJ$6:AJ$37))))))*AJ$42</f>
        <v>6.5136241718895658</v>
      </c>
      <c r="AK15" s="87">
        <f>IF('10 (ind)'!AK$1="si",100*(('10 (ind)'!AK13-MIN('10 (ind)'!AK$6:AK$37))/(MAX('10 (ind)'!AK$6:AK$37)-MIN('10 (ind)'!AK$6:AK$37))),ABS(-100+(100*(('10 (ind)'!AK13-MIN('10 (ind)'!AK$6:AK$37))/(MAX('10 (ind)'!AK$6:AK$37)-MIN('10 (ind)'!AK$6:AK$37))))))*AK$42</f>
        <v>0.61437228713281744</v>
      </c>
      <c r="AL15" s="87">
        <f>IF('10 (ind)'!AL$1="si",100*(('10 (ind)'!AL13-MIN('10 (ind)'!AL$6:AL$37))/(MAX('10 (ind)'!AL$6:AL$37)-MIN('10 (ind)'!AL$6:AL$37))),ABS(-100+(100*(('10 (ind)'!AL13-MIN('10 (ind)'!AL$6:AL$37))/(MAX('10 (ind)'!AL$6:AL$37)-MIN('10 (ind)'!AL$6:AL$37))))))*AL$42</f>
        <v>10.443813506317435</v>
      </c>
      <c r="AM15" s="87">
        <f>IF('10 (ind)'!AM$1="si",100*(('10 (ind)'!AM13-MIN('10 (ind)'!AM$6:AM$37))/(MAX('10 (ind)'!AM$6:AM$37)-MIN('10 (ind)'!AM$6:AM$37))),ABS(-100+(100*(('10 (ind)'!AM13-MIN('10 (ind)'!AM$6:AM$37))/(MAX('10 (ind)'!AM$6:AM$37)-MIN('10 (ind)'!AM$6:AM$37))))))*AM$42</f>
        <v>3.7189852527420726</v>
      </c>
      <c r="AN15" s="87">
        <f>IF('10 (ind)'!AN$1="si",100*(('10 (ind)'!AN13-MIN('10 (ind)'!AN$6:AN$37))/(MAX('10 (ind)'!AN$6:AN$37)-MIN('10 (ind)'!AN$6:AN$37))),ABS(-100+(100*(('10 (ind)'!AN13-MIN('10 (ind)'!AN$6:AN$37))/(MAX('10 (ind)'!AN$6:AN$37)-MIN('10 (ind)'!AN$6:AN$37))))))*AN$42</f>
        <v>11.622975735126051</v>
      </c>
      <c r="AO15" s="87">
        <f>IF('10 (ind)'!AO$1="si",100*(('10 (ind)'!AO13-MIN('10 (ind)'!AO$6:AO$37))/(MAX('10 (ind)'!AO$6:AO$37)-MIN('10 (ind)'!AO$6:AO$37))),ABS(-100+(100*(('10 (ind)'!AO13-MIN('10 (ind)'!AO$6:AO$37))/(MAX('10 (ind)'!AO$6:AO$37)-MIN('10 (ind)'!AO$6:AO$37))))))*AO$42</f>
        <v>9.2479955182794509</v>
      </c>
      <c r="AP15" s="87">
        <f>IF('10 (ind)'!AP$1="si",100*(('10 (ind)'!AP13-MIN('10 (ind)'!AP$6:AP$37))/(MAX('10 (ind)'!AP$6:AP$37)-MIN('10 (ind)'!AP$6:AP$37))),ABS(-100+(100*(('10 (ind)'!AP13-MIN('10 (ind)'!AP$6:AP$37))/(MAX('10 (ind)'!AP$6:AP$37)-MIN('10 (ind)'!AP$6:AP$37))))))*AP$42</f>
        <v>13.113805908662798</v>
      </c>
      <c r="AQ15" s="87">
        <f>IF('10 (ind)'!AQ$1="si",100*(('10 (ind)'!AQ13-MIN('10 (ind)'!AQ$6:AQ$37))/(MAX('10 (ind)'!AQ$6:AQ$37)-MIN('10 (ind)'!AQ$6:AQ$37))),ABS(-100+(100*(('10 (ind)'!AQ13-MIN('10 (ind)'!AQ$6:AQ$37))/(MAX('10 (ind)'!AQ$6:AQ$37)-MIN('10 (ind)'!AQ$6:AQ$37))))))*AQ$42</f>
        <v>2.4533822244980605</v>
      </c>
      <c r="AR15" s="87">
        <f>IF('10 (ind)'!AR$1="si",100*(('10 (ind)'!AR13-MIN('10 (ind)'!AR$6:AR$37))/(MAX('10 (ind)'!AR$6:AR$37)-MIN('10 (ind)'!AR$6:AR$37))),ABS(-100+(100*(('10 (ind)'!AR13-MIN('10 (ind)'!AR$6:AR$37))/(MAX('10 (ind)'!AR$6:AR$37)-MIN('10 (ind)'!AR$6:AR$37))))))*AR$42</f>
        <v>9.1432690832037053</v>
      </c>
      <c r="AS15" s="87">
        <f>IF('10 (ind)'!AS$1="si",100*(('10 (ind)'!AS13-MIN('10 (ind)'!AS$6:AS$37))/(MAX('10 (ind)'!AS$6:AS$37)-MIN('10 (ind)'!AS$6:AS$37))),ABS(-100+(100*(('10 (ind)'!AS13-MIN('10 (ind)'!AS$6:AS$37))/(MAX('10 (ind)'!AS$6:AS$37)-MIN('10 (ind)'!AS$6:AS$37))))))*AS$42</f>
        <v>2.2768706528996709</v>
      </c>
      <c r="AT15" s="87">
        <f>IF('10 (ind)'!AT$1="si",100*(('10 (ind)'!AT13-MIN('10 (ind)'!AT$6:AT$37))/(MAX('10 (ind)'!AT$6:AT$37)-MIN('10 (ind)'!AT$6:AT$37))),ABS(-100+(100*(('10 (ind)'!AT13-MIN('10 (ind)'!AT$6:AT$37))/(MAX('10 (ind)'!AT$6:AT$37)-MIN('10 (ind)'!AT$6:AT$37))))))*AT$42</f>
        <v>0</v>
      </c>
      <c r="AU15" s="87">
        <f>IF('10 (ind)'!AU$1="si",100*(('10 (ind)'!AU13-MIN('10 (ind)'!AU$6:AU$37))/(MAX('10 (ind)'!AU$6:AU$37)-MIN('10 (ind)'!AU$6:AU$37))),ABS(-100+(100*(('10 (ind)'!AU13-MIN('10 (ind)'!AU$6:AU$37))/(MAX('10 (ind)'!AU$6:AU$37)-MIN('10 (ind)'!AU$6:AU$37))))))*AU$42</f>
        <v>14.816135518054571</v>
      </c>
      <c r="AV15" s="87">
        <f>IF('10 (ind)'!AV$1="si",100*(('10 (ind)'!AV13-MIN('10 (ind)'!AV$6:AV$37))/(MAX('10 (ind)'!AV$6:AV$37)-MIN('10 (ind)'!AV$6:AV$37))),ABS(-100+(100*(('10 (ind)'!AV13-MIN('10 (ind)'!AV$6:AV$37))/(MAX('10 (ind)'!AV$6:AV$37)-MIN('10 (ind)'!AV$6:AV$37))))))*AV$42</f>
        <v>16.031195840554595</v>
      </c>
      <c r="AW15" s="87">
        <f>IF('10 (ind)'!AW$1="si",100*(('10 (ind)'!AW13-MIN('10 (ind)'!AW$6:AW$37))/(MAX('10 (ind)'!AW$6:AW$37)-MIN('10 (ind)'!AW$6:AW$37))),ABS(-100+(100*(('10 (ind)'!AW13-MIN('10 (ind)'!AW$6:AW$37))/(MAX('10 (ind)'!AW$6:AW$37)-MIN('10 (ind)'!AW$6:AW$37))))))*AW$42</f>
        <v>5.9450107985361198</v>
      </c>
      <c r="AX15" s="87">
        <f>IF('10 (ind)'!AX$1="si",100*(('10 (ind)'!AX13-MIN('10 (ind)'!AX$6:AX$37))/(MAX('10 (ind)'!AX$6:AX$37)-MIN('10 (ind)'!AX$6:AX$37))),ABS(-100+(100*(('10 (ind)'!AX13-MIN('10 (ind)'!AX$6:AX$37))/(MAX('10 (ind)'!AX$6:AX$37)-MIN('10 (ind)'!AX$6:AX$37))))))*AX$42</f>
        <v>4.5145030382849223</v>
      </c>
      <c r="AY15" s="87">
        <f>IF('10 (ind)'!AY$1="si",100*(('10 (ind)'!AY13-MIN('10 (ind)'!AY$6:AY$37))/(MAX('10 (ind)'!AY$6:AY$37)-MIN('10 (ind)'!AY$6:AY$37))),ABS(-100+(100*(('10 (ind)'!AY13-MIN('10 (ind)'!AY$6:AY$37))/(MAX('10 (ind)'!AY$6:AY$37)-MIN('10 (ind)'!AY$6:AY$37))))))*AY$42</f>
        <v>12.056638046261591</v>
      </c>
      <c r="AZ15" s="87">
        <f>IF('10 (ind)'!AZ$1="si",100*(('10 (ind)'!AZ13-MIN('10 (ind)'!AZ$6:AZ$37))/(MAX('10 (ind)'!AZ$6:AZ$37)-MIN('10 (ind)'!AZ$6:AZ$37))),ABS(-100+(100*(('10 (ind)'!AZ13-MIN('10 (ind)'!AZ$6:AZ$37))/(MAX('10 (ind)'!AZ$6:AZ$37)-MIN('10 (ind)'!AZ$6:AZ$37))))))*AZ$42</f>
        <v>2.896500721735348</v>
      </c>
      <c r="BA15" s="87">
        <f>IF('10 (ind)'!BA$1="si",100*(('10 (ind)'!BA13-MIN('10 (ind)'!BA$6:BA$37))/(MAX('10 (ind)'!BA$6:BA$37)-MIN('10 (ind)'!BA$6:BA$37))),ABS(-100+(100*(('10 (ind)'!BA13-MIN('10 (ind)'!BA$6:BA$37))/(MAX('10 (ind)'!BA$6:BA$37)-MIN('10 (ind)'!BA$6:BA$37))))))*BA$42</f>
        <v>2.1375890719430002</v>
      </c>
      <c r="BB15" s="87">
        <f>IF('10 (ind)'!BB$1="si",100*(('10 (ind)'!BB13-MIN('10 (ind)'!BB$6:BB$37))/(MAX('10 (ind)'!BB$6:BB$37)-MIN('10 (ind)'!BB$6:BB$37))),ABS(-100+(100*(('10 (ind)'!BB13-MIN('10 (ind)'!BB$6:BB$37))/(MAX('10 (ind)'!BB$6:BB$37)-MIN('10 (ind)'!BB$6:BB$37))))))*BB$42</f>
        <v>4.8481451908414721</v>
      </c>
      <c r="BC15" s="87">
        <f>IF('10 (ind)'!BC$1="si",100*(('10 (ind)'!BC13-MIN('10 (ind)'!BC$6:BC$37))/(MAX('10 (ind)'!BC$6:BC$37)-MIN('10 (ind)'!BC$6:BC$37))),ABS(-100+(100*(('10 (ind)'!BC13-MIN('10 (ind)'!BC$6:BC$37))/(MAX('10 (ind)'!BC$6:BC$37)-MIN('10 (ind)'!BC$6:BC$37))))))*BC$42</f>
        <v>3.7184327050283263</v>
      </c>
      <c r="BD15" s="87">
        <f>IF('10 (ind)'!BD$1="si",100*(('10 (ind)'!BD13-MIN('10 (ind)'!BD$6:BD$37))/(MAX('10 (ind)'!BD$6:BD$37)-MIN('10 (ind)'!BD$6:BD$37))),ABS(-100+(100*(('10 (ind)'!BD13-MIN('10 (ind)'!BD$6:BD$37))/(MAX('10 (ind)'!BD$6:BD$37)-MIN('10 (ind)'!BD$6:BD$37))))))*BD$42</f>
        <v>4.6994429600993843</v>
      </c>
      <c r="BE15" s="87">
        <f>IF('10 (ind)'!BE$1="si",100*(('10 (ind)'!BE13-MIN('10 (ind)'!BE$6:BE$37))/(MAX('10 (ind)'!BE$6:BE$37)-MIN('10 (ind)'!BE$6:BE$37))),ABS(-100+(100*(('10 (ind)'!BE13-MIN('10 (ind)'!BE$6:BE$37))/(MAX('10 (ind)'!BE$6:BE$37)-MIN('10 (ind)'!BE$6:BE$37))))))*BE$42</f>
        <v>4.4542419638867017</v>
      </c>
      <c r="BF15" s="87">
        <f>IF('10 (ind)'!BF$1="si",100*(('10 (ind)'!BF13-MIN('10 (ind)'!BF$6:BF$37))/(MAX('10 (ind)'!BF$6:BF$37)-MIN('10 (ind)'!BF$6:BF$37))),ABS(-100+(100*(('10 (ind)'!BF13-MIN('10 (ind)'!BF$6:BF$37))/(MAX('10 (ind)'!BF$6:BF$37)-MIN('10 (ind)'!BF$6:BF$37))))))*BF$42</f>
        <v>3.483130218553756</v>
      </c>
      <c r="BG15" s="87">
        <f>IF('10 (ind)'!BG$1="si",100*(('10 (ind)'!BG13-MIN('10 (ind)'!BG$6:BG$37))/(MAX('10 (ind)'!BG$6:BG$37)-MIN('10 (ind)'!BG$6:BG$37))),ABS(-100+(100*(('10 (ind)'!BG13-MIN('10 (ind)'!BG$6:BG$37))/(MAX('10 (ind)'!BG$6:BG$37)-MIN('10 (ind)'!BG$6:BG$37))))))*BG$42</f>
        <v>2.5800474159655344</v>
      </c>
      <c r="BH15" s="87">
        <f>IF('10 (ind)'!BH$1="si",100*(('10 (ind)'!BH13-MIN('10 (ind)'!BH$6:BH$37))/(MAX('10 (ind)'!BH$6:BH$37)-MIN('10 (ind)'!BH$6:BH$37))),ABS(-100+(100*(('10 (ind)'!BH13-MIN('10 (ind)'!BH$6:BH$37))/(MAX('10 (ind)'!BH$6:BH$37)-MIN('10 (ind)'!BH$6:BH$37))))))*BH$42</f>
        <v>2.7540711878443163</v>
      </c>
      <c r="BI15" s="87">
        <f>IF('10 (ind)'!BI$1="si",100*(('10 (ind)'!BI13-MIN('10 (ind)'!BI$6:BI$37))/(MAX('10 (ind)'!BI$6:BI$37)-MIN('10 (ind)'!BI$6:BI$37))),ABS(-100+(100*(('10 (ind)'!BI13-MIN('10 (ind)'!BI$6:BI$37))/(MAX('10 (ind)'!BI$6:BI$37)-MIN('10 (ind)'!BI$6:BI$37))))))*BI$42</f>
        <v>3.4972987815152083</v>
      </c>
      <c r="BJ15" s="87">
        <f>IF('10 (ind)'!BJ$1="si",100*(('10 (ind)'!BJ13-MIN('10 (ind)'!BJ$6:BJ$37))/(MAX('10 (ind)'!BJ$6:BJ$37)-MIN('10 (ind)'!BJ$6:BJ$37))),ABS(-100+(100*(('10 (ind)'!BJ13-MIN('10 (ind)'!BJ$6:BJ$37))/(MAX('10 (ind)'!BJ$6:BJ$37)-MIN('10 (ind)'!BJ$6:BJ$37))))))*BJ$42</f>
        <v>1.4945615292907521</v>
      </c>
      <c r="BK15" s="87">
        <f>IF('10 (ind)'!BK$1="si",100*(('10 (ind)'!BK13-MIN('10 (ind)'!BK$6:BK$37))/(MAX('10 (ind)'!BK$6:BK$37)-MIN('10 (ind)'!BK$6:BK$37))),ABS(-100+(100*(('10 (ind)'!BK13-MIN('10 (ind)'!BK$6:BK$37))/(MAX('10 (ind)'!BK$6:BK$37)-MIN('10 (ind)'!BK$6:BK$37))))))*BK$42</f>
        <v>1.0765359460891724</v>
      </c>
      <c r="BL15" s="87">
        <f>IF('10 (ind)'!BL$1="si",100*(('10 (ind)'!BL13-MIN('10 (ind)'!BL$6:BL$37))/(MAX('10 (ind)'!BL$6:BL$37)-MIN('10 (ind)'!BL$6:BL$37))),ABS(-100+(100*(('10 (ind)'!BL13-MIN('10 (ind)'!BL$6:BL$37))/(MAX('10 (ind)'!BL$6:BL$37)-MIN('10 (ind)'!BL$6:BL$37))))))*BL$42</f>
        <v>0.55665162912051414</v>
      </c>
      <c r="BM15" s="87">
        <f>IF('10 (ind)'!BM$1="si",100*(('10 (ind)'!BM13-MIN('10 (ind)'!BM$6:BM$37))/(MAX('10 (ind)'!BM$6:BM$37)-MIN('10 (ind)'!BM$6:BM$37))),ABS(-100+(100*(('10 (ind)'!BM13-MIN('10 (ind)'!BM$6:BM$37))/(MAX('10 (ind)'!BM$6:BM$37)-MIN('10 (ind)'!BM$6:BM$37))))))*BM$42</f>
        <v>0.57857676841098982</v>
      </c>
      <c r="BN15" s="87">
        <f>IF('10 (ind)'!BN$1="si",100*(('10 (ind)'!BN13-MIN('10 (ind)'!BN$6:BN$37))/(MAX('10 (ind)'!BN$6:BN$37)-MIN('10 (ind)'!BN$6:BN$37))),ABS(-100+(100*(('10 (ind)'!BN13-MIN('10 (ind)'!BN$6:BN$37))/(MAX('10 (ind)'!BN$6:BN$37)-MIN('10 (ind)'!BN$6:BN$37))))))*BN$42</f>
        <v>3.0128319003167596</v>
      </c>
      <c r="BO15" s="87">
        <f>IF('10 (ind)'!BO$1="si",100*(('10 (ind)'!BO13-MIN('10 (ind)'!BO$6:BO$37))/(MAX('10 (ind)'!BO$6:BO$37)-MIN('10 (ind)'!BO$6:BO$37))),ABS(-100+(100*(('10 (ind)'!BO13-MIN('10 (ind)'!BO$6:BO$37))/(MAX('10 (ind)'!BO$6:BO$37)-MIN('10 (ind)'!BO$6:BO$37))))))*BO$42</f>
        <v>2.9393591667402239</v>
      </c>
      <c r="BP15" s="87">
        <f>IF('10 (ind)'!BP$1="si",100*(('10 (ind)'!BP13-MIN('10 (ind)'!BP$6:BP$37))/(MAX('10 (ind)'!BP$6:BP$37)-MIN('10 (ind)'!BP$6:BP$37))),ABS(-100+(100*(('10 (ind)'!BP13-MIN('10 (ind)'!BP$6:BP$37))/(MAX('10 (ind)'!BP$6:BP$37)-MIN('10 (ind)'!BP$6:BP$37))))))*BP$42</f>
        <v>1.4064576321744136</v>
      </c>
      <c r="BQ15" s="87">
        <f>IF('10 (ind)'!BQ$1="si",100*(('10 (ind)'!BQ13-MIN('10 (ind)'!BQ$6:BQ$37))/(MAX('10 (ind)'!BQ$6:BQ$37)-MIN('10 (ind)'!BQ$6:BQ$37))),ABS(-100+(100*(('10 (ind)'!BQ13-MIN('10 (ind)'!BQ$6:BQ$37))/(MAX('10 (ind)'!BQ$6:BQ$37)-MIN('10 (ind)'!BQ$6:BQ$37))))))*BQ$42</f>
        <v>2.4424310308698556</v>
      </c>
      <c r="BR15" s="87">
        <f>IF('10 (ind)'!BR$1="si",100*(('10 (ind)'!BR13-MIN('10 (ind)'!BR$6:BR$37))/(MAX('10 (ind)'!BR$6:BR$37)-MIN('10 (ind)'!BR$6:BR$37))),ABS(-100+(100*(('10 (ind)'!BR13-MIN('10 (ind)'!BR$6:BR$37))/(MAX('10 (ind)'!BR$6:BR$37)-MIN('10 (ind)'!BR$6:BR$37))))))*BR$42</f>
        <v>2.9393591667402239</v>
      </c>
      <c r="BS15" s="87">
        <f>IF('10 (ind)'!BS$1="si",100*(('10 (ind)'!BS13-MIN('10 (ind)'!BS$6:BS$37))/(MAX('10 (ind)'!BS$6:BS$37)-MIN('10 (ind)'!BS$6:BS$37))),ABS(-100+(100*(('10 (ind)'!BS13-MIN('10 (ind)'!BS$6:BS$37))/(MAX('10 (ind)'!BS$6:BS$37)-MIN('10 (ind)'!BS$6:BS$37))))))*BS$42</f>
        <v>1.7323931590345207</v>
      </c>
      <c r="BT15" s="75">
        <f>IF('10 (ind)'!BT$1="si",100*(('10 (ind)'!BT13-MIN('10 (ind)'!BT$6:BT$37))/(MAX('10 (ind)'!BT$6:BT$37)-MIN('10 (ind)'!BT$6:BT$37))),ABS(-100+(100*(('10 (ind)'!BT13-MIN('10 (ind)'!BT$6:BT$37))/(MAX('10 (ind)'!BR$6:BR$37)-MIN('10 (ind)'!BT$6:BT$37))))))*BT$42</f>
        <v>5.1509117091776586</v>
      </c>
      <c r="BU15" s="87">
        <f>IF('10 (ind)'!BU$1="si",100*(('10 (ind)'!BU13-MIN('10 (ind)'!BU$6:BU$37))/(MAX('10 (ind)'!BU$6:BU$37)-MIN('10 (ind)'!BU$6:BU$37))),ABS(-100+(100*(('10 (ind)'!BU13-MIN('10 (ind)'!BU$6:BU$37))/(MAX('10 (ind)'!BU$6:BU$37)-MIN('10 (ind)'!BU$6:BU$37))))))*BU$42</f>
        <v>8.181585991666978</v>
      </c>
      <c r="BV15" s="87">
        <f>IF('10 (ind)'!BV$1="si",100*(('10 (ind)'!BV13-MIN('10 (ind)'!BV$6:BV$37))/(MAX('10 (ind)'!BV$6:BV$37)-MIN('10 (ind)'!BV$6:BV$37))),ABS(-100+(100*(('10 (ind)'!BV13-MIN('10 (ind)'!BV$6:BV$37))/(MAX('10 (ind)'!BV$6:BV$37)-MIN('10 (ind)'!BV$6:BV$37))))))*BV$42</f>
        <v>2.8720289373111845</v>
      </c>
      <c r="BW15" s="87">
        <f>IF('10 (ind)'!BW$1="si",100*(('10 (ind)'!BW13-MIN('10 (ind)'!BW$6:BW$37))/(MAX('10 (ind)'!BW$6:BW$37)-MIN('10 (ind)'!BW$6:BW$37))),ABS(-100+(100*(('10 (ind)'!BW13-MIN('10 (ind)'!BW$6:BW$37))/(MAX('10 (ind)'!BW$6:BW$37)-MIN('10 (ind)'!BW$6:BW$37))))))*BW$42</f>
        <v>4.7109170865766705</v>
      </c>
      <c r="BX15" s="87">
        <f>IF('10 (ind)'!BX$1="si",100*(('10 (ind)'!BX13-MIN('10 (ind)'!BX$6:BX$37))/(MAX('10 (ind)'!BX$6:BX$37)-MIN('10 (ind)'!BX$6:BX$37))),ABS(-100+(100*(('10 (ind)'!BX13-MIN('10 (ind)'!BX$6:BX$37))/(MAX('10 (ind)'!BX$6:BX$37)-MIN('10 (ind)'!BX$6:BX$37))))))*BX$42</f>
        <v>1.0373640127533748</v>
      </c>
      <c r="BY15" s="87">
        <f>IF('10 (ind)'!BY$1="si",100*(('10 (ind)'!BY13-MIN('10 (ind)'!BY$6:BY$37))/(MAX('10 (ind)'!BY$6:BY$37)-MIN('10 (ind)'!BY$6:BY$37))),ABS(-100+(100*(('10 (ind)'!BY13-MIN('10 (ind)'!BY$6:BY$37))/(MAX('10 (ind)'!BY$6:BY$37)-MIN('10 (ind)'!BY$6:BY$37))))))*BY$42</f>
        <v>0.38674915039599977</v>
      </c>
      <c r="BZ15" s="87">
        <f>IF('10 (ind)'!BZ$1="si",100*(('10 (ind)'!BZ13-MIN('10 (ind)'!BZ$6:BZ$37))/(MAX('10 (ind)'!BZ$6:BZ$37)-MIN('10 (ind)'!BZ$6:BZ$37))),ABS(-100+(100*(('10 (ind)'!BZ13-MIN('10 (ind)'!BZ$6:BZ$37))/(MAX('10 (ind)'!BZ$6:BZ$37)-MIN('10 (ind)'!BZ$6:BZ$37))))))*BZ$42</f>
        <v>13.00298699057794</v>
      </c>
      <c r="CA15" s="87">
        <f>IF('10 (ind)'!CA$1="si",100*(('10 (ind)'!CA13-MIN('10 (ind)'!CA$6:CA$37))/(MAX('10 (ind)'!CA$6:CA$37)-MIN('10 (ind)'!CA$6:CA$37))),ABS(-100+(100*(('10 (ind)'!CA13-MIN('10 (ind)'!CA$6:CA$37))/(MAX('10 (ind)'!CA$6:CA$37)-MIN('10 (ind)'!CA$6:CA$37))))))*CA$42</f>
        <v>2.9960979281403266</v>
      </c>
      <c r="CB15" s="87">
        <f>IF('10 (ind)'!CB$1="si",100*(('10 (ind)'!CB13-MIN('10 (ind)'!CB$6:CB$37))/(MAX('10 (ind)'!CB$6:CB$37)-MIN('10 (ind)'!CB$6:CB$37))),ABS(-100+(100*(('10 (ind)'!CB13-MIN('10 (ind)'!CB$6:CB$37))/(MAX('10 (ind)'!CB$6:CB$37)-MIN('10 (ind)'!CB$6:CB$37))))))*CB$42</f>
        <v>2.587128479027426</v>
      </c>
      <c r="CC15" s="87">
        <f>IF('10 (ind)'!CC$1="si",100*(('10 (ind)'!CC13-MIN('10 (ind)'!CC$6:CC$37))/(MAX('10 (ind)'!CC$6:CC$37)-MIN('10 (ind)'!CC$6:CC$37))),ABS(-100+(100*(('10 (ind)'!CC13-MIN('10 (ind)'!CC$6:CC$37))/(MAX('10 (ind)'!CC$6:CC$37)-MIN('10 (ind)'!CC$6:CC$37))))))*CC$42</f>
        <v>9.552076609648287</v>
      </c>
      <c r="CD15" s="87">
        <f>IF('10 (ind)'!CD$1="si",100*(('10 (ind)'!CD13-MIN('10 (ind)'!CD$6:CD$37))/(MAX('10 (ind)'!CD$6:CD$37)-MIN('10 (ind)'!CD$6:CD$37))),ABS(-100+(100*(('10 (ind)'!CD13-MIN('10 (ind)'!CD$6:CD$37))/(MAX('10 (ind)'!CD$6:CD$37)-MIN('10 (ind)'!CD$6:CD$37))))))*CD$42</f>
        <v>0.17668035482513461</v>
      </c>
      <c r="CE15" s="87">
        <f>IF('10 (ind)'!CE$1="si",100*(('10 (ind)'!CE13-MIN('10 (ind)'!CE$6:CE$37))/(MAX('10 (ind)'!CE$6:CE$37)-MIN('10 (ind)'!CE$6:CE$37))),ABS(-100+(100*(('10 (ind)'!CE13-MIN('10 (ind)'!CE$6:CE$37))/(MAX('10 (ind)'!CE$6:CE$37)-MIN('10 (ind)'!CE$6:CE$37))))))*CE$42</f>
        <v>2.150854226263561</v>
      </c>
      <c r="CF15" s="87">
        <f>IF('10 (ind)'!CF$1="si",100*(('10 (ind)'!CF13-MIN('10 (ind)'!CF$6:CF$37))/(MAX('10 (ind)'!CF$6:CF$37)-MIN('10 (ind)'!CF$6:CF$37))),ABS(-100+(100*(('10 (ind)'!CF13-MIN('10 (ind)'!CF$6:CF$37))/(MAX('10 (ind)'!CF$6:CF$37)-MIN('10 (ind)'!CF$6:CF$37))))))*CF$42</f>
        <v>0.26034882116929603</v>
      </c>
      <c r="CG15" s="87">
        <f>IF('10 (ind)'!CG$1="si",100*(('10 (ind)'!CG13-MIN('10 (ind)'!CG$6:CG$37))/(MAX('10 (ind)'!CG$6:CG$37)-MIN('10 (ind)'!CG$6:CG$37))),ABS(-100+(100*(('10 (ind)'!CG13-MIN('10 (ind)'!CG$6:CG$37))/(MAX('10 (ind)'!CG$6:CG$37)-MIN('10 (ind)'!CG$6:CG$37))))))*CG$42</f>
        <v>2.1615471173346417</v>
      </c>
      <c r="CH15" s="87">
        <f>IF('10 (ind)'!CH$1="si",100*(('10 (ind)'!CH13-MIN('10 (ind)'!CH$6:CH$37))/(MAX('10 (ind)'!CH$6:CH$37)-MIN('10 (ind)'!CH$6:CH$37))),ABS(-100+(100*(('10 (ind)'!CH13-MIN('10 (ind)'!CH$6:CH$37))/(MAX('10 (ind)'!CH$6:CH$37)-MIN('10 (ind)'!CH$6:CH$37))))))*CH$42</f>
        <v>4.4761764372094284</v>
      </c>
      <c r="CI15" s="87">
        <f>IF('10 (ind)'!CI$1="si",100*(('10 (ind)'!CI13-MIN('10 (ind)'!CI$6:CI$37))/(MAX('10 (ind)'!CI$6:CI$37)-MIN('10 (ind)'!CI$6:CI$37))),ABS(-100+(100*(('10 (ind)'!CI13-MIN('10 (ind)'!CI$6:CI$37))/(MAX('10 (ind)'!CI$6:CI$37)-MIN('10 (ind)'!CI$6:CI$37))))))*CI$42</f>
        <v>8.0211350702886861</v>
      </c>
      <c r="CJ15" s="87">
        <f>IF('10 (ind)'!CJ$1="si",100*(('10 (ind)'!CJ13-MIN('10 (ind)'!CJ$6:CJ$37))/(MAX('10 (ind)'!CJ$6:CJ$37)-MIN('10 (ind)'!CJ$6:CJ$37))),ABS(-100+(100*(('10 (ind)'!CJ13-MIN('10 (ind)'!CJ$6:CJ$37))/(MAX('10 (ind)'!CJ$6:CJ$37)-MIN('10 (ind)'!CJ$6:CJ$37))))))*CJ$42</f>
        <v>9.0834697217675959</v>
      </c>
      <c r="CK15" s="87">
        <f>IF('10 (ind)'!CK$1="si",100*(('10 (ind)'!CK13-MIN('10 (ind)'!CK$6:CK$37))/(MAX('10 (ind)'!CK$6:CK$37)-MIN('10 (ind)'!CK$6:CK$37))),ABS(-100+(100*(('10 (ind)'!CK13-MIN('10 (ind)'!CK$6:CK$37))/(MAX('10 (ind)'!CK$6:CK$37)-MIN('10 (ind)'!CK$6:CK$37))))))*CK$42</f>
        <v>1.7986772099451576</v>
      </c>
      <c r="CL15" s="87">
        <f>IF('10 (ind)'!CL$1="si",100*(('10 (ind)'!CL13-MIN('10 (ind)'!CL$6:CL$37))/(MAX('10 (ind)'!CL$6:CL$37)-MIN('10 (ind)'!CL$6:CL$37))),ABS(-100+(100*(('10 (ind)'!CL13-MIN('10 (ind)'!CL$6:CL$37))/(MAX('10 (ind)'!CL$6:CL$37)-MIN('10 (ind)'!CL$6:CL$37))))))*CL$42</f>
        <v>0.4096659319308999</v>
      </c>
      <c r="CM15" s="87">
        <f>IF('10 (ind)'!CM$1="si",100*(('10 (ind)'!CM13-MIN('10 (ind)'!CM$6:CM$37))/(MAX('10 (ind)'!CM$6:CM$37)-MIN('10 (ind)'!CM$6:CM$37))),ABS(-100+(100*(('10 (ind)'!CM13-MIN('10 (ind)'!CM$6:CM$37))/(MAX('10 (ind)'!CM$6:CM$37)-MIN('10 (ind)'!CM$6:CM$37))))))*CM$42</f>
        <v>7.6426916790887995</v>
      </c>
    </row>
    <row r="16" spans="1:91">
      <c r="A16" s="18" t="s">
        <v>214</v>
      </c>
      <c r="B16" s="87">
        <f>IF('10 (ind)'!B$1="si",100*(('10 (ind)'!B14-MIN('10 (ind)'!B$6:B$37))/(MAX('10 (ind)'!B$6:B$37)-MIN('10 (ind)'!B$6:B$37))),ABS(-100+(100*(('10 (ind)'!B14-MIN('10 (ind)'!B$6:B$37))/(MAX('10 (ind)'!B$6:B$37)-MIN('10 (ind)'!B$6:B$37))))))</f>
        <v>100</v>
      </c>
      <c r="C16" s="87">
        <f>IF('10 (ind)'!C$1="si",100*(('10 (ind)'!C14-MIN('10 (ind)'!C$6:C$37))/(MAX('10 (ind)'!C$6:C$37)-MIN('10 (ind)'!C$6:C$37))),ABS(-100+(100*(('10 (ind)'!C14-MIN('10 (ind)'!C$6:C$37))/(MAX('10 (ind)'!C$6:C$37)-MIN('10 (ind)'!C$6:C$37))))))</f>
        <v>100</v>
      </c>
      <c r="D16" s="87">
        <f>IF('10 (ind)'!D$1="si",100*(('10 (ind)'!D14-MIN('10 (ind)'!D$6:D$37))/(MAX('10 (ind)'!D$6:D$37)-MIN('10 (ind)'!D$6:D$37))),ABS(-100+(100*(('10 (ind)'!D14-MIN('10 (ind)'!D$6:D$37))/(MAX('10 (ind)'!D$6:D$37)-MIN('10 (ind)'!D$6:D$37))))))*D$42</f>
        <v>5.8944137942790178</v>
      </c>
      <c r="E16" s="87">
        <f>IF('10 (ind)'!E$1="si",100*(('10 (ind)'!E14-MIN('10 (ind)'!E$6:E$37))/(MAX('10 (ind)'!E$6:E$37)-MIN('10 (ind)'!E$6:E$37))),ABS(-100+(100*(('10 (ind)'!E14-MIN('10 (ind)'!E$6:E$37))/(MAX('10 (ind)'!E$6:E$37)-MIN('10 (ind)'!E$6:E$37))))))*E$42</f>
        <v>0</v>
      </c>
      <c r="F16" s="87">
        <f>IF('10 (ind)'!F$1="si",100*(('10 (ind)'!F14-MIN('10 (ind)'!F$6:F$37))/(MAX('10 (ind)'!F$6:F$37)-MIN('10 (ind)'!F$6:F$37))),ABS(-100+(100*(('10 (ind)'!F14-MIN('10 (ind)'!F$6:F$37))/(MAX('10 (ind)'!F$6:F$37)-MIN('10 (ind)'!F$6:F$37))))))*F$42</f>
        <v>8.7460484720758682</v>
      </c>
      <c r="G16" s="87">
        <f>IF('10 (ind)'!G$1="si",100*(('10 (ind)'!G14-MIN('10 (ind)'!G$6:G$37))/(MAX('10 (ind)'!G$6:G$37)-MIN('10 (ind)'!G$6:G$37))),ABS(-100+(100*(('10 (ind)'!G14-MIN('10 (ind)'!G$6:G$37))/(MAX('10 (ind)'!G$6:G$37)-MIN('10 (ind)'!G$6:G$37))))))*G$42</f>
        <v>3.9765319426336361</v>
      </c>
      <c r="H16" s="87">
        <f>IF('10 (ind)'!H$1="si",100*(('10 (ind)'!H14-MIN('10 (ind)'!H$6:H$37))/(MAX('10 (ind)'!H$6:H$37)-MIN('10 (ind)'!H$6:H$37))),ABS(-100+(100*(('10 (ind)'!H14-MIN('10 (ind)'!H$6:H$37))/(MAX('10 (ind)'!H$6:H$37)-MIN('10 (ind)'!H$6:H$37))))))*H$42</f>
        <v>4.9408284023668632</v>
      </c>
      <c r="I16" s="87">
        <f>IF('10 (ind)'!I$1="si",100*(('10 (ind)'!I14-MIN('10 (ind)'!I$6:I$37))/(MAX('10 (ind)'!I$6:I$37)-MIN('10 (ind)'!I$6:I$37))),ABS(-100+(100*(('10 (ind)'!I14-MIN('10 (ind)'!I$6:I$37))/(MAX('10 (ind)'!I$6:I$37)-MIN('10 (ind)'!I$6:I$37))))))*I$42</f>
        <v>4.0865384615384626</v>
      </c>
      <c r="J16" s="87">
        <f>IF('10 (ind)'!J$1="si",100*(('10 (ind)'!J14-MIN('10 (ind)'!J$6:J$37))/(MAX('10 (ind)'!J$6:J$37)-MIN('10 (ind)'!J$6:J$37))),ABS(-100+(100*(('10 (ind)'!J14-MIN('10 (ind)'!J$6:J$37))/(MAX('10 (ind)'!J$6:J$37)-MIN('10 (ind)'!J$6:J$37))))))*J$42</f>
        <v>3.6589516678012246</v>
      </c>
      <c r="K16" s="87">
        <f>IF('10 (ind)'!K$1="si",100*(('10 (ind)'!K14-MIN('10 (ind)'!K$6:K$37))/(MAX('10 (ind)'!K$6:K$37)-MIN('10 (ind)'!K$6:K$37))),ABS(-100+(100*(('10 (ind)'!K14-MIN('10 (ind)'!K$6:K$37))/(MAX('10 (ind)'!K$6:K$37)-MIN('10 (ind)'!K$6:K$37))))))*K$42</f>
        <v>3.076226987457209</v>
      </c>
      <c r="L16" s="87">
        <f>IF('10 (ind)'!L$1="si",100*(('10 (ind)'!L14-MIN('10 (ind)'!L$6:L$37))/(MAX('10 (ind)'!L$6:L$37)-MIN('10 (ind)'!L$6:L$37))),ABS(-100+(100*(('10 (ind)'!L14-MIN('10 (ind)'!L$6:L$37))/(MAX('10 (ind)'!L$6:L$37)-MIN('10 (ind)'!L$6:L$37))))))*L$42</f>
        <v>7.2603728967076533</v>
      </c>
      <c r="M16" s="87">
        <f>IF('10 (ind)'!M$1="si",100*(('10 (ind)'!M14-MIN('10 (ind)'!M$6:M$37))/(MAX('10 (ind)'!M$6:M$37)-MIN('10 (ind)'!M$6:M$37))),ABS(-100+(100*(('10 (ind)'!M14-MIN('10 (ind)'!M$6:M$37))/(MAX('10 (ind)'!M$6:M$37)-MIN('10 (ind)'!M$6:M$37))))))*M$42</f>
        <v>0.41281470598671977</v>
      </c>
      <c r="N16" s="87">
        <f>IF('10 (ind)'!N$1="si",100*(('10 (ind)'!N14-MIN('10 (ind)'!N$6:N$37))/(MAX('10 (ind)'!N$6:N$37)-MIN('10 (ind)'!N$6:N$37))),ABS(-100+(100*(('10 (ind)'!N14-MIN('10 (ind)'!N$6:N$37))/(MAX('10 (ind)'!N$6:N$37)-MIN('10 (ind)'!N$6:N$37))))))*N$42</f>
        <v>8.1554586970317153</v>
      </c>
      <c r="O16" s="87">
        <f>IF('10 (ind)'!O$1="si",100*(('10 (ind)'!O14-MIN('10 (ind)'!O$6:O$37))/(MAX('10 (ind)'!O$6:O$37)-MIN('10 (ind)'!O$6:O$37))),ABS(-100+(100*(('10 (ind)'!O14-MIN('10 (ind)'!O$6:O$37))/(MAX('10 (ind)'!O$6:O$37)-MIN('10 (ind)'!O$6:O$37))))))*O$42</f>
        <v>8.4787604397260772</v>
      </c>
      <c r="P16" s="87">
        <f>IF('10 (ind)'!P$1="si",100*(('10 (ind)'!P14-MIN('10 (ind)'!P$6:P$37))/(MAX('10 (ind)'!P$6:P$37)-MIN('10 (ind)'!P$6:P$37))),ABS(-100+(100*(('10 (ind)'!P14-MIN('10 (ind)'!P$6:P$37))/(MAX('10 (ind)'!P$6:P$37)-MIN('10 (ind)'!P$6:P$37))))))*P$42</f>
        <v>4.563108779215623E-2</v>
      </c>
      <c r="Q16" s="87">
        <f>IF('10 (ind)'!Q$1="si",100*(('10 (ind)'!Q14-MIN('10 (ind)'!Q$6:Q$37))/(MAX('10 (ind)'!Q$6:Q$37)-MIN('10 (ind)'!Q$6:Q$37))),ABS(-100+(100*(('10 (ind)'!Q14-MIN('10 (ind)'!Q$6:Q$37))/(MAX('10 (ind)'!Q$6:Q$37)-MIN('10 (ind)'!Q$6:Q$37))))))*Q$42</f>
        <v>1.8360125161424123</v>
      </c>
      <c r="R16" s="87">
        <f>IF('10 (ind)'!R$1="si",100*(('10 (ind)'!R14-MIN('10 (ind)'!R$6:R$37))/(MAX('10 (ind)'!R$6:R$37)-MIN('10 (ind)'!R$6:R$37))),ABS(-100+(100*(('10 (ind)'!R14-MIN('10 (ind)'!R$6:R$37))/(MAX('10 (ind)'!R$6:R$37)-MIN('10 (ind)'!R$6:R$37))))))*R$42</f>
        <v>13.049719431032234</v>
      </c>
      <c r="S16" s="75">
        <f>ABS(ABS(('10 (ind)'!S14-((MAX('10 (ind)'!S$6:S$37)+MIN('10 (ind)'!S$6:S$37))/2))/(((MAX('10 (ind)'!S$6:S$37)+MIN('10 (ind)'!S$6:S$37))/2)-MAX('10 (ind)'!S$6:S$37))*100)-100)*S$42</f>
        <v>1.6691541794103089</v>
      </c>
      <c r="T16" s="87">
        <f>IF('10 (ind)'!T$1="si",100*(('10 (ind)'!T14-MIN('10 (ind)'!T$6:T$37))/(MAX('10 (ind)'!T$6:T$37)-MIN('10 (ind)'!T$6:T$37))),ABS(-100+(100*(('10 (ind)'!T14-MIN('10 (ind)'!T$6:T$37))/(MAX('10 (ind)'!T$6:T$37)-MIN('10 (ind)'!T$6:T$37))))))*T$42</f>
        <v>4.1986426833315846</v>
      </c>
      <c r="U16" s="87">
        <f>IF('10 (ind)'!U$1="si",100*(('10 (ind)'!U14-MIN('10 (ind)'!U$6:U$37))/(MAX('10 (ind)'!U$6:U$37)-MIN('10 (ind)'!U$6:U$37))),ABS(-100+(100*(('10 (ind)'!U14-MIN('10 (ind)'!U$6:U$37))/(MAX('10 (ind)'!U$6:U$37)-MIN('10 (ind)'!U$6:U$37))))))*U$42</f>
        <v>5.2146678846404804</v>
      </c>
      <c r="V16" s="87">
        <f>IF('10 (ind)'!V$1="si",100*(('10 (ind)'!V14-MIN('10 (ind)'!V$6:V$37))/(MAX('10 (ind)'!V$6:V$37)-MIN('10 (ind)'!V$6:V$37))),ABS(-100+(100*(('10 (ind)'!V14-MIN('10 (ind)'!V$6:V$37))/(MAX('10 (ind)'!V$6:V$37)-MIN('10 (ind)'!V$6:V$37))))))*V$42</f>
        <v>3.846404802296751</v>
      </c>
      <c r="W16" s="87">
        <f>IF('10 (ind)'!W$1="si",100*(('10 (ind)'!W14-MIN('10 (ind)'!W$6:W$37))/(MAX('10 (ind)'!W$6:W$37)-MIN('10 (ind)'!W$6:W$37))),ABS(-100+(100*(('10 (ind)'!W14-MIN('10 (ind)'!W$6:W$37))/(MAX('10 (ind)'!W$6:W$37)-MIN('10 (ind)'!W$6:W$37))))))*W$42</f>
        <v>13.033120162058964</v>
      </c>
      <c r="X16" s="87">
        <f>IF('10 (ind)'!X$1="si",100*(('10 (ind)'!X14-MIN('10 (ind)'!X$6:X$37))/(MAX('10 (ind)'!X$6:X$37)-MIN('10 (ind)'!X$6:X$37))),ABS(-100+(100*(('10 (ind)'!X14-MIN('10 (ind)'!X$6:X$37))/(MAX('10 (ind)'!X$6:X$37)-MIN('10 (ind)'!X$6:X$37))))))*X$42</f>
        <v>9.0942160785740249</v>
      </c>
      <c r="Y16" s="87">
        <f>IF('10 (ind)'!Y$1="si",100*(('10 (ind)'!Y14-MIN('10 (ind)'!Y$6:Y$37))/(MAX('10 (ind)'!Y$6:Y$37)-MIN('10 (ind)'!Y$6:Y$37))),ABS(-100+(100*(('10 (ind)'!Y14-MIN('10 (ind)'!Y$6:Y$37))/(MAX('10 (ind)'!Y$6:Y$37)-MIN('10 (ind)'!Y$6:Y$37))))))*Y$42</f>
        <v>8.4587871026961476</v>
      </c>
      <c r="Z16" s="87">
        <f>IF('10 (ind)'!Z$1="si",100*(('10 (ind)'!Z14-MIN('10 (ind)'!Z$6:Z$37))/(MAX('10 (ind)'!Z$6:Z$37)-MIN('10 (ind)'!Z$6:Z$37))),ABS(-100+(100*(('10 (ind)'!Z14-MIN('10 (ind)'!Z$6:Z$37))/(MAX('10 (ind)'!Z$6:Z$37)-MIN('10 (ind)'!Z$6:Z$37))))))*Z$42</f>
        <v>4.4300229794250123</v>
      </c>
      <c r="AA16" s="87">
        <f>IF('10 (ind)'!AA$1="si",100*(('10 (ind)'!AA14-MIN('10 (ind)'!AA$6:AA$37))/(MAX('10 (ind)'!AA$6:AA$37)-MIN('10 (ind)'!AA$6:AA$37))),ABS(-100+(100*(('10 (ind)'!AA14-MIN('10 (ind)'!AA$6:AA$37))/(MAX('10 (ind)'!AA$6:AA$37)-MIN('10 (ind)'!AA$6:AA$37))))))*AA$42</f>
        <v>7.4371404970039423</v>
      </c>
      <c r="AB16" s="87">
        <f>IF('10 (ind)'!AB$1="si",100*(('10 (ind)'!AB14-MIN('10 (ind)'!AB$6:AB$37))/(MAX('10 (ind)'!AB$6:AB$37)-MIN('10 (ind)'!AB$6:AB$37))),ABS(-100+(100*(('10 (ind)'!AB14-MIN('10 (ind)'!AB$6:AB$37))/(MAX('10 (ind)'!AB$6:AB$37)-MIN('10 (ind)'!AB$6:AB$37))))))*AB$42</f>
        <v>4.9335559350243896</v>
      </c>
      <c r="AC16" s="87">
        <f>IF('10 (ind)'!AC$1="si",100*(('10 (ind)'!AC14-MIN('10 (ind)'!AC$6:AC$37))/(MAX('10 (ind)'!AC$6:AC$37)-MIN('10 (ind)'!AC$6:AC$37))),ABS(-100+(100*(('10 (ind)'!AC14-MIN('10 (ind)'!AC$6:AC$37))/(MAX('10 (ind)'!AC$6:AC$37)-MIN('10 (ind)'!AC$6:AC$37))))))*AC$42</f>
        <v>8.2219256775652347</v>
      </c>
      <c r="AD16" s="87">
        <f>IF('10 (ind)'!AD$1="si",100*(('10 (ind)'!AD14-MIN('10 (ind)'!AD$6:AD$37))/(MAX('10 (ind)'!AD$6:AD$37)-MIN('10 (ind)'!AD$6:AD$37))),ABS(-100+(100*(('10 (ind)'!AD14-MIN('10 (ind)'!AD$6:AD$37))/(MAX('10 (ind)'!AD$6:AD$37)-MIN('10 (ind)'!AD$6:AD$37))))))*AD$42</f>
        <v>6.0567479083303013</v>
      </c>
      <c r="AE16" s="87">
        <f>IF('10 (ind)'!AE$1="si",100*(('10 (ind)'!AE14-MIN('10 (ind)'!AE$6:AE$37))/(MAX('10 (ind)'!AE$6:AE$37)-MIN('10 (ind)'!AE$6:AE$37))),ABS(-100+(100*(('10 (ind)'!AE14-MIN('10 (ind)'!AE$6:AE$37))/(MAX('10 (ind)'!AE$6:AE$37)-MIN('10 (ind)'!AE$6:AE$37))))))*AE$42</f>
        <v>6.0567479083303013</v>
      </c>
      <c r="AF16" s="87">
        <f>IF('10 (ind)'!AF$1="si",100*(('10 (ind)'!AF14-MIN('10 (ind)'!AF$6:AF$37))/(MAX('10 (ind)'!AF$6:AF$37)-MIN('10 (ind)'!AF$6:AF$37))),ABS(-100+(100*(('10 (ind)'!AF14-MIN('10 (ind)'!AF$6:AF$37))/(MAX('10 (ind)'!AF$6:AF$37)-MIN('10 (ind)'!AF$6:AF$37))))))*AF$42</f>
        <v>9.0494898505699073</v>
      </c>
      <c r="AG16" s="87">
        <f>IF('10 (ind)'!AG$1="si",100*(('10 (ind)'!AG14-MIN('10 (ind)'!AG$6:AG$37))/(MAX('10 (ind)'!AG$6:AG$37)-MIN('10 (ind)'!AG$6:AG$37))),ABS(-100+(100*(('10 (ind)'!AG14-MIN('10 (ind)'!AG$6:AG$37))/(MAX('10 (ind)'!AG$6:AG$37)-MIN('10 (ind)'!AG$6:AG$37))))))*AG$42</f>
        <v>1.5236414404187808</v>
      </c>
      <c r="AH16" s="87">
        <f>IF('10 (ind)'!AH$1="si",100*(('10 (ind)'!AH14-MIN('10 (ind)'!AH$6:AH$37))/(MAX('10 (ind)'!AH$6:AH$37)-MIN('10 (ind)'!AH$6:AH$37))),ABS(-100+(100*(('10 (ind)'!AH14-MIN('10 (ind)'!AH$6:AH$37))/(MAX('10 (ind)'!AH$6:AH$37)-MIN('10 (ind)'!AH$6:AH$37))))))*AH$42</f>
        <v>1.821100907920953</v>
      </c>
      <c r="AI16" s="87">
        <f>IF('10 (ind)'!AI$1="si",100*(('10 (ind)'!AI14-MIN('10 (ind)'!AI$6:AI$37))/(MAX('10 (ind)'!AI$6:AI$37)-MIN('10 (ind)'!AI$6:AI$37))),ABS(-100+(100*(('10 (ind)'!AI14-MIN('10 (ind)'!AI$6:AI$37))/(MAX('10 (ind)'!AI$6:AI$37)-MIN('10 (ind)'!AI$6:AI$37))))))*AI$42</f>
        <v>0.71003920521448671</v>
      </c>
      <c r="AJ16" s="87">
        <f>IF('10 (ind)'!AJ$1="si",100*(('10 (ind)'!AJ14-MIN('10 (ind)'!AJ$6:AJ$37))/(MAX('10 (ind)'!AJ$6:AJ$37)-MIN('10 (ind)'!AJ$6:AJ$37))),ABS(-100+(100*(('10 (ind)'!AJ14-MIN('10 (ind)'!AJ$6:AJ$37))/(MAX('10 (ind)'!AJ$6:AJ$37)-MIN('10 (ind)'!AJ$6:AJ$37))))))*AJ$42</f>
        <v>7.3027380090787153</v>
      </c>
      <c r="AK16" s="87">
        <f>IF('10 (ind)'!AK$1="si",100*(('10 (ind)'!AK14-MIN('10 (ind)'!AK$6:AK$37))/(MAX('10 (ind)'!AK$6:AK$37)-MIN('10 (ind)'!AK$6:AK$37))),ABS(-100+(100*(('10 (ind)'!AK14-MIN('10 (ind)'!AK$6:AK$37))/(MAX('10 (ind)'!AK$6:AK$37)-MIN('10 (ind)'!AK$6:AK$37))))))*AK$42</f>
        <v>0.80781958741072057</v>
      </c>
      <c r="AL16" s="87">
        <f>IF('10 (ind)'!AL$1="si",100*(('10 (ind)'!AL14-MIN('10 (ind)'!AL$6:AL$37))/(MAX('10 (ind)'!AL$6:AL$37)-MIN('10 (ind)'!AL$6:AL$37))),ABS(-100+(100*(('10 (ind)'!AL14-MIN('10 (ind)'!AL$6:AL$37))/(MAX('10 (ind)'!AL$6:AL$37)-MIN('10 (ind)'!AL$6:AL$37))))))*AL$42</f>
        <v>9.5045637770981397</v>
      </c>
      <c r="AM16" s="87">
        <f>IF('10 (ind)'!AM$1="si",100*(('10 (ind)'!AM14-MIN('10 (ind)'!AM$6:AM$37))/(MAX('10 (ind)'!AM$6:AM$37)-MIN('10 (ind)'!AM$6:AM$37))),ABS(-100+(100*(('10 (ind)'!AM14-MIN('10 (ind)'!AM$6:AM$37))/(MAX('10 (ind)'!AM$6:AM$37)-MIN('10 (ind)'!AM$6:AM$37))))))*AM$42</f>
        <v>3.1717973327949456</v>
      </c>
      <c r="AN16" s="87">
        <f>IF('10 (ind)'!AN$1="si",100*(('10 (ind)'!AN14-MIN('10 (ind)'!AN$6:AN$37))/(MAX('10 (ind)'!AN$6:AN$37)-MIN('10 (ind)'!AN$6:AN$37))),ABS(-100+(100*(('10 (ind)'!AN14-MIN('10 (ind)'!AN$6:AN$37))/(MAX('10 (ind)'!AN$6:AN$37)-MIN('10 (ind)'!AN$6:AN$37))))))*AN$42</f>
        <v>16.675004168751041</v>
      </c>
      <c r="AO16" s="87">
        <f>IF('10 (ind)'!AO$1="si",100*(('10 (ind)'!AO14-MIN('10 (ind)'!AO$6:AO$37))/(MAX('10 (ind)'!AO$6:AO$37)-MIN('10 (ind)'!AO$6:AO$37))),ABS(-100+(100*(('10 (ind)'!AO14-MIN('10 (ind)'!AO$6:AO$37))/(MAX('10 (ind)'!AO$6:AO$37)-MIN('10 (ind)'!AO$6:AO$37))))))*AO$42</f>
        <v>6.294814061866032</v>
      </c>
      <c r="AP16" s="87">
        <f>IF('10 (ind)'!AP$1="si",100*(('10 (ind)'!AP14-MIN('10 (ind)'!AP$6:AP$37))/(MAX('10 (ind)'!AP$6:AP$37)-MIN('10 (ind)'!AP$6:AP$37))),ABS(-100+(100*(('10 (ind)'!AP14-MIN('10 (ind)'!AP$6:AP$37))/(MAX('10 (ind)'!AP$6:AP$37)-MIN('10 (ind)'!AP$6:AP$37))))))*AP$42</f>
        <v>7.4611955294772327</v>
      </c>
      <c r="AQ16" s="87">
        <f>IF('10 (ind)'!AQ$1="si",100*(('10 (ind)'!AQ14-MIN('10 (ind)'!AQ$6:AQ$37))/(MAX('10 (ind)'!AQ$6:AQ$37)-MIN('10 (ind)'!AQ$6:AQ$37))),ABS(-100+(100*(('10 (ind)'!AQ14-MIN('10 (ind)'!AQ$6:AQ$37))/(MAX('10 (ind)'!AQ$6:AQ$37)-MIN('10 (ind)'!AQ$6:AQ$37))))))*AQ$42</f>
        <v>7.5315647120135978</v>
      </c>
      <c r="AR16" s="87">
        <f>IF('10 (ind)'!AR$1="si",100*(('10 (ind)'!AR14-MIN('10 (ind)'!AR$6:AR$37))/(MAX('10 (ind)'!AR$6:AR$37)-MIN('10 (ind)'!AR$6:AR$37))),ABS(-100+(100*(('10 (ind)'!AR14-MIN('10 (ind)'!AR$6:AR$37))/(MAX('10 (ind)'!AR$6:AR$37)-MIN('10 (ind)'!AR$6:AR$37))))))*AR$42</f>
        <v>8.0408983154221172</v>
      </c>
      <c r="AS16" s="87">
        <f>IF('10 (ind)'!AS$1="si",100*(('10 (ind)'!AS14-MIN('10 (ind)'!AS$6:AS$37))/(MAX('10 (ind)'!AS$6:AS$37)-MIN('10 (ind)'!AS$6:AS$37))),ABS(-100+(100*(('10 (ind)'!AS14-MIN('10 (ind)'!AS$6:AS$37))/(MAX('10 (ind)'!AS$6:AS$37)-MIN('10 (ind)'!AS$6:AS$37))))))*AS$42</f>
        <v>0</v>
      </c>
      <c r="AT16" s="87">
        <f>IF('10 (ind)'!AT$1="si",100*(('10 (ind)'!AT14-MIN('10 (ind)'!AT$6:AT$37))/(MAX('10 (ind)'!AT$6:AT$37)-MIN('10 (ind)'!AT$6:AT$37))),ABS(-100+(100*(('10 (ind)'!AT14-MIN('10 (ind)'!AT$6:AT$37))/(MAX('10 (ind)'!AT$6:AT$37)-MIN('10 (ind)'!AT$6:AT$37))))))*AT$42</f>
        <v>0</v>
      </c>
      <c r="AU16" s="87">
        <f>IF('10 (ind)'!AU$1="si",100*(('10 (ind)'!AU14-MIN('10 (ind)'!AU$6:AU$37))/(MAX('10 (ind)'!AU$6:AU$37)-MIN('10 (ind)'!AU$6:AU$37))),ABS(-100+(100*(('10 (ind)'!AU14-MIN('10 (ind)'!AU$6:AU$37))/(MAX('10 (ind)'!AU$6:AU$37)-MIN('10 (ind)'!AU$6:AU$37))))))*AU$42</f>
        <v>18.805389397504701</v>
      </c>
      <c r="AV16" s="87">
        <f>IF('10 (ind)'!AV$1="si",100*(('10 (ind)'!AV14-MIN('10 (ind)'!AV$6:AV$37))/(MAX('10 (ind)'!AV$6:AV$37)-MIN('10 (ind)'!AV$6:AV$37))),ABS(-100+(100*(('10 (ind)'!AV14-MIN('10 (ind)'!AV$6:AV$37))/(MAX('10 (ind)'!AV$6:AV$37)-MIN('10 (ind)'!AV$6:AV$37))))))*AV$42</f>
        <v>23.700173310225303</v>
      </c>
      <c r="AW16" s="87">
        <f>IF('10 (ind)'!AW$1="si",100*(('10 (ind)'!AW14-MIN('10 (ind)'!AW$6:AW$37))/(MAX('10 (ind)'!AW$6:AW$37)-MIN('10 (ind)'!AW$6:AW$37))),ABS(-100+(100*(('10 (ind)'!AW14-MIN('10 (ind)'!AW$6:AW$37))/(MAX('10 (ind)'!AW$6:AW$37)-MIN('10 (ind)'!AW$6:AW$37))))))*AW$42</f>
        <v>9.4426427594252775</v>
      </c>
      <c r="AX16" s="87">
        <f>IF('10 (ind)'!AX$1="si",100*(('10 (ind)'!AX14-MIN('10 (ind)'!AX$6:AX$37))/(MAX('10 (ind)'!AX$6:AX$37)-MIN('10 (ind)'!AX$6:AX$37))),ABS(-100+(100*(('10 (ind)'!AX14-MIN('10 (ind)'!AX$6:AX$37))/(MAX('10 (ind)'!AX$6:AX$37)-MIN('10 (ind)'!AX$6:AX$37))))))*AX$42</f>
        <v>11.306420148170483</v>
      </c>
      <c r="AY16" s="87">
        <f>IF('10 (ind)'!AY$1="si",100*(('10 (ind)'!AY14-MIN('10 (ind)'!AY$6:AY$37))/(MAX('10 (ind)'!AY$6:AY$37)-MIN('10 (ind)'!AY$6:AY$37))),ABS(-100+(100*(('10 (ind)'!AY14-MIN('10 (ind)'!AY$6:AY$37))/(MAX('10 (ind)'!AY$6:AY$37)-MIN('10 (ind)'!AY$6:AY$37))))))*AY$42</f>
        <v>21.440823327615778</v>
      </c>
      <c r="AZ16" s="87">
        <f>IF('10 (ind)'!AZ$1="si",100*(('10 (ind)'!AZ14-MIN('10 (ind)'!AZ$6:AZ$37))/(MAX('10 (ind)'!AZ$6:AZ$37)-MIN('10 (ind)'!AZ$6:AZ$37))),ABS(-100+(100*(('10 (ind)'!AZ14-MIN('10 (ind)'!AZ$6:AZ$37))/(MAX('10 (ind)'!AZ$6:AZ$37)-MIN('10 (ind)'!AZ$6:AZ$37))))))*AZ$42</f>
        <v>2.0843303463011056</v>
      </c>
      <c r="BA16" s="87">
        <f>IF('10 (ind)'!BA$1="si",100*(('10 (ind)'!BA14-MIN('10 (ind)'!BA$6:BA$37))/(MAX('10 (ind)'!BA$6:BA$37)-MIN('10 (ind)'!BA$6:BA$37))),ABS(-100+(100*(('10 (ind)'!BA14-MIN('10 (ind)'!BA$6:BA$37))/(MAX('10 (ind)'!BA$6:BA$37)-MIN('10 (ind)'!BA$6:BA$37))))))*BA$42</f>
        <v>3.1088095252356571</v>
      </c>
      <c r="BB16" s="87">
        <f>IF('10 (ind)'!BB$1="si",100*(('10 (ind)'!BB14-MIN('10 (ind)'!BB$6:BB$37))/(MAX('10 (ind)'!BB$6:BB$37)-MIN('10 (ind)'!BB$6:BB$37))),ABS(-100+(100*(('10 (ind)'!BB14-MIN('10 (ind)'!BB$6:BB$37))/(MAX('10 (ind)'!BB$6:BB$37)-MIN('10 (ind)'!BB$6:BB$37))))))*BB$42</f>
        <v>9.6960887801062619</v>
      </c>
      <c r="BC16" s="87">
        <f>IF('10 (ind)'!BC$1="si",100*(('10 (ind)'!BC14-MIN('10 (ind)'!BC$6:BC$37))/(MAX('10 (ind)'!BC$6:BC$37)-MIN('10 (ind)'!BC$6:BC$37))),ABS(-100+(100*(('10 (ind)'!BC14-MIN('10 (ind)'!BC$6:BC$37))/(MAX('10 (ind)'!BC$6:BC$37)-MIN('10 (ind)'!BC$6:BC$37))))))*BC$42</f>
        <v>0</v>
      </c>
      <c r="BD16" s="87">
        <f>IF('10 (ind)'!BD$1="si",100*(('10 (ind)'!BD14-MIN('10 (ind)'!BD$6:BD$37))/(MAX('10 (ind)'!BD$6:BD$37)-MIN('10 (ind)'!BD$6:BD$37))),ABS(-100+(100*(('10 (ind)'!BD14-MIN('10 (ind)'!BD$6:BD$37))/(MAX('10 (ind)'!BD$6:BD$37)-MIN('10 (ind)'!BD$6:BD$37))))))*BD$42</f>
        <v>7.4362176701787668</v>
      </c>
      <c r="BE16" s="87">
        <f>IF('10 (ind)'!BE$1="si",100*(('10 (ind)'!BE14-MIN('10 (ind)'!BE$6:BE$37))/(MAX('10 (ind)'!BE$6:BE$37)-MIN('10 (ind)'!BE$6:BE$37))),ABS(-100+(100*(('10 (ind)'!BE14-MIN('10 (ind)'!BE$6:BE$37))/(MAX('10 (ind)'!BE$6:BE$37)-MIN('10 (ind)'!BE$6:BE$37))))))*BE$42</f>
        <v>4.6826646287014047</v>
      </c>
      <c r="BF16" s="87">
        <f>IF('10 (ind)'!BF$1="si",100*(('10 (ind)'!BF14-MIN('10 (ind)'!BF$6:BF$37))/(MAX('10 (ind)'!BF$6:BF$37)-MIN('10 (ind)'!BF$6:BF$37))),ABS(-100+(100*(('10 (ind)'!BF14-MIN('10 (ind)'!BF$6:BF$37))/(MAX('10 (ind)'!BF$6:BF$37)-MIN('10 (ind)'!BF$6:BF$37))))))*BF$42</f>
        <v>7.5394508434791314</v>
      </c>
      <c r="BG16" s="87">
        <f>IF('10 (ind)'!BG$1="si",100*(('10 (ind)'!BG14-MIN('10 (ind)'!BG$6:BG$37))/(MAX('10 (ind)'!BG$6:BG$37)-MIN('10 (ind)'!BG$6:BG$37))),ABS(-100+(100*(('10 (ind)'!BG14-MIN('10 (ind)'!BG$6:BG$37))/(MAX('10 (ind)'!BG$6:BG$37)-MIN('10 (ind)'!BG$6:BG$37))))))*BG$42</f>
        <v>8.8269044046252958</v>
      </c>
      <c r="BH16" s="87">
        <f>IF('10 (ind)'!BH$1="si",100*(('10 (ind)'!BH14-MIN('10 (ind)'!BH$6:BH$37))/(MAX('10 (ind)'!BH$6:BH$37)-MIN('10 (ind)'!BH$6:BH$37))),ABS(-100+(100*(('10 (ind)'!BH14-MIN('10 (ind)'!BH$6:BH$37))/(MAX('10 (ind)'!BH$6:BH$37)-MIN('10 (ind)'!BH$6:BH$37))))))*BH$42</f>
        <v>8.8269044046252958</v>
      </c>
      <c r="BI16" s="87">
        <f>IF('10 (ind)'!BI$1="si",100*(('10 (ind)'!BI14-MIN('10 (ind)'!BI$6:BI$37))/(MAX('10 (ind)'!BI$6:BI$37)-MIN('10 (ind)'!BI$6:BI$37))),ABS(-100+(100*(('10 (ind)'!BI14-MIN('10 (ind)'!BI$6:BI$37))/(MAX('10 (ind)'!BI$6:BI$37)-MIN('10 (ind)'!BI$6:BI$37))))))*BI$42</f>
        <v>5.8440238725430529</v>
      </c>
      <c r="BJ16" s="87">
        <f>IF('10 (ind)'!BJ$1="si",100*(('10 (ind)'!BJ14-MIN('10 (ind)'!BJ$6:BJ$37))/(MAX('10 (ind)'!BJ$6:BJ$37)-MIN('10 (ind)'!BJ$6:BJ$37))),ABS(-100+(100*(('10 (ind)'!BJ14-MIN('10 (ind)'!BJ$6:BJ$37))/(MAX('10 (ind)'!BJ$6:BJ$37)-MIN('10 (ind)'!BJ$6:BJ$37))))))*BJ$42</f>
        <v>3.5378825108758873E-2</v>
      </c>
      <c r="BK16" s="87">
        <f>IF('10 (ind)'!BK$1="si",100*(('10 (ind)'!BK14-MIN('10 (ind)'!BK$6:BK$37))/(MAX('10 (ind)'!BK$6:BK$37)-MIN('10 (ind)'!BK$6:BK$37))),ABS(-100+(100*(('10 (ind)'!BK14-MIN('10 (ind)'!BK$6:BK$37))/(MAX('10 (ind)'!BK$6:BK$37)-MIN('10 (ind)'!BK$6:BK$37))))))*BK$42</f>
        <v>2.1353563150651764</v>
      </c>
      <c r="BL16" s="87">
        <f>IF('10 (ind)'!BL$1="si",100*(('10 (ind)'!BL14-MIN('10 (ind)'!BL$6:BL$37))/(MAX('10 (ind)'!BL$6:BL$37)-MIN('10 (ind)'!BL$6:BL$37))),ABS(-100+(100*(('10 (ind)'!BL14-MIN('10 (ind)'!BL$6:BL$37))/(MAX('10 (ind)'!BL$6:BL$37)-MIN('10 (ind)'!BL$6:BL$37))))))*BL$42</f>
        <v>8.8269044046252958</v>
      </c>
      <c r="BM16" s="87">
        <f>IF('10 (ind)'!BM$1="si",100*(('10 (ind)'!BM14-MIN('10 (ind)'!BM$6:BM$37))/(MAX('10 (ind)'!BM$6:BM$37)-MIN('10 (ind)'!BM$6:BM$37))),ABS(-100+(100*(('10 (ind)'!BM14-MIN('10 (ind)'!BM$6:BM$37))/(MAX('10 (ind)'!BM$6:BM$37)-MIN('10 (ind)'!BM$6:BM$37))))))*BM$42</f>
        <v>3.2679627865910712</v>
      </c>
      <c r="BN16" s="87">
        <f>IF('10 (ind)'!BN$1="si",100*(('10 (ind)'!BN14-MIN('10 (ind)'!BN$6:BN$37))/(MAX('10 (ind)'!BN$6:BN$37)-MIN('10 (ind)'!BN$6:BN$37))),ABS(-100+(100*(('10 (ind)'!BN14-MIN('10 (ind)'!BN$6:BN$37))/(MAX('10 (ind)'!BN$6:BN$37)-MIN('10 (ind)'!BN$6:BN$37))))))*BN$42</f>
        <v>0</v>
      </c>
      <c r="BO16" s="87">
        <f>IF('10 (ind)'!BO$1="si",100*(('10 (ind)'!BO14-MIN('10 (ind)'!BO$6:BO$37))/(MAX('10 (ind)'!BO$6:BO$37)-MIN('10 (ind)'!BO$6:BO$37))),ABS(-100+(100*(('10 (ind)'!BO14-MIN('10 (ind)'!BO$6:BO$37))/(MAX('10 (ind)'!BO$6:BO$37)-MIN('10 (ind)'!BO$6:BO$37))))))*BO$42</f>
        <v>0.58082258138938292</v>
      </c>
      <c r="BP16" s="87">
        <f>IF('10 (ind)'!BP$1="si",100*(('10 (ind)'!BP14-MIN('10 (ind)'!BP$6:BP$37))/(MAX('10 (ind)'!BP$6:BP$37)-MIN('10 (ind)'!BP$6:BP$37))),ABS(-100+(100*(('10 (ind)'!BP14-MIN('10 (ind)'!BP$6:BP$37))/(MAX('10 (ind)'!BP$6:BP$37)-MIN('10 (ind)'!BP$6:BP$37))))))*BP$42</f>
        <v>2.9393591667402239</v>
      </c>
      <c r="BQ16" s="87">
        <f>IF('10 (ind)'!BQ$1="si",100*(('10 (ind)'!BQ14-MIN('10 (ind)'!BQ$6:BQ$37))/(MAX('10 (ind)'!BQ$6:BQ$37)-MIN('10 (ind)'!BQ$6:BQ$37))),ABS(-100+(100*(('10 (ind)'!BQ14-MIN('10 (ind)'!BQ$6:BQ$37))/(MAX('10 (ind)'!BQ$6:BQ$37)-MIN('10 (ind)'!BQ$6:BQ$37))))))*BQ$42</f>
        <v>8.8269044046252958</v>
      </c>
      <c r="BR16" s="87">
        <f>IF('10 (ind)'!BR$1="si",100*(('10 (ind)'!BR14-MIN('10 (ind)'!BR$6:BR$37))/(MAX('10 (ind)'!BR$6:BR$37)-MIN('10 (ind)'!BR$6:BR$37))),ABS(-100+(100*(('10 (ind)'!BR14-MIN('10 (ind)'!BR$6:BR$37))/(MAX('10 (ind)'!BR$6:BR$37)-MIN('10 (ind)'!BR$6:BR$37))))))*BR$42</f>
        <v>1.2509283036792649</v>
      </c>
      <c r="BS16" s="87">
        <f>IF('10 (ind)'!BS$1="si",100*(('10 (ind)'!BS14-MIN('10 (ind)'!BS$6:BS$37))/(MAX('10 (ind)'!BS$6:BS$37)-MIN('10 (ind)'!BS$6:BS$37))),ABS(-100+(100*(('10 (ind)'!BS14-MIN('10 (ind)'!BS$6:BS$37))/(MAX('10 (ind)'!BS$6:BS$37)-MIN('10 (ind)'!BS$6:BS$37))))))*BS$42</f>
        <v>11.107404936624416</v>
      </c>
      <c r="BT16" s="75">
        <f>IF('10 (ind)'!BT$1="si",100*(('10 (ind)'!BT14-MIN('10 (ind)'!BT$6:BT$37))/(MAX('10 (ind)'!BT$6:BT$37)-MIN('10 (ind)'!BT$6:BT$37))),ABS(-100+(100*(('10 (ind)'!BT14-MIN('10 (ind)'!BT$6:BT$37))/(MAX('10 (ind)'!BR$6:BR$37)-MIN('10 (ind)'!BT$6:BT$37))))))*BT$42</f>
        <v>5.0870836459683453</v>
      </c>
      <c r="BU16" s="87">
        <f>IF('10 (ind)'!BU$1="si",100*(('10 (ind)'!BU14-MIN('10 (ind)'!BU$6:BU$37))/(MAX('10 (ind)'!BU$6:BU$37)-MIN('10 (ind)'!BU$6:BU$37))),ABS(-100+(100*(('10 (ind)'!BU14-MIN('10 (ind)'!BU$6:BU$37))/(MAX('10 (ind)'!BU$6:BU$37)-MIN('10 (ind)'!BU$6:BU$37))))))*BU$42</f>
        <v>7.2156234919395976E-2</v>
      </c>
      <c r="BV16" s="87">
        <f>IF('10 (ind)'!BV$1="si",100*(('10 (ind)'!BV14-MIN('10 (ind)'!BV$6:BV$37))/(MAX('10 (ind)'!BV$6:BV$37)-MIN('10 (ind)'!BV$6:BV$37))),ABS(-100+(100*(('10 (ind)'!BV14-MIN('10 (ind)'!BV$6:BV$37))/(MAX('10 (ind)'!BV$6:BV$37)-MIN('10 (ind)'!BV$6:BV$37))))))*BV$42</f>
        <v>3.5633196233849231</v>
      </c>
      <c r="BW16" s="87">
        <f>IF('10 (ind)'!BW$1="si",100*(('10 (ind)'!BW14-MIN('10 (ind)'!BW$6:BW$37))/(MAX('10 (ind)'!BW$6:BW$37)-MIN('10 (ind)'!BW$6:BW$37))),ABS(-100+(100*(('10 (ind)'!BW14-MIN('10 (ind)'!BW$6:BW$37))/(MAX('10 (ind)'!BW$6:BW$37)-MIN('10 (ind)'!BW$6:BW$37))))))*BW$42</f>
        <v>3.7010214703510811</v>
      </c>
      <c r="BX16" s="87">
        <f>IF('10 (ind)'!BX$1="si",100*(('10 (ind)'!BX14-MIN('10 (ind)'!BX$6:BX$37))/(MAX('10 (ind)'!BX$6:BX$37)-MIN('10 (ind)'!BX$6:BX$37))),ABS(-100+(100*(('10 (ind)'!BX14-MIN('10 (ind)'!BX$6:BX$37))/(MAX('10 (ind)'!BX$6:BX$37)-MIN('10 (ind)'!BX$6:BX$37))))))*BX$42</f>
        <v>14.333028242929084</v>
      </c>
      <c r="BY16" s="87">
        <f>IF('10 (ind)'!BY$1="si",100*(('10 (ind)'!BY14-MIN('10 (ind)'!BY$6:BY$37))/(MAX('10 (ind)'!BY$6:BY$37)-MIN('10 (ind)'!BY$6:BY$37))),ABS(-100+(100*(('10 (ind)'!BY14-MIN('10 (ind)'!BY$6:BY$37))/(MAX('10 (ind)'!BY$6:BY$37)-MIN('10 (ind)'!BY$6:BY$37))))))*BY$42</f>
        <v>1.4482584810204471</v>
      </c>
      <c r="BZ16" s="87">
        <f>IF('10 (ind)'!BZ$1="si",100*(('10 (ind)'!BZ14-MIN('10 (ind)'!BZ$6:BZ$37))/(MAX('10 (ind)'!BZ$6:BZ$37)-MIN('10 (ind)'!BZ$6:BZ$37))),ABS(-100+(100*(('10 (ind)'!BZ14-MIN('10 (ind)'!BZ$6:BZ$37))/(MAX('10 (ind)'!BZ$6:BZ$37)-MIN('10 (ind)'!BZ$6:BZ$37))))))*BZ$42</f>
        <v>12.244940674108642</v>
      </c>
      <c r="CA16" s="87">
        <f>IF('10 (ind)'!CA$1="si",100*(('10 (ind)'!CA14-MIN('10 (ind)'!CA$6:CA$37))/(MAX('10 (ind)'!CA$6:CA$37)-MIN('10 (ind)'!CA$6:CA$37))),ABS(-100+(100*(('10 (ind)'!CA14-MIN('10 (ind)'!CA$6:CA$37))/(MAX('10 (ind)'!CA$6:CA$37)-MIN('10 (ind)'!CA$6:CA$37))))))*CA$42</f>
        <v>0.92825888573891524</v>
      </c>
      <c r="CB16" s="87">
        <f>IF('10 (ind)'!CB$1="si",100*(('10 (ind)'!CB14-MIN('10 (ind)'!CB$6:CB$37))/(MAX('10 (ind)'!CB$6:CB$37)-MIN('10 (ind)'!CB$6:CB$37))),ABS(-100+(100*(('10 (ind)'!CB14-MIN('10 (ind)'!CB$6:CB$37))/(MAX('10 (ind)'!CB$6:CB$37)-MIN('10 (ind)'!CB$6:CB$37))))))*CB$42</f>
        <v>0</v>
      </c>
      <c r="CC16" s="87">
        <f>IF('10 (ind)'!CC$1="si",100*(('10 (ind)'!CC14-MIN('10 (ind)'!CC$6:CC$37))/(MAX('10 (ind)'!CC$6:CC$37)-MIN('10 (ind)'!CC$6:CC$37))),ABS(-100+(100*(('10 (ind)'!CC14-MIN('10 (ind)'!CC$6:CC$37))/(MAX('10 (ind)'!CC$6:CC$37)-MIN('10 (ind)'!CC$6:CC$37))))))*CC$42</f>
        <v>6.7069162085266782</v>
      </c>
      <c r="CD16" s="87">
        <f>IF('10 (ind)'!CD$1="si",100*(('10 (ind)'!CD14-MIN('10 (ind)'!CD$6:CD$37))/(MAX('10 (ind)'!CD$6:CD$37)-MIN('10 (ind)'!CD$6:CD$37))),ABS(-100+(100*(('10 (ind)'!CD14-MIN('10 (ind)'!CD$6:CD$37))/(MAX('10 (ind)'!CD$6:CD$37)-MIN('10 (ind)'!CD$6:CD$37))))))*CD$42</f>
        <v>2.9401278679344212</v>
      </c>
      <c r="CE16" s="87">
        <f>IF('10 (ind)'!CE$1="si",100*(('10 (ind)'!CE14-MIN('10 (ind)'!CE$6:CE$37))/(MAX('10 (ind)'!CE$6:CE$37)-MIN('10 (ind)'!CE$6:CE$37))),ABS(-100+(100*(('10 (ind)'!CE14-MIN('10 (ind)'!CE$6:CE$37))/(MAX('10 (ind)'!CE$6:CE$37)-MIN('10 (ind)'!CE$6:CE$37))))))*CE$42</f>
        <v>0.9716469085533721</v>
      </c>
      <c r="CF16" s="87">
        <f>IF('10 (ind)'!CF$1="si",100*(('10 (ind)'!CF14-MIN('10 (ind)'!CF$6:CF$37))/(MAX('10 (ind)'!CF$6:CF$37)-MIN('10 (ind)'!CF$6:CF$37))),ABS(-100+(100*(('10 (ind)'!CF14-MIN('10 (ind)'!CF$6:CF$37))/(MAX('10 (ind)'!CF$6:CF$37)-MIN('10 (ind)'!CF$6:CF$37))))))*CF$42</f>
        <v>6.8390063961091387</v>
      </c>
      <c r="CG16" s="87">
        <f>IF('10 (ind)'!CG$1="si",100*(('10 (ind)'!CG14-MIN('10 (ind)'!CG$6:CG$37))/(MAX('10 (ind)'!CG$6:CG$37)-MIN('10 (ind)'!CG$6:CG$37))),ABS(-100+(100*(('10 (ind)'!CG14-MIN('10 (ind)'!CG$6:CG$37))/(MAX('10 (ind)'!CG$6:CG$37)-MIN('10 (ind)'!CG$6:CG$37))))))*CG$42</f>
        <v>24.485375552027016</v>
      </c>
      <c r="CH16" s="87">
        <f>IF('10 (ind)'!CH$1="si",100*(('10 (ind)'!CH14-MIN('10 (ind)'!CH$6:CH$37))/(MAX('10 (ind)'!CH$6:CH$37)-MIN('10 (ind)'!CH$6:CH$37))),ABS(-100+(100*(('10 (ind)'!CH14-MIN('10 (ind)'!CH$6:CH$37))/(MAX('10 (ind)'!CH$6:CH$37)-MIN('10 (ind)'!CH$6:CH$37))))))*CH$42</f>
        <v>2.7440269424825741</v>
      </c>
      <c r="CI16" s="87">
        <f>IF('10 (ind)'!CI$1="si",100*(('10 (ind)'!CI14-MIN('10 (ind)'!CI$6:CI$37))/(MAX('10 (ind)'!CI$6:CI$37)-MIN('10 (ind)'!CI$6:CI$37))),ABS(-100+(100*(('10 (ind)'!CI14-MIN('10 (ind)'!CI$6:CI$37))/(MAX('10 (ind)'!CI$6:CI$37)-MIN('10 (ind)'!CI$6:CI$37))))))*CI$42</f>
        <v>3.4056120839281707</v>
      </c>
      <c r="CJ16" s="87">
        <f>IF('10 (ind)'!CJ$1="si",100*(('10 (ind)'!CJ14-MIN('10 (ind)'!CJ$6:CJ$37))/(MAX('10 (ind)'!CJ$6:CJ$37)-MIN('10 (ind)'!CJ$6:CJ$37))),ABS(-100+(100*(('10 (ind)'!CJ14-MIN('10 (ind)'!CJ$6:CJ$37))/(MAX('10 (ind)'!CJ$6:CJ$37)-MIN('10 (ind)'!CJ$6:CJ$37))))))*CJ$42</f>
        <v>2.5174705944604412</v>
      </c>
      <c r="CK16" s="87">
        <f>IF('10 (ind)'!CK$1="si",100*(('10 (ind)'!CK14-MIN('10 (ind)'!CK$6:CK$37))/(MAX('10 (ind)'!CK$6:CK$37)-MIN('10 (ind)'!CK$6:CK$37))),ABS(-100+(100*(('10 (ind)'!CK14-MIN('10 (ind)'!CK$6:CK$37))/(MAX('10 (ind)'!CK$6:CK$37)-MIN('10 (ind)'!CK$6:CK$37))))))*CK$42</f>
        <v>27.277686852154936</v>
      </c>
      <c r="CL16" s="87">
        <f>IF('10 (ind)'!CL$1="si",100*(('10 (ind)'!CL14-MIN('10 (ind)'!CL$6:CL$37))/(MAX('10 (ind)'!CL$6:CL$37)-MIN('10 (ind)'!CL$6:CL$37))),ABS(-100+(100*(('10 (ind)'!CL14-MIN('10 (ind)'!CL$6:CL$37))/(MAX('10 (ind)'!CL$6:CL$37)-MIN('10 (ind)'!CL$6:CL$37))))))*CL$42</f>
        <v>9.8764379100649826</v>
      </c>
      <c r="CM16" s="87">
        <f>IF('10 (ind)'!CM$1="si",100*(('10 (ind)'!CM14-MIN('10 (ind)'!CM$6:CM$37))/(MAX('10 (ind)'!CM$6:CM$37)-MIN('10 (ind)'!CM$6:CM$37))),ABS(-100+(100*(('10 (ind)'!CM14-MIN('10 (ind)'!CM$6:CM$37))/(MAX('10 (ind)'!CM$6:CM$37)-MIN('10 (ind)'!CM$6:CM$37))))))*CM$42</f>
        <v>27.277686852154936</v>
      </c>
    </row>
    <row r="17" spans="1:91">
      <c r="A17" s="18" t="s">
        <v>215</v>
      </c>
      <c r="B17" s="87">
        <f>IF('10 (ind)'!B$1="si",100*(('10 (ind)'!B15-MIN('10 (ind)'!B$6:B$37))/(MAX('10 (ind)'!B$6:B$37)-MIN('10 (ind)'!B$6:B$37))),ABS(-100+(100*(('10 (ind)'!B15-MIN('10 (ind)'!B$6:B$37))/(MAX('10 (ind)'!B$6:B$37)-MIN('10 (ind)'!B$6:B$37))))))</f>
        <v>40.751445847334644</v>
      </c>
      <c r="C17" s="87">
        <f>IF('10 (ind)'!C$1="si",100*(('10 (ind)'!C15-MIN('10 (ind)'!C$6:C$37))/(MAX('10 (ind)'!C$6:C$37)-MIN('10 (ind)'!C$6:C$37))),ABS(-100+(100*(('10 (ind)'!C15-MIN('10 (ind)'!C$6:C$37))/(MAX('10 (ind)'!C$6:C$37)-MIN('10 (ind)'!C$6:C$37))))))</f>
        <v>29.221904880168882</v>
      </c>
      <c r="D17" s="87">
        <f>IF('10 (ind)'!D$1="si",100*(('10 (ind)'!D15-MIN('10 (ind)'!D$6:D$37))/(MAX('10 (ind)'!D$6:D$37)-MIN('10 (ind)'!D$6:D$37))),ABS(-100+(100*(('10 (ind)'!D15-MIN('10 (ind)'!D$6:D$37))/(MAX('10 (ind)'!D$6:D$37)-MIN('10 (ind)'!D$6:D$37))))))*D$42</f>
        <v>7.2411832012079866</v>
      </c>
      <c r="E17" s="87">
        <f>IF('10 (ind)'!E$1="si",100*(('10 (ind)'!E15-MIN('10 (ind)'!E$6:E$37))/(MAX('10 (ind)'!E$6:E$37)-MIN('10 (ind)'!E$6:E$37))),ABS(-100+(100*(('10 (ind)'!E15-MIN('10 (ind)'!E$6:E$37))/(MAX('10 (ind)'!E$6:E$37)-MIN('10 (ind)'!E$6:E$37))))))*E$42</f>
        <v>2.9569064845827637</v>
      </c>
      <c r="F17" s="87">
        <f>IF('10 (ind)'!F$1="si",100*(('10 (ind)'!F15-MIN('10 (ind)'!F$6:F$37))/(MAX('10 (ind)'!F$6:F$37)-MIN('10 (ind)'!F$6:F$37))),ABS(-100+(100*(('10 (ind)'!F15-MIN('10 (ind)'!F$6:F$37))/(MAX('10 (ind)'!F$6:F$37)-MIN('10 (ind)'!F$6:F$37))))))*F$42</f>
        <v>10.95890410958904</v>
      </c>
      <c r="G17" s="87">
        <f>IF('10 (ind)'!G$1="si",100*(('10 (ind)'!G15-MIN('10 (ind)'!G$6:G$37))/(MAX('10 (ind)'!G$6:G$37)-MIN('10 (ind)'!G$6:G$37))),ABS(-100+(100*(('10 (ind)'!G15-MIN('10 (ind)'!G$6:G$37))/(MAX('10 (ind)'!G$6:G$37)-MIN('10 (ind)'!G$6:G$37))))))*G$42</f>
        <v>3.7809647979139496</v>
      </c>
      <c r="H17" s="87">
        <f>IF('10 (ind)'!H$1="si",100*(('10 (ind)'!H15-MIN('10 (ind)'!H$6:H$37))/(MAX('10 (ind)'!H$6:H$37)-MIN('10 (ind)'!H$6:H$37))),ABS(-100+(100*(('10 (ind)'!H15-MIN('10 (ind)'!H$6:H$37))/(MAX('10 (ind)'!H$6:H$37)-MIN('10 (ind)'!H$6:H$37))))))*H$42</f>
        <v>4.9704142011834316</v>
      </c>
      <c r="I17" s="87">
        <f>IF('10 (ind)'!I$1="si",100*(('10 (ind)'!I15-MIN('10 (ind)'!I$6:I$37))/(MAX('10 (ind)'!I$6:I$37)-MIN('10 (ind)'!I$6:I$37))),ABS(-100+(100*(('10 (ind)'!I15-MIN('10 (ind)'!I$6:I$37))/(MAX('10 (ind)'!I$6:I$37)-MIN('10 (ind)'!I$6:I$37))))))*I$42</f>
        <v>6.4903846153846159</v>
      </c>
      <c r="J17" s="87">
        <f>IF('10 (ind)'!J$1="si",100*(('10 (ind)'!J15-MIN('10 (ind)'!J$6:J$37))/(MAX('10 (ind)'!J$6:J$37)-MIN('10 (ind)'!J$6:J$37))),ABS(-100+(100*(('10 (ind)'!J15-MIN('10 (ind)'!J$6:J$37))/(MAX('10 (ind)'!J$6:J$37)-MIN('10 (ind)'!J$6:J$37))))))*J$42</f>
        <v>4.9353301565690932</v>
      </c>
      <c r="K17" s="87">
        <f>IF('10 (ind)'!K$1="si",100*(('10 (ind)'!K15-MIN('10 (ind)'!K$6:K$37))/(MAX('10 (ind)'!K$6:K$37)-MIN('10 (ind)'!K$6:K$37))),ABS(-100+(100*(('10 (ind)'!K15-MIN('10 (ind)'!K$6:K$37))/(MAX('10 (ind)'!K$6:K$37)-MIN('10 (ind)'!K$6:K$37))))))*K$42</f>
        <v>4.8145643434144221</v>
      </c>
      <c r="L17" s="87">
        <f>IF('10 (ind)'!L$1="si",100*(('10 (ind)'!L15-MIN('10 (ind)'!L$6:L$37))/(MAX('10 (ind)'!L$6:L$37)-MIN('10 (ind)'!L$6:L$37))),ABS(-100+(100*(('10 (ind)'!L15-MIN('10 (ind)'!L$6:L$37))/(MAX('10 (ind)'!L$6:L$37)-MIN('10 (ind)'!L$6:L$37))))))*L$42</f>
        <v>4.8067004627798369</v>
      </c>
      <c r="M17" s="87">
        <f>IF('10 (ind)'!M$1="si",100*(('10 (ind)'!M15-MIN('10 (ind)'!M$6:M$37))/(MAX('10 (ind)'!M$6:M$37)-MIN('10 (ind)'!M$6:M$37))),ABS(-100+(100*(('10 (ind)'!M15-MIN('10 (ind)'!M$6:M$37))/(MAX('10 (ind)'!M$6:M$37)-MIN('10 (ind)'!M$6:M$37))))))*M$42</f>
        <v>1.6710836993475385E-2</v>
      </c>
      <c r="N17" s="87">
        <f>IF('10 (ind)'!N$1="si",100*(('10 (ind)'!N15-MIN('10 (ind)'!N$6:N$37))/(MAX('10 (ind)'!N$6:N$37)-MIN('10 (ind)'!N$6:N$37))),ABS(-100+(100*(('10 (ind)'!N15-MIN('10 (ind)'!N$6:N$37))/(MAX('10 (ind)'!N$6:N$37)-MIN('10 (ind)'!N$6:N$37))))))*N$42</f>
        <v>0</v>
      </c>
      <c r="O17" s="87">
        <f>IF('10 (ind)'!O$1="si",100*(('10 (ind)'!O15-MIN('10 (ind)'!O$6:O$37))/(MAX('10 (ind)'!O$6:O$37)-MIN('10 (ind)'!O$6:O$37))),ABS(-100+(100*(('10 (ind)'!O15-MIN('10 (ind)'!O$6:O$37))/(MAX('10 (ind)'!O$6:O$37)-MIN('10 (ind)'!O$6:O$37))))))*O$42</f>
        <v>6.209146665177995</v>
      </c>
      <c r="P17" s="87">
        <f>IF('10 (ind)'!P$1="si",100*(('10 (ind)'!P15-MIN('10 (ind)'!P$6:P$37))/(MAX('10 (ind)'!P$6:P$37)-MIN('10 (ind)'!P$6:P$37))),ABS(-100+(100*(('10 (ind)'!P15-MIN('10 (ind)'!P$6:P$37))/(MAX('10 (ind)'!P$6:P$37)-MIN('10 (ind)'!P$6:P$37))))))*P$42</f>
        <v>0.24365605020535416</v>
      </c>
      <c r="Q17" s="87">
        <f>IF('10 (ind)'!Q$1="si",100*(('10 (ind)'!Q15-MIN('10 (ind)'!Q$6:Q$37))/(MAX('10 (ind)'!Q$6:Q$37)-MIN('10 (ind)'!Q$6:Q$37))),ABS(-100+(100*(('10 (ind)'!Q15-MIN('10 (ind)'!Q$6:Q$37))/(MAX('10 (ind)'!Q$6:Q$37)-MIN('10 (ind)'!Q$6:Q$37))))))*Q$42</f>
        <v>3.7703734929638997</v>
      </c>
      <c r="R17" s="87">
        <f>IF('10 (ind)'!R$1="si",100*(('10 (ind)'!R15-MIN('10 (ind)'!R$6:R$37))/(MAX('10 (ind)'!R$6:R$37)-MIN('10 (ind)'!R$6:R$37))),ABS(-100+(100*(('10 (ind)'!R15-MIN('10 (ind)'!R$6:R$37))/(MAX('10 (ind)'!R$6:R$37)-MIN('10 (ind)'!R$6:R$37))))))*R$42</f>
        <v>5.395953157142757E-2</v>
      </c>
      <c r="S17" s="75">
        <f>ABS(ABS(('10 (ind)'!S15-((MAX('10 (ind)'!S$6:S$37)+MIN('10 (ind)'!S$6:S$37))/2))/(((MAX('10 (ind)'!S$6:S$37)+MIN('10 (ind)'!S$6:S$37))/2)-MAX('10 (ind)'!S$6:S$37))*100)-100)*S$42</f>
        <v>4.0865498875217892</v>
      </c>
      <c r="T17" s="87">
        <f>IF('10 (ind)'!T$1="si",100*(('10 (ind)'!T15-MIN('10 (ind)'!T$6:T$37))/(MAX('10 (ind)'!T$6:T$37)-MIN('10 (ind)'!T$6:T$37))),ABS(-100+(100*(('10 (ind)'!T15-MIN('10 (ind)'!T$6:T$37))/(MAX('10 (ind)'!T$6:T$37)-MIN('10 (ind)'!T$6:T$37))))))*T$42</f>
        <v>4.237379386725789</v>
      </c>
      <c r="U17" s="87">
        <f>IF('10 (ind)'!U$1="si",100*(('10 (ind)'!U15-MIN('10 (ind)'!U$6:U$37))/(MAX('10 (ind)'!U$6:U$37)-MIN('10 (ind)'!U$6:U$37))),ABS(-100+(100*(('10 (ind)'!U15-MIN('10 (ind)'!U$6:U$37))/(MAX('10 (ind)'!U$6:U$37)-MIN('10 (ind)'!U$6:U$37))))))*U$42</f>
        <v>8.6911131410674685</v>
      </c>
      <c r="V17" s="87">
        <f>IF('10 (ind)'!V$1="si",100*(('10 (ind)'!V15-MIN('10 (ind)'!V$6:V$37))/(MAX('10 (ind)'!V$6:V$37)-MIN('10 (ind)'!V$6:V$37))),ABS(-100+(100*(('10 (ind)'!V15-MIN('10 (ind)'!V$6:V$37))/(MAX('10 (ind)'!V$6:V$37)-MIN('10 (ind)'!V$6:V$37))))))*V$42</f>
        <v>4.2868328330940884</v>
      </c>
      <c r="W17" s="87">
        <f>IF('10 (ind)'!W$1="si",100*(('10 (ind)'!W15-MIN('10 (ind)'!W$6:W$37))/(MAX('10 (ind)'!W$6:W$37)-MIN('10 (ind)'!W$6:W$37))),ABS(-100+(100*(('10 (ind)'!W15-MIN('10 (ind)'!W$6:W$37))/(MAX('10 (ind)'!W$6:W$37)-MIN('10 (ind)'!W$6:W$37))))))*W$42</f>
        <v>9.9973313236249055</v>
      </c>
      <c r="X17" s="87">
        <f>IF('10 (ind)'!X$1="si",100*(('10 (ind)'!X15-MIN('10 (ind)'!X$6:X$37))/(MAX('10 (ind)'!X$6:X$37)-MIN('10 (ind)'!X$6:X$37))),ABS(-100+(100*(('10 (ind)'!X15-MIN('10 (ind)'!X$6:X$37))/(MAX('10 (ind)'!X$6:X$37)-MIN('10 (ind)'!X$6:X$37))))))*X$42</f>
        <v>5.766069676936068</v>
      </c>
      <c r="Y17" s="87">
        <f>IF('10 (ind)'!Y$1="si",100*(('10 (ind)'!Y15-MIN('10 (ind)'!Y$6:Y$37))/(MAX('10 (ind)'!Y$6:Y$37)-MIN('10 (ind)'!Y$6:Y$37))),ABS(-100+(100*(('10 (ind)'!Y15-MIN('10 (ind)'!Y$6:Y$37))/(MAX('10 (ind)'!Y$6:Y$37)-MIN('10 (ind)'!Y$6:Y$37))))))*Y$42</f>
        <v>4.7745597448988493</v>
      </c>
      <c r="Z17" s="87">
        <f>IF('10 (ind)'!Z$1="si",100*(('10 (ind)'!Z15-MIN('10 (ind)'!Z$6:Z$37))/(MAX('10 (ind)'!Z$6:Z$37)-MIN('10 (ind)'!Z$6:Z$37))),ABS(-100+(100*(('10 (ind)'!Z15-MIN('10 (ind)'!Z$6:Z$37))/(MAX('10 (ind)'!Z$6:Z$37)-MIN('10 (ind)'!Z$6:Z$37))))))*Z$42</f>
        <v>6.2810569802297227</v>
      </c>
      <c r="AA17" s="87">
        <f>IF('10 (ind)'!AA$1="si",100*(('10 (ind)'!AA15-MIN('10 (ind)'!AA$6:AA$37))/(MAX('10 (ind)'!AA$6:AA$37)-MIN('10 (ind)'!AA$6:AA$37))),ABS(-100+(100*(('10 (ind)'!AA15-MIN('10 (ind)'!AA$6:AA$37))/(MAX('10 (ind)'!AA$6:AA$37)-MIN('10 (ind)'!AA$6:AA$37))))))*AA$42</f>
        <v>4.4762847836887625</v>
      </c>
      <c r="AB17" s="87">
        <f>IF('10 (ind)'!AB$1="si",100*(('10 (ind)'!AB15-MIN('10 (ind)'!AB$6:AB$37))/(MAX('10 (ind)'!AB$6:AB$37)-MIN('10 (ind)'!AB$6:AB$37))),ABS(-100+(100*(('10 (ind)'!AB15-MIN('10 (ind)'!AB$6:AB$37))/(MAX('10 (ind)'!AB$6:AB$37)-MIN('10 (ind)'!AB$6:AB$37))))))*AB$42</f>
        <v>4.4026649110477809</v>
      </c>
      <c r="AC17" s="87">
        <f>IF('10 (ind)'!AC$1="si",100*(('10 (ind)'!AC15-MIN('10 (ind)'!AC$6:AC$37))/(MAX('10 (ind)'!AC$6:AC$37)-MIN('10 (ind)'!AC$6:AC$37))),ABS(-100+(100*(('10 (ind)'!AC15-MIN('10 (ind)'!AC$6:AC$37))/(MAX('10 (ind)'!AC$6:AC$37)-MIN('10 (ind)'!AC$6:AC$37))))))*AC$42</f>
        <v>7.9910632491269471</v>
      </c>
      <c r="AD17" s="87">
        <f>IF('10 (ind)'!AD$1="si",100*(('10 (ind)'!AD15-MIN('10 (ind)'!AD$6:AD$37))/(MAX('10 (ind)'!AD$6:AD$37)-MIN('10 (ind)'!AD$6:AD$37))),ABS(-100+(100*(('10 (ind)'!AD15-MIN('10 (ind)'!AD$6:AD$37))/(MAX('10 (ind)'!AD$6:AD$37)-MIN('10 (ind)'!AD$6:AD$37))))))*AD$42</f>
        <v>2.394935629646739</v>
      </c>
      <c r="AE17" s="87">
        <f>IF('10 (ind)'!AE$1="si",100*(('10 (ind)'!AE15-MIN('10 (ind)'!AE$6:AE$37))/(MAX('10 (ind)'!AE$6:AE$37)-MIN('10 (ind)'!AE$6:AE$37))),ABS(-100+(100*(('10 (ind)'!AE15-MIN('10 (ind)'!AE$6:AE$37))/(MAX('10 (ind)'!AE$6:AE$37)-MIN('10 (ind)'!AE$6:AE$37))))))*AE$42</f>
        <v>1.640442464388282</v>
      </c>
      <c r="AF17" s="87">
        <f>IF('10 (ind)'!AF$1="si",100*(('10 (ind)'!AF15-MIN('10 (ind)'!AF$6:AF$37))/(MAX('10 (ind)'!AF$6:AF$37)-MIN('10 (ind)'!AF$6:AF$37))),ABS(-100+(100*(('10 (ind)'!AF15-MIN('10 (ind)'!AF$6:AF$37))/(MAX('10 (ind)'!AF$6:AF$37)-MIN('10 (ind)'!AF$6:AF$37))))))*AF$42</f>
        <v>9.0942160785740249</v>
      </c>
      <c r="AG17" s="87">
        <f>IF('10 (ind)'!AG$1="si",100*(('10 (ind)'!AG15-MIN('10 (ind)'!AG$6:AG$37))/(MAX('10 (ind)'!AG$6:AG$37)-MIN('10 (ind)'!AG$6:AG$37))),ABS(-100+(100*(('10 (ind)'!AG15-MIN('10 (ind)'!AG$6:AG$37))/(MAX('10 (ind)'!AG$6:AG$37)-MIN('10 (ind)'!AG$6:AG$37))))))*AG$42</f>
        <v>2.230770347705235</v>
      </c>
      <c r="AH17" s="87">
        <f>IF('10 (ind)'!AH$1="si",100*(('10 (ind)'!AH15-MIN('10 (ind)'!AH$6:AH$37))/(MAX('10 (ind)'!AH$6:AH$37)-MIN('10 (ind)'!AH$6:AH$37))),ABS(-100+(100*(('10 (ind)'!AH15-MIN('10 (ind)'!AH$6:AH$37))/(MAX('10 (ind)'!AH$6:AH$37)-MIN('10 (ind)'!AH$6:AH$37))))))*AH$42</f>
        <v>1.5512274867222964</v>
      </c>
      <c r="AI17" s="87">
        <f>IF('10 (ind)'!AI$1="si",100*(('10 (ind)'!AI15-MIN('10 (ind)'!AI$6:AI$37))/(MAX('10 (ind)'!AI$6:AI$37)-MIN('10 (ind)'!AI$6:AI$37))),ABS(-100+(100*(('10 (ind)'!AI15-MIN('10 (ind)'!AI$6:AI$37))/(MAX('10 (ind)'!AI$6:AI$37)-MIN('10 (ind)'!AI$6:AI$37))))))*AI$42</f>
        <v>4.8355692919402157E-2</v>
      </c>
      <c r="AJ17" s="87">
        <f>IF('10 (ind)'!AJ$1="si",100*(('10 (ind)'!AJ15-MIN('10 (ind)'!AJ$6:AJ$37))/(MAX('10 (ind)'!AJ$6:AJ$37)-MIN('10 (ind)'!AJ$6:AJ$37))),ABS(-100+(100*(('10 (ind)'!AJ15-MIN('10 (ind)'!AJ$6:AJ$37))/(MAX('10 (ind)'!AJ$6:AJ$37)-MIN('10 (ind)'!AJ$6:AJ$37))))))*AJ$42</f>
        <v>7.2745667697505629</v>
      </c>
      <c r="AK17" s="87">
        <f>IF('10 (ind)'!AK$1="si",100*(('10 (ind)'!AK15-MIN('10 (ind)'!AK$6:AK$37))/(MAX('10 (ind)'!AK$6:AK$37)-MIN('10 (ind)'!AK$6:AK$37))),ABS(-100+(100*(('10 (ind)'!AK15-MIN('10 (ind)'!AK$6:AK$37))/(MAX('10 (ind)'!AK$6:AK$37)-MIN('10 (ind)'!AK$6:AK$37))))))*AK$42</f>
        <v>0.80223381817888051</v>
      </c>
      <c r="AL17" s="87">
        <f>IF('10 (ind)'!AL$1="si",100*(('10 (ind)'!AL15-MIN('10 (ind)'!AL$6:AL$37))/(MAX('10 (ind)'!AL$6:AL$37)-MIN('10 (ind)'!AL$6:AL$37))),ABS(-100+(100*(('10 (ind)'!AL15-MIN('10 (ind)'!AL$6:AL$37))/(MAX('10 (ind)'!AL$6:AL$37)-MIN('10 (ind)'!AL$6:AL$37))))))*AL$42</f>
        <v>9.2234792869501252</v>
      </c>
      <c r="AM17" s="87">
        <f>IF('10 (ind)'!AM$1="si",100*(('10 (ind)'!AM15-MIN('10 (ind)'!AM$6:AM$37))/(MAX('10 (ind)'!AM$6:AM$37)-MIN('10 (ind)'!AM$6:AM$37))),ABS(-100+(100*(('10 (ind)'!AM15-MIN('10 (ind)'!AM$6:AM$37))/(MAX('10 (ind)'!AM$6:AM$37)-MIN('10 (ind)'!AM$6:AM$37))))))*AM$42</f>
        <v>3.2473739384746212</v>
      </c>
      <c r="AN17" s="87">
        <f>IF('10 (ind)'!AN$1="si",100*(('10 (ind)'!AN15-MIN('10 (ind)'!AN$6:AN$37))/(MAX('10 (ind)'!AN$6:AN$37)-MIN('10 (ind)'!AN$6:AN$37))),ABS(-100+(100*(('10 (ind)'!AN15-MIN('10 (ind)'!AN$6:AN$37))/(MAX('10 (ind)'!AN$6:AN$37)-MIN('10 (ind)'!AN$6:AN$37))))))*AN$42</f>
        <v>4.8265251666609856</v>
      </c>
      <c r="AO17" s="87">
        <f>IF('10 (ind)'!AO$1="si",100*(('10 (ind)'!AO15-MIN('10 (ind)'!AO$6:AO$37))/(MAX('10 (ind)'!AO$6:AO$37)-MIN('10 (ind)'!AO$6:AO$37))),ABS(-100+(100*(('10 (ind)'!AO15-MIN('10 (ind)'!AO$6:AO$37))/(MAX('10 (ind)'!AO$6:AO$37)-MIN('10 (ind)'!AO$6:AO$37))))))*AO$42</f>
        <v>7.6256162031911607</v>
      </c>
      <c r="AP17" s="87">
        <f>IF('10 (ind)'!AP$1="si",100*(('10 (ind)'!AP15-MIN('10 (ind)'!AP$6:AP$37))/(MAX('10 (ind)'!AP$6:AP$37)-MIN('10 (ind)'!AP$6:AP$37))),ABS(-100+(100*(('10 (ind)'!AP15-MIN('10 (ind)'!AP$6:AP$37))/(MAX('10 (ind)'!AP$6:AP$37)-MIN('10 (ind)'!AP$6:AP$37))))))*AP$42</f>
        <v>10.833599013986916</v>
      </c>
      <c r="AQ17" s="87">
        <f>IF('10 (ind)'!AQ$1="si",100*(('10 (ind)'!AQ15-MIN('10 (ind)'!AQ$6:AQ$37))/(MAX('10 (ind)'!AQ$6:AQ$37)-MIN('10 (ind)'!AQ$6:AQ$37))),ABS(-100+(100*(('10 (ind)'!AQ15-MIN('10 (ind)'!AQ$6:AQ$37))/(MAX('10 (ind)'!AQ$6:AQ$37)-MIN('10 (ind)'!AQ$6:AQ$37))))))*AQ$42</f>
        <v>1.802599557812542</v>
      </c>
      <c r="AR17" s="87">
        <f>IF('10 (ind)'!AR$1="si",100*(('10 (ind)'!AR15-MIN('10 (ind)'!AR$6:AR$37))/(MAX('10 (ind)'!AR$6:AR$37)-MIN('10 (ind)'!AR$6:AR$37))),ABS(-100+(100*(('10 (ind)'!AR15-MIN('10 (ind)'!AR$6:AR$37))/(MAX('10 (ind)'!AR$6:AR$37)-MIN('10 (ind)'!AR$6:AR$37))))))*AR$42</f>
        <v>0</v>
      </c>
      <c r="AS17" s="87">
        <f>IF('10 (ind)'!AS$1="si",100*(('10 (ind)'!AS15-MIN('10 (ind)'!AS$6:AS$37))/(MAX('10 (ind)'!AS$6:AS$37)-MIN('10 (ind)'!AS$6:AS$37))),ABS(-100+(100*(('10 (ind)'!AS15-MIN('10 (ind)'!AS$6:AS$37))/(MAX('10 (ind)'!AS$6:AS$37)-MIN('10 (ind)'!AS$6:AS$37))))))*AS$42</f>
        <v>4.4260609155382769</v>
      </c>
      <c r="AT17" s="87">
        <f>IF('10 (ind)'!AT$1="si",100*(('10 (ind)'!AT15-MIN('10 (ind)'!AT$6:AT$37))/(MAX('10 (ind)'!AT$6:AT$37)-MIN('10 (ind)'!AT$6:AT$37))),ABS(-100+(100*(('10 (ind)'!AT15-MIN('10 (ind)'!AT$6:AT$37))/(MAX('10 (ind)'!AT$6:AT$37)-MIN('10 (ind)'!AT$6:AT$37))))))*AT$42</f>
        <v>0</v>
      </c>
      <c r="AU17" s="87">
        <f>IF('10 (ind)'!AU$1="si",100*(('10 (ind)'!AU15-MIN('10 (ind)'!AU$6:AU$37))/(MAX('10 (ind)'!AU$6:AU$37)-MIN('10 (ind)'!AU$6:AU$37))),ABS(-100+(100*(('10 (ind)'!AU15-MIN('10 (ind)'!AU$6:AU$37))/(MAX('10 (ind)'!AU$6:AU$37)-MIN('10 (ind)'!AU$6:AU$37))))))*AU$42</f>
        <v>10.02190719507254</v>
      </c>
      <c r="AV17" s="87">
        <f>IF('10 (ind)'!AV$1="si",100*(('10 (ind)'!AV15-MIN('10 (ind)'!AV$6:AV$37))/(MAX('10 (ind)'!AV$6:AV$37)-MIN('10 (ind)'!AV$6:AV$37))),ABS(-100+(100*(('10 (ind)'!AV15-MIN('10 (ind)'!AV$6:AV$37))/(MAX('10 (ind)'!AV$6:AV$37)-MIN('10 (ind)'!AV$6:AV$37))))))*AV$42</f>
        <v>18.67417677642981</v>
      </c>
      <c r="AW17" s="87">
        <f>IF('10 (ind)'!AW$1="si",100*(('10 (ind)'!AW15-MIN('10 (ind)'!AW$6:AW$37))/(MAX('10 (ind)'!AW$6:AW$37)-MIN('10 (ind)'!AW$6:AW$37))),ABS(-100+(100*(('10 (ind)'!AW15-MIN('10 (ind)'!AW$6:AW$37))/(MAX('10 (ind)'!AW$6:AW$37)-MIN('10 (ind)'!AW$6:AW$37))))))*AW$42</f>
        <v>3.8011454781564011</v>
      </c>
      <c r="AX17" s="87">
        <f>IF('10 (ind)'!AX$1="si",100*(('10 (ind)'!AX15-MIN('10 (ind)'!AX$6:AX$37))/(MAX('10 (ind)'!AX$6:AX$37)-MIN('10 (ind)'!AX$6:AX$37))),ABS(-100+(100*(('10 (ind)'!AX15-MIN('10 (ind)'!AX$6:AX$37))/(MAX('10 (ind)'!AX$6:AX$37)-MIN('10 (ind)'!AX$6:AX$37))))))*AX$42</f>
        <v>0.74952822142188691</v>
      </c>
      <c r="AY17" s="87">
        <f>IF('10 (ind)'!AY$1="si",100*(('10 (ind)'!AY15-MIN('10 (ind)'!AY$6:AY$37))/(MAX('10 (ind)'!AY$6:AY$37)-MIN('10 (ind)'!AY$6:AY$37))),ABS(-100+(100*(('10 (ind)'!AY15-MIN('10 (ind)'!AY$6:AY$37))/(MAX('10 (ind)'!AY$6:AY$37)-MIN('10 (ind)'!AY$6:AY$37))))))*AY$42</f>
        <v>10.24100219834742</v>
      </c>
      <c r="AZ17" s="87">
        <f>IF('10 (ind)'!AZ$1="si",100*(('10 (ind)'!AZ15-MIN('10 (ind)'!AZ$6:AZ$37))/(MAX('10 (ind)'!AZ$6:AZ$37)-MIN('10 (ind)'!AZ$6:AZ$37))),ABS(-100+(100*(('10 (ind)'!AZ15-MIN('10 (ind)'!AZ$6:AZ$37))/(MAX('10 (ind)'!AZ$6:AZ$37)-MIN('10 (ind)'!AZ$6:AZ$37))))))*AZ$42</f>
        <v>1.7574057475670277</v>
      </c>
      <c r="BA17" s="87">
        <f>IF('10 (ind)'!BA$1="si",100*(('10 (ind)'!BA15-MIN('10 (ind)'!BA$6:BA$37))/(MAX('10 (ind)'!BA$6:BA$37)-MIN('10 (ind)'!BA$6:BA$37))),ABS(-100+(100*(('10 (ind)'!BA15-MIN('10 (ind)'!BA$6:BA$37))/(MAX('10 (ind)'!BA$6:BA$37)-MIN('10 (ind)'!BA$6:BA$37))))))*BA$42</f>
        <v>4.0118091018930153</v>
      </c>
      <c r="BB17" s="87">
        <f>IF('10 (ind)'!BB$1="si",100*(('10 (ind)'!BB15-MIN('10 (ind)'!BB$6:BB$37))/(MAX('10 (ind)'!BB$6:BB$37)-MIN('10 (ind)'!BB$6:BB$37))),ABS(-100+(100*(('10 (ind)'!BB15-MIN('10 (ind)'!BB$6:BB$37))/(MAX('10 (ind)'!BB$6:BB$37)-MIN('10 (ind)'!BB$6:BB$37))))))*BB$42</f>
        <v>2.8859187940027344</v>
      </c>
      <c r="BC17" s="87">
        <f>IF('10 (ind)'!BC$1="si",100*(('10 (ind)'!BC15-MIN('10 (ind)'!BC$6:BC$37))/(MAX('10 (ind)'!BC$6:BC$37)-MIN('10 (ind)'!BC$6:BC$37))),ABS(-100+(100*(('10 (ind)'!BC15-MIN('10 (ind)'!BC$6:BC$37))/(MAX('10 (ind)'!BC$6:BC$37)-MIN('10 (ind)'!BC$6:BC$37))))))*BC$42</f>
        <v>6.7175706464306364</v>
      </c>
      <c r="BD17" s="87">
        <f>IF('10 (ind)'!BD$1="si",100*(('10 (ind)'!BD15-MIN('10 (ind)'!BD$6:BD$37))/(MAX('10 (ind)'!BD$6:BD$37)-MIN('10 (ind)'!BD$6:BD$37))),ABS(-100+(100*(('10 (ind)'!BD15-MIN('10 (ind)'!BD$6:BD$37))/(MAX('10 (ind)'!BD$6:BD$37)-MIN('10 (ind)'!BD$6:BD$37))))))*BD$42</f>
        <v>3.8729910868152349</v>
      </c>
      <c r="BE17" s="87">
        <f>IF('10 (ind)'!BE$1="si",100*(('10 (ind)'!BE15-MIN('10 (ind)'!BE$6:BE$37))/(MAX('10 (ind)'!BE$6:BE$37)-MIN('10 (ind)'!BE$6:BE$37))),ABS(-100+(100*(('10 (ind)'!BE15-MIN('10 (ind)'!BE$6:BE$37))/(MAX('10 (ind)'!BE$6:BE$37)-MIN('10 (ind)'!BE$6:BE$37))))))*BE$42</f>
        <v>0</v>
      </c>
      <c r="BF17" s="87">
        <f>IF('10 (ind)'!BF$1="si",100*(('10 (ind)'!BF15-MIN('10 (ind)'!BF$6:BF$37))/(MAX('10 (ind)'!BF$6:BF$37)-MIN('10 (ind)'!BF$6:BF$37))),ABS(-100+(100*(('10 (ind)'!BF15-MIN('10 (ind)'!BF$6:BF$37))/(MAX('10 (ind)'!BF$6:BF$37)-MIN('10 (ind)'!BF$6:BF$37))))))*BF$42</f>
        <v>3.4993996880491167</v>
      </c>
      <c r="BG17" s="87">
        <f>IF('10 (ind)'!BG$1="si",100*(('10 (ind)'!BG15-MIN('10 (ind)'!BG$6:BG$37))/(MAX('10 (ind)'!BG$6:BG$37)-MIN('10 (ind)'!BG$6:BG$37))),ABS(-100+(100*(('10 (ind)'!BG15-MIN('10 (ind)'!BG$6:BG$37))/(MAX('10 (ind)'!BG$6:BG$37)-MIN('10 (ind)'!BG$6:BG$37))))))*BG$42</f>
        <v>2.1545713220159946</v>
      </c>
      <c r="BH17" s="87">
        <f>IF('10 (ind)'!BH$1="si",100*(('10 (ind)'!BH15-MIN('10 (ind)'!BH$6:BH$37))/(MAX('10 (ind)'!BH$6:BH$37)-MIN('10 (ind)'!BH$6:BH$37))),ABS(-100+(100*(('10 (ind)'!BH15-MIN('10 (ind)'!BH$6:BH$37))/(MAX('10 (ind)'!BH$6:BH$37)-MIN('10 (ind)'!BH$6:BH$37))))))*BH$42</f>
        <v>1.2466715448432848</v>
      </c>
      <c r="BI17" s="87">
        <f>IF('10 (ind)'!BI$1="si",100*(('10 (ind)'!BI15-MIN('10 (ind)'!BI$6:BI$37))/(MAX('10 (ind)'!BI$6:BI$37)-MIN('10 (ind)'!BI$6:BI$37))),ABS(-100+(100*(('10 (ind)'!BI15-MIN('10 (ind)'!BI$6:BI$37))/(MAX('10 (ind)'!BI$6:BI$37)-MIN('10 (ind)'!BI$6:BI$37))))))*BI$42</f>
        <v>5.8015331820221814</v>
      </c>
      <c r="BJ17" s="87">
        <f>IF('10 (ind)'!BJ$1="si",100*(('10 (ind)'!BJ15-MIN('10 (ind)'!BJ$6:BJ$37))/(MAX('10 (ind)'!BJ$6:BJ$37)-MIN('10 (ind)'!BJ$6:BJ$37))),ABS(-100+(100*(('10 (ind)'!BJ15-MIN('10 (ind)'!BJ$6:BJ$37))/(MAX('10 (ind)'!BJ$6:BJ$37)-MIN('10 (ind)'!BJ$6:BJ$37))))))*BJ$42</f>
        <v>1.8323301900795718E-5</v>
      </c>
      <c r="BK17" s="87">
        <f>IF('10 (ind)'!BK$1="si",100*(('10 (ind)'!BK15-MIN('10 (ind)'!BK$6:BK$37))/(MAX('10 (ind)'!BK$6:BK$37)-MIN('10 (ind)'!BK$6:BK$37))),ABS(-100+(100*(('10 (ind)'!BK15-MIN('10 (ind)'!BK$6:BK$37))/(MAX('10 (ind)'!BK$6:BK$37)-MIN('10 (ind)'!BK$6:BK$37))))))*BK$42</f>
        <v>0.89390042598922992</v>
      </c>
      <c r="BL17" s="87">
        <f>IF('10 (ind)'!BL$1="si",100*(('10 (ind)'!BL15-MIN('10 (ind)'!BL$6:BL$37))/(MAX('10 (ind)'!BL$6:BL$37)-MIN('10 (ind)'!BL$6:BL$37))),ABS(-100+(100*(('10 (ind)'!BL15-MIN('10 (ind)'!BL$6:BL$37))/(MAX('10 (ind)'!BL$6:BL$37)-MIN('10 (ind)'!BL$6:BL$37))))))*BL$42</f>
        <v>0.71569495172637543</v>
      </c>
      <c r="BM17" s="87">
        <f>IF('10 (ind)'!BM$1="si",100*(('10 (ind)'!BM15-MIN('10 (ind)'!BM$6:BM$37))/(MAX('10 (ind)'!BM$6:BM$37)-MIN('10 (ind)'!BM$6:BM$37))),ABS(-100+(100*(('10 (ind)'!BM15-MIN('10 (ind)'!BM$6:BM$37))/(MAX('10 (ind)'!BM$6:BM$37)-MIN('10 (ind)'!BM$6:BM$37))))))*BM$42</f>
        <v>1.7342620575699994</v>
      </c>
      <c r="BN17" s="87">
        <f>IF('10 (ind)'!BN$1="si",100*(('10 (ind)'!BN15-MIN('10 (ind)'!BN$6:BN$37))/(MAX('10 (ind)'!BN$6:BN$37)-MIN('10 (ind)'!BN$6:BN$37))),ABS(-100+(100*(('10 (ind)'!BN15-MIN('10 (ind)'!BN$6:BN$37))/(MAX('10 (ind)'!BN$6:BN$37)-MIN('10 (ind)'!BN$6:BN$37))))))*BN$42</f>
        <v>3.7079456421502566</v>
      </c>
      <c r="BO17" s="87">
        <f>IF('10 (ind)'!BO$1="si",100*(('10 (ind)'!BO15-MIN('10 (ind)'!BO$6:BO$37))/(MAX('10 (ind)'!BO$6:BO$37)-MIN('10 (ind)'!BO$6:BO$37))),ABS(-100+(100*(('10 (ind)'!BO15-MIN('10 (ind)'!BO$6:BO$37))/(MAX('10 (ind)'!BO$6:BO$37)-MIN('10 (ind)'!BO$6:BO$37))))))*BO$42</f>
        <v>0.87606956271299408</v>
      </c>
      <c r="BP17" s="87">
        <f>IF('10 (ind)'!BP$1="si",100*(('10 (ind)'!BP15-MIN('10 (ind)'!BP$6:BP$37))/(MAX('10 (ind)'!BP$6:BP$37)-MIN('10 (ind)'!BP$6:BP$37))),ABS(-100+(100*(('10 (ind)'!BP15-MIN('10 (ind)'!BP$6:BP$37))/(MAX('10 (ind)'!BP$6:BP$37)-MIN('10 (ind)'!BP$6:BP$37))))))*BP$42</f>
        <v>0.50699484823324603</v>
      </c>
      <c r="BQ17" s="87">
        <f>IF('10 (ind)'!BQ$1="si",100*(('10 (ind)'!BQ15-MIN('10 (ind)'!BQ$6:BQ$37))/(MAX('10 (ind)'!BQ$6:BQ$37)-MIN('10 (ind)'!BQ$6:BQ$37))),ABS(-100+(100*(('10 (ind)'!BQ15-MIN('10 (ind)'!BQ$6:BQ$37))/(MAX('10 (ind)'!BQ$6:BQ$37)-MIN('10 (ind)'!BQ$6:BQ$37))))))*BQ$42</f>
        <v>1.6756611684604295</v>
      </c>
      <c r="BR17" s="87">
        <f>IF('10 (ind)'!BR$1="si",100*(('10 (ind)'!BR15-MIN('10 (ind)'!BR$6:BR$37))/(MAX('10 (ind)'!BR$6:BR$37)-MIN('10 (ind)'!BR$6:BR$37))),ABS(-100+(100*(('10 (ind)'!BR15-MIN('10 (ind)'!BR$6:BR$37))/(MAX('10 (ind)'!BR$6:BR$37)-MIN('10 (ind)'!BR$6:BR$37))))))*BR$42</f>
        <v>6.703483926514886E-2</v>
      </c>
      <c r="BS17" s="87">
        <f>IF('10 (ind)'!BS$1="si",100*(('10 (ind)'!BS15-MIN('10 (ind)'!BS$6:BS$37))/(MAX('10 (ind)'!BS$6:BS$37)-MIN('10 (ind)'!BS$6:BS$37))),ABS(-100+(100*(('10 (ind)'!BS15-MIN('10 (ind)'!BS$6:BS$37))/(MAX('10 (ind)'!BS$6:BS$37)-MIN('10 (ind)'!BS$6:BS$37))))))*BS$42</f>
        <v>4.8587476498881514</v>
      </c>
      <c r="BT17" s="75">
        <f>IF('10 (ind)'!BT$1="si",100*(('10 (ind)'!BT15-MIN('10 (ind)'!BT$6:BT$37))/(MAX('10 (ind)'!BT$6:BT$37)-MIN('10 (ind)'!BT$6:BT$37))),ABS(-100+(100*(('10 (ind)'!BT15-MIN('10 (ind)'!BT$6:BT$37))/(MAX('10 (ind)'!BR$6:BR$37)-MIN('10 (ind)'!BT$6:BT$37))))))*BT$42</f>
        <v>4.6969792099561438</v>
      </c>
      <c r="BU17" s="87">
        <f>IF('10 (ind)'!BU$1="si",100*(('10 (ind)'!BU15-MIN('10 (ind)'!BU$6:BU$37))/(MAX('10 (ind)'!BU$6:BU$37)-MIN('10 (ind)'!BU$6:BU$37))),ABS(-100+(100*(('10 (ind)'!BU15-MIN('10 (ind)'!BU$6:BU$37))/(MAX('10 (ind)'!BU$6:BU$37)-MIN('10 (ind)'!BU$6:BU$37))))))*BU$42</f>
        <v>0.59587084320533423</v>
      </c>
      <c r="BV17" s="87">
        <f>IF('10 (ind)'!BV$1="si",100*(('10 (ind)'!BV15-MIN('10 (ind)'!BV$6:BV$37))/(MAX('10 (ind)'!BV$6:BV$37)-MIN('10 (ind)'!BV$6:BV$37))),ABS(-100+(100*(('10 (ind)'!BV15-MIN('10 (ind)'!BV$6:BV$37))/(MAX('10 (ind)'!BV$6:BV$37)-MIN('10 (ind)'!BV$6:BV$37))))))*BV$42</f>
        <v>3.0540354222919506</v>
      </c>
      <c r="BW17" s="87">
        <f>IF('10 (ind)'!BW$1="si",100*(('10 (ind)'!BW15-MIN('10 (ind)'!BW$6:BW$37))/(MAX('10 (ind)'!BW$6:BW$37)-MIN('10 (ind)'!BW$6:BW$37))),ABS(-100+(100*(('10 (ind)'!BW15-MIN('10 (ind)'!BW$6:BW$37))/(MAX('10 (ind)'!BW$6:BW$37)-MIN('10 (ind)'!BW$6:BW$37))))))*BW$42</f>
        <v>5.3836985501080443</v>
      </c>
      <c r="BX17" s="87">
        <f>IF('10 (ind)'!BX$1="si",100*(('10 (ind)'!BX15-MIN('10 (ind)'!BX$6:BX$37))/(MAX('10 (ind)'!BX$6:BX$37)-MIN('10 (ind)'!BX$6:BX$37))),ABS(-100+(100*(('10 (ind)'!BX15-MIN('10 (ind)'!BX$6:BX$37))/(MAX('10 (ind)'!BX$6:BX$37)-MIN('10 (ind)'!BX$6:BX$37))))))*BX$42</f>
        <v>0.33520741609254373</v>
      </c>
      <c r="BY17" s="87">
        <f>IF('10 (ind)'!BY$1="si",100*(('10 (ind)'!BY15-MIN('10 (ind)'!BY$6:BY$37))/(MAX('10 (ind)'!BY$6:BY$37)-MIN('10 (ind)'!BY$6:BY$37))),ABS(-100+(100*(('10 (ind)'!BY15-MIN('10 (ind)'!BY$6:BY$37))/(MAX('10 (ind)'!BY$6:BY$37)-MIN('10 (ind)'!BY$6:BY$37))))))*BY$42</f>
        <v>5.553702468312208</v>
      </c>
      <c r="BZ17" s="87">
        <f>IF('10 (ind)'!BZ$1="si",100*(('10 (ind)'!BZ15-MIN('10 (ind)'!BZ$6:BZ$37))/(MAX('10 (ind)'!BZ$6:BZ$37)-MIN('10 (ind)'!BZ$6:BZ$37))),ABS(-100+(100*(('10 (ind)'!BZ15-MIN('10 (ind)'!BZ$6:BZ$37))/(MAX('10 (ind)'!BZ$6:BZ$37)-MIN('10 (ind)'!BZ$6:BZ$37))))))*BZ$42</f>
        <v>13.277065163689945</v>
      </c>
      <c r="CA17" s="87">
        <f>IF('10 (ind)'!CA$1="si",100*(('10 (ind)'!CA15-MIN('10 (ind)'!CA$6:CA$37))/(MAX('10 (ind)'!CA$6:CA$37)-MIN('10 (ind)'!CA$6:CA$37))),ABS(-100+(100*(('10 (ind)'!CA15-MIN('10 (ind)'!CA$6:CA$37))/(MAX('10 (ind)'!CA$6:CA$37)-MIN('10 (ind)'!CA$6:CA$37))))))*CA$42</f>
        <v>0</v>
      </c>
      <c r="CB17" s="87">
        <f>IF('10 (ind)'!CB$1="si",100*(('10 (ind)'!CB15-MIN('10 (ind)'!CB$6:CB$37))/(MAX('10 (ind)'!CB$6:CB$37)-MIN('10 (ind)'!CB$6:CB$37))),ABS(-100+(100*(('10 (ind)'!CB15-MIN('10 (ind)'!CB$6:CB$37))/(MAX('10 (ind)'!CB$6:CB$37)-MIN('10 (ind)'!CB$6:CB$37))))))*CB$42</f>
        <v>4.8293064941845287</v>
      </c>
      <c r="CC17" s="87">
        <f>IF('10 (ind)'!CC$1="si",100*(('10 (ind)'!CC15-MIN('10 (ind)'!CC$6:CC$37))/(MAX('10 (ind)'!CC$6:CC$37)-MIN('10 (ind)'!CC$6:CC$37))),ABS(-100+(100*(('10 (ind)'!CC15-MIN('10 (ind)'!CC$6:CC$37))/(MAX('10 (ind)'!CC$6:CC$37)-MIN('10 (ind)'!CC$6:CC$37))))))*CC$42</f>
        <v>6.7153016266647079</v>
      </c>
      <c r="CD17" s="87">
        <f>IF('10 (ind)'!CD$1="si",100*(('10 (ind)'!CD15-MIN('10 (ind)'!CD$6:CD$37))/(MAX('10 (ind)'!CD$6:CD$37)-MIN('10 (ind)'!CD$6:CD$37))),ABS(-100+(100*(('10 (ind)'!CD15-MIN('10 (ind)'!CD$6:CD$37))/(MAX('10 (ind)'!CD$6:CD$37)-MIN('10 (ind)'!CD$6:CD$37))))))*CD$42</f>
        <v>5.1321312458196596E-3</v>
      </c>
      <c r="CE17" s="87">
        <f>IF('10 (ind)'!CE$1="si",100*(('10 (ind)'!CE15-MIN('10 (ind)'!CE$6:CE$37))/(MAX('10 (ind)'!CE$6:CE$37)-MIN('10 (ind)'!CE$6:CE$37))),ABS(-100+(100*(('10 (ind)'!CE15-MIN('10 (ind)'!CE$6:CE$37))/(MAX('10 (ind)'!CE$6:CE$37)-MIN('10 (ind)'!CE$6:CE$37))))))*CE$42</f>
        <v>0.71247537369399006</v>
      </c>
      <c r="CF17" s="87">
        <f>IF('10 (ind)'!CF$1="si",100*(('10 (ind)'!CF15-MIN('10 (ind)'!CF$6:CF$37))/(MAX('10 (ind)'!CF$6:CF$37)-MIN('10 (ind)'!CF$6:CF$37))),ABS(-100+(100*(('10 (ind)'!CF15-MIN('10 (ind)'!CF$6:CF$37))/(MAX('10 (ind)'!CF$6:CF$37)-MIN('10 (ind)'!CF$6:CF$37))))))*CF$42</f>
        <v>1.7373637956551202</v>
      </c>
      <c r="CG17" s="87">
        <f>IF('10 (ind)'!CG$1="si",100*(('10 (ind)'!CG15-MIN('10 (ind)'!CG$6:CG$37))/(MAX('10 (ind)'!CG$6:CG$37)-MIN('10 (ind)'!CG$6:CG$37))),ABS(-100+(100*(('10 (ind)'!CG15-MIN('10 (ind)'!CG$6:CG$37))/(MAX('10 (ind)'!CG$6:CG$37)-MIN('10 (ind)'!CG$6:CG$37))))))*CG$42</f>
        <v>21.946521402781901</v>
      </c>
      <c r="CH17" s="87">
        <f>IF('10 (ind)'!CH$1="si",100*(('10 (ind)'!CH15-MIN('10 (ind)'!CH$6:CH$37))/(MAX('10 (ind)'!CH$6:CH$37)-MIN('10 (ind)'!CH$6:CH$37))),ABS(-100+(100*(('10 (ind)'!CH15-MIN('10 (ind)'!CH$6:CH$37))/(MAX('10 (ind)'!CH$6:CH$37)-MIN('10 (ind)'!CH$6:CH$37))))))*CH$42</f>
        <v>0.68684863489008996</v>
      </c>
      <c r="CI17" s="87">
        <f>IF('10 (ind)'!CI$1="si",100*(('10 (ind)'!CI15-MIN('10 (ind)'!CI$6:CI$37))/(MAX('10 (ind)'!CI$6:CI$37)-MIN('10 (ind)'!CI$6:CI$37))),ABS(-100+(100*(('10 (ind)'!CI15-MIN('10 (ind)'!CI$6:CI$37))/(MAX('10 (ind)'!CI$6:CI$37)-MIN('10 (ind)'!CI$6:CI$37))))))*CI$42</f>
        <v>4.7449855605691091</v>
      </c>
      <c r="CJ17" s="87">
        <f>IF('10 (ind)'!CJ$1="si",100*(('10 (ind)'!CJ15-MIN('10 (ind)'!CJ$6:CJ$37))/(MAX('10 (ind)'!CJ$6:CJ$37)-MIN('10 (ind)'!CJ$6:CJ$37))),ABS(-100+(100*(('10 (ind)'!CJ15-MIN('10 (ind)'!CJ$6:CJ$37))/(MAX('10 (ind)'!CJ$6:CJ$37)-MIN('10 (ind)'!CJ$6:CJ$37))))))*CJ$42</f>
        <v>3.1563402375167082</v>
      </c>
      <c r="CK17" s="87">
        <f>IF('10 (ind)'!CK$1="si",100*(('10 (ind)'!CK15-MIN('10 (ind)'!CK$6:CK$37))/(MAX('10 (ind)'!CK$6:CK$37)-MIN('10 (ind)'!CK$6:CK$37))),ABS(-100+(100*(('10 (ind)'!CK15-MIN('10 (ind)'!CK$6:CK$37))/(MAX('10 (ind)'!CK$6:CK$37)-MIN('10 (ind)'!CK$6:CK$37))))))*CK$42</f>
        <v>0.74997659478633472</v>
      </c>
      <c r="CL17" s="87">
        <f>IF('10 (ind)'!CL$1="si",100*(('10 (ind)'!CL15-MIN('10 (ind)'!CL$6:CL$37))/(MAX('10 (ind)'!CL$6:CL$37)-MIN('10 (ind)'!CL$6:CL$37))),ABS(-100+(100*(('10 (ind)'!CL15-MIN('10 (ind)'!CL$6:CL$37))/(MAX('10 (ind)'!CL$6:CL$37)-MIN('10 (ind)'!CL$6:CL$37))))))*CL$42</f>
        <v>3.1264104705123179</v>
      </c>
      <c r="CM17" s="87">
        <f>IF('10 (ind)'!CM$1="si",100*(('10 (ind)'!CM15-MIN('10 (ind)'!CM$6:CM$37))/(MAX('10 (ind)'!CM$6:CM$37)-MIN('10 (ind)'!CM$6:CM$37))),ABS(-100+(100*(('10 (ind)'!CM15-MIN('10 (ind)'!CM$6:CM$37))/(MAX('10 (ind)'!CM$6:CM$37)-MIN('10 (ind)'!CM$6:CM$37))))))*CM$42</f>
        <v>1.8401892622502141</v>
      </c>
    </row>
    <row r="18" spans="1:91">
      <c r="A18" s="18" t="s">
        <v>216</v>
      </c>
      <c r="B18" s="87">
        <f>IF('10 (ind)'!B$1="si",100*(('10 (ind)'!B16-MIN('10 (ind)'!B$6:B$37))/(MAX('10 (ind)'!B$6:B$37)-MIN('10 (ind)'!B$6:B$37))),ABS(-100+(100*(('10 (ind)'!B16-MIN('10 (ind)'!B$6:B$37))/(MAX('10 (ind)'!B$6:B$37)-MIN('10 (ind)'!B$6:B$37))))))</f>
        <v>32.914849528843121</v>
      </c>
      <c r="C18" s="87">
        <f>IF('10 (ind)'!C$1="si",100*(('10 (ind)'!C16-MIN('10 (ind)'!C$6:C$37))/(MAX('10 (ind)'!C$6:C$37)-MIN('10 (ind)'!C$6:C$37))),ABS(-100+(100*(('10 (ind)'!C16-MIN('10 (ind)'!C$6:C$37))/(MAX('10 (ind)'!C$6:C$37)-MIN('10 (ind)'!C$6:C$37))))))</f>
        <v>6.4567242021606841</v>
      </c>
      <c r="D18" s="87">
        <f>IF('10 (ind)'!D$1="si",100*(('10 (ind)'!D16-MIN('10 (ind)'!D$6:D$37))/(MAX('10 (ind)'!D$6:D$37)-MIN('10 (ind)'!D$6:D$37))),ABS(-100+(100*(('10 (ind)'!D16-MIN('10 (ind)'!D$6:D$37))/(MAX('10 (ind)'!D$6:D$37)-MIN('10 (ind)'!D$6:D$37))))))*D$42</f>
        <v>9.0205240210615205</v>
      </c>
      <c r="E18" s="87">
        <f>IF('10 (ind)'!E$1="si",100*(('10 (ind)'!E16-MIN('10 (ind)'!E$6:E$37))/(MAX('10 (ind)'!E$6:E$37)-MIN('10 (ind)'!E$6:E$37))),ABS(-100+(100*(('10 (ind)'!E16-MIN('10 (ind)'!E$6:E$37))/(MAX('10 (ind)'!E$6:E$37)-MIN('10 (ind)'!E$6:E$37))))))*E$42</f>
        <v>6.9108073922953714</v>
      </c>
      <c r="F18" s="87">
        <f>IF('10 (ind)'!F$1="si",100*(('10 (ind)'!F16-MIN('10 (ind)'!F$6:F$37))/(MAX('10 (ind)'!F$6:F$37)-MIN('10 (ind)'!F$6:F$37))),ABS(-100+(100*(('10 (ind)'!F16-MIN('10 (ind)'!F$6:F$37))/(MAX('10 (ind)'!F$6:F$37)-MIN('10 (ind)'!F$6:F$37))))))*F$42</f>
        <v>4.3203371970495272</v>
      </c>
      <c r="G18" s="87">
        <f>IF('10 (ind)'!G$1="si",100*(('10 (ind)'!G16-MIN('10 (ind)'!G$6:G$37))/(MAX('10 (ind)'!G$6:G$37)-MIN('10 (ind)'!G$6:G$37))),ABS(-100+(100*(('10 (ind)'!G16-MIN('10 (ind)'!G$6:G$37))/(MAX('10 (ind)'!G$6:G$37)-MIN('10 (ind)'!G$6:G$37))))))*G$42</f>
        <v>4.8891786179921759</v>
      </c>
      <c r="H18" s="87">
        <f>IF('10 (ind)'!H$1="si",100*(('10 (ind)'!H16-MIN('10 (ind)'!H$6:H$37))/(MAX('10 (ind)'!H$6:H$37)-MIN('10 (ind)'!H$6:H$37))),ABS(-100+(100*(('10 (ind)'!H16-MIN('10 (ind)'!H$6:H$37))/(MAX('10 (ind)'!H$6:H$37)-MIN('10 (ind)'!H$6:H$37))))))*H$42</f>
        <v>5.562130177514792</v>
      </c>
      <c r="I18" s="87">
        <f>IF('10 (ind)'!I$1="si",100*(('10 (ind)'!I16-MIN('10 (ind)'!I$6:I$37))/(MAX('10 (ind)'!I$6:I$37)-MIN('10 (ind)'!I$6:I$37))),ABS(-100+(100*(('10 (ind)'!I16-MIN('10 (ind)'!I$6:I$37))/(MAX('10 (ind)'!I$6:I$37)-MIN('10 (ind)'!I$6:I$37))))))*I$42</f>
        <v>6.1057692307692299</v>
      </c>
      <c r="J18" s="87">
        <f>IF('10 (ind)'!J$1="si",100*(('10 (ind)'!J16-MIN('10 (ind)'!J$6:J$37))/(MAX('10 (ind)'!J$6:J$37)-MIN('10 (ind)'!J$6:J$37))),ABS(-100+(100*(('10 (ind)'!J16-MIN('10 (ind)'!J$6:J$37))/(MAX('10 (ind)'!J$6:J$37)-MIN('10 (ind)'!J$6:J$37))))))*J$42</f>
        <v>1.2763784887678686</v>
      </c>
      <c r="K18" s="87">
        <f>IF('10 (ind)'!K$1="si",100*(('10 (ind)'!K16-MIN('10 (ind)'!K$6:K$37))/(MAX('10 (ind)'!K$6:K$37)-MIN('10 (ind)'!K$6:K$37))),ABS(-100+(100*(('10 (ind)'!K16-MIN('10 (ind)'!K$6:K$37))/(MAX('10 (ind)'!K$6:K$37)-MIN('10 (ind)'!K$6:K$37))))))*K$42</f>
        <v>9.2936690773270332</v>
      </c>
      <c r="L18" s="87">
        <f>IF('10 (ind)'!L$1="si",100*(('10 (ind)'!L16-MIN('10 (ind)'!L$6:L$37))/(MAX('10 (ind)'!L$6:L$37)-MIN('10 (ind)'!L$6:L$37))),ABS(-100+(100*(('10 (ind)'!L16-MIN('10 (ind)'!L$6:L$37))/(MAX('10 (ind)'!L$6:L$37)-MIN('10 (ind)'!L$6:L$37))))))*L$42</f>
        <v>7.4003898317592993</v>
      </c>
      <c r="M18" s="87">
        <f>IF('10 (ind)'!M$1="si",100*(('10 (ind)'!M16-MIN('10 (ind)'!M$6:M$37))/(MAX('10 (ind)'!M$6:M$37)-MIN('10 (ind)'!M$6:M$37))),ABS(-100+(100*(('10 (ind)'!M16-MIN('10 (ind)'!M$6:M$37))/(MAX('10 (ind)'!M$6:M$37)-MIN('10 (ind)'!M$6:M$37))))))*M$42</f>
        <v>1.6363656671354572</v>
      </c>
      <c r="N18" s="87">
        <f>IF('10 (ind)'!N$1="si",100*(('10 (ind)'!N16-MIN('10 (ind)'!N$6:N$37))/(MAX('10 (ind)'!N$6:N$37)-MIN('10 (ind)'!N$6:N$37))),ABS(-100+(100*(('10 (ind)'!N16-MIN('10 (ind)'!N$6:N$37))/(MAX('10 (ind)'!N$6:N$37)-MIN('10 (ind)'!N$6:N$37))))))*N$42</f>
        <v>11.903462762099601</v>
      </c>
      <c r="O18" s="87">
        <f>IF('10 (ind)'!O$1="si",100*(('10 (ind)'!O16-MIN('10 (ind)'!O$6:O$37))/(MAX('10 (ind)'!O$6:O$37)-MIN('10 (ind)'!O$6:O$37))),ABS(-100+(100*(('10 (ind)'!O16-MIN('10 (ind)'!O$6:O$37))/(MAX('10 (ind)'!O$6:O$37)-MIN('10 (ind)'!O$6:O$37))))))*O$42</f>
        <v>6.9414809046331039</v>
      </c>
      <c r="P18" s="87">
        <f>IF('10 (ind)'!P$1="si",100*(('10 (ind)'!P16-MIN('10 (ind)'!P$6:P$37))/(MAX('10 (ind)'!P$6:P$37)-MIN('10 (ind)'!P$6:P$37))),ABS(-100+(100*(('10 (ind)'!P16-MIN('10 (ind)'!P$6:P$37))/(MAX('10 (ind)'!P$6:P$37)-MIN('10 (ind)'!P$6:P$37))))))*P$42</f>
        <v>0.31555077457710473</v>
      </c>
      <c r="Q18" s="87">
        <f>IF('10 (ind)'!Q$1="si",100*(('10 (ind)'!Q16-MIN('10 (ind)'!Q$6:Q$37))/(MAX('10 (ind)'!Q$6:Q$37)-MIN('10 (ind)'!Q$6:Q$37))),ABS(-100+(100*(('10 (ind)'!Q16-MIN('10 (ind)'!Q$6:Q$37))/(MAX('10 (ind)'!Q$6:Q$37)-MIN('10 (ind)'!Q$6:Q$37))))))*Q$42</f>
        <v>0</v>
      </c>
      <c r="R18" s="87">
        <f>IF('10 (ind)'!R$1="si",100*(('10 (ind)'!R16-MIN('10 (ind)'!R$6:R$37))/(MAX('10 (ind)'!R$6:R$37)-MIN('10 (ind)'!R$6:R$37))),ABS(-100+(100*(('10 (ind)'!R16-MIN('10 (ind)'!R$6:R$37))/(MAX('10 (ind)'!R$6:R$37)-MIN('10 (ind)'!R$6:R$37))))))*R$42</f>
        <v>3.067432144262516E-2</v>
      </c>
      <c r="S18" s="75">
        <f>ABS(ABS(('10 (ind)'!S16-((MAX('10 (ind)'!S$6:S$37)+MIN('10 (ind)'!S$6:S$37))/2))/(((MAX('10 (ind)'!S$6:S$37)+MIN('10 (ind)'!S$6:S$37))/2)-MAX('10 (ind)'!S$6:S$37))*100)-100)*S$42</f>
        <v>0.23022816267728416</v>
      </c>
      <c r="T18" s="87">
        <f>IF('10 (ind)'!T$1="si",100*(('10 (ind)'!T16-MIN('10 (ind)'!T$6:T$37))/(MAX('10 (ind)'!T$6:T$37)-MIN('10 (ind)'!T$6:T$37))),ABS(-100+(100*(('10 (ind)'!T16-MIN('10 (ind)'!T$6:T$37))/(MAX('10 (ind)'!T$6:T$37)-MIN('10 (ind)'!T$6:T$37))))))*T$42</f>
        <v>5.6464594699243769</v>
      </c>
      <c r="U18" s="87">
        <f>IF('10 (ind)'!U$1="si",100*(('10 (ind)'!U16-MIN('10 (ind)'!U$6:U$37))/(MAX('10 (ind)'!U$6:U$37)-MIN('10 (ind)'!U$6:U$37))),ABS(-100+(100*(('10 (ind)'!U16-MIN('10 (ind)'!U$6:U$37))/(MAX('10 (ind)'!U$6:U$37)-MIN('10 (ind)'!U$6:U$37))))))*U$42</f>
        <v>8.6911131410674685</v>
      </c>
      <c r="V18" s="87">
        <f>IF('10 (ind)'!V$1="si",100*(('10 (ind)'!V16-MIN('10 (ind)'!V$6:V$37))/(MAX('10 (ind)'!V$6:V$37)-MIN('10 (ind)'!V$6:V$37))),ABS(-100+(100*(('10 (ind)'!V16-MIN('10 (ind)'!V$6:V$37))/(MAX('10 (ind)'!V$6:V$37)-MIN('10 (ind)'!V$6:V$37))))))*V$42</f>
        <v>4.1106616207751534</v>
      </c>
      <c r="W18" s="87">
        <f>IF('10 (ind)'!W$1="si",100*(('10 (ind)'!W16-MIN('10 (ind)'!W$6:W$37))/(MAX('10 (ind)'!W$6:W$37)-MIN('10 (ind)'!W$6:W$37))),ABS(-100+(100*(('10 (ind)'!W16-MIN('10 (ind)'!W$6:W$37))/(MAX('10 (ind)'!W$6:W$37)-MIN('10 (ind)'!W$6:W$37))))))*W$42</f>
        <v>10.470945828402847</v>
      </c>
      <c r="X18" s="87">
        <f>IF('10 (ind)'!X$1="si",100*(('10 (ind)'!X16-MIN('10 (ind)'!X$6:X$37))/(MAX('10 (ind)'!X$6:X$37)-MIN('10 (ind)'!X$6:X$37))),ABS(-100+(100*(('10 (ind)'!X16-MIN('10 (ind)'!X$6:X$37))/(MAX('10 (ind)'!X$6:X$37)-MIN('10 (ind)'!X$6:X$37))))))*X$42</f>
        <v>6.0714932890508004</v>
      </c>
      <c r="Y18" s="87">
        <f>IF('10 (ind)'!Y$1="si",100*(('10 (ind)'!Y16-MIN('10 (ind)'!Y$6:Y$37))/(MAX('10 (ind)'!Y$6:Y$37)-MIN('10 (ind)'!Y$6:Y$37))),ABS(-100+(100*(('10 (ind)'!Y16-MIN('10 (ind)'!Y$6:Y$37))/(MAX('10 (ind)'!Y$6:Y$37)-MIN('10 (ind)'!Y$6:Y$37))))))*Y$42</f>
        <v>4.59639799704662</v>
      </c>
      <c r="Z18" s="87">
        <f>IF('10 (ind)'!Z$1="si",100*(('10 (ind)'!Z16-MIN('10 (ind)'!Z$6:Z$37))/(MAX('10 (ind)'!Z$6:Z$37)-MIN('10 (ind)'!Z$6:Z$37))),ABS(-100+(100*(('10 (ind)'!Z16-MIN('10 (ind)'!Z$6:Z$37))/(MAX('10 (ind)'!Z$6:Z$37)-MIN('10 (ind)'!Z$6:Z$37))))))*Z$42</f>
        <v>3.8879434620990141</v>
      </c>
      <c r="AA18" s="87">
        <f>IF('10 (ind)'!AA$1="si",100*(('10 (ind)'!AA16-MIN('10 (ind)'!AA$6:AA$37))/(MAX('10 (ind)'!AA$6:AA$37)-MIN('10 (ind)'!AA$6:AA$37))),ABS(-100+(100*(('10 (ind)'!AA16-MIN('10 (ind)'!AA$6:AA$37))/(MAX('10 (ind)'!AA$6:AA$37)-MIN('10 (ind)'!AA$6:AA$37))))))*AA$42</f>
        <v>4.2868600783249846</v>
      </c>
      <c r="AB18" s="87">
        <f>IF('10 (ind)'!AB$1="si",100*(('10 (ind)'!AB16-MIN('10 (ind)'!AB$6:AB$37))/(MAX('10 (ind)'!AB$6:AB$37)-MIN('10 (ind)'!AB$6:AB$37))),ABS(-100+(100*(('10 (ind)'!AB16-MIN('10 (ind)'!AB$6:AB$37))/(MAX('10 (ind)'!AB$6:AB$37)-MIN('10 (ind)'!AB$6:AB$37))))))*AB$42</f>
        <v>1.355131354465859</v>
      </c>
      <c r="AC18" s="87">
        <f>IF('10 (ind)'!AC$1="si",100*(('10 (ind)'!AC16-MIN('10 (ind)'!AC$6:AC$37))/(MAX('10 (ind)'!AC$6:AC$37)-MIN('10 (ind)'!AC$6:AC$37))),ABS(-100+(100*(('10 (ind)'!AC16-MIN('10 (ind)'!AC$6:AC$37))/(MAX('10 (ind)'!AC$6:AC$37)-MIN('10 (ind)'!AC$6:AC$37))))))*AC$42</f>
        <v>4.7672989745644161</v>
      </c>
      <c r="AD18" s="87">
        <f>IF('10 (ind)'!AD$1="si",100*(('10 (ind)'!AD16-MIN('10 (ind)'!AD$6:AD$37))/(MAX('10 (ind)'!AD$6:AD$37)-MIN('10 (ind)'!AD$6:AD$37))),ABS(-100+(100*(('10 (ind)'!AD16-MIN('10 (ind)'!AD$6:AD$37))/(MAX('10 (ind)'!AD$6:AD$37)-MIN('10 (ind)'!AD$6:AD$37))))))*AD$42</f>
        <v>3.6161201667040821</v>
      </c>
      <c r="AE18" s="87">
        <f>IF('10 (ind)'!AE$1="si",100*(('10 (ind)'!AE16-MIN('10 (ind)'!AE$6:AE$37))/(MAX('10 (ind)'!AE$6:AE$37)-MIN('10 (ind)'!AE$6:AE$37))),ABS(-100+(100*(('10 (ind)'!AE16-MIN('10 (ind)'!AE$6:AE$37))/(MAX('10 (ind)'!AE$6:AE$37)-MIN('10 (ind)'!AE$6:AE$37))))))*AE$42</f>
        <v>3.5151346450240579</v>
      </c>
      <c r="AF18" s="87">
        <f>IF('10 (ind)'!AF$1="si",100*(('10 (ind)'!AF16-MIN('10 (ind)'!AF$6:AF$37))/(MAX('10 (ind)'!AF$6:AF$37)-MIN('10 (ind)'!AF$6:AF$37))),ABS(-100+(100*(('10 (ind)'!AF16-MIN('10 (ind)'!AF$6:AF$37))/(MAX('10 (ind)'!AF$6:AF$37)-MIN('10 (ind)'!AF$6:AF$37))))))*AF$42</f>
        <v>5.0267490876641112</v>
      </c>
      <c r="AG18" s="87">
        <f>IF('10 (ind)'!AG$1="si",100*(('10 (ind)'!AG16-MIN('10 (ind)'!AG$6:AG$37))/(MAX('10 (ind)'!AG$6:AG$37)-MIN('10 (ind)'!AG$6:AG$37))),ABS(-100+(100*(('10 (ind)'!AG16-MIN('10 (ind)'!AG$6:AG$37))/(MAX('10 (ind)'!AG$6:AG$37)-MIN('10 (ind)'!AG$6:AG$37))))))*AG$42</f>
        <v>1.861226994489074</v>
      </c>
      <c r="AH18" s="87">
        <f>IF('10 (ind)'!AH$1="si",100*(('10 (ind)'!AH16-MIN('10 (ind)'!AH$6:AH$37))/(MAX('10 (ind)'!AH$6:AH$37)-MIN('10 (ind)'!AH$6:AH$37))),ABS(-100+(100*(('10 (ind)'!AH16-MIN('10 (ind)'!AH$6:AH$37))/(MAX('10 (ind)'!AH$6:AH$37)-MIN('10 (ind)'!AH$6:AH$37))))))*AH$42</f>
        <v>1.9094250823670944</v>
      </c>
      <c r="AI18" s="87">
        <f>IF('10 (ind)'!AI$1="si",100*(('10 (ind)'!AI16-MIN('10 (ind)'!AI$6:AI$37))/(MAX('10 (ind)'!AI$6:AI$37)-MIN('10 (ind)'!AI$6:AI$37))),ABS(-100+(100*(('10 (ind)'!AI16-MIN('10 (ind)'!AI$6:AI$37))/(MAX('10 (ind)'!AI$6:AI$37)-MIN('10 (ind)'!AI$6:AI$37))))))*AI$42</f>
        <v>3.3725628684093234E-2</v>
      </c>
      <c r="AJ18" s="87">
        <f>IF('10 (ind)'!AJ$1="si",100*(('10 (ind)'!AJ16-MIN('10 (ind)'!AJ$6:AJ$37))/(MAX('10 (ind)'!AJ$6:AJ$37)-MIN('10 (ind)'!AJ$6:AJ$37))),ABS(-100+(100*(('10 (ind)'!AJ16-MIN('10 (ind)'!AJ$6:AJ$37))/(MAX('10 (ind)'!AJ$6:AJ$37)-MIN('10 (ind)'!AJ$6:AJ$37))))))*AJ$42</f>
        <v>6.6974535369794221</v>
      </c>
      <c r="AK18" s="87">
        <f>IF('10 (ind)'!AK$1="si",100*(('10 (ind)'!AK16-MIN('10 (ind)'!AK$6:AK$37))/(MAX('10 (ind)'!AK$6:AK$37)-MIN('10 (ind)'!AK$6:AK$37))),ABS(-100+(100*(('10 (ind)'!AK16-MIN('10 (ind)'!AK$6:AK$37))/(MAX('10 (ind)'!AK$6:AK$37)-MIN('10 (ind)'!AK$6:AK$37))))))*AK$42</f>
        <v>0.43099933262922974</v>
      </c>
      <c r="AL18" s="87">
        <f>IF('10 (ind)'!AL$1="si",100*(('10 (ind)'!AL16-MIN('10 (ind)'!AL$6:AL$37))/(MAX('10 (ind)'!AL$6:AL$37)-MIN('10 (ind)'!AL$6:AL$37))),ABS(-100+(100*(('10 (ind)'!AL16-MIN('10 (ind)'!AL$6:AL$37))/(MAX('10 (ind)'!AL$6:AL$37)-MIN('10 (ind)'!AL$6:AL$37))))))*AL$42</f>
        <v>10.745952004654091</v>
      </c>
      <c r="AM18" s="87">
        <f>IF('10 (ind)'!AM$1="si",100*(('10 (ind)'!AM16-MIN('10 (ind)'!AM$6:AM$37))/(MAX('10 (ind)'!AM$6:AM$37)-MIN('10 (ind)'!AM$6:AM$37))),ABS(-100+(100*(('10 (ind)'!AM16-MIN('10 (ind)'!AM$6:AM$37))/(MAX('10 (ind)'!AM$6:AM$37)-MIN('10 (ind)'!AM$6:AM$37))))))*AM$42</f>
        <v>4.0334869687303412</v>
      </c>
      <c r="AN18" s="87">
        <f>IF('10 (ind)'!AN$1="si",100*(('10 (ind)'!AN16-MIN('10 (ind)'!AN$6:AN$37))/(MAX('10 (ind)'!AN$6:AN$37)-MIN('10 (ind)'!AN$6:AN$37))),ABS(-100+(100*(('10 (ind)'!AN16-MIN('10 (ind)'!AN$6:AN$37))/(MAX('10 (ind)'!AN$6:AN$37)-MIN('10 (ind)'!AN$6:AN$37))))))*AN$42</f>
        <v>4.1372836353664191</v>
      </c>
      <c r="AO18" s="87">
        <f>IF('10 (ind)'!AO$1="si",100*(('10 (ind)'!AO16-MIN('10 (ind)'!AO$6:AO$37))/(MAX('10 (ind)'!AO$6:AO$37)-MIN('10 (ind)'!AO$6:AO$37))),ABS(-100+(100*(('10 (ind)'!AO16-MIN('10 (ind)'!AO$6:AO$37))/(MAX('10 (ind)'!AO$6:AO$37)-MIN('10 (ind)'!AO$6:AO$37))))))*AO$42</f>
        <v>8.7881347364047588</v>
      </c>
      <c r="AP18" s="87">
        <f>IF('10 (ind)'!AP$1="si",100*(('10 (ind)'!AP16-MIN('10 (ind)'!AP$6:AP$37))/(MAX('10 (ind)'!AP$6:AP$37)-MIN('10 (ind)'!AP$6:AP$37))),ABS(-100+(100*(('10 (ind)'!AP16-MIN('10 (ind)'!AP$6:AP$37))/(MAX('10 (ind)'!AP$6:AP$37)-MIN('10 (ind)'!AP$6:AP$37))))))*AP$42</f>
        <v>12.819479011781098</v>
      </c>
      <c r="AQ18" s="87">
        <f>IF('10 (ind)'!AQ$1="si",100*(('10 (ind)'!AQ16-MIN('10 (ind)'!AQ$6:AQ$37))/(MAX('10 (ind)'!AQ$6:AQ$37)-MIN('10 (ind)'!AQ$6:AQ$37))),ABS(-100+(100*(('10 (ind)'!AQ16-MIN('10 (ind)'!AQ$6:AQ$37))/(MAX('10 (ind)'!AQ$6:AQ$37)-MIN('10 (ind)'!AQ$6:AQ$37))))))*AQ$42</f>
        <v>1.8515662217323503</v>
      </c>
      <c r="AR18" s="87">
        <f>IF('10 (ind)'!AR$1="si",100*(('10 (ind)'!AR16-MIN('10 (ind)'!AR$6:AR$37))/(MAX('10 (ind)'!AR$6:AR$37)-MIN('10 (ind)'!AR$6:AR$37))),ABS(-100+(100*(('10 (ind)'!AR16-MIN('10 (ind)'!AR$6:AR$37))/(MAX('10 (ind)'!AR$6:AR$37)-MIN('10 (ind)'!AR$6:AR$37))))))*AR$42</f>
        <v>2.1227174606355845</v>
      </c>
      <c r="AS18" s="87">
        <f>IF('10 (ind)'!AS$1="si",100*(('10 (ind)'!AS16-MIN('10 (ind)'!AS$6:AS$37))/(MAX('10 (ind)'!AS$6:AS$37)-MIN('10 (ind)'!AS$6:AS$37))),ABS(-100+(100*(('10 (ind)'!AS16-MIN('10 (ind)'!AS$6:AS$37))/(MAX('10 (ind)'!AS$6:AS$37)-MIN('10 (ind)'!AS$6:AS$37))))))*AS$42</f>
        <v>4.5537413057993428</v>
      </c>
      <c r="AT18" s="87">
        <f>IF('10 (ind)'!AT$1="si",100*(('10 (ind)'!AT16-MIN('10 (ind)'!AT$6:AT$37))/(MAX('10 (ind)'!AT$6:AT$37)-MIN('10 (ind)'!AT$6:AT$37))),ABS(-100+(100*(('10 (ind)'!AT16-MIN('10 (ind)'!AT$6:AT$37))/(MAX('10 (ind)'!AT$6:AT$37)-MIN('10 (ind)'!AT$6:AT$37))))))*AT$42</f>
        <v>0</v>
      </c>
      <c r="AU18" s="87">
        <f>IF('10 (ind)'!AU$1="si",100*(('10 (ind)'!AU16-MIN('10 (ind)'!AU$6:AU$37))/(MAX('10 (ind)'!AU$6:AU$37)-MIN('10 (ind)'!AU$6:AU$37))),ABS(-100+(100*(('10 (ind)'!AU16-MIN('10 (ind)'!AU$6:AU$37))/(MAX('10 (ind)'!AU$6:AU$37)-MIN('10 (ind)'!AU$6:AU$37))))))*AU$42</f>
        <v>8.5858680162587468</v>
      </c>
      <c r="AV18" s="87">
        <f>IF('10 (ind)'!AV$1="si",100*(('10 (ind)'!AV16-MIN('10 (ind)'!AV$6:AV$37))/(MAX('10 (ind)'!AV$6:AV$37)-MIN('10 (ind)'!AV$6:AV$37))),ABS(-100+(100*(('10 (ind)'!AV16-MIN('10 (ind)'!AV$6:AV$37))/(MAX('10 (ind)'!AV$6:AV$37)-MIN('10 (ind)'!AV$6:AV$37))))))*AV$42</f>
        <v>19.800693240901214</v>
      </c>
      <c r="AW18" s="87">
        <f>IF('10 (ind)'!AW$1="si",100*(('10 (ind)'!AW16-MIN('10 (ind)'!AW$6:AW$37))/(MAX('10 (ind)'!AW$6:AW$37)-MIN('10 (ind)'!AW$6:AW$37))),ABS(-100+(100*(('10 (ind)'!AW16-MIN('10 (ind)'!AW$6:AW$37))/(MAX('10 (ind)'!AW$6:AW$37)-MIN('10 (ind)'!AW$6:AW$37))))))*AW$42</f>
        <v>3.4976319608891604</v>
      </c>
      <c r="AX18" s="87">
        <f>IF('10 (ind)'!AX$1="si",100*(('10 (ind)'!AX16-MIN('10 (ind)'!AX$6:AX$37))/(MAX('10 (ind)'!AX$6:AX$37)-MIN('10 (ind)'!AX$6:AX$37))),ABS(-100+(100*(('10 (ind)'!AX16-MIN('10 (ind)'!AX$6:AX$37))/(MAX('10 (ind)'!AX$6:AX$37)-MIN('10 (ind)'!AX$6:AX$37))))))*AX$42</f>
        <v>2.826094993262898</v>
      </c>
      <c r="AY18" s="87">
        <f>IF('10 (ind)'!AY$1="si",100*(('10 (ind)'!AY16-MIN('10 (ind)'!AY$6:AY$37))/(MAX('10 (ind)'!AY$6:AY$37)-MIN('10 (ind)'!AY$6:AY$37))),ABS(-100+(100*(('10 (ind)'!AY16-MIN('10 (ind)'!AY$6:AY$37))/(MAX('10 (ind)'!AY$6:AY$37)-MIN('10 (ind)'!AY$6:AY$37))))))*AY$42</f>
        <v>4.7736942518193004</v>
      </c>
      <c r="AZ18" s="87">
        <f>IF('10 (ind)'!AZ$1="si",100*(('10 (ind)'!AZ16-MIN('10 (ind)'!AZ$6:AZ$37))/(MAX('10 (ind)'!AZ$6:AZ$37)-MIN('10 (ind)'!AZ$6:AZ$37))),ABS(-100+(100*(('10 (ind)'!AZ16-MIN('10 (ind)'!AZ$6:AZ$37))/(MAX('10 (ind)'!AZ$6:AZ$37)-MIN('10 (ind)'!AZ$6:AZ$37))))))*AZ$42</f>
        <v>2.463457458084513</v>
      </c>
      <c r="BA18" s="87">
        <f>IF('10 (ind)'!BA$1="si",100*(('10 (ind)'!BA16-MIN('10 (ind)'!BA$6:BA$37))/(MAX('10 (ind)'!BA$6:BA$37)-MIN('10 (ind)'!BA$6:BA$37))),ABS(-100+(100*(('10 (ind)'!BA16-MIN('10 (ind)'!BA$6:BA$37))/(MAX('10 (ind)'!BA$6:BA$37)-MIN('10 (ind)'!BA$6:BA$37))))))*BA$42</f>
        <v>3.2793805593167376</v>
      </c>
      <c r="BB18" s="87">
        <f>IF('10 (ind)'!BB$1="si",100*(('10 (ind)'!BB16-MIN('10 (ind)'!BB$6:BB$37))/(MAX('10 (ind)'!BB$6:BB$37)-MIN('10 (ind)'!BB$6:BB$37))),ABS(-100+(100*(('10 (ind)'!BB16-MIN('10 (ind)'!BB$6:BB$37))/(MAX('10 (ind)'!BB$6:BB$37)-MIN('10 (ind)'!BB$6:BB$37))))))*BB$42</f>
        <v>3.149169767209087</v>
      </c>
      <c r="BC18" s="87">
        <f>IF('10 (ind)'!BC$1="si",100*(('10 (ind)'!BC16-MIN('10 (ind)'!BC$6:BC$37))/(MAX('10 (ind)'!BC$6:BC$37)-MIN('10 (ind)'!BC$6:BC$37))),ABS(-100+(100*(('10 (ind)'!BC16-MIN('10 (ind)'!BC$6:BC$37))/(MAX('10 (ind)'!BC$6:BC$37)-MIN('10 (ind)'!BC$6:BC$37))))))*BC$42</f>
        <v>3.1485114223265693</v>
      </c>
      <c r="BD18" s="87">
        <f>IF('10 (ind)'!BD$1="si",100*(('10 (ind)'!BD16-MIN('10 (ind)'!BD$6:BD$37))/(MAX('10 (ind)'!BD$6:BD$37)-MIN('10 (ind)'!BD$6:BD$37))),ABS(-100+(100*(('10 (ind)'!BD16-MIN('10 (ind)'!BD$6:BD$37))/(MAX('10 (ind)'!BD$6:BD$37)-MIN('10 (ind)'!BD$6:BD$37))))))*BD$42</f>
        <v>2.7131505499571493</v>
      </c>
      <c r="BE18" s="87">
        <f>IF('10 (ind)'!BE$1="si",100*(('10 (ind)'!BE16-MIN('10 (ind)'!BE$6:BE$37))/(MAX('10 (ind)'!BE$6:BE$37)-MIN('10 (ind)'!BE$6:BE$37))),ABS(-100+(100*(('10 (ind)'!BE16-MIN('10 (ind)'!BE$6:BE$37))/(MAX('10 (ind)'!BE$6:BE$37)-MIN('10 (ind)'!BE$6:BE$37))))))*BE$42</f>
        <v>1.9089608416657289</v>
      </c>
      <c r="BF18" s="87">
        <f>IF('10 (ind)'!BF$1="si",100*(('10 (ind)'!BF16-MIN('10 (ind)'!BF$6:BF$37))/(MAX('10 (ind)'!BF$6:BF$37)-MIN('10 (ind)'!BF$6:BF$37))),ABS(-100+(100*(('10 (ind)'!BF16-MIN('10 (ind)'!BF$6:BF$37))/(MAX('10 (ind)'!BF$6:BF$37)-MIN('10 (ind)'!BF$6:BF$37))))))*BF$42</f>
        <v>1.7270042129865284</v>
      </c>
      <c r="BG18" s="87">
        <f>IF('10 (ind)'!BG$1="si",100*(('10 (ind)'!BG16-MIN('10 (ind)'!BG$6:BG$37))/(MAX('10 (ind)'!BG$6:BG$37)-MIN('10 (ind)'!BG$6:BG$37))),ABS(-100+(100*(('10 (ind)'!BG16-MIN('10 (ind)'!BG$6:BG$37))/(MAX('10 (ind)'!BG$6:BG$37)-MIN('10 (ind)'!BG$6:BG$37))))))*BG$42</f>
        <v>3.024737465758558</v>
      </c>
      <c r="BH18" s="87">
        <f>IF('10 (ind)'!BH$1="si",100*(('10 (ind)'!BH16-MIN('10 (ind)'!BH$6:BH$37))/(MAX('10 (ind)'!BH$6:BH$37)-MIN('10 (ind)'!BH$6:BH$37))),ABS(-100+(100*(('10 (ind)'!BH16-MIN('10 (ind)'!BH$6:BH$37))/(MAX('10 (ind)'!BH$6:BH$37)-MIN('10 (ind)'!BH$6:BH$37))))))*BH$42</f>
        <v>1.2350415944188908</v>
      </c>
      <c r="BI18" s="87">
        <f>IF('10 (ind)'!BI$1="si",100*(('10 (ind)'!BI16-MIN('10 (ind)'!BI$6:BI$37))/(MAX('10 (ind)'!BI$6:BI$37)-MIN('10 (ind)'!BI$6:BI$37))),ABS(-100+(100*(('10 (ind)'!BI16-MIN('10 (ind)'!BI$6:BI$37))/(MAX('10 (ind)'!BI$6:BI$37)-MIN('10 (ind)'!BI$6:BI$37))))))*BI$42</f>
        <v>5.6960831774837297</v>
      </c>
      <c r="BJ18" s="87">
        <f>IF('10 (ind)'!BJ$1="si",100*(('10 (ind)'!BJ16-MIN('10 (ind)'!BJ$6:BJ$37))/(MAX('10 (ind)'!BJ$6:BJ$37)-MIN('10 (ind)'!BJ$6:BJ$37))),ABS(-100+(100*(('10 (ind)'!BJ16-MIN('10 (ind)'!BJ$6:BJ$37))/(MAX('10 (ind)'!BJ$6:BJ$37)-MIN('10 (ind)'!BJ$6:BJ$37))))))*BJ$42</f>
        <v>8.1176112935101819E-5</v>
      </c>
      <c r="BK18" s="87">
        <f>IF('10 (ind)'!BK$1="si",100*(('10 (ind)'!BK16-MIN('10 (ind)'!BK$6:BK$37))/(MAX('10 (ind)'!BK$6:BK$37)-MIN('10 (ind)'!BK$6:BK$37))),ABS(-100+(100*(('10 (ind)'!BK16-MIN('10 (ind)'!BK$6:BK$37))/(MAX('10 (ind)'!BK$6:BK$37)-MIN('10 (ind)'!BK$6:BK$37))))))*BK$42</f>
        <v>0.34737890369549734</v>
      </c>
      <c r="BL18" s="87">
        <f>IF('10 (ind)'!BL$1="si",100*(('10 (ind)'!BL16-MIN('10 (ind)'!BL$6:BL$37))/(MAX('10 (ind)'!BL$6:BL$37)-MIN('10 (ind)'!BL$6:BL$37))),ABS(-100+(100*(('10 (ind)'!BL16-MIN('10 (ind)'!BL$6:BL$37))/(MAX('10 (ind)'!BL$6:BL$37)-MIN('10 (ind)'!BL$6:BL$37))))))*BL$42</f>
        <v>1.4313899034527509</v>
      </c>
      <c r="BM18" s="87">
        <f>IF('10 (ind)'!BM$1="si",100*(('10 (ind)'!BM16-MIN('10 (ind)'!BM$6:BM$37))/(MAX('10 (ind)'!BM$6:BM$37)-MIN('10 (ind)'!BM$6:BM$37))),ABS(-100+(100*(('10 (ind)'!BM16-MIN('10 (ind)'!BM$6:BM$37))/(MAX('10 (ind)'!BM$6:BM$37)-MIN('10 (ind)'!BM$6:BM$37))))))*BM$42</f>
        <v>0.23348353065838562</v>
      </c>
      <c r="BN18" s="87">
        <f>IF('10 (ind)'!BN$1="si",100*(('10 (ind)'!BN16-MIN('10 (ind)'!BN$6:BN$37))/(MAX('10 (ind)'!BN$6:BN$37)-MIN('10 (ind)'!BN$6:BN$37))),ABS(-100+(100*(('10 (ind)'!BN16-MIN('10 (ind)'!BN$6:BN$37))/(MAX('10 (ind)'!BN$6:BN$37)-MIN('10 (ind)'!BN$6:BN$37))))))*BN$42</f>
        <v>1.4338732507176222</v>
      </c>
      <c r="BO18" s="87">
        <f>IF('10 (ind)'!BO$1="si",100*(('10 (ind)'!BO16-MIN('10 (ind)'!BO$6:BO$37))/(MAX('10 (ind)'!BO$6:BO$37)-MIN('10 (ind)'!BO$6:BO$37))),ABS(-100+(100*(('10 (ind)'!BO16-MIN('10 (ind)'!BO$6:BO$37))/(MAX('10 (ind)'!BO$6:BO$37)-MIN('10 (ind)'!BO$6:BO$37))))))*BO$42</f>
        <v>0.38957532639992887</v>
      </c>
      <c r="BP18" s="87">
        <f>IF('10 (ind)'!BP$1="si",100*(('10 (ind)'!BP16-MIN('10 (ind)'!BP$6:BP$37))/(MAX('10 (ind)'!BP$6:BP$37)-MIN('10 (ind)'!BP$6:BP$37))),ABS(-100+(100*(('10 (ind)'!BP16-MIN('10 (ind)'!BP$6:BP$37))/(MAX('10 (ind)'!BP$6:BP$37)-MIN('10 (ind)'!BP$6:BP$37))))))*BP$42</f>
        <v>1.0483167861865137</v>
      </c>
      <c r="BQ18" s="87">
        <f>IF('10 (ind)'!BQ$1="si",100*(('10 (ind)'!BQ16-MIN('10 (ind)'!BQ$6:BQ$37))/(MAX('10 (ind)'!BQ$6:BQ$37)-MIN('10 (ind)'!BQ$6:BQ$37))),ABS(-100+(100*(('10 (ind)'!BQ16-MIN('10 (ind)'!BQ$6:BQ$37))/(MAX('10 (ind)'!BQ$6:BQ$37)-MIN('10 (ind)'!BQ$6:BQ$37))))))*BQ$42</f>
        <v>1.3371155147541192</v>
      </c>
      <c r="BR18" s="87">
        <f>IF('10 (ind)'!BR$1="si",100*(('10 (ind)'!BR16-MIN('10 (ind)'!BR$6:BR$37))/(MAX('10 (ind)'!BR$6:BR$37)-MIN('10 (ind)'!BR$6:BR$37))),ABS(-100+(100*(('10 (ind)'!BR16-MIN('10 (ind)'!BR$6:BR$37))/(MAX('10 (ind)'!BR$6:BR$37)-MIN('10 (ind)'!BR$6:BR$37))))))*BR$42</f>
        <v>0.54014480360691164</v>
      </c>
      <c r="BS18" s="87">
        <f>IF('10 (ind)'!BS$1="si",100*(('10 (ind)'!BS16-MIN('10 (ind)'!BS$6:BS$37))/(MAX('10 (ind)'!BS$6:BS$37)-MIN('10 (ind)'!BS$6:BS$37))),ABS(-100+(100*(('10 (ind)'!BS16-MIN('10 (ind)'!BS$6:BS$37))/(MAX('10 (ind)'!BS$6:BS$37)-MIN('10 (ind)'!BS$6:BS$37))))))*BS$42</f>
        <v>7.7676216032546117</v>
      </c>
      <c r="BT18" s="75">
        <f>IF('10 (ind)'!BT$1="si",100*(('10 (ind)'!BT16-MIN('10 (ind)'!BT$6:BT$37))/(MAX('10 (ind)'!BT$6:BT$37)-MIN('10 (ind)'!BT$6:BT$37))),ABS(-100+(100*(('10 (ind)'!BT16-MIN('10 (ind)'!BT$6:BT$37))/(MAX('10 (ind)'!BR$6:BR$37)-MIN('10 (ind)'!BT$6:BT$37))))))*BT$42</f>
        <v>5.553702468312208</v>
      </c>
      <c r="BU18" s="87">
        <f>IF('10 (ind)'!BU$1="si",100*(('10 (ind)'!BU16-MIN('10 (ind)'!BU$6:BU$37))/(MAX('10 (ind)'!BU$6:BU$37)-MIN('10 (ind)'!BU$6:BU$37))),ABS(-100+(100*(('10 (ind)'!BU16-MIN('10 (ind)'!BU$6:BU$37))/(MAX('10 (ind)'!BU$6:BU$37)-MIN('10 (ind)'!BU$6:BU$37))))))*BU$42</f>
        <v>7.7323552387817074</v>
      </c>
      <c r="BV18" s="87">
        <f>IF('10 (ind)'!BV$1="si",100*(('10 (ind)'!BV16-MIN('10 (ind)'!BV$6:BV$37))/(MAX('10 (ind)'!BV$6:BV$37)-MIN('10 (ind)'!BV$6:BV$37))),ABS(-100+(100*(('10 (ind)'!BV16-MIN('10 (ind)'!BV$6:BV$37))/(MAX('10 (ind)'!BV$6:BV$37)-MIN('10 (ind)'!BV$6:BV$37))))))*BV$42</f>
        <v>2.7167390005844751</v>
      </c>
      <c r="BW18" s="87">
        <f>IF('10 (ind)'!BW$1="si",100*(('10 (ind)'!BW16-MIN('10 (ind)'!BW$6:BW$37))/(MAX('10 (ind)'!BW$6:BW$37)-MIN('10 (ind)'!BW$6:BW$37))),ABS(-100+(100*(('10 (ind)'!BW16-MIN('10 (ind)'!BW$6:BW$37))/(MAX('10 (ind)'!BW$6:BW$37)-MIN('10 (ind)'!BW$6:BW$37))))))*BW$42</f>
        <v>2.8596829304726015</v>
      </c>
      <c r="BX18" s="87">
        <f>IF('10 (ind)'!BX$1="si",100*(('10 (ind)'!BX16-MIN('10 (ind)'!BX$6:BX$37))/(MAX('10 (ind)'!BX$6:BX$37)-MIN('10 (ind)'!BX$6:BX$37))),ABS(-100+(100*(('10 (ind)'!BX16-MIN('10 (ind)'!BX$6:BX$37))/(MAX('10 (ind)'!BX$6:BX$37)-MIN('10 (ind)'!BX$6:BX$37))))))*BX$42</f>
        <v>3.1645968017478969</v>
      </c>
      <c r="BY18" s="87">
        <f>IF('10 (ind)'!BY$1="si",100*(('10 (ind)'!BY16-MIN('10 (ind)'!BY$6:BY$37))/(MAX('10 (ind)'!BY$6:BY$37)-MIN('10 (ind)'!BY$6:BY$37))),ABS(-100+(100*(('10 (ind)'!BY16-MIN('10 (ind)'!BY$6:BY$37))/(MAX('10 (ind)'!BY$6:BY$37)-MIN('10 (ind)'!BY$6:BY$37))))))*BY$42</f>
        <v>1.4482584810204471</v>
      </c>
      <c r="BZ18" s="87">
        <f>IF('10 (ind)'!BZ$1="si",100*(('10 (ind)'!BZ16-MIN('10 (ind)'!BZ$6:BZ$37))/(MAX('10 (ind)'!BZ$6:BZ$37)-MIN('10 (ind)'!BZ$6:BZ$37))),ABS(-100+(100*(('10 (ind)'!BZ16-MIN('10 (ind)'!BZ$6:BZ$37))/(MAX('10 (ind)'!BZ$6:BZ$37)-MIN('10 (ind)'!BZ$6:BZ$37))))))*BZ$42</f>
        <v>15.985637540095551</v>
      </c>
      <c r="CA18" s="87">
        <f>IF('10 (ind)'!CA$1="si",100*(('10 (ind)'!CA16-MIN('10 (ind)'!CA$6:CA$37))/(MAX('10 (ind)'!CA$6:CA$37)-MIN('10 (ind)'!CA$6:CA$37))),ABS(-100+(100*(('10 (ind)'!CA16-MIN('10 (ind)'!CA$6:CA$37))/(MAX('10 (ind)'!CA$6:CA$37)-MIN('10 (ind)'!CA$6:CA$37))))))*CA$42</f>
        <v>0</v>
      </c>
      <c r="CB18" s="87">
        <f>IF('10 (ind)'!CB$1="si",100*(('10 (ind)'!CB16-MIN('10 (ind)'!CB$6:CB$37))/(MAX('10 (ind)'!CB$6:CB$37)-MIN('10 (ind)'!CB$6:CB$37))),ABS(-100+(100*(('10 (ind)'!CB16-MIN('10 (ind)'!CB$6:CB$37))/(MAX('10 (ind)'!CB$6:CB$37)-MIN('10 (ind)'!CB$6:CB$37))))))*CB$42</f>
        <v>3.5529897778643318</v>
      </c>
      <c r="CC18" s="87">
        <f>IF('10 (ind)'!CC$1="si",100*(('10 (ind)'!CC16-MIN('10 (ind)'!CC$6:CC$37))/(MAX('10 (ind)'!CC$6:CC$37)-MIN('10 (ind)'!CC$6:CC$37))),ABS(-100+(100*(('10 (ind)'!CC16-MIN('10 (ind)'!CC$6:CC$37))/(MAX('10 (ind)'!CC$6:CC$37)-MIN('10 (ind)'!CC$6:CC$37))))))*CC$42</f>
        <v>4.6377358419559869</v>
      </c>
      <c r="CD18" s="87">
        <f>IF('10 (ind)'!CD$1="si",100*(('10 (ind)'!CD16-MIN('10 (ind)'!CD$6:CD$37))/(MAX('10 (ind)'!CD$6:CD$37)-MIN('10 (ind)'!CD$6:CD$37))),ABS(-100+(100*(('10 (ind)'!CD16-MIN('10 (ind)'!CD$6:CD$37))/(MAX('10 (ind)'!CD$6:CD$37)-MIN('10 (ind)'!CD$6:CD$37))))))*CD$42</f>
        <v>0.15128916610775001</v>
      </c>
      <c r="CE18" s="87">
        <f>IF('10 (ind)'!CE$1="si",100*(('10 (ind)'!CE16-MIN('10 (ind)'!CE$6:CE$37))/(MAX('10 (ind)'!CE$6:CE$37)-MIN('10 (ind)'!CE$6:CE$37))),ABS(-100+(100*(('10 (ind)'!CE16-MIN('10 (ind)'!CE$6:CE$37))/(MAX('10 (ind)'!CE$6:CE$37)-MIN('10 (ind)'!CE$6:CE$37))))))*CE$42</f>
        <v>0.92144307277221638</v>
      </c>
      <c r="CF18" s="87">
        <f>IF('10 (ind)'!CF$1="si",100*(('10 (ind)'!CF16-MIN('10 (ind)'!CF$6:CF$37))/(MAX('10 (ind)'!CF$6:CF$37)-MIN('10 (ind)'!CF$6:CF$37))),ABS(-100+(100*(('10 (ind)'!CF16-MIN('10 (ind)'!CF$6:CF$37))/(MAX('10 (ind)'!CF$6:CF$37)-MIN('10 (ind)'!CF$6:CF$37))))))*CF$42</f>
        <v>1.7949349397244658</v>
      </c>
      <c r="CG18" s="87">
        <f>IF('10 (ind)'!CG$1="si",100*(('10 (ind)'!CG16-MIN('10 (ind)'!CG$6:CG$37))/(MAX('10 (ind)'!CG$6:CG$37)-MIN('10 (ind)'!CG$6:CG$37))),ABS(-100+(100*(('10 (ind)'!CG16-MIN('10 (ind)'!CG$6:CG$37))/(MAX('10 (ind)'!CG$6:CG$37)-MIN('10 (ind)'!CG$6:CG$37))))))*CG$42</f>
        <v>3.3204162079466006</v>
      </c>
      <c r="CH18" s="87">
        <f>IF('10 (ind)'!CH$1="si",100*(('10 (ind)'!CH16-MIN('10 (ind)'!CH$6:CH$37))/(MAX('10 (ind)'!CH$6:CH$37)-MIN('10 (ind)'!CH$6:CH$37))),ABS(-100+(100*(('10 (ind)'!CH16-MIN('10 (ind)'!CH$6:CH$37))/(MAX('10 (ind)'!CH$6:CH$37)-MIN('10 (ind)'!CH$6:CH$37))))))*CH$42</f>
        <v>1.7542067230524814</v>
      </c>
      <c r="CI18" s="87">
        <f>IF('10 (ind)'!CI$1="si",100*(('10 (ind)'!CI16-MIN('10 (ind)'!CI$6:CI$37))/(MAX('10 (ind)'!CI$6:CI$37)-MIN('10 (ind)'!CI$6:CI$37))),ABS(-100+(100*(('10 (ind)'!CI16-MIN('10 (ind)'!CI$6:CI$37))/(MAX('10 (ind)'!CI$6:CI$37)-MIN('10 (ind)'!CI$6:CI$37))))))*CI$42</f>
        <v>5.1323214608562147</v>
      </c>
      <c r="CJ18" s="87">
        <f>IF('10 (ind)'!CJ$1="si",100*(('10 (ind)'!CJ16-MIN('10 (ind)'!CJ$6:CJ$37))/(MAX('10 (ind)'!CJ$6:CJ$37)-MIN('10 (ind)'!CJ$6:CJ$37))),ABS(-100+(100*(('10 (ind)'!CJ16-MIN('10 (ind)'!CJ$6:CJ$37))/(MAX('10 (ind)'!CJ$6:CJ$37)-MIN('10 (ind)'!CJ$6:CJ$37))))))*CJ$42</f>
        <v>5.8557067182515894</v>
      </c>
      <c r="CK18" s="87">
        <f>IF('10 (ind)'!CK$1="si",100*(('10 (ind)'!CK16-MIN('10 (ind)'!CK$6:CK$37))/(MAX('10 (ind)'!CK$6:CK$37)-MIN('10 (ind)'!CK$6:CK$37))),ABS(-100+(100*(('10 (ind)'!CK16-MIN('10 (ind)'!CK$6:CK$37))/(MAX('10 (ind)'!CK$6:CK$37)-MIN('10 (ind)'!CK$6:CK$37))))))*CK$42</f>
        <v>4.7466374414433226</v>
      </c>
      <c r="CL18" s="87">
        <f>IF('10 (ind)'!CL$1="si",100*(('10 (ind)'!CL16-MIN('10 (ind)'!CL$6:CL$37))/(MAX('10 (ind)'!CL$6:CL$37)-MIN('10 (ind)'!CL$6:CL$37))),ABS(-100+(100*(('10 (ind)'!CL16-MIN('10 (ind)'!CL$6:CL$37))/(MAX('10 (ind)'!CL$6:CL$37)-MIN('10 (ind)'!CL$6:CL$37))))))*CL$42</f>
        <v>1.5987403666230722</v>
      </c>
      <c r="CM18" s="87">
        <f>IF('10 (ind)'!CM$1="si",100*(('10 (ind)'!CM16-MIN('10 (ind)'!CM$6:CM$37))/(MAX('10 (ind)'!CM$6:CM$37)-MIN('10 (ind)'!CM$6:CM$37))),ABS(-100+(100*(('10 (ind)'!CM16-MIN('10 (ind)'!CM$6:CM$37))/(MAX('10 (ind)'!CM$6:CM$37)-MIN('10 (ind)'!CM$6:CM$37))))))*CM$42</f>
        <v>0</v>
      </c>
    </row>
    <row r="19" spans="1:91">
      <c r="A19" s="18" t="s">
        <v>217</v>
      </c>
      <c r="B19" s="87">
        <f>IF('10 (ind)'!B$1="si",100*(('10 (ind)'!B17-MIN('10 (ind)'!B$6:B$37))/(MAX('10 (ind)'!B$6:B$37)-MIN('10 (ind)'!B$6:B$37))),ABS(-100+(100*(('10 (ind)'!B17-MIN('10 (ind)'!B$6:B$37))/(MAX('10 (ind)'!B$6:B$37)-MIN('10 (ind)'!B$6:B$37))))))</f>
        <v>8.3781311487823409</v>
      </c>
      <c r="C19" s="87">
        <f>IF('10 (ind)'!C$1="si",100*(('10 (ind)'!C17-MIN('10 (ind)'!C$6:C$37))/(MAX('10 (ind)'!C$6:C$37)-MIN('10 (ind)'!C$6:C$37))),ABS(-100+(100*(('10 (ind)'!C17-MIN('10 (ind)'!C$6:C$37))/(MAX('10 (ind)'!C$6:C$37)-MIN('10 (ind)'!C$6:C$37))))))</f>
        <v>7.6518067800819587</v>
      </c>
      <c r="D19" s="87">
        <f>IF('10 (ind)'!D$1="si",100*(('10 (ind)'!D17-MIN('10 (ind)'!D$6:D$37))/(MAX('10 (ind)'!D$6:D$37)-MIN('10 (ind)'!D$6:D$37))),ABS(-100+(100*(('10 (ind)'!D17-MIN('10 (ind)'!D$6:D$37))/(MAX('10 (ind)'!D$6:D$37)-MIN('10 (ind)'!D$6:D$37))))))*D$42</f>
        <v>12.757239899028072</v>
      </c>
      <c r="E19" s="87">
        <f>IF('10 (ind)'!E$1="si",100*(('10 (ind)'!E17-MIN('10 (ind)'!E$6:E$37))/(MAX('10 (ind)'!E$6:E$37)-MIN('10 (ind)'!E$6:E$37))),ABS(-100+(100*(('10 (ind)'!E17-MIN('10 (ind)'!E$6:E$37))/(MAX('10 (ind)'!E$6:E$37)-MIN('10 (ind)'!E$6:E$37))))))*E$42</f>
        <v>4.2228471528750173</v>
      </c>
      <c r="F19" s="87">
        <f>IF('10 (ind)'!F$1="si",100*(('10 (ind)'!F17-MIN('10 (ind)'!F$6:F$37))/(MAX('10 (ind)'!F$6:F$37)-MIN('10 (ind)'!F$6:F$37))),ABS(-100+(100*(('10 (ind)'!F17-MIN('10 (ind)'!F$6:F$37))/(MAX('10 (ind)'!F$6:F$37)-MIN('10 (ind)'!F$6:F$37))))))*F$42</f>
        <v>15.384615384615383</v>
      </c>
      <c r="G19" s="87">
        <f>IF('10 (ind)'!G$1="si",100*(('10 (ind)'!G17-MIN('10 (ind)'!G$6:G$37))/(MAX('10 (ind)'!G$6:G$37)-MIN('10 (ind)'!G$6:G$37))),ABS(-100+(100*(('10 (ind)'!G17-MIN('10 (ind)'!G$6:G$37))/(MAX('10 (ind)'!G$6:G$37)-MIN('10 (ind)'!G$6:G$37))))))*G$42</f>
        <v>4.1069100391134263</v>
      </c>
      <c r="H19" s="87">
        <f>IF('10 (ind)'!H$1="si",100*(('10 (ind)'!H17-MIN('10 (ind)'!H$6:H$37))/(MAX('10 (ind)'!H$6:H$37)-MIN('10 (ind)'!H$6:H$37))),ABS(-100+(100*(('10 (ind)'!H17-MIN('10 (ind)'!H$6:H$37))/(MAX('10 (ind)'!H$6:H$37)-MIN('10 (ind)'!H$6:H$37))))))*H$42</f>
        <v>6.0946745562130165</v>
      </c>
      <c r="I19" s="87">
        <f>IF('10 (ind)'!I$1="si",100*(('10 (ind)'!I17-MIN('10 (ind)'!I$6:I$37))/(MAX('10 (ind)'!I$6:I$37)-MIN('10 (ind)'!I$6:I$37))),ABS(-100+(100*(('10 (ind)'!I17-MIN('10 (ind)'!I$6:I$37))/(MAX('10 (ind)'!I$6:I$37)-MIN('10 (ind)'!I$6:I$37))))))*I$42</f>
        <v>3.3173076923076921</v>
      </c>
      <c r="J19" s="87">
        <f>IF('10 (ind)'!J$1="si",100*(('10 (ind)'!J17-MIN('10 (ind)'!J$6:J$37))/(MAX('10 (ind)'!J$6:J$37)-MIN('10 (ind)'!J$6:J$37))),ABS(-100+(100*(('10 (ind)'!J17-MIN('10 (ind)'!J$6:J$37))/(MAX('10 (ind)'!J$6:J$37)-MIN('10 (ind)'!J$6:J$37))))))*J$42</f>
        <v>3.6589516678012246</v>
      </c>
      <c r="K19" s="87">
        <f>IF('10 (ind)'!K$1="si",100*(('10 (ind)'!K17-MIN('10 (ind)'!K$6:K$37))/(MAX('10 (ind)'!K$6:K$37)-MIN('10 (ind)'!K$6:K$37))),ABS(-100+(100*(('10 (ind)'!K17-MIN('10 (ind)'!K$6:K$37))/(MAX('10 (ind)'!K$6:K$37)-MIN('10 (ind)'!K$6:K$37))))))*K$42</f>
        <v>0</v>
      </c>
      <c r="L19" s="87">
        <f>IF('10 (ind)'!L$1="si",100*(('10 (ind)'!L17-MIN('10 (ind)'!L$6:L$37))/(MAX('10 (ind)'!L$6:L$37)-MIN('10 (ind)'!L$6:L$37))),ABS(-100+(100*(('10 (ind)'!L17-MIN('10 (ind)'!L$6:L$37))/(MAX('10 (ind)'!L$6:L$37)-MIN('10 (ind)'!L$6:L$37))))))*L$42</f>
        <v>5.6958392451278366</v>
      </c>
      <c r="M19" s="87">
        <f>IF('10 (ind)'!M$1="si",100*(('10 (ind)'!M17-MIN('10 (ind)'!M$6:M$37))/(MAX('10 (ind)'!M$6:M$37)-MIN('10 (ind)'!M$6:M$37))),ABS(-100+(100*(('10 (ind)'!M17-MIN('10 (ind)'!M$6:M$37))/(MAX('10 (ind)'!M$6:M$37)-MIN('10 (ind)'!M$6:M$37))))))*M$42</f>
        <v>0.18225306307189881</v>
      </c>
      <c r="N19" s="87">
        <f>IF('10 (ind)'!N$1="si",100*(('10 (ind)'!N17-MIN('10 (ind)'!N$6:N$37))/(MAX('10 (ind)'!N$6:N$37)-MIN('10 (ind)'!N$6:N$37))),ABS(-100+(100*(('10 (ind)'!N17-MIN('10 (ind)'!N$6:N$37))/(MAX('10 (ind)'!N$6:N$37)-MIN('10 (ind)'!N$6:N$37))))))*N$42</f>
        <v>13.049719431032234</v>
      </c>
      <c r="O19" s="87">
        <f>IF('10 (ind)'!O$1="si",100*(('10 (ind)'!O17-MIN('10 (ind)'!O$6:O$37))/(MAX('10 (ind)'!O$6:O$37)-MIN('10 (ind)'!O$6:O$37))),ABS(-100+(100*(('10 (ind)'!O17-MIN('10 (ind)'!O$6:O$37))/(MAX('10 (ind)'!O$6:O$37)-MIN('10 (ind)'!O$6:O$37))))))*O$42</f>
        <v>7.9433220537212925</v>
      </c>
      <c r="P19" s="87">
        <f>IF('10 (ind)'!P$1="si",100*(('10 (ind)'!P17-MIN('10 (ind)'!P$6:P$37))/(MAX('10 (ind)'!P$6:P$37)-MIN('10 (ind)'!P$6:P$37))),ABS(-100+(100*(('10 (ind)'!P17-MIN('10 (ind)'!P$6:P$37))/(MAX('10 (ind)'!P$6:P$37)-MIN('10 (ind)'!P$6:P$37))))))*P$42</f>
        <v>8.5132389691198029E-3</v>
      </c>
      <c r="Q19" s="87">
        <f>IF('10 (ind)'!Q$1="si",100*(('10 (ind)'!Q17-MIN('10 (ind)'!Q$6:Q$37))/(MAX('10 (ind)'!Q$6:Q$37)-MIN('10 (ind)'!Q$6:Q$37))),ABS(-100+(100*(('10 (ind)'!Q17-MIN('10 (ind)'!Q$6:Q$37))/(MAX('10 (ind)'!Q$6:Q$37)-MIN('10 (ind)'!Q$6:Q$37))))))*Q$42</f>
        <v>0.19143211103788155</v>
      </c>
      <c r="R19" s="87">
        <f>IF('10 (ind)'!R$1="si",100*(('10 (ind)'!R17-MIN('10 (ind)'!R$6:R$37))/(MAX('10 (ind)'!R$6:R$37)-MIN('10 (ind)'!R$6:R$37))),ABS(-100+(100*(('10 (ind)'!R17-MIN('10 (ind)'!R$6:R$37))/(MAX('10 (ind)'!R$6:R$37)-MIN('10 (ind)'!R$6:R$37))))))*R$42</f>
        <v>0.79680790191083883</v>
      </c>
      <c r="S19" s="75">
        <f>ABS(ABS(('10 (ind)'!S17-((MAX('10 (ind)'!S$6:S$37)+MIN('10 (ind)'!S$6:S$37))/2))/(((MAX('10 (ind)'!S$6:S$37)+MIN('10 (ind)'!S$6:S$37))/2)-MAX('10 (ind)'!S$6:S$37))*100)-100)*S$42</f>
        <v>1.4389260167330242</v>
      </c>
      <c r="T19" s="87">
        <f>IF('10 (ind)'!T$1="si",100*(('10 (ind)'!T17-MIN('10 (ind)'!T$6:T$37))/(MAX('10 (ind)'!T$6:T$37)-MIN('10 (ind)'!T$6:T$37))),ABS(-100+(100*(('10 (ind)'!T17-MIN('10 (ind)'!T$6:T$37))/(MAX('10 (ind)'!T$6:T$37)-MIN('10 (ind)'!T$6:T$37))))))*T$42</f>
        <v>4.2313998955978249</v>
      </c>
      <c r="U19" s="87">
        <f>IF('10 (ind)'!U$1="si",100*(('10 (ind)'!U17-MIN('10 (ind)'!U$6:U$37))/(MAX('10 (ind)'!U$6:U$37)-MIN('10 (ind)'!U$6:U$37))),ABS(-100+(100*(('10 (ind)'!U17-MIN('10 (ind)'!U$6:U$37))/(MAX('10 (ind)'!U$6:U$37)-MIN('10 (ind)'!U$6:U$37))))))*U$42</f>
        <v>0</v>
      </c>
      <c r="V19" s="87">
        <f>IF('10 (ind)'!V$1="si",100*(('10 (ind)'!V17-MIN('10 (ind)'!V$6:V$37))/(MAX('10 (ind)'!V$6:V$37)-MIN('10 (ind)'!V$6:V$37))),ABS(-100+(100*(('10 (ind)'!V17-MIN('10 (ind)'!V$6:V$37))/(MAX('10 (ind)'!V$6:V$37)-MIN('10 (ind)'!V$6:V$37))))))*V$42</f>
        <v>4.1400234894949763</v>
      </c>
      <c r="W19" s="87">
        <f>IF('10 (ind)'!W$1="si",100*(('10 (ind)'!W17-MIN('10 (ind)'!W$6:W$37))/(MAX('10 (ind)'!W$6:W$37)-MIN('10 (ind)'!W$6:W$37))),ABS(-100+(100*(('10 (ind)'!W17-MIN('10 (ind)'!W$6:W$37))/(MAX('10 (ind)'!W$6:W$37)-MIN('10 (ind)'!W$6:W$37))))))*W$42</f>
        <v>5.7812416760067462</v>
      </c>
      <c r="X19" s="87">
        <f>IF('10 (ind)'!X$1="si",100*(('10 (ind)'!X17-MIN('10 (ind)'!X$6:X$37))/(MAX('10 (ind)'!X$6:X$37)-MIN('10 (ind)'!X$6:X$37))),ABS(-100+(100*(('10 (ind)'!X17-MIN('10 (ind)'!X$6:X$37))/(MAX('10 (ind)'!X$6:X$37)-MIN('10 (ind)'!X$6:X$37))))))*X$42</f>
        <v>0.67199997015732926</v>
      </c>
      <c r="Y19" s="87">
        <f>IF('10 (ind)'!Y$1="si",100*(('10 (ind)'!Y17-MIN('10 (ind)'!Y$6:Y$37))/(MAX('10 (ind)'!Y$6:Y$37)-MIN('10 (ind)'!Y$6:Y$37))),ABS(-100+(100*(('10 (ind)'!Y17-MIN('10 (ind)'!Y$6:Y$37))/(MAX('10 (ind)'!Y$6:Y$37)-MIN('10 (ind)'!Y$6:Y$37))))))*Y$42</f>
        <v>0</v>
      </c>
      <c r="Z19" s="87">
        <f>IF('10 (ind)'!Z$1="si",100*(('10 (ind)'!Z17-MIN('10 (ind)'!Z$6:Z$37))/(MAX('10 (ind)'!Z$6:Z$37)-MIN('10 (ind)'!Z$6:Z$37))),ABS(-100+(100*(('10 (ind)'!Z17-MIN('10 (ind)'!Z$6:Z$37))/(MAX('10 (ind)'!Z$6:Z$37)-MIN('10 (ind)'!Z$6:Z$37))))))*Z$42</f>
        <v>0</v>
      </c>
      <c r="AA19" s="87">
        <f>IF('10 (ind)'!AA$1="si",100*(('10 (ind)'!AA17-MIN('10 (ind)'!AA$6:AA$37))/(MAX('10 (ind)'!AA$6:AA$37)-MIN('10 (ind)'!AA$6:AA$37))),ABS(-100+(100*(('10 (ind)'!AA17-MIN('10 (ind)'!AA$6:AA$37))/(MAX('10 (ind)'!AA$6:AA$37)-MIN('10 (ind)'!AA$6:AA$37))))))*AA$42</f>
        <v>1.3752648576495101</v>
      </c>
      <c r="AB19" s="87">
        <f>IF('10 (ind)'!AB$1="si",100*(('10 (ind)'!AB17-MIN('10 (ind)'!AB$6:AB$37))/(MAX('10 (ind)'!AB$6:AB$37)-MIN('10 (ind)'!AB$6:AB$37))),ABS(-100+(100*(('10 (ind)'!AB17-MIN('10 (ind)'!AB$6:AB$37))/(MAX('10 (ind)'!AB$6:AB$37)-MIN('10 (ind)'!AB$6:AB$37))))))*AB$42</f>
        <v>2.8607551488674194</v>
      </c>
      <c r="AC19" s="87">
        <f>IF('10 (ind)'!AC$1="si",100*(('10 (ind)'!AC17-MIN('10 (ind)'!AC$6:AC$37))/(MAX('10 (ind)'!AC$6:AC$37)-MIN('10 (ind)'!AC$6:AC$37))),ABS(-100+(100*(('10 (ind)'!AC17-MIN('10 (ind)'!AC$6:AC$37))/(MAX('10 (ind)'!AC$6:AC$37)-MIN('10 (ind)'!AC$6:AC$37))))))*AC$42</f>
        <v>4.6870504287392523</v>
      </c>
      <c r="AD19" s="87">
        <f>IF('10 (ind)'!AD$1="si",100*(('10 (ind)'!AD17-MIN('10 (ind)'!AD$6:AD$37))/(MAX('10 (ind)'!AD$6:AD$37)-MIN('10 (ind)'!AD$6:AD$37))),ABS(-100+(100*(('10 (ind)'!AD17-MIN('10 (ind)'!AD$6:AD$37))/(MAX('10 (ind)'!AD$6:AD$37)-MIN('10 (ind)'!AD$6:AD$37))))))*AD$42</f>
        <v>3.9824510250361902</v>
      </c>
      <c r="AE19" s="87">
        <f>IF('10 (ind)'!AE$1="si",100*(('10 (ind)'!AE17-MIN('10 (ind)'!AE$6:AE$37))/(MAX('10 (ind)'!AE$6:AE$37)-MIN('10 (ind)'!AE$6:AE$37))),ABS(-100+(100*(('10 (ind)'!AE17-MIN('10 (ind)'!AE$6:AE$37))/(MAX('10 (ind)'!AE$6:AE$37)-MIN('10 (ind)'!AE$6:AE$37))))))*AE$42</f>
        <v>3.4588660436276921</v>
      </c>
      <c r="AF19" s="87">
        <f>IF('10 (ind)'!AF$1="si",100*(('10 (ind)'!AF17-MIN('10 (ind)'!AF$6:AF$37))/(MAX('10 (ind)'!AF$6:AF$37)-MIN('10 (ind)'!AF$6:AF$37))),ABS(-100+(100*(('10 (ind)'!AF17-MIN('10 (ind)'!AF$6:AF$37))/(MAX('10 (ind)'!AF$6:AF$37)-MIN('10 (ind)'!AF$6:AF$37))))))*AF$42</f>
        <v>0</v>
      </c>
      <c r="AG19" s="87">
        <f>IF('10 (ind)'!AG$1="si",100*(('10 (ind)'!AG17-MIN('10 (ind)'!AG$6:AG$37))/(MAX('10 (ind)'!AG$6:AG$37)-MIN('10 (ind)'!AG$6:AG$37))),ABS(-100+(100*(('10 (ind)'!AG17-MIN('10 (ind)'!AG$6:AG$37))/(MAX('10 (ind)'!AG$6:AG$37)-MIN('10 (ind)'!AG$6:AG$37))))))*AG$42</f>
        <v>0.6729462071873491</v>
      </c>
      <c r="AH19" s="87">
        <f>IF('10 (ind)'!AH$1="si",100*(('10 (ind)'!AH17-MIN('10 (ind)'!AH$6:AH$37))/(MAX('10 (ind)'!AH$6:AH$37)-MIN('10 (ind)'!AH$6:AH$37))),ABS(-100+(100*(('10 (ind)'!AH17-MIN('10 (ind)'!AH$6:AH$37))/(MAX('10 (ind)'!AH$6:AH$37)-MIN('10 (ind)'!AH$6:AH$37))))))*AH$42</f>
        <v>3.8934975902725459</v>
      </c>
      <c r="AI19" s="87">
        <f>IF('10 (ind)'!AI$1="si",100*(('10 (ind)'!AI17-MIN('10 (ind)'!AI$6:AI$37))/(MAX('10 (ind)'!AI$6:AI$37)-MIN('10 (ind)'!AI$6:AI$37))),ABS(-100+(100*(('10 (ind)'!AI17-MIN('10 (ind)'!AI$6:AI$37))/(MAX('10 (ind)'!AI$6:AI$37)-MIN('10 (ind)'!AI$6:AI$37))))))*AI$42</f>
        <v>1.2656362483496579E-2</v>
      </c>
      <c r="AJ19" s="87">
        <f>IF('10 (ind)'!AJ$1="si",100*(('10 (ind)'!AJ17-MIN('10 (ind)'!AJ$6:AJ$37))/(MAX('10 (ind)'!AJ$6:AJ$37)-MIN('10 (ind)'!AJ$6:AJ$37))),ABS(-100+(100*(('10 (ind)'!AJ17-MIN('10 (ind)'!AJ$6:AJ$37))/(MAX('10 (ind)'!AJ$6:AJ$37)-MIN('10 (ind)'!AJ$6:AJ$37))))))*AJ$42</f>
        <v>5.3669472784680439</v>
      </c>
      <c r="AK19" s="87">
        <f>IF('10 (ind)'!AK$1="si",100*(('10 (ind)'!AK17-MIN('10 (ind)'!AK$6:AK$37))/(MAX('10 (ind)'!AK$6:AK$37)-MIN('10 (ind)'!AK$6:AK$37))),ABS(-100+(100*(('10 (ind)'!AK17-MIN('10 (ind)'!AK$6:AK$37))/(MAX('10 (ind)'!AK$6:AK$37)-MIN('10 (ind)'!AK$6:AK$37))))))*AK$42</f>
        <v>0.32303345894233848</v>
      </c>
      <c r="AL19" s="87">
        <f>IF('10 (ind)'!AL$1="si",100*(('10 (ind)'!AL17-MIN('10 (ind)'!AL$6:AL$37))/(MAX('10 (ind)'!AL$6:AL$37)-MIN('10 (ind)'!AL$6:AL$37))),ABS(-100+(100*(('10 (ind)'!AL17-MIN('10 (ind)'!AL$6:AL$37))/(MAX('10 (ind)'!AL$6:AL$37)-MIN('10 (ind)'!AL$6:AL$37))))))*AL$42</f>
        <v>10.277011844557954</v>
      </c>
      <c r="AM19" s="87">
        <f>IF('10 (ind)'!AM$1="si",100*(('10 (ind)'!AM17-MIN('10 (ind)'!AM$6:AM$37))/(MAX('10 (ind)'!AM$6:AM$37)-MIN('10 (ind)'!AM$6:AM$37))),ABS(-100+(100*(('10 (ind)'!AM17-MIN('10 (ind)'!AM$6:AM$37))/(MAX('10 (ind)'!AM$6:AM$37)-MIN('10 (ind)'!AM$6:AM$37))))))*AM$42</f>
        <v>3.5573444784443926</v>
      </c>
      <c r="AN19" s="87">
        <f>IF('10 (ind)'!AN$1="si",100*(('10 (ind)'!AN17-MIN('10 (ind)'!AN$6:AN$37))/(MAX('10 (ind)'!AN$6:AN$37)-MIN('10 (ind)'!AN$6:AN$37))),ABS(-100+(100*(('10 (ind)'!AN17-MIN('10 (ind)'!AN$6:AN$37))/(MAX('10 (ind)'!AN$6:AN$37)-MIN('10 (ind)'!AN$6:AN$37))))))*AN$42</f>
        <v>0</v>
      </c>
      <c r="AO19" s="87">
        <f>IF('10 (ind)'!AO$1="si",100*(('10 (ind)'!AO17-MIN('10 (ind)'!AO$6:AO$37))/(MAX('10 (ind)'!AO$6:AO$37)-MIN('10 (ind)'!AO$6:AO$37))),ABS(-100+(100*(('10 (ind)'!AO17-MIN('10 (ind)'!AO$6:AO$37))/(MAX('10 (ind)'!AO$6:AO$37)-MIN('10 (ind)'!AO$6:AO$37))))))*AO$42</f>
        <v>6.3151773727003526</v>
      </c>
      <c r="AP19" s="87">
        <f>IF('10 (ind)'!AP$1="si",100*(('10 (ind)'!AP17-MIN('10 (ind)'!AP$6:AP$37))/(MAX('10 (ind)'!AP$6:AP$37)-MIN('10 (ind)'!AP$6:AP$37))),ABS(-100+(100*(('10 (ind)'!AP17-MIN('10 (ind)'!AP$6:AP$37))/(MAX('10 (ind)'!AP$6:AP$37)-MIN('10 (ind)'!AP$6:AP$37))))))*AP$42</f>
        <v>13.350644208434465</v>
      </c>
      <c r="AQ19" s="87">
        <f>IF('10 (ind)'!AQ$1="si",100*(('10 (ind)'!AQ17-MIN('10 (ind)'!AQ$6:AQ$37))/(MAX('10 (ind)'!AQ$6:AQ$37)-MIN('10 (ind)'!AQ$6:AQ$37))),ABS(-100+(100*(('10 (ind)'!AQ17-MIN('10 (ind)'!AQ$6:AQ$37))/(MAX('10 (ind)'!AQ$6:AQ$37)-MIN('10 (ind)'!AQ$6:AQ$37))))))*AQ$42</f>
        <v>0.39645893863488202</v>
      </c>
      <c r="AR19" s="87">
        <f>IF('10 (ind)'!AR$1="si",100*(('10 (ind)'!AR17-MIN('10 (ind)'!AR$6:AR$37))/(MAX('10 (ind)'!AR$6:AR$37)-MIN('10 (ind)'!AR$6:AR$37))),ABS(-100+(100*(('10 (ind)'!AR17-MIN('10 (ind)'!AR$6:AR$37))/(MAX('10 (ind)'!AR$6:AR$37)-MIN('10 (ind)'!AR$6:AR$37))))))*AR$42</f>
        <v>3.293208758613873</v>
      </c>
      <c r="AS19" s="87">
        <f>IF('10 (ind)'!AS$1="si",100*(('10 (ind)'!AS17-MIN('10 (ind)'!AS$6:AS$37))/(MAX('10 (ind)'!AS$6:AS$37)-MIN('10 (ind)'!AS$6:AS$37))),ABS(-100+(100*(('10 (ind)'!AS17-MIN('10 (ind)'!AS$6:AS$37))/(MAX('10 (ind)'!AS$6:AS$37)-MIN('10 (ind)'!AS$6:AS$37))))))*AS$42</f>
        <v>7.2744946964881265</v>
      </c>
      <c r="AT19" s="87">
        <f>IF('10 (ind)'!AT$1="si",100*(('10 (ind)'!AT17-MIN('10 (ind)'!AT$6:AT$37))/(MAX('10 (ind)'!AT$6:AT$37)-MIN('10 (ind)'!AT$6:AT$37))),ABS(-100+(100*(('10 (ind)'!AT17-MIN('10 (ind)'!AT$6:AT$37))/(MAX('10 (ind)'!AT$6:AT$37)-MIN('10 (ind)'!AT$6:AT$37))))))*AT$42</f>
        <v>0</v>
      </c>
      <c r="AU19" s="87">
        <f>IF('10 (ind)'!AU$1="si",100*(('10 (ind)'!AU17-MIN('10 (ind)'!AU$6:AU$37))/(MAX('10 (ind)'!AU$6:AU$37)-MIN('10 (ind)'!AU$6:AU$37))),ABS(-100+(100*(('10 (ind)'!AU17-MIN('10 (ind)'!AU$6:AU$37))/(MAX('10 (ind)'!AU$6:AU$37)-MIN('10 (ind)'!AU$6:AU$37))))))*AU$42</f>
        <v>10.732006783159481</v>
      </c>
      <c r="AV19" s="87">
        <f>IF('10 (ind)'!AV$1="si",100*(('10 (ind)'!AV17-MIN('10 (ind)'!AV$6:AV$37))/(MAX('10 (ind)'!AV$6:AV$37)-MIN('10 (ind)'!AV$6:AV$37))),ABS(-100+(100*(('10 (ind)'!AV17-MIN('10 (ind)'!AV$6:AV$37))/(MAX('10 (ind)'!AV$6:AV$37)-MIN('10 (ind)'!AV$6:AV$37))))))*AV$42</f>
        <v>14.168110918544196</v>
      </c>
      <c r="AW19" s="87">
        <f>IF('10 (ind)'!AW$1="si",100*(('10 (ind)'!AW17-MIN('10 (ind)'!AW$6:AW$37))/(MAX('10 (ind)'!AW$6:AW$37)-MIN('10 (ind)'!AW$6:AW$37))),ABS(-100+(100*(('10 (ind)'!AW17-MIN('10 (ind)'!AW$6:AW$37))/(MAX('10 (ind)'!AW$6:AW$37)-MIN('10 (ind)'!AW$6:AW$37))))))*AW$42</f>
        <v>2.8809695766001622</v>
      </c>
      <c r="AX19" s="87">
        <f>IF('10 (ind)'!AX$1="si",100*(('10 (ind)'!AX17-MIN('10 (ind)'!AX$6:AX$37))/(MAX('10 (ind)'!AX$6:AX$37)-MIN('10 (ind)'!AX$6:AX$37))),ABS(-100+(100*(('10 (ind)'!AX17-MIN('10 (ind)'!AX$6:AX$37))/(MAX('10 (ind)'!AX$6:AX$37)-MIN('10 (ind)'!AX$6:AX$37))))))*AX$42</f>
        <v>1.5185885440391436</v>
      </c>
      <c r="AY19" s="87">
        <f>IF('10 (ind)'!AY$1="si",100*(('10 (ind)'!AY17-MIN('10 (ind)'!AY$6:AY$37))/(MAX('10 (ind)'!AY$6:AY$37)-MIN('10 (ind)'!AY$6:AY$37))),ABS(-100+(100*(('10 (ind)'!AY17-MIN('10 (ind)'!AY$6:AY$37))/(MAX('10 (ind)'!AY$6:AY$37)-MIN('10 (ind)'!AY$6:AY$37))))))*AY$42</f>
        <v>1.6116318200586572</v>
      </c>
      <c r="AZ19" s="87">
        <f>IF('10 (ind)'!AZ$1="si",100*(('10 (ind)'!AZ17-MIN('10 (ind)'!AZ$6:AZ$37))/(MAX('10 (ind)'!AZ$6:AZ$37)-MIN('10 (ind)'!AZ$6:AZ$37))),ABS(-100+(100*(('10 (ind)'!AZ17-MIN('10 (ind)'!AZ$6:AZ$37))/(MAX('10 (ind)'!AZ$6:AZ$37)-MIN('10 (ind)'!AZ$6:AZ$37))))))*AZ$42</f>
        <v>1.7188990984651467</v>
      </c>
      <c r="BA19" s="87">
        <f>IF('10 (ind)'!BA$1="si",100*(('10 (ind)'!BA17-MIN('10 (ind)'!BA$6:BA$37))/(MAX('10 (ind)'!BA$6:BA$37)-MIN('10 (ind)'!BA$6:BA$37))),ABS(-100+(100*(('10 (ind)'!BA17-MIN('10 (ind)'!BA$6:BA$37))/(MAX('10 (ind)'!BA$6:BA$37)-MIN('10 (ind)'!BA$6:BA$37))))))*BA$42</f>
        <v>5.4200511349756608</v>
      </c>
      <c r="BB19" s="87">
        <f>IF('10 (ind)'!BB$1="si",100*(('10 (ind)'!BB17-MIN('10 (ind)'!BB$6:BB$37))/(MAX('10 (ind)'!BB$6:BB$37)-MIN('10 (ind)'!BB$6:BB$37))),ABS(-100+(100*(('10 (ind)'!BB17-MIN('10 (ind)'!BB$6:BB$37))/(MAX('10 (ind)'!BB$6:BB$37)-MIN('10 (ind)'!BB$6:BB$37))))))*BB$42</f>
        <v>0</v>
      </c>
      <c r="BC19" s="87">
        <f>IF('10 (ind)'!BC$1="si",100*(('10 (ind)'!BC17-MIN('10 (ind)'!BC$6:BC$37))/(MAX('10 (ind)'!BC$6:BC$37)-MIN('10 (ind)'!BC$6:BC$37))),ABS(-100+(100*(('10 (ind)'!BC17-MIN('10 (ind)'!BC$6:BC$37))/(MAX('10 (ind)'!BC$6:BC$37)-MIN('10 (ind)'!BC$6:BC$37))))))*BC$42</f>
        <v>0.67359067083893653</v>
      </c>
      <c r="BD19" s="87">
        <f>IF('10 (ind)'!BD$1="si",100*(('10 (ind)'!BD17-MIN('10 (ind)'!BD$6:BD$37))/(MAX('10 (ind)'!BD$6:BD$37)-MIN('10 (ind)'!BD$6:BD$37))),ABS(-100+(100*(('10 (ind)'!BD17-MIN('10 (ind)'!BD$6:BD$37))/(MAX('10 (ind)'!BD$6:BD$37)-MIN('10 (ind)'!BD$6:BD$37))))))*BD$42</f>
        <v>1.2874169614765183</v>
      </c>
      <c r="BE19" s="87">
        <f>IF('10 (ind)'!BE$1="si",100*(('10 (ind)'!BE17-MIN('10 (ind)'!BE$6:BE$37))/(MAX('10 (ind)'!BE$6:BE$37)-MIN('10 (ind)'!BE$6:BE$37))),ABS(-100+(100*(('10 (ind)'!BE17-MIN('10 (ind)'!BE$6:BE$37))/(MAX('10 (ind)'!BE$6:BE$37)-MIN('10 (ind)'!BE$6:BE$37))))))*BE$42</f>
        <v>0.55474075740713491</v>
      </c>
      <c r="BF19" s="87">
        <f>IF('10 (ind)'!BF$1="si",100*(('10 (ind)'!BF17-MIN('10 (ind)'!BF$6:BF$37))/(MAX('10 (ind)'!BF$6:BF$37)-MIN('10 (ind)'!BF$6:BF$37))),ABS(-100+(100*(('10 (ind)'!BF17-MIN('10 (ind)'!BF$6:BF$37))/(MAX('10 (ind)'!BF$6:BF$37)-MIN('10 (ind)'!BF$6:BF$37))))))*BF$42</f>
        <v>0.90132981888729746</v>
      </c>
      <c r="BG19" s="87">
        <f>IF('10 (ind)'!BG$1="si",100*(('10 (ind)'!BG17-MIN('10 (ind)'!BG$6:BG$37))/(MAX('10 (ind)'!BG$6:BG$37)-MIN('10 (ind)'!BG$6:BG$37))),ABS(-100+(100*(('10 (ind)'!BG17-MIN('10 (ind)'!BG$6:BG$37))/(MAX('10 (ind)'!BG$6:BG$37)-MIN('10 (ind)'!BG$6:BG$37))))))*BG$42</f>
        <v>2.4735682088943176</v>
      </c>
      <c r="BH19" s="87">
        <f>IF('10 (ind)'!BH$1="si",100*(('10 (ind)'!BH17-MIN('10 (ind)'!BH$6:BH$37))/(MAX('10 (ind)'!BH$6:BH$37)-MIN('10 (ind)'!BH$6:BH$37))),ABS(-100+(100*(('10 (ind)'!BH17-MIN('10 (ind)'!BH$6:BH$37))/(MAX('10 (ind)'!BH$6:BH$37)-MIN('10 (ind)'!BH$6:BH$37))))))*BH$42</f>
        <v>0.70708702414893654</v>
      </c>
      <c r="BI19" s="87">
        <f>IF('10 (ind)'!BI$1="si",100*(('10 (ind)'!BI17-MIN('10 (ind)'!BI$6:BI$37))/(MAX('10 (ind)'!BI$6:BI$37)-MIN('10 (ind)'!BI$6:BI$37))),ABS(-100+(100*(('10 (ind)'!BI17-MIN('10 (ind)'!BI$6:BI$37))/(MAX('10 (ind)'!BI$6:BI$37)-MIN('10 (ind)'!BI$6:BI$37))))))*BI$42</f>
        <v>5.6457615400622618</v>
      </c>
      <c r="BJ19" s="87">
        <f>IF('10 (ind)'!BJ$1="si",100*(('10 (ind)'!BJ17-MIN('10 (ind)'!BJ$6:BJ$37))/(MAX('10 (ind)'!BJ$6:BJ$37)-MIN('10 (ind)'!BJ$6:BJ$37))),ABS(-100+(100*(('10 (ind)'!BJ17-MIN('10 (ind)'!BJ$6:BJ$37))/(MAX('10 (ind)'!BJ$6:BJ$37)-MIN('10 (ind)'!BJ$6:BJ$37))))))*BJ$42</f>
        <v>4.1566649010134391E-2</v>
      </c>
      <c r="BK19" s="87">
        <f>IF('10 (ind)'!BK$1="si",100*(('10 (ind)'!BK17-MIN('10 (ind)'!BK$6:BK$37))/(MAX('10 (ind)'!BK$6:BK$37)-MIN('10 (ind)'!BK$6:BK$37))),ABS(-100+(100*(('10 (ind)'!BK17-MIN('10 (ind)'!BK$6:BK$37))/(MAX('10 (ind)'!BK$6:BK$37)-MIN('10 (ind)'!BK$6:BK$37))))))*BK$42</f>
        <v>0.80135075815023116</v>
      </c>
      <c r="BL19" s="87">
        <f>IF('10 (ind)'!BL$1="si",100*(('10 (ind)'!BL17-MIN('10 (ind)'!BL$6:BL$37))/(MAX('10 (ind)'!BL$6:BL$37)-MIN('10 (ind)'!BL$6:BL$37))),ABS(-100+(100*(('10 (ind)'!BL17-MIN('10 (ind)'!BL$6:BL$37))/(MAX('10 (ind)'!BL$6:BL$37)-MIN('10 (ind)'!BL$6:BL$37))))))*BL$42</f>
        <v>2.7832581456025709</v>
      </c>
      <c r="BM19" s="87">
        <f>IF('10 (ind)'!BM$1="si",100*(('10 (ind)'!BM17-MIN('10 (ind)'!BM$6:BM$37))/(MAX('10 (ind)'!BM$6:BM$37)-MIN('10 (ind)'!BM$6:BM$37))),ABS(-100+(100*(('10 (ind)'!BM17-MIN('10 (ind)'!BM$6:BM$37))/(MAX('10 (ind)'!BM$6:BM$37)-MIN('10 (ind)'!BM$6:BM$37))))))*BM$42</f>
        <v>4.5481021171952314</v>
      </c>
      <c r="BN19" s="87">
        <f>IF('10 (ind)'!BN$1="si",100*(('10 (ind)'!BN17-MIN('10 (ind)'!BN$6:BN$37))/(MAX('10 (ind)'!BN$6:BN$37)-MIN('10 (ind)'!BN$6:BN$37))),ABS(-100+(100*(('10 (ind)'!BN17-MIN('10 (ind)'!BN$6:BN$37))/(MAX('10 (ind)'!BN$6:BN$37)-MIN('10 (ind)'!BN$6:BN$37))))))*BN$42</f>
        <v>5.5308446584319011</v>
      </c>
      <c r="BO19" s="87">
        <f>IF('10 (ind)'!BO$1="si",100*(('10 (ind)'!BO17-MIN('10 (ind)'!BO$6:BO$37))/(MAX('10 (ind)'!BO$6:BO$37)-MIN('10 (ind)'!BO$6:BO$37))),ABS(-100+(100*(('10 (ind)'!BO17-MIN('10 (ind)'!BO$6:BO$37))/(MAX('10 (ind)'!BO$6:BO$37)-MIN('10 (ind)'!BO$6:BO$37))))))*BO$42</f>
        <v>0.57762435161312142</v>
      </c>
      <c r="BP19" s="87">
        <f>IF('10 (ind)'!BP$1="si",100*(('10 (ind)'!BP17-MIN('10 (ind)'!BP$6:BP$37))/(MAX('10 (ind)'!BP$6:BP$37)-MIN('10 (ind)'!BP$6:BP$37))),ABS(-100+(100*(('10 (ind)'!BP17-MIN('10 (ind)'!BP$6:BP$37))/(MAX('10 (ind)'!BP$6:BP$37)-MIN('10 (ind)'!BP$6:BP$37))))))*BP$42</f>
        <v>0.35745081022865088</v>
      </c>
      <c r="BQ19" s="87">
        <f>IF('10 (ind)'!BQ$1="si",100*(('10 (ind)'!BQ17-MIN('10 (ind)'!BQ$6:BQ$37))/(MAX('10 (ind)'!BQ$6:BQ$37)-MIN('10 (ind)'!BQ$6:BQ$37))),ABS(-100+(100*(('10 (ind)'!BQ17-MIN('10 (ind)'!BQ$6:BQ$37))/(MAX('10 (ind)'!BQ$6:BQ$37)-MIN('10 (ind)'!BQ$6:BQ$37))))))*BQ$42</f>
        <v>3.5940662699705932</v>
      </c>
      <c r="BR19" s="87">
        <f>IF('10 (ind)'!BR$1="si",100*(('10 (ind)'!BR17-MIN('10 (ind)'!BR$6:BR$37))/(MAX('10 (ind)'!BR$6:BR$37)-MIN('10 (ind)'!BR$6:BR$37))),ABS(-100+(100*(('10 (ind)'!BR17-MIN('10 (ind)'!BR$6:BR$37))/(MAX('10 (ind)'!BR$6:BR$37)-MIN('10 (ind)'!BR$6:BR$37))))))*BR$42</f>
        <v>0.25998575923869405</v>
      </c>
      <c r="BS19" s="87">
        <f>IF('10 (ind)'!BS$1="si",100*(('10 (ind)'!BS17-MIN('10 (ind)'!BS$6:BS$37))/(MAX('10 (ind)'!BS$6:BS$37)-MIN('10 (ind)'!BS$6:BS$37))),ABS(-100+(100*(('10 (ind)'!BS17-MIN('10 (ind)'!BS$6:BS$37))/(MAX('10 (ind)'!BS$6:BS$37)-MIN('10 (ind)'!BS$6:BS$37))))))*BS$42</f>
        <v>4.1480694304626029</v>
      </c>
      <c r="BT19" s="75">
        <f>IF('10 (ind)'!BT$1="si",100*(('10 (ind)'!BT17-MIN('10 (ind)'!BT$6:BT$37))/(MAX('10 (ind)'!BT$6:BT$37)-MIN('10 (ind)'!BT$6:BT$37))),ABS(-100+(100*(('10 (ind)'!BT17-MIN('10 (ind)'!BT$6:BT$37))/(MAX('10 (ind)'!BR$6:BR$37)-MIN('10 (ind)'!BT$6:BT$37))))))*BT$42</f>
        <v>4.8761735240593094</v>
      </c>
      <c r="BU19" s="87">
        <f>IF('10 (ind)'!BU$1="si",100*(('10 (ind)'!BU17-MIN('10 (ind)'!BU$6:BU$37))/(MAX('10 (ind)'!BU$6:BU$37)-MIN('10 (ind)'!BU$6:BU$37))),ABS(-100+(100*(('10 (ind)'!BU17-MIN('10 (ind)'!BU$6:BU$37))/(MAX('10 (ind)'!BU$6:BU$37)-MIN('10 (ind)'!BU$6:BU$37))))))*BU$42</f>
        <v>2.9258189449574368</v>
      </c>
      <c r="BV19" s="87">
        <f>IF('10 (ind)'!BV$1="si",100*(('10 (ind)'!BV17-MIN('10 (ind)'!BV$6:BV$37))/(MAX('10 (ind)'!BV$6:BV$37)-MIN('10 (ind)'!BV$6:BV$37))),ABS(-100+(100*(('10 (ind)'!BV17-MIN('10 (ind)'!BV$6:BV$37))/(MAX('10 (ind)'!BV$6:BV$37)-MIN('10 (ind)'!BV$6:BV$37))))))*BV$42</f>
        <v>3.9790959055886925</v>
      </c>
      <c r="BW19" s="87">
        <f>IF('10 (ind)'!BW$1="si",100*(('10 (ind)'!BW17-MIN('10 (ind)'!BW$6:BW$37))/(MAX('10 (ind)'!BW$6:BW$37)-MIN('10 (ind)'!BW$6:BW$37))),ABS(-100+(100*(('10 (ind)'!BW17-MIN('10 (ind)'!BW$6:BW$37))/(MAX('10 (ind)'!BW$6:BW$37)-MIN('10 (ind)'!BW$6:BW$37))))))*BW$42</f>
        <v>4.2059692784638765</v>
      </c>
      <c r="BX19" s="87">
        <f>IF('10 (ind)'!BX$1="si",100*(('10 (ind)'!BX17-MIN('10 (ind)'!BX$6:BX$37))/(MAX('10 (ind)'!BX$6:BX$37)-MIN('10 (ind)'!BX$6:BX$37))),ABS(-100+(100*(('10 (ind)'!BX17-MIN('10 (ind)'!BX$6:BX$37))/(MAX('10 (ind)'!BX$6:BX$37)-MIN('10 (ind)'!BX$6:BX$37))))))*BX$42</f>
        <v>1.4843351313601127</v>
      </c>
      <c r="BY19" s="87">
        <f>IF('10 (ind)'!BY$1="si",100*(('10 (ind)'!BY17-MIN('10 (ind)'!BY$6:BY$37))/(MAX('10 (ind)'!BY$6:BY$37)-MIN('10 (ind)'!BY$6:BY$37))),ABS(-100+(100*(('10 (ind)'!BY17-MIN('10 (ind)'!BY$6:BY$37))/(MAX('10 (ind)'!BY$6:BY$37)-MIN('10 (ind)'!BY$6:BY$37))))))*BY$42</f>
        <v>1.1117891806722573</v>
      </c>
      <c r="BZ19" s="87">
        <f>IF('10 (ind)'!BZ$1="si",100*(('10 (ind)'!BZ17-MIN('10 (ind)'!BZ$6:BZ$37))/(MAX('10 (ind)'!BZ$6:BZ$37)-MIN('10 (ind)'!BZ$6:BZ$37))),ABS(-100+(100*(('10 (ind)'!BZ17-MIN('10 (ind)'!BZ$6:BZ$37))/(MAX('10 (ind)'!BZ$6:BZ$37)-MIN('10 (ind)'!BZ$6:BZ$37))))))*BZ$42</f>
        <v>13.915031616853131</v>
      </c>
      <c r="CA19" s="87">
        <f>IF('10 (ind)'!CA$1="si",100*(('10 (ind)'!CA17-MIN('10 (ind)'!CA$6:CA$37))/(MAX('10 (ind)'!CA$6:CA$37)-MIN('10 (ind)'!CA$6:CA$37))),ABS(-100+(100*(('10 (ind)'!CA17-MIN('10 (ind)'!CA$6:CA$37))/(MAX('10 (ind)'!CA$6:CA$37)-MIN('10 (ind)'!CA$6:CA$37))))))*CA$42</f>
        <v>1.1925276963027338</v>
      </c>
      <c r="CB19" s="87">
        <f>IF('10 (ind)'!CB$1="si",100*(('10 (ind)'!CB17-MIN('10 (ind)'!CB$6:CB$37))/(MAX('10 (ind)'!CB$6:CB$37)-MIN('10 (ind)'!CB$6:CB$37))),ABS(-100+(100*(('10 (ind)'!CB17-MIN('10 (ind)'!CB$6:CB$37))/(MAX('10 (ind)'!CB$6:CB$37)-MIN('10 (ind)'!CB$6:CB$37))))))*CB$42</f>
        <v>0.65540588135361399</v>
      </c>
      <c r="CC19" s="87">
        <f>IF('10 (ind)'!CC$1="si",100*(('10 (ind)'!CC17-MIN('10 (ind)'!CC$6:CC$37))/(MAX('10 (ind)'!CC$6:CC$37)-MIN('10 (ind)'!CC$6:CC$37))),ABS(-100+(100*(('10 (ind)'!CC17-MIN('10 (ind)'!CC$6:CC$37))/(MAX('10 (ind)'!CC$6:CC$37)-MIN('10 (ind)'!CC$6:CC$37))))))*CC$42</f>
        <v>2.0233635634461238</v>
      </c>
      <c r="CD19" s="87">
        <f>IF('10 (ind)'!CD$1="si",100*(('10 (ind)'!CD17-MIN('10 (ind)'!CD$6:CD$37))/(MAX('10 (ind)'!CD$6:CD$37)-MIN('10 (ind)'!CD$6:CD$37))),ABS(-100+(100*(('10 (ind)'!CD17-MIN('10 (ind)'!CD$6:CD$37))/(MAX('10 (ind)'!CD$6:CD$37)-MIN('10 (ind)'!CD$6:CD$37))))))*CD$42</f>
        <v>0.80476166160209461</v>
      </c>
      <c r="CE19" s="87">
        <f>IF('10 (ind)'!CE$1="si",100*(('10 (ind)'!CE17-MIN('10 (ind)'!CE$6:CE$37))/(MAX('10 (ind)'!CE$6:CE$37)-MIN('10 (ind)'!CE$6:CE$37))),ABS(-100+(100*(('10 (ind)'!CE17-MIN('10 (ind)'!CE$6:CE$37))/(MAX('10 (ind)'!CE$6:CE$37)-MIN('10 (ind)'!CE$6:CE$37))))))*CE$42</f>
        <v>4.1866400580740901</v>
      </c>
      <c r="CF19" s="87">
        <f>IF('10 (ind)'!CF$1="si",100*(('10 (ind)'!CF17-MIN('10 (ind)'!CF$6:CF$37))/(MAX('10 (ind)'!CF$6:CF$37)-MIN('10 (ind)'!CF$6:CF$37))),ABS(-100+(100*(('10 (ind)'!CF17-MIN('10 (ind)'!CF$6:CF$37))/(MAX('10 (ind)'!CF$6:CF$37)-MIN('10 (ind)'!CF$6:CF$37))))))*CF$42</f>
        <v>0</v>
      </c>
      <c r="CG19" s="87">
        <f>IF('10 (ind)'!CG$1="si",100*(('10 (ind)'!CG17-MIN('10 (ind)'!CG$6:CG$37))/(MAX('10 (ind)'!CG$6:CG$37)-MIN('10 (ind)'!CG$6:CG$37))),ABS(-100+(100*(('10 (ind)'!CG17-MIN('10 (ind)'!CG$6:CG$37))/(MAX('10 (ind)'!CG$6:CG$37)-MIN('10 (ind)'!CG$6:CG$37))))))*CG$42</f>
        <v>0</v>
      </c>
      <c r="CH19" s="87">
        <f>IF('10 (ind)'!CH$1="si",100*(('10 (ind)'!CH17-MIN('10 (ind)'!CH$6:CH$37))/(MAX('10 (ind)'!CH$6:CH$37)-MIN('10 (ind)'!CH$6:CH$37))),ABS(-100+(100*(('10 (ind)'!CH17-MIN('10 (ind)'!CH$6:CH$37))/(MAX('10 (ind)'!CH$6:CH$37)-MIN('10 (ind)'!CH$6:CH$37))))))*CH$42</f>
        <v>4.5441745882526963</v>
      </c>
      <c r="CI19" s="87">
        <f>IF('10 (ind)'!CI$1="si",100*(('10 (ind)'!CI17-MIN('10 (ind)'!CI$6:CI$37))/(MAX('10 (ind)'!CI$6:CI$37)-MIN('10 (ind)'!CI$6:CI$37))),ABS(-100+(100*(('10 (ind)'!CI17-MIN('10 (ind)'!CI$6:CI$37))/(MAX('10 (ind)'!CI$6:CI$37)-MIN('10 (ind)'!CI$6:CI$37))))))*CI$42</f>
        <v>5.6568995092179533</v>
      </c>
      <c r="CJ19" s="87">
        <f>IF('10 (ind)'!CJ$1="si",100*(('10 (ind)'!CJ17-MIN('10 (ind)'!CJ$6:CJ$37))/(MAX('10 (ind)'!CJ$6:CJ$37)-MIN('10 (ind)'!CJ$6:CJ$37))),ABS(-100+(100*(('10 (ind)'!CJ17-MIN('10 (ind)'!CJ$6:CJ$37))/(MAX('10 (ind)'!CJ$6:CJ$37)-MIN('10 (ind)'!CJ$6:CJ$37))))))*CJ$42</f>
        <v>1.6440083027841303</v>
      </c>
      <c r="CK19" s="87">
        <f>IF('10 (ind)'!CK$1="si",100*(('10 (ind)'!CK17-MIN('10 (ind)'!CK$6:CK$37))/(MAX('10 (ind)'!CK$6:CK$37)-MIN('10 (ind)'!CK$6:CK$37))),ABS(-100+(100*(('10 (ind)'!CK17-MIN('10 (ind)'!CK$6:CK$37))/(MAX('10 (ind)'!CK$6:CK$37)-MIN('10 (ind)'!CK$6:CK$37))))))*CK$42</f>
        <v>0</v>
      </c>
      <c r="CL19" s="87">
        <f>IF('10 (ind)'!CL$1="si",100*(('10 (ind)'!CL17-MIN('10 (ind)'!CL$6:CL$37))/(MAX('10 (ind)'!CL$6:CL$37)-MIN('10 (ind)'!CL$6:CL$37))),ABS(-100+(100*(('10 (ind)'!CL17-MIN('10 (ind)'!CL$6:CL$37))/(MAX('10 (ind)'!CL$6:CL$37)-MIN('10 (ind)'!CL$6:CL$37))))))*CL$42</f>
        <v>3.1510701199438967E-2</v>
      </c>
      <c r="CM19" s="87">
        <f>IF('10 (ind)'!CM$1="si",100*(('10 (ind)'!CM17-MIN('10 (ind)'!CM$6:CM$37))/(MAX('10 (ind)'!CM$6:CM$37)-MIN('10 (ind)'!CM$6:CM$37))),ABS(-100+(100*(('10 (ind)'!CM17-MIN('10 (ind)'!CM$6:CM$37))/(MAX('10 (ind)'!CM$6:CM$37)-MIN('10 (ind)'!CM$6:CM$37))))))*CM$42</f>
        <v>2.2095540712429829</v>
      </c>
    </row>
    <row r="20" spans="1:91">
      <c r="A20" s="18" t="s">
        <v>148</v>
      </c>
      <c r="B20" s="87">
        <f>IF('10 (ind)'!B$1="si",100*(('10 (ind)'!B18-MIN('10 (ind)'!B$6:B$37))/(MAX('10 (ind)'!B$6:B$37)-MIN('10 (ind)'!B$6:B$37))),ABS(-100+(100*(('10 (ind)'!B18-MIN('10 (ind)'!B$6:B$37))/(MAX('10 (ind)'!B$6:B$37)-MIN('10 (ind)'!B$6:B$37))))))</f>
        <v>22.844693279277205</v>
      </c>
      <c r="C20" s="87">
        <f>IF('10 (ind)'!C$1="si",100*(('10 (ind)'!C18-MIN('10 (ind)'!C$6:C$37))/(MAX('10 (ind)'!C$6:C$37)-MIN('10 (ind)'!C$6:C$37))),ABS(-100+(100*(('10 (ind)'!C18-MIN('10 (ind)'!C$6:C$37))/(MAX('10 (ind)'!C$6:C$37)-MIN('10 (ind)'!C$6:C$37))))))</f>
        <v>14.370793493108163</v>
      </c>
      <c r="D20" s="87">
        <f>IF('10 (ind)'!D$1="si",100*(('10 (ind)'!D18-MIN('10 (ind)'!D$6:D$37))/(MAX('10 (ind)'!D$6:D$37)-MIN('10 (ind)'!D$6:D$37))),ABS(-100+(100*(('10 (ind)'!D18-MIN('10 (ind)'!D$6:D$37))/(MAX('10 (ind)'!D$6:D$37)-MIN('10 (ind)'!D$6:D$37))))))*D$42</f>
        <v>8.4230583622502326</v>
      </c>
      <c r="E20" s="87">
        <f>IF('10 (ind)'!E$1="si",100*(('10 (ind)'!E18-MIN('10 (ind)'!E$6:E$37))/(MAX('10 (ind)'!E$6:E$37)-MIN('10 (ind)'!E$6:E$37))),ABS(-100+(100*(('10 (ind)'!E18-MIN('10 (ind)'!E$6:E$37))/(MAX('10 (ind)'!E$6:E$37)-MIN('10 (ind)'!E$6:E$37))))))*E$42</f>
        <v>11.856348979696476</v>
      </c>
      <c r="F20" s="87">
        <f>IF('10 (ind)'!F$1="si",100*(('10 (ind)'!F18-MIN('10 (ind)'!F$6:F$37))/(MAX('10 (ind)'!F$6:F$37)-MIN('10 (ind)'!F$6:F$37))),ABS(-100+(100*(('10 (ind)'!F18-MIN('10 (ind)'!F$6:F$37))/(MAX('10 (ind)'!F$6:F$37)-MIN('10 (ind)'!F$6:F$37))))))*F$42</f>
        <v>8.7460484720758682</v>
      </c>
      <c r="G20" s="87">
        <f>IF('10 (ind)'!G$1="si",100*(('10 (ind)'!G18-MIN('10 (ind)'!G$6:G$37))/(MAX('10 (ind)'!G$6:G$37)-MIN('10 (ind)'!G$6:G$37))),ABS(-100+(100*(('10 (ind)'!G18-MIN('10 (ind)'!G$6:G$37))/(MAX('10 (ind)'!G$6:G$37)-MIN('10 (ind)'!G$6:G$37))))))*G$42</f>
        <v>5.2151238591916558</v>
      </c>
      <c r="H20" s="87">
        <f>IF('10 (ind)'!H$1="si",100*(('10 (ind)'!H18-MIN('10 (ind)'!H$6:H$37))/(MAX('10 (ind)'!H$6:H$37)-MIN('10 (ind)'!H$6:H$37))),ABS(-100+(100*(('10 (ind)'!H18-MIN('10 (ind)'!H$6:H$37))/(MAX('10 (ind)'!H$6:H$37)-MIN('10 (ind)'!H$6:H$37))))))*H$42</f>
        <v>5.0887573964497044</v>
      </c>
      <c r="I20" s="87">
        <f>IF('10 (ind)'!I$1="si",100*(('10 (ind)'!I18-MIN('10 (ind)'!I$6:I$37))/(MAX('10 (ind)'!I$6:I$37)-MIN('10 (ind)'!I$6:I$37))),ABS(-100+(100*(('10 (ind)'!I18-MIN('10 (ind)'!I$6:I$37))/(MAX('10 (ind)'!I$6:I$37)-MIN('10 (ind)'!I$6:I$37))))))*I$42</f>
        <v>1.2499999999999998</v>
      </c>
      <c r="J20" s="87">
        <f>IF('10 (ind)'!J$1="si",100*(('10 (ind)'!J18-MIN('10 (ind)'!J$6:J$37))/(MAX('10 (ind)'!J$6:J$37)-MIN('10 (ind)'!J$6:J$37))),ABS(-100+(100*(('10 (ind)'!J18-MIN('10 (ind)'!J$6:J$37))/(MAX('10 (ind)'!J$6:J$37)-MIN('10 (ind)'!J$6:J$37))))))*J$42</f>
        <v>2.7399591558883585</v>
      </c>
      <c r="K20" s="87">
        <f>IF('10 (ind)'!K$1="si",100*(('10 (ind)'!K18-MIN('10 (ind)'!K$6:K$37))/(MAX('10 (ind)'!K$6:K$37)-MIN('10 (ind)'!K$6:K$37))),ABS(-100+(100*(('10 (ind)'!K18-MIN('10 (ind)'!K$6:K$37))/(MAX('10 (ind)'!K$6:K$37)-MIN('10 (ind)'!K$6:K$37))))))*K$42</f>
        <v>8.3401231456394598</v>
      </c>
      <c r="L20" s="87">
        <f>IF('10 (ind)'!L$1="si",100*(('10 (ind)'!L18-MIN('10 (ind)'!L$6:L$37))/(MAX('10 (ind)'!L$6:L$37)-MIN('10 (ind)'!L$6:L$37))),ABS(-100+(100*(('10 (ind)'!L18-MIN('10 (ind)'!L$6:L$37))/(MAX('10 (ind)'!L$6:L$37)-MIN('10 (ind)'!L$6:L$37))))))*L$42</f>
        <v>7.5724644047800194</v>
      </c>
      <c r="M20" s="87">
        <f>IF('10 (ind)'!M$1="si",100*(('10 (ind)'!M18-MIN('10 (ind)'!M$6:M$37))/(MAX('10 (ind)'!M$6:M$37)-MIN('10 (ind)'!M$6:M$37))),ABS(-100+(100*(('10 (ind)'!M18-MIN('10 (ind)'!M$6:M$37))/(MAX('10 (ind)'!M$6:M$37)-MIN('10 (ind)'!M$6:M$37))))))*M$42</f>
        <v>0.97924507513349146</v>
      </c>
      <c r="N20" s="87">
        <f>IF('10 (ind)'!N$1="si",100*(('10 (ind)'!N18-MIN('10 (ind)'!N$6:N$37))/(MAX('10 (ind)'!N$6:N$37)-MIN('10 (ind)'!N$6:N$37))),ABS(-100+(100*(('10 (ind)'!N18-MIN('10 (ind)'!N$6:N$37))/(MAX('10 (ind)'!N$6:N$37)-MIN('10 (ind)'!N$6:N$37))))))*N$42</f>
        <v>8.1554586970317153</v>
      </c>
      <c r="O20" s="87">
        <f>IF('10 (ind)'!O$1="si",100*(('10 (ind)'!O18-MIN('10 (ind)'!O$6:O$37))/(MAX('10 (ind)'!O$6:O$37)-MIN('10 (ind)'!O$6:O$37))),ABS(-100+(100*(('10 (ind)'!O18-MIN('10 (ind)'!O$6:O$37))/(MAX('10 (ind)'!O$6:O$37)-MIN('10 (ind)'!O$6:O$37))))))*O$42</f>
        <v>5.3736856953326964</v>
      </c>
      <c r="P20" s="87">
        <f>IF('10 (ind)'!P$1="si",100*(('10 (ind)'!P18-MIN('10 (ind)'!P$6:P$37))/(MAX('10 (ind)'!P$6:P$37)-MIN('10 (ind)'!P$6:P$37))),ABS(-100+(100*(('10 (ind)'!P18-MIN('10 (ind)'!P$6:P$37))/(MAX('10 (ind)'!P$6:P$37)-MIN('10 (ind)'!P$6:P$37))))))*P$42</f>
        <v>0.42874753108175906</v>
      </c>
      <c r="Q20" s="87">
        <f>IF('10 (ind)'!Q$1="si",100*(('10 (ind)'!Q18-MIN('10 (ind)'!Q$6:Q$37))/(MAX('10 (ind)'!Q$6:Q$37)-MIN('10 (ind)'!Q$6:Q$37))),ABS(-100+(100*(('10 (ind)'!Q18-MIN('10 (ind)'!Q$6:Q$37))/(MAX('10 (ind)'!Q$6:Q$37)-MIN('10 (ind)'!Q$6:Q$37))))))*Q$42</f>
        <v>0.59160245876693274</v>
      </c>
      <c r="R20" s="87">
        <f>IF('10 (ind)'!R$1="si",100*(('10 (ind)'!R18-MIN('10 (ind)'!R$6:R$37))/(MAX('10 (ind)'!R$6:R$37)-MIN('10 (ind)'!R$6:R$37))),ABS(-100+(100*(('10 (ind)'!R18-MIN('10 (ind)'!R$6:R$37))/(MAX('10 (ind)'!R$6:R$37)-MIN('10 (ind)'!R$6:R$37))))))*R$42</f>
        <v>0.17344158702181645</v>
      </c>
      <c r="S20" s="75">
        <f>ABS(ABS(('10 (ind)'!S18-((MAX('10 (ind)'!S$6:S$37)+MIN('10 (ind)'!S$6:S$37))/2))/(((MAX('10 (ind)'!S$6:S$37)+MIN('10 (ind)'!S$6:S$37))/2)-MAX('10 (ind)'!S$6:S$37))*100)-100)*S$42</f>
        <v>2.820294992796728</v>
      </c>
      <c r="T20" s="87">
        <f>IF('10 (ind)'!T$1="si",100*(('10 (ind)'!T18-MIN('10 (ind)'!T$6:T$37))/(MAX('10 (ind)'!T$6:T$37)-MIN('10 (ind)'!T$6:T$37))),ABS(-100+(100*(('10 (ind)'!T18-MIN('10 (ind)'!T$6:T$37))/(MAX('10 (ind)'!T$6:T$37)-MIN('10 (ind)'!T$6:T$37))))))*T$42</f>
        <v>0.34759041904732685</v>
      </c>
      <c r="U20" s="87">
        <f>IF('10 (ind)'!U$1="si",100*(('10 (ind)'!U18-MIN('10 (ind)'!U$6:U$37))/(MAX('10 (ind)'!U$6:U$37)-MIN('10 (ind)'!U$6:U$37))),ABS(-100+(100*(('10 (ind)'!U18-MIN('10 (ind)'!U$6:U$37))/(MAX('10 (ind)'!U$6:U$37)-MIN('10 (ind)'!U$6:U$37))))))*U$42</f>
        <v>4.3455565705337342</v>
      </c>
      <c r="V20" s="87">
        <f>IF('10 (ind)'!V$1="si",100*(('10 (ind)'!V18-MIN('10 (ind)'!V$6:V$37))/(MAX('10 (ind)'!V$6:V$37)-MIN('10 (ind)'!V$6:V$37))),ABS(-100+(100*(('10 (ind)'!V18-MIN('10 (ind)'!V$6:V$37))/(MAX('10 (ind)'!V$6:V$37)-MIN('10 (ind)'!V$6:V$37))))))*V$42</f>
        <v>4.2281090956544434</v>
      </c>
      <c r="W20" s="87">
        <f>IF('10 (ind)'!W$1="si",100*(('10 (ind)'!W18-MIN('10 (ind)'!W$6:W$37))/(MAX('10 (ind)'!W$6:W$37)-MIN('10 (ind)'!W$6:W$37))),ABS(-100+(100*(('10 (ind)'!W18-MIN('10 (ind)'!W$6:W$37))/(MAX('10 (ind)'!W$6:W$37)-MIN('10 (ind)'!W$6:W$37))))))*W$42</f>
        <v>4.8976749824218677</v>
      </c>
      <c r="X20" s="87">
        <f>IF('10 (ind)'!X$1="si",100*(('10 (ind)'!X18-MIN('10 (ind)'!X$6:X$37))/(MAX('10 (ind)'!X$6:X$37)-MIN('10 (ind)'!X$6:X$37))),ABS(-100+(100*(('10 (ind)'!X18-MIN('10 (ind)'!X$6:X$37))/(MAX('10 (ind)'!X$6:X$37)-MIN('10 (ind)'!X$6:X$37))))))*X$42</f>
        <v>4.2529308289317003</v>
      </c>
      <c r="Y20" s="87">
        <f>IF('10 (ind)'!Y$1="si",100*(('10 (ind)'!Y18-MIN('10 (ind)'!Y$6:Y$37))/(MAX('10 (ind)'!Y$6:Y$37)-MIN('10 (ind)'!Y$6:Y$37))),ABS(-100+(100*(('10 (ind)'!Y18-MIN('10 (ind)'!Y$6:Y$37))/(MAX('10 (ind)'!Y$6:Y$37)-MIN('10 (ind)'!Y$6:Y$37))))))*Y$42</f>
        <v>4.1542767063076749</v>
      </c>
      <c r="Z20" s="87">
        <f>IF('10 (ind)'!Z$1="si",100*(('10 (ind)'!Z18-MIN('10 (ind)'!Z$6:Z$37))/(MAX('10 (ind)'!Z$6:Z$37)-MIN('10 (ind)'!Z$6:Z$37))),ABS(-100+(100*(('10 (ind)'!Z18-MIN('10 (ind)'!Z$6:Z$37))/(MAX('10 (ind)'!Z$6:Z$37)-MIN('10 (ind)'!Z$6:Z$37))))))*Z$42</f>
        <v>2.1236523757755461</v>
      </c>
      <c r="AA20" s="87">
        <f>IF('10 (ind)'!AA$1="si",100*(('10 (ind)'!AA18-MIN('10 (ind)'!AA$6:AA$37))/(MAX('10 (ind)'!AA$6:AA$37)-MIN('10 (ind)'!AA$6:AA$37))),ABS(-100+(100*(('10 (ind)'!AA18-MIN('10 (ind)'!AA$6:AA$37))/(MAX('10 (ind)'!AA$6:AA$37)-MIN('10 (ind)'!AA$6:AA$37))))))*AA$42</f>
        <v>4.9127508033129121</v>
      </c>
      <c r="AB20" s="87">
        <f>IF('10 (ind)'!AB$1="si",100*(('10 (ind)'!AB18-MIN('10 (ind)'!AB$6:AB$37))/(MAX('10 (ind)'!AB$6:AB$37)-MIN('10 (ind)'!AB$6:AB$37))),ABS(-100+(100*(('10 (ind)'!AB18-MIN('10 (ind)'!AB$6:AB$37))/(MAX('10 (ind)'!AB$6:AB$37)-MIN('10 (ind)'!AB$6:AB$37))))))*AB$42</f>
        <v>2.4196008360836641</v>
      </c>
      <c r="AC20" s="87">
        <f>IF('10 (ind)'!AC$1="si",100*(('10 (ind)'!AC18-MIN('10 (ind)'!AC$6:AC$37))/(MAX('10 (ind)'!AC$6:AC$37)-MIN('10 (ind)'!AC$6:AC$37))),ABS(-100+(100*(('10 (ind)'!AC18-MIN('10 (ind)'!AC$6:AC$37))/(MAX('10 (ind)'!AC$6:AC$37)-MIN('10 (ind)'!AC$6:AC$37))))))*AC$42</f>
        <v>4.8611487095008252</v>
      </c>
      <c r="AD20" s="87">
        <f>IF('10 (ind)'!AD$1="si",100*(('10 (ind)'!AD18-MIN('10 (ind)'!AD$6:AD$37))/(MAX('10 (ind)'!AD$6:AD$37)-MIN('10 (ind)'!AD$6:AD$37))),ABS(-100+(100*(('10 (ind)'!AD18-MIN('10 (ind)'!AD$6:AD$37))/(MAX('10 (ind)'!AD$6:AD$37)-MIN('10 (ind)'!AD$6:AD$37))))))*AD$42</f>
        <v>3.8693917346394535</v>
      </c>
      <c r="AE20" s="87">
        <f>IF('10 (ind)'!AE$1="si",100*(('10 (ind)'!AE18-MIN('10 (ind)'!AE$6:AE$37))/(MAX('10 (ind)'!AE$6:AE$37)-MIN('10 (ind)'!AE$6:AE$37))),ABS(-100+(100*(('10 (ind)'!AE18-MIN('10 (ind)'!AE$6:AE$37))/(MAX('10 (ind)'!AE$6:AE$37)-MIN('10 (ind)'!AE$6:AE$37))))))*AE$42</f>
        <v>2.1514439251501054</v>
      </c>
      <c r="AF20" s="87">
        <f>IF('10 (ind)'!AF$1="si",100*(('10 (ind)'!AF18-MIN('10 (ind)'!AF$6:AF$37))/(MAX('10 (ind)'!AF$6:AF$37)-MIN('10 (ind)'!AF$6:AF$37))),ABS(-100+(100*(('10 (ind)'!AF18-MIN('10 (ind)'!AF$6:AF$37))/(MAX('10 (ind)'!AF$6:AF$37)-MIN('10 (ind)'!AF$6:AF$37))))))*AF$42</f>
        <v>5.2726127260967521</v>
      </c>
      <c r="AG20" s="87">
        <f>IF('10 (ind)'!AG$1="si",100*(('10 (ind)'!AG18-MIN('10 (ind)'!AG$6:AG$37))/(MAX('10 (ind)'!AG$6:AG$37)-MIN('10 (ind)'!AG$6:AG$37))),ABS(-100+(100*(('10 (ind)'!AG18-MIN('10 (ind)'!AG$6:AG$37))/(MAX('10 (ind)'!AG$6:AG$37)-MIN('10 (ind)'!AG$6:AG$37))))))*AG$42</f>
        <v>3.0283739541651506</v>
      </c>
      <c r="AH20" s="87">
        <f>IF('10 (ind)'!AH$1="si",100*(('10 (ind)'!AH18-MIN('10 (ind)'!AH$6:AH$37))/(MAX('10 (ind)'!AH$6:AH$37)-MIN('10 (ind)'!AH$6:AH$37))),ABS(-100+(100*(('10 (ind)'!AH18-MIN('10 (ind)'!AH$6:AH$37))/(MAX('10 (ind)'!AH$6:AH$37)-MIN('10 (ind)'!AH$6:AH$37))))))*AH$42</f>
        <v>2.4244689129030275</v>
      </c>
      <c r="AI20" s="87">
        <f>IF('10 (ind)'!AI$1="si",100*(('10 (ind)'!AI18-MIN('10 (ind)'!AI$6:AI$37))/(MAX('10 (ind)'!AI$6:AI$37)-MIN('10 (ind)'!AI$6:AI$37))),ABS(-100+(100*(('10 (ind)'!AI18-MIN('10 (ind)'!AI$6:AI$37))/(MAX('10 (ind)'!AI$6:AI$37)-MIN('10 (ind)'!AI$6:AI$37))))))*AI$42</f>
        <v>0.12338103076016849</v>
      </c>
      <c r="AJ20" s="87">
        <f>IF('10 (ind)'!AJ$1="si",100*(('10 (ind)'!AJ18-MIN('10 (ind)'!AJ$6:AJ$37))/(MAX('10 (ind)'!AJ$6:AJ$37)-MIN('10 (ind)'!AJ$6:AJ$37))),ABS(-100+(100*(('10 (ind)'!AJ18-MIN('10 (ind)'!AJ$6:AJ$37))/(MAX('10 (ind)'!AJ$6:AJ$37)-MIN('10 (ind)'!AJ$6:AJ$37))))))*AJ$42</f>
        <v>6.2700320742119047</v>
      </c>
      <c r="AK20" s="87">
        <f>IF('10 (ind)'!AK$1="si",100*(('10 (ind)'!AK18-MIN('10 (ind)'!AK$6:AK$37))/(MAX('10 (ind)'!AK$6:AK$37)-MIN('10 (ind)'!AK$6:AK$37))),ABS(-100+(100*(('10 (ind)'!AK18-MIN('10 (ind)'!AK$6:AK$37))/(MAX('10 (ind)'!AK$6:AK$37)-MIN('10 (ind)'!AK$6:AK$37))))))*AK$42</f>
        <v>0.21535648529138871</v>
      </c>
      <c r="AL20" s="87">
        <f>IF('10 (ind)'!AL$1="si",100*(('10 (ind)'!AL18-MIN('10 (ind)'!AL$6:AL$37))/(MAX('10 (ind)'!AL$6:AL$37)-MIN('10 (ind)'!AL$6:AL$37))),ABS(-100+(100*(('10 (ind)'!AL18-MIN('10 (ind)'!AL$6:AL$37))/(MAX('10 (ind)'!AL$6:AL$37)-MIN('10 (ind)'!AL$6:AL$37))))))*AL$42</f>
        <v>10.500663977721269</v>
      </c>
      <c r="AM20" s="87">
        <f>IF('10 (ind)'!AM$1="si",100*(('10 (ind)'!AM18-MIN('10 (ind)'!AM$6:AM$37))/(MAX('10 (ind)'!AM$6:AM$37)-MIN('10 (ind)'!AM$6:AM$37))),ABS(-100+(100*(('10 (ind)'!AM18-MIN('10 (ind)'!AM$6:AM$37))/(MAX('10 (ind)'!AM$6:AM$37)-MIN('10 (ind)'!AM$6:AM$37))))))*AM$42</f>
        <v>3.5285710917919832</v>
      </c>
      <c r="AN20" s="87">
        <f>IF('10 (ind)'!AN$1="si",100*(('10 (ind)'!AN18-MIN('10 (ind)'!AN$6:AN$37))/(MAX('10 (ind)'!AN$6:AN$37)-MIN('10 (ind)'!AN$6:AN$37))),ABS(-100+(100*(('10 (ind)'!AN18-MIN('10 (ind)'!AN$6:AN$37))/(MAX('10 (ind)'!AN$6:AN$37)-MIN('10 (ind)'!AN$6:AN$37))))))*AN$42</f>
        <v>6.4171898578295945</v>
      </c>
      <c r="AO20" s="87">
        <f>IF('10 (ind)'!AO$1="si",100*(('10 (ind)'!AO18-MIN('10 (ind)'!AO$6:AO$37))/(MAX('10 (ind)'!AO$6:AO$37)-MIN('10 (ind)'!AO$6:AO$37))),ABS(-100+(100*(('10 (ind)'!AO18-MIN('10 (ind)'!AO$6:AO$37))/(MAX('10 (ind)'!AO$6:AO$37)-MIN('10 (ind)'!AO$6:AO$37))))))*AO$42</f>
        <v>7.5287565673588439</v>
      </c>
      <c r="AP20" s="87">
        <f>IF('10 (ind)'!AP$1="si",100*(('10 (ind)'!AP18-MIN('10 (ind)'!AP$6:AP$37))/(MAX('10 (ind)'!AP$6:AP$37)-MIN('10 (ind)'!AP$6:AP$37))),ABS(-100+(100*(('10 (ind)'!AP18-MIN('10 (ind)'!AP$6:AP$37))/(MAX('10 (ind)'!AP$6:AP$37)-MIN('10 (ind)'!AP$6:AP$37))))))*AP$42</f>
        <v>12.514815913572439</v>
      </c>
      <c r="AQ20" s="87">
        <f>IF('10 (ind)'!AQ$1="si",100*(('10 (ind)'!AQ18-MIN('10 (ind)'!AQ$6:AQ$37))/(MAX('10 (ind)'!AQ$6:AQ$37)-MIN('10 (ind)'!AQ$6:AQ$37))),ABS(-100+(100*(('10 (ind)'!AQ18-MIN('10 (ind)'!AQ$6:AQ$37))/(MAX('10 (ind)'!AQ$6:AQ$37)-MIN('10 (ind)'!AQ$6:AQ$37))))))*AQ$42</f>
        <v>0.85067857820584347</v>
      </c>
      <c r="AR20" s="87">
        <f>IF('10 (ind)'!AR$1="si",100*(('10 (ind)'!AR18-MIN('10 (ind)'!AR$6:AR$37))/(MAX('10 (ind)'!AR$6:AR$37)-MIN('10 (ind)'!AR$6:AR$37))),ABS(-100+(100*(('10 (ind)'!AR18-MIN('10 (ind)'!AR$6:AR$37))/(MAX('10 (ind)'!AR$6:AR$37)-MIN('10 (ind)'!AR$6:AR$37))))))*AR$42</f>
        <v>2.4465737283496485</v>
      </c>
      <c r="AS20" s="87">
        <f>IF('10 (ind)'!AS$1="si",100*(('10 (ind)'!AS18-MIN('10 (ind)'!AS$6:AS$37))/(MAX('10 (ind)'!AS$6:AS$37)-MIN('10 (ind)'!AS$6:AS$37))),ABS(-100+(100*(('10 (ind)'!AS18-MIN('10 (ind)'!AS$6:AS$37))/(MAX('10 (ind)'!AS$6:AS$37)-MIN('10 (ind)'!AS$6:AS$37))))))*AS$42</f>
        <v>7.0286909152257477</v>
      </c>
      <c r="AT20" s="87">
        <f>IF('10 (ind)'!AT$1="si",100*(('10 (ind)'!AT18-MIN('10 (ind)'!AT$6:AT$37))/(MAX('10 (ind)'!AT$6:AT$37)-MIN('10 (ind)'!AT$6:AT$37))),ABS(-100+(100*(('10 (ind)'!AT18-MIN('10 (ind)'!AT$6:AT$37))/(MAX('10 (ind)'!AT$6:AT$37)-MIN('10 (ind)'!AT$6:AT$37))))))*AT$42</f>
        <v>0</v>
      </c>
      <c r="AU20" s="87">
        <f>IF('10 (ind)'!AU$1="si",100*(('10 (ind)'!AU18-MIN('10 (ind)'!AU$6:AU$37))/(MAX('10 (ind)'!AU$6:AU$37)-MIN('10 (ind)'!AU$6:AU$37))),ABS(-100+(100*(('10 (ind)'!AU18-MIN('10 (ind)'!AU$6:AU$37))/(MAX('10 (ind)'!AU$6:AU$37)-MIN('10 (ind)'!AU$6:AU$37))))))*AU$42</f>
        <v>5.5553675836167695</v>
      </c>
      <c r="AV20" s="87">
        <f>IF('10 (ind)'!AV$1="si",100*(('10 (ind)'!AV18-MIN('10 (ind)'!AV$6:AV$37))/(MAX('10 (ind)'!AV$6:AV$37)-MIN('10 (ind)'!AV$6:AV$37))),ABS(-100+(100*(('10 (ind)'!AV18-MIN('10 (ind)'!AV$6:AV$37))/(MAX('10 (ind)'!AV$6:AV$37)-MIN('10 (ind)'!AV$6:AV$37))))))*AV$42</f>
        <v>24.653379549393414</v>
      </c>
      <c r="AW20" s="87">
        <f>IF('10 (ind)'!AW$1="si",100*(('10 (ind)'!AW18-MIN('10 (ind)'!AW$6:AW$37))/(MAX('10 (ind)'!AW$6:AW$37)-MIN('10 (ind)'!AW$6:AW$37))),ABS(-100+(100*(('10 (ind)'!AW18-MIN('10 (ind)'!AW$6:AW$37))/(MAX('10 (ind)'!AW$6:AW$37)-MIN('10 (ind)'!AW$6:AW$37))))))*AW$42</f>
        <v>3.3723724140804574</v>
      </c>
      <c r="AX20" s="87">
        <f>IF('10 (ind)'!AX$1="si",100*(('10 (ind)'!AX18-MIN('10 (ind)'!AX$6:AX$37))/(MAX('10 (ind)'!AX$6:AX$37)-MIN('10 (ind)'!AX$6:AX$37))),ABS(-100+(100*(('10 (ind)'!AX18-MIN('10 (ind)'!AX$6:AX$37))/(MAX('10 (ind)'!AX$6:AX$37)-MIN('10 (ind)'!AX$6:AX$37))))))*AX$42</f>
        <v>1.5753433884156731</v>
      </c>
      <c r="AY20" s="87">
        <f>IF('10 (ind)'!AY$1="si",100*(('10 (ind)'!AY18-MIN('10 (ind)'!AY$6:AY$37))/(MAX('10 (ind)'!AY$6:AY$37)-MIN('10 (ind)'!AY$6:AY$37))),ABS(-100+(100*(('10 (ind)'!AY18-MIN('10 (ind)'!AY$6:AY$37))/(MAX('10 (ind)'!AY$6:AY$37)-MIN('10 (ind)'!AY$6:AY$37))))))*AY$42</f>
        <v>5.7019125785619522</v>
      </c>
      <c r="AZ20" s="87">
        <f>IF('10 (ind)'!AZ$1="si",100*(('10 (ind)'!AZ18-MIN('10 (ind)'!AZ$6:AZ$37))/(MAX('10 (ind)'!AZ$6:AZ$37)-MIN('10 (ind)'!AZ$6:AZ$37))),ABS(-100+(100*(('10 (ind)'!AZ18-MIN('10 (ind)'!AZ$6:AZ$37))/(MAX('10 (ind)'!AZ$6:AZ$37)-MIN('10 (ind)'!AZ$6:AZ$37))))))*AZ$42</f>
        <v>3.9846784668186688</v>
      </c>
      <c r="BA20" s="87">
        <f>IF('10 (ind)'!BA$1="si",100*(('10 (ind)'!BA18-MIN('10 (ind)'!BA$6:BA$37))/(MAX('10 (ind)'!BA$6:BA$37)-MIN('10 (ind)'!BA$6:BA$37))),ABS(-100+(100*(('10 (ind)'!BA18-MIN('10 (ind)'!BA$6:BA$37))/(MAX('10 (ind)'!BA$6:BA$37)-MIN('10 (ind)'!BA$6:BA$37))))))*BA$42</f>
        <v>3.3233075148240467</v>
      </c>
      <c r="BB20" s="87">
        <f>IF('10 (ind)'!BB$1="si",100*(('10 (ind)'!BB18-MIN('10 (ind)'!BB$6:BB$37))/(MAX('10 (ind)'!BB$6:BB$37)-MIN('10 (ind)'!BB$6:BB$37))),ABS(-100+(100*(('10 (ind)'!BB18-MIN('10 (ind)'!BB$6:BB$37))/(MAX('10 (ind)'!BB$6:BB$37)-MIN('10 (ind)'!BB$6:BB$37))))))*BB$42</f>
        <v>2.1425436090569074</v>
      </c>
      <c r="BC20" s="87">
        <f>IF('10 (ind)'!BC$1="si",100*(('10 (ind)'!BC18-MIN('10 (ind)'!BC$6:BC$37))/(MAX('10 (ind)'!BC$6:BC$37)-MIN('10 (ind)'!BC$6:BC$37))),ABS(-100+(100*(('10 (ind)'!BC18-MIN('10 (ind)'!BC$6:BC$37))/(MAX('10 (ind)'!BC$6:BC$37)-MIN('10 (ind)'!BC$6:BC$37))))))*BC$42</f>
        <v>1.0108355373703297</v>
      </c>
      <c r="BD20" s="87">
        <f>IF('10 (ind)'!BD$1="si",100*(('10 (ind)'!BD18-MIN('10 (ind)'!BD$6:BD$37))/(MAX('10 (ind)'!BD$6:BD$37)-MIN('10 (ind)'!BD$6:BD$37))),ABS(-100+(100*(('10 (ind)'!BD18-MIN('10 (ind)'!BD$6:BD$37))/(MAX('10 (ind)'!BD$6:BD$37)-MIN('10 (ind)'!BD$6:BD$37))))))*BD$42</f>
        <v>1.9636342087379508</v>
      </c>
      <c r="BE20" s="87">
        <f>IF('10 (ind)'!BE$1="si",100*(('10 (ind)'!BE18-MIN('10 (ind)'!BE$6:BE$37))/(MAX('10 (ind)'!BE$6:BE$37)-MIN('10 (ind)'!BE$6:BE$37))),ABS(-100+(100*(('10 (ind)'!BE18-MIN('10 (ind)'!BE$6:BE$37))/(MAX('10 (ind)'!BE$6:BE$37)-MIN('10 (ind)'!BE$6:BE$37))))))*BE$42</f>
        <v>3.2550229736095124</v>
      </c>
      <c r="BF20" s="87">
        <f>IF('10 (ind)'!BF$1="si",100*(('10 (ind)'!BF18-MIN('10 (ind)'!BF$6:BF$37))/(MAX('10 (ind)'!BF$6:BF$37)-MIN('10 (ind)'!BF$6:BF$37))),ABS(-100+(100*(('10 (ind)'!BF18-MIN('10 (ind)'!BF$6:BF$37))/(MAX('10 (ind)'!BF$6:BF$37)-MIN('10 (ind)'!BF$6:BF$37))))))*BF$42</f>
        <v>0.3982622065240598</v>
      </c>
      <c r="BG20" s="87">
        <f>IF('10 (ind)'!BG$1="si",100*(('10 (ind)'!BG18-MIN('10 (ind)'!BG$6:BG$37))/(MAX('10 (ind)'!BG$6:BG$37)-MIN('10 (ind)'!BG$6:BG$37))),ABS(-100+(100*(('10 (ind)'!BG18-MIN('10 (ind)'!BG$6:BG$37))/(MAX('10 (ind)'!BG$6:BG$37)-MIN('10 (ind)'!BG$6:BG$37))))))*BG$42</f>
        <v>2.2115103754092824</v>
      </c>
      <c r="BH20" s="87">
        <f>IF('10 (ind)'!BH$1="si",100*(('10 (ind)'!BH18-MIN('10 (ind)'!BH$6:BH$37))/(MAX('10 (ind)'!BH$6:BH$37)-MIN('10 (ind)'!BH$6:BH$37))),ABS(-100+(100*(('10 (ind)'!BH18-MIN('10 (ind)'!BH$6:BH$37))/(MAX('10 (ind)'!BH$6:BH$37)-MIN('10 (ind)'!BH$6:BH$37))))))*BH$42</f>
        <v>2.170865332141763</v>
      </c>
      <c r="BI20" s="87">
        <f>IF('10 (ind)'!BI$1="si",100*(('10 (ind)'!BI18-MIN('10 (ind)'!BI$6:BI$37))/(MAX('10 (ind)'!BI$6:BI$37)-MIN('10 (ind)'!BI$6:BI$37))),ABS(-100+(100*(('10 (ind)'!BI18-MIN('10 (ind)'!BI$6:BI$37))/(MAX('10 (ind)'!BI$6:BI$37)-MIN('10 (ind)'!BI$6:BI$37))))))*BI$42</f>
        <v>5.8787183334804478</v>
      </c>
      <c r="BJ20" s="87">
        <f>IF('10 (ind)'!BJ$1="si",100*(('10 (ind)'!BJ18-MIN('10 (ind)'!BJ$6:BJ$37))/(MAX('10 (ind)'!BJ$6:BJ$37)-MIN('10 (ind)'!BJ$6:BJ$37))),ABS(-100+(100*(('10 (ind)'!BJ18-MIN('10 (ind)'!BJ$6:BJ$37))/(MAX('10 (ind)'!BJ$6:BJ$37)-MIN('10 (ind)'!BJ$6:BJ$37))))))*BJ$42</f>
        <v>0</v>
      </c>
      <c r="BK20" s="87">
        <f>IF('10 (ind)'!BK$1="si",100*(('10 (ind)'!BK18-MIN('10 (ind)'!BK$6:BK$37))/(MAX('10 (ind)'!BK$6:BK$37)-MIN('10 (ind)'!BK$6:BK$37))),ABS(-100+(100*(('10 (ind)'!BK18-MIN('10 (ind)'!BK$6:BK$37))/(MAX('10 (ind)'!BK$6:BK$37)-MIN('10 (ind)'!BK$6:BK$37))))))*BK$42</f>
        <v>0</v>
      </c>
      <c r="BL20" s="87">
        <f>IF('10 (ind)'!BL$1="si",100*(('10 (ind)'!BL18-MIN('10 (ind)'!BL$6:BL$37))/(MAX('10 (ind)'!BL$6:BL$37)-MIN('10 (ind)'!BL$6:BL$37))),ABS(-100+(100*(('10 (ind)'!BL18-MIN('10 (ind)'!BL$6:BL$37))/(MAX('10 (ind)'!BL$6:BL$37)-MIN('10 (ind)'!BL$6:BL$37))))))*BL$42</f>
        <v>0</v>
      </c>
      <c r="BM20" s="87">
        <f>IF('10 (ind)'!BM$1="si",100*(('10 (ind)'!BM18-MIN('10 (ind)'!BM$6:BM$37))/(MAX('10 (ind)'!BM$6:BM$37)-MIN('10 (ind)'!BM$6:BM$37))),ABS(-100+(100*(('10 (ind)'!BM18-MIN('10 (ind)'!BM$6:BM$37))/(MAX('10 (ind)'!BM$6:BM$37)-MIN('10 (ind)'!BM$6:BM$37))))))*BM$42</f>
        <v>1.1354368564407391</v>
      </c>
      <c r="BN20" s="87">
        <f>IF('10 (ind)'!BN$1="si",100*(('10 (ind)'!BN18-MIN('10 (ind)'!BN$6:BN$37))/(MAX('10 (ind)'!BN$6:BN$37)-MIN('10 (ind)'!BN$6:BN$37))),ABS(-100+(100*(('10 (ind)'!BN18-MIN('10 (ind)'!BN$6:BN$37))/(MAX('10 (ind)'!BN$6:BN$37)-MIN('10 (ind)'!BN$6:BN$37))))))*BN$42</f>
        <v>3.4629056564544602</v>
      </c>
      <c r="BO20" s="87">
        <f>IF('10 (ind)'!BO$1="si",100*(('10 (ind)'!BO18-MIN('10 (ind)'!BO$6:BO$37))/(MAX('10 (ind)'!BO$6:BO$37)-MIN('10 (ind)'!BO$6:BO$37))),ABS(-100+(100*(('10 (ind)'!BO18-MIN('10 (ind)'!BO$6:BO$37))/(MAX('10 (ind)'!BO$6:BO$37)-MIN('10 (ind)'!BO$6:BO$37))))))*BO$42</f>
        <v>0.44487380075353899</v>
      </c>
      <c r="BP20" s="87">
        <f>IF('10 (ind)'!BP$1="si",100*(('10 (ind)'!BP18-MIN('10 (ind)'!BP$6:BP$37))/(MAX('10 (ind)'!BP$6:BP$37)-MIN('10 (ind)'!BP$6:BP$37))),ABS(-100+(100*(('10 (ind)'!BP18-MIN('10 (ind)'!BP$6:BP$37))/(MAX('10 (ind)'!BP$6:BP$37)-MIN('10 (ind)'!BP$6:BP$37))))))*BP$42</f>
        <v>0.47781174604194504</v>
      </c>
      <c r="BQ20" s="87">
        <f>IF('10 (ind)'!BQ$1="si",100*(('10 (ind)'!BQ18-MIN('10 (ind)'!BQ$6:BQ$37))/(MAX('10 (ind)'!BQ$6:BQ$37)-MIN('10 (ind)'!BQ$6:BQ$37))),ABS(-100+(100*(('10 (ind)'!BQ18-MIN('10 (ind)'!BQ$6:BQ$37))/(MAX('10 (ind)'!BQ$6:BQ$37)-MIN('10 (ind)'!BQ$6:BQ$37))))))*BQ$42</f>
        <v>1.3406643082398852</v>
      </c>
      <c r="BR20" s="87">
        <f>IF('10 (ind)'!BR$1="si",100*(('10 (ind)'!BR18-MIN('10 (ind)'!BR$6:BR$37))/(MAX('10 (ind)'!BR$6:BR$37)-MIN('10 (ind)'!BR$6:BR$37))),ABS(-100+(100*(('10 (ind)'!BR18-MIN('10 (ind)'!BR$6:BR$37))/(MAX('10 (ind)'!BR$6:BR$37)-MIN('10 (ind)'!BR$6:BR$37))))))*BR$42</f>
        <v>0.39652315955234074</v>
      </c>
      <c r="BS20" s="87">
        <f>IF('10 (ind)'!BS$1="si",100*(('10 (ind)'!BS18-MIN('10 (ind)'!BS$6:BS$37))/(MAX('10 (ind)'!BS$6:BS$37)-MIN('10 (ind)'!BS$6:BS$37))),ABS(-100+(100*(('10 (ind)'!BS18-MIN('10 (ind)'!BS$6:BS$37))/(MAX('10 (ind)'!BS$6:BS$37)-MIN('10 (ind)'!BS$6:BS$37))))))*BS$42</f>
        <v>3.9694696682825579</v>
      </c>
      <c r="BT20" s="75">
        <f>IF('10 (ind)'!BT$1="si",100*(('10 (ind)'!BT18-MIN('10 (ind)'!BT$6:BT$37))/(MAX('10 (ind)'!BT$6:BT$37)-MIN('10 (ind)'!BT$6:BT$37))),ABS(-100+(100*(('10 (ind)'!BT18-MIN('10 (ind)'!BT$6:BT$37))/(MAX('10 (ind)'!BR$6:BR$37)-MIN('10 (ind)'!BT$6:BT$37))))))*BT$42</f>
        <v>5.0997699690906932</v>
      </c>
      <c r="BU20" s="87">
        <f>IF('10 (ind)'!BU$1="si",100*(('10 (ind)'!BU18-MIN('10 (ind)'!BU$6:BU$37))/(MAX('10 (ind)'!BU$6:BU$37)-MIN('10 (ind)'!BU$6:BU$37))),ABS(-100+(100*(('10 (ind)'!BU18-MIN('10 (ind)'!BU$6:BU$37))/(MAX('10 (ind)'!BU$6:BU$37)-MIN('10 (ind)'!BU$6:BU$37))))))*BU$42</f>
        <v>5.9284493657968129</v>
      </c>
      <c r="BV20" s="87">
        <f>IF('10 (ind)'!BV$1="si",100*(('10 (ind)'!BV18-MIN('10 (ind)'!BV$6:BV$37))/(MAX('10 (ind)'!BV$6:BV$37)-MIN('10 (ind)'!BV$6:BV$37))),ABS(-100+(100*(('10 (ind)'!BV18-MIN('10 (ind)'!BV$6:BV$37))/(MAX('10 (ind)'!BV$6:BV$37)-MIN('10 (ind)'!BV$6:BV$37))))))*BV$42</f>
        <v>3.3262102576301622</v>
      </c>
      <c r="BW20" s="87">
        <f>IF('10 (ind)'!BW$1="si",100*(('10 (ind)'!BW18-MIN('10 (ind)'!BW$6:BW$37))/(MAX('10 (ind)'!BW$6:BW$37)-MIN('10 (ind)'!BW$6:BW$37))),ABS(-100+(100*(('10 (ind)'!BW18-MIN('10 (ind)'!BW$6:BW$37))/(MAX('10 (ind)'!BW$6:BW$37)-MIN('10 (ind)'!BW$6:BW$37))))))*BW$42</f>
        <v>3.7010214703510811</v>
      </c>
      <c r="BX20" s="87">
        <f>IF('10 (ind)'!BX$1="si",100*(('10 (ind)'!BX18-MIN('10 (ind)'!BX$6:BX$37))/(MAX('10 (ind)'!BX$6:BX$37)-MIN('10 (ind)'!BX$6:BX$37))),ABS(-100+(100*(('10 (ind)'!BX18-MIN('10 (ind)'!BX$6:BX$37))/(MAX('10 (ind)'!BX$6:BX$37)-MIN('10 (ind)'!BX$6:BX$37))))))*BX$42</f>
        <v>2.1914148597037588</v>
      </c>
      <c r="BY20" s="87">
        <f>IF('10 (ind)'!BY$1="si",100*(('10 (ind)'!BY18-MIN('10 (ind)'!BY$6:BY$37))/(MAX('10 (ind)'!BY$6:BY$37)-MIN('10 (ind)'!BY$6:BY$37))),ABS(-100+(100*(('10 (ind)'!BY18-MIN('10 (ind)'!BY$6:BY$37))/(MAX('10 (ind)'!BY$6:BY$37)-MIN('10 (ind)'!BY$6:BY$37))))))*BY$42</f>
        <v>0</v>
      </c>
      <c r="BZ20" s="87">
        <f>IF('10 (ind)'!BZ$1="si",100*(('10 (ind)'!BZ18-MIN('10 (ind)'!BZ$6:BZ$37))/(MAX('10 (ind)'!BZ$6:BZ$37)-MIN('10 (ind)'!BZ$6:BZ$37))),ABS(-100+(100*(('10 (ind)'!BZ18-MIN('10 (ind)'!BZ$6:BZ$37))/(MAX('10 (ind)'!BZ$6:BZ$37)-MIN('10 (ind)'!BZ$6:BZ$37))))))*BZ$42</f>
        <v>16.487006721298268</v>
      </c>
      <c r="CA20" s="87">
        <f>IF('10 (ind)'!CA$1="si",100*(('10 (ind)'!CA18-MIN('10 (ind)'!CA$6:CA$37))/(MAX('10 (ind)'!CA$6:CA$37)-MIN('10 (ind)'!CA$6:CA$37))),ABS(-100+(100*(('10 (ind)'!CA18-MIN('10 (ind)'!CA$6:CA$37))/(MAX('10 (ind)'!CA$6:CA$37)-MIN('10 (ind)'!CA$6:CA$37))))))*CA$42</f>
        <v>0.27560183504784302</v>
      </c>
      <c r="CB20" s="87">
        <f>IF('10 (ind)'!CB$1="si",100*(('10 (ind)'!CB18-MIN('10 (ind)'!CB$6:CB$37))/(MAX('10 (ind)'!CB$6:CB$37)-MIN('10 (ind)'!CB$6:CB$37))),ABS(-100+(100*(('10 (ind)'!CB18-MIN('10 (ind)'!CB$6:CB$37))/(MAX('10 (ind)'!CB$6:CB$37)-MIN('10 (ind)'!CB$6:CB$37))))))*CB$42</f>
        <v>2.1731879223830375</v>
      </c>
      <c r="CC20" s="87">
        <f>IF('10 (ind)'!CC$1="si",100*(('10 (ind)'!CC18-MIN('10 (ind)'!CC$6:CC$37))/(MAX('10 (ind)'!CC$6:CC$37)-MIN('10 (ind)'!CC$6:CC$37))),ABS(-100+(100*(('10 (ind)'!CC18-MIN('10 (ind)'!CC$6:CC$37))/(MAX('10 (ind)'!CC$6:CC$37)-MIN('10 (ind)'!CC$6:CC$37))))))*CC$42</f>
        <v>1.1298656104979703</v>
      </c>
      <c r="CD20" s="87">
        <f>IF('10 (ind)'!CD$1="si",100*(('10 (ind)'!CD18-MIN('10 (ind)'!CD$6:CD$37))/(MAX('10 (ind)'!CD$6:CD$37)-MIN('10 (ind)'!CD$6:CD$37))),ABS(-100+(100*(('10 (ind)'!CD18-MIN('10 (ind)'!CD$6:CD$37))/(MAX('10 (ind)'!CD$6:CD$37)-MIN('10 (ind)'!CD$6:CD$37))))))*CD$42</f>
        <v>3.1111325632940861</v>
      </c>
      <c r="CE20" s="87">
        <f>IF('10 (ind)'!CE$1="si",100*(('10 (ind)'!CE18-MIN('10 (ind)'!CE$6:CE$37))/(MAX('10 (ind)'!CE$6:CE$37)-MIN('10 (ind)'!CE$6:CE$37))),ABS(-100+(100*(('10 (ind)'!CE18-MIN('10 (ind)'!CE$6:CE$37))/(MAX('10 (ind)'!CE$6:CE$37)-MIN('10 (ind)'!CE$6:CE$37))))))*CE$42</f>
        <v>0.30924629628551153</v>
      </c>
      <c r="CF20" s="87">
        <f>IF('10 (ind)'!CF$1="si",100*(('10 (ind)'!CF18-MIN('10 (ind)'!CF$6:CF$37))/(MAX('10 (ind)'!CF$6:CF$37)-MIN('10 (ind)'!CF$6:CF$37))),ABS(-100+(100*(('10 (ind)'!CF18-MIN('10 (ind)'!CF$6:CF$37))/(MAX('10 (ind)'!CF$6:CF$37)-MIN('10 (ind)'!CF$6:CF$37))))))*CF$42</f>
        <v>0.50655090973701267</v>
      </c>
      <c r="CG20" s="87">
        <f>IF('10 (ind)'!CG$1="si",100*(('10 (ind)'!CG18-MIN('10 (ind)'!CG$6:CG$37))/(MAX('10 (ind)'!CG$6:CG$37)-MIN('10 (ind)'!CG$6:CG$37))),ABS(-100+(100*(('10 (ind)'!CG18-MIN('10 (ind)'!CG$6:CG$37))/(MAX('10 (ind)'!CG$6:CG$37)-MIN('10 (ind)'!CG$6:CG$37))))))*CG$42</f>
        <v>2.4300945539795831</v>
      </c>
      <c r="CH20" s="87">
        <f>IF('10 (ind)'!CH$1="si",100*(('10 (ind)'!CH18-MIN('10 (ind)'!CH$6:CH$37))/(MAX('10 (ind)'!CH$6:CH$37)-MIN('10 (ind)'!CH$6:CH$37))),ABS(-100+(100*(('10 (ind)'!CH18-MIN('10 (ind)'!CH$6:CH$37))/(MAX('10 (ind)'!CH$6:CH$37)-MIN('10 (ind)'!CH$6:CH$37))))))*CH$42</f>
        <v>1.0959460515078034</v>
      </c>
      <c r="CI20" s="87">
        <f>IF('10 (ind)'!CI$1="si",100*(('10 (ind)'!CI18-MIN('10 (ind)'!CI$6:CI$37))/(MAX('10 (ind)'!CI$6:CI$37)-MIN('10 (ind)'!CI$6:CI$37))),ABS(-100+(100*(('10 (ind)'!CI18-MIN('10 (ind)'!CI$6:CI$37))/(MAX('10 (ind)'!CI$6:CI$37)-MIN('10 (ind)'!CI$6:CI$37))))))*CI$42</f>
        <v>2.263360338091331</v>
      </c>
      <c r="CJ20" s="87">
        <f>IF('10 (ind)'!CJ$1="si",100*(('10 (ind)'!CJ18-MIN('10 (ind)'!CJ$6:CJ$37))/(MAX('10 (ind)'!CJ$6:CJ$37)-MIN('10 (ind)'!CJ$6:CJ$37))),ABS(-100+(100*(('10 (ind)'!CJ18-MIN('10 (ind)'!CJ$6:CJ$37))/(MAX('10 (ind)'!CJ$6:CJ$37)-MIN('10 (ind)'!CJ$6:CJ$37))))))*CJ$42</f>
        <v>6.5865748040162861</v>
      </c>
      <c r="CK20" s="87">
        <f>IF('10 (ind)'!CK$1="si",100*(('10 (ind)'!CK18-MIN('10 (ind)'!CK$6:CK$37))/(MAX('10 (ind)'!CK$6:CK$37)-MIN('10 (ind)'!CK$6:CK$37))),ABS(-100+(100*(('10 (ind)'!CK18-MIN('10 (ind)'!CK$6:CK$37))/(MAX('10 (ind)'!CK$6:CK$37)-MIN('10 (ind)'!CK$6:CK$37))))))*CK$42</f>
        <v>3.0684300804913507</v>
      </c>
      <c r="CL20" s="87">
        <f>IF('10 (ind)'!CL$1="si",100*(('10 (ind)'!CL18-MIN('10 (ind)'!CL$6:CL$37))/(MAX('10 (ind)'!CL$6:CL$37)-MIN('10 (ind)'!CL$6:CL$37))),ABS(-100+(100*(('10 (ind)'!CL18-MIN('10 (ind)'!CL$6:CL$37))/(MAX('10 (ind)'!CL$6:CL$37)-MIN('10 (ind)'!CL$6:CL$37))))))*CL$42</f>
        <v>2.7532300046517051</v>
      </c>
      <c r="CM20" s="87">
        <f>IF('10 (ind)'!CM$1="si",100*(('10 (ind)'!CM18-MIN('10 (ind)'!CM$6:CM$37))/(MAX('10 (ind)'!CM$6:CM$37)-MIN('10 (ind)'!CM$6:CM$37))),ABS(-100+(100*(('10 (ind)'!CM18-MIN('10 (ind)'!CM$6:CM$37))/(MAX('10 (ind)'!CM$6:CM$37)-MIN('10 (ind)'!CM$6:CM$37))))))*CM$42</f>
        <v>15.805529752413227</v>
      </c>
    </row>
    <row r="21" spans="1:91">
      <c r="A21" s="18" t="s">
        <v>149</v>
      </c>
      <c r="B21" s="87">
        <f>IF('10 (ind)'!B$1="si",100*(('10 (ind)'!B19-MIN('10 (ind)'!B$6:B$37))/(MAX('10 (ind)'!B$6:B$37)-MIN('10 (ind)'!B$6:B$37))),ABS(-100+(100*(('10 (ind)'!B19-MIN('10 (ind)'!B$6:B$37))/(MAX('10 (ind)'!B$6:B$37)-MIN('10 (ind)'!B$6:B$37))))))</f>
        <v>33.02026087915263</v>
      </c>
      <c r="C21" s="87">
        <f>IF('10 (ind)'!C$1="si",100*(('10 (ind)'!C19-MIN('10 (ind)'!C$6:C$37))/(MAX('10 (ind)'!C$6:C$37)-MIN('10 (ind)'!C$6:C$37))),ABS(-100+(100*(('10 (ind)'!C19-MIN('10 (ind)'!C$6:C$37))/(MAX('10 (ind)'!C$6:C$37)-MIN('10 (ind)'!C$6:C$37))))))</f>
        <v>40.603791547663398</v>
      </c>
      <c r="D21" s="87">
        <f>IF('10 (ind)'!D$1="si",100*(('10 (ind)'!D19-MIN('10 (ind)'!D$6:D$37))/(MAX('10 (ind)'!D$6:D$37)-MIN('10 (ind)'!D$6:D$37))),ABS(-100+(100*(('10 (ind)'!D19-MIN('10 (ind)'!D$6:D$37))/(MAX('10 (ind)'!D$6:D$37)-MIN('10 (ind)'!D$6:D$37))))))*D$42</f>
        <v>10.798258602534119</v>
      </c>
      <c r="E21" s="87">
        <f>IF('10 (ind)'!E$1="si",100*(('10 (ind)'!E19-MIN('10 (ind)'!E$6:E$37))/(MAX('10 (ind)'!E$6:E$37)-MIN('10 (ind)'!E$6:E$37))),ABS(-100+(100*(('10 (ind)'!E19-MIN('10 (ind)'!E$6:E$37))/(MAX('10 (ind)'!E$6:E$37)-MIN('10 (ind)'!E$6:E$37))))))*E$42</f>
        <v>8.9643355197721633</v>
      </c>
      <c r="F21" s="87">
        <f>IF('10 (ind)'!F$1="si",100*(('10 (ind)'!F19-MIN('10 (ind)'!F$6:F$37))/(MAX('10 (ind)'!F$6:F$37)-MIN('10 (ind)'!F$6:F$37))),ABS(-100+(100*(('10 (ind)'!F19-MIN('10 (ind)'!F$6:F$37))/(MAX('10 (ind)'!F$6:F$37)-MIN('10 (ind)'!F$6:F$37))))))*F$42</f>
        <v>0</v>
      </c>
      <c r="G21" s="87">
        <f>IF('10 (ind)'!G$1="si",100*(('10 (ind)'!G19-MIN('10 (ind)'!G$6:G$37))/(MAX('10 (ind)'!G$6:G$37)-MIN('10 (ind)'!G$6:G$37))),ABS(-100+(100*(('10 (ind)'!G19-MIN('10 (ind)'!G$6:G$37))/(MAX('10 (ind)'!G$6:G$37)-MIN('10 (ind)'!G$6:G$37))))))*G$42</f>
        <v>1.8904823989569748</v>
      </c>
      <c r="H21" s="87">
        <f>IF('10 (ind)'!H$1="si",100*(('10 (ind)'!H19-MIN('10 (ind)'!H$6:H$37))/(MAX('10 (ind)'!H$6:H$37)-MIN('10 (ind)'!H$6:H$37))),ABS(-100+(100*(('10 (ind)'!H19-MIN('10 (ind)'!H$6:H$37))/(MAX('10 (ind)'!H$6:H$37)-MIN('10 (ind)'!H$6:H$37))))))*H$42</f>
        <v>4.2011834319526624</v>
      </c>
      <c r="I21" s="87">
        <f>IF('10 (ind)'!I$1="si",100*(('10 (ind)'!I19-MIN('10 (ind)'!I$6:I$37))/(MAX('10 (ind)'!I$6:I$37)-MIN('10 (ind)'!I$6:I$37))),ABS(-100+(100*(('10 (ind)'!I19-MIN('10 (ind)'!I$6:I$37))/(MAX('10 (ind)'!I$6:I$37)-MIN('10 (ind)'!I$6:I$37))))))*I$42</f>
        <v>3.3173076923076921</v>
      </c>
      <c r="J21" s="87">
        <f>IF('10 (ind)'!J$1="si",100*(('10 (ind)'!J19-MIN('10 (ind)'!J$6:J$37))/(MAX('10 (ind)'!J$6:J$37)-MIN('10 (ind)'!J$6:J$37))),ABS(-100+(100*(('10 (ind)'!J19-MIN('10 (ind)'!J$6:J$37))/(MAX('10 (ind)'!J$6:J$37)-MIN('10 (ind)'!J$6:J$37))))))*J$42</f>
        <v>0.91899251191286613</v>
      </c>
      <c r="K21" s="87">
        <f>IF('10 (ind)'!K$1="si",100*(('10 (ind)'!K19-MIN('10 (ind)'!K$6:K$37))/(MAX('10 (ind)'!K$6:K$37)-MIN('10 (ind)'!K$6:K$37))),ABS(-100+(100*(('10 (ind)'!K19-MIN('10 (ind)'!K$6:K$37))/(MAX('10 (ind)'!K$6:K$37)-MIN('10 (ind)'!K$6:K$37))))))*K$42</f>
        <v>4.5712752047293863</v>
      </c>
      <c r="L21" s="87">
        <f>IF('10 (ind)'!L$1="si",100*(('10 (ind)'!L19-MIN('10 (ind)'!L$6:L$37))/(MAX('10 (ind)'!L$6:L$37)-MIN('10 (ind)'!L$6:L$37))),ABS(-100+(100*(('10 (ind)'!L19-MIN('10 (ind)'!L$6:L$37))/(MAX('10 (ind)'!L$6:L$37)-MIN('10 (ind)'!L$6:L$37))))))*L$42</f>
        <v>7.131946552261148</v>
      </c>
      <c r="M21" s="87">
        <f>IF('10 (ind)'!M$1="si",100*(('10 (ind)'!M19-MIN('10 (ind)'!M$6:M$37))/(MAX('10 (ind)'!M$6:M$37)-MIN('10 (ind)'!M$6:M$37))),ABS(-100+(100*(('10 (ind)'!M19-MIN('10 (ind)'!M$6:M$37))/(MAX('10 (ind)'!M$6:M$37)-MIN('10 (ind)'!M$6:M$37))))))*M$42</f>
        <v>0.42886675085436338</v>
      </c>
      <c r="N21" s="87">
        <f>IF('10 (ind)'!N$1="si",100*(('10 (ind)'!N19-MIN('10 (ind)'!N$6:N$37))/(MAX('10 (ind)'!N$6:N$37)-MIN('10 (ind)'!N$6:N$37))),ABS(-100+(100*(('10 (ind)'!N19-MIN('10 (ind)'!N$6:N$37))/(MAX('10 (ind)'!N$6:N$37)-MIN('10 (ind)'!N$6:N$37))))))*N$42</f>
        <v>11.903462762099601</v>
      </c>
      <c r="O21" s="87">
        <f>IF('10 (ind)'!O$1="si",100*(('10 (ind)'!O19-MIN('10 (ind)'!O$6:O$37))/(MAX('10 (ind)'!O$6:O$37)-MIN('10 (ind)'!O$6:O$37))),ABS(-100+(100*(('10 (ind)'!O19-MIN('10 (ind)'!O$6:O$37))/(MAX('10 (ind)'!O$6:O$37)-MIN('10 (ind)'!O$6:O$37))))))*O$42</f>
        <v>3.4339382041906665</v>
      </c>
      <c r="P21" s="87">
        <f>IF('10 (ind)'!P$1="si",100*(('10 (ind)'!P19-MIN('10 (ind)'!P$6:P$37))/(MAX('10 (ind)'!P$6:P$37)-MIN('10 (ind)'!P$6:P$37))),ABS(-100+(100*(('10 (ind)'!P19-MIN('10 (ind)'!P$6:P$37))/(MAX('10 (ind)'!P$6:P$37)-MIN('10 (ind)'!P$6:P$37))))))*P$42</f>
        <v>0.32824501260626793</v>
      </c>
      <c r="Q21" s="87">
        <f>IF('10 (ind)'!Q$1="si",100*(('10 (ind)'!Q19-MIN('10 (ind)'!Q$6:Q$37))/(MAX('10 (ind)'!Q$6:Q$37)-MIN('10 (ind)'!Q$6:Q$37))),ABS(-100+(100*(('10 (ind)'!Q19-MIN('10 (ind)'!Q$6:Q$37))/(MAX('10 (ind)'!Q$6:Q$37)-MIN('10 (ind)'!Q$6:Q$37))))))*Q$42</f>
        <v>1.0293153630074121</v>
      </c>
      <c r="R21" s="87">
        <f>IF('10 (ind)'!R$1="si",100*(('10 (ind)'!R19-MIN('10 (ind)'!R$6:R$37))/(MAX('10 (ind)'!R$6:R$37)-MIN('10 (ind)'!R$6:R$37))),ABS(-100+(100*(('10 (ind)'!R19-MIN('10 (ind)'!R$6:R$37))/(MAX('10 (ind)'!R$6:R$37)-MIN('10 (ind)'!R$6:R$37))))))*R$42</f>
        <v>8.0402400016305678E-2</v>
      </c>
      <c r="S21" s="75">
        <f>ABS(ABS(('10 (ind)'!S19-((MAX('10 (ind)'!S$6:S$37)+MIN('10 (ind)'!S$6:S$37))/2))/(((MAX('10 (ind)'!S$6:S$37)+MIN('10 (ind)'!S$6:S$37))/2)-MAX('10 (ind)'!S$6:S$37))*100)-100)*S$42</f>
        <v>2.1871675454341974</v>
      </c>
      <c r="T21" s="87">
        <f>IF('10 (ind)'!T$1="si",100*(('10 (ind)'!T19-MIN('10 (ind)'!T$6:T$37))/(MAX('10 (ind)'!T$6:T$37)-MIN('10 (ind)'!T$6:T$37))),ABS(-100+(100*(('10 (ind)'!T19-MIN('10 (ind)'!T$6:T$37))/(MAX('10 (ind)'!T$6:T$37)-MIN('10 (ind)'!T$6:T$37))))))*T$42</f>
        <v>4.824539417704389</v>
      </c>
      <c r="U21" s="87">
        <f>IF('10 (ind)'!U$1="si",100*(('10 (ind)'!U19-MIN('10 (ind)'!U$6:U$37))/(MAX('10 (ind)'!U$6:U$37)-MIN('10 (ind)'!U$6:U$37))),ABS(-100+(100*(('10 (ind)'!U19-MIN('10 (ind)'!U$6:U$37))/(MAX('10 (ind)'!U$6:U$37)-MIN('10 (ind)'!U$6:U$37))))))*U$42</f>
        <v>6.9528905128539744</v>
      </c>
      <c r="V21" s="87">
        <f>IF('10 (ind)'!V$1="si",100*(('10 (ind)'!V19-MIN('10 (ind)'!V$6:V$37))/(MAX('10 (ind)'!V$6:V$37)-MIN('10 (ind)'!V$6:V$37))),ABS(-100+(100*(('10 (ind)'!V19-MIN('10 (ind)'!V$6:V$37))/(MAX('10 (ind)'!V$6:V$37)-MIN('10 (ind)'!V$6:V$37))))))*V$42</f>
        <v>4.3455565705337342</v>
      </c>
      <c r="W21" s="87">
        <f>IF('10 (ind)'!W$1="si",100*(('10 (ind)'!W19-MIN('10 (ind)'!W$6:W$37))/(MAX('10 (ind)'!W$6:W$37)-MIN('10 (ind)'!W$6:W$37))),ABS(-100+(100*(('10 (ind)'!W19-MIN('10 (ind)'!W$6:W$37))/(MAX('10 (ind)'!W$6:W$37)-MIN('10 (ind)'!W$6:W$37))))))*W$42</f>
        <v>10.263691110281078</v>
      </c>
      <c r="X21" s="87">
        <f>IF('10 (ind)'!X$1="si",100*(('10 (ind)'!X19-MIN('10 (ind)'!X$6:X$37))/(MAX('10 (ind)'!X$6:X$37)-MIN('10 (ind)'!X$6:X$37))),ABS(-100+(100*(('10 (ind)'!X19-MIN('10 (ind)'!X$6:X$37))/(MAX('10 (ind)'!X$6:X$37)-MIN('10 (ind)'!X$6:X$37))))))*X$42</f>
        <v>8.4010114273732892</v>
      </c>
      <c r="Y21" s="87">
        <f>IF('10 (ind)'!Y$1="si",100*(('10 (ind)'!Y19-MIN('10 (ind)'!Y$6:Y$37))/(MAX('10 (ind)'!Y$6:Y$37)-MIN('10 (ind)'!Y$6:Y$37))),ABS(-100+(100*(('10 (ind)'!Y19-MIN('10 (ind)'!Y$6:Y$37))/(MAX('10 (ind)'!Y$6:Y$37)-MIN('10 (ind)'!Y$6:Y$37))))))*Y$42</f>
        <v>6.7191930339866692</v>
      </c>
      <c r="Z21" s="87">
        <f>IF('10 (ind)'!Z$1="si",100*(('10 (ind)'!Z19-MIN('10 (ind)'!Z$6:Z$37))/(MAX('10 (ind)'!Z$6:Z$37)-MIN('10 (ind)'!Z$6:Z$37))),ABS(-100+(100*(('10 (ind)'!Z19-MIN('10 (ind)'!Z$6:Z$37))/(MAX('10 (ind)'!Z$6:Z$37)-MIN('10 (ind)'!Z$6:Z$37))))))*Z$42</f>
        <v>4.0600248654958193</v>
      </c>
      <c r="AA21" s="87">
        <f>IF('10 (ind)'!AA$1="si",100*(('10 (ind)'!AA19-MIN('10 (ind)'!AA$6:AA$37))/(MAX('10 (ind)'!AA$6:AA$37)-MIN('10 (ind)'!AA$6:AA$37))),ABS(-100+(100*(('10 (ind)'!AA19-MIN('10 (ind)'!AA$6:AA$37))/(MAX('10 (ind)'!AA$6:AA$37)-MIN('10 (ind)'!AA$6:AA$37))))))*AA$42</f>
        <v>6.5659151512076734</v>
      </c>
      <c r="AB21" s="87">
        <f>IF('10 (ind)'!AB$1="si",100*(('10 (ind)'!AB19-MIN('10 (ind)'!AB$6:AB$37))/(MAX('10 (ind)'!AB$6:AB$37)-MIN('10 (ind)'!AB$6:AB$37))),ABS(-100+(100*(('10 (ind)'!AB19-MIN('10 (ind)'!AB$6:AB$37))/(MAX('10 (ind)'!AB$6:AB$37)-MIN('10 (ind)'!AB$6:AB$37))))))*AB$42</f>
        <v>2.90700882204565</v>
      </c>
      <c r="AC21" s="87">
        <f>IF('10 (ind)'!AC$1="si",100*(('10 (ind)'!AC19-MIN('10 (ind)'!AC$6:AC$37))/(MAX('10 (ind)'!AC$6:AC$37)-MIN('10 (ind)'!AC$6:AC$37))),ABS(-100+(100*(('10 (ind)'!AC19-MIN('10 (ind)'!AC$6:AC$37))/(MAX('10 (ind)'!AC$6:AC$37)-MIN('10 (ind)'!AC$6:AC$37))))))*AC$42</f>
        <v>6.3172632833981046</v>
      </c>
      <c r="AD21" s="87">
        <f>IF('10 (ind)'!AD$1="si",100*(('10 (ind)'!AD19-MIN('10 (ind)'!AD$6:AD$37))/(MAX('10 (ind)'!AD$6:AD$37)-MIN('10 (ind)'!AD$6:AD$37))),ABS(-100+(100*(('10 (ind)'!AD19-MIN('10 (ind)'!AD$6:AD$37))/(MAX('10 (ind)'!AD$6:AD$37)-MIN('10 (ind)'!AD$6:AD$37))))))*AD$42</f>
        <v>4.7504017091732091</v>
      </c>
      <c r="AE21" s="87">
        <f>IF('10 (ind)'!AE$1="si",100*(('10 (ind)'!AE19-MIN('10 (ind)'!AE$6:AE$37))/(MAX('10 (ind)'!AE$6:AE$37)-MIN('10 (ind)'!AE$6:AE$37))),ABS(-100+(100*(('10 (ind)'!AE19-MIN('10 (ind)'!AE$6:AE$37))/(MAX('10 (ind)'!AE$6:AE$37)-MIN('10 (ind)'!AE$6:AE$37))))))*AE$42</f>
        <v>3.258104578510578</v>
      </c>
      <c r="AF21" s="87">
        <f>IF('10 (ind)'!AF$1="si",100*(('10 (ind)'!AF19-MIN('10 (ind)'!AF$6:AF$37))/(MAX('10 (ind)'!AF$6:AF$37)-MIN('10 (ind)'!AF$6:AF$37))),ABS(-100+(100*(('10 (ind)'!AF19-MIN('10 (ind)'!AF$6:AF$37))/(MAX('10 (ind)'!AF$6:AF$37)-MIN('10 (ind)'!AF$6:AF$37))))))*AF$42</f>
        <v>7.4256991207424541</v>
      </c>
      <c r="AG21" s="87">
        <f>IF('10 (ind)'!AG$1="si",100*(('10 (ind)'!AG19-MIN('10 (ind)'!AG$6:AG$37))/(MAX('10 (ind)'!AG$6:AG$37)-MIN('10 (ind)'!AG$6:AG$37))),ABS(-100+(100*(('10 (ind)'!AG19-MIN('10 (ind)'!AG$6:AG$37))/(MAX('10 (ind)'!AG$6:AG$37)-MIN('10 (ind)'!AG$6:AG$37))))))*AG$42</f>
        <v>0.94938488698342138</v>
      </c>
      <c r="AH21" s="87">
        <f>IF('10 (ind)'!AH$1="si",100*(('10 (ind)'!AH19-MIN('10 (ind)'!AH$6:AH$37))/(MAX('10 (ind)'!AH$6:AH$37)-MIN('10 (ind)'!AH$6:AH$37))),ABS(-100+(100*(('10 (ind)'!AH19-MIN('10 (ind)'!AH$6:AH$37))/(MAX('10 (ind)'!AH$6:AH$37)-MIN('10 (ind)'!AH$6:AH$37))))))*AH$42</f>
        <v>6.0567479083303013</v>
      </c>
      <c r="AI21" s="87">
        <f>IF('10 (ind)'!AI$1="si",100*(('10 (ind)'!AI19-MIN('10 (ind)'!AI$6:AI$37))/(MAX('10 (ind)'!AI$6:AI$37)-MIN('10 (ind)'!AI$6:AI$37))),ABS(-100+(100*(('10 (ind)'!AI19-MIN('10 (ind)'!AI$6:AI$37))/(MAX('10 (ind)'!AI$6:AI$37)-MIN('10 (ind)'!AI$6:AI$37))))))*AI$42</f>
        <v>0.28655682309125308</v>
      </c>
      <c r="AJ21" s="87">
        <f>IF('10 (ind)'!AJ$1="si",100*(('10 (ind)'!AJ19-MIN('10 (ind)'!AJ$6:AJ$37))/(MAX('10 (ind)'!AJ$6:AJ$37)-MIN('10 (ind)'!AJ$6:AJ$37))),ABS(-100+(100*(('10 (ind)'!AJ19-MIN('10 (ind)'!AJ$6:AJ$37))/(MAX('10 (ind)'!AJ$6:AJ$37)-MIN('10 (ind)'!AJ$6:AJ$37))))))*AJ$42</f>
        <v>7.1674298112438448</v>
      </c>
      <c r="AK21" s="87">
        <f>IF('10 (ind)'!AK$1="si",100*(('10 (ind)'!AK19-MIN('10 (ind)'!AK$6:AK$37))/(MAX('10 (ind)'!AK$6:AK$37)-MIN('10 (ind)'!AK$6:AK$37))),ABS(-100+(100*(('10 (ind)'!AK19-MIN('10 (ind)'!AK$6:AK$37))/(MAX('10 (ind)'!AK$6:AK$37)-MIN('10 (ind)'!AK$6:AK$37))))))*AK$42</f>
        <v>0.59164629288710124</v>
      </c>
      <c r="AL21" s="87">
        <f>IF('10 (ind)'!AL$1="si",100*(('10 (ind)'!AL19-MIN('10 (ind)'!AL$6:AL$37))/(MAX('10 (ind)'!AL$6:AL$37)-MIN('10 (ind)'!AL$6:AL$37))),ABS(-100+(100*(('10 (ind)'!AL19-MIN('10 (ind)'!AL$6:AL$37))/(MAX('10 (ind)'!AL$6:AL$37)-MIN('10 (ind)'!AL$6:AL$37))))))*AL$42</f>
        <v>9.0089845807731503</v>
      </c>
      <c r="AM21" s="87">
        <f>IF('10 (ind)'!AM$1="si",100*(('10 (ind)'!AM19-MIN('10 (ind)'!AM$6:AM$37))/(MAX('10 (ind)'!AM$6:AM$37)-MIN('10 (ind)'!AM$6:AM$37))),ABS(-100+(100*(('10 (ind)'!AM19-MIN('10 (ind)'!AM$6:AM$37))/(MAX('10 (ind)'!AM$6:AM$37)-MIN('10 (ind)'!AM$6:AM$37))))))*AM$42</f>
        <v>2.8036349999823225</v>
      </c>
      <c r="AN21" s="87">
        <f>IF('10 (ind)'!AN$1="si",100*(('10 (ind)'!AN19-MIN('10 (ind)'!AN$6:AN$37))/(MAX('10 (ind)'!AN$6:AN$37)-MIN('10 (ind)'!AN$6:AN$37))),ABS(-100+(100*(('10 (ind)'!AN19-MIN('10 (ind)'!AN$6:AN$37))/(MAX('10 (ind)'!AN$6:AN$37)-MIN('10 (ind)'!AN$6:AN$37))))))*AN$42</f>
        <v>7.9932545495835052</v>
      </c>
      <c r="AO21" s="87">
        <f>IF('10 (ind)'!AO$1="si",100*(('10 (ind)'!AO19-MIN('10 (ind)'!AO$6:AO$37))/(MAX('10 (ind)'!AO$6:AO$37)-MIN('10 (ind)'!AO$6:AO$37))),ABS(-100+(100*(('10 (ind)'!AO19-MIN('10 (ind)'!AO$6:AO$37))/(MAX('10 (ind)'!AO$6:AO$37)-MIN('10 (ind)'!AO$6:AO$37))))))*AO$42</f>
        <v>6.1517300237257126</v>
      </c>
      <c r="AP21" s="87">
        <f>IF('10 (ind)'!AP$1="si",100*(('10 (ind)'!AP19-MIN('10 (ind)'!AP$6:AP$37))/(MAX('10 (ind)'!AP$6:AP$37)-MIN('10 (ind)'!AP$6:AP$37))),ABS(-100+(100*(('10 (ind)'!AP19-MIN('10 (ind)'!AP$6:AP$37))/(MAX('10 (ind)'!AP$6:AP$37)-MIN('10 (ind)'!AP$6:AP$37))))))*AP$42</f>
        <v>9.5421584836624902</v>
      </c>
      <c r="AQ21" s="87">
        <f>IF('10 (ind)'!AQ$1="si",100*(('10 (ind)'!AQ19-MIN('10 (ind)'!AQ$6:AQ$37))/(MAX('10 (ind)'!AQ$6:AQ$37)-MIN('10 (ind)'!AQ$6:AQ$37))),ABS(-100+(100*(('10 (ind)'!AQ19-MIN('10 (ind)'!AQ$6:AQ$37))/(MAX('10 (ind)'!AQ$6:AQ$37)-MIN('10 (ind)'!AQ$6:AQ$37))))))*AQ$42</f>
        <v>2.4300626044254505</v>
      </c>
      <c r="AR21" s="87">
        <f>IF('10 (ind)'!AR$1="si",100*(('10 (ind)'!AR19-MIN('10 (ind)'!AR$6:AR$37))/(MAX('10 (ind)'!AR$6:AR$37)-MIN('10 (ind)'!AR$6:AR$37))),ABS(-100+(100*(('10 (ind)'!AR19-MIN('10 (ind)'!AR$6:AR$37))/(MAX('10 (ind)'!AR$6:AR$37)-MIN('10 (ind)'!AR$6:AR$37))))))*AR$42</f>
        <v>5.810202041196936</v>
      </c>
      <c r="AS21" s="87">
        <f>IF('10 (ind)'!AS$1="si",100*(('10 (ind)'!AS19-MIN('10 (ind)'!AS$6:AS$37))/(MAX('10 (ind)'!AS$6:AS$37)-MIN('10 (ind)'!AS$6:AS$37))),ABS(-100+(100*(('10 (ind)'!AS19-MIN('10 (ind)'!AS$6:AS$37))/(MAX('10 (ind)'!AS$6:AS$37)-MIN('10 (ind)'!AS$6:AS$37))))))*AS$42</f>
        <v>4.3678743137258991</v>
      </c>
      <c r="AT21" s="87">
        <f>IF('10 (ind)'!AT$1="si",100*(('10 (ind)'!AT19-MIN('10 (ind)'!AT$6:AT$37))/(MAX('10 (ind)'!AT$6:AT$37)-MIN('10 (ind)'!AT$6:AT$37))),ABS(-100+(100*(('10 (ind)'!AT19-MIN('10 (ind)'!AT$6:AT$37))/(MAX('10 (ind)'!AT$6:AT$37)-MIN('10 (ind)'!AT$6:AT$37))))))*AT$42</f>
        <v>0</v>
      </c>
      <c r="AU21" s="87">
        <f>IF('10 (ind)'!AU$1="si",100*(('10 (ind)'!AU19-MIN('10 (ind)'!AU$6:AU$37))/(MAX('10 (ind)'!AU$6:AU$37)-MIN('10 (ind)'!AU$6:AU$37))),ABS(-100+(100*(('10 (ind)'!AU19-MIN('10 (ind)'!AU$6:AU$37))/(MAX('10 (ind)'!AU$6:AU$37)-MIN('10 (ind)'!AU$6:AU$37))))))*AU$42</f>
        <v>14.597471198742889</v>
      </c>
      <c r="AV21" s="87">
        <f>IF('10 (ind)'!AV$1="si",100*(('10 (ind)'!AV19-MIN('10 (ind)'!AV$6:AV$37))/(MAX('10 (ind)'!AV$6:AV$37)-MIN('10 (ind)'!AV$6:AV$37))),ABS(-100+(100*(('10 (ind)'!AV19-MIN('10 (ind)'!AV$6:AV$37))/(MAX('10 (ind)'!AV$6:AV$37)-MIN('10 (ind)'!AV$6:AV$37))))))*AV$42</f>
        <v>15.684575389948009</v>
      </c>
      <c r="AW21" s="87">
        <f>IF('10 (ind)'!AW$1="si",100*(('10 (ind)'!AW19-MIN('10 (ind)'!AW$6:AW$37))/(MAX('10 (ind)'!AW$6:AW$37)-MIN('10 (ind)'!AW$6:AW$37))),ABS(-100+(100*(('10 (ind)'!AW19-MIN('10 (ind)'!AW$6:AW$37))/(MAX('10 (ind)'!AW$6:AW$37)-MIN('10 (ind)'!AW$6:AW$37))))))*AW$42</f>
        <v>6.9278164734967103</v>
      </c>
      <c r="AX21" s="87">
        <f>IF('10 (ind)'!AX$1="si",100*(('10 (ind)'!AX19-MIN('10 (ind)'!AX$6:AX$37))/(MAX('10 (ind)'!AX$6:AX$37)-MIN('10 (ind)'!AX$6:AX$37))),ABS(-100+(100*(('10 (ind)'!AX19-MIN('10 (ind)'!AX$6:AX$37))/(MAX('10 (ind)'!AX$6:AX$37)-MIN('10 (ind)'!AX$6:AX$37))))))*AX$42</f>
        <v>2.9822762272756624</v>
      </c>
      <c r="AY21" s="87">
        <f>IF('10 (ind)'!AY$1="si",100*(('10 (ind)'!AY19-MIN('10 (ind)'!AY$6:AY$37))/(MAX('10 (ind)'!AY$6:AY$37)-MIN('10 (ind)'!AY$6:AY$37))),ABS(-100+(100*(('10 (ind)'!AY19-MIN('10 (ind)'!AY$6:AY$37))/(MAX('10 (ind)'!AY$6:AY$37)-MIN('10 (ind)'!AY$6:AY$37))))))*AY$42</f>
        <v>10.934615893056192</v>
      </c>
      <c r="AZ21" s="87">
        <f>IF('10 (ind)'!AZ$1="si",100*(('10 (ind)'!AZ19-MIN('10 (ind)'!AZ$6:AZ$37))/(MAX('10 (ind)'!AZ$6:AZ$37)-MIN('10 (ind)'!AZ$6:AZ$37))),ABS(-100+(100*(('10 (ind)'!AZ19-MIN('10 (ind)'!AZ$6:AZ$37))/(MAX('10 (ind)'!AZ$6:AZ$37)-MIN('10 (ind)'!AZ$6:AZ$37))))))*AZ$42</f>
        <v>3.1112511922711987</v>
      </c>
      <c r="BA21" s="87">
        <f>IF('10 (ind)'!BA$1="si",100*(('10 (ind)'!BA19-MIN('10 (ind)'!BA$6:BA$37))/(MAX('10 (ind)'!BA$6:BA$37)-MIN('10 (ind)'!BA$6:BA$37))),ABS(-100+(100*(('10 (ind)'!BA19-MIN('10 (ind)'!BA$6:BA$37))/(MAX('10 (ind)'!BA$6:BA$37)-MIN('10 (ind)'!BA$6:BA$37))))))*BA$42</f>
        <v>3.5292120377174645</v>
      </c>
      <c r="BB21" s="87">
        <f>IF('10 (ind)'!BB$1="si",100*(('10 (ind)'!BB19-MIN('10 (ind)'!BB$6:BB$37))/(MAX('10 (ind)'!BB$6:BB$37)-MIN('10 (ind)'!BB$6:BB$37))),ABS(-100+(100*(('10 (ind)'!BB19-MIN('10 (ind)'!BB$6:BB$37))/(MAX('10 (ind)'!BB$6:BB$37)-MIN('10 (ind)'!BB$6:BB$37))))))*BB$42</f>
        <v>3.0733997284516392</v>
      </c>
      <c r="BC21" s="87">
        <f>IF('10 (ind)'!BC$1="si",100*(('10 (ind)'!BC19-MIN('10 (ind)'!BC$6:BC$37))/(MAX('10 (ind)'!BC$6:BC$37)-MIN('10 (ind)'!BC$6:BC$37))),ABS(-100+(100*(('10 (ind)'!BC19-MIN('10 (ind)'!BC$6:BC$37))/(MAX('10 (ind)'!BC$6:BC$37)-MIN('10 (ind)'!BC$6:BC$37))))))*BC$42</f>
        <v>4.25526373945132</v>
      </c>
      <c r="BD21" s="87">
        <f>IF('10 (ind)'!BD$1="si",100*(('10 (ind)'!BD19-MIN('10 (ind)'!BD$6:BD$37))/(MAX('10 (ind)'!BD$6:BD$37)-MIN('10 (ind)'!BD$6:BD$37))),ABS(-100+(100*(('10 (ind)'!BD19-MIN('10 (ind)'!BD$6:BD$37))/(MAX('10 (ind)'!BD$6:BD$37)-MIN('10 (ind)'!BD$6:BD$37))))))*BD$42</f>
        <v>6.5321732341867671</v>
      </c>
      <c r="BE21" s="87">
        <f>IF('10 (ind)'!BE$1="si",100*(('10 (ind)'!BE19-MIN('10 (ind)'!BE$6:BE$37))/(MAX('10 (ind)'!BE$6:BE$37)-MIN('10 (ind)'!BE$6:BE$37))),ABS(-100+(100*(('10 (ind)'!BE19-MIN('10 (ind)'!BE$6:BE$37))/(MAX('10 (ind)'!BE$6:BE$37)-MIN('10 (ind)'!BE$6:BE$37))))))*BE$42</f>
        <v>3.4508138291649724</v>
      </c>
      <c r="BF21" s="87">
        <f>IF('10 (ind)'!BF$1="si",100*(('10 (ind)'!BF19-MIN('10 (ind)'!BF$6:BF$37))/(MAX('10 (ind)'!BF$6:BF$37)-MIN('10 (ind)'!BF$6:BF$37))),ABS(-100+(100*(('10 (ind)'!BF19-MIN('10 (ind)'!BF$6:BF$37))/(MAX('10 (ind)'!BF$6:BF$37)-MIN('10 (ind)'!BF$6:BF$37))))))*BF$42</f>
        <v>3.5385748059005877</v>
      </c>
      <c r="BG21" s="87">
        <f>IF('10 (ind)'!BG$1="si",100*(('10 (ind)'!BG19-MIN('10 (ind)'!BG$6:BG$37))/(MAX('10 (ind)'!BG$6:BG$37)-MIN('10 (ind)'!BG$6:BG$37))),ABS(-100+(100*(('10 (ind)'!BG19-MIN('10 (ind)'!BG$6:BG$37))/(MAX('10 (ind)'!BG$6:BG$37)-MIN('10 (ind)'!BG$6:BG$37))))))*BG$42</f>
        <v>3.747199093884761</v>
      </c>
      <c r="BH21" s="87">
        <f>IF('10 (ind)'!BH$1="si",100*(('10 (ind)'!BH19-MIN('10 (ind)'!BH$6:BH$37))/(MAX('10 (ind)'!BH$6:BH$37)-MIN('10 (ind)'!BH$6:BH$37))),ABS(-100+(100*(('10 (ind)'!BH19-MIN('10 (ind)'!BH$6:BH$37))/(MAX('10 (ind)'!BH$6:BH$37)-MIN('10 (ind)'!BH$6:BH$37))))))*BH$42</f>
        <v>1.6511701816477118</v>
      </c>
      <c r="BI21" s="87">
        <f>IF('10 (ind)'!BI$1="si",100*(('10 (ind)'!BI19-MIN('10 (ind)'!BI$6:BI$37))/(MAX('10 (ind)'!BI$6:BI$37)-MIN('10 (ind)'!BI$6:BI$37))),ABS(-100+(100*(('10 (ind)'!BI19-MIN('10 (ind)'!BI$6:BI$37))/(MAX('10 (ind)'!BI$6:BI$37)-MIN('10 (ind)'!BI$6:BI$37))))))*BI$42</f>
        <v>5.6302457155247803</v>
      </c>
      <c r="BJ21" s="87">
        <f>IF('10 (ind)'!BJ$1="si",100*(('10 (ind)'!BJ19-MIN('10 (ind)'!BJ$6:BJ$37))/(MAX('10 (ind)'!BJ$6:BJ$37)-MIN('10 (ind)'!BJ$6:BJ$37))),ABS(-100+(100*(('10 (ind)'!BJ19-MIN('10 (ind)'!BJ$6:BJ$37))/(MAX('10 (ind)'!BJ$6:BJ$37)-MIN('10 (ind)'!BJ$6:BJ$37))))))*BJ$42</f>
        <v>1.1950343895425196E-2</v>
      </c>
      <c r="BK21" s="87">
        <f>IF('10 (ind)'!BK$1="si",100*(('10 (ind)'!BK19-MIN('10 (ind)'!BK$6:BK$37))/(MAX('10 (ind)'!BK$6:BK$37)-MIN('10 (ind)'!BK$6:BK$37))),ABS(-100+(100*(('10 (ind)'!BK19-MIN('10 (ind)'!BK$6:BK$37))/(MAX('10 (ind)'!BK$6:BK$37)-MIN('10 (ind)'!BK$6:BK$37))))))*BK$42</f>
        <v>1.5172652892580953</v>
      </c>
      <c r="BL21" s="87">
        <f>IF('10 (ind)'!BL$1="si",100*(('10 (ind)'!BL19-MIN('10 (ind)'!BL$6:BL$37))/(MAX('10 (ind)'!BL$6:BL$37)-MIN('10 (ind)'!BL$6:BL$37))),ABS(-100+(100*(('10 (ind)'!BL19-MIN('10 (ind)'!BL$6:BL$37))/(MAX('10 (ind)'!BL$6:BL$37)-MIN('10 (ind)'!BL$6:BL$37))))))*BL$42</f>
        <v>8.0316877915959903</v>
      </c>
      <c r="BM21" s="87">
        <f>IF('10 (ind)'!BM$1="si",100*(('10 (ind)'!BM19-MIN('10 (ind)'!BM$6:BM$37))/(MAX('10 (ind)'!BM$6:BM$37)-MIN('10 (ind)'!BM$6:BM$37))),ABS(-100+(100*(('10 (ind)'!BM19-MIN('10 (ind)'!BM$6:BM$37))/(MAX('10 (ind)'!BM$6:BM$37)-MIN('10 (ind)'!BM$6:BM$37))))))*BM$42</f>
        <v>0.21239856016108069</v>
      </c>
      <c r="BN21" s="87">
        <f>IF('10 (ind)'!BN$1="si",100*(('10 (ind)'!BN19-MIN('10 (ind)'!BN$6:BN$37))/(MAX('10 (ind)'!BN$6:BN$37)-MIN('10 (ind)'!BN$6:BN$37))),ABS(-100+(100*(('10 (ind)'!BN19-MIN('10 (ind)'!BN$6:BN$37))/(MAX('10 (ind)'!BN$6:BN$37)-MIN('10 (ind)'!BN$6:BN$37))))))*BN$42</f>
        <v>1.3224163513321117</v>
      </c>
      <c r="BO21" s="87">
        <f>IF('10 (ind)'!BO$1="si",100*(('10 (ind)'!BO19-MIN('10 (ind)'!BO$6:BO$37))/(MAX('10 (ind)'!BO$6:BO$37)-MIN('10 (ind)'!BO$6:BO$37))),ABS(-100+(100*(('10 (ind)'!BO19-MIN('10 (ind)'!BO$6:BO$37))/(MAX('10 (ind)'!BO$6:BO$37)-MIN('10 (ind)'!BO$6:BO$37))))))*BO$42</f>
        <v>0.5390731086911561</v>
      </c>
      <c r="BP21" s="87">
        <f>IF('10 (ind)'!BP$1="si",100*(('10 (ind)'!BP19-MIN('10 (ind)'!BP$6:BP$37))/(MAX('10 (ind)'!BP$6:BP$37)-MIN('10 (ind)'!BP$6:BP$37))),ABS(-100+(100*(('10 (ind)'!BP19-MIN('10 (ind)'!BP$6:BP$37))/(MAX('10 (ind)'!BP$6:BP$37)-MIN('10 (ind)'!BP$6:BP$37))))))*BP$42</f>
        <v>1.7148566332519004</v>
      </c>
      <c r="BQ21" s="87">
        <f>IF('10 (ind)'!BQ$1="si",100*(('10 (ind)'!BQ19-MIN('10 (ind)'!BQ$6:BQ$37))/(MAX('10 (ind)'!BQ$6:BQ$37)-MIN('10 (ind)'!BQ$6:BQ$37))),ABS(-100+(100*(('10 (ind)'!BQ19-MIN('10 (ind)'!BQ$6:BQ$37))/(MAX('10 (ind)'!BQ$6:BQ$37)-MIN('10 (ind)'!BQ$6:BQ$37))))))*BQ$42</f>
        <v>2.6159868648158509</v>
      </c>
      <c r="BR21" s="87">
        <f>IF('10 (ind)'!BR$1="si",100*(('10 (ind)'!BR19-MIN('10 (ind)'!BR$6:BR$37))/(MAX('10 (ind)'!BR$6:BR$37)-MIN('10 (ind)'!BR$6:BR$37))),ABS(-100+(100*(('10 (ind)'!BR19-MIN('10 (ind)'!BR$6:BR$37))/(MAX('10 (ind)'!BR$6:BR$37)-MIN('10 (ind)'!BR$6:BR$37))))))*BR$42</f>
        <v>0.31552411353008847</v>
      </c>
      <c r="BS21" s="87">
        <f>IF('10 (ind)'!BS$1="si",100*(('10 (ind)'!BS19-MIN('10 (ind)'!BS$6:BS$37))/(MAX('10 (ind)'!BS$6:BS$37)-MIN('10 (ind)'!BS$6:BS$37))),ABS(-100+(100*(('10 (ind)'!BS19-MIN('10 (ind)'!BS$6:BS$37))/(MAX('10 (ind)'!BS$6:BS$37)-MIN('10 (ind)'!BS$6:BS$37))))))*BS$42</f>
        <v>7.2020108757984902</v>
      </c>
      <c r="BT21" s="75">
        <f>IF('10 (ind)'!BT$1="si",100*(('10 (ind)'!BT19-MIN('10 (ind)'!BT$6:BT$37))/(MAX('10 (ind)'!BT$6:BT$37)-MIN('10 (ind)'!BT$6:BT$37))),ABS(-100+(100*(('10 (ind)'!BT19-MIN('10 (ind)'!BT$6:BT$37))/(MAX('10 (ind)'!BR$6:BR$37)-MIN('10 (ind)'!BT$6:BT$37))))))*BT$42</f>
        <v>5.1191959013717883</v>
      </c>
      <c r="BU21" s="87">
        <f>IF('10 (ind)'!BU$1="si",100*(('10 (ind)'!BU19-MIN('10 (ind)'!BU$6:BU$37))/(MAX('10 (ind)'!BU$6:BU$37)-MIN('10 (ind)'!BU$6:BU$37))),ABS(-100+(100*(('10 (ind)'!BU19-MIN('10 (ind)'!BU$6:BU$37))/(MAX('10 (ind)'!BU$6:BU$37)-MIN('10 (ind)'!BU$6:BU$37))))))*BU$42</f>
        <v>0.67500993956854061</v>
      </c>
      <c r="BV21" s="87">
        <f>IF('10 (ind)'!BV$1="si",100*(('10 (ind)'!BV19-MIN('10 (ind)'!BV$6:BV$37))/(MAX('10 (ind)'!BV$6:BV$37)-MIN('10 (ind)'!BV$6:BV$37))),ABS(-100+(100*(('10 (ind)'!BV19-MIN('10 (ind)'!BV$6:BV$37))/(MAX('10 (ind)'!BV$6:BV$37)-MIN('10 (ind)'!BV$6:BV$37))))))*BV$42</f>
        <v>4.4048908933877353</v>
      </c>
      <c r="BW21" s="87">
        <f>IF('10 (ind)'!BW$1="si",100*(('10 (ind)'!BW19-MIN('10 (ind)'!BW$6:BW$37))/(MAX('10 (ind)'!BW$6:BW$37)-MIN('10 (ind)'!BW$6:BW$37))),ABS(-100+(100*(('10 (ind)'!BW19-MIN('10 (ind)'!BW$6:BW$37))/(MAX('10 (ind)'!BW$6:BW$37)-MIN('10 (ind)'!BW$6:BW$37))))))*BW$42</f>
        <v>5.553702468312208</v>
      </c>
      <c r="BX21" s="87">
        <f>IF('10 (ind)'!BX$1="si",100*(('10 (ind)'!BX19-MIN('10 (ind)'!BX$6:BX$37))/(MAX('10 (ind)'!BX$6:BX$37)-MIN('10 (ind)'!BX$6:BX$37))),ABS(-100+(100*(('10 (ind)'!BX19-MIN('10 (ind)'!BX$6:BX$37))/(MAX('10 (ind)'!BX$6:BX$37)-MIN('10 (ind)'!BX$6:BX$37))))))*BX$42</f>
        <v>3.7482629557836082</v>
      </c>
      <c r="BY21" s="87">
        <f>IF('10 (ind)'!BY$1="si",100*(('10 (ind)'!BY19-MIN('10 (ind)'!BY$6:BY$37))/(MAX('10 (ind)'!BY$6:BY$37)-MIN('10 (ind)'!BY$6:BY$37))),ABS(-100+(100*(('10 (ind)'!BY19-MIN('10 (ind)'!BY$6:BY$37))/(MAX('10 (ind)'!BY$6:BY$37)-MIN('10 (ind)'!BY$6:BY$37))))))*BY$42</f>
        <v>0.90882663673562936</v>
      </c>
      <c r="BZ21" s="87">
        <f>IF('10 (ind)'!BZ$1="si",100*(('10 (ind)'!BZ19-MIN('10 (ind)'!BZ$6:BZ$37))/(MAX('10 (ind)'!BZ$6:BZ$37)-MIN('10 (ind)'!BZ$6:BZ$37))),ABS(-100+(100*(('10 (ind)'!BZ19-MIN('10 (ind)'!BZ$6:BZ$37))/(MAX('10 (ind)'!BZ$6:BZ$37)-MIN('10 (ind)'!BZ$6:BZ$37))))))*BZ$42</f>
        <v>13.569280844173081</v>
      </c>
      <c r="CA21" s="87">
        <f>IF('10 (ind)'!CA$1="si",100*(('10 (ind)'!CA19-MIN('10 (ind)'!CA$6:CA$37))/(MAX('10 (ind)'!CA$6:CA$37)-MIN('10 (ind)'!CA$6:CA$37))),ABS(-100+(100*(('10 (ind)'!CA19-MIN('10 (ind)'!CA$6:CA$37))/(MAX('10 (ind)'!CA$6:CA$37)-MIN('10 (ind)'!CA$6:CA$37))))))*CA$42</f>
        <v>0</v>
      </c>
      <c r="CB21" s="87">
        <f>IF('10 (ind)'!CB$1="si",100*(('10 (ind)'!CB19-MIN('10 (ind)'!CB$6:CB$37))/(MAX('10 (ind)'!CB$6:CB$37)-MIN('10 (ind)'!CB$6:CB$37))),ABS(-100+(100*(('10 (ind)'!CB19-MIN('10 (ind)'!CB$6:CB$37))/(MAX('10 (ind)'!CB$6:CB$37)-MIN('10 (ind)'!CB$6:CB$37))))))*CB$42</f>
        <v>2.6216235254144578</v>
      </c>
      <c r="CC21" s="87">
        <f>IF('10 (ind)'!CC$1="si",100*(('10 (ind)'!CC19-MIN('10 (ind)'!CC$6:CC$37))/(MAX('10 (ind)'!CC$6:CC$37)-MIN('10 (ind)'!CC$6:CC$37))),ABS(-100+(100*(('10 (ind)'!CC19-MIN('10 (ind)'!CC$6:CC$37))/(MAX('10 (ind)'!CC$6:CC$37)-MIN('10 (ind)'!CC$6:CC$37))))))*CC$42</f>
        <v>6.2065653213111132</v>
      </c>
      <c r="CD21" s="87">
        <f>IF('10 (ind)'!CD$1="si",100*(('10 (ind)'!CD19-MIN('10 (ind)'!CD$6:CD$37))/(MAX('10 (ind)'!CD$6:CD$37)-MIN('10 (ind)'!CD$6:CD$37))),ABS(-100+(100*(('10 (ind)'!CD19-MIN('10 (ind)'!CD$6:CD$37))/(MAX('10 (ind)'!CD$6:CD$37)-MIN('10 (ind)'!CD$6:CD$37))))))*CD$42</f>
        <v>0.11902961797248143</v>
      </c>
      <c r="CE21" s="87">
        <f>IF('10 (ind)'!CE$1="si",100*(('10 (ind)'!CE19-MIN('10 (ind)'!CE$6:CE$37))/(MAX('10 (ind)'!CE$6:CE$37)-MIN('10 (ind)'!CE$6:CE$37))),ABS(-100+(100*(('10 (ind)'!CE19-MIN('10 (ind)'!CE$6:CE$37))/(MAX('10 (ind)'!CE$6:CE$37)-MIN('10 (ind)'!CE$6:CE$37))))))*CE$42</f>
        <v>1.7615243083537404</v>
      </c>
      <c r="CF21" s="87">
        <f>IF('10 (ind)'!CF$1="si",100*(('10 (ind)'!CF19-MIN('10 (ind)'!CF$6:CF$37))/(MAX('10 (ind)'!CF$6:CF$37)-MIN('10 (ind)'!CF$6:CF$37))),ABS(-100+(100*(('10 (ind)'!CF19-MIN('10 (ind)'!CF$6:CF$37))/(MAX('10 (ind)'!CF$6:CF$37)-MIN('10 (ind)'!CF$6:CF$37))))))*CF$42</f>
        <v>8.2615856399913969</v>
      </c>
      <c r="CG21" s="87">
        <f>IF('10 (ind)'!CG$1="si",100*(('10 (ind)'!CG19-MIN('10 (ind)'!CG$6:CG$37))/(MAX('10 (ind)'!CG$6:CG$37)-MIN('10 (ind)'!CG$6:CG$37))),ABS(-100+(100*(('10 (ind)'!CG19-MIN('10 (ind)'!CG$6:CG$37))/(MAX('10 (ind)'!CG$6:CG$37)-MIN('10 (ind)'!CG$6:CG$37))))))*CG$42</f>
        <v>15.283563891143897</v>
      </c>
      <c r="CH21" s="87">
        <f>IF('10 (ind)'!CH$1="si",100*(('10 (ind)'!CH19-MIN('10 (ind)'!CH$6:CH$37))/(MAX('10 (ind)'!CH$6:CH$37)-MIN('10 (ind)'!CH$6:CH$37))),ABS(-100+(100*(('10 (ind)'!CH19-MIN('10 (ind)'!CH$6:CH$37))/(MAX('10 (ind)'!CH$6:CH$37)-MIN('10 (ind)'!CH$6:CH$37))))))*CH$42</f>
        <v>1.8958890409822855</v>
      </c>
      <c r="CI21" s="87">
        <f>IF('10 (ind)'!CI$1="si",100*(('10 (ind)'!CI19-MIN('10 (ind)'!CI$6:CI$37))/(MAX('10 (ind)'!CI$6:CI$37)-MIN('10 (ind)'!CI$6:CI$37))),ABS(-100+(100*(('10 (ind)'!CI19-MIN('10 (ind)'!CI$6:CI$37))/(MAX('10 (ind)'!CI$6:CI$37)-MIN('10 (ind)'!CI$6:CI$37))))))*CI$42</f>
        <v>4.3568726326727703</v>
      </c>
      <c r="CJ21" s="87">
        <f>IF('10 (ind)'!CJ$1="si",100*(('10 (ind)'!CJ19-MIN('10 (ind)'!CJ$6:CJ$37))/(MAX('10 (ind)'!CJ$6:CJ$37)-MIN('10 (ind)'!CJ$6:CJ$37))),ABS(-100+(100*(('10 (ind)'!CJ19-MIN('10 (ind)'!CJ$6:CJ$37))/(MAX('10 (ind)'!CJ$6:CJ$37)-MIN('10 (ind)'!CJ$6:CJ$37))))))*CJ$42</f>
        <v>5.1212294966476106</v>
      </c>
      <c r="CK21" s="87">
        <f>IF('10 (ind)'!CK$1="si",100*(('10 (ind)'!CK19-MIN('10 (ind)'!CK$6:CK$37))/(MAX('10 (ind)'!CK$6:CK$37)-MIN('10 (ind)'!CK$6:CK$37))),ABS(-100+(100*(('10 (ind)'!CK19-MIN('10 (ind)'!CK$6:CK$37))/(MAX('10 (ind)'!CK$6:CK$37)-MIN('10 (ind)'!CK$6:CK$37))))))*CK$42</f>
        <v>6.9053253456205015</v>
      </c>
      <c r="CL21" s="87">
        <f>IF('10 (ind)'!CL$1="si",100*(('10 (ind)'!CL19-MIN('10 (ind)'!CL$6:CL$37))/(MAX('10 (ind)'!CL$6:CL$37)-MIN('10 (ind)'!CL$6:CL$37))),ABS(-100+(100*(('10 (ind)'!CL19-MIN('10 (ind)'!CL$6:CL$37))/(MAX('10 (ind)'!CL$6:CL$37)-MIN('10 (ind)'!CL$6:CL$37))))))*CL$42</f>
        <v>2.7905431591602525</v>
      </c>
      <c r="CM21" s="87">
        <f>IF('10 (ind)'!CM$1="si",100*(('10 (ind)'!CM19-MIN('10 (ind)'!CM$6:CM$37))/(MAX('10 (ind)'!CM$6:CM$37)-MIN('10 (ind)'!CM$6:CM$37))),ABS(-100+(100*(('10 (ind)'!CM19-MIN('10 (ind)'!CM$6:CM$37))/(MAX('10 (ind)'!CM$6:CM$37)-MIN('10 (ind)'!CM$6:CM$37))))))*CM$42</f>
        <v>5.3430760560051578</v>
      </c>
    </row>
    <row r="22" spans="1:91">
      <c r="A22" s="18" t="s">
        <v>150</v>
      </c>
      <c r="B22" s="87">
        <f>IF('10 (ind)'!B$1="si",100*(('10 (ind)'!B20-MIN('10 (ind)'!B$6:B$37))/(MAX('10 (ind)'!B$6:B$37)-MIN('10 (ind)'!B$6:B$37))),ABS(-100+(100*(('10 (ind)'!B20-MIN('10 (ind)'!B$6:B$37))/(MAX('10 (ind)'!B$6:B$37)-MIN('10 (ind)'!B$6:B$37))))))</f>
        <v>16.334997112017682</v>
      </c>
      <c r="C22" s="87">
        <f>IF('10 (ind)'!C$1="si",100*(('10 (ind)'!C20-MIN('10 (ind)'!C$6:C$37))/(MAX('10 (ind)'!C$6:C$37)-MIN('10 (ind)'!C$6:C$37))),ABS(-100+(100*(('10 (ind)'!C20-MIN('10 (ind)'!C$6:C$37))/(MAX('10 (ind)'!C$6:C$37)-MIN('10 (ind)'!C$6:C$37))))))</f>
        <v>42.368599693695927</v>
      </c>
      <c r="D22" s="87">
        <f>IF('10 (ind)'!D$1="si",100*(('10 (ind)'!D20-MIN('10 (ind)'!D$6:D$37))/(MAX('10 (ind)'!D$6:D$37)-MIN('10 (ind)'!D$6:D$37))),ABS(-100+(100*(('10 (ind)'!D20-MIN('10 (ind)'!D$6:D$37))/(MAX('10 (ind)'!D$6:D$37)-MIN('10 (ind)'!D$6:D$37))))))*D$42</f>
        <v>7.955181513803713</v>
      </c>
      <c r="E22" s="87">
        <f>IF('10 (ind)'!E$1="si",100*(('10 (ind)'!E20-MIN('10 (ind)'!E$6:E$37))/(MAX('10 (ind)'!E$6:E$37)-MIN('10 (ind)'!E$6:E$37))),ABS(-100+(100*(('10 (ind)'!E20-MIN('10 (ind)'!E$6:E$37))/(MAX('10 (ind)'!E$6:E$37)-MIN('10 (ind)'!E$6:E$37))))))*E$42</f>
        <v>2.6909613280545313</v>
      </c>
      <c r="F22" s="87">
        <f>IF('10 (ind)'!F$1="si",100*(('10 (ind)'!F20-MIN('10 (ind)'!F$6:F$37))/(MAX('10 (ind)'!F$6:F$37)-MIN('10 (ind)'!F$6:F$37))),ABS(-100+(100*(('10 (ind)'!F20-MIN('10 (ind)'!F$6:F$37))/(MAX('10 (ind)'!F$6:F$37)-MIN('10 (ind)'!F$6:F$37))))))*F$42</f>
        <v>8.7460484720758682</v>
      </c>
      <c r="G22" s="87">
        <f>IF('10 (ind)'!G$1="si",100*(('10 (ind)'!G20-MIN('10 (ind)'!G$6:G$37))/(MAX('10 (ind)'!G$6:G$37)-MIN('10 (ind)'!G$6:G$37))),ABS(-100+(100*(('10 (ind)'!G20-MIN('10 (ind)'!G$6:G$37))/(MAX('10 (ind)'!G$6:G$37)-MIN('10 (ind)'!G$6:G$37))))))*G$42</f>
        <v>5.5410691003911339</v>
      </c>
      <c r="H22" s="87">
        <f>IF('10 (ind)'!H$1="si",100*(('10 (ind)'!H20-MIN('10 (ind)'!H$6:H$37))/(MAX('10 (ind)'!H$6:H$37)-MIN('10 (ind)'!H$6:H$37))),ABS(-100+(100*(('10 (ind)'!H20-MIN('10 (ind)'!H$6:H$37))/(MAX('10 (ind)'!H$6:H$37)-MIN('10 (ind)'!H$6:H$37))))))*H$42</f>
        <v>6.6272189349112409</v>
      </c>
      <c r="I22" s="87">
        <f>IF('10 (ind)'!I$1="si",100*(('10 (ind)'!I20-MIN('10 (ind)'!I$6:I$37))/(MAX('10 (ind)'!I$6:I$37)-MIN('10 (ind)'!I$6:I$37))),ABS(-100+(100*(('10 (ind)'!I20-MIN('10 (ind)'!I$6:I$37))/(MAX('10 (ind)'!I$6:I$37)-MIN('10 (ind)'!I$6:I$37))))))*I$42</f>
        <v>2.0192307692307696</v>
      </c>
      <c r="J22" s="87">
        <f>IF('10 (ind)'!J$1="si",100*(('10 (ind)'!J20-MIN('10 (ind)'!J$6:J$37))/(MAX('10 (ind)'!J$6:J$37)-MIN('10 (ind)'!J$6:J$37))),ABS(-100+(100*(('10 (ind)'!J20-MIN('10 (ind)'!J$6:J$37))/(MAX('10 (ind)'!J$6:J$37)-MIN('10 (ind)'!J$6:J$37))))))*J$42</f>
        <v>3.2845473110959822</v>
      </c>
      <c r="K22" s="87">
        <f>IF('10 (ind)'!K$1="si",100*(('10 (ind)'!K20-MIN('10 (ind)'!K$6:K$37))/(MAX('10 (ind)'!K$6:K$37)-MIN('10 (ind)'!K$6:K$37))),ABS(-100+(100*(('10 (ind)'!K20-MIN('10 (ind)'!K$6:K$37))/(MAX('10 (ind)'!K$6:K$37)-MIN('10 (ind)'!K$6:K$37))))))*K$42</f>
        <v>0.13390871798242968</v>
      </c>
      <c r="L22" s="87">
        <f>IF('10 (ind)'!L$1="si",100*(('10 (ind)'!L20-MIN('10 (ind)'!L$6:L$37))/(MAX('10 (ind)'!L$6:L$37)-MIN('10 (ind)'!L$6:L$37))),ABS(-100+(100*(('10 (ind)'!L20-MIN('10 (ind)'!L$6:L$37))/(MAX('10 (ind)'!L$6:L$37)-MIN('10 (ind)'!L$6:L$37))))))*L$42</f>
        <v>7.1826456222431032</v>
      </c>
      <c r="M22" s="87">
        <f>IF('10 (ind)'!M$1="si",100*(('10 (ind)'!M20-MIN('10 (ind)'!M$6:M$37))/(MAX('10 (ind)'!M$6:M$37)-MIN('10 (ind)'!M$6:M$37))),ABS(-100+(100*(('10 (ind)'!M20-MIN('10 (ind)'!M$6:M$37))/(MAX('10 (ind)'!M$6:M$37)-MIN('10 (ind)'!M$6:M$37))))))*M$42</f>
        <v>0.94727494735553686</v>
      </c>
      <c r="N22" s="87">
        <f>IF('10 (ind)'!N$1="si",100*(('10 (ind)'!N20-MIN('10 (ind)'!N$6:N$37))/(MAX('10 (ind)'!N$6:N$37)-MIN('10 (ind)'!N$6:N$37))),ABS(-100+(100*(('10 (ind)'!N20-MIN('10 (ind)'!N$6:N$37))/(MAX('10 (ind)'!N$6:N$37)-MIN('10 (ind)'!N$6:N$37))))))*N$42</f>
        <v>8.1554586970317153</v>
      </c>
      <c r="O22" s="87">
        <f>IF('10 (ind)'!O$1="si",100*(('10 (ind)'!O20-MIN('10 (ind)'!O$6:O$37))/(MAX('10 (ind)'!O$6:O$37)-MIN('10 (ind)'!O$6:O$37))),ABS(-100+(100*(('10 (ind)'!O20-MIN('10 (ind)'!O$6:O$37))/(MAX('10 (ind)'!O$6:O$37)-MIN('10 (ind)'!O$6:O$37))))))*O$42</f>
        <v>2.3816921299765919</v>
      </c>
      <c r="P22" s="87">
        <f>IF('10 (ind)'!P$1="si",100*(('10 (ind)'!P20-MIN('10 (ind)'!P$6:P$37))/(MAX('10 (ind)'!P$6:P$37)-MIN('10 (ind)'!P$6:P$37))),ABS(-100+(100*(('10 (ind)'!P20-MIN('10 (ind)'!P$6:P$37))/(MAX('10 (ind)'!P$6:P$37)-MIN('10 (ind)'!P$6:P$37))))))*P$42</f>
        <v>1.2967744241894485</v>
      </c>
      <c r="Q22" s="87">
        <f>IF('10 (ind)'!Q$1="si",100*(('10 (ind)'!Q20-MIN('10 (ind)'!Q$6:Q$37))/(MAX('10 (ind)'!Q$6:Q$37)-MIN('10 (ind)'!Q$6:Q$37))),ABS(-100+(100*(('10 (ind)'!Q20-MIN('10 (ind)'!Q$6:Q$37))/(MAX('10 (ind)'!Q$6:Q$37)-MIN('10 (ind)'!Q$6:Q$37))))))*Q$42</f>
        <v>0.15050293858605157</v>
      </c>
      <c r="R22" s="87">
        <f>IF('10 (ind)'!R$1="si",100*(('10 (ind)'!R20-MIN('10 (ind)'!R$6:R$37))/(MAX('10 (ind)'!R$6:R$37)-MIN('10 (ind)'!R$6:R$37))),ABS(-100+(100*(('10 (ind)'!R20-MIN('10 (ind)'!R$6:R$37))/(MAX('10 (ind)'!R$6:R$37)-MIN('10 (ind)'!R$6:R$37))))))*R$42</f>
        <v>0.24265806998605582</v>
      </c>
      <c r="S22" s="75">
        <f>ABS(ABS(('10 (ind)'!S20-((MAX('10 (ind)'!S$6:S$37)+MIN('10 (ind)'!S$6:S$37))/2))/(((MAX('10 (ind)'!S$6:S$37)+MIN('10 (ind)'!S$6:S$37))/2)-MAX('10 (ind)'!S$6:S$37))*100)-100)*S$42</f>
        <v>2.7627379521274067</v>
      </c>
      <c r="T22" s="87">
        <f>IF('10 (ind)'!T$1="si",100*(('10 (ind)'!T20-MIN('10 (ind)'!T$6:T$37))/(MAX('10 (ind)'!T$6:T$37)-MIN('10 (ind)'!T$6:T$37))),ABS(-100+(100*(('10 (ind)'!T20-MIN('10 (ind)'!T$6:T$37))/(MAX('10 (ind)'!T$6:T$37)-MIN('10 (ind)'!T$6:T$37))))))*T$42</f>
        <v>7.669087338427147</v>
      </c>
      <c r="U22" s="87">
        <f>IF('10 (ind)'!U$1="si",100*(('10 (ind)'!U20-MIN('10 (ind)'!U$6:U$37))/(MAX('10 (ind)'!U$6:U$37)-MIN('10 (ind)'!U$6:U$37))),ABS(-100+(100*(('10 (ind)'!U20-MIN('10 (ind)'!U$6:U$37))/(MAX('10 (ind)'!U$6:U$37)-MIN('10 (ind)'!U$6:U$37))))))*U$42</f>
        <v>1.7382226282134936</v>
      </c>
      <c r="V22" s="87">
        <f>IF('10 (ind)'!V$1="si",100*(('10 (ind)'!V20-MIN('10 (ind)'!V$6:V$37))/(MAX('10 (ind)'!V$6:V$37)-MIN('10 (ind)'!V$6:V$37))),ABS(-100+(100*(('10 (ind)'!V20-MIN('10 (ind)'!V$6:V$37))/(MAX('10 (ind)'!V$6:V$37)-MIN('10 (ind)'!V$6:V$37))))))*V$42</f>
        <v>4.3455565705337342</v>
      </c>
      <c r="W22" s="87">
        <f>IF('10 (ind)'!W$1="si",100*(('10 (ind)'!W20-MIN('10 (ind)'!W$6:W$37))/(MAX('10 (ind)'!W$6:W$37)-MIN('10 (ind)'!W$6:W$37))),ABS(-100+(100*(('10 (ind)'!W20-MIN('10 (ind)'!W$6:W$37))/(MAX('10 (ind)'!W$6:W$37)-MIN('10 (ind)'!W$6:W$37))))))*W$42</f>
        <v>7.0093904892844758</v>
      </c>
      <c r="X22" s="87">
        <f>IF('10 (ind)'!X$1="si",100*(('10 (ind)'!X20-MIN('10 (ind)'!X$6:X$37))/(MAX('10 (ind)'!X$6:X$37)-MIN('10 (ind)'!X$6:X$37))),ABS(-100+(100*(('10 (ind)'!X20-MIN('10 (ind)'!X$6:X$37))/(MAX('10 (ind)'!X$6:X$37)-MIN('10 (ind)'!X$6:X$37))))))*X$42</f>
        <v>6.8923386672977784</v>
      </c>
      <c r="Y22" s="87">
        <f>IF('10 (ind)'!Y$1="si",100*(('10 (ind)'!Y20-MIN('10 (ind)'!Y$6:Y$37))/(MAX('10 (ind)'!Y$6:Y$37)-MIN('10 (ind)'!Y$6:Y$37))),ABS(-100+(100*(('10 (ind)'!Y20-MIN('10 (ind)'!Y$6:Y$37))/(MAX('10 (ind)'!Y$6:Y$37)-MIN('10 (ind)'!Y$6:Y$37))))))*Y$42</f>
        <v>6.1478497580733285</v>
      </c>
      <c r="Z22" s="87">
        <f>IF('10 (ind)'!Z$1="si",100*(('10 (ind)'!Z20-MIN('10 (ind)'!Z$6:Z$37))/(MAX('10 (ind)'!Z$6:Z$37)-MIN('10 (ind)'!Z$6:Z$37))),ABS(-100+(100*(('10 (ind)'!Z20-MIN('10 (ind)'!Z$6:Z$37))/(MAX('10 (ind)'!Z$6:Z$37)-MIN('10 (ind)'!Z$6:Z$37))))))*Z$42</f>
        <v>5.533921239245525</v>
      </c>
      <c r="AA22" s="87">
        <f>IF('10 (ind)'!AA$1="si",100*(('10 (ind)'!AA20-MIN('10 (ind)'!AA$6:AA$37))/(MAX('10 (ind)'!AA$6:AA$37)-MIN('10 (ind)'!AA$6:AA$37))),ABS(-100+(100*(('10 (ind)'!AA20-MIN('10 (ind)'!AA$6:AA$37))/(MAX('10 (ind)'!AA$6:AA$37)-MIN('10 (ind)'!AA$6:AA$37))))))*AA$42</f>
        <v>3.4410412992200445</v>
      </c>
      <c r="AB22" s="87">
        <f>IF('10 (ind)'!AB$1="si",100*(('10 (ind)'!AB20-MIN('10 (ind)'!AB$6:AB$37))/(MAX('10 (ind)'!AB$6:AB$37)-MIN('10 (ind)'!AB$6:AB$37))),ABS(-100+(100*(('10 (ind)'!AB20-MIN('10 (ind)'!AB$6:AB$37))/(MAX('10 (ind)'!AB$6:AB$37)-MIN('10 (ind)'!AB$6:AB$37))))))*AB$42</f>
        <v>0</v>
      </c>
      <c r="AC22" s="87">
        <f>IF('10 (ind)'!AC$1="si",100*(('10 (ind)'!AC20-MIN('10 (ind)'!AC$6:AC$37))/(MAX('10 (ind)'!AC$6:AC$37)-MIN('10 (ind)'!AC$6:AC$37))),ABS(-100+(100*(('10 (ind)'!AC20-MIN('10 (ind)'!AC$6:AC$37))/(MAX('10 (ind)'!AC$6:AC$37)-MIN('10 (ind)'!AC$6:AC$37))))))*AC$42</f>
        <v>7.8132690592543668</v>
      </c>
      <c r="AD22" s="87">
        <f>IF('10 (ind)'!AD$1="si",100*(('10 (ind)'!AD20-MIN('10 (ind)'!AD$6:AD$37))/(MAX('10 (ind)'!AD$6:AD$37)-MIN('10 (ind)'!AD$6:AD$37))),ABS(-100+(100*(('10 (ind)'!AD20-MIN('10 (ind)'!AD$6:AD$37))/(MAX('10 (ind)'!AD$6:AD$37)-MIN('10 (ind)'!AD$6:AD$37))))))*AD$42</f>
        <v>2.8255932672457678</v>
      </c>
      <c r="AE22" s="87">
        <f>IF('10 (ind)'!AE$1="si",100*(('10 (ind)'!AE20-MIN('10 (ind)'!AE$6:AE$37))/(MAX('10 (ind)'!AE$6:AE$37)-MIN('10 (ind)'!AE$6:AE$37))),ABS(-100+(100*(('10 (ind)'!AE20-MIN('10 (ind)'!AE$6:AE$37))/(MAX('10 (ind)'!AE$6:AE$37)-MIN('10 (ind)'!AE$6:AE$37))))))*AE$42</f>
        <v>1.8414672396261473</v>
      </c>
      <c r="AF22" s="87">
        <f>IF('10 (ind)'!AF$1="si",100*(('10 (ind)'!AF20-MIN('10 (ind)'!AF$6:AF$37))/(MAX('10 (ind)'!AF$6:AF$37)-MIN('10 (ind)'!AF$6:AF$37))),ABS(-100+(100*(('10 (ind)'!AF20-MIN('10 (ind)'!AF$6:AF$37))/(MAX('10 (ind)'!AF$6:AF$37)-MIN('10 (ind)'!AF$6:AF$37))))))*AF$42</f>
        <v>7.5825806702261422</v>
      </c>
      <c r="AG22" s="87">
        <f>IF('10 (ind)'!AG$1="si",100*(('10 (ind)'!AG20-MIN('10 (ind)'!AG$6:AG$37))/(MAX('10 (ind)'!AG$6:AG$37)-MIN('10 (ind)'!AG$6:AG$37))),ABS(-100+(100*(('10 (ind)'!AG20-MIN('10 (ind)'!AG$6:AG$37))/(MAX('10 (ind)'!AG$6:AG$37)-MIN('10 (ind)'!AG$6:AG$37))))))*AG$42</f>
        <v>2.1805348403407119</v>
      </c>
      <c r="AH22" s="87">
        <f>IF('10 (ind)'!AH$1="si",100*(('10 (ind)'!AH20-MIN('10 (ind)'!AH$6:AH$37))/(MAX('10 (ind)'!AH$6:AH$37)-MIN('10 (ind)'!AH$6:AH$37))),ABS(-100+(100*(('10 (ind)'!AH20-MIN('10 (ind)'!AH$6:AH$37))/(MAX('10 (ind)'!AH$6:AH$37)-MIN('10 (ind)'!AH$6:AH$37))))))*AH$42</f>
        <v>2.955856978125448</v>
      </c>
      <c r="AI22" s="87">
        <f>IF('10 (ind)'!AI$1="si",100*(('10 (ind)'!AI20-MIN('10 (ind)'!AI$6:AI$37))/(MAX('10 (ind)'!AI$6:AI$37)-MIN('10 (ind)'!AI$6:AI$37))),ABS(-100+(100*(('10 (ind)'!AI20-MIN('10 (ind)'!AI$6:AI$37))/(MAX('10 (ind)'!AI$6:AI$37)-MIN('10 (ind)'!AI$6:AI$37))))))*AI$42</f>
        <v>3.0283739541651506</v>
      </c>
      <c r="AJ22" s="87">
        <f>IF('10 (ind)'!AJ$1="si",100*(('10 (ind)'!AJ20-MIN('10 (ind)'!AJ$6:AJ$37))/(MAX('10 (ind)'!AJ$6:AJ$37)-MIN('10 (ind)'!AJ$6:AJ$37))),ABS(-100+(100*(('10 (ind)'!AJ20-MIN('10 (ind)'!AJ$6:AJ$37))/(MAX('10 (ind)'!AJ$6:AJ$37)-MIN('10 (ind)'!AJ$6:AJ$37))))))*AJ$42</f>
        <v>6.0882514075241447</v>
      </c>
      <c r="AK22" s="87">
        <f>IF('10 (ind)'!AK$1="si",100*(('10 (ind)'!AK20-MIN('10 (ind)'!AK$6:AK$37))/(MAX('10 (ind)'!AK$6:AK$37)-MIN('10 (ind)'!AK$6:AK$37))),ABS(-100+(100*(('10 (ind)'!AK20-MIN('10 (ind)'!AK$6:AK$37))/(MAX('10 (ind)'!AK$6:AK$37)-MIN('10 (ind)'!AK$6:AK$37))))))*AK$42</f>
        <v>0.32501487452467298</v>
      </c>
      <c r="AL22" s="87">
        <f>IF('10 (ind)'!AL$1="si",100*(('10 (ind)'!AL20-MIN('10 (ind)'!AL$6:AL$37))/(MAX('10 (ind)'!AL$6:AL$37)-MIN('10 (ind)'!AL$6:AL$37))),ABS(-100+(100*(('10 (ind)'!AL20-MIN('10 (ind)'!AL$6:AL$37))/(MAX('10 (ind)'!AL$6:AL$37)-MIN('10 (ind)'!AL$6:AL$37))))))*AL$42</f>
        <v>8.4435216050635731</v>
      </c>
      <c r="AM22" s="87">
        <f>IF('10 (ind)'!AM$1="si",100*(('10 (ind)'!AM20-MIN('10 (ind)'!AM$6:AM$37))/(MAX('10 (ind)'!AM$6:AM$37)-MIN('10 (ind)'!AM$6:AM$37))),ABS(-100+(100*(('10 (ind)'!AM20-MIN('10 (ind)'!AM$6:AM$37))/(MAX('10 (ind)'!AM$6:AM$37)-MIN('10 (ind)'!AM$6:AM$37))))))*AM$42</f>
        <v>2.3617265651206867</v>
      </c>
      <c r="AN22" s="87">
        <f>IF('10 (ind)'!AN$1="si",100*(('10 (ind)'!AN20-MIN('10 (ind)'!AN$6:AN$37))/(MAX('10 (ind)'!AN$6:AN$37)-MIN('10 (ind)'!AN$6:AN$37))),ABS(-100+(100*(('10 (ind)'!AN20-MIN('10 (ind)'!AN$6:AN$37))/(MAX('10 (ind)'!AN$6:AN$37)-MIN('10 (ind)'!AN$6:AN$37))))))*AN$42</f>
        <v>11.325892688467205</v>
      </c>
      <c r="AO22" s="87">
        <f>IF('10 (ind)'!AO$1="si",100*(('10 (ind)'!AO20-MIN('10 (ind)'!AO$6:AO$37))/(MAX('10 (ind)'!AO$6:AO$37)-MIN('10 (ind)'!AO$6:AO$37))),ABS(-100+(100*(('10 (ind)'!AO20-MIN('10 (ind)'!AO$6:AO$37))/(MAX('10 (ind)'!AO$6:AO$37)-MIN('10 (ind)'!AO$6:AO$37))))))*AO$42</f>
        <v>8.3171913596856442</v>
      </c>
      <c r="AP22" s="87">
        <f>IF('10 (ind)'!AP$1="si",100*(('10 (ind)'!AP20-MIN('10 (ind)'!AP$6:AP$37))/(MAX('10 (ind)'!AP$6:AP$37)-MIN('10 (ind)'!AP$6:AP$37))),ABS(-100+(100*(('10 (ind)'!AP20-MIN('10 (ind)'!AP$6:AP$37))/(MAX('10 (ind)'!AP$6:AP$37)-MIN('10 (ind)'!AP$6:AP$37))))))*AP$42</f>
        <v>10.244834425066291</v>
      </c>
      <c r="AQ22" s="87">
        <f>IF('10 (ind)'!AQ$1="si",100*(('10 (ind)'!AQ20-MIN('10 (ind)'!AQ$6:AQ$37))/(MAX('10 (ind)'!AQ$6:AQ$37)-MIN('10 (ind)'!AQ$6:AQ$37))),ABS(-100+(100*(('10 (ind)'!AQ20-MIN('10 (ind)'!AQ$6:AQ$37))/(MAX('10 (ind)'!AQ$6:AQ$37)-MIN('10 (ind)'!AQ$6:AQ$37))))))*AQ$42</f>
        <v>1.0724698824823895</v>
      </c>
      <c r="AR22" s="87">
        <f>IF('10 (ind)'!AR$1="si",100*(('10 (ind)'!AR20-MIN('10 (ind)'!AR$6:AR$37))/(MAX('10 (ind)'!AR$6:AR$37)-MIN('10 (ind)'!AR$6:AR$37))),ABS(-100+(100*(('10 (ind)'!AR20-MIN('10 (ind)'!AR$6:AR$37))/(MAX('10 (ind)'!AR$6:AR$37)-MIN('10 (ind)'!AR$6:AR$37))))))*AR$42</f>
        <v>4.6164602209120575</v>
      </c>
      <c r="AS22" s="87">
        <f>IF('10 (ind)'!AS$1="si",100*(('10 (ind)'!AS20-MIN('10 (ind)'!AS$6:AS$37))/(MAX('10 (ind)'!AS$6:AS$37)-MIN('10 (ind)'!AS$6:AS$37))),ABS(-100+(100*(('10 (ind)'!AS20-MIN('10 (ind)'!AS$6:AS$37))/(MAX('10 (ind)'!AS$6:AS$37)-MIN('10 (ind)'!AS$6:AS$37))))))*AS$42</f>
        <v>2.0693217755806632</v>
      </c>
      <c r="AT22" s="87">
        <f>IF('10 (ind)'!AT$1="si",100*(('10 (ind)'!AT20-MIN('10 (ind)'!AT$6:AT$37))/(MAX('10 (ind)'!AT$6:AT$37)-MIN('10 (ind)'!AT$6:AT$37))),ABS(-100+(100*(('10 (ind)'!AT20-MIN('10 (ind)'!AT$6:AT$37))/(MAX('10 (ind)'!AT$6:AT$37)-MIN('10 (ind)'!AT$6:AT$37))))))*AT$42</f>
        <v>0</v>
      </c>
      <c r="AU22" s="87">
        <f>IF('10 (ind)'!AU$1="si",100*(('10 (ind)'!AU20-MIN('10 (ind)'!AU$6:AU$37))/(MAX('10 (ind)'!AU$6:AU$37)-MIN('10 (ind)'!AU$6:AU$37))),ABS(-100+(100*(('10 (ind)'!AU20-MIN('10 (ind)'!AU$6:AU$37))/(MAX('10 (ind)'!AU$6:AU$37)-MIN('10 (ind)'!AU$6:AU$37))))))*AU$42</f>
        <v>4.6649091283823658</v>
      </c>
      <c r="AV22" s="87">
        <f>IF('10 (ind)'!AV$1="si",100*(('10 (ind)'!AV20-MIN('10 (ind)'!AV$6:AV$37))/(MAX('10 (ind)'!AV$6:AV$37)-MIN('10 (ind)'!AV$6:AV$37))),ABS(-100+(100*(('10 (ind)'!AV20-MIN('10 (ind)'!AV$6:AV$37))/(MAX('10 (ind)'!AV$6:AV$37)-MIN('10 (ind)'!AV$6:AV$37))))))*AV$42</f>
        <v>21.013864818024263</v>
      </c>
      <c r="AW22" s="87">
        <f>IF('10 (ind)'!AW$1="si",100*(('10 (ind)'!AW20-MIN('10 (ind)'!AW$6:AW$37))/(MAX('10 (ind)'!AW$6:AW$37)-MIN('10 (ind)'!AW$6:AW$37))),ABS(-100+(100*(('10 (ind)'!AW20-MIN('10 (ind)'!AW$6:AW$37))/(MAX('10 (ind)'!AW$6:AW$37)-MIN('10 (ind)'!AW$6:AW$37))))))*AW$42</f>
        <v>4.4948906604815244</v>
      </c>
      <c r="AX22" s="87">
        <f>IF('10 (ind)'!AX$1="si",100*(('10 (ind)'!AX20-MIN('10 (ind)'!AX$6:AX$37))/(MAX('10 (ind)'!AX$6:AX$37)-MIN('10 (ind)'!AX$6:AX$37))),ABS(-100+(100*(('10 (ind)'!AX20-MIN('10 (ind)'!AX$6:AX$37))/(MAX('10 (ind)'!AX$6:AX$37)-MIN('10 (ind)'!AX$6:AX$37))))))*AX$42</f>
        <v>2.6235150778688858</v>
      </c>
      <c r="AY22" s="87">
        <f>IF('10 (ind)'!AY$1="si",100*(('10 (ind)'!AY20-MIN('10 (ind)'!AY$6:AY$37))/(MAX('10 (ind)'!AY$6:AY$37)-MIN('10 (ind)'!AY$6:AY$37))),ABS(-100+(100*(('10 (ind)'!AY20-MIN('10 (ind)'!AY$6:AY$37))/(MAX('10 (ind)'!AY$6:AY$37)-MIN('10 (ind)'!AY$6:AY$37))))))*AY$42</f>
        <v>12.321843282473772</v>
      </c>
      <c r="AZ22" s="87">
        <f>IF('10 (ind)'!AZ$1="si",100*(('10 (ind)'!AZ20-MIN('10 (ind)'!AZ$6:AZ$37))/(MAX('10 (ind)'!AZ$6:AZ$37)-MIN('10 (ind)'!AZ$6:AZ$37))),ABS(-100+(100*(('10 (ind)'!AZ20-MIN('10 (ind)'!AZ$6:AZ$37))/(MAX('10 (ind)'!AZ$6:AZ$37)-MIN('10 (ind)'!AZ$6:AZ$37))))))*AZ$42</f>
        <v>2.5483957430218553</v>
      </c>
      <c r="BA22" s="87">
        <f>IF('10 (ind)'!BA$1="si",100*(('10 (ind)'!BA20-MIN('10 (ind)'!BA$6:BA$37))/(MAX('10 (ind)'!BA$6:BA$37)-MIN('10 (ind)'!BA$6:BA$37))),ABS(-100+(100*(('10 (ind)'!BA20-MIN('10 (ind)'!BA$6:BA$37))/(MAX('10 (ind)'!BA$6:BA$37)-MIN('10 (ind)'!BA$6:BA$37))))))*BA$42</f>
        <v>5.3797602486833842</v>
      </c>
      <c r="BB22" s="87">
        <f>IF('10 (ind)'!BB$1="si",100*(('10 (ind)'!BB20-MIN('10 (ind)'!BB$6:BB$37))/(MAX('10 (ind)'!BB$6:BB$37)-MIN('10 (ind)'!BB$6:BB$37))),ABS(-100+(100*(('10 (ind)'!BB20-MIN('10 (ind)'!BB$6:BB$37))/(MAX('10 (ind)'!BB$6:BB$37)-MIN('10 (ind)'!BB$6:BB$37))))))*BB$42</f>
        <v>0.58223070053787629</v>
      </c>
      <c r="BC22" s="87">
        <f>IF('10 (ind)'!BC$1="si",100*(('10 (ind)'!BC20-MIN('10 (ind)'!BC$6:BC$37))/(MAX('10 (ind)'!BC$6:BC$37)-MIN('10 (ind)'!BC$6:BC$37))),ABS(-100+(100*(('10 (ind)'!BC20-MIN('10 (ind)'!BC$6:BC$37))/(MAX('10 (ind)'!BC$6:BC$37)-MIN('10 (ind)'!BC$6:BC$37))))))*BC$42</f>
        <v>1.333938592326753</v>
      </c>
      <c r="BD22" s="87">
        <f>IF('10 (ind)'!BD$1="si",100*(('10 (ind)'!BD20-MIN('10 (ind)'!BD$6:BD$37))/(MAX('10 (ind)'!BD$6:BD$37)-MIN('10 (ind)'!BD$6:BD$37))),ABS(-100+(100*(('10 (ind)'!BD20-MIN('10 (ind)'!BD$6:BD$37))/(MAX('10 (ind)'!BD$6:BD$37)-MIN('10 (ind)'!BD$6:BD$37))))))*BD$42</f>
        <v>3.5405477968354235</v>
      </c>
      <c r="BE22" s="87">
        <f>IF('10 (ind)'!BE$1="si",100*(('10 (ind)'!BE20-MIN('10 (ind)'!BE$6:BE$37))/(MAX('10 (ind)'!BE$6:BE$37)-MIN('10 (ind)'!BE$6:BE$37))),ABS(-100+(100*(('10 (ind)'!BE20-MIN('10 (ind)'!BE$6:BE$37))/(MAX('10 (ind)'!BE$6:BE$37)-MIN('10 (ind)'!BE$6:BE$37))))))*BE$42</f>
        <v>2.6594924546283232</v>
      </c>
      <c r="BF22" s="87">
        <f>IF('10 (ind)'!BF$1="si",100*(('10 (ind)'!BF20-MIN('10 (ind)'!BF$6:BF$37))/(MAX('10 (ind)'!BF$6:BF$37)-MIN('10 (ind)'!BF$6:BF$37))),ABS(-100+(100*(('10 (ind)'!BF20-MIN('10 (ind)'!BF$6:BF$37))/(MAX('10 (ind)'!BF$6:BF$37)-MIN('10 (ind)'!BF$6:BF$37))))))*BF$42</f>
        <v>2.8904190435706778</v>
      </c>
      <c r="BG22" s="87">
        <f>IF('10 (ind)'!BG$1="si",100*(('10 (ind)'!BG20-MIN('10 (ind)'!BG$6:BG$37))/(MAX('10 (ind)'!BG$6:BG$37)-MIN('10 (ind)'!BG$6:BG$37))),ABS(-100+(100*(('10 (ind)'!BG20-MIN('10 (ind)'!BG$6:BG$37))/(MAX('10 (ind)'!BG$6:BG$37)-MIN('10 (ind)'!BG$6:BG$37))))))*BG$42</f>
        <v>2.5124179455541906</v>
      </c>
      <c r="BH22" s="87">
        <f>IF('10 (ind)'!BH$1="si",100*(('10 (ind)'!BH20-MIN('10 (ind)'!BH$6:BH$37))/(MAX('10 (ind)'!BH$6:BH$37)-MIN('10 (ind)'!BH$6:BH$37))),ABS(-100+(100*(('10 (ind)'!BH20-MIN('10 (ind)'!BH$6:BH$37))/(MAX('10 (ind)'!BH$6:BH$37)-MIN('10 (ind)'!BH$6:BH$37))))))*BH$42</f>
        <v>1.0871176524967794</v>
      </c>
      <c r="BI22" s="87">
        <f>IF('10 (ind)'!BI$1="si",100*(('10 (ind)'!BI20-MIN('10 (ind)'!BI$6:BI$37))/(MAX('10 (ind)'!BI$6:BI$37)-MIN('10 (ind)'!BI$6:BI$37))),ABS(-100+(100*(('10 (ind)'!BI20-MIN('10 (ind)'!BI$6:BI$37))/(MAX('10 (ind)'!BI$6:BI$37)-MIN('10 (ind)'!BI$6:BI$37))))))*BI$42</f>
        <v>5.4157635261244481</v>
      </c>
      <c r="BJ22" s="87">
        <f>IF('10 (ind)'!BJ$1="si",100*(('10 (ind)'!BJ20-MIN('10 (ind)'!BJ$6:BJ$37))/(MAX('10 (ind)'!BJ$6:BJ$37)-MIN('10 (ind)'!BJ$6:BJ$37))),ABS(-100+(100*(('10 (ind)'!BJ20-MIN('10 (ind)'!BJ$6:BJ$37))/(MAX('10 (ind)'!BJ$6:BJ$37)-MIN('10 (ind)'!BJ$6:BJ$37))))))*BJ$42</f>
        <v>2.3144216534871911E-3</v>
      </c>
      <c r="BK22" s="87">
        <f>IF('10 (ind)'!BK$1="si",100*(('10 (ind)'!BK20-MIN('10 (ind)'!BK$6:BK$37))/(MAX('10 (ind)'!BK$6:BK$37)-MIN('10 (ind)'!BK$6:BK$37))),ABS(-100+(100*(('10 (ind)'!BK20-MIN('10 (ind)'!BK$6:BK$37))/(MAX('10 (ind)'!BK$6:BK$37)-MIN('10 (ind)'!BK$6:BK$37))))))*BK$42</f>
        <v>0.33473806853408528</v>
      </c>
      <c r="BL22" s="87">
        <f>IF('10 (ind)'!BL$1="si",100*(('10 (ind)'!BL20-MIN('10 (ind)'!BL$6:BL$37))/(MAX('10 (ind)'!BL$6:BL$37)-MIN('10 (ind)'!BL$6:BL$37))),ABS(-100+(100*(('10 (ind)'!BL20-MIN('10 (ind)'!BL$6:BL$37))/(MAX('10 (ind)'!BL$6:BL$37)-MIN('10 (ind)'!BL$6:BL$37))))))*BL$42</f>
        <v>1.8289982099674038</v>
      </c>
      <c r="BM22" s="87">
        <f>IF('10 (ind)'!BM$1="si",100*(('10 (ind)'!BM20-MIN('10 (ind)'!BM$6:BM$37))/(MAX('10 (ind)'!BM$6:BM$37)-MIN('10 (ind)'!BM$6:BM$37))),ABS(-100+(100*(('10 (ind)'!BM20-MIN('10 (ind)'!BM$6:BM$37))/(MAX('10 (ind)'!BM$6:BM$37)-MIN('10 (ind)'!BM$6:BM$37))))))*BM$42</f>
        <v>1.5639671888310251</v>
      </c>
      <c r="BN22" s="87">
        <f>IF('10 (ind)'!BN$1="si",100*(('10 (ind)'!BN20-MIN('10 (ind)'!BN$6:BN$37))/(MAX('10 (ind)'!BN$6:BN$37)-MIN('10 (ind)'!BN$6:BN$37))),ABS(-100+(100*(('10 (ind)'!BN20-MIN('10 (ind)'!BN$6:BN$37))/(MAX('10 (ind)'!BN$6:BN$37)-MIN('10 (ind)'!BN$6:BN$37))))))*BN$42</f>
        <v>0.84978137202620407</v>
      </c>
      <c r="BO22" s="87">
        <f>IF('10 (ind)'!BO$1="si",100*(('10 (ind)'!BO20-MIN('10 (ind)'!BO$6:BO$37))/(MAX('10 (ind)'!BO$6:BO$37)-MIN('10 (ind)'!BO$6:BO$37))),ABS(-100+(100*(('10 (ind)'!BO20-MIN('10 (ind)'!BO$6:BO$37))/(MAX('10 (ind)'!BO$6:BO$37)-MIN('10 (ind)'!BO$6:BO$37))))))*BO$42</f>
        <v>0.30087132684875945</v>
      </c>
      <c r="BP22" s="87">
        <f>IF('10 (ind)'!BP$1="si",100*(('10 (ind)'!BP20-MIN('10 (ind)'!BP$6:BP$37))/(MAX('10 (ind)'!BP$6:BP$37)-MIN('10 (ind)'!BP$6:BP$37))),ABS(-100+(100*(('10 (ind)'!BP20-MIN('10 (ind)'!BP$6:BP$37))/(MAX('10 (ind)'!BP$6:BP$37)-MIN('10 (ind)'!BP$6:BP$37))))))*BP$42</f>
        <v>0.73606065353595107</v>
      </c>
      <c r="BQ22" s="87">
        <f>IF('10 (ind)'!BQ$1="si",100*(('10 (ind)'!BQ20-MIN('10 (ind)'!BQ$6:BQ$37))/(MAX('10 (ind)'!BQ$6:BQ$37)-MIN('10 (ind)'!BQ$6:BQ$37))),ABS(-100+(100*(('10 (ind)'!BQ20-MIN('10 (ind)'!BQ$6:BQ$37))/(MAX('10 (ind)'!BQ$6:BQ$37)-MIN('10 (ind)'!BQ$6:BQ$37))))))*BQ$42</f>
        <v>2.0228417348041297</v>
      </c>
      <c r="BR22" s="87">
        <f>IF('10 (ind)'!BR$1="si",100*(('10 (ind)'!BR20-MIN('10 (ind)'!BR$6:BR$37))/(MAX('10 (ind)'!BR$6:BR$37)-MIN('10 (ind)'!BR$6:BR$37))),ABS(-100+(100*(('10 (ind)'!BR20-MIN('10 (ind)'!BR$6:BR$37))/(MAX('10 (ind)'!BR$6:BR$37)-MIN('10 (ind)'!BR$6:BR$37))))))*BR$42</f>
        <v>0.74059795062227363</v>
      </c>
      <c r="BS22" s="87">
        <f>IF('10 (ind)'!BS$1="si",100*(('10 (ind)'!BS20-MIN('10 (ind)'!BS$6:BS$37))/(MAX('10 (ind)'!BS$6:BS$37)-MIN('10 (ind)'!BS$6:BS$37))),ABS(-100+(100*(('10 (ind)'!BS20-MIN('10 (ind)'!BS$6:BS$37))/(MAX('10 (ind)'!BS$6:BS$37)-MIN('10 (ind)'!BS$6:BS$37))))))*BS$42</f>
        <v>8.1897068141341975</v>
      </c>
      <c r="BT22" s="75">
        <f>IF('10 (ind)'!BT$1="si",100*(('10 (ind)'!BT20-MIN('10 (ind)'!BT$6:BT$37))/(MAX('10 (ind)'!BT$6:BT$37)-MIN('10 (ind)'!BT$6:BT$37))),ABS(-100+(100*(('10 (ind)'!BT20-MIN('10 (ind)'!BT$6:BT$37))/(MAX('10 (ind)'!BR$6:BR$37)-MIN('10 (ind)'!BT$6:BT$37))))))*BT$42</f>
        <v>5.1830239645811016</v>
      </c>
      <c r="BU22" s="87">
        <f>IF('10 (ind)'!BU$1="si",100*(('10 (ind)'!BU20-MIN('10 (ind)'!BU$6:BU$37))/(MAX('10 (ind)'!BU$6:BU$37)-MIN('10 (ind)'!BU$6:BU$37))),ABS(-100+(100*(('10 (ind)'!BU20-MIN('10 (ind)'!BU$6:BU$37))/(MAX('10 (ind)'!BU$6:BU$37)-MIN('10 (ind)'!BU$6:BU$37))))))*BU$42</f>
        <v>4.3503226794951884</v>
      </c>
      <c r="BV22" s="87">
        <f>IF('10 (ind)'!BV$1="si",100*(('10 (ind)'!BV20-MIN('10 (ind)'!BV$6:BV$37))/(MAX('10 (ind)'!BV$6:BV$37)-MIN('10 (ind)'!BV$6:BV$37))),ABS(-100+(100*(('10 (ind)'!BV20-MIN('10 (ind)'!BV$6:BV$37))/(MAX('10 (ind)'!BV$6:BV$37)-MIN('10 (ind)'!BV$6:BV$37))))))*BV$42</f>
        <v>5.553702468312208</v>
      </c>
      <c r="BW22" s="87">
        <f>IF('10 (ind)'!BW$1="si",100*(('10 (ind)'!BW20-MIN('10 (ind)'!BW$6:BW$37))/(MAX('10 (ind)'!BW$6:BW$37)-MIN('10 (ind)'!BW$6:BW$37))),ABS(-100+(100*(('10 (ind)'!BW20-MIN('10 (ind)'!BW$6:BW$37))/(MAX('10 (ind)'!BW$6:BW$37)-MIN('10 (ind)'!BW$6:BW$37))))))*BW$42</f>
        <v>3.8695785466981891</v>
      </c>
      <c r="BX22" s="87">
        <f>IF('10 (ind)'!BX$1="si",100*(('10 (ind)'!BX20-MIN('10 (ind)'!BX$6:BX$37))/(MAX('10 (ind)'!BX$6:BX$37)-MIN('10 (ind)'!BX$6:BX$37))),ABS(-100+(100*(('10 (ind)'!BX20-MIN('10 (ind)'!BX$6:BX$37))/(MAX('10 (ind)'!BX$6:BX$37)-MIN('10 (ind)'!BX$6:BX$37))))))*BX$42</f>
        <v>6.355538797746866</v>
      </c>
      <c r="BY22" s="87">
        <f>IF('10 (ind)'!BY$1="si",100*(('10 (ind)'!BY20-MIN('10 (ind)'!BY$6:BY$37))/(MAX('10 (ind)'!BY$6:BY$37)-MIN('10 (ind)'!BY$6:BY$37))),ABS(-100+(100*(('10 (ind)'!BY20-MIN('10 (ind)'!BY$6:BY$37))/(MAX('10 (ind)'!BY$6:BY$37)-MIN('10 (ind)'!BY$6:BY$37))))))*BY$42</f>
        <v>0.77779868391715012</v>
      </c>
      <c r="BZ22" s="87">
        <f>IF('10 (ind)'!BZ$1="si",100*(('10 (ind)'!BZ20-MIN('10 (ind)'!BZ$6:BZ$37))/(MAX('10 (ind)'!BZ$6:BZ$37)-MIN('10 (ind)'!BZ$6:BZ$37))),ABS(-100+(100*(('10 (ind)'!BZ20-MIN('10 (ind)'!BZ$6:BZ$37))/(MAX('10 (ind)'!BZ$6:BZ$37)-MIN('10 (ind)'!BZ$6:BZ$37))))))*BZ$42</f>
        <v>15.478761196586946</v>
      </c>
      <c r="CA22" s="87">
        <f>IF('10 (ind)'!CA$1="si",100*(('10 (ind)'!CA20-MIN('10 (ind)'!CA$6:CA$37))/(MAX('10 (ind)'!CA$6:CA$37)-MIN('10 (ind)'!CA$6:CA$37))),ABS(-100+(100*(('10 (ind)'!CA20-MIN('10 (ind)'!CA$6:CA$37))/(MAX('10 (ind)'!CA$6:CA$37)-MIN('10 (ind)'!CA$6:CA$37))))))*CA$42</f>
        <v>0.68378470420000526</v>
      </c>
      <c r="CB22" s="87">
        <f>IF('10 (ind)'!CB$1="si",100*(('10 (ind)'!CB20-MIN('10 (ind)'!CB$6:CB$37))/(MAX('10 (ind)'!CB$6:CB$37)-MIN('10 (ind)'!CB$6:CB$37))),ABS(-100+(100*(('10 (ind)'!CB20-MIN('10 (ind)'!CB$6:CB$37))/(MAX('10 (ind)'!CB$6:CB$37)-MIN('10 (ind)'!CB$6:CB$37))))))*CB$42</f>
        <v>0.51742569580548525</v>
      </c>
      <c r="CC22" s="87">
        <f>IF('10 (ind)'!CC$1="si",100*(('10 (ind)'!CC20-MIN('10 (ind)'!CC$6:CC$37))/(MAX('10 (ind)'!CC$6:CC$37)-MIN('10 (ind)'!CC$6:CC$37))),ABS(-100+(100*(('10 (ind)'!CC20-MIN('10 (ind)'!CC$6:CC$37))/(MAX('10 (ind)'!CC$6:CC$37)-MIN('10 (ind)'!CC$6:CC$37))))))*CC$42</f>
        <v>2.4791358019296581</v>
      </c>
      <c r="CD22" s="87">
        <f>IF('10 (ind)'!CD$1="si",100*(('10 (ind)'!CD20-MIN('10 (ind)'!CD$6:CD$37))/(MAX('10 (ind)'!CD$6:CD$37)-MIN('10 (ind)'!CD$6:CD$37))),ABS(-100+(100*(('10 (ind)'!CD20-MIN('10 (ind)'!CD$6:CD$37))/(MAX('10 (ind)'!CD$6:CD$37)-MIN('10 (ind)'!CD$6:CD$37))))))*CD$42</f>
        <v>2.8903452762107259E-2</v>
      </c>
      <c r="CE22" s="87">
        <f>IF('10 (ind)'!CE$1="si",100*(('10 (ind)'!CE20-MIN('10 (ind)'!CE$6:CE$37))/(MAX('10 (ind)'!CE$6:CE$37)-MIN('10 (ind)'!CE$6:CE$37))),ABS(-100+(100*(('10 (ind)'!CE20-MIN('10 (ind)'!CE$6:CE$37))/(MAX('10 (ind)'!CE$6:CE$37)-MIN('10 (ind)'!CE$6:CE$37))))))*CE$42</f>
        <v>0.68582772118388902</v>
      </c>
      <c r="CF22" s="87">
        <f>IF('10 (ind)'!CF$1="si",100*(('10 (ind)'!CF20-MIN('10 (ind)'!CF$6:CF$37))/(MAX('10 (ind)'!CF$6:CF$37)-MIN('10 (ind)'!CF$6:CF$37))),ABS(-100+(100*(('10 (ind)'!CF20-MIN('10 (ind)'!CF$6:CF$37))/(MAX('10 (ind)'!CF$6:CF$37)-MIN('10 (ind)'!CF$6:CF$37))))))*CF$42</f>
        <v>2.217127099800714</v>
      </c>
      <c r="CG22" s="87">
        <f>IF('10 (ind)'!CG$1="si",100*(('10 (ind)'!CG20-MIN('10 (ind)'!CG$6:CG$37))/(MAX('10 (ind)'!CG$6:CG$37)-MIN('10 (ind)'!CG$6:CG$37))),ABS(-100+(100*(('10 (ind)'!CG20-MIN('10 (ind)'!CG$6:CG$37))/(MAX('10 (ind)'!CG$6:CG$37)-MIN('10 (ind)'!CG$6:CG$37))))))*CG$42</f>
        <v>7.6064928962336866</v>
      </c>
      <c r="CH22" s="87">
        <f>IF('10 (ind)'!CH$1="si",100*(('10 (ind)'!CH20-MIN('10 (ind)'!CH$6:CH$37))/(MAX('10 (ind)'!CH$6:CH$37)-MIN('10 (ind)'!CH$6:CH$37))),ABS(-100+(100*(('10 (ind)'!CH20-MIN('10 (ind)'!CH$6:CH$37))/(MAX('10 (ind)'!CH$6:CH$37)-MIN('10 (ind)'!CH$6:CH$37))))))*CH$42</f>
        <v>0</v>
      </c>
      <c r="CI22" s="87">
        <f>IF('10 (ind)'!CI$1="si",100*(('10 (ind)'!CI20-MIN('10 (ind)'!CI$6:CI$37))/(MAX('10 (ind)'!CI$6:CI$37)-MIN('10 (ind)'!CI$6:CI$37))),ABS(-100+(100*(('10 (ind)'!CI20-MIN('10 (ind)'!CI$6:CI$37))/(MAX('10 (ind)'!CI$6:CI$37)-MIN('10 (ind)'!CI$6:CI$37))))))*CI$42</f>
        <v>6.5703302982573781</v>
      </c>
      <c r="CJ22" s="87">
        <f>IF('10 (ind)'!CJ$1="si",100*(('10 (ind)'!CJ20-MIN('10 (ind)'!CJ$6:CJ$37))/(MAX('10 (ind)'!CJ$6:CJ$37)-MIN('10 (ind)'!CJ$6:CJ$37))),ABS(-100+(100*(('10 (ind)'!CJ20-MIN('10 (ind)'!CJ$6:CJ$37))/(MAX('10 (ind)'!CJ$6:CJ$37)-MIN('10 (ind)'!CJ$6:CJ$37))))))*CJ$42</f>
        <v>3.088173327683831</v>
      </c>
      <c r="CK22" s="87">
        <f>IF('10 (ind)'!CK$1="si",100*(('10 (ind)'!CK20-MIN('10 (ind)'!CK$6:CK$37))/(MAX('10 (ind)'!CK$6:CK$37)-MIN('10 (ind)'!CK$6:CK$37))),ABS(-100+(100*(('10 (ind)'!CK20-MIN('10 (ind)'!CK$6:CK$37))/(MAX('10 (ind)'!CK$6:CK$37)-MIN('10 (ind)'!CK$6:CK$37))))))*CK$42</f>
        <v>3.3703635024546528</v>
      </c>
      <c r="CL22" s="87">
        <f>IF('10 (ind)'!CL$1="si",100*(('10 (ind)'!CL20-MIN('10 (ind)'!CL$6:CL$37))/(MAX('10 (ind)'!CL$6:CL$37)-MIN('10 (ind)'!CL$6:CL$37))),ABS(-100+(100*(('10 (ind)'!CL20-MIN('10 (ind)'!CL$6:CL$37))/(MAX('10 (ind)'!CL$6:CL$37)-MIN('10 (ind)'!CL$6:CL$37))))))*CL$42</f>
        <v>4.0012072282976776</v>
      </c>
      <c r="CM22" s="87">
        <f>IF('10 (ind)'!CM$1="si",100*(('10 (ind)'!CM20-MIN('10 (ind)'!CM$6:CM$37))/(MAX('10 (ind)'!CM$6:CM$37)-MIN('10 (ind)'!CM$6:CM$37))),ABS(-100+(100*(('10 (ind)'!CM20-MIN('10 (ind)'!CM$6:CM$37))/(MAX('10 (ind)'!CM$6:CM$37)-MIN('10 (ind)'!CM$6:CM$37))))))*CM$42</f>
        <v>1.0292387105700851</v>
      </c>
    </row>
    <row r="23" spans="1:91">
      <c r="A23" s="18" t="s">
        <v>151</v>
      </c>
      <c r="B23" s="87">
        <f>IF('10 (ind)'!B$1="si",100*(('10 (ind)'!B21-MIN('10 (ind)'!B$6:B$37))/(MAX('10 (ind)'!B$6:B$37)-MIN('10 (ind)'!B$6:B$37))),ABS(-100+(100*(('10 (ind)'!B21-MIN('10 (ind)'!B$6:B$37))/(MAX('10 (ind)'!B$6:B$37)-MIN('10 (ind)'!B$6:B$37))))))</f>
        <v>19.566593207484882</v>
      </c>
      <c r="C23" s="87">
        <f>IF('10 (ind)'!C$1="si",100*(('10 (ind)'!C21-MIN('10 (ind)'!C$6:C$37))/(MAX('10 (ind)'!C$6:C$37)-MIN('10 (ind)'!C$6:C$37))),ABS(-100+(100*(('10 (ind)'!C21-MIN('10 (ind)'!C$6:C$37))/(MAX('10 (ind)'!C$6:C$37)-MIN('10 (ind)'!C$6:C$37))))))</f>
        <v>29.447038370793489</v>
      </c>
      <c r="D23" s="87">
        <f>IF('10 (ind)'!D$1="si",100*(('10 (ind)'!D21-MIN('10 (ind)'!D$6:D$37))/(MAX('10 (ind)'!D$6:D$37)-MIN('10 (ind)'!D$6:D$37))),ABS(-100+(100*(('10 (ind)'!D21-MIN('10 (ind)'!D$6:D$37))/(MAX('10 (ind)'!D$6:D$37)-MIN('10 (ind)'!D$6:D$37))))))*D$42</f>
        <v>12.55519041355628</v>
      </c>
      <c r="E23" s="87">
        <f>IF('10 (ind)'!E$1="si",100*(('10 (ind)'!E21-MIN('10 (ind)'!E$6:E$37))/(MAX('10 (ind)'!E$6:E$37)-MIN('10 (ind)'!E$6:E$37))),ABS(-100+(100*(('10 (ind)'!E21-MIN('10 (ind)'!E$6:E$37))/(MAX('10 (ind)'!E$6:E$37)-MIN('10 (ind)'!E$6:E$37))))))*E$42</f>
        <v>4.2006664333645372</v>
      </c>
      <c r="F23" s="87">
        <f>IF('10 (ind)'!F$1="si",100*(('10 (ind)'!F21-MIN('10 (ind)'!F$6:F$37))/(MAX('10 (ind)'!F$6:F$37)-MIN('10 (ind)'!F$6:F$37))),ABS(-100+(100*(('10 (ind)'!F21-MIN('10 (ind)'!F$6:F$37))/(MAX('10 (ind)'!F$6:F$37)-MIN('10 (ind)'!F$6:F$37))))))*F$42</f>
        <v>4.3203371970495272</v>
      </c>
      <c r="G23" s="87">
        <f>IF('10 (ind)'!G$1="si",100*(('10 (ind)'!G21-MIN('10 (ind)'!G$6:G$37))/(MAX('10 (ind)'!G$6:G$37)-MIN('10 (ind)'!G$6:G$37))),ABS(-100+(100*(('10 (ind)'!G21-MIN('10 (ind)'!G$6:G$37))/(MAX('10 (ind)'!G$6:G$37)-MIN('10 (ind)'!G$6:G$37))))))*G$42</f>
        <v>4.498044328552802</v>
      </c>
      <c r="H23" s="87">
        <f>IF('10 (ind)'!H$1="si",100*(('10 (ind)'!H21-MIN('10 (ind)'!H$6:H$37))/(MAX('10 (ind)'!H$6:H$37)-MIN('10 (ind)'!H$6:H$37))),ABS(-100+(100*(('10 (ind)'!H21-MIN('10 (ind)'!H$6:H$37))/(MAX('10 (ind)'!H$6:H$37)-MIN('10 (ind)'!H$6:H$37))))))*H$42</f>
        <v>5.059171597633136</v>
      </c>
      <c r="I23" s="87">
        <f>IF('10 (ind)'!I$1="si",100*(('10 (ind)'!I21-MIN('10 (ind)'!I$6:I$37))/(MAX('10 (ind)'!I$6:I$37)-MIN('10 (ind)'!I$6:I$37))),ABS(-100+(100*(('10 (ind)'!I21-MIN('10 (ind)'!I$6:I$37))/(MAX('10 (ind)'!I$6:I$37)-MIN('10 (ind)'!I$6:I$37))))))*I$42</f>
        <v>2.0192307692307696</v>
      </c>
      <c r="J23" s="87">
        <f>IF('10 (ind)'!J$1="si",100*(('10 (ind)'!J21-MIN('10 (ind)'!J$6:J$37))/(MAX('10 (ind)'!J$6:J$37)-MIN('10 (ind)'!J$6:J$37))),ABS(-100+(100*(('10 (ind)'!J21-MIN('10 (ind)'!J$6:J$37))/(MAX('10 (ind)'!J$6:J$37)-MIN('10 (ind)'!J$6:J$37))))))*J$42</f>
        <v>1.1061946902654869</v>
      </c>
      <c r="K23" s="87">
        <f>IF('10 (ind)'!K$1="si",100*(('10 (ind)'!K21-MIN('10 (ind)'!K$6:K$37))/(MAX('10 (ind)'!K$6:K$37)-MIN('10 (ind)'!K$6:K$37))),ABS(-100+(100*(('10 (ind)'!K21-MIN('10 (ind)'!K$6:K$37))/(MAX('10 (ind)'!K$6:K$37)-MIN('10 (ind)'!K$6:K$37))))))*K$42</f>
        <v>5.5490670281617556</v>
      </c>
      <c r="L23" s="87">
        <f>IF('10 (ind)'!L$1="si",100*(('10 (ind)'!L21-MIN('10 (ind)'!L$6:L$37))/(MAX('10 (ind)'!L$6:L$37)-MIN('10 (ind)'!L$6:L$37))),ABS(-100+(100*(('10 (ind)'!L21-MIN('10 (ind)'!L$6:L$37))/(MAX('10 (ind)'!L$6:L$37)-MIN('10 (ind)'!L$6:L$37))))))*L$42</f>
        <v>7.023825722973271</v>
      </c>
      <c r="M23" s="87">
        <f>IF('10 (ind)'!M$1="si",100*(('10 (ind)'!M21-MIN('10 (ind)'!M$6:M$37))/(MAX('10 (ind)'!M$6:M$37)-MIN('10 (ind)'!M$6:M$37))),ABS(-100+(100*(('10 (ind)'!M21-MIN('10 (ind)'!M$6:M$37))/(MAX('10 (ind)'!M$6:M$37)-MIN('10 (ind)'!M$6:M$37))))))*M$42</f>
        <v>0.37956992923345206</v>
      </c>
      <c r="N23" s="87">
        <f>IF('10 (ind)'!N$1="si",100*(('10 (ind)'!N21-MIN('10 (ind)'!N$6:N$37))/(MAX('10 (ind)'!N$6:N$37)-MIN('10 (ind)'!N$6:N$37))),ABS(-100+(100*(('10 (ind)'!N21-MIN('10 (ind)'!N$6:N$37))/(MAX('10 (ind)'!N$6:N$37)-MIN('10 (ind)'!N$6:N$37))))))*N$42</f>
        <v>11.903462762099601</v>
      </c>
      <c r="O23" s="87">
        <f>IF('10 (ind)'!O$1="si",100*(('10 (ind)'!O21-MIN('10 (ind)'!O$6:O$37))/(MAX('10 (ind)'!O$6:O$37)-MIN('10 (ind)'!O$6:O$37))),ABS(-100+(100*(('10 (ind)'!O21-MIN('10 (ind)'!O$6:O$37))/(MAX('10 (ind)'!O$6:O$37)-MIN('10 (ind)'!O$6:O$37))))))*O$42</f>
        <v>6.8017530596231159</v>
      </c>
      <c r="P23" s="87">
        <f>IF('10 (ind)'!P$1="si",100*(('10 (ind)'!P21-MIN('10 (ind)'!P$6:P$37))/(MAX('10 (ind)'!P$6:P$37)-MIN('10 (ind)'!P$6:P$37))),ABS(-100+(100*(('10 (ind)'!P21-MIN('10 (ind)'!P$6:P$37))/(MAX('10 (ind)'!P$6:P$37)-MIN('10 (ind)'!P$6:P$37))))))*P$42</f>
        <v>0.62003410904644429</v>
      </c>
      <c r="Q23" s="87">
        <f>IF('10 (ind)'!Q$1="si",100*(('10 (ind)'!Q21-MIN('10 (ind)'!Q$6:Q$37))/(MAX('10 (ind)'!Q$6:Q$37)-MIN('10 (ind)'!Q$6:Q$37))),ABS(-100+(100*(('10 (ind)'!Q21-MIN('10 (ind)'!Q$6:Q$37))/(MAX('10 (ind)'!Q$6:Q$37)-MIN('10 (ind)'!Q$6:Q$37))))))*Q$42</f>
        <v>0.11224852431865238</v>
      </c>
      <c r="R23" s="87">
        <f>IF('10 (ind)'!R$1="si",100*(('10 (ind)'!R21-MIN('10 (ind)'!R$6:R$37))/(MAX('10 (ind)'!R$6:R$37)-MIN('10 (ind)'!R$6:R$37))),ABS(-100+(100*(('10 (ind)'!R21-MIN('10 (ind)'!R$6:R$37))/(MAX('10 (ind)'!R$6:R$37)-MIN('10 (ind)'!R$6:R$37))))))*R$42</f>
        <v>0.219239905356821</v>
      </c>
      <c r="S23" s="75">
        <f>ABS(ABS(('10 (ind)'!S21-((MAX('10 (ind)'!S$6:S$37)+MIN('10 (ind)'!S$6:S$37))/2))/(((MAX('10 (ind)'!S$6:S$37)+MIN('10 (ind)'!S$6:S$37))/2)-MAX('10 (ind)'!S$6:S$37))*100)-100)*S$42</f>
        <v>2.4749527487808018</v>
      </c>
      <c r="T23" s="87">
        <f>IF('10 (ind)'!T$1="si",100*(('10 (ind)'!T21-MIN('10 (ind)'!T$6:T$37))/(MAX('10 (ind)'!T$6:T$37)-MIN('10 (ind)'!T$6:T$37))),ABS(-100+(100*(('10 (ind)'!T21-MIN('10 (ind)'!T$6:T$37))/(MAX('10 (ind)'!T$6:T$37)-MIN('10 (ind)'!T$6:T$37))))))*T$42</f>
        <v>3.5009920554232066</v>
      </c>
      <c r="U23" s="87">
        <f>IF('10 (ind)'!U$1="si",100*(('10 (ind)'!U21-MIN('10 (ind)'!U$6:U$37))/(MAX('10 (ind)'!U$6:U$37)-MIN('10 (ind)'!U$6:U$37))),ABS(-100+(100*(('10 (ind)'!U21-MIN('10 (ind)'!U$6:U$37))/(MAX('10 (ind)'!U$6:U$37)-MIN('10 (ind)'!U$6:U$37))))))*U$42</f>
        <v>8.6911131410674685</v>
      </c>
      <c r="V23" s="87">
        <f>IF('10 (ind)'!V$1="si",100*(('10 (ind)'!V21-MIN('10 (ind)'!V$6:V$37))/(MAX('10 (ind)'!V$6:V$37)-MIN('10 (ind)'!V$6:V$37))),ABS(-100+(100*(('10 (ind)'!V21-MIN('10 (ind)'!V$6:V$37))/(MAX('10 (ind)'!V$6:V$37)-MIN('10 (ind)'!V$6:V$37))))))*V$42</f>
        <v>4.1693853582147993</v>
      </c>
      <c r="W23" s="87">
        <f>IF('10 (ind)'!W$1="si",100*(('10 (ind)'!W21-MIN('10 (ind)'!W$6:W$37))/(MAX('10 (ind)'!W$6:W$37)-MIN('10 (ind)'!W$6:W$37))),ABS(-100+(100*(('10 (ind)'!W21-MIN('10 (ind)'!W$6:W$37))/(MAX('10 (ind)'!W$6:W$37)-MIN('10 (ind)'!W$6:W$37))))))*W$42</f>
        <v>4.8582939284752085</v>
      </c>
      <c r="X23" s="87">
        <f>IF('10 (ind)'!X$1="si",100*(('10 (ind)'!X21-MIN('10 (ind)'!X$6:X$37))/(MAX('10 (ind)'!X$6:X$37)-MIN('10 (ind)'!X$6:X$37))),ABS(-100+(100*(('10 (ind)'!X21-MIN('10 (ind)'!X$6:X$37))/(MAX('10 (ind)'!X$6:X$37)-MIN('10 (ind)'!X$6:X$37))))))*X$42</f>
        <v>4.8774571655746222</v>
      </c>
      <c r="Y23" s="87">
        <f>IF('10 (ind)'!Y$1="si",100*(('10 (ind)'!Y21-MIN('10 (ind)'!Y$6:Y$37))/(MAX('10 (ind)'!Y$6:Y$37)-MIN('10 (ind)'!Y$6:Y$37))),ABS(-100+(100*(('10 (ind)'!Y21-MIN('10 (ind)'!Y$6:Y$37))/(MAX('10 (ind)'!Y$6:Y$37)-MIN('10 (ind)'!Y$6:Y$37))))))*Y$42</f>
        <v>3.6387019971667516</v>
      </c>
      <c r="Z23" s="87">
        <f>IF('10 (ind)'!Z$1="si",100*(('10 (ind)'!Z21-MIN('10 (ind)'!Z$6:Z$37))/(MAX('10 (ind)'!Z$6:Z$37)-MIN('10 (ind)'!Z$6:Z$37))),ABS(-100+(100*(('10 (ind)'!Z21-MIN('10 (ind)'!Z$6:Z$37))/(MAX('10 (ind)'!Z$6:Z$37)-MIN('10 (ind)'!Z$6:Z$37))))))*Z$42</f>
        <v>1.7287362473321888</v>
      </c>
      <c r="AA23" s="87">
        <f>IF('10 (ind)'!AA$1="si",100*(('10 (ind)'!AA21-MIN('10 (ind)'!AA$6:AA$37))/(MAX('10 (ind)'!AA$6:AA$37)-MIN('10 (ind)'!AA$6:AA$37))),ABS(-100+(100*(('10 (ind)'!AA21-MIN('10 (ind)'!AA$6:AA$37))/(MAX('10 (ind)'!AA$6:AA$37)-MIN('10 (ind)'!AA$6:AA$37))))))*AA$42</f>
        <v>5.7649120745055775</v>
      </c>
      <c r="AB23" s="87">
        <f>IF('10 (ind)'!AB$1="si",100*(('10 (ind)'!AB21-MIN('10 (ind)'!AB$6:AB$37))/(MAX('10 (ind)'!AB$6:AB$37)-MIN('10 (ind)'!AB$6:AB$37))),ABS(-100+(100*(('10 (ind)'!AB21-MIN('10 (ind)'!AB$6:AB$37))/(MAX('10 (ind)'!AB$6:AB$37)-MIN('10 (ind)'!AB$6:AB$37))))))*AB$42</f>
        <v>1.7996141203662617</v>
      </c>
      <c r="AC23" s="87">
        <f>IF('10 (ind)'!AC$1="si",100*(('10 (ind)'!AC21-MIN('10 (ind)'!AC$6:AC$37))/(MAX('10 (ind)'!AC$6:AC$37)-MIN('10 (ind)'!AC$6:AC$37))),ABS(-100+(100*(('10 (ind)'!AC21-MIN('10 (ind)'!AC$6:AC$37))/(MAX('10 (ind)'!AC$6:AC$37)-MIN('10 (ind)'!AC$6:AC$37))))))*AC$42</f>
        <v>5.3381149515554185</v>
      </c>
      <c r="AD23" s="87">
        <f>IF('10 (ind)'!AD$1="si",100*(('10 (ind)'!AD21-MIN('10 (ind)'!AD$6:AD$37))/(MAX('10 (ind)'!AD$6:AD$37)-MIN('10 (ind)'!AD$6:AD$37))),ABS(-100+(100*(('10 (ind)'!AD21-MIN('10 (ind)'!AD$6:AD$37))/(MAX('10 (ind)'!AD$6:AD$37)-MIN('10 (ind)'!AD$6:AD$37))))))*AD$42</f>
        <v>4.9572022949966126</v>
      </c>
      <c r="AE23" s="87">
        <f>IF('10 (ind)'!AE$1="si",100*(('10 (ind)'!AE21-MIN('10 (ind)'!AE$6:AE$37))/(MAX('10 (ind)'!AE$6:AE$37)-MIN('10 (ind)'!AE$6:AE$37))),ABS(-100+(100*(('10 (ind)'!AE21-MIN('10 (ind)'!AE$6:AE$37))/(MAX('10 (ind)'!AE$6:AE$37)-MIN('10 (ind)'!AE$6:AE$37))))))*AE$42</f>
        <v>2.1913216127229735</v>
      </c>
      <c r="AF23" s="87">
        <f>IF('10 (ind)'!AF$1="si",100*(('10 (ind)'!AF21-MIN('10 (ind)'!AF$6:AF$37))/(MAX('10 (ind)'!AF$6:AF$37)-MIN('10 (ind)'!AF$6:AF$37))),ABS(-100+(100*(('10 (ind)'!AF21-MIN('10 (ind)'!AF$6:AF$37))/(MAX('10 (ind)'!AF$6:AF$37)-MIN('10 (ind)'!AF$6:AF$37))))))*AF$42</f>
        <v>3.9253701900190801</v>
      </c>
      <c r="AG23" s="87">
        <f>IF('10 (ind)'!AG$1="si",100*(('10 (ind)'!AG21-MIN('10 (ind)'!AG$6:AG$37))/(MAX('10 (ind)'!AG$6:AG$37)-MIN('10 (ind)'!AG$6:AG$37))),ABS(-100+(100*(('10 (ind)'!AG21-MIN('10 (ind)'!AG$6:AG$37))/(MAX('10 (ind)'!AG$6:AG$37)-MIN('10 (ind)'!AG$6:AG$37))))))*AG$42</f>
        <v>0</v>
      </c>
      <c r="AH23" s="87">
        <f>IF('10 (ind)'!AH$1="si",100*(('10 (ind)'!AH21-MIN('10 (ind)'!AH$6:AH$37))/(MAX('10 (ind)'!AH$6:AH$37)-MIN('10 (ind)'!AH$6:AH$37))),ABS(-100+(100*(('10 (ind)'!AH21-MIN('10 (ind)'!AH$6:AH$37))/(MAX('10 (ind)'!AH$6:AH$37)-MIN('10 (ind)'!AH$6:AH$37))))))*AH$42</f>
        <v>2.2067950243066217</v>
      </c>
      <c r="AI23" s="87">
        <f>IF('10 (ind)'!AI$1="si",100*(('10 (ind)'!AI21-MIN('10 (ind)'!AI$6:AI$37))/(MAX('10 (ind)'!AI$6:AI$37)-MIN('10 (ind)'!AI$6:AI$37))),ABS(-100+(100*(('10 (ind)'!AI21-MIN('10 (ind)'!AI$6:AI$37))/(MAX('10 (ind)'!AI$6:AI$37)-MIN('10 (ind)'!AI$6:AI$37))))))*AI$42</f>
        <v>0.24782292621193611</v>
      </c>
      <c r="AJ23" s="87">
        <f>IF('10 (ind)'!AJ$1="si",100*(('10 (ind)'!AJ21-MIN('10 (ind)'!AJ$6:AJ$37))/(MAX('10 (ind)'!AJ$6:AJ$37)-MIN('10 (ind)'!AJ$6:AJ$37))),ABS(-100+(100*(('10 (ind)'!AJ21-MIN('10 (ind)'!AJ$6:AJ$37))/(MAX('10 (ind)'!AJ$6:AJ$37)-MIN('10 (ind)'!AJ$6:AJ$37))))))*AJ$42</f>
        <v>6.8522407998366921</v>
      </c>
      <c r="AK23" s="87">
        <f>IF('10 (ind)'!AK$1="si",100*(('10 (ind)'!AK21-MIN('10 (ind)'!AK$6:AK$37))/(MAX('10 (ind)'!AK$6:AK$37)-MIN('10 (ind)'!AK$6:AK$37))),ABS(-100+(100*(('10 (ind)'!AK21-MIN('10 (ind)'!AK$6:AK$37))/(MAX('10 (ind)'!AK$6:AK$37)-MIN('10 (ind)'!AK$6:AK$37))))))*AK$42</f>
        <v>0.15600109735122941</v>
      </c>
      <c r="AL23" s="87">
        <f>IF('10 (ind)'!AL$1="si",100*(('10 (ind)'!AL21-MIN('10 (ind)'!AL$6:AL$37))/(MAX('10 (ind)'!AL$6:AL$37)-MIN('10 (ind)'!AL$6:AL$37))),ABS(-100+(100*(('10 (ind)'!AL21-MIN('10 (ind)'!AL$6:AL$37))/(MAX('10 (ind)'!AL$6:AL$37)-MIN('10 (ind)'!AL$6:AL$37))))))*AL$42</f>
        <v>8.6628634718761983</v>
      </c>
      <c r="AM23" s="87">
        <f>IF('10 (ind)'!AM$1="si",100*(('10 (ind)'!AM21-MIN('10 (ind)'!AM$6:AM$37))/(MAX('10 (ind)'!AM$6:AM$37)-MIN('10 (ind)'!AM$6:AM$37))),ABS(-100+(100*(('10 (ind)'!AM21-MIN('10 (ind)'!AM$6:AM$37))/(MAX('10 (ind)'!AM$6:AM$37)-MIN('10 (ind)'!AM$6:AM$37))))))*AM$42</f>
        <v>2.2786289197663354</v>
      </c>
      <c r="AN23" s="87">
        <f>IF('10 (ind)'!AN$1="si",100*(('10 (ind)'!AN21-MIN('10 (ind)'!AN$6:AN$37))/(MAX('10 (ind)'!AN$6:AN$37)-MIN('10 (ind)'!AN$6:AN$37))),ABS(-100+(100*(('10 (ind)'!AN21-MIN('10 (ind)'!AN$6:AN$37))/(MAX('10 (ind)'!AN$6:AN$37)-MIN('10 (ind)'!AN$6:AN$37))))))*AN$42</f>
        <v>4.4840056601752583</v>
      </c>
      <c r="AO23" s="87">
        <f>IF('10 (ind)'!AO$1="si",100*(('10 (ind)'!AO21-MIN('10 (ind)'!AO$6:AO$37))/(MAX('10 (ind)'!AO$6:AO$37)-MIN('10 (ind)'!AO$6:AO$37))),ABS(-100+(100*(('10 (ind)'!AO21-MIN('10 (ind)'!AO$6:AO$37))/(MAX('10 (ind)'!AO$6:AO$37)-MIN('10 (ind)'!AO$6:AO$37))))))*AO$42</f>
        <v>6.9829416304008598</v>
      </c>
      <c r="AP23" s="87">
        <f>IF('10 (ind)'!AP$1="si",100*(('10 (ind)'!AP21-MIN('10 (ind)'!AP$6:AP$37))/(MAX('10 (ind)'!AP$6:AP$37)-MIN('10 (ind)'!AP$6:AP$37))),ABS(-100+(100*(('10 (ind)'!AP21-MIN('10 (ind)'!AP$6:AP$37))/(MAX('10 (ind)'!AP$6:AP$37)-MIN('10 (ind)'!AP$6:AP$37))))))*AP$42</f>
        <v>9.8721638431034968</v>
      </c>
      <c r="AQ23" s="87">
        <f>IF('10 (ind)'!AQ$1="si",100*(('10 (ind)'!AQ21-MIN('10 (ind)'!AQ$6:AQ$37))/(MAX('10 (ind)'!AQ$6:AQ$37)-MIN('10 (ind)'!AQ$6:AQ$37))),ABS(-100+(100*(('10 (ind)'!AQ21-MIN('10 (ind)'!AQ$6:AQ$37))/(MAX('10 (ind)'!AQ$6:AQ$37)-MIN('10 (ind)'!AQ$6:AQ$37))))))*AQ$42</f>
        <v>0.95479721623138647</v>
      </c>
      <c r="AR23" s="87">
        <f>IF('10 (ind)'!AR$1="si",100*(('10 (ind)'!AR21-MIN('10 (ind)'!AR$6:AR$37))/(MAX('10 (ind)'!AR$6:AR$37)-MIN('10 (ind)'!AR$6:AR$37))),ABS(-100+(100*(('10 (ind)'!AR21-MIN('10 (ind)'!AR$6:AR$37))/(MAX('10 (ind)'!AR$6:AR$37)-MIN('10 (ind)'!AR$6:AR$37))))))*AR$42</f>
        <v>1.543806005476561</v>
      </c>
      <c r="AS23" s="87">
        <f>IF('10 (ind)'!AS$1="si",100*(('10 (ind)'!AS21-MIN('10 (ind)'!AS$6:AS$37))/(MAX('10 (ind)'!AS$6:AS$37)-MIN('10 (ind)'!AS$6:AS$37))),ABS(-100+(100*(('10 (ind)'!AS21-MIN('10 (ind)'!AS$6:AS$37))/(MAX('10 (ind)'!AS$6:AS$37)-MIN('10 (ind)'!AS$6:AS$37))))))*AS$42</f>
        <v>3.3920726053403252</v>
      </c>
      <c r="AT23" s="87">
        <f>IF('10 (ind)'!AT$1="si",100*(('10 (ind)'!AT21-MIN('10 (ind)'!AT$6:AT$37))/(MAX('10 (ind)'!AT$6:AT$37)-MIN('10 (ind)'!AT$6:AT$37))),ABS(-100+(100*(('10 (ind)'!AT21-MIN('10 (ind)'!AT$6:AT$37))/(MAX('10 (ind)'!AT$6:AT$37)-MIN('10 (ind)'!AT$6:AT$37))))))*AT$42</f>
        <v>0</v>
      </c>
      <c r="AU23" s="87">
        <f>IF('10 (ind)'!AU$1="si",100*(('10 (ind)'!AU21-MIN('10 (ind)'!AU$6:AU$37))/(MAX('10 (ind)'!AU$6:AU$37)-MIN('10 (ind)'!AU$6:AU$37))),ABS(-100+(100*(('10 (ind)'!AU21-MIN('10 (ind)'!AU$6:AU$37))/(MAX('10 (ind)'!AU$6:AU$37)-MIN('10 (ind)'!AU$6:AU$37))))))*AU$42</f>
        <v>10.328224903673176</v>
      </c>
      <c r="AV23" s="87">
        <f>IF('10 (ind)'!AV$1="si",100*(('10 (ind)'!AV21-MIN('10 (ind)'!AV$6:AV$37))/(MAX('10 (ind)'!AV$6:AV$37)-MIN('10 (ind)'!AV$6:AV$37))),ABS(-100+(100*(('10 (ind)'!AV21-MIN('10 (ind)'!AV$6:AV$37))/(MAX('10 (ind)'!AV$6:AV$37)-MIN('10 (ind)'!AV$6:AV$37))))))*AV$42</f>
        <v>19.844020797227035</v>
      </c>
      <c r="AW23" s="87">
        <f>IF('10 (ind)'!AW$1="si",100*(('10 (ind)'!AW21-MIN('10 (ind)'!AW$6:AW$37))/(MAX('10 (ind)'!AW$6:AW$37)-MIN('10 (ind)'!AW$6:AW$37))),ABS(-100+(100*(('10 (ind)'!AW21-MIN('10 (ind)'!AW$6:AW$37))/(MAX('10 (ind)'!AW$6:AW$37)-MIN('10 (ind)'!AW$6:AW$37))))))*AW$42</f>
        <v>5.1838181679293891</v>
      </c>
      <c r="AX23" s="87">
        <f>IF('10 (ind)'!AX$1="si",100*(('10 (ind)'!AX21-MIN('10 (ind)'!AX$6:AX$37))/(MAX('10 (ind)'!AX$6:AX$37)-MIN('10 (ind)'!AX$6:AX$37))),ABS(-100+(100*(('10 (ind)'!AX21-MIN('10 (ind)'!AX$6:AX$37))/(MAX('10 (ind)'!AX$6:AX$37)-MIN('10 (ind)'!AX$6:AX$37))))))*AX$42</f>
        <v>5.3381630594235849</v>
      </c>
      <c r="AY23" s="87">
        <f>IF('10 (ind)'!AY$1="si",100*(('10 (ind)'!AY21-MIN('10 (ind)'!AY$6:AY$37))/(MAX('10 (ind)'!AY$6:AY$37)-MIN('10 (ind)'!AY$6:AY$37))),ABS(-100+(100*(('10 (ind)'!AY21-MIN('10 (ind)'!AY$6:AY$37))/(MAX('10 (ind)'!AY$6:AY$37)-MIN('10 (ind)'!AY$6:AY$37))))))*AY$42</f>
        <v>5.3959065367786696</v>
      </c>
      <c r="AZ23" s="87">
        <f>IF('10 (ind)'!AZ$1="si",100*(('10 (ind)'!AZ21-MIN('10 (ind)'!AZ$6:AZ$37))/(MAX('10 (ind)'!AZ$6:AZ$37)-MIN('10 (ind)'!AZ$6:AZ$37))),ABS(-100+(100*(('10 (ind)'!AZ21-MIN('10 (ind)'!AZ$6:AZ$37))/(MAX('10 (ind)'!AZ$6:AZ$37)-MIN('10 (ind)'!AZ$6:AZ$37))))))*AZ$42</f>
        <v>2.489689606608438</v>
      </c>
      <c r="BA23" s="87">
        <f>IF('10 (ind)'!BA$1="si",100*(('10 (ind)'!BA21-MIN('10 (ind)'!BA$6:BA$37))/(MAX('10 (ind)'!BA$6:BA$37)-MIN('10 (ind)'!BA$6:BA$37))),ABS(-100+(100*(('10 (ind)'!BA21-MIN('10 (ind)'!BA$6:BA$37))/(MAX('10 (ind)'!BA$6:BA$37)-MIN('10 (ind)'!BA$6:BA$37))))))*BA$42</f>
        <v>2.7594943657915851</v>
      </c>
      <c r="BB23" s="87">
        <f>IF('10 (ind)'!BB$1="si",100*(('10 (ind)'!BB21-MIN('10 (ind)'!BB$6:BB$37))/(MAX('10 (ind)'!BB$6:BB$37)-MIN('10 (ind)'!BB$6:BB$37))),ABS(-100+(100*(('10 (ind)'!BB21-MIN('10 (ind)'!BB$6:BB$37))/(MAX('10 (ind)'!BB$6:BB$37)-MIN('10 (ind)'!BB$6:BB$37))))))*BB$42</f>
        <v>2.6424328599986535</v>
      </c>
      <c r="BC23" s="87">
        <f>IF('10 (ind)'!BC$1="si",100*(('10 (ind)'!BC21-MIN('10 (ind)'!BC$6:BC$37))/(MAX('10 (ind)'!BC$6:BC$37)-MIN('10 (ind)'!BC$6:BC$37))),ABS(-100+(100*(('10 (ind)'!BC21-MIN('10 (ind)'!BC$6:BC$37))/(MAX('10 (ind)'!BC$6:BC$37)-MIN('10 (ind)'!BC$6:BC$37))))))*BC$42</f>
        <v>2.0931043217547818</v>
      </c>
      <c r="BD23" s="87">
        <f>IF('10 (ind)'!BD$1="si",100*(('10 (ind)'!BD21-MIN('10 (ind)'!BD$6:BD$37))/(MAX('10 (ind)'!BD$6:BD$37)-MIN('10 (ind)'!BD$6:BD$37))),ABS(-100+(100*(('10 (ind)'!BD21-MIN('10 (ind)'!BD$6:BD$37))/(MAX('10 (ind)'!BD$6:BD$37)-MIN('10 (ind)'!BD$6:BD$37))))))*BD$42</f>
        <v>2.6047868388093289</v>
      </c>
      <c r="BE23" s="87">
        <f>IF('10 (ind)'!BE$1="si",100*(('10 (ind)'!BE21-MIN('10 (ind)'!BE$6:BE$37))/(MAX('10 (ind)'!BE$6:BE$37)-MIN('10 (ind)'!BE$6:BE$37))),ABS(-100+(100*(('10 (ind)'!BE21-MIN('10 (ind)'!BE$6:BE$37))/(MAX('10 (ind)'!BE$6:BE$37)-MIN('10 (ind)'!BE$6:BE$37))))))*BE$42</f>
        <v>2.0394880787027021</v>
      </c>
      <c r="BF23" s="87">
        <f>IF('10 (ind)'!BF$1="si",100*(('10 (ind)'!BF21-MIN('10 (ind)'!BF$6:BF$37))/(MAX('10 (ind)'!BF$6:BF$37)-MIN('10 (ind)'!BF$6:BF$37))),ABS(-100+(100*(('10 (ind)'!BF21-MIN('10 (ind)'!BF$6:BF$37))/(MAX('10 (ind)'!BF$6:BF$37)-MIN('10 (ind)'!BF$6:BF$37))))))*BF$42</f>
        <v>1.8514348474617135</v>
      </c>
      <c r="BG23" s="87">
        <f>IF('10 (ind)'!BG$1="si",100*(('10 (ind)'!BG21-MIN('10 (ind)'!BG$6:BG$37))/(MAX('10 (ind)'!BG$6:BG$37)-MIN('10 (ind)'!BG$6:BG$37))),ABS(-100+(100*(('10 (ind)'!BG21-MIN('10 (ind)'!BG$6:BG$37))/(MAX('10 (ind)'!BG$6:BG$37)-MIN('10 (ind)'!BG$6:BG$37))))))*BG$42</f>
        <v>3.6700701164863219</v>
      </c>
      <c r="BH23" s="87">
        <f>IF('10 (ind)'!BH$1="si",100*(('10 (ind)'!BH21-MIN('10 (ind)'!BH$6:BH$37))/(MAX('10 (ind)'!BH$6:BH$37)-MIN('10 (ind)'!BH$6:BH$37))),ABS(-100+(100*(('10 (ind)'!BH21-MIN('10 (ind)'!BH$6:BH$37))/(MAX('10 (ind)'!BH$6:BH$37)-MIN('10 (ind)'!BH$6:BH$37))))))*BH$42</f>
        <v>0.9011873997381753</v>
      </c>
      <c r="BI23" s="87">
        <f>IF('10 (ind)'!BI$1="si",100*(('10 (ind)'!BI21-MIN('10 (ind)'!BI$6:BI$37))/(MAX('10 (ind)'!BI$6:BI$37)-MIN('10 (ind)'!BI$6:BI$37))),ABS(-100+(100*(('10 (ind)'!BI21-MIN('10 (ind)'!BI$6:BI$37))/(MAX('10 (ind)'!BI$6:BI$37)-MIN('10 (ind)'!BI$6:BI$37))))))*BI$42</f>
        <v>5.7282433466126532</v>
      </c>
      <c r="BJ23" s="87">
        <f>IF('10 (ind)'!BJ$1="si",100*(('10 (ind)'!BJ21-MIN('10 (ind)'!BJ$6:BJ$37))/(MAX('10 (ind)'!BJ$6:BJ$37)-MIN('10 (ind)'!BJ$6:BJ$37))),ABS(-100+(100*(('10 (ind)'!BJ21-MIN('10 (ind)'!BJ$6:BJ$37))/(MAX('10 (ind)'!BJ$6:BJ$37)-MIN('10 (ind)'!BJ$6:BJ$37))))))*BJ$42</f>
        <v>1.7986672177484504</v>
      </c>
      <c r="BK23" s="87">
        <f>IF('10 (ind)'!BK$1="si",100*(('10 (ind)'!BK21-MIN('10 (ind)'!BK$6:BK$37))/(MAX('10 (ind)'!BK$6:BK$37)-MIN('10 (ind)'!BK$6:BK$37))),ABS(-100+(100*(('10 (ind)'!BK21-MIN('10 (ind)'!BK$6:BK$37))/(MAX('10 (ind)'!BK$6:BK$37)-MIN('10 (ind)'!BK$6:BK$37))))))*BK$42</f>
        <v>0.44047561516323375</v>
      </c>
      <c r="BL23" s="87">
        <f>IF('10 (ind)'!BL$1="si",100*(('10 (ind)'!BL21-MIN('10 (ind)'!BL$6:BL$37))/(MAX('10 (ind)'!BL$6:BL$37)-MIN('10 (ind)'!BL$6:BL$37))),ABS(-100+(100*(('10 (ind)'!BL21-MIN('10 (ind)'!BL$6:BL$37))/(MAX('10 (ind)'!BL$6:BL$37)-MIN('10 (ind)'!BL$6:BL$37))))))*BL$42</f>
        <v>1.35186824214982</v>
      </c>
      <c r="BM23" s="87">
        <f>IF('10 (ind)'!BM$1="si",100*(('10 (ind)'!BM21-MIN('10 (ind)'!BM$6:BM$37))/(MAX('10 (ind)'!BM$6:BM$37)-MIN('10 (ind)'!BM$6:BM$37))),ABS(-100+(100*(('10 (ind)'!BM21-MIN('10 (ind)'!BM$6:BM$37))/(MAX('10 (ind)'!BM$6:BM$37)-MIN('10 (ind)'!BM$6:BM$37))))))*BM$42</f>
        <v>1.6096651040178493</v>
      </c>
      <c r="BN23" s="87">
        <f>IF('10 (ind)'!BN$1="si",100*(('10 (ind)'!BN21-MIN('10 (ind)'!BN$6:BN$37))/(MAX('10 (ind)'!BN$6:BN$37)-MIN('10 (ind)'!BN$6:BN$37))),ABS(-100+(100*(('10 (ind)'!BN21-MIN('10 (ind)'!BN$6:BN$37))/(MAX('10 (ind)'!BN$6:BN$37)-MIN('10 (ind)'!BN$6:BN$37))))))*BN$42</f>
        <v>4.1506480204453613</v>
      </c>
      <c r="BO23" s="87">
        <f>IF('10 (ind)'!BO$1="si",100*(('10 (ind)'!BO21-MIN('10 (ind)'!BO$6:BO$37))/(MAX('10 (ind)'!BO$6:BO$37)-MIN('10 (ind)'!BO$6:BO$37))),ABS(-100+(100*(('10 (ind)'!BO21-MIN('10 (ind)'!BO$6:BO$37))/(MAX('10 (ind)'!BO$6:BO$37)-MIN('10 (ind)'!BO$6:BO$37))))))*BO$42</f>
        <v>0.46154439780965317</v>
      </c>
      <c r="BP23" s="87">
        <f>IF('10 (ind)'!BP$1="si",100*(('10 (ind)'!BP21-MIN('10 (ind)'!BP$6:BP$37))/(MAX('10 (ind)'!BP$6:BP$37)-MIN('10 (ind)'!BP$6:BP$37))),ABS(-100+(100*(('10 (ind)'!BP21-MIN('10 (ind)'!BP$6:BP$37))/(MAX('10 (ind)'!BP$6:BP$37)-MIN('10 (ind)'!BP$6:BP$37))))))*BP$42</f>
        <v>0.74272403033020695</v>
      </c>
      <c r="BQ23" s="87">
        <f>IF('10 (ind)'!BQ$1="si",100*(('10 (ind)'!BQ21-MIN('10 (ind)'!BQ$6:BQ$37))/(MAX('10 (ind)'!BQ$6:BQ$37)-MIN('10 (ind)'!BQ$6:BQ$37))),ABS(-100+(100*(('10 (ind)'!BQ21-MIN('10 (ind)'!BQ$6:BQ$37))/(MAX('10 (ind)'!BQ$6:BQ$37)-MIN('10 (ind)'!BQ$6:BQ$37))))))*BQ$42</f>
        <v>1.2805129338530972</v>
      </c>
      <c r="BR23" s="87">
        <f>IF('10 (ind)'!BR$1="si",100*(('10 (ind)'!BR21-MIN('10 (ind)'!BR$6:BR$37))/(MAX('10 (ind)'!BR$6:BR$37)-MIN('10 (ind)'!BR$6:BR$37))),ABS(-100+(100*(('10 (ind)'!BR21-MIN('10 (ind)'!BR$6:BR$37))/(MAX('10 (ind)'!BR$6:BR$37)-MIN('10 (ind)'!BR$6:BR$37))))))*BR$42</f>
        <v>0.56385272917474016</v>
      </c>
      <c r="BS23" s="87">
        <f>IF('10 (ind)'!BS$1="si",100*(('10 (ind)'!BS21-MIN('10 (ind)'!BS$6:BS$37))/(MAX('10 (ind)'!BS$6:BS$37)-MIN('10 (ind)'!BS$6:BS$37))),ABS(-100+(100*(('10 (ind)'!BS21-MIN('10 (ind)'!BS$6:BS$37))/(MAX('10 (ind)'!BS$6:BS$37)-MIN('10 (ind)'!BS$6:BS$37))))))*BS$42</f>
        <v>2.9966161560229692</v>
      </c>
      <c r="BT23" s="75">
        <f>IF('10 (ind)'!BT$1="si",100*(('10 (ind)'!BT21-MIN('10 (ind)'!BT$6:BT$37))/(MAX('10 (ind)'!BT$6:BT$37)-MIN('10 (ind)'!BT$6:BT$37))),ABS(-100+(100*(('10 (ind)'!BT21-MIN('10 (ind)'!BT$6:BT$37))/(MAX('10 (ind)'!BR$6:BR$37)-MIN('10 (ind)'!BT$6:BT$37))))))*BT$42</f>
        <v>5.3747063780078292</v>
      </c>
      <c r="BU23" s="87">
        <f>IF('10 (ind)'!BU$1="si",100*(('10 (ind)'!BU21-MIN('10 (ind)'!BU$6:BU$37))/(MAX('10 (ind)'!BU$6:BU$37)-MIN('10 (ind)'!BU$6:BU$37))),ABS(-100+(100*(('10 (ind)'!BU21-MIN('10 (ind)'!BU$6:BU$37))/(MAX('10 (ind)'!BU$6:BU$37)-MIN('10 (ind)'!BU$6:BU$37))))))*BU$42</f>
        <v>7.8045114737011039</v>
      </c>
      <c r="BV23" s="87">
        <f>IF('10 (ind)'!BV$1="si",100*(('10 (ind)'!BV21-MIN('10 (ind)'!BV$6:BV$37))/(MAX('10 (ind)'!BV$6:BV$37)-MIN('10 (ind)'!BV$6:BV$37))),ABS(-100+(100*(('10 (ind)'!BV21-MIN('10 (ind)'!BV$6:BV$37))/(MAX('10 (ind)'!BV$6:BV$37)-MIN('10 (ind)'!BV$6:BV$37))))))*BV$42</f>
        <v>2.5814864750483082</v>
      </c>
      <c r="BW23" s="87">
        <f>IF('10 (ind)'!BW$1="si",100*(('10 (ind)'!BW21-MIN('10 (ind)'!BW$6:BW$37))/(MAX('10 (ind)'!BW$6:BW$37)-MIN('10 (ind)'!BW$6:BW$37))),ABS(-100+(100*(('10 (ind)'!BW21-MIN('10 (ind)'!BW$6:BW$37))/(MAX('10 (ind)'!BW$6:BW$37)-MIN('10 (ind)'!BW$6:BW$37))))))*BW$42</f>
        <v>2.6918492750540222</v>
      </c>
      <c r="BX23" s="87">
        <f>IF('10 (ind)'!BX$1="si",100*(('10 (ind)'!BX21-MIN('10 (ind)'!BX$6:BX$37))/(MAX('10 (ind)'!BX$6:BX$37)-MIN('10 (ind)'!BX$6:BX$37))),ABS(-100+(100*(('10 (ind)'!BX21-MIN('10 (ind)'!BX$6:BX$37))/(MAX('10 (ind)'!BX$6:BX$37)-MIN('10 (ind)'!BX$6:BX$37))))))*BX$42</f>
        <v>4.2986684336389409</v>
      </c>
      <c r="BY23" s="87">
        <f>IF('10 (ind)'!BY$1="si",100*(('10 (ind)'!BY21-MIN('10 (ind)'!BY$6:BY$37))/(MAX('10 (ind)'!BY$6:BY$37)-MIN('10 (ind)'!BY$6:BY$37))),ABS(-100+(100*(('10 (ind)'!BY21-MIN('10 (ind)'!BY$6:BY$37))/(MAX('10 (ind)'!BY$6:BY$37)-MIN('10 (ind)'!BY$6:BY$37))))))*BY$42</f>
        <v>2.7376608117802594</v>
      </c>
      <c r="BZ23" s="87">
        <f>IF('10 (ind)'!BZ$1="si",100*(('10 (ind)'!BZ21-MIN('10 (ind)'!BZ$6:BZ$37))/(MAX('10 (ind)'!BZ$6:BZ$37)-MIN('10 (ind)'!BZ$6:BZ$37))),ABS(-100+(100*(('10 (ind)'!BZ21-MIN('10 (ind)'!BZ$6:BZ$37))/(MAX('10 (ind)'!BZ$6:BZ$37)-MIN('10 (ind)'!BZ$6:BZ$37))))))*BZ$42</f>
        <v>11.396048546326917</v>
      </c>
      <c r="CA23" s="87">
        <f>IF('10 (ind)'!CA$1="si",100*(('10 (ind)'!CA21-MIN('10 (ind)'!CA$6:CA$37))/(MAX('10 (ind)'!CA$6:CA$37)-MIN('10 (ind)'!CA$6:CA$37))),ABS(-100+(100*(('10 (ind)'!CA21-MIN('10 (ind)'!CA$6:CA$37))/(MAX('10 (ind)'!CA$6:CA$37)-MIN('10 (ind)'!CA$6:CA$37))))))*CA$42</f>
        <v>0</v>
      </c>
      <c r="CB23" s="87">
        <f>IF('10 (ind)'!CB$1="si",100*(('10 (ind)'!CB21-MIN('10 (ind)'!CB$6:CB$37))/(MAX('10 (ind)'!CB$6:CB$37)-MIN('10 (ind)'!CB$6:CB$37))),ABS(-100+(100*(('10 (ind)'!CB21-MIN('10 (ind)'!CB$6:CB$37))/(MAX('10 (ind)'!CB$6:CB$37)-MIN('10 (ind)'!CB$6:CB$37))))))*CB$42</f>
        <v>3.2770294067680723</v>
      </c>
      <c r="CC23" s="87">
        <f>IF('10 (ind)'!CC$1="si",100*(('10 (ind)'!CC21-MIN('10 (ind)'!CC$6:CC$37))/(MAX('10 (ind)'!CC$6:CC$37)-MIN('10 (ind)'!CC$6:CC$37))),ABS(-100+(100*(('10 (ind)'!CC21-MIN('10 (ind)'!CC$6:CC$37))/(MAX('10 (ind)'!CC$6:CC$37)-MIN('10 (ind)'!CC$6:CC$37))))))*CC$42</f>
        <v>3.56902256618736</v>
      </c>
      <c r="CD23" s="87">
        <f>IF('10 (ind)'!CD$1="si",100*(('10 (ind)'!CD21-MIN('10 (ind)'!CD$6:CD$37))/(MAX('10 (ind)'!CD$6:CD$37)-MIN('10 (ind)'!CD$6:CD$37))),ABS(-100+(100*(('10 (ind)'!CD21-MIN('10 (ind)'!CD$6:CD$37))/(MAX('10 (ind)'!CD$6:CD$37)-MIN('10 (ind)'!CD$6:CD$37))))))*CD$42</f>
        <v>1.1176777474487923E-4</v>
      </c>
      <c r="CE23" s="87">
        <f>IF('10 (ind)'!CE$1="si",100*(('10 (ind)'!CE21-MIN('10 (ind)'!CE$6:CE$37))/(MAX('10 (ind)'!CE$6:CE$37)-MIN('10 (ind)'!CE$6:CE$37))),ABS(-100+(100*(('10 (ind)'!CE21-MIN('10 (ind)'!CE$6:CE$37))/(MAX('10 (ind)'!CE$6:CE$37)-MIN('10 (ind)'!CE$6:CE$37))))))*CE$42</f>
        <v>1.2607504356544694</v>
      </c>
      <c r="CF23" s="87">
        <f>IF('10 (ind)'!CF$1="si",100*(('10 (ind)'!CF21-MIN('10 (ind)'!CF$6:CF$37))/(MAX('10 (ind)'!CF$6:CF$37)-MIN('10 (ind)'!CF$6:CF$37))),ABS(-100+(100*(('10 (ind)'!CF21-MIN('10 (ind)'!CF$6:CF$37))/(MAX('10 (ind)'!CF$6:CF$37)-MIN('10 (ind)'!CF$6:CF$37))))))*CF$42</f>
        <v>0.99846815674573763</v>
      </c>
      <c r="CG23" s="87">
        <f>IF('10 (ind)'!CG$1="si",100*(('10 (ind)'!CG21-MIN('10 (ind)'!CG$6:CG$37))/(MAX('10 (ind)'!CG$6:CG$37)-MIN('10 (ind)'!CG$6:CG$37))),ABS(-100+(100*(('10 (ind)'!CG21-MIN('10 (ind)'!CG$6:CG$37))/(MAX('10 (ind)'!CG$6:CG$37)-MIN('10 (ind)'!CG$6:CG$37))))))*CG$42</f>
        <v>1.9189648819525165</v>
      </c>
      <c r="CH23" s="87">
        <f>IF('10 (ind)'!CH$1="si",100*(('10 (ind)'!CH21-MIN('10 (ind)'!CH$6:CH$37))/(MAX('10 (ind)'!CH$6:CH$37)-MIN('10 (ind)'!CH$6:CH$37))),ABS(-100+(100*(('10 (ind)'!CH21-MIN('10 (ind)'!CH$6:CH$37))/(MAX('10 (ind)'!CH$6:CH$37)-MIN('10 (ind)'!CH$6:CH$37))))))*CH$42</f>
        <v>3.2584871654312471</v>
      </c>
      <c r="CI23" s="87">
        <f>IF('10 (ind)'!CI$1="si",100*(('10 (ind)'!CI21-MIN('10 (ind)'!CI$6:CI$37))/(MAX('10 (ind)'!CI$6:CI$37)-MIN('10 (ind)'!CI$6:CI$37))),ABS(-100+(100*(('10 (ind)'!CI21-MIN('10 (ind)'!CI$6:CI$37))/(MAX('10 (ind)'!CI$6:CI$37)-MIN('10 (ind)'!CI$6:CI$37))))))*CI$42</f>
        <v>3.9523665412282241</v>
      </c>
      <c r="CJ23" s="87">
        <f>IF('10 (ind)'!CJ$1="si",100*(('10 (ind)'!CJ21-MIN('10 (ind)'!CJ$6:CJ$37))/(MAX('10 (ind)'!CJ$6:CJ$37)-MIN('10 (ind)'!CJ$6:CJ$37))),ABS(-100+(100*(('10 (ind)'!CJ21-MIN('10 (ind)'!CJ$6:CJ$37))/(MAX('10 (ind)'!CJ$6:CJ$37)-MIN('10 (ind)'!CJ$6:CJ$37))))))*CJ$42</f>
        <v>2.0378611747704616</v>
      </c>
      <c r="CK23" s="87">
        <f>IF('10 (ind)'!CK$1="si",100*(('10 (ind)'!CK21-MIN('10 (ind)'!CK$6:CK$37))/(MAX('10 (ind)'!CK$6:CK$37)-MIN('10 (ind)'!CK$6:CK$37))),ABS(-100+(100*(('10 (ind)'!CK21-MIN('10 (ind)'!CK$6:CK$37))/(MAX('10 (ind)'!CK$6:CK$37)-MIN('10 (ind)'!CK$6:CK$37))))))*CK$42</f>
        <v>0.43403219823537453</v>
      </c>
      <c r="CL23" s="87">
        <f>IF('10 (ind)'!CL$1="si",100*(('10 (ind)'!CL21-MIN('10 (ind)'!CL$6:CL$37))/(MAX('10 (ind)'!CL$6:CL$37)-MIN('10 (ind)'!CL$6:CL$37))),ABS(-100+(100*(('10 (ind)'!CL21-MIN('10 (ind)'!CL$6:CL$37))/(MAX('10 (ind)'!CL$6:CL$37)-MIN('10 (ind)'!CL$6:CL$37))))))*CL$42</f>
        <v>0</v>
      </c>
      <c r="CM23" s="87">
        <f>IF('10 (ind)'!CM$1="si",100*(('10 (ind)'!CM21-MIN('10 (ind)'!CM$6:CM$37))/(MAX('10 (ind)'!CM$6:CM$37)-MIN('10 (ind)'!CM$6:CM$37))),ABS(-100+(100*(('10 (ind)'!CM21-MIN('10 (ind)'!CM$6:CM$37))/(MAX('10 (ind)'!CM$6:CM$37)-MIN('10 (ind)'!CM$6:CM$37))))))*CM$42</f>
        <v>5.2658551701415153</v>
      </c>
    </row>
    <row r="24" spans="1:91">
      <c r="A24" s="18" t="s">
        <v>221</v>
      </c>
      <c r="B24" s="87">
        <f>IF('10 (ind)'!B$1="si",100*(('10 (ind)'!B22-MIN('10 (ind)'!B$6:B$37))/(MAX('10 (ind)'!B$6:B$37)-MIN('10 (ind)'!B$6:B$37))),ABS(-100+(100*(('10 (ind)'!B22-MIN('10 (ind)'!B$6:B$37))/(MAX('10 (ind)'!B$6:B$37)-MIN('10 (ind)'!B$6:B$37))))))</f>
        <v>18.995933243257664</v>
      </c>
      <c r="C24" s="87">
        <f>IF('10 (ind)'!C$1="si",100*(('10 (ind)'!C22-MIN('10 (ind)'!C$6:C$37))/(MAX('10 (ind)'!C$6:C$37)-MIN('10 (ind)'!C$6:C$37))),ABS(-100+(100*(('10 (ind)'!C22-MIN('10 (ind)'!C$6:C$37))/(MAX('10 (ind)'!C$6:C$37)-MIN('10 (ind)'!C$6:C$37))))))</f>
        <v>40.920319549650245</v>
      </c>
      <c r="D24" s="87">
        <f>IF('10 (ind)'!D$1="si",100*(('10 (ind)'!D22-MIN('10 (ind)'!D$6:D$37))/(MAX('10 (ind)'!D$6:D$37)-MIN('10 (ind)'!D$6:D$37))),ABS(-100+(100*(('10 (ind)'!D22-MIN('10 (ind)'!D$6:D$37))/(MAX('10 (ind)'!D$6:D$37)-MIN('10 (ind)'!D$6:D$37))))))*D$42</f>
        <v>3.8981650916441741</v>
      </c>
      <c r="E24" s="87">
        <f>IF('10 (ind)'!E$1="si",100*(('10 (ind)'!E22-MIN('10 (ind)'!E$6:E$37))/(MAX('10 (ind)'!E$6:E$37)-MIN('10 (ind)'!E$6:E$37))),ABS(-100+(100*(('10 (ind)'!E22-MIN('10 (ind)'!E$6:E$37))/(MAX('10 (ind)'!E$6:E$37)-MIN('10 (ind)'!E$6:E$37))))))*E$42</f>
        <v>4.5155320196362814</v>
      </c>
      <c r="F24" s="87">
        <f>IF('10 (ind)'!F$1="si",100*(('10 (ind)'!F22-MIN('10 (ind)'!F$6:F$37))/(MAX('10 (ind)'!F$6:F$37)-MIN('10 (ind)'!F$6:F$37))),ABS(-100+(100*(('10 (ind)'!F22-MIN('10 (ind)'!F$6:F$37))/(MAX('10 (ind)'!F$6:F$37)-MIN('10 (ind)'!F$6:F$37))))))*F$42</f>
        <v>8.7460484720758682</v>
      </c>
      <c r="G24" s="87">
        <f>IF('10 (ind)'!G$1="si",100*(('10 (ind)'!G22-MIN('10 (ind)'!G$6:G$37))/(MAX('10 (ind)'!G$6:G$37)-MIN('10 (ind)'!G$6:G$37))),ABS(-100+(100*(('10 (ind)'!G22-MIN('10 (ind)'!G$6:G$37))/(MAX('10 (ind)'!G$6:G$37)-MIN('10 (ind)'!G$6:G$37))))))*G$42</f>
        <v>3.9113428943937412</v>
      </c>
      <c r="H24" s="87">
        <f>IF('10 (ind)'!H$1="si",100*(('10 (ind)'!H22-MIN('10 (ind)'!H$6:H$37))/(MAX('10 (ind)'!H$6:H$37)-MIN('10 (ind)'!H$6:H$37))),ABS(-100+(100*(('10 (ind)'!H22-MIN('10 (ind)'!H$6:H$37))/(MAX('10 (ind)'!H$6:H$37)-MIN('10 (ind)'!H$6:H$37))))))*H$42</f>
        <v>3.8461538461538467</v>
      </c>
      <c r="I24" s="87">
        <f>IF('10 (ind)'!I$1="si",100*(('10 (ind)'!I22-MIN('10 (ind)'!I$6:I$37))/(MAX('10 (ind)'!I$6:I$37)-MIN('10 (ind)'!I$6:I$37))),ABS(-100+(100*(('10 (ind)'!I22-MIN('10 (ind)'!I$6:I$37))/(MAX('10 (ind)'!I$6:I$37)-MIN('10 (ind)'!I$6:I$37))))))*I$42</f>
        <v>4.0865384615384626</v>
      </c>
      <c r="J24" s="87">
        <f>IF('10 (ind)'!J$1="si",100*(('10 (ind)'!J22-MIN('10 (ind)'!J$6:J$37))/(MAX('10 (ind)'!J$6:J$37)-MIN('10 (ind)'!J$6:J$37))),ABS(-100+(100*(('10 (ind)'!J22-MIN('10 (ind)'!J$6:J$37))/(MAX('10 (ind)'!J$6:J$37)-MIN('10 (ind)'!J$6:J$37))))))*J$42</f>
        <v>3.4717494894486038</v>
      </c>
      <c r="K24" s="87">
        <f>IF('10 (ind)'!K$1="si",100*(('10 (ind)'!K22-MIN('10 (ind)'!K$6:K$37))/(MAX('10 (ind)'!K$6:K$37)-MIN('10 (ind)'!K$6:K$37))),ABS(-100+(100*(('10 (ind)'!K22-MIN('10 (ind)'!K$6:K$37))/(MAX('10 (ind)'!K$6:K$37)-MIN('10 (ind)'!K$6:K$37))))))*K$42</f>
        <v>0.36045446433171086</v>
      </c>
      <c r="L24" s="87">
        <f>IF('10 (ind)'!L$1="si",100*(('10 (ind)'!L22-MIN('10 (ind)'!L$6:L$37))/(MAX('10 (ind)'!L$6:L$37)-MIN('10 (ind)'!L$6:L$37))),ABS(-100+(100*(('10 (ind)'!L22-MIN('10 (ind)'!L$6:L$37))/(MAX('10 (ind)'!L$6:L$37)-MIN('10 (ind)'!L$6:L$37))))))*L$42</f>
        <v>6.5531425979242046</v>
      </c>
      <c r="M24" s="87">
        <f>IF('10 (ind)'!M$1="si",100*(('10 (ind)'!M22-MIN('10 (ind)'!M$6:M$37))/(MAX('10 (ind)'!M$6:M$37)-MIN('10 (ind)'!M$6:M$37))),ABS(-100+(100*(('10 (ind)'!M22-MIN('10 (ind)'!M$6:M$37))/(MAX('10 (ind)'!M$6:M$37)-MIN('10 (ind)'!M$6:M$37))))))*M$42</f>
        <v>2.9715994014621976</v>
      </c>
      <c r="N24" s="87">
        <f>IF('10 (ind)'!N$1="si",100*(('10 (ind)'!N22-MIN('10 (ind)'!N$6:N$37))/(MAX('10 (ind)'!N$6:N$37)-MIN('10 (ind)'!N$6:N$37))),ABS(-100+(100*(('10 (ind)'!N22-MIN('10 (ind)'!N$6:N$37))/(MAX('10 (ind)'!N$6:N$37)-MIN('10 (ind)'!N$6:N$37))))))*N$42</f>
        <v>8.1554586970317153</v>
      </c>
      <c r="O24" s="87">
        <f>IF('10 (ind)'!O$1="si",100*(('10 (ind)'!O22-MIN('10 (ind)'!O$6:O$37))/(MAX('10 (ind)'!O$6:O$37)-MIN('10 (ind)'!O$6:O$37))),ABS(-100+(100*(('10 (ind)'!O22-MIN('10 (ind)'!O$6:O$37))/(MAX('10 (ind)'!O$6:O$37)-MIN('10 (ind)'!O$6:O$37))))))*O$42</f>
        <v>7.0605178779228597</v>
      </c>
      <c r="P24" s="87">
        <f>IF('10 (ind)'!P$1="si",100*(('10 (ind)'!P22-MIN('10 (ind)'!P$6:P$37))/(MAX('10 (ind)'!P$6:P$37)-MIN('10 (ind)'!P$6:P$37))),ABS(-100+(100*(('10 (ind)'!P22-MIN('10 (ind)'!P$6:P$37))/(MAX('10 (ind)'!P$6:P$37)-MIN('10 (ind)'!P$6:P$37))))))*P$42</f>
        <v>1.4879300953767536</v>
      </c>
      <c r="Q24" s="87">
        <f>IF('10 (ind)'!Q$1="si",100*(('10 (ind)'!Q22-MIN('10 (ind)'!Q$6:Q$37))/(MAX('10 (ind)'!Q$6:Q$37)-MIN('10 (ind)'!Q$6:Q$37))),ABS(-100+(100*(('10 (ind)'!Q22-MIN('10 (ind)'!Q$6:Q$37))/(MAX('10 (ind)'!Q$6:Q$37)-MIN('10 (ind)'!Q$6:Q$37))))))*Q$42</f>
        <v>0.43052438526513859</v>
      </c>
      <c r="R24" s="87">
        <f>IF('10 (ind)'!R$1="si",100*(('10 (ind)'!R22-MIN('10 (ind)'!R$6:R$37))/(MAX('10 (ind)'!R$6:R$37)-MIN('10 (ind)'!R$6:R$37))),ABS(-100+(100*(('10 (ind)'!R22-MIN('10 (ind)'!R$6:R$37))/(MAX('10 (ind)'!R$6:R$37)-MIN('10 (ind)'!R$6:R$37))))))*R$42</f>
        <v>0.29642180376716554</v>
      </c>
      <c r="S24" s="75">
        <f>ABS(ABS(('10 (ind)'!S22-((MAX('10 (ind)'!S$6:S$37)+MIN('10 (ind)'!S$6:S$37))/2))/(((MAX('10 (ind)'!S$6:S$37)+MIN('10 (ind)'!S$6:S$37))/2)-MAX('10 (ind)'!S$6:S$37))*100)-100)*S$42</f>
        <v>3.2231942774819751</v>
      </c>
      <c r="T24" s="87">
        <f>IF('10 (ind)'!T$1="si",100*(('10 (ind)'!T22-MIN('10 (ind)'!T$6:T$37))/(MAX('10 (ind)'!T$6:T$37)-MIN('10 (ind)'!T$6:T$37))),ABS(-100+(100*(('10 (ind)'!T22-MIN('10 (ind)'!T$6:T$37))/(MAX('10 (ind)'!T$6:T$37)-MIN('10 (ind)'!T$6:T$37))))))*T$42</f>
        <v>1.60770317979706</v>
      </c>
      <c r="U24" s="87">
        <f>IF('10 (ind)'!U$1="si",100*(('10 (ind)'!U22-MIN('10 (ind)'!U$6:U$37))/(MAX('10 (ind)'!U$6:U$37)-MIN('10 (ind)'!U$6:U$37))),ABS(-100+(100*(('10 (ind)'!U22-MIN('10 (ind)'!U$6:U$37))/(MAX('10 (ind)'!U$6:U$37)-MIN('10 (ind)'!U$6:U$37))))))*U$42</f>
        <v>6.9528905128539744</v>
      </c>
      <c r="V24" s="87">
        <f>IF('10 (ind)'!V$1="si",100*(('10 (ind)'!V22-MIN('10 (ind)'!V$6:V$37))/(MAX('10 (ind)'!V$6:V$37)-MIN('10 (ind)'!V$6:V$37))),ABS(-100+(100*(('10 (ind)'!V22-MIN('10 (ind)'!V$6:V$37))/(MAX('10 (ind)'!V$6:V$37)-MIN('10 (ind)'!V$6:V$37))))))*V$42</f>
        <v>4.3161947018139113</v>
      </c>
      <c r="W24" s="87">
        <f>IF('10 (ind)'!W$1="si",100*(('10 (ind)'!W22-MIN('10 (ind)'!W$6:W$37))/(MAX('10 (ind)'!W$6:W$37)-MIN('10 (ind)'!W$6:W$37))),ABS(-100+(100*(('10 (ind)'!W22-MIN('10 (ind)'!W$6:W$37))/(MAX('10 (ind)'!W$6:W$37)-MIN('10 (ind)'!W$6:W$37))))))*W$42</f>
        <v>10.589936790066982</v>
      </c>
      <c r="X24" s="87">
        <f>IF('10 (ind)'!X$1="si",100*(('10 (ind)'!X22-MIN('10 (ind)'!X$6:X$37))/(MAX('10 (ind)'!X$6:X$37)-MIN('10 (ind)'!X$6:X$37))),ABS(-100+(100*(('10 (ind)'!X22-MIN('10 (ind)'!X$6:X$37))/(MAX('10 (ind)'!X$6:X$37)-MIN('10 (ind)'!X$6:X$37))))))*X$42</f>
        <v>7.0026526183779501</v>
      </c>
      <c r="Y24" s="87">
        <f>IF('10 (ind)'!Y$1="si",100*(('10 (ind)'!Y22-MIN('10 (ind)'!Y$6:Y$37))/(MAX('10 (ind)'!Y$6:Y$37)-MIN('10 (ind)'!Y$6:Y$37))),ABS(-100+(100*(('10 (ind)'!Y22-MIN('10 (ind)'!Y$6:Y$37))/(MAX('10 (ind)'!Y$6:Y$37)-MIN('10 (ind)'!Y$6:Y$37))))))*Y$42</f>
        <v>6.8485025679315044</v>
      </c>
      <c r="Z24" s="87">
        <f>IF('10 (ind)'!Z$1="si",100*(('10 (ind)'!Z22-MIN('10 (ind)'!Z$6:Z$37))/(MAX('10 (ind)'!Z$6:Z$37)-MIN('10 (ind)'!Z$6:Z$37))),ABS(-100+(100*(('10 (ind)'!Z22-MIN('10 (ind)'!Z$6:Z$37))/(MAX('10 (ind)'!Z$6:Z$37)-MIN('10 (ind)'!Z$6:Z$37))))))*Z$42</f>
        <v>1.7832817180692431</v>
      </c>
      <c r="AA24" s="87">
        <f>IF('10 (ind)'!AA$1="si",100*(('10 (ind)'!AA22-MIN('10 (ind)'!AA$6:AA$37))/(MAX('10 (ind)'!AA$6:AA$37)-MIN('10 (ind)'!AA$6:AA$37))),ABS(-100+(100*(('10 (ind)'!AA22-MIN('10 (ind)'!AA$6:AA$37))/(MAX('10 (ind)'!AA$6:AA$37)-MIN('10 (ind)'!AA$6:AA$37))))))*AA$42</f>
        <v>2.7555840736321424</v>
      </c>
      <c r="AB24" s="87">
        <f>IF('10 (ind)'!AB$1="si",100*(('10 (ind)'!AB22-MIN('10 (ind)'!AB$6:AB$37))/(MAX('10 (ind)'!AB$6:AB$37)-MIN('10 (ind)'!AB$6:AB$37))),ABS(-100+(100*(('10 (ind)'!AB22-MIN('10 (ind)'!AB$6:AB$37))/(MAX('10 (ind)'!AB$6:AB$37)-MIN('10 (ind)'!AB$6:AB$37))))))*AB$42</f>
        <v>2.0078806858108917</v>
      </c>
      <c r="AC24" s="87">
        <f>IF('10 (ind)'!AC$1="si",100*(('10 (ind)'!AC22-MIN('10 (ind)'!AC$6:AC$37))/(MAX('10 (ind)'!AC$6:AC$37)-MIN('10 (ind)'!AC$6:AC$37))),ABS(-100+(100*(('10 (ind)'!AC22-MIN('10 (ind)'!AC$6:AC$37))/(MAX('10 (ind)'!AC$6:AC$37)-MIN('10 (ind)'!AC$6:AC$37))))))*AC$42</f>
        <v>3.3343504126950423</v>
      </c>
      <c r="AD24" s="87">
        <f>IF('10 (ind)'!AD$1="si",100*(('10 (ind)'!AD22-MIN('10 (ind)'!AD$6:AD$37))/(MAX('10 (ind)'!AD$6:AD$37)-MIN('10 (ind)'!AD$6:AD$37))),ABS(-100+(100*(('10 (ind)'!AD22-MIN('10 (ind)'!AD$6:AD$37))/(MAX('10 (ind)'!AD$6:AD$37)-MIN('10 (ind)'!AD$6:AD$37))))))*AD$42</f>
        <v>5.0409099485283164</v>
      </c>
      <c r="AE24" s="87">
        <f>IF('10 (ind)'!AE$1="si",100*(('10 (ind)'!AE22-MIN('10 (ind)'!AE$6:AE$37))/(MAX('10 (ind)'!AE$6:AE$37)-MIN('10 (ind)'!AE$6:AE$37))),ABS(-100+(100*(('10 (ind)'!AE22-MIN('10 (ind)'!AE$6:AE$37))/(MAX('10 (ind)'!AE$6:AE$37)-MIN('10 (ind)'!AE$6:AE$37))))))*AE$42</f>
        <v>2.7554126709327216</v>
      </c>
      <c r="AF24" s="87">
        <f>IF('10 (ind)'!AF$1="si",100*(('10 (ind)'!AF22-MIN('10 (ind)'!AF$6:AF$37))/(MAX('10 (ind)'!AF$6:AF$37)-MIN('10 (ind)'!AF$6:AF$37))),ABS(-100+(100*(('10 (ind)'!AF22-MIN('10 (ind)'!AF$6:AF$37))/(MAX('10 (ind)'!AF$6:AF$37)-MIN('10 (ind)'!AF$6:AF$37))))))*AF$42</f>
        <v>6.2471250205802011</v>
      </c>
      <c r="AG24" s="87">
        <f>IF('10 (ind)'!AG$1="si",100*(('10 (ind)'!AG22-MIN('10 (ind)'!AG$6:AG$37))/(MAX('10 (ind)'!AG$6:AG$37)-MIN('10 (ind)'!AG$6:AG$37))),ABS(-100+(100*(('10 (ind)'!AG22-MIN('10 (ind)'!AG$6:AG$37))/(MAX('10 (ind)'!AG$6:AG$37)-MIN('10 (ind)'!AG$6:AG$37))))))*AG$42</f>
        <v>1.8094804543197771</v>
      </c>
      <c r="AH24" s="87">
        <f>IF('10 (ind)'!AH$1="si",100*(('10 (ind)'!AH22-MIN('10 (ind)'!AH$6:AH$37))/(MAX('10 (ind)'!AH$6:AH$37)-MIN('10 (ind)'!AH$6:AH$37))),ABS(-100+(100*(('10 (ind)'!AH22-MIN('10 (ind)'!AH$6:AH$37))/(MAX('10 (ind)'!AH$6:AH$37)-MIN('10 (ind)'!AH$6:AH$37))))))*AH$42</f>
        <v>1.1136863773697034</v>
      </c>
      <c r="AI24" s="87">
        <f>IF('10 (ind)'!AI$1="si",100*(('10 (ind)'!AI22-MIN('10 (ind)'!AI$6:AI$37))/(MAX('10 (ind)'!AI$6:AI$37)-MIN('10 (ind)'!AI$6:AI$37))),ABS(-100+(100*(('10 (ind)'!AI22-MIN('10 (ind)'!AI$6:AI$37))/(MAX('10 (ind)'!AI$6:AI$37)-MIN('10 (ind)'!AI$6:AI$37))))))*AI$42</f>
        <v>0.10389072596102167</v>
      </c>
      <c r="AJ24" s="87">
        <f>IF('10 (ind)'!AJ$1="si",100*(('10 (ind)'!AJ22-MIN('10 (ind)'!AJ$6:AJ$37))/(MAX('10 (ind)'!AJ$6:AJ$37)-MIN('10 (ind)'!AJ$6:AJ$37))),ABS(-100+(100*(('10 (ind)'!AJ22-MIN('10 (ind)'!AJ$6:AJ$37))/(MAX('10 (ind)'!AJ$6:AJ$37)-MIN('10 (ind)'!AJ$6:AJ$37))))))*AJ$42</f>
        <v>6.5377023122195856</v>
      </c>
      <c r="AK24" s="87">
        <f>IF('10 (ind)'!AK$1="si",100*(('10 (ind)'!AK22-MIN('10 (ind)'!AK$6:AK$37))/(MAX('10 (ind)'!AK$6:AK$37)-MIN('10 (ind)'!AK$6:AK$37))),ABS(-100+(100*(('10 (ind)'!AK22-MIN('10 (ind)'!AK$6:AK$37))/(MAX('10 (ind)'!AK$6:AK$37)-MIN('10 (ind)'!AK$6:AK$37))))))*AK$42</f>
        <v>0.2253871880054483</v>
      </c>
      <c r="AL24" s="87">
        <f>IF('10 (ind)'!AL$1="si",100*(('10 (ind)'!AL22-MIN('10 (ind)'!AL$6:AL$37))/(MAX('10 (ind)'!AL$6:AL$37)-MIN('10 (ind)'!AL$6:AL$37))),ABS(-100+(100*(('10 (ind)'!AL22-MIN('10 (ind)'!AL$6:AL$37))/(MAX('10 (ind)'!AL$6:AL$37)-MIN('10 (ind)'!AL$6:AL$37))))))*AL$42</f>
        <v>10.765669481472074</v>
      </c>
      <c r="AM24" s="87">
        <f>IF('10 (ind)'!AM$1="si",100*(('10 (ind)'!AM22-MIN('10 (ind)'!AM$6:AM$37))/(MAX('10 (ind)'!AM$6:AM$37)-MIN('10 (ind)'!AM$6:AM$37))),ABS(-100+(100*(('10 (ind)'!AM22-MIN('10 (ind)'!AM$6:AM$37))/(MAX('10 (ind)'!AM$6:AM$37)-MIN('10 (ind)'!AM$6:AM$37))))))*AM$42</f>
        <v>4.6583944271724862</v>
      </c>
      <c r="AN24" s="87">
        <f>IF('10 (ind)'!AN$1="si",100*(('10 (ind)'!AN22-MIN('10 (ind)'!AN$6:AN$37))/(MAX('10 (ind)'!AN$6:AN$37)-MIN('10 (ind)'!AN$6:AN$37))),ABS(-100+(100*(('10 (ind)'!AN22-MIN('10 (ind)'!AN$6:AN$37))/(MAX('10 (ind)'!AN$6:AN$37)-MIN('10 (ind)'!AN$6:AN$37))))))*AN$42</f>
        <v>9.1672138567861925</v>
      </c>
      <c r="AO24" s="87">
        <f>IF('10 (ind)'!AO$1="si",100*(('10 (ind)'!AO22-MIN('10 (ind)'!AO$6:AO$37))/(MAX('10 (ind)'!AO$6:AO$37)-MIN('10 (ind)'!AO$6:AO$37))),ABS(-100+(100*(('10 (ind)'!AO22-MIN('10 (ind)'!AO$6:AO$37))/(MAX('10 (ind)'!AO$6:AO$37)-MIN('10 (ind)'!AO$6:AO$37))))))*AO$42</f>
        <v>7.3584105475655806</v>
      </c>
      <c r="AP24" s="87">
        <f>IF('10 (ind)'!AP$1="si",100*(('10 (ind)'!AP22-MIN('10 (ind)'!AP$6:AP$37))/(MAX('10 (ind)'!AP$6:AP$37)-MIN('10 (ind)'!AP$6:AP$37))),ABS(-100+(100*(('10 (ind)'!AP22-MIN('10 (ind)'!AP$6:AP$37))/(MAX('10 (ind)'!AP$6:AP$37)-MIN('10 (ind)'!AP$6:AP$37))))))*AP$42</f>
        <v>15.252452023457888</v>
      </c>
      <c r="AQ24" s="87">
        <f>IF('10 (ind)'!AQ$1="si",100*(('10 (ind)'!AQ22-MIN('10 (ind)'!AQ$6:AQ$37))/(MAX('10 (ind)'!AQ$6:AQ$37)-MIN('10 (ind)'!AQ$6:AQ$37))),ABS(-100+(100*(('10 (ind)'!AQ22-MIN('10 (ind)'!AQ$6:AQ$37))/(MAX('10 (ind)'!AQ$6:AQ$37)-MIN('10 (ind)'!AQ$6:AQ$37))))))*AQ$42</f>
        <v>1.4321175908268962</v>
      </c>
      <c r="AR24" s="87">
        <f>IF('10 (ind)'!AR$1="si",100*(('10 (ind)'!AR22-MIN('10 (ind)'!AR$6:AR$37))/(MAX('10 (ind)'!AR$6:AR$37)-MIN('10 (ind)'!AR$6:AR$37))),ABS(-100+(100*(('10 (ind)'!AR22-MIN('10 (ind)'!AR$6:AR$37))/(MAX('10 (ind)'!AR$6:AR$37)-MIN('10 (ind)'!AR$6:AR$37))))))*AR$42</f>
        <v>5.3916504593522614</v>
      </c>
      <c r="AS24" s="87">
        <f>IF('10 (ind)'!AS$1="si",100*(('10 (ind)'!AS22-MIN('10 (ind)'!AS$6:AS$37))/(MAX('10 (ind)'!AS$6:AS$37)-MIN('10 (ind)'!AS$6:AS$37))),ABS(-100+(100*(('10 (ind)'!AS22-MIN('10 (ind)'!AS$6:AS$37))/(MAX('10 (ind)'!AS$6:AS$37)-MIN('10 (ind)'!AS$6:AS$37))))))*AS$42</f>
        <v>6.1711871399255083</v>
      </c>
      <c r="AT24" s="87">
        <f>IF('10 (ind)'!AT$1="si",100*(('10 (ind)'!AT22-MIN('10 (ind)'!AT$6:AT$37))/(MAX('10 (ind)'!AT$6:AT$37)-MIN('10 (ind)'!AT$6:AT$37))),ABS(-100+(100*(('10 (ind)'!AT22-MIN('10 (ind)'!AT$6:AT$37))/(MAX('10 (ind)'!AT$6:AT$37)-MIN('10 (ind)'!AT$6:AT$37))))))*AT$42</f>
        <v>0</v>
      </c>
      <c r="AU24" s="87">
        <f>IF('10 (ind)'!AU$1="si",100*(('10 (ind)'!AU22-MIN('10 (ind)'!AU$6:AU$37))/(MAX('10 (ind)'!AU$6:AU$37)-MIN('10 (ind)'!AU$6:AU$37))),ABS(-100+(100*(('10 (ind)'!AU22-MIN('10 (ind)'!AU$6:AU$37))/(MAX('10 (ind)'!AU$6:AU$37)-MIN('10 (ind)'!AU$6:AU$37))))))*AU$42</f>
        <v>17.580118563102161</v>
      </c>
      <c r="AV24" s="87">
        <f>IF('10 (ind)'!AV$1="si",100*(('10 (ind)'!AV22-MIN('10 (ind)'!AV$6:AV$37))/(MAX('10 (ind)'!AV$6:AV$37)-MIN('10 (ind)'!AV$6:AV$37))),ABS(-100+(100*(('10 (ind)'!AV22-MIN('10 (ind)'!AV$6:AV$37))/(MAX('10 (ind)'!AV$6:AV$37)-MIN('10 (ind)'!AV$6:AV$37))))))*AV$42</f>
        <v>24.870017331022531</v>
      </c>
      <c r="AW24" s="87">
        <f>IF('10 (ind)'!AW$1="si",100*(('10 (ind)'!AW22-MIN('10 (ind)'!AW$6:AW$37))/(MAX('10 (ind)'!AW$6:AW$37)-MIN('10 (ind)'!AW$6:AW$37))),ABS(-100+(100*(('10 (ind)'!AW22-MIN('10 (ind)'!AW$6:AW$37))/(MAX('10 (ind)'!AW$6:AW$37)-MIN('10 (ind)'!AW$6:AW$37))))))*AW$42</f>
        <v>3.03995284754967</v>
      </c>
      <c r="AX24" s="87">
        <f>IF('10 (ind)'!AX$1="si",100*(('10 (ind)'!AX22-MIN('10 (ind)'!AX$6:AX$37))/(MAX('10 (ind)'!AX$6:AX$37)-MIN('10 (ind)'!AX$6:AX$37))),ABS(-100+(100*(('10 (ind)'!AX22-MIN('10 (ind)'!AX$6:AX$37))/(MAX('10 (ind)'!AX$6:AX$37)-MIN('10 (ind)'!AX$6:AX$37))))))*AX$42</f>
        <v>8.3041954101891289</v>
      </c>
      <c r="AY24" s="87">
        <f>IF('10 (ind)'!AY$1="si",100*(('10 (ind)'!AY22-MIN('10 (ind)'!AY$6:AY$37))/(MAX('10 (ind)'!AY$6:AY$37)-MIN('10 (ind)'!AY$6:AY$37))),ABS(-100+(100*(('10 (ind)'!AY22-MIN('10 (ind)'!AY$6:AY$37))/(MAX('10 (ind)'!AY$6:AY$37)-MIN('10 (ind)'!AY$6:AY$37))))))*AY$42</f>
        <v>11.903635025369951</v>
      </c>
      <c r="AZ24" s="87">
        <f>IF('10 (ind)'!AZ$1="si",100*(('10 (ind)'!AZ22-MIN('10 (ind)'!AZ$6:AZ$37))/(MAX('10 (ind)'!AZ$6:AZ$37)-MIN('10 (ind)'!AZ$6:AZ$37))),ABS(-100+(100*(('10 (ind)'!AZ22-MIN('10 (ind)'!AZ$6:AZ$37))/(MAX('10 (ind)'!AZ$6:AZ$37)-MIN('10 (ind)'!AZ$6:AZ$37))))))*AZ$42</f>
        <v>7.1397941680960546</v>
      </c>
      <c r="BA24" s="87">
        <f>IF('10 (ind)'!BA$1="si",100*(('10 (ind)'!BA22-MIN('10 (ind)'!BA$6:BA$37))/(MAX('10 (ind)'!BA$6:BA$37)-MIN('10 (ind)'!BA$6:BA$37))),ABS(-100+(100*(('10 (ind)'!BA22-MIN('10 (ind)'!BA$6:BA$37))/(MAX('10 (ind)'!BA$6:BA$37)-MIN('10 (ind)'!BA$6:BA$37))))))*BA$42</f>
        <v>3.8120920765034487</v>
      </c>
      <c r="BB24" s="87">
        <f>IF('10 (ind)'!BB$1="si",100*(('10 (ind)'!BB22-MIN('10 (ind)'!BB$6:BB$37))/(MAX('10 (ind)'!BB$6:BB$37)-MIN('10 (ind)'!BB$6:BB$37))),ABS(-100+(100*(('10 (ind)'!BB22-MIN('10 (ind)'!BB$6:BB$37))/(MAX('10 (ind)'!BB$6:BB$37)-MIN('10 (ind)'!BB$6:BB$37))))))*BB$42</f>
        <v>1.5447941858161438</v>
      </c>
      <c r="BC24" s="87">
        <f>IF('10 (ind)'!BC$1="si",100*(('10 (ind)'!BC22-MIN('10 (ind)'!BC$6:BC$37))/(MAX('10 (ind)'!BC$6:BC$37)-MIN('10 (ind)'!BC$6:BC$37))),ABS(-100+(100*(('10 (ind)'!BC22-MIN('10 (ind)'!BC$6:BC$37))/(MAX('10 (ind)'!BC$6:BC$37)-MIN('10 (ind)'!BC$6:BC$37))))))*BC$42</f>
        <v>0.36146968787891476</v>
      </c>
      <c r="BD24" s="87">
        <f>IF('10 (ind)'!BD$1="si",100*(('10 (ind)'!BD22-MIN('10 (ind)'!BD$6:BD$37))/(MAX('10 (ind)'!BD$6:BD$37)-MIN('10 (ind)'!BD$6:BD$37))),ABS(-100+(100*(('10 (ind)'!BD22-MIN('10 (ind)'!BD$6:BD$37))/(MAX('10 (ind)'!BD$6:BD$37)-MIN('10 (ind)'!BD$6:BD$37))))))*BD$42</f>
        <v>4.5094644372075114</v>
      </c>
      <c r="BE24" s="87">
        <f>IF('10 (ind)'!BE$1="si",100*(('10 (ind)'!BE22-MIN('10 (ind)'!BE$6:BE$37))/(MAX('10 (ind)'!BE$6:BE$37)-MIN('10 (ind)'!BE$6:BE$37))),ABS(-100+(100*(('10 (ind)'!BE22-MIN('10 (ind)'!BE$6:BE$37))/(MAX('10 (ind)'!BE$6:BE$37)-MIN('10 (ind)'!BE$6:BE$37))))))*BE$42</f>
        <v>4.8784554842568637</v>
      </c>
      <c r="BF24" s="87">
        <f>IF('10 (ind)'!BF$1="si",100*(('10 (ind)'!BF22-MIN('10 (ind)'!BF$6:BF$37))/(MAX('10 (ind)'!BF$6:BF$37)-MIN('10 (ind)'!BF$6:BF$37))),ABS(-100+(100*(('10 (ind)'!BF22-MIN('10 (ind)'!BF$6:BF$37))/(MAX('10 (ind)'!BF$6:BF$37)-MIN('10 (ind)'!BF$6:BF$37))))))*BF$42</f>
        <v>3.6274858206819323</v>
      </c>
      <c r="BG24" s="87">
        <f>IF('10 (ind)'!BG$1="si",100*(('10 (ind)'!BG22-MIN('10 (ind)'!BG$6:BG$37))/(MAX('10 (ind)'!BG$6:BG$37)-MIN('10 (ind)'!BG$6:BG$37))),ABS(-100+(100*(('10 (ind)'!BG22-MIN('10 (ind)'!BG$6:BG$37))/(MAX('10 (ind)'!BG$6:BG$37)-MIN('10 (ind)'!BG$6:BG$37))))))*BG$42</f>
        <v>3.620684248717708</v>
      </c>
      <c r="BH24" s="87">
        <f>IF('10 (ind)'!BH$1="si",100*(('10 (ind)'!BH22-MIN('10 (ind)'!BH$6:BH$37))/(MAX('10 (ind)'!BH$6:BH$37)-MIN('10 (ind)'!BH$6:BH$37))),ABS(-100+(100*(('10 (ind)'!BH22-MIN('10 (ind)'!BH$6:BH$37))/(MAX('10 (ind)'!BH$6:BH$37)-MIN('10 (ind)'!BH$6:BH$37))))))*BH$42</f>
        <v>2.5928614535854129</v>
      </c>
      <c r="BI24" s="87">
        <f>IF('10 (ind)'!BI$1="si",100*(('10 (ind)'!BI22-MIN('10 (ind)'!BI$6:BI$37))/(MAX('10 (ind)'!BI$6:BI$37)-MIN('10 (ind)'!BI$6:BI$37))),ABS(-100+(100*(('10 (ind)'!BI22-MIN('10 (ind)'!BI$6:BI$37))/(MAX('10 (ind)'!BI$6:BI$37)-MIN('10 (ind)'!BI$6:BI$37))))))*BI$42</f>
        <v>2.5270567003628361</v>
      </c>
      <c r="BJ24" s="87">
        <f>IF('10 (ind)'!BJ$1="si",100*(('10 (ind)'!BJ22-MIN('10 (ind)'!BJ$6:BJ$37))/(MAX('10 (ind)'!BJ$6:BJ$37)-MIN('10 (ind)'!BJ$6:BJ$37))),ABS(-100+(100*(('10 (ind)'!BJ22-MIN('10 (ind)'!BJ$6:BJ$37))/(MAX('10 (ind)'!BJ$6:BJ$37)-MIN('10 (ind)'!BJ$6:BJ$37))))))*BJ$42</f>
        <v>7.2776138048116941E-4</v>
      </c>
      <c r="BK24" s="87">
        <f>IF('10 (ind)'!BK$1="si",100*(('10 (ind)'!BK22-MIN('10 (ind)'!BK$6:BK$37))/(MAX('10 (ind)'!BK$6:BK$37)-MIN('10 (ind)'!BK$6:BK$37))),ABS(-100+(100*(('10 (ind)'!BK22-MIN('10 (ind)'!BK$6:BK$37))/(MAX('10 (ind)'!BK$6:BK$37)-MIN('10 (ind)'!BK$6:BK$37))))))*BK$42</f>
        <v>0.50320698642182726</v>
      </c>
      <c r="BL24" s="87">
        <f>IF('10 (ind)'!BL$1="si",100*(('10 (ind)'!BL22-MIN('10 (ind)'!BL$6:BL$37))/(MAX('10 (ind)'!BL$6:BL$37)-MIN('10 (ind)'!BL$6:BL$37))),ABS(-100+(100*(('10 (ind)'!BL22-MIN('10 (ind)'!BL$6:BL$37))/(MAX('10 (ind)'!BL$6:BL$37)-MIN('10 (ind)'!BL$6:BL$37))))))*BL$42</f>
        <v>0</v>
      </c>
      <c r="BM24" s="87">
        <f>IF('10 (ind)'!BM$1="si",100*(('10 (ind)'!BM22-MIN('10 (ind)'!BM$6:BM$37))/(MAX('10 (ind)'!BM$6:BM$37)-MIN('10 (ind)'!BM$6:BM$37))),ABS(-100+(100*(('10 (ind)'!BM22-MIN('10 (ind)'!BM$6:BM$37))/(MAX('10 (ind)'!BM$6:BM$37)-MIN('10 (ind)'!BM$6:BM$37))))))*BM$42</f>
        <v>2.7181971968364587</v>
      </c>
      <c r="BN24" s="87">
        <f>IF('10 (ind)'!BN$1="si",100*(('10 (ind)'!BN22-MIN('10 (ind)'!BN$6:BN$37))/(MAX('10 (ind)'!BN$6:BN$37)-MIN('10 (ind)'!BN$6:BN$37))),ABS(-100+(100*(('10 (ind)'!BN22-MIN('10 (ind)'!BN$6:BN$37))/(MAX('10 (ind)'!BN$6:BN$37)-MIN('10 (ind)'!BN$6:BN$37))))))*BN$42</f>
        <v>3.2911577328626715</v>
      </c>
      <c r="BO24" s="87">
        <f>IF('10 (ind)'!BO$1="si",100*(('10 (ind)'!BO22-MIN('10 (ind)'!BO$6:BO$37))/(MAX('10 (ind)'!BO$6:BO$37)-MIN('10 (ind)'!BO$6:BO$37))),ABS(-100+(100*(('10 (ind)'!BO22-MIN('10 (ind)'!BO$6:BO$37))/(MAX('10 (ind)'!BO$6:BO$37)-MIN('10 (ind)'!BO$6:BO$37))))))*BO$42</f>
        <v>0.49397834181912126</v>
      </c>
      <c r="BP24" s="87">
        <f>IF('10 (ind)'!BP$1="si",100*(('10 (ind)'!BP22-MIN('10 (ind)'!BP$6:BP$37))/(MAX('10 (ind)'!BP$6:BP$37)-MIN('10 (ind)'!BP$6:BP$37))),ABS(-100+(100*(('10 (ind)'!BP22-MIN('10 (ind)'!BP$6:BP$37))/(MAX('10 (ind)'!BP$6:BP$37)-MIN('10 (ind)'!BP$6:BP$37))))))*BP$42</f>
        <v>1.2447188513406653</v>
      </c>
      <c r="BQ24" s="87">
        <f>IF('10 (ind)'!BQ$1="si",100*(('10 (ind)'!BQ22-MIN('10 (ind)'!BQ$6:BQ$37))/(MAX('10 (ind)'!BQ$6:BQ$37)-MIN('10 (ind)'!BQ$6:BQ$37))),ABS(-100+(100*(('10 (ind)'!BQ22-MIN('10 (ind)'!BQ$6:BQ$37))/(MAX('10 (ind)'!BQ$6:BQ$37)-MIN('10 (ind)'!BQ$6:BQ$37))))))*BQ$42</f>
        <v>2.2076970685255186</v>
      </c>
      <c r="BR24" s="87">
        <f>IF('10 (ind)'!BR$1="si",100*(('10 (ind)'!BR22-MIN('10 (ind)'!BR$6:BR$37))/(MAX('10 (ind)'!BR$6:BR$37)-MIN('10 (ind)'!BR$6:BR$37))),ABS(-100+(100*(('10 (ind)'!BR22-MIN('10 (ind)'!BR$6:BR$37))/(MAX('10 (ind)'!BR$6:BR$37)-MIN('10 (ind)'!BR$6:BR$37))))))*BR$42</f>
        <v>1.6904920309941984</v>
      </c>
      <c r="BS24" s="87">
        <f>IF('10 (ind)'!BS$1="si",100*(('10 (ind)'!BS22-MIN('10 (ind)'!BS$6:BS$37))/(MAX('10 (ind)'!BS$6:BS$37)-MIN('10 (ind)'!BS$6:BS$37))),ABS(-100+(100*(('10 (ind)'!BS22-MIN('10 (ind)'!BS$6:BS$37))/(MAX('10 (ind)'!BS$6:BS$37)-MIN('10 (ind)'!BS$6:BS$37))))))*BS$42</f>
        <v>5.7302744197832158</v>
      </c>
      <c r="BT24" s="75">
        <f>IF('10 (ind)'!BT$1="si",100*(('10 (ind)'!BT22-MIN('10 (ind)'!BT$6:BT$37))/(MAX('10 (ind)'!BT$6:BT$37)-MIN('10 (ind)'!BT$6:BT$37))),ABS(-100+(100*(('10 (ind)'!BT22-MIN('10 (ind)'!BT$6:BT$37))/(MAX('10 (ind)'!BR$6:BR$37)-MIN('10 (ind)'!BT$6:BT$37))))))*BT$42</f>
        <v>5.4258481180947946</v>
      </c>
      <c r="BU24" s="87">
        <f>IF('10 (ind)'!BU$1="si",100*(('10 (ind)'!BU22-MIN('10 (ind)'!BU$6:BU$37))/(MAX('10 (ind)'!BU$6:BU$37)-MIN('10 (ind)'!BU$6:BU$37))),ABS(-100+(100*(('10 (ind)'!BU22-MIN('10 (ind)'!BU$6:BU$37))/(MAX('10 (ind)'!BU$6:BU$37)-MIN('10 (ind)'!BU$6:BU$37))))))*BU$42</f>
        <v>3.2237543665601054</v>
      </c>
      <c r="BV24" s="87">
        <f>IF('10 (ind)'!BV$1="si",100*(('10 (ind)'!BV22-MIN('10 (ind)'!BV$6:BV$37))/(MAX('10 (ind)'!BV$6:BV$37)-MIN('10 (ind)'!BV$6:BV$37))),ABS(-100+(100*(('10 (ind)'!BV22-MIN('10 (ind)'!BV$6:BV$37))/(MAX('10 (ind)'!BV$6:BV$37)-MIN('10 (ind)'!BV$6:BV$37))))))*BV$42</f>
        <v>1.7081893039938032</v>
      </c>
      <c r="BW24" s="87">
        <f>IF('10 (ind)'!BW$1="si",100*(('10 (ind)'!BW22-MIN('10 (ind)'!BW$6:BW$37))/(MAX('10 (ind)'!BW$6:BW$37)-MIN('10 (ind)'!BW$6:BW$37))),ABS(-100+(100*(('10 (ind)'!BW22-MIN('10 (ind)'!BW$6:BW$37))/(MAX('10 (ind)'!BW$6:BW$37)-MIN('10 (ind)'!BW$6:BW$37))))))*BW$42</f>
        <v>4.2059692784638765</v>
      </c>
      <c r="BX24" s="87">
        <f>IF('10 (ind)'!BX$1="si",100*(('10 (ind)'!BX22-MIN('10 (ind)'!BX$6:BX$37))/(MAX('10 (ind)'!BX$6:BX$37)-MIN('10 (ind)'!BX$6:BX$37))),ABS(-100+(100*(('10 (ind)'!BX22-MIN('10 (ind)'!BX$6:BX$37))/(MAX('10 (ind)'!BX$6:BX$37)-MIN('10 (ind)'!BX$6:BX$37))))))*BX$42</f>
        <v>2.8860103178491894</v>
      </c>
      <c r="BY24" s="87">
        <f>IF('10 (ind)'!BY$1="si",100*(('10 (ind)'!BY22-MIN('10 (ind)'!BY$6:BY$37))/(MAX('10 (ind)'!BY$6:BY$37)-MIN('10 (ind)'!BY$6:BY$37))),ABS(-100+(100*(('10 (ind)'!BY22-MIN('10 (ind)'!BY$6:BY$37))/(MAX('10 (ind)'!BY$6:BY$37)-MIN('10 (ind)'!BY$6:BY$37))))))*BY$42</f>
        <v>0.80901189367165383</v>
      </c>
      <c r="BZ24" s="87">
        <f>IF('10 (ind)'!BZ$1="si",100*(('10 (ind)'!BZ22-MIN('10 (ind)'!BZ$6:BZ$37))/(MAX('10 (ind)'!BZ$6:BZ$37)-MIN('10 (ind)'!BZ$6:BZ$37))),ABS(-100+(100*(('10 (ind)'!BZ22-MIN('10 (ind)'!BZ$6:BZ$37))/(MAX('10 (ind)'!BZ$6:BZ$37)-MIN('10 (ind)'!BZ$6:BZ$37))))))*BZ$42</f>
        <v>14.000473701567246</v>
      </c>
      <c r="CA24" s="87">
        <f>IF('10 (ind)'!CA$1="si",100*(('10 (ind)'!CA22-MIN('10 (ind)'!CA$6:CA$37))/(MAX('10 (ind)'!CA$6:CA$37)-MIN('10 (ind)'!CA$6:CA$37))),ABS(-100+(100*(('10 (ind)'!CA22-MIN('10 (ind)'!CA$6:CA$37))/(MAX('10 (ind)'!CA$6:CA$37)-MIN('10 (ind)'!CA$6:CA$37))))))*CA$42</f>
        <v>0.34523303989786802</v>
      </c>
      <c r="CB24" s="87">
        <f>IF('10 (ind)'!CB$1="si",100*(('10 (ind)'!CB22-MIN('10 (ind)'!CB$6:CB$37))/(MAX('10 (ind)'!CB$6:CB$37)-MIN('10 (ind)'!CB$6:CB$37))),ABS(-100+(100*(('10 (ind)'!CB22-MIN('10 (ind)'!CB$6:CB$37))/(MAX('10 (ind)'!CB$6:CB$37)-MIN('10 (ind)'!CB$6:CB$37))))))*CB$42</f>
        <v>3.8634451953476225</v>
      </c>
      <c r="CC24" s="87">
        <f>IF('10 (ind)'!CC$1="si",100*(('10 (ind)'!CC22-MIN('10 (ind)'!CC$6:CC$37))/(MAX('10 (ind)'!CC$6:CC$37)-MIN('10 (ind)'!CC$6:CC$37))),ABS(-100+(100*(('10 (ind)'!CC22-MIN('10 (ind)'!CC$6:CC$37))/(MAX('10 (ind)'!CC$6:CC$37)-MIN('10 (ind)'!CC$6:CC$37))))))*CC$42</f>
        <v>2.3108578946573615</v>
      </c>
      <c r="CD24" s="87">
        <f>IF('10 (ind)'!CD$1="si",100*(('10 (ind)'!CD22-MIN('10 (ind)'!CD$6:CD$37))/(MAX('10 (ind)'!CD$6:CD$37)-MIN('10 (ind)'!CD$6:CD$37))),ABS(-100+(100*(('10 (ind)'!CD22-MIN('10 (ind)'!CD$6:CD$37))/(MAX('10 (ind)'!CD$6:CD$37)-MIN('10 (ind)'!CD$6:CD$37))))))*CD$42</f>
        <v>8.573966281798954E-5</v>
      </c>
      <c r="CE24" s="87">
        <f>IF('10 (ind)'!CE$1="si",100*(('10 (ind)'!CE22-MIN('10 (ind)'!CE$6:CE$37))/(MAX('10 (ind)'!CE$6:CE$37)-MIN('10 (ind)'!CE$6:CE$37))),ABS(-100+(100*(('10 (ind)'!CE22-MIN('10 (ind)'!CE$6:CE$37))/(MAX('10 (ind)'!CE$6:CE$37)-MIN('10 (ind)'!CE$6:CE$37))))))*CE$42</f>
        <v>1.5358311144620298</v>
      </c>
      <c r="CF24" s="87">
        <f>IF('10 (ind)'!CF$1="si",100*(('10 (ind)'!CF22-MIN('10 (ind)'!CF$6:CF$37))/(MAX('10 (ind)'!CF$6:CF$37)-MIN('10 (ind)'!CF$6:CF$37))),ABS(-100+(100*(('10 (ind)'!CF22-MIN('10 (ind)'!CF$6:CF$37))/(MAX('10 (ind)'!CF$6:CF$37)-MIN('10 (ind)'!CF$6:CF$37))))))*CF$42</f>
        <v>1.021225757859705</v>
      </c>
      <c r="CG24" s="87">
        <f>IF('10 (ind)'!CG$1="si",100*(('10 (ind)'!CG22-MIN('10 (ind)'!CG$6:CG$37))/(MAX('10 (ind)'!CG$6:CG$37)-MIN('10 (ind)'!CG$6:CG$37))),ABS(-100+(100*(('10 (ind)'!CG22-MIN('10 (ind)'!CG$6:CG$37))/(MAX('10 (ind)'!CG$6:CG$37)-MIN('10 (ind)'!CG$6:CG$37))))))*CG$42</f>
        <v>2.6400114276511126</v>
      </c>
      <c r="CH24" s="87">
        <f>IF('10 (ind)'!CH$1="si",100*(('10 (ind)'!CH22-MIN('10 (ind)'!CH$6:CH$37))/(MAX('10 (ind)'!CH$6:CH$37)-MIN('10 (ind)'!CH$6:CH$37))),ABS(-100+(100*(('10 (ind)'!CH22-MIN('10 (ind)'!CH$6:CH$37))/(MAX('10 (ind)'!CH$6:CH$37)-MIN('10 (ind)'!CH$6:CH$37))))))*CH$42</f>
        <v>5.7303402024945749</v>
      </c>
      <c r="CI24" s="87">
        <f>IF('10 (ind)'!CI$1="si",100*(('10 (ind)'!CI22-MIN('10 (ind)'!CI$6:CI$37))/(MAX('10 (ind)'!CI$6:CI$37)-MIN('10 (ind)'!CI$6:CI$37))),ABS(-100+(100*(('10 (ind)'!CI22-MIN('10 (ind)'!CI$6:CI$37))/(MAX('10 (ind)'!CI$6:CI$37)-MIN('10 (ind)'!CI$6:CI$37))))))*CI$42</f>
        <v>5.1671021945194973</v>
      </c>
      <c r="CJ24" s="87">
        <f>IF('10 (ind)'!CJ$1="si",100*(('10 (ind)'!CJ22-MIN('10 (ind)'!CJ$6:CJ$37))/(MAX('10 (ind)'!CJ$6:CJ$37)-MIN('10 (ind)'!CJ$6:CJ$37))),ABS(-100+(100*(('10 (ind)'!CJ22-MIN('10 (ind)'!CJ$6:CJ$37))/(MAX('10 (ind)'!CJ$6:CJ$37)-MIN('10 (ind)'!CJ$6:CJ$37))))))*CJ$42</f>
        <v>0.78109391347018797</v>
      </c>
      <c r="CK24" s="87">
        <f>IF('10 (ind)'!CK$1="si",100*(('10 (ind)'!CK22-MIN('10 (ind)'!CK$6:CK$37))/(MAX('10 (ind)'!CK$6:CK$37)-MIN('10 (ind)'!CK$6:CK$37))),ABS(-100+(100*(('10 (ind)'!CK22-MIN('10 (ind)'!CK$6:CK$37))/(MAX('10 (ind)'!CK$6:CK$37)-MIN('10 (ind)'!CK$6:CK$37))))))*CK$42</f>
        <v>9.3280126345041339</v>
      </c>
      <c r="CL24" s="87">
        <f>IF('10 (ind)'!CL$1="si",100*(('10 (ind)'!CL22-MIN('10 (ind)'!CL$6:CL$37))/(MAX('10 (ind)'!CL$6:CL$37)-MIN('10 (ind)'!CL$6:CL$37))),ABS(-100+(100*(('10 (ind)'!CL22-MIN('10 (ind)'!CL$6:CL$37))/(MAX('10 (ind)'!CL$6:CL$37)-MIN('10 (ind)'!CL$6:CL$37))))))*CL$42</f>
        <v>2.603393372875864</v>
      </c>
      <c r="CM24" s="87">
        <f>IF('10 (ind)'!CM$1="si",100*(('10 (ind)'!CM22-MIN('10 (ind)'!CM$6:CM$37))/(MAX('10 (ind)'!CM$6:CM$37)-MIN('10 (ind)'!CM$6:CM$37))),ABS(-100+(100*(('10 (ind)'!CM22-MIN('10 (ind)'!CM$6:CM$37))/(MAX('10 (ind)'!CM$6:CM$37)-MIN('10 (ind)'!CM$6:CM$37))))))*CM$42</f>
        <v>19.668263498110118</v>
      </c>
    </row>
    <row r="25" spans="1:91">
      <c r="A25" s="18" t="s">
        <v>222</v>
      </c>
      <c r="B25" s="87">
        <f>IF('10 (ind)'!B$1="si",100*(('10 (ind)'!B23-MIN('10 (ind)'!B$6:B$37))/(MAX('10 (ind)'!B$6:B$37)-MIN('10 (ind)'!B$6:B$37))),ABS(-100+(100*(('10 (ind)'!B23-MIN('10 (ind)'!B$6:B$37))/(MAX('10 (ind)'!B$6:B$37)-MIN('10 (ind)'!B$6:B$37))))))</f>
        <v>13.212757725157493</v>
      </c>
      <c r="C25" s="87">
        <f>IF('10 (ind)'!C$1="si",100*(('10 (ind)'!C23-MIN('10 (ind)'!C$6:C$37))/(MAX('10 (ind)'!C$6:C$37)-MIN('10 (ind)'!C$6:C$37))),ABS(-100+(100*(('10 (ind)'!C23-MIN('10 (ind)'!C$6:C$37))/(MAX('10 (ind)'!C$6:C$37)-MIN('10 (ind)'!C$6:C$37))))))</f>
        <v>40.207955627302447</v>
      </c>
      <c r="D25" s="87">
        <f>IF('10 (ind)'!D$1="si",100*(('10 (ind)'!D23-MIN('10 (ind)'!D$6:D$37))/(MAX('10 (ind)'!D$6:D$37)-MIN('10 (ind)'!D$6:D$37))),ABS(-100+(100*(('10 (ind)'!D23-MIN('10 (ind)'!D$6:D$37))/(MAX('10 (ind)'!D$6:D$37)-MIN('10 (ind)'!D$6:D$37))))))*D$42</f>
        <v>12.797254634395703</v>
      </c>
      <c r="E25" s="87">
        <f>IF('10 (ind)'!E$1="si",100*(('10 (ind)'!E23-MIN('10 (ind)'!E$6:E$37))/(MAX('10 (ind)'!E$6:E$37)-MIN('10 (ind)'!E$6:E$37))),ABS(-100+(100*(('10 (ind)'!E23-MIN('10 (ind)'!E$6:E$37))/(MAX('10 (ind)'!E$6:E$37)-MIN('10 (ind)'!E$6:E$37))))))*E$42</f>
        <v>15.384615384615383</v>
      </c>
      <c r="F25" s="87">
        <f>IF('10 (ind)'!F$1="si",100*(('10 (ind)'!F23-MIN('10 (ind)'!F$6:F$37))/(MAX('10 (ind)'!F$6:F$37)-MIN('10 (ind)'!F$6:F$37))),ABS(-100+(100*(('10 (ind)'!F23-MIN('10 (ind)'!F$6:F$37))/(MAX('10 (ind)'!F$6:F$37)-MIN('10 (ind)'!F$6:F$37))))))*F$42</f>
        <v>15.384615384615383</v>
      </c>
      <c r="G25" s="87">
        <f>IF('10 (ind)'!G$1="si",100*(('10 (ind)'!G23-MIN('10 (ind)'!G$6:G$37))/(MAX('10 (ind)'!G$6:G$37)-MIN('10 (ind)'!G$6:G$37))),ABS(-100+(100*(('10 (ind)'!G23-MIN('10 (ind)'!G$6:G$37))/(MAX('10 (ind)'!G$6:G$37)-MIN('10 (ind)'!G$6:G$37))))))*G$42</f>
        <v>7.6923076923076916</v>
      </c>
      <c r="H25" s="87">
        <f>IF('10 (ind)'!H$1="si",100*(('10 (ind)'!H23-MIN('10 (ind)'!H$6:H$37))/(MAX('10 (ind)'!H$6:H$37)-MIN('10 (ind)'!H$6:H$37))),ABS(-100+(100*(('10 (ind)'!H23-MIN('10 (ind)'!H$6:H$37))/(MAX('10 (ind)'!H$6:H$37)-MIN('10 (ind)'!H$6:H$37))))))*H$42</f>
        <v>6.6272189349112409</v>
      </c>
      <c r="I25" s="87">
        <f>IF('10 (ind)'!I$1="si",100*(('10 (ind)'!I23-MIN('10 (ind)'!I$6:I$37))/(MAX('10 (ind)'!I$6:I$37)-MIN('10 (ind)'!I$6:I$37))),ABS(-100+(100*(('10 (ind)'!I23-MIN('10 (ind)'!I$6:I$37))/(MAX('10 (ind)'!I$6:I$37)-MIN('10 (ind)'!I$6:I$37))))))*I$42</f>
        <v>7.1634615384615374</v>
      </c>
      <c r="J25" s="87">
        <f>IF('10 (ind)'!J$1="si",100*(('10 (ind)'!J23-MIN('10 (ind)'!J$6:J$37))/(MAX('10 (ind)'!J$6:J$37)-MIN('10 (ind)'!J$6:J$37))),ABS(-100+(100*(('10 (ind)'!J23-MIN('10 (ind)'!J$6:J$37))/(MAX('10 (ind)'!J$6:J$37)-MIN('10 (ind)'!J$6:J$37))))))*J$42</f>
        <v>4.3907420013614686</v>
      </c>
      <c r="K25" s="87">
        <f>IF('10 (ind)'!K$1="si",100*(('10 (ind)'!K23-MIN('10 (ind)'!K$6:K$37))/(MAX('10 (ind)'!K$6:K$37)-MIN('10 (ind)'!K$6:K$37))),ABS(-100+(100*(('10 (ind)'!K23-MIN('10 (ind)'!K$6:K$37))/(MAX('10 (ind)'!K$6:K$37)-MIN('10 (ind)'!K$6:K$37))))))*K$42</f>
        <v>9.0792481108682814</v>
      </c>
      <c r="L25" s="87">
        <f>IF('10 (ind)'!L$1="si",100*(('10 (ind)'!L23-MIN('10 (ind)'!L$6:L$37))/(MAX('10 (ind)'!L$6:L$37)-MIN('10 (ind)'!L$6:L$37))),ABS(-100+(100*(('10 (ind)'!L23-MIN('10 (ind)'!L$6:L$37))/(MAX('10 (ind)'!L$6:L$37)-MIN('10 (ind)'!L$6:L$37))))))*L$42</f>
        <v>5.4611943255018343</v>
      </c>
      <c r="M25" s="87">
        <f>IF('10 (ind)'!M$1="si",100*(('10 (ind)'!M23-MIN('10 (ind)'!M$6:M$37))/(MAX('10 (ind)'!M$6:M$37)-MIN('10 (ind)'!M$6:M$37))),ABS(-100+(100*(('10 (ind)'!M23-MIN('10 (ind)'!M$6:M$37))/(MAX('10 (ind)'!M$6:M$37)-MIN('10 (ind)'!M$6:M$37))))))*M$42</f>
        <v>0.41759667681194557</v>
      </c>
      <c r="N25" s="87">
        <f>IF('10 (ind)'!N$1="si",100*(('10 (ind)'!N23-MIN('10 (ind)'!N$6:N$37))/(MAX('10 (ind)'!N$6:N$37)-MIN('10 (ind)'!N$6:N$37))),ABS(-100+(100*(('10 (ind)'!N23-MIN('10 (ind)'!N$6:N$37))/(MAX('10 (ind)'!N$6:N$37)-MIN('10 (ind)'!N$6:N$37))))))*N$42</f>
        <v>11.903462762099601</v>
      </c>
      <c r="O25" s="87">
        <f>IF('10 (ind)'!O$1="si",100*(('10 (ind)'!O23-MIN('10 (ind)'!O$6:O$37))/(MAX('10 (ind)'!O$6:O$37)-MIN('10 (ind)'!O$6:O$37))),ABS(-100+(100*(('10 (ind)'!O23-MIN('10 (ind)'!O$6:O$37))/(MAX('10 (ind)'!O$6:O$37)-MIN('10 (ind)'!O$6:O$37))))))*O$42</f>
        <v>8.6911131410674685</v>
      </c>
      <c r="P25" s="87">
        <f>IF('10 (ind)'!P$1="si",100*(('10 (ind)'!P23-MIN('10 (ind)'!P$6:P$37))/(MAX('10 (ind)'!P$6:P$37)-MIN('10 (ind)'!P$6:P$37))),ABS(-100+(100*(('10 (ind)'!P23-MIN('10 (ind)'!P$6:P$37))/(MAX('10 (ind)'!P$6:P$37)-MIN('10 (ind)'!P$6:P$37))))))*P$42</f>
        <v>8.6911131410674685</v>
      </c>
      <c r="Q25" s="87">
        <f>IF('10 (ind)'!Q$1="si",100*(('10 (ind)'!Q23-MIN('10 (ind)'!Q$6:Q$37))/(MAX('10 (ind)'!Q$6:Q$37)-MIN('10 (ind)'!Q$6:Q$37))),ABS(-100+(100*(('10 (ind)'!Q23-MIN('10 (ind)'!Q$6:Q$37))/(MAX('10 (ind)'!Q$6:Q$37)-MIN('10 (ind)'!Q$6:Q$37))))))*Q$42</f>
        <v>0.75395950855008875</v>
      </c>
      <c r="R25" s="87">
        <f>IF('10 (ind)'!R$1="si",100*(('10 (ind)'!R23-MIN('10 (ind)'!R$6:R$37))/(MAX('10 (ind)'!R$6:R$37)-MIN('10 (ind)'!R$6:R$37))),ABS(-100+(100*(('10 (ind)'!R23-MIN('10 (ind)'!R$6:R$37))/(MAX('10 (ind)'!R$6:R$37)-MIN('10 (ind)'!R$6:R$37))))))*R$42</f>
        <v>0.53330942581056939</v>
      </c>
      <c r="S25" s="75">
        <f>ABS(ABS(('10 (ind)'!S23-((MAX('10 (ind)'!S$6:S$37)+MIN('10 (ind)'!S$6:S$37))/2))/(((MAX('10 (ind)'!S$6:S$37)+MIN('10 (ind)'!S$6:S$37))/2)-MAX('10 (ind)'!S$6:S$37))*100)-100)*S$42</f>
        <v>2.3598386674421596</v>
      </c>
      <c r="T25" s="87">
        <f>IF('10 (ind)'!T$1="si",100*(('10 (ind)'!T23-MIN('10 (ind)'!T$6:T$37))/(MAX('10 (ind)'!T$6:T$37)-MIN('10 (ind)'!T$6:T$37))),ABS(-100+(100*(('10 (ind)'!T23-MIN('10 (ind)'!T$6:T$37))/(MAX('10 (ind)'!T$6:T$37)-MIN('10 (ind)'!T$6:T$37))))))*T$42</f>
        <v>1.9870108996101119</v>
      </c>
      <c r="U25" s="87">
        <f>IF('10 (ind)'!U$1="si",100*(('10 (ind)'!U23-MIN('10 (ind)'!U$6:U$37))/(MAX('10 (ind)'!U$6:U$37)-MIN('10 (ind)'!U$6:U$37))),ABS(-100+(100*(('10 (ind)'!U23-MIN('10 (ind)'!U$6:U$37))/(MAX('10 (ind)'!U$6:U$37)-MIN('10 (ind)'!U$6:U$37))))))*U$42</f>
        <v>4.3455565705337342</v>
      </c>
      <c r="V25" s="87">
        <f>IF('10 (ind)'!V$1="si",100*(('10 (ind)'!V23-MIN('10 (ind)'!V$6:V$37))/(MAX('10 (ind)'!V$6:V$37)-MIN('10 (ind)'!V$6:V$37))),ABS(-100+(100*(('10 (ind)'!V23-MIN('10 (ind)'!V$6:V$37))/(MAX('10 (ind)'!V$6:V$37)-MIN('10 (ind)'!V$6:V$37))))))*V$42</f>
        <v>4.3455565705337342</v>
      </c>
      <c r="W25" s="87">
        <f>IF('10 (ind)'!W$1="si",100*(('10 (ind)'!W23-MIN('10 (ind)'!W$6:W$37))/(MAX('10 (ind)'!W$6:W$37)-MIN('10 (ind)'!W$6:W$37))),ABS(-100+(100*(('10 (ind)'!W23-MIN('10 (ind)'!W$6:W$37))/(MAX('10 (ind)'!W$6:W$37)-MIN('10 (ind)'!W$6:W$37))))))*W$42</f>
        <v>9.34794713725117</v>
      </c>
      <c r="X25" s="87">
        <f>IF('10 (ind)'!X$1="si",100*(('10 (ind)'!X23-MIN('10 (ind)'!X$6:X$37))/(MAX('10 (ind)'!X$6:X$37)-MIN('10 (ind)'!X$6:X$37))),ABS(-100+(100*(('10 (ind)'!X23-MIN('10 (ind)'!X$6:X$37))/(MAX('10 (ind)'!X$6:X$37)-MIN('10 (ind)'!X$6:X$37))))))*X$42</f>
        <v>7.361317122271104</v>
      </c>
      <c r="Y25" s="87">
        <f>IF('10 (ind)'!Y$1="si",100*(('10 (ind)'!Y23-MIN('10 (ind)'!Y$6:Y$37))/(MAX('10 (ind)'!Y$6:Y$37)-MIN('10 (ind)'!Y$6:Y$37))),ABS(-100+(100*(('10 (ind)'!Y23-MIN('10 (ind)'!Y$6:Y$37))/(MAX('10 (ind)'!Y$6:Y$37)-MIN('10 (ind)'!Y$6:Y$37))))))*Y$42</f>
        <v>5.4366910957619501</v>
      </c>
      <c r="Z25" s="87">
        <f>IF('10 (ind)'!Z$1="si",100*(('10 (ind)'!Z23-MIN('10 (ind)'!Z$6:Z$37))/(MAX('10 (ind)'!Z$6:Z$37)-MIN('10 (ind)'!Z$6:Z$37))),ABS(-100+(100*(('10 (ind)'!Z23-MIN('10 (ind)'!Z$6:Z$37))/(MAX('10 (ind)'!Z$6:Z$37)-MIN('10 (ind)'!Z$6:Z$37))))))*Z$42</f>
        <v>1.7482610952039557</v>
      </c>
      <c r="AA25" s="87">
        <f>IF('10 (ind)'!AA$1="si",100*(('10 (ind)'!AA23-MIN('10 (ind)'!AA$6:AA$37))/(MAX('10 (ind)'!AA$6:AA$37)-MIN('10 (ind)'!AA$6:AA$37))),ABS(-100+(100*(('10 (ind)'!AA23-MIN('10 (ind)'!AA$6:AA$37))/(MAX('10 (ind)'!AA$6:AA$37)-MIN('10 (ind)'!AA$6:AA$37))))))*AA$42</f>
        <v>6.6282962428099275</v>
      </c>
      <c r="AB25" s="87">
        <f>IF('10 (ind)'!AB$1="si",100*(('10 (ind)'!AB23-MIN('10 (ind)'!AB$6:AB$37))/(MAX('10 (ind)'!AB$6:AB$37)-MIN('10 (ind)'!AB$6:AB$37))),ABS(-100+(100*(('10 (ind)'!AB23-MIN('10 (ind)'!AB$6:AB$37))/(MAX('10 (ind)'!AB$6:AB$37)-MIN('10 (ind)'!AB$6:AB$37))))))*AB$42</f>
        <v>4.5302373594133609</v>
      </c>
      <c r="AC25" s="87">
        <f>IF('10 (ind)'!AC$1="si",100*(('10 (ind)'!AC23-MIN('10 (ind)'!AC$6:AC$37))/(MAX('10 (ind)'!AC$6:AC$37)-MIN('10 (ind)'!AC$6:AC$37))),ABS(-100+(100*(('10 (ind)'!AC23-MIN('10 (ind)'!AC$6:AC$37))/(MAX('10 (ind)'!AC$6:AC$37)-MIN('10 (ind)'!AC$6:AC$37))))))*AC$42</f>
        <v>6.076889627913344</v>
      </c>
      <c r="AD25" s="87">
        <f>IF('10 (ind)'!AD$1="si",100*(('10 (ind)'!AD23-MIN('10 (ind)'!AD$6:AD$37))/(MAX('10 (ind)'!AD$6:AD$37)-MIN('10 (ind)'!AD$6:AD$37))),ABS(-100+(100*(('10 (ind)'!AD23-MIN('10 (ind)'!AD$6:AD$37))/(MAX('10 (ind)'!AD$6:AD$37)-MIN('10 (ind)'!AD$6:AD$37))))))*AD$42</f>
        <v>4.1959672588284205</v>
      </c>
      <c r="AE25" s="87">
        <f>IF('10 (ind)'!AE$1="si",100*(('10 (ind)'!AE23-MIN('10 (ind)'!AE$6:AE$37))/(MAX('10 (ind)'!AE$6:AE$37)-MIN('10 (ind)'!AE$6:AE$37))),ABS(-100+(100*(('10 (ind)'!AE23-MIN('10 (ind)'!AE$6:AE$37))/(MAX('10 (ind)'!AE$6:AE$37)-MIN('10 (ind)'!AE$6:AE$37))))))*AE$42</f>
        <v>3.4150726211962059</v>
      </c>
      <c r="AF25" s="87">
        <f>IF('10 (ind)'!AF$1="si",100*(('10 (ind)'!AF23-MIN('10 (ind)'!AF$6:AF$37))/(MAX('10 (ind)'!AF$6:AF$37)-MIN('10 (ind)'!AF$6:AF$37))),ABS(-100+(100*(('10 (ind)'!AF23-MIN('10 (ind)'!AF$6:AF$37))/(MAX('10 (ind)'!AF$6:AF$37)-MIN('10 (ind)'!AF$6:AF$37))))))*AF$42</f>
        <v>6.7228510390285905</v>
      </c>
      <c r="AG25" s="87">
        <f>IF('10 (ind)'!AG$1="si",100*(('10 (ind)'!AG23-MIN('10 (ind)'!AG$6:AG$37))/(MAX('10 (ind)'!AG$6:AG$37)-MIN('10 (ind)'!AG$6:AG$37))),ABS(-100+(100*(('10 (ind)'!AG23-MIN('10 (ind)'!AG$6:AG$37))/(MAX('10 (ind)'!AG$6:AG$37)-MIN('10 (ind)'!AG$6:AG$37))))))*AG$42</f>
        <v>2.2599994731487341</v>
      </c>
      <c r="AH25" s="87">
        <f>IF('10 (ind)'!AH$1="si",100*(('10 (ind)'!AH23-MIN('10 (ind)'!AH$6:AH$37))/(MAX('10 (ind)'!AH$6:AH$37)-MIN('10 (ind)'!AH$6:AH$37))),ABS(-100+(100*(('10 (ind)'!AH23-MIN('10 (ind)'!AH$6:AH$37))/(MAX('10 (ind)'!AH$6:AH$37)-MIN('10 (ind)'!AH$6:AH$37))))))*AH$42</f>
        <v>3.6426721124019625</v>
      </c>
      <c r="AI25" s="87">
        <f>IF('10 (ind)'!AI$1="si",100*(('10 (ind)'!AI23-MIN('10 (ind)'!AI$6:AI$37))/(MAX('10 (ind)'!AI$6:AI$37)-MIN('10 (ind)'!AI$6:AI$37))),ABS(-100+(100*(('10 (ind)'!AI23-MIN('10 (ind)'!AI$6:AI$37))/(MAX('10 (ind)'!AI$6:AI$37)-MIN('10 (ind)'!AI$6:AI$37))))))*AI$42</f>
        <v>0</v>
      </c>
      <c r="AJ25" s="87">
        <f>IF('10 (ind)'!AJ$1="si",100*(('10 (ind)'!AJ23-MIN('10 (ind)'!AJ$6:AJ$37))/(MAX('10 (ind)'!AJ$6:AJ$37)-MIN('10 (ind)'!AJ$6:AJ$37))),ABS(-100+(100*(('10 (ind)'!AJ23-MIN('10 (ind)'!AJ$6:AJ$37))/(MAX('10 (ind)'!AJ$6:AJ$37)-MIN('10 (ind)'!AJ$6:AJ$37))))))*AJ$42</f>
        <v>6.1960474219090376</v>
      </c>
      <c r="AK25" s="87">
        <f>IF('10 (ind)'!AK$1="si",100*(('10 (ind)'!AK23-MIN('10 (ind)'!AK$6:AK$37))/(MAX('10 (ind)'!AK$6:AK$37)-MIN('10 (ind)'!AK$6:AK$37))),ABS(-100+(100*(('10 (ind)'!AK23-MIN('10 (ind)'!AK$6:AK$37))/(MAX('10 (ind)'!AK$6:AK$37)-MIN('10 (ind)'!AK$6:AK$37))))))*AK$42</f>
        <v>0.29314091215753191</v>
      </c>
      <c r="AL25" s="87">
        <f>IF('10 (ind)'!AL$1="si",100*(('10 (ind)'!AL23-MIN('10 (ind)'!AL$6:AL$37))/(MAX('10 (ind)'!AL$6:AL$37)-MIN('10 (ind)'!AL$6:AL$37))),ABS(-100+(100*(('10 (ind)'!AL23-MIN('10 (ind)'!AL$6:AL$37))/(MAX('10 (ind)'!AL$6:AL$37)-MIN('10 (ind)'!AL$6:AL$37))))))*AL$42</f>
        <v>10.025521470192055</v>
      </c>
      <c r="AM25" s="87">
        <f>IF('10 (ind)'!AM$1="si",100*(('10 (ind)'!AM23-MIN('10 (ind)'!AM$6:AM$37))/(MAX('10 (ind)'!AM$6:AM$37)-MIN('10 (ind)'!AM$6:AM$37))),ABS(-100+(100*(('10 (ind)'!AM23-MIN('10 (ind)'!AM$6:AM$37))/(MAX('10 (ind)'!AM$6:AM$37)-MIN('10 (ind)'!AM$6:AM$37))))))*AM$42</f>
        <v>1.4056957056100985</v>
      </c>
      <c r="AN25" s="87">
        <f>IF('10 (ind)'!AN$1="si",100*(('10 (ind)'!AN23-MIN('10 (ind)'!AN$6:AN$37))/(MAX('10 (ind)'!AN$6:AN$37)-MIN('10 (ind)'!AN$6:AN$37))),ABS(-100+(100*(('10 (ind)'!AN23-MIN('10 (ind)'!AN$6:AN$37))/(MAX('10 (ind)'!AN$6:AN$37)-MIN('10 (ind)'!AN$6:AN$37))))))*AN$42</f>
        <v>6.930654272170532</v>
      </c>
      <c r="AO25" s="87">
        <f>IF('10 (ind)'!AO$1="si",100*(('10 (ind)'!AO23-MIN('10 (ind)'!AO$6:AO$37))/(MAX('10 (ind)'!AO$6:AO$37)-MIN('10 (ind)'!AO$6:AO$37))),ABS(-100+(100*(('10 (ind)'!AO23-MIN('10 (ind)'!AO$6:AO$37))/(MAX('10 (ind)'!AO$6:AO$37)-MIN('10 (ind)'!AO$6:AO$37))))))*AO$42</f>
        <v>7.6498091784219415</v>
      </c>
      <c r="AP25" s="87">
        <f>IF('10 (ind)'!AP$1="si",100*(('10 (ind)'!AP23-MIN('10 (ind)'!AP$6:AP$37))/(MAX('10 (ind)'!AP$6:AP$37)-MIN('10 (ind)'!AP$6:AP$37))),ABS(-100+(100*(('10 (ind)'!AP23-MIN('10 (ind)'!AP$6:AP$37))/(MAX('10 (ind)'!AP$6:AP$37)-MIN('10 (ind)'!AP$6:AP$37))))))*AP$42</f>
        <v>10.309002091969097</v>
      </c>
      <c r="AQ25" s="87">
        <f>IF('10 (ind)'!AQ$1="si",100*(('10 (ind)'!AQ23-MIN('10 (ind)'!AQ$6:AQ$37))/(MAX('10 (ind)'!AQ$6:AQ$37)-MIN('10 (ind)'!AQ$6:AQ$37))),ABS(-100+(100*(('10 (ind)'!AQ23-MIN('10 (ind)'!AQ$6:AQ$37))/(MAX('10 (ind)'!AQ$6:AQ$37)-MIN('10 (ind)'!AQ$6:AQ$37))))))*AQ$42</f>
        <v>1.0792440186860899</v>
      </c>
      <c r="AR25" s="87">
        <f>IF('10 (ind)'!AR$1="si",100*(('10 (ind)'!AR23-MIN('10 (ind)'!AR$6:AR$37))/(MAX('10 (ind)'!AR$6:AR$37)-MIN('10 (ind)'!AR$6:AR$37))),ABS(-100+(100*(('10 (ind)'!AR23-MIN('10 (ind)'!AR$6:AR$37))/(MAX('10 (ind)'!AR$6:AR$37)-MIN('10 (ind)'!AR$6:AR$37))))))*AR$42</f>
        <v>6.7380659306210289</v>
      </c>
      <c r="AS25" s="87">
        <f>IF('10 (ind)'!AS$1="si",100*(('10 (ind)'!AS23-MIN('10 (ind)'!AS$6:AS$37))/(MAX('10 (ind)'!AS$6:AS$37)-MIN('10 (ind)'!AS$6:AS$37))),ABS(-100+(100*(('10 (ind)'!AS23-MIN('10 (ind)'!AS$6:AS$37))/(MAX('10 (ind)'!AS$6:AS$37)-MIN('10 (ind)'!AS$6:AS$37))))))*AS$42</f>
        <v>5.4366095181481944</v>
      </c>
      <c r="AT25" s="87">
        <f>IF('10 (ind)'!AT$1="si",100*(('10 (ind)'!AT23-MIN('10 (ind)'!AT$6:AT$37))/(MAX('10 (ind)'!AT$6:AT$37)-MIN('10 (ind)'!AT$6:AT$37))),ABS(-100+(100*(('10 (ind)'!AT23-MIN('10 (ind)'!AT$6:AT$37))/(MAX('10 (ind)'!AT$6:AT$37)-MIN('10 (ind)'!AT$6:AT$37))))))*AT$42</f>
        <v>0</v>
      </c>
      <c r="AU25" s="87">
        <f>IF('10 (ind)'!AU$1="si",100*(('10 (ind)'!AU23-MIN('10 (ind)'!AU$6:AU$37))/(MAX('10 (ind)'!AU$6:AU$37)-MIN('10 (ind)'!AU$6:AU$37))),ABS(-100+(100*(('10 (ind)'!AU23-MIN('10 (ind)'!AU$6:AU$37))/(MAX('10 (ind)'!AU$6:AU$37)-MIN('10 (ind)'!AU$6:AU$37))))))*AU$42</f>
        <v>14.294664660143722</v>
      </c>
      <c r="AV25" s="87">
        <f>IF('10 (ind)'!AV$1="si",100*(('10 (ind)'!AV23-MIN('10 (ind)'!AV$6:AV$37))/(MAX('10 (ind)'!AV$6:AV$37)-MIN('10 (ind)'!AV$6:AV$37))),ABS(-100+(100*(('10 (ind)'!AV23-MIN('10 (ind)'!AV$6:AV$37))/(MAX('10 (ind)'!AV$6:AV$37)-MIN('10 (ind)'!AV$6:AV$37))))))*AV$42</f>
        <v>23.180242634315423</v>
      </c>
      <c r="AW25" s="87">
        <f>IF('10 (ind)'!AW$1="si",100*(('10 (ind)'!AW23-MIN('10 (ind)'!AW$6:AW$37))/(MAX('10 (ind)'!AW$6:AW$37)-MIN('10 (ind)'!AW$6:AW$37))),ABS(-100+(100*(('10 (ind)'!AW23-MIN('10 (ind)'!AW$6:AW$37))/(MAX('10 (ind)'!AW$6:AW$37)-MIN('10 (ind)'!AW$6:AW$37))))))*AW$42</f>
        <v>5.7426684536912935</v>
      </c>
      <c r="AX25" s="87">
        <f>IF('10 (ind)'!AX$1="si",100*(('10 (ind)'!AX23-MIN('10 (ind)'!AX$6:AX$37))/(MAX('10 (ind)'!AX$6:AX$37)-MIN('10 (ind)'!AX$6:AX$37))),ABS(-100+(100*(('10 (ind)'!AX23-MIN('10 (ind)'!AX$6:AX$37))/(MAX('10 (ind)'!AX$6:AX$37)-MIN('10 (ind)'!AX$6:AX$37))))))*AX$42</f>
        <v>2.8704195753432673</v>
      </c>
      <c r="AY25" s="87">
        <f>IF('10 (ind)'!AY$1="si",100*(('10 (ind)'!AY23-MIN('10 (ind)'!AY$6:AY$37))/(MAX('10 (ind)'!AY$6:AY$37)-MIN('10 (ind)'!AY$6:AY$37))),ABS(-100+(100*(('10 (ind)'!AY23-MIN('10 (ind)'!AY$6:AY$37))/(MAX('10 (ind)'!AY$6:AY$37)-MIN('10 (ind)'!AY$6:AY$37))))))*AY$42</f>
        <v>10.169600788597975</v>
      </c>
      <c r="AZ25" s="87">
        <f>IF('10 (ind)'!AZ$1="si",100*(('10 (ind)'!AZ23-MIN('10 (ind)'!AZ$6:AZ$37))/(MAX('10 (ind)'!AZ$6:AZ$37)-MIN('10 (ind)'!AZ$6:AZ$37))),ABS(-100+(100*(('10 (ind)'!AZ23-MIN('10 (ind)'!AZ$6:AZ$37))/(MAX('10 (ind)'!AZ$6:AZ$37)-MIN('10 (ind)'!AZ$6:AZ$37))))))*AZ$42</f>
        <v>3.8519462488367533</v>
      </c>
      <c r="BA25" s="87">
        <f>IF('10 (ind)'!BA$1="si",100*(('10 (ind)'!BA23-MIN('10 (ind)'!BA$6:BA$37))/(MAX('10 (ind)'!BA$6:BA$37)-MIN('10 (ind)'!BA$6:BA$37))),ABS(-100+(100*(('10 (ind)'!BA23-MIN('10 (ind)'!BA$6:BA$37))/(MAX('10 (ind)'!BA$6:BA$37)-MIN('10 (ind)'!BA$6:BA$37))))))*BA$42</f>
        <v>3.5981001473360119</v>
      </c>
      <c r="BB25" s="87">
        <f>IF('10 (ind)'!BB$1="si",100*(('10 (ind)'!BB23-MIN('10 (ind)'!BB$6:BB$37))/(MAX('10 (ind)'!BB$6:BB$37)-MIN('10 (ind)'!BB$6:BB$37))),ABS(-100+(100*(('10 (ind)'!BB23-MIN('10 (ind)'!BB$6:BB$37))/(MAX('10 (ind)'!BB$6:BB$37)-MIN('10 (ind)'!BB$6:BB$37))))))*BB$42</f>
        <v>1.3200499680758935</v>
      </c>
      <c r="BC25" s="87">
        <f>IF('10 (ind)'!BC$1="si",100*(('10 (ind)'!BC23-MIN('10 (ind)'!BC$6:BC$37))/(MAX('10 (ind)'!BC$6:BC$37)-MIN('10 (ind)'!BC$6:BC$37))),ABS(-100+(100*(('10 (ind)'!BC23-MIN('10 (ind)'!BC$6:BC$37))/(MAX('10 (ind)'!BC$6:BC$37)-MIN('10 (ind)'!BC$6:BC$37))))))*BC$42</f>
        <v>3.2033086736167884</v>
      </c>
      <c r="BD25" s="87">
        <f>IF('10 (ind)'!BD$1="si",100*(('10 (ind)'!BD23-MIN('10 (ind)'!BD$6:BD$37))/(MAX('10 (ind)'!BD$6:BD$37)-MIN('10 (ind)'!BD$6:BD$37))),ABS(-100+(100*(('10 (ind)'!BD23-MIN('10 (ind)'!BD$6:BD$37))/(MAX('10 (ind)'!BD$6:BD$37)-MIN('10 (ind)'!BD$6:BD$37))))))*BD$42</f>
        <v>7.9528192330202891</v>
      </c>
      <c r="BE25" s="87">
        <f>IF('10 (ind)'!BE$1="si",100*(('10 (ind)'!BE23-MIN('10 (ind)'!BE$6:BE$37))/(MAX('10 (ind)'!BE$6:BE$37)-MIN('10 (ind)'!BE$6:BE$37))),ABS(-100+(100*(('10 (ind)'!BE23-MIN('10 (ind)'!BE$6:BE$37))/(MAX('10 (ind)'!BE$6:BE$37)-MIN('10 (ind)'!BE$6:BE$37))))))*BE$42</f>
        <v>2.0231721740730806</v>
      </c>
      <c r="BF25" s="87">
        <f>IF('10 (ind)'!BF$1="si",100*(('10 (ind)'!BF23-MIN('10 (ind)'!BF$6:BF$37))/(MAX('10 (ind)'!BF$6:BF$37)-MIN('10 (ind)'!BF$6:BF$37))),ABS(-100+(100*(('10 (ind)'!BF23-MIN('10 (ind)'!BF$6:BF$37))/(MAX('10 (ind)'!BF$6:BF$37)-MIN('10 (ind)'!BF$6:BF$37))))))*BF$42</f>
        <v>3.8526754434670658</v>
      </c>
      <c r="BG25" s="87">
        <f>IF('10 (ind)'!BG$1="si",100*(('10 (ind)'!BG23-MIN('10 (ind)'!BG$6:BG$37))/(MAX('10 (ind)'!BG$6:BG$37)-MIN('10 (ind)'!BG$6:BG$37))),ABS(-100+(100*(('10 (ind)'!BG23-MIN('10 (ind)'!BG$6:BG$37))/(MAX('10 (ind)'!BG$6:BG$37)-MIN('10 (ind)'!BG$6:BG$37))))))*BG$42</f>
        <v>2.7671394488287566</v>
      </c>
      <c r="BH25" s="87">
        <f>IF('10 (ind)'!BH$1="si",100*(('10 (ind)'!BH23-MIN('10 (ind)'!BH$6:BH$37))/(MAX('10 (ind)'!BH$6:BH$37)-MIN('10 (ind)'!BH$6:BH$37))),ABS(-100+(100*(('10 (ind)'!BH23-MIN('10 (ind)'!BH$6:BH$37))/(MAX('10 (ind)'!BH$6:BH$37)-MIN('10 (ind)'!BH$6:BH$37))))))*BH$42</f>
        <v>1.1302227195105983</v>
      </c>
      <c r="BI25" s="87">
        <f>IF('10 (ind)'!BI$1="si",100*(('10 (ind)'!BI23-MIN('10 (ind)'!BI$6:BI$37))/(MAX('10 (ind)'!BI$6:BI$37)-MIN('10 (ind)'!BI$6:BI$37))),ABS(-100+(100*(('10 (ind)'!BI23-MIN('10 (ind)'!BI$6:BI$37))/(MAX('10 (ind)'!BI$6:BI$37)-MIN('10 (ind)'!BI$6:BI$37))))))*BI$42</f>
        <v>5.3117083462899881</v>
      </c>
      <c r="BJ25" s="87">
        <f>IF('10 (ind)'!BJ$1="si",100*(('10 (ind)'!BJ23-MIN('10 (ind)'!BJ$6:BJ$37))/(MAX('10 (ind)'!BJ$6:BJ$37)-MIN('10 (ind)'!BJ$6:BJ$37))),ABS(-100+(100*(('10 (ind)'!BJ23-MIN('10 (ind)'!BJ$6:BJ$37))/(MAX('10 (ind)'!BJ$6:BJ$37)-MIN('10 (ind)'!BJ$6:BJ$37))))))*BJ$42</f>
        <v>1.1469333391713364E-5</v>
      </c>
      <c r="BK25" s="87">
        <f>IF('10 (ind)'!BK$1="si",100*(('10 (ind)'!BK23-MIN('10 (ind)'!BK$6:BK$37))/(MAX('10 (ind)'!BK$6:BK$37)-MIN('10 (ind)'!BK$6:BK$37))),ABS(-100+(100*(('10 (ind)'!BK23-MIN('10 (ind)'!BK$6:BK$37))/(MAX('10 (ind)'!BK$6:BK$37)-MIN('10 (ind)'!BK$6:BK$37))))))*BK$42</f>
        <v>0.4209370342496303</v>
      </c>
      <c r="BL25" s="87">
        <f>IF('10 (ind)'!BL$1="si",100*(('10 (ind)'!BL23-MIN('10 (ind)'!BL$6:BL$37))/(MAX('10 (ind)'!BL$6:BL$37)-MIN('10 (ind)'!BL$6:BL$37))),ABS(-100+(100*(('10 (ind)'!BL23-MIN('10 (ind)'!BL$6:BL$37))/(MAX('10 (ind)'!BL$6:BL$37)-MIN('10 (ind)'!BL$6:BL$37))))))*BL$42</f>
        <v>7.9521661302930605E-2</v>
      </c>
      <c r="BM25" s="87">
        <f>IF('10 (ind)'!BM$1="si",100*(('10 (ind)'!BM23-MIN('10 (ind)'!BM$6:BM$37))/(MAX('10 (ind)'!BM$6:BM$37)-MIN('10 (ind)'!BM$6:BM$37))),ABS(-100+(100*(('10 (ind)'!BM23-MIN('10 (ind)'!BM$6:BM$37))/(MAX('10 (ind)'!BM$6:BM$37)-MIN('10 (ind)'!BM$6:BM$37))))))*BM$42</f>
        <v>1.2850531582759428</v>
      </c>
      <c r="BN25" s="87">
        <f>IF('10 (ind)'!BN$1="si",100*(('10 (ind)'!BN23-MIN('10 (ind)'!BN$6:BN$37))/(MAX('10 (ind)'!BN$6:BN$37)-MIN('10 (ind)'!BN$6:BN$37))),ABS(-100+(100*(('10 (ind)'!BN23-MIN('10 (ind)'!BN$6:BN$37))/(MAX('10 (ind)'!BN$6:BN$37)-MIN('10 (ind)'!BN$6:BN$37))))))*BN$42</f>
        <v>1.8902589546246034</v>
      </c>
      <c r="BO25" s="87">
        <f>IF('10 (ind)'!BO$1="si",100*(('10 (ind)'!BO23-MIN('10 (ind)'!BO$6:BO$37))/(MAX('10 (ind)'!BO$6:BO$37)-MIN('10 (ind)'!BO$6:BO$37))),ABS(-100+(100*(('10 (ind)'!BO23-MIN('10 (ind)'!BO$6:BO$37))/(MAX('10 (ind)'!BO$6:BO$37)-MIN('10 (ind)'!BO$6:BO$37))))))*BO$42</f>
        <v>1.056214365703785</v>
      </c>
      <c r="BP25" s="87">
        <f>IF('10 (ind)'!BP$1="si",100*(('10 (ind)'!BP23-MIN('10 (ind)'!BP$6:BP$37))/(MAX('10 (ind)'!BP$6:BP$37)-MIN('10 (ind)'!BP$6:BP$37))),ABS(-100+(100*(('10 (ind)'!BP23-MIN('10 (ind)'!BP$6:BP$37))/(MAX('10 (ind)'!BP$6:BP$37)-MIN('10 (ind)'!BP$6:BP$37))))))*BP$42</f>
        <v>0.73503494837429029</v>
      </c>
      <c r="BQ25" s="87">
        <f>IF('10 (ind)'!BQ$1="si",100*(('10 (ind)'!BQ23-MIN('10 (ind)'!BQ$6:BQ$37))/(MAX('10 (ind)'!BQ$6:BQ$37)-MIN('10 (ind)'!BQ$6:BQ$37))),ABS(-100+(100*(('10 (ind)'!BQ23-MIN('10 (ind)'!BQ$6:BQ$37))/(MAX('10 (ind)'!BQ$6:BQ$37)-MIN('10 (ind)'!BQ$6:BQ$37))))))*BQ$42</f>
        <v>2.4984732856570644</v>
      </c>
      <c r="BR25" s="87">
        <f>IF('10 (ind)'!BR$1="si",100*(('10 (ind)'!BR23-MIN('10 (ind)'!BR$6:BR$37))/(MAX('10 (ind)'!BR$6:BR$37)-MIN('10 (ind)'!BR$6:BR$37))),ABS(-100+(100*(('10 (ind)'!BR23-MIN('10 (ind)'!BR$6:BR$37))/(MAX('10 (ind)'!BR$6:BR$37)-MIN('10 (ind)'!BR$6:BR$37))))))*BR$42</f>
        <v>0.29681598649140833</v>
      </c>
      <c r="BS25" s="87">
        <f>IF('10 (ind)'!BS$1="si",100*(('10 (ind)'!BS23-MIN('10 (ind)'!BS$6:BS$37))/(MAX('10 (ind)'!BS$6:BS$37)-MIN('10 (ind)'!BS$6:BS$37))),ABS(-100+(100*(('10 (ind)'!BS23-MIN('10 (ind)'!BS$6:BS$37))/(MAX('10 (ind)'!BS$6:BS$37)-MIN('10 (ind)'!BS$6:BS$37))))))*BS$42</f>
        <v>5.7299939274828668</v>
      </c>
      <c r="BT25" s="75">
        <f>IF('10 (ind)'!BT$1="si",100*(('10 (ind)'!BT23-MIN('10 (ind)'!BT$6:BT$37))/(MAX('10 (ind)'!BT$6:BT$37)-MIN('10 (ind)'!BT$6:BT$37))),ABS(-100+(100*(('10 (ind)'!BT23-MIN('10 (ind)'!BT$6:BT$37))/(MAX('10 (ind)'!BR$6:BR$37)-MIN('10 (ind)'!BT$6:BT$37))))))*BT$42</f>
        <v>4.8506026540158267</v>
      </c>
      <c r="BU25" s="87">
        <f>IF('10 (ind)'!BU$1="si",100*(('10 (ind)'!BU23-MIN('10 (ind)'!BU$6:BU$37))/(MAX('10 (ind)'!BU$6:BU$37)-MIN('10 (ind)'!BU$6:BU$37))),ABS(-100+(100*(('10 (ind)'!BU23-MIN('10 (ind)'!BU$6:BU$37))/(MAX('10 (ind)'!BU$6:BU$37)-MIN('10 (ind)'!BU$6:BU$37))))))*BU$42</f>
        <v>2.2508090053888958</v>
      </c>
      <c r="BV25" s="87">
        <f>IF('10 (ind)'!BV$1="si",100*(('10 (ind)'!BV23-MIN('10 (ind)'!BV$6:BV$37))/(MAX('10 (ind)'!BV$6:BV$37)-MIN('10 (ind)'!BV$6:BV$37))),ABS(-100+(100*(('10 (ind)'!BV23-MIN('10 (ind)'!BV$6:BV$37))/(MAX('10 (ind)'!BV$6:BV$37)-MIN('10 (ind)'!BV$6:BV$37))))))*BV$42</f>
        <v>1.8801770833792986</v>
      </c>
      <c r="BW25" s="87">
        <f>IF('10 (ind)'!BW$1="si",100*(('10 (ind)'!BW23-MIN('10 (ind)'!BW$6:BW$37))/(MAX('10 (ind)'!BW$6:BW$37)-MIN('10 (ind)'!BW$6:BW$37))),ABS(-100+(100*(('10 (ind)'!BW23-MIN('10 (ind)'!BW$6:BW$37))/(MAX('10 (ind)'!BW$6:BW$37)-MIN('10 (ind)'!BW$6:BW$37))))))*BW$42</f>
        <v>4.8787507419952485</v>
      </c>
      <c r="BX25" s="87">
        <f>IF('10 (ind)'!BX$1="si",100*(('10 (ind)'!BX23-MIN('10 (ind)'!BX$6:BX$37))/(MAX('10 (ind)'!BX$6:BX$37)-MIN('10 (ind)'!BX$6:BX$37))),ABS(-100+(100*(('10 (ind)'!BX23-MIN('10 (ind)'!BX$6:BX$37))/(MAX('10 (ind)'!BX$6:BX$37)-MIN('10 (ind)'!BX$6:BX$37))))))*BX$42</f>
        <v>4.4115284812621018</v>
      </c>
      <c r="BY25" s="87">
        <f>IF('10 (ind)'!BY$1="si",100*(('10 (ind)'!BY23-MIN('10 (ind)'!BY$6:BY$37))/(MAX('10 (ind)'!BY$6:BY$37)-MIN('10 (ind)'!BY$6:BY$37))),ABS(-100+(100*(('10 (ind)'!BY23-MIN('10 (ind)'!BY$6:BY$37))/(MAX('10 (ind)'!BY$6:BY$37)-MIN('10 (ind)'!BY$6:BY$37))))))*BY$42</f>
        <v>0.9784856710246489</v>
      </c>
      <c r="BZ25" s="87">
        <f>IF('10 (ind)'!BZ$1="si",100*(('10 (ind)'!BZ23-MIN('10 (ind)'!BZ$6:BZ$37))/(MAX('10 (ind)'!BZ$6:BZ$37)-MIN('10 (ind)'!BZ$6:BZ$37))),ABS(-100+(100*(('10 (ind)'!BZ23-MIN('10 (ind)'!BZ$6:BZ$37))/(MAX('10 (ind)'!BZ$6:BZ$37)-MIN('10 (ind)'!BZ$6:BZ$37))))))*BZ$42</f>
        <v>12.767431707060993</v>
      </c>
      <c r="CA25" s="87">
        <f>IF('10 (ind)'!CA$1="si",100*(('10 (ind)'!CA23-MIN('10 (ind)'!CA$6:CA$37))/(MAX('10 (ind)'!CA$6:CA$37)-MIN('10 (ind)'!CA$6:CA$37))),ABS(-100+(100*(('10 (ind)'!CA23-MIN('10 (ind)'!CA$6:CA$37))/(MAX('10 (ind)'!CA$6:CA$37)-MIN('10 (ind)'!CA$6:CA$37))))))*CA$42</f>
        <v>1.6332710504809027</v>
      </c>
      <c r="CB25" s="87">
        <f>IF('10 (ind)'!CB$1="si",100*(('10 (ind)'!CB23-MIN('10 (ind)'!CB$6:CB$37))/(MAX('10 (ind)'!CB$6:CB$37)-MIN('10 (ind)'!CB$6:CB$37))),ABS(-100+(100*(('10 (ind)'!CB23-MIN('10 (ind)'!CB$6:CB$37))/(MAX('10 (ind)'!CB$6:CB$37)-MIN('10 (ind)'!CB$6:CB$37))))))*CB$42</f>
        <v>4.6568312622493657</v>
      </c>
      <c r="CC25" s="87">
        <f>IF('10 (ind)'!CC$1="si",100*(('10 (ind)'!CC23-MIN('10 (ind)'!CC$6:CC$37))/(MAX('10 (ind)'!CC$6:CC$37)-MIN('10 (ind)'!CC$6:CC$37))),ABS(-100+(100*(('10 (ind)'!CC23-MIN('10 (ind)'!CC$6:CC$37))/(MAX('10 (ind)'!CC$6:CC$37)-MIN('10 (ind)'!CC$6:CC$37))))))*CC$42</f>
        <v>5.0098020628035442</v>
      </c>
      <c r="CD25" s="87">
        <f>IF('10 (ind)'!CD$1="si",100*(('10 (ind)'!CD23-MIN('10 (ind)'!CD$6:CD$37))/(MAX('10 (ind)'!CD$6:CD$37)-MIN('10 (ind)'!CD$6:CD$37))),ABS(-100+(100*(('10 (ind)'!CD23-MIN('10 (ind)'!CD$6:CD$37))/(MAX('10 (ind)'!CD$6:CD$37)-MIN('10 (ind)'!CD$6:CD$37))))))*CD$42</f>
        <v>0</v>
      </c>
      <c r="CE25" s="87">
        <f>IF('10 (ind)'!CE$1="si",100*(('10 (ind)'!CE23-MIN('10 (ind)'!CE$6:CE$37))/(MAX('10 (ind)'!CE$6:CE$37)-MIN('10 (ind)'!CE$6:CE$37))),ABS(-100+(100*(('10 (ind)'!CE23-MIN('10 (ind)'!CE$6:CE$37))/(MAX('10 (ind)'!CE$6:CE$37)-MIN('10 (ind)'!CE$6:CE$37))))))*CE$42</f>
        <v>3.9420150533264717</v>
      </c>
      <c r="CF25" s="87">
        <f>IF('10 (ind)'!CF$1="si",100*(('10 (ind)'!CF23-MIN('10 (ind)'!CF$6:CF$37))/(MAX('10 (ind)'!CF$6:CF$37)-MIN('10 (ind)'!CF$6:CF$37))),ABS(-100+(100*(('10 (ind)'!CF23-MIN('10 (ind)'!CF$6:CF$37))/(MAX('10 (ind)'!CF$6:CF$37)-MIN('10 (ind)'!CF$6:CF$37))))))*CF$42</f>
        <v>0.23100582605502476</v>
      </c>
      <c r="CG25" s="87">
        <f>IF('10 (ind)'!CG$1="si",100*(('10 (ind)'!CG23-MIN('10 (ind)'!CG$6:CG$37))/(MAX('10 (ind)'!CG$6:CG$37)-MIN('10 (ind)'!CG$6:CG$37))),ABS(-100+(100*(('10 (ind)'!CG23-MIN('10 (ind)'!CG$6:CG$37))/(MAX('10 (ind)'!CG$6:CG$37)-MIN('10 (ind)'!CG$6:CG$37))))))*CG$42</f>
        <v>6.3488894530107354</v>
      </c>
      <c r="CH25" s="87">
        <f>IF('10 (ind)'!CH$1="si",100*(('10 (ind)'!CH23-MIN('10 (ind)'!CH$6:CH$37))/(MAX('10 (ind)'!CH$6:CH$37)-MIN('10 (ind)'!CH$6:CH$37))),ABS(-100+(100*(('10 (ind)'!CH23-MIN('10 (ind)'!CH$6:CH$37))/(MAX('10 (ind)'!CH$6:CH$37)-MIN('10 (ind)'!CH$6:CH$37))))))*CH$42</f>
        <v>2.4218598948196219</v>
      </c>
      <c r="CI25" s="87">
        <f>IF('10 (ind)'!CI$1="si",100*(('10 (ind)'!CI23-MIN('10 (ind)'!CI$6:CI$37))/(MAX('10 (ind)'!CI$6:CI$37)-MIN('10 (ind)'!CI$6:CI$37))),ABS(-100+(100*(('10 (ind)'!CI23-MIN('10 (ind)'!CI$6:CI$37))/(MAX('10 (ind)'!CI$6:CI$37)-MIN('10 (ind)'!CI$6:CI$37))))))*CI$42</f>
        <v>2.1699202477144395</v>
      </c>
      <c r="CJ25" s="87">
        <f>IF('10 (ind)'!CJ$1="si",100*(('10 (ind)'!CJ23-MIN('10 (ind)'!CJ$6:CJ$37))/(MAX('10 (ind)'!CJ$6:CJ$37)-MIN('10 (ind)'!CJ$6:CJ$37))),ABS(-100+(100*(('10 (ind)'!CJ23-MIN('10 (ind)'!CJ$6:CJ$37))/(MAX('10 (ind)'!CJ$6:CJ$37)-MIN('10 (ind)'!CJ$6:CJ$37))))))*CJ$42</f>
        <v>3.5802532335441324</v>
      </c>
      <c r="CK25" s="87">
        <f>IF('10 (ind)'!CK$1="si",100*(('10 (ind)'!CK23-MIN('10 (ind)'!CK$6:CK$37))/(MAX('10 (ind)'!CK$6:CK$37)-MIN('10 (ind)'!CK$6:CK$37))),ABS(-100+(100*(('10 (ind)'!CK23-MIN('10 (ind)'!CK$6:CK$37))/(MAX('10 (ind)'!CK$6:CK$37)-MIN('10 (ind)'!CK$6:CK$37))))))*CK$42</f>
        <v>5.5430200051178491E-2</v>
      </c>
      <c r="CL25" s="87">
        <f>IF('10 (ind)'!CL$1="si",100*(('10 (ind)'!CL23-MIN('10 (ind)'!CL$6:CL$37))/(MAX('10 (ind)'!CL$6:CL$37)-MIN('10 (ind)'!CL$6:CL$37))),ABS(-100+(100*(('10 (ind)'!CL23-MIN('10 (ind)'!CL$6:CL$37))/(MAX('10 (ind)'!CL$6:CL$37)-MIN('10 (ind)'!CL$6:CL$37))))))*CL$42</f>
        <v>0.3975638263835225</v>
      </c>
      <c r="CM25" s="87">
        <f>IF('10 (ind)'!CM$1="si",100*(('10 (ind)'!CM23-MIN('10 (ind)'!CM$6:CM$37))/(MAX('10 (ind)'!CM$6:CM$37)-MIN('10 (ind)'!CM$6:CM$37))),ABS(-100+(100*(('10 (ind)'!CM23-MIN('10 (ind)'!CM$6:CM$37))/(MAX('10 (ind)'!CM$6:CM$37)-MIN('10 (ind)'!CM$6:CM$37))))))*CM$42</f>
        <v>1.1932267626284072</v>
      </c>
    </row>
    <row r="26" spans="1:91">
      <c r="A26" s="18" t="s">
        <v>223</v>
      </c>
      <c r="B26" s="87">
        <f>IF('10 (ind)'!B$1="si",100*(('10 (ind)'!B24-MIN('10 (ind)'!B$6:B$37))/(MAX('10 (ind)'!B$6:B$37)-MIN('10 (ind)'!B$6:B$37))),ABS(-100+(100*(('10 (ind)'!B24-MIN('10 (ind)'!B$6:B$37))/(MAX('10 (ind)'!B$6:B$37)-MIN('10 (ind)'!B$6:B$37))))))</f>
        <v>85.243969917112608</v>
      </c>
      <c r="C26" s="87">
        <f>IF('10 (ind)'!C$1="si",100*(('10 (ind)'!C24-MIN('10 (ind)'!C$6:C$37))/(MAX('10 (ind)'!C$6:C$37)-MIN('10 (ind)'!C$6:C$37))),ABS(-100+(100*(('10 (ind)'!C24-MIN('10 (ind)'!C$6:C$37))/(MAX('10 (ind)'!C$6:C$37)-MIN('10 (ind)'!C$6:C$37))))))</f>
        <v>84.8545883521669</v>
      </c>
      <c r="D26" s="87">
        <f>IF('10 (ind)'!D$1="si",100*(('10 (ind)'!D24-MIN('10 (ind)'!D$6:D$37))/(MAX('10 (ind)'!D$6:D$37)-MIN('10 (ind)'!D$6:D$37))),ABS(-100+(100*(('10 (ind)'!D24-MIN('10 (ind)'!D$6:D$37))/(MAX('10 (ind)'!D$6:D$37)-MIN('10 (ind)'!D$6:D$37))))))*D$42</f>
        <v>10.982704858014355</v>
      </c>
      <c r="E26" s="87">
        <f>IF('10 (ind)'!E$1="si",100*(('10 (ind)'!E24-MIN('10 (ind)'!E$6:E$37))/(MAX('10 (ind)'!E$6:E$37)-MIN('10 (ind)'!E$6:E$37))),ABS(-100+(100*(('10 (ind)'!E24-MIN('10 (ind)'!E$6:E$37))/(MAX('10 (ind)'!E$6:E$37)-MIN('10 (ind)'!E$6:E$37))))))*E$42</f>
        <v>4.5850961039307396</v>
      </c>
      <c r="F26" s="87">
        <f>IF('10 (ind)'!F$1="si",100*(('10 (ind)'!F24-MIN('10 (ind)'!F$6:F$37))/(MAX('10 (ind)'!F$6:F$37)-MIN('10 (ind)'!F$6:F$37))),ABS(-100+(100*(('10 (ind)'!F24-MIN('10 (ind)'!F$6:F$37))/(MAX('10 (ind)'!F$6:F$37)-MIN('10 (ind)'!F$6:F$37))))))*F$42</f>
        <v>13.171759747102211</v>
      </c>
      <c r="G26" s="87">
        <f>IF('10 (ind)'!G$1="si",100*(('10 (ind)'!G24-MIN('10 (ind)'!G$6:G$37))/(MAX('10 (ind)'!G$6:G$37)-MIN('10 (ind)'!G$6:G$37))),ABS(-100+(100*(('10 (ind)'!G24-MIN('10 (ind)'!G$6:G$37))/(MAX('10 (ind)'!G$6:G$37)-MIN('10 (ind)'!G$6:G$37))))))*G$42</f>
        <v>5.8018252933507162</v>
      </c>
      <c r="H26" s="87">
        <f>IF('10 (ind)'!H$1="si",100*(('10 (ind)'!H24-MIN('10 (ind)'!H$6:H$37))/(MAX('10 (ind)'!H$6:H$37)-MIN('10 (ind)'!H$6:H$37))),ABS(-100+(100*(('10 (ind)'!H24-MIN('10 (ind)'!H$6:H$37))/(MAX('10 (ind)'!H$6:H$37)-MIN('10 (ind)'!H$6:H$37))))))*H$42</f>
        <v>4.112426035502958</v>
      </c>
      <c r="I26" s="87">
        <f>IF('10 (ind)'!I$1="si",100*(('10 (ind)'!I24-MIN('10 (ind)'!I$6:I$37))/(MAX('10 (ind)'!I$6:I$37)-MIN('10 (ind)'!I$6:I$37))),ABS(-100+(100*(('10 (ind)'!I24-MIN('10 (ind)'!I$6:I$37))/(MAX('10 (ind)'!I$6:I$37)-MIN('10 (ind)'!I$6:I$37))))))*I$42</f>
        <v>2.0192307692307696</v>
      </c>
      <c r="J26" s="87">
        <f>IF('10 (ind)'!J$1="si",100*(('10 (ind)'!J24-MIN('10 (ind)'!J$6:J$37))/(MAX('10 (ind)'!J$6:J$37)-MIN('10 (ind)'!J$6:J$37))),ABS(-100+(100*(('10 (ind)'!J24-MIN('10 (ind)'!J$6:J$37))/(MAX('10 (ind)'!J$6:J$37)-MIN('10 (ind)'!J$6:J$37))))))*J$42</f>
        <v>7.5051055139550709</v>
      </c>
      <c r="K26" s="87">
        <f>IF('10 (ind)'!K$1="si",100*(('10 (ind)'!K24-MIN('10 (ind)'!K$6:K$37))/(MAX('10 (ind)'!K$6:K$37)-MIN('10 (ind)'!K$6:K$37))),ABS(-100+(100*(('10 (ind)'!K24-MIN('10 (ind)'!K$6:K$37))/(MAX('10 (ind)'!K$6:K$37)-MIN('10 (ind)'!K$6:K$37))))))*K$42</f>
        <v>5.1341612819808065</v>
      </c>
      <c r="L26" s="87">
        <f>IF('10 (ind)'!L$1="si",100*(('10 (ind)'!L24-MIN('10 (ind)'!L$6:L$37))/(MAX('10 (ind)'!L$6:L$37)-MIN('10 (ind)'!L$6:L$37))),ABS(-100+(100*(('10 (ind)'!L24-MIN('10 (ind)'!L$6:L$37))/(MAX('10 (ind)'!L$6:L$37)-MIN('10 (ind)'!L$6:L$37))))))*L$42</f>
        <v>6.9116270768056154</v>
      </c>
      <c r="M26" s="87">
        <f>IF('10 (ind)'!M$1="si",100*(('10 (ind)'!M24-MIN('10 (ind)'!M$6:M$37))/(MAX('10 (ind)'!M$6:M$37)-MIN('10 (ind)'!M$6:M$37))),ABS(-100+(100*(('10 (ind)'!M24-MIN('10 (ind)'!M$6:M$37))/(MAX('10 (ind)'!M$6:M$37)-MIN('10 (ind)'!M$6:M$37))))))*M$42</f>
        <v>2.3765339331631323</v>
      </c>
      <c r="N26" s="87">
        <f>IF('10 (ind)'!N$1="si",100*(('10 (ind)'!N24-MIN('10 (ind)'!N$6:N$37))/(MAX('10 (ind)'!N$6:N$37)-MIN('10 (ind)'!N$6:N$37))),ABS(-100+(100*(('10 (ind)'!N24-MIN('10 (ind)'!N$6:N$37))/(MAX('10 (ind)'!N$6:N$37)-MIN('10 (ind)'!N$6:N$37))))))*N$42</f>
        <v>0</v>
      </c>
      <c r="O26" s="87">
        <f>IF('10 (ind)'!O$1="si",100*(('10 (ind)'!O24-MIN('10 (ind)'!O$6:O$37))/(MAX('10 (ind)'!O$6:O$37)-MIN('10 (ind)'!O$6:O$37))),ABS(-100+(100*(('10 (ind)'!O24-MIN('10 (ind)'!O$6:O$37))/(MAX('10 (ind)'!O$6:O$37)-MIN('10 (ind)'!O$6:O$37))))))*O$42</f>
        <v>8.2757116700983424</v>
      </c>
      <c r="P26" s="87">
        <f>IF('10 (ind)'!P$1="si",100*(('10 (ind)'!P24-MIN('10 (ind)'!P$6:P$37))/(MAX('10 (ind)'!P$6:P$37)-MIN('10 (ind)'!P$6:P$37))),ABS(-100+(100*(('10 (ind)'!P24-MIN('10 (ind)'!P$6:P$37))/(MAX('10 (ind)'!P$6:P$37)-MIN('10 (ind)'!P$6:P$37))))))*P$42</f>
        <v>0.21844581724473233</v>
      </c>
      <c r="Q26" s="87">
        <f>IF('10 (ind)'!Q$1="si",100*(('10 (ind)'!Q24-MIN('10 (ind)'!Q$6:Q$37))/(MAX('10 (ind)'!Q$6:Q$37)-MIN('10 (ind)'!Q$6:Q$37))),ABS(-100+(100*(('10 (ind)'!Q24-MIN('10 (ind)'!Q$6:Q$37))/(MAX('10 (ind)'!Q$6:Q$37)-MIN('10 (ind)'!Q$6:Q$37))))))*Q$42</f>
        <v>1.9092337289608787</v>
      </c>
      <c r="R26" s="87">
        <f>IF('10 (ind)'!R$1="si",100*(('10 (ind)'!R24-MIN('10 (ind)'!R$6:R$37))/(MAX('10 (ind)'!R$6:R$37)-MIN('10 (ind)'!R$6:R$37))),ABS(-100+(100*(('10 (ind)'!R24-MIN('10 (ind)'!R$6:R$37))/(MAX('10 (ind)'!R$6:R$37)-MIN('10 (ind)'!R$6:R$37))))))*R$42</f>
        <v>2.2259657677919528E-2</v>
      </c>
      <c r="S26" s="75">
        <f>ABS(ABS(('10 (ind)'!S24-((MAX('10 (ind)'!S$6:S$37)+MIN('10 (ind)'!S$6:S$37))/2))/(((MAX('10 (ind)'!S$6:S$37)+MIN('10 (ind)'!S$6:S$37))/2)-MAX('10 (ind)'!S$6:S$37))*100)-100)*S$42</f>
        <v>3.971435806183147</v>
      </c>
      <c r="T26" s="87">
        <f>IF('10 (ind)'!T$1="si",100*(('10 (ind)'!T24-MIN('10 (ind)'!T$6:T$37))/(MAX('10 (ind)'!T$6:T$37)-MIN('10 (ind)'!T$6:T$37))),ABS(-100+(100*(('10 (ind)'!T24-MIN('10 (ind)'!T$6:T$37))/(MAX('10 (ind)'!T$6:T$37)-MIN('10 (ind)'!T$6:T$37))))))*T$42</f>
        <v>13.049719431032234</v>
      </c>
      <c r="U26" s="87">
        <f>IF('10 (ind)'!U$1="si",100*(('10 (ind)'!U24-MIN('10 (ind)'!U$6:U$37))/(MAX('10 (ind)'!U$6:U$37)-MIN('10 (ind)'!U$6:U$37))),ABS(-100+(100*(('10 (ind)'!U24-MIN('10 (ind)'!U$6:U$37))/(MAX('10 (ind)'!U$6:U$37)-MIN('10 (ind)'!U$6:U$37))))))*U$42</f>
        <v>6.9528905128539744</v>
      </c>
      <c r="V26" s="87">
        <f>IF('10 (ind)'!V$1="si",100*(('10 (ind)'!V24-MIN('10 (ind)'!V$6:V$37))/(MAX('10 (ind)'!V$6:V$37)-MIN('10 (ind)'!V$6:V$37))),ABS(-100+(100*(('10 (ind)'!V24-MIN('10 (ind)'!V$6:V$37))/(MAX('10 (ind)'!V$6:V$37)-MIN('10 (ind)'!V$6:V$37))))))*V$42</f>
        <v>3.6995954586976381</v>
      </c>
      <c r="W26" s="87">
        <f>IF('10 (ind)'!W$1="si",100*(('10 (ind)'!W24-MIN('10 (ind)'!W$6:W$37))/(MAX('10 (ind)'!W$6:W$37)-MIN('10 (ind)'!W$6:W$37))),ABS(-100+(100*(('10 (ind)'!W24-MIN('10 (ind)'!W$6:W$37))/(MAX('10 (ind)'!W$6:W$37)-MIN('10 (ind)'!W$6:W$37))))))*W$42</f>
        <v>12.677788209083023</v>
      </c>
      <c r="X26" s="87">
        <f>IF('10 (ind)'!X$1="si",100*(('10 (ind)'!X24-MIN('10 (ind)'!X$6:X$37))/(MAX('10 (ind)'!X$6:X$37)-MIN('10 (ind)'!X$6:X$37))),ABS(-100+(100*(('10 (ind)'!X24-MIN('10 (ind)'!X$6:X$37))/(MAX('10 (ind)'!X$6:X$37)-MIN('10 (ind)'!X$6:X$37))))))*X$42</f>
        <v>8.4954512893824159</v>
      </c>
      <c r="Y26" s="87">
        <f>IF('10 (ind)'!Y$1="si",100*(('10 (ind)'!Y24-MIN('10 (ind)'!Y$6:Y$37))/(MAX('10 (ind)'!Y$6:Y$37)-MIN('10 (ind)'!Y$6:Y$37))),ABS(-100+(100*(('10 (ind)'!Y24-MIN('10 (ind)'!Y$6:Y$37))/(MAX('10 (ind)'!Y$6:Y$37)-MIN('10 (ind)'!Y$6:Y$37))))))*Y$42</f>
        <v>9.0942160785740249</v>
      </c>
      <c r="Z26" s="87">
        <f>IF('10 (ind)'!Z$1="si",100*(('10 (ind)'!Z24-MIN('10 (ind)'!Z$6:Z$37))/(MAX('10 (ind)'!Z$6:Z$37)-MIN('10 (ind)'!Z$6:Z$37))),ABS(-100+(100*(('10 (ind)'!Z24-MIN('10 (ind)'!Z$6:Z$37))/(MAX('10 (ind)'!Z$6:Z$37)-MIN('10 (ind)'!Z$6:Z$37))))))*Z$42</f>
        <v>7.4596810435048724</v>
      </c>
      <c r="AA26" s="87">
        <f>IF('10 (ind)'!AA$1="si",100*(('10 (ind)'!AA24-MIN('10 (ind)'!AA$6:AA$37))/(MAX('10 (ind)'!AA$6:AA$37)-MIN('10 (ind)'!AA$6:AA$37))),ABS(-100+(100*(('10 (ind)'!AA24-MIN('10 (ind)'!AA$6:AA$37))/(MAX('10 (ind)'!AA$6:AA$37)-MIN('10 (ind)'!AA$6:AA$37))))))*AA$42</f>
        <v>9.0942160785740249</v>
      </c>
      <c r="AB26" s="87">
        <f>IF('10 (ind)'!AB$1="si",100*(('10 (ind)'!AB24-MIN('10 (ind)'!AB$6:AB$37))/(MAX('10 (ind)'!AB$6:AB$37)-MIN('10 (ind)'!AB$6:AB$37))),ABS(-100+(100*(('10 (ind)'!AB24-MIN('10 (ind)'!AB$6:AB$37))/(MAX('10 (ind)'!AB$6:AB$37)-MIN('10 (ind)'!AB$6:AB$37))))))*AB$42</f>
        <v>2.1182878909913625</v>
      </c>
      <c r="AC26" s="87">
        <f>IF('10 (ind)'!AC$1="si",100*(('10 (ind)'!AC24-MIN('10 (ind)'!AC$6:AC$37))/(MAX('10 (ind)'!AC$6:AC$37)-MIN('10 (ind)'!AC$6:AC$37))),ABS(-100+(100*(('10 (ind)'!AC24-MIN('10 (ind)'!AC$6:AC$37))/(MAX('10 (ind)'!AC$6:AC$37)-MIN('10 (ind)'!AC$6:AC$37))))))*AC$42</f>
        <v>8.2903538460942556</v>
      </c>
      <c r="AD26" s="87">
        <f>IF('10 (ind)'!AD$1="si",100*(('10 (ind)'!AD24-MIN('10 (ind)'!AD$6:AD$37))/(MAX('10 (ind)'!AD$6:AD$37)-MIN('10 (ind)'!AD$6:AD$37))),ABS(-100+(100*(('10 (ind)'!AD24-MIN('10 (ind)'!AD$6:AD$37))/(MAX('10 (ind)'!AD$6:AD$37)-MIN('10 (ind)'!AD$6:AD$37))))))*AD$42</f>
        <v>3.1455096632239292</v>
      </c>
      <c r="AE26" s="87">
        <f>IF('10 (ind)'!AE$1="si",100*(('10 (ind)'!AE24-MIN('10 (ind)'!AE$6:AE$37))/(MAX('10 (ind)'!AE$6:AE$37)-MIN('10 (ind)'!AE$6:AE$37))),ABS(-100+(100*(('10 (ind)'!AE24-MIN('10 (ind)'!AE$6:AE$37))/(MAX('10 (ind)'!AE$6:AE$37)-MIN('10 (ind)'!AE$6:AE$37))))))*AE$42</f>
        <v>2.402086241787317</v>
      </c>
      <c r="AF26" s="87">
        <f>IF('10 (ind)'!AF$1="si",100*(('10 (ind)'!AF24-MIN('10 (ind)'!AF$6:AF$37))/(MAX('10 (ind)'!AF$6:AF$37)-MIN('10 (ind)'!AF$6:AF$37))),ABS(-100+(100*(('10 (ind)'!AF24-MIN('10 (ind)'!AF$6:AF$37))/(MAX('10 (ind)'!AF$6:AF$37)-MIN('10 (ind)'!AF$6:AF$37))))))*AF$42</f>
        <v>8.2640375748664212</v>
      </c>
      <c r="AG26" s="87">
        <f>IF('10 (ind)'!AG$1="si",100*(('10 (ind)'!AG24-MIN('10 (ind)'!AG$6:AG$37))/(MAX('10 (ind)'!AG$6:AG$37)-MIN('10 (ind)'!AG$6:AG$37))),ABS(-100+(100*(('10 (ind)'!AG24-MIN('10 (ind)'!AG$6:AG$37))/(MAX('10 (ind)'!AG$6:AG$37)-MIN('10 (ind)'!AG$6:AG$37))))))*AG$42</f>
        <v>2.3439706162045559</v>
      </c>
      <c r="AH26" s="87">
        <f>IF('10 (ind)'!AH$1="si",100*(('10 (ind)'!AH24-MIN('10 (ind)'!AH$6:AH$37))/(MAX('10 (ind)'!AH$6:AH$37)-MIN('10 (ind)'!AH$6:AH$37))),ABS(-100+(100*(('10 (ind)'!AH24-MIN('10 (ind)'!AH$6:AH$37))/(MAX('10 (ind)'!AH$6:AH$37)-MIN('10 (ind)'!AH$6:AH$37))))))*AH$42</f>
        <v>1.064553020888791</v>
      </c>
      <c r="AI26" s="87">
        <f>IF('10 (ind)'!AI$1="si",100*(('10 (ind)'!AI24-MIN('10 (ind)'!AI$6:AI$37))/(MAX('10 (ind)'!AI$6:AI$37)-MIN('10 (ind)'!AI$6:AI$37))),ABS(-100+(100*(('10 (ind)'!AI24-MIN('10 (ind)'!AI$6:AI$37))/(MAX('10 (ind)'!AI$6:AI$37)-MIN('10 (ind)'!AI$6:AI$37))))))*AI$42</f>
        <v>0.47608153380903229</v>
      </c>
      <c r="AJ26" s="87">
        <f>IF('10 (ind)'!AJ$1="si",100*(('10 (ind)'!AJ24-MIN('10 (ind)'!AJ$6:AJ$37))/(MAX('10 (ind)'!AJ$6:AJ$37)-MIN('10 (ind)'!AJ$6:AJ$37))),ABS(-100+(100*(('10 (ind)'!AJ24-MIN('10 (ind)'!AJ$6:AJ$37))/(MAX('10 (ind)'!AJ$6:AJ$37)-MIN('10 (ind)'!AJ$6:AJ$37))))))*AJ$42</f>
        <v>9.0942160785740249</v>
      </c>
      <c r="AK26" s="87">
        <f>IF('10 (ind)'!AK$1="si",100*(('10 (ind)'!AK24-MIN('10 (ind)'!AK$6:AK$37))/(MAX('10 (ind)'!AK$6:AK$37)-MIN('10 (ind)'!AK$6:AK$37))),ABS(-100+(100*(('10 (ind)'!AK24-MIN('10 (ind)'!AK$6:AK$37))/(MAX('10 (ind)'!AK$6:AK$37)-MIN('10 (ind)'!AK$6:AK$37))))))*AK$42</f>
        <v>1.4663841949878833</v>
      </c>
      <c r="AL26" s="87">
        <f>IF('10 (ind)'!AL$1="si",100*(('10 (ind)'!AL24-MIN('10 (ind)'!AL$6:AL$37))/(MAX('10 (ind)'!AL$6:AL$37)-MIN('10 (ind)'!AL$6:AL$37))),ABS(-100+(100*(('10 (ind)'!AL24-MIN('10 (ind)'!AL$6:AL$37))/(MAX('10 (ind)'!AL$6:AL$37)-MIN('10 (ind)'!AL$6:AL$37))))))*AL$42</f>
        <v>7.5024173144334787</v>
      </c>
      <c r="AM26" s="87">
        <f>IF('10 (ind)'!AM$1="si",100*(('10 (ind)'!AM24-MIN('10 (ind)'!AM$6:AM$37))/(MAX('10 (ind)'!AM$6:AM$37)-MIN('10 (ind)'!AM$6:AM$37))),ABS(-100+(100*(('10 (ind)'!AM24-MIN('10 (ind)'!AM$6:AM$37))/(MAX('10 (ind)'!AM$6:AM$37)-MIN('10 (ind)'!AM$6:AM$37))))))*AM$42</f>
        <v>2.0101822094927577</v>
      </c>
      <c r="AN26" s="87">
        <f>IF('10 (ind)'!AN$1="si",100*(('10 (ind)'!AN24-MIN('10 (ind)'!AN$6:AN$37))/(MAX('10 (ind)'!AN$6:AN$37)-MIN('10 (ind)'!AN$6:AN$37))),ABS(-100+(100*(('10 (ind)'!AN24-MIN('10 (ind)'!AN$6:AN$37))/(MAX('10 (ind)'!AN$6:AN$37)-MIN('10 (ind)'!AN$6:AN$37))))))*AN$42</f>
        <v>11.829165039778742</v>
      </c>
      <c r="AO26" s="87">
        <f>IF('10 (ind)'!AO$1="si",100*(('10 (ind)'!AO24-MIN('10 (ind)'!AO$6:AO$37))/(MAX('10 (ind)'!AO$6:AO$37)-MIN('10 (ind)'!AO$6:AO$37))),ABS(-100+(100*(('10 (ind)'!AO24-MIN('10 (ind)'!AO$6:AO$37))/(MAX('10 (ind)'!AO$6:AO$37)-MIN('10 (ind)'!AO$6:AO$37))))))*AO$42</f>
        <v>6.3377018428593228</v>
      </c>
      <c r="AP26" s="87">
        <f>IF('10 (ind)'!AP$1="si",100*(('10 (ind)'!AP24-MIN('10 (ind)'!AP$6:AP$37))/(MAX('10 (ind)'!AP$6:AP$37)-MIN('10 (ind)'!AP$6:AP$37))),ABS(-100+(100*(('10 (ind)'!AP24-MIN('10 (ind)'!AP$6:AP$37))/(MAX('10 (ind)'!AP$6:AP$37)-MIN('10 (ind)'!AP$6:AP$37))))))*AP$42</f>
        <v>0.98405660584682519</v>
      </c>
      <c r="AQ26" s="87">
        <f>IF('10 (ind)'!AQ$1="si",100*(('10 (ind)'!AQ24-MIN('10 (ind)'!AQ$6:AQ$37))/(MAX('10 (ind)'!AQ$6:AQ$37)-MIN('10 (ind)'!AQ$6:AQ$37))),ABS(-100+(100*(('10 (ind)'!AQ24-MIN('10 (ind)'!AQ$6:AQ$37))/(MAX('10 (ind)'!AQ$6:AQ$37)-MIN('10 (ind)'!AQ$6:AQ$37))))))*AQ$42</f>
        <v>6.095538561999474</v>
      </c>
      <c r="AR26" s="87">
        <f>IF('10 (ind)'!AR$1="si",100*(('10 (ind)'!AR24-MIN('10 (ind)'!AR$6:AR$37))/(MAX('10 (ind)'!AR$6:AR$37)-MIN('10 (ind)'!AR$6:AR$37))),ABS(-100+(100*(('10 (ind)'!AR24-MIN('10 (ind)'!AR$6:AR$37))/(MAX('10 (ind)'!AR$6:AR$37)-MIN('10 (ind)'!AR$6:AR$37))))))*AR$42</f>
        <v>7.6377276412112591</v>
      </c>
      <c r="AS26" s="87">
        <f>IF('10 (ind)'!AS$1="si",100*(('10 (ind)'!AS24-MIN('10 (ind)'!AS$6:AS$37))/(MAX('10 (ind)'!AS$6:AS$37)-MIN('10 (ind)'!AS$6:AS$37))),ABS(-100+(100*(('10 (ind)'!AS24-MIN('10 (ind)'!AS$6:AS$37))/(MAX('10 (ind)'!AS$6:AS$37)-MIN('10 (ind)'!AS$6:AS$37))))))*AS$42</f>
        <v>4.6466748018360633</v>
      </c>
      <c r="AT26" s="87">
        <f>IF('10 (ind)'!AT$1="si",100*(('10 (ind)'!AT24-MIN('10 (ind)'!AT$6:AT$37))/(MAX('10 (ind)'!AT$6:AT$37)-MIN('10 (ind)'!AT$6:AT$37))),ABS(-100+(100*(('10 (ind)'!AT24-MIN('10 (ind)'!AT$6:AT$37))/(MAX('10 (ind)'!AT$6:AT$37)-MIN('10 (ind)'!AT$6:AT$37))))))*AT$42</f>
        <v>0</v>
      </c>
      <c r="AU26" s="87">
        <f>IF('10 (ind)'!AU$1="si",100*(('10 (ind)'!AU24-MIN('10 (ind)'!AU$6:AU$37))/(MAX('10 (ind)'!AU$6:AU$37)-MIN('10 (ind)'!AU$6:AU$37))),ABS(-100+(100*(('10 (ind)'!AU24-MIN('10 (ind)'!AU$6:AU$37))/(MAX('10 (ind)'!AU$6:AU$37)-MIN('10 (ind)'!AU$6:AU$37))))))*AU$42</f>
        <v>8.4760713167856139</v>
      </c>
      <c r="AV26" s="87">
        <f>IF('10 (ind)'!AV$1="si",100*(('10 (ind)'!AV24-MIN('10 (ind)'!AV$6:AV$37))/(MAX('10 (ind)'!AV$6:AV$37)-MIN('10 (ind)'!AV$6:AV$37))),ABS(-100+(100*(('10 (ind)'!AV24-MIN('10 (ind)'!AV$6:AV$37))/(MAX('10 (ind)'!AV$6:AV$37)-MIN('10 (ind)'!AV$6:AV$37))))))*AV$42</f>
        <v>20.363951473136915</v>
      </c>
      <c r="AW26" s="87">
        <f>IF('10 (ind)'!AW$1="si",100*(('10 (ind)'!AW24-MIN('10 (ind)'!AW$6:AW$37))/(MAX('10 (ind)'!AW$6:AW$37)-MIN('10 (ind)'!AW$6:AW$37))),ABS(-100+(100*(('10 (ind)'!AW24-MIN('10 (ind)'!AW$6:AW$37))/(MAX('10 (ind)'!AW$6:AW$37)-MIN('10 (ind)'!AW$6:AW$37))))))*AW$42</f>
        <v>9.8521451239921927</v>
      </c>
      <c r="AX26" s="87">
        <f>IF('10 (ind)'!AX$1="si",100*(('10 (ind)'!AX24-MIN('10 (ind)'!AX$6:AX$37))/(MAX('10 (ind)'!AX$6:AX$37)-MIN('10 (ind)'!AX$6:AX$37))),ABS(-100+(100*(('10 (ind)'!AX24-MIN('10 (ind)'!AX$6:AX$37))/(MAX('10 (ind)'!AX$6:AX$37)-MIN('10 (ind)'!AX$6:AX$37))))))*AX$42</f>
        <v>1.4476228092626022</v>
      </c>
      <c r="AY26" s="87">
        <f>IF('10 (ind)'!AY$1="si",100*(('10 (ind)'!AY24-MIN('10 (ind)'!AY$6:AY$37))/(MAX('10 (ind)'!AY$6:AY$37)-MIN('10 (ind)'!AY$6:AY$37))),ABS(-100+(100*(('10 (ind)'!AY24-MIN('10 (ind)'!AY$6:AY$37))/(MAX('10 (ind)'!AY$6:AY$37)-MIN('10 (ind)'!AY$6:AY$37))))))*AY$42</f>
        <v>16.412124040977069</v>
      </c>
      <c r="AZ26" s="87">
        <f>IF('10 (ind)'!AZ$1="si",100*(('10 (ind)'!AZ24-MIN('10 (ind)'!AZ$6:AZ$37))/(MAX('10 (ind)'!AZ$6:AZ$37)-MIN('10 (ind)'!AZ$6:AZ$37))),ABS(-100+(100*(('10 (ind)'!AZ24-MIN('10 (ind)'!AZ$6:AZ$37))/(MAX('10 (ind)'!AZ$6:AZ$37)-MIN('10 (ind)'!AZ$6:AZ$37))))))*AZ$42</f>
        <v>3.2889448632306264</v>
      </c>
      <c r="BA26" s="87">
        <f>IF('10 (ind)'!BA$1="si",100*(('10 (ind)'!BA24-MIN('10 (ind)'!BA$6:BA$37))/(MAX('10 (ind)'!BA$6:BA$37)-MIN('10 (ind)'!BA$6:BA$37))),ABS(-100+(100*(('10 (ind)'!BA24-MIN('10 (ind)'!BA$6:BA$37))/(MAX('10 (ind)'!BA$6:BA$37)-MIN('10 (ind)'!BA$6:BA$37))))))*BA$42</f>
        <v>2.7817923160385116</v>
      </c>
      <c r="BB26" s="87">
        <f>IF('10 (ind)'!BB$1="si",100*(('10 (ind)'!BB24-MIN('10 (ind)'!BB$6:BB$37))/(MAX('10 (ind)'!BB$6:BB$37)-MIN('10 (ind)'!BB$6:BB$37))),ABS(-100+(100*(('10 (ind)'!BB24-MIN('10 (ind)'!BB$6:BB$37))/(MAX('10 (ind)'!BB$6:BB$37)-MIN('10 (ind)'!BB$6:BB$37))))))*BB$42</f>
        <v>8.9011107353781167</v>
      </c>
      <c r="BC26" s="87">
        <f>IF('10 (ind)'!BC$1="si",100*(('10 (ind)'!BC24-MIN('10 (ind)'!BC$6:BC$37))/(MAX('10 (ind)'!BC$6:BC$37)-MIN('10 (ind)'!BC$6:BC$37))),ABS(-100+(100*(('10 (ind)'!BC24-MIN('10 (ind)'!BC$6:BC$37))/(MAX('10 (ind)'!BC$6:BC$37)-MIN('10 (ind)'!BC$6:BC$37))))))*BC$42</f>
        <v>7.0144178329024278</v>
      </c>
      <c r="BD26" s="87">
        <f>IF('10 (ind)'!BD$1="si",100*(('10 (ind)'!BD24-MIN('10 (ind)'!BD$6:BD$37))/(MAX('10 (ind)'!BD$6:BD$37)-MIN('10 (ind)'!BD$6:BD$37))),ABS(-100+(100*(('10 (ind)'!BD24-MIN('10 (ind)'!BD$6:BD$37))/(MAX('10 (ind)'!BD$6:BD$37)-MIN('10 (ind)'!BD$6:BD$37))))))*BD$42</f>
        <v>6.8798934490656567</v>
      </c>
      <c r="BE26" s="87">
        <f>IF('10 (ind)'!BE$1="si",100*(('10 (ind)'!BE24-MIN('10 (ind)'!BE$6:BE$37))/(MAX('10 (ind)'!BE$6:BE$37)-MIN('10 (ind)'!BE$6:BE$37))),ABS(-100+(100*(('10 (ind)'!BE24-MIN('10 (ind)'!BE$6:BE$37))/(MAX('10 (ind)'!BE$6:BE$37)-MIN('10 (ind)'!BE$6:BE$37))))))*BE$42</f>
        <v>4.4297681069422694</v>
      </c>
      <c r="BF26" s="87">
        <f>IF('10 (ind)'!BF$1="si",100*(('10 (ind)'!BF24-MIN('10 (ind)'!BF$6:BF$37))/(MAX('10 (ind)'!BF$6:BF$37)-MIN('10 (ind)'!BF$6:BF$37))),ABS(-100+(100*(('10 (ind)'!BF24-MIN('10 (ind)'!BF$6:BF$37))/(MAX('10 (ind)'!BF$6:BF$37)-MIN('10 (ind)'!BF$6:BF$37))))))*BF$42</f>
        <v>6.5535821534272838</v>
      </c>
      <c r="BG26" s="87">
        <f>IF('10 (ind)'!BG$1="si",100*(('10 (ind)'!BG24-MIN('10 (ind)'!BG$6:BG$37))/(MAX('10 (ind)'!BG$6:BG$37)-MIN('10 (ind)'!BG$6:BG$37))),ABS(-100+(100*(('10 (ind)'!BG24-MIN('10 (ind)'!BG$6:BG$37))/(MAX('10 (ind)'!BG$6:BG$37)-MIN('10 (ind)'!BG$6:BG$37))))))*BG$42</f>
        <v>3.8184947750083214</v>
      </c>
      <c r="BH26" s="87">
        <f>IF('10 (ind)'!BH$1="si",100*(('10 (ind)'!BH24-MIN('10 (ind)'!BH$6:BH$37))/(MAX('10 (ind)'!BH$6:BH$37)-MIN('10 (ind)'!BH$6:BH$37))),ABS(-100+(100*(('10 (ind)'!BH24-MIN('10 (ind)'!BH$6:BH$37))/(MAX('10 (ind)'!BH$6:BH$37)-MIN('10 (ind)'!BH$6:BH$37))))))*BH$42</f>
        <v>2.9620551388620888</v>
      </c>
      <c r="BI26" s="87">
        <f>IF('10 (ind)'!BI$1="si",100*(('10 (ind)'!BI24-MIN('10 (ind)'!BI$6:BI$37))/(MAX('10 (ind)'!BI$6:BI$37)-MIN('10 (ind)'!BI$6:BI$37))),ABS(-100+(100*(('10 (ind)'!BI24-MIN('10 (ind)'!BI$6:BI$37))/(MAX('10 (ind)'!BI$6:BI$37)-MIN('10 (ind)'!BI$6:BI$37))))))*BI$42</f>
        <v>0</v>
      </c>
      <c r="BJ26" s="87">
        <f>IF('10 (ind)'!BJ$1="si",100*(('10 (ind)'!BJ24-MIN('10 (ind)'!BJ$6:BJ$37))/(MAX('10 (ind)'!BJ$6:BJ$37)-MIN('10 (ind)'!BJ$6:BJ$37))),ABS(-100+(100*(('10 (ind)'!BJ24-MIN('10 (ind)'!BJ$6:BJ$37))/(MAX('10 (ind)'!BJ$6:BJ$37)-MIN('10 (ind)'!BJ$6:BJ$37))))))*BJ$42</f>
        <v>4.3775645501537442E-3</v>
      </c>
      <c r="BK26" s="87">
        <f>IF('10 (ind)'!BK$1="si",100*(('10 (ind)'!BK24-MIN('10 (ind)'!BK$6:BK$37))/(MAX('10 (ind)'!BK$6:BK$37)-MIN('10 (ind)'!BK$6:BK$37))),ABS(-100+(100*(('10 (ind)'!BK24-MIN('10 (ind)'!BK$6:BK$37))/(MAX('10 (ind)'!BK$6:BK$37)-MIN('10 (ind)'!BK$6:BK$37))))))*BK$42</f>
        <v>1.5234039158553681</v>
      </c>
      <c r="BL26" s="87">
        <f>IF('10 (ind)'!BL$1="si",100*(('10 (ind)'!BL24-MIN('10 (ind)'!BL$6:BL$37))/(MAX('10 (ind)'!BL$6:BL$37)-MIN('10 (ind)'!BL$6:BL$37))),ABS(-100+(100*(('10 (ind)'!BL24-MIN('10 (ind)'!BL$6:BL$37))/(MAX('10 (ind)'!BL$6:BL$37)-MIN('10 (ind)'!BL$6:BL$37))))))*BL$42</f>
        <v>3.737518081237738</v>
      </c>
      <c r="BM26" s="87">
        <f>IF('10 (ind)'!BM$1="si",100*(('10 (ind)'!BM24-MIN('10 (ind)'!BM$6:BM$37))/(MAX('10 (ind)'!BM$6:BM$37)-MIN('10 (ind)'!BM$6:BM$37))),ABS(-100+(100*(('10 (ind)'!BM24-MIN('10 (ind)'!BM$6:BM$37))/(MAX('10 (ind)'!BM$6:BM$37)-MIN('10 (ind)'!BM$6:BM$37))))))*BM$42</f>
        <v>3.5778668765374748</v>
      </c>
      <c r="BN26" s="87">
        <f>IF('10 (ind)'!BN$1="si",100*(('10 (ind)'!BN24-MIN('10 (ind)'!BN$6:BN$37))/(MAX('10 (ind)'!BN$6:BN$37)-MIN('10 (ind)'!BN$6:BN$37))),ABS(-100+(100*(('10 (ind)'!BN24-MIN('10 (ind)'!BN$6:BN$37))/(MAX('10 (ind)'!BN$6:BN$37)-MIN('10 (ind)'!BN$6:BN$37))))))*BN$42</f>
        <v>3.0013996247059689</v>
      </c>
      <c r="BO26" s="87">
        <f>IF('10 (ind)'!BO$1="si",100*(('10 (ind)'!BO24-MIN('10 (ind)'!BO$6:BO$37))/(MAX('10 (ind)'!BO$6:BO$37)-MIN('10 (ind)'!BO$6:BO$37))),ABS(-100+(100*(('10 (ind)'!BO24-MIN('10 (ind)'!BO$6:BO$37))/(MAX('10 (ind)'!BO$6:BO$37)-MIN('10 (ind)'!BO$6:BO$37))))))*BO$42</f>
        <v>0.53701465944473625</v>
      </c>
      <c r="BP26" s="87">
        <f>IF('10 (ind)'!BP$1="si",100*(('10 (ind)'!BP24-MIN('10 (ind)'!BP$6:BP$37))/(MAX('10 (ind)'!BP$6:BP$37)-MIN('10 (ind)'!BP$6:BP$37))),ABS(-100+(100*(('10 (ind)'!BP24-MIN('10 (ind)'!BP$6:BP$37))/(MAX('10 (ind)'!BP$6:BP$37)-MIN('10 (ind)'!BP$6:BP$37))))))*BP$42</f>
        <v>2.6302773018786736</v>
      </c>
      <c r="BQ26" s="87">
        <f>IF('10 (ind)'!BQ$1="si",100*(('10 (ind)'!BQ24-MIN('10 (ind)'!BQ$6:BQ$37))/(MAX('10 (ind)'!BQ$6:BQ$37)-MIN('10 (ind)'!BQ$6:BQ$37))),ABS(-100+(100*(('10 (ind)'!BQ24-MIN('10 (ind)'!BQ$6:BQ$37))/(MAX('10 (ind)'!BQ$6:BQ$37)-MIN('10 (ind)'!BQ$6:BQ$37))))))*BQ$42</f>
        <v>2.95761669227053</v>
      </c>
      <c r="BR26" s="87">
        <f>IF('10 (ind)'!BR$1="si",100*(('10 (ind)'!BR24-MIN('10 (ind)'!BR$6:BR$37))/(MAX('10 (ind)'!BR$6:BR$37)-MIN('10 (ind)'!BR$6:BR$37))),ABS(-100+(100*(('10 (ind)'!BR24-MIN('10 (ind)'!BR$6:BR$37))/(MAX('10 (ind)'!BR$6:BR$37)-MIN('10 (ind)'!BR$6:BR$37))))))*BR$42</f>
        <v>0.38642526123188731</v>
      </c>
      <c r="BS26" s="87">
        <f>IF('10 (ind)'!BS$1="si",100*(('10 (ind)'!BS24-MIN('10 (ind)'!BS$6:BS$37))/(MAX('10 (ind)'!BS$6:BS$37)-MIN('10 (ind)'!BS$6:BS$37))),ABS(-100+(100*(('10 (ind)'!BS24-MIN('10 (ind)'!BS$6:BS$37))/(MAX('10 (ind)'!BS$6:BS$37)-MIN('10 (ind)'!BS$6:BS$37))))))*BS$42</f>
        <v>7.7240308307392347</v>
      </c>
      <c r="BT26" s="75">
        <f>IF('10 (ind)'!BT$1="si",100*(('10 (ind)'!BT24-MIN('10 (ind)'!BT$6:BT$37))/(MAX('10 (ind)'!BT$6:BT$37)-MIN('10 (ind)'!BT$6:BT$37))),ABS(-100+(100*(('10 (ind)'!BT24-MIN('10 (ind)'!BT$6:BT$37))/(MAX('10 (ind)'!BR$6:BR$37)-MIN('10 (ind)'!BT$6:BT$37))))))*BT$42</f>
        <v>5.2977955440785935</v>
      </c>
      <c r="BU26" s="87">
        <f>IF('10 (ind)'!BU$1="si",100*(('10 (ind)'!BU24-MIN('10 (ind)'!BU$6:BU$37))/(MAX('10 (ind)'!BU$6:BU$37)-MIN('10 (ind)'!BU$6:BU$37))),ABS(-100+(100*(('10 (ind)'!BU24-MIN('10 (ind)'!BU$6:BU$37))/(MAX('10 (ind)'!BU$6:BU$37)-MIN('10 (ind)'!BU$6:BU$37))))))*BU$42</f>
        <v>6.1519009319988118</v>
      </c>
      <c r="BV26" s="87">
        <f>IF('10 (ind)'!BV$1="si",100*(('10 (ind)'!BV24-MIN('10 (ind)'!BV$6:BV$37))/(MAX('10 (ind)'!BV$6:BV$37)-MIN('10 (ind)'!BV$6:BV$37))),ABS(-100+(100*(('10 (ind)'!BV24-MIN('10 (ind)'!BV$6:BV$37))/(MAX('10 (ind)'!BV$6:BV$37)-MIN('10 (ind)'!BV$6:BV$37))))))*BV$42</f>
        <v>4.3798441293995563</v>
      </c>
      <c r="BW26" s="87">
        <f>IF('10 (ind)'!BW$1="si",100*(('10 (ind)'!BW24-MIN('10 (ind)'!BW$6:BW$37))/(MAX('10 (ind)'!BW$6:BW$37)-MIN('10 (ind)'!BW$6:BW$37))),ABS(-100+(100*(('10 (ind)'!BW24-MIN('10 (ind)'!BW$6:BW$37))/(MAX('10 (ind)'!BW$6:BW$37)-MIN('10 (ind)'!BW$6:BW$37))))))*BW$42</f>
        <v>4.3745263548109836</v>
      </c>
      <c r="BX26" s="87">
        <f>IF('10 (ind)'!BX$1="si",100*(('10 (ind)'!BX24-MIN('10 (ind)'!BX$6:BX$37))/(MAX('10 (ind)'!BX$6:BX$37)-MIN('10 (ind)'!BX$6:BX$37))),ABS(-100+(100*(('10 (ind)'!BX24-MIN('10 (ind)'!BX$6:BX$37))/(MAX('10 (ind)'!BX$6:BX$37)-MIN('10 (ind)'!BX$6:BX$37))))))*BX$42</f>
        <v>8.7538675413439009</v>
      </c>
      <c r="BY26" s="87">
        <f>IF('10 (ind)'!BY$1="si",100*(('10 (ind)'!BY24-MIN('10 (ind)'!BY$6:BY$37))/(MAX('10 (ind)'!BY$6:BY$37)-MIN('10 (ind)'!BY$6:BY$37))),ABS(-100+(100*(('10 (ind)'!BY24-MIN('10 (ind)'!BY$6:BY$37))/(MAX('10 (ind)'!BY$6:BY$37)-MIN('10 (ind)'!BY$6:BY$37))))))*BY$42</f>
        <v>0.47055619086141065</v>
      </c>
      <c r="BZ26" s="87">
        <f>IF('10 (ind)'!BZ$1="si",100*(('10 (ind)'!BZ24-MIN('10 (ind)'!BZ$6:BZ$37))/(MAX('10 (ind)'!BZ$6:BZ$37)-MIN('10 (ind)'!BZ$6:BZ$37))),ABS(-100+(100*(('10 (ind)'!BZ24-MIN('10 (ind)'!BZ$6:BZ$37))/(MAX('10 (ind)'!BZ$6:BZ$37)-MIN('10 (ind)'!BZ$6:BZ$37))))))*BZ$42</f>
        <v>15.803488207594102</v>
      </c>
      <c r="CA26" s="87">
        <f>IF('10 (ind)'!CA$1="si",100*(('10 (ind)'!CA24-MIN('10 (ind)'!CA$6:CA$37))/(MAX('10 (ind)'!CA$6:CA$37)-MIN('10 (ind)'!CA$6:CA$37))),ABS(-100+(100*(('10 (ind)'!CA24-MIN('10 (ind)'!CA$6:CA$37))/(MAX('10 (ind)'!CA$6:CA$37)-MIN('10 (ind)'!CA$6:CA$37))))))*CA$42</f>
        <v>0</v>
      </c>
      <c r="CB26" s="87">
        <f>IF('10 (ind)'!CB$1="si",100*(('10 (ind)'!CB24-MIN('10 (ind)'!CB$6:CB$37))/(MAX('10 (ind)'!CB$6:CB$37)-MIN('10 (ind)'!CB$6:CB$37))),ABS(-100+(100*(('10 (ind)'!CB24-MIN('10 (ind)'!CB$6:CB$37))/(MAX('10 (ind)'!CB$6:CB$37)-MIN('10 (ind)'!CB$6:CB$37))))))*CB$42</f>
        <v>3.0355640820588463</v>
      </c>
      <c r="CC26" s="87">
        <f>IF('10 (ind)'!CC$1="si",100*(('10 (ind)'!CC24-MIN('10 (ind)'!CC$6:CC$37))/(MAX('10 (ind)'!CC$6:CC$37)-MIN('10 (ind)'!CC$6:CC$37))),ABS(-100+(100*(('10 (ind)'!CC24-MIN('10 (ind)'!CC$6:CC$37))/(MAX('10 (ind)'!CC$6:CC$37)-MIN('10 (ind)'!CC$6:CC$37))))))*CC$42</f>
        <v>8.038912393414666</v>
      </c>
      <c r="CD26" s="87">
        <f>IF('10 (ind)'!CD$1="si",100*(('10 (ind)'!CD24-MIN('10 (ind)'!CD$6:CD$37))/(MAX('10 (ind)'!CD$6:CD$37)-MIN('10 (ind)'!CD$6:CD$37))),ABS(-100+(100*(('10 (ind)'!CD24-MIN('10 (ind)'!CD$6:CD$37))/(MAX('10 (ind)'!CD$6:CD$37)-MIN('10 (ind)'!CD$6:CD$37))))))*CD$42</f>
        <v>0.2474982541819791</v>
      </c>
      <c r="CE26" s="87">
        <f>IF('10 (ind)'!CE$1="si",100*(('10 (ind)'!CE24-MIN('10 (ind)'!CE$6:CE$37))/(MAX('10 (ind)'!CE$6:CE$37)-MIN('10 (ind)'!CE$6:CE$37))),ABS(-100+(100*(('10 (ind)'!CE24-MIN('10 (ind)'!CE$6:CE$37))/(MAX('10 (ind)'!CE$6:CE$37)-MIN('10 (ind)'!CE$6:CE$37))))))*CE$42</f>
        <v>0.47692455484076157</v>
      </c>
      <c r="CF26" s="87">
        <f>IF('10 (ind)'!CF$1="si",100*(('10 (ind)'!CF24-MIN('10 (ind)'!CF$6:CF$37))/(MAX('10 (ind)'!CF$6:CF$37)-MIN('10 (ind)'!CF$6:CF$37))),ABS(-100+(100*(('10 (ind)'!CF24-MIN('10 (ind)'!CF$6:CF$37))/(MAX('10 (ind)'!CF$6:CF$37)-MIN('10 (ind)'!CF$6:CF$37))))))*CF$42</f>
        <v>5.2569193852455127</v>
      </c>
      <c r="CG26" s="87">
        <f>IF('10 (ind)'!CG$1="si",100*(('10 (ind)'!CG24-MIN('10 (ind)'!CG$6:CG$37))/(MAX('10 (ind)'!CG$6:CG$37)-MIN('10 (ind)'!CG$6:CG$37))),ABS(-100+(100*(('10 (ind)'!CG24-MIN('10 (ind)'!CG$6:CG$37))/(MAX('10 (ind)'!CG$6:CG$37)-MIN('10 (ind)'!CG$6:CG$37))))))*CG$42</f>
        <v>37.523452157598499</v>
      </c>
      <c r="CH26" s="87">
        <f>IF('10 (ind)'!CH$1="si",100*(('10 (ind)'!CH24-MIN('10 (ind)'!CH$6:CH$37))/(MAX('10 (ind)'!CH$6:CH$37)-MIN('10 (ind)'!CH$6:CH$37))),ABS(-100+(100*(('10 (ind)'!CH24-MIN('10 (ind)'!CH$6:CH$37))/(MAX('10 (ind)'!CH$6:CH$37)-MIN('10 (ind)'!CH$6:CH$37))))))*CH$42</f>
        <v>3.3932634210351207</v>
      </c>
      <c r="CI26" s="87">
        <f>IF('10 (ind)'!CI$1="si",100*(('10 (ind)'!CI24-MIN('10 (ind)'!CI$6:CI$37))/(MAX('10 (ind)'!CI$6:CI$37)-MIN('10 (ind)'!CI$6:CI$37))),ABS(-100+(100*(('10 (ind)'!CI24-MIN('10 (ind)'!CI$6:CI$37))/(MAX('10 (ind)'!CI$6:CI$37)-MIN('10 (ind)'!CI$6:CI$37))))))*CI$42</f>
        <v>4.843555093551787</v>
      </c>
      <c r="CJ26" s="87">
        <f>IF('10 (ind)'!CJ$1="si",100*(('10 (ind)'!CJ24-MIN('10 (ind)'!CJ$6:CJ$37))/(MAX('10 (ind)'!CJ$6:CJ$37)-MIN('10 (ind)'!CJ$6:CJ$37))),ABS(-100+(100*(('10 (ind)'!CJ24-MIN('10 (ind)'!CJ$6:CJ$37))/(MAX('10 (ind)'!CJ$6:CJ$37)-MIN('10 (ind)'!CJ$6:CJ$37))))))*CJ$42</f>
        <v>2.0673263207251047</v>
      </c>
      <c r="CK26" s="87">
        <f>IF('10 (ind)'!CK$1="si",100*(('10 (ind)'!CK24-MIN('10 (ind)'!CK$6:CK$37))/(MAX('10 (ind)'!CK$6:CK$37)-MIN('10 (ind)'!CK$6:CK$37))),ABS(-100+(100*(('10 (ind)'!CK24-MIN('10 (ind)'!CK$6:CK$37))/(MAX('10 (ind)'!CK$6:CK$37)-MIN('10 (ind)'!CK$6:CK$37))))))*CK$42</f>
        <v>18.126974289843584</v>
      </c>
      <c r="CL26" s="87">
        <f>IF('10 (ind)'!CL$1="si",100*(('10 (ind)'!CL24-MIN('10 (ind)'!CL$6:CL$37))/(MAX('10 (ind)'!CL$6:CL$37)-MIN('10 (ind)'!CL$6:CL$37))),ABS(-100+(100*(('10 (ind)'!CL24-MIN('10 (ind)'!CL$6:CL$37))/(MAX('10 (ind)'!CL$6:CL$37)-MIN('10 (ind)'!CL$6:CL$37))))))*CL$42</f>
        <v>23.593429652365334</v>
      </c>
      <c r="CM26" s="87">
        <f>IF('10 (ind)'!CM$1="si",100*(('10 (ind)'!CM24-MIN('10 (ind)'!CM$6:CM$37))/(MAX('10 (ind)'!CM$6:CM$37)-MIN('10 (ind)'!CM$6:CM$37))),ABS(-100+(100*(('10 (ind)'!CM24-MIN('10 (ind)'!CM$6:CM$37))/(MAX('10 (ind)'!CM$6:CM$37)-MIN('10 (ind)'!CM$6:CM$37))))))*CM$42</f>
        <v>4.9447476366943333</v>
      </c>
    </row>
    <row r="27" spans="1:91">
      <c r="A27" s="18" t="s">
        <v>224</v>
      </c>
      <c r="B27" s="87">
        <f>IF('10 (ind)'!B$1="si",100*(('10 (ind)'!B25-MIN('10 (ind)'!B$6:B$37))/(MAX('10 (ind)'!B$6:B$37)-MIN('10 (ind)'!B$6:B$37))),ABS(-100+(100*(('10 (ind)'!B25-MIN('10 (ind)'!B$6:B$37))/(MAX('10 (ind)'!B$6:B$37)-MIN('10 (ind)'!B$6:B$37))))))</f>
        <v>7.1686397453771606</v>
      </c>
      <c r="C27" s="87">
        <f>IF('10 (ind)'!C$1="si",100*(('10 (ind)'!C25-MIN('10 (ind)'!C$6:C$37))/(MAX('10 (ind)'!C$6:C$37)-MIN('10 (ind)'!C$6:C$37))),ABS(-100+(100*(('10 (ind)'!C25-MIN('10 (ind)'!C$6:C$37))/(MAX('10 (ind)'!C$6:C$37)-MIN('10 (ind)'!C$6:C$37))))))</f>
        <v>0</v>
      </c>
      <c r="D27" s="87">
        <f>IF('10 (ind)'!D$1="si",100*(('10 (ind)'!D25-MIN('10 (ind)'!D$6:D$37))/(MAX('10 (ind)'!D$6:D$37)-MIN('10 (ind)'!D$6:D$37))),ABS(-100+(100*(('10 (ind)'!D25-MIN('10 (ind)'!D$6:D$37))/(MAX('10 (ind)'!D$6:D$37)-MIN('10 (ind)'!D$6:D$37))))))*D$42</f>
        <v>8.8471773631658301</v>
      </c>
      <c r="E27" s="87">
        <f>IF('10 (ind)'!E$1="si",100*(('10 (ind)'!E25-MIN('10 (ind)'!E$6:E$37))/(MAX('10 (ind)'!E$6:E$37)-MIN('10 (ind)'!E$6:E$37))),ABS(-100+(100*(('10 (ind)'!E25-MIN('10 (ind)'!E$6:E$37))/(MAX('10 (ind)'!E$6:E$37)-MIN('10 (ind)'!E$6:E$37))))))*E$42</f>
        <v>4.6893534265147263</v>
      </c>
      <c r="F27" s="87">
        <f>IF('10 (ind)'!F$1="si",100*(('10 (ind)'!F25-MIN('10 (ind)'!F$6:F$37))/(MAX('10 (ind)'!F$6:F$37)-MIN('10 (ind)'!F$6:F$37))),ABS(-100+(100*(('10 (ind)'!F25-MIN('10 (ind)'!F$6:F$37))/(MAX('10 (ind)'!F$6:F$37)-MIN('10 (ind)'!F$6:F$37))))))*F$42</f>
        <v>8.7460484720758682</v>
      </c>
      <c r="G27" s="87">
        <f>IF('10 (ind)'!G$1="si",100*(('10 (ind)'!G25-MIN('10 (ind)'!G$6:G$37))/(MAX('10 (ind)'!G$6:G$37)-MIN('10 (ind)'!G$6:G$37))),ABS(-100+(100*(('10 (ind)'!G25-MIN('10 (ind)'!G$6:G$37))/(MAX('10 (ind)'!G$6:G$37)-MIN('10 (ind)'!G$6:G$37))))))*G$42</f>
        <v>2.1512385919165578</v>
      </c>
      <c r="H27" s="87">
        <f>IF('10 (ind)'!H$1="si",100*(('10 (ind)'!H25-MIN('10 (ind)'!H$6:H$37))/(MAX('10 (ind)'!H$6:H$37)-MIN('10 (ind)'!H$6:H$37))),ABS(-100+(100*(('10 (ind)'!H25-MIN('10 (ind)'!H$6:H$37))/(MAX('10 (ind)'!H$6:H$37)-MIN('10 (ind)'!H$6:H$37))))))*H$42</f>
        <v>2.4852071005917167</v>
      </c>
      <c r="I27" s="87">
        <f>IF('10 (ind)'!I$1="si",100*(('10 (ind)'!I25-MIN('10 (ind)'!I$6:I$37))/(MAX('10 (ind)'!I$6:I$37)-MIN('10 (ind)'!I$6:I$37))),ABS(-100+(100*(('10 (ind)'!I25-MIN('10 (ind)'!I$6:I$37))/(MAX('10 (ind)'!I$6:I$37)-MIN('10 (ind)'!I$6:I$37))))))*I$42</f>
        <v>2.0192307692307696</v>
      </c>
      <c r="J27" s="87">
        <f>IF('10 (ind)'!J$1="si",100*(('10 (ind)'!J25-MIN('10 (ind)'!J$6:J$37))/(MAX('10 (ind)'!J$6:J$37)-MIN('10 (ind)'!J$6:J$37))),ABS(-100+(100*(('10 (ind)'!J25-MIN('10 (ind)'!J$6:J$37))/(MAX('10 (ind)'!J$6:J$37)-MIN('10 (ind)'!J$6:J$37))))))*J$42</f>
        <v>5.8543226684819603</v>
      </c>
      <c r="K27" s="87">
        <f>IF('10 (ind)'!K$1="si",100*(('10 (ind)'!K25-MIN('10 (ind)'!K$6:K$37))/(MAX('10 (ind)'!K$6:K$37)-MIN('10 (ind)'!K$6:K$37))),ABS(-100+(100*(('10 (ind)'!K25-MIN('10 (ind)'!K$6:K$37))/(MAX('10 (ind)'!K$6:K$37)-MIN('10 (ind)'!K$6:K$37))))))*K$42</f>
        <v>1.963233196416605</v>
      </c>
      <c r="L27" s="87">
        <f>IF('10 (ind)'!L$1="si",100*(('10 (ind)'!L25-MIN('10 (ind)'!L$6:L$37))/(MAX('10 (ind)'!L$6:L$37)-MIN('10 (ind)'!L$6:L$37))),ABS(-100+(100*(('10 (ind)'!L25-MIN('10 (ind)'!L$6:L$37))/(MAX('10 (ind)'!L$6:L$37)-MIN('10 (ind)'!L$6:L$37))))))*L$42</f>
        <v>6.912179971716621</v>
      </c>
      <c r="M27" s="87">
        <f>IF('10 (ind)'!M$1="si",100*(('10 (ind)'!M25-MIN('10 (ind)'!M$6:M$37))/(MAX('10 (ind)'!M$6:M$37)-MIN('10 (ind)'!M$6:M$37))),ABS(-100+(100*(('10 (ind)'!M25-MIN('10 (ind)'!M$6:M$37))/(MAX('10 (ind)'!M$6:M$37)-MIN('10 (ind)'!M$6:M$37))))))*M$42</f>
        <v>5.2946282722420968E-2</v>
      </c>
      <c r="N27" s="87">
        <f>IF('10 (ind)'!N$1="si",100*(('10 (ind)'!N25-MIN('10 (ind)'!N$6:N$37))/(MAX('10 (ind)'!N$6:N$37)-MIN('10 (ind)'!N$6:N$37))),ABS(-100+(100*(('10 (ind)'!N25-MIN('10 (ind)'!N$6:N$37))/(MAX('10 (ind)'!N$6:N$37)-MIN('10 (ind)'!N$6:N$37))))))*N$42</f>
        <v>13.049719431032234</v>
      </c>
      <c r="O27" s="87">
        <f>IF('10 (ind)'!O$1="si",100*(('10 (ind)'!O25-MIN('10 (ind)'!O$6:O$37))/(MAX('10 (ind)'!O$6:O$37)-MIN('10 (ind)'!O$6:O$37))),ABS(-100+(100*(('10 (ind)'!O25-MIN('10 (ind)'!O$6:O$37))/(MAX('10 (ind)'!O$6:O$37)-MIN('10 (ind)'!O$6:O$37))))))*O$42</f>
        <v>3.2264263905489803</v>
      </c>
      <c r="P27" s="87">
        <f>IF('10 (ind)'!P$1="si",100*(('10 (ind)'!P25-MIN('10 (ind)'!P$6:P$37))/(MAX('10 (ind)'!P$6:P$37)-MIN('10 (ind)'!P$6:P$37))),ABS(-100+(100*(('10 (ind)'!P25-MIN('10 (ind)'!P$6:P$37))/(MAX('10 (ind)'!P$6:P$37)-MIN('10 (ind)'!P$6:P$37))))))*P$42</f>
        <v>1.1053999233495491</v>
      </c>
      <c r="Q27" s="87">
        <f>IF('10 (ind)'!Q$1="si",100*(('10 (ind)'!Q25-MIN('10 (ind)'!Q$6:Q$37))/(MAX('10 (ind)'!Q$6:Q$37)-MIN('10 (ind)'!Q$6:Q$37))),ABS(-100+(100*(('10 (ind)'!Q25-MIN('10 (ind)'!Q$6:Q$37))/(MAX('10 (ind)'!Q$6:Q$37)-MIN('10 (ind)'!Q$6:Q$37))))))*Q$42</f>
        <v>0.3502059482384251</v>
      </c>
      <c r="R27" s="87">
        <f>IF('10 (ind)'!R$1="si",100*(('10 (ind)'!R25-MIN('10 (ind)'!R$6:R$37))/(MAX('10 (ind)'!R$6:R$37)-MIN('10 (ind)'!R$6:R$37))),ABS(-100+(100*(('10 (ind)'!R25-MIN('10 (ind)'!R$6:R$37))/(MAX('10 (ind)'!R$6:R$37)-MIN('10 (ind)'!R$6:R$37))))))*R$42</f>
        <v>0.35089356329488663</v>
      </c>
      <c r="S27" s="75">
        <f>ABS(ABS(('10 (ind)'!S25-((MAX('10 (ind)'!S$6:S$37)+MIN('10 (ind)'!S$6:S$37))/2))/(((MAX('10 (ind)'!S$6:S$37)+MIN('10 (ind)'!S$6:S$37))/2)-MAX('10 (ind)'!S$6:S$37))*100)-100)*S$42</f>
        <v>2.1296105047648757</v>
      </c>
      <c r="T27" s="87">
        <f>IF('10 (ind)'!T$1="si",100*(('10 (ind)'!T25-MIN('10 (ind)'!T$6:T$37))/(MAX('10 (ind)'!T$6:T$37)-MIN('10 (ind)'!T$6:T$37))),ABS(-100+(100*(('10 (ind)'!T25-MIN('10 (ind)'!T$6:T$37))/(MAX('10 (ind)'!T$6:T$37)-MIN('10 (ind)'!T$6:T$37))))))*T$42</f>
        <v>1.1637909580144792</v>
      </c>
      <c r="U27" s="87">
        <f>IF('10 (ind)'!U$1="si",100*(('10 (ind)'!U25-MIN('10 (ind)'!U$6:U$37))/(MAX('10 (ind)'!U$6:U$37)-MIN('10 (ind)'!U$6:U$37))),ABS(-100+(100*(('10 (ind)'!U25-MIN('10 (ind)'!U$6:U$37))/(MAX('10 (ind)'!U$6:U$37)-MIN('10 (ind)'!U$6:U$37))))))*U$42</f>
        <v>0</v>
      </c>
      <c r="V27" s="87">
        <f>IF('10 (ind)'!V$1="si",100*(('10 (ind)'!V25-MIN('10 (ind)'!V$6:V$37))/(MAX('10 (ind)'!V$6:V$37)-MIN('10 (ind)'!V$6:V$37))),ABS(-100+(100*(('10 (ind)'!V25-MIN('10 (ind)'!V$6:V$37))/(MAX('10 (ind)'!V$6:V$37)-MIN('10 (ind)'!V$6:V$37))))))*V$42</f>
        <v>3.4059767714994136</v>
      </c>
      <c r="W27" s="87">
        <f>IF('10 (ind)'!W$1="si",100*(('10 (ind)'!W25-MIN('10 (ind)'!W$6:W$37))/(MAX('10 (ind)'!W$6:W$37)-MIN('10 (ind)'!W$6:W$37))),ABS(-100+(100*(('10 (ind)'!W25-MIN('10 (ind)'!W$6:W$37))/(MAX('10 (ind)'!W$6:W$37)-MIN('10 (ind)'!W$6:W$37))))))*W$42</f>
        <v>0</v>
      </c>
      <c r="X27" s="87">
        <f>IF('10 (ind)'!X$1="si",100*(('10 (ind)'!X25-MIN('10 (ind)'!X$6:X$37))/(MAX('10 (ind)'!X$6:X$37)-MIN('10 (ind)'!X$6:X$37))),ABS(-100+(100*(('10 (ind)'!X25-MIN('10 (ind)'!X$6:X$37))/(MAX('10 (ind)'!X$6:X$37)-MIN('10 (ind)'!X$6:X$37))))))*X$42</f>
        <v>0</v>
      </c>
      <c r="Y27" s="87">
        <f>IF('10 (ind)'!Y$1="si",100*(('10 (ind)'!Y25-MIN('10 (ind)'!Y$6:Y$37))/(MAX('10 (ind)'!Y$6:Y$37)-MIN('10 (ind)'!Y$6:Y$37))),ABS(-100+(100*(('10 (ind)'!Y25-MIN('10 (ind)'!Y$6:Y$37))/(MAX('10 (ind)'!Y$6:Y$37)-MIN('10 (ind)'!Y$6:Y$37))))))*Y$42</f>
        <v>1.8752071141262365</v>
      </c>
      <c r="Z27" s="87">
        <f>IF('10 (ind)'!Z$1="si",100*(('10 (ind)'!Z25-MIN('10 (ind)'!Z$6:Z$37))/(MAX('10 (ind)'!Z$6:Z$37)-MIN('10 (ind)'!Z$6:Z$37))),ABS(-100+(100*(('10 (ind)'!Z25-MIN('10 (ind)'!Z$6:Z$37))/(MAX('10 (ind)'!Z$6:Z$37)-MIN('10 (ind)'!Z$6:Z$37))))))*Z$42</f>
        <v>5.825133734906749E-2</v>
      </c>
      <c r="AA27" s="87">
        <f>IF('10 (ind)'!AA$1="si",100*(('10 (ind)'!AA25-MIN('10 (ind)'!AA$6:AA$37))/(MAX('10 (ind)'!AA$6:AA$37)-MIN('10 (ind)'!AA$6:AA$37))),ABS(-100+(100*(('10 (ind)'!AA25-MIN('10 (ind)'!AA$6:AA$37))/(MAX('10 (ind)'!AA$6:AA$37)-MIN('10 (ind)'!AA$6:AA$37))))))*AA$42</f>
        <v>2.5850599107921957</v>
      </c>
      <c r="AB27" s="87">
        <f>IF('10 (ind)'!AB$1="si",100*(('10 (ind)'!AB25-MIN('10 (ind)'!AB$6:AB$37))/(MAX('10 (ind)'!AB$6:AB$37)-MIN('10 (ind)'!AB$6:AB$37))),ABS(-100+(100*(('10 (ind)'!AB25-MIN('10 (ind)'!AB$6:AB$37))/(MAX('10 (ind)'!AB$6:AB$37)-MIN('10 (ind)'!AB$6:AB$37))))))*AB$42</f>
        <v>1.3550239148307106</v>
      </c>
      <c r="AC27" s="87">
        <f>IF('10 (ind)'!AC$1="si",100*(('10 (ind)'!AC25-MIN('10 (ind)'!AC$6:AC$37))/(MAX('10 (ind)'!AC$6:AC$37)-MIN('10 (ind)'!AC$6:AC$37))),ABS(-100+(100*(('10 (ind)'!AC25-MIN('10 (ind)'!AC$6:AC$37))/(MAX('10 (ind)'!AC$6:AC$37)-MIN('10 (ind)'!AC$6:AC$37))))))*AC$42</f>
        <v>0</v>
      </c>
      <c r="AD27" s="87">
        <f>IF('10 (ind)'!AD$1="si",100*(('10 (ind)'!AD25-MIN('10 (ind)'!AD$6:AD$37))/(MAX('10 (ind)'!AD$6:AD$37)-MIN('10 (ind)'!AD$6:AD$37))),ABS(-100+(100*(('10 (ind)'!AD25-MIN('10 (ind)'!AD$6:AD$37))/(MAX('10 (ind)'!AD$6:AD$37)-MIN('10 (ind)'!AD$6:AD$37))))))*AD$42</f>
        <v>4.2234558822745916</v>
      </c>
      <c r="AE27" s="87">
        <f>IF('10 (ind)'!AE$1="si",100*(('10 (ind)'!AE25-MIN('10 (ind)'!AE$6:AE$37))/(MAX('10 (ind)'!AE$6:AE$37)-MIN('10 (ind)'!AE$6:AE$37))),ABS(-100+(100*(('10 (ind)'!AE25-MIN('10 (ind)'!AE$6:AE$37))/(MAX('10 (ind)'!AE$6:AE$37)-MIN('10 (ind)'!AE$6:AE$37))))))*AE$42</f>
        <v>2.8928625816090947</v>
      </c>
      <c r="AF27" s="87">
        <f>IF('10 (ind)'!AF$1="si",100*(('10 (ind)'!AF25-MIN('10 (ind)'!AF$6:AF$37))/(MAX('10 (ind)'!AF$6:AF$37)-MIN('10 (ind)'!AF$6:AF$37))),ABS(-100+(100*(('10 (ind)'!AF25-MIN('10 (ind)'!AF$6:AF$37))/(MAX('10 (ind)'!AF$6:AF$37)-MIN('10 (ind)'!AF$6:AF$37))))))*AF$42</f>
        <v>1.6632019391414092</v>
      </c>
      <c r="AG27" s="87">
        <f>IF('10 (ind)'!AG$1="si",100*(('10 (ind)'!AG25-MIN('10 (ind)'!AG$6:AG$37))/(MAX('10 (ind)'!AG$6:AG$37)-MIN('10 (ind)'!AG$6:AG$37))),ABS(-100+(100*(('10 (ind)'!AG25-MIN('10 (ind)'!AG$6:AG$37))/(MAX('10 (ind)'!AG$6:AG$37)-MIN('10 (ind)'!AG$6:AG$37))))))*AG$42</f>
        <v>2.0790746211330511</v>
      </c>
      <c r="AH27" s="87">
        <f>IF('10 (ind)'!AH$1="si",100*(('10 (ind)'!AH25-MIN('10 (ind)'!AH$6:AH$37))/(MAX('10 (ind)'!AH$6:AH$37)-MIN('10 (ind)'!AH$6:AH$37))),ABS(-100+(100*(('10 (ind)'!AH25-MIN('10 (ind)'!AH$6:AH$37))/(MAX('10 (ind)'!AH$6:AH$37)-MIN('10 (ind)'!AH$6:AH$37))))))*AH$42</f>
        <v>3.0014151543799414</v>
      </c>
      <c r="AI27" s="87">
        <f>IF('10 (ind)'!AI$1="si",100*(('10 (ind)'!AI25-MIN('10 (ind)'!AI$6:AI$37))/(MAX('10 (ind)'!AI$6:AI$37)-MIN('10 (ind)'!AI$6:AI$37))),ABS(-100+(100*(('10 (ind)'!AI25-MIN('10 (ind)'!AI$6:AI$37))/(MAX('10 (ind)'!AI$6:AI$37)-MIN('10 (ind)'!AI$6:AI$37))))))*AI$42</f>
        <v>8.5362600765883402E-3</v>
      </c>
      <c r="AJ27" s="87">
        <f>IF('10 (ind)'!AJ$1="si",100*(('10 (ind)'!AJ25-MIN('10 (ind)'!AJ$6:AJ$37))/(MAX('10 (ind)'!AJ$6:AJ$37)-MIN('10 (ind)'!AJ$6:AJ$37))),ABS(-100+(100*(('10 (ind)'!AJ25-MIN('10 (ind)'!AJ$6:AJ$37))/(MAX('10 (ind)'!AJ$6:AJ$37)-MIN('10 (ind)'!AJ$6:AJ$37))))))*AJ$42</f>
        <v>0</v>
      </c>
      <c r="AK27" s="87">
        <f>IF('10 (ind)'!AK$1="si",100*(('10 (ind)'!AK25-MIN('10 (ind)'!AK$6:AK$37))/(MAX('10 (ind)'!AK$6:AK$37)-MIN('10 (ind)'!AK$6:AK$37))),ABS(-100+(100*(('10 (ind)'!AK25-MIN('10 (ind)'!AK$6:AK$37))/(MAX('10 (ind)'!AK$6:AK$37)-MIN('10 (ind)'!AK$6:AK$37))))))*AK$42</f>
        <v>0</v>
      </c>
      <c r="AL27" s="87">
        <f>IF('10 (ind)'!AL$1="si",100*(('10 (ind)'!AL25-MIN('10 (ind)'!AL$6:AL$37))/(MAX('10 (ind)'!AL$6:AL$37)-MIN('10 (ind)'!AL$6:AL$37))),ABS(-100+(100*(('10 (ind)'!AL25-MIN('10 (ind)'!AL$6:AL$37))/(MAX('10 (ind)'!AL$6:AL$37)-MIN('10 (ind)'!AL$6:AL$37))))))*AL$42</f>
        <v>10.93020263349946</v>
      </c>
      <c r="AM27" s="87">
        <f>IF('10 (ind)'!AM$1="si",100*(('10 (ind)'!AM25-MIN('10 (ind)'!AM$6:AM$37))/(MAX('10 (ind)'!AM$6:AM$37)-MIN('10 (ind)'!AM$6:AM$37))),ABS(-100+(100*(('10 (ind)'!AM25-MIN('10 (ind)'!AM$6:AM$37))/(MAX('10 (ind)'!AM$6:AM$37)-MIN('10 (ind)'!AM$6:AM$37))))))*AM$42</f>
        <v>3.228157310142882</v>
      </c>
      <c r="AN27" s="87">
        <f>IF('10 (ind)'!AN$1="si",100*(('10 (ind)'!AN25-MIN('10 (ind)'!AN$6:AN$37))/(MAX('10 (ind)'!AN$6:AN$37)-MIN('10 (ind)'!AN$6:AN$37))),ABS(-100+(100*(('10 (ind)'!AN25-MIN('10 (ind)'!AN$6:AN$37))/(MAX('10 (ind)'!AN$6:AN$37)-MIN('10 (ind)'!AN$6:AN$37))))))*AN$42</f>
        <v>2.4288891508234003</v>
      </c>
      <c r="AO27" s="87">
        <f>IF('10 (ind)'!AO$1="si",100*(('10 (ind)'!AO25-MIN('10 (ind)'!AO$6:AO$37))/(MAX('10 (ind)'!AO$6:AO$37)-MIN('10 (ind)'!AO$6:AO$37))),ABS(-100+(100*(('10 (ind)'!AO25-MIN('10 (ind)'!AO$6:AO$37))/(MAX('10 (ind)'!AO$6:AO$37)-MIN('10 (ind)'!AO$6:AO$37))))))*AO$42</f>
        <v>7.1199806429365964</v>
      </c>
      <c r="AP27" s="87">
        <f>IF('10 (ind)'!AP$1="si",100*(('10 (ind)'!AP25-MIN('10 (ind)'!AP$6:AP$37))/(MAX('10 (ind)'!AP$6:AP$37)-MIN('10 (ind)'!AP$6:AP$37))),ABS(-100+(100*(('10 (ind)'!AP25-MIN('10 (ind)'!AP$6:AP$37))/(MAX('10 (ind)'!AP$6:AP$37)-MIN('10 (ind)'!AP$6:AP$37))))))*AP$42</f>
        <v>13.203205359142197</v>
      </c>
      <c r="AQ27" s="87">
        <f>IF('10 (ind)'!AQ$1="si",100*(('10 (ind)'!AQ25-MIN('10 (ind)'!AQ$6:AQ$37))/(MAX('10 (ind)'!AQ$6:AQ$37)-MIN('10 (ind)'!AQ$6:AQ$37))),ABS(-100+(100*(('10 (ind)'!AQ25-MIN('10 (ind)'!AQ$6:AQ$37))/(MAX('10 (ind)'!AQ$6:AQ$37)-MIN('10 (ind)'!AQ$6:AQ$37))))))*AQ$42</f>
        <v>5.9206139339965651E-2</v>
      </c>
      <c r="AR27" s="87">
        <f>IF('10 (ind)'!AR$1="si",100*(('10 (ind)'!AR25-MIN('10 (ind)'!AR$6:AR$37))/(MAX('10 (ind)'!AR$6:AR$37)-MIN('10 (ind)'!AR$6:AR$37))),ABS(-100+(100*(('10 (ind)'!AR25-MIN('10 (ind)'!AR$6:AR$37))/(MAX('10 (ind)'!AR$6:AR$37)-MIN('10 (ind)'!AR$6:AR$37))))))*AR$42</f>
        <v>3.2657428399323338</v>
      </c>
      <c r="AS27" s="87">
        <f>IF('10 (ind)'!AS$1="si",100*(('10 (ind)'!AS25-MIN('10 (ind)'!AS$6:AS$37))/(MAX('10 (ind)'!AS$6:AS$37)-MIN('10 (ind)'!AS$6:AS$37))),ABS(-100+(100*(('10 (ind)'!AS25-MIN('10 (ind)'!AS$6:AS$37))/(MAX('10 (ind)'!AS$6:AS$37)-MIN('10 (ind)'!AS$6:AS$37))))))*AS$42</f>
        <v>1.8191494777449151</v>
      </c>
      <c r="AT27" s="87">
        <f>IF('10 (ind)'!AT$1="si",100*(('10 (ind)'!AT25-MIN('10 (ind)'!AT$6:AT$37))/(MAX('10 (ind)'!AT$6:AT$37)-MIN('10 (ind)'!AT$6:AT$37))),ABS(-100+(100*(('10 (ind)'!AT25-MIN('10 (ind)'!AT$6:AT$37))/(MAX('10 (ind)'!AT$6:AT$37)-MIN('10 (ind)'!AT$6:AT$37))))))*AT$42</f>
        <v>0</v>
      </c>
      <c r="AU27" s="87">
        <f>IF('10 (ind)'!AU$1="si",100*(('10 (ind)'!AU25-MIN('10 (ind)'!AU$6:AU$37))/(MAX('10 (ind)'!AU$6:AU$37)-MIN('10 (ind)'!AU$6:AU$37))),ABS(-100+(100*(('10 (ind)'!AU25-MIN('10 (ind)'!AU$6:AU$37))/(MAX('10 (ind)'!AU$6:AU$37)-MIN('10 (ind)'!AU$6:AU$37))))))*AU$42</f>
        <v>4.7005274665917449</v>
      </c>
      <c r="AV27" s="87">
        <f>IF('10 (ind)'!AV$1="si",100*(('10 (ind)'!AV25-MIN('10 (ind)'!AV$6:AV$37))/(MAX('10 (ind)'!AV$6:AV$37)-MIN('10 (ind)'!AV$6:AV$37))),ABS(-100+(100*(('10 (ind)'!AV25-MIN('10 (ind)'!AV$6:AV$37))/(MAX('10 (ind)'!AV$6:AV$37)-MIN('10 (ind)'!AV$6:AV$37))))))*AV$42</f>
        <v>14.124783362218372</v>
      </c>
      <c r="AW27" s="87">
        <f>IF('10 (ind)'!AW$1="si",100*(('10 (ind)'!AW25-MIN('10 (ind)'!AW$6:AW$37))/(MAX('10 (ind)'!AW$6:AW$37)-MIN('10 (ind)'!AW$6:AW$37))),ABS(-100+(100*(('10 (ind)'!AW25-MIN('10 (ind)'!AW$6:AW$37))/(MAX('10 (ind)'!AW$6:AW$37)-MIN('10 (ind)'!AW$6:AW$37))))))*AW$42</f>
        <v>2.3895667391198669</v>
      </c>
      <c r="AX27" s="87">
        <f>IF('10 (ind)'!AX$1="si",100*(('10 (ind)'!AX25-MIN('10 (ind)'!AX$6:AX$37))/(MAX('10 (ind)'!AX$6:AX$37)-MIN('10 (ind)'!AX$6:AX$37))),ABS(-100+(100*(('10 (ind)'!AX25-MIN('10 (ind)'!AX$6:AX$37))/(MAX('10 (ind)'!AX$6:AX$37)-MIN('10 (ind)'!AX$6:AX$37))))))*AX$42</f>
        <v>1.1935511969053738</v>
      </c>
      <c r="AY27" s="87">
        <f>IF('10 (ind)'!AY$1="si",100*(('10 (ind)'!AY25-MIN('10 (ind)'!AY$6:AY$37))/(MAX('10 (ind)'!AY$6:AY$37)-MIN('10 (ind)'!AY$6:AY$37))),ABS(-100+(100*(('10 (ind)'!AY25-MIN('10 (ind)'!AY$6:AY$37))/(MAX('10 (ind)'!AY$6:AY$37)-MIN('10 (ind)'!AY$6:AY$37))))))*AY$42</f>
        <v>1.1934235629548291</v>
      </c>
      <c r="AZ27" s="87">
        <f>IF('10 (ind)'!AZ$1="si",100*(('10 (ind)'!AZ25-MIN('10 (ind)'!AZ$6:AZ$37))/(MAX('10 (ind)'!AZ$6:AZ$37)-MIN('10 (ind)'!AZ$6:AZ$37))),ABS(-100+(100*(('10 (ind)'!AZ25-MIN('10 (ind)'!AZ$6:AZ$37))/(MAX('10 (ind)'!AZ$6:AZ$37)-MIN('10 (ind)'!AZ$6:AZ$37))))))*AZ$42</f>
        <v>1.0250282407896867</v>
      </c>
      <c r="BA27" s="87">
        <f>IF('10 (ind)'!BA$1="si",100*(('10 (ind)'!BA25-MIN('10 (ind)'!BA$6:BA$37))/(MAX('10 (ind)'!BA$6:BA$37)-MIN('10 (ind)'!BA$6:BA$37))),ABS(-100+(100*(('10 (ind)'!BA25-MIN('10 (ind)'!BA$6:BA$37))/(MAX('10 (ind)'!BA$6:BA$37)-MIN('10 (ind)'!BA$6:BA$37))))))*BA$42</f>
        <v>4.3450734108177134</v>
      </c>
      <c r="BB27" s="87">
        <f>IF('10 (ind)'!BB$1="si",100*(('10 (ind)'!BB25-MIN('10 (ind)'!BB$6:BB$37))/(MAX('10 (ind)'!BB$6:BB$37)-MIN('10 (ind)'!BB$6:BB$37))),ABS(-100+(100*(('10 (ind)'!BB25-MIN('10 (ind)'!BB$6:BB$37))/(MAX('10 (ind)'!BB$6:BB$37)-MIN('10 (ind)'!BB$6:BB$37))))))*BB$42</f>
        <v>0.21491753397782748</v>
      </c>
      <c r="BC27" s="87">
        <f>IF('10 (ind)'!BC$1="si",100*(('10 (ind)'!BC25-MIN('10 (ind)'!BC$6:BC$37))/(MAX('10 (ind)'!BC$6:BC$37)-MIN('10 (ind)'!BC$6:BC$37))),ABS(-100+(100*(('10 (ind)'!BC25-MIN('10 (ind)'!BC$6:BC$37))/(MAX('10 (ind)'!BC$6:BC$37)-MIN('10 (ind)'!BC$6:BC$37))))))*BC$42</f>
        <v>1.538945736578692</v>
      </c>
      <c r="BD27" s="87">
        <f>IF('10 (ind)'!BD$1="si",100*(('10 (ind)'!BD25-MIN('10 (ind)'!BD$6:BD$37))/(MAX('10 (ind)'!BD$6:BD$37)-MIN('10 (ind)'!BD$6:BD$37))),ABS(-100+(100*(('10 (ind)'!BD25-MIN('10 (ind)'!BD$6:BD$37))/(MAX('10 (ind)'!BD$6:BD$37)-MIN('10 (ind)'!BD$6:BD$37))))))*BD$42</f>
        <v>1.0816143988785769</v>
      </c>
      <c r="BE27" s="87">
        <f>IF('10 (ind)'!BE$1="si",100*(('10 (ind)'!BE25-MIN('10 (ind)'!BE$6:BE$37))/(MAX('10 (ind)'!BE$6:BE$37)-MIN('10 (ind)'!BE$6:BE$37))),ABS(-100+(100*(('10 (ind)'!BE25-MIN('10 (ind)'!BE$6:BE$37))/(MAX('10 (ind)'!BE$6:BE$37)-MIN('10 (ind)'!BE$6:BE$37))))))*BE$42</f>
        <v>0.14684314166659437</v>
      </c>
      <c r="BF27" s="87">
        <f>IF('10 (ind)'!BF$1="si",100*(('10 (ind)'!BF25-MIN('10 (ind)'!BF$6:BF$37))/(MAX('10 (ind)'!BF$6:BF$37)-MIN('10 (ind)'!BF$6:BF$37))),ABS(-100+(100*(('10 (ind)'!BF25-MIN('10 (ind)'!BF$6:BF$37))/(MAX('10 (ind)'!BF$6:BF$37)-MIN('10 (ind)'!BF$6:BF$37))))))*BF$42</f>
        <v>0.37763424471185075</v>
      </c>
      <c r="BG27" s="87">
        <f>IF('10 (ind)'!BG$1="si",100*(('10 (ind)'!BG25-MIN('10 (ind)'!BG$6:BG$37))/(MAX('10 (ind)'!BG$6:BG$37)-MIN('10 (ind)'!BG$6:BG$37))),ABS(-100+(100*(('10 (ind)'!BG25-MIN('10 (ind)'!BG$6:BG$37))/(MAX('10 (ind)'!BG$6:BG$37)-MIN('10 (ind)'!BG$6:BG$37))))))*BG$42</f>
        <v>2.5516952799425621</v>
      </c>
      <c r="BH27" s="87">
        <f>IF('10 (ind)'!BH$1="si",100*(('10 (ind)'!BH25-MIN('10 (ind)'!BH$6:BH$37))/(MAX('10 (ind)'!BH$6:BH$37)-MIN('10 (ind)'!BH$6:BH$37))),ABS(-100+(100*(('10 (ind)'!BH25-MIN('10 (ind)'!BH$6:BH$37))/(MAX('10 (ind)'!BH$6:BH$37)-MIN('10 (ind)'!BH$6:BH$37))))))*BH$42</f>
        <v>0.1944166771007812</v>
      </c>
      <c r="BI27" s="87">
        <f>IF('10 (ind)'!BI$1="si",100*(('10 (ind)'!BI25-MIN('10 (ind)'!BI$6:BI$37))/(MAX('10 (ind)'!BI$6:BI$37)-MIN('10 (ind)'!BI$6:BI$37))),ABS(-100+(100*(('10 (ind)'!BI25-MIN('10 (ind)'!BI$6:BI$37))/(MAX('10 (ind)'!BI$6:BI$37)-MIN('10 (ind)'!BI$6:BI$37))))))*BI$42</f>
        <v>5.6108807793539759</v>
      </c>
      <c r="BJ27" s="87">
        <f>IF('10 (ind)'!BJ$1="si",100*(('10 (ind)'!BJ25-MIN('10 (ind)'!BJ$6:BJ$37))/(MAX('10 (ind)'!BJ$6:BJ$37)-MIN('10 (ind)'!BJ$6:BJ$37))),ABS(-100+(100*(('10 (ind)'!BJ25-MIN('10 (ind)'!BJ$6:BJ$37))/(MAX('10 (ind)'!BJ$6:BJ$37)-MIN('10 (ind)'!BJ$6:BJ$37))))))*BJ$42</f>
        <v>1.2085091766050231</v>
      </c>
      <c r="BK27" s="87">
        <f>IF('10 (ind)'!BK$1="si",100*(('10 (ind)'!BK25-MIN('10 (ind)'!BK$6:BK$37))/(MAX('10 (ind)'!BK$6:BK$37)-MIN('10 (ind)'!BK$6:BK$37))),ABS(-100+(100*(('10 (ind)'!BK25-MIN('10 (ind)'!BK$6:BK$37))/(MAX('10 (ind)'!BK$6:BK$37)-MIN('10 (ind)'!BK$6:BK$37))))))*BK$42</f>
        <v>0.52957455217161142</v>
      </c>
      <c r="BL27" s="87">
        <f>IF('10 (ind)'!BL$1="si",100*(('10 (ind)'!BL25-MIN('10 (ind)'!BL$6:BL$37))/(MAX('10 (ind)'!BL$6:BL$37)-MIN('10 (ind)'!BL$6:BL$37))),ABS(-100+(100*(('10 (ind)'!BL25-MIN('10 (ind)'!BL$6:BL$37))/(MAX('10 (ind)'!BL$6:BL$37)-MIN('10 (ind)'!BL$6:BL$37))))))*BL$42</f>
        <v>1.5109115647556814</v>
      </c>
      <c r="BM27" s="87">
        <f>IF('10 (ind)'!BM$1="si",100*(('10 (ind)'!BM25-MIN('10 (ind)'!BM$6:BM$37))/(MAX('10 (ind)'!BM$6:BM$37)-MIN('10 (ind)'!BM$6:BM$37))),ABS(-100+(100*(('10 (ind)'!BM25-MIN('10 (ind)'!BM$6:BM$37))/(MAX('10 (ind)'!BM$6:BM$37)-MIN('10 (ind)'!BM$6:BM$37))))))*BM$42</f>
        <v>1.7316837445877624</v>
      </c>
      <c r="BN27" s="87">
        <f>IF('10 (ind)'!BN$1="si",100*(('10 (ind)'!BN25-MIN('10 (ind)'!BN$6:BN$37))/(MAX('10 (ind)'!BN$6:BN$37)-MIN('10 (ind)'!BN$6:BN$37))),ABS(-100+(100*(('10 (ind)'!BN25-MIN('10 (ind)'!BN$6:BN$37))/(MAX('10 (ind)'!BN$6:BN$37)-MIN('10 (ind)'!BN$6:BN$37))))))*BN$42</f>
        <v>4.0388980354250732</v>
      </c>
      <c r="BO27" s="87">
        <f>IF('10 (ind)'!BO$1="si",100*(('10 (ind)'!BO25-MIN('10 (ind)'!BO$6:BO$37))/(MAX('10 (ind)'!BO$6:BO$37)-MIN('10 (ind)'!BO$6:BO$37))),ABS(-100+(100*(('10 (ind)'!BO25-MIN('10 (ind)'!BO$6:BO$37))/(MAX('10 (ind)'!BO$6:BO$37)-MIN('10 (ind)'!BO$6:BO$37))))))*BO$42</f>
        <v>0.75234809157812921</v>
      </c>
      <c r="BP27" s="87">
        <f>IF('10 (ind)'!BP$1="si",100*(('10 (ind)'!BP25-MIN('10 (ind)'!BP$6:BP$37))/(MAX('10 (ind)'!BP$6:BP$37)-MIN('10 (ind)'!BP$6:BP$37))),ABS(-100+(100*(('10 (ind)'!BP25-MIN('10 (ind)'!BP$6:BP$37))/(MAX('10 (ind)'!BP$6:BP$37)-MIN('10 (ind)'!BP$6:BP$37))))))*BP$42</f>
        <v>0.10965231846032997</v>
      </c>
      <c r="BQ27" s="87">
        <f>IF('10 (ind)'!BQ$1="si",100*(('10 (ind)'!BQ25-MIN('10 (ind)'!BQ$6:BQ$37))/(MAX('10 (ind)'!BQ$6:BQ$37)-MIN('10 (ind)'!BQ$6:BQ$37))),ABS(-100+(100*(('10 (ind)'!BQ25-MIN('10 (ind)'!BQ$6:BQ$37))/(MAX('10 (ind)'!BQ$6:BQ$37)-MIN('10 (ind)'!BQ$6:BQ$37))))))*BQ$42</f>
        <v>0.92599740995112634</v>
      </c>
      <c r="BR27" s="87">
        <f>IF('10 (ind)'!BR$1="si",100*(('10 (ind)'!BR25-MIN('10 (ind)'!BR$6:BR$37))/(MAX('10 (ind)'!BR$6:BR$37)-MIN('10 (ind)'!BR$6:BR$37))),ABS(-100+(100*(('10 (ind)'!BR25-MIN('10 (ind)'!BR$6:BR$37))/(MAX('10 (ind)'!BR$6:BR$37)-MIN('10 (ind)'!BR$6:BR$37))))))*BR$42</f>
        <v>0.44298378108822406</v>
      </c>
      <c r="BS27" s="87">
        <f>IF('10 (ind)'!BS$1="si",100*(('10 (ind)'!BS25-MIN('10 (ind)'!BS$6:BS$37))/(MAX('10 (ind)'!BS$6:BS$37)-MIN('10 (ind)'!BS$6:BS$37))),ABS(-100+(100*(('10 (ind)'!BS25-MIN('10 (ind)'!BS$6:BS$37))/(MAX('10 (ind)'!BS$6:BS$37)-MIN('10 (ind)'!BS$6:BS$37))))))*BS$42</f>
        <v>5.4938083346568352</v>
      </c>
      <c r="BT27" s="75">
        <f>IF('10 (ind)'!BT$1="si",100*(('10 (ind)'!BT25-MIN('10 (ind)'!BT$6:BT$37))/(MAX('10 (ind)'!BT$6:BT$37)-MIN('10 (ind)'!BT$6:BT$37))),ABS(-100+(100*(('10 (ind)'!BT25-MIN('10 (ind)'!BT$6:BT$37))/(MAX('10 (ind)'!BR$6:BR$37)-MIN('10 (ind)'!BT$6:BT$37))))))*BT$42</f>
        <v>5.1509117091776586</v>
      </c>
      <c r="BU27" s="87">
        <f>IF('10 (ind)'!BU$1="si",100*(('10 (ind)'!BU25-MIN('10 (ind)'!BU$6:BU$37))/(MAX('10 (ind)'!BU$6:BU$37)-MIN('10 (ind)'!BU$6:BU$37))),ABS(-100+(100*(('10 (ind)'!BU25-MIN('10 (ind)'!BU$6:BU$37))/(MAX('10 (ind)'!BU$6:BU$37)-MIN('10 (ind)'!BU$6:BU$37))))))*BU$42</f>
        <v>5.7794816549954797</v>
      </c>
      <c r="BV27" s="87">
        <f>IF('10 (ind)'!BV$1="si",100*(('10 (ind)'!BV25-MIN('10 (ind)'!BV$6:BV$37))/(MAX('10 (ind)'!BV$6:BV$37)-MIN('10 (ind)'!BV$6:BV$37))),ABS(-100+(100*(('10 (ind)'!BV25-MIN('10 (ind)'!BV$6:BV$37))/(MAX('10 (ind)'!BV$6:BV$37)-MIN('10 (ind)'!BV$6:BV$37))))))*BV$42</f>
        <v>1.1421324378609592</v>
      </c>
      <c r="BW27" s="87">
        <f>IF('10 (ind)'!BW$1="si",100*(('10 (ind)'!BW25-MIN('10 (ind)'!BW$6:BW$37))/(MAX('10 (ind)'!BW$6:BW$37)-MIN('10 (ind)'!BW$6:BW$37))),ABS(-100+(100*(('10 (ind)'!BW25-MIN('10 (ind)'!BW$6:BW$37))/(MAX('10 (ind)'!BW$6:BW$37)-MIN('10 (ind)'!BW$6:BW$37))))))*BW$42</f>
        <v>2.3554585432883353</v>
      </c>
      <c r="BX27" s="87">
        <f>IF('10 (ind)'!BX$1="si",100*(('10 (ind)'!BX25-MIN('10 (ind)'!BX$6:BX$37))/(MAX('10 (ind)'!BX$6:BX$37)-MIN('10 (ind)'!BX$6:BX$37))),ABS(-100+(100*(('10 (ind)'!BX25-MIN('10 (ind)'!BX$6:BX$37))/(MAX('10 (ind)'!BX$6:BX$37)-MIN('10 (ind)'!BX$6:BX$37))))))*BX$42</f>
        <v>2.5488732604599336</v>
      </c>
      <c r="BY27" s="87">
        <f>IF('10 (ind)'!BY$1="si",100*(('10 (ind)'!BY25-MIN('10 (ind)'!BY$6:BY$37))/(MAX('10 (ind)'!BY$6:BY$37)-MIN('10 (ind)'!BY$6:BY$37))),ABS(-100+(100*(('10 (ind)'!BY25-MIN('10 (ind)'!BY$6:BY$37))/(MAX('10 (ind)'!BY$6:BY$37)-MIN('10 (ind)'!BY$6:BY$37))))))*BY$42</f>
        <v>1.4482584810204471</v>
      </c>
      <c r="BZ27" s="87">
        <f>IF('10 (ind)'!BZ$1="si",100*(('10 (ind)'!BZ25-MIN('10 (ind)'!BZ$6:BZ$37))/(MAX('10 (ind)'!BZ$6:BZ$37)-MIN('10 (ind)'!BZ$6:BZ$37))),ABS(-100+(100*(('10 (ind)'!BZ25-MIN('10 (ind)'!BZ$6:BZ$37))/(MAX('10 (ind)'!BZ$6:BZ$37)-MIN('10 (ind)'!BZ$6:BZ$37))))))*BZ$42</f>
        <v>0</v>
      </c>
      <c r="CA27" s="87">
        <f>IF('10 (ind)'!CA$1="si",100*(('10 (ind)'!CA25-MIN('10 (ind)'!CA$6:CA$37))/(MAX('10 (ind)'!CA$6:CA$37)-MIN('10 (ind)'!CA$6:CA$37))),ABS(-100+(100*(('10 (ind)'!CA25-MIN('10 (ind)'!CA$6:CA$37))/(MAX('10 (ind)'!CA$6:CA$37)-MIN('10 (ind)'!CA$6:CA$37))))))*CA$42</f>
        <v>8.6765305647985125E-2</v>
      </c>
      <c r="CB27" s="87">
        <f>IF('10 (ind)'!CB$1="si",100*(('10 (ind)'!CB25-MIN('10 (ind)'!CB$6:CB$37))/(MAX('10 (ind)'!CB$6:CB$37)-MIN('10 (ind)'!CB$6:CB$37))),ABS(-100+(100*(('10 (ind)'!CB25-MIN('10 (ind)'!CB$6:CB$37))/(MAX('10 (ind)'!CB$6:CB$37)-MIN('10 (ind)'!CB$6:CB$37))))))*CB$42</f>
        <v>1.5522770874164555</v>
      </c>
      <c r="CC27" s="87">
        <f>IF('10 (ind)'!CC$1="si",100*(('10 (ind)'!CC25-MIN('10 (ind)'!CC$6:CC$37))/(MAX('10 (ind)'!CC$6:CC$37)-MIN('10 (ind)'!CC$6:CC$37))),ABS(-100+(100*(('10 (ind)'!CC25-MIN('10 (ind)'!CC$6:CC$37))/(MAX('10 (ind)'!CC$6:CC$37)-MIN('10 (ind)'!CC$6:CC$37))))))*CC$42</f>
        <v>0</v>
      </c>
      <c r="CD27" s="87">
        <f>IF('10 (ind)'!CD$1="si",100*(('10 (ind)'!CD25-MIN('10 (ind)'!CD$6:CD$37))/(MAX('10 (ind)'!CD$6:CD$37)-MIN('10 (ind)'!CD$6:CD$37))),ABS(-100+(100*(('10 (ind)'!CD25-MIN('10 (ind)'!CD$6:CD$37))/(MAX('10 (ind)'!CD$6:CD$37)-MIN('10 (ind)'!CD$6:CD$37))))))*CD$42</f>
        <v>0.30183117229665751</v>
      </c>
      <c r="CE27" s="87">
        <f>IF('10 (ind)'!CE$1="si",100*(('10 (ind)'!CE25-MIN('10 (ind)'!CE$6:CE$37))/(MAX('10 (ind)'!CE$6:CE$37)-MIN('10 (ind)'!CE$6:CE$37))),ABS(-100+(100*(('10 (ind)'!CE25-MIN('10 (ind)'!CE$6:CE$37))/(MAX('10 (ind)'!CE$6:CE$37)-MIN('10 (ind)'!CE$6:CE$37))))))*CE$42</f>
        <v>1.7193917793574791</v>
      </c>
      <c r="CF27" s="87">
        <f>IF('10 (ind)'!CF$1="si",100*(('10 (ind)'!CF25-MIN('10 (ind)'!CF$6:CF$37))/(MAX('10 (ind)'!CF$6:CF$37)-MIN('10 (ind)'!CF$6:CF$37))),ABS(-100+(100*(('10 (ind)'!CF25-MIN('10 (ind)'!CF$6:CF$37))/(MAX('10 (ind)'!CF$6:CF$37)-MIN('10 (ind)'!CF$6:CF$37))))))*CF$42</f>
        <v>8.5956637922237858E-2</v>
      </c>
      <c r="CG27" s="87">
        <f>IF('10 (ind)'!CG$1="si",100*(('10 (ind)'!CG25-MIN('10 (ind)'!CG$6:CG$37))/(MAX('10 (ind)'!CG$6:CG$37)-MIN('10 (ind)'!CG$6:CG$37))),ABS(-100+(100*(('10 (ind)'!CG25-MIN('10 (ind)'!CG$6:CG$37))/(MAX('10 (ind)'!CG$6:CG$37)-MIN('10 (ind)'!CG$6:CG$37))))))*CG$42</f>
        <v>2.0217193571454524</v>
      </c>
      <c r="CH27" s="87">
        <f>IF('10 (ind)'!CH$1="si",100*(('10 (ind)'!CH25-MIN('10 (ind)'!CH$6:CH$37))/(MAX('10 (ind)'!CH$6:CH$37)-MIN('10 (ind)'!CH$6:CH$37))),ABS(-100+(100*(('10 (ind)'!CH25-MIN('10 (ind)'!CH$6:CH$37))/(MAX('10 (ind)'!CH$6:CH$37)-MIN('10 (ind)'!CH$6:CH$37))))))*CH$42</f>
        <v>3.9121943752121839</v>
      </c>
      <c r="CI27" s="87">
        <f>IF('10 (ind)'!CI$1="si",100*(('10 (ind)'!CI25-MIN('10 (ind)'!CI$6:CI$37))/(MAX('10 (ind)'!CI$6:CI$37)-MIN('10 (ind)'!CI$6:CI$37))),ABS(-100+(100*(('10 (ind)'!CI25-MIN('10 (ind)'!CI$6:CI$37))/(MAX('10 (ind)'!CI$6:CI$37)-MIN('10 (ind)'!CI$6:CI$37))))))*CI$42</f>
        <v>2.0621605240230334</v>
      </c>
      <c r="CJ27" s="87">
        <f>IF('10 (ind)'!CJ$1="si",100*(('10 (ind)'!CJ25-MIN('10 (ind)'!CJ$6:CJ$37))/(MAX('10 (ind)'!CJ$6:CJ$37)-MIN('10 (ind)'!CJ$6:CJ$37))),ABS(-100+(100*(('10 (ind)'!CJ25-MIN('10 (ind)'!CJ$6:CJ$37))/(MAX('10 (ind)'!CJ$6:CJ$37)-MIN('10 (ind)'!CJ$6:CJ$37))))))*CJ$42</f>
        <v>1.6897827673835228</v>
      </c>
      <c r="CK27" s="87">
        <f>IF('10 (ind)'!CK$1="si",100*(('10 (ind)'!CK25-MIN('10 (ind)'!CK$6:CK$37))/(MAX('10 (ind)'!CK$6:CK$37)-MIN('10 (ind)'!CK$6:CK$37))),ABS(-100+(100*(('10 (ind)'!CK25-MIN('10 (ind)'!CK$6:CK$37))/(MAX('10 (ind)'!CK$6:CK$37)-MIN('10 (ind)'!CK$6:CK$37))))))*CK$42</f>
        <v>0.78409659906345619</v>
      </c>
      <c r="CL27" s="87">
        <f>IF('10 (ind)'!CL$1="si",100*(('10 (ind)'!CL25-MIN('10 (ind)'!CL$6:CL$37))/(MAX('10 (ind)'!CL$6:CL$37)-MIN('10 (ind)'!CL$6:CL$37))),ABS(-100+(100*(('10 (ind)'!CL25-MIN('10 (ind)'!CL$6:CL$37))/(MAX('10 (ind)'!CL$6:CL$37)-MIN('10 (ind)'!CL$6:CL$37))))))*CL$42</f>
        <v>0.3106713060644159</v>
      </c>
      <c r="CM27" s="87">
        <f>IF('10 (ind)'!CM$1="si",100*(('10 (ind)'!CM25-MIN('10 (ind)'!CM$6:CM$37))/(MAX('10 (ind)'!CM$6:CM$37)-MIN('10 (ind)'!CM$6:CM$37))),ABS(-100+(100*(('10 (ind)'!CM25-MIN('10 (ind)'!CM$6:CM$37))/(MAX('10 (ind)'!CM$6:CM$37)-MIN('10 (ind)'!CM$6:CM$37))))))*CM$42</f>
        <v>1.8317193154981035</v>
      </c>
    </row>
    <row r="28" spans="1:91">
      <c r="A28" s="18" t="s">
        <v>225</v>
      </c>
      <c r="B28" s="87">
        <f>IF('10 (ind)'!B$1="si",100*(('10 (ind)'!B26-MIN('10 (ind)'!B$6:B$37))/(MAX('10 (ind)'!B$6:B$37)-MIN('10 (ind)'!B$6:B$37))),ABS(-100+(100*(('10 (ind)'!B26-MIN('10 (ind)'!B$6:B$37))/(MAX('10 (ind)'!B$6:B$37)-MIN('10 (ind)'!B$6:B$37))))))</f>
        <v>16.899522099117924</v>
      </c>
      <c r="C28" s="87">
        <f>IF('10 (ind)'!C$1="si",100*(('10 (ind)'!C26-MIN('10 (ind)'!C$6:C$37))/(MAX('10 (ind)'!C$6:C$37)-MIN('10 (ind)'!C$6:C$37))),ABS(-100+(100*(('10 (ind)'!C26-MIN('10 (ind)'!C$6:C$37))/(MAX('10 (ind)'!C$6:C$37)-MIN('10 (ind)'!C$6:C$37))))))</f>
        <v>22.341239289705701</v>
      </c>
      <c r="D28" s="87">
        <f>IF('10 (ind)'!D$1="si",100*(('10 (ind)'!D26-MIN('10 (ind)'!D$6:D$37))/(MAX('10 (ind)'!D$6:D$37)-MIN('10 (ind)'!D$6:D$37))),ABS(-100+(100*(('10 (ind)'!D26-MIN('10 (ind)'!D$6:D$37))/(MAX('10 (ind)'!D$6:D$37)-MIN('10 (ind)'!D$6:D$37))))))*D$42</f>
        <v>10.722973979806852</v>
      </c>
      <c r="E28" s="87">
        <f>IF('10 (ind)'!E$1="si",100*(('10 (ind)'!E26-MIN('10 (ind)'!E$6:E$37))/(MAX('10 (ind)'!E$6:E$37)-MIN('10 (ind)'!E$6:E$37))),ABS(-100+(100*(('10 (ind)'!E26-MIN('10 (ind)'!E$6:E$37))/(MAX('10 (ind)'!E$6:E$37)-MIN('10 (ind)'!E$6:E$37))))))*E$42</f>
        <v>6.3888529404348438</v>
      </c>
      <c r="F28" s="87">
        <f>IF('10 (ind)'!F$1="si",100*(('10 (ind)'!F26-MIN('10 (ind)'!F$6:F$37))/(MAX('10 (ind)'!F$6:F$37)-MIN('10 (ind)'!F$6:F$37))),ABS(-100+(100*(('10 (ind)'!F26-MIN('10 (ind)'!F$6:F$37))/(MAX('10 (ind)'!F$6:F$37)-MIN('10 (ind)'!F$6:F$37))))))*F$42</f>
        <v>0</v>
      </c>
      <c r="G28" s="87">
        <f>IF('10 (ind)'!G$1="si",100*(('10 (ind)'!G26-MIN('10 (ind)'!G$6:G$37))/(MAX('10 (ind)'!G$6:G$37)-MIN('10 (ind)'!G$6:G$37))),ABS(-100+(100*(('10 (ind)'!G26-MIN('10 (ind)'!G$6:G$37))/(MAX('10 (ind)'!G$6:G$37)-MIN('10 (ind)'!G$6:G$37))))))*G$42</f>
        <v>1.1082138200782261</v>
      </c>
      <c r="H28" s="87">
        <f>IF('10 (ind)'!H$1="si",100*(('10 (ind)'!H26-MIN('10 (ind)'!H$6:H$37))/(MAX('10 (ind)'!H$6:H$37)-MIN('10 (ind)'!H$6:H$37))),ABS(-100+(100*(('10 (ind)'!H26-MIN('10 (ind)'!H$6:H$37))/(MAX('10 (ind)'!H$6:H$37)-MIN('10 (ind)'!H$6:H$37))))))*H$42</f>
        <v>4.4082840236686387</v>
      </c>
      <c r="I28" s="87">
        <f>IF('10 (ind)'!I$1="si",100*(('10 (ind)'!I26-MIN('10 (ind)'!I$6:I$37))/(MAX('10 (ind)'!I$6:I$37)-MIN('10 (ind)'!I$6:I$37))),ABS(-100+(100*(('10 (ind)'!I26-MIN('10 (ind)'!I$6:I$37))/(MAX('10 (ind)'!I$6:I$37)-MIN('10 (ind)'!I$6:I$37))))))*I$42</f>
        <v>4.0865384615384626</v>
      </c>
      <c r="J28" s="87">
        <f>IF('10 (ind)'!J$1="si",100*(('10 (ind)'!J26-MIN('10 (ind)'!J$6:J$37))/(MAX('10 (ind)'!J$6:J$37)-MIN('10 (ind)'!J$6:J$37))),ABS(-100+(100*(('10 (ind)'!J26-MIN('10 (ind)'!J$6:J$37))/(MAX('10 (ind)'!J$6:J$37)-MIN('10 (ind)'!J$6:J$37))))))*J$42</f>
        <v>3.2845473110959822</v>
      </c>
      <c r="K28" s="87">
        <f>IF('10 (ind)'!K$1="si",100*(('10 (ind)'!K26-MIN('10 (ind)'!K$6:K$37))/(MAX('10 (ind)'!K$6:K$37)-MIN('10 (ind)'!K$6:K$37))),ABS(-100+(100*(('10 (ind)'!K26-MIN('10 (ind)'!K$6:K$37))/(MAX('10 (ind)'!K$6:K$37)-MIN('10 (ind)'!K$6:K$37))))))*K$42</f>
        <v>1.713404259993857</v>
      </c>
      <c r="L28" s="87">
        <f>IF('10 (ind)'!L$1="si",100*(('10 (ind)'!L26-MIN('10 (ind)'!L$6:L$37))/(MAX('10 (ind)'!L$6:L$37)-MIN('10 (ind)'!L$6:L$37))),ABS(-100+(100*(('10 (ind)'!L26-MIN('10 (ind)'!L$6:L$37))/(MAX('10 (ind)'!L$6:L$37)-MIN('10 (ind)'!L$6:L$37))))))*L$42</f>
        <v>7.49190706906999</v>
      </c>
      <c r="M28" s="87">
        <f>IF('10 (ind)'!M$1="si",100*(('10 (ind)'!M26-MIN('10 (ind)'!M$6:M$37))/(MAX('10 (ind)'!M$6:M$37)-MIN('10 (ind)'!M$6:M$37))),ABS(-100+(100*(('10 (ind)'!M26-MIN('10 (ind)'!M$6:M$37))/(MAX('10 (ind)'!M$6:M$37)-MIN('10 (ind)'!M$6:M$37))))))*M$42</f>
        <v>2.8172417092901116</v>
      </c>
      <c r="N28" s="87">
        <f>IF('10 (ind)'!N$1="si",100*(('10 (ind)'!N26-MIN('10 (ind)'!N$6:N$37))/(MAX('10 (ind)'!N$6:N$37)-MIN('10 (ind)'!N$6:N$37))),ABS(-100+(100*(('10 (ind)'!N26-MIN('10 (ind)'!N$6:N$37))/(MAX('10 (ind)'!N$6:N$37)-MIN('10 (ind)'!N$6:N$37))))))*N$42</f>
        <v>8.1554586970317153</v>
      </c>
      <c r="O28" s="87">
        <f>IF('10 (ind)'!O$1="si",100*(('10 (ind)'!O26-MIN('10 (ind)'!O$6:O$37))/(MAX('10 (ind)'!O$6:O$37)-MIN('10 (ind)'!O$6:O$37))),ABS(-100+(100*(('10 (ind)'!O26-MIN('10 (ind)'!O$6:O$37))/(MAX('10 (ind)'!O$6:O$37)-MIN('10 (ind)'!O$6:O$37))))))*O$42</f>
        <v>7.2386787973679816</v>
      </c>
      <c r="P28" s="87">
        <f>IF('10 (ind)'!P$1="si",100*(('10 (ind)'!P26-MIN('10 (ind)'!P$6:P$37))/(MAX('10 (ind)'!P$6:P$37)-MIN('10 (ind)'!P$6:P$37))),ABS(-100+(100*(('10 (ind)'!P26-MIN('10 (ind)'!P$6:P$37))/(MAX('10 (ind)'!P$6:P$37)-MIN('10 (ind)'!P$6:P$37))))))*P$42</f>
        <v>0.11762406329110742</v>
      </c>
      <c r="Q28" s="87">
        <f>IF('10 (ind)'!Q$1="si",100*(('10 (ind)'!Q26-MIN('10 (ind)'!Q$6:Q$37))/(MAX('10 (ind)'!Q$6:Q$37)-MIN('10 (ind)'!Q$6:Q$37))),ABS(-100+(100*(('10 (ind)'!Q26-MIN('10 (ind)'!Q$6:Q$37))/(MAX('10 (ind)'!Q$6:Q$37)-MIN('10 (ind)'!Q$6:Q$37))))))*Q$42</f>
        <v>0.44754011605132027</v>
      </c>
      <c r="R28" s="87">
        <f>IF('10 (ind)'!R$1="si",100*(('10 (ind)'!R26-MIN('10 (ind)'!R$6:R$37))/(MAX('10 (ind)'!R$6:R$37)-MIN('10 (ind)'!R$6:R$37))),ABS(-100+(100*(('10 (ind)'!R26-MIN('10 (ind)'!R$6:R$37))/(MAX('10 (ind)'!R$6:R$37)-MIN('10 (ind)'!R$6:R$37))))))*R$42</f>
        <v>8.3877525794833166E-2</v>
      </c>
      <c r="S28" s="75">
        <f>ABS(ABS(('10 (ind)'!S26-((MAX('10 (ind)'!S$6:S$37)+MIN('10 (ind)'!S$6:S$37))/2))/(((MAX('10 (ind)'!S$6:S$37)+MIN('10 (ind)'!S$6:S$37))/2)-MAX('10 (ind)'!S$6:S$37))*100)-100)*S$42</f>
        <v>3.4534224401592586</v>
      </c>
      <c r="T28" s="87">
        <f>IF('10 (ind)'!T$1="si",100*(('10 (ind)'!T26-MIN('10 (ind)'!T$6:T$37))/(MAX('10 (ind)'!T$6:T$37)-MIN('10 (ind)'!T$6:T$37))),ABS(-100+(100*(('10 (ind)'!T26-MIN('10 (ind)'!T$6:T$37))/(MAX('10 (ind)'!T$6:T$37)-MIN('10 (ind)'!T$6:T$37))))))*T$42</f>
        <v>3.2124166140301376</v>
      </c>
      <c r="U28" s="87">
        <f>IF('10 (ind)'!U$1="si",100*(('10 (ind)'!U26-MIN('10 (ind)'!U$6:U$37))/(MAX('10 (ind)'!U$6:U$37)-MIN('10 (ind)'!U$6:U$37))),ABS(-100+(100*(('10 (ind)'!U26-MIN('10 (ind)'!U$6:U$37))/(MAX('10 (ind)'!U$6:U$37)-MIN('10 (ind)'!U$6:U$37))))))*U$42</f>
        <v>6.9528905128539744</v>
      </c>
      <c r="V28" s="87">
        <f>IF('10 (ind)'!V$1="si",100*(('10 (ind)'!V26-MIN('10 (ind)'!V$6:V$37))/(MAX('10 (ind)'!V$6:V$37)-MIN('10 (ind)'!V$6:V$37))),ABS(-100+(100*(('10 (ind)'!V26-MIN('10 (ind)'!V$6:V$37))/(MAX('10 (ind)'!V$6:V$37)-MIN('10 (ind)'!V$6:V$37))))))*V$42</f>
        <v>3.7289573274174606</v>
      </c>
      <c r="W28" s="87">
        <f>IF('10 (ind)'!W$1="si",100*(('10 (ind)'!W26-MIN('10 (ind)'!W$6:W$37))/(MAX('10 (ind)'!W$6:W$37)-MIN('10 (ind)'!W$6:W$37))),ABS(-100+(100*(('10 (ind)'!W26-MIN('10 (ind)'!W$6:W$37))/(MAX('10 (ind)'!W$6:W$37)-MIN('10 (ind)'!W$6:W$37))))))*W$42</f>
        <v>10.567059431897638</v>
      </c>
      <c r="X28" s="87">
        <f>IF('10 (ind)'!X$1="si",100*(('10 (ind)'!X26-MIN('10 (ind)'!X$6:X$37))/(MAX('10 (ind)'!X$6:X$37)-MIN('10 (ind)'!X$6:X$37))),ABS(-100+(100*(('10 (ind)'!X26-MIN('10 (ind)'!X$6:X$37))/(MAX('10 (ind)'!X$6:X$37)-MIN('10 (ind)'!X$6:X$37))))))*X$42</f>
        <v>4.7006072230912199</v>
      </c>
      <c r="Y28" s="87">
        <f>IF('10 (ind)'!Y$1="si",100*(('10 (ind)'!Y26-MIN('10 (ind)'!Y$6:Y$37))/(MAX('10 (ind)'!Y$6:Y$37)-MIN('10 (ind)'!Y$6:Y$37))),ABS(-100+(100*(('10 (ind)'!Y26-MIN('10 (ind)'!Y$6:Y$37))/(MAX('10 (ind)'!Y$6:Y$37)-MIN('10 (ind)'!Y$6:Y$37))))))*Y$42</f>
        <v>3.163749917511546</v>
      </c>
      <c r="Z28" s="87">
        <f>IF('10 (ind)'!Z$1="si",100*(('10 (ind)'!Z26-MIN('10 (ind)'!Z$6:Z$37))/(MAX('10 (ind)'!Z$6:Z$37)-MIN('10 (ind)'!Z$6:Z$37))),ABS(-100+(100*(('10 (ind)'!Z26-MIN('10 (ind)'!Z$6:Z$37))/(MAX('10 (ind)'!Z$6:Z$37)-MIN('10 (ind)'!Z$6:Z$37))))))*Z$42</f>
        <v>1.4798448825219399</v>
      </c>
      <c r="AA28" s="87">
        <f>IF('10 (ind)'!AA$1="si",100*(('10 (ind)'!AA26-MIN('10 (ind)'!AA$6:AA$37))/(MAX('10 (ind)'!AA$6:AA$37)-MIN('10 (ind)'!AA$6:AA$37))),ABS(-100+(100*(('10 (ind)'!AA26-MIN('10 (ind)'!AA$6:AA$37))/(MAX('10 (ind)'!AA$6:AA$37)-MIN('10 (ind)'!AA$6:AA$37))))))*AA$42</f>
        <v>2.4830589590034968</v>
      </c>
      <c r="AB28" s="87">
        <f>IF('10 (ind)'!AB$1="si",100*(('10 (ind)'!AB26-MIN('10 (ind)'!AB$6:AB$37))/(MAX('10 (ind)'!AB$6:AB$37)-MIN('10 (ind)'!AB$6:AB$37))),ABS(-100+(100*(('10 (ind)'!AB26-MIN('10 (ind)'!AB$6:AB$37))/(MAX('10 (ind)'!AB$6:AB$37)-MIN('10 (ind)'!AB$6:AB$37))))))*AB$42</f>
        <v>1.3640652191430065</v>
      </c>
      <c r="AC28" s="87">
        <f>IF('10 (ind)'!AC$1="si",100*(('10 (ind)'!AC26-MIN('10 (ind)'!AC$6:AC$37))/(MAX('10 (ind)'!AC$6:AC$37)-MIN('10 (ind)'!AC$6:AC$37))),ABS(-100+(100*(('10 (ind)'!AC26-MIN('10 (ind)'!AC$6:AC$37))/(MAX('10 (ind)'!AC$6:AC$37)-MIN('10 (ind)'!AC$6:AC$37))))))*AC$42</f>
        <v>4.481194230454534</v>
      </c>
      <c r="AD28" s="87">
        <f>IF('10 (ind)'!AD$1="si",100*(('10 (ind)'!AD26-MIN('10 (ind)'!AD$6:AD$37))/(MAX('10 (ind)'!AD$6:AD$37)-MIN('10 (ind)'!AD$6:AD$37))),ABS(-100+(100*(('10 (ind)'!AD26-MIN('10 (ind)'!AD$6:AD$37))/(MAX('10 (ind)'!AD$6:AD$37)-MIN('10 (ind)'!AD$6:AD$37))))))*AD$42</f>
        <v>4.9272829796393189</v>
      </c>
      <c r="AE28" s="87">
        <f>IF('10 (ind)'!AE$1="si",100*(('10 (ind)'!AE26-MIN('10 (ind)'!AE$6:AE$37))/(MAX('10 (ind)'!AE$6:AE$37)-MIN('10 (ind)'!AE$6:AE$37))),ABS(-100+(100*(('10 (ind)'!AE26-MIN('10 (ind)'!AE$6:AE$37))/(MAX('10 (ind)'!AE$6:AE$37)-MIN('10 (ind)'!AE$6:AE$37))))))*AE$42</f>
        <v>2.6438241853385263</v>
      </c>
      <c r="AF28" s="87">
        <f>IF('10 (ind)'!AF$1="si",100*(('10 (ind)'!AF26-MIN('10 (ind)'!AF$6:AF$37))/(MAX('10 (ind)'!AF$6:AF$37)-MIN('10 (ind)'!AF$6:AF$37))),ABS(-100+(100*(('10 (ind)'!AF26-MIN('10 (ind)'!AF$6:AF$37))/(MAX('10 (ind)'!AF$6:AF$37)-MIN('10 (ind)'!AF$6:AF$37))))))*AF$42</f>
        <v>4.54688101232734</v>
      </c>
      <c r="AG28" s="87">
        <f>IF('10 (ind)'!AG$1="si",100*(('10 (ind)'!AG26-MIN('10 (ind)'!AG$6:AG$37))/(MAX('10 (ind)'!AG$6:AG$37)-MIN('10 (ind)'!AG$6:AG$37))),ABS(-100+(100*(('10 (ind)'!AG26-MIN('10 (ind)'!AG$6:AG$37))/(MAX('10 (ind)'!AG$6:AG$37)-MIN('10 (ind)'!AG$6:AG$37))))))*AG$42</f>
        <v>2.4462197028453954</v>
      </c>
      <c r="AH28" s="87">
        <f>IF('10 (ind)'!AH$1="si",100*(('10 (ind)'!AH26-MIN('10 (ind)'!AH$6:AH$37))/(MAX('10 (ind)'!AH$6:AH$37)-MIN('10 (ind)'!AH$6:AH$37))),ABS(-100+(100*(('10 (ind)'!AH26-MIN('10 (ind)'!AH$6:AH$37))/(MAX('10 (ind)'!AH$6:AH$37)-MIN('10 (ind)'!AH$6:AH$37))))))*AH$42</f>
        <v>5.4353799779525929</v>
      </c>
      <c r="AI28" s="87">
        <f>IF('10 (ind)'!AI$1="si",100*(('10 (ind)'!AI26-MIN('10 (ind)'!AI$6:AI$37))/(MAX('10 (ind)'!AI$6:AI$37)-MIN('10 (ind)'!AI$6:AI$37))),ABS(-100+(100*(('10 (ind)'!AI26-MIN('10 (ind)'!AI$6:AI$37))/(MAX('10 (ind)'!AI$6:AI$37)-MIN('10 (ind)'!AI$6:AI$37))))))*AI$42</f>
        <v>0.27330835008221283</v>
      </c>
      <c r="AJ28" s="87">
        <f>IF('10 (ind)'!AJ$1="si",100*(('10 (ind)'!AJ26-MIN('10 (ind)'!AJ$6:AJ$37))/(MAX('10 (ind)'!AJ$6:AJ$37)-MIN('10 (ind)'!AJ$6:AJ$37))),ABS(-100+(100*(('10 (ind)'!AJ26-MIN('10 (ind)'!AJ$6:AJ$37))/(MAX('10 (ind)'!AJ$6:AJ$37)-MIN('10 (ind)'!AJ$6:AJ$37))))))*AJ$42</f>
        <v>7.0335635222343562</v>
      </c>
      <c r="AK28" s="87">
        <f>IF('10 (ind)'!AK$1="si",100*(('10 (ind)'!AK26-MIN('10 (ind)'!AK$6:AK$37))/(MAX('10 (ind)'!AK$6:AK$37)-MIN('10 (ind)'!AK$6:AK$37))),ABS(-100+(100*(('10 (ind)'!AK26-MIN('10 (ind)'!AK$6:AK$37))/(MAX('10 (ind)'!AK$6:AK$37)-MIN('10 (ind)'!AK$6:AK$37))))))*AK$42</f>
        <v>0.23519117284216262</v>
      </c>
      <c r="AL28" s="87">
        <f>IF('10 (ind)'!AL$1="si",100*(('10 (ind)'!AL26-MIN('10 (ind)'!AL$6:AL$37))/(MAX('10 (ind)'!AL$6:AL$37)-MIN('10 (ind)'!AL$6:AL$37))),ABS(-100+(100*(('10 (ind)'!AL26-MIN('10 (ind)'!AL$6:AL$37))/(MAX('10 (ind)'!AL$6:AL$37)-MIN('10 (ind)'!AL$6:AL$37))))))*AL$42</f>
        <v>10.559759120520027</v>
      </c>
      <c r="AM28" s="87">
        <f>IF('10 (ind)'!AM$1="si",100*(('10 (ind)'!AM26-MIN('10 (ind)'!AM$6:AM$37))/(MAX('10 (ind)'!AM$6:AM$37)-MIN('10 (ind)'!AM$6:AM$37))),ABS(-100+(100*(('10 (ind)'!AM26-MIN('10 (ind)'!AM$6:AM$37))/(MAX('10 (ind)'!AM$6:AM$37)-MIN('10 (ind)'!AM$6:AM$37))))))*AM$42</f>
        <v>3.4517298764894688</v>
      </c>
      <c r="AN28" s="87">
        <f>IF('10 (ind)'!AN$1="si",100*(('10 (ind)'!AN26-MIN('10 (ind)'!AN$6:AN$37))/(MAX('10 (ind)'!AN$6:AN$37)-MIN('10 (ind)'!AN$6:AN$37))),ABS(-100+(100*(('10 (ind)'!AN26-MIN('10 (ind)'!AN$6:AN$37))/(MAX('10 (ind)'!AN$6:AN$37)-MIN('10 (ind)'!AN$6:AN$37))))))*AN$42</f>
        <v>4.0834247400562234</v>
      </c>
      <c r="AO28" s="87">
        <f>IF('10 (ind)'!AO$1="si",100*(('10 (ind)'!AO26-MIN('10 (ind)'!AO$6:AO$37))/(MAX('10 (ind)'!AO$6:AO$37)-MIN('10 (ind)'!AO$6:AO$37))),ABS(-100+(100*(('10 (ind)'!AO26-MIN('10 (ind)'!AO$6:AO$37))/(MAX('10 (ind)'!AO$6:AO$37)-MIN('10 (ind)'!AO$6:AO$37))))))*AO$42</f>
        <v>7.6234547318188453</v>
      </c>
      <c r="AP28" s="87">
        <f>IF('10 (ind)'!AP$1="si",100*(('10 (ind)'!AP26-MIN('10 (ind)'!AP$6:AP$37))/(MAX('10 (ind)'!AP$6:AP$37)-MIN('10 (ind)'!AP$6:AP$37))),ABS(-100+(100*(('10 (ind)'!AP26-MIN('10 (ind)'!AP$6:AP$37))/(MAX('10 (ind)'!AP$6:AP$37)-MIN('10 (ind)'!AP$6:AP$37))))))*AP$42</f>
        <v>12.366510083697406</v>
      </c>
      <c r="AQ28" s="87">
        <f>IF('10 (ind)'!AQ$1="si",100*(('10 (ind)'!AQ26-MIN('10 (ind)'!AQ$6:AQ$37))/(MAX('10 (ind)'!AQ$6:AQ$37)-MIN('10 (ind)'!AQ$6:AQ$37))),ABS(-100+(100*(('10 (ind)'!AQ26-MIN('10 (ind)'!AQ$6:AQ$37))/(MAX('10 (ind)'!AQ$6:AQ$37)-MIN('10 (ind)'!AQ$6:AQ$37))))))*AQ$42</f>
        <v>0.9855601141164031</v>
      </c>
      <c r="AR28" s="87">
        <f>IF('10 (ind)'!AR$1="si",100*(('10 (ind)'!AR26-MIN('10 (ind)'!AR$6:AR$37))/(MAX('10 (ind)'!AR$6:AR$37)-MIN('10 (ind)'!AR$6:AR$37))),ABS(-100+(100*(('10 (ind)'!AR26-MIN('10 (ind)'!AR$6:AR$37))/(MAX('10 (ind)'!AR$6:AR$37)-MIN('10 (ind)'!AR$6:AR$37))))))*AR$42</f>
        <v>2.9986323874208818</v>
      </c>
      <c r="AS28" s="87">
        <f>IF('10 (ind)'!AS$1="si",100*(('10 (ind)'!AS26-MIN('10 (ind)'!AS$6:AS$37))/(MAX('10 (ind)'!AS$6:AS$37)-MIN('10 (ind)'!AS$6:AS$37))),ABS(-100+(100*(('10 (ind)'!AS26-MIN('10 (ind)'!AS$6:AS$37))/(MAX('10 (ind)'!AS$6:AS$37)-MIN('10 (ind)'!AS$6:AS$37))))))*AS$42</f>
        <v>2.3742499534212604</v>
      </c>
      <c r="AT28" s="87">
        <f>IF('10 (ind)'!AT$1="si",100*(('10 (ind)'!AT26-MIN('10 (ind)'!AT$6:AT$37))/(MAX('10 (ind)'!AT$6:AT$37)-MIN('10 (ind)'!AT$6:AT$37))),ABS(-100+(100*(('10 (ind)'!AT26-MIN('10 (ind)'!AT$6:AT$37))/(MAX('10 (ind)'!AT$6:AT$37)-MIN('10 (ind)'!AT$6:AT$37))))))*AT$42</f>
        <v>0</v>
      </c>
      <c r="AU28" s="87">
        <f>IF('10 (ind)'!AU$1="si",100*(('10 (ind)'!AU26-MIN('10 (ind)'!AU$6:AU$37))/(MAX('10 (ind)'!AU$6:AU$37)-MIN('10 (ind)'!AU$6:AU$37))),ABS(-100+(100*(('10 (ind)'!AU26-MIN('10 (ind)'!AU$6:AU$37))/(MAX('10 (ind)'!AU$6:AU$37)-MIN('10 (ind)'!AU$6:AU$37))))))*AU$42</f>
        <v>12.351346513965739</v>
      </c>
      <c r="AV28" s="87">
        <f>IF('10 (ind)'!AV$1="si",100*(('10 (ind)'!AV26-MIN('10 (ind)'!AV$6:AV$37))/(MAX('10 (ind)'!AV$6:AV$37)-MIN('10 (ind)'!AV$6:AV$37))),ABS(-100+(100*(('10 (ind)'!AV26-MIN('10 (ind)'!AV$6:AV$37))/(MAX('10 (ind)'!AV$6:AV$37)-MIN('10 (ind)'!AV$6:AV$37))))))*AV$42</f>
        <v>22.616984402079723</v>
      </c>
      <c r="AW28" s="87">
        <f>IF('10 (ind)'!AW$1="si",100*(('10 (ind)'!AW26-MIN('10 (ind)'!AW$6:AW$37))/(MAX('10 (ind)'!AW$6:AW$37)-MIN('10 (ind)'!AW$6:AW$37))),ABS(-100+(100*(('10 (ind)'!AW26-MIN('10 (ind)'!AW$6:AW$37))/(MAX('10 (ind)'!AW$6:AW$37)-MIN('10 (ind)'!AW$6:AW$37))))))*AW$42</f>
        <v>4.1576534190734789</v>
      </c>
      <c r="AX28" s="87">
        <f>IF('10 (ind)'!AX$1="si",100*(('10 (ind)'!AX26-MIN('10 (ind)'!AX$6:AX$37))/(MAX('10 (ind)'!AX$6:AX$37)-MIN('10 (ind)'!AX$6:AX$37))),ABS(-100+(100*(('10 (ind)'!AX26-MIN('10 (ind)'!AX$6:AX$37))/(MAX('10 (ind)'!AX$6:AX$37)-MIN('10 (ind)'!AX$6:AX$37))))))*AX$42</f>
        <v>2.0067908484047541</v>
      </c>
      <c r="AY28" s="87">
        <f>IF('10 (ind)'!AY$1="si",100*(('10 (ind)'!AY26-MIN('10 (ind)'!AY$6:AY$37))/(MAX('10 (ind)'!AY$6:AY$37)-MIN('10 (ind)'!AY$6:AY$37))),ABS(-100+(100*(('10 (ind)'!AY26-MIN('10 (ind)'!AY$6:AY$37))/(MAX('10 (ind)'!AY$6:AY$37)-MIN('10 (ind)'!AY$6:AY$37))))))*AY$42</f>
        <v>5.1205010991737101</v>
      </c>
      <c r="AZ28" s="87">
        <f>IF('10 (ind)'!AZ$1="si",100*(('10 (ind)'!AZ26-MIN('10 (ind)'!AZ$6:AZ$37))/(MAX('10 (ind)'!AZ$6:AZ$37)-MIN('10 (ind)'!AZ$6:AZ$37))),ABS(-100+(100*(('10 (ind)'!AZ26-MIN('10 (ind)'!AZ$6:AZ$37))/(MAX('10 (ind)'!AZ$6:AZ$37)-MIN('10 (ind)'!AZ$6:AZ$37))))))*AZ$42</f>
        <v>2.0023213173832337</v>
      </c>
      <c r="BA28" s="87">
        <f>IF('10 (ind)'!BA$1="si",100*(('10 (ind)'!BA26-MIN('10 (ind)'!BA$6:BA$37))/(MAX('10 (ind)'!BA$6:BA$37)-MIN('10 (ind)'!BA$6:BA$37))),ABS(-100+(100*(('10 (ind)'!BA26-MIN('10 (ind)'!BA$6:BA$37))/(MAX('10 (ind)'!BA$6:BA$37)-MIN('10 (ind)'!BA$6:BA$37))))))*BA$42</f>
        <v>2.0156449803720253</v>
      </c>
      <c r="BB28" s="87">
        <f>IF('10 (ind)'!BB$1="si",100*(('10 (ind)'!BB26-MIN('10 (ind)'!BB$6:BB$37))/(MAX('10 (ind)'!BB$6:BB$37)-MIN('10 (ind)'!BB$6:BB$37))),ABS(-100+(100*(('10 (ind)'!BB26-MIN('10 (ind)'!BB$6:BB$37))/(MAX('10 (ind)'!BB$6:BB$37)-MIN('10 (ind)'!BB$6:BB$37))))))*BB$42</f>
        <v>3.3737058609453094</v>
      </c>
      <c r="BC28" s="87">
        <f>IF('10 (ind)'!BC$1="si",100*(('10 (ind)'!BC26-MIN('10 (ind)'!BC$6:BC$37))/(MAX('10 (ind)'!BC$6:BC$37)-MIN('10 (ind)'!BC$6:BC$37))),ABS(-100+(100*(('10 (ind)'!BC26-MIN('10 (ind)'!BC$6:BC$37))/(MAX('10 (ind)'!BC$6:BC$37)-MIN('10 (ind)'!BC$6:BC$37))))))*BC$42</f>
        <v>0.18762929031031214</v>
      </c>
      <c r="BD28" s="87">
        <f>IF('10 (ind)'!BD$1="si",100*(('10 (ind)'!BD26-MIN('10 (ind)'!BD$6:BD$37))/(MAX('10 (ind)'!BD$6:BD$37)-MIN('10 (ind)'!BD$6:BD$37))),ABS(-100+(100*(('10 (ind)'!BD26-MIN('10 (ind)'!BD$6:BD$37))/(MAX('10 (ind)'!BD$6:BD$37)-MIN('10 (ind)'!BD$6:BD$37))))))*BD$42</f>
        <v>2.7169980915944687</v>
      </c>
      <c r="BE28" s="87">
        <f>IF('10 (ind)'!BE$1="si",100*(('10 (ind)'!BE26-MIN('10 (ind)'!BE$6:BE$37))/(MAX('10 (ind)'!BE$6:BE$37)-MIN('10 (ind)'!BE$6:BE$37))),ABS(-100+(100*(('10 (ind)'!BE26-MIN('10 (ind)'!BE$6:BE$37))/(MAX('10 (ind)'!BE$6:BE$37)-MIN('10 (ind)'!BE$6:BE$37))))))*BE$42</f>
        <v>1.7539597476843241</v>
      </c>
      <c r="BF28" s="87">
        <f>IF('10 (ind)'!BF$1="si",100*(('10 (ind)'!BF26-MIN('10 (ind)'!BF$6:BF$37))/(MAX('10 (ind)'!BF$6:BF$37)-MIN('10 (ind)'!BF$6:BF$37))),ABS(-100+(100*(('10 (ind)'!BF26-MIN('10 (ind)'!BF$6:BF$37))/(MAX('10 (ind)'!BF$6:BF$37)-MIN('10 (ind)'!BF$6:BF$37))))))*BF$42</f>
        <v>2.442198565439484</v>
      </c>
      <c r="BG28" s="87">
        <f>IF('10 (ind)'!BG$1="si",100*(('10 (ind)'!BG26-MIN('10 (ind)'!BG$6:BG$37))/(MAX('10 (ind)'!BG$6:BG$37)-MIN('10 (ind)'!BG$6:BG$37))),ABS(-100+(100*(('10 (ind)'!BG26-MIN('10 (ind)'!BG$6:BG$37))/(MAX('10 (ind)'!BG$6:BG$37)-MIN('10 (ind)'!BG$6:BG$37))))))*BG$42</f>
        <v>2.4279922715376863</v>
      </c>
      <c r="BH28" s="87">
        <f>IF('10 (ind)'!BH$1="si",100*(('10 (ind)'!BH26-MIN('10 (ind)'!BH$6:BH$37))/(MAX('10 (ind)'!BH$6:BH$37)-MIN('10 (ind)'!BH$6:BH$37))),ABS(-100+(100*(('10 (ind)'!BH26-MIN('10 (ind)'!BH$6:BH$37))/(MAX('10 (ind)'!BH$6:BH$37)-MIN('10 (ind)'!BH$6:BH$37))))))*BH$42</f>
        <v>0.53730273309420362</v>
      </c>
      <c r="BI28" s="87">
        <f>IF('10 (ind)'!BI$1="si",100*(('10 (ind)'!BI26-MIN('10 (ind)'!BI$6:BI$37))/(MAX('10 (ind)'!BI$6:BI$37)-MIN('10 (ind)'!BI$6:BI$37))),ABS(-100+(100*(('10 (ind)'!BI26-MIN('10 (ind)'!BI$6:BI$37))/(MAX('10 (ind)'!BI$6:BI$37)-MIN('10 (ind)'!BI$6:BI$37))))))*BI$42</f>
        <v>5.764046485733906</v>
      </c>
      <c r="BJ28" s="87">
        <f>IF('10 (ind)'!BJ$1="si",100*(('10 (ind)'!BJ26-MIN('10 (ind)'!BJ$6:BJ$37))/(MAX('10 (ind)'!BJ$6:BJ$37)-MIN('10 (ind)'!BJ$6:BJ$37))),ABS(-100+(100*(('10 (ind)'!BJ26-MIN('10 (ind)'!BJ$6:BJ$37))/(MAX('10 (ind)'!BJ$6:BJ$37)-MIN('10 (ind)'!BJ$6:BJ$37))))))*BJ$42</f>
        <v>1.456796151285072E-4</v>
      </c>
      <c r="BK28" s="87">
        <f>IF('10 (ind)'!BK$1="si",100*(('10 (ind)'!BK26-MIN('10 (ind)'!BK$6:BK$37))/(MAX('10 (ind)'!BK$6:BK$37)-MIN('10 (ind)'!BK$6:BK$37))),ABS(-100+(100*(('10 (ind)'!BK26-MIN('10 (ind)'!BK$6:BK$37))/(MAX('10 (ind)'!BK$6:BK$37)-MIN('10 (ind)'!BK$6:BK$37))))))*BK$42</f>
        <v>0.25982574143916143</v>
      </c>
      <c r="BL28" s="87">
        <f>IF('10 (ind)'!BL$1="si",100*(('10 (ind)'!BL26-MIN('10 (ind)'!BL$6:BL$37))/(MAX('10 (ind)'!BL$6:BL$37)-MIN('10 (ind)'!BL$6:BL$37))),ABS(-100+(100*(('10 (ind)'!BL26-MIN('10 (ind)'!BL$6:BL$37))/(MAX('10 (ind)'!BL$6:BL$37)-MIN('10 (ind)'!BL$6:BL$37))))))*BL$42</f>
        <v>0.63617329042344484</v>
      </c>
      <c r="BM28" s="87">
        <f>IF('10 (ind)'!BM$1="si",100*(('10 (ind)'!BM26-MIN('10 (ind)'!BM$6:BM$37))/(MAX('10 (ind)'!BM$6:BM$37)-MIN('10 (ind)'!BM$6:BM$37))),ABS(-100+(100*(('10 (ind)'!BM26-MIN('10 (ind)'!BM$6:BM$37))/(MAX('10 (ind)'!BM$6:BM$37)-MIN('10 (ind)'!BM$6:BM$37))))))*BM$42</f>
        <v>1.2213837869453392</v>
      </c>
      <c r="BN28" s="87">
        <f>IF('10 (ind)'!BN$1="si",100*(('10 (ind)'!BN26-MIN('10 (ind)'!BN$6:BN$37))/(MAX('10 (ind)'!BN$6:BN$37)-MIN('10 (ind)'!BN$6:BN$37))),ABS(-100+(100*(('10 (ind)'!BN26-MIN('10 (ind)'!BN$6:BN$37))/(MAX('10 (ind)'!BN$6:BN$37)-MIN('10 (ind)'!BN$6:BN$37))))))*BN$42</f>
        <v>3.3311363077803042</v>
      </c>
      <c r="BO28" s="87">
        <f>IF('10 (ind)'!BO$1="si",100*(('10 (ind)'!BO26-MIN('10 (ind)'!BO$6:BO$37))/(MAX('10 (ind)'!BO$6:BO$37)-MIN('10 (ind)'!BO$6:BO$37))),ABS(-100+(100*(('10 (ind)'!BO26-MIN('10 (ind)'!BO$6:BO$37))/(MAX('10 (ind)'!BO$6:BO$37)-MIN('10 (ind)'!BO$6:BO$37))))))*BO$42</f>
        <v>0.2872830984330258</v>
      </c>
      <c r="BP28" s="87">
        <f>IF('10 (ind)'!BP$1="si",100*(('10 (ind)'!BP26-MIN('10 (ind)'!BP$6:BP$37))/(MAX('10 (ind)'!BP$6:BP$37)-MIN('10 (ind)'!BP$6:BP$37))),ABS(-100+(100*(('10 (ind)'!BP26-MIN('10 (ind)'!BP$6:BP$37))/(MAX('10 (ind)'!BP$6:BP$37)-MIN('10 (ind)'!BP$6:BP$37))))))*BP$42</f>
        <v>0.53651128126178593</v>
      </c>
      <c r="BQ28" s="87">
        <f>IF('10 (ind)'!BQ$1="si",100*(('10 (ind)'!BQ26-MIN('10 (ind)'!BQ$6:BQ$37))/(MAX('10 (ind)'!BQ$6:BQ$37)-MIN('10 (ind)'!BQ$6:BQ$37))),ABS(-100+(100*(('10 (ind)'!BQ26-MIN('10 (ind)'!BQ$6:BQ$37))/(MAX('10 (ind)'!BQ$6:BQ$37)-MIN('10 (ind)'!BQ$6:BQ$37))))))*BQ$42</f>
        <v>2.2394964903832335</v>
      </c>
      <c r="BR28" s="87">
        <f>IF('10 (ind)'!BR$1="si",100*(('10 (ind)'!BR26-MIN('10 (ind)'!BR$6:BR$37))/(MAX('10 (ind)'!BR$6:BR$37)-MIN('10 (ind)'!BR$6:BR$37))),ABS(-100+(100*(('10 (ind)'!BR26-MIN('10 (ind)'!BR$6:BR$37))/(MAX('10 (ind)'!BR$6:BR$37)-MIN('10 (ind)'!BR$6:BR$37))))))*BR$42</f>
        <v>0.48289901116017758</v>
      </c>
      <c r="BS28" s="87">
        <f>IF('10 (ind)'!BS$1="si",100*(('10 (ind)'!BS26-MIN('10 (ind)'!BS$6:BS$37))/(MAX('10 (ind)'!BS$6:BS$37)-MIN('10 (ind)'!BS$6:BS$37))),ABS(-100+(100*(('10 (ind)'!BS26-MIN('10 (ind)'!BS$6:BS$37))/(MAX('10 (ind)'!BS$6:BS$37)-MIN('10 (ind)'!BS$6:BS$37))))))*BS$42</f>
        <v>4.2539699313891077</v>
      </c>
      <c r="BT28" s="75">
        <f>IF('10 (ind)'!BT$1="si",100*(('10 (ind)'!BT26-MIN('10 (ind)'!BT$6:BT$37))/(MAX('10 (ind)'!BT$6:BT$37)-MIN('10 (ind)'!BT$6:BT$37))),ABS(-100+(100*(('10 (ind)'!BT26-MIN('10 (ind)'!BT$6:BT$37))/(MAX('10 (ind)'!BR$6:BR$37)-MIN('10 (ind)'!BT$6:BT$37))))))*BT$42</f>
        <v>5.3873927011301772</v>
      </c>
      <c r="BU28" s="87">
        <f>IF('10 (ind)'!BU$1="si",100*(('10 (ind)'!BU26-MIN('10 (ind)'!BU$6:BU$37))/(MAX('10 (ind)'!BU$6:BU$37)-MIN('10 (ind)'!BU$6:BU$37))),ABS(-100+(100*(('10 (ind)'!BU26-MIN('10 (ind)'!BU$6:BU$37))/(MAX('10 (ind)'!BU$6:BU$37)-MIN('10 (ind)'!BU$6:BU$37))))))*BU$42</f>
        <v>4.3526502999764594</v>
      </c>
      <c r="BV28" s="87">
        <f>IF('10 (ind)'!BV$1="si",100*(('10 (ind)'!BV26-MIN('10 (ind)'!BV$6:BV$37))/(MAX('10 (ind)'!BV$6:BV$37)-MIN('10 (ind)'!BV$6:BV$37))),ABS(-100+(100*(('10 (ind)'!BV26-MIN('10 (ind)'!BV$6:BV$37))/(MAX('10 (ind)'!BV$6:BV$37)-MIN('10 (ind)'!BV$6:BV$37))))))*BV$42</f>
        <v>5.4318082169030708</v>
      </c>
      <c r="BW28" s="87">
        <f>IF('10 (ind)'!BW$1="si",100*(('10 (ind)'!BW26-MIN('10 (ind)'!BW$6:BW$37))/(MAX('10 (ind)'!BW$6:BW$37)-MIN('10 (ind)'!BW$6:BW$37))),ABS(-100+(100*(('10 (ind)'!BW26-MIN('10 (ind)'!BW$6:BW$37))/(MAX('10 (ind)'!BW$6:BW$37)-MIN('10 (ind)'!BW$6:BW$37))))))*BW$42</f>
        <v>3.5331878149325031</v>
      </c>
      <c r="BX28" s="87">
        <f>IF('10 (ind)'!BX$1="si",100*(('10 (ind)'!BX26-MIN('10 (ind)'!BX$6:BX$37))/(MAX('10 (ind)'!BX$6:BX$37)-MIN('10 (ind)'!BX$6:BX$37))),ABS(-100+(100*(('10 (ind)'!BX26-MIN('10 (ind)'!BX$6:BX$37))/(MAX('10 (ind)'!BX$6:BX$37)-MIN('10 (ind)'!BX$6:BX$37))))))*BX$42</f>
        <v>2.0451445452675996</v>
      </c>
      <c r="BY28" s="87">
        <f>IF('10 (ind)'!BY$1="si",100*(('10 (ind)'!BY26-MIN('10 (ind)'!BY$6:BY$37))/(MAX('10 (ind)'!BY$6:BY$37)-MIN('10 (ind)'!BY$6:BY$37))),ABS(-100+(100*(('10 (ind)'!BY26-MIN('10 (ind)'!BY$6:BY$37))/(MAX('10 (ind)'!BY$6:BY$37)-MIN('10 (ind)'!BY$6:BY$37))))))*BY$42</f>
        <v>1.4482584810204471</v>
      </c>
      <c r="BZ28" s="87">
        <f>IF('10 (ind)'!BZ$1="si",100*(('10 (ind)'!BZ26-MIN('10 (ind)'!BZ$6:BZ$37))/(MAX('10 (ind)'!BZ$6:BZ$37)-MIN('10 (ind)'!BZ$6:BZ$37))),ABS(-100+(100*(('10 (ind)'!BZ26-MIN('10 (ind)'!BZ$6:BZ$37))/(MAX('10 (ind)'!BZ$6:BZ$37)-MIN('10 (ind)'!BZ$6:BZ$37))))))*BZ$42</f>
        <v>4.5242591588433321</v>
      </c>
      <c r="CA28" s="87">
        <f>IF('10 (ind)'!CA$1="si",100*(('10 (ind)'!CA26-MIN('10 (ind)'!CA$6:CA$37))/(MAX('10 (ind)'!CA$6:CA$37)-MIN('10 (ind)'!CA$6:CA$37))),ABS(-100+(100*(('10 (ind)'!CA26-MIN('10 (ind)'!CA$6:CA$37))/(MAX('10 (ind)'!CA$6:CA$37)-MIN('10 (ind)'!CA$6:CA$37))))))*CA$42</f>
        <v>0.45419427405668755</v>
      </c>
      <c r="CB28" s="87">
        <f>IF('10 (ind)'!CB$1="si",100*(('10 (ind)'!CB26-MIN('10 (ind)'!CB$6:CB$37))/(MAX('10 (ind)'!CB$6:CB$37)-MIN('10 (ind)'!CB$6:CB$37))),ABS(-100+(100*(('10 (ind)'!CB26-MIN('10 (ind)'!CB$6:CB$37))/(MAX('10 (ind)'!CB$6:CB$37)-MIN('10 (ind)'!CB$6:CB$37))))))*CB$42</f>
        <v>3.5529897778643318</v>
      </c>
      <c r="CC28" s="87">
        <f>IF('10 (ind)'!CC$1="si",100*(('10 (ind)'!CC26-MIN('10 (ind)'!CC$6:CC$37))/(MAX('10 (ind)'!CC$6:CC$37)-MIN('10 (ind)'!CC$6:CC$37))),ABS(-100+(100*(('10 (ind)'!CC26-MIN('10 (ind)'!CC$6:CC$37))/(MAX('10 (ind)'!CC$6:CC$37)-MIN('10 (ind)'!CC$6:CC$37))))))*CC$42</f>
        <v>1.2975791167238431</v>
      </c>
      <c r="CD28" s="87">
        <f>IF('10 (ind)'!CD$1="si",100*(('10 (ind)'!CD26-MIN('10 (ind)'!CD$6:CD$37))/(MAX('10 (ind)'!CD$6:CD$37)-MIN('10 (ind)'!CD$6:CD$37))),ABS(-100+(100*(('10 (ind)'!CD26-MIN('10 (ind)'!CD$6:CD$37))/(MAX('10 (ind)'!CD$6:CD$37)-MIN('10 (ind)'!CD$6:CD$37))))))*CD$42</f>
        <v>1.420063165422952E-2</v>
      </c>
      <c r="CE28" s="87">
        <f>IF('10 (ind)'!CE$1="si",100*(('10 (ind)'!CE26-MIN('10 (ind)'!CE$6:CE$37))/(MAX('10 (ind)'!CE$6:CE$37)-MIN('10 (ind)'!CE$6:CE$37))),ABS(-100+(100*(('10 (ind)'!CE26-MIN('10 (ind)'!CE$6:CE$37))/(MAX('10 (ind)'!CE$6:CE$37)-MIN('10 (ind)'!CE$6:CE$37))))))*CE$42</f>
        <v>0.55804550742351633</v>
      </c>
      <c r="CF28" s="87">
        <f>IF('10 (ind)'!CF$1="si",100*(('10 (ind)'!CF26-MIN('10 (ind)'!CF$6:CF$37))/(MAX('10 (ind)'!CF$6:CF$37)-MIN('10 (ind)'!CF$6:CF$37))),ABS(-100+(100*(('10 (ind)'!CF26-MIN('10 (ind)'!CF$6:CF$37))/(MAX('10 (ind)'!CF$6:CF$37)-MIN('10 (ind)'!CF$6:CF$37))))))*CF$42</f>
        <v>3.9403438081110571</v>
      </c>
      <c r="CG28" s="87">
        <f>IF('10 (ind)'!CG$1="si",100*(('10 (ind)'!CG26-MIN('10 (ind)'!CG$6:CG$37))/(MAX('10 (ind)'!CG$6:CG$37)-MIN('10 (ind)'!CG$6:CG$37))),ABS(-100+(100*(('10 (ind)'!CG26-MIN('10 (ind)'!CG$6:CG$37))/(MAX('10 (ind)'!CG$6:CG$37)-MIN('10 (ind)'!CG$6:CG$37))))))*CG$42</f>
        <v>9.3061642987659905</v>
      </c>
      <c r="CH28" s="87">
        <f>IF('10 (ind)'!CH$1="si",100*(('10 (ind)'!CH26-MIN('10 (ind)'!CH$6:CH$37))/(MAX('10 (ind)'!CH$6:CH$37)-MIN('10 (ind)'!CH$6:CH$37))),ABS(-100+(100*(('10 (ind)'!CH26-MIN('10 (ind)'!CH$6:CH$37))/(MAX('10 (ind)'!CH$6:CH$37)-MIN('10 (ind)'!CH$6:CH$37))))))*CH$42</f>
        <v>1.2714892474127535</v>
      </c>
      <c r="CI28" s="87">
        <f>IF('10 (ind)'!CI$1="si",100*(('10 (ind)'!CI26-MIN('10 (ind)'!CI$6:CI$37))/(MAX('10 (ind)'!CI$6:CI$37)-MIN('10 (ind)'!CI$6:CI$37))),ABS(-100+(100*(('10 (ind)'!CI26-MIN('10 (ind)'!CI$6:CI$37))/(MAX('10 (ind)'!CI$6:CI$37)-MIN('10 (ind)'!CI$6:CI$37))))))*CI$42</f>
        <v>6.3470386271795753</v>
      </c>
      <c r="CJ28" s="87">
        <f>IF('10 (ind)'!CJ$1="si",100*(('10 (ind)'!CJ26-MIN('10 (ind)'!CJ$6:CJ$37))/(MAX('10 (ind)'!CJ$6:CJ$37)-MIN('10 (ind)'!CJ$6:CJ$37))),ABS(-100+(100*(('10 (ind)'!CJ26-MIN('10 (ind)'!CJ$6:CJ$37))/(MAX('10 (ind)'!CJ$6:CJ$37)-MIN('10 (ind)'!CJ$6:CJ$37))))))*CJ$42</f>
        <v>2.8823193848087585</v>
      </c>
      <c r="CK28" s="87">
        <f>IF('10 (ind)'!CK$1="si",100*(('10 (ind)'!CK26-MIN('10 (ind)'!CK$6:CK$37))/(MAX('10 (ind)'!CK$6:CK$37)-MIN('10 (ind)'!CK$6:CK$37))),ABS(-100+(100*(('10 (ind)'!CK26-MIN('10 (ind)'!CK$6:CK$37))/(MAX('10 (ind)'!CK$6:CK$37)-MIN('10 (ind)'!CK$6:CK$37))))))*CK$42</f>
        <v>5.080256616502413</v>
      </c>
      <c r="CL28" s="87">
        <f>IF('10 (ind)'!CL$1="si",100*(('10 (ind)'!CL26-MIN('10 (ind)'!CL$6:CL$37))/(MAX('10 (ind)'!CL$6:CL$37)-MIN('10 (ind)'!CL$6:CL$37))),ABS(-100+(100*(('10 (ind)'!CL26-MIN('10 (ind)'!CL$6:CL$37))/(MAX('10 (ind)'!CL$6:CL$37)-MIN('10 (ind)'!CL$6:CL$37))))))*CL$42</f>
        <v>1.7839978005125452</v>
      </c>
      <c r="CM28" s="87">
        <f>IF('10 (ind)'!CM$1="si",100*(('10 (ind)'!CM26-MIN('10 (ind)'!CM$6:CM$37))/(MAX('10 (ind)'!CM$6:CM$37)-MIN('10 (ind)'!CM$6:CM$37))),ABS(-100+(100*(('10 (ind)'!CM26-MIN('10 (ind)'!CM$6:CM$37))/(MAX('10 (ind)'!CM$6:CM$37)-MIN('10 (ind)'!CM$6:CM$37))))))*CM$42</f>
        <v>4.1884592049585594</v>
      </c>
    </row>
    <row r="29" spans="1:91">
      <c r="A29" s="18" t="s">
        <v>226</v>
      </c>
      <c r="B29" s="87">
        <f>IF('10 (ind)'!B$1="si",100*(('10 (ind)'!B27-MIN('10 (ind)'!B$6:B$37))/(MAX('10 (ind)'!B$6:B$37)-MIN('10 (ind)'!B$6:B$37))),ABS(-100+(100*(('10 (ind)'!B27-MIN('10 (ind)'!B$6:B$37))/(MAX('10 (ind)'!B$6:B$37)-MIN('10 (ind)'!B$6:B$37))))))</f>
        <v>52.418087783028746</v>
      </c>
      <c r="C29" s="87">
        <f>IF('10 (ind)'!C$1="si",100*(('10 (ind)'!C27-MIN('10 (ind)'!C$6:C$37))/(MAX('10 (ind)'!C$6:C$37)-MIN('10 (ind)'!C$6:C$37))),ABS(-100+(100*(('10 (ind)'!C27-MIN('10 (ind)'!C$6:C$37))/(MAX('10 (ind)'!C$6:C$37)-MIN('10 (ind)'!C$6:C$37))))))</f>
        <v>33.657974253901237</v>
      </c>
      <c r="D29" s="87">
        <f>IF('10 (ind)'!D$1="si",100*(('10 (ind)'!D27-MIN('10 (ind)'!D$6:D$37))/(MAX('10 (ind)'!D$6:D$37)-MIN('10 (ind)'!D$6:D$37))),ABS(-100+(100*(('10 (ind)'!D27-MIN('10 (ind)'!D$6:D$37))/(MAX('10 (ind)'!D$6:D$37)-MIN('10 (ind)'!D$6:D$37))))))*D$42</f>
        <v>11.2487152886457</v>
      </c>
      <c r="E29" s="87">
        <f>IF('10 (ind)'!E$1="si",100*(('10 (ind)'!E27-MIN('10 (ind)'!E$6:E$37))/(MAX('10 (ind)'!E$6:E$37)-MIN('10 (ind)'!E$6:E$37))),ABS(-100+(100*(('10 (ind)'!E27-MIN('10 (ind)'!E$6:E$37))/(MAX('10 (ind)'!E$6:E$37)-MIN('10 (ind)'!E$6:E$37))))))*E$42</f>
        <v>15.121013808209225</v>
      </c>
      <c r="F29" s="87">
        <f>IF('10 (ind)'!F$1="si",100*(('10 (ind)'!F27-MIN('10 (ind)'!F$6:F$37))/(MAX('10 (ind)'!F$6:F$37)-MIN('10 (ind)'!F$6:F$37))),ABS(-100+(100*(('10 (ind)'!F27-MIN('10 (ind)'!F$6:F$37))/(MAX('10 (ind)'!F$6:F$37)-MIN('10 (ind)'!F$6:F$37))))))*F$42</f>
        <v>8.7460484720758682</v>
      </c>
      <c r="G29" s="87">
        <f>IF('10 (ind)'!G$1="si",100*(('10 (ind)'!G27-MIN('10 (ind)'!G$6:G$37))/(MAX('10 (ind)'!G$6:G$37)-MIN('10 (ind)'!G$6:G$37))),ABS(-100+(100*(('10 (ind)'!G27-MIN('10 (ind)'!G$6:G$37))/(MAX('10 (ind)'!G$6:G$37)-MIN('10 (ind)'!G$6:G$37))))))*G$42</f>
        <v>1.8252933507170808</v>
      </c>
      <c r="H29" s="87">
        <f>IF('10 (ind)'!H$1="si",100*(('10 (ind)'!H27-MIN('10 (ind)'!H$6:H$37))/(MAX('10 (ind)'!H$6:H$37)-MIN('10 (ind)'!H$6:H$37))),ABS(-100+(100*(('10 (ind)'!H27-MIN('10 (ind)'!H$6:H$37))/(MAX('10 (ind)'!H$6:H$37)-MIN('10 (ind)'!H$6:H$37))))))*H$42</f>
        <v>4.2899408284023668</v>
      </c>
      <c r="I29" s="87">
        <f>IF('10 (ind)'!I$1="si",100*(('10 (ind)'!I27-MIN('10 (ind)'!I$6:I$37))/(MAX('10 (ind)'!I$6:I$37)-MIN('10 (ind)'!I$6:I$37))),ABS(-100+(100*(('10 (ind)'!I27-MIN('10 (ind)'!I$6:I$37))/(MAX('10 (ind)'!I$6:I$37)-MIN('10 (ind)'!I$6:I$37))))))*I$42</f>
        <v>1.2499999999999998</v>
      </c>
      <c r="J29" s="87">
        <f>IF('10 (ind)'!J$1="si",100*(('10 (ind)'!J27-MIN('10 (ind)'!J$6:J$37))/(MAX('10 (ind)'!J$6:J$37)-MIN('10 (ind)'!J$6:J$37))),ABS(-100+(100*(('10 (ind)'!J27-MIN('10 (ind)'!J$6:J$37))/(MAX('10 (ind)'!J$6:J$37)-MIN('10 (ind)'!J$6:J$37))))))*J$42</f>
        <v>4.2035398230088497</v>
      </c>
      <c r="K29" s="87">
        <f>IF('10 (ind)'!K$1="si",100*(('10 (ind)'!K27-MIN('10 (ind)'!K$6:K$37))/(MAX('10 (ind)'!K$6:K$37)-MIN('10 (ind)'!K$6:K$37))),ABS(-100+(100*(('10 (ind)'!K27-MIN('10 (ind)'!K$6:K$37))/(MAX('10 (ind)'!K$6:K$37)-MIN('10 (ind)'!K$6:K$37))))))*K$42</f>
        <v>8.8155634513789281</v>
      </c>
      <c r="L29" s="87">
        <f>IF('10 (ind)'!L$1="si",100*(('10 (ind)'!L27-MIN('10 (ind)'!L$6:L$37))/(MAX('10 (ind)'!L$6:L$37)-MIN('10 (ind)'!L$6:L$37))),ABS(-100+(100*(('10 (ind)'!L27-MIN('10 (ind)'!L$6:L$37))/(MAX('10 (ind)'!L$6:L$37)-MIN('10 (ind)'!L$6:L$37))))))*L$42</f>
        <v>7.5920901774457219</v>
      </c>
      <c r="M29" s="87">
        <f>IF('10 (ind)'!M$1="si",100*(('10 (ind)'!M27-MIN('10 (ind)'!M$6:M$37))/(MAX('10 (ind)'!M$6:M$37)-MIN('10 (ind)'!M$6:M$37))),ABS(-100+(100*(('10 (ind)'!M27-MIN('10 (ind)'!M$6:M$37))/(MAX('10 (ind)'!M$6:M$37)-MIN('10 (ind)'!M$6:M$37))))))*M$42</f>
        <v>0.63496700078870183</v>
      </c>
      <c r="N29" s="87">
        <f>IF('10 (ind)'!N$1="si",100*(('10 (ind)'!N27-MIN('10 (ind)'!N$6:N$37))/(MAX('10 (ind)'!N$6:N$37)-MIN('10 (ind)'!N$6:N$37))),ABS(-100+(100*(('10 (ind)'!N27-MIN('10 (ind)'!N$6:N$37))/(MAX('10 (ind)'!N$6:N$37)-MIN('10 (ind)'!N$6:N$37))))))*N$42</f>
        <v>11.903462762099601</v>
      </c>
      <c r="O29" s="87">
        <f>IF('10 (ind)'!O$1="si",100*(('10 (ind)'!O27-MIN('10 (ind)'!O$6:O$37))/(MAX('10 (ind)'!O$6:O$37)-MIN('10 (ind)'!O$6:O$37))),ABS(-100+(100*(('10 (ind)'!O27-MIN('10 (ind)'!O$6:O$37))/(MAX('10 (ind)'!O$6:O$37)-MIN('10 (ind)'!O$6:O$37))))))*O$42</f>
        <v>5.6152203602922963</v>
      </c>
      <c r="P29" s="87">
        <f>IF('10 (ind)'!P$1="si",100*(('10 (ind)'!P27-MIN('10 (ind)'!P$6:P$37))/(MAX('10 (ind)'!P$6:P$37)-MIN('10 (ind)'!P$6:P$37))),ABS(-100+(100*(('10 (ind)'!P27-MIN('10 (ind)'!P$6:P$37))/(MAX('10 (ind)'!P$6:P$37)-MIN('10 (ind)'!P$6:P$37))))))*P$42</f>
        <v>1.2711142385437868</v>
      </c>
      <c r="Q29" s="87">
        <f>IF('10 (ind)'!Q$1="si",100*(('10 (ind)'!Q27-MIN('10 (ind)'!Q$6:Q$37))/(MAX('10 (ind)'!Q$6:Q$37)-MIN('10 (ind)'!Q$6:Q$37))),ABS(-100+(100*(('10 (ind)'!Q27-MIN('10 (ind)'!Q$6:Q$37))/(MAX('10 (ind)'!Q$6:Q$37)-MIN('10 (ind)'!Q$6:Q$37))))))*Q$42</f>
        <v>1.8149541534453804</v>
      </c>
      <c r="R29" s="87">
        <f>IF('10 (ind)'!R$1="si",100*(('10 (ind)'!R27-MIN('10 (ind)'!R$6:R$37))/(MAX('10 (ind)'!R$6:R$37)-MIN('10 (ind)'!R$6:R$37))),ABS(-100+(100*(('10 (ind)'!R27-MIN('10 (ind)'!R$6:R$37))/(MAX('10 (ind)'!R$6:R$37)-MIN('10 (ind)'!R$6:R$37))))))*R$42</f>
        <v>9.6833818234177537E-3</v>
      </c>
      <c r="S29" s="75">
        <f>ABS(ABS(('10 (ind)'!S27-((MAX('10 (ind)'!S$6:S$37)+MIN('10 (ind)'!S$6:S$37))/2))/(((MAX('10 (ind)'!S$6:S$37)+MIN('10 (ind)'!S$6:S$37))/2)-MAX('10 (ind)'!S$6:S$37))*100)-100)*S$42</f>
        <v>2.9929661148046911</v>
      </c>
      <c r="T29" s="87">
        <f>IF('10 (ind)'!T$1="si",100*(('10 (ind)'!T27-MIN('10 (ind)'!T$6:T$37))/(MAX('10 (ind)'!T$6:T$37)-MIN('10 (ind)'!T$6:T$37))),ABS(-100+(100*(('10 (ind)'!T27-MIN('10 (ind)'!T$6:T$37))/(MAX('10 (ind)'!T$6:T$37)-MIN('10 (ind)'!T$6:T$37))))))*T$42</f>
        <v>1.8191951812144125</v>
      </c>
      <c r="U29" s="87">
        <f>IF('10 (ind)'!U$1="si",100*(('10 (ind)'!U27-MIN('10 (ind)'!U$6:U$37))/(MAX('10 (ind)'!U$6:U$37)-MIN('10 (ind)'!U$6:U$37))),ABS(-100+(100*(('10 (ind)'!U27-MIN('10 (ind)'!U$6:U$37))/(MAX('10 (ind)'!U$6:U$37)-MIN('10 (ind)'!U$6:U$37))))))*U$42</f>
        <v>0</v>
      </c>
      <c r="V29" s="87">
        <f>IF('10 (ind)'!V$1="si",100*(('10 (ind)'!V27-MIN('10 (ind)'!V$6:V$37))/(MAX('10 (ind)'!V$6:V$37)-MIN('10 (ind)'!V$6:V$37))),ABS(-100+(100*(('10 (ind)'!V27-MIN('10 (ind)'!V$6:V$37))/(MAX('10 (ind)'!V$6:V$37)-MIN('10 (ind)'!V$6:V$37))))))*V$42</f>
        <v>4.1987472269346213</v>
      </c>
      <c r="W29" s="87">
        <f>IF('10 (ind)'!W$1="si",100*(('10 (ind)'!W27-MIN('10 (ind)'!W$6:W$37))/(MAX('10 (ind)'!W$6:W$37)-MIN('10 (ind)'!W$6:W$37))),ABS(-100+(100*(('10 (ind)'!W27-MIN('10 (ind)'!W$6:W$37))/(MAX('10 (ind)'!W$6:W$37)-MIN('10 (ind)'!W$6:W$37))))))*W$42</f>
        <v>10.634102752209936</v>
      </c>
      <c r="X29" s="87">
        <f>IF('10 (ind)'!X$1="si",100*(('10 (ind)'!X27-MIN('10 (ind)'!X$6:X$37))/(MAX('10 (ind)'!X$6:X$37)-MIN('10 (ind)'!X$6:X$37))),ABS(-100+(100*(('10 (ind)'!X27-MIN('10 (ind)'!X$6:X$37))/(MAX('10 (ind)'!X$6:X$37)-MIN('10 (ind)'!X$6:X$37))))))*X$42</f>
        <v>6.5856230996808467</v>
      </c>
      <c r="Y29" s="87">
        <f>IF('10 (ind)'!Y$1="si",100*(('10 (ind)'!Y27-MIN('10 (ind)'!Y$6:Y$37))/(MAX('10 (ind)'!Y$6:Y$37)-MIN('10 (ind)'!Y$6:Y$37))),ABS(-100+(100*(('10 (ind)'!Y27-MIN('10 (ind)'!Y$6:Y$37))/(MAX('10 (ind)'!Y$6:Y$37)-MIN('10 (ind)'!Y$6:Y$37))))))*Y$42</f>
        <v>5.5740551165875756</v>
      </c>
      <c r="Z29" s="87">
        <f>IF('10 (ind)'!Z$1="si",100*(('10 (ind)'!Z27-MIN('10 (ind)'!Z$6:Z$37))/(MAX('10 (ind)'!Z$6:Z$37)-MIN('10 (ind)'!Z$6:Z$37))),ABS(-100+(100*(('10 (ind)'!Z27-MIN('10 (ind)'!Z$6:Z$37))/(MAX('10 (ind)'!Z$6:Z$37)-MIN('10 (ind)'!Z$6:Z$37))))))*Z$42</f>
        <v>7.0894468043538055</v>
      </c>
      <c r="AA29" s="87">
        <f>IF('10 (ind)'!AA$1="si",100*(('10 (ind)'!AA27-MIN('10 (ind)'!AA$6:AA$37))/(MAX('10 (ind)'!AA$6:AA$37)-MIN('10 (ind)'!AA$6:AA$37))),ABS(-100+(100*(('10 (ind)'!AA27-MIN('10 (ind)'!AA$6:AA$37))/(MAX('10 (ind)'!AA$6:AA$37)-MIN('10 (ind)'!AA$6:AA$37))))))*AA$42</f>
        <v>6.7836149454343859</v>
      </c>
      <c r="AB29" s="87">
        <f>IF('10 (ind)'!AB$1="si",100*(('10 (ind)'!AB27-MIN('10 (ind)'!AB$6:AB$37))/(MAX('10 (ind)'!AB$6:AB$37)-MIN('10 (ind)'!AB$6:AB$37))),ABS(-100+(100*(('10 (ind)'!AB27-MIN('10 (ind)'!AB$6:AB$37))/(MAX('10 (ind)'!AB$6:AB$37)-MIN('10 (ind)'!AB$6:AB$37))))))*AB$42</f>
        <v>1.7792395646151002</v>
      </c>
      <c r="AC29" s="87">
        <f>IF('10 (ind)'!AC$1="si",100*(('10 (ind)'!AC27-MIN('10 (ind)'!AC$6:AC$37))/(MAX('10 (ind)'!AC$6:AC$37)-MIN('10 (ind)'!AC$6:AC$37))),ABS(-100+(100*(('10 (ind)'!AC27-MIN('10 (ind)'!AC$6:AC$37))/(MAX('10 (ind)'!AC$6:AC$37)-MIN('10 (ind)'!AC$6:AC$37))))))*AC$42</f>
        <v>6.5964965895940768</v>
      </c>
      <c r="AD29" s="87">
        <f>IF('10 (ind)'!AD$1="si",100*(('10 (ind)'!AD27-MIN('10 (ind)'!AD$6:AD$37))/(MAX('10 (ind)'!AD$6:AD$37)-MIN('10 (ind)'!AD$6:AD$37))),ABS(-100+(100*(('10 (ind)'!AD27-MIN('10 (ind)'!AD$6:AD$37))/(MAX('10 (ind)'!AD$6:AD$37)-MIN('10 (ind)'!AD$6:AD$37))))))*AD$42</f>
        <v>4.3567707239401621</v>
      </c>
      <c r="AE29" s="87">
        <f>IF('10 (ind)'!AE$1="si",100*(('10 (ind)'!AE27-MIN('10 (ind)'!AE$6:AE$37))/(MAX('10 (ind)'!AE$6:AE$37)-MIN('10 (ind)'!AE$6:AE$37))),ABS(-100+(100*(('10 (ind)'!AE27-MIN('10 (ind)'!AE$6:AE$37))/(MAX('10 (ind)'!AE$6:AE$37)-MIN('10 (ind)'!AE$6:AE$37))))))*AE$42</f>
        <v>3.4078243184471728</v>
      </c>
      <c r="AF29" s="87">
        <f>IF('10 (ind)'!AF$1="si",100*(('10 (ind)'!AF27-MIN('10 (ind)'!AF$6:AF$37))/(MAX('10 (ind)'!AF$6:AF$37)-MIN('10 (ind)'!AF$6:AF$37))),ABS(-100+(100*(('10 (ind)'!AF27-MIN('10 (ind)'!AF$6:AF$37))/(MAX('10 (ind)'!AF$6:AF$37)-MIN('10 (ind)'!AF$6:AF$37))))))*AF$42</f>
        <v>5.7051606040703522</v>
      </c>
      <c r="AG29" s="87">
        <f>IF('10 (ind)'!AG$1="si",100*(('10 (ind)'!AG27-MIN('10 (ind)'!AG$6:AG$37))/(MAX('10 (ind)'!AG$6:AG$37)-MIN('10 (ind)'!AG$6:AG$37))),ABS(-100+(100*(('10 (ind)'!AG27-MIN('10 (ind)'!AG$6:AG$37))/(MAX('10 (ind)'!AG$6:AG$37)-MIN('10 (ind)'!AG$6:AG$37))))))*AG$42</f>
        <v>1.4324304004368389</v>
      </c>
      <c r="AH29" s="87">
        <f>IF('10 (ind)'!AH$1="si",100*(('10 (ind)'!AH27-MIN('10 (ind)'!AH$6:AH$37))/(MAX('10 (ind)'!AH$6:AH$37)-MIN('10 (ind)'!AH$6:AH$37))),ABS(-100+(100*(('10 (ind)'!AH27-MIN('10 (ind)'!AH$6:AH$37))/(MAX('10 (ind)'!AH$6:AH$37)-MIN('10 (ind)'!AH$6:AH$37))))))*AH$42</f>
        <v>3.2109715245863861</v>
      </c>
      <c r="AI29" s="87">
        <f>IF('10 (ind)'!AI$1="si",100*(('10 (ind)'!AI27-MIN('10 (ind)'!AI$6:AI$37))/(MAX('10 (ind)'!AI$6:AI$37)-MIN('10 (ind)'!AI$6:AI$37))),ABS(-100+(100*(('10 (ind)'!AI27-MIN('10 (ind)'!AI$6:AI$37))/(MAX('10 (ind)'!AI$6:AI$37)-MIN('10 (ind)'!AI$6:AI$37))))))*AI$42</f>
        <v>0.14146507306114897</v>
      </c>
      <c r="AJ29" s="87">
        <f>IF('10 (ind)'!AJ$1="si",100*(('10 (ind)'!AJ27-MIN('10 (ind)'!AJ$6:AJ$37))/(MAX('10 (ind)'!AJ$6:AJ$37)-MIN('10 (ind)'!AJ$6:AJ$37))),ABS(-100+(100*(('10 (ind)'!AJ27-MIN('10 (ind)'!AJ$6:AJ$37))/(MAX('10 (ind)'!AJ$6:AJ$37)-MIN('10 (ind)'!AJ$6:AJ$37))))))*AJ$42</f>
        <v>5.9350841443356952</v>
      </c>
      <c r="AK29" s="87">
        <f>IF('10 (ind)'!AK$1="si",100*(('10 (ind)'!AK27-MIN('10 (ind)'!AK$6:AK$37))/(MAX('10 (ind)'!AK$6:AK$37)-MIN('10 (ind)'!AK$6:AK$37))),ABS(-100+(100*(('10 (ind)'!AK27-MIN('10 (ind)'!AK$6:AK$37))/(MAX('10 (ind)'!AK$6:AK$37)-MIN('10 (ind)'!AK$6:AK$37))))))*AK$42</f>
        <v>0.82240425541535833</v>
      </c>
      <c r="AL29" s="87">
        <f>IF('10 (ind)'!AL$1="si",100*(('10 (ind)'!AL27-MIN('10 (ind)'!AL$6:AL$37))/(MAX('10 (ind)'!AL$6:AL$37)-MIN('10 (ind)'!AL$6:AL$37))),ABS(-100+(100*(('10 (ind)'!AL27-MIN('10 (ind)'!AL$6:AL$37))/(MAX('10 (ind)'!AL$6:AL$37)-MIN('10 (ind)'!AL$6:AL$37))))))*AL$42</f>
        <v>10.743380504639388</v>
      </c>
      <c r="AM29" s="87">
        <f>IF('10 (ind)'!AM$1="si",100*(('10 (ind)'!AM27-MIN('10 (ind)'!AM$6:AM$37))/(MAX('10 (ind)'!AM$6:AM$37)-MIN('10 (ind)'!AM$6:AM$37))),ABS(-100+(100*(('10 (ind)'!AM27-MIN('10 (ind)'!AM$6:AM$37))/(MAX('10 (ind)'!AM$6:AM$37)-MIN('10 (ind)'!AM$6:AM$37))))))*AM$42</f>
        <v>4.6175930393466373</v>
      </c>
      <c r="AN29" s="87">
        <f>IF('10 (ind)'!AN$1="si",100*(('10 (ind)'!AN27-MIN('10 (ind)'!AN$6:AN$37))/(MAX('10 (ind)'!AN$6:AN$37)-MIN('10 (ind)'!AN$6:AN$37))),ABS(-100+(100*(('10 (ind)'!AN27-MIN('10 (ind)'!AN$6:AN$37))/(MAX('10 (ind)'!AN$6:AN$37)-MIN('10 (ind)'!AN$6:AN$37))))))*AN$42</f>
        <v>9.3980728839284762</v>
      </c>
      <c r="AO29" s="87">
        <f>IF('10 (ind)'!AO$1="si",100*(('10 (ind)'!AO27-MIN('10 (ind)'!AO$6:AO$37))/(MAX('10 (ind)'!AO$6:AO$37)-MIN('10 (ind)'!AO$6:AO$37))),ABS(-100+(100*(('10 (ind)'!AO27-MIN('10 (ind)'!AO$6:AO$37))/(MAX('10 (ind)'!AO$6:AO$37)-MIN('10 (ind)'!AO$6:AO$37))))))*AO$42</f>
        <v>7.41645327424109</v>
      </c>
      <c r="AP29" s="87">
        <f>IF('10 (ind)'!AP$1="si",100*(('10 (ind)'!AP27-MIN('10 (ind)'!AP$6:AP$37))/(MAX('10 (ind)'!AP$6:AP$37)-MIN('10 (ind)'!AP$6:AP$37))),ABS(-100+(100*(('10 (ind)'!AP27-MIN('10 (ind)'!AP$6:AP$37))/(MAX('10 (ind)'!AP$6:AP$37)-MIN('10 (ind)'!AP$6:AP$37))))))*AP$42</f>
        <v>14.21081767978103</v>
      </c>
      <c r="AQ29" s="87">
        <f>IF('10 (ind)'!AQ$1="si",100*(('10 (ind)'!AQ27-MIN('10 (ind)'!AQ$6:AQ$37))/(MAX('10 (ind)'!AQ$6:AQ$37)-MIN('10 (ind)'!AQ$6:AQ$37))),ABS(-100+(100*(('10 (ind)'!AQ27-MIN('10 (ind)'!AQ$6:AQ$37))/(MAX('10 (ind)'!AQ$6:AQ$37)-MIN('10 (ind)'!AQ$6:AQ$37))))))*AQ$42</f>
        <v>3.0381233034640864</v>
      </c>
      <c r="AR29" s="87">
        <f>IF('10 (ind)'!AR$1="si",100*(('10 (ind)'!AR27-MIN('10 (ind)'!AR$6:AR$37))/(MAX('10 (ind)'!AR$6:AR$37)-MIN('10 (ind)'!AR$6:AR$37))),ABS(-100+(100*(('10 (ind)'!AR27-MIN('10 (ind)'!AR$6:AR$37))/(MAX('10 (ind)'!AR$6:AR$37)-MIN('10 (ind)'!AR$6:AR$37))))))*AR$42</f>
        <v>2.5680872458929138</v>
      </c>
      <c r="AS29" s="87">
        <f>IF('10 (ind)'!AS$1="si",100*(('10 (ind)'!AS27-MIN('10 (ind)'!AS$6:AS$37))/(MAX('10 (ind)'!AS$6:AS$37)-MIN('10 (ind)'!AS$6:AS$37))),ABS(-100+(100*(('10 (ind)'!AS27-MIN('10 (ind)'!AS$6:AS$37))/(MAX('10 (ind)'!AS$6:AS$37)-MIN('10 (ind)'!AS$6:AS$37))))))*AS$42</f>
        <v>5.1578090300380302</v>
      </c>
      <c r="AT29" s="87">
        <f>IF('10 (ind)'!AT$1="si",100*(('10 (ind)'!AT27-MIN('10 (ind)'!AT$6:AT$37))/(MAX('10 (ind)'!AT$6:AT$37)-MIN('10 (ind)'!AT$6:AT$37))),ABS(-100+(100*(('10 (ind)'!AT27-MIN('10 (ind)'!AT$6:AT$37))/(MAX('10 (ind)'!AT$6:AT$37)-MIN('10 (ind)'!AT$6:AT$37))))))*AT$42</f>
        <v>0</v>
      </c>
      <c r="AU29" s="87">
        <f>IF('10 (ind)'!AU$1="si",100*(('10 (ind)'!AU27-MIN('10 (ind)'!AU$6:AU$37))/(MAX('10 (ind)'!AU$6:AU$37)-MIN('10 (ind)'!AU$6:AU$37))),ABS(-100+(100*(('10 (ind)'!AU27-MIN('10 (ind)'!AU$6:AU$37))/(MAX('10 (ind)'!AU$6:AU$37)-MIN('10 (ind)'!AU$6:AU$37))))))*AU$42</f>
        <v>8.4557928610458841</v>
      </c>
      <c r="AV29" s="87">
        <f>IF('10 (ind)'!AV$1="si",100*(('10 (ind)'!AV27-MIN('10 (ind)'!AV$6:AV$37))/(MAX('10 (ind)'!AV$6:AV$37)-MIN('10 (ind)'!AV$6:AV$37))),ABS(-100+(100*(('10 (ind)'!AV27-MIN('10 (ind)'!AV$6:AV$37))/(MAX('10 (ind)'!AV$6:AV$37)-MIN('10 (ind)'!AV$6:AV$37))))))*AV$42</f>
        <v>21.317157712305026</v>
      </c>
      <c r="AW29" s="87">
        <f>IF('10 (ind)'!AW$1="si",100*(('10 (ind)'!AW27-MIN('10 (ind)'!AW$6:AW$37))/(MAX('10 (ind)'!AW$6:AW$37)-MIN('10 (ind)'!AW$6:AW$37))),ABS(-100+(100*(('10 (ind)'!AW27-MIN('10 (ind)'!AW$6:AW$37))/(MAX('10 (ind)'!AW$6:AW$37)-MIN('10 (ind)'!AW$6:AW$37))))))*AW$42</f>
        <v>5.4680609856875986</v>
      </c>
      <c r="AX29" s="87">
        <f>IF('10 (ind)'!AX$1="si",100*(('10 (ind)'!AX27-MIN('10 (ind)'!AX$6:AX$37))/(MAX('10 (ind)'!AX$6:AX$37)-MIN('10 (ind)'!AX$6:AX$37))),ABS(-100+(100*(('10 (ind)'!AX27-MIN('10 (ind)'!AX$6:AX$37))/(MAX('10 (ind)'!AX$6:AX$37)-MIN('10 (ind)'!AX$6:AX$37))))))*AX$42</f>
        <v>2.3119211751200521</v>
      </c>
      <c r="AY29" s="87">
        <f>IF('10 (ind)'!AY$1="si",100*(('10 (ind)'!AY27-MIN('10 (ind)'!AY$6:AY$37))/(MAX('10 (ind)'!AY$6:AY$37)-MIN('10 (ind)'!AY$6:AY$37))),ABS(-100+(100*(('10 (ind)'!AY27-MIN('10 (ind)'!AY$6:AY$37))/(MAX('10 (ind)'!AY$6:AY$37)-MIN('10 (ind)'!AY$6:AY$37))))))*AY$42</f>
        <v>9.9451963579568989</v>
      </c>
      <c r="AZ29" s="87">
        <f>IF('10 (ind)'!AZ$1="si",100*(('10 (ind)'!AZ27-MIN('10 (ind)'!AZ$6:AZ$37))/(MAX('10 (ind)'!AZ$6:AZ$37)-MIN('10 (ind)'!AZ$6:AZ$37))),ABS(-100+(100*(('10 (ind)'!AZ27-MIN('10 (ind)'!AZ$6:AZ$37))/(MAX('10 (ind)'!AZ$6:AZ$37)-MIN('10 (ind)'!AZ$6:AZ$37))))))*AZ$42</f>
        <v>4.562758940348111</v>
      </c>
      <c r="BA29" s="87">
        <f>IF('10 (ind)'!BA$1="si",100*(('10 (ind)'!BA27-MIN('10 (ind)'!BA$6:BA$37))/(MAX('10 (ind)'!BA$6:BA$37)-MIN('10 (ind)'!BA$6:BA$37))),ABS(-100+(100*(('10 (ind)'!BA27-MIN('10 (ind)'!BA$6:BA$37))/(MAX('10 (ind)'!BA$6:BA$37)-MIN('10 (ind)'!BA$6:BA$37))))))*BA$42</f>
        <v>2.6920546275908239</v>
      </c>
      <c r="BB29" s="87">
        <f>IF('10 (ind)'!BB$1="si",100*(('10 (ind)'!BB27-MIN('10 (ind)'!BB$6:BB$37))/(MAX('10 (ind)'!BB$6:BB$37)-MIN('10 (ind)'!BB$6:BB$37))),ABS(-100+(100*(('10 (ind)'!BB27-MIN('10 (ind)'!BB$6:BB$37))/(MAX('10 (ind)'!BB$6:BB$37)-MIN('10 (ind)'!BB$6:BB$37))))))*BB$42</f>
        <v>6.0653453900829017</v>
      </c>
      <c r="BC29" s="87">
        <f>IF('10 (ind)'!BC$1="si",100*(('10 (ind)'!BC27-MIN('10 (ind)'!BC$6:BC$37))/(MAX('10 (ind)'!BC$6:BC$37)-MIN('10 (ind)'!BC$6:BC$37))),ABS(-100+(100*(('10 (ind)'!BC27-MIN('10 (ind)'!BC$6:BC$37))/(MAX('10 (ind)'!BC$6:BC$37)-MIN('10 (ind)'!BC$6:BC$37))))))*BC$42</f>
        <v>1.6891748198191034</v>
      </c>
      <c r="BD29" s="87">
        <f>IF('10 (ind)'!BD$1="si",100*(('10 (ind)'!BD27-MIN('10 (ind)'!BD$6:BD$37))/(MAX('10 (ind)'!BD$6:BD$37)-MIN('10 (ind)'!BD$6:BD$37))),ABS(-100+(100*(('10 (ind)'!BD27-MIN('10 (ind)'!BD$6:BD$37))/(MAX('10 (ind)'!BD$6:BD$37)-MIN('10 (ind)'!BD$6:BD$37))))))*BD$42</f>
        <v>5.2915854597956953</v>
      </c>
      <c r="BE29" s="87">
        <f>IF('10 (ind)'!BE$1="si",100*(('10 (ind)'!BE27-MIN('10 (ind)'!BE$6:BE$37))/(MAX('10 (ind)'!BE$6:BE$37)-MIN('10 (ind)'!BE$6:BE$37))),ABS(-100+(100*(('10 (ind)'!BE27-MIN('10 (ind)'!BE$6:BE$37))/(MAX('10 (ind)'!BE$6:BE$37)-MIN('10 (ind)'!BE$6:BE$37))))))*BE$42</f>
        <v>3.1000218796281076</v>
      </c>
      <c r="BF29" s="87">
        <f>IF('10 (ind)'!BF$1="si",100*(('10 (ind)'!BF27-MIN('10 (ind)'!BF$6:BF$37))/(MAX('10 (ind)'!BF$6:BF$37)-MIN('10 (ind)'!BF$6:BF$37))),ABS(-100+(100*(('10 (ind)'!BF27-MIN('10 (ind)'!BF$6:BF$37))/(MAX('10 (ind)'!BF$6:BF$37)-MIN('10 (ind)'!BF$6:BF$37))))))*BF$42</f>
        <v>3.3801223770252555</v>
      </c>
      <c r="BG29" s="87">
        <f>IF('10 (ind)'!BG$1="si",100*(('10 (ind)'!BG27-MIN('10 (ind)'!BG$6:BG$37))/(MAX('10 (ind)'!BG$6:BG$37)-MIN('10 (ind)'!BG$6:BG$37))),ABS(-100+(100*(('10 (ind)'!BG27-MIN('10 (ind)'!BG$6:BG$37))/(MAX('10 (ind)'!BG$6:BG$37)-MIN('10 (ind)'!BG$6:BG$37))))))*BG$42</f>
        <v>2.33105073526534</v>
      </c>
      <c r="BH29" s="87">
        <f>IF('10 (ind)'!BH$1="si",100*(('10 (ind)'!BH27-MIN('10 (ind)'!BH$6:BH$37))/(MAX('10 (ind)'!BH$6:BH$37)-MIN('10 (ind)'!BH$6:BH$37))),ABS(-100+(100*(('10 (ind)'!BH27-MIN('10 (ind)'!BH$6:BH$37))/(MAX('10 (ind)'!BH$6:BH$37)-MIN('10 (ind)'!BH$6:BH$37))))))*BH$42</f>
        <v>1.8872755567969599</v>
      </c>
      <c r="BI29" s="87">
        <f>IF('10 (ind)'!BI$1="si",100*(('10 (ind)'!BI27-MIN('10 (ind)'!BI$6:BI$37))/(MAX('10 (ind)'!BI$6:BI$37)-MIN('10 (ind)'!BI$6:BI$37))),ABS(-100+(100*(('10 (ind)'!BI27-MIN('10 (ind)'!BI$6:BI$37))/(MAX('10 (ind)'!BI$6:BI$37)-MIN('10 (ind)'!BI$6:BI$37))))))*BI$42</f>
        <v>5.3066999470536045</v>
      </c>
      <c r="BJ29" s="87">
        <f>IF('10 (ind)'!BJ$1="si",100*(('10 (ind)'!BJ27-MIN('10 (ind)'!BJ$6:BJ$37))/(MAX('10 (ind)'!BJ$6:BJ$37)-MIN('10 (ind)'!BJ$6:BJ$37))),ABS(-100+(100*(('10 (ind)'!BJ27-MIN('10 (ind)'!BJ$6:BJ$37))/(MAX('10 (ind)'!BJ$6:BJ$37)-MIN('10 (ind)'!BJ$6:BJ$37))))))*BJ$42</f>
        <v>7.5457161107095674E-4</v>
      </c>
      <c r="BK29" s="87">
        <f>IF('10 (ind)'!BK$1="si",100*(('10 (ind)'!BK27-MIN('10 (ind)'!BK$6:BK$37))/(MAX('10 (ind)'!BK$6:BK$37)-MIN('10 (ind)'!BK$6:BK$37))),ABS(-100+(100*(('10 (ind)'!BK27-MIN('10 (ind)'!BK$6:BK$37))/(MAX('10 (ind)'!BK$6:BK$37)-MIN('10 (ind)'!BK$6:BK$37))))))*BK$42</f>
        <v>0.4094895490526424</v>
      </c>
      <c r="BL29" s="87">
        <f>IF('10 (ind)'!BL$1="si",100*(('10 (ind)'!BL27-MIN('10 (ind)'!BL$6:BL$37))/(MAX('10 (ind)'!BL$6:BL$37)-MIN('10 (ind)'!BL$6:BL$37))),ABS(-100+(100*(('10 (ind)'!BL27-MIN('10 (ind)'!BL$6:BL$37))/(MAX('10 (ind)'!BL$6:BL$37)-MIN('10 (ind)'!BL$6:BL$37))))))*BL$42</f>
        <v>0.71569495172637543</v>
      </c>
      <c r="BM29" s="87">
        <f>IF('10 (ind)'!BM$1="si",100*(('10 (ind)'!BM27-MIN('10 (ind)'!BM$6:BM$37))/(MAX('10 (ind)'!BM$6:BM$37)-MIN('10 (ind)'!BM$6:BM$37))),ABS(-100+(100*(('10 (ind)'!BM27-MIN('10 (ind)'!BM$6:BM$37))/(MAX('10 (ind)'!BM$6:BM$37)-MIN('10 (ind)'!BM$6:BM$37))))))*BM$42</f>
        <v>1.3046849499088293</v>
      </c>
      <c r="BN29" s="87">
        <f>IF('10 (ind)'!BN$1="si",100*(('10 (ind)'!BN27-MIN('10 (ind)'!BN$6:BN$37))/(MAX('10 (ind)'!BN$6:BN$37)-MIN('10 (ind)'!BN$6:BN$37))),ABS(-100+(100*(('10 (ind)'!BN27-MIN('10 (ind)'!BN$6:BN$37))/(MAX('10 (ind)'!BN$6:BN$37)-MIN('10 (ind)'!BN$6:BN$37))))))*BN$42</f>
        <v>2.6456698461753776</v>
      </c>
      <c r="BO29" s="87">
        <f>IF('10 (ind)'!BO$1="si",100*(('10 (ind)'!BO27-MIN('10 (ind)'!BO$6:BO$37))/(MAX('10 (ind)'!BO$6:BO$37)-MIN('10 (ind)'!BO$6:BO$37))),ABS(-100+(100*(('10 (ind)'!BO27-MIN('10 (ind)'!BO$6:BO$37))/(MAX('10 (ind)'!BO$6:BO$37)-MIN('10 (ind)'!BO$6:BO$37))))))*BO$42</f>
        <v>0.4784742720309616</v>
      </c>
      <c r="BP29" s="87">
        <f>IF('10 (ind)'!BP$1="si",100*(('10 (ind)'!BP27-MIN('10 (ind)'!BP$6:BP$37))/(MAX('10 (ind)'!BP$6:BP$37)-MIN('10 (ind)'!BP$6:BP$37))),ABS(-100+(100*(('10 (ind)'!BP27-MIN('10 (ind)'!BP$6:BP$37))/(MAX('10 (ind)'!BP$6:BP$37)-MIN('10 (ind)'!BP$6:BP$37))))))*BP$42</f>
        <v>1.1794103529185413</v>
      </c>
      <c r="BQ29" s="87">
        <f>IF('10 (ind)'!BQ$1="si",100*(('10 (ind)'!BQ27-MIN('10 (ind)'!BQ$6:BQ$37))/(MAX('10 (ind)'!BQ$6:BQ$37)-MIN('10 (ind)'!BQ$6:BQ$37))),ABS(-100+(100*(('10 (ind)'!BQ27-MIN('10 (ind)'!BQ$6:BQ$37))/(MAX('10 (ind)'!BQ$6:BQ$37)-MIN('10 (ind)'!BQ$6:BQ$37))))))*BQ$42</f>
        <v>2.8179267902717098</v>
      </c>
      <c r="BR29" s="87">
        <f>IF('10 (ind)'!BR$1="si",100*(('10 (ind)'!BR27-MIN('10 (ind)'!BR$6:BR$37))/(MAX('10 (ind)'!BR$6:BR$37)-MIN('10 (ind)'!BR$6:BR$37))),ABS(-100+(100*(('10 (ind)'!BR27-MIN('10 (ind)'!BR$6:BR$37))/(MAX('10 (ind)'!BR$6:BR$37)-MIN('10 (ind)'!BR$6:BR$37))))))*BR$42</f>
        <v>0.7093744223386188</v>
      </c>
      <c r="BS29" s="87">
        <f>IF('10 (ind)'!BS$1="si",100*(('10 (ind)'!BS27-MIN('10 (ind)'!BS$6:BS$37))/(MAX('10 (ind)'!BS$6:BS$37)-MIN('10 (ind)'!BS$6:BS$37))),ABS(-100+(100*(('10 (ind)'!BS27-MIN('10 (ind)'!BS$6:BS$37))/(MAX('10 (ind)'!BS$6:BS$37)-MIN('10 (ind)'!BS$6:BS$37))))))*BS$42</f>
        <v>1.9071085412484701</v>
      </c>
      <c r="BT29" s="75">
        <f>IF('10 (ind)'!BT$1="si",100*(('10 (ind)'!BT27-MIN('10 (ind)'!BT$6:BT$37))/(MAX('10 (ind)'!BT$6:BT$37)-MIN('10 (ind)'!BT$6:BT$37))),ABS(-100+(100*(('10 (ind)'!BT27-MIN('10 (ind)'!BT$6:BT$37))/(MAX('10 (ind)'!BR$6:BR$37)-MIN('10 (ind)'!BT$6:BT$37))))))*BT$42</f>
        <v>5.1445685476164842</v>
      </c>
      <c r="BU29" s="87">
        <f>IF('10 (ind)'!BU$1="si",100*(('10 (ind)'!BU27-MIN('10 (ind)'!BU$6:BU$37))/(MAX('10 (ind)'!BU$6:BU$37)-MIN('10 (ind)'!BU$6:BU$37))),ABS(-100+(100*(('10 (ind)'!BU27-MIN('10 (ind)'!BU$6:BU$37))/(MAX('10 (ind)'!BU$6:BU$37)-MIN('10 (ind)'!BU$6:BU$37))))))*BU$42</f>
        <v>4.6505857215791266</v>
      </c>
      <c r="BV29" s="87">
        <f>IF('10 (ind)'!BV$1="si",100*(('10 (ind)'!BV27-MIN('10 (ind)'!BV$6:BV$37))/(MAX('10 (ind)'!BV$6:BV$37)-MIN('10 (ind)'!BV$6:BV$37))),ABS(-100+(100*(('10 (ind)'!BV27-MIN('10 (ind)'!BV$6:BV$37))/(MAX('10 (ind)'!BV$6:BV$37)-MIN('10 (ind)'!BV$6:BV$37))))))*BV$42</f>
        <v>2.5731375537189161</v>
      </c>
      <c r="BW29" s="87">
        <f>IF('10 (ind)'!BW$1="si",100*(('10 (ind)'!BW27-MIN('10 (ind)'!BW$6:BW$37))/(MAX('10 (ind)'!BW$6:BW$37)-MIN('10 (ind)'!BW$6:BW$37))),ABS(-100+(100*(('10 (ind)'!BW27-MIN('10 (ind)'!BW$6:BW$37))/(MAX('10 (ind)'!BW$6:BW$37)-MIN('10 (ind)'!BW$6:BW$37))))))*BW$42</f>
        <v>3.1967970831668162</v>
      </c>
      <c r="BX29" s="87">
        <f>IF('10 (ind)'!BX$1="si",100*(('10 (ind)'!BX27-MIN('10 (ind)'!BX$6:BX$37))/(MAX('10 (ind)'!BX$6:BX$37)-MIN('10 (ind)'!BX$6:BX$37))),ABS(-100+(100*(('10 (ind)'!BX27-MIN('10 (ind)'!BX$6:BX$37))/(MAX('10 (ind)'!BX$6:BX$37)-MIN('10 (ind)'!BX$6:BX$37))))))*BX$42</f>
        <v>3.3733172148620647</v>
      </c>
      <c r="BY29" s="87">
        <f>IF('10 (ind)'!BY$1="si",100*(('10 (ind)'!BY27-MIN('10 (ind)'!BY$6:BY$37))/(MAX('10 (ind)'!BY$6:BY$37)-MIN('10 (ind)'!BY$6:BY$37))),ABS(-100+(100*(('10 (ind)'!BY27-MIN('10 (ind)'!BY$6:BY$37))/(MAX('10 (ind)'!BY$6:BY$37)-MIN('10 (ind)'!BY$6:BY$37))))))*BY$42</f>
        <v>1.4482584810204471</v>
      </c>
      <c r="BZ29" s="87">
        <f>IF('10 (ind)'!BZ$1="si",100*(('10 (ind)'!BZ27-MIN('10 (ind)'!BZ$6:BZ$37))/(MAX('10 (ind)'!BZ$6:BZ$37)-MIN('10 (ind)'!BZ$6:BZ$37))),ABS(-100+(100*(('10 (ind)'!BZ27-MIN('10 (ind)'!BZ$6:BZ$37))/(MAX('10 (ind)'!BZ$6:BZ$37)-MIN('10 (ind)'!BZ$6:BZ$37))))))*BZ$42</f>
        <v>13.324201923417879</v>
      </c>
      <c r="CA29" s="87">
        <f>IF('10 (ind)'!CA$1="si",100*(('10 (ind)'!CA27-MIN('10 (ind)'!CA$6:CA$37))/(MAX('10 (ind)'!CA$6:CA$37)-MIN('10 (ind)'!CA$6:CA$37))),ABS(-100+(100*(('10 (ind)'!CA27-MIN('10 (ind)'!CA$6:CA$37))/(MAX('10 (ind)'!CA$6:CA$37)-MIN('10 (ind)'!CA$6:CA$37))))))*CA$42</f>
        <v>5.553702468312208</v>
      </c>
      <c r="CB29" s="87">
        <f>IF('10 (ind)'!CB$1="si",100*(('10 (ind)'!CB27-MIN('10 (ind)'!CB$6:CB$37))/(MAX('10 (ind)'!CB$6:CB$37)-MIN('10 (ind)'!CB$6:CB$37))),ABS(-100+(100*(('10 (ind)'!CB27-MIN('10 (ind)'!CB$6:CB$37))/(MAX('10 (ind)'!CB$6:CB$37)-MIN('10 (ind)'!CB$6:CB$37))))))*CB$42</f>
        <v>3.7944551025735573</v>
      </c>
      <c r="CC29" s="87">
        <f>IF('10 (ind)'!CC$1="si",100*(('10 (ind)'!CC27-MIN('10 (ind)'!CC$6:CC$37))/(MAX('10 (ind)'!CC$6:CC$37)-MIN('10 (ind)'!CC$6:CC$37))),ABS(-100+(100*(('10 (ind)'!CC27-MIN('10 (ind)'!CC$6:CC$37))/(MAX('10 (ind)'!CC$6:CC$37)-MIN('10 (ind)'!CC$6:CC$37))))))*CC$42</f>
        <v>9.2625766035372354</v>
      </c>
      <c r="CD29" s="87">
        <f>IF('10 (ind)'!CD$1="si",100*(('10 (ind)'!CD27-MIN('10 (ind)'!CD$6:CD$37))/(MAX('10 (ind)'!CD$6:CD$37)-MIN('10 (ind)'!CD$6:CD$37))),ABS(-100+(100*(('10 (ind)'!CD27-MIN('10 (ind)'!CD$6:CD$37))/(MAX('10 (ind)'!CD$6:CD$37)-MIN('10 (ind)'!CD$6:CD$37))))))*CD$42</f>
        <v>2.0167193547117108E-2</v>
      </c>
      <c r="CE29" s="87">
        <f>IF('10 (ind)'!CE$1="si",100*(('10 (ind)'!CE27-MIN('10 (ind)'!CE$6:CE$37))/(MAX('10 (ind)'!CE$6:CE$37)-MIN('10 (ind)'!CE$6:CE$37))),ABS(-100+(100*(('10 (ind)'!CE27-MIN('10 (ind)'!CE$6:CE$37))/(MAX('10 (ind)'!CE$6:CE$37)-MIN('10 (ind)'!CE$6:CE$37))))))*CE$42</f>
        <v>1.0712444746178384</v>
      </c>
      <c r="CF29" s="87">
        <f>IF('10 (ind)'!CF$1="si",100*(('10 (ind)'!CF27-MIN('10 (ind)'!CF$6:CF$37))/(MAX('10 (ind)'!CF$6:CF$37)-MIN('10 (ind)'!CF$6:CF$37))),ABS(-100+(100*(('10 (ind)'!CF27-MIN('10 (ind)'!CF$6:CF$37))/(MAX('10 (ind)'!CF$6:CF$37)-MIN('10 (ind)'!CF$6:CF$37))))))*CF$42</f>
        <v>4.4073862104510937</v>
      </c>
      <c r="CG29" s="87">
        <f>IF('10 (ind)'!CG$1="si",100*(('10 (ind)'!CG27-MIN('10 (ind)'!CG$6:CG$37))/(MAX('10 (ind)'!CG$6:CG$37)-MIN('10 (ind)'!CG$6:CG$37))),ABS(-100+(100*(('10 (ind)'!CG27-MIN('10 (ind)'!CG$6:CG$37))/(MAX('10 (ind)'!CG$6:CG$37)-MIN('10 (ind)'!CG$6:CG$37))))))*CG$42</f>
        <v>12.751003771122637</v>
      </c>
      <c r="CH29" s="87">
        <f>IF('10 (ind)'!CH$1="si",100*(('10 (ind)'!CH27-MIN('10 (ind)'!CH$6:CH$37))/(MAX('10 (ind)'!CH$6:CH$37)-MIN('10 (ind)'!CH$6:CH$37))),ABS(-100+(100*(('10 (ind)'!CH27-MIN('10 (ind)'!CH$6:CH$37))/(MAX('10 (ind)'!CH$6:CH$37)-MIN('10 (ind)'!CH$6:CH$37))))))*CH$42</f>
        <v>3.3030319854942869</v>
      </c>
      <c r="CI29" s="87">
        <f>IF('10 (ind)'!CI$1="si",100*(('10 (ind)'!CI27-MIN('10 (ind)'!CI$6:CI$37))/(MAX('10 (ind)'!CI$6:CI$37)-MIN('10 (ind)'!CI$6:CI$37))),ABS(-100+(100*(('10 (ind)'!CI27-MIN('10 (ind)'!CI$6:CI$37))/(MAX('10 (ind)'!CI$6:CI$37)-MIN('10 (ind)'!CI$6:CI$37))))))*CI$42</f>
        <v>5.0760342994452881</v>
      </c>
      <c r="CJ29" s="87">
        <f>IF('10 (ind)'!CJ$1="si",100*(('10 (ind)'!CJ27-MIN('10 (ind)'!CJ$6:CJ$37))/(MAX('10 (ind)'!CJ$6:CJ$37)-MIN('10 (ind)'!CJ$6:CJ$37))),ABS(-100+(100*(('10 (ind)'!CJ27-MIN('10 (ind)'!CJ$6:CJ$37))/(MAX('10 (ind)'!CJ$6:CJ$37)-MIN('10 (ind)'!CJ$6:CJ$37))))))*CJ$42</f>
        <v>5.4233193085090887</v>
      </c>
      <c r="CK29" s="87">
        <f>IF('10 (ind)'!CK$1="si",100*(('10 (ind)'!CK27-MIN('10 (ind)'!CK$6:CK$37))/(MAX('10 (ind)'!CK$6:CK$37)-MIN('10 (ind)'!CK$6:CK$37))),ABS(-100+(100*(('10 (ind)'!CK27-MIN('10 (ind)'!CK$6:CK$37))/(MAX('10 (ind)'!CK$6:CK$37)-MIN('10 (ind)'!CK$6:CK$37))))))*CK$42</f>
        <v>19.987017543383271</v>
      </c>
      <c r="CL29" s="87">
        <f>IF('10 (ind)'!CL$1="si",100*(('10 (ind)'!CL27-MIN('10 (ind)'!CL$6:CL$37))/(MAX('10 (ind)'!CL$6:CL$37)-MIN('10 (ind)'!CL$6:CL$37))),ABS(-100+(100*(('10 (ind)'!CL27-MIN('10 (ind)'!CL$6:CL$37))/(MAX('10 (ind)'!CL$6:CL$37)-MIN('10 (ind)'!CL$6:CL$37))))))*CL$42</f>
        <v>8.2032524207712783</v>
      </c>
      <c r="CM29" s="87">
        <f>IF('10 (ind)'!CM$1="si",100*(('10 (ind)'!CM27-MIN('10 (ind)'!CM$6:CM$37))/(MAX('10 (ind)'!CM$6:CM$37)-MIN('10 (ind)'!CM$6:CM$37))),ABS(-100+(100*(('10 (ind)'!CM27-MIN('10 (ind)'!CM$6:CM$37))/(MAX('10 (ind)'!CM$6:CM$37)-MIN('10 (ind)'!CM$6:CM$37))))))*CM$42</f>
        <v>9.4091474466362737</v>
      </c>
    </row>
    <row r="30" spans="1:91">
      <c r="A30" s="18" t="s">
        <v>227</v>
      </c>
      <c r="B30" s="87">
        <f>IF('10 (ind)'!B$1="si",100*(('10 (ind)'!B28-MIN('10 (ind)'!B$6:B$37))/(MAX('10 (ind)'!B$6:B$37)-MIN('10 (ind)'!B$6:B$37))),ABS(-100+(100*(('10 (ind)'!B28-MIN('10 (ind)'!B$6:B$37))/(MAX('10 (ind)'!B$6:B$37)-MIN('10 (ind)'!B$6:B$37))))))</f>
        <v>30.995798815245085</v>
      </c>
      <c r="C30" s="87">
        <f>IF('10 (ind)'!C$1="si",100*(('10 (ind)'!C28-MIN('10 (ind)'!C$6:C$37))/(MAX('10 (ind)'!C$6:C$37)-MIN('10 (ind)'!C$6:C$37))),ABS(-100+(100*(('10 (ind)'!C28-MIN('10 (ind)'!C$6:C$37))/(MAX('10 (ind)'!C$6:C$37)-MIN('10 (ind)'!C$6:C$37))))))</f>
        <v>40.154517985015929</v>
      </c>
      <c r="D30" s="87">
        <f>IF('10 (ind)'!D$1="si",100*(('10 (ind)'!D28-MIN('10 (ind)'!D$6:D$37))/(MAX('10 (ind)'!D$6:D$37)-MIN('10 (ind)'!D$6:D$37))),ABS(-100+(100*(('10 (ind)'!D28-MIN('10 (ind)'!D$6:D$37))/(MAX('10 (ind)'!D$6:D$37)-MIN('10 (ind)'!D$6:D$37))))))*D$42</f>
        <v>4.1601677304393014</v>
      </c>
      <c r="E30" s="87">
        <f>IF('10 (ind)'!E$1="si",100*(('10 (ind)'!E28-MIN('10 (ind)'!E$6:E$37))/(MAX('10 (ind)'!E$6:E$37)-MIN('10 (ind)'!E$6:E$37))),ABS(-100+(100*(('10 (ind)'!E28-MIN('10 (ind)'!E$6:E$37))/(MAX('10 (ind)'!E$6:E$37)-MIN('10 (ind)'!E$6:E$37))))))*E$42</f>
        <v>6.1980057341565979</v>
      </c>
      <c r="F30" s="87">
        <f>IF('10 (ind)'!F$1="si",100*(('10 (ind)'!F28-MIN('10 (ind)'!F$6:F$37))/(MAX('10 (ind)'!F$6:F$37)-MIN('10 (ind)'!F$6:F$37))),ABS(-100+(100*(('10 (ind)'!F28-MIN('10 (ind)'!F$6:F$37))/(MAX('10 (ind)'!F$6:F$37)-MIN('10 (ind)'!F$6:F$37))))))*F$42</f>
        <v>6.5331928345626977</v>
      </c>
      <c r="G30" s="87">
        <f>IF('10 (ind)'!G$1="si",100*(('10 (ind)'!G28-MIN('10 (ind)'!G$6:G$37))/(MAX('10 (ind)'!G$6:G$37)-MIN('10 (ind)'!G$6:G$37))),ABS(-100+(100*(('10 (ind)'!G28-MIN('10 (ind)'!G$6:G$37))/(MAX('10 (ind)'!G$6:G$37)-MIN('10 (ind)'!G$6:G$37))))))*G$42</f>
        <v>0.97783572359843463</v>
      </c>
      <c r="H30" s="87">
        <f>IF('10 (ind)'!H$1="si",100*(('10 (ind)'!H28-MIN('10 (ind)'!H$6:H$37))/(MAX('10 (ind)'!H$6:H$37)-MIN('10 (ind)'!H$6:H$37))),ABS(-100+(100*(('10 (ind)'!H28-MIN('10 (ind)'!H$6:H$37))/(MAX('10 (ind)'!H$6:H$37)-MIN('10 (ind)'!H$6:H$37))))))*H$42</f>
        <v>1.7455621301775155</v>
      </c>
      <c r="I30" s="87">
        <f>IF('10 (ind)'!I$1="si",100*(('10 (ind)'!I28-MIN('10 (ind)'!I$6:I$37))/(MAX('10 (ind)'!I$6:I$37)-MIN('10 (ind)'!I$6:I$37))),ABS(-100+(100*(('10 (ind)'!I28-MIN('10 (ind)'!I$6:I$37))/(MAX('10 (ind)'!I$6:I$37)-MIN('10 (ind)'!I$6:I$37))))))*I$42</f>
        <v>2.0192307692307696</v>
      </c>
      <c r="J30" s="87">
        <f>IF('10 (ind)'!J$1="si",100*(('10 (ind)'!J28-MIN('10 (ind)'!J$6:J$37))/(MAX('10 (ind)'!J$6:J$37)-MIN('10 (ind)'!J$6:J$37))),ABS(-100+(100*(('10 (ind)'!J28-MIN('10 (ind)'!J$6:J$37))/(MAX('10 (ind)'!J$6:J$37)-MIN('10 (ind)'!J$6:J$37))))))*J$42</f>
        <v>0.73179033356024503</v>
      </c>
      <c r="K30" s="87">
        <f>IF('10 (ind)'!K$1="si",100*(('10 (ind)'!K28-MIN('10 (ind)'!K$6:K$37))/(MAX('10 (ind)'!K$6:K$37)-MIN('10 (ind)'!K$6:K$37))),ABS(-100+(100*(('10 (ind)'!K28-MIN('10 (ind)'!K$6:K$37))/(MAX('10 (ind)'!K$6:K$37)-MIN('10 (ind)'!K$6:K$37))))))*K$42</f>
        <v>11.455707036701213</v>
      </c>
      <c r="L30" s="87">
        <f>IF('10 (ind)'!L$1="si",100*(('10 (ind)'!L28-MIN('10 (ind)'!L$6:L$37))/(MAX('10 (ind)'!L$6:L$37)-MIN('10 (ind)'!L$6:L$37))),ABS(-100+(100*(('10 (ind)'!L28-MIN('10 (ind)'!L$6:L$37))/(MAX('10 (ind)'!L$6:L$37)-MIN('10 (ind)'!L$6:L$37))))))*L$42</f>
        <v>7.3240070560800579</v>
      </c>
      <c r="M30" s="87">
        <f>IF('10 (ind)'!M$1="si",100*(('10 (ind)'!M28-MIN('10 (ind)'!M$6:M$37))/(MAX('10 (ind)'!M$6:M$37)-MIN('10 (ind)'!M$6:M$37))),ABS(-100+(100*(('10 (ind)'!M28-MIN('10 (ind)'!M$6:M$37))/(MAX('10 (ind)'!M$6:M$37)-MIN('10 (ind)'!M$6:M$37))))))*M$42</f>
        <v>4.0704198971670116E-2</v>
      </c>
      <c r="N30" s="87">
        <f>IF('10 (ind)'!N$1="si",100*(('10 (ind)'!N28-MIN('10 (ind)'!N$6:N$37))/(MAX('10 (ind)'!N$6:N$37)-MIN('10 (ind)'!N$6:N$37))),ABS(-100+(100*(('10 (ind)'!N28-MIN('10 (ind)'!N$6:N$37))/(MAX('10 (ind)'!N$6:N$37)-MIN('10 (ind)'!N$6:N$37))))))*N$42</f>
        <v>13.049719431032234</v>
      </c>
      <c r="O30" s="87">
        <f>IF('10 (ind)'!O$1="si",100*(('10 (ind)'!O28-MIN('10 (ind)'!O$6:O$37))/(MAX('10 (ind)'!O$6:O$37)-MIN('10 (ind)'!O$6:O$37))),ABS(-100+(100*(('10 (ind)'!O28-MIN('10 (ind)'!O$6:O$37))/(MAX('10 (ind)'!O$6:O$37)-MIN('10 (ind)'!O$6:O$37))))))*O$42</f>
        <v>8.4547395725004417</v>
      </c>
      <c r="P30" s="87">
        <f>IF('10 (ind)'!P$1="si",100*(('10 (ind)'!P28-MIN('10 (ind)'!P$6:P$37))/(MAX('10 (ind)'!P$6:P$37)-MIN('10 (ind)'!P$6:P$37))),ABS(-100+(100*(('10 (ind)'!P28-MIN('10 (ind)'!P$6:P$37))/(MAX('10 (ind)'!P$6:P$37)-MIN('10 (ind)'!P$6:P$37))))))*P$42</f>
        <v>1.2460023062659114</v>
      </c>
      <c r="Q30" s="87">
        <f>IF('10 (ind)'!Q$1="si",100*(('10 (ind)'!Q28-MIN('10 (ind)'!Q$6:Q$37))/(MAX('10 (ind)'!Q$6:Q$37)-MIN('10 (ind)'!Q$6:Q$37))),ABS(-100+(100*(('10 (ind)'!Q28-MIN('10 (ind)'!Q$6:Q$37))/(MAX('10 (ind)'!Q$6:Q$37)-MIN('10 (ind)'!Q$6:Q$37))))))*Q$42</f>
        <v>0.63337370644525026</v>
      </c>
      <c r="R30" s="87">
        <f>IF('10 (ind)'!R$1="si",100*(('10 (ind)'!R28-MIN('10 (ind)'!R$6:R$37))/(MAX('10 (ind)'!R$6:R$37)-MIN('10 (ind)'!R$6:R$37))),ABS(-100+(100*(('10 (ind)'!R28-MIN('10 (ind)'!R$6:R$37))/(MAX('10 (ind)'!R$6:R$37)-MIN('10 (ind)'!R$6:R$37))))))*R$42</f>
        <v>3.3865119833494446E-2</v>
      </c>
      <c r="S30" s="75">
        <f>ABS(ABS(('10 (ind)'!S28-((MAX('10 (ind)'!S$6:S$37)+MIN('10 (ind)'!S$6:S$37))/2))/(((MAX('10 (ind)'!S$6:S$37)+MIN('10 (ind)'!S$6:S$37))/2)-MAX('10 (ind)'!S$6:S$37))*100)-100)*S$42</f>
        <v>0.40289928468524649</v>
      </c>
      <c r="T30" s="87">
        <f>IF('10 (ind)'!T$1="si",100*(('10 (ind)'!T28-MIN('10 (ind)'!T$6:T$37))/(MAX('10 (ind)'!T$6:T$37)-MIN('10 (ind)'!T$6:T$37))),ABS(-100+(100*(('10 (ind)'!T28-MIN('10 (ind)'!T$6:T$37))/(MAX('10 (ind)'!T$6:T$37)-MIN('10 (ind)'!T$6:T$37))))))*T$42</f>
        <v>2.112840191172495</v>
      </c>
      <c r="U30" s="87">
        <f>IF('10 (ind)'!U$1="si",100*(('10 (ind)'!U28-MIN('10 (ind)'!U$6:U$37))/(MAX('10 (ind)'!U$6:U$37)-MIN('10 (ind)'!U$6:U$37))),ABS(-100+(100*(('10 (ind)'!U28-MIN('10 (ind)'!U$6:U$37))/(MAX('10 (ind)'!U$6:U$37)-MIN('10 (ind)'!U$6:U$37))))))*U$42</f>
        <v>0</v>
      </c>
      <c r="V30" s="87">
        <f>IF('10 (ind)'!V$1="si",100*(('10 (ind)'!V28-MIN('10 (ind)'!V$6:V$37))/(MAX('10 (ind)'!V$6:V$37)-MIN('10 (ind)'!V$6:V$37))),ABS(-100+(100*(('10 (ind)'!V28-MIN('10 (ind)'!V$6:V$37))/(MAX('10 (ind)'!V$6:V$37)-MIN('10 (ind)'!V$6:V$37))))))*V$42</f>
        <v>4.3455565705337342</v>
      </c>
      <c r="W30" s="87">
        <f>IF('10 (ind)'!W$1="si",100*(('10 (ind)'!W28-MIN('10 (ind)'!W$6:W$37))/(MAX('10 (ind)'!W$6:W$37)-MIN('10 (ind)'!W$6:W$37))),ABS(-100+(100*(('10 (ind)'!W28-MIN('10 (ind)'!W$6:W$37))/(MAX('10 (ind)'!W$6:W$37)-MIN('10 (ind)'!W$6:W$37))))))*W$42</f>
        <v>13.046018265909458</v>
      </c>
      <c r="X30" s="87">
        <f>IF('10 (ind)'!X$1="si",100*(('10 (ind)'!X28-MIN('10 (ind)'!X$6:X$37))/(MAX('10 (ind)'!X$6:X$37)-MIN('10 (ind)'!X$6:X$37))),ABS(-100+(100*(('10 (ind)'!X28-MIN('10 (ind)'!X$6:X$37))/(MAX('10 (ind)'!X$6:X$37)-MIN('10 (ind)'!X$6:X$37))))))*X$42</f>
        <v>7.5086507863823266</v>
      </c>
      <c r="Y30" s="87">
        <f>IF('10 (ind)'!Y$1="si",100*(('10 (ind)'!Y28-MIN('10 (ind)'!Y$6:Y$37))/(MAX('10 (ind)'!Y$6:Y$37)-MIN('10 (ind)'!Y$6:Y$37))),ABS(-100+(100*(('10 (ind)'!Y28-MIN('10 (ind)'!Y$6:Y$37))/(MAX('10 (ind)'!Y$6:Y$37)-MIN('10 (ind)'!Y$6:Y$37))))))*Y$42</f>
        <v>7.1086975136891581</v>
      </c>
      <c r="Z30" s="87">
        <f>IF('10 (ind)'!Z$1="si",100*(('10 (ind)'!Z28-MIN('10 (ind)'!Z$6:Z$37))/(MAX('10 (ind)'!Z$6:Z$37)-MIN('10 (ind)'!Z$6:Z$37))),ABS(-100+(100*(('10 (ind)'!Z28-MIN('10 (ind)'!Z$6:Z$37))/(MAX('10 (ind)'!Z$6:Z$37)-MIN('10 (ind)'!Z$6:Z$37))))))*Z$42</f>
        <v>2.3773047310994802</v>
      </c>
      <c r="AA30" s="87">
        <f>IF('10 (ind)'!AA$1="si",100*(('10 (ind)'!AA28-MIN('10 (ind)'!AA$6:AA$37))/(MAX('10 (ind)'!AA$6:AA$37)-MIN('10 (ind)'!AA$6:AA$37))),ABS(-100+(100*(('10 (ind)'!AA28-MIN('10 (ind)'!AA$6:AA$37))/(MAX('10 (ind)'!AA$6:AA$37)-MIN('10 (ind)'!AA$6:AA$37))))))*AA$42</f>
        <v>8.1893037669251942</v>
      </c>
      <c r="AB30" s="87">
        <f>IF('10 (ind)'!AB$1="si",100*(('10 (ind)'!AB28-MIN('10 (ind)'!AB$6:AB$37))/(MAX('10 (ind)'!AB$6:AB$37)-MIN('10 (ind)'!AB$6:AB$37))),ABS(-100+(100*(('10 (ind)'!AB28-MIN('10 (ind)'!AB$6:AB$37))/(MAX('10 (ind)'!AB$6:AB$37)-MIN('10 (ind)'!AB$6:AB$37))))))*AB$42</f>
        <v>4.2386087159419947</v>
      </c>
      <c r="AC30" s="87">
        <f>IF('10 (ind)'!AC$1="si",100*(('10 (ind)'!AC28-MIN('10 (ind)'!AC$6:AC$37))/(MAX('10 (ind)'!AC$6:AC$37)-MIN('10 (ind)'!AC$6:AC$37))),ABS(-100+(100*(('10 (ind)'!AC28-MIN('10 (ind)'!AC$6:AC$37))/(MAX('10 (ind)'!AC$6:AC$37)-MIN('10 (ind)'!AC$6:AC$37))))))*AC$42</f>
        <v>8.6163239569454415</v>
      </c>
      <c r="AD30" s="87">
        <f>IF('10 (ind)'!AD$1="si",100*(('10 (ind)'!AD28-MIN('10 (ind)'!AD$6:AD$37))/(MAX('10 (ind)'!AD$6:AD$37)-MIN('10 (ind)'!AD$6:AD$37))),ABS(-100+(100*(('10 (ind)'!AD28-MIN('10 (ind)'!AD$6:AD$37))/(MAX('10 (ind)'!AD$6:AD$37)-MIN('10 (ind)'!AD$6:AD$37))))))*AD$42</f>
        <v>4.1668844199493016</v>
      </c>
      <c r="AE30" s="87">
        <f>IF('10 (ind)'!AE$1="si",100*(('10 (ind)'!AE28-MIN('10 (ind)'!AE$6:AE$37))/(MAX('10 (ind)'!AE$6:AE$37)-MIN('10 (ind)'!AE$6:AE$37))),ABS(-100+(100*(('10 (ind)'!AE28-MIN('10 (ind)'!AE$6:AE$37))/(MAX('10 (ind)'!AE$6:AE$37)-MIN('10 (ind)'!AE$6:AE$37))))))*AE$42</f>
        <v>2.6261236413726841</v>
      </c>
      <c r="AF30" s="87">
        <f>IF('10 (ind)'!AF$1="si",100*(('10 (ind)'!AF28-MIN('10 (ind)'!AF$6:AF$37))/(MAX('10 (ind)'!AF$6:AF$37)-MIN('10 (ind)'!AF$6:AF$37))),ABS(-100+(100*(('10 (ind)'!AF28-MIN('10 (ind)'!AF$6:AF$37))/(MAX('10 (ind)'!AF$6:AF$37)-MIN('10 (ind)'!AF$6:AF$37))))))*AF$42</f>
        <v>5.9491840019389519</v>
      </c>
      <c r="AG30" s="87">
        <f>IF('10 (ind)'!AG$1="si",100*(('10 (ind)'!AG28-MIN('10 (ind)'!AG$6:AG$37))/(MAX('10 (ind)'!AG$6:AG$37)-MIN('10 (ind)'!AG$6:AG$37))),ABS(-100+(100*(('10 (ind)'!AG28-MIN('10 (ind)'!AG$6:AG$37))/(MAX('10 (ind)'!AG$6:AG$37)-MIN('10 (ind)'!AG$6:AG$37))))))*AG$42</f>
        <v>1.8539823589497264</v>
      </c>
      <c r="AH30" s="87">
        <f>IF('10 (ind)'!AH$1="si",100*(('10 (ind)'!AH28-MIN('10 (ind)'!AH$6:AH$37))/(MAX('10 (ind)'!AH$6:AH$37)-MIN('10 (ind)'!AH$6:AH$37))),ABS(-100+(100*(('10 (ind)'!AH28-MIN('10 (ind)'!AH$6:AH$37))/(MAX('10 (ind)'!AH$6:AH$37)-MIN('10 (ind)'!AH$6:AH$37))))))*AH$42</f>
        <v>0</v>
      </c>
      <c r="AI30" s="87">
        <f>IF('10 (ind)'!AI$1="si",100*(('10 (ind)'!AI28-MIN('10 (ind)'!AI$6:AI$37))/(MAX('10 (ind)'!AI$6:AI$37)-MIN('10 (ind)'!AI$6:AI$37))),ABS(-100+(100*(('10 (ind)'!AI28-MIN('10 (ind)'!AI$6:AI$37))/(MAX('10 (ind)'!AI$6:AI$37)-MIN('10 (ind)'!AI$6:AI$37))))))*AI$42</f>
        <v>9.3652148123495205E-2</v>
      </c>
      <c r="AJ30" s="87">
        <f>IF('10 (ind)'!AJ$1="si",100*(('10 (ind)'!AJ28-MIN('10 (ind)'!AJ$6:AJ$37))/(MAX('10 (ind)'!AJ$6:AJ$37)-MIN('10 (ind)'!AJ$6:AJ$37))),ABS(-100+(100*(('10 (ind)'!AJ28-MIN('10 (ind)'!AJ$6:AJ$37))/(MAX('10 (ind)'!AJ$6:AJ$37)-MIN('10 (ind)'!AJ$6:AJ$37))))))*AJ$42</f>
        <v>6.5275908302751668</v>
      </c>
      <c r="AK30" s="87">
        <f>IF('10 (ind)'!AK$1="si",100*(('10 (ind)'!AK28-MIN('10 (ind)'!AK$6:AK$37))/(MAX('10 (ind)'!AK$6:AK$37)-MIN('10 (ind)'!AK$6:AK$37))),ABS(-100+(100*(('10 (ind)'!AK28-MIN('10 (ind)'!AK$6:AK$37))/(MAX('10 (ind)'!AK$6:AK$37)-MIN('10 (ind)'!AK$6:AK$37))))))*AK$42</f>
        <v>0.61236133749913502</v>
      </c>
      <c r="AL30" s="87">
        <f>IF('10 (ind)'!AL$1="si",100*(('10 (ind)'!AL28-MIN('10 (ind)'!AL$6:AL$37))/(MAX('10 (ind)'!AL$6:AL$37)-MIN('10 (ind)'!AL$6:AL$37))),ABS(-100+(100*(('10 (ind)'!AL28-MIN('10 (ind)'!AL$6:AL$37))/(MAX('10 (ind)'!AL$6:AL$37)-MIN('10 (ind)'!AL$6:AL$37))))))*AL$42</f>
        <v>0</v>
      </c>
      <c r="AM30" s="87">
        <f>IF('10 (ind)'!AM$1="si",100*(('10 (ind)'!AM28-MIN('10 (ind)'!AM$6:AM$37))/(MAX('10 (ind)'!AM$6:AM$37)-MIN('10 (ind)'!AM$6:AM$37))),ABS(-100+(100*(('10 (ind)'!AM28-MIN('10 (ind)'!AM$6:AM$37))/(MAX('10 (ind)'!AM$6:AM$37)-MIN('10 (ind)'!AM$6:AM$37))))))*AM$42</f>
        <v>0</v>
      </c>
      <c r="AN30" s="87">
        <f>IF('10 (ind)'!AN$1="si",100*(('10 (ind)'!AN28-MIN('10 (ind)'!AN$6:AN$37))/(MAX('10 (ind)'!AN$6:AN$37)-MIN('10 (ind)'!AN$6:AN$37))),ABS(-100+(100*(('10 (ind)'!AN28-MIN('10 (ind)'!AN$6:AN$37))/(MAX('10 (ind)'!AN$6:AN$37)-MIN('10 (ind)'!AN$6:AN$37))))))*AN$42</f>
        <v>12.478377404585382</v>
      </c>
      <c r="AO30" s="87">
        <f>IF('10 (ind)'!AO$1="si",100*(('10 (ind)'!AO28-MIN('10 (ind)'!AO$6:AO$37))/(MAX('10 (ind)'!AO$6:AO$37)-MIN('10 (ind)'!AO$6:AO$37))),ABS(-100+(100*(('10 (ind)'!AO28-MIN('10 (ind)'!AO$6:AO$37))/(MAX('10 (ind)'!AO$6:AO$37)-MIN('10 (ind)'!AO$6:AO$37))))))*AO$42</f>
        <v>5.5909008158325353</v>
      </c>
      <c r="AP30" s="87">
        <f>IF('10 (ind)'!AP$1="si",100*(('10 (ind)'!AP28-MIN('10 (ind)'!AP$6:AP$37))/(MAX('10 (ind)'!AP$6:AP$37)-MIN('10 (ind)'!AP$6:AP$37))),ABS(-100+(100*(('10 (ind)'!AP28-MIN('10 (ind)'!AP$6:AP$37))/(MAX('10 (ind)'!AP$6:AP$37)-MIN('10 (ind)'!AP$6:AP$37))))))*AP$42</f>
        <v>0</v>
      </c>
      <c r="AQ30" s="87">
        <f>IF('10 (ind)'!AQ$1="si",100*(('10 (ind)'!AQ28-MIN('10 (ind)'!AQ$6:AQ$37))/(MAX('10 (ind)'!AQ$6:AQ$37)-MIN('10 (ind)'!AQ$6:AQ$37))),ABS(-100+(100*(('10 (ind)'!AQ28-MIN('10 (ind)'!AQ$6:AQ$37))/(MAX('10 (ind)'!AQ$6:AQ$37)-MIN('10 (ind)'!AQ$6:AQ$37))))))*AQ$42</f>
        <v>3.2176119105080159</v>
      </c>
      <c r="AR30" s="87">
        <f>IF('10 (ind)'!AR$1="si",100*(('10 (ind)'!AR28-MIN('10 (ind)'!AR$6:AR$37))/(MAX('10 (ind)'!AR$6:AR$37)-MIN('10 (ind)'!AR$6:AR$37))),ABS(-100+(100*(('10 (ind)'!AR28-MIN('10 (ind)'!AR$6:AR$37))/(MAX('10 (ind)'!AR$6:AR$37)-MIN('10 (ind)'!AR$6:AR$37))))))*AR$42</f>
        <v>11.105552776388192</v>
      </c>
      <c r="AS30" s="87">
        <f>IF('10 (ind)'!AS$1="si",100*(('10 (ind)'!AS28-MIN('10 (ind)'!AS$6:AS$37))/(MAX('10 (ind)'!AS$6:AS$37)-MIN('10 (ind)'!AS$6:AS$37))),ABS(-100+(100*(('10 (ind)'!AS28-MIN('10 (ind)'!AS$6:AS$37))/(MAX('10 (ind)'!AS$6:AS$37)-MIN('10 (ind)'!AS$6:AS$37))))))*AS$42</f>
        <v>5.2507425260747516</v>
      </c>
      <c r="AT30" s="87">
        <f>IF('10 (ind)'!AT$1="si",100*(('10 (ind)'!AT28-MIN('10 (ind)'!AT$6:AT$37))/(MAX('10 (ind)'!AT$6:AT$37)-MIN('10 (ind)'!AT$6:AT$37))),ABS(-100+(100*(('10 (ind)'!AT28-MIN('10 (ind)'!AT$6:AT$37))/(MAX('10 (ind)'!AT$6:AT$37)-MIN('10 (ind)'!AT$6:AT$37))))))*AT$42</f>
        <v>0</v>
      </c>
      <c r="AU30" s="87">
        <f>IF('10 (ind)'!AU$1="si",100*(('10 (ind)'!AU28-MIN('10 (ind)'!AU$6:AU$37))/(MAX('10 (ind)'!AU$6:AU$37)-MIN('10 (ind)'!AU$6:AU$37))),ABS(-100+(100*(('10 (ind)'!AU28-MIN('10 (ind)'!AU$6:AU$37))/(MAX('10 (ind)'!AU$6:AU$37)-MIN('10 (ind)'!AU$6:AU$37))))))*AU$42</f>
        <v>0</v>
      </c>
      <c r="AV30" s="87">
        <f>IF('10 (ind)'!AV$1="si",100*(('10 (ind)'!AV28-MIN('10 (ind)'!AV$6:AV$37))/(MAX('10 (ind)'!AV$6:AV$37)-MIN('10 (ind)'!AV$6:AV$37))),ABS(-100+(100*(('10 (ind)'!AV28-MIN('10 (ind)'!AV$6:AV$37))/(MAX('10 (ind)'!AV$6:AV$37)-MIN('10 (ind)'!AV$6:AV$37))))))*AV$42</f>
        <v>18.717504332755631</v>
      </c>
      <c r="AW30" s="87">
        <f>IF('10 (ind)'!AW$1="si",100*(('10 (ind)'!AW28-MIN('10 (ind)'!AW$6:AW$37))/(MAX('10 (ind)'!AW$6:AW$37)-MIN('10 (ind)'!AW$6:AW$37))),ABS(-100+(100*(('10 (ind)'!AW28-MIN('10 (ind)'!AW$6:AW$37))/(MAX('10 (ind)'!AW$6:AW$37)-MIN('10 (ind)'!AW$6:AW$37))))))*AW$42</f>
        <v>9.0090520204720779</v>
      </c>
      <c r="AX30" s="87">
        <f>IF('10 (ind)'!AX$1="si",100*(('10 (ind)'!AX28-MIN('10 (ind)'!AX$6:AX$37))/(MAX('10 (ind)'!AX$6:AX$37)-MIN('10 (ind)'!AX$6:AX$37))),ABS(-100+(100*(('10 (ind)'!AX28-MIN('10 (ind)'!AX$6:AX$37))/(MAX('10 (ind)'!AX$6:AX$37)-MIN('10 (ind)'!AX$6:AX$37))))))*AX$42</f>
        <v>2.9938816898037537</v>
      </c>
      <c r="AY30" s="87">
        <f>IF('10 (ind)'!AY$1="si",100*(('10 (ind)'!AY28-MIN('10 (ind)'!AY$6:AY$37))/(MAX('10 (ind)'!AY$6:AY$37)-MIN('10 (ind)'!AY$6:AY$37))),ABS(-100+(100*(('10 (ind)'!AY28-MIN('10 (ind)'!AY$6:AY$37))/(MAX('10 (ind)'!AY$6:AY$37)-MIN('10 (ind)'!AY$6:AY$37))))))*AY$42</f>
        <v>11.628229587764995</v>
      </c>
      <c r="AZ30" s="87">
        <f>IF('10 (ind)'!AZ$1="si",100*(('10 (ind)'!AZ28-MIN('10 (ind)'!AZ$6:AZ$37))/(MAX('10 (ind)'!AZ$6:AZ$37)-MIN('10 (ind)'!AZ$6:AZ$37))),ABS(-100+(100*(('10 (ind)'!AZ28-MIN('10 (ind)'!AZ$6:AZ$37))/(MAX('10 (ind)'!AZ$6:AZ$37)-MIN('10 (ind)'!AZ$6:AZ$37))))))*AZ$42</f>
        <v>5.9048624607396087</v>
      </c>
      <c r="BA30" s="87">
        <f>IF('10 (ind)'!BA$1="si",100*(('10 (ind)'!BA28-MIN('10 (ind)'!BA$6:BA$37))/(MAX('10 (ind)'!BA$6:BA$37)-MIN('10 (ind)'!BA$6:BA$37))),ABS(-100+(100*(('10 (ind)'!BA28-MIN('10 (ind)'!BA$6:BA$37))/(MAX('10 (ind)'!BA$6:BA$37)-MIN('10 (ind)'!BA$6:BA$37))))))*BA$42</f>
        <v>2.1707004719620837</v>
      </c>
      <c r="BB30" s="87">
        <f>IF('10 (ind)'!BB$1="si",100*(('10 (ind)'!BB28-MIN('10 (ind)'!BB$6:BB$37))/(MAX('10 (ind)'!BB$6:BB$37)-MIN('10 (ind)'!BB$6:BB$37))),ABS(-100+(100*(('10 (ind)'!BB28-MIN('10 (ind)'!BB$6:BB$37))/(MAX('10 (ind)'!BB$6:BB$37)-MIN('10 (ind)'!BB$6:BB$37))))))*BB$42</f>
        <v>5.372787356181898</v>
      </c>
      <c r="BC30" s="87">
        <f>IF('10 (ind)'!BC$1="si",100*(('10 (ind)'!BC28-MIN('10 (ind)'!BC$6:BC$37))/(MAX('10 (ind)'!BC$6:BC$37)-MIN('10 (ind)'!BC$6:BC$37))),ABS(-100+(100*(('10 (ind)'!BC28-MIN('10 (ind)'!BC$6:BC$37))/(MAX('10 (ind)'!BC$6:BC$37)-MIN('10 (ind)'!BC$6:BC$37))))))*BC$42</f>
        <v>0.65102105590470194</v>
      </c>
      <c r="BD30" s="87">
        <f>IF('10 (ind)'!BD$1="si",100*(('10 (ind)'!BD28-MIN('10 (ind)'!BD$6:BD$37))/(MAX('10 (ind)'!BD$6:BD$37)-MIN('10 (ind)'!BD$6:BD$37))),ABS(-100+(100*(('10 (ind)'!BD28-MIN('10 (ind)'!BD$6:BD$37))/(MAX('10 (ind)'!BD$6:BD$37)-MIN('10 (ind)'!BD$6:BD$37))))))*BD$42</f>
        <v>5.6380873138514458</v>
      </c>
      <c r="BE30" s="87">
        <f>IF('10 (ind)'!BE$1="si",100*(('10 (ind)'!BE28-MIN('10 (ind)'!BE$6:BE$37))/(MAX('10 (ind)'!BE$6:BE$37)-MIN('10 (ind)'!BE$6:BE$37))),ABS(-100+(100*(('10 (ind)'!BE28-MIN('10 (ind)'!BE$6:BE$37))/(MAX('10 (ind)'!BE$6:BE$37)-MIN('10 (ind)'!BE$6:BE$37))))))*BE$42</f>
        <v>4.5276635347199985</v>
      </c>
      <c r="BF30" s="87">
        <f>IF('10 (ind)'!BF$1="si",100*(('10 (ind)'!BF28-MIN('10 (ind)'!BF$6:BF$37))/(MAX('10 (ind)'!BF$6:BF$37)-MIN('10 (ind)'!BF$6:BF$37))),ABS(-100+(100*(('10 (ind)'!BF28-MIN('10 (ind)'!BF$6:BF$37))/(MAX('10 (ind)'!BF$6:BF$37)-MIN('10 (ind)'!BF$6:BF$37))))))*BF$42</f>
        <v>4.5784264220044708</v>
      </c>
      <c r="BG30" s="87">
        <f>IF('10 (ind)'!BG$1="si",100*(('10 (ind)'!BG28-MIN('10 (ind)'!BG$6:BG$37))/(MAX('10 (ind)'!BG$6:BG$37)-MIN('10 (ind)'!BG$6:BG$37))),ABS(-100+(100*(('10 (ind)'!BG28-MIN('10 (ind)'!BG$6:BG$37))/(MAX('10 (ind)'!BG$6:BG$37)-MIN('10 (ind)'!BG$6:BG$37))))))*BG$42</f>
        <v>1.7995037355378802</v>
      </c>
      <c r="BH30" s="87">
        <f>IF('10 (ind)'!BH$1="si",100*(('10 (ind)'!BH28-MIN('10 (ind)'!BH$6:BH$37))/(MAX('10 (ind)'!BH$6:BH$37)-MIN('10 (ind)'!BH$6:BH$37))),ABS(-100+(100*(('10 (ind)'!BH28-MIN('10 (ind)'!BH$6:BH$37))/(MAX('10 (ind)'!BH$6:BH$37)-MIN('10 (ind)'!BH$6:BH$37))))))*BH$42</f>
        <v>1.7712679484495568</v>
      </c>
      <c r="BI30" s="87">
        <f>IF('10 (ind)'!BI$1="si",100*(('10 (ind)'!BI28-MIN('10 (ind)'!BI$6:BI$37))/(MAX('10 (ind)'!BI$6:BI$37)-MIN('10 (ind)'!BI$6:BI$37))),ABS(-100+(100*(('10 (ind)'!BI28-MIN('10 (ind)'!BI$6:BI$37))/(MAX('10 (ind)'!BI$6:BI$37)-MIN('10 (ind)'!BI$6:BI$37))))))*BI$42</f>
        <v>5.76108112549319</v>
      </c>
      <c r="BJ30" s="87">
        <f>IF('10 (ind)'!BJ$1="si",100*(('10 (ind)'!BJ28-MIN('10 (ind)'!BJ$6:BJ$37))/(MAX('10 (ind)'!BJ$6:BJ$37)-MIN('10 (ind)'!BJ$6:BJ$37))),ABS(-100+(100*(('10 (ind)'!BJ28-MIN('10 (ind)'!BJ$6:BJ$37))/(MAX('10 (ind)'!BJ$6:BJ$37)-MIN('10 (ind)'!BJ$6:BJ$37))))))*BJ$42</f>
        <v>0.87657100045358749</v>
      </c>
      <c r="BK30" s="87">
        <f>IF('10 (ind)'!BK$1="si",100*(('10 (ind)'!BK28-MIN('10 (ind)'!BK$6:BK$37))/(MAX('10 (ind)'!BK$6:BK$37)-MIN('10 (ind)'!BK$6:BK$37))),ABS(-100+(100*(('10 (ind)'!BK28-MIN('10 (ind)'!BK$6:BK$37))/(MAX('10 (ind)'!BK$6:BK$37)-MIN('10 (ind)'!BK$6:BK$37))))))*BK$42</f>
        <v>5.0997680511864329</v>
      </c>
      <c r="BL30" s="87">
        <f>IF('10 (ind)'!BL$1="si",100*(('10 (ind)'!BL28-MIN('10 (ind)'!BL$6:BL$37))/(MAX('10 (ind)'!BL$6:BL$37)-MIN('10 (ind)'!BL$6:BL$37))),ABS(-100+(100*(('10 (ind)'!BL28-MIN('10 (ind)'!BL$6:BL$37))/(MAX('10 (ind)'!BL$6:BL$37)-MIN('10 (ind)'!BL$6:BL$37))))))*BL$42</f>
        <v>8.0316877915959903</v>
      </c>
      <c r="BM30" s="87">
        <f>IF('10 (ind)'!BM$1="si",100*(('10 (ind)'!BM28-MIN('10 (ind)'!BM$6:BM$37))/(MAX('10 (ind)'!BM$6:BM$37)-MIN('10 (ind)'!BM$6:BM$37))),ABS(-100+(100*(('10 (ind)'!BM28-MIN('10 (ind)'!BM$6:BM$37))/(MAX('10 (ind)'!BM$6:BM$37)-MIN('10 (ind)'!BM$6:BM$37))))))*BM$42</f>
        <v>5.8787183334804478</v>
      </c>
      <c r="BN30" s="87">
        <f>IF('10 (ind)'!BN$1="si",100*(('10 (ind)'!BN28-MIN('10 (ind)'!BN$6:BN$37))/(MAX('10 (ind)'!BN$6:BN$37)-MIN('10 (ind)'!BN$6:BN$37))),ABS(-100+(100*(('10 (ind)'!BN28-MIN('10 (ind)'!BN$6:BN$37))/(MAX('10 (ind)'!BN$6:BN$37)-MIN('10 (ind)'!BN$6:BN$37))))))*BN$42</f>
        <v>2.791894501374478</v>
      </c>
      <c r="BO30" s="87">
        <f>IF('10 (ind)'!BO$1="si",100*(('10 (ind)'!BO28-MIN('10 (ind)'!BO$6:BO$37))/(MAX('10 (ind)'!BO$6:BO$37)-MIN('10 (ind)'!BO$6:BO$37))),ABS(-100+(100*(('10 (ind)'!BO28-MIN('10 (ind)'!BO$6:BO$37))/(MAX('10 (ind)'!BO$6:BO$37)-MIN('10 (ind)'!BO$6:BO$37))))))*BO$42</f>
        <v>0.68723302290838517</v>
      </c>
      <c r="BP30" s="87">
        <f>IF('10 (ind)'!BP$1="si",100*(('10 (ind)'!BP28-MIN('10 (ind)'!BP$6:BP$37))/(MAX('10 (ind)'!BP$6:BP$37)-MIN('10 (ind)'!BP$6:BP$37))),ABS(-100+(100*(('10 (ind)'!BP28-MIN('10 (ind)'!BP$6:BP$37))/(MAX('10 (ind)'!BP$6:BP$37)-MIN('10 (ind)'!BP$6:BP$37))))))*BP$42</f>
        <v>1.2479115505434455</v>
      </c>
      <c r="BQ30" s="87">
        <f>IF('10 (ind)'!BQ$1="si",100*(('10 (ind)'!BQ28-MIN('10 (ind)'!BQ$6:BQ$37))/(MAX('10 (ind)'!BQ$6:BQ$37)-MIN('10 (ind)'!BQ$6:BQ$37))),ABS(-100+(100*(('10 (ind)'!BQ28-MIN('10 (ind)'!BQ$6:BQ$37))/(MAX('10 (ind)'!BQ$6:BQ$37)-MIN('10 (ind)'!BQ$6:BQ$37))))))*BQ$42</f>
        <v>4.8605576924063634</v>
      </c>
      <c r="BR30" s="87">
        <f>IF('10 (ind)'!BR$1="si",100*(('10 (ind)'!BR28-MIN('10 (ind)'!BR$6:BR$37))/(MAX('10 (ind)'!BR$6:BR$37)-MIN('10 (ind)'!BR$6:BR$37))),ABS(-100+(100*(('10 (ind)'!BR28-MIN('10 (ind)'!BR$6:BR$37))/(MAX('10 (ind)'!BR$6:BR$37)-MIN('10 (ind)'!BR$6:BR$37))))))*BR$42</f>
        <v>0.97212730876027031</v>
      </c>
      <c r="BS30" s="87">
        <f>IF('10 (ind)'!BS$1="si",100*(('10 (ind)'!BS28-MIN('10 (ind)'!BS$6:BS$37))/(MAX('10 (ind)'!BS$6:BS$37)-MIN('10 (ind)'!BS$6:BS$37))),ABS(-100+(100*(('10 (ind)'!BS28-MIN('10 (ind)'!BS$6:BS$37))/(MAX('10 (ind)'!BS$6:BS$37)-MIN('10 (ind)'!BS$6:BS$37))))))*BS$42</f>
        <v>4.2433798804721512</v>
      </c>
      <c r="BT30" s="75">
        <f>IF('10 (ind)'!BT$1="si",100*(('10 (ind)'!BT28-MIN('10 (ind)'!BT$6:BT$37))/(MAX('10 (ind)'!BT$6:BT$37)-MIN('10 (ind)'!BT$6:BT$37))),ABS(-100+(100*(('10 (ind)'!BT28-MIN('10 (ind)'!BT$6:BT$37))/(MAX('10 (ind)'!BR$6:BR$37)-MIN('10 (ind)'!BT$6:BT$37))))))*BT$42</f>
        <v>4.9653742335133195</v>
      </c>
      <c r="BU30" s="87">
        <f>IF('10 (ind)'!BU$1="si",100*(('10 (ind)'!BU28-MIN('10 (ind)'!BU$6:BU$37))/(MAX('10 (ind)'!BU$6:BU$37)-MIN('10 (ind)'!BU$6:BU$37))),ABS(-100+(100*(('10 (ind)'!BU28-MIN('10 (ind)'!BU$6:BU$37))/(MAX('10 (ind)'!BU$6:BU$37)-MIN('10 (ind)'!BU$6:BU$37))))))*BU$42</f>
        <v>0</v>
      </c>
      <c r="BV30" s="87">
        <f>IF('10 (ind)'!BV$1="si",100*(('10 (ind)'!BV28-MIN('10 (ind)'!BV$6:BV$37))/(MAX('10 (ind)'!BV$6:BV$37)-MIN('10 (ind)'!BV$6:BV$37))),ABS(-100+(100*(('10 (ind)'!BV28-MIN('10 (ind)'!BV$6:BV$37))/(MAX('10 (ind)'!BV$6:BV$37)-MIN('10 (ind)'!BV$6:BV$37))))))*BV$42</f>
        <v>2.0120900403837076</v>
      </c>
      <c r="BW30" s="87">
        <f>IF('10 (ind)'!BW$1="si",100*(('10 (ind)'!BW28-MIN('10 (ind)'!BW$6:BW$37))/(MAX('10 (ind)'!BW$6:BW$37)-MIN('10 (ind)'!BW$6:BW$37))),ABS(-100+(100*(('10 (ind)'!BW28-MIN('10 (ind)'!BW$6:BW$37))/(MAX('10 (ind)'!BW$6:BW$37)-MIN('10 (ind)'!BW$6:BW$37))))))*BW$42</f>
        <v>3.3646307385853951</v>
      </c>
      <c r="BX30" s="87">
        <f>IF('10 (ind)'!BX$1="si",100*(('10 (ind)'!BX28-MIN('10 (ind)'!BX$6:BX$37))/(MAX('10 (ind)'!BX$6:BX$37)-MIN('10 (ind)'!BX$6:BX$37))),ABS(-100+(100*(('10 (ind)'!BX28-MIN('10 (ind)'!BX$6:BX$37))/(MAX('10 (ind)'!BX$6:BX$37)-MIN('10 (ind)'!BX$6:BX$37))))))*BX$42</f>
        <v>12.657372228356554</v>
      </c>
      <c r="BY30" s="87">
        <f>IF('10 (ind)'!BY$1="si",100*(('10 (ind)'!BY28-MIN('10 (ind)'!BY$6:BY$37))/(MAX('10 (ind)'!BY$6:BY$37)-MIN('10 (ind)'!BY$6:BY$37))),ABS(-100+(100*(('10 (ind)'!BY28-MIN('10 (ind)'!BY$6:BY$37))/(MAX('10 (ind)'!BY$6:BY$37)-MIN('10 (ind)'!BY$6:BY$37))))))*BY$42</f>
        <v>1.4482584810204471</v>
      </c>
      <c r="BZ30" s="87">
        <f>IF('10 (ind)'!BZ$1="si",100*(('10 (ind)'!BZ28-MIN('10 (ind)'!BZ$6:BZ$37))/(MAX('10 (ind)'!BZ$6:BZ$37)-MIN('10 (ind)'!BZ$6:BZ$37))),ABS(-100+(100*(('10 (ind)'!BZ28-MIN('10 (ind)'!BZ$6:BZ$37))/(MAX('10 (ind)'!BZ$6:BZ$37)-MIN('10 (ind)'!BZ$6:BZ$37))))))*BZ$42</f>
        <v>15.967380796663164</v>
      </c>
      <c r="CA30" s="87">
        <f>IF('10 (ind)'!CA$1="si",100*(('10 (ind)'!CA28-MIN('10 (ind)'!CA$6:CA$37))/(MAX('10 (ind)'!CA$6:CA$37)-MIN('10 (ind)'!CA$6:CA$37))),ABS(-100+(100*(('10 (ind)'!CA28-MIN('10 (ind)'!CA$6:CA$37))/(MAX('10 (ind)'!CA$6:CA$37)-MIN('10 (ind)'!CA$6:CA$37))))))*CA$42</f>
        <v>0</v>
      </c>
      <c r="CB30" s="87">
        <f>IF('10 (ind)'!CB$1="si",100*(('10 (ind)'!CB28-MIN('10 (ind)'!CB$6:CB$37))/(MAX('10 (ind)'!CB$6:CB$37)-MIN('10 (ind)'!CB$6:CB$37))),ABS(-100+(100*(('10 (ind)'!CB28-MIN('10 (ind)'!CB$6:CB$37))/(MAX('10 (ind)'!CB$6:CB$37)-MIN('10 (ind)'!CB$6:CB$37))))))*CB$42</f>
        <v>4.1394055664438811</v>
      </c>
      <c r="CC30" s="87">
        <f>IF('10 (ind)'!CC$1="si",100*(('10 (ind)'!CC28-MIN('10 (ind)'!CC$6:CC$37))/(MAX('10 (ind)'!CC$6:CC$37)-MIN('10 (ind)'!CC$6:CC$37))),ABS(-100+(100*(('10 (ind)'!CC28-MIN('10 (ind)'!CC$6:CC$37))/(MAX('10 (ind)'!CC$6:CC$37)-MIN('10 (ind)'!CC$6:CC$37))))))*CC$42</f>
        <v>6.745885685007087</v>
      </c>
      <c r="CD30" s="87">
        <f>IF('10 (ind)'!CD$1="si",100*(('10 (ind)'!CD28-MIN('10 (ind)'!CD$6:CD$37))/(MAX('10 (ind)'!CD$6:CD$37)-MIN('10 (ind)'!CD$6:CD$37))),ABS(-100+(100*(('10 (ind)'!CD28-MIN('10 (ind)'!CD$6:CD$37))/(MAX('10 (ind)'!CD$6:CD$37)-MIN('10 (ind)'!CD$6:CD$37))))))*CD$42</f>
        <v>12.4953095684803</v>
      </c>
      <c r="CE30" s="87">
        <f>IF('10 (ind)'!CE$1="si",100*(('10 (ind)'!CE28-MIN('10 (ind)'!CE$6:CE$37))/(MAX('10 (ind)'!CE$6:CE$37)-MIN('10 (ind)'!CE$6:CE$37))),ABS(-100+(100*(('10 (ind)'!CE28-MIN('10 (ind)'!CE$6:CE$37))/(MAX('10 (ind)'!CE$6:CE$37)-MIN('10 (ind)'!CE$6:CE$37))))))*CE$42</f>
        <v>12.4953095684803</v>
      </c>
      <c r="CF30" s="87">
        <f>IF('10 (ind)'!CF$1="si",100*(('10 (ind)'!CF28-MIN('10 (ind)'!CF$6:CF$37))/(MAX('10 (ind)'!CF$6:CF$37)-MIN('10 (ind)'!CF$6:CF$37))),ABS(-100+(100*(('10 (ind)'!CF28-MIN('10 (ind)'!CF$6:CF$37))/(MAX('10 (ind)'!CF$6:CF$37)-MIN('10 (ind)'!CF$6:CF$37))))))*CF$42</f>
        <v>0.21196741472535111</v>
      </c>
      <c r="CG30" s="87">
        <f>IF('10 (ind)'!CG$1="si",100*(('10 (ind)'!CG28-MIN('10 (ind)'!CG$6:CG$37))/(MAX('10 (ind)'!CG$6:CG$37)-MIN('10 (ind)'!CG$6:CG$37))),ABS(-100+(100*(('10 (ind)'!CG28-MIN('10 (ind)'!CG$6:CG$37))/(MAX('10 (ind)'!CG$6:CG$37)-MIN('10 (ind)'!CG$6:CG$37))))))*CG$42</f>
        <v>4.076202313379639</v>
      </c>
      <c r="CH30" s="87">
        <f>IF('10 (ind)'!CH$1="si",100*(('10 (ind)'!CH28-MIN('10 (ind)'!CH$6:CH$37))/(MAX('10 (ind)'!CH$6:CH$37)-MIN('10 (ind)'!CH$6:CH$37))),ABS(-100+(100*(('10 (ind)'!CH28-MIN('10 (ind)'!CH$6:CH$37))/(MAX('10 (ind)'!CH$6:CH$37)-MIN('10 (ind)'!CH$6:CH$37))))))*CH$42</f>
        <v>9.7357048777870467</v>
      </c>
      <c r="CI30" s="87">
        <f>IF('10 (ind)'!CI$1="si",100*(('10 (ind)'!CI28-MIN('10 (ind)'!CI$6:CI$37))/(MAX('10 (ind)'!CI$6:CI$37)-MIN('10 (ind)'!CI$6:CI$37))),ABS(-100+(100*(('10 (ind)'!CI28-MIN('10 (ind)'!CI$6:CI$37))/(MAX('10 (ind)'!CI$6:CI$37)-MIN('10 (ind)'!CI$6:CI$37))))))*CI$42</f>
        <v>0</v>
      </c>
      <c r="CJ30" s="87">
        <f>IF('10 (ind)'!CJ$1="si",100*(('10 (ind)'!CJ28-MIN('10 (ind)'!CJ$6:CJ$37))/(MAX('10 (ind)'!CJ$6:CJ$37)-MIN('10 (ind)'!CJ$6:CJ$37))),ABS(-100+(100*(('10 (ind)'!CJ28-MIN('10 (ind)'!CJ$6:CJ$37))/(MAX('10 (ind)'!CJ$6:CJ$37)-MIN('10 (ind)'!CJ$6:CJ$37))))))*CJ$42</f>
        <v>5.2415689875119327</v>
      </c>
      <c r="CK30" s="87">
        <f>IF('10 (ind)'!CK$1="si",100*(('10 (ind)'!CK28-MIN('10 (ind)'!CK$6:CK$37))/(MAX('10 (ind)'!CK$6:CK$37)-MIN('10 (ind)'!CK$6:CK$37))),ABS(-100+(100*(('10 (ind)'!CK28-MIN('10 (ind)'!CK$6:CK$37))/(MAX('10 (ind)'!CK$6:CK$37)-MIN('10 (ind)'!CK$6:CK$37))))))*CK$42</f>
        <v>0.96194863309617951</v>
      </c>
      <c r="CL30" s="87">
        <f>IF('10 (ind)'!CL$1="si",100*(('10 (ind)'!CL28-MIN('10 (ind)'!CL$6:CL$37))/(MAX('10 (ind)'!CL$6:CL$37)-MIN('10 (ind)'!CL$6:CL$37))),ABS(-100+(100*(('10 (ind)'!CL28-MIN('10 (ind)'!CL$6:CL$37))/(MAX('10 (ind)'!CL$6:CL$37)-MIN('10 (ind)'!CL$6:CL$37))))))*CL$42</f>
        <v>3.4905884704086287</v>
      </c>
      <c r="CM30" s="87">
        <f>IF('10 (ind)'!CM$1="si",100*(('10 (ind)'!CM28-MIN('10 (ind)'!CM$6:CM$37))/(MAX('10 (ind)'!CM$6:CM$37)-MIN('10 (ind)'!CM$6:CM$37))),ABS(-100+(100*(('10 (ind)'!CM28-MIN('10 (ind)'!CM$6:CM$37))/(MAX('10 (ind)'!CM$6:CM$37)-MIN('10 (ind)'!CM$6:CM$37))))))*CM$42</f>
        <v>1.5754109806249894</v>
      </c>
    </row>
    <row r="31" spans="1:91">
      <c r="A31" s="18" t="s">
        <v>228</v>
      </c>
      <c r="B31" s="87">
        <f>IF('10 (ind)'!B$1="si",100*(('10 (ind)'!B29-MIN('10 (ind)'!B$6:B$37))/(MAX('10 (ind)'!B$6:B$37)-MIN('10 (ind)'!B$6:B$37))),ABS(-100+(100*(('10 (ind)'!B29-MIN('10 (ind)'!B$6:B$37))/(MAX('10 (ind)'!B$6:B$37)-MIN('10 (ind)'!B$6:B$37))))))</f>
        <v>30.385861056851287</v>
      </c>
      <c r="C31" s="87">
        <f>IF('10 (ind)'!C$1="si",100*(('10 (ind)'!C29-MIN('10 (ind)'!C$6:C$37))/(MAX('10 (ind)'!C$6:C$37)-MIN('10 (ind)'!C$6:C$37))),ABS(-100+(100*(('10 (ind)'!C29-MIN('10 (ind)'!C$6:C$37))/(MAX('10 (ind)'!C$6:C$37)-MIN('10 (ind)'!C$6:C$37))))))</f>
        <v>40.220000827848828</v>
      </c>
      <c r="D31" s="87">
        <f>IF('10 (ind)'!D$1="si",100*(('10 (ind)'!D29-MIN('10 (ind)'!D$6:D$37))/(MAX('10 (ind)'!D$6:D$37)-MIN('10 (ind)'!D$6:D$37))),ABS(-100+(100*(('10 (ind)'!D29-MIN('10 (ind)'!D$6:D$37))/(MAX('10 (ind)'!D$6:D$37)-MIN('10 (ind)'!D$6:D$37))))))*D$42</f>
        <v>7.9629520256537445</v>
      </c>
      <c r="E31" s="87">
        <f>IF('10 (ind)'!E$1="si",100*(('10 (ind)'!E29-MIN('10 (ind)'!E$6:E$37))/(MAX('10 (ind)'!E$6:E$37)-MIN('10 (ind)'!E$6:E$37))),ABS(-100+(100*(('10 (ind)'!E29-MIN('10 (ind)'!E$6:E$37))/(MAX('10 (ind)'!E$6:E$37)-MIN('10 (ind)'!E$6:E$37))))))*E$42</f>
        <v>9.785232386598766</v>
      </c>
      <c r="F31" s="87">
        <f>IF('10 (ind)'!F$1="si",100*(('10 (ind)'!F29-MIN('10 (ind)'!F$6:F$37))/(MAX('10 (ind)'!F$6:F$37)-MIN('10 (ind)'!F$6:F$37))),ABS(-100+(100*(('10 (ind)'!F29-MIN('10 (ind)'!F$6:F$37))/(MAX('10 (ind)'!F$6:F$37)-MIN('10 (ind)'!F$6:F$37))))))*F$42</f>
        <v>4.3203371970495272</v>
      </c>
      <c r="G31" s="87">
        <f>IF('10 (ind)'!G$1="si",100*(('10 (ind)'!G29-MIN('10 (ind)'!G$6:G$37))/(MAX('10 (ind)'!G$6:G$37)-MIN('10 (ind)'!G$6:G$37))),ABS(-100+(100*(('10 (ind)'!G29-MIN('10 (ind)'!G$6:G$37))/(MAX('10 (ind)'!G$6:G$37)-MIN('10 (ind)'!G$6:G$37))))))*G$42</f>
        <v>4.0417209908735332</v>
      </c>
      <c r="H31" s="87">
        <f>IF('10 (ind)'!H$1="si",100*(('10 (ind)'!H29-MIN('10 (ind)'!H$6:H$37))/(MAX('10 (ind)'!H$6:H$37)-MIN('10 (ind)'!H$6:H$37))),ABS(-100+(100*(('10 (ind)'!H29-MIN('10 (ind)'!H$6:H$37))/(MAX('10 (ind)'!H$6:H$37)-MIN('10 (ind)'!H$6:H$37))))))*H$42</f>
        <v>2.6627218934911232</v>
      </c>
      <c r="I31" s="87">
        <f>IF('10 (ind)'!I$1="si",100*(('10 (ind)'!I29-MIN('10 (ind)'!I$6:I$37))/(MAX('10 (ind)'!I$6:I$37)-MIN('10 (ind)'!I$6:I$37))),ABS(-100+(100*(('10 (ind)'!I29-MIN('10 (ind)'!I$6:I$37))/(MAX('10 (ind)'!I$6:I$37)-MIN('10 (ind)'!I$6:I$37))))))*I$42</f>
        <v>5.6249999999999991</v>
      </c>
      <c r="J31" s="87">
        <f>IF('10 (ind)'!J$1="si",100*(('10 (ind)'!J29-MIN('10 (ind)'!J$6:J$37))/(MAX('10 (ind)'!J$6:J$37)-MIN('10 (ind)'!J$6:J$37))),ABS(-100+(100*(('10 (ind)'!J29-MIN('10 (ind)'!J$6:J$37))/(MAX('10 (ind)'!J$6:J$37)-MIN('10 (ind)'!J$6:J$37))))))*J$42</f>
        <v>1.820966643975493</v>
      </c>
      <c r="K31" s="87">
        <f>IF('10 (ind)'!K$1="si",100*(('10 (ind)'!K29-MIN('10 (ind)'!K$6:K$37))/(MAX('10 (ind)'!K$6:K$37)-MIN('10 (ind)'!K$6:K$37))),ABS(-100+(100*(('10 (ind)'!K29-MIN('10 (ind)'!K$6:K$37))/(MAX('10 (ind)'!K$6:K$37)-MIN('10 (ind)'!K$6:K$37))))))*K$42</f>
        <v>4.6411235060499285</v>
      </c>
      <c r="L31" s="87">
        <f>IF('10 (ind)'!L$1="si",100*(('10 (ind)'!L29-MIN('10 (ind)'!L$6:L$37))/(MAX('10 (ind)'!L$6:L$37)-MIN('10 (ind)'!L$6:L$37))),ABS(-100+(100*(('10 (ind)'!L29-MIN('10 (ind)'!L$6:L$37))/(MAX('10 (ind)'!L$6:L$37)-MIN('10 (ind)'!L$6:L$37))))))*L$42</f>
        <v>7.1626783074836267</v>
      </c>
      <c r="M31" s="87">
        <f>IF('10 (ind)'!M$1="si",100*(('10 (ind)'!M29-MIN('10 (ind)'!M$6:M$37))/(MAX('10 (ind)'!M$6:M$37)-MIN('10 (ind)'!M$6:M$37))),ABS(-100+(100*(('10 (ind)'!M29-MIN('10 (ind)'!M$6:M$37))/(MAX('10 (ind)'!M$6:M$37)-MIN('10 (ind)'!M$6:M$37))))))*M$42</f>
        <v>1.3515263388372452</v>
      </c>
      <c r="N31" s="87">
        <f>IF('10 (ind)'!N$1="si",100*(('10 (ind)'!N29-MIN('10 (ind)'!N$6:N$37))/(MAX('10 (ind)'!N$6:N$37)-MIN('10 (ind)'!N$6:N$37))),ABS(-100+(100*(('10 (ind)'!N29-MIN('10 (ind)'!N$6:N$37))/(MAX('10 (ind)'!N$6:N$37)-MIN('10 (ind)'!N$6:N$37))))))*N$42</f>
        <v>0</v>
      </c>
      <c r="O31" s="87">
        <f>IF('10 (ind)'!O$1="si",100*(('10 (ind)'!O29-MIN('10 (ind)'!O$6:O$37))/(MAX('10 (ind)'!O$6:O$37)-MIN('10 (ind)'!O$6:O$37))),ABS(-100+(100*(('10 (ind)'!O29-MIN('10 (ind)'!O$6:O$37))/(MAX('10 (ind)'!O$6:O$37)-MIN('10 (ind)'!O$6:O$37))))))*O$42</f>
        <v>7.9492460153166062</v>
      </c>
      <c r="P31" s="87">
        <f>IF('10 (ind)'!P$1="si",100*(('10 (ind)'!P29-MIN('10 (ind)'!P$6:P$37))/(MAX('10 (ind)'!P$6:P$37)-MIN('10 (ind)'!P$6:P$37))),ABS(-100+(100*(('10 (ind)'!P29-MIN('10 (ind)'!P$6:P$37))/(MAX('10 (ind)'!P$6:P$37)-MIN('10 (ind)'!P$6:P$37))))))*P$42</f>
        <v>0.11676623738643042</v>
      </c>
      <c r="Q31" s="87">
        <f>IF('10 (ind)'!Q$1="si",100*(('10 (ind)'!Q29-MIN('10 (ind)'!Q$6:Q$37))/(MAX('10 (ind)'!Q$6:Q$37)-MIN('10 (ind)'!Q$6:Q$37))),ABS(-100+(100*(('10 (ind)'!Q29-MIN('10 (ind)'!Q$6:Q$37))/(MAX('10 (ind)'!Q$6:Q$37)-MIN('10 (ind)'!Q$6:Q$37))))))*Q$42</f>
        <v>0.69331847996840013</v>
      </c>
      <c r="R31" s="87">
        <f>IF('10 (ind)'!R$1="si",100*(('10 (ind)'!R29-MIN('10 (ind)'!R$6:R$37))/(MAX('10 (ind)'!R$6:R$37)-MIN('10 (ind)'!R$6:R$37))),ABS(-100+(100*(('10 (ind)'!R29-MIN('10 (ind)'!R$6:R$37))/(MAX('10 (ind)'!R$6:R$37)-MIN('10 (ind)'!R$6:R$37))))))*R$42</f>
        <v>7.6968661721171824E-2</v>
      </c>
      <c r="S31" s="75">
        <f>ABS(ABS(('10 (ind)'!S29-((MAX('10 (ind)'!S$6:S$37)+MIN('10 (ind)'!S$6:S$37))/2))/(((MAX('10 (ind)'!S$6:S$37)+MIN('10 (ind)'!S$6:S$37))/2)-MAX('10 (ind)'!S$6:S$37))*100)-100)*S$42</f>
        <v>1.8418253014182715</v>
      </c>
      <c r="T31" s="87">
        <f>IF('10 (ind)'!T$1="si",100*(('10 (ind)'!T29-MIN('10 (ind)'!T$6:T$37))/(MAX('10 (ind)'!T$6:T$37)-MIN('10 (ind)'!T$6:T$37))),ABS(-100+(100*(('10 (ind)'!T29-MIN('10 (ind)'!T$6:T$37))/(MAX('10 (ind)'!T$6:T$37)-MIN('10 (ind)'!T$6:T$37))))))*T$42</f>
        <v>2.348120168164141</v>
      </c>
      <c r="U31" s="87">
        <f>IF('10 (ind)'!U$1="si",100*(('10 (ind)'!U29-MIN('10 (ind)'!U$6:U$37))/(MAX('10 (ind)'!U$6:U$37)-MIN('10 (ind)'!U$6:U$37))),ABS(-100+(100*(('10 (ind)'!U29-MIN('10 (ind)'!U$6:U$37))/(MAX('10 (ind)'!U$6:U$37)-MIN('10 (ind)'!U$6:U$37))))))*U$42</f>
        <v>8.6911131410674685</v>
      </c>
      <c r="V31" s="87">
        <f>IF('10 (ind)'!V$1="si",100*(('10 (ind)'!V29-MIN('10 (ind)'!V$6:V$37))/(MAX('10 (ind)'!V$6:V$37)-MIN('10 (ind)'!V$6:V$37))),ABS(-100+(100*(('10 (ind)'!V29-MIN('10 (ind)'!V$6:V$37))/(MAX('10 (ind)'!V$6:V$37)-MIN('10 (ind)'!V$6:V$37))))))*V$42</f>
        <v>4.3455565705337342</v>
      </c>
      <c r="W31" s="87">
        <f>IF('10 (ind)'!W$1="si",100*(('10 (ind)'!W29-MIN('10 (ind)'!W$6:W$37))/(MAX('10 (ind)'!W$6:W$37)-MIN('10 (ind)'!W$6:W$37))),ABS(-100+(100*(('10 (ind)'!W29-MIN('10 (ind)'!W$6:W$37))/(MAX('10 (ind)'!W$6:W$37)-MIN('10 (ind)'!W$6:W$37))))))*W$42</f>
        <v>8.6396220993286317</v>
      </c>
      <c r="X31" s="87">
        <f>IF('10 (ind)'!X$1="si",100*(('10 (ind)'!X29-MIN('10 (ind)'!X$6:X$37))/(MAX('10 (ind)'!X$6:X$37)-MIN('10 (ind)'!X$6:X$37))),ABS(-100+(100*(('10 (ind)'!X29-MIN('10 (ind)'!X$6:X$37))/(MAX('10 (ind)'!X$6:X$37)-MIN('10 (ind)'!X$6:X$37))))))*X$42</f>
        <v>3.3511787666850585</v>
      </c>
      <c r="Y31" s="87">
        <f>IF('10 (ind)'!Y$1="si",100*(('10 (ind)'!Y29-MIN('10 (ind)'!Y$6:Y$37))/(MAX('10 (ind)'!Y$6:Y$37)-MIN('10 (ind)'!Y$6:Y$37))),ABS(-100+(100*(('10 (ind)'!Y29-MIN('10 (ind)'!Y$6:Y$37))/(MAX('10 (ind)'!Y$6:Y$37)-MIN('10 (ind)'!Y$6:Y$37))))))*Y$42</f>
        <v>4.7390149440988472</v>
      </c>
      <c r="Z31" s="87">
        <f>IF('10 (ind)'!Z$1="si",100*(('10 (ind)'!Z29-MIN('10 (ind)'!Z$6:Z$37))/(MAX('10 (ind)'!Z$6:Z$37)-MIN('10 (ind)'!Z$6:Z$37))),ABS(-100+(100*(('10 (ind)'!Z29-MIN('10 (ind)'!Z$6:Z$37))/(MAX('10 (ind)'!Z$6:Z$37)-MIN('10 (ind)'!Z$6:Z$37))))))*Z$42</f>
        <v>5.5601608124698423</v>
      </c>
      <c r="AA31" s="87">
        <f>IF('10 (ind)'!AA$1="si",100*(('10 (ind)'!AA29-MIN('10 (ind)'!AA$6:AA$37))/(MAX('10 (ind)'!AA$6:AA$37)-MIN('10 (ind)'!AA$6:AA$37))),ABS(-100+(100*(('10 (ind)'!AA29-MIN('10 (ind)'!AA$6:AA$37))/(MAX('10 (ind)'!AA$6:AA$37)-MIN('10 (ind)'!AA$6:AA$37))))))*AA$42</f>
        <v>4.8663380313606774</v>
      </c>
      <c r="AB31" s="87">
        <f>IF('10 (ind)'!AB$1="si",100*(('10 (ind)'!AB29-MIN('10 (ind)'!AB$6:AB$37))/(MAX('10 (ind)'!AB$6:AB$37)-MIN('10 (ind)'!AB$6:AB$37))),ABS(-100+(100*(('10 (ind)'!AB29-MIN('10 (ind)'!AB$6:AB$37))/(MAX('10 (ind)'!AB$6:AB$37)-MIN('10 (ind)'!AB$6:AB$37))))))*AB$42</f>
        <v>2.6648401665032218</v>
      </c>
      <c r="AC31" s="87">
        <f>IF('10 (ind)'!AC$1="si",100*(('10 (ind)'!AC29-MIN('10 (ind)'!AC$6:AC$37))/(MAX('10 (ind)'!AC$6:AC$37)-MIN('10 (ind)'!AC$6:AC$37))),ABS(-100+(100*(('10 (ind)'!AC29-MIN('10 (ind)'!AC$6:AC$37))/(MAX('10 (ind)'!AC$6:AC$37)-MIN('10 (ind)'!AC$6:AC$37))))))*AC$42</f>
        <v>4.9360193237090053</v>
      </c>
      <c r="AD31" s="87">
        <f>IF('10 (ind)'!AD$1="si",100*(('10 (ind)'!AD29-MIN('10 (ind)'!AD$6:AD$37))/(MAX('10 (ind)'!AD$6:AD$37)-MIN('10 (ind)'!AD$6:AD$37))),ABS(-100+(100*(('10 (ind)'!AD29-MIN('10 (ind)'!AD$6:AD$37))/(MAX('10 (ind)'!AD$6:AD$37)-MIN('10 (ind)'!AD$6:AD$37))))))*AD$42</f>
        <v>3.9447588415101453</v>
      </c>
      <c r="AE31" s="87">
        <f>IF('10 (ind)'!AE$1="si",100*(('10 (ind)'!AE29-MIN('10 (ind)'!AE$6:AE$37))/(MAX('10 (ind)'!AE$6:AE$37)-MIN('10 (ind)'!AE$6:AE$37))),ABS(-100+(100*(('10 (ind)'!AE29-MIN('10 (ind)'!AE$6:AE$37))/(MAX('10 (ind)'!AE$6:AE$37)-MIN('10 (ind)'!AE$6:AE$37))))))*AE$42</f>
        <v>2.157345056179099</v>
      </c>
      <c r="AF31" s="87">
        <f>IF('10 (ind)'!AF$1="si",100*(('10 (ind)'!AF29-MIN('10 (ind)'!AF$6:AF$37))/(MAX('10 (ind)'!AF$6:AF$37)-MIN('10 (ind)'!AF$6:AF$37))),ABS(-100+(100*(('10 (ind)'!AF29-MIN('10 (ind)'!AF$6:AF$37))/(MAX('10 (ind)'!AF$6:AF$37)-MIN('10 (ind)'!AF$6:AF$37))))))*AF$42</f>
        <v>5.6984789210690963</v>
      </c>
      <c r="AG31" s="87">
        <f>IF('10 (ind)'!AG$1="si",100*(('10 (ind)'!AG29-MIN('10 (ind)'!AG$6:AG$37))/(MAX('10 (ind)'!AG$6:AG$37)-MIN('10 (ind)'!AG$6:AG$37))),ABS(-100+(100*(('10 (ind)'!AG29-MIN('10 (ind)'!AG$6:AG$37))/(MAX('10 (ind)'!AG$6:AG$37)-MIN('10 (ind)'!AG$6:AG$37))))))*AG$42</f>
        <v>2.1413614226976225</v>
      </c>
      <c r="AH31" s="87">
        <f>IF('10 (ind)'!AH$1="si",100*(('10 (ind)'!AH29-MIN('10 (ind)'!AH$6:AH$37))/(MAX('10 (ind)'!AH$6:AH$37)-MIN('10 (ind)'!AH$6:AH$37))),ABS(-100+(100*(('10 (ind)'!AH29-MIN('10 (ind)'!AH$6:AH$37))/(MAX('10 (ind)'!AH$6:AH$37)-MIN('10 (ind)'!AH$6:AH$37))))))*AH$42</f>
        <v>3.7322080239960278</v>
      </c>
      <c r="AI31" s="87">
        <f>IF('10 (ind)'!AI$1="si",100*(('10 (ind)'!AI29-MIN('10 (ind)'!AI$6:AI$37))/(MAX('10 (ind)'!AI$6:AI$37)-MIN('10 (ind)'!AI$6:AI$37))),ABS(-100+(100*(('10 (ind)'!AI29-MIN('10 (ind)'!AI$6:AI$37))/(MAX('10 (ind)'!AI$6:AI$37)-MIN('10 (ind)'!AI$6:AI$37))))))*AI$42</f>
        <v>0.12621822702839866</v>
      </c>
      <c r="AJ31" s="87">
        <f>IF('10 (ind)'!AJ$1="si",100*(('10 (ind)'!AJ29-MIN('10 (ind)'!AJ$6:AJ$37))/(MAX('10 (ind)'!AJ$6:AJ$37)-MIN('10 (ind)'!AJ$6:AJ$37))),ABS(-100+(100*(('10 (ind)'!AJ29-MIN('10 (ind)'!AJ$6:AJ$37))/(MAX('10 (ind)'!AJ$6:AJ$37)-MIN('10 (ind)'!AJ$6:AJ$37))))))*AJ$42</f>
        <v>5.0113060133056599</v>
      </c>
      <c r="AK31" s="87">
        <f>IF('10 (ind)'!AK$1="si",100*(('10 (ind)'!AK29-MIN('10 (ind)'!AK$6:AK$37))/(MAX('10 (ind)'!AK$6:AK$37)-MIN('10 (ind)'!AK$6:AK$37))),ABS(-100+(100*(('10 (ind)'!AK29-MIN('10 (ind)'!AK$6:AK$37))/(MAX('10 (ind)'!AK$6:AK$37)-MIN('10 (ind)'!AK$6:AK$37))))))*AK$42</f>
        <v>0.56283044501413459</v>
      </c>
      <c r="AL31" s="87">
        <f>IF('10 (ind)'!AL$1="si",100*(('10 (ind)'!AL29-MIN('10 (ind)'!AL$6:AL$37))/(MAX('10 (ind)'!AL$6:AL$37)-MIN('10 (ind)'!AL$6:AL$37))),ABS(-100+(100*(('10 (ind)'!AL29-MIN('10 (ind)'!AL$6:AL$37))/(MAX('10 (ind)'!AL$6:AL$37)-MIN('10 (ind)'!AL$6:AL$37))))))*AL$42</f>
        <v>10.250959769356687</v>
      </c>
      <c r="AM31" s="87">
        <f>IF('10 (ind)'!AM$1="si",100*(('10 (ind)'!AM29-MIN('10 (ind)'!AM$6:AM$37))/(MAX('10 (ind)'!AM$6:AM$37)-MIN('10 (ind)'!AM$6:AM$37))),ABS(-100+(100*(('10 (ind)'!AM29-MIN('10 (ind)'!AM$6:AM$37))/(MAX('10 (ind)'!AM$6:AM$37)-MIN('10 (ind)'!AM$6:AM$37))))))*AM$42</f>
        <v>3.5764194626583063</v>
      </c>
      <c r="AN31" s="87">
        <f>IF('10 (ind)'!AN$1="si",100*(('10 (ind)'!AN29-MIN('10 (ind)'!AN$6:AN$37))/(MAX('10 (ind)'!AN$6:AN$37)-MIN('10 (ind)'!AN$6:AN$37))),ABS(-100+(100*(('10 (ind)'!AN29-MIN('10 (ind)'!AN$6:AN$37))/(MAX('10 (ind)'!AN$6:AN$37)-MIN('10 (ind)'!AN$6:AN$37))))))*AN$42</f>
        <v>3.2301425384037916</v>
      </c>
      <c r="AO31" s="87">
        <f>IF('10 (ind)'!AO$1="si",100*(('10 (ind)'!AO29-MIN('10 (ind)'!AO$6:AO$37))/(MAX('10 (ind)'!AO$6:AO$37)-MIN('10 (ind)'!AO$6:AO$37))),ABS(-100+(100*(('10 (ind)'!AO29-MIN('10 (ind)'!AO$6:AO$37))/(MAX('10 (ind)'!AO$6:AO$37)-MIN('10 (ind)'!AO$6:AO$37))))))*AO$42</f>
        <v>8.0568826877905266</v>
      </c>
      <c r="AP31" s="87">
        <f>IF('10 (ind)'!AP$1="si",100*(('10 (ind)'!AP29-MIN('10 (ind)'!AP$6:AP$37))/(MAX('10 (ind)'!AP$6:AP$37)-MIN('10 (ind)'!AP$6:AP$37))),ABS(-100+(100*(('10 (ind)'!AP29-MIN('10 (ind)'!AP$6:AP$37))/(MAX('10 (ind)'!AP$6:AP$37)-MIN('10 (ind)'!AP$6:AP$37))))))*AP$42</f>
        <v>11.599185476855943</v>
      </c>
      <c r="AQ31" s="87">
        <f>IF('10 (ind)'!AQ$1="si",100*(('10 (ind)'!AQ29-MIN('10 (ind)'!AQ$6:AQ$37))/(MAX('10 (ind)'!AQ$6:AQ$37)-MIN('10 (ind)'!AQ$6:AQ$37))),ABS(-100+(100*(('10 (ind)'!AQ29-MIN('10 (ind)'!AQ$6:AQ$37))/(MAX('10 (ind)'!AQ$6:AQ$37)-MIN('10 (ind)'!AQ$6:AQ$37))))))*AQ$42</f>
        <v>1.561505805355466</v>
      </c>
      <c r="AR31" s="87">
        <f>IF('10 (ind)'!AR$1="si",100*(('10 (ind)'!AR29-MIN('10 (ind)'!AR$6:AR$37))/(MAX('10 (ind)'!AR$6:AR$37)-MIN('10 (ind)'!AR$6:AR$37))),ABS(-100+(100*(('10 (ind)'!AR29-MIN('10 (ind)'!AR$6:AR$37))/(MAX('10 (ind)'!AR$6:AR$37)-MIN('10 (ind)'!AR$6:AR$37))))))*AR$42</f>
        <v>2.2777374132960588</v>
      </c>
      <c r="AS31" s="87">
        <f>IF('10 (ind)'!AS$1="si",100*(('10 (ind)'!AS29-MIN('10 (ind)'!AS$6:AS$37))/(MAX('10 (ind)'!AS$6:AS$37)-MIN('10 (ind)'!AS$6:AS$37))),ABS(-100+(100*(('10 (ind)'!AS29-MIN('10 (ind)'!AS$6:AS$37))/(MAX('10 (ind)'!AS$6:AS$37)-MIN('10 (ind)'!AS$6:AS$37))))))*AS$42</f>
        <v>3.6244063454321278</v>
      </c>
      <c r="AT31" s="87">
        <f>IF('10 (ind)'!AT$1="si",100*(('10 (ind)'!AT29-MIN('10 (ind)'!AT$6:AT$37))/(MAX('10 (ind)'!AT$6:AT$37)-MIN('10 (ind)'!AT$6:AT$37))),ABS(-100+(100*(('10 (ind)'!AT29-MIN('10 (ind)'!AT$6:AT$37))/(MAX('10 (ind)'!AT$6:AT$37)-MIN('10 (ind)'!AT$6:AT$37))))))*AT$42</f>
        <v>0</v>
      </c>
      <c r="AU31" s="87">
        <f>IF('10 (ind)'!AU$1="si",100*(('10 (ind)'!AU29-MIN('10 (ind)'!AU$6:AU$37))/(MAX('10 (ind)'!AU$6:AU$37)-MIN('10 (ind)'!AU$6:AU$37))),ABS(-100+(100*(('10 (ind)'!AU29-MIN('10 (ind)'!AU$6:AU$37))/(MAX('10 (ind)'!AU$6:AU$37)-MIN('10 (ind)'!AU$6:AU$37))))))*AU$42</f>
        <v>8.1273876556051619</v>
      </c>
      <c r="AV31" s="87">
        <f>IF('10 (ind)'!AV$1="si",100*(('10 (ind)'!AV29-MIN('10 (ind)'!AV$6:AV$37))/(MAX('10 (ind)'!AV$6:AV$37)-MIN('10 (ind)'!AV$6:AV$37))),ABS(-100+(100*(('10 (ind)'!AV29-MIN('10 (ind)'!AV$6:AV$37))/(MAX('10 (ind)'!AV$6:AV$37)-MIN('10 (ind)'!AV$6:AV$37))))))*AV$42</f>
        <v>25</v>
      </c>
      <c r="AW31" s="87">
        <f>IF('10 (ind)'!AW$1="si",100*(('10 (ind)'!AW29-MIN('10 (ind)'!AW$6:AW$37))/(MAX('10 (ind)'!AW$6:AW$37)-MIN('10 (ind)'!AW$6:AW$37))),ABS(-100+(100*(('10 (ind)'!AW29-MIN('10 (ind)'!AW$6:AW$37))/(MAX('10 (ind)'!AW$6:AW$37)-MIN('10 (ind)'!AW$6:AW$37))))))*AW$42</f>
        <v>4.3310897146547589</v>
      </c>
      <c r="AX31" s="87">
        <f>IF('10 (ind)'!AX$1="si",100*(('10 (ind)'!AX29-MIN('10 (ind)'!AX$6:AX$37))/(MAX('10 (ind)'!AX$6:AX$37)-MIN('10 (ind)'!AX$6:AX$37))),ABS(-100+(100*(('10 (ind)'!AX29-MIN('10 (ind)'!AX$6:AX$37))/(MAX('10 (ind)'!AX$6:AX$37)-MIN('10 (ind)'!AX$6:AX$37))))))*AX$42</f>
        <v>2.0715761921665092</v>
      </c>
      <c r="AY31" s="87">
        <f>IF('10 (ind)'!AY$1="si",100*(('10 (ind)'!AY29-MIN('10 (ind)'!AY$6:AY$37))/(MAX('10 (ind)'!AY$6:AY$37)-MIN('10 (ind)'!AY$6:AY$37))),ABS(-100+(100*(('10 (ind)'!AY29-MIN('10 (ind)'!AY$6:AY$37))/(MAX('10 (ind)'!AY$6:AY$37)-MIN('10 (ind)'!AY$6:AY$37))))))*AY$42</f>
        <v>9.7717929342797021</v>
      </c>
      <c r="AZ31" s="87">
        <f>IF('10 (ind)'!AZ$1="si",100*(('10 (ind)'!AZ29-MIN('10 (ind)'!AZ$6:AZ$37))/(MAX('10 (ind)'!AZ$6:AZ$37)-MIN('10 (ind)'!AZ$6:AZ$37))),ABS(-100+(100*(('10 (ind)'!AZ29-MIN('10 (ind)'!AZ$6:AZ$37))/(MAX('10 (ind)'!AZ$6:AZ$37)-MIN('10 (ind)'!AZ$6:AZ$37))))))*AZ$42</f>
        <v>2.2485431987750832</v>
      </c>
      <c r="BA31" s="87">
        <f>IF('10 (ind)'!BA$1="si",100*(('10 (ind)'!BA29-MIN('10 (ind)'!BA$6:BA$37))/(MAX('10 (ind)'!BA$6:BA$37)-MIN('10 (ind)'!BA$6:BA$37))),ABS(-100+(100*(('10 (ind)'!BA29-MIN('10 (ind)'!BA$6:BA$37))/(MAX('10 (ind)'!BA$6:BA$37)-MIN('10 (ind)'!BA$6:BA$37))))))*BA$42</f>
        <v>2.3893178807994206</v>
      </c>
      <c r="BB31" s="87">
        <f>IF('10 (ind)'!BB$1="si",100*(('10 (ind)'!BB29-MIN('10 (ind)'!BB$6:BB$37))/(MAX('10 (ind)'!BB$6:BB$37)-MIN('10 (ind)'!BB$6:BB$37))),ABS(-100+(100*(('10 (ind)'!BB29-MIN('10 (ind)'!BB$6:BB$37))/(MAX('10 (ind)'!BB$6:BB$37)-MIN('10 (ind)'!BB$6:BB$37))))))*BB$42</f>
        <v>4.339788952023115</v>
      </c>
      <c r="BC31" s="87">
        <f>IF('10 (ind)'!BC$1="si",100*(('10 (ind)'!BC29-MIN('10 (ind)'!BC$6:BC$37))/(MAX('10 (ind)'!BC$6:BC$37)-MIN('10 (ind)'!BC$6:BC$37))),ABS(-100+(100*(('10 (ind)'!BC29-MIN('10 (ind)'!BC$6:BC$37))/(MAX('10 (ind)'!BC$6:BC$37)-MIN('10 (ind)'!BC$6:BC$37))))))*BC$42</f>
        <v>1.6762278750606014</v>
      </c>
      <c r="BD31" s="87">
        <f>IF('10 (ind)'!BD$1="si",100*(('10 (ind)'!BD29-MIN('10 (ind)'!BD$6:BD$37))/(MAX('10 (ind)'!BD$6:BD$37)-MIN('10 (ind)'!BD$6:BD$37))),ABS(-100+(100*(('10 (ind)'!BD29-MIN('10 (ind)'!BD$6:BD$37))/(MAX('10 (ind)'!BD$6:BD$37)-MIN('10 (ind)'!BD$6:BD$37))))))*BD$42</f>
        <v>5.9440732166483414</v>
      </c>
      <c r="BE31" s="87">
        <f>IF('10 (ind)'!BE$1="si",100*(('10 (ind)'!BE29-MIN('10 (ind)'!BE$6:BE$37))/(MAX('10 (ind)'!BE$6:BE$37)-MIN('10 (ind)'!BE$6:BE$37))),ABS(-100+(100*(('10 (ind)'!BE29-MIN('10 (ind)'!BE$6:BE$37))/(MAX('10 (ind)'!BE$6:BE$37)-MIN('10 (ind)'!BE$6:BE$37))))))*BE$42</f>
        <v>1.2971144180549186</v>
      </c>
      <c r="BF31" s="87">
        <f>IF('10 (ind)'!BF$1="si",100*(('10 (ind)'!BF29-MIN('10 (ind)'!BF$6:BF$37))/(MAX('10 (ind)'!BF$6:BF$37)-MIN('10 (ind)'!BF$6:BF$37))),ABS(-100+(100*(('10 (ind)'!BF29-MIN('10 (ind)'!BF$6:BF$37))/(MAX('10 (ind)'!BF$6:BF$37)-MIN('10 (ind)'!BF$6:BF$37))))))*BF$42</f>
        <v>3.7343127164445384</v>
      </c>
      <c r="BG31" s="87">
        <f>IF('10 (ind)'!BG$1="si",100*(('10 (ind)'!BG29-MIN('10 (ind)'!BG$6:BG$37))/(MAX('10 (ind)'!BG$6:BG$37)-MIN('10 (ind)'!BG$6:BG$37))),ABS(-100+(100*(('10 (ind)'!BG29-MIN('10 (ind)'!BG$6:BG$37))/(MAX('10 (ind)'!BG$6:BG$37)-MIN('10 (ind)'!BG$6:BG$37))))))*BG$42</f>
        <v>2.0349814945678815</v>
      </c>
      <c r="BH31" s="87">
        <f>IF('10 (ind)'!BH$1="si",100*(('10 (ind)'!BH29-MIN('10 (ind)'!BH$6:BH$37))/(MAX('10 (ind)'!BH$6:BH$37)-MIN('10 (ind)'!BH$6:BH$37))),ABS(-100+(100*(('10 (ind)'!BH29-MIN('10 (ind)'!BH$6:BH$37))/(MAX('10 (ind)'!BH$6:BH$37)-MIN('10 (ind)'!BH$6:BH$37))))))*BH$42</f>
        <v>1.2186610085163851</v>
      </c>
      <c r="BI31" s="87">
        <f>IF('10 (ind)'!BI$1="si",100*(('10 (ind)'!BI29-MIN('10 (ind)'!BI$6:BI$37))/(MAX('10 (ind)'!BI$6:BI$37)-MIN('10 (ind)'!BI$6:BI$37))),ABS(-100+(100*(('10 (ind)'!BI29-MIN('10 (ind)'!BI$6:BI$37))/(MAX('10 (ind)'!BI$6:BI$37)-MIN('10 (ind)'!BI$6:BI$37))))))*BI$42</f>
        <v>5.8097312924856137</v>
      </c>
      <c r="BJ31" s="87">
        <f>IF('10 (ind)'!BJ$1="si",100*(('10 (ind)'!BJ29-MIN('10 (ind)'!BJ$6:BJ$37))/(MAX('10 (ind)'!BJ$6:BJ$37)-MIN('10 (ind)'!BJ$6:BJ$37))),ABS(-100+(100*(('10 (ind)'!BJ29-MIN('10 (ind)'!BJ$6:BJ$37))/(MAX('10 (ind)'!BJ$6:BJ$37)-MIN('10 (ind)'!BJ$6:BJ$37))))))*BJ$42</f>
        <v>2.4079509486243859E-3</v>
      </c>
      <c r="BK31" s="87">
        <f>IF('10 (ind)'!BK$1="si",100*(('10 (ind)'!BK29-MIN('10 (ind)'!BK$6:BK$37))/(MAX('10 (ind)'!BK$6:BK$37)-MIN('10 (ind)'!BK$6:BK$37))),ABS(-100+(100*(('10 (ind)'!BK29-MIN('10 (ind)'!BK$6:BK$37))/(MAX('10 (ind)'!BK$6:BK$37)-MIN('10 (ind)'!BK$6:BK$37))))))*BK$42</f>
        <v>0.59620493148746434</v>
      </c>
      <c r="BL31" s="87">
        <f>IF('10 (ind)'!BL$1="si",100*(('10 (ind)'!BL29-MIN('10 (ind)'!BL$6:BL$37))/(MAX('10 (ind)'!BL$6:BL$37)-MIN('10 (ind)'!BL$6:BL$37))),ABS(-100+(100*(('10 (ind)'!BL29-MIN('10 (ind)'!BL$6:BL$37))/(MAX('10 (ind)'!BL$6:BL$37)-MIN('10 (ind)'!BL$6:BL$37))))))*BL$42</f>
        <v>1.2723465808468897</v>
      </c>
      <c r="BM31" s="87">
        <f>IF('10 (ind)'!BM$1="si",100*(('10 (ind)'!BM29-MIN('10 (ind)'!BM$6:BM$37))/(MAX('10 (ind)'!BM$6:BM$37)-MIN('10 (ind)'!BM$6:BM$37))),ABS(-100+(100*(('10 (ind)'!BM29-MIN('10 (ind)'!BM$6:BM$37))/(MAX('10 (ind)'!BM$6:BM$37)-MIN('10 (ind)'!BM$6:BM$37))))))*BM$42</f>
        <v>0.41806336112697157</v>
      </c>
      <c r="BN31" s="87">
        <f>IF('10 (ind)'!BN$1="si",100*(('10 (ind)'!BN29-MIN('10 (ind)'!BN$6:BN$37))/(MAX('10 (ind)'!BN$6:BN$37)-MIN('10 (ind)'!BN$6:BN$37))),ABS(-100+(100*(('10 (ind)'!BN29-MIN('10 (ind)'!BN$6:BN$37))/(MAX('10 (ind)'!BN$6:BN$37)-MIN('10 (ind)'!BN$6:BN$37))))))*BN$42</f>
        <v>3.356156293993493</v>
      </c>
      <c r="BO31" s="87">
        <f>IF('10 (ind)'!BO$1="si",100*(('10 (ind)'!BO29-MIN('10 (ind)'!BO$6:BO$37))/(MAX('10 (ind)'!BO$6:BO$37)-MIN('10 (ind)'!BO$6:BO$37))),ABS(-100+(100*(('10 (ind)'!BO29-MIN('10 (ind)'!BO$6:BO$37))/(MAX('10 (ind)'!BO$6:BO$37)-MIN('10 (ind)'!BO$6:BO$37))))))*BO$42</f>
        <v>0.36093252469949033</v>
      </c>
      <c r="BP31" s="87">
        <f>IF('10 (ind)'!BP$1="si",100*(('10 (ind)'!BP29-MIN('10 (ind)'!BP$6:BP$37))/(MAX('10 (ind)'!BP$6:BP$37)-MIN('10 (ind)'!BP$6:BP$37))),ABS(-100+(100*(('10 (ind)'!BP29-MIN('10 (ind)'!BP$6:BP$37))/(MAX('10 (ind)'!BP$6:BP$37)-MIN('10 (ind)'!BP$6:BP$37))))))*BP$42</f>
        <v>0.43045755458395962</v>
      </c>
      <c r="BQ31" s="87">
        <f>IF('10 (ind)'!BQ$1="si",100*(('10 (ind)'!BQ29-MIN('10 (ind)'!BQ$6:BQ$37))/(MAX('10 (ind)'!BQ$6:BQ$37)-MIN('10 (ind)'!BQ$6:BQ$37))),ABS(-100+(100*(('10 (ind)'!BQ29-MIN('10 (ind)'!BQ$6:BQ$37))/(MAX('10 (ind)'!BQ$6:BQ$37)-MIN('10 (ind)'!BQ$6:BQ$37))))))*BQ$42</f>
        <v>1.3796706919585211</v>
      </c>
      <c r="BR31" s="87">
        <f>IF('10 (ind)'!BR$1="si",100*(('10 (ind)'!BR29-MIN('10 (ind)'!BR$6:BR$37))/(MAX('10 (ind)'!BR$6:BR$37)-MIN('10 (ind)'!BR$6:BR$37))),ABS(-100+(100*(('10 (ind)'!BR29-MIN('10 (ind)'!BR$6:BR$37))/(MAX('10 (ind)'!BR$6:BR$37)-MIN('10 (ind)'!BR$6:BR$37))))))*BR$42</f>
        <v>0.27041239321911614</v>
      </c>
      <c r="BS31" s="87">
        <f>IF('10 (ind)'!BS$1="si",100*(('10 (ind)'!BS29-MIN('10 (ind)'!BS$6:BS$37))/(MAX('10 (ind)'!BS$6:BS$37)-MIN('10 (ind)'!BS$6:BS$37))),ABS(-100+(100*(('10 (ind)'!BS29-MIN('10 (ind)'!BS$6:BS$37))/(MAX('10 (ind)'!BS$6:BS$37)-MIN('10 (ind)'!BS$6:BS$37))))))*BS$42</f>
        <v>8.3751757979365529</v>
      </c>
      <c r="BT31" s="75">
        <f>IF('10 (ind)'!BT$1="si",100*(('10 (ind)'!BT29-MIN('10 (ind)'!BT$6:BT$37))/(MAX('10 (ind)'!BT$6:BT$37)-MIN('10 (ind)'!BT$6:BT$37))),ABS(-100+(100*(('10 (ind)'!BT29-MIN('10 (ind)'!BT$6:BT$37))/(MAX('10 (ind)'!BR$6:BR$37)-MIN('10 (ind)'!BT$6:BT$37))))))*BT$42</f>
        <v>5.2918488301149935</v>
      </c>
      <c r="BU31" s="87">
        <f>IF('10 (ind)'!BU$1="si",100*(('10 (ind)'!BU29-MIN('10 (ind)'!BU$6:BU$37))/(MAX('10 (ind)'!BU$6:BU$37)-MIN('10 (ind)'!BU$6:BU$37))),ABS(-100+(100*(('10 (ind)'!BU29-MIN('10 (ind)'!BU$6:BU$37))/(MAX('10 (ind)'!BU$6:BU$37)-MIN('10 (ind)'!BU$6:BU$37))))))*BU$42</f>
        <v>6.9037223474492917</v>
      </c>
      <c r="BV31" s="87">
        <f>IF('10 (ind)'!BV$1="si",100*(('10 (ind)'!BV29-MIN('10 (ind)'!BV$6:BV$37))/(MAX('10 (ind)'!BV$6:BV$37)-MIN('10 (ind)'!BV$6:BV$37))),ABS(-100+(100*(('10 (ind)'!BV29-MIN('10 (ind)'!BV$6:BV$37))/(MAX('10 (ind)'!BV$6:BV$37)-MIN('10 (ind)'!BV$6:BV$37))))))*BV$42</f>
        <v>0.39239930248147015</v>
      </c>
      <c r="BW31" s="87">
        <f>IF('10 (ind)'!BW$1="si",100*(('10 (ind)'!BW29-MIN('10 (ind)'!BW$6:BW$37))/(MAX('10 (ind)'!BW$6:BW$37)-MIN('10 (ind)'!BW$6:BW$37))),ABS(-100+(100*(('10 (ind)'!BW29-MIN('10 (ind)'!BW$6:BW$37))/(MAX('10 (ind)'!BW$6:BW$37)-MIN('10 (ind)'!BW$6:BW$37))))))*BW$42</f>
        <v>3.7010214703510811</v>
      </c>
      <c r="BX31" s="87">
        <f>IF('10 (ind)'!BX$1="si",100*(('10 (ind)'!BX29-MIN('10 (ind)'!BX$6:BX$37))/(MAX('10 (ind)'!BX$6:BX$37)-MIN('10 (ind)'!BX$6:BX$37))),ABS(-100+(100*(('10 (ind)'!BX29-MIN('10 (ind)'!BX$6:BX$37))/(MAX('10 (ind)'!BX$6:BX$37)-MIN('10 (ind)'!BX$6:BX$37))))))*BX$42</f>
        <v>2.1350673169723615</v>
      </c>
      <c r="BY31" s="87">
        <f>IF('10 (ind)'!BY$1="si",100*(('10 (ind)'!BY29-MIN('10 (ind)'!BY$6:BY$37))/(MAX('10 (ind)'!BY$6:BY$37)-MIN('10 (ind)'!BY$6:BY$37))),ABS(-100+(100*(('10 (ind)'!BY29-MIN('10 (ind)'!BY$6:BY$37))/(MAX('10 (ind)'!BY$6:BY$37)-MIN('10 (ind)'!BY$6:BY$37))))))*BY$42</f>
        <v>4.9609867471735916E-2</v>
      </c>
      <c r="BZ31" s="87">
        <f>IF('10 (ind)'!BZ$1="si",100*(('10 (ind)'!BZ29-MIN('10 (ind)'!BZ$6:BZ$37))/(MAX('10 (ind)'!BZ$6:BZ$37)-MIN('10 (ind)'!BZ$6:BZ$37))),ABS(-100+(100*(('10 (ind)'!BZ29-MIN('10 (ind)'!BZ$6:BZ$37))/(MAX('10 (ind)'!BZ$6:BZ$37)-MIN('10 (ind)'!BZ$6:BZ$37))))))*BZ$42</f>
        <v>11.198647217427617</v>
      </c>
      <c r="CA31" s="87">
        <f>IF('10 (ind)'!CA$1="si",100*(('10 (ind)'!CA29-MIN('10 (ind)'!CA$6:CA$37))/(MAX('10 (ind)'!CA$6:CA$37)-MIN('10 (ind)'!CA$6:CA$37))),ABS(-100+(100*(('10 (ind)'!CA29-MIN('10 (ind)'!CA$6:CA$37))/(MAX('10 (ind)'!CA$6:CA$37)-MIN('10 (ind)'!CA$6:CA$37))))))*CA$42</f>
        <v>0.34334396515938842</v>
      </c>
      <c r="CB31" s="87">
        <f>IF('10 (ind)'!CB$1="si",100*(('10 (ind)'!CB29-MIN('10 (ind)'!CB$6:CB$37))/(MAX('10 (ind)'!CB$6:CB$37)-MIN('10 (ind)'!CB$6:CB$37))),ABS(-100+(100*(('10 (ind)'!CB29-MIN('10 (ind)'!CB$6:CB$37))/(MAX('10 (ind)'!CB$6:CB$37)-MIN('10 (ind)'!CB$6:CB$37))))))*CB$42</f>
        <v>4.2428907056049781</v>
      </c>
      <c r="CC31" s="87">
        <f>IF('10 (ind)'!CC$1="si",100*(('10 (ind)'!CC29-MIN('10 (ind)'!CC$6:CC$37))/(MAX('10 (ind)'!CC$6:CC$37)-MIN('10 (ind)'!CC$6:CC$37))),ABS(-100+(100*(('10 (ind)'!CC29-MIN('10 (ind)'!CC$6:CC$37))/(MAX('10 (ind)'!CC$6:CC$37)-MIN('10 (ind)'!CC$6:CC$37))))))*CC$42</f>
        <v>8.3374010201403301</v>
      </c>
      <c r="CD31" s="87">
        <f>IF('10 (ind)'!CD$1="si",100*(('10 (ind)'!CD29-MIN('10 (ind)'!CD$6:CD$37))/(MAX('10 (ind)'!CD$6:CD$37)-MIN('10 (ind)'!CD$6:CD$37))),ABS(-100+(100*(('10 (ind)'!CD29-MIN('10 (ind)'!CD$6:CD$37))/(MAX('10 (ind)'!CD$6:CD$37)-MIN('10 (ind)'!CD$6:CD$37))))))*CD$42</f>
        <v>2.3661084806950186E-2</v>
      </c>
      <c r="CE31" s="87">
        <f>IF('10 (ind)'!CE$1="si",100*(('10 (ind)'!CE29-MIN('10 (ind)'!CE$6:CE$37))/(MAX('10 (ind)'!CE$6:CE$37)-MIN('10 (ind)'!CE$6:CE$37))),ABS(-100+(100*(('10 (ind)'!CE29-MIN('10 (ind)'!CE$6:CE$37))/(MAX('10 (ind)'!CE$6:CE$37)-MIN('10 (ind)'!CE$6:CE$37))))))*CE$42</f>
        <v>0.9333678530876045</v>
      </c>
      <c r="CF31" s="87">
        <f>IF('10 (ind)'!CF$1="si",100*(('10 (ind)'!CF29-MIN('10 (ind)'!CF$6:CF$37))/(MAX('10 (ind)'!CF$6:CF$37)-MIN('10 (ind)'!CF$6:CF$37))),ABS(-100+(100*(('10 (ind)'!CF29-MIN('10 (ind)'!CF$6:CF$37))/(MAX('10 (ind)'!CF$6:CF$37)-MIN('10 (ind)'!CF$6:CF$37))))))*CF$42</f>
        <v>3.2853087241284404</v>
      </c>
      <c r="CG31" s="87">
        <f>IF('10 (ind)'!CG$1="si",100*(('10 (ind)'!CG29-MIN('10 (ind)'!CG$6:CG$37))/(MAX('10 (ind)'!CG$6:CG$37)-MIN('10 (ind)'!CG$6:CG$37))),ABS(-100+(100*(('10 (ind)'!CG29-MIN('10 (ind)'!CG$6:CG$37))/(MAX('10 (ind)'!CG$6:CG$37)-MIN('10 (ind)'!CG$6:CG$37))))))*CG$42</f>
        <v>9.1514644922095076</v>
      </c>
      <c r="CH31" s="87">
        <f>IF('10 (ind)'!CH$1="si",100*(('10 (ind)'!CH29-MIN('10 (ind)'!CH$6:CH$37))/(MAX('10 (ind)'!CH$6:CH$37)-MIN('10 (ind)'!CH$6:CH$37))),ABS(-100+(100*(('10 (ind)'!CH29-MIN('10 (ind)'!CH$6:CH$37))/(MAX('10 (ind)'!CH$6:CH$37)-MIN('10 (ind)'!CH$6:CH$37))))))*CH$42</f>
        <v>0.203734170045067</v>
      </c>
      <c r="CI31" s="87">
        <f>IF('10 (ind)'!CI$1="si",100*(('10 (ind)'!CI29-MIN('10 (ind)'!CI$6:CI$37))/(MAX('10 (ind)'!CI$6:CI$37)-MIN('10 (ind)'!CI$6:CI$37))),ABS(-100+(100*(('10 (ind)'!CI29-MIN('10 (ind)'!CI$6:CI$37))/(MAX('10 (ind)'!CI$6:CI$37)-MIN('10 (ind)'!CI$6:CI$37))))))*CI$42</f>
        <v>6.097329009540613</v>
      </c>
      <c r="CJ31" s="87">
        <f>IF('10 (ind)'!CJ$1="si",100*(('10 (ind)'!CJ29-MIN('10 (ind)'!CJ$6:CJ$37))/(MAX('10 (ind)'!CJ$6:CJ$37)-MIN('10 (ind)'!CJ$6:CJ$37))),ABS(-100+(100*(('10 (ind)'!CJ29-MIN('10 (ind)'!CJ$6:CJ$37))/(MAX('10 (ind)'!CJ$6:CJ$37)-MIN('10 (ind)'!CJ$6:CJ$37))))))*CJ$42</f>
        <v>2.9431333413681529</v>
      </c>
      <c r="CK31" s="87">
        <f>IF('10 (ind)'!CK$1="si",100*(('10 (ind)'!CK29-MIN('10 (ind)'!CK$6:CK$37))/(MAX('10 (ind)'!CK$6:CK$37)-MIN('10 (ind)'!CK$6:CK$37))),ABS(-100+(100*(('10 (ind)'!CK29-MIN('10 (ind)'!CK$6:CK$37))/(MAX('10 (ind)'!CK$6:CK$37)-MIN('10 (ind)'!CK$6:CK$37))))))*CK$42</f>
        <v>1.1174441412784246</v>
      </c>
      <c r="CL31" s="87">
        <f>IF('10 (ind)'!CL$1="si",100*(('10 (ind)'!CL29-MIN('10 (ind)'!CL$6:CL$37))/(MAX('10 (ind)'!CL$6:CL$37)-MIN('10 (ind)'!CL$6:CL$37))),ABS(-100+(100*(('10 (ind)'!CL29-MIN('10 (ind)'!CL$6:CL$37))/(MAX('10 (ind)'!CL$6:CL$37)-MIN('10 (ind)'!CL$6:CL$37))))))*CL$42</f>
        <v>3.4740121628557032</v>
      </c>
      <c r="CM31" s="87">
        <f>IF('10 (ind)'!CM$1="si",100*(('10 (ind)'!CM29-MIN('10 (ind)'!CM$6:CM$37))/(MAX('10 (ind)'!CM$6:CM$37)-MIN('10 (ind)'!CM$6:CM$37))),ABS(-100+(100*(('10 (ind)'!CM29-MIN('10 (ind)'!CM$6:CM$37))/(MAX('10 (ind)'!CM$6:CM$37)-MIN('10 (ind)'!CM$6:CM$37))))))*CM$42</f>
        <v>5.7618116975682545</v>
      </c>
    </row>
    <row r="32" spans="1:91">
      <c r="A32" s="18" t="s">
        <v>229</v>
      </c>
      <c r="B32" s="87">
        <f>IF('10 (ind)'!B$1="si",100*(('10 (ind)'!B30-MIN('10 (ind)'!B$6:B$37))/(MAX('10 (ind)'!B$6:B$37)-MIN('10 (ind)'!B$6:B$37))),ABS(-100+(100*(('10 (ind)'!B30-MIN('10 (ind)'!B$6:B$37))/(MAX('10 (ind)'!B$6:B$37)-MIN('10 (ind)'!B$6:B$37))))))</f>
        <v>25.449473242223657</v>
      </c>
      <c r="C32" s="87">
        <f>IF('10 (ind)'!C$1="si",100*(('10 (ind)'!C30-MIN('10 (ind)'!C$6:C$37))/(MAX('10 (ind)'!C$6:C$37)-MIN('10 (ind)'!C$6:C$37))),ABS(-100+(100*(('10 (ind)'!C30-MIN('10 (ind)'!C$6:C$37))/(MAX('10 (ind)'!C$6:C$37)-MIN('10 (ind)'!C$6:C$37))))))</f>
        <v>46.031665217931206</v>
      </c>
      <c r="D32" s="87">
        <f>IF('10 (ind)'!D$1="si",100*(('10 (ind)'!D30-MIN('10 (ind)'!D$6:D$37))/(MAX('10 (ind)'!D$6:D$37)-MIN('10 (ind)'!D$6:D$37))),ABS(-100+(100*(('10 (ind)'!D30-MIN('10 (ind)'!D$6:D$37))/(MAX('10 (ind)'!D$6:D$37)-MIN('10 (ind)'!D$6:D$37))))))*D$42</f>
        <v>11.057851436782371</v>
      </c>
      <c r="E32" s="87">
        <f>IF('10 (ind)'!E$1="si",100*(('10 (ind)'!E30-MIN('10 (ind)'!E$6:E$37))/(MAX('10 (ind)'!E$6:E$37)-MIN('10 (ind)'!E$6:E$37))),ABS(-100+(100*(('10 (ind)'!E30-MIN('10 (ind)'!E$6:E$37))/(MAX('10 (ind)'!E$6:E$37)-MIN('10 (ind)'!E$6:E$37))))))*E$42</f>
        <v>5.351351119066158</v>
      </c>
      <c r="F32" s="87">
        <f>IF('10 (ind)'!F$1="si",100*(('10 (ind)'!F30-MIN('10 (ind)'!F$6:F$37))/(MAX('10 (ind)'!F$6:F$37)-MIN('10 (ind)'!F$6:F$37))),ABS(-100+(100*(('10 (ind)'!F30-MIN('10 (ind)'!F$6:F$37))/(MAX('10 (ind)'!F$6:F$37)-MIN('10 (ind)'!F$6:F$37))))))*F$42</f>
        <v>13.171759747102211</v>
      </c>
      <c r="G32" s="87">
        <f>IF('10 (ind)'!G$1="si",100*(('10 (ind)'!G30-MIN('10 (ind)'!G$6:G$37))/(MAX('10 (ind)'!G$6:G$37)-MIN('10 (ind)'!G$6:G$37))),ABS(-100+(100*(('10 (ind)'!G30-MIN('10 (ind)'!G$6:G$37))/(MAX('10 (ind)'!G$6:G$37)-MIN('10 (ind)'!G$6:G$37))))))*G$42</f>
        <v>6.9100391134289421</v>
      </c>
      <c r="H32" s="87">
        <f>IF('10 (ind)'!H$1="si",100*(('10 (ind)'!H30-MIN('10 (ind)'!H$6:H$37))/(MAX('10 (ind)'!H$6:H$37)-MIN('10 (ind)'!H$6:H$37))),ABS(-100+(100*(('10 (ind)'!H30-MIN('10 (ind)'!H$6:H$37))/(MAX('10 (ind)'!H$6:H$37)-MIN('10 (ind)'!H$6:H$37))))))*H$42</f>
        <v>5.562130177514792</v>
      </c>
      <c r="I32" s="87">
        <f>IF('10 (ind)'!I$1="si",100*(('10 (ind)'!I30-MIN('10 (ind)'!I$6:I$37))/(MAX('10 (ind)'!I$6:I$37)-MIN('10 (ind)'!I$6:I$37))),ABS(-100+(100*(('10 (ind)'!I30-MIN('10 (ind)'!I$6:I$37))/(MAX('10 (ind)'!I$6:I$37)-MIN('10 (ind)'!I$6:I$37))))))*I$42</f>
        <v>5.865384615384615</v>
      </c>
      <c r="J32" s="87">
        <f>IF('10 (ind)'!J$1="si",100*(('10 (ind)'!J30-MIN('10 (ind)'!J$6:J$37))/(MAX('10 (ind)'!J$6:J$37)-MIN('10 (ind)'!J$6:J$37))),ABS(-100+(100*(('10 (ind)'!J30-MIN('10 (ind)'!J$6:J$37))/(MAX('10 (ind)'!J$6:J$37)-MIN('10 (ind)'!J$6:J$37))))))*J$42</f>
        <v>2.7399591558883585</v>
      </c>
      <c r="K32" s="87">
        <f>IF('10 (ind)'!K$1="si",100*(('10 (ind)'!K30-MIN('10 (ind)'!K$6:K$37))/(MAX('10 (ind)'!K$6:K$37)-MIN('10 (ind)'!K$6:K$37))),ABS(-100+(100*(('10 (ind)'!K30-MIN('10 (ind)'!K$6:K$37))/(MAX('10 (ind)'!K$6:K$37)-MIN('10 (ind)'!K$6:K$37))))))*K$42</f>
        <v>4.5519990419099736</v>
      </c>
      <c r="L32" s="87">
        <f>IF('10 (ind)'!L$1="si",100*(('10 (ind)'!L30-MIN('10 (ind)'!L$6:L$37))/(MAX('10 (ind)'!L$6:L$37)-MIN('10 (ind)'!L$6:L$37))),ABS(-100+(100*(('10 (ind)'!L30-MIN('10 (ind)'!L$6:L$37))/(MAX('10 (ind)'!L$6:L$37)-MIN('10 (ind)'!L$6:L$37))))))*L$42</f>
        <v>4.0299532378102905</v>
      </c>
      <c r="M32" s="87">
        <f>IF('10 (ind)'!M$1="si",100*(('10 (ind)'!M30-MIN('10 (ind)'!M$6:M$37))/(MAX('10 (ind)'!M$6:M$37)-MIN('10 (ind)'!M$6:M$37))),ABS(-100+(100*(('10 (ind)'!M30-MIN('10 (ind)'!M$6:M$37))/(MAX('10 (ind)'!M$6:M$37)-MIN('10 (ind)'!M$6:M$37))))))*M$42</f>
        <v>0.10437417284909575</v>
      </c>
      <c r="N32" s="87">
        <f>IF('10 (ind)'!N$1="si",100*(('10 (ind)'!N30-MIN('10 (ind)'!N$6:N$37))/(MAX('10 (ind)'!N$6:N$37)-MIN('10 (ind)'!N$6:N$37))),ABS(-100+(100*(('10 (ind)'!N30-MIN('10 (ind)'!N$6:N$37))/(MAX('10 (ind)'!N$6:N$37)-MIN('10 (ind)'!N$6:N$37))))))*N$42</f>
        <v>4.0652409849762527</v>
      </c>
      <c r="O32" s="87">
        <f>IF('10 (ind)'!O$1="si",100*(('10 (ind)'!O30-MIN('10 (ind)'!O$6:O$37))/(MAX('10 (ind)'!O$6:O$37)-MIN('10 (ind)'!O$6:O$37))),ABS(-100+(100*(('10 (ind)'!O30-MIN('10 (ind)'!O$6:O$37))/(MAX('10 (ind)'!O$6:O$37)-MIN('10 (ind)'!O$6:O$37))))))*O$42</f>
        <v>6.2629426206050214</v>
      </c>
      <c r="P32" s="87">
        <f>IF('10 (ind)'!P$1="si",100*(('10 (ind)'!P30-MIN('10 (ind)'!P$6:P$37))/(MAX('10 (ind)'!P$6:P$37)-MIN('10 (ind)'!P$6:P$37))),ABS(-100+(100*(('10 (ind)'!P30-MIN('10 (ind)'!P$6:P$37))/(MAX('10 (ind)'!P$6:P$37)-MIN('10 (ind)'!P$6:P$37))))))*P$42</f>
        <v>6.2520437721583347E-2</v>
      </c>
      <c r="Q32" s="87">
        <f>IF('10 (ind)'!Q$1="si",100*(('10 (ind)'!Q30-MIN('10 (ind)'!Q$6:Q$37))/(MAX('10 (ind)'!Q$6:Q$37)-MIN('10 (ind)'!Q$6:Q$37))),ABS(-100+(100*(('10 (ind)'!Q30-MIN('10 (ind)'!Q$6:Q$37))/(MAX('10 (ind)'!Q$6:Q$37)-MIN('10 (ind)'!Q$6:Q$37))))))*Q$42</f>
        <v>1.7247071718328895</v>
      </c>
      <c r="R32" s="87">
        <f>IF('10 (ind)'!R$1="si",100*(('10 (ind)'!R30-MIN('10 (ind)'!R$6:R$37))/(MAX('10 (ind)'!R$6:R$37)-MIN('10 (ind)'!R$6:R$37))),ABS(-100+(100*(('10 (ind)'!R30-MIN('10 (ind)'!R$6:R$37))/(MAX('10 (ind)'!R$6:R$37)-MIN('10 (ind)'!R$6:R$37))))))*R$42</f>
        <v>0.3185311084464903</v>
      </c>
      <c r="S32" s="75">
        <f>ABS(ABS(('10 (ind)'!S30-((MAX('10 (ind)'!S$6:S$37)+MIN('10 (ind)'!S$6:S$37))/2))/(((MAX('10 (ind)'!S$6:S$37)+MIN('10 (ind)'!S$6:S$37))/2)-MAX('10 (ind)'!S$6:S$37))*100)-100)*S$42</f>
        <v>1.2662548947250614</v>
      </c>
      <c r="T32" s="87">
        <f>IF('10 (ind)'!T$1="si",100*(('10 (ind)'!T30-MIN('10 (ind)'!T$6:T$37))/(MAX('10 (ind)'!T$6:T$37)-MIN('10 (ind)'!T$6:T$37))),ABS(-100+(100*(('10 (ind)'!T30-MIN('10 (ind)'!T$6:T$37))/(MAX('10 (ind)'!T$6:T$37)-MIN('10 (ind)'!T$6:T$37))))))*T$42</f>
        <v>6.1222189814102475</v>
      </c>
      <c r="U32" s="87">
        <f>IF('10 (ind)'!U$1="si",100*(('10 (ind)'!U30-MIN('10 (ind)'!U$6:U$37))/(MAX('10 (ind)'!U$6:U$37)-MIN('10 (ind)'!U$6:U$37))),ABS(-100+(100*(('10 (ind)'!U30-MIN('10 (ind)'!U$6:U$37))/(MAX('10 (ind)'!U$6:U$37)-MIN('10 (ind)'!U$6:U$37))))))*U$42</f>
        <v>0</v>
      </c>
      <c r="V32" s="87">
        <f>IF('10 (ind)'!V$1="si",100*(('10 (ind)'!V30-MIN('10 (ind)'!V$6:V$37))/(MAX('10 (ind)'!V$6:V$37)-MIN('10 (ind)'!V$6:V$37))),ABS(-100+(100*(('10 (ind)'!V30-MIN('10 (ind)'!V$6:V$37))/(MAX('10 (ind)'!V$6:V$37)-MIN('10 (ind)'!V$6:V$37))))))*V$42</f>
        <v>4.1693853582147993</v>
      </c>
      <c r="W32" s="87">
        <f>IF('10 (ind)'!W$1="si",100*(('10 (ind)'!W30-MIN('10 (ind)'!W$6:W$37))/(MAX('10 (ind)'!W$6:W$37)-MIN('10 (ind)'!W$6:W$37))),ABS(-100+(100*(('10 (ind)'!W30-MIN('10 (ind)'!W$6:W$37))/(MAX('10 (ind)'!W$6:W$37)-MIN('10 (ind)'!W$6:W$37))))))*W$42</f>
        <v>10.338235691603888</v>
      </c>
      <c r="X32" s="87">
        <f>IF('10 (ind)'!X$1="si",100*(('10 (ind)'!X30-MIN('10 (ind)'!X$6:X$37))/(MAX('10 (ind)'!X$6:X$37)-MIN('10 (ind)'!X$6:X$37))),ABS(-100+(100*(('10 (ind)'!X30-MIN('10 (ind)'!X$6:X$37))/(MAX('10 (ind)'!X$6:X$37)-MIN('10 (ind)'!X$6:X$37))))))*X$42</f>
        <v>6.5523131399892325</v>
      </c>
      <c r="Y32" s="87">
        <f>IF('10 (ind)'!Y$1="si",100*(('10 (ind)'!Y30-MIN('10 (ind)'!Y$6:Y$37))/(MAX('10 (ind)'!Y$6:Y$37)-MIN('10 (ind)'!Y$6:Y$37))),ABS(-100+(100*(('10 (ind)'!Y30-MIN('10 (ind)'!Y$6:Y$37))/(MAX('10 (ind)'!Y$6:Y$37)-MIN('10 (ind)'!Y$6:Y$37))))))*Y$42</f>
        <v>6.1580054154447588</v>
      </c>
      <c r="Z32" s="87">
        <f>IF('10 (ind)'!Z$1="si",100*(('10 (ind)'!Z30-MIN('10 (ind)'!Z$6:Z$37))/(MAX('10 (ind)'!Z$6:Z$37)-MIN('10 (ind)'!Z$6:Z$37))),ABS(-100+(100*(('10 (ind)'!Z30-MIN('10 (ind)'!Z$6:Z$37))/(MAX('10 (ind)'!Z$6:Z$37)-MIN('10 (ind)'!Z$6:Z$37))))))*Z$42</f>
        <v>5.1665864930650711</v>
      </c>
      <c r="AA32" s="87">
        <f>IF('10 (ind)'!AA$1="si",100*(('10 (ind)'!AA30-MIN('10 (ind)'!AA$6:AA$37))/(MAX('10 (ind)'!AA$6:AA$37)-MIN('10 (ind)'!AA$6:AA$37))),ABS(-100+(100*(('10 (ind)'!AA30-MIN('10 (ind)'!AA$6:AA$37))/(MAX('10 (ind)'!AA$6:AA$37)-MIN('10 (ind)'!AA$6:AA$37))))))*AA$42</f>
        <v>7.7853922161898526</v>
      </c>
      <c r="AB32" s="87">
        <f>IF('10 (ind)'!AB$1="si",100*(('10 (ind)'!AB30-MIN('10 (ind)'!AB$6:AB$37))/(MAX('10 (ind)'!AB$6:AB$37)-MIN('10 (ind)'!AB$6:AB$37))),ABS(-100+(100*(('10 (ind)'!AB30-MIN('10 (ind)'!AB$6:AB$37))/(MAX('10 (ind)'!AB$6:AB$37)-MIN('10 (ind)'!AB$6:AB$37))))))*AB$42</f>
        <v>3.4183861351864784</v>
      </c>
      <c r="AC32" s="87">
        <f>IF('10 (ind)'!AC$1="si",100*(('10 (ind)'!AC30-MIN('10 (ind)'!AC$6:AC$37))/(MAX('10 (ind)'!AC$6:AC$37)-MIN('10 (ind)'!AC$6:AC$37))),ABS(-100+(100*(('10 (ind)'!AC30-MIN('10 (ind)'!AC$6:AC$37))/(MAX('10 (ind)'!AC$6:AC$37)-MIN('10 (ind)'!AC$6:AC$37))))))*AC$42</f>
        <v>7.7494692460673509</v>
      </c>
      <c r="AD32" s="87">
        <f>IF('10 (ind)'!AD$1="si",100*(('10 (ind)'!AD30-MIN('10 (ind)'!AD$6:AD$37))/(MAX('10 (ind)'!AD$6:AD$37)-MIN('10 (ind)'!AD$6:AD$37))),ABS(-100+(100*(('10 (ind)'!AD30-MIN('10 (ind)'!AD$6:AD$37))/(MAX('10 (ind)'!AD$6:AD$37)-MIN('10 (ind)'!AD$6:AD$37))))))*AD$42</f>
        <v>3.1589238771187134</v>
      </c>
      <c r="AE32" s="87">
        <f>IF('10 (ind)'!AE$1="si",100*(('10 (ind)'!AE30-MIN('10 (ind)'!AE$6:AE$37))/(MAX('10 (ind)'!AE$6:AE$37)-MIN('10 (ind)'!AE$6:AE$37))),ABS(-100+(100*(('10 (ind)'!AE30-MIN('10 (ind)'!AE$6:AE$37))/(MAX('10 (ind)'!AE$6:AE$37)-MIN('10 (ind)'!AE$6:AE$37))))))*AE$42</f>
        <v>2.9924630070838347</v>
      </c>
      <c r="AF32" s="87">
        <f>IF('10 (ind)'!AF$1="si",100*(('10 (ind)'!AF30-MIN('10 (ind)'!AF$6:AF$37))/(MAX('10 (ind)'!AF$6:AF$37)-MIN('10 (ind)'!AF$6:AF$37))),ABS(-100+(100*(('10 (ind)'!AF30-MIN('10 (ind)'!AF$6:AF$37))/(MAX('10 (ind)'!AF$6:AF$37)-MIN('10 (ind)'!AF$6:AF$37))))))*AF$42</f>
        <v>7.6842881868900399</v>
      </c>
      <c r="AG32" s="87">
        <f>IF('10 (ind)'!AG$1="si",100*(('10 (ind)'!AG30-MIN('10 (ind)'!AG$6:AG$37))/(MAX('10 (ind)'!AG$6:AG$37)-MIN('10 (ind)'!AG$6:AG$37))),ABS(-100+(100*(('10 (ind)'!AG30-MIN('10 (ind)'!AG$6:AG$37))/(MAX('10 (ind)'!AG$6:AG$37)-MIN('10 (ind)'!AG$6:AG$37))))))*AG$42</f>
        <v>1.9151478749147628</v>
      </c>
      <c r="AH32" s="87">
        <f>IF('10 (ind)'!AH$1="si",100*(('10 (ind)'!AH30-MIN('10 (ind)'!AH$6:AH$37))/(MAX('10 (ind)'!AH$6:AH$37)-MIN('10 (ind)'!AH$6:AH$37))),ABS(-100+(100*(('10 (ind)'!AH30-MIN('10 (ind)'!AH$6:AH$37))/(MAX('10 (ind)'!AH$6:AH$37)-MIN('10 (ind)'!AH$6:AH$37))))))*AH$42</f>
        <v>3.4512348906679318</v>
      </c>
      <c r="AI32" s="87">
        <f>IF('10 (ind)'!AI$1="si",100*(('10 (ind)'!AI30-MIN('10 (ind)'!AI$6:AI$37))/(MAX('10 (ind)'!AI$6:AI$37)-MIN('10 (ind)'!AI$6:AI$37))),ABS(-100+(100*(('10 (ind)'!AI30-MIN('10 (ind)'!AI$6:AI$37))/(MAX('10 (ind)'!AI$6:AI$37)-MIN('10 (ind)'!AI$6:AI$37))))))*AI$42</f>
        <v>2.896407320784599E-2</v>
      </c>
      <c r="AJ32" s="87">
        <f>IF('10 (ind)'!AJ$1="si",100*(('10 (ind)'!AJ30-MIN('10 (ind)'!AJ$6:AJ$37))/(MAX('10 (ind)'!AJ$6:AJ$37)-MIN('10 (ind)'!AJ$6:AJ$37))),ABS(-100+(100*(('10 (ind)'!AJ30-MIN('10 (ind)'!AJ$6:AJ$37))/(MAX('10 (ind)'!AJ$6:AJ$37)-MIN('10 (ind)'!AJ$6:AJ$37))))))*AJ$42</f>
        <v>6.8284675373893222</v>
      </c>
      <c r="AK32" s="87">
        <f>IF('10 (ind)'!AK$1="si",100*(('10 (ind)'!AK30-MIN('10 (ind)'!AK$6:AK$37))/(MAX('10 (ind)'!AK$6:AK$37)-MIN('10 (ind)'!AK$6:AK$37))),ABS(-100+(100*(('10 (ind)'!AK30-MIN('10 (ind)'!AK$6:AK$37))/(MAX('10 (ind)'!AK$6:AK$37)-MIN('10 (ind)'!AK$6:AK$37))))))*AK$42</f>
        <v>0.34343056027883528</v>
      </c>
      <c r="AL32" s="87">
        <f>IF('10 (ind)'!AL$1="si",100*(('10 (ind)'!AL30-MIN('10 (ind)'!AL$6:AL$37))/(MAX('10 (ind)'!AL$6:AL$37)-MIN('10 (ind)'!AL$6:AL$37))),ABS(-100+(100*(('10 (ind)'!AL30-MIN('10 (ind)'!AL$6:AL$37))/(MAX('10 (ind)'!AL$6:AL$37)-MIN('10 (ind)'!AL$6:AL$37))))))*AL$42</f>
        <v>10.633250765668734</v>
      </c>
      <c r="AM32" s="87">
        <f>IF('10 (ind)'!AM$1="si",100*(('10 (ind)'!AM30-MIN('10 (ind)'!AM$6:AM$37))/(MAX('10 (ind)'!AM$6:AM$37)-MIN('10 (ind)'!AM$6:AM$37))),ABS(-100+(100*(('10 (ind)'!AM30-MIN('10 (ind)'!AM$6:AM$37))/(MAX('10 (ind)'!AM$6:AM$37)-MIN('10 (ind)'!AM$6:AM$37))))))*AM$42</f>
        <v>3.7476637134371171</v>
      </c>
      <c r="AN32" s="87">
        <f>IF('10 (ind)'!AN$1="si",100*(('10 (ind)'!AN30-MIN('10 (ind)'!AN$6:AN$37))/(MAX('10 (ind)'!AN$6:AN$37)-MIN('10 (ind)'!AN$6:AN$37))),ABS(-100+(100*(('10 (ind)'!AN30-MIN('10 (ind)'!AN$6:AN$37))/(MAX('10 (ind)'!AN$6:AN$37)-MIN('10 (ind)'!AN$6:AN$37))))))*AN$42</f>
        <v>9.5249809331317881</v>
      </c>
      <c r="AO32" s="87">
        <f>IF('10 (ind)'!AO$1="si",100*(('10 (ind)'!AO30-MIN('10 (ind)'!AO$6:AO$37))/(MAX('10 (ind)'!AO$6:AO$37)-MIN('10 (ind)'!AO$6:AO$37))),ABS(-100+(100*(('10 (ind)'!AO30-MIN('10 (ind)'!AO$6:AO$37))/(MAX('10 (ind)'!AO$6:AO$37)-MIN('10 (ind)'!AO$6:AO$37))))))*AO$42</f>
        <v>7.3568805239758683</v>
      </c>
      <c r="AP32" s="87">
        <f>IF('10 (ind)'!AP$1="si",100*(('10 (ind)'!AP30-MIN('10 (ind)'!AP$6:AP$37))/(MAX('10 (ind)'!AP$6:AP$37)-MIN('10 (ind)'!AP$6:AP$37))),ABS(-100+(100*(('10 (ind)'!AP30-MIN('10 (ind)'!AP$6:AP$37))/(MAX('10 (ind)'!AP$6:AP$37)-MIN('10 (ind)'!AP$6:AP$37))))))*AP$42</f>
        <v>12.912666697981081</v>
      </c>
      <c r="AQ32" s="87">
        <f>IF('10 (ind)'!AQ$1="si",100*(('10 (ind)'!AQ30-MIN('10 (ind)'!AQ$6:AQ$37))/(MAX('10 (ind)'!AQ$6:AQ$37)-MIN('10 (ind)'!AQ$6:AQ$37))),ABS(-100+(100*(('10 (ind)'!AQ30-MIN('10 (ind)'!AQ$6:AQ$37))/(MAX('10 (ind)'!AQ$6:AQ$37)-MIN('10 (ind)'!AQ$6:AQ$37))))))*AQ$42</f>
        <v>1.7403864681998455</v>
      </c>
      <c r="AR32" s="87">
        <f>IF('10 (ind)'!AR$1="si",100*(('10 (ind)'!AR30-MIN('10 (ind)'!AR$6:AR$37))/(MAX('10 (ind)'!AR$6:AR$37)-MIN('10 (ind)'!AR$6:AR$37))),ABS(-100+(100*(('10 (ind)'!AR30-MIN('10 (ind)'!AR$6:AR$37))/(MAX('10 (ind)'!AR$6:AR$37)-MIN('10 (ind)'!AR$6:AR$37))))))*AR$42</f>
        <v>5.2521852120724821</v>
      </c>
      <c r="AS32" s="87">
        <f>IF('10 (ind)'!AS$1="si",100*(('10 (ind)'!AS30-MIN('10 (ind)'!AS$6:AS$37))/(MAX('10 (ind)'!AS$6:AS$37)-MIN('10 (ind)'!AS$6:AS$37))),ABS(-100+(100*(('10 (ind)'!AS30-MIN('10 (ind)'!AS$6:AS$37))/(MAX('10 (ind)'!AS$6:AS$37)-MIN('10 (ind)'!AS$6:AS$37))))))*AS$42</f>
        <v>1.765736424697703</v>
      </c>
      <c r="AT32" s="87">
        <f>IF('10 (ind)'!AT$1="si",100*(('10 (ind)'!AT30-MIN('10 (ind)'!AT$6:AT$37))/(MAX('10 (ind)'!AT$6:AT$37)-MIN('10 (ind)'!AT$6:AT$37))),ABS(-100+(100*(('10 (ind)'!AT30-MIN('10 (ind)'!AT$6:AT$37))/(MAX('10 (ind)'!AT$6:AT$37)-MIN('10 (ind)'!AT$6:AT$37))))))*AT$42</f>
        <v>0</v>
      </c>
      <c r="AU32" s="87">
        <f>IF('10 (ind)'!AU$1="si",100*(('10 (ind)'!AU30-MIN('10 (ind)'!AU$6:AU$37))/(MAX('10 (ind)'!AU$6:AU$37)-MIN('10 (ind)'!AU$6:AU$37))),ABS(-100+(100*(('10 (ind)'!AU30-MIN('10 (ind)'!AU$6:AU$37))/(MAX('10 (ind)'!AU$6:AU$37)-MIN('10 (ind)'!AU$6:AU$37))))))*AU$42</f>
        <v>13.320165313260771</v>
      </c>
      <c r="AV32" s="87">
        <f>IF('10 (ind)'!AV$1="si",100*(('10 (ind)'!AV30-MIN('10 (ind)'!AV$6:AV$37))/(MAX('10 (ind)'!AV$6:AV$37)-MIN('10 (ind)'!AV$6:AV$37))),ABS(-100+(100*(('10 (ind)'!AV30-MIN('10 (ind)'!AV$6:AV$37))/(MAX('10 (ind)'!AV$6:AV$37)-MIN('10 (ind)'!AV$6:AV$37))))))*AV$42</f>
        <v>23.743500866551127</v>
      </c>
      <c r="AW32" s="87">
        <f>IF('10 (ind)'!AW$1="si",100*(('10 (ind)'!AW30-MIN('10 (ind)'!AW$6:AW$37))/(MAX('10 (ind)'!AW$6:AW$37)-MIN('10 (ind)'!AW$6:AW$37))),ABS(-100+(100*(('10 (ind)'!AW30-MIN('10 (ind)'!AW$6:AW$37))/(MAX('10 (ind)'!AW$6:AW$37)-MIN('10 (ind)'!AW$6:AW$37))))))*AW$42</f>
        <v>8.069605419406809</v>
      </c>
      <c r="AX32" s="87">
        <f>IF('10 (ind)'!AX$1="si",100*(('10 (ind)'!AX30-MIN('10 (ind)'!AX$6:AX$37))/(MAX('10 (ind)'!AX$6:AX$37)-MIN('10 (ind)'!AX$6:AX$37))),ABS(-100+(100*(('10 (ind)'!AX30-MIN('10 (ind)'!AX$6:AX$37))/(MAX('10 (ind)'!AX$6:AX$37)-MIN('10 (ind)'!AX$6:AX$37))))))*AX$42</f>
        <v>4.076747947931068</v>
      </c>
      <c r="AY32" s="87">
        <f>IF('10 (ind)'!AY$1="si",100*(('10 (ind)'!AY30-MIN('10 (ind)'!AY$6:AY$37))/(MAX('10 (ind)'!AY$6:AY$37)-MIN('10 (ind)'!AY$6:AY$37))),ABS(-100+(100*(('10 (ind)'!AY30-MIN('10 (ind)'!AY$6:AY$37))/(MAX('10 (ind)'!AY$6:AY$37)-MIN('10 (ind)'!AY$6:AY$37))))))*AY$42</f>
        <v>11.230421733446706</v>
      </c>
      <c r="AZ32" s="87">
        <f>IF('10 (ind)'!AZ$1="si",100*(('10 (ind)'!AZ30-MIN('10 (ind)'!AZ$6:AZ$37))/(MAX('10 (ind)'!AZ$6:AZ$37)-MIN('10 (ind)'!AZ$6:AZ$37))),ABS(-100+(100*(('10 (ind)'!AZ30-MIN('10 (ind)'!AZ$6:AZ$37))/(MAX('10 (ind)'!AZ$6:AZ$37)-MIN('10 (ind)'!AZ$6:AZ$37))))))*AZ$42</f>
        <v>2.8643092946025437</v>
      </c>
      <c r="BA32" s="87">
        <f>IF('10 (ind)'!BA$1="si",100*(('10 (ind)'!BA30-MIN('10 (ind)'!BA$6:BA$37))/(MAX('10 (ind)'!BA$6:BA$37)-MIN('10 (ind)'!BA$6:BA$37))),ABS(-100+(100*(('10 (ind)'!BA30-MIN('10 (ind)'!BA$6:BA$37))/(MAX('10 (ind)'!BA$6:BA$37)-MIN('10 (ind)'!BA$6:BA$37))))))*BA$42</f>
        <v>3.8909377101768494</v>
      </c>
      <c r="BB32" s="87">
        <f>IF('10 (ind)'!BB$1="si",100*(('10 (ind)'!BB30-MIN('10 (ind)'!BB$6:BB$37))/(MAX('10 (ind)'!BB$6:BB$37)-MIN('10 (ind)'!BB$6:BB$37))),ABS(-100+(100*(('10 (ind)'!BB30-MIN('10 (ind)'!BB$6:BB$37))/(MAX('10 (ind)'!BB$6:BB$37)-MIN('10 (ind)'!BB$6:BB$37))))))*BB$42</f>
        <v>2.2575330983691426</v>
      </c>
      <c r="BC32" s="87">
        <f>IF('10 (ind)'!BC$1="si",100*(('10 (ind)'!BC30-MIN('10 (ind)'!BC$6:BC$37))/(MAX('10 (ind)'!BC$6:BC$37)-MIN('10 (ind)'!BC$6:BC$37))),ABS(-100+(100*(('10 (ind)'!BC30-MIN('10 (ind)'!BC$6:BC$37))/(MAX('10 (ind)'!BC$6:BC$37)-MIN('10 (ind)'!BC$6:BC$37))))))*BC$42</f>
        <v>5.1547234885078046</v>
      </c>
      <c r="BD32" s="87">
        <f>IF('10 (ind)'!BD$1="si",100*(('10 (ind)'!BD30-MIN('10 (ind)'!BD$6:BD$37))/(MAX('10 (ind)'!BD$6:BD$37)-MIN('10 (ind)'!BD$6:BD$37))),ABS(-100+(100*(('10 (ind)'!BD30-MIN('10 (ind)'!BD$6:BD$37))/(MAX('10 (ind)'!BD$6:BD$37)-MIN('10 (ind)'!BD$6:BD$37))))))*BD$42</f>
        <v>6.4268176979800247</v>
      </c>
      <c r="BE32" s="87">
        <f>IF('10 (ind)'!BE$1="si",100*(('10 (ind)'!BE30-MIN('10 (ind)'!BE$6:BE$37))/(MAX('10 (ind)'!BE$6:BE$37)-MIN('10 (ind)'!BE$6:BE$37))),ABS(-100+(100*(('10 (ind)'!BE30-MIN('10 (ind)'!BE$6:BE$37))/(MAX('10 (ind)'!BE$6:BE$37)-MIN('10 (ind)'!BE$6:BE$37))))))*BE$42</f>
        <v>3.7281842078685403</v>
      </c>
      <c r="BF32" s="87">
        <f>IF('10 (ind)'!BF$1="si",100*(('10 (ind)'!BF30-MIN('10 (ind)'!BF$6:BF$37))/(MAX('10 (ind)'!BF$6:BF$37)-MIN('10 (ind)'!BF$6:BF$37))),ABS(-100+(100*(('10 (ind)'!BF30-MIN('10 (ind)'!BF$6:BF$37))/(MAX('10 (ind)'!BF$6:BF$37)-MIN('10 (ind)'!BF$6:BF$37))))))*BF$42</f>
        <v>4.8764347318274952</v>
      </c>
      <c r="BG32" s="87">
        <f>IF('10 (ind)'!BG$1="si",100*(('10 (ind)'!BG30-MIN('10 (ind)'!BG$6:BG$37))/(MAX('10 (ind)'!BG$6:BG$37)-MIN('10 (ind)'!BG$6:BG$37))),ABS(-100+(100*(('10 (ind)'!BG30-MIN('10 (ind)'!BG$6:BG$37))/(MAX('10 (ind)'!BG$6:BG$37)-MIN('10 (ind)'!BG$6:BG$37))))))*BG$42</f>
        <v>3.113864425773758</v>
      </c>
      <c r="BH32" s="87">
        <f>IF('10 (ind)'!BH$1="si",100*(('10 (ind)'!BH30-MIN('10 (ind)'!BH$6:BH$37))/(MAX('10 (ind)'!BH$6:BH$37)-MIN('10 (ind)'!BH$6:BH$37))),ABS(-100+(100*(('10 (ind)'!BH30-MIN('10 (ind)'!BH$6:BH$37))/(MAX('10 (ind)'!BH$6:BH$37)-MIN('10 (ind)'!BH$6:BH$37))))))*BH$42</f>
        <v>2.6417903415535653</v>
      </c>
      <c r="BI32" s="87">
        <f>IF('10 (ind)'!BI$1="si",100*(('10 (ind)'!BI30-MIN('10 (ind)'!BI$6:BI$37))/(MAX('10 (ind)'!BI$6:BI$37)-MIN('10 (ind)'!BI$6:BI$37))),ABS(-100+(100*(('10 (ind)'!BI30-MIN('10 (ind)'!BI$6:BI$37))/(MAX('10 (ind)'!BI$6:BI$37)-MIN('10 (ind)'!BI$6:BI$37))))))*BI$42</f>
        <v>5.1143283235358217</v>
      </c>
      <c r="BJ32" s="87">
        <f>IF('10 (ind)'!BJ$1="si",100*(('10 (ind)'!BJ30-MIN('10 (ind)'!BJ$6:BJ$37))/(MAX('10 (ind)'!BJ$6:BJ$37)-MIN('10 (ind)'!BJ$6:BJ$37))),ABS(-100+(100*(('10 (ind)'!BJ30-MIN('10 (ind)'!BJ$6:BJ$37))/(MAX('10 (ind)'!BJ$6:BJ$37)-MIN('10 (ind)'!BJ$6:BJ$37))))))*BJ$42</f>
        <v>0.73038058236608572</v>
      </c>
      <c r="BK32" s="87">
        <f>IF('10 (ind)'!BK$1="si",100*(('10 (ind)'!BK30-MIN('10 (ind)'!BK$6:BK$37))/(MAX('10 (ind)'!BK$6:BK$37)-MIN('10 (ind)'!BK$6:BK$37))),ABS(-100+(100*(('10 (ind)'!BK30-MIN('10 (ind)'!BK$6:BK$37))/(MAX('10 (ind)'!BK$6:BK$37)-MIN('10 (ind)'!BK$6:BK$37))))))*BK$42</f>
        <v>1.8161656943833238</v>
      </c>
      <c r="BL32" s="87">
        <f>IF('10 (ind)'!BL$1="si",100*(('10 (ind)'!BL30-MIN('10 (ind)'!BL$6:BL$37))/(MAX('10 (ind)'!BL$6:BL$37)-MIN('10 (ind)'!BL$6:BL$37))),ABS(-100+(100*(('10 (ind)'!BL30-MIN('10 (ind)'!BL$6:BL$37))/(MAX('10 (ind)'!BL$6:BL$37)-MIN('10 (ind)'!BL$6:BL$37))))))*BL$42</f>
        <v>3.6579964199348076</v>
      </c>
      <c r="BM32" s="87">
        <f>IF('10 (ind)'!BM$1="si",100*(('10 (ind)'!BM30-MIN('10 (ind)'!BM$6:BM$37))/(MAX('10 (ind)'!BM$6:BM$37)-MIN('10 (ind)'!BM$6:BM$37))),ABS(-100+(100*(('10 (ind)'!BM30-MIN('10 (ind)'!BM$6:BM$37))/(MAX('10 (ind)'!BM$6:BM$37)-MIN('10 (ind)'!BM$6:BM$37))))))*BM$42</f>
        <v>1.0369696609194858</v>
      </c>
      <c r="BN32" s="87">
        <f>IF('10 (ind)'!BN$1="si",100*(('10 (ind)'!BN30-MIN('10 (ind)'!BN$6:BN$37))/(MAX('10 (ind)'!BN$6:BN$37)-MIN('10 (ind)'!BN$6:BN$37))),ABS(-100+(100*(('10 (ind)'!BN30-MIN('10 (ind)'!BN$6:BN$37))/(MAX('10 (ind)'!BN$6:BN$37)-MIN('10 (ind)'!BN$6:BN$37))))))*BN$42</f>
        <v>3.5087925667901976</v>
      </c>
      <c r="BO32" s="87">
        <f>IF('10 (ind)'!BO$1="si",100*(('10 (ind)'!BO30-MIN('10 (ind)'!BO$6:BO$37))/(MAX('10 (ind)'!BO$6:BO$37)-MIN('10 (ind)'!BO$6:BO$37))),ABS(-100+(100*(('10 (ind)'!BO30-MIN('10 (ind)'!BO$6:BO$37))/(MAX('10 (ind)'!BO$6:BO$37)-MIN('10 (ind)'!BO$6:BO$37))))))*BO$42</f>
        <v>0.66910505462273695</v>
      </c>
      <c r="BP32" s="87">
        <f>IF('10 (ind)'!BP$1="si",100*(('10 (ind)'!BP30-MIN('10 (ind)'!BP$6:BP$37))/(MAX('10 (ind)'!BP$6:BP$37)-MIN('10 (ind)'!BP$6:BP$37))),ABS(-100+(100*(('10 (ind)'!BP30-MIN('10 (ind)'!BP$6:BP$37))/(MAX('10 (ind)'!BP$6:BP$37)-MIN('10 (ind)'!BP$6:BP$37))))))*BP$42</f>
        <v>1.369810673418117</v>
      </c>
      <c r="BQ32" s="87">
        <f>IF('10 (ind)'!BQ$1="si",100*(('10 (ind)'!BQ30-MIN('10 (ind)'!BQ$6:BQ$37))/(MAX('10 (ind)'!BQ$6:BQ$37)-MIN('10 (ind)'!BQ$6:BQ$37))),ABS(-100+(100*(('10 (ind)'!BQ30-MIN('10 (ind)'!BQ$6:BQ$37))/(MAX('10 (ind)'!BQ$6:BQ$37)-MIN('10 (ind)'!BQ$6:BQ$37))))))*BQ$42</f>
        <v>2.2250064258760025</v>
      </c>
      <c r="BR32" s="87">
        <f>IF('10 (ind)'!BR$1="si",100*(('10 (ind)'!BR30-MIN('10 (ind)'!BR$6:BR$37))/(MAX('10 (ind)'!BR$6:BR$37)-MIN('10 (ind)'!BR$6:BR$37))),ABS(-100+(100*(('10 (ind)'!BR30-MIN('10 (ind)'!BR$6:BR$37))/(MAX('10 (ind)'!BR$6:BR$37)-MIN('10 (ind)'!BR$6:BR$37))))))*BR$42</f>
        <v>0.5769923438016864</v>
      </c>
      <c r="BS32" s="87">
        <f>IF('10 (ind)'!BS$1="si",100*(('10 (ind)'!BS30-MIN('10 (ind)'!BS$6:BS$37))/(MAX('10 (ind)'!BS$6:BS$37)-MIN('10 (ind)'!BS$6:BS$37))),ABS(-100+(100*(('10 (ind)'!BS30-MIN('10 (ind)'!BS$6:BS$37))/(MAX('10 (ind)'!BS$6:BS$37)-MIN('10 (ind)'!BS$6:BS$37))))))*BS$42</f>
        <v>6.9200865735479979</v>
      </c>
      <c r="BT32" s="75">
        <f>IF('10 (ind)'!BT$1="si",100*(('10 (ind)'!BT30-MIN('10 (ind)'!BT$6:BT$37))/(MAX('10 (ind)'!BT$6:BT$37)-MIN('10 (ind)'!BT$6:BT$37))),ABS(-100+(100*(('10 (ind)'!BT30-MIN('10 (ind)'!BT$6:BT$37))/(MAX('10 (ind)'!BR$6:BR$37)-MIN('10 (ind)'!BT$6:BT$37))))))*BT$42</f>
        <v>5.2529969655528035</v>
      </c>
      <c r="BU32" s="87">
        <f>IF('10 (ind)'!BU$1="si",100*(('10 (ind)'!BU30-MIN('10 (ind)'!BU$6:BU$37))/(MAX('10 (ind)'!BU$6:BU$37)-MIN('10 (ind)'!BU$6:BU$37))),ABS(-100+(100*(('10 (ind)'!BU30-MIN('10 (ind)'!BU$6:BU$37))/(MAX('10 (ind)'!BU$6:BU$37)-MIN('10 (ind)'!BU$6:BU$37))))))*BU$42</f>
        <v>7.2039853895332273</v>
      </c>
      <c r="BV32" s="87">
        <f>IF('10 (ind)'!BV$1="si",100*(('10 (ind)'!BV30-MIN('10 (ind)'!BV$6:BV$37))/(MAX('10 (ind)'!BV$6:BV$37)-MIN('10 (ind)'!BV$6:BV$37))),ABS(-100+(100*(('10 (ind)'!BV30-MIN('10 (ind)'!BV$6:BV$37))/(MAX('10 (ind)'!BV$6:BV$37)-MIN('10 (ind)'!BV$6:BV$37))))))*BV$42</f>
        <v>4.5668599671779582</v>
      </c>
      <c r="BW32" s="87">
        <f>IF('10 (ind)'!BW$1="si",100*(('10 (ind)'!BW30-MIN('10 (ind)'!BW$6:BW$37))/(MAX('10 (ind)'!BW$6:BW$37)-MIN('10 (ind)'!BW$6:BW$37))),ABS(-100+(100*(('10 (ind)'!BW30-MIN('10 (ind)'!BW$6:BW$37))/(MAX('10 (ind)'!BW$6:BW$37)-MIN('10 (ind)'!BW$6:BW$37))))))*BW$42</f>
        <v>5.2151414737609363</v>
      </c>
      <c r="BX32" s="87">
        <f>IF('10 (ind)'!BX$1="si",100*(('10 (ind)'!BX30-MIN('10 (ind)'!BX$6:BX$37))/(MAX('10 (ind)'!BX$6:BX$37)-MIN('10 (ind)'!BX$6:BX$37))),ABS(-100+(100*(('10 (ind)'!BX30-MIN('10 (ind)'!BX$6:BX$37))/(MAX('10 (ind)'!BX$6:BX$37)-MIN('10 (ind)'!BX$6:BX$37))))))*BX$42</f>
        <v>1.9517611403451161</v>
      </c>
      <c r="BY32" s="87">
        <f>IF('10 (ind)'!BY$1="si",100*(('10 (ind)'!BY30-MIN('10 (ind)'!BY$6:BY$37))/(MAX('10 (ind)'!BY$6:BY$37)-MIN('10 (ind)'!BY$6:BY$37))),ABS(-100+(100*(('10 (ind)'!BY30-MIN('10 (ind)'!BY$6:BY$37))/(MAX('10 (ind)'!BY$6:BY$37)-MIN('10 (ind)'!BY$6:BY$37))))))*BY$42</f>
        <v>1.4482584810204471</v>
      </c>
      <c r="BZ32" s="87">
        <f>IF('10 (ind)'!BZ$1="si",100*(('10 (ind)'!BZ30-MIN('10 (ind)'!BZ$6:BZ$37))/(MAX('10 (ind)'!BZ$6:BZ$37)-MIN('10 (ind)'!BZ$6:BZ$37))),ABS(-100+(100*(('10 (ind)'!BZ30-MIN('10 (ind)'!BZ$6:BZ$37))/(MAX('10 (ind)'!BZ$6:BZ$37)-MIN('10 (ind)'!BZ$6:BZ$37))))))*BZ$42</f>
        <v>14.48693318652662</v>
      </c>
      <c r="CA32" s="87">
        <f>IF('10 (ind)'!CA$1="si",100*(('10 (ind)'!CA30-MIN('10 (ind)'!CA$6:CA$37))/(MAX('10 (ind)'!CA$6:CA$37)-MIN('10 (ind)'!CA$6:CA$37))),ABS(-100+(100*(('10 (ind)'!CA30-MIN('10 (ind)'!CA$6:CA$37))/(MAX('10 (ind)'!CA$6:CA$37)-MIN('10 (ind)'!CA$6:CA$37))))))*CA$42</f>
        <v>0</v>
      </c>
      <c r="CB32" s="87">
        <f>IF('10 (ind)'!CB$1="si",100*(('10 (ind)'!CB30-MIN('10 (ind)'!CB$6:CB$37))/(MAX('10 (ind)'!CB$6:CB$37)-MIN('10 (ind)'!CB$6:CB$37))),ABS(-100+(100*(('10 (ind)'!CB30-MIN('10 (ind)'!CB$6:CB$37))/(MAX('10 (ind)'!CB$6:CB$37)-MIN('10 (ind)'!CB$6:CB$37))))))*CB$42</f>
        <v>2.7596037109625873</v>
      </c>
      <c r="CC32" s="87">
        <f>IF('10 (ind)'!CC$1="si",100*(('10 (ind)'!CC30-MIN('10 (ind)'!CC$6:CC$37))/(MAX('10 (ind)'!CC$6:CC$37)-MIN('10 (ind)'!CC$6:CC$37))),ABS(-100+(100*(('10 (ind)'!CC30-MIN('10 (ind)'!CC$6:CC$37))/(MAX('10 (ind)'!CC$6:CC$37)-MIN('10 (ind)'!CC$6:CC$37))))))*CC$42</f>
        <v>9.2881354705516319</v>
      </c>
      <c r="CD32" s="87">
        <f>IF('10 (ind)'!CD$1="si",100*(('10 (ind)'!CD30-MIN('10 (ind)'!CD$6:CD$37))/(MAX('10 (ind)'!CD$6:CD$37)-MIN('10 (ind)'!CD$6:CD$37))),ABS(-100+(100*(('10 (ind)'!CD30-MIN('10 (ind)'!CD$6:CD$37))/(MAX('10 (ind)'!CD$6:CD$37)-MIN('10 (ind)'!CD$6:CD$37))))))*CD$42</f>
        <v>1.2524375314175598</v>
      </c>
      <c r="CE32" s="87">
        <f>IF('10 (ind)'!CE$1="si",100*(('10 (ind)'!CE30-MIN('10 (ind)'!CE$6:CE$37))/(MAX('10 (ind)'!CE$6:CE$37)-MIN('10 (ind)'!CE$6:CE$37))),ABS(-100+(100*(('10 (ind)'!CE30-MIN('10 (ind)'!CE$6:CE$37))/(MAX('10 (ind)'!CE$6:CE$37)-MIN('10 (ind)'!CE$6:CE$37))))))*CE$42</f>
        <v>2.267463000929316</v>
      </c>
      <c r="CF32" s="87">
        <f>IF('10 (ind)'!CF$1="si",100*(('10 (ind)'!CF30-MIN('10 (ind)'!CF$6:CF$37))/(MAX('10 (ind)'!CF$6:CF$37)-MIN('10 (ind)'!CF$6:CF$37))),ABS(-100+(100*(('10 (ind)'!CF30-MIN('10 (ind)'!CF$6:CF$37))/(MAX('10 (ind)'!CF$6:CF$37)-MIN('10 (ind)'!CF$6:CF$37))))))*CF$42</f>
        <v>0.78940084523039034</v>
      </c>
      <c r="CG32" s="87">
        <f>IF('10 (ind)'!CG$1="si",100*(('10 (ind)'!CG30-MIN('10 (ind)'!CG$6:CG$37))/(MAX('10 (ind)'!CG$6:CG$37)-MIN('10 (ind)'!CG$6:CG$37))),ABS(-100+(100*(('10 (ind)'!CG30-MIN('10 (ind)'!CG$6:CG$37))/(MAX('10 (ind)'!CG$6:CG$37)-MIN('10 (ind)'!CG$6:CG$37))))))*CG$42</f>
        <v>2.3616853372230429</v>
      </c>
      <c r="CH32" s="87">
        <f>IF('10 (ind)'!CH$1="si",100*(('10 (ind)'!CH30-MIN('10 (ind)'!CH$6:CH$37))/(MAX('10 (ind)'!CH$6:CH$37)-MIN('10 (ind)'!CH$6:CH$37))),ABS(-100+(100*(('10 (ind)'!CH30-MIN('10 (ind)'!CH$6:CH$37))/(MAX('10 (ind)'!CH$6:CH$37)-MIN('10 (ind)'!CH$6:CH$37))))))*CH$42</f>
        <v>1.2850098767354179</v>
      </c>
      <c r="CI32" s="87">
        <f>IF('10 (ind)'!CI$1="si",100*(('10 (ind)'!CI30-MIN('10 (ind)'!CI$6:CI$37))/(MAX('10 (ind)'!CI$6:CI$37)-MIN('10 (ind)'!CI$6:CI$37))),ABS(-100+(100*(('10 (ind)'!CI30-MIN('10 (ind)'!CI$6:CI$37))/(MAX('10 (ind)'!CI$6:CI$37)-MIN('10 (ind)'!CI$6:CI$37))))))*CI$42</f>
        <v>5.1260088994243622</v>
      </c>
      <c r="CJ32" s="87">
        <f>IF('10 (ind)'!CJ$1="si",100*(('10 (ind)'!CJ30-MIN('10 (ind)'!CJ$6:CJ$37))/(MAX('10 (ind)'!CJ$6:CJ$37)-MIN('10 (ind)'!CJ$6:CJ$37))),ABS(-100+(100*(('10 (ind)'!CJ30-MIN('10 (ind)'!CJ$6:CJ$37))/(MAX('10 (ind)'!CJ$6:CJ$37)-MIN('10 (ind)'!CJ$6:CJ$37))))))*CJ$42</f>
        <v>4.4130654937211027</v>
      </c>
      <c r="CK32" s="87">
        <f>IF('10 (ind)'!CK$1="si",100*(('10 (ind)'!CK30-MIN('10 (ind)'!CK$6:CK$37))/(MAX('10 (ind)'!CK$6:CK$37)-MIN('10 (ind)'!CK$6:CK$37))),ABS(-100+(100*(('10 (ind)'!CK30-MIN('10 (ind)'!CK$6:CK$37))/(MAX('10 (ind)'!CK$6:CK$37)-MIN('10 (ind)'!CK$6:CK$37))))))*CK$42</f>
        <v>3.3310658363278289</v>
      </c>
      <c r="CL32" s="87">
        <f>IF('10 (ind)'!CL$1="si",100*(('10 (ind)'!CL30-MIN('10 (ind)'!CL$6:CL$37))/(MAX('10 (ind)'!CL$6:CL$37)-MIN('10 (ind)'!CL$6:CL$37))),ABS(-100+(100*(('10 (ind)'!CL30-MIN('10 (ind)'!CL$6:CL$37))/(MAX('10 (ind)'!CL$6:CL$37)-MIN('10 (ind)'!CL$6:CL$37))))))*CL$42</f>
        <v>2.7322998001860777</v>
      </c>
      <c r="CM32" s="87">
        <f>IF('10 (ind)'!CM$1="si",100*(('10 (ind)'!CM30-MIN('10 (ind)'!CM$6:CM$37))/(MAX('10 (ind)'!CM$6:CM$37)-MIN('10 (ind)'!CM$6:CM$37))),ABS(-100+(100*(('10 (ind)'!CM30-MIN('10 (ind)'!CM$6:CM$37))/(MAX('10 (ind)'!CM$6:CM$37)-MIN('10 (ind)'!CM$6:CM$37))))))*CM$42</f>
        <v>2.9939960265523404</v>
      </c>
    </row>
    <row r="33" spans="1:91">
      <c r="A33" s="18" t="s">
        <v>230</v>
      </c>
      <c r="B33" s="87">
        <f>IF('10 (ind)'!B$1="si",100*(('10 (ind)'!B31-MIN('10 (ind)'!B$6:B$37))/(MAX('10 (ind)'!B$6:B$37)-MIN('10 (ind)'!B$6:B$37))),ABS(-100+(100*(('10 (ind)'!B31-MIN('10 (ind)'!B$6:B$37))/(MAX('10 (ind)'!B$6:B$37)-MIN('10 (ind)'!B$6:B$37))))))</f>
        <v>44.694291764707039</v>
      </c>
      <c r="C33" s="87">
        <f>IF('10 (ind)'!C$1="si",100*(('10 (ind)'!C31-MIN('10 (ind)'!C$6:C$37))/(MAX('10 (ind)'!C$6:C$37)-MIN('10 (ind)'!C$6:C$37))),ABS(-100+(100*(('10 (ind)'!C31-MIN('10 (ind)'!C$6:C$37))/(MAX('10 (ind)'!C$6:C$37)-MIN('10 (ind)'!C$6:C$37))))))</f>
        <v>53.188790926776775</v>
      </c>
      <c r="D33" s="87">
        <f>IF('10 (ind)'!D$1="si",100*(('10 (ind)'!D31-MIN('10 (ind)'!D$6:D$37))/(MAX('10 (ind)'!D$6:D$37)-MIN('10 (ind)'!D$6:D$37))),ABS(-100+(100*(('10 (ind)'!D31-MIN('10 (ind)'!D$6:D$37))/(MAX('10 (ind)'!D$6:D$37)-MIN('10 (ind)'!D$6:D$37))))))*D$42</f>
        <v>10.986219623236813</v>
      </c>
      <c r="E33" s="87">
        <f>IF('10 (ind)'!E$1="si",100*(('10 (ind)'!E31-MIN('10 (ind)'!E$6:E$37))/(MAX('10 (ind)'!E$6:E$37)-MIN('10 (ind)'!E$6:E$37))),ABS(-100+(100*(('10 (ind)'!E31-MIN('10 (ind)'!E$6:E$37))/(MAX('10 (ind)'!E$6:E$37)-MIN('10 (ind)'!E$6:E$37))))))*E$42</f>
        <v>11.341629855415732</v>
      </c>
      <c r="F33" s="87">
        <f>IF('10 (ind)'!F$1="si",100*(('10 (ind)'!F31-MIN('10 (ind)'!F$6:F$37))/(MAX('10 (ind)'!F$6:F$37)-MIN('10 (ind)'!F$6:F$37))),ABS(-100+(100*(('10 (ind)'!F31-MIN('10 (ind)'!F$6:F$37))/(MAX('10 (ind)'!F$6:F$37)-MIN('10 (ind)'!F$6:F$37))))))*F$42</f>
        <v>4.3203371970495272</v>
      </c>
      <c r="G33" s="87">
        <f>IF('10 (ind)'!G$1="si",100*(('10 (ind)'!G31-MIN('10 (ind)'!G$6:G$37))/(MAX('10 (ind)'!G$6:G$37)-MIN('10 (ind)'!G$6:G$37))),ABS(-100+(100*(('10 (ind)'!G31-MIN('10 (ind)'!G$6:G$37))/(MAX('10 (ind)'!G$6:G$37)-MIN('10 (ind)'!G$6:G$37))))))*G$42</f>
        <v>3.9113428943937412</v>
      </c>
      <c r="H33" s="87">
        <f>IF('10 (ind)'!H$1="si",100*(('10 (ind)'!H31-MIN('10 (ind)'!H$6:H$37))/(MAX('10 (ind)'!H$6:H$37)-MIN('10 (ind)'!H$6:H$37))),ABS(-100+(100*(('10 (ind)'!H31-MIN('10 (ind)'!H$6:H$37))/(MAX('10 (ind)'!H$6:H$37)-MIN('10 (ind)'!H$6:H$37))))))*H$42</f>
        <v>2.5147928994082838</v>
      </c>
      <c r="I33" s="87">
        <f>IF('10 (ind)'!I$1="si",100*(('10 (ind)'!I31-MIN('10 (ind)'!I$6:I$37))/(MAX('10 (ind)'!I$6:I$37)-MIN('10 (ind)'!I$6:I$37))),ABS(-100+(100*(('10 (ind)'!I31-MIN('10 (ind)'!I$6:I$37))/(MAX('10 (ind)'!I$6:I$37)-MIN('10 (ind)'!I$6:I$37))))))*I$42</f>
        <v>4.7115384615384617</v>
      </c>
      <c r="J33" s="87">
        <f>IF('10 (ind)'!J$1="si",100*(('10 (ind)'!J31-MIN('10 (ind)'!J$6:J$37))/(MAX('10 (ind)'!J$6:J$37)-MIN('10 (ind)'!J$6:J$37))),ABS(-100+(100*(('10 (ind)'!J31-MIN('10 (ind)'!J$6:J$37))/(MAX('10 (ind)'!J$6:J$37)-MIN('10 (ind)'!J$6:J$37))))))*J$42</f>
        <v>2.0081688223281144</v>
      </c>
      <c r="K33" s="87">
        <f>IF('10 (ind)'!K$1="si",100*(('10 (ind)'!K31-MIN('10 (ind)'!K$6:K$37))/(MAX('10 (ind)'!K$6:K$37)-MIN('10 (ind)'!K$6:K$37))),ABS(-100+(100*(('10 (ind)'!K31-MIN('10 (ind)'!K$6:K$37))/(MAX('10 (ind)'!K$6:K$37)-MIN('10 (ind)'!K$6:K$37))))))*K$42</f>
        <v>6.0126529091247054</v>
      </c>
      <c r="L33" s="87">
        <f>IF('10 (ind)'!L$1="si",100*(('10 (ind)'!L31-MIN('10 (ind)'!L$6:L$37))/(MAX('10 (ind)'!L$6:L$37)-MIN('10 (ind)'!L$6:L$37))),ABS(-100+(100*(('10 (ind)'!L31-MIN('10 (ind)'!L$6:L$37))/(MAX('10 (ind)'!L$6:L$37)-MIN('10 (ind)'!L$6:L$37))))))*L$42</f>
        <v>6.5555155550449147</v>
      </c>
      <c r="M33" s="87">
        <f>IF('10 (ind)'!M$1="si",100*(('10 (ind)'!M31-MIN('10 (ind)'!M$6:M$37))/(MAX('10 (ind)'!M$6:M$37)-MIN('10 (ind)'!M$6:M$37))),ABS(-100+(100*(('10 (ind)'!M31-MIN('10 (ind)'!M$6:M$37))/(MAX('10 (ind)'!M$6:M$37)-MIN('10 (ind)'!M$6:M$37))))))*M$42</f>
        <v>0</v>
      </c>
      <c r="N33" s="87">
        <f>IF('10 (ind)'!N$1="si",100*(('10 (ind)'!N31-MIN('10 (ind)'!N$6:N$37))/(MAX('10 (ind)'!N$6:N$37)-MIN('10 (ind)'!N$6:N$37))),ABS(-100+(100*(('10 (ind)'!N31-MIN('10 (ind)'!N$6:N$37))/(MAX('10 (ind)'!N$6:N$37)-MIN('10 (ind)'!N$6:N$37))))))*N$42</f>
        <v>4.0652409849762527</v>
      </c>
      <c r="O33" s="87">
        <f>IF('10 (ind)'!O$1="si",100*(('10 (ind)'!O31-MIN('10 (ind)'!O$6:O$37))/(MAX('10 (ind)'!O$6:O$37)-MIN('10 (ind)'!O$6:O$37))),ABS(-100+(100*(('10 (ind)'!O31-MIN('10 (ind)'!O$6:O$37))/(MAX('10 (ind)'!O$6:O$37)-MIN('10 (ind)'!O$6:O$37))))))*O$42</f>
        <v>7.1593918457802408</v>
      </c>
      <c r="P33" s="87">
        <f>IF('10 (ind)'!P$1="si",100*(('10 (ind)'!P31-MIN('10 (ind)'!P$6:P$37))/(MAX('10 (ind)'!P$6:P$37)-MIN('10 (ind)'!P$6:P$37))),ABS(-100+(100*(('10 (ind)'!P31-MIN('10 (ind)'!P$6:P$37))/(MAX('10 (ind)'!P$6:P$37)-MIN('10 (ind)'!P$6:P$37))))))*P$42</f>
        <v>0.46146129916008721</v>
      </c>
      <c r="Q33" s="87">
        <f>IF('10 (ind)'!Q$1="si",100*(('10 (ind)'!Q31-MIN('10 (ind)'!Q$6:Q$37))/(MAX('10 (ind)'!Q$6:Q$37)-MIN('10 (ind)'!Q$6:Q$37))),ABS(-100+(100*(('10 (ind)'!Q31-MIN('10 (ind)'!Q$6:Q$37))/(MAX('10 (ind)'!Q$6:Q$37)-MIN('10 (ind)'!Q$6:Q$37))))))*Q$42</f>
        <v>1.2231270340853413</v>
      </c>
      <c r="R33" s="87">
        <f>IF('10 (ind)'!R$1="si",100*(('10 (ind)'!R31-MIN('10 (ind)'!R$6:R$37))/(MAX('10 (ind)'!R$6:R$37)-MIN('10 (ind)'!R$6:R$37))),ABS(-100+(100*(('10 (ind)'!R31-MIN('10 (ind)'!R$6:R$37))/(MAX('10 (ind)'!R$6:R$37)-MIN('10 (ind)'!R$6:R$37))))))*R$42</f>
        <v>4.8932539576567138E-2</v>
      </c>
      <c r="S33" s="75">
        <f>ABS(ABS(('10 (ind)'!S31-((MAX('10 (ind)'!S$6:S$37)+MIN('10 (ind)'!S$6:S$37))/2))/(((MAX('10 (ind)'!S$6:S$37)+MIN('10 (ind)'!S$6:S$37))/2)-MAX('10 (ind)'!S$6:S$37))*100)-100)*S$42</f>
        <v>3.683650602836543</v>
      </c>
      <c r="T33" s="87">
        <f>IF('10 (ind)'!T$1="si",100*(('10 (ind)'!T31-MIN('10 (ind)'!T$6:T$37))/(MAX('10 (ind)'!T$6:T$37)-MIN('10 (ind)'!T$6:T$37))),ABS(-100+(100*(('10 (ind)'!T31-MIN('10 (ind)'!T$6:T$37))/(MAX('10 (ind)'!T$6:T$37)-MIN('10 (ind)'!T$6:T$37))))))*T$42</f>
        <v>3.7184635479685229</v>
      </c>
      <c r="U33" s="87">
        <f>IF('10 (ind)'!U$1="si",100*(('10 (ind)'!U31-MIN('10 (ind)'!U$6:U$37))/(MAX('10 (ind)'!U$6:U$37)-MIN('10 (ind)'!U$6:U$37))),ABS(-100+(100*(('10 (ind)'!U31-MIN('10 (ind)'!U$6:U$37))/(MAX('10 (ind)'!U$6:U$37)-MIN('10 (ind)'!U$6:U$37))))))*U$42</f>
        <v>0</v>
      </c>
      <c r="V33" s="87">
        <f>IF('10 (ind)'!V$1="si",100*(('10 (ind)'!V31-MIN('10 (ind)'!V$6:V$37))/(MAX('10 (ind)'!V$6:V$37)-MIN('10 (ind)'!V$6:V$37))),ABS(-100+(100*(('10 (ind)'!V31-MIN('10 (ind)'!V$6:V$37))/(MAX('10 (ind)'!V$6:V$37)-MIN('10 (ind)'!V$6:V$37))))))*V$42</f>
        <v>3.9638522771760409</v>
      </c>
      <c r="W33" s="87">
        <f>IF('10 (ind)'!W$1="si",100*(('10 (ind)'!W31-MIN('10 (ind)'!W$6:W$37))/(MAX('10 (ind)'!W$6:W$37)-MIN('10 (ind)'!W$6:W$37))),ABS(-100+(100*(('10 (ind)'!W31-MIN('10 (ind)'!W$6:W$37))/(MAX('10 (ind)'!W$6:W$37)-MIN('10 (ind)'!W$6:W$37))))))*W$42</f>
        <v>5.734793623382326</v>
      </c>
      <c r="X33" s="87">
        <f>IF('10 (ind)'!X$1="si",100*(('10 (ind)'!X31-MIN('10 (ind)'!X$6:X$37))/(MAX('10 (ind)'!X$6:X$37)-MIN('10 (ind)'!X$6:X$37))),ABS(-100+(100*(('10 (ind)'!X31-MIN('10 (ind)'!X$6:X$37))/(MAX('10 (ind)'!X$6:X$37)-MIN('10 (ind)'!X$6:X$37))))))*X$42</f>
        <v>6.2832542109820642</v>
      </c>
      <c r="Y33" s="87">
        <f>IF('10 (ind)'!Y$1="si",100*(('10 (ind)'!Y31-MIN('10 (ind)'!Y$6:Y$37))/(MAX('10 (ind)'!Y$6:Y$37)-MIN('10 (ind)'!Y$6:Y$37))),ABS(-100+(100*(('10 (ind)'!Y31-MIN('10 (ind)'!Y$6:Y$37))/(MAX('10 (ind)'!Y$6:Y$37)-MIN('10 (ind)'!Y$6:Y$37))))))*Y$42</f>
        <v>7.5346222818960857</v>
      </c>
      <c r="Z33" s="87">
        <f>IF('10 (ind)'!Z$1="si",100*(('10 (ind)'!Z31-MIN('10 (ind)'!Z$6:Z$37))/(MAX('10 (ind)'!Z$6:Z$37)-MIN('10 (ind)'!Z$6:Z$37))),ABS(-100+(100*(('10 (ind)'!Z31-MIN('10 (ind)'!Z$6:Z$37))/(MAX('10 (ind)'!Z$6:Z$37)-MIN('10 (ind)'!Z$6:Z$37))))))*Z$42</f>
        <v>7.1113875548144918</v>
      </c>
      <c r="AA33" s="87">
        <f>IF('10 (ind)'!AA$1="si",100*(('10 (ind)'!AA31-MIN('10 (ind)'!AA$6:AA$37))/(MAX('10 (ind)'!AA$6:AA$37)-MIN('10 (ind)'!AA$6:AA$37))),ABS(-100+(100*(('10 (ind)'!AA31-MIN('10 (ind)'!AA$6:AA$37))/(MAX('10 (ind)'!AA$6:AA$37)-MIN('10 (ind)'!AA$6:AA$37))))))*AA$42</f>
        <v>7.4764208006755144</v>
      </c>
      <c r="AB33" s="87">
        <f>IF('10 (ind)'!AB$1="si",100*(('10 (ind)'!AB31-MIN('10 (ind)'!AB$6:AB$37))/(MAX('10 (ind)'!AB$6:AB$37)-MIN('10 (ind)'!AB$6:AB$37))),ABS(-100+(100*(('10 (ind)'!AB31-MIN('10 (ind)'!AB$6:AB$37))/(MAX('10 (ind)'!AB$6:AB$37)-MIN('10 (ind)'!AB$6:AB$37))))))*AB$42</f>
        <v>3.6644530953252299</v>
      </c>
      <c r="AC33" s="87">
        <f>IF('10 (ind)'!AC$1="si",100*(('10 (ind)'!AC31-MIN('10 (ind)'!AC$6:AC$37))/(MAX('10 (ind)'!AC$6:AC$37)-MIN('10 (ind)'!AC$6:AC$37))),ABS(-100+(100*(('10 (ind)'!AC31-MIN('10 (ind)'!AC$6:AC$37))/(MAX('10 (ind)'!AC$6:AC$37)-MIN('10 (ind)'!AC$6:AC$37))))))*AC$42</f>
        <v>6.5271873885934975</v>
      </c>
      <c r="AD33" s="87">
        <f>IF('10 (ind)'!AD$1="si",100*(('10 (ind)'!AD31-MIN('10 (ind)'!AD$6:AD$37))/(MAX('10 (ind)'!AD$6:AD$37)-MIN('10 (ind)'!AD$6:AD$37))),ABS(-100+(100*(('10 (ind)'!AD31-MIN('10 (ind)'!AD$6:AD$37))/(MAX('10 (ind)'!AD$6:AD$37)-MIN('10 (ind)'!AD$6:AD$37))))))*AD$42</f>
        <v>4.6437002909125846</v>
      </c>
      <c r="AE33" s="87">
        <f>IF('10 (ind)'!AE$1="si",100*(('10 (ind)'!AE31-MIN('10 (ind)'!AE$6:AE$37))/(MAX('10 (ind)'!AE$6:AE$37)-MIN('10 (ind)'!AE$6:AE$37))),ABS(-100+(100*(('10 (ind)'!AE31-MIN('10 (ind)'!AE$6:AE$37))/(MAX('10 (ind)'!AE$6:AE$37)-MIN('10 (ind)'!AE$6:AE$37))))))*AE$42</f>
        <v>3.8019564845541107</v>
      </c>
      <c r="AF33" s="87">
        <f>IF('10 (ind)'!AF$1="si",100*(('10 (ind)'!AF31-MIN('10 (ind)'!AF$6:AF$37))/(MAX('10 (ind)'!AF$6:AF$37)-MIN('10 (ind)'!AF$6:AF$37))),ABS(-100+(100*(('10 (ind)'!AF31-MIN('10 (ind)'!AF$6:AF$37))/(MAX('10 (ind)'!AF$6:AF$37)-MIN('10 (ind)'!AF$6:AF$37))))))*AF$42</f>
        <v>8.6219689284110128</v>
      </c>
      <c r="AG33" s="87">
        <f>IF('10 (ind)'!AG$1="si",100*(('10 (ind)'!AG31-MIN('10 (ind)'!AG$6:AG$37))/(MAX('10 (ind)'!AG$6:AG$37)-MIN('10 (ind)'!AG$6:AG$37))),ABS(-100+(100*(('10 (ind)'!AG31-MIN('10 (ind)'!AG$6:AG$37))/(MAX('10 (ind)'!AG$6:AG$37)-MIN('10 (ind)'!AG$6:AG$37))))))*AG$42</f>
        <v>2.1222563526756515</v>
      </c>
      <c r="AH33" s="87">
        <f>IF('10 (ind)'!AH$1="si",100*(('10 (ind)'!AH31-MIN('10 (ind)'!AH$6:AH$37))/(MAX('10 (ind)'!AH$6:AH$37)-MIN('10 (ind)'!AH$6:AH$37))),ABS(-100+(100*(('10 (ind)'!AH31-MIN('10 (ind)'!AH$6:AH$37))/(MAX('10 (ind)'!AH$6:AH$37)-MIN('10 (ind)'!AH$6:AH$37))))))*AH$42</f>
        <v>1.5842396534611474</v>
      </c>
      <c r="AI33" s="87">
        <f>IF('10 (ind)'!AI$1="si",100*(('10 (ind)'!AI31-MIN('10 (ind)'!AI$6:AI$37))/(MAX('10 (ind)'!AI$6:AI$37)-MIN('10 (ind)'!AI$6:AI$37))),ABS(-100+(100*(('10 (ind)'!AI31-MIN('10 (ind)'!AI$6:AI$37))/(MAX('10 (ind)'!AI$6:AI$37)-MIN('10 (ind)'!AI$6:AI$37))))))*AI$42</f>
        <v>3.8931267054498273E-2</v>
      </c>
      <c r="AJ33" s="87">
        <f>IF('10 (ind)'!AJ$1="si",100*(('10 (ind)'!AJ31-MIN('10 (ind)'!AJ$6:AJ$37))/(MAX('10 (ind)'!AJ$6:AJ$37)-MIN('10 (ind)'!AJ$6:AJ$37))),ABS(-100+(100*(('10 (ind)'!AJ31-MIN('10 (ind)'!AJ$6:AJ$37))/(MAX('10 (ind)'!AJ$6:AJ$37)-MIN('10 (ind)'!AJ$6:AJ$37))))))*AJ$42</f>
        <v>8.8209384890664619</v>
      </c>
      <c r="AK33" s="87">
        <f>IF('10 (ind)'!AK$1="si",100*(('10 (ind)'!AK31-MIN('10 (ind)'!AK$6:AK$37))/(MAX('10 (ind)'!AK$6:AK$37)-MIN('10 (ind)'!AK$6:AK$37))),ABS(-100+(100*(('10 (ind)'!AK31-MIN('10 (ind)'!AK$6:AK$37))/(MAX('10 (ind)'!AK$6:AK$37)-MIN('10 (ind)'!AK$6:AK$37))))))*AK$42</f>
        <v>0.76399983045753561</v>
      </c>
      <c r="AL33" s="87">
        <f>IF('10 (ind)'!AL$1="si",100*(('10 (ind)'!AL31-MIN('10 (ind)'!AL$6:AL$37))/(MAX('10 (ind)'!AL$6:AL$37)-MIN('10 (ind)'!AL$6:AL$37))),ABS(-100+(100*(('10 (ind)'!AL31-MIN('10 (ind)'!AL$6:AL$37))/(MAX('10 (ind)'!AL$6:AL$37)-MIN('10 (ind)'!AL$6:AL$37))))))*AL$42</f>
        <v>9.0559062092521998</v>
      </c>
      <c r="AM33" s="87">
        <f>IF('10 (ind)'!AM$1="si",100*(('10 (ind)'!AM31-MIN('10 (ind)'!AM$6:AM$37))/(MAX('10 (ind)'!AM$6:AM$37)-MIN('10 (ind)'!AM$6:AM$37))),ABS(-100+(100*(('10 (ind)'!AM31-MIN('10 (ind)'!AM$6:AM$37))/(MAX('10 (ind)'!AM$6:AM$37)-MIN('10 (ind)'!AM$6:AM$37))))))*AM$42</f>
        <v>0.28325759983512477</v>
      </c>
      <c r="AN33" s="87">
        <f>IF('10 (ind)'!AN$1="si",100*(('10 (ind)'!AN31-MIN('10 (ind)'!AN$6:AN$37))/(MAX('10 (ind)'!AN$6:AN$37)-MIN('10 (ind)'!AN$6:AN$37))),ABS(-100+(100*(('10 (ind)'!AN31-MIN('10 (ind)'!AN$6:AN$37))/(MAX('10 (ind)'!AN$6:AN$37)-MIN('10 (ind)'!AN$6:AN$37))))))*AN$42</f>
        <v>9.2371393756683435</v>
      </c>
      <c r="AO33" s="87">
        <f>IF('10 (ind)'!AO$1="si",100*(('10 (ind)'!AO31-MIN('10 (ind)'!AO$6:AO$37))/(MAX('10 (ind)'!AO$6:AO$37)-MIN('10 (ind)'!AO$6:AO$37))),ABS(-100+(100*(('10 (ind)'!AO31-MIN('10 (ind)'!AO$6:AO$37))/(MAX('10 (ind)'!AO$6:AO$37)-MIN('10 (ind)'!AO$6:AO$37))))))*AO$42</f>
        <v>7.0161835811984306</v>
      </c>
      <c r="AP33" s="87">
        <f>IF('10 (ind)'!AP$1="si",100*(('10 (ind)'!AP31-MIN('10 (ind)'!AP$6:AP$37))/(MAX('10 (ind)'!AP$6:AP$37)-MIN('10 (ind)'!AP$6:AP$37))),ABS(-100+(100*(('10 (ind)'!AP31-MIN('10 (ind)'!AP$6:AP$37))/(MAX('10 (ind)'!AP$6:AP$37)-MIN('10 (ind)'!AP$6:AP$37))))))*AP$42</f>
        <v>4.261368555594264</v>
      </c>
      <c r="AQ33" s="87">
        <f>IF('10 (ind)'!AQ$1="si",100*(('10 (ind)'!AQ31-MIN('10 (ind)'!AQ$6:AQ$37))/(MAX('10 (ind)'!AQ$6:AQ$37)-MIN('10 (ind)'!AQ$6:AQ$37))),ABS(-100+(100*(('10 (ind)'!AQ31-MIN('10 (ind)'!AQ$6:AQ$37))/(MAX('10 (ind)'!AQ$6:AQ$37)-MIN('10 (ind)'!AQ$6:AQ$37))))))*AQ$42</f>
        <v>2.6940864223835805</v>
      </c>
      <c r="AR33" s="87">
        <f>IF('10 (ind)'!AR$1="si",100*(('10 (ind)'!AR31-MIN('10 (ind)'!AR$6:AR$37))/(MAX('10 (ind)'!AR$6:AR$37)-MIN('10 (ind)'!AR$6:AR$37))),ABS(-100+(100*(('10 (ind)'!AR31-MIN('10 (ind)'!AR$6:AR$37))/(MAX('10 (ind)'!AR$6:AR$37)-MIN('10 (ind)'!AR$6:AR$37))))))*AR$42</f>
        <v>3.3988963813993065</v>
      </c>
      <c r="AS33" s="87">
        <f>IF('10 (ind)'!AS$1="si",100*(('10 (ind)'!AS31-MIN('10 (ind)'!AS$6:AS$37))/(MAX('10 (ind)'!AS$6:AS$37)-MIN('10 (ind)'!AS$6:AS$37))),ABS(-100+(100*(('10 (ind)'!AS31-MIN('10 (ind)'!AS$6:AS$37))/(MAX('10 (ind)'!AS$6:AS$37)-MIN('10 (ind)'!AS$6:AS$37))))))*AS$42</f>
        <v>2.1374704088445888</v>
      </c>
      <c r="AT33" s="87">
        <f>IF('10 (ind)'!AT$1="si",100*(('10 (ind)'!AT31-MIN('10 (ind)'!AT$6:AT$37))/(MAX('10 (ind)'!AT$6:AT$37)-MIN('10 (ind)'!AT$6:AT$37))),ABS(-100+(100*(('10 (ind)'!AT31-MIN('10 (ind)'!AT$6:AT$37))/(MAX('10 (ind)'!AT$6:AT$37)-MIN('10 (ind)'!AT$6:AT$37))))))*AT$42</f>
        <v>0</v>
      </c>
      <c r="AU33" s="87">
        <f>IF('10 (ind)'!AU$1="si",100*(('10 (ind)'!AU31-MIN('10 (ind)'!AU$6:AU$37))/(MAX('10 (ind)'!AU$6:AU$37)-MIN('10 (ind)'!AU$6:AU$37))),ABS(-100+(100*(('10 (ind)'!AU31-MIN('10 (ind)'!AU$6:AU$37))/(MAX('10 (ind)'!AU$6:AU$37)-MIN('10 (ind)'!AU$6:AU$37))))))*AU$42</f>
        <v>6.3389710242230457</v>
      </c>
      <c r="AV33" s="87">
        <f>IF('10 (ind)'!AV$1="si",100*(('10 (ind)'!AV31-MIN('10 (ind)'!AV$6:AV$37))/(MAX('10 (ind)'!AV$6:AV$37)-MIN('10 (ind)'!AV$6:AV$37))),ABS(-100+(100*(('10 (ind)'!AV31-MIN('10 (ind)'!AV$6:AV$37))/(MAX('10 (ind)'!AV$6:AV$37)-MIN('10 (ind)'!AV$6:AV$37))))))*AV$42</f>
        <v>20.450606585788563</v>
      </c>
      <c r="AW33" s="87">
        <f>IF('10 (ind)'!AW$1="si",100*(('10 (ind)'!AW31-MIN('10 (ind)'!AW$6:AW$37))/(MAX('10 (ind)'!AW$6:AW$37)-MIN('10 (ind)'!AW$6:AW$37))),ABS(-100+(100*(('10 (ind)'!AW31-MIN('10 (ind)'!AW$6:AW$37))/(MAX('10 (ind)'!AW$6:AW$37)-MIN('10 (ind)'!AW$6:AW$37))))))*AW$42</f>
        <v>6.5953969069659228</v>
      </c>
      <c r="AX33" s="87">
        <f>IF('10 (ind)'!AX$1="si",100*(('10 (ind)'!AX31-MIN('10 (ind)'!AX$6:AX$37))/(MAX('10 (ind)'!AX$6:AX$37)-MIN('10 (ind)'!AX$6:AX$37))),ABS(-100+(100*(('10 (ind)'!AX31-MIN('10 (ind)'!AX$6:AX$37))/(MAX('10 (ind)'!AX$6:AX$37)-MIN('10 (ind)'!AX$6:AX$37))))))*AX$42</f>
        <v>6.7731516158187226</v>
      </c>
      <c r="AY33" s="87">
        <f>IF('10 (ind)'!AY$1="si",100*(('10 (ind)'!AY31-MIN('10 (ind)'!AY$6:AY$37))/(MAX('10 (ind)'!AY$6:AY$37)-MIN('10 (ind)'!AY$6:AY$37))),ABS(-100+(100*(('10 (ind)'!AY31-MIN('10 (ind)'!AY$6:AY$37))/(MAX('10 (ind)'!AY$6:AY$37)-MIN('10 (ind)'!AY$6:AY$37))))))*AY$42</f>
        <v>14.902494234846177</v>
      </c>
      <c r="AZ33" s="87">
        <f>IF('10 (ind)'!AZ$1="si",100*(('10 (ind)'!AZ31-MIN('10 (ind)'!AZ$6:AZ$37))/(MAX('10 (ind)'!AZ$6:AZ$37)-MIN('10 (ind)'!AZ$6:AZ$37))),ABS(-100+(100*(('10 (ind)'!AZ31-MIN('10 (ind)'!AZ$6:AZ$37))/(MAX('10 (ind)'!AZ$6:AZ$37)-MIN('10 (ind)'!AZ$6:AZ$37))))))*AZ$42</f>
        <v>2.8145310065993066</v>
      </c>
      <c r="BA33" s="87">
        <f>IF('10 (ind)'!BA$1="si",100*(('10 (ind)'!BA31-MIN('10 (ind)'!BA$6:BA$37))/(MAX('10 (ind)'!BA$6:BA$37)-MIN('10 (ind)'!BA$6:BA$37))),ABS(-100+(100*(('10 (ind)'!BA31-MIN('10 (ind)'!BA$6:BA$37))/(MAX('10 (ind)'!BA$6:BA$37)-MIN('10 (ind)'!BA$6:BA$37))))))*BA$42</f>
        <v>2.5160580202277298</v>
      </c>
      <c r="BB33" s="87">
        <f>IF('10 (ind)'!BB$1="si",100*(('10 (ind)'!BB31-MIN('10 (ind)'!BB$6:BB$37))/(MAX('10 (ind)'!BB$6:BB$37)-MIN('10 (ind)'!BB$6:BB$37))),ABS(-100+(100*(('10 (ind)'!BB31-MIN('10 (ind)'!BB$6:BB$37))/(MAX('10 (ind)'!BB$6:BB$37)-MIN('10 (ind)'!BB$6:BB$37))))))*BB$42</f>
        <v>5.8894453657496557</v>
      </c>
      <c r="BC33" s="87">
        <f>IF('10 (ind)'!BC$1="si",100*(('10 (ind)'!BC31-MIN('10 (ind)'!BC$6:BC$37))/(MAX('10 (ind)'!BC$6:BC$37)-MIN('10 (ind)'!BC$6:BC$37))),ABS(-100+(100*(('10 (ind)'!BC31-MIN('10 (ind)'!BC$6:BC$37))/(MAX('10 (ind)'!BC$6:BC$37)-MIN('10 (ind)'!BC$6:BC$37))))))*BC$42</f>
        <v>5.1704964605897006</v>
      </c>
      <c r="BD33" s="87">
        <f>IF('10 (ind)'!BD$1="si",100*(('10 (ind)'!BD31-MIN('10 (ind)'!BD$6:BD$37))/(MAX('10 (ind)'!BD$6:BD$37)-MIN('10 (ind)'!BD$6:BD$37))),ABS(-100+(100*(('10 (ind)'!BD31-MIN('10 (ind)'!BD$6:BD$37))/(MAX('10 (ind)'!BD$6:BD$37)-MIN('10 (ind)'!BD$6:BD$37))))))*BD$42</f>
        <v>6.5382824429071356</v>
      </c>
      <c r="BE33" s="87">
        <f>IF('10 (ind)'!BE$1="si",100*(('10 (ind)'!BE31-MIN('10 (ind)'!BE$6:BE$37))/(MAX('10 (ind)'!BE$6:BE$37)-MIN('10 (ind)'!BE$6:BE$37))),ABS(-100+(100*(('10 (ind)'!BE31-MIN('10 (ind)'!BE$6:BE$37))/(MAX('10 (ind)'!BE$6:BE$37)-MIN('10 (ind)'!BE$6:BE$37))))))*BE$42</f>
        <v>3.9239750634239989</v>
      </c>
      <c r="BF33" s="87">
        <f>IF('10 (ind)'!BF$1="si",100*(('10 (ind)'!BF31-MIN('10 (ind)'!BF$6:BF$37))/(MAX('10 (ind)'!BF$6:BF$37)-MIN('10 (ind)'!BF$6:BF$37))),ABS(-100+(100*(('10 (ind)'!BF31-MIN('10 (ind)'!BF$6:BF$37))/(MAX('10 (ind)'!BF$6:BF$37)-MIN('10 (ind)'!BF$6:BF$37))))))*BF$42</f>
        <v>4.701920883864382</v>
      </c>
      <c r="BG33" s="87">
        <f>IF('10 (ind)'!BG$1="si",100*(('10 (ind)'!BG31-MIN('10 (ind)'!BG$6:BG$37))/(MAX('10 (ind)'!BG$6:BG$37)-MIN('10 (ind)'!BG$6:BG$37))),ABS(-100+(100*(('10 (ind)'!BG31-MIN('10 (ind)'!BG$6:BG$37))/(MAX('10 (ind)'!BG$6:BG$37)-MIN('10 (ind)'!BG$6:BG$37))))))*BG$42</f>
        <v>2.2659104648084645</v>
      </c>
      <c r="BH33" s="87">
        <f>IF('10 (ind)'!BH$1="si",100*(('10 (ind)'!BH31-MIN('10 (ind)'!BH$6:BH$37))/(MAX('10 (ind)'!BH$6:BH$37)-MIN('10 (ind)'!BH$6:BH$37))),ABS(-100+(100*(('10 (ind)'!BH31-MIN('10 (ind)'!BH$6:BH$37))/(MAX('10 (ind)'!BH$6:BH$37)-MIN('10 (ind)'!BH$6:BH$37))))))*BH$42</f>
        <v>2.0463578934240259</v>
      </c>
      <c r="BI33" s="87">
        <f>IF('10 (ind)'!BI$1="si",100*(('10 (ind)'!BI31-MIN('10 (ind)'!BI$6:BI$37))/(MAX('10 (ind)'!BI$6:BI$37)-MIN('10 (ind)'!BI$6:BI$37))),ABS(-100+(100*(('10 (ind)'!BI31-MIN('10 (ind)'!BI$6:BI$37))/(MAX('10 (ind)'!BI$6:BI$37)-MIN('10 (ind)'!BI$6:BI$37))))))*BI$42</f>
        <v>3.3337453241505566</v>
      </c>
      <c r="BJ33" s="87">
        <f>IF('10 (ind)'!BJ$1="si",100*(('10 (ind)'!BJ31-MIN('10 (ind)'!BJ$6:BJ$37))/(MAX('10 (ind)'!BJ$6:BJ$37)-MIN('10 (ind)'!BJ$6:BJ$37))),ABS(-100+(100*(('10 (ind)'!BJ31-MIN('10 (ind)'!BJ$6:BJ$37))/(MAX('10 (ind)'!BJ$6:BJ$37)-MIN('10 (ind)'!BJ$6:BJ$37))))))*BJ$42</f>
        <v>0.39699465700298037</v>
      </c>
      <c r="BK33" s="87">
        <f>IF('10 (ind)'!BK$1="si",100*(('10 (ind)'!BK31-MIN('10 (ind)'!BK$6:BK$37))/(MAX('10 (ind)'!BK$6:BK$37)-MIN('10 (ind)'!BK$6:BK$37))),ABS(-100+(100*(('10 (ind)'!BK31-MIN('10 (ind)'!BK$6:BK$37))/(MAX('10 (ind)'!BK$6:BK$37)-MIN('10 (ind)'!BK$6:BK$37))))))*BK$42</f>
        <v>1.9477770659985474</v>
      </c>
      <c r="BL33" s="87">
        <f>IF('10 (ind)'!BL$1="si",100*(('10 (ind)'!BL31-MIN('10 (ind)'!BL$6:BL$37))/(MAX('10 (ind)'!BL$6:BL$37)-MIN('10 (ind)'!BL$6:BL$37))),ABS(-100+(100*(('10 (ind)'!BL31-MIN('10 (ind)'!BL$6:BL$37))/(MAX('10 (ind)'!BL$6:BL$37)-MIN('10 (ind)'!BL$6:BL$37))))))*BL$42</f>
        <v>2.4651715003908481</v>
      </c>
      <c r="BM33" s="87">
        <f>IF('10 (ind)'!BM$1="si",100*(('10 (ind)'!BM31-MIN('10 (ind)'!BM$6:BM$37))/(MAX('10 (ind)'!BM$6:BM$37)-MIN('10 (ind)'!BM$6:BM$37))),ABS(-100+(100*(('10 (ind)'!BM31-MIN('10 (ind)'!BM$6:BM$37))/(MAX('10 (ind)'!BM$6:BM$37)-MIN('10 (ind)'!BM$6:BM$37))))))*BM$42</f>
        <v>0.80915304800973453</v>
      </c>
      <c r="BN33" s="87">
        <f>IF('10 (ind)'!BN$1="si",100*(('10 (ind)'!BN31-MIN('10 (ind)'!BN$6:BN$37))/(MAX('10 (ind)'!BN$6:BN$37)-MIN('10 (ind)'!BN$6:BN$37))),ABS(-100+(100*(('10 (ind)'!BN31-MIN('10 (ind)'!BN$6:BN$37))/(MAX('10 (ind)'!BN$6:BN$37)-MIN('10 (ind)'!BN$6:BN$37))))))*BN$42</f>
        <v>4.4420093073773801</v>
      </c>
      <c r="BO33" s="87">
        <f>IF('10 (ind)'!BO$1="si",100*(('10 (ind)'!BO31-MIN('10 (ind)'!BO$6:BO$37))/(MAX('10 (ind)'!BO$6:BO$37)-MIN('10 (ind)'!BO$6:BO$37))),ABS(-100+(100*(('10 (ind)'!BO31-MIN('10 (ind)'!BO$6:BO$37))/(MAX('10 (ind)'!BO$6:BO$37)-MIN('10 (ind)'!BO$6:BO$37))))))*BO$42</f>
        <v>0.5777150757712306</v>
      </c>
      <c r="BP33" s="87">
        <f>IF('10 (ind)'!BP$1="si",100*(('10 (ind)'!BP31-MIN('10 (ind)'!BP$6:BP$37))/(MAX('10 (ind)'!BP$6:BP$37)-MIN('10 (ind)'!BP$6:BP$37))),ABS(-100+(100*(('10 (ind)'!BP31-MIN('10 (ind)'!BP$6:BP$37))/(MAX('10 (ind)'!BP$6:BP$37)-MIN('10 (ind)'!BP$6:BP$37))))))*BP$42</f>
        <v>1.3982516069607998</v>
      </c>
      <c r="BQ33" s="87">
        <f>IF('10 (ind)'!BQ$1="si",100*(('10 (ind)'!BQ31-MIN('10 (ind)'!BQ$6:BQ$37))/(MAX('10 (ind)'!BQ$6:BQ$37)-MIN('10 (ind)'!BQ$6:BQ$37))),ABS(-100+(100*(('10 (ind)'!BQ31-MIN('10 (ind)'!BQ$6:BQ$37))/(MAX('10 (ind)'!BQ$6:BQ$37)-MIN('10 (ind)'!BQ$6:BQ$37))))))*BQ$42</f>
        <v>1.8842240222562769</v>
      </c>
      <c r="BR33" s="87">
        <f>IF('10 (ind)'!BR$1="si",100*(('10 (ind)'!BR31-MIN('10 (ind)'!BR$6:BR$37))/(MAX('10 (ind)'!BR$6:BR$37)-MIN('10 (ind)'!BR$6:BR$37))),ABS(-100+(100*(('10 (ind)'!BR31-MIN('10 (ind)'!BR$6:BR$37))/(MAX('10 (ind)'!BR$6:BR$37)-MIN('10 (ind)'!BR$6:BR$37))))))*BR$42</f>
        <v>0.23033843823457575</v>
      </c>
      <c r="BS33" s="87">
        <f>IF('10 (ind)'!BS$1="si",100*(('10 (ind)'!BS31-MIN('10 (ind)'!BS$6:BS$37))/(MAX('10 (ind)'!BS$6:BS$37)-MIN('10 (ind)'!BS$6:BS$37))),ABS(-100+(100*(('10 (ind)'!BS31-MIN('10 (ind)'!BS$6:BS$37))/(MAX('10 (ind)'!BS$6:BS$37)-MIN('10 (ind)'!BS$6:BS$37))))))*BS$42</f>
        <v>6.6121982456922295</v>
      </c>
      <c r="BT33" s="75">
        <f>IF('10 (ind)'!BT$1="si",100*(('10 (ind)'!BT31-MIN('10 (ind)'!BT$6:BT$37))/(MAX('10 (ind)'!BT$6:BT$37)-MIN('10 (ind)'!BT$6:BT$37))),ABS(-100+(100*(('10 (ind)'!BT31-MIN('10 (ind)'!BT$6:BT$37))/(MAX('10 (ind)'!BR$6:BR$37)-MIN('10 (ind)'!BT$6:BT$37))))))*BT$42</f>
        <v>5.1380271622565239</v>
      </c>
      <c r="BU33" s="87">
        <f>IF('10 (ind)'!BU$1="si",100*(('10 (ind)'!BU31-MIN('10 (ind)'!BU$6:BU$37))/(MAX('10 (ind)'!BU$6:BU$37)-MIN('10 (ind)'!BU$6:BU$37))),ABS(-100+(100*(('10 (ind)'!BU31-MIN('10 (ind)'!BU$6:BU$37))/(MAX('10 (ind)'!BU$6:BU$37)-MIN('10 (ind)'!BU$6:BU$37))))))*BU$42</f>
        <v>7.0526900582506258</v>
      </c>
      <c r="BV33" s="87">
        <f>IF('10 (ind)'!BV$1="si",100*(('10 (ind)'!BV31-MIN('10 (ind)'!BV$6:BV$37))/(MAX('10 (ind)'!BV$6:BV$37)-MIN('10 (ind)'!BV$6:BV$37))),ABS(-100+(100*(('10 (ind)'!BV31-MIN('10 (ind)'!BV$6:BV$37))/(MAX('10 (ind)'!BV$6:BV$37)-MIN('10 (ind)'!BV$6:BV$37))))))*BV$42</f>
        <v>3.1174872243953375</v>
      </c>
      <c r="BW33" s="87">
        <f>IF('10 (ind)'!BW$1="si",100*(('10 (ind)'!BW31-MIN('10 (ind)'!BW$6:BW$37))/(MAX('10 (ind)'!BW$6:BW$37)-MIN('10 (ind)'!BW$6:BW$37))),ABS(-100+(100*(('10 (ind)'!BW31-MIN('10 (ind)'!BW$6:BW$37))/(MAX('10 (ind)'!BW$6:BW$37)-MIN('10 (ind)'!BW$6:BW$37))))))*BW$42</f>
        <v>3.5331878149325031</v>
      </c>
      <c r="BX33" s="87">
        <f>IF('10 (ind)'!BX$1="si",100*(('10 (ind)'!BX31-MIN('10 (ind)'!BX$6:BX$37))/(MAX('10 (ind)'!BX$6:BX$37)-MIN('10 (ind)'!BX$6:BX$37))),ABS(-100+(100*(('10 (ind)'!BX31-MIN('10 (ind)'!BX$6:BX$37))/(MAX('10 (ind)'!BX$6:BX$37)-MIN('10 (ind)'!BX$6:BX$37))))))*BX$42</f>
        <v>5.845336486321413</v>
      </c>
      <c r="BY33" s="87">
        <f>IF('10 (ind)'!BY$1="si",100*(('10 (ind)'!BY31-MIN('10 (ind)'!BY$6:BY$37))/(MAX('10 (ind)'!BY$6:BY$37)-MIN('10 (ind)'!BY$6:BY$37))),ABS(-100+(100*(('10 (ind)'!BY31-MIN('10 (ind)'!BY$6:BY$37))/(MAX('10 (ind)'!BY$6:BY$37)-MIN('10 (ind)'!BY$6:BY$37))))))*BY$42</f>
        <v>0.93144750818056088</v>
      </c>
      <c r="BZ33" s="87">
        <f>IF('10 (ind)'!BZ$1="si",100*(('10 (ind)'!BZ31-MIN('10 (ind)'!BZ$6:BZ$37))/(MAX('10 (ind)'!BZ$6:BZ$37)-MIN('10 (ind)'!BZ$6:BZ$37))),ABS(-100+(100*(('10 (ind)'!BZ31-MIN('10 (ind)'!BZ$6:BZ$37))/(MAX('10 (ind)'!BZ$6:BZ$37)-MIN('10 (ind)'!BZ$6:BZ$37))))))*BZ$42</f>
        <v>14.371192591412676</v>
      </c>
      <c r="CA33" s="87">
        <f>IF('10 (ind)'!CA$1="si",100*(('10 (ind)'!CA31-MIN('10 (ind)'!CA$6:CA$37))/(MAX('10 (ind)'!CA$6:CA$37)-MIN('10 (ind)'!CA$6:CA$37))),ABS(-100+(100*(('10 (ind)'!CA31-MIN('10 (ind)'!CA$6:CA$37))/(MAX('10 (ind)'!CA$6:CA$37)-MIN('10 (ind)'!CA$6:CA$37))))))*CA$42</f>
        <v>0</v>
      </c>
      <c r="CB33" s="87">
        <f>IF('10 (ind)'!CB$1="si",100*(('10 (ind)'!CB31-MIN('10 (ind)'!CB$6:CB$37))/(MAX('10 (ind)'!CB$6:CB$37)-MIN('10 (ind)'!CB$6:CB$37))),ABS(-100+(100*(('10 (ind)'!CB31-MIN('10 (ind)'!CB$6:CB$37))/(MAX('10 (ind)'!CB$6:CB$37)-MIN('10 (ind)'!CB$6:CB$37))))))*CB$42</f>
        <v>3.2770294067680723</v>
      </c>
      <c r="CC33" s="87">
        <f>IF('10 (ind)'!CC$1="si",100*(('10 (ind)'!CC31-MIN('10 (ind)'!CC$6:CC$37))/(MAX('10 (ind)'!CC$6:CC$37)-MIN('10 (ind)'!CC$6:CC$37))),ABS(-100+(100*(('10 (ind)'!CC31-MIN('10 (ind)'!CC$6:CC$37))/(MAX('10 (ind)'!CC$6:CC$37)-MIN('10 (ind)'!CC$6:CC$37))))))*CC$42</f>
        <v>8.1225013595837776</v>
      </c>
      <c r="CD33" s="87">
        <f>IF('10 (ind)'!CD$1="si",100*(('10 (ind)'!CD31-MIN('10 (ind)'!CD$6:CD$37))/(MAX('10 (ind)'!CD$6:CD$37)-MIN('10 (ind)'!CD$6:CD$37))),ABS(-100+(100*(('10 (ind)'!CD31-MIN('10 (ind)'!CD$6:CD$37))/(MAX('10 (ind)'!CD$6:CD$37)-MIN('10 (ind)'!CD$6:CD$37))))))*CD$42</f>
        <v>0.18533240544271426</v>
      </c>
      <c r="CE33" s="87">
        <f>IF('10 (ind)'!CE$1="si",100*(('10 (ind)'!CE31-MIN('10 (ind)'!CE$6:CE$37))/(MAX('10 (ind)'!CE$6:CE$37)-MIN('10 (ind)'!CE$6:CE$37))),ABS(-100+(100*(('10 (ind)'!CE31-MIN('10 (ind)'!CE$6:CE$37))/(MAX('10 (ind)'!CE$6:CE$37)-MIN('10 (ind)'!CE$6:CE$37))))))*CE$42</f>
        <v>1.2284190236105568</v>
      </c>
      <c r="CF33" s="87">
        <f>IF('10 (ind)'!CF$1="si",100*(('10 (ind)'!CF31-MIN('10 (ind)'!CF$6:CF$37))/(MAX('10 (ind)'!CF$6:CF$37)-MIN('10 (ind)'!CF$6:CF$37))),ABS(-100+(100*(('10 (ind)'!CF31-MIN('10 (ind)'!CF$6:CF$37))/(MAX('10 (ind)'!CF$6:CF$37)-MIN('10 (ind)'!CF$6:CF$37))))))*CF$42</f>
        <v>4.7869488103593065</v>
      </c>
      <c r="CG33" s="87">
        <f>IF('10 (ind)'!CG$1="si",100*(('10 (ind)'!CG31-MIN('10 (ind)'!CG$6:CG$37))/(MAX('10 (ind)'!CG$6:CG$37)-MIN('10 (ind)'!CG$6:CG$37))),ABS(-100+(100*(('10 (ind)'!CG31-MIN('10 (ind)'!CG$6:CG$37))/(MAX('10 (ind)'!CG$6:CG$37)-MIN('10 (ind)'!CG$6:CG$37))))))*CG$42</f>
        <v>4.3475098408777537</v>
      </c>
      <c r="CH33" s="87">
        <f>IF('10 (ind)'!CH$1="si",100*(('10 (ind)'!CH31-MIN('10 (ind)'!CH$6:CH$37))/(MAX('10 (ind)'!CH$6:CH$37)-MIN('10 (ind)'!CH$6:CH$37))),ABS(-100+(100*(('10 (ind)'!CH31-MIN('10 (ind)'!CH$6:CH$37))/(MAX('10 (ind)'!CH$6:CH$37)-MIN('10 (ind)'!CH$6:CH$37))))))*CH$42</f>
        <v>1.6972122041154585</v>
      </c>
      <c r="CI33" s="87">
        <f>IF('10 (ind)'!CI$1="si",100*(('10 (ind)'!CI31-MIN('10 (ind)'!CI$6:CI$37))/(MAX('10 (ind)'!CI$6:CI$37)-MIN('10 (ind)'!CI$6:CI$37))),ABS(-100+(100*(('10 (ind)'!CI31-MIN('10 (ind)'!CI$6:CI$37))/(MAX('10 (ind)'!CI$6:CI$37)-MIN('10 (ind)'!CI$6:CI$37))))))*CI$42</f>
        <v>6.0327964066233903</v>
      </c>
      <c r="CJ33" s="87">
        <f>IF('10 (ind)'!CJ$1="si",100*(('10 (ind)'!CJ31-MIN('10 (ind)'!CJ$6:CJ$37))/(MAX('10 (ind)'!CJ$6:CJ$37)-MIN('10 (ind)'!CJ$6:CJ$37))),ABS(-100+(100*(('10 (ind)'!CJ31-MIN('10 (ind)'!CJ$6:CJ$37))/(MAX('10 (ind)'!CJ$6:CJ$37)-MIN('10 (ind)'!CJ$6:CJ$37))))))*CJ$42</f>
        <v>3.0320694511113939</v>
      </c>
      <c r="CK33" s="87">
        <f>IF('10 (ind)'!CK$1="si",100*(('10 (ind)'!CK31-MIN('10 (ind)'!CK$6:CK$37))/(MAX('10 (ind)'!CK$6:CK$37)-MIN('10 (ind)'!CK$6:CK$37))),ABS(-100+(100*(('10 (ind)'!CK31-MIN('10 (ind)'!CK$6:CK$37))/(MAX('10 (ind)'!CK$6:CK$37)-MIN('10 (ind)'!CK$6:CK$37))))))*CK$42</f>
        <v>2.9194837574055001</v>
      </c>
      <c r="CL33" s="87">
        <f>IF('10 (ind)'!CL$1="si",100*(('10 (ind)'!CL31-MIN('10 (ind)'!CL$6:CL$37))/(MAX('10 (ind)'!CL$6:CL$37)-MIN('10 (ind)'!CL$6:CL$37))),ABS(-100+(100*(('10 (ind)'!CL31-MIN('10 (ind)'!CL$6:CL$37))/(MAX('10 (ind)'!CL$6:CL$37)-MIN('10 (ind)'!CL$6:CL$37))))))*CL$42</f>
        <v>2.7734590561177979</v>
      </c>
      <c r="CM33" s="87">
        <f>IF('10 (ind)'!CM$1="si",100*(('10 (ind)'!CM31-MIN('10 (ind)'!CM$6:CM$37))/(MAX('10 (ind)'!CM$6:CM$37)-MIN('10 (ind)'!CM$6:CM$37))),ABS(-100+(100*(('10 (ind)'!CM31-MIN('10 (ind)'!CM$6:CM$37))/(MAX('10 (ind)'!CM$6:CM$37)-MIN('10 (ind)'!CM$6:CM$37))))))*CM$42</f>
        <v>5.4528545071264798</v>
      </c>
    </row>
    <row r="34" spans="1:91">
      <c r="A34" s="18" t="s">
        <v>231</v>
      </c>
      <c r="B34" s="87">
        <f>IF('10 (ind)'!B$1="si",100*(('10 (ind)'!B32-MIN('10 (ind)'!B$6:B$37))/(MAX('10 (ind)'!B$6:B$37)-MIN('10 (ind)'!B$6:B$37))),ABS(-100+(100*(('10 (ind)'!B32-MIN('10 (ind)'!B$6:B$37))/(MAX('10 (ind)'!B$6:B$37)-MIN('10 (ind)'!B$6:B$37))))))</f>
        <v>19.908363423174784</v>
      </c>
      <c r="C34" s="87">
        <f>IF('10 (ind)'!C$1="si",100*(('10 (ind)'!C32-MIN('10 (ind)'!C$6:C$37))/(MAX('10 (ind)'!C$6:C$37)-MIN('10 (ind)'!C$6:C$37))),ABS(-100+(100*(('10 (ind)'!C32-MIN('10 (ind)'!C$6:C$37))/(MAX('10 (ind)'!C$6:C$37)-MIN('10 (ind)'!C$6:C$37))))))</f>
        <v>25.071815886419135</v>
      </c>
      <c r="D34" s="87">
        <f>IF('10 (ind)'!D$1="si",100*(('10 (ind)'!D32-MIN('10 (ind)'!D$6:D$37))/(MAX('10 (ind)'!D$6:D$37)-MIN('10 (ind)'!D$6:D$37))),ABS(-100+(100*(('10 (ind)'!D32-MIN('10 (ind)'!D$6:D$37))/(MAX('10 (ind)'!D$6:D$37)-MIN('10 (ind)'!D$6:D$37))))))*D$42</f>
        <v>0.90003860819781223</v>
      </c>
      <c r="E34" s="87">
        <f>IF('10 (ind)'!E$1="si",100*(('10 (ind)'!E32-MIN('10 (ind)'!E$6:E$37))/(MAX('10 (ind)'!E$6:E$37)-MIN('10 (ind)'!E$6:E$37))),ABS(-100+(100*(('10 (ind)'!E32-MIN('10 (ind)'!E$6:E$37))/(MAX('10 (ind)'!E$6:E$37)-MIN('10 (ind)'!E$6:E$37))))))*E$42</f>
        <v>2.2446841368451347</v>
      </c>
      <c r="F34" s="87">
        <f>IF('10 (ind)'!F$1="si",100*(('10 (ind)'!F32-MIN('10 (ind)'!F$6:F$37))/(MAX('10 (ind)'!F$6:F$37)-MIN('10 (ind)'!F$6:F$37))),ABS(-100+(100*(('10 (ind)'!F32-MIN('10 (ind)'!F$6:F$37))/(MAX('10 (ind)'!F$6:F$37)-MIN('10 (ind)'!F$6:F$37))))))*F$42</f>
        <v>8.7460484720758682</v>
      </c>
      <c r="G34" s="87">
        <f>IF('10 (ind)'!G$1="si",100*(('10 (ind)'!G32-MIN('10 (ind)'!G$6:G$37))/(MAX('10 (ind)'!G$6:G$37)-MIN('10 (ind)'!G$6:G$37))),ABS(-100+(100*(('10 (ind)'!G32-MIN('10 (ind)'!G$6:G$37))/(MAX('10 (ind)'!G$6:G$37)-MIN('10 (ind)'!G$6:G$37))))))*G$42</f>
        <v>5.7366362451108195</v>
      </c>
      <c r="H34" s="87">
        <f>IF('10 (ind)'!H$1="si",100*(('10 (ind)'!H32-MIN('10 (ind)'!H$6:H$37))/(MAX('10 (ind)'!H$6:H$37)-MIN('10 (ind)'!H$6:H$37))),ABS(-100+(100*(('10 (ind)'!H32-MIN('10 (ind)'!H$6:H$37))/(MAX('10 (ind)'!H$6:H$37)-MIN('10 (ind)'!H$6:H$37))))))*H$42</f>
        <v>2.8698224852071008</v>
      </c>
      <c r="I34" s="87">
        <f>IF('10 (ind)'!I$1="si",100*(('10 (ind)'!I32-MIN('10 (ind)'!I$6:I$37))/(MAX('10 (ind)'!I$6:I$37)-MIN('10 (ind)'!I$6:I$37))),ABS(-100+(100*(('10 (ind)'!I32-MIN('10 (ind)'!I$6:I$37))/(MAX('10 (ind)'!I$6:I$37)-MIN('10 (ind)'!I$6:I$37))))))*I$42</f>
        <v>2.0192307692307696</v>
      </c>
      <c r="J34" s="87">
        <f>IF('10 (ind)'!J$1="si",100*(('10 (ind)'!J32-MIN('10 (ind)'!J$6:J$37))/(MAX('10 (ind)'!J$6:J$37)-MIN('10 (ind)'!J$6:J$37))),ABS(-100+(100*(('10 (ind)'!J32-MIN('10 (ind)'!J$6:J$37))/(MAX('10 (ind)'!J$6:J$37)-MIN('10 (ind)'!J$6:J$37))))))*J$42</f>
        <v>4.0333560245064666</v>
      </c>
      <c r="K34" s="87">
        <f>IF('10 (ind)'!K$1="si",100*(('10 (ind)'!K32-MIN('10 (ind)'!K$6:K$37))/(MAX('10 (ind)'!K$6:K$37)-MIN('10 (ind)'!K$6:K$37))),ABS(-100+(100*(('10 (ind)'!K32-MIN('10 (ind)'!K$6:K$37))/(MAX('10 (ind)'!K$6:K$37)-MIN('10 (ind)'!K$6:K$37))))))*K$42</f>
        <v>6.0054407996003993</v>
      </c>
      <c r="L34" s="87">
        <f>IF('10 (ind)'!L$1="si",100*(('10 (ind)'!L32-MIN('10 (ind)'!L$6:L$37))/(MAX('10 (ind)'!L$6:L$37)-MIN('10 (ind)'!L$6:L$37))),ABS(-100+(100*(('10 (ind)'!L32-MIN('10 (ind)'!L$6:L$37))/(MAX('10 (ind)'!L$6:L$37)-MIN('10 (ind)'!L$6:L$37))))))*L$42</f>
        <v>7.3750260445316274</v>
      </c>
      <c r="M34" s="87">
        <f>IF('10 (ind)'!M$1="si",100*(('10 (ind)'!M32-MIN('10 (ind)'!M$6:M$37))/(MAX('10 (ind)'!M$6:M$37)-MIN('10 (ind)'!M$6:M$37))),ABS(-100+(100*(('10 (ind)'!M32-MIN('10 (ind)'!M$6:M$37))/(MAX('10 (ind)'!M$6:M$37)-MIN('10 (ind)'!M$6:M$37))))))*M$42</f>
        <v>1.6398253130021194</v>
      </c>
      <c r="N34" s="87">
        <f>IF('10 (ind)'!N$1="si",100*(('10 (ind)'!N32-MIN('10 (ind)'!N$6:N$37))/(MAX('10 (ind)'!N$6:N$37)-MIN('10 (ind)'!N$6:N$37))),ABS(-100+(100*(('10 (ind)'!N32-MIN('10 (ind)'!N$6:N$37))/(MAX('10 (ind)'!N$6:N$37)-MIN('10 (ind)'!N$6:N$37))))))*N$42</f>
        <v>13.049719431032234</v>
      </c>
      <c r="O34" s="87">
        <f>IF('10 (ind)'!O$1="si",100*(('10 (ind)'!O32-MIN('10 (ind)'!O$6:O$37))/(MAX('10 (ind)'!O$6:O$37)-MIN('10 (ind)'!O$6:O$37))),ABS(-100+(100*(('10 (ind)'!O32-MIN('10 (ind)'!O$6:O$37))/(MAX('10 (ind)'!O$6:O$37)-MIN('10 (ind)'!O$6:O$37))))))*O$42</f>
        <v>0.88753174319499151</v>
      </c>
      <c r="P34" s="87">
        <f>IF('10 (ind)'!P$1="si",100*(('10 (ind)'!P32-MIN('10 (ind)'!P$6:P$37))/(MAX('10 (ind)'!P$6:P$37)-MIN('10 (ind)'!P$6:P$37))),ABS(-100+(100*(('10 (ind)'!P32-MIN('10 (ind)'!P$6:P$37))/(MAX('10 (ind)'!P$6:P$37)-MIN('10 (ind)'!P$6:P$37))))))*P$42</f>
        <v>0.74324864657854361</v>
      </c>
      <c r="Q34" s="87">
        <f>IF('10 (ind)'!Q$1="si",100*(('10 (ind)'!Q32-MIN('10 (ind)'!Q$6:Q$37))/(MAX('10 (ind)'!Q$6:Q$37)-MIN('10 (ind)'!Q$6:Q$37))),ABS(-100+(100*(('10 (ind)'!Q32-MIN('10 (ind)'!Q$6:Q$37))/(MAX('10 (ind)'!Q$6:Q$37)-MIN('10 (ind)'!Q$6:Q$37))))))*Q$42</f>
        <v>5.2954399760395008</v>
      </c>
      <c r="R34" s="87">
        <f>IF('10 (ind)'!R$1="si",100*(('10 (ind)'!R32-MIN('10 (ind)'!R$6:R$37))/(MAX('10 (ind)'!R$6:R$37)-MIN('10 (ind)'!R$6:R$37))),ABS(-100+(100*(('10 (ind)'!R32-MIN('10 (ind)'!R$6:R$37))/(MAX('10 (ind)'!R$6:R$37)-MIN('10 (ind)'!R$6:R$37))))))*R$42</f>
        <v>0.47798171341775225</v>
      </c>
      <c r="S34" s="75">
        <f>ABS(ABS(('10 (ind)'!S32-((MAX('10 (ind)'!S$6:S$37)+MIN('10 (ind)'!S$6:S$37))/2))/(((MAX('10 (ind)'!S$6:S$37)+MIN('10 (ind)'!S$6:S$37))/2)-MAX('10 (ind)'!S$6:S$37))*100)-100)*S$42</f>
        <v>0.17267112200796297</v>
      </c>
      <c r="T34" s="87">
        <f>IF('10 (ind)'!T$1="si",100*(('10 (ind)'!T32-MIN('10 (ind)'!T$6:T$37))/(MAX('10 (ind)'!T$6:T$37)-MIN('10 (ind)'!T$6:T$37))),ABS(-100+(100*(('10 (ind)'!T32-MIN('10 (ind)'!T$6:T$37))/(MAX('10 (ind)'!T$6:T$37)-MIN('10 (ind)'!T$6:T$37))))))*T$42</f>
        <v>1.8993983556916754</v>
      </c>
      <c r="U34" s="87">
        <f>IF('10 (ind)'!U$1="si",100*(('10 (ind)'!U32-MIN('10 (ind)'!U$6:U$37))/(MAX('10 (ind)'!U$6:U$37)-MIN('10 (ind)'!U$6:U$37))),ABS(-100+(100*(('10 (ind)'!U32-MIN('10 (ind)'!U$6:U$37))/(MAX('10 (ind)'!U$6:U$37)-MIN('10 (ind)'!U$6:U$37))))))*U$42</f>
        <v>8.6911131410674685</v>
      </c>
      <c r="V34" s="87">
        <f>IF('10 (ind)'!V$1="si",100*(('10 (ind)'!V32-MIN('10 (ind)'!V$6:V$37))/(MAX('10 (ind)'!V$6:V$37)-MIN('10 (ind)'!V$6:V$37))),ABS(-100+(100*(('10 (ind)'!V32-MIN('10 (ind)'!V$6:V$37))/(MAX('10 (ind)'!V$6:V$37)-MIN('10 (ind)'!V$6:V$37))))))*V$42</f>
        <v>4.0519378833355084</v>
      </c>
      <c r="W34" s="87">
        <f>IF('10 (ind)'!W$1="si",100*(('10 (ind)'!W32-MIN('10 (ind)'!W$6:W$37))/(MAX('10 (ind)'!W$6:W$37)-MIN('10 (ind)'!W$6:W$37))),ABS(-100+(100*(('10 (ind)'!W32-MIN('10 (ind)'!W$6:W$37))/(MAX('10 (ind)'!W$6:W$37)-MIN('10 (ind)'!W$6:W$37))))))*W$42</f>
        <v>4.2107161097803107</v>
      </c>
      <c r="X34" s="87">
        <f>IF('10 (ind)'!X$1="si",100*(('10 (ind)'!X32-MIN('10 (ind)'!X$6:X$37))/(MAX('10 (ind)'!X$6:X$37)-MIN('10 (ind)'!X$6:X$37))),ABS(-100+(100*(('10 (ind)'!X32-MIN('10 (ind)'!X$6:X$37))/(MAX('10 (ind)'!X$6:X$37)-MIN('10 (ind)'!X$6:X$37))))))*X$42</f>
        <v>6.8099421874377253</v>
      </c>
      <c r="Y34" s="87">
        <f>IF('10 (ind)'!Y$1="si",100*(('10 (ind)'!Y32-MIN('10 (ind)'!Y$6:Y$37))/(MAX('10 (ind)'!Y$6:Y$37)-MIN('10 (ind)'!Y$6:Y$37))),ABS(-100+(100*(('10 (ind)'!Y32-MIN('10 (ind)'!Y$6:Y$37))/(MAX('10 (ind)'!Y$6:Y$37)-MIN('10 (ind)'!Y$6:Y$37))))))*Y$42</f>
        <v>4.5865049859865223</v>
      </c>
      <c r="Z34" s="87">
        <f>IF('10 (ind)'!Z$1="si",100*(('10 (ind)'!Z32-MIN('10 (ind)'!Z$6:Z$37))/(MAX('10 (ind)'!Z$6:Z$37)-MIN('10 (ind)'!Z$6:Z$37))),ABS(-100+(100*(('10 (ind)'!Z32-MIN('10 (ind)'!Z$6:Z$37))/(MAX('10 (ind)'!Z$6:Z$37)-MIN('10 (ind)'!Z$6:Z$37))))))*Z$42</f>
        <v>4.3540079251265578</v>
      </c>
      <c r="AA34" s="87">
        <f>IF('10 (ind)'!AA$1="si",100*(('10 (ind)'!AA32-MIN('10 (ind)'!AA$6:AA$37))/(MAX('10 (ind)'!AA$6:AA$37)-MIN('10 (ind)'!AA$6:AA$37))),ABS(-100+(100*(('10 (ind)'!AA32-MIN('10 (ind)'!AA$6:AA$37))/(MAX('10 (ind)'!AA$6:AA$37)-MIN('10 (ind)'!AA$6:AA$37))))))*AA$42</f>
        <v>6.5346239616951562</v>
      </c>
      <c r="AB34" s="87">
        <f>IF('10 (ind)'!AB$1="si",100*(('10 (ind)'!AB32-MIN('10 (ind)'!AB$6:AB$37))/(MAX('10 (ind)'!AB$6:AB$37)-MIN('10 (ind)'!AB$6:AB$37))),ABS(-100+(100*(('10 (ind)'!AB32-MIN('10 (ind)'!AB$6:AB$37))/(MAX('10 (ind)'!AB$6:AB$37)-MIN('10 (ind)'!AB$6:AB$37))))))*AB$42</f>
        <v>5.5016120865110558</v>
      </c>
      <c r="AC34" s="87">
        <f>IF('10 (ind)'!AC$1="si",100*(('10 (ind)'!AC32-MIN('10 (ind)'!AC$6:AC$37))/(MAX('10 (ind)'!AC$6:AC$37)-MIN('10 (ind)'!AC$6:AC$37))),ABS(-100+(100*(('10 (ind)'!AC32-MIN('10 (ind)'!AC$6:AC$37))/(MAX('10 (ind)'!AC$6:AC$37)-MIN('10 (ind)'!AC$6:AC$37))))))*AC$42</f>
        <v>5.938032962018954</v>
      </c>
      <c r="AD34" s="87">
        <f>IF('10 (ind)'!AD$1="si",100*(('10 (ind)'!AD32-MIN('10 (ind)'!AD$6:AD$37))/(MAX('10 (ind)'!AD$6:AD$37)-MIN('10 (ind)'!AD$6:AD$37))),ABS(-100+(100*(('10 (ind)'!AD32-MIN('10 (ind)'!AD$6:AD$37))/(MAX('10 (ind)'!AD$6:AD$37)-MIN('10 (ind)'!AD$6:AD$37))))))*AD$42</f>
        <v>1.3094137871226033</v>
      </c>
      <c r="AE34" s="87">
        <f>IF('10 (ind)'!AE$1="si",100*(('10 (ind)'!AE32-MIN('10 (ind)'!AE$6:AE$37))/(MAX('10 (ind)'!AE$6:AE$37)-MIN('10 (ind)'!AE$6:AE$37))),ABS(-100+(100*(('10 (ind)'!AE32-MIN('10 (ind)'!AE$6:AE$37))/(MAX('10 (ind)'!AE$6:AE$37)-MIN('10 (ind)'!AE$6:AE$37))))))*AE$42</f>
        <v>0</v>
      </c>
      <c r="AF34" s="87">
        <f>IF('10 (ind)'!AF$1="si",100*(('10 (ind)'!AF32-MIN('10 (ind)'!AF$6:AF$37))/(MAX('10 (ind)'!AF$6:AF$37)-MIN('10 (ind)'!AF$6:AF$37))),ABS(-100+(100*(('10 (ind)'!AF32-MIN('10 (ind)'!AF$6:AF$37))/(MAX('10 (ind)'!AF$6:AF$37)-MIN('10 (ind)'!AF$6:AF$37))))))*AF$42</f>
        <v>6.4147161806182149</v>
      </c>
      <c r="AG34" s="87">
        <f>IF('10 (ind)'!AG$1="si",100*(('10 (ind)'!AG32-MIN('10 (ind)'!AG$6:AG$37))/(MAX('10 (ind)'!AG$6:AG$37)-MIN('10 (ind)'!AG$6:AG$37))),ABS(-100+(100*(('10 (ind)'!AG32-MIN('10 (ind)'!AG$6:AG$37))/(MAX('10 (ind)'!AG$6:AG$37)-MIN('10 (ind)'!AG$6:AG$37))))))*AG$42</f>
        <v>2.0778318262016255</v>
      </c>
      <c r="AH34" s="87">
        <f>IF('10 (ind)'!AH$1="si",100*(('10 (ind)'!AH32-MIN('10 (ind)'!AH$6:AH$37))/(MAX('10 (ind)'!AH$6:AH$37)-MIN('10 (ind)'!AH$6:AH$37))),ABS(-100+(100*(('10 (ind)'!AH32-MIN('10 (ind)'!AH$6:AH$37))/(MAX('10 (ind)'!AH$6:AH$37)-MIN('10 (ind)'!AH$6:AH$37))))))*AH$42</f>
        <v>4.3285684169622742</v>
      </c>
      <c r="AI34" s="87">
        <f>IF('10 (ind)'!AI$1="si",100*(('10 (ind)'!AI32-MIN('10 (ind)'!AI$6:AI$37))/(MAX('10 (ind)'!AI$6:AI$37)-MIN('10 (ind)'!AI$6:AI$37))),ABS(-100+(100*(('10 (ind)'!AI32-MIN('10 (ind)'!AI$6:AI$37))/(MAX('10 (ind)'!AI$6:AI$37)-MIN('10 (ind)'!AI$6:AI$37))))))*AI$42</f>
        <v>4.1102338981491834E-2</v>
      </c>
      <c r="AJ34" s="87">
        <f>IF('10 (ind)'!AJ$1="si",100*(('10 (ind)'!AJ32-MIN('10 (ind)'!AJ$6:AJ$37))/(MAX('10 (ind)'!AJ$6:AJ$37)-MIN('10 (ind)'!AJ$6:AJ$37))),ABS(-100+(100*(('10 (ind)'!AJ32-MIN('10 (ind)'!AJ$6:AJ$37))/(MAX('10 (ind)'!AJ$6:AJ$37)-MIN('10 (ind)'!AJ$6:AJ$37))))))*AJ$42</f>
        <v>5.7707330343874546</v>
      </c>
      <c r="AK34" s="87">
        <f>IF('10 (ind)'!AK$1="si",100*(('10 (ind)'!AK32-MIN('10 (ind)'!AK$6:AK$37))/(MAX('10 (ind)'!AK$6:AK$37)-MIN('10 (ind)'!AK$6:AK$37))),ABS(-100+(100*(('10 (ind)'!AK32-MIN('10 (ind)'!AK$6:AK$37))/(MAX('10 (ind)'!AK$6:AK$37)-MIN('10 (ind)'!AK$6:AK$37))))))*AK$42</f>
        <v>0.33634155506361896</v>
      </c>
      <c r="AL34" s="87">
        <f>IF('10 (ind)'!AL$1="si",100*(('10 (ind)'!AL32-MIN('10 (ind)'!AL$6:AL$37))/(MAX('10 (ind)'!AL$6:AL$37)-MIN('10 (ind)'!AL$6:AL$37))),ABS(-100+(100*(('10 (ind)'!AL32-MIN('10 (ind)'!AL$6:AL$37))/(MAX('10 (ind)'!AL$6:AL$37)-MIN('10 (ind)'!AL$6:AL$37))))))*AL$42</f>
        <v>10.896796894125366</v>
      </c>
      <c r="AM34" s="87">
        <f>IF('10 (ind)'!AM$1="si",100*(('10 (ind)'!AM32-MIN('10 (ind)'!AM$6:AM$37))/(MAX('10 (ind)'!AM$6:AM$37)-MIN('10 (ind)'!AM$6:AM$37))),ABS(-100+(100*(('10 (ind)'!AM32-MIN('10 (ind)'!AM$6:AM$37))/(MAX('10 (ind)'!AM$6:AM$37)-MIN('10 (ind)'!AM$6:AM$37))))))*AM$42</f>
        <v>5.0804331055738139</v>
      </c>
      <c r="AN34" s="87">
        <f>IF('10 (ind)'!AN$1="si",100*(('10 (ind)'!AN32-MIN('10 (ind)'!AN$6:AN$37))/(MAX('10 (ind)'!AN$6:AN$37)-MIN('10 (ind)'!AN$6:AN$37))),ABS(-100+(100*(('10 (ind)'!AN32-MIN('10 (ind)'!AN$6:AN$37))/(MAX('10 (ind)'!AN$6:AN$37)-MIN('10 (ind)'!AN$6:AN$37))))))*AN$42</f>
        <v>9.0865576664635643</v>
      </c>
      <c r="AO34" s="87">
        <f>IF('10 (ind)'!AO$1="si",100*(('10 (ind)'!AO32-MIN('10 (ind)'!AO$6:AO$37))/(MAX('10 (ind)'!AO$6:AO$37)-MIN('10 (ind)'!AO$6:AO$37))),ABS(-100+(100*(('10 (ind)'!AO32-MIN('10 (ind)'!AO$6:AO$37))/(MAX('10 (ind)'!AO$6:AO$37)-MIN('10 (ind)'!AO$6:AO$37))))))*AO$42</f>
        <v>11.105552776388192</v>
      </c>
      <c r="AP34" s="87">
        <f>IF('10 (ind)'!AP$1="si",100*(('10 (ind)'!AP32-MIN('10 (ind)'!AP$6:AP$37))/(MAX('10 (ind)'!AP$6:AP$37)-MIN('10 (ind)'!AP$6:AP$37))),ABS(-100+(100*(('10 (ind)'!AP32-MIN('10 (ind)'!AP$6:AP$37))/(MAX('10 (ind)'!AP$6:AP$37)-MIN('10 (ind)'!AP$6:AP$37))))))*AP$42</f>
        <v>15.924479451287661</v>
      </c>
      <c r="AQ34" s="87">
        <f>IF('10 (ind)'!AQ$1="si",100*(('10 (ind)'!AQ32-MIN('10 (ind)'!AQ$6:AQ$37))/(MAX('10 (ind)'!AQ$6:AQ$37)-MIN('10 (ind)'!AQ$6:AQ$37))),ABS(-100+(100*(('10 (ind)'!AQ32-MIN('10 (ind)'!AQ$6:AQ$37))/(MAX('10 (ind)'!AQ$6:AQ$37)-MIN('10 (ind)'!AQ$6:AQ$37))))))*AQ$42</f>
        <v>4.4355454681376782</v>
      </c>
      <c r="AR34" s="87">
        <f>IF('10 (ind)'!AR$1="si",100*(('10 (ind)'!AR32-MIN('10 (ind)'!AR$6:AR$37))/(MAX('10 (ind)'!AR$6:AR$37)-MIN('10 (ind)'!AR$6:AR$37))),ABS(-100+(100*(('10 (ind)'!AR32-MIN('10 (ind)'!AR$6:AR$37))/(MAX('10 (ind)'!AR$6:AR$37)-MIN('10 (ind)'!AR$6:AR$37))))))*AR$42</f>
        <v>2.7056675231818228</v>
      </c>
      <c r="AS34" s="87">
        <f>IF('10 (ind)'!AS$1="si",100*(('10 (ind)'!AS32-MIN('10 (ind)'!AS$6:AS$37))/(MAX('10 (ind)'!AS$6:AS$37)-MIN('10 (ind)'!AS$6:AS$37))),ABS(-100+(100*(('10 (ind)'!AS32-MIN('10 (ind)'!AS$6:AS$37))/(MAX('10 (ind)'!AS$6:AS$37)-MIN('10 (ind)'!AS$6:AS$37))))))*AS$42</f>
        <v>3.0668053692118011</v>
      </c>
      <c r="AT34" s="87">
        <f>IF('10 (ind)'!AT$1="si",100*(('10 (ind)'!AT32-MIN('10 (ind)'!AT$6:AT$37))/(MAX('10 (ind)'!AT$6:AT$37)-MIN('10 (ind)'!AT$6:AT$37))),ABS(-100+(100*(('10 (ind)'!AT32-MIN('10 (ind)'!AT$6:AT$37))/(MAX('10 (ind)'!AT$6:AT$37)-MIN('10 (ind)'!AT$6:AT$37))))))*AT$42</f>
        <v>0</v>
      </c>
      <c r="AU34" s="87">
        <f>IF('10 (ind)'!AU$1="si",100*(('10 (ind)'!AU32-MIN('10 (ind)'!AU$6:AU$37))/(MAX('10 (ind)'!AU$6:AU$37)-MIN('10 (ind)'!AU$6:AU$37))),ABS(-100+(100*(('10 (ind)'!AU32-MIN('10 (ind)'!AU$6:AU$37))/(MAX('10 (ind)'!AU$6:AU$37)-MIN('10 (ind)'!AU$6:AU$37))))))*AU$42</f>
        <v>17.120873438454964</v>
      </c>
      <c r="AV34" s="87">
        <f>IF('10 (ind)'!AV$1="si",100*(('10 (ind)'!AV32-MIN('10 (ind)'!AV$6:AV$37))/(MAX('10 (ind)'!AV$6:AV$37)-MIN('10 (ind)'!AV$6:AV$37))),ABS(-100+(100*(('10 (ind)'!AV32-MIN('10 (ind)'!AV$6:AV$37))/(MAX('10 (ind)'!AV$6:AV$37)-MIN('10 (ind)'!AV$6:AV$37))))))*AV$42</f>
        <v>24.783362218370883</v>
      </c>
      <c r="AW34" s="87">
        <f>IF('10 (ind)'!AW$1="si",100*(('10 (ind)'!AW32-MIN('10 (ind)'!AW$6:AW$37))/(MAX('10 (ind)'!AW$6:AW$37)-MIN('10 (ind)'!AW$6:AW$37))),ABS(-100+(100*(('10 (ind)'!AW32-MIN('10 (ind)'!AW$6:AW$37))/(MAX('10 (ind)'!AW$6:AW$37)-MIN('10 (ind)'!AW$6:AW$37))))))*AW$42</f>
        <v>5.5403261088464646</v>
      </c>
      <c r="AX34" s="87">
        <f>IF('10 (ind)'!AX$1="si",100*(('10 (ind)'!AX32-MIN('10 (ind)'!AX$6:AX$37))/(MAX('10 (ind)'!AX$6:AX$37)-MIN('10 (ind)'!AX$6:AX$37))),ABS(-100+(100*(('10 (ind)'!AX32-MIN('10 (ind)'!AX$6:AX$37))/(MAX('10 (ind)'!AX$6:AX$37)-MIN('10 (ind)'!AX$6:AX$37))))))*AX$42</f>
        <v>3.2549297726722002</v>
      </c>
      <c r="AY34" s="87">
        <f>IF('10 (ind)'!AY$1="si",100*(('10 (ind)'!AY32-MIN('10 (ind)'!AY$6:AY$37))/(MAX('10 (ind)'!AY$6:AY$37)-MIN('10 (ind)'!AY$6:AY$37))),ABS(-100+(100*(('10 (ind)'!AY32-MIN('10 (ind)'!AY$6:AY$37))/(MAX('10 (ind)'!AY$6:AY$37)-MIN('10 (ind)'!AY$6:AY$37))))))*AY$42</f>
        <v>8.9455766214648165</v>
      </c>
      <c r="AZ34" s="87">
        <f>IF('10 (ind)'!AZ$1="si",100*(('10 (ind)'!AZ32-MIN('10 (ind)'!AZ$6:AZ$37))/(MAX('10 (ind)'!AZ$6:AZ$37)-MIN('10 (ind)'!AZ$6:AZ$37))),ABS(-100+(100*(('10 (ind)'!AZ32-MIN('10 (ind)'!AZ$6:AZ$37))/(MAX('10 (ind)'!AZ$6:AZ$37)-MIN('10 (ind)'!AZ$6:AZ$37))))))*AZ$42</f>
        <v>0.48941143322814906</v>
      </c>
      <c r="BA34" s="87">
        <f>IF('10 (ind)'!BA$1="si",100*(('10 (ind)'!BA32-MIN('10 (ind)'!BA$6:BA$37))/(MAX('10 (ind)'!BA$6:BA$37)-MIN('10 (ind)'!BA$6:BA$37))),ABS(-100+(100*(('10 (ind)'!BA32-MIN('10 (ind)'!BA$6:BA$37))/(MAX('10 (ind)'!BA$6:BA$37)-MIN('10 (ind)'!BA$6:BA$37))))))*BA$42</f>
        <v>7.1397941680960546</v>
      </c>
      <c r="BB34" s="87">
        <f>IF('10 (ind)'!BB$1="si",100*(('10 (ind)'!BB32-MIN('10 (ind)'!BB$6:BB$37))/(MAX('10 (ind)'!BB$6:BB$37)-MIN('10 (ind)'!BB$6:BB$37))),ABS(-100+(100*(('10 (ind)'!BB32-MIN('10 (ind)'!BB$6:BB$37))/(MAX('10 (ind)'!BB$6:BB$37)-MIN('10 (ind)'!BB$6:BB$37))))))*BB$42</f>
        <v>4.3138624387656836</v>
      </c>
      <c r="BC34" s="87">
        <f>IF('10 (ind)'!BC$1="si",100*(('10 (ind)'!BC32-MIN('10 (ind)'!BC$6:BC$37))/(MAX('10 (ind)'!BC$6:BC$37)-MIN('10 (ind)'!BC$6:BC$37))),ABS(-100+(100*(('10 (ind)'!BC32-MIN('10 (ind)'!BC$6:BC$37))/(MAX('10 (ind)'!BC$6:BC$37)-MIN('10 (ind)'!BC$6:BC$37))))))*BC$42</f>
        <v>1.3857295379221124E-2</v>
      </c>
      <c r="BD34" s="87">
        <f>IF('10 (ind)'!BD$1="si",100*(('10 (ind)'!BD32-MIN('10 (ind)'!BD$6:BD$37))/(MAX('10 (ind)'!BD$6:BD$37)-MIN('10 (ind)'!BD$6:BD$37))),ABS(-100+(100*(('10 (ind)'!BD32-MIN('10 (ind)'!BD$6:BD$37))/(MAX('10 (ind)'!BD$6:BD$37)-MIN('10 (ind)'!BD$6:BD$37))))))*BD$42</f>
        <v>2.0600064577327792</v>
      </c>
      <c r="BE34" s="87">
        <f>IF('10 (ind)'!BE$1="si",100*(('10 (ind)'!BE32-MIN('10 (ind)'!BE$6:BE$37))/(MAX('10 (ind)'!BE$6:BE$37)-MIN('10 (ind)'!BE$6:BE$37))),ABS(-100+(100*(('10 (ind)'!BE32-MIN('10 (ind)'!BE$6:BE$37))/(MAX('10 (ind)'!BE$6:BE$37)-MIN('10 (ind)'!BE$6:BE$37))))))*BE$42</f>
        <v>2.7655458347208639</v>
      </c>
      <c r="BF34" s="87">
        <f>IF('10 (ind)'!BF$1="si",100*(('10 (ind)'!BF32-MIN('10 (ind)'!BF$6:BF$37))/(MAX('10 (ind)'!BF$6:BF$37)-MIN('10 (ind)'!BF$6:BF$37))),ABS(-100+(100*(('10 (ind)'!BF32-MIN('10 (ind)'!BF$6:BF$37))/(MAX('10 (ind)'!BF$6:BF$37)-MIN('10 (ind)'!BF$6:BF$37))))))*BF$42</f>
        <v>0.29271192885973646</v>
      </c>
      <c r="BG34" s="87">
        <f>IF('10 (ind)'!BG$1="si",100*(('10 (ind)'!BG32-MIN('10 (ind)'!BG$6:BG$37))/(MAX('10 (ind)'!BG$6:BG$37)-MIN('10 (ind)'!BG$6:BG$37))),ABS(-100+(100*(('10 (ind)'!BG32-MIN('10 (ind)'!BG$6:BG$37))/(MAX('10 (ind)'!BG$6:BG$37)-MIN('10 (ind)'!BG$6:BG$37))))))*BG$42</f>
        <v>0.64605401059320944</v>
      </c>
      <c r="BH34" s="87">
        <f>IF('10 (ind)'!BH$1="si",100*(('10 (ind)'!BH32-MIN('10 (ind)'!BH$6:BH$37))/(MAX('10 (ind)'!BH$6:BH$37)-MIN('10 (ind)'!BH$6:BH$37))),ABS(-100+(100*(('10 (ind)'!BH32-MIN('10 (ind)'!BH$6:BH$37))/(MAX('10 (ind)'!BH$6:BH$37)-MIN('10 (ind)'!BH$6:BH$37))))))*BH$42</f>
        <v>0.22980538073999515</v>
      </c>
      <c r="BI34" s="87">
        <f>IF('10 (ind)'!BI$1="si",100*(('10 (ind)'!BI32-MIN('10 (ind)'!BI$6:BI$37))/(MAX('10 (ind)'!BI$6:BI$37)-MIN('10 (ind)'!BI$6:BI$37))),ABS(-100+(100*(('10 (ind)'!BI32-MIN('10 (ind)'!BI$6:BI$37))/(MAX('10 (ind)'!BI$6:BI$37)-MIN('10 (ind)'!BI$6:BI$37))))))*BI$42</f>
        <v>5.4676874412298746</v>
      </c>
      <c r="BJ34" s="87">
        <f>IF('10 (ind)'!BJ$1="si",100*(('10 (ind)'!BJ32-MIN('10 (ind)'!BJ$6:BJ$37))/(MAX('10 (ind)'!BJ$6:BJ$37)-MIN('10 (ind)'!BJ$6:BJ$37))),ABS(-100+(100*(('10 (ind)'!BJ32-MIN('10 (ind)'!BJ$6:BJ$37))/(MAX('10 (ind)'!BJ$6:BJ$37)-MIN('10 (ind)'!BJ$6:BJ$37))))))*BJ$42</f>
        <v>0.70185876001397485</v>
      </c>
      <c r="BK34" s="87">
        <f>IF('10 (ind)'!BK$1="si",100*(('10 (ind)'!BK32-MIN('10 (ind)'!BK$6:BK$37))/(MAX('10 (ind)'!BK$6:BK$37)-MIN('10 (ind)'!BK$6:BK$37))),ABS(-100+(100*(('10 (ind)'!BK32-MIN('10 (ind)'!BK$6:BK$37))/(MAX('10 (ind)'!BK$6:BK$37)-MIN('10 (ind)'!BK$6:BK$37))))))*BK$42</f>
        <v>0.63314447166540644</v>
      </c>
      <c r="BL34" s="87">
        <f>IF('10 (ind)'!BL$1="si",100*(('10 (ind)'!BL32-MIN('10 (ind)'!BL$6:BL$37))/(MAX('10 (ind)'!BL$6:BL$37)-MIN('10 (ind)'!BL$6:BL$37))),ABS(-100+(100*(('10 (ind)'!BL32-MIN('10 (ind)'!BL$6:BL$37))/(MAX('10 (ind)'!BL$6:BL$37)-MIN('10 (ind)'!BL$6:BL$37))))))*BL$42</f>
        <v>1.1133032582410283</v>
      </c>
      <c r="BM34" s="87">
        <f>IF('10 (ind)'!BM$1="si",100*(('10 (ind)'!BM32-MIN('10 (ind)'!BM$6:BM$37))/(MAX('10 (ind)'!BM$6:BM$37)-MIN('10 (ind)'!BM$6:BM$37))),ABS(-100+(100*(('10 (ind)'!BM32-MIN('10 (ind)'!BM$6:BM$37))/(MAX('10 (ind)'!BM$6:BM$37)-MIN('10 (ind)'!BM$6:BM$37))))))*BM$42</f>
        <v>0.90552409613612228</v>
      </c>
      <c r="BN34" s="87">
        <f>IF('10 (ind)'!BN$1="si",100*(('10 (ind)'!BN32-MIN('10 (ind)'!BN$6:BN$37))/(MAX('10 (ind)'!BN$6:BN$37)-MIN('10 (ind)'!BN$6:BN$37))),ABS(-100+(100*(('10 (ind)'!BN32-MIN('10 (ind)'!BN$6:BN$37))/(MAX('10 (ind)'!BN$6:BN$37)-MIN('10 (ind)'!BN$6:BN$37))))))*BN$42</f>
        <v>2.2443824873753724</v>
      </c>
      <c r="BO34" s="87">
        <f>IF('10 (ind)'!BO$1="si",100*(('10 (ind)'!BO32-MIN('10 (ind)'!BO$6:BO$37))/(MAX('10 (ind)'!BO$6:BO$37)-MIN('10 (ind)'!BO$6:BO$37))),ABS(-100+(100*(('10 (ind)'!BO32-MIN('10 (ind)'!BO$6:BO$37))/(MAX('10 (ind)'!BO$6:BO$37)-MIN('10 (ind)'!BO$6:BO$37))))))*BO$42</f>
        <v>0.4030375782041602</v>
      </c>
      <c r="BP34" s="87">
        <f>IF('10 (ind)'!BP$1="si",100*(('10 (ind)'!BP32-MIN('10 (ind)'!BP$6:BP$37))/(MAX('10 (ind)'!BP$6:BP$37)-MIN('10 (ind)'!BP$6:BP$37))),ABS(-100+(100*(('10 (ind)'!BP32-MIN('10 (ind)'!BP$6:BP$37))/(MAX('10 (ind)'!BP$6:BP$37)-MIN('10 (ind)'!BP$6:BP$37))))))*BP$42</f>
        <v>0.68994740680903821</v>
      </c>
      <c r="BQ34" s="87">
        <f>IF('10 (ind)'!BQ$1="si",100*(('10 (ind)'!BQ32-MIN('10 (ind)'!BQ$6:BQ$37))/(MAX('10 (ind)'!BQ$6:BQ$37)-MIN('10 (ind)'!BQ$6:BQ$37))),ABS(-100+(100*(('10 (ind)'!BQ32-MIN('10 (ind)'!BQ$6:BQ$37))/(MAX('10 (ind)'!BQ$6:BQ$37)-MIN('10 (ind)'!BQ$6:BQ$37))))))*BQ$42</f>
        <v>0.57324731194944634</v>
      </c>
      <c r="BR34" s="87">
        <f>IF('10 (ind)'!BR$1="si",100*(('10 (ind)'!BR32-MIN('10 (ind)'!BR$6:BR$37))/(MAX('10 (ind)'!BR$6:BR$37)-MIN('10 (ind)'!BR$6:BR$37))),ABS(-100+(100*(('10 (ind)'!BR32-MIN('10 (ind)'!BR$6:BR$37))/(MAX('10 (ind)'!BR$6:BR$37)-MIN('10 (ind)'!BR$6:BR$37))))))*BR$42</f>
        <v>0.33417735546222244</v>
      </c>
      <c r="BS34" s="87">
        <f>IF('10 (ind)'!BS$1="si",100*(('10 (ind)'!BS32-MIN('10 (ind)'!BS$6:BS$37))/(MAX('10 (ind)'!BS$6:BS$37)-MIN('10 (ind)'!BS$6:BS$37))),ABS(-100+(100*(('10 (ind)'!BS32-MIN('10 (ind)'!BS$6:BS$37))/(MAX('10 (ind)'!BS$6:BS$37)-MIN('10 (ind)'!BS$6:BS$37))))))*BS$42</f>
        <v>9.097057390853136</v>
      </c>
      <c r="BT34" s="75">
        <f>IF('10 (ind)'!BT$1="si",100*(('10 (ind)'!BT32-MIN('10 (ind)'!BT$6:BT$37))/(MAX('10 (ind)'!BT$6:BT$37)-MIN('10 (ind)'!BT$6:BT$37))),ABS(-100+(100*(('10 (ind)'!BT32-MIN('10 (ind)'!BT$6:BT$37))/(MAX('10 (ind)'!BR$6:BR$37)-MIN('10 (ind)'!BT$6:BT$37))))))*BT$42</f>
        <v>5.0486282290037279</v>
      </c>
      <c r="BU34" s="87">
        <f>IF('10 (ind)'!BU$1="si",100*(('10 (ind)'!BU32-MIN('10 (ind)'!BU$6:BU$37))/(MAX('10 (ind)'!BU$6:BU$37)-MIN('10 (ind)'!BU$6:BU$37))),ABS(-100+(100*(('10 (ind)'!BU32-MIN('10 (ind)'!BU$6:BU$37))/(MAX('10 (ind)'!BU$6:BU$37)-MIN('10 (ind)'!BU$6:BU$37))))))*BU$42</f>
        <v>5.1044717154269392</v>
      </c>
      <c r="BV34" s="87">
        <f>IF('10 (ind)'!BV$1="si",100*(('10 (ind)'!BV32-MIN('10 (ind)'!BV$6:BV$37))/(MAX('10 (ind)'!BV$6:BV$37)-MIN('10 (ind)'!BV$6:BV$37))),ABS(-100+(100*(('10 (ind)'!BV32-MIN('10 (ind)'!BV$6:BV$37))/(MAX('10 (ind)'!BV$6:BV$37)-MIN('10 (ind)'!BV$6:BV$37))))))*BV$42</f>
        <v>1.6247000906998734</v>
      </c>
      <c r="BW34" s="87">
        <f>IF('10 (ind)'!BW$1="si",100*(('10 (ind)'!BW32-MIN('10 (ind)'!BW$6:BW$37))/(MAX('10 (ind)'!BW$6:BW$37)-MIN('10 (ind)'!BW$6:BW$37))),ABS(-100+(100*(('10 (ind)'!BW32-MIN('10 (ind)'!BW$6:BW$37))/(MAX('10 (ind)'!BW$6:BW$37)-MIN('10 (ind)'!BW$6:BW$37))))))*BW$42</f>
        <v>3.5331878149325031</v>
      </c>
      <c r="BX34" s="87">
        <f>IF('10 (ind)'!BX$1="si",100*(('10 (ind)'!BX32-MIN('10 (ind)'!BX$6:BX$37))/(MAX('10 (ind)'!BX$6:BX$37)-MIN('10 (ind)'!BX$6:BX$37))),ABS(-100+(100*(('10 (ind)'!BX32-MIN('10 (ind)'!BX$6:BX$37))/(MAX('10 (ind)'!BX$6:BX$37)-MIN('10 (ind)'!BX$6:BX$37))))))*BX$42</f>
        <v>0</v>
      </c>
      <c r="BY34" s="87">
        <f>IF('10 (ind)'!BY$1="si",100*(('10 (ind)'!BY32-MIN('10 (ind)'!BY$6:BY$37))/(MAX('10 (ind)'!BY$6:BY$37)-MIN('10 (ind)'!BY$6:BY$37))),ABS(-100+(100*(('10 (ind)'!BY32-MIN('10 (ind)'!BY$6:BY$37))/(MAX('10 (ind)'!BY$6:BY$37)-MIN('10 (ind)'!BY$6:BY$37))))))*BY$42</f>
        <v>1.4482584810204471</v>
      </c>
      <c r="BZ34" s="87">
        <f>IF('10 (ind)'!BZ$1="si",100*(('10 (ind)'!BZ32-MIN('10 (ind)'!BZ$6:BZ$37))/(MAX('10 (ind)'!BZ$6:BZ$37)-MIN('10 (ind)'!BZ$6:BZ$37))),ABS(-100+(100*(('10 (ind)'!BZ32-MIN('10 (ind)'!BZ$6:BZ$37))/(MAX('10 (ind)'!BZ$6:BZ$37)-MIN('10 (ind)'!BZ$6:BZ$37))))))*BZ$42</f>
        <v>3.5829661962669221E-2</v>
      </c>
      <c r="CA34" s="87">
        <f>IF('10 (ind)'!CA$1="si",100*(('10 (ind)'!CA32-MIN('10 (ind)'!CA$6:CA$37))/(MAX('10 (ind)'!CA$6:CA$37)-MIN('10 (ind)'!CA$6:CA$37))),ABS(-100+(100*(('10 (ind)'!CA32-MIN('10 (ind)'!CA$6:CA$37))/(MAX('10 (ind)'!CA$6:CA$37)-MIN('10 (ind)'!CA$6:CA$37))))))*CA$42</f>
        <v>0.1507737154427313</v>
      </c>
      <c r="CB34" s="87">
        <f>IF('10 (ind)'!CB$1="si",100*(('10 (ind)'!CB32-MIN('10 (ind)'!CB$6:CB$37))/(MAX('10 (ind)'!CB$6:CB$37)-MIN('10 (ind)'!CB$6:CB$37))),ABS(-100+(100*(('10 (ind)'!CB32-MIN('10 (ind)'!CB$6:CB$37))/(MAX('10 (ind)'!CB$6:CB$37)-MIN('10 (ind)'!CB$6:CB$37))))))*CB$42</f>
        <v>2.4491482934792961</v>
      </c>
      <c r="CC34" s="87">
        <f>IF('10 (ind)'!CC$1="si",100*(('10 (ind)'!CC32-MIN('10 (ind)'!CC$6:CC$37))/(MAX('10 (ind)'!CC$6:CC$37)-MIN('10 (ind)'!CC$6:CC$37))),ABS(-100+(100*(('10 (ind)'!CC32-MIN('10 (ind)'!CC$6:CC$37))/(MAX('10 (ind)'!CC$6:CC$37)-MIN('10 (ind)'!CC$6:CC$37))))))*CC$42</f>
        <v>6.2694583441871714</v>
      </c>
      <c r="CD34" s="87">
        <f>IF('10 (ind)'!CD$1="si",100*(('10 (ind)'!CD32-MIN('10 (ind)'!CD$6:CD$37))/(MAX('10 (ind)'!CD$6:CD$37)-MIN('10 (ind)'!CD$6:CD$37))),ABS(-100+(100*(('10 (ind)'!CD32-MIN('10 (ind)'!CD$6:CD$37))/(MAX('10 (ind)'!CD$6:CD$37)-MIN('10 (ind)'!CD$6:CD$37))))))*CD$42</f>
        <v>4.5657901515986893E-2</v>
      </c>
      <c r="CE34" s="87">
        <f>IF('10 (ind)'!CE$1="si",100*(('10 (ind)'!CE32-MIN('10 (ind)'!CE$6:CE$37))/(MAX('10 (ind)'!CE$6:CE$37)-MIN('10 (ind)'!CE$6:CE$37))),ABS(-100+(100*(('10 (ind)'!CE32-MIN('10 (ind)'!CE$6:CE$37))/(MAX('10 (ind)'!CE$6:CE$37)-MIN('10 (ind)'!CE$6:CE$37))))))*CE$42</f>
        <v>0.25078132276162224</v>
      </c>
      <c r="CF34" s="87">
        <f>IF('10 (ind)'!CF$1="si",100*(('10 (ind)'!CF32-MIN('10 (ind)'!CF$6:CF$37))/(MAX('10 (ind)'!CF$6:CF$37)-MIN('10 (ind)'!CF$6:CF$37))),ABS(-100+(100*(('10 (ind)'!CF32-MIN('10 (ind)'!CF$6:CF$37))/(MAX('10 (ind)'!CF$6:CF$37)-MIN('10 (ind)'!CF$6:CF$37))))))*CF$42</f>
        <v>0.19283700468656062</v>
      </c>
      <c r="CG34" s="87">
        <f>IF('10 (ind)'!CG$1="si",100*(('10 (ind)'!CG32-MIN('10 (ind)'!CG$6:CG$37))/(MAX('10 (ind)'!CG$6:CG$37)-MIN('10 (ind)'!CG$6:CG$37))),ABS(-100+(100*(('10 (ind)'!CG32-MIN('10 (ind)'!CG$6:CG$37))/(MAX('10 (ind)'!CG$6:CG$37)-MIN('10 (ind)'!CG$6:CG$37))))))*CG$42</f>
        <v>1.8765356729366915</v>
      </c>
      <c r="CH34" s="87">
        <f>IF('10 (ind)'!CH$1="si",100*(('10 (ind)'!CH32-MIN('10 (ind)'!CH$6:CH$37))/(MAX('10 (ind)'!CH$6:CH$37)-MIN('10 (ind)'!CH$6:CH$37))),ABS(-100+(100*(('10 (ind)'!CH32-MIN('10 (ind)'!CH$6:CH$37))/(MAX('10 (ind)'!CH$6:CH$37)-MIN('10 (ind)'!CH$6:CH$37))))))*CH$42</f>
        <v>0.40509118036656339</v>
      </c>
      <c r="CI34" s="87">
        <f>IF('10 (ind)'!CI$1="si",100*(('10 (ind)'!CI32-MIN('10 (ind)'!CI$6:CI$37))/(MAX('10 (ind)'!CI$6:CI$37)-MIN('10 (ind)'!CI$6:CI$37))),ABS(-100+(100*(('10 (ind)'!CI32-MIN('10 (ind)'!CI$6:CI$37))/(MAX('10 (ind)'!CI$6:CI$37)-MIN('10 (ind)'!CI$6:CI$37))))))*CI$42</f>
        <v>7.1218880635399415</v>
      </c>
      <c r="CJ34" s="87">
        <f>IF('10 (ind)'!CJ$1="si",100*(('10 (ind)'!CJ32-MIN('10 (ind)'!CJ$6:CJ$37))/(MAX('10 (ind)'!CJ$6:CJ$37)-MIN('10 (ind)'!CJ$6:CJ$37))),ABS(-100+(100*(('10 (ind)'!CJ32-MIN('10 (ind)'!CJ$6:CJ$37))/(MAX('10 (ind)'!CJ$6:CJ$37)-MIN('10 (ind)'!CJ$6:CJ$37))))))*CJ$42</f>
        <v>4.1057318635563158</v>
      </c>
      <c r="CK34" s="87">
        <f>IF('10 (ind)'!CK$1="si",100*(('10 (ind)'!CK32-MIN('10 (ind)'!CK$6:CK$37))/(MAX('10 (ind)'!CK$6:CK$37)-MIN('10 (ind)'!CK$6:CK$37))),ABS(-100+(100*(('10 (ind)'!CK32-MIN('10 (ind)'!CK$6:CK$37))/(MAX('10 (ind)'!CK$6:CK$37)-MIN('10 (ind)'!CK$6:CK$37))))))*CK$42</f>
        <v>1.8839530646280676</v>
      </c>
      <c r="CL34" s="87">
        <f>IF('10 (ind)'!CL$1="si",100*(('10 (ind)'!CL32-MIN('10 (ind)'!CL$6:CL$37))/(MAX('10 (ind)'!CL$6:CL$37)-MIN('10 (ind)'!CL$6:CL$37))),ABS(-100+(100*(('10 (ind)'!CL32-MIN('10 (ind)'!CL$6:CL$37))/(MAX('10 (ind)'!CL$6:CL$37)-MIN('10 (ind)'!CL$6:CL$37))))))*CL$42</f>
        <v>6.0437832867515739</v>
      </c>
      <c r="CM34" s="87">
        <f>IF('10 (ind)'!CM$1="si",100*(('10 (ind)'!CM32-MIN('10 (ind)'!CM$6:CM$37))/(MAX('10 (ind)'!CM$6:CM$37)-MIN('10 (ind)'!CM$6:CM$37))),ABS(-100+(100*(('10 (ind)'!CM32-MIN('10 (ind)'!CM$6:CM$37))/(MAX('10 (ind)'!CM$6:CM$37)-MIN('10 (ind)'!CM$6:CM$37))))))*CM$42</f>
        <v>1.4424135515285881</v>
      </c>
    </row>
    <row r="35" spans="1:91">
      <c r="A35" s="18" t="s">
        <v>232</v>
      </c>
      <c r="B35" s="87">
        <f>IF('10 (ind)'!B$1="si",100*(('10 (ind)'!B33-MIN('10 (ind)'!B$6:B$37))/(MAX('10 (ind)'!B$6:B$37)-MIN('10 (ind)'!B$6:B$37))),ABS(-100+(100*(('10 (ind)'!B33-MIN('10 (ind)'!B$6:B$37))/(MAX('10 (ind)'!B$6:B$37)-MIN('10 (ind)'!B$6:B$37))))))</f>
        <v>34.759206281499779</v>
      </c>
      <c r="C35" s="87">
        <f>IF('10 (ind)'!C$1="si",100*(('10 (ind)'!C33-MIN('10 (ind)'!C$6:C$37))/(MAX('10 (ind)'!C$6:C$37)-MIN('10 (ind)'!C$6:C$37))),ABS(-100+(100*(('10 (ind)'!C33-MIN('10 (ind)'!C$6:C$37))/(MAX('10 (ind)'!C$6:C$37)-MIN('10 (ind)'!C$6:C$37))))))</f>
        <v>43.760048015232421</v>
      </c>
      <c r="D35" s="87">
        <f>IF('10 (ind)'!D$1="si",100*(('10 (ind)'!D33-MIN('10 (ind)'!D$6:D$37))/(MAX('10 (ind)'!D$6:D$37)-MIN('10 (ind)'!D$6:D$37))),ABS(-100+(100*(('10 (ind)'!D33-MIN('10 (ind)'!D$6:D$37))/(MAX('10 (ind)'!D$6:D$37)-MIN('10 (ind)'!D$6:D$37))))))*D$42</f>
        <v>9.4653388284947013</v>
      </c>
      <c r="E35" s="87">
        <f>IF('10 (ind)'!E$1="si",100*(('10 (ind)'!E33-MIN('10 (ind)'!E$6:E$37))/(MAX('10 (ind)'!E$6:E$37)-MIN('10 (ind)'!E$6:E$37))),ABS(-100+(100*(('10 (ind)'!E33-MIN('10 (ind)'!E$6:E$37))/(MAX('10 (ind)'!E$6:E$37)-MIN('10 (ind)'!E$6:E$37))))))*E$42</f>
        <v>6.6596825140372804</v>
      </c>
      <c r="F35" s="87">
        <f>IF('10 (ind)'!F$1="si",100*(('10 (ind)'!F33-MIN('10 (ind)'!F$6:F$37))/(MAX('10 (ind)'!F$6:F$37)-MIN('10 (ind)'!F$6:F$37))),ABS(-100+(100*(('10 (ind)'!F33-MIN('10 (ind)'!F$6:F$37))/(MAX('10 (ind)'!F$6:F$37)-MIN('10 (ind)'!F$6:F$37))))))*F$42</f>
        <v>8.7460484720758682</v>
      </c>
      <c r="G35" s="87">
        <f>IF('10 (ind)'!G$1="si",100*(('10 (ind)'!G33-MIN('10 (ind)'!G$6:G$37))/(MAX('10 (ind)'!G$6:G$37)-MIN('10 (ind)'!G$6:G$37))),ABS(-100+(100*(('10 (ind)'!G33-MIN('10 (ind)'!G$6:G$37))/(MAX('10 (ind)'!G$6:G$37)-MIN('10 (ind)'!G$6:G$37))))))*G$42</f>
        <v>4.3676662320730095</v>
      </c>
      <c r="H35" s="87">
        <f>IF('10 (ind)'!H$1="si",100*(('10 (ind)'!H33-MIN('10 (ind)'!H$6:H$37))/(MAX('10 (ind)'!H$6:H$37)-MIN('10 (ind)'!H$6:H$37))),ABS(-100+(100*(('10 (ind)'!H33-MIN('10 (ind)'!H$6:H$37))/(MAX('10 (ind)'!H$6:H$37)-MIN('10 (ind)'!H$6:H$37))))))*H$42</f>
        <v>6.8047337278106506</v>
      </c>
      <c r="I35" s="87">
        <f>IF('10 (ind)'!I$1="si",100*(('10 (ind)'!I33-MIN('10 (ind)'!I$6:I$37))/(MAX('10 (ind)'!I$6:I$37)-MIN('10 (ind)'!I$6:I$37))),ABS(-100+(100*(('10 (ind)'!I33-MIN('10 (ind)'!I$6:I$37))/(MAX('10 (ind)'!I$6:I$37)-MIN('10 (ind)'!I$6:I$37))))))*I$42</f>
        <v>6.1057692307692299</v>
      </c>
      <c r="J35" s="87">
        <f>IF('10 (ind)'!J$1="si",100*(('10 (ind)'!J33-MIN('10 (ind)'!J$6:J$37))/(MAX('10 (ind)'!J$6:J$37)-MIN('10 (ind)'!J$6:J$37))),ABS(-100+(100*(('10 (ind)'!J33-MIN('10 (ind)'!J$6:J$37))/(MAX('10 (ind)'!J$6:J$37)-MIN('10 (ind)'!J$6:J$37))))))*J$42</f>
        <v>7.3179033356024492</v>
      </c>
      <c r="K35" s="87">
        <f>IF('10 (ind)'!K$1="si",100*(('10 (ind)'!K33-MIN('10 (ind)'!K$6:K$37))/(MAX('10 (ind)'!K$6:K$37)-MIN('10 (ind)'!K$6:K$37))),ABS(-100+(100*(('10 (ind)'!K33-MIN('10 (ind)'!K$6:K$37))/(MAX('10 (ind)'!K$6:K$37)-MIN('10 (ind)'!K$6:K$37))))))*K$42</f>
        <v>15.384615384615383</v>
      </c>
      <c r="L35" s="87">
        <f>IF('10 (ind)'!L$1="si",100*(('10 (ind)'!L33-MIN('10 (ind)'!L$6:L$37))/(MAX('10 (ind)'!L$6:L$37)-MIN('10 (ind)'!L$6:L$37))),ABS(-100+(100*(('10 (ind)'!L33-MIN('10 (ind)'!L$6:L$37))/(MAX('10 (ind)'!L$6:L$37)-MIN('10 (ind)'!L$6:L$37))))))*L$42</f>
        <v>6.5309817330157109</v>
      </c>
      <c r="M35" s="87">
        <f>IF('10 (ind)'!M$1="si",100*(('10 (ind)'!M33-MIN('10 (ind)'!M$6:M$37))/(MAX('10 (ind)'!M$6:M$37)-MIN('10 (ind)'!M$6:M$37))),ABS(-100+(100*(('10 (ind)'!M33-MIN('10 (ind)'!M$6:M$37))/(MAX('10 (ind)'!M$6:M$37)-MIN('10 (ind)'!M$6:M$37))))))*M$42</f>
        <v>0.17809293220941394</v>
      </c>
      <c r="N35" s="87">
        <f>IF('10 (ind)'!N$1="si",100*(('10 (ind)'!N33-MIN('10 (ind)'!N$6:N$37))/(MAX('10 (ind)'!N$6:N$37)-MIN('10 (ind)'!N$6:N$37))),ABS(-100+(100*(('10 (ind)'!N33-MIN('10 (ind)'!N$6:N$37))/(MAX('10 (ind)'!N$6:N$37)-MIN('10 (ind)'!N$6:N$37))))))*N$42</f>
        <v>0</v>
      </c>
      <c r="O35" s="87">
        <f>IF('10 (ind)'!O$1="si",100*(('10 (ind)'!O33-MIN('10 (ind)'!O$6:O$37))/(MAX('10 (ind)'!O$6:O$37)-MIN('10 (ind)'!O$6:O$37))),ABS(-100+(100*(('10 (ind)'!O33-MIN('10 (ind)'!O$6:O$37))/(MAX('10 (ind)'!O$6:O$37)-MIN('10 (ind)'!O$6:O$37))))))*O$42</f>
        <v>2.1177367085671261</v>
      </c>
      <c r="P35" s="87">
        <f>IF('10 (ind)'!P$1="si",100*(('10 (ind)'!P33-MIN('10 (ind)'!P$6:P$37))/(MAX('10 (ind)'!P$6:P$37)-MIN('10 (ind)'!P$6:P$37))),ABS(-100+(100*(('10 (ind)'!P33-MIN('10 (ind)'!P$6:P$37))/(MAX('10 (ind)'!P$6:P$37)-MIN('10 (ind)'!P$6:P$37))))))*P$42</f>
        <v>0.63289998247324808</v>
      </c>
      <c r="Q35" s="87">
        <f>IF('10 (ind)'!Q$1="si",100*(('10 (ind)'!Q33-MIN('10 (ind)'!Q$6:Q$37))/(MAX('10 (ind)'!Q$6:Q$37)-MIN('10 (ind)'!Q$6:Q$37))),ABS(-100+(100*(('10 (ind)'!Q33-MIN('10 (ind)'!Q$6:Q$37))/(MAX('10 (ind)'!Q$6:Q$37)-MIN('10 (ind)'!Q$6:Q$37))))))*Q$42</f>
        <v>1.1488265552908559</v>
      </c>
      <c r="R35" s="87">
        <f>IF('10 (ind)'!R$1="si",100*(('10 (ind)'!R33-MIN('10 (ind)'!R$6:R$37))/(MAX('10 (ind)'!R$6:R$37)-MIN('10 (ind)'!R$6:R$37))),ABS(-100+(100*(('10 (ind)'!R33-MIN('10 (ind)'!R$6:R$37))/(MAX('10 (ind)'!R$6:R$37)-MIN('10 (ind)'!R$6:R$37))))))*R$42</f>
        <v>0.25482470264459683</v>
      </c>
      <c r="S35" s="75">
        <f>ABS(ABS(('10 (ind)'!S33-((MAX('10 (ind)'!S$6:S$37)+MIN('10 (ind)'!S$6:S$37))/2))/(((MAX('10 (ind)'!S$6:S$37)+MIN('10 (ind)'!S$6:S$37))/2)-MAX('10 (ind)'!S$6:S$37))*100)-100)*S$42</f>
        <v>1.7267112200796293</v>
      </c>
      <c r="T35" s="87">
        <f>IF('10 (ind)'!T$1="si",100*(('10 (ind)'!T33-MIN('10 (ind)'!T$6:T$37))/(MAX('10 (ind)'!T$6:T$37)-MIN('10 (ind)'!T$6:T$37))),ABS(-100+(100*(('10 (ind)'!T33-MIN('10 (ind)'!T$6:T$37))/(MAX('10 (ind)'!T$6:T$37)-MIN('10 (ind)'!T$6:T$37))))))*T$42</f>
        <v>6.3209720669462843</v>
      </c>
      <c r="U35" s="87">
        <f>IF('10 (ind)'!U$1="si",100*(('10 (ind)'!U33-MIN('10 (ind)'!U$6:U$37))/(MAX('10 (ind)'!U$6:U$37)-MIN('10 (ind)'!U$6:U$37))),ABS(-100+(100*(('10 (ind)'!U33-MIN('10 (ind)'!U$6:U$37))/(MAX('10 (ind)'!U$6:U$37)-MIN('10 (ind)'!U$6:U$37))))))*U$42</f>
        <v>0</v>
      </c>
      <c r="V35" s="87">
        <f>IF('10 (ind)'!V$1="si",100*(('10 (ind)'!V33-MIN('10 (ind)'!V$6:V$37))/(MAX('10 (ind)'!V$6:V$37)-MIN('10 (ind)'!V$6:V$37))),ABS(-100+(100*(('10 (ind)'!V33-MIN('10 (ind)'!V$6:V$37))/(MAX('10 (ind)'!V$6:V$37)-MIN('10 (ind)'!V$6:V$37))))))*V$42</f>
        <v>3.2004436904606552</v>
      </c>
      <c r="W35" s="87">
        <f>IF('10 (ind)'!W$1="si",100*(('10 (ind)'!W33-MIN('10 (ind)'!W$6:W$37))/(MAX('10 (ind)'!W$6:W$37)-MIN('10 (ind)'!W$6:W$37))),ABS(-100+(100*(('10 (ind)'!W33-MIN('10 (ind)'!W$6:W$37))/(MAX('10 (ind)'!W$6:W$37)-MIN('10 (ind)'!W$6:W$37))))))*W$42</f>
        <v>12.083462222469061</v>
      </c>
      <c r="X35" s="87">
        <f>IF('10 (ind)'!X$1="si",100*(('10 (ind)'!X33-MIN('10 (ind)'!X$6:X$37))/(MAX('10 (ind)'!X$6:X$37)-MIN('10 (ind)'!X$6:X$37))),ABS(-100+(100*(('10 (ind)'!X33-MIN('10 (ind)'!X$6:X$37))/(MAX('10 (ind)'!X$6:X$37)-MIN('10 (ind)'!X$6:X$37))))))*X$42</f>
        <v>5.695445915272848</v>
      </c>
      <c r="Y35" s="87">
        <f>IF('10 (ind)'!Y$1="si",100*(('10 (ind)'!Y33-MIN('10 (ind)'!Y$6:Y$37))/(MAX('10 (ind)'!Y$6:Y$37)-MIN('10 (ind)'!Y$6:Y$37))),ABS(-100+(100*(('10 (ind)'!Y33-MIN('10 (ind)'!Y$6:Y$37))/(MAX('10 (ind)'!Y$6:Y$37)-MIN('10 (ind)'!Y$6:Y$37))))))*Y$42</f>
        <v>7.6834551916497897</v>
      </c>
      <c r="Z35" s="87">
        <f>IF('10 (ind)'!Z$1="si",100*(('10 (ind)'!Z33-MIN('10 (ind)'!Z$6:Z$37))/(MAX('10 (ind)'!Z$6:Z$37)-MIN('10 (ind)'!Z$6:Z$37))),ABS(-100+(100*(('10 (ind)'!Z33-MIN('10 (ind)'!Z$6:Z$37))/(MAX('10 (ind)'!Z$6:Z$37)-MIN('10 (ind)'!Z$6:Z$37))))))*Z$42</f>
        <v>5.4002896709939856</v>
      </c>
      <c r="AA35" s="87">
        <f>IF('10 (ind)'!AA$1="si",100*(('10 (ind)'!AA33-MIN('10 (ind)'!AA$6:AA$37))/(MAX('10 (ind)'!AA$6:AA$37)-MIN('10 (ind)'!AA$6:AA$37))),ABS(-100+(100*(('10 (ind)'!AA33-MIN('10 (ind)'!AA$6:AA$37))/(MAX('10 (ind)'!AA$6:AA$37)-MIN('10 (ind)'!AA$6:AA$37))))))*AA$42</f>
        <v>6.1674283968196644</v>
      </c>
      <c r="AB35" s="87">
        <f>IF('10 (ind)'!AB$1="si",100*(('10 (ind)'!AB33-MIN('10 (ind)'!AB$6:AB$37))/(MAX('10 (ind)'!AB$6:AB$37)-MIN('10 (ind)'!AB$6:AB$37))),ABS(-100+(100*(('10 (ind)'!AB33-MIN('10 (ind)'!AB$6:AB$37))/(MAX('10 (ind)'!AB$6:AB$37)-MIN('10 (ind)'!AB$6:AB$37))))))*AB$42</f>
        <v>2.5025749675668365</v>
      </c>
      <c r="AC35" s="87">
        <f>IF('10 (ind)'!AC$1="si",100*(('10 (ind)'!AC33-MIN('10 (ind)'!AC$6:AC$37))/(MAX('10 (ind)'!AC$6:AC$37)-MIN('10 (ind)'!AC$6:AC$37))),ABS(-100+(100*(('10 (ind)'!AC33-MIN('10 (ind)'!AC$6:AC$37))/(MAX('10 (ind)'!AC$6:AC$37)-MIN('10 (ind)'!AC$6:AC$37))))))*AC$42</f>
        <v>7.555304018453576</v>
      </c>
      <c r="AD35" s="87">
        <f>IF('10 (ind)'!AD$1="si",100*(('10 (ind)'!AD33-MIN('10 (ind)'!AD$6:AD$37))/(MAX('10 (ind)'!AD$6:AD$37)-MIN('10 (ind)'!AD$6:AD$37))),ABS(-100+(100*(('10 (ind)'!AD33-MIN('10 (ind)'!AD$6:AD$37))/(MAX('10 (ind)'!AD$6:AD$37)-MIN('10 (ind)'!AD$6:AD$37))))))*AD$42</f>
        <v>4.5761983251671454</v>
      </c>
      <c r="AE35" s="87">
        <f>IF('10 (ind)'!AE$1="si",100*(('10 (ind)'!AE33-MIN('10 (ind)'!AE$6:AE$37))/(MAX('10 (ind)'!AE$6:AE$37)-MIN('10 (ind)'!AE$6:AE$37))),ABS(-100+(100*(('10 (ind)'!AE33-MIN('10 (ind)'!AE$6:AE$37))/(MAX('10 (ind)'!AE$6:AE$37)-MIN('10 (ind)'!AE$6:AE$37))))))*AE$42</f>
        <v>2.0826230566905926</v>
      </c>
      <c r="AF35" s="87">
        <f>IF('10 (ind)'!AF$1="si",100*(('10 (ind)'!AF33-MIN('10 (ind)'!AF$6:AF$37))/(MAX('10 (ind)'!AF$6:AF$37)-MIN('10 (ind)'!AF$6:AF$37))),ABS(-100+(100*(('10 (ind)'!AF33-MIN('10 (ind)'!AF$6:AF$37))/(MAX('10 (ind)'!AF$6:AF$37)-MIN('10 (ind)'!AF$6:AF$37))))))*AF$42</f>
        <v>7.3205834784973671</v>
      </c>
      <c r="AG35" s="87">
        <f>IF('10 (ind)'!AG$1="si",100*(('10 (ind)'!AG33-MIN('10 (ind)'!AG$6:AG$37))/(MAX('10 (ind)'!AG$6:AG$37)-MIN('10 (ind)'!AG$6:AG$37))),ABS(-100+(100*(('10 (ind)'!AG33-MIN('10 (ind)'!AG$6:AG$37))/(MAX('10 (ind)'!AG$6:AG$37)-MIN('10 (ind)'!AG$6:AG$37))))))*AG$42</f>
        <v>2.369458272567273</v>
      </c>
      <c r="AH35" s="87">
        <f>IF('10 (ind)'!AH$1="si",100*(('10 (ind)'!AH33-MIN('10 (ind)'!AH$6:AH$37))/(MAX('10 (ind)'!AH$6:AH$37)-MIN('10 (ind)'!AH$6:AH$37))),ABS(-100+(100*(('10 (ind)'!AH33-MIN('10 (ind)'!AH$6:AH$37))/(MAX('10 (ind)'!AH$6:AH$37)-MIN('10 (ind)'!AH$6:AH$37))))))*AH$42</f>
        <v>3.7881837332300354</v>
      </c>
      <c r="AI35" s="87">
        <f>IF('10 (ind)'!AI$1="si",100*(('10 (ind)'!AI33-MIN('10 (ind)'!AI$6:AI$37))/(MAX('10 (ind)'!AI$6:AI$37)-MIN('10 (ind)'!AI$6:AI$37))),ABS(-100+(100*(('10 (ind)'!AI33-MIN('10 (ind)'!AI$6:AI$37))/(MAX('10 (ind)'!AI$6:AI$37)-MIN('10 (ind)'!AI$6:AI$37))))))*AI$42</f>
        <v>8.8791907559657324E-2</v>
      </c>
      <c r="AJ35" s="87">
        <f>IF('10 (ind)'!AJ$1="si",100*(('10 (ind)'!AJ33-MIN('10 (ind)'!AJ$6:AJ$37))/(MAX('10 (ind)'!AJ$6:AJ$37)-MIN('10 (ind)'!AJ$6:AJ$37))),ABS(-100+(100*(('10 (ind)'!AJ33-MIN('10 (ind)'!AJ$6:AJ$37))/(MAX('10 (ind)'!AJ$6:AJ$37)-MIN('10 (ind)'!AJ$6:AJ$37))))))*AJ$42</f>
        <v>6.1991238090304144</v>
      </c>
      <c r="AK35" s="87">
        <f>IF('10 (ind)'!AK$1="si",100*(('10 (ind)'!AK33-MIN('10 (ind)'!AK$6:AK$37))/(MAX('10 (ind)'!AK$6:AK$37)-MIN('10 (ind)'!AK$6:AK$37))),ABS(-100+(100*(('10 (ind)'!AK33-MIN('10 (ind)'!AK$6:AK$37))/(MAX('10 (ind)'!AK$6:AK$37)-MIN('10 (ind)'!AK$6:AK$37))))))*AK$42</f>
        <v>1.1260575442962477</v>
      </c>
      <c r="AL35" s="87">
        <f>IF('10 (ind)'!AL$1="si",100*(('10 (ind)'!AL33-MIN('10 (ind)'!AL$6:AL$37))/(MAX('10 (ind)'!AL$6:AL$37)-MIN('10 (ind)'!AL$6:AL$37))),ABS(-100+(100*(('10 (ind)'!AL33-MIN('10 (ind)'!AL$6:AL$37))/(MAX('10 (ind)'!AL$6:AL$37)-MIN('10 (ind)'!AL$6:AL$37))))))*AL$42</f>
        <v>9.2932208296333627</v>
      </c>
      <c r="AM35" s="87">
        <f>IF('10 (ind)'!AM$1="si",100*(('10 (ind)'!AM33-MIN('10 (ind)'!AM$6:AM$37))/(MAX('10 (ind)'!AM$6:AM$37)-MIN('10 (ind)'!AM$6:AM$37))),ABS(-100+(100*(('10 (ind)'!AM33-MIN('10 (ind)'!AM$6:AM$37))/(MAX('10 (ind)'!AM$6:AM$37)-MIN('10 (ind)'!AM$6:AM$37))))))*AM$42</f>
        <v>3.0111304003710133</v>
      </c>
      <c r="AN35" s="87">
        <f>IF('10 (ind)'!AN$1="si",100*(('10 (ind)'!AN33-MIN('10 (ind)'!AN$6:AN$37))/(MAX('10 (ind)'!AN$6:AN$37)-MIN('10 (ind)'!AN$6:AN$37))),ABS(-100+(100*(('10 (ind)'!AN33-MIN('10 (ind)'!AN$6:AN$37))/(MAX('10 (ind)'!AN$6:AN$37)-MIN('10 (ind)'!AN$6:AN$37))))))*AN$42</f>
        <v>10.568317792116757</v>
      </c>
      <c r="AO35" s="87">
        <f>IF('10 (ind)'!AO$1="si",100*(('10 (ind)'!AO33-MIN('10 (ind)'!AO$6:AO$37))/(MAX('10 (ind)'!AO$6:AO$37)-MIN('10 (ind)'!AO$6:AO$37))),ABS(-100+(100*(('10 (ind)'!AO33-MIN('10 (ind)'!AO$6:AO$37))/(MAX('10 (ind)'!AO$6:AO$37)-MIN('10 (ind)'!AO$6:AO$37))))))*AO$42</f>
        <v>5.2682659487825827</v>
      </c>
      <c r="AP35" s="87">
        <f>IF('10 (ind)'!AP$1="si",100*(('10 (ind)'!AP33-MIN('10 (ind)'!AP$6:AP$37))/(MAX('10 (ind)'!AP$6:AP$37)-MIN('10 (ind)'!AP$6:AP$37))),ABS(-100+(100*(('10 (ind)'!AP33-MIN('10 (ind)'!AP$6:AP$37))/(MAX('10 (ind)'!AP$6:AP$37)-MIN('10 (ind)'!AP$6:AP$37))))))*AP$42</f>
        <v>10.296374522020649</v>
      </c>
      <c r="AQ35" s="87">
        <f>IF('10 (ind)'!AQ$1="si",100*(('10 (ind)'!AQ33-MIN('10 (ind)'!AQ$6:AQ$37))/(MAX('10 (ind)'!AQ$6:AQ$37)-MIN('10 (ind)'!AQ$6:AQ$37))),ABS(-100+(100*(('10 (ind)'!AQ33-MIN('10 (ind)'!AQ$6:AQ$37))/(MAX('10 (ind)'!AQ$6:AQ$37)-MIN('10 (ind)'!AQ$6:AQ$37))))))*AQ$42</f>
        <v>2.7918490571000869</v>
      </c>
      <c r="AR35" s="87">
        <f>IF('10 (ind)'!AR$1="si",100*(('10 (ind)'!AR33-MIN('10 (ind)'!AR$6:AR$37))/(MAX('10 (ind)'!AR$6:AR$37)-MIN('10 (ind)'!AR$6:AR$37))),ABS(-100+(100*(('10 (ind)'!AR33-MIN('10 (ind)'!AR$6:AR$37))/(MAX('10 (ind)'!AR$6:AR$37)-MIN('10 (ind)'!AR$6:AR$37))))))*AR$42</f>
        <v>4.4404784049919384</v>
      </c>
      <c r="AS35" s="87">
        <f>IF('10 (ind)'!AS$1="si",100*(('10 (ind)'!AS33-MIN('10 (ind)'!AS$6:AS$37))/(MAX('10 (ind)'!AS$6:AS$37)-MIN('10 (ind)'!AS$6:AS$37))),ABS(-100+(100*(('10 (ind)'!AS33-MIN('10 (ind)'!AS$6:AS$37))/(MAX('10 (ind)'!AS$6:AS$37)-MIN('10 (ind)'!AS$6:AS$37))))))*AS$42</f>
        <v>3.4385393533586872</v>
      </c>
      <c r="AT35" s="87">
        <f>IF('10 (ind)'!AT$1="si",100*(('10 (ind)'!AT33-MIN('10 (ind)'!AT$6:AT$37))/(MAX('10 (ind)'!AT$6:AT$37)-MIN('10 (ind)'!AT$6:AT$37))),ABS(-100+(100*(('10 (ind)'!AT33-MIN('10 (ind)'!AT$6:AT$37))/(MAX('10 (ind)'!AT$6:AT$37)-MIN('10 (ind)'!AT$6:AT$37))))))*AT$42</f>
        <v>0</v>
      </c>
      <c r="AU35" s="87">
        <f>IF('10 (ind)'!AU$1="si",100*(('10 (ind)'!AU33-MIN('10 (ind)'!AU$6:AU$37))/(MAX('10 (ind)'!AU$6:AU$37)-MIN('10 (ind)'!AU$6:AU$37))),ABS(-100+(100*(('10 (ind)'!AU33-MIN('10 (ind)'!AU$6:AU$37))/(MAX('10 (ind)'!AU$6:AU$37)-MIN('10 (ind)'!AU$6:AU$37))))))*AU$42</f>
        <v>1.7579713139668334</v>
      </c>
      <c r="AV35" s="87">
        <f>IF('10 (ind)'!AV$1="si",100*(('10 (ind)'!AV33-MIN('10 (ind)'!AV$6:AV$37))/(MAX('10 (ind)'!AV$6:AV$37)-MIN('10 (ind)'!AV$6:AV$37))),ABS(-100+(100*(('10 (ind)'!AV33-MIN('10 (ind)'!AV$6:AV$37))/(MAX('10 (ind)'!AV$6:AV$37)-MIN('10 (ind)'!AV$6:AV$37))))))*AV$42</f>
        <v>17.980935875216637</v>
      </c>
      <c r="AW35" s="87">
        <f>IF('10 (ind)'!AW$1="si",100*(('10 (ind)'!AW33-MIN('10 (ind)'!AW$6:AW$37))/(MAX('10 (ind)'!AW$6:AW$37)-MIN('10 (ind)'!AW$6:AW$37))),ABS(-100+(100*(('10 (ind)'!AW33-MIN('10 (ind)'!AW$6:AW$37))/(MAX('10 (ind)'!AW$6:AW$37)-MIN('10 (ind)'!AW$6:AW$37))))))*AW$42</f>
        <v>6.7062034291428514</v>
      </c>
      <c r="AX35" s="87">
        <f>IF('10 (ind)'!AX$1="si",100*(('10 (ind)'!AX33-MIN('10 (ind)'!AX$6:AX$37))/(MAX('10 (ind)'!AX$6:AX$37)-MIN('10 (ind)'!AX$6:AX$37))),ABS(-100+(100*(('10 (ind)'!AX33-MIN('10 (ind)'!AX$6:AX$37))/(MAX('10 (ind)'!AX$6:AX$37)-MIN('10 (ind)'!AX$6:AX$37))))))*AX$42</f>
        <v>1.3742062486475761</v>
      </c>
      <c r="AY35" s="87">
        <f>IF('10 (ind)'!AY$1="si",100*(('10 (ind)'!AY33-MIN('10 (ind)'!AY$6:AY$37))/(MAX('10 (ind)'!AY$6:AY$37)-MIN('10 (ind)'!AY$6:AY$37))),ABS(-100+(100*(('10 (ind)'!AY33-MIN('10 (ind)'!AY$6:AY$37))/(MAX('10 (ind)'!AY$6:AY$37)-MIN('10 (ind)'!AY$6:AY$37))))))*AY$42</f>
        <v>11.577228580801105</v>
      </c>
      <c r="AZ35" s="87">
        <f>IF('10 (ind)'!AZ$1="si",100*(('10 (ind)'!AZ33-MIN('10 (ind)'!AZ$6:AZ$37))/(MAX('10 (ind)'!AZ$6:AZ$37)-MIN('10 (ind)'!AZ$6:AZ$37))),ABS(-100+(100*(('10 (ind)'!AZ33-MIN('10 (ind)'!AZ$6:AZ$37))/(MAX('10 (ind)'!AZ$6:AZ$37)-MIN('10 (ind)'!AZ$6:AZ$37))))))*AZ$42</f>
        <v>2.6701338075343899</v>
      </c>
      <c r="BA35" s="87">
        <f>IF('10 (ind)'!BA$1="si",100*(('10 (ind)'!BA33-MIN('10 (ind)'!BA$6:BA$37))/(MAX('10 (ind)'!BA$6:BA$37)-MIN('10 (ind)'!BA$6:BA$37))),ABS(-100+(100*(('10 (ind)'!BA33-MIN('10 (ind)'!BA$6:BA$37))/(MAX('10 (ind)'!BA$6:BA$37)-MIN('10 (ind)'!BA$6:BA$37))))))*BA$42</f>
        <v>2.7836694098108254</v>
      </c>
      <c r="BB35" s="87">
        <f>IF('10 (ind)'!BB$1="si",100*(('10 (ind)'!BB33-MIN('10 (ind)'!BB$6:BB$37))/(MAX('10 (ind)'!BB$6:BB$37)-MIN('10 (ind)'!BB$6:BB$37))),ABS(-100+(100*(('10 (ind)'!BB33-MIN('10 (ind)'!BB$6:BB$37))/(MAX('10 (ind)'!BB$6:BB$37)-MIN('10 (ind)'!BB$6:BB$37))))))*BB$42</f>
        <v>4.7613244076299654</v>
      </c>
      <c r="BC35" s="87">
        <f>IF('10 (ind)'!BC$1="si",100*(('10 (ind)'!BC33-MIN('10 (ind)'!BC$6:BC$37))/(MAX('10 (ind)'!BC$6:BC$37)-MIN('10 (ind)'!BC$6:BC$37))),ABS(-100+(100*(('10 (ind)'!BC33-MIN('10 (ind)'!BC$6:BC$37))/(MAX('10 (ind)'!BC$6:BC$37)-MIN('10 (ind)'!BC$6:BC$37))))))*BC$42</f>
        <v>14.279588336192109</v>
      </c>
      <c r="BD35" s="87">
        <f>IF('10 (ind)'!BD$1="si",100*(('10 (ind)'!BD33-MIN('10 (ind)'!BD$6:BD$37))/(MAX('10 (ind)'!BD$6:BD$37)-MIN('10 (ind)'!BD$6:BD$37))),ABS(-100+(100*(('10 (ind)'!BD33-MIN('10 (ind)'!BD$6:BD$37))/(MAX('10 (ind)'!BD$6:BD$37)-MIN('10 (ind)'!BD$6:BD$37))))))*BD$42</f>
        <v>5.8454172703194063</v>
      </c>
      <c r="BE35" s="87">
        <f>IF('10 (ind)'!BE$1="si",100*(('10 (ind)'!BE33-MIN('10 (ind)'!BE$6:BE$37))/(MAX('10 (ind)'!BE$6:BE$37)-MIN('10 (ind)'!BE$6:BE$37))),ABS(-100+(100*(('10 (ind)'!BE33-MIN('10 (ind)'!BE$6:BE$37))/(MAX('10 (ind)'!BE$6:BE$37)-MIN('10 (ind)'!BE$6:BE$37))))))*BE$42</f>
        <v>4.9274031981457291</v>
      </c>
      <c r="BF35" s="87">
        <f>IF('10 (ind)'!BF$1="si",100*(('10 (ind)'!BF33-MIN('10 (ind)'!BF$6:BF$37))/(MAX('10 (ind)'!BF$6:BF$37)-MIN('10 (ind)'!BF$6:BF$37))),ABS(-100+(100*(('10 (ind)'!BF33-MIN('10 (ind)'!BF$6:BF$37))/(MAX('10 (ind)'!BF$6:BF$37)-MIN('10 (ind)'!BF$6:BF$37))))))*BF$42</f>
        <v>4.3252327104387946</v>
      </c>
      <c r="BG35" s="87">
        <f>IF('10 (ind)'!BG$1="si",100*(('10 (ind)'!BG33-MIN('10 (ind)'!BG$6:BG$37))/(MAX('10 (ind)'!BG$6:BG$37)-MIN('10 (ind)'!BG$6:BG$37))),ABS(-100+(100*(('10 (ind)'!BG33-MIN('10 (ind)'!BG$6:BG$37))/(MAX('10 (ind)'!BG$6:BG$37)-MIN('10 (ind)'!BG$6:BG$37))))))*BG$42</f>
        <v>2.3959034323130735</v>
      </c>
      <c r="BH35" s="87">
        <f>IF('10 (ind)'!BH$1="si",100*(('10 (ind)'!BH33-MIN('10 (ind)'!BH$6:BH$37))/(MAX('10 (ind)'!BH$6:BH$37)-MIN('10 (ind)'!BH$6:BH$37))),ABS(-100+(100*(('10 (ind)'!BH33-MIN('10 (ind)'!BH$6:BH$37))/(MAX('10 (ind)'!BH$6:BH$37)-MIN('10 (ind)'!BH$6:BH$37))))))*BH$42</f>
        <v>0.81151176189768559</v>
      </c>
      <c r="BI35" s="87">
        <f>IF('10 (ind)'!BI$1="si",100*(('10 (ind)'!BI33-MIN('10 (ind)'!BI$6:BI$37))/(MAX('10 (ind)'!BI$6:BI$37)-MIN('10 (ind)'!BI$6:BI$37))),ABS(-100+(100*(('10 (ind)'!BI33-MIN('10 (ind)'!BI$6:BI$37))/(MAX('10 (ind)'!BI$6:BI$37)-MIN('10 (ind)'!BI$6:BI$37))))))*BI$42</f>
        <v>5.7084391030389359</v>
      </c>
      <c r="BJ35" s="87">
        <f>IF('10 (ind)'!BJ$1="si",100*(('10 (ind)'!BJ33-MIN('10 (ind)'!BJ$6:BJ$37))/(MAX('10 (ind)'!BJ$6:BJ$37)-MIN('10 (ind)'!BJ$6:BJ$37))),ABS(-100+(100*(('10 (ind)'!BJ33-MIN('10 (ind)'!BJ$6:BJ$37))/(MAX('10 (ind)'!BJ$6:BJ$37)-MIN('10 (ind)'!BJ$6:BJ$37))))))*BJ$42</f>
        <v>1.8016158108239313</v>
      </c>
      <c r="BK35" s="87">
        <f>IF('10 (ind)'!BK$1="si",100*(('10 (ind)'!BK33-MIN('10 (ind)'!BK$6:BK$37))/(MAX('10 (ind)'!BK$6:BK$37)-MIN('10 (ind)'!BK$6:BK$37))),ABS(-100+(100*(('10 (ind)'!BK33-MIN('10 (ind)'!BK$6:BK$37))/(MAX('10 (ind)'!BK$6:BK$37)-MIN('10 (ind)'!BK$6:BK$37))))))*BK$42</f>
        <v>1.0979270980589069</v>
      </c>
      <c r="BL35" s="87">
        <f>IF('10 (ind)'!BL$1="si",100*(('10 (ind)'!BL33-MIN('10 (ind)'!BL$6:BL$37))/(MAX('10 (ind)'!BL$6:BL$37)-MIN('10 (ind)'!BL$6:BL$37))),ABS(-100+(100*(('10 (ind)'!BL33-MIN('10 (ind)'!BL$6:BL$37))/(MAX('10 (ind)'!BL$6:BL$37)-MIN('10 (ind)'!BL$6:BL$37))))))*BL$42</f>
        <v>1.8289982099674038</v>
      </c>
      <c r="BM35" s="87">
        <f>IF('10 (ind)'!BM$1="si",100*(('10 (ind)'!BM33-MIN('10 (ind)'!BM$6:BM$37))/(MAX('10 (ind)'!BM$6:BM$37)-MIN('10 (ind)'!BM$6:BM$37))),ABS(-100+(100*(('10 (ind)'!BM33-MIN('10 (ind)'!BM$6:BM$37))/(MAX('10 (ind)'!BM$6:BM$37)-MIN('10 (ind)'!BM$6:BM$37))))))*BM$42</f>
        <v>1.0778016332179967</v>
      </c>
      <c r="BN35" s="87">
        <f>IF('10 (ind)'!BN$1="si",100*(('10 (ind)'!BN33-MIN('10 (ind)'!BN$6:BN$37))/(MAX('10 (ind)'!BN$6:BN$37)-MIN('10 (ind)'!BN$6:BN$37))),ABS(-100+(100*(('10 (ind)'!BN33-MIN('10 (ind)'!BN$6:BN$37))/(MAX('10 (ind)'!BN$6:BN$37)-MIN('10 (ind)'!BN$6:BN$37))))))*BN$42</f>
        <v>2.8719292772377214</v>
      </c>
      <c r="BO35" s="87">
        <f>IF('10 (ind)'!BO$1="si",100*(('10 (ind)'!BO33-MIN('10 (ind)'!BO$6:BO$37))/(MAX('10 (ind)'!BO$6:BO$37)-MIN('10 (ind)'!BO$6:BO$37))),ABS(-100+(100*(('10 (ind)'!BO33-MIN('10 (ind)'!BO$6:BO$37))/(MAX('10 (ind)'!BO$6:BO$37)-MIN('10 (ind)'!BO$6:BO$37))))))*BO$42</f>
        <v>0.38858199657339704</v>
      </c>
      <c r="BP35" s="87">
        <f>IF('10 (ind)'!BP$1="si",100*(('10 (ind)'!BP33-MIN('10 (ind)'!BP$6:BP$37))/(MAX('10 (ind)'!BP$6:BP$37)-MIN('10 (ind)'!BP$6:BP$37))),ABS(-100+(100*(('10 (ind)'!BP33-MIN('10 (ind)'!BP$6:BP$37))/(MAX('10 (ind)'!BP$6:BP$37)-MIN('10 (ind)'!BP$6:BP$37))))))*BP$42</f>
        <v>1.3436549473394952</v>
      </c>
      <c r="BQ35" s="87">
        <f>IF('10 (ind)'!BQ$1="si",100*(('10 (ind)'!BQ33-MIN('10 (ind)'!BQ$6:BQ$37))/(MAX('10 (ind)'!BQ$6:BQ$37)-MIN('10 (ind)'!BQ$6:BQ$37))),ABS(-100+(100*(('10 (ind)'!BQ33-MIN('10 (ind)'!BQ$6:BQ$37))/(MAX('10 (ind)'!BQ$6:BQ$37)-MIN('10 (ind)'!BQ$6:BQ$37))))))*BQ$42</f>
        <v>2.0671835615693746</v>
      </c>
      <c r="BR35" s="87">
        <f>IF('10 (ind)'!BR$1="si",100*(('10 (ind)'!BR33-MIN('10 (ind)'!BR$6:BR$37))/(MAX('10 (ind)'!BR$6:BR$37)-MIN('10 (ind)'!BR$6:BR$37))),ABS(-100+(100*(('10 (ind)'!BR33-MIN('10 (ind)'!BR$6:BR$37))/(MAX('10 (ind)'!BR$6:BR$37)-MIN('10 (ind)'!BR$6:BR$37))))))*BR$42</f>
        <v>0.5159134985042434</v>
      </c>
      <c r="BS35" s="87">
        <f>IF('10 (ind)'!BS$1="si",100*(('10 (ind)'!BS33-MIN('10 (ind)'!BS$6:BS$37))/(MAX('10 (ind)'!BS$6:BS$37)-MIN('10 (ind)'!BS$6:BS$37))),ABS(-100+(100*(('10 (ind)'!BS33-MIN('10 (ind)'!BS$6:BS$37))/(MAX('10 (ind)'!BS$6:BS$37)-MIN('10 (ind)'!BS$6:BS$37))))))*BS$42</f>
        <v>6.1512652977138398</v>
      </c>
      <c r="BT35" s="75">
        <f>IF('10 (ind)'!BT$1="si",100*(('10 (ind)'!BT33-MIN('10 (ind)'!BT$6:BT$37))/(MAX('10 (ind)'!BT$6:BT$37)-MIN('10 (ind)'!BT$6:BT$37))),ABS(-100+(100*(('10 (ind)'!BT33-MIN('10 (ind)'!BT$6:BT$37))/(MAX('10 (ind)'!BR$6:BR$37)-MIN('10 (ind)'!BT$6:BT$37))))))*BT$42</f>
        <v>4.7417777884819357</v>
      </c>
      <c r="BU35" s="87">
        <f>IF('10 (ind)'!BU$1="si",100*(('10 (ind)'!BU33-MIN('10 (ind)'!BU$6:BU$37))/(MAX('10 (ind)'!BU$6:BU$37)-MIN('10 (ind)'!BU$6:BU$37))),ABS(-100+(100*(('10 (ind)'!BU33-MIN('10 (ind)'!BU$6:BU$37))/(MAX('10 (ind)'!BU$6:BU$37)-MIN('10 (ind)'!BU$6:BU$37))))))*BU$42</f>
        <v>1.7224391561404171</v>
      </c>
      <c r="BV35" s="87">
        <f>IF('10 (ind)'!BV$1="si",100*(('10 (ind)'!BV33-MIN('10 (ind)'!BV$6:BV$37))/(MAX('10 (ind)'!BV$6:BV$37)-MIN('10 (ind)'!BV$6:BV$37))),ABS(-100+(100*(('10 (ind)'!BV33-MIN('10 (ind)'!BV$6:BV$37))/(MAX('10 (ind)'!BV$6:BV$37)-MIN('10 (ind)'!BV$6:BV$37))))))*BV$42</f>
        <v>1.6931612456008958</v>
      </c>
      <c r="BW35" s="87">
        <f>IF('10 (ind)'!BW$1="si",100*(('10 (ind)'!BW33-MIN('10 (ind)'!BW$6:BW$37))/(MAX('10 (ind)'!BW$6:BW$37)-MIN('10 (ind)'!BW$6:BW$37))),ABS(-100+(100*(('10 (ind)'!BW33-MIN('10 (ind)'!BW$6:BW$37))/(MAX('10 (ind)'!BW$6:BW$37)-MIN('10 (ind)'!BW$6:BW$37))))))*BW$42</f>
        <v>2.6918492750540222</v>
      </c>
      <c r="BX35" s="87">
        <f>IF('10 (ind)'!BX$1="si",100*(('10 (ind)'!BX33-MIN('10 (ind)'!BX$6:BX$37))/(MAX('10 (ind)'!BX$6:BX$37)-MIN('10 (ind)'!BX$6:BX$37))),ABS(-100+(100*(('10 (ind)'!BX33-MIN('10 (ind)'!BX$6:BX$37))/(MAX('10 (ind)'!BX$6:BX$37)-MIN('10 (ind)'!BX$6:BX$37))))))*BX$42</f>
        <v>5.1308456943201</v>
      </c>
      <c r="BY35" s="87">
        <f>IF('10 (ind)'!BY$1="si",100*(('10 (ind)'!BY33-MIN('10 (ind)'!BY$6:BY$37))/(MAX('10 (ind)'!BY$6:BY$37)-MIN('10 (ind)'!BY$6:BY$37))),ABS(-100+(100*(('10 (ind)'!BY33-MIN('10 (ind)'!BY$6:BY$37))/(MAX('10 (ind)'!BY$6:BY$37)-MIN('10 (ind)'!BY$6:BY$37))))))*BY$42</f>
        <v>1.4482584810204471</v>
      </c>
      <c r="BZ35" s="87">
        <f>IF('10 (ind)'!BZ$1="si",100*(('10 (ind)'!BZ33-MIN('10 (ind)'!BZ$6:BZ$37))/(MAX('10 (ind)'!BZ$6:BZ$37)-MIN('10 (ind)'!BZ$6:BZ$37))),ABS(-100+(100*(('10 (ind)'!BZ33-MIN('10 (ind)'!BZ$6:BZ$37))/(MAX('10 (ind)'!BZ$6:BZ$37)-MIN('10 (ind)'!BZ$6:BZ$37))))))*BZ$42</f>
        <v>15.166313662402112</v>
      </c>
      <c r="CA35" s="87">
        <f>IF('10 (ind)'!CA$1="si",100*(('10 (ind)'!CA33-MIN('10 (ind)'!CA$6:CA$37))/(MAX('10 (ind)'!CA$6:CA$37)-MIN('10 (ind)'!CA$6:CA$37))),ABS(-100+(100*(('10 (ind)'!CA33-MIN('10 (ind)'!CA$6:CA$37))/(MAX('10 (ind)'!CA$6:CA$37)-MIN('10 (ind)'!CA$6:CA$37))))))*CA$42</f>
        <v>0</v>
      </c>
      <c r="CB35" s="87">
        <f>IF('10 (ind)'!CB$1="si",100*(('10 (ind)'!CB33-MIN('10 (ind)'!CB$6:CB$37))/(MAX('10 (ind)'!CB$6:CB$37)-MIN('10 (ind)'!CB$6:CB$37))),ABS(-100+(100*(('10 (ind)'!CB33-MIN('10 (ind)'!CB$6:CB$37))/(MAX('10 (ind)'!CB$6:CB$37)-MIN('10 (ind)'!CB$6:CB$37))))))*CB$42</f>
        <v>3.9324352881216869</v>
      </c>
      <c r="CC35" s="87">
        <f>IF('10 (ind)'!CC$1="si",100*(('10 (ind)'!CC33-MIN('10 (ind)'!CC$6:CC$37))/(MAX('10 (ind)'!CC$6:CC$37)-MIN('10 (ind)'!CC$6:CC$37))),ABS(-100+(100*(('10 (ind)'!CC33-MIN('10 (ind)'!CC$6:CC$37))/(MAX('10 (ind)'!CC$6:CC$37)-MIN('10 (ind)'!CC$6:CC$37))))))*CC$42</f>
        <v>8.1332904619933686</v>
      </c>
      <c r="CD35" s="87">
        <f>IF('10 (ind)'!CD$1="si",100*(('10 (ind)'!CD33-MIN('10 (ind)'!CD$6:CD$37))/(MAX('10 (ind)'!CD$6:CD$37)-MIN('10 (ind)'!CD$6:CD$37))),ABS(-100+(100*(('10 (ind)'!CD33-MIN('10 (ind)'!CD$6:CD$37))/(MAX('10 (ind)'!CD$6:CD$37)-MIN('10 (ind)'!CD$6:CD$37))))))*CD$42</f>
        <v>0.76050774706475233</v>
      </c>
      <c r="CE35" s="87">
        <f>IF('10 (ind)'!CE$1="si",100*(('10 (ind)'!CE33-MIN('10 (ind)'!CE$6:CE$37))/(MAX('10 (ind)'!CE$6:CE$37)-MIN('10 (ind)'!CE$6:CE$37))),ABS(-100+(100*(('10 (ind)'!CE33-MIN('10 (ind)'!CE$6:CE$37))/(MAX('10 (ind)'!CE$6:CE$37)-MIN('10 (ind)'!CE$6:CE$37))))))*CE$42</f>
        <v>1.0618171573303561</v>
      </c>
      <c r="CF35" s="87">
        <f>IF('10 (ind)'!CF$1="si",100*(('10 (ind)'!CF33-MIN('10 (ind)'!CF$6:CF$37))/(MAX('10 (ind)'!CF$6:CF$37)-MIN('10 (ind)'!CF$6:CF$37))),ABS(-100+(100*(('10 (ind)'!CF33-MIN('10 (ind)'!CF$6:CF$37))/(MAX('10 (ind)'!CF$6:CF$37)-MIN('10 (ind)'!CF$6:CF$37))))))*CF$42</f>
        <v>13.005045729203969</v>
      </c>
      <c r="CG35" s="87">
        <f>IF('10 (ind)'!CG$1="si",100*(('10 (ind)'!CG33-MIN('10 (ind)'!CG$6:CG$37))/(MAX('10 (ind)'!CG$6:CG$37)-MIN('10 (ind)'!CG$6:CG$37))),ABS(-100+(100*(('10 (ind)'!CG33-MIN('10 (ind)'!CG$6:CG$37))/(MAX('10 (ind)'!CG$6:CG$37)-MIN('10 (ind)'!CG$6:CG$37))))))*CG$42</f>
        <v>5.5494116982787407</v>
      </c>
      <c r="CH35" s="87">
        <f>IF('10 (ind)'!CH$1="si",100*(('10 (ind)'!CH33-MIN('10 (ind)'!CH$6:CH$37))/(MAX('10 (ind)'!CH$6:CH$37)-MIN('10 (ind)'!CH$6:CH$37))),ABS(-100+(100*(('10 (ind)'!CH33-MIN('10 (ind)'!CH$6:CH$37))/(MAX('10 (ind)'!CH$6:CH$37)-MIN('10 (ind)'!CH$6:CH$37))))))*CH$42</f>
        <v>0.19443045682369212</v>
      </c>
      <c r="CI35" s="87">
        <f>IF('10 (ind)'!CI$1="si",100*(('10 (ind)'!CI33-MIN('10 (ind)'!CI$6:CI$37))/(MAX('10 (ind)'!CI$6:CI$37)-MIN('10 (ind)'!CI$6:CI$37))),ABS(-100+(100*(('10 (ind)'!CI33-MIN('10 (ind)'!CI$6:CI$37))/(MAX('10 (ind)'!CI$6:CI$37)-MIN('10 (ind)'!CI$6:CI$37))))))*CI$42</f>
        <v>3.1087385152861802</v>
      </c>
      <c r="CJ35" s="87">
        <f>IF('10 (ind)'!CJ$1="si",100*(('10 (ind)'!CJ33-MIN('10 (ind)'!CJ$6:CJ$37))/(MAX('10 (ind)'!CJ$6:CJ$37)-MIN('10 (ind)'!CJ$6:CJ$37))),ABS(-100+(100*(('10 (ind)'!CJ33-MIN('10 (ind)'!CJ$6:CJ$37))/(MAX('10 (ind)'!CJ$6:CJ$37)-MIN('10 (ind)'!CJ$6:CJ$37))))))*CJ$42</f>
        <v>0.71085968354076701</v>
      </c>
      <c r="CK35" s="87">
        <f>IF('10 (ind)'!CK$1="si",100*(('10 (ind)'!CK33-MIN('10 (ind)'!CK$6:CK$37))/(MAX('10 (ind)'!CK$6:CK$37)-MIN('10 (ind)'!CK$6:CK$37))),ABS(-100+(100*(('10 (ind)'!CK33-MIN('10 (ind)'!CK$6:CK$37))/(MAX('10 (ind)'!CK$6:CK$37)-MIN('10 (ind)'!CK$6:CK$37))))))*CK$42</f>
        <v>1.8903050292904429</v>
      </c>
      <c r="CL35" s="87">
        <f>IF('10 (ind)'!CL$1="si",100*(('10 (ind)'!CL33-MIN('10 (ind)'!CL$6:CL$37))/(MAX('10 (ind)'!CL$6:CL$37)-MIN('10 (ind)'!CL$6:CL$37))),ABS(-100+(100*(('10 (ind)'!CL33-MIN('10 (ind)'!CL$6:CL$37))/(MAX('10 (ind)'!CL$6:CL$37)-MIN('10 (ind)'!CL$6:CL$37))))))*CL$42</f>
        <v>4.7934376538554089</v>
      </c>
      <c r="CM35" s="87">
        <f>IF('10 (ind)'!CM$1="si",100*(('10 (ind)'!CM33-MIN('10 (ind)'!CM$6:CM$37))/(MAX('10 (ind)'!CM$6:CM$37)-MIN('10 (ind)'!CM$6:CM$37))),ABS(-100+(100*(('10 (ind)'!CM33-MIN('10 (ind)'!CM$6:CM$37))/(MAX('10 (ind)'!CM$6:CM$37)-MIN('10 (ind)'!CM$6:CM$37))))))*CM$42</f>
        <v>1.6095205873485798</v>
      </c>
    </row>
    <row r="36" spans="1:91">
      <c r="A36" s="18" t="s">
        <v>436</v>
      </c>
      <c r="B36" s="87">
        <f>IF('10 (ind)'!B$1="si",100*(('10 (ind)'!B34-MIN('10 (ind)'!B$6:B$37))/(MAX('10 (ind)'!B$6:B$37)-MIN('10 (ind)'!B$6:B$37))),ABS(-100+(100*(('10 (ind)'!B34-MIN('10 (ind)'!B$6:B$37))/(MAX('10 (ind)'!B$6:B$37)-MIN('10 (ind)'!B$6:B$37))))))</f>
        <v>10.119856026749954</v>
      </c>
      <c r="C36" s="87">
        <f>IF('10 (ind)'!C$1="si",100*(('10 (ind)'!C34-MIN('10 (ind)'!C$6:C$37))/(MAX('10 (ind)'!C$6:C$37)-MIN('10 (ind)'!C$6:C$37))),ABS(-100+(100*(('10 (ind)'!C34-MIN('10 (ind)'!C$6:C$37))/(MAX('10 (ind)'!C$6:C$37)-MIN('10 (ind)'!C$6:C$37))))))</f>
        <v>19.189453205844615</v>
      </c>
      <c r="D36" s="87">
        <f>IF('10 (ind)'!D$1="si",100*(('10 (ind)'!D34-MIN('10 (ind)'!D$6:D$37))/(MAX('10 (ind)'!D$6:D$37)-MIN('10 (ind)'!D$6:D$37))),ABS(-100+(100*(('10 (ind)'!D34-MIN('10 (ind)'!D$6:D$37))/(MAX('10 (ind)'!D$6:D$37)-MIN('10 (ind)'!D$6:D$37))))))*D$42</f>
        <v>14.367816021244545</v>
      </c>
      <c r="E36" s="87">
        <f>IF('10 (ind)'!E$1="si",100*(('10 (ind)'!E34-MIN('10 (ind)'!E$6:E$37))/(MAX('10 (ind)'!E$6:E$37)-MIN('10 (ind)'!E$6:E$37))),ABS(-100+(100*(('10 (ind)'!E34-MIN('10 (ind)'!E$6:E$37))/(MAX('10 (ind)'!E$6:E$37)-MIN('10 (ind)'!E$6:E$37))))))*E$42</f>
        <v>9.1111069857863978</v>
      </c>
      <c r="F36" s="87">
        <f>IF('10 (ind)'!F$1="si",100*(('10 (ind)'!F34-MIN('10 (ind)'!F$6:F$37))/(MAX('10 (ind)'!F$6:F$37)-MIN('10 (ind)'!F$6:F$37))),ABS(-100+(100*(('10 (ind)'!F34-MIN('10 (ind)'!F$6:F$37))/(MAX('10 (ind)'!F$6:F$37)-MIN('10 (ind)'!F$6:F$37))))))*F$42</f>
        <v>8.7460484720758682</v>
      </c>
      <c r="G36" s="87">
        <f>IF('10 (ind)'!G$1="si",100*(('10 (ind)'!G34-MIN('10 (ind)'!G$6:G$37))/(MAX('10 (ind)'!G$6:G$37)-MIN('10 (ind)'!G$6:G$37))),ABS(-100+(100*(('10 (ind)'!G34-MIN('10 (ind)'!G$6:G$37))/(MAX('10 (ind)'!G$6:G$37)-MIN('10 (ind)'!G$6:G$37))))))*G$42</f>
        <v>0</v>
      </c>
      <c r="H36" s="87">
        <f>IF('10 (ind)'!H$1="si",100*(('10 (ind)'!H34-MIN('10 (ind)'!H$6:H$37))/(MAX('10 (ind)'!H$6:H$37)-MIN('10 (ind)'!H$6:H$37))),ABS(-100+(100*(('10 (ind)'!H34-MIN('10 (ind)'!H$6:H$37))/(MAX('10 (ind)'!H$6:H$37)-MIN('10 (ind)'!H$6:H$37))))))*H$42</f>
        <v>0</v>
      </c>
      <c r="I36" s="87">
        <f>IF('10 (ind)'!I$1="si",100*(('10 (ind)'!I34-MIN('10 (ind)'!I$6:I$37))/(MAX('10 (ind)'!I$6:I$37)-MIN('10 (ind)'!I$6:I$37))),ABS(-100+(100*(('10 (ind)'!I34-MIN('10 (ind)'!I$6:I$37))/(MAX('10 (ind)'!I$6:I$37)-MIN('10 (ind)'!I$6:I$37))))))*I$42</f>
        <v>2.0192307692307696</v>
      </c>
      <c r="J36" s="87">
        <f>IF('10 (ind)'!J$1="si",100*(('10 (ind)'!J34-MIN('10 (ind)'!J$6:J$37))/(MAX('10 (ind)'!J$6:J$37)-MIN('10 (ind)'!J$6:J$37))),ABS(-100+(100*(('10 (ind)'!J34-MIN('10 (ind)'!J$6:J$37))/(MAX('10 (ind)'!J$6:J$37)-MIN('10 (ind)'!J$6:J$37))))))*J$42</f>
        <v>3.3015656909462208</v>
      </c>
      <c r="K36" s="87">
        <f>IF('10 (ind)'!K$1="si",100*(('10 (ind)'!K34-MIN('10 (ind)'!K$6:K$37))/(MAX('10 (ind)'!K$6:K$37)-MIN('10 (ind)'!K$6:K$37))),ABS(-100+(100*(('10 (ind)'!K34-MIN('10 (ind)'!K$6:K$37))/(MAX('10 (ind)'!K$6:K$37)-MIN('10 (ind)'!K$6:K$37))))))*K$42</f>
        <v>0.48422354721804206</v>
      </c>
      <c r="L36" s="87">
        <f>IF('10 (ind)'!L$1="si",100*(('10 (ind)'!L34-MIN('10 (ind)'!L$6:L$37))/(MAX('10 (ind)'!L$6:L$37)-MIN('10 (ind)'!L$6:L$37))),ABS(-100+(100*(('10 (ind)'!L34-MIN('10 (ind)'!L$6:L$37))/(MAX('10 (ind)'!L$6:L$37)-MIN('10 (ind)'!L$6:L$37))))))*L$42</f>
        <v>7.5630444842301516</v>
      </c>
      <c r="M36" s="87">
        <f>IF('10 (ind)'!M$1="si",100*(('10 (ind)'!M34-MIN('10 (ind)'!M$6:M$37))/(MAX('10 (ind)'!M$6:M$37)-MIN('10 (ind)'!M$6:M$37))),ABS(-100+(100*(('10 (ind)'!M34-MIN('10 (ind)'!M$6:M$37))/(MAX('10 (ind)'!M$6:M$37)-MIN('10 (ind)'!M$6:M$37))))))*M$42</f>
        <v>3.5605601820512458</v>
      </c>
      <c r="N36" s="87">
        <f>IF('10 (ind)'!N$1="si",100*(('10 (ind)'!N34-MIN('10 (ind)'!N$6:N$37))/(MAX('10 (ind)'!N$6:N$37)-MIN('10 (ind)'!N$6:N$37))),ABS(-100+(100*(('10 (ind)'!N34-MIN('10 (ind)'!N$6:N$37))/(MAX('10 (ind)'!N$6:N$37)-MIN('10 (ind)'!N$6:N$37))))))*N$42</f>
        <v>8.1554586970317153</v>
      </c>
      <c r="O36" s="87">
        <f>IF('10 (ind)'!O$1="si",100*(('10 (ind)'!O34-MIN('10 (ind)'!O$6:O$37))/(MAX('10 (ind)'!O$6:O$37)-MIN('10 (ind)'!O$6:O$37))),ABS(-100+(100*(('10 (ind)'!O34-MIN('10 (ind)'!O$6:O$37))/(MAX('10 (ind)'!O$6:O$37)-MIN('10 (ind)'!O$6:O$37))))))*O$42</f>
        <v>3.901160038678591</v>
      </c>
      <c r="P36" s="87">
        <f>IF('10 (ind)'!P$1="si",100*(('10 (ind)'!P34-MIN('10 (ind)'!P$6:P$37))/(MAX('10 (ind)'!P$6:P$37)-MIN('10 (ind)'!P$6:P$37))),ABS(-100+(100*(('10 (ind)'!P34-MIN('10 (ind)'!P$6:P$37))/(MAX('10 (ind)'!P$6:P$37)-MIN('10 (ind)'!P$6:P$37))))))*P$42</f>
        <v>0.22971097839504903</v>
      </c>
      <c r="Q36" s="87">
        <f>IF('10 (ind)'!Q$1="si",100*(('10 (ind)'!Q34-MIN('10 (ind)'!Q$6:Q$37))/(MAX('10 (ind)'!Q$6:Q$37)-MIN('10 (ind)'!Q$6:Q$37))),ABS(-100+(100*(('10 (ind)'!Q34-MIN('10 (ind)'!Q$6:Q$37))/(MAX('10 (ind)'!Q$6:Q$37)-MIN('10 (ind)'!Q$6:Q$37))))))*Q$42</f>
        <v>5.2960801897704499</v>
      </c>
      <c r="R36" s="87">
        <f>IF('10 (ind)'!R$1="si",100*(('10 (ind)'!R34-MIN('10 (ind)'!R$6:R$37))/(MAX('10 (ind)'!R$6:R$37)-MIN('10 (ind)'!R$6:R$37))),ABS(-100+(100*(('10 (ind)'!R34-MIN('10 (ind)'!R$6:R$37))/(MAX('10 (ind)'!R$6:R$37)-MIN('10 (ind)'!R$6:R$37))))))*R$42</f>
        <v>0.16635406615254572</v>
      </c>
      <c r="S36" s="75">
        <f>ABS(ABS(('10 (ind)'!S34-((MAX('10 (ind)'!S$6:S$37)+MIN('10 (ind)'!S$6:S$37))/2))/(((MAX('10 (ind)'!S$6:S$37)+MIN('10 (ind)'!S$6:S$37))/2)-MAX('10 (ind)'!S$6:S$37))*100)-100)*S$42</f>
        <v>1.9569393827569135</v>
      </c>
      <c r="T36" s="87">
        <f>IF('10 (ind)'!T$1="si",100*(('10 (ind)'!T34-MIN('10 (ind)'!T$6:T$37))/(MAX('10 (ind)'!T$6:T$37)-MIN('10 (ind)'!T$6:T$37))),ABS(-100+(100*(('10 (ind)'!T34-MIN('10 (ind)'!T$6:T$37))/(MAX('10 (ind)'!T$6:T$37)-MIN('10 (ind)'!T$6:T$37))))))*T$42</f>
        <v>1.0403014673282562</v>
      </c>
      <c r="U36" s="87">
        <f>IF('10 (ind)'!U$1="si",100*(('10 (ind)'!U34-MIN('10 (ind)'!U$6:U$37))/(MAX('10 (ind)'!U$6:U$37)-MIN('10 (ind)'!U$6:U$37))),ABS(-100+(100*(('10 (ind)'!U34-MIN('10 (ind)'!U$6:U$37))/(MAX('10 (ind)'!U$6:U$37)-MIN('10 (ind)'!U$6:U$37))))))*U$42</f>
        <v>4.3455565705337342</v>
      </c>
      <c r="V36" s="87">
        <f>IF('10 (ind)'!V$1="si",100*(('10 (ind)'!V34-MIN('10 (ind)'!V$6:V$37))/(MAX('10 (ind)'!V$6:V$37)-MIN('10 (ind)'!V$6:V$37))),ABS(-100+(100*(('10 (ind)'!V34-MIN('10 (ind)'!V$6:V$37))/(MAX('10 (ind)'!V$6:V$37)-MIN('10 (ind)'!V$6:V$37))))))*V$42</f>
        <v>4.2574709643742663</v>
      </c>
      <c r="W36" s="87">
        <f>IF('10 (ind)'!W$1="si",100*(('10 (ind)'!W34-MIN('10 (ind)'!W$6:W$37))/(MAX('10 (ind)'!W$6:W$37)-MIN('10 (ind)'!W$6:W$37))),ABS(-100+(100*(('10 (ind)'!W34-MIN('10 (ind)'!W$6:W$37))/(MAX('10 (ind)'!W$6:W$37)-MIN('10 (ind)'!W$6:W$37))))))*W$42</f>
        <v>11.179440459446095</v>
      </c>
      <c r="X36" s="87">
        <f>IF('10 (ind)'!X$1="si",100*(('10 (ind)'!X34-MIN('10 (ind)'!X$6:X$37))/(MAX('10 (ind)'!X$6:X$37)-MIN('10 (ind)'!X$6:X$37))),ABS(-100+(100*(('10 (ind)'!X34-MIN('10 (ind)'!X$6:X$37))/(MAX('10 (ind)'!X$6:X$37)-MIN('10 (ind)'!X$6:X$37))))))*X$42</f>
        <v>7.137504736675508</v>
      </c>
      <c r="Y36" s="87">
        <f>IF('10 (ind)'!Y$1="si",100*(('10 (ind)'!Y34-MIN('10 (ind)'!Y$6:Y$37))/(MAX('10 (ind)'!Y$6:Y$37)-MIN('10 (ind)'!Y$6:Y$37))),ABS(-100+(100*(('10 (ind)'!Y34-MIN('10 (ind)'!Y$6:Y$37))/(MAX('10 (ind)'!Y$6:Y$37)-MIN('10 (ind)'!Y$6:Y$37))))))*Y$42</f>
        <v>4.7264954699254469</v>
      </c>
      <c r="Z36" s="87">
        <f>IF('10 (ind)'!Z$1="si",100*(('10 (ind)'!Z34-MIN('10 (ind)'!Z$6:Z$37))/(MAX('10 (ind)'!Z$6:Z$37)-MIN('10 (ind)'!Z$6:Z$37))),ABS(-100+(100*(('10 (ind)'!Z34-MIN('10 (ind)'!Z$6:Z$37))/(MAX('10 (ind)'!Z$6:Z$37)-MIN('10 (ind)'!Z$6:Z$37))))))*Z$42</f>
        <v>1.6165835797613317</v>
      </c>
      <c r="AA36" s="87">
        <f>IF('10 (ind)'!AA$1="si",100*(('10 (ind)'!AA34-MIN('10 (ind)'!AA$6:AA$37))/(MAX('10 (ind)'!AA$6:AA$37)-MIN('10 (ind)'!AA$6:AA$37))),ABS(-100+(100*(('10 (ind)'!AA34-MIN('10 (ind)'!AA$6:AA$37))/(MAX('10 (ind)'!AA$6:AA$37)-MIN('10 (ind)'!AA$6:AA$37))))))*AA$42</f>
        <v>0</v>
      </c>
      <c r="AB36" s="87">
        <f>IF('10 (ind)'!AB$1="si",100*(('10 (ind)'!AB34-MIN('10 (ind)'!AB$6:AB$37))/(MAX('10 (ind)'!AB$6:AB$37)-MIN('10 (ind)'!AB$6:AB$37))),ABS(-100+(100*(('10 (ind)'!AB34-MIN('10 (ind)'!AB$6:AB$37))/(MAX('10 (ind)'!AB$6:AB$37)-MIN('10 (ind)'!AB$6:AB$37))))))*AB$42</f>
        <v>3.335224363127467</v>
      </c>
      <c r="AC36" s="87">
        <f>IF('10 (ind)'!AC$1="si",100*(('10 (ind)'!AC34-MIN('10 (ind)'!AC$6:AC$37))/(MAX('10 (ind)'!AC$6:AC$37)-MIN('10 (ind)'!AC$6:AC$37))),ABS(-100+(100*(('10 (ind)'!AC34-MIN('10 (ind)'!AC$6:AC$37))/(MAX('10 (ind)'!AC$6:AC$37)-MIN('10 (ind)'!AC$6:AC$37))))))*AC$42</f>
        <v>5.3666262476158737</v>
      </c>
      <c r="AD36" s="87">
        <f>IF('10 (ind)'!AD$1="si",100*(('10 (ind)'!AD34-MIN('10 (ind)'!AD$6:AD$37))/(MAX('10 (ind)'!AD$6:AD$37)-MIN('10 (ind)'!AD$6:AD$37))),ABS(-100+(100*(('10 (ind)'!AD34-MIN('10 (ind)'!AD$6:AD$37))/(MAX('10 (ind)'!AD$6:AD$37)-MIN('10 (ind)'!AD$6:AD$37))))))*AD$42</f>
        <v>3.7846701851877738</v>
      </c>
      <c r="AE36" s="87">
        <f>IF('10 (ind)'!AE$1="si",100*(('10 (ind)'!AE34-MIN('10 (ind)'!AE$6:AE$37))/(MAX('10 (ind)'!AE$6:AE$37)-MIN('10 (ind)'!AE$6:AE$37))),ABS(-100+(100*(('10 (ind)'!AE34-MIN('10 (ind)'!AE$6:AE$37))/(MAX('10 (ind)'!AE$6:AE$37)-MIN('10 (ind)'!AE$6:AE$37))))))*AE$42</f>
        <v>3.0939440559942391</v>
      </c>
      <c r="AF36" s="87">
        <f>IF('10 (ind)'!AF$1="si",100*(('10 (ind)'!AF34-MIN('10 (ind)'!AF$6:AF$37))/(MAX('10 (ind)'!AF$6:AF$37)-MIN('10 (ind)'!AF$6:AF$37))),ABS(-100+(100*(('10 (ind)'!AF34-MIN('10 (ind)'!AF$6:AF$37))/(MAX('10 (ind)'!AF$6:AF$37)-MIN('10 (ind)'!AF$6:AF$37))))))*AF$42</f>
        <v>5.9313454595840822</v>
      </c>
      <c r="AG36" s="87">
        <f>IF('10 (ind)'!AG$1="si",100*(('10 (ind)'!AG34-MIN('10 (ind)'!AG$6:AG$37))/(MAX('10 (ind)'!AG$6:AG$37)-MIN('10 (ind)'!AG$6:AG$37))),ABS(-100+(100*(('10 (ind)'!AG34-MIN('10 (ind)'!AG$6:AG$37))/(MAX('10 (ind)'!AG$6:AG$37)-MIN('10 (ind)'!AG$6:AG$37))))))*AG$42</f>
        <v>2.2959320467643685</v>
      </c>
      <c r="AH36" s="87">
        <f>IF('10 (ind)'!AH$1="si",100*(('10 (ind)'!AH34-MIN('10 (ind)'!AH$6:AH$37))/(MAX('10 (ind)'!AH$6:AH$37)-MIN('10 (ind)'!AH$6:AH$37))),ABS(-100+(100*(('10 (ind)'!AH34-MIN('10 (ind)'!AH$6:AH$37))/(MAX('10 (ind)'!AH$6:AH$37)-MIN('10 (ind)'!AH$6:AH$37))))))*AH$42</f>
        <v>3.6629294801955767</v>
      </c>
      <c r="AI36" s="87">
        <f>IF('10 (ind)'!AI$1="si",100*(('10 (ind)'!AI34-MIN('10 (ind)'!AI$6:AI$37))/(MAX('10 (ind)'!AI$6:AI$37)-MIN('10 (ind)'!AI$6:AI$37))),ABS(-100+(100*(('10 (ind)'!AI34-MIN('10 (ind)'!AI$6:AI$37))/(MAX('10 (ind)'!AI$6:AI$37)-MIN('10 (ind)'!AI$6:AI$37))))))*AI$42</f>
        <v>2.6373589658592298E-2</v>
      </c>
      <c r="AJ36" s="87">
        <f>IF('10 (ind)'!AJ$1="si",100*(('10 (ind)'!AJ34-MIN('10 (ind)'!AJ$6:AJ$37))/(MAX('10 (ind)'!AJ$6:AJ$37)-MIN('10 (ind)'!AJ$6:AJ$37))),ABS(-100+(100*(('10 (ind)'!AJ34-MIN('10 (ind)'!AJ$6:AJ$37))/(MAX('10 (ind)'!AJ$6:AJ$37)-MIN('10 (ind)'!AJ$6:AJ$37))))))*AJ$42</f>
        <v>7.5812262249291011</v>
      </c>
      <c r="AK36" s="87">
        <f>IF('10 (ind)'!AK$1="si",100*(('10 (ind)'!AK34-MIN('10 (ind)'!AK$6:AK$37))/(MAX('10 (ind)'!AK$6:AK$37)-MIN('10 (ind)'!AK$6:AK$37))),ABS(-100+(100*(('10 (ind)'!AK34-MIN('10 (ind)'!AK$6:AK$37))/(MAX('10 (ind)'!AK$6:AK$37)-MIN('10 (ind)'!AK$6:AK$37))))))*AK$42</f>
        <v>0.37856830201850922</v>
      </c>
      <c r="AL36" s="87">
        <f>IF('10 (ind)'!AL$1="si",100*(('10 (ind)'!AL34-MIN('10 (ind)'!AL$6:AL$37))/(MAX('10 (ind)'!AL$6:AL$37)-MIN('10 (ind)'!AL$6:AL$37))),ABS(-100+(100*(('10 (ind)'!AL34-MIN('10 (ind)'!AL$6:AL$37))/(MAX('10 (ind)'!AL$6:AL$37)-MIN('10 (ind)'!AL$6:AL$37))))))*AL$42</f>
        <v>11.105552776388192</v>
      </c>
      <c r="AM36" s="87">
        <f>IF('10 (ind)'!AM$1="si",100*(('10 (ind)'!AM34-MIN('10 (ind)'!AM$6:AM$37))/(MAX('10 (ind)'!AM$6:AM$37)-MIN('10 (ind)'!AM$6:AM$37))),ABS(-100+(100*(('10 (ind)'!AM34-MIN('10 (ind)'!AM$6:AM$37))/(MAX('10 (ind)'!AM$6:AM$37)-MIN('10 (ind)'!AM$6:AM$37))))))*AM$42</f>
        <v>5.5527763881940961</v>
      </c>
      <c r="AN36" s="87">
        <f>IF('10 (ind)'!AN$1="si",100*(('10 (ind)'!AN34-MIN('10 (ind)'!AN$6:AN$37))/(MAX('10 (ind)'!AN$6:AN$37)-MIN('10 (ind)'!AN$6:AN$37))),ABS(-100+(100*(('10 (ind)'!AN34-MIN('10 (ind)'!AN$6:AN$37))/(MAX('10 (ind)'!AN$6:AN$37)-MIN('10 (ind)'!AN$6:AN$37))))))*AN$42</f>
        <v>5.9350617298274297</v>
      </c>
      <c r="AO36" s="87">
        <f>IF('10 (ind)'!AO$1="si",100*(('10 (ind)'!AO34-MIN('10 (ind)'!AO$6:AO$37))/(MAX('10 (ind)'!AO$6:AO$37)-MIN('10 (ind)'!AO$6:AO$37))),ABS(-100+(100*(('10 (ind)'!AO34-MIN('10 (ind)'!AO$6:AO$37))/(MAX('10 (ind)'!AO$6:AO$37)-MIN('10 (ind)'!AO$6:AO$37))))))*AO$42</f>
        <v>7.3292559493008351</v>
      </c>
      <c r="AP36" s="87">
        <f>IF('10 (ind)'!AP$1="si",100*(('10 (ind)'!AP34-MIN('10 (ind)'!AP$6:AP$37))/(MAX('10 (ind)'!AP$6:AP$37)-MIN('10 (ind)'!AP$6:AP$37))),ABS(-100+(100*(('10 (ind)'!AP34-MIN('10 (ind)'!AP$6:AP$37))/(MAX('10 (ind)'!AP$6:AP$37)-MIN('10 (ind)'!AP$6:AP$37))))))*AP$42</f>
        <v>10.959070929030704</v>
      </c>
      <c r="AQ36" s="87">
        <f>IF('10 (ind)'!AQ$1="si",100*(('10 (ind)'!AQ34-MIN('10 (ind)'!AQ$6:AQ$37))/(MAX('10 (ind)'!AQ$6:AQ$37)-MIN('10 (ind)'!AQ$6:AQ$37))),ABS(-100+(100*(('10 (ind)'!AQ34-MIN('10 (ind)'!AQ$6:AQ$37))/(MAX('10 (ind)'!AQ$6:AQ$37)-MIN('10 (ind)'!AQ$6:AQ$37))))))*AQ$42</f>
        <v>0.31884005068517479</v>
      </c>
      <c r="AR36" s="87">
        <f>IF('10 (ind)'!AR$1="si",100*(('10 (ind)'!AR34-MIN('10 (ind)'!AR$6:AR$37))/(MAX('10 (ind)'!AR$6:AR$37)-MIN('10 (ind)'!AR$6:AR$37))),ABS(-100+(100*(('10 (ind)'!AR34-MIN('10 (ind)'!AR$6:AR$37))/(MAX('10 (ind)'!AR$6:AR$37)-MIN('10 (ind)'!AR$6:AR$37))))))*AR$42</f>
        <v>2.3690704996530139</v>
      </c>
      <c r="AS36" s="87">
        <f>IF('10 (ind)'!AS$1="si",100*(('10 (ind)'!AS34-MIN('10 (ind)'!AS$6:AS$37))/(MAX('10 (ind)'!AS$6:AS$37)-MIN('10 (ind)'!AS$6:AS$37))),ABS(-100+(100*(('10 (ind)'!AS34-MIN('10 (ind)'!AS$6:AS$37))/(MAX('10 (ind)'!AS$6:AS$37)-MIN('10 (ind)'!AS$6:AS$37))))))*AS$42</f>
        <v>11.105552776388192</v>
      </c>
      <c r="AT36" s="87">
        <f>IF('10 (ind)'!AT$1="si",100*(('10 (ind)'!AT34-MIN('10 (ind)'!AT$6:AT$37))/(MAX('10 (ind)'!AT$6:AT$37)-MIN('10 (ind)'!AT$6:AT$37))),ABS(-100+(100*(('10 (ind)'!AT34-MIN('10 (ind)'!AT$6:AT$37))/(MAX('10 (ind)'!AT$6:AT$37)-MIN('10 (ind)'!AT$6:AT$37))))))*AT$42</f>
        <v>0</v>
      </c>
      <c r="AU36" s="87">
        <f>IF('10 (ind)'!AU$1="si",100*(('10 (ind)'!AU34-MIN('10 (ind)'!AU$6:AU$37))/(MAX('10 (ind)'!AU$6:AU$37)-MIN('10 (ind)'!AU$6:AU$37))),ABS(-100+(100*(('10 (ind)'!AU34-MIN('10 (ind)'!AU$6:AU$37))/(MAX('10 (ind)'!AU$6:AU$37)-MIN('10 (ind)'!AU$6:AU$37))))))*AU$42</f>
        <v>13.77770484901977</v>
      </c>
      <c r="AV36" s="87">
        <f>IF('10 (ind)'!AV$1="si",100*(('10 (ind)'!AV34-MIN('10 (ind)'!AV$6:AV$37))/(MAX('10 (ind)'!AV$6:AV$37)-MIN('10 (ind)'!AV$6:AV$37))),ABS(-100+(100*(('10 (ind)'!AV34-MIN('10 (ind)'!AV$6:AV$37))/(MAX('10 (ind)'!AV$6:AV$37)-MIN('10 (ind)'!AV$6:AV$37))))))*AV$42</f>
        <v>22.270363951473136</v>
      </c>
      <c r="AW36" s="87">
        <f>IF('10 (ind)'!AW$1="si",100*(('10 (ind)'!AW34-MIN('10 (ind)'!AW$6:AW$37))/(MAX('10 (ind)'!AW$6:AW$37)-MIN('10 (ind)'!AW$6:AW$37))),ABS(-100+(100*(('10 (ind)'!AW34-MIN('10 (ind)'!AW$6:AW$37))/(MAX('10 (ind)'!AW$6:AW$37)-MIN('10 (ind)'!AW$6:AW$37))))))*AW$42</f>
        <v>2.6786272317553355</v>
      </c>
      <c r="AX36" s="87">
        <f>IF('10 (ind)'!AX$1="si",100*(('10 (ind)'!AX34-MIN('10 (ind)'!AX$6:AX$37))/(MAX('10 (ind)'!AX$6:AX$37)-MIN('10 (ind)'!AX$6:AX$37))),ABS(-100+(100*(('10 (ind)'!AX34-MIN('10 (ind)'!AX$6:AX$37))/(MAX('10 (ind)'!AX$6:AX$37)-MIN('10 (ind)'!AX$6:AX$37))))))*AX$42</f>
        <v>1.2304161906672113</v>
      </c>
      <c r="AY36" s="87">
        <f>IF('10 (ind)'!AY$1="si",100*(('10 (ind)'!AY34-MIN('10 (ind)'!AY$6:AY$37))/(MAX('10 (ind)'!AY$6:AY$37)-MIN('10 (ind)'!AY$6:AY$37))),ABS(-100+(100*(('10 (ind)'!AY34-MIN('10 (ind)'!AY$6:AY$37))/(MAX('10 (ind)'!AY$6:AY$37)-MIN('10 (ind)'!AY$6:AY$37))))))*AY$42</f>
        <v>8.2723633295415855</v>
      </c>
      <c r="AZ36" s="87">
        <f>IF('10 (ind)'!AZ$1="si",100*(('10 (ind)'!AZ34-MIN('10 (ind)'!AZ$6:AZ$37))/(MAX('10 (ind)'!AZ$6:AZ$37)-MIN('10 (ind)'!AZ$6:AZ$37))),ABS(-100+(100*(('10 (ind)'!AZ34-MIN('10 (ind)'!AZ$6:AZ$37))/(MAX('10 (ind)'!AZ$6:AZ$37)-MIN('10 (ind)'!AZ$6:AZ$37))))))*AZ$42</f>
        <v>1.944307616829599</v>
      </c>
      <c r="BA36" s="87">
        <f>IF('10 (ind)'!BA$1="si",100*(('10 (ind)'!BA34-MIN('10 (ind)'!BA$6:BA$37))/(MAX('10 (ind)'!BA$6:BA$37)-MIN('10 (ind)'!BA$6:BA$37))),ABS(-100+(100*(('10 (ind)'!BA34-MIN('10 (ind)'!BA$6:BA$37))/(MAX('10 (ind)'!BA$6:BA$37)-MIN('10 (ind)'!BA$6:BA$37))))))*BA$42</f>
        <v>2.15557827289385</v>
      </c>
      <c r="BB36" s="87">
        <f>IF('10 (ind)'!BB$1="si",100*(('10 (ind)'!BB34-MIN('10 (ind)'!BB$6:BB$37))/(MAX('10 (ind)'!BB$6:BB$37)-MIN('10 (ind)'!BB$6:BB$37))),ABS(-100+(100*(('10 (ind)'!BB34-MIN('10 (ind)'!BB$6:BB$37))/(MAX('10 (ind)'!BB$6:BB$37)-MIN('10 (ind)'!BB$6:BB$37))))))*BB$42</f>
        <v>2.138198979331007</v>
      </c>
      <c r="BC36" s="87">
        <f>IF('10 (ind)'!BC$1="si",100*(('10 (ind)'!BC34-MIN('10 (ind)'!BC$6:BC$37))/(MAX('10 (ind)'!BC$6:BC$37)-MIN('10 (ind)'!BC$6:BC$37))),ABS(-100+(100*(('10 (ind)'!BC34-MIN('10 (ind)'!BC$6:BC$37))/(MAX('10 (ind)'!BC$6:BC$37)-MIN('10 (ind)'!BC$6:BC$37))))))*BC$42</f>
        <v>1.7171802145358208</v>
      </c>
      <c r="BD36" s="87">
        <f>IF('10 (ind)'!BD$1="si",100*(('10 (ind)'!BD34-MIN('10 (ind)'!BD$6:BD$37))/(MAX('10 (ind)'!BD$6:BD$37)-MIN('10 (ind)'!BD$6:BD$37))),ABS(-100+(100*(('10 (ind)'!BD34-MIN('10 (ind)'!BD$6:BD$37))/(MAX('10 (ind)'!BD$6:BD$37)-MIN('10 (ind)'!BD$6:BD$37))))))*BD$42</f>
        <v>2.4244879191218627</v>
      </c>
      <c r="BE36" s="87">
        <f>IF('10 (ind)'!BE$1="si",100*(('10 (ind)'!BE34-MIN('10 (ind)'!BE$6:BE$37))/(MAX('10 (ind)'!BE$6:BE$37)-MIN('10 (ind)'!BE$6:BE$37))),ABS(-100+(100*(('10 (ind)'!BE34-MIN('10 (ind)'!BE$6:BE$37))/(MAX('10 (ind)'!BE$6:BE$37)-MIN('10 (ind)'!BE$6:BE$37))))))*BE$42</f>
        <v>0.72605775601816203</v>
      </c>
      <c r="BF36" s="87">
        <f>IF('10 (ind)'!BF$1="si",100*(('10 (ind)'!BF34-MIN('10 (ind)'!BF$6:BF$37))/(MAX('10 (ind)'!BF$6:BF$37)-MIN('10 (ind)'!BF$6:BF$37))),ABS(-100+(100*(('10 (ind)'!BF34-MIN('10 (ind)'!BF$6:BF$37))/(MAX('10 (ind)'!BF$6:BF$37)-MIN('10 (ind)'!BF$6:BF$37))))))*BF$42</f>
        <v>1.8228137075192454</v>
      </c>
      <c r="BG36" s="87">
        <f>IF('10 (ind)'!BG$1="si",100*(('10 (ind)'!BG34-MIN('10 (ind)'!BG$6:BG$37))/(MAX('10 (ind)'!BG$6:BG$37)-MIN('10 (ind)'!BG$6:BG$37))),ABS(-100+(100*(('10 (ind)'!BG34-MIN('10 (ind)'!BG$6:BG$37))/(MAX('10 (ind)'!BG$6:BG$37)-MIN('10 (ind)'!BG$6:BG$37))))))*BG$42</f>
        <v>1.9812780517250503</v>
      </c>
      <c r="BH36" s="87">
        <f>IF('10 (ind)'!BH$1="si",100*(('10 (ind)'!BH34-MIN('10 (ind)'!BH$6:BH$37))/(MAX('10 (ind)'!BH$6:BH$37)-MIN('10 (ind)'!BH$6:BH$37))),ABS(-100+(100*(('10 (ind)'!BH34-MIN('10 (ind)'!BH$6:BH$37))/(MAX('10 (ind)'!BH$6:BH$37)-MIN('10 (ind)'!BH$6:BH$37))))))*BH$42</f>
        <v>1.8039971589938235</v>
      </c>
      <c r="BI36" s="87">
        <f>IF('10 (ind)'!BI$1="si",100*(('10 (ind)'!BI34-MIN('10 (ind)'!BI$6:BI$37))/(MAX('10 (ind)'!BI$6:BI$37)-MIN('10 (ind)'!BI$6:BI$37))),ABS(-100+(100*(('10 (ind)'!BI34-MIN('10 (ind)'!BI$6:BI$37))/(MAX('10 (ind)'!BI$6:BI$37)-MIN('10 (ind)'!BI$6:BI$37))))))*BI$42</f>
        <v>5.7832353818594866</v>
      </c>
      <c r="BJ36" s="87">
        <f>IF('10 (ind)'!BJ$1="si",100*(('10 (ind)'!BJ34-MIN('10 (ind)'!BJ$6:BJ$37))/(MAX('10 (ind)'!BJ$6:BJ$37)-MIN('10 (ind)'!BJ$6:BJ$37))),ABS(-100+(100*(('10 (ind)'!BJ34-MIN('10 (ind)'!BJ$6:BJ$37))/(MAX('10 (ind)'!BJ$6:BJ$37)-MIN('10 (ind)'!BJ$6:BJ$37))))))*BJ$42</f>
        <v>0</v>
      </c>
      <c r="BK36" s="87">
        <f>IF('10 (ind)'!BK$1="si",100*(('10 (ind)'!BK34-MIN('10 (ind)'!BK$6:BK$37))/(MAX('10 (ind)'!BK$6:BK$37)-MIN('10 (ind)'!BK$6:BK$37))),ABS(-100+(100*(('10 (ind)'!BK34-MIN('10 (ind)'!BK$6:BK$37))/(MAX('10 (ind)'!BK$6:BK$37)-MIN('10 (ind)'!BK$6:BK$37))))))*BK$42</f>
        <v>0</v>
      </c>
      <c r="BL36" s="87">
        <f>IF('10 (ind)'!BL$1="si",100*(('10 (ind)'!BL34-MIN('10 (ind)'!BL$6:BL$37))/(MAX('10 (ind)'!BL$6:BL$37)-MIN('10 (ind)'!BL$6:BL$37))),ABS(-100+(100*(('10 (ind)'!BL34-MIN('10 (ind)'!BL$6:BL$37))/(MAX('10 (ind)'!BL$6:BL$37)-MIN('10 (ind)'!BL$6:BL$37))))))*BL$42</f>
        <v>0</v>
      </c>
      <c r="BM36" s="87">
        <f>IF('10 (ind)'!BM$1="si",100*(('10 (ind)'!BM34-MIN('10 (ind)'!BM$6:BM$37))/(MAX('10 (ind)'!BM$6:BM$37)-MIN('10 (ind)'!BM$6:BM$37))),ABS(-100+(100*(('10 (ind)'!BM34-MIN('10 (ind)'!BM$6:BM$37))/(MAX('10 (ind)'!BM$6:BM$37)-MIN('10 (ind)'!BM$6:BM$37))))))*BM$42</f>
        <v>1.9850396229208835</v>
      </c>
      <c r="BN36" s="87">
        <f>IF('10 (ind)'!BN$1="si",100*(('10 (ind)'!BN34-MIN('10 (ind)'!BN$6:BN$37))/(MAX('10 (ind)'!BN$6:BN$37)-MIN('10 (ind)'!BN$6:BN$37))),ABS(-100+(100*(('10 (ind)'!BN34-MIN('10 (ind)'!BN$6:BN$37))/(MAX('10 (ind)'!BN$6:BN$37)-MIN('10 (ind)'!BN$6:BN$37))))))*BN$42</f>
        <v>0.74000279198877217</v>
      </c>
      <c r="BO36" s="87">
        <f>IF('10 (ind)'!BO$1="si",100*(('10 (ind)'!BO34-MIN('10 (ind)'!BO$6:BO$37))/(MAX('10 (ind)'!BO$6:BO$37)-MIN('10 (ind)'!BO$6:BO$37))),ABS(-100+(100*(('10 (ind)'!BO34-MIN('10 (ind)'!BO$6:BO$37))/(MAX('10 (ind)'!BO$6:BO$37)-MIN('10 (ind)'!BO$6:BO$37))))))*BO$42</f>
        <v>0.15161931414329669</v>
      </c>
      <c r="BP36" s="87">
        <f>IF('10 (ind)'!BP$1="si",100*(('10 (ind)'!BP34-MIN('10 (ind)'!BP$6:BP$37))/(MAX('10 (ind)'!BP$6:BP$37)-MIN('10 (ind)'!BP$6:BP$37))),ABS(-100+(100*(('10 (ind)'!BP34-MIN('10 (ind)'!BP$6:BP$37))/(MAX('10 (ind)'!BP$6:BP$37)-MIN('10 (ind)'!BP$6:BP$37))))))*BP$42</f>
        <v>0.14241109394538173</v>
      </c>
      <c r="BQ36" s="87">
        <f>IF('10 (ind)'!BQ$1="si",100*(('10 (ind)'!BQ34-MIN('10 (ind)'!BQ$6:BQ$37))/(MAX('10 (ind)'!BQ$6:BQ$37)-MIN('10 (ind)'!BQ$6:BQ$37))),ABS(-100+(100*(('10 (ind)'!BQ34-MIN('10 (ind)'!BQ$6:BQ$37))/(MAX('10 (ind)'!BQ$6:BQ$37)-MIN('10 (ind)'!BQ$6:BQ$37))))))*BQ$42</f>
        <v>1.0748858809793644</v>
      </c>
      <c r="BR36" s="87">
        <f>IF('10 (ind)'!BR$1="si",100*(('10 (ind)'!BR34-MIN('10 (ind)'!BR$6:BR$37))/(MAX('10 (ind)'!BR$6:BR$37)-MIN('10 (ind)'!BR$6:BR$37))),ABS(-100+(100*(('10 (ind)'!BR34-MIN('10 (ind)'!BR$6:BR$37))/(MAX('10 (ind)'!BR$6:BR$37)-MIN('10 (ind)'!BR$6:BR$37))))))*BR$42</f>
        <v>0</v>
      </c>
      <c r="BS36" s="87">
        <f>IF('10 (ind)'!BS$1="si",100*(('10 (ind)'!BS34-MIN('10 (ind)'!BS$6:BS$37))/(MAX('10 (ind)'!BS$6:BS$37)-MIN('10 (ind)'!BS$6:BS$37))),ABS(-100+(100*(('10 (ind)'!BS34-MIN('10 (ind)'!BS$6:BS$37))/(MAX('10 (ind)'!BS$6:BS$37)-MIN('10 (ind)'!BS$6:BS$37))))))*BS$42</f>
        <v>4.4156419668943983</v>
      </c>
      <c r="BT36" s="75">
        <f>IF('10 (ind)'!BT$1="si",100*(('10 (ind)'!BT34-MIN('10 (ind)'!BT$6:BT$37))/(MAX('10 (ind)'!BT$6:BT$37)-MIN('10 (ind)'!BT$6:BT$37))),ABS(-100+(100*(('10 (ind)'!BT34-MIN('10 (ind)'!BT$6:BT$37))/(MAX('10 (ind)'!BR$6:BR$37)-MIN('10 (ind)'!BT$6:BT$37))))))*BT$42</f>
        <v>5.1253408391341759</v>
      </c>
      <c r="BU36" s="87">
        <f>IF('10 (ind)'!BU$1="si",100*(('10 (ind)'!BU34-MIN('10 (ind)'!BU$6:BU$37))/(MAX('10 (ind)'!BU$6:BU$37)-MIN('10 (ind)'!BU$6:BU$37))),ABS(-100+(100*(('10 (ind)'!BU34-MIN('10 (ind)'!BU$6:BU$37))/(MAX('10 (ind)'!BU$6:BU$37)-MIN('10 (ind)'!BU$6:BU$37))))))*BU$42</f>
        <v>4.2013549686938569</v>
      </c>
      <c r="BV36" s="87">
        <f>IF('10 (ind)'!BV$1="si",100*(('10 (ind)'!BV34-MIN('10 (ind)'!BV$6:BV$37))/(MAX('10 (ind)'!BV$6:BV$37)-MIN('10 (ind)'!BV$6:BV$37))),ABS(-100+(100*(('10 (ind)'!BV34-MIN('10 (ind)'!BV$6:BV$37))/(MAX('10 (ind)'!BV$6:BV$37)-MIN('10 (ind)'!BV$6:BV$37))))))*BV$42</f>
        <v>1.2740453948653687</v>
      </c>
      <c r="BW36" s="87">
        <f>IF('10 (ind)'!BW$1="si",100*(('10 (ind)'!BW34-MIN('10 (ind)'!BW$6:BW$37))/(MAX('10 (ind)'!BW$6:BW$37)-MIN('10 (ind)'!BW$6:BW$37))),ABS(-100+(100*(('10 (ind)'!BW34-MIN('10 (ind)'!BW$6:BW$37))/(MAX('10 (ind)'!BW$6:BW$37)-MIN('10 (ind)'!BW$6:BW$37))))))*BW$42</f>
        <v>3.1967970831668162</v>
      </c>
      <c r="BX36" s="87">
        <f>IF('10 (ind)'!BX$1="si",100*(('10 (ind)'!BX34-MIN('10 (ind)'!BX$6:BX$37))/(MAX('10 (ind)'!BX$6:BX$37)-MIN('10 (ind)'!BX$6:BX$37))),ABS(-100+(100*(('10 (ind)'!BX34-MIN('10 (ind)'!BX$6:BX$37))/(MAX('10 (ind)'!BX$6:BX$37)-MIN('10 (ind)'!BX$6:BX$37))))))*BX$42</f>
        <v>7.8534773632588504</v>
      </c>
      <c r="BY36" s="87">
        <f>IF('10 (ind)'!BY$1="si",100*(('10 (ind)'!BY34-MIN('10 (ind)'!BY$6:BY$37))/(MAX('10 (ind)'!BY$6:BY$37)-MIN('10 (ind)'!BY$6:BY$37))),ABS(-100+(100*(('10 (ind)'!BY34-MIN('10 (ind)'!BY$6:BY$37))/(MAX('10 (ind)'!BY$6:BY$37)-MIN('10 (ind)'!BY$6:BY$37))))))*BY$42</f>
        <v>0.44990560044293187</v>
      </c>
      <c r="BZ36" s="87">
        <f>IF('10 (ind)'!BZ$1="si",100*(('10 (ind)'!BZ34-MIN('10 (ind)'!BZ$6:BZ$37))/(MAX('10 (ind)'!BZ$6:BZ$37)-MIN('10 (ind)'!BZ$6:BZ$37))),ABS(-100+(100*(('10 (ind)'!BZ34-MIN('10 (ind)'!BZ$6:BZ$37))/(MAX('10 (ind)'!BZ$6:BZ$37)-MIN('10 (ind)'!BZ$6:BZ$37))))))*BZ$42</f>
        <v>0</v>
      </c>
      <c r="CA36" s="87">
        <f>IF('10 (ind)'!CA$1="si",100*(('10 (ind)'!CA34-MIN('10 (ind)'!CA$6:CA$37))/(MAX('10 (ind)'!CA$6:CA$37)-MIN('10 (ind)'!CA$6:CA$37))),ABS(-100+(100*(('10 (ind)'!CA34-MIN('10 (ind)'!CA$6:CA$37))/(MAX('10 (ind)'!CA$6:CA$37)-MIN('10 (ind)'!CA$6:CA$37))))))*CA$42</f>
        <v>0.20882711334208959</v>
      </c>
      <c r="CB36" s="87">
        <f>IF('10 (ind)'!CB$1="si",100*(('10 (ind)'!CB34-MIN('10 (ind)'!CB$6:CB$37))/(MAX('10 (ind)'!CB$6:CB$37)-MIN('10 (ind)'!CB$6:CB$37))),ABS(-100+(100*(('10 (ind)'!CB34-MIN('10 (ind)'!CB$6:CB$37))/(MAX('10 (ind)'!CB$6:CB$37)-MIN('10 (ind)'!CB$6:CB$37))))))*CB$42</f>
        <v>2.6561185718014908</v>
      </c>
      <c r="CC36" s="87">
        <f>IF('10 (ind)'!CC$1="si",100*(('10 (ind)'!CC34-MIN('10 (ind)'!CC$6:CC$37))/(MAX('10 (ind)'!CC$6:CC$37)-MIN('10 (ind)'!CC$6:CC$37))),ABS(-100+(100*(('10 (ind)'!CC34-MIN('10 (ind)'!CC$6:CC$37))/(MAX('10 (ind)'!CC$6:CC$37)-MIN('10 (ind)'!CC$6:CC$37))))))*CC$42</f>
        <v>0.32035078639607123</v>
      </c>
      <c r="CD36" s="87">
        <f>IF('10 (ind)'!CD$1="si",100*(('10 (ind)'!CD34-MIN('10 (ind)'!CD$6:CD$37))/(MAX('10 (ind)'!CD$6:CD$37)-MIN('10 (ind)'!CD$6:CD$37))),ABS(-100+(100*(('10 (ind)'!CD34-MIN('10 (ind)'!CD$6:CD$37))/(MAX('10 (ind)'!CD$6:CD$37)-MIN('10 (ind)'!CD$6:CD$37))))))*CD$42</f>
        <v>0</v>
      </c>
      <c r="CE36" s="87">
        <f>IF('10 (ind)'!CE$1="si",100*(('10 (ind)'!CE34-MIN('10 (ind)'!CE$6:CE$37))/(MAX('10 (ind)'!CE$6:CE$37)-MIN('10 (ind)'!CE$6:CE$37))),ABS(-100+(100*(('10 (ind)'!CE34-MIN('10 (ind)'!CE$6:CE$37))/(MAX('10 (ind)'!CE$6:CE$37)-MIN('10 (ind)'!CE$6:CE$37))))))*CE$42</f>
        <v>0.54061671937804945</v>
      </c>
      <c r="CF36" s="87">
        <f>IF('10 (ind)'!CF$1="si",100*(('10 (ind)'!CF34-MIN('10 (ind)'!CF$6:CF$37))/(MAX('10 (ind)'!CF$6:CF$37)-MIN('10 (ind)'!CF$6:CF$37))),ABS(-100+(100*(('10 (ind)'!CF34-MIN('10 (ind)'!CF$6:CF$37))/(MAX('10 (ind)'!CF$6:CF$37)-MIN('10 (ind)'!CF$6:CF$37))))))*CF$42</f>
        <v>1.8414542539165561</v>
      </c>
      <c r="CG36" s="87">
        <f>IF('10 (ind)'!CG$1="si",100*(('10 (ind)'!CG34-MIN('10 (ind)'!CG$6:CG$37))/(MAX('10 (ind)'!CG$6:CG$37)-MIN('10 (ind)'!CG$6:CG$37))),ABS(-100+(100*(('10 (ind)'!CG34-MIN('10 (ind)'!CG$6:CG$37))/(MAX('10 (ind)'!CG$6:CG$37)-MIN('10 (ind)'!CG$6:CG$37))))))*CG$42</f>
        <v>5.8236513533533598</v>
      </c>
      <c r="CH36" s="87">
        <f>IF('10 (ind)'!CH$1="si",100*(('10 (ind)'!CH34-MIN('10 (ind)'!CH$6:CH$37))/(MAX('10 (ind)'!CH$6:CH$37)-MIN('10 (ind)'!CH$6:CH$37))),ABS(-100+(100*(('10 (ind)'!CH34-MIN('10 (ind)'!CH$6:CH$37))/(MAX('10 (ind)'!CH$6:CH$37)-MIN('10 (ind)'!CH$6:CH$37))))))*CH$42</f>
        <v>0.68536525230546064</v>
      </c>
      <c r="CI36" s="87">
        <f>IF('10 (ind)'!CI$1="si",100*(('10 (ind)'!CI34-MIN('10 (ind)'!CI$6:CI$37))/(MAX('10 (ind)'!CI$6:CI$37)-MIN('10 (ind)'!CI$6:CI$37))),ABS(-100+(100*(('10 (ind)'!CI34-MIN('10 (ind)'!CI$6:CI$37))/(MAX('10 (ind)'!CI$6:CI$37)-MIN('10 (ind)'!CI$6:CI$37))))))*CI$42</f>
        <v>5.5961048761619718</v>
      </c>
      <c r="CJ36" s="87">
        <f>IF('10 (ind)'!CJ$1="si",100*(('10 (ind)'!CJ34-MIN('10 (ind)'!CJ$6:CJ$37))/(MAX('10 (ind)'!CJ$6:CJ$37)-MIN('10 (ind)'!CJ$6:CJ$37))),ABS(-100+(100*(('10 (ind)'!CJ34-MIN('10 (ind)'!CJ$6:CJ$37))/(MAX('10 (ind)'!CJ$6:CJ$37)-MIN('10 (ind)'!CJ$6:CJ$37))))))*CJ$42</f>
        <v>2.6144591705494369</v>
      </c>
      <c r="CK36" s="87">
        <f>IF('10 (ind)'!CK$1="si",100*(('10 (ind)'!CK34-MIN('10 (ind)'!CK$6:CK$37))/(MAX('10 (ind)'!CK$6:CK$37)-MIN('10 (ind)'!CK$6:CK$37))),ABS(-100+(100*(('10 (ind)'!CK34-MIN('10 (ind)'!CK$6:CK$37))/(MAX('10 (ind)'!CK$6:CK$37)-MIN('10 (ind)'!CK$6:CK$37))))))*CK$42</f>
        <v>2.6191195554339939</v>
      </c>
      <c r="CL36" s="87">
        <f>IF('10 (ind)'!CL$1="si",100*(('10 (ind)'!CL34-MIN('10 (ind)'!CL$6:CL$37))/(MAX('10 (ind)'!CL$6:CL$37)-MIN('10 (ind)'!CL$6:CL$37))),ABS(-100+(100*(('10 (ind)'!CL34-MIN('10 (ind)'!CL$6:CL$37))/(MAX('10 (ind)'!CL$6:CL$37)-MIN('10 (ind)'!CL$6:CL$37))))))*CL$42</f>
        <v>5.5453487345774901</v>
      </c>
      <c r="CM36" s="87">
        <f>IF('10 (ind)'!CM$1="si",100*(('10 (ind)'!CM34-MIN('10 (ind)'!CM$6:CM$37))/(MAX('10 (ind)'!CM$6:CM$37)-MIN('10 (ind)'!CM$6:CM$37))),ABS(-100+(100*(('10 (ind)'!CM34-MIN('10 (ind)'!CM$6:CM$37))/(MAX('10 (ind)'!CM$6:CM$37)-MIN('10 (ind)'!CM$6:CM$37))))))*CM$42</f>
        <v>3.0576379946015391</v>
      </c>
    </row>
    <row r="37" spans="1:91">
      <c r="A37" s="18" t="s">
        <v>437</v>
      </c>
      <c r="B37" s="87">
        <f>IF('10 (ind)'!B$1="si",100*(('10 (ind)'!B35-MIN('10 (ind)'!B$6:B$37))/(MAX('10 (ind)'!B$6:B$37)-MIN('10 (ind)'!B$6:B$37))),ABS(-100+(100*(('10 (ind)'!B35-MIN('10 (ind)'!B$6:B$37))/(MAX('10 (ind)'!B$6:B$37)-MIN('10 (ind)'!B$6:B$37))))))</f>
        <v>17.804500820199205</v>
      </c>
      <c r="C37" s="87">
        <f>IF('10 (ind)'!C$1="si",100*(('10 (ind)'!C35-MIN('10 (ind)'!C$6:C$37))/(MAX('10 (ind)'!C$6:C$37)-MIN('10 (ind)'!C$6:C$37))),ABS(-100+(100*(('10 (ind)'!C35-MIN('10 (ind)'!C$6:C$37))/(MAX('10 (ind)'!C$6:C$37)-MIN('10 (ind)'!C$6:C$37))))))</f>
        <v>16.40324516743242</v>
      </c>
      <c r="D37" s="87">
        <f>IF('10 (ind)'!D$1="si",100*(('10 (ind)'!D35-MIN('10 (ind)'!D$6:D$37))/(MAX('10 (ind)'!D$6:D$37)-MIN('10 (ind)'!D$6:D$37))),ABS(-100+(100*(('10 (ind)'!D35-MIN('10 (ind)'!D$6:D$37))/(MAX('10 (ind)'!D$6:D$37)-MIN('10 (ind)'!D$6:D$37))))))*D$42</f>
        <v>11.983791489315919</v>
      </c>
      <c r="E37" s="87">
        <f>IF('10 (ind)'!E$1="si",100*(('10 (ind)'!E35-MIN('10 (ind)'!E$6:E$37))/(MAX('10 (ind)'!E$6:E$37)-MIN('10 (ind)'!E$6:E$37))),ABS(-100+(100*(('10 (ind)'!E35-MIN('10 (ind)'!E$6:E$37))/(MAX('10 (ind)'!E$6:E$37)-MIN('10 (ind)'!E$6:E$37))))))*E$42</f>
        <v>9.6213584704444948</v>
      </c>
      <c r="F37" s="87">
        <f>IF('10 (ind)'!F$1="si",100*(('10 (ind)'!F35-MIN('10 (ind)'!F$6:F$37))/(MAX('10 (ind)'!F$6:F$37)-MIN('10 (ind)'!F$6:F$37))),ABS(-100+(100*(('10 (ind)'!F35-MIN('10 (ind)'!F$6:F$37))/(MAX('10 (ind)'!F$6:F$37)-MIN('10 (ind)'!F$6:F$37))))))*F$42</f>
        <v>10.95890410958904</v>
      </c>
      <c r="G37" s="87">
        <f>IF('10 (ind)'!G$1="si",100*(('10 (ind)'!G35-MIN('10 (ind)'!G$6:G$37))/(MAX('10 (ind)'!G$6:G$37)-MIN('10 (ind)'!G$6:G$37))),ABS(-100+(100*(('10 (ind)'!G35-MIN('10 (ind)'!G$6:G$37))/(MAX('10 (ind)'!G$6:G$37)-MIN('10 (ind)'!G$6:G$37))))))*G$42</f>
        <v>0.7822685788787489</v>
      </c>
      <c r="H37" s="87">
        <f>IF('10 (ind)'!H$1="si",100*(('10 (ind)'!H35-MIN('10 (ind)'!H$6:H$37))/(MAX('10 (ind)'!H$6:H$37)-MIN('10 (ind)'!H$6:H$37))),ABS(-100+(100*(('10 (ind)'!H35-MIN('10 (ind)'!H$6:H$37))/(MAX('10 (ind)'!H$6:H$37)-MIN('10 (ind)'!H$6:H$37))))))*H$42</f>
        <v>5.2366863905325438</v>
      </c>
      <c r="I37" s="87">
        <f>IF('10 (ind)'!I$1="si",100*(('10 (ind)'!I35-MIN('10 (ind)'!I$6:I$37))/(MAX('10 (ind)'!I$6:I$37)-MIN('10 (ind)'!I$6:I$37))),ABS(-100+(100*(('10 (ind)'!I35-MIN('10 (ind)'!I$6:I$37))/(MAX('10 (ind)'!I$6:I$37)-MIN('10 (ind)'!I$6:I$37))))))*I$42</f>
        <v>0</v>
      </c>
      <c r="J37" s="87">
        <f>IF('10 (ind)'!J$1="si",100*(('10 (ind)'!J35-MIN('10 (ind)'!J$6:J$37))/(MAX('10 (ind)'!J$6:J$37)-MIN('10 (ind)'!J$6:J$37))),ABS(-100+(100*(('10 (ind)'!J35-MIN('10 (ind)'!J$6:J$37))/(MAX('10 (ind)'!J$6:J$37)-MIN('10 (ind)'!J$6:J$37))))))*J$42</f>
        <v>0</v>
      </c>
      <c r="K37" s="87">
        <f>IF('10 (ind)'!K$1="si",100*(('10 (ind)'!K35-MIN('10 (ind)'!K$6:K$37))/(MAX('10 (ind)'!K$6:K$37)-MIN('10 (ind)'!K$6:K$37))),ABS(-100+(100*(('10 (ind)'!K35-MIN('10 (ind)'!K$6:K$37))/(MAX('10 (ind)'!K$6:K$37)-MIN('10 (ind)'!K$6:K$37))))))*K$42</f>
        <v>5.060575045105856</v>
      </c>
      <c r="L37" s="87">
        <f>IF('10 (ind)'!L$1="si",100*(('10 (ind)'!L35-MIN('10 (ind)'!L$6:L$37))/(MAX('10 (ind)'!L$6:L$37)-MIN('10 (ind)'!L$6:L$37))),ABS(-100+(100*(('10 (ind)'!L35-MIN('10 (ind)'!L$6:L$37))/(MAX('10 (ind)'!L$6:L$37)-MIN('10 (ind)'!L$6:L$37))))))*L$42</f>
        <v>7.5031057580602889</v>
      </c>
      <c r="M37" s="87">
        <f>IF('10 (ind)'!M$1="si",100*(('10 (ind)'!M35-MIN('10 (ind)'!M$6:M$37))/(MAX('10 (ind)'!M$6:M$37)-MIN('10 (ind)'!M$6:M$37))),ABS(-100+(100*(('10 (ind)'!M35-MIN('10 (ind)'!M$6:M$37))/(MAX('10 (ind)'!M$6:M$37)-MIN('10 (ind)'!M$6:M$37))))))*M$42</f>
        <v>0.94735756091484424</v>
      </c>
      <c r="N37" s="87">
        <f>IF('10 (ind)'!N$1="si",100*(('10 (ind)'!N35-MIN('10 (ind)'!N$6:N$37))/(MAX('10 (ind)'!N$6:N$37)-MIN('10 (ind)'!N$6:N$37))),ABS(-100+(100*(('10 (ind)'!N35-MIN('10 (ind)'!N$6:N$37))/(MAX('10 (ind)'!N$6:N$37)-MIN('10 (ind)'!N$6:N$37))))))*N$42</f>
        <v>13.049719431032234</v>
      </c>
      <c r="O37" s="87">
        <f>IF('10 (ind)'!O$1="si",100*(('10 (ind)'!O35-MIN('10 (ind)'!O$6:O$37))/(MAX('10 (ind)'!O$6:O$37)-MIN('10 (ind)'!O$6:O$37))),ABS(-100+(100*(('10 (ind)'!O35-MIN('10 (ind)'!O$6:O$37))/(MAX('10 (ind)'!O$6:O$37)-MIN('10 (ind)'!O$6:O$37))))))*O$42</f>
        <v>0.66385292556460762</v>
      </c>
      <c r="P37" s="87">
        <f>IF('10 (ind)'!P$1="si",100*(('10 (ind)'!P35-MIN('10 (ind)'!P$6:P$37))/(MAX('10 (ind)'!P$6:P$37)-MIN('10 (ind)'!P$6:P$37))),ABS(-100+(100*(('10 (ind)'!P35-MIN('10 (ind)'!P$6:P$37))/(MAX('10 (ind)'!P$6:P$37)-MIN('10 (ind)'!P$6:P$37))))))*P$42</f>
        <v>0.71412586655329069</v>
      </c>
      <c r="Q37" s="87">
        <f>IF('10 (ind)'!Q$1="si",100*(('10 (ind)'!Q35-MIN('10 (ind)'!Q$6:Q$37))/(MAX('10 (ind)'!Q$6:Q$37)-MIN('10 (ind)'!Q$6:Q$37))),ABS(-100+(100*(('10 (ind)'!Q35-MIN('10 (ind)'!Q$6:Q$37))/(MAX('10 (ind)'!Q$6:Q$37)-MIN('10 (ind)'!Q$6:Q$37))))))*Q$42</f>
        <v>0.94841501006172113</v>
      </c>
      <c r="R37" s="87">
        <f>IF('10 (ind)'!R$1="si",100*(('10 (ind)'!R35-MIN('10 (ind)'!R$6:R$37))/(MAX('10 (ind)'!R$6:R$37)-MIN('10 (ind)'!R$6:R$37))),ABS(-100+(100*(('10 (ind)'!R35-MIN('10 (ind)'!R$6:R$37))/(MAX('10 (ind)'!R$6:R$37)-MIN('10 (ind)'!R$6:R$37))))))*R$42</f>
        <v>0.45556351899069375</v>
      </c>
      <c r="S37" s="75">
        <f>ABS(ABS(('10 (ind)'!S35-((MAX('10 (ind)'!S$6:S$37)+MIN('10 (ind)'!S$6:S$37))/2))/(((MAX('10 (ind)'!S$6:S$37)+MIN('10 (ind)'!S$6:S$37))/2)-MAX('10 (ind)'!S$6:S$37))*100)-100)*S$42</f>
        <v>1.0935837727170989</v>
      </c>
      <c r="T37" s="87">
        <f>IF('10 (ind)'!T$1="si",100*(('10 (ind)'!T35-MIN('10 (ind)'!T$6:T$37))/(MAX('10 (ind)'!T$6:T$37)-MIN('10 (ind)'!T$6:T$37))),ABS(-100+(100*(('10 (ind)'!T35-MIN('10 (ind)'!T$6:T$37))/(MAX('10 (ind)'!T$6:T$37)-MIN('10 (ind)'!T$6:T$37))))))*T$42</f>
        <v>5.8540518032147961</v>
      </c>
      <c r="U37" s="87">
        <f>IF('10 (ind)'!U$1="si",100*(('10 (ind)'!U35-MIN('10 (ind)'!U$6:U$37))/(MAX('10 (ind)'!U$6:U$37)-MIN('10 (ind)'!U$6:U$37))),ABS(-100+(100*(('10 (ind)'!U35-MIN('10 (ind)'!U$6:U$37))/(MAX('10 (ind)'!U$6:U$37)-MIN('10 (ind)'!U$6:U$37))))))*U$42</f>
        <v>0</v>
      </c>
      <c r="V37" s="87">
        <f>IF('10 (ind)'!V$1="si",100*(('10 (ind)'!V35-MIN('10 (ind)'!V$6:V$37))/(MAX('10 (ind)'!V$6:V$37)-MIN('10 (ind)'!V$6:V$37))),ABS(-100+(100*(('10 (ind)'!V35-MIN('10 (ind)'!V$6:V$37))/(MAX('10 (ind)'!V$6:V$37)-MIN('10 (ind)'!V$6:V$37))))))*V$42</f>
        <v>0</v>
      </c>
      <c r="W37" s="87">
        <f>IF('10 (ind)'!W$1="si",100*(('10 (ind)'!W35-MIN('10 (ind)'!W$6:W$37))/(MAX('10 (ind)'!W$6:W$37)-MIN('10 (ind)'!W$6:W$37))),ABS(-100+(100*(('10 (ind)'!W35-MIN('10 (ind)'!W$6:W$37))/(MAX('10 (ind)'!W$6:W$37)-MIN('10 (ind)'!W$6:W$37))))))*W$42</f>
        <v>4.5922629618445523</v>
      </c>
      <c r="X37" s="87">
        <f>IF('10 (ind)'!X$1="si",100*(('10 (ind)'!X35-MIN('10 (ind)'!X$6:X$37))/(MAX('10 (ind)'!X$6:X$37)-MIN('10 (ind)'!X$6:X$37))),ABS(-100+(100*(('10 (ind)'!X35-MIN('10 (ind)'!X$6:X$37))/(MAX('10 (ind)'!X$6:X$37)-MIN('10 (ind)'!X$6:X$37))))))*X$42</f>
        <v>3.2633424184155895</v>
      </c>
      <c r="Y37" s="87">
        <f>IF('10 (ind)'!Y$1="si",100*(('10 (ind)'!Y35-MIN('10 (ind)'!Y$6:Y$37))/(MAX('10 (ind)'!Y$6:Y$37)-MIN('10 (ind)'!Y$6:Y$37))),ABS(-100+(100*(('10 (ind)'!Y35-MIN('10 (ind)'!Y$6:Y$37))/(MAX('10 (ind)'!Y$6:Y$37)-MIN('10 (ind)'!Y$6:Y$37))))))*Y$42</f>
        <v>3.0000337167824731</v>
      </c>
      <c r="Z37" s="87">
        <f>IF('10 (ind)'!Z$1="si",100*(('10 (ind)'!Z35-MIN('10 (ind)'!Z$6:Z$37))/(MAX('10 (ind)'!Z$6:Z$37)-MIN('10 (ind)'!Z$6:Z$37))),ABS(-100+(100*(('10 (ind)'!Z35-MIN('10 (ind)'!Z$6:Z$37))/(MAX('10 (ind)'!Z$6:Z$37)-MIN('10 (ind)'!Z$6:Z$37))))))*Z$42</f>
        <v>3.8686606685849618</v>
      </c>
      <c r="AA37" s="87">
        <f>IF('10 (ind)'!AA$1="si",100*(('10 (ind)'!AA35-MIN('10 (ind)'!AA$6:AA$37))/(MAX('10 (ind)'!AA$6:AA$37)-MIN('10 (ind)'!AA$6:AA$37))),ABS(-100+(100*(('10 (ind)'!AA35-MIN('10 (ind)'!AA$6:AA$37))/(MAX('10 (ind)'!AA$6:AA$37)-MIN('10 (ind)'!AA$6:AA$37))))))*AA$42</f>
        <v>4.5750559014935108</v>
      </c>
      <c r="AB37" s="87">
        <f>IF('10 (ind)'!AB$1="si",100*(('10 (ind)'!AB35-MIN('10 (ind)'!AB$6:AB$37))/(MAX('10 (ind)'!AB$6:AB$37)-MIN('10 (ind)'!AB$6:AB$37))),ABS(-100+(100*(('10 (ind)'!AB35-MIN('10 (ind)'!AB$6:AB$37))/(MAX('10 (ind)'!AB$6:AB$37)-MIN('10 (ind)'!AB$6:AB$37))))))*AB$42</f>
        <v>1.6984754662851451</v>
      </c>
      <c r="AC37" s="87">
        <f>IF('10 (ind)'!AC$1="si",100*(('10 (ind)'!AC35-MIN('10 (ind)'!AC$6:AC$37))/(MAX('10 (ind)'!AC$6:AC$37)-MIN('10 (ind)'!AC$6:AC$37))),ABS(-100+(100*(('10 (ind)'!AC35-MIN('10 (ind)'!AC$6:AC$37))/(MAX('10 (ind)'!AC$6:AC$37)-MIN('10 (ind)'!AC$6:AC$37))))))*AC$42</f>
        <v>3.7497288674980229</v>
      </c>
      <c r="AD37" s="87">
        <f>IF('10 (ind)'!AD$1="si",100*(('10 (ind)'!AD35-MIN('10 (ind)'!AD$6:AD$37))/(MAX('10 (ind)'!AD$6:AD$37)-MIN('10 (ind)'!AD$6:AD$37))),ABS(-100+(100*(('10 (ind)'!AD35-MIN('10 (ind)'!AD$6:AD$37))/(MAX('10 (ind)'!AD$6:AD$37)-MIN('10 (ind)'!AD$6:AD$37))))))*AD$42</f>
        <v>3.1594952682098225</v>
      </c>
      <c r="AE37" s="87">
        <f>IF('10 (ind)'!AE$1="si",100*(('10 (ind)'!AE35-MIN('10 (ind)'!AE$6:AE$37))/(MAX('10 (ind)'!AE$6:AE$37)-MIN('10 (ind)'!AE$6:AE$37))),ABS(-100+(100*(('10 (ind)'!AE35-MIN('10 (ind)'!AE$6:AE$37))/(MAX('10 (ind)'!AE$6:AE$37)-MIN('10 (ind)'!AE$6:AE$37))))))*AE$42</f>
        <v>1.6226731740353126</v>
      </c>
      <c r="AF37" s="87">
        <f>IF('10 (ind)'!AF$1="si",100*(('10 (ind)'!AF35-MIN('10 (ind)'!AF$6:AF$37))/(MAX('10 (ind)'!AF$6:AF$37)-MIN('10 (ind)'!AF$6:AF$37))),ABS(-100+(100*(('10 (ind)'!AF35-MIN('10 (ind)'!AF$6:AF$37))/(MAX('10 (ind)'!AF$6:AF$37)-MIN('10 (ind)'!AF$6:AF$37))))))*AF$42</f>
        <v>5.4399866490594055</v>
      </c>
      <c r="AG37" s="87">
        <f>IF('10 (ind)'!AG$1="si",100*(('10 (ind)'!AG35-MIN('10 (ind)'!AG$6:AG$37))/(MAX('10 (ind)'!AG$6:AG$37)-MIN('10 (ind)'!AG$6:AG$37))),ABS(-100+(100*(('10 (ind)'!AG35-MIN('10 (ind)'!AG$6:AG$37))/(MAX('10 (ind)'!AG$6:AG$37)-MIN('10 (ind)'!AG$6:AG$37))))))*AG$42</f>
        <v>2.0607519918561192</v>
      </c>
      <c r="AH37" s="87">
        <f>IF('10 (ind)'!AH$1="si",100*(('10 (ind)'!AH35-MIN('10 (ind)'!AH$6:AH$37))/(MAX('10 (ind)'!AH$6:AH$37)-MIN('10 (ind)'!AH$6:AH$37))),ABS(-100+(100*(('10 (ind)'!AH35-MIN('10 (ind)'!AH$6:AH$37))/(MAX('10 (ind)'!AH$6:AH$37)-MIN('10 (ind)'!AH$6:AH$37))))))*AH$42</f>
        <v>4.03951550982796</v>
      </c>
      <c r="AI37" s="87">
        <f>IF('10 (ind)'!AI$1="si",100*(('10 (ind)'!AI35-MIN('10 (ind)'!AI$6:AI$37))/(MAX('10 (ind)'!AI$6:AI$37)-MIN('10 (ind)'!AI$6:AI$37))),ABS(-100+(100*(('10 (ind)'!AI35-MIN('10 (ind)'!AI$6:AI$37))/(MAX('10 (ind)'!AI$6:AI$37)-MIN('10 (ind)'!AI$6:AI$37))))))*AI$42</f>
        <v>0.3082428710892911</v>
      </c>
      <c r="AJ37" s="87">
        <f>IF('10 (ind)'!AJ$1="si",100*(('10 (ind)'!AJ35-MIN('10 (ind)'!AJ$6:AJ$37))/(MAX('10 (ind)'!AJ$6:AJ$37)-MIN('10 (ind)'!AJ$6:AJ$37))),ABS(-100+(100*(('10 (ind)'!AJ35-MIN('10 (ind)'!AJ$6:AJ$37))/(MAX('10 (ind)'!AJ$6:AJ$37)-MIN('10 (ind)'!AJ$6:AJ$37))))))*AJ$42</f>
        <v>6.1438253303874388</v>
      </c>
      <c r="AK37" s="87">
        <f>IF('10 (ind)'!AK$1="si",100*(('10 (ind)'!AK35-MIN('10 (ind)'!AK$6:AK$37))/(MAX('10 (ind)'!AK$6:AK$37)-MIN('10 (ind)'!AK$6:AK$37))),ABS(-100+(100*(('10 (ind)'!AK35-MIN('10 (ind)'!AK$6:AK$37))/(MAX('10 (ind)'!AK$6:AK$37)-MIN('10 (ind)'!AK$6:AK$37))))))*AK$42</f>
        <v>0.20583901090862106</v>
      </c>
      <c r="AL37" s="87">
        <f>IF('10 (ind)'!AL$1="si",100*(('10 (ind)'!AL35-MIN('10 (ind)'!AL$6:AL$37))/(MAX('10 (ind)'!AL$6:AL$37)-MIN('10 (ind)'!AL$6:AL$37))),ABS(-100+(100*(('10 (ind)'!AL35-MIN('10 (ind)'!AL$6:AL$37))/(MAX('10 (ind)'!AL$6:AL$37)-MIN('10 (ind)'!AL$6:AL$37))))))*AL$42</f>
        <v>10.278611216494566</v>
      </c>
      <c r="AM37" s="87">
        <f>IF('10 (ind)'!AM$1="si",100*(('10 (ind)'!AM35-MIN('10 (ind)'!AM$6:AM$37))/(MAX('10 (ind)'!AM$6:AM$37)-MIN('10 (ind)'!AM$6:AM$37))),ABS(-100+(100*(('10 (ind)'!AM35-MIN('10 (ind)'!AM$6:AM$37))/(MAX('10 (ind)'!AM$6:AM$37)-MIN('10 (ind)'!AM$6:AM$37))))))*AM$42</f>
        <v>1.9900419859581333</v>
      </c>
      <c r="AN37" s="87">
        <f>IF('10 (ind)'!AN$1="si",100*(('10 (ind)'!AN35-MIN('10 (ind)'!AN$6:AN$37))/(MAX('10 (ind)'!AN$6:AN$37)-MIN('10 (ind)'!AN$6:AN$37))),ABS(-100+(100*(('10 (ind)'!AN35-MIN('10 (ind)'!AN$6:AN$37))/(MAX('10 (ind)'!AN$6:AN$37)-MIN('10 (ind)'!AN$6:AN$37))))))*AN$42</f>
        <v>7.2089282545683613</v>
      </c>
      <c r="AO37" s="87">
        <f>IF('10 (ind)'!AO$1="si",100*(('10 (ind)'!AO35-MIN('10 (ind)'!AO$6:AO$37))/(MAX('10 (ind)'!AO$6:AO$37)-MIN('10 (ind)'!AO$6:AO$37))),ABS(-100+(100*(('10 (ind)'!AO35-MIN('10 (ind)'!AO$6:AO$37))/(MAX('10 (ind)'!AO$6:AO$37)-MIN('10 (ind)'!AO$6:AO$37))))))*AO$42</f>
        <v>7.3598970339582559</v>
      </c>
      <c r="AP37" s="87">
        <f>IF('10 (ind)'!AP$1="si",100*(('10 (ind)'!AP35-MIN('10 (ind)'!AP$6:AP$37))/(MAX('10 (ind)'!AP$6:AP$37)-MIN('10 (ind)'!AP$6:AP$37))),ABS(-100+(100*(('10 (ind)'!AP35-MIN('10 (ind)'!AP$6:AP$37))/(MAX('10 (ind)'!AP$6:AP$37)-MIN('10 (ind)'!AP$6:AP$37))))))*AP$42</f>
        <v>9.1562046183645318</v>
      </c>
      <c r="AQ37" s="87">
        <f>IF('10 (ind)'!AQ$1="si",100*(('10 (ind)'!AQ35-MIN('10 (ind)'!AQ$6:AQ$37))/(MAX('10 (ind)'!AQ$6:AQ$37)-MIN('10 (ind)'!AQ$6:AQ$37))),ABS(-100+(100*(('10 (ind)'!AQ35-MIN('10 (ind)'!AQ$6:AQ$37))/(MAX('10 (ind)'!AQ$6:AQ$37)-MIN('10 (ind)'!AQ$6:AQ$37))))))*AQ$42</f>
        <v>1.0825696492673909</v>
      </c>
      <c r="AR37" s="87">
        <f>IF('10 (ind)'!AR$1="si",100*(('10 (ind)'!AR35-MIN('10 (ind)'!AR$6:AR$37))/(MAX('10 (ind)'!AR$6:AR$37)-MIN('10 (ind)'!AR$6:AR$37))),ABS(-100+(100*(('10 (ind)'!AR35-MIN('10 (ind)'!AR$6:AR$37))/(MAX('10 (ind)'!AR$6:AR$37)-MIN('10 (ind)'!AR$6:AR$37))))))*AR$42</f>
        <v>2.4186109935614044</v>
      </c>
      <c r="AS37" s="87">
        <f>IF('10 (ind)'!AS$1="si",100*(('10 (ind)'!AS35-MIN('10 (ind)'!AS$6:AS$37))/(MAX('10 (ind)'!AS$6:AS$37)-MIN('10 (ind)'!AS$6:AS$37))),ABS(-100+(100*(('10 (ind)'!AS35-MIN('10 (ind)'!AS$6:AS$37))/(MAX('10 (ind)'!AS$6:AS$37)-MIN('10 (ind)'!AS$6:AS$37))))))*AS$42</f>
        <v>3.485006101377047</v>
      </c>
      <c r="AT37" s="87">
        <f>IF('10 (ind)'!AT$1="si",100*(('10 (ind)'!AT35-MIN('10 (ind)'!AT$6:AT$37))/(MAX('10 (ind)'!AT$6:AT$37)-MIN('10 (ind)'!AT$6:AT$37))),ABS(-100+(100*(('10 (ind)'!AT35-MIN('10 (ind)'!AT$6:AT$37))/(MAX('10 (ind)'!AT$6:AT$37)-MIN('10 (ind)'!AT$6:AT$37))))))*AT$42</f>
        <v>0</v>
      </c>
      <c r="AU37" s="87">
        <f>IF('10 (ind)'!AU$1="si",100*(('10 (ind)'!AU35-MIN('10 (ind)'!AU$6:AU$37))/(MAX('10 (ind)'!AU$6:AU$37)-MIN('10 (ind)'!AU$6:AU$37))),ABS(-100+(100*(('10 (ind)'!AU35-MIN('10 (ind)'!AU$6:AU$37))/(MAX('10 (ind)'!AU$6:AU$37)-MIN('10 (ind)'!AU$6:AU$37))))))*AU$42</f>
        <v>13.411083475720547</v>
      </c>
      <c r="AV37" s="87">
        <f>IF('10 (ind)'!AV$1="si",100*(('10 (ind)'!AV35-MIN('10 (ind)'!AV$6:AV$37))/(MAX('10 (ind)'!AV$6:AV$37)-MIN('10 (ind)'!AV$6:AV$37))),ABS(-100+(100*(('10 (ind)'!AV35-MIN('10 (ind)'!AV$6:AV$37))/(MAX('10 (ind)'!AV$6:AV$37)-MIN('10 (ind)'!AV$6:AV$37))))))*AV$42</f>
        <v>24.090121317157713</v>
      </c>
      <c r="AW37" s="87">
        <f>IF('10 (ind)'!AW$1="si",100*(('10 (ind)'!AW35-MIN('10 (ind)'!AW$6:AW$37))/(MAX('10 (ind)'!AW$6:AW$37)-MIN('10 (ind)'!AW$6:AW$37))),ABS(-100+(100*(('10 (ind)'!AW35-MIN('10 (ind)'!AW$6:AW$37))/(MAX('10 (ind)'!AW$6:AW$37)-MIN('10 (ind)'!AW$6:AW$37))))))*AW$42</f>
        <v>2.827975152950327</v>
      </c>
      <c r="AX37" s="87">
        <f>IF('10 (ind)'!AX$1="si",100*(('10 (ind)'!AX35-MIN('10 (ind)'!AX$6:AX$37))/(MAX('10 (ind)'!AX$6:AX$37)-MIN('10 (ind)'!AX$6:AX$37))),ABS(-100+(100*(('10 (ind)'!AX35-MIN('10 (ind)'!AX$6:AX$37))/(MAX('10 (ind)'!AX$6:AX$37)-MIN('10 (ind)'!AX$6:AX$37))))))*AX$42</f>
        <v>3.2267735121943448</v>
      </c>
      <c r="AY37" s="87">
        <f>IF('10 (ind)'!AY$1="si",100*(('10 (ind)'!AY35-MIN('10 (ind)'!AY$6:AY$37))/(MAX('10 (ind)'!AY$6:AY$37)-MIN('10 (ind)'!AY$6:AY$37))),ABS(-100+(100*(('10 (ind)'!AY35-MIN('10 (ind)'!AY$6:AY$37))/(MAX('10 (ind)'!AY$6:AY$37)-MIN('10 (ind)'!AY$6:AY$37))))))*AY$42</f>
        <v>5.8243149952752704</v>
      </c>
      <c r="AZ37" s="87">
        <f>IF('10 (ind)'!AZ$1="si",100*(('10 (ind)'!AZ35-MIN('10 (ind)'!AZ$6:AZ$37))/(MAX('10 (ind)'!AZ$6:AZ$37)-MIN('10 (ind)'!AZ$6:AZ$37))),ABS(-100+(100*(('10 (ind)'!AZ35-MIN('10 (ind)'!AZ$6:AZ$37))/(MAX('10 (ind)'!AZ$6:AZ$37)-MIN('10 (ind)'!AZ$6:AZ$37))))))*AZ$42</f>
        <v>2.1295754550214223</v>
      </c>
      <c r="BA37" s="87">
        <f>IF('10 (ind)'!BA$1="si",100*(('10 (ind)'!BA35-MIN('10 (ind)'!BA$6:BA$37))/(MAX('10 (ind)'!BA$6:BA$37)-MIN('10 (ind)'!BA$6:BA$37))),ABS(-100+(100*(('10 (ind)'!BA35-MIN('10 (ind)'!BA$6:BA$37))/(MAX('10 (ind)'!BA$6:BA$37)-MIN('10 (ind)'!BA$6:BA$37))))))*BA$42</f>
        <v>3.0063857336174267</v>
      </c>
      <c r="BB37" s="87">
        <f>IF('10 (ind)'!BB$1="si",100*(('10 (ind)'!BB35-MIN('10 (ind)'!BB$6:BB$37))/(MAX('10 (ind)'!BB$6:BB$37)-MIN('10 (ind)'!BB$6:BB$37))),ABS(-100+(100*(('10 (ind)'!BB35-MIN('10 (ind)'!BB$6:BB$37))/(MAX('10 (ind)'!BB$6:BB$37)-MIN('10 (ind)'!BB$6:BB$37))))))*BB$42</f>
        <v>2.5262521723262163</v>
      </c>
      <c r="BC37" s="87">
        <f>IF('10 (ind)'!BC$1="si",100*(('10 (ind)'!BC35-MIN('10 (ind)'!BC$6:BC$37))/(MAX('10 (ind)'!BC$6:BC$37)-MIN('10 (ind)'!BC$6:BC$37))),ABS(-100+(100*(('10 (ind)'!BC35-MIN('10 (ind)'!BC$6:BC$37))/(MAX('10 (ind)'!BC$6:BC$37)-MIN('10 (ind)'!BC$6:BC$37))))))*BC$42</f>
        <v>0.71223427607268075</v>
      </c>
      <c r="BD37" s="87">
        <f>IF('10 (ind)'!BD$1="si",100*(('10 (ind)'!BD35-MIN('10 (ind)'!BD$6:BD$37))/(MAX('10 (ind)'!BD$6:BD$37)-MIN('10 (ind)'!BD$6:BD$37))),ABS(-100+(100*(('10 (ind)'!BD35-MIN('10 (ind)'!BD$6:BD$37))/(MAX('10 (ind)'!BD$6:BD$37)-MIN('10 (ind)'!BD$6:BD$37))))))*BD$42</f>
        <v>2.4574181598958234</v>
      </c>
      <c r="BE37" s="87">
        <f>IF('10 (ind)'!BE$1="si",100*(('10 (ind)'!BE35-MIN('10 (ind)'!BE$6:BE$37))/(MAX('10 (ind)'!BE$6:BE$37)-MIN('10 (ind)'!BE$6:BE$37))),ABS(-100+(100*(('10 (ind)'!BE35-MIN('10 (ind)'!BE$6:BE$37))/(MAX('10 (ind)'!BE$6:BE$37)-MIN('10 (ind)'!BE$6:BE$37))))))*BE$42</f>
        <v>1.9171187939805405</v>
      </c>
      <c r="BF37" s="87">
        <f>IF('10 (ind)'!BF$1="si",100*(('10 (ind)'!BF35-MIN('10 (ind)'!BF$6:BF$37))/(MAX('10 (ind)'!BF$6:BF$37)-MIN('10 (ind)'!BF$6:BF$37))),ABS(-100+(100*(('10 (ind)'!BF35-MIN('10 (ind)'!BF$6:BF$37))/(MAX('10 (ind)'!BF$6:BF$37)-MIN('10 (ind)'!BF$6:BF$37))))))*BF$42</f>
        <v>1.731744663529182</v>
      </c>
      <c r="BG37" s="87">
        <f>IF('10 (ind)'!BG$1="si",100*(('10 (ind)'!BG35-MIN('10 (ind)'!BG$6:BG$37))/(MAX('10 (ind)'!BG$6:BG$37)-MIN('10 (ind)'!BG$6:BG$37))),ABS(-100+(100*(('10 (ind)'!BG35-MIN('10 (ind)'!BG$6:BG$37))/(MAX('10 (ind)'!BG$6:BG$37)-MIN('10 (ind)'!BG$6:BG$37))))))*BG$42</f>
        <v>1.9748684534068881</v>
      </c>
      <c r="BH37" s="87">
        <f>IF('10 (ind)'!BH$1="si",100*(('10 (ind)'!BH35-MIN('10 (ind)'!BH$6:BH$37))/(MAX('10 (ind)'!BH$6:BH$37)-MIN('10 (ind)'!BH$6:BH$37))),ABS(-100+(100*(('10 (ind)'!BH35-MIN('10 (ind)'!BH$6:BH$37))/(MAX('10 (ind)'!BH$6:BH$37)-MIN('10 (ind)'!BH$6:BH$37))))))*BH$42</f>
        <v>1.3797575183711215</v>
      </c>
      <c r="BI37" s="87">
        <f>IF('10 (ind)'!BI$1="si",100*(('10 (ind)'!BI35-MIN('10 (ind)'!BI$6:BI$37))/(MAX('10 (ind)'!BI$6:BI$37)-MIN('10 (ind)'!BI$6:BI$37))),ABS(-100+(100*(('10 (ind)'!BI35-MIN('10 (ind)'!BI$6:BI$37))/(MAX('10 (ind)'!BI$6:BI$37)-MIN('10 (ind)'!BI$6:BI$37))))))*BI$42</f>
        <v>5.861169055102895</v>
      </c>
      <c r="BJ37" s="87">
        <f>IF('10 (ind)'!BJ$1="si",100*(('10 (ind)'!BJ35-MIN('10 (ind)'!BJ$6:BJ$37))/(MAX('10 (ind)'!BJ$6:BJ$37)-MIN('10 (ind)'!BJ$6:BJ$37))),ABS(-100+(100*(('10 (ind)'!BJ35-MIN('10 (ind)'!BJ$6:BJ$37))/(MAX('10 (ind)'!BJ$6:BJ$37)-MIN('10 (ind)'!BJ$6:BJ$37))))))*BJ$42</f>
        <v>4.6698360368599436</v>
      </c>
      <c r="BK37" s="87">
        <f>IF('10 (ind)'!BK$1="si",100*(('10 (ind)'!BK35-MIN('10 (ind)'!BK$6:BK$37))/(MAX('10 (ind)'!BK$6:BK$37)-MIN('10 (ind)'!BK$6:BK$37))),ABS(-100+(100*(('10 (ind)'!BK35-MIN('10 (ind)'!BK$6:BK$37))/(MAX('10 (ind)'!BK$6:BK$37)-MIN('10 (ind)'!BK$6:BK$37))))))*BK$42</f>
        <v>0.71321202400613304</v>
      </c>
      <c r="BL37" s="87">
        <f>IF('10 (ind)'!BL$1="si",100*(('10 (ind)'!BL35-MIN('10 (ind)'!BL$6:BL$37))/(MAX('10 (ind)'!BL$6:BL$37)-MIN('10 (ind)'!BL$6:BL$37))),ABS(-100+(100*(('10 (ind)'!BL35-MIN('10 (ind)'!BL$6:BL$37))/(MAX('10 (ind)'!BL$6:BL$37)-MIN('10 (ind)'!BL$6:BL$37))))))*BL$42</f>
        <v>1.1928249195439591</v>
      </c>
      <c r="BM37" s="87">
        <f>IF('10 (ind)'!BM$1="si",100*(('10 (ind)'!BM35-MIN('10 (ind)'!BM$6:BM$37))/(MAX('10 (ind)'!BM$6:BM$37)-MIN('10 (ind)'!BM$6:BM$37))),ABS(-100+(100*(('10 (ind)'!BM35-MIN('10 (ind)'!BM$6:BM$37))/(MAX('10 (ind)'!BM$6:BM$37)-MIN('10 (ind)'!BM$6:BM$37))))))*BM$42</f>
        <v>1.3703117280670913</v>
      </c>
      <c r="BN37" s="87">
        <f>IF('10 (ind)'!BN$1="si",100*(('10 (ind)'!BN35-MIN('10 (ind)'!BN$6:BN$37))/(MAX('10 (ind)'!BN$6:BN$37)-MIN('10 (ind)'!BN$6:BN$37))),ABS(-100+(100*(('10 (ind)'!BN35-MIN('10 (ind)'!BN$6:BN$37))/(MAX('10 (ind)'!BN$6:BN$37)-MIN('10 (ind)'!BN$6:BN$37))))))*BN$42</f>
        <v>3.5941434507371457</v>
      </c>
      <c r="BO37" s="87">
        <f>IF('10 (ind)'!BO$1="si",100*(('10 (ind)'!BO35-MIN('10 (ind)'!BO$6:BO$37))/(MAX('10 (ind)'!BO$6:BO$37)-MIN('10 (ind)'!BO$6:BO$37))),ABS(-100+(100*(('10 (ind)'!BO35-MIN('10 (ind)'!BO$6:BO$37))/(MAX('10 (ind)'!BO$6:BO$37)-MIN('10 (ind)'!BO$6:BO$37))))))*BO$42</f>
        <v>0.30189347186058596</v>
      </c>
      <c r="BP37" s="87">
        <f>IF('10 (ind)'!BP$1="si",100*(('10 (ind)'!BP35-MIN('10 (ind)'!BP$6:BP$37))/(MAX('10 (ind)'!BP$6:BP$37)-MIN('10 (ind)'!BP$6:BP$37))),ABS(-100+(100*(('10 (ind)'!BP35-MIN('10 (ind)'!BP$6:BP$37))/(MAX('10 (ind)'!BP$6:BP$37)-MIN('10 (ind)'!BP$6:BP$37))))))*BP$42</f>
        <v>0.44386236792669642</v>
      </c>
      <c r="BQ37" s="87">
        <f>IF('10 (ind)'!BQ$1="si",100*(('10 (ind)'!BQ35-MIN('10 (ind)'!BQ$6:BQ$37))/(MAX('10 (ind)'!BQ$6:BQ$37)-MIN('10 (ind)'!BQ$6:BQ$37))),ABS(-100+(100*(('10 (ind)'!BQ35-MIN('10 (ind)'!BQ$6:BQ$37))/(MAX('10 (ind)'!BQ$6:BQ$37)-MIN('10 (ind)'!BQ$6:BQ$37))))))*BQ$42</f>
        <v>1.5297606874600149</v>
      </c>
      <c r="BR37" s="87">
        <f>IF('10 (ind)'!BR$1="si",100*(('10 (ind)'!BR35-MIN('10 (ind)'!BR$6:BR$37))/(MAX('10 (ind)'!BR$6:BR$37)-MIN('10 (ind)'!BR$6:BR$37))),ABS(-100+(100*(('10 (ind)'!BR35-MIN('10 (ind)'!BR$6:BR$37))/(MAX('10 (ind)'!BR$6:BR$37)-MIN('10 (ind)'!BR$6:BR$37))))))*BR$42</f>
        <v>0.57544860663156994</v>
      </c>
      <c r="BS37" s="87">
        <f>IF('10 (ind)'!BS$1="si",100*(('10 (ind)'!BS35-MIN('10 (ind)'!BS$6:BS$37))/(MAX('10 (ind)'!BS$6:BS$37)-MIN('10 (ind)'!BS$6:BS$37))),ABS(-100+(100*(('10 (ind)'!BS35-MIN('10 (ind)'!BS$6:BS$37))/(MAX('10 (ind)'!BS$6:BS$37)-MIN('10 (ind)'!BS$6:BS$37))))))*BS$42</f>
        <v>9.1751501368663622</v>
      </c>
      <c r="BT37" s="75">
        <f>IF('10 (ind)'!BT$1="si",100*(('10 (ind)'!BT35-MIN('10 (ind)'!BT$6:BT$37))/(MAX('10 (ind)'!BT$6:BT$37)-MIN('10 (ind)'!BT$6:BT$37))),ABS(-100+(100*(('10 (ind)'!BT35-MIN('10 (ind)'!BT$6:BT$37))/(MAX('10 (ind)'!BR$6:BR$37)-MIN('10 (ind)'!BT$6:BT$37))))))*BT$42</f>
        <v>5.2147397723869719</v>
      </c>
      <c r="BU37" s="87">
        <f>IF('10 (ind)'!BU$1="si",100*(('10 (ind)'!BU35-MIN('10 (ind)'!BU$6:BU$37))/(MAX('10 (ind)'!BU$6:BU$37)-MIN('10 (ind)'!BU$6:BU$37))),ABS(-100+(100*(('10 (ind)'!BU35-MIN('10 (ind)'!BU$6:BU$37))/(MAX('10 (ind)'!BU$6:BU$37)-MIN('10 (ind)'!BU$6:BU$37))))))*BU$42</f>
        <v>9.3826381600027293</v>
      </c>
      <c r="BV37" s="87">
        <f>IF('10 (ind)'!BV$1="si",100*(('10 (ind)'!BV35-MIN('10 (ind)'!BV$6:BV$37))/(MAX('10 (ind)'!BV$6:BV$37)-MIN('10 (ind)'!BV$6:BV$37))),ABS(-100+(100*(('10 (ind)'!BV35-MIN('10 (ind)'!BV$6:BV$37))/(MAX('10 (ind)'!BV$6:BV$37)-MIN('10 (ind)'!BV$6:BV$37))))))*BV$42</f>
        <v>2.9221224652875417</v>
      </c>
      <c r="BW37" s="87">
        <f>IF('10 (ind)'!BW$1="si",100*(('10 (ind)'!BW35-MIN('10 (ind)'!BW$6:BW$37))/(MAX('10 (ind)'!BW$6:BW$37)-MIN('10 (ind)'!BW$6:BW$37))),ABS(-100+(100*(('10 (ind)'!BW35-MIN('10 (ind)'!BW$6:BW$37))/(MAX('10 (ind)'!BW$6:BW$37)-MIN('10 (ind)'!BW$6:BW$37))))))*BW$42</f>
        <v>3.8695785466981891</v>
      </c>
      <c r="BX37" s="87">
        <f>IF('10 (ind)'!BX$1="si",100*(('10 (ind)'!BX35-MIN('10 (ind)'!BX$6:BX$37))/(MAX('10 (ind)'!BX$6:BX$37)-MIN('10 (ind)'!BX$6:BX$37))),ABS(-100+(100*(('10 (ind)'!BX35-MIN('10 (ind)'!BX$6:BX$37))/(MAX('10 (ind)'!BX$6:BX$37)-MIN('10 (ind)'!BX$6:BX$37))))))*BX$42</f>
        <v>9.7654314500586388</v>
      </c>
      <c r="BY37" s="87">
        <f>IF('10 (ind)'!BY$1="si",100*(('10 (ind)'!BY35-MIN('10 (ind)'!BY$6:BY$37))/(MAX('10 (ind)'!BY$6:BY$37)-MIN('10 (ind)'!BY$6:BY$37))),ABS(-100+(100*(('10 (ind)'!BY35-MIN('10 (ind)'!BY$6:BY$37))/(MAX('10 (ind)'!BY$6:BY$37)-MIN('10 (ind)'!BY$6:BY$37))))))*BY$42</f>
        <v>1.4482584810204471</v>
      </c>
      <c r="BZ37" s="87">
        <f>IF('10 (ind)'!BZ$1="si",100*(('10 (ind)'!BZ35-MIN('10 (ind)'!BZ$6:BZ$37))/(MAX('10 (ind)'!BZ$6:BZ$37)-MIN('10 (ind)'!BZ$6:BZ$37))),ABS(-100+(100*(('10 (ind)'!BZ35-MIN('10 (ind)'!BZ$6:BZ$37))/(MAX('10 (ind)'!BZ$6:BZ$37)-MIN('10 (ind)'!BZ$6:BZ$37))))))*BZ$42</f>
        <v>7.6322809391899389</v>
      </c>
      <c r="CA37" s="87">
        <f>IF('10 (ind)'!CA$1="si",100*(('10 (ind)'!CA35-MIN('10 (ind)'!CA$6:CA$37))/(MAX('10 (ind)'!CA$6:CA$37)-MIN('10 (ind)'!CA$6:CA$37))),ABS(-100+(100*(('10 (ind)'!CA35-MIN('10 (ind)'!CA$6:CA$37))/(MAX('10 (ind)'!CA$6:CA$37)-MIN('10 (ind)'!CA$6:CA$37))))))*CA$42</f>
        <v>0</v>
      </c>
      <c r="CB37" s="87">
        <f>IF('10 (ind)'!CB$1="si",100*(('10 (ind)'!CB35-MIN('10 (ind)'!CB$6:CB$37))/(MAX('10 (ind)'!CB$6:CB$37)-MIN('10 (ind)'!CB$6:CB$37))),ABS(-100+(100*(('10 (ind)'!CB35-MIN('10 (ind)'!CB$6:CB$37))/(MAX('10 (ind)'!CB$6:CB$37)-MIN('10 (ind)'!CB$6:CB$37))))))*CB$42</f>
        <v>3.7944551025735573</v>
      </c>
      <c r="CC37" s="87">
        <f>IF('10 (ind)'!CC$1="si",100*(('10 (ind)'!CC35-MIN('10 (ind)'!CC$6:CC$37))/(MAX('10 (ind)'!CC$6:CC$37)-MIN('10 (ind)'!CC$6:CC$37))),ABS(-100+(100*(('10 (ind)'!CC35-MIN('10 (ind)'!CC$6:CC$37))/(MAX('10 (ind)'!CC$6:CC$37)-MIN('10 (ind)'!CC$6:CC$37))))))*CC$42</f>
        <v>6.4036872381436831</v>
      </c>
      <c r="CD37" s="87">
        <f>IF('10 (ind)'!CD$1="si",100*(('10 (ind)'!CD35-MIN('10 (ind)'!CD$6:CD$37))/(MAX('10 (ind)'!CD$6:CD$37)-MIN('10 (ind)'!CD$6:CD$37))),ABS(-100+(100*(('10 (ind)'!CD35-MIN('10 (ind)'!CD$6:CD$37))/(MAX('10 (ind)'!CD$6:CD$37)-MIN('10 (ind)'!CD$6:CD$37))))))*CD$42</f>
        <v>0.11736075667834557</v>
      </c>
      <c r="CE37" s="87">
        <f>IF('10 (ind)'!CE$1="si",100*(('10 (ind)'!CE35-MIN('10 (ind)'!CE$6:CE$37))/(MAX('10 (ind)'!CE$6:CE$37)-MIN('10 (ind)'!CE$6:CE$37))),ABS(-100+(100*(('10 (ind)'!CE35-MIN('10 (ind)'!CE$6:CE$37))/(MAX('10 (ind)'!CE$6:CE$37)-MIN('10 (ind)'!CE$6:CE$37))))))*CE$42</f>
        <v>0.74485960409491114</v>
      </c>
      <c r="CF37" s="87">
        <f>IF('10 (ind)'!CF$1="si",100*(('10 (ind)'!CF35-MIN('10 (ind)'!CF$6:CF$37))/(MAX('10 (ind)'!CF$6:CF$37)-MIN('10 (ind)'!CF$6:CF$37))),ABS(-100+(100*(('10 (ind)'!CF35-MIN('10 (ind)'!CF$6:CF$37))/(MAX('10 (ind)'!CF$6:CF$37)-MIN('10 (ind)'!CF$6:CF$37))))))*CF$42</f>
        <v>1.1091300736978289</v>
      </c>
      <c r="CG37" s="87">
        <f>IF('10 (ind)'!CG$1="si",100*(('10 (ind)'!CG35-MIN('10 (ind)'!CG$6:CG$37))/(MAX('10 (ind)'!CG$6:CG$37)-MIN('10 (ind)'!CG$6:CG$37))),ABS(-100+(100*(('10 (ind)'!CG35-MIN('10 (ind)'!CG$6:CG$37))/(MAX('10 (ind)'!CG$6:CG$37)-MIN('10 (ind)'!CG$6:CG$37))))))*CG$42</f>
        <v>2.500618773627282</v>
      </c>
      <c r="CH37" s="87">
        <f>IF('10 (ind)'!CH$1="si",100*(('10 (ind)'!CH35-MIN('10 (ind)'!CH$6:CH$37))/(MAX('10 (ind)'!CH$6:CH$37)-MIN('10 (ind)'!CH$6:CH$37))),ABS(-100+(100*(('10 (ind)'!CH35-MIN('10 (ind)'!CH$6:CH$37))/(MAX('10 (ind)'!CH$6:CH$37)-MIN('10 (ind)'!CH$6:CH$37))))))*CH$42</f>
        <v>1.4251413142453291</v>
      </c>
      <c r="CI37" s="87">
        <f>IF('10 (ind)'!CI$1="si",100*(('10 (ind)'!CI35-MIN('10 (ind)'!CI$6:CI$37))/(MAX('10 (ind)'!CI$6:CI$37)-MIN('10 (ind)'!CI$6:CI$37))),ABS(-100+(100*(('10 (ind)'!CI35-MIN('10 (ind)'!CI$6:CI$37))/(MAX('10 (ind)'!CI$6:CI$37)-MIN('10 (ind)'!CI$6:CI$37))))))*CI$42</f>
        <v>3.8294238430725414</v>
      </c>
      <c r="CJ37" s="87">
        <f>IF('10 (ind)'!CJ$1="si",100*(('10 (ind)'!CJ35-MIN('10 (ind)'!CJ$6:CJ$37))/(MAX('10 (ind)'!CJ$6:CJ$37)-MIN('10 (ind)'!CJ$6:CJ$37))),ABS(-100+(100*(('10 (ind)'!CJ35-MIN('10 (ind)'!CJ$6:CJ$37))/(MAX('10 (ind)'!CJ$6:CJ$37)-MIN('10 (ind)'!CJ$6:CJ$37))))))*CJ$42</f>
        <v>4.372718314508754</v>
      </c>
      <c r="CK37" s="87">
        <f>IF('10 (ind)'!CK$1="si",100*(('10 (ind)'!CK35-MIN('10 (ind)'!CK$6:CK$37))/(MAX('10 (ind)'!CK$6:CK$37)-MIN('10 (ind)'!CK$6:CK$37))),ABS(-100+(100*(('10 (ind)'!CK35-MIN('10 (ind)'!CK$6:CK$37))/(MAX('10 (ind)'!CK$6:CK$37)-MIN('10 (ind)'!CK$6:CK$37))))))*CK$42</f>
        <v>0.84867555212553092</v>
      </c>
      <c r="CL37" s="87">
        <f>IF('10 (ind)'!CL$1="si",100*(('10 (ind)'!CL35-MIN('10 (ind)'!CL$6:CL$37))/(MAX('10 (ind)'!CL$6:CL$37)-MIN('10 (ind)'!CL$6:CL$37))),ABS(-100+(100*(('10 (ind)'!CL35-MIN('10 (ind)'!CL$6:CL$37))/(MAX('10 (ind)'!CL$6:CL$37)-MIN('10 (ind)'!CL$6:CL$37))))))*CL$42</f>
        <v>2.9996687968093863</v>
      </c>
      <c r="CM37" s="87">
        <f>IF('10 (ind)'!CM$1="si",100*(('10 (ind)'!CM35-MIN('10 (ind)'!CM$6:CM$37))/(MAX('10 (ind)'!CM$6:CM$37)-MIN('10 (ind)'!CM$6:CM$37))),ABS(-100+(100*(('10 (ind)'!CM35-MIN('10 (ind)'!CM$6:CM$37))/(MAX('10 (ind)'!CM$6:CM$37)-MIN('10 (ind)'!CM$6:CM$37))))))*CM$42</f>
        <v>2.4291811236365217</v>
      </c>
    </row>
    <row r="38" spans="1:91">
      <c r="A38" s="18" t="s">
        <v>438</v>
      </c>
      <c r="B38" s="87">
        <f>IF('10 (ind)'!B$1="si",100*(('10 (ind)'!B36-MIN('10 (ind)'!B$6:B$37))/(MAX('10 (ind)'!B$6:B$37)-MIN('10 (ind)'!B$6:B$37))),ABS(-100+(100*(('10 (ind)'!B36-MIN('10 (ind)'!B$6:B$37))/(MAX('10 (ind)'!B$6:B$37)-MIN('10 (ind)'!B$6:B$37))))))</f>
        <v>21.663669799522577</v>
      </c>
      <c r="C38" s="87">
        <f>IF('10 (ind)'!C$1="si",100*(('10 (ind)'!C36-MIN('10 (ind)'!C$6:C$37))/(MAX('10 (ind)'!C$6:C$37)-MIN('10 (ind)'!C$6:C$37))),ABS(-100+(100*(('10 (ind)'!C36-MIN('10 (ind)'!C$6:C$37))/(MAX('10 (ind)'!C$6:C$37)-MIN('10 (ind)'!C$6:C$37))))))</f>
        <v>30.223643362721969</v>
      </c>
      <c r="D38" s="87">
        <f>IF('10 (ind)'!D$1="si",100*(('10 (ind)'!D36-MIN('10 (ind)'!D$6:D$37))/(MAX('10 (ind)'!D$6:D$37)-MIN('10 (ind)'!D$6:D$37))),ABS(-100+(100*(('10 (ind)'!D36-MIN('10 (ind)'!D$6:D$37))/(MAX('10 (ind)'!D$6:D$37)-MIN('10 (ind)'!D$6:D$37))))))*D$42</f>
        <v>2.9502626415397075</v>
      </c>
      <c r="E38" s="87">
        <f>IF('10 (ind)'!E$1="si",100*(('10 (ind)'!E36-MIN('10 (ind)'!E$6:E$37))/(MAX('10 (ind)'!E$6:E$37)-MIN('10 (ind)'!E$6:E$37))),ABS(-100+(100*(('10 (ind)'!E36-MIN('10 (ind)'!E$6:E$37))/(MAX('10 (ind)'!E$6:E$37)-MIN('10 (ind)'!E$6:E$37))))))*E$42</f>
        <v>14.022224268680176</v>
      </c>
      <c r="F38" s="87">
        <f>IF('10 (ind)'!F$1="si",100*(('10 (ind)'!F36-MIN('10 (ind)'!F$6:F$37))/(MAX('10 (ind)'!F$6:F$37)-MIN('10 (ind)'!F$6:F$37))),ABS(-100+(100*(('10 (ind)'!F36-MIN('10 (ind)'!F$6:F$37))/(MAX('10 (ind)'!F$6:F$37)-MIN('10 (ind)'!F$6:F$37))))))*F$42</f>
        <v>8.7460484720758682</v>
      </c>
      <c r="G38" s="87">
        <f>IF('10 (ind)'!G$1="si",100*(('10 (ind)'!G36-MIN('10 (ind)'!G$6:G$37))/(MAX('10 (ind)'!G$6:G$37)-MIN('10 (ind)'!G$6:G$37))),ABS(-100+(100*(('10 (ind)'!G36-MIN('10 (ind)'!G$6:G$37))/(MAX('10 (ind)'!G$6:G$37)-MIN('10 (ind)'!G$6:G$37))))))*G$42</f>
        <v>2.9986962190352009</v>
      </c>
      <c r="H38" s="87">
        <f>IF('10 (ind)'!H$1="si",100*(('10 (ind)'!H36-MIN('10 (ind)'!H$6:H$37))/(MAX('10 (ind)'!H$6:H$37)-MIN('10 (ind)'!H$6:H$37))),ABS(-100+(100*(('10 (ind)'!H36-MIN('10 (ind)'!H$6:H$37))/(MAX('10 (ind)'!H$6:H$37)-MIN('10 (ind)'!H$6:H$37))))))*H$42</f>
        <v>2.1301775147928996</v>
      </c>
      <c r="I38" s="87">
        <f>IF('10 (ind)'!I$1="si",100*(('10 (ind)'!I36-MIN('10 (ind)'!I$6:I$37))/(MAX('10 (ind)'!I$6:I$37)-MIN('10 (ind)'!I$6:I$37))),ABS(-100+(100*(('10 (ind)'!I36-MIN('10 (ind)'!I$6:I$37))/(MAX('10 (ind)'!I$6:I$37)-MIN('10 (ind)'!I$6:I$37))))))*I$42</f>
        <v>0</v>
      </c>
      <c r="J38" s="87">
        <f>IF('10 (ind)'!J$1="si",100*(('10 (ind)'!J36-MIN('10 (ind)'!J$6:J$37))/(MAX('10 (ind)'!J$6:J$37)-MIN('10 (ind)'!J$6:J$37))),ABS(-100+(100*(('10 (ind)'!J36-MIN('10 (ind)'!J$6:J$37))/(MAX('10 (ind)'!J$6:J$37)-MIN('10 (ind)'!J$6:J$37))))))*J$42</f>
        <v>7.6923076923076916</v>
      </c>
      <c r="K38" s="87">
        <f>IF('10 (ind)'!K$1="si",100*(('10 (ind)'!K36-MIN('10 (ind)'!K$6:K$37))/(MAX('10 (ind)'!K$6:K$37)-MIN('10 (ind)'!K$6:K$37))),ABS(-100+(100*(('10 (ind)'!K36-MIN('10 (ind)'!K$6:K$37))/(MAX('10 (ind)'!K$6:K$37)-MIN('10 (ind)'!K$6:K$37))))))*K$42</f>
        <v>7.1345064551236144</v>
      </c>
      <c r="L38" s="87">
        <f>IF('10 (ind)'!L$1="si",100*(('10 (ind)'!L36-MIN('10 (ind)'!L$6:L$37))/(MAX('10 (ind)'!L$6:L$37)-MIN('10 (ind)'!L$6:L$37))),ABS(-100+(100*(('10 (ind)'!L36-MIN('10 (ind)'!L$6:L$37))/(MAX('10 (ind)'!L$6:L$37)-MIN('10 (ind)'!L$6:L$37))))))*L$42</f>
        <v>7.6923076923076916</v>
      </c>
      <c r="M38" s="87">
        <f>IF('10 (ind)'!M$1="si",100*(('10 (ind)'!M36-MIN('10 (ind)'!M$6:M$37))/(MAX('10 (ind)'!M$6:M$37)-MIN('10 (ind)'!M$6:M$37))),ABS(-100+(100*(('10 (ind)'!M36-MIN('10 (ind)'!M$6:M$37))/(MAX('10 (ind)'!M$6:M$37)-MIN('10 (ind)'!M$6:M$37))))))*M$42</f>
        <v>0.13557743549833354</v>
      </c>
      <c r="N38" s="87">
        <f>IF('10 (ind)'!N$1="si",100*(('10 (ind)'!N36-MIN('10 (ind)'!N$6:N$37))/(MAX('10 (ind)'!N$6:N$37)-MIN('10 (ind)'!N$6:N$37))),ABS(-100+(100*(('10 (ind)'!N36-MIN('10 (ind)'!N$6:N$37))/(MAX('10 (ind)'!N$6:N$37)-MIN('10 (ind)'!N$6:N$37))))))*N$42</f>
        <v>13.049719431032234</v>
      </c>
      <c r="O38" s="87">
        <f>IF('10 (ind)'!O$1="si",100*(('10 (ind)'!O36-MIN('10 (ind)'!O$6:O$37))/(MAX('10 (ind)'!O$6:O$37)-MIN('10 (ind)'!O$6:O$37))),ABS(-100+(100*(('10 (ind)'!O36-MIN('10 (ind)'!O$6:O$37))/(MAX('10 (ind)'!O$6:O$37)-MIN('10 (ind)'!O$6:O$37))))))*O$42</f>
        <v>8.5685314642025752</v>
      </c>
      <c r="P38" s="87">
        <f>IF('10 (ind)'!P$1="si",100*(('10 (ind)'!P36-MIN('10 (ind)'!P$6:P$37))/(MAX('10 (ind)'!P$6:P$37)-MIN('10 (ind)'!P$6:P$37))),ABS(-100+(100*(('10 (ind)'!P36-MIN('10 (ind)'!P$6:P$37))/(MAX('10 (ind)'!P$6:P$37)-MIN('10 (ind)'!P$6:P$37))))))*P$42</f>
        <v>0.59627423009255454</v>
      </c>
      <c r="Q38" s="87">
        <f>IF('10 (ind)'!Q$1="si",100*(('10 (ind)'!Q36-MIN('10 (ind)'!Q$6:Q$37))/(MAX('10 (ind)'!Q$6:Q$37)-MIN('10 (ind)'!Q$6:Q$37))),ABS(-100+(100*(('10 (ind)'!Q36-MIN('10 (ind)'!Q$6:Q$37))/(MAX('10 (ind)'!Q$6:Q$37)-MIN('10 (ind)'!Q$6:Q$37))))))*Q$42</f>
        <v>0.61627588065995909</v>
      </c>
      <c r="R38" s="87">
        <f>IF('10 (ind)'!R$1="si",100*(('10 (ind)'!R36-MIN('10 (ind)'!R$6:R$37))/(MAX('10 (ind)'!R$6:R$37)-MIN('10 (ind)'!R$6:R$37))),ABS(-100+(100*(('10 (ind)'!R36-MIN('10 (ind)'!R$6:R$37))/(MAX('10 (ind)'!R$6:R$37)-MIN('10 (ind)'!R$6:R$37))))))*R$42</f>
        <v>0</v>
      </c>
      <c r="S38" s="75">
        <f>ABS(ABS(('10 (ind)'!S36-((MAX('10 (ind)'!S$6:S$37)+MIN('10 (ind)'!S$6:S$37))/2))/(((MAX('10 (ind)'!S$6:S$37)+MIN('10 (ind)'!S$6:S$37))/2)-MAX('10 (ind)'!S$6:S$37))*100)-100)*S$42</f>
        <v>0.34534224401592595</v>
      </c>
      <c r="T38" s="87">
        <f>IF('10 (ind)'!T$1="si",100*(('10 (ind)'!T36-MIN('10 (ind)'!T$6:T$37))/(MAX('10 (ind)'!T$6:T$37)-MIN('10 (ind)'!T$6:T$37))),ABS(-100+(100*(('10 (ind)'!T36-MIN('10 (ind)'!T$6:T$37))/(MAX('10 (ind)'!T$6:T$37)-MIN('10 (ind)'!T$6:T$37))))))*T$42</f>
        <v>4.01665817074136E-2</v>
      </c>
      <c r="U38" s="87">
        <f>IF('10 (ind)'!U$1="si",100*(('10 (ind)'!U36-MIN('10 (ind)'!U$6:U$37))/(MAX('10 (ind)'!U$6:U$37)-MIN('10 (ind)'!U$6:U$37))),ABS(-100+(100*(('10 (ind)'!U36-MIN('10 (ind)'!U$6:U$37))/(MAX('10 (ind)'!U$6:U$37)-MIN('10 (ind)'!U$6:U$37))))))*U$42</f>
        <v>0</v>
      </c>
      <c r="V38" s="87">
        <f>IF('10 (ind)'!V$1="si",100*(('10 (ind)'!V36-MIN('10 (ind)'!V$6:V$37))/(MAX('10 (ind)'!V$6:V$37)-MIN('10 (ind)'!V$6:V$37))),ABS(-100+(100*(('10 (ind)'!V36-MIN('10 (ind)'!V$6:V$37))/(MAX('10 (ind)'!V$6:V$37)-MIN('10 (ind)'!V$6:V$37))))))*V$42</f>
        <v>4.2868328330940884</v>
      </c>
      <c r="W38" s="87">
        <f>IF('10 (ind)'!W$1="si",100*(('10 (ind)'!W36-MIN('10 (ind)'!W$6:W$37))/(MAX('10 (ind)'!W$6:W$37)-MIN('10 (ind)'!W$6:W$37))),ABS(-100+(100*(('10 (ind)'!W36-MIN('10 (ind)'!W$6:W$37))/(MAX('10 (ind)'!W$6:W$37)-MIN('10 (ind)'!W$6:W$37))))))*W$42</f>
        <v>7.6870861706744256</v>
      </c>
      <c r="X38" s="87">
        <f>IF('10 (ind)'!X$1="si",100*(('10 (ind)'!X36-MIN('10 (ind)'!X$6:X$37))/(MAX('10 (ind)'!X$6:X$37)-MIN('10 (ind)'!X$6:X$37))),ABS(-100+(100*(('10 (ind)'!X36-MIN('10 (ind)'!X$6:X$37))/(MAX('10 (ind)'!X$6:X$37)-MIN('10 (ind)'!X$6:X$37))))))*X$42</f>
        <v>3.2463500649312946</v>
      </c>
      <c r="Y38" s="87">
        <f>IF('10 (ind)'!Y$1="si",100*(('10 (ind)'!Y36-MIN('10 (ind)'!Y$6:Y$37))/(MAX('10 (ind)'!Y$6:Y$37)-MIN('10 (ind)'!Y$6:Y$37))),ABS(-100+(100*(('10 (ind)'!Y36-MIN('10 (ind)'!Y$6:Y$37))/(MAX('10 (ind)'!Y$6:Y$37)-MIN('10 (ind)'!Y$6:Y$37))))))*Y$42</f>
        <v>5.3220022064811543</v>
      </c>
      <c r="Z38" s="87">
        <f>IF('10 (ind)'!Z$1="si",100*(('10 (ind)'!Z36-MIN('10 (ind)'!Z$6:Z$37))/(MAX('10 (ind)'!Z$6:Z$37)-MIN('10 (ind)'!Z$6:Z$37))),ABS(-100+(100*(('10 (ind)'!Z36-MIN('10 (ind)'!Z$6:Z$37))/(MAX('10 (ind)'!Z$6:Z$37)-MIN('10 (ind)'!Z$6:Z$37))))))*Z$42</f>
        <v>0.64518310133938106</v>
      </c>
      <c r="AA38" s="87">
        <f>IF('10 (ind)'!AA$1="si",100*(('10 (ind)'!AA36-MIN('10 (ind)'!AA$6:AA$37))/(MAX('10 (ind)'!AA$6:AA$37)-MIN('10 (ind)'!AA$6:AA$37))),ABS(-100+(100*(('10 (ind)'!AA36-MIN('10 (ind)'!AA$6:AA$37))/(MAX('10 (ind)'!AA$6:AA$37)-MIN('10 (ind)'!AA$6:AA$37))))))*AA$42</f>
        <v>4.1571333845603897</v>
      </c>
      <c r="AB38" s="87">
        <f>IF('10 (ind)'!AB$1="si",100*(('10 (ind)'!AB36-MIN('10 (ind)'!AB$6:AB$37))/(MAX('10 (ind)'!AB$6:AB$37)-MIN('10 (ind)'!AB$6:AB$37))),ABS(-100+(100*(('10 (ind)'!AB36-MIN('10 (ind)'!AB$6:AB$37))/(MAX('10 (ind)'!AB$6:AB$37)-MIN('10 (ind)'!AB$6:AB$37))))))*AB$42</f>
        <v>3.5211915599005863</v>
      </c>
      <c r="AC38" s="87">
        <f>IF('10 (ind)'!AC$1="si",100*(('10 (ind)'!AC36-MIN('10 (ind)'!AC$6:AC$37))/(MAX('10 (ind)'!AC$6:AC$37)-MIN('10 (ind)'!AC$6:AC$37))),ABS(-100+(100*(('10 (ind)'!AC36-MIN('10 (ind)'!AC$6:AC$37))/(MAX('10 (ind)'!AC$6:AC$37)-MIN('10 (ind)'!AC$6:AC$37))))))*AC$42</f>
        <v>5.753781215069468</v>
      </c>
      <c r="AD38" s="87">
        <f>IF('10 (ind)'!AD$1="si",100*(('10 (ind)'!AD36-MIN('10 (ind)'!AD$6:AD$37))/(MAX('10 (ind)'!AD$6:AD$37)-MIN('10 (ind)'!AD$6:AD$37))),ABS(-100+(100*(('10 (ind)'!AD36-MIN('10 (ind)'!AD$6:AD$37))/(MAX('10 (ind)'!AD$6:AD$37)-MIN('10 (ind)'!AD$6:AD$37))))))*AD$42</f>
        <v>4.3451711341275105</v>
      </c>
      <c r="AE38" s="87">
        <f>IF('10 (ind)'!AE$1="si",100*(('10 (ind)'!AE36-MIN('10 (ind)'!AE$6:AE$37))/(MAX('10 (ind)'!AE$6:AE$37)-MIN('10 (ind)'!AE$6:AE$37))),ABS(-100+(100*(('10 (ind)'!AE36-MIN('10 (ind)'!AE$6:AE$37))/(MAX('10 (ind)'!AE$6:AE$37)-MIN('10 (ind)'!AE$6:AE$37))))))*AE$42</f>
        <v>2.8806345562903131</v>
      </c>
      <c r="AF38" s="87">
        <f>IF('10 (ind)'!AF$1="si",100*(('10 (ind)'!AF36-MIN('10 (ind)'!AF$6:AF$37))/(MAX('10 (ind)'!AF$6:AF$37)-MIN('10 (ind)'!AF$6:AF$37))),ABS(-100+(100*(('10 (ind)'!AF36-MIN('10 (ind)'!AF$6:AF$37))/(MAX('10 (ind)'!AF$6:AF$37)-MIN('10 (ind)'!AF$6:AF$37))))))*AF$42</f>
        <v>3.2761119280827447</v>
      </c>
      <c r="AG38" s="87">
        <f>IF('10 (ind)'!AG$1="si",100*(('10 (ind)'!AG36-MIN('10 (ind)'!AG$6:AG$37))/(MAX('10 (ind)'!AG$6:AG$37)-MIN('10 (ind)'!AG$6:AG$37))),ABS(-100+(100*(('10 (ind)'!AG36-MIN('10 (ind)'!AG$6:AG$37))/(MAX('10 (ind)'!AG$6:AG$37)-MIN('10 (ind)'!AG$6:AG$37))))))*AG$42</f>
        <v>1.2468670472557497</v>
      </c>
      <c r="AH38" s="87">
        <f>IF('10 (ind)'!AH$1="si",100*(('10 (ind)'!AH36-MIN('10 (ind)'!AH$6:AH$37))/(MAX('10 (ind)'!AH$6:AH$37)-MIN('10 (ind)'!AH$6:AH$37))),ABS(-100+(100*(('10 (ind)'!AH36-MIN('10 (ind)'!AH$6:AH$37))/(MAX('10 (ind)'!AH$6:AH$37)-MIN('10 (ind)'!AH$6:AH$37))))))*AH$42</f>
        <v>2.3370089846545943</v>
      </c>
      <c r="AI38" s="87">
        <f>IF('10 (ind)'!AI$1="si",100*(('10 (ind)'!AI36-MIN('10 (ind)'!AI$6:AI$37))/(MAX('10 (ind)'!AI$6:AI$37)-MIN('10 (ind)'!AI$6:AI$37))),ABS(-100+(100*(('10 (ind)'!AI36-MIN('10 (ind)'!AI$6:AI$37))/(MAX('10 (ind)'!AI$6:AI$37)-MIN('10 (ind)'!AI$6:AI$37))))))*AI$42</f>
        <v>4.0066145561790362E-2</v>
      </c>
      <c r="AJ38" s="87">
        <f>IF('10 (ind)'!AJ$1="si",100*(('10 (ind)'!AJ36-MIN('10 (ind)'!AJ$6:AJ$37))/(MAX('10 (ind)'!AJ$6:AJ$37)-MIN('10 (ind)'!AJ$6:AJ$37))),ABS(-100+(100*(('10 (ind)'!AJ36-MIN('10 (ind)'!AJ$6:AJ$37))/(MAX('10 (ind)'!AJ$6:AJ$37)-MIN('10 (ind)'!AJ$6:AJ$37))))))*AJ$42</f>
        <v>6.0406171829220208</v>
      </c>
      <c r="AK38" s="87">
        <f>IF('10 (ind)'!AK$1="si",100*(('10 (ind)'!AK36-MIN('10 (ind)'!AK$6:AK$37))/(MAX('10 (ind)'!AK$6:AK$37)-MIN('10 (ind)'!AK$6:AK$37))),ABS(-100+(100*(('10 (ind)'!AK36-MIN('10 (ind)'!AK$6:AK$37))/(MAX('10 (ind)'!AK$6:AK$37)-MIN('10 (ind)'!AK$6:AK$37))))))*AK$42</f>
        <v>0.55808343067534649</v>
      </c>
      <c r="AL38" s="87">
        <f>IF('10 (ind)'!AL$1="si",100*(('10 (ind)'!AL36-MIN('10 (ind)'!AL$6:AL$37))/(MAX('10 (ind)'!AL$6:AL$37)-MIN('10 (ind)'!AL$6:AL$37))),ABS(-100+(100*(('10 (ind)'!AL36-MIN('10 (ind)'!AL$6:AL$37))/(MAX('10 (ind)'!AL$6:AL$37)-MIN('10 (ind)'!AL$6:AL$37))))))*AL$42</f>
        <v>10.344836763719966</v>
      </c>
      <c r="AM38" s="87">
        <f>IF('10 (ind)'!AM$1="si",100*(('10 (ind)'!AM36-MIN('10 (ind)'!AM$6:AM$37))/(MAX('10 (ind)'!AM$6:AM$37)-MIN('10 (ind)'!AM$6:AM$37))),ABS(-100+(100*(('10 (ind)'!AM36-MIN('10 (ind)'!AM$6:AM$37))/(MAX('10 (ind)'!AM$6:AM$37)-MIN('10 (ind)'!AM$6:AM$37))))))*AM$42</f>
        <v>4.5219985247592902</v>
      </c>
      <c r="AN38" s="87">
        <f>IF('10 (ind)'!AN$1="si",100*(('10 (ind)'!AN36-MIN('10 (ind)'!AN$6:AN$37))/(MAX('10 (ind)'!AN$6:AN$37)-MIN('10 (ind)'!AN$6:AN$37))),ABS(-100+(100*(('10 (ind)'!AN36-MIN('10 (ind)'!AN$6:AN$37))/(MAX('10 (ind)'!AN$6:AN$37)-MIN('10 (ind)'!AN$6:AN$37))))))*AN$42</f>
        <v>10.201160929207319</v>
      </c>
      <c r="AO38" s="87">
        <f>IF('10 (ind)'!AO$1="si",100*(('10 (ind)'!AO36-MIN('10 (ind)'!AO$6:AO$37))/(MAX('10 (ind)'!AO$6:AO$37)-MIN('10 (ind)'!AO$6:AO$37))),ABS(-100+(100*(('10 (ind)'!AO36-MIN('10 (ind)'!AO$6:AO$37))/(MAX('10 (ind)'!AO$6:AO$37)-MIN('10 (ind)'!AO$6:AO$37))))))*AO$42</f>
        <v>7.1385450249607105</v>
      </c>
      <c r="AP38" s="87">
        <f>IF('10 (ind)'!AP$1="si",100*(('10 (ind)'!AP36-MIN('10 (ind)'!AP$6:AP$37))/(MAX('10 (ind)'!AP$6:AP$37)-MIN('10 (ind)'!AP$6:AP$37))),ABS(-100+(100*(('10 (ind)'!AP36-MIN('10 (ind)'!AP$6:AP$37))/(MAX('10 (ind)'!AP$6:AP$37)-MIN('10 (ind)'!AP$6:AP$37))))))*AP$42</f>
        <v>14.673489796454637</v>
      </c>
      <c r="AQ38" s="87">
        <f>IF('10 (ind)'!AQ$1="si",100*(('10 (ind)'!AQ36-MIN('10 (ind)'!AQ$6:AQ$37))/(MAX('10 (ind)'!AQ$6:AQ$37)-MIN('10 (ind)'!AQ$6:AQ$37))),ABS(-100+(100*(('10 (ind)'!AQ36-MIN('10 (ind)'!AQ$6:AQ$37))/(MAX('10 (ind)'!AQ$6:AQ$37)-MIN('10 (ind)'!AQ$6:AQ$37))))))*AQ$42</f>
        <v>1.5679005806227453</v>
      </c>
      <c r="AR38" s="87">
        <f>IF('10 (ind)'!AR$1="si",100*(('10 (ind)'!AR36-MIN('10 (ind)'!AR$6:AR$37))/(MAX('10 (ind)'!AR$6:AR$37)-MIN('10 (ind)'!AR$6:AR$37))),ABS(-100+(100*(('10 (ind)'!AR36-MIN('10 (ind)'!AR$6:AR$37))/(MAX('10 (ind)'!AR$6:AR$37)-MIN('10 (ind)'!AR$6:AR$37))))))*AR$42</f>
        <v>7.2695709106473974</v>
      </c>
      <c r="AS38" s="87">
        <f>IF('10 (ind)'!AS$1="si",100*(('10 (ind)'!AS36-MIN('10 (ind)'!AS$6:AS$37))/(MAX('10 (ind)'!AS$6:AS$37)-MIN('10 (ind)'!AS$6:AS$37))),ABS(-100+(100*(('10 (ind)'!AS36-MIN('10 (ind)'!AS$6:AS$37))/(MAX('10 (ind)'!AS$6:AS$37)-MIN('10 (ind)'!AS$6:AS$37))))))*AS$42</f>
        <v>7.7134801710478662</v>
      </c>
      <c r="AT38" s="87">
        <f>IF('10 (ind)'!AT$1="si",100*(('10 (ind)'!AT36-MIN('10 (ind)'!AT$6:AT$37))/(MAX('10 (ind)'!AT$6:AT$37)-MIN('10 (ind)'!AT$6:AT$37))),ABS(-100+(100*(('10 (ind)'!AT36-MIN('10 (ind)'!AT$6:AT$37))/(MAX('10 (ind)'!AT$6:AT$37)-MIN('10 (ind)'!AT$6:AT$37))))))*AT$42</f>
        <v>0</v>
      </c>
      <c r="AU38" s="87">
        <f>IF('10 (ind)'!AU$1="si",100*(('10 (ind)'!AU36-MIN('10 (ind)'!AU$6:AU$37))/(MAX('10 (ind)'!AU$6:AU$37)-MIN('10 (ind)'!AU$6:AU$37))),ABS(-100+(100*(('10 (ind)'!AU36-MIN('10 (ind)'!AU$6:AU$37))/(MAX('10 (ind)'!AU$6:AU$37)-MIN('10 (ind)'!AU$6:AU$37))))))*AU$42</f>
        <v>25</v>
      </c>
      <c r="AV38" s="87">
        <f>IF('10 (ind)'!AV$1="si",100*(('10 (ind)'!AV36-MIN('10 (ind)'!AV$6:AV$37))/(MAX('10 (ind)'!AV$6:AV$37)-MIN('10 (ind)'!AV$6:AV$37))),ABS(-100+(100*(('10 (ind)'!AV36-MIN('10 (ind)'!AV$6:AV$37))/(MAX('10 (ind)'!AV$6:AV$37)-MIN('10 (ind)'!AV$6:AV$37))))))*AV$42</f>
        <v>18.2842287694974</v>
      </c>
      <c r="AW38" s="87">
        <f>IF('10 (ind)'!AW$1="si",100*(('10 (ind)'!AW36-MIN('10 (ind)'!AW$6:AW$37))/(MAX('10 (ind)'!AW$6:AW$37)-MIN('10 (ind)'!AW$6:AW$37))),ABS(-100+(100*(('10 (ind)'!AW36-MIN('10 (ind)'!AW$6:AW$37))/(MAX('10 (ind)'!AW$6:AW$37)-MIN('10 (ind)'!AW$6:AW$37))))))*AW$42</f>
        <v>3.8734106013152694</v>
      </c>
      <c r="AX38" s="87">
        <f>IF('10 (ind)'!AX$1="si",100*(('10 (ind)'!AX36-MIN('10 (ind)'!AX$6:AX$37))/(MAX('10 (ind)'!AX$6:AX$37)-MIN('10 (ind)'!AX$6:AX$37))),ABS(-100+(100*(('10 (ind)'!AX36-MIN('10 (ind)'!AX$6:AX$37))/(MAX('10 (ind)'!AX$6:AX$37)-MIN('10 (ind)'!AX$6:AX$37))))))*AX$42</f>
        <v>0</v>
      </c>
      <c r="AY38" s="87">
        <f>IF('10 (ind)'!AY$1="si",100*(('10 (ind)'!AY36-MIN('10 (ind)'!AY$6:AY$37))/(MAX('10 (ind)'!AY$6:AY$37)-MIN('10 (ind)'!AY$6:AY$37))),ABS(-100+(100*(('10 (ind)'!AY36-MIN('10 (ind)'!AY$6:AY$37))/(MAX('10 (ind)'!AY$6:AY$37)-MIN('10 (ind)'!AY$6:AY$37))))))*AY$42</f>
        <v>6.0691198287019015</v>
      </c>
      <c r="AZ38" s="87">
        <f>IF('10 (ind)'!AZ$1="si",100*(('10 (ind)'!AZ36-MIN('10 (ind)'!AZ$6:AZ$37))/(MAX('10 (ind)'!AZ$6:AZ$37)-MIN('10 (ind)'!AZ$6:AZ$37))),ABS(-100+(100*(('10 (ind)'!AZ36-MIN('10 (ind)'!AZ$6:AZ$37))/(MAX('10 (ind)'!AZ$6:AZ$37)-MIN('10 (ind)'!AZ$6:AZ$37))))))*AZ$42</f>
        <v>3.7228077019215462</v>
      </c>
      <c r="BA38" s="87">
        <f>IF('10 (ind)'!BA$1="si",100*(('10 (ind)'!BA36-MIN('10 (ind)'!BA$6:BA$37))/(MAX('10 (ind)'!BA$6:BA$37)-MIN('10 (ind)'!BA$6:BA$37))),ABS(-100+(100*(('10 (ind)'!BA36-MIN('10 (ind)'!BA$6:BA$37))/(MAX('10 (ind)'!BA$6:BA$37)-MIN('10 (ind)'!BA$6:BA$37))))))*BA$42</f>
        <v>3.7188088716621648</v>
      </c>
      <c r="BB38" s="87">
        <f>IF('10 (ind)'!BB$1="si",100*(('10 (ind)'!BB36-MIN('10 (ind)'!BB$6:BB$37))/(MAX('10 (ind)'!BB$6:BB$37)-MIN('10 (ind)'!BB$6:BB$37))),ABS(-100+(100*(('10 (ind)'!BB36-MIN('10 (ind)'!BB$6:BB$37))/(MAX('10 (ind)'!BB$6:BB$37)-MIN('10 (ind)'!BB$6:BB$37))))))*BB$42</f>
        <v>1.7735284289732907</v>
      </c>
      <c r="BC38" s="87">
        <f>IF('10 (ind)'!BC$1="si",100*(('10 (ind)'!BC36-MIN('10 (ind)'!BC$6:BC$37))/(MAX('10 (ind)'!BC$6:BC$37)-MIN('10 (ind)'!BC$6:BC$37))),ABS(-100+(100*(('10 (ind)'!BC36-MIN('10 (ind)'!BC$6:BC$37))/(MAX('10 (ind)'!BC$6:BC$37)-MIN('10 (ind)'!BC$6:BC$37))))))*BC$42</f>
        <v>6.3135669318272516</v>
      </c>
      <c r="BD38" s="87">
        <f>IF('10 (ind)'!BD$1="si",100*(('10 (ind)'!BD36-MIN('10 (ind)'!BD$6:BD$37))/(MAX('10 (ind)'!BD$6:BD$37)-MIN('10 (ind)'!BD$6:BD$37))),ABS(-100+(100*(('10 (ind)'!BD36-MIN('10 (ind)'!BD$6:BD$37))/(MAX('10 (ind)'!BD$6:BD$37)-MIN('10 (ind)'!BD$6:BD$37))))))*BD$42</f>
        <v>4.678400119702272</v>
      </c>
      <c r="BE38" s="87">
        <f>IF('10 (ind)'!BE$1="si",100*(('10 (ind)'!BE36-MIN('10 (ind)'!BE$6:BE$37))/(MAX('10 (ind)'!BE$6:BE$37)-MIN('10 (ind)'!BE$6:BE$37))),ABS(-100+(100*(('10 (ind)'!BE36-MIN('10 (ind)'!BE$6:BE$37))/(MAX('10 (ind)'!BE$6:BE$37)-MIN('10 (ind)'!BE$6:BE$37))))))*BE$42</f>
        <v>2.545281122220973</v>
      </c>
      <c r="BF38" s="87">
        <f>IF('10 (ind)'!BF$1="si",100*(('10 (ind)'!BF36-MIN('10 (ind)'!BF$6:BF$37))/(MAX('10 (ind)'!BF$6:BF$37)-MIN('10 (ind)'!BF$6:BF$37))),ABS(-100+(100*(('10 (ind)'!BF36-MIN('10 (ind)'!BF$6:BF$37))/(MAX('10 (ind)'!BF$6:BF$37)-MIN('10 (ind)'!BF$6:BF$37))))))*BF$42</f>
        <v>3.3529026421460553</v>
      </c>
      <c r="BG38" s="87">
        <f>IF('10 (ind)'!BG$1="si",100*(('10 (ind)'!BG36-MIN('10 (ind)'!BG$6:BG$37))/(MAX('10 (ind)'!BG$6:BG$37)-MIN('10 (ind)'!BG$6:BG$37))),ABS(-100+(100*(('10 (ind)'!BG36-MIN('10 (ind)'!BG$6:BG$37))/(MAX('10 (ind)'!BG$6:BG$37)-MIN('10 (ind)'!BG$6:BG$37))))))*BG$42</f>
        <v>2.8589818987735693</v>
      </c>
      <c r="BH38" s="87">
        <f>IF('10 (ind)'!BH$1="si",100*(('10 (ind)'!BH36-MIN('10 (ind)'!BH$6:BH$37))/(MAX('10 (ind)'!BH$6:BH$37)-MIN('10 (ind)'!BH$6:BH$37))),ABS(-100+(100*(('10 (ind)'!BH36-MIN('10 (ind)'!BH$6:BH$37))/(MAX('10 (ind)'!BH$6:BH$37)-MIN('10 (ind)'!BH$6:BH$37))))))*BH$42</f>
        <v>0.89756555184588771</v>
      </c>
      <c r="BI38" s="87">
        <f>IF('10 (ind)'!BI$1="si",100*(('10 (ind)'!BI36-MIN('10 (ind)'!BI$6:BI$37))/(MAX('10 (ind)'!BI$6:BI$37)-MIN('10 (ind)'!BI$6:BI$37))),ABS(-100+(100*(('10 (ind)'!BI36-MIN('10 (ind)'!BI$6:BI$37))/(MAX('10 (ind)'!BI$6:BI$37)-MIN('10 (ind)'!BI$6:BI$37))))))*BI$42</f>
        <v>5.792147381154451</v>
      </c>
      <c r="BJ38" s="87">
        <f>IF('10 (ind)'!BJ$1="si",100*(('10 (ind)'!BJ36-MIN('10 (ind)'!BJ$6:BJ$37))/(MAX('10 (ind)'!BJ$6:BJ$37)-MIN('10 (ind)'!BJ$6:BJ$37))),ABS(-100+(100*(('10 (ind)'!BJ36-MIN('10 (ind)'!BJ$6:BJ$37))/(MAX('10 (ind)'!BJ$6:BJ$37)-MIN('10 (ind)'!BJ$6:BJ$37))))))*BJ$42</f>
        <v>0.32149775465118219</v>
      </c>
      <c r="BK38" s="87">
        <f>IF('10 (ind)'!BK$1="si",100*(('10 (ind)'!BK36-MIN('10 (ind)'!BK$6:BK$37))/(MAX('10 (ind)'!BK$6:BK$37)-MIN('10 (ind)'!BK$6:BK$37))),ABS(-100+(100*(('10 (ind)'!BK36-MIN('10 (ind)'!BK$6:BK$37))/(MAX('10 (ind)'!BK$6:BK$37)-MIN('10 (ind)'!BK$6:BK$37))))))*BK$42</f>
        <v>0.86229915432884663</v>
      </c>
      <c r="BL38" s="87">
        <f>IF('10 (ind)'!BL$1="si",100*(('10 (ind)'!BL36-MIN('10 (ind)'!BL$6:BL$37))/(MAX('10 (ind)'!BL$6:BL$37)-MIN('10 (ind)'!BL$6:BL$37))),ABS(-100+(100*(('10 (ind)'!BL36-MIN('10 (ind)'!BL$6:BL$37))/(MAX('10 (ind)'!BL$6:BL$37)-MIN('10 (ind)'!BL$6:BL$37))))))*BL$42</f>
        <v>1.988041532573265</v>
      </c>
      <c r="BM38" s="87">
        <f>IF('10 (ind)'!BM$1="si",100*(('10 (ind)'!BM36-MIN('10 (ind)'!BM$6:BM$37))/(MAX('10 (ind)'!BM$6:BM$37)-MIN('10 (ind)'!BM$6:BM$37))),ABS(-100+(100*(('10 (ind)'!BM36-MIN('10 (ind)'!BM$6:BM$37))/(MAX('10 (ind)'!BM$6:BM$37)-MIN('10 (ind)'!BM$6:BM$37))))))*BM$42</f>
        <v>0.69789156066889313</v>
      </c>
      <c r="BN38" s="87">
        <f>IF('10 (ind)'!BN$1="si",100*(('10 (ind)'!BN36-MIN('10 (ind)'!BN$6:BN$37))/(MAX('10 (ind)'!BN$6:BN$37)-MIN('10 (ind)'!BN$6:BN$37))),ABS(-100+(100*(('10 (ind)'!BN36-MIN('10 (ind)'!BN$6:BN$37))/(MAX('10 (ind)'!BN$6:BN$37)-MIN('10 (ind)'!BN$6:BN$37))))))*BN$42</f>
        <v>2.1995731202864683</v>
      </c>
      <c r="BO38" s="87">
        <f>IF('10 (ind)'!BO$1="si",100*(('10 (ind)'!BO36-MIN('10 (ind)'!BO$6:BO$37))/(MAX('10 (ind)'!BO$6:BO$37)-MIN('10 (ind)'!BO$6:BO$37))),ABS(-100+(100*(('10 (ind)'!BO36-MIN('10 (ind)'!BO$6:BO$37))/(MAX('10 (ind)'!BO$6:BO$37)-MIN('10 (ind)'!BO$6:BO$37))))))*BO$42</f>
        <v>0.48553007488118871</v>
      </c>
      <c r="BP38" s="87">
        <f>IF('10 (ind)'!BP$1="si",100*(('10 (ind)'!BP36-MIN('10 (ind)'!BP$6:BP$37))/(MAX('10 (ind)'!BP$6:BP$37)-MIN('10 (ind)'!BP$6:BP$37))),ABS(-100+(100*(('10 (ind)'!BP36-MIN('10 (ind)'!BP$6:BP$37))/(MAX('10 (ind)'!BP$6:BP$37)-MIN('10 (ind)'!BP$6:BP$37))))))*BP$42</f>
        <v>0.6584310020840396</v>
      </c>
      <c r="BQ38" s="87">
        <f>IF('10 (ind)'!BQ$1="si",100*(('10 (ind)'!BQ36-MIN('10 (ind)'!BQ$6:BQ$37))/(MAX('10 (ind)'!BQ$6:BQ$37)-MIN('10 (ind)'!BQ$6:BQ$37))),ABS(-100+(100*(('10 (ind)'!BQ36-MIN('10 (ind)'!BQ$6:BQ$37))/(MAX('10 (ind)'!BQ$6:BQ$37)-MIN('10 (ind)'!BQ$6:BQ$37))))))*BQ$42</f>
        <v>2.9962360420129133</v>
      </c>
      <c r="BR38" s="87">
        <f>IF('10 (ind)'!BR$1="si",100*(('10 (ind)'!BR36-MIN('10 (ind)'!BR$6:BR$37))/(MAX('10 (ind)'!BR$6:BR$37)-MIN('10 (ind)'!BR$6:BR$37))),ABS(-100+(100*(('10 (ind)'!BR36-MIN('10 (ind)'!BR$6:BR$37))/(MAX('10 (ind)'!BR$6:BR$37)-MIN('10 (ind)'!BR$6:BR$37))))))*BR$42</f>
        <v>0.41692354695488482</v>
      </c>
      <c r="BS38" s="87">
        <f>IF('10 (ind)'!BS$1="si",100*(('10 (ind)'!BS36-MIN('10 (ind)'!BS$6:BS$37))/(MAX('10 (ind)'!BS$6:BS$37)-MIN('10 (ind)'!BS$6:BS$37))),ABS(-100+(100*(('10 (ind)'!BS36-MIN('10 (ind)'!BS$6:BS$37))/(MAX('10 (ind)'!BS$6:BS$37)-MIN('10 (ind)'!BS$6:BS$37))))))*BS$42</f>
        <v>7.1152869528168345</v>
      </c>
      <c r="BT38" s="75">
        <f>IF('10 (ind)'!BT$1="si",100*(('10 (ind)'!BT36-MIN('10 (ind)'!BT$6:BT$37))/(MAX('10 (ind)'!BT$6:BT$37)-MIN('10 (ind)'!BT$6:BT$37))),ABS(-100+(100*(('10 (ind)'!BT36-MIN('10 (ind)'!BT$6:BT$37))/(MAX('10 (ind)'!BR$6:BR$37)-MIN('10 (ind)'!BT$6:BT$37))))))*BT$42</f>
        <v>5.3491355079643466</v>
      </c>
      <c r="BU38" s="87">
        <f>IF('10 (ind)'!BU$1="si",100*(('10 (ind)'!BU36-MIN('10 (ind)'!BU$6:BU$37))/(MAX('10 (ind)'!BU$6:BU$37)-MIN('10 (ind)'!BU$6:BU$37))),ABS(-100+(100*(('10 (ind)'!BU36-MIN('10 (ind)'!BU$6:BU$37))/(MAX('10 (ind)'!BU$6:BU$37)-MIN('10 (ind)'!BU$6:BU$37))))))*BU$42</f>
        <v>3.9034195470911865</v>
      </c>
      <c r="BV38" s="87">
        <f>IF('10 (ind)'!BV$1="si",100*(('10 (ind)'!BV36-MIN('10 (ind)'!BV$6:BV$37))/(MAX('10 (ind)'!BV$6:BV$37)-MIN('10 (ind)'!BV$6:BV$37))),ABS(-100+(100*(('10 (ind)'!BV36-MIN('10 (ind)'!BV$6:BV$37))/(MAX('10 (ind)'!BV$6:BV$37)-MIN('10 (ind)'!BV$6:BV$37))))))*BV$42</f>
        <v>4.6486793962060098</v>
      </c>
      <c r="BW38" s="87">
        <f>IF('10 (ind)'!BW$1="si",100*(('10 (ind)'!BW36-MIN('10 (ind)'!BW$6:BW$37))/(MAX('10 (ind)'!BW$6:BW$37)-MIN('10 (ind)'!BW$6:BW$37))),ABS(-100+(100*(('10 (ind)'!BW36-MIN('10 (ind)'!BW$6:BW$37))/(MAX('10 (ind)'!BW$6:BW$37)-MIN('10 (ind)'!BW$6:BW$37))))))*BW$42</f>
        <v>4.7109170865766705</v>
      </c>
      <c r="BX38" s="87">
        <f>IF('10 (ind)'!BX$1="si",100*(('10 (ind)'!BX36-MIN('10 (ind)'!BX$6:BX$37))/(MAX('10 (ind)'!BX$6:BX$37)-MIN('10 (ind)'!BX$6:BX$37))),ABS(-100+(100*(('10 (ind)'!BX36-MIN('10 (ind)'!BX$6:BX$37))/(MAX('10 (ind)'!BX$6:BX$37)-MIN('10 (ind)'!BX$6:BX$37))))))*BX$42</f>
        <v>3.0909062101700671</v>
      </c>
      <c r="BY38" s="87">
        <f>IF('10 (ind)'!BY$1="si",100*(('10 (ind)'!BY36-MIN('10 (ind)'!BY$6:BY$37))/(MAX('10 (ind)'!BY$6:BY$37)-MIN('10 (ind)'!BY$6:BY$37))),ABS(-100+(100*(('10 (ind)'!BY36-MIN('10 (ind)'!BY$6:BY$37))/(MAX('10 (ind)'!BY$6:BY$37)-MIN('10 (ind)'!BY$6:BY$37))))))*BY$42</f>
        <v>1.8860224720573593</v>
      </c>
      <c r="BZ38" s="87">
        <f>IF('10 (ind)'!BZ$1="si",100*(('10 (ind)'!BZ36-MIN('10 (ind)'!BZ$6:BZ$37))/(MAX('10 (ind)'!BZ$6:BZ$37)-MIN('10 (ind)'!BZ$6:BZ$37))),ABS(-100+(100*(('10 (ind)'!BZ36-MIN('10 (ind)'!BZ$6:BZ$37))/(MAX('10 (ind)'!BZ$6:BZ$37)-MIN('10 (ind)'!BZ$6:BZ$37))))))*BZ$42</f>
        <v>16.292993827523791</v>
      </c>
      <c r="CA38" s="87">
        <f>IF('10 (ind)'!CA$1="si",100*(('10 (ind)'!CA36-MIN('10 (ind)'!CA$6:CA$37))/(MAX('10 (ind)'!CA$6:CA$37)-MIN('10 (ind)'!CA$6:CA$37))),ABS(-100+(100*(('10 (ind)'!CA36-MIN('10 (ind)'!CA$6:CA$37))/(MAX('10 (ind)'!CA$6:CA$37)-MIN('10 (ind)'!CA$6:CA$37))))))*CA$42</f>
        <v>2.6881892523532378</v>
      </c>
      <c r="CB38" s="87">
        <f>IF('10 (ind)'!CB$1="si",100*(('10 (ind)'!CB36-MIN('10 (ind)'!CB$6:CB$37))/(MAX('10 (ind)'!CB$6:CB$37)-MIN('10 (ind)'!CB$6:CB$37))),ABS(-100+(100*(('10 (ind)'!CB36-MIN('10 (ind)'!CB$6:CB$37))/(MAX('10 (ind)'!CB$6:CB$37)-MIN('10 (ind)'!CB$6:CB$37))))))*CB$42</f>
        <v>4.4498609839271719</v>
      </c>
      <c r="CC38" s="87">
        <f>IF('10 (ind)'!CC$1="si",100*(('10 (ind)'!CC36-MIN('10 (ind)'!CC$6:CC$37))/(MAX('10 (ind)'!CC$6:CC$37)-MIN('10 (ind)'!CC$6:CC$37))),ABS(-100+(100*(('10 (ind)'!CC36-MIN('10 (ind)'!CC$6:CC$37))/(MAX('10 (ind)'!CC$6:CC$37)-MIN('10 (ind)'!CC$6:CC$37))))))*CC$42</f>
        <v>2.5426761269274762</v>
      </c>
      <c r="CD38" s="87">
        <f>IF('10 (ind)'!CD$1="si",100*(('10 (ind)'!CD36-MIN('10 (ind)'!CD$6:CD$37))/(MAX('10 (ind)'!CD$6:CD$37)-MIN('10 (ind)'!CD$6:CD$37))),ABS(-100+(100*(('10 (ind)'!CD36-MIN('10 (ind)'!CD$6:CD$37))/(MAX('10 (ind)'!CD$6:CD$37)-MIN('10 (ind)'!CD$6:CD$37))))))*CD$42</f>
        <v>0.5259791479494017</v>
      </c>
      <c r="CE38" s="87">
        <f>IF('10 (ind)'!CE$1="si",100*(('10 (ind)'!CE36-MIN('10 (ind)'!CE$6:CE$37))/(MAX('10 (ind)'!CE$6:CE$37)-MIN('10 (ind)'!CE$6:CE$37))),ABS(-100+(100*(('10 (ind)'!CE36-MIN('10 (ind)'!CE$6:CE$37))/(MAX('10 (ind)'!CE$6:CE$37)-MIN('10 (ind)'!CE$6:CE$37))))))*CE$42</f>
        <v>1.3476706009785133</v>
      </c>
      <c r="CF38" s="87">
        <f>IF('10 (ind)'!CF$1="si",100*(('10 (ind)'!CF36-MIN('10 (ind)'!CF$6:CF$37))/(MAX('10 (ind)'!CF$6:CF$37)-MIN('10 (ind)'!CF$6:CF$37))),ABS(-100+(100*(('10 (ind)'!CF36-MIN('10 (ind)'!CF$6:CF$37))/(MAX('10 (ind)'!CF$6:CF$37)-MIN('10 (ind)'!CF$6:CF$37))))))*CF$42</f>
        <v>1.520046176631878</v>
      </c>
      <c r="CG38" s="87">
        <f>IF('10 (ind)'!CG$1="si",100*(('10 (ind)'!CG36-MIN('10 (ind)'!CG$6:CG$37))/(MAX('10 (ind)'!CG$6:CG$37)-MIN('10 (ind)'!CG$6:CG$37))),ABS(-100+(100*(('10 (ind)'!CG36-MIN('10 (ind)'!CG$6:CG$37))/(MAX('10 (ind)'!CG$6:CG$37)-MIN('10 (ind)'!CG$6:CG$37))))))*CG$42</f>
        <v>1.9310425304712915</v>
      </c>
      <c r="CH38" s="87">
        <f>IF('10 (ind)'!CH$1="si",100*(('10 (ind)'!CH36-MIN('10 (ind)'!CH$6:CH$37))/(MAX('10 (ind)'!CH$6:CH$37)-MIN('10 (ind)'!CH$6:CH$37))),ABS(-100+(100*(('10 (ind)'!CH36-MIN('10 (ind)'!CH$6:CH$37))/(MAX('10 (ind)'!CH$6:CH$37)-MIN('10 (ind)'!CH$6:CH$37))))))*CH$42</f>
        <v>1.0159298931130238</v>
      </c>
      <c r="CI38" s="87">
        <f>IF('10 (ind)'!CI$1="si",100*(('10 (ind)'!CI36-MIN('10 (ind)'!CI$6:CI$37))/(MAX('10 (ind)'!CI$6:CI$37)-MIN('10 (ind)'!CI$6:CI$37))),ABS(-100+(100*(('10 (ind)'!CI36-MIN('10 (ind)'!CI$6:CI$37))/(MAX('10 (ind)'!CI$6:CI$37)-MIN('10 (ind)'!CI$6:CI$37))))))*CI$42</f>
        <v>3.4409644018096515</v>
      </c>
      <c r="CJ38" s="87">
        <f>IF('10 (ind)'!CJ$1="si",100*(('10 (ind)'!CJ36-MIN('10 (ind)'!CJ$6:CJ$37))/(MAX('10 (ind)'!CJ$6:CJ$37)-MIN('10 (ind)'!CJ$6:CJ$37))),ABS(-100+(100*(('10 (ind)'!CJ36-MIN('10 (ind)'!CJ$6:CJ$37))/(MAX('10 (ind)'!CJ$6:CJ$37)-MIN('10 (ind)'!CJ$6:CJ$37))))))*CJ$42</f>
        <v>3.7663303850497236</v>
      </c>
      <c r="CK38" s="87">
        <f>IF('10 (ind)'!CK$1="si",100*(('10 (ind)'!CK36-MIN('10 (ind)'!CK$6:CK$37))/(MAX('10 (ind)'!CK$6:CK$37)-MIN('10 (ind)'!CK$6:CK$37))),ABS(-100+(100*(('10 (ind)'!CK36-MIN('10 (ind)'!CK$6:CK$37))/(MAX('10 (ind)'!CK$6:CK$37)-MIN('10 (ind)'!CK$6:CK$37))))))*CK$42</f>
        <v>5.2132118589221017</v>
      </c>
      <c r="CL38" s="87">
        <f>IF('10 (ind)'!CL$1="si",100*(('10 (ind)'!CL36-MIN('10 (ind)'!CL$6:CL$37))/(MAX('10 (ind)'!CL$6:CL$37)-MIN('10 (ind)'!CL$6:CL$37))),ABS(-100+(100*(('10 (ind)'!CL36-MIN('10 (ind)'!CL$6:CL$37))/(MAX('10 (ind)'!CL$6:CL$37)-MIN('10 (ind)'!CL$6:CL$37))))))*CL$42</f>
        <v>1.088903680332248</v>
      </c>
      <c r="CM38" s="87">
        <f>IF('10 (ind)'!CM$1="si",100*(('10 (ind)'!CM36-MIN('10 (ind)'!CM$6:CM$37))/(MAX('10 (ind)'!CM$6:CM$37)-MIN('10 (ind)'!CM$6:CM$37))),ABS(-100+(100*(('10 (ind)'!CM36-MIN('10 (ind)'!CM$6:CM$37))/(MAX('10 (ind)'!CM$6:CM$37)-MIN('10 (ind)'!CM$6:CM$37))))))*CM$42</f>
        <v>7.227884896071104</v>
      </c>
    </row>
    <row r="39" spans="1:91">
      <c r="A39" s="18" t="s">
        <v>439</v>
      </c>
      <c r="B39" s="87">
        <f>IF('10 (ind)'!B$1="si",100*(('10 (ind)'!B37-MIN('10 (ind)'!B$6:B$37))/(MAX('10 (ind)'!B$6:B$37)-MIN('10 (ind)'!B$6:B$37))),ABS(-100+(100*(('10 (ind)'!B37-MIN('10 (ind)'!B$6:B$37))/(MAX('10 (ind)'!B$6:B$37)-MIN('10 (ind)'!B$6:B$37))))))</f>
        <v>26.552196932734091</v>
      </c>
      <c r="C39" s="87">
        <f>IF('10 (ind)'!C$1="si",100*(('10 (ind)'!C37-MIN('10 (ind)'!C$6:C$37))/(MAX('10 (ind)'!C$6:C$37)-MIN('10 (ind)'!C$6:C$37))),ABS(-100+(100*(('10 (ind)'!C37-MIN('10 (ind)'!C$6:C$37))/(MAX('10 (ind)'!C$6:C$37)-MIN('10 (ind)'!C$6:C$37))))))</f>
        <v>30.240531478951937</v>
      </c>
      <c r="D39" s="87">
        <f>IF('10 (ind)'!D$1="si",100*(('10 (ind)'!D37-MIN('10 (ind)'!D$6:D$37))/(MAX('10 (ind)'!D$6:D$37)-MIN('10 (ind)'!D$6:D$37))),ABS(-100+(100*(('10 (ind)'!D37-MIN('10 (ind)'!D$6:D$37))/(MAX('10 (ind)'!D$6:D$37)-MIN('10 (ind)'!D$6:D$37))))))*D$42</f>
        <v>11.578646193906961</v>
      </c>
      <c r="E39" s="87">
        <f>IF('10 (ind)'!E$1="si",100*(('10 (ind)'!E37-MIN('10 (ind)'!E$6:E$37))/(MAX('10 (ind)'!E$6:E$37)-MIN('10 (ind)'!E$6:E$37))),ABS(-100+(100*(('10 (ind)'!E37-MIN('10 (ind)'!E$6:E$37))/(MAX('10 (ind)'!E$6:E$37)-MIN('10 (ind)'!E$6:E$37))))))*E$42</f>
        <v>7.0316833223920305</v>
      </c>
      <c r="F39" s="87">
        <f>IF('10 (ind)'!F$1="si",100*(('10 (ind)'!F37-MIN('10 (ind)'!F$6:F$37))/(MAX('10 (ind)'!F$6:F$37)-MIN('10 (ind)'!F$6:F$37))),ABS(-100+(100*(('10 (ind)'!F37-MIN('10 (ind)'!F$6:F$37))/(MAX('10 (ind)'!F$6:F$37)-MIN('10 (ind)'!F$6:F$37))))))*F$42</f>
        <v>8.7460484720758682</v>
      </c>
      <c r="G39" s="87">
        <f>IF('10 (ind)'!G$1="si",100*(('10 (ind)'!G37-MIN('10 (ind)'!G$6:G$37))/(MAX('10 (ind)'!G$6:G$37)-MIN('10 (ind)'!G$6:G$37))),ABS(-100+(100*(('10 (ind)'!G37-MIN('10 (ind)'!G$6:G$37))/(MAX('10 (ind)'!G$6:G$37)-MIN('10 (ind)'!G$6:G$37))))))*G$42</f>
        <v>3.8461538461538445</v>
      </c>
      <c r="H39" s="87">
        <f>IF('10 (ind)'!H$1="si",100*(('10 (ind)'!H37-MIN('10 (ind)'!H$6:H$37))/(MAX('10 (ind)'!H$6:H$37)-MIN('10 (ind)'!H$6:H$37))),ABS(-100+(100*(('10 (ind)'!H37-MIN('10 (ind)'!H$6:H$37))/(MAX('10 (ind)'!H$6:H$37)-MIN('10 (ind)'!H$6:H$37))))))*H$42</f>
        <v>1.2721893491124263</v>
      </c>
      <c r="I39" s="87">
        <f>IF('10 (ind)'!I$1="si",100*(('10 (ind)'!I37-MIN('10 (ind)'!I$6:I$37))/(MAX('10 (ind)'!I$6:I$37)-MIN('10 (ind)'!I$6:I$37))),ABS(-100+(100*(('10 (ind)'!I37-MIN('10 (ind)'!I$6:I$37))/(MAX('10 (ind)'!I$6:I$37)-MIN('10 (ind)'!I$6:I$37))))))*I$42</f>
        <v>2.0192307692307696</v>
      </c>
      <c r="J39" s="87">
        <f>IF('10 (ind)'!J$1="si",100*(('10 (ind)'!J37-MIN('10 (ind)'!J$6:J$37))/(MAX('10 (ind)'!J$6:J$37)-MIN('10 (ind)'!J$6:J$37))),ABS(-100+(100*(('10 (ind)'!J37-MIN('10 (ind)'!J$6:J$37))/(MAX('10 (ind)'!J$6:J$37)-MIN('10 (ind)'!J$6:J$37))))))*J$42</f>
        <v>7.5051055139550709</v>
      </c>
      <c r="K39" s="87">
        <f>IF('10 (ind)'!K$1="si",100*(('10 (ind)'!K37-MIN('10 (ind)'!K$6:K$37))/(MAX('10 (ind)'!K$6:K$37)-MIN('10 (ind)'!K$6:K$37))),ABS(-100+(100*(('10 (ind)'!K37-MIN('10 (ind)'!K$6:K$37))/(MAX('10 (ind)'!K$6:K$37)-MIN('10 (ind)'!K$6:K$37))))))*K$42</f>
        <v>3.7895560448117553</v>
      </c>
      <c r="L39" s="87">
        <f>IF('10 (ind)'!L$1="si",100*(('10 (ind)'!L37-MIN('10 (ind)'!L$6:L$37))/(MAX('10 (ind)'!L$6:L$37)-MIN('10 (ind)'!L$6:L$37))),ABS(-100+(100*(('10 (ind)'!L37-MIN('10 (ind)'!L$6:L$37))/(MAX('10 (ind)'!L$6:L$37)-MIN('10 (ind)'!L$6:L$37))))))*L$42</f>
        <v>7.3441060342411788</v>
      </c>
      <c r="M39" s="87">
        <f>IF('10 (ind)'!M$1="si",100*(('10 (ind)'!M37-MIN('10 (ind)'!M$6:M$37))/(MAX('10 (ind)'!M$6:M$37)-MIN('10 (ind)'!M$6:M$37))),ABS(-100+(100*(('10 (ind)'!M37-MIN('10 (ind)'!M$6:M$37))/(MAX('10 (ind)'!M$6:M$37)-MIN('10 (ind)'!M$6:M$37))))))*M$42</f>
        <v>0.98660380188524022</v>
      </c>
      <c r="N39" s="87">
        <f>IF('10 (ind)'!N$1="si",100*(('10 (ind)'!N37-MIN('10 (ind)'!N$6:N$37))/(MAX('10 (ind)'!N$6:N$37)-MIN('10 (ind)'!N$6:N$37))),ABS(-100+(100*(('10 (ind)'!N37-MIN('10 (ind)'!N$6:N$37))/(MAX('10 (ind)'!N$6:N$37)-MIN('10 (ind)'!N$6:N$37))))))*N$42</f>
        <v>11.903462762099601</v>
      </c>
      <c r="O39" s="87">
        <f>IF('10 (ind)'!O$1="si",100*(('10 (ind)'!O37-MIN('10 (ind)'!O$6:O$37))/(MAX('10 (ind)'!O$6:O$37)-MIN('10 (ind)'!O$6:O$37))),ABS(-100+(100*(('10 (ind)'!O37-MIN('10 (ind)'!O$6:O$37))/(MAX('10 (ind)'!O$6:O$37)-MIN('10 (ind)'!O$6:O$37))))))*O$42</f>
        <v>8.3498307717129183</v>
      </c>
      <c r="P39" s="87">
        <f>IF('10 (ind)'!P$1="si",100*(('10 (ind)'!P37-MIN('10 (ind)'!P$6:P$37))/(MAX('10 (ind)'!P$6:P$37)-MIN('10 (ind)'!P$6:P$37))),ABS(-100+(100*(('10 (ind)'!P37-MIN('10 (ind)'!P$6:P$37))/(MAX('10 (ind)'!P$6:P$37)-MIN('10 (ind)'!P$6:P$37))))))*P$42</f>
        <v>0</v>
      </c>
      <c r="Q39" s="87">
        <f>IF('10 (ind)'!Q$1="si",100*(('10 (ind)'!Q37-MIN('10 (ind)'!Q$6:Q$37))/(MAX('10 (ind)'!Q$6:Q$37)-MIN('10 (ind)'!Q$6:Q$37))),ABS(-100+(100*(('10 (ind)'!Q37-MIN('10 (ind)'!Q$6:Q$37))/(MAX('10 (ind)'!Q$6:Q$37)-MIN('10 (ind)'!Q$6:Q$37))))))*Q$42</f>
        <v>1.2654491596193178</v>
      </c>
      <c r="R39" s="87">
        <f>IF('10 (ind)'!R$1="si",100*(('10 (ind)'!R37-MIN('10 (ind)'!R$6:R$37))/(MAX('10 (ind)'!R$6:R$37)-MIN('10 (ind)'!R$6:R$37))),ABS(-100+(100*(('10 (ind)'!R37-MIN('10 (ind)'!R$6:R$37))/(MAX('10 (ind)'!R$6:R$37)-MIN('10 (ind)'!R$6:R$37))))))*R$42</f>
        <v>6.1651985955978282E-2</v>
      </c>
      <c r="S39" s="75">
        <f>ABS(ABS(('10 (ind)'!S37-((MAX('10 (ind)'!S$6:S$37)+MIN('10 (ind)'!S$6:S$37))/2))/(((MAX('10 (ind)'!S$6:S$37)+MIN('10 (ind)'!S$6:S$37))/2)-MAX('10 (ind)'!S$6:S$37))*100)-100)*S$42</f>
        <v>3.8563217248445061</v>
      </c>
      <c r="T39" s="87">
        <f>IF('10 (ind)'!T$1="si",100*(('10 (ind)'!T37-MIN('10 (ind)'!T$6:T$37))/(MAX('10 (ind)'!T$6:T$37)-MIN('10 (ind)'!T$6:T$37))),ABS(-100+(100*(('10 (ind)'!T37-MIN('10 (ind)'!T$6:T$37))/(MAX('10 (ind)'!T$6:T$37)-MIN('10 (ind)'!T$6:T$37))))))*T$42</f>
        <v>1.0076742439995805</v>
      </c>
      <c r="U39" s="87">
        <f>IF('10 (ind)'!U$1="si",100*(('10 (ind)'!U37-MIN('10 (ind)'!U$6:U$37))/(MAX('10 (ind)'!U$6:U$37)-MIN('10 (ind)'!U$6:U$37))),ABS(-100+(100*(('10 (ind)'!U37-MIN('10 (ind)'!U$6:U$37))/(MAX('10 (ind)'!U$6:U$37)-MIN('10 (ind)'!U$6:U$37))))))*U$42</f>
        <v>4.3455565705337342</v>
      </c>
      <c r="V39" s="87">
        <f>IF('10 (ind)'!V$1="si",100*(('10 (ind)'!V37-MIN('10 (ind)'!V$6:V$37))/(MAX('10 (ind)'!V$6:V$37)-MIN('10 (ind)'!V$6:V$37))),ABS(-100+(100*(('10 (ind)'!V37-MIN('10 (ind)'!V$6:V$37))/(MAX('10 (ind)'!V$6:V$37)-MIN('10 (ind)'!V$6:V$37))))))*V$42</f>
        <v>4.1987472269346213</v>
      </c>
      <c r="W39" s="87">
        <f>IF('10 (ind)'!W$1="si",100*(('10 (ind)'!W37-MIN('10 (ind)'!W$6:W$37))/(MAX('10 (ind)'!W$6:W$37)-MIN('10 (ind)'!W$6:W$37))),ABS(-100+(100*(('10 (ind)'!W37-MIN('10 (ind)'!W$6:W$37))/(MAX('10 (ind)'!W$6:W$37)-MIN('10 (ind)'!W$6:W$37))))))*W$42</f>
        <v>7.2453224899495181</v>
      </c>
      <c r="X39" s="87">
        <f>IF('10 (ind)'!X$1="si",100*(('10 (ind)'!X37-MIN('10 (ind)'!X$6:X$37))/(MAX('10 (ind)'!X$6:X$37)-MIN('10 (ind)'!X$6:X$37))),ABS(-100+(100*(('10 (ind)'!X37-MIN('10 (ind)'!X$6:X$37))/(MAX('10 (ind)'!X$6:X$37)-MIN('10 (ind)'!X$6:X$37))))))*X$42</f>
        <v>5.9609151392375397</v>
      </c>
      <c r="Y39" s="87">
        <f>IF('10 (ind)'!Y$1="si",100*(('10 (ind)'!Y37-MIN('10 (ind)'!Y$6:Y$37))/(MAX('10 (ind)'!Y$6:Y$37)-MIN('10 (ind)'!Y$6:Y$37))),ABS(-100+(100*(('10 (ind)'!Y37-MIN('10 (ind)'!Y$6:Y$37))/(MAX('10 (ind)'!Y$6:Y$37)-MIN('10 (ind)'!Y$6:Y$37))))))*Y$42</f>
        <v>3.855210106473169</v>
      </c>
      <c r="Z39" s="87">
        <f>IF('10 (ind)'!Z$1="si",100*(('10 (ind)'!Z37-MIN('10 (ind)'!Z$6:Z$37))/(MAX('10 (ind)'!Z$6:Z$37)-MIN('10 (ind)'!Z$6:Z$37))),ABS(-100+(100*(('10 (ind)'!Z37-MIN('10 (ind)'!Z$6:Z$37))/(MAX('10 (ind)'!Z$6:Z$37)-MIN('10 (ind)'!Z$6:Z$37))))))*Z$42</f>
        <v>5.4075435120956197</v>
      </c>
      <c r="AA39" s="87">
        <f>IF('10 (ind)'!AA$1="si",100*(('10 (ind)'!AA37-MIN('10 (ind)'!AA$6:AA$37))/(MAX('10 (ind)'!AA$6:AA$37)-MIN('10 (ind)'!AA$6:AA$37))),ABS(-100+(100*(('10 (ind)'!AA37-MIN('10 (ind)'!AA$6:AA$37))/(MAX('10 (ind)'!AA$6:AA$37)-MIN('10 (ind)'!AA$6:AA$37))))))*AA$42</f>
        <v>3.9988600403123957</v>
      </c>
      <c r="AB39" s="87">
        <f>IF('10 (ind)'!AB$1="si",100*(('10 (ind)'!AB37-MIN('10 (ind)'!AB$6:AB$37))/(MAX('10 (ind)'!AB$6:AB$37)-MIN('10 (ind)'!AB$6:AB$37))),ABS(-100+(100*(('10 (ind)'!AB37-MIN('10 (ind)'!AB$6:AB$37))/(MAX('10 (ind)'!AB$6:AB$37)-MIN('10 (ind)'!AB$6:AB$37))))))*AB$42</f>
        <v>3.672930606976303</v>
      </c>
      <c r="AC39" s="87">
        <f>IF('10 (ind)'!AC$1="si",100*(('10 (ind)'!AC37-MIN('10 (ind)'!AC$6:AC$37))/(MAX('10 (ind)'!AC$6:AC$37)-MIN('10 (ind)'!AC$6:AC$37))),ABS(-100+(100*(('10 (ind)'!AC37-MIN('10 (ind)'!AC$6:AC$37))/(MAX('10 (ind)'!AC$6:AC$37)-MIN('10 (ind)'!AC$6:AC$37))))))*AC$42</f>
        <v>3.9329156246037669</v>
      </c>
      <c r="AD39" s="87">
        <f>IF('10 (ind)'!AD$1="si",100*(('10 (ind)'!AD37-MIN('10 (ind)'!AD$6:AD$37))/(MAX('10 (ind)'!AD$6:AD$37)-MIN('10 (ind)'!AD$6:AD$37))),ABS(-100+(100*(('10 (ind)'!AD37-MIN('10 (ind)'!AD$6:AD$37))/(MAX('10 (ind)'!AD$6:AD$37)-MIN('10 (ind)'!AD$6:AD$37))))))*AD$42</f>
        <v>3.4321432829648963</v>
      </c>
      <c r="AE39" s="87">
        <f>IF('10 (ind)'!AE$1="si",100*(('10 (ind)'!AE37-MIN('10 (ind)'!AE$6:AE$37))/(MAX('10 (ind)'!AE$6:AE$37)-MIN('10 (ind)'!AE$6:AE$37))),ABS(-100+(100*(('10 (ind)'!AE37-MIN('10 (ind)'!AE$6:AE$37))/(MAX('10 (ind)'!AE$6:AE$37)-MIN('10 (ind)'!AE$6:AE$37))))))*AE$42</f>
        <v>1.8253582158015396</v>
      </c>
      <c r="AF39" s="87">
        <f>IF('10 (ind)'!AF$1="si",100*(('10 (ind)'!AF37-MIN('10 (ind)'!AF$6:AF$37))/(MAX('10 (ind)'!AF$6:AF$37)-MIN('10 (ind)'!AF$6:AF$37))),ABS(-100+(100*(('10 (ind)'!AF37-MIN('10 (ind)'!AF$6:AF$37))/(MAX('10 (ind)'!AF$6:AF$37)-MIN('10 (ind)'!AF$6:AF$37))))))*AF$42</f>
        <v>8.3249027847676729</v>
      </c>
      <c r="AG39" s="87">
        <f>IF('10 (ind)'!AG$1="si",100*(('10 (ind)'!AG37-MIN('10 (ind)'!AG$6:AG$37))/(MAX('10 (ind)'!AG$6:AG$37)-MIN('10 (ind)'!AG$6:AG$37))),ABS(-100+(100*(('10 (ind)'!AG37-MIN('10 (ind)'!AG$6:AG$37))/(MAX('10 (ind)'!AG$6:AG$37)-MIN('10 (ind)'!AG$6:AG$37))))))*AG$42</f>
        <v>1.5381435082379287</v>
      </c>
      <c r="AH39" s="87">
        <f>IF('10 (ind)'!AH$1="si",100*(('10 (ind)'!AH37-MIN('10 (ind)'!AH$6:AH$37))/(MAX('10 (ind)'!AH$6:AH$37)-MIN('10 (ind)'!AH$6:AH$37))),ABS(-100+(100*(('10 (ind)'!AH37-MIN('10 (ind)'!AH$6:AH$37))/(MAX('10 (ind)'!AH$6:AH$37)-MIN('10 (ind)'!AH$6:AH$37))))))*AH$42</f>
        <v>2.7856263413387814</v>
      </c>
      <c r="AI39" s="87">
        <f>IF('10 (ind)'!AI$1="si",100*(('10 (ind)'!AI37-MIN('10 (ind)'!AI$6:AI$37))/(MAX('10 (ind)'!AI$6:AI$37)-MIN('10 (ind)'!AI$6:AI$37))),ABS(-100+(100*(('10 (ind)'!AI37-MIN('10 (ind)'!AI$6:AI$37))/(MAX('10 (ind)'!AI$6:AI$37)-MIN('10 (ind)'!AI$6:AI$37))))))*AI$42</f>
        <v>1.1398127616716221E-2</v>
      </c>
      <c r="AJ39" s="87">
        <f>IF('10 (ind)'!AJ$1="si",100*(('10 (ind)'!AJ37-MIN('10 (ind)'!AJ$6:AJ$37))/(MAX('10 (ind)'!AJ$6:AJ$37)-MIN('10 (ind)'!AJ$6:AJ$37))),ABS(-100+(100*(('10 (ind)'!AJ37-MIN('10 (ind)'!AJ$6:AJ$37))/(MAX('10 (ind)'!AJ$6:AJ$37)-MIN('10 (ind)'!AJ$6:AJ$37))))))*AJ$42</f>
        <v>7.0779060325007901</v>
      </c>
      <c r="AK39" s="87">
        <f>IF('10 (ind)'!AK$1="si",100*(('10 (ind)'!AK37-MIN('10 (ind)'!AK$6:AK$37))/(MAX('10 (ind)'!AK$6:AK$37)-MIN('10 (ind)'!AK$6:AK$37))),ABS(-100+(100*(('10 (ind)'!AK37-MIN('10 (ind)'!AK$6:AK$37))/(MAX('10 (ind)'!AK$6:AK$37)-MIN('10 (ind)'!AK$6:AK$37))))))*AK$42</f>
        <v>6.0567479083303013</v>
      </c>
      <c r="AL39" s="87">
        <f>IF('10 (ind)'!AL$1="si",100*(('10 (ind)'!AL37-MIN('10 (ind)'!AL$6:AL$37))/(MAX('10 (ind)'!AL$6:AL$37)-MIN('10 (ind)'!AL$6:AL$37))),ABS(-100+(100*(('10 (ind)'!AL37-MIN('10 (ind)'!AL$6:AL$37))/(MAX('10 (ind)'!AL$6:AL$37)-MIN('10 (ind)'!AL$6:AL$37))))))*AL$42</f>
        <v>4.8716557146282087</v>
      </c>
      <c r="AM39" s="87">
        <f>IF('10 (ind)'!AM$1="si",100*(('10 (ind)'!AM37-MIN('10 (ind)'!AM$6:AM$37))/(MAX('10 (ind)'!AM$6:AM$37)-MIN('10 (ind)'!AM$6:AM$37))),ABS(-100+(100*(('10 (ind)'!AM37-MIN('10 (ind)'!AM$6:AM$37))/(MAX('10 (ind)'!AM$6:AM$37)-MIN('10 (ind)'!AM$6:AM$37))))))*AM$42</f>
        <v>4.9673617300819313</v>
      </c>
      <c r="AN39" s="87">
        <f>IF('10 (ind)'!AN$1="si",100*(('10 (ind)'!AN37-MIN('10 (ind)'!AN$6:AN$37))/(MAX('10 (ind)'!AN$6:AN$37)-MIN('10 (ind)'!AN$6:AN$37))),ABS(-100+(100*(('10 (ind)'!AN37-MIN('10 (ind)'!AN$6:AN$37))/(MAX('10 (ind)'!AN$6:AN$37)-MIN('10 (ind)'!AN$6:AN$37))))))*AN$42</f>
        <v>3.0996125825874228</v>
      </c>
      <c r="AO39" s="87">
        <f>IF('10 (ind)'!AO$1="si",100*(('10 (ind)'!AO37-MIN('10 (ind)'!AO$6:AO$37))/(MAX('10 (ind)'!AO$6:AO$37)-MIN('10 (ind)'!AO$6:AO$37))),ABS(-100+(100*(('10 (ind)'!AO37-MIN('10 (ind)'!AO$6:AO$37))/(MAX('10 (ind)'!AO$6:AO$37)-MIN('10 (ind)'!AO$6:AO$37))))))*AO$42</f>
        <v>10.885526190270483</v>
      </c>
      <c r="AP39" s="87">
        <f>IF('10 (ind)'!AP$1="si",100*(('10 (ind)'!AP37-MIN('10 (ind)'!AP$6:AP$37))/(MAX('10 (ind)'!AP$6:AP$37)-MIN('10 (ind)'!AP$6:AP$37))),ABS(-100+(100*(('10 (ind)'!AP37-MIN('10 (ind)'!AP$6:AP$37))/(MAX('10 (ind)'!AP$6:AP$37)-MIN('10 (ind)'!AP$6:AP$37))))))*AP$42</f>
        <v>16.142568032220254</v>
      </c>
      <c r="AQ39" s="87">
        <f>IF('10 (ind)'!AQ$1="si",100*(('10 (ind)'!AQ37-MIN('10 (ind)'!AQ$6:AQ$37))/(MAX('10 (ind)'!AQ$6:AQ$37)-MIN('10 (ind)'!AQ$6:AQ$37))),ABS(-100+(100*(('10 (ind)'!AQ37-MIN('10 (ind)'!AQ$6:AQ$37))/(MAX('10 (ind)'!AQ$6:AQ$37)-MIN('10 (ind)'!AQ$6:AQ$37))))))*AQ$42</f>
        <v>0.86716576561882186</v>
      </c>
      <c r="AR39" s="87">
        <f>IF('10 (ind)'!AR$1="si",100*(('10 (ind)'!AR37-MIN('10 (ind)'!AR$6:AR$37))/(MAX('10 (ind)'!AR$6:AR$37)-MIN('10 (ind)'!AR$6:AR$37))),ABS(-100+(100*(('10 (ind)'!AR37-MIN('10 (ind)'!AR$6:AR$37))/(MAX('10 (ind)'!AR$6:AR$37)-MIN('10 (ind)'!AR$6:AR$37))))))*AR$42</f>
        <v>0.97546719329491982</v>
      </c>
      <c r="AS39" s="87">
        <f>IF('10 (ind)'!AS$1="si",100*(('10 (ind)'!AS37-MIN('10 (ind)'!AS$6:AS$37))/(MAX('10 (ind)'!AS$6:AS$37)-MIN('10 (ind)'!AS$6:AS$37))),ABS(-100+(100*(('10 (ind)'!AS37-MIN('10 (ind)'!AS$6:AS$37))/(MAX('10 (ind)'!AS$6:AS$37)-MIN('10 (ind)'!AS$6:AS$37))))))*AS$42</f>
        <v>9.386283099708848</v>
      </c>
      <c r="AT39" s="87">
        <f>IF('10 (ind)'!AT$1="si",100*(('10 (ind)'!AT37-MIN('10 (ind)'!AT$6:AT$37))/(MAX('10 (ind)'!AT$6:AT$37)-MIN('10 (ind)'!AT$6:AT$37))),ABS(-100+(100*(('10 (ind)'!AT37-MIN('10 (ind)'!AT$6:AT$37))/(MAX('10 (ind)'!AT$6:AT$37)-MIN('10 (ind)'!AT$6:AT$37))))))*AT$42</f>
        <v>0</v>
      </c>
      <c r="AU39" s="87">
        <f>IF('10 (ind)'!AU$1="si",100*(('10 (ind)'!AU37-MIN('10 (ind)'!AU$6:AU$37))/(MAX('10 (ind)'!AU$6:AU$37)-MIN('10 (ind)'!AU$6:AU$37))),ABS(-100+(100*(('10 (ind)'!AU37-MIN('10 (ind)'!AU$6:AU$37))/(MAX('10 (ind)'!AU$6:AU$37)-MIN('10 (ind)'!AU$6:AU$37))))))*AU$42</f>
        <v>14.103768753867046</v>
      </c>
      <c r="AV39" s="87">
        <f>IF('10 (ind)'!AV$1="si",100*(('10 (ind)'!AV37-MIN('10 (ind)'!AV$6:AV$37))/(MAX('10 (ind)'!AV$6:AV$37)-MIN('10 (ind)'!AV$6:AV$37))),ABS(-100+(100*(('10 (ind)'!AV37-MIN('10 (ind)'!AV$6:AV$37))/(MAX('10 (ind)'!AV$6:AV$37)-MIN('10 (ind)'!AV$6:AV$37))))))*AV$42</f>
        <v>22.400346620450605</v>
      </c>
      <c r="AW39" s="87">
        <f>IF('10 (ind)'!AW$1="si",100*(('10 (ind)'!AW37-MIN('10 (ind)'!AW$6:AW$37))/(MAX('10 (ind)'!AW$6:AW$37)-MIN('10 (ind)'!AW$6:AW$37))),ABS(-100+(100*(('10 (ind)'!AW37-MIN('10 (ind)'!AW$6:AW$37))/(MAX('10 (ind)'!AW$6:AW$37)-MIN('10 (ind)'!AW$6:AW$37))))))*AW$42</f>
        <v>3.984217123492197</v>
      </c>
      <c r="AX39" s="87">
        <f>IF('10 (ind)'!AX$1="si",100*(('10 (ind)'!AX37-MIN('10 (ind)'!AX$6:AX$37))/(MAX('10 (ind)'!AX$6:AX$37)-MIN('10 (ind)'!AX$6:AX$37))),ABS(-100+(100*(('10 (ind)'!AX37-MIN('10 (ind)'!AX$6:AX$37))/(MAX('10 (ind)'!AX$6:AX$37)-MIN('10 (ind)'!AX$6:AX$37))))))*AX$42</f>
        <v>1.0593447801745641</v>
      </c>
      <c r="AY39" s="87">
        <f>IF('10 (ind)'!AY$1="si",100*(('10 (ind)'!AY37-MIN('10 (ind)'!AY$6:AY$37))/(MAX('10 (ind)'!AY$6:AY$37)-MIN('10 (ind)'!AY$6:AY$37))),ABS(-100+(100*(('10 (ind)'!AY37-MIN('10 (ind)'!AY$6:AY$37))/(MAX('10 (ind)'!AY$6:AY$37)-MIN('10 (ind)'!AY$6:AY$37))))))*AY$42</f>
        <v>7.6705514473677816</v>
      </c>
      <c r="AZ39" s="87">
        <f>IF('10 (ind)'!AZ$1="si",100*(('10 (ind)'!AZ37-MIN('10 (ind)'!AZ$6:AZ$37))/(MAX('10 (ind)'!AZ$6:AZ$37)-MIN('10 (ind)'!AZ$6:AZ$37))),ABS(-100+(100*(('10 (ind)'!AZ37-MIN('10 (ind)'!AZ$6:AZ$37))/(MAX('10 (ind)'!AZ$6:AZ$37)-MIN('10 (ind)'!AZ$6:AZ$37))))))*AZ$42</f>
        <v>0.88535219625502271</v>
      </c>
      <c r="BA39" s="87">
        <f>IF('10 (ind)'!BA$1="si",100*(('10 (ind)'!BA37-MIN('10 (ind)'!BA$6:BA$37))/(MAX('10 (ind)'!BA$6:BA$37)-MIN('10 (ind)'!BA$6:BA$37))),ABS(-100+(100*(('10 (ind)'!BA37-MIN('10 (ind)'!BA$6:BA$37))/(MAX('10 (ind)'!BA$6:BA$37)-MIN('10 (ind)'!BA$6:BA$37))))))*BA$42</f>
        <v>0</v>
      </c>
      <c r="BB39" s="87">
        <f>IF('10 (ind)'!BB$1="si",100*(('10 (ind)'!BB37-MIN('10 (ind)'!BB$6:BB$37))/(MAX('10 (ind)'!BB$6:BB$37)-MIN('10 (ind)'!BB$6:BB$37))),ABS(-100+(100*(('10 (ind)'!BB37-MIN('10 (ind)'!BB$6:BB$37))/(MAX('10 (ind)'!BB$6:BB$37)-MIN('10 (ind)'!BB$6:BB$37))))))*BB$42</f>
        <v>15.301359277899831</v>
      </c>
      <c r="BC39" s="87">
        <f>IF('10 (ind)'!BC$1="si",100*(('10 (ind)'!BC37-MIN('10 (ind)'!BC$6:BC$37))/(MAX('10 (ind)'!BC$6:BC$37)-MIN('10 (ind)'!BC$6:BC$37))),ABS(-100+(100*(('10 (ind)'!BC37-MIN('10 (ind)'!BC$6:BC$37))/(MAX('10 (ind)'!BC$6:BC$37)-MIN('10 (ind)'!BC$6:BC$37))))))*BC$42</f>
        <v>8.3479329660737918</v>
      </c>
      <c r="BD39" s="87">
        <f>IF('10 (ind)'!BD$1="si",100*(('10 (ind)'!BD37-MIN('10 (ind)'!BD$6:BD$37))/(MAX('10 (ind)'!BD$6:BD$37)-MIN('10 (ind)'!BD$6:BD$37))),ABS(-100+(100*(('10 (ind)'!BD37-MIN('10 (ind)'!BD$6:BD$37))/(MAX('10 (ind)'!BD$6:BD$37)-MIN('10 (ind)'!BD$6:BD$37))))))*BD$42</f>
        <v>3.341812916441397</v>
      </c>
      <c r="BE39" s="87">
        <f>IF('10 (ind)'!BE$1="si",100*(('10 (ind)'!BE37-MIN('10 (ind)'!BE$6:BE$37))/(MAX('10 (ind)'!BE$6:BE$37)-MIN('10 (ind)'!BE$6:BE$37))),ABS(-100+(100*(('10 (ind)'!BE37-MIN('10 (ind)'!BE$6:BE$37))/(MAX('10 (ind)'!BE$6:BE$37)-MIN('10 (ind)'!BE$6:BE$37))))))*BE$42</f>
        <v>0.91369065925881032</v>
      </c>
      <c r="BF39" s="87">
        <f>IF('10 (ind)'!BF$1="si",100*(('10 (ind)'!BF37-MIN('10 (ind)'!BF$6:BF$37))/(MAX('10 (ind)'!BF$6:BF$37)-MIN('10 (ind)'!BF$6:BF$37))),ABS(-100+(100*(('10 (ind)'!BF37-MIN('10 (ind)'!BF$6:BF$37))/(MAX('10 (ind)'!BF$6:BF$37)-MIN('10 (ind)'!BF$6:BF$37))))))*BF$42</f>
        <v>1.8205080283376465</v>
      </c>
      <c r="BG39" s="87">
        <f>IF('10 (ind)'!BG$1="si",100*(('10 (ind)'!BG37-MIN('10 (ind)'!BG$6:BG$37))/(MAX('10 (ind)'!BG$6:BG$37)-MIN('10 (ind)'!BG$6:BG$37))),ABS(-100+(100*(('10 (ind)'!BG37-MIN('10 (ind)'!BG$6:BG$37))/(MAX('10 (ind)'!BG$6:BG$37)-MIN('10 (ind)'!BG$6:BG$37))))))*BG$42</f>
        <v>2.4209571098420133</v>
      </c>
      <c r="BH39" s="87">
        <f>IF('10 (ind)'!BH$1="si",100*(('10 (ind)'!BH37-MIN('10 (ind)'!BH$6:BH$37))/(MAX('10 (ind)'!BH$6:BH$37)-MIN('10 (ind)'!BH$6:BH$37))),ABS(-100+(100*(('10 (ind)'!BH37-MIN('10 (ind)'!BH$6:BH$37))/(MAX('10 (ind)'!BH$6:BH$37)-MIN('10 (ind)'!BH$6:BH$37))))))*BH$42</f>
        <v>0.82826733010582831</v>
      </c>
      <c r="BI39" s="87">
        <f>IF('10 (ind)'!BI$1="si",100*(('10 (ind)'!BI37-MIN('10 (ind)'!BI$6:BI$37))/(MAX('10 (ind)'!BI$6:BI$37)-MIN('10 (ind)'!BI$6:BI$37))),ABS(-100+(100*(('10 (ind)'!BI37-MIN('10 (ind)'!BI$6:BI$37))/(MAX('10 (ind)'!BI$6:BI$37)-MIN('10 (ind)'!BI$6:BI$37))))))*BI$42</f>
        <v>5.5089543911102936</v>
      </c>
      <c r="BJ39" s="87">
        <f>IF('10 (ind)'!BJ$1="si",100*(('10 (ind)'!BJ37-MIN('10 (ind)'!BJ$6:BJ$37))/(MAX('10 (ind)'!BJ$6:BJ$37)-MIN('10 (ind)'!BJ$6:BJ$37))),ABS(-100+(100*(('10 (ind)'!BJ37-MIN('10 (ind)'!BJ$6:BJ$37))/(MAX('10 (ind)'!BJ$6:BJ$37)-MIN('10 (ind)'!BJ$6:BJ$37))))))*BJ$42</f>
        <v>1.1121194165792098E-5</v>
      </c>
      <c r="BK39" s="87">
        <f>IF('10 (ind)'!BK$1="si",100*(('10 (ind)'!BK37-MIN('10 (ind)'!BK$6:BK$37))/(MAX('10 (ind)'!BK$6:BK$37)-MIN('10 (ind)'!BK$6:BK$37))),ABS(-100+(100*(('10 (ind)'!BK37-MIN('10 (ind)'!BK$6:BK$37))/(MAX('10 (ind)'!BK$6:BK$37)-MIN('10 (ind)'!BK$6:BK$37))))))*BK$42</f>
        <v>0.50092453205198906</v>
      </c>
      <c r="BL39" s="87">
        <f>IF('10 (ind)'!BL$1="si",100*(('10 (ind)'!BL37-MIN('10 (ind)'!BL$6:BL$37))/(MAX('10 (ind)'!BL$6:BL$37)-MIN('10 (ind)'!BL$6:BL$37))),ABS(-100+(100*(('10 (ind)'!BL37-MIN('10 (ind)'!BL$6:BL$37))/(MAX('10 (ind)'!BL$6:BL$37)-MIN('10 (ind)'!BL$6:BL$37))))))*BL$42</f>
        <v>0.55665162912051414</v>
      </c>
      <c r="BM39" s="87">
        <f>IF('10 (ind)'!BM$1="si",100*(('10 (ind)'!BM37-MIN('10 (ind)'!BM$6:BM$37))/(MAX('10 (ind)'!BM$6:BM$37)-MIN('10 (ind)'!BM$6:BM$37))),ABS(-100+(100*(('10 (ind)'!BM37-MIN('10 (ind)'!BM$6:BM$37))/(MAX('10 (ind)'!BM$6:BM$37)-MIN('10 (ind)'!BM$6:BM$37))))))*BM$42</f>
        <v>0.48329655079636086</v>
      </c>
      <c r="BN39" s="87">
        <f>IF('10 (ind)'!BN$1="si",100*(('10 (ind)'!BN37-MIN('10 (ind)'!BN$6:BN$37))/(MAX('10 (ind)'!BN$6:BN$37)-MIN('10 (ind)'!BN$6:BN$37))),ABS(-100+(100*(('10 (ind)'!BN37-MIN('10 (ind)'!BN$6:BN$37))/(MAX('10 (ind)'!BN$6:BN$37)-MIN('10 (ind)'!BN$6:BN$37))))))*BN$42</f>
        <v>1.416909956414645</v>
      </c>
      <c r="BO39" s="87">
        <f>IF('10 (ind)'!BO$1="si",100*(('10 (ind)'!BO37-MIN('10 (ind)'!BO$6:BO$37))/(MAX('10 (ind)'!BO$6:BO$37)-MIN('10 (ind)'!BO$6:BO$37))),ABS(-100+(100*(('10 (ind)'!BO37-MIN('10 (ind)'!BO$6:BO$37))/(MAX('10 (ind)'!BO$6:BO$37)-MIN('10 (ind)'!BO$6:BO$37))))))*BO$42</f>
        <v>0.53016916789354618</v>
      </c>
      <c r="BP39" s="87">
        <f>IF('10 (ind)'!BP$1="si",100*(('10 (ind)'!BP37-MIN('10 (ind)'!BP$6:BP$37))/(MAX('10 (ind)'!BP$6:BP$37)-MIN('10 (ind)'!BP$6:BP$37))),ABS(-100+(100*(('10 (ind)'!BP37-MIN('10 (ind)'!BP$6:BP$37))/(MAX('10 (ind)'!BP$6:BP$37)-MIN('10 (ind)'!BP$6:BP$37))))))*BP$42</f>
        <v>0.46936021535855549</v>
      </c>
      <c r="BQ39" s="87">
        <f>IF('10 (ind)'!BQ$1="si",100*(('10 (ind)'!BQ37-MIN('10 (ind)'!BQ$6:BQ$37))/(MAX('10 (ind)'!BQ$6:BQ$37)-MIN('10 (ind)'!BQ$6:BQ$37))),ABS(-100+(100*(('10 (ind)'!BQ37-MIN('10 (ind)'!BQ$6:BQ$37))/(MAX('10 (ind)'!BQ$6:BQ$37)-MIN('10 (ind)'!BQ$6:BQ$37))))))*BQ$42</f>
        <v>1.07931287861849</v>
      </c>
      <c r="BR39" s="87">
        <f>IF('10 (ind)'!BR$1="si",100*(('10 (ind)'!BR37-MIN('10 (ind)'!BR$6:BR$37))/(MAX('10 (ind)'!BR$6:BR$37)-MIN('10 (ind)'!BR$6:BR$37))),ABS(-100+(100*(('10 (ind)'!BR37-MIN('10 (ind)'!BR$6:BR$37))/(MAX('10 (ind)'!BR$6:BR$37)-MIN('10 (ind)'!BR$6:BR$37))))))*BR$42</f>
        <v>0.1096569297711841</v>
      </c>
      <c r="BS39" s="87">
        <f>IF('10 (ind)'!BS$1="si",100*(('10 (ind)'!BS37-MIN('10 (ind)'!BS$6:BS$37))/(MAX('10 (ind)'!BS$6:BS$37)-MIN('10 (ind)'!BS$6:BS$37))),ABS(-100+(100*(('10 (ind)'!BS37-MIN('10 (ind)'!BS$6:BS$37))/(MAX('10 (ind)'!BS$6:BS$37)-MIN('10 (ind)'!BS$6:BS$37))))))*BS$42</f>
        <v>6.6224203014161231</v>
      </c>
      <c r="BT39" s="75">
        <f>IF('10 (ind)'!BT$1="si",100*(('10 (ind)'!BT37-MIN('10 (ind)'!BT$6:BT$37))/(MAX('10 (ind)'!BT$6:BT$37)-MIN('10 (ind)'!BT$6:BT$37))),ABS(-100+(100*(('10 (ind)'!BT37-MIN('10 (ind)'!BT$6:BT$37))/(MAX('10 (ind)'!BR$6:BR$37)-MIN('10 (ind)'!BT$6:BT$37))))))*BT$42</f>
        <v>5.0230573589602452</v>
      </c>
      <c r="BU39" s="87">
        <f>IF('10 (ind)'!BU$1="si",100*(('10 (ind)'!BU37-MIN('10 (ind)'!BU$6:BU$37))/(MAX('10 (ind)'!BU$6:BU$37)-MIN('10 (ind)'!BU$6:BU$37))),ABS(-100+(100*(('10 (ind)'!BU37-MIN('10 (ind)'!BU$6:BU$37))/(MAX('10 (ind)'!BU$6:BU$37)-MIN('10 (ind)'!BU$6:BU$37))))))*BU$42</f>
        <v>6.9805338233312284</v>
      </c>
      <c r="BV39" s="87">
        <f>IF('10 (ind)'!BV$1="si",100*(('10 (ind)'!BV37-MIN('10 (ind)'!BV$6:BV$37))/(MAX('10 (ind)'!BV$6:BV$37)-MIN('10 (ind)'!BV$6:BV$37))),ABS(-100+(100*(('10 (ind)'!BV37-MIN('10 (ind)'!BV$6:BV$37))/(MAX('10 (ind)'!BV$6:BV$37)-MIN('10 (ind)'!BV$6:BV$37))))))*BV$42</f>
        <v>1.2807245319288829</v>
      </c>
      <c r="BW39" s="87">
        <f>IF('10 (ind)'!BW$1="si",100*(('10 (ind)'!BW37-MIN('10 (ind)'!BW$6:BW$37))/(MAX('10 (ind)'!BW$6:BW$37)-MIN('10 (ind)'!BW$6:BW$37))),ABS(-100+(100*(('10 (ind)'!BW37-MIN('10 (ind)'!BW$6:BW$37))/(MAX('10 (ind)'!BW$6:BW$37)-MIN('10 (ind)'!BW$6:BW$37))))))*BW$42</f>
        <v>3.7010214703510811</v>
      </c>
      <c r="BX39" s="87">
        <f>IF('10 (ind)'!BX$1="si",100*(('10 (ind)'!BX37-MIN('10 (ind)'!BX$6:BX$37))/(MAX('10 (ind)'!BX$6:BX$37)-MIN('10 (ind)'!BX$6:BX$37))),ABS(-100+(100*(('10 (ind)'!BX37-MIN('10 (ind)'!BX$6:BX$37))/(MAX('10 (ind)'!BX$6:BX$37)-MIN('10 (ind)'!BX$6:BX$37))))))*BX$42</f>
        <v>5.1568917549106317</v>
      </c>
      <c r="BY39" s="87">
        <f>IF('10 (ind)'!BY$1="si",100*(('10 (ind)'!BY37-MIN('10 (ind)'!BY$6:BY$37))/(MAX('10 (ind)'!BY$6:BY$37)-MIN('10 (ind)'!BY$6:BY$37))),ABS(-100+(100*(('10 (ind)'!BY37-MIN('10 (ind)'!BY$6:BY$37))/(MAX('10 (ind)'!BY$6:BY$37)-MIN('10 (ind)'!BY$6:BY$37))))))*BY$42</f>
        <v>1.4097250447394778</v>
      </c>
      <c r="BZ39" s="87">
        <f>IF('10 (ind)'!BZ$1="si",100*(('10 (ind)'!BZ37-MIN('10 (ind)'!BZ$6:BZ$37))/(MAX('10 (ind)'!BZ$6:BZ$37)-MIN('10 (ind)'!BZ$6:BZ$37))),ABS(-100+(100*(('10 (ind)'!BZ37-MIN('10 (ind)'!BZ$6:BZ$37))/(MAX('10 (ind)'!BZ$6:BZ$37)-MIN('10 (ind)'!BZ$6:BZ$37))))))*BZ$42</f>
        <v>13.785924483808104</v>
      </c>
      <c r="CA39" s="87">
        <f>IF('10 (ind)'!CA$1="si",100*(('10 (ind)'!CA37-MIN('10 (ind)'!CA$6:CA$37))/(MAX('10 (ind)'!CA$6:CA$37)-MIN('10 (ind)'!CA$6:CA$37))),ABS(-100+(100*(('10 (ind)'!CA37-MIN('10 (ind)'!CA$6:CA$37))/(MAX('10 (ind)'!CA$6:CA$37)-MIN('10 (ind)'!CA$6:CA$37))))))*CA$42</f>
        <v>0.69718728422335874</v>
      </c>
      <c r="CB39" s="87">
        <f>IF('10 (ind)'!CB$1="si",100*(('10 (ind)'!CB37-MIN('10 (ind)'!CB$6:CB$37))/(MAX('10 (ind)'!CB$6:CB$37)-MIN('10 (ind)'!CB$6:CB$37))),ABS(-100+(100*(('10 (ind)'!CB37-MIN('10 (ind)'!CB$6:CB$37))/(MAX('10 (ind)'!CB$6:CB$37)-MIN('10 (ind)'!CB$6:CB$37))))))*CB$42</f>
        <v>4.0704154736698168</v>
      </c>
      <c r="CC39" s="87">
        <f>IF('10 (ind)'!CC$1="si",100*(('10 (ind)'!CC37-MIN('10 (ind)'!CC$6:CC$37))/(MAX('10 (ind)'!CC$6:CC$37)-MIN('10 (ind)'!CC$6:CC$37))),ABS(-100+(100*(('10 (ind)'!CC37-MIN('10 (ind)'!CC$6:CC$37))/(MAX('10 (ind)'!CC$6:CC$37)-MIN('10 (ind)'!CC$6:CC$37))))))*CC$42</f>
        <v>7.8985444150578346</v>
      </c>
      <c r="CD39" s="87">
        <f>IF('10 (ind)'!CD$1="si",100*(('10 (ind)'!CD37-MIN('10 (ind)'!CD$6:CD$37))/(MAX('10 (ind)'!CD$6:CD$37)-MIN('10 (ind)'!CD$6:CD$37))),ABS(-100+(100*(('10 (ind)'!CD37-MIN('10 (ind)'!CD$6:CD$37))/(MAX('10 (ind)'!CD$6:CD$37)-MIN('10 (ind)'!CD$6:CD$37))))))*CD$42</f>
        <v>3.4279023407713709E-2</v>
      </c>
      <c r="CE39" s="87">
        <f>IF('10 (ind)'!CE$1="si",100*(('10 (ind)'!CE37-MIN('10 (ind)'!CE$6:CE$37))/(MAX('10 (ind)'!CE$6:CE$37)-MIN('10 (ind)'!CE$6:CE$37))),ABS(-100+(100*(('10 (ind)'!CE37-MIN('10 (ind)'!CE$6:CE$37))/(MAX('10 (ind)'!CE$6:CE$37)-MIN('10 (ind)'!CE$6:CE$37))))))*CE$42</f>
        <v>1.0935241408224261</v>
      </c>
      <c r="CF39" s="87">
        <f>IF('10 (ind)'!CF$1="si",100*(('10 (ind)'!CF37-MIN('10 (ind)'!CF$6:CF$37))/(MAX('10 (ind)'!CF$6:CF$37)-MIN('10 (ind)'!CF$6:CF$37))),ABS(-100+(100*(('10 (ind)'!CF37-MIN('10 (ind)'!CF$6:CF$37))/(MAX('10 (ind)'!CF$6:CF$37)-MIN('10 (ind)'!CF$6:CF$37))))))*CF$42</f>
        <v>1.441861287214188</v>
      </c>
      <c r="CG39" s="87">
        <f>IF('10 (ind)'!CG$1="si",100*(('10 (ind)'!CG37-MIN('10 (ind)'!CG$6:CG$37))/(MAX('10 (ind)'!CG$6:CG$37)-MIN('10 (ind)'!CG$6:CG$37))),ABS(-100+(100*(('10 (ind)'!CG37-MIN('10 (ind)'!CG$6:CG$37))/(MAX('10 (ind)'!CG$6:CG$37)-MIN('10 (ind)'!CG$6:CG$37))))))*CG$42</f>
        <v>8.9996065124410958</v>
      </c>
      <c r="CH39" s="87">
        <f>IF('10 (ind)'!CH$1="si",100*(('10 (ind)'!CH37-MIN('10 (ind)'!CH$6:CH$37))/(MAX('10 (ind)'!CH$6:CH$37)-MIN('10 (ind)'!CH$6:CH$37))),ABS(-100+(100*(('10 (ind)'!CH37-MIN('10 (ind)'!CH$6:CH$37))/(MAX('10 (ind)'!CH$6:CH$37)-MIN('10 (ind)'!CH$6:CH$37))))))*CH$42</f>
        <v>7.4599651948194934</v>
      </c>
      <c r="CI39" s="87">
        <f>IF('10 (ind)'!CI$1="si",100*(('10 (ind)'!CI37-MIN('10 (ind)'!CI$6:CI$37))/(MAX('10 (ind)'!CI$6:CI$37)-MIN('10 (ind)'!CI$6:CI$37))),ABS(-100+(100*(('10 (ind)'!CI37-MIN('10 (ind)'!CI$6:CI$37))/(MAX('10 (ind)'!CI$6:CI$37)-MIN('10 (ind)'!CI$6:CI$37))))))*CI$42</f>
        <v>9.0834697217675959</v>
      </c>
      <c r="CJ39" s="87">
        <f>IF('10 (ind)'!CJ$1="si",100*(('10 (ind)'!CJ37-MIN('10 (ind)'!CJ$6:CJ$37))/(MAX('10 (ind)'!CJ$6:CJ$37)-MIN('10 (ind)'!CJ$6:CJ$37))),ABS(-100+(100*(('10 (ind)'!CJ37-MIN('10 (ind)'!CJ$6:CJ$37))/(MAX('10 (ind)'!CJ$6:CJ$37)-MIN('10 (ind)'!CJ$6:CJ$37))))))*CJ$42</f>
        <v>0</v>
      </c>
      <c r="CK39" s="87">
        <f>IF('10 (ind)'!CK$1="si",100*(('10 (ind)'!CK37-MIN('10 (ind)'!CK$6:CK$37))/(MAX('10 (ind)'!CK$6:CK$37)-MIN('10 (ind)'!CK$6:CK$37))),ABS(-100+(100*(('10 (ind)'!CK37-MIN('10 (ind)'!CK$6:CK$37))/(MAX('10 (ind)'!CK$6:CK$37)-MIN('10 (ind)'!CK$6:CK$37))))))*CK$42</f>
        <v>0.38188146246782101</v>
      </c>
      <c r="CL39" s="87">
        <f>IF('10 (ind)'!CL$1="si",100*(('10 (ind)'!CL37-MIN('10 (ind)'!CL$6:CL$37))/(MAX('10 (ind)'!CL$6:CL$37)-MIN('10 (ind)'!CL$6:CL$37))),ABS(-100+(100*(('10 (ind)'!CL37-MIN('10 (ind)'!CL$6:CL$37))/(MAX('10 (ind)'!CL$6:CL$37)-MIN('10 (ind)'!CL$6:CL$37))))))*CL$42</f>
        <v>1.4565204317381595</v>
      </c>
      <c r="CM39" s="87">
        <f>IF('10 (ind)'!CM$1="si",100*(('10 (ind)'!CM37-MIN('10 (ind)'!CM$6:CM$37))/(MAX('10 (ind)'!CM$6:CM$37)-MIN('10 (ind)'!CM$6:CM$37))),ABS(-100+(100*(('10 (ind)'!CM37-MIN('10 (ind)'!CM$6:CM$37))/(MAX('10 (ind)'!CM$6:CM$37)-MIN('10 (ind)'!CM$6:CM$37))))))*CM$42</f>
        <v>4.3924829743340226</v>
      </c>
    </row>
    <row r="41" spans="1:91" ht="15.75" thickBot="1">
      <c r="A41" s="88" t="s">
        <v>16</v>
      </c>
      <c r="C41" s="90" t="s">
        <v>1</v>
      </c>
      <c r="D41" s="85">
        <v>0.66600000000000004</v>
      </c>
      <c r="E41" s="85">
        <v>0.66600000000000004</v>
      </c>
      <c r="F41" s="85">
        <v>0.66600000000000004</v>
      </c>
      <c r="G41" s="85">
        <v>0.33300000000000002</v>
      </c>
      <c r="H41" s="85">
        <v>0.33300000000000002</v>
      </c>
      <c r="I41" s="85">
        <v>0.33300000000000002</v>
      </c>
      <c r="J41" s="85">
        <v>0.33300000000000002</v>
      </c>
      <c r="K41" s="85">
        <v>0.66600000000000004</v>
      </c>
      <c r="L41" s="85">
        <v>0.33300000000000002</v>
      </c>
      <c r="M41" s="85">
        <v>0.33300000000000002</v>
      </c>
      <c r="N41" s="85">
        <v>1</v>
      </c>
      <c r="O41" s="85">
        <v>0.66600000000000004</v>
      </c>
      <c r="P41" s="85">
        <v>0.66600000000000004</v>
      </c>
      <c r="Q41" s="85">
        <v>0.66600000000000004</v>
      </c>
      <c r="R41" s="85">
        <v>1</v>
      </c>
      <c r="S41" s="85">
        <v>0.33300000000000002</v>
      </c>
      <c r="T41" s="85">
        <v>1</v>
      </c>
      <c r="U41" s="85">
        <v>0.66600000000000004</v>
      </c>
      <c r="V41" s="85">
        <v>0.33300000000000002</v>
      </c>
      <c r="W41" s="85">
        <v>1</v>
      </c>
      <c r="X41" s="85">
        <v>1</v>
      </c>
      <c r="Y41" s="85">
        <v>1</v>
      </c>
      <c r="Z41" s="85">
        <v>1</v>
      </c>
      <c r="AA41" s="85">
        <v>1</v>
      </c>
      <c r="AB41" s="85">
        <v>0.66600000000000004</v>
      </c>
      <c r="AC41" s="85">
        <v>1</v>
      </c>
      <c r="AD41" s="85">
        <v>0.66600000000000004</v>
      </c>
      <c r="AE41" s="85">
        <v>0.66600000000000004</v>
      </c>
      <c r="AF41" s="85">
        <v>1</v>
      </c>
      <c r="AG41" s="85">
        <v>0.33300000000000002</v>
      </c>
      <c r="AH41" s="85">
        <v>0.66600000000000004</v>
      </c>
      <c r="AI41" s="85">
        <v>0.33300000000000002</v>
      </c>
      <c r="AJ41" s="85">
        <v>1</v>
      </c>
      <c r="AK41" s="85">
        <v>0.66600000000000004</v>
      </c>
      <c r="AL41" s="85">
        <v>0.66600000000000004</v>
      </c>
      <c r="AM41" s="85">
        <v>0.33300000000000002</v>
      </c>
      <c r="AN41" s="85">
        <v>1</v>
      </c>
      <c r="AO41" s="85">
        <v>0.66600000000000004</v>
      </c>
      <c r="AP41" s="85">
        <v>1</v>
      </c>
      <c r="AQ41" s="85">
        <v>1</v>
      </c>
      <c r="AR41" s="85">
        <v>0.66600000000000004</v>
      </c>
      <c r="AS41" s="85">
        <v>0.66600000000000004</v>
      </c>
      <c r="AT41" s="85">
        <v>0.66600000000000004</v>
      </c>
      <c r="AU41" s="85">
        <v>0.33300000000000002</v>
      </c>
      <c r="AV41" s="85">
        <v>0.33300000000000002</v>
      </c>
      <c r="AW41" s="85">
        <v>0.66600000000000004</v>
      </c>
      <c r="AX41" s="85">
        <v>0.66600000000000004</v>
      </c>
      <c r="AY41" s="85">
        <v>1</v>
      </c>
      <c r="AZ41" s="85">
        <v>0.33300000000000002</v>
      </c>
      <c r="BA41" s="85">
        <v>0.33300000000000002</v>
      </c>
      <c r="BB41" s="85">
        <v>1</v>
      </c>
      <c r="BC41" s="85">
        <v>0.66600000000000004</v>
      </c>
      <c r="BD41" s="85">
        <v>1</v>
      </c>
      <c r="BE41" s="85">
        <v>1</v>
      </c>
      <c r="BF41" s="85">
        <v>1</v>
      </c>
      <c r="BG41" s="85">
        <v>1</v>
      </c>
      <c r="BH41" s="85">
        <v>1</v>
      </c>
      <c r="BI41" s="85">
        <v>0.66600000000000004</v>
      </c>
      <c r="BJ41" s="85">
        <v>0.66600000000000004</v>
      </c>
      <c r="BK41" s="85">
        <v>0.66600000000000004</v>
      </c>
      <c r="BL41" s="85">
        <v>1</v>
      </c>
      <c r="BM41" s="85">
        <v>0.66600000000000004</v>
      </c>
      <c r="BN41" s="85">
        <v>0.66600000000000004</v>
      </c>
      <c r="BO41" s="85">
        <v>0.33300000000000002</v>
      </c>
      <c r="BP41" s="85">
        <v>0.33300000000000002</v>
      </c>
      <c r="BQ41" s="85">
        <v>1</v>
      </c>
      <c r="BR41" s="85">
        <v>0.33300000000000002</v>
      </c>
      <c r="BS41" s="85">
        <v>0.66600000000000004</v>
      </c>
      <c r="BT41" s="85">
        <v>0.33300000000000002</v>
      </c>
      <c r="BU41" s="85">
        <v>0.66600000000000004</v>
      </c>
      <c r="BV41" s="85">
        <v>0.33300000000000002</v>
      </c>
      <c r="BW41" s="85">
        <v>0.33300000000000002</v>
      </c>
      <c r="BX41" s="85">
        <v>1</v>
      </c>
      <c r="BY41" s="85">
        <v>0.33300000000000002</v>
      </c>
      <c r="BZ41" s="85">
        <v>1</v>
      </c>
      <c r="CA41" s="85">
        <v>0.33300000000000002</v>
      </c>
      <c r="CB41" s="85">
        <v>0.33300000000000002</v>
      </c>
      <c r="CC41" s="85">
        <v>0.66600000000000004</v>
      </c>
      <c r="CD41" s="85">
        <v>0.33300000000000002</v>
      </c>
      <c r="CE41" s="85">
        <v>0.33300000000000002</v>
      </c>
      <c r="CF41" s="85">
        <v>0.66600000000000004</v>
      </c>
      <c r="CG41" s="85">
        <v>1</v>
      </c>
      <c r="CH41" s="85">
        <v>0.33300000000000002</v>
      </c>
      <c r="CI41" s="85">
        <v>0.33300000000000002</v>
      </c>
      <c r="CJ41" s="85">
        <v>0.33300000000000002</v>
      </c>
      <c r="CK41" s="85">
        <v>1</v>
      </c>
      <c r="CL41" s="85">
        <v>1</v>
      </c>
      <c r="CM41" s="85">
        <v>1</v>
      </c>
    </row>
    <row r="42" spans="1:91" ht="16.5" thickTop="1" thickBot="1">
      <c r="D42" s="92">
        <f>D41/SUM($D41:$L41)</f>
        <v>0.15384615384615383</v>
      </c>
      <c r="E42" s="92">
        <f t="shared" ref="E42:L42" si="0">E41/SUM($D41:$L41)</f>
        <v>0.15384615384615383</v>
      </c>
      <c r="F42" s="92">
        <f t="shared" si="0"/>
        <v>0.15384615384615383</v>
      </c>
      <c r="G42" s="92">
        <f t="shared" si="0"/>
        <v>7.6923076923076913E-2</v>
      </c>
      <c r="H42" s="92">
        <f t="shared" si="0"/>
        <v>7.6923076923076913E-2</v>
      </c>
      <c r="I42" s="92">
        <f t="shared" si="0"/>
        <v>7.6923076923076913E-2</v>
      </c>
      <c r="J42" s="92">
        <f t="shared" si="0"/>
        <v>7.6923076923076913E-2</v>
      </c>
      <c r="K42" s="92">
        <f t="shared" si="0"/>
        <v>0.15384615384615383</v>
      </c>
      <c r="L42" s="92">
        <f t="shared" si="0"/>
        <v>7.6923076923076913E-2</v>
      </c>
      <c r="M42" s="93">
        <f>M41/SUM($M41:$W41)</f>
        <v>4.3455565705337339E-2</v>
      </c>
      <c r="N42" s="93">
        <f t="shared" ref="N42:W42" si="1">N41/SUM($M41:$W41)</f>
        <v>0.13049719431032233</v>
      </c>
      <c r="O42" s="93">
        <f t="shared" si="1"/>
        <v>8.6911131410674677E-2</v>
      </c>
      <c r="P42" s="93">
        <f t="shared" si="1"/>
        <v>8.6911131410674677E-2</v>
      </c>
      <c r="Q42" s="93">
        <f t="shared" si="1"/>
        <v>8.6911131410674677E-2</v>
      </c>
      <c r="R42" s="93">
        <f t="shared" si="1"/>
        <v>0.13049719431032233</v>
      </c>
      <c r="S42" s="93">
        <f t="shared" si="1"/>
        <v>4.3455565705337339E-2</v>
      </c>
      <c r="T42" s="93">
        <f t="shared" si="1"/>
        <v>0.13049719431032233</v>
      </c>
      <c r="U42" s="93">
        <f t="shared" si="1"/>
        <v>8.6911131410674677E-2</v>
      </c>
      <c r="V42" s="93">
        <f>V41/SUM($M41:$W41)</f>
        <v>4.3455565705337339E-2</v>
      </c>
      <c r="W42" s="93">
        <f t="shared" si="1"/>
        <v>0.13049719431032233</v>
      </c>
      <c r="X42" s="94">
        <f t="shared" ref="X42:AK42" si="2">X41/SUM($X41:$AK41)</f>
        <v>9.0942160785740245E-2</v>
      </c>
      <c r="Y42" s="94">
        <f t="shared" si="2"/>
        <v>9.0942160785740245E-2</v>
      </c>
      <c r="Z42" s="94">
        <f t="shared" si="2"/>
        <v>9.0942160785740245E-2</v>
      </c>
      <c r="AA42" s="94">
        <f t="shared" si="2"/>
        <v>9.0942160785740245E-2</v>
      </c>
      <c r="AB42" s="94">
        <f t="shared" si="2"/>
        <v>6.0567479083303011E-2</v>
      </c>
      <c r="AC42" s="94">
        <f t="shared" si="2"/>
        <v>9.0942160785740245E-2</v>
      </c>
      <c r="AD42" s="94">
        <f t="shared" si="2"/>
        <v>6.0567479083303011E-2</v>
      </c>
      <c r="AE42" s="94">
        <f t="shared" si="2"/>
        <v>6.0567479083303011E-2</v>
      </c>
      <c r="AF42" s="94">
        <f t="shared" si="2"/>
        <v>9.0942160785740245E-2</v>
      </c>
      <c r="AG42" s="94">
        <f t="shared" si="2"/>
        <v>3.0283739541651505E-2</v>
      </c>
      <c r="AH42" s="94">
        <f t="shared" si="2"/>
        <v>6.0567479083303011E-2</v>
      </c>
      <c r="AI42" s="94">
        <f t="shared" si="2"/>
        <v>3.0283739541651505E-2</v>
      </c>
      <c r="AJ42" s="94">
        <f t="shared" si="2"/>
        <v>9.0942160785740245E-2</v>
      </c>
      <c r="AK42" s="94">
        <f t="shared" si="2"/>
        <v>6.0567479083303011E-2</v>
      </c>
      <c r="AL42" s="95">
        <f>AL41/SUM($AL41:$AS41)</f>
        <v>0.11105552776388193</v>
      </c>
      <c r="AM42" s="95">
        <f t="shared" ref="AM42:AS42" si="3">AM41/SUM($AL41:$AS41)</f>
        <v>5.5527763881940966E-2</v>
      </c>
      <c r="AN42" s="95">
        <f t="shared" si="3"/>
        <v>0.1667500416875104</v>
      </c>
      <c r="AO42" s="95">
        <f t="shared" si="3"/>
        <v>0.11105552776388193</v>
      </c>
      <c r="AP42" s="95">
        <f t="shared" si="3"/>
        <v>0.1667500416875104</v>
      </c>
      <c r="AQ42" s="95">
        <f t="shared" si="3"/>
        <v>0.1667500416875104</v>
      </c>
      <c r="AR42" s="95">
        <f t="shared" si="3"/>
        <v>0.11105552776388193</v>
      </c>
      <c r="AS42" s="95">
        <f t="shared" si="3"/>
        <v>0.11105552776388193</v>
      </c>
      <c r="AT42" s="96">
        <f>AT41/SUM($AT41:$AV41)</f>
        <v>0.5</v>
      </c>
      <c r="AU42" s="96">
        <f>AU41/SUM($AT41:$AV41)</f>
        <v>0.25</v>
      </c>
      <c r="AV42" s="96">
        <f>AV41/SUM($AT41:$AV41)</f>
        <v>0.25</v>
      </c>
      <c r="AW42" s="97">
        <f t="shared" ref="AW42:BC42" si="4">AW41/SUM($AW41:$BC41)</f>
        <v>0.14279588336192109</v>
      </c>
      <c r="AX42" s="97">
        <f t="shared" si="4"/>
        <v>0.14279588336192109</v>
      </c>
      <c r="AY42" s="97">
        <f t="shared" si="4"/>
        <v>0.21440823327615777</v>
      </c>
      <c r="AZ42" s="97">
        <f t="shared" si="4"/>
        <v>7.1397941680960544E-2</v>
      </c>
      <c r="BA42" s="97">
        <f t="shared" si="4"/>
        <v>7.1397941680960544E-2</v>
      </c>
      <c r="BB42" s="97">
        <f t="shared" si="4"/>
        <v>0.21440823327615777</v>
      </c>
      <c r="BC42" s="97">
        <f t="shared" si="4"/>
        <v>0.14279588336192109</v>
      </c>
      <c r="BD42" s="98">
        <f t="shared" ref="BD42:BR42" si="5">BD41/SUM($BD41:$BR41)</f>
        <v>8.8269044046252965E-2</v>
      </c>
      <c r="BE42" s="98">
        <f t="shared" si="5"/>
        <v>8.8269044046252965E-2</v>
      </c>
      <c r="BF42" s="98">
        <f t="shared" si="5"/>
        <v>8.8269044046252965E-2</v>
      </c>
      <c r="BG42" s="98">
        <f t="shared" si="5"/>
        <v>8.8269044046252965E-2</v>
      </c>
      <c r="BH42" s="98">
        <f t="shared" si="5"/>
        <v>8.8269044046252965E-2</v>
      </c>
      <c r="BI42" s="98">
        <f t="shared" si="5"/>
        <v>5.8787183334804476E-2</v>
      </c>
      <c r="BJ42" s="98">
        <f t="shared" si="5"/>
        <v>5.8787183334804476E-2</v>
      </c>
      <c r="BK42" s="98">
        <f t="shared" si="5"/>
        <v>5.8787183334804476E-2</v>
      </c>
      <c r="BL42" s="98">
        <f t="shared" si="5"/>
        <v>8.8269044046252965E-2</v>
      </c>
      <c r="BM42" s="98">
        <f t="shared" si="5"/>
        <v>5.8787183334804476E-2</v>
      </c>
      <c r="BN42" s="98">
        <f t="shared" si="5"/>
        <v>5.8787183334804476E-2</v>
      </c>
      <c r="BO42" s="98">
        <f t="shared" si="5"/>
        <v>2.9393591667402238E-2</v>
      </c>
      <c r="BP42" s="98">
        <f t="shared" si="5"/>
        <v>2.9393591667402238E-2</v>
      </c>
      <c r="BQ42" s="98">
        <f t="shared" si="5"/>
        <v>8.8269044046252965E-2</v>
      </c>
      <c r="BR42" s="98">
        <f t="shared" si="5"/>
        <v>2.9393591667402238E-2</v>
      </c>
      <c r="BS42" s="175">
        <f>BS41/SUM($BS41:$CC41)</f>
        <v>0.11107404936624415</v>
      </c>
      <c r="BT42" s="175">
        <f t="shared" ref="BT42:CC42" si="6">BT41/SUM($BS41:$CC41)</f>
        <v>5.5537024683122077E-2</v>
      </c>
      <c r="BU42" s="175">
        <f t="shared" si="6"/>
        <v>0.11107404936624415</v>
      </c>
      <c r="BV42" s="175">
        <f t="shared" si="6"/>
        <v>5.5537024683122077E-2</v>
      </c>
      <c r="BW42" s="175">
        <f t="shared" si="6"/>
        <v>5.5537024683122077E-2</v>
      </c>
      <c r="BX42" s="175">
        <f t="shared" si="6"/>
        <v>0.16677785190126751</v>
      </c>
      <c r="BY42" s="175">
        <f t="shared" si="6"/>
        <v>5.5537024683122077E-2</v>
      </c>
      <c r="BZ42" s="175">
        <f t="shared" si="6"/>
        <v>0.16677785190126751</v>
      </c>
      <c r="CA42" s="175">
        <f t="shared" si="6"/>
        <v>5.5537024683122077E-2</v>
      </c>
      <c r="CB42" s="175">
        <f t="shared" si="6"/>
        <v>5.5537024683122077E-2</v>
      </c>
      <c r="CC42" s="175">
        <f t="shared" si="6"/>
        <v>0.11107404936624415</v>
      </c>
      <c r="CD42" s="100">
        <f>CD41/SUM($CD41:$CH41)</f>
        <v>0.12495309568480301</v>
      </c>
      <c r="CE42" s="100">
        <f>CE41/SUM($CD41:$CH41)</f>
        <v>0.12495309568480301</v>
      </c>
      <c r="CF42" s="100">
        <f>CF41/SUM($CD41:$CH41)</f>
        <v>0.24990619136960601</v>
      </c>
      <c r="CG42" s="100">
        <f>CG41/SUM($CD41:$CH41)</f>
        <v>0.37523452157598497</v>
      </c>
      <c r="CH42" s="100">
        <f>CH41/SUM($CD41:$CH41)</f>
        <v>0.12495309568480301</v>
      </c>
      <c r="CI42" s="101">
        <f>CI41/SUM($CI41:$CM41)</f>
        <v>9.0834697217675953E-2</v>
      </c>
      <c r="CJ42" s="101">
        <f>CJ41/SUM($CI41:$CM41)</f>
        <v>9.0834697217675953E-2</v>
      </c>
      <c r="CK42" s="101">
        <f>CK41/SUM($CI41:$CM41)</f>
        <v>0.27277686852154936</v>
      </c>
      <c r="CL42" s="101">
        <f>CL41/SUM($CI41:$CM41)</f>
        <v>0.27277686852154936</v>
      </c>
      <c r="CM42" s="101">
        <f>CM41/SUM($CI41:$CM41)</f>
        <v>0.27277686852154936</v>
      </c>
    </row>
    <row r="43" spans="1:91" ht="16.5" thickTop="1" thickBot="1">
      <c r="C43" s="90" t="s">
        <v>380</v>
      </c>
      <c r="D43" s="85">
        <f ca="1">IF(D45=1,0.1,IF(D45=2,0.5,1))</f>
        <v>0.1</v>
      </c>
      <c r="E43" s="85">
        <f t="shared" ref="E43:BP43" ca="1" si="7">IF(E45=1,0.1,IF(E45=2,0.5,1))</f>
        <v>1</v>
      </c>
      <c r="F43" s="85">
        <f t="shared" ca="1" si="7"/>
        <v>1</v>
      </c>
      <c r="G43" s="85">
        <f t="shared" ca="1" si="7"/>
        <v>0.5</v>
      </c>
      <c r="H43" s="85">
        <f t="shared" ca="1" si="7"/>
        <v>0.5</v>
      </c>
      <c r="I43" s="85">
        <f t="shared" ca="1" si="7"/>
        <v>0.5</v>
      </c>
      <c r="J43" s="85">
        <f t="shared" ca="1" si="7"/>
        <v>0.1</v>
      </c>
      <c r="K43" s="85">
        <f t="shared" ca="1" si="7"/>
        <v>0.1</v>
      </c>
      <c r="L43" s="85">
        <f t="shared" ca="1" si="7"/>
        <v>1</v>
      </c>
      <c r="M43" s="85">
        <f t="shared" ca="1" si="7"/>
        <v>0.5</v>
      </c>
      <c r="N43" s="85">
        <f t="shared" ca="1" si="7"/>
        <v>1</v>
      </c>
      <c r="O43" s="85">
        <f t="shared" ca="1" si="7"/>
        <v>0.1</v>
      </c>
      <c r="P43" s="85">
        <f t="shared" ca="1" si="7"/>
        <v>1</v>
      </c>
      <c r="Q43" s="85">
        <f t="shared" ca="1" si="7"/>
        <v>1</v>
      </c>
      <c r="R43" s="85">
        <f t="shared" ca="1" si="7"/>
        <v>0.5</v>
      </c>
      <c r="S43" s="85">
        <f t="shared" ca="1" si="7"/>
        <v>0.1</v>
      </c>
      <c r="T43" s="85">
        <f t="shared" ca="1" si="7"/>
        <v>0.5</v>
      </c>
      <c r="U43" s="85"/>
      <c r="V43" s="85"/>
      <c r="W43" s="85">
        <f t="shared" ca="1" si="7"/>
        <v>1</v>
      </c>
      <c r="X43" s="85">
        <f t="shared" ca="1" si="7"/>
        <v>0.5</v>
      </c>
      <c r="Y43" s="85">
        <f t="shared" ca="1" si="7"/>
        <v>1</v>
      </c>
      <c r="Z43" s="85">
        <f t="shared" ca="1" si="7"/>
        <v>0.5</v>
      </c>
      <c r="AA43" s="85">
        <f t="shared" ca="1" si="7"/>
        <v>0.5</v>
      </c>
      <c r="AB43" s="85">
        <f t="shared" ca="1" si="7"/>
        <v>0.1</v>
      </c>
      <c r="AC43" s="85">
        <f t="shared" ca="1" si="7"/>
        <v>0.5</v>
      </c>
      <c r="AD43" s="85">
        <f t="shared" ca="1" si="7"/>
        <v>0.5</v>
      </c>
      <c r="AE43" s="85">
        <f t="shared" ca="1" si="7"/>
        <v>0.5</v>
      </c>
      <c r="AF43" s="85">
        <f t="shared" ca="1" si="7"/>
        <v>0.5</v>
      </c>
      <c r="AG43" s="85">
        <f t="shared" ca="1" si="7"/>
        <v>1</v>
      </c>
      <c r="AH43" s="85">
        <f t="shared" ca="1" si="7"/>
        <v>0.1</v>
      </c>
      <c r="AI43" s="85">
        <f t="shared" ca="1" si="7"/>
        <v>1</v>
      </c>
      <c r="AJ43" s="85">
        <f t="shared" ca="1" si="7"/>
        <v>0.1</v>
      </c>
      <c r="AK43" s="85">
        <f t="shared" ca="1" si="7"/>
        <v>0.1</v>
      </c>
      <c r="AL43" s="85">
        <f t="shared" ca="1" si="7"/>
        <v>0.5</v>
      </c>
      <c r="AM43" s="85">
        <f t="shared" ca="1" si="7"/>
        <v>1</v>
      </c>
      <c r="AN43" s="85">
        <f t="shared" si="7"/>
        <v>1</v>
      </c>
      <c r="AO43" s="85">
        <f t="shared" ca="1" si="7"/>
        <v>1</v>
      </c>
      <c r="AP43" s="85">
        <f t="shared" ca="1" si="7"/>
        <v>0.5</v>
      </c>
      <c r="AQ43" s="85"/>
      <c r="AR43" s="85"/>
      <c r="AS43" s="85">
        <f t="shared" ca="1" si="7"/>
        <v>1</v>
      </c>
      <c r="AT43" s="85">
        <f t="shared" ca="1" si="7"/>
        <v>0.5</v>
      </c>
      <c r="AU43" s="85">
        <f t="shared" ca="1" si="7"/>
        <v>0.5</v>
      </c>
      <c r="AV43" s="85">
        <f t="shared" ca="1" si="7"/>
        <v>0.5</v>
      </c>
      <c r="AW43" s="85">
        <f t="shared" ca="1" si="7"/>
        <v>0.1</v>
      </c>
      <c r="AX43" s="85">
        <f t="shared" ca="1" si="7"/>
        <v>0.5</v>
      </c>
      <c r="AY43" s="85">
        <f t="shared" ca="1" si="7"/>
        <v>0.1</v>
      </c>
      <c r="AZ43" s="85">
        <f t="shared" ca="1" si="7"/>
        <v>1</v>
      </c>
      <c r="BA43" s="85">
        <f t="shared" ca="1" si="7"/>
        <v>0.1</v>
      </c>
      <c r="BB43" s="85">
        <f t="shared" ca="1" si="7"/>
        <v>1</v>
      </c>
      <c r="BC43" s="85">
        <f t="shared" ca="1" si="7"/>
        <v>0.1</v>
      </c>
      <c r="BD43" s="85">
        <f t="shared" ca="1" si="7"/>
        <v>1</v>
      </c>
      <c r="BE43" s="85">
        <f t="shared" ca="1" si="7"/>
        <v>0.5</v>
      </c>
      <c r="BF43" s="85">
        <f t="shared" ca="1" si="7"/>
        <v>0.5</v>
      </c>
      <c r="BG43" s="85">
        <f t="shared" ca="1" si="7"/>
        <v>1</v>
      </c>
      <c r="BH43" s="85">
        <f t="shared" ca="1" si="7"/>
        <v>0.5</v>
      </c>
      <c r="BI43" s="85">
        <f t="shared" ca="1" si="7"/>
        <v>0.5</v>
      </c>
      <c r="BJ43" s="85">
        <f t="shared" ca="1" si="7"/>
        <v>0.5</v>
      </c>
      <c r="BK43" s="85">
        <f t="shared" ca="1" si="7"/>
        <v>0.1</v>
      </c>
      <c r="BL43" s="85">
        <f t="shared" ca="1" si="7"/>
        <v>0.1</v>
      </c>
      <c r="BM43" s="85">
        <f t="shared" ca="1" si="7"/>
        <v>0.1</v>
      </c>
      <c r="BN43" s="85">
        <f t="shared" ca="1" si="7"/>
        <v>0.5</v>
      </c>
      <c r="BO43" s="85">
        <f t="shared" ca="1" si="7"/>
        <v>0.1</v>
      </c>
      <c r="BP43" s="85">
        <f t="shared" ca="1" si="7"/>
        <v>1</v>
      </c>
      <c r="BQ43" s="85">
        <f t="shared" ref="BQ43:CM43" ca="1" si="8">IF(BQ45=1,0.1,IF(BQ45=2,0.5,1))</f>
        <v>1</v>
      </c>
      <c r="BR43" s="85">
        <f t="shared" ca="1" si="8"/>
        <v>0.1</v>
      </c>
      <c r="BS43" s="85">
        <f t="shared" ca="1" si="8"/>
        <v>0.1</v>
      </c>
      <c r="BT43" s="85">
        <f t="shared" ca="1" si="8"/>
        <v>0.5</v>
      </c>
      <c r="BU43" s="85">
        <f t="shared" ca="1" si="8"/>
        <v>1</v>
      </c>
      <c r="BV43" s="85">
        <f t="shared" ca="1" si="8"/>
        <v>0.5</v>
      </c>
      <c r="BW43" s="85">
        <f t="shared" ca="1" si="8"/>
        <v>0.5</v>
      </c>
      <c r="BX43" s="85">
        <f t="shared" ca="1" si="8"/>
        <v>0.5</v>
      </c>
      <c r="BY43" s="85">
        <f t="shared" ca="1" si="8"/>
        <v>1</v>
      </c>
      <c r="BZ43" s="85">
        <f t="shared" ca="1" si="8"/>
        <v>0.5</v>
      </c>
      <c r="CA43" s="85">
        <f t="shared" ca="1" si="8"/>
        <v>0.5</v>
      </c>
      <c r="CB43" s="85">
        <f t="shared" ca="1" si="8"/>
        <v>0.5</v>
      </c>
      <c r="CC43" s="85">
        <f t="shared" ca="1" si="8"/>
        <v>1</v>
      </c>
      <c r="CD43" s="85">
        <f t="shared" ca="1" si="8"/>
        <v>1</v>
      </c>
      <c r="CE43" s="85">
        <f t="shared" ca="1" si="8"/>
        <v>0.1</v>
      </c>
      <c r="CF43" s="85">
        <f t="shared" ca="1" si="8"/>
        <v>0.5</v>
      </c>
      <c r="CG43" s="85">
        <f t="shared" ca="1" si="8"/>
        <v>1</v>
      </c>
      <c r="CH43" s="85">
        <f t="shared" ca="1" si="8"/>
        <v>0.5</v>
      </c>
      <c r="CI43" s="85">
        <f t="shared" ca="1" si="8"/>
        <v>0.5</v>
      </c>
      <c r="CJ43" s="85">
        <f t="shared" ca="1" si="8"/>
        <v>1</v>
      </c>
      <c r="CK43" s="85">
        <f t="shared" ca="1" si="8"/>
        <v>0.1</v>
      </c>
      <c r="CL43" s="85">
        <f t="shared" ca="1" si="8"/>
        <v>0.1</v>
      </c>
      <c r="CM43" s="85">
        <f t="shared" ca="1" si="8"/>
        <v>0.5</v>
      </c>
    </row>
    <row r="44" spans="1:91" ht="16.5" thickTop="1" thickBot="1">
      <c r="D44" s="92">
        <f t="shared" ref="D44:L44" ca="1" si="9">D43/SUM($D43:$L43)</f>
        <v>2.0833333333333332E-2</v>
      </c>
      <c r="E44" s="92">
        <f t="shared" ca="1" si="9"/>
        <v>0.20833333333333331</v>
      </c>
      <c r="F44" s="92">
        <f t="shared" ca="1" si="9"/>
        <v>0.20833333333333331</v>
      </c>
      <c r="G44" s="92">
        <f t="shared" ca="1" si="9"/>
        <v>0.10416666666666666</v>
      </c>
      <c r="H44" s="92">
        <f t="shared" ca="1" si="9"/>
        <v>0.10416666666666666</v>
      </c>
      <c r="I44" s="92">
        <f t="shared" ca="1" si="9"/>
        <v>0.10416666666666666</v>
      </c>
      <c r="J44" s="92">
        <f t="shared" ca="1" si="9"/>
        <v>2.0833333333333332E-2</v>
      </c>
      <c r="K44" s="92">
        <f t="shared" ca="1" si="9"/>
        <v>2.0833333333333332E-2</v>
      </c>
      <c r="L44" s="92">
        <f t="shared" ca="1" si="9"/>
        <v>0.20833333333333331</v>
      </c>
      <c r="M44" s="93">
        <f t="shared" ref="M44:W44" ca="1" si="10">M43/SUM($M43:$W43)</f>
        <v>8.7719298245614044E-2</v>
      </c>
      <c r="N44" s="93">
        <f t="shared" ca="1" si="10"/>
        <v>0.17543859649122809</v>
      </c>
      <c r="O44" s="93">
        <f t="shared" ca="1" si="10"/>
        <v>1.754385964912281E-2</v>
      </c>
      <c r="P44" s="93">
        <f t="shared" ca="1" si="10"/>
        <v>0.17543859649122809</v>
      </c>
      <c r="Q44" s="93">
        <f t="shared" ca="1" si="10"/>
        <v>0.17543859649122809</v>
      </c>
      <c r="R44" s="93">
        <f t="shared" ca="1" si="10"/>
        <v>8.7719298245614044E-2</v>
      </c>
      <c r="S44" s="93">
        <f t="shared" ca="1" si="10"/>
        <v>1.754385964912281E-2</v>
      </c>
      <c r="T44" s="93">
        <f t="shared" ca="1" si="10"/>
        <v>8.7719298245614044E-2</v>
      </c>
      <c r="U44" s="93"/>
      <c r="V44" s="93"/>
      <c r="W44" s="93">
        <f t="shared" ca="1" si="10"/>
        <v>0.17543859649122809</v>
      </c>
      <c r="X44" s="94">
        <f t="shared" ref="X44:AK44" ca="1" si="11">X43/SUM($X43:$AK43)</f>
        <v>7.2463768115942045E-2</v>
      </c>
      <c r="Y44" s="94">
        <f t="shared" ca="1" si="11"/>
        <v>0.14492753623188409</v>
      </c>
      <c r="Z44" s="94">
        <f t="shared" ca="1" si="11"/>
        <v>7.2463768115942045E-2</v>
      </c>
      <c r="AA44" s="94">
        <f t="shared" ca="1" si="11"/>
        <v>7.2463768115942045E-2</v>
      </c>
      <c r="AB44" s="94">
        <f t="shared" ca="1" si="11"/>
        <v>1.4492753623188409E-2</v>
      </c>
      <c r="AC44" s="94">
        <f t="shared" ca="1" si="11"/>
        <v>7.2463768115942045E-2</v>
      </c>
      <c r="AD44" s="94">
        <f t="shared" ca="1" si="11"/>
        <v>7.2463768115942045E-2</v>
      </c>
      <c r="AE44" s="94">
        <f t="shared" ca="1" si="11"/>
        <v>7.2463768115942045E-2</v>
      </c>
      <c r="AF44" s="94">
        <f t="shared" ca="1" si="11"/>
        <v>7.2463768115942045E-2</v>
      </c>
      <c r="AG44" s="94">
        <f t="shared" ca="1" si="11"/>
        <v>0.14492753623188409</v>
      </c>
      <c r="AH44" s="94">
        <f t="shared" ca="1" si="11"/>
        <v>1.4492753623188409E-2</v>
      </c>
      <c r="AI44" s="94">
        <f t="shared" ca="1" si="11"/>
        <v>0.14492753623188409</v>
      </c>
      <c r="AJ44" s="94">
        <f t="shared" ca="1" si="11"/>
        <v>1.4492753623188409E-2</v>
      </c>
      <c r="AK44" s="94">
        <f t="shared" ca="1" si="11"/>
        <v>1.4492753623188409E-2</v>
      </c>
      <c r="AL44" s="95">
        <f ca="1">AL43/SUM($AL43:$AT43)</f>
        <v>9.0909090909090912E-2</v>
      </c>
      <c r="AM44" s="95">
        <f ca="1">AM43/SUM($AL43:$AT43)</f>
        <v>0.18181818181818182</v>
      </c>
      <c r="AN44" s="95">
        <f ca="1">AN43/SUM($AL43:$AT43)</f>
        <v>0.18181818181818182</v>
      </c>
      <c r="AO44" s="95">
        <f ca="1">AO43/SUM($AL43:$AT43)</f>
        <v>0.18181818181818182</v>
      </c>
      <c r="AP44" s="95">
        <f ca="1">AP43/SUM($AL43:$AT43)</f>
        <v>9.0909090909090912E-2</v>
      </c>
      <c r="AQ44" s="95"/>
      <c r="AR44" s="95"/>
      <c r="AS44" s="95">
        <f ca="1">AS43/SUM($AL43:$AT43)</f>
        <v>0.18181818181818182</v>
      </c>
      <c r="AT44" s="96">
        <f ca="1">AT43/SUM($AT43:$AV43)</f>
        <v>0.33333333333333331</v>
      </c>
      <c r="AU44" s="96">
        <f ca="1">AU43/SUM($AT43:$AV43)</f>
        <v>0.33333333333333331</v>
      </c>
      <c r="AV44" s="96">
        <f ca="1">AV43/SUM($AT43:$AV43)</f>
        <v>0.33333333333333331</v>
      </c>
      <c r="AW44" s="97">
        <f t="shared" ref="AW44:BC44" ca="1" si="12">AW43/SUM($AW43:$BC43)</f>
        <v>3.4482758620689655E-2</v>
      </c>
      <c r="AX44" s="97">
        <f t="shared" ca="1" si="12"/>
        <v>0.17241379310344829</v>
      </c>
      <c r="AY44" s="97">
        <f t="shared" ca="1" si="12"/>
        <v>3.4482758620689655E-2</v>
      </c>
      <c r="AZ44" s="97">
        <f t="shared" ca="1" si="12"/>
        <v>0.34482758620689657</v>
      </c>
      <c r="BA44" s="97">
        <f t="shared" ca="1" si="12"/>
        <v>3.4482758620689655E-2</v>
      </c>
      <c r="BB44" s="97">
        <f t="shared" ca="1" si="12"/>
        <v>0.34482758620689657</v>
      </c>
      <c r="BC44" s="97">
        <f t="shared" ca="1" si="12"/>
        <v>3.4482758620689655E-2</v>
      </c>
      <c r="BD44" s="98">
        <f t="shared" ref="BD44:BR44" ca="1" si="13">BD43/SUM($BD43:$BR43)</f>
        <v>0.13333333333333336</v>
      </c>
      <c r="BE44" s="98">
        <f t="shared" ca="1" si="13"/>
        <v>6.666666666666668E-2</v>
      </c>
      <c r="BF44" s="98">
        <f t="shared" ca="1" si="13"/>
        <v>6.666666666666668E-2</v>
      </c>
      <c r="BG44" s="98">
        <f t="shared" ca="1" si="13"/>
        <v>0.13333333333333336</v>
      </c>
      <c r="BH44" s="98">
        <f t="shared" ca="1" si="13"/>
        <v>6.666666666666668E-2</v>
      </c>
      <c r="BI44" s="98">
        <f t="shared" ca="1" si="13"/>
        <v>6.666666666666668E-2</v>
      </c>
      <c r="BJ44" s="98">
        <f t="shared" ca="1" si="13"/>
        <v>6.666666666666668E-2</v>
      </c>
      <c r="BK44" s="98">
        <f t="shared" ca="1" si="13"/>
        <v>1.3333333333333338E-2</v>
      </c>
      <c r="BL44" s="98">
        <f t="shared" ca="1" si="13"/>
        <v>1.3333333333333338E-2</v>
      </c>
      <c r="BM44" s="98">
        <f t="shared" ca="1" si="13"/>
        <v>1.3333333333333338E-2</v>
      </c>
      <c r="BN44" s="98">
        <f t="shared" ca="1" si="13"/>
        <v>6.666666666666668E-2</v>
      </c>
      <c r="BO44" s="98">
        <f t="shared" ca="1" si="13"/>
        <v>1.3333333333333338E-2</v>
      </c>
      <c r="BP44" s="98">
        <f t="shared" ca="1" si="13"/>
        <v>0.13333333333333336</v>
      </c>
      <c r="BQ44" s="98">
        <f t="shared" ca="1" si="13"/>
        <v>0.13333333333333336</v>
      </c>
      <c r="BR44" s="98">
        <f t="shared" ca="1" si="13"/>
        <v>1.3333333333333338E-2</v>
      </c>
      <c r="BS44" s="99">
        <f t="shared" ref="BS44:CC44" ca="1" si="14">BS43/SUM($BS43:$CC43)</f>
        <v>1.5151515151515154E-2</v>
      </c>
      <c r="BT44" s="99">
        <f t="shared" ca="1" si="14"/>
        <v>7.575757575757576E-2</v>
      </c>
      <c r="BU44" s="99">
        <f t="shared" ca="1" si="14"/>
        <v>0.15151515151515152</v>
      </c>
      <c r="BV44" s="99">
        <f t="shared" ca="1" si="14"/>
        <v>7.575757575757576E-2</v>
      </c>
      <c r="BW44" s="99">
        <f t="shared" ca="1" si="14"/>
        <v>7.575757575757576E-2</v>
      </c>
      <c r="BX44" s="99">
        <f t="shared" ca="1" si="14"/>
        <v>7.575757575757576E-2</v>
      </c>
      <c r="BY44" s="99">
        <f t="shared" ca="1" si="14"/>
        <v>0.15151515151515152</v>
      </c>
      <c r="BZ44" s="99">
        <f t="shared" ca="1" si="14"/>
        <v>7.575757575757576E-2</v>
      </c>
      <c r="CA44" s="99">
        <f t="shared" ca="1" si="14"/>
        <v>7.575757575757576E-2</v>
      </c>
      <c r="CB44" s="99">
        <f t="shared" ca="1" si="14"/>
        <v>7.575757575757576E-2</v>
      </c>
      <c r="CC44" s="99">
        <f t="shared" ca="1" si="14"/>
        <v>0.15151515151515152</v>
      </c>
      <c r="CD44" s="100">
        <f ca="1">CD43/SUM($CD43:$CH43)</f>
        <v>0.32258064516129031</v>
      </c>
      <c r="CE44" s="100">
        <f ca="1">CE43/SUM($CD43:$CH43)</f>
        <v>3.2258064516129031E-2</v>
      </c>
      <c r="CF44" s="100">
        <f ca="1">CF43/SUM($CD43:$CH43)</f>
        <v>0.16129032258064516</v>
      </c>
      <c r="CG44" s="100">
        <f ca="1">CG43/SUM($CD43:$CH43)</f>
        <v>0.32258064516129031</v>
      </c>
      <c r="CH44" s="100">
        <f ca="1">CH43/SUM($CD43:$CH43)</f>
        <v>0.16129032258064516</v>
      </c>
      <c r="CI44" s="101">
        <f ca="1">CI43/SUM($CI43:$CM43)</f>
        <v>0.22727272727272727</v>
      </c>
      <c r="CJ44" s="101">
        <f ca="1">CJ43/SUM($CI43:$CM43)</f>
        <v>0.45454545454545453</v>
      </c>
      <c r="CK44" s="101">
        <f ca="1">CK43/SUM($CI43:$CM43)</f>
        <v>4.5454545454545456E-2</v>
      </c>
      <c r="CL44" s="101">
        <f ca="1">CL43/SUM($CI43:$CM43)</f>
        <v>4.5454545454545456E-2</v>
      </c>
      <c r="CM44" s="101">
        <f ca="1">CM43/SUM($CI43:$CM43)</f>
        <v>0.22727272727272727</v>
      </c>
    </row>
    <row r="45" spans="1:91" ht="15.75" thickTop="1">
      <c r="D45">
        <f ca="1">RANDBETWEEN(1,3)</f>
        <v>1</v>
      </c>
      <c r="E45">
        <f t="shared" ref="E45:BP45" ca="1" si="15">RANDBETWEEN(1,3)</f>
        <v>3</v>
      </c>
      <c r="F45">
        <f t="shared" ca="1" si="15"/>
        <v>3</v>
      </c>
      <c r="G45">
        <f t="shared" ca="1" si="15"/>
        <v>2</v>
      </c>
      <c r="H45">
        <f t="shared" ca="1" si="15"/>
        <v>2</v>
      </c>
      <c r="I45">
        <f t="shared" ca="1" si="15"/>
        <v>2</v>
      </c>
      <c r="J45">
        <f t="shared" ca="1" si="15"/>
        <v>1</v>
      </c>
      <c r="K45">
        <f t="shared" ca="1" si="15"/>
        <v>1</v>
      </c>
      <c r="L45">
        <f t="shared" ca="1" si="15"/>
        <v>3</v>
      </c>
      <c r="M45">
        <f t="shared" ca="1" si="15"/>
        <v>2</v>
      </c>
      <c r="N45">
        <f t="shared" ca="1" si="15"/>
        <v>3</v>
      </c>
      <c r="O45">
        <f t="shared" ca="1" si="15"/>
        <v>1</v>
      </c>
      <c r="P45">
        <f t="shared" ca="1" si="15"/>
        <v>3</v>
      </c>
      <c r="Q45">
        <f t="shared" ca="1" si="15"/>
        <v>3</v>
      </c>
      <c r="R45">
        <f t="shared" ca="1" si="15"/>
        <v>2</v>
      </c>
      <c r="S45">
        <f t="shared" ca="1" si="15"/>
        <v>1</v>
      </c>
      <c r="T45">
        <f t="shared" ca="1" si="15"/>
        <v>2</v>
      </c>
      <c r="W45">
        <f t="shared" ca="1" si="15"/>
        <v>3</v>
      </c>
      <c r="X45">
        <f t="shared" ca="1" si="15"/>
        <v>2</v>
      </c>
      <c r="Y45">
        <f t="shared" ca="1" si="15"/>
        <v>3</v>
      </c>
      <c r="Z45">
        <f t="shared" ca="1" si="15"/>
        <v>2</v>
      </c>
      <c r="AA45">
        <f t="shared" ca="1" si="15"/>
        <v>2</v>
      </c>
      <c r="AB45">
        <f t="shared" ca="1" si="15"/>
        <v>1</v>
      </c>
      <c r="AC45">
        <f t="shared" ca="1" si="15"/>
        <v>2</v>
      </c>
      <c r="AD45">
        <f t="shared" ca="1" si="15"/>
        <v>2</v>
      </c>
      <c r="AE45">
        <f t="shared" ca="1" si="15"/>
        <v>2</v>
      </c>
      <c r="AF45">
        <f t="shared" ca="1" si="15"/>
        <v>2</v>
      </c>
      <c r="AG45">
        <f t="shared" ca="1" si="15"/>
        <v>3</v>
      </c>
      <c r="AH45">
        <f t="shared" ca="1" si="15"/>
        <v>1</v>
      </c>
      <c r="AI45">
        <f t="shared" ca="1" si="15"/>
        <v>3</v>
      </c>
      <c r="AJ45">
        <f t="shared" ca="1" si="15"/>
        <v>1</v>
      </c>
      <c r="AK45">
        <f t="shared" ca="1" si="15"/>
        <v>1</v>
      </c>
      <c r="AL45">
        <f t="shared" ca="1" si="15"/>
        <v>2</v>
      </c>
      <c r="AM45">
        <f t="shared" ca="1" si="15"/>
        <v>3</v>
      </c>
      <c r="AO45">
        <f t="shared" ca="1" si="15"/>
        <v>3</v>
      </c>
      <c r="AP45">
        <f t="shared" ca="1" si="15"/>
        <v>2</v>
      </c>
      <c r="AS45">
        <f t="shared" ca="1" si="15"/>
        <v>3</v>
      </c>
      <c r="AT45">
        <f t="shared" ca="1" si="15"/>
        <v>2</v>
      </c>
      <c r="AU45">
        <f t="shared" ca="1" si="15"/>
        <v>2</v>
      </c>
      <c r="AV45">
        <f t="shared" ca="1" si="15"/>
        <v>2</v>
      </c>
      <c r="AW45">
        <f t="shared" ca="1" si="15"/>
        <v>1</v>
      </c>
      <c r="AX45">
        <f t="shared" ca="1" si="15"/>
        <v>2</v>
      </c>
      <c r="AY45">
        <f t="shared" ca="1" si="15"/>
        <v>1</v>
      </c>
      <c r="AZ45">
        <f t="shared" ca="1" si="15"/>
        <v>3</v>
      </c>
      <c r="BA45">
        <f t="shared" ca="1" si="15"/>
        <v>1</v>
      </c>
      <c r="BB45">
        <f t="shared" ca="1" si="15"/>
        <v>3</v>
      </c>
      <c r="BC45">
        <f t="shared" ca="1" si="15"/>
        <v>1</v>
      </c>
      <c r="BD45">
        <f t="shared" ca="1" si="15"/>
        <v>3</v>
      </c>
      <c r="BE45">
        <f t="shared" ca="1" si="15"/>
        <v>2</v>
      </c>
      <c r="BF45">
        <f t="shared" ca="1" si="15"/>
        <v>2</v>
      </c>
      <c r="BG45">
        <f t="shared" ca="1" si="15"/>
        <v>3</v>
      </c>
      <c r="BH45">
        <f t="shared" ca="1" si="15"/>
        <v>2</v>
      </c>
      <c r="BI45">
        <f t="shared" ca="1" si="15"/>
        <v>2</v>
      </c>
      <c r="BJ45">
        <f t="shared" ca="1" si="15"/>
        <v>2</v>
      </c>
      <c r="BK45">
        <f t="shared" ca="1" si="15"/>
        <v>1</v>
      </c>
      <c r="BL45">
        <f t="shared" ca="1" si="15"/>
        <v>1</v>
      </c>
      <c r="BM45">
        <f t="shared" ca="1" si="15"/>
        <v>1</v>
      </c>
      <c r="BN45">
        <f t="shared" ca="1" si="15"/>
        <v>2</v>
      </c>
      <c r="BO45">
        <f t="shared" ca="1" si="15"/>
        <v>1</v>
      </c>
      <c r="BP45">
        <f t="shared" ca="1" si="15"/>
        <v>3</v>
      </c>
      <c r="BQ45">
        <f t="shared" ref="BQ45:CM45" ca="1" si="16">RANDBETWEEN(1,3)</f>
        <v>3</v>
      </c>
      <c r="BR45">
        <f t="shared" ca="1" si="16"/>
        <v>1</v>
      </c>
      <c r="BS45">
        <f t="shared" ca="1" si="16"/>
        <v>1</v>
      </c>
      <c r="BT45">
        <f t="shared" ca="1" si="16"/>
        <v>2</v>
      </c>
      <c r="BU45">
        <f t="shared" ca="1" si="16"/>
        <v>3</v>
      </c>
      <c r="BV45">
        <f t="shared" ca="1" si="16"/>
        <v>2</v>
      </c>
      <c r="BW45">
        <f t="shared" ca="1" si="16"/>
        <v>2</v>
      </c>
      <c r="BX45">
        <f t="shared" ca="1" si="16"/>
        <v>2</v>
      </c>
      <c r="BY45">
        <f t="shared" ca="1" si="16"/>
        <v>3</v>
      </c>
      <c r="BZ45">
        <f t="shared" ca="1" si="16"/>
        <v>2</v>
      </c>
      <c r="CA45">
        <f t="shared" ca="1" si="16"/>
        <v>2</v>
      </c>
      <c r="CB45">
        <f t="shared" ca="1" si="16"/>
        <v>2</v>
      </c>
      <c r="CC45">
        <f t="shared" ca="1" si="16"/>
        <v>3</v>
      </c>
      <c r="CD45">
        <f t="shared" ca="1" si="16"/>
        <v>3</v>
      </c>
      <c r="CE45">
        <f t="shared" ca="1" si="16"/>
        <v>1</v>
      </c>
      <c r="CF45">
        <f t="shared" ca="1" si="16"/>
        <v>2</v>
      </c>
      <c r="CG45">
        <f t="shared" ca="1" si="16"/>
        <v>3</v>
      </c>
      <c r="CH45">
        <f t="shared" ca="1" si="16"/>
        <v>2</v>
      </c>
      <c r="CI45">
        <f t="shared" ca="1" si="16"/>
        <v>2</v>
      </c>
      <c r="CJ45">
        <f t="shared" ca="1" si="16"/>
        <v>3</v>
      </c>
      <c r="CK45">
        <f t="shared" ca="1" si="16"/>
        <v>1</v>
      </c>
      <c r="CL45">
        <f t="shared" ca="1" si="16"/>
        <v>1</v>
      </c>
      <c r="CM45">
        <f t="shared" ca="1" si="16"/>
        <v>2</v>
      </c>
    </row>
    <row r="46" spans="1:91">
      <c r="D46">
        <v>1</v>
      </c>
      <c r="E46">
        <f>D46+1</f>
        <v>2</v>
      </c>
      <c r="F46">
        <f t="shared" ref="F46:BQ46" si="17">E46+1</f>
        <v>3</v>
      </c>
      <c r="G46">
        <f t="shared" si="17"/>
        <v>4</v>
      </c>
      <c r="H46">
        <f t="shared" si="17"/>
        <v>5</v>
      </c>
      <c r="I46">
        <f t="shared" si="17"/>
        <v>6</v>
      </c>
      <c r="J46">
        <f t="shared" si="17"/>
        <v>7</v>
      </c>
      <c r="K46">
        <f t="shared" si="17"/>
        <v>8</v>
      </c>
      <c r="L46">
        <f t="shared" si="17"/>
        <v>9</v>
      </c>
      <c r="M46">
        <f t="shared" si="17"/>
        <v>10</v>
      </c>
      <c r="N46">
        <f t="shared" si="17"/>
        <v>11</v>
      </c>
      <c r="O46">
        <f t="shared" si="17"/>
        <v>12</v>
      </c>
      <c r="P46">
        <f t="shared" si="17"/>
        <v>13</v>
      </c>
      <c r="Q46">
        <f t="shared" si="17"/>
        <v>14</v>
      </c>
      <c r="R46">
        <f t="shared" si="17"/>
        <v>15</v>
      </c>
      <c r="S46">
        <f t="shared" si="17"/>
        <v>16</v>
      </c>
      <c r="T46">
        <f t="shared" si="17"/>
        <v>17</v>
      </c>
      <c r="U46">
        <f t="shared" si="17"/>
        <v>18</v>
      </c>
      <c r="V46">
        <f t="shared" si="17"/>
        <v>19</v>
      </c>
      <c r="W46">
        <f t="shared" si="17"/>
        <v>20</v>
      </c>
      <c r="X46">
        <f t="shared" si="17"/>
        <v>21</v>
      </c>
      <c r="Y46">
        <f t="shared" si="17"/>
        <v>22</v>
      </c>
      <c r="Z46">
        <f t="shared" si="17"/>
        <v>23</v>
      </c>
      <c r="AA46">
        <f t="shared" si="17"/>
        <v>24</v>
      </c>
      <c r="AB46">
        <f t="shared" si="17"/>
        <v>25</v>
      </c>
      <c r="AC46">
        <f t="shared" si="17"/>
        <v>26</v>
      </c>
      <c r="AD46">
        <f t="shared" si="17"/>
        <v>27</v>
      </c>
      <c r="AE46">
        <f t="shared" si="17"/>
        <v>28</v>
      </c>
      <c r="AF46">
        <f t="shared" si="17"/>
        <v>29</v>
      </c>
      <c r="AG46">
        <f t="shared" si="17"/>
        <v>30</v>
      </c>
      <c r="AH46">
        <f t="shared" si="17"/>
        <v>31</v>
      </c>
      <c r="AI46">
        <f t="shared" si="17"/>
        <v>32</v>
      </c>
      <c r="AJ46">
        <f t="shared" si="17"/>
        <v>33</v>
      </c>
      <c r="AK46">
        <f t="shared" si="17"/>
        <v>34</v>
      </c>
      <c r="AL46">
        <f t="shared" si="17"/>
        <v>35</v>
      </c>
      <c r="AM46">
        <f t="shared" si="17"/>
        <v>36</v>
      </c>
      <c r="AN46">
        <f t="shared" si="17"/>
        <v>37</v>
      </c>
      <c r="AO46">
        <f t="shared" si="17"/>
        <v>38</v>
      </c>
      <c r="AP46">
        <f t="shared" si="17"/>
        <v>39</v>
      </c>
      <c r="AQ46">
        <f t="shared" si="17"/>
        <v>40</v>
      </c>
      <c r="AR46">
        <f t="shared" si="17"/>
        <v>41</v>
      </c>
      <c r="AS46">
        <f t="shared" si="17"/>
        <v>42</v>
      </c>
      <c r="AT46">
        <f t="shared" si="17"/>
        <v>43</v>
      </c>
      <c r="AU46">
        <f t="shared" si="17"/>
        <v>44</v>
      </c>
      <c r="AV46">
        <f t="shared" si="17"/>
        <v>45</v>
      </c>
      <c r="AW46">
        <f t="shared" si="17"/>
        <v>46</v>
      </c>
      <c r="AX46">
        <f t="shared" si="17"/>
        <v>47</v>
      </c>
      <c r="AY46">
        <f t="shared" si="17"/>
        <v>48</v>
      </c>
      <c r="AZ46">
        <f t="shared" si="17"/>
        <v>49</v>
      </c>
      <c r="BA46">
        <f t="shared" si="17"/>
        <v>50</v>
      </c>
      <c r="BB46">
        <f t="shared" si="17"/>
        <v>51</v>
      </c>
      <c r="BC46">
        <f t="shared" si="17"/>
        <v>52</v>
      </c>
      <c r="BD46">
        <f t="shared" si="17"/>
        <v>53</v>
      </c>
      <c r="BE46">
        <f t="shared" si="17"/>
        <v>54</v>
      </c>
      <c r="BF46">
        <f t="shared" si="17"/>
        <v>55</v>
      </c>
      <c r="BG46">
        <f t="shared" si="17"/>
        <v>56</v>
      </c>
      <c r="BH46">
        <f t="shared" si="17"/>
        <v>57</v>
      </c>
      <c r="BI46">
        <f t="shared" si="17"/>
        <v>58</v>
      </c>
      <c r="BJ46">
        <f t="shared" si="17"/>
        <v>59</v>
      </c>
      <c r="BK46">
        <f t="shared" si="17"/>
        <v>60</v>
      </c>
      <c r="BL46">
        <f t="shared" si="17"/>
        <v>61</v>
      </c>
      <c r="BM46">
        <f t="shared" si="17"/>
        <v>62</v>
      </c>
      <c r="BN46">
        <f t="shared" si="17"/>
        <v>63</v>
      </c>
      <c r="BO46">
        <f t="shared" si="17"/>
        <v>64</v>
      </c>
      <c r="BP46">
        <f t="shared" si="17"/>
        <v>65</v>
      </c>
      <c r="BQ46">
        <f t="shared" si="17"/>
        <v>66</v>
      </c>
      <c r="BR46">
        <f t="shared" ref="BR46:CM46" si="18">BQ46+1</f>
        <v>67</v>
      </c>
      <c r="BS46">
        <f t="shared" si="18"/>
        <v>68</v>
      </c>
      <c r="BT46">
        <f t="shared" si="18"/>
        <v>69</v>
      </c>
      <c r="BU46">
        <f t="shared" si="18"/>
        <v>70</v>
      </c>
      <c r="BV46">
        <f t="shared" si="18"/>
        <v>71</v>
      </c>
      <c r="BW46">
        <f t="shared" si="18"/>
        <v>72</v>
      </c>
      <c r="BX46">
        <f t="shared" si="18"/>
        <v>73</v>
      </c>
      <c r="BY46">
        <f t="shared" si="18"/>
        <v>74</v>
      </c>
      <c r="BZ46">
        <f t="shared" si="18"/>
        <v>75</v>
      </c>
      <c r="CA46">
        <f t="shared" si="18"/>
        <v>76</v>
      </c>
      <c r="CB46">
        <f t="shared" si="18"/>
        <v>77</v>
      </c>
      <c r="CC46">
        <f t="shared" si="18"/>
        <v>78</v>
      </c>
      <c r="CD46">
        <f t="shared" si="18"/>
        <v>79</v>
      </c>
      <c r="CE46">
        <f t="shared" si="18"/>
        <v>80</v>
      </c>
      <c r="CF46">
        <f t="shared" si="18"/>
        <v>81</v>
      </c>
      <c r="CG46">
        <f t="shared" si="18"/>
        <v>82</v>
      </c>
      <c r="CH46">
        <f t="shared" si="18"/>
        <v>83</v>
      </c>
      <c r="CI46">
        <f t="shared" si="18"/>
        <v>84</v>
      </c>
      <c r="CJ46">
        <f t="shared" si="18"/>
        <v>85</v>
      </c>
      <c r="CK46">
        <f t="shared" si="18"/>
        <v>86</v>
      </c>
      <c r="CL46">
        <f t="shared" si="18"/>
        <v>87</v>
      </c>
      <c r="CM46">
        <f t="shared" si="18"/>
        <v>88</v>
      </c>
    </row>
  </sheetData>
  <phoneticPr fontId="27" type="noConversion"/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AM39"/>
  <sheetViews>
    <sheetView topLeftCell="I11" workbookViewId="0">
      <selection activeCell="V3" sqref="V3"/>
    </sheetView>
  </sheetViews>
  <sheetFormatPr baseColWidth="10" defaultRowHeight="15"/>
  <cols>
    <col min="25" max="25" width="19.42578125" customWidth="1"/>
    <col min="26" max="26" width="13.28515625" customWidth="1"/>
  </cols>
  <sheetData>
    <row r="1" spans="1:39" ht="15.75" thickBot="1">
      <c r="A1" s="102">
        <v>2008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Z1" s="327"/>
      <c r="AA1" s="327"/>
      <c r="AC1" s="327" t="s">
        <v>379</v>
      </c>
      <c r="AD1" s="327"/>
      <c r="AE1" s="326" t="s">
        <v>8</v>
      </c>
      <c r="AF1" s="326"/>
      <c r="AG1" s="326"/>
    </row>
    <row r="2" spans="1:39" ht="15" customHeight="1" thickBot="1">
      <c r="A2" s="104" t="s">
        <v>340</v>
      </c>
      <c r="B2" s="325" t="s">
        <v>21</v>
      </c>
      <c r="C2" s="325"/>
      <c r="D2" s="324" t="s">
        <v>22</v>
      </c>
      <c r="E2" s="324"/>
      <c r="F2" s="325" t="s">
        <v>23</v>
      </c>
      <c r="G2" s="325"/>
      <c r="H2" s="324" t="s">
        <v>24</v>
      </c>
      <c r="I2" s="324"/>
      <c r="J2" s="325" t="s">
        <v>25</v>
      </c>
      <c r="K2" s="325"/>
      <c r="L2" s="324" t="s">
        <v>26</v>
      </c>
      <c r="M2" s="324"/>
      <c r="N2" s="325" t="s">
        <v>27</v>
      </c>
      <c r="O2" s="325"/>
      <c r="P2" s="324" t="s">
        <v>28</v>
      </c>
      <c r="Q2" s="324"/>
      <c r="R2" s="325" t="s">
        <v>29</v>
      </c>
      <c r="S2" s="325"/>
      <c r="T2" s="324" t="s">
        <v>30</v>
      </c>
      <c r="U2" s="324"/>
      <c r="V2" s="328" t="s">
        <v>41</v>
      </c>
      <c r="W2" s="328"/>
      <c r="X2" s="329"/>
      <c r="Y2" s="90" t="s">
        <v>7</v>
      </c>
      <c r="Z2" s="90" t="s">
        <v>6</v>
      </c>
      <c r="AE2" t="s">
        <v>9</v>
      </c>
      <c r="AF2" t="s">
        <v>11</v>
      </c>
      <c r="AG2" t="s">
        <v>13</v>
      </c>
      <c r="AH2" t="s">
        <v>10</v>
      </c>
      <c r="AI2" t="s">
        <v>12</v>
      </c>
      <c r="AJ2" t="s">
        <v>14</v>
      </c>
    </row>
    <row r="3" spans="1:39">
      <c r="A3" s="105" t="s">
        <v>330</v>
      </c>
      <c r="B3" s="106">
        <f>SUM('08 (pesos) (Corr3)'!$D8:$L8)</f>
        <v>61.9580239076545</v>
      </c>
      <c r="C3" s="107">
        <f t="shared" ref="C3:C34" si="0">RANK(B3,B$3:B$34,0)</f>
        <v>4</v>
      </c>
      <c r="D3" s="106">
        <f>SUM('08 (pesos) (Corr3)'!$M8:$W8)</f>
        <v>41.624942232351735</v>
      </c>
      <c r="E3" s="107">
        <f>RANK(D3,D$3:D$34,0)</f>
        <v>12</v>
      </c>
      <c r="F3" s="106">
        <f>SUM('08 (pesos) (Corr3)'!$X8:$AK8)</f>
        <v>71.546839011285485</v>
      </c>
      <c r="G3" s="107">
        <f>RANK(F3,F$3:F$34,0)</f>
        <v>3</v>
      </c>
      <c r="H3" s="106">
        <f>SUM('08 (pesos) (Corr3)'!AL8:AS8)</f>
        <v>48.286290299196828</v>
      </c>
      <c r="I3" s="107">
        <f>RANK(H3,H$3:H$34,0)</f>
        <v>19</v>
      </c>
      <c r="J3" s="106">
        <f>SUM('08 (pesos) (Corr3)'!$AT8:$AV8)</f>
        <v>35.129757785467127</v>
      </c>
      <c r="K3" s="107">
        <f>RANK(J3,J$3:J$34,0)</f>
        <v>13</v>
      </c>
      <c r="L3" s="106">
        <f>SUM('08 (pesos) (Corr3)'!$AW8:$BC8)</f>
        <v>41.997880414157223</v>
      </c>
      <c r="M3" s="107">
        <f>RANK(L3,L$3:L$34,0)</f>
        <v>8</v>
      </c>
      <c r="N3" s="106">
        <f>SUM('08 (pesos) (Corr3)'!$BD8:$BR8)</f>
        <v>33.319747173181881</v>
      </c>
      <c r="O3" s="107">
        <f>RANK(N3,N$3:N$34,0)</f>
        <v>12</v>
      </c>
      <c r="P3" s="106">
        <f>SUM('08 (pesos) (Corr3)'!$BS8:$CC8)</f>
        <v>65.70439250324327</v>
      </c>
      <c r="Q3" s="107">
        <f>RANK(P3,P$3:P$34,0)</f>
        <v>3</v>
      </c>
      <c r="R3" s="106">
        <f>SUM('08 (pesos) (Corr3)'!$CD8:$CH8)</f>
        <v>16.951246070876714</v>
      </c>
      <c r="S3" s="107">
        <f>RANK(R3,R$3:R$34,0)</f>
        <v>12</v>
      </c>
      <c r="T3" s="106">
        <f>SUM('08 (pesos) (Corr3)'!$CI8:$CM8)</f>
        <v>21.715003662019935</v>
      </c>
      <c r="U3" s="107">
        <f>RANK(T3,T$3:T$34,0)</f>
        <v>13</v>
      </c>
      <c r="V3" s="106">
        <f>B3*B$38+D3*D$38+F3*F$38+H3*H$38+J3*J$38+L3*L$38+N3*N$38+P3*P$38+R3*R$38+T3*T$38</f>
        <v>44.301427729152628</v>
      </c>
      <c r="W3" s="107">
        <f>RANK(V3,V$3:V$34,0)</f>
        <v>6</v>
      </c>
      <c r="X3" s="105" t="s">
        <v>330</v>
      </c>
      <c r="Y3">
        <v>8</v>
      </c>
      <c r="Z3">
        <f>W3-Y3</f>
        <v>-2</v>
      </c>
      <c r="AC3">
        <v>5</v>
      </c>
      <c r="AD3" t="s">
        <v>230</v>
      </c>
      <c r="AE3">
        <v>11</v>
      </c>
      <c r="AF3">
        <v>11</v>
      </c>
      <c r="AG3">
        <v>11</v>
      </c>
      <c r="AH3">
        <f t="shared" ref="AH3:AH34" si="1">ABS(AE3)</f>
        <v>11</v>
      </c>
      <c r="AI3">
        <f t="shared" ref="AI3:AI34" si="2">ABS(AF3)</f>
        <v>11</v>
      </c>
      <c r="AJ3">
        <f t="shared" ref="AJ3:AJ34" si="3">ABS(AG3)</f>
        <v>11</v>
      </c>
      <c r="AK3">
        <f>SUM(AH3:AH34)</f>
        <v>168</v>
      </c>
      <c r="AL3">
        <f>SUM(AI3:AI34)</f>
        <v>130</v>
      </c>
      <c r="AM3">
        <f>SUM(AJ3:AJ34)</f>
        <v>148</v>
      </c>
    </row>
    <row r="4" spans="1:39" ht="15.75">
      <c r="A4" s="105" t="s">
        <v>331</v>
      </c>
      <c r="B4" s="106">
        <f>SUM('08 (pesos) (Corr3)'!$D9:$L9)</f>
        <v>41.323362908664691</v>
      </c>
      <c r="C4" s="107">
        <f t="shared" si="0"/>
        <v>28</v>
      </c>
      <c r="D4" s="106">
        <f>SUM('08 (pesos) (Corr3)'!$M9:$W9)</f>
        <v>54.158825698570723</v>
      </c>
      <c r="E4" s="107">
        <f t="shared" ref="E4:E34" si="4">RANK(D4,D$3:D$34,0)</f>
        <v>2</v>
      </c>
      <c r="F4" s="106">
        <f>SUM('08 (pesos) (Corr3)'!$X9:$AK9)</f>
        <v>67.858275592219726</v>
      </c>
      <c r="G4" s="107">
        <f t="shared" ref="G4:G34" si="5">RANK(F4,F$3:F$34,0)</f>
        <v>6</v>
      </c>
      <c r="H4" s="106">
        <f>SUM('08 (pesos) (Corr3)'!AL9:AS9)</f>
        <v>53.287056514486693</v>
      </c>
      <c r="I4" s="107">
        <f t="shared" ref="I4:I34" si="6">RANK(H4,H$3:H$34,0)</f>
        <v>9</v>
      </c>
      <c r="J4" s="106">
        <f>SUM('08 (pesos) (Corr3)'!$AT9:$AV9)</f>
        <v>6.412478336221838</v>
      </c>
      <c r="K4" s="107">
        <f t="shared" ref="K4:K34" si="7">RANK(J4,J$3:J$34,0)</f>
        <v>32</v>
      </c>
      <c r="L4" s="106">
        <f>SUM('08 (pesos) (Corr3)'!$AW9:$BC9)</f>
        <v>46.206650315698305</v>
      </c>
      <c r="M4" s="107">
        <f t="shared" ref="M4:M34" si="8">RANK(L4,L$3:L$34,0)</f>
        <v>6</v>
      </c>
      <c r="N4" s="106">
        <f>SUM('08 (pesos) (Corr3)'!$BD9:$BR9)</f>
        <v>34.174557569901808</v>
      </c>
      <c r="O4" s="107">
        <f t="shared" ref="O4:O34" si="9">RANK(N4,N$3:N$34,0)</f>
        <v>9</v>
      </c>
      <c r="P4" s="106">
        <f>SUM('08 (pesos) (Corr3)'!$BS9:$CC9)</f>
        <v>55.504124517514171</v>
      </c>
      <c r="Q4" s="107">
        <f t="shared" ref="Q4:Q34" si="10">RANK(P4,P$3:P$34,0)</f>
        <v>16</v>
      </c>
      <c r="R4" s="106">
        <f>SUM('08 (pesos) (Corr3)'!$CD9:$CH9)</f>
        <v>41.647745191443491</v>
      </c>
      <c r="S4" s="107">
        <f t="shared" ref="S4:S34" si="11">RANK(R4,R$3:R$34,0)</f>
        <v>2</v>
      </c>
      <c r="T4" s="106">
        <f>SUM('08 (pesos) (Corr3)'!$CI9:$CM9)</f>
        <v>17.719895289386248</v>
      </c>
      <c r="U4" s="107">
        <f t="shared" ref="U4:U34" si="12">RANK(T4,T$3:T$34,0)</f>
        <v>23</v>
      </c>
      <c r="V4" s="106">
        <f t="shared" ref="V4:V34" si="13">B4*B$38+D4*D$38+F4*F$38+H4*H$38+J4*J$38+L4*L$38+N4*N$38+P4*P$38+R4*R$38+T4*T$38</f>
        <v>41.079845117048798</v>
      </c>
      <c r="W4" s="177">
        <f t="shared" ref="W4:W34" si="14">RANK(V4,V$3:V$34,0)</f>
        <v>13</v>
      </c>
      <c r="X4" s="105" t="s">
        <v>331</v>
      </c>
      <c r="Y4">
        <v>10</v>
      </c>
      <c r="Z4">
        <f t="shared" ref="Z4:Z34" si="15">W4-Y4</f>
        <v>3</v>
      </c>
      <c r="AC4">
        <v>6</v>
      </c>
      <c r="AD4" t="s">
        <v>232</v>
      </c>
      <c r="AE4">
        <v>13</v>
      </c>
      <c r="AF4">
        <v>10</v>
      </c>
      <c r="AG4">
        <v>11</v>
      </c>
      <c r="AH4">
        <f t="shared" si="1"/>
        <v>13</v>
      </c>
      <c r="AI4">
        <f t="shared" si="2"/>
        <v>10</v>
      </c>
      <c r="AJ4">
        <f t="shared" si="3"/>
        <v>11</v>
      </c>
    </row>
    <row r="5" spans="1:39" ht="15.75">
      <c r="A5" s="105" t="s">
        <v>218</v>
      </c>
      <c r="B5" s="106">
        <f>SUM('08 (pesos) (Corr3)'!$D10:$L10)</f>
        <v>58.198165330312811</v>
      </c>
      <c r="C5" s="107">
        <f t="shared" si="0"/>
        <v>10</v>
      </c>
      <c r="D5" s="106">
        <f>SUM('08 (pesos) (Corr3)'!$M10:$W10)</f>
        <v>38.085443218134785</v>
      </c>
      <c r="E5" s="107">
        <f t="shared" si="4"/>
        <v>18</v>
      </c>
      <c r="F5" s="106">
        <f>SUM('08 (pesos) (Corr3)'!$X10:$AK10)</f>
        <v>65.664973490949492</v>
      </c>
      <c r="G5" s="107">
        <f t="shared" si="5"/>
        <v>9</v>
      </c>
      <c r="H5" s="106">
        <f>SUM('08 (pesos) (Corr3)'!AL10:AS10)</f>
        <v>68.325259633368546</v>
      </c>
      <c r="I5" s="107">
        <f t="shared" si="6"/>
        <v>2</v>
      </c>
      <c r="J5" s="106">
        <f>SUM('08 (pesos) (Corr3)'!$AT10:$AV10)</f>
        <v>10.640138408304496</v>
      </c>
      <c r="K5" s="107">
        <f t="shared" si="7"/>
        <v>31</v>
      </c>
      <c r="L5" s="106">
        <f>SUM('08 (pesos) (Corr3)'!$AW10:$BC10)</f>
        <v>58.890212775614003</v>
      </c>
      <c r="M5" s="107">
        <f t="shared" si="8"/>
        <v>2</v>
      </c>
      <c r="N5" s="106">
        <f>SUM('08 (pesos) (Corr3)'!$BD10:$BR10)</f>
        <v>50.89472004836194</v>
      </c>
      <c r="O5" s="107">
        <f t="shared" si="9"/>
        <v>3</v>
      </c>
      <c r="P5" s="106">
        <f>SUM('08 (pesos) (Corr3)'!$BS10:$CC10)</f>
        <v>44.139688296201619</v>
      </c>
      <c r="Q5" s="107">
        <f t="shared" si="10"/>
        <v>29</v>
      </c>
      <c r="R5" s="106">
        <f>SUM('08 (pesos) (Corr3)'!$CD10:$CH10)</f>
        <v>27.319172531183803</v>
      </c>
      <c r="S5" s="107">
        <f t="shared" si="11"/>
        <v>6</v>
      </c>
      <c r="T5" s="106">
        <f>SUM('08 (pesos) (Corr3)'!$CI10:$CM10)</f>
        <v>38.000358195028994</v>
      </c>
      <c r="U5" s="107">
        <f t="shared" si="12"/>
        <v>6</v>
      </c>
      <c r="V5" s="106">
        <f t="shared" si="13"/>
        <v>46.702231622107604</v>
      </c>
      <c r="W5" s="177">
        <f t="shared" si="14"/>
        <v>4</v>
      </c>
      <c r="X5" s="105" t="s">
        <v>218</v>
      </c>
      <c r="Y5">
        <v>3</v>
      </c>
      <c r="Z5">
        <f t="shared" si="15"/>
        <v>1</v>
      </c>
      <c r="AC5">
        <v>7</v>
      </c>
      <c r="AD5" t="s">
        <v>227</v>
      </c>
      <c r="AE5">
        <v>8</v>
      </c>
      <c r="AF5">
        <v>9</v>
      </c>
      <c r="AG5">
        <v>9</v>
      </c>
      <c r="AH5">
        <f t="shared" si="1"/>
        <v>8</v>
      </c>
      <c r="AI5">
        <f t="shared" si="2"/>
        <v>9</v>
      </c>
      <c r="AJ5">
        <f t="shared" si="3"/>
        <v>9</v>
      </c>
    </row>
    <row r="6" spans="1:39" ht="15.75">
      <c r="A6" s="105" t="s">
        <v>219</v>
      </c>
      <c r="B6" s="106">
        <f>SUM('08 (pesos) (Corr3)'!$D11:$L11)</f>
        <v>62.396736105434123</v>
      </c>
      <c r="C6" s="107">
        <f t="shared" si="0"/>
        <v>3</v>
      </c>
      <c r="D6" s="106">
        <f>SUM('08 (pesos) (Corr3)'!$M11:$W11)</f>
        <v>40.960421112408561</v>
      </c>
      <c r="E6" s="107">
        <f t="shared" si="4"/>
        <v>14</v>
      </c>
      <c r="F6" s="106">
        <f>SUM('08 (pesos) (Corr3)'!$X11:$AK11)</f>
        <v>52.579001481557171</v>
      </c>
      <c r="G6" s="107">
        <f t="shared" si="5"/>
        <v>21</v>
      </c>
      <c r="H6" s="106">
        <f>SUM('08 (pesos) (Corr3)'!AL11:AS11)</f>
        <v>75.190672981531421</v>
      </c>
      <c r="I6" s="107">
        <f t="shared" si="6"/>
        <v>1</v>
      </c>
      <c r="J6" s="106">
        <f>SUM('08 (pesos) (Corr3)'!$AT11:$AV11)</f>
        <v>41.868362188386421</v>
      </c>
      <c r="K6" s="107">
        <f t="shared" si="7"/>
        <v>6</v>
      </c>
      <c r="L6" s="106">
        <f>SUM('08 (pesos) (Corr3)'!$AW11:$BC11)</f>
        <v>45.888854011536488</v>
      </c>
      <c r="M6" s="107">
        <f t="shared" si="8"/>
        <v>7</v>
      </c>
      <c r="N6" s="106">
        <f>SUM('08 (pesos) (Corr3)'!$BD11:$BR11)</f>
        <v>33.402350643993138</v>
      </c>
      <c r="O6" s="107">
        <f t="shared" si="9"/>
        <v>11</v>
      </c>
      <c r="P6" s="106">
        <f>SUM('08 (pesos) (Corr3)'!$BS11:$CC11)</f>
        <v>62.066209731261949</v>
      </c>
      <c r="Q6" s="107">
        <f t="shared" si="10"/>
        <v>8</v>
      </c>
      <c r="R6" s="106">
        <f>SUM('08 (pesos) (Corr3)'!$CD11:$CH11)</f>
        <v>2.3464270219363614</v>
      </c>
      <c r="S6" s="107">
        <f t="shared" si="11"/>
        <v>30</v>
      </c>
      <c r="T6" s="106">
        <f>SUM('08 (pesos) (Corr3)'!$CI11:$CM11)</f>
        <v>38.620140753141456</v>
      </c>
      <c r="U6" s="107">
        <f t="shared" si="12"/>
        <v>5</v>
      </c>
      <c r="V6" s="106">
        <f t="shared" si="13"/>
        <v>45.665205831951624</v>
      </c>
      <c r="W6" s="177">
        <f t="shared" si="14"/>
        <v>5</v>
      </c>
      <c r="X6" s="105" t="s">
        <v>219</v>
      </c>
      <c r="Y6">
        <v>6</v>
      </c>
      <c r="Z6">
        <f t="shared" si="15"/>
        <v>-1</v>
      </c>
      <c r="AC6">
        <v>12</v>
      </c>
      <c r="AD6" t="s">
        <v>439</v>
      </c>
      <c r="AE6">
        <v>9</v>
      </c>
      <c r="AF6">
        <v>8</v>
      </c>
      <c r="AG6">
        <v>8</v>
      </c>
      <c r="AH6">
        <f t="shared" si="1"/>
        <v>9</v>
      </c>
      <c r="AI6">
        <f t="shared" si="2"/>
        <v>8</v>
      </c>
      <c r="AJ6">
        <f t="shared" si="3"/>
        <v>8</v>
      </c>
    </row>
    <row r="7" spans="1:39">
      <c r="A7" s="105" t="s">
        <v>220</v>
      </c>
      <c r="B7" s="106">
        <f>SUM('08 (pesos) (Corr3)'!$D12:$L12)</f>
        <v>46.024789378861563</v>
      </c>
      <c r="C7" s="107">
        <f t="shared" si="0"/>
        <v>20</v>
      </c>
      <c r="D7" s="106">
        <f>SUM('08 (pesos) (Corr3)'!$M12:$W12)</f>
        <v>32.838347158753514</v>
      </c>
      <c r="E7" s="107">
        <f t="shared" si="4"/>
        <v>27</v>
      </c>
      <c r="F7" s="106">
        <f>SUM('08 (pesos) (Corr3)'!$X12:$AK12)</f>
        <v>22.043441928985676</v>
      </c>
      <c r="G7" s="107">
        <f t="shared" si="5"/>
        <v>32</v>
      </c>
      <c r="H7" s="106">
        <f>SUM('08 (pesos) (Corr3)'!AL12:AS12)</f>
        <v>29.670603643837509</v>
      </c>
      <c r="I7" s="107">
        <f t="shared" si="6"/>
        <v>32</v>
      </c>
      <c r="J7" s="106">
        <f>SUM('08 (pesos) (Corr3)'!$AT12:$AV12)</f>
        <v>25.730421641589658</v>
      </c>
      <c r="K7" s="107">
        <f t="shared" si="7"/>
        <v>26</v>
      </c>
      <c r="L7" s="106">
        <f>SUM('08 (pesos) (Corr3)'!$AW12:$BC12)</f>
        <v>16.427671936389849</v>
      </c>
      <c r="M7" s="107">
        <f t="shared" si="8"/>
        <v>31</v>
      </c>
      <c r="N7" s="106">
        <f>SUM('08 (pesos) (Corr3)'!$BD12:$BR12)</f>
        <v>17.880717640015348</v>
      </c>
      <c r="O7" s="107">
        <f t="shared" si="9"/>
        <v>30</v>
      </c>
      <c r="P7" s="106">
        <f>SUM('08 (pesos) (Corr3)'!$BS12:$CC12)</f>
        <v>58.433111821295583</v>
      </c>
      <c r="Q7" s="107">
        <f t="shared" si="10"/>
        <v>12</v>
      </c>
      <c r="R7" s="106">
        <f>SUM('08 (pesos) (Corr3)'!$CD12:$CH12)</f>
        <v>1.6181107824521557</v>
      </c>
      <c r="S7" s="107">
        <f t="shared" si="11"/>
        <v>32</v>
      </c>
      <c r="T7" s="106">
        <f>SUM('08 (pesos) (Corr3)'!$CI12:$CM12)</f>
        <v>14.910921595035218</v>
      </c>
      <c r="U7" s="107">
        <f t="shared" si="12"/>
        <v>27</v>
      </c>
      <c r="V7" s="106">
        <f t="shared" si="13"/>
        <v>26.706290977907809</v>
      </c>
      <c r="W7" s="107">
        <f t="shared" si="14"/>
        <v>31</v>
      </c>
      <c r="X7" s="105" t="s">
        <v>220</v>
      </c>
      <c r="Y7">
        <v>31</v>
      </c>
      <c r="Z7">
        <f t="shared" si="15"/>
        <v>0</v>
      </c>
      <c r="AC7">
        <v>30</v>
      </c>
      <c r="AD7" t="s">
        <v>331</v>
      </c>
      <c r="AE7">
        <v>10</v>
      </c>
      <c r="AF7">
        <v>7</v>
      </c>
      <c r="AG7">
        <v>7</v>
      </c>
      <c r="AH7">
        <f t="shared" si="1"/>
        <v>10</v>
      </c>
      <c r="AI7">
        <f t="shared" si="2"/>
        <v>7</v>
      </c>
      <c r="AJ7">
        <f t="shared" si="3"/>
        <v>7</v>
      </c>
    </row>
    <row r="8" spans="1:39" ht="15.75">
      <c r="A8" s="105" t="s">
        <v>211</v>
      </c>
      <c r="B8" s="106">
        <f>SUM('08 (pesos) (Corr3)'!$D13:$L13)</f>
        <v>29.067423271594954</v>
      </c>
      <c r="C8" s="107">
        <f t="shared" si="0"/>
        <v>32</v>
      </c>
      <c r="D8" s="106">
        <f>SUM('08 (pesos) (Corr3)'!$M13:$W13)</f>
        <v>46.746196330087457</v>
      </c>
      <c r="E8" s="107">
        <f t="shared" si="4"/>
        <v>4</v>
      </c>
      <c r="F8" s="106">
        <f>SUM('08 (pesos) (Corr3)'!$X13:$AK13)</f>
        <v>66.795333356889657</v>
      </c>
      <c r="G8" s="107">
        <f t="shared" si="5"/>
        <v>7</v>
      </c>
      <c r="H8" s="106">
        <f>SUM('08 (pesos) (Corr3)'!AL13:AS13)</f>
        <v>51.311908002339273</v>
      </c>
      <c r="I8" s="107">
        <f t="shared" si="6"/>
        <v>12</v>
      </c>
      <c r="J8" s="106">
        <f>SUM('08 (pesos) (Corr3)'!$AT13:$AV13)</f>
        <v>26.944342830413845</v>
      </c>
      <c r="K8" s="107">
        <f t="shared" si="7"/>
        <v>25</v>
      </c>
      <c r="L8" s="106">
        <f>SUM('08 (pesos) (Corr3)'!$AW13:$BC13)</f>
        <v>39.834821766785907</v>
      </c>
      <c r="M8" s="107">
        <f t="shared" si="8"/>
        <v>11</v>
      </c>
      <c r="N8" s="106">
        <f>SUM('08 (pesos) (Corr3)'!$BD13:$BR13)</f>
        <v>27.290228743846434</v>
      </c>
      <c r="O8" s="107">
        <f t="shared" si="9"/>
        <v>17</v>
      </c>
      <c r="P8" s="106">
        <f>SUM('08 (pesos) (Corr3)'!$BS13:$CC13)</f>
        <v>67.252960684226224</v>
      </c>
      <c r="Q8" s="107">
        <f t="shared" si="10"/>
        <v>2</v>
      </c>
      <c r="R8" s="106">
        <f>SUM('08 (pesos) (Corr3)'!$CD13:$CH13)</f>
        <v>37.337957541916985</v>
      </c>
      <c r="S8" s="107">
        <f t="shared" si="11"/>
        <v>4</v>
      </c>
      <c r="T8" s="106">
        <f>SUM('08 (pesos) (Corr3)'!$CI13:$CM13)</f>
        <v>42.770750040940314</v>
      </c>
      <c r="U8" s="107">
        <f t="shared" si="12"/>
        <v>4</v>
      </c>
      <c r="V8" s="106">
        <f t="shared" si="13"/>
        <v>43.291372183414936</v>
      </c>
      <c r="W8" s="107">
        <f t="shared" si="14"/>
        <v>7</v>
      </c>
      <c r="X8" s="105" t="s">
        <v>211</v>
      </c>
      <c r="Y8" s="177">
        <v>7</v>
      </c>
      <c r="Z8">
        <f t="shared" si="15"/>
        <v>0</v>
      </c>
      <c r="AC8">
        <v>9</v>
      </c>
      <c r="AD8" t="s">
        <v>215</v>
      </c>
      <c r="AE8">
        <v>6</v>
      </c>
      <c r="AF8">
        <v>7</v>
      </c>
      <c r="AG8">
        <v>7</v>
      </c>
      <c r="AH8">
        <f t="shared" si="1"/>
        <v>6</v>
      </c>
      <c r="AI8">
        <f t="shared" si="2"/>
        <v>7</v>
      </c>
      <c r="AJ8">
        <f t="shared" si="3"/>
        <v>7</v>
      </c>
    </row>
    <row r="9" spans="1:39">
      <c r="A9" s="105" t="s">
        <v>212</v>
      </c>
      <c r="B9" s="106">
        <f>SUM('08 (pesos) (Corr3)'!$D14:$L14)</f>
        <v>60.252896718048142</v>
      </c>
      <c r="C9" s="107">
        <f t="shared" si="0"/>
        <v>7</v>
      </c>
      <c r="D9" s="106">
        <f>SUM('08 (pesos) (Corr3)'!$M14:$W14)</f>
        <v>41.767436020485874</v>
      </c>
      <c r="E9" s="107">
        <f t="shared" si="4"/>
        <v>11</v>
      </c>
      <c r="F9" s="106">
        <f>SUM('08 (pesos) (Corr3)'!$X14:$AK14)</f>
        <v>68.779458421860582</v>
      </c>
      <c r="G9" s="107">
        <f t="shared" si="5"/>
        <v>5</v>
      </c>
      <c r="H9" s="106">
        <f>SUM('08 (pesos) (Corr3)'!AL14:AS14)</f>
        <v>60.071068106004148</v>
      </c>
      <c r="I9" s="107">
        <f t="shared" si="6"/>
        <v>5</v>
      </c>
      <c r="J9" s="106">
        <f>SUM('08 (pesos) (Corr3)'!$AT14:$AV14)</f>
        <v>73.07559684083644</v>
      </c>
      <c r="K9" s="107">
        <f t="shared" si="7"/>
        <v>1</v>
      </c>
      <c r="L9" s="106">
        <f>SUM('08 (pesos) (Corr3)'!$AW14:$BC14)</f>
        <v>40.301307344174496</v>
      </c>
      <c r="M9" s="107">
        <f t="shared" si="8"/>
        <v>10</v>
      </c>
      <c r="N9" s="106">
        <f>SUM('08 (pesos) (Corr3)'!$BD14:$BR14)</f>
        <v>29.75191797573855</v>
      </c>
      <c r="O9" s="107">
        <f t="shared" si="9"/>
        <v>15</v>
      </c>
      <c r="P9" s="106">
        <f>SUM('08 (pesos) (Corr3)'!$BS14:$CC14)</f>
        <v>57.299407965711829</v>
      </c>
      <c r="Q9" s="107">
        <f t="shared" si="10"/>
        <v>13</v>
      </c>
      <c r="R9" s="106">
        <f>SUM('08 (pesos) (Corr3)'!$CD14:$CH14)</f>
        <v>19.850751675868384</v>
      </c>
      <c r="S9" s="107">
        <f t="shared" si="11"/>
        <v>9</v>
      </c>
      <c r="T9" s="106">
        <f>SUM('08 (pesos) (Corr3)'!$CI14:$CM14)</f>
        <v>23.205040762542691</v>
      </c>
      <c r="U9" s="107">
        <f t="shared" si="12"/>
        <v>9</v>
      </c>
      <c r="V9" s="106">
        <f t="shared" si="13"/>
        <v>46.851978645531418</v>
      </c>
      <c r="W9" s="107">
        <f t="shared" si="14"/>
        <v>3</v>
      </c>
      <c r="X9" s="105" t="s">
        <v>212</v>
      </c>
      <c r="Y9">
        <v>4</v>
      </c>
      <c r="Z9">
        <f t="shared" si="15"/>
        <v>-1</v>
      </c>
      <c r="AC9">
        <v>4</v>
      </c>
      <c r="AD9" t="s">
        <v>438</v>
      </c>
      <c r="AE9">
        <v>9</v>
      </c>
      <c r="AF9">
        <v>7</v>
      </c>
      <c r="AG9">
        <v>8</v>
      </c>
      <c r="AH9">
        <f t="shared" si="1"/>
        <v>9</v>
      </c>
      <c r="AI9">
        <f t="shared" si="2"/>
        <v>7</v>
      </c>
      <c r="AJ9">
        <f t="shared" si="3"/>
        <v>8</v>
      </c>
    </row>
    <row r="10" spans="1:39" ht="15.75">
      <c r="A10" s="105" t="s">
        <v>213</v>
      </c>
      <c r="B10" s="106">
        <f>SUM('08 (pesos) (Corr3)'!$D15:$L15)</f>
        <v>61.227383885688674</v>
      </c>
      <c r="C10" s="107">
        <f t="shared" si="0"/>
        <v>5</v>
      </c>
      <c r="D10" s="106">
        <f>SUM('08 (pesos) (Corr3)'!$M15:$W15)</f>
        <v>40.565815714808046</v>
      </c>
      <c r="E10" s="107">
        <f t="shared" si="4"/>
        <v>16</v>
      </c>
      <c r="F10" s="106">
        <f>SUM('08 (pesos) (Corr3)'!$X15:$AK15)</f>
        <v>69.415439008403382</v>
      </c>
      <c r="G10" s="107">
        <f t="shared" si="5"/>
        <v>4</v>
      </c>
      <c r="H10" s="106">
        <f>SUM('08 (pesos) (Corr3)'!AL15:AS15)</f>
        <v>51.214196886607404</v>
      </c>
      <c r="I10" s="107">
        <f t="shared" si="6"/>
        <v>13</v>
      </c>
      <c r="J10" s="106">
        <f>SUM('08 (pesos) (Corr3)'!$AT15:$AV15)</f>
        <v>28.574448435710305</v>
      </c>
      <c r="K10" s="107">
        <f t="shared" si="7"/>
        <v>22</v>
      </c>
      <c r="L10" s="106">
        <f>SUM('08 (pesos) (Corr3)'!$AW15:$BC15)</f>
        <v>41.188434126811138</v>
      </c>
      <c r="M10" s="107">
        <f t="shared" si="8"/>
        <v>9</v>
      </c>
      <c r="N10" s="106">
        <f>SUM('08 (pesos) (Corr3)'!$BD15:$BR15)</f>
        <v>34.340350996833742</v>
      </c>
      <c r="O10" s="107">
        <f t="shared" si="9"/>
        <v>8</v>
      </c>
      <c r="P10" s="106">
        <f>SUM('08 (pesos) (Corr3)'!$BS15:$CC15)</f>
        <v>53.385934410620465</v>
      </c>
      <c r="Q10" s="107">
        <f t="shared" si="10"/>
        <v>17</v>
      </c>
      <c r="R10" s="106">
        <f>SUM('08 (pesos) (Corr3)'!$CD15:$CH15)</f>
        <v>6.927338572810875</v>
      </c>
      <c r="S10" s="107">
        <f t="shared" si="11"/>
        <v>21</v>
      </c>
      <c r="T10" s="106">
        <f>SUM('08 (pesos) (Corr3)'!$CI15:$CM15)</f>
        <v>21.378387392870351</v>
      </c>
      <c r="U10" s="107">
        <f t="shared" si="12"/>
        <v>15</v>
      </c>
      <c r="V10" s="106">
        <f t="shared" si="13"/>
        <v>41.396748832459522</v>
      </c>
      <c r="W10" s="177">
        <f t="shared" si="14"/>
        <v>11</v>
      </c>
      <c r="X10" s="105" t="s">
        <v>213</v>
      </c>
      <c r="Y10" s="177">
        <v>9</v>
      </c>
      <c r="Z10">
        <f t="shared" si="15"/>
        <v>2</v>
      </c>
      <c r="AC10">
        <v>15</v>
      </c>
      <c r="AD10" t="s">
        <v>213</v>
      </c>
      <c r="AE10">
        <v>5</v>
      </c>
      <c r="AF10">
        <v>6</v>
      </c>
      <c r="AG10">
        <v>6</v>
      </c>
      <c r="AH10">
        <f t="shared" si="1"/>
        <v>5</v>
      </c>
      <c r="AI10">
        <f t="shared" si="2"/>
        <v>6</v>
      </c>
      <c r="AJ10">
        <f t="shared" si="3"/>
        <v>6</v>
      </c>
    </row>
    <row r="11" spans="1:39">
      <c r="A11" s="105" t="s">
        <v>214</v>
      </c>
      <c r="B11" s="106">
        <f>SUM('08 (pesos) (Corr3)'!$D16:$L16)</f>
        <v>42.642145823646942</v>
      </c>
      <c r="C11" s="107">
        <f t="shared" si="0"/>
        <v>25</v>
      </c>
      <c r="D11" s="106">
        <f>SUM('08 (pesos) (Corr3)'!$M16:$W16)</f>
        <v>56.835857669936146</v>
      </c>
      <c r="E11" s="107">
        <f t="shared" si="4"/>
        <v>1</v>
      </c>
      <c r="F11" s="106">
        <f>SUM('08 (pesos) (Corr3)'!$X16:$AK16)</f>
        <v>75.535346657864295</v>
      </c>
      <c r="G11" s="107">
        <f t="shared" si="5"/>
        <v>1</v>
      </c>
      <c r="H11" s="106">
        <f>SUM('08 (pesos) (Corr3)'!AL16:AS16)</f>
        <v>49.901794568667917</v>
      </c>
      <c r="I11" s="107">
        <f t="shared" si="6"/>
        <v>16</v>
      </c>
      <c r="J11" s="106">
        <f>SUM('08 (pesos) (Corr3)'!$AT16:$AV16)</f>
        <v>46.624048742751249</v>
      </c>
      <c r="K11" s="107">
        <f t="shared" si="7"/>
        <v>2</v>
      </c>
      <c r="L11" s="106">
        <f>SUM('08 (pesos) (Corr3)'!$AW16:$BC16)</f>
        <v>60.064542863406338</v>
      </c>
      <c r="M11" s="107">
        <f t="shared" si="8"/>
        <v>1</v>
      </c>
      <c r="N11" s="106">
        <f>SUM('08 (pesos) (Corr3)'!$BD16:$BR16)</f>
        <v>64.614284409910823</v>
      </c>
      <c r="O11" s="107">
        <f t="shared" si="9"/>
        <v>1</v>
      </c>
      <c r="P11" s="106">
        <f>SUM('08 (pesos) (Corr3)'!$BS16:$CC16)</f>
        <v>68.304468576604506</v>
      </c>
      <c r="Q11" s="107">
        <f t="shared" si="10"/>
        <v>1</v>
      </c>
      <c r="R11" s="106">
        <f>SUM('08 (pesos) (Corr3)'!$CD16:$CH16)</f>
        <v>41.191431152688544</v>
      </c>
      <c r="S11" s="107">
        <f t="shared" si="11"/>
        <v>3</v>
      </c>
      <c r="T11" s="106">
        <f>SUM('08 (pesos) (Corr3)'!$CI16:$CM16)</f>
        <v>69.832190591924501</v>
      </c>
      <c r="U11" s="107">
        <f t="shared" si="12"/>
        <v>1</v>
      </c>
      <c r="V11" s="106">
        <f t="shared" si="13"/>
        <v>58.877058277085496</v>
      </c>
      <c r="W11" s="107">
        <f t="shared" si="14"/>
        <v>1</v>
      </c>
      <c r="X11" s="105" t="s">
        <v>214</v>
      </c>
      <c r="Y11">
        <v>1</v>
      </c>
      <c r="Z11">
        <f t="shared" si="15"/>
        <v>0</v>
      </c>
      <c r="AC11">
        <v>1</v>
      </c>
      <c r="AD11" t="s">
        <v>222</v>
      </c>
      <c r="AE11">
        <v>6</v>
      </c>
      <c r="AF11">
        <v>6</v>
      </c>
      <c r="AG11">
        <v>6</v>
      </c>
      <c r="AH11">
        <f t="shared" si="1"/>
        <v>6</v>
      </c>
      <c r="AI11">
        <f t="shared" si="2"/>
        <v>6</v>
      </c>
      <c r="AJ11">
        <f t="shared" si="3"/>
        <v>6</v>
      </c>
    </row>
    <row r="12" spans="1:39">
      <c r="A12" s="105" t="s">
        <v>215</v>
      </c>
      <c r="B12" s="106">
        <f>SUM('08 (pesos) (Corr3)'!$D17:$L17)</f>
        <v>60.268534448339921</v>
      </c>
      <c r="C12" s="107">
        <f t="shared" si="0"/>
        <v>6</v>
      </c>
      <c r="D12" s="106">
        <f>SUM('08 (pesos) (Corr3)'!$M17:$W17)</f>
        <v>41.854169928925998</v>
      </c>
      <c r="E12" s="107">
        <f t="shared" si="4"/>
        <v>10</v>
      </c>
      <c r="F12" s="106">
        <f>SUM('08 (pesos) (Corr3)'!$X17:$AK17)</f>
        <v>58.803801570532229</v>
      </c>
      <c r="G12" s="107">
        <f t="shared" si="5"/>
        <v>14</v>
      </c>
      <c r="H12" s="106">
        <f>SUM('08 (pesos) (Corr3)'!AL17:AS17)</f>
        <v>31.403183430006628</v>
      </c>
      <c r="I12" s="107">
        <f t="shared" si="6"/>
        <v>31</v>
      </c>
      <c r="J12" s="106">
        <f>SUM('08 (pesos) (Corr3)'!$AT17:$AV17)</f>
        <v>27.151685426948838</v>
      </c>
      <c r="K12" s="107">
        <f t="shared" si="7"/>
        <v>24</v>
      </c>
      <c r="L12" s="106">
        <f>SUM('08 (pesos) (Corr3)'!$AW17:$BC17)</f>
        <v>32.55254118161757</v>
      </c>
      <c r="M12" s="107">
        <f t="shared" si="8"/>
        <v>17</v>
      </c>
      <c r="N12" s="106">
        <f>SUM('08 (pesos) (Corr3)'!$BD17:$BR17)</f>
        <v>21.732902681841448</v>
      </c>
      <c r="O12" s="107">
        <f t="shared" si="9"/>
        <v>23</v>
      </c>
      <c r="P12" s="106">
        <f>SUM('08 (pesos) (Corr3)'!$BS17:$CC17)</f>
        <v>50.177942076957642</v>
      </c>
      <c r="Q12" s="107">
        <f t="shared" si="10"/>
        <v>23</v>
      </c>
      <c r="R12" s="106">
        <f>SUM('08 (pesos) (Corr3)'!$CD17:$CH17)</f>
        <v>14.340853696530901</v>
      </c>
      <c r="S12" s="107">
        <f t="shared" si="11"/>
        <v>13</v>
      </c>
      <c r="T12" s="106">
        <f>SUM('08 (pesos) (Corr3)'!$CI17:$CM17)</f>
        <v>19.639391652866287</v>
      </c>
      <c r="U12" s="107">
        <f t="shared" si="12"/>
        <v>20</v>
      </c>
      <c r="V12" s="106">
        <f t="shared" si="13"/>
        <v>36.281026822881103</v>
      </c>
      <c r="W12" s="107">
        <f t="shared" si="14"/>
        <v>20</v>
      </c>
      <c r="X12" s="105" t="s">
        <v>215</v>
      </c>
      <c r="Y12">
        <v>20</v>
      </c>
      <c r="Z12">
        <f t="shared" si="15"/>
        <v>0</v>
      </c>
      <c r="AC12">
        <v>21</v>
      </c>
      <c r="AD12" t="s">
        <v>221</v>
      </c>
      <c r="AE12">
        <v>13</v>
      </c>
      <c r="AF12">
        <v>6</v>
      </c>
      <c r="AG12">
        <v>11</v>
      </c>
      <c r="AH12">
        <f t="shared" si="1"/>
        <v>13</v>
      </c>
      <c r="AI12">
        <f t="shared" si="2"/>
        <v>6</v>
      </c>
      <c r="AJ12">
        <f t="shared" si="3"/>
        <v>11</v>
      </c>
    </row>
    <row r="13" spans="1:39" ht="15.75">
      <c r="A13" s="105" t="s">
        <v>216</v>
      </c>
      <c r="B13" s="106">
        <f>SUM('08 (pesos) (Corr3)'!$D18:$L18)</f>
        <v>59.757406768649304</v>
      </c>
      <c r="C13" s="107">
        <f t="shared" si="0"/>
        <v>8</v>
      </c>
      <c r="D13" s="106">
        <f>SUM('08 (pesos) (Corr3)'!$M18:$W18)</f>
        <v>41.102176285716354</v>
      </c>
      <c r="E13" s="107">
        <f t="shared" si="4"/>
        <v>13</v>
      </c>
      <c r="F13" s="106">
        <f>SUM('08 (pesos) (Corr3)'!$X18:$AK18)</f>
        <v>54.265394651375729</v>
      </c>
      <c r="G13" s="107">
        <f t="shared" si="5"/>
        <v>20</v>
      </c>
      <c r="H13" s="106">
        <f>SUM('08 (pesos) (Corr3)'!AL18:AS18)</f>
        <v>48.870672469409101</v>
      </c>
      <c r="I13" s="107">
        <f t="shared" si="6"/>
        <v>18</v>
      </c>
      <c r="J13" s="106">
        <f>SUM('08 (pesos) (Corr3)'!$AT18:$AV18)</f>
        <v>32.343945836056925</v>
      </c>
      <c r="K13" s="107">
        <f t="shared" si="7"/>
        <v>16</v>
      </c>
      <c r="L13" s="106">
        <f>SUM('08 (pesos) (Corr3)'!$AW18:$BC18)</f>
        <v>24.392753875064098</v>
      </c>
      <c r="M13" s="107">
        <f t="shared" si="8"/>
        <v>23</v>
      </c>
      <c r="N13" s="106">
        <f>SUM('08 (pesos) (Corr3)'!$BD18:$BR18)</f>
        <v>20.954163750472599</v>
      </c>
      <c r="O13" s="107">
        <f t="shared" si="9"/>
        <v>25</v>
      </c>
      <c r="P13" s="106">
        <f>SUM('08 (pesos) (Corr3)'!$BS18:$CC18)</f>
        <v>63.743420468620357</v>
      </c>
      <c r="Q13" s="107">
        <f t="shared" si="10"/>
        <v>6</v>
      </c>
      <c r="R13" s="106">
        <f>SUM('08 (pesos) (Corr3)'!$CD18:$CH18)</f>
        <v>6.6292478156512891</v>
      </c>
      <c r="S13" s="107">
        <f t="shared" si="11"/>
        <v>22</v>
      </c>
      <c r="T13" s="106">
        <f>SUM('08 (pesos) (Corr3)'!$CI18:$CM18)</f>
        <v>21.077147807582001</v>
      </c>
      <c r="U13" s="107">
        <f t="shared" si="12"/>
        <v>16</v>
      </c>
      <c r="V13" s="106">
        <f t="shared" si="13"/>
        <v>37.320570827512256</v>
      </c>
      <c r="W13" s="107">
        <f t="shared" si="14"/>
        <v>19</v>
      </c>
      <c r="X13" s="105" t="s">
        <v>216</v>
      </c>
      <c r="Y13" s="177">
        <v>21</v>
      </c>
      <c r="Z13">
        <f t="shared" si="15"/>
        <v>-2</v>
      </c>
      <c r="AC13">
        <v>22</v>
      </c>
      <c r="AD13" t="s">
        <v>211</v>
      </c>
      <c r="AE13">
        <v>9</v>
      </c>
      <c r="AF13">
        <v>5</v>
      </c>
      <c r="AG13">
        <v>6</v>
      </c>
      <c r="AH13">
        <f t="shared" si="1"/>
        <v>9</v>
      </c>
      <c r="AI13">
        <f t="shared" si="2"/>
        <v>5</v>
      </c>
      <c r="AJ13">
        <f t="shared" si="3"/>
        <v>6</v>
      </c>
    </row>
    <row r="14" spans="1:39">
      <c r="A14" s="105" t="s">
        <v>217</v>
      </c>
      <c r="B14" s="106">
        <f>SUM('08 (pesos) (Corr3)'!$D19:$L19)</f>
        <v>51.451363384566307</v>
      </c>
      <c r="C14" s="107">
        <f t="shared" si="0"/>
        <v>16</v>
      </c>
      <c r="D14" s="106">
        <f>SUM('08 (pesos) (Corr3)'!$M19:$W19)</f>
        <v>34.823109246405686</v>
      </c>
      <c r="E14" s="107">
        <f t="shared" si="4"/>
        <v>25</v>
      </c>
      <c r="F14" s="106">
        <f>SUM('08 (pesos) (Corr3)'!$X19:$AK19)</f>
        <v>30.305796908737246</v>
      </c>
      <c r="G14" s="107">
        <f t="shared" si="5"/>
        <v>30</v>
      </c>
      <c r="H14" s="106">
        <f>SUM('08 (pesos) (Corr3)'!AL19:AS19)</f>
        <v>41.686169858252299</v>
      </c>
      <c r="I14" s="107">
        <f t="shared" si="6"/>
        <v>26</v>
      </c>
      <c r="J14" s="106">
        <f>SUM('08 (pesos) (Corr3)'!$AT19:$AV19)</f>
        <v>25.646791574867443</v>
      </c>
      <c r="K14" s="107">
        <f t="shared" si="7"/>
        <v>28</v>
      </c>
      <c r="L14" s="106">
        <f>SUM('08 (pesos) (Corr3)'!$AW19:$BC19)</f>
        <v>22.171023830095805</v>
      </c>
      <c r="M14" s="107">
        <f t="shared" si="8"/>
        <v>27</v>
      </c>
      <c r="N14" s="106">
        <f>SUM('08 (pesos) (Corr3)'!$BD19:$BR19)</f>
        <v>26.647546035908913</v>
      </c>
      <c r="O14" s="107">
        <f t="shared" si="9"/>
        <v>19</v>
      </c>
      <c r="P14" s="106">
        <f>SUM('08 (pesos) (Corr3)'!$BS19:$CC19)</f>
        <v>46.86229569019828</v>
      </c>
      <c r="Q14" s="107">
        <f t="shared" si="10"/>
        <v>27</v>
      </c>
      <c r="R14" s="106">
        <f>SUM('08 (pesos) (Corr3)'!$CD19:$CH19)</f>
        <v>6.4552950242385547</v>
      </c>
      <c r="S14" s="107">
        <f t="shared" si="11"/>
        <v>23</v>
      </c>
      <c r="T14" s="106">
        <f>SUM('08 (pesos) (Corr3)'!$CI19:$CM19)</f>
        <v>0.99813071640828477</v>
      </c>
      <c r="U14" s="107">
        <f t="shared" si="12"/>
        <v>32</v>
      </c>
      <c r="V14" s="106">
        <f t="shared" si="13"/>
        <v>28.235836922763383</v>
      </c>
      <c r="W14" s="107">
        <f t="shared" si="14"/>
        <v>30</v>
      </c>
      <c r="X14" s="105" t="s">
        <v>217</v>
      </c>
      <c r="Y14">
        <v>30</v>
      </c>
      <c r="Z14">
        <f t="shared" si="15"/>
        <v>0</v>
      </c>
      <c r="AC14">
        <v>31</v>
      </c>
      <c r="AD14" t="s">
        <v>229</v>
      </c>
      <c r="AE14">
        <v>5</v>
      </c>
      <c r="AF14">
        <v>5</v>
      </c>
      <c r="AG14">
        <v>4</v>
      </c>
      <c r="AH14">
        <f t="shared" si="1"/>
        <v>5</v>
      </c>
      <c r="AI14">
        <f t="shared" si="2"/>
        <v>5</v>
      </c>
      <c r="AJ14">
        <f t="shared" si="3"/>
        <v>4</v>
      </c>
    </row>
    <row r="15" spans="1:39" ht="15.75">
      <c r="A15" s="105" t="s">
        <v>148</v>
      </c>
      <c r="B15" s="106">
        <f>SUM('08 (pesos) (Corr3)'!$D20:$L20)</f>
        <v>57.428300327412686</v>
      </c>
      <c r="C15" s="107">
        <f t="shared" si="0"/>
        <v>13</v>
      </c>
      <c r="D15" s="106">
        <f>SUM('08 (pesos) (Corr3)'!$M20:$W20)</f>
        <v>27.384753107226217</v>
      </c>
      <c r="E15" s="107">
        <f t="shared" si="4"/>
        <v>29</v>
      </c>
      <c r="F15" s="106">
        <f>SUM('08 (pesos) (Corr3)'!$X20:$AK20)</f>
        <v>46.630924979933283</v>
      </c>
      <c r="G15" s="107">
        <f t="shared" si="5"/>
        <v>26</v>
      </c>
      <c r="H15" s="106">
        <f>SUM('08 (pesos) (Corr3)'!AL20:AS20)</f>
        <v>50.887618408475397</v>
      </c>
      <c r="I15" s="107">
        <f t="shared" si="6"/>
        <v>14</v>
      </c>
      <c r="J15" s="106">
        <f>SUM('08 (pesos) (Corr3)'!$AT20:$AV20)</f>
        <v>28.978639064964348</v>
      </c>
      <c r="K15" s="107">
        <f t="shared" si="7"/>
        <v>19</v>
      </c>
      <c r="L15" s="106">
        <f>SUM('08 (pesos) (Corr3)'!$AW20:$BC20)</f>
        <v>21.664886707556057</v>
      </c>
      <c r="M15" s="107">
        <f t="shared" si="8"/>
        <v>28</v>
      </c>
      <c r="N15" s="106">
        <f>SUM('08 (pesos) (Corr3)'!$BD20:$BR20)</f>
        <v>19.359487456961919</v>
      </c>
      <c r="O15" s="107">
        <f t="shared" si="9"/>
        <v>27</v>
      </c>
      <c r="P15" s="106">
        <f>SUM('08 (pesos) (Corr3)'!$BS20:$CC20)</f>
        <v>50.601863961597459</v>
      </c>
      <c r="Q15" s="107">
        <f t="shared" si="10"/>
        <v>22</v>
      </c>
      <c r="R15" s="106">
        <f>SUM('08 (pesos) (Corr3)'!$CD20:$CH20)</f>
        <v>6.0507399722515753</v>
      </c>
      <c r="S15" s="107">
        <f t="shared" si="11"/>
        <v>26</v>
      </c>
      <c r="T15" s="106">
        <f>SUM('08 (pesos) (Corr3)'!$CI20:$CM20)</f>
        <v>20.742005085968259</v>
      </c>
      <c r="U15" s="107">
        <f t="shared" si="12"/>
        <v>17</v>
      </c>
      <c r="V15" s="106">
        <f t="shared" si="13"/>
        <v>33.052294565011174</v>
      </c>
      <c r="W15" s="177">
        <f t="shared" si="14"/>
        <v>26</v>
      </c>
      <c r="X15" s="105" t="s">
        <v>148</v>
      </c>
      <c r="Y15" s="177">
        <v>24</v>
      </c>
      <c r="Z15">
        <f t="shared" si="15"/>
        <v>2</v>
      </c>
      <c r="AC15">
        <v>27</v>
      </c>
      <c r="AD15" t="s">
        <v>226</v>
      </c>
      <c r="AE15">
        <v>4</v>
      </c>
      <c r="AF15">
        <v>5</v>
      </c>
      <c r="AG15">
        <v>4</v>
      </c>
      <c r="AH15">
        <f t="shared" si="1"/>
        <v>4</v>
      </c>
      <c r="AI15">
        <f t="shared" si="2"/>
        <v>5</v>
      </c>
      <c r="AJ15">
        <f t="shared" si="3"/>
        <v>4</v>
      </c>
    </row>
    <row r="16" spans="1:39" ht="15.75">
      <c r="A16" s="105" t="s">
        <v>149</v>
      </c>
      <c r="B16" s="106">
        <f>SUM('08 (pesos) (Corr3)'!$D21:$L21)</f>
        <v>41.853459777939719</v>
      </c>
      <c r="C16" s="107">
        <f t="shared" si="0"/>
        <v>27</v>
      </c>
      <c r="D16" s="106">
        <f>SUM('08 (pesos) (Corr3)'!$M21:$W21)</f>
        <v>45.059204024795378</v>
      </c>
      <c r="E16" s="107">
        <f t="shared" si="4"/>
        <v>7</v>
      </c>
      <c r="F16" s="106">
        <f>SUM('08 (pesos) (Corr3)'!$X21:$AK21)</f>
        <v>62.735106652840507</v>
      </c>
      <c r="G16" s="107">
        <f t="shared" si="5"/>
        <v>12</v>
      </c>
      <c r="H16" s="106">
        <f>SUM('08 (pesos) (Corr3)'!AL21:AS21)</f>
        <v>47.790329521202828</v>
      </c>
      <c r="I16" s="107">
        <f t="shared" si="6"/>
        <v>21</v>
      </c>
      <c r="J16" s="106">
        <f>SUM('08 (pesos) (Corr3)'!$AT21:$AV21)</f>
        <v>33.245129023166001</v>
      </c>
      <c r="K16" s="107">
        <f t="shared" si="7"/>
        <v>15</v>
      </c>
      <c r="L16" s="106">
        <f>SUM('08 (pesos) (Corr3)'!$AW21:$BC21)</f>
        <v>34.187459870358268</v>
      </c>
      <c r="M16" s="107">
        <f t="shared" si="8"/>
        <v>16</v>
      </c>
      <c r="N16" s="106">
        <f>SUM('08 (pesos) (Corr3)'!$BD21:$BR21)</f>
        <v>37.955228624838789</v>
      </c>
      <c r="O16" s="107">
        <f t="shared" si="9"/>
        <v>4</v>
      </c>
      <c r="P16" s="106">
        <f>SUM('08 (pesos) (Corr3)'!$BS21:$CC21)</f>
        <v>51.784858138729817</v>
      </c>
      <c r="Q16" s="107">
        <f t="shared" si="10"/>
        <v>21</v>
      </c>
      <c r="R16" s="106">
        <f>SUM('08 (pesos) (Corr3)'!$CD21:$CH21)</f>
        <v>19.72222174810193</v>
      </c>
      <c r="S16" s="107">
        <f t="shared" si="11"/>
        <v>10</v>
      </c>
      <c r="T16" s="106">
        <f>SUM('08 (pesos) (Corr3)'!$CI21:$CM21)</f>
        <v>24.576705918167278</v>
      </c>
      <c r="U16" s="107">
        <f t="shared" si="12"/>
        <v>8</v>
      </c>
      <c r="V16" s="106">
        <f t="shared" si="13"/>
        <v>39.821695866050796</v>
      </c>
      <c r="W16" s="177">
        <f t="shared" si="14"/>
        <v>16</v>
      </c>
      <c r="X16" s="105" t="s">
        <v>149</v>
      </c>
      <c r="Y16" s="177">
        <v>13</v>
      </c>
      <c r="Z16">
        <f t="shared" si="15"/>
        <v>3</v>
      </c>
      <c r="AC16">
        <v>14</v>
      </c>
      <c r="AD16" t="s">
        <v>231</v>
      </c>
      <c r="AE16">
        <v>4</v>
      </c>
      <c r="AF16">
        <v>5</v>
      </c>
      <c r="AG16">
        <v>4</v>
      </c>
      <c r="AH16">
        <f t="shared" si="1"/>
        <v>4</v>
      </c>
      <c r="AI16">
        <f t="shared" si="2"/>
        <v>5</v>
      </c>
      <c r="AJ16">
        <f t="shared" si="3"/>
        <v>4</v>
      </c>
    </row>
    <row r="17" spans="1:36" ht="15.75">
      <c r="A17" s="105" t="s">
        <v>150</v>
      </c>
      <c r="B17" s="106">
        <f>SUM('08 (pesos) (Corr3)'!$D22:$L22)</f>
        <v>44.279367558312885</v>
      </c>
      <c r="C17" s="107">
        <f t="shared" si="0"/>
        <v>23</v>
      </c>
      <c r="D17" s="106">
        <f>SUM('08 (pesos) (Corr3)'!$M22:$W22)</f>
        <v>37.135878058518827</v>
      </c>
      <c r="E17" s="107">
        <f t="shared" si="4"/>
        <v>20</v>
      </c>
      <c r="F17" s="106">
        <f>SUM('08 (pesos) (Corr3)'!$X22:$AK22)</f>
        <v>56.982799278455651</v>
      </c>
      <c r="G17" s="107">
        <f t="shared" si="5"/>
        <v>17</v>
      </c>
      <c r="H17" s="106">
        <f>SUM('08 (pesos) (Corr3)'!AL22:AS22)</f>
        <v>34.665635638343375</v>
      </c>
      <c r="I17" s="107">
        <f t="shared" si="6"/>
        <v>29</v>
      </c>
      <c r="J17" s="106">
        <f>SUM('08 (pesos) (Corr3)'!$AT22:$AV22)</f>
        <v>22.830473814564058</v>
      </c>
      <c r="K17" s="107">
        <f t="shared" si="7"/>
        <v>29</v>
      </c>
      <c r="L17" s="106">
        <f>SUM('08 (pesos) (Corr3)'!$AW22:$BC22)</f>
        <v>29.399252232250834</v>
      </c>
      <c r="M17" s="107">
        <f t="shared" si="8"/>
        <v>19</v>
      </c>
      <c r="N17" s="106">
        <f>SUM('08 (pesos) (Corr3)'!$BD22:$BR22)</f>
        <v>25.454012139282955</v>
      </c>
      <c r="O17" s="107">
        <f t="shared" si="9"/>
        <v>21</v>
      </c>
      <c r="P17" s="106">
        <f>SUM('08 (pesos) (Corr3)'!$BS22:$CC22)</f>
        <v>59.890756393129166</v>
      </c>
      <c r="Q17" s="107">
        <f t="shared" si="10"/>
        <v>9</v>
      </c>
      <c r="R17" s="106">
        <f>SUM('08 (pesos) (Corr3)'!$CD22:$CH22)</f>
        <v>9.4919880265537664</v>
      </c>
      <c r="S17" s="107">
        <f t="shared" si="11"/>
        <v>16</v>
      </c>
      <c r="T17" s="106">
        <f>SUM('08 (pesos) (Corr3)'!$CI22:$CM22)</f>
        <v>19.415720013919881</v>
      </c>
      <c r="U17" s="107">
        <f t="shared" si="12"/>
        <v>22</v>
      </c>
      <c r="V17" s="106">
        <f t="shared" si="13"/>
        <v>34.464114110324836</v>
      </c>
      <c r="W17" s="177">
        <f t="shared" si="14"/>
        <v>22</v>
      </c>
      <c r="X17" s="105" t="s">
        <v>150</v>
      </c>
      <c r="Y17" s="177">
        <v>23</v>
      </c>
      <c r="Z17">
        <f t="shared" si="15"/>
        <v>-1</v>
      </c>
      <c r="AC17">
        <v>28</v>
      </c>
      <c r="AD17" t="s">
        <v>219</v>
      </c>
      <c r="AE17">
        <v>6</v>
      </c>
      <c r="AF17">
        <v>5</v>
      </c>
      <c r="AG17">
        <v>6</v>
      </c>
      <c r="AH17">
        <f t="shared" si="1"/>
        <v>6</v>
      </c>
      <c r="AI17">
        <f t="shared" si="2"/>
        <v>5</v>
      </c>
      <c r="AJ17">
        <f t="shared" si="3"/>
        <v>6</v>
      </c>
    </row>
    <row r="18" spans="1:36">
      <c r="A18" s="105" t="s">
        <v>151</v>
      </c>
      <c r="B18" s="106">
        <f>SUM('08 (pesos) (Corr3)'!$D23:$L23)</f>
        <v>44.315679384154151</v>
      </c>
      <c r="C18" s="107">
        <f t="shared" si="0"/>
        <v>22</v>
      </c>
      <c r="D18" s="106">
        <f>SUM('08 (pesos) (Corr3)'!$M23:$W23)</f>
        <v>40.700817975366178</v>
      </c>
      <c r="E18" s="107">
        <f t="shared" si="4"/>
        <v>15</v>
      </c>
      <c r="F18" s="106">
        <f>SUM('08 (pesos) (Corr3)'!$X23:$AK23)</f>
        <v>38.602921005576349</v>
      </c>
      <c r="G18" s="107">
        <f t="shared" si="5"/>
        <v>29</v>
      </c>
      <c r="H18" s="106">
        <f>SUM('08 (pesos) (Corr3)'!AL23:AS23)</f>
        <v>34.486928610530612</v>
      </c>
      <c r="I18" s="107">
        <f t="shared" si="6"/>
        <v>30</v>
      </c>
      <c r="J18" s="106">
        <f>SUM('08 (pesos) (Corr3)'!$AT23:$AV23)</f>
        <v>25.674470624216656</v>
      </c>
      <c r="K18" s="107">
        <f t="shared" si="7"/>
        <v>27</v>
      </c>
      <c r="L18" s="106">
        <f>SUM('08 (pesos) (Corr3)'!$AW23:$BC23)</f>
        <v>22.891150370344516</v>
      </c>
      <c r="M18" s="107">
        <f t="shared" si="8"/>
        <v>26</v>
      </c>
      <c r="N18" s="106">
        <f>SUM('08 (pesos) (Corr3)'!$BD23:$BR23)</f>
        <v>26.079696510149351</v>
      </c>
      <c r="O18" s="107">
        <f t="shared" si="9"/>
        <v>20</v>
      </c>
      <c r="P18" s="106">
        <f>SUM('08 (pesos) (Corr3)'!$BS23:$CC23)</f>
        <v>47.448663493119838</v>
      </c>
      <c r="Q18" s="107">
        <f t="shared" si="10"/>
        <v>26</v>
      </c>
      <c r="R18" s="106">
        <f>SUM('08 (pesos) (Corr3)'!$CD23:$CH23)</f>
        <v>5.8583721565227673</v>
      </c>
      <c r="S18" s="107">
        <f t="shared" si="11"/>
        <v>27</v>
      </c>
      <c r="T18" s="106">
        <f>SUM('08 (pesos) (Corr3)'!$CI23:$CM23)</f>
        <v>16.966891691448229</v>
      </c>
      <c r="U18" s="107">
        <f t="shared" si="12"/>
        <v>25</v>
      </c>
      <c r="V18" s="106">
        <f t="shared" si="13"/>
        <v>30.34553108355513</v>
      </c>
      <c r="W18" s="107">
        <f t="shared" si="14"/>
        <v>29</v>
      </c>
      <c r="X18" s="105" t="s">
        <v>151</v>
      </c>
      <c r="Y18">
        <v>27</v>
      </c>
      <c r="Z18">
        <f t="shared" si="15"/>
        <v>2</v>
      </c>
      <c r="AC18">
        <v>25</v>
      </c>
      <c r="AD18" t="s">
        <v>228</v>
      </c>
      <c r="AE18">
        <v>6</v>
      </c>
      <c r="AF18">
        <v>4</v>
      </c>
      <c r="AG18">
        <v>6</v>
      </c>
      <c r="AH18">
        <f t="shared" si="1"/>
        <v>6</v>
      </c>
      <c r="AI18">
        <f t="shared" si="2"/>
        <v>4</v>
      </c>
      <c r="AJ18">
        <f t="shared" si="3"/>
        <v>6</v>
      </c>
    </row>
    <row r="19" spans="1:36" ht="15.75">
      <c r="A19" s="105" t="s">
        <v>221</v>
      </c>
      <c r="B19" s="106">
        <f>SUM('08 (pesos) (Corr3)'!$D24:$L24)</f>
        <v>42.517186860593036</v>
      </c>
      <c r="C19" s="107">
        <f t="shared" si="0"/>
        <v>26</v>
      </c>
      <c r="D19" s="106">
        <f>SUM('08 (pesos) (Corr3)'!$M24:$W24)</f>
        <v>37.122903485419513</v>
      </c>
      <c r="E19" s="107">
        <f t="shared" si="4"/>
        <v>21</v>
      </c>
      <c r="F19" s="106">
        <f>SUM('08 (pesos) (Corr3)'!$X24:$AK24)</f>
        <v>46.668968222120277</v>
      </c>
      <c r="G19" s="107">
        <f t="shared" si="5"/>
        <v>25</v>
      </c>
      <c r="H19" s="106">
        <f>SUM('08 (pesos) (Corr3)'!AL24:AS24)</f>
        <v>57.468884393260915</v>
      </c>
      <c r="I19" s="107">
        <f t="shared" si="6"/>
        <v>7</v>
      </c>
      <c r="J19" s="106">
        <f>SUM('08 (pesos) (Corr3)'!$AT24:$AV24)</f>
        <v>41.219498299880662</v>
      </c>
      <c r="K19" s="107">
        <f t="shared" si="7"/>
        <v>8</v>
      </c>
      <c r="L19" s="106">
        <f>SUM('08 (pesos) (Corr3)'!$AW24:$BC24)</f>
        <v>31.013412383596311</v>
      </c>
      <c r="M19" s="107">
        <f t="shared" si="8"/>
        <v>18</v>
      </c>
      <c r="N19" s="106">
        <f>SUM('08 (pesos) (Corr3)'!$BD24:$BR24)</f>
        <v>32.012925348015912</v>
      </c>
      <c r="O19" s="107">
        <f t="shared" si="9"/>
        <v>13</v>
      </c>
      <c r="P19" s="106">
        <f>SUM('08 (pesos) (Corr3)'!$BS24:$CC24)</f>
        <v>47.757841721486983</v>
      </c>
      <c r="Q19" s="107">
        <f t="shared" si="10"/>
        <v>25</v>
      </c>
      <c r="R19" s="106">
        <f>SUM('08 (pesos) (Corr3)'!$CD24:$CH24)</f>
        <v>9.1961825203182741</v>
      </c>
      <c r="S19" s="107">
        <f t="shared" si="11"/>
        <v>18</v>
      </c>
      <c r="T19" s="106">
        <f>SUM('08 (pesos) (Corr3)'!$CI24:$CM24)</f>
        <v>33.986894495666604</v>
      </c>
      <c r="U19" s="107">
        <f t="shared" si="12"/>
        <v>7</v>
      </c>
      <c r="V19" s="106">
        <f t="shared" si="13"/>
        <v>37.774024412275303</v>
      </c>
      <c r="W19" s="107">
        <f t="shared" si="14"/>
        <v>18</v>
      </c>
      <c r="X19" s="105" t="s">
        <v>221</v>
      </c>
      <c r="Y19" s="177">
        <v>17</v>
      </c>
      <c r="Z19">
        <f t="shared" si="15"/>
        <v>1</v>
      </c>
      <c r="AC19">
        <v>16</v>
      </c>
      <c r="AD19" t="s">
        <v>151</v>
      </c>
      <c r="AE19">
        <v>5</v>
      </c>
      <c r="AF19">
        <v>4</v>
      </c>
      <c r="AG19">
        <v>4</v>
      </c>
      <c r="AH19">
        <f t="shared" si="1"/>
        <v>5</v>
      </c>
      <c r="AI19">
        <f t="shared" si="2"/>
        <v>4</v>
      </c>
      <c r="AJ19">
        <f t="shared" si="3"/>
        <v>4</v>
      </c>
    </row>
    <row r="20" spans="1:36" ht="15.75">
      <c r="A20" s="105" t="s">
        <v>222</v>
      </c>
      <c r="B20" s="106">
        <f>SUM('08 (pesos) (Corr3)'!$D25:$L25)</f>
        <v>79.328705981364067</v>
      </c>
      <c r="C20" s="107">
        <f t="shared" si="0"/>
        <v>1</v>
      </c>
      <c r="D20" s="106">
        <f>SUM('08 (pesos) (Corr3)'!$M25:$W25)</f>
        <v>46.734339693705635</v>
      </c>
      <c r="E20" s="107">
        <f t="shared" si="4"/>
        <v>5</v>
      </c>
      <c r="F20" s="106">
        <f>SUM('08 (pesos) (Corr3)'!$X25:$AK25)</f>
        <v>58.4552479776806</v>
      </c>
      <c r="G20" s="107">
        <f t="shared" si="5"/>
        <v>15</v>
      </c>
      <c r="H20" s="106">
        <f>SUM('08 (pesos) (Corr3)'!AL25:AS25)</f>
        <v>50.526562701423693</v>
      </c>
      <c r="I20" s="107">
        <f t="shared" si="6"/>
        <v>15</v>
      </c>
      <c r="J20" s="106">
        <f>SUM('08 (pesos) (Corr3)'!$AT25:$AV25)</f>
        <v>38.491661319436524</v>
      </c>
      <c r="K20" s="107">
        <f t="shared" si="7"/>
        <v>9</v>
      </c>
      <c r="L20" s="106">
        <f>SUM('08 (pesos) (Corr3)'!$AW25:$BC25)</f>
        <v>36.931284409781703</v>
      </c>
      <c r="M20" s="107">
        <f t="shared" si="8"/>
        <v>13</v>
      </c>
      <c r="N20" s="106">
        <f>SUM('08 (pesos) (Corr3)'!$BD25:$BR25)</f>
        <v>20.962218880708839</v>
      </c>
      <c r="O20" s="107">
        <f t="shared" si="9"/>
        <v>24</v>
      </c>
      <c r="P20" s="106">
        <f>SUM('08 (pesos) (Corr3)'!$BS25:$CC25)</f>
        <v>52.661296940580563</v>
      </c>
      <c r="Q20" s="107">
        <f t="shared" si="10"/>
        <v>19</v>
      </c>
      <c r="R20" s="106">
        <f>SUM('08 (pesos) (Corr3)'!$CD25:$CH25)</f>
        <v>9.380552067148944</v>
      </c>
      <c r="S20" s="107">
        <f t="shared" si="11"/>
        <v>17</v>
      </c>
      <c r="T20" s="106">
        <f>SUM('08 (pesos) (Corr3)'!$CI25:$CM25)</f>
        <v>14.462626605274524</v>
      </c>
      <c r="U20" s="107">
        <f t="shared" si="12"/>
        <v>29</v>
      </c>
      <c r="V20" s="106">
        <f t="shared" si="13"/>
        <v>40.685907774747598</v>
      </c>
      <c r="W20" s="177">
        <f t="shared" si="14"/>
        <v>14</v>
      </c>
      <c r="X20" s="105" t="s">
        <v>222</v>
      </c>
      <c r="Y20">
        <v>12</v>
      </c>
      <c r="Z20">
        <f t="shared" si="15"/>
        <v>2</v>
      </c>
      <c r="AC20">
        <v>23</v>
      </c>
      <c r="AD20" t="s">
        <v>218</v>
      </c>
      <c r="AE20">
        <v>5</v>
      </c>
      <c r="AF20">
        <v>4</v>
      </c>
      <c r="AG20">
        <v>5</v>
      </c>
      <c r="AH20">
        <f t="shared" si="1"/>
        <v>5</v>
      </c>
      <c r="AI20">
        <f t="shared" si="2"/>
        <v>4</v>
      </c>
      <c r="AJ20">
        <f t="shared" si="3"/>
        <v>5</v>
      </c>
    </row>
    <row r="21" spans="1:36">
      <c r="A21" s="105" t="s">
        <v>223</v>
      </c>
      <c r="B21" s="106">
        <f>SUM('08 (pesos) (Corr3)'!$D26:$L26)</f>
        <v>58.774172861874099</v>
      </c>
      <c r="C21" s="107">
        <f t="shared" si="0"/>
        <v>9</v>
      </c>
      <c r="D21" s="106">
        <f>SUM('08 (pesos) (Corr3)'!$M26:$W26)</f>
        <v>53.292913145209759</v>
      </c>
      <c r="E21" s="107">
        <f t="shared" si="4"/>
        <v>3</v>
      </c>
      <c r="F21" s="106">
        <f>SUM('08 (pesos) (Corr3)'!$X26:$AK26)</f>
        <v>73.701337732875118</v>
      </c>
      <c r="G21" s="107">
        <f t="shared" si="5"/>
        <v>2</v>
      </c>
      <c r="H21" s="106">
        <f>SUM('08 (pesos) (Corr3)'!AL26:AS26)</f>
        <v>49.28443379671495</v>
      </c>
      <c r="I21" s="107">
        <f t="shared" si="6"/>
        <v>17</v>
      </c>
      <c r="J21" s="106">
        <f>SUM('08 (pesos) (Corr3)'!$AT26:$AV26)</f>
        <v>32.301667736112691</v>
      </c>
      <c r="K21" s="107">
        <f t="shared" si="7"/>
        <v>17</v>
      </c>
      <c r="L21" s="106">
        <f>SUM('08 (pesos) (Corr3)'!$AW26:$BC26)</f>
        <v>57.548699693444384</v>
      </c>
      <c r="M21" s="107">
        <f t="shared" si="8"/>
        <v>3</v>
      </c>
      <c r="N21" s="106">
        <f>SUM('08 (pesos) (Corr3)'!$BD26:$BR26)</f>
        <v>37.8698161254365</v>
      </c>
      <c r="O21" s="107">
        <f t="shared" si="9"/>
        <v>5</v>
      </c>
      <c r="P21" s="106">
        <f>SUM('08 (pesos) (Corr3)'!$BS26:$CC26)</f>
        <v>64.190742708915465</v>
      </c>
      <c r="Q21" s="107">
        <f t="shared" si="10"/>
        <v>5</v>
      </c>
      <c r="R21" s="106">
        <f>SUM('08 (pesos) (Corr3)'!$CD26:$CH26)</f>
        <v>17.308059091454783</v>
      </c>
      <c r="S21" s="107">
        <f t="shared" si="11"/>
        <v>11</v>
      </c>
      <c r="T21" s="106">
        <f>SUM('08 (pesos) (Corr3)'!$CI26:$CM26)</f>
        <v>55.416299769205061</v>
      </c>
      <c r="U21" s="107">
        <f t="shared" si="12"/>
        <v>2</v>
      </c>
      <c r="V21" s="106">
        <f t="shared" si="13"/>
        <v>51.291366676630304</v>
      </c>
      <c r="W21" s="107">
        <f t="shared" si="14"/>
        <v>2</v>
      </c>
      <c r="X21" s="105" t="s">
        <v>223</v>
      </c>
      <c r="Y21">
        <v>2</v>
      </c>
      <c r="Z21">
        <f t="shared" si="15"/>
        <v>0</v>
      </c>
      <c r="AC21">
        <v>2</v>
      </c>
      <c r="AD21" t="s">
        <v>216</v>
      </c>
      <c r="AE21">
        <v>3</v>
      </c>
      <c r="AF21">
        <v>3</v>
      </c>
      <c r="AG21">
        <v>2</v>
      </c>
      <c r="AH21">
        <f t="shared" si="1"/>
        <v>3</v>
      </c>
      <c r="AI21">
        <f t="shared" si="2"/>
        <v>3</v>
      </c>
      <c r="AJ21">
        <f t="shared" si="3"/>
        <v>2</v>
      </c>
    </row>
    <row r="22" spans="1:36">
      <c r="A22" s="105" t="s">
        <v>224</v>
      </c>
      <c r="B22" s="106">
        <f>SUM('08 (pesos) (Corr3)'!$D27:$L27)</f>
        <v>45.724105214941623</v>
      </c>
      <c r="C22" s="107">
        <f t="shared" si="0"/>
        <v>21</v>
      </c>
      <c r="D22" s="106">
        <f>SUM('08 (pesos) (Corr3)'!$M27:$W27)</f>
        <v>26.799064763473162</v>
      </c>
      <c r="E22" s="107">
        <f t="shared" si="4"/>
        <v>31</v>
      </c>
      <c r="F22" s="106">
        <f>SUM('08 (pesos) (Corr3)'!$X27:$AK27)</f>
        <v>25.138936942813352</v>
      </c>
      <c r="G22" s="107">
        <f t="shared" si="5"/>
        <v>31</v>
      </c>
      <c r="H22" s="106">
        <f>SUM('08 (pesos) (Corr3)'!AL27:AS27)</f>
        <v>35.274594711860928</v>
      </c>
      <c r="I22" s="107">
        <f t="shared" si="6"/>
        <v>28</v>
      </c>
      <c r="J22" s="106">
        <f>SUM('08 (pesos) (Corr3)'!$AT27:$AV27)</f>
        <v>18.969074019657818</v>
      </c>
      <c r="K22" s="107">
        <f t="shared" si="7"/>
        <v>30</v>
      </c>
      <c r="L22" s="106">
        <f>SUM('08 (pesos) (Corr3)'!$AW27:$BC27)</f>
        <v>11.509429638738656</v>
      </c>
      <c r="M22" s="107">
        <f t="shared" si="8"/>
        <v>32</v>
      </c>
      <c r="N22" s="106">
        <f>SUM('08 (pesos) (Corr3)'!$BD27:$BR27)</f>
        <v>18.200290189551303</v>
      </c>
      <c r="O22" s="107">
        <f t="shared" si="9"/>
        <v>29</v>
      </c>
      <c r="P22" s="106">
        <f>SUM('08 (pesos) (Corr3)'!$BS27:$CC27)</f>
        <v>29.336454420876038</v>
      </c>
      <c r="Q22" s="107">
        <f t="shared" si="10"/>
        <v>32</v>
      </c>
      <c r="R22" s="106">
        <f>SUM('08 (pesos) (Corr3)'!$CD27:$CH27)</f>
        <v>3.9670906172786351</v>
      </c>
      <c r="S22" s="107">
        <f t="shared" si="11"/>
        <v>29</v>
      </c>
      <c r="T22" s="106">
        <f>SUM('08 (pesos) (Corr3)'!$CI27:$CM27)</f>
        <v>12.187693752453686</v>
      </c>
      <c r="U22" s="107">
        <f t="shared" si="12"/>
        <v>31</v>
      </c>
      <c r="V22" s="106">
        <f t="shared" si="13"/>
        <v>22.534740946338541</v>
      </c>
      <c r="W22" s="107">
        <f t="shared" si="14"/>
        <v>32</v>
      </c>
      <c r="X22" s="105" t="s">
        <v>224</v>
      </c>
      <c r="Y22">
        <v>32</v>
      </c>
      <c r="Z22">
        <f t="shared" si="15"/>
        <v>0</v>
      </c>
      <c r="AC22">
        <v>32</v>
      </c>
      <c r="AD22" t="s">
        <v>437</v>
      </c>
      <c r="AE22">
        <v>6</v>
      </c>
      <c r="AF22">
        <v>3</v>
      </c>
      <c r="AG22">
        <v>5</v>
      </c>
      <c r="AH22">
        <f t="shared" si="1"/>
        <v>6</v>
      </c>
      <c r="AI22">
        <f t="shared" si="2"/>
        <v>3</v>
      </c>
      <c r="AJ22">
        <f t="shared" si="3"/>
        <v>5</v>
      </c>
    </row>
    <row r="23" spans="1:36">
      <c r="A23" s="105" t="s">
        <v>225</v>
      </c>
      <c r="B23" s="106">
        <f>SUM('08 (pesos) (Corr3)'!$D28:$L28)</f>
        <v>40.18893690478518</v>
      </c>
      <c r="C23" s="107">
        <f t="shared" si="0"/>
        <v>31</v>
      </c>
      <c r="D23" s="106">
        <f>SUM('08 (pesos) (Corr3)'!$M28:$W28)</f>
        <v>42.339011394503046</v>
      </c>
      <c r="E23" s="107">
        <f t="shared" si="4"/>
        <v>9</v>
      </c>
      <c r="F23" s="106">
        <f>SUM('08 (pesos) (Corr3)'!$X28:$AK28)</f>
        <v>46.773477360569061</v>
      </c>
      <c r="G23" s="107">
        <f t="shared" si="5"/>
        <v>24</v>
      </c>
      <c r="H23" s="106">
        <f>SUM('08 (pesos) (Corr3)'!AL28:AS28)</f>
        <v>43.778370109671769</v>
      </c>
      <c r="I23" s="107">
        <f t="shared" si="6"/>
        <v>24</v>
      </c>
      <c r="J23" s="106">
        <f>SUM('08 (pesos) (Corr3)'!$AT28:$AV28)</f>
        <v>35.24674218754685</v>
      </c>
      <c r="K23" s="107">
        <f t="shared" si="7"/>
        <v>12</v>
      </c>
      <c r="L23" s="106">
        <f>SUM('08 (pesos) (Corr3)'!$AW28:$BC28)</f>
        <v>16.841165183430189</v>
      </c>
      <c r="M23" s="107">
        <f t="shared" si="8"/>
        <v>30</v>
      </c>
      <c r="N23" s="106">
        <f>SUM('08 (pesos) (Corr3)'!$BD28:$BR28)</f>
        <v>19.605024653399244</v>
      </c>
      <c r="O23" s="107">
        <f t="shared" si="9"/>
        <v>26</v>
      </c>
      <c r="P23" s="106">
        <f>SUM('08 (pesos) (Corr3)'!$BS28:$CC28)</f>
        <v>46.516629101137134</v>
      </c>
      <c r="Q23" s="107">
        <f t="shared" si="10"/>
        <v>28</v>
      </c>
      <c r="R23" s="106">
        <f>SUM('08 (pesos) (Corr3)'!$CD28:$CH28)</f>
        <v>9.510624585534412</v>
      </c>
      <c r="S23" s="107">
        <f t="shared" si="11"/>
        <v>15</v>
      </c>
      <c r="T23" s="106">
        <f>SUM('08 (pesos) (Corr3)'!$CI28:$CM28)</f>
        <v>19.561021494133509</v>
      </c>
      <c r="U23" s="107">
        <f t="shared" si="12"/>
        <v>21</v>
      </c>
      <c r="V23" s="106">
        <f t="shared" si="13"/>
        <v>31.407285233216108</v>
      </c>
      <c r="W23" s="107">
        <f t="shared" si="14"/>
        <v>27</v>
      </c>
      <c r="X23" s="105" t="s">
        <v>225</v>
      </c>
      <c r="Y23">
        <v>28</v>
      </c>
      <c r="Z23">
        <f t="shared" si="15"/>
        <v>-1</v>
      </c>
      <c r="AC23">
        <v>24</v>
      </c>
      <c r="AD23" t="s">
        <v>149</v>
      </c>
      <c r="AE23">
        <v>1</v>
      </c>
      <c r="AF23">
        <v>2</v>
      </c>
      <c r="AG23">
        <v>2</v>
      </c>
      <c r="AH23">
        <f t="shared" si="1"/>
        <v>1</v>
      </c>
      <c r="AI23">
        <f t="shared" si="2"/>
        <v>2</v>
      </c>
      <c r="AJ23">
        <f t="shared" si="3"/>
        <v>2</v>
      </c>
    </row>
    <row r="24" spans="1:36">
      <c r="A24" s="105" t="s">
        <v>226</v>
      </c>
      <c r="B24" s="106">
        <f>SUM('08 (pesos) (Corr3)'!$D29:$L29)</f>
        <v>58.143636301288034</v>
      </c>
      <c r="C24" s="107">
        <f t="shared" si="0"/>
        <v>11</v>
      </c>
      <c r="D24" s="106">
        <f>SUM('08 (pesos) (Corr3)'!$M29:$W29)</f>
        <v>37.073372416970059</v>
      </c>
      <c r="E24" s="107">
        <f t="shared" si="4"/>
        <v>22</v>
      </c>
      <c r="F24" s="106">
        <f>SUM('08 (pesos) (Corr3)'!$X29:$AK29)</f>
        <v>62.535243031147509</v>
      </c>
      <c r="G24" s="107">
        <f t="shared" si="5"/>
        <v>13</v>
      </c>
      <c r="H24" s="106">
        <f>SUM('08 (pesos) (Corr3)'!AL29:AS29)</f>
        <v>56.955218631813018</v>
      </c>
      <c r="I24" s="107">
        <f t="shared" si="6"/>
        <v>8</v>
      </c>
      <c r="J24" s="106">
        <f>SUM('08 (pesos) (Corr3)'!$AT29:$AV29)</f>
        <v>35.763524494311945</v>
      </c>
      <c r="K24" s="107">
        <f t="shared" si="7"/>
        <v>11</v>
      </c>
      <c r="L24" s="106">
        <f>SUM('08 (pesos) (Corr3)'!$AW29:$BC29)</f>
        <v>35.388746167216055</v>
      </c>
      <c r="M24" s="107">
        <f t="shared" si="8"/>
        <v>14</v>
      </c>
      <c r="N24" s="106">
        <f>SUM('08 (pesos) (Corr3)'!$BD29:$BR29)</f>
        <v>28.911187343225514</v>
      </c>
      <c r="O24" s="107">
        <f t="shared" si="9"/>
        <v>16</v>
      </c>
      <c r="P24" s="106">
        <f>SUM('08 (pesos) (Corr3)'!$BS29:$CC29)</f>
        <v>53.01102353727908</v>
      </c>
      <c r="Q24" s="107">
        <f t="shared" si="10"/>
        <v>18</v>
      </c>
      <c r="R24" s="106">
        <f>SUM('08 (pesos) (Corr3)'!$CD29:$CH29)</f>
        <v>13.244235208239552</v>
      </c>
      <c r="S24" s="107">
        <f t="shared" si="11"/>
        <v>14</v>
      </c>
      <c r="T24" s="106">
        <f>SUM('08 (pesos) (Corr3)'!$CI29:$CM29)</f>
        <v>43.145268330741473</v>
      </c>
      <c r="U24" s="107">
        <f t="shared" si="12"/>
        <v>3</v>
      </c>
      <c r="V24" s="106">
        <f t="shared" si="13"/>
        <v>42.973892686509018</v>
      </c>
      <c r="W24" s="107">
        <f t="shared" si="14"/>
        <v>8</v>
      </c>
      <c r="X24" s="105" t="s">
        <v>226</v>
      </c>
      <c r="Y24">
        <v>5</v>
      </c>
      <c r="Z24">
        <f t="shared" si="15"/>
        <v>3</v>
      </c>
      <c r="AC24">
        <v>3</v>
      </c>
      <c r="AD24" t="s">
        <v>212</v>
      </c>
      <c r="AE24">
        <v>8</v>
      </c>
      <c r="AF24">
        <v>1</v>
      </c>
      <c r="AG24">
        <v>7</v>
      </c>
      <c r="AH24">
        <f t="shared" si="1"/>
        <v>8</v>
      </c>
      <c r="AI24">
        <f t="shared" si="2"/>
        <v>1</v>
      </c>
      <c r="AJ24">
        <f t="shared" si="3"/>
        <v>7</v>
      </c>
    </row>
    <row r="25" spans="1:36" ht="15.75">
      <c r="A25" s="105" t="s">
        <v>227</v>
      </c>
      <c r="B25" s="106">
        <f>SUM('08 (pesos) (Corr3)'!$D30:$L30)</f>
        <v>43.125140192292683</v>
      </c>
      <c r="C25" s="107">
        <f t="shared" si="0"/>
        <v>24</v>
      </c>
      <c r="D25" s="106">
        <f>SUM('08 (pesos) (Corr3)'!$M30:$W30)</f>
        <v>38.616514984890195</v>
      </c>
      <c r="E25" s="107">
        <f t="shared" si="4"/>
        <v>17</v>
      </c>
      <c r="F25" s="106">
        <f>SUM('08 (pesos) (Corr3)'!$X30:$AK30)</f>
        <v>57.511539418832513</v>
      </c>
      <c r="G25" s="107">
        <f t="shared" si="5"/>
        <v>16</v>
      </c>
      <c r="H25" s="106">
        <f>SUM('08 (pesos) (Corr3)'!AL30:AS30)</f>
        <v>57.955840170574156</v>
      </c>
      <c r="I25" s="107">
        <f t="shared" si="6"/>
        <v>6</v>
      </c>
      <c r="J25" s="106">
        <f>SUM('08 (pesos) (Corr3)'!$AT30:$AV30)</f>
        <v>28.838611599191616</v>
      </c>
      <c r="K25" s="107">
        <f t="shared" si="7"/>
        <v>20</v>
      </c>
      <c r="L25" s="106">
        <f>SUM('08 (pesos) (Corr3)'!$AW30:$BC30)</f>
        <v>34.299393442757165</v>
      </c>
      <c r="M25" s="107">
        <f t="shared" si="8"/>
        <v>15</v>
      </c>
      <c r="N25" s="106">
        <f>SUM('08 (pesos) (Corr3)'!$BD30:$BR30)</f>
        <v>52.766264853503657</v>
      </c>
      <c r="O25" s="107">
        <f t="shared" si="9"/>
        <v>2</v>
      </c>
      <c r="P25" s="106">
        <f>SUM('08 (pesos) (Corr3)'!$BS30:$CC30)</f>
        <v>56.717108867873044</v>
      </c>
      <c r="Q25" s="107">
        <f t="shared" si="10"/>
        <v>14</v>
      </c>
      <c r="R25" s="106">
        <f>SUM('08 (pesos) (Corr3)'!$CD30:$CH30)</f>
        <v>36.717864553591426</v>
      </c>
      <c r="S25" s="107">
        <f t="shared" si="11"/>
        <v>5</v>
      </c>
      <c r="T25" s="106">
        <f>SUM('08 (pesos) (Corr3)'!$CI30:$CM30)</f>
        <v>13.465787459441046</v>
      </c>
      <c r="U25" s="107">
        <f t="shared" si="12"/>
        <v>30</v>
      </c>
      <c r="V25" s="106">
        <f t="shared" si="13"/>
        <v>41.457018309588022</v>
      </c>
      <c r="W25" s="177">
        <f t="shared" si="14"/>
        <v>10</v>
      </c>
      <c r="X25" s="105" t="s">
        <v>227</v>
      </c>
      <c r="Y25" s="177">
        <v>16</v>
      </c>
      <c r="Z25">
        <f t="shared" si="15"/>
        <v>-6</v>
      </c>
      <c r="AC25">
        <v>13</v>
      </c>
      <c r="AD25" t="s">
        <v>330</v>
      </c>
      <c r="AE25">
        <v>3</v>
      </c>
      <c r="AF25">
        <v>1</v>
      </c>
      <c r="AG25">
        <v>3</v>
      </c>
      <c r="AH25">
        <f t="shared" si="1"/>
        <v>3</v>
      </c>
      <c r="AI25">
        <f t="shared" si="2"/>
        <v>1</v>
      </c>
      <c r="AJ25">
        <f t="shared" si="3"/>
        <v>3</v>
      </c>
    </row>
    <row r="26" spans="1:36" ht="15.75">
      <c r="A26" s="105" t="s">
        <v>228</v>
      </c>
      <c r="B26" s="106">
        <f>SUM('08 (pesos) (Corr3)'!$D31:$L31)</f>
        <v>47.709776530084262</v>
      </c>
      <c r="C26" s="107">
        <f t="shared" si="0"/>
        <v>19</v>
      </c>
      <c r="D26" s="106">
        <f>SUM('08 (pesos) (Corr3)'!$M31:$W31)</f>
        <v>35.216597384871072</v>
      </c>
      <c r="E26" s="107">
        <f t="shared" si="4"/>
        <v>23</v>
      </c>
      <c r="F26" s="106">
        <f>SUM('08 (pesos) (Corr3)'!$X31:$AK31)</f>
        <v>51.876315630139956</v>
      </c>
      <c r="G26" s="107">
        <f t="shared" si="5"/>
        <v>22</v>
      </c>
      <c r="H26" s="106">
        <f>SUM('08 (pesos) (Corr3)'!AL31:AS31)</f>
        <v>42.143768257735104</v>
      </c>
      <c r="I26" s="107">
        <f t="shared" si="6"/>
        <v>25</v>
      </c>
      <c r="J26" s="106">
        <f>SUM('08 (pesos) (Corr3)'!$AT31:$AV31)</f>
        <v>28.806228373702421</v>
      </c>
      <c r="K26" s="107">
        <f t="shared" si="7"/>
        <v>21</v>
      </c>
      <c r="L26" s="106">
        <f>SUM('08 (pesos) (Corr3)'!$AW31:$BC31)</f>
        <v>26.186775029997488</v>
      </c>
      <c r="M26" s="107">
        <f t="shared" si="8"/>
        <v>21</v>
      </c>
      <c r="N26" s="106">
        <f>SUM('08 (pesos) (Corr3)'!$BD31:$BR31)</f>
        <v>22.500967459470719</v>
      </c>
      <c r="O26" s="107">
        <f t="shared" si="9"/>
        <v>22</v>
      </c>
      <c r="P26" s="106">
        <f>SUM('08 (pesos) (Corr3)'!$BS31:$CC31)</f>
        <v>56.034233885813379</v>
      </c>
      <c r="Q26" s="107">
        <f t="shared" si="10"/>
        <v>15</v>
      </c>
      <c r="R26" s="106">
        <f>SUM('08 (pesos) (Corr3)'!$CD31:$CH31)</f>
        <v>8.4586977958426033</v>
      </c>
      <c r="S26" s="107">
        <f t="shared" si="11"/>
        <v>20</v>
      </c>
      <c r="T26" s="106">
        <f>SUM('08 (pesos) (Corr3)'!$CI31:$CM31)</f>
        <v>21.700043818596047</v>
      </c>
      <c r="U26" s="107">
        <f t="shared" si="12"/>
        <v>14</v>
      </c>
      <c r="V26" s="106">
        <f t="shared" si="13"/>
        <v>34.262098797117424</v>
      </c>
      <c r="W26" s="177">
        <f t="shared" si="14"/>
        <v>24</v>
      </c>
      <c r="X26" s="105" t="s">
        <v>228</v>
      </c>
      <c r="Y26" s="177">
        <v>22</v>
      </c>
      <c r="Z26">
        <f t="shared" si="15"/>
        <v>2</v>
      </c>
      <c r="AC26">
        <v>17</v>
      </c>
      <c r="AD26" t="s">
        <v>220</v>
      </c>
      <c r="AE26">
        <v>1</v>
      </c>
      <c r="AF26">
        <v>1</v>
      </c>
      <c r="AG26">
        <v>1</v>
      </c>
      <c r="AH26">
        <f t="shared" si="1"/>
        <v>1</v>
      </c>
      <c r="AI26">
        <f t="shared" si="2"/>
        <v>1</v>
      </c>
      <c r="AJ26">
        <f t="shared" si="3"/>
        <v>1</v>
      </c>
    </row>
    <row r="27" spans="1:36" ht="15.75">
      <c r="A27" s="105" t="s">
        <v>229</v>
      </c>
      <c r="B27" s="106">
        <f>SUM('08 (pesos) (Corr3)'!$D32:$L32)</f>
        <v>57.854274705621144</v>
      </c>
      <c r="C27" s="107">
        <f t="shared" si="0"/>
        <v>12</v>
      </c>
      <c r="D27" s="106">
        <f>SUM('08 (pesos) (Corr3)'!$M32:$W32)</f>
        <v>35.202408796664145</v>
      </c>
      <c r="E27" s="107">
        <f t="shared" si="4"/>
        <v>24</v>
      </c>
      <c r="F27" s="106">
        <f>SUM('08 (pesos) (Corr3)'!$X32:$AK32)</f>
        <v>63.310057011927633</v>
      </c>
      <c r="G27" s="107">
        <f t="shared" si="5"/>
        <v>11</v>
      </c>
      <c r="H27" s="106">
        <f>SUM('08 (pesos) (Corr3)'!AL32:AS32)</f>
        <v>47.174490670314817</v>
      </c>
      <c r="I27" s="107">
        <f t="shared" si="6"/>
        <v>22</v>
      </c>
      <c r="J27" s="106">
        <f>SUM('08 (pesos) (Corr3)'!$AT32:$AV32)</f>
        <v>36.546269032641092</v>
      </c>
      <c r="K27" s="107">
        <f t="shared" si="7"/>
        <v>10</v>
      </c>
      <c r="L27" s="106">
        <f>SUM('08 (pesos) (Corr3)'!$AW32:$BC32)</f>
        <v>37.928340969633496</v>
      </c>
      <c r="M27" s="107">
        <f t="shared" si="8"/>
        <v>12</v>
      </c>
      <c r="N27" s="106">
        <f>SUM('08 (pesos) (Corr3)'!$BD32:$BR32)</f>
        <v>36.67362989113839</v>
      </c>
      <c r="O27" s="107">
        <f t="shared" si="9"/>
        <v>6</v>
      </c>
      <c r="P27" s="106">
        <f>SUM('08 (pesos) (Corr3)'!$BS32:$CC32)</f>
        <v>59.577609486310109</v>
      </c>
      <c r="Q27" s="107">
        <f t="shared" si="10"/>
        <v>10</v>
      </c>
      <c r="R27" s="106">
        <f>SUM('08 (pesos) (Corr3)'!$CD32:$CH32)</f>
        <v>8.7694159960229801</v>
      </c>
      <c r="S27" s="107">
        <f t="shared" si="11"/>
        <v>19</v>
      </c>
      <c r="T27" s="106">
        <f>SUM('08 (pesos) (Corr3)'!$CI32:$CM32)</f>
        <v>22.941822712255608</v>
      </c>
      <c r="U27" s="107">
        <f t="shared" si="12"/>
        <v>10</v>
      </c>
      <c r="V27" s="106">
        <f t="shared" si="13"/>
        <v>41.317872479520013</v>
      </c>
      <c r="W27" s="177">
        <f t="shared" si="14"/>
        <v>12</v>
      </c>
      <c r="X27" s="105" t="s">
        <v>229</v>
      </c>
      <c r="Y27">
        <v>11</v>
      </c>
      <c r="Z27">
        <f t="shared" si="15"/>
        <v>1</v>
      </c>
      <c r="AC27">
        <v>10</v>
      </c>
      <c r="AD27" t="s">
        <v>148</v>
      </c>
      <c r="AE27">
        <v>1</v>
      </c>
      <c r="AF27">
        <v>1</v>
      </c>
      <c r="AG27">
        <v>1</v>
      </c>
      <c r="AH27">
        <f t="shared" si="1"/>
        <v>1</v>
      </c>
      <c r="AI27">
        <f t="shared" si="2"/>
        <v>1</v>
      </c>
      <c r="AJ27">
        <f t="shared" si="3"/>
        <v>1</v>
      </c>
    </row>
    <row r="28" spans="1:36" ht="15.75">
      <c r="A28" s="105" t="s">
        <v>230</v>
      </c>
      <c r="B28" s="106">
        <f>SUM('08 (pesos) (Corr3)'!$D33:$L33)</f>
        <v>49.244501738633744</v>
      </c>
      <c r="C28" s="107">
        <f t="shared" si="0"/>
        <v>18</v>
      </c>
      <c r="D28" s="106">
        <f>SUM('08 (pesos) (Corr3)'!$M33:$W33)</f>
        <v>30.970093436978807</v>
      </c>
      <c r="E28" s="107">
        <f t="shared" si="4"/>
        <v>28</v>
      </c>
      <c r="F28" s="106">
        <f>SUM('08 (pesos) (Corr3)'!$X33:$AK33)</f>
        <v>66.286228633968676</v>
      </c>
      <c r="G28" s="107">
        <f t="shared" si="5"/>
        <v>8</v>
      </c>
      <c r="H28" s="106">
        <f>SUM('08 (pesos) (Corr3)'!AL33:AS33)</f>
        <v>37.086330823950682</v>
      </c>
      <c r="I28" s="107">
        <f t="shared" si="6"/>
        <v>27</v>
      </c>
      <c r="J28" s="106">
        <f>SUM('08 (pesos) (Corr3)'!$AT33:$AV33)</f>
        <v>31.263755374715899</v>
      </c>
      <c r="K28" s="107">
        <f t="shared" si="7"/>
        <v>18</v>
      </c>
      <c r="L28" s="106">
        <f>SUM('08 (pesos) (Corr3)'!$AW33:$BC33)</f>
        <v>47.192725550502708</v>
      </c>
      <c r="M28" s="107">
        <f t="shared" si="8"/>
        <v>5</v>
      </c>
      <c r="N28" s="106">
        <f>SUM('08 (pesos) (Corr3)'!$BD33:$BR33)</f>
        <v>33.829111758953601</v>
      </c>
      <c r="O28" s="107">
        <f t="shared" si="9"/>
        <v>10</v>
      </c>
      <c r="P28" s="106">
        <f>SUM('08 (pesos) (Corr3)'!$BS33:$CC33)</f>
        <v>63.327823430967456</v>
      </c>
      <c r="Q28" s="107">
        <f t="shared" si="10"/>
        <v>7</v>
      </c>
      <c r="R28" s="106">
        <f>SUM('08 (pesos) (Corr3)'!$CD33:$CH33)</f>
        <v>21.741724112470504</v>
      </c>
      <c r="S28" s="107">
        <f t="shared" si="11"/>
        <v>8</v>
      </c>
      <c r="T28" s="106">
        <f>SUM('08 (pesos) (Corr3)'!$CI33:$CM33)</f>
        <v>17.541780719247949</v>
      </c>
      <c r="U28" s="107">
        <f t="shared" si="12"/>
        <v>24</v>
      </c>
      <c r="V28" s="106">
        <f t="shared" si="13"/>
        <v>40.628737419932271</v>
      </c>
      <c r="W28" s="177">
        <f t="shared" si="14"/>
        <v>15</v>
      </c>
      <c r="X28" s="105" t="s">
        <v>230</v>
      </c>
      <c r="Y28" s="177">
        <v>15</v>
      </c>
      <c r="Z28">
        <f t="shared" si="15"/>
        <v>0</v>
      </c>
      <c r="AC28">
        <v>11</v>
      </c>
      <c r="AD28" t="s">
        <v>225</v>
      </c>
      <c r="AE28">
        <v>0</v>
      </c>
      <c r="AF28">
        <v>1</v>
      </c>
      <c r="AG28">
        <v>0</v>
      </c>
      <c r="AH28">
        <f t="shared" si="1"/>
        <v>0</v>
      </c>
      <c r="AI28">
        <f t="shared" si="2"/>
        <v>1</v>
      </c>
      <c r="AJ28">
        <f t="shared" si="3"/>
        <v>0</v>
      </c>
    </row>
    <row r="29" spans="1:36" ht="15.75">
      <c r="A29" s="105" t="s">
        <v>231</v>
      </c>
      <c r="B29" s="106">
        <f>SUM('08 (pesos) (Corr3)'!$D34:$L34)</f>
        <v>41.027229342123604</v>
      </c>
      <c r="C29" s="107">
        <f t="shared" si="0"/>
        <v>29</v>
      </c>
      <c r="D29" s="106">
        <f>SUM('08 (pesos) (Corr3)'!$M34:$W34)</f>
        <v>46.405225079614496</v>
      </c>
      <c r="E29" s="107">
        <f t="shared" si="4"/>
        <v>6</v>
      </c>
      <c r="F29" s="106">
        <f>SUM('08 (pesos) (Corr3)'!$X34:$AK34)</f>
        <v>54.627556304826427</v>
      </c>
      <c r="G29" s="107">
        <f t="shared" si="5"/>
        <v>19</v>
      </c>
      <c r="H29" s="106">
        <f>SUM('08 (pesos) (Corr3)'!AL34:AS34)</f>
        <v>48.031950808588441</v>
      </c>
      <c r="I29" s="107">
        <f t="shared" si="6"/>
        <v>20</v>
      </c>
      <c r="J29" s="106">
        <f>SUM('08 (pesos) (Corr3)'!$AT34:$AV34)</f>
        <v>43.814504086882991</v>
      </c>
      <c r="K29" s="107">
        <f t="shared" si="7"/>
        <v>3</v>
      </c>
      <c r="L29" s="106">
        <f>SUM('08 (pesos) (Corr3)'!$AW34:$BC34)</f>
        <v>29.390849355518395</v>
      </c>
      <c r="M29" s="107">
        <f t="shared" si="8"/>
        <v>20</v>
      </c>
      <c r="N29" s="106">
        <f>SUM('08 (pesos) (Corr3)'!$BD34:$BR34)</f>
        <v>16.036893870258197</v>
      </c>
      <c r="O29" s="107">
        <f t="shared" si="9"/>
        <v>32</v>
      </c>
      <c r="P29" s="106">
        <f>SUM('08 (pesos) (Corr3)'!$BS34:$CC34)</f>
        <v>35.749614406430581</v>
      </c>
      <c r="Q29" s="107">
        <f t="shared" si="10"/>
        <v>30</v>
      </c>
      <c r="R29" s="106">
        <f>SUM('08 (pesos) (Corr3)'!$CD34:$CH34)</f>
        <v>1.7648036165304082</v>
      </c>
      <c r="S29" s="107">
        <f t="shared" si="11"/>
        <v>31</v>
      </c>
      <c r="T29" s="106">
        <f>SUM('08 (pesos) (Corr3)'!$CI34:$CM34)</f>
        <v>22.371154360299712</v>
      </c>
      <c r="U29" s="107">
        <f t="shared" si="12"/>
        <v>11</v>
      </c>
      <c r="V29" s="106">
        <f t="shared" si="13"/>
        <v>33.27501962818112</v>
      </c>
      <c r="W29" s="177">
        <f t="shared" si="14"/>
        <v>25</v>
      </c>
      <c r="X29" s="105" t="s">
        <v>231</v>
      </c>
      <c r="Y29">
        <v>25</v>
      </c>
      <c r="Z29">
        <f t="shared" si="15"/>
        <v>0</v>
      </c>
      <c r="AC29">
        <v>29</v>
      </c>
      <c r="AD29" t="s">
        <v>217</v>
      </c>
      <c r="AE29">
        <v>2</v>
      </c>
      <c r="AF29">
        <v>1</v>
      </c>
      <c r="AG29">
        <v>1</v>
      </c>
      <c r="AH29">
        <f t="shared" si="1"/>
        <v>2</v>
      </c>
      <c r="AI29">
        <f t="shared" si="2"/>
        <v>1</v>
      </c>
      <c r="AJ29">
        <f t="shared" si="3"/>
        <v>1</v>
      </c>
    </row>
    <row r="30" spans="1:36" ht="15.75">
      <c r="A30" s="105" t="s">
        <v>232</v>
      </c>
      <c r="B30" s="106">
        <f>SUM('08 (pesos) (Corr3)'!$D35:$L35)</f>
        <v>66.516842960186267</v>
      </c>
      <c r="C30" s="107">
        <f t="shared" si="0"/>
        <v>2</v>
      </c>
      <c r="D30" s="106">
        <f>SUM('08 (pesos) (Corr3)'!$M35:$W35)</f>
        <v>22.923445881358148</v>
      </c>
      <c r="E30" s="107">
        <f t="shared" si="4"/>
        <v>32</v>
      </c>
      <c r="F30" s="106">
        <f>SUM('08 (pesos) (Corr3)'!$X35:$AK35)</f>
        <v>65.020518663156437</v>
      </c>
      <c r="G30" s="107">
        <f t="shared" si="5"/>
        <v>10</v>
      </c>
      <c r="H30" s="106">
        <f>SUM('08 (pesos) (Corr3)'!AL35:AS35)</f>
        <v>63.533204654501411</v>
      </c>
      <c r="I30" s="107">
        <f t="shared" si="6"/>
        <v>4</v>
      </c>
      <c r="J30" s="106">
        <f>SUM('08 (pesos) (Corr3)'!$AT35:$AV35)</f>
        <v>27.669517190095526</v>
      </c>
      <c r="K30" s="107">
        <f t="shared" si="7"/>
        <v>23</v>
      </c>
      <c r="L30" s="106">
        <f>SUM('08 (pesos) (Corr3)'!$AW35:$BC35)</f>
        <v>50.782515379812082</v>
      </c>
      <c r="M30" s="107">
        <f t="shared" si="8"/>
        <v>4</v>
      </c>
      <c r="N30" s="106">
        <f>SUM('08 (pesos) (Corr3)'!$BD35:$BR35)</f>
        <v>31.516346225715651</v>
      </c>
      <c r="O30" s="107">
        <f t="shared" si="9"/>
        <v>14</v>
      </c>
      <c r="P30" s="106">
        <f>SUM('08 (pesos) (Corr3)'!$BS35:$CC35)</f>
        <v>49.985829205748715</v>
      </c>
      <c r="Q30" s="107">
        <f t="shared" si="10"/>
        <v>24</v>
      </c>
      <c r="R30" s="106">
        <f>SUM('08 (pesos) (Corr3)'!$CD35:$CH35)</f>
        <v>24.197604701898982</v>
      </c>
      <c r="S30" s="107">
        <f t="shared" si="11"/>
        <v>7</v>
      </c>
      <c r="T30" s="106">
        <f>SUM('08 (pesos) (Corr3)'!$CI35:$CM35)</f>
        <v>22.28487577864691</v>
      </c>
      <c r="U30" s="107">
        <f t="shared" si="12"/>
        <v>12</v>
      </c>
      <c r="V30" s="106">
        <f t="shared" si="13"/>
        <v>42.816735052151586</v>
      </c>
      <c r="W30" s="107">
        <f t="shared" si="14"/>
        <v>9</v>
      </c>
      <c r="X30" s="105" t="s">
        <v>232</v>
      </c>
      <c r="Y30" s="177">
        <v>14</v>
      </c>
      <c r="Z30">
        <f t="shared" si="15"/>
        <v>-5</v>
      </c>
      <c r="AC30">
        <v>8</v>
      </c>
      <c r="AD30" t="s">
        <v>150</v>
      </c>
      <c r="AE30">
        <v>2</v>
      </c>
      <c r="AF30">
        <v>1</v>
      </c>
      <c r="AG30">
        <v>1</v>
      </c>
      <c r="AH30">
        <f t="shared" si="1"/>
        <v>2</v>
      </c>
      <c r="AI30">
        <f t="shared" si="2"/>
        <v>1</v>
      </c>
      <c r="AJ30">
        <f t="shared" si="3"/>
        <v>1</v>
      </c>
    </row>
    <row r="31" spans="1:36">
      <c r="A31" s="105" t="s">
        <v>436</v>
      </c>
      <c r="B31" s="106">
        <f>SUM('08 (pesos) (Corr3)'!$D36:$L36)</f>
        <v>40.998673739958321</v>
      </c>
      <c r="C31" s="107">
        <f t="shared" si="0"/>
        <v>30</v>
      </c>
      <c r="D31" s="106">
        <f>SUM('08 (pesos) (Corr3)'!$M36:$W36)</f>
        <v>43.191555651938046</v>
      </c>
      <c r="E31" s="107">
        <f t="shared" si="4"/>
        <v>8</v>
      </c>
      <c r="F31" s="106">
        <f>SUM('08 (pesos) (Corr3)'!$X36:$AK36)</f>
        <v>47.946462354191638</v>
      </c>
      <c r="G31" s="107">
        <f t="shared" si="5"/>
        <v>23</v>
      </c>
      <c r="H31" s="106">
        <f>SUM('08 (pesos) (Corr3)'!AL36:AS36)</f>
        <v>52.304605311291809</v>
      </c>
      <c r="I31" s="107">
        <f t="shared" si="6"/>
        <v>11</v>
      </c>
      <c r="J31" s="106">
        <f>SUM('08 (pesos) (Corr3)'!$AT36:$AV36)</f>
        <v>42.253062913410858</v>
      </c>
      <c r="K31" s="107">
        <f t="shared" si="7"/>
        <v>5</v>
      </c>
      <c r="L31" s="106">
        <f>SUM('08 (pesos) (Corr3)'!$AW36:$BC36)</f>
        <v>21.112110514452443</v>
      </c>
      <c r="M31" s="107">
        <f t="shared" si="8"/>
        <v>29</v>
      </c>
      <c r="N31" s="106">
        <f>SUM('08 (pesos) (Corr3)'!$BD36:$BR36)</f>
        <v>16.131115156692967</v>
      </c>
      <c r="O31" s="107">
        <f t="shared" si="9"/>
        <v>31</v>
      </c>
      <c r="P31" s="106">
        <f>SUM('08 (pesos) (Corr3)'!$BS36:$CC36)</f>
        <v>32.048054088392078</v>
      </c>
      <c r="Q31" s="107">
        <f t="shared" si="10"/>
        <v>31</v>
      </c>
      <c r="R31" s="106">
        <f>SUM('08 (pesos) (Corr3)'!$CD36:$CH36)</f>
        <v>6.1839796471123005</v>
      </c>
      <c r="S31" s="107">
        <f t="shared" si="11"/>
        <v>25</v>
      </c>
      <c r="T31" s="106">
        <f>SUM('08 (pesos) (Corr3)'!$CI36:$CM36)</f>
        <v>19.716137621977403</v>
      </c>
      <c r="U31" s="107">
        <f t="shared" si="12"/>
        <v>19</v>
      </c>
      <c r="V31" s="106">
        <f t="shared" si="13"/>
        <v>31.136823136085411</v>
      </c>
      <c r="W31" s="107">
        <f t="shared" si="14"/>
        <v>28</v>
      </c>
      <c r="X31" s="105" t="s">
        <v>436</v>
      </c>
      <c r="Y31">
        <v>29</v>
      </c>
      <c r="Z31">
        <f t="shared" si="15"/>
        <v>-1</v>
      </c>
      <c r="AC31">
        <v>19</v>
      </c>
      <c r="AD31" t="s">
        <v>436</v>
      </c>
      <c r="AE31">
        <v>5</v>
      </c>
      <c r="AF31">
        <v>1</v>
      </c>
      <c r="AG31">
        <v>1</v>
      </c>
      <c r="AH31">
        <f t="shared" si="1"/>
        <v>5</v>
      </c>
      <c r="AI31">
        <f t="shared" si="2"/>
        <v>1</v>
      </c>
      <c r="AJ31">
        <f t="shared" si="3"/>
        <v>1</v>
      </c>
    </row>
    <row r="32" spans="1:36" ht="15.75">
      <c r="A32" s="105" t="s">
        <v>437</v>
      </c>
      <c r="B32" s="106">
        <f>SUM('08 (pesos) (Corr3)'!$D37:$L37)</f>
        <v>50.757974651535598</v>
      </c>
      <c r="C32" s="107">
        <f t="shared" si="0"/>
        <v>17</v>
      </c>
      <c r="D32" s="106">
        <f>SUM('08 (pesos) (Corr3)'!$M37:$W37)</f>
        <v>26.830913887476505</v>
      </c>
      <c r="E32" s="107">
        <f t="shared" si="4"/>
        <v>30</v>
      </c>
      <c r="F32" s="106">
        <f>SUM('08 (pesos) (Corr3)'!$X37:$AK37)</f>
        <v>40.134561075646339</v>
      </c>
      <c r="G32" s="107">
        <f t="shared" si="5"/>
        <v>28</v>
      </c>
      <c r="H32" s="106">
        <f>SUM('08 (pesos) (Corr3)'!AL37:AS37)</f>
        <v>44.253962173556516</v>
      </c>
      <c r="I32" s="107">
        <f t="shared" si="6"/>
        <v>23</v>
      </c>
      <c r="J32" s="106">
        <f>SUM('08 (pesos) (Corr3)'!$AT37:$AV37)</f>
        <v>41.304654189130034</v>
      </c>
      <c r="K32" s="107">
        <f t="shared" si="7"/>
        <v>7</v>
      </c>
      <c r="L32" s="106">
        <f>SUM('08 (pesos) (Corr3)'!$AW37:$BC37)</f>
        <v>23.111256835175343</v>
      </c>
      <c r="M32" s="107">
        <f t="shared" si="8"/>
        <v>25</v>
      </c>
      <c r="N32" s="106">
        <f>SUM('08 (pesos) (Corr3)'!$BD37:$BR37)</f>
        <v>35.506992189180103</v>
      </c>
      <c r="O32" s="107">
        <f t="shared" si="9"/>
        <v>7</v>
      </c>
      <c r="P32" s="106">
        <f>SUM('08 (pesos) (Corr3)'!$BS37:$CC37)</f>
        <v>58.736912984171227</v>
      </c>
      <c r="Q32" s="107">
        <f t="shared" si="10"/>
        <v>11</v>
      </c>
      <c r="R32" s="106">
        <f>SUM('08 (pesos) (Corr3)'!$CD37:$CH37)</f>
        <v>4.7333464466776771</v>
      </c>
      <c r="S32" s="107">
        <f t="shared" si="11"/>
        <v>28</v>
      </c>
      <c r="T32" s="106">
        <f>SUM('08 (pesos) (Corr3)'!$CI37:$CM37)</f>
        <v>14.712993832334213</v>
      </c>
      <c r="U32" s="107">
        <f t="shared" si="12"/>
        <v>28</v>
      </c>
      <c r="V32" s="106">
        <f t="shared" si="13"/>
        <v>34.30828033463321</v>
      </c>
      <c r="W32" s="177">
        <f t="shared" si="14"/>
        <v>23</v>
      </c>
      <c r="X32" s="105" t="s">
        <v>437</v>
      </c>
      <c r="Y32">
        <v>26</v>
      </c>
      <c r="Z32">
        <f t="shared" si="15"/>
        <v>-3</v>
      </c>
      <c r="AC32">
        <v>26</v>
      </c>
      <c r="AD32" t="s">
        <v>223</v>
      </c>
      <c r="AE32">
        <v>2</v>
      </c>
      <c r="AF32">
        <v>0</v>
      </c>
      <c r="AG32">
        <v>1</v>
      </c>
      <c r="AH32">
        <f t="shared" si="1"/>
        <v>2</v>
      </c>
      <c r="AI32">
        <f t="shared" si="2"/>
        <v>0</v>
      </c>
      <c r="AJ32">
        <f t="shared" si="3"/>
        <v>1</v>
      </c>
    </row>
    <row r="33" spans="1:36">
      <c r="A33" s="105" t="s">
        <v>438</v>
      </c>
      <c r="B33" s="106">
        <f>SUM('08 (pesos) (Corr3)'!$D38:$L38)</f>
        <v>52.273665430882311</v>
      </c>
      <c r="C33" s="107">
        <f t="shared" si="0"/>
        <v>15</v>
      </c>
      <c r="D33" s="106">
        <f>SUM('08 (pesos) (Corr3)'!$M38:$W38)</f>
        <v>33.853607348466504</v>
      </c>
      <c r="E33" s="107">
        <f t="shared" si="4"/>
        <v>26</v>
      </c>
      <c r="F33" s="106">
        <f>SUM('08 (pesos) (Corr3)'!$X38:$AK38)</f>
        <v>42.263389422165169</v>
      </c>
      <c r="G33" s="107">
        <f t="shared" si="5"/>
        <v>27</v>
      </c>
      <c r="H33" s="106">
        <f>SUM('08 (pesos) (Corr3)'!AL38:AS38)</f>
        <v>65.859342800444125</v>
      </c>
      <c r="I33" s="107">
        <f t="shared" si="6"/>
        <v>3</v>
      </c>
      <c r="J33" s="106">
        <f>SUM('08 (pesos) (Corr3)'!$AT38:$AV38)</f>
        <v>43.284228769497403</v>
      </c>
      <c r="K33" s="107">
        <f t="shared" si="7"/>
        <v>4</v>
      </c>
      <c r="L33" s="106">
        <f>SUM('08 (pesos) (Corr3)'!$AW38:$BC38)</f>
        <v>23.951776806420696</v>
      </c>
      <c r="M33" s="107">
        <f t="shared" si="8"/>
        <v>24</v>
      </c>
      <c r="N33" s="106">
        <f>SUM('08 (pesos) (Corr3)'!$BD38:$BR38)</f>
        <v>27.221826243899592</v>
      </c>
      <c r="O33" s="107">
        <f t="shared" si="9"/>
        <v>18</v>
      </c>
      <c r="P33" s="106">
        <f>SUM('08 (pesos) (Corr3)'!$BS38:$CC38)</f>
        <v>52.633288566689203</v>
      </c>
      <c r="Q33" s="107">
        <f t="shared" si="10"/>
        <v>20</v>
      </c>
      <c r="R33" s="106">
        <f>SUM('08 (pesos) (Corr3)'!$CD38:$CH38)</f>
        <v>6.4446851299581027</v>
      </c>
      <c r="S33" s="107">
        <f t="shared" si="11"/>
        <v>24</v>
      </c>
      <c r="T33" s="106">
        <f>SUM('08 (pesos) (Corr3)'!$CI38:$CM38)</f>
        <v>19.833736576365574</v>
      </c>
      <c r="U33" s="107">
        <f t="shared" si="12"/>
        <v>18</v>
      </c>
      <c r="V33" s="106">
        <f t="shared" si="13"/>
        <v>36.047801449726855</v>
      </c>
      <c r="W33" s="107">
        <f t="shared" si="14"/>
        <v>21</v>
      </c>
      <c r="X33" s="105" t="s">
        <v>438</v>
      </c>
      <c r="Y33">
        <v>19</v>
      </c>
      <c r="Z33">
        <f t="shared" si="15"/>
        <v>2</v>
      </c>
      <c r="AC33">
        <v>18</v>
      </c>
      <c r="AD33" t="s">
        <v>214</v>
      </c>
      <c r="AE33">
        <v>0</v>
      </c>
      <c r="AF33">
        <v>0</v>
      </c>
      <c r="AG33">
        <v>0</v>
      </c>
      <c r="AH33">
        <f t="shared" si="1"/>
        <v>0</v>
      </c>
      <c r="AI33">
        <f t="shared" si="2"/>
        <v>0</v>
      </c>
      <c r="AJ33">
        <f t="shared" si="3"/>
        <v>0</v>
      </c>
    </row>
    <row r="34" spans="1:36" ht="15.75">
      <c r="A34" s="105" t="s">
        <v>439</v>
      </c>
      <c r="B34" s="106">
        <f>SUM('08 (pesos) (Corr3)'!$D39:$L39)</f>
        <v>53.818820912860929</v>
      </c>
      <c r="C34" s="107">
        <f t="shared" si="0"/>
        <v>14</v>
      </c>
      <c r="D34" s="106">
        <f>SUM('08 (pesos) (Corr3)'!$M39:$W39)</f>
        <v>37.196106592605709</v>
      </c>
      <c r="E34" s="107">
        <f t="shared" si="4"/>
        <v>19</v>
      </c>
      <c r="F34" s="106">
        <f>SUM('08 (pesos) (Corr3)'!$X39:$AK39)</f>
        <v>55.39034115354081</v>
      </c>
      <c r="G34" s="107">
        <f t="shared" si="5"/>
        <v>18</v>
      </c>
      <c r="H34" s="106">
        <f>SUM('08 (pesos) (Corr3)'!AL39:AS39)</f>
        <v>52.63420006181358</v>
      </c>
      <c r="I34" s="107">
        <f t="shared" si="6"/>
        <v>10</v>
      </c>
      <c r="J34" s="106">
        <f>SUM('08 (pesos) (Corr3)'!$AT39:$AV39)</f>
        <v>33.473010980312196</v>
      </c>
      <c r="K34" s="107">
        <f t="shared" si="7"/>
        <v>14</v>
      </c>
      <c r="L34" s="106">
        <f>SUM('08 (pesos) (Corr3)'!$AW39:$BC39)</f>
        <v>25.849397896397178</v>
      </c>
      <c r="M34" s="107">
        <f t="shared" si="8"/>
        <v>22</v>
      </c>
      <c r="N34" s="106">
        <f>SUM('08 (pesos) (Corr3)'!$BD39:$BR39)</f>
        <v>19.069628319291198</v>
      </c>
      <c r="O34" s="107">
        <f t="shared" si="9"/>
        <v>28</v>
      </c>
      <c r="P34" s="106">
        <f>SUM('08 (pesos) (Corr3)'!$BS39:$CC39)</f>
        <v>65.435665980871519</v>
      </c>
      <c r="Q34" s="107">
        <f t="shared" si="10"/>
        <v>4</v>
      </c>
      <c r="R34" s="106">
        <f>SUM('08 (pesos) (Corr3)'!$CD39:$CH39)</f>
        <v>43.241042562962903</v>
      </c>
      <c r="S34" s="107">
        <f t="shared" si="11"/>
        <v>1</v>
      </c>
      <c r="T34" s="106">
        <f>SUM('08 (pesos) (Corr3)'!$CI39:$CM39)</f>
        <v>16.71831286505158</v>
      </c>
      <c r="U34" s="107">
        <f t="shared" si="12"/>
        <v>26</v>
      </c>
      <c r="V34" s="106">
        <f t="shared" si="13"/>
        <v>39.242428328693322</v>
      </c>
      <c r="W34" s="177">
        <f t="shared" si="14"/>
        <v>17</v>
      </c>
      <c r="X34" s="105" t="s">
        <v>439</v>
      </c>
      <c r="Y34">
        <v>18</v>
      </c>
      <c r="Z34">
        <f t="shared" si="15"/>
        <v>-1</v>
      </c>
      <c r="AC34">
        <v>20</v>
      </c>
      <c r="AD34" t="s">
        <v>224</v>
      </c>
      <c r="AE34">
        <v>0</v>
      </c>
      <c r="AF34">
        <v>0</v>
      </c>
      <c r="AG34">
        <v>0</v>
      </c>
      <c r="AH34">
        <f t="shared" si="1"/>
        <v>0</v>
      </c>
      <c r="AI34">
        <f t="shared" si="2"/>
        <v>0</v>
      </c>
      <c r="AJ34">
        <f t="shared" si="3"/>
        <v>0</v>
      </c>
    </row>
    <row r="37" spans="1:36">
      <c r="A37" s="108" t="s">
        <v>31</v>
      </c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</row>
    <row r="38" spans="1:36">
      <c r="A38" s="110" t="s">
        <v>32</v>
      </c>
      <c r="B38" s="111">
        <v>0.11549803407601571</v>
      </c>
      <c r="C38" s="111"/>
      <c r="D38" s="111">
        <v>7.1920052424639572E-2</v>
      </c>
      <c r="E38" s="111"/>
      <c r="F38" s="111">
        <v>0.11041939711664481</v>
      </c>
      <c r="G38" s="111"/>
      <c r="H38" s="111">
        <v>6.6186107470511138E-2</v>
      </c>
      <c r="I38" s="111"/>
      <c r="J38" s="111">
        <v>8.8958060288335514E-2</v>
      </c>
      <c r="K38" s="111"/>
      <c r="L38" s="111">
        <v>0.11205766710353865</v>
      </c>
      <c r="M38" s="111"/>
      <c r="N38" s="111">
        <v>0.12139580602883353</v>
      </c>
      <c r="O38" s="111"/>
      <c r="P38" s="111">
        <v>0.10779816513761467</v>
      </c>
      <c r="Q38" s="111"/>
      <c r="R38" s="111">
        <v>7.7981651376146779E-2</v>
      </c>
      <c r="S38" s="111"/>
      <c r="T38" s="111">
        <v>0.12778505897771952</v>
      </c>
      <c r="AE38" t="s">
        <v>427</v>
      </c>
    </row>
    <row r="39" spans="1:36" ht="50.25">
      <c r="A39" s="109"/>
      <c r="B39" s="113" t="s">
        <v>33</v>
      </c>
      <c r="C39" s="112"/>
      <c r="D39" s="113" t="s">
        <v>34</v>
      </c>
      <c r="E39" s="112"/>
      <c r="F39" s="113" t="s">
        <v>35</v>
      </c>
      <c r="G39" s="112"/>
      <c r="H39" s="113" t="s">
        <v>36</v>
      </c>
      <c r="I39" s="112"/>
      <c r="J39" s="113" t="s">
        <v>37</v>
      </c>
      <c r="K39" s="112"/>
      <c r="L39" s="113" t="s">
        <v>38</v>
      </c>
      <c r="M39" s="112"/>
      <c r="N39" s="113" t="s">
        <v>434</v>
      </c>
      <c r="O39" s="112"/>
      <c r="P39" s="113" t="s">
        <v>435</v>
      </c>
      <c r="Q39" s="112"/>
      <c r="R39" s="113" t="s">
        <v>39</v>
      </c>
      <c r="S39" s="112"/>
      <c r="T39" s="113" t="s">
        <v>40</v>
      </c>
      <c r="AE39" t="s">
        <v>428</v>
      </c>
      <c r="AF39" t="s">
        <v>429</v>
      </c>
      <c r="AG39" t="s">
        <v>430</v>
      </c>
    </row>
  </sheetData>
  <autoFilter ref="AD2:AJ2">
    <sortState ref="AC3:AE34">
      <sortCondition ref="AC2:AC34"/>
    </sortState>
  </autoFilter>
  <mergeCells count="14">
    <mergeCell ref="AE1:AG1"/>
    <mergeCell ref="AC1:AD1"/>
    <mergeCell ref="N2:O2"/>
    <mergeCell ref="P2:Q2"/>
    <mergeCell ref="R2:S2"/>
    <mergeCell ref="T2:U2"/>
    <mergeCell ref="V2:X2"/>
    <mergeCell ref="Z1:AA1"/>
    <mergeCell ref="L2:M2"/>
    <mergeCell ref="B2:C2"/>
    <mergeCell ref="D2:E2"/>
    <mergeCell ref="F2:G2"/>
    <mergeCell ref="H2:I2"/>
    <mergeCell ref="J2:K2"/>
  </mergeCells>
  <phoneticPr fontId="27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AK39"/>
  <sheetViews>
    <sheetView topLeftCell="K1" workbookViewId="0">
      <selection activeCell="V3" sqref="V3"/>
    </sheetView>
  </sheetViews>
  <sheetFormatPr baseColWidth="10" defaultRowHeight="15"/>
  <cols>
    <col min="24" max="24" width="16.28515625" customWidth="1"/>
  </cols>
  <sheetData>
    <row r="1" spans="1:37" ht="15.75" thickBot="1">
      <c r="A1" s="102">
        <v>2010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Z1" s="327"/>
      <c r="AA1" s="327"/>
    </row>
    <row r="2" spans="1:37" ht="15" customHeight="1" thickBot="1">
      <c r="A2" s="104" t="s">
        <v>340</v>
      </c>
      <c r="B2" s="325" t="s">
        <v>21</v>
      </c>
      <c r="C2" s="325"/>
      <c r="D2" s="324" t="s">
        <v>22</v>
      </c>
      <c r="E2" s="324"/>
      <c r="F2" s="325" t="s">
        <v>23</v>
      </c>
      <c r="G2" s="325"/>
      <c r="H2" s="324" t="s">
        <v>24</v>
      </c>
      <c r="I2" s="324"/>
      <c r="J2" s="325" t="s">
        <v>25</v>
      </c>
      <c r="K2" s="325"/>
      <c r="L2" s="324" t="s">
        <v>26</v>
      </c>
      <c r="M2" s="324"/>
      <c r="N2" s="325" t="s">
        <v>27</v>
      </c>
      <c r="O2" s="325"/>
      <c r="P2" s="324" t="s">
        <v>28</v>
      </c>
      <c r="Q2" s="324"/>
      <c r="R2" s="325" t="s">
        <v>29</v>
      </c>
      <c r="S2" s="325"/>
      <c r="T2" s="324" t="s">
        <v>30</v>
      </c>
      <c r="U2" s="324"/>
      <c r="V2" s="328" t="s">
        <v>41</v>
      </c>
      <c r="W2" s="328"/>
      <c r="X2" s="329"/>
    </row>
    <row r="3" spans="1:37">
      <c r="A3" s="105" t="s">
        <v>330</v>
      </c>
      <c r="B3" s="106">
        <f>SUM('10 (pesos) (Corr3)'!$D8:$L8)</f>
        <v>59.56027977605639</v>
      </c>
      <c r="C3" s="107">
        <f t="shared" ref="C3:C34" si="0">RANK(B3,B$3:B$34,0)</f>
        <v>8</v>
      </c>
      <c r="D3" s="106">
        <f>SUM('10 (pesos) (Corr3)'!$M8:$W8)</f>
        <v>45.956129952244396</v>
      </c>
      <c r="E3" s="107">
        <f>RANK(D3,D$3:D$34,0)</f>
        <v>9</v>
      </c>
      <c r="F3" s="106">
        <f>SUM('10 (pesos) (Corr3)'!$X8:$AK8)</f>
        <v>68.339165663017241</v>
      </c>
      <c r="G3" s="107">
        <f>RANK(F3,F$3:F$34,0)</f>
        <v>6</v>
      </c>
      <c r="H3" s="106">
        <f>SUM('10 (pesos) (Corr3)'!AL8:AS8)</f>
        <v>51.939169524420997</v>
      </c>
      <c r="I3" s="107">
        <f>RANK(H3,H$3:H$34,0)</f>
        <v>12</v>
      </c>
      <c r="J3" s="106">
        <f>SUM('10 (pesos) (Corr3)'!$AT8:$AV8)</f>
        <v>35.470698256510673</v>
      </c>
      <c r="K3" s="107">
        <f>RANK(J3,J$3:J$34,0)</f>
        <v>13</v>
      </c>
      <c r="L3" s="106">
        <f>SUM('10 (pesos) (Corr3)'!$AW8:$BC8)</f>
        <v>34.343636635377337</v>
      </c>
      <c r="M3" s="107">
        <f>RANK(L3,L$3:L$34,0)</f>
        <v>16</v>
      </c>
      <c r="N3" s="106">
        <f>SUM('10 (pesos) (Corr3)'!$BD8:$BR8)</f>
        <v>32.574834166327626</v>
      </c>
      <c r="O3" s="107">
        <f>RANK(N3,N$3:N$34,0)</f>
        <v>13</v>
      </c>
      <c r="P3" s="106">
        <f>SUM('10 (pesos) (Corr3)'!$BS8:$CC8)</f>
        <v>66.508329916217917</v>
      </c>
      <c r="Q3" s="107">
        <f>RANK(P3,P$3:P$34,0)</f>
        <v>1</v>
      </c>
      <c r="R3" s="106">
        <f>SUM('10 (pesos) (Corr3)'!$CD8:$CH8)</f>
        <v>15.69609140784263</v>
      </c>
      <c r="S3" s="107">
        <f>RANK(R3,R$3:R$34,0)</f>
        <v>12</v>
      </c>
      <c r="T3" s="106">
        <f>SUM('10 (pesos) (Corr3)'!$CI8:$CM8)</f>
        <v>17.0127838543964</v>
      </c>
      <c r="U3" s="107">
        <f>RANK(T3,T$3:T$34,0)</f>
        <v>22</v>
      </c>
      <c r="V3" s="106">
        <f>B3*B$38+D3*D$38+F3*F$38+H3*H$38+J3*J$38+L3*L$38+N3*N$38+P3*P$38+R3*R$38+T3*T$38</f>
        <v>42.693666639328391</v>
      </c>
      <c r="W3" s="107">
        <f>RANK(V3,V$3:V$34,0)</f>
        <v>8</v>
      </c>
      <c r="X3" s="105" t="s">
        <v>330</v>
      </c>
      <c r="Y3" s="105">
        <v>6</v>
      </c>
      <c r="Z3" s="107">
        <f>Y3-W3</f>
        <v>-2</v>
      </c>
      <c r="AB3">
        <v>1</v>
      </c>
      <c r="AC3" s="117" t="s">
        <v>214</v>
      </c>
      <c r="AE3" s="54"/>
      <c r="AF3">
        <v>58.517066034846096</v>
      </c>
      <c r="AG3" s="105" t="s">
        <v>214</v>
      </c>
      <c r="AH3">
        <f>AF3-AF4</f>
        <v>5.8249863702768607</v>
      </c>
      <c r="AI3">
        <v>0.1</v>
      </c>
      <c r="AJ3">
        <f>AF3/AF$3*100</f>
        <v>100</v>
      </c>
      <c r="AK3">
        <f>AJ3-AJ4</f>
        <v>9.9543377086065163</v>
      </c>
    </row>
    <row r="4" spans="1:37">
      <c r="A4" s="105" t="s">
        <v>331</v>
      </c>
      <c r="B4" s="106">
        <f>SUM('10 (pesos) (Corr3)'!$D9:$L9)</f>
        <v>43.547044064512008</v>
      </c>
      <c r="C4" s="107">
        <f t="shared" si="0"/>
        <v>25</v>
      </c>
      <c r="D4" s="106">
        <f>SUM('10 (pesos) (Corr3)'!$M9:$W9)</f>
        <v>56.221675057460459</v>
      </c>
      <c r="E4" s="107">
        <f t="shared" ref="E4:E34" si="1">RANK(D4,D$3:D$34,0)</f>
        <v>2</v>
      </c>
      <c r="F4" s="106">
        <f>SUM('10 (pesos) (Corr3)'!$X9:$AK9)</f>
        <v>68.395014934839438</v>
      </c>
      <c r="G4" s="107">
        <f t="shared" ref="G4:G34" si="2">RANK(F4,F$3:F$34,0)</f>
        <v>5</v>
      </c>
      <c r="H4" s="106">
        <f>SUM('10 (pesos) (Corr3)'!AL9:AS9)</f>
        <v>52.649049703989753</v>
      </c>
      <c r="I4" s="107">
        <f t="shared" ref="I4:I34" si="3">RANK(H4,H$3:H$34,0)</f>
        <v>11</v>
      </c>
      <c r="J4" s="106">
        <f>SUM('10 (pesos) (Corr3)'!$AT9:$AV9)</f>
        <v>7.1237519233634519</v>
      </c>
      <c r="K4" s="107">
        <f t="shared" ref="K4:K34" si="4">RANK(J4,J$3:J$34,0)</f>
        <v>32</v>
      </c>
      <c r="L4" s="106">
        <f>SUM('10 (pesos) (Corr3)'!$AW9:$BC9)</f>
        <v>43.112705811665549</v>
      </c>
      <c r="M4" s="107">
        <f t="shared" ref="M4:M34" si="5">RANK(L4,L$3:L$34,0)</f>
        <v>7</v>
      </c>
      <c r="N4" s="106">
        <f>SUM('10 (pesos) (Corr3)'!$BD9:$BR9)</f>
        <v>38.808428905907554</v>
      </c>
      <c r="O4" s="107">
        <f t="shared" ref="O4:O34" si="6">RANK(N4,N$3:N$34,0)</f>
        <v>7</v>
      </c>
      <c r="P4" s="106">
        <f>SUM('10 (pesos) (Corr3)'!$BS9:$CC9)</f>
        <v>53.53655633159002</v>
      </c>
      <c r="Q4" s="107">
        <f t="shared" ref="Q4:Q34" si="7">RANK(P4,P$3:P$34,0)</f>
        <v>16</v>
      </c>
      <c r="R4" s="106">
        <f>SUM('10 (pesos) (Corr3)'!$CD9:$CH9)</f>
        <v>42.510234883685499</v>
      </c>
      <c r="S4" s="107">
        <f t="shared" ref="S4:S34" si="8">RANK(R4,R$3:R$34,0)</f>
        <v>4</v>
      </c>
      <c r="T4" s="106">
        <f>SUM('10 (pesos) (Corr3)'!$CI9:$CM9)</f>
        <v>20.442393642952425</v>
      </c>
      <c r="U4" s="107">
        <f t="shared" ref="U4:U34" si="9">RANK(T4,T$3:T$34,0)</f>
        <v>14</v>
      </c>
      <c r="V4" s="106">
        <f t="shared" ref="V4:V34" si="10">B4*B$38+D4*D$38+F4*F$38+H4*H$38+J4*J$38+L4*L$38+N4*N$38+P4*P$38+R4*R$38+T4*T$38</f>
        <v>41.984234004483326</v>
      </c>
      <c r="W4" s="107">
        <f t="shared" ref="W4:W34" si="11">RANK(V4,V$3:V$34,0)</f>
        <v>10</v>
      </c>
      <c r="X4" s="105" t="s">
        <v>331</v>
      </c>
      <c r="Y4" s="105">
        <v>13</v>
      </c>
      <c r="Z4" s="107">
        <f t="shared" ref="Z4:Z34" si="12">Y4-W4</f>
        <v>3</v>
      </c>
      <c r="AB4">
        <v>2</v>
      </c>
      <c r="AC4" s="117" t="s">
        <v>223</v>
      </c>
      <c r="AE4" s="54"/>
      <c r="AF4">
        <v>52.692079664569235</v>
      </c>
      <c r="AG4" s="105" t="s">
        <v>223</v>
      </c>
      <c r="AH4">
        <f t="shared" ref="AH4:AH33" si="13">AF4-AF5</f>
        <v>4.7729314106234568</v>
      </c>
      <c r="AI4">
        <v>0.1</v>
      </c>
      <c r="AJ4">
        <f t="shared" ref="AJ4:AJ34" si="14">AF4/AF$3*100</f>
        <v>90.045662291393484</v>
      </c>
      <c r="AK4">
        <f t="shared" ref="AK4:AK34" si="15">AJ4-AJ5</f>
        <v>8.1564776466770184</v>
      </c>
    </row>
    <row r="5" spans="1:37">
      <c r="A5" s="105" t="s">
        <v>218</v>
      </c>
      <c r="B5" s="106">
        <f>SUM('10 (pesos) (Corr3)'!$D10:$L10)</f>
        <v>65.436581716036287</v>
      </c>
      <c r="C5" s="107">
        <f t="shared" si="0"/>
        <v>3</v>
      </c>
      <c r="D5" s="106">
        <f>SUM('10 (pesos) (Corr3)'!$M10:$W10)</f>
        <v>39.865920283027627</v>
      </c>
      <c r="E5" s="107">
        <f t="shared" si="1"/>
        <v>21</v>
      </c>
      <c r="F5" s="106">
        <f>SUM('10 (pesos) (Corr3)'!$X10:$AK10)</f>
        <v>69.280171933384125</v>
      </c>
      <c r="G5" s="107">
        <f t="shared" si="2"/>
        <v>3</v>
      </c>
      <c r="H5" s="106">
        <f>SUM('10 (pesos) (Corr3)'!AL10:AS10)</f>
        <v>60.886636929995305</v>
      </c>
      <c r="I5" s="107">
        <f t="shared" si="3"/>
        <v>5</v>
      </c>
      <c r="J5" s="106">
        <f>SUM('10 (pesos) (Corr3)'!$AT10:$AV10)</f>
        <v>8.5473079932043685</v>
      </c>
      <c r="K5" s="107">
        <f t="shared" si="4"/>
        <v>31</v>
      </c>
      <c r="L5" s="106">
        <f>SUM('10 (pesos) (Corr3)'!$AW10:$BC10)</f>
        <v>55.56486703359063</v>
      </c>
      <c r="M5" s="107">
        <f t="shared" si="5"/>
        <v>2</v>
      </c>
      <c r="N5" s="106">
        <f>SUM('10 (pesos) (Corr3)'!$BD10:$BR10)</f>
        <v>55.772793950925958</v>
      </c>
      <c r="O5" s="107">
        <f t="shared" si="6"/>
        <v>2</v>
      </c>
      <c r="P5" s="106">
        <f>SUM('10 (pesos) (Corr3)'!$BS10:$CC10)</f>
        <v>50.823606349853904</v>
      </c>
      <c r="Q5" s="107">
        <f t="shared" si="7"/>
        <v>20</v>
      </c>
      <c r="R5" s="106">
        <f>SUM('10 (pesos) (Corr3)'!$CD10:$CH10)</f>
        <v>45.331962885854047</v>
      </c>
      <c r="S5" s="107">
        <f t="shared" si="8"/>
        <v>3</v>
      </c>
      <c r="T5" s="106">
        <f>SUM('10 (pesos) (Corr3)'!$CI10:$CM10)</f>
        <v>23.815858595408727</v>
      </c>
      <c r="U5" s="107">
        <f t="shared" si="9"/>
        <v>11</v>
      </c>
      <c r="V5" s="106">
        <f t="shared" si="10"/>
        <v>47.919148253945778</v>
      </c>
      <c r="W5" s="107">
        <f t="shared" si="11"/>
        <v>3</v>
      </c>
      <c r="X5" s="105" t="s">
        <v>218</v>
      </c>
      <c r="Y5" s="105">
        <v>5</v>
      </c>
      <c r="Z5" s="107">
        <f t="shared" si="12"/>
        <v>2</v>
      </c>
      <c r="AB5">
        <v>3</v>
      </c>
      <c r="AC5" s="117" t="s">
        <v>218</v>
      </c>
      <c r="AE5" s="54"/>
      <c r="AF5">
        <v>47.919148253945778</v>
      </c>
      <c r="AG5" s="105" t="s">
        <v>218</v>
      </c>
      <c r="AH5">
        <f t="shared" si="13"/>
        <v>1.2046847165874865</v>
      </c>
      <c r="AI5">
        <v>0.1</v>
      </c>
      <c r="AJ5">
        <f t="shared" si="14"/>
        <v>81.889184644716465</v>
      </c>
      <c r="AK5">
        <f t="shared" si="15"/>
        <v>2.0586895383136863</v>
      </c>
    </row>
    <row r="6" spans="1:37">
      <c r="A6" s="105" t="s">
        <v>219</v>
      </c>
      <c r="B6" s="106">
        <f>SUM('10 (pesos) (Corr3)'!$D11:$L11)</f>
        <v>65.03089855269468</v>
      </c>
      <c r="C6" s="107">
        <f t="shared" si="0"/>
        <v>4</v>
      </c>
      <c r="D6" s="106">
        <f>SUM('10 (pesos) (Corr3)'!$M11:$W11)</f>
        <v>39.878129415680618</v>
      </c>
      <c r="E6" s="107">
        <f t="shared" si="1"/>
        <v>20</v>
      </c>
      <c r="F6" s="106">
        <f>SUM('10 (pesos) (Corr3)'!$X11:$AK11)</f>
        <v>53.706441724557344</v>
      </c>
      <c r="G6" s="107">
        <f t="shared" si="2"/>
        <v>20</v>
      </c>
      <c r="H6" s="106">
        <f>SUM('10 (pesos) (Corr3)'!AL11:AS11)</f>
        <v>73.479727734842257</v>
      </c>
      <c r="I6" s="107">
        <f t="shared" si="3"/>
        <v>1</v>
      </c>
      <c r="J6" s="106">
        <f>SUM('10 (pesos) (Corr3)'!$AT11:$AV11)</f>
        <v>37.928773757667841</v>
      </c>
      <c r="K6" s="107">
        <f t="shared" si="4"/>
        <v>7</v>
      </c>
      <c r="L6" s="106">
        <f>SUM('10 (pesos) (Corr3)'!$AW11:$BC11)</f>
        <v>44.098488075162777</v>
      </c>
      <c r="M6" s="107">
        <f t="shared" si="5"/>
        <v>6</v>
      </c>
      <c r="N6" s="106">
        <f>SUM('10 (pesos) (Corr3)'!$BD11:$BR11)</f>
        <v>38.261131643283349</v>
      </c>
      <c r="O6" s="107">
        <f t="shared" si="6"/>
        <v>8</v>
      </c>
      <c r="P6" s="106">
        <f>SUM('10 (pesos) (Corr3)'!$BS11:$CC11)</f>
        <v>57.284480248452311</v>
      </c>
      <c r="Q6" s="107">
        <f t="shared" si="7"/>
        <v>9</v>
      </c>
      <c r="R6" s="106">
        <f>SUM('10 (pesos) (Corr3)'!$CD11:$CH11)</f>
        <v>5.6707625361915195</v>
      </c>
      <c r="S6" s="107">
        <f t="shared" si="8"/>
        <v>30</v>
      </c>
      <c r="T6" s="106">
        <f>SUM('10 (pesos) (Corr3)'!$CI11:$CM11)</f>
        <v>24.091599775506488</v>
      </c>
      <c r="U6" s="107">
        <f t="shared" si="9"/>
        <v>10</v>
      </c>
      <c r="V6" s="106">
        <f t="shared" si="10"/>
        <v>43.828856709938272</v>
      </c>
      <c r="W6" s="107">
        <f t="shared" si="11"/>
        <v>6</v>
      </c>
      <c r="X6" s="105" t="s">
        <v>219</v>
      </c>
      <c r="Y6" s="105">
        <v>3</v>
      </c>
      <c r="Z6" s="107">
        <f t="shared" si="12"/>
        <v>-3</v>
      </c>
      <c r="AB6">
        <v>4</v>
      </c>
      <c r="AC6" s="117" t="s">
        <v>212</v>
      </c>
      <c r="AE6" s="54"/>
      <c r="AF6">
        <v>46.714463537358291</v>
      </c>
      <c r="AG6" s="105" t="s">
        <v>212</v>
      </c>
      <c r="AH6">
        <f t="shared" si="13"/>
        <v>2.322046104061549</v>
      </c>
      <c r="AI6">
        <v>0.1</v>
      </c>
      <c r="AJ6">
        <f t="shared" si="14"/>
        <v>79.830495106402779</v>
      </c>
      <c r="AK6">
        <f t="shared" si="15"/>
        <v>3.9681519621622954</v>
      </c>
    </row>
    <row r="7" spans="1:37">
      <c r="A7" s="105" t="s">
        <v>220</v>
      </c>
      <c r="B7" s="106">
        <f>SUM('10 (pesos) (Corr3)'!$D12:$L12)</f>
        <v>48.635967169157034</v>
      </c>
      <c r="C7" s="107">
        <f t="shared" si="0"/>
        <v>19</v>
      </c>
      <c r="D7" s="106">
        <f>SUM('10 (pesos) (Corr3)'!$M12:$W12)</f>
        <v>30.657394444182117</v>
      </c>
      <c r="E7" s="107">
        <f t="shared" si="1"/>
        <v>28</v>
      </c>
      <c r="F7" s="106">
        <f>SUM('10 (pesos) (Corr3)'!$X12:$AK12)</f>
        <v>23.100057745915858</v>
      </c>
      <c r="G7" s="107">
        <f t="shared" si="2"/>
        <v>31</v>
      </c>
      <c r="H7" s="106">
        <f>SUM('10 (pesos) (Corr3)'!AL12:AS12)</f>
        <v>38.013800604965994</v>
      </c>
      <c r="I7" s="107">
        <f t="shared" si="3"/>
        <v>31</v>
      </c>
      <c r="J7" s="106">
        <f>SUM('10 (pesos) (Corr3)'!$AT12:$AV12)</f>
        <v>39.279418002276138</v>
      </c>
      <c r="K7" s="107">
        <f t="shared" si="4"/>
        <v>6</v>
      </c>
      <c r="L7" s="106">
        <f>SUM('10 (pesos) (Corr3)'!$AW12:$BC12)</f>
        <v>15.38613669806934</v>
      </c>
      <c r="M7" s="107">
        <f t="shared" si="5"/>
        <v>30</v>
      </c>
      <c r="N7" s="106">
        <f>SUM('10 (pesos) (Corr3)'!$BD12:$BR12)</f>
        <v>19.374910045135948</v>
      </c>
      <c r="O7" s="107">
        <f t="shared" si="6"/>
        <v>30</v>
      </c>
      <c r="P7" s="106">
        <f>SUM('10 (pesos) (Corr3)'!$BS12:$CC12)</f>
        <v>54.210174646144452</v>
      </c>
      <c r="Q7" s="107">
        <f t="shared" si="7"/>
        <v>15</v>
      </c>
      <c r="R7" s="106">
        <f>SUM('10 (pesos) (Corr3)'!$CD12:$CH12)</f>
        <v>3.4997900752538791</v>
      </c>
      <c r="S7" s="107">
        <f t="shared" si="8"/>
        <v>31</v>
      </c>
      <c r="T7" s="106">
        <f>SUM('10 (pesos) (Corr3)'!$CI12:$CM12)</f>
        <v>9.2540716360341833</v>
      </c>
      <c r="U7" s="107">
        <f t="shared" si="9"/>
        <v>30</v>
      </c>
      <c r="V7" s="106">
        <f t="shared" si="10"/>
        <v>27.758517049419538</v>
      </c>
      <c r="W7" s="107">
        <f t="shared" si="11"/>
        <v>31</v>
      </c>
      <c r="X7" s="105" t="s">
        <v>220</v>
      </c>
      <c r="Y7" s="105">
        <v>31</v>
      </c>
      <c r="Z7" s="107">
        <f t="shared" si="12"/>
        <v>0</v>
      </c>
      <c r="AB7">
        <v>5</v>
      </c>
      <c r="AC7" s="117" t="s">
        <v>226</v>
      </c>
      <c r="AE7" s="54"/>
      <c r="AF7">
        <v>44.392417433296743</v>
      </c>
      <c r="AG7" s="105" t="s">
        <v>226</v>
      </c>
      <c r="AH7">
        <f t="shared" si="13"/>
        <v>0.56356072335847074</v>
      </c>
      <c r="AI7">
        <v>0.1</v>
      </c>
      <c r="AJ7">
        <f t="shared" si="14"/>
        <v>75.862343144240484</v>
      </c>
      <c r="AK7">
        <f t="shared" si="15"/>
        <v>0.96307071004359557</v>
      </c>
    </row>
    <row r="8" spans="1:37">
      <c r="A8" s="105" t="s">
        <v>211</v>
      </c>
      <c r="B8" s="106">
        <f>SUM('10 (pesos) (Corr3)'!$D13:$L13)</f>
        <v>24.577129688798063</v>
      </c>
      <c r="C8" s="107">
        <f t="shared" si="0"/>
        <v>32</v>
      </c>
      <c r="D8" s="106">
        <f>SUM('10 (pesos) (Corr3)'!$M13:$W13)</f>
        <v>47.960623699512588</v>
      </c>
      <c r="E8" s="107">
        <f t="shared" si="1"/>
        <v>6</v>
      </c>
      <c r="F8" s="106">
        <f>SUM('10 (pesos) (Corr3)'!$X13:$AK13)</f>
        <v>66.59982126289313</v>
      </c>
      <c r="G8" s="107">
        <f t="shared" si="2"/>
        <v>9</v>
      </c>
      <c r="H8" s="106">
        <f>SUM('10 (pesos) (Corr3)'!AL13:AS13)</f>
        <v>43.479979100281426</v>
      </c>
      <c r="I8" s="107">
        <f t="shared" si="3"/>
        <v>25</v>
      </c>
      <c r="J8" s="106">
        <f>SUM('10 (pesos) (Corr3)'!$AT13:$AV13)</f>
        <v>25.111322977694403</v>
      </c>
      <c r="K8" s="107">
        <f t="shared" si="4"/>
        <v>26</v>
      </c>
      <c r="L8" s="106">
        <f>SUM('10 (pesos) (Corr3)'!$AW13:$BC13)</f>
        <v>39.876665799100124</v>
      </c>
      <c r="M8" s="107">
        <f t="shared" si="5"/>
        <v>8</v>
      </c>
      <c r="N8" s="106">
        <f>SUM('10 (pesos) (Corr3)'!$BD13:$BR13)</f>
        <v>32.446919401562837</v>
      </c>
      <c r="O8" s="107">
        <f t="shared" si="6"/>
        <v>14</v>
      </c>
      <c r="P8" s="106">
        <f>SUM('10 (pesos) (Corr3)'!$BS13:$CC13)</f>
        <v>61.086468271585858</v>
      </c>
      <c r="Q8" s="107">
        <f t="shared" si="7"/>
        <v>4</v>
      </c>
      <c r="R8" s="106">
        <f>SUM('10 (pesos) (Corr3)'!$CD13:$CH13)</f>
        <v>56.671959003202872</v>
      </c>
      <c r="S8" s="107">
        <f t="shared" si="8"/>
        <v>1</v>
      </c>
      <c r="T8" s="106">
        <f>SUM('10 (pesos) (Corr3)'!$CI13:$CM13)</f>
        <v>35.489263708377266</v>
      </c>
      <c r="U8" s="107">
        <f t="shared" si="9"/>
        <v>5</v>
      </c>
      <c r="V8" s="106">
        <f t="shared" si="10"/>
        <v>42.700263873392075</v>
      </c>
      <c r="W8" s="107">
        <f t="shared" si="11"/>
        <v>7</v>
      </c>
      <c r="X8" s="105" t="s">
        <v>211</v>
      </c>
      <c r="Y8" s="105">
        <v>7</v>
      </c>
      <c r="Z8" s="107">
        <f t="shared" si="12"/>
        <v>0</v>
      </c>
      <c r="AB8">
        <v>6</v>
      </c>
      <c r="AC8" s="117" t="s">
        <v>219</v>
      </c>
      <c r="AE8" s="54"/>
      <c r="AF8">
        <v>43.828856709938272</v>
      </c>
      <c r="AG8" s="105" t="s">
        <v>219</v>
      </c>
      <c r="AH8">
        <f t="shared" si="13"/>
        <v>1.128592836546197</v>
      </c>
      <c r="AI8">
        <v>0.1</v>
      </c>
      <c r="AJ8">
        <f t="shared" si="14"/>
        <v>74.899272434196888</v>
      </c>
      <c r="AK8">
        <f t="shared" si="15"/>
        <v>1.9286558828396068</v>
      </c>
    </row>
    <row r="9" spans="1:37">
      <c r="A9" s="105" t="s">
        <v>212</v>
      </c>
      <c r="B9" s="106">
        <f>SUM('10 (pesos) (Corr3)'!$D14:$L14)</f>
        <v>59.076661367216623</v>
      </c>
      <c r="C9" s="107">
        <f t="shared" si="0"/>
        <v>11</v>
      </c>
      <c r="D9" s="106">
        <f>SUM('10 (pesos) (Corr3)'!$M14:$W14)</f>
        <v>42.827249824472538</v>
      </c>
      <c r="E9" s="107">
        <f t="shared" si="1"/>
        <v>15</v>
      </c>
      <c r="F9" s="106">
        <f>SUM('10 (pesos) (Corr3)'!$X14:$AK14)</f>
        <v>68.09954145028874</v>
      </c>
      <c r="G9" s="107">
        <f t="shared" si="2"/>
        <v>7</v>
      </c>
      <c r="H9" s="106">
        <f>SUM('10 (pesos) (Corr3)'!AL14:AS14)</f>
        <v>49.745235839792969</v>
      </c>
      <c r="I9" s="107">
        <f t="shared" si="3"/>
        <v>15</v>
      </c>
      <c r="J9" s="106">
        <f>SUM('10 (pesos) (Corr3)'!$AT14:$AV14)</f>
        <v>78.073879265228911</v>
      </c>
      <c r="K9" s="107">
        <f t="shared" si="4"/>
        <v>1</v>
      </c>
      <c r="L9" s="106">
        <f>SUM('10 (pesos) (Corr3)'!$AW14:$BC14)</f>
        <v>35.400563269139163</v>
      </c>
      <c r="M9" s="107">
        <f t="shared" si="5"/>
        <v>14</v>
      </c>
      <c r="N9" s="106">
        <f>SUM('10 (pesos) (Corr3)'!$BD14:$BR14)</f>
        <v>30.390067720804172</v>
      </c>
      <c r="O9" s="107">
        <f t="shared" si="6"/>
        <v>18</v>
      </c>
      <c r="P9" s="106">
        <f>SUM('10 (pesos) (Corr3)'!$BS14:$CC14)</f>
        <v>63.617160501681298</v>
      </c>
      <c r="Q9" s="107">
        <f t="shared" si="7"/>
        <v>3</v>
      </c>
      <c r="R9" s="106">
        <f>SUM('10 (pesos) (Corr3)'!$CD14:$CH14)</f>
        <v>14.023060701998908</v>
      </c>
      <c r="S9" s="107">
        <f t="shared" si="8"/>
        <v>14</v>
      </c>
      <c r="T9" s="106">
        <f>SUM('10 (pesos) (Corr3)'!$CI14:$CM14)</f>
        <v>26.969871635831709</v>
      </c>
      <c r="U9" s="107">
        <f t="shared" si="9"/>
        <v>7</v>
      </c>
      <c r="V9" s="106">
        <f t="shared" si="10"/>
        <v>46.714463537358291</v>
      </c>
      <c r="W9" s="107">
        <f t="shared" si="11"/>
        <v>4</v>
      </c>
      <c r="X9" s="105" t="s">
        <v>212</v>
      </c>
      <c r="Y9" s="105">
        <v>4</v>
      </c>
      <c r="Z9" s="107">
        <f t="shared" si="12"/>
        <v>0</v>
      </c>
      <c r="AB9">
        <v>7</v>
      </c>
      <c r="AC9" s="117" t="s">
        <v>211</v>
      </c>
      <c r="AE9" s="54"/>
      <c r="AF9">
        <v>42.700263873392075</v>
      </c>
      <c r="AG9" s="105" t="s">
        <v>211</v>
      </c>
      <c r="AH9">
        <f>AF9-AF10</f>
        <v>6.5972340636832882E-3</v>
      </c>
      <c r="AI9">
        <v>0.1</v>
      </c>
      <c r="AJ9">
        <f t="shared" si="14"/>
        <v>72.970616551357281</v>
      </c>
      <c r="AK9">
        <f t="shared" si="15"/>
        <v>1.1274034244564746E-2</v>
      </c>
    </row>
    <row r="10" spans="1:37">
      <c r="A10" s="105" t="s">
        <v>213</v>
      </c>
      <c r="B10" s="106">
        <f>SUM('10 (pesos) (Corr3)'!$D15:$L15)</f>
        <v>60.126322326325464</v>
      </c>
      <c r="C10" s="107">
        <f t="shared" si="0"/>
        <v>7</v>
      </c>
      <c r="D10" s="106">
        <f>SUM('10 (pesos) (Corr3)'!$M15:$W15)</f>
        <v>41.532798356584095</v>
      </c>
      <c r="E10" s="107">
        <f t="shared" si="1"/>
        <v>17</v>
      </c>
      <c r="F10" s="106">
        <f>SUM('10 (pesos) (Corr3)'!$X15:$AK15)</f>
        <v>66.611513800494109</v>
      </c>
      <c r="G10" s="107">
        <f t="shared" si="2"/>
        <v>8</v>
      </c>
      <c r="H10" s="106">
        <f>SUM('10 (pesos) (Corr3)'!AL15:AS15)</f>
        <v>62.021097881729247</v>
      </c>
      <c r="I10" s="107">
        <f t="shared" si="3"/>
        <v>4</v>
      </c>
      <c r="J10" s="106">
        <f>SUM('10 (pesos) (Corr3)'!$AT15:$AV15)</f>
        <v>30.847331358609168</v>
      </c>
      <c r="K10" s="107">
        <f t="shared" si="4"/>
        <v>16</v>
      </c>
      <c r="L10" s="106">
        <f>SUM('10 (pesos) (Corr3)'!$AW15:$BC15)</f>
        <v>36.116819572630781</v>
      </c>
      <c r="M10" s="107">
        <f t="shared" si="5"/>
        <v>12</v>
      </c>
      <c r="N10" s="106">
        <f>SUM('10 (pesos) (Corr3)'!$BD15:$BR15)</f>
        <v>37.914997297617809</v>
      </c>
      <c r="O10" s="107">
        <f t="shared" si="6"/>
        <v>9</v>
      </c>
      <c r="P10" s="106">
        <f>SUM('10 (pesos) (Corr3)'!$BS15:$CC15)</f>
        <v>52.210240054310376</v>
      </c>
      <c r="Q10" s="107">
        <f t="shared" si="7"/>
        <v>18</v>
      </c>
      <c r="R10" s="106">
        <f>SUM('10 (pesos) (Corr3)'!$CD15:$CH15)</f>
        <v>9.2256069568020624</v>
      </c>
      <c r="S10" s="107">
        <f t="shared" si="8"/>
        <v>21</v>
      </c>
      <c r="T10" s="106">
        <f>SUM('10 (pesos) (Corr3)'!$CI15:$CM15)</f>
        <v>26.955639613021138</v>
      </c>
      <c r="U10" s="107">
        <f t="shared" si="9"/>
        <v>8</v>
      </c>
      <c r="V10" s="106">
        <f t="shared" si="10"/>
        <v>42.577782411962808</v>
      </c>
      <c r="W10" s="107">
        <f t="shared" si="11"/>
        <v>9</v>
      </c>
      <c r="X10" s="105" t="s">
        <v>213</v>
      </c>
      <c r="Y10" s="105">
        <v>11</v>
      </c>
      <c r="Z10" s="107">
        <f t="shared" si="12"/>
        <v>2</v>
      </c>
      <c r="AB10">
        <v>8</v>
      </c>
      <c r="AC10" s="117" t="s">
        <v>330</v>
      </c>
      <c r="AE10" s="54"/>
      <c r="AF10">
        <v>42.693666639328391</v>
      </c>
      <c r="AG10" s="105" t="s">
        <v>330</v>
      </c>
      <c r="AH10">
        <f t="shared" si="13"/>
        <v>0.11588422736558357</v>
      </c>
      <c r="AI10">
        <v>0.1</v>
      </c>
      <c r="AJ10">
        <f t="shared" si="14"/>
        <v>72.959342517112717</v>
      </c>
      <c r="AK10">
        <f t="shared" si="15"/>
        <v>0.19803492419900692</v>
      </c>
    </row>
    <row r="11" spans="1:37">
      <c r="A11" s="105" t="s">
        <v>214</v>
      </c>
      <c r="B11" s="106">
        <f>SUM('10 (pesos) (Corr3)'!$D16:$L16)</f>
        <v>41.639912624859932</v>
      </c>
      <c r="C11" s="107">
        <f t="shared" si="0"/>
        <v>27</v>
      </c>
      <c r="D11" s="106">
        <f>SUM('10 (pesos) (Corr3)'!$M16:$W16)</f>
        <v>59.940386589449396</v>
      </c>
      <c r="E11" s="107">
        <f t="shared" si="1"/>
        <v>1</v>
      </c>
      <c r="F11" s="106">
        <f>SUM('10 (pesos) (Corr3)'!$X16:$AK16)</f>
        <v>75.903973087562903</v>
      </c>
      <c r="G11" s="107">
        <f t="shared" si="2"/>
        <v>1</v>
      </c>
      <c r="H11" s="106">
        <f>SUM('10 (pesos) (Corr3)'!AL16:AS16)</f>
        <v>58.679837897423106</v>
      </c>
      <c r="I11" s="107">
        <f t="shared" si="3"/>
        <v>7</v>
      </c>
      <c r="J11" s="106">
        <f>SUM('10 (pesos) (Corr3)'!$AT16:$AV16)</f>
        <v>42.505562707730007</v>
      </c>
      <c r="K11" s="107">
        <f t="shared" si="4"/>
        <v>3</v>
      </c>
      <c r="L11" s="106">
        <f>SUM('10 (pesos) (Corr3)'!$AW16:$BC16)</f>
        <v>57.079114886854569</v>
      </c>
      <c r="M11" s="107">
        <f t="shared" si="5"/>
        <v>1</v>
      </c>
      <c r="N11" s="106">
        <f>SUM('10 (pesos) (Corr3)'!$BD16:$BR16)</f>
        <v>71.019782611977419</v>
      </c>
      <c r="O11" s="107">
        <f t="shared" si="6"/>
        <v>1</v>
      </c>
      <c r="P11" s="106">
        <f>SUM('10 (pesos) (Corr3)'!$BS16:$CC16)</f>
        <v>59.192388403571925</v>
      </c>
      <c r="Q11" s="107">
        <f t="shared" si="7"/>
        <v>6</v>
      </c>
      <c r="R11" s="106">
        <f>SUM('10 (pesos) (Corr3)'!$CD16:$CH16)</f>
        <v>37.980183667106523</v>
      </c>
      <c r="S11" s="107">
        <f t="shared" si="8"/>
        <v>6</v>
      </c>
      <c r="T11" s="106">
        <f>SUM('10 (pesos) (Corr3)'!$CI16:$CM16)</f>
        <v>70.354894292763476</v>
      </c>
      <c r="U11" s="107">
        <f t="shared" si="9"/>
        <v>1</v>
      </c>
      <c r="V11" s="106">
        <f t="shared" si="10"/>
        <v>58.517066034846096</v>
      </c>
      <c r="W11" s="107">
        <f t="shared" si="11"/>
        <v>1</v>
      </c>
      <c r="X11" s="105" t="s">
        <v>214</v>
      </c>
      <c r="Y11" s="105">
        <v>1</v>
      </c>
      <c r="Z11" s="107">
        <f t="shared" si="12"/>
        <v>0</v>
      </c>
      <c r="AB11">
        <v>9</v>
      </c>
      <c r="AC11" s="117" t="s">
        <v>213</v>
      </c>
      <c r="AE11" s="54"/>
      <c r="AF11">
        <v>42.577782411962808</v>
      </c>
      <c r="AG11" s="105" t="s">
        <v>213</v>
      </c>
      <c r="AH11">
        <f t="shared" si="13"/>
        <v>0.59354840747948145</v>
      </c>
      <c r="AI11">
        <v>0.1</v>
      </c>
      <c r="AJ11">
        <f t="shared" si="14"/>
        <v>72.76130759291371</v>
      </c>
      <c r="AK11">
        <f t="shared" si="15"/>
        <v>1.014316758680323</v>
      </c>
    </row>
    <row r="12" spans="1:37">
      <c r="A12" s="105" t="s">
        <v>215</v>
      </c>
      <c r="B12" s="106">
        <f>SUM('10 (pesos) (Corr3)'!$D17:$L17)</f>
        <v>50.955352372625143</v>
      </c>
      <c r="C12" s="107">
        <f t="shared" si="0"/>
        <v>18</v>
      </c>
      <c r="D12" s="106">
        <f>SUM('10 (pesos) (Corr3)'!$M17:$W17)</f>
        <v>41.593053148946197</v>
      </c>
      <c r="E12" s="107">
        <f t="shared" si="1"/>
        <v>16</v>
      </c>
      <c r="F12" s="106">
        <f>SUM('10 (pesos) (Corr3)'!$X17:$AK17)</f>
        <v>58.728447633813552</v>
      </c>
      <c r="G12" s="107">
        <f t="shared" si="2"/>
        <v>15</v>
      </c>
      <c r="H12" s="106">
        <f>SUM('10 (pesos) (Corr3)'!AL17:AS17)</f>
        <v>41.985254082614631</v>
      </c>
      <c r="I12" s="107">
        <f t="shared" si="3"/>
        <v>28</v>
      </c>
      <c r="J12" s="106">
        <f>SUM('10 (pesos) (Corr3)'!$AT17:$AV17)</f>
        <v>28.69608397150235</v>
      </c>
      <c r="K12" s="107">
        <f t="shared" si="4"/>
        <v>22</v>
      </c>
      <c r="L12" s="106">
        <f>SUM('10 (pesos) (Corr3)'!$AW17:$BC17)</f>
        <v>30.164380187819123</v>
      </c>
      <c r="M12" s="107">
        <f t="shared" si="5"/>
        <v>19</v>
      </c>
      <c r="N12" s="106">
        <f>SUM('10 (pesos) (Corr3)'!$BD17:$BR17)</f>
        <v>26.752748643155392</v>
      </c>
      <c r="O12" s="107">
        <f t="shared" si="6"/>
        <v>23</v>
      </c>
      <c r="P12" s="106">
        <f>SUM('10 (pesos) (Corr3)'!$BS17:$CC17)</f>
        <v>49.299914844393555</v>
      </c>
      <c r="Q12" s="107">
        <f t="shared" si="7"/>
        <v>23</v>
      </c>
      <c r="R12" s="106">
        <f>SUM('10 (pesos) (Corr3)'!$CD17:$CH17)</f>
        <v>25.088341338266922</v>
      </c>
      <c r="S12" s="107">
        <f t="shared" si="8"/>
        <v>8</v>
      </c>
      <c r="T12" s="106">
        <f>SUM('10 (pesos) (Corr3)'!$CI17:$CM17)</f>
        <v>13.617902125634682</v>
      </c>
      <c r="U12" s="107">
        <f t="shared" si="9"/>
        <v>25</v>
      </c>
      <c r="V12" s="106">
        <f t="shared" si="10"/>
        <v>36.331822510132369</v>
      </c>
      <c r="W12" s="107">
        <f t="shared" si="11"/>
        <v>20</v>
      </c>
      <c r="X12" s="105" t="s">
        <v>215</v>
      </c>
      <c r="Y12" s="105">
        <v>21</v>
      </c>
      <c r="Z12" s="107">
        <f t="shared" si="12"/>
        <v>1</v>
      </c>
      <c r="AB12">
        <v>10</v>
      </c>
      <c r="AC12" s="117" t="s">
        <v>331</v>
      </c>
      <c r="AE12" s="54"/>
      <c r="AF12">
        <v>41.984234004483326</v>
      </c>
      <c r="AG12" s="105" t="s">
        <v>331</v>
      </c>
      <c r="AH12">
        <f t="shared" si="13"/>
        <v>0.2716836315024409</v>
      </c>
      <c r="AI12">
        <v>0.1</v>
      </c>
      <c r="AJ12">
        <f t="shared" si="14"/>
        <v>71.746990834233387</v>
      </c>
      <c r="AK12">
        <f t="shared" si="15"/>
        <v>0.46428102075496724</v>
      </c>
    </row>
    <row r="13" spans="1:37">
      <c r="A13" s="105" t="s">
        <v>216</v>
      </c>
      <c r="B13" s="106">
        <f>SUM('10 (pesos) (Corr3)'!$D18:$L18)</f>
        <v>54.779184034536812</v>
      </c>
      <c r="C13" s="107">
        <f t="shared" si="0"/>
        <v>13</v>
      </c>
      <c r="D13" s="106">
        <f>SUM('10 (pesos) (Corr3)'!$M18:$W18)</f>
        <v>49.976942652735026</v>
      </c>
      <c r="E13" s="107">
        <f t="shared" si="1"/>
        <v>5</v>
      </c>
      <c r="F13" s="106">
        <f>SUM('10 (pesos) (Corr3)'!$X18:$AK18)</f>
        <v>48.055959630092858</v>
      </c>
      <c r="G13" s="107">
        <f t="shared" si="2"/>
        <v>23</v>
      </c>
      <c r="H13" s="106">
        <f>SUM('10 (pesos) (Corr3)'!AL18:AS18)</f>
        <v>49.052361345103982</v>
      </c>
      <c r="I13" s="107">
        <f t="shared" si="3"/>
        <v>18</v>
      </c>
      <c r="J13" s="106">
        <f>SUM('10 (pesos) (Corr3)'!$AT18:$AV18)</f>
        <v>28.386561257159961</v>
      </c>
      <c r="K13" s="107">
        <f t="shared" si="4"/>
        <v>23</v>
      </c>
      <c r="L13" s="106">
        <f>SUM('10 (pesos) (Corr3)'!$AW18:$BC18)</f>
        <v>23.137940412908264</v>
      </c>
      <c r="M13" s="107">
        <f t="shared" si="5"/>
        <v>25</v>
      </c>
      <c r="N13" s="106">
        <f>SUM('10 (pesos) (Corr3)'!$BD18:$BR18)</f>
        <v>23.066337037855245</v>
      </c>
      <c r="O13" s="107">
        <f t="shared" si="6"/>
        <v>27</v>
      </c>
      <c r="P13" s="106">
        <f>SUM('10 (pesos) (Corr3)'!$BS18:$CC18)</f>
        <v>55.419319684089821</v>
      </c>
      <c r="Q13" s="107">
        <f t="shared" si="7"/>
        <v>13</v>
      </c>
      <c r="R13" s="106">
        <f>SUM('10 (pesos) (Corr3)'!$CD18:$CH18)</f>
        <v>7.9422901096035137</v>
      </c>
      <c r="S13" s="107">
        <f t="shared" si="8"/>
        <v>25</v>
      </c>
      <c r="T13" s="106">
        <f>SUM('10 (pesos) (Corr3)'!$CI18:$CM18)</f>
        <v>17.333405987174199</v>
      </c>
      <c r="U13" s="107">
        <f t="shared" si="9"/>
        <v>21</v>
      </c>
      <c r="V13" s="106">
        <f t="shared" si="10"/>
        <v>35.200685158489478</v>
      </c>
      <c r="W13" s="107">
        <f t="shared" si="11"/>
        <v>21</v>
      </c>
      <c r="X13" s="105" t="s">
        <v>216</v>
      </c>
      <c r="Y13" s="105">
        <v>19</v>
      </c>
      <c r="Z13" s="107">
        <f t="shared" si="12"/>
        <v>-2</v>
      </c>
      <c r="AB13">
        <v>11</v>
      </c>
      <c r="AC13" s="117" t="s">
        <v>229</v>
      </c>
      <c r="AE13" s="54"/>
      <c r="AF13">
        <v>41.712550372980886</v>
      </c>
      <c r="AG13" s="105" t="s">
        <v>229</v>
      </c>
      <c r="AH13">
        <f t="shared" si="13"/>
        <v>0.61098223109231498</v>
      </c>
      <c r="AI13">
        <v>0.1</v>
      </c>
      <c r="AJ13">
        <f t="shared" si="14"/>
        <v>71.282709813478419</v>
      </c>
      <c r="AK13">
        <f t="shared" si="15"/>
        <v>1.0441094752229816</v>
      </c>
    </row>
    <row r="14" spans="1:37">
      <c r="A14" s="105" t="s">
        <v>217</v>
      </c>
      <c r="B14" s="106">
        <f>SUM('10 (pesos) (Corr3)'!$D19:$L19)</f>
        <v>55.23838563708167</v>
      </c>
      <c r="C14" s="107">
        <f t="shared" si="0"/>
        <v>12</v>
      </c>
      <c r="D14" s="106">
        <f>SUM('10 (pesos) (Corr3)'!$M19:$W19)</f>
        <v>37.763638877575829</v>
      </c>
      <c r="E14" s="107">
        <f t="shared" si="1"/>
        <v>22</v>
      </c>
      <c r="F14" s="106">
        <f>SUM('10 (pesos) (Corr3)'!$X19:$AK19)</f>
        <v>27.305468371431164</v>
      </c>
      <c r="G14" s="107">
        <f t="shared" si="2"/>
        <v>30</v>
      </c>
      <c r="H14" s="106">
        <f>SUM('10 (pesos) (Corr3)'!AL19:AS19)</f>
        <v>44.464340297874045</v>
      </c>
      <c r="I14" s="107">
        <f t="shared" si="3"/>
        <v>22</v>
      </c>
      <c r="J14" s="106">
        <f>SUM('10 (pesos) (Corr3)'!$AT19:$AV19)</f>
        <v>24.900117701703678</v>
      </c>
      <c r="K14" s="107">
        <f t="shared" si="4"/>
        <v>27</v>
      </c>
      <c r="L14" s="106">
        <f>SUM('10 (pesos) (Corr3)'!$AW19:$BC19)</f>
        <v>13.823730844977707</v>
      </c>
      <c r="M14" s="107">
        <f t="shared" si="5"/>
        <v>31</v>
      </c>
      <c r="N14" s="106">
        <f>SUM('10 (pesos) (Corr3)'!$BD19:$BR19)</f>
        <v>30.064153830317597</v>
      </c>
      <c r="O14" s="107">
        <f t="shared" si="6"/>
        <v>19</v>
      </c>
      <c r="P14" s="106">
        <f>SUM('10 (pesos) (Corr3)'!$BS19:$CC19)</f>
        <v>40.517580153519894</v>
      </c>
      <c r="Q14" s="107">
        <f t="shared" si="7"/>
        <v>28</v>
      </c>
      <c r="R14" s="106">
        <f>SUM('10 (pesos) (Corr3)'!$CD19:$CH19)</f>
        <v>9.5355763079288813</v>
      </c>
      <c r="S14" s="107">
        <f t="shared" si="8"/>
        <v>20</v>
      </c>
      <c r="T14" s="106">
        <f>SUM('10 (pesos) (Corr3)'!$CI19:$CM19)</f>
        <v>9.5419725844445047</v>
      </c>
      <c r="U14" s="107">
        <f t="shared" si="9"/>
        <v>29</v>
      </c>
      <c r="V14" s="106">
        <f t="shared" si="10"/>
        <v>28.798288496362417</v>
      </c>
      <c r="W14" s="107">
        <f t="shared" si="11"/>
        <v>30</v>
      </c>
      <c r="X14" s="105" t="s">
        <v>217</v>
      </c>
      <c r="Y14" s="105">
        <v>30</v>
      </c>
      <c r="Z14" s="107">
        <f t="shared" si="12"/>
        <v>0</v>
      </c>
      <c r="AB14">
        <v>12</v>
      </c>
      <c r="AC14" s="117" t="s">
        <v>222</v>
      </c>
      <c r="AE14" s="54"/>
      <c r="AF14">
        <v>41.101568141888571</v>
      </c>
      <c r="AG14" s="105" t="s">
        <v>222</v>
      </c>
      <c r="AH14">
        <f t="shared" si="13"/>
        <v>0.36422163732969892</v>
      </c>
      <c r="AI14">
        <v>0.1</v>
      </c>
      <c r="AJ14">
        <f t="shared" si="14"/>
        <v>70.238600338255438</v>
      </c>
      <c r="AK14">
        <f t="shared" si="15"/>
        <v>0.62241951281838226</v>
      </c>
    </row>
    <row r="15" spans="1:37">
      <c r="A15" s="105" t="s">
        <v>148</v>
      </c>
      <c r="B15" s="106">
        <f>SUM('10 (pesos) (Corr3)'!$D20:$L20)</f>
        <v>59.231883775971774</v>
      </c>
      <c r="C15" s="107">
        <f t="shared" si="0"/>
        <v>10</v>
      </c>
      <c r="D15" s="106">
        <f>SUM('10 (pesos) (Corr3)'!$M20:$W20)</f>
        <v>32.341407104822508</v>
      </c>
      <c r="E15" s="107">
        <f t="shared" si="1"/>
        <v>27</v>
      </c>
      <c r="F15" s="106">
        <f>SUM('10 (pesos) (Corr3)'!$X20:$AK20)</f>
        <v>46.079421103130279</v>
      </c>
      <c r="G15" s="107">
        <f t="shared" si="2"/>
        <v>25</v>
      </c>
      <c r="H15" s="106">
        <f>SUM('10 (pesos) (Corr3)'!AL20:AS20)</f>
        <v>50.815940630055366</v>
      </c>
      <c r="I15" s="107">
        <f t="shared" si="3"/>
        <v>14</v>
      </c>
      <c r="J15" s="106">
        <f>SUM('10 (pesos) (Corr3)'!$AT20:$AV20)</f>
        <v>30.208747133010185</v>
      </c>
      <c r="K15" s="107">
        <f t="shared" si="4"/>
        <v>18</v>
      </c>
      <c r="L15" s="106">
        <f>SUM('10 (pesos) (Corr3)'!$AW20:$BC20)</f>
        <v>21.110993509128036</v>
      </c>
      <c r="M15" s="107">
        <f t="shared" si="5"/>
        <v>26</v>
      </c>
      <c r="N15" s="106">
        <f>SUM('10 (pesos) (Corr3)'!$BD20:$BR20)</f>
        <v>23.136228957385921</v>
      </c>
      <c r="O15" s="107">
        <f t="shared" si="6"/>
        <v>26</v>
      </c>
      <c r="P15" s="106">
        <f>SUM('10 (pesos) (Corr3)'!$BS20:$CC20)</f>
        <v>44.281997680082185</v>
      </c>
      <c r="Q15" s="107">
        <f t="shared" si="7"/>
        <v>27</v>
      </c>
      <c r="R15" s="106">
        <f>SUM('10 (pesos) (Corr3)'!$CD20:$CH20)</f>
        <v>7.4529703748039964</v>
      </c>
      <c r="S15" s="107">
        <f t="shared" si="8"/>
        <v>26</v>
      </c>
      <c r="T15" s="106">
        <f>SUM('10 (pesos) (Corr3)'!$CI20:$CM20)</f>
        <v>30.477124979663898</v>
      </c>
      <c r="U15" s="107">
        <f t="shared" si="9"/>
        <v>6</v>
      </c>
      <c r="V15" s="106">
        <f t="shared" si="10"/>
        <v>34.729368673993939</v>
      </c>
      <c r="W15" s="107">
        <f t="shared" si="11"/>
        <v>24</v>
      </c>
      <c r="X15" s="105" t="s">
        <v>148</v>
      </c>
      <c r="Y15" s="105">
        <v>25</v>
      </c>
      <c r="Z15" s="107">
        <f t="shared" si="12"/>
        <v>1</v>
      </c>
      <c r="AB15">
        <v>13</v>
      </c>
      <c r="AC15" s="117" t="s">
        <v>149</v>
      </c>
      <c r="AE15" s="54"/>
      <c r="AF15">
        <v>40.737346504558872</v>
      </c>
      <c r="AG15" s="105" t="s">
        <v>149</v>
      </c>
      <c r="AH15">
        <f t="shared" si="13"/>
        <v>0.52004193520938458</v>
      </c>
      <c r="AI15">
        <v>0.1</v>
      </c>
      <c r="AJ15">
        <f t="shared" si="14"/>
        <v>69.616180825437056</v>
      </c>
      <c r="AK15">
        <f t="shared" si="15"/>
        <v>0.88870131475782443</v>
      </c>
    </row>
    <row r="16" spans="1:37">
      <c r="A16" s="105" t="s">
        <v>149</v>
      </c>
      <c r="B16" s="106">
        <f>SUM('10 (pesos) (Corr3)'!$D21:$L21)</f>
        <v>41.793781914427015</v>
      </c>
      <c r="C16" s="107">
        <f t="shared" si="0"/>
        <v>26</v>
      </c>
      <c r="D16" s="106">
        <f>SUM('10 (pesos) (Corr3)'!$M21:$W21)</f>
        <v>45.778075649581986</v>
      </c>
      <c r="E16" s="107">
        <f t="shared" si="1"/>
        <v>10</v>
      </c>
      <c r="F16" s="106">
        <f>SUM('10 (pesos) (Corr3)'!$X21:$AK21)</f>
        <v>65.456387714469372</v>
      </c>
      <c r="G16" s="107">
        <f t="shared" si="2"/>
        <v>10</v>
      </c>
      <c r="H16" s="106">
        <f>SUM('10 (pesos) (Corr3)'!AL21:AS21)</f>
        <v>48.107901597075468</v>
      </c>
      <c r="I16" s="107">
        <f t="shared" si="3"/>
        <v>20</v>
      </c>
      <c r="J16" s="106">
        <f>SUM('10 (pesos) (Corr3)'!$AT21:$AV21)</f>
        <v>30.282046588690896</v>
      </c>
      <c r="K16" s="107">
        <f t="shared" si="4"/>
        <v>17</v>
      </c>
      <c r="L16" s="106">
        <f>SUM('10 (pesos) (Corr3)'!$AW21:$BC21)</f>
        <v>34.813835291720189</v>
      </c>
      <c r="M16" s="107">
        <f t="shared" si="5"/>
        <v>15</v>
      </c>
      <c r="N16" s="106">
        <f>SUM('10 (pesos) (Corr3)'!$BD21:$BR21)</f>
        <v>40.831335916841276</v>
      </c>
      <c r="O16" s="107">
        <f t="shared" si="6"/>
        <v>6</v>
      </c>
      <c r="P16" s="106">
        <f>SUM('10 (pesos) (Corr3)'!$BS21:$CC21)</f>
        <v>50.009369361856649</v>
      </c>
      <c r="Q16" s="107">
        <f t="shared" si="7"/>
        <v>22</v>
      </c>
      <c r="R16" s="106">
        <f>SUM('10 (pesos) (Corr3)'!$CD21:$CH21)</f>
        <v>27.321592498443803</v>
      </c>
      <c r="S16" s="107">
        <f t="shared" si="8"/>
        <v>7</v>
      </c>
      <c r="T16" s="106">
        <f>SUM('10 (pesos) (Corr3)'!$CI21:$CM21)</f>
        <v>24.517046690106291</v>
      </c>
      <c r="U16" s="107">
        <f t="shared" si="9"/>
        <v>9</v>
      </c>
      <c r="V16" s="106">
        <f t="shared" si="10"/>
        <v>40.737346504558872</v>
      </c>
      <c r="W16" s="107">
        <f t="shared" si="11"/>
        <v>13</v>
      </c>
      <c r="X16" s="105" t="s">
        <v>149</v>
      </c>
      <c r="Y16" s="105">
        <v>16</v>
      </c>
      <c r="Z16" s="107">
        <f t="shared" si="12"/>
        <v>3</v>
      </c>
      <c r="AB16">
        <v>14</v>
      </c>
      <c r="AC16" s="117" t="s">
        <v>232</v>
      </c>
      <c r="AE16" s="54"/>
      <c r="AF16">
        <v>40.217304569349487</v>
      </c>
      <c r="AG16" s="105" t="s">
        <v>232</v>
      </c>
      <c r="AH16">
        <f t="shared" si="13"/>
        <v>0.20387923166781974</v>
      </c>
      <c r="AI16">
        <v>0.1</v>
      </c>
      <c r="AJ16">
        <f t="shared" si="14"/>
        <v>68.727479510679231</v>
      </c>
      <c r="AK16">
        <f t="shared" si="15"/>
        <v>0.34840986652750416</v>
      </c>
    </row>
    <row r="17" spans="1:37">
      <c r="A17" s="105" t="s">
        <v>150</v>
      </c>
      <c r="B17" s="106">
        <f>SUM('10 (pesos) (Corr3)'!$D22:$L22)</f>
        <v>44.180811769788768</v>
      </c>
      <c r="C17" s="107">
        <f t="shared" si="0"/>
        <v>23</v>
      </c>
      <c r="D17" s="106">
        <f>SUM('10 (pesos) (Corr3)'!$M22:$W22)</f>
        <v>36.699356185711657</v>
      </c>
      <c r="E17" s="107">
        <f t="shared" si="1"/>
        <v>23</v>
      </c>
      <c r="F17" s="106">
        <f>SUM('10 (pesos) (Corr3)'!$X22:$AK22)</f>
        <v>56.656093254869234</v>
      </c>
      <c r="G17" s="107">
        <f t="shared" si="2"/>
        <v>18</v>
      </c>
      <c r="H17" s="106">
        <f>SUM('10 (pesos) (Corr3)'!AL22:AS22)</f>
        <v>48.451418522378511</v>
      </c>
      <c r="I17" s="107">
        <f t="shared" si="3"/>
        <v>19</v>
      </c>
      <c r="J17" s="106">
        <f>SUM('10 (pesos) (Corr3)'!$AT22:$AV22)</f>
        <v>25.678773946406629</v>
      </c>
      <c r="K17" s="107">
        <f t="shared" si="4"/>
        <v>25</v>
      </c>
      <c r="L17" s="106">
        <f>SUM('10 (pesos) (Corr3)'!$AW22:$BC22)</f>
        <v>29.284574305394052</v>
      </c>
      <c r="M17" s="107">
        <f t="shared" si="5"/>
        <v>21</v>
      </c>
      <c r="N17" s="106">
        <f>SUM('10 (pesos) (Corr3)'!$BD22:$BR22)</f>
        <v>26.48592934603316</v>
      </c>
      <c r="O17" s="107">
        <f t="shared" si="6"/>
        <v>24</v>
      </c>
      <c r="P17" s="106">
        <f>SUM('10 (pesos) (Corr3)'!$BS22:$CC22)</f>
        <v>53.438779353406993</v>
      </c>
      <c r="Q17" s="107">
        <f t="shared" si="7"/>
        <v>17</v>
      </c>
      <c r="R17" s="106">
        <f>SUM('10 (pesos) (Corr3)'!$CD22:$CH22)</f>
        <v>10.538351169980396</v>
      </c>
      <c r="S17" s="107">
        <f t="shared" si="8"/>
        <v>19</v>
      </c>
      <c r="T17" s="106">
        <f>SUM('10 (pesos) (Corr3)'!$CI22:$CM22)</f>
        <v>18.059313067263624</v>
      </c>
      <c r="U17" s="107">
        <f t="shared" si="9"/>
        <v>20</v>
      </c>
      <c r="V17" s="106">
        <f t="shared" si="10"/>
        <v>34.87624549265535</v>
      </c>
      <c r="W17" s="107">
        <f t="shared" si="11"/>
        <v>23</v>
      </c>
      <c r="X17" s="105" t="s">
        <v>150</v>
      </c>
      <c r="Y17" s="105">
        <v>22</v>
      </c>
      <c r="Z17" s="107">
        <f t="shared" si="12"/>
        <v>-1</v>
      </c>
      <c r="AB17">
        <v>15</v>
      </c>
      <c r="AC17" s="117" t="s">
        <v>230</v>
      </c>
      <c r="AE17" s="54"/>
      <c r="AF17">
        <v>40.013425337681667</v>
      </c>
      <c r="AG17" s="105" t="s">
        <v>230</v>
      </c>
      <c r="AH17">
        <f t="shared" si="13"/>
        <v>5.8338935267883585E-2</v>
      </c>
      <c r="AI17">
        <v>0.1</v>
      </c>
      <c r="AJ17">
        <f t="shared" si="14"/>
        <v>68.379069644151727</v>
      </c>
      <c r="AK17">
        <f t="shared" si="15"/>
        <v>9.9695591766575831E-2</v>
      </c>
    </row>
    <row r="18" spans="1:37">
      <c r="A18" s="105" t="s">
        <v>151</v>
      </c>
      <c r="B18" s="106">
        <f>SUM('10 (pesos) (Corr3)'!$D23:$L23)</f>
        <v>46.331728180787572</v>
      </c>
      <c r="C18" s="107">
        <f t="shared" si="0"/>
        <v>21</v>
      </c>
      <c r="D18" s="106">
        <f>SUM('10 (pesos) (Corr3)'!$M23:$W23)</f>
        <v>43.731045521639565</v>
      </c>
      <c r="E18" s="107">
        <f t="shared" si="1"/>
        <v>12</v>
      </c>
      <c r="F18" s="106">
        <f>SUM('10 (pesos) (Corr3)'!$X23:$AK23)</f>
        <v>43.684290501945966</v>
      </c>
      <c r="G18" s="107">
        <f t="shared" si="2"/>
        <v>27</v>
      </c>
      <c r="H18" s="106">
        <f>SUM('10 (pesos) (Corr3)'!AL23:AS23)</f>
        <v>38.171279352370419</v>
      </c>
      <c r="I18" s="107">
        <f t="shared" si="3"/>
        <v>29</v>
      </c>
      <c r="J18" s="106">
        <f>SUM('10 (pesos) (Corr3)'!$AT23:$AV23)</f>
        <v>30.172245700900213</v>
      </c>
      <c r="K18" s="107">
        <f t="shared" si="4"/>
        <v>19</v>
      </c>
      <c r="L18" s="106">
        <f>SUM('10 (pesos) (Corr3)'!$AW23:$BC23)</f>
        <v>25.902608918285104</v>
      </c>
      <c r="M18" s="107">
        <f t="shared" si="5"/>
        <v>23</v>
      </c>
      <c r="N18" s="106">
        <f>SUM('10 (pesos) (Corr3)'!$BD23:$BR23)</f>
        <v>29.195168918503313</v>
      </c>
      <c r="O18" s="107">
        <f t="shared" si="6"/>
        <v>21</v>
      </c>
      <c r="P18" s="106">
        <f>SUM('10 (pesos) (Corr3)'!$BS23:$CC23)</f>
        <v>46.727599522535776</v>
      </c>
      <c r="Q18" s="107">
        <f t="shared" si="7"/>
        <v>25</v>
      </c>
      <c r="R18" s="106">
        <f>SUM('10 (pesos) (Corr3)'!$CD23:$CH23)</f>
        <v>7.4367824075587157</v>
      </c>
      <c r="S18" s="107">
        <f t="shared" si="8"/>
        <v>27</v>
      </c>
      <c r="T18" s="106">
        <f>SUM('10 (pesos) (Corr3)'!$CI23:$CM23)</f>
        <v>11.690115084375575</v>
      </c>
      <c r="U18" s="107">
        <f t="shared" si="9"/>
        <v>27</v>
      </c>
      <c r="V18" s="106">
        <f t="shared" si="10"/>
        <v>32.088089575699605</v>
      </c>
      <c r="W18" s="107">
        <f t="shared" si="11"/>
        <v>27</v>
      </c>
      <c r="X18" s="105" t="s">
        <v>151</v>
      </c>
      <c r="Y18" s="105">
        <v>29</v>
      </c>
      <c r="Z18" s="107">
        <f t="shared" si="12"/>
        <v>2</v>
      </c>
      <c r="AB18">
        <v>16</v>
      </c>
      <c r="AC18" s="117" t="s">
        <v>227</v>
      </c>
      <c r="AE18" s="54"/>
      <c r="AF18">
        <v>39.955086402413784</v>
      </c>
      <c r="AG18" s="105" t="s">
        <v>227</v>
      </c>
      <c r="AH18">
        <f t="shared" si="13"/>
        <v>0.3959371860922829</v>
      </c>
      <c r="AI18">
        <v>0.1</v>
      </c>
      <c r="AJ18">
        <f t="shared" si="14"/>
        <v>68.279374052385151</v>
      </c>
      <c r="AK18">
        <f t="shared" si="15"/>
        <v>0.67661831482890022</v>
      </c>
    </row>
    <row r="19" spans="1:37">
      <c r="A19" s="105" t="s">
        <v>221</v>
      </c>
      <c r="B19" s="106">
        <f>SUM('10 (pesos) (Corr3)'!$D24:$L24)</f>
        <v>39.389127337146896</v>
      </c>
      <c r="C19" s="107">
        <f t="shared" si="0"/>
        <v>30</v>
      </c>
      <c r="D19" s="106">
        <f>SUM('10 (pesos) (Corr3)'!$M24:$W24)</f>
        <v>47.092371722839744</v>
      </c>
      <c r="E19" s="107">
        <f t="shared" si="1"/>
        <v>7</v>
      </c>
      <c r="F19" s="106">
        <f>SUM('10 (pesos) (Corr3)'!$X24:$AK24)</f>
        <v>47.565846774433552</v>
      </c>
      <c r="G19" s="107">
        <f t="shared" si="2"/>
        <v>24</v>
      </c>
      <c r="H19" s="106">
        <f>SUM('10 (pesos) (Corr3)'!AL24:AS24)</f>
        <v>60.19709552655889</v>
      </c>
      <c r="I19" s="107">
        <f t="shared" si="3"/>
        <v>6</v>
      </c>
      <c r="J19" s="106">
        <f>SUM('10 (pesos) (Corr3)'!$AT24:$AV24)</f>
        <v>42.450135894124692</v>
      </c>
      <c r="K19" s="107">
        <f t="shared" si="4"/>
        <v>4</v>
      </c>
      <c r="L19" s="106">
        <f>SUM('10 (pesos) (Corr3)'!$AW24:$BC24)</f>
        <v>36.105933401403313</v>
      </c>
      <c r="M19" s="107">
        <f t="shared" si="5"/>
        <v>13</v>
      </c>
      <c r="N19" s="106">
        <f>SUM('10 (pesos) (Corr3)'!$BD24:$BR24)</f>
        <v>33.906184114993209</v>
      </c>
      <c r="O19" s="107">
        <f t="shared" si="6"/>
        <v>12</v>
      </c>
      <c r="P19" s="106">
        <f>SUM('10 (pesos) (Corr3)'!$BS24:$CC24)</f>
        <v>44.509067529886735</v>
      </c>
      <c r="Q19" s="107">
        <f t="shared" si="7"/>
        <v>26</v>
      </c>
      <c r="R19" s="106">
        <f>SUM('10 (pesos) (Corr3)'!$CD24:$CH24)</f>
        <v>10.927494242130241</v>
      </c>
      <c r="S19" s="107">
        <f t="shared" si="8"/>
        <v>18</v>
      </c>
      <c r="T19" s="106">
        <f>SUM('10 (pesos) (Corr3)'!$CI24:$CM24)</f>
        <v>37.5478656134798</v>
      </c>
      <c r="U19" s="107">
        <f t="shared" si="9"/>
        <v>4</v>
      </c>
      <c r="V19" s="106">
        <f t="shared" si="10"/>
        <v>39.559149216321501</v>
      </c>
      <c r="W19" s="107">
        <f t="shared" si="11"/>
        <v>17</v>
      </c>
      <c r="X19" s="105" t="s">
        <v>221</v>
      </c>
      <c r="Y19" s="105">
        <v>18</v>
      </c>
      <c r="Z19" s="107">
        <f t="shared" si="12"/>
        <v>1</v>
      </c>
      <c r="AB19">
        <v>17</v>
      </c>
      <c r="AC19" s="117" t="s">
        <v>221</v>
      </c>
      <c r="AE19" s="54"/>
      <c r="AF19">
        <v>39.559149216321501</v>
      </c>
      <c r="AG19" s="105" t="s">
        <v>221</v>
      </c>
      <c r="AH19">
        <f t="shared" si="13"/>
        <v>1.1424189887432803</v>
      </c>
      <c r="AI19">
        <v>0.1</v>
      </c>
      <c r="AJ19">
        <f t="shared" si="14"/>
        <v>67.602755737556251</v>
      </c>
      <c r="AK19">
        <f t="shared" si="15"/>
        <v>1.9522834382417358</v>
      </c>
    </row>
    <row r="20" spans="1:37">
      <c r="A20" s="105" t="s">
        <v>222</v>
      </c>
      <c r="B20" s="106">
        <f>SUM('10 (pesos) (Corr3)'!$D25:$L25)</f>
        <v>83.980658007038528</v>
      </c>
      <c r="C20" s="107">
        <f t="shared" si="0"/>
        <v>1</v>
      </c>
      <c r="D20" s="106">
        <f>SUM('10 (pesos) (Corr3)'!$M25:$W25)</f>
        <v>53.376464500778042</v>
      </c>
      <c r="E20" s="107">
        <f t="shared" si="1"/>
        <v>3</v>
      </c>
      <c r="F20" s="106">
        <f>SUM('10 (pesos) (Corr3)'!$X25:$AK25)</f>
        <v>58.507443382044123</v>
      </c>
      <c r="G20" s="107">
        <f t="shared" si="2"/>
        <v>16</v>
      </c>
      <c r="H20" s="106">
        <f>SUM('10 (pesos) (Corr3)'!AL25:AS25)</f>
        <v>49.574602185819039</v>
      </c>
      <c r="I20" s="107">
        <f t="shared" si="3"/>
        <v>16</v>
      </c>
      <c r="J20" s="106">
        <f>SUM('10 (pesos) (Corr3)'!$AT25:$AV25)</f>
        <v>37.474907294459143</v>
      </c>
      <c r="K20" s="107">
        <f t="shared" si="4"/>
        <v>9</v>
      </c>
      <c r="L20" s="106">
        <f>SUM('10 (pesos) (Corr3)'!$AW25:$BC25)</f>
        <v>30.756093855497983</v>
      </c>
      <c r="M20" s="107">
        <f t="shared" si="5"/>
        <v>18</v>
      </c>
      <c r="N20" s="106">
        <f>SUM('10 (pesos) (Corr3)'!$BD25:$BR25)</f>
        <v>31.300058229202822</v>
      </c>
      <c r="O20" s="107">
        <f t="shared" si="6"/>
        <v>16</v>
      </c>
      <c r="P20" s="106">
        <f>SUM('10 (pesos) (Corr3)'!$BS25:$CC25)</f>
        <v>49.047683647143685</v>
      </c>
      <c r="Q20" s="107">
        <f t="shared" si="7"/>
        <v>24</v>
      </c>
      <c r="R20" s="106">
        <f>SUM('10 (pesos) (Corr3)'!$CD25:$CH25)</f>
        <v>12.943770227211854</v>
      </c>
      <c r="S20" s="107">
        <f t="shared" si="8"/>
        <v>16</v>
      </c>
      <c r="T20" s="106">
        <f>SUM('10 (pesos) (Corr3)'!$CI25:$CM25)</f>
        <v>7.3963942703216805</v>
      </c>
      <c r="U20" s="107">
        <f t="shared" si="9"/>
        <v>31</v>
      </c>
      <c r="V20" s="106">
        <f t="shared" si="10"/>
        <v>41.101568141888571</v>
      </c>
      <c r="W20" s="107">
        <f t="shared" si="11"/>
        <v>12</v>
      </c>
      <c r="X20" s="105" t="s">
        <v>222</v>
      </c>
      <c r="Y20" s="105">
        <v>15</v>
      </c>
      <c r="Z20" s="107">
        <f t="shared" si="12"/>
        <v>3</v>
      </c>
      <c r="AB20">
        <v>18</v>
      </c>
      <c r="AC20" s="117" t="s">
        <v>439</v>
      </c>
      <c r="AE20" s="54"/>
      <c r="AF20">
        <v>38.416730227578221</v>
      </c>
      <c r="AG20" s="105" t="s">
        <v>439</v>
      </c>
      <c r="AH20">
        <f t="shared" si="13"/>
        <v>1.0331827432167842</v>
      </c>
      <c r="AI20">
        <v>0.1</v>
      </c>
      <c r="AJ20">
        <f t="shared" si="14"/>
        <v>65.650472299314515</v>
      </c>
      <c r="AK20">
        <f t="shared" si="15"/>
        <v>1.7656092713218712</v>
      </c>
    </row>
    <row r="21" spans="1:37">
      <c r="A21" s="105" t="s">
        <v>223</v>
      </c>
      <c r="B21" s="106">
        <f>SUM('10 (pesos) (Corr3)'!$D26:$L26)</f>
        <v>60.223936679873241</v>
      </c>
      <c r="C21" s="107">
        <f t="shared" si="0"/>
        <v>6</v>
      </c>
      <c r="D21" s="106">
        <f>SUM('10 (pesos) (Corr3)'!$M26:$W26)</f>
        <v>53.153614224995025</v>
      </c>
      <c r="E21" s="107">
        <f t="shared" si="1"/>
        <v>4</v>
      </c>
      <c r="F21" s="106">
        <f>SUM('10 (pesos) (Corr3)'!$X26:$AK26)</f>
        <v>72.809045151462897</v>
      </c>
      <c r="G21" s="107">
        <f t="shared" si="2"/>
        <v>2</v>
      </c>
      <c r="H21" s="106">
        <f>SUM('10 (pesos) (Corr3)'!AL26:AS26)</f>
        <v>47.043464017457921</v>
      </c>
      <c r="I21" s="107">
        <f t="shared" si="3"/>
        <v>21</v>
      </c>
      <c r="J21" s="106">
        <f>SUM('10 (pesos) (Corr3)'!$AT26:$AV26)</f>
        <v>28.840022789922529</v>
      </c>
      <c r="K21" s="107">
        <f t="shared" si="4"/>
        <v>21</v>
      </c>
      <c r="L21" s="106">
        <f>SUM('10 (pesos) (Corr3)'!$AW26:$BC26)</f>
        <v>49.698157721781541</v>
      </c>
      <c r="M21" s="107">
        <f t="shared" si="5"/>
        <v>3</v>
      </c>
      <c r="N21" s="106">
        <f>SUM('10 (pesos) (Corr3)'!$BD26:$BR26)</f>
        <v>42.999693601018144</v>
      </c>
      <c r="O21" s="107">
        <f t="shared" si="6"/>
        <v>4</v>
      </c>
      <c r="P21" s="106">
        <f>SUM('10 (pesos) (Corr3)'!$BS26:$CC26)</f>
        <v>64.030486206300097</v>
      </c>
      <c r="Q21" s="107">
        <f t="shared" si="7"/>
        <v>2</v>
      </c>
      <c r="R21" s="106">
        <f>SUM('10 (pesos) (Corr3)'!$CD26:$CH26)</f>
        <v>46.898057772901872</v>
      </c>
      <c r="S21" s="107">
        <f t="shared" si="8"/>
        <v>2</v>
      </c>
      <c r="T21" s="106">
        <f>SUM('10 (pesos) (Corr3)'!$CI26:$CM26)</f>
        <v>53.576032993180135</v>
      </c>
      <c r="U21" s="107">
        <f t="shared" si="9"/>
        <v>2</v>
      </c>
      <c r="V21" s="106">
        <f t="shared" si="10"/>
        <v>52.692079664569235</v>
      </c>
      <c r="W21" s="107">
        <f t="shared" si="11"/>
        <v>2</v>
      </c>
      <c r="X21" s="105" t="s">
        <v>223</v>
      </c>
      <c r="Y21" s="105">
        <v>2</v>
      </c>
      <c r="Z21" s="107">
        <f t="shared" si="12"/>
        <v>0</v>
      </c>
      <c r="AB21">
        <v>19</v>
      </c>
      <c r="AC21" s="117" t="s">
        <v>438</v>
      </c>
      <c r="AE21" s="54"/>
      <c r="AF21">
        <v>37.383547484361436</v>
      </c>
      <c r="AG21" s="105" t="s">
        <v>438</v>
      </c>
      <c r="AH21">
        <f t="shared" si="13"/>
        <v>1.0517249742290673</v>
      </c>
      <c r="AI21">
        <v>0.1</v>
      </c>
      <c r="AJ21">
        <f t="shared" si="14"/>
        <v>63.884863027992644</v>
      </c>
      <c r="AK21">
        <f t="shared" si="15"/>
        <v>1.7972961487897834</v>
      </c>
    </row>
    <row r="22" spans="1:37">
      <c r="A22" s="105" t="s">
        <v>224</v>
      </c>
      <c r="B22" s="106">
        <f>SUM('10 (pesos) (Corr3)'!$D27:$L27)</f>
        <v>43.66799156011065</v>
      </c>
      <c r="C22" s="107">
        <f t="shared" si="0"/>
        <v>24</v>
      </c>
      <c r="D22" s="106">
        <f>SUM('10 (pesos) (Corr3)'!$M27:$W27)</f>
        <v>24.834969773465264</v>
      </c>
      <c r="E22" s="107">
        <f t="shared" si="1"/>
        <v>32</v>
      </c>
      <c r="F22" s="106">
        <f>SUM('10 (pesos) (Corr3)'!$X27:$AK27)</f>
        <v>19.742088715712889</v>
      </c>
      <c r="G22" s="107">
        <f t="shared" si="2"/>
        <v>32</v>
      </c>
      <c r="H22" s="106">
        <f>SUM('10 (pesos) (Corr3)'!AL27:AS27)</f>
        <v>42.054533553561754</v>
      </c>
      <c r="I22" s="107">
        <f t="shared" si="3"/>
        <v>27</v>
      </c>
      <c r="J22" s="106">
        <f>SUM('10 (pesos) (Corr3)'!$AT27:$AV27)</f>
        <v>18.825310828810117</v>
      </c>
      <c r="K22" s="107">
        <f t="shared" si="4"/>
        <v>29</v>
      </c>
      <c r="L22" s="106">
        <f>SUM('10 (pesos) (Corr3)'!$AW27:$BC27)</f>
        <v>11.900506421143987</v>
      </c>
      <c r="M22" s="107">
        <f t="shared" si="5"/>
        <v>32</v>
      </c>
      <c r="N22" s="106">
        <f>SUM('10 (pesos) (Corr3)'!$BD27:$BR27)</f>
        <v>21.213643196277303</v>
      </c>
      <c r="O22" s="107">
        <f t="shared" si="6"/>
        <v>28</v>
      </c>
      <c r="P22" s="106">
        <f>SUM('10 (pesos) (Corr3)'!$BS27:$CC27)</f>
        <v>25.557966814524089</v>
      </c>
      <c r="Q22" s="107">
        <f t="shared" si="7"/>
        <v>32</v>
      </c>
      <c r="R22" s="106">
        <f>SUM('10 (pesos) (Corr3)'!$CD27:$CH27)</f>
        <v>8.0410933219340119</v>
      </c>
      <c r="S22" s="107">
        <f t="shared" si="8"/>
        <v>23</v>
      </c>
      <c r="T22" s="106">
        <f>SUM('10 (pesos) (Corr3)'!$CI27:$CM27)</f>
        <v>6.6784305120325325</v>
      </c>
      <c r="U22" s="107">
        <f t="shared" si="9"/>
        <v>32</v>
      </c>
      <c r="V22" s="106">
        <f t="shared" si="10"/>
        <v>21.612051653930106</v>
      </c>
      <c r="W22" s="107">
        <f t="shared" si="11"/>
        <v>32</v>
      </c>
      <c r="X22" s="105" t="s">
        <v>224</v>
      </c>
      <c r="Y22" s="105">
        <v>32</v>
      </c>
      <c r="Z22" s="107">
        <f t="shared" si="12"/>
        <v>0</v>
      </c>
      <c r="AB22">
        <v>20</v>
      </c>
      <c r="AC22" s="117" t="s">
        <v>215</v>
      </c>
      <c r="AE22" s="54"/>
      <c r="AF22">
        <v>36.331822510132369</v>
      </c>
      <c r="AG22" s="105" t="s">
        <v>215</v>
      </c>
      <c r="AH22">
        <f t="shared" si="13"/>
        <v>1.1311373516428915</v>
      </c>
      <c r="AI22">
        <v>0.1</v>
      </c>
      <c r="AJ22">
        <f t="shared" si="14"/>
        <v>62.087566879202861</v>
      </c>
      <c r="AK22">
        <f t="shared" si="15"/>
        <v>1.9330042127698519</v>
      </c>
    </row>
    <row r="23" spans="1:37">
      <c r="A23" s="105" t="s">
        <v>225</v>
      </c>
      <c r="B23" s="106">
        <f>SUM('10 (pesos) (Corr3)'!$D28:$L28)</f>
        <v>39.204721865686857</v>
      </c>
      <c r="C23" s="107">
        <f t="shared" si="0"/>
        <v>31</v>
      </c>
      <c r="D23" s="106">
        <f>SUM('10 (pesos) (Corr3)'!$M28:$W28)</f>
        <v>46.775167235185542</v>
      </c>
      <c r="E23" s="107">
        <f t="shared" si="1"/>
        <v>8</v>
      </c>
      <c r="F23" s="106">
        <f>SUM('10 (pesos) (Corr3)'!$X28:$AK28)</f>
        <v>45.214171334987654</v>
      </c>
      <c r="G23" s="107">
        <f t="shared" si="2"/>
        <v>26</v>
      </c>
      <c r="H23" s="106">
        <f>SUM('10 (pesos) (Corr3)'!AL28:AS28)</f>
        <v>44.443321007540519</v>
      </c>
      <c r="I23" s="107">
        <f t="shared" si="3"/>
        <v>23</v>
      </c>
      <c r="J23" s="106">
        <f>SUM('10 (pesos) (Corr3)'!$AT28:$AV28)</f>
        <v>34.96833091604546</v>
      </c>
      <c r="K23" s="107">
        <f t="shared" si="4"/>
        <v>14</v>
      </c>
      <c r="L23" s="106">
        <f>SUM('10 (pesos) (Corr3)'!$AW28:$BC28)</f>
        <v>18.864246815662824</v>
      </c>
      <c r="M23" s="107">
        <f t="shared" si="5"/>
        <v>29</v>
      </c>
      <c r="N23" s="106">
        <f>SUM('10 (pesos) (Corr3)'!$BD28:$BR28)</f>
        <v>24.637352582525672</v>
      </c>
      <c r="O23" s="107">
        <f t="shared" si="6"/>
        <v>25</v>
      </c>
      <c r="P23" s="106">
        <f>SUM('10 (pesos) (Corr3)'!$BS28:$CC28)</f>
        <v>36.281434318107564</v>
      </c>
      <c r="Q23" s="107">
        <f t="shared" si="7"/>
        <v>29</v>
      </c>
      <c r="R23" s="106">
        <f>SUM('10 (pesos) (Corr3)'!$CD28:$CH28)</f>
        <v>15.090243493367547</v>
      </c>
      <c r="S23" s="107">
        <f t="shared" si="8"/>
        <v>13</v>
      </c>
      <c r="T23" s="106">
        <f>SUM('10 (pesos) (Corr3)'!$CI28:$CM28)</f>
        <v>20.282071633961849</v>
      </c>
      <c r="U23" s="107">
        <f t="shared" si="9"/>
        <v>15</v>
      </c>
      <c r="V23" s="106">
        <f t="shared" si="10"/>
        <v>31.721242272281987</v>
      </c>
      <c r="W23" s="107">
        <f t="shared" si="11"/>
        <v>28</v>
      </c>
      <c r="X23" s="105" t="s">
        <v>225</v>
      </c>
      <c r="Y23" s="105">
        <v>28</v>
      </c>
      <c r="Z23" s="107">
        <f t="shared" si="12"/>
        <v>0</v>
      </c>
      <c r="AB23">
        <v>21</v>
      </c>
      <c r="AC23" s="117" t="s">
        <v>216</v>
      </c>
      <c r="AE23" s="54"/>
      <c r="AF23">
        <v>35.200685158489478</v>
      </c>
      <c r="AG23" s="105" t="s">
        <v>216</v>
      </c>
      <c r="AH23">
        <f t="shared" si="13"/>
        <v>0.27156967422593681</v>
      </c>
      <c r="AI23">
        <v>0.1</v>
      </c>
      <c r="AJ23">
        <f t="shared" si="14"/>
        <v>60.154562666433009</v>
      </c>
      <c r="AK23">
        <f t="shared" si="15"/>
        <v>0.46408627880322229</v>
      </c>
    </row>
    <row r="24" spans="1:37">
      <c r="A24" s="105" t="s">
        <v>226</v>
      </c>
      <c r="B24" s="106">
        <f>SUM('10 (pesos) (Corr3)'!$D29:$L29)</f>
        <v>63.092205199883736</v>
      </c>
      <c r="C24" s="107">
        <f t="shared" si="0"/>
        <v>5</v>
      </c>
      <c r="D24" s="106">
        <f>SUM('10 (pesos) (Corr3)'!$M29:$W29)</f>
        <v>40.894413172156845</v>
      </c>
      <c r="E24" s="107">
        <f t="shared" si="1"/>
        <v>19</v>
      </c>
      <c r="F24" s="106">
        <f>SUM('10 (pesos) (Corr3)'!$X29:$AK29)</f>
        <v>59.420587164558896</v>
      </c>
      <c r="G24" s="107">
        <f t="shared" si="2"/>
        <v>14</v>
      </c>
      <c r="H24" s="106">
        <f>SUM('10 (pesos) (Corr3)'!AL29:AS29)</f>
        <v>57.150336961331654</v>
      </c>
      <c r="I24" s="107">
        <f t="shared" si="3"/>
        <v>8</v>
      </c>
      <c r="J24" s="106">
        <f>SUM('10 (pesos) (Corr3)'!$AT29:$AV29)</f>
        <v>29.772950573350911</v>
      </c>
      <c r="K24" s="107">
        <f t="shared" si="4"/>
        <v>20</v>
      </c>
      <c r="L24" s="106">
        <f>SUM('10 (pesos) (Corr3)'!$AW29:$BC29)</f>
        <v>32.734512296605487</v>
      </c>
      <c r="M24" s="107">
        <f t="shared" si="5"/>
        <v>17</v>
      </c>
      <c r="N24" s="106">
        <f>SUM('10 (pesos) (Corr3)'!$BD29:$BR29)</f>
        <v>31.558235661599092</v>
      </c>
      <c r="O24" s="107">
        <f t="shared" si="6"/>
        <v>15</v>
      </c>
      <c r="P24" s="106">
        <f>SUM('10 (pesos) (Corr3)'!$BS29:$CC29)</f>
        <v>54.22870924105321</v>
      </c>
      <c r="Q24" s="107">
        <f t="shared" si="7"/>
        <v>14</v>
      </c>
      <c r="R24" s="106">
        <f>SUM('10 (pesos) (Corr3)'!$CD29:$CH29)</f>
        <v>21.552833635232972</v>
      </c>
      <c r="S24" s="107">
        <f t="shared" si="8"/>
        <v>9</v>
      </c>
      <c r="T24" s="106">
        <f>SUM('10 (pesos) (Corr3)'!$CI29:$CM29)</f>
        <v>48.098771018745204</v>
      </c>
      <c r="U24" s="107">
        <f t="shared" si="9"/>
        <v>3</v>
      </c>
      <c r="V24" s="106">
        <f t="shared" si="10"/>
        <v>44.392417433296743</v>
      </c>
      <c r="W24" s="107">
        <f t="shared" si="11"/>
        <v>5</v>
      </c>
      <c r="X24" s="105" t="s">
        <v>226</v>
      </c>
      <c r="Y24" s="105">
        <v>8</v>
      </c>
      <c r="Z24" s="107">
        <f t="shared" si="12"/>
        <v>3</v>
      </c>
      <c r="AB24">
        <v>22</v>
      </c>
      <c r="AC24" s="117" t="s">
        <v>228</v>
      </c>
      <c r="AE24" s="54"/>
      <c r="AF24">
        <v>34.929115484263541</v>
      </c>
      <c r="AG24" s="105" t="s">
        <v>228</v>
      </c>
      <c r="AH24">
        <f>AF24-AF25</f>
        <v>5.2869991608190503E-2</v>
      </c>
      <c r="AI24">
        <v>0.1</v>
      </c>
      <c r="AJ24">
        <f t="shared" si="14"/>
        <v>59.690476387629786</v>
      </c>
      <c r="AK24">
        <f t="shared" si="15"/>
        <v>9.0349696576893734E-2</v>
      </c>
    </row>
    <row r="25" spans="1:37">
      <c r="A25" s="105" t="s">
        <v>227</v>
      </c>
      <c r="B25" s="106">
        <f>SUM('10 (pesos) (Corr3)'!$D30:$L30)</f>
        <v>41.145499348506831</v>
      </c>
      <c r="C25" s="107">
        <f t="shared" si="0"/>
        <v>28</v>
      </c>
      <c r="D25" s="106">
        <f>SUM('10 (pesos) (Corr3)'!$M30:$W30)</f>
        <v>43.365718647349937</v>
      </c>
      <c r="E25" s="107">
        <f t="shared" si="1"/>
        <v>13</v>
      </c>
      <c r="F25" s="106">
        <f>SUM('10 (pesos) (Corr3)'!$X30:$AK30)</f>
        <v>59.868668209092057</v>
      </c>
      <c r="G25" s="107">
        <f t="shared" si="2"/>
        <v>13</v>
      </c>
      <c r="H25" s="106">
        <f>SUM('10 (pesos) (Corr3)'!AL30:AS30)</f>
        <v>37.643185433388879</v>
      </c>
      <c r="I25" s="107">
        <f t="shared" si="3"/>
        <v>32</v>
      </c>
      <c r="J25" s="106">
        <f>SUM('10 (pesos) (Corr3)'!$AT30:$AV30)</f>
        <v>18.717504332755631</v>
      </c>
      <c r="K25" s="107">
        <f t="shared" si="4"/>
        <v>30</v>
      </c>
      <c r="L25" s="106">
        <f>SUM('10 (pesos) (Corr3)'!$AW30:$BC30)</f>
        <v>37.730534642829113</v>
      </c>
      <c r="M25" s="107">
        <f t="shared" si="5"/>
        <v>9</v>
      </c>
      <c r="N25" s="106">
        <f>SUM('10 (pesos) (Corr3)'!$BD30:$BR30)</f>
        <v>54.522499332765939</v>
      </c>
      <c r="O25" s="107">
        <f t="shared" si="6"/>
        <v>3</v>
      </c>
      <c r="P25" s="106">
        <f>SUM('10 (pesos) (Corr3)'!$BS30:$CC30)</f>
        <v>55.543777650445712</v>
      </c>
      <c r="Q25" s="107">
        <f t="shared" si="7"/>
        <v>12</v>
      </c>
      <c r="R25" s="106">
        <f>SUM('10 (pesos) (Corr3)'!$CD30:$CH30)</f>
        <v>39.014493742852636</v>
      </c>
      <c r="S25" s="107">
        <f t="shared" si="8"/>
        <v>5</v>
      </c>
      <c r="T25" s="106">
        <f>SUM('10 (pesos) (Corr3)'!$CI30:$CM30)</f>
        <v>11.269517071641729</v>
      </c>
      <c r="U25" s="107">
        <f t="shared" si="9"/>
        <v>28</v>
      </c>
      <c r="V25" s="106">
        <f t="shared" si="10"/>
        <v>39.955086402413784</v>
      </c>
      <c r="W25" s="107">
        <f t="shared" si="11"/>
        <v>16</v>
      </c>
      <c r="X25" s="105" t="s">
        <v>227</v>
      </c>
      <c r="Y25" s="105">
        <v>10</v>
      </c>
      <c r="Z25" s="107">
        <f t="shared" si="12"/>
        <v>-6</v>
      </c>
      <c r="AB25">
        <v>23</v>
      </c>
      <c r="AC25" s="117" t="s">
        <v>150</v>
      </c>
      <c r="AE25" s="54"/>
      <c r="AF25">
        <v>34.87624549265535</v>
      </c>
      <c r="AG25" s="105" t="s">
        <v>150</v>
      </c>
      <c r="AH25">
        <f t="shared" si="13"/>
        <v>0.14687681866141133</v>
      </c>
      <c r="AI25">
        <v>0.1</v>
      </c>
      <c r="AJ25">
        <f t="shared" si="14"/>
        <v>59.600126691052893</v>
      </c>
      <c r="AK25">
        <f t="shared" si="15"/>
        <v>0.25099826189841679</v>
      </c>
    </row>
    <row r="26" spans="1:37">
      <c r="A26" s="105" t="s">
        <v>228</v>
      </c>
      <c r="B26" s="106">
        <f>SUM('10 (pesos) (Corr3)'!$D31:$L31)</f>
        <v>48.02273295117574</v>
      </c>
      <c r="C26" s="107">
        <f t="shared" si="0"/>
        <v>20</v>
      </c>
      <c r="D26" s="106">
        <f>SUM('10 (pesos) (Corr3)'!$M31:$W31)</f>
        <v>36.054063013742102</v>
      </c>
      <c r="E26" s="107">
        <f t="shared" si="1"/>
        <v>24</v>
      </c>
      <c r="F26" s="106">
        <f>SUM('10 (pesos) (Corr3)'!$X31:$AK31)</f>
        <v>49.492058995626827</v>
      </c>
      <c r="G26" s="107">
        <f t="shared" si="2"/>
        <v>21</v>
      </c>
      <c r="H26" s="106">
        <f>SUM('10 (pesos) (Corr3)'!AL31:AS31)</f>
        <v>44.177239499148911</v>
      </c>
      <c r="I26" s="107">
        <f t="shared" si="3"/>
        <v>24</v>
      </c>
      <c r="J26" s="106">
        <f>SUM('10 (pesos) (Corr3)'!$AT31:$AV31)</f>
        <v>33.127387655605162</v>
      </c>
      <c r="K26" s="107">
        <f t="shared" si="4"/>
        <v>15</v>
      </c>
      <c r="L26" s="106">
        <f>SUM('10 (pesos) (Corr3)'!$AW31:$BC31)</f>
        <v>26.828336747759192</v>
      </c>
      <c r="M26" s="107">
        <f t="shared" si="5"/>
        <v>22</v>
      </c>
      <c r="N26" s="106">
        <f>SUM('10 (pesos) (Corr3)'!$BD31:$BR31)</f>
        <v>28.125526429582202</v>
      </c>
      <c r="O26" s="107">
        <f t="shared" si="6"/>
        <v>22</v>
      </c>
      <c r="P26" s="106">
        <f>SUM('10 (pesos) (Corr3)'!$BS31:$CC31)</f>
        <v>50.971127841109805</v>
      </c>
      <c r="Q26" s="107">
        <f t="shared" si="7"/>
        <v>19</v>
      </c>
      <c r="R26" s="106">
        <f>SUM('10 (pesos) (Corr3)'!$CD31:$CH31)</f>
        <v>13.59753632427757</v>
      </c>
      <c r="S26" s="107">
        <f t="shared" si="8"/>
        <v>15</v>
      </c>
      <c r="T26" s="106">
        <f>SUM('10 (pesos) (Corr3)'!$CI31:$CM31)</f>
        <v>19.393730352611147</v>
      </c>
      <c r="U26" s="107">
        <f t="shared" si="9"/>
        <v>18</v>
      </c>
      <c r="V26" s="106">
        <f t="shared" si="10"/>
        <v>34.929115484263541</v>
      </c>
      <c r="W26" s="107">
        <f t="shared" si="11"/>
        <v>22</v>
      </c>
      <c r="X26" s="105" t="s">
        <v>228</v>
      </c>
      <c r="Y26" s="105">
        <v>24</v>
      </c>
      <c r="Z26" s="107">
        <f t="shared" si="12"/>
        <v>2</v>
      </c>
      <c r="AB26">
        <v>24</v>
      </c>
      <c r="AC26" s="117" t="s">
        <v>148</v>
      </c>
      <c r="AE26" s="54"/>
      <c r="AF26">
        <v>34.729368673993939</v>
      </c>
      <c r="AG26" s="105" t="s">
        <v>148</v>
      </c>
      <c r="AH26">
        <f t="shared" si="13"/>
        <v>1.1088024061172703</v>
      </c>
      <c r="AI26">
        <v>0.1</v>
      </c>
      <c r="AJ26">
        <f t="shared" si="14"/>
        <v>59.349128429154476</v>
      </c>
      <c r="AK26">
        <f t="shared" si="15"/>
        <v>1.8948359534242485</v>
      </c>
    </row>
    <row r="27" spans="1:37">
      <c r="A27" s="105" t="s">
        <v>229</v>
      </c>
      <c r="B27" s="106">
        <f>SUM('10 (pesos) (Corr3)'!$D32:$L32)</f>
        <v>59.24042764488771</v>
      </c>
      <c r="C27" s="107">
        <f t="shared" si="0"/>
        <v>9</v>
      </c>
      <c r="D27" s="106">
        <f>SUM('10 (pesos) (Corr3)'!$M32:$W32)</f>
        <v>34.434411422385331</v>
      </c>
      <c r="E27" s="107">
        <f t="shared" si="1"/>
        <v>26</v>
      </c>
      <c r="F27" s="106">
        <f>SUM('10 (pesos) (Corr3)'!$X32:$AK32)</f>
        <v>63.233072653494027</v>
      </c>
      <c r="G27" s="107">
        <f t="shared" si="2"/>
        <v>11</v>
      </c>
      <c r="H27" s="106">
        <f>SUM('10 (pesos) (Corr3)'!AL32:AS32)</f>
        <v>52.933750739164616</v>
      </c>
      <c r="I27" s="107">
        <f t="shared" si="3"/>
        <v>10</v>
      </c>
      <c r="J27" s="106">
        <f>SUM('10 (pesos) (Corr3)'!$AT32:$AV32)</f>
        <v>37.063666179811896</v>
      </c>
      <c r="K27" s="107">
        <f t="shared" si="4"/>
        <v>10</v>
      </c>
      <c r="L27" s="106">
        <f>SUM('10 (pesos) (Corr3)'!$AW32:$BC32)</f>
        <v>37.544278692440926</v>
      </c>
      <c r="M27" s="107">
        <f t="shared" si="5"/>
        <v>10</v>
      </c>
      <c r="N27" s="106">
        <f>SUM('10 (pesos) (Corr3)'!$BD32:$BR32)</f>
        <v>41.492639150651655</v>
      </c>
      <c r="O27" s="107">
        <f t="shared" si="6"/>
        <v>5</v>
      </c>
      <c r="P27" s="106">
        <f>SUM('10 (pesos) (Corr3)'!$BS32:$CC32)</f>
        <v>59.093762358979326</v>
      </c>
      <c r="Q27" s="107">
        <f t="shared" si="7"/>
        <v>7</v>
      </c>
      <c r="R27" s="106">
        <f>SUM('10 (pesos) (Corr3)'!$CD32:$CH32)</f>
        <v>7.9559965915357269</v>
      </c>
      <c r="S27" s="107">
        <f t="shared" si="8"/>
        <v>24</v>
      </c>
      <c r="T27" s="106">
        <f>SUM('10 (pesos) (Corr3)'!$CI32:$CM32)</f>
        <v>18.596436056211715</v>
      </c>
      <c r="U27" s="107">
        <f t="shared" si="9"/>
        <v>19</v>
      </c>
      <c r="V27" s="106">
        <f t="shared" si="10"/>
        <v>41.712550372980886</v>
      </c>
      <c r="W27" s="107">
        <f t="shared" si="11"/>
        <v>11</v>
      </c>
      <c r="X27" s="105" t="s">
        <v>229</v>
      </c>
      <c r="Y27" s="105">
        <v>12</v>
      </c>
      <c r="Z27" s="107">
        <f t="shared" si="12"/>
        <v>1</v>
      </c>
      <c r="AB27">
        <v>25</v>
      </c>
      <c r="AC27" s="117" t="s">
        <v>231</v>
      </c>
      <c r="AE27" s="54"/>
      <c r="AF27">
        <v>33.620566267876669</v>
      </c>
      <c r="AG27" s="105" t="s">
        <v>231</v>
      </c>
      <c r="AH27">
        <f t="shared" si="13"/>
        <v>0.12034912893233951</v>
      </c>
      <c r="AI27">
        <v>0.1</v>
      </c>
      <c r="AJ27">
        <f t="shared" si="14"/>
        <v>57.454292475730227</v>
      </c>
      <c r="AK27">
        <f t="shared" si="15"/>
        <v>0.20566500866716808</v>
      </c>
    </row>
    <row r="28" spans="1:37">
      <c r="A28" s="105" t="s">
        <v>230</v>
      </c>
      <c r="B28" s="106">
        <f>SUM('10 (pesos) (Corr3)'!$D33:$L33)</f>
        <v>52.362198217540289</v>
      </c>
      <c r="C28" s="107">
        <f t="shared" si="0"/>
        <v>16</v>
      </c>
      <c r="D28" s="106">
        <f>SUM('10 (pesos) (Corr3)'!$M33:$W33)</f>
        <v>30.058913754941923</v>
      </c>
      <c r="E28" s="107">
        <f t="shared" si="1"/>
        <v>29</v>
      </c>
      <c r="F28" s="106">
        <f>SUM('10 (pesos) (Corr3)'!$X33:$AK33)</f>
        <v>68.995316628879877</v>
      </c>
      <c r="G28" s="107">
        <f t="shared" si="2"/>
        <v>4</v>
      </c>
      <c r="H28" s="106">
        <f>SUM('10 (pesos) (Corr3)'!AL33:AS33)</f>
        <v>38.084308534175833</v>
      </c>
      <c r="I28" s="107">
        <f t="shared" si="3"/>
        <v>30</v>
      </c>
      <c r="J28" s="106">
        <f>SUM('10 (pesos) (Corr3)'!$AT33:$AV33)</f>
        <v>26.789577610011609</v>
      </c>
      <c r="K28" s="107">
        <f t="shared" si="4"/>
        <v>24</v>
      </c>
      <c r="L28" s="106">
        <f>SUM('10 (pesos) (Corr3)'!$AW33:$BC33)</f>
        <v>44.66157361079722</v>
      </c>
      <c r="M28" s="107">
        <f t="shared" si="5"/>
        <v>4</v>
      </c>
      <c r="N28" s="106">
        <f>SUM('10 (pesos) (Corr3)'!$BD33:$BR33)</f>
        <v>36.961826794580936</v>
      </c>
      <c r="O28" s="107">
        <f t="shared" si="6"/>
        <v>11</v>
      </c>
      <c r="P28" s="106">
        <f>SUM('10 (pesos) (Corr3)'!$BS33:$CC33)</f>
        <v>58.001097857793717</v>
      </c>
      <c r="Q28" s="107">
        <f t="shared" si="7"/>
        <v>8</v>
      </c>
      <c r="R28" s="106">
        <f>SUM('10 (pesos) (Corr3)'!$CD33:$CH33)</f>
        <v>12.245422284405791</v>
      </c>
      <c r="S28" s="107">
        <f t="shared" si="8"/>
        <v>17</v>
      </c>
      <c r="T28" s="106">
        <f>SUM('10 (pesos) (Corr3)'!$CI33:$CM33)</f>
        <v>20.210663178384561</v>
      </c>
      <c r="U28" s="107">
        <f t="shared" si="9"/>
        <v>16</v>
      </c>
      <c r="V28" s="106">
        <f t="shared" si="10"/>
        <v>40.013425337681667</v>
      </c>
      <c r="W28" s="107">
        <f t="shared" si="11"/>
        <v>15</v>
      </c>
      <c r="X28" s="105" t="s">
        <v>230</v>
      </c>
      <c r="Y28" s="105">
        <v>14</v>
      </c>
      <c r="Z28" s="107">
        <f t="shared" si="12"/>
        <v>-1</v>
      </c>
      <c r="AB28">
        <v>26</v>
      </c>
      <c r="AC28" s="117" t="s">
        <v>437</v>
      </c>
      <c r="AE28" s="54"/>
      <c r="AF28">
        <v>33.500217138944329</v>
      </c>
      <c r="AG28" s="105" t="s">
        <v>437</v>
      </c>
      <c r="AH28">
        <f t="shared" si="13"/>
        <v>1.4121275632447237</v>
      </c>
      <c r="AI28">
        <v>0.1</v>
      </c>
      <c r="AJ28">
        <f t="shared" si="14"/>
        <v>57.248627467063059</v>
      </c>
      <c r="AK28">
        <f t="shared" si="15"/>
        <v>2.4131892778148156</v>
      </c>
    </row>
    <row r="29" spans="1:37">
      <c r="A29" s="105" t="s">
        <v>231</v>
      </c>
      <c r="B29" s="106">
        <f>SUM('10 (pesos) (Corr3)'!$D34:$L34)</f>
        <v>39.930283585306</v>
      </c>
      <c r="C29" s="107">
        <f t="shared" si="0"/>
        <v>29</v>
      </c>
      <c r="D29" s="106">
        <f>SUM('10 (pesos) (Corr3)'!$M34:$W34)</f>
        <v>41.119583435148058</v>
      </c>
      <c r="E29" s="107">
        <f t="shared" si="1"/>
        <v>18</v>
      </c>
      <c r="F29" s="106">
        <f>SUM('10 (pesos) (Corr3)'!$X34:$AK34)</f>
        <v>54.003431248113252</v>
      </c>
      <c r="G29" s="107">
        <f t="shared" si="2"/>
        <v>19</v>
      </c>
      <c r="H29" s="106">
        <f>SUM('10 (pesos) (Corr3)'!AL34:AS34)</f>
        <v>62.301838254369898</v>
      </c>
      <c r="I29" s="107">
        <f t="shared" si="3"/>
        <v>3</v>
      </c>
      <c r="J29" s="106">
        <f>SUM('10 (pesos) (Corr3)'!$AT34:$AV34)</f>
        <v>41.904235656825847</v>
      </c>
      <c r="K29" s="107">
        <f t="shared" si="4"/>
        <v>5</v>
      </c>
      <c r="L29" s="106">
        <f>SUM('10 (pesos) (Corr3)'!$AW34:$BC34)</f>
        <v>29.697757838452585</v>
      </c>
      <c r="M29" s="107">
        <f t="shared" si="5"/>
        <v>20</v>
      </c>
      <c r="N29" s="106">
        <f>SUM('10 (pesos) (Corr3)'!$BD34:$BR34)</f>
        <v>19.060433779733238</v>
      </c>
      <c r="O29" s="107">
        <f t="shared" si="6"/>
        <v>31</v>
      </c>
      <c r="P29" s="106">
        <f>SUM('10 (pesos) (Corr3)'!$BS34:$CC34)</f>
        <v>34.761513737008499</v>
      </c>
      <c r="Q29" s="107">
        <f t="shared" si="7"/>
        <v>30</v>
      </c>
      <c r="R29" s="106">
        <f>SUM('10 (pesos) (Corr3)'!$CD34:$CH34)</f>
        <v>2.770903082267425</v>
      </c>
      <c r="S29" s="107">
        <f t="shared" si="8"/>
        <v>32</v>
      </c>
      <c r="T29" s="106">
        <f>SUM('10 (pesos) (Corr3)'!$CI34:$CM34)</f>
        <v>20.597769830004488</v>
      </c>
      <c r="U29" s="107">
        <f t="shared" si="9"/>
        <v>13</v>
      </c>
      <c r="V29" s="106">
        <f t="shared" si="10"/>
        <v>33.620566267876669</v>
      </c>
      <c r="W29" s="107">
        <f t="shared" si="11"/>
        <v>25</v>
      </c>
      <c r="X29" s="105" t="s">
        <v>231</v>
      </c>
      <c r="Y29" s="105">
        <v>26</v>
      </c>
      <c r="Z29" s="107">
        <f t="shared" si="12"/>
        <v>1</v>
      </c>
      <c r="AB29">
        <v>27</v>
      </c>
      <c r="AC29" s="117" t="s">
        <v>151</v>
      </c>
      <c r="AE29" s="54"/>
      <c r="AF29">
        <v>32.088089575699605</v>
      </c>
      <c r="AG29" s="105" t="s">
        <v>151</v>
      </c>
      <c r="AH29">
        <f t="shared" si="13"/>
        <v>0.36684730341761806</v>
      </c>
      <c r="AI29">
        <v>0.1</v>
      </c>
      <c r="AJ29">
        <f t="shared" si="14"/>
        <v>54.835438189248244</v>
      </c>
      <c r="AK29">
        <f t="shared" si="15"/>
        <v>0.62690652193527541</v>
      </c>
    </row>
    <row r="30" spans="1:37">
      <c r="A30" s="105" t="s">
        <v>232</v>
      </c>
      <c r="B30" s="106">
        <f>SUM('10 (pesos) (Corr3)'!$D35:$L35)</f>
        <v>71.382739458494285</v>
      </c>
      <c r="C30" s="107">
        <f t="shared" si="0"/>
        <v>2</v>
      </c>
      <c r="D30" s="106">
        <f>SUM('10 (pesos) (Corr3)'!$M35:$W35)</f>
        <v>27.663970081140871</v>
      </c>
      <c r="E30" s="107">
        <f t="shared" si="1"/>
        <v>31</v>
      </c>
      <c r="F30" s="106">
        <f>SUM('10 (pesos) (Corr3)'!$X35:$AK35)</f>
        <v>62.555518287795437</v>
      </c>
      <c r="G30" s="107">
        <f t="shared" si="2"/>
        <v>12</v>
      </c>
      <c r="H30" s="106">
        <f>SUM('10 (pesos) (Corr3)'!AL35:AS35)</f>
        <v>49.108176308375072</v>
      </c>
      <c r="I30" s="107">
        <f t="shared" si="3"/>
        <v>17</v>
      </c>
      <c r="J30" s="106">
        <f>SUM('10 (pesos) (Corr3)'!$AT35:$AV35)</f>
        <v>19.738907189183472</v>
      </c>
      <c r="K30" s="107">
        <f t="shared" si="4"/>
        <v>28</v>
      </c>
      <c r="L30" s="106">
        <f>SUM('10 (pesos) (Corr3)'!$AW35:$BC35)</f>
        <v>44.15235421975882</v>
      </c>
      <c r="M30" s="107">
        <f t="shared" si="5"/>
        <v>5</v>
      </c>
      <c r="N30" s="106">
        <f>SUM('10 (pesos) (Corr3)'!$BD35:$BR35)</f>
        <v>37.007513509446092</v>
      </c>
      <c r="O30" s="107">
        <f t="shared" si="6"/>
        <v>10</v>
      </c>
      <c r="P30" s="106">
        <f>SUM('10 (pesos) (Corr3)'!$BS35:$CC35)</f>
        <v>50.811636350848829</v>
      </c>
      <c r="Q30" s="107">
        <f t="shared" si="7"/>
        <v>21</v>
      </c>
      <c r="R30" s="106">
        <f>SUM('10 (pesos) (Corr3)'!$CD35:$CH35)</f>
        <v>20.571212788701512</v>
      </c>
      <c r="S30" s="107">
        <f t="shared" si="8"/>
        <v>10</v>
      </c>
      <c r="T30" s="106">
        <f>SUM('10 (pesos) (Corr3)'!$CI35:$CM35)</f>
        <v>12.112861469321379</v>
      </c>
      <c r="U30" s="107">
        <f t="shared" si="9"/>
        <v>26</v>
      </c>
      <c r="V30" s="106">
        <f t="shared" si="10"/>
        <v>40.217304569349487</v>
      </c>
      <c r="W30" s="107">
        <f t="shared" si="11"/>
        <v>14</v>
      </c>
      <c r="X30" s="105" t="s">
        <v>232</v>
      </c>
      <c r="Y30" s="105">
        <v>9</v>
      </c>
      <c r="Z30" s="107">
        <f t="shared" si="12"/>
        <v>-5</v>
      </c>
      <c r="AB30">
        <v>28</v>
      </c>
      <c r="AC30" s="117" t="s">
        <v>225</v>
      </c>
      <c r="AE30" s="54"/>
      <c r="AF30">
        <v>31.721242272281987</v>
      </c>
      <c r="AG30" s="105" t="s">
        <v>225</v>
      </c>
      <c r="AH30">
        <f t="shared" si="13"/>
        <v>0.1581736653105672</v>
      </c>
      <c r="AI30">
        <v>0.1</v>
      </c>
      <c r="AJ30">
        <f t="shared" si="14"/>
        <v>54.208531667312968</v>
      </c>
      <c r="AK30">
        <f t="shared" si="15"/>
        <v>0.27030347901649066</v>
      </c>
    </row>
    <row r="31" spans="1:37">
      <c r="A31" s="105" t="s">
        <v>436</v>
      </c>
      <c r="B31" s="106">
        <f>SUM('10 (pesos) (Corr3)'!$D36:$L36)</f>
        <v>45.593035970731997</v>
      </c>
      <c r="C31" s="107">
        <f t="shared" si="0"/>
        <v>22</v>
      </c>
      <c r="D31" s="106">
        <f>SUM('10 (pesos) (Corr3)'!$M36:$W36)</f>
        <v>44.089032996518867</v>
      </c>
      <c r="E31" s="107">
        <f t="shared" si="1"/>
        <v>11</v>
      </c>
      <c r="F31" s="106">
        <f>SUM('10 (pesos) (Corr3)'!$X36:$AK36)</f>
        <v>48.937423741437875</v>
      </c>
      <c r="G31" s="107">
        <f t="shared" si="2"/>
        <v>22</v>
      </c>
      <c r="H31" s="106">
        <f>SUM('10 (pesos) (Corr3)'!AL36:AS36)</f>
        <v>54.675181099467636</v>
      </c>
      <c r="I31" s="107">
        <f t="shared" si="3"/>
        <v>9</v>
      </c>
      <c r="J31" s="106">
        <f>SUM('10 (pesos) (Corr3)'!$AT36:$AV36)</f>
        <v>36.048068800492906</v>
      </c>
      <c r="K31" s="107">
        <f t="shared" si="4"/>
        <v>12</v>
      </c>
      <c r="L31" s="106">
        <f>SUM('10 (pesos) (Corr3)'!$AW36:$BC36)</f>
        <v>20.136671835554409</v>
      </c>
      <c r="M31" s="107">
        <f t="shared" si="5"/>
        <v>28</v>
      </c>
      <c r="N31" s="106">
        <f>SUM('10 (pesos) (Corr3)'!$BD36:$BR36)</f>
        <v>18.635828679215329</v>
      </c>
      <c r="O31" s="107">
        <f t="shared" si="6"/>
        <v>32</v>
      </c>
      <c r="P31" s="106">
        <f>SUM('10 (pesos) (Corr3)'!$BS36:$CC36)</f>
        <v>29.701859687996048</v>
      </c>
      <c r="Q31" s="107">
        <f t="shared" si="7"/>
        <v>31</v>
      </c>
      <c r="R31" s="106">
        <f>SUM('10 (pesos) (Corr3)'!$CD36:$CH36)</f>
        <v>8.8910875789534263</v>
      </c>
      <c r="S31" s="107">
        <f t="shared" si="8"/>
        <v>22</v>
      </c>
      <c r="T31" s="106">
        <f>SUM('10 (pesos) (Corr3)'!$CI36:$CM36)</f>
        <v>19.432670331324431</v>
      </c>
      <c r="U31" s="107">
        <f t="shared" si="9"/>
        <v>17</v>
      </c>
      <c r="V31" s="106">
        <f t="shared" si="10"/>
        <v>31.56306860697142</v>
      </c>
      <c r="W31" s="107">
        <f t="shared" si="11"/>
        <v>29</v>
      </c>
      <c r="X31" s="105" t="s">
        <v>436</v>
      </c>
      <c r="Y31" s="105">
        <v>27</v>
      </c>
      <c r="Z31" s="107">
        <f t="shared" si="12"/>
        <v>-2</v>
      </c>
      <c r="AB31">
        <v>29</v>
      </c>
      <c r="AC31" s="117" t="s">
        <v>436</v>
      </c>
      <c r="AE31" s="54"/>
      <c r="AF31">
        <v>31.56306860697142</v>
      </c>
      <c r="AG31" s="105" t="s">
        <v>436</v>
      </c>
      <c r="AH31">
        <f t="shared" si="13"/>
        <v>2.7647801106090029</v>
      </c>
      <c r="AI31">
        <v>0.1</v>
      </c>
      <c r="AJ31">
        <f t="shared" si="14"/>
        <v>53.938228188296478</v>
      </c>
      <c r="AK31">
        <f t="shared" si="15"/>
        <v>4.7247415120960028</v>
      </c>
    </row>
    <row r="32" spans="1:37">
      <c r="A32" s="105" t="s">
        <v>437</v>
      </c>
      <c r="B32" s="106">
        <f>SUM('10 (pesos) (Corr3)'!$D37:$L37)</f>
        <v>51.146689841926893</v>
      </c>
      <c r="C32" s="107">
        <f t="shared" si="0"/>
        <v>17</v>
      </c>
      <c r="D32" s="106">
        <f>SUM('10 (pesos) (Corr3)'!$M37:$W37)</f>
        <v>28.318932850893844</v>
      </c>
      <c r="E32" s="107">
        <f t="shared" si="1"/>
        <v>30</v>
      </c>
      <c r="F32" s="106">
        <f>SUM('10 (pesos) (Corr3)'!$X37:$AK37)</f>
        <v>43.135626844433673</v>
      </c>
      <c r="G32" s="107">
        <f t="shared" si="2"/>
        <v>29</v>
      </c>
      <c r="H32" s="106">
        <f>SUM('10 (pesos) (Corr3)'!AL37:AS37)</f>
        <v>42.979869853549687</v>
      </c>
      <c r="I32" s="107">
        <f t="shared" si="3"/>
        <v>26</v>
      </c>
      <c r="J32" s="106">
        <f>SUM('10 (pesos) (Corr3)'!$AT37:$AV37)</f>
        <v>37.501204792878262</v>
      </c>
      <c r="K32" s="107">
        <f t="shared" si="4"/>
        <v>8</v>
      </c>
      <c r="L32" s="106">
        <f>SUM('10 (pesos) (Corr3)'!$AW37:$BC37)</f>
        <v>20.253511297457688</v>
      </c>
      <c r="M32" s="107">
        <f t="shared" si="5"/>
        <v>27</v>
      </c>
      <c r="N32" s="106">
        <f>SUM('10 (pesos) (Corr3)'!$BD37:$BR37)</f>
        <v>29.713369937379596</v>
      </c>
      <c r="O32" s="107">
        <f t="shared" si="6"/>
        <v>20</v>
      </c>
      <c r="P32" s="106">
        <f>SUM('10 (pesos) (Corr3)'!$BS37:$CC37)</f>
        <v>59.608342292228059</v>
      </c>
      <c r="Q32" s="107">
        <f t="shared" si="7"/>
        <v>5</v>
      </c>
      <c r="R32" s="106">
        <f>SUM('10 (pesos) (Corr3)'!$CD37:$CH37)</f>
        <v>5.8971105223436968</v>
      </c>
      <c r="S32" s="107">
        <f t="shared" si="8"/>
        <v>29</v>
      </c>
      <c r="T32" s="106">
        <f>SUM('10 (pesos) (Corr3)'!$CI37:$CM37)</f>
        <v>14.479667630152735</v>
      </c>
      <c r="U32" s="107">
        <f t="shared" si="9"/>
        <v>24</v>
      </c>
      <c r="V32" s="106">
        <f t="shared" si="10"/>
        <v>33.500217138944329</v>
      </c>
      <c r="W32" s="107">
        <f t="shared" si="11"/>
        <v>26</v>
      </c>
      <c r="X32" s="105" t="s">
        <v>437</v>
      </c>
      <c r="Y32" s="105">
        <v>23</v>
      </c>
      <c r="Z32" s="107">
        <f t="shared" si="12"/>
        <v>-3</v>
      </c>
      <c r="AB32">
        <v>30</v>
      </c>
      <c r="AC32" s="117" t="s">
        <v>217</v>
      </c>
      <c r="AE32" s="54"/>
      <c r="AF32">
        <v>28.798288496362417</v>
      </c>
      <c r="AG32" s="105" t="s">
        <v>217</v>
      </c>
      <c r="AH32">
        <f>AF32-AF33</f>
        <v>1.0397714469428792</v>
      </c>
      <c r="AI32">
        <v>0.1</v>
      </c>
      <c r="AJ32">
        <f t="shared" si="14"/>
        <v>49.213486676200475</v>
      </c>
      <c r="AK32">
        <f t="shared" si="15"/>
        <v>1.7768687280454429</v>
      </c>
    </row>
    <row r="33" spans="1:37">
      <c r="A33" s="105" t="s">
        <v>438</v>
      </c>
      <c r="B33" s="106">
        <f>SUM('10 (pesos) (Corr3)'!$D38:$L38)</f>
        <v>53.366530955862856</v>
      </c>
      <c r="C33" s="107">
        <f t="shared" si="0"/>
        <v>14</v>
      </c>
      <c r="D33" s="106">
        <f>SUM('10 (pesos) (Corr3)'!$M38:$W38)</f>
        <v>35.325806270977509</v>
      </c>
      <c r="E33" s="107">
        <f t="shared" si="1"/>
        <v>25</v>
      </c>
      <c r="F33" s="106">
        <f>SUM('10 (pesos) (Corr3)'!$X38:$AK38)</f>
        <v>43.370201941852343</v>
      </c>
      <c r="G33" s="107">
        <f t="shared" si="2"/>
        <v>28</v>
      </c>
      <c r="H33" s="106">
        <f>SUM('10 (pesos) (Corr3)'!AL38:AS38)</f>
        <v>63.430982701419936</v>
      </c>
      <c r="I33" s="107">
        <f t="shared" si="3"/>
        <v>2</v>
      </c>
      <c r="J33" s="106">
        <f>SUM('10 (pesos) (Corr3)'!$AT38:$AV38)</f>
        <v>43.284228769497403</v>
      </c>
      <c r="K33" s="107">
        <f t="shared" si="4"/>
        <v>2</v>
      </c>
      <c r="L33" s="106">
        <f>SUM('10 (pesos) (Corr3)'!$AW38:$BC38)</f>
        <v>25.471242364401427</v>
      </c>
      <c r="M33" s="107">
        <f t="shared" si="5"/>
        <v>24</v>
      </c>
      <c r="N33" s="106">
        <f>SUM('10 (pesos) (Corr3)'!$BD38:$BR38)</f>
        <v>30.751702504284893</v>
      </c>
      <c r="O33" s="107">
        <f t="shared" si="6"/>
        <v>17</v>
      </c>
      <c r="P33" s="106">
        <f>SUM('10 (pesos) (Corr3)'!$BS38:$CC38)</f>
        <v>56.678087363614161</v>
      </c>
      <c r="Q33" s="107">
        <f t="shared" si="7"/>
        <v>10</v>
      </c>
      <c r="R33" s="106">
        <f>SUM('10 (pesos) (Corr3)'!$CD38:$CH38)</f>
        <v>6.3406683491441083</v>
      </c>
      <c r="S33" s="107">
        <f t="shared" si="8"/>
        <v>28</v>
      </c>
      <c r="T33" s="106">
        <f>SUM('10 (pesos) (Corr3)'!$CI38:$CM38)</f>
        <v>20.737295222184827</v>
      </c>
      <c r="U33" s="107">
        <f t="shared" si="9"/>
        <v>12</v>
      </c>
      <c r="V33" s="106">
        <f t="shared" si="10"/>
        <v>37.383547484361436</v>
      </c>
      <c r="W33" s="107">
        <f t="shared" si="11"/>
        <v>19</v>
      </c>
      <c r="X33" s="105" t="s">
        <v>438</v>
      </c>
      <c r="Y33" s="105">
        <v>20</v>
      </c>
      <c r="Z33" s="107">
        <f t="shared" si="12"/>
        <v>1</v>
      </c>
      <c r="AB33">
        <v>31</v>
      </c>
      <c r="AC33" s="117" t="s">
        <v>220</v>
      </c>
      <c r="AE33" s="54"/>
      <c r="AF33">
        <v>27.758517049419538</v>
      </c>
      <c r="AG33" s="105" t="s">
        <v>220</v>
      </c>
      <c r="AH33">
        <f t="shared" si="13"/>
        <v>6.1464653954894288</v>
      </c>
      <c r="AI33">
        <v>0.1</v>
      </c>
      <c r="AJ33">
        <f t="shared" si="14"/>
        <v>47.436617948155032</v>
      </c>
      <c r="AK33">
        <f t="shared" si="15"/>
        <v>10.503714235825306</v>
      </c>
    </row>
    <row r="34" spans="1:37">
      <c r="A34" s="105" t="s">
        <v>439</v>
      </c>
      <c r="B34" s="106">
        <f>SUM('10 (pesos) (Corr3)'!$D39:$L39)</f>
        <v>53.132719545879901</v>
      </c>
      <c r="C34" s="107">
        <f t="shared" si="0"/>
        <v>15</v>
      </c>
      <c r="D34" s="106">
        <f>SUM('10 (pesos) (Corr3)'!$M39:$W39)</f>
        <v>43.220620737535015</v>
      </c>
      <c r="E34" s="107">
        <f t="shared" si="1"/>
        <v>14</v>
      </c>
      <c r="F34" s="106">
        <f>SUM('10 (pesos) (Corr3)'!$X39:$AK39)</f>
        <v>57.880601231257423</v>
      </c>
      <c r="G34" s="107">
        <f t="shared" si="2"/>
        <v>17</v>
      </c>
      <c r="H34" s="106">
        <f>SUM('10 (pesos) (Corr3)'!AL39:AS39)</f>
        <v>51.195640308410887</v>
      </c>
      <c r="I34" s="107">
        <f t="shared" si="3"/>
        <v>13</v>
      </c>
      <c r="J34" s="106">
        <f>SUM('10 (pesos) (Corr3)'!$AT39:$AV39)</f>
        <v>36.504115374317649</v>
      </c>
      <c r="K34" s="107">
        <f t="shared" si="4"/>
        <v>11</v>
      </c>
      <c r="L34" s="106">
        <f>SUM('10 (pesos) (Corr3)'!$AW39:$BC39)</f>
        <v>37.248757791263188</v>
      </c>
      <c r="M34" s="107">
        <f t="shared" si="5"/>
        <v>11</v>
      </c>
      <c r="N34" s="106">
        <f>SUM('10 (pesos) (Corr3)'!$BD39:$BR39)</f>
        <v>19.980483416315444</v>
      </c>
      <c r="O34" s="107">
        <f t="shared" si="6"/>
        <v>29</v>
      </c>
      <c r="P34" s="106">
        <f>SUM('10 (pesos) (Corr3)'!$BS39:$CC39)</f>
        <v>56.626445942396785</v>
      </c>
      <c r="Q34" s="107">
        <f t="shared" si="7"/>
        <v>11</v>
      </c>
      <c r="R34" s="106">
        <f>SUM('10 (pesos) (Corr3)'!$CD39:$CH39)</f>
        <v>19.029236158704915</v>
      </c>
      <c r="S34" s="107">
        <f t="shared" si="8"/>
        <v>11</v>
      </c>
      <c r="T34" s="106">
        <f>SUM('10 (pesos) (Corr3)'!$CI39:$CM39)</f>
        <v>15.314354590307598</v>
      </c>
      <c r="U34" s="107">
        <f t="shared" si="9"/>
        <v>23</v>
      </c>
      <c r="V34" s="106">
        <f t="shared" si="10"/>
        <v>38.416730227578221</v>
      </c>
      <c r="W34" s="107">
        <f t="shared" si="11"/>
        <v>18</v>
      </c>
      <c r="X34" s="105" t="s">
        <v>439</v>
      </c>
      <c r="Y34" s="105">
        <v>17</v>
      </c>
      <c r="Z34" s="107">
        <f t="shared" si="12"/>
        <v>-1</v>
      </c>
      <c r="AB34">
        <v>32</v>
      </c>
      <c r="AC34" s="117" t="s">
        <v>224</v>
      </c>
      <c r="AE34" s="54"/>
      <c r="AF34">
        <v>21.612051653930109</v>
      </c>
      <c r="AG34" s="105" t="s">
        <v>224</v>
      </c>
      <c r="AH34">
        <f>AF33-AF34</f>
        <v>6.1464653954894288</v>
      </c>
      <c r="AI34">
        <v>0.1</v>
      </c>
      <c r="AJ34">
        <f t="shared" si="14"/>
        <v>36.932903712329725</v>
      </c>
      <c r="AK34">
        <f t="shared" si="15"/>
        <v>36.932903712329725</v>
      </c>
    </row>
    <row r="37" spans="1:37">
      <c r="A37" s="108" t="s">
        <v>31</v>
      </c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</row>
    <row r="38" spans="1:37">
      <c r="A38" s="110" t="s">
        <v>32</v>
      </c>
      <c r="B38" s="111">
        <v>0.11549803407601571</v>
      </c>
      <c r="C38" s="111"/>
      <c r="D38" s="111">
        <v>7.1920052424639572E-2</v>
      </c>
      <c r="E38" s="111"/>
      <c r="F38" s="111">
        <v>0.11041939711664481</v>
      </c>
      <c r="G38" s="111"/>
      <c r="H38" s="111">
        <v>6.6186107470511138E-2</v>
      </c>
      <c r="I38" s="111"/>
      <c r="J38" s="111">
        <v>8.8958060288335514E-2</v>
      </c>
      <c r="K38" s="111"/>
      <c r="L38" s="111">
        <v>0.11205766710353865</v>
      </c>
      <c r="M38" s="111"/>
      <c r="N38" s="111">
        <v>0.12139580602883353</v>
      </c>
      <c r="O38" s="111"/>
      <c r="P38" s="111">
        <v>0.10779816513761467</v>
      </c>
      <c r="Q38" s="111"/>
      <c r="R38" s="111">
        <v>7.7981651376146779E-2</v>
      </c>
      <c r="S38" s="111"/>
      <c r="T38" s="111">
        <v>0.12778505897771952</v>
      </c>
    </row>
    <row r="39" spans="1:37" ht="50.25">
      <c r="A39" s="109"/>
      <c r="B39" s="113" t="s">
        <v>33</v>
      </c>
      <c r="C39" s="112"/>
      <c r="D39" s="113" t="s">
        <v>34</v>
      </c>
      <c r="E39" s="112"/>
      <c r="F39" s="113" t="s">
        <v>35</v>
      </c>
      <c r="G39" s="112"/>
      <c r="H39" s="113" t="s">
        <v>36</v>
      </c>
      <c r="I39" s="112"/>
      <c r="J39" s="113" t="s">
        <v>37</v>
      </c>
      <c r="K39" s="112"/>
      <c r="L39" s="113" t="s">
        <v>38</v>
      </c>
      <c r="M39" s="112"/>
      <c r="N39" s="113" t="s">
        <v>434</v>
      </c>
      <c r="O39" s="112"/>
      <c r="P39" s="113" t="s">
        <v>435</v>
      </c>
      <c r="Q39" s="112"/>
      <c r="R39" s="113" t="s">
        <v>39</v>
      </c>
      <c r="S39" s="112"/>
      <c r="T39" s="113" t="s">
        <v>40</v>
      </c>
    </row>
  </sheetData>
  <autoFilter ref="AF2:AG2">
    <sortState ref="AF3:AG34">
      <sortCondition descending="1" ref="AF2:AF34"/>
    </sortState>
  </autoFilter>
  <mergeCells count="12">
    <mergeCell ref="Z1:AA1"/>
    <mergeCell ref="V2:X2"/>
    <mergeCell ref="N2:O2"/>
    <mergeCell ref="P2:Q2"/>
    <mergeCell ref="R2:S2"/>
    <mergeCell ref="T2:U2"/>
    <mergeCell ref="L2:M2"/>
    <mergeCell ref="B2:C2"/>
    <mergeCell ref="D2:E2"/>
    <mergeCell ref="F2:G2"/>
    <mergeCell ref="H2:I2"/>
    <mergeCell ref="J2:K2"/>
  </mergeCells>
  <phoneticPr fontId="27" type="noConversion"/>
  <conditionalFormatting sqref="AH3:AH34">
    <cfRule type="cellIs" dxfId="2" priority="1" operator="lessThan">
      <formula>0.1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P139"/>
  <sheetViews>
    <sheetView tabSelected="1" topLeftCell="B2" zoomScaleNormal="100" workbookViewId="0">
      <pane xSplit="2" ySplit="5" topLeftCell="G10" activePane="bottomRight" state="frozen"/>
      <selection activeCell="B2" sqref="B2"/>
      <selection pane="topRight" activeCell="D2" sqref="D2"/>
      <selection pane="bottomLeft" activeCell="B7" sqref="B7"/>
      <selection pane="bottomRight" activeCell="J18" sqref="J18"/>
    </sheetView>
  </sheetViews>
  <sheetFormatPr baseColWidth="10" defaultRowHeight="15"/>
  <cols>
    <col min="1" max="1" width="8.140625" customWidth="1"/>
    <col min="2" max="2" width="16.5703125" customWidth="1"/>
    <col min="3" max="3" width="17.85546875" style="124" customWidth="1"/>
    <col min="13" max="13" width="11.7109375" bestFit="1" customWidth="1"/>
    <col min="14" max="14" width="11.42578125" bestFit="1" customWidth="1"/>
  </cols>
  <sheetData>
    <row r="1" spans="2:94" hidden="1">
      <c r="D1" s="131">
        <v>2</v>
      </c>
      <c r="E1" s="131">
        <v>3</v>
      </c>
      <c r="F1" s="131">
        <v>4</v>
      </c>
      <c r="G1" s="131">
        <v>5</v>
      </c>
      <c r="H1" s="131">
        <v>6</v>
      </c>
      <c r="I1" s="131">
        <v>7</v>
      </c>
      <c r="J1" s="131">
        <v>8</v>
      </c>
      <c r="K1" s="131">
        <v>9</v>
      </c>
      <c r="L1" s="131">
        <v>10</v>
      </c>
      <c r="M1" s="131">
        <v>11</v>
      </c>
      <c r="N1" s="131">
        <v>12</v>
      </c>
      <c r="O1" s="131">
        <v>13</v>
      </c>
      <c r="P1" s="131">
        <v>14</v>
      </c>
      <c r="Q1" s="131">
        <v>15</v>
      </c>
      <c r="R1" s="131">
        <v>16</v>
      </c>
      <c r="S1" s="131">
        <v>17</v>
      </c>
      <c r="T1" s="131">
        <v>18</v>
      </c>
      <c r="U1" s="131">
        <v>19</v>
      </c>
      <c r="V1" s="131">
        <v>20</v>
      </c>
      <c r="W1" s="131">
        <v>21</v>
      </c>
      <c r="X1" s="131">
        <v>22</v>
      </c>
      <c r="Y1" s="131">
        <v>23</v>
      </c>
      <c r="Z1" s="131">
        <v>24</v>
      </c>
      <c r="AA1" s="131">
        <v>25</v>
      </c>
      <c r="AB1" s="131">
        <v>26</v>
      </c>
      <c r="AC1" s="131">
        <v>27</v>
      </c>
      <c r="AD1" s="131">
        <v>28</v>
      </c>
      <c r="AE1" s="131">
        <v>29</v>
      </c>
      <c r="AF1" s="131">
        <v>30</v>
      </c>
      <c r="AG1" s="131">
        <v>31</v>
      </c>
      <c r="AH1" s="131">
        <v>32</v>
      </c>
      <c r="AI1" s="131">
        <v>33</v>
      </c>
      <c r="AJ1" s="131">
        <v>34</v>
      </c>
      <c r="AK1" s="131">
        <v>35</v>
      </c>
      <c r="AL1" s="131">
        <v>36</v>
      </c>
      <c r="AM1" s="131">
        <v>37</v>
      </c>
      <c r="AN1" s="131">
        <v>38</v>
      </c>
      <c r="AO1" s="131">
        <v>39</v>
      </c>
      <c r="AP1" s="131">
        <v>40</v>
      </c>
      <c r="AQ1" s="131">
        <v>41</v>
      </c>
      <c r="AR1" s="131">
        <v>42</v>
      </c>
      <c r="AS1" s="131">
        <v>43</v>
      </c>
      <c r="AT1" s="131">
        <v>44</v>
      </c>
      <c r="AU1" s="131">
        <v>45</v>
      </c>
      <c r="AV1" s="131">
        <v>46</v>
      </c>
      <c r="AW1" s="131">
        <v>47</v>
      </c>
      <c r="AX1" s="131">
        <v>48</v>
      </c>
      <c r="AY1" s="131">
        <v>49</v>
      </c>
      <c r="AZ1" s="131">
        <v>50</v>
      </c>
      <c r="BA1" s="131">
        <v>51</v>
      </c>
      <c r="BB1" s="131">
        <v>52</v>
      </c>
      <c r="BC1" s="131">
        <v>53</v>
      </c>
      <c r="BD1" s="131">
        <v>54</v>
      </c>
      <c r="BE1" s="131">
        <v>55</v>
      </c>
      <c r="BF1" s="131">
        <v>56</v>
      </c>
      <c r="BG1" s="131">
        <v>57</v>
      </c>
      <c r="BH1" s="131">
        <v>58</v>
      </c>
      <c r="BI1" s="131">
        <v>59</v>
      </c>
      <c r="BJ1" s="131">
        <v>60</v>
      </c>
      <c r="BK1" s="131">
        <v>61</v>
      </c>
      <c r="BL1" s="131">
        <v>62</v>
      </c>
      <c r="BM1" s="131">
        <v>63</v>
      </c>
      <c r="BN1" s="131">
        <v>64</v>
      </c>
      <c r="BO1" s="131">
        <v>65</v>
      </c>
      <c r="BP1" s="131">
        <v>66</v>
      </c>
      <c r="BQ1" s="131">
        <v>67</v>
      </c>
      <c r="BR1" s="131">
        <v>68</v>
      </c>
      <c r="BS1" s="131">
        <v>69</v>
      </c>
      <c r="BT1" s="131">
        <v>70</v>
      </c>
      <c r="BU1" s="131">
        <v>71</v>
      </c>
      <c r="BV1" s="131">
        <v>72</v>
      </c>
      <c r="BW1" s="131">
        <v>73</v>
      </c>
      <c r="BX1" s="131">
        <v>74</v>
      </c>
      <c r="BY1" s="131">
        <v>75</v>
      </c>
      <c r="BZ1" s="131">
        <v>76</v>
      </c>
      <c r="CA1" s="131">
        <v>77</v>
      </c>
      <c r="CB1" s="131">
        <v>78</v>
      </c>
      <c r="CC1" s="131">
        <v>79</v>
      </c>
      <c r="CD1" s="131">
        <v>80</v>
      </c>
      <c r="CE1" s="131">
        <v>81</v>
      </c>
      <c r="CF1" s="131">
        <v>82</v>
      </c>
      <c r="CG1" s="131">
        <v>83</v>
      </c>
      <c r="CH1" s="131">
        <v>84</v>
      </c>
      <c r="CI1" s="131">
        <v>85</v>
      </c>
      <c r="CJ1" s="131">
        <v>86</v>
      </c>
      <c r="CK1" s="131">
        <v>87</v>
      </c>
      <c r="CL1" s="131">
        <v>88</v>
      </c>
      <c r="CM1" s="131">
        <v>89</v>
      </c>
      <c r="CN1" s="131">
        <v>90</v>
      </c>
      <c r="CO1" s="131">
        <v>91</v>
      </c>
    </row>
    <row r="2" spans="2:94" ht="15.75" customHeight="1">
      <c r="C2" s="125" t="s">
        <v>74</v>
      </c>
      <c r="D2" s="123" t="s">
        <v>49</v>
      </c>
      <c r="E2" s="123" t="s">
        <v>50</v>
      </c>
      <c r="F2" s="123" t="s">
        <v>57</v>
      </c>
      <c r="G2" s="123" t="s">
        <v>57</v>
      </c>
      <c r="H2" s="123" t="s">
        <v>44</v>
      </c>
      <c r="I2" s="123" t="s">
        <v>44</v>
      </c>
      <c r="J2" s="123" t="s">
        <v>44</v>
      </c>
      <c r="K2" s="123" t="s">
        <v>44</v>
      </c>
      <c r="L2" s="123" t="s">
        <v>44</v>
      </c>
      <c r="M2" s="123" t="s">
        <v>44</v>
      </c>
      <c r="N2" s="123" t="s">
        <v>57</v>
      </c>
      <c r="O2" s="123" t="s">
        <v>44</v>
      </c>
      <c r="P2" s="123" t="s">
        <v>44</v>
      </c>
      <c r="Q2" s="123" t="s">
        <v>57</v>
      </c>
      <c r="R2" s="123" t="s">
        <v>44</v>
      </c>
      <c r="S2" s="123" t="s">
        <v>44</v>
      </c>
      <c r="T2" s="123" t="s">
        <v>44</v>
      </c>
      <c r="U2" s="123">
        <v>1</v>
      </c>
      <c r="V2" s="123" t="s">
        <v>44</v>
      </c>
      <c r="W2" s="123" t="s">
        <v>498</v>
      </c>
      <c r="X2" s="123" t="s">
        <v>477</v>
      </c>
      <c r="Y2" s="123" t="s">
        <v>44</v>
      </c>
      <c r="Z2" s="123" t="s">
        <v>44</v>
      </c>
      <c r="AA2" s="123" t="s">
        <v>477</v>
      </c>
      <c r="AB2" s="123" t="s">
        <v>57</v>
      </c>
      <c r="AC2" s="123" t="s">
        <v>57</v>
      </c>
      <c r="AD2" s="123" t="s">
        <v>44</v>
      </c>
      <c r="AE2" s="123" t="s">
        <v>57</v>
      </c>
      <c r="AF2" s="123" t="s">
        <v>44</v>
      </c>
      <c r="AG2" s="123" t="s">
        <v>44</v>
      </c>
      <c r="AH2" s="123" t="s">
        <v>57</v>
      </c>
      <c r="AI2" s="123" t="s">
        <v>44</v>
      </c>
      <c r="AJ2" s="123" t="s">
        <v>44</v>
      </c>
      <c r="AK2" s="123" t="s">
        <v>44</v>
      </c>
      <c r="AL2" s="123" t="s">
        <v>44</v>
      </c>
      <c r="AM2" s="123" t="s">
        <v>44</v>
      </c>
      <c r="AN2" s="123" t="s">
        <v>57</v>
      </c>
      <c r="AO2" s="123" t="s">
        <v>57</v>
      </c>
      <c r="AP2" s="123" t="s">
        <v>477</v>
      </c>
      <c r="AQ2" s="123" t="s">
        <v>44</v>
      </c>
      <c r="AR2" s="123" t="s">
        <v>57</v>
      </c>
      <c r="AS2" s="123" t="s">
        <v>498</v>
      </c>
      <c r="AT2" s="123" t="s">
        <v>498</v>
      </c>
      <c r="AU2" s="123" t="s">
        <v>57</v>
      </c>
      <c r="AV2" s="123" t="s">
        <v>44</v>
      </c>
      <c r="AW2" s="123" t="s">
        <v>44</v>
      </c>
      <c r="AX2" s="123" t="s">
        <v>44</v>
      </c>
      <c r="AY2" s="123" t="s">
        <v>44</v>
      </c>
      <c r="AZ2" s="123" t="s">
        <v>44</v>
      </c>
      <c r="BA2" s="123" t="s">
        <v>44</v>
      </c>
      <c r="BB2" s="123" t="s">
        <v>44</v>
      </c>
      <c r="BC2" s="123" t="s">
        <v>44</v>
      </c>
      <c r="BD2" s="123" t="s">
        <v>44</v>
      </c>
      <c r="BE2" s="123" t="s">
        <v>44</v>
      </c>
      <c r="BF2" s="123" t="s">
        <v>44</v>
      </c>
      <c r="BG2" s="123" t="s">
        <v>44</v>
      </c>
      <c r="BH2" s="123" t="s">
        <v>44</v>
      </c>
      <c r="BI2" s="123" t="s">
        <v>44</v>
      </c>
      <c r="BJ2" s="123" t="s">
        <v>44</v>
      </c>
      <c r="BK2" s="123" t="s">
        <v>57</v>
      </c>
      <c r="BL2" s="123" t="s">
        <v>44</v>
      </c>
      <c r="BM2" s="123" t="s">
        <v>44</v>
      </c>
      <c r="BN2" s="123" t="s">
        <v>44</v>
      </c>
      <c r="BO2" s="123" t="s">
        <v>44</v>
      </c>
      <c r="BP2" s="123" t="s">
        <v>44</v>
      </c>
      <c r="BQ2" s="123" t="s">
        <v>44</v>
      </c>
      <c r="BR2" s="123" t="s">
        <v>44</v>
      </c>
      <c r="BS2" s="123" t="s">
        <v>44</v>
      </c>
      <c r="BT2" s="123" t="s">
        <v>44</v>
      </c>
      <c r="BU2" s="123" t="s">
        <v>44</v>
      </c>
      <c r="BV2" s="123" t="s">
        <v>57</v>
      </c>
      <c r="BW2" s="123" t="s">
        <v>57</v>
      </c>
      <c r="BX2" s="123" t="s">
        <v>44</v>
      </c>
      <c r="BY2" s="123" t="s">
        <v>44</v>
      </c>
      <c r="BZ2" s="123" t="s">
        <v>477</v>
      </c>
      <c r="CA2" s="123" t="s">
        <v>44</v>
      </c>
      <c r="CB2" s="123" t="s">
        <v>57</v>
      </c>
      <c r="CC2" s="123" t="s">
        <v>44</v>
      </c>
      <c r="CD2" s="123" t="s">
        <v>57</v>
      </c>
      <c r="CE2" s="123" t="s">
        <v>57</v>
      </c>
      <c r="CF2" s="123" t="s">
        <v>44</v>
      </c>
      <c r="CG2" s="123" t="s">
        <v>44</v>
      </c>
      <c r="CH2" s="123" t="s">
        <v>44</v>
      </c>
      <c r="CI2" s="123" t="s">
        <v>44</v>
      </c>
      <c r="CJ2" s="123" t="s">
        <v>44</v>
      </c>
      <c r="CK2" s="123" t="s">
        <v>44</v>
      </c>
      <c r="CL2" s="123" t="s">
        <v>44</v>
      </c>
      <c r="CM2" s="123" t="s">
        <v>44</v>
      </c>
      <c r="CN2" s="123" t="s">
        <v>44</v>
      </c>
      <c r="CO2" s="123" t="s">
        <v>44</v>
      </c>
    </row>
    <row r="3" spans="2:94" ht="15.75" customHeight="1">
      <c r="C3" s="130" t="s">
        <v>340</v>
      </c>
      <c r="D3" s="312" t="s">
        <v>325</v>
      </c>
      <c r="E3" s="314"/>
      <c r="F3" s="312" t="s">
        <v>245</v>
      </c>
      <c r="G3" s="313"/>
      <c r="H3" s="313"/>
      <c r="I3" s="313"/>
      <c r="J3" s="313"/>
      <c r="K3" s="313"/>
      <c r="L3" s="313"/>
      <c r="M3" s="313"/>
      <c r="N3" s="314"/>
      <c r="O3" s="315" t="s">
        <v>342</v>
      </c>
      <c r="P3" s="316"/>
      <c r="Q3" s="316"/>
      <c r="R3" s="316"/>
      <c r="S3" s="316"/>
      <c r="T3" s="316"/>
      <c r="U3" s="316"/>
      <c r="V3" s="316"/>
      <c r="W3" s="316"/>
      <c r="X3" s="316"/>
      <c r="Y3" s="317"/>
      <c r="Z3" s="312" t="s">
        <v>343</v>
      </c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4"/>
      <c r="AN3" s="312" t="s">
        <v>344</v>
      </c>
      <c r="AO3" s="313"/>
      <c r="AP3" s="313"/>
      <c r="AQ3" s="313"/>
      <c r="AR3" s="313"/>
      <c r="AS3" s="313"/>
      <c r="AT3" s="313"/>
      <c r="AU3" s="314"/>
      <c r="AV3" s="315" t="s">
        <v>432</v>
      </c>
      <c r="AW3" s="316"/>
      <c r="AX3" s="317"/>
      <c r="AY3" s="312" t="s">
        <v>433</v>
      </c>
      <c r="AZ3" s="313"/>
      <c r="BA3" s="313"/>
      <c r="BB3" s="313"/>
      <c r="BC3" s="313"/>
      <c r="BD3" s="313"/>
      <c r="BE3" s="314"/>
      <c r="BF3" s="312" t="s">
        <v>434</v>
      </c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4"/>
      <c r="BU3" s="312" t="s">
        <v>435</v>
      </c>
      <c r="BV3" s="313"/>
      <c r="BW3" s="313"/>
      <c r="BX3" s="313"/>
      <c r="BY3" s="313"/>
      <c r="BZ3" s="313"/>
      <c r="CA3" s="313"/>
      <c r="CB3" s="313"/>
      <c r="CC3" s="313"/>
      <c r="CD3" s="313"/>
      <c r="CE3" s="314"/>
      <c r="CF3" s="312" t="s">
        <v>333</v>
      </c>
      <c r="CG3" s="313"/>
      <c r="CH3" s="313"/>
      <c r="CI3" s="313"/>
      <c r="CJ3" s="314"/>
      <c r="CK3" s="312" t="s">
        <v>115</v>
      </c>
      <c r="CL3" s="313"/>
      <c r="CM3" s="313"/>
      <c r="CN3" s="313"/>
      <c r="CO3" s="314"/>
    </row>
    <row r="4" spans="2:94" ht="67.5" customHeight="1">
      <c r="C4" s="126" t="s">
        <v>445</v>
      </c>
      <c r="D4" s="121" t="s">
        <v>366</v>
      </c>
      <c r="E4" s="121" t="s">
        <v>322</v>
      </c>
      <c r="F4" s="187" t="s">
        <v>452</v>
      </c>
      <c r="G4" s="188" t="s">
        <v>551</v>
      </c>
      <c r="H4" s="188" t="s">
        <v>454</v>
      </c>
      <c r="I4" s="188" t="s">
        <v>552</v>
      </c>
      <c r="J4" s="188" t="s">
        <v>553</v>
      </c>
      <c r="K4" s="188" t="s">
        <v>457</v>
      </c>
      <c r="L4" s="188" t="s">
        <v>532</v>
      </c>
      <c r="M4" s="188" t="s">
        <v>554</v>
      </c>
      <c r="N4" s="188" t="s">
        <v>197</v>
      </c>
      <c r="O4" s="188" t="s">
        <v>198</v>
      </c>
      <c r="P4" s="188" t="s">
        <v>467</v>
      </c>
      <c r="Q4" s="188" t="s">
        <v>476</v>
      </c>
      <c r="R4" s="188" t="s">
        <v>462</v>
      </c>
      <c r="S4" s="188" t="s">
        <v>555</v>
      </c>
      <c r="T4" s="188" t="s">
        <v>556</v>
      </c>
      <c r="U4" s="188" t="s">
        <v>557</v>
      </c>
      <c r="V4" s="188" t="s">
        <v>558</v>
      </c>
      <c r="W4" s="188" t="s">
        <v>495</v>
      </c>
      <c r="X4" s="188" t="s">
        <v>499</v>
      </c>
      <c r="Y4" s="188" t="s">
        <v>559</v>
      </c>
      <c r="Z4" s="188" t="s">
        <v>482</v>
      </c>
      <c r="AA4" s="188" t="s">
        <v>480</v>
      </c>
      <c r="AB4" s="188" t="s">
        <v>191</v>
      </c>
      <c r="AC4" s="188" t="s">
        <v>533</v>
      </c>
      <c r="AD4" s="188" t="s">
        <v>110</v>
      </c>
      <c r="AE4" s="188" t="s">
        <v>560</v>
      </c>
      <c r="AF4" s="188" t="s">
        <v>561</v>
      </c>
      <c r="AG4" s="188" t="s">
        <v>562</v>
      </c>
      <c r="AH4" s="188" t="s">
        <v>534</v>
      </c>
      <c r="AI4" s="188" t="s">
        <v>473</v>
      </c>
      <c r="AJ4" s="188" t="s">
        <v>183</v>
      </c>
      <c r="AK4" s="188" t="s">
        <v>189</v>
      </c>
      <c r="AL4" s="188" t="s">
        <v>260</v>
      </c>
      <c r="AM4" s="188" t="s">
        <v>184</v>
      </c>
      <c r="AN4" s="188" t="s">
        <v>302</v>
      </c>
      <c r="AO4" s="188" t="s">
        <v>199</v>
      </c>
      <c r="AP4" s="188" t="s">
        <v>362</v>
      </c>
      <c r="AQ4" s="188" t="s">
        <v>304</v>
      </c>
      <c r="AR4" s="188" t="s">
        <v>305</v>
      </c>
      <c r="AS4" s="188" t="s">
        <v>563</v>
      </c>
      <c r="AT4" s="188" t="s">
        <v>505</v>
      </c>
      <c r="AU4" s="188" t="s">
        <v>306</v>
      </c>
      <c r="AV4" s="188" t="s">
        <v>535</v>
      </c>
      <c r="AW4" s="188" t="s">
        <v>385</v>
      </c>
      <c r="AX4" s="188" t="s">
        <v>486</v>
      </c>
      <c r="AY4" s="188" t="s">
        <v>298</v>
      </c>
      <c r="AZ4" s="188" t="s">
        <v>564</v>
      </c>
      <c r="BA4" s="188" t="s">
        <v>565</v>
      </c>
      <c r="BB4" s="188" t="s">
        <v>193</v>
      </c>
      <c r="BC4" s="188" t="s">
        <v>201</v>
      </c>
      <c r="BD4" s="188" t="s">
        <v>202</v>
      </c>
      <c r="BE4" s="188" t="s">
        <v>136</v>
      </c>
      <c r="BF4" s="330" t="s">
        <v>536</v>
      </c>
      <c r="BG4" s="188" t="s">
        <v>537</v>
      </c>
      <c r="BH4" s="188" t="s">
        <v>127</v>
      </c>
      <c r="BI4" s="188" t="s">
        <v>538</v>
      </c>
      <c r="BJ4" s="188" t="s">
        <v>539</v>
      </c>
      <c r="BK4" s="188" t="s">
        <v>382</v>
      </c>
      <c r="BL4" s="188" t="s">
        <v>540</v>
      </c>
      <c r="BM4" s="188" t="s">
        <v>566</v>
      </c>
      <c r="BN4" s="188" t="s">
        <v>416</v>
      </c>
      <c r="BO4" s="188" t="s">
        <v>541</v>
      </c>
      <c r="BP4" s="188" t="s">
        <v>542</v>
      </c>
      <c r="BQ4" s="188" t="s">
        <v>543</v>
      </c>
      <c r="BR4" s="188" t="s">
        <v>567</v>
      </c>
      <c r="BS4" s="188" t="s">
        <v>319</v>
      </c>
      <c r="BT4" s="188" t="s">
        <v>544</v>
      </c>
      <c r="BU4" s="188" t="s">
        <v>352</v>
      </c>
      <c r="BV4" s="188" t="s">
        <v>334</v>
      </c>
      <c r="BW4" s="188" t="s">
        <v>420</v>
      </c>
      <c r="BX4" s="188" t="s">
        <v>335</v>
      </c>
      <c r="BY4" s="188" t="s">
        <v>421</v>
      </c>
      <c r="BZ4" s="188" t="s">
        <v>336</v>
      </c>
      <c r="CA4" s="188" t="s">
        <v>387</v>
      </c>
      <c r="CB4" s="188" t="s">
        <v>388</v>
      </c>
      <c r="CC4" s="188" t="s">
        <v>389</v>
      </c>
      <c r="CD4" s="188" t="s">
        <v>451</v>
      </c>
      <c r="CE4" s="188" t="s">
        <v>545</v>
      </c>
      <c r="CF4" s="188" t="s">
        <v>568</v>
      </c>
      <c r="CG4" s="188" t="s">
        <v>546</v>
      </c>
      <c r="CH4" s="188" t="s">
        <v>547</v>
      </c>
      <c r="CI4" s="188" t="s">
        <v>569</v>
      </c>
      <c r="CJ4" s="188" t="s">
        <v>426</v>
      </c>
      <c r="CK4" s="188" t="s">
        <v>570</v>
      </c>
      <c r="CL4" s="188" t="s">
        <v>571</v>
      </c>
      <c r="CM4" s="188" t="s">
        <v>572</v>
      </c>
      <c r="CN4" s="188" t="s">
        <v>573</v>
      </c>
      <c r="CO4" s="189" t="s">
        <v>548</v>
      </c>
    </row>
    <row r="5" spans="2:94" ht="71.25" customHeight="1">
      <c r="C5" s="126" t="s">
        <v>187</v>
      </c>
      <c r="D5" s="121" t="s">
        <v>431</v>
      </c>
      <c r="E5" s="121" t="s">
        <v>324</v>
      </c>
      <c r="F5" s="121" t="s">
        <v>479</v>
      </c>
      <c r="G5" s="121" t="s">
        <v>289</v>
      </c>
      <c r="H5" s="121" t="s">
        <v>347</v>
      </c>
      <c r="I5" s="121" t="s">
        <v>347</v>
      </c>
      <c r="J5" s="121" t="s">
        <v>347</v>
      </c>
      <c r="K5" s="121" t="s">
        <v>348</v>
      </c>
      <c r="L5" s="121" t="s">
        <v>250</v>
      </c>
      <c r="M5" s="121" t="s">
        <v>257</v>
      </c>
      <c r="N5" s="121" t="s">
        <v>392</v>
      </c>
      <c r="O5" s="121" t="s">
        <v>72</v>
      </c>
      <c r="P5" s="122" t="s">
        <v>357</v>
      </c>
      <c r="Q5" s="121" t="s">
        <v>356</v>
      </c>
      <c r="R5" s="121" t="s">
        <v>73</v>
      </c>
      <c r="S5" s="121" t="s">
        <v>360</v>
      </c>
      <c r="T5" s="121" t="s">
        <v>206</v>
      </c>
      <c r="U5" s="121" t="s">
        <v>399</v>
      </c>
      <c r="V5" s="121" t="s">
        <v>400</v>
      </c>
      <c r="W5" s="121" t="s">
        <v>497</v>
      </c>
      <c r="X5" s="121" t="s">
        <v>502</v>
      </c>
      <c r="Y5" s="121" t="s">
        <v>401</v>
      </c>
      <c r="Z5" s="121" t="s">
        <v>483</v>
      </c>
      <c r="AA5" s="121" t="s">
        <v>481</v>
      </c>
      <c r="AB5" s="121" t="s">
        <v>192</v>
      </c>
      <c r="AC5" s="121" t="s">
        <v>155</v>
      </c>
      <c r="AD5" s="121" t="s">
        <v>263</v>
      </c>
      <c r="AE5" s="121" t="s">
        <v>156</v>
      </c>
      <c r="AF5" s="121" t="s">
        <v>157</v>
      </c>
      <c r="AG5" s="121" t="s">
        <v>405</v>
      </c>
      <c r="AH5" s="121" t="s">
        <v>402</v>
      </c>
      <c r="AI5" s="121" t="s">
        <v>402</v>
      </c>
      <c r="AJ5" s="121" t="s">
        <v>406</v>
      </c>
      <c r="AK5" s="121" t="s">
        <v>190</v>
      </c>
      <c r="AL5" s="121" t="s">
        <v>261</v>
      </c>
      <c r="AM5" s="121" t="s">
        <v>111</v>
      </c>
      <c r="AN5" s="121" t="s">
        <v>402</v>
      </c>
      <c r="AO5" s="121" t="s">
        <v>402</v>
      </c>
      <c r="AP5" s="121" t="s">
        <v>493</v>
      </c>
      <c r="AQ5" s="121" t="s">
        <v>307</v>
      </c>
      <c r="AR5" s="121" t="s">
        <v>402</v>
      </c>
      <c r="AS5" s="121" t="s">
        <v>507</v>
      </c>
      <c r="AT5" s="121" t="s">
        <v>506</v>
      </c>
      <c r="AU5" s="121" t="s">
        <v>404</v>
      </c>
      <c r="AV5" s="121" t="s">
        <v>138</v>
      </c>
      <c r="AW5" s="121" t="s">
        <v>409</v>
      </c>
      <c r="AX5" s="121" t="s">
        <v>489</v>
      </c>
      <c r="AY5" s="121" t="s">
        <v>311</v>
      </c>
      <c r="AZ5" s="121" t="s">
        <v>137</v>
      </c>
      <c r="BA5" s="121" t="s">
        <v>300</v>
      </c>
      <c r="BB5" s="121" t="s">
        <v>200</v>
      </c>
      <c r="BC5" s="121" t="s">
        <v>402</v>
      </c>
      <c r="BD5" s="121" t="s">
        <v>134</v>
      </c>
      <c r="BE5" s="121" t="s">
        <v>135</v>
      </c>
      <c r="BF5" s="331" t="s">
        <v>238</v>
      </c>
      <c r="BG5" s="121" t="s">
        <v>410</v>
      </c>
      <c r="BH5" s="121" t="s">
        <v>411</v>
      </c>
      <c r="BI5" s="121" t="s">
        <v>129</v>
      </c>
      <c r="BJ5" s="121" t="s">
        <v>412</v>
      </c>
      <c r="BK5" s="121" t="s">
        <v>118</v>
      </c>
      <c r="BL5" s="121" t="s">
        <v>413</v>
      </c>
      <c r="BM5" s="121" t="s">
        <v>317</v>
      </c>
      <c r="BN5" s="121" t="s">
        <v>320</v>
      </c>
      <c r="BO5" s="121" t="s">
        <v>82</v>
      </c>
      <c r="BP5" s="121" t="s">
        <v>121</v>
      </c>
      <c r="BQ5" s="121" t="s">
        <v>85</v>
      </c>
      <c r="BR5" s="121" t="s">
        <v>87</v>
      </c>
      <c r="BS5" s="121" t="s">
        <v>88</v>
      </c>
      <c r="BT5" s="121" t="s">
        <v>172</v>
      </c>
      <c r="BU5" s="121" t="s">
        <v>391</v>
      </c>
      <c r="BV5" s="121" t="s">
        <v>414</v>
      </c>
      <c r="BW5" s="121" t="s">
        <v>414</v>
      </c>
      <c r="BX5" s="121" t="s">
        <v>391</v>
      </c>
      <c r="BY5" s="121" t="s">
        <v>391</v>
      </c>
      <c r="BZ5" s="121" t="s">
        <v>402</v>
      </c>
      <c r="CA5" s="121" t="s">
        <v>90</v>
      </c>
      <c r="CB5" s="121" t="s">
        <v>55</v>
      </c>
      <c r="CC5" s="121" t="s">
        <v>93</v>
      </c>
      <c r="CD5" s="121" t="s">
        <v>287</v>
      </c>
      <c r="CE5" s="121" t="s">
        <v>188</v>
      </c>
      <c r="CF5" s="121" t="s">
        <v>163</v>
      </c>
      <c r="CG5" s="121" t="s">
        <v>326</v>
      </c>
      <c r="CH5" s="121" t="s">
        <v>104</v>
      </c>
      <c r="CI5" s="121" t="s">
        <v>106</v>
      </c>
      <c r="CJ5" s="121" t="s">
        <v>76</v>
      </c>
      <c r="CK5" s="121" t="s">
        <v>285</v>
      </c>
      <c r="CL5" s="121" t="s">
        <v>285</v>
      </c>
      <c r="CM5" s="121" t="s">
        <v>77</v>
      </c>
      <c r="CN5" s="121" t="s">
        <v>78</v>
      </c>
      <c r="CO5" s="121" t="s">
        <v>80</v>
      </c>
    </row>
    <row r="6" spans="2:94" ht="57" customHeight="1">
      <c r="C6" s="126" t="s">
        <v>367</v>
      </c>
      <c r="D6" s="121" t="s">
        <v>323</v>
      </c>
      <c r="E6" s="121" t="s">
        <v>165</v>
      </c>
      <c r="F6" s="121" t="s">
        <v>478</v>
      </c>
      <c r="G6" s="121" t="s">
        <v>371</v>
      </c>
      <c r="H6" s="121" t="s">
        <v>372</v>
      </c>
      <c r="I6" s="121" t="s">
        <v>372</v>
      </c>
      <c r="J6" s="121" t="s">
        <v>372</v>
      </c>
      <c r="K6" s="121" t="s">
        <v>372</v>
      </c>
      <c r="L6" s="121" t="s">
        <v>252</v>
      </c>
      <c r="M6" s="121" t="s">
        <v>117</v>
      </c>
      <c r="N6" s="121" t="s">
        <v>369</v>
      </c>
      <c r="O6" s="121" t="s">
        <v>369</v>
      </c>
      <c r="P6" s="122" t="s">
        <v>272</v>
      </c>
      <c r="Q6" s="121" t="s">
        <v>374</v>
      </c>
      <c r="R6" s="121" t="s">
        <v>369</v>
      </c>
      <c r="S6" s="121" t="s">
        <v>369</v>
      </c>
      <c r="T6" s="121" t="s">
        <v>242</v>
      </c>
      <c r="U6" s="121" t="s">
        <v>271</v>
      </c>
      <c r="V6" s="121" t="s">
        <v>271</v>
      </c>
      <c r="W6" s="121" t="s">
        <v>496</v>
      </c>
      <c r="X6" s="121" t="s">
        <v>500</v>
      </c>
      <c r="Y6" s="121" t="s">
        <v>369</v>
      </c>
      <c r="Z6" s="121" t="s">
        <v>271</v>
      </c>
      <c r="AA6" s="121" t="s">
        <v>368</v>
      </c>
      <c r="AB6" s="121" t="s">
        <v>273</v>
      </c>
      <c r="AC6" s="121" t="s">
        <v>92</v>
      </c>
      <c r="AD6" s="121" t="s">
        <v>262</v>
      </c>
      <c r="AE6" s="121" t="s">
        <v>369</v>
      </c>
      <c r="AF6" s="121" t="s">
        <v>369</v>
      </c>
      <c r="AG6" s="121" t="s">
        <v>369</v>
      </c>
      <c r="AH6" s="121" t="s">
        <v>274</v>
      </c>
      <c r="AI6" s="121" t="s">
        <v>274</v>
      </c>
      <c r="AJ6" s="121" t="s">
        <v>274</v>
      </c>
      <c r="AK6" s="121" t="s">
        <v>145</v>
      </c>
      <c r="AL6" s="121" t="s">
        <v>275</v>
      </c>
      <c r="AM6" s="121" t="s">
        <v>369</v>
      </c>
      <c r="AN6" s="121" t="s">
        <v>369</v>
      </c>
      <c r="AO6" s="121" t="s">
        <v>267</v>
      </c>
      <c r="AP6" s="121"/>
      <c r="AQ6" s="121" t="s">
        <v>369</v>
      </c>
      <c r="AR6" s="121" t="s">
        <v>267</v>
      </c>
      <c r="AS6" s="121" t="s">
        <v>369</v>
      </c>
      <c r="AT6" s="121" t="s">
        <v>369</v>
      </c>
      <c r="AU6" s="121" t="s">
        <v>267</v>
      </c>
      <c r="AV6" s="121" t="s">
        <v>278</v>
      </c>
      <c r="AW6" s="121" t="s">
        <v>279</v>
      </c>
      <c r="AX6" s="121" t="s">
        <v>488</v>
      </c>
      <c r="AY6" s="121" t="s">
        <v>92</v>
      </c>
      <c r="AZ6" s="121" t="s">
        <v>369</v>
      </c>
      <c r="BA6" s="121" t="s">
        <v>369</v>
      </c>
      <c r="BB6" s="121" t="s">
        <v>277</v>
      </c>
      <c r="BC6" s="121" t="s">
        <v>369</v>
      </c>
      <c r="BD6" s="121" t="s">
        <v>369</v>
      </c>
      <c r="BE6" s="121" t="s">
        <v>369</v>
      </c>
      <c r="BF6" s="331" t="s">
        <v>235</v>
      </c>
      <c r="BG6" s="121" t="s">
        <v>281</v>
      </c>
      <c r="BH6" s="121" t="s">
        <v>239</v>
      </c>
      <c r="BI6" s="121" t="s">
        <v>112</v>
      </c>
      <c r="BJ6" s="121" t="s">
        <v>282</v>
      </c>
      <c r="BK6" s="121" t="s">
        <v>369</v>
      </c>
      <c r="BL6" s="121" t="s">
        <v>282</v>
      </c>
      <c r="BM6" s="121" t="s">
        <v>282</v>
      </c>
      <c r="BN6" s="121" t="s">
        <v>283</v>
      </c>
      <c r="BO6" s="121" t="s">
        <v>369</v>
      </c>
      <c r="BP6" s="121" t="s">
        <v>177</v>
      </c>
      <c r="BQ6" s="121" t="s">
        <v>276</v>
      </c>
      <c r="BR6" s="121" t="s">
        <v>369</v>
      </c>
      <c r="BS6" s="121" t="s">
        <v>264</v>
      </c>
      <c r="BT6" s="121" t="s">
        <v>265</v>
      </c>
      <c r="BU6" s="121" t="s">
        <v>351</v>
      </c>
      <c r="BV6" s="121" t="s">
        <v>266</v>
      </c>
      <c r="BW6" s="121" t="s">
        <v>266</v>
      </c>
      <c r="BX6" s="121" t="s">
        <v>390</v>
      </c>
      <c r="BY6" s="121" t="s">
        <v>268</v>
      </c>
      <c r="BZ6" s="121" t="s">
        <v>369</v>
      </c>
      <c r="CA6" s="121" t="s">
        <v>369</v>
      </c>
      <c r="CB6" s="121" t="s">
        <v>267</v>
      </c>
      <c r="CC6" s="121" t="s">
        <v>92</v>
      </c>
      <c r="CD6" s="121" t="s">
        <v>370</v>
      </c>
      <c r="CE6" s="121" t="s">
        <v>369</v>
      </c>
      <c r="CF6" s="121" t="s">
        <v>96</v>
      </c>
      <c r="CG6" s="121" t="s">
        <v>369</v>
      </c>
      <c r="CH6" s="121" t="s">
        <v>269</v>
      </c>
      <c r="CI6" s="121" t="s">
        <v>269</v>
      </c>
      <c r="CJ6" s="121" t="s">
        <v>282</v>
      </c>
      <c r="CK6" s="121" t="s">
        <v>369</v>
      </c>
      <c r="CL6" s="121" t="s">
        <v>369</v>
      </c>
      <c r="CM6" s="121" t="s">
        <v>270</v>
      </c>
      <c r="CN6" s="121" t="s">
        <v>185</v>
      </c>
      <c r="CO6" s="121" t="s">
        <v>186</v>
      </c>
    </row>
    <row r="7" spans="2:94">
      <c r="B7" s="174" t="s">
        <v>581</v>
      </c>
    </row>
    <row r="8" spans="2:94">
      <c r="B8" s="129" t="s">
        <v>437</v>
      </c>
      <c r="C8" s="129" t="s">
        <v>515</v>
      </c>
      <c r="D8" s="133">
        <f>VLOOKUP($B$8,'10 (ind)'!$A$6:$CM$37,Análisis!D$1,0)</f>
        <v>2941.4771152154699</v>
      </c>
      <c r="E8" s="134">
        <f>VLOOKUP($B$8,'10 (ind)'!$A$6:$CM$37,Análisis!E$1,0)</f>
        <v>0.20151459999999999</v>
      </c>
      <c r="F8" s="148">
        <f>VLOOKUP($B$8,'10 (ind)'!$A$6:$CM$37,Análisis!F$1,0)</f>
        <v>955.72314611793593</v>
      </c>
      <c r="G8" s="142">
        <f>VLOOKUP($B$8,'10 (ind)'!$A$6:$CM$37,Análisis!G$1,0)</f>
        <v>52.671359376124158</v>
      </c>
      <c r="H8" s="136">
        <f>VLOOKUP($B$8,'10 (ind)'!$A$6:$CM$37,Análisis!H$1,0)</f>
        <v>2.71</v>
      </c>
      <c r="I8" s="136">
        <f>VLOOKUP($B$8,'10 (ind)'!$A$6:$CM$37,Análisis!I$1,0)</f>
        <v>2.06</v>
      </c>
      <c r="J8" s="136">
        <f>VLOOKUP($B$8,'10 (ind)'!$A$6:$CM$37,Análisis!J$1,0)</f>
        <v>3.67</v>
      </c>
      <c r="K8" s="136">
        <f>VLOOKUP($B$8,'10 (ind)'!$A$6:$CM$37,Análisis!K$1,0)</f>
        <v>0.49</v>
      </c>
      <c r="L8" s="136">
        <f>VLOOKUP($B$8,'10 (ind)'!$A$6:$CM$37,Análisis!L$1,0)</f>
        <v>0.215</v>
      </c>
      <c r="M8" s="136">
        <f>VLOOKUP($B$8,'10 (ind)'!$A$6:$CM$37,Análisis!M$1,0)</f>
        <v>7.3656430734879788</v>
      </c>
      <c r="N8" s="136">
        <f>VLOOKUP($B$8,'10 (ind)'!$A$6:$CM$37,Análisis!N$1,0)</f>
        <v>6.319487806198719</v>
      </c>
      <c r="O8" s="216">
        <f>VLOOKUP($B$8,'10 (ind)'!$A$6:$CM$37,Análisis!O$1,0)</f>
        <v>1.6851846905070435E-2</v>
      </c>
      <c r="P8" s="137">
        <f>VLOOKUP($B$8,'10 (ind)'!$A$6:$CM$37,Análisis!P$1,0)</f>
        <v>0.2780825890652377</v>
      </c>
      <c r="Q8" s="138">
        <f>VLOOKUP($B$8,'10 (ind)'!$A$6:$CM$37,Análisis!Q$1,0)</f>
        <v>41.97848839037681</v>
      </c>
      <c r="R8" s="139">
        <f>VLOOKUP($B$8,'10 (ind)'!$A$6:$CM$37,Análisis!R$1,0)</f>
        <v>121.356248747495</v>
      </c>
      <c r="S8" s="136">
        <f>VLOOKUP($B$8,'10 (ind)'!$A$6:$CM$37,Análisis!S$1,0)</f>
        <v>2.7497030438507863</v>
      </c>
      <c r="T8" s="140">
        <f>VLOOKUP($B$8,'10 (ind)'!$A$6:$CM$37,Análisis!T$1,0)</f>
        <v>62421.884647273037</v>
      </c>
      <c r="U8" s="140">
        <f>VLOOKUP($B$8,'10 (ind)'!$A$6:$CM$37,Análisis!U$1,0)</f>
        <v>0.19</v>
      </c>
      <c r="V8" s="140">
        <f>VLOOKUP($B$8,'10 (ind)'!$A$6:$CM$37,Análisis!V$1,0)</f>
        <v>4603.3</v>
      </c>
      <c r="W8" s="140">
        <f>VLOOKUP($B$8,'10 (ind)'!$A$6:$CM$37,Análisis!W$1,0)</f>
        <v>0</v>
      </c>
      <c r="X8" s="140">
        <f>VLOOKUP($B$8,'10 (ind)'!$A$6:$CM$37,Análisis!X$1,0)</f>
        <v>149</v>
      </c>
      <c r="Y8" s="137">
        <f>VLOOKUP($B$8,'10 (ind)'!$A$6:$CM$37,Análisis!Y$1,0)</f>
        <v>0.38774860055522686</v>
      </c>
      <c r="Z8" s="136">
        <f>VLOOKUP($B$8,'10 (ind)'!$A$6:$CM$37,Análisis!Z$1,0)</f>
        <v>80.177976667624918</v>
      </c>
      <c r="AA8" s="136">
        <f>VLOOKUP($B$8,'10 (ind)'!$A$6:$CM$37,Análisis!AA$1,0)</f>
        <v>17.281099999999999</v>
      </c>
      <c r="AB8" s="137">
        <f>VLOOKUP($B$8,'10 (ind)'!$A$6:$CM$37,Análisis!AB$1,0)</f>
        <v>0.25445120576966418</v>
      </c>
      <c r="AC8" s="141">
        <f>VLOOKUP($B$8,'10 (ind)'!$A$6:$CM$37,Análisis!AC$1,0)</f>
        <v>3.4397212513595661</v>
      </c>
      <c r="AD8" s="142">
        <f>VLOOKUP($B$8,'10 (ind)'!$A$6:$CM$37,Análisis!AD$1,0)</f>
        <v>1.6613496096123515</v>
      </c>
      <c r="AE8" s="136">
        <f>VLOOKUP($B$8,'10 (ind)'!$A$6:$CM$37,Análisis!AE$1,0)</f>
        <v>12.611559179398744</v>
      </c>
      <c r="AF8" s="144">
        <f>VLOOKUP($B$8,'10 (ind)'!$A$6:$CM$37,Análisis!AF$1,0)</f>
        <v>0.3326066779628547</v>
      </c>
      <c r="AG8" s="216">
        <f>VLOOKUP($B$8,'10 (ind)'!$A$6:$CM$37,Análisis!AG$1,0)</f>
        <v>0.52399685148474706</v>
      </c>
      <c r="AH8" s="143">
        <f>VLOOKUP($B$8,'10 (ind)'!$A$6:$CM$37,Análisis!AH$1,0)</f>
        <v>5.8359621451104099E-2</v>
      </c>
      <c r="AI8" s="135">
        <f>VLOOKUP($B$8,'10 (ind)'!$A$6:$CM$37,Análisis!AI$1,0)</f>
        <v>82.893646980866393</v>
      </c>
      <c r="AJ8" s="135">
        <f>VLOOKUP($B$8,'10 (ind)'!$A$6:$CM$37,Análisis!AJ$1,0)</f>
        <v>65.183401836306871</v>
      </c>
      <c r="AK8" s="144">
        <f>VLOOKUP($B$8,'10 (ind)'!$A$6:$CM$37,Análisis!AK$1,0)</f>
        <v>4.2434568101190125E-2</v>
      </c>
      <c r="AL8" s="135">
        <f>VLOOKUP($B$8,'10 (ind)'!$A$6:$CM$37,Análisis!AL$1,0)</f>
        <v>523.10234588224705</v>
      </c>
      <c r="AM8" s="137">
        <f>VLOOKUP($B$8,'10 (ind)'!$A$6:$CM$37,Análisis!AM$1,0)</f>
        <v>2.2213194079740518E-2</v>
      </c>
      <c r="AN8" s="141">
        <f>VLOOKUP($B$8,'10 (ind)'!$A$6:$CM$37,Análisis!AN$1,0)</f>
        <v>6.6353362164323899</v>
      </c>
      <c r="AO8" s="144">
        <f>VLOOKUP($B$8,'10 (ind)'!$A$6:$CM$37,Análisis!AO$1,0)</f>
        <v>3.6422735208741432E-2</v>
      </c>
      <c r="AP8" s="141">
        <f>VLOOKUP($B$8,'10 (ind)'!$A$6:$CM$37,Análisis!AP$1,0)</f>
        <v>53.24092950836787</v>
      </c>
      <c r="AQ8" s="144">
        <f>VLOOKUP($B$8,'10 (ind)'!$A$6:$CM$37,Análisis!AQ$1,0)</f>
        <v>7.9158340386362713E-3</v>
      </c>
      <c r="AR8" s="136">
        <f>VLOOKUP($B$8,'10 (ind)'!$A$6:$CM$37,Análisis!AR$1,0)</f>
        <v>82.718695490504629</v>
      </c>
      <c r="AS8" s="140">
        <f>VLOOKUP($B$8,'10 (ind)'!$A$6:$CM$37,Análisis!AS$1,0)</f>
        <v>54162.400252141255</v>
      </c>
      <c r="AT8" s="136">
        <f>VLOOKUP($B$8,'10 (ind)'!$A$6:$CM$37,Análisis!AT$1,0)</f>
        <v>0.41502585026926364</v>
      </c>
      <c r="AU8" s="142">
        <f>VLOOKUP($B$8,'10 (ind)'!$A$6:$CM$37,Análisis!AU$1,0)</f>
        <v>16.399999999999999</v>
      </c>
      <c r="AV8" s="146">
        <f>VLOOKUP($B$8,'10 (ind)'!$A$6:$CM$37,Análisis!AV$1,0)</f>
        <v>0</v>
      </c>
      <c r="AW8" s="142">
        <f>VLOOKUP($B$8,'10 (ind)'!$A$6:$CM$37,Análisis!AW$1,0)</f>
        <v>58.427628304730739</v>
      </c>
      <c r="AX8" s="142">
        <f>VLOOKUP($B$8,'10 (ind)'!$A$6:$CM$37,Análisis!AX$1,0)</f>
        <v>2.1</v>
      </c>
      <c r="AY8" s="146">
        <f>VLOOKUP($B$8,'10 (ind)'!$A$6:$CM$37,Análisis!AY$1,0)</f>
        <v>24.43</v>
      </c>
      <c r="AZ8" s="147">
        <f>VLOOKUP($B$8,'10 (ind)'!$A$6:$CM$37,Análisis!AZ$1,0)</f>
        <v>19.805391632321776</v>
      </c>
      <c r="BA8" s="140">
        <f>VLOOKUP($B$8,'10 (ind)'!$A$6:$CM$37,Análisis!BA$1,0)</f>
        <v>6.4750000000000005</v>
      </c>
      <c r="BB8" s="216">
        <f>VLOOKUP($B$8,'10 (ind)'!$A$6:$CM$37,Análisis!BB$1,0)</f>
        <v>1.6522535909762957E-2</v>
      </c>
      <c r="BC8" s="137">
        <f>VLOOKUP($B$8,'10 (ind)'!$A$6:$CM$37,Análisis!BC$1,0)</f>
        <v>2.039577407252525</v>
      </c>
      <c r="BD8" s="136">
        <f>VLOOKUP($B$8,'10 (ind)'!$A$6:$CM$37,Análisis!BD$1,0)</f>
        <v>95.593749772920191</v>
      </c>
      <c r="BE8" s="140">
        <f>VLOOKUP($B$8,'10 (ind)'!$A$6:$CM$37,Análisis!BE$1,0)</f>
        <v>2.0626996405676352</v>
      </c>
      <c r="BF8" s="194">
        <f>VLOOKUP($B$8,'10 (ind)'!$A$6:$CM$37,Análisis!BF$1,0)</f>
        <v>0.13837235975429921</v>
      </c>
      <c r="BG8" s="146">
        <f>VLOOKUP($B$8,'10 (ind)'!$A$6:$CM$37,Análisis!BG$1,0)</f>
        <v>68.7</v>
      </c>
      <c r="BH8" s="137">
        <f>VLOOKUP($B$8,'10 (ind)'!$A$6:$CM$37,Análisis!BH$1,0)</f>
        <v>0.13242697923174032</v>
      </c>
      <c r="BI8" s="144">
        <f>VLOOKUP($B$8,'10 (ind)'!$A$6:$CM$37,Análisis!BI$1,0)</f>
        <v>0.11503920365747072</v>
      </c>
      <c r="BJ8" s="136">
        <f>VLOOKUP($B$8,'10 (ind)'!$A$6:$CM$37,Análisis!BJ$1,0)</f>
        <v>8.6376892098319686</v>
      </c>
      <c r="BK8" s="135">
        <f>VLOOKUP($B$8,'10 (ind)'!$A$6:$CM$37,Análisis!BK$1,0)</f>
        <v>0.73025312564934441</v>
      </c>
      <c r="BL8" s="136">
        <f>VLOOKUP($B$8,'10 (ind)'!$A$6:$CM$37,Análisis!BL$1,0)</f>
        <v>51884.201623000001</v>
      </c>
      <c r="BM8" s="148">
        <f>VLOOKUP($B$8,'10 (ind)'!$A$6:$CM$37,Análisis!BM$1,0)</f>
        <v>25.773265908522895</v>
      </c>
      <c r="BN8" s="146">
        <f>VLOOKUP($B$8,'10 (ind)'!$A$6:$CM$37,Análisis!BN$1,0)</f>
        <v>15</v>
      </c>
      <c r="BO8" s="140">
        <f>VLOOKUP($B$8,'10 (ind)'!$A$6:$CM$37,Análisis!BO$1,0)</f>
        <v>7.8513810000006847</v>
      </c>
      <c r="BP8" s="148">
        <f>VLOOKUP($B$8,'10 (ind)'!$A$6:$CM$37,Análisis!BP$1,0)</f>
        <v>38.662029284211428</v>
      </c>
      <c r="BQ8" s="147">
        <f>VLOOKUP($B$8,'10 (ind)'!$A$6:$CM$37,Análisis!BQ$1,0)</f>
        <v>1.4037213695330775</v>
      </c>
      <c r="BR8" s="148">
        <f>VLOOKUP($B$8,'10 (ind)'!$A$6:$CM$37,Análisis!BR$1,0)</f>
        <v>7.0460232806640812</v>
      </c>
      <c r="BS8" s="136">
        <f>VLOOKUP($B$8,'10 (ind)'!$A$6:$CM$37,Análisis!BS$1,0)</f>
        <v>4.3057971976916054</v>
      </c>
      <c r="BT8" s="136">
        <f>VLOOKUP($B$8,'10 (ind)'!$A$6:$CM$37,Análisis!BT$1,0)</f>
        <v>0.69583611667779999</v>
      </c>
      <c r="BU8" s="149">
        <f>VLOOKUP($B$8,'10 (ind)'!$A$6:$CM$37,Análisis!BU$1,0)</f>
        <v>84.786444639999999</v>
      </c>
      <c r="BV8" s="150">
        <f>VLOOKUP($B$8,'10 (ind)'!$A$6:$CM$37,Análisis!BV$1,0)</f>
        <v>0.26587500000000003</v>
      </c>
      <c r="BW8" s="150">
        <f>VLOOKUP($B$8,'10 (ind)'!$A$6:$CM$37,Análisis!BW$1,0)</f>
        <v>0.16616666666666666</v>
      </c>
      <c r="BX8" s="151">
        <f>VLOOKUP($B$8,'10 (ind)'!$A$6:$CM$37,Análisis!BX$1,0)</f>
        <v>37.04</v>
      </c>
      <c r="BY8" s="151">
        <f>VLOOKUP($B$8,'10 (ind)'!$A$6:$CM$37,Análisis!BY$1,0)</f>
        <v>53.49</v>
      </c>
      <c r="BZ8" s="194">
        <f>VLOOKUP($B$8,'10 (ind)'!$A$6:$CM$37,Análisis!BZ$1,0)</f>
        <v>0.68878760141565154</v>
      </c>
      <c r="CA8" s="152">
        <f>VLOOKUP($B$8,'10 (ind)'!$A$6:$CM$37,Análisis!CA$1,0)</f>
        <v>77.961320760981764</v>
      </c>
      <c r="CB8" s="136">
        <f>VLOOKUP($B$8,'10 (ind)'!$A$6:$CM$37,Análisis!CB$1,0)</f>
        <v>0.33844526676953024</v>
      </c>
      <c r="CC8" s="147">
        <f>VLOOKUP($B$8,'10 (ind)'!$A$6:$CM$37,Análisis!CC$1,0)</f>
        <v>0</v>
      </c>
      <c r="CD8" s="146">
        <f>VLOOKUP($B$8,'10 (ind)'!$A$6:$CM$37,Análisis!CD$1,0)</f>
        <v>6.9</v>
      </c>
      <c r="CE8" s="137">
        <f>VLOOKUP($B$8,'10 (ind)'!$A$6:$CM$37,Análisis!CE$1,0)</f>
        <v>0.25829064233031773</v>
      </c>
      <c r="CF8" s="216">
        <f>VLOOKUP($B$8,'10 (ind)'!$A$6:$CM$37,Análisis!CF$1,0)</f>
        <v>4.0463797799784621E-3</v>
      </c>
      <c r="CG8" s="144">
        <f>VLOOKUP($B$8,'10 (ind)'!$A$6:$CM$37,Análisis!CG$1,0)</f>
        <v>1.5984762549614805E-2</v>
      </c>
      <c r="CH8" s="137">
        <f>VLOOKUP($B$8,'10 (ind)'!$A$6:$CM$37,Análisis!CH$1,0)</f>
        <v>0.13092703625968286</v>
      </c>
      <c r="CI8" s="136">
        <f>VLOOKUP($B$8,'10 (ind)'!$A$6:$CM$37,Análisis!CI$1,0)</f>
        <v>1.2791556364803094</v>
      </c>
      <c r="CJ8" s="140">
        <f>VLOOKUP($B$8,'10 (ind)'!$A$6:$CM$37,Análisis!CJ$1,0)</f>
        <v>1.1705393856557826</v>
      </c>
      <c r="CK8" s="216">
        <f>VLOOKUP($B$8,'10 (ind)'!$A$6:$CM$37,Análisis!CK$1,0)</f>
        <v>5.7001935963256804E-2</v>
      </c>
      <c r="CL8" s="216">
        <f>VLOOKUP($B$8,'10 (ind)'!$A$6:$CM$37,Análisis!CL$1,0)</f>
        <v>0.10496916315154244</v>
      </c>
      <c r="CM8" s="152">
        <f>VLOOKUP($B$8,'10 (ind)'!$A$6:$CM$37,Análisis!CM$1,0)</f>
        <v>2.0562324749019689</v>
      </c>
      <c r="CN8" s="136">
        <f>VLOOKUP($B$8,'10 (ind)'!$A$6:$CM$37,Análisis!CN$1,0)</f>
        <v>2.5113954467170516</v>
      </c>
      <c r="CO8" s="142">
        <f>VLOOKUP($B$8,'10 (ind)'!$A$6:$CM$37,Análisis!CO$1,0)</f>
        <v>1.5292792569618539</v>
      </c>
      <c r="CP8" s="45"/>
    </row>
    <row r="9" spans="2:94">
      <c r="C9" s="153" t="s">
        <v>516</v>
      </c>
      <c r="D9" s="219">
        <f>VLOOKUP($B$8,'08 (ind)'!$A$6:$CM$37,Análisis!D$1,0)</f>
        <v>10159.955950367104</v>
      </c>
      <c r="E9" s="220">
        <f>VLOOKUP($B$8,'08 (ind)'!$A$6:$CM$37,Análisis!E$1,0)</f>
        <v>0.19587959999999999</v>
      </c>
      <c r="F9" s="221">
        <f>VLOOKUP($B$8,'08 (ind)'!$A$6:$CM$37,Análisis!F$1,0)</f>
        <v>942.87120208331532</v>
      </c>
      <c r="G9" s="222">
        <f>VLOOKUP($B$8,'08 (ind)'!$A$6:$CM$37,Análisis!G$1,0)</f>
        <v>44.710883944879285</v>
      </c>
      <c r="H9" s="223">
        <f>VLOOKUP($B$8,'08 (ind)'!$A$6:$CM$37,Análisis!H$1,0)</f>
        <v>2.71</v>
      </c>
      <c r="I9" s="223">
        <f>VLOOKUP($B$8,'08 (ind)'!$A$6:$CM$37,Análisis!I$1,0)</f>
        <v>2.06</v>
      </c>
      <c r="J9" s="223">
        <f>VLOOKUP($B$8,'08 (ind)'!$A$6:$CM$37,Análisis!J$1,0)</f>
        <v>3.67</v>
      </c>
      <c r="K9" s="223">
        <f>VLOOKUP($B$8,'08 (ind)'!$A$6:$CM$37,Análisis!K$1,0)</f>
        <v>0.49</v>
      </c>
      <c r="L9" s="223">
        <f>VLOOKUP($B$8,'08 (ind)'!$A$6:$CM$37,Análisis!L$1,0)</f>
        <v>0.18266666666666664</v>
      </c>
      <c r="M9" s="223">
        <f>VLOOKUP($B$8,'08 (ind)'!$A$6:$CM$37,Análisis!M$1,0)</f>
        <v>7.5992839634321099</v>
      </c>
      <c r="N9" s="223">
        <f>VLOOKUP($B$8,'08 (ind)'!$A$6:$CM$37,Análisis!N$1,0)</f>
        <v>4.6962458541169765</v>
      </c>
      <c r="O9" s="240">
        <f>VLOOKUP($B$8,'08 (ind)'!$A$6:$CM$37,Análisis!O$1,0)</f>
        <v>1.6191663591081037E-2</v>
      </c>
      <c r="P9" s="224">
        <f>VLOOKUP($B$8,'08 (ind)'!$A$6:$CM$37,Análisis!P$1,0)</f>
        <v>0.3279523315260533</v>
      </c>
      <c r="Q9" s="225">
        <f>VLOOKUP($B$8,'08 (ind)'!$A$6:$CM$37,Análisis!Q$1,0)</f>
        <v>44</v>
      </c>
      <c r="R9" s="226">
        <f>VLOOKUP($B$8,'08 (ind)'!$A$6:$CM$37,Análisis!R$1,0)</f>
        <v>121.356248747495</v>
      </c>
      <c r="S9" s="223">
        <f>VLOOKUP($B$8,'08 (ind)'!$A$6:$CM$37,Análisis!S$1,0)</f>
        <v>2.423813604502941</v>
      </c>
      <c r="T9" s="227">
        <f>VLOOKUP($B$8,'08 (ind)'!$A$6:$CM$37,Análisis!T$1,0)</f>
        <v>64989.713763579683</v>
      </c>
      <c r="U9" s="227">
        <f>VLOOKUP($B$8,'08 (ind)'!$A$6:$CM$37,Análisis!U$1,0)</f>
        <v>0.18712018329889379</v>
      </c>
      <c r="V9" s="227">
        <f>VLOOKUP($B$8,'08 (ind)'!$A$6:$CM$37,Análisis!V$1,0)</f>
        <v>3171</v>
      </c>
      <c r="W9" s="227">
        <f>VLOOKUP($B$8,'08 (ind)'!$A$6:$CM$37,Análisis!W$1,0)</f>
        <v>0</v>
      </c>
      <c r="X9" s="227">
        <f>VLOOKUP($B$8,'08 (ind)'!$A$6:$CM$37,Análisis!X$1,0)</f>
        <v>181</v>
      </c>
      <c r="Y9" s="224">
        <f>VLOOKUP($B$8,'08 (ind)'!$A$6:$CM$37,Análisis!Y$1,0)</f>
        <v>0.37100737100737102</v>
      </c>
      <c r="Z9" s="223">
        <f>VLOOKUP($B$8,'08 (ind)'!$A$6:$CM$37,Análisis!Z$1,0)</f>
        <v>78.367279294949441</v>
      </c>
      <c r="AA9" s="223">
        <f>VLOOKUP($B$8,'08 (ind)'!$A$6:$CM$37,Análisis!AA$1,0)</f>
        <v>18.539300000000001</v>
      </c>
      <c r="AB9" s="224">
        <f>VLOOKUP($B$8,'08 (ind)'!$A$6:$CM$37,Análisis!AB$1,0)</f>
        <v>0.25566295285176716</v>
      </c>
      <c r="AC9" s="228">
        <f>VLOOKUP($B$8,'08 (ind)'!$A$6:$CM$37,Análisis!AC$1,0)</f>
        <v>3.1677968518533191</v>
      </c>
      <c r="AD9" s="222">
        <f>VLOOKUP($B$8,'08 (ind)'!$A$6:$CM$37,Análisis!AD$1,0)</f>
        <v>1.6728826507319328</v>
      </c>
      <c r="AE9" s="223">
        <f>VLOOKUP($B$8,'08 (ind)'!$A$6:$CM$37,Análisis!AE$1,0)</f>
        <v>12.491187653032544</v>
      </c>
      <c r="AF9" s="229">
        <f>VLOOKUP($B$8,'08 (ind)'!$A$6:$CM$37,Análisis!AF$1,0)</f>
        <v>0.30949566312612731</v>
      </c>
      <c r="AG9" s="240">
        <f>VLOOKUP($B$8,'08 (ind)'!$A$6:$CM$37,Análisis!AG$1,0)</f>
        <v>0.5125504275467464</v>
      </c>
      <c r="AH9" s="230">
        <f>VLOOKUP($B$8,'08 (ind)'!$A$6:$CM$37,Análisis!AH$1,0)</f>
        <v>7.3163678426836326E-2</v>
      </c>
      <c r="AI9" s="231">
        <f>VLOOKUP($B$8,'08 (ind)'!$A$6:$CM$37,Análisis!AI$1,0)</f>
        <v>79</v>
      </c>
      <c r="AJ9" s="231">
        <f>VLOOKUP($B$8,'08 (ind)'!$A$6:$CM$37,Análisis!AJ$1,0)</f>
        <v>65</v>
      </c>
      <c r="AK9" s="229">
        <f>VLOOKUP($B$8,'08 (ind)'!$A$6:$CM$37,Análisis!AK$1,0)</f>
        <v>4.0540029367363714E-2</v>
      </c>
      <c r="AL9" s="231">
        <f>VLOOKUP($B$8,'08 (ind)'!$A$6:$CM$37,Análisis!AL$1,0)</f>
        <v>500.54699233887402</v>
      </c>
      <c r="AM9" s="224">
        <f>VLOOKUP($B$8,'08 (ind)'!$A$6:$CM$37,Análisis!AM$1,0)</f>
        <v>1.7958164408293512E-2</v>
      </c>
      <c r="AN9" s="228">
        <f>VLOOKUP($B$8,'08 (ind)'!$A$6:$CM$37,Análisis!AN$1,0)</f>
        <v>0.77798596977039347</v>
      </c>
      <c r="AO9" s="229">
        <f>VLOOKUP($B$8,'08 (ind)'!$A$6:$CM$37,Análisis!AO$1,0)</f>
        <v>1.685840182055804E-2</v>
      </c>
      <c r="AP9" s="228">
        <f>VLOOKUP($B$8,'08 (ind)'!$A$6:$CM$37,Análisis!AP$1,0)</f>
        <v>55.387986379324516</v>
      </c>
      <c r="AQ9" s="229">
        <f>VLOOKUP($B$8,'08 (ind)'!$A$6:$CM$37,Análisis!AQ$1,0)</f>
        <v>3.9941418700551089E-2</v>
      </c>
      <c r="AR9" s="223">
        <f>VLOOKUP($B$8,'08 (ind)'!$A$6:$CM$37,Análisis!AR$1,0)</f>
        <v>39.799999999999997</v>
      </c>
      <c r="AS9" s="227">
        <f>VLOOKUP($B$8,'08 (ind)'!$A$6:$CM$37,Análisis!AS$1,0)</f>
        <v>52551.85134071525</v>
      </c>
      <c r="AT9" s="223">
        <f>VLOOKUP($B$8,'08 (ind)'!$A$6:$CM$37,Análisis!AT$1,0)</f>
        <v>0.40413702075396368</v>
      </c>
      <c r="AU9" s="222">
        <f>VLOOKUP($B$8,'08 (ind)'!$A$6:$CM$37,Análisis!AU$1,0)</f>
        <v>25.3</v>
      </c>
      <c r="AV9" s="233">
        <f>VLOOKUP($B$8,'08 (ind)'!$A$6:$CM$37,Análisis!AV$1,0)</f>
        <v>0</v>
      </c>
      <c r="AW9" s="222">
        <f>VLOOKUP($B$8,'08 (ind)'!$A$6:$CM$37,Análisis!AW$1,0)</f>
        <v>60.5</v>
      </c>
      <c r="AX9" s="222">
        <f>VLOOKUP($B$8,'08 (ind)'!$A$6:$CM$37,Análisis!AX$1,0)</f>
        <v>2.1</v>
      </c>
      <c r="AY9" s="233">
        <f>VLOOKUP($B$8,'08 (ind)'!$A$6:$CM$37,Análisis!AY$1,0)</f>
        <v>22.63</v>
      </c>
      <c r="AZ9" s="234">
        <f>VLOOKUP($B$8,'08 (ind)'!$A$6:$CM$37,Análisis!AZ$1,0)</f>
        <v>15.795924047062803</v>
      </c>
      <c r="BA9" s="227">
        <f>VLOOKUP($B$8,'08 (ind)'!$A$6:$CM$37,Análisis!BA$1,0)</f>
        <v>6.1016666666666675</v>
      </c>
      <c r="BB9" s="240">
        <f>VLOOKUP($B$8,'08 (ind)'!$A$6:$CM$37,Análisis!BB$1,0)</f>
        <v>1.520620030631804E-2</v>
      </c>
      <c r="BC9" s="224">
        <f>VLOOKUP($B$8,'08 (ind)'!$A$6:$CM$37,Análisis!BC$1,0)</f>
        <v>0.78132053246586319</v>
      </c>
      <c r="BD9" s="223">
        <f>VLOOKUP($B$8,'08 (ind)'!$A$6:$CM$37,Análisis!BD$1,0)</f>
        <v>237.23420073356115</v>
      </c>
      <c r="BE9" s="227">
        <f>VLOOKUP($B$8,'08 (ind)'!$A$6:$CM$37,Análisis!BE$1,0)</f>
        <v>1.9816424712067384</v>
      </c>
      <c r="BF9" s="224">
        <f>VLOOKUP($B$8,'08 (ind)'!$A$6:$CM$37,Análisis!BF$1,0)</f>
        <v>1</v>
      </c>
      <c r="BG9" s="233">
        <f>VLOOKUP($B$8,'08 (ind)'!$A$6:$CM$37,Análisis!BG$1,0)</f>
        <v>55.2</v>
      </c>
      <c r="BH9" s="224">
        <f>VLOOKUP($B$8,'08 (ind)'!$A$6:$CM$37,Análisis!BH$1,0)</f>
        <v>0.10747505224638307</v>
      </c>
      <c r="BI9" s="229">
        <f>VLOOKUP($B$8,'08 (ind)'!$A$6:$CM$37,Análisis!BI$1,0)</f>
        <v>0.10907645729880991</v>
      </c>
      <c r="BJ9" s="223">
        <f>VLOOKUP($B$8,'08 (ind)'!$A$6:$CM$37,Análisis!BJ$1,0)</f>
        <v>9.333733493397359</v>
      </c>
      <c r="BK9" s="231">
        <f>VLOOKUP($B$8,'08 (ind)'!$A$6:$CM$37,Análisis!BK$1,0)</f>
        <v>0.53159940795014515</v>
      </c>
      <c r="BL9" s="223">
        <f>VLOOKUP($B$8,'08 (ind)'!$A$6:$CM$37,Análisis!BL$1,0)</f>
        <v>51550.057642</v>
      </c>
      <c r="BM9" s="221">
        <f>VLOOKUP($B$8,'08 (ind)'!$A$6:$CM$37,Análisis!BM$1,0)</f>
        <v>17.285815203815861</v>
      </c>
      <c r="BN9" s="233">
        <f>VLOOKUP($B$8,'08 (ind)'!$A$6:$CM$37,Análisis!BN$1,0)</f>
        <v>18</v>
      </c>
      <c r="BO9" s="227">
        <f>VLOOKUP($B$8,'08 (ind)'!$A$6:$CM$37,Análisis!BO$1,0)</f>
        <v>5.7053189735631662</v>
      </c>
      <c r="BP9" s="221">
        <f>VLOOKUP($B$8,'08 (ind)'!$A$6:$CM$37,Análisis!BP$1,0)</f>
        <v>48.003961169362817</v>
      </c>
      <c r="BQ9" s="234">
        <f>VLOOKUP($B$8,'08 (ind)'!$A$6:$CM$37,Análisis!BQ$1,0)</f>
        <v>0.96796437563187165</v>
      </c>
      <c r="BR9" s="221">
        <f>VLOOKUP($B$8,'08 (ind)'!$A$6:$CM$37,Análisis!BR$1,0)</f>
        <v>6.7069552227418399</v>
      </c>
      <c r="BS9" s="223">
        <f>VLOOKUP($B$8,'08 (ind)'!$A$6:$CM$37,Análisis!BS$1,0)</f>
        <v>3.2996759029730591</v>
      </c>
      <c r="BT9" s="223">
        <f>VLOOKUP($B$8,'08 (ind)'!$A$6:$CM$37,Análisis!BT$1,0)</f>
        <v>0.69583611667779999</v>
      </c>
      <c r="BU9" s="235">
        <f>VLOOKUP($B$8,'08 (ind)'!$A$6:$CM$37,Análisis!BU$1,0)</f>
        <v>84.786444639999999</v>
      </c>
      <c r="BV9" s="236">
        <f>VLOOKUP($B$8,'08 (ind)'!$A$6:$CM$37,Análisis!BV$1,0)</f>
        <v>0.40300000000000002</v>
      </c>
      <c r="BW9" s="236">
        <f>VLOOKUP($B$8,'08 (ind)'!$A$6:$CM$37,Análisis!BW$1,0)</f>
        <v>0.15</v>
      </c>
      <c r="BX9" s="237">
        <f>VLOOKUP($B$8,'08 (ind)'!$A$6:$CM$37,Análisis!BX$1,0)</f>
        <v>9.3780000000000001</v>
      </c>
      <c r="BY9" s="237">
        <f>VLOOKUP($B$8,'08 (ind)'!$A$6:$CM$37,Análisis!BY$1,0)</f>
        <v>45.24</v>
      </c>
      <c r="BZ9" s="238">
        <f>VLOOKUP($B$8,'08 (ind)'!$A$6:$CM$37,Análisis!BZ$1,0)</f>
        <v>0.87129213934711391</v>
      </c>
      <c r="CA9" s="232">
        <f>VLOOKUP($B$8,'08 (ind)'!$A$6:$CM$37,Análisis!CA$1,0)</f>
        <v>49.079370863385357</v>
      </c>
      <c r="CB9" s="223">
        <f>VLOOKUP($B$8,'08 (ind)'!$A$6:$CM$37,Análisis!CB$1,0)</f>
        <v>0.33844526676953024</v>
      </c>
      <c r="CC9" s="234">
        <f>VLOOKUP($B$8,'08 (ind)'!$A$6:$CM$37,Análisis!CC$1,0)</f>
        <v>0</v>
      </c>
      <c r="CD9" s="233">
        <f>VLOOKUP($B$8,'08 (ind)'!$A$6:$CM$37,Análisis!CD$1,0)</f>
        <v>9.6999999999999993</v>
      </c>
      <c r="CE9" s="224">
        <f>VLOOKUP($B$8,'08 (ind)'!$A$6:$CM$37,Análisis!CE$1,0)</f>
        <v>0.25085679370874703</v>
      </c>
      <c r="CF9" s="240">
        <f>VLOOKUP($B$8,'08 (ind)'!$A$6:$CM$37,Análisis!CF$1,0)</f>
        <v>3.6093614084045369E-3</v>
      </c>
      <c r="CG9" s="229">
        <f>VLOOKUP($B$8,'08 (ind)'!$A$6:$CM$37,Análisis!CG$1,0)</f>
        <v>1.6004696196983661E-2</v>
      </c>
      <c r="CH9" s="224">
        <f>VLOOKUP($B$8,'08 (ind)'!$A$6:$CM$37,Análisis!CH$1,0)</f>
        <v>0.1355463784248086</v>
      </c>
      <c r="CI9" s="223">
        <f>VLOOKUP($B$8,'08 (ind)'!$A$6:$CM$37,Análisis!CI$1,0)</f>
        <v>3.5173259279452886</v>
      </c>
      <c r="CJ9" s="227">
        <f>VLOOKUP($B$8,'08 (ind)'!$A$6:$CM$37,Análisis!CJ$1,0)</f>
        <v>0.27871737124815066</v>
      </c>
      <c r="CK9" s="240">
        <f>VLOOKUP($B$8,'08 (ind)'!$A$6:$CM$37,Análisis!CK$1,0)</f>
        <v>0.10101794971069013</v>
      </c>
      <c r="CL9" s="240">
        <f>VLOOKUP($B$8,'08 (ind)'!$A$6:$CM$37,Análisis!CL$1,0)</f>
        <v>6.8490607237369508E-2</v>
      </c>
      <c r="CM9" s="232">
        <f>VLOOKUP($B$8,'08 (ind)'!$A$6:$CM$37,Análisis!CM$1,0)</f>
        <v>1.6526378372259152</v>
      </c>
      <c r="CN9" s="223">
        <f>VLOOKUP($B$8,'08 (ind)'!$A$6:$CM$37,Análisis!CN$1,0)</f>
        <v>1.7585541258202189</v>
      </c>
      <c r="CO9" s="222">
        <f>VLOOKUP($B$8,'08 (ind)'!$A$6:$CM$37,Análisis!CO$1,0)</f>
        <v>1.1961204803429015</v>
      </c>
      <c r="CP9" s="45"/>
    </row>
    <row r="10" spans="2:94">
      <c r="C10" s="153"/>
      <c r="D10" s="154"/>
      <c r="E10" s="155"/>
      <c r="F10" s="158"/>
      <c r="G10" s="156"/>
      <c r="H10" s="157"/>
      <c r="I10" s="157"/>
      <c r="J10" s="157"/>
      <c r="K10" s="157"/>
      <c r="L10" s="157"/>
      <c r="M10" s="157"/>
      <c r="N10" s="158"/>
      <c r="O10" s="217"/>
      <c r="P10" s="158"/>
      <c r="Q10" s="159"/>
      <c r="R10" s="160"/>
      <c r="S10" s="157"/>
      <c r="T10" s="161"/>
      <c r="U10" s="161"/>
      <c r="V10" s="161"/>
      <c r="W10" s="161"/>
      <c r="X10" s="161"/>
      <c r="Y10" s="217"/>
      <c r="Z10" s="157"/>
      <c r="AA10" s="157"/>
      <c r="AB10" s="158"/>
      <c r="AC10" s="162"/>
      <c r="AD10" s="157"/>
      <c r="AE10" s="157"/>
      <c r="AF10" s="158"/>
      <c r="AG10" s="163"/>
      <c r="AH10" s="164"/>
      <c r="AI10" s="156"/>
      <c r="AJ10" s="156"/>
      <c r="AK10" s="165"/>
      <c r="AL10" s="165"/>
      <c r="AM10" s="162"/>
      <c r="AN10" s="173"/>
      <c r="AO10" s="165"/>
      <c r="AP10" s="162"/>
      <c r="AQ10" s="165"/>
      <c r="AR10" s="157"/>
      <c r="AS10" s="161"/>
      <c r="AT10" s="157"/>
      <c r="AU10" s="163"/>
      <c r="AV10" s="167"/>
      <c r="AW10" s="217"/>
      <c r="AX10" s="163"/>
      <c r="AY10" s="241"/>
      <c r="AZ10" s="168"/>
      <c r="BA10" s="161"/>
      <c r="BB10" s="158"/>
      <c r="BC10" s="158"/>
      <c r="BD10" s="157"/>
      <c r="BE10" s="161"/>
      <c r="BF10" s="158"/>
      <c r="BG10" s="167"/>
      <c r="BH10" s="158"/>
      <c r="BI10" s="165"/>
      <c r="BJ10" s="157"/>
      <c r="BK10" s="156"/>
      <c r="BL10" s="157"/>
      <c r="BM10" s="169"/>
      <c r="BN10" s="167"/>
      <c r="BO10" s="161"/>
      <c r="BP10" s="158"/>
      <c r="BQ10" s="169"/>
      <c r="BR10" s="169"/>
      <c r="BS10" s="157"/>
      <c r="BT10" s="157"/>
      <c r="BU10" s="170"/>
      <c r="BV10" s="171"/>
      <c r="BW10" s="171"/>
      <c r="BX10" s="172"/>
      <c r="BY10" s="158"/>
      <c r="BZ10" s="158"/>
      <c r="CA10" s="166"/>
      <c r="CB10" s="157"/>
      <c r="CC10" s="168"/>
      <c r="CD10" s="167"/>
      <c r="CE10" s="158"/>
      <c r="CF10" s="158"/>
      <c r="CG10" s="158"/>
      <c r="CH10" s="158"/>
      <c r="CI10" s="158"/>
      <c r="CJ10" s="161"/>
      <c r="CK10" s="239"/>
      <c r="CL10" s="217"/>
      <c r="CM10" s="173"/>
      <c r="CN10" s="157"/>
      <c r="CO10" s="157"/>
    </row>
    <row r="11" spans="2:94">
      <c r="C11" s="129" t="s">
        <v>579</v>
      </c>
      <c r="D11" s="133">
        <f>AVERAGE('10 (ind)'!B6:B37)</f>
        <v>4197.8653235882684</v>
      </c>
      <c r="E11" s="134">
        <f>AVERAGE('10 (ind)'!C6:C37)</f>
        <v>0.25005158125000004</v>
      </c>
      <c r="F11" s="148">
        <f>AVERAGE('10 (ind)'!D6:D37)</f>
        <v>1594.3155285003681</v>
      </c>
      <c r="G11" s="136">
        <f>AVERAGE('10 (ind)'!E6:E37)</f>
        <v>59.939976521606852</v>
      </c>
      <c r="H11" s="136">
        <f>AVERAGE('10 (ind)'!F6:F37)</f>
        <v>2.4353124999999998</v>
      </c>
      <c r="I11" s="136">
        <f>AVERAGE('10 (ind)'!G6:G37)</f>
        <v>2.524375</v>
      </c>
      <c r="J11" s="136">
        <f>AVERAGE('10 (ind)'!H6:H37)</f>
        <v>3.3581250000000002</v>
      </c>
      <c r="K11" s="136">
        <f>AVERAGE('10 (ind)'!I6:I37)</f>
        <v>1.2509374999999998</v>
      </c>
      <c r="L11" s="136">
        <f>AVERAGE('10 (ind)'!J6:J37)</f>
        <v>0.40818750000000004</v>
      </c>
      <c r="M11" s="136">
        <f>AVERAGE('10 (ind)'!K6:K37)</f>
        <v>8.1017676876295557</v>
      </c>
      <c r="N11" s="136">
        <f>AVERAGE('10 (ind)'!L6:L37)</f>
        <v>26.172219782454587</v>
      </c>
      <c r="O11" s="137">
        <f>AVERAGE('10 (ind)'!M6:M37)</f>
        <v>1.8762752957270996E-2</v>
      </c>
      <c r="P11" s="137">
        <f>AVERAGE('10 (ind)'!N6:N37)</f>
        <v>0.18021183133219204</v>
      </c>
      <c r="Q11" s="138">
        <f>AVERAGE('10 (ind)'!O6:O37)</f>
        <v>16.87507713703268</v>
      </c>
      <c r="R11" s="139">
        <f>AVERAGE('10 (ind)'!P6:P37)</f>
        <v>195.49899098998441</v>
      </c>
      <c r="S11" s="136">
        <f>AVERAGE('10 (ind)'!Q6:Q37)</f>
        <v>4.0965698759441187</v>
      </c>
      <c r="T11" s="140">
        <f>AVERAGE('10 (ind)'!R6:R37)</f>
        <v>78408.26511640934</v>
      </c>
      <c r="U11" s="140">
        <f>AVERAGE('10 (ind)'!S6:S37)</f>
        <v>0.59406250000000005</v>
      </c>
      <c r="V11" s="140">
        <f>AVERAGE('10 (ind)'!T6:T37)</f>
        <v>2925.0124999999998</v>
      </c>
      <c r="W11" s="140">
        <f>AVERAGE('10 (ind)'!U6:U37)</f>
        <v>0.47656250000000006</v>
      </c>
      <c r="X11" s="140">
        <f>AVERAGE('10 (ind)'!V6:V37)</f>
        <v>13.46875</v>
      </c>
      <c r="Y11" s="137">
        <f>AVERAGE('10 (ind)'!W6:W37)</f>
        <v>0.69204479399291108</v>
      </c>
      <c r="Z11" s="136">
        <f>AVERAGE('10 (ind)'!X6:X37)</f>
        <v>89.104334435727878</v>
      </c>
      <c r="AA11" s="136">
        <f>AVERAGE('10 (ind)'!Y6:Y37)</f>
        <v>14.429265624999999</v>
      </c>
      <c r="AB11" s="137">
        <f>AVERAGE('10 (ind)'!Z6:Z37)</f>
        <v>0.2508395751844244</v>
      </c>
      <c r="AC11" s="141">
        <f>AVERAGE('10 (ind)'!AA6:AA37)</f>
        <v>2.9497508751437715</v>
      </c>
      <c r="AD11" s="142">
        <f>AVERAGE('10 (ind)'!AB6:AB37)</f>
        <v>2.0269794906249055</v>
      </c>
      <c r="AE11" s="136">
        <f>AVERAGE('10 (ind)'!AC6:AC37)</f>
        <v>8.211289395055033</v>
      </c>
      <c r="AF11" s="144">
        <f>AVERAGE('10 (ind)'!AD6:AD37)</f>
        <v>0.34842153828673578</v>
      </c>
      <c r="AG11" s="216">
        <f>AVERAGE('10 (ind)'!AE6:AE37)</f>
        <v>0.58874867212955528</v>
      </c>
      <c r="AH11" s="143">
        <f>AVERAGE('10 (ind)'!AF6:AF37)</f>
        <v>5.0320048089175298E-2</v>
      </c>
      <c r="AI11" s="135">
        <f>AVERAGE('10 (ind)'!AG6:AG37)</f>
        <v>81.770442828132062</v>
      </c>
      <c r="AJ11" s="136">
        <f>AVERAGE('10 (ind)'!AH6:AH37)</f>
        <v>60.686594218242305</v>
      </c>
      <c r="AK11" s="216">
        <f>AVERAGE('10 (ind)'!AI6:AI37)</f>
        <v>3.1249999999999997E-2</v>
      </c>
      <c r="AL11" s="135">
        <f>AVERAGE('10 (ind)'!AJ6:AJ37)</f>
        <v>527.49382919592836</v>
      </c>
      <c r="AM11" s="137">
        <f>AVERAGE('10 (ind)'!AK6:AK37)</f>
        <v>6.3479339849484076E-2</v>
      </c>
      <c r="AN11" s="145">
        <f>AVERAGE('10 (ind)'!AL6:AL37)</f>
        <v>14.008374796574536</v>
      </c>
      <c r="AO11" s="144">
        <f>AVERAGE('10 (ind)'!AM6:AM37)</f>
        <v>2.3701322820205664E-2</v>
      </c>
      <c r="AP11" s="141">
        <f>AVERAGE('10 (ind)'!AN6:AN37)</f>
        <v>52.301948167251211</v>
      </c>
      <c r="AQ11" s="144">
        <f>AVERAGE('10 (ind)'!AO6:AO37)</f>
        <v>6.2841467549169467E-3</v>
      </c>
      <c r="AR11" s="136">
        <f>AVERAGE('10 (ind)'!AP6:AP37)</f>
        <v>64.28422209363589</v>
      </c>
      <c r="AS11" s="140">
        <f>AVERAGE('10 (ind)'!AQ6:AQ37)</f>
        <v>81384.035082390386</v>
      </c>
      <c r="AT11" s="136">
        <f>AVERAGE('10 (ind)'!AR6:AR37)</f>
        <v>0.43552021595643498</v>
      </c>
      <c r="AU11" s="135">
        <f>AVERAGE('10 (ind)'!AS6:AS37)</f>
        <v>13.61736607966909</v>
      </c>
      <c r="AV11" s="146">
        <f>AVERAGE('10 (ind)'!AT6:AT37)</f>
        <v>9.3749999999999997E-3</v>
      </c>
      <c r="AW11" s="142">
        <f>AVERAGE('10 (ind)'!AU6:AU37)</f>
        <v>54.666817403317282</v>
      </c>
      <c r="AX11" s="142">
        <f>AVERAGE('10 (ind)'!AV6:AV37)</f>
        <v>12.059374999999999</v>
      </c>
      <c r="AY11" s="146">
        <f>AVERAGE('10 (ind)'!AW6:AW37)</f>
        <v>29.878749999999997</v>
      </c>
      <c r="AZ11" s="147">
        <f>AVERAGE('10 (ind)'!AX6:AX37)</f>
        <v>21.397000046615176</v>
      </c>
      <c r="BA11" s="140">
        <f>AVERAGE('10 (ind)'!AY6:AY37)</f>
        <v>7.1156770833333338</v>
      </c>
      <c r="BB11" s="137">
        <f>AVERAGE('10 (ind)'!AZ6:AZ37)</f>
        <v>2.0852050258402526E-2</v>
      </c>
      <c r="BC11" s="137">
        <f>AVERAGE('10 (ind)'!BA6:BA37)</f>
        <v>2.167466304601894</v>
      </c>
      <c r="BD11" s="136">
        <f>AVERAGE('10 (ind)'!BB6:BB37)</f>
        <v>140.33777479897935</v>
      </c>
      <c r="BE11" s="140">
        <f>AVERAGE('10 (ind)'!BC6:BC37)</f>
        <v>4.1733282783403096</v>
      </c>
      <c r="BF11" s="137">
        <f>AVERAGE('10 (ind)'!BD6:BD37)</f>
        <v>0.20339015687561504</v>
      </c>
      <c r="BG11" s="146">
        <f>AVERAGE('10 (ind)'!BE6:BE37)</f>
        <v>80.587499999999991</v>
      </c>
      <c r="BH11" s="137">
        <f>AVERAGE('10 (ind)'!BF6:BF37)</f>
        <v>0.19923784333501671</v>
      </c>
      <c r="BI11" s="144">
        <f>AVERAGE('10 (ind)'!BG6:BG37)</f>
        <v>0.14757134266249222</v>
      </c>
      <c r="BJ11" s="136">
        <f>AVERAGE('10 (ind)'!BH6:BH37)</f>
        <v>10.474739061941383</v>
      </c>
      <c r="BK11" s="135">
        <f>AVERAGE('10 (ind)'!BI6:BI37)</f>
        <v>13.068853895135787</v>
      </c>
      <c r="BL11" s="136">
        <f>AVERAGE('10 (ind)'!BJ6:BJ37)</f>
        <v>7991.5589412500003</v>
      </c>
      <c r="BM11" s="148">
        <f>AVERAGE('10 (ind)'!BK6:BK37)</f>
        <v>42.980671933254094</v>
      </c>
      <c r="BN11" s="146">
        <f>AVERAGE('10 (ind)'!BL6:BL37)</f>
        <v>26.03125</v>
      </c>
      <c r="BO11" s="140">
        <f>AVERAGE('10 (ind)'!BM6:BM37)</f>
        <v>8.9656486554814911</v>
      </c>
      <c r="BP11" s="148">
        <f>AVERAGE('10 (ind)'!BN6:BN37)</f>
        <v>33.491586662998721</v>
      </c>
      <c r="BQ11" s="148">
        <f>AVERAGE('10 (ind)'!BO6:BO37)</f>
        <v>2.1740365049229711</v>
      </c>
      <c r="BR11" s="148">
        <f>AVERAGE('10 (ind)'!BP6:BP37)</f>
        <v>10.029690638721606</v>
      </c>
      <c r="BS11" s="136">
        <f>AVERAGE('10 (ind)'!BQ6:BQ37)</f>
        <v>5.7393653992242939</v>
      </c>
      <c r="BT11" s="136">
        <f>AVERAGE('10 (ind)'!BR6:BR37)</f>
        <v>0.71766767350611527</v>
      </c>
      <c r="BU11" s="149">
        <f>AVERAGE('10 (ind)'!BS6:BS37)</f>
        <v>72.835966833749993</v>
      </c>
      <c r="BV11" s="150">
        <f>AVERAGE('10 (ind)'!BT6:BT37)</f>
        <v>0.31693749999999998</v>
      </c>
      <c r="BW11" s="150">
        <f>AVERAGE('10 (ind)'!BU6:BU37)</f>
        <v>0.46859374999999998</v>
      </c>
      <c r="BX11" s="151">
        <f>AVERAGE('10 (ind)'!BV6:BV37)</f>
        <v>35.918125000000003</v>
      </c>
      <c r="BY11" s="151">
        <f>AVERAGE('10 (ind)'!BW6:BW37)</f>
        <v>52.1090625</v>
      </c>
      <c r="BZ11" s="137">
        <f>AVERAGE('10 (ind)'!BX6:BX37)</f>
        <v>0.82244340326138732</v>
      </c>
      <c r="CA11" s="145">
        <f>AVERAGE('10 (ind)'!BY6:BY37)</f>
        <v>75.633669933430483</v>
      </c>
      <c r="CB11" s="136">
        <f>AVERAGE('10 (ind)'!BZ6:BZ37)</f>
        <v>0.19143798538698439</v>
      </c>
      <c r="CC11" s="147">
        <f>AVERAGE('10 (ind)'!CA6:CA37)</f>
        <v>33.929315711264948</v>
      </c>
      <c r="CD11" s="146">
        <f>AVERAGE('10 (ind)'!CB6:CB37)</f>
        <v>8.4625000000000004</v>
      </c>
      <c r="CE11" s="137">
        <f>AVERAGE('10 (ind)'!CC6:CC37)</f>
        <v>0.26346851645827651</v>
      </c>
      <c r="CF11" s="137">
        <f>AVERAGE('10 (ind)'!CD6:CD37)</f>
        <v>3.125E-2</v>
      </c>
      <c r="CG11" s="137">
        <f>AVERAGE('10 (ind)'!CE6:CE37)</f>
        <v>3.1321026855270745E-2</v>
      </c>
      <c r="CH11" s="137">
        <f>AVERAGE('10 (ind)'!CF6:CF37)</f>
        <v>0.45451782203544666</v>
      </c>
      <c r="CI11" s="136">
        <f>AVERAGE('10 (ind)'!CG6:CG37)</f>
        <v>13.346710372365575</v>
      </c>
      <c r="CJ11" s="140">
        <f>AVERAGE('10 (ind)'!CH6:CH37)</f>
        <v>1.7569021606615767</v>
      </c>
      <c r="CK11" s="144">
        <f>AVERAGE('10 (ind)'!CI6:CI37)</f>
        <v>9.7521546012599436E-2</v>
      </c>
      <c r="CL11" s="216">
        <f>AVERAGE('10 (ind)'!CJ6:CJ37)</f>
        <v>9.4184565940862483E-2</v>
      </c>
      <c r="CM11" s="152">
        <f>AVERAGE('10 (ind)'!CK6:CK37)</f>
        <v>7.0450518205372799</v>
      </c>
      <c r="CN11" s="136">
        <f>AVERAGE('10 (ind)'!CL6:CL37)</f>
        <v>3.5941110770198001</v>
      </c>
      <c r="CO11" s="142">
        <f>AVERAGE('10 (ind)'!CM6:CM37)</f>
        <v>3.1700835114163208</v>
      </c>
    </row>
    <row r="12" spans="2:94">
      <c r="C12" s="195" t="s">
        <v>580</v>
      </c>
      <c r="D12" s="196">
        <f>AVERAGE('08 (ind)'!B6:B37)</f>
        <v>7571.0991398029018</v>
      </c>
      <c r="E12" s="197">
        <f>AVERAGE('08 (ind)'!C6:C37)</f>
        <v>0.24380637812500008</v>
      </c>
      <c r="F12" s="198">
        <f>AVERAGE('08 (ind)'!D6:D37)</f>
        <v>1590.3856291101267</v>
      </c>
      <c r="G12" s="199">
        <f>AVERAGE('08 (ind)'!E6:E37)</f>
        <v>52.794911250478073</v>
      </c>
      <c r="H12" s="199">
        <f>AVERAGE('08 (ind)'!F6:F37)</f>
        <v>2.4353124999999998</v>
      </c>
      <c r="I12" s="199">
        <f>AVERAGE('08 (ind)'!G6:G37)</f>
        <v>2.524375</v>
      </c>
      <c r="J12" s="199">
        <f>AVERAGE('08 (ind)'!H6:H37)</f>
        <v>3.3581250000000002</v>
      </c>
      <c r="K12" s="199">
        <f>AVERAGE('08 (ind)'!I6:I37)</f>
        <v>1.2509374999999998</v>
      </c>
      <c r="L12" s="199">
        <f>AVERAGE('08 (ind)'!J6:J37)</f>
        <v>0.40240624999999997</v>
      </c>
      <c r="M12" s="199">
        <f>AVERAGE('08 (ind)'!K6:K37)</f>
        <v>8.3944982464160915</v>
      </c>
      <c r="N12" s="199">
        <f>AVERAGE('08 (ind)'!L6:L37)</f>
        <v>13.488384833662673</v>
      </c>
      <c r="O12" s="200">
        <f>AVERAGE('08 (ind)'!M6:M37)</f>
        <v>1.6853914018890782E-2</v>
      </c>
      <c r="P12" s="200">
        <f>AVERAGE('08 (ind)'!N6:N37)</f>
        <v>0.18046788710909031</v>
      </c>
      <c r="Q12" s="201">
        <f>AVERAGE('08 (ind)'!O6:O37)</f>
        <v>10.90625</v>
      </c>
      <c r="R12" s="202">
        <f>AVERAGE('08 (ind)'!P6:P37)</f>
        <v>195.49899098998441</v>
      </c>
      <c r="S12" s="199">
        <f>AVERAGE('08 (ind)'!Q6:Q37)</f>
        <v>4.1624231437315471</v>
      </c>
      <c r="T12" s="203">
        <f>AVERAGE('08 (ind)'!R6:R37)</f>
        <v>82367.625185734403</v>
      </c>
      <c r="U12" s="203">
        <f>AVERAGE('08 (ind)'!S6:S37)</f>
        <v>0.6099611780712878</v>
      </c>
      <c r="V12" s="203">
        <f>AVERAGE('08 (ind)'!T6:T37)</f>
        <v>2613.7437500000001</v>
      </c>
      <c r="W12" s="203">
        <f>AVERAGE('08 (ind)'!U6:U37)</f>
        <v>0.46718750000000003</v>
      </c>
      <c r="X12" s="203">
        <f>AVERAGE('08 (ind)'!V6:V37)</f>
        <v>15.78125</v>
      </c>
      <c r="Y12" s="200">
        <f>AVERAGE('08 (ind)'!W6:W37)</f>
        <v>0.62345921824690176</v>
      </c>
      <c r="Z12" s="199">
        <f>AVERAGE('08 (ind)'!X6:X37)</f>
        <v>87.619221168989</v>
      </c>
      <c r="AA12" s="199">
        <f>AVERAGE('08 (ind)'!Y6:Y37)</f>
        <v>15.424624999999999</v>
      </c>
      <c r="AB12" s="200">
        <f>AVERAGE('08 (ind)'!Z6:Z37)</f>
        <v>0.24787401530187669</v>
      </c>
      <c r="AC12" s="204">
        <f>AVERAGE('08 (ind)'!AA6:AA37)</f>
        <v>1.9336739940482475</v>
      </c>
      <c r="AD12" s="209">
        <f>AVERAGE('08 (ind)'!AB6:AB37)</f>
        <v>1.8602815985287744</v>
      </c>
      <c r="AE12" s="199">
        <f>AVERAGE('08 (ind)'!AC6:AC37)</f>
        <v>7.7361940836350716</v>
      </c>
      <c r="AF12" s="205">
        <f>AVERAGE('08 (ind)'!AD6:AD37)</f>
        <v>0.33848490892345812</v>
      </c>
      <c r="AG12" s="240">
        <f>AVERAGE('08 (ind)'!AE6:AE37)</f>
        <v>0.5827658273802454</v>
      </c>
      <c r="AH12" s="206">
        <f>AVERAGE('08 (ind)'!AF6:AF37)</f>
        <v>5.4896779148711834E-2</v>
      </c>
      <c r="AI12" s="207">
        <f>AVERAGE('08 (ind)'!AG6:AG37)</f>
        <v>79.396874999999994</v>
      </c>
      <c r="AJ12" s="199">
        <f>AVERAGE('08 (ind)'!AH6:AH37)</f>
        <v>59.146875000000001</v>
      </c>
      <c r="AK12" s="218">
        <f>AVERAGE('08 (ind)'!AI6:AI37)</f>
        <v>3.124999999999999E-2</v>
      </c>
      <c r="AL12" s="207">
        <f>AVERAGE('08 (ind)'!AJ6:AJ37)</f>
        <v>509.03375191000657</v>
      </c>
      <c r="AM12" s="200">
        <f>AVERAGE('08 (ind)'!AK6:AK37)</f>
        <v>8.7708368076565776E-2</v>
      </c>
      <c r="AN12" s="208">
        <f>AVERAGE('08 (ind)'!AL6:AL37)</f>
        <v>7.9895771197620524</v>
      </c>
      <c r="AO12" s="205">
        <f>AVERAGE('08 (ind)'!AM6:AM37)</f>
        <v>1.5387105630068143E-2</v>
      </c>
      <c r="AP12" s="204">
        <f>AVERAGE('08 (ind)'!AN6:AN37)</f>
        <v>54.634821049170526</v>
      </c>
      <c r="AQ12" s="205">
        <f>AVERAGE('08 (ind)'!AO6:AO37)</f>
        <v>3.4977453930563916E-2</v>
      </c>
      <c r="AR12" s="199">
        <f>AVERAGE('08 (ind)'!AP6:AP37)</f>
        <v>40.696774193548386</v>
      </c>
      <c r="AS12" s="203">
        <f>AVERAGE('08 (ind)'!AQ6:AQ37)</f>
        <v>84977.410709192423</v>
      </c>
      <c r="AT12" s="199">
        <f>AVERAGE('08 (ind)'!AR6:AR37)</f>
        <v>0.42813863511302636</v>
      </c>
      <c r="AU12" s="207">
        <f>AVERAGE('08 (ind)'!AS6:AS37)</f>
        <v>13.574999999999999</v>
      </c>
      <c r="AV12" s="210">
        <f>AVERAGE('08 (ind)'!AT6:AT37)</f>
        <v>9.3749999999999997E-3</v>
      </c>
      <c r="AW12" s="209">
        <f>AVERAGE('08 (ind)'!AU6:AU37)</f>
        <v>53.869354838709675</v>
      </c>
      <c r="AX12" s="209">
        <f>AVERAGE('08 (ind)'!AV6:AV37)</f>
        <v>12.059374999999999</v>
      </c>
      <c r="AY12" s="210">
        <f>AVERAGE('08 (ind)'!AW6:AW37)</f>
        <v>28.913437500000004</v>
      </c>
      <c r="AZ12" s="211">
        <f>AVERAGE('08 (ind)'!AX6:AX37)</f>
        <v>19.040154983017871</v>
      </c>
      <c r="BA12" s="203">
        <f>AVERAGE('08 (ind)'!AY6:AY37)</f>
        <v>6.847291666666667</v>
      </c>
      <c r="BB12" s="200">
        <f>AVERAGE('08 (ind)'!AZ6:AZ37)</f>
        <v>2.1091454017965118E-2</v>
      </c>
      <c r="BC12" s="200">
        <f>AVERAGE('08 (ind)'!BA6:BA37)</f>
        <v>1.5441131038636733</v>
      </c>
      <c r="BD12" s="199">
        <f>AVERAGE('08 (ind)'!BB6:BB37)</f>
        <v>195.96465360711059</v>
      </c>
      <c r="BE12" s="203">
        <f>AVERAGE('08 (ind)'!BC6:BC37)</f>
        <v>4.2097008867129668</v>
      </c>
      <c r="BF12" s="200">
        <f>AVERAGE('08 (ind)'!BD6:BD37)</f>
        <v>0.21220083860838224</v>
      </c>
      <c r="BG12" s="210">
        <f>AVERAGE('08 (ind)'!BE6:BE37)</f>
        <v>71.415624999999977</v>
      </c>
      <c r="BH12" s="200">
        <f>AVERAGE('08 (ind)'!BF6:BF37)</f>
        <v>0.13810993583223866</v>
      </c>
      <c r="BI12" s="205">
        <f>AVERAGE('08 (ind)'!BG6:BG37)</f>
        <v>0.14724331678282693</v>
      </c>
      <c r="BJ12" s="199">
        <f>AVERAGE('08 (ind)'!BH6:BH37)</f>
        <v>10.499461074478063</v>
      </c>
      <c r="BK12" s="207">
        <f>AVERAGE('08 (ind)'!BI6:BI37)</f>
        <v>13.774349415509279</v>
      </c>
      <c r="BL12" s="199">
        <f>AVERAGE('08 (ind)'!BJ6:BJ37)</f>
        <v>7655.9913880687482</v>
      </c>
      <c r="BM12" s="198">
        <f>AVERAGE('08 (ind)'!BK6:BK37)</f>
        <v>49.957031611269898</v>
      </c>
      <c r="BN12" s="210">
        <f>AVERAGE('08 (ind)'!BL6:BL37)</f>
        <v>29.59375</v>
      </c>
      <c r="BO12" s="203">
        <f>AVERAGE('08 (ind)'!BM6:BM37)</f>
        <v>8.268651631690215</v>
      </c>
      <c r="BP12" s="198">
        <f>AVERAGE('08 (ind)'!BN6:BN37)</f>
        <v>40.339498725816298</v>
      </c>
      <c r="BQ12" s="198">
        <f>AVERAGE('08 (ind)'!BO6:BO37)</f>
        <v>1.5025164217705007</v>
      </c>
      <c r="BR12" s="198">
        <f>AVERAGE('08 (ind)'!BP6:BP37)</f>
        <v>9.874355495991292</v>
      </c>
      <c r="BS12" s="199">
        <f>AVERAGE('08 (ind)'!BQ6:BQ37)</f>
        <v>4.9836335002083691</v>
      </c>
      <c r="BT12" s="199">
        <f>AVERAGE('08 (ind)'!BR6:BR37)</f>
        <v>0.70011536812553798</v>
      </c>
      <c r="BU12" s="212">
        <f>AVERAGE('08 (ind)'!BS6:BS37)</f>
        <v>72.835966833749993</v>
      </c>
      <c r="BV12" s="213">
        <f>AVERAGE('08 (ind)'!BT6:BT37)</f>
        <v>0.3159296875</v>
      </c>
      <c r="BW12" s="213">
        <f>AVERAGE('08 (ind)'!BU6:BU37)</f>
        <v>0.46926041666666679</v>
      </c>
      <c r="BX12" s="214">
        <f>AVERAGE('08 (ind)'!BV6:BV37)</f>
        <v>10.078468750000001</v>
      </c>
      <c r="BY12" s="214">
        <f>AVERAGE('08 (ind)'!BW6:BW37)</f>
        <v>53.273749999999993</v>
      </c>
      <c r="BZ12" s="200">
        <f>AVERAGE('08 (ind)'!BX6:BX37)</f>
        <v>0.86590651176052336</v>
      </c>
      <c r="CA12" s="208">
        <f>AVERAGE('08 (ind)'!BY6:BY37)</f>
        <v>47.740982938359849</v>
      </c>
      <c r="CB12" s="199">
        <f>AVERAGE('08 (ind)'!BZ6:BZ37)</f>
        <v>0.3511414339241053</v>
      </c>
      <c r="CC12" s="211">
        <f>AVERAGE('08 (ind)'!CA6:CA37)</f>
        <v>9.4341360149512585</v>
      </c>
      <c r="CD12" s="210">
        <f>AVERAGE('08 (ind)'!CB6:CB37)</f>
        <v>7.9749999999999988</v>
      </c>
      <c r="CE12" s="200">
        <f>AVERAGE('08 (ind)'!CC6:CC37)</f>
        <v>0.25466130709601298</v>
      </c>
      <c r="CF12" s="200">
        <f>AVERAGE('08 (ind)'!CD6:CD37)</f>
        <v>3.125E-2</v>
      </c>
      <c r="CG12" s="200">
        <f>AVERAGE('08 (ind)'!CE6:CE37)</f>
        <v>3.1696074050045826E-2</v>
      </c>
      <c r="CH12" s="200">
        <f>AVERAGE('08 (ind)'!CF6:CF37)</f>
        <v>0.4162540304159108</v>
      </c>
      <c r="CI12" s="199">
        <f>AVERAGE('08 (ind)'!CG6:CG37)</f>
        <v>21.651562510332248</v>
      </c>
      <c r="CJ12" s="203">
        <f>AVERAGE('08 (ind)'!CH6:CH37)</f>
        <v>0.51530350561437277</v>
      </c>
      <c r="CK12" s="165">
        <f>AVERAGE('08 (ind)'!CI6:CI37)</f>
        <v>0.10225626122684417</v>
      </c>
      <c r="CL12" s="218">
        <f>AVERAGE('08 (ind)'!CJ6:CJ37)</f>
        <v>7.6802767774270433E-2</v>
      </c>
      <c r="CM12" s="215">
        <f>AVERAGE('08 (ind)'!CK6:CK37)</f>
        <v>5.4889281422480698</v>
      </c>
      <c r="CN12" s="199">
        <f>AVERAGE('08 (ind)'!CL6:CL37)</f>
        <v>2.3628730759857293</v>
      </c>
      <c r="CO12" s="209">
        <f>AVERAGE('08 (ind)'!CM6:CM37)</f>
        <v>2.6925847169922528</v>
      </c>
    </row>
    <row r="13" spans="2:94">
      <c r="C13" s="129" t="s">
        <v>517</v>
      </c>
      <c r="D13" s="133">
        <f>VLOOKUP($B$8,'10 (cal)'!$A$7:$CM$38,Análisis!D$1,0)</f>
        <v>17.804500820199205</v>
      </c>
      <c r="E13" s="133">
        <f>VLOOKUP($B$8,'10 (cal)'!$A$7:$CM$38,Análisis!E$1,0)</f>
        <v>16.40324516743242</v>
      </c>
      <c r="F13" s="133">
        <f>VLOOKUP($B$8,'10 (cal)'!$A$7:$CM$38,Análisis!F$1,0)</f>
        <v>77.894644680553483</v>
      </c>
      <c r="G13" s="178">
        <f>VLOOKUP($B$8,'10 (cal)'!$A$7:$CM$38,Análisis!G$1,0)</f>
        <v>62.538830057889228</v>
      </c>
      <c r="H13" s="133">
        <f>VLOOKUP($B$8,'10 (cal)'!$A$7:$CM$38,Análisis!H$1,0)</f>
        <v>71.232876712328775</v>
      </c>
      <c r="I13" s="133">
        <f>VLOOKUP($B$8,'10 (cal)'!$A$7:$CM$38,Análisis!I$1,0)</f>
        <v>10.169491525423737</v>
      </c>
      <c r="J13" s="133">
        <f>VLOOKUP($B$8,'10 (cal)'!$A$7:$CM$38,Análisis!J$1,0)</f>
        <v>68.07692307692308</v>
      </c>
      <c r="K13" s="133">
        <f>VLOOKUP($B$8,'10 (cal)'!$A$7:$CM$38,Análisis!K$1,0)</f>
        <v>0</v>
      </c>
      <c r="L13" s="133">
        <f>VLOOKUP($B$8,'10 (cal)'!$A$7:$CM$38,Análisis!L$1,0)</f>
        <v>0</v>
      </c>
      <c r="M13" s="133">
        <f>VLOOKUP($B$8,'10 (cal)'!$A$7:$CM$38,Análisis!M$1,0)</f>
        <v>32.893737793188066</v>
      </c>
      <c r="N13" s="133">
        <f>VLOOKUP($B$8,'10 (cal)'!$A$7:$CM$38,Análisis!N$1,0)</f>
        <v>97.540374854783764</v>
      </c>
      <c r="O13" s="133">
        <f>VLOOKUP($B$8,'10 (cal)'!$A$7:$CM$38,Análisis!O$1,0)</f>
        <v>21.800603571442796</v>
      </c>
      <c r="P13" s="133">
        <f>VLOOKUP($B$8,'10 (cal)'!$A$7:$CM$38,Análisis!P$1,0)</f>
        <v>100</v>
      </c>
      <c r="Q13" s="133">
        <f>VLOOKUP($B$8,'10 (cal)'!$A$7:$CM$38,Análisis!Q$1,0)</f>
        <v>7.6382957486510321</v>
      </c>
      <c r="R13" s="133">
        <f>VLOOKUP($B$8,'10 (cal)'!$A$7:$CM$38,Análisis!R$1,0)</f>
        <v>8.216736509606406</v>
      </c>
      <c r="S13" s="133">
        <f>VLOOKUP($B$8,'10 (cal)'!$A$7:$CM$38,Análisis!S$1,0)</f>
        <v>10.912468801956409</v>
      </c>
      <c r="T13" s="133">
        <f>VLOOKUP($B$8,'10 (cal)'!$A$7:$CM$38,Análisis!T$1,0)</f>
        <v>3.490983246025686</v>
      </c>
      <c r="U13" s="133">
        <f>VLOOKUP($B$8,'10 (cal)'!$A$7:$CM$38,Análisis!U$1,0)</f>
        <v>25.165562913907294</v>
      </c>
      <c r="V13" s="133">
        <f>VLOOKUP($B$8,'10 (cal)'!$A$7:$CM$38,Análisis!V$1,0)</f>
        <v>44.85959896803498</v>
      </c>
      <c r="W13" s="133">
        <f>VLOOKUP($B$8,'10 (cal)'!$A$7:$CM$38,Análisis!W$1,0)</f>
        <v>0</v>
      </c>
      <c r="X13" s="133">
        <f>VLOOKUP($B$8,'10 (cal)'!$A$7:$CM$38,Análisis!X$1,0)</f>
        <v>0</v>
      </c>
      <c r="Y13" s="133">
        <f>VLOOKUP($B$8,'10 (cal)'!$A$7:$CM$38,Análisis!Y$1,0)</f>
        <v>35.190511076614804</v>
      </c>
      <c r="Z13" s="133">
        <f>VLOOKUP($B$8,'10 (cal)'!$A$7:$CM$38,Análisis!Z$1,0)</f>
        <v>35.883713232897833</v>
      </c>
      <c r="AA13" s="133">
        <f>VLOOKUP($B$8,'10 (cal)'!$A$7:$CM$38,Análisis!AA$1,0)</f>
        <v>32.988370749740085</v>
      </c>
      <c r="AB13" s="133">
        <f>VLOOKUP($B$8,'10 (cal)'!$A$7:$CM$38,Análisis!AB$1,0)</f>
        <v>42.539792711760249</v>
      </c>
      <c r="AC13" s="133">
        <f>VLOOKUP($B$8,'10 (cal)'!$A$7:$CM$38,Análisis!AC$1,0)</f>
        <v>50.307314692822658</v>
      </c>
      <c r="AD13" s="133">
        <f>VLOOKUP($B$8,'10 (cal)'!$A$7:$CM$38,Análisis!AD$1,0)</f>
        <v>28.042697037945132</v>
      </c>
      <c r="AE13" s="133">
        <f>VLOOKUP($B$8,'10 (cal)'!$A$7:$CM$38,Análisis!AE$1,0)</f>
        <v>41.232018627008273</v>
      </c>
      <c r="AF13" s="133">
        <f>VLOOKUP($B$8,'10 (cal)'!$A$7:$CM$38,Análisis!AF$1,0)</f>
        <v>52.164879833686506</v>
      </c>
      <c r="AG13" s="133">
        <f>VLOOKUP($B$8,'10 (cal)'!$A$7:$CM$38,Análisis!AG$1,0)</f>
        <v>26.791162495033483</v>
      </c>
      <c r="AH13" s="133">
        <f>VLOOKUP($B$8,'10 (cal)'!$A$7:$CM$38,Análisis!AH$1,0)</f>
        <v>59.818093193057244</v>
      </c>
      <c r="AI13" s="133">
        <f>VLOOKUP($B$8,'10 (cal)'!$A$7:$CM$38,Análisis!AI$1,0)</f>
        <v>68.048134842191857</v>
      </c>
      <c r="AJ13" s="133">
        <f>VLOOKUP($B$8,'10 (cal)'!$A$7:$CM$38,Análisis!AJ$1,0)</f>
        <v>66.69446328238476</v>
      </c>
      <c r="AK13" s="133">
        <f>VLOOKUP($B$8,'10 (cal)'!$A$7:$CM$38,Análisis!AK$1,0)</f>
        <v>10.178494325819356</v>
      </c>
      <c r="AL13" s="133">
        <f>VLOOKUP($B$8,'10 (cal)'!$A$7:$CM$38,Análisis!AL$1,0)</f>
        <v>67.5575033329403</v>
      </c>
      <c r="AM13" s="133">
        <f>VLOOKUP($B$8,'10 (cal)'!$A$7:$CM$38,Análisis!AM$1,0)</f>
        <v>3.3985071530798758</v>
      </c>
      <c r="AN13" s="133">
        <f>VLOOKUP($B$8,'10 (cal)'!$A$7:$CM$38,Análisis!AN$1,0)</f>
        <v>92.553800998975859</v>
      </c>
      <c r="AO13" s="133">
        <f>VLOOKUP($B$8,'10 (cal)'!$A$7:$CM$38,Análisis!AO$1,0)</f>
        <v>35.838684053426206</v>
      </c>
      <c r="AP13" s="133">
        <f>VLOOKUP($B$8,'10 (cal)'!$A$7:$CM$38,Análisis!AP$1,0)</f>
        <v>43.231942742646467</v>
      </c>
      <c r="AQ13" s="133">
        <f>VLOOKUP($B$8,'10 (cal)'!$A$7:$CM$38,Análisis!AQ$1,0)</f>
        <v>66.272225994966462</v>
      </c>
      <c r="AR13" s="133">
        <f>VLOOKUP($B$8,'10 (cal)'!$A$7:$CM$38,Análisis!AR$1,0)</f>
        <v>54.90975909633211</v>
      </c>
      <c r="AS13" s="133">
        <f>VLOOKUP($B$8,'10 (cal)'!$A$7:$CM$38,Análisis!AS$1,0)</f>
        <v>6.4921701866565442</v>
      </c>
      <c r="AT13" s="133">
        <f>VLOOKUP($B$8,'10 (cal)'!$A$7:$CM$38,Análisis!AT$1,0)</f>
        <v>21.778393586167784</v>
      </c>
      <c r="AU13" s="133">
        <f>VLOOKUP($B$8,'10 (cal)'!$A$7:$CM$38,Análisis!AU$1,0)</f>
        <v>31.380753138075306</v>
      </c>
      <c r="AV13" s="133">
        <f>VLOOKUP($B$8,'10 (cal)'!$A$7:$CM$38,Análisis!AV$1,0)</f>
        <v>0</v>
      </c>
      <c r="AW13" s="133">
        <f>VLOOKUP($B$8,'10 (cal)'!$A$7:$CM$38,Análisis!AW$1,0)</f>
        <v>53.644333902882188</v>
      </c>
      <c r="AX13" s="133">
        <f>VLOOKUP($B$8,'10 (cal)'!$A$7:$CM$38,Análisis!AX$1,0)</f>
        <v>96.360485268630853</v>
      </c>
      <c r="AY13" s="133">
        <f>VLOOKUP($B$8,'10 (cal)'!$A$7:$CM$38,Análisis!AY$1,0)</f>
        <v>19.804318488529017</v>
      </c>
      <c r="AZ13" s="133">
        <f>VLOOKUP($B$8,'10 (cal)'!$A$7:$CM$38,Análisis!AZ$1,0)</f>
        <v>22.597104595907545</v>
      </c>
      <c r="BA13" s="133">
        <f>VLOOKUP($B$8,'10 (cal)'!$A$7:$CM$38,Análisis!BA$1,0)</f>
        <v>27.164605137963864</v>
      </c>
      <c r="BB13" s="133">
        <f>VLOOKUP($B$8,'10 (cal)'!$A$7:$CM$38,Análisis!BB$1,0)</f>
        <v>29.826846613273016</v>
      </c>
      <c r="BC13" s="133">
        <f>VLOOKUP($B$8,'10 (cal)'!$A$7:$CM$38,Análisis!BC$1,0)</f>
        <v>42.107456641416455</v>
      </c>
      <c r="BD13" s="133">
        <f>VLOOKUP($B$8,'10 (cal)'!$A$7:$CM$38,Análisis!BD$1,0)</f>
        <v>11.782440131729475</v>
      </c>
      <c r="BE13" s="133">
        <f>VLOOKUP($B$8,'10 (cal)'!$A$7:$CM$38,Análisis!BE$1,0)</f>
        <v>4.9877787741786532</v>
      </c>
      <c r="BF13" s="133">
        <f>VLOOKUP($B$8,'10 (cal)'!$A$7:$CM$38,Análisis!BF$1,0)</f>
        <v>27.840090333459788</v>
      </c>
      <c r="BG13" s="133">
        <f>VLOOKUP($B$8,'10 (cal)'!$A$7:$CM$38,Análisis!BG$1,0)</f>
        <v>21.719038817005547</v>
      </c>
      <c r="BH13" s="133">
        <f>VLOOKUP($B$8,'10 (cal)'!$A$7:$CM$38,Análisis!BH$1,0)</f>
        <v>19.618935293122107</v>
      </c>
      <c r="BI13" s="133">
        <f>VLOOKUP($B$8,'10 (cal)'!$A$7:$CM$38,Análisis!BI$1,0)</f>
        <v>22.37328470864664</v>
      </c>
      <c r="BJ13" s="133">
        <f>VLOOKUP($B$8,'10 (cal)'!$A$7:$CM$38,Análisis!BJ$1,0)</f>
        <v>15.631272925626439</v>
      </c>
      <c r="BK13" s="133">
        <f>VLOOKUP($B$8,'10 (cal)'!$A$7:$CM$38,Análisis!BK$1,0)</f>
        <v>99.701477815706767</v>
      </c>
      <c r="BL13" s="133">
        <f>VLOOKUP($B$8,'10 (cal)'!$A$7:$CM$38,Análisis!BL$1,0)</f>
        <v>79.436294987366836</v>
      </c>
      <c r="BM13" s="133">
        <f>VLOOKUP($B$8,'10 (cal)'!$A$7:$CM$38,Análisis!BM$1,0)</f>
        <v>12.132100630578803</v>
      </c>
      <c r="BN13" s="133">
        <f>VLOOKUP($B$8,'10 (cal)'!$A$7:$CM$38,Análisis!BN$1,0)</f>
        <v>13.513513513513514</v>
      </c>
      <c r="BO13" s="133">
        <f>VLOOKUP($B$8,'10 (cal)'!$A$7:$CM$38,Análisis!BO$1,0)</f>
        <v>23.309702052961082</v>
      </c>
      <c r="BP13" s="133">
        <f>VLOOKUP($B$8,'10 (cal)'!$A$7:$CM$38,Análisis!BP$1,0)</f>
        <v>61.138214945046741</v>
      </c>
      <c r="BQ13" s="133">
        <f>VLOOKUP($B$8,'10 (cal)'!$A$7:$CM$38,Análisis!BQ$1,0)</f>
        <v>10.270724152278014</v>
      </c>
      <c r="BR13" s="133">
        <f>VLOOKUP($B$8,'10 (cal)'!$A$7:$CM$38,Análisis!BR$1,0)</f>
        <v>15.100650949674307</v>
      </c>
      <c r="BS13" s="133">
        <f>VLOOKUP($B$8,'10 (cal)'!$A$7:$CM$38,Análisis!BS$1,0)</f>
        <v>17.330658828234512</v>
      </c>
      <c r="BT13" s="133">
        <f>VLOOKUP($B$8,'10 (cal)'!$A$7:$CM$38,Análisis!BT$1,0)</f>
        <v>19.577349142729901</v>
      </c>
      <c r="BU13" s="133">
        <f>VLOOKUP($B$8,'10 (cal)'!$A$7:$CM$38,Análisis!BU$1,0)</f>
        <v>82.603904235211274</v>
      </c>
      <c r="BV13" s="133">
        <f>VLOOKUP($B$8,'10 (cal)'!$A$7:$CM$38,Análisis!BV$1,0)</f>
        <v>93.896635661358218</v>
      </c>
      <c r="BW13" s="133">
        <f>VLOOKUP($B$8,'10 (cal)'!$A$7:$CM$38,Análisis!BW$1,0)</f>
        <v>84.471919530595144</v>
      </c>
      <c r="BX13" s="133">
        <f>VLOOKUP($B$8,'10 (cal)'!$A$7:$CM$38,Análisis!BX$1,0)</f>
        <v>52.615754660252556</v>
      </c>
      <c r="BY13" s="133">
        <f>VLOOKUP($B$8,'10 (cal)'!$A$7:$CM$38,Análisis!BY$1,0)</f>
        <v>69.675654552559593</v>
      </c>
      <c r="BZ13" s="133">
        <f>VLOOKUP($B$8,'10 (cal)'!$A$7:$CM$38,Análisis!BZ$1,0)</f>
        <v>58.553526974551595</v>
      </c>
      <c r="CA13" s="133">
        <f>VLOOKUP($B$8,'10 (cal)'!$A$7:$CM$38,Análisis!CA$1,0)</f>
        <v>26.077350907503309</v>
      </c>
      <c r="CB13" s="133">
        <f>VLOOKUP($B$8,'10 (cal)'!$A$7:$CM$38,Análisis!CB$1,0)</f>
        <v>45.763156511382874</v>
      </c>
      <c r="CC13" s="133">
        <f>VLOOKUP($B$8,'10 (cal)'!$A$7:$CM$38,Análisis!CC$1,0)</f>
        <v>0</v>
      </c>
      <c r="CD13" s="133">
        <f>VLOOKUP($B$8,'10 (cal)'!$A$7:$CM$38,Análisis!CD$1,0)</f>
        <v>68.322981366459615</v>
      </c>
      <c r="CE13" s="133">
        <f>VLOOKUP($B$8,'10 (cal)'!$A$7:$CM$38,Análisis!CE$1,0)</f>
        <v>57.652415435299588</v>
      </c>
      <c r="CF13" s="133">
        <f>VLOOKUP($B$8,'10 (cal)'!$A$7:$CM$38,Análisis!CF$1,0)</f>
        <v>0.93923848813150435</v>
      </c>
      <c r="CG13" s="133">
        <f>VLOOKUP($B$8,'10 (cal)'!$A$7:$CM$38,Análisis!CG$1,0)</f>
        <v>5.9611136483872018</v>
      </c>
      <c r="CH13" s="133">
        <f>VLOOKUP($B$8,'10 (cal)'!$A$7:$CM$38,Análisis!CH$1,0)</f>
        <v>4.4381856552623331</v>
      </c>
      <c r="CI13" s="133">
        <f>VLOOKUP($B$8,'10 (cal)'!$A$7:$CM$38,Análisis!CI$1,0)</f>
        <v>6.6641490317167067</v>
      </c>
      <c r="CJ13" s="133">
        <f>VLOOKUP($B$8,'10 (cal)'!$A$7:$CM$38,Análisis!CJ$1,0)</f>
        <v>11.405410217609015</v>
      </c>
      <c r="CK13" s="133">
        <f>VLOOKUP($B$8,'10 (cal)'!$A$7:$CM$38,Análisis!CK$1,0)</f>
        <v>42.158161587699503</v>
      </c>
      <c r="CL13" s="133">
        <f>VLOOKUP($B$8,'10 (cal)'!$A$7:$CM$38,Análisis!CL$1,0)</f>
        <v>48.139295318285555</v>
      </c>
      <c r="CM13" s="133">
        <f>VLOOKUP($B$8,'10 (cal)'!$A$7:$CM$38,Análisis!CM$1,0)</f>
        <v>3.1112445740921966</v>
      </c>
      <c r="CN13" s="133">
        <f>VLOOKUP($B$8,'10 (cal)'!$A$7:$CM$38,Análisis!CN$1,0)</f>
        <v>10.99678580910321</v>
      </c>
      <c r="CO13" s="133">
        <f>VLOOKUP($B$8,'10 (cal)'!$A$7:$CM$38,Análisis!CO$1,0)</f>
        <v>8.9053779992514883</v>
      </c>
    </row>
    <row r="14" spans="2:94" hidden="1">
      <c r="C14" s="129" t="s">
        <v>524</v>
      </c>
      <c r="D14" s="133">
        <f>VLOOKUP($B$8,'08 (cal)'!$A$7:$CM$38,Análisis!D$1,0)</f>
        <v>17.079984883151162</v>
      </c>
      <c r="E14" s="133">
        <f>VLOOKUP($B$8,'08 (cal)'!$A$7:$CM$38,Análisis!E$1,0)</f>
        <v>15.018064382655528</v>
      </c>
      <c r="F14" s="133">
        <f>VLOOKUP($B$8,'08 (cal)'!$A$7:$CM$38,Análisis!F$1,0)</f>
        <v>81.969174229242213</v>
      </c>
      <c r="G14" s="133">
        <f>VLOOKUP($B$8,'08 (cal)'!$A$7:$CM$38,Análisis!G$1,0)</f>
        <v>53.370736671042565</v>
      </c>
      <c r="H14" s="133">
        <f>VLOOKUP($B$8,'08 (cal)'!$A$7:$CM$38,Análisis!H$1,0)</f>
        <v>71.232876712328775</v>
      </c>
      <c r="I14" s="133">
        <f>VLOOKUP($B$8,'08 (cal)'!$A$7:$CM$38,Análisis!I$1,0)</f>
        <v>10.169491525423737</v>
      </c>
      <c r="J14" s="133">
        <f>VLOOKUP($B$8,'08 (cal)'!$A$7:$CM$38,Análisis!J$1,0)</f>
        <v>68.07692307692308</v>
      </c>
      <c r="K14" s="133">
        <f>VLOOKUP($B$8,'08 (cal)'!$A$7:$CM$38,Análisis!K$1,0)</f>
        <v>0</v>
      </c>
      <c r="L14" s="133">
        <f>VLOOKUP($B$8,'08 (cal)'!$A$7:$CM$38,Análisis!L$1,0)</f>
        <v>3.8662907772855379</v>
      </c>
      <c r="M14" s="133">
        <f>VLOOKUP($B$8,'08 (cal)'!$A$7:$CM$38,Análisis!M$1,0)</f>
        <v>33.708999416030885</v>
      </c>
      <c r="N14" s="133">
        <f>VLOOKUP($B$8,'08 (cal)'!$A$7:$CM$38,Análisis!N$1,0)</f>
        <v>97.177391033041545</v>
      </c>
      <c r="O14" s="133">
        <f>VLOOKUP($B$8,'08 (cal)'!$A$7:$CM$38,Análisis!O$1,0)</f>
        <v>11.366033351815034</v>
      </c>
      <c r="P14" s="133">
        <f>VLOOKUP($B$8,'08 (cal)'!$A$7:$CM$38,Análisis!P$1,0)</f>
        <v>100</v>
      </c>
      <c r="Q14" s="133">
        <f>VLOOKUP($B$8,'08 (cal)'!$A$7:$CM$38,Análisis!Q$1,0)</f>
        <v>24.561403508771932</v>
      </c>
      <c r="R14" s="133">
        <f>VLOOKUP($B$8,'08 (cal)'!$A$7:$CM$38,Análisis!R$1,0)</f>
        <v>8.216736509606406</v>
      </c>
      <c r="S14" s="133">
        <f>VLOOKUP($B$8,'08 (cal)'!$A$7:$CM$38,Análisis!S$1,0)</f>
        <v>8.5050136854256184</v>
      </c>
      <c r="T14" s="133">
        <f>VLOOKUP($B$8,'08 (cal)'!$A$7:$CM$38,Análisis!T$1,0)</f>
        <v>3.4296355993670833</v>
      </c>
      <c r="U14" s="133">
        <f>VLOOKUP($B$8,'08 (cal)'!$A$7:$CM$38,Análisis!U$1,0)</f>
        <v>23.74258068305096</v>
      </c>
      <c r="V14" s="133">
        <f>VLOOKUP($B$8,'08 (cal)'!$A$7:$CM$38,Análisis!V$1,0)</f>
        <v>26.843395542357957</v>
      </c>
      <c r="W14" s="133">
        <f>VLOOKUP($B$8,'08 (cal)'!$A$7:$CM$38,Análisis!W$1,0)</f>
        <v>0</v>
      </c>
      <c r="X14" s="133">
        <f>VLOOKUP($B$8,'08 (cal)'!$A$7:$CM$38,Análisis!X$1,0)</f>
        <v>0</v>
      </c>
      <c r="Y14" s="133">
        <f>VLOOKUP($B$8,'08 (cal)'!$A$7:$CM$38,Análisis!Y$1,0)</f>
        <v>36.146513137663575</v>
      </c>
      <c r="Z14" s="133">
        <f>VLOOKUP($B$8,'08 (cal)'!$A$7:$CM$38,Análisis!Z$1,0)</f>
        <v>37.355056652390388</v>
      </c>
      <c r="AA14" s="133">
        <f>VLOOKUP($B$8,'08 (cal)'!$A$7:$CM$38,Análisis!AA$1,0)</f>
        <v>32.699189886940246</v>
      </c>
      <c r="AB14" s="133">
        <f>VLOOKUP($B$8,'08 (cal)'!$A$7:$CM$38,Análisis!AB$1,0)</f>
        <v>42.250422205529624</v>
      </c>
      <c r="AC14" s="133">
        <f>VLOOKUP($B$8,'08 (cal)'!$A$7:$CM$38,Análisis!AC$1,0)</f>
        <v>28.78926800713306</v>
      </c>
      <c r="AD14" s="133">
        <f>VLOOKUP($B$8,'08 (cal)'!$A$7:$CM$38,Análisis!AD$1,0)</f>
        <v>36.283404988763209</v>
      </c>
      <c r="AE14" s="133">
        <f>VLOOKUP($B$8,'08 (cal)'!$A$7:$CM$38,Análisis!AE$1,0)</f>
        <v>45.793498790818497</v>
      </c>
      <c r="AF14" s="133">
        <f>VLOOKUP($B$8,'08 (cal)'!$A$7:$CM$38,Análisis!AF$1,0)</f>
        <v>37.409685135306489</v>
      </c>
      <c r="AG14" s="133">
        <f>VLOOKUP($B$8,'08 (cal)'!$A$7:$CM$38,Análisis!AG$1,0)</f>
        <v>26.486781038399059</v>
      </c>
      <c r="AH14" s="133">
        <f>VLOOKUP($B$8,'08 (cal)'!$A$7:$CM$38,Análisis!AH$1,0)</f>
        <v>43.971420746446888</v>
      </c>
      <c r="AI14" s="133">
        <f>VLOOKUP($B$8,'08 (cal)'!$A$7:$CM$38,Análisis!AI$1,0)</f>
        <v>47.340425531914896</v>
      </c>
      <c r="AJ14" s="133">
        <f>VLOOKUP($B$8,'08 (cal)'!$A$7:$CM$38,Análisis!AJ$1,0)</f>
        <v>83.233532934131745</v>
      </c>
      <c r="AK14" s="133">
        <f>VLOOKUP($B$8,'08 (cal)'!$A$7:$CM$38,Análisis!AK$1,0)</f>
        <v>9.9969814220246427</v>
      </c>
      <c r="AL14" s="133">
        <f>VLOOKUP($B$8,'08 (cal)'!$A$7:$CM$38,Análisis!AL$1,0)</f>
        <v>68.036564099920511</v>
      </c>
      <c r="AM14" s="133">
        <f>VLOOKUP($B$8,'08 (cal)'!$A$7:$CM$38,Análisis!AM$1,0)</f>
        <v>1.7680623943397671</v>
      </c>
      <c r="AN14" s="133">
        <f>VLOOKUP($B$8,'08 (cal)'!$A$7:$CM$38,Análisis!AN$1,0)</f>
        <v>98.253175847816564</v>
      </c>
      <c r="AO14" s="133">
        <f>VLOOKUP($B$8,'08 (cal)'!$A$7:$CM$38,Análisis!AO$1,0)</f>
        <v>57.372365046214533</v>
      </c>
      <c r="AP14" s="133">
        <f>VLOOKUP($B$8,'08 (cal)'!$A$7:$CM$38,Análisis!AP$1,0)</f>
        <v>44.946044100756289</v>
      </c>
      <c r="AQ14" s="133">
        <f>VLOOKUP($B$8,'08 (cal)'!$A$7:$CM$38,Análisis!AQ$1,0)</f>
        <v>73.751028496333618</v>
      </c>
      <c r="AR14" s="133">
        <f>VLOOKUP($B$8,'08 (cal)'!$A$7:$CM$38,Análisis!AR$1,0)</f>
        <v>58.536585365853661</v>
      </c>
      <c r="AS14" s="133">
        <f>VLOOKUP($B$8,'08 (cal)'!$A$7:$CM$38,Análisis!AS$1,0)</f>
        <v>5.050498084617602</v>
      </c>
      <c r="AT14" s="133">
        <f>VLOOKUP($B$8,'08 (cal)'!$A$7:$CM$38,Análisis!AT$1,0)</f>
        <v>26.831960885882033</v>
      </c>
      <c r="AU14" s="133">
        <f>VLOOKUP($B$8,'08 (cal)'!$A$7:$CM$38,Análisis!AU$1,0)</f>
        <v>8</v>
      </c>
      <c r="AV14" s="133">
        <f>VLOOKUP($B$8,'08 (cal)'!$A$7:$CM$38,Análisis!AV$1,0)</f>
        <v>0</v>
      </c>
      <c r="AW14" s="133">
        <f>VLOOKUP($B$8,'08 (cal)'!$A$7:$CM$38,Análisis!AW$1,0)</f>
        <v>68.858131487889267</v>
      </c>
      <c r="AX14" s="133">
        <f>VLOOKUP($B$8,'08 (cal)'!$A$7:$CM$38,Análisis!AX$1,0)</f>
        <v>96.360485268630853</v>
      </c>
      <c r="AY14" s="133">
        <f>VLOOKUP($B$8,'08 (cal)'!$A$7:$CM$38,Análisis!AY$1,0)</f>
        <v>16.815680880330124</v>
      </c>
      <c r="AZ14" s="133">
        <f>VLOOKUP($B$8,'08 (cal)'!$A$7:$CM$38,Análisis!AZ$1,0)</f>
        <v>18.956446610361663</v>
      </c>
      <c r="BA14" s="133">
        <f>VLOOKUP($B$8,'08 (cal)'!$A$7:$CM$38,Análisis!BA$1,0)</f>
        <v>27.503461005999092</v>
      </c>
      <c r="BB14" s="133">
        <f>VLOOKUP($B$8,'08 (cal)'!$A$7:$CM$38,Análisis!BB$1,0)</f>
        <v>27.041853759397927</v>
      </c>
      <c r="BC14" s="133">
        <f>VLOOKUP($B$8,'08 (cal)'!$A$7:$CM$38,Análisis!BC$1,0)</f>
        <v>4.9227823865350748</v>
      </c>
      <c r="BD14" s="133">
        <f>VLOOKUP($B$8,'08 (cal)'!$A$7:$CM$38,Análisis!BD$1,0)</f>
        <v>40.345606304239695</v>
      </c>
      <c r="BE14" s="133">
        <f>VLOOKUP($B$8,'08 (cal)'!$A$7:$CM$38,Análisis!BE$1,0)</f>
        <v>8.2182790144483562</v>
      </c>
      <c r="BF14" s="133">
        <f>VLOOKUP($B$8,'08 (cal)'!$A$7:$CM$38,Análisis!BF$1,0)</f>
        <v>100</v>
      </c>
      <c r="BG14" s="133">
        <f>VLOOKUP($B$8,'08 (cal)'!$A$7:$CM$38,Análisis!BG$1,0)</f>
        <v>16.41074856046065</v>
      </c>
      <c r="BH14" s="133">
        <f>VLOOKUP($B$8,'08 (cal)'!$A$7:$CM$38,Análisis!BH$1,0)</f>
        <v>31.720577130605548</v>
      </c>
      <c r="BI14" s="133">
        <f>VLOOKUP($B$8,'08 (cal)'!$A$7:$CM$38,Análisis!BI$1,0)</f>
        <v>22.410269576974539</v>
      </c>
      <c r="BJ14" s="133">
        <f>VLOOKUP($B$8,'08 (cal)'!$A$7:$CM$38,Análisis!BJ$1,0)</f>
        <v>17.26075810882579</v>
      </c>
      <c r="BK14" s="133">
        <f>VLOOKUP($B$8,'08 (cal)'!$A$7:$CM$38,Análisis!BK$1,0)</f>
        <v>100</v>
      </c>
      <c r="BL14" s="133">
        <f>VLOOKUP($B$8,'08 (cal)'!$A$7:$CM$38,Análisis!BL$1,0)</f>
        <v>90.820473498062299</v>
      </c>
      <c r="BM14" s="133">
        <f>VLOOKUP($B$8,'08 (cal)'!$A$7:$CM$38,Análisis!BM$1,0)</f>
        <v>6.5115102345485232</v>
      </c>
      <c r="BN14" s="133">
        <f>VLOOKUP($B$8,'08 (cal)'!$A$7:$CM$38,Análisis!BN$1,0)</f>
        <v>15.254237288135593</v>
      </c>
      <c r="BO14" s="133">
        <f>VLOOKUP($B$8,'08 (cal)'!$A$7:$CM$38,Análisis!BO$1,0)</f>
        <v>14.526921464010345</v>
      </c>
      <c r="BP14" s="133">
        <f>VLOOKUP($B$8,'08 (cal)'!$A$7:$CM$38,Análisis!BP$1,0)</f>
        <v>36.948491402297471</v>
      </c>
      <c r="BQ14" s="133">
        <f>VLOOKUP($B$8,'08 (cal)'!$A$7:$CM$38,Análisis!BQ$1,0)</f>
        <v>10.702751862966442</v>
      </c>
      <c r="BR14" s="133">
        <f>VLOOKUP($B$8,'08 (cal)'!$A$7:$CM$38,Análisis!BR$1,0)</f>
        <v>15.904848390211926</v>
      </c>
      <c r="BS14" s="133">
        <f>VLOOKUP($B$8,'08 (cal)'!$A$7:$CM$38,Análisis!BS$1,0)</f>
        <v>18.116809562502105</v>
      </c>
      <c r="BT14" s="133">
        <f>VLOOKUP($B$8,'08 (cal)'!$A$7:$CM$38,Análisis!BT$1,0)</f>
        <v>19.577349142729901</v>
      </c>
      <c r="BU14" s="133">
        <f>VLOOKUP($B$8,'08 (cal)'!$A$7:$CM$38,Análisis!BU$1,0)</f>
        <v>82.603904235211274</v>
      </c>
      <c r="BV14" s="133">
        <f>VLOOKUP($B$8,'08 (cal)'!$A$7:$CM$38,Análisis!BV$1,0)</f>
        <v>89.670749616180501</v>
      </c>
      <c r="BW14" s="133">
        <f>VLOOKUP($B$8,'08 (cal)'!$A$7:$CM$38,Análisis!BW$1,0)</f>
        <v>85.359801488833753</v>
      </c>
      <c r="BX14" s="133">
        <f>VLOOKUP($B$8,'08 (cal)'!$A$7:$CM$38,Análisis!BX$1,0)</f>
        <v>46.640710791654186</v>
      </c>
      <c r="BY14" s="133">
        <f>VLOOKUP($B$8,'08 (cal)'!$A$7:$CM$38,Análisis!BY$1,0)</f>
        <v>59.377871111694461</v>
      </c>
      <c r="BZ14" s="133">
        <f>VLOOKUP($B$8,'08 (cal)'!$A$7:$CM$38,Análisis!BZ$1,0)</f>
        <v>27.472237922731111</v>
      </c>
      <c r="CA14" s="133">
        <f>VLOOKUP($B$8,'08 (cal)'!$A$7:$CM$38,Análisis!CA$1,0)</f>
        <v>16.75368895422277</v>
      </c>
      <c r="CB14" s="133">
        <f>VLOOKUP($B$8,'08 (cal)'!$A$7:$CM$38,Análisis!CB$1,0)</f>
        <v>83.838584325976242</v>
      </c>
      <c r="CC14" s="133">
        <f>VLOOKUP($B$8,'08 (cal)'!$A$7:$CM$38,Análisis!CC$1,0)</f>
        <v>0</v>
      </c>
      <c r="CD14" s="133">
        <f>VLOOKUP($B$8,'08 (cal)'!$A$7:$CM$38,Análisis!CD$1,0)</f>
        <v>57.961783439490446</v>
      </c>
      <c r="CE14" s="133">
        <f>VLOOKUP($B$8,'08 (cal)'!$A$7:$CM$38,Análisis!CE$1,0)</f>
        <v>58.509129563152555</v>
      </c>
      <c r="CF14" s="133">
        <f>VLOOKUP($B$8,'08 (cal)'!$A$7:$CM$38,Análisis!CF$1,0)</f>
        <v>0.86610534934043648</v>
      </c>
      <c r="CG14" s="133">
        <f>VLOOKUP($B$8,'08 (cal)'!$A$7:$CM$38,Análisis!CG$1,0)</f>
        <v>7.2481649696288581</v>
      </c>
      <c r="CH14" s="133">
        <f>VLOOKUP($B$8,'08 (cal)'!$A$7:$CM$38,Análisis!CH$1,0)</f>
        <v>6.0847215775948271</v>
      </c>
      <c r="CI14" s="133">
        <f>VLOOKUP($B$8,'08 (cal)'!$A$7:$CM$38,Análisis!CI$1,0)</f>
        <v>2.8921931017789664</v>
      </c>
      <c r="CJ14" s="133">
        <f>VLOOKUP($B$8,'08 (cal)'!$A$7:$CM$38,Análisis!CJ$1,0)</f>
        <v>8.9120077829492867</v>
      </c>
      <c r="CK14" s="133">
        <f>VLOOKUP($B$8,'08 (cal)'!$A$7:$CM$38,Análisis!CK$1,0)</f>
        <v>48.976095272037028</v>
      </c>
      <c r="CL14" s="133">
        <f>VLOOKUP($B$8,'08 (cal)'!$A$7:$CM$38,Análisis!CL$1,0)</f>
        <v>38.421468676344958</v>
      </c>
      <c r="CM14" s="133">
        <f>VLOOKUP($B$8,'08 (cal)'!$A$7:$CM$38,Análisis!CM$1,0)</f>
        <v>6.6679371225711703</v>
      </c>
      <c r="CN14" s="133">
        <f>VLOOKUP($B$8,'08 (cal)'!$A$7:$CM$38,Análisis!CN$1,0)</f>
        <v>11.789594778005453</v>
      </c>
      <c r="CO14" s="133">
        <f>VLOOKUP($B$8,'08 (cal)'!$A$7:$CM$38,Análisis!CO$1,0)</f>
        <v>6.3769146939493941</v>
      </c>
    </row>
    <row r="15" spans="2:94">
      <c r="C15" s="129" t="s">
        <v>521</v>
      </c>
      <c r="D15" s="133">
        <f>RANK(D13,'10 (cal)'!B$7:B$38,0)</f>
        <v>25</v>
      </c>
      <c r="E15" s="133">
        <f>RANK(E13,'10 (cal)'!C$7:C$38,0)</f>
        <v>27</v>
      </c>
      <c r="F15" s="133">
        <f>RANK(F13,'10 (cal)'!D$7:D$38,0)</f>
        <v>7</v>
      </c>
      <c r="G15" s="133">
        <f>RANK(G13,'10 (cal)'!E$7:E$38,0)</f>
        <v>11</v>
      </c>
      <c r="H15" s="133">
        <f>RANK(H13,'10 (cal)'!F$7:F$38,0)</f>
        <v>7</v>
      </c>
      <c r="I15" s="133">
        <f>RANK(I13,'10 (cal)'!G$7:G$38,0)</f>
        <v>30</v>
      </c>
      <c r="J15" s="133">
        <f>RANK(J13,'10 (cal)'!H$7:H$38,0)</f>
        <v>9</v>
      </c>
      <c r="K15" s="133">
        <f>RANK(K13,'10 (cal)'!I$7:I$38,0)</f>
        <v>31</v>
      </c>
      <c r="L15" s="133">
        <f>RANK(L13,'10 (cal)'!J$7:J$38,0)</f>
        <v>31</v>
      </c>
      <c r="M15" s="133">
        <f>RANK(M13,'10 (cal)'!K$7:K$38,0)</f>
        <v>17</v>
      </c>
      <c r="N15" s="133">
        <f>RANK(N13,'10 (cal)'!L$7:L$38,0)</f>
        <v>7</v>
      </c>
      <c r="O15" s="133">
        <f>RANK(O13,'10 (cal)'!M$7:M$38,0)</f>
        <v>13</v>
      </c>
      <c r="P15" s="133">
        <f>RANK(P13,'10 (cal)'!N$7:N$38,0)</f>
        <v>1</v>
      </c>
      <c r="Q15" s="133">
        <f>RANK(Q13,'10 (cal)'!O$7:O$38,0)</f>
        <v>31</v>
      </c>
      <c r="R15" s="133">
        <f>RANK(R13,'10 (cal)'!P$7:P$38,0)</f>
        <v>14</v>
      </c>
      <c r="S15" s="133">
        <f>RANK(S13,'10 (cal)'!Q$7:Q$38,0)</f>
        <v>19</v>
      </c>
      <c r="T15" s="133">
        <f>RANK(T13,'10 (cal)'!R$7:R$38,0)</f>
        <v>5</v>
      </c>
      <c r="U15" s="133">
        <f>RANK(U13,'10 (cal)'!S$7:S$38,0)</f>
        <v>25</v>
      </c>
      <c r="V15" s="133">
        <f>RANK(V13,'10 (cal)'!T$7:T$38,0)</f>
        <v>7</v>
      </c>
      <c r="W15" s="133">
        <f>RANK(W13,'10 (cal)'!U$7:U$38,0)</f>
        <v>22</v>
      </c>
      <c r="X15" s="133">
        <f>RANK(X13,'10 (cal)'!V$7:V$38,0)</f>
        <v>32</v>
      </c>
      <c r="Y15" s="133">
        <f>RANK(Y13,'10 (cal)'!W$7:W$38,0)</f>
        <v>29</v>
      </c>
      <c r="Z15" s="133">
        <f>RANK(Z13,'10 (cal)'!X$7:X$38,0)</f>
        <v>29</v>
      </c>
      <c r="AA15" s="133">
        <f>RANK(AA13,'10 (cal)'!Y$7:Y$38,0)</f>
        <v>29</v>
      </c>
      <c r="AB15" s="133">
        <f>RANK(AB13,'10 (cal)'!Z$7:Z$38,0)</f>
        <v>19</v>
      </c>
      <c r="AC15" s="133">
        <f>RANK(AC13,'10 (cal)'!AA$7:AA$38,0)</f>
        <v>21</v>
      </c>
      <c r="AD15" s="133">
        <f>RANK(AD13,'10 (cal)'!AB$7:AB$38,0)</f>
        <v>26</v>
      </c>
      <c r="AE15" s="133">
        <f>RANK(AE13,'10 (cal)'!AC$7:AC$38,0)</f>
        <v>30</v>
      </c>
      <c r="AF15" s="133">
        <f>RANK(AF13,'10 (cal)'!AD$7:AD$38,0)</f>
        <v>24</v>
      </c>
      <c r="AG15" s="133">
        <f>RANK(AG13,'10 (cal)'!AE$7:AE$38,0)</f>
        <v>30</v>
      </c>
      <c r="AH15" s="133">
        <f>RANK(AH13,'10 (cal)'!AF$7:AF$38,0)</f>
        <v>23</v>
      </c>
      <c r="AI15" s="133">
        <f>RANK(AI13,'10 (cal)'!AG$7:AG$38,0)</f>
        <v>16</v>
      </c>
      <c r="AJ15" s="133">
        <f>RANK(AJ13,'10 (cal)'!AH$7:AH$38,0)</f>
        <v>6</v>
      </c>
      <c r="AK15" s="133">
        <f>RANK(AK13,'10 (cal)'!AI$7:AI$38,0)</f>
        <v>5</v>
      </c>
      <c r="AL15" s="133">
        <f>RANK(AL13,'10 (cal)'!AJ$7:AJ$38,0)</f>
        <v>24</v>
      </c>
      <c r="AM15" s="133">
        <f>RANK(AM13,'10 (cal)'!AK$7:AK$38,0)</f>
        <v>29</v>
      </c>
      <c r="AN15" s="133">
        <f>RANK(AN13,'10 (cal)'!AL$7:AL$38,0)</f>
        <v>13</v>
      </c>
      <c r="AO15" s="133">
        <f>RANK(AO13,'10 (cal)'!AM$7:AM$38,0)</f>
        <v>29</v>
      </c>
      <c r="AP15" s="133">
        <f>RANK(AP13,'10 (cal)'!AN$7:AN$38,0)</f>
        <v>19</v>
      </c>
      <c r="AQ15" s="133">
        <f>RANK(AQ13,'10 (cal)'!AO$7:AO$38,0)</f>
        <v>15</v>
      </c>
      <c r="AR15" s="133">
        <f>RANK(AR13,'10 (cal)'!AP$7:AP$38,0)</f>
        <v>27</v>
      </c>
      <c r="AS15" s="133">
        <f>RANK(AS13,'10 (cal)'!AQ$7:AQ$38,0)</f>
        <v>22</v>
      </c>
      <c r="AT15" s="133">
        <f>RANK(AT13,'10 (cal)'!AR$7:AR$38,0)</f>
        <v>24</v>
      </c>
      <c r="AU15" s="133">
        <f>RANK(AU13,'10 (cal)'!AS$7:AS$38,0)</f>
        <v>21</v>
      </c>
      <c r="AV15" s="133">
        <f>RANK(AV13,'10 (cal)'!AT$7:AT$38,0)</f>
        <v>2</v>
      </c>
      <c r="AW15" s="133">
        <f>RANK(AW13,'10 (cal)'!AU$7:AU$38,0)</f>
        <v>12</v>
      </c>
      <c r="AX15" s="133">
        <f>RANK(AX13,'10 (cal)'!AV$7:AV$38,0)</f>
        <v>7</v>
      </c>
      <c r="AY15" s="133">
        <f>RANK(AY13,'10 (cal)'!AW$7:AW$38,0)</f>
        <v>29</v>
      </c>
      <c r="AZ15" s="133">
        <f>RANK(AZ13,'10 (cal)'!AX$7:AX$38,0)</f>
        <v>10</v>
      </c>
      <c r="BA15" s="133">
        <f>RANK(BA13,'10 (cal)'!AY$7:AY$38,0)</f>
        <v>25</v>
      </c>
      <c r="BB15" s="133">
        <f>RANK(BB13,'10 (cal)'!AZ$7:AZ$38,0)</f>
        <v>22</v>
      </c>
      <c r="BC15" s="133">
        <f>RANK(BC13,'10 (cal)'!BA$7:BA$38,0)</f>
        <v>16</v>
      </c>
      <c r="BD15" s="133">
        <f>RANK(BD13,'10 (cal)'!BB$7:BB$38,0)</f>
        <v>22</v>
      </c>
      <c r="BE15" s="133">
        <f>RANK(BE13,'10 (cal)'!BC$7:BC$38,0)</f>
        <v>24</v>
      </c>
      <c r="BF15" s="133">
        <f>RANK(BF13,'10 (cal)'!BD$7:BD$38,0)</f>
        <v>26</v>
      </c>
      <c r="BG15" s="133">
        <f>RANK(BG13,'10 (cal)'!BE$7:BE$38,0)</f>
        <v>23</v>
      </c>
      <c r="BH15" s="133">
        <f>RANK(BH13,'10 (cal)'!BF$7:BF$38,0)</f>
        <v>26</v>
      </c>
      <c r="BI15" s="133">
        <f>RANK(BI13,'10 (cal)'!BG$7:BG$38,0)</f>
        <v>29</v>
      </c>
      <c r="BJ15" s="133">
        <f>RANK(BJ13,'10 (cal)'!BH$7:BH$38,0)</f>
        <v>15</v>
      </c>
      <c r="BK15" s="133">
        <f>RANK(BK13,'10 (cal)'!BI$7:BI$38,0)</f>
        <v>2</v>
      </c>
      <c r="BL15" s="133">
        <f>RANK(BL13,'10 (cal)'!BJ$7:BJ$38,0)</f>
        <v>2</v>
      </c>
      <c r="BM15" s="133">
        <f>RANK(BM13,'10 (cal)'!BK$7:BK$38,0)</f>
        <v>17</v>
      </c>
      <c r="BN15" s="133">
        <f>RANK(BN13,'10 (cal)'!BL$7:BL$38,0)</f>
        <v>18</v>
      </c>
      <c r="BO15" s="133">
        <f>RANK(BO13,'10 (cal)'!BM$7:BM$38,0)</f>
        <v>13</v>
      </c>
      <c r="BP15" s="133">
        <f>RANK(BP13,'10 (cal)'!BN$7:BN$38,0)</f>
        <v>8</v>
      </c>
      <c r="BQ15" s="133">
        <f>RANK(BQ13,'10 (cal)'!BO$7:BO$38,0)</f>
        <v>26</v>
      </c>
      <c r="BR15" s="133">
        <f>RANK(BR13,'10 (cal)'!BP$7:BP$38,0)</f>
        <v>27</v>
      </c>
      <c r="BS15" s="133">
        <f>RANK(BS13,'10 (cal)'!BQ$7:BQ$38,0)</f>
        <v>22</v>
      </c>
      <c r="BT15" s="133">
        <f>RANK(BT13,'10 (cal)'!BR$7:BR$38,0)</f>
        <v>11</v>
      </c>
      <c r="BU15" s="133">
        <f>RANK(BU13,'10 (cal)'!BS$7:BS$38,0)</f>
        <v>2</v>
      </c>
      <c r="BV15" s="133">
        <f>RANK(BV13,'10 (cal)'!BT$7:BT$38,0)</f>
        <v>11</v>
      </c>
      <c r="BW15" s="133">
        <f>RANK(BW13,'10 (cal)'!BU$7:BU$38,0)</f>
        <v>3</v>
      </c>
      <c r="BX15" s="133">
        <f>RANK(BX13,'10 (cal)'!BV$7:BV$38,0)</f>
        <v>15</v>
      </c>
      <c r="BY15" s="133">
        <f>RANK(BY13,'10 (cal)'!BW$7:BW$38,0)</f>
        <v>12</v>
      </c>
      <c r="BZ15" s="133">
        <f>RANK(BZ13,'10 (cal)'!BX$7:BX$38,0)</f>
        <v>4</v>
      </c>
      <c r="CA15" s="133">
        <f>RANK(CA13,'10 (cal)'!BY$7:BY$38,0)</f>
        <v>6</v>
      </c>
      <c r="CB15" s="133">
        <f>RANK(CB13,'10 (cal)'!BZ$7:BZ$38,0)</f>
        <v>27</v>
      </c>
      <c r="CC15" s="133">
        <f>RANK(CC13,'10 (cal)'!CA$7:CA$38,0)</f>
        <v>21</v>
      </c>
      <c r="CD15" s="133">
        <f>RANK(CD13,'10 (cal)'!CB$7:CB$38,0)</f>
        <v>11</v>
      </c>
      <c r="CE15" s="133">
        <f>RANK(CE13,'10 (cal)'!CC$7:CC$38,0)</f>
        <v>19</v>
      </c>
      <c r="CF15" s="133">
        <f>RANK(CF13,'10 (cal)'!CD$7:CD$38,0)</f>
        <v>18</v>
      </c>
      <c r="CG15" s="133">
        <f>RANK(CG13,'10 (cal)'!CE$7:CE$38,0)</f>
        <v>22</v>
      </c>
      <c r="CH15" s="133">
        <f>RANK(CH13,'10 (cal)'!CF$7:CF$38,0)</f>
        <v>19</v>
      </c>
      <c r="CI15" s="133">
        <f>RANK(CI13,'10 (cal)'!CG$7:CG$38,0)</f>
        <v>22</v>
      </c>
      <c r="CJ15" s="133">
        <f>RANK(CJ13,'10 (cal)'!CH$7:CH$38,0)</f>
        <v>20</v>
      </c>
      <c r="CK15" s="133">
        <f>RANK(CK13,'10 (cal)'!CI$7:CI$38,0)</f>
        <v>22</v>
      </c>
      <c r="CL15" s="133">
        <f>RANK(CL13,'10 (cal)'!CJ$7:CJ$38,0)</f>
        <v>8</v>
      </c>
      <c r="CM15" s="133">
        <f>RANK(CM13,'10 (cal)'!CK$7:CK$38,0)</f>
        <v>25</v>
      </c>
      <c r="CN15" s="133">
        <f>RANK(CN13,'10 (cal)'!CL$7:CL$38,0)</f>
        <v>17</v>
      </c>
      <c r="CO15" s="133">
        <f>RANK(CO13,'10 (cal)'!CM$7:CM$38,0)</f>
        <v>22</v>
      </c>
    </row>
    <row r="16" spans="2:94">
      <c r="C16" s="195" t="s">
        <v>522</v>
      </c>
      <c r="D16" s="196">
        <f>RANK(D14,'08 (cal)'!B$7:B$38,0)</f>
        <v>5</v>
      </c>
      <c r="E16" s="196">
        <f>RANK(E14,'08 (cal)'!C$7:C$38,0)</f>
        <v>27</v>
      </c>
      <c r="F16" s="196">
        <f>RANK(F14,'08 (cal)'!D$7:D$38,0)</f>
        <v>7</v>
      </c>
      <c r="G16" s="196">
        <f>RANK(G14,'08 (cal)'!E$7:E$38,0)</f>
        <v>11</v>
      </c>
      <c r="H16" s="196">
        <f>RANK(H14,'08 (cal)'!F$7:F$38,0)</f>
        <v>7</v>
      </c>
      <c r="I16" s="196">
        <f>RANK(I14,'08 (cal)'!G$7:G$38,0)</f>
        <v>30</v>
      </c>
      <c r="J16" s="196">
        <f>RANK(J14,'08 (cal)'!H$7:H$38,0)</f>
        <v>9</v>
      </c>
      <c r="K16" s="196">
        <f>RANK(K14,'08 (cal)'!I$7:I$38,0)</f>
        <v>31</v>
      </c>
      <c r="L16" s="196">
        <f>RANK(L14,'08 (cal)'!J$7:J$38,0)</f>
        <v>31</v>
      </c>
      <c r="M16" s="196">
        <f>RANK(M14,'08 (cal)'!K$7:K$38,0)</f>
        <v>17</v>
      </c>
      <c r="N16" s="196">
        <f>RANK(N14,'08 (cal)'!L$7:L$38,0)</f>
        <v>4</v>
      </c>
      <c r="O16" s="196">
        <f>RANK(O14,'08 (cal)'!M$7:M$38,0)</f>
        <v>7</v>
      </c>
      <c r="P16" s="196">
        <f>RANK(P14,'08 (cal)'!N$7:N$38,0)</f>
        <v>1</v>
      </c>
      <c r="Q16" s="196">
        <f>RANK(Q14,'08 (cal)'!O$7:O$38,0)</f>
        <v>31</v>
      </c>
      <c r="R16" s="196">
        <f>RANK(R14,'08 (cal)'!P$7:P$38,0)</f>
        <v>14</v>
      </c>
      <c r="S16" s="196">
        <f>RANK(S14,'08 (cal)'!Q$7:Q$38,0)</f>
        <v>19</v>
      </c>
      <c r="T16" s="196">
        <f>RANK(T14,'08 (cal)'!R$7:R$38,0)</f>
        <v>4</v>
      </c>
      <c r="U16" s="196">
        <f>RANK(U14,'08 (cal)'!S$7:S$38,0)</f>
        <v>25</v>
      </c>
      <c r="V16" s="196">
        <f>RANK(V14,'08 (cal)'!T$7:T$38,0)</f>
        <v>11</v>
      </c>
      <c r="W16" s="196">
        <f>RANK(W14,'08 (cal)'!U$7:U$38,0)</f>
        <v>22</v>
      </c>
      <c r="X16" s="196">
        <f>RANK(X14,'08 (cal)'!V$7:V$38,0)</f>
        <v>32</v>
      </c>
      <c r="Y16" s="196">
        <f>RANK(Y14,'08 (cal)'!W$7:W$38,0)</f>
        <v>27</v>
      </c>
      <c r="Z16" s="196">
        <f>RANK(Z14,'08 (cal)'!X$7:X$38,0)</f>
        <v>28</v>
      </c>
      <c r="AA16" s="196">
        <f>RANK(AA14,'08 (cal)'!Y$7:Y$38,0)</f>
        <v>29</v>
      </c>
      <c r="AB16" s="196">
        <f>RANK(AB14,'08 (cal)'!Z$7:Z$38,0)</f>
        <v>19</v>
      </c>
      <c r="AC16" s="196">
        <f>RANK(AC14,'08 (cal)'!AA$7:AA$38,0)</f>
        <v>29</v>
      </c>
      <c r="AD16" s="196">
        <f>RANK(AD14,'08 (cal)'!AB$7:AB$38,0)</f>
        <v>22</v>
      </c>
      <c r="AE16" s="196">
        <f>RANK(AE14,'08 (cal)'!AC$7:AC$38,0)</f>
        <v>30</v>
      </c>
      <c r="AF16" s="196">
        <f>RANK(AF14,'08 (cal)'!AD$7:AD$38,0)</f>
        <v>28</v>
      </c>
      <c r="AG16" s="196">
        <f>RANK(AG14,'08 (cal)'!AE$7:AE$38,0)</f>
        <v>30</v>
      </c>
      <c r="AH16" s="196">
        <f>RANK(AH14,'08 (cal)'!AF$7:AF$38,0)</f>
        <v>25</v>
      </c>
      <c r="AI16" s="196">
        <f>RANK(AI14,'08 (cal)'!AG$7:AG$38,0)</f>
        <v>16</v>
      </c>
      <c r="AJ16" s="196">
        <f>RANK(AJ14,'08 (cal)'!AH$7:AH$38,0)</f>
        <v>3</v>
      </c>
      <c r="AK16" s="196">
        <f>RANK(AK14,'08 (cal)'!AI$7:AI$38,0)</f>
        <v>6</v>
      </c>
      <c r="AL16" s="196">
        <f>RANK(AL14,'08 (cal)'!AJ$7:AJ$38,0)</f>
        <v>28</v>
      </c>
      <c r="AM16" s="196">
        <f>RANK(AM14,'08 (cal)'!AK$7:AK$38,0)</f>
        <v>30</v>
      </c>
      <c r="AN16" s="196">
        <f>RANK(AN14,'08 (cal)'!AL$7:AL$38,0)</f>
        <v>2</v>
      </c>
      <c r="AO16" s="196">
        <f>RANK(AO14,'08 (cal)'!AM$7:AM$38,0)</f>
        <v>17</v>
      </c>
      <c r="AP16" s="196">
        <f>RANK(AP14,'08 (cal)'!AN$7:AN$38,0)</f>
        <v>19</v>
      </c>
      <c r="AQ16" s="196">
        <f>RANK(AQ14,'08 (cal)'!AO$7:AO$38,0)</f>
        <v>13</v>
      </c>
      <c r="AR16" s="196">
        <f>RANK(AR14,'08 (cal)'!AP$7:AP$38,0)</f>
        <v>17</v>
      </c>
      <c r="AS16" s="196">
        <f>RANK(AS14,'08 (cal)'!AQ$7:AQ$38,0)</f>
        <v>27</v>
      </c>
      <c r="AT16" s="196">
        <f>RANK(AT14,'08 (cal)'!AR$7:AR$38,0)</f>
        <v>23</v>
      </c>
      <c r="AU16" s="196">
        <f>RANK(AU14,'08 (cal)'!AS$7:AS$38,0)</f>
        <v>30</v>
      </c>
      <c r="AV16" s="196">
        <f>RANK(AV14,'08 (cal)'!AT$7:AT$38,0)</f>
        <v>2</v>
      </c>
      <c r="AW16" s="196">
        <f>RANK(AW14,'08 (cal)'!AU$7:AU$38,0)</f>
        <v>6</v>
      </c>
      <c r="AX16" s="196">
        <f>RANK(AX14,'08 (cal)'!AV$7:AV$38,0)</f>
        <v>7</v>
      </c>
      <c r="AY16" s="196">
        <f>RANK(AY14,'08 (cal)'!AW$7:AW$38,0)</f>
        <v>28</v>
      </c>
      <c r="AZ16" s="196">
        <f>RANK(AZ14,'08 (cal)'!AX$7:AX$38,0)</f>
        <v>15</v>
      </c>
      <c r="BA16" s="196">
        <f>RANK(BA14,'08 (cal)'!AY$7:AY$38,0)</f>
        <v>25</v>
      </c>
      <c r="BB16" s="196">
        <f>RANK(BB14,'08 (cal)'!AZ$7:AZ$38,0)</f>
        <v>25</v>
      </c>
      <c r="BC16" s="196">
        <f>RANK(BC14,'08 (cal)'!BA$7:BA$38,0)</f>
        <v>30</v>
      </c>
      <c r="BD16" s="196">
        <f>RANK(BD14,'08 (cal)'!BB$7:BB$38,0)</f>
        <v>8</v>
      </c>
      <c r="BE16" s="196">
        <f>RANK(BE14,'08 (cal)'!BC$7:BC$38,0)</f>
        <v>27</v>
      </c>
      <c r="BF16" s="196">
        <f>RANK(BF14,'08 (cal)'!BD$7:BD$38,0)</f>
        <v>1</v>
      </c>
      <c r="BG16" s="196">
        <f>RANK(BG14,'08 (cal)'!BE$7:BE$38,0)</f>
        <v>23</v>
      </c>
      <c r="BH16" s="196">
        <f>RANK(BH14,'08 (cal)'!BF$7:BF$38,0)</f>
        <v>20</v>
      </c>
      <c r="BI16" s="196">
        <f>RANK(BI14,'08 (cal)'!BG$7:BG$38,0)</f>
        <v>27</v>
      </c>
      <c r="BJ16" s="196">
        <f>RANK(BJ14,'08 (cal)'!BH$7:BH$38,0)</f>
        <v>16</v>
      </c>
      <c r="BK16" s="196">
        <f>RANK(BK14,'08 (cal)'!BI$7:BI$38,0)</f>
        <v>1</v>
      </c>
      <c r="BL16" s="196">
        <f>RANK(BL14,'08 (cal)'!BJ$7:BJ$38,0)</f>
        <v>2</v>
      </c>
      <c r="BM16" s="196">
        <f>RANK(BM14,'08 (cal)'!BK$7:BK$38,0)</f>
        <v>24</v>
      </c>
      <c r="BN16" s="196">
        <f>RANK(BN14,'08 (cal)'!BL$7:BL$38,0)</f>
        <v>17</v>
      </c>
      <c r="BO16" s="196">
        <f>RANK(BO14,'08 (cal)'!BM$7:BM$38,0)</f>
        <v>21</v>
      </c>
      <c r="BP16" s="196">
        <f>RANK(BP14,'08 (cal)'!BN$7:BN$38,0)</f>
        <v>7</v>
      </c>
      <c r="BQ16" s="196">
        <f>RANK(BQ14,'08 (cal)'!BO$7:BO$38,0)</f>
        <v>25</v>
      </c>
      <c r="BR16" s="196">
        <f>RANK(BR14,'08 (cal)'!BP$7:BP$38,0)</f>
        <v>29</v>
      </c>
      <c r="BS16" s="196">
        <f>RANK(BS14,'08 (cal)'!BQ$7:BQ$38,0)</f>
        <v>20</v>
      </c>
      <c r="BT16" s="196">
        <f>RANK(BT14,'08 (cal)'!BR$7:BR$38,0)</f>
        <v>11</v>
      </c>
      <c r="BU16" s="196">
        <f>RANK(BU14,'08 (cal)'!BS$7:BS$38,0)</f>
        <v>2</v>
      </c>
      <c r="BV16" s="196">
        <f>RANK(BV14,'08 (cal)'!BT$7:BT$38,0)</f>
        <v>23</v>
      </c>
      <c r="BW16" s="196">
        <f>RANK(BW14,'08 (cal)'!BU$7:BU$38,0)</f>
        <v>3</v>
      </c>
      <c r="BX16" s="196">
        <f>RANK(BX14,'08 (cal)'!BV$7:BV$38,0)</f>
        <v>20</v>
      </c>
      <c r="BY16" s="196">
        <f>RANK(BY14,'08 (cal)'!BW$7:BW$38,0)</f>
        <v>27</v>
      </c>
      <c r="BZ16" s="196">
        <f>RANK(BZ14,'08 (cal)'!BX$7:BX$38,0)</f>
        <v>13</v>
      </c>
      <c r="CA16" s="196">
        <f>RANK(CA14,'08 (cal)'!BY$7:BY$38,0)</f>
        <v>6</v>
      </c>
      <c r="CB16" s="196">
        <f>RANK(CB14,'08 (cal)'!BZ$7:BZ$38,0)</f>
        <v>25</v>
      </c>
      <c r="CC16" s="196">
        <f>RANK(CC14,'08 (cal)'!CA$7:CA$38,0)</f>
        <v>18</v>
      </c>
      <c r="CD16" s="196">
        <f>RANK(CD14,'08 (cal)'!CB$7:CB$38,0)</f>
        <v>26</v>
      </c>
      <c r="CE16" s="196">
        <f>RANK(CE14,'08 (cal)'!CC$7:CC$38,0)</f>
        <v>18</v>
      </c>
      <c r="CF16" s="196">
        <f>RANK(CF14,'08 (cal)'!CD$7:CD$38,0)</f>
        <v>17</v>
      </c>
      <c r="CG16" s="196">
        <f>RANK(CG14,'08 (cal)'!CE$7:CE$38,0)</f>
        <v>25</v>
      </c>
      <c r="CH16" s="196">
        <f>RANK(CH14,'08 (cal)'!CF$7:CF$38,0)</f>
        <v>20</v>
      </c>
      <c r="CI16" s="196">
        <f>RANK(CI14,'08 (cal)'!CG$7:CG$38,0)</f>
        <v>21</v>
      </c>
      <c r="CJ16" s="196">
        <f>RANK(CJ14,'08 (cal)'!CH$7:CH$38,0)</f>
        <v>29</v>
      </c>
      <c r="CK16" s="196">
        <f>RANK(CK14,'08 (cal)'!CI$7:CI$38,0)</f>
        <v>15</v>
      </c>
      <c r="CL16" s="196">
        <f>RANK(CL14,'08 (cal)'!CJ$7:CJ$38,0)</f>
        <v>25</v>
      </c>
      <c r="CM16" s="196">
        <f>RANK(CM14,'08 (cal)'!CK$7:CK$38,0)</f>
        <v>23</v>
      </c>
      <c r="CN16" s="196">
        <f>RANK(CN14,'08 (cal)'!CL$7:CL$38,0)</f>
        <v>16</v>
      </c>
      <c r="CO16" s="196">
        <f>RANK(CO14,'08 (cal)'!CM$7:CM$38,0)</f>
        <v>24</v>
      </c>
    </row>
    <row r="17" spans="2:93">
      <c r="C17" s="129" t="s">
        <v>523</v>
      </c>
      <c r="D17" s="133">
        <f>-D15+D16</f>
        <v>-20</v>
      </c>
      <c r="E17" s="133">
        <f t="shared" ref="E17:BP17" si="0">-E15+E16</f>
        <v>0</v>
      </c>
      <c r="F17" s="133">
        <f t="shared" si="0"/>
        <v>0</v>
      </c>
      <c r="G17" s="133">
        <f t="shared" si="0"/>
        <v>0</v>
      </c>
      <c r="H17" s="133">
        <f t="shared" si="0"/>
        <v>0</v>
      </c>
      <c r="I17" s="133">
        <f t="shared" si="0"/>
        <v>0</v>
      </c>
      <c r="J17" s="133">
        <f t="shared" si="0"/>
        <v>0</v>
      </c>
      <c r="K17" s="133">
        <f t="shared" si="0"/>
        <v>0</v>
      </c>
      <c r="L17" s="133">
        <f t="shared" si="0"/>
        <v>0</v>
      </c>
      <c r="M17" s="133">
        <f t="shared" si="0"/>
        <v>0</v>
      </c>
      <c r="N17" s="133">
        <f t="shared" si="0"/>
        <v>-3</v>
      </c>
      <c r="O17" s="133">
        <f t="shared" si="0"/>
        <v>-6</v>
      </c>
      <c r="P17" s="133">
        <f t="shared" si="0"/>
        <v>0</v>
      </c>
      <c r="Q17" s="133">
        <f t="shared" si="0"/>
        <v>0</v>
      </c>
      <c r="R17" s="133">
        <f t="shared" si="0"/>
        <v>0</v>
      </c>
      <c r="S17" s="133">
        <f t="shared" si="0"/>
        <v>0</v>
      </c>
      <c r="T17" s="133">
        <f t="shared" si="0"/>
        <v>-1</v>
      </c>
      <c r="U17" s="133">
        <f t="shared" si="0"/>
        <v>0</v>
      </c>
      <c r="V17" s="133">
        <f t="shared" si="0"/>
        <v>4</v>
      </c>
      <c r="W17" s="133">
        <f t="shared" si="0"/>
        <v>0</v>
      </c>
      <c r="X17" s="133">
        <f t="shared" si="0"/>
        <v>0</v>
      </c>
      <c r="Y17" s="133">
        <f t="shared" si="0"/>
        <v>-2</v>
      </c>
      <c r="Z17" s="133">
        <f t="shared" si="0"/>
        <v>-1</v>
      </c>
      <c r="AA17" s="133">
        <f t="shared" si="0"/>
        <v>0</v>
      </c>
      <c r="AB17" s="133">
        <f t="shared" si="0"/>
        <v>0</v>
      </c>
      <c r="AC17" s="133">
        <f t="shared" si="0"/>
        <v>8</v>
      </c>
      <c r="AD17" s="133">
        <f t="shared" si="0"/>
        <v>-4</v>
      </c>
      <c r="AE17" s="133">
        <f t="shared" si="0"/>
        <v>0</v>
      </c>
      <c r="AF17" s="133">
        <f t="shared" si="0"/>
        <v>4</v>
      </c>
      <c r="AG17" s="133">
        <f t="shared" si="0"/>
        <v>0</v>
      </c>
      <c r="AH17" s="133">
        <f t="shared" si="0"/>
        <v>2</v>
      </c>
      <c r="AI17" s="133">
        <f t="shared" si="0"/>
        <v>0</v>
      </c>
      <c r="AJ17" s="133">
        <f t="shared" si="0"/>
        <v>-3</v>
      </c>
      <c r="AK17" s="133">
        <f t="shared" si="0"/>
        <v>1</v>
      </c>
      <c r="AL17" s="133">
        <f t="shared" si="0"/>
        <v>4</v>
      </c>
      <c r="AM17" s="133">
        <f t="shared" si="0"/>
        <v>1</v>
      </c>
      <c r="AN17" s="133">
        <f t="shared" si="0"/>
        <v>-11</v>
      </c>
      <c r="AO17" s="133">
        <f t="shared" si="0"/>
        <v>-12</v>
      </c>
      <c r="AP17" s="133">
        <f t="shared" si="0"/>
        <v>0</v>
      </c>
      <c r="AQ17" s="133">
        <f t="shared" si="0"/>
        <v>-2</v>
      </c>
      <c r="AR17" s="133">
        <f t="shared" si="0"/>
        <v>-10</v>
      </c>
      <c r="AS17" s="133">
        <f t="shared" si="0"/>
        <v>5</v>
      </c>
      <c r="AT17" s="133">
        <f t="shared" si="0"/>
        <v>-1</v>
      </c>
      <c r="AU17" s="133">
        <f t="shared" si="0"/>
        <v>9</v>
      </c>
      <c r="AV17" s="133">
        <f t="shared" si="0"/>
        <v>0</v>
      </c>
      <c r="AW17" s="133">
        <f t="shared" si="0"/>
        <v>-6</v>
      </c>
      <c r="AX17" s="133">
        <f t="shared" si="0"/>
        <v>0</v>
      </c>
      <c r="AY17" s="133">
        <f t="shared" si="0"/>
        <v>-1</v>
      </c>
      <c r="AZ17" s="133">
        <f t="shared" si="0"/>
        <v>5</v>
      </c>
      <c r="BA17" s="133">
        <f t="shared" si="0"/>
        <v>0</v>
      </c>
      <c r="BB17" s="133">
        <f t="shared" si="0"/>
        <v>3</v>
      </c>
      <c r="BC17" s="133">
        <f t="shared" si="0"/>
        <v>14</v>
      </c>
      <c r="BD17" s="133">
        <f t="shared" si="0"/>
        <v>-14</v>
      </c>
      <c r="BE17" s="133">
        <f t="shared" si="0"/>
        <v>3</v>
      </c>
      <c r="BF17" s="133">
        <f t="shared" si="0"/>
        <v>-25</v>
      </c>
      <c r="BG17" s="133">
        <f t="shared" si="0"/>
        <v>0</v>
      </c>
      <c r="BH17" s="133">
        <f t="shared" si="0"/>
        <v>-6</v>
      </c>
      <c r="BI17" s="133">
        <f t="shared" si="0"/>
        <v>-2</v>
      </c>
      <c r="BJ17" s="133">
        <f t="shared" si="0"/>
        <v>1</v>
      </c>
      <c r="BK17" s="133">
        <f t="shared" si="0"/>
        <v>-1</v>
      </c>
      <c r="BL17" s="133">
        <f t="shared" si="0"/>
        <v>0</v>
      </c>
      <c r="BM17" s="133">
        <f t="shared" si="0"/>
        <v>7</v>
      </c>
      <c r="BN17" s="133">
        <f t="shared" si="0"/>
        <v>-1</v>
      </c>
      <c r="BO17" s="133">
        <f t="shared" si="0"/>
        <v>8</v>
      </c>
      <c r="BP17" s="133">
        <f t="shared" si="0"/>
        <v>-1</v>
      </c>
      <c r="BQ17" s="133">
        <f t="shared" ref="BQ17:CO17" si="1">-BQ15+BQ16</f>
        <v>-1</v>
      </c>
      <c r="BR17" s="133">
        <f t="shared" si="1"/>
        <v>2</v>
      </c>
      <c r="BS17" s="133">
        <f t="shared" si="1"/>
        <v>-2</v>
      </c>
      <c r="BT17" s="133">
        <f t="shared" si="1"/>
        <v>0</v>
      </c>
      <c r="BU17" s="133">
        <f t="shared" si="1"/>
        <v>0</v>
      </c>
      <c r="BV17" s="133">
        <f t="shared" si="1"/>
        <v>12</v>
      </c>
      <c r="BW17" s="133">
        <f t="shared" si="1"/>
        <v>0</v>
      </c>
      <c r="BX17" s="133">
        <f t="shared" si="1"/>
        <v>5</v>
      </c>
      <c r="BY17" s="133">
        <f t="shared" si="1"/>
        <v>15</v>
      </c>
      <c r="BZ17" s="133">
        <f t="shared" si="1"/>
        <v>9</v>
      </c>
      <c r="CA17" s="133">
        <f t="shared" si="1"/>
        <v>0</v>
      </c>
      <c r="CB17" s="133">
        <f t="shared" si="1"/>
        <v>-2</v>
      </c>
      <c r="CC17" s="133">
        <f t="shared" si="1"/>
        <v>-3</v>
      </c>
      <c r="CD17" s="133">
        <f t="shared" si="1"/>
        <v>15</v>
      </c>
      <c r="CE17" s="133">
        <f t="shared" si="1"/>
        <v>-1</v>
      </c>
      <c r="CF17" s="133">
        <f t="shared" si="1"/>
        <v>-1</v>
      </c>
      <c r="CG17" s="133">
        <f t="shared" si="1"/>
        <v>3</v>
      </c>
      <c r="CH17" s="133">
        <f t="shared" si="1"/>
        <v>1</v>
      </c>
      <c r="CI17" s="133">
        <f t="shared" si="1"/>
        <v>-1</v>
      </c>
      <c r="CJ17" s="133">
        <f t="shared" si="1"/>
        <v>9</v>
      </c>
      <c r="CK17" s="133">
        <f t="shared" si="1"/>
        <v>-7</v>
      </c>
      <c r="CL17" s="133">
        <f t="shared" si="1"/>
        <v>17</v>
      </c>
      <c r="CM17" s="133">
        <f t="shared" si="1"/>
        <v>-2</v>
      </c>
      <c r="CN17" s="133">
        <f t="shared" si="1"/>
        <v>-1</v>
      </c>
      <c r="CO17" s="133">
        <f t="shared" si="1"/>
        <v>2</v>
      </c>
    </row>
    <row r="18" spans="2:93">
      <c r="C18" s="129" t="s">
        <v>525</v>
      </c>
      <c r="D18" s="133">
        <f>IF(D2="si",MAX('10 (ind)'!B6:B37),MIN('10 (ind)'!B6:B37))</f>
        <v>10459.867645895973</v>
      </c>
      <c r="E18" s="134">
        <f>IF(E2="si",MAX('10 (ind)'!C6:C37),MIN('10 (ind)'!C6:C37))</f>
        <v>0.403476</v>
      </c>
      <c r="F18" s="148">
        <f>IF(F2="si",MAX('10 (ind)'!D6:D37),MIN('10 (ind)'!D6:D37))</f>
        <v>255.09760526191596</v>
      </c>
      <c r="G18" s="135">
        <f>IF(G2="si",MAX('10 (ind)'!E6:E37),MIN('10 (ind)'!E6:E37))</f>
        <v>33.171947312210754</v>
      </c>
      <c r="H18" s="136">
        <f>IF(H2="si",MAX('10 (ind)'!F6:F37),MIN('10 (ind)'!F6:F37))</f>
        <v>3.13</v>
      </c>
      <c r="I18" s="136">
        <f>IF(I2="si",MAX('10 (ind)'!G6:G37),MIN('10 (ind)'!G6:G37))</f>
        <v>3.12</v>
      </c>
      <c r="J18" s="136">
        <f>IF(J2="si",MAX('10 (ind)'!H6:H37),MIN('10 (ind)'!H6:H37))</f>
        <v>4.5</v>
      </c>
      <c r="K18" s="136">
        <f>IF(K2="si",MAX('10 (ind)'!I6:I37),MIN('10 (ind)'!I6:I37))</f>
        <v>2.09</v>
      </c>
      <c r="L18" s="136">
        <f>IF(L2="si",MAX('10 (ind)'!J6:J37),MIN('10 (ind)'!J6:J37))</f>
        <v>0.66700000000000004</v>
      </c>
      <c r="M18" s="136">
        <f>IF(M2="si",MAX('10 (ind)'!K6:K37),MIN('10 (ind)'!K6:K37))</f>
        <v>16.880259631106295</v>
      </c>
      <c r="N18" s="136">
        <f>IF(N2="si",MAX('10 (ind)'!L6:L37),MIN('10 (ind)'!L6:L37))</f>
        <v>1.7473173539448259</v>
      </c>
      <c r="O18" s="137">
        <f>IF(O2="si",MAX('10 (ind)'!M6:M37),MIN('10 (ind)'!M6:M37))</f>
        <v>7.4180234665778014E-2</v>
      </c>
      <c r="P18" s="137">
        <f>IF(P2="si",MAX('10 (ind)'!N6:N37),MIN('10 (ind)'!N6:N37))</f>
        <v>0.2780825890652377</v>
      </c>
      <c r="Q18" s="138">
        <f>IF(Q2="si",MAX('10 (ind)'!O6:O37),MIN('10 (ind)'!O6:O37))</f>
        <v>2.3543260741612713</v>
      </c>
      <c r="R18" s="139">
        <f>IF(R2="si",MAX('10 (ind)'!P6:P37),MIN('10 (ind)'!P6:P37))</f>
        <v>1475.6650437872372</v>
      </c>
      <c r="S18" s="136">
        <f>IF(S2="si",MAX('10 (ind)'!Q6:Q37),MIN('10 (ind)'!Q6:Q37))</f>
        <v>17.203154833494249</v>
      </c>
      <c r="T18" s="140">
        <f>IF(T2="si",MAX('10 (ind)'!R6:R37),MIN('10 (ind)'!R6:R37))</f>
        <v>1729616.094505101</v>
      </c>
      <c r="U18" s="140">
        <f>IF(U2="si",MAX('10 (ind)'!S6:S37),MIN('10 (ind)'!S6:S37))</f>
        <v>0</v>
      </c>
      <c r="V18" s="140">
        <f>IF(V2="si",MAX('10 (ind)'!T6:T37),MIN('10 (ind)'!T6:T37))</f>
        <v>10138.9</v>
      </c>
      <c r="W18" s="140">
        <f>IF(W2="si",MAX('10 (ind)'!U6:U37),MIN('10 (ind)'!U6:U37))</f>
        <v>1</v>
      </c>
      <c r="X18" s="140">
        <f>IF(X2="si",MAX('10 (ind)'!V6:V37),MIN('10 (ind)'!V6:V37))</f>
        <v>1</v>
      </c>
      <c r="Y18" s="137">
        <f>IF(Y2="si",MAX('10 (ind)'!W6:W37),MIN('10 (ind)'!W6:W37))</f>
        <v>1.0011522212264754</v>
      </c>
      <c r="Z18" s="136">
        <f>IF(Z2="si",MAX('10 (ind)'!X6:X37),MIN('10 (ind)'!X6:X37))</f>
        <v>99.16638351845252</v>
      </c>
      <c r="AA18" s="136">
        <f>IF(AA2="si",MAX('10 (ind)'!Y6:Y37),MIN('10 (ind)'!Y6:Y37))</f>
        <v>10.3202</v>
      </c>
      <c r="AB18" s="137">
        <f>IF(AB2="si",MAX('10 (ind)'!Z6:Z37),MIN('10 (ind)'!Z6:Z37))</f>
        <v>0.1765900489245823</v>
      </c>
      <c r="AC18" s="141">
        <f>IF(AC2="si",MAX('10 (ind)'!AA6:AA37),MIN('10 (ind)'!AA6:AA37))</f>
        <v>0.81892714429303382</v>
      </c>
      <c r="AD18" s="136">
        <f>IF(AD2="si",MAX('10 (ind)'!AB6:AB37),MIN('10 (ind)'!AB6:AB37))</f>
        <v>2.9075343156098619</v>
      </c>
      <c r="AE18" s="136">
        <f>IF(AE2="si",MAX('10 (ind)'!AC6:AC37),MIN('10 (ind)'!AC6:AC37))</f>
        <v>2.5517341031576941</v>
      </c>
      <c r="AF18" s="137">
        <f>IF(AF2="si",MAX('10 (ind)'!AD6:AD37),MIN('10 (ind)'!AD6:AD37))</f>
        <v>0.40534423555123916</v>
      </c>
      <c r="AG18" s="142">
        <f>IF(AG2="si",MAX('10 (ind)'!AE6:AE37),MIN('10 (ind)'!AE6:AE37))</f>
        <v>0.80176361172694843</v>
      </c>
      <c r="AH18" s="143">
        <f>IF(AH2="si",MAX('10 (ind)'!AF6:AF37),MIN('10 (ind)'!AF6:AF37))</f>
        <v>2.2437411431270666E-2</v>
      </c>
      <c r="AI18" s="135">
        <f>IF(AI2="si",MAX('10 (ind)'!AG6:AG37),MIN('10 (ind)'!AG6:AG37))</f>
        <v>88.442736193276417</v>
      </c>
      <c r="AJ18" s="135">
        <f>IF(AJ2="si",MAX('10 (ind)'!AH6:AH37),MIN('10 (ind)'!AH6:AH37))</f>
        <v>72.936910631372371</v>
      </c>
      <c r="AK18" s="144">
        <f>IF(AK2="si",MAX('10 (ind)'!AI6:AI37),MIN('10 (ind)'!AI6:AI37))</f>
        <v>0.38584496930470724</v>
      </c>
      <c r="AL18" s="135">
        <f>IF(AL2="si",MAX('10 (ind)'!AJ6:AJ37),MIN('10 (ind)'!AJ6:AJ37))</f>
        <v>564.00922208494114</v>
      </c>
      <c r="AM18" s="137">
        <f>IF(AM2="si",MAX('10 (ind)'!AK6:AK37),MIN('10 (ind)'!AK6:AK37))</f>
        <v>0.42329666565857887</v>
      </c>
      <c r="AN18" s="145">
        <f>IF(AN2="si",MAX('10 (ind)'!AL6:AL37),MIN('10 (ind)'!AL6:AL37))</f>
        <v>1.2038861500960528E-2</v>
      </c>
      <c r="AO18" s="144">
        <f>IF(AO2="si",MAX('10 (ind)'!AM6:AM37),MIN('10 (ind)'!AM6:AM37))</f>
        <v>0</v>
      </c>
      <c r="AP18" s="141">
        <f>IF(AP2="si",MAX('10 (ind)'!AN6:AN37),MIN('10 (ind)'!AN6:AN37))</f>
        <v>41.514702457277266</v>
      </c>
      <c r="AQ18" s="144">
        <f>IF(AQ2="si",MAX('10 (ind)'!AO6:AO37),MIN('10 (ind)'!AO6:AO37))</f>
        <v>4.2535914690133327E-2</v>
      </c>
      <c r="AR18" s="136">
        <f>IF(AR2="si",MAX('10 (ind)'!AP6:AP37),MIN('10 (ind)'!AP6:AP37))</f>
        <v>5.8382804159263744</v>
      </c>
      <c r="AS18" s="140">
        <f>IF(AS2="si",MAX('10 (ind)'!AQ6:AQ37),MIN('10 (ind)'!AQ6:AQ37))</f>
        <v>333747.62648847589</v>
      </c>
      <c r="AT18" s="136">
        <f>IF(AT2="si",MAX('10 (ind)'!AR6:AR37),MIN('10 (ind)'!AR6:AR37))</f>
        <v>0.5150383200141575</v>
      </c>
      <c r="AU18" s="142">
        <f>IF(AU2="si",MAX('10 (ind)'!AS6:AS37),MIN('10 (ind)'!AS6:AS37))</f>
        <v>0</v>
      </c>
      <c r="AV18" s="146">
        <f>IF(AV2="si",MAX('10 (ind)'!AT6:AT37),MIN('10 (ind)'!AT6:AT37))</f>
        <v>0.3</v>
      </c>
      <c r="AW18" s="142">
        <f>IF(AW2="si",MAX('10 (ind)'!AU6:AU37),MIN('10 (ind)'!AU6:AU37))</f>
        <v>74.695816416365872</v>
      </c>
      <c r="AX18" s="142">
        <f>IF(AX2="si",MAX('10 (ind)'!AV6:AV37),MIN('10 (ind)'!AV6:AV37))</f>
        <v>57.7</v>
      </c>
      <c r="AY18" s="146">
        <f>IF(AY2="si",MAX('10 (ind)'!AW6:AW37),MIN('10 (ind)'!AW6:AW37))</f>
        <v>48.2</v>
      </c>
      <c r="AZ18" s="147">
        <f>IF(AZ2="si",MAX('10 (ind)'!AX6:AX37),MIN('10 (ind)'!AX6:AX37))</f>
        <v>74.516507699914413</v>
      </c>
      <c r="BA18" s="147">
        <f>IF(BA2="si",MAX('10 (ind)'!AY6:AY37),MIN('10 (ind)'!AY6:AY37))</f>
        <v>9.0266666666666655</v>
      </c>
      <c r="BB18" s="137">
        <f>IF(BB2="si",MAX('10 (ind)'!AZ6:AZ37),MIN('10 (ind)'!AZ6:AZ37))</f>
        <v>5.0771493810223084E-2</v>
      </c>
      <c r="BC18" s="137">
        <f>IF(BC2="si",MAX('10 (ind)'!BA6:BA37),MIN('10 (ind)'!BA6:BA37))</f>
        <v>4.0492701584950259</v>
      </c>
      <c r="BD18" s="136">
        <f>IF(BD2="si",MAX('10 (ind)'!BB6:BB37),MIN('10 (ind)'!BB6:BB37))</f>
        <v>485.99525000419612</v>
      </c>
      <c r="BE18" s="140">
        <f>IF(BE2="si",MAX('10 (ind)'!BC6:BC37),MIN('10 (ind)'!BC6:BC37))</f>
        <v>13.952106001270112</v>
      </c>
      <c r="BF18" s="137">
        <f>IF(BF2="si",MAX('10 (ind)'!BD6:BD37),MIN('10 (ind)'!BD6:BD37))</f>
        <v>0.34112049200759137</v>
      </c>
      <c r="BG18" s="146">
        <f>IF(BG2="si",MAX('10 (ind)'!BE6:BE37),MIN('10 (ind)'!BE6:BE37))</f>
        <v>153.4</v>
      </c>
      <c r="BH18" s="137">
        <f>IF(BH2="si",MAX('10 (ind)'!BF6:BF37),MIN('10 (ind)'!BF6:BF37))</f>
        <v>0.42493404442777216</v>
      </c>
      <c r="BI18" s="144">
        <f>IF(BI2="si",MAX('10 (ind)'!BG6:BG37),MIN('10 (ind)'!BG6:BG37))</f>
        <v>0.45200966217111599</v>
      </c>
      <c r="BJ18" s="136">
        <f>IF(BJ2="si",MAX('10 (ind)'!BH6:BH37),MIN('10 (ind)'!BH6:BH37))</f>
        <v>46.979865771812079</v>
      </c>
      <c r="BK18" s="135">
        <f>IF(BK2="si",MAX('10 (ind)'!BI6:BI37),MIN('10 (ind)'!BI6:BI37))</f>
        <v>0.47054727000237623</v>
      </c>
      <c r="BL18" s="136">
        <f>IF(BL2="si",MAX('10 (ind)'!BJ6:BJ37),MIN('10 (ind)'!BJ6:BJ37))</f>
        <v>65315.485359999999</v>
      </c>
      <c r="BM18" s="148">
        <f>IF(BM2="si",MAX('10 (ind)'!BK6:BK37),MIN('10 (ind)'!BK6:BK37))</f>
        <v>212.43860971249867</v>
      </c>
      <c r="BN18" s="146">
        <f>IF(BN2="si",MAX('10 (ind)'!BL6:BL37),MIN('10 (ind)'!BL6:BL37))</f>
        <v>111</v>
      </c>
      <c r="BO18" s="140">
        <f>IF(BO2="si",MAX('10 (ind)'!BM6:BM37),MIN('10 (ind)'!BM6:BM37))</f>
        <v>25.526115399894703</v>
      </c>
      <c r="BP18" s="148">
        <f>IF(BP2="si",MAX('10 (ind)'!BN6:BN37),MIN('10 (ind)'!BN6:BN37))</f>
        <v>55.44713292972655</v>
      </c>
      <c r="BQ18" s="148">
        <f>IF(BQ2="si",MAX('10 (ind)'!BO6:BO37),MIN('10 (ind)'!BO6:BO37))</f>
        <v>8.3314846311222865</v>
      </c>
      <c r="BR18" s="148">
        <f>IF(BR2="si",MAX('10 (ind)'!BP6:BP37),MIN('10 (ind)'!BP6:BP37))</f>
        <v>20.730772152310816</v>
      </c>
      <c r="BS18" s="136">
        <f>IF(BS2="si",MAX('10 (ind)'!BQ6:BQ37),MIN('10 (ind)'!BQ6:BQ37))</f>
        <v>19.428923235507355</v>
      </c>
      <c r="BT18" s="136">
        <f>IF(BT2="si",MAX('10 (ind)'!BR6:BR37),MIN('10 (ind)'!BR6:BR37))</f>
        <v>3.5542918073573841</v>
      </c>
      <c r="BU18" s="149">
        <f>IF(BU2="si",MAX('10 (ind)'!BS6:BS37),MIN('10 (ind)'!BS6:BS37))</f>
        <v>91.818736310000006</v>
      </c>
      <c r="BV18" s="150">
        <f>IF(BV2="si",MAX('10 (ind)'!BT6:BT37),MIN('10 (ind)'!BT6:BT37))</f>
        <v>5.2125000000000005E-2</v>
      </c>
      <c r="BW18" s="150">
        <f>IF(BW2="si",MAX('10 (ind)'!BU6:BU37),MIN('10 (ind)'!BU6:BU37))</f>
        <v>4.2666666666666672E-2</v>
      </c>
      <c r="BX18" s="151">
        <f>IF(BX2="si",MAX('10 (ind)'!BV6:BV37),MIN('10 (ind)'!BV6:BV37))</f>
        <v>52.8</v>
      </c>
      <c r="BY18" s="151">
        <f>IF(BY2="si",MAX('10 (ind)'!BW6:BW37),MIN('10 (ind)'!BW6:BW37))</f>
        <v>76.77</v>
      </c>
      <c r="BZ18" s="137">
        <f>IF(BZ2="si",MAX('10 (ind)'!BX6:BX37),MIN('10 (ind)'!BX6:BX37))</f>
        <v>0.5019304049841522</v>
      </c>
      <c r="CA18" s="145">
        <f>IF(CA2="si",MAX('10 (ind)'!BY6:BY37),MIN('10 (ind)'!BY6:BY37))</f>
        <v>296.59613729839083</v>
      </c>
      <c r="CB18" s="136">
        <f>IF(CB2="si",MAX('10 (ind)'!BZ6:BZ37),MIN('10 (ind)'!BZ6:BZ37))</f>
        <v>5.2163304184695579E-2</v>
      </c>
      <c r="CC18" s="147">
        <f>IF(CC2="si",MAX('10 (ind)'!CA6:CA37),MIN('10 (ind)'!CA6:CA37))</f>
        <v>228.17553289432408</v>
      </c>
      <c r="CD18" s="146">
        <f>IF(CD2="si",MAX('10 (ind)'!CB6:CB37),MIN('10 (ind)'!CB6:CB37))</f>
        <v>1.8</v>
      </c>
      <c r="CE18" s="137">
        <f>IF(CE2="si",MAX('10 (ind)'!CC6:CC37),MIN('10 (ind)'!CC6:CC37))</f>
        <v>0.18063553405733429</v>
      </c>
      <c r="CF18" s="137">
        <f>IF(CF2="si",MAX('10 (ind)'!CD6:CD37),MIN('10 (ind)'!CD6:CD37))</f>
        <v>0.43081494541692184</v>
      </c>
      <c r="CG18" s="137">
        <f>IF(CG2="si",MAX('10 (ind)'!CE6:CE37),MIN('10 (ind)'!CE6:CE37))</f>
        <v>0.18514911607271381</v>
      </c>
      <c r="CH18" s="137">
        <f>IF(CH2="si",MAX('10 (ind)'!CF6:CF37),MIN('10 (ind)'!CF6:CF37))</f>
        <v>2.8569522815648805</v>
      </c>
      <c r="CI18" s="136">
        <f>IF(CI2="si",MAX('10 (ind)'!CG6:CG37),MIN('10 (ind)'!CG6:CG37))</f>
        <v>69.882716896818579</v>
      </c>
      <c r="CJ18" s="140">
        <f>IF(CJ2="si",MAX('10 (ind)'!CH6:CH37),MIN('10 (ind)'!CH6:CH37))</f>
        <v>6.1406064760477808</v>
      </c>
      <c r="CK18" s="141">
        <f>IF(CK2="si",MAX('10 (ind)'!CI6:CI37),MIN('10 (ind)'!CI6:CI37))</f>
        <v>0.32161362348293321</v>
      </c>
      <c r="CL18" s="141">
        <f>IF(CL2="si",MAX('10 (ind)'!CJ6:CJ37),MIN('10 (ind)'!CJ6:CJ37))</f>
        <v>0.14422430851984339</v>
      </c>
      <c r="CM18" s="152">
        <f>IF(CM2="si",MAX('10 (ind)'!CK6:CK37),MIN('10 (ind)'!CK6:CK37))</f>
        <v>36.284503058297553</v>
      </c>
      <c r="CN18" s="136">
        <f>IF(CN2="si",MAX('10 (ind)'!CL6:CL37),MIN('10 (ind)'!CL6:CL37))</f>
        <v>17.28316950713841</v>
      </c>
      <c r="CO18" s="136">
        <f>IF(CO2="si",MAX('10 (ind)'!CM6:CM37),MIN('10 (ind)'!CM6:CM37))</f>
        <v>14.916567592007491</v>
      </c>
    </row>
    <row r="19" spans="2:93">
      <c r="B19" s="129"/>
      <c r="C19" s="129"/>
    </row>
    <row r="20" spans="2:93">
      <c r="B20" s="174" t="s">
        <v>518</v>
      </c>
      <c r="C20" s="129"/>
    </row>
    <row r="21" spans="2:93">
      <c r="B21" s="129" t="s">
        <v>446</v>
      </c>
      <c r="C21" s="132">
        <f>VLOOKUP($B$8,'10 (raw)'!$A$5:$H$36,4,0)</f>
        <v>7294895</v>
      </c>
    </row>
    <row r="22" spans="2:93">
      <c r="B22" s="129" t="s">
        <v>447</v>
      </c>
      <c r="C22" s="132">
        <f>VLOOKUP($B$8,'10 (raw)'!$A$5:$H$36,5,0)</f>
        <v>3027570</v>
      </c>
    </row>
    <row r="23" spans="2:93">
      <c r="B23" s="129" t="s">
        <v>519</v>
      </c>
      <c r="C23" s="132">
        <f>VLOOKUP($B$8,'10 (raw)'!$A$5:$H$36,6,0)</f>
        <v>71856</v>
      </c>
    </row>
    <row r="24" spans="2:93">
      <c r="B24" s="129" t="s">
        <v>520</v>
      </c>
      <c r="C24" s="132">
        <f>VLOOKUP($B$8,'10 (raw)'!$A$5:$H$36,7,0)/1000</f>
        <v>590287.90333242295</v>
      </c>
    </row>
    <row r="25" spans="2:93">
      <c r="B25" s="129"/>
      <c r="C25" s="132"/>
    </row>
    <row r="26" spans="2:93">
      <c r="B26" s="129"/>
      <c r="C26" s="193" t="s">
        <v>574</v>
      </c>
      <c r="D26" s="193" t="s">
        <v>33</v>
      </c>
      <c r="E26" s="193" t="s">
        <v>34</v>
      </c>
      <c r="F26" s="193" t="s">
        <v>35</v>
      </c>
      <c r="G26" s="193" t="s">
        <v>575</v>
      </c>
      <c r="H26" s="193" t="s">
        <v>576</v>
      </c>
      <c r="I26" s="193" t="s">
        <v>38</v>
      </c>
      <c r="J26" s="193" t="s">
        <v>434</v>
      </c>
      <c r="K26" s="193" t="s">
        <v>435</v>
      </c>
      <c r="L26" s="193" t="s">
        <v>577</v>
      </c>
      <c r="M26" s="193" t="s">
        <v>578</v>
      </c>
    </row>
    <row r="27" spans="2:93">
      <c r="B27" s="129" t="s">
        <v>521</v>
      </c>
      <c r="C27" s="132">
        <f>VLOOKUP($B$8,'10 (rank) (Corr3)'!$A$3:$W$34,23,0)</f>
        <v>26</v>
      </c>
      <c r="D27" s="132">
        <f>VLOOKUP($B$8,'10 (rank) (Corr3)'!$A$3:$W$34,3,0)</f>
        <v>17</v>
      </c>
      <c r="E27" s="132">
        <f>VLOOKUP($B$8,'10 (rank) (Corr3)'!$A$3:$W$34,5,0)</f>
        <v>30</v>
      </c>
      <c r="F27" s="132">
        <f>VLOOKUP($B$8,'10 (rank) (Corr3)'!$A$3:$W$34,7,0)</f>
        <v>29</v>
      </c>
      <c r="G27" s="132">
        <f>VLOOKUP($B$8,'10 (rank) (Corr3)'!$A$3:$W$34,9,0)</f>
        <v>26</v>
      </c>
      <c r="H27" s="132">
        <f>VLOOKUP($B$8,'10 (rank) (Corr3)'!$A$3:$W$34,11,0)</f>
        <v>8</v>
      </c>
      <c r="I27" s="132">
        <f>VLOOKUP($B$8,'10 (rank) (Corr3)'!$A$3:$W$34,13,0)</f>
        <v>27</v>
      </c>
      <c r="J27" s="132">
        <f>VLOOKUP($B$8,'10 (rank) (Corr3)'!$A$3:$W$34,15,0)</f>
        <v>20</v>
      </c>
      <c r="K27" s="132">
        <f>VLOOKUP($B$8,'10 (rank) (Corr3)'!$A$3:$W$34,17,0)</f>
        <v>5</v>
      </c>
      <c r="L27" s="132">
        <f>VLOOKUP($B$8,'10 (rank) (Corr3)'!$A$3:$W$34,19,0)</f>
        <v>29</v>
      </c>
      <c r="M27" s="132">
        <f>VLOOKUP($B$8,'10 (rank) (Corr3)'!$A$3:$W$34,21,0)</f>
        <v>24</v>
      </c>
    </row>
    <row r="28" spans="2:93">
      <c r="B28" s="129" t="s">
        <v>522</v>
      </c>
      <c r="C28" s="132">
        <f>VLOOKUP($B$8,'08 (rank) (Corr3)'!$A$3:$W$34,23,0)</f>
        <v>23</v>
      </c>
      <c r="D28" s="132">
        <f>VLOOKUP($B$8,'08 (rank) (Corr3)'!$A$3:$W$34,3,0)</f>
        <v>17</v>
      </c>
      <c r="E28" s="132">
        <f>VLOOKUP($B$8,'08 (rank) (Corr3)'!$A$3:$W$34,5,0)</f>
        <v>30</v>
      </c>
      <c r="F28" s="132">
        <f>VLOOKUP($B$8,'08 (rank) (Corr3)'!$A$3:$W$34,7,0)</f>
        <v>28</v>
      </c>
      <c r="G28" s="132">
        <f>VLOOKUP($B$8,'08 (rank) (Corr3)'!$A$3:$W$34,9,0)</f>
        <v>23</v>
      </c>
      <c r="H28" s="132">
        <f>VLOOKUP($B$8,'08 (rank) (Corr3)'!$A$3:$W$34,11,0)</f>
        <v>7</v>
      </c>
      <c r="I28" s="132">
        <f>VLOOKUP($B$8,'08 (rank) (Corr3)'!$A$3:$W$34,13,0)</f>
        <v>25</v>
      </c>
      <c r="J28" s="132">
        <f>VLOOKUP($B$8,'08 (rank) (Corr3)'!$A$3:$W$34,15,0)</f>
        <v>7</v>
      </c>
      <c r="K28" s="132">
        <f>VLOOKUP($B$8,'08 (rank) (Corr3)'!$A$3:$W$34,17,0)</f>
        <v>11</v>
      </c>
      <c r="L28" s="132">
        <f>VLOOKUP($B$8,'08 (rank) (Corr3)'!$A$3:$W$34,19,0)</f>
        <v>28</v>
      </c>
      <c r="M28" s="132">
        <f>VLOOKUP($B$8,'08 (rank) (Corr3)'!$A$3:$W$34,21,0)</f>
        <v>28</v>
      </c>
    </row>
    <row r="29" spans="2:93">
      <c r="B29" s="129" t="s">
        <v>530</v>
      </c>
      <c r="C29" s="132">
        <f>+C28-C27</f>
        <v>-3</v>
      </c>
      <c r="D29" s="132">
        <f t="shared" ref="D29:M29" si="2">+D28-D27</f>
        <v>0</v>
      </c>
      <c r="E29" s="132">
        <f t="shared" si="2"/>
        <v>0</v>
      </c>
      <c r="F29" s="132">
        <f t="shared" si="2"/>
        <v>-1</v>
      </c>
      <c r="G29" s="132">
        <f t="shared" si="2"/>
        <v>-3</v>
      </c>
      <c r="H29" s="132">
        <f t="shared" si="2"/>
        <v>-1</v>
      </c>
      <c r="I29" s="132">
        <f t="shared" si="2"/>
        <v>-2</v>
      </c>
      <c r="J29" s="132">
        <f t="shared" si="2"/>
        <v>-13</v>
      </c>
      <c r="K29" s="132">
        <f t="shared" si="2"/>
        <v>6</v>
      </c>
      <c r="L29" s="132">
        <f t="shared" si="2"/>
        <v>-1</v>
      </c>
      <c r="M29" s="132">
        <f t="shared" si="2"/>
        <v>4</v>
      </c>
    </row>
    <row r="108" spans="1:1" hidden="1">
      <c r="A108" s="127" t="s">
        <v>330</v>
      </c>
    </row>
    <row r="109" spans="1:1" hidden="1">
      <c r="A109" s="128" t="s">
        <v>331</v>
      </c>
    </row>
    <row r="110" spans="1:1" hidden="1">
      <c r="A110" s="127" t="s">
        <v>218</v>
      </c>
    </row>
    <row r="111" spans="1:1" hidden="1">
      <c r="A111" s="127" t="s">
        <v>219</v>
      </c>
    </row>
    <row r="112" spans="1:1" hidden="1">
      <c r="A112" s="127" t="s">
        <v>220</v>
      </c>
    </row>
    <row r="113" spans="1:1" hidden="1">
      <c r="A113" s="127" t="s">
        <v>211</v>
      </c>
    </row>
    <row r="114" spans="1:1" hidden="1">
      <c r="A114" s="127" t="s">
        <v>212</v>
      </c>
    </row>
    <row r="115" spans="1:1" hidden="1">
      <c r="A115" s="127" t="s">
        <v>213</v>
      </c>
    </row>
    <row r="116" spans="1:1" hidden="1">
      <c r="A116" s="127" t="s">
        <v>214</v>
      </c>
    </row>
    <row r="117" spans="1:1" hidden="1">
      <c r="A117" s="127" t="s">
        <v>215</v>
      </c>
    </row>
    <row r="118" spans="1:1" hidden="1">
      <c r="A118" s="127" t="s">
        <v>216</v>
      </c>
    </row>
    <row r="119" spans="1:1" hidden="1">
      <c r="A119" s="127" t="s">
        <v>217</v>
      </c>
    </row>
    <row r="120" spans="1:1" hidden="1">
      <c r="A120" s="127" t="s">
        <v>148</v>
      </c>
    </row>
    <row r="121" spans="1:1" hidden="1">
      <c r="A121" s="127" t="s">
        <v>149</v>
      </c>
    </row>
    <row r="122" spans="1:1" hidden="1">
      <c r="A122" s="127" t="s">
        <v>150</v>
      </c>
    </row>
    <row r="123" spans="1:1" hidden="1">
      <c r="A123" s="127" t="s">
        <v>151</v>
      </c>
    </row>
    <row r="124" spans="1:1" hidden="1">
      <c r="A124" s="127" t="s">
        <v>221</v>
      </c>
    </row>
    <row r="125" spans="1:1" hidden="1">
      <c r="A125" s="127" t="s">
        <v>222</v>
      </c>
    </row>
    <row r="126" spans="1:1" hidden="1">
      <c r="A126" s="127" t="s">
        <v>223</v>
      </c>
    </row>
    <row r="127" spans="1:1" hidden="1">
      <c r="A127" s="127" t="s">
        <v>224</v>
      </c>
    </row>
    <row r="128" spans="1:1" hidden="1">
      <c r="A128" s="127" t="s">
        <v>225</v>
      </c>
    </row>
    <row r="129" spans="1:1" hidden="1">
      <c r="A129" s="127" t="s">
        <v>226</v>
      </c>
    </row>
    <row r="130" spans="1:1" hidden="1">
      <c r="A130" s="127" t="s">
        <v>227</v>
      </c>
    </row>
    <row r="131" spans="1:1" hidden="1">
      <c r="A131" s="127" t="s">
        <v>228</v>
      </c>
    </row>
    <row r="132" spans="1:1" hidden="1">
      <c r="A132" s="127" t="s">
        <v>229</v>
      </c>
    </row>
    <row r="133" spans="1:1" hidden="1">
      <c r="A133" s="127" t="s">
        <v>230</v>
      </c>
    </row>
    <row r="134" spans="1:1" hidden="1">
      <c r="A134" s="127" t="s">
        <v>231</v>
      </c>
    </row>
    <row r="135" spans="1:1" hidden="1">
      <c r="A135" s="127" t="s">
        <v>232</v>
      </c>
    </row>
    <row r="136" spans="1:1" hidden="1">
      <c r="A136" s="127" t="s">
        <v>436</v>
      </c>
    </row>
    <row r="137" spans="1:1" hidden="1">
      <c r="A137" s="127" t="s">
        <v>437</v>
      </c>
    </row>
    <row r="138" spans="1:1" hidden="1">
      <c r="A138" s="127" t="s">
        <v>438</v>
      </c>
    </row>
    <row r="139" spans="1:1" hidden="1">
      <c r="A139" s="127" t="s">
        <v>439</v>
      </c>
    </row>
  </sheetData>
  <mergeCells count="11">
    <mergeCell ref="D3:E3"/>
    <mergeCell ref="F3:N3"/>
    <mergeCell ref="O3:Y3"/>
    <mergeCell ref="Z3:AM3"/>
    <mergeCell ref="CK3:CO3"/>
    <mergeCell ref="AN3:AU3"/>
    <mergeCell ref="AV3:AX3"/>
    <mergeCell ref="AY3:BE3"/>
    <mergeCell ref="BF3:BT3"/>
    <mergeCell ref="BU3:CE3"/>
    <mergeCell ref="CF3:CJ3"/>
  </mergeCells>
  <conditionalFormatting sqref="D15:CO15">
    <cfRule type="cellIs" dxfId="1" priority="2" operator="greaterThanOrEqual">
      <formula>25</formula>
    </cfRule>
    <cfRule type="cellIs" dxfId="0" priority="1" operator="lessThanOrEqual">
      <formula>8</formula>
    </cfRule>
  </conditionalFormatting>
  <dataValidations count="1">
    <dataValidation type="list" allowBlank="1" showInputMessage="1" showErrorMessage="1" sqref="B8">
      <formula1>$A$108:$A$139</formula1>
    </dataValidation>
  </dataValidations>
  <pageMargins left="0.7" right="0.7" top="0.75" bottom="0.75" header="0.3" footer="0.3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X41"/>
  <sheetViews>
    <sheetView zoomScale="85" zoomScaleNormal="85" zoomScalePageLayoutView="85" workbookViewId="0">
      <pane xSplit="1" ySplit="4" topLeftCell="B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8" width="14.42578125" bestFit="1" customWidth="1"/>
    <col min="9" max="25" width="11.5703125" bestFit="1" customWidth="1"/>
    <col min="26" max="26" width="13.5703125" bestFit="1" customWidth="1"/>
    <col min="27" max="46" width="11.5703125" bestFit="1" customWidth="1"/>
    <col min="47" max="47" width="11" style="22" bestFit="1" customWidth="1"/>
    <col min="48" max="61" width="11.5703125" bestFit="1" customWidth="1"/>
    <col min="62" max="62" width="11.7109375" bestFit="1" customWidth="1"/>
    <col min="63" max="63" width="13.28515625" bestFit="1" customWidth="1"/>
    <col min="64" max="69" width="11.5703125" bestFit="1" customWidth="1"/>
    <col min="70" max="70" width="14" bestFit="1" customWidth="1"/>
    <col min="71" max="77" width="11.5703125" bestFit="1" customWidth="1"/>
    <col min="78" max="78" width="13.42578125" bestFit="1" customWidth="1"/>
    <col min="79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14062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130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165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s="21" customFormat="1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290</v>
      </c>
      <c r="N4" s="121" t="s">
        <v>290</v>
      </c>
      <c r="O4" s="121" t="s">
        <v>291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1762.050795950079</v>
      </c>
      <c r="C5" s="251">
        <v>0.27051866027617721</v>
      </c>
      <c r="D5" s="250">
        <v>1028338</v>
      </c>
      <c r="E5" s="250">
        <v>392100</v>
      </c>
      <c r="F5" s="56">
        <v>5625</v>
      </c>
      <c r="G5" s="250">
        <v>85040449.217778996</v>
      </c>
      <c r="H5" s="250">
        <v>79156984.907969102</v>
      </c>
      <c r="I5" s="250">
        <v>33604</v>
      </c>
      <c r="J5" s="254">
        <v>12344</v>
      </c>
      <c r="K5" s="254">
        <v>37.165991902834008</v>
      </c>
      <c r="L5" s="253">
        <v>3.2</v>
      </c>
      <c r="M5" s="253">
        <v>2.92</v>
      </c>
      <c r="N5" s="253">
        <v>4.28</v>
      </c>
      <c r="O5" s="253">
        <v>3.29</v>
      </c>
      <c r="P5" s="303">
        <v>0.19299999999999998</v>
      </c>
      <c r="Q5" s="254">
        <v>54</v>
      </c>
      <c r="R5" s="255">
        <v>21</v>
      </c>
      <c r="S5" s="254">
        <v>2724</v>
      </c>
      <c r="T5" s="259">
        <v>0.20437977694497764</v>
      </c>
      <c r="U5" s="254">
        <v>65447</v>
      </c>
      <c r="V5" s="290">
        <v>1</v>
      </c>
      <c r="W5" s="56">
        <v>379</v>
      </c>
      <c r="X5" s="295">
        <v>976.99</v>
      </c>
      <c r="Y5" s="254">
        <v>25</v>
      </c>
      <c r="Z5" s="257">
        <v>3844.0557154548978</v>
      </c>
      <c r="AA5" s="296">
        <v>1.5122431610942251</v>
      </c>
      <c r="AB5" s="292">
        <v>2458.8000000000002</v>
      </c>
      <c r="AC5" s="254">
        <v>313.89999999999998</v>
      </c>
      <c r="AD5" s="250">
        <v>0</v>
      </c>
      <c r="AE5" s="254">
        <v>6</v>
      </c>
      <c r="AF5" s="254">
        <v>314</v>
      </c>
      <c r="AG5" s="258">
        <f>[1]OK!$E5</f>
        <v>96.417494779825802</v>
      </c>
      <c r="AH5" s="253">
        <v>15.3416</v>
      </c>
      <c r="AI5" s="259">
        <v>0.19714181018688165</v>
      </c>
      <c r="AJ5" s="250">
        <v>96139</v>
      </c>
      <c r="AK5" s="250">
        <v>41262</v>
      </c>
      <c r="AL5" s="253">
        <v>2.2132800693935262</v>
      </c>
      <c r="AM5" s="298">
        <v>85</v>
      </c>
      <c r="AN5" s="302">
        <v>146854</v>
      </c>
      <c r="AO5" s="260">
        <v>0.61108360291366826</v>
      </c>
      <c r="AP5" s="254">
        <v>4</v>
      </c>
      <c r="AQ5" s="253">
        <v>77.5</v>
      </c>
      <c r="AR5" s="254">
        <v>58.5</v>
      </c>
      <c r="AS5" s="305">
        <v>1.4117410129896285E-2</v>
      </c>
      <c r="AT5" s="254">
        <v>504.73</v>
      </c>
      <c r="AU5" s="255">
        <v>31726</v>
      </c>
      <c r="AV5" s="254">
        <v>3.3724212036640702</v>
      </c>
      <c r="AW5" s="254">
        <v>621000</v>
      </c>
      <c r="AX5" s="254">
        <v>61.031417662921768</v>
      </c>
      <c r="AY5" s="259">
        <v>2.8487087642814712E-2</v>
      </c>
      <c r="AZ5" s="254">
        <v>21</v>
      </c>
      <c r="BA5" s="253">
        <v>4.96</v>
      </c>
      <c r="BB5" s="254">
        <v>0</v>
      </c>
      <c r="BC5" s="254">
        <v>52.3</v>
      </c>
      <c r="BD5" s="254">
        <v>0</v>
      </c>
      <c r="BE5" s="254">
        <v>24.08</v>
      </c>
      <c r="BF5" s="261">
        <v>28513</v>
      </c>
      <c r="BG5" s="254">
        <v>8.7146208222028267</v>
      </c>
      <c r="BH5" s="300">
        <f>[2]Promedios!$F37</f>
        <v>0.70916666666666661</v>
      </c>
      <c r="BI5" s="250">
        <v>2039893.4</v>
      </c>
      <c r="BJ5" s="254">
        <v>47565312</v>
      </c>
      <c r="BK5" s="261">
        <v>141783.75</v>
      </c>
      <c r="BL5" s="254">
        <v>33365</v>
      </c>
      <c r="BM5" s="254">
        <v>43.4</v>
      </c>
      <c r="BN5" s="250">
        <v>14401</v>
      </c>
      <c r="BO5" s="254">
        <v>222015</v>
      </c>
      <c r="BP5" s="254">
        <v>10569.298190999998</v>
      </c>
      <c r="BQ5" s="253">
        <v>10.638297872340425</v>
      </c>
      <c r="BR5" s="253">
        <f>+[3]Hoja1!$T7</f>
        <v>7.7923837918417131</v>
      </c>
      <c r="BS5" s="254">
        <v>0.97330100000000019</v>
      </c>
      <c r="BT5" s="250">
        <v>11684</v>
      </c>
      <c r="BU5" s="254">
        <v>12</v>
      </c>
      <c r="BV5" s="250">
        <v>5066</v>
      </c>
      <c r="BW5" s="250">
        <v>20187</v>
      </c>
      <c r="BX5" s="250">
        <v>80.46212076143496</v>
      </c>
      <c r="BY5" s="254">
        <v>72</v>
      </c>
      <c r="BZ5" s="253">
        <v>424283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0.96561610556603261</v>
      </c>
      <c r="CH5" s="250">
        <v>3720632</v>
      </c>
      <c r="CI5" s="300">
        <f>+[4]Hoja3!$D6</f>
        <v>1.8999639589638253</v>
      </c>
      <c r="CJ5" s="250">
        <v>26.423821253348716</v>
      </c>
      <c r="CK5" s="254">
        <v>5.05</v>
      </c>
      <c r="CL5" s="297">
        <v>89444</v>
      </c>
      <c r="CM5" s="253">
        <v>1.1449548135818259E-3</v>
      </c>
      <c r="CN5" s="254">
        <v>1841887.27918967</v>
      </c>
      <c r="CO5" s="254">
        <v>6066997.2985389149</v>
      </c>
      <c r="CP5" s="254">
        <v>4484832.9767887825</v>
      </c>
      <c r="CQ5" s="254">
        <v>303.91460463999999</v>
      </c>
      <c r="CR5" s="261">
        <v>625</v>
      </c>
      <c r="CS5" s="254">
        <v>33667817.624519147</v>
      </c>
      <c r="CT5" s="261">
        <v>43864917.67061758</v>
      </c>
      <c r="CU5" s="254">
        <v>5</v>
      </c>
      <c r="CV5" s="254">
        <v>31</v>
      </c>
      <c r="CW5" s="254">
        <v>47</v>
      </c>
      <c r="CX5" s="254">
        <v>7539046.9164697789</v>
      </c>
    </row>
    <row r="6" spans="1:102">
      <c r="A6" s="248" t="s">
        <v>331</v>
      </c>
      <c r="B6" s="250">
        <v>4257.8031133281493</v>
      </c>
      <c r="C6" s="251">
        <v>0.26300937091372795</v>
      </c>
      <c r="D6" s="250">
        <v>2870160.5</v>
      </c>
      <c r="E6" s="250">
        <v>1211259</v>
      </c>
      <c r="F6" s="56">
        <v>71546</v>
      </c>
      <c r="G6" s="250">
        <v>246886040.044512</v>
      </c>
      <c r="H6" s="250">
        <v>228527708.33073699</v>
      </c>
      <c r="I6" s="250">
        <v>61807</v>
      </c>
      <c r="J6" s="254">
        <v>112201</v>
      </c>
      <c r="K6" s="254">
        <v>63.034085453672581</v>
      </c>
      <c r="L6" s="253">
        <v>3.19</v>
      </c>
      <c r="M6" s="253">
        <v>2.89</v>
      </c>
      <c r="N6" s="253">
        <v>3.2</v>
      </c>
      <c r="O6" s="253">
        <v>3.63</v>
      </c>
      <c r="P6" s="303">
        <v>0.47266666666666662</v>
      </c>
      <c r="Q6" s="254">
        <v>48</v>
      </c>
      <c r="R6" s="255">
        <v>480</v>
      </c>
      <c r="S6" s="254">
        <v>1952</v>
      </c>
      <c r="T6" s="259">
        <v>0.11040769052426998</v>
      </c>
      <c r="U6" s="254">
        <v>204977</v>
      </c>
      <c r="V6" s="290">
        <v>2</v>
      </c>
      <c r="W6" s="56">
        <v>1028</v>
      </c>
      <c r="X6" s="295">
        <v>38560.83</v>
      </c>
      <c r="Y6" s="254">
        <v>9</v>
      </c>
      <c r="Z6" s="257">
        <v>8700.6710904905704</v>
      </c>
      <c r="AA6" s="296">
        <v>0.62892593426890409</v>
      </c>
      <c r="AB6" s="292">
        <v>4059.5</v>
      </c>
      <c r="AC6" s="254">
        <v>1131.5</v>
      </c>
      <c r="AD6" s="250">
        <v>1</v>
      </c>
      <c r="AE6" s="254">
        <v>3</v>
      </c>
      <c r="AF6" s="254">
        <v>1083</v>
      </c>
      <c r="AG6" s="258">
        <f>[1]OK!$E6</f>
        <v>88.806811819893767</v>
      </c>
      <c r="AH6" s="253">
        <v>13.781000000000001</v>
      </c>
      <c r="AI6" s="259">
        <v>0.17308948399738733</v>
      </c>
      <c r="AJ6" s="250">
        <v>129989</v>
      </c>
      <c r="AK6" s="250">
        <v>235657</v>
      </c>
      <c r="AL6" s="253">
        <v>1.1800733791716527</v>
      </c>
      <c r="AM6" s="298">
        <v>99</v>
      </c>
      <c r="AN6" s="302">
        <v>397292</v>
      </c>
      <c r="AO6" s="260">
        <v>0.59206125193079151</v>
      </c>
      <c r="AP6" s="254">
        <v>1.8</v>
      </c>
      <c r="AQ6" s="253">
        <v>81.2</v>
      </c>
      <c r="AR6" s="254">
        <v>54.2</v>
      </c>
      <c r="AS6" s="305">
        <v>3.1712147148659081E-2</v>
      </c>
      <c r="AT6" s="254">
        <v>495.94</v>
      </c>
      <c r="AU6" s="255">
        <v>80648</v>
      </c>
      <c r="AV6" s="254">
        <v>16.577994178044637</v>
      </c>
      <c r="AW6" s="254">
        <v>3161100</v>
      </c>
      <c r="AX6" s="254">
        <v>52.299552602172824</v>
      </c>
      <c r="AY6" s="259">
        <v>1.9488421793244243E-2</v>
      </c>
      <c r="AZ6" s="254">
        <v>46.2</v>
      </c>
      <c r="BA6" s="253">
        <v>10.72</v>
      </c>
      <c r="BB6" s="254">
        <v>0</v>
      </c>
      <c r="BC6" s="254">
        <v>36.6</v>
      </c>
      <c r="BD6" s="254">
        <v>42.9</v>
      </c>
      <c r="BE6" s="254">
        <v>32.06</v>
      </c>
      <c r="BF6" s="261">
        <v>66376</v>
      </c>
      <c r="BG6" s="254">
        <v>42.495837746272258</v>
      </c>
      <c r="BH6" s="300">
        <f>[2]Promedios!$F38</f>
        <v>0.71316666666666673</v>
      </c>
      <c r="BI6" s="250">
        <v>7641471.2000000002</v>
      </c>
      <c r="BJ6" s="254">
        <v>96501081</v>
      </c>
      <c r="BK6" s="261">
        <v>217261.20250000001</v>
      </c>
      <c r="BL6" s="254">
        <v>135586</v>
      </c>
      <c r="BM6" s="254">
        <v>52.4</v>
      </c>
      <c r="BN6" s="250">
        <v>72032</v>
      </c>
      <c r="BO6" s="254">
        <v>653649</v>
      </c>
      <c r="BP6" s="254">
        <v>35605.160315999994</v>
      </c>
      <c r="BQ6" s="253">
        <v>13.385826771653544</v>
      </c>
      <c r="BR6" s="253">
        <f>+[3]Hoja1!$T8</f>
        <v>7.160563385589743</v>
      </c>
      <c r="BS6" s="254">
        <v>18639.400946000002</v>
      </c>
      <c r="BT6" s="250">
        <v>55224</v>
      </c>
      <c r="BU6" s="254">
        <v>44</v>
      </c>
      <c r="BV6" s="250">
        <v>13498</v>
      </c>
      <c r="BW6" s="250">
        <v>38119</v>
      </c>
      <c r="BX6" s="250">
        <v>37.66303217570011</v>
      </c>
      <c r="BY6" s="254">
        <v>237</v>
      </c>
      <c r="BZ6" s="253">
        <v>1414391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0.82523229954273036</v>
      </c>
      <c r="CH6" s="250">
        <v>17282993</v>
      </c>
      <c r="CI6" s="300">
        <f>+[4]Hoja3!$D7</f>
        <v>5.8201149209620419E-2</v>
      </c>
      <c r="CJ6" s="250">
        <v>0</v>
      </c>
      <c r="CK6" s="254">
        <v>6.45</v>
      </c>
      <c r="CL6" s="297">
        <v>243490</v>
      </c>
      <c r="CM6" s="253">
        <v>5.0969154683251909E-2</v>
      </c>
      <c r="CN6" s="254">
        <v>9356549.0850374009</v>
      </c>
      <c r="CO6" s="254">
        <v>27345343.176323075</v>
      </c>
      <c r="CP6" s="254">
        <v>21441594.256618537</v>
      </c>
      <c r="CQ6" s="254">
        <v>995.92859099999384</v>
      </c>
      <c r="CR6" s="261">
        <v>1627</v>
      </c>
      <c r="CS6" s="254">
        <v>83116386.940670118</v>
      </c>
      <c r="CT6" s="261">
        <v>144229945.41761243</v>
      </c>
      <c r="CU6" s="254">
        <v>0</v>
      </c>
      <c r="CV6" s="254">
        <v>102</v>
      </c>
      <c r="CW6" s="254">
        <v>313</v>
      </c>
      <c r="CX6" s="254">
        <v>21887060.287634045</v>
      </c>
    </row>
    <row r="7" spans="1:102">
      <c r="A7" s="248" t="s">
        <v>218</v>
      </c>
      <c r="B7" s="250">
        <v>835.67451744799189</v>
      </c>
      <c r="C7" s="251">
        <v>0.26875819174138532</v>
      </c>
      <c r="D7" s="250">
        <v>489760.5</v>
      </c>
      <c r="E7" s="250">
        <v>211258</v>
      </c>
      <c r="F7" s="56">
        <v>73943</v>
      </c>
      <c r="G7" s="250">
        <v>44639935.466614202</v>
      </c>
      <c r="H7" s="250">
        <v>41267572.577662297</v>
      </c>
      <c r="I7" s="250">
        <v>17992</v>
      </c>
      <c r="J7" s="254">
        <v>13934</v>
      </c>
      <c r="K7" s="254">
        <v>32.131410256410255</v>
      </c>
      <c r="L7" s="253">
        <v>2.4</v>
      </c>
      <c r="M7" s="253">
        <v>2.44</v>
      </c>
      <c r="N7" s="253">
        <v>3.12</v>
      </c>
      <c r="O7" s="253">
        <v>2.72</v>
      </c>
      <c r="P7" s="303">
        <v>0.67666666666666664</v>
      </c>
      <c r="Q7" s="254">
        <v>34</v>
      </c>
      <c r="R7" s="255">
        <v>29</v>
      </c>
      <c r="S7" s="254">
        <v>428</v>
      </c>
      <c r="T7" s="259">
        <v>0.11040769052426998</v>
      </c>
      <c r="U7" s="254">
        <v>505611</v>
      </c>
      <c r="V7" s="290">
        <v>0</v>
      </c>
      <c r="W7" s="56">
        <v>765</v>
      </c>
      <c r="X7" s="295">
        <v>28835.59</v>
      </c>
      <c r="Y7" s="254">
        <v>2</v>
      </c>
      <c r="Z7" s="257">
        <v>7207.0927260874196</v>
      </c>
      <c r="AA7" s="296">
        <v>0.67947708793886064</v>
      </c>
      <c r="AB7" s="292">
        <v>780.5</v>
      </c>
      <c r="AC7" s="254">
        <v>164.25</v>
      </c>
      <c r="AD7" s="250">
        <v>0.5</v>
      </c>
      <c r="AE7" s="254">
        <v>9</v>
      </c>
      <c r="AF7" s="254">
        <v>131</v>
      </c>
      <c r="AG7" s="258">
        <f>[1]OK!$E7</f>
        <v>88.683028937414619</v>
      </c>
      <c r="AH7" s="253">
        <v>14.179</v>
      </c>
      <c r="AI7" s="259">
        <v>0.19567966280295046</v>
      </c>
      <c r="AJ7" s="250">
        <v>41620</v>
      </c>
      <c r="AK7" s="250">
        <v>43263</v>
      </c>
      <c r="AL7" s="253">
        <v>2.3297101338307193</v>
      </c>
      <c r="AM7" s="298">
        <v>40</v>
      </c>
      <c r="AN7" s="302">
        <v>73929</v>
      </c>
      <c r="AO7" s="260">
        <v>0.56443937546702327</v>
      </c>
      <c r="AP7" s="254">
        <v>3.5</v>
      </c>
      <c r="AQ7" s="253">
        <v>82.9</v>
      </c>
      <c r="AR7" s="254">
        <v>53.3</v>
      </c>
      <c r="AS7" s="305">
        <v>5.927566878125734E-3</v>
      </c>
      <c r="AT7" s="254">
        <v>509.25</v>
      </c>
      <c r="AU7" s="255">
        <v>18123</v>
      </c>
      <c r="AV7" s="254">
        <v>23.994110721061912</v>
      </c>
      <c r="AW7" s="254">
        <v>572300</v>
      </c>
      <c r="AX7" s="254">
        <v>49.837973800409422</v>
      </c>
      <c r="AY7" s="259">
        <v>4.8092376543149427E-2</v>
      </c>
      <c r="AZ7" s="254">
        <v>34.4</v>
      </c>
      <c r="BA7" s="253">
        <v>8.68</v>
      </c>
      <c r="BB7" s="254">
        <v>0</v>
      </c>
      <c r="BC7" s="254">
        <v>66.900000000000006</v>
      </c>
      <c r="BD7" s="254">
        <v>57.7</v>
      </c>
      <c r="BE7" s="254">
        <v>32.450000000000003</v>
      </c>
      <c r="BF7" s="261">
        <v>33886.5</v>
      </c>
      <c r="BG7" s="254">
        <v>60.178574344226504</v>
      </c>
      <c r="BH7" s="300">
        <f>[2]Promedios!$F39</f>
        <v>0.73233333333333339</v>
      </c>
      <c r="BI7" s="250">
        <v>1757120.1</v>
      </c>
      <c r="BJ7" s="254">
        <v>18624537</v>
      </c>
      <c r="BK7" s="261">
        <v>35155.050000000003</v>
      </c>
      <c r="BL7" s="254">
        <v>22928</v>
      </c>
      <c r="BM7" s="254">
        <v>52</v>
      </c>
      <c r="BN7" s="250">
        <v>16411</v>
      </c>
      <c r="BO7" s="254">
        <v>125747</v>
      </c>
      <c r="BP7" s="254">
        <v>6409.3976569999986</v>
      </c>
      <c r="BQ7" s="253">
        <v>2.895981087470449</v>
      </c>
      <c r="BR7" s="253">
        <f>+[3]Hoja1!$T9</f>
        <v>3.0728259756222474</v>
      </c>
      <c r="BS7" s="254">
        <v>12780.778824999999</v>
      </c>
      <c r="BT7" s="250">
        <v>57433</v>
      </c>
      <c r="BU7" s="254">
        <v>42</v>
      </c>
      <c r="BV7" s="250">
        <v>8619</v>
      </c>
      <c r="BW7" s="250">
        <v>6023</v>
      </c>
      <c r="BX7" s="250">
        <v>97.855267168047931</v>
      </c>
      <c r="BY7" s="254">
        <v>54</v>
      </c>
      <c r="BZ7" s="253">
        <v>428708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0.86152930506904102</v>
      </c>
      <c r="CH7" s="250">
        <v>0</v>
      </c>
      <c r="CI7" s="300">
        <f>+[4]Hoja3!$D8</f>
        <v>0.43493079352916658</v>
      </c>
      <c r="CJ7" s="250">
        <v>0</v>
      </c>
      <c r="CK7" s="254">
        <v>3.55</v>
      </c>
      <c r="CL7" s="297">
        <v>45610</v>
      </c>
      <c r="CM7" s="253">
        <v>9.6986151972524789E-2</v>
      </c>
      <c r="CN7" s="254">
        <v>5271667.7875798997</v>
      </c>
      <c r="CO7" s="254">
        <v>232847.09621566138</v>
      </c>
      <c r="CP7" s="254">
        <v>75478.602863156877</v>
      </c>
      <c r="CQ7" s="254">
        <v>147.88653816501392</v>
      </c>
      <c r="CR7" s="261">
        <v>235</v>
      </c>
      <c r="CS7" s="254">
        <v>9006562.2051253542</v>
      </c>
      <c r="CT7" s="261">
        <v>30791121.761593003</v>
      </c>
      <c r="CU7" s="254">
        <v>3</v>
      </c>
      <c r="CV7" s="254">
        <v>17</v>
      </c>
      <c r="CW7" s="254">
        <v>132</v>
      </c>
      <c r="CX7" s="254">
        <v>3957441.087465798</v>
      </c>
    </row>
    <row r="8" spans="1:102">
      <c r="A8" s="248" t="s">
        <v>219</v>
      </c>
      <c r="B8" s="250">
        <v>1468.380576127166</v>
      </c>
      <c r="C8" s="251">
        <v>0.24261460955130115</v>
      </c>
      <c r="D8" s="250">
        <v>738629</v>
      </c>
      <c r="E8" s="250">
        <v>328176</v>
      </c>
      <c r="F8" s="56">
        <v>57727</v>
      </c>
      <c r="G8" s="250">
        <v>450632997.14943498</v>
      </c>
      <c r="H8" s="250">
        <v>350554988.51504999</v>
      </c>
      <c r="I8" s="250">
        <v>22900</v>
      </c>
      <c r="J8" s="254">
        <v>1885</v>
      </c>
      <c r="K8" s="254">
        <v>40.785256410256409</v>
      </c>
      <c r="L8" s="253">
        <v>3.43</v>
      </c>
      <c r="M8" s="253">
        <v>2.74</v>
      </c>
      <c r="N8" s="253">
        <v>3.96</v>
      </c>
      <c r="O8" s="253">
        <v>3.16</v>
      </c>
      <c r="P8" s="303">
        <v>0.31133333333333341</v>
      </c>
      <c r="Q8" s="254">
        <v>53</v>
      </c>
      <c r="R8" s="255">
        <v>37</v>
      </c>
      <c r="S8" s="254">
        <v>4609</v>
      </c>
      <c r="T8" s="259">
        <v>0.32795233152605302</v>
      </c>
      <c r="U8" s="254">
        <v>3286346</v>
      </c>
      <c r="V8" s="290">
        <v>116</v>
      </c>
      <c r="W8" s="56">
        <v>670</v>
      </c>
      <c r="X8" s="295">
        <v>17121.91</v>
      </c>
      <c r="Y8" s="254">
        <v>18</v>
      </c>
      <c r="Z8" s="257">
        <v>2606.731135587419</v>
      </c>
      <c r="AA8" s="296">
        <v>2.3816328474802318E-4</v>
      </c>
      <c r="AB8" s="292">
        <v>37</v>
      </c>
      <c r="AC8" s="254">
        <v>219</v>
      </c>
      <c r="AD8" s="250">
        <v>0.5</v>
      </c>
      <c r="AE8" s="254">
        <v>6</v>
      </c>
      <c r="AF8" s="254">
        <v>60</v>
      </c>
      <c r="AG8" s="258">
        <f>[1]OK!$E8</f>
        <v>76.782460773862297</v>
      </c>
      <c r="AH8" s="253">
        <v>18.136399999999998</v>
      </c>
      <c r="AI8" s="259">
        <v>0.27754292123199031</v>
      </c>
      <c r="AJ8" s="250">
        <v>84875</v>
      </c>
      <c r="AK8" s="250">
        <v>39985</v>
      </c>
      <c r="AL8" s="253">
        <v>2.2189759676373391</v>
      </c>
      <c r="AM8" s="298">
        <v>50</v>
      </c>
      <c r="AN8" s="302">
        <v>113640</v>
      </c>
      <c r="AO8" s="260">
        <v>0.53541570897644664</v>
      </c>
      <c r="AP8" s="254">
        <v>9.9</v>
      </c>
      <c r="AQ8" s="253">
        <v>74.900000000000006</v>
      </c>
      <c r="AR8" s="254">
        <v>54</v>
      </c>
      <c r="AS8" s="305">
        <v>5.4308058940019466E-3</v>
      </c>
      <c r="AT8" s="254">
        <v>496.65</v>
      </c>
      <c r="AU8" s="255">
        <v>16933</v>
      </c>
      <c r="AV8" s="254">
        <v>2.3825330937191009</v>
      </c>
      <c r="AW8" s="254">
        <v>20500</v>
      </c>
      <c r="AX8" s="254">
        <v>57.179111641195824</v>
      </c>
      <c r="AY8" s="259">
        <v>2.9372017831359825E-2</v>
      </c>
      <c r="AZ8" s="254">
        <v>0.8</v>
      </c>
      <c r="BA8" s="253">
        <v>0.86</v>
      </c>
      <c r="BB8" s="254">
        <v>0</v>
      </c>
      <c r="BC8" s="254">
        <v>60.2</v>
      </c>
      <c r="BD8" s="254">
        <v>0.2</v>
      </c>
      <c r="BE8" s="254">
        <v>20.96</v>
      </c>
      <c r="BF8" s="261">
        <v>80634.5</v>
      </c>
      <c r="BG8" s="254">
        <v>5.8548445082857521</v>
      </c>
      <c r="BH8" s="300">
        <f>[2]Promedios!$F40</f>
        <v>0.6100000000000001</v>
      </c>
      <c r="BI8" s="250">
        <v>647083</v>
      </c>
      <c r="BJ8" s="254">
        <v>87498357</v>
      </c>
      <c r="BK8" s="261">
        <v>163032.7225</v>
      </c>
      <c r="BL8" s="254">
        <v>34212</v>
      </c>
      <c r="BM8" s="254">
        <v>32.700000000000003</v>
      </c>
      <c r="BN8" s="250">
        <v>8607</v>
      </c>
      <c r="BO8" s="254">
        <v>172673</v>
      </c>
      <c r="BP8" s="254">
        <v>5524.9203379999999</v>
      </c>
      <c r="BQ8" s="253">
        <v>1.5680880330123799</v>
      </c>
      <c r="BR8" s="253">
        <f>+[3]Hoja1!$T10</f>
        <v>15.22776936020527</v>
      </c>
      <c r="BS8" s="254">
        <v>48069.702471999997</v>
      </c>
      <c r="BT8" s="250">
        <v>47098</v>
      </c>
      <c r="BU8" s="254">
        <v>12</v>
      </c>
      <c r="BV8" s="250">
        <v>3389</v>
      </c>
      <c r="BW8" s="250">
        <v>7306</v>
      </c>
      <c r="BX8" s="250">
        <v>75.405737596696156</v>
      </c>
      <c r="BY8" s="254">
        <v>47</v>
      </c>
      <c r="BZ8" s="253">
        <v>302696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0.8642972682593949</v>
      </c>
      <c r="CH8" s="250">
        <v>0</v>
      </c>
      <c r="CI8" s="300">
        <f>+[4]Hoja3!$D9</f>
        <v>0.21724277647548698</v>
      </c>
      <c r="CJ8" s="250">
        <v>0</v>
      </c>
      <c r="CK8" s="254">
        <v>6.75</v>
      </c>
      <c r="CL8" s="297">
        <v>85510</v>
      </c>
      <c r="CM8" s="253">
        <v>1.6120775038791584E-3</v>
      </c>
      <c r="CN8" s="254">
        <v>2328137.0457090302</v>
      </c>
      <c r="CO8" s="254">
        <v>184913.01377778963</v>
      </c>
      <c r="CP8" s="254">
        <v>107078.05519727197</v>
      </c>
      <c r="CQ8" s="254">
        <v>47.664443999999982</v>
      </c>
      <c r="CR8" s="261">
        <v>68</v>
      </c>
      <c r="CS8" s="254">
        <v>407661097.83483976</v>
      </c>
      <c r="CT8" s="261">
        <v>37961468.714902773</v>
      </c>
      <c r="CU8" s="254">
        <v>0</v>
      </c>
      <c r="CV8" s="254">
        <v>45</v>
      </c>
      <c r="CW8" s="254">
        <v>18</v>
      </c>
      <c r="CX8" s="254">
        <v>6226680.2571945302</v>
      </c>
    </row>
    <row r="9" spans="1:102">
      <c r="A9" s="248" t="s">
        <v>220</v>
      </c>
      <c r="B9" s="250">
        <v>2417.2294771148004</v>
      </c>
      <c r="C9" s="251">
        <v>0.14812039313316774</v>
      </c>
      <c r="D9" s="250">
        <v>4222809.5</v>
      </c>
      <c r="E9" s="250">
        <v>1586220</v>
      </c>
      <c r="F9" s="56">
        <v>73681</v>
      </c>
      <c r="G9" s="250">
        <v>150985493.833112</v>
      </c>
      <c r="H9" s="250">
        <v>140875448.11108801</v>
      </c>
      <c r="I9" s="250">
        <v>66456</v>
      </c>
      <c r="J9" s="254">
        <v>36173</v>
      </c>
      <c r="K9" s="254">
        <v>52.612741589119537</v>
      </c>
      <c r="L9" s="253">
        <v>2.98</v>
      </c>
      <c r="M9" s="253">
        <v>2.2799999999999998</v>
      </c>
      <c r="N9" s="253">
        <v>3.13</v>
      </c>
      <c r="O9" s="253">
        <v>0.59</v>
      </c>
      <c r="P9" s="303">
        <v>0.37566666666666665</v>
      </c>
      <c r="Q9" s="254">
        <v>119</v>
      </c>
      <c r="R9" s="255">
        <v>223</v>
      </c>
      <c r="S9" s="254">
        <v>6785</v>
      </c>
      <c r="T9" s="259">
        <v>0.3279523315260533</v>
      </c>
      <c r="U9" s="254">
        <v>3293196</v>
      </c>
      <c r="V9" s="290">
        <v>13</v>
      </c>
      <c r="W9" s="56">
        <v>3110</v>
      </c>
      <c r="X9" s="295">
        <v>9906.99</v>
      </c>
      <c r="Y9" s="254">
        <v>3</v>
      </c>
      <c r="Z9" s="257">
        <v>39743.444964008762</v>
      </c>
      <c r="AA9" s="296">
        <v>2.6262621760648537E-2</v>
      </c>
      <c r="AB9" s="292">
        <v>851</v>
      </c>
      <c r="AC9" s="254">
        <v>1032.95</v>
      </c>
      <c r="AD9" s="250">
        <v>0</v>
      </c>
      <c r="AE9" s="254">
        <v>6</v>
      </c>
      <c r="AF9" s="254">
        <v>131</v>
      </c>
      <c r="AG9" s="258">
        <f>[1]OK!$E9</f>
        <v>70.72396147972033</v>
      </c>
      <c r="AH9" s="253">
        <v>24.622299999999999</v>
      </c>
      <c r="AI9" s="259">
        <v>0.28029960612126298</v>
      </c>
      <c r="AJ9" s="250">
        <v>321768</v>
      </c>
      <c r="AK9" s="250">
        <v>78195</v>
      </c>
      <c r="AL9" s="253">
        <v>0.98394208879183387</v>
      </c>
      <c r="AM9" s="298">
        <v>252</v>
      </c>
      <c r="AN9" s="302">
        <v>470305</v>
      </c>
      <c r="AO9" s="260">
        <v>0.44012759640792953</v>
      </c>
      <c r="AP9" s="254">
        <v>20</v>
      </c>
      <c r="AQ9" s="253">
        <v>79.099999999999994</v>
      </c>
      <c r="AR9" s="254">
        <v>77.400000000000006</v>
      </c>
      <c r="AS9" s="305">
        <v>1.0274225489208874E-2</v>
      </c>
      <c r="AT9" s="254">
        <v>484.92</v>
      </c>
      <c r="AU9" s="255">
        <v>20682</v>
      </c>
      <c r="AV9" s="254">
        <v>2.5315654575699877</v>
      </c>
      <c r="AW9" s="254">
        <v>1062900</v>
      </c>
      <c r="AX9" s="254">
        <v>63.533129966267289</v>
      </c>
      <c r="AY9" s="259">
        <v>1.3564866386543306E-2</v>
      </c>
      <c r="AZ9" s="254">
        <v>11.3</v>
      </c>
      <c r="BA9" s="253">
        <v>9.5</v>
      </c>
      <c r="BB9" s="254">
        <v>0</v>
      </c>
      <c r="BC9" s="254">
        <v>47.69</v>
      </c>
      <c r="BD9" s="254">
        <v>6.5</v>
      </c>
      <c r="BE9" s="254">
        <v>27.76</v>
      </c>
      <c r="BF9" s="261">
        <v>620364.5</v>
      </c>
      <c r="BG9" s="254">
        <v>8.3786731267087902</v>
      </c>
      <c r="BH9" s="300">
        <f>[2]Promedios!$F41</f>
        <v>0.46300000000000002</v>
      </c>
      <c r="BI9" s="250">
        <v>1328146.2</v>
      </c>
      <c r="BJ9" s="254">
        <v>75466143</v>
      </c>
      <c r="BK9" s="261">
        <v>1519872.4424999999</v>
      </c>
      <c r="BL9" s="254">
        <v>50202</v>
      </c>
      <c r="BM9" s="254">
        <v>11.8</v>
      </c>
      <c r="BN9" s="250">
        <v>25691</v>
      </c>
      <c r="BO9" s="254">
        <v>944646</v>
      </c>
      <c r="BP9" s="254">
        <v>15627.525279999998</v>
      </c>
      <c r="BQ9" s="253">
        <v>5.6737588652482271</v>
      </c>
      <c r="BR9" s="253">
        <f>+[3]Hoja1!$T11</f>
        <v>5.6099604848408351</v>
      </c>
      <c r="BS9" s="254">
        <v>1.2174540000000003</v>
      </c>
      <c r="BT9" s="250">
        <v>21158</v>
      </c>
      <c r="BU9" s="254">
        <v>12</v>
      </c>
      <c r="BV9" s="250">
        <v>12073</v>
      </c>
      <c r="BW9" s="250">
        <v>103722</v>
      </c>
      <c r="BX9" s="250">
        <v>28.60174924604701</v>
      </c>
      <c r="BY9" s="254">
        <v>151</v>
      </c>
      <c r="BZ9" s="253">
        <v>373838</v>
      </c>
      <c r="CA9" s="253">
        <v>0.81432119542351489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0.94884058718195896</v>
      </c>
      <c r="CH9" s="250">
        <v>0</v>
      </c>
      <c r="CI9" s="300">
        <f>+[4]Hoja3!$D10</f>
        <v>0.94117432534439194</v>
      </c>
      <c r="CJ9" s="250">
        <v>12.025003944315729</v>
      </c>
      <c r="CK9" s="254">
        <v>3.4</v>
      </c>
      <c r="CL9" s="297">
        <v>376989</v>
      </c>
      <c r="CM9" s="253">
        <v>2.4014399110126186E-3</v>
      </c>
      <c r="CN9" s="254">
        <v>3653841.2232836601</v>
      </c>
      <c r="CO9" s="254">
        <v>75857.879188516788</v>
      </c>
      <c r="CP9" s="254">
        <v>159594.09385829617</v>
      </c>
      <c r="CQ9" s="254">
        <v>11.961426000000001</v>
      </c>
      <c r="CR9" s="261">
        <v>326</v>
      </c>
      <c r="CS9" s="254">
        <v>41631010.961166337</v>
      </c>
      <c r="CT9" s="261">
        <v>86934044.54128477</v>
      </c>
      <c r="CU9" s="254">
        <v>2</v>
      </c>
      <c r="CV9" s="254">
        <v>21</v>
      </c>
      <c r="CW9" s="254">
        <v>88</v>
      </c>
      <c r="CX9" s="254">
        <v>12121984.618391491</v>
      </c>
    </row>
    <row r="10" spans="1:102">
      <c r="A10" s="248" t="s">
        <v>211</v>
      </c>
      <c r="B10" s="250">
        <v>5215.8127503187989</v>
      </c>
      <c r="C10" s="251">
        <v>0.29399016203181194</v>
      </c>
      <c r="D10" s="250">
        <v>3260950</v>
      </c>
      <c r="E10" s="250">
        <v>1289918</v>
      </c>
      <c r="F10" s="56">
        <v>247487</v>
      </c>
      <c r="G10" s="250">
        <v>267632623.63211101</v>
      </c>
      <c r="H10" s="250">
        <v>250335750.51210901</v>
      </c>
      <c r="I10" s="250">
        <v>20438</v>
      </c>
      <c r="J10" s="254">
        <v>59289</v>
      </c>
      <c r="K10" s="254">
        <v>57.696799813127775</v>
      </c>
      <c r="L10" s="253">
        <v>2.95</v>
      </c>
      <c r="M10" s="253">
        <v>2.5499999999999998</v>
      </c>
      <c r="N10" s="253">
        <v>3.64</v>
      </c>
      <c r="O10" s="253">
        <v>2.87</v>
      </c>
      <c r="P10" s="303">
        <v>0.17166666666666666</v>
      </c>
      <c r="Q10" s="254">
        <v>71</v>
      </c>
      <c r="R10" s="255">
        <v>478</v>
      </c>
      <c r="S10" s="254">
        <v>2413</v>
      </c>
      <c r="T10" s="259">
        <v>0.11040769052426998</v>
      </c>
      <c r="U10" s="254">
        <v>7591842</v>
      </c>
      <c r="V10" s="290">
        <v>1</v>
      </c>
      <c r="W10" s="56">
        <v>1585</v>
      </c>
      <c r="X10" s="295">
        <v>10044.969999999999</v>
      </c>
      <c r="Y10" s="254">
        <v>16</v>
      </c>
      <c r="Z10" s="257">
        <v>4339.4151547231968</v>
      </c>
      <c r="AA10" s="296">
        <v>0.45623345075950383</v>
      </c>
      <c r="AB10" s="292">
        <v>3953.7</v>
      </c>
      <c r="AC10" s="254">
        <v>1168</v>
      </c>
      <c r="AD10" s="250">
        <v>1</v>
      </c>
      <c r="AE10" s="254">
        <v>12</v>
      </c>
      <c r="AF10" s="254">
        <v>910</v>
      </c>
      <c r="AG10" s="258">
        <f>[1]OK!$E10</f>
        <v>89.947770701742073</v>
      </c>
      <c r="AH10" s="253">
        <v>15.576499999999999</v>
      </c>
      <c r="AI10" s="259">
        <v>0.16834299352199114</v>
      </c>
      <c r="AJ10" s="250">
        <v>281546</v>
      </c>
      <c r="AK10" s="250">
        <v>184303</v>
      </c>
      <c r="AL10" s="253">
        <v>1.5829742866342631</v>
      </c>
      <c r="AM10" s="298">
        <v>250</v>
      </c>
      <c r="AN10" s="302">
        <v>437655</v>
      </c>
      <c r="AO10" s="260">
        <v>0.60574763938769294</v>
      </c>
      <c r="AP10" s="254">
        <v>4</v>
      </c>
      <c r="AQ10" s="253">
        <v>76.2</v>
      </c>
      <c r="AR10" s="254">
        <v>52.4</v>
      </c>
      <c r="AS10" s="305">
        <v>2.7419192427751482E-2</v>
      </c>
      <c r="AT10" s="254">
        <v>501.73</v>
      </c>
      <c r="AU10" s="255">
        <v>134668</v>
      </c>
      <c r="AV10" s="254">
        <v>7.5672744528020557</v>
      </c>
      <c r="AW10" s="254">
        <v>5664600</v>
      </c>
      <c r="AX10" s="254">
        <v>54.773235087654903</v>
      </c>
      <c r="AY10" s="259">
        <v>3.1439670325724624E-2</v>
      </c>
      <c r="AZ10" s="254">
        <v>19.3</v>
      </c>
      <c r="BA10" s="253">
        <v>10.3</v>
      </c>
      <c r="BB10" s="254">
        <v>0</v>
      </c>
      <c r="BC10" s="254">
        <v>44.2</v>
      </c>
      <c r="BD10" s="254">
        <v>2.7</v>
      </c>
      <c r="BE10" s="254">
        <v>26.89</v>
      </c>
      <c r="BF10" s="261">
        <v>149203.5</v>
      </c>
      <c r="BG10" s="254">
        <v>15.059101986464157</v>
      </c>
      <c r="BH10" s="300">
        <f>[2]Promedios!$F42</f>
        <v>0.68366666666666676</v>
      </c>
      <c r="BI10" s="250">
        <v>6980250.4000000004</v>
      </c>
      <c r="BJ10" s="254">
        <v>109698928</v>
      </c>
      <c r="BK10" s="261">
        <v>748925.29249999998</v>
      </c>
      <c r="BL10" s="254">
        <v>108749</v>
      </c>
      <c r="BM10" s="254">
        <v>43</v>
      </c>
      <c r="BN10" s="250">
        <v>81665</v>
      </c>
      <c r="BO10" s="254">
        <v>834782</v>
      </c>
      <c r="BP10" s="254">
        <v>30435.798076999999</v>
      </c>
      <c r="BQ10" s="253">
        <v>15.84051724137931</v>
      </c>
      <c r="BR10" s="253">
        <f>+[3]Hoja1!$T12</f>
        <v>7.169432962056578</v>
      </c>
      <c r="BS10" s="254">
        <v>9.7800129999999985</v>
      </c>
      <c r="BT10" s="250">
        <v>52770</v>
      </c>
      <c r="BU10" s="254">
        <v>26</v>
      </c>
      <c r="BV10" s="250">
        <v>8247</v>
      </c>
      <c r="BW10" s="250">
        <v>32236</v>
      </c>
      <c r="BX10" s="250">
        <v>123.99806864336846</v>
      </c>
      <c r="BY10" s="254">
        <v>273</v>
      </c>
      <c r="BZ10" s="253">
        <v>1135471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0.81789460561688965</v>
      </c>
      <c r="CH10" s="250">
        <v>0</v>
      </c>
      <c r="CI10" s="300">
        <f>+[4]Hoja3!$D11</f>
        <v>9.7741137019246721E-2</v>
      </c>
      <c r="CJ10" s="250">
        <v>0</v>
      </c>
      <c r="CK10" s="254">
        <v>6.5500000000000007</v>
      </c>
      <c r="CL10" s="297">
        <v>248086</v>
      </c>
      <c r="CM10" s="253">
        <v>9.9711126850455557E-3</v>
      </c>
      <c r="CN10" s="254">
        <v>8020258.2667316506</v>
      </c>
      <c r="CO10" s="254">
        <v>29899787.247238476</v>
      </c>
      <c r="CP10" s="254">
        <v>23331570.166547172</v>
      </c>
      <c r="CQ10" s="254">
        <v>677.38796832000241</v>
      </c>
      <c r="CR10" s="261">
        <v>741</v>
      </c>
      <c r="CS10" s="254">
        <v>97641390.053742126</v>
      </c>
      <c r="CT10" s="261">
        <v>146970799.19791859</v>
      </c>
      <c r="CU10" s="254">
        <v>27</v>
      </c>
      <c r="CV10" s="254">
        <v>112</v>
      </c>
      <c r="CW10" s="254">
        <v>82</v>
      </c>
      <c r="CX10" s="254">
        <v>23726296.421286438</v>
      </c>
    </row>
    <row r="11" spans="1:102">
      <c r="A11" s="248" t="s">
        <v>212</v>
      </c>
      <c r="B11" s="250">
        <v>5436.300418942451</v>
      </c>
      <c r="C11" s="251">
        <v>0.30512734036562122</v>
      </c>
      <c r="D11" s="250">
        <v>2431618</v>
      </c>
      <c r="E11" s="250">
        <v>989190</v>
      </c>
      <c r="F11" s="56">
        <v>151445</v>
      </c>
      <c r="G11" s="250">
        <v>266771723.13570899</v>
      </c>
      <c r="H11" s="250">
        <v>244762876.64483801</v>
      </c>
      <c r="I11" s="250">
        <v>93814</v>
      </c>
      <c r="J11" s="254">
        <v>28832</v>
      </c>
      <c r="K11" s="254">
        <v>37.043054427294884</v>
      </c>
      <c r="L11" s="253">
        <v>3.08</v>
      </c>
      <c r="M11" s="253">
        <v>2.4500000000000002</v>
      </c>
      <c r="N11" s="253">
        <v>3.36</v>
      </c>
      <c r="O11" s="253">
        <v>2.85</v>
      </c>
      <c r="P11" s="303">
        <v>0.20399999999999999</v>
      </c>
      <c r="Q11" s="254">
        <v>173</v>
      </c>
      <c r="R11" s="255">
        <v>117</v>
      </c>
      <c r="S11" s="254">
        <v>4404</v>
      </c>
      <c r="T11" s="259">
        <v>4.7709341880790854E-3</v>
      </c>
      <c r="U11" s="254">
        <v>444121</v>
      </c>
      <c r="V11" s="290">
        <v>7</v>
      </c>
      <c r="W11" s="56">
        <v>1228</v>
      </c>
      <c r="X11" s="295">
        <v>18126.900000000001</v>
      </c>
      <c r="Y11" s="254">
        <v>24</v>
      </c>
      <c r="Z11" s="257">
        <v>4281.9576374205244</v>
      </c>
      <c r="AA11" s="296">
        <v>0.83701489142733754</v>
      </c>
      <c r="AB11" s="292">
        <v>2435</v>
      </c>
      <c r="AC11" s="254">
        <v>784.75</v>
      </c>
      <c r="AD11" s="250">
        <v>0.75</v>
      </c>
      <c r="AE11" s="254">
        <v>10</v>
      </c>
      <c r="AF11" s="254">
        <v>567</v>
      </c>
      <c r="AG11" s="258">
        <f>[1]OK!$E11</f>
        <v>90.367487828430967</v>
      </c>
      <c r="AH11" s="253">
        <v>13.9777</v>
      </c>
      <c r="AI11" s="259">
        <v>0.17488088147706968</v>
      </c>
      <c r="AJ11" s="250">
        <v>226632</v>
      </c>
      <c r="AK11" s="250">
        <v>138192</v>
      </c>
      <c r="AL11" s="253">
        <v>1.9575443182276164</v>
      </c>
      <c r="AM11" s="298">
        <v>143</v>
      </c>
      <c r="AN11" s="302">
        <v>336640</v>
      </c>
      <c r="AO11" s="260">
        <v>0.54199443419774895</v>
      </c>
      <c r="AP11" s="254">
        <v>3.1</v>
      </c>
      <c r="AQ11" s="253">
        <v>90.5</v>
      </c>
      <c r="AR11" s="254">
        <v>62.7</v>
      </c>
      <c r="AS11" s="305">
        <v>1.8430503809619705E-2</v>
      </c>
      <c r="AT11" s="254">
        <v>514.12</v>
      </c>
      <c r="AU11" s="255">
        <v>105183</v>
      </c>
      <c r="AV11" s="254">
        <v>1.0229234688738678</v>
      </c>
      <c r="AW11" s="254">
        <v>273000</v>
      </c>
      <c r="AX11" s="254">
        <v>53.986260216993642</v>
      </c>
      <c r="AY11" s="259">
        <v>4.6091761872472103E-2</v>
      </c>
      <c r="AZ11" s="254">
        <v>4.8</v>
      </c>
      <c r="BA11" s="253">
        <v>8.4600000000000009</v>
      </c>
      <c r="BB11" s="254">
        <v>0.3</v>
      </c>
      <c r="BC11" s="254">
        <v>49.3</v>
      </c>
      <c r="BD11" s="254">
        <v>28.4</v>
      </c>
      <c r="BE11" s="254">
        <v>13.56</v>
      </c>
      <c r="BF11" s="261">
        <v>48161</v>
      </c>
      <c r="BG11" s="254">
        <v>11.660825276474464</v>
      </c>
      <c r="BH11" s="300">
        <f>[2]Promedios!$F43</f>
        <v>0.73633333333333351</v>
      </c>
      <c r="BI11" s="250">
        <v>4511798.0999999996</v>
      </c>
      <c r="BJ11" s="254">
        <v>154826457</v>
      </c>
      <c r="BK11" s="261">
        <v>265838.97250000003</v>
      </c>
      <c r="BL11" s="254">
        <v>76085</v>
      </c>
      <c r="BM11" s="254">
        <v>38.799999999999997</v>
      </c>
      <c r="BN11" s="250">
        <v>50257</v>
      </c>
      <c r="BO11" s="254">
        <v>591538</v>
      </c>
      <c r="BP11" s="254">
        <v>22796.697222000003</v>
      </c>
      <c r="BQ11" s="253">
        <v>15.006468305304011</v>
      </c>
      <c r="BR11" s="253">
        <f>+[3]Hoja1!$T13</f>
        <v>3.5432436785311645</v>
      </c>
      <c r="BS11" s="254">
        <v>0.79724899999999999</v>
      </c>
      <c r="BT11" s="250">
        <v>22344</v>
      </c>
      <c r="BU11" s="254">
        <v>21</v>
      </c>
      <c r="BV11" s="250">
        <v>11828</v>
      </c>
      <c r="BW11" s="250">
        <v>22408</v>
      </c>
      <c r="BX11" s="250">
        <v>203.33432273158846</v>
      </c>
      <c r="BY11" s="254">
        <v>220</v>
      </c>
      <c r="BZ11" s="253">
        <v>1066213</v>
      </c>
      <c r="CA11" s="253">
        <v>0.39618343292944636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0.86141246633267132</v>
      </c>
      <c r="CH11" s="250">
        <v>159596</v>
      </c>
      <c r="CI11" s="300">
        <f>+[4]Hoja3!$D12</f>
        <v>0.10024916433357524</v>
      </c>
      <c r="CJ11" s="250">
        <v>21.587396052808725</v>
      </c>
      <c r="CK11" s="254">
        <v>5.45</v>
      </c>
      <c r="CL11" s="297">
        <v>207140</v>
      </c>
      <c r="CM11" s="253">
        <v>2.8630485366750291E-2</v>
      </c>
      <c r="CN11" s="254">
        <v>5338028.5531200096</v>
      </c>
      <c r="CO11" s="254">
        <v>9707941.7726943418</v>
      </c>
      <c r="CP11" s="254">
        <v>6337855.6153599089</v>
      </c>
      <c r="CQ11" s="254">
        <v>180.47230351999988</v>
      </c>
      <c r="CR11" s="261">
        <v>1081</v>
      </c>
      <c r="CS11" s="254">
        <v>132813829.07013465</v>
      </c>
      <c r="CT11" s="261">
        <v>119966191.26018374</v>
      </c>
      <c r="CU11" s="254">
        <v>26</v>
      </c>
      <c r="CV11" s="254">
        <v>107</v>
      </c>
      <c r="CW11" s="254">
        <v>129</v>
      </c>
      <c r="CX11" s="254">
        <v>23635347.74901383</v>
      </c>
    </row>
    <row r="12" spans="1:102">
      <c r="A12" s="248" t="s">
        <v>213</v>
      </c>
      <c r="B12" s="250">
        <v>749.67053761684781</v>
      </c>
      <c r="C12" s="251">
        <v>0.28252855810708466</v>
      </c>
      <c r="D12" s="250">
        <v>580428</v>
      </c>
      <c r="E12" s="250">
        <v>271893</v>
      </c>
      <c r="F12" s="56">
        <v>5627</v>
      </c>
      <c r="G12" s="250">
        <v>43466960.792954698</v>
      </c>
      <c r="H12" s="250">
        <v>40298453.035583198</v>
      </c>
      <c r="I12" s="250">
        <v>79185</v>
      </c>
      <c r="J12" s="254">
        <v>6425</v>
      </c>
      <c r="K12" s="254">
        <v>19.614417435037719</v>
      </c>
      <c r="L12" s="253">
        <v>3.05</v>
      </c>
      <c r="M12" s="253">
        <v>2.82</v>
      </c>
      <c r="N12" s="253">
        <v>3.6</v>
      </c>
      <c r="O12" s="253">
        <v>3.42</v>
      </c>
      <c r="P12" s="303">
        <v>0.19333333333333336</v>
      </c>
      <c r="Q12" s="254">
        <v>26</v>
      </c>
      <c r="R12" s="255">
        <v>53</v>
      </c>
      <c r="S12" s="254">
        <v>2333</v>
      </c>
      <c r="T12" s="259">
        <v>0.20437977694497764</v>
      </c>
      <c r="U12" s="254">
        <v>242663</v>
      </c>
      <c r="V12" s="290">
        <v>4</v>
      </c>
      <c r="W12" s="56">
        <v>664</v>
      </c>
      <c r="X12" s="295">
        <v>6420.31</v>
      </c>
      <c r="Y12" s="254">
        <v>4</v>
      </c>
      <c r="Z12" s="257">
        <v>11627.286470631243</v>
      </c>
      <c r="AA12" s="296">
        <v>0.54005110820242475</v>
      </c>
      <c r="AB12" s="292">
        <v>373.9</v>
      </c>
      <c r="AC12" s="254">
        <v>171.55</v>
      </c>
      <c r="AD12" s="250">
        <v>0.5</v>
      </c>
      <c r="AE12" s="254">
        <v>16</v>
      </c>
      <c r="AF12" s="254">
        <v>87</v>
      </c>
      <c r="AG12" s="258">
        <f>[1]OK!$E12</f>
        <v>97.238061168642034</v>
      </c>
      <c r="AH12" s="253">
        <v>14.4641</v>
      </c>
      <c r="AI12" s="259">
        <v>0.2717629525729815</v>
      </c>
      <c r="AJ12" s="250">
        <v>61901</v>
      </c>
      <c r="AK12" s="250">
        <v>33282</v>
      </c>
      <c r="AL12" s="253">
        <v>2.1122344201175682</v>
      </c>
      <c r="AM12" s="298">
        <v>38</v>
      </c>
      <c r="AN12" s="302">
        <v>98660</v>
      </c>
      <c r="AO12" s="260">
        <v>0.62791904514789831</v>
      </c>
      <c r="AP12" s="254">
        <v>5.4</v>
      </c>
      <c r="AQ12" s="253">
        <v>78.2</v>
      </c>
      <c r="AR12" s="254">
        <v>60.8</v>
      </c>
      <c r="AS12" s="305">
        <v>8.3140334978014964E-3</v>
      </c>
      <c r="AT12" s="254">
        <v>497.02</v>
      </c>
      <c r="AU12" s="255">
        <v>6143</v>
      </c>
      <c r="AV12" s="254">
        <v>12.267498044798081</v>
      </c>
      <c r="AW12" s="254">
        <v>437200</v>
      </c>
      <c r="AX12" s="254">
        <v>52.119660479277407</v>
      </c>
      <c r="AY12" s="259">
        <v>7.640075041589478E-3</v>
      </c>
      <c r="AZ12" s="254">
        <v>23.5</v>
      </c>
      <c r="BA12" s="253">
        <v>5.0599999999999996</v>
      </c>
      <c r="BB12" s="254">
        <v>0</v>
      </c>
      <c r="BC12" s="254">
        <v>55.1</v>
      </c>
      <c r="BD12" s="254">
        <v>20.7</v>
      </c>
      <c r="BE12" s="254">
        <v>27.66</v>
      </c>
      <c r="BF12" s="261">
        <v>36645</v>
      </c>
      <c r="BG12" s="254">
        <v>16.215059887968213</v>
      </c>
      <c r="BH12" s="300">
        <f>[2]Promedios!$F44</f>
        <v>0.68966666666666676</v>
      </c>
      <c r="BI12" s="250">
        <v>1013693</v>
      </c>
      <c r="BJ12" s="254">
        <v>25674494</v>
      </c>
      <c r="BK12" s="261">
        <v>159836.78</v>
      </c>
      <c r="BL12" s="254">
        <v>25296</v>
      </c>
      <c r="BM12" s="254">
        <v>40.299999999999997</v>
      </c>
      <c r="BN12" s="250">
        <v>9603</v>
      </c>
      <c r="BO12" s="254">
        <v>140865</v>
      </c>
      <c r="BP12" s="254">
        <v>5513.4684950000001</v>
      </c>
      <c r="BQ12" s="253">
        <v>18.426724137931032</v>
      </c>
      <c r="BR12" s="253">
        <f>+[3]Hoja1!$T14</f>
        <v>17.694658254898357</v>
      </c>
      <c r="BS12" s="254">
        <v>11968.186035999999</v>
      </c>
      <c r="BT12" s="250">
        <v>12224</v>
      </c>
      <c r="BU12" s="254">
        <v>11</v>
      </c>
      <c r="BV12" s="250">
        <v>2442</v>
      </c>
      <c r="BW12" s="250">
        <v>12666</v>
      </c>
      <c r="BX12" s="250">
        <v>127.68257805989909</v>
      </c>
      <c r="BY12" s="254">
        <v>60</v>
      </c>
      <c r="BZ12" s="253">
        <v>164798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0.96528106603827057</v>
      </c>
      <c r="CH12" s="250">
        <v>1120659</v>
      </c>
      <c r="CI12" s="300">
        <f>+[4]Hoja3!$D13</f>
        <v>2.1950041107077882</v>
      </c>
      <c r="CJ12" s="250">
        <v>0</v>
      </c>
      <c r="CK12" s="254">
        <v>5.4</v>
      </c>
      <c r="CL12" s="297">
        <v>58950</v>
      </c>
      <c r="CM12" s="253">
        <v>8.0825455475847813E-3</v>
      </c>
      <c r="CN12" s="254">
        <v>2125384.90660509</v>
      </c>
      <c r="CO12" s="254">
        <v>66971.705668620809</v>
      </c>
      <c r="CP12" s="254">
        <v>38914.498154002089</v>
      </c>
      <c r="CQ12" s="254">
        <v>6.9413969999999985</v>
      </c>
      <c r="CR12" s="261">
        <v>225</v>
      </c>
      <c r="CS12" s="254">
        <v>11474547.562245937</v>
      </c>
      <c r="CT12" s="261">
        <v>26766221.701036051</v>
      </c>
      <c r="CU12" s="254">
        <v>4</v>
      </c>
      <c r="CV12" s="254">
        <v>22</v>
      </c>
      <c r="CW12" s="254">
        <v>55</v>
      </c>
      <c r="CX12" s="254">
        <v>3853453.9710066225</v>
      </c>
    </row>
    <row r="13" spans="1:102">
      <c r="A13" s="248" t="s">
        <v>214</v>
      </c>
      <c r="B13" s="250">
        <v>35706.44641887497</v>
      </c>
      <c r="C13" s="251">
        <v>0.38396561856790884</v>
      </c>
      <c r="D13" s="250">
        <v>8674350.5</v>
      </c>
      <c r="E13" s="250">
        <v>3993242</v>
      </c>
      <c r="F13" s="56">
        <v>6611</v>
      </c>
      <c r="G13" s="250">
        <v>1500899253.03409</v>
      </c>
      <c r="H13" s="250">
        <v>1368286880.2696099</v>
      </c>
      <c r="I13" s="250">
        <v>342486</v>
      </c>
      <c r="J13" s="254">
        <v>162485</v>
      </c>
      <c r="K13" s="254">
        <v>86.255259467040673</v>
      </c>
      <c r="L13" s="253">
        <v>2.86</v>
      </c>
      <c r="M13" s="253">
        <v>2.44</v>
      </c>
      <c r="N13" s="253">
        <v>3.66</v>
      </c>
      <c r="O13" s="253">
        <v>3.48</v>
      </c>
      <c r="P13" s="303">
        <v>0.60166666666666668</v>
      </c>
      <c r="Q13" s="254">
        <v>235</v>
      </c>
      <c r="R13" s="255">
        <v>948</v>
      </c>
      <c r="S13" s="254">
        <v>4729</v>
      </c>
      <c r="T13" s="259">
        <v>0.15673706602681595</v>
      </c>
      <c r="U13" s="254">
        <v>52719</v>
      </c>
      <c r="V13" s="290">
        <v>16</v>
      </c>
      <c r="W13" s="56">
        <v>808</v>
      </c>
      <c r="X13" s="295">
        <v>64.319999999999993</v>
      </c>
      <c r="Y13" s="254">
        <v>47</v>
      </c>
      <c r="Z13" s="257">
        <v>1356810.3239663506</v>
      </c>
      <c r="AA13" s="296">
        <v>1.8185117204301076</v>
      </c>
      <c r="AB13" s="292">
        <v>3790</v>
      </c>
      <c r="AC13" s="254">
        <v>4500.45</v>
      </c>
      <c r="AD13" s="250">
        <v>0.6</v>
      </c>
      <c r="AE13" s="254">
        <v>5</v>
      </c>
      <c r="AF13" s="254">
        <v>4500</v>
      </c>
      <c r="AG13" s="258">
        <f>[1]OK!$E13</f>
        <v>98.66948485276302</v>
      </c>
      <c r="AH13" s="253">
        <v>13.2654</v>
      </c>
      <c r="AI13" s="259">
        <v>0.25156204940882437</v>
      </c>
      <c r="AJ13" s="250">
        <v>853521</v>
      </c>
      <c r="AK13" s="250">
        <v>553126</v>
      </c>
      <c r="AL13" s="253">
        <v>2.6209455105601278</v>
      </c>
      <c r="AM13" s="298">
        <v>508</v>
      </c>
      <c r="AN13" s="302">
        <v>1599000</v>
      </c>
      <c r="AO13" s="260">
        <v>0.75325513901316254</v>
      </c>
      <c r="AP13" s="254">
        <v>2.7</v>
      </c>
      <c r="AQ13" s="253">
        <v>81.8</v>
      </c>
      <c r="AR13" s="254">
        <v>51.1</v>
      </c>
      <c r="AS13" s="305">
        <v>7.3993891182492527E-2</v>
      </c>
      <c r="AT13" s="254">
        <v>520.88</v>
      </c>
      <c r="AU13" s="255">
        <v>154404</v>
      </c>
      <c r="AV13" s="254">
        <v>15.120779766663361</v>
      </c>
      <c r="AW13" s="254">
        <v>42310000</v>
      </c>
      <c r="AX13" s="254">
        <v>45.236597727756198</v>
      </c>
      <c r="AY13" s="259">
        <v>8.5019238089870663E-3</v>
      </c>
      <c r="AZ13" s="254">
        <v>144.69999999999999</v>
      </c>
      <c r="BA13" s="253">
        <v>8.73</v>
      </c>
      <c r="BB13" s="254">
        <v>0</v>
      </c>
      <c r="BC13" s="254">
        <v>69</v>
      </c>
      <c r="BD13" s="254">
        <v>3</v>
      </c>
      <c r="BE13" s="254">
        <v>31.31</v>
      </c>
      <c r="BF13" s="261">
        <v>13402.5</v>
      </c>
      <c r="BG13" s="254">
        <v>37.410189528857103</v>
      </c>
      <c r="BH13" s="300">
        <f>[2]Promedios!$F45</f>
        <v>0.8706666666666667</v>
      </c>
      <c r="BI13" s="250">
        <v>15754088.1</v>
      </c>
      <c r="BJ13" s="254">
        <v>662468926</v>
      </c>
      <c r="BK13" s="261">
        <v>25328.992499999997</v>
      </c>
      <c r="BL13" s="254">
        <v>505907</v>
      </c>
      <c r="BM13" s="254">
        <v>63.2</v>
      </c>
      <c r="BN13" s="250">
        <v>383253</v>
      </c>
      <c r="BO13" s="254">
        <v>2182785</v>
      </c>
      <c r="BP13" s="254">
        <v>590276.92872199998</v>
      </c>
      <c r="BQ13" s="253">
        <v>46.979865771812079</v>
      </c>
      <c r="BR13" s="253">
        <f>+[3]Hoja1!$T15</f>
        <v>3.4037132555460965</v>
      </c>
      <c r="BS13" s="254">
        <v>409.20514999999989</v>
      </c>
      <c r="BT13" s="250">
        <v>322151</v>
      </c>
      <c r="BU13" s="254">
        <v>123</v>
      </c>
      <c r="BV13" s="250">
        <v>109355</v>
      </c>
      <c r="BW13" s="250">
        <v>78823</v>
      </c>
      <c r="BX13" s="250">
        <v>386.81591804888438</v>
      </c>
      <c r="BY13" s="254">
        <v>1642</v>
      </c>
      <c r="BZ13" s="253">
        <v>28865774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0.52843639088093142</v>
      </c>
      <c r="CH13" s="250">
        <v>0</v>
      </c>
      <c r="CI13" s="300">
        <f>+[4]Hoja3!$D14</f>
        <v>0.61335579267523133</v>
      </c>
      <c r="CJ13" s="250">
        <v>23.901375459937753</v>
      </c>
      <c r="CK13" s="254">
        <v>16.5</v>
      </c>
      <c r="CL13" s="297">
        <v>1084524</v>
      </c>
      <c r="CM13" s="253">
        <v>9.7228363737864143E-2</v>
      </c>
      <c r="CN13" s="254">
        <v>37441458.077368498</v>
      </c>
      <c r="CO13" s="254">
        <v>52042002.886988536</v>
      </c>
      <c r="CP13" s="254">
        <v>42882173.165950321</v>
      </c>
      <c r="CQ13" s="254">
        <v>14334.296527141018</v>
      </c>
      <c r="CR13" s="261">
        <v>18385</v>
      </c>
      <c r="CS13" s="254">
        <v>227989489.99038386</v>
      </c>
      <c r="CT13" s="261">
        <v>1224250538.5771449</v>
      </c>
      <c r="CU13" s="254">
        <v>179</v>
      </c>
      <c r="CV13" s="254">
        <v>879</v>
      </c>
      <c r="CW13" s="254">
        <v>4831</v>
      </c>
      <c r="CX13" s="254">
        <v>133058444.41791579</v>
      </c>
    </row>
    <row r="14" spans="1:102">
      <c r="A14" s="248" t="s">
        <v>215</v>
      </c>
      <c r="B14" s="250">
        <v>2183.5893644077905</v>
      </c>
      <c r="C14" s="251">
        <v>0.25110427643958522</v>
      </c>
      <c r="D14" s="250">
        <v>1472330.5</v>
      </c>
      <c r="E14" s="250">
        <v>554308</v>
      </c>
      <c r="F14" s="56">
        <v>123367</v>
      </c>
      <c r="G14" s="250">
        <v>106969678.13741601</v>
      </c>
      <c r="H14" s="250">
        <v>99636181.280723602</v>
      </c>
      <c r="I14" s="250">
        <v>37864</v>
      </c>
      <c r="J14" s="254">
        <v>13251</v>
      </c>
      <c r="K14" s="254">
        <v>39.646464646464644</v>
      </c>
      <c r="L14" s="253">
        <v>3.02</v>
      </c>
      <c r="M14" s="253">
        <v>2.5099999999999998</v>
      </c>
      <c r="N14" s="253">
        <v>4.07</v>
      </c>
      <c r="O14" s="253">
        <v>3.47</v>
      </c>
      <c r="P14" s="303">
        <v>0.2253333333333333</v>
      </c>
      <c r="Q14" s="254">
        <v>43</v>
      </c>
      <c r="R14" s="255">
        <v>166</v>
      </c>
      <c r="S14" s="254">
        <v>3808</v>
      </c>
      <c r="T14" s="259">
        <v>4.7709341880790854E-3</v>
      </c>
      <c r="U14" s="254">
        <v>5484421</v>
      </c>
      <c r="V14" s="290">
        <v>5</v>
      </c>
      <c r="W14" s="56">
        <v>1455</v>
      </c>
      <c r="X14" s="295">
        <v>3517.13</v>
      </c>
      <c r="Y14" s="254">
        <v>24</v>
      </c>
      <c r="Z14" s="257">
        <v>6312.4551854171023</v>
      </c>
      <c r="AA14" s="296">
        <v>0.75734276102682618</v>
      </c>
      <c r="AB14" s="292">
        <v>2433.6999999999998</v>
      </c>
      <c r="AC14" s="254">
        <v>456.25</v>
      </c>
      <c r="AD14" s="250">
        <v>1</v>
      </c>
      <c r="AE14" s="254">
        <v>4</v>
      </c>
      <c r="AF14" s="254">
        <v>310</v>
      </c>
      <c r="AG14" s="258">
        <f>[1]OK!$E14</f>
        <v>81.66697798077756</v>
      </c>
      <c r="AH14" s="253">
        <v>18.3704</v>
      </c>
      <c r="AI14" s="259">
        <v>0.20232955933860064</v>
      </c>
      <c r="AJ14" s="250">
        <v>150985</v>
      </c>
      <c r="AK14" s="250">
        <v>44195</v>
      </c>
      <c r="AL14" s="253">
        <v>1.9275563468935812</v>
      </c>
      <c r="AM14" s="298">
        <v>57</v>
      </c>
      <c r="AN14" s="302">
        <v>180316</v>
      </c>
      <c r="AO14" s="260">
        <v>0.56700354900596817</v>
      </c>
      <c r="AP14" s="254">
        <v>4.7</v>
      </c>
      <c r="AQ14" s="253">
        <v>77.3</v>
      </c>
      <c r="AR14" s="254">
        <v>55.7</v>
      </c>
      <c r="AS14" s="305">
        <v>1.0361494310744134E-2</v>
      </c>
      <c r="AT14" s="254">
        <v>500.5</v>
      </c>
      <c r="AU14" s="255">
        <v>33195</v>
      </c>
      <c r="AV14" s="254">
        <v>24.354852359926802</v>
      </c>
      <c r="AW14" s="254">
        <v>2592200</v>
      </c>
      <c r="AX14" s="254">
        <v>60.196726600070924</v>
      </c>
      <c r="AY14" s="259">
        <v>4.3325588171414152E-2</v>
      </c>
      <c r="AZ14" s="254">
        <v>82.7</v>
      </c>
      <c r="BA14" s="253">
        <v>6.88</v>
      </c>
      <c r="BB14" s="254">
        <v>0</v>
      </c>
      <c r="BC14" s="254">
        <v>50.4</v>
      </c>
      <c r="BD14" s="254">
        <v>14.6</v>
      </c>
      <c r="BE14" s="254">
        <v>20.67</v>
      </c>
      <c r="BF14" s="261">
        <v>114924</v>
      </c>
      <c r="BG14" s="254">
        <v>6.3021287747898853</v>
      </c>
      <c r="BH14" s="300">
        <f>[2]Promedios!$F46</f>
        <v>0.64283333333333337</v>
      </c>
      <c r="BI14" s="250">
        <v>1307953.3</v>
      </c>
      <c r="BJ14" s="254">
        <v>37036583</v>
      </c>
      <c r="BK14" s="261">
        <v>653780.76</v>
      </c>
      <c r="BL14" s="254">
        <v>47210</v>
      </c>
      <c r="BM14" s="254">
        <v>15.2</v>
      </c>
      <c r="BN14" s="250">
        <v>24361</v>
      </c>
      <c r="BO14" s="254">
        <v>336231</v>
      </c>
      <c r="BP14" s="254">
        <v>9708.4951240000009</v>
      </c>
      <c r="BQ14" s="253">
        <v>9.0720699976974455</v>
      </c>
      <c r="BR14" s="253">
        <f>+[3]Hoja1!$T16</f>
        <v>5.6347178166462824</v>
      </c>
      <c r="BS14" s="254">
        <v>0.24185900000000002</v>
      </c>
      <c r="BT14" s="250">
        <v>15075</v>
      </c>
      <c r="BU14" s="254">
        <v>9</v>
      </c>
      <c r="BV14" s="250">
        <v>12503</v>
      </c>
      <c r="BW14" s="250">
        <v>14237</v>
      </c>
      <c r="BX14" s="250">
        <v>282.82053138352347</v>
      </c>
      <c r="BY14" s="254">
        <v>84</v>
      </c>
      <c r="BZ14" s="253">
        <v>381627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0.87617220585227085</v>
      </c>
      <c r="CH14" s="250">
        <v>34128998</v>
      </c>
      <c r="CI14" s="300">
        <f>+[4]Hoja3!$D15</f>
        <v>0.18095659357970251</v>
      </c>
      <c r="CJ14" s="250">
        <v>0</v>
      </c>
      <c r="CK14" s="254">
        <v>11.85</v>
      </c>
      <c r="CL14" s="297">
        <v>125371</v>
      </c>
      <c r="CM14" s="253">
        <v>2.5391527500911646E-4</v>
      </c>
      <c r="CN14" s="254">
        <v>1484261.5590582499</v>
      </c>
      <c r="CO14" s="254">
        <v>758302.82785871031</v>
      </c>
      <c r="CP14" s="254">
        <v>912101.87080669904</v>
      </c>
      <c r="CQ14" s="254">
        <v>80.057016350000012</v>
      </c>
      <c r="CR14" s="261">
        <v>450</v>
      </c>
      <c r="CS14" s="254">
        <v>39478856.196143441</v>
      </c>
      <c r="CT14" s="261">
        <v>48803240.815623656</v>
      </c>
      <c r="CU14" s="254">
        <v>1</v>
      </c>
      <c r="CV14" s="254">
        <v>24</v>
      </c>
      <c r="CW14" s="254">
        <v>36</v>
      </c>
      <c r="CX14" s="254">
        <v>9483127.4944517743</v>
      </c>
    </row>
    <row r="15" spans="1:102">
      <c r="A15" s="248" t="s">
        <v>216</v>
      </c>
      <c r="B15" s="250">
        <v>6178.6104562482196</v>
      </c>
      <c r="C15" s="251">
        <v>0.15419361170245519</v>
      </c>
      <c r="D15" s="250">
        <v>4868284</v>
      </c>
      <c r="E15" s="250">
        <v>1889222</v>
      </c>
      <c r="F15" s="56">
        <v>30621</v>
      </c>
      <c r="G15" s="250">
        <v>319972952.470568</v>
      </c>
      <c r="H15" s="250">
        <v>298270934.629287</v>
      </c>
      <c r="I15" s="250">
        <v>150746</v>
      </c>
      <c r="J15" s="254">
        <v>66933</v>
      </c>
      <c r="K15" s="254">
        <v>39.199395770392748</v>
      </c>
      <c r="L15" s="253">
        <v>2.93</v>
      </c>
      <c r="M15" s="253">
        <v>2.54</v>
      </c>
      <c r="N15" s="253">
        <v>3.21</v>
      </c>
      <c r="O15" s="253">
        <v>3.36</v>
      </c>
      <c r="P15" s="303">
        <v>0.39733333333333337</v>
      </c>
      <c r="Q15" s="254">
        <v>235</v>
      </c>
      <c r="R15" s="255">
        <v>177</v>
      </c>
      <c r="S15" s="254">
        <v>4180</v>
      </c>
      <c r="T15" s="259">
        <v>0.20437977694497764</v>
      </c>
      <c r="U15" s="254">
        <v>412810</v>
      </c>
      <c r="V15" s="290">
        <v>6</v>
      </c>
      <c r="W15" s="56">
        <v>694</v>
      </c>
      <c r="X15" s="295">
        <v>0</v>
      </c>
      <c r="Y15" s="254">
        <v>14</v>
      </c>
      <c r="Z15" s="257">
        <v>5709.0417107492976</v>
      </c>
      <c r="AA15" s="296">
        <v>1.4990440026325893</v>
      </c>
      <c r="AB15" s="292">
        <v>2879</v>
      </c>
      <c r="AC15" s="254">
        <v>1554.9</v>
      </c>
      <c r="AD15" s="250">
        <v>1</v>
      </c>
      <c r="AE15" s="254">
        <v>1</v>
      </c>
      <c r="AF15" s="254">
        <v>1061</v>
      </c>
      <c r="AG15" s="258">
        <f>[1]OK!$E15</f>
        <v>83.085435947568357</v>
      </c>
      <c r="AH15" s="253">
        <v>18.6587</v>
      </c>
      <c r="AI15" s="259">
        <v>0.23436910980666703</v>
      </c>
      <c r="AJ15" s="250">
        <v>426955</v>
      </c>
      <c r="AK15" s="250">
        <v>149816</v>
      </c>
      <c r="AL15" s="253">
        <v>1.1519459423484744</v>
      </c>
      <c r="AM15" s="298">
        <v>522</v>
      </c>
      <c r="AN15" s="302">
        <v>665527</v>
      </c>
      <c r="AO15" s="260">
        <v>0.55242018950193972</v>
      </c>
      <c r="AP15" s="254">
        <v>10.199999999999999</v>
      </c>
      <c r="AQ15" s="253">
        <v>78.099999999999994</v>
      </c>
      <c r="AR15" s="254">
        <v>54.6</v>
      </c>
      <c r="AS15" s="305">
        <v>1.4147618568120027E-2</v>
      </c>
      <c r="AT15" s="254">
        <v>507.89</v>
      </c>
      <c r="AU15" s="255">
        <v>937260</v>
      </c>
      <c r="AV15" s="254">
        <v>1.9163440440315938</v>
      </c>
      <c r="AW15" s="254">
        <v>1536400</v>
      </c>
      <c r="AX15" s="254">
        <v>62.215833921682261</v>
      </c>
      <c r="AY15" s="259">
        <v>3.5237543375431203E-2</v>
      </c>
      <c r="AZ15" s="254">
        <v>17.2</v>
      </c>
      <c r="BA15" s="253">
        <v>9.76</v>
      </c>
      <c r="BB15" s="254">
        <v>0</v>
      </c>
      <c r="BC15" s="254">
        <v>63.9</v>
      </c>
      <c r="BD15" s="254">
        <v>12</v>
      </c>
      <c r="BE15" s="254">
        <v>22.05</v>
      </c>
      <c r="BF15" s="261">
        <v>303884</v>
      </c>
      <c r="BG15" s="254">
        <v>10.939734004276124</v>
      </c>
      <c r="BH15" s="300">
        <f>[2]Promedios!$F47</f>
        <v>0.56400000000000006</v>
      </c>
      <c r="BI15" s="250">
        <v>5456177.4000000004</v>
      </c>
      <c r="BJ15" s="254">
        <v>124080601</v>
      </c>
      <c r="BK15" s="261">
        <v>1011837.8825000001</v>
      </c>
      <c r="BL15" s="254">
        <v>133520</v>
      </c>
      <c r="BM15" s="254">
        <v>29</v>
      </c>
      <c r="BN15" s="250">
        <v>43018</v>
      </c>
      <c r="BO15" s="254">
        <v>1049712</v>
      </c>
      <c r="BP15" s="254">
        <v>45458.370289999999</v>
      </c>
      <c r="BQ15" s="253">
        <v>10.729881472239551</v>
      </c>
      <c r="BR15" s="253">
        <f>+[3]Hoja1!$T17</f>
        <v>2.4786190937041952</v>
      </c>
      <c r="BS15" s="254">
        <v>1.5680079999999998</v>
      </c>
      <c r="BT15" s="250">
        <v>26180</v>
      </c>
      <c r="BU15" s="254">
        <v>21</v>
      </c>
      <c r="BV15" s="250">
        <v>16110</v>
      </c>
      <c r="BW15" s="250">
        <v>27804</v>
      </c>
      <c r="BX15" s="250">
        <v>326.32737914706792</v>
      </c>
      <c r="BY15" s="254">
        <v>333</v>
      </c>
      <c r="BZ15" s="253">
        <v>1279983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0.93133123719202504</v>
      </c>
      <c r="CH15" s="250">
        <v>0</v>
      </c>
      <c r="CI15" s="300">
        <f>+[4]Hoja3!$D16</f>
        <v>2.0684336806193904</v>
      </c>
      <c r="CJ15" s="250">
        <v>0</v>
      </c>
      <c r="CK15" s="254">
        <v>7.0500000000000007</v>
      </c>
      <c r="CL15" s="297">
        <v>555892</v>
      </c>
      <c r="CM15" s="253">
        <v>4.9654337073198329E-3</v>
      </c>
      <c r="CN15" s="254">
        <v>6716755.7076269099</v>
      </c>
      <c r="CO15" s="254">
        <v>2411606.3431725767</v>
      </c>
      <c r="CP15" s="254">
        <v>3230583.5625658361</v>
      </c>
      <c r="CQ15" s="254">
        <v>73.001592999999986</v>
      </c>
      <c r="CR15" s="261">
        <v>1157</v>
      </c>
      <c r="CS15" s="254">
        <v>122536790.92156838</v>
      </c>
      <c r="CT15" s="261">
        <v>174759119.63976759</v>
      </c>
      <c r="CU15" s="254">
        <v>22</v>
      </c>
      <c r="CV15" s="254">
        <v>93</v>
      </c>
      <c r="CW15" s="254">
        <v>310</v>
      </c>
      <c r="CX15" s="254">
        <v>28366396.495617732</v>
      </c>
    </row>
    <row r="16" spans="1:102">
      <c r="A16" s="248" t="s">
        <v>217</v>
      </c>
      <c r="B16" s="250">
        <v>2345.3458496322942</v>
      </c>
      <c r="C16" s="251">
        <v>0.19104433158454684</v>
      </c>
      <c r="D16" s="250">
        <v>3156740</v>
      </c>
      <c r="E16" s="250">
        <v>1234007</v>
      </c>
      <c r="F16" s="56">
        <v>63618</v>
      </c>
      <c r="G16" s="250">
        <v>128968805.405727</v>
      </c>
      <c r="H16" s="250">
        <v>121373443.79266299</v>
      </c>
      <c r="I16" s="250">
        <v>95261</v>
      </c>
      <c r="J16" s="254">
        <v>20910</v>
      </c>
      <c r="K16" s="254">
        <v>55.584035151958986</v>
      </c>
      <c r="L16" s="253">
        <v>3.23</v>
      </c>
      <c r="M16" s="253">
        <v>2.6</v>
      </c>
      <c r="N16" s="253">
        <v>3.57</v>
      </c>
      <c r="O16" s="253">
        <v>2.89</v>
      </c>
      <c r="P16" s="303">
        <v>0.40799999999999997</v>
      </c>
      <c r="Q16" s="254">
        <v>36</v>
      </c>
      <c r="R16" s="255">
        <v>591</v>
      </c>
      <c r="S16" s="254">
        <v>6218</v>
      </c>
      <c r="T16" s="259">
        <v>0.3279523315260533</v>
      </c>
      <c r="U16" s="254">
        <v>3551653</v>
      </c>
      <c r="V16" s="290">
        <v>4</v>
      </c>
      <c r="W16" s="56">
        <v>1785</v>
      </c>
      <c r="X16" s="295">
        <v>58.28</v>
      </c>
      <c r="Y16" s="254">
        <v>9</v>
      </c>
      <c r="Z16" s="257">
        <v>114257.13631279727</v>
      </c>
      <c r="AA16" s="296">
        <v>0.26257337236001838</v>
      </c>
      <c r="AB16" s="292">
        <v>1662.5</v>
      </c>
      <c r="AC16" s="254">
        <v>839.5</v>
      </c>
      <c r="AD16" s="250">
        <v>0</v>
      </c>
      <c r="AE16" s="254">
        <v>7</v>
      </c>
      <c r="AF16" s="254">
        <v>309</v>
      </c>
      <c r="AG16" s="258">
        <f>[1]OK!$E16</f>
        <v>58.993938893934562</v>
      </c>
      <c r="AH16" s="253">
        <v>25.17</v>
      </c>
      <c r="AI16" s="259">
        <v>0.27774177288111185</v>
      </c>
      <c r="AJ16" s="250">
        <v>230725</v>
      </c>
      <c r="AK16" s="250">
        <v>61262</v>
      </c>
      <c r="AL16" s="253">
        <v>1.3152809544023265</v>
      </c>
      <c r="AM16" s="298">
        <v>273</v>
      </c>
      <c r="AN16" s="302">
        <v>395553</v>
      </c>
      <c r="AO16" s="260">
        <v>0.57473067670745737</v>
      </c>
      <c r="AP16" s="254">
        <v>18.8</v>
      </c>
      <c r="AQ16" s="253">
        <v>65.099999999999994</v>
      </c>
      <c r="AR16" s="254">
        <v>65.7</v>
      </c>
      <c r="AS16" s="305">
        <v>6.8573154767898499E-3</v>
      </c>
      <c r="AT16" s="254">
        <v>467.73</v>
      </c>
      <c r="AU16" s="255">
        <v>13268</v>
      </c>
      <c r="AV16" s="254">
        <v>2.3154414546367592</v>
      </c>
      <c r="AW16" s="254">
        <v>2417500</v>
      </c>
      <c r="AX16" s="254">
        <v>69.363419833323775</v>
      </c>
      <c r="AY16" s="259">
        <v>1.4125412290548903E-2</v>
      </c>
      <c r="AZ16" s="254">
        <v>46.8</v>
      </c>
      <c r="BA16" s="253">
        <v>8.42</v>
      </c>
      <c r="BB16" s="254">
        <v>0</v>
      </c>
      <c r="BC16" s="254">
        <v>55</v>
      </c>
      <c r="BD16" s="254">
        <v>25</v>
      </c>
      <c r="BE16" s="254">
        <v>21.01</v>
      </c>
      <c r="BF16" s="261">
        <v>347954.5</v>
      </c>
      <c r="BG16" s="254">
        <v>8.0044657593595421</v>
      </c>
      <c r="BH16" s="300">
        <f>[2]Promedios!$F48</f>
        <v>0.54899999999999993</v>
      </c>
      <c r="BI16" s="250">
        <v>1284742.5</v>
      </c>
      <c r="BJ16" s="254">
        <v>81850432</v>
      </c>
      <c r="BK16" s="261">
        <v>798690.59499999997</v>
      </c>
      <c r="BL16" s="254">
        <v>41785</v>
      </c>
      <c r="BM16" s="254">
        <v>21.2</v>
      </c>
      <c r="BN16" s="250">
        <v>22523</v>
      </c>
      <c r="BO16" s="254">
        <v>677901</v>
      </c>
      <c r="BP16" s="254">
        <v>14703.999044</v>
      </c>
      <c r="BQ16" s="253">
        <v>6.8034276811217858</v>
      </c>
      <c r="BR16" s="253">
        <f>+[3]Hoja1!$T18</f>
        <v>1.9857567086985168</v>
      </c>
      <c r="BS16" s="254">
        <v>493.74055648000001</v>
      </c>
      <c r="BT16" s="250">
        <v>38211</v>
      </c>
      <c r="BU16" s="254">
        <v>37</v>
      </c>
      <c r="BV16" s="250">
        <v>46436</v>
      </c>
      <c r="BW16" s="250">
        <v>15207</v>
      </c>
      <c r="BX16" s="250">
        <v>388.10003034161423</v>
      </c>
      <c r="BY16" s="254">
        <v>152</v>
      </c>
      <c r="BZ16" s="253">
        <v>416137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0.90238229709116946</v>
      </c>
      <c r="CH16" s="250">
        <v>0</v>
      </c>
      <c r="CI16" s="300">
        <f>+[4]Hoja3!$D17</f>
        <v>0.12572203431765339</v>
      </c>
      <c r="CJ16" s="250">
        <v>8.2715560753689967</v>
      </c>
      <c r="CK16" s="254">
        <v>11.55</v>
      </c>
      <c r="CL16" s="297">
        <v>378613</v>
      </c>
      <c r="CM16" s="253">
        <v>0</v>
      </c>
      <c r="CN16" s="254">
        <v>10755643.716205601</v>
      </c>
      <c r="CO16" s="254">
        <v>26631.954759474298</v>
      </c>
      <c r="CP16" s="254">
        <v>31184.950518412476</v>
      </c>
      <c r="CQ16" s="254">
        <v>24.921655999999974</v>
      </c>
      <c r="CR16" s="261">
        <v>471</v>
      </c>
      <c r="CS16" s="254">
        <v>21262213.762888391</v>
      </c>
      <c r="CT16" s="261">
        <v>92756386.227047905</v>
      </c>
      <c r="CU16" s="254">
        <v>0</v>
      </c>
      <c r="CV16" s="254">
        <v>28</v>
      </c>
      <c r="CW16" s="254">
        <v>17</v>
      </c>
      <c r="CX16" s="254">
        <v>11433404.734550266</v>
      </c>
    </row>
    <row r="17" spans="1:102">
      <c r="A17" s="248" t="s">
        <v>148</v>
      </c>
      <c r="B17" s="250">
        <v>2127.0610421098995</v>
      </c>
      <c r="C17" s="251">
        <v>0.19326913317235125</v>
      </c>
      <c r="D17" s="250">
        <v>2327585</v>
      </c>
      <c r="E17" s="250">
        <v>994235</v>
      </c>
      <c r="F17" s="56">
        <v>20856</v>
      </c>
      <c r="G17" s="250">
        <v>120232762.141103</v>
      </c>
      <c r="H17" s="250">
        <v>108095494.10748599</v>
      </c>
      <c r="I17" s="250">
        <v>62521</v>
      </c>
      <c r="J17" s="254">
        <v>27744</v>
      </c>
      <c r="K17" s="254">
        <v>42.388059701492537</v>
      </c>
      <c r="L17" s="253">
        <v>3.05</v>
      </c>
      <c r="M17" s="253">
        <v>2.5099999999999998</v>
      </c>
      <c r="N17" s="253">
        <v>3.04</v>
      </c>
      <c r="O17" s="253">
        <v>3.15</v>
      </c>
      <c r="P17" s="303">
        <v>0.27933333333333338</v>
      </c>
      <c r="Q17" s="254">
        <v>105</v>
      </c>
      <c r="R17" s="255">
        <v>88</v>
      </c>
      <c r="S17" s="254">
        <v>3365</v>
      </c>
      <c r="T17" s="259">
        <v>0.15673706602681595</v>
      </c>
      <c r="U17" s="254">
        <v>403685</v>
      </c>
      <c r="V17" s="290">
        <v>8</v>
      </c>
      <c r="W17" s="56">
        <v>1246</v>
      </c>
      <c r="X17" s="295">
        <v>1220.32</v>
      </c>
      <c r="Y17" s="254">
        <v>11</v>
      </c>
      <c r="Z17" s="257">
        <v>25091.408771355349</v>
      </c>
      <c r="AA17" s="296">
        <v>0.5261389109525757</v>
      </c>
      <c r="AB17" s="292">
        <v>47.7</v>
      </c>
      <c r="AC17" s="254">
        <v>569.4</v>
      </c>
      <c r="AD17" s="250">
        <v>0.2</v>
      </c>
      <c r="AE17" s="254">
        <v>23</v>
      </c>
      <c r="AF17" s="254">
        <v>97</v>
      </c>
      <c r="AG17" s="258">
        <f>[1]OK!$E17</f>
        <v>75.071893238487945</v>
      </c>
      <c r="AH17" s="253">
        <v>19.290800000000001</v>
      </c>
      <c r="AI17" s="259">
        <v>0.27664711969644706</v>
      </c>
      <c r="AJ17" s="250">
        <v>226070</v>
      </c>
      <c r="AK17" s="250">
        <v>69149</v>
      </c>
      <c r="AL17" s="253">
        <v>1.4654674265386656</v>
      </c>
      <c r="AM17" s="298">
        <v>256</v>
      </c>
      <c r="AN17" s="302">
        <v>336402</v>
      </c>
      <c r="AO17" s="260">
        <v>0.57881057990372742</v>
      </c>
      <c r="AP17" s="254">
        <v>12.9</v>
      </c>
      <c r="AQ17" s="253">
        <v>82</v>
      </c>
      <c r="AR17" s="254">
        <v>56.9</v>
      </c>
      <c r="AS17" s="305">
        <v>1.2999697915617765E-2</v>
      </c>
      <c r="AT17" s="254">
        <v>485.47</v>
      </c>
      <c r="AU17" s="255">
        <v>26241</v>
      </c>
      <c r="AV17" s="254">
        <v>3.3852762376980072</v>
      </c>
      <c r="AW17" s="254">
        <v>1271500</v>
      </c>
      <c r="AX17" s="254">
        <v>59.797612002270171</v>
      </c>
      <c r="AY17" s="259">
        <v>2.0123027394067905E-2</v>
      </c>
      <c r="AZ17" s="254">
        <v>28.5</v>
      </c>
      <c r="BA17" s="253">
        <v>5.58</v>
      </c>
      <c r="BB17" s="254">
        <v>0</v>
      </c>
      <c r="BC17" s="254">
        <v>69.3</v>
      </c>
      <c r="BD17" s="254">
        <v>0.8</v>
      </c>
      <c r="BE17" s="254">
        <v>21.15</v>
      </c>
      <c r="BF17" s="261">
        <v>266685</v>
      </c>
      <c r="BG17" s="254">
        <v>6.8500694143563701</v>
      </c>
      <c r="BH17" s="300">
        <f>[2]Promedios!$F49</f>
        <v>0.57650000000000001</v>
      </c>
      <c r="BI17" s="250">
        <v>1915496.8</v>
      </c>
      <c r="BJ17" s="254">
        <v>76192235</v>
      </c>
      <c r="BK17" s="261">
        <v>542481.43999999994</v>
      </c>
      <c r="BL17" s="254">
        <v>63896</v>
      </c>
      <c r="BM17" s="254">
        <v>34.4</v>
      </c>
      <c r="BN17" s="250">
        <v>25191</v>
      </c>
      <c r="BO17" s="254">
        <v>549741</v>
      </c>
      <c r="BP17" s="254">
        <v>13408.507554</v>
      </c>
      <c r="BQ17" s="253">
        <v>8.9114658925979686</v>
      </c>
      <c r="BR17" s="253">
        <f>+[3]Hoja1!$T19</f>
        <v>2.474145182839329</v>
      </c>
      <c r="BS17" s="254">
        <v>0</v>
      </c>
      <c r="BT17" s="250">
        <v>0</v>
      </c>
      <c r="BU17" s="254">
        <v>0</v>
      </c>
      <c r="BV17" s="250">
        <v>11999</v>
      </c>
      <c r="BW17" s="250">
        <v>23272</v>
      </c>
      <c r="BX17" s="250">
        <v>206.17632502294003</v>
      </c>
      <c r="BY17" s="254">
        <v>103</v>
      </c>
      <c r="BZ17" s="253">
        <v>338838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0.93821997190121265</v>
      </c>
      <c r="CH17" s="250">
        <v>584122</v>
      </c>
      <c r="CI17" s="300">
        <f>+[4]Hoja3!$D18</f>
        <v>0.14437133212115322</v>
      </c>
      <c r="CJ17" s="250">
        <v>12.628642441366082</v>
      </c>
      <c r="CK17" s="254">
        <v>7.65</v>
      </c>
      <c r="CL17" s="297">
        <v>291001</v>
      </c>
      <c r="CM17" s="253">
        <v>3.8219545536528898E-2</v>
      </c>
      <c r="CN17" s="254">
        <v>1744362.2212657698</v>
      </c>
      <c r="CO17" s="254">
        <v>677624.06257888244</v>
      </c>
      <c r="CP17" s="254">
        <v>663625.60892731207</v>
      </c>
      <c r="CQ17" s="254">
        <v>0.61257616000000004</v>
      </c>
      <c r="CR17" s="261">
        <v>596</v>
      </c>
      <c r="CS17" s="254">
        <v>53306152.809076935</v>
      </c>
      <c r="CT17" s="261">
        <v>55857524.071600415</v>
      </c>
      <c r="CU17" s="254">
        <v>1</v>
      </c>
      <c r="CV17" s="254">
        <v>57</v>
      </c>
      <c r="CW17" s="254">
        <v>106</v>
      </c>
      <c r="CX17" s="254">
        <v>10658930.646745922</v>
      </c>
    </row>
    <row r="18" spans="1:102">
      <c r="A18" s="248" t="s">
        <v>149</v>
      </c>
      <c r="B18" s="250">
        <v>9891.1775867350207</v>
      </c>
      <c r="C18" s="251">
        <v>0.2516550396962286</v>
      </c>
      <c r="D18" s="250">
        <v>6606780.5</v>
      </c>
      <c r="E18" s="250">
        <v>2971339</v>
      </c>
      <c r="F18" s="56">
        <v>78630</v>
      </c>
      <c r="G18" s="250">
        <v>530530071.89991498</v>
      </c>
      <c r="H18" s="250">
        <v>497892264.53155398</v>
      </c>
      <c r="I18" s="250">
        <v>214623</v>
      </c>
      <c r="J18" s="254">
        <v>81558</v>
      </c>
      <c r="K18" s="254">
        <v>54.644588045234244</v>
      </c>
      <c r="L18" s="253">
        <v>2.63</v>
      </c>
      <c r="M18" s="253">
        <v>2.27</v>
      </c>
      <c r="N18" s="253">
        <v>2.06</v>
      </c>
      <c r="O18" s="253">
        <v>3.38</v>
      </c>
      <c r="P18" s="303">
        <v>0.28999999999999998</v>
      </c>
      <c r="Q18" s="254">
        <v>222</v>
      </c>
      <c r="R18" s="255">
        <v>411</v>
      </c>
      <c r="S18" s="254">
        <v>14413</v>
      </c>
      <c r="T18" s="259">
        <v>0.20437977694497764</v>
      </c>
      <c r="U18" s="254">
        <v>3030307</v>
      </c>
      <c r="V18" s="290">
        <v>2</v>
      </c>
      <c r="W18" s="56">
        <v>2108</v>
      </c>
      <c r="X18" s="295">
        <v>2082.9699999999998</v>
      </c>
      <c r="Y18" s="254">
        <v>39</v>
      </c>
      <c r="Z18" s="257">
        <v>19306.389977451658</v>
      </c>
      <c r="AA18" s="296">
        <v>0.37638024145419369</v>
      </c>
      <c r="AB18" s="292">
        <v>2720.9</v>
      </c>
      <c r="AC18" s="254">
        <v>2427.25</v>
      </c>
      <c r="AD18" s="250">
        <v>0.8</v>
      </c>
      <c r="AE18" s="254">
        <v>0</v>
      </c>
      <c r="AF18" s="254">
        <v>1935</v>
      </c>
      <c r="AG18" s="258">
        <f>[1]OK!$E18</f>
        <v>94.481233968638364</v>
      </c>
      <c r="AH18" s="253">
        <v>15.7018</v>
      </c>
      <c r="AI18" s="259">
        <v>0.24405598679787299</v>
      </c>
      <c r="AJ18" s="250">
        <v>460330</v>
      </c>
      <c r="AK18" s="250">
        <v>280595</v>
      </c>
      <c r="AL18" s="253">
        <v>1.6673779308999293</v>
      </c>
      <c r="AM18" s="298">
        <v>588</v>
      </c>
      <c r="AN18" s="302">
        <v>1078989</v>
      </c>
      <c r="AO18" s="260">
        <v>0.62878690491494194</v>
      </c>
      <c r="AP18" s="254">
        <v>5.5</v>
      </c>
      <c r="AQ18" s="253">
        <v>73.5</v>
      </c>
      <c r="AR18" s="254">
        <v>55.9</v>
      </c>
      <c r="AS18" s="305">
        <v>4.5802705333467593E-2</v>
      </c>
      <c r="AT18" s="254">
        <v>520.89</v>
      </c>
      <c r="AU18" s="255">
        <v>185372</v>
      </c>
      <c r="AV18" s="254">
        <v>8.2822698935993877</v>
      </c>
      <c r="AW18" s="254">
        <v>6231900</v>
      </c>
      <c r="AX18" s="254">
        <v>56.94248265270415</v>
      </c>
      <c r="AY18" s="259">
        <v>1.2197399995739952E-2</v>
      </c>
      <c r="AZ18" s="254">
        <v>40.799999999999997</v>
      </c>
      <c r="BA18" s="253">
        <v>9.52</v>
      </c>
      <c r="BB18" s="254">
        <v>0</v>
      </c>
      <c r="BC18" s="254">
        <v>66</v>
      </c>
      <c r="BD18" s="254">
        <v>21.5</v>
      </c>
      <c r="BE18" s="254">
        <v>26.9</v>
      </c>
      <c r="BF18" s="261">
        <v>275164.5</v>
      </c>
      <c r="BG18" s="254">
        <v>12.154570816801924</v>
      </c>
      <c r="BH18" s="300">
        <f>[2]Promedios!$F50</f>
        <v>0.66383333333333328</v>
      </c>
      <c r="BI18" s="250">
        <v>8671037</v>
      </c>
      <c r="BJ18" s="254">
        <v>191545708</v>
      </c>
      <c r="BK18" s="261">
        <v>1386260.9025000001</v>
      </c>
      <c r="BL18" s="254">
        <v>323095</v>
      </c>
      <c r="BM18" s="254">
        <v>45.5</v>
      </c>
      <c r="BN18" s="250">
        <v>125357</v>
      </c>
      <c r="BO18" s="254">
        <v>1554015</v>
      </c>
      <c r="BP18" s="254">
        <v>88707.567836999995</v>
      </c>
      <c r="BQ18" s="253">
        <v>11.60826594788859</v>
      </c>
      <c r="BR18" s="253">
        <f>+[3]Hoja1!$T20</f>
        <v>4.3296090105348668</v>
      </c>
      <c r="BS18" s="254">
        <v>125.968135</v>
      </c>
      <c r="BT18" s="250">
        <v>159444</v>
      </c>
      <c r="BU18" s="254">
        <v>99</v>
      </c>
      <c r="BV18" s="250">
        <v>21753</v>
      </c>
      <c r="BW18" s="250">
        <v>40365</v>
      </c>
      <c r="BX18" s="250">
        <v>192.72537257650006</v>
      </c>
      <c r="BY18" s="254">
        <v>665</v>
      </c>
      <c r="BZ18" s="253">
        <v>3416823</v>
      </c>
      <c r="CA18" s="253">
        <v>0.25435584382551191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0.89741543298332682</v>
      </c>
      <c r="CH18" s="250">
        <v>15778067</v>
      </c>
      <c r="CI18" s="300">
        <f>+[4]Hoja3!$D19</f>
        <v>0.17244577773838249</v>
      </c>
      <c r="CJ18" s="250">
        <v>0</v>
      </c>
      <c r="CK18" s="254">
        <v>6.85</v>
      </c>
      <c r="CL18" s="297">
        <v>908573</v>
      </c>
      <c r="CM18" s="253">
        <v>0.10637551233501347</v>
      </c>
      <c r="CN18" s="254">
        <v>18689877.624113999</v>
      </c>
      <c r="CO18" s="254">
        <v>13130444.193482006</v>
      </c>
      <c r="CP18" s="254">
        <v>11722511.981032716</v>
      </c>
      <c r="CQ18" s="254">
        <v>607.55468982460206</v>
      </c>
      <c r="CR18" s="261">
        <v>4342</v>
      </c>
      <c r="CS18" s="254">
        <v>163022518.9688009</v>
      </c>
      <c r="CT18" s="261">
        <v>322740473.44368315</v>
      </c>
      <c r="CU18" s="254">
        <v>59</v>
      </c>
      <c r="CV18" s="254">
        <v>197</v>
      </c>
      <c r="CW18" s="254">
        <v>430</v>
      </c>
      <c r="CX18" s="254">
        <v>47032807.792545654</v>
      </c>
    </row>
    <row r="19" spans="1:102">
      <c r="A19" s="248" t="s">
        <v>150</v>
      </c>
      <c r="B19" s="250">
        <v>11898.076419937357</v>
      </c>
      <c r="C19" s="251">
        <v>0.23615657621762645</v>
      </c>
      <c r="D19" s="250">
        <v>14305592.5</v>
      </c>
      <c r="E19" s="250">
        <v>6275161</v>
      </c>
      <c r="F19" s="56">
        <v>22333</v>
      </c>
      <c r="G19" s="250">
        <v>721313010.32632196</v>
      </c>
      <c r="H19" s="250">
        <v>672160727.14274001</v>
      </c>
      <c r="I19" s="250">
        <v>364921</v>
      </c>
      <c r="J19" s="254">
        <v>221431</v>
      </c>
      <c r="K19" s="254">
        <v>66.608084358523726</v>
      </c>
      <c r="L19" s="253">
        <v>3.34</v>
      </c>
      <c r="M19" s="253">
        <v>2.92</v>
      </c>
      <c r="N19" s="253">
        <v>4.09</v>
      </c>
      <c r="O19" s="253">
        <v>3.39</v>
      </c>
      <c r="P19" s="303">
        <v>0.48333333333333334</v>
      </c>
      <c r="Q19" s="254">
        <v>187</v>
      </c>
      <c r="R19" s="302">
        <v>1735</v>
      </c>
      <c r="S19" s="254">
        <v>15187</v>
      </c>
      <c r="T19" s="259">
        <v>0.15673706602681595</v>
      </c>
      <c r="U19" s="254">
        <v>645858</v>
      </c>
      <c r="V19" s="290">
        <v>9</v>
      </c>
      <c r="W19" s="56">
        <v>1679</v>
      </c>
      <c r="X19" s="295">
        <v>1531.27</v>
      </c>
      <c r="Y19" s="254">
        <v>34</v>
      </c>
      <c r="Z19" s="257">
        <v>25857.168185245413</v>
      </c>
      <c r="AA19" s="296">
        <v>2.3063268057879398</v>
      </c>
      <c r="AB19" s="292">
        <v>4450.7</v>
      </c>
      <c r="AC19" s="254">
        <v>5708.6</v>
      </c>
      <c r="AD19" s="250">
        <v>0.2</v>
      </c>
      <c r="AE19" s="254">
        <v>0</v>
      </c>
      <c r="AF19" s="254">
        <v>3406</v>
      </c>
      <c r="AG19" s="258">
        <f>[1]OK!$E19</f>
        <v>88.716546761027587</v>
      </c>
      <c r="AH19" s="253">
        <v>16.517099999999999</v>
      </c>
      <c r="AI19" s="259">
        <v>0.23565046191125247</v>
      </c>
      <c r="AJ19" s="250">
        <v>1373691</v>
      </c>
      <c r="AK19" s="250">
        <v>463270</v>
      </c>
      <c r="AL19" s="253">
        <v>0.8941957489702016</v>
      </c>
      <c r="AM19" s="298">
        <v>890</v>
      </c>
      <c r="AN19" s="302">
        <v>1903408</v>
      </c>
      <c r="AO19" s="260">
        <v>0.52424504468665978</v>
      </c>
      <c r="AP19" s="254">
        <v>5.7</v>
      </c>
      <c r="AQ19" s="253">
        <v>79.5</v>
      </c>
      <c r="AR19" s="254">
        <v>55.6</v>
      </c>
      <c r="AS19" s="305">
        <v>0.3641258013627362</v>
      </c>
      <c r="AT19" s="254">
        <v>494.91</v>
      </c>
      <c r="AU19" s="255">
        <v>257474</v>
      </c>
      <c r="AV19" s="254">
        <v>35.911625240209148</v>
      </c>
      <c r="AW19" s="254">
        <v>29988400</v>
      </c>
      <c r="AX19" s="254">
        <v>51.236476423500065</v>
      </c>
      <c r="AY19" s="259">
        <v>1.0780745083553644E-2</v>
      </c>
      <c r="AZ19" s="254">
        <v>107.6</v>
      </c>
      <c r="BA19" s="253">
        <v>18.61</v>
      </c>
      <c r="BB19" s="254">
        <v>0</v>
      </c>
      <c r="BC19" s="254">
        <v>51.1</v>
      </c>
      <c r="BD19" s="254">
        <v>9.1999999999999993</v>
      </c>
      <c r="BE19" s="254">
        <v>22.97</v>
      </c>
      <c r="BF19" s="261">
        <v>290680</v>
      </c>
      <c r="BG19" s="254">
        <v>10.965319244951063</v>
      </c>
      <c r="BH19" s="300">
        <f>[2]Promedios!$F51</f>
        <v>0.69533333333333336</v>
      </c>
      <c r="BI19" s="250">
        <v>10856924.800000001</v>
      </c>
      <c r="BJ19" s="254">
        <v>254329269</v>
      </c>
      <c r="BK19" s="261">
        <v>896691.55</v>
      </c>
      <c r="BL19" s="254">
        <v>437634</v>
      </c>
      <c r="BM19" s="254">
        <v>15.4</v>
      </c>
      <c r="BN19" s="250">
        <v>273305</v>
      </c>
      <c r="BO19" s="254">
        <v>3112118</v>
      </c>
      <c r="BP19" s="254">
        <v>80565.516608999984</v>
      </c>
      <c r="BQ19" s="253">
        <v>12.31758983210419</v>
      </c>
      <c r="BR19" s="253">
        <f>+[3]Hoja1!$T21</f>
        <v>0.48808304570328293</v>
      </c>
      <c r="BS19" s="254">
        <v>31.371541000000004</v>
      </c>
      <c r="BT19" s="250">
        <v>60886</v>
      </c>
      <c r="BU19" s="254">
        <v>2</v>
      </c>
      <c r="BV19" s="250">
        <v>13323</v>
      </c>
      <c r="BW19" s="250">
        <v>49552</v>
      </c>
      <c r="BX19" s="250">
        <v>541.49962562522785</v>
      </c>
      <c r="BY19" s="254">
        <v>605</v>
      </c>
      <c r="BZ19" s="253">
        <v>3495895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0.87504747433331342</v>
      </c>
      <c r="CH19" s="250">
        <v>23001300</v>
      </c>
      <c r="CI19" s="300">
        <f>+[4]Hoja3!$D20</f>
        <v>0.22136997089241325</v>
      </c>
      <c r="CJ19" s="250">
        <v>21.716645069143002</v>
      </c>
      <c r="CK19" s="254">
        <v>13</v>
      </c>
      <c r="CL19" s="297">
        <v>1759269</v>
      </c>
      <c r="CM19" s="253">
        <v>8.7938228783445154E-4</v>
      </c>
      <c r="CN19" s="254">
        <v>12677793.215436701</v>
      </c>
      <c r="CO19" s="254">
        <v>5949374.572856253</v>
      </c>
      <c r="CP19" s="254">
        <v>11281937.697647467</v>
      </c>
      <c r="CQ19" s="254">
        <v>3555.4347152095679</v>
      </c>
      <c r="CR19" s="261">
        <v>516</v>
      </c>
      <c r="CS19" s="254">
        <v>256398666.85470185</v>
      </c>
      <c r="CT19" s="261">
        <v>426891232.36895442</v>
      </c>
      <c r="CU19" s="254">
        <v>58</v>
      </c>
      <c r="CV19" s="254">
        <v>419</v>
      </c>
      <c r="CW19" s="254">
        <v>578</v>
      </c>
      <c r="CX19" s="254">
        <v>63946188.858716488</v>
      </c>
    </row>
    <row r="20" spans="1:102">
      <c r="A20" s="248" t="s">
        <v>151</v>
      </c>
      <c r="B20" s="250">
        <v>3461.5266053991154</v>
      </c>
      <c r="C20" s="251">
        <v>0.18903679202540216</v>
      </c>
      <c r="D20" s="250">
        <v>4024225</v>
      </c>
      <c r="E20" s="250">
        <v>1580704</v>
      </c>
      <c r="F20" s="56">
        <v>58667</v>
      </c>
      <c r="G20" s="250">
        <v>200443828.582147</v>
      </c>
      <c r="H20" s="250">
        <v>185487608.799537</v>
      </c>
      <c r="I20" s="250">
        <v>141426</v>
      </c>
      <c r="J20" s="254">
        <v>26322</v>
      </c>
      <c r="K20" s="254">
        <v>49.21630094043887</v>
      </c>
      <c r="L20" s="253">
        <v>3.1</v>
      </c>
      <c r="M20" s="253">
        <v>2.42</v>
      </c>
      <c r="N20" s="253">
        <v>3.42</v>
      </c>
      <c r="O20" s="253">
        <v>3.17</v>
      </c>
      <c r="P20" s="303">
        <v>0.3113333333333333</v>
      </c>
      <c r="Q20" s="254">
        <v>125</v>
      </c>
      <c r="R20" s="255">
        <v>552</v>
      </c>
      <c r="S20" s="254">
        <v>10256</v>
      </c>
      <c r="T20" s="259">
        <v>0.20437977694497764</v>
      </c>
      <c r="U20" s="254">
        <v>2602727</v>
      </c>
      <c r="V20" s="290">
        <v>7</v>
      </c>
      <c r="W20" s="56">
        <v>1765</v>
      </c>
      <c r="X20" s="295">
        <v>851.61</v>
      </c>
      <c r="Y20" s="254">
        <v>11</v>
      </c>
      <c r="Z20" s="257">
        <v>17068.000966200852</v>
      </c>
      <c r="AA20" s="296">
        <v>0.55141657039581604</v>
      </c>
      <c r="AB20" s="292">
        <v>1052.2</v>
      </c>
      <c r="AC20" s="254">
        <v>1076.75</v>
      </c>
      <c r="AD20" s="250">
        <v>1</v>
      </c>
      <c r="AE20" s="254">
        <v>0</v>
      </c>
      <c r="AF20" s="254">
        <v>392</v>
      </c>
      <c r="AG20" s="258">
        <f>[1]OK!$E20</f>
        <v>78.683293014636249</v>
      </c>
      <c r="AH20" s="253">
        <v>20.007100000000001</v>
      </c>
      <c r="AI20" s="259">
        <v>0.28573667711598744</v>
      </c>
      <c r="AJ20" s="250">
        <v>404909</v>
      </c>
      <c r="AK20" s="250">
        <v>110842</v>
      </c>
      <c r="AL20" s="253">
        <v>1.2300505066192871</v>
      </c>
      <c r="AM20" s="298">
        <v>372</v>
      </c>
      <c r="AN20" s="302">
        <v>603082</v>
      </c>
      <c r="AO20" s="260">
        <v>0.56075354755076789</v>
      </c>
      <c r="AP20" s="254">
        <v>12.3</v>
      </c>
      <c r="AQ20" s="253">
        <v>68.7</v>
      </c>
      <c r="AR20" s="254">
        <v>55.4</v>
      </c>
      <c r="AS20" s="305">
        <v>2.3915013593797198E-2</v>
      </c>
      <c r="AT20" s="254">
        <v>499.16</v>
      </c>
      <c r="AU20" s="255">
        <v>29796</v>
      </c>
      <c r="AV20" s="254">
        <v>10.332419081084709</v>
      </c>
      <c r="AW20" s="254">
        <v>1481800</v>
      </c>
      <c r="AX20" s="254">
        <v>62.13509150969351</v>
      </c>
      <c r="AY20" s="259">
        <v>1.9915928475001305E-2</v>
      </c>
      <c r="AZ20" s="254">
        <v>21</v>
      </c>
      <c r="BA20" s="253">
        <v>8.4</v>
      </c>
      <c r="BB20" s="254">
        <v>0</v>
      </c>
      <c r="BC20" s="254">
        <v>53.3</v>
      </c>
      <c r="BD20" s="254">
        <v>11.9</v>
      </c>
      <c r="BE20" s="254">
        <v>23.12</v>
      </c>
      <c r="BF20" s="261">
        <v>390310</v>
      </c>
      <c r="BG20" s="254">
        <v>15.394507699383862</v>
      </c>
      <c r="BH20" s="300">
        <f>[2]Promedios!$F52</f>
        <v>0.57216666666666671</v>
      </c>
      <c r="BI20" s="250">
        <v>2213884.1</v>
      </c>
      <c r="BJ20" s="254">
        <v>68071357</v>
      </c>
      <c r="BK20" s="261">
        <v>1010395.6224999999</v>
      </c>
      <c r="BL20" s="254">
        <v>148703</v>
      </c>
      <c r="BM20" s="254">
        <v>25.3</v>
      </c>
      <c r="BN20" s="250">
        <v>41439</v>
      </c>
      <c r="BO20" s="254">
        <v>923308</v>
      </c>
      <c r="BP20" s="254">
        <v>35172.728568999999</v>
      </c>
      <c r="BQ20" s="253">
        <v>7.1369156546331718</v>
      </c>
      <c r="BR20" s="253">
        <f>+[3]Hoja1!$T22</f>
        <v>1.64722427267327</v>
      </c>
      <c r="BS20" s="254">
        <v>18681.463141</v>
      </c>
      <c r="BT20" s="250">
        <v>23698</v>
      </c>
      <c r="BU20" s="254">
        <v>20</v>
      </c>
      <c r="BV20" s="250">
        <v>28336</v>
      </c>
      <c r="BW20" s="250">
        <v>14476</v>
      </c>
      <c r="BX20" s="250">
        <v>382.63752000000034</v>
      </c>
      <c r="BY20" s="254">
        <v>276</v>
      </c>
      <c r="BZ20" s="253">
        <v>764155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0.93920218766211128</v>
      </c>
      <c r="CH20" s="250">
        <v>25968736</v>
      </c>
      <c r="CI20" s="300">
        <f>+[4]Hoja3!$D21</f>
        <v>0.21425365114299622</v>
      </c>
      <c r="CJ20" s="250">
        <v>0</v>
      </c>
      <c r="CK20" s="254">
        <v>7.8000000000000007</v>
      </c>
      <c r="CL20" s="297">
        <v>557359</v>
      </c>
      <c r="CM20" s="253">
        <v>2.7394076645590945E-3</v>
      </c>
      <c r="CN20" s="254">
        <v>4820038.2780385194</v>
      </c>
      <c r="CO20" s="254">
        <v>690508.42132834776</v>
      </c>
      <c r="CP20" s="254">
        <v>547621.42237932223</v>
      </c>
      <c r="CQ20" s="254">
        <v>-1.5018250000000011</v>
      </c>
      <c r="CR20" s="261">
        <v>1140</v>
      </c>
      <c r="CS20" s="254">
        <v>47821912.565582953</v>
      </c>
      <c r="CT20" s="261">
        <v>126661584.35651717</v>
      </c>
      <c r="CU20" s="254">
        <v>10</v>
      </c>
      <c r="CV20" s="254">
        <v>33</v>
      </c>
      <c r="CW20" s="254">
        <v>236</v>
      </c>
      <c r="CX20" s="254">
        <v>17769842.959410198</v>
      </c>
    </row>
    <row r="21" spans="1:102">
      <c r="A21" s="248" t="s">
        <v>221</v>
      </c>
      <c r="B21" s="250">
        <v>1841.4712738353892</v>
      </c>
      <c r="C21" s="251">
        <v>0.26531985229802163</v>
      </c>
      <c r="D21" s="250">
        <v>1632670</v>
      </c>
      <c r="E21" s="250">
        <v>698681</v>
      </c>
      <c r="F21" s="56">
        <v>4892</v>
      </c>
      <c r="G21" s="250">
        <v>97570932.560603201</v>
      </c>
      <c r="H21" s="250">
        <v>91978003.935551494</v>
      </c>
      <c r="I21" s="250">
        <v>63647</v>
      </c>
      <c r="J21" s="254">
        <v>34768</v>
      </c>
      <c r="K21" s="254">
        <v>56.719906505648623</v>
      </c>
      <c r="L21" s="253">
        <v>3.21</v>
      </c>
      <c r="M21" s="253">
        <v>2.62</v>
      </c>
      <c r="N21" s="253">
        <v>3.25</v>
      </c>
      <c r="O21" s="253">
        <v>3.51</v>
      </c>
      <c r="P21" s="303">
        <v>0.64466666666666672</v>
      </c>
      <c r="Q21" s="254">
        <v>23</v>
      </c>
      <c r="R21" s="255">
        <v>158</v>
      </c>
      <c r="S21" s="254">
        <v>4100</v>
      </c>
      <c r="T21" s="259">
        <v>0.15673706602681595</v>
      </c>
      <c r="U21" s="254">
        <v>88488</v>
      </c>
      <c r="V21" s="290">
        <v>5</v>
      </c>
      <c r="W21" s="56">
        <v>994</v>
      </c>
      <c r="X21" s="295">
        <v>1243.82</v>
      </c>
      <c r="Y21" s="254">
        <v>11</v>
      </c>
      <c r="Z21" s="257">
        <v>43584.010475868243</v>
      </c>
      <c r="AA21" s="296">
        <v>0.91321108184005118</v>
      </c>
      <c r="AB21" s="292">
        <v>1075.5</v>
      </c>
      <c r="AC21" s="254">
        <v>525.6</v>
      </c>
      <c r="AD21" s="250">
        <v>0.8</v>
      </c>
      <c r="AE21" s="254">
        <v>0</v>
      </c>
      <c r="AF21" s="254">
        <v>118</v>
      </c>
      <c r="AG21" s="258">
        <f>[1]OK!$E21</f>
        <v>88.065520880380973</v>
      </c>
      <c r="AH21" s="253">
        <v>15.490600000000001</v>
      </c>
      <c r="AI21" s="259">
        <v>0.28665651953323185</v>
      </c>
      <c r="AJ21" s="250">
        <v>137514</v>
      </c>
      <c r="AK21" s="250">
        <v>35590</v>
      </c>
      <c r="AL21" s="253">
        <v>1.4810096345250416</v>
      </c>
      <c r="AM21" s="298">
        <v>182</v>
      </c>
      <c r="AN21" s="302">
        <v>260606</v>
      </c>
      <c r="AO21" s="260">
        <v>0.66880940479926843</v>
      </c>
      <c r="AP21" s="254">
        <v>8.1</v>
      </c>
      <c r="AQ21" s="253">
        <v>87.5</v>
      </c>
      <c r="AR21" s="254">
        <v>70</v>
      </c>
      <c r="AS21" s="305">
        <v>2.856711308025375E-2</v>
      </c>
      <c r="AT21" s="254">
        <v>505.29</v>
      </c>
      <c r="AU21" s="255">
        <v>17581</v>
      </c>
      <c r="AV21" s="254">
        <v>5.9277776467214691</v>
      </c>
      <c r="AW21" s="254">
        <v>851100</v>
      </c>
      <c r="AX21" s="254">
        <v>55.730950553466286</v>
      </c>
      <c r="AY21" s="259">
        <v>1.7126505586173013E-2</v>
      </c>
      <c r="AZ21" s="254">
        <v>23.5</v>
      </c>
      <c r="BA21" s="253">
        <v>3.7889607614278349</v>
      </c>
      <c r="BB21" s="254">
        <v>0</v>
      </c>
      <c r="BC21" s="254">
        <v>62.7</v>
      </c>
      <c r="BD21" s="254">
        <v>0.3</v>
      </c>
      <c r="BE21" s="254">
        <v>21.13</v>
      </c>
      <c r="BF21" s="261">
        <v>75658.5</v>
      </c>
      <c r="BG21" s="254">
        <v>27.767136959369953</v>
      </c>
      <c r="BH21" s="300">
        <f>[2]Promedios!$F53</f>
        <v>0.69016666666666671</v>
      </c>
      <c r="BI21" s="250">
        <v>1545767.2</v>
      </c>
      <c r="BJ21" s="254">
        <v>28522456</v>
      </c>
      <c r="BK21" s="261">
        <v>132918.8175</v>
      </c>
      <c r="BL21" s="254">
        <v>51430</v>
      </c>
      <c r="BM21" s="254">
        <v>48.8</v>
      </c>
      <c r="BN21" s="250">
        <v>18027</v>
      </c>
      <c r="BO21" s="254">
        <v>379856</v>
      </c>
      <c r="BP21" s="254">
        <v>13941.005267999997</v>
      </c>
      <c r="BQ21" s="253">
        <v>15.551306564690886</v>
      </c>
      <c r="BR21" s="253">
        <f>+[3]Hoja1!$T23</f>
        <v>9.776356078351629</v>
      </c>
      <c r="BS21" s="254">
        <v>0</v>
      </c>
      <c r="BT21" s="250">
        <v>8719</v>
      </c>
      <c r="BU21" s="254">
        <v>3</v>
      </c>
      <c r="BV21" s="250">
        <v>14657</v>
      </c>
      <c r="BW21" s="250">
        <v>6823</v>
      </c>
      <c r="BX21" s="250">
        <v>146.89084067445691</v>
      </c>
      <c r="BY21" s="254">
        <v>122</v>
      </c>
      <c r="BZ21" s="253">
        <v>486423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0.90281685408218748</v>
      </c>
      <c r="CH21" s="250">
        <v>6085767</v>
      </c>
      <c r="CI21" s="300">
        <f>+[4]Hoja3!$D22</f>
        <v>0.431055956261711</v>
      </c>
      <c r="CJ21" s="250">
        <v>13.463182098681767</v>
      </c>
      <c r="CK21" s="254">
        <v>9.65</v>
      </c>
      <c r="CL21" s="297">
        <v>231164</v>
      </c>
      <c r="CM21" s="253">
        <v>2.7755358900613934E-7</v>
      </c>
      <c r="CN21" s="254">
        <v>3665210.1600322197</v>
      </c>
      <c r="CO21" s="254">
        <v>404247.17986489914</v>
      </c>
      <c r="CP21" s="254">
        <v>513947.48199474369</v>
      </c>
      <c r="CQ21" s="254">
        <v>241.91048399999994</v>
      </c>
      <c r="CR21" s="261">
        <v>625</v>
      </c>
      <c r="CS21" s="254">
        <v>32585059.535015024</v>
      </c>
      <c r="CT21" s="261">
        <v>56325047.604092896</v>
      </c>
      <c r="CU21" s="254">
        <v>14</v>
      </c>
      <c r="CV21" s="254">
        <v>44</v>
      </c>
      <c r="CW21" s="254">
        <v>581</v>
      </c>
      <c r="CX21" s="254">
        <v>8649905.3688478023</v>
      </c>
    </row>
    <row r="22" spans="1:102">
      <c r="A22" s="248" t="s">
        <v>222</v>
      </c>
      <c r="B22" s="250">
        <v>817.84162715063178</v>
      </c>
      <c r="C22" s="251">
        <v>0.23288179605852211</v>
      </c>
      <c r="D22" s="250">
        <v>937474.5</v>
      </c>
      <c r="E22" s="250">
        <v>398976</v>
      </c>
      <c r="F22" s="56">
        <v>27862</v>
      </c>
      <c r="G22" s="250">
        <v>48168349.661482401</v>
      </c>
      <c r="H22" s="250">
        <v>45068805.375217102</v>
      </c>
      <c r="I22" s="250">
        <v>29896</v>
      </c>
      <c r="J22" s="254">
        <v>4299</v>
      </c>
      <c r="K22" s="254">
        <v>21.560740144810943</v>
      </c>
      <c r="L22" s="253">
        <v>2.5099999999999998</v>
      </c>
      <c r="M22" s="253">
        <v>2.11</v>
      </c>
      <c r="N22" s="253">
        <v>3.8</v>
      </c>
      <c r="O22" s="253">
        <v>2.35</v>
      </c>
      <c r="P22" s="303">
        <v>0.3116666666666667</v>
      </c>
      <c r="Q22" s="254">
        <v>50</v>
      </c>
      <c r="R22" s="255">
        <v>140</v>
      </c>
      <c r="S22" s="254">
        <v>7759</v>
      </c>
      <c r="T22" s="259">
        <v>0.20437977694497764</v>
      </c>
      <c r="U22" s="254">
        <v>1271817</v>
      </c>
      <c r="V22" s="290">
        <v>0</v>
      </c>
      <c r="W22" s="56">
        <v>1413</v>
      </c>
      <c r="X22" s="295">
        <v>21949.19</v>
      </c>
      <c r="Y22" s="254">
        <v>4</v>
      </c>
      <c r="Z22" s="257">
        <v>75560.022697277644</v>
      </c>
      <c r="AA22" s="296">
        <v>0.46234665582775603</v>
      </c>
      <c r="AB22" s="292">
        <v>1467.1</v>
      </c>
      <c r="AC22" s="254">
        <v>262.8</v>
      </c>
      <c r="AD22" s="250">
        <v>0.5</v>
      </c>
      <c r="AE22" s="254">
        <v>0</v>
      </c>
      <c r="AF22" s="254">
        <v>153</v>
      </c>
      <c r="AG22" s="258">
        <f>[1]OK!$E22</f>
        <v>88.427508950075705</v>
      </c>
      <c r="AH22" s="253">
        <v>17.510000000000002</v>
      </c>
      <c r="AI22" s="259">
        <v>0.274533756820588</v>
      </c>
      <c r="AJ22" s="250">
        <v>96290</v>
      </c>
      <c r="AK22" s="250">
        <v>33862</v>
      </c>
      <c r="AL22" s="253">
        <v>1.9563198785673637</v>
      </c>
      <c r="AM22" s="298">
        <v>72</v>
      </c>
      <c r="AN22" s="302">
        <v>151520</v>
      </c>
      <c r="AO22" s="260">
        <v>0.60077069438052522</v>
      </c>
      <c r="AP22" s="254">
        <v>7.8</v>
      </c>
      <c r="AQ22" s="253">
        <v>82.9</v>
      </c>
      <c r="AR22" s="254">
        <v>59.3</v>
      </c>
      <c r="AS22" s="305">
        <v>4.4305709394824285E-3</v>
      </c>
      <c r="AT22" s="254">
        <v>498</v>
      </c>
      <c r="AU22" s="255">
        <v>13348</v>
      </c>
      <c r="AV22" s="254">
        <v>1.9790109117790036</v>
      </c>
      <c r="AW22" s="254">
        <v>270700</v>
      </c>
      <c r="AX22" s="254">
        <v>56.999661018023076</v>
      </c>
      <c r="AY22" s="259">
        <v>6.5144532959860264E-3</v>
      </c>
      <c r="AZ22" s="254">
        <v>11.3</v>
      </c>
      <c r="BA22" s="253">
        <v>4.42</v>
      </c>
      <c r="BB22" s="254">
        <v>0</v>
      </c>
      <c r="BC22" s="254">
        <v>62.7</v>
      </c>
      <c r="BD22" s="254">
        <v>4.2</v>
      </c>
      <c r="BE22" s="254">
        <v>21.94</v>
      </c>
      <c r="BF22" s="261">
        <v>98572.5</v>
      </c>
      <c r="BG22" s="254">
        <v>11.911959217142922</v>
      </c>
      <c r="BH22" s="300">
        <f>[2]Promedios!$F54</f>
        <v>0.64100000000000001</v>
      </c>
      <c r="BI22" s="250">
        <v>982822</v>
      </c>
      <c r="BJ22" s="254">
        <v>27985532</v>
      </c>
      <c r="BK22" s="261">
        <v>330099.97250000003</v>
      </c>
      <c r="BL22" s="254">
        <v>28331</v>
      </c>
      <c r="BM22" s="254">
        <v>22.6</v>
      </c>
      <c r="BN22" s="250">
        <v>17497</v>
      </c>
      <c r="BO22" s="254">
        <v>225112</v>
      </c>
      <c r="BP22" s="254">
        <v>7640.2537659999998</v>
      </c>
      <c r="BQ22" s="253">
        <v>8.7461773700305798</v>
      </c>
      <c r="BR22" s="253">
        <f>+[3]Hoja1!$T24</f>
        <v>3.4319445397762371</v>
      </c>
      <c r="BS22" s="254">
        <v>0.10033399999999999</v>
      </c>
      <c r="BT22" s="250">
        <v>10363</v>
      </c>
      <c r="BU22" s="254">
        <v>2</v>
      </c>
      <c r="BV22" s="250">
        <v>6685</v>
      </c>
      <c r="BW22" s="250">
        <v>6103</v>
      </c>
      <c r="BX22" s="250">
        <v>143.02780925105026</v>
      </c>
      <c r="BY22" s="254">
        <v>58</v>
      </c>
      <c r="BZ22" s="253">
        <v>211067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0.88064222846524487</v>
      </c>
      <c r="CH22" s="250">
        <v>0</v>
      </c>
      <c r="CI22" s="300">
        <f>+[4]Hoja3!$D23</f>
        <v>0.75417165933584807</v>
      </c>
      <c r="CJ22" s="250">
        <v>12.306927630342091</v>
      </c>
      <c r="CK22" s="254">
        <v>5.75</v>
      </c>
      <c r="CL22" s="297">
        <v>111465</v>
      </c>
      <c r="CM22" s="253">
        <v>0</v>
      </c>
      <c r="CN22" s="254">
        <v>3164303.38977475</v>
      </c>
      <c r="CO22" s="254">
        <v>42793.051040575527</v>
      </c>
      <c r="CP22" s="254">
        <v>26865.248311932293</v>
      </c>
      <c r="CQ22" s="254">
        <v>79.095104240000097</v>
      </c>
      <c r="CR22" s="261">
        <v>249</v>
      </c>
      <c r="CS22" s="254">
        <v>10263692.412309075</v>
      </c>
      <c r="CT22" s="261">
        <v>30125780.560651764</v>
      </c>
      <c r="CU22" s="254">
        <v>0</v>
      </c>
      <c r="CV22" s="254">
        <v>10</v>
      </c>
      <c r="CW22" s="254">
        <v>15</v>
      </c>
      <c r="CX22" s="254">
        <v>4270243.7643158156</v>
      </c>
    </row>
    <row r="23" spans="1:102">
      <c r="A23" s="248" t="s">
        <v>223</v>
      </c>
      <c r="B23" s="250">
        <v>12656.345975806265</v>
      </c>
      <c r="C23" s="251">
        <v>0.37183342028452598</v>
      </c>
      <c r="D23" s="250">
        <v>4108196</v>
      </c>
      <c r="E23" s="250">
        <v>1814005</v>
      </c>
      <c r="F23" s="56">
        <v>64203</v>
      </c>
      <c r="G23" s="250">
        <v>608018410.29620504</v>
      </c>
      <c r="H23" s="250">
        <v>551686259.335778</v>
      </c>
      <c r="I23" s="250">
        <v>110148</v>
      </c>
      <c r="J23" s="254">
        <v>49807</v>
      </c>
      <c r="K23" s="254">
        <v>40.547945205479451</v>
      </c>
      <c r="L23" s="253">
        <v>3.01</v>
      </c>
      <c r="M23" s="253">
        <v>2.71</v>
      </c>
      <c r="N23" s="253">
        <v>3.94</v>
      </c>
      <c r="O23" s="253">
        <v>3.49</v>
      </c>
      <c r="P23" s="303">
        <v>0.38666666666666671</v>
      </c>
      <c r="Q23" s="254">
        <v>159</v>
      </c>
      <c r="R23" s="255">
        <v>114</v>
      </c>
      <c r="S23" s="254">
        <v>2989</v>
      </c>
      <c r="T23" s="259">
        <v>4.7709341880790854E-3</v>
      </c>
      <c r="U23" s="254">
        <v>348637</v>
      </c>
      <c r="V23" s="290">
        <v>7</v>
      </c>
      <c r="W23" s="56">
        <v>1302</v>
      </c>
      <c r="X23" s="295">
        <v>1834.43</v>
      </c>
      <c r="Y23" s="254">
        <v>30</v>
      </c>
      <c r="Z23" s="257">
        <v>4373.3410702589908</v>
      </c>
      <c r="AA23" s="296">
        <v>0.70626993886646428</v>
      </c>
      <c r="AB23" s="292">
        <v>9754.2000000000007</v>
      </c>
      <c r="AC23" s="254">
        <v>1708.2</v>
      </c>
      <c r="AD23" s="250">
        <v>0.8</v>
      </c>
      <c r="AE23" s="254">
        <v>7</v>
      </c>
      <c r="AF23" s="254">
        <v>1607</v>
      </c>
      <c r="AG23" s="258">
        <f>[1]OK!$E23</f>
        <v>95.015176726486757</v>
      </c>
      <c r="AH23" s="253">
        <v>12.358499999999999</v>
      </c>
      <c r="AI23" s="259">
        <v>0.19345690966938719</v>
      </c>
      <c r="AJ23" s="250">
        <v>233570</v>
      </c>
      <c r="AK23" s="250">
        <v>339676</v>
      </c>
      <c r="AL23" s="253">
        <v>1.5680848722894429</v>
      </c>
      <c r="AM23" s="298">
        <v>130</v>
      </c>
      <c r="AN23" s="302">
        <v>635307</v>
      </c>
      <c r="AO23" s="260">
        <v>0.54903096746490732</v>
      </c>
      <c r="AP23" s="254">
        <v>2.9</v>
      </c>
      <c r="AQ23" s="253">
        <v>85.5</v>
      </c>
      <c r="AR23" s="254">
        <v>53.9</v>
      </c>
      <c r="AS23" s="305">
        <v>4.1113684422515347E-2</v>
      </c>
      <c r="AT23" s="254">
        <v>519.6</v>
      </c>
      <c r="AU23" s="255">
        <v>129739</v>
      </c>
      <c r="AV23" s="254">
        <v>9.9288434641388683</v>
      </c>
      <c r="AW23" s="254">
        <v>9248800</v>
      </c>
      <c r="AX23" s="254">
        <v>49.9262057104185</v>
      </c>
      <c r="AY23" s="259">
        <v>3.9757066400239426E-2</v>
      </c>
      <c r="AZ23" s="254">
        <v>84.5</v>
      </c>
      <c r="BA23" s="253">
        <v>11.52</v>
      </c>
      <c r="BB23" s="254">
        <v>0</v>
      </c>
      <c r="BC23" s="254">
        <v>62.5</v>
      </c>
      <c r="BD23" s="254">
        <v>10.7</v>
      </c>
      <c r="BE23" s="254">
        <v>32.85</v>
      </c>
      <c r="BF23" s="261">
        <v>57814</v>
      </c>
      <c r="BG23" s="254">
        <v>7.0469378177864463</v>
      </c>
      <c r="BH23" s="300">
        <f>[2]Promedios!$F55</f>
        <v>0.75850000000000006</v>
      </c>
      <c r="BI23" s="250">
        <v>9899123.2000000011</v>
      </c>
      <c r="BJ23" s="254">
        <v>330733822</v>
      </c>
      <c r="BK23" s="261">
        <v>371512.26500000001</v>
      </c>
      <c r="BL23" s="254">
        <v>199296</v>
      </c>
      <c r="BM23" s="254">
        <v>55</v>
      </c>
      <c r="BN23" s="250">
        <v>119789</v>
      </c>
      <c r="BO23" s="254">
        <v>978889</v>
      </c>
      <c r="BP23" s="254">
        <v>101108.75228500001</v>
      </c>
      <c r="BQ23" s="253">
        <v>17.19804514777752</v>
      </c>
      <c r="BR23" s="253">
        <f>+[3]Hoja1!$T25</f>
        <v>2179.3752228672251</v>
      </c>
      <c r="BS23" s="254">
        <v>41.896396000000003</v>
      </c>
      <c r="BT23" s="250">
        <v>95027</v>
      </c>
      <c r="BU23" s="254">
        <v>50</v>
      </c>
      <c r="BV23" s="250">
        <v>72093</v>
      </c>
      <c r="BW23" s="250">
        <v>39891</v>
      </c>
      <c r="BX23" s="250">
        <v>8.5503303222610292</v>
      </c>
      <c r="BY23" s="254">
        <v>533</v>
      </c>
      <c r="BZ23" s="253">
        <v>5074142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0.77684136729154951</v>
      </c>
      <c r="CH23" s="250">
        <v>21673148</v>
      </c>
      <c r="CI23" s="300">
        <f>+[4]Hoja3!$D24</f>
        <v>4.2623012282406864E-2</v>
      </c>
      <c r="CJ23" s="250">
        <v>0</v>
      </c>
      <c r="CK23" s="254">
        <v>9.6000000000000014</v>
      </c>
      <c r="CL23" s="297">
        <v>392596</v>
      </c>
      <c r="CM23" s="253">
        <v>9.5160635758699905E-3</v>
      </c>
      <c r="CN23" s="254">
        <v>9985596.5252028406</v>
      </c>
      <c r="CO23" s="254">
        <v>16402387.30399584</v>
      </c>
      <c r="CP23" s="254">
        <v>15070285.306004647</v>
      </c>
      <c r="CQ23" s="254">
        <v>1469.6822935100022</v>
      </c>
      <c r="CR23" s="261">
        <v>3573</v>
      </c>
      <c r="CS23" s="254">
        <v>223032797.18154031</v>
      </c>
      <c r="CT23" s="261">
        <v>374917395.08825457</v>
      </c>
      <c r="CU23" s="254">
        <v>66</v>
      </c>
      <c r="CV23" s="254">
        <v>399</v>
      </c>
      <c r="CW23" s="254">
        <v>291</v>
      </c>
      <c r="CX23" s="254">
        <v>53215030.096898586</v>
      </c>
    </row>
    <row r="24" spans="1:102">
      <c r="A24" s="248" t="s">
        <v>224</v>
      </c>
      <c r="B24" s="250">
        <v>2255.5775240250396</v>
      </c>
      <c r="C24" s="251">
        <v>0.1425353294854533</v>
      </c>
      <c r="D24" s="250">
        <v>3553073</v>
      </c>
      <c r="E24" s="250">
        <v>1391645</v>
      </c>
      <c r="F24" s="56">
        <v>93343</v>
      </c>
      <c r="G24" s="250">
        <v>128513348.79122899</v>
      </c>
      <c r="H24" s="250">
        <v>119158470.948075</v>
      </c>
      <c r="I24" s="250">
        <v>107075</v>
      </c>
      <c r="J24" s="254">
        <v>37616</v>
      </c>
      <c r="K24" s="254">
        <v>45.522682445759372</v>
      </c>
      <c r="L24" s="253">
        <v>3.46</v>
      </c>
      <c r="M24" s="253">
        <v>2.58</v>
      </c>
      <c r="N24" s="253">
        <v>3.12</v>
      </c>
      <c r="O24" s="253">
        <v>3.65</v>
      </c>
      <c r="P24" s="303">
        <v>0.53700000000000003</v>
      </c>
      <c r="Q24" s="254">
        <v>68</v>
      </c>
      <c r="R24" s="255">
        <v>626</v>
      </c>
      <c r="S24" s="254">
        <v>5239</v>
      </c>
      <c r="T24" s="259">
        <v>0.3279523315260533</v>
      </c>
      <c r="U24" s="254">
        <v>5105015</v>
      </c>
      <c r="V24" s="290">
        <v>18</v>
      </c>
      <c r="W24" s="56">
        <v>3345</v>
      </c>
      <c r="X24" s="295">
        <v>5370.62</v>
      </c>
      <c r="Y24" s="254">
        <v>5</v>
      </c>
      <c r="Z24" s="257">
        <v>41244.608413528702</v>
      </c>
      <c r="AA24" s="296">
        <v>0.39217878629101183</v>
      </c>
      <c r="AB24" s="292">
        <v>640.29999999999995</v>
      </c>
      <c r="AC24" s="254">
        <v>773.8</v>
      </c>
      <c r="AD24" s="250">
        <v>0</v>
      </c>
      <c r="AE24" s="254">
        <v>15</v>
      </c>
      <c r="AF24" s="254">
        <v>0</v>
      </c>
      <c r="AG24" s="258">
        <f>[1]OK!$E24</f>
        <v>56.750300467477281</v>
      </c>
      <c r="AH24" s="253">
        <v>22.5716</v>
      </c>
      <c r="AI24" s="259">
        <v>0.30231910300160181</v>
      </c>
      <c r="AJ24" s="250">
        <v>258735</v>
      </c>
      <c r="AK24" s="250">
        <v>70722</v>
      </c>
      <c r="AL24" s="253">
        <v>1.1553379286043377</v>
      </c>
      <c r="AM24" s="298">
        <v>600</v>
      </c>
      <c r="AN24" s="302">
        <v>573768</v>
      </c>
      <c r="AO24" s="260">
        <v>0.57706526914690026</v>
      </c>
      <c r="AP24" s="254">
        <v>18.8</v>
      </c>
      <c r="AQ24" s="253">
        <v>76.599999999999994</v>
      </c>
      <c r="AR24" s="254">
        <v>55.5</v>
      </c>
      <c r="AS24" s="305">
        <v>1.4067062732856711E-2</v>
      </c>
      <c r="AT24" s="254">
        <v>433.99</v>
      </c>
      <c r="AU24" s="255">
        <v>11900</v>
      </c>
      <c r="AV24" s="254">
        <v>9.8315683331400319</v>
      </c>
      <c r="AW24" s="254">
        <v>552700</v>
      </c>
      <c r="AX24" s="254">
        <v>65.822118762584822</v>
      </c>
      <c r="AY24" s="259">
        <v>1.4047641592866348E-2</v>
      </c>
      <c r="AZ24" s="254">
        <v>9.3000000000000007</v>
      </c>
      <c r="BA24" s="253">
        <v>10.4</v>
      </c>
      <c r="BB24" s="254">
        <v>0</v>
      </c>
      <c r="BC24" s="254">
        <v>46.2</v>
      </c>
      <c r="BD24" s="254">
        <v>25.1</v>
      </c>
      <c r="BE24" s="254">
        <v>16.96</v>
      </c>
      <c r="BF24" s="261">
        <v>542792</v>
      </c>
      <c r="BG24" s="254">
        <v>7.4720717076298229</v>
      </c>
      <c r="BH24" s="300">
        <f>[2]Promedios!$F56</f>
        <v>0.50116666666666665</v>
      </c>
      <c r="BI24" s="250">
        <v>794469.7</v>
      </c>
      <c r="BJ24" s="254">
        <v>55682040</v>
      </c>
      <c r="BK24" s="261">
        <v>1059758.3574999999</v>
      </c>
      <c r="BL24" s="254">
        <v>31397</v>
      </c>
      <c r="BM24" s="254">
        <v>13.7</v>
      </c>
      <c r="BN24" s="250">
        <v>27019</v>
      </c>
      <c r="BO24" s="254">
        <v>802132</v>
      </c>
      <c r="BP24" s="254">
        <v>15061.697038999999</v>
      </c>
      <c r="BQ24" s="253">
        <v>1.8185708172871202</v>
      </c>
      <c r="BR24" s="253">
        <f>+[3]Hoja1!$T26</f>
        <v>1.2333954142358499</v>
      </c>
      <c r="BS24" s="254">
        <v>15347.188198</v>
      </c>
      <c r="BT24" s="250">
        <v>29218</v>
      </c>
      <c r="BU24" s="254">
        <v>19</v>
      </c>
      <c r="BV24" s="250">
        <v>14613</v>
      </c>
      <c r="BW24" s="250">
        <v>6151</v>
      </c>
      <c r="BX24" s="250">
        <v>476.5396357997796</v>
      </c>
      <c r="BY24" s="254">
        <v>134</v>
      </c>
      <c r="BZ24" s="253">
        <v>270149</v>
      </c>
      <c r="CA24" s="253">
        <v>0.53565880676644206</v>
      </c>
      <c r="CB24" s="262">
        <v>71.388486310000005</v>
      </c>
      <c r="CC24" s="254">
        <v>0</v>
      </c>
      <c r="CD24" s="254">
        <v>0</v>
      </c>
      <c r="CE24" s="254">
        <v>36.380000000000003</v>
      </c>
      <c r="CF24" s="254">
        <v>33.33</v>
      </c>
      <c r="CG24" s="259">
        <v>0.96029458648774124</v>
      </c>
      <c r="CH24" s="250">
        <v>0</v>
      </c>
      <c r="CI24" s="300">
        <f>+[4]Hoja3!$D25</f>
        <v>2.1950041107077882</v>
      </c>
      <c r="CJ24" s="250">
        <v>4.7610336037641767</v>
      </c>
      <c r="CK24" s="254">
        <v>7.4499999999999993</v>
      </c>
      <c r="CL24" s="297">
        <v>394322</v>
      </c>
      <c r="CM24" s="253">
        <v>8.6679523257302306E-3</v>
      </c>
      <c r="CN24" s="254">
        <v>4581109.19495524</v>
      </c>
      <c r="CO24" s="254">
        <v>154727.80997975825</v>
      </c>
      <c r="CP24" s="254">
        <v>69071.171078803964</v>
      </c>
      <c r="CQ24" s="254">
        <v>3.0413339999999991</v>
      </c>
      <c r="CR24" s="261">
        <v>592</v>
      </c>
      <c r="CS24" s="254">
        <v>31174852.606624406</v>
      </c>
      <c r="CT24" s="261">
        <v>78755883.40983589</v>
      </c>
      <c r="CU24" s="254">
        <v>4</v>
      </c>
      <c r="CV24" s="254">
        <v>24</v>
      </c>
      <c r="CW24" s="254">
        <v>63</v>
      </c>
      <c r="CX24" s="254">
        <v>11393027.375108954</v>
      </c>
    </row>
    <row r="25" spans="1:102">
      <c r="A25" s="248" t="s">
        <v>225</v>
      </c>
      <c r="B25" s="250">
        <v>4836.7365754946513</v>
      </c>
      <c r="C25" s="251">
        <v>0.20446797591200608</v>
      </c>
      <c r="D25" s="250">
        <v>5435854</v>
      </c>
      <c r="E25" s="250">
        <v>2446090</v>
      </c>
      <c r="F25" s="56">
        <v>34251</v>
      </c>
      <c r="G25" s="250">
        <v>266780365.70463601</v>
      </c>
      <c r="H25" s="250">
        <v>248457360.262355</v>
      </c>
      <c r="I25" s="250">
        <v>165237</v>
      </c>
      <c r="J25" s="254">
        <v>64438</v>
      </c>
      <c r="K25" s="254">
        <v>55.947812739831157</v>
      </c>
      <c r="L25" s="253">
        <v>2.2400000000000002</v>
      </c>
      <c r="M25" s="253">
        <v>2.1800000000000002</v>
      </c>
      <c r="N25" s="253">
        <v>1.1399999999999999</v>
      </c>
      <c r="O25" s="253">
        <v>3.56</v>
      </c>
      <c r="P25" s="303">
        <v>0.55866666666666676</v>
      </c>
      <c r="Q25" s="254">
        <v>103</v>
      </c>
      <c r="R25" s="255">
        <v>364</v>
      </c>
      <c r="S25" s="254">
        <v>11667</v>
      </c>
      <c r="T25" s="259">
        <v>0.15673706602681595</v>
      </c>
      <c r="U25" s="254">
        <v>768226</v>
      </c>
      <c r="V25" s="290">
        <v>11</v>
      </c>
      <c r="W25" s="56">
        <v>1739</v>
      </c>
      <c r="X25" s="295">
        <v>395.57</v>
      </c>
      <c r="Y25" s="254">
        <v>32</v>
      </c>
      <c r="Z25" s="257">
        <v>7967.2930186978565</v>
      </c>
      <c r="AA25" s="296">
        <v>0.91127240768380902</v>
      </c>
      <c r="AB25" s="292">
        <v>2181.9</v>
      </c>
      <c r="AC25" s="254">
        <v>1503.8</v>
      </c>
      <c r="AD25" s="250">
        <v>0.8</v>
      </c>
      <c r="AE25" s="254">
        <v>42</v>
      </c>
      <c r="AF25" s="254">
        <v>1098</v>
      </c>
      <c r="AG25" s="258">
        <f>[1]OK!$E25</f>
        <v>74.351074416217045</v>
      </c>
      <c r="AH25" s="253">
        <v>20.7424</v>
      </c>
      <c r="AI25" s="259">
        <v>0.28938345489682687</v>
      </c>
      <c r="AJ25" s="250">
        <v>548639</v>
      </c>
      <c r="AK25" s="250">
        <v>131086</v>
      </c>
      <c r="AL25" s="253">
        <v>1.2104813705445363</v>
      </c>
      <c r="AM25" s="298">
        <v>606</v>
      </c>
      <c r="AN25" s="302">
        <v>819075</v>
      </c>
      <c r="AO25" s="260">
        <v>0.63255237255286256</v>
      </c>
      <c r="AP25" s="254">
        <v>12.8</v>
      </c>
      <c r="AQ25" s="253">
        <v>83.5</v>
      </c>
      <c r="AR25" s="254">
        <v>66.3</v>
      </c>
      <c r="AS25" s="305">
        <v>4.2691236196421976E-2</v>
      </c>
      <c r="AT25" s="254">
        <v>496.3</v>
      </c>
      <c r="AU25" s="255">
        <v>65210</v>
      </c>
      <c r="AV25" s="254">
        <v>3.1658562303205864</v>
      </c>
      <c r="AW25" s="254">
        <v>3057800</v>
      </c>
      <c r="AX25" s="254">
        <v>61.523485965240077</v>
      </c>
      <c r="AY25" s="259">
        <v>1.0851081587069858E-2</v>
      </c>
      <c r="AZ25" s="254">
        <v>31.9</v>
      </c>
      <c r="BA25" s="253">
        <v>11.23</v>
      </c>
      <c r="BB25" s="254">
        <v>0</v>
      </c>
      <c r="BC25" s="254">
        <v>55.2</v>
      </c>
      <c r="BD25" s="254">
        <v>5.5</v>
      </c>
      <c r="BE25" s="254">
        <v>18.43</v>
      </c>
      <c r="BF25" s="261">
        <v>606419</v>
      </c>
      <c r="BG25" s="254">
        <v>7.4992294498411551</v>
      </c>
      <c r="BH25" s="300">
        <f>[2]Promedios!$F57</f>
        <v>0.57183333333333342</v>
      </c>
      <c r="BI25" s="250">
        <v>3226163.9</v>
      </c>
      <c r="BJ25" s="254">
        <v>145897796</v>
      </c>
      <c r="BK25" s="261">
        <v>821108.13</v>
      </c>
      <c r="BL25" s="254">
        <v>117491</v>
      </c>
      <c r="BM25" s="254">
        <v>25.3</v>
      </c>
      <c r="BN25" s="250">
        <v>50097</v>
      </c>
      <c r="BO25" s="254">
        <v>1215190</v>
      </c>
      <c r="BP25" s="254">
        <v>32046.249931999999</v>
      </c>
      <c r="BQ25" s="253">
        <v>4.7760560390575248</v>
      </c>
      <c r="BR25" s="253">
        <f>+[3]Hoja1!$T27</f>
        <v>0.14208319539423114</v>
      </c>
      <c r="BS25" s="254">
        <v>0.60270599999999996</v>
      </c>
      <c r="BT25" s="250">
        <v>15028</v>
      </c>
      <c r="BU25" s="254">
        <v>6</v>
      </c>
      <c r="BV25" s="250">
        <v>29029</v>
      </c>
      <c r="BW25" s="250">
        <v>20734</v>
      </c>
      <c r="BX25" s="250">
        <v>267.34010717382296</v>
      </c>
      <c r="BY25" s="254">
        <v>262</v>
      </c>
      <c r="BZ25" s="253">
        <v>1369733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0.90234602839956568</v>
      </c>
      <c r="CH25" s="250">
        <v>3853800</v>
      </c>
      <c r="CI25" s="300">
        <f>+[4]Hoja3!$D26</f>
        <v>0.38350604623586804</v>
      </c>
      <c r="CJ25" s="250">
        <v>30.101808931722864</v>
      </c>
      <c r="CK25" s="254">
        <v>14.45</v>
      </c>
      <c r="CL25" s="297">
        <v>656306</v>
      </c>
      <c r="CM25" s="253">
        <v>6.7584298922994932E-4</v>
      </c>
      <c r="CN25" s="254">
        <v>4737466.84632162</v>
      </c>
      <c r="CO25" s="254">
        <v>5998823.2477861904</v>
      </c>
      <c r="CP25" s="254">
        <v>3755408.184067016</v>
      </c>
      <c r="CQ25" s="254">
        <v>766.39750600000036</v>
      </c>
      <c r="CR25" s="261">
        <v>1554</v>
      </c>
      <c r="CS25" s="254">
        <v>88845522.063570693</v>
      </c>
      <c r="CT25" s="261">
        <v>157804716.17641079</v>
      </c>
      <c r="CU25" s="254">
        <v>22</v>
      </c>
      <c r="CV25" s="254">
        <v>109</v>
      </c>
      <c r="CW25" s="254">
        <v>442</v>
      </c>
      <c r="CX25" s="254">
        <v>23552022.427597251</v>
      </c>
    </row>
    <row r="26" spans="1:102">
      <c r="A26" s="248" t="s">
        <v>226</v>
      </c>
      <c r="B26" s="250">
        <v>2705.1661081025609</v>
      </c>
      <c r="C26" s="251">
        <v>0.27944231287222732</v>
      </c>
      <c r="D26" s="250">
        <v>1560391.5</v>
      </c>
      <c r="E26" s="250">
        <v>651195</v>
      </c>
      <c r="F26" s="56">
        <v>11658</v>
      </c>
      <c r="G26" s="250">
        <v>134992570.89653599</v>
      </c>
      <c r="H26" s="250">
        <v>126355298.29242299</v>
      </c>
      <c r="I26" s="250">
        <v>42491</v>
      </c>
      <c r="J26" s="254">
        <v>18462</v>
      </c>
      <c r="K26" s="254">
        <v>39.137510170870627</v>
      </c>
      <c r="L26" s="253">
        <v>2.39</v>
      </c>
      <c r="M26" s="253">
        <v>2.64</v>
      </c>
      <c r="N26" s="253">
        <v>4.0199999999999996</v>
      </c>
      <c r="O26" s="253">
        <v>3.02</v>
      </c>
      <c r="P26" s="303">
        <v>0.35433333333333339</v>
      </c>
      <c r="Q26" s="254">
        <v>79</v>
      </c>
      <c r="R26" s="255">
        <v>74</v>
      </c>
      <c r="S26" s="254">
        <v>2871</v>
      </c>
      <c r="T26" s="259">
        <v>0.20437977694497764</v>
      </c>
      <c r="U26" s="254">
        <v>247372</v>
      </c>
      <c r="V26" s="290">
        <v>6</v>
      </c>
      <c r="W26" s="56">
        <v>652</v>
      </c>
      <c r="X26" s="295">
        <v>3860.73</v>
      </c>
      <c r="Y26" s="254">
        <v>21</v>
      </c>
      <c r="Z26" s="257">
        <v>2440.8371044960418</v>
      </c>
      <c r="AA26" s="296">
        <v>0.96933737005135412</v>
      </c>
      <c r="AB26" s="292">
        <v>657.4</v>
      </c>
      <c r="AC26" s="254">
        <v>489.1</v>
      </c>
      <c r="AD26" s="250">
        <v>0</v>
      </c>
      <c r="AE26" s="254">
        <v>1</v>
      </c>
      <c r="AF26" s="254">
        <v>367</v>
      </c>
      <c r="AG26" s="258">
        <f>[1]OK!$E26</f>
        <v>84.511028661994359</v>
      </c>
      <c r="AH26" s="253">
        <v>17.3306</v>
      </c>
      <c r="AI26" s="259">
        <v>0.21366928648482048</v>
      </c>
      <c r="AJ26" s="250">
        <v>129732</v>
      </c>
      <c r="AK26" s="250">
        <v>68446</v>
      </c>
      <c r="AL26" s="253">
        <v>1.5091875862217117</v>
      </c>
      <c r="AM26" s="298">
        <v>167</v>
      </c>
      <c r="AN26" s="302">
        <v>239788</v>
      </c>
      <c r="AO26" s="260">
        <v>0.66213376618870079</v>
      </c>
      <c r="AP26" s="254">
        <v>8.1999999999999993</v>
      </c>
      <c r="AQ26" s="253">
        <v>77.8</v>
      </c>
      <c r="AR26" s="254">
        <v>55.5</v>
      </c>
      <c r="AS26" s="305">
        <v>2.3267210418554694E-2</v>
      </c>
      <c r="AT26" s="254">
        <v>499.47</v>
      </c>
      <c r="AU26" s="255">
        <v>135477</v>
      </c>
      <c r="AV26" s="254">
        <v>6.1453838657133302</v>
      </c>
      <c r="AW26" s="254">
        <v>1559500</v>
      </c>
      <c r="AX26" s="254">
        <v>57.195772589798487</v>
      </c>
      <c r="AY26" s="259">
        <v>3.3777449204828981E-2</v>
      </c>
      <c r="AZ26" s="254">
        <v>36.9</v>
      </c>
      <c r="BA26" s="253">
        <v>13.69</v>
      </c>
      <c r="BB26" s="254">
        <v>0</v>
      </c>
      <c r="BC26" s="254">
        <v>57.3</v>
      </c>
      <c r="BD26" s="254">
        <v>8.5</v>
      </c>
      <c r="BE26" s="254">
        <v>26.04</v>
      </c>
      <c r="BF26" s="261">
        <v>65371.5</v>
      </c>
      <c r="BG26" s="254">
        <v>7.4718671126941949</v>
      </c>
      <c r="BH26" s="300">
        <f>[2]Promedios!$F58</f>
        <v>0.65300000000000002</v>
      </c>
      <c r="BI26" s="250">
        <v>2559684.6999999997</v>
      </c>
      <c r="BJ26" s="254">
        <v>76365158</v>
      </c>
      <c r="BK26" s="261">
        <v>155491.15</v>
      </c>
      <c r="BL26" s="254">
        <v>60654</v>
      </c>
      <c r="BM26" s="254">
        <v>44.9</v>
      </c>
      <c r="BN26" s="250">
        <v>23027</v>
      </c>
      <c r="BO26" s="254">
        <v>324381</v>
      </c>
      <c r="BP26" s="254">
        <v>15456.625509000001</v>
      </c>
      <c r="BQ26" s="253">
        <v>9.8417068134893331</v>
      </c>
      <c r="BR26" s="253">
        <f>+[3]Hoja1!$T28</f>
        <v>15.920017830419969</v>
      </c>
      <c r="BS26" s="254">
        <v>0.66456300000000001</v>
      </c>
      <c r="BT26" s="250">
        <v>10589</v>
      </c>
      <c r="BU26" s="254">
        <v>5</v>
      </c>
      <c r="BV26" s="250">
        <v>12748</v>
      </c>
      <c r="BW26" s="250">
        <v>12341</v>
      </c>
      <c r="BX26" s="250">
        <v>163.62056315937855</v>
      </c>
      <c r="BY26" s="254">
        <v>96</v>
      </c>
      <c r="BZ26" s="253">
        <v>640922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0.98785801422986974</v>
      </c>
      <c r="CH26" s="250">
        <v>9682270</v>
      </c>
      <c r="CI26" s="300">
        <f>+[4]Hoja3!$D27</f>
        <v>0.73639673979952625</v>
      </c>
      <c r="CJ26" s="250">
        <v>19.573121468654772</v>
      </c>
      <c r="CK26" s="254">
        <v>4.1500000000000004</v>
      </c>
      <c r="CL26" s="297">
        <v>165006</v>
      </c>
      <c r="CM26" s="253">
        <v>5.1550953264740279E-4</v>
      </c>
      <c r="CN26" s="254">
        <v>3298934.65063554</v>
      </c>
      <c r="CO26" s="254">
        <v>2777115.8449087762</v>
      </c>
      <c r="CP26" s="254">
        <v>3246278.0766472779</v>
      </c>
      <c r="CQ26" s="254">
        <v>151.04893879396457</v>
      </c>
      <c r="CR26" s="261">
        <v>478</v>
      </c>
      <c r="CS26" s="254">
        <v>50250785.685875051</v>
      </c>
      <c r="CT26" s="261">
        <v>75955635.025989175</v>
      </c>
      <c r="CU26" s="254">
        <v>22</v>
      </c>
      <c r="CV26" s="254">
        <v>98</v>
      </c>
      <c r="CW26" s="254">
        <v>224</v>
      </c>
      <c r="CX26" s="254">
        <v>11967426.497919858</v>
      </c>
    </row>
    <row r="27" spans="1:102">
      <c r="A27" s="248" t="s">
        <v>227</v>
      </c>
      <c r="B27" s="250">
        <v>2229.0099710234699</v>
      </c>
      <c r="C27" s="251">
        <v>0.23537900008159091</v>
      </c>
      <c r="D27" s="250">
        <v>1082464</v>
      </c>
      <c r="E27" s="250">
        <v>477375</v>
      </c>
      <c r="F27" s="56">
        <v>42535</v>
      </c>
      <c r="G27" s="250">
        <v>111901837.80916101</v>
      </c>
      <c r="H27" s="250">
        <v>105452805.252102</v>
      </c>
      <c r="I27" s="250">
        <v>29079</v>
      </c>
      <c r="J27" s="254">
        <v>24990</v>
      </c>
      <c r="K27" s="254">
        <v>55.695687550854359</v>
      </c>
      <c r="L27" s="253">
        <v>3.44</v>
      </c>
      <c r="M27" s="253">
        <v>2.75</v>
      </c>
      <c r="N27" s="253">
        <v>2.76</v>
      </c>
      <c r="O27" s="253">
        <v>3.36</v>
      </c>
      <c r="P27" s="303">
        <v>0.56966666666666665</v>
      </c>
      <c r="Q27" s="254">
        <v>93</v>
      </c>
      <c r="R27" s="255">
        <v>137</v>
      </c>
      <c r="S27" s="254">
        <v>3696</v>
      </c>
      <c r="T27" s="259">
        <v>0.3279523315260533</v>
      </c>
      <c r="U27" s="254">
        <v>3686715</v>
      </c>
      <c r="V27" s="290">
        <v>2</v>
      </c>
      <c r="W27" s="56">
        <v>792</v>
      </c>
      <c r="X27" s="295">
        <v>10040.719999999999</v>
      </c>
      <c r="Y27" s="254">
        <v>4</v>
      </c>
      <c r="Z27" s="257">
        <v>8354.1159736448626</v>
      </c>
      <c r="AA27" s="296">
        <v>7.223293033402059E-2</v>
      </c>
      <c r="AB27" s="292">
        <v>1349.9</v>
      </c>
      <c r="AC27" s="254">
        <v>335.8</v>
      </c>
      <c r="AD27" s="250">
        <v>0</v>
      </c>
      <c r="AE27" s="254">
        <v>9</v>
      </c>
      <c r="AF27" s="254">
        <v>209</v>
      </c>
      <c r="AG27" s="258">
        <f>[1]OK!$E27</f>
        <v>89.380732612239001</v>
      </c>
      <c r="AH27" s="253">
        <v>15.145200000000001</v>
      </c>
      <c r="AI27" s="259">
        <v>0.26586265862658626</v>
      </c>
      <c r="AJ27" s="250">
        <v>87065</v>
      </c>
      <c r="AK27" s="250">
        <v>84408</v>
      </c>
      <c r="AL27" s="253">
        <v>1.3838797410352677</v>
      </c>
      <c r="AM27" s="298">
        <v>37</v>
      </c>
      <c r="AN27" s="302">
        <v>191718</v>
      </c>
      <c r="AO27" s="260">
        <v>0.56303069888961466</v>
      </c>
      <c r="AP27" s="254">
        <v>5.9</v>
      </c>
      <c r="AQ27" s="253">
        <v>80.2</v>
      </c>
      <c r="AR27" s="254">
        <v>56.2</v>
      </c>
      <c r="AS27" s="305">
        <v>7.4044238579532105E-3</v>
      </c>
      <c r="AT27" s="254">
        <v>497.8</v>
      </c>
      <c r="AU27" s="255">
        <v>19491</v>
      </c>
      <c r="AV27" s="254">
        <v>8.3220233080081787</v>
      </c>
      <c r="AW27" s="254">
        <v>2000700</v>
      </c>
      <c r="AX27" s="254">
        <v>52.032789109950059</v>
      </c>
      <c r="AY27" s="259">
        <v>4.5807486065006398E-2</v>
      </c>
      <c r="AZ27" s="254">
        <v>69.2</v>
      </c>
      <c r="BA27" s="253">
        <v>14.14</v>
      </c>
      <c r="BB27" s="254">
        <v>0</v>
      </c>
      <c r="BC27" s="254">
        <v>55.4</v>
      </c>
      <c r="BD27" s="254">
        <v>14.5</v>
      </c>
      <c r="BE27" s="254">
        <v>29.19</v>
      </c>
      <c r="BF27" s="261">
        <v>39023</v>
      </c>
      <c r="BG27" s="254">
        <v>7.1522469070774815</v>
      </c>
      <c r="BH27" s="300">
        <f>[2]Promedios!$F59</f>
        <v>0.65666666666666673</v>
      </c>
      <c r="BI27" s="250">
        <v>3108767.9</v>
      </c>
      <c r="BJ27" s="254">
        <v>43523096</v>
      </c>
      <c r="BK27" s="261">
        <v>89344.705000000002</v>
      </c>
      <c r="BL27" s="254">
        <v>52025</v>
      </c>
      <c r="BM27" s="254">
        <v>139.5</v>
      </c>
      <c r="BN27" s="250">
        <v>19324</v>
      </c>
      <c r="BO27" s="254">
        <v>260195</v>
      </c>
      <c r="BP27" s="254">
        <v>9052.6892339999995</v>
      </c>
      <c r="BQ27" s="253">
        <v>8.3010085337470905</v>
      </c>
      <c r="BR27" s="253">
        <f>+[3]Hoja1!$T29</f>
        <v>10.619713373936039</v>
      </c>
      <c r="BS27" s="254">
        <v>9777.3012770000005</v>
      </c>
      <c r="BT27" s="250">
        <v>118866</v>
      </c>
      <c r="BU27" s="254">
        <v>96</v>
      </c>
      <c r="BV27" s="250">
        <v>17667</v>
      </c>
      <c r="BW27" s="250">
        <v>18078</v>
      </c>
      <c r="BX27" s="250">
        <v>111.53057845893342</v>
      </c>
      <c r="BY27" s="254">
        <v>84</v>
      </c>
      <c r="BZ27" s="253">
        <v>583808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0.79700840726331423</v>
      </c>
      <c r="CH27" s="250">
        <v>1324307</v>
      </c>
      <c r="CI27" s="300">
        <f>+[4]Hoja3!$D28</f>
        <v>6.2586145717527589E-2</v>
      </c>
      <c r="CJ27" s="250">
        <v>0</v>
      </c>
      <c r="CK27" s="254">
        <v>6.5500000000000007</v>
      </c>
      <c r="CL27" s="297">
        <v>111847</v>
      </c>
      <c r="CM27" s="253">
        <v>0.43651972409137862</v>
      </c>
      <c r="CN27" s="254">
        <v>23695576.979423601</v>
      </c>
      <c r="CO27" s="254">
        <v>80279.247122771179</v>
      </c>
      <c r="CP27" s="254">
        <v>256283.26924042177</v>
      </c>
      <c r="CQ27" s="254">
        <v>79.341131640000427</v>
      </c>
      <c r="CR27" s="261">
        <v>1792</v>
      </c>
      <c r="CS27" s="254">
        <v>16360986.297696499</v>
      </c>
      <c r="CT27" s="261">
        <v>91164176.386292875</v>
      </c>
      <c r="CU27" s="254">
        <v>3</v>
      </c>
      <c r="CV27" s="254">
        <v>27</v>
      </c>
      <c r="CW27" s="254">
        <v>33</v>
      </c>
      <c r="CX27" s="254">
        <v>9920375.692301508</v>
      </c>
    </row>
    <row r="28" spans="1:102">
      <c r="A28" s="248" t="s">
        <v>228</v>
      </c>
      <c r="B28" s="250">
        <v>2832.6336896808784</v>
      </c>
      <c r="C28" s="251">
        <v>0.22391816569932807</v>
      </c>
      <c r="D28" s="250">
        <v>2388308</v>
      </c>
      <c r="E28" s="250">
        <v>962402</v>
      </c>
      <c r="F28" s="56">
        <v>61165</v>
      </c>
      <c r="G28" s="250">
        <v>148229993.70555899</v>
      </c>
      <c r="H28" s="250">
        <v>135668736.85371</v>
      </c>
      <c r="I28" s="250">
        <v>63762</v>
      </c>
      <c r="J28" s="254">
        <v>45373</v>
      </c>
      <c r="K28" s="254">
        <v>34.863064396743155</v>
      </c>
      <c r="L28" s="253">
        <v>3.26</v>
      </c>
      <c r="M28" s="253">
        <v>2.35</v>
      </c>
      <c r="N28" s="253">
        <v>3.3</v>
      </c>
      <c r="O28" s="253">
        <v>3.14</v>
      </c>
      <c r="P28" s="303">
        <v>0.2253333333333333</v>
      </c>
      <c r="Q28" s="254">
        <v>72</v>
      </c>
      <c r="R28" s="255">
        <v>136</v>
      </c>
      <c r="S28" s="254">
        <v>6841</v>
      </c>
      <c r="T28" s="259">
        <v>4.7709341880790854E-3</v>
      </c>
      <c r="U28" s="254">
        <v>822044</v>
      </c>
      <c r="V28" s="290">
        <v>2</v>
      </c>
      <c r="W28" s="56">
        <v>1632</v>
      </c>
      <c r="X28" s="295">
        <v>747.26</v>
      </c>
      <c r="Y28" s="254">
        <v>11</v>
      </c>
      <c r="Z28" s="257">
        <v>10129.102293239241</v>
      </c>
      <c r="AA28" s="296">
        <v>1.1804979430269313</v>
      </c>
      <c r="AB28" s="292">
        <v>558.79999999999995</v>
      </c>
      <c r="AC28" s="254">
        <v>631.45000000000005</v>
      </c>
      <c r="AD28" s="250">
        <v>1</v>
      </c>
      <c r="AE28" s="254">
        <v>9</v>
      </c>
      <c r="AF28" s="254">
        <v>333</v>
      </c>
      <c r="AG28" s="258">
        <f>[1]OK!$E28</f>
        <v>72.664133813898331</v>
      </c>
      <c r="AH28" s="253">
        <v>18.4741</v>
      </c>
      <c r="AI28" s="259">
        <v>0.2373300370828183</v>
      </c>
      <c r="AJ28" s="250">
        <v>230795</v>
      </c>
      <c r="AK28" s="250">
        <v>89322</v>
      </c>
      <c r="AL28" s="253">
        <v>1.2088055644414373</v>
      </c>
      <c r="AM28" s="298">
        <v>227</v>
      </c>
      <c r="AN28" s="302">
        <v>338562</v>
      </c>
      <c r="AO28" s="260">
        <v>0.60949618661233784</v>
      </c>
      <c r="AP28" s="254">
        <v>9.5</v>
      </c>
      <c r="AQ28" s="253">
        <v>81</v>
      </c>
      <c r="AR28" s="254">
        <v>64.7</v>
      </c>
      <c r="AS28" s="305">
        <v>1.1821568824891755E-2</v>
      </c>
      <c r="AT28" s="254">
        <v>490.13</v>
      </c>
      <c r="AU28" s="255">
        <v>36636</v>
      </c>
      <c r="AV28" s="254">
        <v>19.269810590421685</v>
      </c>
      <c r="AW28" s="254">
        <v>2721000</v>
      </c>
      <c r="AX28" s="254">
        <v>63.388039185501746</v>
      </c>
      <c r="AY28" s="259">
        <v>3.7085860518413449E-2</v>
      </c>
      <c r="AZ28" s="254">
        <v>60</v>
      </c>
      <c r="BA28" s="253">
        <v>7.09</v>
      </c>
      <c r="BB28" s="254">
        <v>0</v>
      </c>
      <c r="BC28" s="254">
        <v>45</v>
      </c>
      <c r="BD28" s="254">
        <v>0</v>
      </c>
      <c r="BE28" s="254">
        <v>22.69</v>
      </c>
      <c r="BF28" s="261">
        <v>244675.5</v>
      </c>
      <c r="BG28" s="254">
        <v>8.8645806093049071</v>
      </c>
      <c r="BH28" s="300">
        <f>[2]Promedios!$F60</f>
        <v>0.61750000000000005</v>
      </c>
      <c r="BI28" s="250">
        <v>2296442.1999999997</v>
      </c>
      <c r="BJ28" s="254">
        <v>69181262</v>
      </c>
      <c r="BK28" s="261">
        <v>597518.08499999996</v>
      </c>
      <c r="BL28" s="254">
        <v>79795</v>
      </c>
      <c r="BM28" s="254">
        <v>24.1</v>
      </c>
      <c r="BN28" s="250">
        <v>22854</v>
      </c>
      <c r="BO28" s="254">
        <v>511256</v>
      </c>
      <c r="BP28" s="254">
        <v>14811.002742000001</v>
      </c>
      <c r="BQ28" s="253">
        <v>6.8390681769608888</v>
      </c>
      <c r="BR28" s="253">
        <f>+[3]Hoja1!$T30</f>
        <v>9.27236649337644</v>
      </c>
      <c r="BS28" s="254">
        <v>17.757555</v>
      </c>
      <c r="BT28" s="250">
        <v>21418</v>
      </c>
      <c r="BU28" s="254">
        <v>11</v>
      </c>
      <c r="BV28" s="250">
        <v>9133</v>
      </c>
      <c r="BW28" s="250">
        <v>18854</v>
      </c>
      <c r="BX28" s="250">
        <v>171.25294827675052</v>
      </c>
      <c r="BY28" s="254">
        <v>124</v>
      </c>
      <c r="BZ28" s="253">
        <v>457443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0.87558206064574273</v>
      </c>
      <c r="CH28" s="250">
        <v>3832552</v>
      </c>
      <c r="CI28" s="300">
        <f>+[4]Hoja3!$D29</f>
        <v>0.30103727672900971</v>
      </c>
      <c r="CJ28" s="250">
        <v>0</v>
      </c>
      <c r="CK28" s="254">
        <v>8.3999999999999986</v>
      </c>
      <c r="CL28" s="297">
        <v>231621</v>
      </c>
      <c r="CM28" s="253">
        <v>8.5671541139895014E-4</v>
      </c>
      <c r="CN28" s="254">
        <v>3929475.3873368301</v>
      </c>
      <c r="CO28" s="254">
        <v>2742033.8175098025</v>
      </c>
      <c r="CP28" s="254">
        <v>2550009.5138038611</v>
      </c>
      <c r="CQ28" s="254">
        <v>57.534198000000032</v>
      </c>
      <c r="CR28" s="261">
        <v>511</v>
      </c>
      <c r="CS28" s="254">
        <v>56173819.094488122</v>
      </c>
      <c r="CT28" s="261">
        <v>78699697.788588271</v>
      </c>
      <c r="CU28" s="254">
        <v>4</v>
      </c>
      <c r="CV28" s="254">
        <v>77</v>
      </c>
      <c r="CW28" s="254">
        <v>162</v>
      </c>
      <c r="CX28" s="254">
        <v>13134924.198217731</v>
      </c>
    </row>
    <row r="29" spans="1:102">
      <c r="A29" s="248" t="s">
        <v>229</v>
      </c>
      <c r="B29" s="250">
        <v>2824.1715271121166</v>
      </c>
      <c r="C29" s="251">
        <v>0.28007507218015631</v>
      </c>
      <c r="D29" s="250">
        <v>2609231.5</v>
      </c>
      <c r="E29" s="250">
        <v>1216515</v>
      </c>
      <c r="F29" s="56">
        <v>57331</v>
      </c>
      <c r="G29" s="250">
        <v>170614156.07525399</v>
      </c>
      <c r="H29" s="250">
        <v>154992870.072588</v>
      </c>
      <c r="I29" s="250">
        <v>64611</v>
      </c>
      <c r="J29" s="254">
        <v>18522</v>
      </c>
      <c r="K29" s="254">
        <v>75.684931506849324</v>
      </c>
      <c r="L29" s="253">
        <v>2.8</v>
      </c>
      <c r="M29" s="253">
        <v>2.56</v>
      </c>
      <c r="N29" s="253">
        <v>2.08</v>
      </c>
      <c r="O29" s="253">
        <v>3</v>
      </c>
      <c r="P29" s="303">
        <v>0.15</v>
      </c>
      <c r="Q29" s="254">
        <v>82</v>
      </c>
      <c r="R29" s="255">
        <v>381</v>
      </c>
      <c r="S29" s="254">
        <v>3780</v>
      </c>
      <c r="T29" s="259">
        <v>0.11040769052426998</v>
      </c>
      <c r="U29" s="254">
        <v>2701741</v>
      </c>
      <c r="V29" s="290">
        <v>2</v>
      </c>
      <c r="W29" s="56">
        <v>1206</v>
      </c>
      <c r="X29" s="295">
        <v>510.02</v>
      </c>
      <c r="Y29" s="254">
        <v>13</v>
      </c>
      <c r="Z29" s="257">
        <v>31558.444268178486</v>
      </c>
      <c r="AA29" s="296">
        <v>0.2226651820517703</v>
      </c>
      <c r="AB29" s="292">
        <v>2792.5</v>
      </c>
      <c r="AC29" s="254">
        <v>861.4</v>
      </c>
      <c r="AD29" s="250">
        <v>0</v>
      </c>
      <c r="AE29" s="254">
        <v>15</v>
      </c>
      <c r="AF29" s="254">
        <v>691</v>
      </c>
      <c r="AG29" s="258">
        <f>[1]OK!$E29</f>
        <v>83.152212849458479</v>
      </c>
      <c r="AH29" s="253">
        <v>16.442</v>
      </c>
      <c r="AI29" s="259">
        <v>0.25029750099166997</v>
      </c>
      <c r="AJ29" s="250">
        <v>292436</v>
      </c>
      <c r="AK29" s="250">
        <v>141183</v>
      </c>
      <c r="AL29" s="253">
        <v>1.6422460023190737</v>
      </c>
      <c r="AM29" s="298">
        <v>186</v>
      </c>
      <c r="AN29" s="302">
        <v>416770</v>
      </c>
      <c r="AO29" s="260">
        <v>0.53343657459924965</v>
      </c>
      <c r="AP29" s="254">
        <v>7.5</v>
      </c>
      <c r="AQ29" s="253">
        <v>76</v>
      </c>
      <c r="AR29" s="254">
        <v>59.1</v>
      </c>
      <c r="AS29" s="305">
        <v>8.1260698821870904E-3</v>
      </c>
      <c r="AT29" s="254">
        <v>515.66999999999996</v>
      </c>
      <c r="AU29" s="255">
        <v>52335</v>
      </c>
      <c r="AV29" s="254">
        <v>23.057739379802133</v>
      </c>
      <c r="AW29" s="254">
        <v>3225000</v>
      </c>
      <c r="AX29" s="254">
        <v>55.044202941896799</v>
      </c>
      <c r="AY29" s="259">
        <v>1.8110155449812093E-2</v>
      </c>
      <c r="AZ29" s="254">
        <v>54.5</v>
      </c>
      <c r="BA29" s="253">
        <v>9.98</v>
      </c>
      <c r="BB29" s="254">
        <v>0</v>
      </c>
      <c r="BC29" s="254">
        <v>54.4</v>
      </c>
      <c r="BD29" s="254">
        <v>2.9</v>
      </c>
      <c r="BE29" s="254">
        <v>27.64</v>
      </c>
      <c r="BF29" s="261">
        <v>294546</v>
      </c>
      <c r="BG29" s="254">
        <v>18.215060870479277</v>
      </c>
      <c r="BH29" s="300">
        <f>[2]Promedios!$F61</f>
        <v>0.64850000000000008</v>
      </c>
      <c r="BI29" s="250">
        <v>3513365.1</v>
      </c>
      <c r="BJ29" s="254">
        <v>60963076</v>
      </c>
      <c r="BK29" s="261">
        <v>1163847.0049999999</v>
      </c>
      <c r="BL29" s="254">
        <v>93159</v>
      </c>
      <c r="BM29" s="254">
        <v>32.200000000000003</v>
      </c>
      <c r="BN29" s="250">
        <v>58668</v>
      </c>
      <c r="BO29" s="254">
        <v>622427</v>
      </c>
      <c r="BP29" s="254">
        <v>23338.821971999998</v>
      </c>
      <c r="BQ29" s="253">
        <v>18.34228702993093</v>
      </c>
      <c r="BR29" s="253">
        <f>+[3]Hoja1!$T31</f>
        <v>3.9086129077288168</v>
      </c>
      <c r="BS29" s="254">
        <v>7741.8541210001204</v>
      </c>
      <c r="BT29" s="250">
        <v>87504</v>
      </c>
      <c r="BU29" s="254">
        <v>48</v>
      </c>
      <c r="BV29" s="250">
        <v>14814</v>
      </c>
      <c r="BW29" s="250">
        <v>20138</v>
      </c>
      <c r="BX29" s="250">
        <v>222.4051968103019</v>
      </c>
      <c r="BY29" s="254">
        <v>210</v>
      </c>
      <c r="BZ29" s="253">
        <v>844283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0.87244403990435682</v>
      </c>
      <c r="CH29" s="250">
        <v>0</v>
      </c>
      <c r="CI29" s="300">
        <f>+[4]Hoja3!$D30</f>
        <v>0.14857635551400208</v>
      </c>
      <c r="CJ29" s="250">
        <v>0</v>
      </c>
      <c r="CK29" s="254">
        <v>6.05</v>
      </c>
      <c r="CL29" s="297">
        <v>289127</v>
      </c>
      <c r="CM29" s="253">
        <v>3.7429119173970911E-2</v>
      </c>
      <c r="CN29" s="254">
        <v>6175277.5912677096</v>
      </c>
      <c r="CO29" s="254">
        <v>1024943.2045192115</v>
      </c>
      <c r="CP29" s="254">
        <v>587294.34548385546</v>
      </c>
      <c r="CQ29" s="254">
        <v>54.969730387812135</v>
      </c>
      <c r="CR29" s="261">
        <v>1101</v>
      </c>
      <c r="CS29" s="254">
        <v>33677361.622877687</v>
      </c>
      <c r="CT29" s="261">
        <v>107495793.89689584</v>
      </c>
      <c r="CU29" s="254">
        <v>5</v>
      </c>
      <c r="CV29" s="254">
        <v>45</v>
      </c>
      <c r="CW29" s="254">
        <v>79</v>
      </c>
      <c r="CX29" s="254">
        <v>15125368.446387766</v>
      </c>
    </row>
    <row r="30" spans="1:102">
      <c r="A30" s="248" t="s">
        <v>230</v>
      </c>
      <c r="B30" s="250">
        <v>3656.6278979302615</v>
      </c>
      <c r="C30" s="251">
        <v>0.26113787564346264</v>
      </c>
      <c r="D30" s="250">
        <v>2346694.5</v>
      </c>
      <c r="E30" s="250">
        <v>1046690</v>
      </c>
      <c r="F30" s="56">
        <v>179516</v>
      </c>
      <c r="G30" s="250">
        <v>195859918.98058599</v>
      </c>
      <c r="H30" s="250">
        <v>179330489.08379301</v>
      </c>
      <c r="I30" s="250">
        <v>66660</v>
      </c>
      <c r="J30" s="254">
        <v>28279</v>
      </c>
      <c r="K30" s="254">
        <v>41.507936507936513</v>
      </c>
      <c r="L30" s="253">
        <v>2.6</v>
      </c>
      <c r="M30" s="253">
        <v>2.62</v>
      </c>
      <c r="N30" s="253">
        <v>2.37</v>
      </c>
      <c r="O30" s="253">
        <v>2.41</v>
      </c>
      <c r="P30" s="303">
        <v>0.39733333333333332</v>
      </c>
      <c r="Q30" s="254">
        <v>89</v>
      </c>
      <c r="R30" s="255">
        <v>252</v>
      </c>
      <c r="S30" s="254">
        <v>3277</v>
      </c>
      <c r="T30" s="259">
        <v>0.11040769052426998</v>
      </c>
      <c r="U30" s="254">
        <v>3770222</v>
      </c>
      <c r="V30" s="290">
        <v>13</v>
      </c>
      <c r="W30" s="56">
        <v>1375</v>
      </c>
      <c r="X30" s="295">
        <v>10243.459999999999</v>
      </c>
      <c r="Y30" s="254">
        <v>27</v>
      </c>
      <c r="Z30" s="257">
        <v>3903.1791672665026</v>
      </c>
      <c r="AA30" s="296">
        <v>0.7165554596729885</v>
      </c>
      <c r="AB30" s="292">
        <v>2575.1</v>
      </c>
      <c r="AC30" s="254">
        <v>766.5</v>
      </c>
      <c r="AD30" s="250">
        <v>0</v>
      </c>
      <c r="AE30" s="254">
        <v>10</v>
      </c>
      <c r="AF30" s="254">
        <v>360</v>
      </c>
      <c r="AG30" s="258">
        <f>[1]OK!$E30</f>
        <v>85.623412311941266</v>
      </c>
      <c r="AH30" s="253">
        <v>14.566800000000001</v>
      </c>
      <c r="AI30" s="259">
        <v>0.2027232746955345</v>
      </c>
      <c r="AJ30" s="250">
        <v>222630</v>
      </c>
      <c r="AK30" s="250">
        <v>138395</v>
      </c>
      <c r="AL30" s="253">
        <v>1.6704347327698599</v>
      </c>
      <c r="AM30" s="298">
        <v>222</v>
      </c>
      <c r="AN30" s="302">
        <v>344547</v>
      </c>
      <c r="AO30" s="260">
        <v>0.54803288937640637</v>
      </c>
      <c r="AP30" s="254">
        <v>3.9</v>
      </c>
      <c r="AQ30" s="253">
        <v>81.099999999999994</v>
      </c>
      <c r="AR30" s="254">
        <v>55.9</v>
      </c>
      <c r="AS30" s="305">
        <v>9.2874165072332412E-3</v>
      </c>
      <c r="AT30" s="254">
        <v>504.71</v>
      </c>
      <c r="AU30" s="255">
        <v>45974</v>
      </c>
      <c r="AV30" s="254">
        <v>23.469629162089859</v>
      </c>
      <c r="AW30" s="254">
        <v>5419900</v>
      </c>
      <c r="AX30" s="254">
        <v>53.494597876006566</v>
      </c>
      <c r="AY30" s="259">
        <v>1.3619079672875678E-2</v>
      </c>
      <c r="AZ30" s="254">
        <v>72.900000000000006</v>
      </c>
      <c r="BA30" s="253">
        <v>12.6</v>
      </c>
      <c r="BB30" s="254">
        <v>0</v>
      </c>
      <c r="BC30" s="254">
        <v>53.1</v>
      </c>
      <c r="BD30" s="254">
        <v>10.5</v>
      </c>
      <c r="BE30" s="254">
        <v>26.61</v>
      </c>
      <c r="BF30" s="261">
        <v>111114</v>
      </c>
      <c r="BG30" s="254">
        <v>16.98821437502864</v>
      </c>
      <c r="BH30" s="300">
        <f>[2]Promedios!$F62</f>
        <v>0.71666666666666679</v>
      </c>
      <c r="BI30" s="250">
        <v>3702385.6</v>
      </c>
      <c r="BJ30" s="254">
        <v>101141553</v>
      </c>
      <c r="BK30" s="261">
        <v>507597.18</v>
      </c>
      <c r="BL30" s="254">
        <v>125836</v>
      </c>
      <c r="BM30" s="254">
        <v>40.799999999999997</v>
      </c>
      <c r="BN30" s="250">
        <v>48493</v>
      </c>
      <c r="BO30" s="254">
        <v>588392</v>
      </c>
      <c r="BP30" s="254">
        <v>22767.629432999995</v>
      </c>
      <c r="BQ30" s="253">
        <v>7.2725516708518443</v>
      </c>
      <c r="BR30" s="253">
        <f>+[3]Hoja1!$T32</f>
        <v>30.069208881599383</v>
      </c>
      <c r="BS30" s="254">
        <v>4107.820788</v>
      </c>
      <c r="BT30" s="250">
        <v>66550</v>
      </c>
      <c r="BU30" s="254">
        <v>38</v>
      </c>
      <c r="BV30" s="250">
        <v>9834</v>
      </c>
      <c r="BW30" s="250">
        <v>23232</v>
      </c>
      <c r="BX30" s="250">
        <v>98.920227273483547</v>
      </c>
      <c r="BY30" s="254">
        <v>223</v>
      </c>
      <c r="BZ30" s="253">
        <v>1086181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0.78399204647394238</v>
      </c>
      <c r="CH30" s="250">
        <v>16408251</v>
      </c>
      <c r="CI30" s="300">
        <f>+[4]Hoja3!$D31</f>
        <v>0.10035021011851157</v>
      </c>
      <c r="CJ30" s="250">
        <v>9.9330059272542766</v>
      </c>
      <c r="CK30" s="254">
        <v>4.8499999999999996</v>
      </c>
      <c r="CL30" s="297">
        <v>259446</v>
      </c>
      <c r="CM30" s="253">
        <v>6.7271588546048014E-3</v>
      </c>
      <c r="CN30" s="254">
        <v>6096612.1392910099</v>
      </c>
      <c r="CO30" s="254">
        <v>6651099.5958896158</v>
      </c>
      <c r="CP30" s="254">
        <v>4308604.1534138173</v>
      </c>
      <c r="CQ30" s="254">
        <v>308.74018027488597</v>
      </c>
      <c r="CR30" s="261">
        <v>696</v>
      </c>
      <c r="CS30" s="254">
        <v>64896389.067602307</v>
      </c>
      <c r="CT30" s="261">
        <v>110162133.08745044</v>
      </c>
      <c r="CU30" s="254">
        <v>3</v>
      </c>
      <c r="CV30" s="254">
        <v>68</v>
      </c>
      <c r="CW30" s="254">
        <v>176</v>
      </c>
      <c r="CX30" s="254">
        <v>17363467.994732801</v>
      </c>
    </row>
    <row r="31" spans="1:102">
      <c r="A31" s="248" t="s">
        <v>231</v>
      </c>
      <c r="B31" s="250">
        <v>1873.1573954933358</v>
      </c>
      <c r="C31" s="251">
        <v>0.19072542221151209</v>
      </c>
      <c r="D31" s="250">
        <v>2004825</v>
      </c>
      <c r="E31" s="250">
        <v>818143</v>
      </c>
      <c r="F31" s="56">
        <v>24747</v>
      </c>
      <c r="G31" s="250">
        <v>208570807.759087</v>
      </c>
      <c r="H31" s="250">
        <v>177256378.22835201</v>
      </c>
      <c r="I31" s="250">
        <v>44186</v>
      </c>
      <c r="J31" s="254">
        <v>23989</v>
      </c>
      <c r="K31" s="254">
        <v>62.676579925650557</v>
      </c>
      <c r="L31" s="253">
        <v>3.35</v>
      </c>
      <c r="M31" s="253">
        <v>2.85</v>
      </c>
      <c r="N31" s="253">
        <v>2.88</v>
      </c>
      <c r="O31" s="253">
        <v>3.08</v>
      </c>
      <c r="P31" s="303">
        <v>0.3113333333333333</v>
      </c>
      <c r="Q31" s="254">
        <v>71</v>
      </c>
      <c r="R31" s="255">
        <v>110</v>
      </c>
      <c r="S31" s="254">
        <v>4613</v>
      </c>
      <c r="T31" s="259">
        <v>0.3279523315260533</v>
      </c>
      <c r="U31" s="254">
        <v>276618</v>
      </c>
      <c r="V31" s="290">
        <v>65</v>
      </c>
      <c r="W31" s="56">
        <v>896</v>
      </c>
      <c r="X31" s="295">
        <v>3027.07</v>
      </c>
      <c r="Y31" s="254">
        <v>12</v>
      </c>
      <c r="Z31" s="257">
        <v>104547.88557013201</v>
      </c>
      <c r="AA31" s="296">
        <v>3.0684486524890971E-2</v>
      </c>
      <c r="AB31" s="292">
        <v>872</v>
      </c>
      <c r="AC31" s="254">
        <v>591.29999999999995</v>
      </c>
      <c r="AD31" s="250">
        <v>1</v>
      </c>
      <c r="AE31" s="254">
        <v>25</v>
      </c>
      <c r="AF31" s="254">
        <v>208</v>
      </c>
      <c r="AG31" s="258">
        <f>[1]OK!$E31</f>
        <v>89.745685756625264</v>
      </c>
      <c r="AH31" s="253">
        <v>18.760100000000001</v>
      </c>
      <c r="AI31" s="259">
        <v>0.2331031271824319</v>
      </c>
      <c r="AJ31" s="250">
        <v>180757</v>
      </c>
      <c r="AK31" s="250">
        <v>87719</v>
      </c>
      <c r="AL31" s="253">
        <v>1.929345454092003</v>
      </c>
      <c r="AM31" s="298">
        <v>112</v>
      </c>
      <c r="AN31" s="302">
        <v>207898</v>
      </c>
      <c r="AO31" s="260">
        <v>0.39078555604159904</v>
      </c>
      <c r="AP31" s="254">
        <v>8.4</v>
      </c>
      <c r="AQ31" s="253">
        <v>80.900000000000006</v>
      </c>
      <c r="AR31" s="254">
        <v>66.400000000000006</v>
      </c>
      <c r="AS31" s="305">
        <v>1.7242305239485785E-2</v>
      </c>
      <c r="AT31" s="254">
        <v>478.56</v>
      </c>
      <c r="AU31" s="255">
        <v>29570</v>
      </c>
      <c r="AV31" s="254">
        <v>0.9690349875117642</v>
      </c>
      <c r="AW31" s="254">
        <v>493400</v>
      </c>
      <c r="AX31" s="254">
        <v>55.36876532866868</v>
      </c>
      <c r="AY31" s="259">
        <v>1.1516294840081135E-2</v>
      </c>
      <c r="AZ31" s="254">
        <v>4</v>
      </c>
      <c r="BA31" s="253">
        <v>8.42</v>
      </c>
      <c r="BB31" s="254">
        <v>0</v>
      </c>
      <c r="BC31" s="254">
        <v>63.2</v>
      </c>
      <c r="BD31" s="254">
        <v>0.5</v>
      </c>
      <c r="BE31" s="254">
        <v>21.23</v>
      </c>
      <c r="BF31" s="261">
        <v>189604.5</v>
      </c>
      <c r="BG31" s="254">
        <v>9.4748061123086487</v>
      </c>
      <c r="BH31" s="300">
        <f>[2]Promedios!$F63</f>
        <v>0.63883333333333336</v>
      </c>
      <c r="BI31" s="250">
        <v>1199213.4000000001</v>
      </c>
      <c r="BJ31" s="254">
        <v>66522311</v>
      </c>
      <c r="BK31" s="261">
        <v>285458.42499999999</v>
      </c>
      <c r="BL31" s="254">
        <v>31323</v>
      </c>
      <c r="BM31" s="254">
        <v>20.5</v>
      </c>
      <c r="BN31" s="250">
        <v>17044</v>
      </c>
      <c r="BO31" s="254">
        <v>435096</v>
      </c>
      <c r="BP31" s="254">
        <v>13542.722362</v>
      </c>
      <c r="BQ31" s="253">
        <v>3.4169124877089478</v>
      </c>
      <c r="BR31" s="253">
        <f>+[3]Hoja1!$T33</f>
        <v>0.91837062683387127</v>
      </c>
      <c r="BS31" s="254">
        <v>21095</v>
      </c>
      <c r="BT31" s="250">
        <v>22267</v>
      </c>
      <c r="BU31" s="254">
        <v>19</v>
      </c>
      <c r="BV31" s="250">
        <v>9894</v>
      </c>
      <c r="BW31" s="250">
        <v>8477</v>
      </c>
      <c r="BX31" s="250">
        <v>121.77811573413774</v>
      </c>
      <c r="BY31" s="254">
        <v>107</v>
      </c>
      <c r="BZ31" s="253">
        <v>519458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0.95673786373494496</v>
      </c>
      <c r="CH31" s="250">
        <v>0</v>
      </c>
      <c r="CI31" s="300">
        <f>+[4]Hoja3!$D32</f>
        <v>0.64970149086522511</v>
      </c>
      <c r="CJ31" s="250">
        <v>0</v>
      </c>
      <c r="CK31" s="254">
        <v>10.25</v>
      </c>
      <c r="CL31" s="297">
        <v>201986</v>
      </c>
      <c r="CM31" s="253">
        <v>6.9013699906376547E-4</v>
      </c>
      <c r="CN31" s="254">
        <v>3478321.9372271001</v>
      </c>
      <c r="CO31" s="254">
        <v>34618.464268337986</v>
      </c>
      <c r="CP31" s="254">
        <v>191340.78212420936</v>
      </c>
      <c r="CQ31" s="254">
        <v>150.94884199999996</v>
      </c>
      <c r="CR31" s="261">
        <v>167</v>
      </c>
      <c r="CS31" s="254">
        <v>126936110.36325195</v>
      </c>
      <c r="CT31" s="261">
        <v>71153160.571249396</v>
      </c>
      <c r="CU31" s="254">
        <v>5</v>
      </c>
      <c r="CV31" s="254">
        <v>55</v>
      </c>
      <c r="CW31" s="254">
        <v>39</v>
      </c>
      <c r="CX31" s="254">
        <v>9420937.2726449464</v>
      </c>
    </row>
    <row r="32" spans="1:102">
      <c r="A32" s="248" t="s">
        <v>232</v>
      </c>
      <c r="B32" s="250">
        <v>5003.0161354693846</v>
      </c>
      <c r="C32" s="251">
        <v>0.27553246082282945</v>
      </c>
      <c r="D32" s="250">
        <v>2972874</v>
      </c>
      <c r="E32" s="250">
        <v>1282932</v>
      </c>
      <c r="F32" s="56">
        <v>80148</v>
      </c>
      <c r="G32" s="250">
        <v>284619852.32789499</v>
      </c>
      <c r="H32" s="250">
        <v>261049770.96275899</v>
      </c>
      <c r="I32" s="250">
        <v>85274</v>
      </c>
      <c r="J32" s="254">
        <v>51376</v>
      </c>
      <c r="K32" s="254">
        <v>51.544837980406932</v>
      </c>
      <c r="L32" s="253">
        <v>3.06</v>
      </c>
      <c r="M32" s="253">
        <v>2.64</v>
      </c>
      <c r="N32" s="253">
        <v>2.16</v>
      </c>
      <c r="O32" s="253">
        <v>3.05</v>
      </c>
      <c r="P32" s="303">
        <v>0.38633333333333336</v>
      </c>
      <c r="Q32" s="254">
        <v>239</v>
      </c>
      <c r="R32" s="255">
        <v>217</v>
      </c>
      <c r="S32" s="254">
        <v>4372</v>
      </c>
      <c r="T32" s="259">
        <v>4.7709341880790854E-3</v>
      </c>
      <c r="U32" s="254">
        <v>1584336</v>
      </c>
      <c r="V32" s="290">
        <v>44</v>
      </c>
      <c r="W32" s="56">
        <v>1505</v>
      </c>
      <c r="X32" s="295">
        <v>5728.37</v>
      </c>
      <c r="Y32" s="254">
        <v>21</v>
      </c>
      <c r="Z32" s="257">
        <v>34051.873520613161</v>
      </c>
      <c r="AA32" s="296">
        <v>0.36254808374648601</v>
      </c>
      <c r="AB32" s="292">
        <v>2642.2</v>
      </c>
      <c r="AC32" s="254">
        <v>1011.05</v>
      </c>
      <c r="AD32" s="250">
        <v>0</v>
      </c>
      <c r="AE32" s="254">
        <v>37</v>
      </c>
      <c r="AF32" s="254">
        <v>500</v>
      </c>
      <c r="AG32" s="258">
        <f>[1]OK!$E32</f>
        <v>81.962885723698548</v>
      </c>
      <c r="AH32" s="253">
        <v>14.361700000000001</v>
      </c>
      <c r="AI32" s="259">
        <v>0.21519183168316833</v>
      </c>
      <c r="AJ32" s="250">
        <v>282315</v>
      </c>
      <c r="AK32" s="250">
        <v>162986</v>
      </c>
      <c r="AL32" s="253">
        <v>1.5940803411109923</v>
      </c>
      <c r="AM32" s="298">
        <v>149</v>
      </c>
      <c r="AN32" s="302">
        <v>451846</v>
      </c>
      <c r="AO32" s="260">
        <v>0.62462932192372322</v>
      </c>
      <c r="AP32" s="254">
        <v>4.3</v>
      </c>
      <c r="AQ32" s="253">
        <v>80.7</v>
      </c>
      <c r="AR32" s="254">
        <v>64</v>
      </c>
      <c r="AS32" s="305">
        <v>2.6788171718188834E-2</v>
      </c>
      <c r="AT32" s="254">
        <v>496.8</v>
      </c>
      <c r="AU32" s="255">
        <v>73776</v>
      </c>
      <c r="AV32" s="254">
        <v>10.308671792151209</v>
      </c>
      <c r="AW32" s="254">
        <v>1343000</v>
      </c>
      <c r="AX32" s="254">
        <v>51.899223763828616</v>
      </c>
      <c r="AY32" s="259">
        <v>5.3898315708125789E-2</v>
      </c>
      <c r="AZ32" s="254">
        <v>17.3</v>
      </c>
      <c r="BA32" s="253">
        <v>5.77</v>
      </c>
      <c r="BB32" s="254">
        <v>0</v>
      </c>
      <c r="BC32" s="254">
        <v>51.81</v>
      </c>
      <c r="BD32" s="254">
        <v>16.2</v>
      </c>
      <c r="BE32" s="254">
        <v>27.92</v>
      </c>
      <c r="BF32" s="261">
        <v>98585</v>
      </c>
      <c r="BG32" s="254">
        <v>7.5830849299039826</v>
      </c>
      <c r="BH32" s="300">
        <f>[2]Promedios!$F64</f>
        <v>0.68733333333333324</v>
      </c>
      <c r="BI32" s="250">
        <v>5145635.1000000006</v>
      </c>
      <c r="BJ32" s="254">
        <v>133961539</v>
      </c>
      <c r="BK32" s="261">
        <v>1305888.9425000001</v>
      </c>
      <c r="BL32" s="254">
        <v>119478</v>
      </c>
      <c r="BM32" s="254">
        <v>40.4</v>
      </c>
      <c r="BN32" s="250">
        <v>29829</v>
      </c>
      <c r="BO32" s="254">
        <v>773256</v>
      </c>
      <c r="BP32" s="254">
        <v>30811.468548999997</v>
      </c>
      <c r="BQ32" s="253">
        <v>7.4965293845441927</v>
      </c>
      <c r="BR32" s="253">
        <f>+[3]Hoja1!$T34</f>
        <v>2.9103375188670157</v>
      </c>
      <c r="BS32" s="254">
        <v>22338.487136</v>
      </c>
      <c r="BT32" s="250">
        <v>43466</v>
      </c>
      <c r="BU32" s="254">
        <v>20</v>
      </c>
      <c r="BV32" s="250">
        <v>16469</v>
      </c>
      <c r="BW32" s="250">
        <v>60451</v>
      </c>
      <c r="BX32" s="250">
        <v>14.422711231597349</v>
      </c>
      <c r="BY32" s="254">
        <v>264</v>
      </c>
      <c r="BZ32" s="253">
        <v>1076400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0.83976756670959485</v>
      </c>
      <c r="CH32" s="250">
        <v>0</v>
      </c>
      <c r="CI32" s="300">
        <f>+[4]Hoja3!$D33</f>
        <v>0.35785245845769481</v>
      </c>
      <c r="CJ32" s="250">
        <v>0</v>
      </c>
      <c r="CK32" s="254">
        <v>5.9499999999999993</v>
      </c>
      <c r="CL32" s="297">
        <v>304114</v>
      </c>
      <c r="CM32" s="253">
        <v>2.4880181272099337E-2</v>
      </c>
      <c r="CN32" s="254">
        <v>8105335.3273023907</v>
      </c>
      <c r="CO32" s="254">
        <v>15658783.630216431</v>
      </c>
      <c r="CP32" s="254">
        <v>13403362.621040381</v>
      </c>
      <c r="CQ32" s="254">
        <v>236.4613143899995</v>
      </c>
      <c r="CR32" s="261">
        <v>1336</v>
      </c>
      <c r="CS32" s="254">
        <v>119148335.74316999</v>
      </c>
      <c r="CT32" s="261">
        <v>146128502.03892374</v>
      </c>
      <c r="CU32" s="254">
        <v>7</v>
      </c>
      <c r="CV32" s="254">
        <v>117</v>
      </c>
      <c r="CW32" s="254">
        <v>65</v>
      </c>
      <c r="CX32" s="254">
        <v>23421770.797261614</v>
      </c>
    </row>
    <row r="33" spans="1:102">
      <c r="A33" s="248" t="s">
        <v>436</v>
      </c>
      <c r="B33" s="250">
        <v>885.79060071295771</v>
      </c>
      <c r="C33" s="251">
        <v>0.18810206097838791</v>
      </c>
      <c r="D33" s="250">
        <v>1041082.5</v>
      </c>
      <c r="E33" s="250">
        <v>407105</v>
      </c>
      <c r="F33" s="56">
        <v>3997</v>
      </c>
      <c r="G33" s="250">
        <v>47245345.864132002</v>
      </c>
      <c r="H33" s="250">
        <v>43940198.825757198</v>
      </c>
      <c r="I33" s="250">
        <v>42332</v>
      </c>
      <c r="J33" s="254">
        <v>4673</v>
      </c>
      <c r="K33" s="254">
        <v>29.577464788732392</v>
      </c>
      <c r="L33" s="253">
        <v>1.94</v>
      </c>
      <c r="M33" s="253">
        <v>1.89</v>
      </c>
      <c r="N33" s="253">
        <v>1.56</v>
      </c>
      <c r="O33" s="253">
        <v>3.16</v>
      </c>
      <c r="P33" s="303">
        <v>0.61233333333333329</v>
      </c>
      <c r="Q33" s="254">
        <v>15</v>
      </c>
      <c r="R33" s="255">
        <v>52</v>
      </c>
      <c r="S33" s="254">
        <v>596</v>
      </c>
      <c r="T33" s="259">
        <v>0.15673706602681595</v>
      </c>
      <c r="U33" s="254">
        <v>51709</v>
      </c>
      <c r="V33" s="290">
        <v>1</v>
      </c>
      <c r="W33" s="56">
        <v>337</v>
      </c>
      <c r="X33" s="295">
        <v>463.91</v>
      </c>
      <c r="Y33" s="254">
        <v>15</v>
      </c>
      <c r="Z33" s="257">
        <v>10847.668112017902</v>
      </c>
      <c r="AA33" s="296">
        <v>0.34158570751641265</v>
      </c>
      <c r="AB33" s="292">
        <v>788.9</v>
      </c>
      <c r="AC33" s="254">
        <v>266.45</v>
      </c>
      <c r="AD33" s="250">
        <v>0.5</v>
      </c>
      <c r="AE33" s="254">
        <v>39</v>
      </c>
      <c r="AF33" s="254">
        <v>234</v>
      </c>
      <c r="AG33" s="258">
        <f>[1]OK!$E33</f>
        <v>87.04824774721483</v>
      </c>
      <c r="AH33" s="253">
        <v>18.452400000000001</v>
      </c>
      <c r="AI33" s="259">
        <v>0.30005555114673438</v>
      </c>
      <c r="AJ33" s="250">
        <v>130231</v>
      </c>
      <c r="AK33" s="250">
        <v>21409</v>
      </c>
      <c r="AL33" s="253">
        <v>1.6242708911157377</v>
      </c>
      <c r="AM33" s="298">
        <v>114</v>
      </c>
      <c r="AN33" s="302">
        <v>141831</v>
      </c>
      <c r="AO33" s="260">
        <v>0.5290328686260477</v>
      </c>
      <c r="AP33" s="254">
        <v>6.8</v>
      </c>
      <c r="AQ33" s="253">
        <v>78</v>
      </c>
      <c r="AR33" s="254">
        <v>62.7</v>
      </c>
      <c r="AS33" s="305">
        <v>6.8975933944215081E-3</v>
      </c>
      <c r="AT33" s="254">
        <v>505.8</v>
      </c>
      <c r="AU33" s="255">
        <v>20081</v>
      </c>
      <c r="AV33" s="254">
        <v>0.23518632756369826</v>
      </c>
      <c r="AW33" s="254">
        <v>0</v>
      </c>
      <c r="AX33" s="254">
        <v>57.573278840972563</v>
      </c>
      <c r="AY33" s="259">
        <v>1.6228982018840821E-2</v>
      </c>
      <c r="AZ33" s="254">
        <v>0</v>
      </c>
      <c r="BA33" s="253">
        <v>0</v>
      </c>
      <c r="BB33" s="254">
        <v>0</v>
      </c>
      <c r="BC33" s="254">
        <v>63.7</v>
      </c>
      <c r="BD33" s="254">
        <v>6.3</v>
      </c>
      <c r="BE33" s="254">
        <v>18.739999999999998</v>
      </c>
      <c r="BF33" s="261">
        <v>69572</v>
      </c>
      <c r="BG33" s="254">
        <v>6.0214569620322269</v>
      </c>
      <c r="BH33" s="300">
        <f>[2]Promedios!$F65</f>
        <v>0.63366666666666671</v>
      </c>
      <c r="BI33" s="250">
        <v>589606.19999999995</v>
      </c>
      <c r="BJ33" s="254">
        <v>17621916</v>
      </c>
      <c r="BK33" s="261">
        <v>230805.74</v>
      </c>
      <c r="BL33" s="254">
        <v>44711</v>
      </c>
      <c r="BM33" s="254">
        <v>18.5</v>
      </c>
      <c r="BN33" s="250">
        <v>14223</v>
      </c>
      <c r="BO33" s="254">
        <v>232501</v>
      </c>
      <c r="BP33" s="254">
        <v>4158.9197210000002</v>
      </c>
      <c r="BQ33" s="253">
        <v>5.7272042200452153</v>
      </c>
      <c r="BR33" s="253">
        <f>+[3]Hoja1!$T35</f>
        <v>2.4051566558701856</v>
      </c>
      <c r="BS33" s="254">
        <v>0</v>
      </c>
      <c r="BT33" s="250">
        <v>0</v>
      </c>
      <c r="BU33" s="254">
        <v>0</v>
      </c>
      <c r="BV33" s="250">
        <v>5761</v>
      </c>
      <c r="BW33" s="250">
        <v>8469</v>
      </c>
      <c r="BX33" s="250">
        <v>28.009278129983407</v>
      </c>
      <c r="BY33" s="254">
        <v>46</v>
      </c>
      <c r="BZ33" s="253">
        <v>130721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0.87803450038554742</v>
      </c>
      <c r="CH33" s="250">
        <v>0</v>
      </c>
      <c r="CI33" s="300">
        <f>+[4]Hoja3!$D34</f>
        <v>2.1950041107077882</v>
      </c>
      <c r="CJ33" s="250">
        <v>16.798894858332165</v>
      </c>
      <c r="CK33" s="254">
        <v>8.9</v>
      </c>
      <c r="CL33" s="297">
        <v>152626</v>
      </c>
      <c r="CM33" s="253">
        <v>0</v>
      </c>
      <c r="CN33" s="254">
        <v>1168890.80895817</v>
      </c>
      <c r="CO33" s="254">
        <v>425415.29377875052</v>
      </c>
      <c r="CP33" s="254">
        <v>304853.51416254602</v>
      </c>
      <c r="CQ33" s="254">
        <v>136.54820799999999</v>
      </c>
      <c r="CR33" s="261">
        <v>92</v>
      </c>
      <c r="CS33" s="254">
        <v>17836337.460324459</v>
      </c>
      <c r="CT33" s="261">
        <v>24646381.868391559</v>
      </c>
      <c r="CU33" s="254">
        <v>0</v>
      </c>
      <c r="CV33" s="254">
        <v>45</v>
      </c>
      <c r="CW33" s="254">
        <v>26</v>
      </c>
      <c r="CX33" s="254">
        <v>4188417.1865365254</v>
      </c>
    </row>
    <row r="34" spans="1:102">
      <c r="A34" s="248" t="s">
        <v>437</v>
      </c>
      <c r="B34" s="250">
        <v>6139.5221041128243</v>
      </c>
      <c r="C34" s="251">
        <v>0.17924521734037996</v>
      </c>
      <c r="D34" s="250">
        <v>7042239</v>
      </c>
      <c r="E34" s="250">
        <v>2727655</v>
      </c>
      <c r="F34" s="56">
        <v>71856</v>
      </c>
      <c r="G34" s="250">
        <v>364702837.39896202</v>
      </c>
      <c r="H34" s="250">
        <v>327733661.77260399</v>
      </c>
      <c r="I34" s="250">
        <v>184668</v>
      </c>
      <c r="J34" s="254">
        <v>63754</v>
      </c>
      <c r="K34" s="254">
        <v>43.272481406355645</v>
      </c>
      <c r="L34" s="253">
        <v>2.21</v>
      </c>
      <c r="M34" s="253">
        <v>2.4300000000000002</v>
      </c>
      <c r="N34" s="253">
        <v>2.6</v>
      </c>
      <c r="O34" s="253">
        <v>2.19</v>
      </c>
      <c r="P34" s="303">
        <v>0.47266666666666673</v>
      </c>
      <c r="Q34" s="254">
        <v>223</v>
      </c>
      <c r="R34" s="255">
        <v>331</v>
      </c>
      <c r="S34" s="254">
        <v>19897</v>
      </c>
      <c r="T34" s="259">
        <v>0.3279523315260533</v>
      </c>
      <c r="U34" s="254">
        <v>1834339</v>
      </c>
      <c r="V34" s="290">
        <v>118</v>
      </c>
      <c r="W34" s="56">
        <v>2961</v>
      </c>
      <c r="X34" s="295">
        <v>2945.01</v>
      </c>
      <c r="Y34" s="254">
        <v>41</v>
      </c>
      <c r="Z34" s="257">
        <v>85461.140034140131</v>
      </c>
      <c r="AA34" s="296">
        <v>0.17082754510802445</v>
      </c>
      <c r="AB34" s="292">
        <v>2802.7</v>
      </c>
      <c r="AC34" s="254">
        <v>1914</v>
      </c>
      <c r="AD34" s="250">
        <v>0</v>
      </c>
      <c r="AE34" s="254">
        <v>181</v>
      </c>
      <c r="AF34" s="254">
        <v>707</v>
      </c>
      <c r="AG34" s="258">
        <f>[1]OK!$E34</f>
        <v>72.692012161255704</v>
      </c>
      <c r="AH34" s="253">
        <v>21.013400000000001</v>
      </c>
      <c r="AI34" s="259">
        <v>0.24604783137413863</v>
      </c>
      <c r="AJ34" s="250">
        <v>707937</v>
      </c>
      <c r="AK34" s="250">
        <v>208034</v>
      </c>
      <c r="AL34" s="253">
        <v>1.4674310258427754</v>
      </c>
      <c r="AM34" s="298">
        <v>774</v>
      </c>
      <c r="AN34" s="302">
        <v>869434</v>
      </c>
      <c r="AO34" s="260">
        <v>0.52770908597151012</v>
      </c>
      <c r="AP34" s="254">
        <v>13.3</v>
      </c>
      <c r="AQ34" s="253">
        <v>81.3</v>
      </c>
      <c r="AR34" s="254">
        <v>64</v>
      </c>
      <c r="AS34" s="305">
        <v>6.4343973416574357E-2</v>
      </c>
      <c r="AT34" s="254">
        <v>491.12</v>
      </c>
      <c r="AU34" s="255">
        <v>58223</v>
      </c>
      <c r="AV34" s="254">
        <v>12.620033929821728</v>
      </c>
      <c r="AW34" s="254">
        <v>3528700</v>
      </c>
      <c r="AX34" s="254">
        <v>56.2932397993712</v>
      </c>
      <c r="AY34" s="259">
        <v>2.2750400151974937E-2</v>
      </c>
      <c r="AZ34" s="254">
        <v>25.3</v>
      </c>
      <c r="BA34" s="253">
        <v>9.1999999999999993</v>
      </c>
      <c r="BB34" s="254">
        <v>0</v>
      </c>
      <c r="BC34" s="254">
        <v>60.5</v>
      </c>
      <c r="BD34" s="254">
        <v>2.1</v>
      </c>
      <c r="BE34" s="254">
        <v>18.989999999999998</v>
      </c>
      <c r="BF34" s="261">
        <v>709767</v>
      </c>
      <c r="BG34" s="254">
        <v>10.794666328878954</v>
      </c>
      <c r="BH34" s="300">
        <f>[2]Promedios!$F66</f>
        <v>0.58283333333333331</v>
      </c>
      <c r="BI34" s="250">
        <v>3686349.9000000004</v>
      </c>
      <c r="BJ34" s="254">
        <v>281228443</v>
      </c>
      <c r="BK34" s="261">
        <v>1421563.4650000003</v>
      </c>
      <c r="BL34" s="254">
        <v>113061</v>
      </c>
      <c r="BM34" s="254">
        <v>22.9</v>
      </c>
      <c r="BN34" s="250">
        <v>46015</v>
      </c>
      <c r="BO34" s="254">
        <v>1841845</v>
      </c>
      <c r="BP34" s="254">
        <v>37096.498388000007</v>
      </c>
      <c r="BQ34" s="253">
        <v>9.106441141295063</v>
      </c>
      <c r="BR34" s="253">
        <f>+[3]Hoja1!$T36</f>
        <v>1.719311630605896</v>
      </c>
      <c r="BS34" s="254">
        <v>64299.080996999997</v>
      </c>
      <c r="BT34" s="250">
        <v>37174</v>
      </c>
      <c r="BU34" s="254">
        <v>13</v>
      </c>
      <c r="BV34" s="250">
        <v>32562</v>
      </c>
      <c r="BW34" s="250">
        <v>24091</v>
      </c>
      <c r="BX34" s="250">
        <v>331.12263693424751</v>
      </c>
      <c r="BY34" s="254">
        <v>341</v>
      </c>
      <c r="BZ34" s="253">
        <v>1390410</v>
      </c>
      <c r="CA34" s="253">
        <v>0.69583611667779999</v>
      </c>
      <c r="CB34" s="262">
        <v>84.786444639999999</v>
      </c>
      <c r="CC34" s="254">
        <v>0</v>
      </c>
      <c r="CD34" s="254">
        <v>0</v>
      </c>
      <c r="CE34" s="254">
        <v>34.6</v>
      </c>
      <c r="CF34" s="254">
        <v>45.24</v>
      </c>
      <c r="CG34" s="259">
        <v>0.85129833031688773</v>
      </c>
      <c r="CH34" s="250">
        <v>0</v>
      </c>
      <c r="CI34" s="300">
        <f>+[4]Hoja3!$D35</f>
        <v>0.33844526676953024</v>
      </c>
      <c r="CJ34" s="250">
        <v>0</v>
      </c>
      <c r="CK34" s="254">
        <v>8.6000000000000014</v>
      </c>
      <c r="CL34" s="297">
        <v>821720</v>
      </c>
      <c r="CM34" s="253">
        <v>4.8640341294695901E-3</v>
      </c>
      <c r="CN34" s="254">
        <v>8418598.8322203495</v>
      </c>
      <c r="CO34" s="254">
        <v>2209870.2851198721</v>
      </c>
      <c r="CP34" s="254">
        <v>1882683.1212629538</v>
      </c>
      <c r="CQ34" s="254">
        <v>18.241751999999991</v>
      </c>
      <c r="CR34" s="261">
        <v>835</v>
      </c>
      <c r="CS34" s="254">
        <v>122834403.37518771</v>
      </c>
      <c r="CT34" s="261">
        <v>203626677.79701132</v>
      </c>
      <c r="CU34" s="254">
        <v>5</v>
      </c>
      <c r="CV34" s="254">
        <v>144</v>
      </c>
      <c r="CW34" s="254">
        <v>213</v>
      </c>
      <c r="CX34" s="254">
        <v>30847572.419341046</v>
      </c>
    </row>
    <row r="35" spans="1:102">
      <c r="A35" s="248" t="s">
        <v>438</v>
      </c>
      <c r="B35" s="250">
        <v>2110.5354914536638</v>
      </c>
      <c r="C35" s="251">
        <v>0.22288089287838958</v>
      </c>
      <c r="D35" s="250">
        <v>1766325</v>
      </c>
      <c r="E35" s="250">
        <v>773534</v>
      </c>
      <c r="F35" s="56">
        <v>39671</v>
      </c>
      <c r="G35" s="250">
        <v>109335769.537103</v>
      </c>
      <c r="H35" s="250">
        <v>102886636.500337</v>
      </c>
      <c r="I35" s="250">
        <v>62799</v>
      </c>
      <c r="J35" s="254">
        <v>48423</v>
      </c>
      <c r="K35" s="254">
        <v>32.603596559812352</v>
      </c>
      <c r="L35" s="253">
        <v>2.98</v>
      </c>
      <c r="M35" s="253">
        <v>3</v>
      </c>
      <c r="N35" s="253">
        <v>3.17</v>
      </c>
      <c r="O35" s="253">
        <v>3.3</v>
      </c>
      <c r="P35" s="303">
        <v>0.66633333333333333</v>
      </c>
      <c r="Q35" s="254">
        <v>85</v>
      </c>
      <c r="R35" s="255">
        <v>36</v>
      </c>
      <c r="S35" s="254">
        <v>14697</v>
      </c>
      <c r="T35" s="259">
        <v>0.3279523315260533</v>
      </c>
      <c r="U35" s="254">
        <v>1395342</v>
      </c>
      <c r="V35" s="290">
        <v>7</v>
      </c>
      <c r="W35" s="56">
        <v>835</v>
      </c>
      <c r="X35" s="295">
        <v>4815.05</v>
      </c>
      <c r="Y35" s="254">
        <v>5</v>
      </c>
      <c r="Z35" s="257">
        <v>2198.7014720680895</v>
      </c>
      <c r="AA35" s="296">
        <v>6.0206111839511488E-2</v>
      </c>
      <c r="AB35" s="292">
        <v>140.9</v>
      </c>
      <c r="AC35" s="254">
        <v>496.4</v>
      </c>
      <c r="AD35" s="250">
        <v>0</v>
      </c>
      <c r="AE35" s="254">
        <v>2</v>
      </c>
      <c r="AF35" s="254">
        <v>299</v>
      </c>
      <c r="AG35" s="258">
        <f>[1]OK!$E35</f>
        <v>68.748870300748479</v>
      </c>
      <c r="AH35" s="253">
        <v>17.680199999999999</v>
      </c>
      <c r="AI35" s="259">
        <v>0.27830750893921335</v>
      </c>
      <c r="AJ35" s="250">
        <v>238430</v>
      </c>
      <c r="AK35" s="250">
        <v>69072</v>
      </c>
      <c r="AL35" s="253">
        <v>1.6395623681938487</v>
      </c>
      <c r="AM35" s="298">
        <v>159</v>
      </c>
      <c r="AN35" s="302">
        <v>298286</v>
      </c>
      <c r="AO35" s="260">
        <v>0.59883142554455959</v>
      </c>
      <c r="AP35" s="254">
        <v>10.4</v>
      </c>
      <c r="AQ35" s="253">
        <v>75.3</v>
      </c>
      <c r="AR35" s="254">
        <v>52.5</v>
      </c>
      <c r="AS35" s="305">
        <v>1.4090558184808512E-2</v>
      </c>
      <c r="AT35" s="254">
        <v>487.91</v>
      </c>
      <c r="AU35" s="255">
        <v>10281</v>
      </c>
      <c r="AV35" s="254">
        <v>11.338838392259554</v>
      </c>
      <c r="AW35" s="254">
        <v>730300</v>
      </c>
      <c r="AX35" s="254">
        <v>54.79009734527861</v>
      </c>
      <c r="AY35" s="259">
        <v>3.1570331075788292E-2</v>
      </c>
      <c r="AZ35" s="254">
        <v>18.8</v>
      </c>
      <c r="BA35" s="253">
        <v>3.01</v>
      </c>
      <c r="BB35" s="254">
        <v>0</v>
      </c>
      <c r="BC35" s="254">
        <v>68.5</v>
      </c>
      <c r="BD35" s="254">
        <v>15.5</v>
      </c>
      <c r="BE35" s="254">
        <v>21.51</v>
      </c>
      <c r="BF35" s="261">
        <v>124939</v>
      </c>
      <c r="BG35" s="254">
        <v>2.1816021175013058</v>
      </c>
      <c r="BH35" s="300">
        <f>[2]Promedios!$F67</f>
        <v>0.59599999999999997</v>
      </c>
      <c r="BI35" s="250">
        <v>1548208.4</v>
      </c>
      <c r="BJ35" s="254">
        <v>38814148</v>
      </c>
      <c r="BK35" s="261">
        <v>691418.7</v>
      </c>
      <c r="BL35" s="254">
        <v>57606</v>
      </c>
      <c r="BM35" s="254">
        <v>25.3</v>
      </c>
      <c r="BN35" s="250">
        <v>28893</v>
      </c>
      <c r="BO35" s="254">
        <v>420395</v>
      </c>
      <c r="BP35" s="254">
        <v>13921.722211</v>
      </c>
      <c r="BQ35" s="253">
        <v>8.4724799010513294</v>
      </c>
      <c r="BR35" s="253">
        <f>+[3]Hoja1!$T37</f>
        <v>2.6653320263334805</v>
      </c>
      <c r="BS35" s="254">
        <v>4030</v>
      </c>
      <c r="BT35" s="250">
        <v>26534</v>
      </c>
      <c r="BU35" s="254">
        <v>18</v>
      </c>
      <c r="BV35" s="250">
        <v>11712</v>
      </c>
      <c r="BW35" s="250">
        <v>8770</v>
      </c>
      <c r="BX35" s="250">
        <v>173.02245345175382</v>
      </c>
      <c r="BY35" s="254">
        <v>125</v>
      </c>
      <c r="BZ35" s="253">
        <v>637233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0.92912768753510644</v>
      </c>
      <c r="CH35" s="250">
        <v>19441619</v>
      </c>
      <c r="CI35" s="300">
        <f>+[4]Hoja3!$D36</f>
        <v>0.19152243237622443</v>
      </c>
      <c r="CJ35" s="250">
        <v>0</v>
      </c>
      <c r="CK35" s="254">
        <v>5.75</v>
      </c>
      <c r="CL35" s="297">
        <v>203811</v>
      </c>
      <c r="CM35" s="253">
        <v>1.7187459740273678E-2</v>
      </c>
      <c r="CN35" s="254">
        <v>3333299.2175001102</v>
      </c>
      <c r="CO35" s="254">
        <v>1035942.8716201101</v>
      </c>
      <c r="CP35" s="254">
        <v>753362.39696214302</v>
      </c>
      <c r="CQ35" s="254">
        <v>21.019607999999977</v>
      </c>
      <c r="CR35" s="261">
        <v>649</v>
      </c>
      <c r="CS35" s="254">
        <v>30000042.353056435</v>
      </c>
      <c r="CT35" s="261">
        <v>69866358.230967313</v>
      </c>
      <c r="CU35" s="254">
        <v>8</v>
      </c>
      <c r="CV35" s="254">
        <v>32</v>
      </c>
      <c r="CW35" s="254">
        <v>191</v>
      </c>
      <c r="CX35" s="254">
        <v>9692887.3703105506</v>
      </c>
    </row>
    <row r="36" spans="1:102">
      <c r="A36" s="248" t="s">
        <v>439</v>
      </c>
      <c r="B36" s="250">
        <v>1053.5845753366646</v>
      </c>
      <c r="C36" s="251">
        <v>0.22075712240283082</v>
      </c>
      <c r="D36" s="250">
        <v>1356849</v>
      </c>
      <c r="E36" s="250">
        <v>513580</v>
      </c>
      <c r="F36" s="56">
        <v>75416</v>
      </c>
      <c r="G36" s="250">
        <v>60583910.349489003</v>
      </c>
      <c r="H36" s="250">
        <v>56148854.857231103</v>
      </c>
      <c r="I36" s="250">
        <v>40869</v>
      </c>
      <c r="J36" s="254">
        <v>13835</v>
      </c>
      <c r="K36" s="254">
        <v>35.252918287937746</v>
      </c>
      <c r="L36" s="253">
        <v>3.68</v>
      </c>
      <c r="M36" s="253">
        <v>3.06</v>
      </c>
      <c r="N36" s="253">
        <v>4.1100000000000003</v>
      </c>
      <c r="O36" s="253">
        <v>3.18</v>
      </c>
      <c r="P36" s="303">
        <v>0.64466666666666661</v>
      </c>
      <c r="Q36" s="254">
        <v>34</v>
      </c>
      <c r="R36" s="255">
        <v>94</v>
      </c>
      <c r="S36" s="254">
        <v>2518</v>
      </c>
      <c r="T36" s="259">
        <v>0.20437977694497764</v>
      </c>
      <c r="U36" s="254">
        <v>1102950</v>
      </c>
      <c r="V36" s="290">
        <v>1</v>
      </c>
      <c r="W36" s="56">
        <v>765</v>
      </c>
      <c r="X36" s="295">
        <v>11.25</v>
      </c>
      <c r="Y36" s="254">
        <v>6</v>
      </c>
      <c r="Z36" s="257">
        <v>7149.3958949027074</v>
      </c>
      <c r="AA36" s="296">
        <v>0.8117390255943242</v>
      </c>
      <c r="AB36" s="292">
        <v>256.39999999999998</v>
      </c>
      <c r="AC36" s="254">
        <v>346.75</v>
      </c>
      <c r="AD36" s="250">
        <v>0.5</v>
      </c>
      <c r="AE36" s="254">
        <v>5</v>
      </c>
      <c r="AF36" s="254">
        <v>128</v>
      </c>
      <c r="AG36" s="258">
        <f>[1]OK!$E36</f>
        <v>80.908507860148902</v>
      </c>
      <c r="AH36" s="253">
        <v>19.6585</v>
      </c>
      <c r="AI36" s="259">
        <v>0.23671423062090244</v>
      </c>
      <c r="AJ36" s="250">
        <v>119851</v>
      </c>
      <c r="AK36" s="250">
        <v>32794</v>
      </c>
      <c r="AL36" s="253">
        <v>1.4961134216113954</v>
      </c>
      <c r="AM36" s="298">
        <v>162</v>
      </c>
      <c r="AN36" s="302">
        <v>160527</v>
      </c>
      <c r="AO36" s="260">
        <v>0.52055010207184116</v>
      </c>
      <c r="AP36" s="254">
        <v>6.8</v>
      </c>
      <c r="AQ36" s="253">
        <v>72</v>
      </c>
      <c r="AR36" s="254">
        <v>62.4</v>
      </c>
      <c r="AS36" s="305">
        <v>6.031618165340852E-3</v>
      </c>
      <c r="AT36" s="254">
        <v>502.09</v>
      </c>
      <c r="AU36" s="255">
        <v>129739</v>
      </c>
      <c r="AV36" s="254">
        <v>10.863339294489384</v>
      </c>
      <c r="AW36" s="254">
        <v>370100</v>
      </c>
      <c r="AX36" s="254">
        <v>63.130989457862576</v>
      </c>
      <c r="AY36" s="259">
        <v>5.8723954669690714E-2</v>
      </c>
      <c r="AZ36" s="254">
        <v>12</v>
      </c>
      <c r="BA36" s="253">
        <v>3.42</v>
      </c>
      <c r="BB36" s="254">
        <v>0</v>
      </c>
      <c r="BC36" s="254">
        <v>53.4</v>
      </c>
      <c r="BD36" s="254">
        <v>6</v>
      </c>
      <c r="BE36" s="254">
        <v>21.5</v>
      </c>
      <c r="BF36" s="261">
        <v>136504</v>
      </c>
      <c r="BG36" s="254">
        <v>5.8145198968918423</v>
      </c>
      <c r="BH36" s="300">
        <f>[2]Promedios!$F68</f>
        <v>0.56366666666666665</v>
      </c>
      <c r="BI36" s="250">
        <v>1078221.3999999999</v>
      </c>
      <c r="BJ36" s="254">
        <v>26643046</v>
      </c>
      <c r="BK36" s="261">
        <v>1174021.56</v>
      </c>
      <c r="BL36" s="254">
        <v>33615</v>
      </c>
      <c r="BM36" s="254">
        <v>19.600000000000001</v>
      </c>
      <c r="BN36" s="250">
        <v>13577</v>
      </c>
      <c r="BO36" s="254">
        <v>311244</v>
      </c>
      <c r="BP36" s="254">
        <v>7639.6006510000007</v>
      </c>
      <c r="BQ36" s="253">
        <v>4.164588528678304</v>
      </c>
      <c r="BR36" s="253">
        <f>+[3]Hoja1!$T38</f>
        <v>2.4892271779354904</v>
      </c>
      <c r="BS36" s="254">
        <v>1.4984270000000002</v>
      </c>
      <c r="BT36" s="250">
        <v>7942</v>
      </c>
      <c r="BU36" s="254">
        <v>7</v>
      </c>
      <c r="BV36" s="250">
        <v>5378</v>
      </c>
      <c r="BW36" s="250">
        <v>11112</v>
      </c>
      <c r="BX36" s="250">
        <v>117.97795244703173</v>
      </c>
      <c r="BY36" s="254">
        <v>85</v>
      </c>
      <c r="BZ36" s="253">
        <v>164261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0.94252515833150552</v>
      </c>
      <c r="CH36" s="250">
        <v>0</v>
      </c>
      <c r="CI36" s="300">
        <f>+[4]Hoja3!$D37</f>
        <v>0.62173664596318834</v>
      </c>
      <c r="CJ36" s="250">
        <v>23.829284499269285</v>
      </c>
      <c r="CK36" s="254">
        <v>5.4499999999999993</v>
      </c>
      <c r="CL36" s="297">
        <v>120291</v>
      </c>
      <c r="CM36" s="253">
        <v>1.0103413229138483E-3</v>
      </c>
      <c r="CN36" s="254">
        <v>1606859.46617997</v>
      </c>
      <c r="CO36" s="254">
        <v>370615.84177791508</v>
      </c>
      <c r="CP36" s="254">
        <v>326923.95627423364</v>
      </c>
      <c r="CQ36" s="254">
        <v>5.0887580000000003</v>
      </c>
      <c r="CR36" s="261">
        <v>333</v>
      </c>
      <c r="CS36" s="254">
        <v>15573725.815803977</v>
      </c>
      <c r="CT36" s="261">
        <v>34151344.703506619</v>
      </c>
      <c r="CU36" s="254">
        <v>0</v>
      </c>
      <c r="CV36" s="254">
        <v>15</v>
      </c>
      <c r="CW36" s="254">
        <v>57</v>
      </c>
      <c r="CX36" s="254">
        <v>5370914.0380752664</v>
      </c>
    </row>
    <row r="37" spans="1:102" s="46" customFormat="1">
      <c r="Q37" s="48"/>
      <c r="AU37" s="63"/>
    </row>
    <row r="38" spans="1:102" ht="45">
      <c r="A38" s="17" t="s">
        <v>440</v>
      </c>
      <c r="D38" s="20" t="s">
        <v>441</v>
      </c>
      <c r="E38" s="27" t="s">
        <v>350</v>
      </c>
      <c r="F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E38" t="s">
        <v>140</v>
      </c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CX41"/>
  <sheetViews>
    <sheetView zoomScale="85" zoomScaleNormal="85" zoomScalePageLayoutView="85" workbookViewId="0">
      <pane xSplit="1" ySplit="4" topLeftCell="B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8" width="14.42578125" bestFit="1" customWidth="1"/>
    <col min="9" max="25" width="11.5703125" bestFit="1" customWidth="1"/>
    <col min="26" max="26" width="16.5703125" bestFit="1" customWidth="1"/>
    <col min="27" max="46" width="11.5703125" bestFit="1" customWidth="1"/>
    <col min="47" max="47" width="11" style="22" bestFit="1" customWidth="1"/>
    <col min="48" max="61" width="11.5703125" bestFit="1" customWidth="1"/>
    <col min="62" max="62" width="14.140625" bestFit="1" customWidth="1"/>
    <col min="63" max="63" width="13.28515625" bestFit="1" customWidth="1"/>
    <col min="64" max="69" width="11.5703125" bestFit="1" customWidth="1"/>
    <col min="70" max="70" width="13" bestFit="1" customWidth="1"/>
    <col min="71" max="77" width="11.5703125" bestFit="1" customWidth="1"/>
    <col min="78" max="78" width="13.42578125" bestFit="1" customWidth="1"/>
    <col min="79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14062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345</v>
      </c>
      <c r="BN2" s="244" t="s">
        <v>377</v>
      </c>
      <c r="BO2" s="244" t="s">
        <v>378</v>
      </c>
      <c r="BP2" s="244" t="s">
        <v>182</v>
      </c>
      <c r="BQ2" s="244" t="s">
        <v>132</v>
      </c>
      <c r="BR2" s="244" t="s">
        <v>382</v>
      </c>
      <c r="BS2" s="244" t="s">
        <v>294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167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s="21" customFormat="1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141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1910.3523414672245</v>
      </c>
      <c r="C5" s="251">
        <v>0.27514811446003118</v>
      </c>
      <c r="D5" s="250">
        <v>1069423</v>
      </c>
      <c r="E5" s="250">
        <v>414350</v>
      </c>
      <c r="F5" s="56">
        <v>5625</v>
      </c>
      <c r="G5" s="250">
        <v>92176187.271952406</v>
      </c>
      <c r="H5" s="250">
        <v>82429974.710005298</v>
      </c>
      <c r="I5" s="250">
        <v>34961.074384889005</v>
      </c>
      <c r="J5" s="254">
        <v>12163</v>
      </c>
      <c r="K5" s="254">
        <v>32.26</v>
      </c>
      <c r="L5" s="293">
        <v>3.3200000000000003</v>
      </c>
      <c r="M5" s="253">
        <v>3.08</v>
      </c>
      <c r="N5" s="293">
        <v>3.875</v>
      </c>
      <c r="O5" s="293">
        <v>3.4</v>
      </c>
      <c r="P5" s="303">
        <v>0.19299999999999998</v>
      </c>
      <c r="Q5" s="254">
        <v>54</v>
      </c>
      <c r="R5" s="255">
        <v>25</v>
      </c>
      <c r="S5" s="254">
        <v>3170</v>
      </c>
      <c r="T5" s="259">
        <v>0.20437977694497764</v>
      </c>
      <c r="U5" s="254">
        <v>65447</v>
      </c>
      <c r="V5" s="290">
        <v>1</v>
      </c>
      <c r="W5" s="56">
        <v>379</v>
      </c>
      <c r="X5" s="295">
        <v>976.99</v>
      </c>
      <c r="Y5" s="254">
        <v>31</v>
      </c>
      <c r="Z5" s="257">
        <v>4404.8070553306197</v>
      </c>
      <c r="AA5" s="296">
        <v>1.5122431610942251</v>
      </c>
      <c r="AB5" s="292">
        <v>2901.3</v>
      </c>
      <c r="AC5" s="254">
        <v>327</v>
      </c>
      <c r="AD5" s="250">
        <v>0</v>
      </c>
      <c r="AE5" s="254">
        <v>6</v>
      </c>
      <c r="AF5" s="254">
        <v>327</v>
      </c>
      <c r="AG5" s="258">
        <f>[1]OK!$F5</f>
        <v>96.977429422789939</v>
      </c>
      <c r="AH5" s="253">
        <v>15.6807</v>
      </c>
      <c r="AI5" s="259">
        <v>0.19714181018688165</v>
      </c>
      <c r="AJ5" s="250">
        <v>96139</v>
      </c>
      <c r="AK5" s="250">
        <v>41262</v>
      </c>
      <c r="AL5" s="253">
        <v>2.1721994009853911</v>
      </c>
      <c r="AM5" s="298">
        <v>103</v>
      </c>
      <c r="AN5" s="302">
        <v>146854</v>
      </c>
      <c r="AO5" s="260">
        <v>0.61108360291366826</v>
      </c>
      <c r="AP5" s="254">
        <v>4</v>
      </c>
      <c r="AQ5" s="253">
        <v>77.7</v>
      </c>
      <c r="AR5" s="254">
        <v>56.4</v>
      </c>
      <c r="AS5" s="305">
        <v>1.4117410129896285E-2</v>
      </c>
      <c r="AT5" s="254">
        <v>504.73</v>
      </c>
      <c r="AU5" s="255">
        <v>68411</v>
      </c>
      <c r="AV5" s="254">
        <v>3.7545363127540594</v>
      </c>
      <c r="AW5" s="254">
        <v>1110000</v>
      </c>
      <c r="AX5" s="253">
        <v>62.640486177224744</v>
      </c>
      <c r="AY5" s="259">
        <v>3.1426671821384623E-2</v>
      </c>
      <c r="AZ5" s="254">
        <v>33.799999999999997</v>
      </c>
      <c r="BA5" s="254">
        <v>7.1</v>
      </c>
      <c r="BB5" s="254">
        <v>0</v>
      </c>
      <c r="BC5" s="254">
        <v>52.31</v>
      </c>
      <c r="BD5" s="254">
        <v>0</v>
      </c>
      <c r="BE5" s="254">
        <v>24.08</v>
      </c>
      <c r="BF5" s="261">
        <v>29369</v>
      </c>
      <c r="BG5" s="254">
        <v>10.056906235092113</v>
      </c>
      <c r="BH5" s="300">
        <f>[2]Promedios!$F37</f>
        <v>0.70916666666666661</v>
      </c>
      <c r="BI5" s="250">
        <v>2268326.5</v>
      </c>
      <c r="BJ5" s="254">
        <v>69297787.265331641</v>
      </c>
      <c r="BK5" s="261">
        <v>139921.75</v>
      </c>
      <c r="BL5" s="254">
        <v>31984</v>
      </c>
      <c r="BM5" s="254">
        <v>49.6</v>
      </c>
      <c r="BN5" s="250">
        <v>15912</v>
      </c>
      <c r="BO5" s="254">
        <v>229534</v>
      </c>
      <c r="BP5" s="254">
        <v>11398.940424</v>
      </c>
      <c r="BQ5" s="253">
        <v>9.5158597662771278</v>
      </c>
      <c r="BR5" s="253">
        <f>+[3]Hoja1!$U7</f>
        <v>4.7384531793441349</v>
      </c>
      <c r="BS5" s="254">
        <v>0.97330100000000019</v>
      </c>
      <c r="BT5" s="250">
        <v>11076</v>
      </c>
      <c r="BU5" s="254">
        <v>6</v>
      </c>
      <c r="BV5" s="250">
        <v>6850</v>
      </c>
      <c r="BW5" s="250">
        <v>20278</v>
      </c>
      <c r="BX5" s="250">
        <v>95.854874298405122</v>
      </c>
      <c r="BY5" s="254">
        <v>73</v>
      </c>
      <c r="BZ5" s="253">
        <v>781350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0.91176604292711716</v>
      </c>
      <c r="CH5" s="250">
        <v>7625000</v>
      </c>
      <c r="CI5" s="300">
        <f>+[4]Hoja3!$E6</f>
        <v>0.62613058432524349</v>
      </c>
      <c r="CJ5" s="250">
        <v>35.099035115695671</v>
      </c>
      <c r="CK5" s="254">
        <v>6.2</v>
      </c>
      <c r="CL5" s="302">
        <v>91685</v>
      </c>
      <c r="CM5" s="253">
        <v>1.1449548135818259E-3</v>
      </c>
      <c r="CN5" s="254">
        <v>1879846.1850253299</v>
      </c>
      <c r="CO5" s="254">
        <v>7077786.6704138899</v>
      </c>
      <c r="CP5" s="254">
        <v>5054749.3135302579</v>
      </c>
      <c r="CQ5" s="254">
        <v>105.0257004299999</v>
      </c>
      <c r="CR5" s="261">
        <v>401</v>
      </c>
      <c r="CS5" s="254">
        <v>35306908.36483255</v>
      </c>
      <c r="CT5" s="261">
        <v>49200140.290399149</v>
      </c>
      <c r="CU5" s="254">
        <v>8</v>
      </c>
      <c r="CV5" s="250">
        <v>42.409472807950706</v>
      </c>
      <c r="CW5" s="254">
        <v>51</v>
      </c>
      <c r="CX5" s="254">
        <v>8472076.0360250361</v>
      </c>
    </row>
    <row r="6" spans="1:102">
      <c r="A6" s="248" t="s">
        <v>331</v>
      </c>
      <c r="B6" s="250">
        <v>5315.2084071984091</v>
      </c>
      <c r="C6" s="251">
        <v>0.26323184136686567</v>
      </c>
      <c r="D6" s="250">
        <v>2822478</v>
      </c>
      <c r="E6" s="250">
        <v>1151084</v>
      </c>
      <c r="F6" s="56">
        <v>71546</v>
      </c>
      <c r="G6" s="250">
        <v>267448290.92371199</v>
      </c>
      <c r="H6" s="250">
        <v>237261987.703244</v>
      </c>
      <c r="I6" s="250">
        <v>62719.835267365532</v>
      </c>
      <c r="J6" s="254">
        <v>101166</v>
      </c>
      <c r="K6" s="254">
        <v>61.7</v>
      </c>
      <c r="L6" s="293">
        <v>3.19</v>
      </c>
      <c r="M6" s="253">
        <v>2.9249999999999998</v>
      </c>
      <c r="N6" s="293">
        <v>3.27</v>
      </c>
      <c r="O6" s="293">
        <v>3.85</v>
      </c>
      <c r="P6" s="303">
        <v>0.47266666666666662</v>
      </c>
      <c r="Q6" s="254">
        <v>48</v>
      </c>
      <c r="R6" s="255">
        <v>440</v>
      </c>
      <c r="S6" s="254">
        <v>4880</v>
      </c>
      <c r="T6" s="259">
        <v>0.11040769052426998</v>
      </c>
      <c r="U6" s="254">
        <v>204977</v>
      </c>
      <c r="V6" s="290">
        <v>4</v>
      </c>
      <c r="W6" s="56">
        <v>1028</v>
      </c>
      <c r="X6" s="295">
        <v>43914.96</v>
      </c>
      <c r="Y6" s="254">
        <v>11</v>
      </c>
      <c r="Z6" s="257">
        <v>6117.5062400738152</v>
      </c>
      <c r="AA6" s="296">
        <v>0.62892593426890409</v>
      </c>
      <c r="AB6" s="292">
        <v>3960.9</v>
      </c>
      <c r="AC6" s="254">
        <v>1175</v>
      </c>
      <c r="AD6" s="250">
        <v>1</v>
      </c>
      <c r="AE6" s="254">
        <v>3</v>
      </c>
      <c r="AF6" s="254">
        <v>1126</v>
      </c>
      <c r="AG6" s="258">
        <f>[1]OK!$F6</f>
        <v>90.761566390663006</v>
      </c>
      <c r="AH6" s="253">
        <v>14.0587</v>
      </c>
      <c r="AI6" s="259">
        <v>0.17308948399738733</v>
      </c>
      <c r="AJ6" s="250">
        <v>129989</v>
      </c>
      <c r="AK6" s="250">
        <v>235657</v>
      </c>
      <c r="AL6" s="253">
        <v>1.3516491536869375</v>
      </c>
      <c r="AM6" s="298">
        <v>100</v>
      </c>
      <c r="AN6" s="302">
        <v>397292</v>
      </c>
      <c r="AO6" s="260">
        <v>0.59206125193079151</v>
      </c>
      <c r="AP6" s="254">
        <v>1.8</v>
      </c>
      <c r="AQ6" s="253">
        <v>77.7</v>
      </c>
      <c r="AR6" s="254">
        <v>53.8</v>
      </c>
      <c r="AS6" s="305">
        <v>3.1712147148659081E-2</v>
      </c>
      <c r="AT6" s="254">
        <v>495.94</v>
      </c>
      <c r="AU6" s="255">
        <v>111109</v>
      </c>
      <c r="AV6" s="254">
        <v>4.5641778654646465</v>
      </c>
      <c r="AW6" s="254">
        <v>3928400</v>
      </c>
      <c r="AX6" s="253">
        <v>50.643194076914291</v>
      </c>
      <c r="AY6" s="259">
        <v>3.9728506794518705E-2</v>
      </c>
      <c r="AZ6" s="254">
        <v>48.3</v>
      </c>
      <c r="BA6" s="254">
        <v>10.5</v>
      </c>
      <c r="BB6" s="254">
        <v>0</v>
      </c>
      <c r="BC6" s="254">
        <v>36.6</v>
      </c>
      <c r="BD6" s="254">
        <v>42.9</v>
      </c>
      <c r="BE6" s="254">
        <v>32.06</v>
      </c>
      <c r="BF6" s="261">
        <v>69022</v>
      </c>
      <c r="BG6" s="254">
        <v>30.530424278134294</v>
      </c>
      <c r="BH6" s="300">
        <f>[2]Promedios!$F38</f>
        <v>0.71316666666666673</v>
      </c>
      <c r="BI6" s="250">
        <v>8226941.0999999996</v>
      </c>
      <c r="BJ6" s="254">
        <v>142543151.11388505</v>
      </c>
      <c r="BK6" s="261">
        <v>212961.01</v>
      </c>
      <c r="BL6" s="254">
        <v>162935</v>
      </c>
      <c r="BM6" s="254">
        <v>63</v>
      </c>
      <c r="BN6" s="250">
        <v>80043</v>
      </c>
      <c r="BO6" s="254">
        <v>681835</v>
      </c>
      <c r="BP6" s="254">
        <v>39142.295286</v>
      </c>
      <c r="BQ6" s="253">
        <v>13.14935064935065</v>
      </c>
      <c r="BR6" s="253">
        <f>+[3]Hoja1!$U8</f>
        <v>7.0739761051192849</v>
      </c>
      <c r="BS6" s="254">
        <v>18639.400946000002</v>
      </c>
      <c r="BT6" s="250">
        <v>59102</v>
      </c>
      <c r="BU6" s="254">
        <v>35</v>
      </c>
      <c r="BV6" s="250">
        <v>17244</v>
      </c>
      <c r="BW6" s="250">
        <v>31885</v>
      </c>
      <c r="BX6" s="250">
        <v>56.450446352337401</v>
      </c>
      <c r="BY6" s="254">
        <v>266</v>
      </c>
      <c r="BZ6" s="253">
        <v>1019066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0.87304548730805709</v>
      </c>
      <c r="CH6" s="250">
        <v>9911978</v>
      </c>
      <c r="CI6" s="300">
        <f>+[4]Hoja3!$E7</f>
        <v>4.2921900606958829E-2</v>
      </c>
      <c r="CJ6" s="250">
        <v>0</v>
      </c>
      <c r="CK6" s="254">
        <v>6.9</v>
      </c>
      <c r="CL6" s="302">
        <v>214154</v>
      </c>
      <c r="CM6" s="253">
        <v>5.0969154683251909E-2</v>
      </c>
      <c r="CN6" s="254">
        <v>10368762.2656918</v>
      </c>
      <c r="CO6" s="254">
        <v>31901201.847886637</v>
      </c>
      <c r="CP6" s="254">
        <v>24166314.422536239</v>
      </c>
      <c r="CQ6" s="254">
        <v>1121.1260544763927</v>
      </c>
      <c r="CR6" s="261">
        <v>1557</v>
      </c>
      <c r="CS6" s="254">
        <v>90768125.865475804</v>
      </c>
      <c r="CT6" s="261">
        <v>158911315.27769229</v>
      </c>
      <c r="CU6" s="254">
        <v>3</v>
      </c>
      <c r="CV6" s="250">
        <v>129.04736403975355</v>
      </c>
      <c r="CW6" s="254">
        <v>353</v>
      </c>
      <c r="CX6" s="254">
        <v>24581644.386370584</v>
      </c>
    </row>
    <row r="7" spans="1:102">
      <c r="A7" s="248" t="s">
        <v>218</v>
      </c>
      <c r="B7" s="250">
        <v>1048.3224481090956</v>
      </c>
      <c r="C7" s="251">
        <v>0.27133261571850081</v>
      </c>
      <c r="D7" s="250">
        <v>509524</v>
      </c>
      <c r="E7" s="250">
        <v>220089</v>
      </c>
      <c r="F7" s="56">
        <v>73943</v>
      </c>
      <c r="G7" s="250">
        <v>48458583.657310396</v>
      </c>
      <c r="H7" s="250">
        <v>43217555.689438596</v>
      </c>
      <c r="I7" s="250">
        <v>18862.078516064539</v>
      </c>
      <c r="J7" s="254">
        <v>16993</v>
      </c>
      <c r="K7" s="254">
        <v>35.020000000000003</v>
      </c>
      <c r="L7" s="293">
        <v>2.48</v>
      </c>
      <c r="M7" s="253">
        <v>2.2400000000000002</v>
      </c>
      <c r="N7" s="293">
        <v>2.8149999999999999</v>
      </c>
      <c r="O7" s="293">
        <v>2.9249999999999998</v>
      </c>
      <c r="P7" s="303">
        <v>0.67666666666666664</v>
      </c>
      <c r="Q7" s="254">
        <v>34</v>
      </c>
      <c r="R7" s="255">
        <v>34</v>
      </c>
      <c r="S7" s="254">
        <v>819</v>
      </c>
      <c r="T7" s="259">
        <v>0.11040769052426998</v>
      </c>
      <c r="U7" s="254">
        <v>505611</v>
      </c>
      <c r="V7" s="290">
        <v>0</v>
      </c>
      <c r="W7" s="56">
        <v>765</v>
      </c>
      <c r="X7" s="295">
        <v>28835.59</v>
      </c>
      <c r="Y7" s="254">
        <v>8</v>
      </c>
      <c r="Z7" s="257">
        <v>8181.3167946895937</v>
      </c>
      <c r="AA7" s="296">
        <v>0.67947708793886064</v>
      </c>
      <c r="AB7" s="292">
        <v>847.5</v>
      </c>
      <c r="AC7" s="254">
        <v>168</v>
      </c>
      <c r="AD7" s="250">
        <v>0.5</v>
      </c>
      <c r="AE7" s="254">
        <v>9</v>
      </c>
      <c r="AF7" s="254">
        <v>131</v>
      </c>
      <c r="AG7" s="258">
        <f>[1]OK!$F7</f>
        <v>90.812782079253964</v>
      </c>
      <c r="AH7" s="253">
        <v>14.380599999999999</v>
      </c>
      <c r="AI7" s="259">
        <v>0.19567966280295046</v>
      </c>
      <c r="AJ7" s="250">
        <v>41620</v>
      </c>
      <c r="AK7" s="250">
        <v>43263</v>
      </c>
      <c r="AL7" s="253">
        <v>2.3296252973363374</v>
      </c>
      <c r="AM7" s="298">
        <v>31</v>
      </c>
      <c r="AN7" s="302">
        <v>73929</v>
      </c>
      <c r="AO7" s="260">
        <v>0.56443937546702327</v>
      </c>
      <c r="AP7" s="254">
        <v>3.5</v>
      </c>
      <c r="AQ7" s="253">
        <v>85.3</v>
      </c>
      <c r="AR7" s="254">
        <v>53.1</v>
      </c>
      <c r="AS7" s="305">
        <v>5.927566878125734E-3</v>
      </c>
      <c r="AT7" s="254">
        <v>509.25</v>
      </c>
      <c r="AU7" s="255">
        <v>3344</v>
      </c>
      <c r="AV7" s="254">
        <v>18.59774288977594</v>
      </c>
      <c r="AW7" s="254">
        <v>637500</v>
      </c>
      <c r="AX7" s="253">
        <v>49.513480521614611</v>
      </c>
      <c r="AY7" s="259">
        <v>6.2010666039586937E-2</v>
      </c>
      <c r="AZ7" s="254">
        <v>32.6</v>
      </c>
      <c r="BA7" s="254">
        <v>7.3</v>
      </c>
      <c r="BB7" s="254">
        <v>0</v>
      </c>
      <c r="BC7" s="254">
        <v>52.9</v>
      </c>
      <c r="BD7" s="254">
        <v>57.7</v>
      </c>
      <c r="BE7" s="254">
        <v>32.450000000000003</v>
      </c>
      <c r="BF7" s="261">
        <v>26570</v>
      </c>
      <c r="BG7" s="254">
        <v>68.356153956902915</v>
      </c>
      <c r="BH7" s="300">
        <f>[2]Promedios!$F39</f>
        <v>0.73233333333333339</v>
      </c>
      <c r="BI7" s="250">
        <v>1914283.1</v>
      </c>
      <c r="BJ7" s="254">
        <v>26362665.07643231</v>
      </c>
      <c r="BK7" s="261">
        <v>35249.474999999999</v>
      </c>
      <c r="BL7" s="254">
        <v>38181</v>
      </c>
      <c r="BM7" s="254">
        <v>63.2</v>
      </c>
      <c r="BN7" s="250">
        <v>22360</v>
      </c>
      <c r="BO7" s="254">
        <v>125079</v>
      </c>
      <c r="BP7" s="254">
        <v>9192.270958000001</v>
      </c>
      <c r="BQ7" s="253">
        <v>2.7252502780867633</v>
      </c>
      <c r="BR7" s="253">
        <f>+[3]Hoja1!$U9</f>
        <v>3.4254893778688476</v>
      </c>
      <c r="BS7" s="254">
        <v>12780.778824999999</v>
      </c>
      <c r="BT7" s="250">
        <v>65032</v>
      </c>
      <c r="BU7" s="254">
        <v>42</v>
      </c>
      <c r="BV7" s="250">
        <v>9315</v>
      </c>
      <c r="BW7" s="250">
        <v>5342</v>
      </c>
      <c r="BX7" s="250">
        <v>113.47921738815641</v>
      </c>
      <c r="BY7" s="254">
        <v>60</v>
      </c>
      <c r="BZ7" s="253">
        <v>200640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0.87492367837668461</v>
      </c>
      <c r="CH7" s="250">
        <v>0</v>
      </c>
      <c r="CI7" s="300">
        <f>+[4]Hoja3!$E8</f>
        <v>6.1967650685844262E-2</v>
      </c>
      <c r="CJ7" s="250">
        <v>0</v>
      </c>
      <c r="CK7" s="254">
        <v>4.8</v>
      </c>
      <c r="CL7" s="302">
        <v>35855</v>
      </c>
      <c r="CM7" s="253">
        <v>9.6986151972524789E-2</v>
      </c>
      <c r="CN7" s="254">
        <v>6390219.8860174799</v>
      </c>
      <c r="CO7" s="254">
        <v>271640.48255579057</v>
      </c>
      <c r="CP7" s="254">
        <v>85070.15043444137</v>
      </c>
      <c r="CQ7" s="254">
        <v>596.78458451968049</v>
      </c>
      <c r="CR7" s="261">
        <v>215</v>
      </c>
      <c r="CS7" s="254">
        <v>8587675.7686345652</v>
      </c>
      <c r="CT7" s="261">
        <v>35141192.353616387</v>
      </c>
      <c r="CU7" s="254">
        <v>1</v>
      </c>
      <c r="CV7" s="250">
        <v>21.852368201987677</v>
      </c>
      <c r="CW7" s="254">
        <v>153</v>
      </c>
      <c r="CX7" s="254">
        <v>4453913.9390910286</v>
      </c>
    </row>
    <row r="8" spans="1:102">
      <c r="A8" s="248" t="s">
        <v>219</v>
      </c>
      <c r="B8" s="250">
        <v>1877.3746724405262</v>
      </c>
      <c r="C8" s="251">
        <v>0.24426543838707024</v>
      </c>
      <c r="D8" s="250">
        <v>758987</v>
      </c>
      <c r="E8" s="250">
        <v>334868</v>
      </c>
      <c r="F8" s="56">
        <v>57727</v>
      </c>
      <c r="G8" s="250">
        <v>488581627.89490998</v>
      </c>
      <c r="H8" s="250">
        <v>345708312.91510302</v>
      </c>
      <c r="I8" s="250">
        <v>23592.261706440742</v>
      </c>
      <c r="J8" s="254">
        <v>1547</v>
      </c>
      <c r="K8" s="254">
        <v>42.92</v>
      </c>
      <c r="L8" s="293">
        <v>3.2</v>
      </c>
      <c r="M8" s="253">
        <v>2.81</v>
      </c>
      <c r="N8" s="293">
        <v>3.6749999999999998</v>
      </c>
      <c r="O8" s="293">
        <v>3.0449999999999999</v>
      </c>
      <c r="P8" s="303">
        <v>0.31133333333333341</v>
      </c>
      <c r="Q8" s="254">
        <v>53</v>
      </c>
      <c r="R8" s="255">
        <v>48</v>
      </c>
      <c r="S8" s="254">
        <v>3457</v>
      </c>
      <c r="T8" s="259">
        <v>0.32795233152605302</v>
      </c>
      <c r="U8" s="254">
        <v>3286346</v>
      </c>
      <c r="V8" s="290">
        <v>38</v>
      </c>
      <c r="W8" s="56">
        <v>670</v>
      </c>
      <c r="X8" s="295">
        <v>17121.91</v>
      </c>
      <c r="Y8" s="254">
        <v>18</v>
      </c>
      <c r="Z8" s="257">
        <v>2994.2771998462163</v>
      </c>
      <c r="AA8" s="296">
        <v>2.3816328474802318E-4</v>
      </c>
      <c r="AB8" s="292">
        <v>48</v>
      </c>
      <c r="AC8" s="254">
        <v>226</v>
      </c>
      <c r="AD8" s="250">
        <v>0.5</v>
      </c>
      <c r="AE8" s="254">
        <v>6</v>
      </c>
      <c r="AF8" s="254">
        <v>71</v>
      </c>
      <c r="AG8" s="258">
        <f>[1]OK!$F8</f>
        <v>80.556252124535447</v>
      </c>
      <c r="AH8" s="253">
        <v>18.485800000000001</v>
      </c>
      <c r="AI8" s="259">
        <v>0.27754292123199031</v>
      </c>
      <c r="AJ8" s="250">
        <v>84875</v>
      </c>
      <c r="AK8" s="250">
        <v>39985</v>
      </c>
      <c r="AL8" s="253">
        <v>2.2727662002115978</v>
      </c>
      <c r="AM8" s="298">
        <v>48</v>
      </c>
      <c r="AN8" s="302">
        <v>113640</v>
      </c>
      <c r="AO8" s="260">
        <v>0.53541570897644664</v>
      </c>
      <c r="AP8" s="254">
        <v>9.9</v>
      </c>
      <c r="AQ8" s="253">
        <v>73.3</v>
      </c>
      <c r="AR8" s="254">
        <v>53.9</v>
      </c>
      <c r="AS8" s="305">
        <v>5.4308058940019466E-3</v>
      </c>
      <c r="AT8" s="254">
        <v>496.65</v>
      </c>
      <c r="AU8" s="255">
        <v>23901</v>
      </c>
      <c r="AV8" s="254">
        <v>2.8936778830648588</v>
      </c>
      <c r="AW8" s="254">
        <v>55700</v>
      </c>
      <c r="AX8" s="253">
        <v>56.914702270443705</v>
      </c>
      <c r="AY8" s="259">
        <v>2.0999488291614798E-2</v>
      </c>
      <c r="AZ8" s="254">
        <v>2</v>
      </c>
      <c r="BA8" s="254">
        <v>0.6</v>
      </c>
      <c r="BB8" s="254">
        <v>0</v>
      </c>
      <c r="BC8" s="254">
        <v>60.2</v>
      </c>
      <c r="BD8" s="254">
        <v>0.2</v>
      </c>
      <c r="BE8" s="254">
        <v>20.96</v>
      </c>
      <c r="BF8" s="261">
        <v>71311</v>
      </c>
      <c r="BG8" s="254">
        <v>6.8621810340921821</v>
      </c>
      <c r="BH8" s="300">
        <f>[2]Promedios!$F40</f>
        <v>0.6100000000000001</v>
      </c>
      <c r="BI8" s="250">
        <v>741855.6</v>
      </c>
      <c r="BJ8" s="254">
        <v>119052279.74051334</v>
      </c>
      <c r="BK8" s="261">
        <v>167745.20000000001</v>
      </c>
      <c r="BL8" s="254">
        <v>41840</v>
      </c>
      <c r="BM8" s="254">
        <v>56.3</v>
      </c>
      <c r="BN8" s="250">
        <v>15342</v>
      </c>
      <c r="BO8" s="254">
        <v>177975</v>
      </c>
      <c r="BP8" s="254">
        <v>5584.2385530000001</v>
      </c>
      <c r="BQ8" s="253">
        <v>1.5463917525773196</v>
      </c>
      <c r="BR8" s="253">
        <f>+[3]Hoja1!$U10</f>
        <v>11.232742423004655</v>
      </c>
      <c r="BS8" s="254">
        <v>48069.702471999997</v>
      </c>
      <c r="BT8" s="250">
        <v>48555</v>
      </c>
      <c r="BU8" s="254">
        <v>9</v>
      </c>
      <c r="BV8" s="250">
        <v>2887</v>
      </c>
      <c r="BW8" s="250">
        <v>7981</v>
      </c>
      <c r="BX8" s="250">
        <v>88.039159602425343</v>
      </c>
      <c r="BY8" s="254">
        <v>51</v>
      </c>
      <c r="BZ8" s="253">
        <v>147863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0.86551617469594389</v>
      </c>
      <c r="CH8" s="250">
        <v>0</v>
      </c>
      <c r="CI8" s="300">
        <f>+[4]Hoja3!$E9</f>
        <v>0.23328565586016095</v>
      </c>
      <c r="CJ8" s="250">
        <v>0</v>
      </c>
      <c r="CK8" s="254">
        <v>7.8</v>
      </c>
      <c r="CL8" s="302">
        <v>75723</v>
      </c>
      <c r="CM8" s="253">
        <v>1.6120775038791584E-3</v>
      </c>
      <c r="CN8" s="254">
        <v>2512038.8584096101</v>
      </c>
      <c r="CO8" s="254">
        <v>215720.36374858534</v>
      </c>
      <c r="CP8" s="254">
        <v>120685.14676105327</v>
      </c>
      <c r="CQ8" s="254">
        <v>13.804424000000001</v>
      </c>
      <c r="CR8" s="261">
        <v>86</v>
      </c>
      <c r="CS8" s="254">
        <v>440169467.21245509</v>
      </c>
      <c r="CT8" s="261">
        <v>43130365.22488974</v>
      </c>
      <c r="CU8" s="254">
        <v>4</v>
      </c>
      <c r="CV8" s="250">
        <v>64.852368201987673</v>
      </c>
      <c r="CW8" s="254">
        <v>34</v>
      </c>
      <c r="CX8" s="254">
        <v>7776072.2663228763</v>
      </c>
    </row>
    <row r="9" spans="1:102">
      <c r="A9" s="248" t="s">
        <v>220</v>
      </c>
      <c r="B9" s="250">
        <v>1595.2283068596066</v>
      </c>
      <c r="C9" s="251">
        <v>0.15096522729859652</v>
      </c>
      <c r="D9" s="250">
        <v>4312067</v>
      </c>
      <c r="E9" s="250">
        <v>1612541</v>
      </c>
      <c r="F9" s="56">
        <v>73681</v>
      </c>
      <c r="G9" s="250">
        <v>163309770.684535</v>
      </c>
      <c r="H9" s="250">
        <v>145398433.180648</v>
      </c>
      <c r="I9" s="250">
        <v>66891.066108339888</v>
      </c>
      <c r="J9" s="254">
        <v>31789</v>
      </c>
      <c r="K9" s="254">
        <v>48.36</v>
      </c>
      <c r="L9" s="293">
        <v>2.9649999999999999</v>
      </c>
      <c r="M9" s="253">
        <v>2.4299999999999997</v>
      </c>
      <c r="N9" s="293">
        <v>3.3149999999999999</v>
      </c>
      <c r="O9" s="293">
        <v>0.59</v>
      </c>
      <c r="P9" s="303">
        <v>0.37566666666666665</v>
      </c>
      <c r="Q9" s="254">
        <v>119</v>
      </c>
      <c r="R9" s="255">
        <v>303</v>
      </c>
      <c r="S9" s="254">
        <v>6992</v>
      </c>
      <c r="T9" s="259">
        <v>0.3279523315260533</v>
      </c>
      <c r="U9" s="254">
        <v>3293196</v>
      </c>
      <c r="V9" s="290">
        <v>21</v>
      </c>
      <c r="W9" s="56">
        <v>3110</v>
      </c>
      <c r="X9" s="295">
        <v>9906.99</v>
      </c>
      <c r="Y9" s="254">
        <v>3</v>
      </c>
      <c r="Z9" s="257">
        <v>33442.69566325139</v>
      </c>
      <c r="AA9" s="296">
        <v>2.6262621760648537E-2</v>
      </c>
      <c r="AB9" s="292">
        <v>964.9</v>
      </c>
      <c r="AC9" s="254">
        <v>1055</v>
      </c>
      <c r="AD9" s="250">
        <v>0</v>
      </c>
      <c r="AE9" s="254">
        <v>6</v>
      </c>
      <c r="AF9" s="254">
        <v>306</v>
      </c>
      <c r="AG9" s="258">
        <f>[1]OK!$F9</f>
        <v>74.486252600351349</v>
      </c>
      <c r="AH9" s="253">
        <v>25.1236</v>
      </c>
      <c r="AI9" s="259">
        <v>0.28029960612126298</v>
      </c>
      <c r="AJ9" s="250">
        <v>321768</v>
      </c>
      <c r="AK9" s="250">
        <v>78195</v>
      </c>
      <c r="AL9" s="253">
        <v>0.96658980484301382</v>
      </c>
      <c r="AM9" s="298">
        <v>336</v>
      </c>
      <c r="AN9" s="302">
        <v>470305</v>
      </c>
      <c r="AO9" s="260">
        <v>0.44012759640792953</v>
      </c>
      <c r="AP9" s="254">
        <v>20</v>
      </c>
      <c r="AQ9" s="253">
        <v>78.400000000000006</v>
      </c>
      <c r="AR9" s="254">
        <v>70.2</v>
      </c>
      <c r="AS9" s="305">
        <v>1.0274225489208874E-2</v>
      </c>
      <c r="AT9" s="254">
        <v>484.92</v>
      </c>
      <c r="AU9" s="255">
        <v>15703</v>
      </c>
      <c r="AV9" s="254">
        <v>3.9655570337873094</v>
      </c>
      <c r="AW9" s="254">
        <v>1416000</v>
      </c>
      <c r="AX9" s="253">
        <v>68.695730757659746</v>
      </c>
      <c r="AY9" s="259">
        <v>1.4119336341905134E-2</v>
      </c>
      <c r="AZ9" s="254">
        <v>12.7</v>
      </c>
      <c r="BA9" s="254">
        <v>9.3000000000000007</v>
      </c>
      <c r="BB9" s="254">
        <v>0</v>
      </c>
      <c r="BC9" s="254">
        <v>47.69</v>
      </c>
      <c r="BD9" s="254">
        <v>6.5</v>
      </c>
      <c r="BE9" s="254">
        <v>27.76</v>
      </c>
      <c r="BF9" s="261">
        <v>660356</v>
      </c>
      <c r="BG9" s="254">
        <v>7.1639771468678424</v>
      </c>
      <c r="BH9" s="300">
        <f>[2]Promedios!$F41</f>
        <v>0.46300000000000002</v>
      </c>
      <c r="BI9" s="250">
        <v>1565584.2</v>
      </c>
      <c r="BJ9" s="254">
        <v>116237827.52973355</v>
      </c>
      <c r="BK9" s="261">
        <v>1529508.9424999999</v>
      </c>
      <c r="BL9" s="254">
        <v>65983</v>
      </c>
      <c r="BM9" s="254">
        <v>18.7</v>
      </c>
      <c r="BN9" s="250">
        <v>21320</v>
      </c>
      <c r="BO9" s="254">
        <v>932851</v>
      </c>
      <c r="BP9" s="254">
        <v>18156.710298999998</v>
      </c>
      <c r="BQ9" s="253">
        <v>4.5760430686406455</v>
      </c>
      <c r="BR9" s="253">
        <f>+[3]Hoja1!$U11</f>
        <v>9.5135929560045529</v>
      </c>
      <c r="BS9" s="254">
        <v>1.2174540000000003</v>
      </c>
      <c r="BT9" s="250">
        <v>18885</v>
      </c>
      <c r="BU9" s="254">
        <v>11</v>
      </c>
      <c r="BV9" s="250">
        <v>14142</v>
      </c>
      <c r="BW9" s="250">
        <v>33306</v>
      </c>
      <c r="BX9" s="250">
        <v>47.591048992598814</v>
      </c>
      <c r="BY9" s="254">
        <v>156</v>
      </c>
      <c r="BZ9" s="253">
        <v>342148</v>
      </c>
      <c r="CA9" s="253">
        <v>0.81432119542351489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0.94625384567356896</v>
      </c>
      <c r="CH9" s="250">
        <v>0</v>
      </c>
      <c r="CI9" s="300">
        <f>+[4]Hoja3!$E10</f>
        <v>1.0887273622532587</v>
      </c>
      <c r="CJ9" s="250">
        <v>12.122610845963022</v>
      </c>
      <c r="CK9" s="254">
        <v>2.8</v>
      </c>
      <c r="CL9" s="302">
        <v>402429</v>
      </c>
      <c r="CM9" s="253">
        <v>2.4014399110126186E-3</v>
      </c>
      <c r="CN9" s="254">
        <v>3706803.8835527799</v>
      </c>
      <c r="CO9" s="254">
        <v>88496.147228490066</v>
      </c>
      <c r="CP9" s="254">
        <v>179874.73347364724</v>
      </c>
      <c r="CQ9" s="254">
        <v>1.4457400000000002</v>
      </c>
      <c r="CR9" s="261">
        <v>284</v>
      </c>
      <c r="CS9" s="254">
        <v>44182942.887066461</v>
      </c>
      <c r="CT9" s="261">
        <v>96289580.067878202</v>
      </c>
      <c r="CU9" s="254">
        <v>1</v>
      </c>
      <c r="CV9" s="250">
        <v>28.55710460596303</v>
      </c>
      <c r="CW9" s="254">
        <v>95</v>
      </c>
      <c r="CX9" s="254">
        <v>13786367.339980973</v>
      </c>
    </row>
    <row r="10" spans="1:102">
      <c r="A10" s="248" t="s">
        <v>211</v>
      </c>
      <c r="B10" s="250">
        <v>6136.2086018684722</v>
      </c>
      <c r="C10" s="251">
        <v>0.28328206895045704</v>
      </c>
      <c r="D10" s="250">
        <v>3256512</v>
      </c>
      <c r="E10" s="250">
        <v>1306682</v>
      </c>
      <c r="F10" s="56">
        <v>247487</v>
      </c>
      <c r="G10" s="250">
        <v>289784183.01609802</v>
      </c>
      <c r="H10" s="250">
        <v>259542229.00486699</v>
      </c>
      <c r="I10" s="250">
        <v>20779.402123482483</v>
      </c>
      <c r="J10" s="254">
        <v>67690</v>
      </c>
      <c r="K10" s="254">
        <v>57.23</v>
      </c>
      <c r="L10" s="293">
        <v>3.04</v>
      </c>
      <c r="M10" s="253">
        <v>2.65</v>
      </c>
      <c r="N10" s="293">
        <v>3.4699999999999998</v>
      </c>
      <c r="O10" s="293">
        <v>2.5649999999999999</v>
      </c>
      <c r="P10" s="303">
        <v>0.17166666666666666</v>
      </c>
      <c r="Q10" s="254">
        <v>71</v>
      </c>
      <c r="R10" s="255">
        <v>571</v>
      </c>
      <c r="S10" s="254">
        <v>4744</v>
      </c>
      <c r="T10" s="259">
        <v>0.11040769052426998</v>
      </c>
      <c r="U10" s="254">
        <v>7591842</v>
      </c>
      <c r="V10" s="290">
        <v>6</v>
      </c>
      <c r="W10" s="56">
        <v>1585</v>
      </c>
      <c r="X10" s="295">
        <v>10044.969999999999</v>
      </c>
      <c r="Y10" s="254">
        <v>49</v>
      </c>
      <c r="Z10" s="257">
        <v>4148.4772195658288</v>
      </c>
      <c r="AA10" s="296">
        <v>0.45623345075950383</v>
      </c>
      <c r="AB10" s="292">
        <v>6093.1</v>
      </c>
      <c r="AC10" s="254">
        <v>1199</v>
      </c>
      <c r="AD10" s="250">
        <v>1</v>
      </c>
      <c r="AE10" s="254">
        <v>12</v>
      </c>
      <c r="AF10" s="254">
        <v>923</v>
      </c>
      <c r="AG10" s="258">
        <f>[1]OK!$F10</f>
        <v>91.26762423559785</v>
      </c>
      <c r="AH10" s="253">
        <v>15.8775</v>
      </c>
      <c r="AI10" s="259">
        <v>0.16834299352199114</v>
      </c>
      <c r="AJ10" s="250">
        <v>281546</v>
      </c>
      <c r="AK10" s="250">
        <v>184303</v>
      </c>
      <c r="AL10" s="253">
        <v>1.5123543226617926</v>
      </c>
      <c r="AM10" s="298">
        <v>214</v>
      </c>
      <c r="AN10" s="302">
        <v>437655</v>
      </c>
      <c r="AO10" s="260">
        <v>0.60574763938769294</v>
      </c>
      <c r="AP10" s="254">
        <v>4</v>
      </c>
      <c r="AQ10" s="253">
        <v>76.3</v>
      </c>
      <c r="AR10" s="254">
        <v>51.5</v>
      </c>
      <c r="AS10" s="305">
        <v>2.7419192427751482E-2</v>
      </c>
      <c r="AT10" s="254">
        <v>501.73</v>
      </c>
      <c r="AU10" s="255">
        <v>132983</v>
      </c>
      <c r="AV10" s="254">
        <v>18.303990248117849</v>
      </c>
      <c r="AW10" s="254">
        <v>5534400.0000000009</v>
      </c>
      <c r="AX10" s="253">
        <v>55.530964469914309</v>
      </c>
      <c r="AY10" s="259">
        <v>4.2525862566277141E-2</v>
      </c>
      <c r="AZ10" s="254">
        <v>16.100000000000001</v>
      </c>
      <c r="BA10" s="254">
        <v>9.5</v>
      </c>
      <c r="BB10" s="254">
        <v>0</v>
      </c>
      <c r="BC10" s="254">
        <v>44.2</v>
      </c>
      <c r="BD10" s="254">
        <v>2.7</v>
      </c>
      <c r="BE10" s="254">
        <v>26.89</v>
      </c>
      <c r="BF10" s="261">
        <v>134197</v>
      </c>
      <c r="BG10" s="254">
        <v>15.331220420324771</v>
      </c>
      <c r="BH10" s="300">
        <f>[2]Promedios!$F42</f>
        <v>0.68366666666666676</v>
      </c>
      <c r="BI10" s="250">
        <v>7687720.2000000002</v>
      </c>
      <c r="BJ10" s="254">
        <v>159599036.24322486</v>
      </c>
      <c r="BK10" s="261">
        <v>709006.15749999997</v>
      </c>
      <c r="BL10" s="254">
        <v>134556</v>
      </c>
      <c r="BM10" s="254">
        <v>53.2</v>
      </c>
      <c r="BN10" s="250">
        <v>83393</v>
      </c>
      <c r="BO10" s="254">
        <v>862852</v>
      </c>
      <c r="BP10" s="254">
        <v>33109.062388999999</v>
      </c>
      <c r="BQ10" s="253">
        <v>15.952597994530537</v>
      </c>
      <c r="BR10" s="253">
        <f>+[3]Hoja1!$U12</f>
        <v>42.744773752312014</v>
      </c>
      <c r="BS10" s="254">
        <v>9.7800129999999985</v>
      </c>
      <c r="BT10" s="250">
        <v>57038</v>
      </c>
      <c r="BU10" s="254">
        <v>23</v>
      </c>
      <c r="BV10" s="250">
        <v>8409</v>
      </c>
      <c r="BW10" s="250">
        <v>38289</v>
      </c>
      <c r="BX10" s="250">
        <v>135.27062033822014</v>
      </c>
      <c r="BY10" s="254">
        <v>279</v>
      </c>
      <c r="BZ10" s="253">
        <v>974996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0.75703864443208158</v>
      </c>
      <c r="CH10" s="250">
        <v>0</v>
      </c>
      <c r="CI10" s="300">
        <f>+[4]Hoja3!$E11</f>
        <v>0.21565422895087369</v>
      </c>
      <c r="CJ10" s="250">
        <v>0</v>
      </c>
      <c r="CK10" s="254">
        <v>7.4</v>
      </c>
      <c r="CL10" s="302">
        <v>193209</v>
      </c>
      <c r="CM10" s="253">
        <v>9.9711126850455557E-3</v>
      </c>
      <c r="CN10" s="254">
        <v>8267830.8724164199</v>
      </c>
      <c r="CO10" s="254">
        <v>34881227.930937126</v>
      </c>
      <c r="CP10" s="254">
        <v>26296461.628183316</v>
      </c>
      <c r="CQ10" s="254">
        <v>1171.4451305200039</v>
      </c>
      <c r="CR10" s="261">
        <v>792</v>
      </c>
      <c r="CS10" s="254">
        <v>105050995.46608199</v>
      </c>
      <c r="CT10" s="261">
        <v>161066795.06351835</v>
      </c>
      <c r="CU10" s="254">
        <v>15</v>
      </c>
      <c r="CV10" s="250">
        <v>143.09472807950706</v>
      </c>
      <c r="CW10" s="254">
        <v>98</v>
      </c>
      <c r="CX10" s="254">
        <v>26634575.644861855</v>
      </c>
    </row>
    <row r="11" spans="1:102">
      <c r="A11" s="248" t="s">
        <v>212</v>
      </c>
      <c r="B11" s="250">
        <v>6770.3612180599057</v>
      </c>
      <c r="C11" s="251">
        <v>0.3080704265087279</v>
      </c>
      <c r="D11" s="250">
        <v>2515416</v>
      </c>
      <c r="E11" s="250">
        <v>1010088</v>
      </c>
      <c r="F11" s="56">
        <v>151445</v>
      </c>
      <c r="G11" s="250">
        <v>280738937.52912003</v>
      </c>
      <c r="H11" s="250">
        <v>249904403.749937</v>
      </c>
      <c r="I11" s="250">
        <v>100117.77956772258</v>
      </c>
      <c r="J11" s="254">
        <v>24927</v>
      </c>
      <c r="K11" s="254">
        <v>37.35</v>
      </c>
      <c r="L11" s="293">
        <v>3.0150000000000001</v>
      </c>
      <c r="M11" s="253">
        <v>2.6950000000000003</v>
      </c>
      <c r="N11" s="293">
        <v>3.1399999999999997</v>
      </c>
      <c r="O11" s="293">
        <v>3.39</v>
      </c>
      <c r="P11" s="303">
        <v>0.20399999999999999</v>
      </c>
      <c r="Q11" s="254">
        <v>173</v>
      </c>
      <c r="R11" s="255">
        <v>154</v>
      </c>
      <c r="S11" s="254">
        <v>20641</v>
      </c>
      <c r="T11" s="259">
        <v>4.7709341880790854E-3</v>
      </c>
      <c r="U11" s="254">
        <v>444121</v>
      </c>
      <c r="V11" s="290">
        <v>6</v>
      </c>
      <c r="W11" s="56">
        <v>1228</v>
      </c>
      <c r="X11" s="295">
        <v>18126.900000000001</v>
      </c>
      <c r="Y11" s="254">
        <v>19</v>
      </c>
      <c r="Z11" s="257">
        <v>4459.0614183735624</v>
      </c>
      <c r="AA11" s="296">
        <v>0.83701489142733754</v>
      </c>
      <c r="AB11" s="292">
        <v>2562</v>
      </c>
      <c r="AC11" s="254">
        <v>803</v>
      </c>
      <c r="AD11" s="250">
        <v>0.75</v>
      </c>
      <c r="AE11" s="254">
        <v>10</v>
      </c>
      <c r="AF11" s="254">
        <v>568</v>
      </c>
      <c r="AG11" s="258">
        <f>[1]OK!$F11</f>
        <v>92.174493211675738</v>
      </c>
      <c r="AH11" s="253">
        <v>14.257899999999999</v>
      </c>
      <c r="AI11" s="259">
        <v>0.17488088147706968</v>
      </c>
      <c r="AJ11" s="250">
        <v>226632</v>
      </c>
      <c r="AK11" s="250">
        <v>138192</v>
      </c>
      <c r="AL11" s="253">
        <v>1.907437974474202</v>
      </c>
      <c r="AM11" s="298">
        <v>143</v>
      </c>
      <c r="AN11" s="302">
        <v>336640</v>
      </c>
      <c r="AO11" s="260">
        <v>0.54199443419774895</v>
      </c>
      <c r="AP11" s="254">
        <v>3.1</v>
      </c>
      <c r="AQ11" s="253">
        <v>81.400000000000006</v>
      </c>
      <c r="AR11" s="254">
        <v>60.1</v>
      </c>
      <c r="AS11" s="305">
        <v>1.8430503809619705E-2</v>
      </c>
      <c r="AT11" s="254">
        <v>514.12</v>
      </c>
      <c r="AU11" s="255">
        <v>84374</v>
      </c>
      <c r="AV11" s="254">
        <v>0.78913183173832202</v>
      </c>
      <c r="AW11" s="254">
        <v>323200</v>
      </c>
      <c r="AX11" s="253">
        <v>56.095466223176494</v>
      </c>
      <c r="AY11" s="259">
        <v>3.4211956945568112E-2</v>
      </c>
      <c r="AZ11" s="254">
        <v>4.9000000000000004</v>
      </c>
      <c r="BA11" s="254">
        <v>8.4</v>
      </c>
      <c r="BB11" s="254">
        <v>0.3</v>
      </c>
      <c r="BC11" s="254">
        <v>52.6</v>
      </c>
      <c r="BD11" s="254">
        <v>28.4</v>
      </c>
      <c r="BE11" s="254">
        <v>13.56</v>
      </c>
      <c r="BF11" s="261">
        <v>48687</v>
      </c>
      <c r="BG11" s="254">
        <v>12.341165193782215</v>
      </c>
      <c r="BH11" s="300">
        <f>[2]Promedios!$F43</f>
        <v>0.73633333333333351</v>
      </c>
      <c r="BI11" s="250">
        <v>5498897.5999999996</v>
      </c>
      <c r="BJ11" s="254">
        <v>228733328.73953959</v>
      </c>
      <c r="BK11" s="261">
        <v>267347.28999999998</v>
      </c>
      <c r="BL11" s="254">
        <v>100700</v>
      </c>
      <c r="BM11" s="254">
        <v>48.4</v>
      </c>
      <c r="BN11" s="250">
        <v>50562</v>
      </c>
      <c r="BO11" s="254">
        <v>583087</v>
      </c>
      <c r="BP11" s="254">
        <v>24756.993924999999</v>
      </c>
      <c r="BQ11" s="253">
        <v>18.560411311053983</v>
      </c>
      <c r="BR11" s="253">
        <f>+[3]Hoja1!$U13</f>
        <v>4.6568989549276418</v>
      </c>
      <c r="BS11" s="254">
        <v>0.79724899999999999</v>
      </c>
      <c r="BT11" s="250">
        <v>21523</v>
      </c>
      <c r="BU11" s="254">
        <v>16</v>
      </c>
      <c r="BV11" s="250">
        <v>17432</v>
      </c>
      <c r="BW11" s="250">
        <v>25853</v>
      </c>
      <c r="BX11" s="250">
        <v>247.1055280829685</v>
      </c>
      <c r="BY11" s="254">
        <v>229</v>
      </c>
      <c r="BZ11" s="253">
        <v>691401</v>
      </c>
      <c r="CA11" s="253">
        <v>0.39618343292944636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0.87263156311395129</v>
      </c>
      <c r="CH11" s="250">
        <v>8008911</v>
      </c>
      <c r="CI11" s="300">
        <f>+[4]Hoja3!$E12</f>
        <v>0.20997202082539432</v>
      </c>
      <c r="CJ11" s="250">
        <v>15.938130809004825</v>
      </c>
      <c r="CK11" s="254">
        <v>6.5</v>
      </c>
      <c r="CL11" s="302">
        <v>224329</v>
      </c>
      <c r="CM11" s="253">
        <v>2.8630485366750291E-2</v>
      </c>
      <c r="CN11" s="254">
        <v>5476412.8743593199</v>
      </c>
      <c r="CO11" s="254">
        <v>11325329.07052348</v>
      </c>
      <c r="CP11" s="254">
        <v>7143247.3598900707</v>
      </c>
      <c r="CQ11" s="254">
        <v>154.39989331999976</v>
      </c>
      <c r="CR11" s="261">
        <v>1195</v>
      </c>
      <c r="CS11" s="254">
        <v>135938654.79667398</v>
      </c>
      <c r="CT11" s="261">
        <v>130413299.47348799</v>
      </c>
      <c r="CU11" s="254">
        <v>18</v>
      </c>
      <c r="CV11" s="250">
        <v>145.12815066559335</v>
      </c>
      <c r="CW11" s="254">
        <v>139</v>
      </c>
      <c r="CX11" s="254">
        <v>25791727.719577204</v>
      </c>
    </row>
    <row r="12" spans="1:102">
      <c r="A12" s="248" t="s">
        <v>213</v>
      </c>
      <c r="B12" s="250">
        <v>833.39433036377432</v>
      </c>
      <c r="C12" s="251">
        <v>0.2809825994133624</v>
      </c>
      <c r="D12" s="250">
        <v>569727</v>
      </c>
      <c r="E12" s="250">
        <v>258420</v>
      </c>
      <c r="F12" s="56">
        <v>5627</v>
      </c>
      <c r="G12" s="250">
        <v>45764980.0448744</v>
      </c>
      <c r="H12" s="250">
        <v>40702969.348993503</v>
      </c>
      <c r="I12" s="250">
        <v>78192.426402233177</v>
      </c>
      <c r="J12" s="254">
        <v>9794</v>
      </c>
      <c r="K12" s="254">
        <v>18.53</v>
      </c>
      <c r="L12" s="293">
        <v>3.3049999999999997</v>
      </c>
      <c r="M12" s="253">
        <v>2.9950000000000001</v>
      </c>
      <c r="N12" s="293">
        <v>3.4450000000000003</v>
      </c>
      <c r="O12" s="293">
        <v>3.58</v>
      </c>
      <c r="P12" s="303">
        <v>0.19333333333333336</v>
      </c>
      <c r="Q12" s="254">
        <v>26</v>
      </c>
      <c r="R12" s="255">
        <v>49</v>
      </c>
      <c r="S12" s="254">
        <v>4212</v>
      </c>
      <c r="T12" s="259">
        <v>0.20437977694497764</v>
      </c>
      <c r="U12" s="254">
        <v>242663</v>
      </c>
      <c r="V12" s="290">
        <v>4</v>
      </c>
      <c r="W12" s="56">
        <v>664</v>
      </c>
      <c r="X12" s="295">
        <v>6420.31</v>
      </c>
      <c r="Y12" s="254">
        <v>3</v>
      </c>
      <c r="Z12" s="257">
        <v>12283.114347249235</v>
      </c>
      <c r="AA12" s="296">
        <v>0.54005110820242475</v>
      </c>
      <c r="AB12" s="292">
        <v>375.7</v>
      </c>
      <c r="AC12" s="254">
        <v>177</v>
      </c>
      <c r="AD12" s="250">
        <v>0.5</v>
      </c>
      <c r="AE12" s="254">
        <v>16</v>
      </c>
      <c r="AF12" s="254">
        <v>89</v>
      </c>
      <c r="AG12" s="258">
        <f>[1]OK!$F12</f>
        <v>98.427814086561412</v>
      </c>
      <c r="AH12" s="253">
        <v>14.712300000000001</v>
      </c>
      <c r="AI12" s="259">
        <v>0.2717629525729815</v>
      </c>
      <c r="AJ12" s="250">
        <v>61901</v>
      </c>
      <c r="AK12" s="250">
        <v>33282</v>
      </c>
      <c r="AL12" s="253">
        <v>2.4415202368853857</v>
      </c>
      <c r="AM12" s="298">
        <v>52</v>
      </c>
      <c r="AN12" s="302">
        <v>98660</v>
      </c>
      <c r="AO12" s="260">
        <v>0.62791904514789831</v>
      </c>
      <c r="AP12" s="254">
        <v>5.4</v>
      </c>
      <c r="AQ12" s="253">
        <v>74.599999999999994</v>
      </c>
      <c r="AR12" s="254">
        <v>63.1</v>
      </c>
      <c r="AS12" s="305">
        <v>8.3140334978014964E-3</v>
      </c>
      <c r="AT12" s="254">
        <v>497.02</v>
      </c>
      <c r="AU12" s="255">
        <v>13891</v>
      </c>
      <c r="AV12" s="254">
        <v>7.9804660330668309</v>
      </c>
      <c r="AW12" s="254">
        <v>593100</v>
      </c>
      <c r="AX12" s="253">
        <v>53.162712547886279</v>
      </c>
      <c r="AY12" s="259">
        <v>2.1121230384348135E-3</v>
      </c>
      <c r="AZ12" s="254">
        <v>26.2</v>
      </c>
      <c r="BA12" s="254">
        <v>5.7</v>
      </c>
      <c r="BB12" s="254">
        <v>0</v>
      </c>
      <c r="BC12" s="254">
        <v>55.1</v>
      </c>
      <c r="BD12" s="254">
        <v>20.7</v>
      </c>
      <c r="BE12" s="254">
        <v>27.66</v>
      </c>
      <c r="BF12" s="261">
        <v>36376</v>
      </c>
      <c r="BG12" s="254">
        <v>17.270281773468064</v>
      </c>
      <c r="BH12" s="300">
        <f>[2]Promedios!$F44</f>
        <v>0.68966666666666676</v>
      </c>
      <c r="BI12" s="250">
        <v>1035953.8</v>
      </c>
      <c r="BJ12" s="254">
        <v>37391378.109375834</v>
      </c>
      <c r="BK12" s="261">
        <v>159814.54999999999</v>
      </c>
      <c r="BL12" s="254">
        <v>30417</v>
      </c>
      <c r="BM12" s="254">
        <v>54</v>
      </c>
      <c r="BN12" s="250">
        <v>12288</v>
      </c>
      <c r="BO12" s="254">
        <v>143940</v>
      </c>
      <c r="BP12" s="254">
        <v>6211.0737680000002</v>
      </c>
      <c r="BQ12" s="253">
        <v>19.153439153439152</v>
      </c>
      <c r="BR12" s="253">
        <f>+[3]Hoja1!$U14</f>
        <v>18.030116511856356</v>
      </c>
      <c r="BS12" s="254">
        <v>11968.186035999999</v>
      </c>
      <c r="BT12" s="250">
        <v>13247</v>
      </c>
      <c r="BU12" s="254">
        <v>10</v>
      </c>
      <c r="BV12" s="250">
        <v>2476</v>
      </c>
      <c r="BW12" s="250">
        <v>5479</v>
      </c>
      <c r="BX12" s="250">
        <v>160.67354004381778</v>
      </c>
      <c r="BY12" s="254">
        <v>61</v>
      </c>
      <c r="BZ12" s="253">
        <v>147971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0.90880395772882006</v>
      </c>
      <c r="CH12" s="250">
        <v>2368471</v>
      </c>
      <c r="CI12" s="300">
        <f>+[4]Hoja3!$E13</f>
        <v>0.5073642375680556</v>
      </c>
      <c r="CJ12" s="250">
        <v>0</v>
      </c>
      <c r="CK12" s="254">
        <v>7</v>
      </c>
      <c r="CL12" s="302">
        <v>40472</v>
      </c>
      <c r="CM12" s="253">
        <v>8.0825455475847813E-3</v>
      </c>
      <c r="CN12" s="254">
        <v>2314899.3376674098</v>
      </c>
      <c r="CO12" s="254">
        <v>78129.496743042982</v>
      </c>
      <c r="CP12" s="254">
        <v>43859.611684170086</v>
      </c>
      <c r="CQ12" s="254">
        <v>1.8234969999999995</v>
      </c>
      <c r="CR12" s="261">
        <v>223</v>
      </c>
      <c r="CS12" s="254">
        <v>10961585.816886202</v>
      </c>
      <c r="CT12" s="261">
        <v>29172190.304409273</v>
      </c>
      <c r="CU12" s="254">
        <v>3</v>
      </c>
      <c r="CV12" s="250">
        <v>26.704736403975353</v>
      </c>
      <c r="CW12" s="254">
        <v>66</v>
      </c>
      <c r="CX12" s="254">
        <v>4206340.077653897</v>
      </c>
    </row>
    <row r="13" spans="1:102">
      <c r="A13" s="248" t="s">
        <v>214</v>
      </c>
      <c r="B13" s="250">
        <v>38974.816864866931</v>
      </c>
      <c r="C13" s="251">
        <v>0.38684848679256606</v>
      </c>
      <c r="D13" s="250">
        <v>8815319</v>
      </c>
      <c r="E13" s="250">
        <v>4046440</v>
      </c>
      <c r="F13" s="56">
        <v>6611</v>
      </c>
      <c r="G13" s="250">
        <v>1588130518.10274</v>
      </c>
      <c r="H13" s="250">
        <v>1404695020.8232999</v>
      </c>
      <c r="I13" s="250">
        <v>350057.72298789106</v>
      </c>
      <c r="J13" s="254">
        <v>153997</v>
      </c>
      <c r="K13" s="254">
        <v>85.64</v>
      </c>
      <c r="L13" s="293">
        <v>2.9449999999999998</v>
      </c>
      <c r="M13" s="253">
        <v>2.59</v>
      </c>
      <c r="N13" s="293">
        <v>3.4649999999999999</v>
      </c>
      <c r="O13" s="293">
        <v>3.335</v>
      </c>
      <c r="P13" s="303">
        <v>0.60166666666666668</v>
      </c>
      <c r="Q13" s="254">
        <v>235</v>
      </c>
      <c r="R13" s="255">
        <v>879</v>
      </c>
      <c r="S13" s="254">
        <v>5201</v>
      </c>
      <c r="T13" s="259">
        <v>0.15673706602681595</v>
      </c>
      <c r="U13" s="254">
        <v>52719</v>
      </c>
      <c r="V13" s="290">
        <v>19</v>
      </c>
      <c r="W13" s="56">
        <v>808</v>
      </c>
      <c r="X13" s="295">
        <v>64.319999999999993</v>
      </c>
      <c r="Y13" s="254">
        <v>65</v>
      </c>
      <c r="Z13" s="257">
        <v>1254866.2538034723</v>
      </c>
      <c r="AA13" s="296">
        <v>1.8185117204301076</v>
      </c>
      <c r="AB13" s="292">
        <v>3525</v>
      </c>
      <c r="AC13" s="254">
        <v>4563</v>
      </c>
      <c r="AD13" s="250">
        <v>0.6</v>
      </c>
      <c r="AE13" s="254">
        <v>5</v>
      </c>
      <c r="AF13" s="254">
        <v>4563</v>
      </c>
      <c r="AG13" s="258">
        <f>[1]OK!$F13</f>
        <v>98.917793233893534</v>
      </c>
      <c r="AH13" s="253">
        <v>13.531700000000001</v>
      </c>
      <c r="AI13" s="259">
        <v>0.25156204940882437</v>
      </c>
      <c r="AJ13" s="250">
        <v>853521</v>
      </c>
      <c r="AK13" s="250">
        <v>553126</v>
      </c>
      <c r="AL13" s="253">
        <v>2.6221399361724744</v>
      </c>
      <c r="AM13" s="298">
        <v>465</v>
      </c>
      <c r="AN13" s="302">
        <v>1599000</v>
      </c>
      <c r="AO13" s="260">
        <v>0.75325513901316254</v>
      </c>
      <c r="AP13" s="254">
        <v>2.7</v>
      </c>
      <c r="AQ13" s="253">
        <v>79.400000000000006</v>
      </c>
      <c r="AR13" s="254">
        <v>51.1</v>
      </c>
      <c r="AS13" s="305">
        <v>7.3993891182492527E-2</v>
      </c>
      <c r="AT13" s="254">
        <v>520.88</v>
      </c>
      <c r="AU13" s="255">
        <v>154404</v>
      </c>
      <c r="AV13" s="254">
        <v>13.736006986980327</v>
      </c>
      <c r="AW13" s="254">
        <v>43527400</v>
      </c>
      <c r="AX13" s="253">
        <v>44.110248279158668</v>
      </c>
      <c r="AY13" s="259">
        <v>1.3625902989870764E-2</v>
      </c>
      <c r="AZ13" s="254">
        <v>124.7</v>
      </c>
      <c r="BA13" s="254">
        <v>8.1999999999999993</v>
      </c>
      <c r="BB13" s="254">
        <v>0</v>
      </c>
      <c r="BC13" s="254">
        <v>69</v>
      </c>
      <c r="BD13" s="254">
        <v>3</v>
      </c>
      <c r="BE13" s="254">
        <v>31.31</v>
      </c>
      <c r="BF13" s="261">
        <v>19795</v>
      </c>
      <c r="BG13" s="254">
        <v>35.636030048998322</v>
      </c>
      <c r="BH13" s="300">
        <f>[2]Promedios!$F45</f>
        <v>0.8706666666666667</v>
      </c>
      <c r="BI13" s="250">
        <v>14765009.9</v>
      </c>
      <c r="BJ13" s="254">
        <v>958640109.84598207</v>
      </c>
      <c r="BK13" s="261">
        <v>24592.1675</v>
      </c>
      <c r="BL13" s="254">
        <v>551938</v>
      </c>
      <c r="BM13" s="254">
        <v>58.3</v>
      </c>
      <c r="BN13" s="250">
        <v>422183</v>
      </c>
      <c r="BO13" s="254">
        <v>2268080</v>
      </c>
      <c r="BP13" s="254">
        <v>608013.0797280001</v>
      </c>
      <c r="BQ13" s="253">
        <v>46.979865771812079</v>
      </c>
      <c r="BR13" s="253">
        <f>+[3]Hoja1!$U15</f>
        <v>3.8572520046583736</v>
      </c>
      <c r="BS13" s="254">
        <v>409.20514999999989</v>
      </c>
      <c r="BT13" s="250">
        <v>332623</v>
      </c>
      <c r="BU13" s="254">
        <v>116</v>
      </c>
      <c r="BV13" s="250">
        <v>111163</v>
      </c>
      <c r="BW13" s="250">
        <v>57174</v>
      </c>
      <c r="BX13" s="250">
        <v>503.88401599807048</v>
      </c>
      <c r="BY13" s="254">
        <v>1403</v>
      </c>
      <c r="BZ13" s="253">
        <v>18368670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0.56086249221903439</v>
      </c>
      <c r="CH13" s="250">
        <v>0</v>
      </c>
      <c r="CI13" s="300">
        <f>+[4]Hoja3!$E14</f>
        <v>0.44235285324766987</v>
      </c>
      <c r="CJ13" s="250">
        <v>23.18157220585304</v>
      </c>
      <c r="CK13" s="254">
        <v>19.8</v>
      </c>
      <c r="CL13" s="302">
        <v>1063598</v>
      </c>
      <c r="CM13" s="253">
        <v>9.7228363737864143E-2</v>
      </c>
      <c r="CN13" s="254">
        <v>38616934.3132331</v>
      </c>
      <c r="CO13" s="254">
        <v>60712437.505761646</v>
      </c>
      <c r="CP13" s="254">
        <v>48331484.471128725</v>
      </c>
      <c r="CQ13" s="254">
        <v>12606.081573889958</v>
      </c>
      <c r="CR13" s="261">
        <v>13736</v>
      </c>
      <c r="CS13" s="254">
        <v>246596152.722911</v>
      </c>
      <c r="CT13" s="261">
        <v>1336728460.6091993</v>
      </c>
      <c r="CU13" s="254">
        <v>212</v>
      </c>
      <c r="CV13" s="250">
        <v>1119.0613054934208</v>
      </c>
      <c r="CW13" s="254">
        <v>4974</v>
      </c>
      <c r="CX13" s="254">
        <v>145967878.50209007</v>
      </c>
    </row>
    <row r="14" spans="1:102">
      <c r="A14" s="248" t="s">
        <v>215</v>
      </c>
      <c r="B14" s="250">
        <v>2294.8018439096195</v>
      </c>
      <c r="C14" s="251">
        <v>0.2477950323456988</v>
      </c>
      <c r="D14" s="250">
        <v>1524078</v>
      </c>
      <c r="E14" s="250">
        <v>568718</v>
      </c>
      <c r="F14" s="56">
        <v>123367</v>
      </c>
      <c r="G14" s="250">
        <v>110785296.02244</v>
      </c>
      <c r="H14" s="250">
        <v>97803341.390782505</v>
      </c>
      <c r="I14" s="250">
        <v>38029.152992844662</v>
      </c>
      <c r="J14" s="254">
        <v>10209</v>
      </c>
      <c r="K14" s="254">
        <v>39.659999999999997</v>
      </c>
      <c r="L14" s="293">
        <v>2.8849999999999998</v>
      </c>
      <c r="M14" s="253">
        <v>2.7649999999999997</v>
      </c>
      <c r="N14" s="293">
        <v>3.7600000000000002</v>
      </c>
      <c r="O14" s="293">
        <v>3.5750000000000002</v>
      </c>
      <c r="P14" s="303">
        <v>0.2253333333333333</v>
      </c>
      <c r="Q14" s="254">
        <v>43</v>
      </c>
      <c r="R14" s="255">
        <v>169</v>
      </c>
      <c r="S14" s="254">
        <v>4442</v>
      </c>
      <c r="T14" s="259">
        <v>4.7709341880790854E-3</v>
      </c>
      <c r="U14" s="254">
        <v>5484421</v>
      </c>
      <c r="V14" s="290">
        <v>9</v>
      </c>
      <c r="W14" s="56">
        <v>1455</v>
      </c>
      <c r="X14" s="295">
        <v>3517.13</v>
      </c>
      <c r="Y14" s="254">
        <v>11</v>
      </c>
      <c r="Z14" s="257">
        <v>5007.5803070230668</v>
      </c>
      <c r="AA14" s="296">
        <v>0.75734276102682618</v>
      </c>
      <c r="AB14" s="292">
        <v>2438.6</v>
      </c>
      <c r="AC14" s="254">
        <v>456</v>
      </c>
      <c r="AD14" s="250">
        <v>1</v>
      </c>
      <c r="AE14" s="254">
        <v>4</v>
      </c>
      <c r="AF14" s="254">
        <v>347</v>
      </c>
      <c r="AG14" s="258">
        <f>[1]OK!$F14</f>
        <v>84.153417529155817</v>
      </c>
      <c r="AH14" s="253">
        <v>18.755500000000001</v>
      </c>
      <c r="AI14" s="259">
        <v>0.20232955933860064</v>
      </c>
      <c r="AJ14" s="250">
        <v>150985</v>
      </c>
      <c r="AK14" s="250">
        <v>44195</v>
      </c>
      <c r="AL14" s="253">
        <v>1.9086949618064168</v>
      </c>
      <c r="AM14" s="298">
        <v>100</v>
      </c>
      <c r="AN14" s="302">
        <v>180316</v>
      </c>
      <c r="AO14" s="260">
        <v>0.56700354900596817</v>
      </c>
      <c r="AP14" s="254">
        <v>4.7</v>
      </c>
      <c r="AQ14" s="253">
        <v>75.400000000000006</v>
      </c>
      <c r="AR14" s="254">
        <v>54.3</v>
      </c>
      <c r="AS14" s="305">
        <v>1.0361494310744134E-2</v>
      </c>
      <c r="AT14" s="254">
        <v>500.5</v>
      </c>
      <c r="AU14" s="255">
        <v>43592</v>
      </c>
      <c r="AV14" s="254">
        <v>23.15139203672566</v>
      </c>
      <c r="AW14" s="254">
        <v>2710000</v>
      </c>
      <c r="AX14" s="253">
        <v>63.509261295669482</v>
      </c>
      <c r="AY14" s="259">
        <v>3.2335370593172784E-2</v>
      </c>
      <c r="AZ14" s="254">
        <v>75.400000000000006</v>
      </c>
      <c r="BA14" s="254">
        <v>13.3</v>
      </c>
      <c r="BB14" s="254">
        <v>0</v>
      </c>
      <c r="BC14" s="254">
        <v>50.4</v>
      </c>
      <c r="BD14" s="254">
        <v>14.6</v>
      </c>
      <c r="BE14" s="254">
        <v>20.67</v>
      </c>
      <c r="BF14" s="261">
        <v>112903</v>
      </c>
      <c r="BG14" s="254">
        <v>5.2153872533204328</v>
      </c>
      <c r="BH14" s="300">
        <f>[2]Promedios!$F46</f>
        <v>0.64283333333333337</v>
      </c>
      <c r="BI14" s="250">
        <v>1550260.5</v>
      </c>
      <c r="BJ14" s="254">
        <v>55323503.285341889</v>
      </c>
      <c r="BK14" s="261">
        <v>624876.69500000007</v>
      </c>
      <c r="BL14" s="254">
        <v>44470</v>
      </c>
      <c r="BM14" s="254">
        <v>20.2</v>
      </c>
      <c r="BN14" s="250">
        <v>19568</v>
      </c>
      <c r="BO14" s="254">
        <v>340775</v>
      </c>
      <c r="BP14" s="254">
        <v>10843.830040000001</v>
      </c>
      <c r="BQ14" s="253">
        <v>9.0408444240477284</v>
      </c>
      <c r="BR14" s="253">
        <f>+[3]Hoja1!$U16</f>
        <v>5.162172887622722</v>
      </c>
      <c r="BS14" s="254">
        <v>0.24185900000000002</v>
      </c>
      <c r="BT14" s="250">
        <v>15599</v>
      </c>
      <c r="BU14" s="254">
        <v>11</v>
      </c>
      <c r="BV14" s="250">
        <v>12909</v>
      </c>
      <c r="BW14" s="250">
        <v>12338</v>
      </c>
      <c r="BX14" s="250">
        <v>305.92066308593041</v>
      </c>
      <c r="BY14" s="254">
        <v>84</v>
      </c>
      <c r="BZ14" s="253">
        <v>366217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0.9381297446610406</v>
      </c>
      <c r="CH14" s="250">
        <v>6526494</v>
      </c>
      <c r="CI14" s="300">
        <f>+[4]Hoja3!$E15</f>
        <v>0.18095659357970251</v>
      </c>
      <c r="CJ14" s="250">
        <v>0</v>
      </c>
      <c r="CK14" s="254">
        <v>11.1</v>
      </c>
      <c r="CL14" s="302">
        <v>130392</v>
      </c>
      <c r="CM14" s="253">
        <v>2.5391527500911646E-4</v>
      </c>
      <c r="CN14" s="254">
        <v>1547299.5387047199</v>
      </c>
      <c r="CO14" s="254">
        <v>884639.53139522113</v>
      </c>
      <c r="CP14" s="254">
        <v>1028008.474159719</v>
      </c>
      <c r="CQ14" s="254">
        <v>-21.002161939999986</v>
      </c>
      <c r="CR14" s="261">
        <v>389</v>
      </c>
      <c r="CS14" s="254">
        <v>38062424.767595209</v>
      </c>
      <c r="CT14" s="261">
        <v>54140147.995177753</v>
      </c>
      <c r="CU14" s="254">
        <v>2</v>
      </c>
      <c r="CV14" s="250">
        <v>31.376050221864446</v>
      </c>
      <c r="CW14" s="254">
        <v>34</v>
      </c>
      <c r="CX14" s="254">
        <v>10182472.060886029</v>
      </c>
    </row>
    <row r="15" spans="1:102">
      <c r="A15" s="248" t="s">
        <v>216</v>
      </c>
      <c r="B15" s="250">
        <v>6907.7181027873621</v>
      </c>
      <c r="C15" s="251">
        <v>0.15741907039467923</v>
      </c>
      <c r="D15" s="250">
        <v>4940605</v>
      </c>
      <c r="E15" s="250">
        <v>1839568</v>
      </c>
      <c r="F15" s="56">
        <v>30621</v>
      </c>
      <c r="G15" s="250">
        <v>338670574.90002501</v>
      </c>
      <c r="H15" s="250">
        <v>304286684.49960703</v>
      </c>
      <c r="I15" s="250">
        <v>152079.20852993723</v>
      </c>
      <c r="J15" s="254">
        <v>75732</v>
      </c>
      <c r="K15" s="254">
        <v>41.44</v>
      </c>
      <c r="L15" s="293">
        <v>3.2850000000000001</v>
      </c>
      <c r="M15" s="253">
        <v>2.91</v>
      </c>
      <c r="N15" s="293">
        <v>3.335</v>
      </c>
      <c r="O15" s="293">
        <v>3.5049999999999999</v>
      </c>
      <c r="P15" s="303">
        <v>0.39733333333333337</v>
      </c>
      <c r="Q15" s="254">
        <v>235</v>
      </c>
      <c r="R15" s="255">
        <v>216</v>
      </c>
      <c r="S15" s="254">
        <v>4542</v>
      </c>
      <c r="T15" s="259">
        <v>0.20437977694497764</v>
      </c>
      <c r="U15" s="254">
        <v>412810</v>
      </c>
      <c r="V15" s="290">
        <v>9</v>
      </c>
      <c r="W15" s="56">
        <v>694</v>
      </c>
      <c r="X15" s="295">
        <v>0</v>
      </c>
      <c r="Y15" s="254">
        <v>6</v>
      </c>
      <c r="Z15" s="257">
        <v>4968.8460739028824</v>
      </c>
      <c r="AA15" s="296">
        <v>1.4990440026325893</v>
      </c>
      <c r="AB15" s="292">
        <v>3398</v>
      </c>
      <c r="AC15" s="254">
        <v>1584</v>
      </c>
      <c r="AD15" s="250">
        <v>1</v>
      </c>
      <c r="AE15" s="254">
        <v>1</v>
      </c>
      <c r="AF15" s="254">
        <v>1067</v>
      </c>
      <c r="AG15" s="258">
        <f>[1]OK!$F15</f>
        <v>85.440673522357031</v>
      </c>
      <c r="AH15" s="253">
        <v>19.034199999999998</v>
      </c>
      <c r="AI15" s="259">
        <v>0.23436910980666703</v>
      </c>
      <c r="AJ15" s="250">
        <v>426955</v>
      </c>
      <c r="AK15" s="250">
        <v>149816</v>
      </c>
      <c r="AL15" s="253">
        <v>1.2791955641060155</v>
      </c>
      <c r="AM15" s="298">
        <v>567</v>
      </c>
      <c r="AN15" s="302">
        <v>665527</v>
      </c>
      <c r="AO15" s="260">
        <v>0.55242018950193972</v>
      </c>
      <c r="AP15" s="254">
        <v>10.199999999999999</v>
      </c>
      <c r="AQ15" s="253">
        <v>74.8</v>
      </c>
      <c r="AR15" s="254">
        <v>53.7</v>
      </c>
      <c r="AS15" s="305">
        <v>1.4147618568120027E-2</v>
      </c>
      <c r="AT15" s="254">
        <v>507.89</v>
      </c>
      <c r="AU15" s="255">
        <v>1015781</v>
      </c>
      <c r="AV15" s="254">
        <v>2.72727080646332</v>
      </c>
      <c r="AW15" s="254">
        <v>1889800</v>
      </c>
      <c r="AX15" s="253">
        <v>64.734112023484073</v>
      </c>
      <c r="AY15" s="259">
        <v>2.5649809369833781E-2</v>
      </c>
      <c r="AZ15" s="254">
        <v>18.3</v>
      </c>
      <c r="BA15" s="254">
        <v>11</v>
      </c>
      <c r="BB15" s="254">
        <v>0</v>
      </c>
      <c r="BC15" s="254">
        <v>63.9</v>
      </c>
      <c r="BD15" s="254">
        <v>12</v>
      </c>
      <c r="BE15" s="254">
        <v>22.05</v>
      </c>
      <c r="BF15" s="261">
        <v>236429</v>
      </c>
      <c r="BG15" s="254">
        <v>10.082532017311031</v>
      </c>
      <c r="BH15" s="300">
        <f>[2]Promedios!$F47</f>
        <v>0.56400000000000006</v>
      </c>
      <c r="BI15" s="250">
        <v>5623323.5</v>
      </c>
      <c r="BJ15" s="254">
        <v>182167440.51670945</v>
      </c>
      <c r="BK15" s="261">
        <v>976216.23250000004</v>
      </c>
      <c r="BL15" s="254">
        <v>119857</v>
      </c>
      <c r="BM15" s="254">
        <v>36.200000000000003</v>
      </c>
      <c r="BN15" s="250">
        <v>34836</v>
      </c>
      <c r="BO15" s="254">
        <v>1024525</v>
      </c>
      <c r="BP15" s="254">
        <v>58857.251866999999</v>
      </c>
      <c r="BQ15" s="253">
        <v>9.94934143870314</v>
      </c>
      <c r="BR15" s="253">
        <f>+[3]Hoja1!$U17</f>
        <v>3.279996938669524</v>
      </c>
      <c r="BS15" s="254">
        <v>1.5680079999999998</v>
      </c>
      <c r="BT15" s="250">
        <v>29096</v>
      </c>
      <c r="BU15" s="254">
        <v>20</v>
      </c>
      <c r="BV15" s="250">
        <v>16775</v>
      </c>
      <c r="BW15" s="250">
        <v>34422</v>
      </c>
      <c r="BX15" s="250">
        <v>381.10939086378579</v>
      </c>
      <c r="BY15" s="254">
        <v>346</v>
      </c>
      <c r="BZ15" s="253">
        <v>1281493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0.88841251729450077</v>
      </c>
      <c r="CH15" s="250">
        <v>153066</v>
      </c>
      <c r="CI15" s="300">
        <f>+[4]Hoja3!$E16</f>
        <v>9.7877937493806424E-2</v>
      </c>
      <c r="CJ15" s="250">
        <v>0</v>
      </c>
      <c r="CK15" s="254">
        <v>5.2</v>
      </c>
      <c r="CL15" s="302">
        <v>512420</v>
      </c>
      <c r="CM15" s="253">
        <v>4.9654337073198329E-3</v>
      </c>
      <c r="CN15" s="254">
        <v>7284052.0422773901</v>
      </c>
      <c r="CO15" s="254">
        <v>2813390.9395514405</v>
      </c>
      <c r="CP15" s="254">
        <v>3641114.4249287536</v>
      </c>
      <c r="CQ15" s="254">
        <v>318.34960435149782</v>
      </c>
      <c r="CR15" s="261">
        <v>1135</v>
      </c>
      <c r="CS15" s="254">
        <v>125786758.93519989</v>
      </c>
      <c r="CT15" s="261">
        <v>191263815.37916371</v>
      </c>
      <c r="CU15" s="254">
        <v>9</v>
      </c>
      <c r="CV15" s="250">
        <v>114.52368201987677</v>
      </c>
      <c r="CW15" s="254">
        <v>332</v>
      </c>
      <c r="CX15" s="254">
        <v>31127810.193017002</v>
      </c>
    </row>
    <row r="16" spans="1:102">
      <c r="A16" s="248" t="s">
        <v>217</v>
      </c>
      <c r="B16" s="250">
        <v>2415.1231723694727</v>
      </c>
      <c r="C16" s="251">
        <v>0.18914512561870012</v>
      </c>
      <c r="D16" s="250">
        <v>3154988</v>
      </c>
      <c r="E16" s="250">
        <v>1092435</v>
      </c>
      <c r="F16" s="56">
        <v>63618</v>
      </c>
      <c r="G16" s="250">
        <v>138547097.974143</v>
      </c>
      <c r="H16" s="250">
        <v>124512365.009589</v>
      </c>
      <c r="I16" s="250">
        <v>101055.31792673399</v>
      </c>
      <c r="J16" s="254">
        <v>18051</v>
      </c>
      <c r="K16" s="254">
        <v>44.29</v>
      </c>
      <c r="L16" s="293">
        <v>2.9350000000000001</v>
      </c>
      <c r="M16" s="253">
        <v>2.5949999999999998</v>
      </c>
      <c r="N16" s="293">
        <v>3.45</v>
      </c>
      <c r="O16" s="293">
        <v>2.9950000000000001</v>
      </c>
      <c r="P16" s="303">
        <v>0.40799999999999997</v>
      </c>
      <c r="Q16" s="254">
        <v>36</v>
      </c>
      <c r="R16" s="255">
        <v>589</v>
      </c>
      <c r="S16" s="254">
        <v>5239</v>
      </c>
      <c r="T16" s="259">
        <v>0.3279523315260533</v>
      </c>
      <c r="U16" s="254">
        <v>3551653</v>
      </c>
      <c r="V16" s="290">
        <v>2</v>
      </c>
      <c r="W16" s="56">
        <v>1785</v>
      </c>
      <c r="X16" s="295">
        <v>58.28</v>
      </c>
      <c r="Y16" s="254">
        <v>9</v>
      </c>
      <c r="Z16" s="257">
        <v>115096.61933932925</v>
      </c>
      <c r="AA16" s="296">
        <v>0.26257337236001838</v>
      </c>
      <c r="AB16" s="292">
        <v>1800.7</v>
      </c>
      <c r="AC16" s="254">
        <v>858</v>
      </c>
      <c r="AD16" s="250">
        <v>0</v>
      </c>
      <c r="AE16" s="254">
        <v>7</v>
      </c>
      <c r="AF16" s="254">
        <v>363</v>
      </c>
      <c r="AG16" s="258">
        <f>[1]OK!$F16</f>
        <v>62.498094272456107</v>
      </c>
      <c r="AH16" s="253">
        <v>25.6691</v>
      </c>
      <c r="AI16" s="259">
        <v>0.27774177288111185</v>
      </c>
      <c r="AJ16" s="250">
        <v>230725</v>
      </c>
      <c r="AK16" s="250">
        <v>61262</v>
      </c>
      <c r="AL16" s="253">
        <v>1.3898626555790388</v>
      </c>
      <c r="AM16" s="298">
        <v>268</v>
      </c>
      <c r="AN16" s="302">
        <v>395553</v>
      </c>
      <c r="AO16" s="260">
        <v>0.57473067670745737</v>
      </c>
      <c r="AP16" s="254">
        <v>18.8</v>
      </c>
      <c r="AQ16" s="253">
        <v>68.7</v>
      </c>
      <c r="AR16" s="254">
        <v>64.8</v>
      </c>
      <c r="AS16" s="305">
        <v>6.8573154767898499E-3</v>
      </c>
      <c r="AT16" s="254">
        <v>467.73</v>
      </c>
      <c r="AU16" s="255">
        <v>23899</v>
      </c>
      <c r="AV16" s="254">
        <v>2.1328302655776366</v>
      </c>
      <c r="AW16" s="254">
        <v>1999400</v>
      </c>
      <c r="AX16" s="253">
        <v>72.319721753112688</v>
      </c>
      <c r="AY16" s="259">
        <v>2.6024366716569752E-2</v>
      </c>
      <c r="AZ16" s="254">
        <v>33.6</v>
      </c>
      <c r="BA16" s="254">
        <v>8.6999999999999993</v>
      </c>
      <c r="BB16" s="254">
        <v>0</v>
      </c>
      <c r="BC16" s="254">
        <v>60.3</v>
      </c>
      <c r="BD16" s="254">
        <v>25</v>
      </c>
      <c r="BE16" s="254">
        <v>21.01</v>
      </c>
      <c r="BF16" s="261">
        <v>283657</v>
      </c>
      <c r="BG16" s="254">
        <v>8.547069339431717</v>
      </c>
      <c r="BH16" s="300">
        <f>[2]Promedios!$F48</f>
        <v>0.54899999999999993</v>
      </c>
      <c r="BI16" s="250">
        <v>1354156.2</v>
      </c>
      <c r="BJ16" s="254">
        <v>130383175.52117445</v>
      </c>
      <c r="BK16" s="261">
        <v>811022.40250000008</v>
      </c>
      <c r="BL16" s="254">
        <v>49672</v>
      </c>
      <c r="BM16" s="254">
        <v>27.6</v>
      </c>
      <c r="BN16" s="250">
        <v>14959</v>
      </c>
      <c r="BO16" s="254">
        <v>736988</v>
      </c>
      <c r="BP16" s="254">
        <v>16673.073314000001</v>
      </c>
      <c r="BQ16" s="253">
        <v>6.6633013629480056</v>
      </c>
      <c r="BR16" s="253">
        <f>+[3]Hoja1!$U18</f>
        <v>0.69679030513841034</v>
      </c>
      <c r="BS16" s="254">
        <v>493.74055648000001</v>
      </c>
      <c r="BT16" s="250">
        <v>40235</v>
      </c>
      <c r="BU16" s="254">
        <v>37</v>
      </c>
      <c r="BV16" s="250">
        <v>60237</v>
      </c>
      <c r="BW16" s="250">
        <v>12184</v>
      </c>
      <c r="BX16" s="250">
        <v>424.75715464674425</v>
      </c>
      <c r="BY16" s="254">
        <v>158</v>
      </c>
      <c r="BZ16" s="253">
        <v>398913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0.93870880279414992</v>
      </c>
      <c r="CH16" s="250">
        <v>1939400</v>
      </c>
      <c r="CI16" s="300">
        <f>+[4]Hoja3!$E17</f>
        <v>0.12572203431765339</v>
      </c>
      <c r="CJ16" s="250">
        <v>10.537592572161463</v>
      </c>
      <c r="CK16" s="254">
        <v>11.1</v>
      </c>
      <c r="CL16" s="302">
        <v>392389</v>
      </c>
      <c r="CM16" s="253">
        <v>0</v>
      </c>
      <c r="CN16" s="254">
        <v>10284641.9304628</v>
      </c>
      <c r="CO16" s="254">
        <v>31068.959672862777</v>
      </c>
      <c r="CP16" s="254">
        <v>35147.821120930093</v>
      </c>
      <c r="CQ16" s="254">
        <v>28.004608999999999</v>
      </c>
      <c r="CR16" s="261">
        <v>806</v>
      </c>
      <c r="CS16" s="254">
        <v>22990454.290560059</v>
      </c>
      <c r="CT16" s="261">
        <v>100062622.74629518</v>
      </c>
      <c r="CU16" s="254">
        <v>2</v>
      </c>
      <c r="CV16" s="250">
        <v>33.261841009938387</v>
      </c>
      <c r="CW16" s="254">
        <v>24</v>
      </c>
      <c r="CX16" s="254">
        <v>12734108.26968226</v>
      </c>
    </row>
    <row r="17" spans="1:102">
      <c r="A17" s="248" t="s">
        <v>148</v>
      </c>
      <c r="B17" s="250">
        <v>2418.3358973332774</v>
      </c>
      <c r="C17" s="251">
        <v>0.19374692599527812</v>
      </c>
      <c r="D17" s="250">
        <v>2369307</v>
      </c>
      <c r="E17" s="250">
        <v>961954</v>
      </c>
      <c r="F17" s="56">
        <v>20856</v>
      </c>
      <c r="G17" s="250">
        <v>129685367.592879</v>
      </c>
      <c r="H17" s="250">
        <v>112014628.724618</v>
      </c>
      <c r="I17" s="250">
        <v>65936.641897445152</v>
      </c>
      <c r="J17" s="254">
        <v>30723</v>
      </c>
      <c r="K17" s="254">
        <v>43.52</v>
      </c>
      <c r="L17" s="293">
        <v>2.95</v>
      </c>
      <c r="M17" s="253">
        <v>2.63</v>
      </c>
      <c r="N17" s="293">
        <v>2.81</v>
      </c>
      <c r="O17" s="293">
        <v>3.01</v>
      </c>
      <c r="P17" s="303">
        <v>0.27933333333333338</v>
      </c>
      <c r="Q17" s="254">
        <v>105</v>
      </c>
      <c r="R17" s="255">
        <v>73</v>
      </c>
      <c r="S17" s="254">
        <v>3800</v>
      </c>
      <c r="T17" s="259">
        <v>0.15673706602681595</v>
      </c>
      <c r="U17" s="254">
        <v>403685</v>
      </c>
      <c r="V17" s="290">
        <v>11</v>
      </c>
      <c r="W17" s="56">
        <v>1246</v>
      </c>
      <c r="X17" s="295">
        <v>1220.32</v>
      </c>
      <c r="Y17" s="254">
        <v>6</v>
      </c>
      <c r="Z17" s="257">
        <v>24089.003461627613</v>
      </c>
      <c r="AA17" s="296">
        <v>0.5261389109525757</v>
      </c>
      <c r="AB17" s="292">
        <v>49.7</v>
      </c>
      <c r="AC17" s="254">
        <v>586</v>
      </c>
      <c r="AD17" s="250">
        <v>0.2</v>
      </c>
      <c r="AE17" s="254">
        <v>23</v>
      </c>
      <c r="AF17" s="254">
        <v>132</v>
      </c>
      <c r="AG17" s="258">
        <f>[1]OK!$F17</f>
        <v>78.741574853583828</v>
      </c>
      <c r="AH17" s="253">
        <v>19.666699999999999</v>
      </c>
      <c r="AI17" s="259">
        <v>0.27664711969644706</v>
      </c>
      <c r="AJ17" s="250">
        <v>226070</v>
      </c>
      <c r="AK17" s="250">
        <v>69149</v>
      </c>
      <c r="AL17" s="253">
        <v>1.4552778512873175</v>
      </c>
      <c r="AM17" s="298">
        <v>224</v>
      </c>
      <c r="AN17" s="302">
        <v>336402</v>
      </c>
      <c r="AO17" s="260">
        <v>0.57881057990372742</v>
      </c>
      <c r="AP17" s="254">
        <v>12.9</v>
      </c>
      <c r="AQ17" s="253">
        <v>85.3</v>
      </c>
      <c r="AR17" s="254">
        <v>54.4</v>
      </c>
      <c r="AS17" s="305">
        <v>1.2999697915617765E-2</v>
      </c>
      <c r="AT17" s="254">
        <v>485.47</v>
      </c>
      <c r="AU17" s="255">
        <v>17503</v>
      </c>
      <c r="AV17" s="254">
        <v>5.3748939296101854</v>
      </c>
      <c r="AW17" s="254">
        <v>2461800</v>
      </c>
      <c r="AX17" s="253">
        <v>60.90064161768062</v>
      </c>
      <c r="AY17" s="259">
        <v>3.3963166469537821E-2</v>
      </c>
      <c r="AZ17" s="254">
        <v>47.7</v>
      </c>
      <c r="BA17" s="254">
        <v>7.2</v>
      </c>
      <c r="BB17" s="254">
        <v>0</v>
      </c>
      <c r="BC17" s="254">
        <v>45.6</v>
      </c>
      <c r="BD17" s="254">
        <v>0.8</v>
      </c>
      <c r="BE17" s="254">
        <v>21.15</v>
      </c>
      <c r="BF17" s="261">
        <v>246301</v>
      </c>
      <c r="BG17" s="254">
        <v>6.6553812739760687</v>
      </c>
      <c r="BH17" s="300">
        <f>[2]Promedios!$F49</f>
        <v>0.57650000000000001</v>
      </c>
      <c r="BI17" s="250">
        <v>2183092</v>
      </c>
      <c r="BJ17" s="254">
        <v>106140471.04395527</v>
      </c>
      <c r="BK17" s="261">
        <v>539514.53</v>
      </c>
      <c r="BL17" s="254">
        <v>66646</v>
      </c>
      <c r="BM17" s="254">
        <v>51.5</v>
      </c>
      <c r="BN17" s="250">
        <v>15330</v>
      </c>
      <c r="BO17" s="254">
        <v>515642</v>
      </c>
      <c r="BP17" s="254">
        <v>15490.902246000001</v>
      </c>
      <c r="BQ17" s="253">
        <v>8.8882773802971933</v>
      </c>
      <c r="BR17" s="253">
        <f>+[3]Hoja1!$U19</f>
        <v>1.9574483355979924</v>
      </c>
      <c r="BS17" s="254">
        <v>0</v>
      </c>
      <c r="BT17" s="250">
        <v>0</v>
      </c>
      <c r="BU17" s="254">
        <v>0</v>
      </c>
      <c r="BV17" s="250">
        <v>13818</v>
      </c>
      <c r="BW17" s="250">
        <v>15953</v>
      </c>
      <c r="BX17" s="250">
        <v>233.31731931002454</v>
      </c>
      <c r="BY17" s="254">
        <v>108</v>
      </c>
      <c r="BZ17" s="253">
        <v>367735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0.86723522857877511</v>
      </c>
      <c r="CH17" s="250">
        <v>322037</v>
      </c>
      <c r="CI17" s="300">
        <f>+[4]Hoja3!$E18</f>
        <v>0.13645706637945609</v>
      </c>
      <c r="CJ17" s="250">
        <v>11.848153636310681</v>
      </c>
      <c r="CK17" s="254">
        <v>11.4</v>
      </c>
      <c r="CL17" s="302">
        <v>300377</v>
      </c>
      <c r="CM17" s="253">
        <v>3.8219545536528898E-2</v>
      </c>
      <c r="CN17" s="254">
        <v>1710244.8609877699</v>
      </c>
      <c r="CO17" s="254">
        <v>790519.31650398741</v>
      </c>
      <c r="CP17" s="254">
        <v>747956.74856286007</v>
      </c>
      <c r="CQ17" s="254">
        <v>-3.6504059999999998</v>
      </c>
      <c r="CR17" s="261">
        <v>563</v>
      </c>
      <c r="CS17" s="254">
        <v>55797615.182890274</v>
      </c>
      <c r="CT17" s="261">
        <v>62394323.183485925</v>
      </c>
      <c r="CU17" s="254">
        <v>4</v>
      </c>
      <c r="CV17" s="250">
        <v>71.818945615901413</v>
      </c>
      <c r="CW17" s="254">
        <v>126</v>
      </c>
      <c r="CX17" s="254">
        <v>11919610.991992554</v>
      </c>
    </row>
    <row r="18" spans="1:102">
      <c r="A18" s="248" t="s">
        <v>149</v>
      </c>
      <c r="B18" s="250">
        <v>11472.425990647369</v>
      </c>
      <c r="C18" s="251">
        <v>0.2528338091297534</v>
      </c>
      <c r="D18" s="250">
        <v>6782676</v>
      </c>
      <c r="E18" s="250">
        <v>2903087</v>
      </c>
      <c r="F18" s="56">
        <v>78630</v>
      </c>
      <c r="G18" s="250">
        <v>573694355.06782997</v>
      </c>
      <c r="H18" s="250">
        <v>515934098.96946698</v>
      </c>
      <c r="I18" s="250">
        <v>217198.63462539445</v>
      </c>
      <c r="J18" s="254">
        <v>68928</v>
      </c>
      <c r="K18" s="254">
        <v>52.59</v>
      </c>
      <c r="L18" s="293">
        <v>2.4950000000000001</v>
      </c>
      <c r="M18" s="253">
        <v>2.5499999999999998</v>
      </c>
      <c r="N18" s="293">
        <v>2.2599999999999998</v>
      </c>
      <c r="O18" s="293">
        <v>3.4350000000000001</v>
      </c>
      <c r="P18" s="303">
        <v>0.28999999999999998</v>
      </c>
      <c r="Q18" s="254">
        <v>222</v>
      </c>
      <c r="R18" s="255">
        <v>443</v>
      </c>
      <c r="S18" s="254">
        <v>15098</v>
      </c>
      <c r="T18" s="259">
        <v>0.20437977694497764</v>
      </c>
      <c r="U18" s="254">
        <v>3030307</v>
      </c>
      <c r="V18" s="290">
        <v>13</v>
      </c>
      <c r="W18" s="56">
        <v>2108</v>
      </c>
      <c r="X18" s="295">
        <v>2082.9699999999998</v>
      </c>
      <c r="Y18" s="254">
        <v>26</v>
      </c>
      <c r="Z18" s="257">
        <v>15222.901929890759</v>
      </c>
      <c r="AA18" s="296">
        <v>0.37638024145419369</v>
      </c>
      <c r="AB18" s="292">
        <v>3250.6</v>
      </c>
      <c r="AC18" s="254">
        <v>2482</v>
      </c>
      <c r="AD18" s="250">
        <v>0.8</v>
      </c>
      <c r="AE18" s="254">
        <v>0</v>
      </c>
      <c r="AF18" s="254">
        <v>1967</v>
      </c>
      <c r="AG18" s="258">
        <f>[1]OK!$F18</f>
        <v>95.730134940431824</v>
      </c>
      <c r="AH18" s="253">
        <v>16.0183</v>
      </c>
      <c r="AI18" s="259">
        <v>0.24405598679787299</v>
      </c>
      <c r="AJ18" s="250">
        <v>460330</v>
      </c>
      <c r="AK18" s="250">
        <v>280595</v>
      </c>
      <c r="AL18" s="253">
        <v>1.6894511841638904</v>
      </c>
      <c r="AM18" s="298">
        <v>666</v>
      </c>
      <c r="AN18" s="302">
        <v>1078989</v>
      </c>
      <c r="AO18" s="260">
        <v>0.62878690491494194</v>
      </c>
      <c r="AP18" s="254">
        <v>5.5</v>
      </c>
      <c r="AQ18" s="253">
        <v>74</v>
      </c>
      <c r="AR18" s="254">
        <v>56.9</v>
      </c>
      <c r="AS18" s="305">
        <v>4.5802705333467593E-2</v>
      </c>
      <c r="AT18" s="254">
        <v>520.89</v>
      </c>
      <c r="AU18" s="255">
        <v>147455</v>
      </c>
      <c r="AV18" s="254">
        <v>9.3816309491253556</v>
      </c>
      <c r="AW18" s="254">
        <v>8160900</v>
      </c>
      <c r="AX18" s="253">
        <v>58.028710269887164</v>
      </c>
      <c r="AY18" s="259">
        <v>2.3154797463472265E-2</v>
      </c>
      <c r="AZ18" s="254">
        <v>47.2</v>
      </c>
      <c r="BA18" s="254">
        <v>9</v>
      </c>
      <c r="BB18" s="254">
        <v>0</v>
      </c>
      <c r="BC18" s="254">
        <v>66</v>
      </c>
      <c r="BD18" s="254">
        <v>21.5</v>
      </c>
      <c r="BE18" s="254">
        <v>26.9</v>
      </c>
      <c r="BF18" s="261">
        <v>270122</v>
      </c>
      <c r="BG18" s="254">
        <v>10.507414356564595</v>
      </c>
      <c r="BH18" s="300">
        <f>[2]Promedios!$F50</f>
        <v>0.66383333333333328</v>
      </c>
      <c r="BI18" s="250">
        <v>9855497.6999999993</v>
      </c>
      <c r="BJ18" s="254">
        <v>263141798.46983871</v>
      </c>
      <c r="BK18" s="261">
        <v>1387309.19</v>
      </c>
      <c r="BL18" s="254">
        <v>249293</v>
      </c>
      <c r="BM18" s="254">
        <v>56</v>
      </c>
      <c r="BN18" s="250">
        <v>140780</v>
      </c>
      <c r="BO18" s="254">
        <v>1480799</v>
      </c>
      <c r="BP18" s="254">
        <v>103017.084097</v>
      </c>
      <c r="BQ18" s="253">
        <v>11.151202749140895</v>
      </c>
      <c r="BR18" s="253">
        <f>+[3]Hoja1!$U20</f>
        <v>3.726335951931234</v>
      </c>
      <c r="BS18" s="254">
        <v>125.968135</v>
      </c>
      <c r="BT18" s="250">
        <v>168172</v>
      </c>
      <c r="BU18" s="254">
        <v>96</v>
      </c>
      <c r="BV18" s="250">
        <v>22452</v>
      </c>
      <c r="BW18" s="250">
        <v>42160</v>
      </c>
      <c r="BX18" s="250">
        <v>269.25066008245159</v>
      </c>
      <c r="BY18" s="254">
        <v>686</v>
      </c>
      <c r="BZ18" s="253">
        <v>3256194</v>
      </c>
      <c r="CA18" s="253">
        <v>0.25435584382551191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0.87178351050467573</v>
      </c>
      <c r="CH18" s="250">
        <v>13100546</v>
      </c>
      <c r="CI18" s="300">
        <f>+[4]Hoja3!$E19</f>
        <v>0.17850393151693819</v>
      </c>
      <c r="CJ18" s="250">
        <v>0</v>
      </c>
      <c r="CK18" s="254">
        <v>7.2</v>
      </c>
      <c r="CL18" s="302">
        <v>834696</v>
      </c>
      <c r="CM18" s="253">
        <v>0.10637551233501347</v>
      </c>
      <c r="CN18" s="254">
        <v>20609818.8069649</v>
      </c>
      <c r="CO18" s="254">
        <v>15318035.976647187</v>
      </c>
      <c r="CP18" s="254">
        <v>13212166.360630557</v>
      </c>
      <c r="CQ18" s="254">
        <v>1252.2351560121208</v>
      </c>
      <c r="CR18" s="261">
        <v>4225</v>
      </c>
      <c r="CS18" s="254">
        <v>178002739.50542152</v>
      </c>
      <c r="CT18" s="261">
        <v>353958477.56051141</v>
      </c>
      <c r="CU18" s="254">
        <v>66</v>
      </c>
      <c r="CV18" s="250">
        <v>243.34262763577817</v>
      </c>
      <c r="CW18" s="254">
        <v>504</v>
      </c>
      <c r="CX18" s="254">
        <v>52729260.576087311</v>
      </c>
    </row>
    <row r="19" spans="1:102">
      <c r="A19" s="248" t="s">
        <v>150</v>
      </c>
      <c r="B19" s="250">
        <v>13874.825778499568</v>
      </c>
      <c r="C19" s="251">
        <v>0.24049361307201436</v>
      </c>
      <c r="D19" s="250">
        <v>14016823</v>
      </c>
      <c r="E19" s="250">
        <v>5688708</v>
      </c>
      <c r="F19" s="56">
        <v>22333</v>
      </c>
      <c r="G19" s="250">
        <v>794152299.39993596</v>
      </c>
      <c r="H19" s="250">
        <v>705374190.64107394</v>
      </c>
      <c r="I19" s="250">
        <v>370571.29573971633</v>
      </c>
      <c r="J19" s="254">
        <v>234274</v>
      </c>
      <c r="K19" s="254">
        <v>70.75</v>
      </c>
      <c r="L19" s="293">
        <v>3.2450000000000001</v>
      </c>
      <c r="M19" s="253">
        <v>3.12</v>
      </c>
      <c r="N19" s="293">
        <v>3.9849999999999999</v>
      </c>
      <c r="O19" s="293">
        <v>3.415</v>
      </c>
      <c r="P19" s="303">
        <v>0.48333333333333334</v>
      </c>
      <c r="Q19" s="254">
        <v>187</v>
      </c>
      <c r="R19" s="302">
        <v>2018</v>
      </c>
      <c r="S19" s="254">
        <v>16016</v>
      </c>
      <c r="T19" s="259">
        <v>0.15673706602681595</v>
      </c>
      <c r="U19" s="254">
        <v>645858</v>
      </c>
      <c r="V19" s="290">
        <v>24</v>
      </c>
      <c r="W19" s="56">
        <v>1679</v>
      </c>
      <c r="X19" s="295">
        <v>2929.98</v>
      </c>
      <c r="Y19" s="254">
        <v>40</v>
      </c>
      <c r="Z19" s="257">
        <v>26532.430623424443</v>
      </c>
      <c r="AA19" s="296">
        <v>2.3063268057879398</v>
      </c>
      <c r="AB19" s="292">
        <v>4587.3999999999996</v>
      </c>
      <c r="AC19" s="254">
        <v>5902</v>
      </c>
      <c r="AD19" s="250">
        <v>0.2</v>
      </c>
      <c r="AE19" s="254">
        <v>0</v>
      </c>
      <c r="AF19" s="254">
        <v>3527</v>
      </c>
      <c r="AG19" s="258">
        <f>[1]OK!$F19</f>
        <v>90.284969191461784</v>
      </c>
      <c r="AH19" s="253">
        <v>16.8429</v>
      </c>
      <c r="AI19" s="259">
        <v>0.23565046191125247</v>
      </c>
      <c r="AJ19" s="250">
        <v>1373691</v>
      </c>
      <c r="AK19" s="250">
        <v>463270</v>
      </c>
      <c r="AL19" s="253">
        <v>0.93758764022346575</v>
      </c>
      <c r="AM19" s="298">
        <v>876</v>
      </c>
      <c r="AN19" s="302">
        <v>1903408</v>
      </c>
      <c r="AO19" s="260">
        <v>0.52424504468665978</v>
      </c>
      <c r="AP19" s="254">
        <v>5.7</v>
      </c>
      <c r="AQ19" s="253">
        <v>80.400000000000006</v>
      </c>
      <c r="AR19" s="254">
        <v>55.6</v>
      </c>
      <c r="AS19" s="305">
        <v>0.3641258013627362</v>
      </c>
      <c r="AT19" s="254">
        <v>494.91</v>
      </c>
      <c r="AU19" s="255">
        <v>153161</v>
      </c>
      <c r="AV19" s="254">
        <v>31.872948704435355</v>
      </c>
      <c r="AW19" s="254">
        <v>31790400</v>
      </c>
      <c r="AX19" s="253">
        <v>52.539437715795103</v>
      </c>
      <c r="AY19" s="259">
        <v>3.045430459367271E-2</v>
      </c>
      <c r="AZ19" s="254">
        <v>98.1</v>
      </c>
      <c r="BA19" s="254">
        <v>17.2</v>
      </c>
      <c r="BB19" s="254">
        <v>0</v>
      </c>
      <c r="BC19" s="254">
        <v>42.7</v>
      </c>
      <c r="BD19" s="254">
        <v>9.1999999999999993</v>
      </c>
      <c r="BE19" s="254">
        <v>22.97</v>
      </c>
      <c r="BF19" s="261">
        <v>295859</v>
      </c>
      <c r="BG19" s="254">
        <v>11.710514676627671</v>
      </c>
      <c r="BH19" s="300">
        <f>[2]Promedios!$F51</f>
        <v>0.69533333333333336</v>
      </c>
      <c r="BI19" s="250">
        <v>12687153.9</v>
      </c>
      <c r="BJ19" s="254">
        <v>331230011.9086355</v>
      </c>
      <c r="BK19" s="261">
        <v>873842.09000000008</v>
      </c>
      <c r="BL19" s="254">
        <v>386367</v>
      </c>
      <c r="BM19" s="254">
        <v>45.9</v>
      </c>
      <c r="BN19" s="250">
        <v>236479</v>
      </c>
      <c r="BO19" s="254">
        <v>3149972</v>
      </c>
      <c r="BP19" s="254">
        <v>85091.891123000009</v>
      </c>
      <c r="BQ19" s="253">
        <v>13.556716876729173</v>
      </c>
      <c r="BR19" s="253">
        <f>+[3]Hoja1!$U21</f>
        <v>0.33939538748092596</v>
      </c>
      <c r="BS19" s="254">
        <v>31.371541000000004</v>
      </c>
      <c r="BT19" s="250">
        <v>63149</v>
      </c>
      <c r="BU19" s="254">
        <v>7</v>
      </c>
      <c r="BV19" s="250">
        <v>43820</v>
      </c>
      <c r="BW19" s="250">
        <v>58321</v>
      </c>
      <c r="BX19" s="250">
        <v>679.06007183106669</v>
      </c>
      <c r="BY19" s="254">
        <v>721</v>
      </c>
      <c r="BZ19" s="253">
        <v>3835524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0.76835141030204357</v>
      </c>
      <c r="CH19" s="250">
        <v>10167700</v>
      </c>
      <c r="CI19" s="300">
        <f>+[4]Hoja3!$E20</f>
        <v>0.15714931111588887</v>
      </c>
      <c r="CJ19" s="250">
        <v>18.977428144464564</v>
      </c>
      <c r="CK19" s="254">
        <v>13.3</v>
      </c>
      <c r="CL19" s="302">
        <v>1886289</v>
      </c>
      <c r="CM19" s="253">
        <v>8.7938228783445154E-4</v>
      </c>
      <c r="CN19" s="254">
        <v>12948607.2439487</v>
      </c>
      <c r="CO19" s="254">
        <v>6940567.4631175576</v>
      </c>
      <c r="CP19" s="254">
        <v>12715605.492471932</v>
      </c>
      <c r="CQ19" s="254">
        <v>833.00589346250456</v>
      </c>
      <c r="CR19" s="261">
        <v>3219</v>
      </c>
      <c r="CS19" s="254">
        <v>282730785.21231377</v>
      </c>
      <c r="CT19" s="261">
        <v>473549449.54887772</v>
      </c>
      <c r="CU19" s="254">
        <v>56</v>
      </c>
      <c r="CV19" s="250">
        <v>541.24235987751945</v>
      </c>
      <c r="CW19" s="254">
        <v>575</v>
      </c>
      <c r="CX19" s="254">
        <v>72991939.283082351</v>
      </c>
    </row>
    <row r="20" spans="1:102">
      <c r="A20" s="248" t="s">
        <v>151</v>
      </c>
      <c r="B20" s="250">
        <v>3855.0818555219275</v>
      </c>
      <c r="C20" s="251">
        <v>0.19534668644016018</v>
      </c>
      <c r="D20" s="250">
        <v>4016934</v>
      </c>
      <c r="E20" s="250">
        <v>1580493</v>
      </c>
      <c r="F20" s="56">
        <v>58667</v>
      </c>
      <c r="G20" s="250">
        <v>212851456.79111001</v>
      </c>
      <c r="H20" s="250">
        <v>186807161.920376</v>
      </c>
      <c r="I20" s="250">
        <v>147780.68855998223</v>
      </c>
      <c r="J20" s="254">
        <v>26010</v>
      </c>
      <c r="K20" s="254">
        <v>48.98</v>
      </c>
      <c r="L20" s="293">
        <v>2.99</v>
      </c>
      <c r="M20" s="253">
        <v>2.645</v>
      </c>
      <c r="N20" s="293">
        <v>3.12</v>
      </c>
      <c r="O20" s="293">
        <v>3.0350000000000001</v>
      </c>
      <c r="P20" s="303">
        <v>0.3113333333333333</v>
      </c>
      <c r="Q20" s="254">
        <v>125</v>
      </c>
      <c r="R20" s="255">
        <v>680</v>
      </c>
      <c r="S20" s="254">
        <v>10493</v>
      </c>
      <c r="T20" s="259">
        <v>0.20437977694497764</v>
      </c>
      <c r="U20" s="254">
        <v>2602727</v>
      </c>
      <c r="V20" s="290">
        <v>3</v>
      </c>
      <c r="W20" s="56">
        <v>1765</v>
      </c>
      <c r="X20" s="295">
        <v>851.61</v>
      </c>
      <c r="Y20" s="254">
        <v>15</v>
      </c>
      <c r="Z20" s="257">
        <v>18172.788590206252</v>
      </c>
      <c r="AA20" s="296">
        <v>0.55141657039581604</v>
      </c>
      <c r="AB20" s="292">
        <v>904.1</v>
      </c>
      <c r="AC20" s="254">
        <v>1091</v>
      </c>
      <c r="AD20" s="250">
        <v>1</v>
      </c>
      <c r="AE20" s="254">
        <v>0</v>
      </c>
      <c r="AF20" s="254">
        <v>373</v>
      </c>
      <c r="AG20" s="258">
        <f>[1]OK!$F20</f>
        <v>82.098305831577406</v>
      </c>
      <c r="AH20" s="253">
        <v>20.414999999999999</v>
      </c>
      <c r="AI20" s="259">
        <v>0.28573667711598744</v>
      </c>
      <c r="AJ20" s="250">
        <v>404909</v>
      </c>
      <c r="AK20" s="250">
        <v>110842</v>
      </c>
      <c r="AL20" s="253">
        <v>1.3754271292483271</v>
      </c>
      <c r="AM20" s="298">
        <v>397</v>
      </c>
      <c r="AN20" s="302">
        <v>603082</v>
      </c>
      <c r="AO20" s="260">
        <v>0.56075354755076789</v>
      </c>
      <c r="AP20" s="254">
        <v>12.3</v>
      </c>
      <c r="AQ20" s="253">
        <v>64.599999999999994</v>
      </c>
      <c r="AR20" s="254">
        <v>54</v>
      </c>
      <c r="AS20" s="305">
        <v>2.3915013593797198E-2</v>
      </c>
      <c r="AT20" s="254">
        <v>499.16</v>
      </c>
      <c r="AU20" s="255">
        <v>21011</v>
      </c>
      <c r="AV20" s="254">
        <v>8.4363345103457252</v>
      </c>
      <c r="AW20" s="254">
        <v>2787800</v>
      </c>
      <c r="AX20" s="253">
        <v>64.710392793791655</v>
      </c>
      <c r="AY20" s="259">
        <v>2.4666688473546177E-2</v>
      </c>
      <c r="AZ20" s="254">
        <v>33.799999999999997</v>
      </c>
      <c r="BA20" s="254">
        <v>11.1</v>
      </c>
      <c r="BB20" s="254">
        <v>0</v>
      </c>
      <c r="BC20" s="254">
        <v>53.3</v>
      </c>
      <c r="BD20" s="254">
        <v>11.9</v>
      </c>
      <c r="BE20" s="254">
        <v>23.12</v>
      </c>
      <c r="BF20" s="261">
        <v>310415</v>
      </c>
      <c r="BG20" s="254">
        <v>16.654038806968089</v>
      </c>
      <c r="BH20" s="300">
        <f>[2]Promedios!$F52</f>
        <v>0.57216666666666671</v>
      </c>
      <c r="BI20" s="250">
        <v>2845678.6</v>
      </c>
      <c r="BJ20" s="254">
        <v>96074005.162536383</v>
      </c>
      <c r="BK20" s="261">
        <v>1003434.0975</v>
      </c>
      <c r="BL20" s="254">
        <v>189648</v>
      </c>
      <c r="BM20" s="254">
        <v>34</v>
      </c>
      <c r="BN20" s="250">
        <v>46561</v>
      </c>
      <c r="BO20" s="254">
        <v>950969</v>
      </c>
      <c r="BP20" s="254">
        <v>36484.181240999998</v>
      </c>
      <c r="BQ20" s="253">
        <v>7.0625206748263309</v>
      </c>
      <c r="BR20" s="253">
        <f>+[3]Hoja1!$U22</f>
        <v>1.4807750969167301</v>
      </c>
      <c r="BS20" s="254">
        <v>18681.463141</v>
      </c>
      <c r="BT20" s="250">
        <v>25524</v>
      </c>
      <c r="BU20" s="254">
        <v>20</v>
      </c>
      <c r="BV20" s="250">
        <v>30803</v>
      </c>
      <c r="BW20" s="250">
        <v>17749</v>
      </c>
      <c r="BX20" s="250">
        <v>425.15280000000024</v>
      </c>
      <c r="BY20" s="254">
        <v>277</v>
      </c>
      <c r="BZ20" s="253">
        <v>852427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0.90263294385740167</v>
      </c>
      <c r="CH20" s="250">
        <v>13716614</v>
      </c>
      <c r="CI20" s="300">
        <f>+[4]Hoja3!$E21</f>
        <v>0.26912318870821833</v>
      </c>
      <c r="CJ20" s="250">
        <v>0</v>
      </c>
      <c r="CK20" s="254">
        <v>10.8</v>
      </c>
      <c r="CL20" s="302">
        <v>550303</v>
      </c>
      <c r="CM20" s="253">
        <v>2.7394076645590945E-3</v>
      </c>
      <c r="CN20" s="254">
        <v>5692991.2050102502</v>
      </c>
      <c r="CO20" s="254">
        <v>805550.26808126247</v>
      </c>
      <c r="CP20" s="254">
        <v>617211.16999731446</v>
      </c>
      <c r="CQ20" s="254">
        <v>60.410220619999983</v>
      </c>
      <c r="CR20" s="261">
        <v>1000</v>
      </c>
      <c r="CS20" s="254">
        <v>46478049.947963387</v>
      </c>
      <c r="CT20" s="261">
        <v>139587713.16895553</v>
      </c>
      <c r="CU20" s="254">
        <v>5</v>
      </c>
      <c r="CV20" s="250">
        <v>41.85236820198768</v>
      </c>
      <c r="CW20" s="254">
        <v>272</v>
      </c>
      <c r="CX20" s="254">
        <v>19563553.013888787</v>
      </c>
    </row>
    <row r="21" spans="1:102">
      <c r="A21" s="248" t="s">
        <v>221</v>
      </c>
      <c r="B21" s="250">
        <v>1980.2771264298794</v>
      </c>
      <c r="C21" s="251">
        <v>0.26432802229838553</v>
      </c>
      <c r="D21" s="250">
        <v>1620871</v>
      </c>
      <c r="E21" s="250">
        <v>669382</v>
      </c>
      <c r="F21" s="56">
        <v>4892</v>
      </c>
      <c r="G21" s="250">
        <v>104330474.334801</v>
      </c>
      <c r="H21" s="250">
        <v>95190729.230452105</v>
      </c>
      <c r="I21" s="250">
        <v>66525.910401394896</v>
      </c>
      <c r="J21" s="254">
        <v>40601</v>
      </c>
      <c r="K21" s="254">
        <v>55.81</v>
      </c>
      <c r="L21" s="293">
        <v>3.0350000000000001</v>
      </c>
      <c r="M21" s="253">
        <v>2.59</v>
      </c>
      <c r="N21" s="293">
        <v>2.915</v>
      </c>
      <c r="O21" s="293">
        <v>3.23</v>
      </c>
      <c r="P21" s="303">
        <v>0.64466666666666672</v>
      </c>
      <c r="Q21" s="254">
        <v>23</v>
      </c>
      <c r="R21" s="255">
        <v>138</v>
      </c>
      <c r="S21" s="254">
        <v>2073</v>
      </c>
      <c r="T21" s="259">
        <v>0.15673706602681595</v>
      </c>
      <c r="U21" s="254">
        <v>88488</v>
      </c>
      <c r="V21" s="290">
        <v>1</v>
      </c>
      <c r="W21" s="56">
        <v>994</v>
      </c>
      <c r="X21" s="295">
        <v>1243.82</v>
      </c>
      <c r="Y21" s="254">
        <v>15</v>
      </c>
      <c r="Z21" s="257">
        <v>44255.749977561616</v>
      </c>
      <c r="AA21" s="296">
        <v>0.91321108184005118</v>
      </c>
      <c r="AB21" s="292">
        <v>1075.5</v>
      </c>
      <c r="AC21" s="254">
        <v>538</v>
      </c>
      <c r="AD21" s="250">
        <v>0.8</v>
      </c>
      <c r="AE21" s="254">
        <v>0</v>
      </c>
      <c r="AF21" s="254">
        <v>122</v>
      </c>
      <c r="AG21" s="258">
        <f>[1]OK!$F21</f>
        <v>90.433845606620125</v>
      </c>
      <c r="AH21" s="253">
        <v>15.802099999999999</v>
      </c>
      <c r="AI21" s="259">
        <v>0.28665651953323185</v>
      </c>
      <c r="AJ21" s="250">
        <v>137514</v>
      </c>
      <c r="AK21" s="250">
        <v>35590</v>
      </c>
      <c r="AL21" s="253">
        <v>1.5158516624703631</v>
      </c>
      <c r="AM21" s="298">
        <v>194</v>
      </c>
      <c r="AN21" s="302">
        <v>260606</v>
      </c>
      <c r="AO21" s="260">
        <v>0.66880940479926843</v>
      </c>
      <c r="AP21" s="254">
        <v>8.1</v>
      </c>
      <c r="AQ21" s="253">
        <v>85.4</v>
      </c>
      <c r="AR21" s="254">
        <v>55.1</v>
      </c>
      <c r="AS21" s="305">
        <v>2.856711308025375E-2</v>
      </c>
      <c r="AT21" s="254">
        <v>505.29</v>
      </c>
      <c r="AU21" s="255">
        <v>16734</v>
      </c>
      <c r="AV21" s="254">
        <v>7.6713438975752366</v>
      </c>
      <c r="AW21" s="254">
        <v>935700</v>
      </c>
      <c r="AX21" s="253">
        <v>56.589402661941875</v>
      </c>
      <c r="AY21" s="259">
        <v>3.1633289258227539E-2</v>
      </c>
      <c r="AZ21" s="254">
        <v>22.1</v>
      </c>
      <c r="BA21" s="254">
        <v>4.9000000000000004</v>
      </c>
      <c r="BB21" s="254">
        <v>0</v>
      </c>
      <c r="BC21" s="254">
        <v>62.7</v>
      </c>
      <c r="BD21" s="254">
        <v>0.3</v>
      </c>
      <c r="BE21" s="254">
        <v>21.13</v>
      </c>
      <c r="BF21" s="261">
        <v>75800</v>
      </c>
      <c r="BG21" s="254">
        <v>28.870463882116219</v>
      </c>
      <c r="BH21" s="300">
        <f>[2]Promedios!$F53</f>
        <v>0.69016666666666671</v>
      </c>
      <c r="BI21" s="250">
        <v>1789916.8</v>
      </c>
      <c r="BJ21" s="254">
        <v>34835864.36176341</v>
      </c>
      <c r="BK21" s="261">
        <v>132936.36000000002</v>
      </c>
      <c r="BL21" s="254">
        <v>44031</v>
      </c>
      <c r="BM21" s="254">
        <v>69.2</v>
      </c>
      <c r="BN21" s="250">
        <v>18350</v>
      </c>
      <c r="BO21" s="254">
        <v>405711</v>
      </c>
      <c r="BP21" s="254">
        <v>17117.252467999999</v>
      </c>
      <c r="BQ21" s="253">
        <v>15.259537210756724</v>
      </c>
      <c r="BR21" s="253">
        <f>+[3]Hoja1!$U23</f>
        <v>4.8390162971156006</v>
      </c>
      <c r="BS21" s="254">
        <v>0</v>
      </c>
      <c r="BT21" s="250">
        <v>7649</v>
      </c>
      <c r="BU21" s="254">
        <v>2</v>
      </c>
      <c r="BV21" s="250">
        <v>15607</v>
      </c>
      <c r="BW21" s="250">
        <v>8741</v>
      </c>
      <c r="BX21" s="250">
        <v>167.41906375007977</v>
      </c>
      <c r="BY21" s="254">
        <v>125</v>
      </c>
      <c r="BZ21" s="253">
        <v>476453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0.93928042187030614</v>
      </c>
      <c r="CH21" s="250">
        <v>0</v>
      </c>
      <c r="CI21" s="300">
        <f>+[4]Hoja3!$E22</f>
        <v>0.37463878111791715</v>
      </c>
      <c r="CJ21" s="250">
        <v>13.231319544612949</v>
      </c>
      <c r="CK21" s="254">
        <v>11</v>
      </c>
      <c r="CL21" s="302">
        <v>226161</v>
      </c>
      <c r="CM21" s="253">
        <v>2.7755358900613934E-7</v>
      </c>
      <c r="CN21" s="254">
        <v>3520579.9553019502</v>
      </c>
      <c r="CO21" s="254">
        <v>471596.60049448709</v>
      </c>
      <c r="CP21" s="254">
        <v>579258.06718975282</v>
      </c>
      <c r="CQ21" s="254">
        <v>-47.275807518984962</v>
      </c>
      <c r="CR21" s="261">
        <v>612</v>
      </c>
      <c r="CS21" s="254">
        <v>34305235.629434489</v>
      </c>
      <c r="CT21" s="261">
        <v>60871573.58507213</v>
      </c>
      <c r="CU21" s="254">
        <v>10</v>
      </c>
      <c r="CV21" s="250">
        <v>58.671313817889093</v>
      </c>
      <c r="CW21" s="254">
        <v>614</v>
      </c>
      <c r="CX21" s="254">
        <v>9589198.0087133273</v>
      </c>
    </row>
    <row r="22" spans="1:102">
      <c r="A22" s="248" t="s">
        <v>222</v>
      </c>
      <c r="B22" s="250">
        <v>929.03823617185446</v>
      </c>
      <c r="C22" s="251">
        <v>0.23702086564157909</v>
      </c>
      <c r="D22" s="250">
        <v>958587</v>
      </c>
      <c r="E22" s="250">
        <v>409953</v>
      </c>
      <c r="F22" s="56">
        <v>27862</v>
      </c>
      <c r="G22" s="250">
        <v>51321490.124221303</v>
      </c>
      <c r="H22" s="250">
        <v>46112683.459229499</v>
      </c>
      <c r="I22" s="250">
        <v>30628.967312897737</v>
      </c>
      <c r="J22" s="254">
        <v>10021</v>
      </c>
      <c r="K22" s="254">
        <v>22.13</v>
      </c>
      <c r="L22" s="293">
        <v>3.09</v>
      </c>
      <c r="M22" s="253">
        <v>2.855</v>
      </c>
      <c r="N22" s="293">
        <v>3.6749999999999998</v>
      </c>
      <c r="O22" s="293">
        <v>2.7050000000000001</v>
      </c>
      <c r="P22" s="303">
        <v>0.3116666666666667</v>
      </c>
      <c r="Q22" s="254">
        <v>50</v>
      </c>
      <c r="R22" s="255">
        <v>131</v>
      </c>
      <c r="S22" s="254">
        <v>3557</v>
      </c>
      <c r="T22" s="259">
        <v>0.20437977694497764</v>
      </c>
      <c r="U22" s="254">
        <v>1271817</v>
      </c>
      <c r="V22" s="290">
        <v>4</v>
      </c>
      <c r="W22" s="56">
        <v>1413</v>
      </c>
      <c r="X22" s="295">
        <v>21963.02</v>
      </c>
      <c r="Y22" s="254">
        <v>4</v>
      </c>
      <c r="Z22" s="257">
        <v>68053.404749446971</v>
      </c>
      <c r="AA22" s="296">
        <v>0.46234665582775603</v>
      </c>
      <c r="AB22" s="292">
        <v>1172.4000000000001</v>
      </c>
      <c r="AC22" s="254">
        <v>266</v>
      </c>
      <c r="AD22" s="250">
        <v>0.5</v>
      </c>
      <c r="AE22" s="254">
        <v>0</v>
      </c>
      <c r="AF22" s="254">
        <v>120</v>
      </c>
      <c r="AG22" s="258">
        <f>[1]OK!$F22</f>
        <v>91.325317346016035</v>
      </c>
      <c r="AH22" s="253">
        <v>17.874500000000001</v>
      </c>
      <c r="AI22" s="259">
        <v>0.274533756820588</v>
      </c>
      <c r="AJ22" s="250">
        <v>96290</v>
      </c>
      <c r="AK22" s="250">
        <v>33862</v>
      </c>
      <c r="AL22" s="253">
        <v>2.1792492491552671</v>
      </c>
      <c r="AM22" s="298">
        <v>65</v>
      </c>
      <c r="AN22" s="302">
        <v>151520</v>
      </c>
      <c r="AO22" s="260">
        <v>0.60077069438052522</v>
      </c>
      <c r="AP22" s="254">
        <v>7.8</v>
      </c>
      <c r="AQ22" s="253">
        <v>81.5</v>
      </c>
      <c r="AR22" s="254">
        <v>62</v>
      </c>
      <c r="AS22" s="305">
        <v>4.4305709394824285E-3</v>
      </c>
      <c r="AT22" s="254">
        <v>498</v>
      </c>
      <c r="AU22" s="255">
        <v>13783</v>
      </c>
      <c r="AV22" s="254">
        <v>3.019648546650306</v>
      </c>
      <c r="AW22" s="254">
        <v>363400</v>
      </c>
      <c r="AX22" s="253">
        <v>59.7615710378643</v>
      </c>
      <c r="AY22" s="259">
        <v>2.1617315986870816E-2</v>
      </c>
      <c r="AZ22" s="254">
        <v>13</v>
      </c>
      <c r="BA22" s="254">
        <v>3.5</v>
      </c>
      <c r="BB22" s="254">
        <v>0</v>
      </c>
      <c r="BC22" s="254">
        <v>58.3</v>
      </c>
      <c r="BD22" s="254">
        <v>4.2</v>
      </c>
      <c r="BE22" s="254">
        <v>21.94</v>
      </c>
      <c r="BF22" s="261">
        <v>95531</v>
      </c>
      <c r="BG22" s="254">
        <v>11.899984965253811</v>
      </c>
      <c r="BH22" s="300">
        <f>[2]Promedios!$F54</f>
        <v>0.64100000000000001</v>
      </c>
      <c r="BI22" s="250">
        <v>995045</v>
      </c>
      <c r="BJ22" s="254">
        <v>44488210.226171441</v>
      </c>
      <c r="BK22" s="261">
        <v>334092.77</v>
      </c>
      <c r="BL22" s="254">
        <v>36035</v>
      </c>
      <c r="BM22" s="254">
        <v>30.2</v>
      </c>
      <c r="BN22" s="250">
        <v>23198</v>
      </c>
      <c r="BO22" s="254">
        <v>246246</v>
      </c>
      <c r="BP22" s="254">
        <v>7503.5622320000002</v>
      </c>
      <c r="BQ22" s="253">
        <v>10.011848341232229</v>
      </c>
      <c r="BR22" s="253">
        <f>+[3]Hoja1!$U24</f>
        <v>5.1086220769103052</v>
      </c>
      <c r="BS22" s="254">
        <v>0.10033399999999999</v>
      </c>
      <c r="BT22" s="250">
        <v>9876</v>
      </c>
      <c r="BU22" s="254">
        <v>2</v>
      </c>
      <c r="BV22" s="250">
        <v>7208</v>
      </c>
      <c r="BW22" s="250">
        <v>9052</v>
      </c>
      <c r="BX22" s="250">
        <v>164.32982339482371</v>
      </c>
      <c r="BY22" s="254">
        <v>57</v>
      </c>
      <c r="BZ22" s="253">
        <v>269295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0.89563256306966854</v>
      </c>
      <c r="CH22" s="250">
        <v>1086938</v>
      </c>
      <c r="CI22" s="300">
        <f>+[4]Hoja3!$E23</f>
        <v>0.28615504833856409</v>
      </c>
      <c r="CJ22" s="250">
        <v>9.9653255822099887</v>
      </c>
      <c r="CK22" s="254">
        <v>5.7</v>
      </c>
      <c r="CL22" s="302">
        <v>102641</v>
      </c>
      <c r="CM22" s="253">
        <v>0</v>
      </c>
      <c r="CN22" s="254">
        <v>3646380.7992523797</v>
      </c>
      <c r="CO22" s="254">
        <v>49922.568172935869</v>
      </c>
      <c r="CP22" s="254">
        <v>30279.186798120798</v>
      </c>
      <c r="CQ22" s="254">
        <v>104.48221400000004</v>
      </c>
      <c r="CR22" s="261">
        <v>274</v>
      </c>
      <c r="CS22" s="254">
        <v>10920254.378822055</v>
      </c>
      <c r="CT22" s="261">
        <v>32236311.127989378</v>
      </c>
      <c r="CU22" s="254">
        <v>0</v>
      </c>
      <c r="CV22" s="250">
        <v>11</v>
      </c>
      <c r="CW22" s="254">
        <v>16</v>
      </c>
      <c r="CX22" s="254">
        <v>4717048.7246526927</v>
      </c>
    </row>
    <row r="23" spans="1:102">
      <c r="A23" s="248" t="s">
        <v>223</v>
      </c>
      <c r="B23" s="250">
        <v>15402.776658002209</v>
      </c>
      <c r="C23" s="251">
        <v>0.37081496536389075</v>
      </c>
      <c r="D23" s="250">
        <v>4221981</v>
      </c>
      <c r="E23" s="250">
        <v>1880292</v>
      </c>
      <c r="F23" s="56">
        <v>64203</v>
      </c>
      <c r="G23" s="250">
        <v>659523322.15547895</v>
      </c>
      <c r="H23" s="250">
        <v>577370290.14549899</v>
      </c>
      <c r="I23" s="250">
        <v>109981.69859400275</v>
      </c>
      <c r="J23" s="254">
        <v>44254</v>
      </c>
      <c r="K23" s="254">
        <v>41.49</v>
      </c>
      <c r="L23" s="293">
        <v>3.17</v>
      </c>
      <c r="M23" s="253">
        <v>3.0049999999999999</v>
      </c>
      <c r="N23" s="293">
        <v>3.55</v>
      </c>
      <c r="O23" s="293">
        <v>3.71</v>
      </c>
      <c r="P23" s="303">
        <v>0.38666666666666671</v>
      </c>
      <c r="Q23" s="254">
        <v>159</v>
      </c>
      <c r="R23" s="255">
        <v>151</v>
      </c>
      <c r="S23" s="254">
        <v>5030</v>
      </c>
      <c r="T23" s="259">
        <v>4.7709341880790854E-3</v>
      </c>
      <c r="U23" s="254">
        <v>348637</v>
      </c>
      <c r="V23" s="290">
        <v>5</v>
      </c>
      <c r="W23" s="56">
        <v>1302</v>
      </c>
      <c r="X23" s="295">
        <v>1834.43</v>
      </c>
      <c r="Y23" s="254">
        <v>26</v>
      </c>
      <c r="Z23" s="257">
        <v>4806.9433436607251</v>
      </c>
      <c r="AA23" s="296">
        <v>0.70626993886646428</v>
      </c>
      <c r="AB23" s="292">
        <v>11118.8</v>
      </c>
      <c r="AC23" s="254">
        <v>1752</v>
      </c>
      <c r="AD23" s="250">
        <v>0.8</v>
      </c>
      <c r="AE23" s="254">
        <v>7</v>
      </c>
      <c r="AF23" s="254">
        <v>1668</v>
      </c>
      <c r="AG23" s="258">
        <f>[1]OK!$F23</f>
        <v>96.099348194219999</v>
      </c>
      <c r="AH23" s="253">
        <v>12.6029</v>
      </c>
      <c r="AI23" s="259">
        <v>0.19345690966938719</v>
      </c>
      <c r="AJ23" s="250">
        <v>233570</v>
      </c>
      <c r="AK23" s="250">
        <v>339676</v>
      </c>
      <c r="AL23" s="253">
        <v>1.1264854105217432</v>
      </c>
      <c r="AM23" s="298">
        <v>130</v>
      </c>
      <c r="AN23" s="302">
        <v>635307</v>
      </c>
      <c r="AO23" s="260">
        <v>0.54903096746490732</v>
      </c>
      <c r="AP23" s="254">
        <v>2.9</v>
      </c>
      <c r="AQ23" s="253">
        <v>84.9</v>
      </c>
      <c r="AR23" s="254">
        <v>53.2</v>
      </c>
      <c r="AS23" s="305">
        <v>4.1113684422515347E-2</v>
      </c>
      <c r="AT23" s="254">
        <v>519.6</v>
      </c>
      <c r="AU23" s="255">
        <v>150834</v>
      </c>
      <c r="AV23" s="254">
        <v>16.602988008703921</v>
      </c>
      <c r="AW23" s="254">
        <v>11721700</v>
      </c>
      <c r="AX23" s="253">
        <v>50.964035928314999</v>
      </c>
      <c r="AY23" s="259">
        <v>4.4602473548110165E-2</v>
      </c>
      <c r="AZ23" s="254">
        <v>88.3</v>
      </c>
      <c r="BA23" s="254">
        <v>10.5</v>
      </c>
      <c r="BB23" s="254">
        <v>0</v>
      </c>
      <c r="BC23" s="254">
        <v>54.4</v>
      </c>
      <c r="BD23" s="254">
        <v>10.7</v>
      </c>
      <c r="BE23" s="254">
        <v>32.85</v>
      </c>
      <c r="BF23" s="261">
        <v>47666</v>
      </c>
      <c r="BG23" s="254">
        <v>7.7412379477893358</v>
      </c>
      <c r="BH23" s="300">
        <f>[2]Promedios!$F55</f>
        <v>0.75850000000000006</v>
      </c>
      <c r="BI23" s="250">
        <v>11885659.4</v>
      </c>
      <c r="BJ23" s="254">
        <v>478845465.72556502</v>
      </c>
      <c r="BK23" s="261">
        <v>378585.11</v>
      </c>
      <c r="BL23" s="254">
        <v>243690</v>
      </c>
      <c r="BM23" s="254">
        <v>64</v>
      </c>
      <c r="BN23" s="250">
        <v>138996</v>
      </c>
      <c r="BO23" s="254">
        <v>994718</v>
      </c>
      <c r="BP23" s="254">
        <v>102441.903034</v>
      </c>
      <c r="BQ23" s="253">
        <v>16.903669724770644</v>
      </c>
      <c r="BR23" s="253">
        <f>+[3]Hoja1!$U25</f>
        <v>198.19768927810435</v>
      </c>
      <c r="BS23" s="254">
        <v>41.896396000000003</v>
      </c>
      <c r="BT23" s="250">
        <v>94292</v>
      </c>
      <c r="BU23" s="254">
        <v>43</v>
      </c>
      <c r="BV23" s="250">
        <v>69454</v>
      </c>
      <c r="BW23" s="250">
        <v>51616</v>
      </c>
      <c r="BX23" s="250">
        <v>18.613411393845162</v>
      </c>
      <c r="BY23" s="254">
        <v>575</v>
      </c>
      <c r="BZ23" s="253">
        <v>4961663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0.79671085906097117</v>
      </c>
      <c r="CH23" s="250">
        <v>16562963</v>
      </c>
      <c r="CI23" s="300">
        <f>+[4]Hoja3!$E24</f>
        <v>4.0085425886282139E-2</v>
      </c>
      <c r="CJ23" s="250">
        <v>0</v>
      </c>
      <c r="CK23" s="254">
        <v>9.3000000000000007</v>
      </c>
      <c r="CL23" s="302">
        <v>390995</v>
      </c>
      <c r="CM23" s="253">
        <v>9.5160635758699905E-3</v>
      </c>
      <c r="CN23" s="254">
        <v>10619531.2982127</v>
      </c>
      <c r="CO23" s="254">
        <v>19135099.705936212</v>
      </c>
      <c r="CP23" s="254">
        <v>16985362.598670468</v>
      </c>
      <c r="CQ23" s="254">
        <v>5132.828115771501</v>
      </c>
      <c r="CR23" s="261">
        <v>2890</v>
      </c>
      <c r="CS23" s="254">
        <v>244159602.49685383</v>
      </c>
      <c r="CT23" s="261">
        <v>413152292.43568367</v>
      </c>
      <c r="CU23" s="254">
        <v>75</v>
      </c>
      <c r="CV23" s="250">
        <v>526.17551470534681</v>
      </c>
      <c r="CW23" s="254">
        <v>303</v>
      </c>
      <c r="CX23" s="254">
        <v>59816178.827642374</v>
      </c>
    </row>
    <row r="24" spans="1:102">
      <c r="A24" s="248" t="s">
        <v>224</v>
      </c>
      <c r="B24" s="250">
        <v>2345.1728379440619</v>
      </c>
      <c r="C24" s="251">
        <v>0.14508230862065305</v>
      </c>
      <c r="D24" s="250">
        <v>3553231</v>
      </c>
      <c r="E24" s="250">
        <v>1435787</v>
      </c>
      <c r="F24" s="56">
        <v>93343</v>
      </c>
      <c r="G24" s="250">
        <v>135571144.73356199</v>
      </c>
      <c r="H24" s="250">
        <v>122149795.350098</v>
      </c>
      <c r="I24" s="250">
        <v>113670.31435145575</v>
      </c>
      <c r="J24" s="254">
        <v>29603</v>
      </c>
      <c r="K24" s="254">
        <v>41.55</v>
      </c>
      <c r="L24" s="293">
        <v>3.24</v>
      </c>
      <c r="M24" s="253">
        <v>2.77</v>
      </c>
      <c r="N24" s="293">
        <v>3.13</v>
      </c>
      <c r="O24" s="293">
        <v>3.4649999999999999</v>
      </c>
      <c r="P24" s="303">
        <v>0.53700000000000003</v>
      </c>
      <c r="Q24" s="254">
        <v>68</v>
      </c>
      <c r="R24" s="255">
        <v>547</v>
      </c>
      <c r="S24" s="254">
        <v>3950</v>
      </c>
      <c r="T24" s="259">
        <v>0.3279523315260533</v>
      </c>
      <c r="U24" s="254">
        <v>5105015</v>
      </c>
      <c r="V24" s="290">
        <v>23</v>
      </c>
      <c r="W24" s="56">
        <v>3345</v>
      </c>
      <c r="X24" s="295">
        <v>5370.62</v>
      </c>
      <c r="Y24" s="254">
        <v>6</v>
      </c>
      <c r="Z24" s="257">
        <v>36896.963077887958</v>
      </c>
      <c r="AA24" s="296">
        <v>0.39217878629101183</v>
      </c>
      <c r="AB24" s="292">
        <v>639.9</v>
      </c>
      <c r="AC24" s="254">
        <v>792</v>
      </c>
      <c r="AD24" s="250">
        <v>0</v>
      </c>
      <c r="AE24" s="254">
        <v>15</v>
      </c>
      <c r="AF24" s="254">
        <v>12</v>
      </c>
      <c r="AG24" s="258">
        <f>[1]OK!$F24</f>
        <v>61.066610021113306</v>
      </c>
      <c r="AH24" s="253">
        <v>23.0274</v>
      </c>
      <c r="AI24" s="259">
        <v>0.30231910300160181</v>
      </c>
      <c r="AJ24" s="250">
        <v>258735</v>
      </c>
      <c r="AK24" s="250">
        <v>70722</v>
      </c>
      <c r="AL24" s="253">
        <v>1.2141062599082355</v>
      </c>
      <c r="AM24" s="298">
        <v>596</v>
      </c>
      <c r="AN24" s="302">
        <v>573768</v>
      </c>
      <c r="AO24" s="260">
        <v>0.57706526914690026</v>
      </c>
      <c r="AP24" s="254">
        <v>18.8</v>
      </c>
      <c r="AQ24" s="253">
        <v>77.099999999999994</v>
      </c>
      <c r="AR24" s="254">
        <v>58.5</v>
      </c>
      <c r="AS24" s="305">
        <v>1.4067062732856711E-2</v>
      </c>
      <c r="AT24" s="254">
        <v>433.99</v>
      </c>
      <c r="AU24" s="255">
        <v>10821</v>
      </c>
      <c r="AV24" s="254">
        <v>9.5966259120008708</v>
      </c>
      <c r="AW24" s="254">
        <v>491700</v>
      </c>
      <c r="AX24" s="253">
        <v>68.580857803960754</v>
      </c>
      <c r="AY24" s="259">
        <v>2.64758738476083E-2</v>
      </c>
      <c r="AZ24" s="254">
        <v>7</v>
      </c>
      <c r="BA24" s="254">
        <v>11</v>
      </c>
      <c r="BB24" s="254">
        <v>0</v>
      </c>
      <c r="BC24" s="254">
        <v>46.2</v>
      </c>
      <c r="BD24" s="254">
        <v>25.1</v>
      </c>
      <c r="BE24" s="254">
        <v>16.96</v>
      </c>
      <c r="BF24" s="261">
        <v>503908</v>
      </c>
      <c r="BG24" s="254">
        <v>6.8469217878873208</v>
      </c>
      <c r="BH24" s="300">
        <f>[2]Promedios!$F56</f>
        <v>0.50116666666666665</v>
      </c>
      <c r="BI24" s="250">
        <v>1105452.3999999999</v>
      </c>
      <c r="BJ24" s="254">
        <v>80575848.581788674</v>
      </c>
      <c r="BK24" s="261">
        <v>1061641.7925</v>
      </c>
      <c r="BL24" s="254">
        <v>42724</v>
      </c>
      <c r="BM24" s="254">
        <v>19.399999999999999</v>
      </c>
      <c r="BN24" s="250">
        <v>28542</v>
      </c>
      <c r="BO24" s="254">
        <v>757281</v>
      </c>
      <c r="BP24" s="254">
        <v>16821.141334</v>
      </c>
      <c r="BQ24" s="253">
        <v>1.8205183122724351</v>
      </c>
      <c r="BR24" s="253">
        <f>+[3]Hoja1!$U26</f>
        <v>2.1084961853789848</v>
      </c>
      <c r="BS24" s="254">
        <v>15347.188198</v>
      </c>
      <c r="BT24" s="250">
        <v>30180</v>
      </c>
      <c r="BU24" s="254">
        <v>17</v>
      </c>
      <c r="BV24" s="250">
        <v>16868</v>
      </c>
      <c r="BW24" s="250">
        <v>10109</v>
      </c>
      <c r="BX24" s="250">
        <v>531.56490965029889</v>
      </c>
      <c r="BY24" s="254">
        <v>144</v>
      </c>
      <c r="BZ24" s="253">
        <v>324515</v>
      </c>
      <c r="CA24" s="253">
        <v>0.53565880676644206</v>
      </c>
      <c r="CB24" s="262">
        <v>71.388486310000005</v>
      </c>
      <c r="CC24" s="254">
        <v>0</v>
      </c>
      <c r="CD24" s="254">
        <v>0</v>
      </c>
      <c r="CE24" s="254">
        <v>36.380000000000003</v>
      </c>
      <c r="CF24" s="254">
        <v>33.33</v>
      </c>
      <c r="CG24" s="259">
        <v>0.95329325608531423</v>
      </c>
      <c r="CH24" s="250">
        <v>0</v>
      </c>
      <c r="CI24" s="300">
        <f>+[4]Hoja3!$E25</f>
        <v>1.9867960439215639</v>
      </c>
      <c r="CJ24" s="250">
        <v>6.3894240786578296</v>
      </c>
      <c r="CK24" s="254">
        <v>8.1</v>
      </c>
      <c r="CL24" s="302">
        <v>485753</v>
      </c>
      <c r="CM24" s="253">
        <v>8.6679523257302306E-3</v>
      </c>
      <c r="CN24" s="254">
        <v>4810630.8869146695</v>
      </c>
      <c r="CO24" s="254">
        <v>180506.16757004341</v>
      </c>
      <c r="CP24" s="254">
        <v>77848.485417912671</v>
      </c>
      <c r="CQ24" s="254">
        <v>8.2289340000000024</v>
      </c>
      <c r="CR24" s="261">
        <v>566</v>
      </c>
      <c r="CS24" s="254">
        <v>31530810.837899327</v>
      </c>
      <c r="CT24" s="261">
        <v>86077507.96047987</v>
      </c>
      <c r="CU24" s="254">
        <v>5</v>
      </c>
      <c r="CV24" s="250">
        <v>35.557104605963033</v>
      </c>
      <c r="CW24" s="254">
        <v>84</v>
      </c>
      <c r="CX24" s="254">
        <v>12460583.155658271</v>
      </c>
    </row>
    <row r="25" spans="1:102">
      <c r="A25" s="248" t="s">
        <v>225</v>
      </c>
      <c r="B25" s="250">
        <v>5622.6627475951827</v>
      </c>
      <c r="C25" s="251">
        <v>0.2059868465638808</v>
      </c>
      <c r="D25" s="250">
        <v>5420091</v>
      </c>
      <c r="E25" s="250">
        <v>2177720</v>
      </c>
      <c r="F25" s="56">
        <v>34251</v>
      </c>
      <c r="G25" s="250">
        <v>297408774.42277801</v>
      </c>
      <c r="H25" s="250">
        <v>265812108.75571001</v>
      </c>
      <c r="I25" s="250">
        <v>169887.55106604632</v>
      </c>
      <c r="J25" s="254">
        <v>55918</v>
      </c>
      <c r="K25" s="254">
        <v>55.7</v>
      </c>
      <c r="L25" s="293">
        <v>2.145</v>
      </c>
      <c r="M25" s="253">
        <v>2.085</v>
      </c>
      <c r="N25" s="293">
        <v>1.7949999999999999</v>
      </c>
      <c r="O25" s="293">
        <v>3.3449999999999998</v>
      </c>
      <c r="P25" s="303">
        <v>0.55866666666666676</v>
      </c>
      <c r="Q25" s="254">
        <v>103</v>
      </c>
      <c r="R25" s="255">
        <v>317</v>
      </c>
      <c r="S25" s="254">
        <v>8209</v>
      </c>
      <c r="T25" s="259">
        <v>0.15673706602681595</v>
      </c>
      <c r="U25" s="254">
        <v>768226</v>
      </c>
      <c r="V25" s="290">
        <v>19</v>
      </c>
      <c r="W25" s="56">
        <v>1739</v>
      </c>
      <c r="X25" s="295">
        <v>395.57</v>
      </c>
      <c r="Y25" s="254">
        <v>25</v>
      </c>
      <c r="Z25" s="257">
        <v>8228.3735408454304</v>
      </c>
      <c r="AA25" s="296">
        <v>0.91127240768380902</v>
      </c>
      <c r="AB25" s="292">
        <v>2275.1999999999998</v>
      </c>
      <c r="AC25" s="254">
        <v>1548</v>
      </c>
      <c r="AD25" s="250">
        <v>0.8</v>
      </c>
      <c r="AE25" s="254">
        <v>42</v>
      </c>
      <c r="AF25" s="254">
        <v>1113</v>
      </c>
      <c r="AG25" s="258">
        <f>[1]OK!$F25</f>
        <v>78.224830290111854</v>
      </c>
      <c r="AH25" s="253">
        <v>21.159099999999999</v>
      </c>
      <c r="AI25" s="259">
        <v>0.28938345489682687</v>
      </c>
      <c r="AJ25" s="250">
        <v>548639</v>
      </c>
      <c r="AK25" s="250">
        <v>131086</v>
      </c>
      <c r="AL25" s="253">
        <v>1.3082806174287478</v>
      </c>
      <c r="AM25" s="298">
        <v>670</v>
      </c>
      <c r="AN25" s="302">
        <v>819075</v>
      </c>
      <c r="AO25" s="260">
        <v>0.63255237255286256</v>
      </c>
      <c r="AP25" s="254">
        <v>12.8</v>
      </c>
      <c r="AQ25" s="253">
        <v>83.7</v>
      </c>
      <c r="AR25" s="254">
        <v>71</v>
      </c>
      <c r="AS25" s="305">
        <v>4.2691236196421976E-2</v>
      </c>
      <c r="AT25" s="254">
        <v>496.3</v>
      </c>
      <c r="AU25" s="255">
        <v>1524</v>
      </c>
      <c r="AV25" s="254">
        <v>12.602951868054852</v>
      </c>
      <c r="AW25" s="254">
        <v>3012600</v>
      </c>
      <c r="AX25" s="253">
        <v>64.348572010755859</v>
      </c>
      <c r="AY25" s="259">
        <v>3.8368784513843845E-2</v>
      </c>
      <c r="AZ25" s="254">
        <v>27.1</v>
      </c>
      <c r="BA25" s="254">
        <v>11.9</v>
      </c>
      <c r="BB25" s="254">
        <v>0</v>
      </c>
      <c r="BC25" s="254">
        <v>55.2</v>
      </c>
      <c r="BD25" s="254">
        <v>5.5</v>
      </c>
      <c r="BE25" s="254">
        <v>18.43</v>
      </c>
      <c r="BF25" s="261">
        <v>547531</v>
      </c>
      <c r="BG25" s="254">
        <v>8.2746195971122383</v>
      </c>
      <c r="BH25" s="300">
        <f>[2]Promedios!$F57</f>
        <v>0.57183333333333342</v>
      </c>
      <c r="BI25" s="250">
        <v>3820187.8</v>
      </c>
      <c r="BJ25" s="254">
        <v>216747979.30134556</v>
      </c>
      <c r="BK25" s="261">
        <v>775484.71500000008</v>
      </c>
      <c r="BL25" s="254">
        <v>128699</v>
      </c>
      <c r="BM25" s="254">
        <v>32.5</v>
      </c>
      <c r="BN25" s="250">
        <v>61416</v>
      </c>
      <c r="BO25" s="254">
        <v>1178518</v>
      </c>
      <c r="BP25" s="254">
        <v>36451.516370000005</v>
      </c>
      <c r="BQ25" s="253">
        <v>4.7959612957509465</v>
      </c>
      <c r="BR25" s="253">
        <f>+[3]Hoja1!$U27</f>
        <v>0.53225250591132944</v>
      </c>
      <c r="BS25" s="254">
        <v>0.60270599999999996</v>
      </c>
      <c r="BT25" s="250">
        <v>14978</v>
      </c>
      <c r="BU25" s="254">
        <v>7</v>
      </c>
      <c r="BV25" s="250">
        <v>29032</v>
      </c>
      <c r="BW25" s="250">
        <v>26986</v>
      </c>
      <c r="BX25" s="250">
        <v>319.50403052481272</v>
      </c>
      <c r="BY25" s="254">
        <v>286</v>
      </c>
      <c r="BZ25" s="253">
        <v>1502815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0.95173870372013736</v>
      </c>
      <c r="CH25" s="250">
        <v>51232500</v>
      </c>
      <c r="CI25" s="300">
        <f>+[4]Hoja3!$E26</f>
        <v>0.12113301375476625</v>
      </c>
      <c r="CJ25" s="250">
        <v>33.016896067990942</v>
      </c>
      <c r="CK25" s="254">
        <v>10.9</v>
      </c>
      <c r="CL25" s="302">
        <v>669354</v>
      </c>
      <c r="CM25" s="253">
        <v>6.7584298922994932E-4</v>
      </c>
      <c r="CN25" s="254">
        <v>4325679.1361126695</v>
      </c>
      <c r="CO25" s="254">
        <v>6998254.5124216722</v>
      </c>
      <c r="CP25" s="254">
        <v>4232631.8591312552</v>
      </c>
      <c r="CQ25" s="254">
        <v>-531.57067946615507</v>
      </c>
      <c r="CR25" s="261">
        <v>982</v>
      </c>
      <c r="CS25" s="254">
        <v>102572722.23537043</v>
      </c>
      <c r="CT25" s="261">
        <v>175833796.81118572</v>
      </c>
      <c r="CU25" s="254">
        <v>15</v>
      </c>
      <c r="CV25" s="250">
        <v>140.78552302981515</v>
      </c>
      <c r="CW25" s="254">
        <v>465</v>
      </c>
      <c r="CX25" s="254">
        <v>27245952.53706691</v>
      </c>
    </row>
    <row r="26" spans="1:102">
      <c r="A26" s="248" t="s">
        <v>226</v>
      </c>
      <c r="B26" s="250">
        <v>3157.9073971009102</v>
      </c>
      <c r="C26" s="251">
        <v>0.27281942394487385</v>
      </c>
      <c r="D26" s="250">
        <v>1598089</v>
      </c>
      <c r="E26" s="250">
        <v>641878</v>
      </c>
      <c r="F26" s="56">
        <v>11658</v>
      </c>
      <c r="G26" s="250">
        <v>151557464.65535799</v>
      </c>
      <c r="H26" s="250">
        <v>133513963.77857301</v>
      </c>
      <c r="I26" s="250">
        <v>44958.171358192063</v>
      </c>
      <c r="J26" s="254">
        <v>16996</v>
      </c>
      <c r="K26" s="254">
        <v>38.81</v>
      </c>
      <c r="L26" s="293">
        <v>2.8849999999999998</v>
      </c>
      <c r="M26" s="253">
        <v>3.0449999999999999</v>
      </c>
      <c r="N26" s="293">
        <v>3.835</v>
      </c>
      <c r="O26" s="293">
        <v>3.5</v>
      </c>
      <c r="P26" s="303">
        <v>0.35433333333333339</v>
      </c>
      <c r="Q26" s="254">
        <v>79</v>
      </c>
      <c r="R26" s="255">
        <v>80</v>
      </c>
      <c r="S26" s="254">
        <v>3069</v>
      </c>
      <c r="T26" s="259">
        <v>0.20437977694497764</v>
      </c>
      <c r="U26" s="254">
        <v>247372</v>
      </c>
      <c r="V26" s="290">
        <v>1</v>
      </c>
      <c r="W26" s="56">
        <v>652</v>
      </c>
      <c r="X26" s="295">
        <v>3860.73</v>
      </c>
      <c r="Y26" s="254">
        <v>13</v>
      </c>
      <c r="Z26" s="257">
        <v>1927.2242798028528</v>
      </c>
      <c r="AA26" s="296">
        <v>0.96933737005135412</v>
      </c>
      <c r="AB26" s="292">
        <v>750.6</v>
      </c>
      <c r="AC26" s="254">
        <v>504</v>
      </c>
      <c r="AD26" s="250">
        <v>0</v>
      </c>
      <c r="AE26" s="254">
        <v>1</v>
      </c>
      <c r="AF26" s="254">
        <v>375</v>
      </c>
      <c r="AG26" s="258">
        <f>[1]OK!$F26</f>
        <v>87.1143916995578</v>
      </c>
      <c r="AH26" s="253">
        <v>17.663599999999999</v>
      </c>
      <c r="AI26" s="259">
        <v>0.21366928648482048</v>
      </c>
      <c r="AJ26" s="250">
        <v>129732</v>
      </c>
      <c r="AK26" s="250">
        <v>68446</v>
      </c>
      <c r="AL26" s="253">
        <v>1.5380870527235968</v>
      </c>
      <c r="AM26" s="298">
        <v>165</v>
      </c>
      <c r="AN26" s="302">
        <v>239788</v>
      </c>
      <c r="AO26" s="260">
        <v>0.66213376618870079</v>
      </c>
      <c r="AP26" s="254">
        <v>8.1999999999999993</v>
      </c>
      <c r="AQ26" s="253">
        <v>76.3</v>
      </c>
      <c r="AR26" s="254">
        <v>62.3</v>
      </c>
      <c r="AS26" s="305">
        <v>2.3267210418554694E-2</v>
      </c>
      <c r="AT26" s="254">
        <v>499.47</v>
      </c>
      <c r="AU26" s="255">
        <v>135477</v>
      </c>
      <c r="AV26" s="254">
        <v>3.8668074814239817</v>
      </c>
      <c r="AW26" s="254">
        <v>1717300</v>
      </c>
      <c r="AX26" s="253">
        <v>57.979341248995389</v>
      </c>
      <c r="AY26" s="259">
        <v>4.3354541067199381E-2</v>
      </c>
      <c r="AZ26" s="254">
        <v>35.1</v>
      </c>
      <c r="BA26" s="254">
        <v>12.8</v>
      </c>
      <c r="BB26" s="254">
        <v>0</v>
      </c>
      <c r="BC26" s="254">
        <v>57.3</v>
      </c>
      <c r="BD26" s="254">
        <v>8.5</v>
      </c>
      <c r="BE26" s="254">
        <v>26.04</v>
      </c>
      <c r="BF26" s="261">
        <v>58113</v>
      </c>
      <c r="BG26" s="254">
        <v>6.4139867948158971</v>
      </c>
      <c r="BH26" s="300">
        <f>[2]Promedios!$F58</f>
        <v>0.65300000000000002</v>
      </c>
      <c r="BI26" s="250">
        <v>2741091.4</v>
      </c>
      <c r="BJ26" s="254">
        <v>109925790.73605035</v>
      </c>
      <c r="BK26" s="261">
        <v>143920.75</v>
      </c>
      <c r="BL26" s="254">
        <v>75147</v>
      </c>
      <c r="BM26" s="254">
        <v>54.7</v>
      </c>
      <c r="BN26" s="250">
        <v>28504</v>
      </c>
      <c r="BO26" s="254">
        <v>377897</v>
      </c>
      <c r="BP26" s="254">
        <v>17132.892510999998</v>
      </c>
      <c r="BQ26" s="253">
        <v>8.5989176187612752</v>
      </c>
      <c r="BR26" s="253">
        <f>+[3]Hoja1!$U28</f>
        <v>30.526377732662489</v>
      </c>
      <c r="BS26" s="254">
        <v>0.66456300000000001</v>
      </c>
      <c r="BT26" s="250">
        <v>11870</v>
      </c>
      <c r="BU26" s="254">
        <v>5</v>
      </c>
      <c r="BV26" s="250">
        <v>12083</v>
      </c>
      <c r="BW26" s="250">
        <v>11931</v>
      </c>
      <c r="BX26" s="250">
        <v>183.6353109464585</v>
      </c>
      <c r="BY26" s="254">
        <v>99</v>
      </c>
      <c r="BZ26" s="253">
        <v>724634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0.90442599301949245</v>
      </c>
      <c r="CH26" s="250">
        <v>13615577</v>
      </c>
      <c r="CI26" s="300">
        <f>+[4]Hoja3!$E27</f>
        <v>0.15830115705073625</v>
      </c>
      <c r="CJ26" s="250">
        <v>18.997275121638999</v>
      </c>
      <c r="CK26" s="254">
        <v>2</v>
      </c>
      <c r="CL26" s="302">
        <v>149422</v>
      </c>
      <c r="CM26" s="253">
        <v>5.1550953264740279E-4</v>
      </c>
      <c r="CN26" s="254">
        <v>3501605.7112120804</v>
      </c>
      <c r="CO26" s="254">
        <v>3239795.9883753634</v>
      </c>
      <c r="CP26" s="254">
        <v>3658803.3410355384</v>
      </c>
      <c r="CQ26" s="254">
        <v>96.815652514491177</v>
      </c>
      <c r="CR26" s="261">
        <v>507</v>
      </c>
      <c r="CS26" s="254">
        <v>56693859.317815922</v>
      </c>
      <c r="CT26" s="261">
        <v>86046313.170233473</v>
      </c>
      <c r="CU26" s="254">
        <v>21</v>
      </c>
      <c r="CV26" s="250">
        <v>123.19499583776586</v>
      </c>
      <c r="CW26" s="254">
        <v>252</v>
      </c>
      <c r="CX26" s="254">
        <v>13929914.030823343</v>
      </c>
    </row>
    <row r="27" spans="1:102">
      <c r="A27" s="248" t="s">
        <v>227</v>
      </c>
      <c r="B27" s="250">
        <v>2570.8376175874191</v>
      </c>
      <c r="C27" s="251">
        <v>0.23906902585845713</v>
      </c>
      <c r="D27" s="250">
        <v>1130652</v>
      </c>
      <c r="E27" s="250">
        <v>525691</v>
      </c>
      <c r="F27" s="56">
        <v>42535</v>
      </c>
      <c r="G27" s="250">
        <v>126568125.781611</v>
      </c>
      <c r="H27" s="250">
        <v>113146617.48667499</v>
      </c>
      <c r="I27" s="250">
        <v>30800.534513325634</v>
      </c>
      <c r="J27" s="254">
        <v>23718</v>
      </c>
      <c r="K27" s="254">
        <v>57.81</v>
      </c>
      <c r="L27" s="293">
        <v>3.0750000000000002</v>
      </c>
      <c r="M27" s="253">
        <v>2.665</v>
      </c>
      <c r="N27" s="293">
        <v>2.5049999999999999</v>
      </c>
      <c r="O27" s="293">
        <v>3.415</v>
      </c>
      <c r="P27" s="303">
        <v>0.56966666666666665</v>
      </c>
      <c r="Q27" s="254">
        <v>93</v>
      </c>
      <c r="R27" s="255">
        <v>76</v>
      </c>
      <c r="S27" s="254">
        <v>3363</v>
      </c>
      <c r="T27" s="259">
        <v>0.3279523315260533</v>
      </c>
      <c r="U27" s="254">
        <v>3686715</v>
      </c>
      <c r="V27" s="290">
        <v>3</v>
      </c>
      <c r="W27" s="56">
        <v>792</v>
      </c>
      <c r="X27" s="295">
        <v>11324.62</v>
      </c>
      <c r="Y27" s="254">
        <v>8</v>
      </c>
      <c r="Z27" s="257">
        <v>11088.552031592477</v>
      </c>
      <c r="AA27" s="296">
        <v>7.223293033402059E-2</v>
      </c>
      <c r="AB27" s="292">
        <v>1611.5</v>
      </c>
      <c r="AC27" s="254">
        <v>352</v>
      </c>
      <c r="AD27" s="250">
        <v>0</v>
      </c>
      <c r="AE27" s="254">
        <v>9</v>
      </c>
      <c r="AF27" s="254">
        <v>215</v>
      </c>
      <c r="AG27" s="258">
        <f>[1]OK!$F27</f>
        <v>90.976019936558089</v>
      </c>
      <c r="AH27" s="253">
        <v>15.4627</v>
      </c>
      <c r="AI27" s="259">
        <v>0.26586265862658626</v>
      </c>
      <c r="AJ27" s="250">
        <v>87065</v>
      </c>
      <c r="AK27" s="250">
        <v>84408</v>
      </c>
      <c r="AL27" s="253">
        <v>1.2983658986142508</v>
      </c>
      <c r="AM27" s="298">
        <v>32</v>
      </c>
      <c r="AN27" s="302">
        <v>191718</v>
      </c>
      <c r="AO27" s="260">
        <v>0.56303069888961466</v>
      </c>
      <c r="AP27" s="254">
        <v>5.9</v>
      </c>
      <c r="AQ27" s="253">
        <v>79.599999999999994</v>
      </c>
      <c r="AR27" s="254">
        <v>56.8</v>
      </c>
      <c r="AS27" s="305">
        <v>7.4044238579532105E-3</v>
      </c>
      <c r="AT27" s="254">
        <v>497.8</v>
      </c>
      <c r="AU27" s="255">
        <v>19964</v>
      </c>
      <c r="AV27" s="254">
        <v>18.522803302216456</v>
      </c>
      <c r="AW27" s="254">
        <v>1927800</v>
      </c>
      <c r="AX27" s="253">
        <v>53.333902918309306</v>
      </c>
      <c r="AY27" s="259">
        <v>6.6550111029863787E-2</v>
      </c>
      <c r="AZ27" s="254">
        <v>53.5</v>
      </c>
      <c r="BA27" s="254">
        <v>7.1</v>
      </c>
      <c r="BB27" s="254">
        <v>0</v>
      </c>
      <c r="BC27" s="254">
        <v>52.3</v>
      </c>
      <c r="BD27" s="254">
        <v>14.5</v>
      </c>
      <c r="BE27" s="254">
        <v>29.19</v>
      </c>
      <c r="BF27" s="261">
        <v>36755</v>
      </c>
      <c r="BG27" s="254">
        <v>10.32246472448799</v>
      </c>
      <c r="BH27" s="300">
        <f>[2]Promedios!$F59</f>
        <v>0.65666666666666673</v>
      </c>
      <c r="BI27" s="250">
        <v>3731782</v>
      </c>
      <c r="BJ27" s="254">
        <v>63374689.378170744</v>
      </c>
      <c r="BK27" s="261">
        <v>90743.367500000008</v>
      </c>
      <c r="BL27" s="254">
        <v>65499</v>
      </c>
      <c r="BM27" s="254">
        <v>125</v>
      </c>
      <c r="BN27" s="250">
        <v>27676</v>
      </c>
      <c r="BO27" s="254">
        <v>276722</v>
      </c>
      <c r="BP27" s="254">
        <v>13762.526237</v>
      </c>
      <c r="BQ27" s="253">
        <v>8.3365796649785739</v>
      </c>
      <c r="BR27" s="253">
        <f>+[3]Hoja1!$U29</f>
        <v>16.945675731116722</v>
      </c>
      <c r="BS27" s="254">
        <v>9777.3012770000005</v>
      </c>
      <c r="BT27" s="250">
        <v>113736</v>
      </c>
      <c r="BU27" s="254">
        <v>96</v>
      </c>
      <c r="BV27" s="250">
        <v>21847</v>
      </c>
      <c r="BW27" s="250">
        <v>21505</v>
      </c>
      <c r="BX27" s="250">
        <v>133.56549517574396</v>
      </c>
      <c r="BY27" s="254">
        <v>92</v>
      </c>
      <c r="BZ27" s="253">
        <v>630619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0.82796762275314695</v>
      </c>
      <c r="CH27" s="250">
        <v>0</v>
      </c>
      <c r="CI27" s="300">
        <f>+[4]Hoja3!$E28</f>
        <v>5.418464747956403E-2</v>
      </c>
      <c r="CJ27" s="250">
        <v>0</v>
      </c>
      <c r="CK27" s="254">
        <v>9.4</v>
      </c>
      <c r="CL27" s="302">
        <v>124262</v>
      </c>
      <c r="CM27" s="253">
        <v>0.43651972409137862</v>
      </c>
      <c r="CN27" s="254">
        <v>22956500.6747276</v>
      </c>
      <c r="CO27" s="254">
        <v>93654.135190277579</v>
      </c>
      <c r="CP27" s="254">
        <v>288850.81918700022</v>
      </c>
      <c r="CQ27" s="254">
        <v>263.60348860535635</v>
      </c>
      <c r="CR27" s="261">
        <v>739</v>
      </c>
      <c r="CS27" s="254">
        <v>23269683.801700559</v>
      </c>
      <c r="CT27" s="261">
        <v>98616451.6987454</v>
      </c>
      <c r="CU27" s="254">
        <v>1</v>
      </c>
      <c r="CV27" s="250">
        <v>39</v>
      </c>
      <c r="CW27" s="254">
        <v>35</v>
      </c>
      <c r="CX27" s="254">
        <v>11633099.796103951</v>
      </c>
    </row>
    <row r="28" spans="1:102">
      <c r="A28" s="248" t="s">
        <v>228</v>
      </c>
      <c r="B28" s="250">
        <v>3206.2994553583117</v>
      </c>
      <c r="C28" s="251">
        <v>0.22934619213785351</v>
      </c>
      <c r="D28" s="250">
        <v>2435543</v>
      </c>
      <c r="E28" s="250">
        <v>956451</v>
      </c>
      <c r="F28" s="56">
        <v>61165</v>
      </c>
      <c r="G28" s="250">
        <v>161792186.523076</v>
      </c>
      <c r="H28" s="250">
        <v>140179546.153898</v>
      </c>
      <c r="I28" s="250">
        <v>66589.636471890713</v>
      </c>
      <c r="J28" s="254">
        <v>39345</v>
      </c>
      <c r="K28" s="254">
        <v>34.950000000000003</v>
      </c>
      <c r="L28" s="293">
        <v>3.25</v>
      </c>
      <c r="M28" s="253">
        <v>2.64</v>
      </c>
      <c r="N28" s="293">
        <v>3.07</v>
      </c>
      <c r="O28" s="293">
        <v>3.2199999999999998</v>
      </c>
      <c r="P28" s="303">
        <v>0.2253333333333333</v>
      </c>
      <c r="Q28" s="254">
        <v>72</v>
      </c>
      <c r="R28" s="255">
        <v>136</v>
      </c>
      <c r="S28" s="254">
        <v>8947</v>
      </c>
      <c r="T28" s="259">
        <v>4.7709341880790854E-3</v>
      </c>
      <c r="U28" s="254">
        <v>822044</v>
      </c>
      <c r="V28" s="290">
        <v>17</v>
      </c>
      <c r="W28" s="56">
        <v>1632</v>
      </c>
      <c r="X28" s="295">
        <v>747.26</v>
      </c>
      <c r="Y28" s="254">
        <v>10</v>
      </c>
      <c r="Z28" s="257">
        <v>9296.6194133908739</v>
      </c>
      <c r="AA28" s="296">
        <v>1.1804979430269313</v>
      </c>
      <c r="AB28" s="292">
        <v>1258.8</v>
      </c>
      <c r="AC28" s="254">
        <v>646</v>
      </c>
      <c r="AD28" s="250">
        <v>1</v>
      </c>
      <c r="AE28" s="254">
        <v>9</v>
      </c>
      <c r="AF28" s="254">
        <v>334</v>
      </c>
      <c r="AG28" s="258">
        <f>[1]OK!$F28</f>
        <v>75.862277756371356</v>
      </c>
      <c r="AH28" s="253">
        <v>18.843599999999999</v>
      </c>
      <c r="AI28" s="259">
        <v>0.2373300370828183</v>
      </c>
      <c r="AJ28" s="250">
        <v>230795</v>
      </c>
      <c r="AK28" s="250">
        <v>89322</v>
      </c>
      <c r="AL28" s="253">
        <v>1.3011472185052779</v>
      </c>
      <c r="AM28" s="298">
        <v>196</v>
      </c>
      <c r="AN28" s="302">
        <v>338562</v>
      </c>
      <c r="AO28" s="260">
        <v>0.60949618661233784</v>
      </c>
      <c r="AP28" s="254">
        <v>9.5</v>
      </c>
      <c r="AQ28" s="253">
        <v>79.599999999999994</v>
      </c>
      <c r="AR28" s="254">
        <v>64.599999999999994</v>
      </c>
      <c r="AS28" s="305">
        <v>1.1821568824891755E-2</v>
      </c>
      <c r="AT28" s="254">
        <v>490.13</v>
      </c>
      <c r="AU28" s="255">
        <v>39174</v>
      </c>
      <c r="AV28" s="254">
        <v>14.89602628885546</v>
      </c>
      <c r="AW28" s="254">
        <v>2146000</v>
      </c>
      <c r="AX28" s="253">
        <v>65.858420494576919</v>
      </c>
      <c r="AY28" s="259">
        <v>4.5504237861234621E-2</v>
      </c>
      <c r="AZ28" s="254">
        <v>41.3</v>
      </c>
      <c r="BA28" s="254">
        <v>9</v>
      </c>
      <c r="BB28" s="254">
        <v>0</v>
      </c>
      <c r="BC28" s="254">
        <v>45</v>
      </c>
      <c r="BD28" s="254">
        <v>0</v>
      </c>
      <c r="BE28" s="254">
        <v>22.69</v>
      </c>
      <c r="BF28" s="261">
        <v>196208</v>
      </c>
      <c r="BG28" s="254">
        <v>8.0374981441639353</v>
      </c>
      <c r="BH28" s="300">
        <f>[2]Promedios!$F60</f>
        <v>0.61750000000000005</v>
      </c>
      <c r="BI28" s="250">
        <v>2669245.6</v>
      </c>
      <c r="BJ28" s="254">
        <v>98184316.774088964</v>
      </c>
      <c r="BK28" s="261">
        <v>613806.91</v>
      </c>
      <c r="BL28" s="254">
        <v>87958</v>
      </c>
      <c r="BM28" s="254">
        <v>30.2</v>
      </c>
      <c r="BN28" s="250">
        <v>28165</v>
      </c>
      <c r="BO28" s="254">
        <v>525789</v>
      </c>
      <c r="BP28" s="254">
        <v>16714.338108</v>
      </c>
      <c r="BQ28" s="253">
        <v>6.7198656026879462</v>
      </c>
      <c r="BR28" s="253">
        <f>+[3]Hoja1!$U30</f>
        <v>3.6525944378291904</v>
      </c>
      <c r="BS28" s="254">
        <v>17.757555</v>
      </c>
      <c r="BT28" s="250">
        <v>23417</v>
      </c>
      <c r="BU28" s="254">
        <v>7</v>
      </c>
      <c r="BV28" s="250">
        <v>9628</v>
      </c>
      <c r="BW28" s="250">
        <v>16993</v>
      </c>
      <c r="BX28" s="250">
        <v>196.34656794712274</v>
      </c>
      <c r="BY28" s="254">
        <v>135</v>
      </c>
      <c r="BZ28" s="253">
        <v>491166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0.85989471883255475</v>
      </c>
      <c r="CH28" s="250">
        <v>3359397</v>
      </c>
      <c r="CI28" s="300">
        <f>+[4]Hoja3!$E29</f>
        <v>0.36624995051983283</v>
      </c>
      <c r="CJ28" s="250">
        <v>0</v>
      </c>
      <c r="CK28" s="254">
        <v>6.6</v>
      </c>
      <c r="CL28" s="302">
        <v>250307</v>
      </c>
      <c r="CM28" s="253">
        <v>8.5671541139895014E-4</v>
      </c>
      <c r="CN28" s="254">
        <v>3835479.2860236098</v>
      </c>
      <c r="CO28" s="254">
        <v>3198869.1354896124</v>
      </c>
      <c r="CP28" s="254">
        <v>2874055.4901611772</v>
      </c>
      <c r="CQ28" s="254">
        <v>128.02343194000002</v>
      </c>
      <c r="CR28" s="261">
        <v>573</v>
      </c>
      <c r="CS28" s="254">
        <v>61907226.951377742</v>
      </c>
      <c r="CT28" s="261">
        <v>86960117.327136233</v>
      </c>
      <c r="CU28" s="254">
        <v>3</v>
      </c>
      <c r="CV28" s="250">
        <v>99.933154827827479</v>
      </c>
      <c r="CW28" s="254">
        <v>201</v>
      </c>
      <c r="CX28" s="254">
        <v>14864831.199781157</v>
      </c>
    </row>
    <row r="29" spans="1:102">
      <c r="A29" s="248" t="s">
        <v>229</v>
      </c>
      <c r="B29" s="250">
        <v>3087.5107314100201</v>
      </c>
      <c r="C29" s="251">
        <v>0.27879566386349797</v>
      </c>
      <c r="D29" s="250">
        <v>2632273</v>
      </c>
      <c r="E29" s="250">
        <v>1177666</v>
      </c>
      <c r="F29" s="56">
        <v>57331</v>
      </c>
      <c r="G29" s="250">
        <v>177699035.17846301</v>
      </c>
      <c r="H29" s="250">
        <v>156963979.48183599</v>
      </c>
      <c r="I29" s="250">
        <v>65194.370008099693</v>
      </c>
      <c r="J29" s="254">
        <v>22418</v>
      </c>
      <c r="K29" s="254">
        <v>72.81</v>
      </c>
      <c r="L29" s="293">
        <v>2.9249999999999998</v>
      </c>
      <c r="M29" s="253">
        <v>2.77</v>
      </c>
      <c r="N29" s="293">
        <v>2.4750000000000001</v>
      </c>
      <c r="O29" s="293">
        <v>3.2649999999999997</v>
      </c>
      <c r="P29" s="303">
        <v>0.15</v>
      </c>
      <c r="Q29" s="254">
        <v>82</v>
      </c>
      <c r="R29" s="255">
        <v>436</v>
      </c>
      <c r="S29" s="254">
        <v>2674</v>
      </c>
      <c r="T29" s="259">
        <v>0.11040769052426998</v>
      </c>
      <c r="U29" s="254">
        <v>2701741</v>
      </c>
      <c r="V29" s="290">
        <v>2</v>
      </c>
      <c r="W29" s="56">
        <v>1206</v>
      </c>
      <c r="X29" s="295">
        <v>510.02</v>
      </c>
      <c r="Y29" s="254">
        <v>16</v>
      </c>
      <c r="Z29" s="257">
        <v>25134.851708737071</v>
      </c>
      <c r="AA29" s="296">
        <v>0.2226651820517703</v>
      </c>
      <c r="AB29" s="292">
        <v>3579.4</v>
      </c>
      <c r="AC29" s="254">
        <v>872</v>
      </c>
      <c r="AD29" s="250">
        <v>0</v>
      </c>
      <c r="AE29" s="254">
        <v>15</v>
      </c>
      <c r="AF29" s="254">
        <v>684</v>
      </c>
      <c r="AG29" s="258">
        <f>[1]OK!$F29</f>
        <v>86.218586687802855</v>
      </c>
      <c r="AH29" s="253">
        <v>16.7682</v>
      </c>
      <c r="AI29" s="259">
        <v>0.25029750099166997</v>
      </c>
      <c r="AJ29" s="250">
        <v>292436</v>
      </c>
      <c r="AK29" s="250">
        <v>141183</v>
      </c>
      <c r="AL29" s="253">
        <v>1.8710065407349465</v>
      </c>
      <c r="AM29" s="298">
        <v>166</v>
      </c>
      <c r="AN29" s="302">
        <v>416770</v>
      </c>
      <c r="AO29" s="260">
        <v>0.53343657459924965</v>
      </c>
      <c r="AP29" s="254">
        <v>7.5</v>
      </c>
      <c r="AQ29" s="253">
        <v>79.5</v>
      </c>
      <c r="AR29" s="254">
        <v>61.2</v>
      </c>
      <c r="AS29" s="305">
        <v>8.1260698821870904E-3</v>
      </c>
      <c r="AT29" s="254">
        <v>515.66999999999996</v>
      </c>
      <c r="AU29" s="255">
        <v>37520</v>
      </c>
      <c r="AV29" s="254">
        <v>6.2924968491209112</v>
      </c>
      <c r="AW29" s="254">
        <v>4182000</v>
      </c>
      <c r="AX29" s="253">
        <v>56.276504732632816</v>
      </c>
      <c r="AY29" s="259">
        <v>2.6510207558124794E-2</v>
      </c>
      <c r="AZ29" s="254">
        <v>62.1</v>
      </c>
      <c r="BA29" s="254">
        <v>11.4</v>
      </c>
      <c r="BB29" s="254">
        <v>0</v>
      </c>
      <c r="BC29" s="254">
        <v>55.4</v>
      </c>
      <c r="BD29" s="254">
        <v>2.9</v>
      </c>
      <c r="BE29" s="254">
        <v>27.64</v>
      </c>
      <c r="BF29" s="261">
        <v>266134</v>
      </c>
      <c r="BG29" s="254">
        <v>15.040382265115429</v>
      </c>
      <c r="BH29" s="300">
        <f>[2]Promedios!$F61</f>
        <v>0.64850000000000008</v>
      </c>
      <c r="BI29" s="250">
        <v>4048444.8</v>
      </c>
      <c r="BJ29" s="254">
        <v>92683261.555240735</v>
      </c>
      <c r="BK29" s="261">
        <v>1130971.105</v>
      </c>
      <c r="BL29" s="254">
        <v>116725</v>
      </c>
      <c r="BM29" s="254">
        <v>43.7</v>
      </c>
      <c r="BN29" s="250">
        <v>58376</v>
      </c>
      <c r="BO29" s="254">
        <v>599187</v>
      </c>
      <c r="BP29" s="254">
        <v>27670.488298</v>
      </c>
      <c r="BQ29" s="253">
        <v>16.662381074826431</v>
      </c>
      <c r="BR29" s="253">
        <f>+[3]Hoja1!$U31</f>
        <v>0.69702561743400471</v>
      </c>
      <c r="BS29" s="254">
        <v>7741.8541210001204</v>
      </c>
      <c r="BT29" s="250">
        <v>93318</v>
      </c>
      <c r="BU29" s="254">
        <v>42</v>
      </c>
      <c r="BV29" s="250">
        <v>15161</v>
      </c>
      <c r="BW29" s="250">
        <v>19435</v>
      </c>
      <c r="BX29" s="250">
        <v>264.48185566630497</v>
      </c>
      <c r="BY29" s="254">
        <v>227</v>
      </c>
      <c r="BZ29" s="253">
        <v>964526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0.98704474546185628</v>
      </c>
      <c r="CH29" s="250">
        <v>0</v>
      </c>
      <c r="CI29" s="300">
        <f>+[4]Hoja3!$E30</f>
        <v>0.15038297002960013</v>
      </c>
      <c r="CJ29" s="250">
        <v>0</v>
      </c>
      <c r="CK29" s="254">
        <v>6.6</v>
      </c>
      <c r="CL29" s="302">
        <v>255082</v>
      </c>
      <c r="CM29" s="253">
        <v>3.7429119173970911E-2</v>
      </c>
      <c r="CN29" s="254">
        <v>7630102.6418423997</v>
      </c>
      <c r="CO29" s="254">
        <v>1195703.408772639</v>
      </c>
      <c r="CP29" s="254">
        <v>661925.5845287483</v>
      </c>
      <c r="CQ29" s="254">
        <v>24.071453145649411</v>
      </c>
      <c r="CR29" s="261">
        <v>1065</v>
      </c>
      <c r="CS29" s="254">
        <v>32476644.410625651</v>
      </c>
      <c r="CT29" s="261">
        <v>119390938.73629756</v>
      </c>
      <c r="CU29" s="254">
        <v>7</v>
      </c>
      <c r="CV29" s="250">
        <v>59.818945615901413</v>
      </c>
      <c r="CW29" s="254">
        <v>88</v>
      </c>
      <c r="CX29" s="254">
        <v>16332631.909785202</v>
      </c>
    </row>
    <row r="30" spans="1:102">
      <c r="A30" s="248" t="s">
        <v>230</v>
      </c>
      <c r="B30" s="250">
        <v>4336.3816438515478</v>
      </c>
      <c r="C30" s="251">
        <v>0.26523352010703621</v>
      </c>
      <c r="D30" s="250">
        <v>2413074</v>
      </c>
      <c r="E30" s="250">
        <v>992764</v>
      </c>
      <c r="F30" s="56">
        <v>179516</v>
      </c>
      <c r="G30" s="250">
        <v>216429316.00648701</v>
      </c>
      <c r="H30" s="250">
        <v>186337140.83094499</v>
      </c>
      <c r="I30" s="250">
        <v>69671.521720404489</v>
      </c>
      <c r="J30" s="254">
        <v>43512</v>
      </c>
      <c r="K30" s="254">
        <v>42.16</v>
      </c>
      <c r="L30" s="293">
        <v>2.9249999999999998</v>
      </c>
      <c r="M30" s="253">
        <v>2.9249999999999998</v>
      </c>
      <c r="N30" s="293">
        <v>2.6100000000000003</v>
      </c>
      <c r="O30" s="293">
        <v>2.5550000000000002</v>
      </c>
      <c r="P30" s="303">
        <v>0.39733333333333332</v>
      </c>
      <c r="Q30" s="254">
        <v>89</v>
      </c>
      <c r="R30" s="255">
        <v>259</v>
      </c>
      <c r="S30" s="254">
        <v>3091</v>
      </c>
      <c r="T30" s="259">
        <v>0.11040769052426998</v>
      </c>
      <c r="U30" s="254">
        <v>3770222</v>
      </c>
      <c r="V30" s="290">
        <v>15</v>
      </c>
      <c r="W30" s="56">
        <v>1375</v>
      </c>
      <c r="X30" s="295">
        <v>10243.459999999999</v>
      </c>
      <c r="Y30" s="254">
        <v>13</v>
      </c>
      <c r="Z30" s="257">
        <v>4962.3733001013106</v>
      </c>
      <c r="AA30" s="296">
        <v>0.7165554596729885</v>
      </c>
      <c r="AB30" s="292">
        <v>2577.1</v>
      </c>
      <c r="AC30" s="254">
        <v>785</v>
      </c>
      <c r="AD30" s="250">
        <v>0</v>
      </c>
      <c r="AE30" s="254">
        <v>10</v>
      </c>
      <c r="AF30" s="254">
        <v>351</v>
      </c>
      <c r="AG30" s="258">
        <f>[1]OK!$F30</f>
        <v>87.39926478582295</v>
      </c>
      <c r="AH30" s="253">
        <v>14.8462</v>
      </c>
      <c r="AI30" s="259">
        <v>0.2027232746955345</v>
      </c>
      <c r="AJ30" s="250">
        <v>222630</v>
      </c>
      <c r="AK30" s="250">
        <v>138395</v>
      </c>
      <c r="AL30" s="253">
        <v>1.7363744336062632</v>
      </c>
      <c r="AM30" s="298">
        <v>241</v>
      </c>
      <c r="AN30" s="302">
        <v>344547</v>
      </c>
      <c r="AO30" s="260">
        <v>0.54803288937640637</v>
      </c>
      <c r="AP30" s="254">
        <v>3.9</v>
      </c>
      <c r="AQ30" s="253">
        <v>80.7</v>
      </c>
      <c r="AR30" s="254">
        <v>57.5</v>
      </c>
      <c r="AS30" s="305">
        <v>9.2874165072332412E-3</v>
      </c>
      <c r="AT30" s="254">
        <v>504.71</v>
      </c>
      <c r="AU30" s="255">
        <v>32488</v>
      </c>
      <c r="AV30" s="254">
        <v>23.070555473045271</v>
      </c>
      <c r="AW30" s="254">
        <v>5744700</v>
      </c>
      <c r="AX30" s="253">
        <v>55.374651979179276</v>
      </c>
      <c r="AY30" s="259">
        <v>4.1996254491403429E-2</v>
      </c>
      <c r="AZ30" s="254">
        <v>66.2</v>
      </c>
      <c r="BA30" s="254">
        <v>11.5</v>
      </c>
      <c r="BB30" s="254">
        <v>0</v>
      </c>
      <c r="BC30" s="254">
        <v>53.1</v>
      </c>
      <c r="BD30" s="254">
        <v>10.5</v>
      </c>
      <c r="BE30" s="254">
        <v>26.61</v>
      </c>
      <c r="BF30" s="261">
        <v>110912</v>
      </c>
      <c r="BG30" s="254">
        <v>22.761049858633932</v>
      </c>
      <c r="BH30" s="300">
        <f>[2]Promedios!$F62</f>
        <v>0.71666666666666679</v>
      </c>
      <c r="BI30" s="250">
        <v>4557049.0999999996</v>
      </c>
      <c r="BJ30" s="254">
        <v>142438767.31392753</v>
      </c>
      <c r="BK30" s="261">
        <v>491597.80499999999</v>
      </c>
      <c r="BL30" s="254">
        <v>154376</v>
      </c>
      <c r="BM30" s="254">
        <v>50.3</v>
      </c>
      <c r="BN30" s="250">
        <v>88627</v>
      </c>
      <c r="BO30" s="254">
        <v>597446</v>
      </c>
      <c r="BP30" s="254">
        <v>25591.212717999999</v>
      </c>
      <c r="BQ30" s="253">
        <v>12.830124382347929</v>
      </c>
      <c r="BR30" s="253">
        <f>+[3]Hoja1!$U32</f>
        <v>32.053047794099236</v>
      </c>
      <c r="BS30" s="254">
        <v>4107.820788</v>
      </c>
      <c r="BT30" s="250">
        <v>67561</v>
      </c>
      <c r="BU30" s="254">
        <v>30</v>
      </c>
      <c r="BV30" s="250">
        <v>7835</v>
      </c>
      <c r="BW30" s="250">
        <v>23561</v>
      </c>
      <c r="BX30" s="250">
        <v>131.2207096484986</v>
      </c>
      <c r="BY30" s="254">
        <v>237</v>
      </c>
      <c r="BZ30" s="253">
        <v>1105916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0.78922931100458371</v>
      </c>
      <c r="CH30" s="250">
        <v>6229539</v>
      </c>
      <c r="CI30" s="300">
        <f>+[4]Hoja3!$E31</f>
        <v>0.14276333419162868</v>
      </c>
      <c r="CJ30" s="250">
        <v>5.7175602964921475E-2</v>
      </c>
      <c r="CK30" s="254">
        <v>5.2</v>
      </c>
      <c r="CL30" s="302">
        <v>225657</v>
      </c>
      <c r="CM30" s="253">
        <v>6.7271588546048014E-3</v>
      </c>
      <c r="CN30" s="254">
        <v>6649111.2204900598</v>
      </c>
      <c r="CO30" s="254">
        <v>7759203.0698150443</v>
      </c>
      <c r="CP30" s="254">
        <v>4856125.9693412697</v>
      </c>
      <c r="CQ30" s="254">
        <v>266.90031302513074</v>
      </c>
      <c r="CR30" s="261">
        <v>888</v>
      </c>
      <c r="CS30" s="254">
        <v>72993731.086867362</v>
      </c>
      <c r="CT30" s="261">
        <v>121016494.75438647</v>
      </c>
      <c r="CU30" s="254">
        <v>5</v>
      </c>
      <c r="CV30" s="250">
        <v>85.490259433790499</v>
      </c>
      <c r="CW30" s="254">
        <v>187</v>
      </c>
      <c r="CX30" s="254">
        <v>19892400.368243288</v>
      </c>
    </row>
    <row r="31" spans="1:102">
      <c r="A31" s="248" t="s">
        <v>231</v>
      </c>
      <c r="B31" s="250">
        <v>2288.6986971414499</v>
      </c>
      <c r="C31" s="251">
        <v>0.19547463162579684</v>
      </c>
      <c r="D31" s="250">
        <v>2006277</v>
      </c>
      <c r="E31" s="250">
        <v>741505</v>
      </c>
      <c r="F31" s="56">
        <v>24747</v>
      </c>
      <c r="G31" s="250">
        <v>243879127.81334099</v>
      </c>
      <c r="H31" s="250">
        <v>191911759.613904</v>
      </c>
      <c r="I31" s="250">
        <v>45756.343994876006</v>
      </c>
      <c r="J31" s="254">
        <v>7527</v>
      </c>
      <c r="K31" s="254">
        <v>55.88</v>
      </c>
      <c r="L31" s="293">
        <v>3.34</v>
      </c>
      <c r="M31" s="253">
        <v>3</v>
      </c>
      <c r="N31" s="293">
        <v>3.01</v>
      </c>
      <c r="O31" s="293">
        <v>3.1500000000000004</v>
      </c>
      <c r="P31" s="303">
        <v>0.3113333333333333</v>
      </c>
      <c r="Q31" s="254">
        <v>71</v>
      </c>
      <c r="R31" s="255">
        <v>99</v>
      </c>
      <c r="S31" s="254">
        <v>1819</v>
      </c>
      <c r="T31" s="259">
        <v>0.3279523315260533</v>
      </c>
      <c r="U31" s="254">
        <v>276618</v>
      </c>
      <c r="V31" s="290">
        <v>63</v>
      </c>
      <c r="W31" s="56">
        <v>896</v>
      </c>
      <c r="X31" s="295">
        <v>3027.07</v>
      </c>
      <c r="Y31" s="254">
        <v>15</v>
      </c>
      <c r="Z31" s="257">
        <v>98628.005083158205</v>
      </c>
      <c r="AA31" s="296">
        <v>3.0684486524890971E-2</v>
      </c>
      <c r="AB31" s="292">
        <v>1132.3</v>
      </c>
      <c r="AC31" s="254">
        <v>602</v>
      </c>
      <c r="AD31" s="250">
        <v>1</v>
      </c>
      <c r="AE31" s="254">
        <v>25</v>
      </c>
      <c r="AF31" s="254">
        <v>206</v>
      </c>
      <c r="AG31" s="258">
        <f>[1]OK!$F31</f>
        <v>91.805285190658793</v>
      </c>
      <c r="AH31" s="253">
        <v>19.141400000000001</v>
      </c>
      <c r="AI31" s="259">
        <v>0.2331031271824319</v>
      </c>
      <c r="AJ31" s="250">
        <v>180757</v>
      </c>
      <c r="AK31" s="250">
        <v>87719</v>
      </c>
      <c r="AL31" s="253">
        <v>2.0869501070889016</v>
      </c>
      <c r="AM31" s="298">
        <v>122</v>
      </c>
      <c r="AN31" s="302">
        <v>207898</v>
      </c>
      <c r="AO31" s="260">
        <v>0.39078555604159904</v>
      </c>
      <c r="AP31" s="254">
        <v>8.4</v>
      </c>
      <c r="AQ31" s="253">
        <v>79.900000000000006</v>
      </c>
      <c r="AR31" s="254">
        <v>62.6</v>
      </c>
      <c r="AS31" s="305">
        <v>1.7242305239485785E-2</v>
      </c>
      <c r="AT31" s="254">
        <v>478.56</v>
      </c>
      <c r="AU31" s="255">
        <v>26803</v>
      </c>
      <c r="AV31" s="254">
        <v>0.83788639125127495</v>
      </c>
      <c r="AW31" s="254">
        <v>690400</v>
      </c>
      <c r="AX31" s="253">
        <v>57.486111972394283</v>
      </c>
      <c r="AY31" s="259">
        <v>4.5185292100632456E-2</v>
      </c>
      <c r="AZ31" s="254">
        <v>5.0999999999999996</v>
      </c>
      <c r="BA31" s="254">
        <v>8</v>
      </c>
      <c r="BB31" s="254">
        <v>0</v>
      </c>
      <c r="BC31" s="254">
        <v>63.2</v>
      </c>
      <c r="BD31" s="254">
        <v>0.5</v>
      </c>
      <c r="BE31" s="254">
        <v>21.23</v>
      </c>
      <c r="BF31" s="261">
        <v>174830</v>
      </c>
      <c r="BG31" s="254">
        <v>11.553628080156333</v>
      </c>
      <c r="BH31" s="300">
        <f>[2]Promedios!$F63</f>
        <v>0.63883333333333336</v>
      </c>
      <c r="BI31" s="250">
        <v>1170673.5</v>
      </c>
      <c r="BJ31" s="254">
        <v>81718206.544290125</v>
      </c>
      <c r="BK31" s="261">
        <v>262438.28249999997</v>
      </c>
      <c r="BL31" s="254">
        <v>46660</v>
      </c>
      <c r="BM31" s="254">
        <v>31.9</v>
      </c>
      <c r="BN31" s="250">
        <v>24950</v>
      </c>
      <c r="BO31" s="254">
        <v>456070</v>
      </c>
      <c r="BP31" s="254">
        <v>14863.182643</v>
      </c>
      <c r="BQ31" s="253">
        <v>4.0480112967757114</v>
      </c>
      <c r="BR31" s="253">
        <f>+[3]Hoja1!$U33</f>
        <v>0.91837062683387127</v>
      </c>
      <c r="BS31" s="254">
        <v>21095</v>
      </c>
      <c r="BT31" s="250">
        <v>19892</v>
      </c>
      <c r="BU31" s="254">
        <v>15</v>
      </c>
      <c r="BV31" s="250">
        <v>7579</v>
      </c>
      <c r="BW31" s="250">
        <v>9559</v>
      </c>
      <c r="BX31" s="250">
        <v>144.78851550948355</v>
      </c>
      <c r="BY31" s="254">
        <v>117</v>
      </c>
      <c r="BZ31" s="253">
        <v>620763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0.95852400101192003</v>
      </c>
      <c r="CH31" s="250">
        <v>0</v>
      </c>
      <c r="CI31" s="300">
        <f>+[4]Hoja3!$E32</f>
        <v>1.0343799788060757</v>
      </c>
      <c r="CJ31" s="250">
        <v>0</v>
      </c>
      <c r="CK31" s="254">
        <v>13.6</v>
      </c>
      <c r="CL31" s="302">
        <v>158266</v>
      </c>
      <c r="CM31" s="253">
        <v>6.9013699906376547E-4</v>
      </c>
      <c r="CN31" s="254">
        <v>3621666.9077030299</v>
      </c>
      <c r="CO31" s="254">
        <v>40386.058027032515</v>
      </c>
      <c r="CP31" s="254">
        <v>215655.67594118239</v>
      </c>
      <c r="CQ31" s="254">
        <v>35.185256000000003</v>
      </c>
      <c r="CR31" s="261">
        <v>160</v>
      </c>
      <c r="CS31" s="254">
        <v>152832257.36858225</v>
      </c>
      <c r="CT31" s="261">
        <v>79442872.56289053</v>
      </c>
      <c r="CU31" s="254">
        <v>7</v>
      </c>
      <c r="CV31" s="250">
        <v>79.557104605963033</v>
      </c>
      <c r="CW31" s="254">
        <v>47</v>
      </c>
      <c r="CX31" s="254">
        <v>10956584.582088694</v>
      </c>
    </row>
    <row r="32" spans="1:102">
      <c r="A32" s="248" t="s">
        <v>232</v>
      </c>
      <c r="B32" s="250">
        <v>5601.8574919231523</v>
      </c>
      <c r="C32" s="251">
        <v>0.27390034650338119</v>
      </c>
      <c r="D32" s="250">
        <v>3035926</v>
      </c>
      <c r="E32" s="250">
        <v>1303378</v>
      </c>
      <c r="F32" s="56">
        <v>80148</v>
      </c>
      <c r="G32" s="250">
        <v>304629658.55900598</v>
      </c>
      <c r="H32" s="250">
        <v>265268776.259673</v>
      </c>
      <c r="I32" s="250">
        <v>85120.850886198838</v>
      </c>
      <c r="J32" s="254">
        <v>52515</v>
      </c>
      <c r="K32" s="254">
        <v>56.12</v>
      </c>
      <c r="L32" s="293">
        <v>2.9299999999999997</v>
      </c>
      <c r="M32" s="253">
        <v>2.79</v>
      </c>
      <c r="N32" s="293">
        <v>2.9350000000000001</v>
      </c>
      <c r="O32" s="293">
        <v>3.4550000000000001</v>
      </c>
      <c r="P32" s="303">
        <v>0.38633333333333336</v>
      </c>
      <c r="Q32" s="254">
        <v>239</v>
      </c>
      <c r="R32" s="255">
        <v>348</v>
      </c>
      <c r="S32" s="254">
        <v>3568</v>
      </c>
      <c r="T32" s="259">
        <v>4.7709341880790854E-3</v>
      </c>
      <c r="U32" s="254">
        <v>1584336</v>
      </c>
      <c r="V32" s="290">
        <v>32</v>
      </c>
      <c r="W32" s="56">
        <v>1505</v>
      </c>
      <c r="X32" s="295">
        <v>5728.37</v>
      </c>
      <c r="Y32" s="254">
        <v>22</v>
      </c>
      <c r="Z32" s="257">
        <v>26787.6335599841</v>
      </c>
      <c r="AA32" s="296">
        <v>0.36254808374648601</v>
      </c>
      <c r="AB32" s="292">
        <v>3398.2</v>
      </c>
      <c r="AC32" s="254">
        <v>1038</v>
      </c>
      <c r="AD32" s="250">
        <v>0</v>
      </c>
      <c r="AE32" s="254">
        <v>37</v>
      </c>
      <c r="AF32" s="254">
        <v>516</v>
      </c>
      <c r="AG32" s="258">
        <f>[1]OK!$F32</f>
        <v>84.036388882620258</v>
      </c>
      <c r="AH32" s="253">
        <v>14.6577</v>
      </c>
      <c r="AI32" s="259">
        <v>0.21519183168316833</v>
      </c>
      <c r="AJ32" s="250">
        <v>282315</v>
      </c>
      <c r="AK32" s="250">
        <v>162986</v>
      </c>
      <c r="AL32" s="253">
        <v>1.5365987181505742</v>
      </c>
      <c r="AM32" s="298">
        <v>143</v>
      </c>
      <c r="AN32" s="302">
        <v>451846</v>
      </c>
      <c r="AO32" s="260">
        <v>0.62462932192372322</v>
      </c>
      <c r="AP32" s="254">
        <v>4.3</v>
      </c>
      <c r="AQ32" s="253">
        <v>83.7</v>
      </c>
      <c r="AR32" s="254">
        <v>63.5</v>
      </c>
      <c r="AS32" s="305">
        <v>2.6788171718188834E-2</v>
      </c>
      <c r="AT32" s="254">
        <v>496.8</v>
      </c>
      <c r="AU32" s="255">
        <v>104015</v>
      </c>
      <c r="AV32" s="254">
        <v>7.7917663465626328</v>
      </c>
      <c r="AW32" s="254">
        <v>1008500</v>
      </c>
      <c r="AX32" s="253">
        <v>53.658720522087968</v>
      </c>
      <c r="AY32" s="259">
        <v>4.7310577665811517E-2</v>
      </c>
      <c r="AZ32" s="254">
        <v>11.4</v>
      </c>
      <c r="BA32" s="254">
        <v>5.4</v>
      </c>
      <c r="BB32" s="254">
        <v>0</v>
      </c>
      <c r="BC32" s="254">
        <v>51.8</v>
      </c>
      <c r="BD32" s="254">
        <v>16.2</v>
      </c>
      <c r="BE32" s="254">
        <v>27.92</v>
      </c>
      <c r="BF32" s="261">
        <v>107426</v>
      </c>
      <c r="BG32" s="254">
        <v>6.1944535377142733</v>
      </c>
      <c r="BH32" s="300">
        <f>[2]Promedios!$F64</f>
        <v>0.68733333333333324</v>
      </c>
      <c r="BI32" s="250">
        <v>6440913.5</v>
      </c>
      <c r="BJ32" s="254">
        <v>200177838.01297244</v>
      </c>
      <c r="BK32" s="261">
        <v>1289392.2524999999</v>
      </c>
      <c r="BL32" s="254">
        <v>148645</v>
      </c>
      <c r="BM32" s="254">
        <v>50.7</v>
      </c>
      <c r="BN32" s="250">
        <v>65260</v>
      </c>
      <c r="BO32" s="254">
        <v>767916</v>
      </c>
      <c r="BP32" s="254">
        <v>34381.674885</v>
      </c>
      <c r="BQ32" s="253">
        <v>7.5301204819277112</v>
      </c>
      <c r="BR32" s="253">
        <f>+[3]Hoja1!$U34</f>
        <v>2.8820994859569704</v>
      </c>
      <c r="BS32" s="254">
        <v>22338.487136</v>
      </c>
      <c r="BT32" s="250">
        <v>43306</v>
      </c>
      <c r="BU32" s="254">
        <v>21</v>
      </c>
      <c r="BV32" s="250">
        <v>17702</v>
      </c>
      <c r="BW32" s="250">
        <v>39777</v>
      </c>
      <c r="BX32" s="250">
        <v>26.272870554712437</v>
      </c>
      <c r="BY32" s="254">
        <v>279</v>
      </c>
      <c r="BZ32" s="253">
        <v>1164295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0.91753635857765159</v>
      </c>
      <c r="CH32" s="250">
        <v>0</v>
      </c>
      <c r="CI32" s="300">
        <f>+[4]Hoja3!$E33</f>
        <v>0.11549244817935481</v>
      </c>
      <c r="CJ32" s="250">
        <v>0</v>
      </c>
      <c r="CK32" s="254">
        <v>6.8</v>
      </c>
      <c r="CL32" s="302">
        <v>291353</v>
      </c>
      <c r="CM32" s="253">
        <v>2.4880181272099337E-2</v>
      </c>
      <c r="CN32" s="254">
        <v>8063253.8216071697</v>
      </c>
      <c r="CO32" s="254">
        <v>18267608.274612483</v>
      </c>
      <c r="CP32" s="254">
        <v>15106613.414221641</v>
      </c>
      <c r="CQ32" s="254">
        <v>394.77401342445535</v>
      </c>
      <c r="CR32" s="261">
        <v>1249</v>
      </c>
      <c r="CS32" s="254">
        <v>124771879.0279589</v>
      </c>
      <c r="CT32" s="261">
        <v>161672575.54710704</v>
      </c>
      <c r="CU32" s="254">
        <v>10</v>
      </c>
      <c r="CV32" s="250">
        <v>147.86630965565496</v>
      </c>
      <c r="CW32" s="254">
        <v>70</v>
      </c>
      <c r="CX32" s="254">
        <v>25727987.759315994</v>
      </c>
    </row>
    <row r="33" spans="1:102">
      <c r="A33" s="248" t="s">
        <v>436</v>
      </c>
      <c r="B33" s="250">
        <v>853.42722423234295</v>
      </c>
      <c r="C33" s="251">
        <v>0.19089770552167956</v>
      </c>
      <c r="D33" s="250">
        <v>1073525</v>
      </c>
      <c r="E33" s="250">
        <v>422127</v>
      </c>
      <c r="F33" s="56">
        <v>3997</v>
      </c>
      <c r="G33" s="250">
        <v>47347961.482624702</v>
      </c>
      <c r="H33" s="250">
        <v>42214969.3487764</v>
      </c>
      <c r="I33" s="250">
        <v>43648.525529268161</v>
      </c>
      <c r="J33" s="254">
        <v>17794</v>
      </c>
      <c r="K33" s="254">
        <v>29.83</v>
      </c>
      <c r="L33" s="293">
        <v>2.09</v>
      </c>
      <c r="M33" s="253">
        <v>2.125</v>
      </c>
      <c r="N33" s="293">
        <v>1.95</v>
      </c>
      <c r="O33" s="293">
        <v>3.0949999999999998</v>
      </c>
      <c r="P33" s="303">
        <v>0.61233333333333329</v>
      </c>
      <c r="Q33" s="254">
        <v>15</v>
      </c>
      <c r="R33" s="255">
        <v>49</v>
      </c>
      <c r="S33" s="254">
        <v>1731</v>
      </c>
      <c r="T33" s="259">
        <v>0.15673706602681595</v>
      </c>
      <c r="U33" s="254">
        <v>51709</v>
      </c>
      <c r="V33" s="290">
        <v>6</v>
      </c>
      <c r="W33" s="56">
        <v>337</v>
      </c>
      <c r="X33" s="295">
        <v>463.91</v>
      </c>
      <c r="Y33" s="254">
        <v>16</v>
      </c>
      <c r="Z33" s="257">
        <v>10417.07526059295</v>
      </c>
      <c r="AA33" s="296">
        <v>0.34158570751641265</v>
      </c>
      <c r="AB33" s="292">
        <v>489.6</v>
      </c>
      <c r="AC33" s="254">
        <v>274</v>
      </c>
      <c r="AD33" s="250">
        <v>0.5</v>
      </c>
      <c r="AE33" s="254">
        <v>39</v>
      </c>
      <c r="AF33" s="254">
        <v>238</v>
      </c>
      <c r="AG33" s="258">
        <f>[1]OK!$F33</f>
        <v>89.103199088842203</v>
      </c>
      <c r="AH33" s="253">
        <v>18.801500000000001</v>
      </c>
      <c r="AI33" s="259">
        <v>0.30005555114673438</v>
      </c>
      <c r="AJ33" s="250">
        <v>130231</v>
      </c>
      <c r="AK33" s="250">
        <v>21409</v>
      </c>
      <c r="AL33" s="253">
        <v>1.5668009594559977</v>
      </c>
      <c r="AM33" s="298">
        <v>105</v>
      </c>
      <c r="AN33" s="302">
        <v>141831</v>
      </c>
      <c r="AO33" s="260">
        <v>0.5290328686260477</v>
      </c>
      <c r="AP33" s="254">
        <v>6.8</v>
      </c>
      <c r="AQ33" s="253">
        <v>82.8</v>
      </c>
      <c r="AR33" s="254">
        <v>61.4</v>
      </c>
      <c r="AS33" s="305">
        <v>6.8975933944215081E-3</v>
      </c>
      <c r="AT33" s="254">
        <v>505.8</v>
      </c>
      <c r="AU33" s="255">
        <v>15442</v>
      </c>
      <c r="AV33" s="254">
        <v>11.813333077507739</v>
      </c>
      <c r="AW33" s="254">
        <v>180000</v>
      </c>
      <c r="AX33" s="253">
        <v>61.223104452417388</v>
      </c>
      <c r="AY33" s="259">
        <v>1.0628887902637718E-2</v>
      </c>
      <c r="AZ33" s="254">
        <v>6.5</v>
      </c>
      <c r="BA33" s="254">
        <v>0</v>
      </c>
      <c r="BB33" s="254">
        <v>0</v>
      </c>
      <c r="BC33" s="254">
        <v>63.7</v>
      </c>
      <c r="BD33" s="254">
        <v>6.3</v>
      </c>
      <c r="BE33" s="254">
        <v>18.739999999999998</v>
      </c>
      <c r="BF33" s="261">
        <v>68709</v>
      </c>
      <c r="BG33" s="254">
        <v>5.2187687006551089</v>
      </c>
      <c r="BH33" s="300">
        <f>[2]Promedios!$F65</f>
        <v>0.63366666666666671</v>
      </c>
      <c r="BI33" s="250">
        <v>675303.6</v>
      </c>
      <c r="BJ33" s="254">
        <v>22462153.274830163</v>
      </c>
      <c r="BK33" s="261">
        <v>230619.42749999999</v>
      </c>
      <c r="BL33" s="254">
        <v>24719</v>
      </c>
      <c r="BM33" s="254">
        <v>24</v>
      </c>
      <c r="BN33" s="250">
        <v>4297</v>
      </c>
      <c r="BO33" s="254">
        <v>237206</v>
      </c>
      <c r="BP33" s="254">
        <v>5010.7115629999998</v>
      </c>
      <c r="BQ33" s="253">
        <v>5.6886227544910177</v>
      </c>
      <c r="BR33" s="253">
        <f>+[3]Hoja1!$U35</f>
        <v>3.0616384358089235</v>
      </c>
      <c r="BS33" s="254">
        <v>0</v>
      </c>
      <c r="BT33" s="250">
        <v>0</v>
      </c>
      <c r="BU33" s="254">
        <v>0</v>
      </c>
      <c r="BV33" s="250">
        <v>10740</v>
      </c>
      <c r="BW33" s="250">
        <v>6237</v>
      </c>
      <c r="BX33" s="250">
        <v>35.494516250927255</v>
      </c>
      <c r="BY33" s="254">
        <v>48</v>
      </c>
      <c r="BZ33" s="253">
        <v>143167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0.94024206141667799</v>
      </c>
      <c r="CH33" s="250">
        <v>5250818</v>
      </c>
      <c r="CI33" s="300">
        <f>+[4]Hoja3!$E34</f>
        <v>1.9867960439215639</v>
      </c>
      <c r="CJ33" s="250">
        <v>15.782969924882591</v>
      </c>
      <c r="CK33" s="254">
        <v>10</v>
      </c>
      <c r="CL33" s="302">
        <v>156186</v>
      </c>
      <c r="CM33" s="253">
        <v>0</v>
      </c>
      <c r="CN33" s="254">
        <v>1089983.9247905901</v>
      </c>
      <c r="CO33" s="254">
        <v>496291.41856096976</v>
      </c>
      <c r="CP33" s="254">
        <v>343593.19497863867</v>
      </c>
      <c r="CQ33" s="254">
        <v>65.326947999999987</v>
      </c>
      <c r="CR33" s="261">
        <v>154</v>
      </c>
      <c r="CS33" s="254">
        <v>15817661.011551525</v>
      </c>
      <c r="CT33" s="261">
        <v>26914506.933682758</v>
      </c>
      <c r="CU33" s="254">
        <v>0</v>
      </c>
      <c r="CV33" s="250">
        <v>64.70473640397536</v>
      </c>
      <c r="CW33" s="254">
        <v>37</v>
      </c>
      <c r="CX33" s="254">
        <v>4351834.6950941822</v>
      </c>
    </row>
    <row r="34" spans="1:102">
      <c r="A34" s="248" t="s">
        <v>437</v>
      </c>
      <c r="B34" s="250">
        <v>7157.1295600471212</v>
      </c>
      <c r="C34" s="251">
        <v>0.18267548564479802</v>
      </c>
      <c r="D34" s="250">
        <v>7201126</v>
      </c>
      <c r="E34" s="250">
        <v>2643019</v>
      </c>
      <c r="F34" s="56">
        <v>71856</v>
      </c>
      <c r="G34" s="250">
        <v>397617102.62050599</v>
      </c>
      <c r="H34" s="250">
        <v>341730130.70122701</v>
      </c>
      <c r="I34" s="250">
        <v>186936.19305600619</v>
      </c>
      <c r="J34" s="254">
        <v>66182</v>
      </c>
      <c r="K34" s="254">
        <v>44.88</v>
      </c>
      <c r="L34" s="293">
        <v>2.21</v>
      </c>
      <c r="M34" s="253">
        <v>2.2400000000000002</v>
      </c>
      <c r="N34" s="293">
        <v>2.67</v>
      </c>
      <c r="O34" s="293">
        <v>2.16</v>
      </c>
      <c r="P34" s="303">
        <v>0.47266666666666673</v>
      </c>
      <c r="Q34" s="254">
        <v>223</v>
      </c>
      <c r="R34" s="255">
        <v>344</v>
      </c>
      <c r="S34" s="254">
        <v>20396</v>
      </c>
      <c r="T34" s="259">
        <v>0.3279523315260533</v>
      </c>
      <c r="U34" s="254">
        <v>1834339</v>
      </c>
      <c r="V34" s="290">
        <v>85</v>
      </c>
      <c r="W34" s="56">
        <v>2961</v>
      </c>
      <c r="X34" s="295">
        <v>2945.01</v>
      </c>
      <c r="Y34" s="254">
        <v>31</v>
      </c>
      <c r="Z34" s="257">
        <v>77203.532844998423</v>
      </c>
      <c r="AA34" s="296">
        <v>0.17082754510802445</v>
      </c>
      <c r="AB34" s="292">
        <v>2604.6999999999998</v>
      </c>
      <c r="AC34" s="254">
        <v>1928</v>
      </c>
      <c r="AD34" s="250">
        <v>0</v>
      </c>
      <c r="AE34" s="254">
        <v>181</v>
      </c>
      <c r="AF34" s="254">
        <v>666</v>
      </c>
      <c r="AG34" s="258">
        <f>[1]OK!$F34</f>
        <v>75.727616027822947</v>
      </c>
      <c r="AH34" s="253">
        <v>21.434100000000001</v>
      </c>
      <c r="AI34" s="259">
        <v>0.24604783137413863</v>
      </c>
      <c r="AJ34" s="250">
        <v>707937</v>
      </c>
      <c r="AK34" s="250">
        <v>208034</v>
      </c>
      <c r="AL34" s="253">
        <v>1.5408701361425976</v>
      </c>
      <c r="AM34" s="298">
        <v>710</v>
      </c>
      <c r="AN34" s="302">
        <v>869434</v>
      </c>
      <c r="AO34" s="260">
        <v>0.52770908597151012</v>
      </c>
      <c r="AP34" s="254">
        <v>13.3</v>
      </c>
      <c r="AQ34" s="253">
        <v>80.400000000000006</v>
      </c>
      <c r="AR34" s="254">
        <v>62.4</v>
      </c>
      <c r="AS34" s="305">
        <v>6.4343973416574357E-2</v>
      </c>
      <c r="AT34" s="254">
        <v>491.12</v>
      </c>
      <c r="AU34" s="255">
        <v>54991</v>
      </c>
      <c r="AV34" s="254">
        <v>3.4614855609051842</v>
      </c>
      <c r="AW34" s="254">
        <v>3464200</v>
      </c>
      <c r="AX34" s="253">
        <v>59.155150903009002</v>
      </c>
      <c r="AY34" s="259">
        <v>3.6374688259390199E-2</v>
      </c>
      <c r="AZ34" s="254">
        <v>21.6</v>
      </c>
      <c r="BA34" s="254">
        <v>8.3000000000000007</v>
      </c>
      <c r="BB34" s="254">
        <v>0</v>
      </c>
      <c r="BC34" s="254">
        <v>60.5</v>
      </c>
      <c r="BD34" s="254">
        <v>2.1</v>
      </c>
      <c r="BE34" s="254">
        <v>18.989999999999998</v>
      </c>
      <c r="BF34" s="261">
        <v>671073</v>
      </c>
      <c r="BG34" s="254">
        <v>11.745836975135203</v>
      </c>
      <c r="BH34" s="300">
        <f>[2]Promedios!$F66</f>
        <v>0.58283333333333331</v>
      </c>
      <c r="BI34" s="250">
        <v>4022352.8</v>
      </c>
      <c r="BJ34" s="254">
        <v>408866716.83855551</v>
      </c>
      <c r="BK34" s="261">
        <v>1364028.3050000002</v>
      </c>
      <c r="BL34" s="254">
        <v>221875</v>
      </c>
      <c r="BM34" s="254">
        <v>30</v>
      </c>
      <c r="BN34" s="250">
        <v>86449</v>
      </c>
      <c r="BO34" s="254">
        <v>1742161</v>
      </c>
      <c r="BP34" s="254">
        <v>44102.110549999998</v>
      </c>
      <c r="BQ34" s="253">
        <v>9.5521879788864297</v>
      </c>
      <c r="BR34" s="253">
        <f>+[3]Hoja1!$U36</f>
        <v>1.0946221215169871</v>
      </c>
      <c r="BS34" s="254">
        <v>64299.080996999997</v>
      </c>
      <c r="BT34" s="250">
        <v>35705</v>
      </c>
      <c r="BU34" s="254">
        <v>15</v>
      </c>
      <c r="BV34" s="250">
        <v>36421</v>
      </c>
      <c r="BW34" s="250">
        <v>31292</v>
      </c>
      <c r="BX34" s="250">
        <v>399.67537036204095</v>
      </c>
      <c r="BY34" s="254">
        <v>380</v>
      </c>
      <c r="BZ34" s="253">
        <v>1565780</v>
      </c>
      <c r="CA34" s="253">
        <v>0.69583611667779999</v>
      </c>
      <c r="CB34" s="262">
        <v>84.786444639999999</v>
      </c>
      <c r="CC34" s="254">
        <v>0</v>
      </c>
      <c r="CD34" s="254">
        <v>0</v>
      </c>
      <c r="CE34" s="254">
        <v>34.6</v>
      </c>
      <c r="CF34" s="254">
        <v>45.24</v>
      </c>
      <c r="CG34" s="259">
        <v>0.91026504926764007</v>
      </c>
      <c r="CH34" s="250">
        <v>0</v>
      </c>
      <c r="CI34" s="300">
        <f>+[4]Hoja3!$E35</f>
        <v>0.33844526676953024</v>
      </c>
      <c r="CJ34" s="250">
        <v>0</v>
      </c>
      <c r="CK34" s="254">
        <v>10.8</v>
      </c>
      <c r="CL34" s="302">
        <v>676216</v>
      </c>
      <c r="CM34" s="253">
        <v>4.8640341294695901E-3</v>
      </c>
      <c r="CN34" s="254">
        <v>8398575.0527829211</v>
      </c>
      <c r="CO34" s="254">
        <v>2578044.7357594697</v>
      </c>
      <c r="CP34" s="254">
        <v>2121927.6758022974</v>
      </c>
      <c r="CQ34" s="254">
        <v>215.30414999999994</v>
      </c>
      <c r="CR34" s="261">
        <v>1232</v>
      </c>
      <c r="CS34" s="254">
        <v>134337094.82384601</v>
      </c>
      <c r="CT34" s="261">
        <v>223906707.77278608</v>
      </c>
      <c r="CU34" s="254">
        <v>7</v>
      </c>
      <c r="CV34" s="250">
        <v>192.22841842385213</v>
      </c>
      <c r="CW34" s="254">
        <v>230</v>
      </c>
      <c r="CX34" s="254">
        <v>34474855.967006154</v>
      </c>
    </row>
    <row r="35" spans="1:102">
      <c r="A35" s="248" t="s">
        <v>438</v>
      </c>
      <c r="B35" s="250">
        <v>2367.8573472766179</v>
      </c>
      <c r="C35" s="251">
        <v>0.2245284073039901</v>
      </c>
      <c r="D35" s="250">
        <v>1826750</v>
      </c>
      <c r="E35" s="250">
        <v>802651</v>
      </c>
      <c r="F35" s="56">
        <v>39671</v>
      </c>
      <c r="G35" s="250">
        <v>121943666.920074</v>
      </c>
      <c r="H35" s="250">
        <v>107511100.58020601</v>
      </c>
      <c r="I35" s="250">
        <v>65317.696925823409</v>
      </c>
      <c r="J35" s="254">
        <v>49052</v>
      </c>
      <c r="K35" s="254">
        <v>33.42</v>
      </c>
      <c r="L35" s="293">
        <v>3.02</v>
      </c>
      <c r="M35" s="253">
        <v>2.8849999999999998</v>
      </c>
      <c r="N35" s="293">
        <v>2.98</v>
      </c>
      <c r="O35" s="293">
        <v>3.2249999999999996</v>
      </c>
      <c r="P35" s="303">
        <v>0.66633333333333333</v>
      </c>
      <c r="Q35" s="254">
        <v>85</v>
      </c>
      <c r="R35" s="255">
        <v>38</v>
      </c>
      <c r="S35" s="254">
        <v>6281</v>
      </c>
      <c r="T35" s="259">
        <v>0.3279523315260533</v>
      </c>
      <c r="U35" s="254">
        <v>1395342</v>
      </c>
      <c r="V35" s="290">
        <v>2</v>
      </c>
      <c r="W35" s="56">
        <v>835</v>
      </c>
      <c r="X35" s="295">
        <v>4815.05</v>
      </c>
      <c r="Y35" s="254">
        <v>6</v>
      </c>
      <c r="Z35" s="257">
        <v>2524.9900590615111</v>
      </c>
      <c r="AA35" s="296">
        <v>6.0206111839511488E-2</v>
      </c>
      <c r="AB35" s="292">
        <v>140.9</v>
      </c>
      <c r="AC35" s="254">
        <v>509</v>
      </c>
      <c r="AD35" s="250">
        <v>0</v>
      </c>
      <c r="AE35" s="254">
        <v>2</v>
      </c>
      <c r="AF35" s="254">
        <v>297</v>
      </c>
      <c r="AG35" s="258">
        <f>[1]OK!$F35</f>
        <v>71.665511555098803</v>
      </c>
      <c r="AH35" s="253">
        <v>18.024000000000001</v>
      </c>
      <c r="AI35" s="259">
        <v>0.27830750893921335</v>
      </c>
      <c r="AJ35" s="250">
        <v>238430</v>
      </c>
      <c r="AK35" s="250">
        <v>69072</v>
      </c>
      <c r="AL35" s="253">
        <v>1.6176269330778705</v>
      </c>
      <c r="AM35" s="298">
        <v>173</v>
      </c>
      <c r="AN35" s="302">
        <v>298286</v>
      </c>
      <c r="AO35" s="260">
        <v>0.59883142554455959</v>
      </c>
      <c r="AP35" s="254">
        <v>10.4</v>
      </c>
      <c r="AQ35" s="253">
        <v>74.8</v>
      </c>
      <c r="AR35" s="254">
        <v>52</v>
      </c>
      <c r="AS35" s="305">
        <v>1.4090558184808512E-2</v>
      </c>
      <c r="AT35" s="254">
        <v>487.91</v>
      </c>
      <c r="AU35" s="255">
        <v>13908</v>
      </c>
      <c r="AV35" s="254">
        <v>6.5916793406675831</v>
      </c>
      <c r="AW35" s="254">
        <v>607100</v>
      </c>
      <c r="AX35" s="253">
        <v>55.588450980375455</v>
      </c>
      <c r="AY35" s="259">
        <v>4.6966466993009361E-2</v>
      </c>
      <c r="AZ35" s="254">
        <v>13.8</v>
      </c>
      <c r="BA35" s="254">
        <v>4.4000000000000004</v>
      </c>
      <c r="BB35" s="254">
        <v>0</v>
      </c>
      <c r="BC35" s="254">
        <v>68.5</v>
      </c>
      <c r="BD35" s="254">
        <v>15.5</v>
      </c>
      <c r="BE35" s="254">
        <v>21.51</v>
      </c>
      <c r="BF35" s="261">
        <v>108036</v>
      </c>
      <c r="BG35" s="254">
        <v>2.708572550239329</v>
      </c>
      <c r="BH35" s="300">
        <f>[2]Promedios!$F67</f>
        <v>0.59599999999999997</v>
      </c>
      <c r="BI35" s="250">
        <v>2375553.9</v>
      </c>
      <c r="BJ35" s="254">
        <v>58543057.567864016</v>
      </c>
      <c r="BK35" s="261">
        <v>678071.85000000009</v>
      </c>
      <c r="BL35" s="254">
        <v>74069</v>
      </c>
      <c r="BM35" s="254">
        <v>34.200000000000003</v>
      </c>
      <c r="BN35" s="250">
        <v>37655</v>
      </c>
      <c r="BO35" s="254">
        <v>419900</v>
      </c>
      <c r="BP35" s="254">
        <v>16326.924040000002</v>
      </c>
      <c r="BQ35" s="253">
        <v>4.477124183006536</v>
      </c>
      <c r="BR35" s="253">
        <f>+[3]Hoja1!$U37</f>
        <v>10.158767015934751</v>
      </c>
      <c r="BS35" s="254">
        <v>4030</v>
      </c>
      <c r="BT35" s="250">
        <v>25449</v>
      </c>
      <c r="BU35" s="254">
        <v>17</v>
      </c>
      <c r="BV35" s="250">
        <v>9130</v>
      </c>
      <c r="BW35" s="250">
        <v>13423</v>
      </c>
      <c r="BX35" s="250">
        <v>196.12354396711066</v>
      </c>
      <c r="BY35" s="254">
        <v>125</v>
      </c>
      <c r="BZ35" s="253">
        <v>788002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0.94980159360426386</v>
      </c>
      <c r="CH35" s="250">
        <v>17859693</v>
      </c>
      <c r="CI35" s="300">
        <f>+[4]Hoja3!$E36</f>
        <v>0.17712833293380009</v>
      </c>
      <c r="CJ35" s="250">
        <v>0</v>
      </c>
      <c r="CK35" s="254">
        <v>6.7</v>
      </c>
      <c r="CL35" s="302">
        <v>239586</v>
      </c>
      <c r="CM35" s="253">
        <v>1.7187459740273678E-2</v>
      </c>
      <c r="CN35" s="254">
        <v>3766416.8913785303</v>
      </c>
      <c r="CO35" s="254">
        <v>1208535.6704920367</v>
      </c>
      <c r="CP35" s="254">
        <v>849096.9627168898</v>
      </c>
      <c r="CQ35" s="254">
        <v>7.5291579623203075</v>
      </c>
      <c r="CR35" s="261">
        <v>943</v>
      </c>
      <c r="CS35" s="254">
        <v>32991300.594540104</v>
      </c>
      <c r="CT35" s="261">
        <v>79298541.368914247</v>
      </c>
      <c r="CU35" s="254">
        <v>5</v>
      </c>
      <c r="CV35" s="250">
        <v>41.409472807950706</v>
      </c>
      <c r="CW35" s="254">
        <v>212</v>
      </c>
      <c r="CX35" s="254">
        <v>11208057.62133033</v>
      </c>
    </row>
    <row r="36" spans="1:102">
      <c r="A36" s="248" t="s">
        <v>439</v>
      </c>
      <c r="B36" s="250">
        <v>1135.4179159829264</v>
      </c>
      <c r="C36" s="251">
        <v>0.22256446284561027</v>
      </c>
      <c r="D36" s="250">
        <v>1384006</v>
      </c>
      <c r="E36" s="250">
        <v>504517</v>
      </c>
      <c r="F36" s="56">
        <v>75416</v>
      </c>
      <c r="G36" s="250">
        <v>64686245.118264697</v>
      </c>
      <c r="H36" s="250">
        <v>57190184.003957704</v>
      </c>
      <c r="I36" s="250">
        <v>42227.266314778921</v>
      </c>
      <c r="J36" s="254">
        <v>12232</v>
      </c>
      <c r="K36" s="254">
        <v>34.31</v>
      </c>
      <c r="L36" s="293">
        <v>3.5949999999999998</v>
      </c>
      <c r="M36" s="253">
        <v>2.855</v>
      </c>
      <c r="N36" s="293">
        <v>3.5650000000000004</v>
      </c>
      <c r="O36" s="293">
        <v>2.8050000000000002</v>
      </c>
      <c r="P36" s="303">
        <v>0.64466666666666661</v>
      </c>
      <c r="Q36" s="254">
        <v>34</v>
      </c>
      <c r="R36" s="255">
        <v>78</v>
      </c>
      <c r="S36" s="254">
        <v>4315</v>
      </c>
      <c r="T36" s="259">
        <v>0.20437977694497764</v>
      </c>
      <c r="U36" s="254">
        <v>1102950</v>
      </c>
      <c r="V36" s="290">
        <v>8</v>
      </c>
      <c r="W36" s="56">
        <v>765</v>
      </c>
      <c r="X36" s="295">
        <v>11.25</v>
      </c>
      <c r="Y36" s="254">
        <v>6</v>
      </c>
      <c r="Z36" s="257">
        <v>5586.1621789076044</v>
      </c>
      <c r="AA36" s="296">
        <v>0.8117390255943242</v>
      </c>
      <c r="AB36" s="292">
        <v>252.4</v>
      </c>
      <c r="AC36" s="254">
        <v>347</v>
      </c>
      <c r="AD36" s="250">
        <v>0.5</v>
      </c>
      <c r="AE36" s="254">
        <v>5</v>
      </c>
      <c r="AF36" s="254">
        <v>114</v>
      </c>
      <c r="AG36" s="258">
        <f>[1]OK!$F36</f>
        <v>84.44051829373538</v>
      </c>
      <c r="AH36" s="253">
        <v>20.071100000000001</v>
      </c>
      <c r="AI36" s="259">
        <v>0.23671423062090244</v>
      </c>
      <c r="AJ36" s="250">
        <v>119851</v>
      </c>
      <c r="AK36" s="250">
        <v>32794</v>
      </c>
      <c r="AL36" s="253">
        <v>1.5570741745339254</v>
      </c>
      <c r="AM36" s="298">
        <v>144</v>
      </c>
      <c r="AN36" s="302">
        <v>160527</v>
      </c>
      <c r="AO36" s="260">
        <v>0.52055010207184116</v>
      </c>
      <c r="AP36" s="254">
        <v>6.8</v>
      </c>
      <c r="AQ36" s="253">
        <v>73.599999999999994</v>
      </c>
      <c r="AR36" s="254">
        <v>58</v>
      </c>
      <c r="AS36" s="305">
        <v>6.031618165340852E-3</v>
      </c>
      <c r="AT36" s="254">
        <v>502.09</v>
      </c>
      <c r="AU36" s="255">
        <v>150834</v>
      </c>
      <c r="AV36" s="254">
        <v>9.8198792697049555</v>
      </c>
      <c r="AW36" s="254">
        <v>293500</v>
      </c>
      <c r="AX36" s="253">
        <v>65.868408437200387</v>
      </c>
      <c r="AY36" s="259">
        <v>3.4017781833748893E-2</v>
      </c>
      <c r="AZ36" s="254">
        <v>8.3000000000000007</v>
      </c>
      <c r="BA36" s="254">
        <v>2.9</v>
      </c>
      <c r="BB36" s="254">
        <v>0</v>
      </c>
      <c r="BC36" s="254">
        <v>53.4</v>
      </c>
      <c r="BD36" s="254">
        <v>6</v>
      </c>
      <c r="BE36" s="254">
        <v>21.5</v>
      </c>
      <c r="BF36" s="261">
        <v>139821</v>
      </c>
      <c r="BG36" s="254">
        <v>4.8858353335790179</v>
      </c>
      <c r="BH36" s="300">
        <f>[2]Promedios!$F68</f>
        <v>0.56366666666666665</v>
      </c>
      <c r="BI36" s="250">
        <v>793808.1</v>
      </c>
      <c r="BJ36" s="254">
        <v>38722060.776121855</v>
      </c>
      <c r="BK36" s="261">
        <v>1098748.3600000001</v>
      </c>
      <c r="BL36" s="254">
        <v>25073</v>
      </c>
      <c r="BM36" s="254">
        <v>26.1</v>
      </c>
      <c r="BN36" s="250">
        <v>8997</v>
      </c>
      <c r="BO36" s="254">
        <v>312305</v>
      </c>
      <c r="BP36" s="254">
        <v>9050.1708780000008</v>
      </c>
      <c r="BQ36" s="253">
        <v>4.5388701110574603</v>
      </c>
      <c r="BR36" s="253">
        <f>+[3]Hoja1!$U38</f>
        <v>1.0227380230985383</v>
      </c>
      <c r="BS36" s="254">
        <v>1.4984270000000002</v>
      </c>
      <c r="BT36" s="250">
        <v>9112</v>
      </c>
      <c r="BU36" s="254">
        <v>10</v>
      </c>
      <c r="BV36" s="250">
        <v>5607</v>
      </c>
      <c r="BW36" s="250">
        <v>14800</v>
      </c>
      <c r="BX36" s="250">
        <v>135.93111912375394</v>
      </c>
      <c r="BY36" s="254">
        <v>88</v>
      </c>
      <c r="BZ36" s="253">
        <v>179128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0.94647985803869494</v>
      </c>
      <c r="CH36" s="250">
        <v>0</v>
      </c>
      <c r="CI36" s="300">
        <f>+[4]Hoja3!$E37</f>
        <v>1.9867960439215639</v>
      </c>
      <c r="CJ36" s="250">
        <v>33.508785188636352</v>
      </c>
      <c r="CK36" s="254">
        <v>5.3</v>
      </c>
      <c r="CL36" s="302">
        <v>115896</v>
      </c>
      <c r="CM36" s="253">
        <v>1.0103413229138483E-3</v>
      </c>
      <c r="CN36" s="254">
        <v>1835522.68691781</v>
      </c>
      <c r="CO36" s="254">
        <v>432362.12836482853</v>
      </c>
      <c r="CP36" s="254">
        <v>368468.26896483678</v>
      </c>
      <c r="CQ36" s="254">
        <v>3.6832369999999997</v>
      </c>
      <c r="CR36" s="261">
        <v>365</v>
      </c>
      <c r="CS36" s="254">
        <v>17038805.616431888</v>
      </c>
      <c r="CT36" s="261">
        <v>37334802.959851198</v>
      </c>
      <c r="CU36" s="254">
        <v>4</v>
      </c>
      <c r="CV36" s="250">
        <v>20.704736403975353</v>
      </c>
      <c r="CW36" s="254">
        <v>72</v>
      </c>
      <c r="CX36" s="254">
        <v>5945426.9410169758</v>
      </c>
    </row>
    <row r="37" spans="1:102" s="46" customFormat="1">
      <c r="Q37" s="48"/>
      <c r="AU37" s="63"/>
    </row>
    <row r="38" spans="1:102" ht="45">
      <c r="A38" s="17" t="s">
        <v>440</v>
      </c>
      <c r="D38" s="20" t="s">
        <v>441</v>
      </c>
      <c r="E38" s="23" t="s">
        <v>350</v>
      </c>
      <c r="F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E38" t="s">
        <v>140</v>
      </c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X41"/>
  <sheetViews>
    <sheetView zoomScale="85" zoomScaleNormal="85" zoomScalePageLayoutView="125" workbookViewId="0">
      <selection sqref="A1:CX4"/>
    </sheetView>
  </sheetViews>
  <sheetFormatPr baseColWidth="10" defaultRowHeight="15"/>
  <cols>
    <col min="2" max="2" width="13" bestFit="1" customWidth="1"/>
    <col min="3" max="3" width="12.85546875" customWidth="1"/>
    <col min="4" max="6" width="11.5703125" bestFit="1" customWidth="1"/>
    <col min="7" max="8" width="14.140625" bestFit="1" customWidth="1"/>
    <col min="9" max="25" width="11.5703125" bestFit="1" customWidth="1"/>
    <col min="26" max="26" width="13.5703125" bestFit="1" customWidth="1"/>
    <col min="27" max="46" width="11.5703125" bestFit="1" customWidth="1"/>
    <col min="47" max="47" width="11" style="22" bestFit="1" customWidth="1"/>
    <col min="48" max="61" width="11.5703125" bestFit="1" customWidth="1"/>
    <col min="62" max="62" width="14.140625" bestFit="1" customWidth="1"/>
    <col min="63" max="63" width="13" bestFit="1" customWidth="1"/>
    <col min="64" max="69" width="11.5703125" bestFit="1" customWidth="1"/>
    <col min="70" max="70" width="13" bestFit="1" customWidth="1"/>
    <col min="71" max="77" width="11.5703125" bestFit="1" customWidth="1"/>
    <col min="78" max="78" width="13" bestFit="1" customWidth="1"/>
    <col min="79" max="96" width="11.5703125" bestFit="1" customWidth="1"/>
    <col min="97" max="97" width="14.28515625" customWidth="1"/>
    <col min="98" max="98" width="16.140625" customWidth="1"/>
    <col min="99" max="102" width="11.570312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131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167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308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s="21" customFormat="1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290</v>
      </c>
      <c r="N4" s="121" t="s">
        <v>290</v>
      </c>
      <c r="O4" s="121" t="s">
        <v>291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311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42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2316.0419940828592</v>
      </c>
      <c r="C5" s="251">
        <v>0.27707660000000001</v>
      </c>
      <c r="D5" s="250">
        <v>1088005</v>
      </c>
      <c r="E5" s="250">
        <v>422537</v>
      </c>
      <c r="F5" s="56">
        <v>5625</v>
      </c>
      <c r="G5" s="250">
        <v>104722669.17414799</v>
      </c>
      <c r="H5" s="250">
        <v>89761993.745449796</v>
      </c>
      <c r="I5" s="250">
        <v>36372.95328370855</v>
      </c>
      <c r="J5" s="254">
        <v>14235</v>
      </c>
      <c r="K5" s="254">
        <v>32.26</v>
      </c>
      <c r="L5" s="253">
        <v>3.44</v>
      </c>
      <c r="M5" s="253">
        <v>3.24</v>
      </c>
      <c r="N5" s="253">
        <v>3.47</v>
      </c>
      <c r="O5" s="253">
        <v>3.51</v>
      </c>
      <c r="P5" s="303">
        <v>0.19299999999999998</v>
      </c>
      <c r="Q5" s="254">
        <v>54</v>
      </c>
      <c r="R5" s="255">
        <v>26</v>
      </c>
      <c r="S5" s="254">
        <v>3098</v>
      </c>
      <c r="T5" s="259">
        <v>0.20437977694497764</v>
      </c>
      <c r="U5" s="250">
        <v>65447</v>
      </c>
      <c r="V5" s="290">
        <v>1</v>
      </c>
      <c r="W5" s="250">
        <v>379</v>
      </c>
      <c r="X5" s="256">
        <v>976.99</v>
      </c>
      <c r="Y5" s="254">
        <v>32</v>
      </c>
      <c r="Z5" s="257">
        <v>5140.5538320702672</v>
      </c>
      <c r="AA5" s="253">
        <v>1.5122431610942251</v>
      </c>
      <c r="AB5" s="292">
        <v>3288.3</v>
      </c>
      <c r="AC5" s="254">
        <v>334</v>
      </c>
      <c r="AD5" s="250">
        <v>0</v>
      </c>
      <c r="AE5" s="254">
        <v>6</v>
      </c>
      <c r="AF5" s="254">
        <v>334</v>
      </c>
      <c r="AG5" s="258">
        <f>[1]OK!$G5</f>
        <v>97.148196584191254</v>
      </c>
      <c r="AH5" s="253">
        <v>14.920500000000001</v>
      </c>
      <c r="AI5" s="259">
        <v>0.20060309084055786</v>
      </c>
      <c r="AJ5" s="250">
        <v>73203</v>
      </c>
      <c r="AK5" s="250">
        <v>42658</v>
      </c>
      <c r="AL5" s="253">
        <v>2.1323431418054142</v>
      </c>
      <c r="AM5" s="298">
        <v>72</v>
      </c>
      <c r="AN5" s="250">
        <v>150810</v>
      </c>
      <c r="AO5" s="260">
        <v>0.59691852856560046</v>
      </c>
      <c r="AP5" s="259">
        <v>3.2485110990795887E-2</v>
      </c>
      <c r="AQ5" s="253">
        <v>77</v>
      </c>
      <c r="AR5" s="254">
        <v>61.8</v>
      </c>
      <c r="AS5" s="305">
        <v>1.4117410129896285E-2</v>
      </c>
      <c r="AT5" s="254">
        <v>504.73</v>
      </c>
      <c r="AU5" s="302">
        <v>34468</v>
      </c>
      <c r="AV5" s="254">
        <v>6.2221118995264471</v>
      </c>
      <c r="AW5" s="254">
        <v>958400</v>
      </c>
      <c r="AX5" s="253">
        <v>61.233698873740373</v>
      </c>
      <c r="AY5" s="259">
        <v>5.1835045052929685E-2</v>
      </c>
      <c r="AZ5" s="254">
        <v>24.1</v>
      </c>
      <c r="BA5" s="254">
        <v>7.8</v>
      </c>
      <c r="BB5" s="254">
        <v>0</v>
      </c>
      <c r="BC5" s="254">
        <v>52.31</v>
      </c>
      <c r="BD5" s="254">
        <v>0</v>
      </c>
      <c r="BE5" s="254">
        <v>27.12</v>
      </c>
      <c r="BF5" s="261">
        <v>28346</v>
      </c>
      <c r="BG5" s="254">
        <v>12.149107569559385</v>
      </c>
      <c r="BH5" s="300">
        <f>[2]Promedios!$G37</f>
        <v>0.72366666666666679</v>
      </c>
      <c r="BI5" s="250">
        <v>2860307.6</v>
      </c>
      <c r="BJ5" s="250">
        <v>83643823.375329047</v>
      </c>
      <c r="BK5" s="261">
        <v>135486.75</v>
      </c>
      <c r="BL5" s="254">
        <v>43453</v>
      </c>
      <c r="BM5" s="254">
        <v>51.5</v>
      </c>
      <c r="BN5" s="250">
        <v>23820</v>
      </c>
      <c r="BO5" s="254">
        <v>236652</v>
      </c>
      <c r="BP5" s="254">
        <v>12339.105652</v>
      </c>
      <c r="BQ5" s="253">
        <v>7.7375946173254846</v>
      </c>
      <c r="BR5" s="253">
        <f>+[3]Hoja1!$V7</f>
        <v>1.728444141006473</v>
      </c>
      <c r="BS5" s="254">
        <v>0.97330100000000019</v>
      </c>
      <c r="BT5" s="250">
        <v>11546</v>
      </c>
      <c r="BU5" s="254">
        <v>9</v>
      </c>
      <c r="BV5" s="250">
        <v>7153</v>
      </c>
      <c r="BW5" s="250">
        <v>20663</v>
      </c>
      <c r="BX5" s="250">
        <v>114.19232851201306</v>
      </c>
      <c r="BY5" s="254">
        <v>77</v>
      </c>
      <c r="BZ5" s="253">
        <v>781350</v>
      </c>
      <c r="CA5" s="253">
        <v>1.7777777777777779</v>
      </c>
      <c r="CB5" s="262">
        <v>80.172179760000006</v>
      </c>
      <c r="CC5" s="254">
        <v>0.1205</v>
      </c>
      <c r="CD5" s="254">
        <v>0.13766666666666666</v>
      </c>
      <c r="CE5" s="254">
        <v>38.67</v>
      </c>
      <c r="CF5" s="254">
        <v>69.05</v>
      </c>
      <c r="CG5" s="259">
        <v>0.9451185213484331</v>
      </c>
      <c r="CH5" s="250">
        <v>5451000</v>
      </c>
      <c r="CI5" s="300">
        <f>+[4]Hoja3!$F6</f>
        <v>0.2786759453028696</v>
      </c>
      <c r="CJ5" s="250">
        <v>25.488766240045251</v>
      </c>
      <c r="CK5" s="254">
        <v>5.45</v>
      </c>
      <c r="CL5" s="302">
        <v>89526</v>
      </c>
      <c r="CM5" s="253">
        <v>1.1449548135818259E-3</v>
      </c>
      <c r="CN5" s="254">
        <v>1804390.2349497101</v>
      </c>
      <c r="CO5" s="250">
        <v>7704191.3463905621</v>
      </c>
      <c r="CP5" s="254">
        <v>5834829.2465505395</v>
      </c>
      <c r="CQ5" s="254">
        <v>113.12935798645786</v>
      </c>
      <c r="CR5" s="261">
        <v>587.61654540781171</v>
      </c>
      <c r="CS5" s="254">
        <v>42140368.611423045</v>
      </c>
      <c r="CT5" s="261">
        <v>54496903.681816101</v>
      </c>
      <c r="CU5" s="254">
        <v>5</v>
      </c>
      <c r="CV5" s="254">
        <v>51</v>
      </c>
      <c r="CW5" s="254">
        <v>71</v>
      </c>
      <c r="CX5" s="254">
        <v>9604940.7662247084</v>
      </c>
    </row>
    <row r="6" spans="1:102">
      <c r="A6" s="248" t="s">
        <v>331</v>
      </c>
      <c r="B6" s="250">
        <v>6051.1023262683111</v>
      </c>
      <c r="C6" s="251">
        <v>0.26345449999999998</v>
      </c>
      <c r="D6" s="250">
        <v>2907896</v>
      </c>
      <c r="E6" s="250">
        <v>1239194</v>
      </c>
      <c r="F6" s="56">
        <v>71546</v>
      </c>
      <c r="G6" s="250">
        <v>297254109.88875902</v>
      </c>
      <c r="H6" s="250">
        <v>250137086.613814</v>
      </c>
      <c r="I6" s="250">
        <v>63646.152312286133</v>
      </c>
      <c r="J6" s="254">
        <v>112081</v>
      </c>
      <c r="K6" s="254">
        <v>61.7</v>
      </c>
      <c r="L6" s="253">
        <v>3.19</v>
      </c>
      <c r="M6" s="253">
        <v>2.96</v>
      </c>
      <c r="N6" s="253">
        <v>3.34</v>
      </c>
      <c r="O6" s="253">
        <v>4.07</v>
      </c>
      <c r="P6" s="303">
        <v>0.47266666666666662</v>
      </c>
      <c r="Q6" s="254">
        <v>48</v>
      </c>
      <c r="R6" s="255">
        <v>465</v>
      </c>
      <c r="S6" s="254">
        <v>4800</v>
      </c>
      <c r="T6" s="259">
        <v>0.11040769052426998</v>
      </c>
      <c r="U6" s="250">
        <v>204977</v>
      </c>
      <c r="V6" s="290">
        <v>5</v>
      </c>
      <c r="W6" s="250">
        <v>1028</v>
      </c>
      <c r="X6" s="256">
        <v>43914.96</v>
      </c>
      <c r="Y6" s="254">
        <v>16</v>
      </c>
      <c r="Z6" s="257">
        <v>6895.7679146049177</v>
      </c>
      <c r="AA6" s="253">
        <v>0.62892593426890409</v>
      </c>
      <c r="AB6" s="292">
        <v>4442.1000000000004</v>
      </c>
      <c r="AC6" s="254">
        <v>1219</v>
      </c>
      <c r="AD6" s="250">
        <v>1</v>
      </c>
      <c r="AE6" s="254">
        <v>3</v>
      </c>
      <c r="AF6" s="254">
        <v>1168</v>
      </c>
      <c r="AG6" s="258">
        <f>[1]OK!$G6</f>
        <v>91.347219383084933</v>
      </c>
      <c r="AH6" s="253">
        <v>13.381</v>
      </c>
      <c r="AI6" s="259">
        <v>0.17582253982432633</v>
      </c>
      <c r="AJ6" s="250">
        <v>107095</v>
      </c>
      <c r="AK6" s="250">
        <v>309655</v>
      </c>
      <c r="AL6" s="253">
        <v>1.4199269850090923</v>
      </c>
      <c r="AM6" s="298">
        <v>87</v>
      </c>
      <c r="AN6" s="250">
        <v>468707</v>
      </c>
      <c r="AO6" s="260">
        <v>0.70369000799680859</v>
      </c>
      <c r="AP6" s="259">
        <v>3.2387004202111304E-2</v>
      </c>
      <c r="AQ6" s="253">
        <v>80.099999999999994</v>
      </c>
      <c r="AR6" s="254">
        <v>49.9</v>
      </c>
      <c r="AS6" s="305">
        <v>3.1712147148659081E-2</v>
      </c>
      <c r="AT6" s="254">
        <v>495.94</v>
      </c>
      <c r="AU6" s="302">
        <v>94244</v>
      </c>
      <c r="AV6" s="254">
        <v>7.1908202336655913</v>
      </c>
      <c r="AW6" s="254">
        <v>4556000</v>
      </c>
      <c r="AX6" s="253">
        <v>49.440759112203807</v>
      </c>
      <c r="AY6" s="259">
        <v>4.7439877024153386E-2</v>
      </c>
      <c r="AZ6" s="254">
        <v>49.1</v>
      </c>
      <c r="BA6" s="254">
        <v>10.7</v>
      </c>
      <c r="BB6" s="254">
        <v>0</v>
      </c>
      <c r="BC6" s="254">
        <v>36.6</v>
      </c>
      <c r="BD6" s="254">
        <v>42.9</v>
      </c>
      <c r="BE6" s="254">
        <v>35.49</v>
      </c>
      <c r="BF6" s="261">
        <v>66309</v>
      </c>
      <c r="BG6" s="254">
        <v>34.675499342551873</v>
      </c>
      <c r="BH6" s="300">
        <f>[2]Promedios!$G38</f>
        <v>0.73983333333333334</v>
      </c>
      <c r="BI6" s="250">
        <v>10289833.6</v>
      </c>
      <c r="BJ6" s="250">
        <v>173242101.6793429</v>
      </c>
      <c r="BK6" s="261">
        <v>211541.405</v>
      </c>
      <c r="BL6" s="254">
        <v>168507</v>
      </c>
      <c r="BM6" s="254">
        <v>71.2</v>
      </c>
      <c r="BN6" s="250">
        <v>92571</v>
      </c>
      <c r="BO6" s="254">
        <v>713778</v>
      </c>
      <c r="BP6" s="254">
        <v>40984.150778000003</v>
      </c>
      <c r="BQ6" s="253">
        <v>12.674372259864489</v>
      </c>
      <c r="BR6" s="253">
        <f>+[3]Hoja1!$V8</f>
        <v>4.2124214948947794</v>
      </c>
      <c r="BS6" s="254">
        <v>18639.400946000002</v>
      </c>
      <c r="BT6" s="250">
        <v>64104</v>
      </c>
      <c r="BU6" s="254">
        <v>40</v>
      </c>
      <c r="BV6" s="250">
        <v>17475</v>
      </c>
      <c r="BW6" s="250">
        <v>37551</v>
      </c>
      <c r="BX6" s="250">
        <v>84.609568303269171</v>
      </c>
      <c r="BY6" s="254">
        <v>273</v>
      </c>
      <c r="BZ6" s="253">
        <v>1019066</v>
      </c>
      <c r="CA6" s="253">
        <v>0.69885108880999636</v>
      </c>
      <c r="CB6" s="262">
        <v>56.054464289999999</v>
      </c>
      <c r="CC6" s="254">
        <v>0.48249999999999998</v>
      </c>
      <c r="CD6" s="254">
        <v>0.52799999999999991</v>
      </c>
      <c r="CE6" s="254">
        <v>36.44</v>
      </c>
      <c r="CF6" s="254">
        <v>59.52</v>
      </c>
      <c r="CG6" s="259">
        <v>0.87731260221421992</v>
      </c>
      <c r="CH6" s="250">
        <v>10692615</v>
      </c>
      <c r="CI6" s="300">
        <f>+[4]Hoja3!$F7</f>
        <v>4.2921900606958829E-2</v>
      </c>
      <c r="CJ6" s="250">
        <v>0</v>
      </c>
      <c r="CK6" s="254">
        <v>7.8500000000000005</v>
      </c>
      <c r="CL6" s="302">
        <v>203133</v>
      </c>
      <c r="CM6" s="253">
        <v>5.0969154683251909E-2</v>
      </c>
      <c r="CN6" s="254">
        <v>10772783.625198301</v>
      </c>
      <c r="CO6" s="250">
        <v>34724550.860413924</v>
      </c>
      <c r="CP6" s="254">
        <v>27895808.36313941</v>
      </c>
      <c r="CQ6" s="254">
        <v>955.68823977568786</v>
      </c>
      <c r="CR6" s="261">
        <v>494.15769473914418</v>
      </c>
      <c r="CS6" s="254">
        <v>103070781.69357745</v>
      </c>
      <c r="CT6" s="261">
        <v>175319258.96060488</v>
      </c>
      <c r="CU6" s="254">
        <v>3</v>
      </c>
      <c r="CV6" s="254">
        <v>147</v>
      </c>
      <c r="CW6" s="254">
        <v>344</v>
      </c>
      <c r="CX6" s="254">
        <v>27263515.535977162</v>
      </c>
    </row>
    <row r="7" spans="1:102">
      <c r="A7" s="248" t="s">
        <v>218</v>
      </c>
      <c r="B7" s="250">
        <v>1132.9614102774317</v>
      </c>
      <c r="C7" s="251">
        <v>0.2739317</v>
      </c>
      <c r="D7" s="250">
        <v>523572</v>
      </c>
      <c r="E7" s="250">
        <v>230462</v>
      </c>
      <c r="F7" s="56">
        <v>73943</v>
      </c>
      <c r="G7" s="250">
        <v>54605380.742512502</v>
      </c>
      <c r="H7" s="250">
        <v>46388834.896887101</v>
      </c>
      <c r="I7" s="250">
        <v>19774.233322931497</v>
      </c>
      <c r="J7" s="254">
        <v>16689</v>
      </c>
      <c r="K7" s="254">
        <v>35.020000000000003</v>
      </c>
      <c r="L7" s="253">
        <v>2.56</v>
      </c>
      <c r="M7" s="253">
        <v>2.04</v>
      </c>
      <c r="N7" s="253">
        <v>2.5099999999999998</v>
      </c>
      <c r="O7" s="253">
        <v>3.13</v>
      </c>
      <c r="P7" s="303">
        <v>0.67666666666666664</v>
      </c>
      <c r="Q7" s="254">
        <v>34</v>
      </c>
      <c r="R7" s="255">
        <v>26</v>
      </c>
      <c r="S7" s="254">
        <v>509</v>
      </c>
      <c r="T7" s="259">
        <v>0.11040769052426998</v>
      </c>
      <c r="U7" s="250">
        <v>505611</v>
      </c>
      <c r="V7" s="291">
        <v>0</v>
      </c>
      <c r="W7" s="250">
        <v>765</v>
      </c>
      <c r="X7" s="256">
        <v>28835.59</v>
      </c>
      <c r="Y7" s="254">
        <v>3</v>
      </c>
      <c r="Z7" s="257">
        <v>8771.7921760023492</v>
      </c>
      <c r="AA7" s="253">
        <v>0.67947708793886064</v>
      </c>
      <c r="AB7" s="292">
        <v>823.5</v>
      </c>
      <c r="AC7" s="254">
        <v>177</v>
      </c>
      <c r="AD7" s="250">
        <v>0.5</v>
      </c>
      <c r="AE7" s="254">
        <v>9</v>
      </c>
      <c r="AF7" s="254">
        <v>139</v>
      </c>
      <c r="AG7" s="258">
        <f>[1]OK!$G7</f>
        <v>91.479394602558529</v>
      </c>
      <c r="AH7" s="253">
        <v>13.729699999999999</v>
      </c>
      <c r="AI7" s="259">
        <v>0.21351294017819261</v>
      </c>
      <c r="AJ7" s="250">
        <v>29133</v>
      </c>
      <c r="AK7" s="250">
        <v>57919</v>
      </c>
      <c r="AL7" s="253">
        <v>2.4409250303683159</v>
      </c>
      <c r="AM7" s="298">
        <v>30</v>
      </c>
      <c r="AN7" s="250">
        <v>75308</v>
      </c>
      <c r="AO7" s="260">
        <v>0.53319016190097102</v>
      </c>
      <c r="AP7" s="259">
        <v>2.9779887785930083E-2</v>
      </c>
      <c r="AQ7" s="253">
        <v>83.9</v>
      </c>
      <c r="AR7" s="254">
        <v>52.4</v>
      </c>
      <c r="AS7" s="305">
        <v>5.927566878125734E-3</v>
      </c>
      <c r="AT7" s="254">
        <v>509.25</v>
      </c>
      <c r="AU7" s="302">
        <v>14605</v>
      </c>
      <c r="AV7" s="254">
        <v>13.307203199601053</v>
      </c>
      <c r="AW7" s="254">
        <v>647900</v>
      </c>
      <c r="AX7" s="253">
        <v>48.382050366440509</v>
      </c>
      <c r="AY7" s="259">
        <v>6.4849408374403714E-2</v>
      </c>
      <c r="AZ7" s="254">
        <v>27.9</v>
      </c>
      <c r="BA7" s="254">
        <v>5.9</v>
      </c>
      <c r="BB7" s="254">
        <v>0</v>
      </c>
      <c r="BC7" s="254">
        <v>52.9</v>
      </c>
      <c r="BD7" s="254">
        <v>57.7</v>
      </c>
      <c r="BE7" s="254">
        <v>39.979999999999997</v>
      </c>
      <c r="BF7" s="261">
        <v>21655</v>
      </c>
      <c r="BG7" s="254">
        <v>74.034368386911154</v>
      </c>
      <c r="BH7" s="300">
        <f>[2]Promedios!$G39</f>
        <v>0.73816666666666675</v>
      </c>
      <c r="BI7" s="250">
        <v>2330845.2000000002</v>
      </c>
      <c r="BJ7" s="250">
        <v>31796632.904939126</v>
      </c>
      <c r="BK7" s="261">
        <v>34974.4375</v>
      </c>
      <c r="BL7" s="254">
        <v>35330</v>
      </c>
      <c r="BM7" s="254">
        <v>78.7</v>
      </c>
      <c r="BN7" s="250">
        <v>24961</v>
      </c>
      <c r="BO7" s="254">
        <v>139061</v>
      </c>
      <c r="BP7" s="254">
        <v>11336.152135</v>
      </c>
      <c r="BQ7" s="253">
        <v>2.63016639828234</v>
      </c>
      <c r="BR7" s="253">
        <f>+[3]Hoja1!$V9</f>
        <v>1.3370592718375205</v>
      </c>
      <c r="BS7" s="254">
        <v>12780.778824999999</v>
      </c>
      <c r="BT7" s="250">
        <v>70122</v>
      </c>
      <c r="BU7" s="254">
        <v>49</v>
      </c>
      <c r="BV7" s="250">
        <v>8453</v>
      </c>
      <c r="BW7" s="250">
        <v>7405</v>
      </c>
      <c r="BX7" s="250">
        <v>131.59774789550912</v>
      </c>
      <c r="BY7" s="254">
        <v>68</v>
      </c>
      <c r="BZ7" s="253">
        <v>200640</v>
      </c>
      <c r="CA7" s="253">
        <v>0.67619652975940925</v>
      </c>
      <c r="CB7" s="262">
        <v>51.394196430000001</v>
      </c>
      <c r="CC7" s="254">
        <v>0.33599999999999997</v>
      </c>
      <c r="CD7" s="254">
        <v>0.65466666666666662</v>
      </c>
      <c r="CE7" s="254">
        <v>21.59</v>
      </c>
      <c r="CF7" s="254">
        <v>0</v>
      </c>
      <c r="CG7" s="259">
        <v>0.82779659310892673</v>
      </c>
      <c r="CH7" s="250">
        <v>0</v>
      </c>
      <c r="CI7" s="300">
        <f>+[4]Hoja3!$F8</f>
        <v>6.1967650685844262E-2</v>
      </c>
      <c r="CJ7" s="250">
        <v>0</v>
      </c>
      <c r="CK7" s="254">
        <v>6.05</v>
      </c>
      <c r="CL7" s="302">
        <v>36360</v>
      </c>
      <c r="CM7" s="253">
        <v>9.6986151972524789E-2</v>
      </c>
      <c r="CN7" s="254">
        <v>7643213.7939639101</v>
      </c>
      <c r="CO7" s="250">
        <v>295681.45417320111</v>
      </c>
      <c r="CP7" s="254">
        <v>98198.698090660764</v>
      </c>
      <c r="CQ7" s="254">
        <v>442.22175199917064</v>
      </c>
      <c r="CR7" s="261">
        <v>289.46064317346526</v>
      </c>
      <c r="CS7" s="254">
        <v>9912760.8736689687</v>
      </c>
      <c r="CT7" s="261">
        <v>39241360.084496185</v>
      </c>
      <c r="CU7" s="254">
        <v>1</v>
      </c>
      <c r="CV7" s="254">
        <v>25</v>
      </c>
      <c r="CW7" s="254">
        <v>160</v>
      </c>
      <c r="CX7" s="254">
        <v>5008289.5297177378</v>
      </c>
    </row>
    <row r="8" spans="1:102">
      <c r="A8" s="248" t="s">
        <v>219</v>
      </c>
      <c r="B8" s="250">
        <v>2107.3890177649314</v>
      </c>
      <c r="C8" s="251">
        <v>0.24592749999999999</v>
      </c>
      <c r="D8" s="250">
        <v>768222</v>
      </c>
      <c r="E8" s="250">
        <v>337924</v>
      </c>
      <c r="F8" s="56">
        <v>57727</v>
      </c>
      <c r="G8" s="250">
        <v>620541539.09177399</v>
      </c>
      <c r="H8" s="250">
        <v>338420392.30065399</v>
      </c>
      <c r="I8" s="250">
        <v>24305.450324244117</v>
      </c>
      <c r="J8" s="254">
        <v>1963</v>
      </c>
      <c r="K8" s="254">
        <v>42.92</v>
      </c>
      <c r="L8" s="253">
        <v>2.97</v>
      </c>
      <c r="M8" s="253">
        <v>2.88</v>
      </c>
      <c r="N8" s="253">
        <v>3.39</v>
      </c>
      <c r="O8" s="253">
        <v>2.93</v>
      </c>
      <c r="P8" s="303">
        <v>0.31133333333333341</v>
      </c>
      <c r="Q8" s="254">
        <v>53</v>
      </c>
      <c r="R8" s="255">
        <v>33</v>
      </c>
      <c r="S8" s="254">
        <v>2829</v>
      </c>
      <c r="T8" s="259">
        <v>0.32795233152605302</v>
      </c>
      <c r="U8" s="250">
        <v>3286346</v>
      </c>
      <c r="V8" s="290">
        <v>5</v>
      </c>
      <c r="W8" s="250">
        <v>670</v>
      </c>
      <c r="X8" s="256">
        <v>17121.91</v>
      </c>
      <c r="Y8" s="254">
        <v>38</v>
      </c>
      <c r="Z8" s="257">
        <v>3215.4253104642876</v>
      </c>
      <c r="AA8" s="253">
        <v>2.3816328474802318E-4</v>
      </c>
      <c r="AB8" s="292">
        <v>47.3</v>
      </c>
      <c r="AC8" s="254">
        <v>232</v>
      </c>
      <c r="AD8" s="250">
        <v>0.5</v>
      </c>
      <c r="AE8" s="254">
        <v>6</v>
      </c>
      <c r="AF8" s="254">
        <v>73</v>
      </c>
      <c r="AG8" s="258">
        <f>[1]OK!$G8</f>
        <v>81.555226345349709</v>
      </c>
      <c r="AH8" s="253">
        <v>17.5731</v>
      </c>
      <c r="AI8" s="259">
        <v>0.26413810698188622</v>
      </c>
      <c r="AJ8" s="250">
        <v>81668</v>
      </c>
      <c r="AK8" s="250">
        <v>45769</v>
      </c>
      <c r="AL8" s="253">
        <v>2.3639000184842405</v>
      </c>
      <c r="AM8" s="298">
        <v>28</v>
      </c>
      <c r="AN8" s="250">
        <v>114566</v>
      </c>
      <c r="AO8" s="260">
        <v>0.51230735358872748</v>
      </c>
      <c r="AP8" s="259">
        <v>6.885285575992256E-2</v>
      </c>
      <c r="AQ8" s="253">
        <v>74.2</v>
      </c>
      <c r="AR8" s="254">
        <v>57.6</v>
      </c>
      <c r="AS8" s="305">
        <v>5.4308058940019466E-3</v>
      </c>
      <c r="AT8" s="254">
        <v>496.65</v>
      </c>
      <c r="AU8" s="302">
        <v>33030</v>
      </c>
      <c r="AV8" s="254">
        <v>2.6832730286304849</v>
      </c>
      <c r="AW8" s="254">
        <v>0</v>
      </c>
      <c r="AX8" s="253">
        <v>55.265056661432034</v>
      </c>
      <c r="AY8" s="259">
        <v>-8.7668419257737416E-3</v>
      </c>
      <c r="AZ8" s="254">
        <v>0</v>
      </c>
      <c r="BA8" s="254">
        <v>0</v>
      </c>
      <c r="BB8" s="254">
        <v>0</v>
      </c>
      <c r="BC8" s="254">
        <v>60.2</v>
      </c>
      <c r="BD8" s="254">
        <v>0.2</v>
      </c>
      <c r="BE8" s="254">
        <v>24.69</v>
      </c>
      <c r="BF8" s="261">
        <v>62264</v>
      </c>
      <c r="BG8" s="254">
        <v>6.5447312185253192</v>
      </c>
      <c r="BH8" s="300">
        <f>[2]Promedios!$G40</f>
        <v>0.64033333333333331</v>
      </c>
      <c r="BI8" s="250">
        <v>1048774.2</v>
      </c>
      <c r="BJ8" s="250">
        <v>138869421.12810674</v>
      </c>
      <c r="BK8" s="261">
        <v>196111.4975</v>
      </c>
      <c r="BL8" s="254">
        <v>44453</v>
      </c>
      <c r="BM8" s="254">
        <v>56.4</v>
      </c>
      <c r="BN8" s="250">
        <v>12515</v>
      </c>
      <c r="BO8" s="254">
        <v>182724</v>
      </c>
      <c r="BP8" s="254">
        <v>6410.2036410000001</v>
      </c>
      <c r="BQ8" s="253">
        <v>1.4379414732593341</v>
      </c>
      <c r="BR8" s="253">
        <f>+[3]Hoja1!$V10</f>
        <v>7.8940017731142449</v>
      </c>
      <c r="BS8" s="254">
        <v>48069.702471999997</v>
      </c>
      <c r="BT8" s="250">
        <v>56605</v>
      </c>
      <c r="BU8" s="254">
        <v>9</v>
      </c>
      <c r="BV8" s="250">
        <v>10886</v>
      </c>
      <c r="BW8" s="250">
        <v>7976</v>
      </c>
      <c r="BX8" s="250">
        <v>102.7891758708945</v>
      </c>
      <c r="BY8" s="254">
        <v>54</v>
      </c>
      <c r="BZ8" s="253">
        <v>147863</v>
      </c>
      <c r="CA8" s="253">
        <v>0.34645832972439239</v>
      </c>
      <c r="CB8" s="262">
        <v>71.668898810000002</v>
      </c>
      <c r="CC8" s="254">
        <v>0.18925</v>
      </c>
      <c r="CD8" s="254">
        <v>0.11466666666666665</v>
      </c>
      <c r="CE8" s="254">
        <v>31.94</v>
      </c>
      <c r="CF8" s="254">
        <v>57.14</v>
      </c>
      <c r="CG8" s="259">
        <v>0.83569509254224894</v>
      </c>
      <c r="CH8" s="250">
        <v>0</v>
      </c>
      <c r="CI8" s="300">
        <f>+[4]Hoja3!$F9</f>
        <v>0.19520778987136816</v>
      </c>
      <c r="CJ8" s="250">
        <v>0</v>
      </c>
      <c r="CK8" s="254">
        <v>7.5</v>
      </c>
      <c r="CL8" s="302">
        <v>80038</v>
      </c>
      <c r="CM8" s="253">
        <v>1.6120775038791584E-3</v>
      </c>
      <c r="CN8" s="254">
        <v>2574321.5667729401</v>
      </c>
      <c r="CO8" s="250">
        <v>234812.24244568666</v>
      </c>
      <c r="CP8" s="254">
        <v>139310.01920525261</v>
      </c>
      <c r="CQ8" s="254">
        <v>10.588820000000004</v>
      </c>
      <c r="CR8" s="261">
        <v>158.35147500666017</v>
      </c>
      <c r="CS8" s="254">
        <v>566967970.7269423</v>
      </c>
      <c r="CT8" s="261">
        <v>47875129.848231286</v>
      </c>
      <c r="CU8" s="254">
        <v>1</v>
      </c>
      <c r="CV8" s="254">
        <v>80</v>
      </c>
      <c r="CW8" s="254">
        <v>44</v>
      </c>
      <c r="CX8" s="254">
        <v>8378161.0167944329</v>
      </c>
    </row>
    <row r="9" spans="1:102">
      <c r="A9" s="248" t="s">
        <v>220</v>
      </c>
      <c r="B9" s="250">
        <v>2268.5010337638537</v>
      </c>
      <c r="C9" s="251">
        <v>0.15386469999999999</v>
      </c>
      <c r="D9" s="250">
        <v>4362413</v>
      </c>
      <c r="E9" s="250">
        <v>1555418</v>
      </c>
      <c r="F9" s="56">
        <v>73681</v>
      </c>
      <c r="G9" s="250">
        <v>182807376.25573599</v>
      </c>
      <c r="H9" s="250">
        <v>149902165.51437801</v>
      </c>
      <c r="I9" s="250">
        <v>67328.98045489192</v>
      </c>
      <c r="J9" s="254">
        <v>28855</v>
      </c>
      <c r="K9" s="254">
        <v>48.36</v>
      </c>
      <c r="L9" s="253">
        <v>2.95</v>
      </c>
      <c r="M9" s="253">
        <v>2.58</v>
      </c>
      <c r="N9" s="253">
        <v>3.5</v>
      </c>
      <c r="O9" s="253">
        <v>0.59</v>
      </c>
      <c r="P9" s="303">
        <v>0.37566666666666665</v>
      </c>
      <c r="Q9" s="254">
        <v>119</v>
      </c>
      <c r="R9" s="255">
        <v>538</v>
      </c>
      <c r="S9" s="254">
        <v>7318</v>
      </c>
      <c r="T9" s="259">
        <v>0.3279523315260533</v>
      </c>
      <c r="U9" s="250">
        <v>3293196</v>
      </c>
      <c r="V9" s="290">
        <v>13</v>
      </c>
      <c r="W9" s="250">
        <v>3110</v>
      </c>
      <c r="X9" s="256">
        <v>9906.99</v>
      </c>
      <c r="Y9" s="254">
        <v>9</v>
      </c>
      <c r="Z9" s="257">
        <v>40586.170400056995</v>
      </c>
      <c r="AA9" s="253">
        <v>2.6262621760648537E-2</v>
      </c>
      <c r="AB9" s="292">
        <v>953.2</v>
      </c>
      <c r="AC9" s="254">
        <v>1080</v>
      </c>
      <c r="AD9" s="250">
        <v>0</v>
      </c>
      <c r="AE9" s="254">
        <v>6</v>
      </c>
      <c r="AF9" s="254">
        <v>313</v>
      </c>
      <c r="AG9" s="258">
        <f>[1]OK!$G9</f>
        <v>75.630956944801241</v>
      </c>
      <c r="AH9" s="253">
        <v>23.8919</v>
      </c>
      <c r="AI9" s="259">
        <v>0.27919989709287368</v>
      </c>
      <c r="AJ9" s="250">
        <v>347640</v>
      </c>
      <c r="AK9" s="250">
        <v>77711</v>
      </c>
      <c r="AL9" s="253">
        <v>0.96483299495027186</v>
      </c>
      <c r="AM9" s="298">
        <v>332</v>
      </c>
      <c r="AN9" s="250">
        <v>426767</v>
      </c>
      <c r="AO9" s="260">
        <v>0.40087310249032643</v>
      </c>
      <c r="AP9" s="259">
        <v>0.12387194832335899</v>
      </c>
      <c r="AQ9" s="253">
        <v>77.599999999999994</v>
      </c>
      <c r="AR9" s="254">
        <v>62.7</v>
      </c>
      <c r="AS9" s="305">
        <v>1.0274225489208874E-2</v>
      </c>
      <c r="AT9" s="254">
        <v>484.92</v>
      </c>
      <c r="AU9" s="302">
        <v>15153</v>
      </c>
      <c r="AV9" s="254">
        <v>11.601910984441172</v>
      </c>
      <c r="AW9" s="254">
        <v>881700</v>
      </c>
      <c r="AX9" s="253">
        <v>66.915868898122852</v>
      </c>
      <c r="AY9" s="259">
        <v>1.8121928900573181E-2</v>
      </c>
      <c r="AZ9" s="254">
        <v>6.8</v>
      </c>
      <c r="BA9" s="254">
        <v>9.8000000000000007</v>
      </c>
      <c r="BB9" s="254">
        <v>0</v>
      </c>
      <c r="BC9" s="254">
        <v>44.7</v>
      </c>
      <c r="BD9" s="254">
        <v>6.5</v>
      </c>
      <c r="BE9" s="254">
        <v>29.32</v>
      </c>
      <c r="BF9" s="261">
        <v>614039</v>
      </c>
      <c r="BG9" s="254">
        <v>8.7474673471634681</v>
      </c>
      <c r="BH9" s="300">
        <f>[2]Promedios!$G41</f>
        <v>0.47900000000000004</v>
      </c>
      <c r="BI9" s="250">
        <v>1915895.7</v>
      </c>
      <c r="BJ9" s="250">
        <v>144259741.48257923</v>
      </c>
      <c r="BK9" s="261">
        <v>1545177.9724999999</v>
      </c>
      <c r="BL9" s="254">
        <v>70257</v>
      </c>
      <c r="BM9" s="254">
        <v>30.3</v>
      </c>
      <c r="BN9" s="250">
        <v>37872</v>
      </c>
      <c r="BO9" s="254">
        <v>971650</v>
      </c>
      <c r="BP9" s="254">
        <v>19697.946133000001</v>
      </c>
      <c r="BQ9" s="253">
        <v>4.5172124265323257</v>
      </c>
      <c r="BR9" s="253">
        <f>+[3]Hoja1!$V11</f>
        <v>5.7376331357373012</v>
      </c>
      <c r="BS9" s="254">
        <v>1.2174540000000003</v>
      </c>
      <c r="BT9" s="250">
        <v>19300</v>
      </c>
      <c r="BU9" s="254">
        <v>9</v>
      </c>
      <c r="BV9" s="250">
        <v>16650</v>
      </c>
      <c r="BW9" s="250">
        <v>31326</v>
      </c>
      <c r="BX9" s="250">
        <v>79.187742145839877</v>
      </c>
      <c r="BY9" s="254">
        <v>156</v>
      </c>
      <c r="BZ9" s="253">
        <v>342148</v>
      </c>
      <c r="CA9" s="253">
        <v>0.95004139466076731</v>
      </c>
      <c r="CB9" s="262">
        <v>83.202380950000006</v>
      </c>
      <c r="CC9" s="254">
        <v>0.30149999999999999</v>
      </c>
      <c r="CD9" s="254">
        <v>0.25233333333333335</v>
      </c>
      <c r="CE9" s="254">
        <v>45.02</v>
      </c>
      <c r="CF9" s="254">
        <v>54.76</v>
      </c>
      <c r="CG9" s="259">
        <v>0.94027311783095557</v>
      </c>
      <c r="CH9" s="250">
        <v>0</v>
      </c>
      <c r="CI9" s="300">
        <f>+[4]Hoja3!$F10</f>
        <v>0.94122799744806218</v>
      </c>
      <c r="CJ9" s="250">
        <v>13.100926401320159</v>
      </c>
      <c r="CK9" s="254">
        <v>4.9499999999999993</v>
      </c>
      <c r="CL9" s="302">
        <v>373167</v>
      </c>
      <c r="CM9" s="253">
        <v>2.4014399110126186E-3</v>
      </c>
      <c r="CN9" s="254">
        <v>3097196.3951499802</v>
      </c>
      <c r="CO9" s="250">
        <v>96328.313272935789</v>
      </c>
      <c r="CP9" s="254">
        <v>207634.10616193709</v>
      </c>
      <c r="CQ9" s="254">
        <v>0.61358399999999991</v>
      </c>
      <c r="CR9" s="261">
        <v>773.81670821182058</v>
      </c>
      <c r="CS9" s="254">
        <v>52577999.507378697</v>
      </c>
      <c r="CT9" s="261">
        <v>104481402.30909757</v>
      </c>
      <c r="CU9" s="254">
        <v>6</v>
      </c>
      <c r="CV9" s="254">
        <v>38</v>
      </c>
      <c r="CW9" s="254">
        <v>93</v>
      </c>
      <c r="CX9" s="254">
        <v>15518092.550313676</v>
      </c>
    </row>
    <row r="10" spans="1:102">
      <c r="A10" s="248" t="s">
        <v>211</v>
      </c>
      <c r="B10" s="250">
        <v>7264.1141395243876</v>
      </c>
      <c r="C10" s="251">
        <v>0.27296399999999998</v>
      </c>
      <c r="D10" s="250">
        <v>3292339</v>
      </c>
      <c r="E10" s="250">
        <v>1397705</v>
      </c>
      <c r="F10" s="56">
        <v>247487</v>
      </c>
      <c r="G10" s="250">
        <v>323824880.346448</v>
      </c>
      <c r="H10" s="250">
        <v>275668198.13516903</v>
      </c>
      <c r="I10" s="250">
        <v>21126.507124444091</v>
      </c>
      <c r="J10" s="254">
        <v>67766</v>
      </c>
      <c r="K10" s="254">
        <v>57.23</v>
      </c>
      <c r="L10" s="253">
        <v>3.13</v>
      </c>
      <c r="M10" s="253">
        <v>2.75</v>
      </c>
      <c r="N10" s="253">
        <v>3.3</v>
      </c>
      <c r="O10" s="253">
        <v>2.2599999999999998</v>
      </c>
      <c r="P10" s="303">
        <v>0.17166666666666666</v>
      </c>
      <c r="Q10" s="254">
        <v>71</v>
      </c>
      <c r="R10" s="255">
        <v>648</v>
      </c>
      <c r="S10" s="254">
        <v>3389</v>
      </c>
      <c r="T10" s="259">
        <v>0.11040769052426998</v>
      </c>
      <c r="U10" s="250">
        <v>7591842</v>
      </c>
      <c r="V10" s="290">
        <v>13</v>
      </c>
      <c r="W10" s="250">
        <v>1585</v>
      </c>
      <c r="X10" s="256">
        <v>10044.969999999999</v>
      </c>
      <c r="Y10" s="254">
        <v>19</v>
      </c>
      <c r="Z10" s="257">
        <v>4573.2417729688786</v>
      </c>
      <c r="AA10" s="253">
        <v>0.45623345075950383</v>
      </c>
      <c r="AB10" s="292">
        <v>6241.6</v>
      </c>
      <c r="AC10" s="254">
        <v>1234</v>
      </c>
      <c r="AD10" s="250">
        <v>1</v>
      </c>
      <c r="AE10" s="254">
        <v>12</v>
      </c>
      <c r="AF10" s="254">
        <v>953</v>
      </c>
      <c r="AG10" s="258">
        <f>[1]OK!$G10</f>
        <v>91.654388090632054</v>
      </c>
      <c r="AH10" s="253">
        <v>15.114000000000001</v>
      </c>
      <c r="AI10" s="259">
        <v>0.17220902612826602</v>
      </c>
      <c r="AJ10" s="250">
        <v>219275</v>
      </c>
      <c r="AK10" s="250">
        <v>262731</v>
      </c>
      <c r="AL10" s="253">
        <v>1.6368302292078671</v>
      </c>
      <c r="AM10" s="298">
        <v>250</v>
      </c>
      <c r="AN10" s="250">
        <v>476370</v>
      </c>
      <c r="AO10" s="260">
        <v>0.63939774747271449</v>
      </c>
      <c r="AP10" s="259">
        <v>3.1913631510262191E-2</v>
      </c>
      <c r="AQ10" s="253">
        <v>77.400000000000006</v>
      </c>
      <c r="AR10" s="254">
        <v>53.5</v>
      </c>
      <c r="AS10" s="305">
        <v>2.7419192427751482E-2</v>
      </c>
      <c r="AT10" s="254">
        <v>501.73</v>
      </c>
      <c r="AU10" s="302">
        <v>108183</v>
      </c>
      <c r="AV10" s="254">
        <v>7.6971136799050557</v>
      </c>
      <c r="AW10" s="254">
        <v>6896700</v>
      </c>
      <c r="AX10" s="253">
        <v>54.520720634464716</v>
      </c>
      <c r="AY10" s="259">
        <v>4.8460052933852728E-2</v>
      </c>
      <c r="AZ10" s="254">
        <v>73.400000000000006</v>
      </c>
      <c r="BA10" s="254">
        <v>8.4</v>
      </c>
      <c r="BB10" s="254">
        <v>0</v>
      </c>
      <c r="BC10" s="254">
        <v>44.2</v>
      </c>
      <c r="BD10" s="254">
        <v>2.7</v>
      </c>
      <c r="BE10" s="254">
        <v>29.59</v>
      </c>
      <c r="BF10" s="261">
        <v>131211</v>
      </c>
      <c r="BG10" s="254">
        <v>16.03971008372778</v>
      </c>
      <c r="BH10" s="300">
        <f>[2]Promedios!$G42</f>
        <v>0.72366666666666679</v>
      </c>
      <c r="BI10" s="250">
        <v>10058435.9</v>
      </c>
      <c r="BJ10" s="250">
        <v>192505971.12307596</v>
      </c>
      <c r="BK10" s="261">
        <v>763785.34499999997</v>
      </c>
      <c r="BL10" s="254">
        <v>162083</v>
      </c>
      <c r="BM10" s="254">
        <v>65.599999999999994</v>
      </c>
      <c r="BN10" s="250">
        <v>99745</v>
      </c>
      <c r="BO10" s="254">
        <v>873637</v>
      </c>
      <c r="BP10" s="254">
        <v>35216.557786000005</v>
      </c>
      <c r="BQ10" s="253">
        <v>15.93436645396536</v>
      </c>
      <c r="BR10" s="253">
        <f>+[3]Hoja1!$V12</f>
        <v>22.07373713797714</v>
      </c>
      <c r="BS10" s="254">
        <v>9.7800129999999985</v>
      </c>
      <c r="BT10" s="250">
        <v>56293</v>
      </c>
      <c r="BU10" s="254">
        <v>27</v>
      </c>
      <c r="BV10" s="250">
        <v>8108</v>
      </c>
      <c r="BW10" s="250">
        <v>48904</v>
      </c>
      <c r="BX10" s="250">
        <v>147.56794945987653</v>
      </c>
      <c r="BY10" s="254">
        <v>287</v>
      </c>
      <c r="BZ10" s="253">
        <v>974996</v>
      </c>
      <c r="CA10" s="253">
        <v>8.0812325495884629E-2</v>
      </c>
      <c r="CB10" s="262">
        <v>75.416794640000006</v>
      </c>
      <c r="CC10" s="254">
        <v>0.38749999999999996</v>
      </c>
      <c r="CD10" s="254">
        <v>0.45933333333333337</v>
      </c>
      <c r="CE10" s="254">
        <v>10.79</v>
      </c>
      <c r="CF10" s="254">
        <v>64.290000000000006</v>
      </c>
      <c r="CG10" s="259">
        <v>0.80351684405305568</v>
      </c>
      <c r="CH10" s="250">
        <v>0</v>
      </c>
      <c r="CI10" s="300">
        <f>+[4]Hoja3!$F11</f>
        <v>0.18929053499559439</v>
      </c>
      <c r="CJ10" s="250">
        <v>0</v>
      </c>
      <c r="CK10" s="254">
        <v>8.0500000000000007</v>
      </c>
      <c r="CL10" s="302">
        <v>223325</v>
      </c>
      <c r="CM10" s="253">
        <v>9.9711126850455557E-3</v>
      </c>
      <c r="CN10" s="254">
        <v>9459623.2797133401</v>
      </c>
      <c r="CO10" s="250">
        <v>37968317.906548023</v>
      </c>
      <c r="CP10" s="254">
        <v>30354692.957415555</v>
      </c>
      <c r="CQ10" s="254">
        <v>1497.7037728700002</v>
      </c>
      <c r="CR10" s="261">
        <v>518.98877275252096</v>
      </c>
      <c r="CS10" s="254">
        <v>117873944.64555058</v>
      </c>
      <c r="CT10" s="261">
        <v>178925925.00038555</v>
      </c>
      <c r="CU10" s="254">
        <v>24</v>
      </c>
      <c r="CV10" s="254">
        <v>165</v>
      </c>
      <c r="CW10" s="254">
        <v>123</v>
      </c>
      <c r="CX10" s="254">
        <v>29700530.161097679</v>
      </c>
    </row>
    <row r="11" spans="1:102">
      <c r="A11" s="248" t="s">
        <v>212</v>
      </c>
      <c r="B11" s="250">
        <v>8144.9587304623856</v>
      </c>
      <c r="C11" s="251">
        <v>0.31104189999999998</v>
      </c>
      <c r="D11" s="250">
        <v>2545081</v>
      </c>
      <c r="E11" s="250">
        <v>1053406</v>
      </c>
      <c r="F11" s="56">
        <v>151445</v>
      </c>
      <c r="G11" s="250">
        <v>315418288.25330502</v>
      </c>
      <c r="H11" s="250">
        <v>265940007.15577999</v>
      </c>
      <c r="I11" s="250">
        <v>106845.13809848305</v>
      </c>
      <c r="J11" s="254">
        <v>26928</v>
      </c>
      <c r="K11" s="254">
        <v>37.35</v>
      </c>
      <c r="L11" s="253">
        <v>2.95</v>
      </c>
      <c r="M11" s="253">
        <v>2.94</v>
      </c>
      <c r="N11" s="253">
        <v>2.92</v>
      </c>
      <c r="O11" s="253">
        <v>3.93</v>
      </c>
      <c r="P11" s="303">
        <v>0.20399999999999999</v>
      </c>
      <c r="Q11" s="254">
        <v>173</v>
      </c>
      <c r="R11" s="255">
        <v>104</v>
      </c>
      <c r="S11" s="254">
        <v>12022</v>
      </c>
      <c r="T11" s="259">
        <v>4.7709341880790854E-3</v>
      </c>
      <c r="U11" s="250">
        <v>444121</v>
      </c>
      <c r="V11" s="290">
        <v>7</v>
      </c>
      <c r="W11" s="250">
        <v>1228</v>
      </c>
      <c r="X11" s="256">
        <v>18126.900000000001</v>
      </c>
      <c r="Y11" s="254">
        <v>34</v>
      </c>
      <c r="Z11" s="257">
        <v>4455.3691108608309</v>
      </c>
      <c r="AA11" s="253">
        <v>0.83701489142733754</v>
      </c>
      <c r="AB11" s="292">
        <v>2753</v>
      </c>
      <c r="AC11" s="254">
        <v>819</v>
      </c>
      <c r="AD11" s="250">
        <v>0.75</v>
      </c>
      <c r="AE11" s="254">
        <v>10</v>
      </c>
      <c r="AF11" s="254">
        <v>581</v>
      </c>
      <c r="AG11" s="258">
        <f>[1]OK!$G11</f>
        <v>92.844914150036118</v>
      </c>
      <c r="AH11" s="253">
        <v>13.574199999999999</v>
      </c>
      <c r="AI11" s="259">
        <v>0.17859023546227337</v>
      </c>
      <c r="AJ11" s="250">
        <v>200162</v>
      </c>
      <c r="AK11" s="250">
        <v>149471</v>
      </c>
      <c r="AL11" s="253">
        <v>2.0922713265314541</v>
      </c>
      <c r="AM11" s="298">
        <v>142</v>
      </c>
      <c r="AN11" s="250">
        <v>354857</v>
      </c>
      <c r="AO11" s="260">
        <v>0.52727209002181274</v>
      </c>
      <c r="AP11" s="259">
        <v>2.9940119760479042E-2</v>
      </c>
      <c r="AQ11" s="253">
        <v>81.7</v>
      </c>
      <c r="AR11" s="254">
        <v>57.8</v>
      </c>
      <c r="AS11" s="305">
        <v>1.8430503809619705E-2</v>
      </c>
      <c r="AT11" s="254">
        <v>514.12</v>
      </c>
      <c r="AU11" s="302">
        <v>116934</v>
      </c>
      <c r="AV11" s="254">
        <v>0.56263892936207971</v>
      </c>
      <c r="AW11" s="254">
        <v>420000</v>
      </c>
      <c r="AX11" s="253">
        <v>55.166483155370052</v>
      </c>
      <c r="AY11" s="259">
        <v>4.2075650622348894E-2</v>
      </c>
      <c r="AZ11" s="254">
        <v>5.2</v>
      </c>
      <c r="BA11" s="254">
        <v>8.8000000000000007</v>
      </c>
      <c r="BB11" s="254">
        <v>0.3</v>
      </c>
      <c r="BC11" s="254">
        <v>52.6</v>
      </c>
      <c r="BD11" s="254">
        <v>28.4</v>
      </c>
      <c r="BE11" s="254">
        <v>14.96</v>
      </c>
      <c r="BF11" s="261">
        <v>55228</v>
      </c>
      <c r="BG11" s="254">
        <v>12.521594702778302</v>
      </c>
      <c r="BH11" s="300">
        <f>[2]Promedios!$G43</f>
        <v>0.74416666666666664</v>
      </c>
      <c r="BI11" s="250">
        <v>7071180</v>
      </c>
      <c r="BJ11" s="250">
        <v>278017150.38122416</v>
      </c>
      <c r="BK11" s="261">
        <v>267328.06</v>
      </c>
      <c r="BL11" s="254">
        <v>106096</v>
      </c>
      <c r="BM11" s="254">
        <v>57.1</v>
      </c>
      <c r="BN11" s="250">
        <v>50800</v>
      </c>
      <c r="BO11" s="254">
        <v>603355</v>
      </c>
      <c r="BP11" s="254">
        <v>26168.761379</v>
      </c>
      <c r="BQ11" s="253">
        <v>18.250758341759351</v>
      </c>
      <c r="BR11" s="253">
        <f>+[3]Hoja1!$V13</f>
        <v>3.672103508615074</v>
      </c>
      <c r="BS11" s="254">
        <v>0.79724899999999999</v>
      </c>
      <c r="BT11" s="250">
        <v>21546</v>
      </c>
      <c r="BU11" s="254">
        <v>18</v>
      </c>
      <c r="BV11" s="250">
        <v>16496</v>
      </c>
      <c r="BW11" s="250">
        <v>32410</v>
      </c>
      <c r="BX11" s="250">
        <v>300.29923718174484</v>
      </c>
      <c r="BY11" s="254">
        <v>245</v>
      </c>
      <c r="BZ11" s="253">
        <v>691401</v>
      </c>
      <c r="CA11" s="253">
        <v>0.33015286077453865</v>
      </c>
      <c r="CB11" s="262">
        <v>76.473065480000002</v>
      </c>
      <c r="CC11" s="254">
        <v>0.34449999999999997</v>
      </c>
      <c r="CD11" s="254">
        <v>0.33266666666666667</v>
      </c>
      <c r="CE11" s="254">
        <v>2.2200000000000002</v>
      </c>
      <c r="CF11" s="254">
        <v>50</v>
      </c>
      <c r="CG11" s="259">
        <v>0.91535104685489144</v>
      </c>
      <c r="CH11" s="250">
        <v>13220399</v>
      </c>
      <c r="CI11" s="300">
        <f>+[4]Hoja3!$F12</f>
        <v>0.19698744776673785</v>
      </c>
      <c r="CJ11" s="250">
        <v>18.8547873648054</v>
      </c>
      <c r="CK11" s="254">
        <v>7.45</v>
      </c>
      <c r="CL11" s="302">
        <v>237522</v>
      </c>
      <c r="CM11" s="253">
        <v>2.8630485366750291E-2</v>
      </c>
      <c r="CN11" s="254">
        <v>5526677.7329035904</v>
      </c>
      <c r="CO11" s="250">
        <v>12327653.584824728</v>
      </c>
      <c r="CP11" s="254">
        <v>8245637.127694129</v>
      </c>
      <c r="CQ11" s="254">
        <v>341.51324900169129</v>
      </c>
      <c r="CR11" s="261">
        <v>481.66921572825754</v>
      </c>
      <c r="CS11" s="254">
        <v>157467474.92851236</v>
      </c>
      <c r="CT11" s="261">
        <v>142917448.74805313</v>
      </c>
      <c r="CU11" s="254">
        <v>17</v>
      </c>
      <c r="CV11" s="254">
        <v>180</v>
      </c>
      <c r="CW11" s="254">
        <v>162</v>
      </c>
      <c r="CX11" s="254">
        <v>28918078.856924053</v>
      </c>
    </row>
    <row r="12" spans="1:102">
      <c r="A12" s="248" t="s">
        <v>213</v>
      </c>
      <c r="B12" s="250">
        <v>1013.2530858000923</v>
      </c>
      <c r="C12" s="251">
        <v>0.2794451</v>
      </c>
      <c r="D12" s="250">
        <v>577575</v>
      </c>
      <c r="E12" s="250">
        <v>270826</v>
      </c>
      <c r="F12" s="56">
        <v>5627</v>
      </c>
      <c r="G12" s="250">
        <v>51426651.688990504</v>
      </c>
      <c r="H12" s="250">
        <v>42991390.546332799</v>
      </c>
      <c r="I12" s="250">
        <v>77212.294584437099</v>
      </c>
      <c r="J12" s="254">
        <v>9777</v>
      </c>
      <c r="K12" s="254">
        <v>18.53</v>
      </c>
      <c r="L12" s="253">
        <v>3.56</v>
      </c>
      <c r="M12" s="253">
        <v>3.17</v>
      </c>
      <c r="N12" s="253">
        <v>3.29</v>
      </c>
      <c r="O12" s="253">
        <v>3.74</v>
      </c>
      <c r="P12" s="303">
        <v>0.19333333333333336</v>
      </c>
      <c r="Q12" s="254">
        <v>26</v>
      </c>
      <c r="R12" s="255">
        <v>43</v>
      </c>
      <c r="S12" s="254">
        <v>3837</v>
      </c>
      <c r="T12" s="259">
        <v>0.20437977694497764</v>
      </c>
      <c r="U12" s="250">
        <v>242663</v>
      </c>
      <c r="V12" s="290">
        <v>4</v>
      </c>
      <c r="W12" s="250">
        <v>664</v>
      </c>
      <c r="X12" s="256">
        <v>6420.31</v>
      </c>
      <c r="Y12" s="254">
        <v>9</v>
      </c>
      <c r="Z12" s="257">
        <v>13707.822778396334</v>
      </c>
      <c r="AA12" s="253">
        <v>0.54005110820242475</v>
      </c>
      <c r="AB12" s="292">
        <v>382.3</v>
      </c>
      <c r="AC12" s="254">
        <v>181</v>
      </c>
      <c r="AD12" s="250">
        <v>0.5</v>
      </c>
      <c r="AE12" s="254">
        <v>16</v>
      </c>
      <c r="AF12" s="254">
        <v>91</v>
      </c>
      <c r="AG12" s="258">
        <f>[1]OK!$G12</f>
        <v>98.476989384092903</v>
      </c>
      <c r="AH12" s="253">
        <v>14.0556</v>
      </c>
      <c r="AI12" s="259">
        <v>0.25590339892665476</v>
      </c>
      <c r="AJ12" s="250">
        <v>50756</v>
      </c>
      <c r="AK12" s="250">
        <v>41792</v>
      </c>
      <c r="AL12" s="253">
        <v>2.52781024109423</v>
      </c>
      <c r="AM12" s="298">
        <v>57</v>
      </c>
      <c r="AN12" s="250">
        <v>103071</v>
      </c>
      <c r="AO12" s="260">
        <v>0.60462888653014735</v>
      </c>
      <c r="AP12" s="259">
        <v>4.3963963963963966E-2</v>
      </c>
      <c r="AQ12" s="253">
        <v>80.599999999999994</v>
      </c>
      <c r="AR12" s="254">
        <v>65.5</v>
      </c>
      <c r="AS12" s="305">
        <v>8.3140334978014964E-3</v>
      </c>
      <c r="AT12" s="254">
        <v>497.02</v>
      </c>
      <c r="AU12" s="302">
        <v>8869</v>
      </c>
      <c r="AV12" s="254">
        <v>11.404011472032662</v>
      </c>
      <c r="AW12" s="254">
        <v>889700</v>
      </c>
      <c r="AX12" s="253">
        <v>51.788905474728786</v>
      </c>
      <c r="AY12" s="259">
        <v>2.0541197615558799E-2</v>
      </c>
      <c r="AZ12" s="254">
        <v>35.200000000000003</v>
      </c>
      <c r="BA12" s="254">
        <v>8.6999999999999993</v>
      </c>
      <c r="BB12" s="254">
        <v>0</v>
      </c>
      <c r="BC12" s="254">
        <v>55.1</v>
      </c>
      <c r="BD12" s="254">
        <v>20.7</v>
      </c>
      <c r="BE12" s="254">
        <v>30.05</v>
      </c>
      <c r="BF12" s="261">
        <v>34157</v>
      </c>
      <c r="BG12" s="254">
        <v>19.502946935937423</v>
      </c>
      <c r="BH12" s="300">
        <f>[2]Promedios!$G44</f>
        <v>0.69666666666666666</v>
      </c>
      <c r="BI12" s="250">
        <v>1417493.3</v>
      </c>
      <c r="BJ12" s="250">
        <v>45123861.893888392</v>
      </c>
      <c r="BK12" s="261">
        <v>158464.16750000001</v>
      </c>
      <c r="BL12" s="254">
        <v>35159</v>
      </c>
      <c r="BM12" s="254">
        <v>64.900000000000006</v>
      </c>
      <c r="BN12" s="250">
        <v>10457</v>
      </c>
      <c r="BO12" s="254">
        <v>148343</v>
      </c>
      <c r="BP12" s="254">
        <v>6688.9418880000012</v>
      </c>
      <c r="BQ12" s="253">
        <v>18.431771894093689</v>
      </c>
      <c r="BR12" s="253">
        <f>+[3]Hoja1!$V14</f>
        <v>45.028017433069465</v>
      </c>
      <c r="BS12" s="254">
        <v>11968.186035999999</v>
      </c>
      <c r="BT12" s="250">
        <v>13211</v>
      </c>
      <c r="BU12" s="254">
        <v>12</v>
      </c>
      <c r="BV12" s="250">
        <v>2479</v>
      </c>
      <c r="BW12" s="250">
        <v>11549</v>
      </c>
      <c r="BX12" s="250">
        <v>202.18879398018885</v>
      </c>
      <c r="BY12" s="254">
        <v>63</v>
      </c>
      <c r="BZ12" s="253">
        <v>147971</v>
      </c>
      <c r="CA12" s="253">
        <v>3.5542918073573841</v>
      </c>
      <c r="CB12" s="262">
        <v>57.699107140000002</v>
      </c>
      <c r="CC12" s="254">
        <v>0.40474999999999994</v>
      </c>
      <c r="CD12" s="254">
        <v>0.28699999999999998</v>
      </c>
      <c r="CE12" s="254">
        <v>26.67</v>
      </c>
      <c r="CF12" s="254">
        <v>54.76</v>
      </c>
      <c r="CG12" s="259">
        <v>0.90779119314212697</v>
      </c>
      <c r="CH12" s="250">
        <v>2105088</v>
      </c>
      <c r="CI12" s="300">
        <f>+[4]Hoja3!$F13</f>
        <v>0.40137731142368227</v>
      </c>
      <c r="CJ12" s="250">
        <v>0</v>
      </c>
      <c r="CK12" s="254">
        <v>5.05</v>
      </c>
      <c r="CL12" s="302">
        <v>44797</v>
      </c>
      <c r="CM12" s="253">
        <v>8.0825455475847813E-3</v>
      </c>
      <c r="CN12" s="254">
        <v>2442539.4409901001</v>
      </c>
      <c r="CO12" s="250">
        <v>85044.184112206713</v>
      </c>
      <c r="CP12" s="254">
        <v>50628.296108005088</v>
      </c>
      <c r="CQ12" s="254">
        <v>64.578190000000006</v>
      </c>
      <c r="CR12" s="261">
        <v>420.42061045623183</v>
      </c>
      <c r="CS12" s="254">
        <v>12766998.732689902</v>
      </c>
      <c r="CT12" s="261">
        <v>32453132.760117952</v>
      </c>
      <c r="CU12" s="254">
        <v>2</v>
      </c>
      <c r="CV12" s="254">
        <v>29</v>
      </c>
      <c r="CW12" s="254">
        <v>85</v>
      </c>
      <c r="CX12" s="254">
        <v>4716743.2531404663</v>
      </c>
    </row>
    <row r="13" spans="1:102">
      <c r="A13" s="248" t="s">
        <v>214</v>
      </c>
      <c r="B13" s="250">
        <v>44535.209773937677</v>
      </c>
      <c r="C13" s="251">
        <v>0.38975300000000002</v>
      </c>
      <c r="D13" s="250">
        <v>8822349</v>
      </c>
      <c r="E13" s="250">
        <v>4128485</v>
      </c>
      <c r="F13" s="56">
        <v>6611</v>
      </c>
      <c r="G13" s="250">
        <v>1747885578.79564</v>
      </c>
      <c r="H13" s="250">
        <v>1472402930.97434</v>
      </c>
      <c r="I13" s="250">
        <v>357796.84256719128</v>
      </c>
      <c r="J13" s="254">
        <v>149273</v>
      </c>
      <c r="K13" s="254">
        <v>85.64</v>
      </c>
      <c r="L13" s="253">
        <v>3.03</v>
      </c>
      <c r="M13" s="253">
        <v>2.74</v>
      </c>
      <c r="N13" s="253">
        <v>3.27</v>
      </c>
      <c r="O13" s="253">
        <v>3.19</v>
      </c>
      <c r="P13" s="303">
        <v>0.60166666666666668</v>
      </c>
      <c r="Q13" s="254">
        <v>235</v>
      </c>
      <c r="R13" s="255">
        <v>820</v>
      </c>
      <c r="S13" s="254">
        <v>2261</v>
      </c>
      <c r="T13" s="259">
        <v>0.15673706602681595</v>
      </c>
      <c r="U13" s="250">
        <v>52719</v>
      </c>
      <c r="V13" s="290">
        <v>11</v>
      </c>
      <c r="W13" s="250">
        <v>808</v>
      </c>
      <c r="X13" s="256">
        <v>64.319999999999993</v>
      </c>
      <c r="Y13" s="254">
        <v>93</v>
      </c>
      <c r="Z13" s="257">
        <v>1775371.0828709505</v>
      </c>
      <c r="AA13" s="253">
        <v>1.8185117204301076</v>
      </c>
      <c r="AB13" s="292">
        <v>3525</v>
      </c>
      <c r="AC13" s="254">
        <v>4599</v>
      </c>
      <c r="AD13" s="250">
        <v>0.6</v>
      </c>
      <c r="AE13" s="254">
        <v>5</v>
      </c>
      <c r="AF13" s="254">
        <v>4599</v>
      </c>
      <c r="AG13" s="258">
        <f>[1]OK!$G13</f>
        <v>98.967461387458499</v>
      </c>
      <c r="AH13" s="253">
        <v>12.871</v>
      </c>
      <c r="AI13" s="259">
        <v>0.24062500000000001</v>
      </c>
      <c r="AJ13" s="250">
        <v>787054</v>
      </c>
      <c r="AK13" s="250">
        <v>642376</v>
      </c>
      <c r="AL13" s="253">
        <v>2.7362327198799323</v>
      </c>
      <c r="AM13" s="298">
        <v>450</v>
      </c>
      <c r="AN13" s="250">
        <v>1655458</v>
      </c>
      <c r="AO13" s="260">
        <v>0.74661443345583345</v>
      </c>
      <c r="AP13" s="259">
        <v>2.5862068965517241E-2</v>
      </c>
      <c r="AQ13" s="253">
        <v>76.2</v>
      </c>
      <c r="AR13" s="254">
        <v>53.2</v>
      </c>
      <c r="AS13" s="305">
        <v>7.3993891182492527E-2</v>
      </c>
      <c r="AT13" s="254">
        <v>520.88</v>
      </c>
      <c r="AU13" s="302">
        <v>154404</v>
      </c>
      <c r="AV13" s="254">
        <v>18.685815428382796</v>
      </c>
      <c r="AW13" s="254">
        <v>44085900</v>
      </c>
      <c r="AX13" s="253">
        <v>43.411158416245556</v>
      </c>
      <c r="AY13" s="259">
        <v>3.4176680741920963E-2</v>
      </c>
      <c r="AZ13" s="254">
        <v>99.7</v>
      </c>
      <c r="BA13" s="254">
        <v>9.1999999999999993</v>
      </c>
      <c r="BB13" s="254">
        <v>0</v>
      </c>
      <c r="BC13" s="254">
        <v>67.099999999999994</v>
      </c>
      <c r="BD13" s="254">
        <v>3</v>
      </c>
      <c r="BE13" s="254">
        <v>34.159999999999997</v>
      </c>
      <c r="BF13" s="261">
        <v>15280</v>
      </c>
      <c r="BG13" s="254">
        <v>51.285409585342478</v>
      </c>
      <c r="BH13" s="300">
        <f>[2]Promedios!$G45</f>
        <v>0.86</v>
      </c>
      <c r="BI13" s="250">
        <v>23773529.199999999</v>
      </c>
      <c r="BJ13" s="250">
        <v>1153194953.049715</v>
      </c>
      <c r="BK13" s="261">
        <v>24175.974999999999</v>
      </c>
      <c r="BL13" s="254">
        <v>590981</v>
      </c>
      <c r="BM13" s="254">
        <v>63.5</v>
      </c>
      <c r="BN13" s="250">
        <v>425428</v>
      </c>
      <c r="BO13" s="254">
        <v>2289589</v>
      </c>
      <c r="BP13" s="254">
        <v>656328.10623100004</v>
      </c>
      <c r="BQ13" s="253">
        <v>47.333333333333336</v>
      </c>
      <c r="BR13" s="253">
        <f>+[3]Hoja1!$V15</f>
        <v>3.8964960759037433</v>
      </c>
      <c r="BS13" s="254">
        <v>409.20514999999989</v>
      </c>
      <c r="BT13" s="250">
        <v>355593</v>
      </c>
      <c r="BU13" s="254">
        <v>125</v>
      </c>
      <c r="BV13" s="250">
        <v>113059</v>
      </c>
      <c r="BW13" s="250">
        <v>66490</v>
      </c>
      <c r="BX13" s="250">
        <v>656.38224729484091</v>
      </c>
      <c r="BY13" s="254">
        <v>1537</v>
      </c>
      <c r="BZ13" s="253">
        <v>18368670</v>
      </c>
      <c r="CA13" s="253">
        <v>1.5126304643775526</v>
      </c>
      <c r="CB13" s="262">
        <v>91.818736310000006</v>
      </c>
      <c r="CC13" s="254">
        <v>0.18074999999999999</v>
      </c>
      <c r="CD13" s="254">
        <v>0.66633333333333333</v>
      </c>
      <c r="CE13" s="254">
        <v>33.520000000000003</v>
      </c>
      <c r="CF13" s="254">
        <v>61.9</v>
      </c>
      <c r="CG13" s="259">
        <v>0.59826205329318993</v>
      </c>
      <c r="CH13" s="250">
        <v>0</v>
      </c>
      <c r="CI13" s="300">
        <f>+[4]Hoja3!$F14</f>
        <v>0.37194898598008208</v>
      </c>
      <c r="CJ13" s="250">
        <v>45.822000205497936</v>
      </c>
      <c r="CK13" s="254">
        <v>16.25</v>
      </c>
      <c r="CL13" s="302">
        <v>1085179</v>
      </c>
      <c r="CM13" s="253">
        <v>9.7228363737864143E-2</v>
      </c>
      <c r="CN13" s="254">
        <v>37323917.308852799</v>
      </c>
      <c r="CO13" s="250">
        <v>66085664.548973262</v>
      </c>
      <c r="CP13" s="254">
        <v>55790295.745525509</v>
      </c>
      <c r="CQ13" s="254">
        <v>9931.6436661190019</v>
      </c>
      <c r="CR13" s="261">
        <v>16570.883651808195</v>
      </c>
      <c r="CS13" s="254">
        <v>292555412.76334101</v>
      </c>
      <c r="CT13" s="261">
        <v>1459581951.0570962</v>
      </c>
      <c r="CU13" s="254">
        <v>181</v>
      </c>
      <c r="CV13" s="254">
        <v>1148</v>
      </c>
      <c r="CW13" s="254">
        <v>5376</v>
      </c>
      <c r="CX13" s="254">
        <v>160312352.45305327</v>
      </c>
    </row>
    <row r="14" spans="1:102">
      <c r="A14" s="248" t="s">
        <v>215</v>
      </c>
      <c r="B14" s="250">
        <v>2650.6203233450765</v>
      </c>
      <c r="C14" s="251">
        <v>0.24452940000000001</v>
      </c>
      <c r="D14" s="250">
        <v>1531298</v>
      </c>
      <c r="E14" s="250">
        <v>571158</v>
      </c>
      <c r="F14" s="56">
        <v>123367</v>
      </c>
      <c r="G14" s="250">
        <v>119715928.321247</v>
      </c>
      <c r="H14" s="250">
        <v>100809005.280774</v>
      </c>
      <c r="I14" s="250">
        <v>38195.026340407407</v>
      </c>
      <c r="J14" s="254">
        <v>7728</v>
      </c>
      <c r="K14" s="254">
        <v>39.659999999999997</v>
      </c>
      <c r="L14" s="253">
        <v>2.75</v>
      </c>
      <c r="M14" s="253">
        <v>3.02</v>
      </c>
      <c r="N14" s="253">
        <v>3.45</v>
      </c>
      <c r="O14" s="253">
        <v>3.68</v>
      </c>
      <c r="P14" s="303">
        <v>0.2253333333333333</v>
      </c>
      <c r="Q14" s="254">
        <v>43</v>
      </c>
      <c r="R14" s="255">
        <v>181</v>
      </c>
      <c r="S14" s="254">
        <v>3773</v>
      </c>
      <c r="T14" s="259">
        <v>4.7709341880790854E-3</v>
      </c>
      <c r="U14" s="250">
        <v>5484421</v>
      </c>
      <c r="V14" s="290">
        <v>1</v>
      </c>
      <c r="W14" s="250">
        <v>1455</v>
      </c>
      <c r="X14" s="256">
        <v>3517.13</v>
      </c>
      <c r="Y14" s="254">
        <v>14</v>
      </c>
      <c r="Z14" s="257">
        <v>7231.8137374137968</v>
      </c>
      <c r="AA14" s="253">
        <v>0.75734276102682618</v>
      </c>
      <c r="AB14" s="292">
        <v>2552.9</v>
      </c>
      <c r="AC14" s="254">
        <v>464</v>
      </c>
      <c r="AD14" s="250">
        <v>1</v>
      </c>
      <c r="AE14" s="254">
        <v>4</v>
      </c>
      <c r="AF14" s="254">
        <v>353</v>
      </c>
      <c r="AG14" s="258">
        <f>[1]OK!$G14</f>
        <v>84.972278155749422</v>
      </c>
      <c r="AH14" s="253">
        <v>17.851500000000001</v>
      </c>
      <c r="AI14" s="259">
        <v>0.21028151774785803</v>
      </c>
      <c r="AJ14" s="250">
        <v>135624</v>
      </c>
      <c r="AK14" s="250">
        <v>54136</v>
      </c>
      <c r="AL14" s="253">
        <v>2.2151142364190379</v>
      </c>
      <c r="AM14" s="298">
        <v>85</v>
      </c>
      <c r="AN14" s="250">
        <v>178672</v>
      </c>
      <c r="AO14" s="260">
        <v>0.53539389498973411</v>
      </c>
      <c r="AP14" s="259">
        <v>2.7895981087470448E-2</v>
      </c>
      <c r="AQ14" s="253">
        <v>77.099999999999994</v>
      </c>
      <c r="AR14" s="254">
        <v>56.4</v>
      </c>
      <c r="AS14" s="305">
        <v>1.0361494310744134E-2</v>
      </c>
      <c r="AT14" s="254">
        <v>500.5</v>
      </c>
      <c r="AU14" s="302">
        <v>36921</v>
      </c>
      <c r="AV14" s="254">
        <v>15.498536801417915</v>
      </c>
      <c r="AW14" s="254">
        <v>2680900</v>
      </c>
      <c r="AX14" s="253">
        <v>62.057035938758389</v>
      </c>
      <c r="AY14" s="259">
        <v>2.1347210390019966E-2</v>
      </c>
      <c r="AZ14" s="254">
        <v>61.4</v>
      </c>
      <c r="BA14" s="254">
        <v>12.3</v>
      </c>
      <c r="BB14" s="254">
        <v>0</v>
      </c>
      <c r="BC14" s="254">
        <v>50.4</v>
      </c>
      <c r="BD14" s="254">
        <v>14.6</v>
      </c>
      <c r="BE14" s="254">
        <v>23.77</v>
      </c>
      <c r="BF14" s="261">
        <v>108880</v>
      </c>
      <c r="BG14" s="254">
        <v>7.300190382715158</v>
      </c>
      <c r="BH14" s="300">
        <f>[2]Promedios!$G46</f>
        <v>0.67033333333333334</v>
      </c>
      <c r="BI14" s="250">
        <v>2042122.5</v>
      </c>
      <c r="BJ14" s="250">
        <v>67615934.430784792</v>
      </c>
      <c r="BK14" s="261">
        <v>643948.95250000001</v>
      </c>
      <c r="BL14" s="254">
        <v>50883</v>
      </c>
      <c r="BM14" s="254">
        <v>24.9</v>
      </c>
      <c r="BN14" s="250">
        <v>17293</v>
      </c>
      <c r="BO14" s="254">
        <v>366900</v>
      </c>
      <c r="BP14" s="254">
        <v>11336.218525</v>
      </c>
      <c r="BQ14" s="253">
        <v>8.7372165406847486</v>
      </c>
      <c r="BR14" s="253">
        <f>+[3]Hoja1!$V16</f>
        <v>3.960295211720211</v>
      </c>
      <c r="BS14" s="254">
        <v>0.24185900000000002</v>
      </c>
      <c r="BT14" s="250">
        <v>15672</v>
      </c>
      <c r="BU14" s="254">
        <v>9</v>
      </c>
      <c r="BV14" s="250">
        <v>13859</v>
      </c>
      <c r="BW14" s="250">
        <v>18069</v>
      </c>
      <c r="BX14" s="250">
        <v>330.90756051237503</v>
      </c>
      <c r="BY14" s="254">
        <v>85</v>
      </c>
      <c r="BZ14" s="253">
        <v>366217</v>
      </c>
      <c r="CA14" s="253">
        <v>8.1058954177373202E-2</v>
      </c>
      <c r="CB14" s="262">
        <v>69.077232140000007</v>
      </c>
      <c r="CC14" s="254">
        <v>0.43074999999999997</v>
      </c>
      <c r="CD14" s="254">
        <v>0.75833333333333341</v>
      </c>
      <c r="CE14" s="254">
        <v>2.2200000000000002</v>
      </c>
      <c r="CF14" s="254">
        <v>76.19</v>
      </c>
      <c r="CG14" s="259">
        <v>0.92986952778298948</v>
      </c>
      <c r="CH14" s="250">
        <v>8375839</v>
      </c>
      <c r="CI14" s="300">
        <f>+[4]Hoja3!$F15</f>
        <v>0.18095659357970251</v>
      </c>
      <c r="CJ14" s="250">
        <v>0</v>
      </c>
      <c r="CK14" s="254">
        <v>8.8000000000000007</v>
      </c>
      <c r="CL14" s="302">
        <v>124691</v>
      </c>
      <c r="CM14" s="253">
        <v>2.5391527500911646E-4</v>
      </c>
      <c r="CN14" s="254">
        <v>1801193.56811648</v>
      </c>
      <c r="CO14" s="250">
        <v>962932.69913594564</v>
      </c>
      <c r="CP14" s="254">
        <v>1186657.0503651183</v>
      </c>
      <c r="CQ14" s="254">
        <v>112.57430993999998</v>
      </c>
      <c r="CR14" s="261">
        <v>437.59585357419149</v>
      </c>
      <c r="CS14" s="254">
        <v>40685963.518800884</v>
      </c>
      <c r="CT14" s="261">
        <v>59554244.333497204</v>
      </c>
      <c r="CU14" s="254">
        <v>7</v>
      </c>
      <c r="CV14" s="254">
        <v>31</v>
      </c>
      <c r="CW14" s="254">
        <v>51</v>
      </c>
      <c r="CX14" s="254">
        <v>10980090.646725396</v>
      </c>
    </row>
    <row r="15" spans="1:102">
      <c r="A15" s="248" t="s">
        <v>216</v>
      </c>
      <c r="B15" s="250">
        <v>8239.7157955678595</v>
      </c>
      <c r="C15" s="251">
        <v>0.16071199999999999</v>
      </c>
      <c r="D15" s="250">
        <v>4968208</v>
      </c>
      <c r="E15" s="250">
        <v>1945422</v>
      </c>
      <c r="F15" s="56">
        <v>30621</v>
      </c>
      <c r="G15" s="250">
        <v>381010518.19301498</v>
      </c>
      <c r="H15" s="250">
        <v>321362532.19912601</v>
      </c>
      <c r="I15" s="250">
        <v>153424.2080525661</v>
      </c>
      <c r="J15" s="254">
        <v>79680</v>
      </c>
      <c r="K15" s="254">
        <v>41.44</v>
      </c>
      <c r="L15" s="253">
        <v>3.64</v>
      </c>
      <c r="M15" s="253">
        <v>3.28</v>
      </c>
      <c r="N15" s="253">
        <v>3.46</v>
      </c>
      <c r="O15" s="253">
        <v>3.65</v>
      </c>
      <c r="P15" s="303">
        <v>0.39733333333333337</v>
      </c>
      <c r="Q15" s="254">
        <v>235</v>
      </c>
      <c r="R15" s="255">
        <v>207</v>
      </c>
      <c r="S15" s="254">
        <v>5548</v>
      </c>
      <c r="T15" s="259">
        <v>0.20437977694497764</v>
      </c>
      <c r="U15" s="250">
        <v>412810</v>
      </c>
      <c r="V15" s="290">
        <v>11</v>
      </c>
      <c r="W15" s="250">
        <v>694</v>
      </c>
      <c r="X15" s="256">
        <v>0</v>
      </c>
      <c r="Y15" s="254">
        <v>19</v>
      </c>
      <c r="Z15" s="257">
        <v>5271.2488482867611</v>
      </c>
      <c r="AA15" s="253">
        <v>1.4990440026325893</v>
      </c>
      <c r="AB15" s="292">
        <v>3691.5</v>
      </c>
      <c r="AC15" s="254">
        <v>1613</v>
      </c>
      <c r="AD15" s="250">
        <v>1</v>
      </c>
      <c r="AE15" s="254">
        <v>1</v>
      </c>
      <c r="AF15" s="254">
        <v>1088</v>
      </c>
      <c r="AG15" s="258">
        <f>[1]OK!$G15</f>
        <v>86.203360522403926</v>
      </c>
      <c r="AH15" s="253">
        <v>18.112200000000001</v>
      </c>
      <c r="AI15" s="259">
        <v>0.23961373162837588</v>
      </c>
      <c r="AJ15" s="250">
        <v>446826</v>
      </c>
      <c r="AK15" s="250">
        <v>159753</v>
      </c>
      <c r="AL15" s="253">
        <v>1.3075136950787891</v>
      </c>
      <c r="AM15" s="298">
        <v>522</v>
      </c>
      <c r="AN15" s="250">
        <v>717852</v>
      </c>
      <c r="AO15" s="260">
        <v>0.60011624128190388</v>
      </c>
      <c r="AP15" s="259">
        <v>7.8739535618385717E-2</v>
      </c>
      <c r="AQ15" s="253">
        <v>74.7</v>
      </c>
      <c r="AR15" s="254">
        <v>54.8</v>
      </c>
      <c r="AS15" s="305">
        <v>1.4147618568120027E-2</v>
      </c>
      <c r="AT15" s="254">
        <v>507.89</v>
      </c>
      <c r="AU15" s="302">
        <v>1106449</v>
      </c>
      <c r="AV15" s="254">
        <v>2.7579559392793707</v>
      </c>
      <c r="AW15" s="254">
        <v>1972400</v>
      </c>
      <c r="AX15" s="253">
        <v>63.172937022744065</v>
      </c>
      <c r="AY15" s="259">
        <v>3.3679127827156728E-2</v>
      </c>
      <c r="AZ15" s="254">
        <v>16.100000000000001</v>
      </c>
      <c r="BA15" s="254">
        <v>11.1</v>
      </c>
      <c r="BB15" s="254">
        <v>0</v>
      </c>
      <c r="BC15" s="254">
        <v>55.1</v>
      </c>
      <c r="BD15" s="254">
        <v>12</v>
      </c>
      <c r="BE15" s="254">
        <v>22.54</v>
      </c>
      <c r="BF15" s="261">
        <v>264439</v>
      </c>
      <c r="BG15" s="254">
        <v>11.286201742954297</v>
      </c>
      <c r="BH15" s="300">
        <f>[2]Promedios!$G47</f>
        <v>0.56950000000000001</v>
      </c>
      <c r="BI15" s="250">
        <v>7770568.6999999993</v>
      </c>
      <c r="BJ15" s="250">
        <v>220726354.46510637</v>
      </c>
      <c r="BK15" s="261">
        <v>954748.21250000002</v>
      </c>
      <c r="BL15" s="254">
        <v>154304</v>
      </c>
      <c r="BM15" s="254">
        <v>41.5</v>
      </c>
      <c r="BN15" s="250">
        <v>59188</v>
      </c>
      <c r="BO15" s="254">
        <v>1087621</v>
      </c>
      <c r="BP15" s="254">
        <v>62885.153544999994</v>
      </c>
      <c r="BQ15" s="253">
        <v>9.3694406009092699</v>
      </c>
      <c r="BR15" s="253">
        <f>+[3]Hoja1!$V17</f>
        <v>1.5686474435458491</v>
      </c>
      <c r="BS15" s="254">
        <v>1.5680079999999998</v>
      </c>
      <c r="BT15" s="250">
        <v>30973</v>
      </c>
      <c r="BU15" s="254">
        <v>27</v>
      </c>
      <c r="BV15" s="250">
        <v>17077</v>
      </c>
      <c r="BW15" s="250">
        <v>35587</v>
      </c>
      <c r="BX15" s="250">
        <v>445.08789971652271</v>
      </c>
      <c r="BY15" s="254">
        <v>362</v>
      </c>
      <c r="BZ15" s="253">
        <v>1281493</v>
      </c>
      <c r="CA15" s="253">
        <v>0.32657326671238696</v>
      </c>
      <c r="CB15" s="262">
        <v>79.663853570000001</v>
      </c>
      <c r="CC15" s="254">
        <v>2.5749999999999999E-2</v>
      </c>
      <c r="CD15" s="254">
        <v>0.20633333333333334</v>
      </c>
      <c r="CE15" s="254">
        <v>33.590000000000003</v>
      </c>
      <c r="CF15" s="254">
        <v>40.479999999999997</v>
      </c>
      <c r="CG15" s="259">
        <v>0.8848041959082118</v>
      </c>
      <c r="CH15" s="250">
        <v>0</v>
      </c>
      <c r="CI15" s="300">
        <f>+[4]Hoja3!$F16</f>
        <v>7.4091255966193342E-2</v>
      </c>
      <c r="CJ15" s="250">
        <v>0</v>
      </c>
      <c r="CK15" s="254">
        <v>5.15</v>
      </c>
      <c r="CL15" s="302">
        <v>490541</v>
      </c>
      <c r="CM15" s="253">
        <v>4.9654337073198329E-3</v>
      </c>
      <c r="CN15" s="254">
        <v>7926886.8444557199</v>
      </c>
      <c r="CO15" s="250">
        <v>3062384.2084856639</v>
      </c>
      <c r="CP15" s="254">
        <v>4203033.5470333239</v>
      </c>
      <c r="CQ15" s="254">
        <v>-70.682602620000026</v>
      </c>
      <c r="CR15" s="261">
        <v>2149.0451103260448</v>
      </c>
      <c r="CS15" s="254">
        <v>147830224.03630522</v>
      </c>
      <c r="CT15" s="261">
        <v>210254308.83131415</v>
      </c>
      <c r="CU15" s="254">
        <v>14</v>
      </c>
      <c r="CV15" s="254">
        <v>130</v>
      </c>
      <c r="CW15" s="254">
        <v>352</v>
      </c>
      <c r="CX15" s="254">
        <v>34945475.391453266</v>
      </c>
    </row>
    <row r="16" spans="1:102">
      <c r="A16" s="248" t="s">
        <v>217</v>
      </c>
      <c r="B16" s="250">
        <v>2594.9263843720041</v>
      </c>
      <c r="C16" s="251">
        <v>0.18726480000000001</v>
      </c>
      <c r="D16" s="250">
        <v>3152533</v>
      </c>
      <c r="E16" s="250">
        <v>1197880</v>
      </c>
      <c r="F16" s="56">
        <v>63618</v>
      </c>
      <c r="G16" s="250">
        <v>148673093.15526301</v>
      </c>
      <c r="H16" s="250">
        <v>126291487.79636601</v>
      </c>
      <c r="I16" s="250">
        <v>107202.07935328501</v>
      </c>
      <c r="J16" s="254">
        <v>19765</v>
      </c>
      <c r="K16" s="254">
        <v>44.29</v>
      </c>
      <c r="L16" s="253">
        <v>2.64</v>
      </c>
      <c r="M16" s="253">
        <v>2.59</v>
      </c>
      <c r="N16" s="253">
        <v>3.33</v>
      </c>
      <c r="O16" s="253">
        <v>3.1</v>
      </c>
      <c r="P16" s="303">
        <v>0.40799999999999997</v>
      </c>
      <c r="Q16" s="254">
        <v>36</v>
      </c>
      <c r="R16" s="255">
        <v>788</v>
      </c>
      <c r="S16" s="254">
        <v>5905</v>
      </c>
      <c r="T16" s="259">
        <v>0.3279523315260533</v>
      </c>
      <c r="U16" s="250">
        <v>3551653</v>
      </c>
      <c r="V16" s="290">
        <v>2</v>
      </c>
      <c r="W16" s="250">
        <v>1785</v>
      </c>
      <c r="X16" s="256">
        <v>58.28</v>
      </c>
      <c r="Y16" s="254">
        <v>3</v>
      </c>
      <c r="Z16" s="257">
        <v>111095.04387064015</v>
      </c>
      <c r="AA16" s="253">
        <v>0.26257337236001838</v>
      </c>
      <c r="AB16" s="292">
        <v>1800.7</v>
      </c>
      <c r="AC16" s="254">
        <v>869</v>
      </c>
      <c r="AD16" s="250">
        <v>0</v>
      </c>
      <c r="AE16" s="254">
        <v>7</v>
      </c>
      <c r="AF16" s="254">
        <v>367</v>
      </c>
      <c r="AG16" s="258">
        <f>[1]OK!$G16</f>
        <v>64.24579693735069</v>
      </c>
      <c r="AH16" s="253">
        <v>24.4299</v>
      </c>
      <c r="AI16" s="259">
        <v>0.2840363818663611</v>
      </c>
      <c r="AJ16" s="250">
        <v>212047</v>
      </c>
      <c r="AK16" s="250">
        <v>74619</v>
      </c>
      <c r="AL16" s="253">
        <v>0.53195319446299216</v>
      </c>
      <c r="AM16" s="298">
        <v>259</v>
      </c>
      <c r="AN16" s="250">
        <v>466616</v>
      </c>
      <c r="AO16" s="260">
        <v>0.65377305555052767</v>
      </c>
      <c r="AP16" s="259">
        <v>0.1267980820458178</v>
      </c>
      <c r="AQ16" s="253">
        <v>73.599999999999994</v>
      </c>
      <c r="AR16" s="254">
        <v>61</v>
      </c>
      <c r="AS16" s="305">
        <v>6.8573154767898499E-3</v>
      </c>
      <c r="AT16" s="254">
        <v>467.73</v>
      </c>
      <c r="AU16" s="302">
        <v>26245</v>
      </c>
      <c r="AV16" s="254">
        <v>33.841563930473406</v>
      </c>
      <c r="AW16" s="254">
        <v>2309500</v>
      </c>
      <c r="AX16" s="253">
        <v>70.425152921524159</v>
      </c>
      <c r="AY16" s="259">
        <v>2.7034042851310652E-2</v>
      </c>
      <c r="AZ16" s="254">
        <v>34.799999999999997</v>
      </c>
      <c r="BA16" s="254">
        <v>7.3</v>
      </c>
      <c r="BB16" s="254">
        <v>0</v>
      </c>
      <c r="BC16" s="254">
        <v>60.3</v>
      </c>
      <c r="BD16" s="254">
        <v>25</v>
      </c>
      <c r="BE16" s="254">
        <v>23.94</v>
      </c>
      <c r="BF16" s="261">
        <v>336366</v>
      </c>
      <c r="BG16" s="254">
        <v>8.0291933425307391</v>
      </c>
      <c r="BH16" s="300">
        <f>[2]Promedios!$G48</f>
        <v>0.56499999999999995</v>
      </c>
      <c r="BI16" s="250">
        <v>2264659.1999999997</v>
      </c>
      <c r="BJ16" s="250">
        <v>164604535.02239469</v>
      </c>
      <c r="BK16" s="261">
        <v>834450.86749999993</v>
      </c>
      <c r="BL16" s="254">
        <v>95597</v>
      </c>
      <c r="BM16" s="254">
        <v>33</v>
      </c>
      <c r="BN16" s="250">
        <v>14286</v>
      </c>
      <c r="BO16" s="254">
        <v>751790</v>
      </c>
      <c r="BP16" s="254">
        <v>17965.480621000002</v>
      </c>
      <c r="BQ16" s="253">
        <v>6.3069376313945336</v>
      </c>
      <c r="BR16" s="253">
        <f>+[3]Hoja1!$V18</f>
        <v>6.6231379323667232</v>
      </c>
      <c r="BS16" s="254">
        <v>493.74055648000001</v>
      </c>
      <c r="BT16" s="250">
        <v>44489</v>
      </c>
      <c r="BU16" s="254">
        <v>40</v>
      </c>
      <c r="BV16" s="250">
        <v>43700</v>
      </c>
      <c r="BW16" s="250">
        <v>36690</v>
      </c>
      <c r="BX16" s="250">
        <v>464.87664601517741</v>
      </c>
      <c r="BY16" s="254">
        <v>163</v>
      </c>
      <c r="BZ16" s="253">
        <v>398913</v>
      </c>
      <c r="CA16" s="253">
        <v>0.31437643434248169</v>
      </c>
      <c r="CB16" s="262">
        <v>66.490773809999993</v>
      </c>
      <c r="CC16" s="254">
        <v>0.47400000000000003</v>
      </c>
      <c r="CD16" s="254">
        <v>0.59733333333333327</v>
      </c>
      <c r="CE16" s="254">
        <v>2.2200000000000002</v>
      </c>
      <c r="CF16" s="254">
        <v>71.430000000000007</v>
      </c>
      <c r="CG16" s="259">
        <v>0.88611368306948801</v>
      </c>
      <c r="CH16" s="250">
        <v>3163999</v>
      </c>
      <c r="CI16" s="300">
        <f>+[4]Hoja3!$F17</f>
        <v>0.12572203431765339</v>
      </c>
      <c r="CJ16" s="250">
        <v>8.6022671103783228</v>
      </c>
      <c r="CK16" s="254">
        <v>9.5500000000000007</v>
      </c>
      <c r="CL16" s="302">
        <v>407028</v>
      </c>
      <c r="CM16" s="253">
        <v>0</v>
      </c>
      <c r="CN16" s="254">
        <v>10739922.022908701</v>
      </c>
      <c r="CO16" s="250">
        <v>33818.652835863104</v>
      </c>
      <c r="CP16" s="254">
        <v>40572.04856430355</v>
      </c>
      <c r="CQ16" s="254">
        <v>26.788295719999997</v>
      </c>
      <c r="CR16" s="261">
        <v>2233.7565076415208</v>
      </c>
      <c r="CS16" s="254">
        <v>27104092.767662089</v>
      </c>
      <c r="CT16" s="261">
        <v>104660793.6681454</v>
      </c>
      <c r="CU16" s="254">
        <v>3</v>
      </c>
      <c r="CV16" s="254">
        <v>37</v>
      </c>
      <c r="CW16" s="254">
        <v>27</v>
      </c>
      <c r="CX16" s="254">
        <v>13635980.294897093</v>
      </c>
    </row>
    <row r="17" spans="1:102">
      <c r="A17" s="248" t="s">
        <v>148</v>
      </c>
      <c r="B17" s="250">
        <v>3024.8234688731081</v>
      </c>
      <c r="C17" s="251">
        <v>0.19422590000000001</v>
      </c>
      <c r="D17" s="250">
        <v>2382691</v>
      </c>
      <c r="E17" s="250">
        <v>975562</v>
      </c>
      <c r="F17" s="56">
        <v>20856</v>
      </c>
      <c r="G17" s="250">
        <v>147707521.19932899</v>
      </c>
      <c r="H17" s="250">
        <v>113739921.204833</v>
      </c>
      <c r="I17" s="250">
        <v>69538.886849409304</v>
      </c>
      <c r="J17" s="254">
        <v>31172</v>
      </c>
      <c r="K17" s="254">
        <v>43.52</v>
      </c>
      <c r="L17" s="253">
        <v>2.85</v>
      </c>
      <c r="M17" s="253">
        <v>2.75</v>
      </c>
      <c r="N17" s="253">
        <v>2.58</v>
      </c>
      <c r="O17" s="253">
        <v>2.87</v>
      </c>
      <c r="P17" s="303">
        <v>0.27933333333333338</v>
      </c>
      <c r="Q17" s="254">
        <v>105</v>
      </c>
      <c r="R17" s="255">
        <v>48</v>
      </c>
      <c r="S17" s="254">
        <v>3321</v>
      </c>
      <c r="T17" s="259">
        <v>0.15673706602681595</v>
      </c>
      <c r="U17" s="250">
        <v>403685</v>
      </c>
      <c r="V17" s="290">
        <v>8</v>
      </c>
      <c r="W17" s="250">
        <v>1246</v>
      </c>
      <c r="X17" s="256">
        <v>1220.32</v>
      </c>
      <c r="Y17" s="254">
        <v>11</v>
      </c>
      <c r="Z17" s="257">
        <v>30379.541445996238</v>
      </c>
      <c r="AA17" s="253">
        <v>0.5261389109525757</v>
      </c>
      <c r="AB17" s="292">
        <v>49.7</v>
      </c>
      <c r="AC17" s="254">
        <v>595</v>
      </c>
      <c r="AD17" s="250">
        <v>0.2</v>
      </c>
      <c r="AE17" s="254">
        <v>23</v>
      </c>
      <c r="AF17" s="254">
        <v>134</v>
      </c>
      <c r="AG17" s="258">
        <f>[1]OK!$G17</f>
        <v>79.652078276626753</v>
      </c>
      <c r="AH17" s="253">
        <v>18.7303</v>
      </c>
      <c r="AI17" s="259">
        <v>0.26130962858651646</v>
      </c>
      <c r="AJ17" s="250">
        <v>214506</v>
      </c>
      <c r="AK17" s="250">
        <v>72657</v>
      </c>
      <c r="AL17" s="253">
        <v>1.574690129773437</v>
      </c>
      <c r="AM17" s="298">
        <v>235</v>
      </c>
      <c r="AN17" s="250">
        <v>346246</v>
      </c>
      <c r="AO17" s="260">
        <v>0.59244398513325902</v>
      </c>
      <c r="AP17" s="259">
        <v>7.3985394469053029E-2</v>
      </c>
      <c r="AQ17" s="253">
        <v>85</v>
      </c>
      <c r="AR17" s="254">
        <v>55.6</v>
      </c>
      <c r="AS17" s="305">
        <v>1.2999697915617765E-2</v>
      </c>
      <c r="AT17" s="254">
        <v>485.47</v>
      </c>
      <c r="AU17" s="302">
        <v>23089</v>
      </c>
      <c r="AV17" s="254">
        <v>6.6759754013781603</v>
      </c>
      <c r="AW17" s="254">
        <v>2451800</v>
      </c>
      <c r="AX17" s="253">
        <v>59.390864642013064</v>
      </c>
      <c r="AY17" s="259">
        <v>3.7143078449749366E-2</v>
      </c>
      <c r="AZ17" s="254">
        <v>40.299999999999997</v>
      </c>
      <c r="BA17" s="254">
        <v>6.2</v>
      </c>
      <c r="BB17" s="254">
        <v>0</v>
      </c>
      <c r="BC17" s="254">
        <v>45.6</v>
      </c>
      <c r="BD17" s="254">
        <v>0.8</v>
      </c>
      <c r="BE17" s="254">
        <v>21.83</v>
      </c>
      <c r="BF17" s="261">
        <v>240102</v>
      </c>
      <c r="BG17" s="254">
        <v>8.3787421803140152</v>
      </c>
      <c r="BH17" s="300">
        <f>[2]Promedios!$G49</f>
        <v>0.58883333333333332</v>
      </c>
      <c r="BI17" s="250">
        <v>3277033.9000000004</v>
      </c>
      <c r="BJ17" s="250">
        <v>125275504.21494316</v>
      </c>
      <c r="BK17" s="261">
        <v>548813.99749999994</v>
      </c>
      <c r="BL17" s="254">
        <v>75485</v>
      </c>
      <c r="BM17" s="254">
        <v>62.9</v>
      </c>
      <c r="BN17" s="250">
        <v>18916</v>
      </c>
      <c r="BO17" s="254">
        <v>519500</v>
      </c>
      <c r="BP17" s="254">
        <v>16384.420045999999</v>
      </c>
      <c r="BQ17" s="253">
        <v>9.7494553376906321</v>
      </c>
      <c r="BR17" s="253">
        <f>+[3]Hoja1!$V19</f>
        <v>0.73125821751421927</v>
      </c>
      <c r="BS17" s="254">
        <v>0</v>
      </c>
      <c r="BT17" s="250">
        <v>0</v>
      </c>
      <c r="BU17" s="254">
        <v>0</v>
      </c>
      <c r="BV17" s="250">
        <v>14151</v>
      </c>
      <c r="BW17" s="250">
        <v>105233</v>
      </c>
      <c r="BX17" s="250">
        <v>264.03114656330723</v>
      </c>
      <c r="BY17" s="254">
        <v>112</v>
      </c>
      <c r="BZ17" s="253">
        <v>367735</v>
      </c>
      <c r="CA17" s="253">
        <v>0.47947832757959336</v>
      </c>
      <c r="CB17" s="262">
        <v>65.840773810000002</v>
      </c>
      <c r="CC17" s="254">
        <v>0.43074999999999997</v>
      </c>
      <c r="CD17" s="254">
        <v>0.3213333333333333</v>
      </c>
      <c r="CE17" s="254">
        <v>43.75</v>
      </c>
      <c r="CF17" s="254">
        <v>50</v>
      </c>
      <c r="CG17" s="259">
        <v>0.93222471760084424</v>
      </c>
      <c r="CH17" s="250">
        <v>1060584</v>
      </c>
      <c r="CI17" s="300">
        <f>+[4]Hoja3!$F18</f>
        <v>0.1057445258507542</v>
      </c>
      <c r="CJ17" s="250">
        <v>17.305432108421051</v>
      </c>
      <c r="CK17" s="254">
        <v>9.25</v>
      </c>
      <c r="CL17" s="302">
        <v>281647</v>
      </c>
      <c r="CM17" s="253">
        <v>3.8219545536528898E-2</v>
      </c>
      <c r="CN17" s="254">
        <v>1775522.5548974299</v>
      </c>
      <c r="CO17" s="250">
        <v>860482.57187842834</v>
      </c>
      <c r="CP17" s="254">
        <v>863386.02390974935</v>
      </c>
      <c r="CQ17" s="254">
        <v>11.470801999999999</v>
      </c>
      <c r="CR17" s="261">
        <v>862.30089834272746</v>
      </c>
      <c r="CS17" s="254">
        <v>65009340.472375184</v>
      </c>
      <c r="CT17" s="261">
        <v>69931436.065172493</v>
      </c>
      <c r="CU17" s="254">
        <v>3</v>
      </c>
      <c r="CV17" s="254">
        <v>76</v>
      </c>
      <c r="CW17" s="254">
        <v>151</v>
      </c>
      <c r="CX17" s="254">
        <v>13547420.08615326</v>
      </c>
    </row>
    <row r="18" spans="1:102">
      <c r="A18" s="248" t="s">
        <v>149</v>
      </c>
      <c r="B18" s="250">
        <v>13131.878676836286</v>
      </c>
      <c r="C18" s="251">
        <v>0.25401810000000002</v>
      </c>
      <c r="D18" s="250">
        <v>6843469</v>
      </c>
      <c r="E18" s="250">
        <v>2944822</v>
      </c>
      <c r="F18" s="56">
        <v>78630</v>
      </c>
      <c r="G18" s="250">
        <v>630018003.10915601</v>
      </c>
      <c r="H18" s="250">
        <v>541923125.023664</v>
      </c>
      <c r="I18" s="250">
        <v>219805.17876991563</v>
      </c>
      <c r="J18" s="254">
        <v>72225</v>
      </c>
      <c r="K18" s="254">
        <v>52.59</v>
      </c>
      <c r="L18" s="253">
        <v>2.36</v>
      </c>
      <c r="M18" s="253">
        <v>2.83</v>
      </c>
      <c r="N18" s="253">
        <v>2.46</v>
      </c>
      <c r="O18" s="253">
        <v>3.49</v>
      </c>
      <c r="P18" s="303">
        <v>0.28999999999999998</v>
      </c>
      <c r="Q18" s="254">
        <v>222</v>
      </c>
      <c r="R18" s="255">
        <v>480</v>
      </c>
      <c r="S18" s="254">
        <v>10858</v>
      </c>
      <c r="T18" s="259">
        <v>0.20437977694497764</v>
      </c>
      <c r="U18" s="250">
        <v>3030307</v>
      </c>
      <c r="V18" s="290">
        <v>11</v>
      </c>
      <c r="W18" s="250">
        <v>2108</v>
      </c>
      <c r="X18" s="256">
        <v>2082.9699999999998</v>
      </c>
      <c r="Y18" s="254">
        <v>30</v>
      </c>
      <c r="Z18" s="257">
        <v>17730.473374786368</v>
      </c>
      <c r="AA18" s="253">
        <v>0.37638024145419369</v>
      </c>
      <c r="AB18" s="292">
        <v>3275.6</v>
      </c>
      <c r="AC18" s="254">
        <v>2528</v>
      </c>
      <c r="AD18" s="250">
        <v>0.8</v>
      </c>
      <c r="AE18" s="254">
        <v>0</v>
      </c>
      <c r="AF18" s="254">
        <v>2005</v>
      </c>
      <c r="AG18" s="258">
        <f>[1]OK!$G18</f>
        <v>95.964743753441823</v>
      </c>
      <c r="AH18" s="253">
        <v>15.245900000000001</v>
      </c>
      <c r="AI18" s="259">
        <v>0.24387376237623762</v>
      </c>
      <c r="AJ18" s="250">
        <v>452957</v>
      </c>
      <c r="AK18" s="250">
        <v>309484</v>
      </c>
      <c r="AL18" s="253">
        <v>1.7986491938518316</v>
      </c>
      <c r="AM18" s="298">
        <v>589</v>
      </c>
      <c r="AN18" s="250">
        <v>1084807</v>
      </c>
      <c r="AO18" s="260">
        <v>0.62253208996347054</v>
      </c>
      <c r="AP18" s="259">
        <v>4.8520605847129271E-2</v>
      </c>
      <c r="AQ18" s="253">
        <v>74.2</v>
      </c>
      <c r="AR18" s="254">
        <v>58</v>
      </c>
      <c r="AS18" s="305">
        <v>4.5802705333467593E-2</v>
      </c>
      <c r="AT18" s="254">
        <v>520.89</v>
      </c>
      <c r="AU18" s="302">
        <v>154873</v>
      </c>
      <c r="AV18" s="254">
        <v>18.015249687087927</v>
      </c>
      <c r="AW18" s="254">
        <v>8830800</v>
      </c>
      <c r="AX18" s="253">
        <v>56.723882345370299</v>
      </c>
      <c r="AY18" s="259">
        <v>4.0091913925642153E-2</v>
      </c>
      <c r="AZ18" s="254">
        <v>42</v>
      </c>
      <c r="BA18" s="254">
        <v>9.4</v>
      </c>
      <c r="BB18" s="254">
        <v>0</v>
      </c>
      <c r="BC18" s="254">
        <v>60.9</v>
      </c>
      <c r="BD18" s="254">
        <v>21.5</v>
      </c>
      <c r="BE18" s="254">
        <v>30.81</v>
      </c>
      <c r="BF18" s="261">
        <v>275848</v>
      </c>
      <c r="BG18" s="254">
        <v>13.300047265658353</v>
      </c>
      <c r="BH18" s="300">
        <f>[2]Promedios!$G50</f>
        <v>0.67133333333333345</v>
      </c>
      <c r="BI18" s="250">
        <v>13901229</v>
      </c>
      <c r="BJ18" s="250">
        <v>308424269.89181989</v>
      </c>
      <c r="BK18" s="261">
        <v>1360956.395</v>
      </c>
      <c r="BL18" s="254">
        <v>304550</v>
      </c>
      <c r="BM18" s="254">
        <v>62.6</v>
      </c>
      <c r="BN18" s="250">
        <v>112299</v>
      </c>
      <c r="BO18" s="254">
        <v>1593682</v>
      </c>
      <c r="BP18" s="254">
        <v>105909.73881</v>
      </c>
      <c r="BQ18" s="253">
        <v>11.162710698314413</v>
      </c>
      <c r="BR18" s="253">
        <f>+[3]Hoja1!$V20</f>
        <v>2.5371672346598793</v>
      </c>
      <c r="BS18" s="254">
        <v>125.968135</v>
      </c>
      <c r="BT18" s="250">
        <v>183760</v>
      </c>
      <c r="BU18" s="254">
        <v>91</v>
      </c>
      <c r="BV18" s="250">
        <v>22553</v>
      </c>
      <c r="BW18" s="250">
        <v>49725</v>
      </c>
      <c r="BX18" s="250">
        <v>376.16177354156878</v>
      </c>
      <c r="BY18" s="254">
        <v>727</v>
      </c>
      <c r="BZ18" s="253">
        <v>3256194</v>
      </c>
      <c r="CA18" s="253">
        <v>0.3815337657382678</v>
      </c>
      <c r="CB18" s="262">
        <v>77.605357139999995</v>
      </c>
      <c r="CC18" s="254">
        <v>0.26674999999999999</v>
      </c>
      <c r="CD18" s="254">
        <v>0.73499999999999999</v>
      </c>
      <c r="CE18" s="254">
        <v>41.52</v>
      </c>
      <c r="CF18" s="254">
        <v>69.05</v>
      </c>
      <c r="CG18" s="259">
        <v>0.84635472006897117</v>
      </c>
      <c r="CH18" s="250">
        <v>25564852</v>
      </c>
      <c r="CI18" s="300">
        <f>+[4]Hoja3!$F19</f>
        <v>0.16214652586312392</v>
      </c>
      <c r="CJ18" s="250">
        <v>0</v>
      </c>
      <c r="CK18" s="254">
        <v>8</v>
      </c>
      <c r="CL18" s="302">
        <v>810331</v>
      </c>
      <c r="CM18" s="253">
        <v>0.10637551233501347</v>
      </c>
      <c r="CN18" s="254">
        <v>21632052.020936299</v>
      </c>
      <c r="CO18" s="250">
        <v>16673726.647949886</v>
      </c>
      <c r="CP18" s="254">
        <v>15251148.951135201</v>
      </c>
      <c r="CQ18" s="254">
        <v>756.96739533019013</v>
      </c>
      <c r="CR18" s="261">
        <v>4169.0528126049267</v>
      </c>
      <c r="CS18" s="254">
        <v>196269640.49003425</v>
      </c>
      <c r="CT18" s="261">
        <v>387758378.96349585</v>
      </c>
      <c r="CU18" s="254">
        <v>72</v>
      </c>
      <c r="CV18" s="254">
        <v>277</v>
      </c>
      <c r="CW18" s="254">
        <v>573</v>
      </c>
      <c r="CX18" s="254">
        <v>57783912.969747409</v>
      </c>
    </row>
    <row r="19" spans="1:102">
      <c r="A19" s="248" t="s">
        <v>150</v>
      </c>
      <c r="B19" s="250">
        <v>16757.363731497768</v>
      </c>
      <c r="C19" s="251">
        <v>0.2449103</v>
      </c>
      <c r="D19" s="250">
        <v>14227630</v>
      </c>
      <c r="E19" s="250">
        <v>5899239</v>
      </c>
      <c r="F19" s="56">
        <v>22333</v>
      </c>
      <c r="G19" s="250">
        <v>880578559.45264602</v>
      </c>
      <c r="H19" s="250">
        <v>745798032.045789</v>
      </c>
      <c r="I19" s="250">
        <v>376309.07847510092</v>
      </c>
      <c r="J19" s="254">
        <v>237761</v>
      </c>
      <c r="K19" s="254">
        <v>70.75</v>
      </c>
      <c r="L19" s="253">
        <v>3.15</v>
      </c>
      <c r="M19" s="253">
        <v>3.32</v>
      </c>
      <c r="N19" s="253">
        <v>3.88</v>
      </c>
      <c r="O19" s="253">
        <v>3.44</v>
      </c>
      <c r="P19" s="303">
        <v>0.48333333333333334</v>
      </c>
      <c r="Q19" s="254">
        <v>187</v>
      </c>
      <c r="R19" s="302">
        <v>1749</v>
      </c>
      <c r="S19" s="254">
        <v>15412</v>
      </c>
      <c r="T19" s="259">
        <v>0.15673706602681595</v>
      </c>
      <c r="U19" s="250">
        <v>645858</v>
      </c>
      <c r="V19" s="290">
        <v>15</v>
      </c>
      <c r="W19" s="250">
        <v>1679</v>
      </c>
      <c r="X19" s="256">
        <v>2929.98</v>
      </c>
      <c r="Y19" s="254">
        <v>50</v>
      </c>
      <c r="Z19" s="257">
        <v>31342.648914057085</v>
      </c>
      <c r="AA19" s="253">
        <v>2.3063268057879398</v>
      </c>
      <c r="AB19" s="292">
        <v>4733.3</v>
      </c>
      <c r="AC19" s="254">
        <v>6051</v>
      </c>
      <c r="AD19" s="250">
        <v>0.2</v>
      </c>
      <c r="AE19" s="254">
        <v>0</v>
      </c>
      <c r="AF19" s="254">
        <v>3598</v>
      </c>
      <c r="AG19" s="258">
        <f>[1]OK!$G19</f>
        <v>90.624591972014159</v>
      </c>
      <c r="AH19" s="253">
        <v>16.022300000000001</v>
      </c>
      <c r="AI19" s="259">
        <v>0.23440230239490184</v>
      </c>
      <c r="AJ19" s="250">
        <v>1343835</v>
      </c>
      <c r="AK19" s="250">
        <v>484130</v>
      </c>
      <c r="AL19" s="253">
        <v>0.95616768217897152</v>
      </c>
      <c r="AM19" s="298">
        <v>848</v>
      </c>
      <c r="AN19" s="250">
        <v>2043635</v>
      </c>
      <c r="AO19" s="260">
        <v>0.54909271219979838</v>
      </c>
      <c r="AP19" s="259">
        <v>4.9142527741749528E-2</v>
      </c>
      <c r="AQ19" s="253">
        <v>80.7</v>
      </c>
      <c r="AR19" s="254">
        <v>56.3</v>
      </c>
      <c r="AS19" s="305">
        <v>0.3641258013627362</v>
      </c>
      <c r="AT19" s="254">
        <v>494.91</v>
      </c>
      <c r="AU19" s="302">
        <v>181839</v>
      </c>
      <c r="AV19" s="254">
        <v>33.587445509327964</v>
      </c>
      <c r="AW19" s="254">
        <v>31975700</v>
      </c>
      <c r="AX19" s="253">
        <v>51.435803726941842</v>
      </c>
      <c r="AY19" s="259">
        <v>4.8341625005547506E-2</v>
      </c>
      <c r="AZ19" s="254">
        <v>83</v>
      </c>
      <c r="BA19" s="254">
        <v>16.399999999999999</v>
      </c>
      <c r="BB19" s="254">
        <v>0</v>
      </c>
      <c r="BC19" s="254">
        <v>42.7</v>
      </c>
      <c r="BD19" s="254">
        <v>9.1999999999999993</v>
      </c>
      <c r="BE19" s="254">
        <v>23.78</v>
      </c>
      <c r="BF19" s="261">
        <v>291193</v>
      </c>
      <c r="BG19" s="254">
        <v>13.97576070535777</v>
      </c>
      <c r="BH19" s="300">
        <f>[2]Promedios!$G51</f>
        <v>0.70000000000000007</v>
      </c>
      <c r="BI19" s="250">
        <v>18393862.600000001</v>
      </c>
      <c r="BJ19" s="250">
        <v>378003959.34935904</v>
      </c>
      <c r="BK19" s="261">
        <v>876934.55250000011</v>
      </c>
      <c r="BL19" s="254">
        <v>435276</v>
      </c>
      <c r="BM19" s="254">
        <v>51.5</v>
      </c>
      <c r="BN19" s="250">
        <v>276657</v>
      </c>
      <c r="BO19" s="254">
        <v>3246333</v>
      </c>
      <c r="BP19" s="254">
        <v>90705.585514000006</v>
      </c>
      <c r="BQ19" s="253">
        <v>12.757259656047365</v>
      </c>
      <c r="BR19" s="253">
        <f>+[3]Hoja1!$V21</f>
        <v>4.0239866607154839</v>
      </c>
      <c r="BS19" s="254">
        <v>31.371541000000004</v>
      </c>
      <c r="BT19" s="250">
        <v>83995</v>
      </c>
      <c r="BU19" s="254">
        <v>19</v>
      </c>
      <c r="BV19" s="250">
        <v>129231</v>
      </c>
      <c r="BW19" s="250">
        <v>71200</v>
      </c>
      <c r="BX19" s="250">
        <v>851.56583556782857</v>
      </c>
      <c r="BY19" s="254">
        <v>775</v>
      </c>
      <c r="BZ19" s="253">
        <v>3835524</v>
      </c>
      <c r="CA19" s="253">
        <v>0.89553575426498899</v>
      </c>
      <c r="CB19" s="262">
        <v>81.2</v>
      </c>
      <c r="CC19" s="254">
        <v>0.51700000000000002</v>
      </c>
      <c r="CD19" s="254">
        <v>0.55100000000000005</v>
      </c>
      <c r="CE19" s="254">
        <v>43.24</v>
      </c>
      <c r="CF19" s="254">
        <v>50</v>
      </c>
      <c r="CG19" s="259">
        <v>0.87815545245164306</v>
      </c>
      <c r="CH19" s="250">
        <v>26716200</v>
      </c>
      <c r="CI19" s="300">
        <f>+[4]Hoja3!$F20</f>
        <v>0.13169714937798269</v>
      </c>
      <c r="CJ19" s="250">
        <v>41.436561593752891</v>
      </c>
      <c r="CK19" s="254">
        <v>16.05</v>
      </c>
      <c r="CL19" s="302">
        <v>1876482</v>
      </c>
      <c r="CM19" s="253">
        <v>8.7938228783445154E-4</v>
      </c>
      <c r="CN19" s="254">
        <v>15216806.9197545</v>
      </c>
      <c r="CO19" s="250">
        <v>7554827.84072995</v>
      </c>
      <c r="CP19" s="254">
        <v>14677955.762608714</v>
      </c>
      <c r="CQ19" s="254">
        <v>1341.3856520711647</v>
      </c>
      <c r="CR19" s="261">
        <v>974.70707283687068</v>
      </c>
      <c r="CS19" s="254">
        <v>312835707.95545006</v>
      </c>
      <c r="CT19" s="261">
        <v>525551875.16125041</v>
      </c>
      <c r="CU19" s="254">
        <v>61</v>
      </c>
      <c r="CV19" s="254">
        <v>627</v>
      </c>
      <c r="CW19" s="254">
        <v>692</v>
      </c>
      <c r="CX19" s="254">
        <v>80764794.960345402</v>
      </c>
    </row>
    <row r="20" spans="1:102">
      <c r="A20" s="248" t="s">
        <v>151</v>
      </c>
      <c r="B20" s="250">
        <v>4542.7501462135215</v>
      </c>
      <c r="C20" s="251">
        <v>0.2018672</v>
      </c>
      <c r="D20" s="250">
        <v>4003680</v>
      </c>
      <c r="E20" s="250">
        <v>1638900</v>
      </c>
      <c r="F20" s="56">
        <v>58667</v>
      </c>
      <c r="G20" s="250">
        <v>235390729.34050801</v>
      </c>
      <c r="H20" s="250">
        <v>194920066.49722901</v>
      </c>
      <c r="I20" s="250">
        <v>154420.91207601476</v>
      </c>
      <c r="J20" s="254">
        <v>31480</v>
      </c>
      <c r="K20" s="254">
        <v>48.98</v>
      </c>
      <c r="L20" s="253">
        <v>2.88</v>
      </c>
      <c r="M20" s="253">
        <v>2.87</v>
      </c>
      <c r="N20" s="253">
        <v>2.82</v>
      </c>
      <c r="O20" s="253">
        <v>2.9</v>
      </c>
      <c r="P20" s="303">
        <v>0.3113333333333333</v>
      </c>
      <c r="Q20" s="254">
        <v>125</v>
      </c>
      <c r="R20" s="255">
        <v>988</v>
      </c>
      <c r="S20" s="254">
        <v>10003</v>
      </c>
      <c r="T20" s="259">
        <v>0.20437977694497764</v>
      </c>
      <c r="U20" s="250">
        <v>2602727</v>
      </c>
      <c r="V20" s="290">
        <v>7</v>
      </c>
      <c r="W20" s="250">
        <v>1765</v>
      </c>
      <c r="X20" s="256">
        <v>851.61</v>
      </c>
      <c r="Y20" s="254">
        <v>13</v>
      </c>
      <c r="Z20" s="257">
        <v>22673.157521722293</v>
      </c>
      <c r="AA20" s="253">
        <v>0.55141657039581604</v>
      </c>
      <c r="AB20" s="292">
        <v>1043.5999999999999</v>
      </c>
      <c r="AC20" s="254">
        <v>1106</v>
      </c>
      <c r="AD20" s="250">
        <v>1</v>
      </c>
      <c r="AE20" s="254">
        <v>0</v>
      </c>
      <c r="AF20" s="254">
        <v>379</v>
      </c>
      <c r="AG20" s="258">
        <f>[1]OK!$G20</f>
        <v>82.754934294325224</v>
      </c>
      <c r="AH20" s="253">
        <v>19.427700000000002</v>
      </c>
      <c r="AI20" s="259">
        <v>0.27596368270149729</v>
      </c>
      <c r="AJ20" s="250">
        <v>365309</v>
      </c>
      <c r="AK20" s="250">
        <v>138098</v>
      </c>
      <c r="AL20" s="253">
        <v>1.3522559245494146</v>
      </c>
      <c r="AM20" s="298">
        <v>337</v>
      </c>
      <c r="AN20" s="250">
        <v>638188</v>
      </c>
      <c r="AO20" s="260">
        <v>0.58625612758138779</v>
      </c>
      <c r="AP20" s="259">
        <v>8.5641196752307858E-2</v>
      </c>
      <c r="AQ20" s="253">
        <v>67.7</v>
      </c>
      <c r="AR20" s="254">
        <v>60</v>
      </c>
      <c r="AS20" s="305">
        <v>2.3915013593797198E-2</v>
      </c>
      <c r="AT20" s="254">
        <v>499.16</v>
      </c>
      <c r="AU20" s="302">
        <v>19006</v>
      </c>
      <c r="AV20" s="254">
        <v>10.8868971431622</v>
      </c>
      <c r="AW20" s="254">
        <v>2811400</v>
      </c>
      <c r="AX20" s="253">
        <v>62.946490346968645</v>
      </c>
      <c r="AY20" s="259">
        <v>2.8421591966570681E-2</v>
      </c>
      <c r="AZ20" s="254">
        <v>29.2</v>
      </c>
      <c r="BA20" s="254">
        <v>10.5</v>
      </c>
      <c r="BB20" s="254">
        <v>0</v>
      </c>
      <c r="BC20" s="254">
        <v>53.3</v>
      </c>
      <c r="BD20" s="254">
        <v>11.9</v>
      </c>
      <c r="BE20" s="254">
        <v>24.41</v>
      </c>
      <c r="BF20" s="261">
        <v>380094</v>
      </c>
      <c r="BG20" s="254">
        <v>21.280325419522867</v>
      </c>
      <c r="BH20" s="300">
        <f>[2]Promedios!$G52</f>
        <v>0.58333333333333337</v>
      </c>
      <c r="BI20" s="250">
        <v>3801642.2</v>
      </c>
      <c r="BJ20" s="250">
        <v>114137049.0598065</v>
      </c>
      <c r="BK20" s="261">
        <v>987270.82250000001</v>
      </c>
      <c r="BL20" s="254">
        <v>187011</v>
      </c>
      <c r="BM20" s="254">
        <v>44.6</v>
      </c>
      <c r="BN20" s="250">
        <v>56068</v>
      </c>
      <c r="BO20" s="254">
        <v>956973</v>
      </c>
      <c r="BP20" s="254">
        <v>38278.005734999999</v>
      </c>
      <c r="BQ20" s="253">
        <v>7.1333995365772926</v>
      </c>
      <c r="BR20" s="253">
        <f>+[3]Hoja1!$V22</f>
        <v>1.4318369794640888</v>
      </c>
      <c r="BS20" s="254">
        <v>18681.463141</v>
      </c>
      <c r="BT20" s="250">
        <v>25713</v>
      </c>
      <c r="BU20" s="254">
        <v>24</v>
      </c>
      <c r="BV20" s="250">
        <v>31447</v>
      </c>
      <c r="BW20" s="250">
        <v>20600</v>
      </c>
      <c r="BX20" s="250">
        <v>472.39200000000017</v>
      </c>
      <c r="BY20" s="254">
        <v>289</v>
      </c>
      <c r="BZ20" s="253">
        <v>852427</v>
      </c>
      <c r="CA20" s="253">
        <v>0.6818143078732507</v>
      </c>
      <c r="CB20" s="262">
        <v>62.300148810000003</v>
      </c>
      <c r="CC20" s="254">
        <v>5.1250000000000004E-2</v>
      </c>
      <c r="CD20" s="254">
        <v>0.37866666666666671</v>
      </c>
      <c r="CE20" s="254">
        <v>46.16</v>
      </c>
      <c r="CF20" s="254">
        <v>47.62</v>
      </c>
      <c r="CG20" s="259">
        <v>0.90155069849015446</v>
      </c>
      <c r="CH20" s="250">
        <v>30685021</v>
      </c>
      <c r="CI20" s="300">
        <f>+[4]Hoja3!$F21</f>
        <v>0.20219536038476849</v>
      </c>
      <c r="CJ20" s="250">
        <v>0</v>
      </c>
      <c r="CK20" s="254">
        <v>8.25</v>
      </c>
      <c r="CL20" s="302">
        <v>523964</v>
      </c>
      <c r="CM20" s="253">
        <v>2.7394076645590945E-3</v>
      </c>
      <c r="CN20" s="254">
        <v>5807334.0807140004</v>
      </c>
      <c r="CO20" s="250">
        <v>876843.80632389744</v>
      </c>
      <c r="CP20" s="254">
        <v>712462.98532712576</v>
      </c>
      <c r="CQ20" s="254">
        <v>-110.02783032999996</v>
      </c>
      <c r="CR20" s="261">
        <v>2357.5360774355131</v>
      </c>
      <c r="CS20" s="254">
        <v>51755382.027072415</v>
      </c>
      <c r="CT20" s="261">
        <v>151956030.10159773</v>
      </c>
      <c r="CU20" s="254">
        <v>5</v>
      </c>
      <c r="CV20" s="254">
        <v>48</v>
      </c>
      <c r="CW20" s="254">
        <v>327</v>
      </c>
      <c r="CX20" s="254">
        <v>21589537.681418691</v>
      </c>
    </row>
    <row r="21" spans="1:102">
      <c r="A21" s="248" t="s">
        <v>221</v>
      </c>
      <c r="B21" s="250">
        <v>2309.931686788057</v>
      </c>
      <c r="C21" s="251">
        <v>0.26333990000000002</v>
      </c>
      <c r="D21" s="250">
        <v>1634731</v>
      </c>
      <c r="E21" s="250">
        <v>693378</v>
      </c>
      <c r="F21" s="56">
        <v>4892</v>
      </c>
      <c r="G21" s="250">
        <v>110843161.83140799</v>
      </c>
      <c r="H21" s="250">
        <v>96945222.907619298</v>
      </c>
      <c r="I21" s="250">
        <v>69535.041003258928</v>
      </c>
      <c r="J21" s="254">
        <v>42447</v>
      </c>
      <c r="K21" s="254">
        <v>55.81</v>
      </c>
      <c r="L21" s="253">
        <v>2.86</v>
      </c>
      <c r="M21" s="253">
        <v>2.56</v>
      </c>
      <c r="N21" s="253">
        <v>2.58</v>
      </c>
      <c r="O21" s="253">
        <v>2.95</v>
      </c>
      <c r="P21" s="303">
        <v>0.64466666666666672</v>
      </c>
      <c r="Q21" s="254">
        <v>23</v>
      </c>
      <c r="R21" s="255">
        <v>141</v>
      </c>
      <c r="S21" s="254">
        <v>2179</v>
      </c>
      <c r="T21" s="259">
        <v>0.15673706602681595</v>
      </c>
      <c r="U21" s="250">
        <v>88488</v>
      </c>
      <c r="V21" s="290">
        <v>4</v>
      </c>
      <c r="W21" s="250">
        <v>994</v>
      </c>
      <c r="X21" s="256">
        <v>1243.82</v>
      </c>
      <c r="Y21" s="254">
        <v>7</v>
      </c>
      <c r="Z21" s="257">
        <v>48859.903513472942</v>
      </c>
      <c r="AA21" s="253">
        <v>0.91321108184005118</v>
      </c>
      <c r="AB21" s="292">
        <v>1013.1</v>
      </c>
      <c r="AC21" s="254">
        <v>548</v>
      </c>
      <c r="AD21" s="250">
        <v>0.8</v>
      </c>
      <c r="AE21" s="254">
        <v>0</v>
      </c>
      <c r="AF21" s="254">
        <v>124</v>
      </c>
      <c r="AG21" s="258">
        <f>[1]OK!$G21</f>
        <v>90.814881456346839</v>
      </c>
      <c r="AH21" s="253">
        <v>15.0259</v>
      </c>
      <c r="AI21" s="259">
        <v>0.28762167284003792</v>
      </c>
      <c r="AJ21" s="250">
        <v>128833</v>
      </c>
      <c r="AK21" s="250">
        <v>34898</v>
      </c>
      <c r="AL21" s="253">
        <v>1.5085050690297057</v>
      </c>
      <c r="AM21" s="298">
        <v>182</v>
      </c>
      <c r="AN21" s="250">
        <v>261504</v>
      </c>
      <c r="AO21" s="260">
        <v>0.59429246602570707</v>
      </c>
      <c r="AP21" s="259">
        <v>6.2337046693529276E-2</v>
      </c>
      <c r="AQ21" s="253">
        <v>74.7</v>
      </c>
      <c r="AR21" s="254">
        <v>58.7</v>
      </c>
      <c r="AS21" s="305">
        <v>2.856711308025375E-2</v>
      </c>
      <c r="AT21" s="254">
        <v>505.29</v>
      </c>
      <c r="AU21" s="302">
        <v>11140</v>
      </c>
      <c r="AV21" s="254">
        <v>7.0786238855688941</v>
      </c>
      <c r="AW21" s="254">
        <v>737800</v>
      </c>
      <c r="AX21" s="253">
        <v>55.264572576999207</v>
      </c>
      <c r="AY21" s="259">
        <v>2.3067585651587546E-2</v>
      </c>
      <c r="AZ21" s="254">
        <v>15.3</v>
      </c>
      <c r="BA21" s="254">
        <v>5</v>
      </c>
      <c r="BB21" s="254">
        <v>0</v>
      </c>
      <c r="BC21" s="254">
        <v>59.5</v>
      </c>
      <c r="BD21" s="254">
        <v>0.3</v>
      </c>
      <c r="BE21" s="254">
        <v>22.27</v>
      </c>
      <c r="BF21" s="261">
        <v>77199</v>
      </c>
      <c r="BG21" s="254">
        <v>31.749785476267903</v>
      </c>
      <c r="BH21" s="300">
        <f>[2]Promedios!$G53</f>
        <v>0.70750000000000002</v>
      </c>
      <c r="BI21" s="250">
        <v>3310647.7</v>
      </c>
      <c r="BJ21" s="250">
        <v>38498732.103613123</v>
      </c>
      <c r="BK21" s="261">
        <v>135797.91250000001</v>
      </c>
      <c r="BL21" s="254">
        <v>51522</v>
      </c>
      <c r="BM21" s="254">
        <v>72.2</v>
      </c>
      <c r="BN21" s="250">
        <v>35269</v>
      </c>
      <c r="BO21" s="254">
        <v>407870</v>
      </c>
      <c r="BP21" s="254">
        <v>16355.56597</v>
      </c>
      <c r="BQ21" s="253">
        <v>14.969325153374232</v>
      </c>
      <c r="BR21" s="253">
        <f>+[3]Hoja1!$V23</f>
        <v>7.7676841038228659</v>
      </c>
      <c r="BS21" s="254">
        <v>0</v>
      </c>
      <c r="BT21" s="250">
        <v>10299</v>
      </c>
      <c r="BU21" s="254">
        <v>3</v>
      </c>
      <c r="BV21" s="250">
        <v>16123</v>
      </c>
      <c r="BW21" s="250">
        <v>13996</v>
      </c>
      <c r="BX21" s="250">
        <v>190.81613787664369</v>
      </c>
      <c r="BY21" s="254">
        <v>128</v>
      </c>
      <c r="BZ21" s="253">
        <v>476453</v>
      </c>
      <c r="CA21" s="253">
        <v>2.0441537203597711</v>
      </c>
      <c r="CB21" s="262">
        <v>72.249086309999996</v>
      </c>
      <c r="CC21" s="254">
        <v>0.29275000000000001</v>
      </c>
      <c r="CD21" s="254">
        <v>0.57433333333333325</v>
      </c>
      <c r="CE21" s="254">
        <v>52.38</v>
      </c>
      <c r="CF21" s="254">
        <v>57.14</v>
      </c>
      <c r="CG21" s="259">
        <v>0.91176573902637248</v>
      </c>
      <c r="CH21" s="250">
        <v>2134386</v>
      </c>
      <c r="CI21" s="300">
        <f>+[4]Hoja3!$F22</f>
        <v>0.35055442516806329</v>
      </c>
      <c r="CJ21" s="250">
        <v>12.574378201388804</v>
      </c>
      <c r="CK21" s="254">
        <v>10.4</v>
      </c>
      <c r="CL21" s="302">
        <v>243415</v>
      </c>
      <c r="CM21" s="253">
        <v>2.7755358900613934E-7</v>
      </c>
      <c r="CN21" s="254">
        <v>4171339.6192599903</v>
      </c>
      <c r="CO21" s="250">
        <v>513334.26927155053</v>
      </c>
      <c r="CP21" s="254">
        <v>668652.72679142817</v>
      </c>
      <c r="CQ21" s="254">
        <v>310.96622599999955</v>
      </c>
      <c r="CR21" s="261">
        <v>1247.2634553597863</v>
      </c>
      <c r="CS21" s="254">
        <v>36112970.872220047</v>
      </c>
      <c r="CT21" s="261">
        <v>64858760.413810879</v>
      </c>
      <c r="CU21" s="254">
        <v>17</v>
      </c>
      <c r="CV21" s="254">
        <v>74</v>
      </c>
      <c r="CW21" s="254">
        <v>679</v>
      </c>
      <c r="CX21" s="254">
        <v>10166299.351683756</v>
      </c>
    </row>
    <row r="22" spans="1:102">
      <c r="A22" s="248" t="s">
        <v>222</v>
      </c>
      <c r="B22" s="250">
        <v>1251.1745585474689</v>
      </c>
      <c r="C22" s="251">
        <v>0.24123349999999999</v>
      </c>
      <c r="D22" s="250">
        <v>961381</v>
      </c>
      <c r="E22" s="250">
        <v>417693</v>
      </c>
      <c r="F22" s="56">
        <v>27862</v>
      </c>
      <c r="G22" s="250">
        <v>63004714.873160698</v>
      </c>
      <c r="H22" s="250">
        <v>53383074.367814898</v>
      </c>
      <c r="I22" s="250">
        <v>31379.904959009833</v>
      </c>
      <c r="J22" s="254">
        <v>24208</v>
      </c>
      <c r="K22" s="254">
        <v>22.13</v>
      </c>
      <c r="L22" s="253">
        <v>3.67</v>
      </c>
      <c r="M22" s="253">
        <v>3.6</v>
      </c>
      <c r="N22" s="253">
        <v>3.55</v>
      </c>
      <c r="O22" s="253">
        <v>3.06</v>
      </c>
      <c r="P22" s="303">
        <v>0.3116666666666667</v>
      </c>
      <c r="Q22" s="254">
        <v>50</v>
      </c>
      <c r="R22" s="255">
        <v>103</v>
      </c>
      <c r="S22" s="254">
        <v>3182</v>
      </c>
      <c r="T22" s="259">
        <v>0.20437977694497764</v>
      </c>
      <c r="U22" s="250">
        <v>1271817</v>
      </c>
      <c r="V22" s="290">
        <v>3</v>
      </c>
      <c r="W22" s="250">
        <v>1413</v>
      </c>
      <c r="X22" s="256">
        <v>21963.02</v>
      </c>
      <c r="Y22" s="254">
        <v>2</v>
      </c>
      <c r="Z22" s="257">
        <v>74657.029552958804</v>
      </c>
      <c r="AA22" s="253">
        <v>0.46234665582775603</v>
      </c>
      <c r="AB22" s="292">
        <v>1173.4000000000001</v>
      </c>
      <c r="AC22" s="254">
        <v>270</v>
      </c>
      <c r="AD22" s="250">
        <v>0.5</v>
      </c>
      <c r="AE22" s="254">
        <v>0</v>
      </c>
      <c r="AF22" s="254">
        <v>121</v>
      </c>
      <c r="AG22" s="258">
        <f>[1]OK!$G22</f>
        <v>91.760712233732264</v>
      </c>
      <c r="AH22" s="253">
        <v>17.002800000000001</v>
      </c>
      <c r="AI22" s="259">
        <v>0.26890968884391603</v>
      </c>
      <c r="AJ22" s="250">
        <v>80862</v>
      </c>
      <c r="AK22" s="250">
        <v>44894</v>
      </c>
      <c r="AL22" s="253">
        <v>2.159393622299588</v>
      </c>
      <c r="AM22" s="298">
        <v>63</v>
      </c>
      <c r="AN22" s="250">
        <v>153726</v>
      </c>
      <c r="AO22" s="260">
        <v>0.59939206397020561</v>
      </c>
      <c r="AP22" s="259">
        <v>5.1560535040585345E-2</v>
      </c>
      <c r="AQ22" s="253">
        <v>78.599999999999994</v>
      </c>
      <c r="AR22" s="254">
        <v>58.5</v>
      </c>
      <c r="AS22" s="305">
        <v>4.4305709394824285E-3</v>
      </c>
      <c r="AT22" s="254">
        <v>498</v>
      </c>
      <c r="AU22" s="302">
        <v>15703</v>
      </c>
      <c r="AV22" s="254">
        <v>3.3501917855581036</v>
      </c>
      <c r="AW22" s="254">
        <v>547900</v>
      </c>
      <c r="AX22" s="253">
        <v>58.351067334299643</v>
      </c>
      <c r="AY22" s="259">
        <v>8.5529285044532985E-2</v>
      </c>
      <c r="AZ22" s="254">
        <v>17.2</v>
      </c>
      <c r="BA22" s="254">
        <v>8.6999999999999993</v>
      </c>
      <c r="BB22" s="254">
        <v>0</v>
      </c>
      <c r="BC22" s="254">
        <v>58.3</v>
      </c>
      <c r="BD22" s="254">
        <v>4.2</v>
      </c>
      <c r="BE22" s="254">
        <v>25.58</v>
      </c>
      <c r="BF22" s="261">
        <v>82486</v>
      </c>
      <c r="BG22" s="254">
        <v>15.192403907000998</v>
      </c>
      <c r="BH22" s="300">
        <f>[2]Promedios!$G54</f>
        <v>0.65949999999999998</v>
      </c>
      <c r="BI22" s="250">
        <v>1535497.7</v>
      </c>
      <c r="BJ22" s="250">
        <v>56091960.284649871</v>
      </c>
      <c r="BK22" s="261">
        <v>340279.66749999998</v>
      </c>
      <c r="BL22" s="254">
        <v>37795</v>
      </c>
      <c r="BM22" s="254">
        <v>40.5</v>
      </c>
      <c r="BN22" s="250">
        <v>15479</v>
      </c>
      <c r="BO22" s="254">
        <v>251656</v>
      </c>
      <c r="BP22" s="254">
        <v>8435.278792000001</v>
      </c>
      <c r="BQ22" s="253">
        <v>9.3645484949832767</v>
      </c>
      <c r="BR22" s="253">
        <f>+[3]Hoja1!$V24</f>
        <v>3.8495740446319613</v>
      </c>
      <c r="BS22" s="254">
        <v>0.10033399999999999</v>
      </c>
      <c r="BT22" s="250">
        <v>10894</v>
      </c>
      <c r="BU22" s="254">
        <v>3</v>
      </c>
      <c r="BV22" s="250">
        <v>7255</v>
      </c>
      <c r="BW22" s="250">
        <v>11931</v>
      </c>
      <c r="BX22" s="250">
        <v>188.80447794298894</v>
      </c>
      <c r="BY22" s="254">
        <v>61</v>
      </c>
      <c r="BZ22" s="253">
        <v>269295</v>
      </c>
      <c r="CA22" s="253">
        <v>0.35891177948460268</v>
      </c>
      <c r="CB22" s="262">
        <v>72.248065479999994</v>
      </c>
      <c r="CC22" s="254">
        <v>0.49124999999999996</v>
      </c>
      <c r="CD22" s="254">
        <v>0.65466666666666662</v>
      </c>
      <c r="CE22" s="254">
        <v>8.57</v>
      </c>
      <c r="CF22" s="254">
        <v>71.430000000000007</v>
      </c>
      <c r="CG22" s="259">
        <v>0.88598377378427318</v>
      </c>
      <c r="CH22" s="250">
        <v>3855928</v>
      </c>
      <c r="CI22" s="300">
        <f>+[4]Hoja3!$F23</f>
        <v>0.25352349171473559</v>
      </c>
      <c r="CJ22" s="250">
        <v>9.8781239384457713</v>
      </c>
      <c r="CK22" s="254">
        <v>5.45</v>
      </c>
      <c r="CL22" s="302">
        <v>102142</v>
      </c>
      <c r="CM22" s="253">
        <v>0</v>
      </c>
      <c r="CN22" s="254">
        <v>4259794.2056545001</v>
      </c>
      <c r="CO22" s="250">
        <v>54340.860443740145</v>
      </c>
      <c r="CP22" s="254">
        <v>34952.056715954612</v>
      </c>
      <c r="CQ22" s="254">
        <v>158.99834650121838</v>
      </c>
      <c r="CR22" s="261">
        <v>496.57778421293284</v>
      </c>
      <c r="CS22" s="254">
        <v>18658638.018099796</v>
      </c>
      <c r="CT22" s="261">
        <v>35180409.004296497</v>
      </c>
      <c r="CU22" s="254">
        <v>0</v>
      </c>
      <c r="CV22" s="254">
        <v>11</v>
      </c>
      <c r="CW22" s="254">
        <v>14</v>
      </c>
      <c r="CX22" s="254">
        <v>5778658.6144327885</v>
      </c>
    </row>
    <row r="23" spans="1:102">
      <c r="A23" s="248" t="s">
        <v>223</v>
      </c>
      <c r="B23" s="250">
        <v>17355.893963344115</v>
      </c>
      <c r="C23" s="251">
        <v>0.3697993</v>
      </c>
      <c r="D23" s="250">
        <v>4279990</v>
      </c>
      <c r="E23" s="250">
        <v>1954528</v>
      </c>
      <c r="F23" s="56">
        <v>64203</v>
      </c>
      <c r="G23" s="250">
        <v>744577816.865587</v>
      </c>
      <c r="H23" s="250">
        <v>619060079.40499794</v>
      </c>
      <c r="I23" s="250">
        <v>109815.64826980124</v>
      </c>
      <c r="J23" s="254">
        <v>46212</v>
      </c>
      <c r="K23" s="254">
        <v>41.49</v>
      </c>
      <c r="L23" s="253">
        <v>3.33</v>
      </c>
      <c r="M23" s="253">
        <v>3.3</v>
      </c>
      <c r="N23" s="253">
        <v>3.16</v>
      </c>
      <c r="O23" s="253">
        <v>3.93</v>
      </c>
      <c r="P23" s="303">
        <v>0.38666666666666671</v>
      </c>
      <c r="Q23" s="254">
        <v>159</v>
      </c>
      <c r="R23" s="255">
        <v>169</v>
      </c>
      <c r="S23" s="254">
        <v>10256</v>
      </c>
      <c r="T23" s="259">
        <v>4.7709341880790854E-3</v>
      </c>
      <c r="U23" s="250">
        <v>348637</v>
      </c>
      <c r="V23" s="290">
        <v>16</v>
      </c>
      <c r="W23" s="250">
        <v>1302</v>
      </c>
      <c r="X23" s="256">
        <v>1834.43</v>
      </c>
      <c r="Y23" s="254">
        <v>31</v>
      </c>
      <c r="Z23" s="257">
        <v>4843.2621880218821</v>
      </c>
      <c r="AA23" s="253">
        <v>0.70626993886646428</v>
      </c>
      <c r="AB23" s="292">
        <v>11102.2</v>
      </c>
      <c r="AC23" s="254">
        <v>1796</v>
      </c>
      <c r="AD23" s="250">
        <v>0.8</v>
      </c>
      <c r="AE23" s="254">
        <v>7</v>
      </c>
      <c r="AF23" s="254">
        <v>1740</v>
      </c>
      <c r="AG23" s="258">
        <f>[1]OK!$G23</f>
        <v>96.321744587076111</v>
      </c>
      <c r="AH23" s="253">
        <v>11.999499999999999</v>
      </c>
      <c r="AI23" s="259">
        <v>0.19761356499895333</v>
      </c>
      <c r="AJ23" s="250">
        <v>213798</v>
      </c>
      <c r="AK23" s="250">
        <v>347702</v>
      </c>
      <c r="AL23" s="253">
        <v>1.544396131766663</v>
      </c>
      <c r="AM23" s="298">
        <v>142</v>
      </c>
      <c r="AN23" s="250">
        <v>659579</v>
      </c>
      <c r="AO23" s="260">
        <v>0.55513375111588803</v>
      </c>
      <c r="AP23" s="259">
        <v>3.309692671394799E-2</v>
      </c>
      <c r="AQ23" s="253">
        <v>85.1</v>
      </c>
      <c r="AR23" s="254">
        <v>54.4</v>
      </c>
      <c r="AS23" s="305">
        <v>4.1113684422515347E-2</v>
      </c>
      <c r="AT23" s="254">
        <v>519.6</v>
      </c>
      <c r="AU23" s="302">
        <v>122007</v>
      </c>
      <c r="AV23" s="254">
        <v>17.955897831461716</v>
      </c>
      <c r="AW23" s="254">
        <v>16711099.999999998</v>
      </c>
      <c r="AX23" s="253">
        <v>50.308730639803954</v>
      </c>
      <c r="AY23" s="259">
        <v>5.7889587684053202E-2</v>
      </c>
      <c r="AZ23" s="254">
        <v>107.8</v>
      </c>
      <c r="BA23" s="254">
        <v>10.6</v>
      </c>
      <c r="BB23" s="254">
        <v>0</v>
      </c>
      <c r="BC23" s="254">
        <v>54.4</v>
      </c>
      <c r="BD23" s="254">
        <v>10.7</v>
      </c>
      <c r="BE23" s="254">
        <v>36.26</v>
      </c>
      <c r="BF23" s="261">
        <v>42494</v>
      </c>
      <c r="BG23" s="254">
        <v>8.0392438288366552</v>
      </c>
      <c r="BH23" s="300">
        <f>[2]Promedios!$G55</f>
        <v>0.78150000000000008</v>
      </c>
      <c r="BI23" s="250">
        <v>16067697.1</v>
      </c>
      <c r="BJ23" s="250">
        <v>576174142.58843422</v>
      </c>
      <c r="BK23" s="261">
        <v>372853.01749999996</v>
      </c>
      <c r="BL23" s="254">
        <v>256744</v>
      </c>
      <c r="BM23" s="254">
        <v>71.5</v>
      </c>
      <c r="BN23" s="250">
        <v>161166</v>
      </c>
      <c r="BO23" s="254">
        <v>1043249</v>
      </c>
      <c r="BP23" s="254">
        <v>106787.11092400001</v>
      </c>
      <c r="BQ23" s="253">
        <v>16.065934065934066</v>
      </c>
      <c r="BR23" s="253">
        <f>+[3]Hoja1!$V25</f>
        <v>128.40161483253587</v>
      </c>
      <c r="BS23" s="254">
        <v>41.896396000000003</v>
      </c>
      <c r="BT23" s="250">
        <v>101736</v>
      </c>
      <c r="BU23" s="254">
        <v>45</v>
      </c>
      <c r="BV23" s="250">
        <v>72317</v>
      </c>
      <c r="BW23" s="250">
        <v>60443</v>
      </c>
      <c r="BX23" s="250">
        <v>40.519964803524466</v>
      </c>
      <c r="BY23" s="254">
        <v>614</v>
      </c>
      <c r="BZ23" s="253">
        <v>4961663</v>
      </c>
      <c r="CA23" s="253">
        <v>0.46726788467828606</v>
      </c>
      <c r="CB23" s="262">
        <v>79.505208330000002</v>
      </c>
      <c r="CC23" s="254">
        <v>0.22399999999999998</v>
      </c>
      <c r="CD23" s="254">
        <v>0.42466666666666669</v>
      </c>
      <c r="CE23" s="254">
        <v>52.83</v>
      </c>
      <c r="CF23" s="254">
        <v>54.76</v>
      </c>
      <c r="CG23" s="259">
        <v>0.80485234949956186</v>
      </c>
      <c r="CH23" s="250">
        <v>8223679</v>
      </c>
      <c r="CI23" s="300">
        <f>+[4]Hoja3!$F24</f>
        <v>3.5662671976037556E-2</v>
      </c>
      <c r="CJ23" s="250">
        <v>0</v>
      </c>
      <c r="CK23" s="254">
        <v>7.65</v>
      </c>
      <c r="CL23" s="302">
        <v>400046</v>
      </c>
      <c r="CM23" s="253">
        <v>9.5160635758699905E-3</v>
      </c>
      <c r="CN23" s="254">
        <v>11454107.324334901</v>
      </c>
      <c r="CO23" s="250">
        <v>20828611.602979213</v>
      </c>
      <c r="CP23" s="254">
        <v>19606647.987211771</v>
      </c>
      <c r="CQ23" s="254">
        <v>1999.7105893001499</v>
      </c>
      <c r="CR23" s="261">
        <v>1205.6492239391641</v>
      </c>
      <c r="CS23" s="254">
        <v>289653993.1488294</v>
      </c>
      <c r="CT23" s="261">
        <v>453461533.82844043</v>
      </c>
      <c r="CU23" s="254">
        <v>81</v>
      </c>
      <c r="CV23" s="254">
        <v>650</v>
      </c>
      <c r="CW23" s="254">
        <v>387</v>
      </c>
      <c r="CX23" s="254">
        <v>67566029.654339269</v>
      </c>
    </row>
    <row r="24" spans="1:102">
      <c r="A24" s="248" t="s">
        <v>224</v>
      </c>
      <c r="B24" s="250">
        <v>2885.449675816938</v>
      </c>
      <c r="C24" s="251">
        <v>0.14767479999999999</v>
      </c>
      <c r="D24" s="250">
        <v>3553032</v>
      </c>
      <c r="E24" s="250">
        <v>1398832</v>
      </c>
      <c r="F24" s="56">
        <v>93343</v>
      </c>
      <c r="G24" s="250">
        <v>154530776.264135</v>
      </c>
      <c r="H24" s="250">
        <v>123051132.66675299</v>
      </c>
      <c r="I24" s="250">
        <v>120671.86892139869</v>
      </c>
      <c r="J24" s="254">
        <v>35959</v>
      </c>
      <c r="K24" s="254">
        <v>41.55</v>
      </c>
      <c r="L24" s="253">
        <v>3.02</v>
      </c>
      <c r="M24" s="253">
        <v>2.96</v>
      </c>
      <c r="N24" s="253">
        <v>3.14</v>
      </c>
      <c r="O24" s="253">
        <v>3.28</v>
      </c>
      <c r="P24" s="303">
        <v>0.53700000000000003</v>
      </c>
      <c r="Q24" s="254">
        <v>68</v>
      </c>
      <c r="R24" s="255">
        <v>520</v>
      </c>
      <c r="S24" s="254">
        <v>2663</v>
      </c>
      <c r="T24" s="259">
        <v>0.3279523315260533</v>
      </c>
      <c r="U24" s="250">
        <v>5105015</v>
      </c>
      <c r="V24" s="290">
        <v>29</v>
      </c>
      <c r="W24" s="250">
        <v>3345</v>
      </c>
      <c r="X24" s="256">
        <v>5370.62</v>
      </c>
      <c r="Y24" s="254">
        <v>12</v>
      </c>
      <c r="Z24" s="257">
        <v>39924.608425619153</v>
      </c>
      <c r="AA24" s="253">
        <v>0.39217878629101183</v>
      </c>
      <c r="AB24" s="292">
        <v>660.8</v>
      </c>
      <c r="AC24" s="254">
        <v>803</v>
      </c>
      <c r="AD24" s="250">
        <v>0</v>
      </c>
      <c r="AE24" s="254">
        <v>15</v>
      </c>
      <c r="AF24" s="254">
        <v>12</v>
      </c>
      <c r="AG24" s="258">
        <f>[1]OK!$G24</f>
        <v>62.676319575613213</v>
      </c>
      <c r="AH24" s="253">
        <v>21.9056</v>
      </c>
      <c r="AI24" s="259">
        <v>0.31436837029893927</v>
      </c>
      <c r="AJ24" s="250">
        <v>265877</v>
      </c>
      <c r="AK24" s="250">
        <v>81329</v>
      </c>
      <c r="AL24" s="253">
        <v>1.2623021689644225</v>
      </c>
      <c r="AM24" s="298">
        <v>549</v>
      </c>
      <c r="AN24" s="250">
        <v>531020</v>
      </c>
      <c r="AO24" s="260">
        <v>0.54284200804839022</v>
      </c>
      <c r="AP24" s="259">
        <v>0.10939510939510939</v>
      </c>
      <c r="AQ24" s="253">
        <v>74</v>
      </c>
      <c r="AR24" s="254">
        <v>54.2</v>
      </c>
      <c r="AS24" s="305">
        <v>1.4067062732856711E-2</v>
      </c>
      <c r="AT24" s="254">
        <v>433.99</v>
      </c>
      <c r="AU24" s="302">
        <v>8671</v>
      </c>
      <c r="AV24" s="254">
        <v>28.71883316559018</v>
      </c>
      <c r="AW24" s="254">
        <v>1506200</v>
      </c>
      <c r="AX24" s="253">
        <v>66.683180021842674</v>
      </c>
      <c r="AY24" s="259">
        <v>2.5899239502199006E-2</v>
      </c>
      <c r="AZ24" s="254">
        <v>19.100000000000001</v>
      </c>
      <c r="BA24" s="254">
        <v>14.9</v>
      </c>
      <c r="BB24" s="254">
        <v>0</v>
      </c>
      <c r="BC24" s="254">
        <v>46.2</v>
      </c>
      <c r="BD24" s="254">
        <v>25.1</v>
      </c>
      <c r="BE24" s="254">
        <v>18.82</v>
      </c>
      <c r="BF24" s="261">
        <v>486939</v>
      </c>
      <c r="BG24" s="254">
        <v>7.3711346057366436</v>
      </c>
      <c r="BH24" s="300">
        <f>[2]Promedios!$G56</f>
        <v>0.52816666666666678</v>
      </c>
      <c r="BI24" s="250">
        <v>1416299.2</v>
      </c>
      <c r="BJ24" s="250">
        <v>96928114.117879108</v>
      </c>
      <c r="BK24" s="261">
        <v>1106041.605</v>
      </c>
      <c r="BL24" s="254">
        <v>36258</v>
      </c>
      <c r="BM24" s="254">
        <v>27.2</v>
      </c>
      <c r="BN24" s="250">
        <v>9151</v>
      </c>
      <c r="BO24" s="254">
        <v>784695</v>
      </c>
      <c r="BP24" s="254">
        <v>17905.172334999999</v>
      </c>
      <c r="BQ24" s="253">
        <v>1.5131200919364107</v>
      </c>
      <c r="BR24" s="253">
        <f>+[3]Hoja1!$V26</f>
        <v>0.76690645275089342</v>
      </c>
      <c r="BS24" s="254">
        <v>15347.188198</v>
      </c>
      <c r="BT24" s="250">
        <v>28707</v>
      </c>
      <c r="BU24" s="254">
        <v>16</v>
      </c>
      <c r="BV24" s="250">
        <v>12956</v>
      </c>
      <c r="BW24" s="250">
        <v>132052</v>
      </c>
      <c r="BX24" s="250">
        <v>592.94386435937486</v>
      </c>
      <c r="BY24" s="254">
        <v>145</v>
      </c>
      <c r="BZ24" s="253">
        <v>324515</v>
      </c>
      <c r="CA24" s="253">
        <v>0.53565880676644206</v>
      </c>
      <c r="CB24" s="262">
        <v>71.388486310000005</v>
      </c>
      <c r="CC24" s="254">
        <v>0</v>
      </c>
      <c r="CD24" s="254">
        <v>0.39733333333333332</v>
      </c>
      <c r="CE24" s="254">
        <v>36.380000000000003</v>
      </c>
      <c r="CF24" s="254">
        <v>33.33</v>
      </c>
      <c r="CG24" s="259">
        <v>0.93317714302976007</v>
      </c>
      <c r="CH24" s="250">
        <v>0</v>
      </c>
      <c r="CI24" s="300">
        <f>+[4]Hoja3!$F25</f>
        <v>1.6930994150251528</v>
      </c>
      <c r="CJ24" s="250">
        <v>3.8304755806562718</v>
      </c>
      <c r="CK24" s="254">
        <v>7.25</v>
      </c>
      <c r="CL24" s="302">
        <v>453385</v>
      </c>
      <c r="CM24" s="253">
        <v>8.6679523257302306E-3</v>
      </c>
      <c r="CN24" s="254">
        <v>4529775.6612751</v>
      </c>
      <c r="CO24" s="250">
        <v>196481.48763459857</v>
      </c>
      <c r="CP24" s="254">
        <v>89862.541412338032</v>
      </c>
      <c r="CQ24" s="254">
        <v>10.681838000000003</v>
      </c>
      <c r="CR24" s="261">
        <v>1631.2496384452779</v>
      </c>
      <c r="CS24" s="254">
        <v>42371657.153979152</v>
      </c>
      <c r="CT24" s="261">
        <v>93079027.768774971</v>
      </c>
      <c r="CU24" s="254">
        <v>1</v>
      </c>
      <c r="CV24" s="254">
        <v>43</v>
      </c>
      <c r="CW24" s="254">
        <v>94</v>
      </c>
      <c r="CX24" s="254">
        <v>14173234.546834357</v>
      </c>
    </row>
    <row r="25" spans="1:102">
      <c r="A25" s="248" t="s">
        <v>225</v>
      </c>
      <c r="B25" s="250">
        <v>6990.1003612039203</v>
      </c>
      <c r="C25" s="251">
        <v>0.20751700000000001</v>
      </c>
      <c r="D25" s="250">
        <v>5479856</v>
      </c>
      <c r="E25" s="250">
        <v>2298328</v>
      </c>
      <c r="F25" s="56">
        <v>34251</v>
      </c>
      <c r="G25" s="250">
        <v>331976193.349419</v>
      </c>
      <c r="H25" s="250">
        <v>282260553.75988698</v>
      </c>
      <c r="I25" s="250">
        <v>174668.99064506433</v>
      </c>
      <c r="J25" s="254">
        <v>49576</v>
      </c>
      <c r="K25" s="254">
        <v>55.7</v>
      </c>
      <c r="L25" s="253">
        <v>2.0499999999999998</v>
      </c>
      <c r="M25" s="253">
        <v>1.99</v>
      </c>
      <c r="N25" s="253">
        <v>2.4500000000000002</v>
      </c>
      <c r="O25" s="253">
        <v>3.13</v>
      </c>
      <c r="P25" s="303">
        <v>0.55866666666666676</v>
      </c>
      <c r="Q25" s="254">
        <v>103</v>
      </c>
      <c r="R25" s="255">
        <v>353</v>
      </c>
      <c r="S25" s="254">
        <v>9577</v>
      </c>
      <c r="T25" s="259">
        <v>0.15673706602681595</v>
      </c>
      <c r="U25" s="250">
        <v>768226</v>
      </c>
      <c r="V25" s="290">
        <v>8</v>
      </c>
      <c r="W25" s="250">
        <v>1739</v>
      </c>
      <c r="X25" s="256">
        <v>395.57</v>
      </c>
      <c r="Y25" s="254">
        <v>19</v>
      </c>
      <c r="Z25" s="257">
        <v>9719.1099056681251</v>
      </c>
      <c r="AA25" s="253">
        <v>0.91127240768380902</v>
      </c>
      <c r="AB25" s="292">
        <v>2421.1</v>
      </c>
      <c r="AC25" s="254">
        <v>1593</v>
      </c>
      <c r="AD25" s="250">
        <v>0.8</v>
      </c>
      <c r="AE25" s="254">
        <v>42</v>
      </c>
      <c r="AF25" s="254">
        <v>1259</v>
      </c>
      <c r="AG25" s="258">
        <f>[1]OK!$G25</f>
        <v>79.508716683119729</v>
      </c>
      <c r="AH25" s="253">
        <v>20.122599999999998</v>
      </c>
      <c r="AI25" s="259">
        <v>0.29133006806182815</v>
      </c>
      <c r="AJ25" s="250">
        <v>531796</v>
      </c>
      <c r="AK25" s="250">
        <v>146995</v>
      </c>
      <c r="AL25" s="253">
        <v>1.3706564552061222</v>
      </c>
      <c r="AM25" s="298">
        <v>567</v>
      </c>
      <c r="AN25" s="250">
        <v>886478</v>
      </c>
      <c r="AO25" s="260">
        <v>0.62186695517231583</v>
      </c>
      <c r="AP25" s="259">
        <v>7.3728210601209529E-2</v>
      </c>
      <c r="AQ25" s="253">
        <v>83.5</v>
      </c>
      <c r="AR25" s="254">
        <v>67.8</v>
      </c>
      <c r="AS25" s="305">
        <v>4.2691236196421976E-2</v>
      </c>
      <c r="AT25" s="254">
        <v>496.3</v>
      </c>
      <c r="AU25" s="302">
        <v>907</v>
      </c>
      <c r="AV25" s="254">
        <v>3.6552217387963029</v>
      </c>
      <c r="AW25" s="254">
        <v>3360300</v>
      </c>
      <c r="AX25" s="253">
        <v>62.819392893519264</v>
      </c>
      <c r="AY25" s="259">
        <v>4.7919495745907703E-2</v>
      </c>
      <c r="AZ25" s="254">
        <v>26.1</v>
      </c>
      <c r="BA25" s="254">
        <v>10.1</v>
      </c>
      <c r="BB25" s="254">
        <v>0</v>
      </c>
      <c r="BC25" s="254">
        <v>55.2</v>
      </c>
      <c r="BD25" s="254">
        <v>5.5</v>
      </c>
      <c r="BE25" s="254">
        <v>19.940000000000001</v>
      </c>
      <c r="BF25" s="261">
        <v>575546</v>
      </c>
      <c r="BG25" s="254">
        <v>9.3783338980597062</v>
      </c>
      <c r="BH25" s="300">
        <f>[2]Promedios!$G57</f>
        <v>0.59233333333333327</v>
      </c>
      <c r="BI25" s="250">
        <v>5580598.2999999998</v>
      </c>
      <c r="BJ25" s="250">
        <v>264185039.48434928</v>
      </c>
      <c r="BK25" s="261">
        <v>809898.13249999995</v>
      </c>
      <c r="BL25" s="254">
        <v>167127</v>
      </c>
      <c r="BM25" s="254">
        <v>37.700000000000003</v>
      </c>
      <c r="BN25" s="250">
        <v>71221</v>
      </c>
      <c r="BO25" s="254">
        <v>1231682</v>
      </c>
      <c r="BP25" s="254">
        <v>40007.601296000001</v>
      </c>
      <c r="BQ25" s="253">
        <v>4.6817248459958929</v>
      </c>
      <c r="BR25" s="253">
        <f>+[3]Hoja1!$V27</f>
        <v>1.1577718911509178</v>
      </c>
      <c r="BS25" s="254">
        <v>0.60270599999999996</v>
      </c>
      <c r="BT25" s="250">
        <v>18988</v>
      </c>
      <c r="BU25" s="254">
        <v>10</v>
      </c>
      <c r="BV25" s="250">
        <v>30676</v>
      </c>
      <c r="BW25" s="250">
        <v>40068</v>
      </c>
      <c r="BX25" s="250">
        <v>381.84628038331266</v>
      </c>
      <c r="BY25" s="254">
        <v>295</v>
      </c>
      <c r="BZ25" s="253">
        <v>1502815</v>
      </c>
      <c r="CA25" s="253">
        <v>0.58392455694724243</v>
      </c>
      <c r="CB25" s="262">
        <v>66.876190480000005</v>
      </c>
      <c r="CC25" s="254">
        <v>0.32725000000000004</v>
      </c>
      <c r="CD25" s="254">
        <v>0.55100000000000005</v>
      </c>
      <c r="CE25" s="254">
        <v>23.81</v>
      </c>
      <c r="CF25" s="254">
        <v>47.62</v>
      </c>
      <c r="CG25" s="259">
        <v>0.89335080305570369</v>
      </c>
      <c r="CH25" s="250">
        <v>35469285</v>
      </c>
      <c r="CI25" s="300">
        <f>+[4]Hoja3!$F26</f>
        <v>7.7256875768669228E-2</v>
      </c>
      <c r="CJ25" s="250">
        <v>35.300658325453014</v>
      </c>
      <c r="CK25" s="254">
        <v>10.95</v>
      </c>
      <c r="CL25" s="302">
        <v>705060</v>
      </c>
      <c r="CM25" s="253">
        <v>6.7584298922994932E-4</v>
      </c>
      <c r="CN25" s="254">
        <v>4398733.7182891592</v>
      </c>
      <c r="CO25" s="250">
        <v>7617620.3614349542</v>
      </c>
      <c r="CP25" s="254">
        <v>4885837.581585695</v>
      </c>
      <c r="CQ25" s="254">
        <v>515.07565277030164</v>
      </c>
      <c r="CR25" s="261">
        <v>1715.3534517655735</v>
      </c>
      <c r="CS25" s="254">
        <v>117045961.0192021</v>
      </c>
      <c r="CT25" s="261">
        <v>194104434.38423768</v>
      </c>
      <c r="CU25" s="254">
        <v>11</v>
      </c>
      <c r="CV25" s="254">
        <v>172</v>
      </c>
      <c r="CW25" s="254">
        <v>495</v>
      </c>
      <c r="CX25" s="254">
        <v>30294234.356275246</v>
      </c>
    </row>
    <row r="26" spans="1:102">
      <c r="A26" s="248" t="s">
        <v>226</v>
      </c>
      <c r="B26" s="250">
        <v>3875.597593149153</v>
      </c>
      <c r="C26" s="251">
        <v>0.26635350000000002</v>
      </c>
      <c r="D26" s="250">
        <v>1628739</v>
      </c>
      <c r="E26" s="250">
        <v>652009</v>
      </c>
      <c r="F26" s="56">
        <v>11658</v>
      </c>
      <c r="G26" s="250">
        <v>170979772.298329</v>
      </c>
      <c r="H26" s="250">
        <v>142795649.93224701</v>
      </c>
      <c r="I26" s="250">
        <v>47568.595040657106</v>
      </c>
      <c r="J26" s="254">
        <v>16707</v>
      </c>
      <c r="K26" s="254">
        <v>38.81</v>
      </c>
      <c r="L26" s="253">
        <v>3.38</v>
      </c>
      <c r="M26" s="253">
        <v>3.45</v>
      </c>
      <c r="N26" s="253">
        <v>3.65</v>
      </c>
      <c r="O26" s="253">
        <v>3.98</v>
      </c>
      <c r="P26" s="303">
        <v>0.35433333333333339</v>
      </c>
      <c r="Q26" s="254">
        <v>79</v>
      </c>
      <c r="R26" s="255">
        <v>61</v>
      </c>
      <c r="S26" s="254">
        <v>2225</v>
      </c>
      <c r="T26" s="259">
        <v>0.20437977694497764</v>
      </c>
      <c r="U26" s="250">
        <v>247372</v>
      </c>
      <c r="V26" s="290">
        <v>6</v>
      </c>
      <c r="W26" s="250">
        <v>652</v>
      </c>
      <c r="X26" s="256">
        <v>3860.73</v>
      </c>
      <c r="Y26" s="254">
        <v>23</v>
      </c>
      <c r="Z26" s="257">
        <v>2472.7939709088068</v>
      </c>
      <c r="AA26" s="253">
        <v>0.96933737005135412</v>
      </c>
      <c r="AB26" s="292">
        <v>774.1</v>
      </c>
      <c r="AC26" s="254">
        <v>518</v>
      </c>
      <c r="AD26" s="250">
        <v>0</v>
      </c>
      <c r="AE26" s="254">
        <v>1</v>
      </c>
      <c r="AF26" s="254">
        <v>386</v>
      </c>
      <c r="AG26" s="258">
        <f>[1]OK!$G26</f>
        <v>87.877444048235617</v>
      </c>
      <c r="AH26" s="253">
        <v>16.812200000000001</v>
      </c>
      <c r="AI26" s="259">
        <v>0.20879541108986616</v>
      </c>
      <c r="AJ26" s="250">
        <v>114777</v>
      </c>
      <c r="AK26" s="250">
        <v>76197</v>
      </c>
      <c r="AL26" s="253">
        <v>1.8185848070194182</v>
      </c>
      <c r="AM26" s="298">
        <v>119</v>
      </c>
      <c r="AN26" s="250">
        <v>252025</v>
      </c>
      <c r="AO26" s="260">
        <v>0.68650453648311638</v>
      </c>
      <c r="AP26" s="259">
        <v>7.3524526630494969E-2</v>
      </c>
      <c r="AQ26" s="253">
        <v>76.599999999999994</v>
      </c>
      <c r="AR26" s="254">
        <v>59.2</v>
      </c>
      <c r="AS26" s="305">
        <v>2.3267210418554694E-2</v>
      </c>
      <c r="AT26" s="254">
        <v>499.47</v>
      </c>
      <c r="AU26" s="302">
        <v>117380</v>
      </c>
      <c r="AV26" s="254">
        <v>5.8258778749085032</v>
      </c>
      <c r="AW26" s="254">
        <v>1717900</v>
      </c>
      <c r="AX26" s="253">
        <v>56.287176928354498</v>
      </c>
      <c r="AY26" s="259">
        <v>6.3759355001409723E-2</v>
      </c>
      <c r="AZ26" s="254">
        <v>30.8</v>
      </c>
      <c r="BA26" s="254">
        <v>18.100000000000001</v>
      </c>
      <c r="BB26" s="254">
        <v>0</v>
      </c>
      <c r="BC26" s="254">
        <v>57.3</v>
      </c>
      <c r="BD26" s="254">
        <v>8.5</v>
      </c>
      <c r="BE26" s="254">
        <v>27.92</v>
      </c>
      <c r="BF26" s="261">
        <v>50913</v>
      </c>
      <c r="BG26" s="254">
        <v>9.3533008459437408</v>
      </c>
      <c r="BH26" s="300">
        <f>[2]Promedios!$G58</f>
        <v>0.6745000000000001</v>
      </c>
      <c r="BI26" s="250">
        <v>3966686.5999999996</v>
      </c>
      <c r="BJ26" s="250">
        <v>131886933.37282498</v>
      </c>
      <c r="BK26" s="261">
        <v>129101.375</v>
      </c>
      <c r="BL26" s="254">
        <v>87599</v>
      </c>
      <c r="BM26" s="254">
        <v>60.3</v>
      </c>
      <c r="BN26" s="250">
        <v>34742</v>
      </c>
      <c r="BO26" s="254">
        <v>354049</v>
      </c>
      <c r="BP26" s="254">
        <v>19902.050201999999</v>
      </c>
      <c r="BQ26" s="253">
        <v>8.5358959864330135</v>
      </c>
      <c r="BR26" s="253">
        <f>+[3]Hoja1!$V28</f>
        <v>26.941288197695172</v>
      </c>
      <c r="BS26" s="254">
        <v>0.66456300000000001</v>
      </c>
      <c r="BT26" s="250">
        <v>12892</v>
      </c>
      <c r="BU26" s="254">
        <v>7</v>
      </c>
      <c r="BV26" s="250">
        <v>12659</v>
      </c>
      <c r="BW26" s="250">
        <v>15485</v>
      </c>
      <c r="BX26" s="250">
        <v>206.09834592461857</v>
      </c>
      <c r="BY26" s="254">
        <v>102</v>
      </c>
      <c r="BZ26" s="253">
        <v>724634</v>
      </c>
      <c r="CA26" s="253">
        <v>0.85778006519128491</v>
      </c>
      <c r="CB26" s="262">
        <v>58.334970239999997</v>
      </c>
      <c r="CC26" s="254">
        <v>0.1205</v>
      </c>
      <c r="CD26" s="254">
        <v>0.59733333333333338</v>
      </c>
      <c r="CE26" s="254">
        <v>26.67</v>
      </c>
      <c r="CF26" s="254">
        <v>42.86</v>
      </c>
      <c r="CG26" s="259">
        <v>0.89533731187622467</v>
      </c>
      <c r="CH26" s="250">
        <v>0</v>
      </c>
      <c r="CI26" s="300">
        <f>+[4]Hoja3!$F27</f>
        <v>0.15830115705073625</v>
      </c>
      <c r="CJ26" s="250">
        <v>19.338426216766774</v>
      </c>
      <c r="CK26" s="254">
        <v>4.5</v>
      </c>
      <c r="CL26" s="302">
        <v>151838</v>
      </c>
      <c r="CM26" s="253">
        <v>5.1550953264740279E-4</v>
      </c>
      <c r="CN26" s="254">
        <v>3986241.14958143</v>
      </c>
      <c r="CO26" s="250">
        <v>3526527.3425163492</v>
      </c>
      <c r="CP26" s="254">
        <v>4223452.3252234459</v>
      </c>
      <c r="CQ26" s="254">
        <v>221.89829661787175</v>
      </c>
      <c r="CR26" s="261">
        <v>745.0672778290899</v>
      </c>
      <c r="CS26" s="254">
        <v>64206896.613282286</v>
      </c>
      <c r="CT26" s="261">
        <v>97567761.73875846</v>
      </c>
      <c r="CU26" s="254">
        <v>11</v>
      </c>
      <c r="CV26" s="254">
        <v>152</v>
      </c>
      <c r="CW26" s="254">
        <v>255</v>
      </c>
      <c r="CX26" s="254">
        <v>15681901.522363476</v>
      </c>
    </row>
    <row r="27" spans="1:102">
      <c r="A27" s="248" t="s">
        <v>227</v>
      </c>
      <c r="B27" s="250">
        <v>2998.1198287819857</v>
      </c>
      <c r="C27" s="251">
        <v>0.2428169</v>
      </c>
      <c r="D27" s="250">
        <v>1175475</v>
      </c>
      <c r="E27" s="250">
        <v>558755</v>
      </c>
      <c r="F27" s="56">
        <v>42535</v>
      </c>
      <c r="G27" s="250">
        <v>140695794.75062799</v>
      </c>
      <c r="H27" s="250">
        <v>118722301.713443</v>
      </c>
      <c r="I27" s="250">
        <v>32623.987286583568</v>
      </c>
      <c r="J27" s="254">
        <v>24859</v>
      </c>
      <c r="K27" s="254">
        <v>57.81</v>
      </c>
      <c r="L27" s="253">
        <v>2.71</v>
      </c>
      <c r="M27" s="253">
        <v>2.58</v>
      </c>
      <c r="N27" s="253">
        <v>2.25</v>
      </c>
      <c r="O27" s="253">
        <v>3.47</v>
      </c>
      <c r="P27" s="303">
        <v>0.56966666666666665</v>
      </c>
      <c r="Q27" s="254">
        <v>93</v>
      </c>
      <c r="R27" s="255">
        <v>67</v>
      </c>
      <c r="S27" s="254">
        <v>2278</v>
      </c>
      <c r="T27" s="259">
        <v>0.3279523315260533</v>
      </c>
      <c r="U27" s="250">
        <v>3686715</v>
      </c>
      <c r="V27" s="290">
        <v>3</v>
      </c>
      <c r="W27" s="250">
        <v>792</v>
      </c>
      <c r="X27" s="256">
        <v>11324.62</v>
      </c>
      <c r="Y27" s="254">
        <v>1</v>
      </c>
      <c r="Z27" s="257">
        <v>12121.036480474771</v>
      </c>
      <c r="AA27" s="253">
        <v>7.223293033402059E-2</v>
      </c>
      <c r="AB27" s="292">
        <v>1600.9</v>
      </c>
      <c r="AC27" s="254">
        <v>369</v>
      </c>
      <c r="AD27" s="250">
        <v>0</v>
      </c>
      <c r="AE27" s="254">
        <v>9</v>
      </c>
      <c r="AF27" s="254">
        <v>227</v>
      </c>
      <c r="AG27" s="258">
        <f>[1]OK!$G27</f>
        <v>91.573505224022057</v>
      </c>
      <c r="AH27" s="253">
        <v>14.6936</v>
      </c>
      <c r="AI27" s="259">
        <v>0.26682155303368776</v>
      </c>
      <c r="AJ27" s="250">
        <v>93247</v>
      </c>
      <c r="AK27" s="250">
        <v>106381</v>
      </c>
      <c r="AL27" s="253">
        <v>1.2658712435398456</v>
      </c>
      <c r="AM27" s="298">
        <v>30</v>
      </c>
      <c r="AN27" s="250">
        <v>203457</v>
      </c>
      <c r="AO27" s="260">
        <v>0.55278631123443334</v>
      </c>
      <c r="AP27" s="259">
        <v>6.2201574396696345E-2</v>
      </c>
      <c r="AQ27" s="253">
        <v>81.900000000000006</v>
      </c>
      <c r="AR27" s="254">
        <v>57.4</v>
      </c>
      <c r="AS27" s="305">
        <v>7.4044238579532105E-3</v>
      </c>
      <c r="AT27" s="254">
        <v>497.8</v>
      </c>
      <c r="AU27" s="302">
        <v>28359</v>
      </c>
      <c r="AV27" s="254">
        <v>6.9727337484798424</v>
      </c>
      <c r="AW27" s="254">
        <v>1880000</v>
      </c>
      <c r="AX27" s="253">
        <v>51.922955135570369</v>
      </c>
      <c r="AY27" s="259">
        <v>6.3765120599723613E-2</v>
      </c>
      <c r="AZ27" s="254">
        <v>43.9</v>
      </c>
      <c r="BA27" s="254">
        <v>6.5</v>
      </c>
      <c r="BB27" s="254">
        <v>0</v>
      </c>
      <c r="BC27" s="254">
        <v>52.3</v>
      </c>
      <c r="BD27" s="254">
        <v>14.5</v>
      </c>
      <c r="BE27" s="254">
        <v>32.79</v>
      </c>
      <c r="BF27" s="261">
        <v>38178</v>
      </c>
      <c r="BG27" s="254">
        <v>10.848538712123267</v>
      </c>
      <c r="BH27" s="300">
        <f>[2]Promedios!$G59</f>
        <v>0.66200000000000003</v>
      </c>
      <c r="BI27" s="250">
        <v>4596026</v>
      </c>
      <c r="BJ27" s="250">
        <v>76474012.022373229</v>
      </c>
      <c r="BK27" s="261">
        <v>101656.81749999999</v>
      </c>
      <c r="BL27" s="254">
        <v>68055</v>
      </c>
      <c r="BM27" s="254">
        <v>79.3</v>
      </c>
      <c r="BN27" s="250">
        <v>47110</v>
      </c>
      <c r="BO27" s="254">
        <v>302177</v>
      </c>
      <c r="BP27" s="254">
        <v>13769.253758000001</v>
      </c>
      <c r="BQ27" s="253">
        <v>9.6290449881610112</v>
      </c>
      <c r="BR27" s="253">
        <f>+[3]Hoja1!$V29</f>
        <v>8.4464123863389027</v>
      </c>
      <c r="BS27" s="254">
        <v>9777.3012770000005</v>
      </c>
      <c r="BT27" s="250">
        <v>115624</v>
      </c>
      <c r="BU27" s="254">
        <v>81</v>
      </c>
      <c r="BV27" s="250">
        <v>25714</v>
      </c>
      <c r="BW27" s="250">
        <v>28953</v>
      </c>
      <c r="BX27" s="250">
        <v>159.95381489131645</v>
      </c>
      <c r="BY27" s="254">
        <v>103</v>
      </c>
      <c r="BZ27" s="253">
        <v>630619</v>
      </c>
      <c r="CA27" s="253">
        <v>0.94040202186434696</v>
      </c>
      <c r="CB27" s="262">
        <v>66.837648810000005</v>
      </c>
      <c r="CC27" s="254">
        <v>0.43075000000000002</v>
      </c>
      <c r="CD27" s="254">
        <v>0.85033333333333339</v>
      </c>
      <c r="CE27" s="254">
        <v>6.67</v>
      </c>
      <c r="CF27" s="254">
        <v>50</v>
      </c>
      <c r="CG27" s="259">
        <v>0.81653009788862463</v>
      </c>
      <c r="CH27" s="250">
        <v>0</v>
      </c>
      <c r="CI27" s="300">
        <f>+[4]Hoja3!$F28</f>
        <v>4.8917028285025733E-2</v>
      </c>
      <c r="CJ27" s="250">
        <v>0</v>
      </c>
      <c r="CK27" s="254">
        <v>7.6</v>
      </c>
      <c r="CL27" s="302">
        <v>136204</v>
      </c>
      <c r="CM27" s="253">
        <v>0.43651972409137862</v>
      </c>
      <c r="CN27" s="254">
        <v>21553385.511668101</v>
      </c>
      <c r="CO27" s="250">
        <v>101942.79814941573</v>
      </c>
      <c r="CP27" s="254">
        <v>333428.05016482674</v>
      </c>
      <c r="CQ27" s="254">
        <v>297.6171321990023</v>
      </c>
      <c r="CR27" s="261">
        <v>787.4907795408626</v>
      </c>
      <c r="CS27" s="254">
        <v>26450957.892426677</v>
      </c>
      <c r="CT27" s="261">
        <v>109417935.81107378</v>
      </c>
      <c r="CU27" s="254">
        <v>5</v>
      </c>
      <c r="CV27" s="254">
        <v>46</v>
      </c>
      <c r="CW27" s="254">
        <v>42</v>
      </c>
      <c r="CX27" s="254">
        <v>12904319.430489589</v>
      </c>
    </row>
    <row r="28" spans="1:102">
      <c r="A28" s="248" t="s">
        <v>228</v>
      </c>
      <c r="B28" s="250">
        <v>3967.039347006229</v>
      </c>
      <c r="C28" s="251">
        <v>0.2349058</v>
      </c>
      <c r="D28" s="250">
        <v>2448749</v>
      </c>
      <c r="E28" s="250">
        <v>953041</v>
      </c>
      <c r="F28" s="56">
        <v>61165</v>
      </c>
      <c r="G28" s="250">
        <v>185049701.80376199</v>
      </c>
      <c r="H28" s="250">
        <v>148131411.49696699</v>
      </c>
      <c r="I28" s="250">
        <v>69542.669387073154</v>
      </c>
      <c r="J28" s="254">
        <v>44410</v>
      </c>
      <c r="K28" s="254">
        <v>34.950000000000003</v>
      </c>
      <c r="L28" s="253">
        <v>3.24</v>
      </c>
      <c r="M28" s="253">
        <v>2.93</v>
      </c>
      <c r="N28" s="253">
        <v>2.84</v>
      </c>
      <c r="O28" s="253">
        <v>3.3</v>
      </c>
      <c r="P28" s="303">
        <v>0.2253333333333333</v>
      </c>
      <c r="Q28" s="254">
        <v>72</v>
      </c>
      <c r="R28" s="255">
        <v>159</v>
      </c>
      <c r="S28" s="254">
        <v>7615</v>
      </c>
      <c r="T28" s="259">
        <v>4.7709341880790854E-3</v>
      </c>
      <c r="U28" s="250">
        <v>822044</v>
      </c>
      <c r="V28" s="290">
        <v>2</v>
      </c>
      <c r="W28" s="250">
        <v>1632</v>
      </c>
      <c r="X28" s="256">
        <v>747.26</v>
      </c>
      <c r="Y28" s="254">
        <v>12</v>
      </c>
      <c r="Z28" s="257">
        <v>10673.638007812346</v>
      </c>
      <c r="AA28" s="253">
        <v>1.1804979430269313</v>
      </c>
      <c r="AB28" s="292">
        <v>1300.4000000000001</v>
      </c>
      <c r="AC28" s="254">
        <v>657</v>
      </c>
      <c r="AD28" s="250">
        <v>1</v>
      </c>
      <c r="AE28" s="254">
        <v>9</v>
      </c>
      <c r="AF28" s="254">
        <v>341</v>
      </c>
      <c r="AG28" s="258">
        <f>[1]OK!$G28</f>
        <v>76.761074600156661</v>
      </c>
      <c r="AH28" s="253">
        <v>17.9316</v>
      </c>
      <c r="AI28" s="259">
        <v>0.23796811837388451</v>
      </c>
      <c r="AJ28" s="250">
        <v>208654</v>
      </c>
      <c r="AK28" s="250">
        <v>96912</v>
      </c>
      <c r="AL28" s="253">
        <v>1.5599802184707376</v>
      </c>
      <c r="AM28" s="298">
        <v>220</v>
      </c>
      <c r="AN28" s="250">
        <v>337607</v>
      </c>
      <c r="AO28" s="260">
        <v>0.58997098290231831</v>
      </c>
      <c r="AP28" s="259">
        <v>7.3307218802462229E-2</v>
      </c>
      <c r="AQ28" s="253">
        <v>80.5</v>
      </c>
      <c r="AR28" s="254">
        <v>65.099999999999994</v>
      </c>
      <c r="AS28" s="305">
        <v>1.1821568824891755E-2</v>
      </c>
      <c r="AT28" s="254">
        <v>490.13</v>
      </c>
      <c r="AU28" s="302">
        <v>39174</v>
      </c>
      <c r="AV28" s="254">
        <v>9.7099912434296431</v>
      </c>
      <c r="AW28" s="254">
        <v>2712800</v>
      </c>
      <c r="AX28" s="253">
        <v>64.332997341143027</v>
      </c>
      <c r="AY28" s="259">
        <v>4.8085001565194053E-2</v>
      </c>
      <c r="AZ28" s="254">
        <v>45.3</v>
      </c>
      <c r="BA28" s="254">
        <v>8.6</v>
      </c>
      <c r="BB28" s="254">
        <v>0</v>
      </c>
      <c r="BC28" s="254">
        <v>45</v>
      </c>
      <c r="BD28" s="254">
        <v>0</v>
      </c>
      <c r="BE28" s="254">
        <v>24.34</v>
      </c>
      <c r="BF28" s="261">
        <v>191565</v>
      </c>
      <c r="BG28" s="254">
        <v>9.4542654748959745</v>
      </c>
      <c r="BH28" s="300">
        <f>[2]Promedios!$G60</f>
        <v>0.63266666666666671</v>
      </c>
      <c r="BI28" s="250">
        <v>3873285</v>
      </c>
      <c r="BJ28" s="250">
        <v>116968506.18150328</v>
      </c>
      <c r="BK28" s="261">
        <v>610732.69999999995</v>
      </c>
      <c r="BL28" s="254">
        <v>99045</v>
      </c>
      <c r="BM28" s="254">
        <v>34.4</v>
      </c>
      <c r="BN28" s="250">
        <v>29306</v>
      </c>
      <c r="BO28" s="254">
        <v>537881</v>
      </c>
      <c r="BP28" s="254">
        <v>18111.462797</v>
      </c>
      <c r="BQ28" s="253">
        <v>6.7100020968756553</v>
      </c>
      <c r="BR28" s="253">
        <f>+[3]Hoja1!$V30</f>
        <v>4.2538919020623194</v>
      </c>
      <c r="BS28" s="254">
        <v>17.757555</v>
      </c>
      <c r="BT28" s="250">
        <v>23509</v>
      </c>
      <c r="BU28" s="254">
        <v>5</v>
      </c>
      <c r="BV28" s="250">
        <v>9967</v>
      </c>
      <c r="BW28" s="250">
        <v>41437</v>
      </c>
      <c r="BX28" s="250">
        <v>225.11714474143125</v>
      </c>
      <c r="BY28" s="254">
        <v>141</v>
      </c>
      <c r="BZ28" s="253">
        <v>491166</v>
      </c>
      <c r="CA28" s="253">
        <v>0.32698438649554484</v>
      </c>
      <c r="CB28" s="262">
        <v>81.875</v>
      </c>
      <c r="CC28" s="254">
        <v>0.16350000000000001</v>
      </c>
      <c r="CD28" s="254">
        <v>0.436</v>
      </c>
      <c r="CE28" s="254">
        <v>44.44</v>
      </c>
      <c r="CF28" s="254">
        <v>50</v>
      </c>
      <c r="CG28" s="259">
        <v>0.88731007190078448</v>
      </c>
      <c r="CH28" s="250">
        <v>982961</v>
      </c>
      <c r="CI28" s="300">
        <f>+[4]Hoja3!$F29</f>
        <v>0.32299272388762068</v>
      </c>
      <c r="CJ28" s="250">
        <v>0</v>
      </c>
      <c r="CK28" s="254">
        <v>6.6999999999999993</v>
      </c>
      <c r="CL28" s="302">
        <v>234737</v>
      </c>
      <c r="CM28" s="253">
        <v>8.5671541139895014E-4</v>
      </c>
      <c r="CN28" s="254">
        <v>3962364.8904298898</v>
      </c>
      <c r="CO28" s="250">
        <v>3481978.3442884944</v>
      </c>
      <c r="CP28" s="254">
        <v>3317597.3703213399</v>
      </c>
      <c r="CQ28" s="254">
        <v>96.193524000000025</v>
      </c>
      <c r="CR28" s="261">
        <v>545.6143691846986</v>
      </c>
      <c r="CS28" s="254">
        <v>73973541.069233373</v>
      </c>
      <c r="CT28" s="261">
        <v>96781253.671535283</v>
      </c>
      <c r="CU28" s="254">
        <v>9</v>
      </c>
      <c r="CV28" s="254">
        <v>113</v>
      </c>
      <c r="CW28" s="254">
        <v>220</v>
      </c>
      <c r="CX28" s="254">
        <v>16965058.879928552</v>
      </c>
    </row>
    <row r="29" spans="1:102">
      <c r="A29" s="248" t="s">
        <v>229</v>
      </c>
      <c r="B29" s="250">
        <v>3467.9558500020353</v>
      </c>
      <c r="C29" s="251">
        <v>0.27752209999999999</v>
      </c>
      <c r="D29" s="250">
        <v>2638052</v>
      </c>
      <c r="E29" s="250">
        <v>1172595</v>
      </c>
      <c r="F29" s="56">
        <v>57331</v>
      </c>
      <c r="G29" s="250">
        <v>192556532.588781</v>
      </c>
      <c r="H29" s="250">
        <v>162102275.82955399</v>
      </c>
      <c r="I29" s="250">
        <v>65783.007239525919</v>
      </c>
      <c r="J29" s="254">
        <v>21095</v>
      </c>
      <c r="K29" s="254">
        <v>72.81</v>
      </c>
      <c r="L29" s="253">
        <v>3.05</v>
      </c>
      <c r="M29" s="253">
        <v>2.98</v>
      </c>
      <c r="N29" s="253">
        <v>2.87</v>
      </c>
      <c r="O29" s="253">
        <v>3.53</v>
      </c>
      <c r="P29" s="303">
        <v>0.15</v>
      </c>
      <c r="Q29" s="254">
        <v>82</v>
      </c>
      <c r="R29" s="255">
        <v>457</v>
      </c>
      <c r="S29" s="254">
        <v>2787</v>
      </c>
      <c r="T29" s="259">
        <v>0.11040769052426998</v>
      </c>
      <c r="U29" s="250">
        <v>2701741</v>
      </c>
      <c r="V29" s="290">
        <v>2</v>
      </c>
      <c r="W29" s="250">
        <v>1206</v>
      </c>
      <c r="X29" s="256">
        <v>510.02</v>
      </c>
      <c r="Y29" s="254">
        <v>12</v>
      </c>
      <c r="Z29" s="257">
        <v>27544.524563650968</v>
      </c>
      <c r="AA29" s="253">
        <v>0.2226651820517703</v>
      </c>
      <c r="AB29" s="292">
        <v>3818.7</v>
      </c>
      <c r="AC29" s="254">
        <v>889</v>
      </c>
      <c r="AD29" s="250">
        <v>0</v>
      </c>
      <c r="AE29" s="254">
        <v>15</v>
      </c>
      <c r="AF29" s="254">
        <v>697</v>
      </c>
      <c r="AG29" s="258">
        <f>[1]OK!$G29</f>
        <v>87.132987763859219</v>
      </c>
      <c r="AH29" s="253">
        <v>15.9636</v>
      </c>
      <c r="AI29" s="259">
        <v>0.24664714043471558</v>
      </c>
      <c r="AJ29" s="250">
        <v>252694</v>
      </c>
      <c r="AK29" s="250">
        <v>174732</v>
      </c>
      <c r="AL29" s="253">
        <v>1.9294540062136758</v>
      </c>
      <c r="AM29" s="298">
        <v>195</v>
      </c>
      <c r="AN29" s="250">
        <v>415592</v>
      </c>
      <c r="AO29" s="260">
        <v>0.53328686239134004</v>
      </c>
      <c r="AP29" s="259">
        <v>4.9276974416017798E-2</v>
      </c>
      <c r="AQ29" s="253">
        <v>78.5</v>
      </c>
      <c r="AR29" s="254">
        <v>62.3</v>
      </c>
      <c r="AS29" s="305">
        <v>8.1260698821870904E-3</v>
      </c>
      <c r="AT29" s="254">
        <v>515.66999999999996</v>
      </c>
      <c r="AU29" s="302">
        <v>39332</v>
      </c>
      <c r="AV29" s="254">
        <v>26.445310979671966</v>
      </c>
      <c r="AW29" s="254">
        <v>4226100</v>
      </c>
      <c r="AX29" s="253">
        <v>54.931547799081592</v>
      </c>
      <c r="AY29" s="259">
        <v>3.4950358276048941E-2</v>
      </c>
      <c r="AZ29" s="254">
        <v>52.7</v>
      </c>
      <c r="BA29" s="254">
        <v>18</v>
      </c>
      <c r="BB29" s="254">
        <v>0</v>
      </c>
      <c r="BC29" s="254">
        <v>55.4</v>
      </c>
      <c r="BD29" s="254">
        <v>2.9</v>
      </c>
      <c r="BE29" s="254">
        <v>31.66</v>
      </c>
      <c r="BF29" s="261">
        <v>235570</v>
      </c>
      <c r="BG29" s="254">
        <v>16.624943127595472</v>
      </c>
      <c r="BH29" s="300">
        <f>[2]Promedios!$G61</f>
        <v>0.69600000000000006</v>
      </c>
      <c r="BI29" s="250">
        <v>5112528.1999999993</v>
      </c>
      <c r="BJ29" s="250">
        <v>114279551.30412051</v>
      </c>
      <c r="BK29" s="261">
        <v>1132634.105</v>
      </c>
      <c r="BL29" s="254">
        <v>117046</v>
      </c>
      <c r="BM29" s="254">
        <v>57.1</v>
      </c>
      <c r="BN29" s="250">
        <v>54582</v>
      </c>
      <c r="BO29" s="254">
        <v>616964</v>
      </c>
      <c r="BP29" s="254">
        <v>29342.920678000002</v>
      </c>
      <c r="BQ29" s="253">
        <v>16.27382146439318</v>
      </c>
      <c r="BR29" s="253">
        <f>+[3]Hoja1!$V31</f>
        <v>2.3612472107767322</v>
      </c>
      <c r="BS29" s="254">
        <v>7741.8541210001204</v>
      </c>
      <c r="BT29" s="250">
        <v>100156</v>
      </c>
      <c r="BU29" s="254">
        <v>47</v>
      </c>
      <c r="BV29" s="250">
        <v>15560</v>
      </c>
      <c r="BW29" s="250">
        <v>23604</v>
      </c>
      <c r="BX29" s="250">
        <v>314.51896349506535</v>
      </c>
      <c r="BY29" s="254">
        <v>235</v>
      </c>
      <c r="BZ29" s="253">
        <v>964526</v>
      </c>
      <c r="CA29" s="253">
        <v>0.69770281348659546</v>
      </c>
      <c r="CB29" s="262">
        <v>76.579315480000005</v>
      </c>
      <c r="CC29" s="254">
        <v>0.30149999999999999</v>
      </c>
      <c r="CD29" s="254">
        <v>0.44766666666666666</v>
      </c>
      <c r="CE29" s="254">
        <v>64.38</v>
      </c>
      <c r="CF29" s="254">
        <v>71.430000000000007</v>
      </c>
      <c r="CG29" s="259">
        <v>0.85520277360707697</v>
      </c>
      <c r="CH29" s="250">
        <v>0</v>
      </c>
      <c r="CI29" s="300">
        <f>+[4]Hoja3!$F30</f>
        <v>0.12662056387835349</v>
      </c>
      <c r="CJ29" s="250">
        <v>0</v>
      </c>
      <c r="CK29" s="254">
        <v>7.35</v>
      </c>
      <c r="CL29" s="302">
        <v>252689</v>
      </c>
      <c r="CM29" s="253">
        <v>3.7429119173970911E-2</v>
      </c>
      <c r="CN29" s="254">
        <v>8689634.8287111912</v>
      </c>
      <c r="CO29" s="250">
        <v>1301526.6330677886</v>
      </c>
      <c r="CP29" s="254">
        <v>764078.00270336436</v>
      </c>
      <c r="CQ29" s="254">
        <v>47.13704517999998</v>
      </c>
      <c r="CR29" s="261">
        <v>730.83182493409151</v>
      </c>
      <c r="CS29" s="254">
        <v>34712517.658517025</v>
      </c>
      <c r="CT29" s="261">
        <v>129981965.56927249</v>
      </c>
      <c r="CU29" s="254">
        <v>2</v>
      </c>
      <c r="CV29" s="254">
        <v>69</v>
      </c>
      <c r="CW29" s="254">
        <v>123</v>
      </c>
      <c r="CX29" s="254">
        <v>17660876.143151518</v>
      </c>
    </row>
    <row r="30" spans="1:102">
      <c r="A30" s="248" t="s">
        <v>230</v>
      </c>
      <c r="B30" s="250">
        <v>5419.6167214800062</v>
      </c>
      <c r="C30" s="251">
        <v>0.26939340000000001</v>
      </c>
      <c r="D30" s="250">
        <v>2438807</v>
      </c>
      <c r="E30" s="250">
        <v>1022052</v>
      </c>
      <c r="F30" s="56">
        <v>179516</v>
      </c>
      <c r="G30" s="250">
        <v>254370895.646478</v>
      </c>
      <c r="H30" s="250">
        <v>202869064.91556501</v>
      </c>
      <c r="I30" s="250">
        <v>72819.095992151138</v>
      </c>
      <c r="J30" s="254">
        <v>37321</v>
      </c>
      <c r="K30" s="254">
        <v>42.16</v>
      </c>
      <c r="L30" s="253">
        <v>3.25</v>
      </c>
      <c r="M30" s="253">
        <v>3.23</v>
      </c>
      <c r="N30" s="253">
        <v>2.85</v>
      </c>
      <c r="O30" s="253">
        <v>2.7</v>
      </c>
      <c r="P30" s="303">
        <v>0.39733333333333332</v>
      </c>
      <c r="Q30" s="254">
        <v>89</v>
      </c>
      <c r="R30" s="255">
        <v>249</v>
      </c>
      <c r="S30" s="254">
        <v>8146</v>
      </c>
      <c r="T30" s="259">
        <v>0.11040769052426998</v>
      </c>
      <c r="U30" s="250">
        <v>3770222</v>
      </c>
      <c r="V30" s="290">
        <v>10</v>
      </c>
      <c r="W30" s="250">
        <v>1375</v>
      </c>
      <c r="X30" s="256">
        <v>10243.459999999999</v>
      </c>
      <c r="Y30" s="254">
        <v>18</v>
      </c>
      <c r="Z30" s="257">
        <v>5406.929382369849</v>
      </c>
      <c r="AA30" s="253">
        <v>0.7165554596729885</v>
      </c>
      <c r="AB30" s="292">
        <v>2581.1</v>
      </c>
      <c r="AC30" s="254">
        <v>803</v>
      </c>
      <c r="AD30" s="250">
        <v>0</v>
      </c>
      <c r="AE30" s="254">
        <v>10</v>
      </c>
      <c r="AF30" s="254">
        <v>361</v>
      </c>
      <c r="AG30" s="258">
        <f>[1]OK!$G30</f>
        <v>87.915752420076601</v>
      </c>
      <c r="AH30" s="253">
        <v>14.1433</v>
      </c>
      <c r="AI30" s="259">
        <v>0.19523148526169673</v>
      </c>
      <c r="AJ30" s="250">
        <v>197091</v>
      </c>
      <c r="AK30" s="250">
        <v>156494</v>
      </c>
      <c r="AL30" s="253">
        <v>1.8037507683059792</v>
      </c>
      <c r="AM30" s="298">
        <v>211</v>
      </c>
      <c r="AN30" s="250">
        <v>365699</v>
      </c>
      <c r="AO30" s="260">
        <v>0.59024466972688439</v>
      </c>
      <c r="AP30" s="259">
        <v>2.9652473016249556E-2</v>
      </c>
      <c r="AQ30" s="253">
        <v>79.599999999999994</v>
      </c>
      <c r="AR30" s="254">
        <v>55.8</v>
      </c>
      <c r="AS30" s="305">
        <v>9.2874165072332412E-3</v>
      </c>
      <c r="AT30" s="254">
        <v>504.71</v>
      </c>
      <c r="AU30" s="302">
        <v>52888</v>
      </c>
      <c r="AV30" s="254">
        <v>18.087851950325597</v>
      </c>
      <c r="AW30" s="254">
        <v>6248800</v>
      </c>
      <c r="AX30" s="253">
        <v>54.438935116582442</v>
      </c>
      <c r="AY30" s="259">
        <v>6.1307123315011459E-2</v>
      </c>
      <c r="AZ30" s="254">
        <v>61.8</v>
      </c>
      <c r="BA30" s="254">
        <v>12.7</v>
      </c>
      <c r="BB30" s="254">
        <v>0</v>
      </c>
      <c r="BC30" s="254">
        <v>53.1</v>
      </c>
      <c r="BD30" s="254">
        <v>10.5</v>
      </c>
      <c r="BE30" s="254">
        <v>31.15</v>
      </c>
      <c r="BF30" s="261">
        <v>94076</v>
      </c>
      <c r="BG30" s="254">
        <v>26.130398325878019</v>
      </c>
      <c r="BH30" s="300">
        <f>[2]Promedios!$G62</f>
        <v>0.74433333333333351</v>
      </c>
      <c r="BI30" s="250">
        <v>5615040.4000000004</v>
      </c>
      <c r="BJ30" s="250">
        <v>169035335.89543387</v>
      </c>
      <c r="BK30" s="261">
        <v>492099.14749999996</v>
      </c>
      <c r="BL30" s="254">
        <v>177932</v>
      </c>
      <c r="BM30" s="254">
        <v>60.7</v>
      </c>
      <c r="BN30" s="250">
        <v>66320</v>
      </c>
      <c r="BO30" s="254">
        <v>616849</v>
      </c>
      <c r="BP30" s="254">
        <v>28315.406366000003</v>
      </c>
      <c r="BQ30" s="253">
        <v>13.639432815665092</v>
      </c>
      <c r="BR30" s="253">
        <f>+[3]Hoja1!$V32</f>
        <v>32.971074222960546</v>
      </c>
      <c r="BS30" s="254">
        <v>4107.820788</v>
      </c>
      <c r="BT30" s="250">
        <v>72252</v>
      </c>
      <c r="BU30" s="254">
        <v>30</v>
      </c>
      <c r="BV30" s="250">
        <v>10181</v>
      </c>
      <c r="BW30" s="250">
        <v>29886</v>
      </c>
      <c r="BX30" s="250">
        <v>174.06828830923286</v>
      </c>
      <c r="BY30" s="254">
        <v>241</v>
      </c>
      <c r="BZ30" s="253">
        <v>1105916</v>
      </c>
      <c r="CA30" s="253">
        <v>0.27852670514048888</v>
      </c>
      <c r="CB30" s="262">
        <v>75.458779759999999</v>
      </c>
      <c r="CC30" s="254">
        <v>0.25824999999999998</v>
      </c>
      <c r="CD30" s="254">
        <v>0.29799999999999999</v>
      </c>
      <c r="CE30" s="254">
        <v>69.459999999999994</v>
      </c>
      <c r="CF30" s="254">
        <v>52.38</v>
      </c>
      <c r="CG30" s="259">
        <v>0.74881740380043704</v>
      </c>
      <c r="CH30" s="250">
        <v>13361063</v>
      </c>
      <c r="CI30" s="300">
        <f>+[4]Hoja3!$F31</f>
        <v>0.13235716171679496</v>
      </c>
      <c r="CJ30" s="250">
        <v>0</v>
      </c>
      <c r="CK30" s="254">
        <v>5.6</v>
      </c>
      <c r="CL30" s="302">
        <v>211328</v>
      </c>
      <c r="CM30" s="253">
        <v>6.7271588546048014E-3</v>
      </c>
      <c r="CN30" s="254">
        <v>8032969.9606271293</v>
      </c>
      <c r="CO30" s="250">
        <v>8445915.0761406701</v>
      </c>
      <c r="CP30" s="254">
        <v>5605553.1290150126</v>
      </c>
      <c r="CQ30" s="254">
        <v>335.61483783766744</v>
      </c>
      <c r="CR30" s="261">
        <v>297.07113766101548</v>
      </c>
      <c r="CS30" s="254">
        <v>96947024.964176759</v>
      </c>
      <c r="CT30" s="261">
        <v>133380964.54993409</v>
      </c>
      <c r="CU30" s="254">
        <v>10</v>
      </c>
      <c r="CV30" s="254">
        <v>94</v>
      </c>
      <c r="CW30" s="254">
        <v>212</v>
      </c>
      <c r="CX30" s="254">
        <v>23330358.217598643</v>
      </c>
    </row>
    <row r="31" spans="1:102">
      <c r="A31" s="248" t="s">
        <v>231</v>
      </c>
      <c r="B31" s="250">
        <v>2713.7390787701988</v>
      </c>
      <c r="C31" s="251">
        <v>0.2003421</v>
      </c>
      <c r="D31" s="250">
        <v>2017710</v>
      </c>
      <c r="E31" s="250">
        <v>741521</v>
      </c>
      <c r="F31" s="56">
        <v>24747</v>
      </c>
      <c r="G31" s="250">
        <v>305540942.23241597</v>
      </c>
      <c r="H31" s="250">
        <v>203867772.742277</v>
      </c>
      <c r="I31" s="250">
        <v>47382.497075486026</v>
      </c>
      <c r="J31" s="254">
        <v>26597</v>
      </c>
      <c r="K31" s="254">
        <v>55.88</v>
      </c>
      <c r="L31" s="253">
        <v>3.33</v>
      </c>
      <c r="M31" s="253">
        <v>3.15</v>
      </c>
      <c r="N31" s="253">
        <v>3.14</v>
      </c>
      <c r="O31" s="253">
        <v>3.22</v>
      </c>
      <c r="P31" s="303">
        <v>0.3113333333333333</v>
      </c>
      <c r="Q31" s="254">
        <v>71</v>
      </c>
      <c r="R31" s="255">
        <v>145</v>
      </c>
      <c r="S31" s="254">
        <v>1083</v>
      </c>
      <c r="T31" s="259">
        <v>0.3279523315260533</v>
      </c>
      <c r="U31" s="250">
        <v>276618</v>
      </c>
      <c r="V31" s="290">
        <v>46</v>
      </c>
      <c r="W31" s="250">
        <v>896</v>
      </c>
      <c r="X31" s="256">
        <v>3027.07</v>
      </c>
      <c r="Y31" s="254">
        <v>51</v>
      </c>
      <c r="Z31" s="257">
        <v>98087.343857329135</v>
      </c>
      <c r="AA31" s="253">
        <v>3.0684486524890971E-2</v>
      </c>
      <c r="AB31" s="292">
        <v>1207.3</v>
      </c>
      <c r="AC31" s="254">
        <v>617</v>
      </c>
      <c r="AD31" s="250">
        <v>1</v>
      </c>
      <c r="AE31" s="254">
        <v>25</v>
      </c>
      <c r="AF31" s="254">
        <v>211</v>
      </c>
      <c r="AG31" s="258">
        <f>[1]OK!$G31</f>
        <v>91.789738939519438</v>
      </c>
      <c r="AH31" s="253">
        <v>18.22</v>
      </c>
      <c r="AI31" s="259">
        <v>0.23114413550655161</v>
      </c>
      <c r="AJ31" s="250">
        <v>203392</v>
      </c>
      <c r="AK31" s="250">
        <v>95746</v>
      </c>
      <c r="AL31" s="253">
        <v>2.1350937448890077</v>
      </c>
      <c r="AM31" s="298">
        <v>142</v>
      </c>
      <c r="AN31" s="250">
        <v>209056</v>
      </c>
      <c r="AO31" s="260">
        <v>0.37411914588669332</v>
      </c>
      <c r="AP31" s="259">
        <v>4.9207217058501916E-2</v>
      </c>
      <c r="AQ31" s="253">
        <v>79.400000000000006</v>
      </c>
      <c r="AR31" s="254">
        <v>63.1</v>
      </c>
      <c r="AS31" s="305">
        <v>1.7242305239485785E-2</v>
      </c>
      <c r="AT31" s="254">
        <v>478.56</v>
      </c>
      <c r="AU31" s="302">
        <v>26564</v>
      </c>
      <c r="AV31" s="254">
        <v>1.2249619568971339</v>
      </c>
      <c r="AW31" s="254">
        <v>639400</v>
      </c>
      <c r="AX31" s="253">
        <v>55.995760140215346</v>
      </c>
      <c r="AY31" s="259">
        <v>6.0770794152066619E-2</v>
      </c>
      <c r="AZ31" s="254">
        <v>4.4000000000000004</v>
      </c>
      <c r="BA31" s="254">
        <v>8</v>
      </c>
      <c r="BB31" s="254">
        <v>0</v>
      </c>
      <c r="BC31" s="254">
        <v>62.6</v>
      </c>
      <c r="BD31" s="254">
        <v>0.5</v>
      </c>
      <c r="BE31" s="254">
        <v>24.38</v>
      </c>
      <c r="BF31" s="261">
        <v>150769</v>
      </c>
      <c r="BG31" s="254">
        <v>13.977842536559416</v>
      </c>
      <c r="BH31" s="300">
        <f>[2]Promedios!$G63</f>
        <v>0.64916666666666678</v>
      </c>
      <c r="BI31" s="250">
        <v>1917733.2</v>
      </c>
      <c r="BJ31" s="250">
        <v>90572128.87966761</v>
      </c>
      <c r="BK31" s="261">
        <v>246984.94999999998</v>
      </c>
      <c r="BL31" s="254">
        <v>41721</v>
      </c>
      <c r="BM31" s="254">
        <v>55.4</v>
      </c>
      <c r="BN31" s="250">
        <v>17924</v>
      </c>
      <c r="BO31" s="254">
        <v>490470</v>
      </c>
      <c r="BP31" s="254">
        <v>14457.134602</v>
      </c>
      <c r="BQ31" s="253">
        <v>4.0825584032660469</v>
      </c>
      <c r="BR31" s="253">
        <f>+[3]Hoja1!$V33</f>
        <v>0.91837062683387127</v>
      </c>
      <c r="BS31" s="254">
        <v>21095</v>
      </c>
      <c r="BT31" s="250">
        <v>21098</v>
      </c>
      <c r="BU31" s="254">
        <v>11</v>
      </c>
      <c r="BV31" s="250">
        <v>10703</v>
      </c>
      <c r="BW31" s="250">
        <v>14435</v>
      </c>
      <c r="BX31" s="250">
        <v>172.14681059121736</v>
      </c>
      <c r="BY31" s="254">
        <v>118</v>
      </c>
      <c r="BZ31" s="253">
        <v>620763</v>
      </c>
      <c r="CA31" s="253">
        <v>0.40408938457186727</v>
      </c>
      <c r="CB31" s="262">
        <v>84.502232140000004</v>
      </c>
      <c r="CC31" s="254">
        <v>0.39624999999999999</v>
      </c>
      <c r="CD31" s="254">
        <v>0.48200000000000004</v>
      </c>
      <c r="CE31" s="254">
        <v>32.89</v>
      </c>
      <c r="CF31" s="254">
        <v>50</v>
      </c>
      <c r="CG31" s="259">
        <v>0.95901052689716493</v>
      </c>
      <c r="CH31" s="250">
        <v>0</v>
      </c>
      <c r="CI31" s="300">
        <f>+[4]Hoja3!$F32</f>
        <v>0.89251712918752846</v>
      </c>
      <c r="CJ31" s="250">
        <v>0</v>
      </c>
      <c r="CK31" s="254">
        <v>11.649999999999999</v>
      </c>
      <c r="CL31" s="302">
        <v>177635</v>
      </c>
      <c r="CM31" s="253">
        <v>6.9013699906376547E-4</v>
      </c>
      <c r="CN31" s="254">
        <v>4154166.6090129502</v>
      </c>
      <c r="CO31" s="250">
        <v>43960.34145353752</v>
      </c>
      <c r="CP31" s="254">
        <v>248936.98324426395</v>
      </c>
      <c r="CQ31" s="254">
        <v>77.154809</v>
      </c>
      <c r="CR31" s="261">
        <v>289.53811467714229</v>
      </c>
      <c r="CS31" s="254">
        <v>205703138.14303276</v>
      </c>
      <c r="CT31" s="261">
        <v>87968091.590532303</v>
      </c>
      <c r="CU31" s="254">
        <v>1</v>
      </c>
      <c r="CV31" s="254">
        <v>84</v>
      </c>
      <c r="CW31" s="254">
        <v>67</v>
      </c>
      <c r="CX31" s="254">
        <v>12193171.441734936</v>
      </c>
    </row>
    <row r="32" spans="1:102">
      <c r="A32" s="248" t="s">
        <v>232</v>
      </c>
      <c r="B32" s="250">
        <v>6163.8581576538172</v>
      </c>
      <c r="C32" s="251">
        <v>0.27227790000000002</v>
      </c>
      <c r="D32" s="250">
        <v>3076329</v>
      </c>
      <c r="E32" s="250">
        <v>1335142</v>
      </c>
      <c r="F32" s="56">
        <v>80148</v>
      </c>
      <c r="G32" s="250">
        <v>326449503.70742202</v>
      </c>
      <c r="H32" s="250">
        <v>267828048.14269501</v>
      </c>
      <c r="I32" s="250">
        <v>84967.976822835772</v>
      </c>
      <c r="J32" s="254">
        <v>53246</v>
      </c>
      <c r="K32" s="254">
        <v>56.12</v>
      </c>
      <c r="L32" s="253">
        <v>2.8</v>
      </c>
      <c r="M32" s="253">
        <v>2.94</v>
      </c>
      <c r="N32" s="253">
        <v>3.71</v>
      </c>
      <c r="O32" s="253">
        <v>3.86</v>
      </c>
      <c r="P32" s="303">
        <v>0.38633333333333336</v>
      </c>
      <c r="Q32" s="254">
        <v>239</v>
      </c>
      <c r="R32" s="255">
        <v>358</v>
      </c>
      <c r="S32" s="254">
        <v>2799</v>
      </c>
      <c r="T32" s="259">
        <v>4.7709341880790854E-3</v>
      </c>
      <c r="U32" s="250">
        <v>1584336</v>
      </c>
      <c r="V32" s="290">
        <v>44</v>
      </c>
      <c r="W32" s="250">
        <v>1505</v>
      </c>
      <c r="X32" s="256">
        <v>5728.37</v>
      </c>
      <c r="Y32" s="254">
        <v>28</v>
      </c>
      <c r="Z32" s="257">
        <v>28511.900275398817</v>
      </c>
      <c r="AA32" s="253">
        <v>0.36254808374648601</v>
      </c>
      <c r="AB32" s="292">
        <v>3444.1</v>
      </c>
      <c r="AC32" s="254">
        <v>1068</v>
      </c>
      <c r="AD32" s="250">
        <v>0</v>
      </c>
      <c r="AE32" s="254">
        <v>37</v>
      </c>
      <c r="AF32" s="254">
        <v>532</v>
      </c>
      <c r="AG32" s="258">
        <f>[1]OK!$G32</f>
        <v>84.833484163347606</v>
      </c>
      <c r="AH32" s="253">
        <v>13.940899999999999</v>
      </c>
      <c r="AI32" s="259">
        <v>0.22263145521510852</v>
      </c>
      <c r="AJ32" s="250">
        <v>263469</v>
      </c>
      <c r="AK32" s="250">
        <v>204861</v>
      </c>
      <c r="AL32" s="253">
        <v>1.6084105438657568</v>
      </c>
      <c r="AM32" s="298">
        <v>135</v>
      </c>
      <c r="AN32" s="250">
        <v>477392</v>
      </c>
      <c r="AO32" s="260">
        <v>0.61264411705250499</v>
      </c>
      <c r="AP32" s="259">
        <v>3.8629349792486965E-2</v>
      </c>
      <c r="AQ32" s="253">
        <v>83.5</v>
      </c>
      <c r="AR32" s="254">
        <v>61.2</v>
      </c>
      <c r="AS32" s="305">
        <v>2.6788171718188834E-2</v>
      </c>
      <c r="AT32" s="254">
        <v>496.8</v>
      </c>
      <c r="AU32" s="302">
        <v>73087</v>
      </c>
      <c r="AV32" s="254">
        <v>8.0477152301263075</v>
      </c>
      <c r="AW32" s="254">
        <v>782900</v>
      </c>
      <c r="AX32" s="253">
        <v>52.727351258177933</v>
      </c>
      <c r="AY32" s="259">
        <v>3.0105457221292948E-2</v>
      </c>
      <c r="AZ32" s="254">
        <v>7.7</v>
      </c>
      <c r="BA32" s="254">
        <v>5.7</v>
      </c>
      <c r="BB32" s="254">
        <v>0</v>
      </c>
      <c r="BC32" s="254">
        <v>51.8</v>
      </c>
      <c r="BD32" s="254">
        <v>16.2</v>
      </c>
      <c r="BE32" s="254">
        <v>31.92</v>
      </c>
      <c r="BF32" s="261">
        <v>98976</v>
      </c>
      <c r="BG32" s="254">
        <v>6.7009088875563325</v>
      </c>
      <c r="BH32" s="300">
        <f>[2]Promedios!$G64</f>
        <v>0.71216666666666673</v>
      </c>
      <c r="BI32" s="250">
        <v>8805974.6000000015</v>
      </c>
      <c r="BJ32" s="250">
        <v>244699976.42211893</v>
      </c>
      <c r="BK32" s="261">
        <v>1289385.02</v>
      </c>
      <c r="BL32" s="254">
        <v>155619</v>
      </c>
      <c r="BM32" s="254">
        <v>65.8</v>
      </c>
      <c r="BN32" s="250">
        <v>58360</v>
      </c>
      <c r="BO32" s="254">
        <v>786710</v>
      </c>
      <c r="BP32" s="254">
        <v>35056.346645999998</v>
      </c>
      <c r="BQ32" s="253">
        <v>6.5222101841820148</v>
      </c>
      <c r="BR32" s="253">
        <f>+[3]Hoja1!$V34</f>
        <v>3.1281933640591437</v>
      </c>
      <c r="BS32" s="254">
        <v>22338.487136</v>
      </c>
      <c r="BT32" s="250">
        <v>46536</v>
      </c>
      <c r="BU32" s="254">
        <v>21</v>
      </c>
      <c r="BV32" s="250">
        <v>18638</v>
      </c>
      <c r="BW32" s="250">
        <v>44449</v>
      </c>
      <c r="BX32" s="250">
        <v>47.859498543688687</v>
      </c>
      <c r="BY32" s="254">
        <v>293</v>
      </c>
      <c r="BZ32" s="253">
        <v>1164295</v>
      </c>
      <c r="CA32" s="253">
        <v>0.6238458851125418</v>
      </c>
      <c r="CB32" s="262">
        <v>73.78125</v>
      </c>
      <c r="CC32" s="254">
        <v>0.31</v>
      </c>
      <c r="CD32" s="254">
        <v>0.82733333333333337</v>
      </c>
      <c r="CE32" s="254">
        <v>40.32</v>
      </c>
      <c r="CF32" s="254">
        <v>42.86</v>
      </c>
      <c r="CG32" s="259">
        <v>0.85040759347893258</v>
      </c>
      <c r="CH32" s="250">
        <v>0</v>
      </c>
      <c r="CI32" s="300">
        <f>+[4]Hoja3!$F33</f>
        <v>9.9786281143434338E-2</v>
      </c>
      <c r="CJ32" s="250">
        <v>0</v>
      </c>
      <c r="CK32" s="254">
        <v>8</v>
      </c>
      <c r="CL32" s="302">
        <v>275683</v>
      </c>
      <c r="CM32" s="253">
        <v>2.4880181272099337E-2</v>
      </c>
      <c r="CN32" s="254">
        <v>8351428.2008899897</v>
      </c>
      <c r="CO32" s="250">
        <v>19884344.660573415</v>
      </c>
      <c r="CP32" s="254">
        <v>17437958.699493375</v>
      </c>
      <c r="CQ32" s="254">
        <v>526.82848859000046</v>
      </c>
      <c r="CR32" s="261">
        <v>371.83012571073584</v>
      </c>
      <c r="CS32" s="254">
        <v>128469791.04424576</v>
      </c>
      <c r="CT32" s="261">
        <v>178499064.87326181</v>
      </c>
      <c r="CU32" s="254">
        <v>6</v>
      </c>
      <c r="CV32" s="254">
        <v>154</v>
      </c>
      <c r="CW32" s="254">
        <v>85</v>
      </c>
      <c r="CX32" s="254">
        <v>27315000.241459962</v>
      </c>
    </row>
    <row r="33" spans="1:102">
      <c r="A33" s="248" t="s">
        <v>436</v>
      </c>
      <c r="B33" s="250">
        <v>1019.8506591732704</v>
      </c>
      <c r="C33" s="251">
        <v>0.19373489999999999</v>
      </c>
      <c r="D33" s="250">
        <v>1089107</v>
      </c>
      <c r="E33" s="250">
        <v>440660</v>
      </c>
      <c r="F33" s="56">
        <v>3997</v>
      </c>
      <c r="G33" s="250">
        <v>53186570.684749499</v>
      </c>
      <c r="H33" s="250">
        <v>44966923.778755598</v>
      </c>
      <c r="I33" s="250">
        <v>45005.995012736807</v>
      </c>
      <c r="J33" s="254">
        <v>6565</v>
      </c>
      <c r="K33" s="254">
        <v>29.83</v>
      </c>
      <c r="L33" s="253">
        <v>2.2400000000000002</v>
      </c>
      <c r="M33" s="253">
        <v>2.36</v>
      </c>
      <c r="N33" s="253">
        <v>2.34</v>
      </c>
      <c r="O33" s="253">
        <v>3.03</v>
      </c>
      <c r="P33" s="303">
        <v>0.61233333333333329</v>
      </c>
      <c r="Q33" s="254">
        <v>15</v>
      </c>
      <c r="R33" s="255">
        <v>45</v>
      </c>
      <c r="S33" s="254">
        <v>1816</v>
      </c>
      <c r="T33" s="259">
        <v>0.15673706602681595</v>
      </c>
      <c r="U33" s="250">
        <v>51709</v>
      </c>
      <c r="V33" s="290">
        <v>4</v>
      </c>
      <c r="W33" s="250">
        <v>337</v>
      </c>
      <c r="X33" s="256">
        <v>463.91</v>
      </c>
      <c r="Y33" s="254">
        <v>10</v>
      </c>
      <c r="Z33" s="257">
        <v>14892.233673499171</v>
      </c>
      <c r="AA33" s="253">
        <v>0.34158570751641265</v>
      </c>
      <c r="AB33" s="292">
        <v>744.5</v>
      </c>
      <c r="AC33" s="254">
        <v>279</v>
      </c>
      <c r="AD33" s="250">
        <v>0.5</v>
      </c>
      <c r="AE33" s="254">
        <v>39</v>
      </c>
      <c r="AF33" s="254">
        <v>242</v>
      </c>
      <c r="AG33" s="258">
        <f>[1]OK!$G33</f>
        <v>89.829481878472023</v>
      </c>
      <c r="AH33" s="253">
        <v>17.931799999999999</v>
      </c>
      <c r="AI33" s="259">
        <v>0.28822468031693732</v>
      </c>
      <c r="AJ33" s="250">
        <v>125624</v>
      </c>
      <c r="AK33" s="250">
        <v>23439</v>
      </c>
      <c r="AL33" s="253">
        <v>1.6215119359254877</v>
      </c>
      <c r="AM33" s="298">
        <v>109</v>
      </c>
      <c r="AN33" s="250">
        <v>155827</v>
      </c>
      <c r="AO33" s="260">
        <v>0.53896349313207903</v>
      </c>
      <c r="AP33" s="259">
        <v>6.5552995391705074E-2</v>
      </c>
      <c r="AQ33" s="253">
        <v>85.8</v>
      </c>
      <c r="AR33" s="254">
        <v>65.400000000000006</v>
      </c>
      <c r="AS33" s="305">
        <v>6.8975933944215081E-3</v>
      </c>
      <c r="AT33" s="254">
        <v>505.8</v>
      </c>
      <c r="AU33" s="302">
        <v>13035</v>
      </c>
      <c r="AV33" s="254">
        <v>13.112553823118942</v>
      </c>
      <c r="AW33" s="254">
        <v>180000</v>
      </c>
      <c r="AX33" s="253">
        <v>59.873610968395411</v>
      </c>
      <c r="AY33" s="259">
        <v>2.3914263403188363E-2</v>
      </c>
      <c r="AZ33" s="254">
        <v>5.6</v>
      </c>
      <c r="BA33" s="254">
        <v>0</v>
      </c>
      <c r="BB33" s="254">
        <v>0</v>
      </c>
      <c r="BC33" s="254">
        <v>63.7</v>
      </c>
      <c r="BD33" s="254">
        <v>6.3</v>
      </c>
      <c r="BE33" s="254">
        <v>19.66</v>
      </c>
      <c r="BF33" s="261">
        <v>70311</v>
      </c>
      <c r="BG33" s="254">
        <v>7.0789415646673302</v>
      </c>
      <c r="BH33" s="300">
        <f>[2]Promedios!$G65</f>
        <v>0.64449999999999996</v>
      </c>
      <c r="BI33" s="250">
        <v>837581.4</v>
      </c>
      <c r="BJ33" s="250">
        <v>25644157.333796039</v>
      </c>
      <c r="BK33" s="261">
        <v>242107.375</v>
      </c>
      <c r="BL33" s="254">
        <v>29806</v>
      </c>
      <c r="BM33" s="254">
        <v>31.5</v>
      </c>
      <c r="BN33" s="250">
        <v>4969</v>
      </c>
      <c r="BO33" s="254">
        <v>232294</v>
      </c>
      <c r="BP33" s="254">
        <v>5501.5786150000004</v>
      </c>
      <c r="BQ33" s="253">
        <v>5.6886227544910177</v>
      </c>
      <c r="BR33" s="253">
        <f>+[3]Hoja1!$V35</f>
        <v>3.2925604596414404</v>
      </c>
      <c r="BS33" s="254">
        <v>0</v>
      </c>
      <c r="BT33" s="250">
        <v>0</v>
      </c>
      <c r="BU33" s="254">
        <v>0</v>
      </c>
      <c r="BV33" s="250">
        <v>11784</v>
      </c>
      <c r="BW33" s="250">
        <v>6761</v>
      </c>
      <c r="BX33" s="250">
        <v>44.980119731778508</v>
      </c>
      <c r="BY33" s="254">
        <v>47</v>
      </c>
      <c r="BZ33" s="253">
        <v>143167</v>
      </c>
      <c r="CA33" s="253">
        <v>0</v>
      </c>
      <c r="CB33" s="262">
        <v>67.464583329999996</v>
      </c>
      <c r="CC33" s="254">
        <v>0.34450000000000003</v>
      </c>
      <c r="CD33" s="254">
        <v>0.36733333333333329</v>
      </c>
      <c r="CE33" s="254">
        <v>11.75</v>
      </c>
      <c r="CF33" s="254">
        <v>47.62</v>
      </c>
      <c r="CG33" s="259">
        <v>0.8513622147470572</v>
      </c>
      <c r="CH33" s="250">
        <v>0</v>
      </c>
      <c r="CI33" s="300">
        <f>+[4]Hoja3!$F34</f>
        <v>1.6930994150251528</v>
      </c>
      <c r="CJ33" s="250">
        <v>18.548843119105712</v>
      </c>
      <c r="CK33" s="254">
        <v>10.85</v>
      </c>
      <c r="CL33" s="302">
        <v>167813</v>
      </c>
      <c r="CM33" s="253">
        <v>0</v>
      </c>
      <c r="CN33" s="254">
        <v>1181746.3151617001</v>
      </c>
      <c r="CO33" s="250">
        <v>540214.65045678325</v>
      </c>
      <c r="CP33" s="254">
        <v>396618.60532049544</v>
      </c>
      <c r="CQ33" s="254">
        <v>9.6460540000000012</v>
      </c>
      <c r="CR33" s="261">
        <v>351.3839954344341</v>
      </c>
      <c r="CS33" s="254">
        <v>17693905.87592382</v>
      </c>
      <c r="CT33" s="261">
        <v>30227295.493100069</v>
      </c>
      <c r="CU33" s="254">
        <v>2</v>
      </c>
      <c r="CV33" s="254">
        <v>80</v>
      </c>
      <c r="CW33" s="254">
        <v>48</v>
      </c>
      <c r="CX33" s="254">
        <v>4878159.285036182</v>
      </c>
    </row>
    <row r="34" spans="1:102">
      <c r="A34" s="248" t="s">
        <v>437</v>
      </c>
      <c r="B34" s="250">
        <v>8662.4354326755893</v>
      </c>
      <c r="C34" s="251">
        <v>0.18617139999999999</v>
      </c>
      <c r="D34" s="250">
        <v>7221618</v>
      </c>
      <c r="E34" s="250">
        <v>2770371</v>
      </c>
      <c r="F34" s="56">
        <v>71856</v>
      </c>
      <c r="G34" s="250">
        <v>460198951.319282</v>
      </c>
      <c r="H34" s="250">
        <v>371029544.66756302</v>
      </c>
      <c r="I34" s="250">
        <v>189232.24529573298</v>
      </c>
      <c r="J34" s="254">
        <v>70830</v>
      </c>
      <c r="K34" s="254">
        <v>44.88</v>
      </c>
      <c r="L34" s="253">
        <v>2.21</v>
      </c>
      <c r="M34" s="253">
        <v>2.0499999999999998</v>
      </c>
      <c r="N34" s="253">
        <v>2.74</v>
      </c>
      <c r="O34" s="253">
        <v>2.13</v>
      </c>
      <c r="P34" s="303">
        <v>0.47266666666666673</v>
      </c>
      <c r="Q34" s="254">
        <v>223</v>
      </c>
      <c r="R34" s="255">
        <v>359</v>
      </c>
      <c r="S34" s="254">
        <v>23735</v>
      </c>
      <c r="T34" s="259">
        <v>0.3279523315260533</v>
      </c>
      <c r="U34" s="250">
        <v>1834339</v>
      </c>
      <c r="V34" s="290">
        <v>63</v>
      </c>
      <c r="W34" s="250">
        <v>2961</v>
      </c>
      <c r="X34" s="256">
        <v>2945.01</v>
      </c>
      <c r="Y34" s="254">
        <v>76</v>
      </c>
      <c r="Z34" s="257">
        <v>74377.482189964008</v>
      </c>
      <c r="AA34" s="253">
        <v>0.17082754510802445</v>
      </c>
      <c r="AB34" s="292">
        <v>2533.8000000000002</v>
      </c>
      <c r="AC34" s="254">
        <v>1952</v>
      </c>
      <c r="AD34" s="250">
        <v>0</v>
      </c>
      <c r="AE34" s="254">
        <v>181</v>
      </c>
      <c r="AF34" s="254">
        <v>674</v>
      </c>
      <c r="AG34" s="258">
        <f>[1]OK!$G34</f>
        <v>76.597473762049432</v>
      </c>
      <c r="AH34" s="253">
        <v>20.389099999999999</v>
      </c>
      <c r="AI34" s="259">
        <v>0.25914060867748451</v>
      </c>
      <c r="AJ34" s="250">
        <v>810329</v>
      </c>
      <c r="AK34" s="250">
        <v>237242</v>
      </c>
      <c r="AL34" s="253">
        <v>1.5896714558981102</v>
      </c>
      <c r="AM34" s="298">
        <v>683</v>
      </c>
      <c r="AN34" s="250">
        <v>908211</v>
      </c>
      <c r="AO34" s="260">
        <v>0.49234667076488142</v>
      </c>
      <c r="AP34" s="259">
        <v>7.7192658858249566E-2</v>
      </c>
      <c r="AQ34" s="253">
        <v>79</v>
      </c>
      <c r="AR34" s="254">
        <v>65.5</v>
      </c>
      <c r="AS34" s="305">
        <v>6.4343973416574357E-2</v>
      </c>
      <c r="AT34" s="254">
        <v>491.12</v>
      </c>
      <c r="AU34" s="302">
        <v>43468</v>
      </c>
      <c r="AV34" s="254">
        <v>8.9550909563965977</v>
      </c>
      <c r="AW34" s="254">
        <v>5514300</v>
      </c>
      <c r="AX34" s="253">
        <v>57.92589599039011</v>
      </c>
      <c r="AY34" s="259">
        <v>6.0780133815979763E-2</v>
      </c>
      <c r="AZ34" s="254">
        <v>30.1</v>
      </c>
      <c r="BA34" s="254">
        <v>5.4</v>
      </c>
      <c r="BB34" s="254">
        <v>0</v>
      </c>
      <c r="BC34" s="254">
        <v>60.5</v>
      </c>
      <c r="BD34" s="254">
        <v>2.1</v>
      </c>
      <c r="BE34" s="254">
        <v>20.11</v>
      </c>
      <c r="BF34" s="261">
        <v>667936</v>
      </c>
      <c r="BG34" s="254">
        <v>13.04145472765715</v>
      </c>
      <c r="BH34" s="300">
        <f>[2]Promedios!$G66</f>
        <v>0.58983333333333332</v>
      </c>
      <c r="BI34" s="250">
        <v>6363603.5</v>
      </c>
      <c r="BJ34" s="250">
        <v>492995570.45062077</v>
      </c>
      <c r="BK34" s="261">
        <v>1324399.7875000001</v>
      </c>
      <c r="BL34" s="254">
        <v>267689</v>
      </c>
      <c r="BM34" s="254">
        <v>38.4</v>
      </c>
      <c r="BN34" s="250">
        <v>78572</v>
      </c>
      <c r="BO34" s="254">
        <v>1792009</v>
      </c>
      <c r="BP34" s="254">
        <v>44484.379071999996</v>
      </c>
      <c r="BQ34" s="253">
        <v>9.7752043596730243</v>
      </c>
      <c r="BR34" s="253">
        <f>+[3]Hoja1!$V36</f>
        <v>1.8437597949739106</v>
      </c>
      <c r="BS34" s="254">
        <v>64299.080996999997</v>
      </c>
      <c r="BT34" s="250">
        <v>43017</v>
      </c>
      <c r="BU34" s="254">
        <v>15</v>
      </c>
      <c r="BV34" s="250">
        <v>37549</v>
      </c>
      <c r="BW34" s="250">
        <v>37994</v>
      </c>
      <c r="BX34" s="250">
        <v>482.42066188230723</v>
      </c>
      <c r="BY34" s="254">
        <v>394</v>
      </c>
      <c r="BZ34" s="253">
        <v>1565780</v>
      </c>
      <c r="CA34" s="253">
        <v>0.69583611667779999</v>
      </c>
      <c r="CB34" s="262">
        <v>84.786444639999999</v>
      </c>
      <c r="CC34" s="254">
        <v>0</v>
      </c>
      <c r="CD34" s="254">
        <v>0.15</v>
      </c>
      <c r="CE34" s="254">
        <v>34.6</v>
      </c>
      <c r="CF34" s="254">
        <v>45.24</v>
      </c>
      <c r="CG34" s="259">
        <v>0.84313355544267288</v>
      </c>
      <c r="CH34" s="250">
        <v>0</v>
      </c>
      <c r="CI34" s="300">
        <f>+[4]Hoja3!$F35</f>
        <v>0.33844526676953024</v>
      </c>
      <c r="CJ34" s="250">
        <v>0</v>
      </c>
      <c r="CK34" s="254">
        <v>10.25</v>
      </c>
      <c r="CL34" s="302">
        <v>710426</v>
      </c>
      <c r="CM34" s="253">
        <v>4.8640341294695901E-3</v>
      </c>
      <c r="CN34" s="254">
        <v>9676895.9439658783</v>
      </c>
      <c r="CO34" s="250">
        <v>2806209.1821544529</v>
      </c>
      <c r="CP34" s="254">
        <v>2449396.5761457821</v>
      </c>
      <c r="CQ34" s="254">
        <v>41.564137999999993</v>
      </c>
      <c r="CR34" s="261">
        <v>2945.277581671196</v>
      </c>
      <c r="CS34" s="254">
        <v>169745278.31355521</v>
      </c>
      <c r="CT34" s="261">
        <v>248520112.7123681</v>
      </c>
      <c r="CU34" s="254">
        <v>6</v>
      </c>
      <c r="CV34" s="254">
        <v>228</v>
      </c>
      <c r="CW34" s="254">
        <v>267</v>
      </c>
      <c r="CX34" s="254">
        <v>39249248.658352196</v>
      </c>
    </row>
    <row r="35" spans="1:102">
      <c r="A35" s="248" t="s">
        <v>438</v>
      </c>
      <c r="B35" s="250">
        <v>2783.4286920029158</v>
      </c>
      <c r="C35" s="251">
        <v>0.2261881</v>
      </c>
      <c r="D35" s="250">
        <v>1850434</v>
      </c>
      <c r="E35" s="250">
        <v>830534</v>
      </c>
      <c r="F35" s="56">
        <v>39671</v>
      </c>
      <c r="G35" s="250">
        <v>133648009.107629</v>
      </c>
      <c r="H35" s="250">
        <v>113701405.537278</v>
      </c>
      <c r="I35" s="250">
        <v>67937.41192843391</v>
      </c>
      <c r="J35" s="254">
        <v>51170</v>
      </c>
      <c r="K35" s="254">
        <v>33.42</v>
      </c>
      <c r="L35" s="253">
        <v>3.06</v>
      </c>
      <c r="M35" s="253">
        <v>2.77</v>
      </c>
      <c r="N35" s="253">
        <v>2.79</v>
      </c>
      <c r="O35" s="253">
        <v>3.15</v>
      </c>
      <c r="P35" s="303">
        <v>0.66633333333333333</v>
      </c>
      <c r="Q35" s="254">
        <v>85</v>
      </c>
      <c r="R35" s="255">
        <v>42</v>
      </c>
      <c r="S35" s="254">
        <v>4131</v>
      </c>
      <c r="T35" s="259">
        <v>0.3279523315260533</v>
      </c>
      <c r="U35" s="250">
        <v>1395342</v>
      </c>
      <c r="V35" s="290">
        <v>4</v>
      </c>
      <c r="W35" s="250">
        <v>835</v>
      </c>
      <c r="X35" s="256">
        <v>4815.05</v>
      </c>
      <c r="Y35" s="254">
        <v>9</v>
      </c>
      <c r="Z35" s="257">
        <v>2536.212656869292</v>
      </c>
      <c r="AA35" s="253">
        <v>6.0206111839511488E-2</v>
      </c>
      <c r="AB35" s="292">
        <v>66.5</v>
      </c>
      <c r="AC35" s="254">
        <v>522</v>
      </c>
      <c r="AD35" s="250">
        <v>0</v>
      </c>
      <c r="AE35" s="254">
        <v>2</v>
      </c>
      <c r="AF35" s="254">
        <v>305</v>
      </c>
      <c r="AG35" s="258">
        <f>[1]OK!$G35</f>
        <v>73.28232084724965</v>
      </c>
      <c r="AH35" s="253">
        <v>17.138100000000001</v>
      </c>
      <c r="AI35" s="259">
        <v>0.28673680579510175</v>
      </c>
      <c r="AJ35" s="250">
        <v>230961</v>
      </c>
      <c r="AK35" s="250">
        <v>68794</v>
      </c>
      <c r="AL35" s="253">
        <v>1.8417301022354755</v>
      </c>
      <c r="AM35" s="298">
        <v>150</v>
      </c>
      <c r="AN35" s="250">
        <v>304997</v>
      </c>
      <c r="AO35" s="260">
        <v>0.5290583068968695</v>
      </c>
      <c r="AP35" s="259">
        <v>8.5717677787011753E-2</v>
      </c>
      <c r="AQ35" s="253">
        <v>74.900000000000006</v>
      </c>
      <c r="AR35" s="254">
        <v>53.4</v>
      </c>
      <c r="AS35" s="305">
        <v>1.4090558184808512E-2</v>
      </c>
      <c r="AT35" s="254">
        <v>487.91</v>
      </c>
      <c r="AU35" s="302">
        <v>12884</v>
      </c>
      <c r="AV35" s="254">
        <v>7.7535931427420763</v>
      </c>
      <c r="AW35" s="254">
        <v>743100</v>
      </c>
      <c r="AX35" s="253">
        <v>54.167760167895139</v>
      </c>
      <c r="AY35" s="259">
        <v>5.7049376663689845E-2</v>
      </c>
      <c r="AZ35" s="254">
        <v>13.8</v>
      </c>
      <c r="BA35" s="254">
        <v>5.5</v>
      </c>
      <c r="BB35" s="254">
        <v>0</v>
      </c>
      <c r="BC35" s="254">
        <v>68.5</v>
      </c>
      <c r="BD35" s="254">
        <v>15.5</v>
      </c>
      <c r="BE35" s="254">
        <v>22.57</v>
      </c>
      <c r="BF35" s="261">
        <v>96488</v>
      </c>
      <c r="BG35" s="254">
        <v>2.6980740802512577</v>
      </c>
      <c r="BH35" s="300">
        <f>[2]Promedios!$G67</f>
        <v>0.6076666666666668</v>
      </c>
      <c r="BI35" s="250">
        <v>3332136</v>
      </c>
      <c r="BJ35" s="250">
        <v>71898209.069456965</v>
      </c>
      <c r="BK35" s="261">
        <v>723570.77750000008</v>
      </c>
      <c r="BL35" s="254">
        <v>79317</v>
      </c>
      <c r="BM35" s="254">
        <v>53.9</v>
      </c>
      <c r="BN35" s="250">
        <v>43341</v>
      </c>
      <c r="BO35" s="254">
        <v>413575</v>
      </c>
      <c r="BP35" s="254">
        <v>17127.798686999999</v>
      </c>
      <c r="BQ35" s="253">
        <v>8.4751005258274041</v>
      </c>
      <c r="BR35" s="253">
        <f>+[3]Hoja1!$V37</f>
        <v>9.0524957146653353</v>
      </c>
      <c r="BS35" s="254">
        <v>4030</v>
      </c>
      <c r="BT35" s="250">
        <v>27610</v>
      </c>
      <c r="BU35" s="254">
        <v>15</v>
      </c>
      <c r="BV35" s="250">
        <v>6769</v>
      </c>
      <c r="BW35" s="250">
        <v>30224</v>
      </c>
      <c r="BX35" s="250">
        <v>222.30897626789661</v>
      </c>
      <c r="BY35" s="254">
        <v>129</v>
      </c>
      <c r="BZ35" s="253">
        <v>788002</v>
      </c>
      <c r="CA35" s="253">
        <v>0.50414660583297621</v>
      </c>
      <c r="CB35" s="262">
        <v>77.289732139999998</v>
      </c>
      <c r="CC35" s="254">
        <v>0.27549999999999997</v>
      </c>
      <c r="CD35" s="254">
        <v>0.49366666666666664</v>
      </c>
      <c r="CE35" s="254">
        <v>42.6</v>
      </c>
      <c r="CF35" s="254">
        <v>54.76</v>
      </c>
      <c r="CG35" s="259">
        <v>0.892650513956465</v>
      </c>
      <c r="CH35" s="250">
        <v>30657270</v>
      </c>
      <c r="CI35" s="300">
        <f>+[4]Hoja3!$F36</f>
        <v>0.13298312791887906</v>
      </c>
      <c r="CJ35" s="250">
        <v>0</v>
      </c>
      <c r="CK35" s="254">
        <v>7.8000000000000007</v>
      </c>
      <c r="CL35" s="302">
        <v>266684</v>
      </c>
      <c r="CM35" s="253">
        <v>1.7187459740273678E-2</v>
      </c>
      <c r="CN35" s="254">
        <v>3642236.0898648999</v>
      </c>
      <c r="CO35" s="250">
        <v>1315494.5872174182</v>
      </c>
      <c r="CP35" s="254">
        <v>980134.81656870001</v>
      </c>
      <c r="CQ35" s="254">
        <v>28.479438745404345</v>
      </c>
      <c r="CR35" s="261">
        <v>898.33838265798624</v>
      </c>
      <c r="CS35" s="254">
        <v>34146998.910965174</v>
      </c>
      <c r="CT35" s="261">
        <v>89533923.599246174</v>
      </c>
      <c r="CU35" s="254">
        <v>3</v>
      </c>
      <c r="CV35" s="254">
        <v>44</v>
      </c>
      <c r="CW35" s="254">
        <v>215</v>
      </c>
      <c r="CX35" s="254">
        <v>12257911.502121342</v>
      </c>
    </row>
    <row r="36" spans="1:102">
      <c r="A36" s="248" t="s">
        <v>439</v>
      </c>
      <c r="B36" s="250">
        <v>1361.3895693901443</v>
      </c>
      <c r="C36" s="251">
        <v>0.22438659999999999</v>
      </c>
      <c r="D36" s="250">
        <v>1383311</v>
      </c>
      <c r="E36" s="250">
        <v>527097</v>
      </c>
      <c r="F36" s="56">
        <v>75416</v>
      </c>
      <c r="G36" s="250">
        <v>73903324.624406293</v>
      </c>
      <c r="H36" s="250">
        <v>60285471.1982143</v>
      </c>
      <c r="I36" s="250">
        <v>43630.674115326103</v>
      </c>
      <c r="J36" s="254">
        <v>12521</v>
      </c>
      <c r="K36" s="254">
        <v>34.31</v>
      </c>
      <c r="L36" s="253">
        <v>3.51</v>
      </c>
      <c r="M36" s="253">
        <v>2.65</v>
      </c>
      <c r="N36" s="253">
        <v>3.02</v>
      </c>
      <c r="O36" s="253">
        <v>2.4300000000000002</v>
      </c>
      <c r="P36" s="303">
        <v>0.64466666666666661</v>
      </c>
      <c r="Q36" s="254">
        <v>34</v>
      </c>
      <c r="R36" s="255">
        <v>77</v>
      </c>
      <c r="S36" s="254">
        <v>3319</v>
      </c>
      <c r="T36" s="259">
        <v>0.20437977694497764</v>
      </c>
      <c r="U36" s="250">
        <v>1102950</v>
      </c>
      <c r="V36" s="290">
        <v>4</v>
      </c>
      <c r="W36" s="250">
        <v>765</v>
      </c>
      <c r="X36" s="256">
        <v>11.25</v>
      </c>
      <c r="Y36" s="254">
        <v>4</v>
      </c>
      <c r="Z36" s="257">
        <v>7476.1019291147795</v>
      </c>
      <c r="AA36" s="253">
        <v>0.8117390255943242</v>
      </c>
      <c r="AB36" s="292">
        <v>342.6</v>
      </c>
      <c r="AC36" s="254">
        <v>350</v>
      </c>
      <c r="AD36" s="250">
        <v>0.5</v>
      </c>
      <c r="AE36" s="254">
        <v>5</v>
      </c>
      <c r="AF36" s="254">
        <v>115</v>
      </c>
      <c r="AG36" s="258">
        <f>[1]OK!$G36</f>
        <v>85.326179947646636</v>
      </c>
      <c r="AH36" s="253">
        <v>19.102900000000002</v>
      </c>
      <c r="AI36" s="259">
        <v>0.24535060975609757</v>
      </c>
      <c r="AJ36" s="250">
        <v>101492</v>
      </c>
      <c r="AK36" s="250">
        <v>41765</v>
      </c>
      <c r="AL36" s="253">
        <v>1.7588235761878566</v>
      </c>
      <c r="AM36" s="298">
        <v>131</v>
      </c>
      <c r="AN36" s="250">
        <v>175779</v>
      </c>
      <c r="AO36" s="260">
        <v>0.5480827738006423</v>
      </c>
      <c r="AP36" s="259">
        <v>0.04</v>
      </c>
      <c r="AQ36" s="253">
        <v>74.099999999999994</v>
      </c>
      <c r="AR36" s="254">
        <v>56.7</v>
      </c>
      <c r="AS36" s="305">
        <v>6.031618165340852E-3</v>
      </c>
      <c r="AT36" s="254">
        <v>502.09</v>
      </c>
      <c r="AU36" s="302">
        <v>122007</v>
      </c>
      <c r="AV36" s="254">
        <v>7.2252798626133234</v>
      </c>
      <c r="AW36" s="254">
        <v>216100</v>
      </c>
      <c r="AX36" s="253">
        <v>64.267647380146002</v>
      </c>
      <c r="AY36" s="259">
        <v>4.0036046148680983E-2</v>
      </c>
      <c r="AZ36" s="254">
        <v>5</v>
      </c>
      <c r="BA36" s="254">
        <v>2.4</v>
      </c>
      <c r="BB36" s="254">
        <v>0</v>
      </c>
      <c r="BC36" s="254">
        <v>53.4</v>
      </c>
      <c r="BD36" s="254">
        <v>6</v>
      </c>
      <c r="BE36" s="254">
        <v>25</v>
      </c>
      <c r="BF36" s="261">
        <v>148144</v>
      </c>
      <c r="BG36" s="254">
        <v>6.5811559924801966</v>
      </c>
      <c r="BH36" s="300">
        <f>[2]Promedios!$G68</f>
        <v>0.59533333333333338</v>
      </c>
      <c r="BI36" s="250">
        <v>1089339.5</v>
      </c>
      <c r="BJ36" s="250">
        <v>46681602.48738794</v>
      </c>
      <c r="BK36" s="261">
        <v>1099852.0075000001</v>
      </c>
      <c r="BL36" s="254">
        <v>45847</v>
      </c>
      <c r="BM36" s="254">
        <v>30.6</v>
      </c>
      <c r="BN36" s="250">
        <v>14851</v>
      </c>
      <c r="BO36" s="254">
        <v>323701</v>
      </c>
      <c r="BP36" s="254">
        <v>9661.630809000002</v>
      </c>
      <c r="BQ36" s="253">
        <v>4.3448116477929277</v>
      </c>
      <c r="BR36" s="253">
        <f>+[3]Hoja1!$V38</f>
        <v>0.99036621266628877</v>
      </c>
      <c r="BS36" s="254">
        <v>1.4984270000000002</v>
      </c>
      <c r="BT36" s="250">
        <v>10381</v>
      </c>
      <c r="BU36" s="254">
        <v>15</v>
      </c>
      <c r="BV36" s="250">
        <v>5607</v>
      </c>
      <c r="BW36" s="250">
        <v>19214</v>
      </c>
      <c r="BX36" s="250">
        <v>156.61628942519476</v>
      </c>
      <c r="BY36" s="254">
        <v>85</v>
      </c>
      <c r="BZ36" s="253">
        <v>179128</v>
      </c>
      <c r="CA36" s="253">
        <v>0.13259785721862735</v>
      </c>
      <c r="CB36" s="262">
        <v>75.495982139999995</v>
      </c>
      <c r="CC36" s="254">
        <v>0.16349999999999998</v>
      </c>
      <c r="CD36" s="254">
        <v>0.24066666666666667</v>
      </c>
      <c r="CE36" s="254">
        <v>40.89</v>
      </c>
      <c r="CF36" s="254">
        <v>57.14</v>
      </c>
      <c r="CG36" s="259">
        <v>0.94656200968210646</v>
      </c>
      <c r="CH36" s="250">
        <v>3097767</v>
      </c>
      <c r="CI36" s="300">
        <f>+[4]Hoja3!$F37</f>
        <v>1.6930994150251528</v>
      </c>
      <c r="CJ36" s="250">
        <v>36.063533107798925</v>
      </c>
      <c r="CK36" s="254">
        <v>5.6</v>
      </c>
      <c r="CL36" s="302">
        <v>109005</v>
      </c>
      <c r="CM36" s="253">
        <v>1.0103413229138483E-3</v>
      </c>
      <c r="CN36" s="254">
        <v>1923972.5809953199</v>
      </c>
      <c r="CO36" s="250">
        <v>470627.43241179519</v>
      </c>
      <c r="CP36" s="254">
        <v>425332.55337253242</v>
      </c>
      <c r="CQ36" s="254">
        <v>15.441526</v>
      </c>
      <c r="CR36" s="261">
        <v>667.34913498126707</v>
      </c>
      <c r="CS36" s="254">
        <v>21249466.548551116</v>
      </c>
      <c r="CT36" s="261">
        <v>40598326.416984506</v>
      </c>
      <c r="CU36" s="254">
        <v>0</v>
      </c>
      <c r="CV36" s="254">
        <v>27</v>
      </c>
      <c r="CW36" s="254">
        <v>84</v>
      </c>
      <c r="CX36" s="254">
        <v>6778255.9501427393</v>
      </c>
    </row>
    <row r="37" spans="1:102" s="46" customFormat="1">
      <c r="Q37" s="48"/>
      <c r="AU37" s="63"/>
    </row>
    <row r="38" spans="1:102" ht="45">
      <c r="A38" s="17" t="s">
        <v>440</v>
      </c>
      <c r="D38" s="19" t="s">
        <v>441</v>
      </c>
      <c r="E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CX41"/>
  <sheetViews>
    <sheetView zoomScale="70" zoomScaleNormal="70" zoomScalePageLayoutView="70" workbookViewId="0">
      <pane xSplit="1" ySplit="4" topLeftCell="B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4" width="12" bestFit="1" customWidth="1"/>
    <col min="5" max="6" width="11.5703125" bestFit="1" customWidth="1"/>
    <col min="7" max="8" width="14.5703125" bestFit="1" customWidth="1"/>
    <col min="9" max="25" width="11.5703125" bestFit="1" customWidth="1"/>
    <col min="26" max="26" width="13.85546875" bestFit="1" customWidth="1"/>
    <col min="27" max="46" width="11.5703125" bestFit="1" customWidth="1"/>
    <col min="47" max="47" width="11" style="22" bestFit="1" customWidth="1"/>
    <col min="48" max="57" width="11.5703125" bestFit="1" customWidth="1"/>
    <col min="58" max="58" width="12.42578125" bestFit="1" customWidth="1"/>
    <col min="59" max="60" width="11.5703125" bestFit="1" customWidth="1"/>
    <col min="61" max="61" width="12" bestFit="1" customWidth="1"/>
    <col min="62" max="62" width="14.85546875" bestFit="1" customWidth="1"/>
    <col min="63" max="63" width="13.85546875" bestFit="1" customWidth="1"/>
    <col min="64" max="67" width="11.5703125" bestFit="1" customWidth="1"/>
    <col min="68" max="68" width="12" bestFit="1" customWidth="1"/>
    <col min="69" max="69" width="11.5703125" bestFit="1" customWidth="1"/>
    <col min="70" max="70" width="13" bestFit="1" customWidth="1"/>
    <col min="71" max="77" width="11.5703125" bestFit="1" customWidth="1"/>
    <col min="78" max="78" width="13.85546875" bestFit="1" customWidth="1"/>
    <col min="79" max="85" width="11.5703125" bestFit="1" customWidth="1"/>
    <col min="86" max="86" width="12.42578125" bestFit="1" customWidth="1"/>
    <col min="87" max="91" width="11.5703125" bestFit="1" customWidth="1"/>
    <col min="92" max="92" width="12.42578125" bestFit="1" customWidth="1"/>
    <col min="93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2.42578125" bestFit="1" customWidth="1"/>
  </cols>
  <sheetData>
    <row r="1" spans="1:102" s="22" customFormat="1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s="21" customFormat="1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131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s="21" customFormat="1" ht="45.75" customHeight="1">
      <c r="A3" s="121" t="s">
        <v>367</v>
      </c>
      <c r="B3" s="121" t="s">
        <v>323</v>
      </c>
      <c r="C3" s="121" t="s">
        <v>168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252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101</v>
      </c>
    </row>
    <row r="4" spans="1:102" s="21" customFormat="1" ht="39" customHeight="1">
      <c r="A4" s="121" t="s">
        <v>187</v>
      </c>
      <c r="B4" s="121" t="s">
        <v>244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250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103</v>
      </c>
    </row>
    <row r="5" spans="1:102">
      <c r="A5" s="248" t="s">
        <v>330</v>
      </c>
      <c r="B5" s="250">
        <v>2600.1332531212124</v>
      </c>
      <c r="C5" s="251">
        <v>0.28429189999999999</v>
      </c>
      <c r="D5" s="250">
        <v>1106319</v>
      </c>
      <c r="E5" s="250">
        <v>441644</v>
      </c>
      <c r="F5" s="56">
        <v>5625</v>
      </c>
      <c r="G5" s="250">
        <v>115882184.28041901</v>
      </c>
      <c r="H5" s="250">
        <v>94936499.747313499</v>
      </c>
      <c r="I5" s="250">
        <v>37841.849938990221</v>
      </c>
      <c r="J5" s="254">
        <v>18331</v>
      </c>
      <c r="K5" s="254">
        <v>63.393980272642771</v>
      </c>
      <c r="L5" s="253">
        <v>3.12</v>
      </c>
      <c r="M5" s="253">
        <v>2.7300000000000004</v>
      </c>
      <c r="N5" s="253">
        <v>3.9000000000000004</v>
      </c>
      <c r="O5" s="253">
        <v>3.3499999999999996</v>
      </c>
      <c r="P5" s="303">
        <v>0.19299999999999998</v>
      </c>
      <c r="Q5" s="254">
        <v>54</v>
      </c>
      <c r="R5" s="255">
        <v>44</v>
      </c>
      <c r="S5" s="254">
        <v>3008</v>
      </c>
      <c r="T5" s="259">
        <v>0.20437977694497764</v>
      </c>
      <c r="U5" s="250">
        <v>65447</v>
      </c>
      <c r="V5" s="256">
        <v>0</v>
      </c>
      <c r="W5" s="250">
        <v>379</v>
      </c>
      <c r="X5" s="256">
        <v>976.99</v>
      </c>
      <c r="Y5" s="254">
        <v>17</v>
      </c>
      <c r="Z5" s="257">
        <v>4437.9118225041311</v>
      </c>
      <c r="AA5" s="253">
        <v>1.51224316109422</v>
      </c>
      <c r="AB5" s="292">
        <v>3032.7</v>
      </c>
      <c r="AC5" s="254">
        <v>358</v>
      </c>
      <c r="AD5" s="250">
        <v>0</v>
      </c>
      <c r="AE5" s="254">
        <v>6</v>
      </c>
      <c r="AF5" s="254">
        <v>358</v>
      </c>
      <c r="AG5" s="258">
        <f>[1]OK!$H5</f>
        <v>97.31926444879312</v>
      </c>
      <c r="AH5" s="253">
        <v>14.0815</v>
      </c>
      <c r="AI5" s="259">
        <v>0.20201792033732399</v>
      </c>
      <c r="AJ5" s="250">
        <v>73970</v>
      </c>
      <c r="AK5" s="250">
        <v>45121</v>
      </c>
      <c r="AL5" s="253">
        <v>2.206416051789764</v>
      </c>
      <c r="AM5" s="298">
        <v>89</v>
      </c>
      <c r="AN5" s="250">
        <v>160513</v>
      </c>
      <c r="AO5" s="260">
        <v>0.61493352982714689</v>
      </c>
      <c r="AP5" s="259">
        <v>3.1024930747922438E-2</v>
      </c>
      <c r="AQ5" s="253">
        <v>77.099999999999994</v>
      </c>
      <c r="AR5" s="254">
        <v>58.6</v>
      </c>
      <c r="AS5" s="260">
        <v>1.6933850004153109E-2</v>
      </c>
      <c r="AT5" s="254">
        <v>516.4621012533845</v>
      </c>
      <c r="AU5" s="302">
        <v>39206</v>
      </c>
      <c r="AV5" s="254">
        <v>11.418602337739719</v>
      </c>
      <c r="AW5" s="254">
        <v>2347400</v>
      </c>
      <c r="AX5" s="253">
        <v>59.727502024893553</v>
      </c>
      <c r="AY5" s="260">
        <v>6.149156471014372E-2</v>
      </c>
      <c r="AZ5" s="254">
        <v>57.8</v>
      </c>
      <c r="BA5" s="254">
        <v>4.3</v>
      </c>
      <c r="BB5" s="254">
        <v>0</v>
      </c>
      <c r="BC5" s="254">
        <v>52.31</v>
      </c>
      <c r="BD5" s="254">
        <v>0</v>
      </c>
      <c r="BE5" s="254">
        <v>28.21</v>
      </c>
      <c r="BF5" s="261">
        <v>26961</v>
      </c>
      <c r="BG5" s="254">
        <v>11.544851907931507</v>
      </c>
      <c r="BH5" s="300">
        <f>[2]Promedios!$H37</f>
        <v>0.74483333333333335</v>
      </c>
      <c r="BI5" s="250">
        <v>2617310.8000000003</v>
      </c>
      <c r="BJ5" s="254">
        <v>99597653.039814338</v>
      </c>
      <c r="BK5" s="261">
        <v>123006.25</v>
      </c>
      <c r="BL5" s="250">
        <v>50344.534210877457</v>
      </c>
      <c r="BM5" s="254">
        <v>54.9</v>
      </c>
      <c r="BN5" s="250">
        <v>30988.708534569461</v>
      </c>
      <c r="BO5" s="250">
        <v>244328.72315871969</v>
      </c>
      <c r="BP5" s="261">
        <v>13437.667898</v>
      </c>
      <c r="BQ5" s="250">
        <v>8.1649831649831661</v>
      </c>
      <c r="BR5" s="253">
        <f>+[3]Hoja1!$W7</f>
        <v>5.3271112673730423</v>
      </c>
      <c r="BS5" s="254">
        <v>0.62905699999999998</v>
      </c>
      <c r="BT5" s="250">
        <v>12174</v>
      </c>
      <c r="BU5" s="254">
        <v>13</v>
      </c>
      <c r="BV5" s="250">
        <v>7434</v>
      </c>
      <c r="BW5" s="250">
        <v>31711</v>
      </c>
      <c r="BX5" s="250">
        <v>136.037817444746</v>
      </c>
      <c r="BY5" s="254">
        <v>82</v>
      </c>
      <c r="BZ5" s="253">
        <v>1257390</v>
      </c>
      <c r="CA5" s="253">
        <v>1.7777777777777779</v>
      </c>
      <c r="CB5" s="262">
        <v>80.172179760000006</v>
      </c>
      <c r="CC5" s="253">
        <v>0.185</v>
      </c>
      <c r="CD5" s="254">
        <v>8.483333333333333E-2</v>
      </c>
      <c r="CE5" s="254">
        <v>43.37</v>
      </c>
      <c r="CF5" s="254">
        <v>69.05</v>
      </c>
      <c r="CG5" s="259">
        <v>0.78927800451530639</v>
      </c>
      <c r="CH5" s="250">
        <v>5206792</v>
      </c>
      <c r="CI5" s="300">
        <f>+[4]Hoja3!$G6</f>
        <v>6.6020443017254848E-2</v>
      </c>
      <c r="CJ5" s="250">
        <v>23.181452919173118</v>
      </c>
      <c r="CK5" s="254">
        <v>4.7</v>
      </c>
      <c r="CL5" s="302">
        <v>107095</v>
      </c>
      <c r="CM5" s="253">
        <v>1.1449548135818259E-3</v>
      </c>
      <c r="CN5" s="250">
        <v>1868904.47740833</v>
      </c>
      <c r="CO5" s="254">
        <v>6579863.8370000003</v>
      </c>
      <c r="CP5" s="254">
        <v>5614445.034</v>
      </c>
      <c r="CQ5" s="254">
        <v>206.35294869396819</v>
      </c>
      <c r="CR5" s="261">
        <v>270.25599999999997</v>
      </c>
      <c r="CS5" s="254">
        <v>46551580.817445345</v>
      </c>
      <c r="CT5" s="261">
        <v>60567232.965974323</v>
      </c>
      <c r="CU5" s="254">
        <v>3</v>
      </c>
      <c r="CV5" s="254">
        <v>62</v>
      </c>
      <c r="CW5" s="254">
        <v>68</v>
      </c>
      <c r="CX5" s="254">
        <v>10604735.278329613</v>
      </c>
    </row>
    <row r="6" spans="1:102">
      <c r="A6" s="248" t="s">
        <v>331</v>
      </c>
      <c r="B6" s="250">
        <v>6414.1402202169229</v>
      </c>
      <c r="C6" s="251">
        <v>0.25280219999999998</v>
      </c>
      <c r="D6" s="250">
        <v>2993422</v>
      </c>
      <c r="E6" s="250">
        <v>1286604</v>
      </c>
      <c r="F6" s="56">
        <v>71546</v>
      </c>
      <c r="G6" s="250">
        <v>315180277.41123301</v>
      </c>
      <c r="H6" s="250">
        <v>256102267.62263501</v>
      </c>
      <c r="I6" s="250">
        <v>64586.150248810685</v>
      </c>
      <c r="J6" s="254">
        <v>129212</v>
      </c>
      <c r="K6" s="254">
        <v>74.144351270498703</v>
      </c>
      <c r="L6" s="253">
        <v>3.26</v>
      </c>
      <c r="M6" s="253">
        <v>2.77</v>
      </c>
      <c r="N6" s="253">
        <v>3.86</v>
      </c>
      <c r="O6" s="253">
        <v>4.125</v>
      </c>
      <c r="P6" s="303">
        <v>0.47266666666666662</v>
      </c>
      <c r="Q6" s="254">
        <v>48</v>
      </c>
      <c r="R6" s="255">
        <v>369</v>
      </c>
      <c r="S6" s="254">
        <v>76</v>
      </c>
      <c r="T6" s="259">
        <v>0.11040769052426998</v>
      </c>
      <c r="U6" s="250">
        <v>204977</v>
      </c>
      <c r="V6" s="256">
        <v>11</v>
      </c>
      <c r="W6" s="250">
        <v>1028</v>
      </c>
      <c r="X6" s="256">
        <v>45854.744999999995</v>
      </c>
      <c r="Y6" s="254">
        <v>17</v>
      </c>
      <c r="Z6" s="257">
        <v>5836.3055903764125</v>
      </c>
      <c r="AA6" s="253">
        <v>0.61616609458964922</v>
      </c>
      <c r="AB6" s="292">
        <v>4930.8</v>
      </c>
      <c r="AC6" s="254">
        <v>1241</v>
      </c>
      <c r="AD6" s="250">
        <v>1</v>
      </c>
      <c r="AE6" s="254">
        <v>3</v>
      </c>
      <c r="AF6" s="254">
        <v>1187</v>
      </c>
      <c r="AG6" s="258">
        <f>[1]OK!$H6</f>
        <v>91.936651391682673</v>
      </c>
      <c r="AH6" s="253">
        <v>12.6189</v>
      </c>
      <c r="AI6" s="259">
        <v>0.19270214030915578</v>
      </c>
      <c r="AJ6" s="250">
        <v>134714</v>
      </c>
      <c r="AK6" s="250">
        <v>315682</v>
      </c>
      <c r="AL6" s="253">
        <v>1.4134325197048729</v>
      </c>
      <c r="AM6" s="298">
        <v>80</v>
      </c>
      <c r="AN6" s="250">
        <v>481810</v>
      </c>
      <c r="AO6" s="260">
        <v>0.65567121621367663</v>
      </c>
      <c r="AP6" s="259">
        <v>3.7044723461658192E-2</v>
      </c>
      <c r="AQ6" s="253">
        <v>78.099999999999994</v>
      </c>
      <c r="AR6" s="254">
        <v>53.1</v>
      </c>
      <c r="AS6" s="260">
        <v>3.4095218146557797E-2</v>
      </c>
      <c r="AT6" s="254">
        <v>507.85719715555717</v>
      </c>
      <c r="AU6" s="302">
        <v>90358</v>
      </c>
      <c r="AV6" s="254">
        <v>7.618834663125214</v>
      </c>
      <c r="AW6" s="254">
        <v>5809900</v>
      </c>
      <c r="AX6" s="253">
        <v>48.47218708925427</v>
      </c>
      <c r="AY6" s="260">
        <v>3.8006309292996532E-2</v>
      </c>
      <c r="AZ6" s="254">
        <v>60.8</v>
      </c>
      <c r="BA6" s="254">
        <v>12</v>
      </c>
      <c r="BB6" s="254">
        <v>0</v>
      </c>
      <c r="BC6" s="254">
        <v>40.6</v>
      </c>
      <c r="BD6" s="254">
        <v>42.9</v>
      </c>
      <c r="BE6" s="254">
        <v>35.64</v>
      </c>
      <c r="BF6" s="261">
        <v>64100</v>
      </c>
      <c r="BG6" s="254">
        <v>30.591983115182856</v>
      </c>
      <c r="BH6" s="300">
        <f>[2]Promedios!$H38</f>
        <v>0.73183333333333334</v>
      </c>
      <c r="BI6" s="250">
        <v>8614900.2300000004</v>
      </c>
      <c r="BJ6" s="254">
        <v>209148670.56228635</v>
      </c>
      <c r="BK6" s="261">
        <v>203624.35500000001</v>
      </c>
      <c r="BL6" s="250">
        <v>188383.01588851408</v>
      </c>
      <c r="BM6" s="254">
        <v>78.5</v>
      </c>
      <c r="BN6" s="250">
        <v>104963.03232614174</v>
      </c>
      <c r="BO6" s="250">
        <v>745887.15343145432</v>
      </c>
      <c r="BP6" s="261">
        <v>46608.582096999999</v>
      </c>
      <c r="BQ6" s="250">
        <v>12.450903377847604</v>
      </c>
      <c r="BR6" s="253">
        <f>+[3]Hoja1!$W8</f>
        <v>4.184914484576387</v>
      </c>
      <c r="BS6" s="254">
        <v>16496.160094999999</v>
      </c>
      <c r="BT6" s="250">
        <v>79337</v>
      </c>
      <c r="BU6" s="254">
        <v>41</v>
      </c>
      <c r="BV6" s="250">
        <v>19497</v>
      </c>
      <c r="BW6" s="250">
        <v>35427</v>
      </c>
      <c r="BX6" s="250">
        <v>126.81527801895143</v>
      </c>
      <c r="BY6" s="254">
        <v>304</v>
      </c>
      <c r="BZ6" s="253">
        <v>2292901</v>
      </c>
      <c r="CA6" s="253">
        <v>0.69885108880999636</v>
      </c>
      <c r="CB6" s="262">
        <v>56.054464289999999</v>
      </c>
      <c r="CC6" s="253">
        <v>0.52337500000000003</v>
      </c>
      <c r="CD6" s="254">
        <v>0.53783333333333327</v>
      </c>
      <c r="CE6" s="254">
        <v>45.21</v>
      </c>
      <c r="CF6" s="254">
        <v>59.52</v>
      </c>
      <c r="CG6" s="259">
        <v>0.83856831758437056</v>
      </c>
      <c r="CH6" s="250">
        <v>10628262</v>
      </c>
      <c r="CI6" s="300">
        <f>+[4]Hoja3!$G7</f>
        <v>4.2921900606958829E-2</v>
      </c>
      <c r="CJ6" s="250">
        <v>0</v>
      </c>
      <c r="CK6" s="254">
        <v>8.8000000000000007</v>
      </c>
      <c r="CL6" s="302">
        <v>212957</v>
      </c>
      <c r="CM6" s="253">
        <v>5.0969154683251909E-2</v>
      </c>
      <c r="CN6" s="250">
        <v>10851266.9726431</v>
      </c>
      <c r="CO6" s="254">
        <v>33773809.876999997</v>
      </c>
      <c r="CP6" s="254">
        <v>29431371.807</v>
      </c>
      <c r="CQ6" s="254">
        <v>872.71462233345471</v>
      </c>
      <c r="CR6" s="261">
        <v>833.42399999999998</v>
      </c>
      <c r="CS6" s="254">
        <v>109956097.03721669</v>
      </c>
      <c r="CT6" s="261">
        <v>186297063.49208361</v>
      </c>
      <c r="CU6" s="254">
        <v>2</v>
      </c>
      <c r="CV6" s="254">
        <v>178</v>
      </c>
      <c r="CW6" s="254">
        <v>417</v>
      </c>
      <c r="CX6" s="254">
        <v>28843117.064556345</v>
      </c>
    </row>
    <row r="7" spans="1:102">
      <c r="A7" s="248" t="s">
        <v>218</v>
      </c>
      <c r="B7" s="250">
        <v>1292.0928820248673</v>
      </c>
      <c r="C7" s="251">
        <v>0.27889320000000001</v>
      </c>
      <c r="D7" s="250">
        <v>537586</v>
      </c>
      <c r="E7" s="250">
        <v>239693</v>
      </c>
      <c r="F7" s="56">
        <v>73943</v>
      </c>
      <c r="G7" s="250">
        <v>61277639.751780704</v>
      </c>
      <c r="H7" s="250">
        <v>49943296.915893197</v>
      </c>
      <c r="I7" s="250">
        <v>20730.499195871151</v>
      </c>
      <c r="J7" s="254">
        <v>19781</v>
      </c>
      <c r="K7" s="254">
        <v>38.221349116993949</v>
      </c>
      <c r="L7" s="253">
        <v>3.0049999999999999</v>
      </c>
      <c r="M7" s="253">
        <v>2.3250000000000002</v>
      </c>
      <c r="N7" s="253">
        <v>3.395</v>
      </c>
      <c r="O7" s="253">
        <v>3.3849999999999998</v>
      </c>
      <c r="P7" s="303">
        <v>0.67666666666666664</v>
      </c>
      <c r="Q7" s="254">
        <v>34</v>
      </c>
      <c r="R7" s="255">
        <v>35</v>
      </c>
      <c r="S7" s="254">
        <v>493</v>
      </c>
      <c r="T7" s="259">
        <v>0.11040769052426998</v>
      </c>
      <c r="U7" s="250">
        <v>505611</v>
      </c>
      <c r="V7" s="256">
        <v>1</v>
      </c>
      <c r="W7" s="250">
        <v>765</v>
      </c>
      <c r="X7" s="256">
        <v>29078.864999999998</v>
      </c>
      <c r="Y7" s="254">
        <v>3</v>
      </c>
      <c r="Z7" s="257">
        <v>7211.934294935334</v>
      </c>
      <c r="AA7" s="253">
        <v>0.67296196548010467</v>
      </c>
      <c r="AB7" s="292">
        <v>837.5</v>
      </c>
      <c r="AC7" s="254">
        <v>188</v>
      </c>
      <c r="AD7" s="250">
        <v>0.5</v>
      </c>
      <c r="AE7" s="254">
        <v>9</v>
      </c>
      <c r="AF7" s="254">
        <v>151</v>
      </c>
      <c r="AG7" s="258">
        <f>[1]OK!$H7</f>
        <v>92.150900404607086</v>
      </c>
      <c r="AH7" s="253">
        <v>12.977499999999999</v>
      </c>
      <c r="AI7" s="259">
        <v>0.2173404255319149</v>
      </c>
      <c r="AJ7" s="250">
        <v>35264</v>
      </c>
      <c r="AK7" s="250">
        <v>61234</v>
      </c>
      <c r="AL7" s="253">
        <v>2.3586923766615944</v>
      </c>
      <c r="AM7" s="298">
        <v>32</v>
      </c>
      <c r="AN7" s="250">
        <v>79795</v>
      </c>
      <c r="AO7" s="260">
        <v>0.54341952572041063</v>
      </c>
      <c r="AP7" s="259">
        <v>3.2739388671592061E-2</v>
      </c>
      <c r="AQ7" s="253">
        <v>83.7</v>
      </c>
      <c r="AR7" s="254">
        <v>50.6</v>
      </c>
      <c r="AS7" s="260">
        <v>3.2033109306214133E-3</v>
      </c>
      <c r="AT7" s="254">
        <v>510.41954960943127</v>
      </c>
      <c r="AU7" s="302">
        <v>18228</v>
      </c>
      <c r="AV7" s="254">
        <v>29.10609736616923</v>
      </c>
      <c r="AW7" s="254">
        <v>662300</v>
      </c>
      <c r="AX7" s="253">
        <v>47.464024534088232</v>
      </c>
      <c r="AY7" s="260">
        <v>6.4633773446613738E-2</v>
      </c>
      <c r="AZ7" s="254">
        <v>26.4</v>
      </c>
      <c r="BA7" s="254">
        <v>6.8</v>
      </c>
      <c r="BB7" s="254">
        <v>0</v>
      </c>
      <c r="BC7" s="254">
        <v>52.9</v>
      </c>
      <c r="BD7" s="254">
        <v>57.7</v>
      </c>
      <c r="BE7" s="254">
        <v>40.47</v>
      </c>
      <c r="BF7" s="261">
        <v>23267</v>
      </c>
      <c r="BG7" s="254">
        <v>61.56133640077794</v>
      </c>
      <c r="BH7" s="300">
        <f>[2]Promedios!$H39</f>
        <v>0.75483333333333336</v>
      </c>
      <c r="BI7" s="250">
        <v>1538582.1</v>
      </c>
      <c r="BJ7" s="254">
        <v>37806614.50723625</v>
      </c>
      <c r="BK7" s="261">
        <v>34790.087500000001</v>
      </c>
      <c r="BL7" s="250">
        <v>45762.698285692648</v>
      </c>
      <c r="BM7" s="254">
        <v>106</v>
      </c>
      <c r="BN7" s="250">
        <v>30936.96984832891</v>
      </c>
      <c r="BO7" s="250">
        <v>146464.12771875923</v>
      </c>
      <c r="BP7" s="261">
        <v>13367.290733000002</v>
      </c>
      <c r="BQ7" s="250">
        <v>2.55741127348643</v>
      </c>
      <c r="BR7" s="253">
        <f>+[3]Hoja1!$W9</f>
        <v>1.7421776224750867</v>
      </c>
      <c r="BS7" s="254">
        <v>11188.345707</v>
      </c>
      <c r="BT7" s="250">
        <v>77671</v>
      </c>
      <c r="BU7" s="254">
        <v>51</v>
      </c>
      <c r="BV7" s="250">
        <v>8409</v>
      </c>
      <c r="BW7" s="250">
        <v>6413</v>
      </c>
      <c r="BX7" s="250">
        <v>152.60915302168283</v>
      </c>
      <c r="BY7" s="254">
        <v>76</v>
      </c>
      <c r="BZ7" s="253">
        <v>424551</v>
      </c>
      <c r="CA7" s="253">
        <v>0.67619652975940925</v>
      </c>
      <c r="CB7" s="262">
        <v>51.394196430000001</v>
      </c>
      <c r="CC7" s="253">
        <v>0.29674999999999996</v>
      </c>
      <c r="CD7" s="254">
        <v>0.65500000000000003</v>
      </c>
      <c r="CE7" s="254">
        <v>15.56</v>
      </c>
      <c r="CF7" s="254">
        <v>0</v>
      </c>
      <c r="CG7" s="259">
        <v>0.7980124108782044</v>
      </c>
      <c r="CH7" s="250">
        <v>0</v>
      </c>
      <c r="CI7" s="300">
        <f>+[4]Hoja3!$G8</f>
        <v>6.1967650685844262E-2</v>
      </c>
      <c r="CJ7" s="250">
        <v>0</v>
      </c>
      <c r="CK7" s="254">
        <v>7.3</v>
      </c>
      <c r="CL7" s="302">
        <v>42148</v>
      </c>
      <c r="CM7" s="253">
        <v>9.6986151972524789E-2</v>
      </c>
      <c r="CN7" s="250">
        <v>9093168.7914081588</v>
      </c>
      <c r="CO7" s="254">
        <v>283667.78100000002</v>
      </c>
      <c r="CP7" s="254">
        <v>107785.304</v>
      </c>
      <c r="CQ7" s="254">
        <v>417.07072520521973</v>
      </c>
      <c r="CR7" s="261">
        <v>209.71299999999999</v>
      </c>
      <c r="CS7" s="254">
        <v>11585808.863410048</v>
      </c>
      <c r="CT7" s="261">
        <v>44426676.308881953</v>
      </c>
      <c r="CU7" s="254">
        <v>2</v>
      </c>
      <c r="CV7" s="254">
        <v>32</v>
      </c>
      <c r="CW7" s="254">
        <v>181</v>
      </c>
      <c r="CX7" s="254">
        <v>5607705.3783865059</v>
      </c>
    </row>
    <row r="8" spans="1:102">
      <c r="A8" s="248" t="s">
        <v>219</v>
      </c>
      <c r="B8" s="250">
        <v>2125.3002976328703</v>
      </c>
      <c r="C8" s="251">
        <v>0.25629800000000003</v>
      </c>
      <c r="D8" s="250">
        <v>777506</v>
      </c>
      <c r="E8" s="250">
        <v>330381</v>
      </c>
      <c r="F8" s="56">
        <v>57727</v>
      </c>
      <c r="G8" s="250">
        <v>678970692.32024503</v>
      </c>
      <c r="H8" s="250">
        <v>320562449.30109</v>
      </c>
      <c r="I8" s="250">
        <v>25040.198469103154</v>
      </c>
      <c r="J8" s="254">
        <v>1654</v>
      </c>
      <c r="K8" s="254">
        <v>47.490727321145208</v>
      </c>
      <c r="L8" s="253">
        <v>2.8600000000000003</v>
      </c>
      <c r="M8" s="253">
        <v>2.625</v>
      </c>
      <c r="N8" s="253">
        <v>3.9950000000000001</v>
      </c>
      <c r="O8" s="253">
        <v>2.56</v>
      </c>
      <c r="P8" s="303">
        <v>0.31133333333333341</v>
      </c>
      <c r="Q8" s="254">
        <v>53</v>
      </c>
      <c r="R8" s="255">
        <v>50</v>
      </c>
      <c r="S8" s="254">
        <v>2820</v>
      </c>
      <c r="T8" s="259">
        <v>0.32795233152605302</v>
      </c>
      <c r="U8" s="250">
        <v>3286346</v>
      </c>
      <c r="V8" s="256">
        <v>10</v>
      </c>
      <c r="W8" s="250">
        <v>670</v>
      </c>
      <c r="X8" s="256">
        <v>17121.91</v>
      </c>
      <c r="Y8" s="254">
        <v>7</v>
      </c>
      <c r="Z8" s="257">
        <v>2805.0794378489004</v>
      </c>
      <c r="AA8" s="253">
        <v>2.3816328474802318E-4</v>
      </c>
      <c r="AB8" s="292">
        <v>47.3</v>
      </c>
      <c r="AC8" s="254">
        <v>237</v>
      </c>
      <c r="AD8" s="250">
        <v>0.5</v>
      </c>
      <c r="AE8" s="254">
        <v>6</v>
      </c>
      <c r="AF8" s="254">
        <v>78</v>
      </c>
      <c r="AG8" s="258">
        <f>[1]OK!$H8</f>
        <v>82.566588797586562</v>
      </c>
      <c r="AH8" s="253">
        <v>16.595199999999998</v>
      </c>
      <c r="AI8" s="259">
        <v>0.28038303203866116</v>
      </c>
      <c r="AJ8" s="250">
        <v>77563</v>
      </c>
      <c r="AK8" s="250">
        <v>43727</v>
      </c>
      <c r="AL8" s="253">
        <v>2.4810097928504731</v>
      </c>
      <c r="AM8" s="298">
        <v>34</v>
      </c>
      <c r="AN8" s="250">
        <v>112879</v>
      </c>
      <c r="AO8" s="260">
        <v>0.52179262803121207</v>
      </c>
      <c r="AP8" s="259">
        <v>7.6079179585022652E-2</v>
      </c>
      <c r="AQ8" s="253">
        <v>74.7</v>
      </c>
      <c r="AR8" s="254">
        <v>55.1</v>
      </c>
      <c r="AS8" s="260">
        <v>5.1643005984088174E-3</v>
      </c>
      <c r="AT8" s="254">
        <v>511.84585798858842</v>
      </c>
      <c r="AU8" s="302">
        <v>18865</v>
      </c>
      <c r="AV8" s="254">
        <v>1.6618263440733341</v>
      </c>
      <c r="AW8" s="254">
        <v>56400</v>
      </c>
      <c r="AX8" s="253">
        <v>53.660652701936208</v>
      </c>
      <c r="AY8" s="260">
        <v>-2.5437969722041858E-2</v>
      </c>
      <c r="AZ8" s="254">
        <v>1.7</v>
      </c>
      <c r="BA8" s="254">
        <v>1.4</v>
      </c>
      <c r="BB8" s="254">
        <v>0</v>
      </c>
      <c r="BC8" s="254">
        <v>60.2</v>
      </c>
      <c r="BD8" s="254">
        <v>0.2</v>
      </c>
      <c r="BE8" s="254">
        <v>24.86</v>
      </c>
      <c r="BF8" s="261">
        <v>59073</v>
      </c>
      <c r="BG8" s="254">
        <v>6.2613631641988441</v>
      </c>
      <c r="BH8" s="300">
        <f>[2]Promedios!$H40</f>
        <v>0.65766666666666684</v>
      </c>
      <c r="BI8" s="250">
        <v>711013.7</v>
      </c>
      <c r="BJ8" s="254">
        <v>155741564.317146</v>
      </c>
      <c r="BK8" s="261">
        <v>186520.01</v>
      </c>
      <c r="BL8" s="250">
        <v>50796.774319255608</v>
      </c>
      <c r="BM8" s="254">
        <v>63.2</v>
      </c>
      <c r="BN8" s="250">
        <v>16258.469272436934</v>
      </c>
      <c r="BO8" s="250">
        <v>187967.17020116604</v>
      </c>
      <c r="BP8" s="261">
        <v>8377.375634</v>
      </c>
      <c r="BQ8" s="250">
        <v>1.4820592823712948</v>
      </c>
      <c r="BR8" s="253">
        <f>+[3]Hoja1!$W10</f>
        <v>3.9978297495645223</v>
      </c>
      <c r="BS8" s="254">
        <v>50211.648132000002</v>
      </c>
      <c r="BT8" s="250">
        <v>62971</v>
      </c>
      <c r="BU8" s="254">
        <v>12</v>
      </c>
      <c r="BV8" s="250">
        <v>11377</v>
      </c>
      <c r="BW8" s="250">
        <v>10307</v>
      </c>
      <c r="BX8" s="250">
        <v>120.01039905345272</v>
      </c>
      <c r="BY8" s="254">
        <v>57</v>
      </c>
      <c r="BZ8" s="253">
        <v>235874</v>
      </c>
      <c r="CA8" s="253">
        <v>0.34645832972439239</v>
      </c>
      <c r="CB8" s="262">
        <v>71.668898810000002</v>
      </c>
      <c r="CC8" s="253">
        <v>0.20737500000000003</v>
      </c>
      <c r="CD8" s="254">
        <v>0.14316666666666666</v>
      </c>
      <c r="CE8" s="254">
        <v>32.08</v>
      </c>
      <c r="CF8" s="254">
        <v>57.14</v>
      </c>
      <c r="CG8" s="259">
        <v>0.85159689801297189</v>
      </c>
      <c r="CH8" s="250">
        <v>0</v>
      </c>
      <c r="CI8" s="300">
        <f>+[4]Hoja3!$G9</f>
        <v>0.17374519113817988</v>
      </c>
      <c r="CJ8" s="250">
        <v>0</v>
      </c>
      <c r="CK8" s="254">
        <v>7.2</v>
      </c>
      <c r="CL8" s="302">
        <v>78834</v>
      </c>
      <c r="CM8" s="253">
        <v>1.6120775038791584E-3</v>
      </c>
      <c r="CN8" s="250">
        <v>2579268.7959467899</v>
      </c>
      <c r="CO8" s="254">
        <v>234613.02499999999</v>
      </c>
      <c r="CP8" s="254">
        <v>153450.06</v>
      </c>
      <c r="CQ8" s="254">
        <v>13.509646340000009</v>
      </c>
      <c r="CR8" s="261">
        <v>69.673999999999992</v>
      </c>
      <c r="CS8" s="254">
        <v>621001408.87667191</v>
      </c>
      <c r="CT8" s="261">
        <v>52150565.407412104</v>
      </c>
      <c r="CU8" s="254">
        <v>2</v>
      </c>
      <c r="CV8" s="254">
        <v>102</v>
      </c>
      <c r="CW8" s="254">
        <v>57</v>
      </c>
      <c r="CX8" s="254">
        <v>8378416.2760594739</v>
      </c>
    </row>
    <row r="9" spans="1:102">
      <c r="A9" s="248" t="s">
        <v>220</v>
      </c>
      <c r="B9" s="250">
        <v>2149.8118057020879</v>
      </c>
      <c r="C9" s="251">
        <v>0.15229999999999999</v>
      </c>
      <c r="D9" s="250">
        <v>4411808</v>
      </c>
      <c r="E9" s="250">
        <v>1603000</v>
      </c>
      <c r="F9" s="56">
        <v>73681</v>
      </c>
      <c r="G9" s="250">
        <v>190977529.40620801</v>
      </c>
      <c r="H9" s="250">
        <v>147058425.28589901</v>
      </c>
      <c r="I9" s="250">
        <v>67769.761686157755</v>
      </c>
      <c r="J9" s="254">
        <v>31170</v>
      </c>
      <c r="K9" s="254">
        <v>43.532882829986953</v>
      </c>
      <c r="L9" s="253">
        <v>3.02</v>
      </c>
      <c r="M9" s="253">
        <v>2.5649999999999999</v>
      </c>
      <c r="N9" s="253">
        <v>3.7</v>
      </c>
      <c r="O9" s="253">
        <v>0.59</v>
      </c>
      <c r="P9" s="303">
        <v>0.37566666666666665</v>
      </c>
      <c r="Q9" s="254">
        <v>119</v>
      </c>
      <c r="R9" s="255">
        <v>101</v>
      </c>
      <c r="S9" s="254">
        <v>4993</v>
      </c>
      <c r="T9" s="259">
        <v>0.3279523315260533</v>
      </c>
      <c r="U9" s="250">
        <v>3293196</v>
      </c>
      <c r="V9" s="256">
        <v>18</v>
      </c>
      <c r="W9" s="250">
        <v>3110</v>
      </c>
      <c r="X9" s="256">
        <v>10490.65</v>
      </c>
      <c r="Y9" s="254">
        <v>9</v>
      </c>
      <c r="Z9" s="257">
        <v>43083.635583152049</v>
      </c>
      <c r="AA9" s="253">
        <v>2.6267898613425204E-2</v>
      </c>
      <c r="AB9" s="292">
        <v>1181.9000000000001</v>
      </c>
      <c r="AC9" s="254">
        <v>1110</v>
      </c>
      <c r="AD9" s="250">
        <v>0</v>
      </c>
      <c r="AE9" s="254">
        <v>6</v>
      </c>
      <c r="AF9" s="254">
        <v>323</v>
      </c>
      <c r="AG9" s="258">
        <f>[1]OK!$H9</f>
        <v>76.793253099692137</v>
      </c>
      <c r="AH9" s="253">
        <v>22.4832</v>
      </c>
      <c r="AI9" s="259">
        <v>0.28430789560621078</v>
      </c>
      <c r="AJ9" s="250">
        <v>365103</v>
      </c>
      <c r="AK9" s="250">
        <v>90112</v>
      </c>
      <c r="AL9" s="253">
        <v>1.0048034728619197</v>
      </c>
      <c r="AM9" s="298">
        <v>467</v>
      </c>
      <c r="AN9" s="250">
        <v>453050</v>
      </c>
      <c r="AO9" s="260">
        <v>0.41409331507633196</v>
      </c>
      <c r="AP9" s="259">
        <v>0.11763041222526177</v>
      </c>
      <c r="AQ9" s="253">
        <v>75.599999999999994</v>
      </c>
      <c r="AR9" s="254">
        <v>55</v>
      </c>
      <c r="AS9" s="260">
        <v>5.5976684807927746E-3</v>
      </c>
      <c r="AT9" s="254">
        <v>477.6051273548693</v>
      </c>
      <c r="AU9" s="302">
        <v>17698</v>
      </c>
      <c r="AV9" s="254">
        <v>3.3955789991136491</v>
      </c>
      <c r="AW9" s="254">
        <v>6005400</v>
      </c>
      <c r="AX9" s="253">
        <v>64.876552091411057</v>
      </c>
      <c r="AY9" s="260">
        <v>1.2804258446361091E-2</v>
      </c>
      <c r="AZ9" s="254">
        <v>45.6</v>
      </c>
      <c r="BA9" s="254">
        <v>26.5</v>
      </c>
      <c r="BB9" s="254">
        <v>0</v>
      </c>
      <c r="BC9" s="254">
        <v>44.7</v>
      </c>
      <c r="BD9" s="254">
        <v>6.5</v>
      </c>
      <c r="BE9" s="254">
        <v>31.3</v>
      </c>
      <c r="BF9" s="261">
        <v>582245</v>
      </c>
      <c r="BG9" s="254">
        <v>9.8649005949383799</v>
      </c>
      <c r="BH9" s="300">
        <f>[2]Promedios!$H41</f>
        <v>0.49800000000000005</v>
      </c>
      <c r="BI9" s="250">
        <v>1999086.6</v>
      </c>
      <c r="BJ9" s="254">
        <v>182438032.1577071</v>
      </c>
      <c r="BK9" s="261">
        <v>1485197.51</v>
      </c>
      <c r="BL9" s="250">
        <v>83575.067478364319</v>
      </c>
      <c r="BM9" s="254">
        <v>36.200000000000003</v>
      </c>
      <c r="BN9" s="250">
        <v>49351.435375146524</v>
      </c>
      <c r="BO9" s="250">
        <v>985790.27300108515</v>
      </c>
      <c r="BP9" s="261">
        <v>22663.617424</v>
      </c>
      <c r="BQ9" s="250">
        <v>4.7847741017431522</v>
      </c>
      <c r="BR9" s="253">
        <f>+[3]Hoja1!$W11</f>
        <v>2.9758045831641731</v>
      </c>
      <c r="BS9" s="254">
        <v>23.276879999999998</v>
      </c>
      <c r="BT9" s="250">
        <v>22483</v>
      </c>
      <c r="BU9" s="254">
        <v>11</v>
      </c>
      <c r="BV9" s="250">
        <v>27809</v>
      </c>
      <c r="BW9" s="250">
        <v>61743</v>
      </c>
      <c r="BX9" s="250">
        <v>131.76214096754248</v>
      </c>
      <c r="BY9" s="254">
        <v>163</v>
      </c>
      <c r="BZ9" s="253">
        <v>670911</v>
      </c>
      <c r="CA9" s="253">
        <v>0.81432119542351489</v>
      </c>
      <c r="CB9" s="262">
        <v>83.202380950000006</v>
      </c>
      <c r="CC9" s="253">
        <v>0.24324999999999999</v>
      </c>
      <c r="CD9" s="254">
        <v>0.16900000000000001</v>
      </c>
      <c r="CE9" s="254">
        <v>37.08</v>
      </c>
      <c r="CF9" s="254">
        <v>54.76</v>
      </c>
      <c r="CG9" s="259">
        <v>0.85195922690349468</v>
      </c>
      <c r="CH9" s="250">
        <v>0</v>
      </c>
      <c r="CI9" s="300">
        <f>+[4]Hoja3!$G10</f>
        <v>0.75151684373423899</v>
      </c>
      <c r="CJ9" s="250">
        <v>12.655904585098419</v>
      </c>
      <c r="CK9" s="254">
        <v>7.1</v>
      </c>
      <c r="CL9" s="302">
        <v>413051</v>
      </c>
      <c r="CM9" s="253">
        <v>2.4014399110126186E-3</v>
      </c>
      <c r="CN9" s="250">
        <v>3848517.0355759701</v>
      </c>
      <c r="CO9" s="254">
        <v>80354.645999999993</v>
      </c>
      <c r="CP9" s="254">
        <v>228055.70199999999</v>
      </c>
      <c r="CQ9" s="254">
        <v>14.150303999999998</v>
      </c>
      <c r="CR9" s="261">
        <v>456.74599999999998</v>
      </c>
      <c r="CS9" s="254">
        <v>47957448.153980769</v>
      </c>
      <c r="CT9" s="261">
        <v>115260377.43112116</v>
      </c>
      <c r="CU9" s="254">
        <v>8</v>
      </c>
      <c r="CV9" s="254">
        <v>47</v>
      </c>
      <c r="CW9" s="254">
        <v>120</v>
      </c>
      <c r="CX9" s="254">
        <v>16186416.987442849</v>
      </c>
    </row>
    <row r="10" spans="1:102">
      <c r="A10" s="248" t="s">
        <v>211</v>
      </c>
      <c r="B10" s="250">
        <v>7969.7255668039707</v>
      </c>
      <c r="C10" s="251">
        <v>0.25221549999999998</v>
      </c>
      <c r="D10" s="250">
        <v>3326882</v>
      </c>
      <c r="E10" s="250">
        <v>1424144</v>
      </c>
      <c r="F10" s="56">
        <v>247487</v>
      </c>
      <c r="G10" s="250">
        <v>349925166.45410198</v>
      </c>
      <c r="H10" s="250">
        <v>284695955.634036</v>
      </c>
      <c r="I10" s="250">
        <v>21479.410265360671</v>
      </c>
      <c r="J10" s="254">
        <v>51825</v>
      </c>
      <c r="K10" s="254">
        <v>63.504285200404873</v>
      </c>
      <c r="L10" s="253">
        <v>3.23</v>
      </c>
      <c r="M10" s="253">
        <v>2.58</v>
      </c>
      <c r="N10" s="253">
        <v>3.84</v>
      </c>
      <c r="O10" s="253">
        <v>2.15</v>
      </c>
      <c r="P10" s="303">
        <v>0.17166666666666666</v>
      </c>
      <c r="Q10" s="254">
        <v>71</v>
      </c>
      <c r="R10" s="255">
        <v>518</v>
      </c>
      <c r="S10" s="254">
        <v>2847</v>
      </c>
      <c r="T10" s="259">
        <v>0.11040769052426998</v>
      </c>
      <c r="U10" s="250">
        <v>7591842</v>
      </c>
      <c r="V10" s="256">
        <v>13</v>
      </c>
      <c r="W10" s="250">
        <v>1585</v>
      </c>
      <c r="X10" s="256">
        <v>10044.969999999999</v>
      </c>
      <c r="Y10" s="254">
        <v>58</v>
      </c>
      <c r="Z10" s="257">
        <v>4918.591986965369</v>
      </c>
      <c r="AA10" s="253">
        <v>0.47976255149136465</v>
      </c>
      <c r="AB10" s="292">
        <v>6309.3</v>
      </c>
      <c r="AC10" s="254">
        <v>1212</v>
      </c>
      <c r="AD10" s="250">
        <v>1</v>
      </c>
      <c r="AE10" s="254">
        <v>12</v>
      </c>
      <c r="AF10" s="254">
        <v>932</v>
      </c>
      <c r="AG10" s="258">
        <f>[1]OK!$H10</f>
        <v>92.042790930802653</v>
      </c>
      <c r="AH10" s="253">
        <v>14.2423</v>
      </c>
      <c r="AI10" s="259">
        <v>0.17821253890618052</v>
      </c>
      <c r="AJ10" s="250">
        <v>244705</v>
      </c>
      <c r="AK10" s="250">
        <v>217086</v>
      </c>
      <c r="AL10" s="253">
        <v>1.7349578373985011</v>
      </c>
      <c r="AM10" s="298">
        <v>210</v>
      </c>
      <c r="AN10" s="250">
        <v>468231</v>
      </c>
      <c r="AO10" s="260">
        <v>0.61125239787287433</v>
      </c>
      <c r="AP10" s="259">
        <v>3.1973026392279967E-2</v>
      </c>
      <c r="AQ10" s="253">
        <v>77</v>
      </c>
      <c r="AR10" s="254">
        <v>52.5</v>
      </c>
      <c r="AS10" s="260">
        <v>1.8320627227781772E-2</v>
      </c>
      <c r="AT10" s="254">
        <v>515.04518170762572</v>
      </c>
      <c r="AU10" s="302">
        <v>250299</v>
      </c>
      <c r="AV10" s="254">
        <v>3.6298983185528724</v>
      </c>
      <c r="AW10" s="254">
        <v>6623300</v>
      </c>
      <c r="AX10" s="253">
        <v>53.60814175113029</v>
      </c>
      <c r="AY10" s="260">
        <v>4.2434454957450608E-2</v>
      </c>
      <c r="AZ10" s="254">
        <v>70.099999999999994</v>
      </c>
      <c r="BA10" s="254">
        <v>6.1</v>
      </c>
      <c r="BB10" s="254">
        <v>0</v>
      </c>
      <c r="BC10" s="254">
        <v>44.2</v>
      </c>
      <c r="BD10" s="254">
        <v>2.7</v>
      </c>
      <c r="BE10" s="254">
        <v>30.02</v>
      </c>
      <c r="BF10" s="261">
        <v>134975</v>
      </c>
      <c r="BG10" s="254">
        <v>15.599804889194161</v>
      </c>
      <c r="BH10" s="300">
        <f>[2]Promedios!$H42</f>
        <v>0.71033333333333348</v>
      </c>
      <c r="BI10" s="250">
        <v>8871142.4000000004</v>
      </c>
      <c r="BJ10" s="254">
        <v>228914786.69059682</v>
      </c>
      <c r="BK10" s="261">
        <v>848738.2300000001</v>
      </c>
      <c r="BL10" s="250">
        <v>197893.97966436757</v>
      </c>
      <c r="BM10" s="254">
        <v>71</v>
      </c>
      <c r="BN10" s="250">
        <v>110579.46247158534</v>
      </c>
      <c r="BO10" s="250">
        <v>893785.16247006983</v>
      </c>
      <c r="BP10" s="261">
        <v>38409.903685999998</v>
      </c>
      <c r="BQ10" s="250">
        <v>15.373765867418902</v>
      </c>
      <c r="BR10" s="253">
        <f>+[3]Hoja1!$W12</f>
        <v>17.829592757546649</v>
      </c>
      <c r="BS10" s="254">
        <v>9.8874171799999999</v>
      </c>
      <c r="BT10" s="250">
        <v>61559</v>
      </c>
      <c r="BU10" s="254">
        <v>29</v>
      </c>
      <c r="BV10" s="250">
        <v>7747</v>
      </c>
      <c r="BW10" s="250">
        <v>104451</v>
      </c>
      <c r="BX10" s="250">
        <v>160.98321759259258</v>
      </c>
      <c r="BY10" s="254">
        <v>308</v>
      </c>
      <c r="BZ10" s="253">
        <v>1847076</v>
      </c>
      <c r="CA10" s="253">
        <v>8.0812325495884629E-2</v>
      </c>
      <c r="CB10" s="262">
        <v>75.416794640000006</v>
      </c>
      <c r="CC10" s="253">
        <v>0.35075000000000001</v>
      </c>
      <c r="CD10" s="254">
        <v>0.34766666666666668</v>
      </c>
      <c r="CE10" s="254">
        <v>39.6</v>
      </c>
      <c r="CF10" s="254">
        <v>64.290000000000006</v>
      </c>
      <c r="CG10" s="259">
        <v>0.78135271560668007</v>
      </c>
      <c r="CH10" s="250">
        <v>0</v>
      </c>
      <c r="CI10" s="300">
        <f>+[4]Hoja3!$G11</f>
        <v>9.8931274371775707E-2</v>
      </c>
      <c r="CJ10" s="250">
        <v>0</v>
      </c>
      <c r="CK10" s="254">
        <v>8.6999999999999993</v>
      </c>
      <c r="CL10" s="302">
        <v>235089</v>
      </c>
      <c r="CM10" s="253">
        <v>9.9711126850455557E-3</v>
      </c>
      <c r="CN10" s="250">
        <v>8753252.9304136597</v>
      </c>
      <c r="CO10" s="254">
        <v>35821106.391999997</v>
      </c>
      <c r="CP10" s="254">
        <v>30511591.942000002</v>
      </c>
      <c r="CQ10" s="254">
        <v>1712.3083854443848</v>
      </c>
      <c r="CR10" s="261">
        <v>638.005</v>
      </c>
      <c r="CS10" s="254">
        <v>126885762.28040347</v>
      </c>
      <c r="CT10" s="261">
        <v>194149749.21375543</v>
      </c>
      <c r="CU10" s="254">
        <v>22</v>
      </c>
      <c r="CV10" s="254">
        <v>200</v>
      </c>
      <c r="CW10" s="254">
        <v>145</v>
      </c>
      <c r="CX10" s="254">
        <v>32022728.778492775</v>
      </c>
    </row>
    <row r="11" spans="1:102">
      <c r="A11" s="248" t="s">
        <v>212</v>
      </c>
      <c r="B11" s="250">
        <v>8510.9318272217242</v>
      </c>
      <c r="C11" s="251">
        <v>0.30597439999999998</v>
      </c>
      <c r="D11" s="250">
        <v>2573950</v>
      </c>
      <c r="E11" s="250">
        <v>1087280</v>
      </c>
      <c r="F11" s="56">
        <v>151445</v>
      </c>
      <c r="G11" s="250">
        <v>337371454.78434402</v>
      </c>
      <c r="H11" s="250">
        <v>270809572.78267998</v>
      </c>
      <c r="I11" s="250">
        <v>114024.5377451852</v>
      </c>
      <c r="J11" s="254">
        <v>32891</v>
      </c>
      <c r="K11" s="254">
        <v>48.211310147703756</v>
      </c>
      <c r="L11" s="253">
        <v>3.06</v>
      </c>
      <c r="M11" s="253">
        <v>2.84</v>
      </c>
      <c r="N11" s="253">
        <v>3.57</v>
      </c>
      <c r="O11" s="253">
        <v>3.645</v>
      </c>
      <c r="P11" s="303">
        <v>0.20399999999999999</v>
      </c>
      <c r="Q11" s="254">
        <v>173</v>
      </c>
      <c r="R11" s="255">
        <v>107</v>
      </c>
      <c r="S11" s="254">
        <v>32925</v>
      </c>
      <c r="T11" s="259">
        <v>4.7709341880790854E-3</v>
      </c>
      <c r="U11" s="250">
        <v>444121</v>
      </c>
      <c r="V11" s="256">
        <v>5</v>
      </c>
      <c r="W11" s="250">
        <v>1228</v>
      </c>
      <c r="X11" s="256">
        <v>18126.900000000001</v>
      </c>
      <c r="Y11" s="254">
        <v>48</v>
      </c>
      <c r="Z11" s="257">
        <v>5038.0389210909043</v>
      </c>
      <c r="AA11" s="253">
        <v>0.90330867720218322</v>
      </c>
      <c r="AB11" s="292">
        <v>2966</v>
      </c>
      <c r="AC11" s="254">
        <v>849</v>
      </c>
      <c r="AD11" s="250">
        <v>0.75</v>
      </c>
      <c r="AE11" s="254">
        <v>10</v>
      </c>
      <c r="AF11" s="254">
        <v>609</v>
      </c>
      <c r="AG11" s="258">
        <f>[1]OK!$H11</f>
        <v>93.520211320626643</v>
      </c>
      <c r="AH11" s="253">
        <v>12.8009</v>
      </c>
      <c r="AI11" s="259">
        <v>0.19589269475598667</v>
      </c>
      <c r="AJ11" s="250">
        <v>192931</v>
      </c>
      <c r="AK11" s="250">
        <v>157603</v>
      </c>
      <c r="AL11" s="253">
        <v>2.2028399930068572</v>
      </c>
      <c r="AM11" s="298">
        <v>146</v>
      </c>
      <c r="AN11" s="250">
        <v>356580</v>
      </c>
      <c r="AO11" s="260">
        <v>0.48454222337936936</v>
      </c>
      <c r="AP11" s="259">
        <v>3.2663316582914576E-2</v>
      </c>
      <c r="AQ11" s="253">
        <v>66.2</v>
      </c>
      <c r="AR11" s="254">
        <v>59.9</v>
      </c>
      <c r="AS11" s="260">
        <v>2.9905995283512881E-2</v>
      </c>
      <c r="AT11" s="254">
        <v>521.19842496536432</v>
      </c>
      <c r="AU11" s="302">
        <v>106580</v>
      </c>
      <c r="AV11" s="254">
        <v>0.62597846352377973</v>
      </c>
      <c r="AW11" s="254">
        <v>486900</v>
      </c>
      <c r="AX11" s="253">
        <v>54.166222446894274</v>
      </c>
      <c r="AY11" s="260">
        <v>3.4067759542614061E-2</v>
      </c>
      <c r="AZ11" s="254">
        <v>6</v>
      </c>
      <c r="BA11" s="254">
        <v>7.1</v>
      </c>
      <c r="BB11" s="254">
        <v>0.3</v>
      </c>
      <c r="BC11" s="254">
        <v>52.6</v>
      </c>
      <c r="BD11" s="254">
        <v>28.4</v>
      </c>
      <c r="BE11" s="254">
        <v>17.02</v>
      </c>
      <c r="BF11" s="261">
        <v>51831</v>
      </c>
      <c r="BG11" s="254">
        <v>14.749609997259103</v>
      </c>
      <c r="BH11" s="300">
        <f>[2]Promedios!$H43</f>
        <v>0.752</v>
      </c>
      <c r="BI11" s="250">
        <v>6613788.2999999998</v>
      </c>
      <c r="BJ11" s="254">
        <v>335695177.54811543</v>
      </c>
      <c r="BK11" s="261">
        <v>267193.63500000001</v>
      </c>
      <c r="BL11" s="250">
        <v>126100.64764884359</v>
      </c>
      <c r="BM11" s="254">
        <v>74.2</v>
      </c>
      <c r="BN11" s="250">
        <v>51073.707824901714</v>
      </c>
      <c r="BO11" s="250">
        <v>609531.34432143497</v>
      </c>
      <c r="BP11" s="261">
        <v>29358.468253999999</v>
      </c>
      <c r="BQ11" s="250">
        <v>18.071091225453642</v>
      </c>
      <c r="BR11" s="253">
        <f>+[3]Hoja1!$W13</f>
        <v>12.840008848777183</v>
      </c>
      <c r="BS11" s="254">
        <v>0.72182100000000005</v>
      </c>
      <c r="BT11" s="250">
        <v>25101</v>
      </c>
      <c r="BU11" s="254">
        <v>17</v>
      </c>
      <c r="BV11" s="250">
        <v>16821</v>
      </c>
      <c r="BW11" s="250">
        <v>30891</v>
      </c>
      <c r="BX11" s="250">
        <v>364.94380579644093</v>
      </c>
      <c r="BY11" s="254">
        <v>262</v>
      </c>
      <c r="BZ11" s="253">
        <v>1042477</v>
      </c>
      <c r="CA11" s="253">
        <v>0.33015286077453865</v>
      </c>
      <c r="CB11" s="262">
        <v>76.473065480000002</v>
      </c>
      <c r="CC11" s="253">
        <v>0.28499999999999998</v>
      </c>
      <c r="CD11" s="254">
        <v>0.46183333333333332</v>
      </c>
      <c r="CE11" s="254">
        <v>35.11</v>
      </c>
      <c r="CF11" s="254">
        <v>50</v>
      </c>
      <c r="CG11" s="259">
        <v>0.81034993908075315</v>
      </c>
      <c r="CH11" s="250">
        <v>11270839</v>
      </c>
      <c r="CI11" s="300">
        <f>+[4]Hoja3!$G12</f>
        <v>0.78761109876518642</v>
      </c>
      <c r="CJ11" s="250">
        <v>22.338027186423993</v>
      </c>
      <c r="CK11" s="254">
        <v>8.4</v>
      </c>
      <c r="CL11" s="302">
        <v>247284</v>
      </c>
      <c r="CM11" s="253">
        <v>2.8630485366750291E-2</v>
      </c>
      <c r="CN11" s="250">
        <v>5826945.02755519</v>
      </c>
      <c r="CO11" s="254">
        <v>11912466.454</v>
      </c>
      <c r="CP11" s="254">
        <v>8695676.3230000008</v>
      </c>
      <c r="CQ11" s="254">
        <v>117.74373447389122</v>
      </c>
      <c r="CR11" s="261">
        <v>1193.0129999999999</v>
      </c>
      <c r="CS11" s="254">
        <v>164808462.83155078</v>
      </c>
      <c r="CT11" s="261">
        <v>156299376.63265222</v>
      </c>
      <c r="CU11" s="254">
        <v>17</v>
      </c>
      <c r="CV11" s="254">
        <v>217</v>
      </c>
      <c r="CW11" s="254">
        <v>185</v>
      </c>
      <c r="CX11" s="254">
        <v>30815233.896700494</v>
      </c>
    </row>
    <row r="12" spans="1:102">
      <c r="A12" s="248" t="s">
        <v>213</v>
      </c>
      <c r="B12" s="250">
        <v>1143.1991356870044</v>
      </c>
      <c r="C12" s="251">
        <v>0.2860415</v>
      </c>
      <c r="D12" s="250">
        <v>585429</v>
      </c>
      <c r="E12" s="250">
        <v>264195</v>
      </c>
      <c r="F12" s="56">
        <v>5627</v>
      </c>
      <c r="G12" s="250">
        <v>56869055.660834</v>
      </c>
      <c r="H12" s="250">
        <v>44949119.786325403</v>
      </c>
      <c r="I12" s="250">
        <v>76244.448590530345</v>
      </c>
      <c r="J12" s="254">
        <v>10654</v>
      </c>
      <c r="K12" s="254">
        <v>9.8049352547209008</v>
      </c>
      <c r="L12" s="253">
        <v>3.49</v>
      </c>
      <c r="M12" s="253">
        <v>2.9050000000000002</v>
      </c>
      <c r="N12" s="253">
        <v>3.7</v>
      </c>
      <c r="O12" s="253">
        <v>3.58</v>
      </c>
      <c r="P12" s="303">
        <v>0.19333333333333336</v>
      </c>
      <c r="Q12" s="254">
        <v>26</v>
      </c>
      <c r="R12" s="255">
        <v>43</v>
      </c>
      <c r="S12" s="254">
        <v>3755</v>
      </c>
      <c r="T12" s="259">
        <v>0.20437977694497764</v>
      </c>
      <c r="U12" s="250">
        <v>242663</v>
      </c>
      <c r="V12" s="256">
        <v>2</v>
      </c>
      <c r="W12" s="250">
        <v>664</v>
      </c>
      <c r="X12" s="256">
        <v>6420.31</v>
      </c>
      <c r="Y12" s="254">
        <v>17</v>
      </c>
      <c r="Z12" s="257">
        <v>16288.219180890015</v>
      </c>
      <c r="AA12" s="253">
        <v>0.52698596966589051</v>
      </c>
      <c r="AB12" s="292">
        <v>945.5</v>
      </c>
      <c r="AC12" s="254">
        <v>186</v>
      </c>
      <c r="AD12" s="250">
        <v>0.5</v>
      </c>
      <c r="AE12" s="254">
        <v>16</v>
      </c>
      <c r="AF12" s="254">
        <v>95</v>
      </c>
      <c r="AG12" s="258">
        <f>[1]OK!$H12</f>
        <v>98.52618924998356</v>
      </c>
      <c r="AH12" s="253">
        <v>13.266500000000001</v>
      </c>
      <c r="AI12" s="259">
        <v>0.28510795349695517</v>
      </c>
      <c r="AJ12" s="250">
        <v>51356</v>
      </c>
      <c r="AK12" s="250">
        <v>37400</v>
      </c>
      <c r="AL12" s="253">
        <v>2.6664206932010543</v>
      </c>
      <c r="AM12" s="298">
        <v>50</v>
      </c>
      <c r="AN12" s="250">
        <v>99855</v>
      </c>
      <c r="AO12" s="260">
        <v>0.58631929929332138</v>
      </c>
      <c r="AP12" s="259">
        <v>4.3695228821811101E-2</v>
      </c>
      <c r="AQ12" s="253">
        <v>87.6</v>
      </c>
      <c r="AR12" s="254">
        <v>65.8</v>
      </c>
      <c r="AS12" s="260">
        <v>7.233632236792212E-3</v>
      </c>
      <c r="AT12" s="254">
        <v>511.34791169066989</v>
      </c>
      <c r="AU12" s="302">
        <v>14249</v>
      </c>
      <c r="AV12" s="254">
        <v>6.788173185566543</v>
      </c>
      <c r="AW12" s="254">
        <v>901600</v>
      </c>
      <c r="AX12" s="253">
        <v>50.629478586406975</v>
      </c>
      <c r="AY12" s="260">
        <v>3.5734448159581454E-2</v>
      </c>
      <c r="AZ12" s="254">
        <v>34.700000000000003</v>
      </c>
      <c r="BA12" s="254">
        <v>8.4</v>
      </c>
      <c r="BB12" s="254">
        <v>0</v>
      </c>
      <c r="BC12" s="254">
        <v>55.1</v>
      </c>
      <c r="BD12" s="254">
        <v>20.7</v>
      </c>
      <c r="BE12" s="254">
        <v>31.39</v>
      </c>
      <c r="BF12" s="261">
        <v>32743</v>
      </c>
      <c r="BG12" s="254">
        <v>22.991558908782615</v>
      </c>
      <c r="BH12" s="300">
        <f>[2]Promedios!$H44</f>
        <v>0.72266666666666668</v>
      </c>
      <c r="BI12" s="250">
        <v>1712944.2</v>
      </c>
      <c r="BJ12" s="254">
        <v>53711329.779330939</v>
      </c>
      <c r="BK12" s="261">
        <v>160303.6225</v>
      </c>
      <c r="BL12" s="250">
        <v>41458.486116566462</v>
      </c>
      <c r="BM12" s="254">
        <v>77.5</v>
      </c>
      <c r="BN12" s="250">
        <v>11139.805309673429</v>
      </c>
      <c r="BO12" s="250">
        <v>152230.96214754312</v>
      </c>
      <c r="BP12" s="261">
        <v>7404.8788640000002</v>
      </c>
      <c r="BQ12" s="250">
        <v>18.190854870775347</v>
      </c>
      <c r="BR12" s="253">
        <f>+[3]Hoja1!$W14</f>
        <v>81.692165307715769</v>
      </c>
      <c r="BS12" s="254">
        <v>13304.346745999999</v>
      </c>
      <c r="BT12" s="250">
        <v>16241</v>
      </c>
      <c r="BU12" s="254">
        <v>11</v>
      </c>
      <c r="BV12" s="250">
        <v>2478</v>
      </c>
      <c r="BW12" s="250">
        <v>9140</v>
      </c>
      <c r="BX12" s="250">
        <v>254.43086895337373</v>
      </c>
      <c r="BY12" s="254">
        <v>64</v>
      </c>
      <c r="BZ12" s="253">
        <v>348013</v>
      </c>
      <c r="CA12" s="253">
        <v>3.5542918073573841</v>
      </c>
      <c r="CB12" s="262">
        <v>57.699107140000002</v>
      </c>
      <c r="CC12" s="253">
        <v>0.43612499999999998</v>
      </c>
      <c r="CD12" s="254">
        <v>0.33133333333333331</v>
      </c>
      <c r="CE12" s="254">
        <v>44.99</v>
      </c>
      <c r="CF12" s="254">
        <v>54.76</v>
      </c>
      <c r="CG12" s="259">
        <v>0.88215812942464733</v>
      </c>
      <c r="CH12" s="250">
        <v>904168</v>
      </c>
      <c r="CI12" s="300">
        <f>+[4]Hoja3!$G13</f>
        <v>0.40786869934167591</v>
      </c>
      <c r="CJ12" s="250">
        <v>0</v>
      </c>
      <c r="CK12" s="254">
        <v>3.1</v>
      </c>
      <c r="CL12" s="302">
        <v>47594</v>
      </c>
      <c r="CM12" s="253">
        <v>8.0825455475847813E-3</v>
      </c>
      <c r="CN12" s="250">
        <v>2273998.4127793801</v>
      </c>
      <c r="CO12" s="254">
        <v>79412.562999999995</v>
      </c>
      <c r="CP12" s="254">
        <v>51817.641000000003</v>
      </c>
      <c r="CQ12" s="254">
        <v>28.630699999999987</v>
      </c>
      <c r="CR12" s="261">
        <v>381.024</v>
      </c>
      <c r="CS12" s="254">
        <v>14181781.863325518</v>
      </c>
      <c r="CT12" s="261">
        <v>35810465.843276344</v>
      </c>
      <c r="CU12" s="254">
        <v>3</v>
      </c>
      <c r="CV12" s="254">
        <v>37</v>
      </c>
      <c r="CW12" s="254">
        <v>105</v>
      </c>
      <c r="CX12" s="254">
        <v>5204262.2820464149</v>
      </c>
    </row>
    <row r="13" spans="1:102">
      <c r="A13" s="248" t="s">
        <v>214</v>
      </c>
      <c r="B13" s="250">
        <v>49762.747981727451</v>
      </c>
      <c r="C13" s="251">
        <v>0.39166699999999999</v>
      </c>
      <c r="D13" s="250">
        <v>8829423</v>
      </c>
      <c r="E13" s="250">
        <v>4165802</v>
      </c>
      <c r="F13" s="56">
        <v>6611</v>
      </c>
      <c r="G13" s="250">
        <v>1884649771.00243</v>
      </c>
      <c r="H13" s="250">
        <v>1517059078.8050201</v>
      </c>
      <c r="I13" s="250">
        <v>365707.05956251617</v>
      </c>
      <c r="J13" s="254">
        <v>162548</v>
      </c>
      <c r="K13" s="254">
        <v>84.663395796775603</v>
      </c>
      <c r="L13" s="253">
        <v>3.105</v>
      </c>
      <c r="M13" s="253">
        <v>2.6349999999999998</v>
      </c>
      <c r="N13" s="253">
        <v>3.7199999999999998</v>
      </c>
      <c r="O13" s="253">
        <v>2.9350000000000001</v>
      </c>
      <c r="P13" s="303">
        <v>0.60166666666666668</v>
      </c>
      <c r="Q13" s="254">
        <v>235</v>
      </c>
      <c r="R13" s="255">
        <v>848</v>
      </c>
      <c r="S13" s="254">
        <v>132</v>
      </c>
      <c r="T13" s="259">
        <v>0.15673706602681595</v>
      </c>
      <c r="U13" s="250">
        <v>52719</v>
      </c>
      <c r="V13" s="256">
        <v>8</v>
      </c>
      <c r="W13" s="250">
        <v>808</v>
      </c>
      <c r="X13" s="256">
        <v>64.320000000000007</v>
      </c>
      <c r="Y13" s="254">
        <v>214</v>
      </c>
      <c r="Z13" s="257">
        <v>1692725.5843923395</v>
      </c>
      <c r="AA13" s="253">
        <v>1.5174851893882209</v>
      </c>
      <c r="AB13" s="292">
        <v>2805.8</v>
      </c>
      <c r="AC13" s="254">
        <v>4698</v>
      </c>
      <c r="AD13" s="250">
        <v>0.6</v>
      </c>
      <c r="AE13" s="254">
        <v>5</v>
      </c>
      <c r="AF13" s="254">
        <v>4698</v>
      </c>
      <c r="AG13" s="258">
        <f>[1]OK!$H13</f>
        <v>99.017154480171413</v>
      </c>
      <c r="AH13" s="253">
        <v>12.1395</v>
      </c>
      <c r="AI13" s="259">
        <v>0.25301321928460341</v>
      </c>
      <c r="AJ13" s="250">
        <v>823074</v>
      </c>
      <c r="AK13" s="250">
        <v>705399</v>
      </c>
      <c r="AL13" s="253">
        <v>2.659743450959366</v>
      </c>
      <c r="AM13" s="298">
        <v>431</v>
      </c>
      <c r="AN13" s="250">
        <v>1660009</v>
      </c>
      <c r="AO13" s="260">
        <v>0.76777050310553674</v>
      </c>
      <c r="AP13" s="259">
        <v>2.0773728075631298E-2</v>
      </c>
      <c r="AQ13" s="253">
        <v>75.900000000000006</v>
      </c>
      <c r="AR13" s="254">
        <v>53.8</v>
      </c>
      <c r="AS13" s="260">
        <v>5.9862550153303891E-2</v>
      </c>
      <c r="AT13" s="254">
        <v>545.69214704320541</v>
      </c>
      <c r="AU13" s="302">
        <v>104796.80645161291</v>
      </c>
      <c r="AV13" s="254">
        <v>8.315429329703889</v>
      </c>
      <c r="AW13" s="254">
        <v>44079500</v>
      </c>
      <c r="AX13" s="253">
        <v>42.786775172301375</v>
      </c>
      <c r="AY13" s="260">
        <v>3.4499799060785818E-2</v>
      </c>
      <c r="AZ13" s="254">
        <v>101.8</v>
      </c>
      <c r="BA13" s="254">
        <v>29</v>
      </c>
      <c r="BB13" s="254">
        <v>0</v>
      </c>
      <c r="BC13" s="254">
        <v>67.099999999999994</v>
      </c>
      <c r="BD13" s="254">
        <v>3</v>
      </c>
      <c r="BE13" s="254">
        <v>37.51</v>
      </c>
      <c r="BF13" s="261">
        <v>16949</v>
      </c>
      <c r="BG13" s="254">
        <v>49.49933517668012</v>
      </c>
      <c r="BH13" s="300">
        <f>[2]Promedios!$H45</f>
        <v>0.8866666666666666</v>
      </c>
      <c r="BI13" s="250">
        <v>19109611.100000001</v>
      </c>
      <c r="BJ13" s="254">
        <v>1397238090.5494421</v>
      </c>
      <c r="BK13" s="261">
        <v>23882.285</v>
      </c>
      <c r="BL13" s="250">
        <v>638769.22957671399</v>
      </c>
      <c r="BM13" s="254">
        <v>75.900000000000006</v>
      </c>
      <c r="BN13" s="250">
        <v>448669.99297042016</v>
      </c>
      <c r="BO13" s="250">
        <v>2345179.7373259235</v>
      </c>
      <c r="BP13" s="261">
        <v>780186.07747999998</v>
      </c>
      <c r="BQ13" s="250">
        <v>46.979865771812079</v>
      </c>
      <c r="BR13" s="253">
        <f>+[3]Hoja1!$W15</f>
        <v>2.1321843293798355</v>
      </c>
      <c r="BS13" s="254">
        <v>405.53851999999995</v>
      </c>
      <c r="BT13" s="250">
        <v>378161</v>
      </c>
      <c r="BU13" s="254">
        <v>120</v>
      </c>
      <c r="BV13" s="250">
        <v>112427</v>
      </c>
      <c r="BW13" s="250">
        <v>66731</v>
      </c>
      <c r="BX13" s="250">
        <v>855.03338245497253</v>
      </c>
      <c r="BY13" s="254">
        <v>1932</v>
      </c>
      <c r="BZ13" s="253">
        <v>25830281</v>
      </c>
      <c r="CA13" s="253">
        <v>1.5126304643775526</v>
      </c>
      <c r="CB13" s="262">
        <v>91.818736310000006</v>
      </c>
      <c r="CC13" s="253">
        <v>0.316</v>
      </c>
      <c r="CD13" s="254">
        <v>0.73616666666666664</v>
      </c>
      <c r="CE13" s="254">
        <v>42.96</v>
      </c>
      <c r="CF13" s="254">
        <v>61.9</v>
      </c>
      <c r="CG13" s="259">
        <v>0.55524138906145393</v>
      </c>
      <c r="CH13" s="250">
        <v>0</v>
      </c>
      <c r="CI13" s="300">
        <f>+[4]Hoja3!$G14</f>
        <v>0.35001367404650124</v>
      </c>
      <c r="CJ13" s="250">
        <v>46.985337387483312</v>
      </c>
      <c r="CK13" s="254">
        <v>12.7</v>
      </c>
      <c r="CL13" s="302">
        <v>978446</v>
      </c>
      <c r="CM13" s="253">
        <v>9.7228363737864143E-2</v>
      </c>
      <c r="CN13" s="250">
        <v>38820307.1244471</v>
      </c>
      <c r="CO13" s="254">
        <v>65254682.653999999</v>
      </c>
      <c r="CP13" s="254">
        <v>58270043.739</v>
      </c>
      <c r="CQ13" s="254">
        <v>17167.074272600468</v>
      </c>
      <c r="CR13" s="261">
        <v>19155.895</v>
      </c>
      <c r="CS13" s="254">
        <v>312917125.38251245</v>
      </c>
      <c r="CT13" s="261">
        <v>1581423546.4090047</v>
      </c>
      <c r="CU13" s="254">
        <v>219</v>
      </c>
      <c r="CV13" s="254">
        <v>1366</v>
      </c>
      <c r="CW13" s="254">
        <v>5895</v>
      </c>
      <c r="CX13" s="254">
        <v>172470100.02401575</v>
      </c>
    </row>
    <row r="14" spans="1:102">
      <c r="A14" s="248" t="s">
        <v>215</v>
      </c>
      <c r="B14" s="250">
        <v>2884.214900293362</v>
      </c>
      <c r="C14" s="251">
        <v>0.22963430000000001</v>
      </c>
      <c r="D14" s="250">
        <v>1538251</v>
      </c>
      <c r="E14" s="250">
        <v>581665</v>
      </c>
      <c r="F14" s="56">
        <v>123367</v>
      </c>
      <c r="G14" s="250">
        <v>128604262.02064601</v>
      </c>
      <c r="H14" s="250">
        <v>102733361.295094</v>
      </c>
      <c r="I14" s="250">
        <v>38361.623184689546</v>
      </c>
      <c r="J14" s="254">
        <v>8712</v>
      </c>
      <c r="K14" s="254">
        <v>43.115102390114167</v>
      </c>
      <c r="L14" s="253">
        <v>3.085</v>
      </c>
      <c r="M14" s="253">
        <v>2.87</v>
      </c>
      <c r="N14" s="253">
        <v>3.9250000000000003</v>
      </c>
      <c r="O14" s="253">
        <v>3.4450000000000003</v>
      </c>
      <c r="P14" s="303">
        <v>0.2253333333333333</v>
      </c>
      <c r="Q14" s="254">
        <v>43</v>
      </c>
      <c r="R14" s="255">
        <v>178</v>
      </c>
      <c r="S14" s="254">
        <v>4066</v>
      </c>
      <c r="T14" s="259">
        <v>4.7709341880790854E-3</v>
      </c>
      <c r="U14" s="250">
        <v>5484421</v>
      </c>
      <c r="V14" s="256">
        <v>9</v>
      </c>
      <c r="W14" s="250">
        <v>1455</v>
      </c>
      <c r="X14" s="256">
        <v>3517.13</v>
      </c>
      <c r="Y14" s="254">
        <v>33</v>
      </c>
      <c r="Z14" s="257">
        <v>6561.5580156903152</v>
      </c>
      <c r="AA14" s="253">
        <v>0.78017621807430404</v>
      </c>
      <c r="AB14" s="292">
        <v>2576.5</v>
      </c>
      <c r="AC14" s="254">
        <v>478</v>
      </c>
      <c r="AD14" s="250">
        <v>1</v>
      </c>
      <c r="AE14" s="254">
        <v>4</v>
      </c>
      <c r="AF14" s="254">
        <v>374</v>
      </c>
      <c r="AG14" s="258">
        <f>[1]OK!$H14</f>
        <v>85.799106762081394</v>
      </c>
      <c r="AH14" s="253">
        <v>16.821899999999999</v>
      </c>
      <c r="AI14" s="259">
        <v>0.2023359105115973</v>
      </c>
      <c r="AJ14" s="250">
        <v>139333</v>
      </c>
      <c r="AK14" s="250">
        <v>57297</v>
      </c>
      <c r="AL14" s="253">
        <v>2.0594818400898163</v>
      </c>
      <c r="AM14" s="298">
        <v>86</v>
      </c>
      <c r="AN14" s="250">
        <v>185130</v>
      </c>
      <c r="AO14" s="260">
        <v>0.53412461675238676</v>
      </c>
      <c r="AP14" s="259">
        <v>3.0160226201696512E-2</v>
      </c>
      <c r="AQ14" s="253">
        <v>78.599999999999994</v>
      </c>
      <c r="AR14" s="254">
        <v>56</v>
      </c>
      <c r="AS14" s="260">
        <v>1.6337969165875169E-2</v>
      </c>
      <c r="AT14" s="254">
        <v>506.95899115192202</v>
      </c>
      <c r="AU14" s="302">
        <v>39781</v>
      </c>
      <c r="AV14" s="254">
        <v>15.298179383492339</v>
      </c>
      <c r="AW14" s="254">
        <v>2692100</v>
      </c>
      <c r="AX14" s="253">
        <v>60.500642732531453</v>
      </c>
      <c r="AY14" s="260">
        <v>5.9469199247228861E-3</v>
      </c>
      <c r="AZ14" s="254">
        <v>62.4</v>
      </c>
      <c r="BA14" s="254">
        <v>17.899999999999999</v>
      </c>
      <c r="BB14" s="254">
        <v>0</v>
      </c>
      <c r="BC14" s="254">
        <v>50.4</v>
      </c>
      <c r="BD14" s="254">
        <v>14.6</v>
      </c>
      <c r="BE14" s="254">
        <v>24.62</v>
      </c>
      <c r="BF14" s="261">
        <v>110879</v>
      </c>
      <c r="BG14" s="254">
        <v>6.6886836460145176</v>
      </c>
      <c r="BH14" s="300">
        <f>[2]Promedios!$H46</f>
        <v>0.67800000000000005</v>
      </c>
      <c r="BI14" s="250">
        <v>1993968</v>
      </c>
      <c r="BJ14" s="254">
        <v>82591966.984117612</v>
      </c>
      <c r="BK14" s="261">
        <v>638181.85250000004</v>
      </c>
      <c r="BL14" s="250">
        <v>53075.320217445347</v>
      </c>
      <c r="BM14" s="254">
        <v>36.6</v>
      </c>
      <c r="BN14" s="250">
        <v>14586.557783169412</v>
      </c>
      <c r="BO14" s="250">
        <v>383443.15518803353</v>
      </c>
      <c r="BP14" s="261">
        <v>12958.424504999999</v>
      </c>
      <c r="BQ14" s="250">
        <v>8.6889232810081811</v>
      </c>
      <c r="BR14" s="253">
        <f>+[3]Hoja1!$W16</f>
        <v>4.522082392341189</v>
      </c>
      <c r="BS14" s="254">
        <v>0.37481399999999998</v>
      </c>
      <c r="BT14" s="250">
        <v>17112</v>
      </c>
      <c r="BU14" s="254">
        <v>11</v>
      </c>
      <c r="BV14" s="250">
        <v>14403</v>
      </c>
      <c r="BW14" s="250">
        <v>13437</v>
      </c>
      <c r="BX14" s="250">
        <v>357.93533035554913</v>
      </c>
      <c r="BY14" s="254">
        <v>89</v>
      </c>
      <c r="BZ14" s="253">
        <v>387998</v>
      </c>
      <c r="CA14" s="253">
        <v>8.1058954177373202E-2</v>
      </c>
      <c r="CB14" s="262">
        <v>69.077232140000007</v>
      </c>
      <c r="CC14" s="253">
        <v>0.46925</v>
      </c>
      <c r="CD14" s="254">
        <v>0.77683333333333338</v>
      </c>
      <c r="CE14" s="254">
        <v>27.52</v>
      </c>
      <c r="CF14" s="254">
        <v>76.19</v>
      </c>
      <c r="CG14" s="259">
        <v>0.9072844440447343</v>
      </c>
      <c r="CH14" s="250">
        <v>27559219</v>
      </c>
      <c r="CI14" s="300">
        <f>+[4]Hoja3!$G15</f>
        <v>0.18095659357970251</v>
      </c>
      <c r="CJ14" s="250">
        <v>0</v>
      </c>
      <c r="CK14" s="254">
        <v>6.5</v>
      </c>
      <c r="CL14" s="302">
        <v>124725</v>
      </c>
      <c r="CM14" s="253">
        <v>2.5391527500911646E-4</v>
      </c>
      <c r="CN14" s="250">
        <v>1873624.30823469</v>
      </c>
      <c r="CO14" s="254">
        <v>878039.79099999997</v>
      </c>
      <c r="CP14" s="254">
        <v>1181406.8999999999</v>
      </c>
      <c r="CQ14" s="254">
        <v>224.94508234999998</v>
      </c>
      <c r="CR14" s="261">
        <v>373.75200000000007</v>
      </c>
      <c r="CS14" s="254">
        <v>41879813.253615141</v>
      </c>
      <c r="CT14" s="261">
        <v>65977618.033618763</v>
      </c>
      <c r="CU14" s="254">
        <v>0</v>
      </c>
      <c r="CV14" s="254">
        <v>40</v>
      </c>
      <c r="CW14" s="254">
        <v>60</v>
      </c>
      <c r="CX14" s="254">
        <v>11768971.760953749</v>
      </c>
    </row>
    <row r="15" spans="1:102">
      <c r="A15" s="248" t="s">
        <v>216</v>
      </c>
      <c r="B15" s="250">
        <v>8547.2551929993097</v>
      </c>
      <c r="C15" s="251">
        <v>0.1752031</v>
      </c>
      <c r="D15" s="250">
        <v>4995325</v>
      </c>
      <c r="E15" s="250">
        <v>1974414</v>
      </c>
      <c r="F15" s="56">
        <v>30621</v>
      </c>
      <c r="G15" s="250">
        <v>403946806.97198498</v>
      </c>
      <c r="H15" s="250">
        <v>325926362.26781201</v>
      </c>
      <c r="I15" s="250">
        <v>154781.10284827906</v>
      </c>
      <c r="J15" s="254">
        <v>83899</v>
      </c>
      <c r="K15" s="254">
        <v>34.047089770522611</v>
      </c>
      <c r="L15" s="253">
        <v>3.6950000000000003</v>
      </c>
      <c r="M15" s="253">
        <v>3.2699999999999996</v>
      </c>
      <c r="N15" s="253">
        <v>3.8849999999999998</v>
      </c>
      <c r="O15" s="253">
        <v>3.5999999999999996</v>
      </c>
      <c r="P15" s="303">
        <v>0.39733333333333337</v>
      </c>
      <c r="Q15" s="254">
        <v>235</v>
      </c>
      <c r="R15" s="255">
        <v>219</v>
      </c>
      <c r="S15" s="254">
        <v>5943</v>
      </c>
      <c r="T15" s="259">
        <v>0.20437977694497764</v>
      </c>
      <c r="U15" s="250">
        <v>412810</v>
      </c>
      <c r="V15" s="256">
        <v>16</v>
      </c>
      <c r="W15" s="250">
        <v>694</v>
      </c>
      <c r="X15" s="256">
        <v>1184.4100000000001</v>
      </c>
      <c r="Y15" s="254">
        <v>18</v>
      </c>
      <c r="Z15" s="257">
        <v>6049.9626620422478</v>
      </c>
      <c r="AA15" s="253">
        <v>1.5367586356329428</v>
      </c>
      <c r="AB15" s="292">
        <v>4259.5</v>
      </c>
      <c r="AC15" s="254">
        <v>1653</v>
      </c>
      <c r="AD15" s="250">
        <v>1</v>
      </c>
      <c r="AE15" s="254">
        <v>1</v>
      </c>
      <c r="AF15" s="254">
        <v>1140</v>
      </c>
      <c r="AG15" s="258">
        <f>[1]OK!$H15</f>
        <v>86.972855655346578</v>
      </c>
      <c r="AH15" s="253">
        <v>17.070799999999998</v>
      </c>
      <c r="AI15" s="259">
        <v>0.2449579831932773</v>
      </c>
      <c r="AJ15" s="250">
        <v>412781</v>
      </c>
      <c r="AK15" s="250">
        <v>185460</v>
      </c>
      <c r="AL15" s="253">
        <v>1.3156301141567366</v>
      </c>
      <c r="AM15" s="298">
        <v>467</v>
      </c>
      <c r="AN15" s="250">
        <v>727070</v>
      </c>
      <c r="AO15" s="260">
        <v>0.58173589952825411</v>
      </c>
      <c r="AP15" s="259">
        <v>7.0974170307350343E-2</v>
      </c>
      <c r="AQ15" s="253">
        <v>77.8</v>
      </c>
      <c r="AR15" s="254">
        <v>56.1</v>
      </c>
      <c r="AS15" s="260">
        <v>1.249544060873742E-2</v>
      </c>
      <c r="AT15" s="254">
        <v>502.37113461874549</v>
      </c>
      <c r="AU15" s="302">
        <v>1194319</v>
      </c>
      <c r="AV15" s="254">
        <v>2.7534899738456846</v>
      </c>
      <c r="AW15" s="254">
        <v>3174900</v>
      </c>
      <c r="AX15" s="253">
        <v>61.52671128760587</v>
      </c>
      <c r="AY15" s="260">
        <v>2.9259374425772606E-2</v>
      </c>
      <c r="AZ15" s="254">
        <v>25.6</v>
      </c>
      <c r="BA15" s="254">
        <v>10.199999999999999</v>
      </c>
      <c r="BB15" s="254">
        <v>0</v>
      </c>
      <c r="BC15" s="254">
        <v>55.1</v>
      </c>
      <c r="BD15" s="254">
        <v>12</v>
      </c>
      <c r="BE15" s="254">
        <v>25.85</v>
      </c>
      <c r="BF15" s="261">
        <v>224537</v>
      </c>
      <c r="BG15" s="254">
        <v>13.579078429444751</v>
      </c>
      <c r="BH15" s="300">
        <f>[2]Promedios!$H47</f>
        <v>0.59883333333333333</v>
      </c>
      <c r="BI15" s="250">
        <v>6834527.4000000004</v>
      </c>
      <c r="BJ15" s="254">
        <v>264833123.49746689</v>
      </c>
      <c r="BK15" s="261">
        <v>929765.76249999995</v>
      </c>
      <c r="BL15" s="250">
        <v>168582.64255901353</v>
      </c>
      <c r="BM15" s="254">
        <v>44.8</v>
      </c>
      <c r="BN15" s="250">
        <v>74246.833255907797</v>
      </c>
      <c r="BO15" s="250">
        <v>1108063.6048441818</v>
      </c>
      <c r="BP15" s="261">
        <v>69813.080805000005</v>
      </c>
      <c r="BQ15" s="250">
        <v>9.2367149758454108</v>
      </c>
      <c r="BR15" s="253">
        <f>+[3]Hoja1!$W17</f>
        <v>5.3593878307378153</v>
      </c>
      <c r="BS15" s="254">
        <v>1.3321149999999999</v>
      </c>
      <c r="BT15" s="250">
        <v>32263</v>
      </c>
      <c r="BU15" s="254">
        <v>23</v>
      </c>
      <c r="BV15" s="250">
        <v>17053</v>
      </c>
      <c r="BW15" s="250">
        <v>34223</v>
      </c>
      <c r="BX15" s="250">
        <v>519.80676210854756</v>
      </c>
      <c r="BY15" s="254">
        <v>377</v>
      </c>
      <c r="BZ15" s="253">
        <v>1482570</v>
      </c>
      <c r="CA15" s="253">
        <v>0.32657326671238696</v>
      </c>
      <c r="CB15" s="262">
        <v>79.663853570000001</v>
      </c>
      <c r="CC15" s="253">
        <v>3.2875000000000001E-2</v>
      </c>
      <c r="CD15" s="254">
        <v>0.23199999999999998</v>
      </c>
      <c r="CE15" s="254">
        <v>46.77</v>
      </c>
      <c r="CF15" s="254">
        <v>40.479999999999997</v>
      </c>
      <c r="CG15" s="259">
        <v>0.83758222471583421</v>
      </c>
      <c r="CH15" s="250">
        <v>0</v>
      </c>
      <c r="CI15" s="300">
        <f>+[4]Hoja3!$G16</f>
        <v>7.3179891130977337E-2</v>
      </c>
      <c r="CJ15" s="250">
        <v>0</v>
      </c>
      <c r="CK15" s="254">
        <v>5.0999999999999996</v>
      </c>
      <c r="CL15" s="302">
        <v>539213</v>
      </c>
      <c r="CM15" s="253">
        <v>4.9654337073198329E-3</v>
      </c>
      <c r="CN15" s="250">
        <v>7976975.2900269106</v>
      </c>
      <c r="CO15" s="254">
        <v>3039082.9190000002</v>
      </c>
      <c r="CP15" s="254">
        <v>3990385.449</v>
      </c>
      <c r="CQ15" s="254">
        <v>260.03369396815458</v>
      </c>
      <c r="CR15" s="261">
        <v>1042.8579999999999</v>
      </c>
      <c r="CS15" s="254">
        <v>151525743.64492717</v>
      </c>
      <c r="CT15" s="261">
        <v>228135736.43299359</v>
      </c>
      <c r="CU15" s="254">
        <v>27</v>
      </c>
      <c r="CV15" s="254">
        <v>159</v>
      </c>
      <c r="CW15" s="254">
        <v>406</v>
      </c>
      <c r="CX15" s="254">
        <v>36966415.338688523</v>
      </c>
    </row>
    <row r="16" spans="1:102">
      <c r="A16" s="248" t="s">
        <v>217</v>
      </c>
      <c r="B16" s="250">
        <v>3065.6915301158137</v>
      </c>
      <c r="C16" s="251">
        <v>0.1875214</v>
      </c>
      <c r="D16" s="250">
        <v>3149703</v>
      </c>
      <c r="E16" s="250">
        <v>1199064</v>
      </c>
      <c r="F16" s="56">
        <v>63618</v>
      </c>
      <c r="G16" s="250">
        <v>165089586.42862001</v>
      </c>
      <c r="H16" s="250">
        <v>132509075.16793901</v>
      </c>
      <c r="I16" s="250">
        <v>113722.72190564011</v>
      </c>
      <c r="J16" s="254">
        <v>24547</v>
      </c>
      <c r="K16" s="254">
        <v>69.223266846871994</v>
      </c>
      <c r="L16" s="253">
        <v>2.77</v>
      </c>
      <c r="M16" s="253">
        <v>2.5350000000000001</v>
      </c>
      <c r="N16" s="253">
        <v>3.9249999999999998</v>
      </c>
      <c r="O16" s="253">
        <v>2.915</v>
      </c>
      <c r="P16" s="303">
        <v>0.40799999999999997</v>
      </c>
      <c r="Q16" s="254">
        <v>36</v>
      </c>
      <c r="R16" s="255">
        <v>764</v>
      </c>
      <c r="S16" s="254">
        <v>4436</v>
      </c>
      <c r="T16" s="259">
        <v>0.3279523315260533</v>
      </c>
      <c r="U16" s="250">
        <v>3551653</v>
      </c>
      <c r="V16" s="256">
        <v>1</v>
      </c>
      <c r="W16" s="250">
        <v>1785</v>
      </c>
      <c r="X16" s="256">
        <v>56.93</v>
      </c>
      <c r="Y16" s="254">
        <v>16</v>
      </c>
      <c r="Z16" s="257">
        <v>132007.05022652293</v>
      </c>
      <c r="AA16" s="253">
        <v>0.25898249541518104</v>
      </c>
      <c r="AB16" s="292">
        <v>1074.5</v>
      </c>
      <c r="AC16" s="254">
        <v>865</v>
      </c>
      <c r="AD16" s="250">
        <v>0</v>
      </c>
      <c r="AE16" s="254">
        <v>7</v>
      </c>
      <c r="AF16" s="254">
        <v>379</v>
      </c>
      <c r="AG16" s="258">
        <f>[1]OK!$H16</f>
        <v>66.04237252613899</v>
      </c>
      <c r="AH16" s="253">
        <v>23.012899999999998</v>
      </c>
      <c r="AI16" s="259">
        <v>0.29434466379694224</v>
      </c>
      <c r="AJ16" s="250">
        <v>232064</v>
      </c>
      <c r="AK16" s="250">
        <v>67331</v>
      </c>
      <c r="AL16" s="253">
        <v>1.4268011936363525</v>
      </c>
      <c r="AM16" s="298">
        <v>283</v>
      </c>
      <c r="AN16" s="250">
        <v>471401</v>
      </c>
      <c r="AO16" s="260">
        <v>0.65588215613156753</v>
      </c>
      <c r="AP16" s="259">
        <v>0.11599745060548119</v>
      </c>
      <c r="AQ16" s="253">
        <v>73.900000000000006</v>
      </c>
      <c r="AR16" s="254">
        <v>63.5</v>
      </c>
      <c r="AS16" s="260">
        <v>9.8699535212946141E-3</v>
      </c>
      <c r="AT16" s="254">
        <v>486.31633876022249</v>
      </c>
      <c r="AU16" s="302">
        <v>15372</v>
      </c>
      <c r="AV16" s="254">
        <v>5.8041490745585227</v>
      </c>
      <c r="AW16" s="254">
        <v>2236300</v>
      </c>
      <c r="AX16" s="253">
        <v>68.219847220612564</v>
      </c>
      <c r="AY16" s="260">
        <v>2.9337324381899659E-2</v>
      </c>
      <c r="AZ16" s="254">
        <v>33.4</v>
      </c>
      <c r="BA16" s="254">
        <v>6.3</v>
      </c>
      <c r="BB16" s="254">
        <v>0</v>
      </c>
      <c r="BC16" s="254">
        <v>60.3</v>
      </c>
      <c r="BD16" s="254">
        <v>25</v>
      </c>
      <c r="BE16" s="254">
        <v>21.93</v>
      </c>
      <c r="BF16" s="261">
        <v>319988</v>
      </c>
      <c r="BG16" s="254">
        <v>10.466355141056308</v>
      </c>
      <c r="BH16" s="300">
        <f>[2]Promedios!$H48</f>
        <v>0.5665</v>
      </c>
      <c r="BI16" s="250">
        <v>2297016.6</v>
      </c>
      <c r="BJ16" s="254">
        <v>217592562.88478586</v>
      </c>
      <c r="BK16" s="261">
        <v>833109.67500000005</v>
      </c>
      <c r="BL16" s="250">
        <v>148811.88701452498</v>
      </c>
      <c r="BM16" s="254">
        <v>40.299999999999997</v>
      </c>
      <c r="BN16" s="250">
        <v>11565.773320455717</v>
      </c>
      <c r="BO16" s="250">
        <v>792103.29025804985</v>
      </c>
      <c r="BP16" s="261">
        <v>20712.413064</v>
      </c>
      <c r="BQ16" s="250">
        <v>5.9615809229410468</v>
      </c>
      <c r="BR16" s="253">
        <f>+[3]Hoja1!$W18</f>
        <v>6.2310287428454441</v>
      </c>
      <c r="BS16" s="254">
        <v>465.55219449999998</v>
      </c>
      <c r="BT16" s="250">
        <v>46206</v>
      </c>
      <c r="BU16" s="254">
        <v>45</v>
      </c>
      <c r="BV16" s="250">
        <v>43264</v>
      </c>
      <c r="BW16" s="250">
        <v>23028</v>
      </c>
      <c r="BX16" s="250">
        <v>508.78553461930966</v>
      </c>
      <c r="BY16" s="254">
        <v>175</v>
      </c>
      <c r="BZ16" s="253">
        <v>567017</v>
      </c>
      <c r="CA16" s="253">
        <v>0.31437643434248169</v>
      </c>
      <c r="CB16" s="262">
        <v>66.490773809999993</v>
      </c>
      <c r="CC16" s="253">
        <v>0.45450000000000002</v>
      </c>
      <c r="CD16" s="254">
        <v>0.61016666666666663</v>
      </c>
      <c r="CE16" s="254">
        <v>50.77</v>
      </c>
      <c r="CF16" s="254">
        <v>71.430000000000007</v>
      </c>
      <c r="CG16" s="259">
        <v>0.94936309540682207</v>
      </c>
      <c r="CH16" s="250">
        <v>1214268</v>
      </c>
      <c r="CI16" s="300">
        <f>+[4]Hoja3!$G17</f>
        <v>0.16807762797036871</v>
      </c>
      <c r="CJ16" s="250">
        <v>9.3781044739310833</v>
      </c>
      <c r="CK16" s="254">
        <v>8</v>
      </c>
      <c r="CL16" s="302">
        <v>425725</v>
      </c>
      <c r="CM16" s="253">
        <v>0</v>
      </c>
      <c r="CN16" s="250">
        <v>11707523.218728</v>
      </c>
      <c r="CO16" s="254">
        <v>33807.980000000003</v>
      </c>
      <c r="CP16" s="254">
        <v>44689.887999999999</v>
      </c>
      <c r="CQ16" s="254">
        <v>-50.712107999999965</v>
      </c>
      <c r="CR16" s="261">
        <v>906.85400000000004</v>
      </c>
      <c r="CS16" s="254">
        <v>33973434.784519427</v>
      </c>
      <c r="CT16" s="261">
        <v>111832628.00083175</v>
      </c>
      <c r="CU16" s="254">
        <v>0</v>
      </c>
      <c r="CV16" s="254">
        <v>45</v>
      </c>
      <c r="CW16" s="254">
        <v>39</v>
      </c>
      <c r="CX16" s="254">
        <v>15107856.070851255</v>
      </c>
    </row>
    <row r="17" spans="1:102">
      <c r="A17" s="248" t="s">
        <v>148</v>
      </c>
      <c r="B17" s="250">
        <v>3443.0144205798283</v>
      </c>
      <c r="C17" s="251">
        <v>0.1986349</v>
      </c>
      <c r="D17" s="250">
        <v>2396201</v>
      </c>
      <c r="E17" s="250">
        <v>936478</v>
      </c>
      <c r="F17" s="56">
        <v>20856</v>
      </c>
      <c r="G17" s="250">
        <v>167338493.06473401</v>
      </c>
      <c r="H17" s="250">
        <v>119102881.49196599</v>
      </c>
      <c r="I17" s="250">
        <v>73337.929337925802</v>
      </c>
      <c r="J17" s="254">
        <v>31585</v>
      </c>
      <c r="K17" s="254">
        <v>43.356699987549149</v>
      </c>
      <c r="L17" s="253">
        <v>3.0300000000000002</v>
      </c>
      <c r="M17" s="253">
        <v>2.7350000000000003</v>
      </c>
      <c r="N17" s="253">
        <v>3.35</v>
      </c>
      <c r="O17" s="253">
        <v>3.02</v>
      </c>
      <c r="P17" s="303">
        <v>0.27933333333333338</v>
      </c>
      <c r="Q17" s="254">
        <v>105</v>
      </c>
      <c r="R17" s="255">
        <v>74</v>
      </c>
      <c r="S17" s="254">
        <v>1951</v>
      </c>
      <c r="T17" s="259">
        <v>0.15673706602681595</v>
      </c>
      <c r="U17" s="250">
        <v>403685</v>
      </c>
      <c r="V17" s="256">
        <v>7</v>
      </c>
      <c r="W17" s="250">
        <v>1246</v>
      </c>
      <c r="X17" s="256">
        <v>1220.32</v>
      </c>
      <c r="Y17" s="254">
        <v>14</v>
      </c>
      <c r="Z17" s="257">
        <v>30556.925984926904</v>
      </c>
      <c r="AA17" s="253">
        <v>0.52613902742272778</v>
      </c>
      <c r="AB17" s="292">
        <v>211.7</v>
      </c>
      <c r="AC17" s="254">
        <v>624</v>
      </c>
      <c r="AD17" s="250">
        <v>0.2</v>
      </c>
      <c r="AE17" s="254">
        <v>23</v>
      </c>
      <c r="AF17" s="254">
        <v>158</v>
      </c>
      <c r="AG17" s="258">
        <f>[1]OK!$H17</f>
        <v>80.573110019492049</v>
      </c>
      <c r="AH17" s="253">
        <v>17.660599999999999</v>
      </c>
      <c r="AI17" s="259">
        <v>0.27547511312217193</v>
      </c>
      <c r="AJ17" s="250">
        <v>208688</v>
      </c>
      <c r="AK17" s="250">
        <v>85148</v>
      </c>
      <c r="AL17" s="253">
        <v>1.673064989122365</v>
      </c>
      <c r="AM17" s="298">
        <v>271</v>
      </c>
      <c r="AN17" s="250">
        <v>321592</v>
      </c>
      <c r="AO17" s="260">
        <v>0.55775952489562053</v>
      </c>
      <c r="AP17" s="259">
        <v>6.2749848576620235E-2</v>
      </c>
      <c r="AQ17" s="253">
        <v>85.7</v>
      </c>
      <c r="AR17" s="254">
        <v>56.3</v>
      </c>
      <c r="AS17" s="260">
        <v>2.2105373400601661E-2</v>
      </c>
      <c r="AT17" s="254">
        <v>496.68927566673841</v>
      </c>
      <c r="AU17" s="302">
        <v>18514</v>
      </c>
      <c r="AV17" s="254">
        <v>44.319934625677128</v>
      </c>
      <c r="AW17" s="254">
        <v>2481400</v>
      </c>
      <c r="AX17" s="253">
        <v>57.940421380808161</v>
      </c>
      <c r="AY17" s="260">
        <v>3.3048283505639965E-2</v>
      </c>
      <c r="AZ17" s="254">
        <v>40.1</v>
      </c>
      <c r="BA17" s="254">
        <v>11.2</v>
      </c>
      <c r="BB17" s="254">
        <v>0</v>
      </c>
      <c r="BC17" s="254">
        <v>45.6</v>
      </c>
      <c r="BD17" s="254">
        <v>0.8</v>
      </c>
      <c r="BE17" s="254">
        <v>25.15</v>
      </c>
      <c r="BF17" s="261">
        <v>207792</v>
      </c>
      <c r="BG17" s="254">
        <v>8.4903017490643062</v>
      </c>
      <c r="BH17" s="300">
        <f>[2]Promedios!$H49</f>
        <v>0.62000000000000011</v>
      </c>
      <c r="BI17" s="250">
        <v>3970839.2</v>
      </c>
      <c r="BJ17" s="254">
        <v>143223879.68043837</v>
      </c>
      <c r="BK17" s="261">
        <v>544059.18499999994</v>
      </c>
      <c r="BL17" s="250">
        <v>82115.028788094365</v>
      </c>
      <c r="BM17" s="254">
        <v>72.7</v>
      </c>
      <c r="BN17" s="250">
        <v>17426.09157244911</v>
      </c>
      <c r="BO17" s="250">
        <v>505331.81781972019</v>
      </c>
      <c r="BP17" s="261">
        <v>19909.053223999999</v>
      </c>
      <c r="BQ17" s="250">
        <v>10.970350404312669</v>
      </c>
      <c r="BR17" s="253">
        <f>+[3]Hoja1!$W19</f>
        <v>0.66333055618940473</v>
      </c>
      <c r="BS17" s="254">
        <v>0</v>
      </c>
      <c r="BT17" s="250">
        <v>0</v>
      </c>
      <c r="BU17" s="254">
        <v>0</v>
      </c>
      <c r="BV17" s="250">
        <v>14562</v>
      </c>
      <c r="BW17" s="250">
        <v>23449</v>
      </c>
      <c r="BX17" s="250">
        <v>298.78813352429688</v>
      </c>
      <c r="BY17" s="254">
        <v>122</v>
      </c>
      <c r="BZ17" s="253">
        <v>455054</v>
      </c>
      <c r="CA17" s="253">
        <v>0.47947832757959336</v>
      </c>
      <c r="CB17" s="262">
        <v>65.840773810000002</v>
      </c>
      <c r="CC17" s="253">
        <v>0.437</v>
      </c>
      <c r="CD17" s="254">
        <v>0.3808333333333333</v>
      </c>
      <c r="CE17" s="254">
        <v>34.29</v>
      </c>
      <c r="CF17" s="254">
        <v>50</v>
      </c>
      <c r="CG17" s="259">
        <v>0.83259807041173584</v>
      </c>
      <c r="CH17" s="250">
        <v>1802497</v>
      </c>
      <c r="CI17" s="300">
        <f>+[4]Hoja3!$G18</f>
        <v>0.10421099077176524</v>
      </c>
      <c r="CJ17" s="250">
        <v>14.298444655070455</v>
      </c>
      <c r="CK17" s="254">
        <v>7.1</v>
      </c>
      <c r="CL17" s="302">
        <v>268321</v>
      </c>
      <c r="CM17" s="253">
        <v>3.8219545536528898E-2</v>
      </c>
      <c r="CN17" s="250">
        <v>1858486.08384659</v>
      </c>
      <c r="CO17" s="254">
        <v>809846.16500000004</v>
      </c>
      <c r="CP17" s="254">
        <v>857031.78799999994</v>
      </c>
      <c r="CQ17" s="254">
        <v>2.3335149999999998</v>
      </c>
      <c r="CR17" s="261">
        <v>607.00599999999997</v>
      </c>
      <c r="CS17" s="254">
        <v>76338703.152929887</v>
      </c>
      <c r="CT17" s="261">
        <v>77571221.620070904</v>
      </c>
      <c r="CU17" s="254">
        <v>5</v>
      </c>
      <c r="CV17" s="254">
        <v>96</v>
      </c>
      <c r="CW17" s="254">
        <v>176</v>
      </c>
      <c r="CX17" s="254">
        <v>15313660.43749968</v>
      </c>
    </row>
    <row r="18" spans="1:102">
      <c r="A18" s="248" t="s">
        <v>149</v>
      </c>
      <c r="B18" s="250">
        <v>14257.710355428866</v>
      </c>
      <c r="C18" s="251">
        <v>0.25843949999999999</v>
      </c>
      <c r="D18" s="250">
        <v>6903114</v>
      </c>
      <c r="E18" s="250">
        <v>3044913</v>
      </c>
      <c r="F18" s="56">
        <v>78630</v>
      </c>
      <c r="G18" s="250">
        <v>684291501.11781096</v>
      </c>
      <c r="H18" s="250">
        <v>563086303.40630698</v>
      </c>
      <c r="I18" s="250">
        <v>222443.00337063789</v>
      </c>
      <c r="J18" s="254">
        <v>73610</v>
      </c>
      <c r="K18" s="254">
        <v>49.668301304958661</v>
      </c>
      <c r="L18" s="253">
        <v>2.5249999999999999</v>
      </c>
      <c r="M18" s="253">
        <v>2.5750000000000002</v>
      </c>
      <c r="N18" s="253">
        <v>3.2850000000000001</v>
      </c>
      <c r="O18" s="253">
        <v>3.41</v>
      </c>
      <c r="P18" s="303">
        <v>0.28999999999999998</v>
      </c>
      <c r="Q18" s="254">
        <v>222</v>
      </c>
      <c r="R18" s="255">
        <v>450</v>
      </c>
      <c r="S18" s="254">
        <v>10587</v>
      </c>
      <c r="T18" s="259">
        <v>0.20437977694497764</v>
      </c>
      <c r="U18" s="250">
        <v>3030307</v>
      </c>
      <c r="V18" s="256">
        <v>11</v>
      </c>
      <c r="W18" s="250">
        <v>2108</v>
      </c>
      <c r="X18" s="256">
        <v>2082.9700000000003</v>
      </c>
      <c r="Y18" s="254">
        <v>70</v>
      </c>
      <c r="Z18" s="257">
        <v>18623.24350050895</v>
      </c>
      <c r="AA18" s="253">
        <v>0.37581812505804091</v>
      </c>
      <c r="AB18" s="292">
        <v>3388.5</v>
      </c>
      <c r="AC18" s="254">
        <v>2654</v>
      </c>
      <c r="AD18" s="250">
        <v>0.8</v>
      </c>
      <c r="AE18" s="254">
        <v>0</v>
      </c>
      <c r="AF18" s="254">
        <v>2141</v>
      </c>
      <c r="AG18" s="258">
        <f>[1]OK!$H18</f>
        <v>96.199927529551772</v>
      </c>
      <c r="AH18" s="253">
        <v>14.3682</v>
      </c>
      <c r="AI18" s="259">
        <v>0.25806245200921424</v>
      </c>
      <c r="AJ18" s="250">
        <v>386537</v>
      </c>
      <c r="AK18" s="250">
        <v>343312</v>
      </c>
      <c r="AL18" s="253">
        <v>1.8404737340278605</v>
      </c>
      <c r="AM18" s="298">
        <v>605</v>
      </c>
      <c r="AN18" s="250">
        <v>1150630</v>
      </c>
      <c r="AO18" s="260">
        <v>0.63390456367751014</v>
      </c>
      <c r="AP18" s="259">
        <v>4.0238973818309612E-2</v>
      </c>
      <c r="AQ18" s="253">
        <v>74.7</v>
      </c>
      <c r="AR18" s="254">
        <v>56.4</v>
      </c>
      <c r="AS18" s="260">
        <v>4.9952871242790742E-2</v>
      </c>
      <c r="AT18" s="254">
        <v>523.70940486809172</v>
      </c>
      <c r="AU18" s="302">
        <v>131989</v>
      </c>
      <c r="AV18" s="254">
        <v>12.357866514302357</v>
      </c>
      <c r="AW18" s="254">
        <v>8480400</v>
      </c>
      <c r="AX18" s="253">
        <v>55.506606837897579</v>
      </c>
      <c r="AY18" s="260">
        <v>4.1322079879202667E-2</v>
      </c>
      <c r="AZ18" s="254">
        <v>39.1</v>
      </c>
      <c r="BA18" s="254">
        <v>13.4</v>
      </c>
      <c r="BB18" s="254">
        <v>0</v>
      </c>
      <c r="BC18" s="254">
        <v>60.9</v>
      </c>
      <c r="BD18" s="254">
        <v>21.5</v>
      </c>
      <c r="BE18" s="254">
        <v>31.79</v>
      </c>
      <c r="BF18" s="261">
        <v>246149</v>
      </c>
      <c r="BG18" s="254">
        <v>15.317275009598553</v>
      </c>
      <c r="BH18" s="300">
        <f>[2]Promedios!$H50</f>
        <v>0.69183333333333341</v>
      </c>
      <c r="BI18" s="250">
        <v>13642292.800000001</v>
      </c>
      <c r="BJ18" s="254">
        <v>348568288.84914911</v>
      </c>
      <c r="BK18" s="261">
        <v>1354689.6525000001</v>
      </c>
      <c r="BL18" s="250">
        <v>303519.53356404667</v>
      </c>
      <c r="BM18" s="254">
        <v>71.8</v>
      </c>
      <c r="BN18" s="250">
        <v>107847.6951736554</v>
      </c>
      <c r="BO18" s="250">
        <v>1616883.6627741158</v>
      </c>
      <c r="BP18" s="261">
        <v>123539.518106</v>
      </c>
      <c r="BQ18" s="250">
        <v>11.218169304886441</v>
      </c>
      <c r="BR18" s="253">
        <f>+[3]Hoja1!$W20</f>
        <v>6.2567606608482986</v>
      </c>
      <c r="BS18" s="254">
        <v>126.34042499999998</v>
      </c>
      <c r="BT18" s="250">
        <v>214745</v>
      </c>
      <c r="BU18" s="254">
        <v>96</v>
      </c>
      <c r="BV18" s="250">
        <v>22721</v>
      </c>
      <c r="BW18" s="250">
        <v>54907</v>
      </c>
      <c r="BX18" s="250">
        <v>525.52398508738361</v>
      </c>
      <c r="BY18" s="254">
        <v>764</v>
      </c>
      <c r="BZ18" s="253">
        <v>3642507</v>
      </c>
      <c r="CA18" s="253">
        <v>0.3815337657382678</v>
      </c>
      <c r="CB18" s="262">
        <v>77.605357139999995</v>
      </c>
      <c r="CC18" s="253">
        <v>0.31862500000000005</v>
      </c>
      <c r="CD18" s="254">
        <v>0.78649999999999998</v>
      </c>
      <c r="CE18" s="254">
        <v>40.340000000000003</v>
      </c>
      <c r="CF18" s="254">
        <v>69.05</v>
      </c>
      <c r="CG18" s="259">
        <v>0.82996889202135549</v>
      </c>
      <c r="CH18" s="250">
        <v>38017269</v>
      </c>
      <c r="CI18" s="300">
        <f>+[4]Hoja3!$G19</f>
        <v>0.15559705859978465</v>
      </c>
      <c r="CJ18" s="250">
        <v>25.036210354963725</v>
      </c>
      <c r="CK18" s="254">
        <v>8.8000000000000007</v>
      </c>
      <c r="CL18" s="302">
        <v>801223</v>
      </c>
      <c r="CM18" s="253">
        <v>0.10637551233501347</v>
      </c>
      <c r="CN18" s="250">
        <v>22446055.361241601</v>
      </c>
      <c r="CO18" s="254">
        <v>21235783.072000001</v>
      </c>
      <c r="CP18" s="254">
        <v>28893632.728</v>
      </c>
      <c r="CQ18" s="254">
        <v>484.58103796373456</v>
      </c>
      <c r="CR18" s="261">
        <v>3788.0640000000003</v>
      </c>
      <c r="CS18" s="254">
        <v>210753171.99456298</v>
      </c>
      <c r="CT18" s="261">
        <v>423993498.8422792</v>
      </c>
      <c r="CU18" s="254">
        <v>85</v>
      </c>
      <c r="CV18" s="254">
        <v>319</v>
      </c>
      <c r="CW18" s="254">
        <v>683</v>
      </c>
      <c r="CX18" s="254">
        <v>62621620.981918015</v>
      </c>
    </row>
    <row r="19" spans="1:102">
      <c r="A19" s="248" t="s">
        <v>150</v>
      </c>
      <c r="B19" s="250">
        <v>17832.327362120079</v>
      </c>
      <c r="C19" s="251">
        <v>0.25139119999999998</v>
      </c>
      <c r="D19" s="250">
        <v>14435284</v>
      </c>
      <c r="E19" s="250">
        <v>5993857</v>
      </c>
      <c r="F19" s="56">
        <v>22333</v>
      </c>
      <c r="G19" s="250">
        <v>963333039.73842597</v>
      </c>
      <c r="H19" s="250">
        <v>777648980.36998498</v>
      </c>
      <c r="I19" s="250">
        <v>382135.70282098523</v>
      </c>
      <c r="J19" s="254">
        <v>246808</v>
      </c>
      <c r="K19" s="254">
        <v>73.218502964531879</v>
      </c>
      <c r="L19" s="253">
        <v>3.4249999999999998</v>
      </c>
      <c r="M19" s="253">
        <v>3.1349999999999998</v>
      </c>
      <c r="N19" s="253">
        <v>4.1850000000000005</v>
      </c>
      <c r="O19" s="253">
        <v>3.19</v>
      </c>
      <c r="P19" s="303">
        <v>0.48333333333333334</v>
      </c>
      <c r="Q19" s="254">
        <v>187</v>
      </c>
      <c r="R19" s="302">
        <v>1244</v>
      </c>
      <c r="S19" s="254">
        <v>10017</v>
      </c>
      <c r="T19" s="259">
        <v>0.15673706602681595</v>
      </c>
      <c r="U19" s="250">
        <v>645858</v>
      </c>
      <c r="V19" s="256">
        <v>11</v>
      </c>
      <c r="W19" s="250">
        <v>1679</v>
      </c>
      <c r="X19" s="256">
        <v>2929.98</v>
      </c>
      <c r="Y19" s="254">
        <v>52</v>
      </c>
      <c r="Z19" s="257">
        <v>39172.347539797622</v>
      </c>
      <c r="AA19" s="253">
        <v>1.6673893832521292</v>
      </c>
      <c r="AB19" s="292">
        <v>4898.3</v>
      </c>
      <c r="AC19" s="254">
        <v>6026</v>
      </c>
      <c r="AD19" s="250">
        <v>0.2</v>
      </c>
      <c r="AE19" s="254">
        <v>0</v>
      </c>
      <c r="AF19" s="254">
        <v>3472</v>
      </c>
      <c r="AG19" s="258">
        <f>[1]OK!$H19</f>
        <v>90.965492303349379</v>
      </c>
      <c r="AH19" s="253">
        <v>15.0945</v>
      </c>
      <c r="AI19" s="259">
        <v>0.23427491336763626</v>
      </c>
      <c r="AJ19" s="250">
        <v>1509699</v>
      </c>
      <c r="AK19" s="250">
        <v>537825</v>
      </c>
      <c r="AL19" s="253">
        <v>0.99485399802317709</v>
      </c>
      <c r="AM19" s="298">
        <v>915</v>
      </c>
      <c r="AN19" s="250">
        <v>2071579</v>
      </c>
      <c r="AO19" s="260">
        <v>0.55619847145651446</v>
      </c>
      <c r="AP19" s="259">
        <v>4.3997668997669E-2</v>
      </c>
      <c r="AQ19" s="253">
        <v>80.8</v>
      </c>
      <c r="AR19" s="254">
        <v>56.3</v>
      </c>
      <c r="AS19" s="260">
        <v>0.39680607870683021</v>
      </c>
      <c r="AT19" s="254">
        <v>513.65960468353637</v>
      </c>
      <c r="AU19" s="302">
        <v>155606</v>
      </c>
      <c r="AV19" s="254">
        <v>25.983361473858675</v>
      </c>
      <c r="AW19" s="254">
        <v>32316300</v>
      </c>
      <c r="AX19" s="253">
        <v>50.543002672594127</v>
      </c>
      <c r="AY19" s="260">
        <v>4.8999322469366335E-2</v>
      </c>
      <c r="AZ19" s="254">
        <v>82.5</v>
      </c>
      <c r="BA19" s="254">
        <v>14.3</v>
      </c>
      <c r="BB19" s="254">
        <v>0</v>
      </c>
      <c r="BC19" s="254">
        <v>42.7</v>
      </c>
      <c r="BD19" s="254">
        <v>9.1999999999999993</v>
      </c>
      <c r="BE19" s="254">
        <v>26.72</v>
      </c>
      <c r="BF19" s="261">
        <v>297331</v>
      </c>
      <c r="BG19" s="254">
        <v>17.721505298519116</v>
      </c>
      <c r="BH19" s="300">
        <f>[2]Promedios!$H51</f>
        <v>0.71633333333333349</v>
      </c>
      <c r="BI19" s="250">
        <v>16869978.800000001</v>
      </c>
      <c r="BJ19" s="254">
        <v>410378208.41499907</v>
      </c>
      <c r="BK19" s="261">
        <v>874722.71000000008</v>
      </c>
      <c r="BL19" s="250">
        <v>437330.7342344129</v>
      </c>
      <c r="BM19" s="254">
        <v>57.9</v>
      </c>
      <c r="BN19" s="250">
        <v>281520.30994787451</v>
      </c>
      <c r="BO19" s="250">
        <v>3315730.6495785615</v>
      </c>
      <c r="BP19" s="261">
        <v>101241.00939700002</v>
      </c>
      <c r="BQ19" s="250">
        <v>15.958384764591782</v>
      </c>
      <c r="BR19" s="253">
        <f>+[3]Hoja1!$W21</f>
        <v>5.4679305871066193</v>
      </c>
      <c r="BS19" s="254">
        <v>29.142579000000001</v>
      </c>
      <c r="BT19" s="250">
        <v>87812</v>
      </c>
      <c r="BU19" s="254">
        <v>24</v>
      </c>
      <c r="BV19" s="250">
        <v>137670</v>
      </c>
      <c r="BW19" s="250">
        <v>68488</v>
      </c>
      <c r="BX19" s="250">
        <v>1067.8942885729512</v>
      </c>
      <c r="BY19" s="254">
        <v>833</v>
      </c>
      <c r="BZ19" s="253">
        <v>4733867</v>
      </c>
      <c r="CA19" s="253">
        <v>0.89553575426498899</v>
      </c>
      <c r="CB19" s="262">
        <v>81.2</v>
      </c>
      <c r="CC19" s="253">
        <v>0.48412500000000003</v>
      </c>
      <c r="CD19" s="254">
        <v>0.5601666666666667</v>
      </c>
      <c r="CE19" s="254">
        <v>47.96</v>
      </c>
      <c r="CF19" s="254">
        <v>50</v>
      </c>
      <c r="CG19" s="259">
        <v>0.71284074999817604</v>
      </c>
      <c r="CH19" s="250">
        <v>47803020</v>
      </c>
      <c r="CI19" s="300">
        <f>+[4]Hoja3!$G20</f>
        <v>9.3022504572818465E-2</v>
      </c>
      <c r="CJ19" s="250">
        <v>29.339166682915671</v>
      </c>
      <c r="CK19" s="254">
        <v>18.8</v>
      </c>
      <c r="CL19" s="302">
        <v>1930213</v>
      </c>
      <c r="CM19" s="253">
        <v>8.7938228783445154E-4</v>
      </c>
      <c r="CN19" s="250">
        <v>17787319.2697405</v>
      </c>
      <c r="CO19" s="254">
        <v>7938395.4129999997</v>
      </c>
      <c r="CP19" s="254">
        <v>15542653.387</v>
      </c>
      <c r="CQ19" s="254">
        <v>755.90772772736841</v>
      </c>
      <c r="CR19" s="261">
        <v>3994.2400000000002</v>
      </c>
      <c r="CS19" s="254">
        <v>340984821.32325882</v>
      </c>
      <c r="CT19" s="261">
        <v>575179124.3496629</v>
      </c>
      <c r="CU19" s="254">
        <v>54</v>
      </c>
      <c r="CV19" s="254">
        <v>746</v>
      </c>
      <c r="CW19" s="254">
        <v>800</v>
      </c>
      <c r="CX19" s="254">
        <v>88157570.852940857</v>
      </c>
    </row>
    <row r="20" spans="1:102">
      <c r="A20" s="248" t="s">
        <v>151</v>
      </c>
      <c r="B20" s="250">
        <v>5681.1477219441622</v>
      </c>
      <c r="C20" s="251">
        <v>0.21494559999999999</v>
      </c>
      <c r="D20" s="250">
        <v>3991189</v>
      </c>
      <c r="E20" s="250">
        <v>1582172</v>
      </c>
      <c r="F20" s="56">
        <v>58667</v>
      </c>
      <c r="G20" s="250">
        <v>259963667.82444701</v>
      </c>
      <c r="H20" s="250">
        <v>202860978.20758399</v>
      </c>
      <c r="I20" s="250">
        <v>161359.50047836985</v>
      </c>
      <c r="J20" s="254">
        <v>36236</v>
      </c>
      <c r="K20" s="254">
        <v>62.686586687565949</v>
      </c>
      <c r="L20" s="253">
        <v>3.2349999999999999</v>
      </c>
      <c r="M20" s="253">
        <v>2.85</v>
      </c>
      <c r="N20" s="253">
        <v>3.585</v>
      </c>
      <c r="O20" s="253">
        <v>2.79</v>
      </c>
      <c r="P20" s="303">
        <v>0.3113333333333333</v>
      </c>
      <c r="Q20" s="254">
        <v>125</v>
      </c>
      <c r="R20" s="255">
        <v>556</v>
      </c>
      <c r="S20" s="254">
        <v>10382</v>
      </c>
      <c r="T20" s="259">
        <v>0.20437977694497764</v>
      </c>
      <c r="U20" s="250">
        <v>2602727</v>
      </c>
      <c r="V20" s="256">
        <v>6</v>
      </c>
      <c r="W20" s="250">
        <v>1765</v>
      </c>
      <c r="X20" s="256">
        <v>2177.1999999999998</v>
      </c>
      <c r="Y20" s="254">
        <v>31</v>
      </c>
      <c r="Z20" s="257">
        <v>26441.46618363454</v>
      </c>
      <c r="AA20" s="253">
        <v>0.51256321227317192</v>
      </c>
      <c r="AB20" s="292">
        <v>2470.6</v>
      </c>
      <c r="AC20" s="254">
        <v>1091</v>
      </c>
      <c r="AD20" s="250">
        <v>1</v>
      </c>
      <c r="AE20" s="254">
        <v>0</v>
      </c>
      <c r="AF20" s="254">
        <v>388</v>
      </c>
      <c r="AG20" s="258">
        <f>[1]OK!$H20</f>
        <v>83.416814521207797</v>
      </c>
      <c r="AH20" s="253">
        <v>18.308</v>
      </c>
      <c r="AI20" s="259">
        <v>0.28640659074388175</v>
      </c>
      <c r="AJ20" s="250">
        <v>343363</v>
      </c>
      <c r="AK20" s="250">
        <v>154852</v>
      </c>
      <c r="AL20" s="253">
        <v>1.508071905389597</v>
      </c>
      <c r="AM20" s="298">
        <v>390</v>
      </c>
      <c r="AN20" s="250">
        <v>588627</v>
      </c>
      <c r="AO20" s="260">
        <v>0.55346525018790937</v>
      </c>
      <c r="AP20" s="259">
        <v>8.0354140983974004E-2</v>
      </c>
      <c r="AQ20" s="253">
        <v>70.7</v>
      </c>
      <c r="AR20" s="254">
        <v>59.7</v>
      </c>
      <c r="AS20" s="260">
        <v>2.4492508152733284E-2</v>
      </c>
      <c r="AT20" s="254">
        <v>518.17682818975106</v>
      </c>
      <c r="AU20" s="302">
        <v>19417</v>
      </c>
      <c r="AV20" s="254">
        <v>13.194247726611536</v>
      </c>
      <c r="AW20" s="254">
        <v>6581100</v>
      </c>
      <c r="AX20" s="253">
        <v>61.171924057738089</v>
      </c>
      <c r="AY20" s="260">
        <v>3.0333520055685497E-2</v>
      </c>
      <c r="AZ20" s="254">
        <v>67.8</v>
      </c>
      <c r="BA20" s="254">
        <v>26.6</v>
      </c>
      <c r="BB20" s="254">
        <v>0</v>
      </c>
      <c r="BC20" s="254">
        <v>47.34</v>
      </c>
      <c r="BD20" s="254">
        <v>11.9</v>
      </c>
      <c r="BE20" s="254">
        <v>26.77</v>
      </c>
      <c r="BF20" s="261">
        <v>300817</v>
      </c>
      <c r="BG20" s="254">
        <v>25.08050067352519</v>
      </c>
      <c r="BH20" s="300">
        <f>[2]Promedios!$H52</f>
        <v>0.59983333333333344</v>
      </c>
      <c r="BI20" s="250">
        <v>4127846.6</v>
      </c>
      <c r="BJ20" s="254">
        <v>131967235.44641238</v>
      </c>
      <c r="BK20" s="261">
        <v>984862.94000000006</v>
      </c>
      <c r="BL20" s="250">
        <v>211457.33946319253</v>
      </c>
      <c r="BM20" s="254">
        <v>55.2</v>
      </c>
      <c r="BN20" s="250">
        <v>65257.184339260726</v>
      </c>
      <c r="BO20" s="250">
        <v>974328.73116777698</v>
      </c>
      <c r="BP20" s="261">
        <v>41854.687874000003</v>
      </c>
      <c r="BQ20" s="250">
        <v>7.0846499251621484</v>
      </c>
      <c r="BR20" s="253">
        <f>+[3]Hoja1!$W22</f>
        <v>1.3465847837503653</v>
      </c>
      <c r="BS20" s="254">
        <v>17091.431572000001</v>
      </c>
      <c r="BT20" s="250">
        <v>26264</v>
      </c>
      <c r="BU20" s="254">
        <v>16</v>
      </c>
      <c r="BV20" s="250">
        <v>29501</v>
      </c>
      <c r="BW20" s="250">
        <v>25262</v>
      </c>
      <c r="BX20" s="250">
        <v>524.88000000000011</v>
      </c>
      <c r="BY20" s="254">
        <v>294</v>
      </c>
      <c r="BZ20" s="253">
        <v>950448</v>
      </c>
      <c r="CA20" s="253">
        <v>0.6818143078732507</v>
      </c>
      <c r="CB20" s="262">
        <v>62.300148810000003</v>
      </c>
      <c r="CC20" s="253">
        <v>7.7875E-2</v>
      </c>
      <c r="CD20" s="254">
        <v>0.33433333333333337</v>
      </c>
      <c r="CE20" s="254">
        <v>40.99</v>
      </c>
      <c r="CF20" s="254">
        <v>47.62</v>
      </c>
      <c r="CG20" s="259">
        <v>0.8240846908169035</v>
      </c>
      <c r="CH20" s="250">
        <v>28615522</v>
      </c>
      <c r="CI20" s="300">
        <f>+[4]Hoja3!$G21</f>
        <v>0.18441687649314276</v>
      </c>
      <c r="CJ20" s="250">
        <v>0</v>
      </c>
      <c r="CK20" s="254">
        <v>5.7</v>
      </c>
      <c r="CL20" s="302">
        <v>499394</v>
      </c>
      <c r="CM20" s="253">
        <v>2.7394076645590945E-3</v>
      </c>
      <c r="CN20" s="250">
        <v>5629983.86510434</v>
      </c>
      <c r="CO20" s="254">
        <v>870254.78399999999</v>
      </c>
      <c r="CP20" s="254">
        <v>783517.36199999996</v>
      </c>
      <c r="CQ20" s="254">
        <v>1590.2769652000006</v>
      </c>
      <c r="CR20" s="261">
        <v>1035.394</v>
      </c>
      <c r="CS20" s="254">
        <v>59513626.279038362</v>
      </c>
      <c r="CT20" s="261">
        <v>164809564.85242182</v>
      </c>
      <c r="CU20" s="254">
        <v>7</v>
      </c>
      <c r="CV20" s="254">
        <v>59</v>
      </c>
      <c r="CW20" s="254">
        <v>386</v>
      </c>
      <c r="CX20" s="254">
        <v>23790075.207684077</v>
      </c>
    </row>
    <row r="21" spans="1:102">
      <c r="A21" s="248" t="s">
        <v>221</v>
      </c>
      <c r="B21" s="250">
        <v>2474.7624564805783</v>
      </c>
      <c r="C21" s="251">
        <v>0.24572649999999999</v>
      </c>
      <c r="D21" s="250">
        <v>1648463</v>
      </c>
      <c r="E21" s="250">
        <v>717497</v>
      </c>
      <c r="F21" s="56">
        <v>4892</v>
      </c>
      <c r="G21" s="250">
        <v>119163430.27646001</v>
      </c>
      <c r="H21" s="250">
        <v>99950488.395632207</v>
      </c>
      <c r="I21" s="250">
        <v>72680.281985641486</v>
      </c>
      <c r="J21" s="254">
        <v>43422</v>
      </c>
      <c r="K21" s="254">
        <v>52.105313275579256</v>
      </c>
      <c r="L21" s="253">
        <v>2.7949999999999999</v>
      </c>
      <c r="M21" s="253">
        <v>2.4550000000000001</v>
      </c>
      <c r="N21" s="253">
        <v>3.33</v>
      </c>
      <c r="O21" s="253">
        <v>3.1150000000000002</v>
      </c>
      <c r="P21" s="303">
        <v>0.64466666666666672</v>
      </c>
      <c r="Q21" s="254">
        <v>23</v>
      </c>
      <c r="R21" s="255">
        <v>126</v>
      </c>
      <c r="S21" s="254">
        <v>3187</v>
      </c>
      <c r="T21" s="259">
        <v>0.15673706602681595</v>
      </c>
      <c r="U21" s="250">
        <v>88488</v>
      </c>
      <c r="V21" s="256">
        <v>4</v>
      </c>
      <c r="W21" s="250">
        <v>994</v>
      </c>
      <c r="X21" s="256">
        <v>1243.82</v>
      </c>
      <c r="Y21" s="254">
        <v>18</v>
      </c>
      <c r="Z21" s="257">
        <v>53877.047265171983</v>
      </c>
      <c r="AA21" s="253">
        <v>0.93226723583440996</v>
      </c>
      <c r="AB21" s="292">
        <v>1059.0999999999999</v>
      </c>
      <c r="AC21" s="254">
        <v>538</v>
      </c>
      <c r="AD21" s="250">
        <v>0.8</v>
      </c>
      <c r="AE21" s="254">
        <v>0</v>
      </c>
      <c r="AF21" s="254">
        <v>215</v>
      </c>
      <c r="AG21" s="258">
        <f>[1]OK!$H21</f>
        <v>91.197522770463635</v>
      </c>
      <c r="AH21" s="253">
        <v>14.1675</v>
      </c>
      <c r="AI21" s="259">
        <v>0.29889006342494717</v>
      </c>
      <c r="AJ21" s="250">
        <v>121782</v>
      </c>
      <c r="AK21" s="250">
        <v>44661</v>
      </c>
      <c r="AL21" s="253">
        <v>1.5420424965558828</v>
      </c>
      <c r="AM21" s="298">
        <v>189</v>
      </c>
      <c r="AN21" s="250">
        <v>284581</v>
      </c>
      <c r="AO21" s="260">
        <v>0.66581875290318304</v>
      </c>
      <c r="AP21" s="259">
        <v>6.2628460887438037E-2</v>
      </c>
      <c r="AQ21" s="253">
        <v>83.1</v>
      </c>
      <c r="AR21" s="254">
        <v>57.9</v>
      </c>
      <c r="AS21" s="260">
        <v>1.5399005420709929E-2</v>
      </c>
      <c r="AT21" s="254">
        <v>516.71712752652627</v>
      </c>
      <c r="AU21" s="302">
        <v>20041</v>
      </c>
      <c r="AV21" s="254">
        <v>9.1193937858709848</v>
      </c>
      <c r="AW21" s="254">
        <v>653300</v>
      </c>
      <c r="AX21" s="253">
        <v>54.033747089318219</v>
      </c>
      <c r="AY21" s="260">
        <v>2.7598142997600883E-2</v>
      </c>
      <c r="AZ21" s="254">
        <v>13.7</v>
      </c>
      <c r="BA21" s="254">
        <v>5.2</v>
      </c>
      <c r="BB21" s="254">
        <v>0</v>
      </c>
      <c r="BC21" s="254">
        <v>59.5</v>
      </c>
      <c r="BD21" s="254">
        <v>0.3</v>
      </c>
      <c r="BE21" s="254">
        <v>24.23</v>
      </c>
      <c r="BF21" s="261">
        <v>72502</v>
      </c>
      <c r="BG21" s="254">
        <v>35.902647892796715</v>
      </c>
      <c r="BH21" s="300">
        <f>[2]Promedios!$H53</f>
        <v>0.70266666666666677</v>
      </c>
      <c r="BI21" s="250">
        <v>2918695.1</v>
      </c>
      <c r="BJ21" s="254">
        <v>40095778.347170658</v>
      </c>
      <c r="BK21" s="261">
        <v>135472.1575</v>
      </c>
      <c r="BL21" s="250">
        <v>52198.60461222208</v>
      </c>
      <c r="BM21" s="254">
        <v>80.3</v>
      </c>
      <c r="BN21" s="250">
        <v>51844.264656976091</v>
      </c>
      <c r="BO21" s="250">
        <v>422836.13477556588</v>
      </c>
      <c r="BP21" s="261">
        <v>19402.106351000002</v>
      </c>
      <c r="BQ21" s="250">
        <v>15.276073619631902</v>
      </c>
      <c r="BR21" s="253">
        <f>+[3]Hoja1!$W23</f>
        <v>12.710870075352645</v>
      </c>
      <c r="BS21" s="254">
        <v>0</v>
      </c>
      <c r="BT21" s="250">
        <v>14750</v>
      </c>
      <c r="BU21" s="254">
        <v>4</v>
      </c>
      <c r="BV21" s="250">
        <v>18511</v>
      </c>
      <c r="BW21" s="250">
        <v>15186</v>
      </c>
      <c r="BX21" s="250">
        <v>217.48298944325538</v>
      </c>
      <c r="BY21" s="254">
        <v>137</v>
      </c>
      <c r="BZ21" s="253">
        <v>484593</v>
      </c>
      <c r="CA21" s="253">
        <v>2.0441537203597711</v>
      </c>
      <c r="CB21" s="262">
        <v>72.249086309999996</v>
      </c>
      <c r="CC21" s="253">
        <v>0.22287499999999999</v>
      </c>
      <c r="CD21" s="254">
        <v>0.58266666666666667</v>
      </c>
      <c r="CE21" s="254">
        <v>37.61</v>
      </c>
      <c r="CF21" s="254">
        <v>57.14</v>
      </c>
      <c r="CG21" s="259">
        <v>0.87524923618485151</v>
      </c>
      <c r="CH21" s="250">
        <v>3244059</v>
      </c>
      <c r="CI21" s="300">
        <f>+[4]Hoja3!$G22</f>
        <v>0.18969849906514677</v>
      </c>
      <c r="CJ21" s="250">
        <v>19.496072933880463</v>
      </c>
      <c r="CK21" s="254">
        <v>9.8000000000000007</v>
      </c>
      <c r="CL21" s="302">
        <v>236517</v>
      </c>
      <c r="CM21" s="253">
        <v>2.7755358900613934E-7</v>
      </c>
      <c r="CN21" s="250">
        <v>3922624.8568971702</v>
      </c>
      <c r="CO21" s="254">
        <v>501368.641</v>
      </c>
      <c r="CP21" s="254">
        <v>702062.78399999999</v>
      </c>
      <c r="CQ21" s="254">
        <v>453.25049933989123</v>
      </c>
      <c r="CR21" s="261">
        <v>615.87900000000002</v>
      </c>
      <c r="CS21" s="254">
        <v>39628475.240616113</v>
      </c>
      <c r="CT21" s="261">
        <v>69072510.086210549</v>
      </c>
      <c r="CU21" s="254">
        <v>16</v>
      </c>
      <c r="CV21" s="254">
        <v>91</v>
      </c>
      <c r="CW21" s="254">
        <v>754</v>
      </c>
      <c r="CX21" s="254">
        <v>10905012.196538975</v>
      </c>
    </row>
    <row r="22" spans="1:102">
      <c r="A22" s="248" t="s">
        <v>222</v>
      </c>
      <c r="B22" s="250">
        <v>1166.1342314963126</v>
      </c>
      <c r="C22" s="251">
        <v>0.2496844</v>
      </c>
      <c r="D22" s="250">
        <v>964285</v>
      </c>
      <c r="E22" s="250">
        <v>418093</v>
      </c>
      <c r="F22" s="56">
        <v>27862</v>
      </c>
      <c r="G22" s="250">
        <v>62940538.218279697</v>
      </c>
      <c r="H22" s="250">
        <v>51184417.933306798</v>
      </c>
      <c r="I22" s="250">
        <v>32149.253521251998</v>
      </c>
      <c r="J22" s="254">
        <v>13642</v>
      </c>
      <c r="K22" s="254">
        <v>35.377779033743387</v>
      </c>
      <c r="L22" s="253">
        <v>3.55</v>
      </c>
      <c r="M22" s="253">
        <v>3.19</v>
      </c>
      <c r="N22" s="253">
        <v>4.0150000000000006</v>
      </c>
      <c r="O22" s="253">
        <v>2.7450000000000001</v>
      </c>
      <c r="P22" s="303">
        <v>0.3116666666666667</v>
      </c>
      <c r="Q22" s="254">
        <v>50</v>
      </c>
      <c r="R22" s="255">
        <v>108</v>
      </c>
      <c r="S22" s="254">
        <v>4188</v>
      </c>
      <c r="T22" s="259">
        <v>0.20437977694497764</v>
      </c>
      <c r="U22" s="250">
        <v>1271817</v>
      </c>
      <c r="V22" s="256">
        <v>3</v>
      </c>
      <c r="W22" s="250">
        <v>1413</v>
      </c>
      <c r="X22" s="256">
        <v>25530.334999999999</v>
      </c>
      <c r="Y22" s="254">
        <v>4</v>
      </c>
      <c r="Z22" s="257">
        <v>75176.787618370523</v>
      </c>
      <c r="AA22" s="253">
        <v>0.47699220234768835</v>
      </c>
      <c r="AB22" s="292">
        <v>1198.4000000000001</v>
      </c>
      <c r="AC22" s="254">
        <v>276</v>
      </c>
      <c r="AD22" s="250">
        <v>0.5</v>
      </c>
      <c r="AE22" s="254">
        <v>0</v>
      </c>
      <c r="AF22" s="254">
        <v>142</v>
      </c>
      <c r="AG22" s="258">
        <f>[1]OK!$H22</f>
        <v>92.198182873427911</v>
      </c>
      <c r="AH22" s="253">
        <v>16.011900000000001</v>
      </c>
      <c r="AI22" s="259">
        <v>0.28438109781963178</v>
      </c>
      <c r="AJ22" s="250">
        <v>81325</v>
      </c>
      <c r="AK22" s="250">
        <v>45274</v>
      </c>
      <c r="AL22" s="253">
        <v>2.3302239483140359</v>
      </c>
      <c r="AM22" s="298">
        <v>83</v>
      </c>
      <c r="AN22" s="250">
        <v>155243</v>
      </c>
      <c r="AO22" s="260">
        <v>0.60540340239178037</v>
      </c>
      <c r="AP22" s="259">
        <v>4.934327298544551E-2</v>
      </c>
      <c r="AQ22" s="253">
        <v>83.8</v>
      </c>
      <c r="AR22" s="254">
        <v>61.3</v>
      </c>
      <c r="AS22" s="260">
        <v>3.3369326943564672E-3</v>
      </c>
      <c r="AT22" s="254">
        <v>507.3156318113916</v>
      </c>
      <c r="AU22" s="302">
        <v>11850</v>
      </c>
      <c r="AV22" s="254">
        <v>6.1501606794209858</v>
      </c>
      <c r="AW22" s="254">
        <v>648000</v>
      </c>
      <c r="AX22" s="253">
        <v>57.015662731037089</v>
      </c>
      <c r="AY22" s="260">
        <v>4.5237397883476839E-2</v>
      </c>
      <c r="AZ22" s="254">
        <v>19.5</v>
      </c>
      <c r="BA22" s="254">
        <v>8.5</v>
      </c>
      <c r="BB22" s="254">
        <v>0</v>
      </c>
      <c r="BC22" s="254">
        <v>58.3</v>
      </c>
      <c r="BD22" s="254">
        <v>4.2</v>
      </c>
      <c r="BE22" s="254">
        <v>27.78</v>
      </c>
      <c r="BF22" s="261">
        <v>78738</v>
      </c>
      <c r="BG22" s="254">
        <v>15.857700191762762</v>
      </c>
      <c r="BH22" s="300">
        <f>[2]Promedios!$H54</f>
        <v>0.6838333333333334</v>
      </c>
      <c r="BI22" s="250">
        <v>1809727.2</v>
      </c>
      <c r="BJ22" s="254">
        <v>73881315.07265006</v>
      </c>
      <c r="BK22" s="261">
        <v>354040.32250000001</v>
      </c>
      <c r="BL22" s="250">
        <v>43856.745039831396</v>
      </c>
      <c r="BM22" s="254">
        <v>51.5</v>
      </c>
      <c r="BN22" s="250">
        <v>15425.466517712939</v>
      </c>
      <c r="BO22" s="250">
        <v>266233.43255979154</v>
      </c>
      <c r="BP22" s="261">
        <v>9669.8035230000005</v>
      </c>
      <c r="BQ22" s="250">
        <v>8.217821782178218</v>
      </c>
      <c r="BR22" s="253">
        <f>+[3]Hoja1!$W24</f>
        <v>12.158816247126097</v>
      </c>
      <c r="BS22" s="254">
        <v>0.11019499999999999</v>
      </c>
      <c r="BT22" s="250">
        <v>9452</v>
      </c>
      <c r="BU22" s="254">
        <v>3</v>
      </c>
      <c r="BV22" s="250">
        <v>7169</v>
      </c>
      <c r="BW22" s="250">
        <v>13952</v>
      </c>
      <c r="BX22" s="250">
        <v>216.92429380683836</v>
      </c>
      <c r="BY22" s="254">
        <v>63</v>
      </c>
      <c r="BZ22" s="253">
        <v>291095</v>
      </c>
      <c r="CA22" s="253">
        <v>0.35891177948460268</v>
      </c>
      <c r="CB22" s="262">
        <v>72.248065479999994</v>
      </c>
      <c r="CC22" s="253">
        <v>0.50350000000000006</v>
      </c>
      <c r="CD22" s="254">
        <v>0.64966666666666661</v>
      </c>
      <c r="CE22" s="254">
        <v>25.38</v>
      </c>
      <c r="CF22" s="254">
        <v>71.430000000000007</v>
      </c>
      <c r="CG22" s="259">
        <v>0.90126541223119128</v>
      </c>
      <c r="CH22" s="250">
        <v>2729488</v>
      </c>
      <c r="CI22" s="300">
        <f>+[4]Hoja3!$G23</f>
        <v>0.23732103212587302</v>
      </c>
      <c r="CJ22" s="250">
        <v>10.712917381943365</v>
      </c>
      <c r="CK22" s="254">
        <v>5.2</v>
      </c>
      <c r="CL22" s="302">
        <v>105899</v>
      </c>
      <c r="CM22" s="253">
        <v>0</v>
      </c>
      <c r="CN22" s="250">
        <v>3273419.0371378898</v>
      </c>
      <c r="CO22" s="254">
        <v>51755.553999999996</v>
      </c>
      <c r="CP22" s="254">
        <v>15708.118</v>
      </c>
      <c r="CQ22" s="254">
        <v>81.687459441261225</v>
      </c>
      <c r="CR22" s="261">
        <v>893.0680000000001</v>
      </c>
      <c r="CS22" s="254">
        <v>16074080.572116226</v>
      </c>
      <c r="CT22" s="261">
        <v>36938139.724196307</v>
      </c>
      <c r="CU22" s="254">
        <v>1</v>
      </c>
      <c r="CV22" s="254">
        <v>14</v>
      </c>
      <c r="CW22" s="254">
        <v>17</v>
      </c>
      <c r="CX22" s="254">
        <v>5759882.334158143</v>
      </c>
    </row>
    <row r="23" spans="1:102">
      <c r="A23" s="248" t="s">
        <v>223</v>
      </c>
      <c r="B23" s="250">
        <v>20050.396177828356</v>
      </c>
      <c r="C23" s="251">
        <v>0.35003849999999997</v>
      </c>
      <c r="D23" s="250">
        <v>4337085</v>
      </c>
      <c r="E23" s="250">
        <v>2001983</v>
      </c>
      <c r="F23" s="56">
        <v>64203</v>
      </c>
      <c r="G23" s="250">
        <v>831117249.79865003</v>
      </c>
      <c r="H23" s="250">
        <v>658001643.73478997</v>
      </c>
      <c r="I23" s="250">
        <v>109649.84864831227</v>
      </c>
      <c r="J23" s="254">
        <v>53554</v>
      </c>
      <c r="K23" s="254">
        <v>63.956326347660166</v>
      </c>
      <c r="L23" s="253">
        <v>3.105</v>
      </c>
      <c r="M23" s="253">
        <v>2.91</v>
      </c>
      <c r="N23" s="253">
        <v>3.83</v>
      </c>
      <c r="O23" s="253">
        <v>3.68</v>
      </c>
      <c r="P23" s="303">
        <v>0.38666666666666671</v>
      </c>
      <c r="Q23" s="254">
        <v>159</v>
      </c>
      <c r="R23" s="255">
        <v>279</v>
      </c>
      <c r="S23" s="254">
        <v>7192</v>
      </c>
      <c r="T23" s="259">
        <v>4.7709341880790854E-3</v>
      </c>
      <c r="U23" s="250">
        <v>348637</v>
      </c>
      <c r="V23" s="256">
        <v>9</v>
      </c>
      <c r="W23" s="250">
        <v>1302</v>
      </c>
      <c r="X23" s="256">
        <v>1834.43</v>
      </c>
      <c r="Y23" s="254">
        <v>54</v>
      </c>
      <c r="Z23" s="257">
        <v>4522.4771708836506</v>
      </c>
      <c r="AA23" s="253">
        <v>0.70587772677472116</v>
      </c>
      <c r="AB23" s="292">
        <v>11869.7</v>
      </c>
      <c r="AC23" s="254">
        <v>1871</v>
      </c>
      <c r="AD23" s="250">
        <v>0.8</v>
      </c>
      <c r="AE23" s="254">
        <v>7</v>
      </c>
      <c r="AF23" s="254">
        <v>1818</v>
      </c>
      <c r="AG23" s="258">
        <f>[1]OK!$H23</f>
        <v>96.544655657258176</v>
      </c>
      <c r="AH23" s="253">
        <v>11.3271</v>
      </c>
      <c r="AI23" s="259">
        <v>0.20277605991891706</v>
      </c>
      <c r="AJ23" s="250">
        <v>195043</v>
      </c>
      <c r="AK23" s="250">
        <v>362634</v>
      </c>
      <c r="AL23" s="253">
        <v>1.5743293018236904</v>
      </c>
      <c r="AM23" s="298">
        <v>199</v>
      </c>
      <c r="AN23" s="250">
        <v>694774</v>
      </c>
      <c r="AO23" s="260">
        <v>0.56392272982751401</v>
      </c>
      <c r="AP23" s="259">
        <v>2.9290310189186593E-2</v>
      </c>
      <c r="AQ23" s="253">
        <v>86.1</v>
      </c>
      <c r="AR23" s="254">
        <v>51.1</v>
      </c>
      <c r="AS23" s="260">
        <v>4.1704435881416105E-2</v>
      </c>
      <c r="AT23" s="254">
        <v>534.61254090805471</v>
      </c>
      <c r="AU23" s="302">
        <v>153279</v>
      </c>
      <c r="AV23" s="254">
        <v>13.276580078227553</v>
      </c>
      <c r="AW23" s="254">
        <v>17346200</v>
      </c>
      <c r="AX23" s="253">
        <v>49.607946554755536</v>
      </c>
      <c r="AY23" s="260">
        <v>5.9499815927307388E-2</v>
      </c>
      <c r="AZ23" s="254">
        <v>107.4</v>
      </c>
      <c r="BA23" s="254">
        <v>17.2</v>
      </c>
      <c r="BB23" s="254">
        <v>0</v>
      </c>
      <c r="BC23" s="254">
        <v>54.4</v>
      </c>
      <c r="BD23" s="254">
        <v>10.7</v>
      </c>
      <c r="BE23" s="254">
        <v>37.46</v>
      </c>
      <c r="BF23" s="261">
        <v>34654</v>
      </c>
      <c r="BG23" s="254">
        <v>7.8498605647348114</v>
      </c>
      <c r="BH23" s="300">
        <f>[2]Promedios!$H55</f>
        <v>0.78749999999999998</v>
      </c>
      <c r="BI23" s="250">
        <v>15108494.800000001</v>
      </c>
      <c r="BJ23" s="254">
        <v>681943866.13383865</v>
      </c>
      <c r="BK23" s="261">
        <v>364982.99</v>
      </c>
      <c r="BL23" s="250">
        <v>292216.02732101892</v>
      </c>
      <c r="BM23" s="254">
        <v>84.7</v>
      </c>
      <c r="BN23" s="250">
        <v>186939.76807731547</v>
      </c>
      <c r="BO23" s="250">
        <v>1077133.2448412636</v>
      </c>
      <c r="BP23" s="261">
        <v>129259.172727</v>
      </c>
      <c r="BQ23" s="250">
        <v>16.388767003071521</v>
      </c>
      <c r="BR23" s="253">
        <f>+[3]Hoja1!$W25</f>
        <v>101.22467519209748</v>
      </c>
      <c r="BS23" s="254">
        <v>41.354065999999996</v>
      </c>
      <c r="BT23" s="250">
        <v>116826</v>
      </c>
      <c r="BU23" s="254">
        <v>50</v>
      </c>
      <c r="BV23" s="250">
        <v>72248</v>
      </c>
      <c r="BW23" s="250">
        <v>64217</v>
      </c>
      <c r="BX23" s="250">
        <v>88.20884645690326</v>
      </c>
      <c r="BY23" s="254">
        <v>693</v>
      </c>
      <c r="BZ23" s="253">
        <v>5947127</v>
      </c>
      <c r="CA23" s="253">
        <v>0.46726788467828606</v>
      </c>
      <c r="CB23" s="262">
        <v>79.505208330000002</v>
      </c>
      <c r="CC23" s="253">
        <v>0.236875</v>
      </c>
      <c r="CD23" s="254">
        <v>0.42183333333333339</v>
      </c>
      <c r="CE23" s="254">
        <v>55.15</v>
      </c>
      <c r="CF23" s="254">
        <v>54.76</v>
      </c>
      <c r="CG23" s="259">
        <v>0.79830459241839702</v>
      </c>
      <c r="CH23" s="250">
        <v>13640157</v>
      </c>
      <c r="CI23" s="300">
        <f>+[4]Hoja3!$G24</f>
        <v>3.229441959181123E-2</v>
      </c>
      <c r="CJ23" s="250">
        <v>0</v>
      </c>
      <c r="CK23" s="254">
        <v>6</v>
      </c>
      <c r="CL23" s="302">
        <v>409501</v>
      </c>
      <c r="CM23" s="253">
        <v>9.5160635758699905E-3</v>
      </c>
      <c r="CN23" s="250">
        <v>13062512.7783213</v>
      </c>
      <c r="CO23" s="254">
        <v>20738467.796999998</v>
      </c>
      <c r="CP23" s="254">
        <v>21523068.101</v>
      </c>
      <c r="CQ23" s="254">
        <v>3645.4003506680333</v>
      </c>
      <c r="CR23" s="261">
        <v>2170.9420000000005</v>
      </c>
      <c r="CS23" s="254">
        <v>331853705.81063765</v>
      </c>
      <c r="CT23" s="261">
        <v>500808372.63672578</v>
      </c>
      <c r="CU23" s="254">
        <v>73</v>
      </c>
      <c r="CV23" s="254">
        <v>751</v>
      </c>
      <c r="CW23" s="254">
        <v>441</v>
      </c>
      <c r="CX23" s="254">
        <v>75313787.072803587</v>
      </c>
    </row>
    <row r="24" spans="1:102">
      <c r="A24" s="248" t="s">
        <v>224</v>
      </c>
      <c r="B24" s="250">
        <v>3066.9118412866446</v>
      </c>
      <c r="C24" s="251">
        <v>0.1754926</v>
      </c>
      <c r="D24" s="250">
        <v>3553070</v>
      </c>
      <c r="E24" s="250">
        <v>1440110</v>
      </c>
      <c r="F24" s="56">
        <v>93343</v>
      </c>
      <c r="G24" s="250">
        <v>167789211.81560299</v>
      </c>
      <c r="H24" s="250">
        <v>125067948.70980699</v>
      </c>
      <c r="I24" s="250">
        <v>128104.6861888681</v>
      </c>
      <c r="J24" s="254">
        <v>32762</v>
      </c>
      <c r="K24" s="254">
        <v>59.82807338942775</v>
      </c>
      <c r="L24" s="253">
        <v>3.26</v>
      </c>
      <c r="M24" s="253">
        <v>2.76</v>
      </c>
      <c r="N24" s="253">
        <v>3.76</v>
      </c>
      <c r="O24" s="253">
        <v>3.32</v>
      </c>
      <c r="P24" s="303">
        <v>0.53700000000000003</v>
      </c>
      <c r="Q24" s="254">
        <v>68</v>
      </c>
      <c r="R24" s="255">
        <v>563</v>
      </c>
      <c r="S24" s="254">
        <v>3265</v>
      </c>
      <c r="T24" s="259">
        <v>0.3279523315260533</v>
      </c>
      <c r="U24" s="250">
        <v>5104015</v>
      </c>
      <c r="V24" s="256">
        <v>22</v>
      </c>
      <c r="W24" s="250">
        <v>3345</v>
      </c>
      <c r="X24" s="256">
        <v>5305.41</v>
      </c>
      <c r="Y24" s="254">
        <v>3</v>
      </c>
      <c r="Z24" s="257">
        <v>50665.723118867667</v>
      </c>
      <c r="AA24" s="253">
        <v>0.38288186392180801</v>
      </c>
      <c r="AB24" s="292">
        <v>686.1</v>
      </c>
      <c r="AC24" s="254">
        <v>797</v>
      </c>
      <c r="AD24" s="250">
        <v>0</v>
      </c>
      <c r="AE24" s="254">
        <v>15</v>
      </c>
      <c r="AF24" s="254">
        <v>12</v>
      </c>
      <c r="AG24" s="258">
        <f>[1]OK!$H24</f>
        <v>64.328460908280476</v>
      </c>
      <c r="AH24" s="253">
        <v>20.6203</v>
      </c>
      <c r="AI24" s="259">
        <v>0.30982315556783641</v>
      </c>
      <c r="AJ24" s="250">
        <v>240071</v>
      </c>
      <c r="AK24" s="250">
        <v>77192</v>
      </c>
      <c r="AL24" s="253">
        <v>1.3520701815612977</v>
      </c>
      <c r="AM24" s="298">
        <v>754</v>
      </c>
      <c r="AN24" s="250">
        <v>567303</v>
      </c>
      <c r="AO24" s="260">
        <v>0.57997080752263508</v>
      </c>
      <c r="AP24" s="259">
        <v>0.10684425432626872</v>
      </c>
      <c r="AQ24" s="253">
        <v>75.8</v>
      </c>
      <c r="AR24" s="254">
        <v>58.3</v>
      </c>
      <c r="AS24" s="260">
        <v>1.1639539041029105E-2</v>
      </c>
      <c r="AT24" s="254">
        <v>478.12527331091081</v>
      </c>
      <c r="AU24" s="302">
        <v>14630</v>
      </c>
      <c r="AV24" s="254">
        <v>7.1697045074737602</v>
      </c>
      <c r="AW24" s="254">
        <v>4245300</v>
      </c>
      <c r="AX24" s="253">
        <v>64.610428117668434</v>
      </c>
      <c r="AY24" s="260">
        <v>1.645955802421099E-2</v>
      </c>
      <c r="AZ24" s="254">
        <v>53.4</v>
      </c>
      <c r="BA24" s="254">
        <v>22.2</v>
      </c>
      <c r="BB24" s="254">
        <v>0</v>
      </c>
      <c r="BC24" s="254">
        <v>46.2</v>
      </c>
      <c r="BD24" s="254">
        <v>25.1</v>
      </c>
      <c r="BE24" s="254">
        <v>21.29</v>
      </c>
      <c r="BF24" s="261">
        <v>490609</v>
      </c>
      <c r="BG24" s="254">
        <v>8.9127545320158195</v>
      </c>
      <c r="BH24" s="300">
        <f>[2]Promedios!$H56</f>
        <v>0.55633333333333335</v>
      </c>
      <c r="BI24" s="250">
        <v>979820.70000000007</v>
      </c>
      <c r="BJ24" s="254">
        <v>114664188.09741496</v>
      </c>
      <c r="BK24" s="261">
        <v>1181225.0525</v>
      </c>
      <c r="BL24" s="250">
        <v>40054.637636115185</v>
      </c>
      <c r="BM24" s="254">
        <v>34.799999999999997</v>
      </c>
      <c r="BN24" s="250">
        <v>6300.3856016999889</v>
      </c>
      <c r="BO24" s="250">
        <v>776960.19377979962</v>
      </c>
      <c r="BP24" s="261">
        <v>19767.106948000001</v>
      </c>
      <c r="BQ24" s="250">
        <v>2.3303282871236606</v>
      </c>
      <c r="BR24" s="253">
        <f>+[3]Hoja1!$W26</f>
        <v>2.0380711694452369</v>
      </c>
      <c r="BS24" s="254">
        <v>13428.174193999999</v>
      </c>
      <c r="BT24" s="250">
        <v>28140</v>
      </c>
      <c r="BU24" s="254">
        <v>11</v>
      </c>
      <c r="BV24" s="250">
        <v>15318</v>
      </c>
      <c r="BW24" s="250">
        <v>19955</v>
      </c>
      <c r="BX24" s="250">
        <v>661.41014935076237</v>
      </c>
      <c r="BY24" s="254">
        <v>151</v>
      </c>
      <c r="BZ24" s="253">
        <v>340000</v>
      </c>
      <c r="CA24" s="253">
        <v>0.53565880676644206</v>
      </c>
      <c r="CB24" s="262">
        <v>71.388486310000005</v>
      </c>
      <c r="CC24" s="253">
        <v>0.35450000000000004</v>
      </c>
      <c r="CD24" s="254">
        <v>0.39733333333333332</v>
      </c>
      <c r="CE24" s="254">
        <v>36.93</v>
      </c>
      <c r="CF24" s="254">
        <v>33.33</v>
      </c>
      <c r="CG24" s="259">
        <v>0.82902501397492956</v>
      </c>
      <c r="CH24" s="250">
        <v>0</v>
      </c>
      <c r="CI24" s="300">
        <f>+[4]Hoja3!$G25</f>
        <v>1.8125965629768108</v>
      </c>
      <c r="CJ24" s="250">
        <v>3.8310549442136317</v>
      </c>
      <c r="CK24" s="254">
        <v>6.4</v>
      </c>
      <c r="CL24" s="302">
        <v>462278</v>
      </c>
      <c r="CM24" s="253">
        <v>8.6679523257302306E-3</v>
      </c>
      <c r="CN24" s="250">
        <v>4777062.3197839009</v>
      </c>
      <c r="CO24" s="254">
        <v>182385.66099999999</v>
      </c>
      <c r="CP24" s="254">
        <v>100114.083</v>
      </c>
      <c r="CQ24" s="254">
        <v>15.193560999999994</v>
      </c>
      <c r="CR24" s="261">
        <v>743.39400000000001</v>
      </c>
      <c r="CS24" s="254">
        <v>47039883.352555737</v>
      </c>
      <c r="CT24" s="261">
        <v>99055152.447143435</v>
      </c>
      <c r="CU24" s="254">
        <v>0</v>
      </c>
      <c r="CV24" s="254">
        <v>53</v>
      </c>
      <c r="CW24" s="254">
        <v>120</v>
      </c>
      <c r="CX24" s="254">
        <v>15354907.097351884</v>
      </c>
    </row>
    <row r="25" spans="1:102">
      <c r="A25" s="248" t="s">
        <v>225</v>
      </c>
      <c r="B25" s="250">
        <v>7386.0077787229284</v>
      </c>
      <c r="C25" s="251">
        <v>0.21197269999999999</v>
      </c>
      <c r="D25" s="250">
        <v>5538621</v>
      </c>
      <c r="E25" s="250">
        <v>2347479</v>
      </c>
      <c r="F25" s="56">
        <v>34251</v>
      </c>
      <c r="G25" s="250">
        <v>361203891.21034998</v>
      </c>
      <c r="H25" s="250">
        <v>293313591.74956799</v>
      </c>
      <c r="I25" s="250">
        <v>179585.00255916128</v>
      </c>
      <c r="J25" s="254">
        <v>53481</v>
      </c>
      <c r="K25" s="254">
        <v>49.308852288058823</v>
      </c>
      <c r="L25" s="253">
        <v>2.2549999999999999</v>
      </c>
      <c r="M25" s="253">
        <v>2.02</v>
      </c>
      <c r="N25" s="253">
        <v>3.1850000000000001</v>
      </c>
      <c r="O25" s="253">
        <v>2.98</v>
      </c>
      <c r="P25" s="303">
        <v>0.55866666666666676</v>
      </c>
      <c r="Q25" s="254">
        <v>103</v>
      </c>
      <c r="R25" s="255">
        <v>274</v>
      </c>
      <c r="S25" s="254">
        <v>9186</v>
      </c>
      <c r="T25" s="259">
        <v>0.15673706602681595</v>
      </c>
      <c r="U25" s="250">
        <v>768226</v>
      </c>
      <c r="V25" s="256">
        <v>7</v>
      </c>
      <c r="W25" s="250">
        <v>1739</v>
      </c>
      <c r="X25" s="256">
        <v>395.57</v>
      </c>
      <c r="Y25" s="254">
        <v>33</v>
      </c>
      <c r="Z25" s="257">
        <v>10957.686689293598</v>
      </c>
      <c r="AA25" s="253">
        <v>0.91127240768380902</v>
      </c>
      <c r="AB25" s="292">
        <v>2423.3000000000002</v>
      </c>
      <c r="AC25" s="254">
        <v>1664</v>
      </c>
      <c r="AD25" s="250">
        <v>0.8</v>
      </c>
      <c r="AE25" s="254">
        <v>42</v>
      </c>
      <c r="AF25" s="254">
        <v>1346</v>
      </c>
      <c r="AG25" s="258">
        <f>[1]OK!$H25</f>
        <v>80.813675212226002</v>
      </c>
      <c r="AH25" s="253">
        <v>18.9405</v>
      </c>
      <c r="AI25" s="259">
        <v>0.29352094240837695</v>
      </c>
      <c r="AJ25" s="250">
        <v>545582</v>
      </c>
      <c r="AK25" s="250">
        <v>155474</v>
      </c>
      <c r="AL25" s="253">
        <v>1.3859045419428411</v>
      </c>
      <c r="AM25" s="298">
        <v>636</v>
      </c>
      <c r="AN25" s="250">
        <v>926149</v>
      </c>
      <c r="AO25" s="260">
        <v>0.60224985388553276</v>
      </c>
      <c r="AP25" s="259">
        <v>7.1025526197939989E-2</v>
      </c>
      <c r="AQ25" s="253">
        <v>83.7</v>
      </c>
      <c r="AR25" s="254">
        <v>67.2</v>
      </c>
      <c r="AS25" s="260">
        <v>5.8934420605198247E-2</v>
      </c>
      <c r="AT25" s="254">
        <v>501.80235736864222</v>
      </c>
      <c r="AU25" s="302">
        <v>82244</v>
      </c>
      <c r="AV25" s="254">
        <v>16.843061632733949</v>
      </c>
      <c r="AW25" s="254">
        <v>6250000</v>
      </c>
      <c r="AX25" s="253">
        <v>61.28125893601247</v>
      </c>
      <c r="AY25" s="260">
        <v>5.6501632447986193E-2</v>
      </c>
      <c r="AZ25" s="254">
        <v>48</v>
      </c>
      <c r="BA25" s="254">
        <v>7</v>
      </c>
      <c r="BB25" s="254">
        <v>0</v>
      </c>
      <c r="BC25" s="254">
        <v>55.2</v>
      </c>
      <c r="BD25" s="254">
        <v>5.5</v>
      </c>
      <c r="BE25" s="254">
        <v>22.52</v>
      </c>
      <c r="BF25" s="261">
        <v>563886</v>
      </c>
      <c r="BG25" s="254">
        <v>10.414006978539049</v>
      </c>
      <c r="BH25" s="300">
        <f>[2]Promedios!$H57</f>
        <v>0.60833333333333339</v>
      </c>
      <c r="BI25" s="250">
        <v>4726204.5999999996</v>
      </c>
      <c r="BJ25" s="254">
        <v>320841196.57981384</v>
      </c>
      <c r="BK25" s="261">
        <v>838189.0475000001</v>
      </c>
      <c r="BL25" s="250">
        <v>200049.57497899752</v>
      </c>
      <c r="BM25" s="254">
        <v>45.4</v>
      </c>
      <c r="BN25" s="250">
        <v>84952.07493615718</v>
      </c>
      <c r="BO25" s="250">
        <v>1240878.2900092581</v>
      </c>
      <c r="BP25" s="261">
        <v>44310.819190000002</v>
      </c>
      <c r="BQ25" s="250">
        <v>4.5563549160671464</v>
      </c>
      <c r="BR25" s="253">
        <f>+[3]Hoja1!$W27</f>
        <v>2.2676812134980633</v>
      </c>
      <c r="BS25" s="254">
        <v>0.59265199999999996</v>
      </c>
      <c r="BT25" s="250">
        <v>26142</v>
      </c>
      <c r="BU25" s="254">
        <v>14</v>
      </c>
      <c r="BV25" s="250">
        <v>31233</v>
      </c>
      <c r="BW25" s="250">
        <v>28167</v>
      </c>
      <c r="BX25" s="250">
        <v>456.35287167761749</v>
      </c>
      <c r="BY25" s="254">
        <v>307</v>
      </c>
      <c r="BZ25" s="253">
        <v>1656428</v>
      </c>
      <c r="CA25" s="253">
        <v>0.58392455694724243</v>
      </c>
      <c r="CB25" s="262">
        <v>66.876190480000005</v>
      </c>
      <c r="CC25" s="253">
        <v>0.19175000000000003</v>
      </c>
      <c r="CD25" s="254">
        <v>0.53333333333333344</v>
      </c>
      <c r="CE25" s="254">
        <v>36.4</v>
      </c>
      <c r="CF25" s="254">
        <v>47.62</v>
      </c>
      <c r="CG25" s="259">
        <v>0.79652487896453739</v>
      </c>
      <c r="CH25" s="250">
        <v>64420231</v>
      </c>
      <c r="CI25" s="300">
        <f>+[4]Hoja3!$G26</f>
        <v>0.10806294391616039</v>
      </c>
      <c r="CJ25" s="250">
        <v>24.024074932463119</v>
      </c>
      <c r="CK25" s="254">
        <v>11</v>
      </c>
      <c r="CL25" s="302">
        <v>745448</v>
      </c>
      <c r="CM25" s="253">
        <v>6.7584298922994932E-4</v>
      </c>
      <c r="CN25" s="250">
        <v>4547756.8864841498</v>
      </c>
      <c r="CO25" s="254">
        <v>7604793.335</v>
      </c>
      <c r="CP25" s="254">
        <v>5361603.767</v>
      </c>
      <c r="CQ25" s="254">
        <v>345.98075823751742</v>
      </c>
      <c r="CR25" s="261">
        <v>1493.479</v>
      </c>
      <c r="CS25" s="254">
        <v>127278332.24867626</v>
      </c>
      <c r="CT25" s="261">
        <v>211502280.03872412</v>
      </c>
      <c r="CU25" s="254">
        <v>12</v>
      </c>
      <c r="CV25" s="254">
        <v>201</v>
      </c>
      <c r="CW25" s="254">
        <v>528</v>
      </c>
      <c r="CX25" s="254">
        <v>32930316.741842065</v>
      </c>
    </row>
    <row r="26" spans="1:102">
      <c r="A26" s="248" t="s">
        <v>226</v>
      </c>
      <c r="B26" s="250">
        <v>4387.6284065755226</v>
      </c>
      <c r="C26" s="251">
        <v>0.26470700000000003</v>
      </c>
      <c r="D26" s="250">
        <v>1659431</v>
      </c>
      <c r="E26" s="250">
        <v>667635</v>
      </c>
      <c r="F26" s="56">
        <v>11658</v>
      </c>
      <c r="G26" s="250">
        <v>193027257.549519</v>
      </c>
      <c r="H26" s="250">
        <v>153826240.79438001</v>
      </c>
      <c r="I26" s="250">
        <v>50330.588762474574</v>
      </c>
      <c r="J26" s="254">
        <v>17463</v>
      </c>
      <c r="K26" s="254">
        <v>36.629262422421057</v>
      </c>
      <c r="L26" s="253">
        <v>3.0949999999999998</v>
      </c>
      <c r="M26" s="253">
        <v>3.0150000000000001</v>
      </c>
      <c r="N26" s="253">
        <v>3.9450000000000003</v>
      </c>
      <c r="O26" s="253">
        <v>3.4950000000000001</v>
      </c>
      <c r="P26" s="303">
        <v>0.35433333333333339</v>
      </c>
      <c r="Q26" s="254">
        <v>79</v>
      </c>
      <c r="R26" s="255">
        <v>56</v>
      </c>
      <c r="S26" s="254">
        <v>1663</v>
      </c>
      <c r="T26" s="259">
        <v>0.20437977694497764</v>
      </c>
      <c r="U26" s="250">
        <v>247372</v>
      </c>
      <c r="V26" s="256">
        <v>9</v>
      </c>
      <c r="W26" s="250">
        <v>652</v>
      </c>
      <c r="X26" s="256">
        <v>3860.73</v>
      </c>
      <c r="Y26" s="254">
        <v>22</v>
      </c>
      <c r="Z26" s="257">
        <v>3524.9963666765871</v>
      </c>
      <c r="AA26" s="253">
        <v>0.97943724584034753</v>
      </c>
      <c r="AB26" s="292">
        <v>711.1</v>
      </c>
      <c r="AC26" s="254">
        <v>548</v>
      </c>
      <c r="AD26" s="250">
        <v>0</v>
      </c>
      <c r="AE26" s="254">
        <v>1</v>
      </c>
      <c r="AF26" s="254">
        <v>405</v>
      </c>
      <c r="AG26" s="258">
        <f>[1]OK!$H26</f>
        <v>88.647180124773584</v>
      </c>
      <c r="AH26" s="253">
        <v>15.8421</v>
      </c>
      <c r="AI26" s="259">
        <v>0.21609375</v>
      </c>
      <c r="AJ26" s="250">
        <v>111014</v>
      </c>
      <c r="AK26" s="250">
        <v>75957</v>
      </c>
      <c r="AL26" s="253">
        <v>1.609587864756052</v>
      </c>
      <c r="AM26" s="298">
        <v>106</v>
      </c>
      <c r="AN26" s="250">
        <v>254277</v>
      </c>
      <c r="AO26" s="260">
        <v>0.69015192189898589</v>
      </c>
      <c r="AP26" s="259">
        <v>6.511123168746609E-2</v>
      </c>
      <c r="AQ26" s="253">
        <v>76.599999999999994</v>
      </c>
      <c r="AR26" s="254">
        <v>62.3</v>
      </c>
      <c r="AS26" s="260">
        <v>2.9071762109923762E-2</v>
      </c>
      <c r="AT26" s="254">
        <v>508.8098745067885</v>
      </c>
      <c r="AU26" s="302">
        <v>45873</v>
      </c>
      <c r="AV26" s="254">
        <v>9.2165196147143131</v>
      </c>
      <c r="AW26" s="254">
        <v>1891200</v>
      </c>
      <c r="AX26" s="253">
        <v>54.679061391358495</v>
      </c>
      <c r="AY26" s="260">
        <v>6.7228526490603471E-2</v>
      </c>
      <c r="AZ26" s="254">
        <v>32.1</v>
      </c>
      <c r="BA26" s="254">
        <v>16.899999999999999</v>
      </c>
      <c r="BB26" s="254">
        <v>0</v>
      </c>
      <c r="BC26" s="254">
        <v>57.3</v>
      </c>
      <c r="BD26" s="254">
        <v>8.5</v>
      </c>
      <c r="BE26" s="254">
        <v>28.96</v>
      </c>
      <c r="BF26" s="261">
        <v>48846</v>
      </c>
      <c r="BG26" s="254">
        <v>13.374381620193171</v>
      </c>
      <c r="BH26" s="300">
        <f>[2]Promedios!$H58</f>
        <v>0.69283333333333352</v>
      </c>
      <c r="BI26" s="250">
        <v>3696776.4</v>
      </c>
      <c r="BJ26" s="254">
        <v>155245145.80448756</v>
      </c>
      <c r="BK26" s="261">
        <v>129179.8125</v>
      </c>
      <c r="BL26" s="250">
        <v>105322.35314257232</v>
      </c>
      <c r="BM26" s="254">
        <v>98.7</v>
      </c>
      <c r="BN26" s="250">
        <v>42675.295674133944</v>
      </c>
      <c r="BO26" s="250">
        <v>372082.78563490196</v>
      </c>
      <c r="BP26" s="261">
        <v>22047.642185999997</v>
      </c>
      <c r="BQ26" s="250">
        <v>8.7986463620981397</v>
      </c>
      <c r="BR26" s="253">
        <f>+[3]Hoja1!$W28</f>
        <v>15.169120524730216</v>
      </c>
      <c r="BS26" s="254">
        <v>0.51699600000000001</v>
      </c>
      <c r="BT26" s="250">
        <v>17539</v>
      </c>
      <c r="BU26" s="254">
        <v>8</v>
      </c>
      <c r="BV26" s="250">
        <v>11714</v>
      </c>
      <c r="BW26" s="250">
        <v>24026</v>
      </c>
      <c r="BX26" s="250">
        <v>231.30915276555052</v>
      </c>
      <c r="BY26" s="254">
        <v>124</v>
      </c>
      <c r="BZ26" s="253">
        <v>812175</v>
      </c>
      <c r="CA26" s="253">
        <v>0.85778006519128491</v>
      </c>
      <c r="CB26" s="262">
        <v>58.334970239999997</v>
      </c>
      <c r="CC26" s="253">
        <v>0.19312499999999999</v>
      </c>
      <c r="CD26" s="254">
        <v>0.56183333333333341</v>
      </c>
      <c r="CE26" s="254">
        <v>34.96</v>
      </c>
      <c r="CF26" s="254">
        <v>42.86</v>
      </c>
      <c r="CG26" s="259">
        <v>0.88599358275129203</v>
      </c>
      <c r="CH26" s="250">
        <v>14283646</v>
      </c>
      <c r="CI26" s="300">
        <f>+[4]Hoja3!$G27</f>
        <v>0.15830115705073625</v>
      </c>
      <c r="CJ26" s="250">
        <v>25.33857526542845</v>
      </c>
      <c r="CK26" s="254">
        <v>7</v>
      </c>
      <c r="CL26" s="302">
        <v>163013</v>
      </c>
      <c r="CM26" s="253">
        <v>5.1550953264740279E-4</v>
      </c>
      <c r="CN26" s="250">
        <v>4233361.1763285594</v>
      </c>
      <c r="CO26" s="254">
        <v>3638385.5980000002</v>
      </c>
      <c r="CP26" s="254">
        <v>5002970.3540000003</v>
      </c>
      <c r="CQ26" s="254">
        <v>157.21699459036836</v>
      </c>
      <c r="CR26" s="261">
        <v>408.46499999999992</v>
      </c>
      <c r="CS26" s="254">
        <v>71661378.777501971</v>
      </c>
      <c r="CT26" s="261">
        <v>111306503.15255645</v>
      </c>
      <c r="CU26" s="254">
        <v>25</v>
      </c>
      <c r="CV26" s="254">
        <v>179</v>
      </c>
      <c r="CW26" s="254">
        <v>279</v>
      </c>
      <c r="CX26" s="254">
        <v>17664518.325449694</v>
      </c>
    </row>
    <row r="27" spans="1:102">
      <c r="A27" s="248" t="s">
        <v>227</v>
      </c>
      <c r="B27" s="250">
        <v>3466.2334519772112</v>
      </c>
      <c r="C27" s="251">
        <v>0.24127489999999999</v>
      </c>
      <c r="D27" s="250">
        <v>1220891</v>
      </c>
      <c r="E27" s="250">
        <v>608279</v>
      </c>
      <c r="F27" s="56">
        <v>42535</v>
      </c>
      <c r="G27" s="250">
        <v>157364200.50484499</v>
      </c>
      <c r="H27" s="250">
        <v>129851291.876037</v>
      </c>
      <c r="I27" s="250">
        <v>34555.392083039784</v>
      </c>
      <c r="J27" s="254">
        <v>26433</v>
      </c>
      <c r="K27" s="254">
        <v>56.876550217639391</v>
      </c>
      <c r="L27" s="253">
        <v>2.75</v>
      </c>
      <c r="M27" s="253">
        <v>2.4900000000000002</v>
      </c>
      <c r="N27" s="253">
        <v>3.1749999999999998</v>
      </c>
      <c r="O27" s="253">
        <v>3.5150000000000001</v>
      </c>
      <c r="P27" s="303">
        <v>0.56966666666666665</v>
      </c>
      <c r="Q27" s="254">
        <v>93</v>
      </c>
      <c r="R27" s="255">
        <v>121</v>
      </c>
      <c r="S27" s="254">
        <v>3034</v>
      </c>
      <c r="T27" s="259">
        <v>0.3279523315260533</v>
      </c>
      <c r="U27" s="250">
        <v>3686715</v>
      </c>
      <c r="V27" s="256">
        <v>3</v>
      </c>
      <c r="W27" s="250">
        <v>792</v>
      </c>
      <c r="X27" s="256">
        <v>11345.905000000001</v>
      </c>
      <c r="Y27" s="254">
        <v>4</v>
      </c>
      <c r="Z27" s="257">
        <v>8588.3038892830064</v>
      </c>
      <c r="AA27" s="253">
        <v>7.223293033402059E-2</v>
      </c>
      <c r="AB27" s="292">
        <v>1600.9</v>
      </c>
      <c r="AC27" s="254">
        <v>407</v>
      </c>
      <c r="AD27" s="250">
        <v>0</v>
      </c>
      <c r="AE27" s="254">
        <v>9</v>
      </c>
      <c r="AF27" s="254">
        <v>298</v>
      </c>
      <c r="AG27" s="258">
        <f>[1]OK!$H27</f>
        <v>92.174914497927546</v>
      </c>
      <c r="AH27" s="253">
        <v>13.835599999999999</v>
      </c>
      <c r="AI27" s="259">
        <v>0.27411626435222858</v>
      </c>
      <c r="AJ27" s="250">
        <v>85148</v>
      </c>
      <c r="AK27" s="250">
        <v>118166</v>
      </c>
      <c r="AL27" s="253">
        <v>1.3457384811584325</v>
      </c>
      <c r="AM27" s="298">
        <v>44</v>
      </c>
      <c r="AN27" s="250">
        <v>222513</v>
      </c>
      <c r="AO27" s="260">
        <v>0.54260448968085584</v>
      </c>
      <c r="AP27" s="259">
        <v>4.9452623631559077E-2</v>
      </c>
      <c r="AQ27" s="253">
        <v>81.7</v>
      </c>
      <c r="AR27" s="254">
        <v>56.4</v>
      </c>
      <c r="AS27" s="260">
        <v>1.2109020913611726E-2</v>
      </c>
      <c r="AT27" s="254">
        <v>498.01642947918629</v>
      </c>
      <c r="AU27" s="302">
        <v>20788</v>
      </c>
      <c r="AV27" s="254">
        <v>12.62204698000445</v>
      </c>
      <c r="AW27" s="254">
        <v>2427800</v>
      </c>
      <c r="AX27" s="253">
        <v>50.439591447959401</v>
      </c>
      <c r="AY27" s="260">
        <v>7.2157846754329055E-2</v>
      </c>
      <c r="AZ27" s="254">
        <v>53</v>
      </c>
      <c r="BA27" s="254">
        <v>8.6</v>
      </c>
      <c r="BB27" s="254">
        <v>0</v>
      </c>
      <c r="BC27" s="254">
        <v>52.3</v>
      </c>
      <c r="BD27" s="254">
        <v>14.5</v>
      </c>
      <c r="BE27" s="254">
        <v>34.590000000000003</v>
      </c>
      <c r="BF27" s="261">
        <v>40305</v>
      </c>
      <c r="BG27" s="254">
        <v>8.9064843881688329</v>
      </c>
      <c r="BH27" s="300">
        <f>[2]Promedios!$H59</f>
        <v>0.69333333333333336</v>
      </c>
      <c r="BI27" s="250">
        <v>4254849</v>
      </c>
      <c r="BJ27" s="254">
        <v>91012667.84710595</v>
      </c>
      <c r="BK27" s="261">
        <v>89299.982499999998</v>
      </c>
      <c r="BL27" s="250">
        <v>78195.683849820372</v>
      </c>
      <c r="BM27" s="254">
        <v>90</v>
      </c>
      <c r="BN27" s="250">
        <v>73830.921592745624</v>
      </c>
      <c r="BO27" s="250">
        <v>325672.07352988533</v>
      </c>
      <c r="BP27" s="261">
        <v>15382.305048</v>
      </c>
      <c r="BQ27" s="250">
        <v>10.427807486631016</v>
      </c>
      <c r="BR27" s="253">
        <f>+[3]Hoja1!$W29</f>
        <v>12.547331322042595</v>
      </c>
      <c r="BS27" s="254">
        <v>10776.321102</v>
      </c>
      <c r="BT27" s="250">
        <v>134288</v>
      </c>
      <c r="BU27" s="254">
        <v>94</v>
      </c>
      <c r="BV27" s="250">
        <v>30793</v>
      </c>
      <c r="BW27" s="250">
        <v>24553</v>
      </c>
      <c r="BX27" s="250">
        <v>191.55563242303549</v>
      </c>
      <c r="BY27" s="254">
        <v>110</v>
      </c>
      <c r="BZ27" s="253">
        <v>1279515</v>
      </c>
      <c r="CA27" s="253">
        <v>0.94040202186434696</v>
      </c>
      <c r="CB27" s="262">
        <v>66.837648810000005</v>
      </c>
      <c r="CC27" s="253">
        <v>0.392625</v>
      </c>
      <c r="CD27" s="254">
        <v>0.83350000000000013</v>
      </c>
      <c r="CE27" s="254">
        <v>41.52</v>
      </c>
      <c r="CF27" s="254">
        <v>50</v>
      </c>
      <c r="CG27" s="259">
        <v>0.75637062306906222</v>
      </c>
      <c r="CH27" s="250">
        <v>0</v>
      </c>
      <c r="CI27" s="300">
        <f>+[4]Hoja3!$G28</f>
        <v>0.10414992230084401</v>
      </c>
      <c r="CJ27" s="250">
        <v>0</v>
      </c>
      <c r="CK27" s="254">
        <v>5.8</v>
      </c>
      <c r="CL27" s="302">
        <v>140695</v>
      </c>
      <c r="CM27" s="253">
        <v>0.43651972409137862</v>
      </c>
      <c r="CN27" s="250">
        <v>28002780.732997399</v>
      </c>
      <c r="CO27" s="254">
        <v>101885.04300000001</v>
      </c>
      <c r="CP27" s="254">
        <v>367247.08600000001</v>
      </c>
      <c r="CQ27" s="254">
        <v>864.96474566343704</v>
      </c>
      <c r="CR27" s="261">
        <v>1123.01</v>
      </c>
      <c r="CS27" s="254">
        <v>26714025.627299078</v>
      </c>
      <c r="CT27" s="261">
        <v>125796380.02025749</v>
      </c>
      <c r="CU27" s="254">
        <v>1</v>
      </c>
      <c r="CV27" s="254">
        <v>57</v>
      </c>
      <c r="CW27" s="254">
        <v>48</v>
      </c>
      <c r="CX27" s="254">
        <v>14400882.232264306</v>
      </c>
    </row>
    <row r="28" spans="1:102">
      <c r="A28" s="248" t="s">
        <v>228</v>
      </c>
      <c r="B28" s="250">
        <v>4277.7514760645081</v>
      </c>
      <c r="C28" s="251">
        <v>0.2416751</v>
      </c>
      <c r="D28" s="250">
        <v>2461624</v>
      </c>
      <c r="E28" s="250">
        <v>975447</v>
      </c>
      <c r="F28" s="56">
        <v>61165</v>
      </c>
      <c r="G28" s="250">
        <v>197956543.57962099</v>
      </c>
      <c r="H28" s="250">
        <v>150988740.06593201</v>
      </c>
      <c r="I28" s="250">
        <v>72626.659668299064</v>
      </c>
      <c r="J28" s="254">
        <v>49659</v>
      </c>
      <c r="K28" s="254">
        <v>46.560518522229941</v>
      </c>
      <c r="L28" s="253">
        <v>3.4249999999999998</v>
      </c>
      <c r="M28" s="253">
        <v>2.79</v>
      </c>
      <c r="N28" s="253">
        <v>3.59</v>
      </c>
      <c r="O28" s="253">
        <v>3.375</v>
      </c>
      <c r="P28" s="303">
        <v>0.2253333333333333</v>
      </c>
      <c r="Q28" s="254">
        <v>72</v>
      </c>
      <c r="R28" s="255">
        <v>142</v>
      </c>
      <c r="S28" s="254">
        <v>29179</v>
      </c>
      <c r="T28" s="259">
        <v>4.7709341880790854E-3</v>
      </c>
      <c r="U28" s="250">
        <v>822044</v>
      </c>
      <c r="V28" s="256">
        <v>8</v>
      </c>
      <c r="W28" s="250">
        <v>1632</v>
      </c>
      <c r="X28" s="256">
        <v>747.26</v>
      </c>
      <c r="Y28" s="254">
        <v>8</v>
      </c>
      <c r="Z28" s="257">
        <v>10891.235771060767</v>
      </c>
      <c r="AA28" s="253">
        <v>1.1729683274113527</v>
      </c>
      <c r="AB28" s="292">
        <v>1725.2</v>
      </c>
      <c r="AC28" s="254">
        <v>703</v>
      </c>
      <c r="AD28" s="250">
        <v>1</v>
      </c>
      <c r="AE28" s="254">
        <v>9</v>
      </c>
      <c r="AF28" s="254">
        <v>380</v>
      </c>
      <c r="AG28" s="258">
        <f>[1]OK!$H28</f>
        <v>77.670520158827514</v>
      </c>
      <c r="AH28" s="253">
        <v>16.907800000000002</v>
      </c>
      <c r="AI28" s="259">
        <v>0.25445768122712764</v>
      </c>
      <c r="AJ28" s="250">
        <v>201058</v>
      </c>
      <c r="AK28" s="250">
        <v>99534</v>
      </c>
      <c r="AL28" s="253">
        <v>1.7232526169715603</v>
      </c>
      <c r="AM28" s="298">
        <v>214</v>
      </c>
      <c r="AN28" s="250">
        <v>349057</v>
      </c>
      <c r="AO28" s="260">
        <v>0.62363256021307489</v>
      </c>
      <c r="AP28" s="259">
        <v>6.5222222222222223E-2</v>
      </c>
      <c r="AQ28" s="253">
        <v>79.900000000000006</v>
      </c>
      <c r="AR28" s="254">
        <v>61.7</v>
      </c>
      <c r="AS28" s="260">
        <v>1.1065326596870361E-2</v>
      </c>
      <c r="AT28" s="254">
        <v>496.70990829027079</v>
      </c>
      <c r="AU28" s="302">
        <v>56018</v>
      </c>
      <c r="AV28" s="254">
        <v>13.415059621535788</v>
      </c>
      <c r="AW28" s="254">
        <v>2771500</v>
      </c>
      <c r="AX28" s="253">
        <v>62.678861734889438</v>
      </c>
      <c r="AY28" s="260">
        <v>3.6045705683030706E-2</v>
      </c>
      <c r="AZ28" s="254">
        <v>44.1</v>
      </c>
      <c r="BA28" s="254">
        <v>8.3000000000000007</v>
      </c>
      <c r="BB28" s="254">
        <v>0</v>
      </c>
      <c r="BC28" s="254">
        <v>45</v>
      </c>
      <c r="BD28" s="254">
        <v>0</v>
      </c>
      <c r="BE28" s="254">
        <v>25.89</v>
      </c>
      <c r="BF28" s="261">
        <v>194145</v>
      </c>
      <c r="BG28" s="254">
        <v>9.9149522137780952</v>
      </c>
      <c r="BH28" s="300">
        <f>[2]Promedios!$H60</f>
        <v>0.65633333333333355</v>
      </c>
      <c r="BI28" s="250">
        <v>2820094.5</v>
      </c>
      <c r="BJ28" s="254">
        <v>135909416.01305577</v>
      </c>
      <c r="BK28" s="261">
        <v>610457.86499999999</v>
      </c>
      <c r="BL28" s="250">
        <v>110353.38556300086</v>
      </c>
      <c r="BM28" s="254">
        <v>38.299999999999997</v>
      </c>
      <c r="BN28" s="250">
        <v>33304.796025261887</v>
      </c>
      <c r="BO28" s="250">
        <v>551710.96689772897</v>
      </c>
      <c r="BP28" s="261">
        <v>19476.976301999999</v>
      </c>
      <c r="BQ28" s="250">
        <v>7.3362264930770822</v>
      </c>
      <c r="BR28" s="253">
        <f>+[3]Hoja1!$W30</f>
        <v>4.630936100317653</v>
      </c>
      <c r="BS28" s="254">
        <v>18.799293000000002</v>
      </c>
      <c r="BT28" s="250">
        <v>25273</v>
      </c>
      <c r="BU28" s="254">
        <v>9</v>
      </c>
      <c r="BV28" s="250">
        <v>10020</v>
      </c>
      <c r="BW28" s="250">
        <v>18560</v>
      </c>
      <c r="BX28" s="250">
        <v>258.10346158015</v>
      </c>
      <c r="BY28" s="254">
        <v>144</v>
      </c>
      <c r="BZ28" s="253">
        <v>589130</v>
      </c>
      <c r="CA28" s="253">
        <v>0.32698438649554484</v>
      </c>
      <c r="CB28" s="262">
        <v>81.875</v>
      </c>
      <c r="CC28" s="253">
        <v>0.20650000000000002</v>
      </c>
      <c r="CD28" s="254">
        <v>0.38983333333333331</v>
      </c>
      <c r="CE28" s="254">
        <v>37.97</v>
      </c>
      <c r="CF28" s="254">
        <v>50</v>
      </c>
      <c r="CG28" s="259">
        <v>0.88990244066685942</v>
      </c>
      <c r="CH28" s="250">
        <v>3013170</v>
      </c>
      <c r="CI28" s="300">
        <f>+[4]Hoja3!$G29</f>
        <v>0.23678250374820317</v>
      </c>
      <c r="CJ28" s="250">
        <v>10.925930365835226</v>
      </c>
      <c r="CK28" s="254">
        <v>6.8</v>
      </c>
      <c r="CL28" s="302">
        <v>222099</v>
      </c>
      <c r="CM28" s="253">
        <v>8.5671541139895014E-4</v>
      </c>
      <c r="CN28" s="250">
        <v>4321890.89187223</v>
      </c>
      <c r="CO28" s="254">
        <v>3434805.33</v>
      </c>
      <c r="CP28" s="254">
        <v>3886161.835</v>
      </c>
      <c r="CQ28" s="254">
        <v>191.06841423000009</v>
      </c>
      <c r="CR28" s="261">
        <v>511.26599999999996</v>
      </c>
      <c r="CS28" s="254">
        <v>78111042.59421058</v>
      </c>
      <c r="CT28" s="261">
        <v>104914931.80344594</v>
      </c>
      <c r="CU28" s="254">
        <v>4</v>
      </c>
      <c r="CV28" s="254">
        <v>136</v>
      </c>
      <c r="CW28" s="254">
        <v>251</v>
      </c>
      <c r="CX28" s="254">
        <v>18109167.786023114</v>
      </c>
    </row>
    <row r="29" spans="1:102">
      <c r="A29" s="248" t="s">
        <v>229</v>
      </c>
      <c r="B29" s="250">
        <v>4125.8590484158094</v>
      </c>
      <c r="C29" s="251">
        <v>0.27536110000000003</v>
      </c>
      <c r="D29" s="250">
        <v>2643536</v>
      </c>
      <c r="E29" s="250">
        <v>1141928</v>
      </c>
      <c r="F29" s="56">
        <v>57331</v>
      </c>
      <c r="G29" s="250">
        <v>218443783.93329599</v>
      </c>
      <c r="H29" s="250">
        <v>171670866.21446201</v>
      </c>
      <c r="I29" s="250">
        <v>66376.959251817083</v>
      </c>
      <c r="J29" s="254">
        <v>25684</v>
      </c>
      <c r="K29" s="254">
        <v>73.785529791130173</v>
      </c>
      <c r="L29" s="253">
        <v>3.2249999999999996</v>
      </c>
      <c r="M29" s="253">
        <v>2.96</v>
      </c>
      <c r="N29" s="253">
        <v>3.64</v>
      </c>
      <c r="O29" s="253">
        <v>3.5149999999999997</v>
      </c>
      <c r="P29" s="303">
        <v>0.15</v>
      </c>
      <c r="Q29" s="254">
        <v>82</v>
      </c>
      <c r="R29" s="255">
        <v>397</v>
      </c>
      <c r="S29" s="254">
        <v>3783</v>
      </c>
      <c r="T29" s="259">
        <v>0.11040769052426998</v>
      </c>
      <c r="U29" s="250">
        <v>2701741</v>
      </c>
      <c r="V29" s="256">
        <v>5</v>
      </c>
      <c r="W29" s="250">
        <v>1206</v>
      </c>
      <c r="X29" s="256">
        <v>510.02000000000004</v>
      </c>
      <c r="Y29" s="254">
        <v>19</v>
      </c>
      <c r="Z29" s="257">
        <v>41707.796220783945</v>
      </c>
      <c r="AA29" s="253">
        <v>0.2226651820517703</v>
      </c>
      <c r="AB29" s="292">
        <v>4178.6000000000004</v>
      </c>
      <c r="AC29" s="254">
        <v>878</v>
      </c>
      <c r="AD29" s="250">
        <v>0</v>
      </c>
      <c r="AE29" s="254">
        <v>15</v>
      </c>
      <c r="AF29" s="254">
        <v>702</v>
      </c>
      <c r="AG29" s="258">
        <f>[1]OK!$H29</f>
        <v>88.057086625045443</v>
      </c>
      <c r="AH29" s="253">
        <v>15.0585</v>
      </c>
      <c r="AI29" s="259">
        <v>0.24071121033328019</v>
      </c>
      <c r="AJ29" s="250">
        <v>233525</v>
      </c>
      <c r="AK29" s="250">
        <v>175472</v>
      </c>
      <c r="AL29" s="253">
        <v>1.9814369844027091</v>
      </c>
      <c r="AM29" s="298">
        <v>147</v>
      </c>
      <c r="AN29" s="250">
        <v>399499</v>
      </c>
      <c r="AO29" s="260">
        <v>0.54296255148777395</v>
      </c>
      <c r="AP29" s="259">
        <v>4.3398861317005051E-2</v>
      </c>
      <c r="AQ29" s="253">
        <v>79.5</v>
      </c>
      <c r="AR29" s="254">
        <v>62.3</v>
      </c>
      <c r="AS29" s="260">
        <v>3.8750311483165462E-3</v>
      </c>
      <c r="AT29" s="254">
        <v>520.5586352014252</v>
      </c>
      <c r="AU29" s="302">
        <v>80101</v>
      </c>
      <c r="AV29" s="254">
        <v>23.706267441642332</v>
      </c>
      <c r="AW29" s="254">
        <v>4579200</v>
      </c>
      <c r="AX29" s="253">
        <v>53.683499436375548</v>
      </c>
      <c r="AY29" s="260">
        <v>3.4839615323018602E-2</v>
      </c>
      <c r="AZ29" s="254">
        <v>56.5</v>
      </c>
      <c r="BA29" s="254">
        <v>23.2</v>
      </c>
      <c r="BB29" s="254">
        <v>0</v>
      </c>
      <c r="BC29" s="254">
        <v>55.4</v>
      </c>
      <c r="BD29" s="254">
        <v>2.9</v>
      </c>
      <c r="BE29" s="254">
        <v>33.700000000000003</v>
      </c>
      <c r="BF29" s="261">
        <v>225897</v>
      </c>
      <c r="BG29" s="254">
        <v>24.595265291614218</v>
      </c>
      <c r="BH29" s="300">
        <f>[2]Promedios!$H61</f>
        <v>0.71099999999999997</v>
      </c>
      <c r="BI29" s="250">
        <v>4358419.3</v>
      </c>
      <c r="BJ29" s="254">
        <v>142333206.5345332</v>
      </c>
      <c r="BK29" s="261">
        <v>1157456.8174999999</v>
      </c>
      <c r="BL29" s="250">
        <v>132011.2331643129</v>
      </c>
      <c r="BM29" s="254">
        <v>70.7</v>
      </c>
      <c r="BN29" s="250">
        <v>52672.459038741465</v>
      </c>
      <c r="BO29" s="250">
        <v>614598.19672624546</v>
      </c>
      <c r="BP29" s="261">
        <v>32835.519919999999</v>
      </c>
      <c r="BQ29" s="250">
        <v>15.638554216867471</v>
      </c>
      <c r="BR29" s="253">
        <f>+[3]Hoja1!$W31</f>
        <v>1.7259554491068843</v>
      </c>
      <c r="BS29" s="254">
        <v>8316.9557939999995</v>
      </c>
      <c r="BT29" s="250">
        <v>111412</v>
      </c>
      <c r="BU29" s="254">
        <v>52</v>
      </c>
      <c r="BV29" s="250">
        <v>15676</v>
      </c>
      <c r="BW29" s="250">
        <v>22083</v>
      </c>
      <c r="BX29" s="250">
        <v>374.02255118332096</v>
      </c>
      <c r="BY29" s="254">
        <v>244</v>
      </c>
      <c r="BZ29" s="253">
        <v>1146527</v>
      </c>
      <c r="CA29" s="253">
        <v>0.69770281348659546</v>
      </c>
      <c r="CB29" s="262">
        <v>76.579315480000005</v>
      </c>
      <c r="CC29" s="253">
        <v>0.27962500000000001</v>
      </c>
      <c r="CD29" s="254">
        <v>0.37416666666666665</v>
      </c>
      <c r="CE29" s="254">
        <v>42.48</v>
      </c>
      <c r="CF29" s="254">
        <v>71.430000000000007</v>
      </c>
      <c r="CG29" s="259">
        <v>0.88011565676125469</v>
      </c>
      <c r="CH29" s="250">
        <v>0</v>
      </c>
      <c r="CI29" s="300">
        <f>+[4]Hoja3!$G30</f>
        <v>0.11753492530436913</v>
      </c>
      <c r="CJ29" s="250">
        <v>0</v>
      </c>
      <c r="CK29" s="254">
        <v>8.1</v>
      </c>
      <c r="CL29" s="302">
        <v>240491</v>
      </c>
      <c r="CM29" s="253">
        <v>3.7429119173970911E-2</v>
      </c>
      <c r="CN29" s="250">
        <v>8869463.4043554906</v>
      </c>
      <c r="CO29" s="254">
        <v>1286852.763</v>
      </c>
      <c r="CP29" s="254">
        <v>656267.28099999996</v>
      </c>
      <c r="CQ29" s="254">
        <v>41.219063099999964</v>
      </c>
      <c r="CR29" s="261">
        <v>1307.585</v>
      </c>
      <c r="CS29" s="254">
        <v>41591194.143743485</v>
      </c>
      <c r="CT29" s="261">
        <v>141594566.85766339</v>
      </c>
      <c r="CU29" s="254">
        <v>4</v>
      </c>
      <c r="CV29" s="254">
        <v>81</v>
      </c>
      <c r="CW29" s="254">
        <v>146</v>
      </c>
      <c r="CX29" s="254">
        <v>19990462.867040284</v>
      </c>
    </row>
    <row r="30" spans="1:102">
      <c r="A30" s="248" t="s">
        <v>230</v>
      </c>
      <c r="B30" s="250">
        <v>6065.5939630648827</v>
      </c>
      <c r="C30" s="251">
        <v>0.29649740000000002</v>
      </c>
      <c r="D30" s="250">
        <v>2463707</v>
      </c>
      <c r="E30" s="250">
        <v>980907</v>
      </c>
      <c r="F30" s="56">
        <v>179516</v>
      </c>
      <c r="G30" s="250">
        <v>275537599.86238497</v>
      </c>
      <c r="H30" s="250">
        <v>208899220.193432</v>
      </c>
      <c r="I30" s="250">
        <v>76108.869308091482</v>
      </c>
      <c r="J30" s="254">
        <v>40489</v>
      </c>
      <c r="K30" s="254">
        <v>40.137297015860327</v>
      </c>
      <c r="L30" s="253">
        <v>3.125</v>
      </c>
      <c r="M30" s="253">
        <v>3.0249999999999999</v>
      </c>
      <c r="N30" s="253">
        <v>3.5</v>
      </c>
      <c r="O30" s="253">
        <v>2.7</v>
      </c>
      <c r="P30" s="303">
        <v>0.39733333333333332</v>
      </c>
      <c r="Q30" s="254">
        <v>89</v>
      </c>
      <c r="R30" s="255">
        <v>321</v>
      </c>
      <c r="S30" s="254">
        <v>15828</v>
      </c>
      <c r="T30" s="259">
        <v>0.11040769052426998</v>
      </c>
      <c r="U30" s="250">
        <v>3770222</v>
      </c>
      <c r="V30" s="256">
        <v>18</v>
      </c>
      <c r="W30" s="250">
        <v>1375</v>
      </c>
      <c r="X30" s="256">
        <v>10243.460000000001</v>
      </c>
      <c r="Y30" s="254">
        <v>12</v>
      </c>
      <c r="Z30" s="257">
        <v>6465.718306633169</v>
      </c>
      <c r="AA30" s="253">
        <v>0.7719670202886878</v>
      </c>
      <c r="AB30" s="292">
        <v>3004.1</v>
      </c>
      <c r="AC30" s="254">
        <v>816</v>
      </c>
      <c r="AD30" s="250">
        <v>0</v>
      </c>
      <c r="AE30" s="254">
        <v>10</v>
      </c>
      <c r="AF30" s="254">
        <v>387</v>
      </c>
      <c r="AG30" s="258">
        <f>[1]OK!$H30</f>
        <v>88.435292247926924</v>
      </c>
      <c r="AH30" s="253">
        <v>13.333</v>
      </c>
      <c r="AI30" s="259">
        <v>0.22113632598972999</v>
      </c>
      <c r="AJ30" s="250">
        <v>176659</v>
      </c>
      <c r="AK30" s="250">
        <v>172122</v>
      </c>
      <c r="AL30" s="253">
        <v>2.1341823520410506</v>
      </c>
      <c r="AM30" s="298">
        <v>195</v>
      </c>
      <c r="AN30" s="250">
        <v>359576</v>
      </c>
      <c r="AO30" s="260">
        <v>0.66147238181094048</v>
      </c>
      <c r="AP30" s="259">
        <v>3.0508085789654776E-2</v>
      </c>
      <c r="AQ30" s="253">
        <v>81.3</v>
      </c>
      <c r="AR30" s="254">
        <v>54.5</v>
      </c>
      <c r="AS30" s="260">
        <v>7.9270208486065408E-3</v>
      </c>
      <c r="AT30" s="254">
        <v>531.24977286351884</v>
      </c>
      <c r="AU30" s="302">
        <v>42705</v>
      </c>
      <c r="AV30" s="254">
        <v>8.0700380912023384</v>
      </c>
      <c r="AW30" s="254">
        <v>6922500</v>
      </c>
      <c r="AX30" s="253">
        <v>53.50868885247332</v>
      </c>
      <c r="AY30" s="260">
        <v>5.1026578815487257E-2</v>
      </c>
      <c r="AZ30" s="254">
        <v>67.400000000000006</v>
      </c>
      <c r="BA30" s="254">
        <v>12.8</v>
      </c>
      <c r="BB30" s="254">
        <v>0</v>
      </c>
      <c r="BC30" s="254">
        <v>53.1</v>
      </c>
      <c r="BD30" s="254">
        <v>10.5</v>
      </c>
      <c r="BE30" s="254">
        <v>32.409999999999997</v>
      </c>
      <c r="BF30" s="261">
        <v>102724</v>
      </c>
      <c r="BG30" s="254">
        <v>31.205500183506878</v>
      </c>
      <c r="BH30" s="300">
        <f>[2]Promedios!$H62</f>
        <v>0.77283333333333326</v>
      </c>
      <c r="BI30" s="250">
        <v>5389692.0999999996</v>
      </c>
      <c r="BJ30" s="254">
        <v>195069851.46836194</v>
      </c>
      <c r="BK30" s="261">
        <v>495247.11249999993</v>
      </c>
      <c r="BL30" s="250">
        <v>211684.95538559099</v>
      </c>
      <c r="BM30" s="254">
        <v>74.2</v>
      </c>
      <c r="BN30" s="250">
        <v>85417.81553209394</v>
      </c>
      <c r="BO30" s="250">
        <v>631611.51539480954</v>
      </c>
      <c r="BP30" s="261">
        <v>30271.754644999997</v>
      </c>
      <c r="BQ30" s="250">
        <v>13.284072249589491</v>
      </c>
      <c r="BR30" s="253">
        <f>+[3]Hoja1!$W32</f>
        <v>31.18717943900652</v>
      </c>
      <c r="BS30" s="254">
        <v>4367.08734</v>
      </c>
      <c r="BT30" s="250">
        <v>75893</v>
      </c>
      <c r="BU30" s="254">
        <v>36</v>
      </c>
      <c r="BV30" s="250">
        <v>18637</v>
      </c>
      <c r="BW30" s="250">
        <v>28645</v>
      </c>
      <c r="BX30" s="250">
        <v>230.90691306326809</v>
      </c>
      <c r="BY30" s="254">
        <v>245</v>
      </c>
      <c r="BZ30" s="253">
        <v>1212898</v>
      </c>
      <c r="CA30" s="253">
        <v>0.27852670514048888</v>
      </c>
      <c r="CB30" s="262">
        <v>75.458779759999999</v>
      </c>
      <c r="CC30" s="253">
        <v>0.29025000000000001</v>
      </c>
      <c r="CD30" s="254">
        <v>0.3208333333333333</v>
      </c>
      <c r="CE30" s="254">
        <v>55.87</v>
      </c>
      <c r="CF30" s="254">
        <v>52.38</v>
      </c>
      <c r="CG30" s="259">
        <v>0.79618975315160334</v>
      </c>
      <c r="CH30" s="250">
        <v>10451766</v>
      </c>
      <c r="CI30" s="300">
        <f>+[4]Hoja3!$G31</f>
        <v>0.13576757126863934</v>
      </c>
      <c r="CJ30" s="250">
        <v>0</v>
      </c>
      <c r="CK30" s="254">
        <v>6</v>
      </c>
      <c r="CL30" s="302">
        <v>193384</v>
      </c>
      <c r="CM30" s="253">
        <v>6.7271588546048014E-3</v>
      </c>
      <c r="CN30" s="250">
        <v>7662854.2831949098</v>
      </c>
      <c r="CO30" s="254">
        <v>8966820.0879999995</v>
      </c>
      <c r="CP30" s="254">
        <v>6560542.6370000001</v>
      </c>
      <c r="CQ30" s="254">
        <v>462.0943371626941</v>
      </c>
      <c r="CR30" s="261">
        <v>1292.3820000000001</v>
      </c>
      <c r="CS30" s="254">
        <v>102960726.26019067</v>
      </c>
      <c r="CT30" s="261">
        <v>146255133.37659961</v>
      </c>
      <c r="CU30" s="254">
        <v>17</v>
      </c>
      <c r="CV30" s="254">
        <v>115</v>
      </c>
      <c r="CW30" s="254">
        <v>250</v>
      </c>
      <c r="CX30" s="254">
        <v>25215293.652871221</v>
      </c>
    </row>
    <row r="31" spans="1:102">
      <c r="A31" s="248" t="s">
        <v>231</v>
      </c>
      <c r="B31" s="250">
        <v>2726.5159340719888</v>
      </c>
      <c r="C31" s="251">
        <v>0.2246126</v>
      </c>
      <c r="D31" s="250">
        <v>2029035</v>
      </c>
      <c r="E31" s="250">
        <v>788292</v>
      </c>
      <c r="F31" s="56">
        <v>24747</v>
      </c>
      <c r="G31" s="250">
        <v>353483922.443528</v>
      </c>
      <c r="H31" s="250">
        <v>209715666.02101299</v>
      </c>
      <c r="I31" s="250">
        <v>49066.442663335554</v>
      </c>
      <c r="J31" s="254">
        <v>59351</v>
      </c>
      <c r="K31" s="254">
        <v>77.629610350233463</v>
      </c>
      <c r="L31" s="253">
        <v>3.3650000000000002</v>
      </c>
      <c r="M31" s="253">
        <v>3.0999999999999996</v>
      </c>
      <c r="N31" s="253">
        <v>3.8100000000000005</v>
      </c>
      <c r="O31" s="253">
        <v>3.1050000000000004</v>
      </c>
      <c r="P31" s="303">
        <v>0.3113333333333333</v>
      </c>
      <c r="Q31" s="254">
        <v>71</v>
      </c>
      <c r="R31" s="255">
        <v>146</v>
      </c>
      <c r="S31" s="254">
        <v>702</v>
      </c>
      <c r="T31" s="259">
        <v>0.3279523315260533</v>
      </c>
      <c r="U31" s="250">
        <v>276618</v>
      </c>
      <c r="V31" s="256">
        <v>59</v>
      </c>
      <c r="W31" s="250">
        <v>896</v>
      </c>
      <c r="X31" s="256">
        <v>3257.71</v>
      </c>
      <c r="Y31" s="254">
        <v>29</v>
      </c>
      <c r="Z31" s="257">
        <v>98301.546077169594</v>
      </c>
      <c r="AA31" s="253">
        <v>3.0581991444637954E-2</v>
      </c>
      <c r="AB31" s="292">
        <v>1316.3</v>
      </c>
      <c r="AC31" s="254">
        <v>619</v>
      </c>
      <c r="AD31" s="250">
        <v>1</v>
      </c>
      <c r="AE31" s="254">
        <v>25</v>
      </c>
      <c r="AF31" s="254">
        <v>212</v>
      </c>
      <c r="AG31" s="258">
        <f>[1]OK!$H31</f>
        <v>91.774195320972794</v>
      </c>
      <c r="AH31" s="253">
        <v>17.159600000000001</v>
      </c>
      <c r="AI31" s="259">
        <v>0.23496739917894227</v>
      </c>
      <c r="AJ31" s="250">
        <v>189036</v>
      </c>
      <c r="AK31" s="250">
        <v>110355</v>
      </c>
      <c r="AL31" s="253">
        <v>2.3144006880117889</v>
      </c>
      <c r="AM31" s="298">
        <v>180</v>
      </c>
      <c r="AN31" s="250">
        <v>252449</v>
      </c>
      <c r="AO31" s="260">
        <v>0.46121592730444744</v>
      </c>
      <c r="AP31" s="259">
        <v>4.5752359800111046E-2</v>
      </c>
      <c r="AQ31" s="253">
        <v>80.2</v>
      </c>
      <c r="AR31" s="254">
        <v>60.5</v>
      </c>
      <c r="AS31" s="260">
        <v>1.3705259280392632E-2</v>
      </c>
      <c r="AT31" s="254">
        <v>482.78327272091502</v>
      </c>
      <c r="AU31" s="302">
        <v>28870</v>
      </c>
      <c r="AV31" s="254">
        <v>1.0207233272862919</v>
      </c>
      <c r="AW31" s="254">
        <v>4561700</v>
      </c>
      <c r="AX31" s="253">
        <v>54.555343036103167</v>
      </c>
      <c r="AY31" s="260">
        <v>5.481440163161988E-2</v>
      </c>
      <c r="AZ31" s="254">
        <v>35</v>
      </c>
      <c r="BA31" s="254">
        <v>27.2</v>
      </c>
      <c r="BB31" s="254">
        <v>0</v>
      </c>
      <c r="BC31" s="254">
        <v>62.6</v>
      </c>
      <c r="BD31" s="254">
        <v>0.5</v>
      </c>
      <c r="BE31" s="254">
        <v>27.6</v>
      </c>
      <c r="BF31" s="261">
        <v>136398</v>
      </c>
      <c r="BG31" s="254">
        <v>16.860804212581048</v>
      </c>
      <c r="BH31" s="300">
        <f>[2]Promedios!$H63</f>
        <v>0.67283333333333351</v>
      </c>
      <c r="BI31" s="250">
        <v>2284005.9</v>
      </c>
      <c r="BJ31" s="254">
        <v>94658469.935066834</v>
      </c>
      <c r="BK31" s="261">
        <v>229795.46000000002</v>
      </c>
      <c r="BL31" s="250">
        <v>49727.038041447391</v>
      </c>
      <c r="BM31" s="254">
        <v>65.599999999999994</v>
      </c>
      <c r="BN31" s="250">
        <v>19557.369693792654</v>
      </c>
      <c r="BO31" s="250">
        <v>520789.00909716333</v>
      </c>
      <c r="BP31" s="261">
        <v>17975.431142000001</v>
      </c>
      <c r="BQ31" s="250">
        <v>4.5614860098753818</v>
      </c>
      <c r="BR31" s="253">
        <f>+[3]Hoja1!$W33</f>
        <v>0.62085000574286253</v>
      </c>
      <c r="BS31" s="254">
        <v>13641</v>
      </c>
      <c r="BT31" s="250">
        <v>27351</v>
      </c>
      <c r="BU31" s="254">
        <v>15</v>
      </c>
      <c r="BV31" s="250">
        <v>11660</v>
      </c>
      <c r="BW31" s="250">
        <v>15821</v>
      </c>
      <c r="BX31" s="250">
        <v>204.67455096455785</v>
      </c>
      <c r="BY31" s="254">
        <v>125</v>
      </c>
      <c r="BZ31" s="253">
        <v>700265</v>
      </c>
      <c r="CA31" s="253">
        <v>0.40408938457186727</v>
      </c>
      <c r="CB31" s="262">
        <v>84.502232140000004</v>
      </c>
      <c r="CC31" s="253">
        <v>0.35925000000000001</v>
      </c>
      <c r="CD31" s="254">
        <v>0.49333333333333329</v>
      </c>
      <c r="CE31" s="254">
        <v>21.38</v>
      </c>
      <c r="CF31" s="254">
        <v>50</v>
      </c>
      <c r="CG31" s="259">
        <v>0.84465276236902898</v>
      </c>
      <c r="CH31" s="250">
        <v>0</v>
      </c>
      <c r="CI31" s="300">
        <f>+[4]Hoja3!$G32</f>
        <v>1.8125965629768108</v>
      </c>
      <c r="CJ31" s="250">
        <v>0</v>
      </c>
      <c r="CK31" s="254">
        <v>9.6999999999999993</v>
      </c>
      <c r="CL31" s="302">
        <v>182340</v>
      </c>
      <c r="CM31" s="253">
        <v>6.9013699906376547E-4</v>
      </c>
      <c r="CN31" s="250">
        <v>3793248.7665403602</v>
      </c>
      <c r="CO31" s="254">
        <v>44000.233999999997</v>
      </c>
      <c r="CP31" s="254">
        <v>273360.04399999999</v>
      </c>
      <c r="CQ31" s="254">
        <v>0.88780900000000018</v>
      </c>
      <c r="CR31" s="261">
        <v>153.42400000000001</v>
      </c>
      <c r="CS31" s="254">
        <v>244858987.47319785</v>
      </c>
      <c r="CT31" s="261">
        <v>95241187.977113321</v>
      </c>
      <c r="CU31" s="254">
        <v>3</v>
      </c>
      <c r="CV31" s="254">
        <v>106</v>
      </c>
      <c r="CW31" s="254">
        <v>77</v>
      </c>
      <c r="CX31" s="254">
        <v>12878296.809957812</v>
      </c>
    </row>
    <row r="32" spans="1:102">
      <c r="A32" s="248" t="s">
        <v>232</v>
      </c>
      <c r="B32" s="250">
        <v>7059.9309604007649</v>
      </c>
      <c r="C32" s="251">
        <v>0.27071060000000002</v>
      </c>
      <c r="D32" s="250">
        <v>3116054</v>
      </c>
      <c r="E32" s="250">
        <v>1387715</v>
      </c>
      <c r="F32" s="56">
        <v>80148</v>
      </c>
      <c r="G32" s="250">
        <v>365315114.78395897</v>
      </c>
      <c r="H32" s="250">
        <v>285517877.56928098</v>
      </c>
      <c r="I32" s="250">
        <v>84815.377315929858</v>
      </c>
      <c r="J32" s="254">
        <v>51794</v>
      </c>
      <c r="K32" s="254">
        <v>62.691898237018805</v>
      </c>
      <c r="L32" s="253">
        <v>2.57</v>
      </c>
      <c r="M32" s="253">
        <v>2.5549999999999997</v>
      </c>
      <c r="N32" s="253">
        <v>3.9350000000000001</v>
      </c>
      <c r="O32" s="253">
        <v>3.4649999999999999</v>
      </c>
      <c r="P32" s="303">
        <v>0.38633333333333336</v>
      </c>
      <c r="Q32" s="254">
        <v>239</v>
      </c>
      <c r="R32" s="255">
        <v>193</v>
      </c>
      <c r="S32" s="254">
        <v>3245</v>
      </c>
      <c r="T32" s="259">
        <v>4.7709341880790854E-3</v>
      </c>
      <c r="U32" s="250">
        <v>1584336</v>
      </c>
      <c r="V32" s="256">
        <v>44</v>
      </c>
      <c r="W32" s="250">
        <v>1505</v>
      </c>
      <c r="X32" s="256">
        <v>5728.37</v>
      </c>
      <c r="Y32" s="254">
        <v>50</v>
      </c>
      <c r="Z32" s="257">
        <v>37871.820628729285</v>
      </c>
      <c r="AA32" s="253">
        <v>0.33064264710387847</v>
      </c>
      <c r="AB32" s="292">
        <v>3574.1</v>
      </c>
      <c r="AC32" s="254">
        <v>1071</v>
      </c>
      <c r="AD32" s="250">
        <v>0</v>
      </c>
      <c r="AE32" s="254">
        <v>37</v>
      </c>
      <c r="AF32" s="254">
        <v>740</v>
      </c>
      <c r="AG32" s="258">
        <f>[1]OK!$H32</f>
        <v>85.638139988917615</v>
      </c>
      <c r="AH32" s="253">
        <v>13.1494</v>
      </c>
      <c r="AI32" s="259">
        <v>0.23331459320536502</v>
      </c>
      <c r="AJ32" s="250">
        <v>278094</v>
      </c>
      <c r="AK32" s="250">
        <v>199884</v>
      </c>
      <c r="AL32" s="253">
        <v>1.6485593638621152</v>
      </c>
      <c r="AM32" s="298">
        <v>162</v>
      </c>
      <c r="AN32" s="250">
        <v>517802</v>
      </c>
      <c r="AO32" s="260">
        <v>0.63748164337472335</v>
      </c>
      <c r="AP32" s="259">
        <v>3.9806866952789698E-2</v>
      </c>
      <c r="AQ32" s="253">
        <v>76.2</v>
      </c>
      <c r="AR32" s="254">
        <v>61.8</v>
      </c>
      <c r="AS32" s="260">
        <v>1.6449922535491025E-2</v>
      </c>
      <c r="AT32" s="254">
        <v>503.17201281148789</v>
      </c>
      <c r="AU32" s="302">
        <v>94885</v>
      </c>
      <c r="AV32" s="254">
        <v>5.9015726927253498</v>
      </c>
      <c r="AW32" s="254">
        <v>1344000</v>
      </c>
      <c r="AX32" s="253">
        <v>51.792863813081723</v>
      </c>
      <c r="AY32" s="260">
        <v>3.0142680148958972E-2</v>
      </c>
      <c r="AZ32" s="254">
        <v>12.4</v>
      </c>
      <c r="BA32" s="254">
        <v>10.5</v>
      </c>
      <c r="BB32" s="254">
        <v>0</v>
      </c>
      <c r="BC32" s="254">
        <v>51.8</v>
      </c>
      <c r="BD32" s="254">
        <v>16.2</v>
      </c>
      <c r="BE32" s="254">
        <v>32.340000000000003</v>
      </c>
      <c r="BF32" s="261">
        <v>92462</v>
      </c>
      <c r="BG32" s="254">
        <v>9.1990243515610821</v>
      </c>
      <c r="BH32" s="300">
        <f>[2]Promedios!$H64</f>
        <v>0.72133333333333338</v>
      </c>
      <c r="BI32" s="250">
        <v>8434431.0999999996</v>
      </c>
      <c r="BJ32" s="254">
        <v>299013278.52428168</v>
      </c>
      <c r="BK32" s="261">
        <v>1271378.04</v>
      </c>
      <c r="BL32" s="250">
        <v>178264.47520179863</v>
      </c>
      <c r="BM32" s="254">
        <v>79.2</v>
      </c>
      <c r="BN32" s="250">
        <v>89934.887006514298</v>
      </c>
      <c r="BO32" s="250">
        <v>793620.52672903507</v>
      </c>
      <c r="BP32" s="261">
        <v>39743.332430000002</v>
      </c>
      <c r="BQ32" s="250">
        <v>6.1090431355375525</v>
      </c>
      <c r="BR32" s="253">
        <f>+[3]Hoja1!$W34</f>
        <v>4.9086477816907443</v>
      </c>
      <c r="BS32" s="254">
        <v>21705.463596000001</v>
      </c>
      <c r="BT32" s="250">
        <v>54397</v>
      </c>
      <c r="BU32" s="254">
        <v>21</v>
      </c>
      <c r="BV32" s="250">
        <v>18444</v>
      </c>
      <c r="BW32" s="250">
        <v>41778</v>
      </c>
      <c r="BX32" s="250">
        <v>87.182388238977495</v>
      </c>
      <c r="BY32" s="254">
        <v>305</v>
      </c>
      <c r="BZ32" s="253">
        <v>1325521</v>
      </c>
      <c r="CA32" s="253">
        <v>0.6238458851125418</v>
      </c>
      <c r="CB32" s="262">
        <v>73.78125</v>
      </c>
      <c r="CC32" s="253">
        <v>0.38462499999999999</v>
      </c>
      <c r="CD32" s="254">
        <v>0.79516666666666669</v>
      </c>
      <c r="CE32" s="254">
        <v>49.14</v>
      </c>
      <c r="CF32" s="254">
        <v>42.86</v>
      </c>
      <c r="CG32" s="259">
        <v>0.72644640815817696</v>
      </c>
      <c r="CH32" s="250">
        <v>15426001</v>
      </c>
      <c r="CI32" s="300">
        <f>+[4]Hoja3!$G33</f>
        <v>9.8565548255602223E-2</v>
      </c>
      <c r="CJ32" s="250">
        <v>0</v>
      </c>
      <c r="CK32" s="254">
        <v>9.1999999999999993</v>
      </c>
      <c r="CL32" s="302">
        <v>293116</v>
      </c>
      <c r="CM32" s="253">
        <v>2.4880181272099337E-2</v>
      </c>
      <c r="CN32" s="250">
        <v>8901176.3509878684</v>
      </c>
      <c r="CO32" s="254">
        <v>20697572.859999999</v>
      </c>
      <c r="CP32" s="254">
        <v>19269448.577</v>
      </c>
      <c r="CQ32" s="254">
        <v>467.2729711300002</v>
      </c>
      <c r="CR32" s="261">
        <v>1459.4130000000002</v>
      </c>
      <c r="CS32" s="254">
        <v>149413063.70608264</v>
      </c>
      <c r="CT32" s="261">
        <v>193713900.12298906</v>
      </c>
      <c r="CU32" s="254">
        <v>10</v>
      </c>
      <c r="CV32" s="254">
        <v>186</v>
      </c>
      <c r="CW32" s="254">
        <v>110</v>
      </c>
      <c r="CX32" s="254">
        <v>30493983.377282973</v>
      </c>
    </row>
    <row r="33" spans="1:102">
      <c r="A33" s="248" t="s">
        <v>436</v>
      </c>
      <c r="B33" s="250">
        <v>1086.4054929130286</v>
      </c>
      <c r="C33" s="251">
        <v>0.21591340000000001</v>
      </c>
      <c r="D33" s="250">
        <v>1104580</v>
      </c>
      <c r="E33" s="250">
        <v>443529</v>
      </c>
      <c r="F33" s="56">
        <v>3997</v>
      </c>
      <c r="G33" s="250">
        <v>56884558.8979415</v>
      </c>
      <c r="H33" s="250">
        <v>45836915.874397203</v>
      </c>
      <c r="I33" s="250">
        <v>46405.681807700043</v>
      </c>
      <c r="J33" s="254">
        <v>6586</v>
      </c>
      <c r="K33" s="254">
        <v>55.158034901388874</v>
      </c>
      <c r="L33" s="253">
        <v>2.4950000000000001</v>
      </c>
      <c r="M33" s="253">
        <v>2.2999999999999998</v>
      </c>
      <c r="N33" s="253">
        <v>3.19</v>
      </c>
      <c r="O33" s="253">
        <v>3.1349999999999998</v>
      </c>
      <c r="P33" s="303">
        <v>0.61233333333333329</v>
      </c>
      <c r="Q33" s="254">
        <v>15</v>
      </c>
      <c r="R33" s="255">
        <v>36</v>
      </c>
      <c r="S33" s="254">
        <v>1317</v>
      </c>
      <c r="T33" s="259">
        <v>0.15673706602681595</v>
      </c>
      <c r="U33" s="250">
        <v>51709</v>
      </c>
      <c r="V33" s="256">
        <v>4</v>
      </c>
      <c r="W33" s="250">
        <v>337</v>
      </c>
      <c r="X33" s="256">
        <v>463.91</v>
      </c>
      <c r="Y33" s="254">
        <v>26</v>
      </c>
      <c r="Z33" s="257">
        <v>14743.152483883136</v>
      </c>
      <c r="AA33" s="253">
        <v>0.34152687539577042</v>
      </c>
      <c r="AB33" s="292">
        <v>872.1</v>
      </c>
      <c r="AC33" s="254">
        <v>286</v>
      </c>
      <c r="AD33" s="250">
        <v>0.5</v>
      </c>
      <c r="AE33" s="254">
        <v>39</v>
      </c>
      <c r="AF33" s="254">
        <v>249</v>
      </c>
      <c r="AG33" s="258">
        <f>[1]OK!$H33</f>
        <v>90.561684620425737</v>
      </c>
      <c r="AH33" s="253">
        <v>16.902799999999999</v>
      </c>
      <c r="AI33" s="259">
        <v>0.29595911196294522</v>
      </c>
      <c r="AJ33" s="250">
        <v>113534</v>
      </c>
      <c r="AK33" s="250">
        <v>24247</v>
      </c>
      <c r="AL33" s="253">
        <v>1.6848032736424705</v>
      </c>
      <c r="AM33" s="298">
        <v>110</v>
      </c>
      <c r="AN33" s="250">
        <v>156271</v>
      </c>
      <c r="AO33" s="260">
        <v>0.556867008936618</v>
      </c>
      <c r="AP33" s="259">
        <v>5.8576931792431453E-2</v>
      </c>
      <c r="AQ33" s="253">
        <v>83.8</v>
      </c>
      <c r="AR33" s="254">
        <v>64.7</v>
      </c>
      <c r="AS33" s="260">
        <v>8.5481814800235471E-3</v>
      </c>
      <c r="AT33" s="254">
        <v>516.58655422448896</v>
      </c>
      <c r="AU33" s="302">
        <v>21945</v>
      </c>
      <c r="AV33" s="254">
        <v>2.440690414092761</v>
      </c>
      <c r="AW33" s="254">
        <v>210000</v>
      </c>
      <c r="AX33" s="253">
        <v>58.509529973279918</v>
      </c>
      <c r="AY33" s="260">
        <v>1.3596162588432806E-2</v>
      </c>
      <c r="AZ33" s="254">
        <v>6.5</v>
      </c>
      <c r="BA33" s="254">
        <v>0</v>
      </c>
      <c r="BB33" s="254">
        <v>0</v>
      </c>
      <c r="BC33" s="254">
        <v>63.7</v>
      </c>
      <c r="BD33" s="254">
        <v>6.3</v>
      </c>
      <c r="BE33" s="254">
        <v>21.15</v>
      </c>
      <c r="BF33" s="261">
        <v>62871</v>
      </c>
      <c r="BG33" s="254">
        <v>7.0746485869220912</v>
      </c>
      <c r="BH33" s="300">
        <f>[2]Promedios!$H65</f>
        <v>0.6681666666666668</v>
      </c>
      <c r="BI33" s="250">
        <v>680444</v>
      </c>
      <c r="BJ33" s="254">
        <v>27855762.304850865</v>
      </c>
      <c r="BK33" s="261">
        <v>241310.5625</v>
      </c>
      <c r="BL33" s="250">
        <v>26209.232879198029</v>
      </c>
      <c r="BM33" s="254">
        <v>38.700000000000003</v>
      </c>
      <c r="BN33" s="250">
        <v>3623.6543515257022</v>
      </c>
      <c r="BO33" s="250">
        <v>232239.26373277139</v>
      </c>
      <c r="BP33" s="261">
        <v>6220.8090250000005</v>
      </c>
      <c r="BQ33" s="250">
        <v>7.4551971326164885</v>
      </c>
      <c r="BR33" s="253">
        <f>+[3]Hoja1!$W35</f>
        <v>2.1693385686704123</v>
      </c>
      <c r="BS33" s="254">
        <v>0</v>
      </c>
      <c r="BT33" s="250">
        <v>0</v>
      </c>
      <c r="BU33" s="254">
        <v>0</v>
      </c>
      <c r="BV33" s="250">
        <v>11323</v>
      </c>
      <c r="BW33" s="250">
        <v>5659</v>
      </c>
      <c r="BX33" s="250">
        <v>57.000668970443456</v>
      </c>
      <c r="BY33" s="254">
        <v>48</v>
      </c>
      <c r="BZ33" s="253">
        <v>161891</v>
      </c>
      <c r="CA33" s="253">
        <v>0</v>
      </c>
      <c r="CB33" s="262">
        <v>67.464583329999996</v>
      </c>
      <c r="CC33" s="253">
        <v>0.32125000000000004</v>
      </c>
      <c r="CD33" s="254">
        <v>0.45216666666666661</v>
      </c>
      <c r="CE33" s="254">
        <v>22.62</v>
      </c>
      <c r="CF33" s="254">
        <v>47.62</v>
      </c>
      <c r="CG33" s="259">
        <v>0.85460202500591664</v>
      </c>
      <c r="CH33" s="250">
        <v>0</v>
      </c>
      <c r="CI33" s="300">
        <f>+[4]Hoja3!$G34</f>
        <v>1.8125965629768108</v>
      </c>
      <c r="CJ33" s="250">
        <v>12.803085466363044</v>
      </c>
      <c r="CK33" s="254">
        <v>11.7</v>
      </c>
      <c r="CL33" s="302">
        <v>165871</v>
      </c>
      <c r="CM33" s="253">
        <v>0</v>
      </c>
      <c r="CN33" s="250">
        <v>974295.87202593696</v>
      </c>
      <c r="CO33" s="254">
        <v>534688.98199999996</v>
      </c>
      <c r="CP33" s="254">
        <v>409422.18800000002</v>
      </c>
      <c r="CQ33" s="254">
        <v>15.496151000000001</v>
      </c>
      <c r="CR33" s="261">
        <v>107.69899999999998</v>
      </c>
      <c r="CS33" s="254">
        <v>18821236.082679514</v>
      </c>
      <c r="CT33" s="261">
        <v>32542958.226939008</v>
      </c>
      <c r="CU33" s="254">
        <v>1</v>
      </c>
      <c r="CV33" s="254">
        <v>104</v>
      </c>
      <c r="CW33" s="254">
        <v>69</v>
      </c>
      <c r="CX33" s="254">
        <v>5205681.0309809744</v>
      </c>
    </row>
    <row r="34" spans="1:102">
      <c r="A34" s="248" t="s">
        <v>437</v>
      </c>
      <c r="B34" s="250">
        <v>9251.0992791359131</v>
      </c>
      <c r="C34" s="251">
        <v>0.1871969</v>
      </c>
      <c r="D34" s="250">
        <v>7242133</v>
      </c>
      <c r="E34" s="250">
        <v>2936674</v>
      </c>
      <c r="F34" s="56">
        <v>71856</v>
      </c>
      <c r="G34" s="250">
        <v>501868538.98007703</v>
      </c>
      <c r="H34" s="250">
        <v>383086183.887757</v>
      </c>
      <c r="I34" s="250">
        <v>191556.49890086352</v>
      </c>
      <c r="J34" s="254">
        <v>76560</v>
      </c>
      <c r="K34" s="254">
        <v>44.710883944879285</v>
      </c>
      <c r="L34" s="253">
        <v>2.46</v>
      </c>
      <c r="M34" s="253">
        <v>2.08</v>
      </c>
      <c r="N34" s="253">
        <v>3.4850000000000003</v>
      </c>
      <c r="O34" s="253">
        <v>2.19</v>
      </c>
      <c r="P34" s="303">
        <v>0.47266666666666673</v>
      </c>
      <c r="Q34" s="254">
        <v>223</v>
      </c>
      <c r="R34" s="255">
        <v>380</v>
      </c>
      <c r="S34" s="254">
        <v>22297</v>
      </c>
      <c r="T34" s="259">
        <v>0.3279523315260533</v>
      </c>
      <c r="U34" s="250">
        <v>1834339</v>
      </c>
      <c r="V34" s="256">
        <v>65</v>
      </c>
      <c r="W34" s="250">
        <v>2961</v>
      </c>
      <c r="X34" s="256">
        <v>2945.01</v>
      </c>
      <c r="Y34" s="254">
        <v>28</v>
      </c>
      <c r="Z34" s="257">
        <v>68141.509754031373</v>
      </c>
      <c r="AA34" s="253">
        <v>0.17897386420345912</v>
      </c>
      <c r="AB34" s="292">
        <v>2653.8</v>
      </c>
      <c r="AC34" s="254">
        <v>2011</v>
      </c>
      <c r="AD34" s="250">
        <v>0</v>
      </c>
      <c r="AE34" s="254">
        <v>181</v>
      </c>
      <c r="AF34" s="254">
        <v>737</v>
      </c>
      <c r="AG34" s="258">
        <f>[1]OK!$H34</f>
        <v>77.477323260410131</v>
      </c>
      <c r="AH34" s="253">
        <v>19.197800000000001</v>
      </c>
      <c r="AI34" s="259">
        <v>0.25836842480907857</v>
      </c>
      <c r="AJ34" s="250">
        <v>758718</v>
      </c>
      <c r="AK34" s="250">
        <v>251046</v>
      </c>
      <c r="AL34" s="253">
        <v>1.6533802955565715</v>
      </c>
      <c r="AM34" s="298">
        <v>871</v>
      </c>
      <c r="AN34" s="250">
        <v>1017907</v>
      </c>
      <c r="AO34" s="260">
        <v>0.53414455912902947</v>
      </c>
      <c r="AP34" s="259">
        <v>7.0347957639939479E-2</v>
      </c>
      <c r="AQ34" s="253">
        <v>78.8</v>
      </c>
      <c r="AR34" s="254">
        <v>65.3</v>
      </c>
      <c r="AS34" s="260">
        <v>2.9208995272678683E-2</v>
      </c>
      <c r="AT34" s="254">
        <v>494.15382019881002</v>
      </c>
      <c r="AU34" s="302">
        <v>72803</v>
      </c>
      <c r="AV34" s="254">
        <v>1.8082107788013766</v>
      </c>
      <c r="AW34" s="254">
        <v>7074400</v>
      </c>
      <c r="AX34" s="253">
        <v>56.612225347056658</v>
      </c>
      <c r="AY34" s="260">
        <v>5.6525704289781542E-2</v>
      </c>
      <c r="AZ34" s="254">
        <v>37.1</v>
      </c>
      <c r="BA34" s="254">
        <v>26.7</v>
      </c>
      <c r="BB34" s="254">
        <v>0</v>
      </c>
      <c r="BC34" s="254">
        <v>60.5</v>
      </c>
      <c r="BD34" s="254">
        <v>2.1</v>
      </c>
      <c r="BE34" s="254">
        <v>21.34</v>
      </c>
      <c r="BF34" s="261">
        <v>694860</v>
      </c>
      <c r="BG34" s="254">
        <v>14.312742175813273</v>
      </c>
      <c r="BH34" s="300">
        <f>[2]Promedios!$H66</f>
        <v>0.59499999999999997</v>
      </c>
      <c r="BI34" s="250">
        <v>8449762.1999999993</v>
      </c>
      <c r="BJ34" s="254">
        <v>585836266.01624584</v>
      </c>
      <c r="BK34" s="261">
        <v>1305764.9450000001</v>
      </c>
      <c r="BL34" s="250">
        <v>424142.75932177418</v>
      </c>
      <c r="BM34" s="254">
        <v>47.6</v>
      </c>
      <c r="BN34" s="250">
        <v>109513.50261776584</v>
      </c>
      <c r="BO34" s="250">
        <v>1769152.7513982321</v>
      </c>
      <c r="BP34" s="261">
        <v>49795.085848999996</v>
      </c>
      <c r="BQ34" s="250">
        <v>8.9946277820414426</v>
      </c>
      <c r="BR34" s="253">
        <f>+[3]Hoja1!$W36</f>
        <v>0.88407239106218882</v>
      </c>
      <c r="BS34" s="254">
        <v>56516.093409000001</v>
      </c>
      <c r="BT34" s="250">
        <v>53942</v>
      </c>
      <c r="BU34" s="254">
        <v>22</v>
      </c>
      <c r="BV34" s="250">
        <v>41107</v>
      </c>
      <c r="BW34" s="250">
        <v>40650</v>
      </c>
      <c r="BX34" s="250">
        <v>582.29681453762862</v>
      </c>
      <c r="BY34" s="254">
        <v>408</v>
      </c>
      <c r="BZ34" s="253">
        <v>1800499</v>
      </c>
      <c r="CA34" s="253">
        <v>0.69583611667779999</v>
      </c>
      <c r="CB34" s="262">
        <v>84.786444639999999</v>
      </c>
      <c r="CC34" s="253">
        <v>0.40300000000000002</v>
      </c>
      <c r="CD34" s="254">
        <v>0.15</v>
      </c>
      <c r="CE34" s="254">
        <v>40.630000000000003</v>
      </c>
      <c r="CF34" s="254">
        <v>45.24</v>
      </c>
      <c r="CG34" s="259">
        <v>0.8576656821878712</v>
      </c>
      <c r="CH34" s="250">
        <v>0</v>
      </c>
      <c r="CI34" s="300">
        <f>+[4]Hoja3!$G35</f>
        <v>0.33844526676953024</v>
      </c>
      <c r="CJ34" s="250">
        <v>0</v>
      </c>
      <c r="CK34" s="254">
        <v>9.6999999999999993</v>
      </c>
      <c r="CL34" s="302">
        <v>723190</v>
      </c>
      <c r="CM34" s="253">
        <v>4.8640341294695901E-3</v>
      </c>
      <c r="CN34" s="250">
        <v>9323265.7365035787</v>
      </c>
      <c r="CO34" s="254">
        <v>2617674.89</v>
      </c>
      <c r="CP34" s="254">
        <v>2554509.3259999999</v>
      </c>
      <c r="CQ34" s="254">
        <v>75.032099377652045</v>
      </c>
      <c r="CR34" s="261">
        <v>1554.242</v>
      </c>
      <c r="CS34" s="254">
        <v>188963918.33537748</v>
      </c>
      <c r="CT34" s="261">
        <v>270482510.45257652</v>
      </c>
      <c r="CU34" s="254">
        <v>11</v>
      </c>
      <c r="CV34" s="254">
        <v>276</v>
      </c>
      <c r="CW34" s="254">
        <v>308</v>
      </c>
      <c r="CX34" s="254">
        <v>41986550.122936837</v>
      </c>
    </row>
    <row r="35" spans="1:102">
      <c r="A35" s="248" t="s">
        <v>438</v>
      </c>
      <c r="B35" s="250">
        <v>2967.7525662905932</v>
      </c>
      <c r="C35" s="251">
        <v>0.2235627</v>
      </c>
      <c r="D35" s="250">
        <v>1874235</v>
      </c>
      <c r="E35" s="250">
        <v>855252</v>
      </c>
      <c r="F35" s="56">
        <v>39671</v>
      </c>
      <c r="G35" s="250">
        <v>147786099.018098</v>
      </c>
      <c r="H35" s="250">
        <v>120661781.327628</v>
      </c>
      <c r="I35" s="250">
        <v>70662.196567879524</v>
      </c>
      <c r="J35" s="254">
        <v>59174</v>
      </c>
      <c r="K35" s="254">
        <v>34.927750565846097</v>
      </c>
      <c r="L35" s="253">
        <v>3.2949999999999999</v>
      </c>
      <c r="M35" s="253">
        <v>2.74</v>
      </c>
      <c r="N35" s="253">
        <v>3.42</v>
      </c>
      <c r="O35" s="253">
        <v>2.835</v>
      </c>
      <c r="P35" s="303">
        <v>0.66633333333333333</v>
      </c>
      <c r="Q35" s="254">
        <v>85</v>
      </c>
      <c r="R35" s="255">
        <v>49</v>
      </c>
      <c r="S35" s="254">
        <v>2091</v>
      </c>
      <c r="T35" s="259">
        <v>0.3279523315260533</v>
      </c>
      <c r="U35" s="250">
        <v>1395342</v>
      </c>
      <c r="V35" s="256">
        <v>5</v>
      </c>
      <c r="W35" s="250">
        <v>835</v>
      </c>
      <c r="X35" s="256">
        <v>4815.05</v>
      </c>
      <c r="Y35" s="254">
        <v>13</v>
      </c>
      <c r="Z35" s="257">
        <v>3444.6954452509026</v>
      </c>
      <c r="AA35" s="253">
        <v>6.0207218521642653E-2</v>
      </c>
      <c r="AB35" s="292">
        <v>67.5</v>
      </c>
      <c r="AC35" s="254">
        <v>551</v>
      </c>
      <c r="AD35" s="250">
        <v>0</v>
      </c>
      <c r="AE35" s="254">
        <v>2</v>
      </c>
      <c r="AF35" s="254">
        <v>319</v>
      </c>
      <c r="AG35" s="258">
        <f>[1]OK!$H35</f>
        <v>74.935606154577968</v>
      </c>
      <c r="AH35" s="253">
        <v>16.151599999999998</v>
      </c>
      <c r="AI35" s="259">
        <v>0.28791284800276673</v>
      </c>
      <c r="AJ35" s="250">
        <v>207842</v>
      </c>
      <c r="AK35" s="250">
        <v>76195</v>
      </c>
      <c r="AL35" s="253">
        <v>1.811939271222659</v>
      </c>
      <c r="AM35" s="298">
        <v>149</v>
      </c>
      <c r="AN35" s="250">
        <v>328582</v>
      </c>
      <c r="AO35" s="260">
        <v>0.56778777311959039</v>
      </c>
      <c r="AP35" s="259">
        <v>8.7706685837526957E-2</v>
      </c>
      <c r="AQ35" s="253">
        <v>73.5</v>
      </c>
      <c r="AR35" s="254">
        <v>53.1</v>
      </c>
      <c r="AS35" s="260">
        <v>1.8190616863066583E-2</v>
      </c>
      <c r="AT35" s="254">
        <v>501.60554153909379</v>
      </c>
      <c r="AU35" s="302">
        <v>23118</v>
      </c>
      <c r="AV35" s="254">
        <v>4.3690533933724645</v>
      </c>
      <c r="AW35" s="254">
        <v>476000</v>
      </c>
      <c r="AX35" s="253">
        <v>52.826611653810396</v>
      </c>
      <c r="AY35" s="260">
        <v>5.3605463667115348E-2</v>
      </c>
      <c r="AZ35" s="254">
        <v>8.6999999999999993</v>
      </c>
      <c r="BA35" s="254">
        <v>5.0999999999999996</v>
      </c>
      <c r="BB35" s="254">
        <v>0</v>
      </c>
      <c r="BC35" s="254">
        <v>69.5</v>
      </c>
      <c r="BD35" s="254">
        <v>15.5</v>
      </c>
      <c r="BE35" s="254">
        <v>27.19</v>
      </c>
      <c r="BF35" s="261">
        <v>105226</v>
      </c>
      <c r="BG35" s="254">
        <v>3.8429240038184949</v>
      </c>
      <c r="BH35" s="300">
        <f>[2]Promedios!$H67</f>
        <v>0.6140000000000001</v>
      </c>
      <c r="BI35" s="250">
        <v>2893813</v>
      </c>
      <c r="BJ35" s="254">
        <v>88752154.897037745</v>
      </c>
      <c r="BK35" s="261">
        <v>730093.98499999999</v>
      </c>
      <c r="BL35" s="250">
        <v>93460.770012153938</v>
      </c>
      <c r="BM35" s="254">
        <v>61.5</v>
      </c>
      <c r="BN35" s="250">
        <v>53185.027615252999</v>
      </c>
      <c r="BO35" s="250">
        <v>410216.65223862714</v>
      </c>
      <c r="BP35" s="261">
        <v>19511.144373000003</v>
      </c>
      <c r="BQ35" s="250">
        <v>4.4480519480519485</v>
      </c>
      <c r="BR35" s="253">
        <f>+[3]Hoja1!$W37</f>
        <v>5.2323832197470139</v>
      </c>
      <c r="BS35" s="254">
        <v>4149</v>
      </c>
      <c r="BT35" s="250">
        <v>34686</v>
      </c>
      <c r="BU35" s="254">
        <v>17</v>
      </c>
      <c r="BV35" s="250">
        <v>7127</v>
      </c>
      <c r="BW35" s="250">
        <v>17076</v>
      </c>
      <c r="BX35" s="250">
        <v>251.99055620557226</v>
      </c>
      <c r="BY35" s="254">
        <v>131</v>
      </c>
      <c r="BZ35" s="253">
        <v>948574</v>
      </c>
      <c r="CA35" s="253">
        <v>0.50414660583297621</v>
      </c>
      <c r="CB35" s="262">
        <v>77.289732139999998</v>
      </c>
      <c r="CC35" s="253">
        <v>0.28275</v>
      </c>
      <c r="CD35" s="254">
        <v>0.51</v>
      </c>
      <c r="CE35" s="254">
        <v>49.38</v>
      </c>
      <c r="CF35" s="254">
        <v>54.76</v>
      </c>
      <c r="CG35" s="259">
        <v>0.94452224033855336</v>
      </c>
      <c r="CH35" s="250">
        <v>12342728</v>
      </c>
      <c r="CI35" s="300">
        <f>+[4]Hoja3!$G36</f>
        <v>0.13660869186771557</v>
      </c>
      <c r="CJ35" s="250">
        <v>0</v>
      </c>
      <c r="CK35" s="254">
        <v>8.9</v>
      </c>
      <c r="CL35" s="302">
        <v>282041</v>
      </c>
      <c r="CM35" s="253">
        <v>1.7187459740273678E-2</v>
      </c>
      <c r="CN35" s="250">
        <v>3880653.81293339</v>
      </c>
      <c r="CO35" s="254">
        <v>1293393.6569999999</v>
      </c>
      <c r="CP35" s="254">
        <v>1074583.368</v>
      </c>
      <c r="CQ35" s="254">
        <v>57.658026729999918</v>
      </c>
      <c r="CR35" s="261">
        <v>676.36700000000008</v>
      </c>
      <c r="CS35" s="254">
        <v>38833137.92576097</v>
      </c>
      <c r="CT35" s="261">
        <v>98970296.504562616</v>
      </c>
      <c r="CU35" s="254">
        <v>7</v>
      </c>
      <c r="CV35" s="254">
        <v>60</v>
      </c>
      <c r="CW35" s="254">
        <v>272</v>
      </c>
      <c r="CX35" s="254">
        <v>13524360.691298753</v>
      </c>
    </row>
    <row r="36" spans="1:102">
      <c r="A36" s="248" t="s">
        <v>439</v>
      </c>
      <c r="B36" s="250">
        <v>1725.4846263148825</v>
      </c>
      <c r="C36" s="251">
        <v>0.23199729999999999</v>
      </c>
      <c r="D36" s="250">
        <v>1382583</v>
      </c>
      <c r="E36" s="250">
        <v>545726</v>
      </c>
      <c r="F36" s="56">
        <v>75416</v>
      </c>
      <c r="G36" s="250">
        <v>80830483.889129803</v>
      </c>
      <c r="H36" s="250">
        <v>61754830.564994</v>
      </c>
      <c r="I36" s="250">
        <v>45080.723662463148</v>
      </c>
      <c r="J36" s="254">
        <v>13513</v>
      </c>
      <c r="K36" s="254">
        <v>51.470712549194467</v>
      </c>
      <c r="L36" s="253">
        <v>3.48</v>
      </c>
      <c r="M36" s="253">
        <v>2.56</v>
      </c>
      <c r="N36" s="253">
        <v>3.75</v>
      </c>
      <c r="O36" s="253">
        <v>2.4850000000000003</v>
      </c>
      <c r="P36" s="303">
        <v>0.64466666666666661</v>
      </c>
      <c r="Q36" s="254">
        <v>34</v>
      </c>
      <c r="R36" s="255">
        <v>73</v>
      </c>
      <c r="S36" s="254">
        <v>4088</v>
      </c>
      <c r="T36" s="259">
        <v>0.20437977694497764</v>
      </c>
      <c r="U36" s="250">
        <v>1102950</v>
      </c>
      <c r="V36" s="256">
        <v>10</v>
      </c>
      <c r="W36" s="250">
        <v>765</v>
      </c>
      <c r="X36" s="256">
        <v>11.25</v>
      </c>
      <c r="Y36" s="254">
        <v>11</v>
      </c>
      <c r="Z36" s="257">
        <v>7434.1967141839614</v>
      </c>
      <c r="AA36" s="253">
        <v>0.82680710192055229</v>
      </c>
      <c r="AB36" s="292">
        <v>417.7</v>
      </c>
      <c r="AC36" s="254">
        <v>359</v>
      </c>
      <c r="AD36" s="250">
        <v>0.5</v>
      </c>
      <c r="AE36" s="254">
        <v>5</v>
      </c>
      <c r="AF36" s="254">
        <v>176</v>
      </c>
      <c r="AG36" s="258">
        <f>[1]OK!$H36</f>
        <v>86.221130940148626</v>
      </c>
      <c r="AH36" s="253">
        <v>17.986699999999999</v>
      </c>
      <c r="AI36" s="259">
        <v>0.24650202614878813</v>
      </c>
      <c r="AJ36" s="250">
        <v>94730</v>
      </c>
      <c r="AK36" s="250">
        <v>43591</v>
      </c>
      <c r="AL36" s="253">
        <v>1.8602861455695607</v>
      </c>
      <c r="AM36" s="298">
        <v>141</v>
      </c>
      <c r="AN36" s="250">
        <v>191308</v>
      </c>
      <c r="AO36" s="260">
        <v>0.54965100438151249</v>
      </c>
      <c r="AP36" s="259">
        <v>0.04</v>
      </c>
      <c r="AQ36" s="253">
        <v>70.3</v>
      </c>
      <c r="AR36" s="254">
        <v>60.1</v>
      </c>
      <c r="AS36" s="260">
        <v>6.4571814475209554E-3</v>
      </c>
      <c r="AT36" s="254">
        <v>508.8184046458997</v>
      </c>
      <c r="AU36" s="302">
        <v>153279</v>
      </c>
      <c r="AV36" s="254">
        <v>9.8010332328619665</v>
      </c>
      <c r="AW36" s="254">
        <v>133700</v>
      </c>
      <c r="AX36" s="253">
        <v>62.654144519972611</v>
      </c>
      <c r="AY36" s="260">
        <v>3.1452749023554404E-2</v>
      </c>
      <c r="AZ36" s="254">
        <v>3.1</v>
      </c>
      <c r="BA36" s="254">
        <v>2.6</v>
      </c>
      <c r="BB36" s="254">
        <v>0</v>
      </c>
      <c r="BC36" s="254">
        <v>53.4</v>
      </c>
      <c r="BD36" s="254">
        <v>6</v>
      </c>
      <c r="BE36" s="254">
        <v>27.38</v>
      </c>
      <c r="BF36" s="261">
        <v>128659</v>
      </c>
      <c r="BG36" s="254">
        <v>6.8334114304206235</v>
      </c>
      <c r="BH36" s="300">
        <f>[2]Promedios!$H68</f>
        <v>0.62483333333333346</v>
      </c>
      <c r="BI36" s="250">
        <v>1111457.3999999999</v>
      </c>
      <c r="BJ36" s="254">
        <v>55454354.993827634</v>
      </c>
      <c r="BK36" s="261">
        <v>1058986.3574999999</v>
      </c>
      <c r="BL36" s="250">
        <v>59014.898286204334</v>
      </c>
      <c r="BM36" s="254">
        <v>34.700000000000003</v>
      </c>
      <c r="BN36" s="250">
        <v>17177.603195549316</v>
      </c>
      <c r="BO36" s="250">
        <v>330158.65218780679</v>
      </c>
      <c r="BP36" s="261">
        <v>11718.138441999999</v>
      </c>
      <c r="BQ36" s="250">
        <v>5.5079842629021059</v>
      </c>
      <c r="BR36" s="253">
        <f>+[3]Hoja1!$W38</f>
        <v>4.2437116445089904</v>
      </c>
      <c r="BS36" s="254">
        <v>0.71617800000000009</v>
      </c>
      <c r="BT36" s="250">
        <v>9169</v>
      </c>
      <c r="BU36" s="254">
        <v>9</v>
      </c>
      <c r="BV36" s="250">
        <v>5367</v>
      </c>
      <c r="BW36" s="250">
        <v>20914</v>
      </c>
      <c r="BX36" s="250">
        <v>180.44920303337656</v>
      </c>
      <c r="BY36" s="254">
        <v>93</v>
      </c>
      <c r="BZ36" s="253">
        <v>203143</v>
      </c>
      <c r="CA36" s="253">
        <v>0.13259785721862735</v>
      </c>
      <c r="CB36" s="262">
        <v>75.495982139999995</v>
      </c>
      <c r="CC36" s="253">
        <v>0.21475</v>
      </c>
      <c r="CD36" s="254">
        <v>0.28133333333333332</v>
      </c>
      <c r="CE36" s="254">
        <v>43.24</v>
      </c>
      <c r="CF36" s="254">
        <v>57.14</v>
      </c>
      <c r="CG36" s="259">
        <v>0.93063307395678652</v>
      </c>
      <c r="CH36" s="250">
        <v>0</v>
      </c>
      <c r="CI36" s="300">
        <f>+[4]Hoja3!$G37</f>
        <v>0</v>
      </c>
      <c r="CJ36" s="250">
        <v>41.806551818298537</v>
      </c>
      <c r="CK36" s="254">
        <v>5.9</v>
      </c>
      <c r="CL36" s="302">
        <v>124446</v>
      </c>
      <c r="CM36" s="253">
        <v>1.0103413229138483E-3</v>
      </c>
      <c r="CN36" s="250">
        <v>1972530.1285354502</v>
      </c>
      <c r="CO36" s="254">
        <v>474172.96600000001</v>
      </c>
      <c r="CP36" s="254">
        <v>483398.96899999998</v>
      </c>
      <c r="CQ36" s="254">
        <v>800.99794600000007</v>
      </c>
      <c r="CR36" s="261">
        <v>312.53500000000003</v>
      </c>
      <c r="CS36" s="254">
        <v>24502571.309990421</v>
      </c>
      <c r="CT36" s="261">
        <v>44028326.73625613</v>
      </c>
      <c r="CU36" s="254">
        <v>1</v>
      </c>
      <c r="CV36" s="254">
        <v>36</v>
      </c>
      <c r="CW36" s="254">
        <v>92</v>
      </c>
      <c r="CX36" s="254">
        <v>7397046.3137736153</v>
      </c>
    </row>
    <row r="37" spans="1:102" s="46" customFormat="1">
      <c r="L37" s="48"/>
      <c r="Q37" s="48"/>
      <c r="AU37" s="63"/>
    </row>
    <row r="38" spans="1:102" ht="45">
      <c r="A38" s="17" t="s">
        <v>440</v>
      </c>
      <c r="D38" s="20" t="s">
        <v>441</v>
      </c>
      <c r="E38" s="29" t="s">
        <v>353</v>
      </c>
      <c r="P38" t="s">
        <v>255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CX41"/>
  <sheetViews>
    <sheetView zoomScale="70" zoomScaleNormal="70" zoomScalePageLayoutView="70" workbookViewId="0">
      <pane xSplit="1" ySplit="4" topLeftCell="AW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4" width="12" bestFit="1" customWidth="1"/>
    <col min="5" max="6" width="11.5703125" bestFit="1" customWidth="1"/>
    <col min="7" max="7" width="15.42578125" bestFit="1" customWidth="1"/>
    <col min="8" max="8" width="15" bestFit="1" customWidth="1"/>
    <col min="9" max="25" width="11.5703125" bestFit="1" customWidth="1"/>
    <col min="26" max="26" width="13.42578125" bestFit="1" customWidth="1"/>
    <col min="27" max="46" width="11.5703125" bestFit="1" customWidth="1"/>
    <col min="47" max="47" width="11" style="22" bestFit="1" customWidth="1"/>
    <col min="48" max="57" width="11.5703125" bestFit="1" customWidth="1"/>
    <col min="58" max="58" width="12.42578125" bestFit="1" customWidth="1"/>
    <col min="59" max="60" width="11.5703125" bestFit="1" customWidth="1"/>
    <col min="61" max="61" width="12" bestFit="1" customWidth="1"/>
    <col min="62" max="62" width="14.85546875" bestFit="1" customWidth="1"/>
    <col min="63" max="63" width="13.85546875" bestFit="1" customWidth="1"/>
    <col min="64" max="67" width="11.5703125" bestFit="1" customWidth="1"/>
    <col min="68" max="68" width="12" bestFit="1" customWidth="1"/>
    <col min="69" max="69" width="11.5703125" bestFit="1" customWidth="1"/>
    <col min="70" max="70" width="12.140625" bestFit="1" customWidth="1"/>
    <col min="71" max="77" width="11.5703125" bestFit="1" customWidth="1"/>
    <col min="78" max="78" width="13.85546875" bestFit="1" customWidth="1"/>
    <col min="79" max="85" width="11.5703125" bestFit="1" customWidth="1"/>
    <col min="86" max="86" width="12.42578125" bestFit="1" customWidth="1"/>
    <col min="87" max="91" width="11.5703125" bestFit="1" customWidth="1"/>
    <col min="92" max="92" width="12.42578125" bestFit="1" customWidth="1"/>
    <col min="93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85546875" bestFit="1" customWidth="1"/>
  </cols>
  <sheetData>
    <row r="1" spans="1:102" s="22" customFormat="1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s="21" customFormat="1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463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210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365</v>
      </c>
      <c r="BC2" s="244" t="s">
        <v>385</v>
      </c>
      <c r="BD2" s="244" t="s">
        <v>486</v>
      </c>
      <c r="BE2" s="244" t="s">
        <v>298</v>
      </c>
      <c r="BF2" s="244" t="s">
        <v>233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131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s="21" customFormat="1" ht="45.75" customHeight="1">
      <c r="A3" s="121" t="s">
        <v>367</v>
      </c>
      <c r="B3" s="121" t="s">
        <v>323</v>
      </c>
      <c r="C3" s="121" t="s">
        <v>167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376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147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92</v>
      </c>
    </row>
    <row r="4" spans="1:102" s="21" customFormat="1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398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314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47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2757.8270364687974</v>
      </c>
      <c r="C5" s="251">
        <v>0.29709289999999999</v>
      </c>
      <c r="D5" s="250">
        <v>1124288</v>
      </c>
      <c r="E5" s="250">
        <v>447752</v>
      </c>
      <c r="F5" s="56">
        <v>5625</v>
      </c>
      <c r="G5" s="250">
        <v>121714022.96776401</v>
      </c>
      <c r="H5" s="250">
        <v>95435577.560380906</v>
      </c>
      <c r="I5" s="250">
        <v>39370.06697354019</v>
      </c>
      <c r="J5" s="254">
        <v>19289</v>
      </c>
      <c r="K5" s="303">
        <v>63.393980272642771</v>
      </c>
      <c r="L5" s="253">
        <v>2.92</v>
      </c>
      <c r="M5" s="253">
        <v>2.7</v>
      </c>
      <c r="N5" s="253">
        <v>3.46</v>
      </c>
      <c r="O5" s="253">
        <v>1.79</v>
      </c>
      <c r="P5" s="253">
        <v>0.29033333333333333</v>
      </c>
      <c r="Q5" s="254">
        <v>54</v>
      </c>
      <c r="R5" s="255">
        <v>59</v>
      </c>
      <c r="S5" s="254">
        <v>4091</v>
      </c>
      <c r="T5" s="251">
        <v>0.20437977694497764</v>
      </c>
      <c r="U5" s="254">
        <v>65447</v>
      </c>
      <c r="V5" s="256">
        <v>3</v>
      </c>
      <c r="W5" s="250">
        <v>379</v>
      </c>
      <c r="X5" s="256">
        <v>976.99</v>
      </c>
      <c r="Y5" s="254">
        <v>15</v>
      </c>
      <c r="Z5" s="257">
        <v>6186.9161613154438</v>
      </c>
      <c r="AA5" s="253">
        <v>1.5122431610942246</v>
      </c>
      <c r="AB5" s="292">
        <v>3470.1</v>
      </c>
      <c r="AC5" s="254">
        <v>370</v>
      </c>
      <c r="AD5" s="250">
        <v>0</v>
      </c>
      <c r="AE5" s="254">
        <v>6</v>
      </c>
      <c r="AF5" s="254">
        <v>370</v>
      </c>
      <c r="AG5" s="258">
        <f>[1]OK!$I5</f>
        <v>97.490633546102615</v>
      </c>
      <c r="AH5" s="253">
        <v>13.6332</v>
      </c>
      <c r="AI5" s="259">
        <v>0.19531128706722559</v>
      </c>
      <c r="AJ5" s="250">
        <v>65596</v>
      </c>
      <c r="AK5" s="250">
        <v>45522</v>
      </c>
      <c r="AL5" s="253">
        <v>2.2654337678601926</v>
      </c>
      <c r="AM5" s="298">
        <v>71</v>
      </c>
      <c r="AN5" s="250">
        <v>150810</v>
      </c>
      <c r="AO5" s="260">
        <v>0.59734214922609341</v>
      </c>
      <c r="AP5" s="259">
        <v>3.134279115803365E-2</v>
      </c>
      <c r="AQ5" s="253">
        <v>79</v>
      </c>
      <c r="AR5" s="254">
        <v>64.3</v>
      </c>
      <c r="AS5" s="260">
        <v>1.4982857575163601E-2</v>
      </c>
      <c r="AT5" s="254">
        <v>530.68923747575684</v>
      </c>
      <c r="AU5" s="302">
        <v>33088</v>
      </c>
      <c r="AV5" s="254">
        <v>7.2449307029882783</v>
      </c>
      <c r="AW5" s="254">
        <v>2440200</v>
      </c>
      <c r="AX5" s="253">
        <v>58.258810744766052</v>
      </c>
      <c r="AY5" s="260">
        <v>4.9612066147526779E-2</v>
      </c>
      <c r="AZ5" s="254">
        <v>51.7</v>
      </c>
      <c r="BA5" s="254">
        <v>3.2</v>
      </c>
      <c r="BB5" s="254">
        <v>0</v>
      </c>
      <c r="BC5" s="254">
        <v>52.31</v>
      </c>
      <c r="BD5" s="254">
        <v>0</v>
      </c>
      <c r="BE5" s="254">
        <v>28.26</v>
      </c>
      <c r="BF5" s="261">
        <v>22757</v>
      </c>
      <c r="BG5" s="254">
        <v>15.515343911536478</v>
      </c>
      <c r="BH5" s="300">
        <f>[2]Promedios!$I37</f>
        <v>0.76716666666666677</v>
      </c>
      <c r="BI5" s="250">
        <v>3002923.1</v>
      </c>
      <c r="BJ5" s="254">
        <v>118594441.17621572</v>
      </c>
      <c r="BK5" s="261">
        <v>125068.5</v>
      </c>
      <c r="BL5" s="254">
        <v>52259</v>
      </c>
      <c r="BM5" s="254">
        <v>57.5</v>
      </c>
      <c r="BN5" s="250">
        <v>51042</v>
      </c>
      <c r="BO5" s="254">
        <v>252358</v>
      </c>
      <c r="BP5" s="261">
        <v>17259.827373</v>
      </c>
      <c r="BQ5" s="250">
        <v>7.9967023907666936</v>
      </c>
      <c r="BR5" s="253">
        <f>+[3]Hoja1!$X7</f>
        <v>18.126660037008598</v>
      </c>
      <c r="BS5" s="254">
        <v>0.37498400000000004</v>
      </c>
      <c r="BT5" s="250">
        <v>12782</v>
      </c>
      <c r="BU5" s="254">
        <v>13</v>
      </c>
      <c r="BV5" s="250">
        <v>7675</v>
      </c>
      <c r="BW5" s="250">
        <v>18922</v>
      </c>
      <c r="BX5" s="250">
        <v>162.06244339069741</v>
      </c>
      <c r="BY5" s="250">
        <v>102</v>
      </c>
      <c r="BZ5" s="253">
        <v>1729218</v>
      </c>
      <c r="CA5" s="253">
        <v>1.7777777777777779</v>
      </c>
      <c r="CB5" s="262">
        <v>80.172179760000006</v>
      </c>
      <c r="CC5" s="253">
        <v>0.2495</v>
      </c>
      <c r="CD5" s="254">
        <v>3.2000000000000001E-2</v>
      </c>
      <c r="CE5" s="254">
        <v>13.055999999999999</v>
      </c>
      <c r="CF5" s="254">
        <v>69.05</v>
      </c>
      <c r="CG5" s="259">
        <v>0.93979932233320929</v>
      </c>
      <c r="CH5" s="250">
        <v>1498000</v>
      </c>
      <c r="CI5" s="300">
        <f>+[4]Hoja3!$H6</f>
        <v>7.4270700567403758E-2</v>
      </c>
      <c r="CJ5" s="250">
        <v>20.091985041073649</v>
      </c>
      <c r="CK5" s="304">
        <v>4.7</v>
      </c>
      <c r="CL5" s="302">
        <v>112561</v>
      </c>
      <c r="CM5" s="253">
        <v>8.7342200240269642E-4</v>
      </c>
      <c r="CN5" s="250">
        <v>2082184.1898666099</v>
      </c>
      <c r="CO5" s="254">
        <v>6080048.4929999998</v>
      </c>
      <c r="CP5" s="254">
        <v>5188886.2869999995</v>
      </c>
      <c r="CQ5" s="254">
        <v>39.125111628389533</v>
      </c>
      <c r="CR5" s="261">
        <v>595.79600000000005</v>
      </c>
      <c r="CS5" s="254">
        <v>47324611.704758063</v>
      </c>
      <c r="CT5" s="261">
        <v>64438039.377963468</v>
      </c>
      <c r="CU5" s="254">
        <v>10</v>
      </c>
      <c r="CV5" s="254">
        <v>77</v>
      </c>
      <c r="CW5" s="250">
        <v>75</v>
      </c>
      <c r="CX5" s="254">
        <v>10922913.305910796</v>
      </c>
    </row>
    <row r="6" spans="1:102">
      <c r="A6" s="248" t="s">
        <v>331</v>
      </c>
      <c r="B6" s="250">
        <v>6967.5346860653581</v>
      </c>
      <c r="C6" s="251">
        <v>0.25754349999999998</v>
      </c>
      <c r="D6" s="250">
        <v>3079363</v>
      </c>
      <c r="E6" s="250">
        <v>1382963</v>
      </c>
      <c r="F6" s="56">
        <v>71546</v>
      </c>
      <c r="G6" s="250">
        <v>330188603.15725303</v>
      </c>
      <c r="H6" s="250">
        <v>255279734.482447</v>
      </c>
      <c r="I6" s="250">
        <v>65540.031131728218</v>
      </c>
      <c r="J6" s="254">
        <v>133269</v>
      </c>
      <c r="K6" s="303">
        <v>74.144351270498703</v>
      </c>
      <c r="L6" s="253">
        <v>3.13</v>
      </c>
      <c r="M6" s="253">
        <v>2.68</v>
      </c>
      <c r="N6" s="253">
        <v>4.08</v>
      </c>
      <c r="O6" s="253">
        <v>1.84</v>
      </c>
      <c r="P6" s="253">
        <v>0.24733333333333332</v>
      </c>
      <c r="Q6" s="254">
        <v>48</v>
      </c>
      <c r="R6" s="302">
        <v>1031</v>
      </c>
      <c r="S6" s="254">
        <v>632</v>
      </c>
      <c r="T6" s="251">
        <v>0.11040769052426998</v>
      </c>
      <c r="U6" s="254">
        <v>204977</v>
      </c>
      <c r="V6" s="256">
        <v>2</v>
      </c>
      <c r="W6" s="250">
        <v>1028</v>
      </c>
      <c r="X6" s="256">
        <v>47794.53</v>
      </c>
      <c r="Y6" s="254">
        <v>42</v>
      </c>
      <c r="Z6" s="257">
        <v>7498.6511230800088</v>
      </c>
      <c r="AA6" s="253">
        <v>0.60340625491039446</v>
      </c>
      <c r="AB6" s="292">
        <v>5262.1</v>
      </c>
      <c r="AC6" s="254">
        <v>1288</v>
      </c>
      <c r="AD6" s="250">
        <v>1</v>
      </c>
      <c r="AE6" s="254">
        <v>3</v>
      </c>
      <c r="AF6" s="254">
        <v>1232</v>
      </c>
      <c r="AG6" s="258">
        <f>[1]OK!$I6</f>
        <v>92.529886801140407</v>
      </c>
      <c r="AH6" s="253">
        <v>12.222</v>
      </c>
      <c r="AI6" s="259">
        <v>0.1942800788954635</v>
      </c>
      <c r="AJ6" s="250">
        <v>164565</v>
      </c>
      <c r="AK6" s="250">
        <v>291973</v>
      </c>
      <c r="AL6" s="253">
        <v>1.418799927127786</v>
      </c>
      <c r="AM6" s="298">
        <v>95</v>
      </c>
      <c r="AN6" s="250">
        <v>468707</v>
      </c>
      <c r="AO6" s="260">
        <v>0.65552056481617482</v>
      </c>
      <c r="AP6" s="259">
        <v>3.1644919346552967E-2</v>
      </c>
      <c r="AQ6" s="253">
        <v>78.3</v>
      </c>
      <c r="AR6" s="254">
        <v>53</v>
      </c>
      <c r="AS6" s="260">
        <v>4.7706491425348781E-2</v>
      </c>
      <c r="AT6" s="254">
        <v>507.06480060013217</v>
      </c>
      <c r="AU6" s="302">
        <v>83546</v>
      </c>
      <c r="AV6" s="254">
        <v>4.4314743340243679</v>
      </c>
      <c r="AW6" s="254">
        <v>6438200</v>
      </c>
      <c r="AX6" s="253">
        <v>47.509095481599459</v>
      </c>
      <c r="AY6" s="260">
        <v>2.5449297208649229E-2</v>
      </c>
      <c r="AZ6" s="254">
        <v>54.8</v>
      </c>
      <c r="BA6" s="254">
        <v>13</v>
      </c>
      <c r="BB6" s="254">
        <v>0</v>
      </c>
      <c r="BC6" s="254">
        <v>40.6</v>
      </c>
      <c r="BD6" s="254">
        <v>42.9</v>
      </c>
      <c r="BE6" s="254">
        <v>37.19</v>
      </c>
      <c r="BF6" s="261">
        <v>69966</v>
      </c>
      <c r="BG6" s="254">
        <v>39.129249352093545</v>
      </c>
      <c r="BH6" s="300">
        <f>[2]Promedios!$I38</f>
        <v>0.75600000000000001</v>
      </c>
      <c r="BI6" s="250">
        <v>10948365.9</v>
      </c>
      <c r="BJ6" s="254">
        <v>252497320.07371303</v>
      </c>
      <c r="BK6" s="261">
        <v>204638.91750000001</v>
      </c>
      <c r="BL6" s="254">
        <v>186605</v>
      </c>
      <c r="BM6" s="254">
        <v>79.2</v>
      </c>
      <c r="BN6" s="250">
        <v>156060</v>
      </c>
      <c r="BO6" s="254">
        <v>752972</v>
      </c>
      <c r="BP6" s="261">
        <v>52505.250620000006</v>
      </c>
      <c r="BQ6" s="250">
        <v>12.339431685480731</v>
      </c>
      <c r="BR6" s="253">
        <f>+[3]Hoja1!$X8</f>
        <v>23.708197837285507</v>
      </c>
      <c r="BS6" s="254">
        <v>17370.660251999998</v>
      </c>
      <c r="BT6" s="250">
        <v>67342</v>
      </c>
      <c r="BU6" s="254">
        <v>42</v>
      </c>
      <c r="BV6" s="250">
        <v>20652</v>
      </c>
      <c r="BW6" s="250">
        <v>40959</v>
      </c>
      <c r="BX6" s="250">
        <v>190.07442138671877</v>
      </c>
      <c r="BY6" s="250">
        <v>358</v>
      </c>
      <c r="BZ6" s="253">
        <v>1698110</v>
      </c>
      <c r="CA6" s="253">
        <v>0.69885108880999636</v>
      </c>
      <c r="CB6" s="262">
        <v>56.054464289999999</v>
      </c>
      <c r="CC6" s="253">
        <v>0.56425000000000003</v>
      </c>
      <c r="CD6" s="254">
        <v>0.54766666666666663</v>
      </c>
      <c r="CE6" s="254">
        <v>14.648999999999999</v>
      </c>
      <c r="CF6" s="254">
        <v>59.52</v>
      </c>
      <c r="CG6" s="259">
        <v>0.88707355747322725</v>
      </c>
      <c r="CH6" s="250">
        <v>10909292</v>
      </c>
      <c r="CI6" s="300">
        <f>+[4]Hoja3!$H7</f>
        <v>4.2033690184961739E-2</v>
      </c>
      <c r="CJ6" s="250">
        <v>0</v>
      </c>
      <c r="CK6" s="304">
        <v>8.8000000000000007</v>
      </c>
      <c r="CL6" s="302">
        <v>226187</v>
      </c>
      <c r="CM6" s="253">
        <v>4.8785510219319449E-2</v>
      </c>
      <c r="CN6" s="250">
        <v>9478372.3444661703</v>
      </c>
      <c r="CO6" s="254">
        <v>34341623.523999996</v>
      </c>
      <c r="CP6" s="254">
        <v>29424056.548</v>
      </c>
      <c r="CQ6" s="254">
        <v>1470.9598633706898</v>
      </c>
      <c r="CR6" s="261">
        <v>1689.5469999999998</v>
      </c>
      <c r="CS6" s="254">
        <v>114858942.9734147</v>
      </c>
      <c r="CT6" s="261">
        <v>194433459.7641817</v>
      </c>
      <c r="CU6" s="254">
        <v>3</v>
      </c>
      <c r="CV6" s="254">
        <v>218</v>
      </c>
      <c r="CW6" s="250">
        <v>455</v>
      </c>
      <c r="CX6" s="254">
        <v>29631930.643206768</v>
      </c>
    </row>
    <row r="7" spans="1:102">
      <c r="A7" s="248" t="s">
        <v>218</v>
      </c>
      <c r="B7" s="250">
        <v>1322.9271636146966</v>
      </c>
      <c r="C7" s="251">
        <v>0.30593949999999998</v>
      </c>
      <c r="D7" s="250">
        <v>551525</v>
      </c>
      <c r="E7" s="250">
        <v>266803</v>
      </c>
      <c r="F7" s="56">
        <v>73943</v>
      </c>
      <c r="G7" s="250">
        <v>66926185.033011504</v>
      </c>
      <c r="H7" s="250">
        <v>51557136.626820497</v>
      </c>
      <c r="I7" s="250">
        <v>21733.00931023424</v>
      </c>
      <c r="J7" s="254">
        <v>19669</v>
      </c>
      <c r="K7" s="303">
        <v>38.221349116993949</v>
      </c>
      <c r="L7" s="253">
        <v>2.71</v>
      </c>
      <c r="M7" s="253">
        <v>2.68</v>
      </c>
      <c r="N7" s="253">
        <v>2.77</v>
      </c>
      <c r="O7" s="253">
        <v>2.0099999999999998</v>
      </c>
      <c r="P7" s="253">
        <v>0.36533333333333334</v>
      </c>
      <c r="Q7" s="254">
        <v>34</v>
      </c>
      <c r="R7" s="255">
        <v>38</v>
      </c>
      <c r="S7" s="254">
        <v>1920</v>
      </c>
      <c r="T7" s="251">
        <v>0.11040769052426998</v>
      </c>
      <c r="U7" s="254">
        <v>505611</v>
      </c>
      <c r="V7" s="256">
        <v>6</v>
      </c>
      <c r="W7" s="250">
        <v>765</v>
      </c>
      <c r="X7" s="256">
        <v>29322.14</v>
      </c>
      <c r="Y7" s="254">
        <v>4</v>
      </c>
      <c r="Z7" s="257">
        <v>7487.7252973343893</v>
      </c>
      <c r="AA7" s="253">
        <v>0.66644684302134871</v>
      </c>
      <c r="AB7" s="292">
        <v>844.8</v>
      </c>
      <c r="AC7" s="254">
        <v>195</v>
      </c>
      <c r="AD7" s="250">
        <v>0.5</v>
      </c>
      <c r="AE7" s="254">
        <v>9</v>
      </c>
      <c r="AF7" s="254">
        <v>157</v>
      </c>
      <c r="AG7" s="258">
        <f>[1]OK!$I7</f>
        <v>92.827335404582072</v>
      </c>
      <c r="AH7" s="253">
        <v>12.502599999999999</v>
      </c>
      <c r="AI7" s="259">
        <v>0.21269977475061674</v>
      </c>
      <c r="AJ7" s="250">
        <v>37467</v>
      </c>
      <c r="AK7" s="250">
        <v>74993</v>
      </c>
      <c r="AL7" s="253">
        <v>2.4006164725080459</v>
      </c>
      <c r="AM7" s="298">
        <v>34</v>
      </c>
      <c r="AN7" s="250">
        <v>75308</v>
      </c>
      <c r="AO7" s="260">
        <v>0.59965441561844868</v>
      </c>
      <c r="AP7" s="259">
        <v>2.8898426323319026E-2</v>
      </c>
      <c r="AQ7" s="253">
        <v>85.9</v>
      </c>
      <c r="AR7" s="254">
        <v>52.7</v>
      </c>
      <c r="AS7" s="260">
        <v>2.9573691793988287E-3</v>
      </c>
      <c r="AT7" s="254">
        <v>505.34806049996712</v>
      </c>
      <c r="AU7" s="302">
        <v>16723</v>
      </c>
      <c r="AV7" s="254">
        <v>11.382007637413523</v>
      </c>
      <c r="AW7" s="254">
        <v>731000</v>
      </c>
      <c r="AX7" s="253">
        <v>46.581600922771074</v>
      </c>
      <c r="AY7" s="260">
        <v>6.4081647955313903E-2</v>
      </c>
      <c r="AZ7" s="254">
        <v>25.6</v>
      </c>
      <c r="BA7" s="254">
        <v>5.4</v>
      </c>
      <c r="BB7" s="254">
        <v>0</v>
      </c>
      <c r="BC7" s="254">
        <v>52.9</v>
      </c>
      <c r="BD7" s="254">
        <v>57.7</v>
      </c>
      <c r="BE7" s="254">
        <v>46.82</v>
      </c>
      <c r="BF7" s="261">
        <v>21200</v>
      </c>
      <c r="BG7" s="254">
        <v>64.969734024864806</v>
      </c>
      <c r="BH7" s="300">
        <f>[2]Promedios!$I39</f>
        <v>0.7713333333333332</v>
      </c>
      <c r="BI7" s="250">
        <v>3544708.8</v>
      </c>
      <c r="BJ7" s="254">
        <v>44952561.636698961</v>
      </c>
      <c r="BK7" s="261">
        <v>34281.399999999994</v>
      </c>
      <c r="BL7" s="254">
        <v>29800</v>
      </c>
      <c r="BM7" s="254">
        <v>142.30000000000001</v>
      </c>
      <c r="BN7" s="250">
        <v>29877</v>
      </c>
      <c r="BO7" s="254">
        <v>137225</v>
      </c>
      <c r="BP7" s="261">
        <v>12834.896632</v>
      </c>
      <c r="BQ7" s="250">
        <v>2.55741127348643</v>
      </c>
      <c r="BR7" s="253">
        <f>+[3]Hoja1!$X9</f>
        <v>2.9876128972950613</v>
      </c>
      <c r="BS7" s="254">
        <v>10974.210743000001</v>
      </c>
      <c r="BT7" s="250">
        <v>70827</v>
      </c>
      <c r="BU7" s="254">
        <v>53</v>
      </c>
      <c r="BV7" s="250">
        <v>9172</v>
      </c>
      <c r="BW7" s="250">
        <v>10224</v>
      </c>
      <c r="BX7" s="250">
        <v>176.97532031085908</v>
      </c>
      <c r="BY7" s="250">
        <v>82</v>
      </c>
      <c r="BZ7" s="253">
        <v>414997</v>
      </c>
      <c r="CA7" s="253">
        <v>0.67619652975940925</v>
      </c>
      <c r="CB7" s="262">
        <v>51.394196430000001</v>
      </c>
      <c r="CC7" s="253">
        <v>0.25750000000000001</v>
      </c>
      <c r="CD7" s="254">
        <v>0.65533333333333343</v>
      </c>
      <c r="CE7" s="254">
        <v>4.7060000000000004</v>
      </c>
      <c r="CF7" s="254">
        <v>0</v>
      </c>
      <c r="CG7" s="259">
        <v>0.85625015044373254</v>
      </c>
      <c r="CH7" s="250">
        <v>0</v>
      </c>
      <c r="CI7" s="300">
        <f>+[4]Hoja3!$H8</f>
        <v>6.1967650685844262E-2</v>
      </c>
      <c r="CJ7" s="250">
        <v>0</v>
      </c>
      <c r="CK7" s="304">
        <v>7.3</v>
      </c>
      <c r="CL7" s="302">
        <v>46150</v>
      </c>
      <c r="CM7" s="253">
        <v>0.10276180641904145</v>
      </c>
      <c r="CN7" s="250">
        <v>8154582.5297432905</v>
      </c>
      <c r="CO7" s="254">
        <v>300244.97700000001</v>
      </c>
      <c r="CP7" s="254">
        <v>105335.91</v>
      </c>
      <c r="CQ7" s="254">
        <v>361.41104955966398</v>
      </c>
      <c r="CR7" s="261">
        <v>267.93900000000002</v>
      </c>
      <c r="CS7" s="254">
        <v>14665422.01088357</v>
      </c>
      <c r="CT7" s="261">
        <v>46554105.203619607</v>
      </c>
      <c r="CU7" s="254">
        <v>6</v>
      </c>
      <c r="CV7" s="254">
        <v>39</v>
      </c>
      <c r="CW7" s="250">
        <v>191</v>
      </c>
      <c r="CX7" s="254">
        <v>6006119.0911793504</v>
      </c>
    </row>
    <row r="8" spans="1:102">
      <c r="A8" s="248" t="s">
        <v>219</v>
      </c>
      <c r="B8" s="250">
        <v>2381.1087981658166</v>
      </c>
      <c r="C8" s="251">
        <v>0.25400329999999999</v>
      </c>
      <c r="D8" s="250">
        <v>786753</v>
      </c>
      <c r="E8" s="250">
        <v>347470</v>
      </c>
      <c r="F8" s="56">
        <v>57727</v>
      </c>
      <c r="G8" s="250">
        <v>803545648.31974196</v>
      </c>
      <c r="H8" s="250">
        <v>311065714.08700901</v>
      </c>
      <c r="I8" s="250">
        <v>25797.157880537052</v>
      </c>
      <c r="J8" s="254">
        <v>1560</v>
      </c>
      <c r="K8" s="303">
        <v>47.490727321145208</v>
      </c>
      <c r="L8" s="253">
        <v>2.08</v>
      </c>
      <c r="M8" s="253">
        <v>2.4300000000000002</v>
      </c>
      <c r="N8" s="253">
        <v>4.5</v>
      </c>
      <c r="O8" s="253">
        <v>0.91</v>
      </c>
      <c r="P8" s="253">
        <v>0.27933333333333338</v>
      </c>
      <c r="Q8" s="254">
        <v>53</v>
      </c>
      <c r="R8" s="255">
        <v>54</v>
      </c>
      <c r="S8" s="254">
        <v>1912</v>
      </c>
      <c r="T8" s="251">
        <v>0.32795233152605302</v>
      </c>
      <c r="U8" s="254">
        <v>3286346</v>
      </c>
      <c r="V8" s="256">
        <v>2</v>
      </c>
      <c r="W8" s="250">
        <v>670</v>
      </c>
      <c r="X8" s="256">
        <v>17121.91</v>
      </c>
      <c r="Y8" s="254">
        <v>24</v>
      </c>
      <c r="Z8" s="257">
        <v>3702.9555913073009</v>
      </c>
      <c r="AA8" s="253">
        <v>2.3816328474802318E-4</v>
      </c>
      <c r="AB8" s="292">
        <v>61.3</v>
      </c>
      <c r="AC8" s="254">
        <v>243</v>
      </c>
      <c r="AD8" s="250">
        <v>0.5</v>
      </c>
      <c r="AE8" s="254">
        <v>6</v>
      </c>
      <c r="AF8" s="254">
        <v>109</v>
      </c>
      <c r="AG8" s="258">
        <f>[1]OK!$I8</f>
        <v>83.59049310710995</v>
      </c>
      <c r="AH8" s="253">
        <v>16.030799999999999</v>
      </c>
      <c r="AI8" s="259">
        <v>0.27441659464131374</v>
      </c>
      <c r="AJ8" s="250">
        <v>77620</v>
      </c>
      <c r="AK8" s="250">
        <v>47388</v>
      </c>
      <c r="AL8" s="253">
        <v>2.5865805405254254</v>
      </c>
      <c r="AM8" s="298">
        <v>45</v>
      </c>
      <c r="AN8" s="250">
        <v>114566</v>
      </c>
      <c r="AO8" s="260">
        <v>0.54183090192427963</v>
      </c>
      <c r="AP8" s="259">
        <v>7.7187384955209229E-2</v>
      </c>
      <c r="AQ8" s="253">
        <v>75.8</v>
      </c>
      <c r="AR8" s="254">
        <v>58.8</v>
      </c>
      <c r="AS8" s="260">
        <v>8.1190100378612032E-3</v>
      </c>
      <c r="AT8" s="254">
        <v>519.61128358509131</v>
      </c>
      <c r="AU8" s="302">
        <v>30751</v>
      </c>
      <c r="AV8" s="254">
        <v>3.2831512151271967</v>
      </c>
      <c r="AW8" s="254">
        <v>35000</v>
      </c>
      <c r="AX8" s="253">
        <v>52.186898532782692</v>
      </c>
      <c r="AY8" s="260">
        <v>-2.8532670731044225E-2</v>
      </c>
      <c r="AZ8" s="254">
        <v>0.7</v>
      </c>
      <c r="BA8" s="254">
        <v>0.6</v>
      </c>
      <c r="BB8" s="254">
        <v>0</v>
      </c>
      <c r="BC8" s="254">
        <v>60.2</v>
      </c>
      <c r="BD8" s="254">
        <v>0.2</v>
      </c>
      <c r="BE8" s="254">
        <v>26.03</v>
      </c>
      <c r="BF8" s="261">
        <v>64138</v>
      </c>
      <c r="BG8" s="254">
        <v>8.9828863310584453</v>
      </c>
      <c r="BH8" s="300">
        <f>[2]Promedios!$I40</f>
        <v>0.67949999999999999</v>
      </c>
      <c r="BI8" s="250">
        <v>973211.79999999993</v>
      </c>
      <c r="BJ8" s="254">
        <v>174663613.1908128</v>
      </c>
      <c r="BK8" s="261">
        <v>183371.55</v>
      </c>
      <c r="BL8" s="254">
        <v>39246</v>
      </c>
      <c r="BM8" s="254">
        <v>71</v>
      </c>
      <c r="BN8" s="250">
        <v>27054</v>
      </c>
      <c r="BO8" s="254">
        <v>184935</v>
      </c>
      <c r="BP8" s="261">
        <v>10698.991814000001</v>
      </c>
      <c r="BQ8" s="250">
        <v>1.4801350298623734</v>
      </c>
      <c r="BR8" s="253">
        <f>+[3]Hoja1!$X10</f>
        <v>6.0988315655192391</v>
      </c>
      <c r="BS8" s="254">
        <v>56760.392955999996</v>
      </c>
      <c r="BT8" s="250">
        <v>61532</v>
      </c>
      <c r="BU8" s="254">
        <v>10</v>
      </c>
      <c r="BV8" s="250">
        <v>15197</v>
      </c>
      <c r="BW8" s="250">
        <v>18996</v>
      </c>
      <c r="BX8" s="250">
        <v>140.11685334513064</v>
      </c>
      <c r="BY8" s="250">
        <v>64</v>
      </c>
      <c r="BZ8" s="253">
        <v>313540</v>
      </c>
      <c r="CA8" s="253">
        <v>0.34645832972439239</v>
      </c>
      <c r="CB8" s="262">
        <v>71.668898810000002</v>
      </c>
      <c r="CC8" s="253">
        <v>0.22550000000000003</v>
      </c>
      <c r="CD8" s="254">
        <v>0.17166666666666666</v>
      </c>
      <c r="CE8" s="254">
        <v>8.7070000000000007</v>
      </c>
      <c r="CF8" s="254">
        <v>57.14</v>
      </c>
      <c r="CG8" s="259">
        <v>0.81385735701584883</v>
      </c>
      <c r="CH8" s="250">
        <v>0</v>
      </c>
      <c r="CI8" s="300">
        <f>+[4]Hoja3!$H9</f>
        <v>0.17079262708370985</v>
      </c>
      <c r="CJ8" s="250">
        <v>0</v>
      </c>
      <c r="CK8" s="304">
        <v>7.2</v>
      </c>
      <c r="CL8" s="302">
        <v>78969</v>
      </c>
      <c r="CM8" s="253">
        <v>1.5219235071508767E-3</v>
      </c>
      <c r="CN8" s="250">
        <v>2654988.5440852297</v>
      </c>
      <c r="CO8" s="254">
        <v>203066.236</v>
      </c>
      <c r="CP8" s="254">
        <v>133002.389</v>
      </c>
      <c r="CQ8" s="254">
        <v>-17.078639999999986</v>
      </c>
      <c r="CR8" s="261">
        <v>309.75000000000006</v>
      </c>
      <c r="CS8" s="254">
        <v>739235310.26951015</v>
      </c>
      <c r="CT8" s="261">
        <v>57794444.324933827</v>
      </c>
      <c r="CU8" s="254">
        <v>7</v>
      </c>
      <c r="CV8" s="254">
        <v>131</v>
      </c>
      <c r="CW8" s="250">
        <v>61</v>
      </c>
      <c r="CX8" s="254">
        <v>9083590.7204199042</v>
      </c>
    </row>
    <row r="9" spans="1:102">
      <c r="A9" s="248" t="s">
        <v>220</v>
      </c>
      <c r="B9" s="250">
        <v>2607.5445593613285</v>
      </c>
      <c r="C9" s="251">
        <v>0.16428419999999999</v>
      </c>
      <c r="D9" s="250">
        <v>4460013</v>
      </c>
      <c r="E9" s="250">
        <v>1623757</v>
      </c>
      <c r="F9" s="56">
        <v>73681</v>
      </c>
      <c r="G9" s="250">
        <v>214181872.713891</v>
      </c>
      <c r="H9" s="250">
        <v>153051520.79724601</v>
      </c>
      <c r="I9" s="250">
        <v>68213.428570711723</v>
      </c>
      <c r="J9" s="254">
        <v>25202</v>
      </c>
      <c r="K9" s="303">
        <v>43.532882829986953</v>
      </c>
      <c r="L9" s="253">
        <v>2.08</v>
      </c>
      <c r="M9" s="253">
        <v>2.0499999999999998</v>
      </c>
      <c r="N9" s="253">
        <v>3.59</v>
      </c>
      <c r="O9" s="253">
        <v>0.59</v>
      </c>
      <c r="P9" s="253">
        <v>0.23633333333333337</v>
      </c>
      <c r="Q9" s="254">
        <v>119</v>
      </c>
      <c r="R9" s="255">
        <v>262</v>
      </c>
      <c r="S9" s="254">
        <v>9588</v>
      </c>
      <c r="T9" s="251">
        <v>0.3279523315260533</v>
      </c>
      <c r="U9" s="254">
        <v>3293196</v>
      </c>
      <c r="V9" s="256">
        <v>14</v>
      </c>
      <c r="W9" s="250">
        <v>3110</v>
      </c>
      <c r="X9" s="256">
        <v>11074.31</v>
      </c>
      <c r="Y9" s="254">
        <v>13</v>
      </c>
      <c r="Z9" s="257">
        <v>45889.634846561537</v>
      </c>
      <c r="AA9" s="253">
        <v>2.6273175466201872E-2</v>
      </c>
      <c r="AB9" s="292">
        <v>1356.1</v>
      </c>
      <c r="AC9" s="254">
        <v>1132</v>
      </c>
      <c r="AD9" s="250">
        <v>0</v>
      </c>
      <c r="AE9" s="254">
        <v>6</v>
      </c>
      <c r="AF9" s="254">
        <v>328</v>
      </c>
      <c r="AG9" s="258">
        <f>[1]OK!$I9</f>
        <v>77.973411415875788</v>
      </c>
      <c r="AH9" s="253">
        <v>21.711400000000001</v>
      </c>
      <c r="AI9" s="259">
        <v>0.28585906357678537</v>
      </c>
      <c r="AJ9" s="250">
        <v>366303</v>
      </c>
      <c r="AK9" s="250">
        <v>93491</v>
      </c>
      <c r="AL9" s="253">
        <v>1.0051540208515088</v>
      </c>
      <c r="AM9" s="298">
        <v>419</v>
      </c>
      <c r="AN9" s="250">
        <v>426767</v>
      </c>
      <c r="AO9" s="260">
        <v>0.44502549252168022</v>
      </c>
      <c r="AP9" s="259">
        <v>0.11513818494788181</v>
      </c>
      <c r="AQ9" s="253">
        <v>78.8</v>
      </c>
      <c r="AR9" s="254">
        <v>58.6</v>
      </c>
      <c r="AS9" s="260">
        <v>9.2985189082493407E-3</v>
      </c>
      <c r="AT9" s="254">
        <v>484.7930636514933</v>
      </c>
      <c r="AU9" s="302">
        <v>15688</v>
      </c>
      <c r="AV9" s="254">
        <v>2.7536884949254872</v>
      </c>
      <c r="AW9" s="254">
        <v>7069900</v>
      </c>
      <c r="AX9" s="253">
        <v>62.937074688895208</v>
      </c>
      <c r="AY9" s="260">
        <v>1.7700245870426363E-2</v>
      </c>
      <c r="AZ9" s="254">
        <v>44</v>
      </c>
      <c r="BA9" s="254">
        <v>22.9</v>
      </c>
      <c r="BB9" s="254">
        <v>0</v>
      </c>
      <c r="BC9" s="254">
        <v>44.7</v>
      </c>
      <c r="BD9" s="254">
        <v>6.5</v>
      </c>
      <c r="BE9" s="254">
        <v>32.340000000000003</v>
      </c>
      <c r="BF9" s="261">
        <v>625809</v>
      </c>
      <c r="BG9" s="254">
        <v>11.16166606449705</v>
      </c>
      <c r="BH9" s="300">
        <f>[2]Promedios!$I41</f>
        <v>0.51083333333333336</v>
      </c>
      <c r="BI9" s="250">
        <v>2502177.2000000002</v>
      </c>
      <c r="BJ9" s="254">
        <v>230720194.25180995</v>
      </c>
      <c r="BK9" s="261">
        <v>1440305.7050000001</v>
      </c>
      <c r="BL9" s="254">
        <v>80788</v>
      </c>
      <c r="BM9" s="254">
        <v>41.1</v>
      </c>
      <c r="BN9" s="250">
        <v>39910</v>
      </c>
      <c r="BO9" s="254">
        <v>984043</v>
      </c>
      <c r="BP9" s="261">
        <v>32897.065730000002</v>
      </c>
      <c r="BQ9" s="250">
        <v>3.9292730844793713</v>
      </c>
      <c r="BR9" s="253">
        <f>+[3]Hoja1!$X11</f>
        <v>1.3291534621599503</v>
      </c>
      <c r="BS9" s="254">
        <v>16.532823999999998</v>
      </c>
      <c r="BT9" s="250">
        <v>26998</v>
      </c>
      <c r="BU9" s="254">
        <v>14</v>
      </c>
      <c r="BV9" s="250">
        <v>28970</v>
      </c>
      <c r="BW9" s="250">
        <v>119160</v>
      </c>
      <c r="BX9" s="250">
        <v>219.24178315851384</v>
      </c>
      <c r="BY9" s="250">
        <v>198</v>
      </c>
      <c r="BZ9" s="253">
        <v>525653</v>
      </c>
      <c r="CA9" s="253">
        <v>0.81432119542351489</v>
      </c>
      <c r="CB9" s="262">
        <v>83.202380950000006</v>
      </c>
      <c r="CC9" s="253">
        <v>0.185</v>
      </c>
      <c r="CD9" s="254">
        <v>8.5666666666666669E-2</v>
      </c>
      <c r="CE9" s="254">
        <v>11.087999999999999</v>
      </c>
      <c r="CF9" s="254">
        <v>54.76</v>
      </c>
      <c r="CG9" s="259">
        <v>0.93915321503735416</v>
      </c>
      <c r="CH9" s="250">
        <v>0</v>
      </c>
      <c r="CI9" s="300">
        <f>+[4]Hoja3!$H10</f>
        <v>0.76473283986542495</v>
      </c>
      <c r="CJ9" s="250">
        <v>13.50289983677826</v>
      </c>
      <c r="CK9" s="304">
        <v>7.1</v>
      </c>
      <c r="CL9" s="302">
        <v>355881</v>
      </c>
      <c r="CM9" s="253">
        <v>2.2435183945900728E-3</v>
      </c>
      <c r="CN9" s="250">
        <v>4072517.4395252201</v>
      </c>
      <c r="CO9" s="254">
        <v>92040.524999999994</v>
      </c>
      <c r="CP9" s="254">
        <v>195401.329</v>
      </c>
      <c r="CQ9" s="254">
        <v>-25.164484999999992</v>
      </c>
      <c r="CR9" s="261">
        <v>671.88299999999992</v>
      </c>
      <c r="CS9" s="254">
        <v>60479109.906495601</v>
      </c>
      <c r="CT9" s="261">
        <v>123352447.48382813</v>
      </c>
      <c r="CU9" s="254">
        <v>5</v>
      </c>
      <c r="CV9" s="254">
        <v>59</v>
      </c>
      <c r="CW9" s="250">
        <v>132</v>
      </c>
      <c r="CX9" s="254">
        <v>17540726.645871397</v>
      </c>
    </row>
    <row r="10" spans="1:102">
      <c r="A10" s="248" t="s">
        <v>211</v>
      </c>
      <c r="B10" s="250">
        <v>8514.2946918537327</v>
      </c>
      <c r="C10" s="251">
        <v>0.2448649</v>
      </c>
      <c r="D10" s="250">
        <v>3359934</v>
      </c>
      <c r="E10" s="250">
        <v>1455382</v>
      </c>
      <c r="F10" s="56">
        <v>247487</v>
      </c>
      <c r="G10" s="250">
        <v>372017072.11883199</v>
      </c>
      <c r="H10" s="250">
        <v>287210637.21456599</v>
      </c>
      <c r="I10" s="250">
        <v>21838.208399999363</v>
      </c>
      <c r="J10" s="254">
        <v>69275</v>
      </c>
      <c r="K10" s="303">
        <v>63.504285200404873</v>
      </c>
      <c r="L10" s="253">
        <v>2.08</v>
      </c>
      <c r="M10" s="253">
        <v>2.31</v>
      </c>
      <c r="N10" s="253">
        <v>3.36</v>
      </c>
      <c r="O10" s="253">
        <v>0.65</v>
      </c>
      <c r="P10" s="253">
        <v>0.39766666666666667</v>
      </c>
      <c r="Q10" s="254">
        <v>71</v>
      </c>
      <c r="R10" s="302">
        <v>2604</v>
      </c>
      <c r="S10" s="254">
        <v>7835</v>
      </c>
      <c r="T10" s="251">
        <v>0.11040769052426998</v>
      </c>
      <c r="U10" s="254">
        <v>7591842</v>
      </c>
      <c r="V10" s="256">
        <v>12</v>
      </c>
      <c r="W10" s="250">
        <v>1585</v>
      </c>
      <c r="X10" s="256">
        <v>10044.969999999999</v>
      </c>
      <c r="Y10" s="254">
        <v>12</v>
      </c>
      <c r="Z10" s="257">
        <v>5744.2406401721164</v>
      </c>
      <c r="AA10" s="253">
        <v>0.50329165222322547</v>
      </c>
      <c r="AB10" s="292">
        <v>5928.4</v>
      </c>
      <c r="AC10" s="254">
        <v>1237</v>
      </c>
      <c r="AD10" s="250">
        <v>1</v>
      </c>
      <c r="AE10" s="254">
        <v>12</v>
      </c>
      <c r="AF10" s="254">
        <v>1024</v>
      </c>
      <c r="AG10" s="258">
        <f>[1]OK!$I10</f>
        <v>92.432839701619827</v>
      </c>
      <c r="AH10" s="253">
        <v>13.7898</v>
      </c>
      <c r="AI10" s="259">
        <v>0.18412408759124088</v>
      </c>
      <c r="AJ10" s="250">
        <v>246267</v>
      </c>
      <c r="AK10" s="250">
        <v>206357</v>
      </c>
      <c r="AL10" s="253">
        <v>1.7705704933489763</v>
      </c>
      <c r="AM10" s="298">
        <v>196</v>
      </c>
      <c r="AN10" s="250">
        <v>476370</v>
      </c>
      <c r="AO10" s="260">
        <v>0.60210401423769033</v>
      </c>
      <c r="AP10" s="259">
        <v>3.3611413372022732E-2</v>
      </c>
      <c r="AQ10" s="253">
        <v>77.900000000000006</v>
      </c>
      <c r="AR10" s="254">
        <v>54.6</v>
      </c>
      <c r="AS10" s="260">
        <v>1.6650676240289684E-2</v>
      </c>
      <c r="AT10" s="254">
        <v>515.6889510328316</v>
      </c>
      <c r="AU10" s="302">
        <v>417079</v>
      </c>
      <c r="AV10" s="254">
        <v>8.7534778661698613</v>
      </c>
      <c r="AW10" s="254">
        <v>6300600</v>
      </c>
      <c r="AX10" s="253">
        <v>52.684158434738514</v>
      </c>
      <c r="AY10" s="260">
        <v>3.1673375403449354E-2</v>
      </c>
      <c r="AZ10" s="254">
        <v>53.9</v>
      </c>
      <c r="BA10" s="254">
        <v>5.2</v>
      </c>
      <c r="BB10" s="254">
        <v>0</v>
      </c>
      <c r="BC10" s="254">
        <v>44.2</v>
      </c>
      <c r="BD10" s="254">
        <v>2.7</v>
      </c>
      <c r="BE10" s="254">
        <v>31.81</v>
      </c>
      <c r="BF10" s="261">
        <v>124364</v>
      </c>
      <c r="BG10" s="254">
        <v>17.012690726009954</v>
      </c>
      <c r="BH10" s="300">
        <f>[2]Promedios!$I42</f>
        <v>0.71483333333333343</v>
      </c>
      <c r="BI10" s="250">
        <v>9330835.2000000011</v>
      </c>
      <c r="BJ10" s="254">
        <v>272209632.0435639</v>
      </c>
      <c r="BK10" s="261">
        <v>906551.76</v>
      </c>
      <c r="BL10" s="254">
        <v>152001</v>
      </c>
      <c r="BM10" s="254">
        <v>75.8</v>
      </c>
      <c r="BN10" s="250">
        <v>157702</v>
      </c>
      <c r="BO10" s="254">
        <v>893093</v>
      </c>
      <c r="BP10" s="261">
        <v>44666.689112</v>
      </c>
      <c r="BQ10" s="250">
        <v>15.2</v>
      </c>
      <c r="BR10" s="253">
        <f>+[3]Hoja1!$X12</f>
        <v>23.951378701236489</v>
      </c>
      <c r="BS10" s="254">
        <v>7.6980165000000005</v>
      </c>
      <c r="BT10" s="250">
        <v>57048</v>
      </c>
      <c r="BU10" s="254">
        <v>33</v>
      </c>
      <c r="BV10" s="250">
        <v>7903</v>
      </c>
      <c r="BW10" s="250">
        <v>55548</v>
      </c>
      <c r="BX10" s="250">
        <v>175.61805555555554</v>
      </c>
      <c r="BY10" s="250">
        <v>373</v>
      </c>
      <c r="BZ10" s="253">
        <v>1606872</v>
      </c>
      <c r="CA10" s="253">
        <v>8.0812325495884629E-2</v>
      </c>
      <c r="CB10" s="262">
        <v>75.416794640000006</v>
      </c>
      <c r="CC10" s="253">
        <v>0.314</v>
      </c>
      <c r="CD10" s="254">
        <v>0.23599999999999999</v>
      </c>
      <c r="CE10" s="254">
        <v>9.4749999999999996</v>
      </c>
      <c r="CF10" s="254">
        <v>64.290000000000006</v>
      </c>
      <c r="CG10" s="259">
        <v>0.79445763836491357</v>
      </c>
      <c r="CH10" s="250">
        <v>0</v>
      </c>
      <c r="CI10" s="300">
        <f>+[4]Hoja3!$H11</f>
        <v>0.10119541695818163</v>
      </c>
      <c r="CJ10" s="250">
        <v>0</v>
      </c>
      <c r="CK10" s="304">
        <v>8.6999999999999993</v>
      </c>
      <c r="CL10" s="302">
        <v>242758</v>
      </c>
      <c r="CM10" s="253">
        <v>8.1659316875070647E-3</v>
      </c>
      <c r="CN10" s="250">
        <v>9779391.1092607304</v>
      </c>
      <c r="CO10" s="254">
        <v>35199083.285999998</v>
      </c>
      <c r="CP10" s="254">
        <v>29310584.118999999</v>
      </c>
      <c r="CQ10" s="254">
        <v>1481.6899974245837</v>
      </c>
      <c r="CR10" s="261">
        <v>2173.5540000000001</v>
      </c>
      <c r="CS10" s="254">
        <v>132687457.82920548</v>
      </c>
      <c r="CT10" s="261">
        <v>207621131.53356165</v>
      </c>
      <c r="CU10" s="254">
        <v>21</v>
      </c>
      <c r="CV10" s="254">
        <v>255</v>
      </c>
      <c r="CW10" s="250">
        <v>177</v>
      </c>
      <c r="CX10" s="254">
        <v>33385719.475799333</v>
      </c>
    </row>
    <row r="11" spans="1:102">
      <c r="A11" s="248" t="s">
        <v>212</v>
      </c>
      <c r="B11" s="250">
        <v>9975.3483051407093</v>
      </c>
      <c r="C11" s="251">
        <v>0.30496669999999998</v>
      </c>
      <c r="D11" s="250">
        <v>2601884</v>
      </c>
      <c r="E11" s="250">
        <v>1128072</v>
      </c>
      <c r="F11" s="56">
        <v>151445</v>
      </c>
      <c r="G11" s="250">
        <v>371379354.27528</v>
      </c>
      <c r="H11" s="250">
        <v>275602528.41022998</v>
      </c>
      <c r="I11" s="250">
        <v>121686.35315927169</v>
      </c>
      <c r="J11" s="254">
        <v>44115</v>
      </c>
      <c r="K11" s="303">
        <v>48.211310147703756</v>
      </c>
      <c r="L11" s="253">
        <v>1.88</v>
      </c>
      <c r="M11" s="253">
        <v>2.79</v>
      </c>
      <c r="N11" s="253">
        <v>3.56</v>
      </c>
      <c r="O11" s="253">
        <v>1.83</v>
      </c>
      <c r="P11" s="253">
        <v>0.45133333333333336</v>
      </c>
      <c r="Q11" s="254">
        <v>173</v>
      </c>
      <c r="R11" s="255">
        <v>176</v>
      </c>
      <c r="S11" s="254">
        <v>61253</v>
      </c>
      <c r="T11" s="251">
        <v>4.7709341880790854E-3</v>
      </c>
      <c r="U11" s="254">
        <v>444121</v>
      </c>
      <c r="V11" s="256">
        <v>6</v>
      </c>
      <c r="W11" s="250">
        <v>1228</v>
      </c>
      <c r="X11" s="256">
        <v>18126.900000000001</v>
      </c>
      <c r="Y11" s="254">
        <v>37</v>
      </c>
      <c r="Z11" s="257">
        <v>5156.7960254324107</v>
      </c>
      <c r="AA11" s="253">
        <v>0.96960246297702901</v>
      </c>
      <c r="AB11" s="292">
        <v>3866</v>
      </c>
      <c r="AC11" s="254">
        <v>865</v>
      </c>
      <c r="AD11" s="250">
        <v>0.75</v>
      </c>
      <c r="AE11" s="254">
        <v>10</v>
      </c>
      <c r="AF11" s="254">
        <v>623</v>
      </c>
      <c r="AG11" s="258">
        <f>[1]OK!$I11</f>
        <v>94.200420190180793</v>
      </c>
      <c r="AH11" s="253">
        <v>12.411300000000001</v>
      </c>
      <c r="AI11" s="259">
        <v>0.17686180496481324</v>
      </c>
      <c r="AJ11" s="250">
        <v>176302</v>
      </c>
      <c r="AK11" s="250">
        <v>150545</v>
      </c>
      <c r="AL11" s="253">
        <v>1.925527809848556</v>
      </c>
      <c r="AM11" s="298">
        <v>123</v>
      </c>
      <c r="AN11" s="250">
        <v>354857</v>
      </c>
      <c r="AO11" s="260">
        <v>0.52293560149586771</v>
      </c>
      <c r="AP11" s="259">
        <v>3.1404784487301086E-2</v>
      </c>
      <c r="AQ11" s="253">
        <v>82.5</v>
      </c>
      <c r="AR11" s="254">
        <v>57.5</v>
      </c>
      <c r="AS11" s="260">
        <v>1.505163360259148E-2</v>
      </c>
      <c r="AT11" s="254">
        <v>522.72048334108752</v>
      </c>
      <c r="AU11" s="302">
        <v>117184</v>
      </c>
      <c r="AV11" s="254">
        <v>1.9574955530561517</v>
      </c>
      <c r="AW11" s="254">
        <v>1831900</v>
      </c>
      <c r="AX11" s="253">
        <v>53.165522681516883</v>
      </c>
      <c r="AY11" s="260">
        <v>3.3867106413145644E-2</v>
      </c>
      <c r="AZ11" s="254">
        <v>18.8</v>
      </c>
      <c r="BA11" s="254">
        <v>11.9</v>
      </c>
      <c r="BB11" s="254">
        <v>0.3</v>
      </c>
      <c r="BC11" s="254">
        <v>52.6</v>
      </c>
      <c r="BD11" s="254">
        <v>28.4</v>
      </c>
      <c r="BE11" s="254">
        <v>17.739999999999998</v>
      </c>
      <c r="BF11" s="261">
        <v>51533</v>
      </c>
      <c r="BG11" s="254">
        <v>15.965517003541757</v>
      </c>
      <c r="BH11" s="300">
        <f>[2]Promedios!$I43</f>
        <v>0.77</v>
      </c>
      <c r="BI11" s="250">
        <v>7620281.3999999994</v>
      </c>
      <c r="BJ11" s="254">
        <v>405339210.45710903</v>
      </c>
      <c r="BK11" s="261">
        <v>255172.72</v>
      </c>
      <c r="BL11" s="254">
        <v>140795</v>
      </c>
      <c r="BM11" s="254">
        <v>86.9</v>
      </c>
      <c r="BN11" s="250">
        <v>120459</v>
      </c>
      <c r="BO11" s="254">
        <v>642890</v>
      </c>
      <c r="BP11" s="261">
        <v>38002.925694999998</v>
      </c>
      <c r="BQ11" s="250">
        <v>15.850713501646544</v>
      </c>
      <c r="BR11" s="253">
        <f>+[3]Hoja1!$X13</f>
        <v>16.774540228332768</v>
      </c>
      <c r="BS11" s="254">
        <v>0.62305169999999999</v>
      </c>
      <c r="BT11" s="250">
        <v>22923</v>
      </c>
      <c r="BU11" s="254">
        <v>25</v>
      </c>
      <c r="BV11" s="250">
        <v>17017</v>
      </c>
      <c r="BW11" s="250">
        <v>40817</v>
      </c>
      <c r="BX11" s="250">
        <v>443.50422811292657</v>
      </c>
      <c r="BY11" s="250">
        <v>311</v>
      </c>
      <c r="BZ11" s="253">
        <v>1139892</v>
      </c>
      <c r="CA11" s="253">
        <v>0.33015286077453865</v>
      </c>
      <c r="CB11" s="262">
        <v>76.473065480000002</v>
      </c>
      <c r="CC11" s="253">
        <v>0.22549999999999998</v>
      </c>
      <c r="CD11" s="254">
        <v>0.59099999999999997</v>
      </c>
      <c r="CE11" s="254">
        <v>7.1790000000000003</v>
      </c>
      <c r="CF11" s="254">
        <v>50</v>
      </c>
      <c r="CG11" s="259">
        <v>0.8097566457932408</v>
      </c>
      <c r="CH11" s="250">
        <v>7640625</v>
      </c>
      <c r="CI11" s="300">
        <f>+[4]Hoja3!$H12</f>
        <v>0.18300166230093945</v>
      </c>
      <c r="CJ11" s="250">
        <v>18.620367214590779</v>
      </c>
      <c r="CK11" s="304">
        <v>8.4</v>
      </c>
      <c r="CL11" s="302">
        <v>267554</v>
      </c>
      <c r="CM11" s="253">
        <v>3.3069600758026001E-2</v>
      </c>
      <c r="CN11" s="250">
        <v>6562572.82795077</v>
      </c>
      <c r="CO11" s="254">
        <v>12955243.267000001</v>
      </c>
      <c r="CP11" s="254">
        <v>9137948.2870000005</v>
      </c>
      <c r="CQ11" s="254">
        <v>1138.4972161895357</v>
      </c>
      <c r="CR11" s="261">
        <v>1369.712</v>
      </c>
      <c r="CS11" s="254">
        <v>185106951.80519906</v>
      </c>
      <c r="CT11" s="261">
        <v>168764390.33587378</v>
      </c>
      <c r="CU11" s="254">
        <v>15</v>
      </c>
      <c r="CV11" s="254">
        <v>258</v>
      </c>
      <c r="CW11" s="250">
        <v>205</v>
      </c>
      <c r="CX11" s="254">
        <v>33184913.115866009</v>
      </c>
    </row>
    <row r="12" spans="1:102">
      <c r="A12" s="248" t="s">
        <v>213</v>
      </c>
      <c r="B12" s="250">
        <v>1234.9093005450443</v>
      </c>
      <c r="C12" s="251">
        <v>0.27544639999999998</v>
      </c>
      <c r="D12" s="250">
        <v>593224</v>
      </c>
      <c r="E12" s="250">
        <v>288174</v>
      </c>
      <c r="F12" s="56">
        <v>5627</v>
      </c>
      <c r="G12" s="250">
        <v>61123131.6847637</v>
      </c>
      <c r="H12" s="250">
        <v>45345220.684343897</v>
      </c>
      <c r="I12" s="250">
        <v>75288.734419320521</v>
      </c>
      <c r="J12" s="254">
        <v>8915</v>
      </c>
      <c r="K12" s="303">
        <v>9.8049352547209008</v>
      </c>
      <c r="L12" s="253">
        <v>2.08</v>
      </c>
      <c r="M12" s="253">
        <v>2.78</v>
      </c>
      <c r="N12" s="253">
        <v>3.04</v>
      </c>
      <c r="O12" s="253">
        <v>2.09</v>
      </c>
      <c r="P12" s="253">
        <v>0.22599999999999998</v>
      </c>
      <c r="Q12" s="254">
        <v>26</v>
      </c>
      <c r="R12" s="255">
        <v>56</v>
      </c>
      <c r="S12" s="254">
        <v>3096</v>
      </c>
      <c r="T12" s="251">
        <v>0.20437977694497764</v>
      </c>
      <c r="U12" s="254">
        <v>242663</v>
      </c>
      <c r="V12" s="256">
        <v>4</v>
      </c>
      <c r="W12" s="250">
        <v>664</v>
      </c>
      <c r="X12" s="256">
        <v>6420.31</v>
      </c>
      <c r="Y12" s="254">
        <v>15</v>
      </c>
      <c r="Z12" s="257">
        <v>19571.554301149765</v>
      </c>
      <c r="AA12" s="253">
        <v>0.51392083112935627</v>
      </c>
      <c r="AB12" s="292">
        <v>1001.8</v>
      </c>
      <c r="AC12" s="254">
        <v>190</v>
      </c>
      <c r="AD12" s="250">
        <v>0.5</v>
      </c>
      <c r="AE12" s="254">
        <v>16</v>
      </c>
      <c r="AF12" s="254">
        <v>97</v>
      </c>
      <c r="AG12" s="258">
        <f>[1]OK!$I12</f>
        <v>98.575413696507908</v>
      </c>
      <c r="AH12" s="253">
        <v>12.870900000000001</v>
      </c>
      <c r="AI12" s="259">
        <v>0.29213692752541742</v>
      </c>
      <c r="AJ12" s="250">
        <v>47549</v>
      </c>
      <c r="AK12" s="250">
        <v>44518</v>
      </c>
      <c r="AL12" s="253">
        <v>2.8454681536822513</v>
      </c>
      <c r="AM12" s="298">
        <v>45</v>
      </c>
      <c r="AN12" s="250">
        <v>103071</v>
      </c>
      <c r="AO12" s="260">
        <v>0.65519331694678806</v>
      </c>
      <c r="AP12" s="259">
        <v>5.0870646766169154E-2</v>
      </c>
      <c r="AQ12" s="253">
        <v>88.9</v>
      </c>
      <c r="AR12" s="254">
        <v>65</v>
      </c>
      <c r="AS12" s="260">
        <v>4.2090928785862396E-3</v>
      </c>
      <c r="AT12" s="254">
        <v>505.39473280909999</v>
      </c>
      <c r="AU12" s="302">
        <v>54291</v>
      </c>
      <c r="AV12" s="254">
        <v>28.517741835568415</v>
      </c>
      <c r="AW12" s="254">
        <v>1068000</v>
      </c>
      <c r="AX12" s="253">
        <v>49.578539424150961</v>
      </c>
      <c r="AY12" s="260">
        <v>3.7375280480846186E-2</v>
      </c>
      <c r="AZ12" s="254">
        <v>35.700000000000003</v>
      </c>
      <c r="BA12" s="254">
        <v>9.6999999999999993</v>
      </c>
      <c r="BB12" s="254">
        <v>0</v>
      </c>
      <c r="BC12" s="254">
        <v>55.1</v>
      </c>
      <c r="BD12" s="254">
        <v>20.7</v>
      </c>
      <c r="BE12" s="254">
        <v>32.200000000000003</v>
      </c>
      <c r="BF12" s="261">
        <v>36300</v>
      </c>
      <c r="BG12" s="254">
        <v>27.965449184469811</v>
      </c>
      <c r="BH12" s="300">
        <f>[2]Promedios!$I44</f>
        <v>0.71816666666666662</v>
      </c>
      <c r="BI12" s="250">
        <v>1762581.6</v>
      </c>
      <c r="BJ12" s="254">
        <v>63933068.3496923</v>
      </c>
      <c r="BK12" s="261">
        <v>161094.89499999999</v>
      </c>
      <c r="BL12" s="254">
        <v>35747</v>
      </c>
      <c r="BM12" s="254">
        <v>85.9</v>
      </c>
      <c r="BN12" s="250">
        <v>25921</v>
      </c>
      <c r="BO12" s="254">
        <v>157706</v>
      </c>
      <c r="BP12" s="261">
        <v>8135.8483070000002</v>
      </c>
      <c r="BQ12" s="250">
        <v>16.456834532374103</v>
      </c>
      <c r="BR12" s="253">
        <f>+[3]Hoja1!$X14</f>
        <v>35.62710934152436</v>
      </c>
      <c r="BS12" s="254">
        <v>13820.881509999997</v>
      </c>
      <c r="BT12" s="250">
        <v>15125</v>
      </c>
      <c r="BU12" s="254">
        <v>11</v>
      </c>
      <c r="BV12" s="250">
        <v>2452</v>
      </c>
      <c r="BW12" s="250">
        <v>9534</v>
      </c>
      <c r="BX12" s="250">
        <v>320.17138933383126</v>
      </c>
      <c r="BY12" s="250">
        <v>79</v>
      </c>
      <c r="BZ12" s="253">
        <v>281355</v>
      </c>
      <c r="CA12" s="253">
        <v>3.5542918073573841</v>
      </c>
      <c r="CB12" s="262">
        <v>57.699107140000002</v>
      </c>
      <c r="CC12" s="253">
        <v>0.46750000000000003</v>
      </c>
      <c r="CD12" s="254">
        <v>0.37566666666666665</v>
      </c>
      <c r="CE12" s="254">
        <v>12.066000000000001</v>
      </c>
      <c r="CF12" s="254">
        <v>54.76</v>
      </c>
      <c r="CG12" s="259">
        <v>0.88548663372660841</v>
      </c>
      <c r="CH12" s="250">
        <v>1270345</v>
      </c>
      <c r="CI12" s="300">
        <f>+[4]Hoja3!$H13</f>
        <v>0.55732790663977394</v>
      </c>
      <c r="CJ12" s="250">
        <v>0</v>
      </c>
      <c r="CK12" s="304">
        <v>3.1</v>
      </c>
      <c r="CL12" s="302">
        <v>50756</v>
      </c>
      <c r="CM12" s="253">
        <v>7.3568189168078486E-3</v>
      </c>
      <c r="CN12" s="250">
        <v>2099494.2691370603</v>
      </c>
      <c r="CO12" s="254">
        <v>91215.361999999994</v>
      </c>
      <c r="CP12" s="254">
        <v>66240.297000000006</v>
      </c>
      <c r="CQ12" s="254">
        <v>-1.3233930000000005</v>
      </c>
      <c r="CR12" s="261">
        <v>397.80200000000002</v>
      </c>
      <c r="CS12" s="254">
        <v>14827843.728227861</v>
      </c>
      <c r="CT12" s="261">
        <v>38180342.856581882</v>
      </c>
      <c r="CU12" s="254">
        <v>4</v>
      </c>
      <c r="CV12" s="254">
        <v>47</v>
      </c>
      <c r="CW12" s="250">
        <v>111</v>
      </c>
      <c r="CX12" s="254">
        <v>5485338.9289027816</v>
      </c>
    </row>
    <row r="13" spans="1:102">
      <c r="A13" s="248" t="s">
        <v>214</v>
      </c>
      <c r="B13" s="250">
        <v>53658.615847362664</v>
      </c>
      <c r="C13" s="251">
        <v>0.37497580000000003</v>
      </c>
      <c r="D13" s="250">
        <v>8836045</v>
      </c>
      <c r="E13" s="250">
        <v>4252748</v>
      </c>
      <c r="F13" s="56">
        <v>6611</v>
      </c>
      <c r="G13" s="250">
        <v>2006764758.41976</v>
      </c>
      <c r="H13" s="250">
        <v>1524067053.6517999</v>
      </c>
      <c r="I13" s="250">
        <v>373792.15661677107</v>
      </c>
      <c r="J13" s="254">
        <v>172721</v>
      </c>
      <c r="K13" s="303">
        <v>84.663395796775603</v>
      </c>
      <c r="L13" s="253">
        <v>2.5</v>
      </c>
      <c r="M13" s="253">
        <v>2.5499999999999998</v>
      </c>
      <c r="N13" s="253">
        <v>3.57</v>
      </c>
      <c r="O13" s="253">
        <v>1.34</v>
      </c>
      <c r="P13" s="253">
        <v>0.39766666666666667</v>
      </c>
      <c r="Q13" s="254">
        <v>235</v>
      </c>
      <c r="R13" s="255">
        <v>931</v>
      </c>
      <c r="S13" s="254">
        <v>430</v>
      </c>
      <c r="T13" s="251">
        <v>0.15673706602681595</v>
      </c>
      <c r="U13" s="254">
        <v>52719</v>
      </c>
      <c r="V13" s="256">
        <v>6</v>
      </c>
      <c r="W13" s="250">
        <v>808</v>
      </c>
      <c r="X13" s="256">
        <v>64.320000000000007</v>
      </c>
      <c r="Y13" s="254">
        <v>154</v>
      </c>
      <c r="Z13" s="257">
        <v>1796820.1324503312</v>
      </c>
      <c r="AA13" s="253">
        <v>1.2164586583463339</v>
      </c>
      <c r="AB13" s="292">
        <v>3122.8</v>
      </c>
      <c r="AC13" s="254">
        <v>4745</v>
      </c>
      <c r="AD13" s="250">
        <v>0.6</v>
      </c>
      <c r="AE13" s="254">
        <v>5</v>
      </c>
      <c r="AF13" s="254">
        <v>4745</v>
      </c>
      <c r="AG13" s="258">
        <f>[1]OK!$I13</f>
        <v>99.066872524554597</v>
      </c>
      <c r="AH13" s="253">
        <v>11.761900000000001</v>
      </c>
      <c r="AI13" s="259">
        <v>0.24380624936798462</v>
      </c>
      <c r="AJ13" s="250">
        <v>890562</v>
      </c>
      <c r="AK13" s="250">
        <v>611723</v>
      </c>
      <c r="AL13" s="253">
        <v>2.7046036999585223</v>
      </c>
      <c r="AM13" s="298">
        <v>381</v>
      </c>
      <c r="AN13" s="250">
        <v>1655458</v>
      </c>
      <c r="AO13" s="260">
        <v>0.76748655818846112</v>
      </c>
      <c r="AP13" s="259">
        <v>1.9679576132206382E-2</v>
      </c>
      <c r="AQ13" s="253">
        <v>71.8</v>
      </c>
      <c r="AR13" s="254">
        <v>53.8</v>
      </c>
      <c r="AS13" s="260">
        <v>9.2263040794500664E-2</v>
      </c>
      <c r="AT13" s="254">
        <v>539.54041822542649</v>
      </c>
      <c r="AU13" s="302">
        <v>119264.51612903226</v>
      </c>
      <c r="AV13" s="254">
        <v>7.4195556232711732</v>
      </c>
      <c r="AW13" s="254">
        <v>45579600</v>
      </c>
      <c r="AX13" s="253">
        <v>42.269352059465582</v>
      </c>
      <c r="AY13" s="260">
        <v>2.796145351159729E-2</v>
      </c>
      <c r="AZ13" s="254">
        <v>91</v>
      </c>
      <c r="BA13" s="254">
        <v>27.5</v>
      </c>
      <c r="BB13" s="254">
        <v>0</v>
      </c>
      <c r="BC13" s="254">
        <v>67.099999999999994</v>
      </c>
      <c r="BD13" s="254">
        <v>3</v>
      </c>
      <c r="BE13" s="254">
        <v>35.659999999999997</v>
      </c>
      <c r="BF13" s="261">
        <v>26658</v>
      </c>
      <c r="BG13" s="254">
        <v>52.599806783291818</v>
      </c>
      <c r="BH13" s="300">
        <f>[2]Promedios!$I45</f>
        <v>0.87200000000000011</v>
      </c>
      <c r="BI13" s="250">
        <v>16762279.799999997</v>
      </c>
      <c r="BJ13" s="254">
        <v>1692926487.8581955</v>
      </c>
      <c r="BK13" s="261">
        <v>23856.6325</v>
      </c>
      <c r="BL13" s="254">
        <v>553203</v>
      </c>
      <c r="BM13" s="254">
        <v>83.9</v>
      </c>
      <c r="BN13" s="250">
        <v>561967</v>
      </c>
      <c r="BO13" s="254">
        <v>2268460</v>
      </c>
      <c r="BP13" s="261">
        <v>884233.81412700005</v>
      </c>
      <c r="BQ13" s="250">
        <v>46.979865771812079</v>
      </c>
      <c r="BR13" s="253">
        <f>+[3]Hoja1!$X15</f>
        <v>2.0649637598860138</v>
      </c>
      <c r="BS13" s="254">
        <v>376.09564999999998</v>
      </c>
      <c r="BT13" s="250">
        <v>366561</v>
      </c>
      <c r="BU13" s="254">
        <v>118</v>
      </c>
      <c r="BV13" s="250">
        <v>114294</v>
      </c>
      <c r="BW13" s="250">
        <v>74330</v>
      </c>
      <c r="BX13" s="250">
        <v>1113.8053902667418</v>
      </c>
      <c r="BY13" s="250">
        <v>1652</v>
      </c>
      <c r="BZ13" s="253">
        <v>33010794</v>
      </c>
      <c r="CA13" s="253">
        <v>1.5126304643775526</v>
      </c>
      <c r="CB13" s="262">
        <v>91.818736310000006</v>
      </c>
      <c r="CC13" s="253">
        <v>0.45125000000000004</v>
      </c>
      <c r="CD13" s="254">
        <v>0.80600000000000005</v>
      </c>
      <c r="CE13" s="254">
        <v>8.5449999999999999</v>
      </c>
      <c r="CF13" s="254">
        <v>61.9</v>
      </c>
      <c r="CG13" s="259">
        <v>0.62823894426578597</v>
      </c>
      <c r="CH13" s="250">
        <v>0</v>
      </c>
      <c r="CI13" s="300">
        <f>+[4]Hoja3!$H14</f>
        <v>0.35663126748360219</v>
      </c>
      <c r="CJ13" s="250">
        <v>42.20160093090157</v>
      </c>
      <c r="CK13" s="304">
        <v>12.7</v>
      </c>
      <c r="CL13" s="302">
        <v>1101470</v>
      </c>
      <c r="CM13" s="253">
        <v>9.9257346266377527E-2</v>
      </c>
      <c r="CN13" s="250">
        <v>40607075.523226306</v>
      </c>
      <c r="CO13" s="254">
        <v>74203885.686000004</v>
      </c>
      <c r="CP13" s="254">
        <v>70781670.023000002</v>
      </c>
      <c r="CQ13" s="254">
        <v>13275.001031556767</v>
      </c>
      <c r="CR13" s="261">
        <v>16675.231</v>
      </c>
      <c r="CS13" s="254">
        <v>317444605.39837754</v>
      </c>
      <c r="CT13" s="261">
        <v>1692439083.7722139</v>
      </c>
      <c r="CU13" s="254">
        <v>219</v>
      </c>
      <c r="CV13" s="254">
        <v>1553</v>
      </c>
      <c r="CW13" s="250">
        <v>5940</v>
      </c>
      <c r="CX13" s="254">
        <v>180091964.32017946</v>
      </c>
    </row>
    <row r="14" spans="1:102">
      <c r="A14" s="248" t="s">
        <v>215</v>
      </c>
      <c r="B14" s="250">
        <v>3354.4511318853292</v>
      </c>
      <c r="C14" s="251">
        <v>0.2350679</v>
      </c>
      <c r="D14" s="250">
        <v>1544614</v>
      </c>
      <c r="E14" s="250">
        <v>590226</v>
      </c>
      <c r="F14" s="56">
        <v>123367</v>
      </c>
      <c r="G14" s="250">
        <v>141948235.94265899</v>
      </c>
      <c r="H14" s="250">
        <v>104577152.285944</v>
      </c>
      <c r="I14" s="250">
        <v>38528.946681396985</v>
      </c>
      <c r="J14" s="254">
        <v>15564</v>
      </c>
      <c r="K14" s="303">
        <v>43.115102390114167</v>
      </c>
      <c r="L14" s="253">
        <v>2.71</v>
      </c>
      <c r="M14" s="253">
        <v>2.52</v>
      </c>
      <c r="N14" s="253">
        <v>3.58</v>
      </c>
      <c r="O14" s="253">
        <v>1.84</v>
      </c>
      <c r="P14" s="253">
        <v>0.49466666666666664</v>
      </c>
      <c r="Q14" s="254">
        <v>43</v>
      </c>
      <c r="R14" s="255">
        <v>426</v>
      </c>
      <c r="S14" s="254">
        <v>6639</v>
      </c>
      <c r="T14" s="251">
        <v>4.7709341880790854E-3</v>
      </c>
      <c r="U14" s="254">
        <v>5484421</v>
      </c>
      <c r="V14" s="256">
        <v>4</v>
      </c>
      <c r="W14" s="250">
        <v>1455</v>
      </c>
      <c r="X14" s="256">
        <v>3517.13</v>
      </c>
      <c r="Y14" s="254">
        <v>28</v>
      </c>
      <c r="Z14" s="257">
        <v>8569.9738390336188</v>
      </c>
      <c r="AA14" s="253">
        <v>0.8030096751217819</v>
      </c>
      <c r="AB14" s="292">
        <v>2671.4</v>
      </c>
      <c r="AC14" s="254">
        <v>485</v>
      </c>
      <c r="AD14" s="250">
        <v>1</v>
      </c>
      <c r="AE14" s="254">
        <v>4</v>
      </c>
      <c r="AF14" s="254">
        <v>381</v>
      </c>
      <c r="AG14" s="258">
        <f>[1]OK!$I14</f>
        <v>86.633980881127471</v>
      </c>
      <c r="AH14" s="253">
        <v>16.286899999999999</v>
      </c>
      <c r="AI14" s="259">
        <v>0.20332470136162392</v>
      </c>
      <c r="AJ14" s="250">
        <v>124064</v>
      </c>
      <c r="AK14" s="250">
        <v>65519</v>
      </c>
      <c r="AL14" s="253">
        <v>2.0587667857471188</v>
      </c>
      <c r="AM14" s="298">
        <v>72</v>
      </c>
      <c r="AN14" s="250">
        <v>178672</v>
      </c>
      <c r="AO14" s="260">
        <v>0.54361016004458951</v>
      </c>
      <c r="AP14" s="259">
        <v>2.4133083411433928E-2</v>
      </c>
      <c r="AQ14" s="253">
        <v>78.3</v>
      </c>
      <c r="AR14" s="254">
        <v>55.5</v>
      </c>
      <c r="AS14" s="260">
        <v>3.4800669878507144E-3</v>
      </c>
      <c r="AT14" s="254">
        <v>517.07352128038929</v>
      </c>
      <c r="AU14" s="302">
        <v>39015</v>
      </c>
      <c r="AV14" s="254">
        <v>17.809657449063376</v>
      </c>
      <c r="AW14" s="254">
        <v>3153300</v>
      </c>
      <c r="AX14" s="253">
        <v>58.998583581069397</v>
      </c>
      <c r="AY14" s="260">
        <v>2.2187200665747087E-2</v>
      </c>
      <c r="AZ14" s="254">
        <v>60.2</v>
      </c>
      <c r="BA14" s="254">
        <v>15.9</v>
      </c>
      <c r="BB14" s="254">
        <v>0</v>
      </c>
      <c r="BC14" s="254">
        <v>50.4</v>
      </c>
      <c r="BD14" s="254">
        <v>14.6</v>
      </c>
      <c r="BE14" s="254">
        <v>26.9</v>
      </c>
      <c r="BF14" s="261">
        <v>94064</v>
      </c>
      <c r="BG14" s="254">
        <v>8.7296952187934362</v>
      </c>
      <c r="BH14" s="300">
        <f>[2]Promedios!$I46</f>
        <v>0.71033333333333348</v>
      </c>
      <c r="BI14" s="250">
        <v>2172070.1</v>
      </c>
      <c r="BJ14" s="254">
        <v>100884992.09144776</v>
      </c>
      <c r="BK14" s="261">
        <v>633328.41999999993</v>
      </c>
      <c r="BL14" s="254">
        <v>52635</v>
      </c>
      <c r="BM14" s="254">
        <v>43.3</v>
      </c>
      <c r="BN14" s="250">
        <v>41781</v>
      </c>
      <c r="BO14" s="254">
        <v>351745</v>
      </c>
      <c r="BP14" s="261">
        <v>15339.090774</v>
      </c>
      <c r="BQ14" s="250">
        <v>8.4157328059767078</v>
      </c>
      <c r="BR14" s="253">
        <f>+[3]Hoja1!$X16</f>
        <v>4.1523820399095817</v>
      </c>
      <c r="BS14" s="254">
        <v>0.18962100000000001</v>
      </c>
      <c r="BT14" s="250">
        <v>16255</v>
      </c>
      <c r="BU14" s="254">
        <v>11</v>
      </c>
      <c r="BV14" s="250">
        <v>14562</v>
      </c>
      <c r="BW14" s="250">
        <v>24292</v>
      </c>
      <c r="BX14" s="250">
        <v>387.17066638900457</v>
      </c>
      <c r="BY14" s="250">
        <v>112</v>
      </c>
      <c r="BZ14" s="253">
        <v>452209</v>
      </c>
      <c r="CA14" s="253">
        <v>8.1058954177373202E-2</v>
      </c>
      <c r="CB14" s="262">
        <v>69.077232140000007</v>
      </c>
      <c r="CC14" s="253">
        <v>0.50775000000000003</v>
      </c>
      <c r="CD14" s="254">
        <v>0.79533333333333334</v>
      </c>
      <c r="CE14" s="254">
        <v>10.444000000000001</v>
      </c>
      <c r="CF14" s="254">
        <v>76.19</v>
      </c>
      <c r="CG14" s="259">
        <v>0.91164018655608414</v>
      </c>
      <c r="CH14" s="250">
        <v>2466521</v>
      </c>
      <c r="CI14" s="300">
        <f>+[4]Hoja3!$H15</f>
        <v>0.18095659357970251</v>
      </c>
      <c r="CJ14" s="250">
        <v>0</v>
      </c>
      <c r="CK14" s="304">
        <v>6.5</v>
      </c>
      <c r="CL14" s="302">
        <v>124952</v>
      </c>
      <c r="CM14" s="253">
        <v>1.8136960170578965E-4</v>
      </c>
      <c r="CN14" s="250">
        <v>2105073.44449266</v>
      </c>
      <c r="CO14" s="254">
        <v>1007729.804</v>
      </c>
      <c r="CP14" s="254">
        <v>1364365.675</v>
      </c>
      <c r="CQ14" s="254">
        <v>574.34077255</v>
      </c>
      <c r="CR14" s="261">
        <v>615.24800000000016</v>
      </c>
      <c r="CS14" s="254">
        <v>48489722.429156229</v>
      </c>
      <c r="CT14" s="261">
        <v>72304575.947253868</v>
      </c>
      <c r="CU14" s="254">
        <v>5</v>
      </c>
      <c r="CV14" s="254">
        <v>50</v>
      </c>
      <c r="CW14" s="250">
        <v>63</v>
      </c>
      <c r="CX14" s="254">
        <v>12738780.933559991</v>
      </c>
    </row>
    <row r="15" spans="1:102">
      <c r="A15" s="248" t="s">
        <v>216</v>
      </c>
      <c r="B15" s="250">
        <v>9849.8305171087977</v>
      </c>
      <c r="C15" s="251">
        <v>0.1642296</v>
      </c>
      <c r="D15" s="250">
        <v>5020800</v>
      </c>
      <c r="E15" s="250">
        <v>1991320</v>
      </c>
      <c r="F15" s="56">
        <v>30621</v>
      </c>
      <c r="G15" s="250">
        <v>438296679.48468697</v>
      </c>
      <c r="H15" s="250">
        <v>328842690.662498</v>
      </c>
      <c r="I15" s="250">
        <v>156149.99811973181</v>
      </c>
      <c r="J15" s="254">
        <v>81571</v>
      </c>
      <c r="K15" s="303">
        <v>34.047089770522611</v>
      </c>
      <c r="L15" s="253">
        <v>2.08</v>
      </c>
      <c r="M15" s="253">
        <v>2.69</v>
      </c>
      <c r="N15" s="253">
        <v>3.78</v>
      </c>
      <c r="O15" s="253">
        <v>1.76</v>
      </c>
      <c r="P15" s="253">
        <v>0.27933333333333338</v>
      </c>
      <c r="Q15" s="254">
        <v>235</v>
      </c>
      <c r="R15" s="255">
        <v>296</v>
      </c>
      <c r="S15" s="254">
        <v>6422</v>
      </c>
      <c r="T15" s="251">
        <v>0.20437977694497764</v>
      </c>
      <c r="U15" s="254">
        <v>412810</v>
      </c>
      <c r="V15" s="256">
        <v>24</v>
      </c>
      <c r="W15" s="250">
        <v>694</v>
      </c>
      <c r="X15" s="256">
        <v>2368.8200000000002</v>
      </c>
      <c r="Y15" s="254">
        <v>15</v>
      </c>
      <c r="Z15" s="257">
        <v>8016.8438839791361</v>
      </c>
      <c r="AA15" s="253">
        <v>1.5744732686332963</v>
      </c>
      <c r="AB15" s="292">
        <v>4305.6000000000004</v>
      </c>
      <c r="AC15" s="254">
        <v>1683</v>
      </c>
      <c r="AD15" s="250">
        <v>1</v>
      </c>
      <c r="AE15" s="254">
        <v>1</v>
      </c>
      <c r="AF15" s="254">
        <v>1191</v>
      </c>
      <c r="AG15" s="258">
        <f>[1]OK!$I15</f>
        <v>87.749219694049216</v>
      </c>
      <c r="AH15" s="253">
        <v>16.515699999999999</v>
      </c>
      <c r="AI15" s="259">
        <v>0.24487011569526304</v>
      </c>
      <c r="AJ15" s="250">
        <v>367074</v>
      </c>
      <c r="AK15" s="250">
        <v>143451</v>
      </c>
      <c r="AL15" s="253">
        <v>1.3681086679413639</v>
      </c>
      <c r="AM15" s="298">
        <v>454</v>
      </c>
      <c r="AN15" s="250">
        <v>717852</v>
      </c>
      <c r="AO15" s="260">
        <v>0.53692120188933357</v>
      </c>
      <c r="AP15" s="259">
        <v>6.7265245043022823E-2</v>
      </c>
      <c r="AQ15" s="253">
        <v>78.8</v>
      </c>
      <c r="AR15" s="254">
        <v>57.5</v>
      </c>
      <c r="AS15" s="260">
        <v>2.7173408436755284E-2</v>
      </c>
      <c r="AT15" s="254">
        <v>508.70761140264472</v>
      </c>
      <c r="AU15" s="302">
        <v>1272135</v>
      </c>
      <c r="AV15" s="254">
        <v>1.9977865984882091</v>
      </c>
      <c r="AW15" s="254">
        <v>3801100</v>
      </c>
      <c r="AX15" s="253">
        <v>59.954837480558389</v>
      </c>
      <c r="AY15" s="260">
        <v>2.6076936522038869E-2</v>
      </c>
      <c r="AZ15" s="254">
        <v>24.5</v>
      </c>
      <c r="BA15" s="254">
        <v>10.3</v>
      </c>
      <c r="BB15" s="254">
        <v>0</v>
      </c>
      <c r="BC15" s="254">
        <v>55.1</v>
      </c>
      <c r="BD15" s="254">
        <v>12</v>
      </c>
      <c r="BE15" s="254">
        <v>25.1</v>
      </c>
      <c r="BF15" s="261">
        <v>229127</v>
      </c>
      <c r="BG15" s="254">
        <v>18.553949736870607</v>
      </c>
      <c r="BH15" s="300">
        <f>[2]Promedios!$I47</f>
        <v>0.59983333333333322</v>
      </c>
      <c r="BI15" s="250">
        <v>8414015.5</v>
      </c>
      <c r="BJ15" s="254">
        <v>317753552.68014508</v>
      </c>
      <c r="BK15" s="261">
        <v>912733.46</v>
      </c>
      <c r="BL15" s="254">
        <v>158037</v>
      </c>
      <c r="BM15" s="254">
        <v>48.1</v>
      </c>
      <c r="BN15" s="250">
        <v>115378</v>
      </c>
      <c r="BO15" s="254">
        <v>1075747</v>
      </c>
      <c r="BP15" s="261">
        <v>77271.883185999992</v>
      </c>
      <c r="BQ15" s="250">
        <v>8.2824168363883235</v>
      </c>
      <c r="BR15" s="253">
        <f>+[3]Hoja1!$X17</f>
        <v>8.2295016828915308</v>
      </c>
      <c r="BS15" s="254">
        <v>1.2347679999999999</v>
      </c>
      <c r="BT15" s="250">
        <v>28741</v>
      </c>
      <c r="BU15" s="254">
        <v>24</v>
      </c>
      <c r="BV15" s="250">
        <v>16989</v>
      </c>
      <c r="BW15" s="250">
        <v>55453</v>
      </c>
      <c r="BX15" s="250">
        <v>607.06900840454762</v>
      </c>
      <c r="BY15" s="250">
        <v>467</v>
      </c>
      <c r="BZ15" s="253">
        <v>1552507</v>
      </c>
      <c r="CA15" s="253">
        <v>0.32657326671238696</v>
      </c>
      <c r="CB15" s="262">
        <v>79.663853570000001</v>
      </c>
      <c r="CC15" s="253">
        <v>0.04</v>
      </c>
      <c r="CD15" s="254">
        <v>0.25766666666666665</v>
      </c>
      <c r="CE15" s="254">
        <v>12.202999999999999</v>
      </c>
      <c r="CF15" s="254">
        <v>40.479999999999997</v>
      </c>
      <c r="CG15" s="259">
        <v>0.7883543911861447</v>
      </c>
      <c r="CH15" s="250">
        <v>0</v>
      </c>
      <c r="CI15" s="300">
        <f>+[4]Hoja3!$H16</f>
        <v>7.8997384352715222E-2</v>
      </c>
      <c r="CJ15" s="250">
        <v>0</v>
      </c>
      <c r="CK15" s="304">
        <v>5.0999999999999996</v>
      </c>
      <c r="CL15" s="302">
        <v>572053</v>
      </c>
      <c r="CM15" s="253">
        <v>5.0138084541905374E-3</v>
      </c>
      <c r="CN15" s="250">
        <v>7994756.1180111496</v>
      </c>
      <c r="CO15" s="254">
        <v>3246954.2149999999</v>
      </c>
      <c r="CP15" s="254">
        <v>4088862.8169999998</v>
      </c>
      <c r="CQ15" s="254">
        <v>270.73604681383722</v>
      </c>
      <c r="CR15" s="261">
        <v>1700.6000000000001</v>
      </c>
      <c r="CS15" s="254">
        <v>163329818.529789</v>
      </c>
      <c r="CT15" s="261">
        <v>245370145.86768824</v>
      </c>
      <c r="CU15" s="254">
        <v>32</v>
      </c>
      <c r="CV15" s="254">
        <v>190</v>
      </c>
      <c r="CW15" s="250">
        <v>451</v>
      </c>
      <c r="CX15" s="254">
        <v>39333813.109996133</v>
      </c>
    </row>
    <row r="16" spans="1:102">
      <c r="A16" s="248" t="s">
        <v>217</v>
      </c>
      <c r="B16" s="250">
        <v>3011.0078315593228</v>
      </c>
      <c r="C16" s="251">
        <v>0.1832269</v>
      </c>
      <c r="D16" s="250">
        <v>3145656</v>
      </c>
      <c r="E16" s="250">
        <v>1226120</v>
      </c>
      <c r="F16" s="56">
        <v>63618</v>
      </c>
      <c r="G16" s="250">
        <v>167858194.497401</v>
      </c>
      <c r="H16" s="250">
        <v>129258992.330045</v>
      </c>
      <c r="I16" s="250">
        <v>120639.98716860013</v>
      </c>
      <c r="J16" s="254">
        <v>26483</v>
      </c>
      <c r="K16" s="303">
        <v>69.223266846871994</v>
      </c>
      <c r="L16" s="253">
        <v>3.13</v>
      </c>
      <c r="M16" s="253">
        <v>2.57</v>
      </c>
      <c r="N16" s="253">
        <v>3.96</v>
      </c>
      <c r="O16" s="253">
        <v>1.18</v>
      </c>
      <c r="P16" s="253">
        <v>0.33333333333333331</v>
      </c>
      <c r="Q16" s="254">
        <v>36</v>
      </c>
      <c r="R16" s="302">
        <v>1001</v>
      </c>
      <c r="S16" s="254">
        <v>4494</v>
      </c>
      <c r="T16" s="251">
        <v>0.3279523315260533</v>
      </c>
      <c r="U16" s="254">
        <v>3551653</v>
      </c>
      <c r="V16" s="256">
        <v>6</v>
      </c>
      <c r="W16" s="250">
        <v>1785</v>
      </c>
      <c r="X16" s="256">
        <v>55.58</v>
      </c>
      <c r="Y16" s="254">
        <v>24</v>
      </c>
      <c r="Z16" s="257">
        <v>116351.08088061746</v>
      </c>
      <c r="AA16" s="253">
        <v>0.2553916184703437</v>
      </c>
      <c r="AB16" s="292">
        <v>1216.7</v>
      </c>
      <c r="AC16" s="254">
        <v>871</v>
      </c>
      <c r="AD16" s="250">
        <v>0</v>
      </c>
      <c r="AE16" s="254">
        <v>7</v>
      </c>
      <c r="AF16" s="254">
        <v>379</v>
      </c>
      <c r="AG16" s="258">
        <f>[1]OK!$I16</f>
        <v>67.889187725922824</v>
      </c>
      <c r="AH16" s="253">
        <v>22.212399999999999</v>
      </c>
      <c r="AI16" s="259">
        <v>0.30810193990110307</v>
      </c>
      <c r="AJ16" s="250">
        <v>232869</v>
      </c>
      <c r="AK16" s="250">
        <v>74996</v>
      </c>
      <c r="AL16" s="253">
        <v>1.4426243683352535</v>
      </c>
      <c r="AM16" s="298">
        <v>270</v>
      </c>
      <c r="AN16" s="250">
        <v>466616</v>
      </c>
      <c r="AO16" s="260">
        <v>0.63369031539087639</v>
      </c>
      <c r="AP16" s="259">
        <v>0.11455511000325133</v>
      </c>
      <c r="AQ16" s="253">
        <v>73.599999999999994</v>
      </c>
      <c r="AR16" s="254">
        <v>61</v>
      </c>
      <c r="AS16" s="260">
        <v>3.6932726728771421E-3</v>
      </c>
      <c r="AT16" s="254">
        <v>488.52997402745677</v>
      </c>
      <c r="AU16" s="302">
        <v>39893</v>
      </c>
      <c r="AV16" s="254">
        <v>7.1682641730943315</v>
      </c>
      <c r="AW16" s="254">
        <v>1773000</v>
      </c>
      <c r="AX16" s="253">
        <v>66.098038128579006</v>
      </c>
      <c r="AY16" s="260">
        <v>1.6018740472673338E-2</v>
      </c>
      <c r="AZ16" s="254">
        <v>20.9</v>
      </c>
      <c r="BA16" s="254">
        <v>6.3</v>
      </c>
      <c r="BB16" s="254">
        <v>0</v>
      </c>
      <c r="BC16" s="254">
        <v>60.3</v>
      </c>
      <c r="BD16" s="254">
        <v>25</v>
      </c>
      <c r="BE16" s="254">
        <v>24.66</v>
      </c>
      <c r="BF16" s="261">
        <v>324075</v>
      </c>
      <c r="BG16" s="254">
        <v>10.476712874157158</v>
      </c>
      <c r="BH16" s="300">
        <f>[2]Promedios!$I48</f>
        <v>0.58333333333333337</v>
      </c>
      <c r="BI16" s="250">
        <v>3461548.1999999997</v>
      </c>
      <c r="BJ16" s="254">
        <v>287638025.38203412</v>
      </c>
      <c r="BK16" s="261">
        <v>834089.5149999999</v>
      </c>
      <c r="BL16" s="254">
        <v>76485</v>
      </c>
      <c r="BM16" s="254">
        <v>44.8</v>
      </c>
      <c r="BN16" s="250">
        <v>41808</v>
      </c>
      <c r="BO16" s="254">
        <v>676370</v>
      </c>
      <c r="BP16" s="261">
        <v>23479.008991999999</v>
      </c>
      <c r="BQ16" s="250">
        <v>5.9550066166740185</v>
      </c>
      <c r="BR16" s="253">
        <f>+[3]Hoja1!$X18</f>
        <v>5.6067214696206396</v>
      </c>
      <c r="BS16" s="254">
        <v>438.94387999999998</v>
      </c>
      <c r="BT16" s="250">
        <v>45104</v>
      </c>
      <c r="BU16" s="254">
        <v>43</v>
      </c>
      <c r="BV16" s="250">
        <v>45365</v>
      </c>
      <c r="BW16" s="250">
        <v>122729</v>
      </c>
      <c r="BX16" s="250">
        <v>556.8417395383749</v>
      </c>
      <c r="BY16" s="250">
        <v>196</v>
      </c>
      <c r="BZ16" s="253">
        <v>471206</v>
      </c>
      <c r="CA16" s="253">
        <v>0.31437643434248169</v>
      </c>
      <c r="CB16" s="262">
        <v>66.490773809999993</v>
      </c>
      <c r="CC16" s="253">
        <v>0.43499999999999994</v>
      </c>
      <c r="CD16" s="254">
        <v>0.623</v>
      </c>
      <c r="CE16" s="254">
        <v>12.492000000000001</v>
      </c>
      <c r="CF16" s="254">
        <v>71.430000000000007</v>
      </c>
      <c r="CG16" s="259">
        <v>0.93817622018118685</v>
      </c>
      <c r="CH16" s="250">
        <v>9147403</v>
      </c>
      <c r="CI16" s="300">
        <f>+[4]Hoja3!$H17</f>
        <v>0.12572203431765339</v>
      </c>
      <c r="CJ16" s="250">
        <v>10.980558116161276</v>
      </c>
      <c r="CK16" s="304">
        <v>8</v>
      </c>
      <c r="CL16" s="302">
        <v>414375</v>
      </c>
      <c r="CM16" s="253">
        <v>0</v>
      </c>
      <c r="CN16" s="250">
        <v>12035897.7551021</v>
      </c>
      <c r="CO16" s="254">
        <v>22779.234</v>
      </c>
      <c r="CP16" s="254">
        <v>51129.184000000001</v>
      </c>
      <c r="CQ16" s="254">
        <v>1.5095628900000002</v>
      </c>
      <c r="CR16" s="261">
        <v>906.09500000000003</v>
      </c>
      <c r="CS16" s="254">
        <v>30511756.450487059</v>
      </c>
      <c r="CT16" s="261">
        <v>117153651.49793106</v>
      </c>
      <c r="CU16" s="254">
        <v>0</v>
      </c>
      <c r="CV16" s="254">
        <v>54</v>
      </c>
      <c r="CW16" s="250">
        <v>40</v>
      </c>
      <c r="CX16" s="254">
        <v>15064003.813820424</v>
      </c>
    </row>
    <row r="17" spans="1:102">
      <c r="A17" s="248" t="s">
        <v>148</v>
      </c>
      <c r="B17" s="250">
        <v>4262.2168636446322</v>
      </c>
      <c r="C17" s="251">
        <v>0.19682479999999999</v>
      </c>
      <c r="D17" s="250">
        <v>2409162</v>
      </c>
      <c r="E17" s="250">
        <v>966188</v>
      </c>
      <c r="F17" s="56">
        <v>20856</v>
      </c>
      <c r="G17" s="250">
        <v>192723565.56229901</v>
      </c>
      <c r="H17" s="250">
        <v>127583727.03165799</v>
      </c>
      <c r="I17" s="250">
        <v>77344.520789094066</v>
      </c>
      <c r="J17" s="254">
        <v>37755</v>
      </c>
      <c r="K17" s="303">
        <v>43.356699987549149</v>
      </c>
      <c r="L17" s="253">
        <v>2.5</v>
      </c>
      <c r="M17" s="253">
        <v>2.74</v>
      </c>
      <c r="N17" s="253">
        <v>3.62</v>
      </c>
      <c r="O17" s="253">
        <v>0.75</v>
      </c>
      <c r="P17" s="253">
        <v>0.35466666666666669</v>
      </c>
      <c r="Q17" s="254">
        <v>105</v>
      </c>
      <c r="R17" s="255">
        <v>75</v>
      </c>
      <c r="S17" s="254">
        <v>3285</v>
      </c>
      <c r="T17" s="251">
        <v>0.15673706602681595</v>
      </c>
      <c r="U17" s="254">
        <v>403685</v>
      </c>
      <c r="V17" s="256">
        <v>9</v>
      </c>
      <c r="W17" s="250">
        <v>1246</v>
      </c>
      <c r="X17" s="256">
        <v>1220.32</v>
      </c>
      <c r="Y17" s="254">
        <v>18</v>
      </c>
      <c r="Z17" s="257">
        <v>36018.87578174466</v>
      </c>
      <c r="AA17" s="253">
        <v>0.52613914389287975</v>
      </c>
      <c r="AB17" s="292">
        <v>281.7</v>
      </c>
      <c r="AC17" s="254">
        <v>635</v>
      </c>
      <c r="AD17" s="250">
        <v>0.2</v>
      </c>
      <c r="AE17" s="254">
        <v>23</v>
      </c>
      <c r="AF17" s="254">
        <v>177</v>
      </c>
      <c r="AG17" s="258">
        <f>[1]OK!$I17</f>
        <v>81.504791823092972</v>
      </c>
      <c r="AH17" s="253">
        <v>17.0792</v>
      </c>
      <c r="AI17" s="259">
        <v>0.26715273882968782</v>
      </c>
      <c r="AJ17" s="250">
        <v>185706</v>
      </c>
      <c r="AK17" s="250">
        <v>77479</v>
      </c>
      <c r="AL17" s="253">
        <v>1.724666087212068</v>
      </c>
      <c r="AM17" s="298">
        <v>256</v>
      </c>
      <c r="AN17" s="250">
        <v>346246</v>
      </c>
      <c r="AO17" s="260">
        <v>0.5581923778032134</v>
      </c>
      <c r="AP17" s="259">
        <v>6.6244882768887237E-2</v>
      </c>
      <c r="AQ17" s="253">
        <v>86.5</v>
      </c>
      <c r="AR17" s="254">
        <v>57.5</v>
      </c>
      <c r="AS17" s="260">
        <v>1.2183673258848896E-2</v>
      </c>
      <c r="AT17" s="254">
        <v>503.93336088581287</v>
      </c>
      <c r="AU17" s="302">
        <v>23785</v>
      </c>
      <c r="AV17" s="254">
        <v>2.8860846430883029</v>
      </c>
      <c r="AW17" s="254">
        <v>2466400</v>
      </c>
      <c r="AX17" s="253">
        <v>56.594872301536334</v>
      </c>
      <c r="AY17" s="260">
        <v>4.4850849385751491E-2</v>
      </c>
      <c r="AZ17" s="254">
        <v>32.200000000000003</v>
      </c>
      <c r="BA17" s="254">
        <v>10.4</v>
      </c>
      <c r="BB17" s="254">
        <v>0</v>
      </c>
      <c r="BC17" s="254">
        <v>45.6</v>
      </c>
      <c r="BD17" s="254">
        <v>0.8</v>
      </c>
      <c r="BE17" s="254">
        <v>24.27</v>
      </c>
      <c r="BF17" s="261">
        <v>216692</v>
      </c>
      <c r="BG17" s="254">
        <v>10.077615018406133</v>
      </c>
      <c r="BH17" s="300">
        <f>[2]Promedios!$I49</f>
        <v>0.61433333333333351</v>
      </c>
      <c r="BI17" s="250">
        <v>4106292.9999999995</v>
      </c>
      <c r="BJ17" s="254">
        <v>163743740.95929474</v>
      </c>
      <c r="BK17" s="261">
        <v>543171.48750000005</v>
      </c>
      <c r="BL17" s="254">
        <v>56918</v>
      </c>
      <c r="BM17" s="254">
        <v>82</v>
      </c>
      <c r="BN17" s="250">
        <v>22764</v>
      </c>
      <c r="BO17" s="254">
        <v>556990</v>
      </c>
      <c r="BP17" s="261">
        <v>22873.516111000001</v>
      </c>
      <c r="BQ17" s="250">
        <v>11.630405586892291</v>
      </c>
      <c r="BR17" s="253">
        <f>+[3]Hoja1!$X19</f>
        <v>1.3639908885408645</v>
      </c>
      <c r="BS17" s="254">
        <v>0</v>
      </c>
      <c r="BT17" s="250">
        <v>0</v>
      </c>
      <c r="BU17" s="254">
        <v>0</v>
      </c>
      <c r="BV17" s="250">
        <v>15020</v>
      </c>
      <c r="BW17" s="250">
        <v>39342</v>
      </c>
      <c r="BX17" s="250">
        <v>338.12052061640986</v>
      </c>
      <c r="BY17" s="250">
        <v>171</v>
      </c>
      <c r="BZ17" s="253">
        <v>486024</v>
      </c>
      <c r="CA17" s="253">
        <v>0.47947832757959336</v>
      </c>
      <c r="CB17" s="262">
        <v>65.840773810000002</v>
      </c>
      <c r="CC17" s="253">
        <v>0.44325000000000003</v>
      </c>
      <c r="CD17" s="254">
        <v>0.4403333333333333</v>
      </c>
      <c r="CE17" s="254">
        <v>11.988</v>
      </c>
      <c r="CF17" s="254">
        <v>50</v>
      </c>
      <c r="CG17" s="259">
        <v>0.9292465597460543</v>
      </c>
      <c r="CH17" s="250">
        <v>3748000</v>
      </c>
      <c r="CI17" s="300">
        <f>+[4]Hoja3!$H18</f>
        <v>7.1217504313029423E-2</v>
      </c>
      <c r="CJ17" s="250">
        <v>12.734720845239938</v>
      </c>
      <c r="CK17" s="304">
        <v>7.1</v>
      </c>
      <c r="CL17" s="302">
        <v>281707</v>
      </c>
      <c r="CM17" s="253">
        <v>3.0198108032574406E-2</v>
      </c>
      <c r="CN17" s="250">
        <v>1721590.6982674401</v>
      </c>
      <c r="CO17" s="254">
        <v>884154.83</v>
      </c>
      <c r="CP17" s="254">
        <v>851551.64500000002</v>
      </c>
      <c r="CQ17" s="254">
        <v>40.265660000000011</v>
      </c>
      <c r="CR17" s="261">
        <v>1241.125</v>
      </c>
      <c r="CS17" s="254">
        <v>91630226.165508449</v>
      </c>
      <c r="CT17" s="261">
        <v>85644225.051223576</v>
      </c>
      <c r="CU17" s="254">
        <v>1</v>
      </c>
      <c r="CV17" s="254">
        <v>118</v>
      </c>
      <c r="CW17" s="250">
        <v>187</v>
      </c>
      <c r="CX17" s="254">
        <v>17295482.864784978</v>
      </c>
    </row>
    <row r="18" spans="1:102">
      <c r="A18" s="248" t="s">
        <v>149</v>
      </c>
      <c r="B18" s="250">
        <v>15482.349539223436</v>
      </c>
      <c r="C18" s="251">
        <v>0.25943539999999998</v>
      </c>
      <c r="D18" s="250">
        <v>6960799</v>
      </c>
      <c r="E18" s="250">
        <v>3168754</v>
      </c>
      <c r="F18" s="56">
        <v>78630</v>
      </c>
      <c r="G18" s="250">
        <v>728820203.33245504</v>
      </c>
      <c r="H18" s="250">
        <v>565269344.55060899</v>
      </c>
      <c r="I18" s="250">
        <v>225112.48381615468</v>
      </c>
      <c r="J18" s="254">
        <v>69941</v>
      </c>
      <c r="K18" s="303">
        <v>49.668301304958661</v>
      </c>
      <c r="L18" s="253">
        <v>1.67</v>
      </c>
      <c r="M18" s="253">
        <v>2.23</v>
      </c>
      <c r="N18" s="253">
        <v>3.32</v>
      </c>
      <c r="O18" s="253">
        <v>1.18</v>
      </c>
      <c r="P18" s="253">
        <v>0.27933333333333332</v>
      </c>
      <c r="Q18" s="254">
        <v>222</v>
      </c>
      <c r="R18" s="255">
        <v>547</v>
      </c>
      <c r="S18" s="254">
        <v>14380</v>
      </c>
      <c r="T18" s="251">
        <v>0.20437977694497764</v>
      </c>
      <c r="U18" s="254">
        <v>3030307</v>
      </c>
      <c r="V18" s="256">
        <v>7</v>
      </c>
      <c r="W18" s="250">
        <v>2108</v>
      </c>
      <c r="X18" s="256">
        <v>2082.9700000000003</v>
      </c>
      <c r="Y18" s="254">
        <v>62</v>
      </c>
      <c r="Z18" s="257">
        <v>17139.48622972376</v>
      </c>
      <c r="AA18" s="253">
        <v>0.37525600866188807</v>
      </c>
      <c r="AB18" s="292">
        <v>3493.5</v>
      </c>
      <c r="AC18" s="254">
        <v>2710</v>
      </c>
      <c r="AD18" s="250">
        <v>0.8</v>
      </c>
      <c r="AE18" s="254">
        <v>0</v>
      </c>
      <c r="AF18" s="254">
        <v>2196</v>
      </c>
      <c r="AG18" s="258">
        <f>[1]OK!$I18</f>
        <v>96.435687677841571</v>
      </c>
      <c r="AH18" s="253">
        <v>13.9132</v>
      </c>
      <c r="AI18" s="259">
        <v>0.24470603709062214</v>
      </c>
      <c r="AJ18" s="250">
        <v>473192</v>
      </c>
      <c r="AK18" s="250">
        <v>370370</v>
      </c>
      <c r="AL18" s="253">
        <v>1.8917368537721029</v>
      </c>
      <c r="AM18" s="298">
        <v>609</v>
      </c>
      <c r="AN18" s="250">
        <v>1084807</v>
      </c>
      <c r="AO18" s="260">
        <v>0.6163743847200428</v>
      </c>
      <c r="AP18" s="259">
        <v>4.215624719705803E-2</v>
      </c>
      <c r="AQ18" s="253">
        <v>73.5</v>
      </c>
      <c r="AR18" s="254">
        <v>59.9</v>
      </c>
      <c r="AS18" s="260">
        <v>4.8191362418715335E-2</v>
      </c>
      <c r="AT18" s="254">
        <v>528.31425303456626</v>
      </c>
      <c r="AU18" s="302">
        <v>210579</v>
      </c>
      <c r="AV18" s="254">
        <v>10.77411659701721</v>
      </c>
      <c r="AW18" s="254">
        <v>12309900</v>
      </c>
      <c r="AX18" s="253">
        <v>54.360744891378879</v>
      </c>
      <c r="AY18" s="260">
        <v>3.1978187222957866E-2</v>
      </c>
      <c r="AZ18" s="254">
        <v>47.8</v>
      </c>
      <c r="BA18" s="254">
        <v>15.4</v>
      </c>
      <c r="BB18" s="254">
        <v>0</v>
      </c>
      <c r="BC18" s="254">
        <v>60.9</v>
      </c>
      <c r="BD18" s="254">
        <v>21.5</v>
      </c>
      <c r="BE18" s="254">
        <v>31.8</v>
      </c>
      <c r="BF18" s="261">
        <v>254354</v>
      </c>
      <c r="BG18" s="254">
        <v>16.002799051611927</v>
      </c>
      <c r="BH18" s="300">
        <f>[2]Promedios!$I50</f>
        <v>0.70299999999999985</v>
      </c>
      <c r="BI18" s="250">
        <v>16066049.800000001</v>
      </c>
      <c r="BJ18" s="254">
        <v>393937390.31574929</v>
      </c>
      <c r="BK18" s="261">
        <v>1354683.8450000002</v>
      </c>
      <c r="BL18" s="254">
        <v>391821</v>
      </c>
      <c r="BM18" s="254">
        <v>78.599999999999994</v>
      </c>
      <c r="BN18" s="250">
        <v>283512</v>
      </c>
      <c r="BO18" s="254">
        <v>1544016</v>
      </c>
      <c r="BP18" s="261">
        <v>140863.65061499999</v>
      </c>
      <c r="BQ18" s="250">
        <v>11.061136098617357</v>
      </c>
      <c r="BR18" s="253">
        <f>+[3]Hoja1!$X20</f>
        <v>3.5879255887380803</v>
      </c>
      <c r="BS18" s="254">
        <v>115.44323400000002</v>
      </c>
      <c r="BT18" s="250">
        <v>202252</v>
      </c>
      <c r="BU18" s="254">
        <v>111</v>
      </c>
      <c r="BV18" s="250">
        <v>22998</v>
      </c>
      <c r="BW18" s="250">
        <v>59841</v>
      </c>
      <c r="BX18" s="250">
        <v>734.19331342982696</v>
      </c>
      <c r="BY18" s="250">
        <v>903</v>
      </c>
      <c r="BZ18" s="253">
        <v>4308923</v>
      </c>
      <c r="CA18" s="253">
        <v>0.3815337657382678</v>
      </c>
      <c r="CB18" s="262">
        <v>77.605357139999995</v>
      </c>
      <c r="CC18" s="253">
        <v>0.37050000000000005</v>
      </c>
      <c r="CD18" s="254">
        <v>0.83799999999999997</v>
      </c>
      <c r="CE18" s="254">
        <v>8.4640000000000004</v>
      </c>
      <c r="CF18" s="254">
        <v>69.05</v>
      </c>
      <c r="CG18" s="259">
        <v>0.84841174923492302</v>
      </c>
      <c r="CH18" s="250">
        <v>57394706</v>
      </c>
      <c r="CI18" s="300">
        <f>+[4]Hoja3!$H19</f>
        <v>0.15659126031439147</v>
      </c>
      <c r="CJ18" s="250">
        <v>0</v>
      </c>
      <c r="CK18" s="304">
        <v>8.8000000000000007</v>
      </c>
      <c r="CL18" s="302">
        <v>818326</v>
      </c>
      <c r="CM18" s="253">
        <v>0.11322890827104098</v>
      </c>
      <c r="CN18" s="250">
        <v>23152224.314628702</v>
      </c>
      <c r="CO18" s="254">
        <v>24077768.072999999</v>
      </c>
      <c r="CP18" s="254">
        <v>31073376.300000001</v>
      </c>
      <c r="CQ18" s="254">
        <v>209.98256535608058</v>
      </c>
      <c r="CR18" s="261">
        <v>4303.7089999999989</v>
      </c>
      <c r="CS18" s="254">
        <v>216105255.53698584</v>
      </c>
      <c r="CT18" s="261">
        <v>457755493.58244157</v>
      </c>
      <c r="CU18" s="254">
        <v>63</v>
      </c>
      <c r="CV18" s="254">
        <v>372</v>
      </c>
      <c r="CW18" s="250">
        <v>742</v>
      </c>
      <c r="CX18" s="254">
        <v>65406102.784928203</v>
      </c>
    </row>
    <row r="19" spans="1:102">
      <c r="A19" s="248" t="s">
        <v>150</v>
      </c>
      <c r="B19" s="250">
        <v>19972.005878438889</v>
      </c>
      <c r="C19" s="251">
        <v>0.24454619999999999</v>
      </c>
      <c r="D19" s="250">
        <v>14638436</v>
      </c>
      <c r="E19" s="250">
        <v>6117065</v>
      </c>
      <c r="F19" s="56">
        <v>22333</v>
      </c>
      <c r="G19" s="250">
        <v>1037496892.81435</v>
      </c>
      <c r="H19" s="250">
        <v>791107752.93225396</v>
      </c>
      <c r="I19" s="250">
        <v>388052.54436653323</v>
      </c>
      <c r="J19" s="254">
        <v>255865</v>
      </c>
      <c r="K19" s="303">
        <v>73.218502964531879</v>
      </c>
      <c r="L19" s="253">
        <v>2.5</v>
      </c>
      <c r="M19" s="253">
        <v>2.79</v>
      </c>
      <c r="N19" s="253">
        <v>4.1399999999999997</v>
      </c>
      <c r="O19" s="253">
        <v>0.91</v>
      </c>
      <c r="P19" s="253">
        <v>0.40866666666666668</v>
      </c>
      <c r="Q19" s="254">
        <v>187</v>
      </c>
      <c r="R19" s="302">
        <v>1579</v>
      </c>
      <c r="S19" s="254">
        <v>4493</v>
      </c>
      <c r="T19" s="251">
        <v>0.15673706602681595</v>
      </c>
      <c r="U19" s="254">
        <v>645858</v>
      </c>
      <c r="V19" s="256">
        <v>14</v>
      </c>
      <c r="W19" s="250">
        <v>1679</v>
      </c>
      <c r="X19" s="256">
        <v>2929.98</v>
      </c>
      <c r="Y19" s="254">
        <v>52</v>
      </c>
      <c r="Z19" s="257">
        <v>38566.091348622256</v>
      </c>
      <c r="AA19" s="253">
        <v>1.0284519607163185</v>
      </c>
      <c r="AB19" s="292">
        <v>5190.3</v>
      </c>
      <c r="AC19" s="254">
        <v>6169</v>
      </c>
      <c r="AD19" s="250">
        <v>0.2</v>
      </c>
      <c r="AE19" s="254">
        <v>0</v>
      </c>
      <c r="AF19" s="254">
        <v>3548</v>
      </c>
      <c r="AG19" s="258">
        <f>[1]OK!$I19</f>
        <v>91.307674991199264</v>
      </c>
      <c r="AH19" s="253">
        <v>14.616899999999999</v>
      </c>
      <c r="AI19" s="259">
        <v>0.23404827178412085</v>
      </c>
      <c r="AJ19" s="250">
        <v>1486063</v>
      </c>
      <c r="AK19" s="250">
        <v>517246</v>
      </c>
      <c r="AL19" s="253">
        <v>1.0199177015905252</v>
      </c>
      <c r="AM19" s="298">
        <v>834</v>
      </c>
      <c r="AN19" s="250">
        <v>2043635</v>
      </c>
      <c r="AO19" s="260">
        <v>0.561383163717038</v>
      </c>
      <c r="AP19" s="259">
        <v>4.172204991877123E-2</v>
      </c>
      <c r="AQ19" s="253">
        <v>82</v>
      </c>
      <c r="AR19" s="254">
        <v>57.6</v>
      </c>
      <c r="AS19" s="260">
        <v>0.37889745150430365</v>
      </c>
      <c r="AT19" s="254">
        <v>514.36792780109101</v>
      </c>
      <c r="AU19" s="302">
        <v>202839</v>
      </c>
      <c r="AV19" s="254">
        <v>23.731902740045371</v>
      </c>
      <c r="AW19" s="254">
        <v>32838600</v>
      </c>
      <c r="AX19" s="253">
        <v>49.694295475548493</v>
      </c>
      <c r="AY19" s="260">
        <v>4.04552806538215E-2</v>
      </c>
      <c r="AZ19" s="254">
        <v>69.400000000000006</v>
      </c>
      <c r="BA19" s="254">
        <v>21.3</v>
      </c>
      <c r="BB19" s="254">
        <v>0</v>
      </c>
      <c r="BC19" s="254">
        <v>42.7</v>
      </c>
      <c r="BD19" s="254">
        <v>9.1999999999999993</v>
      </c>
      <c r="BE19" s="254">
        <v>27.61</v>
      </c>
      <c r="BF19" s="261">
        <v>295090</v>
      </c>
      <c r="BG19" s="254">
        <v>17.826347671058659</v>
      </c>
      <c r="BH19" s="300">
        <f>[2]Promedios!$I51</f>
        <v>0.71766666666666667</v>
      </c>
      <c r="BI19" s="250">
        <v>24111975</v>
      </c>
      <c r="BJ19" s="254">
        <v>445525158.60358</v>
      </c>
      <c r="BK19" s="261">
        <v>870604.04500000004</v>
      </c>
      <c r="BL19" s="254">
        <v>401904</v>
      </c>
      <c r="BM19" s="254">
        <v>67.099999999999994</v>
      </c>
      <c r="BN19" s="250">
        <v>343372</v>
      </c>
      <c r="BO19" s="254">
        <v>3286415</v>
      </c>
      <c r="BP19" s="261">
        <v>138870.93294699999</v>
      </c>
      <c r="BQ19" s="250">
        <v>16.102889358703312</v>
      </c>
      <c r="BR19" s="253">
        <f>+[3]Hoja1!$X21</f>
        <v>5.0138923386182332</v>
      </c>
      <c r="BS19" s="254">
        <v>25.803520999999996</v>
      </c>
      <c r="BT19" s="250">
        <v>96801</v>
      </c>
      <c r="BU19" s="254">
        <v>39</v>
      </c>
      <c r="BV19" s="250">
        <v>111284</v>
      </c>
      <c r="BW19" s="250">
        <v>124093</v>
      </c>
      <c r="BX19" s="250">
        <v>1339.1779753661747</v>
      </c>
      <c r="BY19" s="250">
        <v>1170</v>
      </c>
      <c r="BZ19" s="253">
        <v>4876443</v>
      </c>
      <c r="CA19" s="253">
        <v>0.89553575426498899</v>
      </c>
      <c r="CB19" s="262">
        <v>81.2</v>
      </c>
      <c r="CC19" s="253">
        <v>0.45124999999999998</v>
      </c>
      <c r="CD19" s="254">
        <v>0.56933333333333336</v>
      </c>
      <c r="CE19" s="254">
        <v>10.025</v>
      </c>
      <c r="CF19" s="254">
        <v>50</v>
      </c>
      <c r="CG19" s="259">
        <v>0.69757102701785612</v>
      </c>
      <c r="CH19" s="250">
        <v>57741100</v>
      </c>
      <c r="CI19" s="300">
        <f>+[4]Hoja3!$H20</f>
        <v>0.11692351487002772</v>
      </c>
      <c r="CJ19" s="250">
        <v>25.109437221306013</v>
      </c>
      <c r="CK19" s="304">
        <v>18.8</v>
      </c>
      <c r="CL19" s="302">
        <v>1940922</v>
      </c>
      <c r="CM19" s="253">
        <v>8.4961232998911462E-4</v>
      </c>
      <c r="CN19" s="250">
        <v>18838042.7411789</v>
      </c>
      <c r="CO19" s="254">
        <v>8370197.8360000001</v>
      </c>
      <c r="CP19" s="254">
        <v>16783631.625999998</v>
      </c>
      <c r="CQ19" s="254">
        <v>1596.7338366951446</v>
      </c>
      <c r="CR19" s="261">
        <v>4866.3209999999999</v>
      </c>
      <c r="CS19" s="254">
        <v>364085760.49450654</v>
      </c>
      <c r="CT19" s="261">
        <v>623597268.02538466</v>
      </c>
      <c r="CU19" s="254">
        <v>51</v>
      </c>
      <c r="CV19" s="254">
        <v>870</v>
      </c>
      <c r="CW19" s="250">
        <v>838</v>
      </c>
      <c r="CX19" s="254">
        <v>93107501.82305932</v>
      </c>
    </row>
    <row r="20" spans="1:102">
      <c r="A20" s="248" t="s">
        <v>151</v>
      </c>
      <c r="B20" s="250">
        <v>5946.3411840733943</v>
      </c>
      <c r="C20" s="251">
        <v>0.19829910000000001</v>
      </c>
      <c r="D20" s="250">
        <v>3977964</v>
      </c>
      <c r="E20" s="250">
        <v>1619720</v>
      </c>
      <c r="F20" s="56">
        <v>58667</v>
      </c>
      <c r="G20" s="250">
        <v>288967028.82340097</v>
      </c>
      <c r="H20" s="250">
        <v>210089820.89988199</v>
      </c>
      <c r="I20" s="250">
        <v>168609.86018404167</v>
      </c>
      <c r="J20" s="254">
        <v>40547</v>
      </c>
      <c r="K20" s="303">
        <v>62.686586687565949</v>
      </c>
      <c r="L20" s="253">
        <v>2.08</v>
      </c>
      <c r="M20" s="253">
        <v>2.63</v>
      </c>
      <c r="N20" s="253">
        <v>3.61</v>
      </c>
      <c r="O20" s="253">
        <v>0.91</v>
      </c>
      <c r="P20" s="253">
        <v>0.15066666666666667</v>
      </c>
      <c r="Q20" s="254">
        <v>125</v>
      </c>
      <c r="R20" s="255">
        <v>658</v>
      </c>
      <c r="S20" s="254">
        <v>10704</v>
      </c>
      <c r="T20" s="251">
        <v>0.20437977694497764</v>
      </c>
      <c r="U20" s="254">
        <v>2602727</v>
      </c>
      <c r="V20" s="256">
        <v>6</v>
      </c>
      <c r="W20" s="250">
        <v>1765</v>
      </c>
      <c r="X20" s="256">
        <v>3502.79</v>
      </c>
      <c r="Y20" s="254">
        <v>25</v>
      </c>
      <c r="Z20" s="257">
        <v>30094.924414630641</v>
      </c>
      <c r="AA20" s="253">
        <v>0.47370985415052774</v>
      </c>
      <c r="AB20" s="292">
        <v>2473.6</v>
      </c>
      <c r="AC20" s="254">
        <v>1100</v>
      </c>
      <c r="AD20" s="250">
        <v>1</v>
      </c>
      <c r="AE20" s="254">
        <v>0</v>
      </c>
      <c r="AF20" s="254">
        <v>441</v>
      </c>
      <c r="AG20" s="258">
        <f>[1]OK!$I20</f>
        <v>84.083988516232097</v>
      </c>
      <c r="AH20" s="253">
        <v>17.699200000000001</v>
      </c>
      <c r="AI20" s="259">
        <v>0.27344716654293494</v>
      </c>
      <c r="AJ20" s="250">
        <v>344955</v>
      </c>
      <c r="AK20" s="250">
        <v>187650</v>
      </c>
      <c r="AL20" s="253">
        <v>1.5553182482294963</v>
      </c>
      <c r="AM20" s="298">
        <v>358</v>
      </c>
      <c r="AN20" s="250">
        <v>638188</v>
      </c>
      <c r="AO20" s="260">
        <v>0.54707800066437529</v>
      </c>
      <c r="AP20" s="259">
        <v>7.6531189856220996E-2</v>
      </c>
      <c r="AQ20" s="253">
        <v>70.099999999999994</v>
      </c>
      <c r="AR20" s="254">
        <v>54.9</v>
      </c>
      <c r="AS20" s="260">
        <v>2.7028978779156738E-2</v>
      </c>
      <c r="AT20" s="254">
        <v>407.74621668009092</v>
      </c>
      <c r="AU20" s="302">
        <v>37538</v>
      </c>
      <c r="AV20" s="254">
        <v>8.5868026698311066</v>
      </c>
      <c r="AW20" s="254">
        <v>6757800</v>
      </c>
      <c r="AX20" s="253">
        <v>59.526757065980426</v>
      </c>
      <c r="AY20" s="260">
        <v>3.9490422708441018E-2</v>
      </c>
      <c r="AZ20" s="254">
        <v>56</v>
      </c>
      <c r="BA20" s="254">
        <v>25.8</v>
      </c>
      <c r="BB20" s="254">
        <v>0</v>
      </c>
      <c r="BC20" s="254">
        <v>47.34</v>
      </c>
      <c r="BD20" s="254">
        <v>11.9</v>
      </c>
      <c r="BE20" s="254">
        <v>27.21</v>
      </c>
      <c r="BF20" s="261">
        <v>313723</v>
      </c>
      <c r="BG20" s="254">
        <v>28.611742967553873</v>
      </c>
      <c r="BH20" s="300">
        <f>[2]Promedios!$I52</f>
        <v>0.57816666666666672</v>
      </c>
      <c r="BI20" s="250">
        <v>4495712.8999999994</v>
      </c>
      <c r="BJ20" s="254">
        <v>152582806.15125594</v>
      </c>
      <c r="BK20" s="261">
        <v>993739.48249999993</v>
      </c>
      <c r="BL20" s="254">
        <v>247448</v>
      </c>
      <c r="BM20" s="254">
        <v>63.8</v>
      </c>
      <c r="BN20" s="250">
        <v>87779</v>
      </c>
      <c r="BO20" s="254">
        <v>929431</v>
      </c>
      <c r="BP20" s="261">
        <v>52105.828999999998</v>
      </c>
      <c r="BQ20" s="250">
        <v>7.0846499251621484</v>
      </c>
      <c r="BR20" s="253">
        <f>+[3]Hoja1!$X22</f>
        <v>2.9351376509674072</v>
      </c>
      <c r="BS20" s="254">
        <v>19795.199421000001</v>
      </c>
      <c r="BT20" s="250">
        <v>25133</v>
      </c>
      <c r="BU20" s="254">
        <v>19</v>
      </c>
      <c r="BV20" s="250">
        <v>30914</v>
      </c>
      <c r="BW20" s="250">
        <v>47706</v>
      </c>
      <c r="BX20" s="250">
        <v>583.20000000000005</v>
      </c>
      <c r="BY20" s="250">
        <v>343</v>
      </c>
      <c r="BZ20" s="253">
        <v>872319</v>
      </c>
      <c r="CA20" s="253">
        <v>0.6818143078732507</v>
      </c>
      <c r="CB20" s="262">
        <v>62.300148810000003</v>
      </c>
      <c r="CC20" s="253">
        <v>0.10450000000000001</v>
      </c>
      <c r="CD20" s="254">
        <v>0.28999999999999998</v>
      </c>
      <c r="CE20" s="254">
        <v>7.835</v>
      </c>
      <c r="CF20" s="254">
        <v>47.62</v>
      </c>
      <c r="CG20" s="259">
        <v>0.91440391768558649</v>
      </c>
      <c r="CH20" s="250">
        <v>11272267</v>
      </c>
      <c r="CI20" s="300">
        <f>+[4]Hoja3!$H21</f>
        <v>0.22147774384745508</v>
      </c>
      <c r="CJ20" s="250">
        <v>0</v>
      </c>
      <c r="CK20" s="304">
        <v>5.7</v>
      </c>
      <c r="CL20" s="302">
        <v>500612</v>
      </c>
      <c r="CM20" s="253">
        <v>3.2679815616047533E-3</v>
      </c>
      <c r="CN20" s="250">
        <v>6280261.7625968894</v>
      </c>
      <c r="CO20" s="254">
        <v>2912257.6090000002</v>
      </c>
      <c r="CP20" s="254">
        <v>1821296.1440000001</v>
      </c>
      <c r="CQ20" s="254">
        <v>31.851046999999991</v>
      </c>
      <c r="CR20" s="261">
        <v>1468.566</v>
      </c>
      <c r="CS20" s="254">
        <v>70877528.279551044</v>
      </c>
      <c r="CT20" s="261">
        <v>177325631.22709978</v>
      </c>
      <c r="CU20" s="254">
        <v>6</v>
      </c>
      <c r="CV20" s="254">
        <v>73</v>
      </c>
      <c r="CW20" s="250">
        <v>417</v>
      </c>
      <c r="CX20" s="254">
        <v>25932606.014843486</v>
      </c>
    </row>
    <row r="21" spans="1:102">
      <c r="A21" s="248" t="s">
        <v>221</v>
      </c>
      <c r="B21" s="250">
        <v>2516.4003446414008</v>
      </c>
      <c r="C21" s="251">
        <v>0.24617259999999999</v>
      </c>
      <c r="D21" s="250">
        <v>1661813</v>
      </c>
      <c r="E21" s="250">
        <v>723573</v>
      </c>
      <c r="F21" s="56">
        <v>4892</v>
      </c>
      <c r="G21" s="250">
        <v>120592006.77932499</v>
      </c>
      <c r="H21" s="250">
        <v>96623598.289096206</v>
      </c>
      <c r="I21" s="250">
        <v>75967.789955927234</v>
      </c>
      <c r="J21" s="254">
        <v>44073</v>
      </c>
      <c r="K21" s="303">
        <v>52.105313275579256</v>
      </c>
      <c r="L21" s="253">
        <v>2.5</v>
      </c>
      <c r="M21" s="253">
        <v>2.54</v>
      </c>
      <c r="N21" s="253">
        <v>3.2</v>
      </c>
      <c r="O21" s="253">
        <v>1.34</v>
      </c>
      <c r="P21" s="253">
        <v>0.37599999999999995</v>
      </c>
      <c r="Q21" s="254">
        <v>23</v>
      </c>
      <c r="R21" s="255">
        <v>215</v>
      </c>
      <c r="S21" s="254">
        <v>3240</v>
      </c>
      <c r="T21" s="251">
        <v>0.15673706602681595</v>
      </c>
      <c r="U21" s="254">
        <v>88488</v>
      </c>
      <c r="V21" s="256">
        <v>5</v>
      </c>
      <c r="W21" s="250">
        <v>994</v>
      </c>
      <c r="X21" s="256">
        <v>1243.82</v>
      </c>
      <c r="Y21" s="254">
        <v>10</v>
      </c>
      <c r="Z21" s="257">
        <v>50372.278021773622</v>
      </c>
      <c r="AA21" s="253">
        <v>0.95132338982876874</v>
      </c>
      <c r="AB21" s="292">
        <v>1214.0999999999999</v>
      </c>
      <c r="AC21" s="254">
        <v>548</v>
      </c>
      <c r="AD21" s="250">
        <v>0.8</v>
      </c>
      <c r="AE21" s="254">
        <v>0</v>
      </c>
      <c r="AF21" s="254">
        <v>160</v>
      </c>
      <c r="AG21" s="258">
        <f>[1]OK!$I21</f>
        <v>91.5817763134676</v>
      </c>
      <c r="AH21" s="253">
        <v>13.739000000000001</v>
      </c>
      <c r="AI21" s="259">
        <v>0.29658840792369773</v>
      </c>
      <c r="AJ21" s="250">
        <v>113369</v>
      </c>
      <c r="AK21" s="250">
        <v>35942</v>
      </c>
      <c r="AL21" s="253">
        <v>1.5880246453722531</v>
      </c>
      <c r="AM21" s="298">
        <v>209</v>
      </c>
      <c r="AN21" s="250">
        <v>261504</v>
      </c>
      <c r="AO21" s="260">
        <v>0.66177738142768128</v>
      </c>
      <c r="AP21" s="259">
        <v>5.7434899002190315E-2</v>
      </c>
      <c r="AQ21" s="253">
        <v>76.099999999999994</v>
      </c>
      <c r="AR21" s="254">
        <v>51.1</v>
      </c>
      <c r="AS21" s="260">
        <v>1.4271025691285046E-2</v>
      </c>
      <c r="AT21" s="254">
        <v>518.89403147278995</v>
      </c>
      <c r="AU21" s="302">
        <v>20041</v>
      </c>
      <c r="AV21" s="254">
        <v>6.9343877344721303</v>
      </c>
      <c r="AW21" s="254">
        <v>486100</v>
      </c>
      <c r="AX21" s="253">
        <v>52.877867932512743</v>
      </c>
      <c r="AY21" s="260">
        <v>7.0228739404747014E-3</v>
      </c>
      <c r="AZ21" s="254">
        <v>8.6</v>
      </c>
      <c r="BA21" s="254">
        <v>5.7</v>
      </c>
      <c r="BB21" s="254">
        <v>0</v>
      </c>
      <c r="BC21" s="254">
        <v>59.5</v>
      </c>
      <c r="BD21" s="254">
        <v>0.3</v>
      </c>
      <c r="BE21" s="254">
        <v>23.55</v>
      </c>
      <c r="BF21" s="261">
        <v>90193</v>
      </c>
      <c r="BG21" s="254">
        <v>35.077343385158457</v>
      </c>
      <c r="BH21" s="300">
        <f>[2]Promedios!$I53</f>
        <v>0.70616666666666672</v>
      </c>
      <c r="BI21" s="250">
        <v>4157523.9</v>
      </c>
      <c r="BJ21" s="254">
        <v>41759074.998590894</v>
      </c>
      <c r="BK21" s="261">
        <v>133753.48750000002</v>
      </c>
      <c r="BL21" s="254">
        <v>60220</v>
      </c>
      <c r="BM21" s="254">
        <v>90.6</v>
      </c>
      <c r="BN21" s="250">
        <v>53091</v>
      </c>
      <c r="BO21" s="254">
        <v>402893</v>
      </c>
      <c r="BP21" s="261">
        <v>23307.006669000002</v>
      </c>
      <c r="BQ21" s="250">
        <v>15.276073619631902</v>
      </c>
      <c r="BR21" s="253">
        <f>+[3]Hoja1!$X23</f>
        <v>26.609672899180477</v>
      </c>
      <c r="BS21" s="254">
        <v>0</v>
      </c>
      <c r="BT21" s="250">
        <v>16662</v>
      </c>
      <c r="BU21" s="254">
        <v>4</v>
      </c>
      <c r="BV21" s="250">
        <v>20041</v>
      </c>
      <c r="BW21" s="250">
        <v>23997</v>
      </c>
      <c r="BX21" s="250">
        <v>247.87657492445564</v>
      </c>
      <c r="BY21" s="250">
        <v>179</v>
      </c>
      <c r="BZ21" s="253">
        <v>1068666</v>
      </c>
      <c r="CA21" s="253">
        <v>2.0441537203597711</v>
      </c>
      <c r="CB21" s="262">
        <v>72.249086309999996</v>
      </c>
      <c r="CC21" s="253">
        <v>0.153</v>
      </c>
      <c r="CD21" s="254">
        <v>0.59099999999999997</v>
      </c>
      <c r="CE21" s="254">
        <v>9.3160000000000007</v>
      </c>
      <c r="CF21" s="254">
        <v>57.14</v>
      </c>
      <c r="CG21" s="259">
        <v>0.8975142112389719</v>
      </c>
      <c r="CH21" s="250">
        <v>5171429</v>
      </c>
      <c r="CI21" s="300">
        <f>+[4]Hoja3!$H22</f>
        <v>0.15529909736737335</v>
      </c>
      <c r="CJ21" s="250">
        <v>18.492521969599345</v>
      </c>
      <c r="CK21" s="304">
        <v>9.8000000000000007</v>
      </c>
      <c r="CL21" s="302">
        <v>253680</v>
      </c>
      <c r="CM21" s="253">
        <v>4.7619344827163735E-6</v>
      </c>
      <c r="CN21" s="250">
        <v>4119452.9700036999</v>
      </c>
      <c r="CO21" s="254">
        <v>607563.147</v>
      </c>
      <c r="CP21" s="254">
        <v>655898.64099999995</v>
      </c>
      <c r="CQ21" s="254">
        <v>134.05625006999998</v>
      </c>
      <c r="CR21" s="261">
        <v>865.15199999999982</v>
      </c>
      <c r="CS21" s="254">
        <v>38164922.868234865</v>
      </c>
      <c r="CT21" s="261">
        <v>71808929.614462793</v>
      </c>
      <c r="CU21" s="254">
        <v>15</v>
      </c>
      <c r="CV21" s="254">
        <v>112</v>
      </c>
      <c r="CW21" s="250">
        <v>751</v>
      </c>
      <c r="CX21" s="254">
        <v>10822220.836338956</v>
      </c>
    </row>
    <row r="22" spans="1:102">
      <c r="A22" s="248" t="s">
        <v>222</v>
      </c>
      <c r="B22" s="250">
        <v>1319.8639231591087</v>
      </c>
      <c r="C22" s="251">
        <v>0.25376799999999999</v>
      </c>
      <c r="D22" s="250">
        <v>966996</v>
      </c>
      <c r="E22" s="250">
        <v>432441</v>
      </c>
      <c r="F22" s="56">
        <v>27862</v>
      </c>
      <c r="G22" s="250">
        <v>70065075.072031707</v>
      </c>
      <c r="H22" s="250">
        <v>53357818.157193199</v>
      </c>
      <c r="I22" s="250">
        <v>32937.464384415638</v>
      </c>
      <c r="J22" s="254">
        <v>6987</v>
      </c>
      <c r="K22" s="303">
        <v>35.377779033743387</v>
      </c>
      <c r="L22" s="253">
        <v>3.13</v>
      </c>
      <c r="M22" s="253">
        <v>3.12</v>
      </c>
      <c r="N22" s="253">
        <v>4.1399999999999997</v>
      </c>
      <c r="O22" s="253">
        <v>1.98</v>
      </c>
      <c r="P22" s="253">
        <v>0.47300000000000003</v>
      </c>
      <c r="Q22" s="254">
        <v>50</v>
      </c>
      <c r="R22" s="255">
        <v>155</v>
      </c>
      <c r="S22" s="254">
        <v>8263</v>
      </c>
      <c r="T22" s="251">
        <v>0.20437977694497764</v>
      </c>
      <c r="U22" s="254">
        <v>1271817</v>
      </c>
      <c r="V22" s="256">
        <v>2</v>
      </c>
      <c r="W22" s="250">
        <v>1413</v>
      </c>
      <c r="X22" s="256">
        <v>29097.65</v>
      </c>
      <c r="Y22" s="254">
        <v>8</v>
      </c>
      <c r="Z22" s="257">
        <v>77741.710057592849</v>
      </c>
      <c r="AA22" s="253">
        <v>0.49163774886762063</v>
      </c>
      <c r="AB22" s="292">
        <v>1228.4000000000001</v>
      </c>
      <c r="AC22" s="254">
        <v>279</v>
      </c>
      <c r="AD22" s="250">
        <v>0.5</v>
      </c>
      <c r="AE22" s="254">
        <v>0</v>
      </c>
      <c r="AF22" s="254">
        <v>157</v>
      </c>
      <c r="AG22" s="258">
        <f>[1]OK!$I22</f>
        <v>92.637739161283179</v>
      </c>
      <c r="AH22" s="253">
        <v>15.5299</v>
      </c>
      <c r="AI22" s="259">
        <v>0.27937381730603816</v>
      </c>
      <c r="AJ22" s="250">
        <v>73144</v>
      </c>
      <c r="AK22" s="250">
        <v>53011</v>
      </c>
      <c r="AL22" s="253">
        <v>2.3505784925687387</v>
      </c>
      <c r="AM22" s="298">
        <v>83</v>
      </c>
      <c r="AN22" s="250">
        <v>153726</v>
      </c>
      <c r="AO22" s="260">
        <v>0.59077829934003667</v>
      </c>
      <c r="AP22" s="259">
        <v>4.5860771401693319E-2</v>
      </c>
      <c r="AQ22" s="253">
        <v>84.6</v>
      </c>
      <c r="AR22" s="254">
        <v>57.8</v>
      </c>
      <c r="AS22" s="260">
        <v>5.1238140433770406E-3</v>
      </c>
      <c r="AT22" s="254">
        <v>512.78241794965572</v>
      </c>
      <c r="AU22" s="302">
        <v>10801</v>
      </c>
      <c r="AV22" s="254">
        <v>5.994605553633285</v>
      </c>
      <c r="AW22" s="254">
        <v>1539700</v>
      </c>
      <c r="AX22" s="253">
        <v>55.780411539074947</v>
      </c>
      <c r="AY22" s="260">
        <v>5.166491707752293E-2</v>
      </c>
      <c r="AZ22" s="254">
        <v>38.5</v>
      </c>
      <c r="BA22" s="254">
        <v>14.5</v>
      </c>
      <c r="BB22" s="254">
        <v>0</v>
      </c>
      <c r="BC22" s="254">
        <v>58.3</v>
      </c>
      <c r="BD22" s="254">
        <v>4.2</v>
      </c>
      <c r="BE22" s="254">
        <v>30.06</v>
      </c>
      <c r="BF22" s="261">
        <v>79861</v>
      </c>
      <c r="BG22" s="254">
        <v>17.989078013306763</v>
      </c>
      <c r="BH22" s="300">
        <f>[2]Promedios!$I54</f>
        <v>0.70716666666666672</v>
      </c>
      <c r="BI22" s="250">
        <v>2032471.1</v>
      </c>
      <c r="BJ22" s="254">
        <v>97312496.998931736</v>
      </c>
      <c r="BK22" s="261">
        <v>357182.27</v>
      </c>
      <c r="BL22" s="254">
        <v>43094</v>
      </c>
      <c r="BM22" s="254">
        <v>60</v>
      </c>
      <c r="BN22" s="250">
        <v>21652</v>
      </c>
      <c r="BO22" s="254">
        <v>253759</v>
      </c>
      <c r="BP22" s="261">
        <v>10489.967409000001</v>
      </c>
      <c r="BQ22" s="250">
        <v>7.7002053388090355</v>
      </c>
      <c r="BR22" s="253">
        <f>+[3]Hoja1!$X24</f>
        <v>25.635230902596241</v>
      </c>
      <c r="BS22" s="254">
        <v>0.11553599999999999</v>
      </c>
      <c r="BT22" s="250">
        <v>10292</v>
      </c>
      <c r="BU22" s="254">
        <v>2</v>
      </c>
      <c r="BV22" s="250">
        <v>7207</v>
      </c>
      <c r="BW22" s="250">
        <v>19033</v>
      </c>
      <c r="BX22" s="250">
        <v>249.23216735253772</v>
      </c>
      <c r="BY22" s="250">
        <v>79</v>
      </c>
      <c r="BZ22" s="253">
        <v>290528</v>
      </c>
      <c r="CA22" s="253">
        <v>0.35891177948460268</v>
      </c>
      <c r="CB22" s="262">
        <v>72.248065479999994</v>
      </c>
      <c r="CC22" s="253">
        <v>0.51575000000000004</v>
      </c>
      <c r="CD22" s="254">
        <v>0.64466666666666672</v>
      </c>
      <c r="CE22" s="254">
        <v>10.791</v>
      </c>
      <c r="CF22" s="254">
        <v>71.430000000000007</v>
      </c>
      <c r="CG22" s="259">
        <v>0.8865332031821892</v>
      </c>
      <c r="CH22" s="250">
        <v>3023145</v>
      </c>
      <c r="CI22" s="300">
        <f>+[4]Hoja3!$H23</f>
        <v>0.21624095881206112</v>
      </c>
      <c r="CJ22" s="250">
        <v>8.3178654297106043</v>
      </c>
      <c r="CK22" s="304">
        <v>5.2</v>
      </c>
      <c r="CL22" s="302">
        <v>118423</v>
      </c>
      <c r="CM22" s="253">
        <v>0</v>
      </c>
      <c r="CN22" s="250">
        <v>3766968.51044524</v>
      </c>
      <c r="CO22" s="254">
        <v>49838.758000000002</v>
      </c>
      <c r="CP22" s="254">
        <v>11950.968000000001</v>
      </c>
      <c r="CQ22" s="254">
        <v>23.813692080500083</v>
      </c>
      <c r="CR22" s="261">
        <v>743.97099999999989</v>
      </c>
      <c r="CS22" s="254">
        <v>18522969.625849068</v>
      </c>
      <c r="CT22" s="261">
        <v>40633460.704497188</v>
      </c>
      <c r="CU22" s="254">
        <v>1</v>
      </c>
      <c r="CV22" s="254">
        <v>16</v>
      </c>
      <c r="CW22" s="250">
        <v>21</v>
      </c>
      <c r="CX22" s="254">
        <v>6287810.7396600293</v>
      </c>
    </row>
    <row r="23" spans="1:102">
      <c r="A23" s="248" t="s">
        <v>223</v>
      </c>
      <c r="B23" s="250">
        <v>21751.910517083743</v>
      </c>
      <c r="C23" s="251">
        <v>0.35398869999999999</v>
      </c>
      <c r="D23" s="250">
        <v>4393095</v>
      </c>
      <c r="E23" s="250">
        <v>2040813</v>
      </c>
      <c r="F23" s="56">
        <v>64203</v>
      </c>
      <c r="G23" s="250">
        <v>896858490.51103306</v>
      </c>
      <c r="H23" s="250">
        <v>666460036.96421397</v>
      </c>
      <c r="I23" s="250">
        <v>109484.29935102498</v>
      </c>
      <c r="J23" s="254">
        <v>51863</v>
      </c>
      <c r="K23" s="303">
        <v>63.956326347660166</v>
      </c>
      <c r="L23" s="253">
        <v>2.92</v>
      </c>
      <c r="M23" s="253">
        <v>2.83</v>
      </c>
      <c r="N23" s="253">
        <v>3.29</v>
      </c>
      <c r="O23" s="253">
        <v>0.91</v>
      </c>
      <c r="P23" s="253">
        <v>0.67733333333333334</v>
      </c>
      <c r="Q23" s="254">
        <v>159</v>
      </c>
      <c r="R23" s="255">
        <v>241</v>
      </c>
      <c r="S23" s="254">
        <v>13308</v>
      </c>
      <c r="T23" s="251">
        <v>4.7709341880790854E-3</v>
      </c>
      <c r="U23" s="254">
        <v>348637</v>
      </c>
      <c r="V23" s="256">
        <v>13</v>
      </c>
      <c r="W23" s="250">
        <v>1302</v>
      </c>
      <c r="X23" s="256">
        <v>1834.43</v>
      </c>
      <c r="Y23" s="254">
        <v>109</v>
      </c>
      <c r="Z23" s="257">
        <v>4702.399701127445</v>
      </c>
      <c r="AA23" s="253">
        <v>0.70548551468297793</v>
      </c>
      <c r="AB23" s="292">
        <v>11645.9</v>
      </c>
      <c r="AC23" s="254">
        <v>1914</v>
      </c>
      <c r="AD23" s="250">
        <v>0.8</v>
      </c>
      <c r="AE23" s="254">
        <v>7</v>
      </c>
      <c r="AF23" s="254">
        <v>1868</v>
      </c>
      <c r="AG23" s="258">
        <f>[1]OK!$I23</f>
        <v>96.768082595850046</v>
      </c>
      <c r="AH23" s="253">
        <v>10.9794</v>
      </c>
      <c r="AI23" s="259">
        <v>0.19495131626397402</v>
      </c>
      <c r="AJ23" s="250">
        <v>238727</v>
      </c>
      <c r="AK23" s="250">
        <v>365875</v>
      </c>
      <c r="AL23" s="253">
        <v>1.6867379376043541</v>
      </c>
      <c r="AM23" s="298">
        <v>156</v>
      </c>
      <c r="AN23" s="250">
        <v>659579</v>
      </c>
      <c r="AO23" s="260">
        <v>0.58160945920764084</v>
      </c>
      <c r="AP23" s="259">
        <v>2.9257314328582147E-2</v>
      </c>
      <c r="AQ23" s="253">
        <v>85.4</v>
      </c>
      <c r="AR23" s="254">
        <v>56.5</v>
      </c>
      <c r="AS23" s="260">
        <v>3.772708984556343E-2</v>
      </c>
      <c r="AT23" s="254">
        <v>544.14460317487794</v>
      </c>
      <c r="AU23" s="302">
        <v>178020</v>
      </c>
      <c r="AV23" s="254">
        <v>8.7636913228422966</v>
      </c>
      <c r="AW23" s="254">
        <v>17959900</v>
      </c>
      <c r="AX23" s="253">
        <v>48.913123799619399</v>
      </c>
      <c r="AY23" s="260">
        <v>4.8792520483466127E-2</v>
      </c>
      <c r="AZ23" s="254">
        <v>95</v>
      </c>
      <c r="BA23" s="254">
        <v>16.100000000000001</v>
      </c>
      <c r="BB23" s="254">
        <v>0</v>
      </c>
      <c r="BC23" s="254">
        <v>54.4</v>
      </c>
      <c r="BD23" s="254">
        <v>10.7</v>
      </c>
      <c r="BE23" s="254">
        <v>37.75</v>
      </c>
      <c r="BF23" s="261">
        <v>34176</v>
      </c>
      <c r="BG23" s="254">
        <v>8.6087124882350121</v>
      </c>
      <c r="BH23" s="300">
        <f>[2]Promedios!$I55</f>
        <v>0.78883333333333328</v>
      </c>
      <c r="BI23" s="250">
        <v>19545488.899999999</v>
      </c>
      <c r="BJ23" s="254">
        <v>807130001.47553289</v>
      </c>
      <c r="BK23" s="261">
        <v>351819.87250000006</v>
      </c>
      <c r="BL23" s="254">
        <v>261191</v>
      </c>
      <c r="BM23" s="254">
        <v>91.8</v>
      </c>
      <c r="BN23" s="250">
        <v>213514</v>
      </c>
      <c r="BO23" s="254">
        <v>1082257</v>
      </c>
      <c r="BP23" s="261">
        <v>184248.84837299999</v>
      </c>
      <c r="BQ23" s="250">
        <v>16.377607025246981</v>
      </c>
      <c r="BR23" s="253">
        <f>+[3]Hoja1!$X25</f>
        <v>77.939528192817875</v>
      </c>
      <c r="BS23" s="254">
        <v>40.945119999999996</v>
      </c>
      <c r="BT23" s="250">
        <v>110150</v>
      </c>
      <c r="BU23" s="254">
        <v>51</v>
      </c>
      <c r="BV23" s="250">
        <v>72314</v>
      </c>
      <c r="BW23" s="250">
        <v>84149</v>
      </c>
      <c r="BX23" s="250">
        <v>192.0238734407971</v>
      </c>
      <c r="BY23" s="250">
        <v>819</v>
      </c>
      <c r="BZ23" s="253">
        <v>7921880</v>
      </c>
      <c r="CA23" s="253">
        <v>0.46726788467828606</v>
      </c>
      <c r="CB23" s="262">
        <v>79.505208330000002</v>
      </c>
      <c r="CC23" s="253">
        <v>0.24975</v>
      </c>
      <c r="CD23" s="254">
        <v>0.41900000000000004</v>
      </c>
      <c r="CE23" s="254">
        <v>14.723000000000001</v>
      </c>
      <c r="CF23" s="254">
        <v>54.76</v>
      </c>
      <c r="CG23" s="259">
        <v>0.82744221848669575</v>
      </c>
      <c r="CH23" s="250">
        <v>4406138</v>
      </c>
      <c r="CI23" s="300">
        <f>+[4]Hoja3!$H24</f>
        <v>3.0705972636786323E-2</v>
      </c>
      <c r="CJ23" s="250">
        <v>0</v>
      </c>
      <c r="CK23" s="304">
        <v>6</v>
      </c>
      <c r="CL23" s="302">
        <v>459245</v>
      </c>
      <c r="CM23" s="253">
        <v>9.8925259126675085E-3</v>
      </c>
      <c r="CN23" s="250">
        <v>12692114.208031401</v>
      </c>
      <c r="CO23" s="254">
        <v>23024840.848999999</v>
      </c>
      <c r="CP23" s="254">
        <v>24544893.203000002</v>
      </c>
      <c r="CQ23" s="254">
        <v>2022.0658839567113</v>
      </c>
      <c r="CR23" s="261">
        <v>2922.0570000000002</v>
      </c>
      <c r="CS23" s="254">
        <v>361227934.92568755</v>
      </c>
      <c r="CT23" s="261">
        <v>537980308.07058644</v>
      </c>
      <c r="CU23" s="254">
        <v>97</v>
      </c>
      <c r="CV23" s="254">
        <v>885</v>
      </c>
      <c r="CW23" s="250">
        <v>495</v>
      </c>
      <c r="CX23" s="254">
        <v>79564930.378092617</v>
      </c>
    </row>
    <row r="24" spans="1:102">
      <c r="A24" s="248" t="s">
        <v>224</v>
      </c>
      <c r="B24" s="250">
        <v>3630.884114509201</v>
      </c>
      <c r="C24" s="251">
        <v>0.16838449999999999</v>
      </c>
      <c r="D24" s="250">
        <v>3552300</v>
      </c>
      <c r="E24" s="250">
        <v>1416777</v>
      </c>
      <c r="F24" s="56">
        <v>93343</v>
      </c>
      <c r="G24" s="250">
        <v>185210964.01492399</v>
      </c>
      <c r="H24" s="250">
        <v>127710314.073998</v>
      </c>
      <c r="I24" s="250">
        <v>135995.32989944643</v>
      </c>
      <c r="J24" s="254">
        <v>27150</v>
      </c>
      <c r="K24" s="303">
        <v>59.82807338942775</v>
      </c>
      <c r="L24" s="253">
        <v>2.5</v>
      </c>
      <c r="M24" s="253">
        <v>2.27</v>
      </c>
      <c r="N24" s="253">
        <v>2.74</v>
      </c>
      <c r="O24" s="253">
        <v>0.91</v>
      </c>
      <c r="P24" s="253">
        <v>0.54833333333333334</v>
      </c>
      <c r="Q24" s="254">
        <v>68</v>
      </c>
      <c r="R24" s="255">
        <v>617</v>
      </c>
      <c r="S24" s="254">
        <v>5330</v>
      </c>
      <c r="T24" s="251">
        <v>0.3279523315260533</v>
      </c>
      <c r="U24" s="254">
        <v>5104015</v>
      </c>
      <c r="V24" s="256">
        <v>24</v>
      </c>
      <c r="W24" s="250">
        <v>3345</v>
      </c>
      <c r="X24" s="256">
        <v>5240.2</v>
      </c>
      <c r="Y24" s="254">
        <v>12</v>
      </c>
      <c r="Z24" s="257">
        <v>48539.334636743457</v>
      </c>
      <c r="AA24" s="253">
        <v>0.37358494155260424</v>
      </c>
      <c r="AB24" s="292">
        <v>986.1</v>
      </c>
      <c r="AC24" s="254">
        <v>803</v>
      </c>
      <c r="AD24" s="250">
        <v>0</v>
      </c>
      <c r="AE24" s="254">
        <v>15</v>
      </c>
      <c r="AF24" s="254">
        <v>12</v>
      </c>
      <c r="AG24" s="258">
        <f>[1]OK!$I24</f>
        <v>66.024152516420045</v>
      </c>
      <c r="AH24" s="253">
        <v>19.910499999999999</v>
      </c>
      <c r="AI24" s="259">
        <v>0.31331500669627121</v>
      </c>
      <c r="AJ24" s="250">
        <v>249208</v>
      </c>
      <c r="AK24" s="250">
        <v>82671</v>
      </c>
      <c r="AL24" s="253">
        <v>1.3934633899163922</v>
      </c>
      <c r="AM24" s="298">
        <v>726</v>
      </c>
      <c r="AN24" s="250">
        <v>531020</v>
      </c>
      <c r="AO24" s="260">
        <v>0.51716324630117472</v>
      </c>
      <c r="AP24" s="259">
        <v>0.10407196053776961</v>
      </c>
      <c r="AQ24" s="253">
        <v>74.400000000000006</v>
      </c>
      <c r="AR24" s="254">
        <v>64.400000000000006</v>
      </c>
      <c r="AS24" s="260">
        <v>6.9154295578733073E-3</v>
      </c>
      <c r="AT24" s="254">
        <v>490.60236748557242</v>
      </c>
      <c r="AU24" s="302">
        <v>9610</v>
      </c>
      <c r="AV24" s="254">
        <v>0.28480623177289605</v>
      </c>
      <c r="AW24" s="254">
        <v>4544600</v>
      </c>
      <c r="AX24" s="253">
        <v>62.655120593641058</v>
      </c>
      <c r="AY24" s="260">
        <v>1.8353145889293449E-2</v>
      </c>
      <c r="AZ24" s="254">
        <v>45.7</v>
      </c>
      <c r="BA24" s="254">
        <v>20.9</v>
      </c>
      <c r="BB24" s="254">
        <v>0</v>
      </c>
      <c r="BC24" s="254">
        <v>46.2</v>
      </c>
      <c r="BD24" s="254">
        <v>25.1</v>
      </c>
      <c r="BE24" s="254">
        <v>20.89</v>
      </c>
      <c r="BF24" s="261">
        <v>423662</v>
      </c>
      <c r="BG24" s="254">
        <v>8.4289276346975601</v>
      </c>
      <c r="BH24" s="300">
        <f>[2]Promedios!$I56</f>
        <v>0.55566666666666675</v>
      </c>
      <c r="BI24" s="250">
        <v>1496758.9000000001</v>
      </c>
      <c r="BJ24" s="254">
        <v>135645639.57212219</v>
      </c>
      <c r="BK24" s="261">
        <v>1225774.0175000001</v>
      </c>
      <c r="BL24" s="254">
        <v>54016</v>
      </c>
      <c r="BM24" s="254">
        <v>39.799999999999997</v>
      </c>
      <c r="BN24" s="250">
        <v>39360</v>
      </c>
      <c r="BO24" s="254">
        <v>808812</v>
      </c>
      <c r="BP24" s="261">
        <v>25200.664244</v>
      </c>
      <c r="BQ24" s="250">
        <v>2.5335827240265263</v>
      </c>
      <c r="BR24" s="253">
        <f>+[3]Hoja1!$X26</f>
        <v>5.8281284908061268</v>
      </c>
      <c r="BS24" s="254">
        <v>12505.192711</v>
      </c>
      <c r="BT24" s="250">
        <v>30646</v>
      </c>
      <c r="BU24" s="254">
        <v>17</v>
      </c>
      <c r="BV24" s="250">
        <v>16794</v>
      </c>
      <c r="BW24" s="250">
        <v>94640</v>
      </c>
      <c r="BX24" s="250">
        <v>737.78212738037109</v>
      </c>
      <c r="BY24" s="250">
        <v>166</v>
      </c>
      <c r="BZ24" s="253">
        <v>367905</v>
      </c>
      <c r="CA24" s="253">
        <v>0.53565880676644206</v>
      </c>
      <c r="CB24" s="262">
        <v>71.388486310000005</v>
      </c>
      <c r="CC24" s="253">
        <v>0.35450000000000004</v>
      </c>
      <c r="CD24" s="254">
        <v>0.39733333333333332</v>
      </c>
      <c r="CE24" s="254">
        <v>6.1079999999999997</v>
      </c>
      <c r="CF24" s="254">
        <v>33.33</v>
      </c>
      <c r="CG24" s="259">
        <v>0.88906764786968995</v>
      </c>
      <c r="CH24" s="250">
        <v>0</v>
      </c>
      <c r="CI24" s="300">
        <f>+[4]Hoja3!$H25</f>
        <v>1.9348664765174783</v>
      </c>
      <c r="CJ24" s="250">
        <v>3.7416991115086211</v>
      </c>
      <c r="CK24" s="304">
        <v>6.4</v>
      </c>
      <c r="CL24" s="302">
        <v>529833</v>
      </c>
      <c r="CM24" s="253">
        <v>9.5585894780203205E-3</v>
      </c>
      <c r="CN24" s="250">
        <v>5131521.0735576302</v>
      </c>
      <c r="CO24" s="254">
        <v>285525.87099999998</v>
      </c>
      <c r="CP24" s="254">
        <v>110261.936</v>
      </c>
      <c r="CQ24" s="254">
        <v>17.732639940369562</v>
      </c>
      <c r="CR24" s="261">
        <v>997.20300000000009</v>
      </c>
      <c r="CS24" s="254">
        <v>56170565.708100557</v>
      </c>
      <c r="CT24" s="261">
        <v>106497336.73333092</v>
      </c>
      <c r="CU24" s="254">
        <v>0</v>
      </c>
      <c r="CV24" s="254">
        <v>69</v>
      </c>
      <c r="CW24" s="250">
        <v>133</v>
      </c>
      <c r="CX24" s="254">
        <v>16621283.677189624</v>
      </c>
    </row>
    <row r="25" spans="1:102">
      <c r="A25" s="248" t="s">
        <v>225</v>
      </c>
      <c r="B25" s="250">
        <v>8587.8117790932356</v>
      </c>
      <c r="C25" s="251">
        <v>0.19091559999999999</v>
      </c>
      <c r="D25" s="250">
        <v>5595760</v>
      </c>
      <c r="E25" s="250">
        <v>2346878</v>
      </c>
      <c r="F25" s="56">
        <v>34251</v>
      </c>
      <c r="G25" s="250">
        <v>393025316.43004602</v>
      </c>
      <c r="H25" s="250">
        <v>300259775.67439801</v>
      </c>
      <c r="I25" s="250">
        <v>184639.37431063</v>
      </c>
      <c r="J25" s="254">
        <v>57447</v>
      </c>
      <c r="K25" s="303">
        <v>49.308852288058823</v>
      </c>
      <c r="L25" s="253">
        <v>1.67</v>
      </c>
      <c r="M25" s="253">
        <v>2.11</v>
      </c>
      <c r="N25" s="253">
        <v>3.39</v>
      </c>
      <c r="O25" s="253">
        <v>1.34</v>
      </c>
      <c r="P25" s="253">
        <v>0.37599999999999995</v>
      </c>
      <c r="Q25" s="254">
        <v>103</v>
      </c>
      <c r="R25" s="255">
        <v>352</v>
      </c>
      <c r="S25" s="254">
        <v>8556</v>
      </c>
      <c r="T25" s="251">
        <v>0.15673706602681595</v>
      </c>
      <c r="U25" s="254">
        <v>768226</v>
      </c>
      <c r="V25" s="256">
        <v>7</v>
      </c>
      <c r="W25" s="250">
        <v>1739</v>
      </c>
      <c r="X25" s="256">
        <v>395.57</v>
      </c>
      <c r="Y25" s="254">
        <v>48</v>
      </c>
      <c r="Z25" s="257">
        <v>12924.125303511053</v>
      </c>
      <c r="AA25" s="253">
        <v>0.91127240768380902</v>
      </c>
      <c r="AB25" s="292">
        <v>2426.3000000000002</v>
      </c>
      <c r="AC25" s="254">
        <v>1736</v>
      </c>
      <c r="AD25" s="250">
        <v>0.8</v>
      </c>
      <c r="AE25" s="254">
        <v>42</v>
      </c>
      <c r="AF25" s="254">
        <v>1398</v>
      </c>
      <c r="AG25" s="258">
        <f>[1]OK!$I25</f>
        <v>82.140051729619955</v>
      </c>
      <c r="AH25" s="253">
        <v>18.312899999999999</v>
      </c>
      <c r="AI25" s="259">
        <v>0.28107757221681273</v>
      </c>
      <c r="AJ25" s="250">
        <v>516586</v>
      </c>
      <c r="AK25" s="250">
        <v>162038</v>
      </c>
      <c r="AL25" s="253">
        <v>1.4827297811199909</v>
      </c>
      <c r="AM25" s="298">
        <v>612</v>
      </c>
      <c r="AN25" s="250">
        <v>886478</v>
      </c>
      <c r="AO25" s="260">
        <v>0.61107419794746221</v>
      </c>
      <c r="AP25" s="259">
        <v>7.6298551526893618E-2</v>
      </c>
      <c r="AQ25" s="253">
        <v>82.6</v>
      </c>
      <c r="AR25" s="254">
        <v>67.8</v>
      </c>
      <c r="AS25" s="260">
        <v>5.2572395365871272E-2</v>
      </c>
      <c r="AT25" s="254">
        <v>511.50203933232729</v>
      </c>
      <c r="AU25" s="302">
        <v>58343</v>
      </c>
      <c r="AV25" s="254">
        <v>4.1534920241120998</v>
      </c>
      <c r="AW25" s="254">
        <v>6327400</v>
      </c>
      <c r="AX25" s="253">
        <v>59.812192628217943</v>
      </c>
      <c r="AY25" s="260">
        <v>4.3464088030698678E-2</v>
      </c>
      <c r="AZ25" s="254">
        <v>39.5</v>
      </c>
      <c r="BA25" s="254">
        <v>19.899999999999999</v>
      </c>
      <c r="BB25" s="254">
        <v>0</v>
      </c>
      <c r="BC25" s="254">
        <v>55.2</v>
      </c>
      <c r="BD25" s="254">
        <v>5.5</v>
      </c>
      <c r="BE25" s="254">
        <v>21.12</v>
      </c>
      <c r="BF25" s="261">
        <v>547811</v>
      </c>
      <c r="BG25" s="254">
        <v>12.053986931064477</v>
      </c>
      <c r="BH25" s="300">
        <f>[2]Promedios!$I57</f>
        <v>0.58916666666666684</v>
      </c>
      <c r="BI25" s="250">
        <v>6182704.5</v>
      </c>
      <c r="BJ25" s="254">
        <v>389647625.85984743</v>
      </c>
      <c r="BK25" s="261">
        <v>858975.85</v>
      </c>
      <c r="BL25" s="254">
        <v>129804</v>
      </c>
      <c r="BM25" s="254">
        <v>54.6</v>
      </c>
      <c r="BN25" s="250">
        <v>101742</v>
      </c>
      <c r="BO25" s="254">
        <v>1206210</v>
      </c>
      <c r="BP25" s="261">
        <v>54080.451100999999</v>
      </c>
      <c r="BQ25" s="250">
        <v>4.5112781954887211</v>
      </c>
      <c r="BR25" s="253">
        <f>+[3]Hoja1!$X27</f>
        <v>1.7840107566459096</v>
      </c>
      <c r="BS25" s="254">
        <v>0.64792799999999995</v>
      </c>
      <c r="BT25" s="250">
        <v>27310</v>
      </c>
      <c r="BU25" s="254">
        <v>13</v>
      </c>
      <c r="BV25" s="250">
        <v>31484</v>
      </c>
      <c r="BW25" s="250">
        <v>63610</v>
      </c>
      <c r="BX25" s="250">
        <v>545.39733444398178</v>
      </c>
      <c r="BY25" s="250">
        <v>377</v>
      </c>
      <c r="BZ25" s="253">
        <v>2316826</v>
      </c>
      <c r="CA25" s="253">
        <v>0.58392455694724243</v>
      </c>
      <c r="CB25" s="262">
        <v>66.876190480000005</v>
      </c>
      <c r="CC25" s="253">
        <v>5.6250000000000001E-2</v>
      </c>
      <c r="CD25" s="254">
        <v>0.51566666666666672</v>
      </c>
      <c r="CE25" s="254">
        <v>11.063000000000001</v>
      </c>
      <c r="CF25" s="254">
        <v>47.62</v>
      </c>
      <c r="CG25" s="259">
        <v>0.91738158766246403</v>
      </c>
      <c r="CH25" s="250">
        <v>0</v>
      </c>
      <c r="CI25" s="300">
        <f>+[4]Hoja3!$H26</f>
        <v>0.42510168348397204</v>
      </c>
      <c r="CJ25" s="250">
        <v>24.774191926688587</v>
      </c>
      <c r="CK25" s="304">
        <v>11</v>
      </c>
      <c r="CL25" s="302">
        <v>751595</v>
      </c>
      <c r="CM25" s="253">
        <v>4.59596026142558E-4</v>
      </c>
      <c r="CN25" s="250">
        <v>4999888.6133424202</v>
      </c>
      <c r="CO25" s="254">
        <v>8866442.0739999991</v>
      </c>
      <c r="CP25" s="254">
        <v>6947120.4989999998</v>
      </c>
      <c r="CQ25" s="254">
        <v>269.97724977162727</v>
      </c>
      <c r="CR25" s="261">
        <v>2026.7090000000003</v>
      </c>
      <c r="CS25" s="254">
        <v>139488416.79980427</v>
      </c>
      <c r="CT25" s="261">
        <v>228305231.51859874</v>
      </c>
      <c r="CU25" s="254">
        <v>22</v>
      </c>
      <c r="CV25" s="254">
        <v>243</v>
      </c>
      <c r="CW25" s="250">
        <v>539</v>
      </c>
      <c r="CX25" s="254">
        <v>35050502.326606385</v>
      </c>
    </row>
    <row r="26" spans="1:102">
      <c r="A26" s="248" t="s">
        <v>226</v>
      </c>
      <c r="B26" s="250">
        <v>5121.4713947239288</v>
      </c>
      <c r="C26" s="251">
        <v>0.2693219</v>
      </c>
      <c r="D26" s="250">
        <v>1690042</v>
      </c>
      <c r="E26" s="250">
        <v>693005</v>
      </c>
      <c r="F26" s="56">
        <v>11658</v>
      </c>
      <c r="G26" s="250">
        <v>213156727.439592</v>
      </c>
      <c r="H26" s="250">
        <v>159716447.42228299</v>
      </c>
      <c r="I26" s="250">
        <v>53252.953193429843</v>
      </c>
      <c r="J26" s="254">
        <v>17623</v>
      </c>
      <c r="K26" s="303">
        <v>36.629262422421057</v>
      </c>
      <c r="L26" s="253">
        <v>2.5</v>
      </c>
      <c r="M26" s="253">
        <v>2.2200000000000002</v>
      </c>
      <c r="N26" s="253">
        <v>3.35</v>
      </c>
      <c r="O26" s="253">
        <v>0.75</v>
      </c>
      <c r="P26" s="253">
        <v>0.47300000000000003</v>
      </c>
      <c r="Q26" s="254">
        <v>79</v>
      </c>
      <c r="R26" s="255">
        <v>73</v>
      </c>
      <c r="S26" s="254">
        <v>3372</v>
      </c>
      <c r="T26" s="251">
        <v>0.20437977694497764</v>
      </c>
      <c r="U26" s="254">
        <v>247372</v>
      </c>
      <c r="V26" s="256">
        <v>7</v>
      </c>
      <c r="W26" s="250">
        <v>652</v>
      </c>
      <c r="X26" s="256">
        <v>3860.73</v>
      </c>
      <c r="Y26" s="254">
        <v>24</v>
      </c>
      <c r="Z26" s="257">
        <v>4102.0567417418952</v>
      </c>
      <c r="AA26" s="253">
        <v>0.98953712162934093</v>
      </c>
      <c r="AB26" s="292">
        <v>716.2</v>
      </c>
      <c r="AC26" s="254">
        <v>562</v>
      </c>
      <c r="AD26" s="250">
        <v>0</v>
      </c>
      <c r="AE26" s="254">
        <v>1</v>
      </c>
      <c r="AF26" s="254">
        <v>414</v>
      </c>
      <c r="AG26" s="258">
        <f>[1]OK!$I26</f>
        <v>89.423658473278394</v>
      </c>
      <c r="AH26" s="253">
        <v>15.3269</v>
      </c>
      <c r="AI26" s="259">
        <v>0.20833000877682917</v>
      </c>
      <c r="AJ26" s="250">
        <v>85425</v>
      </c>
      <c r="AK26" s="250">
        <v>73663</v>
      </c>
      <c r="AL26" s="253">
        <v>1.6804316105753585</v>
      </c>
      <c r="AM26" s="298">
        <v>115</v>
      </c>
      <c r="AN26" s="250">
        <v>252025</v>
      </c>
      <c r="AO26" s="260">
        <v>0.64636039467338768</v>
      </c>
      <c r="AP26" s="259">
        <v>6.4605190502484811E-2</v>
      </c>
      <c r="AQ26" s="253">
        <v>78.099999999999994</v>
      </c>
      <c r="AR26" s="254">
        <v>62.7</v>
      </c>
      <c r="AS26" s="260">
        <v>2.2792375489599344E-2</v>
      </c>
      <c r="AT26" s="254">
        <v>510.43752133234858</v>
      </c>
      <c r="AU26" s="302">
        <v>56090</v>
      </c>
      <c r="AV26" s="254">
        <v>3.1597738774860473</v>
      </c>
      <c r="AW26" s="254">
        <v>1975200</v>
      </c>
      <c r="AX26" s="253">
        <v>53.182305979943592</v>
      </c>
      <c r="AY26" s="260">
        <v>6.4312257438329537E-2</v>
      </c>
      <c r="AZ26" s="254">
        <v>28.6</v>
      </c>
      <c r="BA26" s="254">
        <v>16</v>
      </c>
      <c r="BB26" s="254">
        <v>0</v>
      </c>
      <c r="BC26" s="254">
        <v>57.3</v>
      </c>
      <c r="BD26" s="254">
        <v>8.5</v>
      </c>
      <c r="BE26" s="254">
        <v>29.4</v>
      </c>
      <c r="BF26" s="261">
        <v>54280</v>
      </c>
      <c r="BG26" s="254">
        <v>14.917195949989079</v>
      </c>
      <c r="BH26" s="300">
        <f>[2]Promedios!$I58</f>
        <v>0.70166666666666666</v>
      </c>
      <c r="BI26" s="250">
        <v>5154568.5999999996</v>
      </c>
      <c r="BJ26" s="254">
        <v>182740281.23564339</v>
      </c>
      <c r="BK26" s="261">
        <v>134215.6875</v>
      </c>
      <c r="BL26" s="254">
        <v>108163</v>
      </c>
      <c r="BM26" s="254">
        <v>127.1</v>
      </c>
      <c r="BN26" s="250">
        <v>69408</v>
      </c>
      <c r="BO26" s="254">
        <v>385292</v>
      </c>
      <c r="BP26" s="261">
        <v>27563.08352</v>
      </c>
      <c r="BQ26" s="250">
        <v>11.042944785276074</v>
      </c>
      <c r="BR26" s="253">
        <f>+[3]Hoja1!$X28</f>
        <v>63.719553052849307</v>
      </c>
      <c r="BS26" s="254">
        <v>2.8792740000000006</v>
      </c>
      <c r="BT26" s="250">
        <v>17509</v>
      </c>
      <c r="BU26" s="254">
        <v>9</v>
      </c>
      <c r="BV26" s="250">
        <v>12531</v>
      </c>
      <c r="BW26" s="250">
        <v>24076</v>
      </c>
      <c r="BX26" s="250">
        <v>259.60385035155059</v>
      </c>
      <c r="BY26" s="250">
        <v>173</v>
      </c>
      <c r="BZ26" s="253">
        <v>808386</v>
      </c>
      <c r="CA26" s="253">
        <v>0.85778006519128491</v>
      </c>
      <c r="CB26" s="262">
        <v>58.334970239999997</v>
      </c>
      <c r="CC26" s="253">
        <v>0.26574999999999999</v>
      </c>
      <c r="CD26" s="254">
        <v>0.52633333333333332</v>
      </c>
      <c r="CE26" s="254">
        <v>8.4610000000000003</v>
      </c>
      <c r="CF26" s="254">
        <v>42.86</v>
      </c>
      <c r="CG26" s="259">
        <v>0.8802470754649635</v>
      </c>
      <c r="CH26" s="250">
        <v>24019726</v>
      </c>
      <c r="CI26" s="300">
        <f>+[4]Hoja3!$H27</f>
        <v>0.15830115705073625</v>
      </c>
      <c r="CJ26" s="250">
        <v>26.380831794094942</v>
      </c>
      <c r="CK26" s="304">
        <v>7</v>
      </c>
      <c r="CL26" s="302">
        <v>152388</v>
      </c>
      <c r="CM26" s="253">
        <v>6.9020310575216258E-4</v>
      </c>
      <c r="CN26" s="250">
        <v>4113672.6512850202</v>
      </c>
      <c r="CO26" s="254">
        <v>3573716.2409999999</v>
      </c>
      <c r="CP26" s="254">
        <v>5231032.9730000002</v>
      </c>
      <c r="CQ26" s="254">
        <v>444.58510819117237</v>
      </c>
      <c r="CR26" s="261">
        <v>618.63300000000004</v>
      </c>
      <c r="CS26" s="254">
        <v>78284520.910013899</v>
      </c>
      <c r="CT26" s="261">
        <v>124080847.37868553</v>
      </c>
      <c r="CU26" s="254">
        <v>20</v>
      </c>
      <c r="CV26" s="254">
        <v>215</v>
      </c>
      <c r="CW26" s="250">
        <v>301</v>
      </c>
      <c r="CX26" s="254">
        <v>19129204.652211431</v>
      </c>
    </row>
    <row r="27" spans="1:102">
      <c r="A27" s="248" t="s">
        <v>227</v>
      </c>
      <c r="B27" s="250">
        <v>3471.8298746491423</v>
      </c>
      <c r="C27" s="251">
        <v>0.2360363</v>
      </c>
      <c r="D27" s="250">
        <v>1267087</v>
      </c>
      <c r="E27" s="250">
        <v>650517</v>
      </c>
      <c r="F27" s="56">
        <v>42535</v>
      </c>
      <c r="G27" s="250">
        <v>168303577.985237</v>
      </c>
      <c r="H27" s="250">
        <v>131474073.516791</v>
      </c>
      <c r="I27" s="250">
        <v>36601.139876720874</v>
      </c>
      <c r="J27" s="254">
        <v>34709</v>
      </c>
      <c r="K27" s="303">
        <v>56.876550217639391</v>
      </c>
      <c r="L27" s="253">
        <v>2.29</v>
      </c>
      <c r="M27" s="253">
        <v>2.09</v>
      </c>
      <c r="N27" s="253">
        <v>2.4900000000000002</v>
      </c>
      <c r="O27" s="253">
        <v>0.91</v>
      </c>
      <c r="P27" s="253">
        <v>0.23633333333333337</v>
      </c>
      <c r="Q27" s="254">
        <v>93</v>
      </c>
      <c r="R27" s="255">
        <v>144</v>
      </c>
      <c r="S27" s="254">
        <v>2867</v>
      </c>
      <c r="T27" s="251">
        <v>0.3279523315260533</v>
      </c>
      <c r="U27" s="254">
        <v>3686715</v>
      </c>
      <c r="V27" s="256">
        <v>3</v>
      </c>
      <c r="W27" s="250">
        <v>792</v>
      </c>
      <c r="X27" s="256">
        <v>11367.19</v>
      </c>
      <c r="Y27" s="254">
        <v>3</v>
      </c>
      <c r="Z27" s="257">
        <v>5558.8078937106839</v>
      </c>
      <c r="AA27" s="253">
        <v>7.223293033402059E-2</v>
      </c>
      <c r="AB27" s="292">
        <v>1600.9</v>
      </c>
      <c r="AC27" s="254">
        <v>425</v>
      </c>
      <c r="AD27" s="250">
        <v>0</v>
      </c>
      <c r="AE27" s="254">
        <v>9</v>
      </c>
      <c r="AF27" s="254">
        <v>316</v>
      </c>
      <c r="AG27" s="258">
        <f>[1]OK!$I27</f>
        <v>92.780273529067443</v>
      </c>
      <c r="AH27" s="253">
        <v>13.4351</v>
      </c>
      <c r="AI27" s="259">
        <v>0.26591230551626593</v>
      </c>
      <c r="AJ27" s="250">
        <v>88812</v>
      </c>
      <c r="AK27" s="250">
        <v>133102</v>
      </c>
      <c r="AL27" s="253">
        <v>1.3621795504176115</v>
      </c>
      <c r="AM27" s="298">
        <v>40</v>
      </c>
      <c r="AN27" s="250">
        <v>203457</v>
      </c>
      <c r="AO27" s="260">
        <v>0.59923917529472981</v>
      </c>
      <c r="AP27" s="259">
        <v>5.3329994992488736E-2</v>
      </c>
      <c r="AQ27" s="253">
        <v>80.900000000000006</v>
      </c>
      <c r="AR27" s="254">
        <v>54.4</v>
      </c>
      <c r="AS27" s="260">
        <v>1.6764156685545685E-2</v>
      </c>
      <c r="AT27" s="254">
        <v>500.60250708814362</v>
      </c>
      <c r="AU27" s="302">
        <v>25147</v>
      </c>
      <c r="AV27" s="254">
        <v>19.157077267724247</v>
      </c>
      <c r="AW27" s="254">
        <v>2756400</v>
      </c>
      <c r="AX27" s="253">
        <v>49.078880490949992</v>
      </c>
      <c r="AY27" s="260">
        <v>5.208138151123709E-2</v>
      </c>
      <c r="AZ27" s="254">
        <v>52</v>
      </c>
      <c r="BA27" s="254">
        <v>8.8000000000000007</v>
      </c>
      <c r="BB27" s="254">
        <v>0</v>
      </c>
      <c r="BC27" s="254">
        <v>52.3</v>
      </c>
      <c r="BD27" s="254">
        <v>14.5</v>
      </c>
      <c r="BE27" s="254">
        <v>36.99</v>
      </c>
      <c r="BF27" s="261">
        <v>39535</v>
      </c>
      <c r="BG27" s="254">
        <v>7.4222130309556595</v>
      </c>
      <c r="BH27" s="300">
        <f>[2]Promedios!$I59</f>
        <v>0.69716666666666671</v>
      </c>
      <c r="BI27" s="250">
        <v>5962948.5</v>
      </c>
      <c r="BJ27" s="254">
        <v>108315302.01690307</v>
      </c>
      <c r="BK27" s="261">
        <v>85213.742499999993</v>
      </c>
      <c r="BL27" s="254">
        <v>88650</v>
      </c>
      <c r="BM27" s="254">
        <v>95.8</v>
      </c>
      <c r="BN27" s="250">
        <v>65301</v>
      </c>
      <c r="BO27" s="254">
        <v>320721</v>
      </c>
      <c r="BP27" s="261">
        <v>20720.113164999999</v>
      </c>
      <c r="BQ27" s="250">
        <v>10.427807486631016</v>
      </c>
      <c r="BR27" s="253">
        <f>+[3]Hoja1!$X29</f>
        <v>3.4916114036028438</v>
      </c>
      <c r="BS27" s="254">
        <v>12030.328567</v>
      </c>
      <c r="BT27" s="250">
        <v>144303</v>
      </c>
      <c r="BU27" s="254">
        <v>99</v>
      </c>
      <c r="BV27" s="250">
        <v>32228</v>
      </c>
      <c r="BW27" s="250">
        <v>26855</v>
      </c>
      <c r="BX27" s="250">
        <v>229.40097013579324</v>
      </c>
      <c r="BY27" s="250">
        <v>151</v>
      </c>
      <c r="BZ27" s="253">
        <v>1641373</v>
      </c>
      <c r="CA27" s="253">
        <v>0.94040202186434696</v>
      </c>
      <c r="CB27" s="262">
        <v>66.837648810000005</v>
      </c>
      <c r="CC27" s="253">
        <v>0.35450000000000004</v>
      </c>
      <c r="CD27" s="254">
        <v>0.81666666666666676</v>
      </c>
      <c r="CE27" s="254">
        <v>8.952</v>
      </c>
      <c r="CF27" s="254">
        <v>50</v>
      </c>
      <c r="CG27" s="259">
        <v>0.74002817608943394</v>
      </c>
      <c r="CH27" s="250">
        <v>0</v>
      </c>
      <c r="CI27" s="300">
        <f>+[4]Hoja3!$H28</f>
        <v>7.9429719296799581E-2</v>
      </c>
      <c r="CJ27" s="250">
        <v>8.6968462010983902</v>
      </c>
      <c r="CK27" s="304">
        <v>5.8</v>
      </c>
      <c r="CL27" s="302">
        <v>155959</v>
      </c>
      <c r="CM27" s="253">
        <v>0.41673468604635305</v>
      </c>
      <c r="CN27" s="250">
        <v>30047102.0588076</v>
      </c>
      <c r="CO27" s="254">
        <v>135371.788</v>
      </c>
      <c r="CP27" s="254">
        <v>342746.05200000003</v>
      </c>
      <c r="CQ27" s="254">
        <v>154.24737078683518</v>
      </c>
      <c r="CR27" s="261">
        <v>1762.5629999999999</v>
      </c>
      <c r="CS27" s="254">
        <v>26136049.269532565</v>
      </c>
      <c r="CT27" s="261">
        <v>136881026.29372987</v>
      </c>
      <c r="CU27" s="254">
        <v>1</v>
      </c>
      <c r="CV27" s="254">
        <v>72</v>
      </c>
      <c r="CW27" s="250">
        <v>62</v>
      </c>
      <c r="CX27" s="254">
        <v>15103973.614398006</v>
      </c>
    </row>
    <row r="28" spans="1:102">
      <c r="A28" s="248" t="s">
        <v>228</v>
      </c>
      <c r="B28" s="250">
        <v>4863.2150646223981</v>
      </c>
      <c r="C28" s="251">
        <v>0.25284709999999999</v>
      </c>
      <c r="D28" s="250">
        <v>2473678</v>
      </c>
      <c r="E28" s="250">
        <v>1023129</v>
      </c>
      <c r="F28" s="56">
        <v>61165</v>
      </c>
      <c r="G28" s="250">
        <v>218614836.51198199</v>
      </c>
      <c r="H28" s="250">
        <v>156198262.70103401</v>
      </c>
      <c r="I28" s="250">
        <v>75847.41484708387</v>
      </c>
      <c r="J28" s="254">
        <v>38393</v>
      </c>
      <c r="K28" s="303">
        <v>46.560518522229941</v>
      </c>
      <c r="L28" s="253">
        <v>2.08</v>
      </c>
      <c r="M28" s="253">
        <v>2.56</v>
      </c>
      <c r="N28" s="253">
        <v>2.8</v>
      </c>
      <c r="O28" s="253">
        <v>1.66</v>
      </c>
      <c r="P28" s="253">
        <v>0.27933333333333338</v>
      </c>
      <c r="Q28" s="254">
        <v>72</v>
      </c>
      <c r="R28" s="255">
        <v>199</v>
      </c>
      <c r="S28" s="254">
        <v>45542</v>
      </c>
      <c r="T28" s="251">
        <v>4.7709341880790854E-3</v>
      </c>
      <c r="U28" s="254">
        <v>822044</v>
      </c>
      <c r="V28" s="256">
        <v>7</v>
      </c>
      <c r="W28" s="250">
        <v>1632</v>
      </c>
      <c r="X28" s="256">
        <v>747.26</v>
      </c>
      <c r="Y28" s="254">
        <v>24</v>
      </c>
      <c r="Z28" s="257">
        <v>13613.770693975668</v>
      </c>
      <c r="AA28" s="253">
        <v>1.1654387117957743</v>
      </c>
      <c r="AB28" s="292">
        <v>1740.2</v>
      </c>
      <c r="AC28" s="254">
        <v>714</v>
      </c>
      <c r="AD28" s="250">
        <v>1</v>
      </c>
      <c r="AE28" s="254">
        <v>9</v>
      </c>
      <c r="AF28" s="254">
        <v>413</v>
      </c>
      <c r="AG28" s="258">
        <f>[1]OK!$I28</f>
        <v>78.590740595631516</v>
      </c>
      <c r="AH28" s="253">
        <v>16.3461</v>
      </c>
      <c r="AI28" s="259">
        <v>0.24283965728274173</v>
      </c>
      <c r="AJ28" s="250">
        <v>208637</v>
      </c>
      <c r="AK28" s="250">
        <v>105132</v>
      </c>
      <c r="AL28" s="253">
        <v>1.7112170622045393</v>
      </c>
      <c r="AM28" s="298">
        <v>178</v>
      </c>
      <c r="AN28" s="250">
        <v>337607</v>
      </c>
      <c r="AO28" s="260">
        <v>0.5934885231815491</v>
      </c>
      <c r="AP28" s="259">
        <v>6.2506951395840282E-2</v>
      </c>
      <c r="AQ28" s="253">
        <v>79.8</v>
      </c>
      <c r="AR28" s="254">
        <v>64.3</v>
      </c>
      <c r="AS28" s="260">
        <v>1.2211183669820045E-2</v>
      </c>
      <c r="AT28" s="254">
        <v>501.93617222811429</v>
      </c>
      <c r="AU28" s="302">
        <v>38632</v>
      </c>
      <c r="AV28" s="254">
        <v>7.8425699375007163</v>
      </c>
      <c r="AW28" s="254">
        <v>2865400</v>
      </c>
      <c r="AX28" s="253">
        <v>61.0932059181131</v>
      </c>
      <c r="AY28" s="260">
        <v>3.6524418950182026E-2</v>
      </c>
      <c r="AZ28" s="254">
        <v>37.299999999999997</v>
      </c>
      <c r="BA28" s="254">
        <v>18.100000000000001</v>
      </c>
      <c r="BB28" s="254">
        <v>0</v>
      </c>
      <c r="BC28" s="254">
        <v>45</v>
      </c>
      <c r="BD28" s="254">
        <v>0</v>
      </c>
      <c r="BE28" s="254">
        <v>25.84</v>
      </c>
      <c r="BF28" s="261">
        <v>196908</v>
      </c>
      <c r="BG28" s="254">
        <v>12.425205349632916</v>
      </c>
      <c r="BH28" s="300">
        <f>[2]Promedios!$I60</f>
        <v>0.67399999999999993</v>
      </c>
      <c r="BI28" s="250">
        <v>3692731.7000000007</v>
      </c>
      <c r="BJ28" s="254">
        <v>157917459.6993427</v>
      </c>
      <c r="BK28" s="261">
        <v>607673.65749999997</v>
      </c>
      <c r="BL28" s="254">
        <v>103598</v>
      </c>
      <c r="BM28" s="254">
        <v>42.1</v>
      </c>
      <c r="BN28" s="250">
        <v>78024</v>
      </c>
      <c r="BO28" s="254">
        <v>564891</v>
      </c>
      <c r="BP28" s="261">
        <v>23229.891915</v>
      </c>
      <c r="BQ28" s="250">
        <v>7.458732423069085</v>
      </c>
      <c r="BR28" s="253">
        <f>+[3]Hoja1!$X30</f>
        <v>2.1476971317504807</v>
      </c>
      <c r="BS28" s="254">
        <v>20.358674000000004</v>
      </c>
      <c r="BT28" s="250">
        <v>24025</v>
      </c>
      <c r="BU28" s="254">
        <v>20</v>
      </c>
      <c r="BV28" s="250">
        <v>10293</v>
      </c>
      <c r="BW28" s="250">
        <v>60847</v>
      </c>
      <c r="BX28" s="250">
        <v>295.92324900963217</v>
      </c>
      <c r="BY28" s="250">
        <v>182</v>
      </c>
      <c r="BZ28" s="253">
        <v>623140</v>
      </c>
      <c r="CA28" s="253">
        <v>0.32698438649554484</v>
      </c>
      <c r="CB28" s="262">
        <v>81.875</v>
      </c>
      <c r="CC28" s="253">
        <v>0.2495</v>
      </c>
      <c r="CD28" s="254">
        <v>0.34366666666666662</v>
      </c>
      <c r="CE28" s="254">
        <v>9.0109999999999992</v>
      </c>
      <c r="CF28" s="254">
        <v>50</v>
      </c>
      <c r="CG28" s="259">
        <v>0.93931711617324387</v>
      </c>
      <c r="CH28" s="250">
        <v>1366552</v>
      </c>
      <c r="CI28" s="300">
        <f>+[4]Hoja3!$H29</f>
        <v>0.18463749174052219</v>
      </c>
      <c r="CJ28" s="250">
        <v>10.762106512875048</v>
      </c>
      <c r="CK28" s="304">
        <v>6.8</v>
      </c>
      <c r="CL28" s="302">
        <v>241382</v>
      </c>
      <c r="CM28" s="253">
        <v>9.4203084485270717E-4</v>
      </c>
      <c r="CN28" s="250">
        <v>4948634.2220160607</v>
      </c>
      <c r="CO28" s="254">
        <v>3289769.7039999999</v>
      </c>
      <c r="CP28" s="254">
        <v>3756392.406</v>
      </c>
      <c r="CQ28" s="254">
        <v>141.70032966004604</v>
      </c>
      <c r="CR28" s="261">
        <v>683.56899999999996</v>
      </c>
      <c r="CS28" s="254">
        <v>89142786.492418125</v>
      </c>
      <c r="CT28" s="261">
        <v>112420841.30933551</v>
      </c>
      <c r="CU28" s="254">
        <v>8</v>
      </c>
      <c r="CV28" s="254">
        <v>162</v>
      </c>
      <c r="CW28" s="250">
        <v>280</v>
      </c>
      <c r="CX28" s="254">
        <v>19613463.406331327</v>
      </c>
    </row>
    <row r="29" spans="1:102">
      <c r="A29" s="248" t="s">
        <v>229</v>
      </c>
      <c r="B29" s="250">
        <v>4888.5962230040686</v>
      </c>
      <c r="C29" s="251">
        <v>0.27170810000000001</v>
      </c>
      <c r="D29" s="250">
        <v>2648330</v>
      </c>
      <c r="E29" s="250">
        <v>1140915</v>
      </c>
      <c r="F29" s="56">
        <v>57331</v>
      </c>
      <c r="G29" s="250">
        <v>240650026.46794701</v>
      </c>
      <c r="H29" s="250">
        <v>175423698.40317199</v>
      </c>
      <c r="I29" s="250">
        <v>66976.274031906622</v>
      </c>
      <c r="J29" s="254">
        <v>25692</v>
      </c>
      <c r="K29" s="303">
        <v>73.785529791130173</v>
      </c>
      <c r="L29" s="253">
        <v>2.92</v>
      </c>
      <c r="M29" s="253">
        <v>3</v>
      </c>
      <c r="N29" s="253">
        <v>3.78</v>
      </c>
      <c r="O29" s="253">
        <v>1.71</v>
      </c>
      <c r="P29" s="253">
        <v>0.37600000000000006</v>
      </c>
      <c r="Q29" s="254">
        <v>82</v>
      </c>
      <c r="R29" s="255">
        <v>820</v>
      </c>
      <c r="S29" s="254">
        <v>6917</v>
      </c>
      <c r="T29" s="251">
        <v>0.11040769052426998</v>
      </c>
      <c r="U29" s="254">
        <v>2701741</v>
      </c>
      <c r="V29" s="256">
        <v>4</v>
      </c>
      <c r="W29" s="250">
        <v>1206</v>
      </c>
      <c r="X29" s="256">
        <v>510.02000000000004</v>
      </c>
      <c r="Y29" s="254">
        <v>29</v>
      </c>
      <c r="Z29" s="257">
        <v>46759.71027462538</v>
      </c>
      <c r="AA29" s="253">
        <v>0.2226651820517703</v>
      </c>
      <c r="AB29" s="292">
        <v>4509.8999999999996</v>
      </c>
      <c r="AC29" s="254">
        <v>887</v>
      </c>
      <c r="AD29" s="250">
        <v>0</v>
      </c>
      <c r="AE29" s="254">
        <v>15</v>
      </c>
      <c r="AF29" s="254">
        <v>711</v>
      </c>
      <c r="AG29" s="258">
        <f>[1]OK!$I29</f>
        <v>88.990986122330128</v>
      </c>
      <c r="AH29" s="253">
        <v>14.5783</v>
      </c>
      <c r="AI29" s="259">
        <v>0.23521703521703521</v>
      </c>
      <c r="AJ29" s="250">
        <v>213909</v>
      </c>
      <c r="AK29" s="250">
        <v>177207</v>
      </c>
      <c r="AL29" s="253">
        <v>2.0167426264853701</v>
      </c>
      <c r="AM29" s="298">
        <v>152</v>
      </c>
      <c r="AN29" s="250">
        <v>415592</v>
      </c>
      <c r="AO29" s="260">
        <v>0.56957949064711566</v>
      </c>
      <c r="AP29" s="259">
        <v>4.2747252747252745E-2</v>
      </c>
      <c r="AQ29" s="253">
        <v>79.5</v>
      </c>
      <c r="AR29" s="254">
        <v>61.3</v>
      </c>
      <c r="AS29" s="260">
        <v>1.1781333498395798E-2</v>
      </c>
      <c r="AT29" s="254">
        <v>518.13578405831447</v>
      </c>
      <c r="AU29" s="302">
        <v>47049</v>
      </c>
      <c r="AV29" s="254">
        <v>4.2230478285763127</v>
      </c>
      <c r="AW29" s="254">
        <v>4514700</v>
      </c>
      <c r="AX29" s="253">
        <v>52.504113009432999</v>
      </c>
      <c r="AY29" s="260">
        <v>3.8704216239978884E-2</v>
      </c>
      <c r="AZ29" s="254">
        <v>46.1</v>
      </c>
      <c r="BA29" s="254">
        <v>22.4</v>
      </c>
      <c r="BB29" s="254">
        <v>0</v>
      </c>
      <c r="BC29" s="254">
        <v>55.4</v>
      </c>
      <c r="BD29" s="254">
        <v>2.9</v>
      </c>
      <c r="BE29" s="254">
        <v>32.01</v>
      </c>
      <c r="BF29" s="261">
        <v>213449</v>
      </c>
      <c r="BG29" s="254">
        <v>27.299494444180944</v>
      </c>
      <c r="BH29" s="300">
        <f>[2]Promedios!$I61</f>
        <v>0.69966666666666666</v>
      </c>
      <c r="BI29" s="250">
        <v>5847071.3000000007</v>
      </c>
      <c r="BJ29" s="254">
        <v>177273549.39021033</v>
      </c>
      <c r="BK29" s="261">
        <v>1185279.1075000002</v>
      </c>
      <c r="BL29" s="254">
        <v>120726</v>
      </c>
      <c r="BM29" s="254">
        <v>79.900000000000006</v>
      </c>
      <c r="BN29" s="250">
        <v>120739</v>
      </c>
      <c r="BO29" s="254">
        <v>636002</v>
      </c>
      <c r="BP29" s="261">
        <v>40870.425394999998</v>
      </c>
      <c r="BQ29" s="250">
        <v>16.054421768707485</v>
      </c>
      <c r="BR29" s="253">
        <f>+[3]Hoja1!$X31</f>
        <v>1.9546831153250821</v>
      </c>
      <c r="BS29" s="254">
        <v>8155.1571480000002</v>
      </c>
      <c r="BT29" s="250">
        <v>88686</v>
      </c>
      <c r="BU29" s="254">
        <v>52</v>
      </c>
      <c r="BV29" s="250">
        <v>15693</v>
      </c>
      <c r="BW29" s="250">
        <v>31763</v>
      </c>
      <c r="BX29" s="250">
        <v>444.78357438016542</v>
      </c>
      <c r="BY29" s="250">
        <v>325</v>
      </c>
      <c r="BZ29" s="253">
        <v>1346183</v>
      </c>
      <c r="CA29" s="253">
        <v>0.69770281348659546</v>
      </c>
      <c r="CB29" s="262">
        <v>76.579315480000005</v>
      </c>
      <c r="CC29" s="253">
        <v>0.25774999999999998</v>
      </c>
      <c r="CD29" s="254">
        <v>0.30066666666666669</v>
      </c>
      <c r="CE29" s="254">
        <v>9.5909999999999993</v>
      </c>
      <c r="CF29" s="254">
        <v>71.430000000000007</v>
      </c>
      <c r="CG29" s="259">
        <v>0.91723440128647538</v>
      </c>
      <c r="CH29" s="250">
        <v>0</v>
      </c>
      <c r="CI29" s="300">
        <f>+[4]Hoja3!$H30</f>
        <v>8.8684770758193129E-2</v>
      </c>
      <c r="CJ29" s="250">
        <v>0</v>
      </c>
      <c r="CK29" s="304">
        <v>8.1</v>
      </c>
      <c r="CL29" s="302">
        <v>233291</v>
      </c>
      <c r="CM29" s="253">
        <v>4.4564217113699046E-2</v>
      </c>
      <c r="CN29" s="250">
        <v>9240065.4218955897</v>
      </c>
      <c r="CO29" s="254">
        <v>1202785.9890000001</v>
      </c>
      <c r="CP29" s="254">
        <v>675353.39</v>
      </c>
      <c r="CQ29" s="254">
        <v>44.579221000000011</v>
      </c>
      <c r="CR29" s="261">
        <v>1512.4799999999998</v>
      </c>
      <c r="CS29" s="254">
        <v>46067125.932759568</v>
      </c>
      <c r="CT29" s="261">
        <v>155324398.13383511</v>
      </c>
      <c r="CU29" s="254">
        <v>15</v>
      </c>
      <c r="CV29" s="254">
        <v>103</v>
      </c>
      <c r="CW29" s="250">
        <v>180</v>
      </c>
      <c r="CX29" s="254">
        <v>21596520.368657183</v>
      </c>
    </row>
    <row r="30" spans="1:102">
      <c r="A30" s="248" t="s">
        <v>230</v>
      </c>
      <c r="B30" s="250">
        <v>6608.0793837199853</v>
      </c>
      <c r="C30" s="251">
        <v>0.26470250000000001</v>
      </c>
      <c r="D30" s="250">
        <v>2487608</v>
      </c>
      <c r="E30" s="250">
        <v>1078575</v>
      </c>
      <c r="F30" s="56">
        <v>179516</v>
      </c>
      <c r="G30" s="250">
        <v>288021727.46645999</v>
      </c>
      <c r="H30" s="250">
        <v>209559048.28457901</v>
      </c>
      <c r="I30" s="250">
        <v>79547.265843296176</v>
      </c>
      <c r="J30" s="254">
        <v>35776</v>
      </c>
      <c r="K30" s="303">
        <v>40.137297015860327</v>
      </c>
      <c r="L30" s="253">
        <v>2.08</v>
      </c>
      <c r="M30" s="253">
        <v>2.54</v>
      </c>
      <c r="N30" s="253">
        <v>2.75</v>
      </c>
      <c r="O30" s="253">
        <v>1.47</v>
      </c>
      <c r="P30" s="253">
        <v>0.34400000000000003</v>
      </c>
      <c r="Q30" s="254">
        <v>89</v>
      </c>
      <c r="R30" s="255">
        <v>435</v>
      </c>
      <c r="S30" s="254">
        <v>20118</v>
      </c>
      <c r="T30" s="251">
        <v>0.11040769052426998</v>
      </c>
      <c r="U30" s="254">
        <v>3770222</v>
      </c>
      <c r="V30" s="256">
        <v>12</v>
      </c>
      <c r="W30" s="250">
        <v>1375</v>
      </c>
      <c r="X30" s="256">
        <v>10243.460000000001</v>
      </c>
      <c r="Y30" s="254">
        <v>28</v>
      </c>
      <c r="Z30" s="257">
        <v>8183.6335983216741</v>
      </c>
      <c r="AA30" s="253">
        <v>0.8273785809043871</v>
      </c>
      <c r="AB30" s="292">
        <v>3093</v>
      </c>
      <c r="AC30" s="254">
        <v>832</v>
      </c>
      <c r="AD30" s="250">
        <v>0</v>
      </c>
      <c r="AE30" s="254">
        <v>10</v>
      </c>
      <c r="AF30" s="254">
        <v>399</v>
      </c>
      <c r="AG30" s="258">
        <f>[1]OK!$I30</f>
        <v>88.957902306370656</v>
      </c>
      <c r="AH30" s="253">
        <v>12.913</v>
      </c>
      <c r="AI30" s="259">
        <v>0.20766663814494737</v>
      </c>
      <c r="AJ30" s="250">
        <v>216010</v>
      </c>
      <c r="AK30" s="250">
        <v>177687</v>
      </c>
      <c r="AL30" s="253">
        <v>2.4718524783647582</v>
      </c>
      <c r="AM30" s="298">
        <v>182</v>
      </c>
      <c r="AN30" s="250">
        <v>365699</v>
      </c>
      <c r="AO30" s="260">
        <v>0.6416151209540184</v>
      </c>
      <c r="AP30" s="259">
        <v>3.0120481927710843E-2</v>
      </c>
      <c r="AQ30" s="253">
        <v>79.3</v>
      </c>
      <c r="AR30" s="254">
        <v>51.1</v>
      </c>
      <c r="AS30" s="260">
        <v>1.0213240073040142E-2</v>
      </c>
      <c r="AT30" s="254">
        <v>540.12387252623046</v>
      </c>
      <c r="AU30" s="302">
        <v>55494</v>
      </c>
      <c r="AV30" s="254">
        <v>7.269480200533553</v>
      </c>
      <c r="AW30" s="254">
        <v>11390700</v>
      </c>
      <c r="AX30" s="253">
        <v>52.575048331223442</v>
      </c>
      <c r="AY30" s="260">
        <v>4.0997962368019149E-2</v>
      </c>
      <c r="AZ30" s="254">
        <v>95</v>
      </c>
      <c r="BA30" s="254">
        <v>18.899999999999999</v>
      </c>
      <c r="BB30" s="254">
        <v>0</v>
      </c>
      <c r="BC30" s="254">
        <v>53.1</v>
      </c>
      <c r="BD30" s="254">
        <v>10.5</v>
      </c>
      <c r="BE30" s="254">
        <v>33.54</v>
      </c>
      <c r="BF30" s="261">
        <v>104391</v>
      </c>
      <c r="BG30" s="254">
        <v>37.081719852346424</v>
      </c>
      <c r="BH30" s="300">
        <f>[2]Promedios!$I62</f>
        <v>0.77116666666666678</v>
      </c>
      <c r="BI30" s="250">
        <v>7120822.4000000004</v>
      </c>
      <c r="BJ30" s="254">
        <v>225114155.86755246</v>
      </c>
      <c r="BK30" s="261">
        <v>529044.42749999999</v>
      </c>
      <c r="BL30" s="254">
        <v>170024</v>
      </c>
      <c r="BM30" s="254">
        <v>84.2</v>
      </c>
      <c r="BN30" s="250">
        <v>156199</v>
      </c>
      <c r="BO30" s="254">
        <v>621026</v>
      </c>
      <c r="BP30" s="261">
        <v>36006.552442</v>
      </c>
      <c r="BQ30" s="250">
        <v>12.067946824224519</v>
      </c>
      <c r="BR30" s="253">
        <f>+[3]Hoja1!$X32</f>
        <v>34.264597537158963</v>
      </c>
      <c r="BS30" s="254">
        <v>4587.0828570000003</v>
      </c>
      <c r="BT30" s="250">
        <v>73507</v>
      </c>
      <c r="BU30" s="254">
        <v>34</v>
      </c>
      <c r="BV30" s="250">
        <v>13255</v>
      </c>
      <c r="BW30" s="250">
        <v>41445</v>
      </c>
      <c r="BX30" s="250">
        <v>306.30508875739645</v>
      </c>
      <c r="BY30" s="250">
        <v>310</v>
      </c>
      <c r="BZ30" s="253">
        <v>1333203</v>
      </c>
      <c r="CA30" s="253">
        <v>0.27852670514048888</v>
      </c>
      <c r="CB30" s="262">
        <v>75.458779759999999</v>
      </c>
      <c r="CC30" s="253">
        <v>0.32225000000000004</v>
      </c>
      <c r="CD30" s="254">
        <v>0.34366666666666662</v>
      </c>
      <c r="CE30" s="254">
        <v>11.632</v>
      </c>
      <c r="CF30" s="254">
        <v>52.38</v>
      </c>
      <c r="CG30" s="259">
        <v>0.80720577894273104</v>
      </c>
      <c r="CH30" s="250">
        <v>10398109</v>
      </c>
      <c r="CI30" s="300">
        <f>+[4]Hoja3!$H31</f>
        <v>0.13248799451964699</v>
      </c>
      <c r="CJ30" s="250">
        <v>0</v>
      </c>
      <c r="CK30" s="304">
        <v>6</v>
      </c>
      <c r="CL30" s="302">
        <v>232381</v>
      </c>
      <c r="CM30" s="253">
        <v>6.4450240443017096E-3</v>
      </c>
      <c r="CN30" s="250">
        <v>7040408.2294025505</v>
      </c>
      <c r="CO30" s="254">
        <v>8777411.3249999993</v>
      </c>
      <c r="CP30" s="254">
        <v>6411099.8320000004</v>
      </c>
      <c r="CQ30" s="254">
        <v>1282.2658166062711</v>
      </c>
      <c r="CR30" s="261">
        <v>1323.4159999999997</v>
      </c>
      <c r="CS30" s="254">
        <v>101461283.3508413</v>
      </c>
      <c r="CT30" s="261">
        <v>155792830.24508536</v>
      </c>
      <c r="CU30" s="254">
        <v>11</v>
      </c>
      <c r="CV30" s="254">
        <v>137</v>
      </c>
      <c r="CW30" s="250">
        <v>280</v>
      </c>
      <c r="CX30" s="254">
        <v>25847772.365293007</v>
      </c>
    </row>
    <row r="31" spans="1:102">
      <c r="A31" s="248" t="s">
        <v>231</v>
      </c>
      <c r="B31" s="250">
        <v>3146.638333962148</v>
      </c>
      <c r="C31" s="251">
        <v>0.22023409999999999</v>
      </c>
      <c r="D31" s="250">
        <v>2039979</v>
      </c>
      <c r="E31" s="250">
        <v>807224</v>
      </c>
      <c r="F31" s="56">
        <v>24747</v>
      </c>
      <c r="G31" s="250">
        <v>437499874.95295799</v>
      </c>
      <c r="H31" s="250">
        <v>218398031.43077701</v>
      </c>
      <c r="I31" s="250">
        <v>50810.23466954333</v>
      </c>
      <c r="J31" s="254">
        <v>67934</v>
      </c>
      <c r="K31" s="303">
        <v>77.629610350233463</v>
      </c>
      <c r="L31" s="253">
        <v>2.5</v>
      </c>
      <c r="M31" s="253">
        <v>2.82</v>
      </c>
      <c r="N31" s="253">
        <v>2.87</v>
      </c>
      <c r="O31" s="253">
        <v>0.91</v>
      </c>
      <c r="P31" s="253">
        <v>0.45133333333333336</v>
      </c>
      <c r="Q31" s="254">
        <v>71</v>
      </c>
      <c r="R31" s="255">
        <v>154</v>
      </c>
      <c r="S31" s="254">
        <v>2180</v>
      </c>
      <c r="T31" s="251">
        <v>0.3279523315260533</v>
      </c>
      <c r="U31" s="254">
        <v>276618</v>
      </c>
      <c r="V31" s="256">
        <v>26</v>
      </c>
      <c r="W31" s="250">
        <v>896</v>
      </c>
      <c r="X31" s="256">
        <v>3488.35</v>
      </c>
      <c r="Y31" s="254">
        <v>100</v>
      </c>
      <c r="Z31" s="257">
        <v>64385.620118204191</v>
      </c>
      <c r="AA31" s="253">
        <v>3.0479496364384934E-2</v>
      </c>
      <c r="AB31" s="292">
        <v>1309.3</v>
      </c>
      <c r="AC31" s="254">
        <v>628</v>
      </c>
      <c r="AD31" s="250">
        <v>1</v>
      </c>
      <c r="AE31" s="254">
        <v>25</v>
      </c>
      <c r="AF31" s="254">
        <v>216</v>
      </c>
      <c r="AG31" s="258">
        <f>[1]OK!$I31</f>
        <v>91.758654334573052</v>
      </c>
      <c r="AH31" s="253">
        <v>16.577999999999999</v>
      </c>
      <c r="AI31" s="259">
        <v>0.23734177215189872</v>
      </c>
      <c r="AJ31" s="250">
        <v>181634</v>
      </c>
      <c r="AK31" s="250">
        <v>122431</v>
      </c>
      <c r="AL31" s="253">
        <v>2.5617910772610895</v>
      </c>
      <c r="AM31" s="298">
        <v>174</v>
      </c>
      <c r="AN31" s="250">
        <v>209056</v>
      </c>
      <c r="AO31" s="260">
        <v>0.4206970497942244</v>
      </c>
      <c r="AP31" s="259">
        <v>4.6288113124171457E-2</v>
      </c>
      <c r="AQ31" s="253">
        <v>81.099999999999994</v>
      </c>
      <c r="AR31" s="254">
        <v>64.900000000000006</v>
      </c>
      <c r="AS31" s="260">
        <v>1.1674730655882586E-2</v>
      </c>
      <c r="AT31" s="254">
        <v>500.71423066207473</v>
      </c>
      <c r="AU31" s="302">
        <v>26101</v>
      </c>
      <c r="AV31" s="254">
        <v>18.561819595414111</v>
      </c>
      <c r="AW31" s="254">
        <v>2068000</v>
      </c>
      <c r="AX31" s="253">
        <v>53.230607678284528</v>
      </c>
      <c r="AY31" s="260">
        <v>4.0363441593184168E-2</v>
      </c>
      <c r="AZ31" s="254">
        <v>13.5</v>
      </c>
      <c r="BA31" s="254">
        <v>22.9</v>
      </c>
      <c r="BB31" s="254">
        <v>0</v>
      </c>
      <c r="BC31" s="254">
        <v>62.6</v>
      </c>
      <c r="BD31" s="254">
        <v>0.5</v>
      </c>
      <c r="BE31" s="254">
        <v>27.62</v>
      </c>
      <c r="BF31" s="261">
        <v>138494</v>
      </c>
      <c r="BG31" s="254">
        <v>15.623916673494461</v>
      </c>
      <c r="BH31" s="300">
        <f>[2]Promedios!$I63</f>
        <v>0.69083333333333341</v>
      </c>
      <c r="BI31" s="250">
        <v>2268139.2999999998</v>
      </c>
      <c r="BJ31" s="254">
        <v>98929174.363918677</v>
      </c>
      <c r="BK31" s="261">
        <v>212611.34</v>
      </c>
      <c r="BL31" s="254">
        <v>46742</v>
      </c>
      <c r="BM31" s="254">
        <v>74.7</v>
      </c>
      <c r="BN31" s="250">
        <v>29741</v>
      </c>
      <c r="BO31" s="254">
        <v>469888</v>
      </c>
      <c r="BP31" s="261">
        <v>21344.587605000001</v>
      </c>
      <c r="BQ31" s="250">
        <v>4.5305931807566555</v>
      </c>
      <c r="BR31" s="253">
        <f>+[3]Hoja1!$X33</f>
        <v>21.773842357381334</v>
      </c>
      <c r="BS31" s="254">
        <v>9623</v>
      </c>
      <c r="BT31" s="250">
        <v>25295</v>
      </c>
      <c r="BU31" s="254">
        <v>16</v>
      </c>
      <c r="BV31" s="250">
        <v>11611</v>
      </c>
      <c r="BW31" s="250">
        <v>15732</v>
      </c>
      <c r="BX31" s="250">
        <v>243.3485213503028</v>
      </c>
      <c r="BY31" s="250">
        <v>167</v>
      </c>
      <c r="BZ31" s="253">
        <v>688285</v>
      </c>
      <c r="CA31" s="253">
        <v>0.40408938457186727</v>
      </c>
      <c r="CB31" s="262">
        <v>84.502232140000004</v>
      </c>
      <c r="CC31" s="253">
        <v>0.32225000000000004</v>
      </c>
      <c r="CD31" s="254">
        <v>0.5046666666666666</v>
      </c>
      <c r="CE31" s="254">
        <v>7.9530000000000003</v>
      </c>
      <c r="CF31" s="254">
        <v>50</v>
      </c>
      <c r="CG31" s="259">
        <v>0.96335640566268721</v>
      </c>
      <c r="CH31" s="250">
        <v>0</v>
      </c>
      <c r="CI31" s="300">
        <f>+[4]Hoja3!$H32</f>
        <v>1.9348664765174783</v>
      </c>
      <c r="CJ31" s="250">
        <v>5.2971710225541431</v>
      </c>
      <c r="CK31" s="304">
        <v>9.6999999999999993</v>
      </c>
      <c r="CL31" s="302">
        <v>200036</v>
      </c>
      <c r="CM31" s="253">
        <v>7.5576061154334533E-4</v>
      </c>
      <c r="CN31" s="250">
        <v>3976977.89120619</v>
      </c>
      <c r="CO31" s="254">
        <v>58633.264999999999</v>
      </c>
      <c r="CP31" s="254">
        <v>340464.592</v>
      </c>
      <c r="CQ31" s="254">
        <v>46.629752512509263</v>
      </c>
      <c r="CR31" s="261">
        <v>247.54299999999998</v>
      </c>
      <c r="CS31" s="254">
        <v>321356316.31939727</v>
      </c>
      <c r="CT31" s="261">
        <v>101947179.22110598</v>
      </c>
      <c r="CU31" s="254">
        <v>5</v>
      </c>
      <c r="CV31" s="254">
        <v>138</v>
      </c>
      <c r="CW31" s="250">
        <v>80</v>
      </c>
      <c r="CX31" s="254">
        <v>13901419.31496186</v>
      </c>
    </row>
    <row r="32" spans="1:102">
      <c r="A32" s="248" t="s">
        <v>232</v>
      </c>
      <c r="B32" s="250">
        <v>7982.5806201012019</v>
      </c>
      <c r="C32" s="251">
        <v>0.270787</v>
      </c>
      <c r="D32" s="250">
        <v>3154947</v>
      </c>
      <c r="E32" s="250">
        <v>1425184</v>
      </c>
      <c r="F32" s="56">
        <v>80148</v>
      </c>
      <c r="G32" s="250">
        <v>406932406.22359699</v>
      </c>
      <c r="H32" s="250">
        <v>296016203.340725</v>
      </c>
      <c r="I32" s="250">
        <v>84663.051872387339</v>
      </c>
      <c r="J32" s="254">
        <v>55214</v>
      </c>
      <c r="K32" s="303">
        <v>62.691898237018805</v>
      </c>
      <c r="L32" s="253">
        <v>2.5</v>
      </c>
      <c r="M32" s="253">
        <v>2.61</v>
      </c>
      <c r="N32" s="253">
        <v>4.2</v>
      </c>
      <c r="O32" s="253">
        <v>1.76</v>
      </c>
      <c r="P32" s="253">
        <v>0.56966666666666665</v>
      </c>
      <c r="Q32" s="254">
        <v>239</v>
      </c>
      <c r="R32" s="255">
        <v>265</v>
      </c>
      <c r="S32" s="254">
        <v>6960</v>
      </c>
      <c r="T32" s="251">
        <v>4.7709341880790854E-3</v>
      </c>
      <c r="U32" s="254">
        <v>1584336</v>
      </c>
      <c r="V32" s="256">
        <v>58</v>
      </c>
      <c r="W32" s="250">
        <v>1505</v>
      </c>
      <c r="X32" s="256">
        <v>5728.37</v>
      </c>
      <c r="Y32" s="254">
        <v>64</v>
      </c>
      <c r="Z32" s="257">
        <v>39596.086985838112</v>
      </c>
      <c r="AA32" s="253">
        <v>0.29873721046127094</v>
      </c>
      <c r="AB32" s="292">
        <v>4050.7</v>
      </c>
      <c r="AC32" s="254">
        <v>1095</v>
      </c>
      <c r="AD32" s="250">
        <v>0</v>
      </c>
      <c r="AE32" s="254">
        <v>37</v>
      </c>
      <c r="AF32" s="254">
        <v>777</v>
      </c>
      <c r="AG32" s="258">
        <f>[1]OK!$I32</f>
        <v>86.450428072009629</v>
      </c>
      <c r="AH32" s="253">
        <v>12.7379</v>
      </c>
      <c r="AI32" s="259">
        <v>0.22850102669404518</v>
      </c>
      <c r="AJ32" s="250">
        <v>280267</v>
      </c>
      <c r="AK32" s="250">
        <v>213681</v>
      </c>
      <c r="AL32" s="253">
        <v>1.7952758001956926</v>
      </c>
      <c r="AM32" s="298">
        <v>152</v>
      </c>
      <c r="AN32" s="250">
        <v>477392</v>
      </c>
      <c r="AO32" s="260">
        <v>0.63031698411590964</v>
      </c>
      <c r="AP32" s="259">
        <v>3.7713161346742456E-2</v>
      </c>
      <c r="AQ32" s="253">
        <v>84.3</v>
      </c>
      <c r="AR32" s="254">
        <v>63.1</v>
      </c>
      <c r="AS32" s="260">
        <v>1.9779985488258212E-2</v>
      </c>
      <c r="AT32" s="254">
        <v>502.03892918212279</v>
      </c>
      <c r="AU32" s="302">
        <v>107546</v>
      </c>
      <c r="AV32" s="254">
        <v>4.9702813597703637</v>
      </c>
      <c r="AW32" s="254">
        <v>1507400</v>
      </c>
      <c r="AX32" s="253">
        <v>50.875138324459215</v>
      </c>
      <c r="AY32" s="260">
        <v>3.7230849633467678E-2</v>
      </c>
      <c r="AZ32" s="254">
        <v>11.6</v>
      </c>
      <c r="BA32" s="254">
        <v>10.9</v>
      </c>
      <c r="BB32" s="254">
        <v>0</v>
      </c>
      <c r="BC32" s="254">
        <v>51.8</v>
      </c>
      <c r="BD32" s="254">
        <v>16.2</v>
      </c>
      <c r="BE32" s="254">
        <v>33.979999999999997</v>
      </c>
      <c r="BF32" s="261">
        <v>90749</v>
      </c>
      <c r="BG32" s="254">
        <v>9.9314333135154769</v>
      </c>
      <c r="BH32" s="300">
        <f>[2]Promedios!$I64</f>
        <v>0.73683333333333323</v>
      </c>
      <c r="BI32" s="250">
        <v>10138248.899999999</v>
      </c>
      <c r="BJ32" s="254">
        <v>365381893.53808939</v>
      </c>
      <c r="BK32" s="261">
        <v>1281214.0925</v>
      </c>
      <c r="BL32" s="254">
        <v>170422</v>
      </c>
      <c r="BM32" s="254">
        <v>88.3</v>
      </c>
      <c r="BN32" s="250">
        <v>126618</v>
      </c>
      <c r="BO32" s="254">
        <v>830876</v>
      </c>
      <c r="BP32" s="261">
        <v>46172.059380999999</v>
      </c>
      <c r="BQ32" s="250">
        <v>6.1184210526315796</v>
      </c>
      <c r="BR32" s="253">
        <f>+[3]Hoja1!$X34</f>
        <v>4.8162003539347236</v>
      </c>
      <c r="BS32" s="254">
        <v>22248.078968999998</v>
      </c>
      <c r="BT32" s="250">
        <v>51777</v>
      </c>
      <c r="BU32" s="254">
        <v>22</v>
      </c>
      <c r="BV32" s="250">
        <v>19517</v>
      </c>
      <c r="BW32" s="250">
        <v>89183</v>
      </c>
      <c r="BX32" s="250">
        <v>158.81421766493054</v>
      </c>
      <c r="BY32" s="250">
        <v>382</v>
      </c>
      <c r="BZ32" s="253">
        <v>1401177</v>
      </c>
      <c r="CA32" s="253">
        <v>0.6238458851125418</v>
      </c>
      <c r="CB32" s="262">
        <v>73.78125</v>
      </c>
      <c r="CC32" s="253">
        <v>0.45925000000000005</v>
      </c>
      <c r="CD32" s="254">
        <v>0.76300000000000001</v>
      </c>
      <c r="CE32" s="254">
        <v>10.07</v>
      </c>
      <c r="CF32" s="254">
        <v>42.86</v>
      </c>
      <c r="CG32" s="259">
        <v>0.90201464841947354</v>
      </c>
      <c r="CH32" s="250">
        <v>0</v>
      </c>
      <c r="CI32" s="300">
        <f>+[4]Hoja3!$H33</f>
        <v>8.8385616660611191E-2</v>
      </c>
      <c r="CJ32" s="250">
        <v>0</v>
      </c>
      <c r="CK32" s="304">
        <v>9.1999999999999993</v>
      </c>
      <c r="CL32" s="302">
        <v>309969</v>
      </c>
      <c r="CM32" s="253">
        <v>2.4853923036505313E-2</v>
      </c>
      <c r="CN32" s="250">
        <v>10467166.186786601</v>
      </c>
      <c r="CO32" s="254">
        <v>23892461.999000002</v>
      </c>
      <c r="CP32" s="254">
        <v>21723148.903999999</v>
      </c>
      <c r="CQ32" s="254">
        <v>368.37005137000006</v>
      </c>
      <c r="CR32" s="261">
        <v>1822.4680000000001</v>
      </c>
      <c r="CS32" s="254">
        <v>174895865.1648376</v>
      </c>
      <c r="CT32" s="261">
        <v>208774127.96208444</v>
      </c>
      <c r="CU32" s="254">
        <v>15</v>
      </c>
      <c r="CV32" s="254">
        <v>225</v>
      </c>
      <c r="CW32" s="250">
        <v>123</v>
      </c>
      <c r="CX32" s="254">
        <v>33054000.13563098</v>
      </c>
    </row>
    <row r="33" spans="1:102">
      <c r="A33" s="248" t="s">
        <v>436</v>
      </c>
      <c r="B33" s="250">
        <v>1200.0389456359549</v>
      </c>
      <c r="C33" s="251">
        <v>0.2195098</v>
      </c>
      <c r="D33" s="250">
        <v>1119819</v>
      </c>
      <c r="E33" s="250">
        <v>458633</v>
      </c>
      <c r="F33" s="56">
        <v>3997</v>
      </c>
      <c r="G33" s="250">
        <v>61529466.184372</v>
      </c>
      <c r="H33" s="250">
        <v>46003464.519405901</v>
      </c>
      <c r="I33" s="250">
        <v>47848.898872873724</v>
      </c>
      <c r="J33" s="254">
        <v>5369</v>
      </c>
      <c r="K33" s="303">
        <v>55.158034901388874</v>
      </c>
      <c r="L33" s="253">
        <v>2.5</v>
      </c>
      <c r="M33" s="253">
        <v>1.94</v>
      </c>
      <c r="N33" s="253">
        <v>1.9</v>
      </c>
      <c r="O33" s="253">
        <v>0.91</v>
      </c>
      <c r="P33" s="253">
        <v>0.36566666666666664</v>
      </c>
      <c r="Q33" s="254">
        <v>15</v>
      </c>
      <c r="R33" s="255">
        <v>54</v>
      </c>
      <c r="S33" s="254">
        <v>2528</v>
      </c>
      <c r="T33" s="251">
        <v>0.15673706602681595</v>
      </c>
      <c r="U33" s="254">
        <v>51709</v>
      </c>
      <c r="V33" s="256">
        <v>1</v>
      </c>
      <c r="W33" s="250">
        <v>337</v>
      </c>
      <c r="X33" s="256">
        <v>463.91</v>
      </c>
      <c r="Y33" s="254">
        <v>51</v>
      </c>
      <c r="Z33" s="257">
        <v>28622.080613356819</v>
      </c>
      <c r="AA33" s="253">
        <v>0.34146804327512814</v>
      </c>
      <c r="AB33" s="292">
        <v>872.1</v>
      </c>
      <c r="AC33" s="254">
        <v>294</v>
      </c>
      <c r="AD33" s="250">
        <v>0.5</v>
      </c>
      <c r="AE33" s="254">
        <v>39</v>
      </c>
      <c r="AF33" s="254">
        <v>256</v>
      </c>
      <c r="AG33" s="258">
        <f>[1]OK!$I33</f>
        <v>91.299855568408404</v>
      </c>
      <c r="AH33" s="253">
        <v>16.3565</v>
      </c>
      <c r="AI33" s="259">
        <v>0.31086296083422282</v>
      </c>
      <c r="AJ33" s="250">
        <v>115870</v>
      </c>
      <c r="AK33" s="250">
        <v>27286</v>
      </c>
      <c r="AL33" s="253">
        <v>1.9476361804898827</v>
      </c>
      <c r="AM33" s="298">
        <v>103</v>
      </c>
      <c r="AN33" s="250">
        <v>155827</v>
      </c>
      <c r="AO33" s="260">
        <v>0.56105601230393431</v>
      </c>
      <c r="AP33" s="259">
        <v>5.5396589218267137E-2</v>
      </c>
      <c r="AQ33" s="253">
        <v>83.8</v>
      </c>
      <c r="AR33" s="254">
        <v>66.2</v>
      </c>
      <c r="AS33" s="260">
        <v>7.2421156881557367E-3</v>
      </c>
      <c r="AT33" s="254">
        <v>516.94766830288836</v>
      </c>
      <c r="AU33" s="302">
        <v>18814</v>
      </c>
      <c r="AV33" s="254">
        <v>5.3116499416240792</v>
      </c>
      <c r="AW33" s="254">
        <v>0</v>
      </c>
      <c r="AX33" s="253">
        <v>57.21214997093913</v>
      </c>
      <c r="AY33" s="260">
        <v>3.0004446108126137E-2</v>
      </c>
      <c r="AZ33" s="254">
        <v>0</v>
      </c>
      <c r="BA33" s="254">
        <v>0</v>
      </c>
      <c r="BB33" s="254">
        <v>0</v>
      </c>
      <c r="BC33" s="254">
        <v>63.7</v>
      </c>
      <c r="BD33" s="254">
        <v>6.3</v>
      </c>
      <c r="BE33" s="254">
        <v>22.47</v>
      </c>
      <c r="BF33" s="261">
        <v>70306</v>
      </c>
      <c r="BG33" s="254">
        <v>10.111123383850241</v>
      </c>
      <c r="BH33" s="300">
        <f>[2]Promedios!$I65</f>
        <v>0.68250000000000011</v>
      </c>
      <c r="BI33" s="250">
        <v>759815.4</v>
      </c>
      <c r="BJ33" s="254">
        <v>30258100.645863157</v>
      </c>
      <c r="BK33" s="261">
        <v>239849.5625</v>
      </c>
      <c r="BL33" s="254">
        <v>27622</v>
      </c>
      <c r="BM33" s="254">
        <v>44.1</v>
      </c>
      <c r="BN33" s="250">
        <v>14783</v>
      </c>
      <c r="BO33" s="254">
        <v>231031</v>
      </c>
      <c r="BP33" s="261">
        <v>7913.0188990000006</v>
      </c>
      <c r="BQ33" s="250">
        <v>10.83743842364532</v>
      </c>
      <c r="BR33" s="253">
        <f>+[3]Hoja1!$X35</f>
        <v>3.6307242257480588</v>
      </c>
      <c r="BS33" s="254">
        <v>0</v>
      </c>
      <c r="BT33" s="250">
        <v>0</v>
      </c>
      <c r="BU33" s="254">
        <v>0</v>
      </c>
      <c r="BV33" s="250">
        <v>11557</v>
      </c>
      <c r="BW33" s="250">
        <v>10532</v>
      </c>
      <c r="BX33" s="250">
        <v>72.233606367717144</v>
      </c>
      <c r="BY33" s="250">
        <v>80</v>
      </c>
      <c r="BZ33" s="253">
        <v>158630</v>
      </c>
      <c r="CA33" s="253">
        <v>0</v>
      </c>
      <c r="CB33" s="262">
        <v>67.464583329999996</v>
      </c>
      <c r="CC33" s="253">
        <v>0.29799999999999999</v>
      </c>
      <c r="CD33" s="254">
        <v>0.53699999999999992</v>
      </c>
      <c r="CE33" s="254">
        <v>11.315</v>
      </c>
      <c r="CF33" s="254">
        <v>47.62</v>
      </c>
      <c r="CG33" s="259">
        <v>0.84099986136759708</v>
      </c>
      <c r="CH33" s="250">
        <v>0</v>
      </c>
      <c r="CI33" s="300">
        <f>+[4]Hoja3!$H34</f>
        <v>1.9348664765174783</v>
      </c>
      <c r="CJ33" s="250">
        <v>12.058174343236869</v>
      </c>
      <c r="CK33" s="304">
        <v>11.7</v>
      </c>
      <c r="CL33" s="302">
        <v>162694</v>
      </c>
      <c r="CM33" s="253">
        <v>0</v>
      </c>
      <c r="CN33" s="250">
        <v>882622.402209847</v>
      </c>
      <c r="CO33" s="254">
        <v>578374.326</v>
      </c>
      <c r="CP33" s="254">
        <v>552973.11199999996</v>
      </c>
      <c r="CQ33" s="254">
        <v>37.441591980013591</v>
      </c>
      <c r="CR33" s="261">
        <v>345.97500000000008</v>
      </c>
      <c r="CS33" s="254">
        <v>19396692.209110398</v>
      </c>
      <c r="CT33" s="261">
        <v>35664175.770764314</v>
      </c>
      <c r="CU33" s="254">
        <v>2</v>
      </c>
      <c r="CV33" s="254">
        <v>132</v>
      </c>
      <c r="CW33" s="250">
        <v>70</v>
      </c>
      <c r="CX33" s="254">
        <v>5521804.3780285381</v>
      </c>
    </row>
    <row r="34" spans="1:102">
      <c r="A34" s="248" t="s">
        <v>437</v>
      </c>
      <c r="B34" s="250">
        <v>10159.955950367104</v>
      </c>
      <c r="C34" s="251">
        <v>0.19587959999999999</v>
      </c>
      <c r="D34" s="250">
        <v>7261119</v>
      </c>
      <c r="E34" s="250">
        <v>2934487</v>
      </c>
      <c r="F34" s="56">
        <v>71856</v>
      </c>
      <c r="G34" s="250">
        <v>543924631.62302697</v>
      </c>
      <c r="H34" s="250">
        <v>381585246.255243</v>
      </c>
      <c r="I34" s="250">
        <v>193909.30025594289</v>
      </c>
      <c r="J34" s="254">
        <v>68463</v>
      </c>
      <c r="K34" s="303">
        <v>44.710883944879285</v>
      </c>
      <c r="L34" s="253">
        <v>2.71</v>
      </c>
      <c r="M34" s="253">
        <v>2.06</v>
      </c>
      <c r="N34" s="253">
        <v>3.67</v>
      </c>
      <c r="O34" s="253">
        <v>0.49</v>
      </c>
      <c r="P34" s="253">
        <v>0.18266666666666664</v>
      </c>
      <c r="Q34" s="254">
        <v>223</v>
      </c>
      <c r="R34" s="255">
        <v>341</v>
      </c>
      <c r="S34" s="254">
        <v>29701</v>
      </c>
      <c r="T34" s="251">
        <v>0.3279523315260533</v>
      </c>
      <c r="U34" s="254">
        <v>1834339</v>
      </c>
      <c r="V34" s="256">
        <v>44</v>
      </c>
      <c r="W34" s="250">
        <v>2961</v>
      </c>
      <c r="X34" s="256">
        <v>2945.01</v>
      </c>
      <c r="Y34" s="254">
        <v>47</v>
      </c>
      <c r="Z34" s="257">
        <v>64989.713763579683</v>
      </c>
      <c r="AA34" s="253">
        <v>0.18712018329889379</v>
      </c>
      <c r="AB34" s="292">
        <v>3171</v>
      </c>
      <c r="AC34" s="254">
        <v>2035</v>
      </c>
      <c r="AD34" s="250">
        <v>0</v>
      </c>
      <c r="AE34" s="254">
        <v>181</v>
      </c>
      <c r="AF34" s="254">
        <v>755</v>
      </c>
      <c r="AG34" s="258">
        <f>[1]OK!$I34</f>
        <v>78.367279294949441</v>
      </c>
      <c r="AH34" s="253">
        <v>18.539300000000001</v>
      </c>
      <c r="AI34" s="259">
        <v>0.25566295285176716</v>
      </c>
      <c r="AJ34" s="250">
        <v>799761</v>
      </c>
      <c r="AK34" s="250">
        <v>252466</v>
      </c>
      <c r="AL34" s="253">
        <v>1.6728826507319328</v>
      </c>
      <c r="AM34" s="298">
        <v>907</v>
      </c>
      <c r="AN34" s="250">
        <v>908211</v>
      </c>
      <c r="AO34" s="260">
        <v>0.5125504275467464</v>
      </c>
      <c r="AP34" s="259">
        <v>7.3163678426836326E-2</v>
      </c>
      <c r="AQ34" s="253">
        <v>79</v>
      </c>
      <c r="AR34" s="254">
        <v>65</v>
      </c>
      <c r="AS34" s="260">
        <v>4.0540029367363714E-2</v>
      </c>
      <c r="AT34" s="254">
        <v>500.54699233887402</v>
      </c>
      <c r="AU34" s="302">
        <v>52698</v>
      </c>
      <c r="AV34" s="254">
        <v>0.77798596977039347</v>
      </c>
      <c r="AW34" s="254">
        <v>9169700</v>
      </c>
      <c r="AX34" s="253">
        <v>55.387986379324516</v>
      </c>
      <c r="AY34" s="260">
        <v>3.9941418700551089E-2</v>
      </c>
      <c r="AZ34" s="254">
        <v>39.799999999999997</v>
      </c>
      <c r="BA34" s="254">
        <v>25.3</v>
      </c>
      <c r="BB34" s="254">
        <v>0</v>
      </c>
      <c r="BC34" s="254">
        <v>60.5</v>
      </c>
      <c r="BD34" s="254">
        <v>2.1</v>
      </c>
      <c r="BE34" s="254">
        <v>22.63</v>
      </c>
      <c r="BF34" s="261">
        <v>665173</v>
      </c>
      <c r="BG34" s="254">
        <v>15.795924047062803</v>
      </c>
      <c r="BH34" s="300">
        <f>[2]Promedios!$I66</f>
        <v>0.61016666666666675</v>
      </c>
      <c r="BI34" s="250">
        <v>8271026.8999999994</v>
      </c>
      <c r="BJ34" s="254">
        <v>696160678.00802565</v>
      </c>
      <c r="BK34" s="261">
        <v>1318135.0674999999</v>
      </c>
      <c r="BL34" s="254">
        <v>1773807</v>
      </c>
      <c r="BM34" s="254">
        <v>55.2</v>
      </c>
      <c r="BN34" s="250">
        <v>190640</v>
      </c>
      <c r="BO34" s="254">
        <v>1773807</v>
      </c>
      <c r="BP34" s="261">
        <v>59329.371855000005</v>
      </c>
      <c r="BQ34" s="250">
        <v>9.333733493397359</v>
      </c>
      <c r="BR34" s="253">
        <f>+[3]Hoja1!$X36</f>
        <v>0.53159940795014515</v>
      </c>
      <c r="BS34" s="254">
        <v>51550.057642</v>
      </c>
      <c r="BT34" s="250">
        <v>50725</v>
      </c>
      <c r="BU34" s="254">
        <v>18</v>
      </c>
      <c r="BV34" s="250">
        <v>41427</v>
      </c>
      <c r="BW34" s="250">
        <v>140867</v>
      </c>
      <c r="BX34" s="250">
        <v>702.85045192237203</v>
      </c>
      <c r="BY34" s="250">
        <v>487</v>
      </c>
      <c r="BZ34" s="253">
        <v>1794775</v>
      </c>
      <c r="CA34" s="253">
        <v>0.69583611667779999</v>
      </c>
      <c r="CB34" s="262">
        <v>84.786444639999999</v>
      </c>
      <c r="CC34" s="253">
        <v>0.40300000000000002</v>
      </c>
      <c r="CD34" s="254">
        <v>0.15</v>
      </c>
      <c r="CE34" s="254">
        <v>9.3780000000000001</v>
      </c>
      <c r="CF34" s="254">
        <v>45.24</v>
      </c>
      <c r="CG34" s="259">
        <v>0.87129213934711391</v>
      </c>
      <c r="CH34" s="250">
        <v>0</v>
      </c>
      <c r="CI34" s="300">
        <f>+[4]Hoja3!$H35</f>
        <v>0.33844526676953024</v>
      </c>
      <c r="CJ34" s="250">
        <v>0</v>
      </c>
      <c r="CK34" s="304">
        <v>9.6999999999999993</v>
      </c>
      <c r="CL34" s="302">
        <v>736136</v>
      </c>
      <c r="CM34" s="253">
        <v>3.6093614084045369E-3</v>
      </c>
      <c r="CN34" s="250">
        <v>8705348.4831827991</v>
      </c>
      <c r="CO34" s="254">
        <v>2965081.2149999999</v>
      </c>
      <c r="CP34" s="254">
        <v>2963205.0550000002</v>
      </c>
      <c r="CQ34" s="254">
        <v>153.83454171237852</v>
      </c>
      <c r="CR34" s="261">
        <v>2023.8000000000002</v>
      </c>
      <c r="CS34" s="254">
        <v>208052665.9349156</v>
      </c>
      <c r="CT34" s="261">
        <v>289008021.84056163</v>
      </c>
      <c r="CU34" s="254">
        <v>12</v>
      </c>
      <c r="CV34" s="254">
        <v>341</v>
      </c>
      <c r="CW34" s="250">
        <v>351</v>
      </c>
      <c r="CX34" s="254">
        <v>43736220.31730333</v>
      </c>
    </row>
    <row r="35" spans="1:102">
      <c r="A35" s="248" t="s">
        <v>438</v>
      </c>
      <c r="B35" s="250">
        <v>3375.1746485486678</v>
      </c>
      <c r="C35" s="251">
        <v>0.21012049999999999</v>
      </c>
      <c r="D35" s="250">
        <v>1898086</v>
      </c>
      <c r="E35" s="250">
        <v>875710</v>
      </c>
      <c r="F35" s="56">
        <v>39671</v>
      </c>
      <c r="G35" s="250">
        <v>157937138.717233</v>
      </c>
      <c r="H35" s="250">
        <v>120710261.907178</v>
      </c>
      <c r="I35" s="250">
        <v>73496.264901251838</v>
      </c>
      <c r="J35" s="254">
        <v>55330</v>
      </c>
      <c r="K35" s="303">
        <v>34.927750565846097</v>
      </c>
      <c r="L35" s="253">
        <v>2.5</v>
      </c>
      <c r="M35" s="253">
        <v>2.4</v>
      </c>
      <c r="N35" s="253">
        <v>2.62</v>
      </c>
      <c r="O35" s="253">
        <v>0.49</v>
      </c>
      <c r="P35" s="253">
        <v>0.97833333333333339</v>
      </c>
      <c r="Q35" s="254">
        <v>85</v>
      </c>
      <c r="R35" s="255">
        <v>49</v>
      </c>
      <c r="S35" s="254">
        <v>6011</v>
      </c>
      <c r="T35" s="251">
        <v>0.3279523315260533</v>
      </c>
      <c r="U35" s="254">
        <v>1395342</v>
      </c>
      <c r="V35" s="256">
        <v>6</v>
      </c>
      <c r="W35" s="250">
        <v>835</v>
      </c>
      <c r="X35" s="256">
        <v>4815.05</v>
      </c>
      <c r="Y35" s="254">
        <v>7</v>
      </c>
      <c r="Z35" s="257">
        <v>3484.8484474045258</v>
      </c>
      <c r="AA35" s="253">
        <v>6.0208325203773824E-2</v>
      </c>
      <c r="AB35" s="292">
        <v>68.5</v>
      </c>
      <c r="AC35" s="254">
        <v>562</v>
      </c>
      <c r="AD35" s="250">
        <v>0</v>
      </c>
      <c r="AE35" s="254">
        <v>2</v>
      </c>
      <c r="AF35" s="254">
        <v>325</v>
      </c>
      <c r="AG35" s="258">
        <f>[1]OK!$I35</f>
        <v>76.626190393979215</v>
      </c>
      <c r="AH35" s="253">
        <v>15.634399999999999</v>
      </c>
      <c r="AI35" s="259">
        <v>0.29681415929203542</v>
      </c>
      <c r="AJ35" s="250">
        <v>212498</v>
      </c>
      <c r="AK35" s="250">
        <v>79566</v>
      </c>
      <c r="AL35" s="253">
        <v>1.84080173395726</v>
      </c>
      <c r="AM35" s="298">
        <v>132</v>
      </c>
      <c r="AN35" s="250">
        <v>304997</v>
      </c>
      <c r="AO35" s="260">
        <v>0.58571312176640733</v>
      </c>
      <c r="AP35" s="259">
        <v>8.5516086592512863E-2</v>
      </c>
      <c r="AQ35" s="253">
        <v>73.400000000000006</v>
      </c>
      <c r="AR35" s="254">
        <v>57.3</v>
      </c>
      <c r="AS35" s="260">
        <v>1.0828785518519665E-2</v>
      </c>
      <c r="AT35" s="254">
        <v>503.58335838351769</v>
      </c>
      <c r="AU35" s="302">
        <v>36616</v>
      </c>
      <c r="AV35" s="254">
        <v>3.4707148951716933</v>
      </c>
      <c r="AW35" s="254">
        <v>730900</v>
      </c>
      <c r="AX35" s="253">
        <v>51.609277939613044</v>
      </c>
      <c r="AY35" s="260">
        <v>3.9257553085828047E-2</v>
      </c>
      <c r="AZ35" s="254">
        <v>11.2</v>
      </c>
      <c r="BA35" s="254">
        <v>4.0999999999999996</v>
      </c>
      <c r="BB35" s="254">
        <v>0</v>
      </c>
      <c r="BC35" s="254">
        <v>69.5</v>
      </c>
      <c r="BD35" s="254">
        <v>15.5</v>
      </c>
      <c r="BE35" s="254">
        <v>25.34</v>
      </c>
      <c r="BF35" s="261">
        <v>102590</v>
      </c>
      <c r="BG35" s="254">
        <v>4.2939517804882614</v>
      </c>
      <c r="BH35" s="300">
        <f>[2]Promedios!$I67</f>
        <v>0.60733333333333339</v>
      </c>
      <c r="BI35" s="250">
        <v>3945321.0999999996</v>
      </c>
      <c r="BJ35" s="254">
        <v>109556901.35839532</v>
      </c>
      <c r="BK35" s="261">
        <v>703560.73249999993</v>
      </c>
      <c r="BL35" s="254">
        <v>90681</v>
      </c>
      <c r="BM35" s="254">
        <v>67.7</v>
      </c>
      <c r="BN35" s="250">
        <v>63667</v>
      </c>
      <c r="BO35" s="254">
        <v>451183</v>
      </c>
      <c r="BP35" s="261">
        <v>27243.152225000002</v>
      </c>
      <c r="BQ35" s="250">
        <v>4.4072206862904535</v>
      </c>
      <c r="BR35" s="253">
        <f>+[3]Hoja1!$X37</f>
        <v>1.8948186184877454</v>
      </c>
      <c r="BS35" s="254">
        <v>4523</v>
      </c>
      <c r="BT35" s="250">
        <v>33207</v>
      </c>
      <c r="BU35" s="254">
        <v>14</v>
      </c>
      <c r="BV35" s="250">
        <v>7270</v>
      </c>
      <c r="BW35" s="250">
        <v>30027</v>
      </c>
      <c r="BX35" s="250">
        <v>285.63507188424546</v>
      </c>
      <c r="BY35" s="250">
        <v>162</v>
      </c>
      <c r="BZ35" s="253">
        <v>1149070</v>
      </c>
      <c r="CA35" s="253">
        <v>0.50414660583297621</v>
      </c>
      <c r="CB35" s="262">
        <v>77.289732139999998</v>
      </c>
      <c r="CC35" s="253">
        <v>0.29000000000000004</v>
      </c>
      <c r="CD35" s="254">
        <v>0.52633333333333332</v>
      </c>
      <c r="CE35" s="254">
        <v>10.226000000000001</v>
      </c>
      <c r="CF35" s="254">
        <v>54.76</v>
      </c>
      <c r="CG35" s="259">
        <v>0.94780735141860595</v>
      </c>
      <c r="CH35" s="250">
        <v>46267156</v>
      </c>
      <c r="CI35" s="300">
        <f>+[4]Hoja3!$H36</f>
        <v>0.15370812958019253</v>
      </c>
      <c r="CJ35" s="250">
        <v>0</v>
      </c>
      <c r="CK35" s="304">
        <v>8.9</v>
      </c>
      <c r="CL35" s="302">
        <v>268062</v>
      </c>
      <c r="CM35" s="253">
        <v>2.3652020019542426E-2</v>
      </c>
      <c r="CN35" s="250">
        <v>4214309.96319318</v>
      </c>
      <c r="CO35" s="254">
        <v>1191303.277</v>
      </c>
      <c r="CP35" s="254">
        <v>967082.027</v>
      </c>
      <c r="CQ35" s="254">
        <v>33.66204978228992</v>
      </c>
      <c r="CR35" s="261">
        <v>631.97299999999996</v>
      </c>
      <c r="CS35" s="254">
        <v>39443703.290578976</v>
      </c>
      <c r="CT35" s="261">
        <v>107808569.10053009</v>
      </c>
      <c r="CU35" s="254">
        <v>6</v>
      </c>
      <c r="CV35" s="254">
        <v>76</v>
      </c>
      <c r="CW35" s="250">
        <v>305</v>
      </c>
      <c r="CX35" s="254">
        <v>14173664.068673875</v>
      </c>
    </row>
    <row r="36" spans="1:102">
      <c r="A36" s="248" t="s">
        <v>439</v>
      </c>
      <c r="B36" s="250">
        <v>2352.4080213596153</v>
      </c>
      <c r="C36" s="251">
        <v>0.2166807</v>
      </c>
      <c r="D36" s="250">
        <v>1381399</v>
      </c>
      <c r="E36" s="250">
        <v>539628</v>
      </c>
      <c r="F36" s="56">
        <v>75416</v>
      </c>
      <c r="G36" s="250">
        <v>91497996.472679496</v>
      </c>
      <c r="H36" s="250">
        <v>66351737.852190398</v>
      </c>
      <c r="I36" s="250">
        <v>46578.965077633096</v>
      </c>
      <c r="J36" s="254">
        <v>13607</v>
      </c>
      <c r="K36" s="303">
        <v>51.470712549194467</v>
      </c>
      <c r="L36" s="253">
        <v>2.5</v>
      </c>
      <c r="M36" s="253">
        <v>2.5299999999999998</v>
      </c>
      <c r="N36" s="253">
        <v>2.33</v>
      </c>
      <c r="O36" s="253">
        <v>0.91</v>
      </c>
      <c r="P36" s="253">
        <v>0.97800000000000009</v>
      </c>
      <c r="Q36" s="254">
        <v>34</v>
      </c>
      <c r="R36" s="255">
        <v>98</v>
      </c>
      <c r="S36" s="254">
        <v>12968</v>
      </c>
      <c r="T36" s="251">
        <v>0.20437977694497764</v>
      </c>
      <c r="U36" s="254">
        <v>1102950</v>
      </c>
      <c r="V36" s="256">
        <v>5</v>
      </c>
      <c r="W36" s="250">
        <v>765</v>
      </c>
      <c r="X36" s="256">
        <v>11.25</v>
      </c>
      <c r="Y36" s="254">
        <v>11</v>
      </c>
      <c r="Z36" s="257">
        <v>9371.9462769577567</v>
      </c>
      <c r="AA36" s="253">
        <v>0.84187517824678049</v>
      </c>
      <c r="AB36" s="292">
        <v>461</v>
      </c>
      <c r="AC36" s="254">
        <v>363</v>
      </c>
      <c r="AD36" s="250">
        <v>0.5</v>
      </c>
      <c r="AE36" s="254">
        <v>5</v>
      </c>
      <c r="AF36" s="254">
        <v>194</v>
      </c>
      <c r="AG36" s="258">
        <f>[1]OK!$I36</f>
        <v>87.125468703269803</v>
      </c>
      <c r="AH36" s="253">
        <v>17.413399999999999</v>
      </c>
      <c r="AI36" s="259">
        <v>0.24236701290525653</v>
      </c>
      <c r="AJ36" s="250">
        <v>94261</v>
      </c>
      <c r="AK36" s="250">
        <v>37975</v>
      </c>
      <c r="AL36" s="253">
        <v>1.9827725371163583</v>
      </c>
      <c r="AM36" s="298">
        <v>135</v>
      </c>
      <c r="AN36" s="250">
        <v>175779</v>
      </c>
      <c r="AO36" s="260">
        <v>0.54114497246088289</v>
      </c>
      <c r="AP36" s="259">
        <v>0.04</v>
      </c>
      <c r="AQ36" s="253">
        <v>76.7</v>
      </c>
      <c r="AR36" s="254">
        <v>62.6</v>
      </c>
      <c r="AS36" s="260">
        <v>7.675404660951379E-3</v>
      </c>
      <c r="AT36" s="254">
        <v>516.56366926941814</v>
      </c>
      <c r="AU36" s="302">
        <v>178020</v>
      </c>
      <c r="AV36" s="254">
        <v>6.0929459588090973</v>
      </c>
      <c r="AW36" s="254">
        <v>639600</v>
      </c>
      <c r="AX36" s="253">
        <v>61.127661162770089</v>
      </c>
      <c r="AY36" s="260">
        <v>5.0317614836343783E-2</v>
      </c>
      <c r="AZ36" s="254">
        <v>12</v>
      </c>
      <c r="BA36" s="254">
        <v>5.0999999999999996</v>
      </c>
      <c r="BB36" s="254">
        <v>0</v>
      </c>
      <c r="BC36" s="254">
        <v>53.4</v>
      </c>
      <c r="BD36" s="254">
        <v>6</v>
      </c>
      <c r="BE36" s="254">
        <v>26.44</v>
      </c>
      <c r="BF36" s="261">
        <v>137135</v>
      </c>
      <c r="BG36" s="254">
        <v>8.6435272587777785</v>
      </c>
      <c r="BH36" s="300">
        <f>[2]Promedios!$I68</f>
        <v>0.62650000000000006</v>
      </c>
      <c r="BI36" s="250">
        <v>1274731.3999999999</v>
      </c>
      <c r="BJ36" s="254">
        <v>65875748.130375013</v>
      </c>
      <c r="BK36" s="261">
        <v>1062358.5725</v>
      </c>
      <c r="BL36" s="254">
        <v>83645</v>
      </c>
      <c r="BM36" s="254">
        <v>38.1</v>
      </c>
      <c r="BN36" s="250">
        <v>26952</v>
      </c>
      <c r="BO36" s="254">
        <v>340154</v>
      </c>
      <c r="BP36" s="261">
        <v>14432.671955000002</v>
      </c>
      <c r="BQ36" s="250">
        <v>5.9821428571428577</v>
      </c>
      <c r="BR36" s="253">
        <f>+[3]Hoja1!$X38</f>
        <v>3.1992833605272417</v>
      </c>
      <c r="BS36" s="254">
        <v>0.59556000000000009</v>
      </c>
      <c r="BT36" s="250">
        <v>9001</v>
      </c>
      <c r="BU36" s="254">
        <v>10</v>
      </c>
      <c r="BV36" s="250">
        <v>5789</v>
      </c>
      <c r="BW36" s="250">
        <v>25826</v>
      </c>
      <c r="BX36" s="250">
        <v>207.90886436454255</v>
      </c>
      <c r="BY36" s="250">
        <v>102</v>
      </c>
      <c r="BZ36" s="253">
        <v>223343</v>
      </c>
      <c r="CA36" s="253">
        <v>0.13259785721862735</v>
      </c>
      <c r="CB36" s="262">
        <v>75.495982139999995</v>
      </c>
      <c r="CC36" s="253">
        <v>0.26600000000000001</v>
      </c>
      <c r="CD36" s="254">
        <v>0.32200000000000001</v>
      </c>
      <c r="CE36" s="254">
        <v>10.999000000000001</v>
      </c>
      <c r="CF36" s="254">
        <v>57.14</v>
      </c>
      <c r="CG36" s="259">
        <v>0.89968903766264929</v>
      </c>
      <c r="CH36" s="250">
        <v>10247781</v>
      </c>
      <c r="CI36" s="300">
        <f>+[4]Hoja3!$H37</f>
        <v>0.11665879997769137</v>
      </c>
      <c r="CJ36" s="250">
        <v>40.129374961022208</v>
      </c>
      <c r="CK36" s="304">
        <v>5.9</v>
      </c>
      <c r="CL36" s="302">
        <v>122164</v>
      </c>
      <c r="CM36" s="253">
        <v>1.0616339954040398E-3</v>
      </c>
      <c r="CN36" s="250">
        <v>2080603.5030949702</v>
      </c>
      <c r="CO36" s="254">
        <v>387070.77899999998</v>
      </c>
      <c r="CP36" s="254">
        <v>1118129.328</v>
      </c>
      <c r="CQ36" s="254">
        <v>1516.9680705599985</v>
      </c>
      <c r="CR36" s="261">
        <v>601.65300000000002</v>
      </c>
      <c r="CS36" s="254">
        <v>29825205.685853608</v>
      </c>
      <c r="CT36" s="261">
        <v>47044648.251024626</v>
      </c>
      <c r="CU36" s="254">
        <v>2</v>
      </c>
      <c r="CV36" s="254">
        <v>47</v>
      </c>
      <c r="CW36" s="250">
        <v>105</v>
      </c>
      <c r="CX36" s="254">
        <v>8211253.3853252707</v>
      </c>
    </row>
    <row r="37" spans="1:102" s="46" customFormat="1">
      <c r="Q37" s="48"/>
      <c r="AU37" s="63"/>
    </row>
    <row r="38" spans="1:102" ht="45">
      <c r="A38" s="17" t="s">
        <v>440</v>
      </c>
      <c r="D38" s="19" t="s">
        <v>441</v>
      </c>
      <c r="E38" s="29" t="s">
        <v>353</v>
      </c>
      <c r="P38" t="s">
        <v>254</v>
      </c>
      <c r="Q38" s="24" t="s">
        <v>256</v>
      </c>
      <c r="AP38" s="49"/>
      <c r="AQ38" s="49"/>
      <c r="AR38" s="49"/>
      <c r="AS38" s="50"/>
      <c r="AT38" s="50"/>
      <c r="AU38" s="64"/>
      <c r="AV38" s="50"/>
      <c r="AW38" s="50"/>
      <c r="AX38" s="50"/>
      <c r="CF38" t="s">
        <v>443</v>
      </c>
      <c r="CJ38" t="s">
        <v>71</v>
      </c>
    </row>
    <row r="39" spans="1:102">
      <c r="Q39" s="24"/>
    </row>
    <row r="40" spans="1:102">
      <c r="Q40" s="24"/>
    </row>
    <row r="41" spans="1:102">
      <c r="Q41" s="24"/>
    </row>
  </sheetData>
  <mergeCells count="11">
    <mergeCell ref="BB1:BD1"/>
    <mergeCell ref="D1:I1"/>
    <mergeCell ref="J1:R1"/>
    <mergeCell ref="S1:AF1"/>
    <mergeCell ref="AG1:AU1"/>
    <mergeCell ref="AV1:BA1"/>
    <mergeCell ref="BE1:BK1"/>
    <mergeCell ref="BL1:CA1"/>
    <mergeCell ref="CB1:CL1"/>
    <mergeCell ref="CM1:CR1"/>
    <mergeCell ref="CS1:CX1"/>
  </mergeCells>
  <phoneticPr fontId="27" type="noConversion"/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CX54"/>
  <sheetViews>
    <sheetView zoomScale="70" zoomScaleNormal="70" zoomScalePageLayoutView="70" workbookViewId="0">
      <pane xSplit="1" ySplit="4" topLeftCell="B5" activePane="bottomRight" state="frozen"/>
      <selection activeCell="H4" sqref="H4"/>
      <selection pane="topRight" activeCell="H4" sqref="H4"/>
      <selection pane="bottomLeft" activeCell="H4" sqref="H4"/>
      <selection pane="bottomRight" sqref="A1:CX4"/>
    </sheetView>
  </sheetViews>
  <sheetFormatPr baseColWidth="10" defaultRowHeight="15"/>
  <cols>
    <col min="2" max="2" width="13" bestFit="1" customWidth="1"/>
    <col min="3" max="3" width="12.85546875" customWidth="1"/>
    <col min="4" max="4" width="12" bestFit="1" customWidth="1"/>
    <col min="5" max="6" width="11.5703125" bestFit="1" customWidth="1"/>
    <col min="7" max="8" width="15" bestFit="1" customWidth="1"/>
    <col min="9" max="25" width="11.5703125" bestFit="1" customWidth="1"/>
    <col min="26" max="26" width="13.42578125" bestFit="1" customWidth="1"/>
    <col min="27" max="46" width="11.5703125" bestFit="1" customWidth="1"/>
    <col min="47" max="47" width="11" style="22" bestFit="1" customWidth="1"/>
    <col min="48" max="57" width="11.5703125" bestFit="1" customWidth="1"/>
    <col min="58" max="58" width="12.42578125" bestFit="1" customWidth="1"/>
    <col min="59" max="60" width="11.5703125" bestFit="1" customWidth="1"/>
    <col min="61" max="61" width="12.42578125" bestFit="1" customWidth="1"/>
    <col min="62" max="62" width="13.5703125" bestFit="1" customWidth="1"/>
    <col min="63" max="63" width="13.85546875" bestFit="1" customWidth="1"/>
    <col min="64" max="67" width="11.5703125" bestFit="1" customWidth="1"/>
    <col min="68" max="68" width="12" bestFit="1" customWidth="1"/>
    <col min="69" max="69" width="11.5703125" bestFit="1" customWidth="1"/>
    <col min="70" max="70" width="13" bestFit="1" customWidth="1"/>
    <col min="71" max="77" width="11.5703125" bestFit="1" customWidth="1"/>
    <col min="78" max="78" width="13.85546875" bestFit="1" customWidth="1"/>
    <col min="79" max="85" width="11.5703125" bestFit="1" customWidth="1"/>
    <col min="86" max="86" width="12.42578125" bestFit="1" customWidth="1"/>
    <col min="87" max="96" width="11.5703125" bestFit="1" customWidth="1"/>
    <col min="97" max="97" width="14.28515625" customWidth="1"/>
    <col min="98" max="98" width="16.140625" customWidth="1"/>
    <col min="99" max="101" width="11.5703125" bestFit="1" customWidth="1"/>
    <col min="102" max="102" width="14.85546875" bestFit="1" customWidth="1"/>
  </cols>
  <sheetData>
    <row r="1" spans="1:102">
      <c r="A1" s="246" t="s">
        <v>340</v>
      </c>
      <c r="B1" s="246" t="s">
        <v>325</v>
      </c>
      <c r="C1" s="246"/>
      <c r="D1" s="308" t="s">
        <v>341</v>
      </c>
      <c r="E1" s="309"/>
      <c r="F1" s="309"/>
      <c r="G1" s="309"/>
      <c r="H1" s="309"/>
      <c r="I1" s="310"/>
      <c r="J1" s="308" t="s">
        <v>245</v>
      </c>
      <c r="K1" s="309"/>
      <c r="L1" s="309"/>
      <c r="M1" s="309"/>
      <c r="N1" s="309"/>
      <c r="O1" s="309"/>
      <c r="P1" s="309"/>
      <c r="Q1" s="309"/>
      <c r="R1" s="310"/>
      <c r="S1" s="308" t="s">
        <v>342</v>
      </c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10"/>
      <c r="AG1" s="308" t="s">
        <v>343</v>
      </c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10"/>
      <c r="AV1" s="308" t="s">
        <v>344</v>
      </c>
      <c r="AW1" s="309"/>
      <c r="AX1" s="309"/>
      <c r="AY1" s="309"/>
      <c r="AZ1" s="309"/>
      <c r="BA1" s="310"/>
      <c r="BB1" s="308" t="s">
        <v>432</v>
      </c>
      <c r="BC1" s="309"/>
      <c r="BD1" s="310"/>
      <c r="BE1" s="308" t="s">
        <v>433</v>
      </c>
      <c r="BF1" s="309"/>
      <c r="BG1" s="309"/>
      <c r="BH1" s="309"/>
      <c r="BI1" s="309"/>
      <c r="BJ1" s="309"/>
      <c r="BK1" s="310"/>
      <c r="BL1" s="308" t="s">
        <v>434</v>
      </c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10"/>
      <c r="CB1" s="308" t="s">
        <v>435</v>
      </c>
      <c r="CC1" s="309"/>
      <c r="CD1" s="309"/>
      <c r="CE1" s="309"/>
      <c r="CF1" s="309"/>
      <c r="CG1" s="309"/>
      <c r="CH1" s="309"/>
      <c r="CI1" s="309"/>
      <c r="CJ1" s="309"/>
      <c r="CK1" s="309"/>
      <c r="CL1" s="310"/>
      <c r="CM1" s="308" t="s">
        <v>333</v>
      </c>
      <c r="CN1" s="309"/>
      <c r="CO1" s="309"/>
      <c r="CP1" s="309"/>
      <c r="CQ1" s="309"/>
      <c r="CR1" s="310"/>
      <c r="CS1" s="308" t="s">
        <v>115</v>
      </c>
      <c r="CT1" s="309"/>
      <c r="CU1" s="309"/>
      <c r="CV1" s="309"/>
      <c r="CW1" s="309"/>
      <c r="CX1" s="310"/>
    </row>
    <row r="2" spans="1:102" ht="135">
      <c r="A2" s="244" t="s">
        <v>445</v>
      </c>
      <c r="B2" s="244" t="s">
        <v>366</v>
      </c>
      <c r="C2" s="244" t="s">
        <v>322</v>
      </c>
      <c r="D2" s="244" t="s">
        <v>446</v>
      </c>
      <c r="E2" s="244" t="s">
        <v>447</v>
      </c>
      <c r="F2" s="244" t="s">
        <v>448</v>
      </c>
      <c r="G2" s="244" t="s">
        <v>449</v>
      </c>
      <c r="H2" s="244" t="s">
        <v>450</v>
      </c>
      <c r="I2" s="244" t="s">
        <v>301</v>
      </c>
      <c r="J2" s="244" t="s">
        <v>452</v>
      </c>
      <c r="K2" s="244" t="s">
        <v>453</v>
      </c>
      <c r="L2" s="244" t="s">
        <v>454</v>
      </c>
      <c r="M2" s="244" t="s">
        <v>455</v>
      </c>
      <c r="N2" s="244" t="s">
        <v>456</v>
      </c>
      <c r="O2" s="244" t="s">
        <v>457</v>
      </c>
      <c r="P2" s="244" t="s">
        <v>246</v>
      </c>
      <c r="Q2" s="244" t="s">
        <v>248</v>
      </c>
      <c r="R2" s="244" t="s">
        <v>458</v>
      </c>
      <c r="S2" s="244" t="s">
        <v>459</v>
      </c>
      <c r="T2" s="244" t="s">
        <v>467</v>
      </c>
      <c r="U2" s="244" t="s">
        <v>460</v>
      </c>
      <c r="V2" s="244" t="s">
        <v>476</v>
      </c>
      <c r="W2" s="244" t="s">
        <v>461</v>
      </c>
      <c r="X2" s="244" t="s">
        <v>462</v>
      </c>
      <c r="Y2" s="244" t="s">
        <v>358</v>
      </c>
      <c r="Z2" s="244" t="s">
        <v>241</v>
      </c>
      <c r="AA2" s="244" t="s">
        <v>464</v>
      </c>
      <c r="AB2" s="244" t="s">
        <v>465</v>
      </c>
      <c r="AC2" s="244" t="s">
        <v>466</v>
      </c>
      <c r="AD2" s="244" t="s">
        <v>495</v>
      </c>
      <c r="AE2" s="244" t="s">
        <v>499</v>
      </c>
      <c r="AF2" s="244" t="s">
        <v>468</v>
      </c>
      <c r="AG2" s="244" t="s">
        <v>482</v>
      </c>
      <c r="AH2" s="244" t="s">
        <v>480</v>
      </c>
      <c r="AI2" s="244" t="s">
        <v>191</v>
      </c>
      <c r="AJ2" s="244" t="s">
        <v>469</v>
      </c>
      <c r="AK2" s="244" t="s">
        <v>470</v>
      </c>
      <c r="AL2" s="244" t="s">
        <v>110</v>
      </c>
      <c r="AM2" s="244" t="s">
        <v>471</v>
      </c>
      <c r="AN2" s="244" t="s">
        <v>472</v>
      </c>
      <c r="AO2" s="244" t="s">
        <v>259</v>
      </c>
      <c r="AP2" s="244" t="s">
        <v>209</v>
      </c>
      <c r="AQ2" s="244" t="s">
        <v>473</v>
      </c>
      <c r="AR2" s="244" t="s">
        <v>183</v>
      </c>
      <c r="AS2" s="244" t="s">
        <v>189</v>
      </c>
      <c r="AT2" s="244" t="s">
        <v>260</v>
      </c>
      <c r="AU2" s="244" t="s">
        <v>184</v>
      </c>
      <c r="AV2" s="244" t="s">
        <v>302</v>
      </c>
      <c r="AW2" s="244" t="s">
        <v>303</v>
      </c>
      <c r="AX2" s="244" t="s">
        <v>362</v>
      </c>
      <c r="AY2" s="244" t="s">
        <v>304</v>
      </c>
      <c r="AZ2" s="244" t="s">
        <v>305</v>
      </c>
      <c r="BA2" s="244" t="s">
        <v>306</v>
      </c>
      <c r="BB2" s="244" t="s">
        <v>364</v>
      </c>
      <c r="BC2" s="244" t="s">
        <v>385</v>
      </c>
      <c r="BD2" s="244" t="s">
        <v>486</v>
      </c>
      <c r="BE2" s="244" t="s">
        <v>298</v>
      </c>
      <c r="BF2" s="244" t="s">
        <v>152</v>
      </c>
      <c r="BG2" s="244" t="s">
        <v>297</v>
      </c>
      <c r="BH2" s="244" t="s">
        <v>484</v>
      </c>
      <c r="BI2" s="244" t="s">
        <v>474</v>
      </c>
      <c r="BJ2" s="244" t="s">
        <v>475</v>
      </c>
      <c r="BK2" s="244" t="s">
        <v>386</v>
      </c>
      <c r="BL2" s="244" t="s">
        <v>234</v>
      </c>
      <c r="BM2" s="244" t="s">
        <v>293</v>
      </c>
      <c r="BN2" s="244" t="s">
        <v>377</v>
      </c>
      <c r="BO2" s="244" t="s">
        <v>378</v>
      </c>
      <c r="BP2" s="244" t="s">
        <v>181</v>
      </c>
      <c r="BQ2" s="244" t="s">
        <v>131</v>
      </c>
      <c r="BR2" s="244" t="s">
        <v>382</v>
      </c>
      <c r="BS2" s="244" t="s">
        <v>296</v>
      </c>
      <c r="BT2" s="244" t="s">
        <v>383</v>
      </c>
      <c r="BU2" s="244" t="s">
        <v>416</v>
      </c>
      <c r="BV2" s="244" t="s">
        <v>417</v>
      </c>
      <c r="BW2" s="244" t="s">
        <v>176</v>
      </c>
      <c r="BX2" s="244" t="s">
        <v>203</v>
      </c>
      <c r="BY2" s="244" t="s">
        <v>418</v>
      </c>
      <c r="BZ2" s="244" t="s">
        <v>419</v>
      </c>
      <c r="CA2" s="244" t="s">
        <v>171</v>
      </c>
      <c r="CB2" s="244" t="s">
        <v>352</v>
      </c>
      <c r="CC2" s="244" t="s">
        <v>334</v>
      </c>
      <c r="CD2" s="244" t="s">
        <v>420</v>
      </c>
      <c r="CE2" s="244" t="s">
        <v>335</v>
      </c>
      <c r="CF2" s="244" t="s">
        <v>421</v>
      </c>
      <c r="CG2" s="244" t="s">
        <v>336</v>
      </c>
      <c r="CH2" s="244" t="s">
        <v>387</v>
      </c>
      <c r="CI2" s="244" t="s">
        <v>388</v>
      </c>
      <c r="CJ2" s="244" t="s">
        <v>389</v>
      </c>
      <c r="CK2" s="244" t="s">
        <v>451</v>
      </c>
      <c r="CL2" s="244" t="s">
        <v>346</v>
      </c>
      <c r="CM2" s="244" t="s">
        <v>160</v>
      </c>
      <c r="CN2" s="244" t="s">
        <v>422</v>
      </c>
      <c r="CO2" s="244" t="s">
        <v>423</v>
      </c>
      <c r="CP2" s="244" t="s">
        <v>424</v>
      </c>
      <c r="CQ2" s="244" t="s">
        <v>425</v>
      </c>
      <c r="CR2" s="244" t="s">
        <v>426</v>
      </c>
      <c r="CS2" s="244" t="s">
        <v>332</v>
      </c>
      <c r="CT2" s="244" t="s">
        <v>337</v>
      </c>
      <c r="CU2" s="244" t="s">
        <v>338</v>
      </c>
      <c r="CV2" s="244" t="s">
        <v>339</v>
      </c>
      <c r="CW2" s="244" t="s">
        <v>363</v>
      </c>
      <c r="CX2" s="244" t="s">
        <v>99</v>
      </c>
    </row>
    <row r="3" spans="1:102" ht="45.75" customHeight="1">
      <c r="A3" s="121" t="s">
        <v>367</v>
      </c>
      <c r="B3" s="121" t="s">
        <v>323</v>
      </c>
      <c r="C3" s="121" t="s">
        <v>167</v>
      </c>
      <c r="D3" s="121" t="s">
        <v>368</v>
      </c>
      <c r="E3" s="121" t="s">
        <v>369</v>
      </c>
      <c r="F3" s="121" t="s">
        <v>369</v>
      </c>
      <c r="G3" s="121" t="s">
        <v>369</v>
      </c>
      <c r="H3" s="121" t="s">
        <v>369</v>
      </c>
      <c r="I3" s="121"/>
      <c r="J3" s="121" t="s">
        <v>478</v>
      </c>
      <c r="K3" s="121" t="s">
        <v>371</v>
      </c>
      <c r="L3" s="121" t="s">
        <v>372</v>
      </c>
      <c r="M3" s="121" t="s">
        <v>372</v>
      </c>
      <c r="N3" s="121" t="s">
        <v>372</v>
      </c>
      <c r="O3" s="121" t="s">
        <v>372</v>
      </c>
      <c r="P3" s="121" t="s">
        <v>253</v>
      </c>
      <c r="Q3" s="121" t="s">
        <v>249</v>
      </c>
      <c r="R3" s="121" t="s">
        <v>369</v>
      </c>
      <c r="S3" s="121" t="s">
        <v>369</v>
      </c>
      <c r="T3" s="121" t="s">
        <v>272</v>
      </c>
      <c r="U3" s="121" t="s">
        <v>373</v>
      </c>
      <c r="V3" s="121" t="s">
        <v>374</v>
      </c>
      <c r="W3" s="121" t="s">
        <v>375</v>
      </c>
      <c r="X3" s="121" t="s">
        <v>369</v>
      </c>
      <c r="Y3" s="121" t="s">
        <v>369</v>
      </c>
      <c r="Z3" s="121" t="s">
        <v>242</v>
      </c>
      <c r="AA3" s="121" t="s">
        <v>271</v>
      </c>
      <c r="AB3" s="121" t="s">
        <v>271</v>
      </c>
      <c r="AC3" s="121" t="s">
        <v>369</v>
      </c>
      <c r="AD3" s="121" t="s">
        <v>496</v>
      </c>
      <c r="AE3" s="121" t="s">
        <v>500</v>
      </c>
      <c r="AF3" s="121" t="s">
        <v>369</v>
      </c>
      <c r="AG3" s="121" t="s">
        <v>271</v>
      </c>
      <c r="AH3" s="121" t="s">
        <v>368</v>
      </c>
      <c r="AI3" s="121" t="s">
        <v>273</v>
      </c>
      <c r="AJ3" s="121" t="s">
        <v>369</v>
      </c>
      <c r="AK3" s="121" t="s">
        <v>369</v>
      </c>
      <c r="AL3" s="121" t="s">
        <v>262</v>
      </c>
      <c r="AM3" s="121" t="s">
        <v>369</v>
      </c>
      <c r="AN3" s="121" t="s">
        <v>369</v>
      </c>
      <c r="AO3" s="121" t="s">
        <v>369</v>
      </c>
      <c r="AP3" s="121" t="s">
        <v>274</v>
      </c>
      <c r="AQ3" s="121" t="s">
        <v>274</v>
      </c>
      <c r="AR3" s="121" t="s">
        <v>274</v>
      </c>
      <c r="AS3" s="121" t="s">
        <v>146</v>
      </c>
      <c r="AT3" s="121" t="s">
        <v>275</v>
      </c>
      <c r="AU3" s="121" t="s">
        <v>369</v>
      </c>
      <c r="AV3" s="121" t="s">
        <v>369</v>
      </c>
      <c r="AW3" s="121" t="s">
        <v>267</v>
      </c>
      <c r="AX3" s="121" t="s">
        <v>369</v>
      </c>
      <c r="AY3" s="121" t="s">
        <v>369</v>
      </c>
      <c r="AZ3" s="121" t="s">
        <v>267</v>
      </c>
      <c r="BA3" s="121" t="s">
        <v>267</v>
      </c>
      <c r="BB3" s="121" t="s">
        <v>278</v>
      </c>
      <c r="BC3" s="121" t="s">
        <v>279</v>
      </c>
      <c r="BD3" s="121" t="s">
        <v>488</v>
      </c>
      <c r="BE3" s="121" t="s">
        <v>310</v>
      </c>
      <c r="BF3" s="121" t="s">
        <v>369</v>
      </c>
      <c r="BG3" s="121" t="s">
        <v>369</v>
      </c>
      <c r="BH3" s="121" t="s">
        <v>369</v>
      </c>
      <c r="BI3" s="121" t="s">
        <v>277</v>
      </c>
      <c r="BJ3" s="121" t="s">
        <v>369</v>
      </c>
      <c r="BK3" s="121" t="s">
        <v>280</v>
      </c>
      <c r="BL3" s="121" t="s">
        <v>237</v>
      </c>
      <c r="BM3" s="121" t="s">
        <v>281</v>
      </c>
      <c r="BN3" s="121" t="s">
        <v>158</v>
      </c>
      <c r="BO3" s="121" t="s">
        <v>158</v>
      </c>
      <c r="BP3" s="121" t="s">
        <v>114</v>
      </c>
      <c r="BQ3" s="121" t="s">
        <v>282</v>
      </c>
      <c r="BR3" s="121" t="s">
        <v>369</v>
      </c>
      <c r="BS3" s="121" t="s">
        <v>282</v>
      </c>
      <c r="BT3" s="121" t="s">
        <v>282</v>
      </c>
      <c r="BU3" s="121" t="s">
        <v>283</v>
      </c>
      <c r="BV3" s="121" t="s">
        <v>369</v>
      </c>
      <c r="BW3" s="121" t="s">
        <v>179</v>
      </c>
      <c r="BX3" s="121" t="s">
        <v>276</v>
      </c>
      <c r="BY3" s="121" t="s">
        <v>369</v>
      </c>
      <c r="BZ3" s="121" t="s">
        <v>264</v>
      </c>
      <c r="CA3" s="121" t="s">
        <v>265</v>
      </c>
      <c r="CB3" s="121" t="s">
        <v>351</v>
      </c>
      <c r="CC3" s="121" t="s">
        <v>266</v>
      </c>
      <c r="CD3" s="121" t="s">
        <v>266</v>
      </c>
      <c r="CE3" s="121" t="s">
        <v>390</v>
      </c>
      <c r="CF3" s="121" t="s">
        <v>268</v>
      </c>
      <c r="CG3" s="121" t="s">
        <v>369</v>
      </c>
      <c r="CH3" s="121" t="s">
        <v>369</v>
      </c>
      <c r="CI3" s="121" t="s">
        <v>267</v>
      </c>
      <c r="CJ3" s="121" t="s">
        <v>92</v>
      </c>
      <c r="CK3" s="121" t="s">
        <v>370</v>
      </c>
      <c r="CL3" s="121" t="s">
        <v>369</v>
      </c>
      <c r="CM3" s="121" t="s">
        <v>164</v>
      </c>
      <c r="CN3" s="121" t="s">
        <v>369</v>
      </c>
      <c r="CO3" s="121" t="s">
        <v>269</v>
      </c>
      <c r="CP3" s="121" t="s">
        <v>269</v>
      </c>
      <c r="CQ3" s="121" t="s">
        <v>269</v>
      </c>
      <c r="CR3" s="121" t="s">
        <v>282</v>
      </c>
      <c r="CS3" s="121" t="s">
        <v>369</v>
      </c>
      <c r="CT3" s="121" t="s">
        <v>369</v>
      </c>
      <c r="CU3" s="121" t="s">
        <v>270</v>
      </c>
      <c r="CV3" s="121" t="s">
        <v>185</v>
      </c>
      <c r="CW3" s="121" t="s">
        <v>186</v>
      </c>
      <c r="CX3" s="121" t="s">
        <v>308</v>
      </c>
    </row>
    <row r="4" spans="1:102" ht="39" customHeight="1">
      <c r="A4" s="121" t="s">
        <v>187</v>
      </c>
      <c r="B4" s="121" t="s">
        <v>243</v>
      </c>
      <c r="C4" s="121" t="s">
        <v>324</v>
      </c>
      <c r="D4" s="121" t="s">
        <v>188</v>
      </c>
      <c r="E4" s="121" t="s">
        <v>188</v>
      </c>
      <c r="F4" s="121" t="s">
        <v>284</v>
      </c>
      <c r="G4" s="121" t="s">
        <v>285</v>
      </c>
      <c r="H4" s="121" t="s">
        <v>286</v>
      </c>
      <c r="I4" s="121"/>
      <c r="J4" s="121" t="s">
        <v>479</v>
      </c>
      <c r="K4" s="121" t="s">
        <v>289</v>
      </c>
      <c r="L4" s="121" t="s">
        <v>347</v>
      </c>
      <c r="M4" s="121" t="s">
        <v>347</v>
      </c>
      <c r="N4" s="121" t="s">
        <v>347</v>
      </c>
      <c r="O4" s="121" t="s">
        <v>347</v>
      </c>
      <c r="P4" s="121" t="s">
        <v>251</v>
      </c>
      <c r="Q4" s="121" t="s">
        <v>180</v>
      </c>
      <c r="R4" s="121" t="s">
        <v>392</v>
      </c>
      <c r="S4" s="121" t="s">
        <v>393</v>
      </c>
      <c r="T4" s="121" t="s">
        <v>357</v>
      </c>
      <c r="U4" s="121" t="s">
        <v>394</v>
      </c>
      <c r="V4" s="121" t="s">
        <v>356</v>
      </c>
      <c r="W4" s="121" t="s">
        <v>396</v>
      </c>
      <c r="X4" s="121" t="s">
        <v>397</v>
      </c>
      <c r="Y4" s="121" t="s">
        <v>360</v>
      </c>
      <c r="Z4" s="121" t="s">
        <v>206</v>
      </c>
      <c r="AA4" s="121" t="s">
        <v>399</v>
      </c>
      <c r="AB4" s="121" t="s">
        <v>400</v>
      </c>
      <c r="AC4" s="121" t="s">
        <v>401</v>
      </c>
      <c r="AD4" s="121" t="s">
        <v>497</v>
      </c>
      <c r="AE4" s="121" t="s">
        <v>501</v>
      </c>
      <c r="AF4" s="121" t="s">
        <v>401</v>
      </c>
      <c r="AG4" s="121" t="s">
        <v>483</v>
      </c>
      <c r="AH4" s="121" t="s">
        <v>404</v>
      </c>
      <c r="AI4" s="121" t="s">
        <v>192</v>
      </c>
      <c r="AJ4" s="121" t="s">
        <v>188</v>
      </c>
      <c r="AK4" s="121" t="s">
        <v>188</v>
      </c>
      <c r="AL4" s="121" t="s">
        <v>263</v>
      </c>
      <c r="AM4" s="121" t="s">
        <v>395</v>
      </c>
      <c r="AN4" s="121" t="s">
        <v>395</v>
      </c>
      <c r="AO4" s="121" t="s">
        <v>405</v>
      </c>
      <c r="AP4" s="121" t="s">
        <v>402</v>
      </c>
      <c r="AQ4" s="121" t="s">
        <v>402</v>
      </c>
      <c r="AR4" s="121" t="s">
        <v>406</v>
      </c>
      <c r="AS4" s="121" t="s">
        <v>190</v>
      </c>
      <c r="AT4" s="121" t="s">
        <v>261</v>
      </c>
      <c r="AU4" s="121" t="s">
        <v>111</v>
      </c>
      <c r="AV4" s="121" t="s">
        <v>402</v>
      </c>
      <c r="AW4" s="121" t="s">
        <v>491</v>
      </c>
      <c r="AX4" s="121" t="s">
        <v>492</v>
      </c>
      <c r="AY4" s="121" t="s">
        <v>307</v>
      </c>
      <c r="AZ4" s="121" t="s">
        <v>402</v>
      </c>
      <c r="BA4" s="121" t="s">
        <v>404</v>
      </c>
      <c r="BB4" s="121" t="s">
        <v>287</v>
      </c>
      <c r="BC4" s="121" t="s">
        <v>409</v>
      </c>
      <c r="BD4" s="121" t="s">
        <v>487</v>
      </c>
      <c r="BE4" s="121" t="s">
        <v>313</v>
      </c>
      <c r="BF4" s="121" t="s">
        <v>395</v>
      </c>
      <c r="BG4" s="121" t="s">
        <v>395</v>
      </c>
      <c r="BH4" s="121" t="s">
        <v>485</v>
      </c>
      <c r="BI4" s="121" t="s">
        <v>285</v>
      </c>
      <c r="BJ4" s="121" t="s">
        <v>285</v>
      </c>
      <c r="BK4" s="121" t="s">
        <v>393</v>
      </c>
      <c r="BL4" s="121" t="s">
        <v>238</v>
      </c>
      <c r="BM4" s="121" t="s">
        <v>410</v>
      </c>
      <c r="BN4" s="121" t="s">
        <v>411</v>
      </c>
      <c r="BO4" s="121" t="s">
        <v>395</v>
      </c>
      <c r="BP4" s="121" t="s">
        <v>196</v>
      </c>
      <c r="BQ4" s="121" t="s">
        <v>109</v>
      </c>
      <c r="BR4" s="121" t="s">
        <v>46</v>
      </c>
      <c r="BS4" s="121" t="s">
        <v>413</v>
      </c>
      <c r="BT4" s="121" t="s">
        <v>317</v>
      </c>
      <c r="BU4" s="121" t="s">
        <v>320</v>
      </c>
      <c r="BV4" s="121" t="s">
        <v>318</v>
      </c>
      <c r="BW4" s="121" t="s">
        <v>180</v>
      </c>
      <c r="BX4" s="121" t="s">
        <v>204</v>
      </c>
      <c r="BY4" s="121" t="s">
        <v>395</v>
      </c>
      <c r="BZ4" s="121" t="s">
        <v>408</v>
      </c>
      <c r="CA4" s="121" t="s">
        <v>174</v>
      </c>
      <c r="CB4" s="121" t="s">
        <v>391</v>
      </c>
      <c r="CC4" s="121" t="s">
        <v>414</v>
      </c>
      <c r="CD4" s="121" t="s">
        <v>414</v>
      </c>
      <c r="CE4" s="121" t="s">
        <v>391</v>
      </c>
      <c r="CF4" s="121" t="s">
        <v>391</v>
      </c>
      <c r="CG4" s="121" t="s">
        <v>143</v>
      </c>
      <c r="CH4" s="121" t="s">
        <v>407</v>
      </c>
      <c r="CI4" s="121" t="s">
        <v>54</v>
      </c>
      <c r="CJ4" s="121" t="s">
        <v>94</v>
      </c>
      <c r="CK4" s="121" t="s">
        <v>287</v>
      </c>
      <c r="CL4" s="121" t="s">
        <v>395</v>
      </c>
      <c r="CM4" s="121" t="s">
        <v>162</v>
      </c>
      <c r="CN4" s="121" t="s">
        <v>326</v>
      </c>
      <c r="CO4" s="121" t="s">
        <v>327</v>
      </c>
      <c r="CP4" s="121" t="s">
        <v>327</v>
      </c>
      <c r="CQ4" s="121" t="s">
        <v>105</v>
      </c>
      <c r="CR4" s="121" t="s">
        <v>328</v>
      </c>
      <c r="CS4" s="121" t="s">
        <v>285</v>
      </c>
      <c r="CT4" s="121" t="s">
        <v>285</v>
      </c>
      <c r="CU4" s="121" t="s">
        <v>395</v>
      </c>
      <c r="CV4" s="121" t="s">
        <v>395</v>
      </c>
      <c r="CW4" s="121" t="s">
        <v>329</v>
      </c>
      <c r="CX4" s="121" t="s">
        <v>102</v>
      </c>
    </row>
    <row r="5" spans="1:102">
      <c r="A5" s="248" t="s">
        <v>330</v>
      </c>
      <c r="B5" s="250">
        <v>2315.6775468509227</v>
      </c>
      <c r="C5" s="251">
        <v>0.29469810000000002</v>
      </c>
      <c r="D5" s="250">
        <v>1141946</v>
      </c>
      <c r="E5" s="250">
        <v>455934</v>
      </c>
      <c r="F5" s="56">
        <v>5625</v>
      </c>
      <c r="G5" s="250">
        <v>124537968.139534</v>
      </c>
      <c r="H5" s="250">
        <v>91341447.184124395</v>
      </c>
      <c r="I5" s="250">
        <v>40960</v>
      </c>
      <c r="J5" s="254">
        <v>20301</v>
      </c>
      <c r="K5" s="303">
        <v>74.054313182903925</v>
      </c>
      <c r="L5" s="253">
        <v>2.92</v>
      </c>
      <c r="M5" s="253">
        <v>2.7</v>
      </c>
      <c r="N5" s="253">
        <v>3.46</v>
      </c>
      <c r="O5" s="253">
        <v>1.79</v>
      </c>
      <c r="P5" s="253">
        <v>0.29033333333333333</v>
      </c>
      <c r="Q5" s="254">
        <v>54</v>
      </c>
      <c r="R5" s="255">
        <v>67</v>
      </c>
      <c r="S5" s="254">
        <v>4425</v>
      </c>
      <c r="T5" s="251">
        <v>0.13097676797117738</v>
      </c>
      <c r="U5" s="254">
        <v>65447</v>
      </c>
      <c r="V5" s="254">
        <v>8</v>
      </c>
      <c r="W5" s="250">
        <v>379</v>
      </c>
      <c r="X5" s="256">
        <v>976.99</v>
      </c>
      <c r="Y5" s="254">
        <v>23</v>
      </c>
      <c r="Z5" s="257">
        <v>5409.7028901828762</v>
      </c>
      <c r="AA5" s="254">
        <v>1.51</v>
      </c>
      <c r="AB5" s="292">
        <v>3354.22</v>
      </c>
      <c r="AC5" s="254">
        <v>376</v>
      </c>
      <c r="AD5" s="250">
        <v>0</v>
      </c>
      <c r="AE5" s="254">
        <v>6</v>
      </c>
      <c r="AF5" s="254">
        <v>376</v>
      </c>
      <c r="AG5" s="258">
        <f>[1]OK!$J5</f>
        <v>97.662304406559201</v>
      </c>
      <c r="AH5" s="253">
        <v>13.152699999999999</v>
      </c>
      <c r="AI5" s="259">
        <v>0.21320856855618281</v>
      </c>
      <c r="AJ5" s="250">
        <v>81031</v>
      </c>
      <c r="AK5" s="250">
        <v>39679</v>
      </c>
      <c r="AL5" s="253">
        <v>2.2785665872116545</v>
      </c>
      <c r="AM5" s="298">
        <v>59</v>
      </c>
      <c r="AN5" s="250">
        <v>160513</v>
      </c>
      <c r="AO5" s="260">
        <v>1.0569253081943437</v>
      </c>
      <c r="AP5" s="259">
        <v>3.0003371165299473E-2</v>
      </c>
      <c r="AQ5" s="253">
        <v>82.185006648936167</v>
      </c>
      <c r="AR5" s="254">
        <v>64.189523103533489</v>
      </c>
      <c r="AS5" s="259">
        <v>0.12787941408861606</v>
      </c>
      <c r="AT5" s="254">
        <v>532.53033398202854</v>
      </c>
      <c r="AU5" s="302">
        <v>24281</v>
      </c>
      <c r="AV5" s="254">
        <v>8.5044196445851394</v>
      </c>
      <c r="AW5" s="254">
        <v>2816100</v>
      </c>
      <c r="AX5" s="253">
        <v>56.841539976568797</v>
      </c>
      <c r="AY5" s="260">
        <v>7.9986371676565114E-3</v>
      </c>
      <c r="AZ5" s="254">
        <v>59.5</v>
      </c>
      <c r="BA5" s="254">
        <v>4.3</v>
      </c>
      <c r="BB5" s="254">
        <v>0</v>
      </c>
      <c r="BC5" s="254">
        <v>52.31</v>
      </c>
      <c r="BD5" s="254">
        <v>0</v>
      </c>
      <c r="BE5" s="254">
        <v>28.19</v>
      </c>
      <c r="BF5" s="261">
        <v>24747</v>
      </c>
      <c r="BG5" s="254">
        <v>14.988642788503149</v>
      </c>
      <c r="BH5" s="300">
        <f>[2]Promedios!$J37</f>
        <v>0.76649999999999996</v>
      </c>
      <c r="BI5" s="250">
        <v>3220515.1999999997</v>
      </c>
      <c r="BJ5" s="254">
        <v>80093965</v>
      </c>
      <c r="BK5" s="261">
        <v>112648.25</v>
      </c>
      <c r="BL5" s="250">
        <v>58971.924327317327</v>
      </c>
      <c r="BM5" s="254">
        <v>72.599999999999994</v>
      </c>
      <c r="BN5" s="250">
        <v>75628.128741986613</v>
      </c>
      <c r="BO5" s="250">
        <v>260570.94095954183</v>
      </c>
      <c r="BP5" s="261">
        <v>18371.016016000001</v>
      </c>
      <c r="BQ5" s="253">
        <v>7.81627719580983</v>
      </c>
      <c r="BR5" s="253">
        <f>+[3]Hoja1!$Y7</f>
        <v>5.8271662490530858</v>
      </c>
      <c r="BS5" s="254">
        <v>0.321494</v>
      </c>
      <c r="BT5" s="250">
        <v>10878</v>
      </c>
      <c r="BU5" s="254">
        <v>10</v>
      </c>
      <c r="BV5" s="250">
        <v>7845</v>
      </c>
      <c r="BW5" s="250">
        <v>19622</v>
      </c>
      <c r="BX5" s="250">
        <v>193.06569343065692</v>
      </c>
      <c r="BY5" s="250">
        <v>96</v>
      </c>
      <c r="BZ5" s="253">
        <v>644083</v>
      </c>
      <c r="CA5" s="253">
        <v>1.7777777777777779</v>
      </c>
      <c r="CB5" s="262">
        <v>80.172179760000006</v>
      </c>
      <c r="CC5" s="253">
        <v>0.2455</v>
      </c>
      <c r="CD5" s="254">
        <v>4.2666666666666672E-2</v>
      </c>
      <c r="CE5" s="254">
        <v>38.92</v>
      </c>
      <c r="CF5" s="254">
        <v>69.77</v>
      </c>
      <c r="CG5" s="259">
        <v>0.87035748312253647</v>
      </c>
      <c r="CH5" s="250">
        <v>11655500</v>
      </c>
      <c r="CI5" s="300">
        <f>+[4]Hoja3!$I6</f>
        <v>5.7952906402549784E-2</v>
      </c>
      <c r="CJ5" s="250">
        <v>145.6222818792302</v>
      </c>
      <c r="CK5" s="254">
        <v>4.7</v>
      </c>
      <c r="CL5" s="302">
        <v>107017</v>
      </c>
      <c r="CM5" s="253">
        <v>7.9419962414746938E-4</v>
      </c>
      <c r="CN5" s="254">
        <v>1826753.1743162801</v>
      </c>
      <c r="CO5" s="254">
        <v>4845160.4450000003</v>
      </c>
      <c r="CP5" s="254">
        <v>3630993.156</v>
      </c>
      <c r="CQ5" s="254">
        <v>99.564108851051188</v>
      </c>
      <c r="CR5" s="261">
        <v>1382.560821140637</v>
      </c>
      <c r="CS5" s="254">
        <v>50141278.532033734</v>
      </c>
      <c r="CT5" s="261">
        <v>63815669.086940579</v>
      </c>
      <c r="CU5" s="254">
        <v>4</v>
      </c>
      <c r="CV5" s="254">
        <v>88</v>
      </c>
      <c r="CW5" s="254">
        <v>78</v>
      </c>
      <c r="CX5" s="254">
        <v>9235496.6290847529</v>
      </c>
    </row>
    <row r="6" spans="1:102">
      <c r="A6" s="248" t="s">
        <v>331</v>
      </c>
      <c r="B6" s="250">
        <v>5142.0478866038284</v>
      </c>
      <c r="C6" s="251">
        <v>0.25308229999999998</v>
      </c>
      <c r="D6" s="250">
        <v>3165776</v>
      </c>
      <c r="E6" s="250">
        <v>1406932</v>
      </c>
      <c r="F6" s="56">
        <v>71546</v>
      </c>
      <c r="G6" s="250">
        <v>321428097.09054297</v>
      </c>
      <c r="H6" s="250">
        <v>233506256.84197801</v>
      </c>
      <c r="I6" s="250">
        <v>66508</v>
      </c>
      <c r="J6" s="254">
        <v>123013</v>
      </c>
      <c r="K6" s="303">
        <v>75.96828053833255</v>
      </c>
      <c r="L6" s="253">
        <v>3.13</v>
      </c>
      <c r="M6" s="253">
        <v>2.68</v>
      </c>
      <c r="N6" s="253">
        <v>4.08</v>
      </c>
      <c r="O6" s="253">
        <v>1.84</v>
      </c>
      <c r="P6" s="253">
        <v>0.24733333333333332</v>
      </c>
      <c r="Q6" s="254">
        <v>48</v>
      </c>
      <c r="R6" s="302">
        <v>1530</v>
      </c>
      <c r="S6" s="254">
        <v>3780</v>
      </c>
      <c r="T6" s="251">
        <v>9.4533403553046166E-2</v>
      </c>
      <c r="U6" s="254">
        <v>204977</v>
      </c>
      <c r="V6" s="254">
        <v>6</v>
      </c>
      <c r="W6" s="250">
        <v>1028</v>
      </c>
      <c r="X6" s="256">
        <v>47794.53</v>
      </c>
      <c r="Y6" s="254">
        <v>34</v>
      </c>
      <c r="Z6" s="257">
        <v>8942.7624341928858</v>
      </c>
      <c r="AA6" s="254">
        <v>0.59</v>
      </c>
      <c r="AB6" s="292">
        <v>5620.03</v>
      </c>
      <c r="AC6" s="254">
        <v>1336</v>
      </c>
      <c r="AD6" s="250">
        <v>1</v>
      </c>
      <c r="AE6" s="254">
        <v>3</v>
      </c>
      <c r="AF6" s="254">
        <v>1281</v>
      </c>
      <c r="AG6" s="258">
        <f>[1]OK!$J6</f>
        <v>93.126950153488238</v>
      </c>
      <c r="AH6" s="253">
        <v>11.8546</v>
      </c>
      <c r="AI6" s="259">
        <v>0.20089652596189764</v>
      </c>
      <c r="AJ6" s="250">
        <v>176980</v>
      </c>
      <c r="AK6" s="250">
        <v>223355</v>
      </c>
      <c r="AL6" s="253">
        <v>1.4558831705085895</v>
      </c>
      <c r="AM6" s="298">
        <v>77</v>
      </c>
      <c r="AN6" s="250">
        <v>481810</v>
      </c>
      <c r="AO6" s="260">
        <v>0.95663464035315515</v>
      </c>
      <c r="AP6" s="259">
        <v>3.6077608809648665E-2</v>
      </c>
      <c r="AQ6" s="253">
        <v>81.309219296033433</v>
      </c>
      <c r="AR6" s="254">
        <v>53.354774056724693</v>
      </c>
      <c r="AS6" s="259">
        <v>0.1727288106919303</v>
      </c>
      <c r="AT6" s="254">
        <v>522.87979704590759</v>
      </c>
      <c r="AU6" s="302">
        <v>107807</v>
      </c>
      <c r="AV6" s="254">
        <v>4.0354047574678589</v>
      </c>
      <c r="AW6" s="254">
        <v>8895200</v>
      </c>
      <c r="AX6" s="253">
        <v>46.562889465428896</v>
      </c>
      <c r="AY6" s="260">
        <v>-2.0337452406994434E-2</v>
      </c>
      <c r="AZ6" s="254">
        <v>74.2</v>
      </c>
      <c r="BA6" s="254">
        <v>14</v>
      </c>
      <c r="BB6" s="254">
        <v>0</v>
      </c>
      <c r="BC6" s="254">
        <v>40.6</v>
      </c>
      <c r="BD6" s="254">
        <v>42.9</v>
      </c>
      <c r="BE6" s="254">
        <v>37.86</v>
      </c>
      <c r="BF6" s="261">
        <v>76237</v>
      </c>
      <c r="BG6" s="254">
        <v>47.112555806894463</v>
      </c>
      <c r="BH6" s="300">
        <f>[2]Promedios!$J38</f>
        <v>0.75933333333333342</v>
      </c>
      <c r="BI6" s="250">
        <v>10207254</v>
      </c>
      <c r="BJ6" s="254">
        <v>181247360</v>
      </c>
      <c r="BK6" s="261">
        <v>198828.48</v>
      </c>
      <c r="BL6" s="250">
        <v>202672.74719062116</v>
      </c>
      <c r="BM6" s="254">
        <v>84</v>
      </c>
      <c r="BN6" s="250">
        <v>196489.43519118711</v>
      </c>
      <c r="BO6" s="250">
        <v>780164.25105265272</v>
      </c>
      <c r="BP6" s="261">
        <v>49625.861619000003</v>
      </c>
      <c r="BQ6" s="253">
        <v>12.159570387418489</v>
      </c>
      <c r="BR6" s="253">
        <f>+[3]Hoja1!$Y8</f>
        <v>62.875227228225555</v>
      </c>
      <c r="BS6" s="254">
        <v>18806.421398999999</v>
      </c>
      <c r="BT6" s="250">
        <v>56395</v>
      </c>
      <c r="BU6" s="254">
        <v>33</v>
      </c>
      <c r="BV6" s="250">
        <v>20714</v>
      </c>
      <c r="BW6" s="250">
        <v>34283</v>
      </c>
      <c r="BX6" s="250">
        <v>284.88906250000002</v>
      </c>
      <c r="BY6" s="250">
        <v>361</v>
      </c>
      <c r="BZ6" s="253">
        <v>1909864</v>
      </c>
      <c r="CA6" s="253">
        <v>0.69885108880999636</v>
      </c>
      <c r="CB6" s="262">
        <v>56.054464289999999</v>
      </c>
      <c r="CC6" s="253">
        <v>0.49975000000000003</v>
      </c>
      <c r="CD6" s="254">
        <v>0.54766666666666663</v>
      </c>
      <c r="CE6" s="254">
        <v>41.02</v>
      </c>
      <c r="CF6" s="254">
        <v>55.81</v>
      </c>
      <c r="CG6" s="259">
        <v>0.90189997314495896</v>
      </c>
      <c r="CH6" s="250">
        <v>46683561</v>
      </c>
      <c r="CI6" s="300">
        <f>+[4]Hoja3!$I7</f>
        <v>4.8989570276224345E-2</v>
      </c>
      <c r="CJ6" s="250">
        <v>0</v>
      </c>
      <c r="CK6" s="254">
        <v>7.1</v>
      </c>
      <c r="CL6" s="302">
        <v>246364</v>
      </c>
      <c r="CM6" s="253">
        <v>4.3084524588779323E-2</v>
      </c>
      <c r="CN6" s="254">
        <v>9073597.3060227502</v>
      </c>
      <c r="CO6" s="254">
        <v>27846841.598999999</v>
      </c>
      <c r="CP6" s="254">
        <v>23482100.649999999</v>
      </c>
      <c r="CQ6" s="254">
        <v>587.59908521165119</v>
      </c>
      <c r="CR6" s="261">
        <v>4962.9247225354929</v>
      </c>
      <c r="CS6" s="254">
        <v>108642211.67391111</v>
      </c>
      <c r="CT6" s="261">
        <v>189409134.31849045</v>
      </c>
      <c r="CU6" s="254">
        <v>11</v>
      </c>
      <c r="CV6" s="254">
        <v>253</v>
      </c>
      <c r="CW6" s="254">
        <v>490</v>
      </c>
      <c r="CX6" s="254">
        <v>23825842.033912282</v>
      </c>
    </row>
    <row r="7" spans="1:102">
      <c r="A7" s="248" t="s">
        <v>218</v>
      </c>
      <c r="B7" s="250">
        <v>1187.5679534546514</v>
      </c>
      <c r="C7" s="251">
        <v>0.28714260000000003</v>
      </c>
      <c r="D7" s="250">
        <v>565400</v>
      </c>
      <c r="E7" s="250">
        <v>267304</v>
      </c>
      <c r="F7" s="56">
        <v>73943</v>
      </c>
      <c r="G7" s="250">
        <v>72429443.731645405</v>
      </c>
      <c r="H7" s="250">
        <v>52235904.7584664</v>
      </c>
      <c r="I7" s="250">
        <v>22784</v>
      </c>
      <c r="J7" s="254">
        <v>16261</v>
      </c>
      <c r="K7" s="303">
        <v>33.79854416580072</v>
      </c>
      <c r="L7" s="253">
        <v>2.71</v>
      </c>
      <c r="M7" s="253">
        <v>2.68</v>
      </c>
      <c r="N7" s="253">
        <v>2.77</v>
      </c>
      <c r="O7" s="253">
        <v>2.0099999999999998</v>
      </c>
      <c r="P7" s="253">
        <v>0.36533333333333334</v>
      </c>
      <c r="Q7" s="254">
        <v>34</v>
      </c>
      <c r="R7" s="255">
        <v>34</v>
      </c>
      <c r="S7" s="254">
        <v>512</v>
      </c>
      <c r="T7" s="251">
        <v>9.4533403553046166E-2</v>
      </c>
      <c r="U7" s="254">
        <v>505611</v>
      </c>
      <c r="V7" s="254">
        <v>4</v>
      </c>
      <c r="W7" s="250">
        <v>765</v>
      </c>
      <c r="X7" s="256">
        <v>29322.14</v>
      </c>
      <c r="Y7" s="254">
        <v>6</v>
      </c>
      <c r="Z7" s="257">
        <v>6695.4004770768934</v>
      </c>
      <c r="AA7" s="254">
        <v>0.62</v>
      </c>
      <c r="AB7" s="292">
        <v>1062.77</v>
      </c>
      <c r="AC7" s="254">
        <v>204</v>
      </c>
      <c r="AD7" s="250">
        <v>0.5</v>
      </c>
      <c r="AE7" s="254">
        <v>10</v>
      </c>
      <c r="AF7" s="254">
        <v>168</v>
      </c>
      <c r="AG7" s="258">
        <f>[1]OK!$J7</f>
        <v>93.508735785331226</v>
      </c>
      <c r="AH7" s="253">
        <v>12.1332</v>
      </c>
      <c r="AI7" s="259">
        <v>0.23070987654320987</v>
      </c>
      <c r="AJ7" s="250">
        <v>37563</v>
      </c>
      <c r="AK7" s="250">
        <v>52401</v>
      </c>
      <c r="AL7" s="253">
        <v>2.545100813583304</v>
      </c>
      <c r="AM7" s="298">
        <v>28</v>
      </c>
      <c r="AN7" s="250">
        <v>79795</v>
      </c>
      <c r="AO7" s="260">
        <v>0.93385046326222809</v>
      </c>
      <c r="AP7" s="259">
        <v>2.8243727598566307E-2</v>
      </c>
      <c r="AQ7" s="253">
        <v>87.527145689736571</v>
      </c>
      <c r="AR7" s="254">
        <v>56.719278466741827</v>
      </c>
      <c r="AS7" s="259">
        <v>7.6751875874348216E-2</v>
      </c>
      <c r="AT7" s="254">
        <v>518.57741116466298</v>
      </c>
      <c r="AU7" s="302">
        <v>17553</v>
      </c>
      <c r="AV7" s="254">
        <v>39.944565704150911</v>
      </c>
      <c r="AW7" s="254">
        <v>2015400</v>
      </c>
      <c r="AX7" s="253">
        <v>45.737425185200458</v>
      </c>
      <c r="AY7" s="260">
        <v>4.1925102324781451E-2</v>
      </c>
      <c r="AZ7" s="254">
        <v>67.7</v>
      </c>
      <c r="BA7" s="254">
        <v>12.8</v>
      </c>
      <c r="BB7" s="254">
        <v>0</v>
      </c>
      <c r="BC7" s="254">
        <v>52.9</v>
      </c>
      <c r="BD7" s="254">
        <v>57.7</v>
      </c>
      <c r="BE7" s="254">
        <v>45.28</v>
      </c>
      <c r="BF7" s="261">
        <v>21007</v>
      </c>
      <c r="BG7" s="254">
        <v>59.648431412883149</v>
      </c>
      <c r="BH7" s="300">
        <f>[2]Promedios!$J39</f>
        <v>0.76783333333333337</v>
      </c>
      <c r="BI7" s="250">
        <v>2508478.9</v>
      </c>
      <c r="BJ7" s="254">
        <v>49766468</v>
      </c>
      <c r="BK7" s="261">
        <v>34065.927499999998</v>
      </c>
      <c r="BL7" s="250">
        <v>33801.127465528676</v>
      </c>
      <c r="BM7" s="254">
        <v>151.4</v>
      </c>
      <c r="BN7" s="250">
        <v>33078.557880775115</v>
      </c>
      <c r="BO7" s="250">
        <v>140539.96086524773</v>
      </c>
      <c r="BP7" s="261">
        <v>11856.062576</v>
      </c>
      <c r="BQ7" s="253">
        <v>2.4341778440139095</v>
      </c>
      <c r="BR7" s="253">
        <f>+[3]Hoja1!$Y9</f>
        <v>3.8264492676601258</v>
      </c>
      <c r="BS7" s="254">
        <v>12656.078054</v>
      </c>
      <c r="BT7" s="250">
        <v>60151</v>
      </c>
      <c r="BU7" s="254">
        <v>48</v>
      </c>
      <c r="BV7" s="250">
        <v>9739</v>
      </c>
      <c r="BW7" s="250">
        <v>9865</v>
      </c>
      <c r="BX7" s="250">
        <v>205.23188405797103</v>
      </c>
      <c r="BY7" s="250">
        <v>87</v>
      </c>
      <c r="BZ7" s="253">
        <v>716830</v>
      </c>
      <c r="CA7" s="253">
        <v>0.67619652975940925</v>
      </c>
      <c r="CB7" s="262">
        <v>51.394196430000001</v>
      </c>
      <c r="CC7" s="253">
        <v>0.33025000000000004</v>
      </c>
      <c r="CD7" s="254">
        <v>0.6875</v>
      </c>
      <c r="CE7" s="254">
        <v>16.71</v>
      </c>
      <c r="CF7" s="254">
        <v>20.93</v>
      </c>
      <c r="CG7" s="259">
        <v>0.75458037129542754</v>
      </c>
      <c r="CH7" s="250">
        <v>0</v>
      </c>
      <c r="CI7" s="300">
        <f>+[4]Hoja3!$I8</f>
        <v>6.1967650685844262E-2</v>
      </c>
      <c r="CJ7" s="250">
        <v>0</v>
      </c>
      <c r="CK7" s="254">
        <v>1.8</v>
      </c>
      <c r="CL7" s="302">
        <v>49719</v>
      </c>
      <c r="CM7" s="253">
        <v>9.7477828923752619E-2</v>
      </c>
      <c r="CN7" s="254">
        <v>8393542.5020535495</v>
      </c>
      <c r="CO7" s="254">
        <v>309231.755</v>
      </c>
      <c r="CP7" s="254">
        <v>73290.849000000002</v>
      </c>
      <c r="CQ7" s="254">
        <v>169.92926217636028</v>
      </c>
      <c r="CR7" s="261">
        <v>3556.5717242556379</v>
      </c>
      <c r="CS7" s="254">
        <v>19352040.700116191</v>
      </c>
      <c r="CT7" s="261">
        <v>47077058.82572782</v>
      </c>
      <c r="CU7" s="254">
        <v>1</v>
      </c>
      <c r="CV7" s="254">
        <v>48</v>
      </c>
      <c r="CW7" s="254">
        <v>183</v>
      </c>
      <c r="CX7" s="254">
        <v>5369901.0336916139</v>
      </c>
    </row>
    <row r="8" spans="1:102">
      <c r="A8" s="248" t="s">
        <v>219</v>
      </c>
      <c r="B8" s="250">
        <v>1851.6129379581932</v>
      </c>
      <c r="C8" s="251">
        <v>0.25041679999999999</v>
      </c>
      <c r="D8" s="250">
        <v>795982</v>
      </c>
      <c r="E8" s="250">
        <v>350324</v>
      </c>
      <c r="F8" s="56">
        <v>57727</v>
      </c>
      <c r="G8" s="250">
        <v>582315473.17465496</v>
      </c>
      <c r="H8" s="250">
        <v>281563537.76737201</v>
      </c>
      <c r="I8" s="250">
        <v>26577</v>
      </c>
      <c r="J8" s="254">
        <v>1493</v>
      </c>
      <c r="K8" s="303">
        <v>45.481665051438071</v>
      </c>
      <c r="L8" s="253">
        <v>2.08</v>
      </c>
      <c r="M8" s="253">
        <v>2.4300000000000002</v>
      </c>
      <c r="N8" s="253">
        <v>4.5</v>
      </c>
      <c r="O8" s="253">
        <v>0.91</v>
      </c>
      <c r="P8" s="253">
        <v>0.27933333333333338</v>
      </c>
      <c r="Q8" s="254">
        <v>53</v>
      </c>
      <c r="R8" s="255">
        <v>58</v>
      </c>
      <c r="S8" s="254">
        <v>5004</v>
      </c>
      <c r="T8" s="251">
        <v>0.22010485103026314</v>
      </c>
      <c r="U8" s="254">
        <v>3286346</v>
      </c>
      <c r="V8" s="254">
        <v>4</v>
      </c>
      <c r="W8" s="250">
        <v>670</v>
      </c>
      <c r="X8" s="256">
        <v>17121.91</v>
      </c>
      <c r="Y8" s="254">
        <v>15</v>
      </c>
      <c r="Z8" s="257">
        <v>3941.6706000993249</v>
      </c>
      <c r="AA8" s="254">
        <v>0</v>
      </c>
      <c r="AB8" s="292">
        <v>97.3</v>
      </c>
      <c r="AC8" s="254">
        <v>248</v>
      </c>
      <c r="AD8" s="250">
        <v>0.5</v>
      </c>
      <c r="AE8" s="254">
        <v>6</v>
      </c>
      <c r="AF8" s="254">
        <v>111</v>
      </c>
      <c r="AG8" s="258">
        <f>[1]OK!$J8</f>
        <v>84.627094804890845</v>
      </c>
      <c r="AH8" s="253">
        <v>15.4725</v>
      </c>
      <c r="AI8" s="259">
        <v>0.27441414757383048</v>
      </c>
      <c r="AJ8" s="250">
        <v>82562</v>
      </c>
      <c r="AK8" s="250">
        <v>44935</v>
      </c>
      <c r="AL8" s="253">
        <v>2.6633768100283675</v>
      </c>
      <c r="AM8" s="298">
        <v>29</v>
      </c>
      <c r="AN8" s="250">
        <v>112879</v>
      </c>
      <c r="AO8" s="260">
        <v>1.1045112781954887</v>
      </c>
      <c r="AP8" s="259">
        <v>7.0988385873429719E-2</v>
      </c>
      <c r="AQ8" s="253">
        <v>79.489904357066948</v>
      </c>
      <c r="AR8" s="254">
        <v>58.315592267733976</v>
      </c>
      <c r="AS8" s="259">
        <v>0.12367303609341826</v>
      </c>
      <c r="AT8" s="254">
        <v>521.83937258995456</v>
      </c>
      <c r="AU8" s="302">
        <v>33885</v>
      </c>
      <c r="AV8" s="254">
        <v>1.7561827837792983</v>
      </c>
      <c r="AW8" s="254">
        <v>0</v>
      </c>
      <c r="AX8" s="253">
        <v>50.845016506153328</v>
      </c>
      <c r="AY8" s="260">
        <v>-6.1718259357635273E-2</v>
      </c>
      <c r="AZ8" s="254">
        <v>0</v>
      </c>
      <c r="BA8" s="254">
        <v>0</v>
      </c>
      <c r="BB8" s="254">
        <v>0</v>
      </c>
      <c r="BC8" s="254">
        <v>57.872219735308896</v>
      </c>
      <c r="BD8" s="254">
        <v>0.2</v>
      </c>
      <c r="BE8" s="254">
        <v>27.55</v>
      </c>
      <c r="BF8" s="261">
        <v>65799</v>
      </c>
      <c r="BG8" s="254">
        <v>10.004111599548896</v>
      </c>
      <c r="BH8" s="300">
        <f>[2]Promedios!$J40</f>
        <v>0.69050000000000011</v>
      </c>
      <c r="BI8" s="250">
        <v>1110910.0999999999</v>
      </c>
      <c r="BJ8" s="254">
        <v>173730666</v>
      </c>
      <c r="BK8" s="261">
        <v>186651.20250000001</v>
      </c>
      <c r="BL8" s="250">
        <v>41215.466976150346</v>
      </c>
      <c r="BM8" s="254">
        <v>79.3</v>
      </c>
      <c r="BN8" s="250">
        <v>34077.646504448581</v>
      </c>
      <c r="BO8" s="250">
        <v>188169.1459962356</v>
      </c>
      <c r="BP8" s="261">
        <v>11266.804479999999</v>
      </c>
      <c r="BQ8" s="253">
        <v>1.5179760319573901</v>
      </c>
      <c r="BR8" s="253">
        <f>+[3]Hoja1!$Y10</f>
        <v>12.371935736630945</v>
      </c>
      <c r="BS8" s="254">
        <v>65445.507421000002</v>
      </c>
      <c r="BT8" s="250">
        <v>61805</v>
      </c>
      <c r="BU8" s="254">
        <v>13</v>
      </c>
      <c r="BV8" s="250">
        <v>12570</v>
      </c>
      <c r="BW8" s="250">
        <v>21128</v>
      </c>
      <c r="BX8" s="250">
        <v>163.59192825112109</v>
      </c>
      <c r="BY8" s="250">
        <v>65</v>
      </c>
      <c r="BZ8" s="253">
        <v>465545</v>
      </c>
      <c r="CA8" s="253">
        <v>0.34645832972439239</v>
      </c>
      <c r="CB8" s="262">
        <v>71.668898810000002</v>
      </c>
      <c r="CC8" s="253">
        <v>0.26175000000000004</v>
      </c>
      <c r="CD8" s="254">
        <v>0.17166666666666666</v>
      </c>
      <c r="CE8" s="254">
        <v>27.81</v>
      </c>
      <c r="CF8" s="254">
        <v>53.49</v>
      </c>
      <c r="CG8" s="259">
        <v>0.85021206623581491</v>
      </c>
      <c r="CH8" s="250">
        <v>0</v>
      </c>
      <c r="CI8" s="300">
        <f>+[4]Hoja3!$I9</f>
        <v>0.18113311129817369</v>
      </c>
      <c r="CJ8" s="250">
        <v>0</v>
      </c>
      <c r="CK8" s="254">
        <v>8.3000000000000007</v>
      </c>
      <c r="CL8" s="302">
        <v>84978</v>
      </c>
      <c r="CM8" s="253">
        <v>1.6723326083743321E-3</v>
      </c>
      <c r="CN8" s="254">
        <v>3068223.87185574</v>
      </c>
      <c r="CO8" s="254">
        <v>212354.95699999999</v>
      </c>
      <c r="CP8" s="254">
        <v>134378</v>
      </c>
      <c r="CQ8" s="254">
        <v>23.808096359999976</v>
      </c>
      <c r="CR8" s="261">
        <v>1431.6887585742777</v>
      </c>
      <c r="CS8" s="254">
        <v>516697742.37822211</v>
      </c>
      <c r="CT8" s="261">
        <v>58181358.581358142</v>
      </c>
      <c r="CU8" s="254">
        <v>4</v>
      </c>
      <c r="CV8" s="254">
        <v>157</v>
      </c>
      <c r="CW8" s="254">
        <v>68</v>
      </c>
      <c r="CX8" s="254">
        <v>7269383.7640811531</v>
      </c>
    </row>
    <row r="9" spans="1:102">
      <c r="A9" s="248" t="s">
        <v>220</v>
      </c>
      <c r="B9" s="250">
        <v>1948.7563865502791</v>
      </c>
      <c r="C9" s="251">
        <v>0.16884189999999999</v>
      </c>
      <c r="D9" s="250">
        <v>4507177</v>
      </c>
      <c r="E9" s="250">
        <v>1684487</v>
      </c>
      <c r="F9" s="56">
        <v>73681</v>
      </c>
      <c r="G9" s="250">
        <v>210189220.23790699</v>
      </c>
      <c r="H9" s="250">
        <v>148188895.79923001</v>
      </c>
      <c r="I9" s="250">
        <v>68660</v>
      </c>
      <c r="J9" s="254">
        <v>20859</v>
      </c>
      <c r="K9" s="303">
        <v>52.267613335163574</v>
      </c>
      <c r="L9" s="253">
        <v>2.08</v>
      </c>
      <c r="M9" s="253">
        <v>2.0499999999999998</v>
      </c>
      <c r="N9" s="253">
        <v>3.59</v>
      </c>
      <c r="O9" s="253">
        <v>0.59</v>
      </c>
      <c r="P9" s="253">
        <v>0.23633333333333337</v>
      </c>
      <c r="Q9" s="254">
        <v>119</v>
      </c>
      <c r="R9" s="255">
        <v>514</v>
      </c>
      <c r="S9" s="254">
        <v>35233</v>
      </c>
      <c r="T9" s="251">
        <v>0.22010485103026314</v>
      </c>
      <c r="U9" s="254">
        <v>3293196</v>
      </c>
      <c r="V9" s="254">
        <v>12</v>
      </c>
      <c r="W9" s="250">
        <v>3110</v>
      </c>
      <c r="X9" s="256">
        <v>11074.31</v>
      </c>
      <c r="Y9" s="254">
        <v>15</v>
      </c>
      <c r="Z9" s="257">
        <v>44517.136851351221</v>
      </c>
      <c r="AA9" s="254">
        <v>0.03</v>
      </c>
      <c r="AB9" s="292">
        <v>969.41</v>
      </c>
      <c r="AC9" s="254">
        <v>1153</v>
      </c>
      <c r="AD9" s="250">
        <v>0</v>
      </c>
      <c r="AE9" s="254">
        <v>4</v>
      </c>
      <c r="AF9" s="254">
        <v>336</v>
      </c>
      <c r="AG9" s="258">
        <f>[1]OK!$J9</f>
        <v>79.171706398954498</v>
      </c>
      <c r="AH9" s="253">
        <v>20.959299999999999</v>
      </c>
      <c r="AI9" s="259">
        <v>0.29493087557603687</v>
      </c>
      <c r="AJ9" s="250">
        <v>422114</v>
      </c>
      <c r="AK9" s="250">
        <v>103307</v>
      </c>
      <c r="AL9" s="253">
        <v>1.2196104124599501</v>
      </c>
      <c r="AM9" s="298">
        <v>451</v>
      </c>
      <c r="AN9" s="250">
        <v>453050</v>
      </c>
      <c r="AO9" s="260">
        <v>1.175975975975976</v>
      </c>
      <c r="AP9" s="259">
        <v>0.10943069068490512</v>
      </c>
      <c r="AQ9" s="253">
        <v>82.097186700767267</v>
      </c>
      <c r="AR9" s="254">
        <v>60.713571190396799</v>
      </c>
      <c r="AS9" s="259">
        <v>3.8720743146838286E-2</v>
      </c>
      <c r="AT9" s="254">
        <v>493.96361788012842</v>
      </c>
      <c r="AU9" s="302">
        <v>16486</v>
      </c>
      <c r="AV9" s="254">
        <v>5.637393501557769</v>
      </c>
      <c r="AW9" s="254">
        <v>9215000</v>
      </c>
      <c r="AX9" s="253">
        <v>61.112961952811162</v>
      </c>
      <c r="AY9" s="260">
        <v>-2.522922251737262E-3</v>
      </c>
      <c r="AZ9" s="254">
        <v>54.3</v>
      </c>
      <c r="BA9" s="254">
        <v>17.7</v>
      </c>
      <c r="BB9" s="254">
        <v>0</v>
      </c>
      <c r="BC9" s="254">
        <v>44.7</v>
      </c>
      <c r="BD9" s="254">
        <v>6.5</v>
      </c>
      <c r="BE9" s="254">
        <v>33.64</v>
      </c>
      <c r="BF9" s="261">
        <v>598185</v>
      </c>
      <c r="BG9" s="254">
        <v>11.078719340625204</v>
      </c>
      <c r="BH9" s="300">
        <f>[2]Promedios!$J41</f>
        <v>0.53516666666666668</v>
      </c>
      <c r="BI9" s="250">
        <v>2903007.1999999997</v>
      </c>
      <c r="BJ9" s="254">
        <v>81762983</v>
      </c>
      <c r="BK9" s="261">
        <v>1409950.1675000002</v>
      </c>
      <c r="BL9" s="250">
        <v>91600.228767520777</v>
      </c>
      <c r="BM9" s="254">
        <v>44.6</v>
      </c>
      <c r="BN9" s="250">
        <v>51725.50699720336</v>
      </c>
      <c r="BO9" s="250">
        <v>994347.42581018223</v>
      </c>
      <c r="BP9" s="261">
        <v>34000.036561000001</v>
      </c>
      <c r="BQ9" s="253">
        <v>4.8985304408677397</v>
      </c>
      <c r="BR9" s="253">
        <f>+[3]Hoja1!$Y11</f>
        <v>1.7796127562642368</v>
      </c>
      <c r="BS9" s="254">
        <v>15.285817</v>
      </c>
      <c r="BT9" s="250">
        <v>22432</v>
      </c>
      <c r="BU9" s="254">
        <v>9</v>
      </c>
      <c r="BV9" s="250">
        <v>28025</v>
      </c>
      <c r="BW9" s="250">
        <v>134380</v>
      </c>
      <c r="BX9" s="250">
        <v>364.80099009900988</v>
      </c>
      <c r="BY9" s="250">
        <v>195</v>
      </c>
      <c r="BZ9" s="253">
        <v>828471</v>
      </c>
      <c r="CA9" s="253">
        <v>0.81432119542351489</v>
      </c>
      <c r="CB9" s="262">
        <v>83.202380950000006</v>
      </c>
      <c r="CC9" s="253">
        <v>0.28175</v>
      </c>
      <c r="CD9" s="254">
        <v>0.10183333333333333</v>
      </c>
      <c r="CE9" s="254">
        <v>33.200000000000003</v>
      </c>
      <c r="CF9" s="254">
        <v>41.86</v>
      </c>
      <c r="CG9" s="259">
        <v>0.89955523467346532</v>
      </c>
      <c r="CH9" s="250">
        <v>0</v>
      </c>
      <c r="CI9" s="300">
        <f>+[4]Hoja3!$I10</f>
        <v>0.61216323970279407</v>
      </c>
      <c r="CJ9" s="250">
        <v>14.863826690836889</v>
      </c>
      <c r="CK9" s="254">
        <v>7.6</v>
      </c>
      <c r="CL9" s="302">
        <v>388883</v>
      </c>
      <c r="CM9" s="253">
        <v>1.937646487468063E-3</v>
      </c>
      <c r="CN9" s="254">
        <v>4480880.7172426302</v>
      </c>
      <c r="CO9" s="254">
        <v>123057.652</v>
      </c>
      <c r="CP9" s="254">
        <v>48901.025000000001</v>
      </c>
      <c r="CQ9" s="254">
        <v>1.0848049999999996</v>
      </c>
      <c r="CR9" s="261">
        <v>3344.9633625575766</v>
      </c>
      <c r="CS9" s="254">
        <v>53308014.311392516</v>
      </c>
      <c r="CT9" s="261">
        <v>124975890.23525721</v>
      </c>
      <c r="CU9" s="254">
        <v>1</v>
      </c>
      <c r="CV9" s="254">
        <v>70</v>
      </c>
      <c r="CW9" s="254">
        <v>158</v>
      </c>
      <c r="CX9" s="254">
        <v>14487050.185734998</v>
      </c>
    </row>
    <row r="10" spans="1:102">
      <c r="A10" s="248" t="s">
        <v>211</v>
      </c>
      <c r="B10" s="250">
        <v>6444.2975180554049</v>
      </c>
      <c r="C10" s="251">
        <v>0.27990120000000002</v>
      </c>
      <c r="D10" s="250">
        <v>3391617</v>
      </c>
      <c r="E10" s="250">
        <v>1413899</v>
      </c>
      <c r="F10" s="56">
        <v>247487</v>
      </c>
      <c r="G10" s="250">
        <v>353803765.54123598</v>
      </c>
      <c r="H10" s="250">
        <v>258303887.56082401</v>
      </c>
      <c r="I10" s="250">
        <v>22203</v>
      </c>
      <c r="J10" s="254">
        <v>67815</v>
      </c>
      <c r="K10" s="303">
        <v>83.411715737819833</v>
      </c>
      <c r="L10" s="253">
        <v>2.08</v>
      </c>
      <c r="M10" s="253">
        <v>2.31</v>
      </c>
      <c r="N10" s="253">
        <v>3.36</v>
      </c>
      <c r="O10" s="253">
        <v>0.65</v>
      </c>
      <c r="P10" s="253">
        <v>0.39766666666666667</v>
      </c>
      <c r="Q10" s="254">
        <v>71</v>
      </c>
      <c r="R10" s="302">
        <v>3680</v>
      </c>
      <c r="S10" s="254">
        <v>8623</v>
      </c>
      <c r="T10" s="251">
        <v>9.4533403553046166E-2</v>
      </c>
      <c r="U10" s="254">
        <v>7591842</v>
      </c>
      <c r="V10" s="254">
        <v>8</v>
      </c>
      <c r="W10" s="250">
        <v>1585</v>
      </c>
      <c r="X10" s="256">
        <v>10044.969999999999</v>
      </c>
      <c r="Y10" s="254">
        <v>30</v>
      </c>
      <c r="Z10" s="257">
        <v>5736.5760590236414</v>
      </c>
      <c r="AA10" s="254">
        <v>0.52</v>
      </c>
      <c r="AB10" s="292">
        <v>5937.25</v>
      </c>
      <c r="AC10" s="254">
        <v>1263</v>
      </c>
      <c r="AD10" s="250">
        <v>1</v>
      </c>
      <c r="AE10" s="254">
        <v>5</v>
      </c>
      <c r="AF10" s="254">
        <v>1060</v>
      </c>
      <c r="AG10" s="258">
        <f>[1]OK!$J10</f>
        <v>92.824541378026652</v>
      </c>
      <c r="AH10" s="253">
        <v>13.3612</v>
      </c>
      <c r="AI10" s="259">
        <v>0.18463757663180672</v>
      </c>
      <c r="AJ10" s="250">
        <v>308908</v>
      </c>
      <c r="AK10" s="250">
        <v>157271</v>
      </c>
      <c r="AL10" s="253">
        <v>1.7658243840622334</v>
      </c>
      <c r="AM10" s="298">
        <v>210</v>
      </c>
      <c r="AN10" s="250">
        <v>468231</v>
      </c>
      <c r="AO10" s="260">
        <v>0.99057177615571768</v>
      </c>
      <c r="AP10" s="259">
        <v>2.9072620215897939E-2</v>
      </c>
      <c r="AQ10" s="253">
        <v>81.92209576138147</v>
      </c>
      <c r="AR10" s="254">
        <v>55.654646239440368</v>
      </c>
      <c r="AS10" s="259">
        <v>0.11566463665918769</v>
      </c>
      <c r="AT10" s="254">
        <v>530.22685983821259</v>
      </c>
      <c r="AU10" s="302">
        <v>194514</v>
      </c>
      <c r="AV10" s="254">
        <v>7.6450747576610825</v>
      </c>
      <c r="AW10" s="254">
        <v>13183000</v>
      </c>
      <c r="AX10" s="253">
        <v>51.758145728434101</v>
      </c>
      <c r="AY10" s="260">
        <v>-1.8152846892027379E-2</v>
      </c>
      <c r="AZ10" s="254">
        <v>108.3</v>
      </c>
      <c r="BA10" s="254">
        <v>8</v>
      </c>
      <c r="BB10" s="254">
        <v>0</v>
      </c>
      <c r="BC10" s="254">
        <v>44.2</v>
      </c>
      <c r="BD10" s="254">
        <v>2.7</v>
      </c>
      <c r="BE10" s="254">
        <v>32.97</v>
      </c>
      <c r="BF10" s="261">
        <v>134416</v>
      </c>
      <c r="BG10" s="254">
        <v>15.870202254709499</v>
      </c>
      <c r="BH10" s="300">
        <f>[2]Promedios!$J42</f>
        <v>0.73299999999999987</v>
      </c>
      <c r="BI10" s="250">
        <v>8980379.5000000019</v>
      </c>
      <c r="BJ10" s="254">
        <v>202538630</v>
      </c>
      <c r="BK10" s="261">
        <v>970909.77750000008</v>
      </c>
      <c r="BL10" s="250">
        <v>168376.05983024745</v>
      </c>
      <c r="BM10" s="254">
        <v>80.2</v>
      </c>
      <c r="BN10" s="250">
        <v>196120.68161611707</v>
      </c>
      <c r="BO10" s="250">
        <v>908367.74172333593</v>
      </c>
      <c r="BP10" s="261">
        <v>48556.101882000003</v>
      </c>
      <c r="BQ10" s="253">
        <v>21.864594894561598</v>
      </c>
      <c r="BR10" s="253">
        <f>+[3]Hoja1!$Y12</f>
        <v>17.2711425453431</v>
      </c>
      <c r="BS10" s="254">
        <v>6.1773999999999996</v>
      </c>
      <c r="BT10" s="250">
        <v>48749</v>
      </c>
      <c r="BU10" s="254">
        <v>25</v>
      </c>
      <c r="BV10" s="250">
        <v>8122</v>
      </c>
      <c r="BW10" s="250">
        <v>55669</v>
      </c>
      <c r="BX10" s="250">
        <v>191.58333333333331</v>
      </c>
      <c r="BY10" s="250">
        <v>382</v>
      </c>
      <c r="BZ10" s="253">
        <v>1958088</v>
      </c>
      <c r="CA10" s="253">
        <v>8.0812325495884629E-2</v>
      </c>
      <c r="CB10" s="262">
        <v>75.416794640000006</v>
      </c>
      <c r="CC10" s="253">
        <v>0.42700000000000005</v>
      </c>
      <c r="CD10" s="254">
        <v>0.29516666666666669</v>
      </c>
      <c r="CE10" s="254">
        <v>30.22</v>
      </c>
      <c r="CF10" s="254">
        <v>62.79</v>
      </c>
      <c r="CG10" s="259">
        <v>0.77374661068763062</v>
      </c>
      <c r="CH10" s="250">
        <v>0</v>
      </c>
      <c r="CI10" s="300">
        <f>+[4]Hoja3!$I11</f>
        <v>0.11808545225988026</v>
      </c>
      <c r="CJ10" s="250">
        <v>0</v>
      </c>
      <c r="CK10" s="254">
        <v>7.1</v>
      </c>
      <c r="CL10" s="302">
        <v>261472</v>
      </c>
      <c r="CM10" s="253">
        <v>8.4726239996621554E-3</v>
      </c>
      <c r="CN10" s="254">
        <v>9516370.6711637601</v>
      </c>
      <c r="CO10" s="254">
        <v>32191785.138999999</v>
      </c>
      <c r="CP10" s="254">
        <v>26527349.949000001</v>
      </c>
      <c r="CQ10" s="254">
        <v>1127.8165498601472</v>
      </c>
      <c r="CR10" s="261">
        <v>3837.6492690474706</v>
      </c>
      <c r="CS10" s="254">
        <v>124201281.88251181</v>
      </c>
      <c r="CT10" s="261">
        <v>197534610.35885221</v>
      </c>
      <c r="CU10" s="254">
        <v>28</v>
      </c>
      <c r="CV10" s="254">
        <v>305</v>
      </c>
      <c r="CW10" s="254">
        <v>192</v>
      </c>
      <c r="CX10" s="254">
        <v>26228806.735275302</v>
      </c>
    </row>
    <row r="11" spans="1:102">
      <c r="A11" s="248" t="s">
        <v>212</v>
      </c>
      <c r="B11" s="250">
        <v>6945.8949092952744</v>
      </c>
      <c r="C11" s="251">
        <v>0.33676260000000002</v>
      </c>
      <c r="D11" s="250">
        <v>2628942</v>
      </c>
      <c r="E11" s="250">
        <v>1114669</v>
      </c>
      <c r="F11" s="56">
        <v>151445</v>
      </c>
      <c r="G11" s="250">
        <v>334100633.04185802</v>
      </c>
      <c r="H11" s="250">
        <v>238450343.63150299</v>
      </c>
      <c r="I11" s="250">
        <v>129863</v>
      </c>
      <c r="J11" s="254">
        <v>49798</v>
      </c>
      <c r="K11" s="303">
        <v>58.475206706945748</v>
      </c>
      <c r="L11" s="253">
        <v>1.88</v>
      </c>
      <c r="M11" s="253">
        <v>2.79</v>
      </c>
      <c r="N11" s="253">
        <v>3.56</v>
      </c>
      <c r="O11" s="253">
        <v>1.83</v>
      </c>
      <c r="P11" s="253">
        <v>0.45133333333333336</v>
      </c>
      <c r="Q11" s="254">
        <v>173</v>
      </c>
      <c r="R11" s="255">
        <v>270</v>
      </c>
      <c r="S11" s="254">
        <v>32945</v>
      </c>
      <c r="T11" s="251">
        <v>3.7984292757615805E-3</v>
      </c>
      <c r="U11" s="254">
        <v>444121</v>
      </c>
      <c r="V11" s="254">
        <v>14</v>
      </c>
      <c r="W11" s="250">
        <v>1228</v>
      </c>
      <c r="X11" s="256">
        <v>18126.900000000001</v>
      </c>
      <c r="Y11" s="254">
        <v>25</v>
      </c>
      <c r="Z11" s="257">
        <v>6098.4086944059691</v>
      </c>
      <c r="AA11" s="254">
        <v>0.96</v>
      </c>
      <c r="AB11" s="292">
        <v>4026</v>
      </c>
      <c r="AC11" s="254">
        <v>883</v>
      </c>
      <c r="AD11" s="250">
        <v>0.75</v>
      </c>
      <c r="AE11" s="254">
        <v>10</v>
      </c>
      <c r="AF11" s="254">
        <v>645</v>
      </c>
      <c r="AG11" s="258">
        <f>[1]OK!$J11</f>
        <v>94.885576483395411</v>
      </c>
      <c r="AH11" s="253">
        <v>12.009399999999999</v>
      </c>
      <c r="AI11" s="259">
        <v>0.19035750447854194</v>
      </c>
      <c r="AJ11" s="250">
        <v>231384</v>
      </c>
      <c r="AK11" s="250">
        <v>140354</v>
      </c>
      <c r="AL11" s="253">
        <v>1.9867307837145134</v>
      </c>
      <c r="AM11" s="298">
        <v>121</v>
      </c>
      <c r="AN11" s="250">
        <v>356580</v>
      </c>
      <c r="AO11" s="260">
        <v>0.88423153692614775</v>
      </c>
      <c r="AP11" s="259">
        <v>2.5690637428786411E-2</v>
      </c>
      <c r="AQ11" s="253">
        <v>83.938684588084271</v>
      </c>
      <c r="AR11" s="254">
        <v>60.652605838300474</v>
      </c>
      <c r="AS11" s="259">
        <v>4.9567505601584079E-2</v>
      </c>
      <c r="AT11" s="254">
        <v>524.12626941695726</v>
      </c>
      <c r="AU11" s="302">
        <v>113325</v>
      </c>
      <c r="AV11" s="254">
        <v>5.84647880403692</v>
      </c>
      <c r="AW11" s="254">
        <v>1561600</v>
      </c>
      <c r="AX11" s="253">
        <v>52.173512889305648</v>
      </c>
      <c r="AY11" s="260">
        <v>-3.1808504025817065E-2</v>
      </c>
      <c r="AZ11" s="254">
        <v>15.5</v>
      </c>
      <c r="BA11" s="254">
        <v>11.9</v>
      </c>
      <c r="BB11" s="254">
        <v>0.3</v>
      </c>
      <c r="BC11" s="254">
        <v>52.6</v>
      </c>
      <c r="BD11" s="254">
        <v>28.4</v>
      </c>
      <c r="BE11" s="254">
        <v>17.54</v>
      </c>
      <c r="BF11" s="261">
        <v>54115</v>
      </c>
      <c r="BG11" s="254">
        <v>18.967277431136573</v>
      </c>
      <c r="BH11" s="300">
        <f>[2]Promedios!$J43</f>
        <v>0.80866666666666687</v>
      </c>
      <c r="BI11" s="250">
        <v>7478116.1000000006</v>
      </c>
      <c r="BJ11" s="254">
        <v>242203801</v>
      </c>
      <c r="BK11" s="261">
        <v>254390.47999999998</v>
      </c>
      <c r="BL11" s="250">
        <v>164807.08538315762</v>
      </c>
      <c r="BM11" s="254">
        <v>91.2</v>
      </c>
      <c r="BN11" s="250">
        <v>175413.50183435169</v>
      </c>
      <c r="BO11" s="250">
        <v>656621.86833362444</v>
      </c>
      <c r="BP11" s="261">
        <v>40950.347326000003</v>
      </c>
      <c r="BQ11" s="253">
        <v>14.808582246529239</v>
      </c>
      <c r="BR11" s="253">
        <f>+[3]Hoja1!$Y13</f>
        <v>15.299855092718593</v>
      </c>
      <c r="BS11" s="254">
        <v>0.41817171999999986</v>
      </c>
      <c r="BT11" s="250">
        <v>15861</v>
      </c>
      <c r="BU11" s="254">
        <v>12</v>
      </c>
      <c r="BV11" s="250">
        <v>16265</v>
      </c>
      <c r="BW11" s="250">
        <v>31919</v>
      </c>
      <c r="BX11" s="250">
        <v>538.97613065326641</v>
      </c>
      <c r="BY11" s="250">
        <v>300</v>
      </c>
      <c r="BZ11" s="253">
        <v>1800391</v>
      </c>
      <c r="CA11" s="253">
        <v>0.33015286077453865</v>
      </c>
      <c r="CB11" s="262">
        <v>76.473065480000002</v>
      </c>
      <c r="CC11" s="253">
        <v>0.30212499999999998</v>
      </c>
      <c r="CD11" s="254">
        <v>0.58549999999999991</v>
      </c>
      <c r="CE11" s="254">
        <v>22.66</v>
      </c>
      <c r="CF11" s="254">
        <v>41.86</v>
      </c>
      <c r="CG11" s="259">
        <v>0.82645905509008344</v>
      </c>
      <c r="CH11" s="250">
        <v>6668794</v>
      </c>
      <c r="CI11" s="300">
        <f>+[4]Hoja3!$I12</f>
        <v>0.21869878031499404</v>
      </c>
      <c r="CJ11" s="250">
        <v>15.683491395850359</v>
      </c>
      <c r="CK11" s="254">
        <v>8.3000000000000007</v>
      </c>
      <c r="CL11" s="302">
        <v>249585</v>
      </c>
      <c r="CM11" s="253">
        <v>4.1100741147405986E-2</v>
      </c>
      <c r="CN11" s="254">
        <v>6065826.3488941798</v>
      </c>
      <c r="CO11" s="254">
        <v>8907764.3509999998</v>
      </c>
      <c r="CP11" s="254">
        <v>5980020.1809999999</v>
      </c>
      <c r="CQ11" s="254">
        <v>128.50133342541372</v>
      </c>
      <c r="CR11" s="261">
        <v>3874.509599922259</v>
      </c>
      <c r="CS11" s="254">
        <v>148059790.32159299</v>
      </c>
      <c r="CT11" s="261">
        <v>167205504.94600627</v>
      </c>
      <c r="CU11" s="254">
        <v>20</v>
      </c>
      <c r="CV11" s="254">
        <v>307</v>
      </c>
      <c r="CW11" s="254">
        <v>210</v>
      </c>
      <c r="CX11" s="254">
        <v>24650201.859960295</v>
      </c>
    </row>
    <row r="12" spans="1:102">
      <c r="A12" s="248" t="s">
        <v>213</v>
      </c>
      <c r="B12" s="250">
        <v>966.87909185337514</v>
      </c>
      <c r="C12" s="251">
        <v>0.26832470000000003</v>
      </c>
      <c r="D12" s="250">
        <v>600924</v>
      </c>
      <c r="E12" s="250">
        <v>290103</v>
      </c>
      <c r="F12" s="56">
        <v>5627</v>
      </c>
      <c r="G12" s="250">
        <v>59735197.807658002</v>
      </c>
      <c r="H12" s="250">
        <v>42974657.176893301</v>
      </c>
      <c r="I12" s="250">
        <v>74345</v>
      </c>
      <c r="J12" s="254">
        <v>9016</v>
      </c>
      <c r="K12" s="303">
        <v>37.45812192571362</v>
      </c>
      <c r="L12" s="253">
        <v>2.08</v>
      </c>
      <c r="M12" s="253">
        <v>2.78</v>
      </c>
      <c r="N12" s="253">
        <v>3.04</v>
      </c>
      <c r="O12" s="253">
        <v>2.09</v>
      </c>
      <c r="P12" s="253">
        <v>0.22599999999999998</v>
      </c>
      <c r="Q12" s="254">
        <v>26</v>
      </c>
      <c r="R12" s="255">
        <v>61</v>
      </c>
      <c r="S12" s="254">
        <v>3292</v>
      </c>
      <c r="T12" s="251">
        <v>0.13097676797117738</v>
      </c>
      <c r="U12" s="254">
        <v>242663</v>
      </c>
      <c r="V12" s="254">
        <v>5</v>
      </c>
      <c r="W12" s="250">
        <v>664</v>
      </c>
      <c r="X12" s="256">
        <v>6420.31</v>
      </c>
      <c r="Y12" s="254">
        <v>13</v>
      </c>
      <c r="Z12" s="257">
        <v>15591.266158906901</v>
      </c>
      <c r="AA12" s="254">
        <v>0.51</v>
      </c>
      <c r="AB12" s="292">
        <v>1145.9000000000001</v>
      </c>
      <c r="AC12" s="254">
        <v>197</v>
      </c>
      <c r="AD12" s="250">
        <v>0.5</v>
      </c>
      <c r="AE12" s="254">
        <v>9</v>
      </c>
      <c r="AF12" s="254">
        <v>100</v>
      </c>
      <c r="AG12" s="258">
        <f>[1]OK!$J12</f>
        <v>98.624662735946629</v>
      </c>
      <c r="AH12" s="253">
        <v>12.4803</v>
      </c>
      <c r="AI12" s="259">
        <v>0.29469859312401009</v>
      </c>
      <c r="AJ12" s="250">
        <v>58802</v>
      </c>
      <c r="AK12" s="250">
        <v>40821</v>
      </c>
      <c r="AL12" s="253">
        <v>2.7840459026432627</v>
      </c>
      <c r="AM12" s="298">
        <v>65</v>
      </c>
      <c r="AN12" s="250">
        <v>99855</v>
      </c>
      <c r="AO12" s="260">
        <v>0.95560190703218106</v>
      </c>
      <c r="AP12" s="259">
        <v>4.4746103569632982E-2</v>
      </c>
      <c r="AQ12" s="253">
        <v>83.609909555642929</v>
      </c>
      <c r="AR12" s="254">
        <v>69.641504670537742</v>
      </c>
      <c r="AS12" s="259">
        <v>0.12955585944467565</v>
      </c>
      <c r="AT12" s="254">
        <v>512.49243822053484</v>
      </c>
      <c r="AU12" s="302">
        <v>11910</v>
      </c>
      <c r="AV12" s="254">
        <v>8.6515099020249799</v>
      </c>
      <c r="AW12" s="254">
        <v>1270000</v>
      </c>
      <c r="AX12" s="253">
        <v>48.629516954811905</v>
      </c>
      <c r="AY12" s="260">
        <v>2.1518643027625592E-3</v>
      </c>
      <c r="AZ12" s="254">
        <v>41</v>
      </c>
      <c r="BA12" s="254">
        <v>9.1</v>
      </c>
      <c r="BB12" s="254">
        <v>0</v>
      </c>
      <c r="BC12" s="254">
        <v>60.4</v>
      </c>
      <c r="BD12" s="254">
        <v>20.7</v>
      </c>
      <c r="BE12" s="254">
        <v>32.770000000000003</v>
      </c>
      <c r="BF12" s="261">
        <v>36278</v>
      </c>
      <c r="BG12" s="254">
        <v>23.355654460301956</v>
      </c>
      <c r="BH12" s="300">
        <f>[2]Promedios!$J44</f>
        <v>0.72133333333333338</v>
      </c>
      <c r="BI12" s="250">
        <v>1633456.5999999999</v>
      </c>
      <c r="BJ12" s="254">
        <v>43008244</v>
      </c>
      <c r="BK12" s="261">
        <v>159490.155</v>
      </c>
      <c r="BL12" s="250">
        <v>39319.466898434264</v>
      </c>
      <c r="BM12" s="254">
        <v>94.5</v>
      </c>
      <c r="BN12" s="250">
        <v>36662.404934558122</v>
      </c>
      <c r="BO12" s="250">
        <v>162224.00703467551</v>
      </c>
      <c r="BP12" s="261">
        <v>8757.1483900000003</v>
      </c>
      <c r="BQ12" s="253">
        <v>16.080843585237258</v>
      </c>
      <c r="BR12" s="253">
        <f>+[3]Hoja1!$Y14</f>
        <v>29.89508692930746</v>
      </c>
      <c r="BS12" s="254">
        <v>15098.160609</v>
      </c>
      <c r="BT12" s="250">
        <v>11694</v>
      </c>
      <c r="BU12" s="254">
        <v>7</v>
      </c>
      <c r="BV12" s="250">
        <v>2868</v>
      </c>
      <c r="BW12" s="250">
        <v>10739</v>
      </c>
      <c r="BX12" s="250">
        <v>402.89811912225707</v>
      </c>
      <c r="BY12" s="250">
        <v>75</v>
      </c>
      <c r="BZ12" s="253">
        <v>350463</v>
      </c>
      <c r="CA12" s="253">
        <v>3.5542918073573841</v>
      </c>
      <c r="CB12" s="262">
        <v>57.699107140000002</v>
      </c>
      <c r="CC12" s="253">
        <v>0.30612499999999998</v>
      </c>
      <c r="CD12" s="254">
        <v>0.25216666666666665</v>
      </c>
      <c r="CE12" s="254">
        <v>30.89</v>
      </c>
      <c r="CF12" s="254">
        <v>55.81</v>
      </c>
      <c r="CG12" s="259">
        <v>0.91823864209290207</v>
      </c>
      <c r="CH12" s="250">
        <v>311784</v>
      </c>
      <c r="CI12" s="300">
        <f>+[4]Hoja3!$I13</f>
        <v>0.48894697435194956</v>
      </c>
      <c r="CJ12" s="250">
        <v>0</v>
      </c>
      <c r="CK12" s="254">
        <v>10.4</v>
      </c>
      <c r="CL12" s="302">
        <v>54479</v>
      </c>
      <c r="CM12" s="253">
        <v>6.0916087755231319E-3</v>
      </c>
      <c r="CN12" s="254">
        <v>2345357.9836178599</v>
      </c>
      <c r="CO12" s="254">
        <v>67046.201000000001</v>
      </c>
      <c r="CP12" s="254">
        <v>45300.529000000002</v>
      </c>
      <c r="CQ12" s="254">
        <v>21.22709321000001</v>
      </c>
      <c r="CR12" s="261">
        <v>1545.8817330081811</v>
      </c>
      <c r="CS12" s="254">
        <v>13877172.801222138</v>
      </c>
      <c r="CT12" s="261">
        <v>38108973.512249604</v>
      </c>
      <c r="CU12" s="254">
        <v>1</v>
      </c>
      <c r="CV12" s="254">
        <v>56</v>
      </c>
      <c r="CW12" s="254">
        <v>114</v>
      </c>
      <c r="CX12" s="254">
        <v>4428520.3428144613</v>
      </c>
    </row>
    <row r="13" spans="1:102">
      <c r="A13" s="248" t="s">
        <v>214</v>
      </c>
      <c r="B13" s="250">
        <v>42024.561149621964</v>
      </c>
      <c r="C13" s="251">
        <v>0.40926449999999998</v>
      </c>
      <c r="D13" s="250">
        <v>8841916</v>
      </c>
      <c r="E13" s="250">
        <v>4167196</v>
      </c>
      <c r="F13" s="56">
        <v>6611</v>
      </c>
      <c r="G13" s="250">
        <v>2005159682.9609599</v>
      </c>
      <c r="H13" s="250">
        <v>1439998535.8256299</v>
      </c>
      <c r="I13" s="250">
        <v>382056</v>
      </c>
      <c r="J13" s="254">
        <v>188296</v>
      </c>
      <c r="K13" s="303">
        <v>85.22427801636681</v>
      </c>
      <c r="L13" s="253">
        <v>2.5</v>
      </c>
      <c r="M13" s="253">
        <v>2.5499999999999998</v>
      </c>
      <c r="N13" s="253">
        <v>3.57</v>
      </c>
      <c r="O13" s="253">
        <v>1.34</v>
      </c>
      <c r="P13" s="253">
        <v>0.39766666666666667</v>
      </c>
      <c r="Q13" s="254">
        <v>235</v>
      </c>
      <c r="R13" s="255">
        <v>982</v>
      </c>
      <c r="S13" s="254">
        <v>413</v>
      </c>
      <c r="T13" s="251">
        <v>0.1205607426162676</v>
      </c>
      <c r="U13" s="254">
        <v>52719</v>
      </c>
      <c r="V13" s="254">
        <v>12</v>
      </c>
      <c r="W13" s="250">
        <v>808</v>
      </c>
      <c r="X13" s="256">
        <v>64.320000000000007</v>
      </c>
      <c r="Y13" s="254">
        <v>120</v>
      </c>
      <c r="Z13" s="257">
        <v>1729616.094505101</v>
      </c>
      <c r="AA13" s="254">
        <v>1.22</v>
      </c>
      <c r="AB13" s="292">
        <v>3329.8</v>
      </c>
      <c r="AC13" s="254">
        <v>4782</v>
      </c>
      <c r="AD13" s="250">
        <v>0.6</v>
      </c>
      <c r="AE13" s="254">
        <v>7</v>
      </c>
      <c r="AF13" s="254">
        <v>4782</v>
      </c>
      <c r="AG13" s="258">
        <f>[1]OK!$J13</f>
        <v>99.116615533136667</v>
      </c>
      <c r="AH13" s="253">
        <v>11.398899999999999</v>
      </c>
      <c r="AI13" s="259">
        <v>0.24604943273905996</v>
      </c>
      <c r="AJ13" s="250">
        <v>870731</v>
      </c>
      <c r="AK13" s="250">
        <v>602731</v>
      </c>
      <c r="AL13" s="253">
        <v>2.6598307425675616</v>
      </c>
      <c r="AM13" s="298">
        <v>355</v>
      </c>
      <c r="AN13" s="250">
        <v>1660009</v>
      </c>
      <c r="AO13" s="260">
        <v>0.86576383939177937</v>
      </c>
      <c r="AP13" s="259">
        <v>2.567444285155741E-2</v>
      </c>
      <c r="AQ13" s="253">
        <v>77.386690955977599</v>
      </c>
      <c r="AR13" s="254">
        <v>56.934923525353788</v>
      </c>
      <c r="AS13" s="259">
        <v>6.7333937856544346E-2</v>
      </c>
      <c r="AT13" s="254">
        <v>542.06283098735685</v>
      </c>
      <c r="AU13" s="302"/>
      <c r="AV13" s="254">
        <v>13.939035359778815</v>
      </c>
      <c r="AW13" s="254">
        <v>47529500</v>
      </c>
      <c r="AX13" s="253">
        <v>41.849268720126261</v>
      </c>
      <c r="AY13" s="260">
        <v>-5.1447663526522636E-3</v>
      </c>
      <c r="AZ13" s="254">
        <v>92.6</v>
      </c>
      <c r="BA13" s="254">
        <v>26.1</v>
      </c>
      <c r="BB13" s="254">
        <v>0</v>
      </c>
      <c r="BC13" s="254">
        <v>67.099999999999994</v>
      </c>
      <c r="BD13" s="254">
        <v>3</v>
      </c>
      <c r="BE13" s="254">
        <v>39.700000000000003</v>
      </c>
      <c r="BF13" s="261">
        <v>9567</v>
      </c>
      <c r="BG13" s="254">
        <v>51.472238533251634</v>
      </c>
      <c r="BH13" s="300">
        <f>[2]Promedios!$J45</f>
        <v>0.9031666666666669</v>
      </c>
      <c r="BI13" s="250">
        <v>24228878.699999999</v>
      </c>
      <c r="BJ13" s="254">
        <v>1033824414</v>
      </c>
      <c r="BK13" s="261">
        <v>23467.42</v>
      </c>
      <c r="BL13" s="250">
        <v>568226.99841570132</v>
      </c>
      <c r="BM13" s="254">
        <v>93.4</v>
      </c>
      <c r="BN13" s="250">
        <v>620942.76262499567</v>
      </c>
      <c r="BO13" s="250">
        <v>2291215.8114266</v>
      </c>
      <c r="BP13" s="261">
        <v>827012.20769900002</v>
      </c>
      <c r="BQ13" s="253">
        <v>46.979865771812079</v>
      </c>
      <c r="BR13" s="253">
        <f>+[3]Hoja1!$Y15</f>
        <v>1.5774650621824593</v>
      </c>
      <c r="BS13" s="254">
        <v>321.13301999999999</v>
      </c>
      <c r="BT13" s="250">
        <v>348306</v>
      </c>
      <c r="BU13" s="254">
        <v>111</v>
      </c>
      <c r="BV13" s="250">
        <v>119022</v>
      </c>
      <c r="BW13" s="250">
        <v>64529</v>
      </c>
      <c r="BX13" s="250">
        <v>1450.89358245329</v>
      </c>
      <c r="BY13" s="250">
        <v>1646</v>
      </c>
      <c r="BZ13" s="253">
        <v>30216593</v>
      </c>
      <c r="CA13" s="253">
        <v>1.5126304643775526</v>
      </c>
      <c r="CB13" s="262">
        <v>91.818736310000006</v>
      </c>
      <c r="CC13" s="253">
        <v>0.34637499999999999</v>
      </c>
      <c r="CD13" s="254">
        <v>0.83283333333333331</v>
      </c>
      <c r="CE13" s="254">
        <v>44.12</v>
      </c>
      <c r="CF13" s="254">
        <v>46.51</v>
      </c>
      <c r="CG13" s="259">
        <v>0.62116943462413821</v>
      </c>
      <c r="CH13" s="250">
        <v>0</v>
      </c>
      <c r="CI13" s="300">
        <f>+[4]Hoja3!$I14</f>
        <v>0.29243809827286049</v>
      </c>
      <c r="CJ13" s="250">
        <v>38.01296581872581</v>
      </c>
      <c r="CK13" s="254">
        <v>17.899999999999999</v>
      </c>
      <c r="CL13" s="302">
        <v>1087126</v>
      </c>
      <c r="CM13" s="253">
        <v>0.10137011972381174</v>
      </c>
      <c r="CN13" s="254">
        <v>36610176.631650001</v>
      </c>
      <c r="CO13" s="254">
        <v>49665783.112000003</v>
      </c>
      <c r="CP13" s="254">
        <v>47945091.149999999</v>
      </c>
      <c r="CQ13" s="254">
        <v>8680.7626443060144</v>
      </c>
      <c r="CR13" s="261">
        <v>15593.876</v>
      </c>
      <c r="CS13" s="254">
        <v>310947367.86098868</v>
      </c>
      <c r="CT13" s="261">
        <v>1671649484.4641459</v>
      </c>
      <c r="CU13" s="254">
        <v>233</v>
      </c>
      <c r="CV13" s="254">
        <v>1863</v>
      </c>
      <c r="CW13" s="254">
        <v>6174</v>
      </c>
      <c r="CX13" s="254">
        <v>148968359.60744259</v>
      </c>
    </row>
    <row r="14" spans="1:102">
      <c r="A14" s="248" t="s">
        <v>215</v>
      </c>
      <c r="B14" s="250">
        <v>2648.9730192638081</v>
      </c>
      <c r="C14" s="251">
        <v>0.23946700000000001</v>
      </c>
      <c r="D14" s="250">
        <v>1550417</v>
      </c>
      <c r="E14" s="250">
        <v>597076</v>
      </c>
      <c r="F14" s="56">
        <v>123367</v>
      </c>
      <c r="G14" s="250">
        <v>144632271.138069</v>
      </c>
      <c r="H14" s="250">
        <v>99927661.982859194</v>
      </c>
      <c r="I14" s="250">
        <v>38697</v>
      </c>
      <c r="J14" s="254">
        <v>15231</v>
      </c>
      <c r="K14" s="303">
        <v>75.219876193577051</v>
      </c>
      <c r="L14" s="253">
        <v>2.71</v>
      </c>
      <c r="M14" s="253">
        <v>2.52</v>
      </c>
      <c r="N14" s="253">
        <v>3.58</v>
      </c>
      <c r="O14" s="253">
        <v>1.84</v>
      </c>
      <c r="P14" s="253">
        <v>0.49466666666666664</v>
      </c>
      <c r="Q14" s="254">
        <v>43</v>
      </c>
      <c r="R14" s="302">
        <v>1033</v>
      </c>
      <c r="S14" s="254">
        <v>6316</v>
      </c>
      <c r="T14" s="251">
        <v>3.7984292757615805E-3</v>
      </c>
      <c r="U14" s="254">
        <v>5484421</v>
      </c>
      <c r="V14" s="254">
        <v>0</v>
      </c>
      <c r="W14" s="250">
        <v>1455</v>
      </c>
      <c r="X14" s="256">
        <v>3517.13</v>
      </c>
      <c r="Y14" s="254">
        <v>23</v>
      </c>
      <c r="Z14" s="257">
        <v>9258.191331308617</v>
      </c>
      <c r="AA14" s="254">
        <v>0.8</v>
      </c>
      <c r="AB14" s="292">
        <v>3208.06</v>
      </c>
      <c r="AC14" s="254">
        <v>493</v>
      </c>
      <c r="AD14" s="250">
        <v>1</v>
      </c>
      <c r="AE14" s="254">
        <v>3</v>
      </c>
      <c r="AF14" s="254">
        <v>390</v>
      </c>
      <c r="AG14" s="258">
        <f>[1]OK!$J14</f>
        <v>87.476978800303385</v>
      </c>
      <c r="AH14" s="253">
        <v>15.7719</v>
      </c>
      <c r="AI14" s="259">
        <v>0.21989134977016297</v>
      </c>
      <c r="AJ14" s="250">
        <v>146044</v>
      </c>
      <c r="AK14" s="250">
        <v>50057</v>
      </c>
      <c r="AL14" s="253">
        <v>2.3490454503530342</v>
      </c>
      <c r="AM14" s="298">
        <v>89</v>
      </c>
      <c r="AN14" s="250">
        <v>185130</v>
      </c>
      <c r="AO14" s="260">
        <v>1.0680948737566949</v>
      </c>
      <c r="AP14" s="259">
        <v>2.269217060710467E-2</v>
      </c>
      <c r="AQ14" s="253">
        <v>83.948535936113572</v>
      </c>
      <c r="AR14" s="254">
        <v>55.147883239899478</v>
      </c>
      <c r="AS14" s="259">
        <v>8.2910668738456123E-2</v>
      </c>
      <c r="AT14" s="254">
        <v>523.66706771756708</v>
      </c>
      <c r="AU14" s="302">
        <v>35770</v>
      </c>
      <c r="AV14" s="254">
        <v>18.161992139074584</v>
      </c>
      <c r="AW14" s="254">
        <v>3643700</v>
      </c>
      <c r="AX14" s="253">
        <v>57.562543127496824</v>
      </c>
      <c r="AY14" s="260">
        <v>-1.9784121891408546E-3</v>
      </c>
      <c r="AZ14" s="254">
        <v>66.7</v>
      </c>
      <c r="BA14" s="254">
        <v>14.1</v>
      </c>
      <c r="BB14" s="254">
        <v>0</v>
      </c>
      <c r="BC14" s="254">
        <v>50.4</v>
      </c>
      <c r="BD14" s="254">
        <v>14.6</v>
      </c>
      <c r="BE14" s="254">
        <v>26.74</v>
      </c>
      <c r="BF14" s="261">
        <v>93109</v>
      </c>
      <c r="BG14" s="254">
        <v>8.6835730228727446</v>
      </c>
      <c r="BH14" s="300">
        <f>[2]Promedios!$J46</f>
        <v>0.73716666666666675</v>
      </c>
      <c r="BI14" s="250">
        <v>2182550.6999999993</v>
      </c>
      <c r="BJ14" s="254">
        <v>62050652</v>
      </c>
      <c r="BK14" s="261">
        <v>679894.78</v>
      </c>
      <c r="BL14" s="250">
        <v>54226.687713738116</v>
      </c>
      <c r="BM14" s="254">
        <v>44.6</v>
      </c>
      <c r="BN14" s="250">
        <v>63946.979498353576</v>
      </c>
      <c r="BO14" s="250">
        <v>356370.43380028085</v>
      </c>
      <c r="BP14" s="261">
        <v>16248.756581999998</v>
      </c>
      <c r="BQ14" s="253">
        <v>8.363101491910065</v>
      </c>
      <c r="BR14" s="253">
        <f>+[3]Hoja1!$Y16</f>
        <v>2.3141612785278229</v>
      </c>
      <c r="BS14" s="254">
        <v>0.172625</v>
      </c>
      <c r="BT14" s="250">
        <v>15981</v>
      </c>
      <c r="BU14" s="254">
        <v>9</v>
      </c>
      <c r="BV14" s="250">
        <v>14434</v>
      </c>
      <c r="BW14" s="250">
        <v>17834</v>
      </c>
      <c r="BX14" s="250">
        <v>418.79387755102039</v>
      </c>
      <c r="BY14" s="250">
        <v>110</v>
      </c>
      <c r="BZ14" s="253">
        <v>454620</v>
      </c>
      <c r="CA14" s="253">
        <v>8.1058954177373202E-2</v>
      </c>
      <c r="CB14" s="262">
        <v>69.077232140000007</v>
      </c>
      <c r="CC14" s="253">
        <v>0.5923750000000001</v>
      </c>
      <c r="CD14" s="254">
        <v>0.79533333333333334</v>
      </c>
      <c r="CE14" s="254">
        <v>37.51</v>
      </c>
      <c r="CF14" s="254">
        <v>65.12</v>
      </c>
      <c r="CG14" s="259">
        <v>0.85095756358235264</v>
      </c>
      <c r="CH14" s="250">
        <v>28274238</v>
      </c>
      <c r="CI14" s="300">
        <f>+[4]Hoja3!$I15</f>
        <v>0.15677641771917425</v>
      </c>
      <c r="CJ14" s="250">
        <v>0</v>
      </c>
      <c r="CK14" s="254">
        <v>3.9</v>
      </c>
      <c r="CL14" s="302">
        <v>150191</v>
      </c>
      <c r="CM14" s="253">
        <v>1.769463037648599E-4</v>
      </c>
      <c r="CN14" s="254">
        <v>2252881.7821721202</v>
      </c>
      <c r="CO14" s="254">
        <v>1099898.7590000001</v>
      </c>
      <c r="CP14" s="254">
        <v>1119901.3910000001</v>
      </c>
      <c r="CQ14" s="254">
        <v>54.738703177016866</v>
      </c>
      <c r="CR14" s="261">
        <v>1305.3392417616599</v>
      </c>
      <c r="CS14" s="254">
        <v>51008773.126868241</v>
      </c>
      <c r="CT14" s="261">
        <v>72532844.722735733</v>
      </c>
      <c r="CU14" s="254">
        <v>4</v>
      </c>
      <c r="CV14" s="254">
        <v>72</v>
      </c>
      <c r="CW14" s="254">
        <v>68</v>
      </c>
      <c r="CX14" s="254">
        <v>10722680.619372204</v>
      </c>
    </row>
    <row r="15" spans="1:102">
      <c r="A15" s="248" t="s">
        <v>216</v>
      </c>
      <c r="B15" s="250">
        <v>8004.0209235433967</v>
      </c>
      <c r="C15" s="251">
        <v>0.18910979999999999</v>
      </c>
      <c r="D15" s="250">
        <v>5044735</v>
      </c>
      <c r="E15" s="250">
        <v>1986640</v>
      </c>
      <c r="F15" s="56">
        <v>30621</v>
      </c>
      <c r="G15" s="250">
        <v>439184443.31041503</v>
      </c>
      <c r="H15" s="250">
        <v>313034967.18374401</v>
      </c>
      <c r="I15" s="250">
        <v>157531</v>
      </c>
      <c r="J15" s="254">
        <v>84439</v>
      </c>
      <c r="K15" s="303">
        <v>61.842241948295282</v>
      </c>
      <c r="L15" s="253">
        <v>2.08</v>
      </c>
      <c r="M15" s="253">
        <v>2.69</v>
      </c>
      <c r="N15" s="253">
        <v>3.78</v>
      </c>
      <c r="O15" s="253">
        <v>1.76</v>
      </c>
      <c r="P15" s="253">
        <v>0.27933333333333338</v>
      </c>
      <c r="Q15" s="254">
        <v>235</v>
      </c>
      <c r="R15" s="255">
        <v>492</v>
      </c>
      <c r="S15" s="254">
        <v>11755</v>
      </c>
      <c r="T15" s="251">
        <v>0.13097676797117738</v>
      </c>
      <c r="U15" s="254">
        <v>412810</v>
      </c>
      <c r="V15" s="254">
        <v>26</v>
      </c>
      <c r="W15" s="250">
        <v>694</v>
      </c>
      <c r="X15" s="256">
        <v>2368.8200000000002</v>
      </c>
      <c r="Y15" s="254">
        <v>12</v>
      </c>
      <c r="Z15" s="257">
        <v>6175.7324691831545</v>
      </c>
      <c r="AA15" s="254">
        <v>1.47</v>
      </c>
      <c r="AB15" s="292">
        <v>4415.6099999999997</v>
      </c>
      <c r="AC15" s="254">
        <v>1708</v>
      </c>
      <c r="AD15" s="250">
        <v>1</v>
      </c>
      <c r="AE15" s="254">
        <v>10</v>
      </c>
      <c r="AF15" s="254">
        <v>1223</v>
      </c>
      <c r="AG15" s="258">
        <f>[1]OK!$J15</f>
        <v>88.53251395386566</v>
      </c>
      <c r="AH15" s="253">
        <v>15.976100000000001</v>
      </c>
      <c r="AI15" s="259">
        <v>0.25499163413273845</v>
      </c>
      <c r="AJ15" s="250">
        <v>435451</v>
      </c>
      <c r="AK15" s="250">
        <v>136737</v>
      </c>
      <c r="AL15" s="253">
        <v>1.4876896407839064</v>
      </c>
      <c r="AM15" s="298">
        <v>525</v>
      </c>
      <c r="AN15" s="250">
        <v>727070</v>
      </c>
      <c r="AO15" s="260">
        <v>0.93703847648659144</v>
      </c>
      <c r="AP15" s="259">
        <v>6.7593665507918121E-2</v>
      </c>
      <c r="AQ15" s="253">
        <v>80.95774485168819</v>
      </c>
      <c r="AR15" s="254">
        <v>56.925520484591786</v>
      </c>
      <c r="AS15" s="259">
        <v>4.9317734480394539E-2</v>
      </c>
      <c r="AT15" s="254">
        <v>523.03037073364897</v>
      </c>
      <c r="AU15" s="302">
        <v>81677</v>
      </c>
      <c r="AV15" s="254">
        <v>3.7025137450666352</v>
      </c>
      <c r="AW15" s="254">
        <v>6410000</v>
      </c>
      <c r="AX15" s="253">
        <v>58.462316498379948</v>
      </c>
      <c r="AY15" s="260">
        <v>-7.1722352482129397E-3</v>
      </c>
      <c r="AZ15" s="254">
        <v>39.9</v>
      </c>
      <c r="BA15" s="254">
        <v>10.9</v>
      </c>
      <c r="BB15" s="254">
        <v>0</v>
      </c>
      <c r="BC15" s="254">
        <v>55.1</v>
      </c>
      <c r="BD15" s="254">
        <v>12</v>
      </c>
      <c r="BE15" s="254">
        <v>25.1</v>
      </c>
      <c r="BF15" s="261">
        <v>223462</v>
      </c>
      <c r="BG15" s="254">
        <v>14.704181965694001</v>
      </c>
      <c r="BH15" s="300">
        <f>[2]Promedios!$J47</f>
        <v>0.61883333333333357</v>
      </c>
      <c r="BI15" s="250">
        <v>8817534.1999999993</v>
      </c>
      <c r="BJ15" s="254">
        <v>226203036</v>
      </c>
      <c r="BK15" s="261">
        <v>889874.11</v>
      </c>
      <c r="BL15" s="250">
        <v>166533.5683272623</v>
      </c>
      <c r="BM15" s="254">
        <v>67.7</v>
      </c>
      <c r="BN15" s="250">
        <v>173353.50101115069</v>
      </c>
      <c r="BO15" s="250">
        <v>1083068.045193234</v>
      </c>
      <c r="BP15" s="261">
        <v>78057.273721000005</v>
      </c>
      <c r="BQ15" s="253">
        <v>8.0928689883913751</v>
      </c>
      <c r="BR15" s="253">
        <f>+[3]Hoja1!$Y17</f>
        <v>3.2767337517962094</v>
      </c>
      <c r="BS15" s="254">
        <v>0.78451899999999997</v>
      </c>
      <c r="BT15" s="250">
        <v>26183</v>
      </c>
      <c r="BU15" s="254">
        <v>18</v>
      </c>
      <c r="BV15" s="250">
        <v>17278</v>
      </c>
      <c r="BW15" s="250">
        <v>48006</v>
      </c>
      <c r="BX15" s="250">
        <v>708.98035160289555</v>
      </c>
      <c r="BY15" s="250">
        <v>478</v>
      </c>
      <c r="BZ15" s="253">
        <v>1861028</v>
      </c>
      <c r="CA15" s="253">
        <v>0.65314653342477391</v>
      </c>
      <c r="CB15" s="262">
        <v>79.663853570000001</v>
      </c>
      <c r="CC15" s="253">
        <v>5.2125000000000005E-2</v>
      </c>
      <c r="CD15" s="254">
        <v>0.28433333333333333</v>
      </c>
      <c r="CE15" s="254">
        <v>31.05</v>
      </c>
      <c r="CF15" s="254">
        <v>48.84</v>
      </c>
      <c r="CG15" s="259">
        <v>0.84228018293289986</v>
      </c>
      <c r="CH15" s="250">
        <v>0</v>
      </c>
      <c r="CI15" s="300">
        <f>+[4]Hoja3!$I16</f>
        <v>1.0561790634582034E-2</v>
      </c>
      <c r="CJ15" s="250">
        <v>0</v>
      </c>
      <c r="CK15" s="254">
        <v>7.6</v>
      </c>
      <c r="CL15" s="302">
        <v>582696</v>
      </c>
      <c r="CM15" s="253">
        <v>5.2161679934120226E-3</v>
      </c>
      <c r="CN15" s="254">
        <v>8058919.9014001898</v>
      </c>
      <c r="CO15" s="254">
        <v>2916706</v>
      </c>
      <c r="CP15" s="254">
        <v>3115097.0290000001</v>
      </c>
      <c r="CQ15" s="254">
        <v>119.32525736945554</v>
      </c>
      <c r="CR15" s="261">
        <v>6679.9942109920121</v>
      </c>
      <c r="CS15" s="254">
        <v>166757417.96022967</v>
      </c>
      <c r="CT15" s="261">
        <v>243867465.7934134</v>
      </c>
      <c r="CU15" s="254">
        <v>40</v>
      </c>
      <c r="CV15" s="254">
        <v>214</v>
      </c>
      <c r="CW15" s="254">
        <v>475</v>
      </c>
      <c r="CX15" s="254">
        <v>32565172.882809676</v>
      </c>
    </row>
    <row r="16" spans="1:102">
      <c r="A16" s="248" t="s">
        <v>217</v>
      </c>
      <c r="B16" s="250">
        <v>2459.0556805271394</v>
      </c>
      <c r="C16" s="251">
        <v>0.19074440000000001</v>
      </c>
      <c r="D16" s="250">
        <v>3140529</v>
      </c>
      <c r="E16" s="250">
        <v>1293813</v>
      </c>
      <c r="F16" s="56">
        <v>63618</v>
      </c>
      <c r="G16" s="250">
        <v>169185271.96071199</v>
      </c>
      <c r="H16" s="250">
        <v>123660508.666633</v>
      </c>
      <c r="I16" s="250">
        <v>127978</v>
      </c>
      <c r="J16" s="254">
        <v>27624</v>
      </c>
      <c r="K16" s="303">
        <v>70.93669064292078</v>
      </c>
      <c r="L16" s="253">
        <v>3.13</v>
      </c>
      <c r="M16" s="253">
        <v>2.57</v>
      </c>
      <c r="N16" s="253">
        <v>3.96</v>
      </c>
      <c r="O16" s="253">
        <v>1.18</v>
      </c>
      <c r="P16" s="253">
        <v>0.33333333333333331</v>
      </c>
      <c r="Q16" s="254">
        <v>36</v>
      </c>
      <c r="R16" s="302">
        <v>1851</v>
      </c>
      <c r="S16" s="254">
        <v>14009</v>
      </c>
      <c r="T16" s="251">
        <v>0.22010485103026314</v>
      </c>
      <c r="U16" s="254">
        <v>3551653</v>
      </c>
      <c r="V16" s="254">
        <v>7</v>
      </c>
      <c r="W16" s="250">
        <v>1785</v>
      </c>
      <c r="X16" s="256">
        <v>55.58</v>
      </c>
      <c r="Y16" s="254">
        <v>18</v>
      </c>
      <c r="Z16" s="257">
        <v>107595.27009083549</v>
      </c>
      <c r="AA16" s="254">
        <v>0.25</v>
      </c>
      <c r="AB16" s="292">
        <v>2694.5</v>
      </c>
      <c r="AC16" s="254">
        <v>876</v>
      </c>
      <c r="AD16" s="250">
        <v>0</v>
      </c>
      <c r="AE16" s="254">
        <v>8</v>
      </c>
      <c r="AF16" s="254">
        <v>380</v>
      </c>
      <c r="AG16" s="258">
        <f>[1]OK!$J16</f>
        <v>69.787647441972368</v>
      </c>
      <c r="AH16" s="253">
        <v>21.454499999999999</v>
      </c>
      <c r="AI16" s="259">
        <v>0.31944862910515215</v>
      </c>
      <c r="AJ16" s="250">
        <v>260708</v>
      </c>
      <c r="AK16" s="250">
        <v>57219</v>
      </c>
      <c r="AL16" s="253">
        <v>1.5293601810395636</v>
      </c>
      <c r="AM16" s="298">
        <v>302</v>
      </c>
      <c r="AN16" s="250">
        <v>471401</v>
      </c>
      <c r="AO16" s="260">
        <v>0.87884767166535116</v>
      </c>
      <c r="AP16" s="259">
        <v>0.11522407732864674</v>
      </c>
      <c r="AQ16" s="253">
        <v>74.899340118554974</v>
      </c>
      <c r="AR16" s="254">
        <v>61.324528391204524</v>
      </c>
      <c r="AS16" s="259">
        <v>3.3951428629203487E-2</v>
      </c>
      <c r="AT16" s="254">
        <v>503.50547472897239</v>
      </c>
      <c r="AU16" s="302">
        <v>32417</v>
      </c>
      <c r="AV16" s="254">
        <v>4.6318631736688403</v>
      </c>
      <c r="AW16" s="254">
        <v>3140800</v>
      </c>
      <c r="AX16" s="253">
        <v>64.080003218352132</v>
      </c>
      <c r="AY16" s="260">
        <v>-5.5589975288136513E-3</v>
      </c>
      <c r="AZ16" s="254">
        <v>34.9</v>
      </c>
      <c r="BA16" s="254">
        <v>9</v>
      </c>
      <c r="BB16" s="254">
        <v>0</v>
      </c>
      <c r="BC16" s="254">
        <v>60.3</v>
      </c>
      <c r="BD16" s="254">
        <v>25</v>
      </c>
      <c r="BE16" s="254">
        <v>23.97</v>
      </c>
      <c r="BF16" s="261">
        <v>375817</v>
      </c>
      <c r="BG16" s="254">
        <v>9.9333159362886505</v>
      </c>
      <c r="BH16" s="300">
        <f>[2]Promedios!$J48</f>
        <v>0.59549999999999992</v>
      </c>
      <c r="BI16" s="250">
        <v>2971829.1</v>
      </c>
      <c r="BJ16" s="254">
        <v>57895863</v>
      </c>
      <c r="BK16" s="261">
        <v>838475.74500000011</v>
      </c>
      <c r="BL16" s="250">
        <v>99123.540369428767</v>
      </c>
      <c r="BM16" s="254">
        <v>50.1</v>
      </c>
      <c r="BN16" s="250">
        <v>74967.346072925196</v>
      </c>
      <c r="BO16" s="250">
        <v>678865.87008992804</v>
      </c>
      <c r="BP16" s="261">
        <v>25360.536004999998</v>
      </c>
      <c r="BQ16" s="253">
        <v>5.173404866832727</v>
      </c>
      <c r="BR16" s="253">
        <f>+[3]Hoja1!$Y18</f>
        <v>4.3538902008944991</v>
      </c>
      <c r="BS16" s="254">
        <v>424.05542800000001</v>
      </c>
      <c r="BT16" s="250">
        <v>40381</v>
      </c>
      <c r="BU16" s="254">
        <v>35</v>
      </c>
      <c r="BV16" s="250">
        <v>55681</v>
      </c>
      <c r="BW16" s="250">
        <v>38669</v>
      </c>
      <c r="BX16" s="250">
        <v>609.43698630136987</v>
      </c>
      <c r="BY16" s="250">
        <v>198</v>
      </c>
      <c r="BZ16" s="253">
        <v>829554</v>
      </c>
      <c r="CA16" s="253">
        <v>0.31437643434248169</v>
      </c>
      <c r="CB16" s="262">
        <v>66.490773809999993</v>
      </c>
      <c r="CC16" s="253">
        <v>0.479375</v>
      </c>
      <c r="CD16" s="254">
        <v>0.62850000000000006</v>
      </c>
      <c r="CE16" s="254">
        <v>41.06</v>
      </c>
      <c r="CF16" s="254">
        <v>48.84</v>
      </c>
      <c r="CG16" s="259">
        <v>0.91915746951496768</v>
      </c>
      <c r="CH16" s="250">
        <v>16027210</v>
      </c>
      <c r="CI16" s="300">
        <f>+[4]Hoja3!$I17</f>
        <v>0.12572203431765339</v>
      </c>
      <c r="CJ16" s="250">
        <v>60.156299262689949</v>
      </c>
      <c r="CK16" s="254">
        <v>16</v>
      </c>
      <c r="CL16" s="302">
        <v>428136</v>
      </c>
      <c r="CM16" s="253">
        <v>2.7746679617390569E-2</v>
      </c>
      <c r="CN16" s="254">
        <v>10697429.526594101</v>
      </c>
      <c r="CO16" s="254">
        <v>15434.576999999999</v>
      </c>
      <c r="CP16" s="254">
        <v>36074.684999999998</v>
      </c>
      <c r="CQ16" s="254">
        <v>13.556789970000001</v>
      </c>
      <c r="CR16" s="261">
        <v>8058.1940337841625</v>
      </c>
      <c r="CS16" s="254">
        <v>30192762.704779528</v>
      </c>
      <c r="CT16" s="261">
        <v>118030991.38164231</v>
      </c>
      <c r="CU16" s="254">
        <v>1</v>
      </c>
      <c r="CV16" s="254">
        <v>65</v>
      </c>
      <c r="CW16" s="254">
        <v>40</v>
      </c>
      <c r="CX16" s="254">
        <v>12539393.101268781</v>
      </c>
    </row>
    <row r="17" spans="1:102">
      <c r="A17" s="248" t="s">
        <v>148</v>
      </c>
      <c r="B17" s="250">
        <v>3174.4661055049569</v>
      </c>
      <c r="C17" s="251">
        <v>0.18808259999999999</v>
      </c>
      <c r="D17" s="250">
        <v>2421606</v>
      </c>
      <c r="E17" s="250">
        <v>961219</v>
      </c>
      <c r="F17" s="56">
        <v>20856</v>
      </c>
      <c r="G17" s="250">
        <v>183810264.55043101</v>
      </c>
      <c r="H17" s="250">
        <v>116676054.965955</v>
      </c>
      <c r="I17" s="250">
        <v>81570</v>
      </c>
      <c r="J17" s="254">
        <v>37810</v>
      </c>
      <c r="K17" s="303">
        <v>45.10948914408894</v>
      </c>
      <c r="L17" s="253">
        <v>2.5</v>
      </c>
      <c r="M17" s="253">
        <v>2.74</v>
      </c>
      <c r="N17" s="253">
        <v>3.62</v>
      </c>
      <c r="O17" s="253">
        <v>0.75</v>
      </c>
      <c r="P17" s="253">
        <v>0.35466666666666669</v>
      </c>
      <c r="Q17" s="254">
        <v>105</v>
      </c>
      <c r="R17" s="255">
        <v>145</v>
      </c>
      <c r="S17" s="254">
        <v>7020</v>
      </c>
      <c r="T17" s="251">
        <v>0.1205607426162676</v>
      </c>
      <c r="U17" s="254">
        <v>403685</v>
      </c>
      <c r="V17" s="254">
        <v>9</v>
      </c>
      <c r="W17" s="250">
        <v>1246</v>
      </c>
      <c r="X17" s="256">
        <v>1220.32</v>
      </c>
      <c r="Y17" s="254">
        <v>12</v>
      </c>
      <c r="Z17" s="257">
        <v>25075.034668807806</v>
      </c>
      <c r="AA17" s="254">
        <v>0.49</v>
      </c>
      <c r="AB17" s="292">
        <v>289.2</v>
      </c>
      <c r="AC17" s="254">
        <v>642</v>
      </c>
      <c r="AD17" s="250">
        <v>0.2</v>
      </c>
      <c r="AE17" s="254">
        <v>23</v>
      </c>
      <c r="AF17" s="254">
        <v>178</v>
      </c>
      <c r="AG17" s="258">
        <f>[1]OK!$J17</f>
        <v>82.447246836055569</v>
      </c>
      <c r="AH17" s="253">
        <v>16.519400000000001</v>
      </c>
      <c r="AI17" s="259">
        <v>0.27809680065627562</v>
      </c>
      <c r="AJ17" s="250">
        <v>230106</v>
      </c>
      <c r="AK17" s="250">
        <v>81023</v>
      </c>
      <c r="AL17" s="253">
        <v>1.7959156031162788</v>
      </c>
      <c r="AM17" s="298">
        <v>253</v>
      </c>
      <c r="AN17" s="250">
        <v>321592</v>
      </c>
      <c r="AO17" s="260">
        <v>0.98794726930320154</v>
      </c>
      <c r="AP17" s="259">
        <v>6.6296949836148228E-2</v>
      </c>
      <c r="AQ17" s="253">
        <v>88.627595398428724</v>
      </c>
      <c r="AR17" s="254">
        <v>57.536960829141904</v>
      </c>
      <c r="AS17" s="259">
        <v>9.3566357552906015E-2</v>
      </c>
      <c r="AT17" s="254">
        <v>515.8898636083012</v>
      </c>
      <c r="AU17" s="302">
        <v>22980</v>
      </c>
      <c r="AV17" s="254">
        <v>4.383023152126019</v>
      </c>
      <c r="AW17" s="254">
        <v>3909200</v>
      </c>
      <c r="AX17" s="253">
        <v>55.357331884293203</v>
      </c>
      <c r="AY17" s="260">
        <v>1.1535472495012597E-2</v>
      </c>
      <c r="AZ17" s="254">
        <v>48.3</v>
      </c>
      <c r="BA17" s="254">
        <v>9.4</v>
      </c>
      <c r="BB17" s="254">
        <v>0</v>
      </c>
      <c r="BC17" s="254">
        <v>45.6</v>
      </c>
      <c r="BD17" s="254">
        <v>0.8</v>
      </c>
      <c r="BE17" s="254">
        <v>26.44</v>
      </c>
      <c r="BF17" s="261">
        <v>229440</v>
      </c>
      <c r="BG17" s="254">
        <v>9.573324563770516</v>
      </c>
      <c r="BH17" s="300">
        <f>[2]Promedios!$J49</f>
        <v>0.62966666666666671</v>
      </c>
      <c r="BI17" s="250">
        <v>4828270.6000000006</v>
      </c>
      <c r="BJ17" s="254">
        <v>88618595</v>
      </c>
      <c r="BK17" s="261">
        <v>520504.85250000004</v>
      </c>
      <c r="BL17" s="250">
        <v>56301.105793673538</v>
      </c>
      <c r="BM17" s="254">
        <v>82.5</v>
      </c>
      <c r="BN17" s="250">
        <v>26265.656986634989</v>
      </c>
      <c r="BO17" s="250">
        <v>559831.77368169697</v>
      </c>
      <c r="BP17" s="261">
        <v>24483.483821000002</v>
      </c>
      <c r="BQ17" s="253">
        <v>12.457737321196358</v>
      </c>
      <c r="BR17" s="253">
        <f>+[3]Hoja1!$Y19</f>
        <v>0.2433270595506479</v>
      </c>
      <c r="BS17" s="254">
        <v>0</v>
      </c>
      <c r="BT17" s="250">
        <v>0</v>
      </c>
      <c r="BU17" s="254">
        <v>0</v>
      </c>
      <c r="BV17" s="250">
        <v>15828</v>
      </c>
      <c r="BW17" s="250">
        <v>37254</v>
      </c>
      <c r="BX17" s="250">
        <v>382.63061224489797</v>
      </c>
      <c r="BY17" s="250">
        <v>175</v>
      </c>
      <c r="BZ17" s="253">
        <v>775313</v>
      </c>
      <c r="CA17" s="253">
        <v>0.47947832757959336</v>
      </c>
      <c r="CB17" s="262">
        <v>65.840773810000002</v>
      </c>
      <c r="CC17" s="253">
        <v>0.33837500000000004</v>
      </c>
      <c r="CD17" s="254">
        <v>0.41349999999999998</v>
      </c>
      <c r="CE17" s="254">
        <v>38.51</v>
      </c>
      <c r="CF17" s="254">
        <v>39.53</v>
      </c>
      <c r="CG17" s="259">
        <v>0.87511230158506259</v>
      </c>
      <c r="CH17" s="250">
        <v>799727</v>
      </c>
      <c r="CI17" s="300">
        <f>+[4]Hoja3!$I18</f>
        <v>6.5257427055322018E-2</v>
      </c>
      <c r="CJ17" s="250">
        <v>10.059365098003996</v>
      </c>
      <c r="CK17" s="254">
        <v>11.6</v>
      </c>
      <c r="CL17" s="302">
        <v>275173</v>
      </c>
      <c r="CM17" s="253">
        <v>0.10726604235731328</v>
      </c>
      <c r="CN17" s="254">
        <v>1445505.5518511401</v>
      </c>
      <c r="CO17" s="254">
        <v>520890.2</v>
      </c>
      <c r="CP17" s="254">
        <v>459987.33500000002</v>
      </c>
      <c r="CQ17" s="254">
        <v>0.25735706000000003</v>
      </c>
      <c r="CR17" s="261">
        <v>2488.9113511865748</v>
      </c>
      <c r="CS17" s="254">
        <v>80353373.3003169</v>
      </c>
      <c r="CT17" s="261">
        <v>88384934.81450054</v>
      </c>
      <c r="CU17" s="254">
        <v>7</v>
      </c>
      <c r="CV17" s="254">
        <v>141</v>
      </c>
      <c r="CW17" s="254">
        <v>187</v>
      </c>
      <c r="CX17" s="254">
        <v>13631533.87011824</v>
      </c>
    </row>
    <row r="18" spans="1:102">
      <c r="A18" s="248" t="s">
        <v>149</v>
      </c>
      <c r="B18" s="250">
        <v>12366.735154716884</v>
      </c>
      <c r="C18" s="251">
        <v>0.2430408</v>
      </c>
      <c r="D18" s="250">
        <v>7016595</v>
      </c>
      <c r="E18" s="250">
        <v>3088598</v>
      </c>
      <c r="F18" s="56">
        <v>78630</v>
      </c>
      <c r="G18" s="250">
        <v>711226547.56213701</v>
      </c>
      <c r="H18" s="250">
        <v>521290728.58222097</v>
      </c>
      <c r="I18" s="250">
        <v>227814</v>
      </c>
      <c r="J18" s="254">
        <v>71843</v>
      </c>
      <c r="K18" s="303">
        <v>54.894331810184241</v>
      </c>
      <c r="L18" s="253">
        <v>1.67</v>
      </c>
      <c r="M18" s="253">
        <v>2.23</v>
      </c>
      <c r="N18" s="253">
        <v>3.32</v>
      </c>
      <c r="O18" s="253">
        <v>1.18</v>
      </c>
      <c r="P18" s="253">
        <v>0.27933333333333332</v>
      </c>
      <c r="Q18" s="254">
        <v>222</v>
      </c>
      <c r="R18" s="255">
        <v>681</v>
      </c>
      <c r="S18" s="254">
        <v>24560</v>
      </c>
      <c r="T18" s="251">
        <v>0.13097676797117738</v>
      </c>
      <c r="U18" s="254">
        <v>3030307</v>
      </c>
      <c r="V18" s="254">
        <v>12</v>
      </c>
      <c r="W18" s="250">
        <v>2108</v>
      </c>
      <c r="X18" s="256">
        <v>2082.9700000000003</v>
      </c>
      <c r="Y18" s="254">
        <v>67</v>
      </c>
      <c r="Z18" s="257">
        <v>12758.655949281312</v>
      </c>
      <c r="AA18" s="254">
        <v>0.38</v>
      </c>
      <c r="AB18" s="292">
        <v>3530.3</v>
      </c>
      <c r="AC18" s="254">
        <v>2767</v>
      </c>
      <c r="AD18" s="250">
        <v>0.8</v>
      </c>
      <c r="AE18" s="254">
        <v>0</v>
      </c>
      <c r="AF18" s="254">
        <v>2251</v>
      </c>
      <c r="AG18" s="258">
        <f>[1]OK!$J18</f>
        <v>96.6720256108444</v>
      </c>
      <c r="AH18" s="253">
        <v>13.4701</v>
      </c>
      <c r="AI18" s="259">
        <v>0.25021895843158393</v>
      </c>
      <c r="AJ18" s="250">
        <v>503357</v>
      </c>
      <c r="AK18" s="250">
        <v>317535</v>
      </c>
      <c r="AL18" s="253">
        <v>1.9238676309520499</v>
      </c>
      <c r="AM18" s="298">
        <v>609</v>
      </c>
      <c r="AN18" s="250">
        <v>1150630</v>
      </c>
      <c r="AO18" s="260">
        <v>0.90659661412726211</v>
      </c>
      <c r="AP18" s="259">
        <v>4.0684830633284243E-2</v>
      </c>
      <c r="AQ18" s="253">
        <v>76.953978850357416</v>
      </c>
      <c r="AR18" s="254">
        <v>70.652186565166275</v>
      </c>
      <c r="AS18" s="259">
        <v>7.725723828221967E-2</v>
      </c>
      <c r="AT18" s="254">
        <v>533.60767177512275</v>
      </c>
      <c r="AU18" s="302">
        <v>144151</v>
      </c>
      <c r="AV18" s="254">
        <v>10.574380856109103</v>
      </c>
      <c r="AW18" s="254">
        <v>20163400</v>
      </c>
      <c r="AX18" s="253">
        <v>53.284568681217856</v>
      </c>
      <c r="AY18" s="260">
        <v>-1.0867132922337874E-2</v>
      </c>
      <c r="AZ18" s="254">
        <v>74.7</v>
      </c>
      <c r="BA18" s="254">
        <v>14.4</v>
      </c>
      <c r="BB18" s="254">
        <v>0</v>
      </c>
      <c r="BC18" s="254">
        <v>60.9</v>
      </c>
      <c r="BD18" s="254">
        <v>21.5</v>
      </c>
      <c r="BE18" s="254">
        <v>33.06</v>
      </c>
      <c r="BF18" s="261">
        <v>241951</v>
      </c>
      <c r="BG18" s="254">
        <v>13.810452561913751</v>
      </c>
      <c r="BH18" s="300">
        <f>[2]Promedios!$J50</f>
        <v>0.70666666666666667</v>
      </c>
      <c r="BI18" s="250">
        <v>17140994.999999996</v>
      </c>
      <c r="BJ18" s="254">
        <v>343165992</v>
      </c>
      <c r="BK18" s="261">
        <v>1343780.9425000001</v>
      </c>
      <c r="BL18" s="250">
        <v>419324.33047365217</v>
      </c>
      <c r="BM18" s="254">
        <v>84.6</v>
      </c>
      <c r="BN18" s="250">
        <v>414576.9334247986</v>
      </c>
      <c r="BO18" s="250">
        <v>1543479.0103856456</v>
      </c>
      <c r="BP18" s="261">
        <v>153592.76297400001</v>
      </c>
      <c r="BQ18" s="253">
        <v>10.027182120205376</v>
      </c>
      <c r="BR18" s="253">
        <f>+[3]Hoja1!$Y20</f>
        <v>2.0678930651138168</v>
      </c>
      <c r="BS18" s="254">
        <v>101.068645</v>
      </c>
      <c r="BT18" s="250">
        <v>173354</v>
      </c>
      <c r="BU18" s="254">
        <v>101</v>
      </c>
      <c r="BV18" s="250">
        <v>22800</v>
      </c>
      <c r="BW18" s="250">
        <v>49971</v>
      </c>
      <c r="BX18" s="250">
        <v>1025.7187812187813</v>
      </c>
      <c r="BY18" s="250">
        <v>923</v>
      </c>
      <c r="BZ18" s="253">
        <v>4899067</v>
      </c>
      <c r="CA18" s="253">
        <v>0.3815337657382678</v>
      </c>
      <c r="CB18" s="262">
        <v>77.605357139999995</v>
      </c>
      <c r="CC18" s="253">
        <v>0.326125</v>
      </c>
      <c r="CD18" s="254">
        <v>0.78966666666666674</v>
      </c>
      <c r="CE18" s="254">
        <v>30.26</v>
      </c>
      <c r="CF18" s="254">
        <v>72.09</v>
      </c>
      <c r="CG18" s="259">
        <v>0.78975452843456484</v>
      </c>
      <c r="CH18" s="250">
        <v>47228379</v>
      </c>
      <c r="CI18" s="300">
        <f>+[4]Hoja3!$I19</f>
        <v>0.15933186945830155</v>
      </c>
      <c r="CJ18" s="250">
        <v>0</v>
      </c>
      <c r="CK18" s="254">
        <v>10.3</v>
      </c>
      <c r="CL18" s="302">
        <v>807618</v>
      </c>
      <c r="CM18" s="253">
        <v>4.1039190016681094E-3</v>
      </c>
      <c r="CN18" s="254">
        <v>22624843.583717201</v>
      </c>
      <c r="CO18" s="254">
        <v>21460044.545000002</v>
      </c>
      <c r="CP18" s="254">
        <v>26154191.833000001</v>
      </c>
      <c r="CQ18" s="254">
        <v>697.47076995862483</v>
      </c>
      <c r="CR18" s="261">
        <v>9770.7042904016325</v>
      </c>
      <c r="CS18" s="254">
        <v>204828022.74978483</v>
      </c>
      <c r="CT18" s="261">
        <v>451396959.53628862</v>
      </c>
      <c r="CU18" s="254">
        <v>65</v>
      </c>
      <c r="CV18" s="254">
        <v>440</v>
      </c>
      <c r="CW18" s="254">
        <v>840</v>
      </c>
      <c r="CX18" s="254">
        <v>52747150.814063273</v>
      </c>
    </row>
    <row r="19" spans="1:102">
      <c r="A19" s="248" t="s">
        <v>150</v>
      </c>
      <c r="B19" s="250">
        <v>15966.724201905183</v>
      </c>
      <c r="C19" s="251">
        <v>0.26492769999999999</v>
      </c>
      <c r="D19" s="250">
        <v>14837208</v>
      </c>
      <c r="E19" s="250">
        <v>6376247</v>
      </c>
      <c r="F19" s="56">
        <v>22333</v>
      </c>
      <c r="G19" s="250">
        <v>1037967384.2274899</v>
      </c>
      <c r="H19" s="250">
        <v>747921402.52727604</v>
      </c>
      <c r="I19" s="250">
        <v>394061</v>
      </c>
      <c r="J19" s="254">
        <v>269927</v>
      </c>
      <c r="K19" s="303">
        <v>76.119675433967501</v>
      </c>
      <c r="L19" s="253">
        <v>2.5</v>
      </c>
      <c r="M19" s="253">
        <v>2.79</v>
      </c>
      <c r="N19" s="253">
        <v>4.1399999999999997</v>
      </c>
      <c r="O19" s="253">
        <v>0.91</v>
      </c>
      <c r="P19" s="253">
        <v>0.40866666666666668</v>
      </c>
      <c r="Q19" s="254">
        <v>187</v>
      </c>
      <c r="R19" s="302">
        <v>1864</v>
      </c>
      <c r="S19" s="254">
        <v>10883</v>
      </c>
      <c r="T19" s="251">
        <v>0.1205607426162676</v>
      </c>
      <c r="U19" s="254">
        <v>645858</v>
      </c>
      <c r="V19" s="254">
        <v>12</v>
      </c>
      <c r="W19" s="250">
        <v>1679</v>
      </c>
      <c r="X19" s="256">
        <v>2929.98</v>
      </c>
      <c r="Y19" s="254">
        <v>41</v>
      </c>
      <c r="Z19" s="257">
        <v>34237.801942029269</v>
      </c>
      <c r="AA19" s="254">
        <v>1.03</v>
      </c>
      <c r="AB19" s="292">
        <v>5190.3</v>
      </c>
      <c r="AC19" s="254">
        <v>6314</v>
      </c>
      <c r="AD19" s="250">
        <v>0.2</v>
      </c>
      <c r="AE19" s="254">
        <v>0</v>
      </c>
      <c r="AF19" s="254">
        <v>3595</v>
      </c>
      <c r="AG19" s="258">
        <f>[1]OK!$J19</f>
        <v>91.651144859373233</v>
      </c>
      <c r="AH19" s="253">
        <v>14.140499999999999</v>
      </c>
      <c r="AI19" s="259">
        <v>0.24034909246667024</v>
      </c>
      <c r="AJ19" s="250">
        <v>1471920</v>
      </c>
      <c r="AK19" s="250">
        <v>510377</v>
      </c>
      <c r="AL19" s="253">
        <v>1.1426678118956073</v>
      </c>
      <c r="AM19" s="298">
        <v>796</v>
      </c>
      <c r="AN19" s="250">
        <v>2071579</v>
      </c>
      <c r="AO19" s="260">
        <v>0.93578947368421062</v>
      </c>
      <c r="AP19" s="259">
        <v>4.3400447427293064E-2</v>
      </c>
      <c r="AQ19" s="253">
        <v>84.041577814177245</v>
      </c>
      <c r="AR19" s="254">
        <v>59.134630697200372</v>
      </c>
      <c r="AS19" s="259">
        <v>0.43640670620856825</v>
      </c>
      <c r="AT19" s="254">
        <v>518.41984478096435</v>
      </c>
      <c r="AU19" s="302">
        <v>162553</v>
      </c>
      <c r="AV19" s="254">
        <v>27.028196232188613</v>
      </c>
      <c r="AW19" s="254">
        <v>33017500</v>
      </c>
      <c r="AX19" s="253">
        <v>48.894565921274342</v>
      </c>
      <c r="AY19" s="260">
        <v>2.6834938531179464E-3</v>
      </c>
      <c r="AZ19" s="254">
        <v>65.3</v>
      </c>
      <c r="BA19" s="254">
        <v>20.3</v>
      </c>
      <c r="BB19" s="254">
        <v>0</v>
      </c>
      <c r="BC19" s="254">
        <v>42.7</v>
      </c>
      <c r="BD19" s="254">
        <v>9.1999999999999993</v>
      </c>
      <c r="BE19" s="254">
        <v>27.86</v>
      </c>
      <c r="BF19" s="261">
        <v>302969</v>
      </c>
      <c r="BG19" s="254">
        <v>15.677486189980392</v>
      </c>
      <c r="BH19" s="300">
        <f>[2]Promedios!$J51</f>
        <v>0.74416666666666664</v>
      </c>
      <c r="BI19" s="250">
        <v>23410341.5</v>
      </c>
      <c r="BJ19" s="254">
        <v>367142334</v>
      </c>
      <c r="BK19" s="261">
        <v>875758.62249999994</v>
      </c>
      <c r="BL19" s="250">
        <v>395187.66792941547</v>
      </c>
      <c r="BM19" s="254">
        <v>71.5</v>
      </c>
      <c r="BN19" s="250">
        <v>389977.39222079335</v>
      </c>
      <c r="BO19" s="250">
        <v>3331841.754513843</v>
      </c>
      <c r="BP19" s="261">
        <v>156851.12998100001</v>
      </c>
      <c r="BQ19" s="253">
        <v>7.1374679342085408</v>
      </c>
      <c r="BR19" s="253">
        <f>+[3]Hoja1!$Y21</f>
        <v>9.2328433862637258</v>
      </c>
      <c r="BS19" s="254">
        <v>23.902949999999997</v>
      </c>
      <c r="BT19" s="250">
        <v>79830</v>
      </c>
      <c r="BU19" s="254">
        <v>23</v>
      </c>
      <c r="BV19" s="250">
        <v>113333</v>
      </c>
      <c r="BW19" s="250">
        <v>99356</v>
      </c>
      <c r="BX19" s="250">
        <v>1679.3775085195002</v>
      </c>
      <c r="BY19" s="250">
        <v>1220</v>
      </c>
      <c r="BZ19" s="253">
        <v>6599389</v>
      </c>
      <c r="CA19" s="253">
        <v>0.89553575426498899</v>
      </c>
      <c r="CB19" s="262">
        <v>81.2</v>
      </c>
      <c r="CC19" s="253">
        <v>0.28587499999999999</v>
      </c>
      <c r="CD19" s="254">
        <v>0.52649999999999997</v>
      </c>
      <c r="CE19" s="254">
        <v>45.47</v>
      </c>
      <c r="CF19" s="254">
        <v>53.49</v>
      </c>
      <c r="CG19" s="259">
        <v>0.80075418950114041</v>
      </c>
      <c r="CH19" s="250">
        <v>15264200</v>
      </c>
      <c r="CI19" s="300">
        <f>+[4]Hoja3!$I20</f>
        <v>9.2020677923628239E-2</v>
      </c>
      <c r="CJ19" s="250">
        <v>26.918229719265884</v>
      </c>
      <c r="CK19" s="254">
        <v>16.399999999999999</v>
      </c>
      <c r="CL19" s="302">
        <v>1940897</v>
      </c>
      <c r="CM19" s="253">
        <v>9.965370890432652E-4</v>
      </c>
      <c r="CN19" s="254">
        <v>17598165.0004263</v>
      </c>
      <c r="CO19" s="254">
        <v>6602582.932</v>
      </c>
      <c r="CP19" s="254">
        <v>12556477.890000001</v>
      </c>
      <c r="CQ19" s="254">
        <v>1543.3661583070991</v>
      </c>
      <c r="CR19" s="261">
        <v>7977.4490000000005</v>
      </c>
      <c r="CS19" s="254">
        <v>362072103.71159673</v>
      </c>
      <c r="CT19" s="261">
        <v>626757463.86176205</v>
      </c>
      <c r="CU19" s="254">
        <v>76</v>
      </c>
      <c r="CV19" s="254">
        <v>836</v>
      </c>
      <c r="CW19" s="254">
        <v>936</v>
      </c>
      <c r="CX19" s="254">
        <v>76998016.757480368</v>
      </c>
    </row>
    <row r="20" spans="1:102">
      <c r="A20" s="248" t="s">
        <v>151</v>
      </c>
      <c r="B20" s="250">
        <v>4585.2041435787805</v>
      </c>
      <c r="C20" s="251">
        <v>0.2269882</v>
      </c>
      <c r="D20" s="250">
        <v>3964009</v>
      </c>
      <c r="E20" s="250">
        <v>1604494</v>
      </c>
      <c r="F20" s="56">
        <v>58667</v>
      </c>
      <c r="G20" s="250">
        <v>280441278.81060803</v>
      </c>
      <c r="H20" s="250">
        <v>197209561.524535</v>
      </c>
      <c r="I20" s="250">
        <v>176186</v>
      </c>
      <c r="J20" s="254">
        <v>41210</v>
      </c>
      <c r="K20" s="303">
        <v>71.011736922489803</v>
      </c>
      <c r="L20" s="253">
        <v>2.08</v>
      </c>
      <c r="M20" s="253">
        <v>2.63</v>
      </c>
      <c r="N20" s="253">
        <v>3.61</v>
      </c>
      <c r="O20" s="253">
        <v>0.91</v>
      </c>
      <c r="P20" s="253">
        <v>0.15066666666666667</v>
      </c>
      <c r="Q20" s="254">
        <v>125</v>
      </c>
      <c r="R20" s="255">
        <v>934</v>
      </c>
      <c r="S20" s="254">
        <v>18930</v>
      </c>
      <c r="T20" s="251">
        <v>0.13097676797117738</v>
      </c>
      <c r="U20" s="254">
        <v>2602727</v>
      </c>
      <c r="V20" s="254">
        <v>7</v>
      </c>
      <c r="W20" s="250">
        <v>1765</v>
      </c>
      <c r="X20" s="256">
        <v>3502.79</v>
      </c>
      <c r="Y20" s="254">
        <v>14</v>
      </c>
      <c r="Z20" s="257">
        <v>31137.742775854571</v>
      </c>
      <c r="AA20" s="254">
        <v>0.43</v>
      </c>
      <c r="AB20" s="292">
        <v>2793.1</v>
      </c>
      <c r="AC20" s="254">
        <v>1106</v>
      </c>
      <c r="AD20" s="250">
        <v>1</v>
      </c>
      <c r="AE20" s="254">
        <v>3</v>
      </c>
      <c r="AF20" s="254">
        <v>448</v>
      </c>
      <c r="AG20" s="258">
        <f>[1]OK!$J20</f>
        <v>84.756498619356321</v>
      </c>
      <c r="AH20" s="253">
        <v>17.111799999999999</v>
      </c>
      <c r="AI20" s="259">
        <v>0.2774118235637455</v>
      </c>
      <c r="AJ20" s="250">
        <v>370594</v>
      </c>
      <c r="AK20" s="250">
        <v>159361</v>
      </c>
      <c r="AL20" s="253">
        <v>1.6109953332598388</v>
      </c>
      <c r="AM20" s="298">
        <v>370</v>
      </c>
      <c r="AN20" s="250">
        <v>588627</v>
      </c>
      <c r="AO20" s="260">
        <v>0.87483443708609276</v>
      </c>
      <c r="AP20" s="259">
        <v>7.4811256005490739E-2</v>
      </c>
      <c r="AQ20" s="253">
        <v>71.31906174932881</v>
      </c>
      <c r="AR20" s="254">
        <v>56.104047364845187</v>
      </c>
      <c r="AS20" s="259">
        <v>9.3551176326351515E-2</v>
      </c>
      <c r="AT20" s="254">
        <v>522.82933049625569</v>
      </c>
      <c r="AU20" s="302">
        <v>20963</v>
      </c>
      <c r="AV20" s="254">
        <v>9.9563996441812908</v>
      </c>
      <c r="AW20" s="254">
        <v>7770900</v>
      </c>
      <c r="AX20" s="253">
        <v>58.011302326675271</v>
      </c>
      <c r="AY20" s="260">
        <v>5.6534969454471078E-3</v>
      </c>
      <c r="AZ20" s="254">
        <v>61.7</v>
      </c>
      <c r="BA20" s="254">
        <v>22.1</v>
      </c>
      <c r="BB20" s="254">
        <v>0</v>
      </c>
      <c r="BC20" s="254">
        <v>47.34</v>
      </c>
      <c r="BD20" s="254">
        <v>11.9</v>
      </c>
      <c r="BE20" s="254">
        <v>28.79</v>
      </c>
      <c r="BF20" s="261">
        <v>300852</v>
      </c>
      <c r="BG20" s="254">
        <v>30.652474058368274</v>
      </c>
      <c r="BH20" s="300">
        <f>[2]Promedios!$J52</f>
        <v>0.62350000000000005</v>
      </c>
      <c r="BI20" s="250">
        <v>5067057.7000000011</v>
      </c>
      <c r="BJ20" s="254">
        <v>156719869</v>
      </c>
      <c r="BK20" s="261">
        <v>970412.88749999995</v>
      </c>
      <c r="BL20" s="250">
        <v>282237.15564964147</v>
      </c>
      <c r="BM20" s="254">
        <v>70.900000000000006</v>
      </c>
      <c r="BN20" s="250">
        <v>108647.03080736828</v>
      </c>
      <c r="BO20" s="250">
        <v>931365.96731760423</v>
      </c>
      <c r="BP20" s="261">
        <v>53614.635225999999</v>
      </c>
      <c r="BQ20" s="253">
        <v>6.9071997399642457</v>
      </c>
      <c r="BR20" s="253">
        <f>+[3]Hoja1!$Y22</f>
        <v>2.5338164476693557</v>
      </c>
      <c r="BS20" s="254">
        <v>19984.095358999999</v>
      </c>
      <c r="BT20" s="250">
        <v>22219</v>
      </c>
      <c r="BU20" s="254">
        <v>17</v>
      </c>
      <c r="BV20" s="250">
        <v>33988</v>
      </c>
      <c r="BW20" s="250">
        <v>53502</v>
      </c>
      <c r="BX20" s="250">
        <v>648</v>
      </c>
      <c r="BY20" s="250">
        <v>329</v>
      </c>
      <c r="BZ20" s="253">
        <v>1122268</v>
      </c>
      <c r="CA20" s="253">
        <v>0.6818143078732507</v>
      </c>
      <c r="CB20" s="262">
        <v>62.300148810000003</v>
      </c>
      <c r="CC20" s="253">
        <v>0.16500000000000001</v>
      </c>
      <c r="CD20" s="254">
        <v>0.27916666666666667</v>
      </c>
      <c r="CE20" s="254">
        <v>25.18</v>
      </c>
      <c r="CF20" s="254">
        <v>41.86</v>
      </c>
      <c r="CG20" s="259">
        <v>0.82888213666101584</v>
      </c>
      <c r="CH20" s="250">
        <v>26025351</v>
      </c>
      <c r="CI20" s="300">
        <f>+[4]Hoja3!$I21</f>
        <v>0.20675937885740836</v>
      </c>
      <c r="CJ20" s="250">
        <v>0</v>
      </c>
      <c r="CK20" s="254">
        <v>8.4</v>
      </c>
      <c r="CL20" s="302">
        <v>500229</v>
      </c>
      <c r="CM20" s="253">
        <v>3.8535442049029755E-6</v>
      </c>
      <c r="CN20" s="254">
        <v>6737400.6595157301</v>
      </c>
      <c r="CO20" s="254">
        <v>1482325.8859999999</v>
      </c>
      <c r="CP20" s="254">
        <v>687193.59900000005</v>
      </c>
      <c r="CQ20" s="254">
        <v>28.456370999999994</v>
      </c>
      <c r="CR20" s="261">
        <v>7873.6322481850511</v>
      </c>
      <c r="CS20" s="254">
        <v>55926164.914082192</v>
      </c>
      <c r="CT20" s="261">
        <v>180814601.06902483</v>
      </c>
      <c r="CU20" s="254">
        <v>10</v>
      </c>
      <c r="CV20" s="254">
        <v>90</v>
      </c>
      <c r="CW20" s="254">
        <v>453</v>
      </c>
      <c r="CX20" s="254">
        <v>20788326.376324642</v>
      </c>
    </row>
    <row r="21" spans="1:102">
      <c r="A21" s="248" t="s">
        <v>221</v>
      </c>
      <c r="B21" s="250">
        <v>2068.0328291616256</v>
      </c>
      <c r="C21" s="251">
        <v>0.2646057</v>
      </c>
      <c r="D21" s="250">
        <v>1674795</v>
      </c>
      <c r="E21" s="250">
        <v>739245</v>
      </c>
      <c r="F21" s="56">
        <v>4892</v>
      </c>
      <c r="G21" s="250">
        <v>125787229.366584</v>
      </c>
      <c r="H21" s="250">
        <v>96146900.357346907</v>
      </c>
      <c r="I21" s="250">
        <v>79404</v>
      </c>
      <c r="J21" s="254">
        <v>46603</v>
      </c>
      <c r="K21" s="303">
        <v>69.946420226931437</v>
      </c>
      <c r="L21" s="253">
        <v>2.5</v>
      </c>
      <c r="M21" s="253">
        <v>2.54</v>
      </c>
      <c r="N21" s="253">
        <v>3.2</v>
      </c>
      <c r="O21" s="253">
        <v>1.34</v>
      </c>
      <c r="P21" s="253">
        <v>0.37599999999999995</v>
      </c>
      <c r="Q21" s="254">
        <v>23</v>
      </c>
      <c r="R21" s="255">
        <v>259</v>
      </c>
      <c r="S21" s="254">
        <v>4513</v>
      </c>
      <c r="T21" s="251">
        <v>0.1205607426162676</v>
      </c>
      <c r="U21" s="254">
        <v>88488</v>
      </c>
      <c r="V21" s="254">
        <v>7</v>
      </c>
      <c r="W21" s="250">
        <v>994</v>
      </c>
      <c r="X21" s="256">
        <v>1243.82</v>
      </c>
      <c r="Y21" s="254">
        <v>16</v>
      </c>
      <c r="Z21" s="257">
        <v>41354.959001717747</v>
      </c>
      <c r="AA21" s="254">
        <v>0.95</v>
      </c>
      <c r="AB21" s="292">
        <v>1366.1</v>
      </c>
      <c r="AC21" s="254">
        <v>558</v>
      </c>
      <c r="AD21" s="250">
        <v>0.8</v>
      </c>
      <c r="AE21" s="254">
        <v>0</v>
      </c>
      <c r="AF21" s="254">
        <v>225</v>
      </c>
      <c r="AG21" s="258">
        <f>[1]OK!$J21</f>
        <v>91.967648878357522</v>
      </c>
      <c r="AH21" s="253">
        <v>13.299799999999999</v>
      </c>
      <c r="AI21" s="259">
        <v>0.30118548890275426</v>
      </c>
      <c r="AJ21" s="250">
        <v>123416</v>
      </c>
      <c r="AK21" s="250">
        <v>33256</v>
      </c>
      <c r="AL21" s="253">
        <v>1.6939386611495735</v>
      </c>
      <c r="AM21" s="298">
        <v>190</v>
      </c>
      <c r="AN21" s="250">
        <v>284581</v>
      </c>
      <c r="AO21" s="260">
        <v>0.90286377708978327</v>
      </c>
      <c r="AP21" s="259">
        <v>5.624688899950224E-2</v>
      </c>
      <c r="AQ21" s="253">
        <v>79.784184791772049</v>
      </c>
      <c r="AR21" s="254">
        <v>53.981568147454816</v>
      </c>
      <c r="AS21" s="259">
        <v>0.1447297889966376</v>
      </c>
      <c r="AT21" s="254">
        <v>527.45409807827411</v>
      </c>
      <c r="AU21" s="302">
        <v>25505</v>
      </c>
      <c r="AV21" s="254">
        <v>4.1588537132816743</v>
      </c>
      <c r="AW21" s="254">
        <v>346200</v>
      </c>
      <c r="AX21" s="253">
        <v>51.805436840755178</v>
      </c>
      <c r="AY21" s="260">
        <v>-1.6694066615321097E-3</v>
      </c>
      <c r="AZ21" s="254">
        <v>5.8</v>
      </c>
      <c r="BA21" s="254">
        <v>5.8</v>
      </c>
      <c r="BB21" s="254">
        <v>0</v>
      </c>
      <c r="BC21" s="254">
        <v>59.5</v>
      </c>
      <c r="BD21" s="254">
        <v>0.3</v>
      </c>
      <c r="BE21" s="254">
        <v>24.8</v>
      </c>
      <c r="BF21" s="261">
        <v>83318</v>
      </c>
      <c r="BG21" s="254">
        <v>30.466056116419129</v>
      </c>
      <c r="BH21" s="300">
        <f>[2]Promedios!$J53</f>
        <v>0.73499999999999988</v>
      </c>
      <c r="BI21" s="250">
        <v>5413831.5</v>
      </c>
      <c r="BJ21" s="254">
        <v>57110121</v>
      </c>
      <c r="BK21" s="261">
        <v>130397.12999999999</v>
      </c>
      <c r="BL21" s="250">
        <v>63126.634483568378</v>
      </c>
      <c r="BM21" s="254">
        <v>97.5</v>
      </c>
      <c r="BN21" s="250">
        <v>78150.500741310549</v>
      </c>
      <c r="BO21" s="250">
        <v>409230.00541519804</v>
      </c>
      <c r="BP21" s="261">
        <v>25539.612303000002</v>
      </c>
      <c r="BQ21" s="253">
        <v>14.883442916915721</v>
      </c>
      <c r="BR21" s="253">
        <f>+[3]Hoja1!$Y23</f>
        <v>40.75719043378492</v>
      </c>
      <c r="BS21" s="254">
        <v>0</v>
      </c>
      <c r="BT21" s="250">
        <v>13866</v>
      </c>
      <c r="BU21" s="254">
        <v>0</v>
      </c>
      <c r="BV21" s="250">
        <v>20330</v>
      </c>
      <c r="BW21" s="250">
        <v>20697</v>
      </c>
      <c r="BX21" s="250">
        <v>282.51771117166214</v>
      </c>
      <c r="BY21" s="250">
        <v>178</v>
      </c>
      <c r="BZ21" s="253">
        <v>785626</v>
      </c>
      <c r="CA21" s="253">
        <v>2.0441537203597711</v>
      </c>
      <c r="CB21" s="262">
        <v>72.249086309999996</v>
      </c>
      <c r="CC21" s="253">
        <v>0.13275000000000001</v>
      </c>
      <c r="CD21" s="254">
        <v>0.60716666666666663</v>
      </c>
      <c r="CE21" s="254">
        <v>33.130000000000003</v>
      </c>
      <c r="CF21" s="254">
        <v>48.84</v>
      </c>
      <c r="CG21" s="259">
        <v>0.85976547493511968</v>
      </c>
      <c r="CH21" s="250">
        <v>8603726</v>
      </c>
      <c r="CI21" s="300">
        <f>+[4]Hoja3!$I22</f>
        <v>0.19059498347455855</v>
      </c>
      <c r="CJ21" s="250">
        <v>14.02235534559423</v>
      </c>
      <c r="CK21" s="254">
        <v>6.7</v>
      </c>
      <c r="CL21" s="302">
        <v>229598</v>
      </c>
      <c r="CM21" s="253">
        <v>2.9561434996515973E-6</v>
      </c>
      <c r="CN21" s="254">
        <v>3890180.8928145999</v>
      </c>
      <c r="CO21" s="254">
        <v>614402.75100000005</v>
      </c>
      <c r="CP21" s="254">
        <v>571992.14899999998</v>
      </c>
      <c r="CQ21" s="254">
        <v>-56.271929561376318</v>
      </c>
      <c r="CR21" s="261">
        <v>5236.670096492795</v>
      </c>
      <c r="CS21" s="254">
        <v>43532278.840260595</v>
      </c>
      <c r="CT21" s="261">
        <v>71946652.065300539</v>
      </c>
      <c r="CU21" s="254">
        <v>29</v>
      </c>
      <c r="CV21" s="254">
        <v>136</v>
      </c>
      <c r="CW21" s="254">
        <v>788</v>
      </c>
      <c r="CX21" s="254">
        <v>9334862.275063714</v>
      </c>
    </row>
    <row r="22" spans="1:102">
      <c r="A22" s="248" t="s">
        <v>222</v>
      </c>
      <c r="B22" s="250">
        <v>1041.5545942485066</v>
      </c>
      <c r="C22" s="251">
        <v>0.2621134</v>
      </c>
      <c r="D22" s="250">
        <v>969540</v>
      </c>
      <c r="E22" s="250">
        <v>439274</v>
      </c>
      <c r="F22" s="56">
        <v>27862</v>
      </c>
      <c r="G22" s="250">
        <v>70144874.123809606</v>
      </c>
      <c r="H22" s="250">
        <v>51246162.955468997</v>
      </c>
      <c r="I22" s="250">
        <v>33745</v>
      </c>
      <c r="J22" s="254">
        <v>6883</v>
      </c>
      <c r="K22" s="303">
        <v>33.171947312210754</v>
      </c>
      <c r="L22" s="253">
        <v>3.13</v>
      </c>
      <c r="M22" s="253">
        <v>3.12</v>
      </c>
      <c r="N22" s="253">
        <v>4.1399999999999997</v>
      </c>
      <c r="O22" s="253">
        <v>1.98</v>
      </c>
      <c r="P22" s="253">
        <v>0.47300000000000003</v>
      </c>
      <c r="Q22" s="254">
        <v>50</v>
      </c>
      <c r="R22" s="255">
        <v>195</v>
      </c>
      <c r="S22" s="254">
        <v>10066</v>
      </c>
      <c r="T22" s="251">
        <v>0.13097676797117738</v>
      </c>
      <c r="U22" s="254">
        <v>1271817</v>
      </c>
      <c r="V22" s="254">
        <v>0</v>
      </c>
      <c r="W22" s="250">
        <v>1413</v>
      </c>
      <c r="X22" s="256">
        <v>29097.65</v>
      </c>
      <c r="Y22" s="254">
        <v>9</v>
      </c>
      <c r="Z22" s="257">
        <v>72713.763404015495</v>
      </c>
      <c r="AA22" s="254">
        <v>0.41</v>
      </c>
      <c r="AB22" s="292">
        <v>1428.3999999999999</v>
      </c>
      <c r="AC22" s="254">
        <v>292</v>
      </c>
      <c r="AD22" s="250">
        <v>0.5</v>
      </c>
      <c r="AE22" s="254">
        <v>1</v>
      </c>
      <c r="AF22" s="254">
        <v>206</v>
      </c>
      <c r="AG22" s="258">
        <f>[1]OK!$J22</f>
        <v>93.079391040658493</v>
      </c>
      <c r="AH22" s="253">
        <v>15.0244</v>
      </c>
      <c r="AI22" s="259">
        <v>0.29203391253252747</v>
      </c>
      <c r="AJ22" s="250">
        <v>97781</v>
      </c>
      <c r="AK22" s="250">
        <v>50565</v>
      </c>
      <c r="AL22" s="253">
        <v>2.382573179033356</v>
      </c>
      <c r="AM22" s="298">
        <v>88</v>
      </c>
      <c r="AN22" s="250">
        <v>155243</v>
      </c>
      <c r="AO22" s="260">
        <v>0.93423478795328829</v>
      </c>
      <c r="AP22" s="259">
        <v>5.0058754406580495E-2</v>
      </c>
      <c r="AQ22" s="253">
        <v>83.919821826280625</v>
      </c>
      <c r="AR22" s="254">
        <v>62.350571725571726</v>
      </c>
      <c r="AS22" s="259">
        <v>6.9483046136742638E-2</v>
      </c>
      <c r="AT22" s="254">
        <v>519.18557324542905</v>
      </c>
      <c r="AU22" s="302">
        <v>18146</v>
      </c>
      <c r="AV22" s="254">
        <v>7.0921479361065538</v>
      </c>
      <c r="AW22" s="254">
        <v>2215700</v>
      </c>
      <c r="AX22" s="253">
        <v>54.64193773745609</v>
      </c>
      <c r="AY22" s="260">
        <v>-1.0911618938578468E-2</v>
      </c>
      <c r="AZ22" s="254">
        <v>50.8</v>
      </c>
      <c r="BA22" s="254">
        <v>14.5</v>
      </c>
      <c r="BB22" s="254">
        <v>0</v>
      </c>
      <c r="BC22" s="254">
        <v>58.3</v>
      </c>
      <c r="BD22" s="254">
        <v>4.2</v>
      </c>
      <c r="BE22" s="254">
        <v>31.73</v>
      </c>
      <c r="BF22" s="261">
        <v>72723</v>
      </c>
      <c r="BG22" s="254">
        <v>17.915800500680394</v>
      </c>
      <c r="BH22" s="300">
        <f>[2]Promedios!$J54</f>
        <v>0.71433333333333338</v>
      </c>
      <c r="BI22" s="250">
        <v>2067421.0999999999</v>
      </c>
      <c r="BJ22" s="254">
        <v>31934172</v>
      </c>
      <c r="BK22" s="261">
        <v>362870.21</v>
      </c>
      <c r="BL22" s="250">
        <v>48090.348337113632</v>
      </c>
      <c r="BM22" s="254">
        <v>69.099999999999994</v>
      </c>
      <c r="BN22" s="250">
        <v>22138.810480124856</v>
      </c>
      <c r="BO22" s="250">
        <v>261810.95325461795</v>
      </c>
      <c r="BP22" s="261">
        <v>11526.369823999999</v>
      </c>
      <c r="BQ22" s="253">
        <v>7.5732076741837764</v>
      </c>
      <c r="BR22" s="253">
        <f>+[3]Hoja1!$Y24</f>
        <v>15.173380080257497</v>
      </c>
      <c r="BS22" s="254">
        <v>0.10580800000000001</v>
      </c>
      <c r="BT22" s="250">
        <v>8080</v>
      </c>
      <c r="BU22" s="254">
        <v>1</v>
      </c>
      <c r="BV22" s="250">
        <v>7235</v>
      </c>
      <c r="BW22" s="250">
        <v>18955</v>
      </c>
      <c r="BX22" s="250">
        <v>286.35185185185185</v>
      </c>
      <c r="BY22" s="250">
        <v>86</v>
      </c>
      <c r="BZ22" s="253">
        <v>417958</v>
      </c>
      <c r="CA22" s="253">
        <v>0.35891177948460268</v>
      </c>
      <c r="CB22" s="262">
        <v>72.248065479999994</v>
      </c>
      <c r="CC22" s="253">
        <v>0.49550000000000005</v>
      </c>
      <c r="CD22" s="254">
        <v>0.6768333333333334</v>
      </c>
      <c r="CE22" s="254">
        <v>30.78</v>
      </c>
      <c r="CF22" s="254">
        <v>65.12</v>
      </c>
      <c r="CG22" s="259">
        <v>0.86038966735371913</v>
      </c>
      <c r="CH22" s="250">
        <v>3674828</v>
      </c>
      <c r="CI22" s="300">
        <f>+[4]Hoja3!$I23</f>
        <v>0.21438630188468524</v>
      </c>
      <c r="CJ22" s="250">
        <v>8.4530768486227768</v>
      </c>
      <c r="CK22" s="254">
        <v>4.4000000000000004</v>
      </c>
      <c r="CL22" s="302">
        <v>115823</v>
      </c>
      <c r="CM22" s="253">
        <v>0</v>
      </c>
      <c r="CN22" s="254">
        <v>3692810.8686239198</v>
      </c>
      <c r="CO22" s="254">
        <v>52270.84</v>
      </c>
      <c r="CP22" s="254">
        <v>14706.374</v>
      </c>
      <c r="CQ22" s="254">
        <v>50.153369929344059</v>
      </c>
      <c r="CR22" s="261">
        <v>1572.5810395889584</v>
      </c>
      <c r="CS22" s="254">
        <v>16506693.78718308</v>
      </c>
      <c r="CT22" s="261">
        <v>42072768.396830514</v>
      </c>
      <c r="CU22" s="254">
        <v>0</v>
      </c>
      <c r="CV22" s="254">
        <v>19</v>
      </c>
      <c r="CW22" s="254">
        <v>29</v>
      </c>
      <c r="CX22" s="254">
        <v>5198959.7469285894</v>
      </c>
    </row>
    <row r="23" spans="1:102">
      <c r="A23" s="248" t="s">
        <v>223</v>
      </c>
      <c r="B23" s="250">
        <v>16527.481354081963</v>
      </c>
      <c r="C23" s="251">
        <v>0.37298140000000002</v>
      </c>
      <c r="D23" s="250">
        <v>4448068</v>
      </c>
      <c r="E23" s="250">
        <v>2078386</v>
      </c>
      <c r="F23" s="56">
        <v>64203</v>
      </c>
      <c r="G23" s="250">
        <v>857493599.48937595</v>
      </c>
      <c r="H23" s="250">
        <v>604918167.90519297</v>
      </c>
      <c r="I23" s="250">
        <v>109319</v>
      </c>
      <c r="J23" s="254">
        <v>46489</v>
      </c>
      <c r="K23" s="303">
        <v>69.711057000077687</v>
      </c>
      <c r="L23" s="253">
        <v>2.92</v>
      </c>
      <c r="M23" s="253">
        <v>2.83</v>
      </c>
      <c r="N23" s="253">
        <v>3.29</v>
      </c>
      <c r="O23" s="253">
        <v>0.91</v>
      </c>
      <c r="P23" s="253">
        <v>0.67733333333333334</v>
      </c>
      <c r="Q23" s="254">
        <v>159</v>
      </c>
      <c r="R23" s="255">
        <v>342</v>
      </c>
      <c r="S23" s="254">
        <v>14281</v>
      </c>
      <c r="T23" s="251">
        <v>3.7984292757615805E-3</v>
      </c>
      <c r="U23" s="254">
        <v>348637</v>
      </c>
      <c r="V23" s="254">
        <v>20</v>
      </c>
      <c r="W23" s="250">
        <v>1302</v>
      </c>
      <c r="X23" s="256">
        <v>1834.43</v>
      </c>
      <c r="Y23" s="254">
        <v>85</v>
      </c>
      <c r="Z23" s="257">
        <v>5061.812742891344</v>
      </c>
      <c r="AA23" s="254">
        <v>0.69</v>
      </c>
      <c r="AB23" s="292">
        <v>10877.15</v>
      </c>
      <c r="AC23" s="254">
        <v>1971</v>
      </c>
      <c r="AD23" s="250">
        <v>0.8</v>
      </c>
      <c r="AE23" s="254">
        <v>7</v>
      </c>
      <c r="AF23" s="254">
        <v>1925</v>
      </c>
      <c r="AG23" s="258">
        <f>[1]OK!$J23</f>
        <v>96.992026596692014</v>
      </c>
      <c r="AH23" s="253">
        <v>10.644</v>
      </c>
      <c r="AI23" s="259">
        <v>0.20857059424733537</v>
      </c>
      <c r="AJ23" s="250">
        <v>224260</v>
      </c>
      <c r="AK23" s="250">
        <v>293660</v>
      </c>
      <c r="AL23" s="253">
        <v>1.7068084390796183</v>
      </c>
      <c r="AM23" s="298">
        <v>167</v>
      </c>
      <c r="AN23" s="250">
        <v>694774</v>
      </c>
      <c r="AO23" s="260">
        <v>0.63195261408528847</v>
      </c>
      <c r="AP23" s="259">
        <v>2.925506151312603E-2</v>
      </c>
      <c r="AQ23" s="253">
        <v>85.855766392012669</v>
      </c>
      <c r="AR23" s="254">
        <v>55.952729615745078</v>
      </c>
      <c r="AS23" s="260">
        <v>1.310168752724329E-2</v>
      </c>
      <c r="AT23" s="254">
        <v>557.17684871987365</v>
      </c>
      <c r="AU23" s="302">
        <v>189217</v>
      </c>
      <c r="AV23" s="254">
        <v>16.916969261137567</v>
      </c>
      <c r="AW23" s="254">
        <v>27070700</v>
      </c>
      <c r="AX23" s="253">
        <v>48.218736587875568</v>
      </c>
      <c r="AY23" s="260">
        <v>-4.458552294995588E-3</v>
      </c>
      <c r="AZ23" s="254">
        <v>135.80000000000001</v>
      </c>
      <c r="BA23" s="254">
        <v>18.5</v>
      </c>
      <c r="BB23" s="254">
        <v>0</v>
      </c>
      <c r="BC23" s="254">
        <v>51.5</v>
      </c>
      <c r="BD23" s="254">
        <v>10.7</v>
      </c>
      <c r="BE23" s="254">
        <v>40.15</v>
      </c>
      <c r="BF23" s="261">
        <v>32610</v>
      </c>
      <c r="BG23" s="254">
        <v>9.6342778971838285</v>
      </c>
      <c r="BH23" s="300">
        <f>[2]Promedios!$J55</f>
        <v>0.8121666666666667</v>
      </c>
      <c r="BI23" s="250">
        <v>21171180.100000001</v>
      </c>
      <c r="BJ23" s="254">
        <v>485916607</v>
      </c>
      <c r="BK23" s="261">
        <v>339859.23750000005</v>
      </c>
      <c r="BL23" s="250">
        <v>281323.05916665553</v>
      </c>
      <c r="BM23" s="254">
        <v>97.8</v>
      </c>
      <c r="BN23" s="250">
        <v>246364.95096016498</v>
      </c>
      <c r="BO23" s="250">
        <v>1109907.4369912012</v>
      </c>
      <c r="BP23" s="261">
        <v>184955.36353500001</v>
      </c>
      <c r="BQ23" s="253">
        <v>16.817398794142978</v>
      </c>
      <c r="BR23" s="253">
        <f>+[3]Hoja1!$Y25</f>
        <v>60.993995820879725</v>
      </c>
      <c r="BS23" s="254">
        <v>34.129925</v>
      </c>
      <c r="BT23" s="250">
        <v>85260</v>
      </c>
      <c r="BU23" s="254">
        <v>47</v>
      </c>
      <c r="BV23" s="250">
        <v>72964</v>
      </c>
      <c r="BW23" s="250">
        <v>78183</v>
      </c>
      <c r="BX23" s="250">
        <v>418.02120141342755</v>
      </c>
      <c r="BY23" s="250">
        <v>806</v>
      </c>
      <c r="BZ23" s="253">
        <v>6645467</v>
      </c>
      <c r="CA23" s="253">
        <v>0.46726788467828606</v>
      </c>
      <c r="CB23" s="262">
        <v>79.505208330000002</v>
      </c>
      <c r="CC23" s="253">
        <v>0.2135</v>
      </c>
      <c r="CD23" s="254">
        <v>0.39750000000000008</v>
      </c>
      <c r="CE23" s="254">
        <v>54.53</v>
      </c>
      <c r="CF23" s="254">
        <v>55.81</v>
      </c>
      <c r="CG23" s="259">
        <v>0.82973441200093212</v>
      </c>
      <c r="CH23" s="250">
        <v>6309757</v>
      </c>
      <c r="CI23" s="300">
        <f>+[4]Hoja3!$I24</f>
        <v>4.7538961736657816E-2</v>
      </c>
      <c r="CJ23" s="250">
        <v>0</v>
      </c>
      <c r="CK23" s="254">
        <v>9.1</v>
      </c>
      <c r="CL23" s="302">
        <v>430432</v>
      </c>
      <c r="CM23" s="253">
        <v>8.533277729681793E-3</v>
      </c>
      <c r="CN23" s="254">
        <v>11705723.164028</v>
      </c>
      <c r="CO23" s="254">
        <v>18188874.213</v>
      </c>
      <c r="CP23" s="254">
        <v>17188934.469000001</v>
      </c>
      <c r="CQ23" s="254">
        <v>1390.5519582571035</v>
      </c>
      <c r="CR23" s="261">
        <v>9247.8473628898009</v>
      </c>
      <c r="CS23" s="254">
        <v>321942443.88455927</v>
      </c>
      <c r="CT23" s="261">
        <v>536263682.40806144</v>
      </c>
      <c r="CU23" s="254">
        <v>114</v>
      </c>
      <c r="CV23" s="254">
        <v>1055</v>
      </c>
      <c r="CW23" s="254">
        <v>549</v>
      </c>
      <c r="CX23" s="254">
        <v>63246172.075482294</v>
      </c>
    </row>
    <row r="24" spans="1:102">
      <c r="A24" s="248" t="s">
        <v>224</v>
      </c>
      <c r="B24" s="250">
        <v>2863.3248237151629</v>
      </c>
      <c r="C24" s="251">
        <v>0.15259829999999999</v>
      </c>
      <c r="D24" s="250">
        <v>3550788</v>
      </c>
      <c r="E24" s="250">
        <v>1463113</v>
      </c>
      <c r="F24" s="56">
        <v>93343</v>
      </c>
      <c r="G24" s="250">
        <v>184516059.07178301</v>
      </c>
      <c r="H24" s="250">
        <v>123945960.84022599</v>
      </c>
      <c r="I24" s="250">
        <v>144372</v>
      </c>
      <c r="J24" s="254">
        <v>56611</v>
      </c>
      <c r="K24" s="303">
        <v>69.358312618902033</v>
      </c>
      <c r="L24" s="253">
        <v>2.5</v>
      </c>
      <c r="M24" s="253">
        <v>2.27</v>
      </c>
      <c r="N24" s="253">
        <v>2.74</v>
      </c>
      <c r="O24" s="253">
        <v>0.91</v>
      </c>
      <c r="P24" s="253">
        <v>0.54833333333333334</v>
      </c>
      <c r="Q24" s="254">
        <v>68</v>
      </c>
      <c r="R24" s="255">
        <v>598</v>
      </c>
      <c r="S24" s="254">
        <v>8998</v>
      </c>
      <c r="T24" s="251">
        <v>0.22010485103026314</v>
      </c>
      <c r="U24" s="254">
        <v>5104015</v>
      </c>
      <c r="V24" s="254">
        <v>19</v>
      </c>
      <c r="W24" s="250">
        <v>3345</v>
      </c>
      <c r="X24" s="256">
        <v>5240.2</v>
      </c>
      <c r="Y24" s="254">
        <v>30</v>
      </c>
      <c r="Z24" s="257">
        <v>48565.843376950419</v>
      </c>
      <c r="AA24" s="254">
        <v>0.37</v>
      </c>
      <c r="AB24" s="292">
        <v>986.1</v>
      </c>
      <c r="AC24" s="254">
        <v>810</v>
      </c>
      <c r="AD24" s="250">
        <v>0</v>
      </c>
      <c r="AE24" s="254">
        <v>17</v>
      </c>
      <c r="AF24" s="254">
        <v>12</v>
      </c>
      <c r="AG24" s="258">
        <f>[1]OK!$J24</f>
        <v>67.764542380810681</v>
      </c>
      <c r="AH24" s="253">
        <v>19.232199999999999</v>
      </c>
      <c r="AI24" s="259">
        <v>0.32069124727920323</v>
      </c>
      <c r="AJ24" s="250">
        <v>271623</v>
      </c>
      <c r="AK24" s="250">
        <v>69202</v>
      </c>
      <c r="AL24" s="253">
        <v>1.4906550320661216</v>
      </c>
      <c r="AM24" s="298">
        <v>643</v>
      </c>
      <c r="AN24" s="250">
        <v>567303</v>
      </c>
      <c r="AO24" s="260">
        <v>0.64928789586828861</v>
      </c>
      <c r="AP24" s="259">
        <v>9.8112465591820686E-2</v>
      </c>
      <c r="AQ24" s="253">
        <v>79.27899280406082</v>
      </c>
      <c r="AR24" s="254">
        <v>65.816108339272986</v>
      </c>
      <c r="AS24" s="260">
        <v>4.132573634721963E-2</v>
      </c>
      <c r="AT24" s="254">
        <v>495.16092967714292</v>
      </c>
      <c r="AU24" s="302">
        <v>11648</v>
      </c>
      <c r="AV24" s="254">
        <v>0.97886577615758819</v>
      </c>
      <c r="AW24" s="254">
        <v>4483800</v>
      </c>
      <c r="AX24" s="253">
        <v>60.836890965463972</v>
      </c>
      <c r="AY24" s="260">
        <v>3.7095403604267365E-3</v>
      </c>
      <c r="AZ24" s="254">
        <v>42.3</v>
      </c>
      <c r="BA24" s="254">
        <v>20.2</v>
      </c>
      <c r="BB24" s="254">
        <v>0</v>
      </c>
      <c r="BC24" s="254">
        <v>46.2</v>
      </c>
      <c r="BD24" s="254">
        <v>25.1</v>
      </c>
      <c r="BE24" s="254">
        <v>21.42</v>
      </c>
      <c r="BF24" s="261">
        <v>464083</v>
      </c>
      <c r="BG24" s="254">
        <v>8.5394632710604732</v>
      </c>
      <c r="BH24" s="300">
        <f>[2]Promedios!$J56</f>
        <v>0.55733333333333346</v>
      </c>
      <c r="BI24" s="250">
        <v>1614938.4</v>
      </c>
      <c r="BJ24" s="254">
        <v>72184241</v>
      </c>
      <c r="BK24" s="261">
        <v>1231675.8075000001</v>
      </c>
      <c r="BL24" s="250">
        <v>62965.007854376112</v>
      </c>
      <c r="BM24" s="254">
        <v>44.2</v>
      </c>
      <c r="BN24" s="250">
        <v>95203.22536246563</v>
      </c>
      <c r="BO24" s="250">
        <v>811121.99888996431</v>
      </c>
      <c r="BP24" s="261">
        <v>51478.580560999995</v>
      </c>
      <c r="BQ24" s="253">
        <v>2.5335827240265263</v>
      </c>
      <c r="BR24" s="253">
        <f>+[3]Hoja1!$Y26</f>
        <v>7.2943757557394111</v>
      </c>
      <c r="BS24" s="254">
        <v>13427.14574</v>
      </c>
      <c r="BT24" s="250">
        <v>30335</v>
      </c>
      <c r="BU24" s="254">
        <v>19</v>
      </c>
      <c r="BV24" s="250">
        <v>24601</v>
      </c>
      <c r="BW24" s="250">
        <v>75787</v>
      </c>
      <c r="BX24" s="250">
        <v>822.97265625</v>
      </c>
      <c r="BY24" s="250">
        <v>174</v>
      </c>
      <c r="BZ24" s="253">
        <v>695026</v>
      </c>
      <c r="CA24" s="253">
        <v>0.53565880676644206</v>
      </c>
      <c r="CB24" s="262">
        <v>71.388486310000005</v>
      </c>
      <c r="CC24" s="253">
        <v>0.30612499999999998</v>
      </c>
      <c r="CD24" s="254">
        <v>0.42416666666666669</v>
      </c>
      <c r="CE24" s="254">
        <v>21.11</v>
      </c>
      <c r="CF24" s="254">
        <v>32.56</v>
      </c>
      <c r="CG24" s="259">
        <v>0.86843418390551241</v>
      </c>
      <c r="CH24" s="250">
        <v>0</v>
      </c>
      <c r="CI24" s="300">
        <f>+[4]Hoja3!$I25</f>
        <v>1.3678086947463897</v>
      </c>
      <c r="CJ24" s="250">
        <v>4.4482426311907464</v>
      </c>
      <c r="CK24" s="254">
        <v>13.4</v>
      </c>
      <c r="CL24" s="302">
        <v>524810</v>
      </c>
      <c r="CM24" s="253">
        <v>1.0406575307755654E-2</v>
      </c>
      <c r="CN24" s="254">
        <v>5477728.6129501797</v>
      </c>
      <c r="CO24" s="254">
        <v>341324.28499999997</v>
      </c>
      <c r="CP24" s="254">
        <v>109613.314</v>
      </c>
      <c r="CQ24" s="254">
        <v>29.236755246858319</v>
      </c>
      <c r="CR24" s="261">
        <v>8116.1539793478869</v>
      </c>
      <c r="CS24" s="254">
        <v>54385472.654664695</v>
      </c>
      <c r="CT24" s="261">
        <v>106713440.64235449</v>
      </c>
      <c r="CU24" s="254">
        <v>2</v>
      </c>
      <c r="CV24" s="254">
        <v>89</v>
      </c>
      <c r="CW24" s="254">
        <v>149</v>
      </c>
      <c r="CX24" s="254">
        <v>13675054.786068307</v>
      </c>
    </row>
    <row r="25" spans="1:102">
      <c r="A25" s="248" t="s">
        <v>225</v>
      </c>
      <c r="B25" s="250">
        <v>6495.9835994277655</v>
      </c>
      <c r="C25" s="251">
        <v>0.20687810000000001</v>
      </c>
      <c r="D25" s="250">
        <v>5651371</v>
      </c>
      <c r="E25" s="250">
        <v>2285724</v>
      </c>
      <c r="F25" s="56">
        <v>34251</v>
      </c>
      <c r="G25" s="250">
        <v>378526653.49809998</v>
      </c>
      <c r="H25" s="250">
        <v>272096297.81678098</v>
      </c>
      <c r="I25" s="250">
        <v>189836</v>
      </c>
      <c r="J25" s="254">
        <v>68795</v>
      </c>
      <c r="K25" s="303">
        <v>63.60822342144408</v>
      </c>
      <c r="L25" s="253">
        <v>1.67</v>
      </c>
      <c r="M25" s="253">
        <v>2.11</v>
      </c>
      <c r="N25" s="253">
        <v>3.39</v>
      </c>
      <c r="O25" s="253">
        <v>1.34</v>
      </c>
      <c r="P25" s="253">
        <v>0.37599999999999995</v>
      </c>
      <c r="Q25" s="254">
        <v>103</v>
      </c>
      <c r="R25" s="255">
        <v>360</v>
      </c>
      <c r="S25" s="254">
        <v>37180</v>
      </c>
      <c r="T25" s="251">
        <v>0.1205607426162676</v>
      </c>
      <c r="U25" s="254">
        <v>768226</v>
      </c>
      <c r="V25" s="254">
        <v>22</v>
      </c>
      <c r="W25" s="250">
        <v>1739</v>
      </c>
      <c r="X25" s="256">
        <v>395.57</v>
      </c>
      <c r="Y25" s="254">
        <v>39</v>
      </c>
      <c r="Z25" s="257">
        <v>13218.687539881934</v>
      </c>
      <c r="AA25" s="254">
        <v>0.91</v>
      </c>
      <c r="AB25" s="292">
        <v>2545.29</v>
      </c>
      <c r="AC25" s="254">
        <v>1770</v>
      </c>
      <c r="AD25" s="250">
        <v>0.8</v>
      </c>
      <c r="AE25" s="254">
        <v>36</v>
      </c>
      <c r="AF25" s="254">
        <v>1446</v>
      </c>
      <c r="AG25" s="258">
        <f>[1]OK!$J25</f>
        <v>83.488197763884344</v>
      </c>
      <c r="AH25" s="253">
        <v>17.6953</v>
      </c>
      <c r="AI25" s="259">
        <v>0.2938140919616275</v>
      </c>
      <c r="AJ25" s="250">
        <v>586132</v>
      </c>
      <c r="AK25" s="250">
        <v>134450</v>
      </c>
      <c r="AL25" s="253">
        <v>1.503882863114101</v>
      </c>
      <c r="AM25" s="298">
        <v>643</v>
      </c>
      <c r="AN25" s="250">
        <v>926149</v>
      </c>
      <c r="AO25" s="260">
        <v>0.59495464126919106</v>
      </c>
      <c r="AP25" s="259">
        <v>6.4286366541868326E-2</v>
      </c>
      <c r="AQ25" s="253">
        <v>85.806904417247893</v>
      </c>
      <c r="AR25" s="254">
        <v>69.683127429606301</v>
      </c>
      <c r="AS25" s="260">
        <v>3.7580173111650787E-3</v>
      </c>
      <c r="AT25" s="254">
        <v>530.86999989211245</v>
      </c>
      <c r="AU25" s="302">
        <v>79511</v>
      </c>
      <c r="AV25" s="254">
        <v>1.8182541242391728</v>
      </c>
      <c r="AW25" s="254">
        <v>6501800</v>
      </c>
      <c r="AX25" s="253">
        <v>58.422899983152377</v>
      </c>
      <c r="AY25" s="260">
        <v>-9.3197005639896382E-3</v>
      </c>
      <c r="AZ25" s="254">
        <v>38.200000000000003</v>
      </c>
      <c r="BA25" s="254">
        <v>18.8</v>
      </c>
      <c r="BB25" s="254">
        <v>0</v>
      </c>
      <c r="BC25" s="254">
        <v>55.2</v>
      </c>
      <c r="BD25" s="254">
        <v>5.5</v>
      </c>
      <c r="BE25" s="254">
        <v>22.32</v>
      </c>
      <c r="BF25" s="261">
        <v>502957</v>
      </c>
      <c r="BG25" s="254">
        <v>12.23421276500982</v>
      </c>
      <c r="BH25" s="300">
        <f>[2]Promedios!$J57</f>
        <v>0.63250000000000006</v>
      </c>
      <c r="BI25" s="250">
        <v>6404770.9999999991</v>
      </c>
      <c r="BJ25" s="254">
        <v>272087786</v>
      </c>
      <c r="BK25" s="261">
        <v>831640.88</v>
      </c>
      <c r="BL25" s="250">
        <v>137586.82857891236</v>
      </c>
      <c r="BM25" s="254">
        <v>60.6</v>
      </c>
      <c r="BN25" s="250">
        <v>120397.55651078557</v>
      </c>
      <c r="BO25" s="250">
        <v>1204539.651064025</v>
      </c>
      <c r="BP25" s="261">
        <v>56935.678574000005</v>
      </c>
      <c r="BQ25" s="253">
        <v>4.375</v>
      </c>
      <c r="BR25" s="253">
        <f>+[3]Hoja1!$Y27</f>
        <v>2.5468108220139305</v>
      </c>
      <c r="BS25" s="254">
        <v>1.0908449999999998</v>
      </c>
      <c r="BT25" s="250">
        <v>22017</v>
      </c>
      <c r="BU25" s="254">
        <v>8</v>
      </c>
      <c r="BV25" s="250">
        <v>32324</v>
      </c>
      <c r="BW25" s="250">
        <v>66438</v>
      </c>
      <c r="BX25" s="250">
        <v>651.81632653061229</v>
      </c>
      <c r="BY25" s="250">
        <v>400</v>
      </c>
      <c r="BZ25" s="253">
        <v>2125019</v>
      </c>
      <c r="CA25" s="253">
        <v>0.58392455694724243</v>
      </c>
      <c r="CB25" s="262">
        <v>66.876190480000005</v>
      </c>
      <c r="CC25" s="253">
        <v>0.15700000000000003</v>
      </c>
      <c r="CD25" s="254">
        <v>0.52633333333333332</v>
      </c>
      <c r="CE25" s="254">
        <v>45.98</v>
      </c>
      <c r="CF25" s="254">
        <v>48.84</v>
      </c>
      <c r="CG25" s="259">
        <v>0.9462558327707451</v>
      </c>
      <c r="CH25" s="250">
        <v>0</v>
      </c>
      <c r="CI25" s="300">
        <f>+[4]Hoja3!$I26</f>
        <v>0.41338871176325592</v>
      </c>
      <c r="CJ25" s="250">
        <v>22.008026085792828</v>
      </c>
      <c r="CK25" s="254">
        <v>7.6</v>
      </c>
      <c r="CL25" s="302">
        <v>756017</v>
      </c>
      <c r="CM25" s="253">
        <v>4.8961126712979586E-4</v>
      </c>
      <c r="CN25" s="254">
        <v>5192393.45268948</v>
      </c>
      <c r="CO25" s="254">
        <v>6425674.926</v>
      </c>
      <c r="CP25" s="254">
        <v>6081005.5109999999</v>
      </c>
      <c r="CQ25" s="254">
        <v>73.638837969065591</v>
      </c>
      <c r="CR25" s="261">
        <v>6284.9469379089223</v>
      </c>
      <c r="CS25" s="254">
        <v>120582307.48743913</v>
      </c>
      <c r="CT25" s="261">
        <v>230793303.6769971</v>
      </c>
      <c r="CU25" s="254">
        <v>48</v>
      </c>
      <c r="CV25" s="254">
        <v>283</v>
      </c>
      <c r="CW25" s="254">
        <v>584</v>
      </c>
      <c r="CX25" s="254">
        <v>27880305.618404578</v>
      </c>
    </row>
    <row r="26" spans="1:102">
      <c r="A26" s="248" t="s">
        <v>226</v>
      </c>
      <c r="B26" s="250">
        <v>4046.8853794058391</v>
      </c>
      <c r="C26" s="251">
        <v>0.2707792</v>
      </c>
      <c r="D26" s="250">
        <v>1720556</v>
      </c>
      <c r="E26" s="250">
        <v>686160</v>
      </c>
      <c r="F26" s="56">
        <v>11658</v>
      </c>
      <c r="G26" s="250">
        <v>207982566.80678499</v>
      </c>
      <c r="H26" s="250">
        <v>145945834.37293199</v>
      </c>
      <c r="I26" s="250">
        <v>56345</v>
      </c>
      <c r="J26" s="254">
        <v>16390</v>
      </c>
      <c r="K26" s="303">
        <v>34.063817280110719</v>
      </c>
      <c r="L26" s="253">
        <v>2.5</v>
      </c>
      <c r="M26" s="253">
        <v>2.2200000000000002</v>
      </c>
      <c r="N26" s="253">
        <v>3.35</v>
      </c>
      <c r="O26" s="253">
        <v>0.75</v>
      </c>
      <c r="P26" s="253">
        <v>0.47300000000000003</v>
      </c>
      <c r="Q26" s="254">
        <v>79</v>
      </c>
      <c r="R26" s="255">
        <v>89</v>
      </c>
      <c r="S26" s="254">
        <v>2865</v>
      </c>
      <c r="T26" s="251">
        <v>0.13097676797117738</v>
      </c>
      <c r="U26" s="254">
        <v>247372</v>
      </c>
      <c r="V26" s="254">
        <v>11</v>
      </c>
      <c r="W26" s="250">
        <v>652</v>
      </c>
      <c r="X26" s="256">
        <v>3860.73</v>
      </c>
      <c r="Y26" s="254">
        <v>29</v>
      </c>
      <c r="Z26" s="257">
        <v>3396.9854664437748</v>
      </c>
      <c r="AA26" s="254">
        <v>0.99</v>
      </c>
      <c r="AB26" s="292">
        <v>800.45</v>
      </c>
      <c r="AC26" s="254">
        <v>577</v>
      </c>
      <c r="AD26" s="250">
        <v>0</v>
      </c>
      <c r="AE26" s="254">
        <v>5</v>
      </c>
      <c r="AF26" s="254">
        <v>426</v>
      </c>
      <c r="AG26" s="258">
        <f>[1]OK!$J26</f>
        <v>90.206938150656256</v>
      </c>
      <c r="AH26" s="253">
        <v>14.8157</v>
      </c>
      <c r="AI26" s="259">
        <v>0.21575823832578478</v>
      </c>
      <c r="AJ26" s="250">
        <v>116283</v>
      </c>
      <c r="AK26" s="250">
        <v>62180</v>
      </c>
      <c r="AL26" s="253">
        <v>1.64074868821474</v>
      </c>
      <c r="AM26" s="298">
        <v>95</v>
      </c>
      <c r="AN26" s="250">
        <v>254277</v>
      </c>
      <c r="AO26" s="260">
        <v>0.54007191251634379</v>
      </c>
      <c r="AP26" s="259">
        <v>6.0734149054505006E-2</v>
      </c>
      <c r="AQ26" s="253">
        <v>79.873755084864641</v>
      </c>
      <c r="AR26" s="254">
        <v>61.958593784634488</v>
      </c>
      <c r="AS26" s="260">
        <v>8.7053988417709702E-3</v>
      </c>
      <c r="AT26" s="254">
        <v>518.85342222460883</v>
      </c>
      <c r="AU26" s="302">
        <v>47051</v>
      </c>
      <c r="AV26" s="254">
        <v>3.7800645203801069</v>
      </c>
      <c r="AW26" s="254">
        <v>2355800</v>
      </c>
      <c r="AX26" s="253">
        <v>51.800816989139165</v>
      </c>
      <c r="AY26" s="260">
        <v>1.1535248314585078E-2</v>
      </c>
      <c r="AZ26" s="254">
        <v>32.5</v>
      </c>
      <c r="BA26" s="254">
        <v>13.8</v>
      </c>
      <c r="BB26" s="254">
        <v>0</v>
      </c>
      <c r="BC26" s="254">
        <v>51.471533686354867</v>
      </c>
      <c r="BD26" s="254">
        <v>8.5</v>
      </c>
      <c r="BE26" s="254">
        <v>30.21</v>
      </c>
      <c r="BF26" s="261">
        <v>52075</v>
      </c>
      <c r="BG26" s="254">
        <v>12.078279214674298</v>
      </c>
      <c r="BH26" s="300">
        <f>[2]Promedios!$J58</f>
        <v>0.70916666666666683</v>
      </c>
      <c r="BI26" s="250">
        <v>6299221.9000000004</v>
      </c>
      <c r="BJ26" s="254">
        <v>123059237</v>
      </c>
      <c r="BK26" s="261">
        <v>137277.4375</v>
      </c>
      <c r="BL26" s="250">
        <v>125305.26863718132</v>
      </c>
      <c r="BM26" s="254">
        <v>81.5</v>
      </c>
      <c r="BN26" s="250">
        <v>94247.188899895395</v>
      </c>
      <c r="BO26" s="250">
        <v>403430.4185367545</v>
      </c>
      <c r="BP26" s="261">
        <v>28318.459622999999</v>
      </c>
      <c r="BQ26" s="253">
        <v>10.582576162479958</v>
      </c>
      <c r="BR26" s="253">
        <f>+[3]Hoja1!$Y28</f>
        <v>17.10226687033202</v>
      </c>
      <c r="BS26" s="254">
        <v>2.7196150000000001</v>
      </c>
      <c r="BT26" s="250">
        <v>13330</v>
      </c>
      <c r="BU26" s="254">
        <v>9</v>
      </c>
      <c r="BV26" s="250">
        <v>13030</v>
      </c>
      <c r="BW26" s="250">
        <v>30592</v>
      </c>
      <c r="BX26" s="250">
        <v>291.35967302452315</v>
      </c>
      <c r="BY26" s="250">
        <v>181</v>
      </c>
      <c r="BZ26" s="253">
        <v>1132018</v>
      </c>
      <c r="CA26" s="253">
        <v>0.85778006519128491</v>
      </c>
      <c r="CB26" s="262">
        <v>58.334970239999997</v>
      </c>
      <c r="CC26" s="253">
        <v>0.31012499999999998</v>
      </c>
      <c r="CD26" s="254">
        <v>0.505</v>
      </c>
      <c r="CE26" s="254">
        <v>21.93</v>
      </c>
      <c r="CF26" s="254">
        <v>44.19</v>
      </c>
      <c r="CG26" s="259">
        <v>0.85990732948257509</v>
      </c>
      <c r="CH26" s="250">
        <v>0</v>
      </c>
      <c r="CI26" s="300">
        <f>+[4]Hoja3!$I27</f>
        <v>0.15830115705073625</v>
      </c>
      <c r="CJ26" s="250">
        <v>22.353156768167029</v>
      </c>
      <c r="CK26" s="254">
        <v>6.9</v>
      </c>
      <c r="CL26" s="302">
        <v>144927</v>
      </c>
      <c r="CM26" s="253">
        <v>6.9532718173947929E-4</v>
      </c>
      <c r="CN26" s="254">
        <v>3985906.8726399401</v>
      </c>
      <c r="CO26" s="254">
        <v>2889193.8190000001</v>
      </c>
      <c r="CP26" s="254">
        <v>4129048.1680000001</v>
      </c>
      <c r="CQ26" s="254">
        <v>463.4818651103451</v>
      </c>
      <c r="CR26" s="261">
        <v>3525.8095197132493</v>
      </c>
      <c r="CS26" s="254">
        <v>75337366.439636111</v>
      </c>
      <c r="CT26" s="261">
        <v>121550055.38650435</v>
      </c>
      <c r="CU26" s="254">
        <v>24</v>
      </c>
      <c r="CV26" s="254">
        <v>255</v>
      </c>
      <c r="CW26" s="254">
        <v>353</v>
      </c>
      <c r="CX26" s="254">
        <v>15421639.888551416</v>
      </c>
    </row>
    <row r="27" spans="1:102">
      <c r="A27" s="248" t="s">
        <v>227</v>
      </c>
      <c r="B27" s="250">
        <v>2737.1265348164811</v>
      </c>
      <c r="C27" s="251">
        <v>0.24798029999999999</v>
      </c>
      <c r="D27" s="250">
        <v>1314062</v>
      </c>
      <c r="E27" s="250">
        <v>657695</v>
      </c>
      <c r="F27" s="56">
        <v>42535</v>
      </c>
      <c r="G27" s="250">
        <v>163452168.97097301</v>
      </c>
      <c r="H27" s="250">
        <v>119402464.71377701</v>
      </c>
      <c r="I27" s="250">
        <v>38768</v>
      </c>
      <c r="J27" s="254">
        <v>35785</v>
      </c>
      <c r="K27" s="303">
        <v>64.253936144629449</v>
      </c>
      <c r="L27" s="253">
        <v>2.29</v>
      </c>
      <c r="M27" s="253">
        <v>2.09</v>
      </c>
      <c r="N27" s="253">
        <v>2.4900000000000002</v>
      </c>
      <c r="O27" s="253">
        <v>0.91</v>
      </c>
      <c r="P27" s="253">
        <v>0.23633333333333337</v>
      </c>
      <c r="Q27" s="254">
        <v>93</v>
      </c>
      <c r="R27" s="255">
        <v>141</v>
      </c>
      <c r="S27" s="254">
        <v>5738</v>
      </c>
      <c r="T27" s="251">
        <v>0.22010485103026314</v>
      </c>
      <c r="U27" s="254">
        <v>3686715</v>
      </c>
      <c r="V27" s="254">
        <v>2</v>
      </c>
      <c r="W27" s="250">
        <v>792</v>
      </c>
      <c r="X27" s="256">
        <v>11367.19</v>
      </c>
      <c r="Y27" s="254">
        <v>3</v>
      </c>
      <c r="Z27" s="257">
        <v>6598.1252551097359</v>
      </c>
      <c r="AA27" s="254">
        <v>7.0000000000000007E-2</v>
      </c>
      <c r="AB27" s="292">
        <v>1725.1799999999998</v>
      </c>
      <c r="AC27" s="254">
        <v>442</v>
      </c>
      <c r="AD27" s="250">
        <v>0</v>
      </c>
      <c r="AE27" s="254">
        <v>9</v>
      </c>
      <c r="AF27" s="254">
        <v>332</v>
      </c>
      <c r="AG27" s="258">
        <f>[1]OK!$J27</f>
        <v>93.389608257484412</v>
      </c>
      <c r="AH27" s="253">
        <v>13.0055</v>
      </c>
      <c r="AI27" s="259">
        <v>0.2815450643776824</v>
      </c>
      <c r="AJ27" s="250">
        <v>111298</v>
      </c>
      <c r="AK27" s="250">
        <v>106184</v>
      </c>
      <c r="AL27" s="253">
        <v>2.2167903797537711</v>
      </c>
      <c r="AM27" s="298">
        <v>52</v>
      </c>
      <c r="AN27" s="250">
        <v>222513</v>
      </c>
      <c r="AO27" s="260">
        <v>0.47100715870340321</v>
      </c>
      <c r="AP27" s="259">
        <v>5.3288276579152589E-2</v>
      </c>
      <c r="AQ27" s="253">
        <v>81.853265297371465</v>
      </c>
      <c r="AR27" s="254">
        <v>53.006943627162528</v>
      </c>
      <c r="AS27" s="260">
        <v>7.9425867115013385E-3</v>
      </c>
      <c r="AT27" s="254">
        <v>510.30388633090098</v>
      </c>
      <c r="AU27" s="302">
        <v>29297</v>
      </c>
      <c r="AV27" s="254">
        <v>28.017446427112574</v>
      </c>
      <c r="AW27" s="254">
        <v>3743200</v>
      </c>
      <c r="AX27" s="253">
        <v>47.839440891765037</v>
      </c>
      <c r="AY27" s="260">
        <v>5.4325174293899563E-3</v>
      </c>
      <c r="AZ27" s="254">
        <v>66.7</v>
      </c>
      <c r="BA27" s="254">
        <v>10.5</v>
      </c>
      <c r="BB27" s="254">
        <v>0</v>
      </c>
      <c r="BC27" s="254">
        <v>52.3</v>
      </c>
      <c r="BD27" s="254">
        <v>14.5</v>
      </c>
      <c r="BE27" s="254">
        <v>36.14</v>
      </c>
      <c r="BF27" s="261">
        <v>37873</v>
      </c>
      <c r="BG27" s="254">
        <v>10.045492690325682</v>
      </c>
      <c r="BH27" s="300">
        <f>[2]Promedios!$J59</f>
        <v>0.71699999999999997</v>
      </c>
      <c r="BI27" s="250">
        <v>6680513.9999999991</v>
      </c>
      <c r="BJ27" s="254">
        <v>108257408</v>
      </c>
      <c r="BK27" s="261">
        <v>90155.692500000005</v>
      </c>
      <c r="BL27" s="250">
        <v>101520.11471208341</v>
      </c>
      <c r="BM27" s="254">
        <v>95.7</v>
      </c>
      <c r="BN27" s="250">
        <v>90417.21023716405</v>
      </c>
      <c r="BO27" s="250">
        <v>338204.73846835259</v>
      </c>
      <c r="BP27" s="261">
        <v>19800.367749999998</v>
      </c>
      <c r="BQ27" s="253">
        <v>9.9780701754385976</v>
      </c>
      <c r="BR27" s="253">
        <f>+[3]Hoja1!$Y29</f>
        <v>0.93591552426477986</v>
      </c>
      <c r="BS27" s="254">
        <v>9739.1946590000007</v>
      </c>
      <c r="BT27" s="250">
        <v>133419</v>
      </c>
      <c r="BU27" s="254">
        <v>101</v>
      </c>
      <c r="BV27" s="250">
        <v>32803</v>
      </c>
      <c r="BW27" s="250">
        <v>24700</v>
      </c>
      <c r="BX27" s="250">
        <v>274.7233502538071</v>
      </c>
      <c r="BY27" s="250">
        <v>151</v>
      </c>
      <c r="BZ27" s="253">
        <v>2142509</v>
      </c>
      <c r="CA27" s="253">
        <v>1.1755025273304338</v>
      </c>
      <c r="CB27" s="262">
        <v>66.837648810000005</v>
      </c>
      <c r="CC27" s="253">
        <v>0.42312500000000003</v>
      </c>
      <c r="CD27" s="254">
        <v>0.83800000000000008</v>
      </c>
      <c r="CE27" s="254">
        <v>31.88</v>
      </c>
      <c r="CF27" s="254">
        <v>46.51</v>
      </c>
      <c r="CG27" s="259">
        <v>0.68976143506009513</v>
      </c>
      <c r="CH27" s="250">
        <v>0</v>
      </c>
      <c r="CI27" s="300">
        <f>+[4]Hoja3!$I28</f>
        <v>8.1743005767918042E-2</v>
      </c>
      <c r="CJ27" s="250">
        <v>0</v>
      </c>
      <c r="CK27" s="254">
        <v>5.9</v>
      </c>
      <c r="CL27" s="302">
        <v>146790</v>
      </c>
      <c r="CM27" s="253">
        <v>0.43081494541692184</v>
      </c>
      <c r="CN27" s="254">
        <v>27053285.937458299</v>
      </c>
      <c r="CO27" s="254">
        <v>113313.50199999999</v>
      </c>
      <c r="CP27" s="254">
        <v>208092.59599999999</v>
      </c>
      <c r="CQ27" s="254">
        <v>157.52249937335381</v>
      </c>
      <c r="CR27" s="261">
        <v>6675.1743571116958</v>
      </c>
      <c r="CS27" s="254">
        <v>22606169.065022022</v>
      </c>
      <c r="CT27" s="261">
        <v>135116192.25314212</v>
      </c>
      <c r="CU27" s="254">
        <v>3</v>
      </c>
      <c r="CV27" s="254">
        <v>89</v>
      </c>
      <c r="CW27" s="254">
        <v>69</v>
      </c>
      <c r="CX27" s="254">
        <v>12119643.98334457</v>
      </c>
    </row>
    <row r="28" spans="1:102">
      <c r="A28" s="248" t="s">
        <v>228</v>
      </c>
      <c r="B28" s="250">
        <v>3726.6199183324393</v>
      </c>
      <c r="C28" s="251">
        <v>0.26653500000000002</v>
      </c>
      <c r="D28" s="250">
        <v>2484949</v>
      </c>
      <c r="E28" s="250">
        <v>1010374</v>
      </c>
      <c r="F28" s="56">
        <v>61165</v>
      </c>
      <c r="G28" s="250">
        <v>211872695.58474401</v>
      </c>
      <c r="H28" s="250">
        <v>146054429.538109</v>
      </c>
      <c r="I28" s="250">
        <v>79211</v>
      </c>
      <c r="J28" s="254">
        <v>40915</v>
      </c>
      <c r="K28" s="303">
        <v>52.116908123090091</v>
      </c>
      <c r="L28" s="253">
        <v>2.08</v>
      </c>
      <c r="M28" s="253">
        <v>2.56</v>
      </c>
      <c r="N28" s="253">
        <v>2.8</v>
      </c>
      <c r="O28" s="253">
        <v>1.66</v>
      </c>
      <c r="P28" s="253">
        <v>0.27933333333333338</v>
      </c>
      <c r="Q28" s="254">
        <v>72</v>
      </c>
      <c r="R28" s="255">
        <v>211</v>
      </c>
      <c r="S28" s="254">
        <v>19458</v>
      </c>
      <c r="T28" s="251">
        <v>3.7984292757615805E-3</v>
      </c>
      <c r="U28" s="254">
        <v>822044</v>
      </c>
      <c r="V28" s="254">
        <v>7</v>
      </c>
      <c r="W28" s="250">
        <v>1632</v>
      </c>
      <c r="X28" s="256">
        <v>747.26</v>
      </c>
      <c r="Y28" s="254">
        <v>25</v>
      </c>
      <c r="Z28" s="257">
        <v>12304.103167515226</v>
      </c>
      <c r="AA28" s="254">
        <v>1.19</v>
      </c>
      <c r="AB28" s="292">
        <v>1906.22</v>
      </c>
      <c r="AC28" s="254">
        <v>726</v>
      </c>
      <c r="AD28" s="250">
        <v>1</v>
      </c>
      <c r="AE28" s="254">
        <v>7</v>
      </c>
      <c r="AF28" s="254">
        <v>423</v>
      </c>
      <c r="AG28" s="258">
        <f>[1]OK!$J28</f>
        <v>79.521863568566076</v>
      </c>
      <c r="AH28" s="253">
        <v>15.825200000000001</v>
      </c>
      <c r="AI28" s="259">
        <v>0.24302473050095116</v>
      </c>
      <c r="AJ28" s="250">
        <v>215013</v>
      </c>
      <c r="AK28" s="250">
        <v>99704</v>
      </c>
      <c r="AL28" s="253">
        <v>1.8032563243752688</v>
      </c>
      <c r="AM28" s="298">
        <v>205</v>
      </c>
      <c r="AN28" s="250">
        <v>349057</v>
      </c>
      <c r="AO28" s="260">
        <v>0.63163934397769506</v>
      </c>
      <c r="AP28" s="259">
        <v>6.2113932738503776E-2</v>
      </c>
      <c r="AQ28" s="253">
        <v>83.669204630117562</v>
      </c>
      <c r="AR28" s="254">
        <v>63.596809282088472</v>
      </c>
      <c r="AS28" s="260">
        <v>3.1458994956099384E-2</v>
      </c>
      <c r="AT28" s="254">
        <v>505.48339586699149</v>
      </c>
      <c r="AU28" s="302">
        <v>41667</v>
      </c>
      <c r="AV28" s="254">
        <v>7.8386694507229224</v>
      </c>
      <c r="AW28" s="254">
        <v>4580100</v>
      </c>
      <c r="AX28" s="253">
        <v>59.590015432703339</v>
      </c>
      <c r="AY28" s="260">
        <v>-3.0672144056204851E-3</v>
      </c>
      <c r="AZ28" s="254">
        <v>57.5</v>
      </c>
      <c r="BA28" s="254">
        <v>17.399999999999999</v>
      </c>
      <c r="BB28" s="254">
        <v>0</v>
      </c>
      <c r="BC28" s="254">
        <v>51.010527892779869</v>
      </c>
      <c r="BD28" s="254">
        <v>0</v>
      </c>
      <c r="BE28" s="254">
        <v>26.91</v>
      </c>
      <c r="BF28" s="261">
        <v>178532</v>
      </c>
      <c r="BG28" s="254">
        <v>11.949148720858009</v>
      </c>
      <c r="BH28" s="300">
        <f>[2]Promedios!$J60</f>
        <v>0.68900000000000006</v>
      </c>
      <c r="BI28" s="250">
        <v>3909303.9999999995</v>
      </c>
      <c r="BJ28" s="254">
        <v>137236530</v>
      </c>
      <c r="BK28" s="261">
        <v>573758.625</v>
      </c>
      <c r="BL28" s="250">
        <v>110883.70350641024</v>
      </c>
      <c r="BM28" s="254">
        <v>56.8</v>
      </c>
      <c r="BN28" s="250">
        <v>117548.01074388489</v>
      </c>
      <c r="BO28" s="250">
        <v>579158.05888835713</v>
      </c>
      <c r="BP28" s="261">
        <v>26767.961199999998</v>
      </c>
      <c r="BQ28" s="253">
        <v>7.9262311163429464</v>
      </c>
      <c r="BR28" s="253">
        <f>+[3]Hoja1!$Y30</f>
        <v>1.1589559609612123</v>
      </c>
      <c r="BS28" s="254">
        <v>23.972612659999999</v>
      </c>
      <c r="BT28" s="250">
        <v>21764</v>
      </c>
      <c r="BU28" s="254">
        <v>16</v>
      </c>
      <c r="BV28" s="250">
        <v>10506</v>
      </c>
      <c r="BW28" s="250">
        <v>53001</v>
      </c>
      <c r="BX28" s="250">
        <v>339.28475336322867</v>
      </c>
      <c r="BY28" s="250">
        <v>170</v>
      </c>
      <c r="BZ28" s="253">
        <v>899110</v>
      </c>
      <c r="CA28" s="253">
        <v>0.32698438649554484</v>
      </c>
      <c r="CB28" s="262">
        <v>81.875</v>
      </c>
      <c r="CC28" s="253">
        <v>0.21725</v>
      </c>
      <c r="CD28" s="254">
        <v>0.34366666666666662</v>
      </c>
      <c r="CE28" s="254">
        <v>33.79</v>
      </c>
      <c r="CF28" s="254">
        <v>41.86</v>
      </c>
      <c r="CG28" s="259">
        <v>0.8885519580445761</v>
      </c>
      <c r="CH28" s="250">
        <v>1191117</v>
      </c>
      <c r="CI28" s="300">
        <f>+[4]Hoja3!$I29</f>
        <v>0.22044405359775271</v>
      </c>
      <c r="CJ28" s="250">
        <v>11.124453720193431</v>
      </c>
      <c r="CK28" s="254">
        <v>5.6</v>
      </c>
      <c r="CL28" s="302">
        <v>241301</v>
      </c>
      <c r="CM28" s="253">
        <v>8.1579002935028191E-4</v>
      </c>
      <c r="CN28" s="254">
        <v>4669654.5152662499</v>
      </c>
      <c r="CO28" s="254">
        <v>2517907.1359999999</v>
      </c>
      <c r="CP28" s="254">
        <v>2487008.6159999999</v>
      </c>
      <c r="CQ28" s="254">
        <v>-13.952838309625982</v>
      </c>
      <c r="CR28" s="261">
        <v>1552.6481818415136</v>
      </c>
      <c r="CS28" s="254">
        <v>83486081.822440222</v>
      </c>
      <c r="CT28" s="261">
        <v>111191813.52930167</v>
      </c>
      <c r="CU28" s="254">
        <v>8</v>
      </c>
      <c r="CV28" s="254">
        <v>188</v>
      </c>
      <c r="CW28" s="254">
        <v>313</v>
      </c>
      <c r="CX28" s="254">
        <v>15699502.372122835</v>
      </c>
    </row>
    <row r="29" spans="1:102">
      <c r="A29" s="248" t="s">
        <v>229</v>
      </c>
      <c r="B29" s="250">
        <v>3854.4837751340924</v>
      </c>
      <c r="C29" s="251">
        <v>0.28532740000000001</v>
      </c>
      <c r="D29" s="250">
        <v>2652451</v>
      </c>
      <c r="E29" s="250">
        <v>1141643</v>
      </c>
      <c r="F29" s="56">
        <v>57331</v>
      </c>
      <c r="G29" s="250">
        <v>241941889.581256</v>
      </c>
      <c r="H29" s="250">
        <v>165961626.99593601</v>
      </c>
      <c r="I29" s="250">
        <v>67581</v>
      </c>
      <c r="J29" s="254">
        <v>26702</v>
      </c>
      <c r="K29" s="303">
        <v>67.118508635727139</v>
      </c>
      <c r="L29" s="253">
        <v>2.92</v>
      </c>
      <c r="M29" s="253">
        <v>3</v>
      </c>
      <c r="N29" s="253">
        <v>3.78</v>
      </c>
      <c r="O29" s="253">
        <v>1.71</v>
      </c>
      <c r="P29" s="253">
        <v>0.37600000000000006</v>
      </c>
      <c r="Q29" s="254">
        <v>82</v>
      </c>
      <c r="R29" s="302">
        <v>1413</v>
      </c>
      <c r="S29" s="254">
        <v>7107</v>
      </c>
      <c r="T29" s="251">
        <v>9.4533403553046166E-2</v>
      </c>
      <c r="U29" s="254">
        <v>2701741</v>
      </c>
      <c r="V29" s="254">
        <v>3</v>
      </c>
      <c r="W29" s="250">
        <v>1206</v>
      </c>
      <c r="X29" s="256">
        <v>510.02000000000004</v>
      </c>
      <c r="Y29" s="254">
        <v>17</v>
      </c>
      <c r="Z29" s="257">
        <v>44281.753381808732</v>
      </c>
      <c r="AA29" s="254">
        <v>0.22</v>
      </c>
      <c r="AB29" s="292">
        <v>4574.3100000000004</v>
      </c>
      <c r="AC29" s="254">
        <v>902</v>
      </c>
      <c r="AD29" s="250">
        <v>0</v>
      </c>
      <c r="AE29" s="254">
        <v>10</v>
      </c>
      <c r="AF29" s="254">
        <v>725</v>
      </c>
      <c r="AG29" s="258">
        <f>[1]OK!$J29</f>
        <v>89.934790197479657</v>
      </c>
      <c r="AH29" s="253">
        <v>14.129799999999999</v>
      </c>
      <c r="AI29" s="259">
        <v>0.24951534733441033</v>
      </c>
      <c r="AJ29" s="250">
        <v>272170</v>
      </c>
      <c r="AK29" s="250">
        <v>173063</v>
      </c>
      <c r="AL29" s="253">
        <v>2.0569654255629981</v>
      </c>
      <c r="AM29" s="298">
        <v>142</v>
      </c>
      <c r="AN29" s="250">
        <v>399499</v>
      </c>
      <c r="AO29" s="260">
        <v>0.55997841271159177</v>
      </c>
      <c r="AP29" s="259">
        <v>3.7916806066688971E-2</v>
      </c>
      <c r="AQ29" s="253">
        <v>81.969657434674019</v>
      </c>
      <c r="AR29" s="254">
        <v>63.898123050171328</v>
      </c>
      <c r="AS29" s="260">
        <v>1.1846939410922226E-2</v>
      </c>
      <c r="AT29" s="254">
        <v>526.72925191049569</v>
      </c>
      <c r="AU29" s="302">
        <v>37624</v>
      </c>
      <c r="AV29" s="254">
        <v>3.9183281429845866</v>
      </c>
      <c r="AW29" s="254">
        <v>4476500</v>
      </c>
      <c r="AX29" s="253">
        <v>51.400789981392059</v>
      </c>
      <c r="AY29" s="260">
        <v>9.7539253040270415E-3</v>
      </c>
      <c r="AZ29" s="254">
        <v>42.4</v>
      </c>
      <c r="BA29" s="254">
        <v>21.6</v>
      </c>
      <c r="BB29" s="254">
        <v>0</v>
      </c>
      <c r="BC29" s="254">
        <v>55.4</v>
      </c>
      <c r="BD29" s="254">
        <v>2.9</v>
      </c>
      <c r="BE29" s="254">
        <v>35.24</v>
      </c>
      <c r="BF29" s="261">
        <v>190801</v>
      </c>
      <c r="BG29" s="254">
        <v>24.629189960182323</v>
      </c>
      <c r="BH29" s="300">
        <f>[2]Promedios!$J61</f>
        <v>0.73399999999999999</v>
      </c>
      <c r="BI29" s="250">
        <v>5771317.1999999993</v>
      </c>
      <c r="BJ29" s="254">
        <v>107060231</v>
      </c>
      <c r="BK29" s="261">
        <v>1201966.7475000001</v>
      </c>
      <c r="BL29" s="250">
        <v>129722.68879737385</v>
      </c>
      <c r="BM29" s="254">
        <v>88.9</v>
      </c>
      <c r="BN29" s="250">
        <v>168724.03021869733</v>
      </c>
      <c r="BO29" s="250">
        <v>639710.19671455165</v>
      </c>
      <c r="BP29" s="261">
        <v>45346.250119000004</v>
      </c>
      <c r="BQ29" s="253">
        <v>14.920969441517387</v>
      </c>
      <c r="BR29" s="253">
        <f>+[3]Hoja1!$Y31</f>
        <v>5.9693246938087565</v>
      </c>
      <c r="BS29" s="254">
        <v>8115.192736</v>
      </c>
      <c r="BT29" s="250">
        <v>80135</v>
      </c>
      <c r="BU29" s="254">
        <v>46</v>
      </c>
      <c r="BV29" s="250">
        <v>16399</v>
      </c>
      <c r="BW29" s="250">
        <v>30462</v>
      </c>
      <c r="BX29" s="250">
        <v>528.93181818181824</v>
      </c>
      <c r="BY29" s="250">
        <v>317</v>
      </c>
      <c r="BZ29" s="253">
        <v>1539377</v>
      </c>
      <c r="CA29" s="253">
        <v>0.69770281348659546</v>
      </c>
      <c r="CB29" s="262">
        <v>76.579315480000005</v>
      </c>
      <c r="CC29" s="253">
        <v>0.24174999999999999</v>
      </c>
      <c r="CD29" s="254">
        <v>0.32216666666666671</v>
      </c>
      <c r="CE29" s="254">
        <v>48.62</v>
      </c>
      <c r="CF29" s="254">
        <v>67.44</v>
      </c>
      <c r="CG29" s="259">
        <v>0.92609172616851154</v>
      </c>
      <c r="CH29" s="250">
        <v>0</v>
      </c>
      <c r="CI29" s="300">
        <f>+[4]Hoja3!$I30</f>
        <v>9.231744380634338E-2</v>
      </c>
      <c r="CJ29" s="250">
        <v>0</v>
      </c>
      <c r="CK29" s="254">
        <v>9.9</v>
      </c>
      <c r="CL29" s="302">
        <v>240571</v>
      </c>
      <c r="CM29" s="253">
        <v>4.318170780633037E-2</v>
      </c>
      <c r="CN29" s="254">
        <v>9786037.9356966391</v>
      </c>
      <c r="CO29" s="254">
        <v>1150980.7009999999</v>
      </c>
      <c r="CP29" s="254">
        <v>491862.97</v>
      </c>
      <c r="CQ29" s="254">
        <v>17.400433782695092</v>
      </c>
      <c r="CR29" s="261">
        <v>2941.8001708981806</v>
      </c>
      <c r="CS29" s="254">
        <v>46743904.940727003</v>
      </c>
      <c r="CT29" s="261">
        <v>157003838.71634024</v>
      </c>
      <c r="CU29" s="254">
        <v>11</v>
      </c>
      <c r="CV29" s="254">
        <v>130</v>
      </c>
      <c r="CW29" s="254">
        <v>193</v>
      </c>
      <c r="CX29" s="254">
        <v>17938923.085013337</v>
      </c>
    </row>
    <row r="30" spans="1:102">
      <c r="A30" s="248" t="s">
        <v>230</v>
      </c>
      <c r="B30" s="250">
        <v>5091.9768466520327</v>
      </c>
      <c r="C30" s="251">
        <v>0.27855340000000001</v>
      </c>
      <c r="D30" s="250">
        <v>2510562</v>
      </c>
      <c r="E30" s="250">
        <v>1066699</v>
      </c>
      <c r="F30" s="56">
        <v>179516</v>
      </c>
      <c r="G30" s="250">
        <v>288938507.393004</v>
      </c>
      <c r="H30" s="250">
        <v>198546578.521402</v>
      </c>
      <c r="I30" s="250">
        <v>83141</v>
      </c>
      <c r="J30" s="254">
        <v>30506</v>
      </c>
      <c r="K30" s="303">
        <v>46.850990599081896</v>
      </c>
      <c r="L30" s="253">
        <v>2.08</v>
      </c>
      <c r="M30" s="253">
        <v>2.54</v>
      </c>
      <c r="N30" s="253">
        <v>2.75</v>
      </c>
      <c r="O30" s="253">
        <v>1.47</v>
      </c>
      <c r="P30" s="253">
        <v>0.34400000000000003</v>
      </c>
      <c r="Q30" s="254">
        <v>89</v>
      </c>
      <c r="R30" s="255">
        <v>573</v>
      </c>
      <c r="S30" s="254">
        <v>3279</v>
      </c>
      <c r="T30" s="251">
        <v>9.4533403553046166E-2</v>
      </c>
      <c r="U30" s="254">
        <v>3770222</v>
      </c>
      <c r="V30" s="254">
        <v>4</v>
      </c>
      <c r="W30" s="250">
        <v>1375</v>
      </c>
      <c r="X30" s="256">
        <v>10243.460000000001</v>
      </c>
      <c r="Y30" s="254">
        <v>32</v>
      </c>
      <c r="Z30" s="257">
        <v>8592.7261738684319</v>
      </c>
      <c r="AA30" s="254">
        <v>0.64</v>
      </c>
      <c r="AB30" s="292">
        <v>2826.43</v>
      </c>
      <c r="AC30" s="254">
        <v>847</v>
      </c>
      <c r="AD30" s="250">
        <v>0</v>
      </c>
      <c r="AE30" s="254">
        <v>16</v>
      </c>
      <c r="AF30" s="254">
        <v>410</v>
      </c>
      <c r="AG30" s="258">
        <f>[1]OK!$J30</f>
        <v>89.483600738994468</v>
      </c>
      <c r="AH30" s="253">
        <v>12.5014</v>
      </c>
      <c r="AI30" s="259">
        <v>0.21123084694392996</v>
      </c>
      <c r="AJ30" s="250">
        <v>205528</v>
      </c>
      <c r="AK30" s="250">
        <v>176477</v>
      </c>
      <c r="AL30" s="253">
        <v>2.1453363828497367</v>
      </c>
      <c r="AM30" s="298">
        <v>198</v>
      </c>
      <c r="AN30" s="250">
        <v>359576</v>
      </c>
      <c r="AO30" s="260">
        <v>0.6305712518044958</v>
      </c>
      <c r="AP30" s="259">
        <v>2.8628184155176442E-2</v>
      </c>
      <c r="AQ30" s="253">
        <v>81.856353591160229</v>
      </c>
      <c r="AR30" s="254">
        <v>53.72917251409762</v>
      </c>
      <c r="AS30" s="260">
        <v>6.7843576810511239E-3</v>
      </c>
      <c r="AT30" s="254">
        <v>547.26211042419584</v>
      </c>
      <c r="AU30" s="302">
        <v>52476</v>
      </c>
      <c r="AV30" s="254">
        <v>6.0489142986396836</v>
      </c>
      <c r="AW30" s="254">
        <v>11258200</v>
      </c>
      <c r="AX30" s="253">
        <v>51.647483426707538</v>
      </c>
      <c r="AY30" s="260">
        <v>-6.0100073305646333E-3</v>
      </c>
      <c r="AZ30" s="254">
        <v>89</v>
      </c>
      <c r="BA30" s="254">
        <v>17.2</v>
      </c>
      <c r="BB30" s="254">
        <v>0</v>
      </c>
      <c r="BC30" s="254">
        <v>48.5</v>
      </c>
      <c r="BD30" s="254">
        <v>10.5</v>
      </c>
      <c r="BE30" s="254">
        <v>35.6</v>
      </c>
      <c r="BF30" s="261">
        <v>93672</v>
      </c>
      <c r="BG30" s="254">
        <v>37.347804934333787</v>
      </c>
      <c r="BH30" s="300">
        <f>[2]Promedios!$J62</f>
        <v>0.79033333333333333</v>
      </c>
      <c r="BI30" s="250">
        <v>6960920.3000000007</v>
      </c>
      <c r="BJ30" s="254">
        <v>178161281</v>
      </c>
      <c r="BK30" s="261">
        <v>552090.03249999997</v>
      </c>
      <c r="BL30" s="250">
        <v>185848.17755682595</v>
      </c>
      <c r="BM30" s="254">
        <v>91.6</v>
      </c>
      <c r="BN30" s="250">
        <v>201232.00298232696</v>
      </c>
      <c r="BO30" s="250">
        <v>629570.83318207355</v>
      </c>
      <c r="BP30" s="261">
        <v>38287.529733999996</v>
      </c>
      <c r="BQ30" s="253">
        <v>11.91656942823804</v>
      </c>
      <c r="BR30" s="253">
        <f>+[3]Hoja1!$Y32</f>
        <v>104.81614438536353</v>
      </c>
      <c r="BS30" s="254">
        <v>4409.5528789999998</v>
      </c>
      <c r="BT30" s="250">
        <v>70901</v>
      </c>
      <c r="BU30" s="254">
        <v>31</v>
      </c>
      <c r="BV30" s="250">
        <v>13765</v>
      </c>
      <c r="BW30" s="250">
        <v>33499</v>
      </c>
      <c r="BX30" s="250">
        <v>406.32307692307694</v>
      </c>
      <c r="BY30" s="250">
        <v>300</v>
      </c>
      <c r="BZ30" s="253">
        <v>1648987</v>
      </c>
      <c r="CA30" s="253">
        <v>0.27852670514048888</v>
      </c>
      <c r="CB30" s="262">
        <v>75.458779759999999</v>
      </c>
      <c r="CC30" s="253">
        <v>0.31425000000000003</v>
      </c>
      <c r="CD30" s="254">
        <v>0.33299999999999996</v>
      </c>
      <c r="CE30" s="254">
        <v>39.85</v>
      </c>
      <c r="CF30" s="254">
        <v>46.51</v>
      </c>
      <c r="CG30" s="259">
        <v>0.75511673167282212</v>
      </c>
      <c r="CH30" s="250">
        <v>14198554</v>
      </c>
      <c r="CI30" s="300">
        <f>+[4]Hoja3!$I31</f>
        <v>0.12362268608147586</v>
      </c>
      <c r="CJ30" s="250">
        <v>0</v>
      </c>
      <c r="CK30" s="254">
        <v>8.4</v>
      </c>
      <c r="CL30" s="302">
        <v>254959</v>
      </c>
      <c r="CM30" s="253">
        <v>6.3899153276040458E-3</v>
      </c>
      <c r="CN30" s="254">
        <v>7164318.1780926697</v>
      </c>
      <c r="CO30" s="254">
        <v>6697311.5350000001</v>
      </c>
      <c r="CP30" s="254">
        <v>4486001.9400000004</v>
      </c>
      <c r="CQ30" s="254">
        <v>265.58865561944606</v>
      </c>
      <c r="CR30" s="261">
        <v>3273.9131562340708</v>
      </c>
      <c r="CS30" s="254">
        <v>99986133.583418131</v>
      </c>
      <c r="CT30" s="261">
        <v>155551896.88276383</v>
      </c>
      <c r="CU30" s="254">
        <v>17</v>
      </c>
      <c r="CV30" s="254">
        <v>167</v>
      </c>
      <c r="CW30" s="254">
        <v>301</v>
      </c>
      <c r="CX30" s="254">
        <v>21419447.041835681</v>
      </c>
    </row>
    <row r="31" spans="1:102">
      <c r="A31" s="248" t="s">
        <v>231</v>
      </c>
      <c r="B31" s="250">
        <v>2494.9676549215883</v>
      </c>
      <c r="C31" s="251">
        <v>0.2285018</v>
      </c>
      <c r="D31" s="250">
        <v>2050514</v>
      </c>
      <c r="E31" s="250">
        <v>819803</v>
      </c>
      <c r="F31" s="56">
        <v>24747</v>
      </c>
      <c r="G31" s="250">
        <v>390077080.09676898</v>
      </c>
      <c r="H31" s="250">
        <v>223058064.26560199</v>
      </c>
      <c r="I31" s="250">
        <v>52616</v>
      </c>
      <c r="J31" s="254">
        <v>68417</v>
      </c>
      <c r="K31" s="303">
        <v>77.629610350233463</v>
      </c>
      <c r="L31" s="253">
        <v>2.5</v>
      </c>
      <c r="M31" s="253">
        <v>2.82</v>
      </c>
      <c r="N31" s="253">
        <v>2.87</v>
      </c>
      <c r="O31" s="253">
        <v>0.91</v>
      </c>
      <c r="P31" s="253">
        <v>0.45133333333333336</v>
      </c>
      <c r="Q31" s="254">
        <v>71</v>
      </c>
      <c r="R31" s="255">
        <v>173</v>
      </c>
      <c r="S31" s="254">
        <v>7893</v>
      </c>
      <c r="T31" s="251">
        <v>0.22010485103026314</v>
      </c>
      <c r="U31" s="254">
        <v>276618</v>
      </c>
      <c r="V31" s="254">
        <v>29</v>
      </c>
      <c r="W31" s="250">
        <v>896</v>
      </c>
      <c r="X31" s="256">
        <v>3488.35</v>
      </c>
      <c r="Y31" s="254">
        <v>23</v>
      </c>
      <c r="Z31" s="257">
        <v>65389.569357966779</v>
      </c>
      <c r="AA31" s="254">
        <v>0.03</v>
      </c>
      <c r="AB31" s="292">
        <v>1396.46</v>
      </c>
      <c r="AC31" s="254">
        <v>639</v>
      </c>
      <c r="AD31" s="250">
        <v>1</v>
      </c>
      <c r="AE31" s="254">
        <v>25</v>
      </c>
      <c r="AF31" s="254">
        <v>222</v>
      </c>
      <c r="AG31" s="258">
        <f>[1]OK!$J31</f>
        <v>91.743115979874503</v>
      </c>
      <c r="AH31" s="253">
        <v>16.014099999999999</v>
      </c>
      <c r="AI31" s="259">
        <v>0.25</v>
      </c>
      <c r="AJ31" s="250">
        <v>200552</v>
      </c>
      <c r="AK31" s="250">
        <v>108488</v>
      </c>
      <c r="AL31" s="253">
        <v>2.6159294693915767</v>
      </c>
      <c r="AM31" s="298">
        <v>185</v>
      </c>
      <c r="AN31" s="250">
        <v>252449</v>
      </c>
      <c r="AO31" s="260">
        <v>0.78345021887256183</v>
      </c>
      <c r="AP31" s="259">
        <v>4.981149320233063E-2</v>
      </c>
      <c r="AQ31" s="253">
        <v>81.39185933471407</v>
      </c>
      <c r="AR31" s="254">
        <v>65.37719135884079</v>
      </c>
      <c r="AS31" s="260">
        <v>9.1322622828320571E-2</v>
      </c>
      <c r="AT31" s="254">
        <v>504.57934854144338</v>
      </c>
      <c r="AU31" s="302">
        <v>30028</v>
      </c>
      <c r="AV31" s="254">
        <v>0.4075352377970638</v>
      </c>
      <c r="AW31" s="254">
        <v>1962700</v>
      </c>
      <c r="AX31" s="253">
        <v>52.021114517342745</v>
      </c>
      <c r="AY31" s="260">
        <v>3.1440864094387365E-2</v>
      </c>
      <c r="AZ31" s="254">
        <v>12.1</v>
      </c>
      <c r="BA31" s="254">
        <v>22.9</v>
      </c>
      <c r="BB31" s="254">
        <v>0</v>
      </c>
      <c r="BC31" s="254">
        <v>62.6</v>
      </c>
      <c r="BD31" s="254">
        <v>0.5</v>
      </c>
      <c r="BE31" s="254">
        <v>28.72</v>
      </c>
      <c r="BF31" s="261">
        <v>140150</v>
      </c>
      <c r="BG31" s="254">
        <v>16.56487939008316</v>
      </c>
      <c r="BH31" s="300">
        <f>[2]Promedios!$J63</f>
        <v>0.69899999999999995</v>
      </c>
      <c r="BI31" s="250">
        <v>2360205.6</v>
      </c>
      <c r="BJ31" s="254">
        <v>114209969</v>
      </c>
      <c r="BK31" s="261">
        <v>216702.33000000002</v>
      </c>
      <c r="BL31" s="250">
        <v>52767.693237787054</v>
      </c>
      <c r="BM31" s="254">
        <v>81.3</v>
      </c>
      <c r="BN31" s="250">
        <v>33014.788482211436</v>
      </c>
      <c r="BO31" s="250">
        <v>480191.52218181029</v>
      </c>
      <c r="BP31" s="261">
        <v>21006.112656999998</v>
      </c>
      <c r="BQ31" s="253">
        <v>4.4845122515025428</v>
      </c>
      <c r="BR31" s="253">
        <f>+[3]Hoja1!$Y33</f>
        <v>4.3784415838626094</v>
      </c>
      <c r="BS31" s="254">
        <v>7798</v>
      </c>
      <c r="BT31" s="250">
        <v>20541</v>
      </c>
      <c r="BU31" s="254">
        <v>14</v>
      </c>
      <c r="BV31" s="250">
        <v>11559</v>
      </c>
      <c r="BW31" s="250">
        <v>24353</v>
      </c>
      <c r="BX31" s="250">
        <v>289.33007334963327</v>
      </c>
      <c r="BY31" s="250">
        <v>167</v>
      </c>
      <c r="BZ31" s="253">
        <v>1056817</v>
      </c>
      <c r="CA31" s="253">
        <v>0.40408938457186727</v>
      </c>
      <c r="CB31" s="262">
        <v>84.502232140000004</v>
      </c>
      <c r="CC31" s="253">
        <v>0.37062500000000004</v>
      </c>
      <c r="CD31" s="254">
        <v>0.47249999999999992</v>
      </c>
      <c r="CE31" s="254">
        <v>29.48</v>
      </c>
      <c r="CF31" s="254">
        <v>46.51</v>
      </c>
      <c r="CG31" s="259">
        <v>0.92609550834822851</v>
      </c>
      <c r="CH31" s="250">
        <v>0</v>
      </c>
      <c r="CI31" s="300">
        <f>+[4]Hoja3!$I32</f>
        <v>1.3678086947463897</v>
      </c>
      <c r="CJ31" s="250">
        <v>7.8164106771123194</v>
      </c>
      <c r="CK31" s="254">
        <v>10.8</v>
      </c>
      <c r="CL31" s="302">
        <v>206062</v>
      </c>
      <c r="CM31" s="253">
        <v>1.5741992018412552E-3</v>
      </c>
      <c r="CN31" s="254">
        <v>3884962.69407993</v>
      </c>
      <c r="CO31" s="254">
        <v>102298.266</v>
      </c>
      <c r="CP31" s="254">
        <v>456493.79499999998</v>
      </c>
      <c r="CQ31" s="254">
        <v>3.7384967599999999</v>
      </c>
      <c r="CR31" s="261">
        <v>1468.3566883947665</v>
      </c>
      <c r="CS31" s="254">
        <v>274047425.83327353</v>
      </c>
      <c r="CT31" s="261">
        <v>101434961.95378558</v>
      </c>
      <c r="CU31" s="254">
        <v>2</v>
      </c>
      <c r="CV31" s="254">
        <v>174</v>
      </c>
      <c r="CW31" s="254">
        <v>83</v>
      </c>
      <c r="CX31" s="254">
        <v>11448102.366583273</v>
      </c>
    </row>
    <row r="32" spans="1:102">
      <c r="A32" s="248" t="s">
        <v>232</v>
      </c>
      <c r="B32" s="250">
        <v>5707.8970657586688</v>
      </c>
      <c r="C32" s="251">
        <v>0.29167379999999998</v>
      </c>
      <c r="D32" s="250">
        <v>3193017</v>
      </c>
      <c r="E32" s="250">
        <v>1408626</v>
      </c>
      <c r="F32" s="56">
        <v>80148</v>
      </c>
      <c r="G32" s="250">
        <v>367534154.15405297</v>
      </c>
      <c r="H32" s="250">
        <v>268263556.72243601</v>
      </c>
      <c r="I32" s="250">
        <v>84511</v>
      </c>
      <c r="J32" s="254">
        <v>53295</v>
      </c>
      <c r="K32" s="303">
        <v>62.691898237018805</v>
      </c>
      <c r="L32" s="253">
        <v>2.5</v>
      </c>
      <c r="M32" s="253">
        <v>2.61</v>
      </c>
      <c r="N32" s="253">
        <v>4.2</v>
      </c>
      <c r="O32" s="253">
        <v>1.76</v>
      </c>
      <c r="P32" s="253">
        <v>0.56966666666666665</v>
      </c>
      <c r="Q32" s="254">
        <v>239</v>
      </c>
      <c r="R32" s="255">
        <v>315</v>
      </c>
      <c r="S32" s="254">
        <v>6138</v>
      </c>
      <c r="T32" s="251">
        <v>3.7984292757615805E-3</v>
      </c>
      <c r="U32" s="254">
        <v>1584336</v>
      </c>
      <c r="V32" s="254">
        <v>36</v>
      </c>
      <c r="W32" s="250">
        <v>1505</v>
      </c>
      <c r="X32" s="256">
        <v>5728.37</v>
      </c>
      <c r="Y32" s="254">
        <v>75</v>
      </c>
      <c r="Z32" s="257">
        <v>35848.40130759633</v>
      </c>
      <c r="AA32" s="254">
        <v>0.3</v>
      </c>
      <c r="AB32" s="292">
        <v>4320.7</v>
      </c>
      <c r="AC32" s="254">
        <v>1121</v>
      </c>
      <c r="AD32" s="250">
        <v>0</v>
      </c>
      <c r="AE32" s="254">
        <v>33</v>
      </c>
      <c r="AF32" s="254">
        <v>851</v>
      </c>
      <c r="AG32" s="258">
        <f>[1]OK!$J32</f>
        <v>87.270420805506461</v>
      </c>
      <c r="AH32" s="253">
        <v>12.325900000000001</v>
      </c>
      <c r="AI32" s="259">
        <v>0.23127442015130104</v>
      </c>
      <c r="AJ32" s="250">
        <v>266276</v>
      </c>
      <c r="AK32" s="250">
        <v>190649</v>
      </c>
      <c r="AL32" s="253">
        <v>1.8374471542118318</v>
      </c>
      <c r="AM32" s="298">
        <v>165</v>
      </c>
      <c r="AN32" s="250">
        <v>517802</v>
      </c>
      <c r="AO32" s="260">
        <v>0.50050909680952482</v>
      </c>
      <c r="AP32" s="259">
        <v>4.0479928235030278E-2</v>
      </c>
      <c r="AQ32" s="253">
        <v>85.372117141587239</v>
      </c>
      <c r="AR32" s="254">
        <v>68.022814562682555</v>
      </c>
      <c r="AS32" s="260">
        <v>8.8050314465408803E-3</v>
      </c>
      <c r="AT32" s="254">
        <v>506.96310981436818</v>
      </c>
      <c r="AU32" s="302">
        <v>106441</v>
      </c>
      <c r="AV32" s="254">
        <v>16.162706847448511</v>
      </c>
      <c r="AW32" s="254">
        <v>6637400</v>
      </c>
      <c r="AX32" s="253">
        <v>49.971959667010481</v>
      </c>
      <c r="AY32" s="260">
        <v>4.326347623019644E-3</v>
      </c>
      <c r="AZ32" s="254">
        <v>49.4</v>
      </c>
      <c r="BA32" s="254">
        <v>25.1</v>
      </c>
      <c r="BB32" s="254">
        <v>0</v>
      </c>
      <c r="BC32" s="254">
        <v>51.8</v>
      </c>
      <c r="BD32" s="254">
        <v>16.2</v>
      </c>
      <c r="BE32" s="254">
        <v>36.700000000000003</v>
      </c>
      <c r="BF32" s="261">
        <v>78952</v>
      </c>
      <c r="BG32" s="254">
        <v>9.3848757484651681</v>
      </c>
      <c r="BH32" s="300">
        <f>[2]Promedios!$J64</f>
        <v>0.76300000000000001</v>
      </c>
      <c r="BI32" s="250">
        <v>8912625.1999999993</v>
      </c>
      <c r="BJ32" s="254">
        <v>200663752</v>
      </c>
      <c r="BK32" s="261">
        <v>1288080.5674999999</v>
      </c>
      <c r="BL32" s="250">
        <v>187147.32708300484</v>
      </c>
      <c r="BM32" s="254">
        <v>98.9</v>
      </c>
      <c r="BN32" s="250">
        <v>162205.7093893261</v>
      </c>
      <c r="BO32" s="250">
        <v>846100.95907036692</v>
      </c>
      <c r="BP32" s="261">
        <v>49476.012622999995</v>
      </c>
      <c r="BQ32" s="253">
        <v>5.7496952458350261</v>
      </c>
      <c r="BR32" s="253">
        <f>+[3]Hoja1!$Y34</f>
        <v>3.9662376698246495</v>
      </c>
      <c r="BS32" s="254">
        <v>20016.684623000001</v>
      </c>
      <c r="BT32" s="250">
        <v>46538</v>
      </c>
      <c r="BU32" s="254">
        <v>23</v>
      </c>
      <c r="BV32" s="250">
        <v>20703</v>
      </c>
      <c r="BW32" s="250">
        <v>42983</v>
      </c>
      <c r="BX32" s="250">
        <v>289.30104166666666</v>
      </c>
      <c r="BY32" s="250">
        <v>374</v>
      </c>
      <c r="BZ32" s="253">
        <v>1857831</v>
      </c>
      <c r="CA32" s="253">
        <v>0.6238458851125418</v>
      </c>
      <c r="CB32" s="262">
        <v>73.78125</v>
      </c>
      <c r="CC32" s="253">
        <v>0.56412499999999999</v>
      </c>
      <c r="CD32" s="254">
        <v>0.71466666666666667</v>
      </c>
      <c r="CE32" s="254">
        <v>33.83</v>
      </c>
      <c r="CF32" s="254">
        <v>39.53</v>
      </c>
      <c r="CG32" s="259">
        <v>0.75593586789595235</v>
      </c>
      <c r="CH32" s="250">
        <v>0</v>
      </c>
      <c r="CI32" s="300">
        <f>+[4]Hoja3!$I33</f>
        <v>0.10451581632480476</v>
      </c>
      <c r="CJ32" s="250">
        <v>0</v>
      </c>
      <c r="CK32" s="254">
        <v>6.5</v>
      </c>
      <c r="CL32" s="302">
        <v>319390</v>
      </c>
      <c r="CM32" s="253">
        <v>2.622088726535611E-2</v>
      </c>
      <c r="CN32" s="254">
        <v>10114434.9748607</v>
      </c>
      <c r="CO32" s="254">
        <v>19419251.715999998</v>
      </c>
      <c r="CP32" s="254">
        <v>17273880.102000002</v>
      </c>
      <c r="CQ32" s="254">
        <v>187.41183177604964</v>
      </c>
      <c r="CR32" s="261">
        <v>1996.3263516036541</v>
      </c>
      <c r="CS32" s="254">
        <v>137911855.28688005</v>
      </c>
      <c r="CT32" s="261">
        <v>205955519.62635583</v>
      </c>
      <c r="CU32" s="254">
        <v>15</v>
      </c>
      <c r="CV32" s="254">
        <v>257</v>
      </c>
      <c r="CW32" s="254">
        <v>142</v>
      </c>
      <c r="CX32" s="254">
        <v>25354922.606931474</v>
      </c>
    </row>
    <row r="33" spans="1:102">
      <c r="A33" s="248" t="s">
        <v>436</v>
      </c>
      <c r="B33" s="250">
        <v>926.69853963932826</v>
      </c>
      <c r="C33" s="251">
        <v>0.19669420000000001</v>
      </c>
      <c r="D33" s="250">
        <v>1134844</v>
      </c>
      <c r="E33" s="250">
        <v>492383</v>
      </c>
      <c r="F33" s="56">
        <v>3997</v>
      </c>
      <c r="G33" s="250">
        <v>61396784.454568699</v>
      </c>
      <c r="H33" s="250">
        <v>43609800.167584203</v>
      </c>
      <c r="I33" s="250">
        <v>49337</v>
      </c>
      <c r="J33" s="254">
        <v>4378</v>
      </c>
      <c r="K33" s="303">
        <v>54.397745012535303</v>
      </c>
      <c r="L33" s="253">
        <v>2.5</v>
      </c>
      <c r="M33" s="253">
        <v>1.94</v>
      </c>
      <c r="N33" s="253">
        <v>1.9</v>
      </c>
      <c r="O33" s="253">
        <v>0.91</v>
      </c>
      <c r="P33" s="253">
        <v>0.36566666666666664</v>
      </c>
      <c r="Q33" s="254">
        <v>15</v>
      </c>
      <c r="R33" s="255">
        <v>81</v>
      </c>
      <c r="S33" s="254">
        <v>3151</v>
      </c>
      <c r="T33" s="251">
        <v>0.1205607426162676</v>
      </c>
      <c r="U33" s="254">
        <v>51709</v>
      </c>
      <c r="V33" s="254">
        <v>2</v>
      </c>
      <c r="W33" s="250">
        <v>337</v>
      </c>
      <c r="X33" s="256">
        <v>463.91</v>
      </c>
      <c r="Y33" s="254">
        <v>9</v>
      </c>
      <c r="Z33" s="257">
        <v>24136.799995676844</v>
      </c>
      <c r="AA33" s="254">
        <v>0.34</v>
      </c>
      <c r="AB33" s="292">
        <v>890.63</v>
      </c>
      <c r="AC33" s="254">
        <v>307</v>
      </c>
      <c r="AD33" s="250">
        <v>0.5</v>
      </c>
      <c r="AE33" s="254">
        <v>22</v>
      </c>
      <c r="AF33" s="254">
        <v>269</v>
      </c>
      <c r="AG33" s="258">
        <f>[1]OK!$J33</f>
        <v>92.044043369442448</v>
      </c>
      <c r="AH33" s="253">
        <v>15.8392</v>
      </c>
      <c r="AI33" s="259">
        <v>0.29972908628191447</v>
      </c>
      <c r="AJ33" s="250">
        <v>122873</v>
      </c>
      <c r="AK33" s="250">
        <v>22254</v>
      </c>
      <c r="AL33" s="253">
        <v>2.035522062944334</v>
      </c>
      <c r="AM33" s="298">
        <v>99</v>
      </c>
      <c r="AN33" s="250">
        <v>156271</v>
      </c>
      <c r="AO33" s="260">
        <v>0.6200128942271993</v>
      </c>
      <c r="AP33" s="259">
        <v>5.6639247943595768E-2</v>
      </c>
      <c r="AQ33" s="253">
        <v>85.350556570858942</v>
      </c>
      <c r="AR33" s="254">
        <v>65.804892781636966</v>
      </c>
      <c r="AS33" s="260">
        <v>1.3886294289806339E-2</v>
      </c>
      <c r="AT33" s="254">
        <v>524.46537645367448</v>
      </c>
      <c r="AU33" s="302">
        <v>14828</v>
      </c>
      <c r="AV33" s="254">
        <v>4.8540206529629162E-2</v>
      </c>
      <c r="AW33" s="254">
        <v>0</v>
      </c>
      <c r="AX33" s="253">
        <v>55.98372598070209</v>
      </c>
      <c r="AY33" s="260">
        <v>-9.0430008098152017E-3</v>
      </c>
      <c r="AZ33" s="254">
        <v>0</v>
      </c>
      <c r="BA33" s="254">
        <v>0</v>
      </c>
      <c r="BB33" s="254">
        <v>0</v>
      </c>
      <c r="BC33" s="254">
        <v>63.7</v>
      </c>
      <c r="BD33" s="254">
        <v>6.3</v>
      </c>
      <c r="BE33" s="254">
        <v>23.96</v>
      </c>
      <c r="BF33" s="261">
        <v>91941</v>
      </c>
      <c r="BG33" s="254">
        <v>9.2723293149196682</v>
      </c>
      <c r="BH33" s="300">
        <f>[2]Promedios!$J65</f>
        <v>0.6655000000000002</v>
      </c>
      <c r="BI33" s="250">
        <v>886867.80000000016</v>
      </c>
      <c r="BJ33" s="254">
        <v>41732136</v>
      </c>
      <c r="BK33" s="261">
        <v>239315</v>
      </c>
      <c r="BL33" s="250">
        <v>25494.316379321463</v>
      </c>
      <c r="BM33" s="254">
        <v>48.2</v>
      </c>
      <c r="BN33" s="250">
        <v>29394.634347240255</v>
      </c>
      <c r="BO33" s="250">
        <v>230689.67661899154</v>
      </c>
      <c r="BP33" s="261">
        <v>8867.9227489999994</v>
      </c>
      <c r="BQ33" s="253">
        <v>11.079943899018232</v>
      </c>
      <c r="BR33" s="253">
        <f>+[3]Hoja1!$Y35</f>
        <v>2.8946492408782367</v>
      </c>
      <c r="BS33" s="254">
        <v>0</v>
      </c>
      <c r="BT33" s="250">
        <v>0</v>
      </c>
      <c r="BU33" s="254">
        <v>0</v>
      </c>
      <c r="BV33" s="250">
        <v>11695</v>
      </c>
      <c r="BW33" s="250">
        <v>8951</v>
      </c>
      <c r="BX33" s="250">
        <v>91.537414965986386</v>
      </c>
      <c r="BY33" s="250">
        <v>60</v>
      </c>
      <c r="BZ33" s="253">
        <v>235523</v>
      </c>
      <c r="CA33" s="253">
        <v>0</v>
      </c>
      <c r="CB33" s="262">
        <v>67.464583329999996</v>
      </c>
      <c r="CC33" s="253">
        <v>0.32225000000000004</v>
      </c>
      <c r="CD33" s="254">
        <v>0.53716666666666657</v>
      </c>
      <c r="CE33" s="254">
        <v>37.57</v>
      </c>
      <c r="CF33" s="254">
        <v>48.84</v>
      </c>
      <c r="CG33" s="259">
        <v>0.85519778104107103</v>
      </c>
      <c r="CH33" s="250">
        <v>0</v>
      </c>
      <c r="CI33" s="300">
        <f>+[4]Hoja3!$I34</f>
        <v>1.3678086947463897</v>
      </c>
      <c r="CJ33" s="250">
        <v>10.400948879477724</v>
      </c>
      <c r="CK33" s="254">
        <v>10.199999999999999</v>
      </c>
      <c r="CL33" s="302">
        <v>169432</v>
      </c>
      <c r="CM33" s="253">
        <v>0</v>
      </c>
      <c r="CN33" s="254">
        <v>859618.32652889099</v>
      </c>
      <c r="CO33" s="254">
        <v>425643.799</v>
      </c>
      <c r="CP33" s="254">
        <v>360479.853</v>
      </c>
      <c r="CQ33" s="254">
        <v>4.7695068817023998</v>
      </c>
      <c r="CR33" s="261">
        <v>963.87969124399388</v>
      </c>
      <c r="CS33" s="254">
        <v>18150784.45092408</v>
      </c>
      <c r="CT33" s="261">
        <v>36307882.391530074</v>
      </c>
      <c r="CU33" s="254">
        <v>4</v>
      </c>
      <c r="CV33" s="254">
        <v>157</v>
      </c>
      <c r="CW33" s="254">
        <v>83</v>
      </c>
      <c r="CX33" s="254">
        <v>4552829.99725952</v>
      </c>
    </row>
    <row r="34" spans="1:102">
      <c r="A34" s="248" t="s">
        <v>437</v>
      </c>
      <c r="B34" s="250">
        <v>8172.7874423624589</v>
      </c>
      <c r="C34" s="251">
        <v>0.20965929999999999</v>
      </c>
      <c r="D34" s="250">
        <v>7278690</v>
      </c>
      <c r="E34" s="250">
        <v>2923562</v>
      </c>
      <c r="F34" s="56">
        <v>71856</v>
      </c>
      <c r="G34" s="250">
        <v>539805612.58929396</v>
      </c>
      <c r="H34" s="250">
        <v>380255535.18501502</v>
      </c>
      <c r="I34" s="250">
        <v>196291</v>
      </c>
      <c r="J34" s="254">
        <v>49615</v>
      </c>
      <c r="K34" s="303">
        <v>52.671359376124158</v>
      </c>
      <c r="L34" s="253">
        <v>2.71</v>
      </c>
      <c r="M34" s="253">
        <v>2.06</v>
      </c>
      <c r="N34" s="253">
        <v>3.67</v>
      </c>
      <c r="O34" s="253">
        <v>0.49</v>
      </c>
      <c r="P34" s="253">
        <v>0.18266666666666664</v>
      </c>
      <c r="Q34" s="254">
        <v>223</v>
      </c>
      <c r="R34" s="255">
        <v>692</v>
      </c>
      <c r="S34" s="254">
        <v>30912</v>
      </c>
      <c r="T34" s="251">
        <v>0.22010485103026314</v>
      </c>
      <c r="U34" s="254">
        <v>1834339</v>
      </c>
      <c r="V34" s="254">
        <v>46</v>
      </c>
      <c r="W34" s="250">
        <v>2961</v>
      </c>
      <c r="X34" s="256">
        <v>2945.01</v>
      </c>
      <c r="Y34" s="254">
        <v>76</v>
      </c>
      <c r="Z34" s="257">
        <v>62421.884647273037</v>
      </c>
      <c r="AA34" s="254">
        <v>0.19</v>
      </c>
      <c r="AB34" s="292">
        <v>4093.29</v>
      </c>
      <c r="AC34" s="254">
        <v>2070</v>
      </c>
      <c r="AD34" s="250">
        <v>0</v>
      </c>
      <c r="AE34" s="254">
        <v>153</v>
      </c>
      <c r="AF34" s="254">
        <v>776</v>
      </c>
      <c r="AG34" s="258">
        <f>[1]OK!$J34</f>
        <v>79.267457956059758</v>
      </c>
      <c r="AH34" s="253">
        <v>17.900300000000001</v>
      </c>
      <c r="AI34" s="259">
        <v>0.27021024578027836</v>
      </c>
      <c r="AJ34" s="250">
        <v>767715</v>
      </c>
      <c r="AK34" s="250">
        <v>274715</v>
      </c>
      <c r="AL34" s="253">
        <v>1.6050965214894439</v>
      </c>
      <c r="AM34" s="298">
        <v>834</v>
      </c>
      <c r="AN34" s="250">
        <v>1017907</v>
      </c>
      <c r="AO34" s="260">
        <v>0.64501510121857408</v>
      </c>
      <c r="AP34" s="259">
        <v>6.4073226544622428E-2</v>
      </c>
      <c r="AQ34" s="253">
        <v>82.446756579589675</v>
      </c>
      <c r="AR34" s="254">
        <v>65.956607495069036</v>
      </c>
      <c r="AS34" s="260">
        <v>5.2275982315212657E-3</v>
      </c>
      <c r="AT34" s="254">
        <v>513.56480594175787</v>
      </c>
      <c r="AU34" s="302">
        <v>61716</v>
      </c>
      <c r="AV34" s="254">
        <v>3.2256937437650555</v>
      </c>
      <c r="AW34" s="254">
        <v>9331200</v>
      </c>
      <c r="AX34" s="253">
        <v>54.265062784252216</v>
      </c>
      <c r="AY34" s="260">
        <v>5.8820012877477774E-3</v>
      </c>
      <c r="AZ34" s="254">
        <v>37.9</v>
      </c>
      <c r="BA34" s="254">
        <v>24</v>
      </c>
      <c r="BB34" s="254">
        <v>0</v>
      </c>
      <c r="BC34" s="254">
        <v>60.5</v>
      </c>
      <c r="BD34" s="254">
        <v>2.1</v>
      </c>
      <c r="BE34" s="254">
        <v>25.17</v>
      </c>
      <c r="BF34" s="261">
        <v>608721</v>
      </c>
      <c r="BG34" s="254">
        <v>15.279835921344599</v>
      </c>
      <c r="BH34" s="300">
        <f>[2]Promedios!$J66</f>
        <v>0.63833333333333331</v>
      </c>
      <c r="BI34" s="250">
        <v>8981523.5</v>
      </c>
      <c r="BJ34" s="254">
        <v>289416769</v>
      </c>
      <c r="BK34" s="261">
        <v>1336056.78</v>
      </c>
      <c r="BL34" s="250">
        <v>3962455.0140466536</v>
      </c>
      <c r="BM34" s="254">
        <v>63</v>
      </c>
      <c r="BN34" s="250">
        <v>256949.08341006222</v>
      </c>
      <c r="BO34" s="250">
        <v>1758005.5553617002</v>
      </c>
      <c r="BP34" s="261">
        <v>59917.996237999992</v>
      </c>
      <c r="BQ34" s="253">
        <v>8.8277036616520004</v>
      </c>
      <c r="BR34" s="253">
        <f>+[3]Hoja1!$Y36</f>
        <v>0.91507150931894743</v>
      </c>
      <c r="BS34" s="254">
        <v>51884.082266999998</v>
      </c>
      <c r="BT34" s="250">
        <v>48921</v>
      </c>
      <c r="BU34" s="254">
        <v>15</v>
      </c>
      <c r="BV34" s="250">
        <v>43821</v>
      </c>
      <c r="BW34" s="250">
        <v>95091</v>
      </c>
      <c r="BX34" s="250">
        <v>848.36245954692561</v>
      </c>
      <c r="BY34" s="250">
        <v>476</v>
      </c>
      <c r="BZ34" s="253">
        <v>2475086</v>
      </c>
      <c r="CA34" s="253">
        <v>0.69583611667779999</v>
      </c>
      <c r="CB34" s="262">
        <v>84.786444639999999</v>
      </c>
      <c r="CC34" s="253">
        <v>0.26587500000000003</v>
      </c>
      <c r="CD34" s="254">
        <v>0.16616666666666666</v>
      </c>
      <c r="CE34" s="254">
        <v>42.03</v>
      </c>
      <c r="CF34" s="254">
        <v>51.16</v>
      </c>
      <c r="CG34" s="259">
        <v>0.79806457425592114</v>
      </c>
      <c r="CH34" s="250">
        <v>0</v>
      </c>
      <c r="CI34" s="300">
        <f>+[4]Hoja3!$I35</f>
        <v>0.33844526676953024</v>
      </c>
      <c r="CJ34" s="250">
        <v>0</v>
      </c>
      <c r="CK34" s="254">
        <v>6.9</v>
      </c>
      <c r="CL34" s="302">
        <v>773791</v>
      </c>
      <c r="CM34" s="253">
        <v>4.0463797799784621E-3</v>
      </c>
      <c r="CN34" s="254">
        <v>9194603.9566003196</v>
      </c>
      <c r="CO34" s="254">
        <v>2190785.0490000001</v>
      </c>
      <c r="CP34" s="254">
        <v>2257828.23</v>
      </c>
      <c r="CQ34" s="254">
        <v>157.83881888248786</v>
      </c>
      <c r="CR34" s="261">
        <v>8538.9619117234415</v>
      </c>
      <c r="CS34" s="254">
        <v>198142249.91374138</v>
      </c>
      <c r="CT34" s="261">
        <v>292300784.33118826</v>
      </c>
      <c r="CU34" s="254">
        <v>22</v>
      </c>
      <c r="CV34" s="254">
        <v>402</v>
      </c>
      <c r="CW34" s="254">
        <v>409</v>
      </c>
      <c r="CX34" s="254">
        <v>37327346.424214259</v>
      </c>
    </row>
    <row r="35" spans="1:102">
      <c r="A35" s="248" t="s">
        <v>438</v>
      </c>
      <c r="B35" s="250">
        <v>2671.4084824262623</v>
      </c>
      <c r="C35" s="251">
        <v>0.23583870000000001</v>
      </c>
      <c r="D35" s="250">
        <v>1921959</v>
      </c>
      <c r="E35" s="250">
        <v>900345</v>
      </c>
      <c r="F35" s="56">
        <v>39671</v>
      </c>
      <c r="G35" s="250">
        <v>161648396.34261701</v>
      </c>
      <c r="H35" s="250">
        <v>117492028.341369</v>
      </c>
      <c r="I35" s="250">
        <v>76444</v>
      </c>
      <c r="J35" s="254">
        <v>56939</v>
      </c>
      <c r="K35" s="303">
        <v>37.781463451689888</v>
      </c>
      <c r="L35" s="253">
        <v>2.5</v>
      </c>
      <c r="M35" s="253">
        <v>2.4</v>
      </c>
      <c r="N35" s="253">
        <v>2.62</v>
      </c>
      <c r="O35" s="253">
        <v>0.49</v>
      </c>
      <c r="P35" s="253">
        <v>0.97833333333333339</v>
      </c>
      <c r="Q35" s="254">
        <v>85</v>
      </c>
      <c r="R35" s="255">
        <v>37</v>
      </c>
      <c r="S35" s="254">
        <v>4405</v>
      </c>
      <c r="T35" s="251">
        <v>0.22010485103026314</v>
      </c>
      <c r="U35" s="254">
        <v>1395342</v>
      </c>
      <c r="V35" s="254">
        <v>7</v>
      </c>
      <c r="W35" s="250">
        <v>835</v>
      </c>
      <c r="X35" s="256">
        <v>4815.05</v>
      </c>
      <c r="Y35" s="254">
        <v>9</v>
      </c>
      <c r="Z35" s="257">
        <v>2115.1148734007811</v>
      </c>
      <c r="AA35" s="254">
        <v>0.06</v>
      </c>
      <c r="AB35" s="292">
        <v>81.990000000000009</v>
      </c>
      <c r="AC35" s="254">
        <v>573</v>
      </c>
      <c r="AD35" s="250">
        <v>0</v>
      </c>
      <c r="AE35" s="254">
        <v>5</v>
      </c>
      <c r="AF35" s="254">
        <v>330</v>
      </c>
      <c r="AG35" s="258">
        <f>[1]OK!$J35</f>
        <v>78.354915047759917</v>
      </c>
      <c r="AH35" s="253">
        <v>15.1265</v>
      </c>
      <c r="AI35" s="259">
        <v>0.29501471506287347</v>
      </c>
      <c r="AJ35" s="250">
        <v>247963</v>
      </c>
      <c r="AK35" s="250">
        <v>73743</v>
      </c>
      <c r="AL35" s="253">
        <v>2.1020219473984616</v>
      </c>
      <c r="AM35" s="298">
        <v>147</v>
      </c>
      <c r="AN35" s="250">
        <v>328582</v>
      </c>
      <c r="AO35" s="260">
        <v>0.52440075254009988</v>
      </c>
      <c r="AP35" s="259">
        <v>7.9325197415649681E-2</v>
      </c>
      <c r="AQ35" s="253">
        <v>78.212656706634249</v>
      </c>
      <c r="AR35" s="254">
        <v>57.082640044370493</v>
      </c>
      <c r="AS35" s="260">
        <v>1.7152375614919984E-2</v>
      </c>
      <c r="AT35" s="254">
        <v>515.32315958043318</v>
      </c>
      <c r="AU35" s="302">
        <v>97245</v>
      </c>
      <c r="AV35" s="254">
        <v>6.1486633799632324</v>
      </c>
      <c r="AW35" s="254">
        <v>2076100</v>
      </c>
      <c r="AX35" s="253">
        <v>50.515342006814848</v>
      </c>
      <c r="AY35" s="260">
        <v>1.279177085782642E-2</v>
      </c>
      <c r="AZ35" s="254">
        <v>29.4</v>
      </c>
      <c r="BA35" s="254">
        <v>7.7</v>
      </c>
      <c r="BB35" s="254">
        <v>0</v>
      </c>
      <c r="BC35" s="254">
        <v>69.5</v>
      </c>
      <c r="BD35" s="254">
        <v>15.5</v>
      </c>
      <c r="BE35" s="254">
        <v>27.83</v>
      </c>
      <c r="BF35" s="261">
        <v>103467</v>
      </c>
      <c r="BG35" s="254">
        <v>2.8554398623130988</v>
      </c>
      <c r="BH35" s="300">
        <f>[2]Promedios!$J67</f>
        <v>0.64133333333333331</v>
      </c>
      <c r="BI35" s="250">
        <v>4350736.6000000006</v>
      </c>
      <c r="BJ35" s="254">
        <v>73352300</v>
      </c>
      <c r="BK35" s="261">
        <v>708681.79249999998</v>
      </c>
      <c r="BL35" s="250">
        <v>102134.37176877851</v>
      </c>
      <c r="BM35" s="254">
        <v>71.2</v>
      </c>
      <c r="BN35" s="250">
        <v>75874.451780409887</v>
      </c>
      <c r="BO35" s="250">
        <v>459699.56292208831</v>
      </c>
      <c r="BP35" s="261">
        <v>29814.675768000001</v>
      </c>
      <c r="BQ35" s="253">
        <v>4.4244897959183671</v>
      </c>
      <c r="BR35" s="253">
        <f>+[3]Hoja1!$Y37</f>
        <v>1.0148183779548974</v>
      </c>
      <c r="BS35" s="254">
        <v>3572</v>
      </c>
      <c r="BT35" s="250">
        <v>28551</v>
      </c>
      <c r="BU35" s="254">
        <v>25</v>
      </c>
      <c r="BV35" s="250">
        <v>10245</v>
      </c>
      <c r="BW35" s="250">
        <v>24270</v>
      </c>
      <c r="BX35" s="250">
        <v>323.77163461538458</v>
      </c>
      <c r="BY35" s="250">
        <v>154</v>
      </c>
      <c r="BZ35" s="253">
        <v>1222245</v>
      </c>
      <c r="CA35" s="253">
        <v>0.50414660583297621</v>
      </c>
      <c r="CB35" s="262">
        <v>77.289732139999998</v>
      </c>
      <c r="CC35" s="253">
        <v>0.18112500000000004</v>
      </c>
      <c r="CD35" s="254">
        <v>0.5585</v>
      </c>
      <c r="CE35" s="254">
        <v>43.79</v>
      </c>
      <c r="CF35" s="254">
        <v>60.47</v>
      </c>
      <c r="CG35" s="259">
        <v>0.88233904078180203</v>
      </c>
      <c r="CH35" s="250">
        <v>36511716</v>
      </c>
      <c r="CI35" s="300">
        <f>+[4]Hoja3!$I36</f>
        <v>9.8640249153762891E-2</v>
      </c>
      <c r="CJ35" s="250">
        <v>0</v>
      </c>
      <c r="CK35" s="254">
        <v>5</v>
      </c>
      <c r="CL35" s="302">
        <v>287680</v>
      </c>
      <c r="CM35" s="253">
        <v>1.8134779028273401E-2</v>
      </c>
      <c r="CN35" s="254">
        <v>3825215.3343962198</v>
      </c>
      <c r="CO35" s="254">
        <v>1126786.8629999999</v>
      </c>
      <c r="CP35" s="254">
        <v>945713.74</v>
      </c>
      <c r="CQ35" s="254">
        <v>13.205403751675457</v>
      </c>
      <c r="CR35" s="261">
        <v>1920.1931773124338</v>
      </c>
      <c r="CS35" s="254">
        <v>39944702.159394637</v>
      </c>
      <c r="CT35" s="261">
        <v>109319933.81678826</v>
      </c>
      <c r="CU35" s="254">
        <v>12</v>
      </c>
      <c r="CV35" s="254">
        <v>88</v>
      </c>
      <c r="CW35" s="254">
        <v>341</v>
      </c>
      <c r="CX35" s="254">
        <v>11985523.099542154</v>
      </c>
    </row>
    <row r="36" spans="1:102">
      <c r="A36" s="248" t="s">
        <v>439</v>
      </c>
      <c r="B36" s="250">
        <v>1747.7154417755353</v>
      </c>
      <c r="C36" s="251">
        <v>0.2048797</v>
      </c>
      <c r="D36" s="250">
        <v>1379752</v>
      </c>
      <c r="E36" s="250">
        <v>537388</v>
      </c>
      <c r="F36" s="56">
        <v>75416</v>
      </c>
      <c r="G36" s="250">
        <v>99383932.190435305</v>
      </c>
      <c r="H36" s="250">
        <v>66360318.321591303</v>
      </c>
      <c r="I36" s="250">
        <v>48127</v>
      </c>
      <c r="J36" s="254">
        <v>12532</v>
      </c>
      <c r="K36" s="303">
        <v>61.433270145603636</v>
      </c>
      <c r="L36" s="253">
        <v>2.5</v>
      </c>
      <c r="M36" s="253">
        <v>2.5299999999999998</v>
      </c>
      <c r="N36" s="253">
        <v>2.33</v>
      </c>
      <c r="O36" s="253">
        <v>0.91</v>
      </c>
      <c r="P36" s="253">
        <v>0.97800000000000009</v>
      </c>
      <c r="Q36" s="254">
        <v>34</v>
      </c>
      <c r="R36" s="255">
        <v>129</v>
      </c>
      <c r="S36" s="254">
        <v>19317</v>
      </c>
      <c r="T36" s="251">
        <v>0.13097676797117738</v>
      </c>
      <c r="U36" s="254">
        <v>1102950</v>
      </c>
      <c r="V36" s="254">
        <v>9</v>
      </c>
      <c r="W36" s="250">
        <v>765</v>
      </c>
      <c r="X36" s="256">
        <v>11.25</v>
      </c>
      <c r="Y36" s="254">
        <v>11</v>
      </c>
      <c r="Z36" s="257">
        <v>10276.506135340567</v>
      </c>
      <c r="AA36" s="254">
        <v>0.84</v>
      </c>
      <c r="AB36" s="292">
        <v>644.63</v>
      </c>
      <c r="AC36" s="254">
        <v>372</v>
      </c>
      <c r="AD36" s="250">
        <v>0.5</v>
      </c>
      <c r="AE36" s="254">
        <v>3</v>
      </c>
      <c r="AF36" s="254">
        <v>200</v>
      </c>
      <c r="AG36" s="258">
        <f>[1]OK!$J36</f>
        <v>88.039291690962841</v>
      </c>
      <c r="AH36" s="253">
        <v>16.84</v>
      </c>
      <c r="AI36" s="259">
        <v>0.24069554606467358</v>
      </c>
      <c r="AJ36" s="250">
        <v>106716</v>
      </c>
      <c r="AK36" s="250">
        <v>30827</v>
      </c>
      <c r="AL36" s="253">
        <v>2.0793591891876222</v>
      </c>
      <c r="AM36" s="298">
        <v>147</v>
      </c>
      <c r="AN36" s="250">
        <v>191308</v>
      </c>
      <c r="AO36" s="260">
        <v>0.59435970703446972</v>
      </c>
      <c r="AP36" s="259">
        <v>0.04</v>
      </c>
      <c r="AQ36" s="253">
        <v>78.602649679802113</v>
      </c>
      <c r="AR36" s="254">
        <v>63.994707536247866</v>
      </c>
      <c r="AS36" s="260">
        <v>4.2636527803723775E-2</v>
      </c>
      <c r="AT36" s="254">
        <v>530.95550680910469</v>
      </c>
      <c r="AU36" s="302">
        <v>189217</v>
      </c>
      <c r="AV36" s="254">
        <v>15.12027827637003</v>
      </c>
      <c r="AW36" s="254">
        <v>572800</v>
      </c>
      <c r="AX36" s="253">
        <v>59.689082710665446</v>
      </c>
      <c r="AY36" s="260">
        <v>3.4171948796420493E-2</v>
      </c>
      <c r="AZ36" s="254">
        <v>9.9</v>
      </c>
      <c r="BA36" s="254">
        <v>4.2</v>
      </c>
      <c r="BB36" s="254">
        <v>0</v>
      </c>
      <c r="BC36" s="254">
        <v>53.4</v>
      </c>
      <c r="BD36" s="254">
        <v>6</v>
      </c>
      <c r="BE36" s="254">
        <v>25.12</v>
      </c>
      <c r="BF36" s="261">
        <v>124982</v>
      </c>
      <c r="BG36" s="254">
        <v>9.2955103668196326</v>
      </c>
      <c r="BH36" s="300">
        <f>[2]Promedios!$J68</f>
        <v>0.63083333333333336</v>
      </c>
      <c r="BI36" s="250">
        <v>1079165</v>
      </c>
      <c r="BJ36" s="254">
        <v>197203985</v>
      </c>
      <c r="BK36" s="261">
        <v>1093807.7349999999</v>
      </c>
      <c r="BL36" s="250">
        <v>110390.40164668697</v>
      </c>
      <c r="BM36" s="254">
        <v>53.9</v>
      </c>
      <c r="BN36" s="250">
        <v>39317.076517900306</v>
      </c>
      <c r="BO36" s="250">
        <v>347817.89787365182</v>
      </c>
      <c r="BP36" s="261">
        <v>14516.391878999999</v>
      </c>
      <c r="BQ36" s="253">
        <v>5.977796754910333</v>
      </c>
      <c r="BR36" s="253">
        <f>+[3]Hoja1!$Y38</f>
        <v>3.2594856124267886</v>
      </c>
      <c r="BS36" s="254">
        <v>0.10055999999999998</v>
      </c>
      <c r="BT36" s="250">
        <v>8742</v>
      </c>
      <c r="BU36" s="254">
        <v>7</v>
      </c>
      <c r="BV36" s="250">
        <v>5842</v>
      </c>
      <c r="BW36" s="250">
        <v>16782</v>
      </c>
      <c r="BX36" s="250">
        <v>239.54716981132077</v>
      </c>
      <c r="BY36" s="250">
        <v>97</v>
      </c>
      <c r="BZ36" s="253">
        <v>737258</v>
      </c>
      <c r="CA36" s="253">
        <v>0.13259785721862735</v>
      </c>
      <c r="CB36" s="262">
        <v>75.495982139999995</v>
      </c>
      <c r="CC36" s="253">
        <v>0.38675000000000004</v>
      </c>
      <c r="CD36" s="254">
        <v>0.33816666666666667</v>
      </c>
      <c r="CE36" s="254">
        <v>25.44</v>
      </c>
      <c r="CF36" s="254">
        <v>44.19</v>
      </c>
      <c r="CG36" s="259">
        <v>0.88039322486138505</v>
      </c>
      <c r="CH36" s="250">
        <v>14865992</v>
      </c>
      <c r="CI36" s="300">
        <f>+[4]Hoja3!$I37</f>
        <v>0.13818736299585707</v>
      </c>
      <c r="CJ36" s="250">
        <v>31.166750150912332</v>
      </c>
      <c r="CK36" s="254">
        <v>6.1</v>
      </c>
      <c r="CL36" s="302">
        <v>133303</v>
      </c>
      <c r="CM36" s="253">
        <v>1.1818767288160645E-3</v>
      </c>
      <c r="CN36" s="254">
        <v>2181942.0707804798</v>
      </c>
      <c r="CO36" s="254">
        <v>456682.40500000003</v>
      </c>
      <c r="CP36" s="254">
        <v>625739.24399999995</v>
      </c>
      <c r="CQ36" s="254">
        <v>77.505016400000002</v>
      </c>
      <c r="CR36" s="261">
        <v>5345.419262061575</v>
      </c>
      <c r="CS36" s="254">
        <v>35401648.920790777</v>
      </c>
      <c r="CT36" s="261">
        <v>47703813.414359428</v>
      </c>
      <c r="CU36" s="254">
        <v>1</v>
      </c>
      <c r="CV36" s="254">
        <v>57</v>
      </c>
      <c r="CW36" s="254">
        <v>129</v>
      </c>
      <c r="CX36" s="254">
        <v>7365114.3431192702</v>
      </c>
    </row>
    <row r="37" spans="1:102" s="46" customFormat="1">
      <c r="Q37" s="48"/>
      <c r="AO37" s="120">
        <v>0.55450079956398635</v>
      </c>
      <c r="AS37" s="119">
        <v>0.36997011021856901</v>
      </c>
      <c r="AU37" s="63"/>
    </row>
    <row r="38" spans="1:102" ht="45">
      <c r="A38" s="17" t="s">
        <v>440</v>
      </c>
      <c r="D38" s="32" t="s">
        <v>349</v>
      </c>
      <c r="E38" s="31" t="s">
        <v>354</v>
      </c>
      <c r="F38" s="33" t="s">
        <v>355</v>
      </c>
      <c r="L38" s="311" t="s">
        <v>511</v>
      </c>
      <c r="M38" s="311"/>
      <c r="N38" s="311"/>
      <c r="O38" s="311"/>
      <c r="Q38" s="24" t="s">
        <v>256</v>
      </c>
      <c r="AO38" s="118">
        <v>0.59397342810734266</v>
      </c>
      <c r="AP38" s="49"/>
      <c r="AQ38" s="49"/>
      <c r="AR38" s="49"/>
      <c r="AS38" s="119">
        <v>2.256989849928389E-2</v>
      </c>
      <c r="AT38" s="50"/>
      <c r="AU38" s="64"/>
      <c r="AV38" s="50"/>
      <c r="AW38" s="50"/>
      <c r="AX38" s="50"/>
      <c r="CF38" t="s">
        <v>443</v>
      </c>
      <c r="CJ38" t="s">
        <v>0</v>
      </c>
    </row>
    <row r="39" spans="1:102">
      <c r="Q39" s="24"/>
      <c r="AO39" s="118">
        <v>0.65492242217810903</v>
      </c>
      <c r="AS39" s="119">
        <v>1.8494302260414725E-2</v>
      </c>
    </row>
    <row r="40" spans="1:102">
      <c r="Q40" s="24"/>
      <c r="AO40" s="118">
        <v>0.62948197213022561</v>
      </c>
      <c r="AS40" s="119">
        <v>5.8378479357369699E-3</v>
      </c>
    </row>
    <row r="41" spans="1:102">
      <c r="Q41" s="24"/>
      <c r="AO41" s="118">
        <v>0.57130498167055954</v>
      </c>
      <c r="AS41" s="119">
        <v>6.0389812566162264E-2</v>
      </c>
    </row>
    <row r="42" spans="1:102">
      <c r="AO42" s="118">
        <v>0.58174141060982987</v>
      </c>
      <c r="AS42" s="119">
        <v>9.6550221059841842E-3</v>
      </c>
    </row>
    <row r="43" spans="1:102">
      <c r="AO43" s="118">
        <v>0.56161419903925236</v>
      </c>
      <c r="AS43" s="119">
        <v>4.2605392614733173E-2</v>
      </c>
    </row>
    <row r="44" spans="1:102">
      <c r="AO44" s="118">
        <v>0.6600637088110558</v>
      </c>
      <c r="AS44" s="119">
        <v>2.6894576250077837E-2</v>
      </c>
    </row>
    <row r="45" spans="1:102">
      <c r="AO45" s="118">
        <v>0.59094695016640042</v>
      </c>
      <c r="AS45" s="119">
        <v>2.5546422566784979E-2</v>
      </c>
    </row>
    <row r="46" spans="1:102">
      <c r="AO46" s="118">
        <v>0.59036022587135717</v>
      </c>
      <c r="AS46" s="119">
        <v>1.3307179774581231E-2</v>
      </c>
    </row>
    <row r="47" spans="1:102">
      <c r="AO47" s="118">
        <v>0.53135056921656842</v>
      </c>
      <c r="AS47" s="119">
        <v>2.8270751603462234E-3</v>
      </c>
    </row>
    <row r="48" spans="1:102">
      <c r="AO48" s="118">
        <v>0.61625295535197733</v>
      </c>
      <c r="AS48" s="119">
        <v>6.1927890902297774E-3</v>
      </c>
    </row>
    <row r="49" spans="41:45">
      <c r="AO49" s="118">
        <v>0.45345486191125556</v>
      </c>
      <c r="AS49" s="119">
        <v>1.1498225294227536E-2</v>
      </c>
    </row>
    <row r="50" spans="41:45">
      <c r="AO50" s="118">
        <v>0.60650420967283947</v>
      </c>
      <c r="AS50" s="119">
        <v>2.268198517965004E-2</v>
      </c>
    </row>
    <row r="51" spans="41:45">
      <c r="AO51" s="118">
        <v>0.59926852028957789</v>
      </c>
      <c r="AS51" s="119">
        <v>5.7101936608755215E-3</v>
      </c>
    </row>
    <row r="52" spans="41:45">
      <c r="AO52" s="118">
        <v>0.47868853829974956</v>
      </c>
      <c r="AS52" s="119">
        <v>3.0082819602714989E-2</v>
      </c>
    </row>
    <row r="53" spans="41:45">
      <c r="AO53" s="118">
        <v>0.56266680066552766</v>
      </c>
      <c r="AS53" s="119">
        <v>1.3413039417149263E-2</v>
      </c>
    </row>
    <row r="54" spans="41:45">
      <c r="AO54" s="118">
        <v>0.58377267115630183</v>
      </c>
      <c r="AS54" s="119">
        <v>8.3691388006725195E-3</v>
      </c>
    </row>
  </sheetData>
  <mergeCells count="12">
    <mergeCell ref="L38:O38"/>
    <mergeCell ref="D1:I1"/>
    <mergeCell ref="J1:R1"/>
    <mergeCell ref="S1:AF1"/>
    <mergeCell ref="AG1:AU1"/>
    <mergeCell ref="CM1:CR1"/>
    <mergeCell ref="CS1:CX1"/>
    <mergeCell ref="AV1:BA1"/>
    <mergeCell ref="BB1:BD1"/>
    <mergeCell ref="BE1:BK1"/>
    <mergeCell ref="BL1:CA1"/>
    <mergeCell ref="CB1:CL1"/>
  </mergeCells>
  <phoneticPr fontId="27" type="noConversion"/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01 (raw)</vt:lpstr>
      <vt:lpstr>02 (raw)</vt:lpstr>
      <vt:lpstr>03 (raw)</vt:lpstr>
      <vt:lpstr>04 (raw)</vt:lpstr>
      <vt:lpstr>05 (raw)</vt:lpstr>
      <vt:lpstr>06 (raw)</vt:lpstr>
      <vt:lpstr>07 (raw)</vt:lpstr>
      <vt:lpstr>08 (raw)</vt:lpstr>
      <vt:lpstr>09 (raw)</vt:lpstr>
      <vt:lpstr>10 (raw)</vt:lpstr>
      <vt:lpstr>01 (ind)</vt:lpstr>
      <vt:lpstr>02 (ind)</vt:lpstr>
      <vt:lpstr>03 (ind)</vt:lpstr>
      <vt:lpstr>04 (ind)</vt:lpstr>
      <vt:lpstr>05 (ind)</vt:lpstr>
      <vt:lpstr>06 (ind)</vt:lpstr>
      <vt:lpstr>07 (ind)</vt:lpstr>
      <vt:lpstr>08 (ind)</vt:lpstr>
      <vt:lpstr>09 (ind)</vt:lpstr>
      <vt:lpstr>10 (ind)</vt:lpstr>
      <vt:lpstr>01 (cal)</vt:lpstr>
      <vt:lpstr>02 (cal)</vt:lpstr>
      <vt:lpstr>03 (cal)</vt:lpstr>
      <vt:lpstr>04 (cal)</vt:lpstr>
      <vt:lpstr>05 (cal)</vt:lpstr>
      <vt:lpstr>06 (cal)</vt:lpstr>
      <vt:lpstr>07 (cal)</vt:lpstr>
      <vt:lpstr>08 (cal)</vt:lpstr>
      <vt:lpstr>09 (cal)</vt:lpstr>
      <vt:lpstr>10 (cal)</vt:lpstr>
      <vt:lpstr>08 (pesos) (Corr3)</vt:lpstr>
      <vt:lpstr>10 (pesos) (Corr3)</vt:lpstr>
      <vt:lpstr>08 (rank) (Corr3)</vt:lpstr>
      <vt:lpstr>10 (rank) (Corr3)</vt:lpstr>
      <vt:lpstr>Análisis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Mauricio</dc:creator>
  <cp:lastModifiedBy>David</cp:lastModifiedBy>
  <dcterms:created xsi:type="dcterms:W3CDTF">2012-07-30T18:07:00Z</dcterms:created>
  <dcterms:modified xsi:type="dcterms:W3CDTF">2013-09-10T23:15:25Z</dcterms:modified>
</cp:coreProperties>
</file>